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f50056342\Desktop\my work\REPETITIVES\follow UP\"/>
    </mc:Choice>
  </mc:AlternateContent>
  <xr:revisionPtr revIDLastSave="0" documentId="13_ncr:1_{C51E1632-E82A-40DF-BE25-CF65CEBE7E9E}" xr6:coauthVersionLast="47" xr6:coauthVersionMax="47" xr10:uidLastSave="{00000000-0000-0000-0000-000000000000}"/>
  <bookViews>
    <workbookView minimized="1" xWindow="2160" yWindow="2160" windowWidth="17280" windowHeight="10680" firstSheet="1" activeTab="1" xr2:uid="{95397E1F-072F-4659-9FA0-7BBFE3C6647A}"/>
  </bookViews>
  <sheets>
    <sheet name="RAPPORT" sheetId="28" r:id="rId1"/>
    <sheet name="FOLLOW UP" sheetId="32" r:id="rId2"/>
    <sheet name="INCIDENT-04-27-2026" sheetId="30" r:id="rId3"/>
    <sheet name="INCIDENT-04-26-2026" sheetId="26" r:id="rId4"/>
    <sheet name="Sheet2" sheetId="29" r:id="rId5"/>
    <sheet name="Correspondance" sheetId="2"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xlnm._FilterDatabase" localSheetId="1" hidden="1">'FOLLOW UP'!$A$1:$AV$2425</definedName>
    <definedName name="_xlnm._FilterDatabase" localSheetId="3" hidden="1">'INCIDENT-04-26-2026'!$A$1:$F$174</definedName>
    <definedName name="_xlnm._FilterDatabase" localSheetId="2" hidden="1">'INCIDENT-04-27-2026'!$A$1:$F$126</definedName>
    <definedName name="_xlnm._FilterDatabase" localSheetId="4" hidden="1">Sheet2!$A$1:$E$56</definedName>
  </definedNames>
  <calcPr calcId="191029"/>
  <pivotCaches>
    <pivotCache cacheId="5"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3" i="32" l="1"/>
  <c r="AF4" i="32"/>
  <c r="AF5" i="32"/>
  <c r="AF6" i="32"/>
  <c r="AF7" i="32"/>
  <c r="AF8" i="32"/>
  <c r="AF9" i="32"/>
  <c r="AF10" i="32"/>
  <c r="AF11" i="32"/>
  <c r="AF12" i="32"/>
  <c r="AF13" i="32"/>
  <c r="AF14" i="32"/>
  <c r="AF15" i="32"/>
  <c r="AF16" i="32"/>
  <c r="AF17" i="32"/>
  <c r="AF18" i="32"/>
  <c r="AF19" i="32"/>
  <c r="AF20" i="32"/>
  <c r="AF21" i="32"/>
  <c r="AF22" i="32"/>
  <c r="AF23" i="32"/>
  <c r="AF24" i="32"/>
  <c r="AF25" i="32"/>
  <c r="AF26" i="32"/>
  <c r="AF27" i="32"/>
  <c r="AF28" i="32"/>
  <c r="AF29" i="32"/>
  <c r="AF30" i="32"/>
  <c r="AF31" i="32"/>
  <c r="AF32" i="32"/>
  <c r="AF33" i="32"/>
  <c r="AF34" i="32"/>
  <c r="AF35" i="32"/>
  <c r="AF36" i="32"/>
  <c r="AF37" i="32"/>
  <c r="AF38" i="32"/>
  <c r="AF39" i="32"/>
  <c r="AF40" i="32"/>
  <c r="AF41" i="32"/>
  <c r="AF42" i="32"/>
  <c r="AF43" i="32"/>
  <c r="AF44" i="32"/>
  <c r="AF45" i="32"/>
  <c r="AF46" i="32"/>
  <c r="AF47" i="32"/>
  <c r="AF48" i="32"/>
  <c r="AF49" i="32"/>
  <c r="AF50" i="32"/>
  <c r="AF51" i="32"/>
  <c r="AF52" i="32"/>
  <c r="AF53" i="32"/>
  <c r="AF54" i="32"/>
  <c r="AF55" i="32"/>
  <c r="AF56" i="32"/>
  <c r="AF57" i="32"/>
  <c r="AF58" i="32"/>
  <c r="AF59" i="32"/>
  <c r="AF60" i="32"/>
  <c r="AF61" i="32"/>
  <c r="AF62" i="32"/>
  <c r="AF63" i="32"/>
  <c r="AF64" i="32"/>
  <c r="AF65" i="32"/>
  <c r="AF66" i="32"/>
  <c r="AF67" i="32"/>
  <c r="AF68" i="32"/>
  <c r="AF69" i="32"/>
  <c r="AF70" i="32"/>
  <c r="AF71" i="32"/>
  <c r="AF72" i="32"/>
  <c r="AF73" i="32"/>
  <c r="AF74" i="32"/>
  <c r="AF75" i="32"/>
  <c r="AF76" i="32"/>
  <c r="AF77" i="32"/>
  <c r="AF78" i="32"/>
  <c r="AF79" i="32"/>
  <c r="AF80" i="32"/>
  <c r="AF81" i="32"/>
  <c r="AF82" i="32"/>
  <c r="AF83" i="32"/>
  <c r="AF84" i="32"/>
  <c r="AF85" i="32"/>
  <c r="AF86" i="32"/>
  <c r="AF87" i="32"/>
  <c r="AF88" i="32"/>
  <c r="AF89" i="32"/>
  <c r="AF90" i="32"/>
  <c r="AF91" i="32"/>
  <c r="AF92" i="32"/>
  <c r="AF93" i="32"/>
  <c r="AF94" i="32"/>
  <c r="AF95" i="32"/>
  <c r="AF96" i="32"/>
  <c r="AF97" i="32"/>
  <c r="AF98" i="32"/>
  <c r="AF99" i="32"/>
  <c r="AF100" i="32"/>
  <c r="AF101" i="32"/>
  <c r="AF102" i="32"/>
  <c r="AF103" i="32"/>
  <c r="AF104" i="32"/>
  <c r="AF105" i="32"/>
  <c r="AF106" i="32"/>
  <c r="AF107" i="32"/>
  <c r="AF108" i="32"/>
  <c r="AF109" i="32"/>
  <c r="AF110" i="32"/>
  <c r="AF111" i="32"/>
  <c r="AF112" i="32"/>
  <c r="AF113" i="32"/>
  <c r="AF114" i="32"/>
  <c r="AF115" i="32"/>
  <c r="AF116" i="32"/>
  <c r="AF117" i="32"/>
  <c r="AF118" i="32"/>
  <c r="AF119" i="32"/>
  <c r="AF120" i="32"/>
  <c r="AF121" i="32"/>
  <c r="AF122" i="32"/>
  <c r="AF123" i="32"/>
  <c r="AF124" i="32"/>
  <c r="AF125" i="32"/>
  <c r="AF126" i="32"/>
  <c r="AF127" i="32"/>
  <c r="AF128" i="32"/>
  <c r="AF129" i="32"/>
  <c r="AF130" i="32"/>
  <c r="AF131" i="32"/>
  <c r="AF132" i="32"/>
  <c r="AF133" i="32"/>
  <c r="AF134" i="32"/>
  <c r="AF135" i="32"/>
  <c r="AF136" i="32"/>
  <c r="AF137" i="32"/>
  <c r="AF138" i="32"/>
  <c r="AF139" i="32"/>
  <c r="AF140" i="32"/>
  <c r="AF141" i="32"/>
  <c r="AF142" i="32"/>
  <c r="AF143" i="32"/>
  <c r="AF144" i="32"/>
  <c r="AF145" i="32"/>
  <c r="AF146" i="32"/>
  <c r="AF147" i="32"/>
  <c r="AF148" i="32"/>
  <c r="AF149" i="32"/>
  <c r="AF150" i="32"/>
  <c r="AF151" i="32"/>
  <c r="AF152" i="32"/>
  <c r="AF153" i="32"/>
  <c r="AF154" i="32"/>
  <c r="AF155" i="32"/>
  <c r="AF156" i="32"/>
  <c r="AF157" i="32"/>
  <c r="AF158" i="32"/>
  <c r="AF159" i="32"/>
  <c r="AF160" i="32"/>
  <c r="AF161" i="32"/>
  <c r="AF162" i="32"/>
  <c r="AF163" i="32"/>
  <c r="AF164" i="32"/>
  <c r="AF165" i="32"/>
  <c r="AF166" i="32"/>
  <c r="AF167" i="32"/>
  <c r="AF168" i="32"/>
  <c r="AF169" i="32"/>
  <c r="AF170" i="32"/>
  <c r="AF171" i="32"/>
  <c r="AF172" i="32"/>
  <c r="AF173" i="32"/>
  <c r="AF174" i="32"/>
  <c r="AF175" i="32"/>
  <c r="AF176" i="32"/>
  <c r="AF177" i="32"/>
  <c r="AF178" i="32"/>
  <c r="AF179" i="32"/>
  <c r="AF180" i="32"/>
  <c r="AF181" i="32"/>
  <c r="AF182" i="32"/>
  <c r="AF183" i="32"/>
  <c r="AF184" i="32"/>
  <c r="AF185" i="32"/>
  <c r="AF186" i="32"/>
  <c r="AF187" i="32"/>
  <c r="AF188" i="32"/>
  <c r="AF189" i="32"/>
  <c r="AF190" i="32"/>
  <c r="AF191" i="32"/>
  <c r="AF192" i="32"/>
  <c r="AF193" i="32"/>
  <c r="AF194" i="32"/>
  <c r="AF195" i="32"/>
  <c r="AF196" i="32"/>
  <c r="AF197" i="32"/>
  <c r="AF198" i="32"/>
  <c r="AF199" i="32"/>
  <c r="AF200" i="32"/>
  <c r="AF201" i="32"/>
  <c r="AF202" i="32"/>
  <c r="AF203" i="32"/>
  <c r="AF204" i="32"/>
  <c r="AF205" i="32"/>
  <c r="AF206" i="32"/>
  <c r="AF207" i="32"/>
  <c r="AF208" i="32"/>
  <c r="AF209" i="32"/>
  <c r="AF210" i="32"/>
  <c r="AF211" i="32"/>
  <c r="AF212" i="32"/>
  <c r="AF213" i="32"/>
  <c r="AF214" i="32"/>
  <c r="AF215" i="32"/>
  <c r="AF216" i="32"/>
  <c r="AF217" i="32"/>
  <c r="AF218" i="32"/>
  <c r="AF219" i="32"/>
  <c r="AF220" i="32"/>
  <c r="AF221" i="32"/>
  <c r="AF222" i="32"/>
  <c r="AF223" i="32"/>
  <c r="AF224" i="32"/>
  <c r="AF225" i="32"/>
  <c r="AF226" i="32"/>
  <c r="AF227" i="32"/>
  <c r="AF228" i="32"/>
  <c r="AF229" i="32"/>
  <c r="AF230" i="32"/>
  <c r="AF231" i="32"/>
  <c r="AF232" i="32"/>
  <c r="AF233" i="32"/>
  <c r="AF234" i="32"/>
  <c r="AF235" i="32"/>
  <c r="AF236" i="32"/>
  <c r="AF237" i="32"/>
  <c r="AF238" i="32"/>
  <c r="AF239" i="32"/>
  <c r="AF240" i="32"/>
  <c r="AF241" i="32"/>
  <c r="AF242" i="32"/>
  <c r="AF243" i="32"/>
  <c r="AF244" i="32"/>
  <c r="AF245" i="32"/>
  <c r="AF246" i="32"/>
  <c r="AF247" i="32"/>
  <c r="AF248" i="32"/>
  <c r="AF249" i="32"/>
  <c r="AF250" i="32"/>
  <c r="AF251" i="32"/>
  <c r="AF252" i="32"/>
  <c r="AF253" i="32"/>
  <c r="AF254" i="32"/>
  <c r="AF255" i="32"/>
  <c r="AF256" i="32"/>
  <c r="AF257" i="32"/>
  <c r="AF258" i="32"/>
  <c r="AF259" i="32"/>
  <c r="AF260" i="32"/>
  <c r="AF261" i="32"/>
  <c r="AF262" i="32"/>
  <c r="AF263" i="32"/>
  <c r="AF264" i="32"/>
  <c r="AF265" i="32"/>
  <c r="AF266" i="32"/>
  <c r="AF267" i="32"/>
  <c r="AF268" i="32"/>
  <c r="AF269" i="32"/>
  <c r="AF270" i="32"/>
  <c r="AF271" i="32"/>
  <c r="AF272" i="32"/>
  <c r="AF273" i="32"/>
  <c r="AF274" i="32"/>
  <c r="AF275" i="32"/>
  <c r="AF276" i="32"/>
  <c r="AF277" i="32"/>
  <c r="AF278" i="32"/>
  <c r="AF279" i="32"/>
  <c r="AF280" i="32"/>
  <c r="AF281" i="32"/>
  <c r="AF282" i="32"/>
  <c r="AF283" i="32"/>
  <c r="AF284" i="32"/>
  <c r="AF285" i="32"/>
  <c r="AF286" i="32"/>
  <c r="AF287" i="32"/>
  <c r="AF288" i="32"/>
  <c r="AF289" i="32"/>
  <c r="AF290" i="32"/>
  <c r="AF291" i="32"/>
  <c r="AF292" i="32"/>
  <c r="AF293" i="32"/>
  <c r="AF294" i="32"/>
  <c r="AF295" i="32"/>
  <c r="AF296" i="32"/>
  <c r="AF297" i="32"/>
  <c r="AF298" i="32"/>
  <c r="AF299" i="32"/>
  <c r="AF300" i="32"/>
  <c r="AF301" i="32"/>
  <c r="AF302" i="32"/>
  <c r="AF303" i="32"/>
  <c r="AF304" i="32"/>
  <c r="AF305" i="32"/>
  <c r="AF306" i="32"/>
  <c r="AF307" i="32"/>
  <c r="AF308" i="32"/>
  <c r="AF309" i="32"/>
  <c r="AF310" i="32"/>
  <c r="AF311" i="32"/>
  <c r="AF312" i="32"/>
  <c r="AF313" i="32"/>
  <c r="AF314" i="32"/>
  <c r="AF315" i="32"/>
  <c r="AF316" i="32"/>
  <c r="AF317" i="32"/>
  <c r="AF318" i="32"/>
  <c r="AF319" i="32"/>
  <c r="AF320" i="32"/>
  <c r="AF321" i="32"/>
  <c r="AF322" i="32"/>
  <c r="AF323" i="32"/>
  <c r="AF324" i="32"/>
  <c r="AF325" i="32"/>
  <c r="AF326" i="32"/>
  <c r="AF327" i="32"/>
  <c r="AF328" i="32"/>
  <c r="AF329" i="32"/>
  <c r="AF330" i="32"/>
  <c r="AF331" i="32"/>
  <c r="AF332" i="32"/>
  <c r="AF333" i="32"/>
  <c r="AF334" i="32"/>
  <c r="AF335" i="32"/>
  <c r="AF336" i="32"/>
  <c r="AF337" i="32"/>
  <c r="AF338" i="32"/>
  <c r="AF339" i="32"/>
  <c r="AF340" i="32"/>
  <c r="AF341" i="32"/>
  <c r="AF342" i="32"/>
  <c r="AF343" i="32"/>
  <c r="AF344" i="32"/>
  <c r="AF345" i="32"/>
  <c r="AF346" i="32"/>
  <c r="AF347" i="32"/>
  <c r="AF348" i="32"/>
  <c r="AF349" i="32"/>
  <c r="AF350" i="32"/>
  <c r="AF351" i="32"/>
  <c r="AF352" i="32"/>
  <c r="AF353" i="32"/>
  <c r="AF354" i="32"/>
  <c r="AF355" i="32"/>
  <c r="AF356" i="32"/>
  <c r="AF357" i="32"/>
  <c r="AF358" i="32"/>
  <c r="AF359" i="32"/>
  <c r="AF360" i="32"/>
  <c r="AF361" i="32"/>
  <c r="AF362" i="32"/>
  <c r="AF363" i="32"/>
  <c r="AF364" i="32"/>
  <c r="AF365" i="32"/>
  <c r="AF366" i="32"/>
  <c r="AF367" i="32"/>
  <c r="AF368" i="32"/>
  <c r="AF369" i="32"/>
  <c r="AF370" i="32"/>
  <c r="AF371" i="32"/>
  <c r="AF372" i="32"/>
  <c r="AF373" i="32"/>
  <c r="AF374" i="32"/>
  <c r="AF375" i="32"/>
  <c r="AF376" i="32"/>
  <c r="AF377" i="32"/>
  <c r="AF378" i="32"/>
  <c r="AF379" i="32"/>
  <c r="AF380" i="32"/>
  <c r="AF381" i="32"/>
  <c r="AF382" i="32"/>
  <c r="AF383" i="32"/>
  <c r="AF384" i="32"/>
  <c r="AF385" i="32"/>
  <c r="AF386" i="32"/>
  <c r="AF387" i="32"/>
  <c r="AF388" i="32"/>
  <c r="AF389" i="32"/>
  <c r="AF390" i="32"/>
  <c r="AF391" i="32"/>
  <c r="AF392" i="32"/>
  <c r="AF393" i="32"/>
  <c r="AF394" i="32"/>
  <c r="AF395" i="32"/>
  <c r="AF396" i="32"/>
  <c r="AF397" i="32"/>
  <c r="AF398" i="32"/>
  <c r="AF399" i="32"/>
  <c r="AF400" i="32"/>
  <c r="AF401" i="32"/>
  <c r="AF402" i="32"/>
  <c r="AF403" i="32"/>
  <c r="AF404" i="32"/>
  <c r="AF405" i="32"/>
  <c r="AF406" i="32"/>
  <c r="AF407" i="32"/>
  <c r="AF408" i="32"/>
  <c r="AF409" i="32"/>
  <c r="AF410" i="32"/>
  <c r="AF411" i="32"/>
  <c r="AF412" i="32"/>
  <c r="AF413" i="32"/>
  <c r="AF414" i="32"/>
  <c r="AF415" i="32"/>
  <c r="AF416" i="32"/>
  <c r="AF417" i="32"/>
  <c r="AF418" i="32"/>
  <c r="AF419" i="32"/>
  <c r="AF420" i="32"/>
  <c r="AF421" i="32"/>
  <c r="AF422" i="32"/>
  <c r="AF423" i="32"/>
  <c r="AF424" i="32"/>
  <c r="AF425" i="32"/>
  <c r="AF426" i="32"/>
  <c r="AF427" i="32"/>
  <c r="AF428" i="32"/>
  <c r="AF429" i="32"/>
  <c r="AF430" i="32"/>
  <c r="AF431" i="32"/>
  <c r="AF432" i="32"/>
  <c r="AF433" i="32"/>
  <c r="AF434" i="32"/>
  <c r="AF435" i="32"/>
  <c r="AF436" i="32"/>
  <c r="AF437" i="32"/>
  <c r="AF438" i="32"/>
  <c r="AF439" i="32"/>
  <c r="AF440" i="32"/>
  <c r="AF441" i="32"/>
  <c r="AF442" i="32"/>
  <c r="AF443" i="32"/>
  <c r="AF444" i="32"/>
  <c r="AF445" i="32"/>
  <c r="AF446" i="32"/>
  <c r="AF447" i="32"/>
  <c r="AF448" i="32"/>
  <c r="AF449" i="32"/>
  <c r="AF450" i="32"/>
  <c r="AF451" i="32"/>
  <c r="AF452" i="32"/>
  <c r="AF453" i="32"/>
  <c r="AF454" i="32"/>
  <c r="AF455" i="32"/>
  <c r="AF456" i="32"/>
  <c r="AF457" i="32"/>
  <c r="AF458" i="32"/>
  <c r="AF459" i="32"/>
  <c r="AF460" i="32"/>
  <c r="AF461" i="32"/>
  <c r="AF462" i="32"/>
  <c r="AF463" i="32"/>
  <c r="AF464" i="32"/>
  <c r="AF465" i="32"/>
  <c r="AF466" i="32"/>
  <c r="AF467" i="32"/>
  <c r="AF468" i="32"/>
  <c r="AF469" i="32"/>
  <c r="AF470" i="32"/>
  <c r="AF471" i="32"/>
  <c r="AF472" i="32"/>
  <c r="AF473" i="32"/>
  <c r="AF474" i="32"/>
  <c r="AF475" i="32"/>
  <c r="AF476" i="32"/>
  <c r="AF477" i="32"/>
  <c r="AF478" i="32"/>
  <c r="AF479" i="32"/>
  <c r="AF480" i="32"/>
  <c r="AF481" i="32"/>
  <c r="AF482" i="32"/>
  <c r="AF483" i="32"/>
  <c r="AF484" i="32"/>
  <c r="AF485" i="32"/>
  <c r="AF486" i="32"/>
  <c r="AF487" i="32"/>
  <c r="AF488" i="32"/>
  <c r="AF489" i="32"/>
  <c r="AF490" i="32"/>
  <c r="AF491" i="32"/>
  <c r="AF492" i="32"/>
  <c r="AF493" i="32"/>
  <c r="AF494" i="32"/>
  <c r="AF495" i="32"/>
  <c r="AF496" i="32"/>
  <c r="AF497" i="32"/>
  <c r="AF498" i="32"/>
  <c r="AF499" i="32"/>
  <c r="AF500" i="32"/>
  <c r="AF501" i="32"/>
  <c r="AF502" i="32"/>
  <c r="AF503" i="32"/>
  <c r="AF504" i="32"/>
  <c r="AF505" i="32"/>
  <c r="AF506" i="32"/>
  <c r="AF507" i="32"/>
  <c r="AF508" i="32"/>
  <c r="AF509" i="32"/>
  <c r="AF510" i="32"/>
  <c r="AF511" i="32"/>
  <c r="AF512" i="32"/>
  <c r="AF513" i="32"/>
  <c r="AF514" i="32"/>
  <c r="AF515" i="32"/>
  <c r="AF516" i="32"/>
  <c r="AF517" i="32"/>
  <c r="AF518" i="32"/>
  <c r="AF519" i="32"/>
  <c r="AF520" i="32"/>
  <c r="AF521" i="32"/>
  <c r="AF522" i="32"/>
  <c r="AF523" i="32"/>
  <c r="AF524" i="32"/>
  <c r="AF525" i="32"/>
  <c r="AF526" i="32"/>
  <c r="AF527" i="32"/>
  <c r="AF528" i="32"/>
  <c r="AF529" i="32"/>
  <c r="AF530" i="32"/>
  <c r="AF531" i="32"/>
  <c r="AF532" i="32"/>
  <c r="AF533" i="32"/>
  <c r="AF534" i="32"/>
  <c r="AF535" i="32"/>
  <c r="AF536" i="32"/>
  <c r="AF537" i="32"/>
  <c r="AF538" i="32"/>
  <c r="AF539" i="32"/>
  <c r="AF540" i="32"/>
  <c r="AF541" i="32"/>
  <c r="AF542" i="32"/>
  <c r="AF543" i="32"/>
  <c r="AF544" i="32"/>
  <c r="AF545" i="32"/>
  <c r="AF546" i="32"/>
  <c r="AF547" i="32"/>
  <c r="AF548" i="32"/>
  <c r="AF549" i="32"/>
  <c r="AF550" i="32"/>
  <c r="AF551" i="32"/>
  <c r="AF552" i="32"/>
  <c r="AF553" i="32"/>
  <c r="AF554" i="32"/>
  <c r="AF555" i="32"/>
  <c r="AF556" i="32"/>
  <c r="AF557" i="32"/>
  <c r="AF558" i="32"/>
  <c r="AF559" i="32"/>
  <c r="AF560" i="32"/>
  <c r="AF561" i="32"/>
  <c r="AF562" i="32"/>
  <c r="AF563" i="32"/>
  <c r="AF564" i="32"/>
  <c r="AF565" i="32"/>
  <c r="AF566" i="32"/>
  <c r="AF567" i="32"/>
  <c r="AF568" i="32"/>
  <c r="AF569" i="32"/>
  <c r="AF570" i="32"/>
  <c r="AF571" i="32"/>
  <c r="AF572" i="32"/>
  <c r="AF573" i="32"/>
  <c r="AF574" i="32"/>
  <c r="AF575" i="32"/>
  <c r="AF576" i="32"/>
  <c r="AF577" i="32"/>
  <c r="AF578" i="32"/>
  <c r="AF579" i="32"/>
  <c r="AF580" i="32"/>
  <c r="AF581" i="32"/>
  <c r="AF582" i="32"/>
  <c r="AF583" i="32"/>
  <c r="AF584" i="32"/>
  <c r="AF585" i="32"/>
  <c r="AF586" i="32"/>
  <c r="AF587" i="32"/>
  <c r="AF588" i="32"/>
  <c r="AF589" i="32"/>
  <c r="AF590" i="32"/>
  <c r="AF591" i="32"/>
  <c r="AF592" i="32"/>
  <c r="AF593" i="32"/>
  <c r="AF594" i="32"/>
  <c r="AF595" i="32"/>
  <c r="AF596" i="32"/>
  <c r="AF597" i="32"/>
  <c r="AF598" i="32"/>
  <c r="AF599" i="32"/>
  <c r="AF600" i="32"/>
  <c r="AF601" i="32"/>
  <c r="AF602" i="32"/>
  <c r="AF603" i="32"/>
  <c r="AF604" i="32"/>
  <c r="AF605" i="32"/>
  <c r="AF606" i="32"/>
  <c r="AF607" i="32"/>
  <c r="AF608" i="32"/>
  <c r="AF609" i="32"/>
  <c r="AF610" i="32"/>
  <c r="AF611" i="32"/>
  <c r="AF612" i="32"/>
  <c r="AF613" i="32"/>
  <c r="AF614" i="32"/>
  <c r="AF615" i="32"/>
  <c r="AF616" i="32"/>
  <c r="AF617" i="32"/>
  <c r="AF618" i="32"/>
  <c r="AF619" i="32"/>
  <c r="AF620" i="32"/>
  <c r="AF621" i="32"/>
  <c r="AF622" i="32"/>
  <c r="AF623" i="32"/>
  <c r="AF624" i="32"/>
  <c r="AF625" i="32"/>
  <c r="AF626" i="32"/>
  <c r="AF627" i="32"/>
  <c r="AF628" i="32"/>
  <c r="AF629" i="32"/>
  <c r="AF630" i="32"/>
  <c r="AF631" i="32"/>
  <c r="AF632" i="32"/>
  <c r="AF633" i="32"/>
  <c r="AF634" i="32"/>
  <c r="AF635" i="32"/>
  <c r="AF636" i="32"/>
  <c r="AF637" i="32"/>
  <c r="AF638" i="32"/>
  <c r="AF639" i="32"/>
  <c r="AF640" i="32"/>
  <c r="AF641" i="32"/>
  <c r="AF642" i="32"/>
  <c r="AF643" i="32"/>
  <c r="AF644" i="32"/>
  <c r="AF645" i="32"/>
  <c r="AF646" i="32"/>
  <c r="AF647" i="32"/>
  <c r="AF648" i="32"/>
  <c r="AF649" i="32"/>
  <c r="AF650" i="32"/>
  <c r="AF651" i="32"/>
  <c r="AF652" i="32"/>
  <c r="AF653" i="32"/>
  <c r="AF654" i="32"/>
  <c r="AF655" i="32"/>
  <c r="AF656" i="32"/>
  <c r="AF657" i="32"/>
  <c r="AF658" i="32"/>
  <c r="AF659" i="32"/>
  <c r="AF660" i="32"/>
  <c r="AF661" i="32"/>
  <c r="AF662" i="32"/>
  <c r="AF663" i="32"/>
  <c r="AF664" i="32"/>
  <c r="AF665" i="32"/>
  <c r="AF666" i="32"/>
  <c r="AF667" i="32"/>
  <c r="AF668" i="32"/>
  <c r="AF669" i="32"/>
  <c r="AF670" i="32"/>
  <c r="AF671" i="32"/>
  <c r="AF672" i="32"/>
  <c r="AF673" i="32"/>
  <c r="AF674" i="32"/>
  <c r="AF675" i="32"/>
  <c r="AF676" i="32"/>
  <c r="AF677" i="32"/>
  <c r="AF678" i="32"/>
  <c r="AF679" i="32"/>
  <c r="AF680" i="32"/>
  <c r="AF681" i="32"/>
  <c r="AF682" i="32"/>
  <c r="AF683" i="32"/>
  <c r="AF684" i="32"/>
  <c r="AF685" i="32"/>
  <c r="AF686" i="32"/>
  <c r="AF687" i="32"/>
  <c r="AF688" i="32"/>
  <c r="AF689" i="32"/>
  <c r="AF690" i="32"/>
  <c r="AF691" i="32"/>
  <c r="AF692" i="32"/>
  <c r="AF693" i="32"/>
  <c r="AF694" i="32"/>
  <c r="AF695" i="32"/>
  <c r="AF696" i="32"/>
  <c r="AF697" i="32"/>
  <c r="AF698" i="32"/>
  <c r="AF699" i="32"/>
  <c r="AF700" i="32"/>
  <c r="AF701" i="32"/>
  <c r="AF702" i="32"/>
  <c r="AF703" i="32"/>
  <c r="AF704" i="32"/>
  <c r="AF705" i="32"/>
  <c r="AF706" i="32"/>
  <c r="AF707" i="32"/>
  <c r="AF708" i="32"/>
  <c r="AF709" i="32"/>
  <c r="AF710" i="32"/>
  <c r="AF711" i="32"/>
  <c r="AF712" i="32"/>
  <c r="AF713" i="32"/>
  <c r="AF714" i="32"/>
  <c r="AF715" i="32"/>
  <c r="AF716" i="32"/>
  <c r="AF717" i="32"/>
  <c r="AF718" i="32"/>
  <c r="AF719" i="32"/>
  <c r="AF720" i="32"/>
  <c r="AF721" i="32"/>
  <c r="AF722" i="32"/>
  <c r="AF723" i="32"/>
  <c r="AF724" i="32"/>
  <c r="AF725" i="32"/>
  <c r="AF726" i="32"/>
  <c r="AF727" i="32"/>
  <c r="AF728" i="32"/>
  <c r="AF729" i="32"/>
  <c r="AF730" i="32"/>
  <c r="AF731" i="32"/>
  <c r="AF732" i="32"/>
  <c r="AF733" i="32"/>
  <c r="AF734" i="32"/>
  <c r="AF735" i="32"/>
  <c r="AF736" i="32"/>
  <c r="AF737" i="32"/>
  <c r="AF738" i="32"/>
  <c r="AF739" i="32"/>
  <c r="AF740" i="32"/>
  <c r="AF741" i="32"/>
  <c r="AF742" i="32"/>
  <c r="AF743" i="32"/>
  <c r="AF744" i="32"/>
  <c r="AF745" i="32"/>
  <c r="AF746" i="32"/>
  <c r="AF747" i="32"/>
  <c r="AF748" i="32"/>
  <c r="AF749" i="32"/>
  <c r="AF750" i="32"/>
  <c r="AF751" i="32"/>
  <c r="AF752" i="32"/>
  <c r="AF753" i="32"/>
  <c r="AF754" i="32"/>
  <c r="AF755" i="32"/>
  <c r="AF756" i="32"/>
  <c r="AF757" i="32"/>
  <c r="AF758" i="32"/>
  <c r="AF759" i="32"/>
  <c r="AF760" i="32"/>
  <c r="AF761" i="32"/>
  <c r="AF762" i="32"/>
  <c r="AF763" i="32"/>
  <c r="AF764" i="32"/>
  <c r="AF765" i="32"/>
  <c r="AF766" i="32"/>
  <c r="AF767" i="32"/>
  <c r="AF768" i="32"/>
  <c r="AF769" i="32"/>
  <c r="AF770" i="32"/>
  <c r="AF771" i="32"/>
  <c r="AF772" i="32"/>
  <c r="AF773" i="32"/>
  <c r="AF774" i="32"/>
  <c r="AF775" i="32"/>
  <c r="AF776" i="32"/>
  <c r="AF777" i="32"/>
  <c r="AF778" i="32"/>
  <c r="AF779" i="32"/>
  <c r="AF780" i="32"/>
  <c r="AF781" i="32"/>
  <c r="AF782" i="32"/>
  <c r="AF783" i="32"/>
  <c r="AF784" i="32"/>
  <c r="AF785" i="32"/>
  <c r="AF786" i="32"/>
  <c r="AF787" i="32"/>
  <c r="AF788" i="32"/>
  <c r="AF789" i="32"/>
  <c r="AF790" i="32"/>
  <c r="AF791" i="32"/>
  <c r="AF792" i="32"/>
  <c r="AF793" i="32"/>
  <c r="AF794" i="32"/>
  <c r="AF795" i="32"/>
  <c r="AF796" i="32"/>
  <c r="AF797" i="32"/>
  <c r="AF798" i="32"/>
  <c r="AF799" i="32"/>
  <c r="AF800" i="32"/>
  <c r="AF801" i="32"/>
  <c r="AF802" i="32"/>
  <c r="AF803" i="32"/>
  <c r="AF804" i="32"/>
  <c r="AF805" i="32"/>
  <c r="AF806" i="32"/>
  <c r="AF807" i="32"/>
  <c r="AF808" i="32"/>
  <c r="AF809" i="32"/>
  <c r="AF810" i="32"/>
  <c r="AF811" i="32"/>
  <c r="AF812" i="32"/>
  <c r="AF813" i="32"/>
  <c r="AF814" i="32"/>
  <c r="AF815" i="32"/>
  <c r="AF816" i="32"/>
  <c r="AF817" i="32"/>
  <c r="AF818" i="32"/>
  <c r="AF819" i="32"/>
  <c r="AF820" i="32"/>
  <c r="AF821" i="32"/>
  <c r="AF822" i="32"/>
  <c r="AF823" i="32"/>
  <c r="AF824" i="32"/>
  <c r="AF825" i="32"/>
  <c r="AF826" i="32"/>
  <c r="AF827" i="32"/>
  <c r="AF828" i="32"/>
  <c r="AF829" i="32"/>
  <c r="AF830" i="32"/>
  <c r="AF831" i="32"/>
  <c r="AF832" i="32"/>
  <c r="AF833" i="32"/>
  <c r="AF834" i="32"/>
  <c r="AF835" i="32"/>
  <c r="AF836" i="32"/>
  <c r="AF837" i="32"/>
  <c r="AF838" i="32"/>
  <c r="AF839" i="32"/>
  <c r="AF840" i="32"/>
  <c r="AF841" i="32"/>
  <c r="AF842" i="32"/>
  <c r="AF843" i="32"/>
  <c r="AF844" i="32"/>
  <c r="AF845" i="32"/>
  <c r="AF846" i="32"/>
  <c r="AF847" i="32"/>
  <c r="AF848" i="32"/>
  <c r="AF849" i="32"/>
  <c r="AF850" i="32"/>
  <c r="AF851" i="32"/>
  <c r="AF852" i="32"/>
  <c r="AF853" i="32"/>
  <c r="AF854" i="32"/>
  <c r="AF855" i="32"/>
  <c r="AF856" i="32"/>
  <c r="AF857" i="32"/>
  <c r="AF858" i="32"/>
  <c r="AF859" i="32"/>
  <c r="AF860" i="32"/>
  <c r="AF861" i="32"/>
  <c r="AF862" i="32"/>
  <c r="AF863" i="32"/>
  <c r="AF864" i="32"/>
  <c r="AF865" i="32"/>
  <c r="AF866" i="32"/>
  <c r="AF867" i="32"/>
  <c r="AF868" i="32"/>
  <c r="AF869" i="32"/>
  <c r="AF870" i="32"/>
  <c r="AF871" i="32"/>
  <c r="AF872" i="32"/>
  <c r="AF873" i="32"/>
  <c r="AF874" i="32"/>
  <c r="AF875" i="32"/>
  <c r="AF876" i="32"/>
  <c r="AF877" i="32"/>
  <c r="AF878" i="32"/>
  <c r="AF879" i="32"/>
  <c r="AF880" i="32"/>
  <c r="AF881" i="32"/>
  <c r="AF882" i="32"/>
  <c r="AF883" i="32"/>
  <c r="AF884" i="32"/>
  <c r="AF885" i="32"/>
  <c r="AF886" i="32"/>
  <c r="AF887" i="32"/>
  <c r="AF888" i="32"/>
  <c r="AF889" i="32"/>
  <c r="AF890" i="32"/>
  <c r="AF891" i="32"/>
  <c r="AF892" i="32"/>
  <c r="AF893" i="32"/>
  <c r="AF894" i="32"/>
  <c r="AF895" i="32"/>
  <c r="AF896" i="32"/>
  <c r="AF897" i="32"/>
  <c r="AF898" i="32"/>
  <c r="AF899" i="32"/>
  <c r="AF900" i="32"/>
  <c r="AF901" i="32"/>
  <c r="AF902" i="32"/>
  <c r="AF903" i="32"/>
  <c r="AF904" i="32"/>
  <c r="AF905" i="32"/>
  <c r="AF906" i="32"/>
  <c r="AF907" i="32"/>
  <c r="AF908" i="32"/>
  <c r="AF909" i="32"/>
  <c r="AF910" i="32"/>
  <c r="AF911" i="32"/>
  <c r="AF912" i="32"/>
  <c r="AF913" i="32"/>
  <c r="AF914" i="32"/>
  <c r="AF915" i="32"/>
  <c r="AF916" i="32"/>
  <c r="AF917" i="32"/>
  <c r="AF918" i="32"/>
  <c r="AF919" i="32"/>
  <c r="AF920" i="32"/>
  <c r="AF921" i="32"/>
  <c r="AF922" i="32"/>
  <c r="AF923" i="32"/>
  <c r="AF924" i="32"/>
  <c r="AF925" i="32"/>
  <c r="AF926" i="32"/>
  <c r="AF927" i="32"/>
  <c r="AF928" i="32"/>
  <c r="AF929" i="32"/>
  <c r="AF930" i="32"/>
  <c r="AF931" i="32"/>
  <c r="AF932" i="32"/>
  <c r="AF933" i="32"/>
  <c r="AF934" i="32"/>
  <c r="AF935" i="32"/>
  <c r="AF936" i="32"/>
  <c r="AF937" i="32"/>
  <c r="AF938" i="32"/>
  <c r="AF939" i="32"/>
  <c r="AF940" i="32"/>
  <c r="AF941" i="32"/>
  <c r="AF942" i="32"/>
  <c r="AF943" i="32"/>
  <c r="AF944" i="32"/>
  <c r="AF945" i="32"/>
  <c r="AF946" i="32"/>
  <c r="AF947" i="32"/>
  <c r="AF948" i="32"/>
  <c r="AF949" i="32"/>
  <c r="AF950" i="32"/>
  <c r="AF951" i="32"/>
  <c r="AF952" i="32"/>
  <c r="AF953" i="32"/>
  <c r="AF954" i="32"/>
  <c r="AF955" i="32"/>
  <c r="AF956" i="32"/>
  <c r="AF957" i="32"/>
  <c r="AF958" i="32"/>
  <c r="AF959" i="32"/>
  <c r="AF960" i="32"/>
  <c r="AF961" i="32"/>
  <c r="AF962" i="32"/>
  <c r="AF963" i="32"/>
  <c r="AF964" i="32"/>
  <c r="AF965" i="32"/>
  <c r="AF966" i="32"/>
  <c r="AF967" i="32"/>
  <c r="AF968" i="32"/>
  <c r="AF969" i="32"/>
  <c r="AF970" i="32"/>
  <c r="AF971" i="32"/>
  <c r="AF972" i="32"/>
  <c r="AF973" i="32"/>
  <c r="AF974" i="32"/>
  <c r="AF975" i="32"/>
  <c r="AF976" i="32"/>
  <c r="AF977" i="32"/>
  <c r="AF978" i="32"/>
  <c r="AF979" i="32"/>
  <c r="AF980" i="32"/>
  <c r="AF981" i="32"/>
  <c r="AF982" i="32"/>
  <c r="AF983" i="32"/>
  <c r="AF984" i="32"/>
  <c r="AF985" i="32"/>
  <c r="AF986" i="32"/>
  <c r="AF987" i="32"/>
  <c r="AF988" i="32"/>
  <c r="AF989" i="32"/>
  <c r="AF990" i="32"/>
  <c r="AF991" i="32"/>
  <c r="AF992" i="32"/>
  <c r="AF993" i="32"/>
  <c r="AF994" i="32"/>
  <c r="AF995" i="32"/>
  <c r="AF996" i="32"/>
  <c r="AF997" i="32"/>
  <c r="AF998" i="32"/>
  <c r="AF999" i="32"/>
  <c r="AF1000" i="32"/>
  <c r="AF1001" i="32"/>
  <c r="AF1002" i="32"/>
  <c r="AF1003" i="32"/>
  <c r="AF1004" i="32"/>
  <c r="AF1005" i="32"/>
  <c r="AF1006" i="32"/>
  <c r="AF1007" i="32"/>
  <c r="AF1008" i="32"/>
  <c r="AF1009" i="32"/>
  <c r="AF1010" i="32"/>
  <c r="AF1011" i="32"/>
  <c r="AF1012" i="32"/>
  <c r="AF1013" i="32"/>
  <c r="AF1014" i="32"/>
  <c r="AF1015" i="32"/>
  <c r="AF1016" i="32"/>
  <c r="AF1017" i="32"/>
  <c r="AF1018" i="32"/>
  <c r="AF1019" i="32"/>
  <c r="AF1020" i="32"/>
  <c r="AF1021" i="32"/>
  <c r="AF1022" i="32"/>
  <c r="AF1023" i="32"/>
  <c r="AF1024" i="32"/>
  <c r="AF1025" i="32"/>
  <c r="AF1026" i="32"/>
  <c r="AF1027" i="32"/>
  <c r="AF1028" i="32"/>
  <c r="AF1029" i="32"/>
  <c r="AF1030" i="32"/>
  <c r="AF1031" i="32"/>
  <c r="AF1032" i="32"/>
  <c r="AF1033" i="32"/>
  <c r="AF1034" i="32"/>
  <c r="AF1035" i="32"/>
  <c r="AF1036" i="32"/>
  <c r="AF1037" i="32"/>
  <c r="AF1038" i="32"/>
  <c r="AF1039" i="32"/>
  <c r="AF1040" i="32"/>
  <c r="AF1041" i="32"/>
  <c r="AF1042" i="32"/>
  <c r="AF1043" i="32"/>
  <c r="AF1044" i="32"/>
  <c r="AF1045" i="32"/>
  <c r="AF1046" i="32"/>
  <c r="AF1047" i="32"/>
  <c r="AF1048" i="32"/>
  <c r="AF1049" i="32"/>
  <c r="AF1050" i="32"/>
  <c r="AF1051" i="32"/>
  <c r="AF1052" i="32"/>
  <c r="AF1053" i="32"/>
  <c r="AF1054" i="32"/>
  <c r="AF1055" i="32"/>
  <c r="AF1056" i="32"/>
  <c r="AF1057" i="32"/>
  <c r="AF1058" i="32"/>
  <c r="AF1059" i="32"/>
  <c r="AF1060" i="32"/>
  <c r="AF1061" i="32"/>
  <c r="AF1062" i="32"/>
  <c r="AF1063" i="32"/>
  <c r="AF1064" i="32"/>
  <c r="AF1065" i="32"/>
  <c r="AF1066" i="32"/>
  <c r="AF1067" i="32"/>
  <c r="AF1068" i="32"/>
  <c r="AF1069" i="32"/>
  <c r="AF1070" i="32"/>
  <c r="AF1071" i="32"/>
  <c r="AF1072" i="32"/>
  <c r="AF1073" i="32"/>
  <c r="AF1074" i="32"/>
  <c r="AF1075" i="32"/>
  <c r="AF1076" i="32"/>
  <c r="AF1077" i="32"/>
  <c r="AF1078" i="32"/>
  <c r="AF1079" i="32"/>
  <c r="AF1080" i="32"/>
  <c r="AF1081" i="32"/>
  <c r="AF1082" i="32"/>
  <c r="AF1083" i="32"/>
  <c r="AF1084" i="32"/>
  <c r="AF1085" i="32"/>
  <c r="AF1086" i="32"/>
  <c r="AF1087" i="32"/>
  <c r="AF1088" i="32"/>
  <c r="AF1089" i="32"/>
  <c r="AF1090" i="32"/>
  <c r="AF1091" i="32"/>
  <c r="AF1092" i="32"/>
  <c r="AF1093" i="32"/>
  <c r="AF1094" i="32"/>
  <c r="AF1095" i="32"/>
  <c r="AF1096" i="32"/>
  <c r="AF1097" i="32"/>
  <c r="AF1098" i="32"/>
  <c r="AF1099" i="32"/>
  <c r="AF1100" i="32"/>
  <c r="AF1101" i="32"/>
  <c r="AF1102" i="32"/>
  <c r="AF1103" i="32"/>
  <c r="AF1104" i="32"/>
  <c r="AF1105" i="32"/>
  <c r="AF1106" i="32"/>
  <c r="AF1107" i="32"/>
  <c r="AF1108" i="32"/>
  <c r="AF1109" i="32"/>
  <c r="AF1110" i="32"/>
  <c r="AF1111" i="32"/>
  <c r="AF1112" i="32"/>
  <c r="AF1113" i="32"/>
  <c r="AF1114" i="32"/>
  <c r="AF1115" i="32"/>
  <c r="AF1116" i="32"/>
  <c r="AF1117" i="32"/>
  <c r="AF1118" i="32"/>
  <c r="AF1119" i="32"/>
  <c r="AF1120" i="32"/>
  <c r="AF1121" i="32"/>
  <c r="AF1122" i="32"/>
  <c r="AF1123" i="32"/>
  <c r="AF1124" i="32"/>
  <c r="AF1125" i="32"/>
  <c r="AF1126" i="32"/>
  <c r="AF1127" i="32"/>
  <c r="AF1128" i="32"/>
  <c r="AF1129" i="32"/>
  <c r="AF1130" i="32"/>
  <c r="AF1131" i="32"/>
  <c r="AF1132" i="32"/>
  <c r="AF1133" i="32"/>
  <c r="AF1134" i="32"/>
  <c r="AF1135" i="32"/>
  <c r="AF1136" i="32"/>
  <c r="AF1137" i="32"/>
  <c r="AF1138" i="32"/>
  <c r="AF1139" i="32"/>
  <c r="AF1140" i="32"/>
  <c r="AF1141" i="32"/>
  <c r="AF1142" i="32"/>
  <c r="AF1143" i="32"/>
  <c r="AF1144" i="32"/>
  <c r="AF1145" i="32"/>
  <c r="AF1146" i="32"/>
  <c r="AF1147" i="32"/>
  <c r="AF1148" i="32"/>
  <c r="AF1149" i="32"/>
  <c r="AF1150" i="32"/>
  <c r="AF1151" i="32"/>
  <c r="AF1152" i="32"/>
  <c r="AF1153" i="32"/>
  <c r="AF1154" i="32"/>
  <c r="AF1155" i="32"/>
  <c r="AF1156" i="32"/>
  <c r="AF1157" i="32"/>
  <c r="AF1158" i="32"/>
  <c r="AF1159" i="32"/>
  <c r="AF1160" i="32"/>
  <c r="AF1161" i="32"/>
  <c r="AF1162" i="32"/>
  <c r="AF1163" i="32"/>
  <c r="AF1164" i="32"/>
  <c r="AF1165" i="32"/>
  <c r="AF1166" i="32"/>
  <c r="AF1167" i="32"/>
  <c r="AF1168" i="32"/>
  <c r="AF1169" i="32"/>
  <c r="AF1170" i="32"/>
  <c r="AF1171" i="32"/>
  <c r="AF1172" i="32"/>
  <c r="AF1173" i="32"/>
  <c r="AF1174" i="32"/>
  <c r="AF1175" i="32"/>
  <c r="AF1176" i="32"/>
  <c r="AF1177" i="32"/>
  <c r="AF1178" i="32"/>
  <c r="AF1179" i="32"/>
  <c r="AF1180" i="32"/>
  <c r="AF1181" i="32"/>
  <c r="AF1182" i="32"/>
  <c r="AF1183" i="32"/>
  <c r="AF1184" i="32"/>
  <c r="AF1185" i="32"/>
  <c r="AF1186" i="32"/>
  <c r="AF1187" i="32"/>
  <c r="AF1188" i="32"/>
  <c r="AF1189" i="32"/>
  <c r="AF1190" i="32"/>
  <c r="AF1191" i="32"/>
  <c r="AF1192" i="32"/>
  <c r="AF1193" i="32"/>
  <c r="AF1194" i="32"/>
  <c r="AF1195" i="32"/>
  <c r="AF1196" i="32"/>
  <c r="AF1197" i="32"/>
  <c r="AF1198" i="32"/>
  <c r="AF1199" i="32"/>
  <c r="AF1200" i="32"/>
  <c r="AF1201" i="32"/>
  <c r="AF1202" i="32"/>
  <c r="AF1203" i="32"/>
  <c r="AF1204" i="32"/>
  <c r="AF1205" i="32"/>
  <c r="AF1206" i="32"/>
  <c r="AF1207" i="32"/>
  <c r="AF1208" i="32"/>
  <c r="AF1209" i="32"/>
  <c r="AF1210" i="32"/>
  <c r="AF1211" i="32"/>
  <c r="AF1212" i="32"/>
  <c r="AF1213" i="32"/>
  <c r="AF1214" i="32"/>
  <c r="AF1215" i="32"/>
  <c r="AF1216" i="32"/>
  <c r="AF1217" i="32"/>
  <c r="AF1218" i="32"/>
  <c r="AF1219" i="32"/>
  <c r="AF1220" i="32"/>
  <c r="AF1221" i="32"/>
  <c r="AF1222" i="32"/>
  <c r="AF1223" i="32"/>
  <c r="AF1224" i="32"/>
  <c r="AF1225" i="32"/>
  <c r="AF1226" i="32"/>
  <c r="AF1227" i="32"/>
  <c r="AF1228" i="32"/>
  <c r="AF1229" i="32"/>
  <c r="AF1230" i="32"/>
  <c r="AF1231" i="32"/>
  <c r="AF1232" i="32"/>
  <c r="AF1233" i="32"/>
  <c r="AF1234" i="32"/>
  <c r="AF1235" i="32"/>
  <c r="AF1236" i="32"/>
  <c r="AF1237" i="32"/>
  <c r="AF1238" i="32"/>
  <c r="AF1239" i="32"/>
  <c r="AF1240" i="32"/>
  <c r="AF1241" i="32"/>
  <c r="AF1242" i="32"/>
  <c r="AF1243" i="32"/>
  <c r="AF1244" i="32"/>
  <c r="AF1245" i="32"/>
  <c r="AF1246" i="32"/>
  <c r="AF1247" i="32"/>
  <c r="AF1248" i="32"/>
  <c r="AF1249" i="32"/>
  <c r="AF1250" i="32"/>
  <c r="AF1251" i="32"/>
  <c r="AF1252" i="32"/>
  <c r="AF1253" i="32"/>
  <c r="AF1254" i="32"/>
  <c r="AF1255" i="32"/>
  <c r="AF1256" i="32"/>
  <c r="AF1257" i="32"/>
  <c r="AF1258" i="32"/>
  <c r="AF1259" i="32"/>
  <c r="AF1260" i="32"/>
  <c r="AF1261" i="32"/>
  <c r="AF1262" i="32"/>
  <c r="AF1263" i="32"/>
  <c r="AF1264" i="32"/>
  <c r="AF1265" i="32"/>
  <c r="AF1266" i="32"/>
  <c r="AF1267" i="32"/>
  <c r="AF1268" i="32"/>
  <c r="AF1269" i="32"/>
  <c r="AF1270" i="32"/>
  <c r="AF1271" i="32"/>
  <c r="AF1272" i="32"/>
  <c r="AF1273" i="32"/>
  <c r="AF1274" i="32"/>
  <c r="AF1275" i="32"/>
  <c r="AF1276" i="32"/>
  <c r="AF1277" i="32"/>
  <c r="AF1278" i="32"/>
  <c r="AF1279" i="32"/>
  <c r="AF1280" i="32"/>
  <c r="AF1281" i="32"/>
  <c r="AF1282" i="32"/>
  <c r="AF1283" i="32"/>
  <c r="AF1284" i="32"/>
  <c r="AF1285" i="32"/>
  <c r="AF1286" i="32"/>
  <c r="AF1287" i="32"/>
  <c r="AF1288" i="32"/>
  <c r="AF1289" i="32"/>
  <c r="AF1290" i="32"/>
  <c r="AF1291" i="32"/>
  <c r="AF1292" i="32"/>
  <c r="AF1293" i="32"/>
  <c r="AF1294" i="32"/>
  <c r="AF1295" i="32"/>
  <c r="AF1296" i="32"/>
  <c r="AF1297" i="32"/>
  <c r="AF1298" i="32"/>
  <c r="AF1299" i="32"/>
  <c r="AF1300" i="32"/>
  <c r="AF1301" i="32"/>
  <c r="AF1302" i="32"/>
  <c r="AF1303" i="32"/>
  <c r="AF1304" i="32"/>
  <c r="AF1305" i="32"/>
  <c r="AF1306" i="32"/>
  <c r="AF1307" i="32"/>
  <c r="AF1308" i="32"/>
  <c r="AF1309" i="32"/>
  <c r="AF1310" i="32"/>
  <c r="AF1311" i="32"/>
  <c r="AF1312" i="32"/>
  <c r="AF1313" i="32"/>
  <c r="AF1314" i="32"/>
  <c r="AF1315" i="32"/>
  <c r="AF1316" i="32"/>
  <c r="AF1317" i="32"/>
  <c r="AF1318" i="32"/>
  <c r="AF1319" i="32"/>
  <c r="AF1320" i="32"/>
  <c r="AF1321" i="32"/>
  <c r="AF1322" i="32"/>
  <c r="AF1323" i="32"/>
  <c r="AF1324" i="32"/>
  <c r="AF1325" i="32"/>
  <c r="AF1326" i="32"/>
  <c r="AF1327" i="32"/>
  <c r="AF1328" i="32"/>
  <c r="AF1329" i="32"/>
  <c r="AF1330" i="32"/>
  <c r="AF1331" i="32"/>
  <c r="AF1332" i="32"/>
  <c r="AF1333" i="32"/>
  <c r="AF1334" i="32"/>
  <c r="AF1335" i="32"/>
  <c r="AF1336" i="32"/>
  <c r="AF1337" i="32"/>
  <c r="AF1338" i="32"/>
  <c r="AF1339" i="32"/>
  <c r="AF1340" i="32"/>
  <c r="AF1341" i="32"/>
  <c r="AF1342" i="32"/>
  <c r="AF1343" i="32"/>
  <c r="AF1344" i="32"/>
  <c r="AF1345" i="32"/>
  <c r="AF1346" i="32"/>
  <c r="AF1347" i="32"/>
  <c r="AF1348" i="32"/>
  <c r="AF1349" i="32"/>
  <c r="AF1350" i="32"/>
  <c r="AF1351" i="32"/>
  <c r="AF1352" i="32"/>
  <c r="AF1353" i="32"/>
  <c r="AF1354" i="32"/>
  <c r="AF1355" i="32"/>
  <c r="AF1356" i="32"/>
  <c r="AF1357" i="32"/>
  <c r="AF1358" i="32"/>
  <c r="AF1359" i="32"/>
  <c r="AF1360" i="32"/>
  <c r="AF1361" i="32"/>
  <c r="AF1362" i="32"/>
  <c r="AF1363" i="32"/>
  <c r="AF1364" i="32"/>
  <c r="AF1365" i="32"/>
  <c r="AF1366" i="32"/>
  <c r="AF1367" i="32"/>
  <c r="AF1368" i="32"/>
  <c r="AF1369" i="32"/>
  <c r="AF1370" i="32"/>
  <c r="AF1371" i="32"/>
  <c r="AF1372" i="32"/>
  <c r="AF1373" i="32"/>
  <c r="AF1374" i="32"/>
  <c r="AF1375" i="32"/>
  <c r="AF1376" i="32"/>
  <c r="AF1377" i="32"/>
  <c r="AF1378" i="32"/>
  <c r="AF1379" i="32"/>
  <c r="AF1380" i="32"/>
  <c r="AF1381" i="32"/>
  <c r="AF1382" i="32"/>
  <c r="AF1383" i="32"/>
  <c r="AF1384" i="32"/>
  <c r="AF1385" i="32"/>
  <c r="AF1386" i="32"/>
  <c r="AF1387" i="32"/>
  <c r="AF1388" i="32"/>
  <c r="AF1389" i="32"/>
  <c r="AF1390" i="32"/>
  <c r="AF1391" i="32"/>
  <c r="AF1392" i="32"/>
  <c r="AF1393" i="32"/>
  <c r="AF1394" i="32"/>
  <c r="AF1395" i="32"/>
  <c r="AF1396" i="32"/>
  <c r="AF1397" i="32"/>
  <c r="AF1398" i="32"/>
  <c r="AF1399" i="32"/>
  <c r="AF1400" i="32"/>
  <c r="AF1401" i="32"/>
  <c r="AF1402" i="32"/>
  <c r="AF1403" i="32"/>
  <c r="AF1404" i="32"/>
  <c r="AF1405" i="32"/>
  <c r="AF1406" i="32"/>
  <c r="AF1407" i="32"/>
  <c r="AF1408" i="32"/>
  <c r="AF1409" i="32"/>
  <c r="AF1410" i="32"/>
  <c r="AF1411" i="32"/>
  <c r="AF1412" i="32"/>
  <c r="AF1413" i="32"/>
  <c r="AF1414" i="32"/>
  <c r="AF1415" i="32"/>
  <c r="AF1416" i="32"/>
  <c r="AF1417" i="32"/>
  <c r="AF1418" i="32"/>
  <c r="AF1419" i="32"/>
  <c r="AF1420" i="32"/>
  <c r="AF1421" i="32"/>
  <c r="AF1422" i="32"/>
  <c r="AF1423" i="32"/>
  <c r="AF1424" i="32"/>
  <c r="AF1425" i="32"/>
  <c r="AF1426" i="32"/>
  <c r="AF1427" i="32"/>
  <c r="AF1428" i="32"/>
  <c r="AF1429" i="32"/>
  <c r="AF1430" i="32"/>
  <c r="AF1431" i="32"/>
  <c r="AF1432" i="32"/>
  <c r="AF1433" i="32"/>
  <c r="AF1434" i="32"/>
  <c r="AF1435" i="32"/>
  <c r="AF1436" i="32"/>
  <c r="AF1437" i="32"/>
  <c r="AF1438" i="32"/>
  <c r="AF1439" i="32"/>
  <c r="AF1440" i="32"/>
  <c r="AF1441" i="32"/>
  <c r="AF1442" i="32"/>
  <c r="AF1443" i="32"/>
  <c r="AF1444" i="32"/>
  <c r="AF1445" i="32"/>
  <c r="AF1446" i="32"/>
  <c r="AF1447" i="32"/>
  <c r="AF1448" i="32"/>
  <c r="AF1449" i="32"/>
  <c r="AF1450" i="32"/>
  <c r="AF1451" i="32"/>
  <c r="AF1452" i="32"/>
  <c r="AF1453" i="32"/>
  <c r="AF1454" i="32"/>
  <c r="AF1455" i="32"/>
  <c r="AF1456" i="32"/>
  <c r="AF1457" i="32"/>
  <c r="AF1458" i="32"/>
  <c r="AF1459" i="32"/>
  <c r="AF1460" i="32"/>
  <c r="AF1461" i="32"/>
  <c r="AF1462" i="32"/>
  <c r="AF1463" i="32"/>
  <c r="AF1464" i="32"/>
  <c r="AF1465" i="32"/>
  <c r="AF1466" i="32"/>
  <c r="AF1467" i="32"/>
  <c r="AF1468" i="32"/>
  <c r="AF1469" i="32"/>
  <c r="AF1470" i="32"/>
  <c r="AF1471" i="32"/>
  <c r="AF1472" i="32"/>
  <c r="AF1473" i="32"/>
  <c r="AF1474" i="32"/>
  <c r="AF1475" i="32"/>
  <c r="AF1476" i="32"/>
  <c r="AF1477" i="32"/>
  <c r="AF1478" i="32"/>
  <c r="AF1479" i="32"/>
  <c r="AF1480" i="32"/>
  <c r="AF1481" i="32"/>
  <c r="AF1482" i="32"/>
  <c r="AF1483" i="32"/>
  <c r="AF1484" i="32"/>
  <c r="AF1485" i="32"/>
  <c r="AF1486" i="32"/>
  <c r="AF1487" i="32"/>
  <c r="AF1488" i="32"/>
  <c r="AF1489" i="32"/>
  <c r="AF1490" i="32"/>
  <c r="AF1491" i="32"/>
  <c r="AF1492" i="32"/>
  <c r="AF1493" i="32"/>
  <c r="AF1494" i="32"/>
  <c r="AF1495" i="32"/>
  <c r="AF1496" i="32"/>
  <c r="AF1497" i="32"/>
  <c r="AF1498" i="32"/>
  <c r="AF1499" i="32"/>
  <c r="AF1500" i="32"/>
  <c r="AF1501" i="32"/>
  <c r="AF1502" i="32"/>
  <c r="AF1503" i="32"/>
  <c r="AF1504" i="32"/>
  <c r="AF1505" i="32"/>
  <c r="AF1506" i="32"/>
  <c r="AF1507" i="32"/>
  <c r="AF1508" i="32"/>
  <c r="AF1509" i="32"/>
  <c r="AF1510" i="32"/>
  <c r="AF1511" i="32"/>
  <c r="AF1512" i="32"/>
  <c r="AF1513" i="32"/>
  <c r="AF1514" i="32"/>
  <c r="AF1515" i="32"/>
  <c r="AF1516" i="32"/>
  <c r="AF1517" i="32"/>
  <c r="AF1518" i="32"/>
  <c r="AF1519" i="32"/>
  <c r="AF1520" i="32"/>
  <c r="AF1521" i="32"/>
  <c r="AF1522" i="32"/>
  <c r="AF1523" i="32"/>
  <c r="AF1524" i="32"/>
  <c r="AF1525" i="32"/>
  <c r="AF1526" i="32"/>
  <c r="AF1527" i="32"/>
  <c r="AF1528" i="32"/>
  <c r="AF1529" i="32"/>
  <c r="AF1530" i="32"/>
  <c r="AF1531" i="32"/>
  <c r="AF1532" i="32"/>
  <c r="AF1533" i="32"/>
  <c r="AF1534" i="32"/>
  <c r="AF1535" i="32"/>
  <c r="AF1536" i="32"/>
  <c r="AF1537" i="32"/>
  <c r="AF1538" i="32"/>
  <c r="AF1539" i="32"/>
  <c r="AF1540" i="32"/>
  <c r="AF1541" i="32"/>
  <c r="AF1542" i="32"/>
  <c r="AF1543" i="32"/>
  <c r="AF1544" i="32"/>
  <c r="AF1545" i="32"/>
  <c r="AF1546" i="32"/>
  <c r="AF1547" i="32"/>
  <c r="AF1548" i="32"/>
  <c r="AF1549" i="32"/>
  <c r="AF1550" i="32"/>
  <c r="AF1551" i="32"/>
  <c r="AF1552" i="32"/>
  <c r="AF1553" i="32"/>
  <c r="AF1554" i="32"/>
  <c r="AF1555" i="32"/>
  <c r="AF1556" i="32"/>
  <c r="AF1557" i="32"/>
  <c r="AF1558" i="32"/>
  <c r="AF1559" i="32"/>
  <c r="AF1560" i="32"/>
  <c r="AF1561" i="32"/>
  <c r="AF1562" i="32"/>
  <c r="AF1563" i="32"/>
  <c r="AF1564" i="32"/>
  <c r="AF1565" i="32"/>
  <c r="AF1566" i="32"/>
  <c r="AF1567" i="32"/>
  <c r="AF1568" i="32"/>
  <c r="AF1569" i="32"/>
  <c r="AF1570" i="32"/>
  <c r="AF1571" i="32"/>
  <c r="AF1572" i="32"/>
  <c r="AF1573" i="32"/>
  <c r="AF1574" i="32"/>
  <c r="AF1575" i="32"/>
  <c r="AF1576" i="32"/>
  <c r="AF1577" i="32"/>
  <c r="AF1578" i="32"/>
  <c r="AF1579" i="32"/>
  <c r="AF1580" i="32"/>
  <c r="AF1581" i="32"/>
  <c r="AF1582" i="32"/>
  <c r="AF1583" i="32"/>
  <c r="AF1584" i="32"/>
  <c r="AF1585" i="32"/>
  <c r="AF1586" i="32"/>
  <c r="AF1587" i="32"/>
  <c r="AF1588" i="32"/>
  <c r="AF1589" i="32"/>
  <c r="AF1590" i="32"/>
  <c r="AF1591" i="32"/>
  <c r="AF1592" i="32"/>
  <c r="AF1593" i="32"/>
  <c r="AF1594" i="32"/>
  <c r="AF1595" i="32"/>
  <c r="AF1596" i="32"/>
  <c r="AF1597" i="32"/>
  <c r="AF1598" i="32"/>
  <c r="AF1599" i="32"/>
  <c r="AF1600" i="32"/>
  <c r="AF1601" i="32"/>
  <c r="AF1602" i="32"/>
  <c r="AF1603" i="32"/>
  <c r="AF1604" i="32"/>
  <c r="AF1605" i="32"/>
  <c r="AF1606" i="32"/>
  <c r="AF1607" i="32"/>
  <c r="AF1608" i="32"/>
  <c r="AF1609" i="32"/>
  <c r="AF1610" i="32"/>
  <c r="AF1611" i="32"/>
  <c r="AF1612" i="32"/>
  <c r="AF1613" i="32"/>
  <c r="AF1614" i="32"/>
  <c r="AF1615" i="32"/>
  <c r="AF1616" i="32"/>
  <c r="AF1617" i="32"/>
  <c r="AF1618" i="32"/>
  <c r="AF1619" i="32"/>
  <c r="AF1620" i="32"/>
  <c r="AF1621" i="32"/>
  <c r="AF1622" i="32"/>
  <c r="AF1623" i="32"/>
  <c r="AF1624" i="32"/>
  <c r="AF1625" i="32"/>
  <c r="AF1626" i="32"/>
  <c r="AF1627" i="32"/>
  <c r="AF1628" i="32"/>
  <c r="AF1629" i="32"/>
  <c r="AF1630" i="32"/>
  <c r="AF1631" i="32"/>
  <c r="AF1632" i="32"/>
  <c r="AF1633" i="32"/>
  <c r="AF1634" i="32"/>
  <c r="AF1635" i="32"/>
  <c r="AF1636" i="32"/>
  <c r="AF1637" i="32"/>
  <c r="AF1638" i="32"/>
  <c r="AF1639" i="32"/>
  <c r="AF1640" i="32"/>
  <c r="AF1641" i="32"/>
  <c r="AF1642" i="32"/>
  <c r="AF1643" i="32"/>
  <c r="AF1644" i="32"/>
  <c r="AF1645" i="32"/>
  <c r="AF1646" i="32"/>
  <c r="AF1647" i="32"/>
  <c r="AF1648" i="32"/>
  <c r="AF1649" i="32"/>
  <c r="AF1650" i="32"/>
  <c r="AF1651" i="32"/>
  <c r="AF1652" i="32"/>
  <c r="AF1653" i="32"/>
  <c r="AF1654" i="32"/>
  <c r="AF1655" i="32"/>
  <c r="AF1656" i="32"/>
  <c r="AF1657" i="32"/>
  <c r="AF1658" i="32"/>
  <c r="AF1659" i="32"/>
  <c r="AF1660" i="32"/>
  <c r="AF1661" i="32"/>
  <c r="AF1662" i="32"/>
  <c r="AF1663" i="32"/>
  <c r="AF1664" i="32"/>
  <c r="AF1665" i="32"/>
  <c r="AF1666" i="32"/>
  <c r="AF1667" i="32"/>
  <c r="AF1668" i="32"/>
  <c r="AF1669" i="32"/>
  <c r="AF1670" i="32"/>
  <c r="AF1671" i="32"/>
  <c r="AF1672" i="32"/>
  <c r="AF1673" i="32"/>
  <c r="AF1674" i="32"/>
  <c r="AF1675" i="32"/>
  <c r="AF1676" i="32"/>
  <c r="AF1677" i="32"/>
  <c r="AF1678" i="32"/>
  <c r="AF1679" i="32"/>
  <c r="AF1680" i="32"/>
  <c r="AF1681" i="32"/>
  <c r="AF1682" i="32"/>
  <c r="AF1683" i="32"/>
  <c r="AF1684" i="32"/>
  <c r="AF1685" i="32"/>
  <c r="AF1686" i="32"/>
  <c r="AF1687" i="32"/>
  <c r="AF1688" i="32"/>
  <c r="AF1689" i="32"/>
  <c r="AF1690" i="32"/>
  <c r="AF1691" i="32"/>
  <c r="AF1692" i="32"/>
  <c r="AF1693" i="32"/>
  <c r="AF1694" i="32"/>
  <c r="AF1695" i="32"/>
  <c r="AF1696" i="32"/>
  <c r="AF1697" i="32"/>
  <c r="AF1698" i="32"/>
  <c r="AF1699" i="32"/>
  <c r="AF1700" i="32"/>
  <c r="AF1701" i="32"/>
  <c r="AF1702" i="32"/>
  <c r="AF1703" i="32"/>
  <c r="AF1704" i="32"/>
  <c r="AF1705" i="32"/>
  <c r="AF1706" i="32"/>
  <c r="AF1707" i="32"/>
  <c r="AF1708" i="32"/>
  <c r="AF1709" i="32"/>
  <c r="AF1710" i="32"/>
  <c r="AF1711" i="32"/>
  <c r="AF1712" i="32"/>
  <c r="AF1713" i="32"/>
  <c r="AF1714" i="32"/>
  <c r="AF1715" i="32"/>
  <c r="AF1716" i="32"/>
  <c r="AF1717" i="32"/>
  <c r="AF1718" i="32"/>
  <c r="AF1719" i="32"/>
  <c r="AF1720" i="32"/>
  <c r="AF1721" i="32"/>
  <c r="AF1722" i="32"/>
  <c r="AF1723" i="32"/>
  <c r="AF1724" i="32"/>
  <c r="AF1725" i="32"/>
  <c r="AF1726" i="32"/>
  <c r="AF1727" i="32"/>
  <c r="AF1728" i="32"/>
  <c r="AF1729" i="32"/>
  <c r="AF1730" i="32"/>
  <c r="AF1731" i="32"/>
  <c r="AF1732" i="32"/>
  <c r="AF1733" i="32"/>
  <c r="AF1734" i="32"/>
  <c r="AF1735" i="32"/>
  <c r="AF1736" i="32"/>
  <c r="AF1737" i="32"/>
  <c r="AF1738" i="32"/>
  <c r="AF1739" i="32"/>
  <c r="AF1740" i="32"/>
  <c r="AF1741" i="32"/>
  <c r="AF1742" i="32"/>
  <c r="AF1743" i="32"/>
  <c r="AF1744" i="32"/>
  <c r="AF1745" i="32"/>
  <c r="AF1746" i="32"/>
  <c r="AF1747" i="32"/>
  <c r="AF1748" i="32"/>
  <c r="AF1749" i="32"/>
  <c r="AF1750" i="32"/>
  <c r="AF1751" i="32"/>
  <c r="AF1752" i="32"/>
  <c r="AF1753" i="32"/>
  <c r="AF1754" i="32"/>
  <c r="AF1755" i="32"/>
  <c r="AF1756" i="32"/>
  <c r="AF1757" i="32"/>
  <c r="AF1758" i="32"/>
  <c r="AF1759" i="32"/>
  <c r="AF1760" i="32"/>
  <c r="AF1761" i="32"/>
  <c r="AF1762" i="32"/>
  <c r="AF1763" i="32"/>
  <c r="AF1764" i="32"/>
  <c r="AF1765" i="32"/>
  <c r="AF1766" i="32"/>
  <c r="AF1767" i="32"/>
  <c r="AF1768" i="32"/>
  <c r="AF1769" i="32"/>
  <c r="AF1770" i="32"/>
  <c r="AF1771" i="32"/>
  <c r="AF1772" i="32"/>
  <c r="AF1773" i="32"/>
  <c r="AF1774" i="32"/>
  <c r="AF1775" i="32"/>
  <c r="AF1776" i="32"/>
  <c r="AF1777" i="32"/>
  <c r="AF1778" i="32"/>
  <c r="AF1779" i="32"/>
  <c r="AF1780" i="32"/>
  <c r="AF1781" i="32"/>
  <c r="AF1782" i="32"/>
  <c r="AF1783" i="32"/>
  <c r="AF1784" i="32"/>
  <c r="AF1785" i="32"/>
  <c r="AF1786" i="32"/>
  <c r="AF1787" i="32"/>
  <c r="AF1788" i="32"/>
  <c r="AF1789" i="32"/>
  <c r="AF1790" i="32"/>
  <c r="AF1791" i="32"/>
  <c r="AF1792" i="32"/>
  <c r="AF1793" i="32"/>
  <c r="AF1794" i="32"/>
  <c r="AF1795" i="32"/>
  <c r="AF1796" i="32"/>
  <c r="AF1797" i="32"/>
  <c r="AF1798" i="32"/>
  <c r="AF1799" i="32"/>
  <c r="AF1800" i="32"/>
  <c r="AF1801" i="32"/>
  <c r="AF1802" i="32"/>
  <c r="AF1803" i="32"/>
  <c r="AF1804" i="32"/>
  <c r="AF1805" i="32"/>
  <c r="AF1806" i="32"/>
  <c r="AF1807" i="32"/>
  <c r="AF1808" i="32"/>
  <c r="AF1809" i="32"/>
  <c r="AF1810" i="32"/>
  <c r="AF1811" i="32"/>
  <c r="AF1812" i="32"/>
  <c r="AF1813" i="32"/>
  <c r="AF1814" i="32"/>
  <c r="AF1815" i="32"/>
  <c r="AF1816" i="32"/>
  <c r="AF1817" i="32"/>
  <c r="AF1818" i="32"/>
  <c r="AF1819" i="32"/>
  <c r="AF1820" i="32"/>
  <c r="AF1821" i="32"/>
  <c r="AF1822" i="32"/>
  <c r="AF1823" i="32"/>
  <c r="AF1824" i="32"/>
  <c r="AF1825" i="32"/>
  <c r="AF1826" i="32"/>
  <c r="AF1827" i="32"/>
  <c r="AF1828" i="32"/>
  <c r="AF1829" i="32"/>
  <c r="AF1830" i="32"/>
  <c r="AF1831" i="32"/>
  <c r="AF1832" i="32"/>
  <c r="AF1833" i="32"/>
  <c r="AF1834" i="32"/>
  <c r="AF1835" i="32"/>
  <c r="AF1836" i="32"/>
  <c r="AF1837" i="32"/>
  <c r="AF1838" i="32"/>
  <c r="AF1839" i="32"/>
  <c r="AF1840" i="32"/>
  <c r="AF1841" i="32"/>
  <c r="AF1842" i="32"/>
  <c r="AF1843" i="32"/>
  <c r="AF1844" i="32"/>
  <c r="AF1845" i="32"/>
  <c r="AF1846" i="32"/>
  <c r="AF1847" i="32"/>
  <c r="AF1848" i="32"/>
  <c r="AF1849" i="32"/>
  <c r="AF1850" i="32"/>
  <c r="AF1851" i="32"/>
  <c r="AF1852" i="32"/>
  <c r="AF1853" i="32"/>
  <c r="AF1854" i="32"/>
  <c r="AF1855" i="32"/>
  <c r="AF1856" i="32"/>
  <c r="AF1857" i="32"/>
  <c r="AF1858" i="32"/>
  <c r="AF1859" i="32"/>
  <c r="AF1860" i="32"/>
  <c r="AF1861" i="32"/>
  <c r="AF1862" i="32"/>
  <c r="AF1863" i="32"/>
  <c r="AF1864" i="32"/>
  <c r="AF1865" i="32"/>
  <c r="AF1866" i="32"/>
  <c r="AF1867" i="32"/>
  <c r="AF1868" i="32"/>
  <c r="AF1869" i="32"/>
  <c r="AF1870" i="32"/>
  <c r="AF1871" i="32"/>
  <c r="AF1872" i="32"/>
  <c r="AF1873" i="32"/>
  <c r="AF1874" i="32"/>
  <c r="AF1875" i="32"/>
  <c r="AF1876" i="32"/>
  <c r="AF1877" i="32"/>
  <c r="AF1878" i="32"/>
  <c r="AF1879" i="32"/>
  <c r="AF1880" i="32"/>
  <c r="AF1881" i="32"/>
  <c r="AF1882" i="32"/>
  <c r="AF1883" i="32"/>
  <c r="AF1884" i="32"/>
  <c r="AF1885" i="32"/>
  <c r="AF1886" i="32"/>
  <c r="AF1887" i="32"/>
  <c r="AF1888" i="32"/>
  <c r="AF1889" i="32"/>
  <c r="AF1890" i="32"/>
  <c r="AF1891" i="32"/>
  <c r="AF1892" i="32"/>
  <c r="AF1893" i="32"/>
  <c r="AF1894" i="32"/>
  <c r="AF1895" i="32"/>
  <c r="AF1896" i="32"/>
  <c r="AF1897" i="32"/>
  <c r="AF1898" i="32"/>
  <c r="AF1899" i="32"/>
  <c r="AF1900" i="32"/>
  <c r="AF1901" i="32"/>
  <c r="AF1902" i="32"/>
  <c r="AF1903" i="32"/>
  <c r="AF1904" i="32"/>
  <c r="AF1905" i="32"/>
  <c r="AF1906" i="32"/>
  <c r="AF1907" i="32"/>
  <c r="AF1908" i="32"/>
  <c r="AF1909" i="32"/>
  <c r="AF1910" i="32"/>
  <c r="AF1911" i="32"/>
  <c r="AF1912" i="32"/>
  <c r="AF1913" i="32"/>
  <c r="AF1914" i="32"/>
  <c r="AF1915" i="32"/>
  <c r="AF1916" i="32"/>
  <c r="AF1917" i="32"/>
  <c r="AF1918" i="32"/>
  <c r="AF1919" i="32"/>
  <c r="AF1920" i="32"/>
  <c r="AF1921" i="32"/>
  <c r="AF1922" i="32"/>
  <c r="AF1923" i="32"/>
  <c r="AF1924" i="32"/>
  <c r="AF1925" i="32"/>
  <c r="AF1926" i="32"/>
  <c r="AF1927" i="32"/>
  <c r="AF1928" i="32"/>
  <c r="AF1929" i="32"/>
  <c r="AF1930" i="32"/>
  <c r="AF1931" i="32"/>
  <c r="AF1932" i="32"/>
  <c r="AF1933" i="32"/>
  <c r="AF1934" i="32"/>
  <c r="AF1935" i="32"/>
  <c r="AF1936" i="32"/>
  <c r="AF1937" i="32"/>
  <c r="AF1938" i="32"/>
  <c r="AF1939" i="32"/>
  <c r="AF1940" i="32"/>
  <c r="AF1941" i="32"/>
  <c r="AF1942" i="32"/>
  <c r="AF1943" i="32"/>
  <c r="AF1944" i="32"/>
  <c r="AF1945" i="32"/>
  <c r="AF1946" i="32"/>
  <c r="AF1947" i="32"/>
  <c r="AF1948" i="32"/>
  <c r="AF1949" i="32"/>
  <c r="AF1950" i="32"/>
  <c r="AF1951" i="32"/>
  <c r="AF1952" i="32"/>
  <c r="AF1953" i="32"/>
  <c r="AF1954" i="32"/>
  <c r="AF1955" i="32"/>
  <c r="AF1956" i="32"/>
  <c r="AF1957" i="32"/>
  <c r="AF1958" i="32"/>
  <c r="AF1959" i="32"/>
  <c r="AF1960" i="32"/>
  <c r="AF1961" i="32"/>
  <c r="AF1962" i="32"/>
  <c r="AF1963" i="32"/>
  <c r="AF1964" i="32"/>
  <c r="AF1965" i="32"/>
  <c r="AF1966" i="32"/>
  <c r="AF1967" i="32"/>
  <c r="AF1968" i="32"/>
  <c r="AF1969" i="32"/>
  <c r="AF1970" i="32"/>
  <c r="AF1971" i="32"/>
  <c r="AF1972" i="32"/>
  <c r="AF1973" i="32"/>
  <c r="AF1974" i="32"/>
  <c r="AF1975" i="32"/>
  <c r="AF1976" i="32"/>
  <c r="AF1977" i="32"/>
  <c r="AF1978" i="32"/>
  <c r="AF1979" i="32"/>
  <c r="AF1980" i="32"/>
  <c r="AF1981" i="32"/>
  <c r="AF1982" i="32"/>
  <c r="AF1983" i="32"/>
  <c r="AF1984" i="32"/>
  <c r="AF1985" i="32"/>
  <c r="AF1986" i="32"/>
  <c r="AF1987" i="32"/>
  <c r="AF1988" i="32"/>
  <c r="AF1989" i="32"/>
  <c r="AF1990" i="32"/>
  <c r="AF1991" i="32"/>
  <c r="AF1992" i="32"/>
  <c r="AF1993" i="32"/>
  <c r="AF1994" i="32"/>
  <c r="AF1995" i="32"/>
  <c r="AF1996" i="32"/>
  <c r="AF1997" i="32"/>
  <c r="AF1998" i="32"/>
  <c r="AF1999" i="32"/>
  <c r="AF2000" i="32"/>
  <c r="AF2001" i="32"/>
  <c r="AF2002" i="32"/>
  <c r="AF2003" i="32"/>
  <c r="AF2004" i="32"/>
  <c r="AF2005" i="32"/>
  <c r="AF2006" i="32"/>
  <c r="AF2007" i="32"/>
  <c r="AF2008" i="32"/>
  <c r="AF2009" i="32"/>
  <c r="AF2010" i="32"/>
  <c r="AF2011" i="32"/>
  <c r="AF2012" i="32"/>
  <c r="AF2013" i="32"/>
  <c r="AF2014" i="32"/>
  <c r="AF2015" i="32"/>
  <c r="AF2016" i="32"/>
  <c r="AF2017" i="32"/>
  <c r="AF2018" i="32"/>
  <c r="AF2019" i="32"/>
  <c r="AF2020" i="32"/>
  <c r="AF2021" i="32"/>
  <c r="AF2022" i="32"/>
  <c r="AF2023" i="32"/>
  <c r="AF2024" i="32"/>
  <c r="AF2025" i="32"/>
  <c r="AF2026" i="32"/>
  <c r="AF2027" i="32"/>
  <c r="AF2028" i="32"/>
  <c r="AF2029" i="32"/>
  <c r="AF2030" i="32"/>
  <c r="AF2031" i="32"/>
  <c r="AF2032" i="32"/>
  <c r="AF2033" i="32"/>
  <c r="AF2034" i="32"/>
  <c r="AF2035" i="32"/>
  <c r="AF2036" i="32"/>
  <c r="AF2037" i="32"/>
  <c r="AF2038" i="32"/>
  <c r="AF2039" i="32"/>
  <c r="AF2040" i="32"/>
  <c r="AF2041" i="32"/>
  <c r="AF2042" i="32"/>
  <c r="AF2043" i="32"/>
  <c r="AF2044" i="32"/>
  <c r="AF2045" i="32"/>
  <c r="AF2046" i="32"/>
  <c r="AF2047" i="32"/>
  <c r="AF2048" i="32"/>
  <c r="AF2049" i="32"/>
  <c r="AF2050" i="32"/>
  <c r="AF2051" i="32"/>
  <c r="AF2052" i="32"/>
  <c r="AF2053" i="32"/>
  <c r="AF2054" i="32"/>
  <c r="AF2055" i="32"/>
  <c r="AF2056" i="32"/>
  <c r="AF2057" i="32"/>
  <c r="AF2058" i="32"/>
  <c r="AF2059" i="32"/>
  <c r="AF2060" i="32"/>
  <c r="AF2061" i="32"/>
  <c r="AF2062" i="32"/>
  <c r="AF2063" i="32"/>
  <c r="AF2064" i="32"/>
  <c r="AF2065" i="32"/>
  <c r="AF2066" i="32"/>
  <c r="AF2067" i="32"/>
  <c r="AF2068" i="32"/>
  <c r="AF2069" i="32"/>
  <c r="AF2070" i="32"/>
  <c r="AF2071" i="32"/>
  <c r="AF2072" i="32"/>
  <c r="AF2073" i="32"/>
  <c r="AF2074" i="32"/>
  <c r="AF2075" i="32"/>
  <c r="AF2076" i="32"/>
  <c r="AF2077" i="32"/>
  <c r="AF2078" i="32"/>
  <c r="AF2079" i="32"/>
  <c r="AF2080" i="32"/>
  <c r="AF2081" i="32"/>
  <c r="AF2082" i="32"/>
  <c r="AF2083" i="32"/>
  <c r="AF2084" i="32"/>
  <c r="AF2085" i="32"/>
  <c r="AF2086" i="32"/>
  <c r="AF2087" i="32"/>
  <c r="AF2088" i="32"/>
  <c r="AF2089" i="32"/>
  <c r="AF2090" i="32"/>
  <c r="AF2091" i="32"/>
  <c r="AF2092" i="32"/>
  <c r="AF2093" i="32"/>
  <c r="AF2094" i="32"/>
  <c r="AF2095" i="32"/>
  <c r="AF2096" i="32"/>
  <c r="AF2097" i="32"/>
  <c r="AF2098" i="32"/>
  <c r="AF2099" i="32"/>
  <c r="AF2100" i="32"/>
  <c r="AF2101" i="32"/>
  <c r="AF2102" i="32"/>
  <c r="AF2103" i="32"/>
  <c r="AF2104" i="32"/>
  <c r="AF2105" i="32"/>
  <c r="AF2106" i="32"/>
  <c r="AF2107" i="32"/>
  <c r="AF2108" i="32"/>
  <c r="AF2109" i="32"/>
  <c r="AF2110" i="32"/>
  <c r="AF2111" i="32"/>
  <c r="AF2112" i="32"/>
  <c r="AF2113" i="32"/>
  <c r="AF2114" i="32"/>
  <c r="AF2115" i="32"/>
  <c r="AF2116" i="32"/>
  <c r="AF2117" i="32"/>
  <c r="AF2118" i="32"/>
  <c r="AF2119" i="32"/>
  <c r="AF2120" i="32"/>
  <c r="AF2121" i="32"/>
  <c r="AF2122" i="32"/>
  <c r="AF2123" i="32"/>
  <c r="AF2124" i="32"/>
  <c r="AF2125" i="32"/>
  <c r="AF2126" i="32"/>
  <c r="AF2127" i="32"/>
  <c r="AF2128" i="32"/>
  <c r="AF2129" i="32"/>
  <c r="AF2130" i="32"/>
  <c r="AF2131" i="32"/>
  <c r="AF2132" i="32"/>
  <c r="AF2133" i="32"/>
  <c r="AF2134" i="32"/>
  <c r="AF2135" i="32"/>
  <c r="AF2136" i="32"/>
  <c r="AF2137" i="32"/>
  <c r="AF2138" i="32"/>
  <c r="AF2139" i="32"/>
  <c r="AF2140" i="32"/>
  <c r="AF2141" i="32"/>
  <c r="AF2142" i="32"/>
  <c r="AF2143" i="32"/>
  <c r="AF2144" i="32"/>
  <c r="AF2145" i="32"/>
  <c r="AF2146" i="32"/>
  <c r="AF2147" i="32"/>
  <c r="AF2148" i="32"/>
  <c r="AF2149" i="32"/>
  <c r="AF2150" i="32"/>
  <c r="AF2151" i="32"/>
  <c r="AF2152" i="32"/>
  <c r="AF2153" i="32"/>
  <c r="AF2154" i="32"/>
  <c r="AF2155" i="32"/>
  <c r="AF2156" i="32"/>
  <c r="AF2157" i="32"/>
  <c r="AF2158" i="32"/>
  <c r="AF2159" i="32"/>
  <c r="AF2160" i="32"/>
  <c r="AF2161" i="32"/>
  <c r="AF2162" i="32"/>
  <c r="AF2163" i="32"/>
  <c r="AF2164" i="32"/>
  <c r="AF2165" i="32"/>
  <c r="AF2166" i="32"/>
  <c r="AF2167" i="32"/>
  <c r="AF2168" i="32"/>
  <c r="AF2169" i="32"/>
  <c r="AF2170" i="32"/>
  <c r="AF2171" i="32"/>
  <c r="AF2172" i="32"/>
  <c r="AF2173" i="32"/>
  <c r="AF2174" i="32"/>
  <c r="AF2175" i="32"/>
  <c r="AF2176" i="32"/>
  <c r="AF2177" i="32"/>
  <c r="AF2178" i="32"/>
  <c r="AF2179" i="32"/>
  <c r="AF2180" i="32"/>
  <c r="AF2181" i="32"/>
  <c r="AF2182" i="32"/>
  <c r="AF2183" i="32"/>
  <c r="AF2184" i="32"/>
  <c r="AF2185" i="32"/>
  <c r="AF2186" i="32"/>
  <c r="AF2187" i="32"/>
  <c r="AF2188" i="32"/>
  <c r="AF2189" i="32"/>
  <c r="AF2190" i="32"/>
  <c r="AF2191" i="32"/>
  <c r="AF2192" i="32"/>
  <c r="AF2193" i="32"/>
  <c r="AF2194" i="32"/>
  <c r="AF2195" i="32"/>
  <c r="AF2196" i="32"/>
  <c r="AF2197" i="32"/>
  <c r="AF2198" i="32"/>
  <c r="AF2199" i="32"/>
  <c r="AF2200" i="32"/>
  <c r="AF2201" i="32"/>
  <c r="AF2202" i="32"/>
  <c r="AF2203" i="32"/>
  <c r="AF2204" i="32"/>
  <c r="AF2205" i="32"/>
  <c r="AF2206" i="32"/>
  <c r="AF2207" i="32"/>
  <c r="AF2208" i="32"/>
  <c r="AF2209" i="32"/>
  <c r="AF2210" i="32"/>
  <c r="AF2211" i="32"/>
  <c r="AF2212" i="32"/>
  <c r="AF2213" i="32"/>
  <c r="AF2214" i="32"/>
  <c r="AF2215" i="32"/>
  <c r="AF2216" i="32"/>
  <c r="AF2217" i="32"/>
  <c r="AF2218" i="32"/>
  <c r="AF2219" i="32"/>
  <c r="AF2220" i="32"/>
  <c r="AF2221" i="32"/>
  <c r="AF2222" i="32"/>
  <c r="AF2223" i="32"/>
  <c r="AF2224" i="32"/>
  <c r="AF2225" i="32"/>
  <c r="AF2226" i="32"/>
  <c r="AF2227" i="32"/>
  <c r="AF2228" i="32"/>
  <c r="AF2229" i="32"/>
  <c r="AF2230" i="32"/>
  <c r="AF2231" i="32"/>
  <c r="AF2232" i="32"/>
  <c r="AF2233" i="32"/>
  <c r="AF2234" i="32"/>
  <c r="AF2235" i="32"/>
  <c r="AF2236" i="32"/>
  <c r="AF2237" i="32"/>
  <c r="AF2238" i="32"/>
  <c r="AF2239" i="32"/>
  <c r="AF2240" i="32"/>
  <c r="AF2241" i="32"/>
  <c r="AF2242" i="32"/>
  <c r="AF2243" i="32"/>
  <c r="AF2244" i="32"/>
  <c r="AF2245" i="32"/>
  <c r="AF2246" i="32"/>
  <c r="AF2247" i="32"/>
  <c r="AF2248" i="32"/>
  <c r="AF2249" i="32"/>
  <c r="AF2250" i="32"/>
  <c r="AF2251" i="32"/>
  <c r="AF2252" i="32"/>
  <c r="AF2253" i="32"/>
  <c r="AF2254" i="32"/>
  <c r="AF2255" i="32"/>
  <c r="AF2256" i="32"/>
  <c r="AF2257" i="32"/>
  <c r="AF2258" i="32"/>
  <c r="AF2259" i="32"/>
  <c r="AF2260" i="32"/>
  <c r="AF2261" i="32"/>
  <c r="AF2262" i="32"/>
  <c r="AF2263" i="32"/>
  <c r="AF2264" i="32"/>
  <c r="AF2265" i="32"/>
  <c r="AF2266" i="32"/>
  <c r="AF2267" i="32"/>
  <c r="AF2268" i="32"/>
  <c r="AF2269" i="32"/>
  <c r="AF2270" i="32"/>
  <c r="AF2271" i="32"/>
  <c r="AF2272" i="32"/>
  <c r="AF2273" i="32"/>
  <c r="AF2274" i="32"/>
  <c r="AF2275" i="32"/>
  <c r="AF2276" i="32"/>
  <c r="AF2277" i="32"/>
  <c r="AF2278" i="32"/>
  <c r="AF2279" i="32"/>
  <c r="AF2280" i="32"/>
  <c r="AF2281" i="32"/>
  <c r="AF2282" i="32"/>
  <c r="AF2283" i="32"/>
  <c r="AF2284" i="32"/>
  <c r="AF2285" i="32"/>
  <c r="AF2286" i="32"/>
  <c r="AF2287" i="32"/>
  <c r="AF2288" i="32"/>
  <c r="AF2289" i="32"/>
  <c r="AF2290" i="32"/>
  <c r="AF2291" i="32"/>
  <c r="AF2292" i="32"/>
  <c r="AF2293" i="32"/>
  <c r="AF2294" i="32"/>
  <c r="AF2295" i="32"/>
  <c r="AF2296" i="32"/>
  <c r="AF2297" i="32"/>
  <c r="AF2298" i="32"/>
  <c r="AF2299" i="32"/>
  <c r="AF2300" i="32"/>
  <c r="AF2301" i="32"/>
  <c r="AF2302" i="32"/>
  <c r="AF2303" i="32"/>
  <c r="AF2304" i="32"/>
  <c r="AF2305" i="32"/>
  <c r="AF2306" i="32"/>
  <c r="AF2307" i="32"/>
  <c r="AF2308" i="32"/>
  <c r="AF2309" i="32"/>
  <c r="AF2310" i="32"/>
  <c r="AF2311" i="32"/>
  <c r="AF2312" i="32"/>
  <c r="AF2313" i="32"/>
  <c r="AF2314" i="32"/>
  <c r="AF2315" i="32"/>
  <c r="AF2316" i="32"/>
  <c r="AF2317" i="32"/>
  <c r="AF2318" i="32"/>
  <c r="AF2319" i="32"/>
  <c r="AF2320" i="32"/>
  <c r="AF2321" i="32"/>
  <c r="AF2322" i="32"/>
  <c r="AF2323" i="32"/>
  <c r="AF2324" i="32"/>
  <c r="AF2325" i="32"/>
  <c r="AF2326" i="32"/>
  <c r="AF2327" i="32"/>
  <c r="AF2328" i="32"/>
  <c r="AF2329" i="32"/>
  <c r="AF2330" i="32"/>
  <c r="AF2331" i="32"/>
  <c r="AF2332" i="32"/>
  <c r="AF2333" i="32"/>
  <c r="AF2334" i="32"/>
  <c r="AF2335" i="32"/>
  <c r="AF2336" i="32"/>
  <c r="AF2337" i="32"/>
  <c r="AF2338" i="32"/>
  <c r="AF2339" i="32"/>
  <c r="AF2340" i="32"/>
  <c r="AF2341" i="32"/>
  <c r="AF2342" i="32"/>
  <c r="AF2343" i="32"/>
  <c r="AF2344" i="32"/>
  <c r="AF2345" i="32"/>
  <c r="AF2346" i="32"/>
  <c r="AF2347" i="32"/>
  <c r="AF2348" i="32"/>
  <c r="AF2349" i="32"/>
  <c r="AF2350" i="32"/>
  <c r="AF2351" i="32"/>
  <c r="AF2352" i="32"/>
  <c r="AF2353" i="32"/>
  <c r="AF2354" i="32"/>
  <c r="AF2355" i="32"/>
  <c r="AF2356" i="32"/>
  <c r="AF2357" i="32"/>
  <c r="AF2358" i="32"/>
  <c r="AF2359" i="32"/>
  <c r="AF2360" i="32"/>
  <c r="AF2361" i="32"/>
  <c r="AF2362" i="32"/>
  <c r="AF2363" i="32"/>
  <c r="AF2364" i="32"/>
  <c r="AF2365" i="32"/>
  <c r="AF2366" i="32"/>
  <c r="AF2367" i="32"/>
  <c r="AF2368" i="32"/>
  <c r="AF2369" i="32"/>
  <c r="AF2370" i="32"/>
  <c r="AF2371" i="32"/>
  <c r="AF2372" i="32"/>
  <c r="AF2373" i="32"/>
  <c r="AF2374" i="32"/>
  <c r="AF2375" i="32"/>
  <c r="AF2376" i="32"/>
  <c r="AF2377" i="32"/>
  <c r="AF2378" i="32"/>
  <c r="AF2379" i="32"/>
  <c r="AF2380" i="32"/>
  <c r="AF2381" i="32"/>
  <c r="AF2382" i="32"/>
  <c r="AF2383" i="32"/>
  <c r="AF2384" i="32"/>
  <c r="AF2385" i="32"/>
  <c r="AF2386" i="32"/>
  <c r="AF2387" i="32"/>
  <c r="AF2388" i="32"/>
  <c r="AF2389" i="32"/>
  <c r="AF2390" i="32"/>
  <c r="AF2391" i="32"/>
  <c r="AF2392" i="32"/>
  <c r="AF2393" i="32"/>
  <c r="AF2394" i="32"/>
  <c r="AF2395" i="32"/>
  <c r="AF2396" i="32"/>
  <c r="AF2397" i="32"/>
  <c r="AF2398" i="32"/>
  <c r="AF2399" i="32"/>
  <c r="AF2400" i="32"/>
  <c r="AF2401" i="32"/>
  <c r="AF2402" i="32"/>
  <c r="AF2403" i="32"/>
  <c r="AF2404" i="32"/>
  <c r="AF2405" i="32"/>
  <c r="AF2406" i="32"/>
  <c r="AF2407" i="32"/>
  <c r="AF2408" i="32"/>
  <c r="AF2409" i="32"/>
  <c r="AF2410" i="32"/>
  <c r="AF2411" i="32"/>
  <c r="AF2412" i="32"/>
  <c r="AF2413" i="32"/>
  <c r="AF2414" i="32"/>
  <c r="AF2415" i="32"/>
  <c r="AF2416" i="32"/>
  <c r="AF2417" i="32"/>
  <c r="AF2418" i="32"/>
  <c r="AF2419" i="32"/>
  <c r="AF2420" i="32"/>
  <c r="AF2421" i="32"/>
  <c r="AF2422" i="32"/>
  <c r="AF2423" i="32"/>
  <c r="AF2424" i="32"/>
  <c r="AF2425" i="32"/>
  <c r="AF2" i="32"/>
  <c r="AV2425" i="32" l="1"/>
  <c r="AU2425" i="32"/>
  <c r="AT2425" i="32"/>
  <c r="AQ2425" i="32"/>
  <c r="AP2425" i="32"/>
  <c r="AO2425" i="32"/>
  <c r="AN2425" i="32"/>
  <c r="AM2425" i="32"/>
  <c r="AL2425" i="32"/>
  <c r="AK2425" i="32"/>
  <c r="AJ2425" i="32"/>
  <c r="AI2425" i="32"/>
  <c r="AC2425" i="32"/>
  <c r="V2425" i="32" a="1"/>
  <c r="V2425" i="32" s="1"/>
  <c r="T2425" i="32" a="1"/>
  <c r="T2425" i="32" s="1"/>
  <c r="S2425" i="32" a="1"/>
  <c r="S2425" i="32" s="1"/>
  <c r="H2425" i="32"/>
  <c r="C2425" i="32"/>
  <c r="AV2424" i="32"/>
  <c r="AU2424" i="32"/>
  <c r="AT2424" i="32"/>
  <c r="AQ2424" i="32"/>
  <c r="AP2424" i="32"/>
  <c r="AO2424" i="32"/>
  <c r="AN2424" i="32"/>
  <c r="AM2424" i="32"/>
  <c r="AL2424" i="32"/>
  <c r="AK2424" i="32"/>
  <c r="AJ2424" i="32"/>
  <c r="AI2424" i="32"/>
  <c r="AC2424" i="32"/>
  <c r="V2424" i="32" a="1"/>
  <c r="V2424" i="32" s="1"/>
  <c r="T2424" i="32" a="1"/>
  <c r="T2424" i="32" s="1"/>
  <c r="S2424" i="32" a="1"/>
  <c r="S2424" i="32" s="1"/>
  <c r="H2424" i="32"/>
  <c r="C2424" i="32"/>
  <c r="AV2423" i="32"/>
  <c r="AU2423" i="32"/>
  <c r="AT2423" i="32"/>
  <c r="AQ2423" i="32"/>
  <c r="AP2423" i="32"/>
  <c r="AO2423" i="32"/>
  <c r="AN2423" i="32"/>
  <c r="AM2423" i="32"/>
  <c r="AL2423" i="32"/>
  <c r="AK2423" i="32"/>
  <c r="AJ2423" i="32"/>
  <c r="AI2423" i="32"/>
  <c r="AC2423" i="32"/>
  <c r="V2423" i="32" a="1"/>
  <c r="V2423" i="32" s="1"/>
  <c r="T2423" i="32" a="1"/>
  <c r="T2423" i="32" s="1"/>
  <c r="S2423" i="32" a="1"/>
  <c r="S2423" i="32" s="1"/>
  <c r="H2423" i="32"/>
  <c r="C2423" i="32"/>
  <c r="AV2422" i="32"/>
  <c r="AU2422" i="32"/>
  <c r="AT2422" i="32"/>
  <c r="AQ2422" i="32"/>
  <c r="AP2422" i="32"/>
  <c r="AO2422" i="32"/>
  <c r="AN2422" i="32"/>
  <c r="AM2422" i="32"/>
  <c r="AL2422" i="32"/>
  <c r="AK2422" i="32"/>
  <c r="AJ2422" i="32"/>
  <c r="AI2422" i="32"/>
  <c r="AC2422" i="32"/>
  <c r="V2422" i="32" a="1"/>
  <c r="V2422" i="32" s="1"/>
  <c r="T2422" i="32" a="1"/>
  <c r="T2422" i="32" s="1"/>
  <c r="S2422" i="32" a="1"/>
  <c r="S2422" i="32" s="1"/>
  <c r="H2422" i="32"/>
  <c r="C2422" i="32"/>
  <c r="AV2421" i="32"/>
  <c r="AU2421" i="32"/>
  <c r="AT2421" i="32"/>
  <c r="AQ2421" i="32"/>
  <c r="AP2421" i="32"/>
  <c r="AO2421" i="32"/>
  <c r="AN2421" i="32"/>
  <c r="AM2421" i="32"/>
  <c r="AL2421" i="32"/>
  <c r="AK2421" i="32"/>
  <c r="AJ2421" i="32"/>
  <c r="AI2421" i="32"/>
  <c r="AC2421" i="32"/>
  <c r="V2421" i="32" a="1"/>
  <c r="V2421" i="32" s="1"/>
  <c r="T2421" i="32" a="1"/>
  <c r="T2421" i="32" s="1"/>
  <c r="S2421" i="32" a="1"/>
  <c r="S2421" i="32" s="1"/>
  <c r="H2421" i="32"/>
  <c r="C2421" i="32"/>
  <c r="AV2420" i="32"/>
  <c r="AU2420" i="32"/>
  <c r="AT2420" i="32"/>
  <c r="AQ2420" i="32"/>
  <c r="AP2420" i="32"/>
  <c r="AO2420" i="32"/>
  <c r="AN2420" i="32"/>
  <c r="AM2420" i="32"/>
  <c r="AL2420" i="32"/>
  <c r="AK2420" i="32"/>
  <c r="AJ2420" i="32"/>
  <c r="AI2420" i="32"/>
  <c r="AC2420" i="32"/>
  <c r="V2420" i="32" a="1"/>
  <c r="V2420" i="32" s="1"/>
  <c r="T2420" i="32" a="1"/>
  <c r="T2420" i="32" s="1"/>
  <c r="S2420" i="32" a="1"/>
  <c r="S2420" i="32" s="1"/>
  <c r="H2420" i="32"/>
  <c r="C2420" i="32"/>
  <c r="AV2419" i="32"/>
  <c r="AU2419" i="32"/>
  <c r="AT2419" i="32"/>
  <c r="AQ2419" i="32"/>
  <c r="AP2419" i="32"/>
  <c r="AO2419" i="32"/>
  <c r="AN2419" i="32"/>
  <c r="AM2419" i="32"/>
  <c r="AL2419" i="32"/>
  <c r="AK2419" i="32"/>
  <c r="AJ2419" i="32"/>
  <c r="AI2419" i="32"/>
  <c r="AC2419" i="32"/>
  <c r="V2419" i="32" a="1"/>
  <c r="V2419" i="32" s="1"/>
  <c r="T2419" i="32" a="1"/>
  <c r="T2419" i="32" s="1"/>
  <c r="S2419" i="32" a="1"/>
  <c r="S2419" i="32" s="1"/>
  <c r="H2419" i="32"/>
  <c r="C2419" i="32"/>
  <c r="AV2418" i="32"/>
  <c r="AU2418" i="32"/>
  <c r="AT2418" i="32"/>
  <c r="AQ2418" i="32"/>
  <c r="AP2418" i="32"/>
  <c r="AO2418" i="32"/>
  <c r="AN2418" i="32"/>
  <c r="AM2418" i="32"/>
  <c r="AL2418" i="32"/>
  <c r="AK2418" i="32"/>
  <c r="AJ2418" i="32"/>
  <c r="AI2418" i="32"/>
  <c r="AC2418" i="32"/>
  <c r="V2418" i="32" a="1"/>
  <c r="V2418" i="32" s="1"/>
  <c r="T2418" i="32" a="1"/>
  <c r="T2418" i="32" s="1"/>
  <c r="S2418" i="32" a="1"/>
  <c r="S2418" i="32" s="1"/>
  <c r="H2418" i="32"/>
  <c r="C2418" i="32"/>
  <c r="AV2417" i="32"/>
  <c r="AU2417" i="32"/>
  <c r="AT2417" i="32"/>
  <c r="AQ2417" i="32"/>
  <c r="AP2417" i="32"/>
  <c r="AO2417" i="32"/>
  <c r="AN2417" i="32"/>
  <c r="AM2417" i="32"/>
  <c r="AL2417" i="32"/>
  <c r="AK2417" i="32"/>
  <c r="AJ2417" i="32"/>
  <c r="AI2417" i="32"/>
  <c r="AC2417" i="32"/>
  <c r="V2417" i="32" a="1"/>
  <c r="V2417" i="32" s="1"/>
  <c r="T2417" i="32" a="1"/>
  <c r="T2417" i="32" s="1"/>
  <c r="S2417" i="32" a="1"/>
  <c r="S2417" i="32" s="1"/>
  <c r="H2417" i="32"/>
  <c r="C2417" i="32"/>
  <c r="AV2416" i="32"/>
  <c r="AU2416" i="32"/>
  <c r="AT2416" i="32"/>
  <c r="AQ2416" i="32"/>
  <c r="AP2416" i="32"/>
  <c r="AO2416" i="32"/>
  <c r="AN2416" i="32"/>
  <c r="AM2416" i="32"/>
  <c r="AL2416" i="32"/>
  <c r="AK2416" i="32"/>
  <c r="AJ2416" i="32"/>
  <c r="AI2416" i="32"/>
  <c r="AC2416" i="32"/>
  <c r="V2416" i="32" a="1"/>
  <c r="V2416" i="32" s="1"/>
  <c r="T2416" i="32" a="1"/>
  <c r="T2416" i="32" s="1"/>
  <c r="S2416" i="32" a="1"/>
  <c r="S2416" i="32" s="1"/>
  <c r="H2416" i="32"/>
  <c r="C2416" i="32"/>
  <c r="AV2415" i="32"/>
  <c r="AU2415" i="32"/>
  <c r="AT2415" i="32"/>
  <c r="AQ2415" i="32"/>
  <c r="AP2415" i="32"/>
  <c r="AO2415" i="32"/>
  <c r="AN2415" i="32"/>
  <c r="AM2415" i="32"/>
  <c r="AL2415" i="32"/>
  <c r="AK2415" i="32"/>
  <c r="AJ2415" i="32"/>
  <c r="AI2415" i="32"/>
  <c r="AC2415" i="32"/>
  <c r="V2415" i="32" a="1"/>
  <c r="V2415" i="32" s="1"/>
  <c r="T2415" i="32" a="1"/>
  <c r="T2415" i="32" s="1"/>
  <c r="S2415" i="32" a="1"/>
  <c r="S2415" i="32" s="1"/>
  <c r="H2415" i="32"/>
  <c r="C2415" i="32"/>
  <c r="AV2414" i="32"/>
  <c r="AU2414" i="32"/>
  <c r="AT2414" i="32"/>
  <c r="AQ2414" i="32"/>
  <c r="AP2414" i="32"/>
  <c r="AO2414" i="32"/>
  <c r="AN2414" i="32"/>
  <c r="AM2414" i="32"/>
  <c r="AL2414" i="32"/>
  <c r="AK2414" i="32"/>
  <c r="AJ2414" i="32"/>
  <c r="AI2414" i="32"/>
  <c r="AC2414" i="32"/>
  <c r="V2414" i="32" a="1"/>
  <c r="V2414" i="32" s="1"/>
  <c r="T2414" i="32" a="1"/>
  <c r="T2414" i="32" s="1"/>
  <c r="S2414" i="32" a="1"/>
  <c r="S2414" i="32" s="1"/>
  <c r="H2414" i="32"/>
  <c r="C2414" i="32"/>
  <c r="AV2413" i="32"/>
  <c r="AU2413" i="32"/>
  <c r="AT2413" i="32"/>
  <c r="AQ2413" i="32"/>
  <c r="AP2413" i="32"/>
  <c r="AO2413" i="32"/>
  <c r="AN2413" i="32"/>
  <c r="AM2413" i="32"/>
  <c r="AL2413" i="32"/>
  <c r="AK2413" i="32"/>
  <c r="AJ2413" i="32"/>
  <c r="AI2413" i="32"/>
  <c r="AC2413" i="32"/>
  <c r="V2413" i="32" a="1"/>
  <c r="V2413" i="32" s="1"/>
  <c r="T2413" i="32" a="1"/>
  <c r="T2413" i="32" s="1"/>
  <c r="S2413" i="32" a="1"/>
  <c r="S2413" i="32" s="1"/>
  <c r="H2413" i="32"/>
  <c r="C2413" i="32"/>
  <c r="AV2412" i="32"/>
  <c r="AU2412" i="32"/>
  <c r="AT2412" i="32"/>
  <c r="AQ2412" i="32"/>
  <c r="AP2412" i="32"/>
  <c r="AO2412" i="32"/>
  <c r="AN2412" i="32"/>
  <c r="AM2412" i="32"/>
  <c r="AL2412" i="32"/>
  <c r="AK2412" i="32"/>
  <c r="AJ2412" i="32"/>
  <c r="AI2412" i="32"/>
  <c r="AC2412" i="32"/>
  <c r="V2412" i="32" a="1"/>
  <c r="V2412" i="32" s="1"/>
  <c r="T2412" i="32" a="1"/>
  <c r="T2412" i="32" s="1"/>
  <c r="S2412" i="32" a="1"/>
  <c r="S2412" i="32" s="1"/>
  <c r="H2412" i="32"/>
  <c r="C2412" i="32"/>
  <c r="AV2411" i="32"/>
  <c r="AU2411" i="32"/>
  <c r="AT2411" i="32"/>
  <c r="AQ2411" i="32"/>
  <c r="AP2411" i="32"/>
  <c r="AO2411" i="32"/>
  <c r="AN2411" i="32"/>
  <c r="AM2411" i="32"/>
  <c r="AL2411" i="32"/>
  <c r="AK2411" i="32"/>
  <c r="AJ2411" i="32"/>
  <c r="AI2411" i="32"/>
  <c r="AC2411" i="32"/>
  <c r="V2411" i="32" a="1"/>
  <c r="V2411" i="32" s="1"/>
  <c r="T2411" i="32" a="1"/>
  <c r="T2411" i="32" s="1"/>
  <c r="S2411" i="32" a="1"/>
  <c r="S2411" i="32" s="1"/>
  <c r="H2411" i="32"/>
  <c r="C2411" i="32"/>
  <c r="AV2410" i="32"/>
  <c r="AU2410" i="32"/>
  <c r="AT2410" i="32"/>
  <c r="AQ2410" i="32"/>
  <c r="AP2410" i="32"/>
  <c r="AO2410" i="32"/>
  <c r="AN2410" i="32"/>
  <c r="AM2410" i="32"/>
  <c r="AL2410" i="32"/>
  <c r="AK2410" i="32"/>
  <c r="AJ2410" i="32"/>
  <c r="AI2410" i="32"/>
  <c r="AC2410" i="32"/>
  <c r="V2410" i="32" a="1"/>
  <c r="V2410" i="32" s="1"/>
  <c r="T2410" i="32" a="1"/>
  <c r="T2410" i="32" s="1"/>
  <c r="S2410" i="32" a="1"/>
  <c r="S2410" i="32" s="1"/>
  <c r="H2410" i="32"/>
  <c r="C2410" i="32"/>
  <c r="AV2409" i="32"/>
  <c r="AU2409" i="32"/>
  <c r="AT2409" i="32"/>
  <c r="AQ2409" i="32"/>
  <c r="AP2409" i="32"/>
  <c r="AO2409" i="32"/>
  <c r="AN2409" i="32"/>
  <c r="AM2409" i="32"/>
  <c r="AL2409" i="32"/>
  <c r="AK2409" i="32"/>
  <c r="AJ2409" i="32"/>
  <c r="AI2409" i="32"/>
  <c r="AC2409" i="32"/>
  <c r="V2409" i="32" a="1"/>
  <c r="V2409" i="32" s="1"/>
  <c r="T2409" i="32" a="1"/>
  <c r="T2409" i="32" s="1"/>
  <c r="S2409" i="32" a="1"/>
  <c r="S2409" i="32" s="1"/>
  <c r="H2409" i="32"/>
  <c r="C2409" i="32"/>
  <c r="AV2408" i="32"/>
  <c r="AU2408" i="32"/>
  <c r="AT2408" i="32"/>
  <c r="AQ2408" i="32"/>
  <c r="AP2408" i="32"/>
  <c r="AO2408" i="32"/>
  <c r="AN2408" i="32"/>
  <c r="AM2408" i="32"/>
  <c r="AL2408" i="32"/>
  <c r="AK2408" i="32"/>
  <c r="AJ2408" i="32"/>
  <c r="AI2408" i="32"/>
  <c r="AC2408" i="32"/>
  <c r="V2408" i="32" a="1"/>
  <c r="V2408" i="32" s="1"/>
  <c r="T2408" i="32" a="1"/>
  <c r="T2408" i="32" s="1"/>
  <c r="S2408" i="32" a="1"/>
  <c r="S2408" i="32" s="1"/>
  <c r="H2408" i="32"/>
  <c r="C2408" i="32"/>
  <c r="AV2407" i="32"/>
  <c r="AU2407" i="32"/>
  <c r="AT2407" i="32"/>
  <c r="AQ2407" i="32"/>
  <c r="AP2407" i="32"/>
  <c r="AO2407" i="32"/>
  <c r="AN2407" i="32"/>
  <c r="AM2407" i="32"/>
  <c r="AL2407" i="32"/>
  <c r="AK2407" i="32"/>
  <c r="AJ2407" i="32"/>
  <c r="AI2407" i="32"/>
  <c r="AC2407" i="32"/>
  <c r="V2407" i="32" a="1"/>
  <c r="V2407" i="32" s="1"/>
  <c r="T2407" i="32" a="1"/>
  <c r="T2407" i="32" s="1"/>
  <c r="S2407" i="32" a="1"/>
  <c r="S2407" i="32" s="1"/>
  <c r="H2407" i="32"/>
  <c r="C2407" i="32"/>
  <c r="AV2406" i="32"/>
  <c r="AU2406" i="32"/>
  <c r="AT2406" i="32"/>
  <c r="AQ2406" i="32"/>
  <c r="AP2406" i="32"/>
  <c r="AO2406" i="32"/>
  <c r="AN2406" i="32"/>
  <c r="AM2406" i="32"/>
  <c r="AL2406" i="32"/>
  <c r="AK2406" i="32"/>
  <c r="AJ2406" i="32"/>
  <c r="AI2406" i="32"/>
  <c r="AC2406" i="32"/>
  <c r="V2406" i="32" a="1"/>
  <c r="V2406" i="32" s="1"/>
  <c r="T2406" i="32" a="1"/>
  <c r="T2406" i="32" s="1"/>
  <c r="S2406" i="32" a="1"/>
  <c r="S2406" i="32" s="1"/>
  <c r="H2406" i="32"/>
  <c r="C2406" i="32"/>
  <c r="AV2405" i="32"/>
  <c r="AU2405" i="32"/>
  <c r="AT2405" i="32"/>
  <c r="AQ2405" i="32"/>
  <c r="AP2405" i="32"/>
  <c r="AO2405" i="32"/>
  <c r="AN2405" i="32"/>
  <c r="AM2405" i="32"/>
  <c r="AL2405" i="32"/>
  <c r="AK2405" i="32"/>
  <c r="AJ2405" i="32"/>
  <c r="AI2405" i="32"/>
  <c r="AC2405" i="32"/>
  <c r="V2405" i="32" a="1"/>
  <c r="V2405" i="32" s="1"/>
  <c r="T2405" i="32" a="1"/>
  <c r="T2405" i="32" s="1"/>
  <c r="S2405" i="32" a="1"/>
  <c r="S2405" i="32" s="1"/>
  <c r="H2405" i="32"/>
  <c r="C2405" i="32"/>
  <c r="AV2404" i="32"/>
  <c r="AU2404" i="32"/>
  <c r="AT2404" i="32"/>
  <c r="AQ2404" i="32"/>
  <c r="AP2404" i="32"/>
  <c r="AO2404" i="32"/>
  <c r="AN2404" i="32"/>
  <c r="AM2404" i="32"/>
  <c r="AL2404" i="32"/>
  <c r="AK2404" i="32"/>
  <c r="AJ2404" i="32"/>
  <c r="AI2404" i="32"/>
  <c r="AC2404" i="32"/>
  <c r="V2404" i="32" a="1"/>
  <c r="V2404" i="32" s="1"/>
  <c r="T2404" i="32" a="1"/>
  <c r="T2404" i="32" s="1"/>
  <c r="S2404" i="32" a="1"/>
  <c r="S2404" i="32" s="1"/>
  <c r="H2404" i="32"/>
  <c r="C2404" i="32"/>
  <c r="AV2403" i="32"/>
  <c r="AU2403" i="32"/>
  <c r="AT2403" i="32"/>
  <c r="AQ2403" i="32"/>
  <c r="AP2403" i="32"/>
  <c r="AO2403" i="32"/>
  <c r="AN2403" i="32"/>
  <c r="AM2403" i="32"/>
  <c r="AL2403" i="32"/>
  <c r="AK2403" i="32"/>
  <c r="AJ2403" i="32"/>
  <c r="AI2403" i="32"/>
  <c r="AC2403" i="32"/>
  <c r="V2403" i="32" a="1"/>
  <c r="V2403" i="32" s="1"/>
  <c r="T2403" i="32" a="1"/>
  <c r="T2403" i="32" s="1"/>
  <c r="S2403" i="32" a="1"/>
  <c r="S2403" i="32" s="1"/>
  <c r="H2403" i="32"/>
  <c r="C2403" i="32"/>
  <c r="AV2402" i="32"/>
  <c r="AU2402" i="32"/>
  <c r="AT2402" i="32"/>
  <c r="AQ2402" i="32"/>
  <c r="AP2402" i="32"/>
  <c r="AO2402" i="32"/>
  <c r="AN2402" i="32"/>
  <c r="AM2402" i="32"/>
  <c r="AL2402" i="32"/>
  <c r="AK2402" i="32"/>
  <c r="AJ2402" i="32"/>
  <c r="AI2402" i="32"/>
  <c r="AC2402" i="32"/>
  <c r="V2402" i="32" a="1"/>
  <c r="V2402" i="32" s="1"/>
  <c r="T2402" i="32" a="1"/>
  <c r="T2402" i="32" s="1"/>
  <c r="S2402" i="32" a="1"/>
  <c r="S2402" i="32" s="1"/>
  <c r="H2402" i="32"/>
  <c r="C2402" i="32"/>
  <c r="AV2401" i="32"/>
  <c r="AU2401" i="32"/>
  <c r="AT2401" i="32"/>
  <c r="AQ2401" i="32"/>
  <c r="AP2401" i="32"/>
  <c r="AO2401" i="32"/>
  <c r="AN2401" i="32"/>
  <c r="AM2401" i="32"/>
  <c r="AL2401" i="32"/>
  <c r="AK2401" i="32"/>
  <c r="AJ2401" i="32"/>
  <c r="AI2401" i="32"/>
  <c r="AC2401" i="32"/>
  <c r="V2401" i="32" a="1"/>
  <c r="V2401" i="32" s="1"/>
  <c r="T2401" i="32" a="1"/>
  <c r="T2401" i="32" s="1"/>
  <c r="S2401" i="32" a="1"/>
  <c r="S2401" i="32" s="1"/>
  <c r="H2401" i="32"/>
  <c r="C2401" i="32"/>
  <c r="AV2400" i="32"/>
  <c r="AU2400" i="32"/>
  <c r="AT2400" i="32"/>
  <c r="AQ2400" i="32"/>
  <c r="AP2400" i="32"/>
  <c r="AO2400" i="32"/>
  <c r="AN2400" i="32"/>
  <c r="AM2400" i="32"/>
  <c r="AL2400" i="32"/>
  <c r="AK2400" i="32"/>
  <c r="AJ2400" i="32"/>
  <c r="AI2400" i="32"/>
  <c r="AC2400" i="32"/>
  <c r="V2400" i="32" a="1"/>
  <c r="V2400" i="32" s="1"/>
  <c r="T2400" i="32" a="1"/>
  <c r="T2400" i="32" s="1"/>
  <c r="S2400" i="32" a="1"/>
  <c r="S2400" i="32" s="1"/>
  <c r="H2400" i="32"/>
  <c r="C2400" i="32"/>
  <c r="AV2399" i="32"/>
  <c r="AU2399" i="32"/>
  <c r="AT2399" i="32"/>
  <c r="AQ2399" i="32"/>
  <c r="AP2399" i="32"/>
  <c r="AO2399" i="32"/>
  <c r="AN2399" i="32"/>
  <c r="AM2399" i="32"/>
  <c r="AL2399" i="32"/>
  <c r="AK2399" i="32"/>
  <c r="AJ2399" i="32"/>
  <c r="AI2399" i="32"/>
  <c r="AC2399" i="32"/>
  <c r="V2399" i="32" a="1"/>
  <c r="V2399" i="32" s="1"/>
  <c r="T2399" i="32" a="1"/>
  <c r="T2399" i="32" s="1"/>
  <c r="S2399" i="32" a="1"/>
  <c r="S2399" i="32" s="1"/>
  <c r="H2399" i="32"/>
  <c r="C2399" i="32"/>
  <c r="AV2398" i="32"/>
  <c r="AU2398" i="32"/>
  <c r="AT2398" i="32"/>
  <c r="AQ2398" i="32"/>
  <c r="AP2398" i="32"/>
  <c r="AO2398" i="32"/>
  <c r="AN2398" i="32"/>
  <c r="AM2398" i="32"/>
  <c r="AL2398" i="32"/>
  <c r="AK2398" i="32"/>
  <c r="AJ2398" i="32"/>
  <c r="AI2398" i="32"/>
  <c r="AC2398" i="32"/>
  <c r="V2398" i="32" a="1"/>
  <c r="V2398" i="32" s="1"/>
  <c r="T2398" i="32" a="1"/>
  <c r="T2398" i="32" s="1"/>
  <c r="S2398" i="32" a="1"/>
  <c r="S2398" i="32" s="1"/>
  <c r="H2398" i="32"/>
  <c r="C2398" i="32"/>
  <c r="AV2397" i="32"/>
  <c r="AU2397" i="32"/>
  <c r="AT2397" i="32"/>
  <c r="AQ2397" i="32"/>
  <c r="AP2397" i="32"/>
  <c r="AO2397" i="32"/>
  <c r="AN2397" i="32"/>
  <c r="AM2397" i="32"/>
  <c r="AL2397" i="32"/>
  <c r="AK2397" i="32"/>
  <c r="AJ2397" i="32"/>
  <c r="AI2397" i="32"/>
  <c r="AC2397" i="32"/>
  <c r="V2397" i="32" a="1"/>
  <c r="V2397" i="32" s="1"/>
  <c r="T2397" i="32" a="1"/>
  <c r="T2397" i="32" s="1"/>
  <c r="S2397" i="32" a="1"/>
  <c r="S2397" i="32" s="1"/>
  <c r="H2397" i="32"/>
  <c r="C2397" i="32"/>
  <c r="AV2396" i="32"/>
  <c r="AU2396" i="32"/>
  <c r="AT2396" i="32"/>
  <c r="AQ2396" i="32"/>
  <c r="AP2396" i="32"/>
  <c r="AO2396" i="32"/>
  <c r="AN2396" i="32"/>
  <c r="AM2396" i="32"/>
  <c r="AL2396" i="32"/>
  <c r="AK2396" i="32"/>
  <c r="AJ2396" i="32"/>
  <c r="AI2396" i="32"/>
  <c r="AC2396" i="32"/>
  <c r="V2396" i="32" a="1"/>
  <c r="V2396" i="32" s="1"/>
  <c r="T2396" i="32" a="1"/>
  <c r="T2396" i="32" s="1"/>
  <c r="S2396" i="32" a="1"/>
  <c r="S2396" i="32" s="1"/>
  <c r="H2396" i="32"/>
  <c r="C2396" i="32"/>
  <c r="AV2395" i="32"/>
  <c r="AU2395" i="32"/>
  <c r="AT2395" i="32"/>
  <c r="AQ2395" i="32"/>
  <c r="AP2395" i="32"/>
  <c r="AO2395" i="32"/>
  <c r="AN2395" i="32"/>
  <c r="AM2395" i="32"/>
  <c r="AL2395" i="32"/>
  <c r="AK2395" i="32"/>
  <c r="AJ2395" i="32"/>
  <c r="AI2395" i="32"/>
  <c r="AC2395" i="32"/>
  <c r="V2395" i="32" a="1"/>
  <c r="V2395" i="32" s="1"/>
  <c r="T2395" i="32" a="1"/>
  <c r="T2395" i="32" s="1"/>
  <c r="S2395" i="32" a="1"/>
  <c r="S2395" i="32" s="1"/>
  <c r="H2395" i="32"/>
  <c r="C2395" i="32"/>
  <c r="AV2394" i="32"/>
  <c r="AU2394" i="32"/>
  <c r="AT2394" i="32"/>
  <c r="AQ2394" i="32"/>
  <c r="AP2394" i="32"/>
  <c r="AO2394" i="32"/>
  <c r="AN2394" i="32"/>
  <c r="AM2394" i="32"/>
  <c r="AL2394" i="32"/>
  <c r="AK2394" i="32"/>
  <c r="AJ2394" i="32"/>
  <c r="AI2394" i="32"/>
  <c r="AC2394" i="32"/>
  <c r="V2394" i="32" a="1"/>
  <c r="V2394" i="32" s="1"/>
  <c r="T2394" i="32" a="1"/>
  <c r="T2394" i="32" s="1"/>
  <c r="S2394" i="32" a="1"/>
  <c r="S2394" i="32" s="1"/>
  <c r="H2394" i="32"/>
  <c r="C2394" i="32"/>
  <c r="AV2393" i="32"/>
  <c r="AU2393" i="32"/>
  <c r="AT2393" i="32"/>
  <c r="AQ2393" i="32"/>
  <c r="AP2393" i="32"/>
  <c r="AO2393" i="32"/>
  <c r="AN2393" i="32"/>
  <c r="AM2393" i="32"/>
  <c r="AL2393" i="32"/>
  <c r="AK2393" i="32"/>
  <c r="AJ2393" i="32"/>
  <c r="AI2393" i="32"/>
  <c r="AC2393" i="32"/>
  <c r="V2393" i="32" a="1"/>
  <c r="V2393" i="32" s="1"/>
  <c r="T2393" i="32" a="1"/>
  <c r="T2393" i="32" s="1"/>
  <c r="S2393" i="32" a="1"/>
  <c r="S2393" i="32" s="1"/>
  <c r="H2393" i="32"/>
  <c r="C2393" i="32"/>
  <c r="AV2392" i="32"/>
  <c r="AU2392" i="32"/>
  <c r="AT2392" i="32"/>
  <c r="AQ2392" i="32"/>
  <c r="AP2392" i="32"/>
  <c r="AO2392" i="32"/>
  <c r="AN2392" i="32"/>
  <c r="AM2392" i="32"/>
  <c r="AL2392" i="32"/>
  <c r="AK2392" i="32"/>
  <c r="AJ2392" i="32"/>
  <c r="AI2392" i="32"/>
  <c r="AC2392" i="32"/>
  <c r="V2392" i="32" a="1"/>
  <c r="V2392" i="32" s="1"/>
  <c r="T2392" i="32" a="1"/>
  <c r="T2392" i="32" s="1"/>
  <c r="S2392" i="32" a="1"/>
  <c r="S2392" i="32" s="1"/>
  <c r="H2392" i="32"/>
  <c r="C2392" i="32"/>
  <c r="AV2391" i="32"/>
  <c r="AU2391" i="32"/>
  <c r="AT2391" i="32"/>
  <c r="AQ2391" i="32"/>
  <c r="AP2391" i="32"/>
  <c r="AO2391" i="32"/>
  <c r="AN2391" i="32"/>
  <c r="AM2391" i="32"/>
  <c r="AL2391" i="32"/>
  <c r="AK2391" i="32"/>
  <c r="AJ2391" i="32"/>
  <c r="AI2391" i="32"/>
  <c r="AC2391" i="32"/>
  <c r="V2391" i="32" a="1"/>
  <c r="V2391" i="32" s="1"/>
  <c r="T2391" i="32" a="1"/>
  <c r="T2391" i="32" s="1"/>
  <c r="S2391" i="32" a="1"/>
  <c r="S2391" i="32" s="1"/>
  <c r="H2391" i="32"/>
  <c r="C2391" i="32"/>
  <c r="AV2390" i="32"/>
  <c r="AU2390" i="32"/>
  <c r="AT2390" i="32"/>
  <c r="AQ2390" i="32"/>
  <c r="AP2390" i="32"/>
  <c r="AO2390" i="32"/>
  <c r="AN2390" i="32"/>
  <c r="AM2390" i="32"/>
  <c r="AL2390" i="32"/>
  <c r="AK2390" i="32"/>
  <c r="AJ2390" i="32"/>
  <c r="AI2390" i="32"/>
  <c r="AC2390" i="32"/>
  <c r="V2390" i="32" a="1"/>
  <c r="V2390" i="32" s="1"/>
  <c r="T2390" i="32" a="1"/>
  <c r="T2390" i="32" s="1"/>
  <c r="S2390" i="32" a="1"/>
  <c r="S2390" i="32" s="1"/>
  <c r="H2390" i="32"/>
  <c r="C2390" i="32"/>
  <c r="AV2389" i="32"/>
  <c r="AU2389" i="32"/>
  <c r="AT2389" i="32"/>
  <c r="AQ2389" i="32"/>
  <c r="AP2389" i="32"/>
  <c r="AO2389" i="32"/>
  <c r="AN2389" i="32"/>
  <c r="AM2389" i="32"/>
  <c r="AL2389" i="32"/>
  <c r="AK2389" i="32"/>
  <c r="AJ2389" i="32"/>
  <c r="AI2389" i="32"/>
  <c r="AC2389" i="32"/>
  <c r="V2389" i="32" a="1"/>
  <c r="V2389" i="32" s="1"/>
  <c r="T2389" i="32" a="1"/>
  <c r="T2389" i="32" s="1"/>
  <c r="S2389" i="32" a="1"/>
  <c r="S2389" i="32" s="1"/>
  <c r="H2389" i="32"/>
  <c r="C2389" i="32"/>
  <c r="AV2388" i="32"/>
  <c r="AU2388" i="32"/>
  <c r="AT2388" i="32"/>
  <c r="AQ2388" i="32"/>
  <c r="AP2388" i="32"/>
  <c r="AO2388" i="32"/>
  <c r="AN2388" i="32"/>
  <c r="AM2388" i="32"/>
  <c r="AL2388" i="32"/>
  <c r="AK2388" i="32"/>
  <c r="AJ2388" i="32"/>
  <c r="AI2388" i="32"/>
  <c r="AC2388" i="32"/>
  <c r="V2388" i="32" a="1"/>
  <c r="V2388" i="32" s="1"/>
  <c r="T2388" i="32" a="1"/>
  <c r="T2388" i="32" s="1"/>
  <c r="S2388" i="32" a="1"/>
  <c r="S2388" i="32" s="1"/>
  <c r="H2388" i="32"/>
  <c r="C2388" i="32"/>
  <c r="AV2387" i="32"/>
  <c r="AU2387" i="32"/>
  <c r="AT2387" i="32"/>
  <c r="AQ2387" i="32"/>
  <c r="AP2387" i="32"/>
  <c r="AO2387" i="32"/>
  <c r="AN2387" i="32"/>
  <c r="AM2387" i="32"/>
  <c r="AL2387" i="32"/>
  <c r="AK2387" i="32"/>
  <c r="AJ2387" i="32"/>
  <c r="AI2387" i="32"/>
  <c r="AC2387" i="32"/>
  <c r="V2387" i="32" a="1"/>
  <c r="V2387" i="32" s="1"/>
  <c r="T2387" i="32" a="1"/>
  <c r="T2387" i="32" s="1"/>
  <c r="S2387" i="32" a="1"/>
  <c r="S2387" i="32" s="1"/>
  <c r="H2387" i="32"/>
  <c r="C2387" i="32"/>
  <c r="AV2386" i="32"/>
  <c r="AU2386" i="32"/>
  <c r="AT2386" i="32"/>
  <c r="AQ2386" i="32"/>
  <c r="AP2386" i="32"/>
  <c r="AO2386" i="32"/>
  <c r="AN2386" i="32"/>
  <c r="AM2386" i="32"/>
  <c r="AL2386" i="32"/>
  <c r="AK2386" i="32"/>
  <c r="AJ2386" i="32"/>
  <c r="AI2386" i="32"/>
  <c r="AC2386" i="32"/>
  <c r="V2386" i="32" a="1"/>
  <c r="V2386" i="32" s="1"/>
  <c r="T2386" i="32" a="1"/>
  <c r="T2386" i="32" s="1"/>
  <c r="S2386" i="32" a="1"/>
  <c r="S2386" i="32" s="1"/>
  <c r="H2386" i="32"/>
  <c r="C2386" i="32"/>
  <c r="AV2385" i="32"/>
  <c r="AU2385" i="32"/>
  <c r="AT2385" i="32"/>
  <c r="AQ2385" i="32"/>
  <c r="AP2385" i="32"/>
  <c r="AO2385" i="32"/>
  <c r="AN2385" i="32"/>
  <c r="AM2385" i="32"/>
  <c r="AL2385" i="32"/>
  <c r="AK2385" i="32"/>
  <c r="AJ2385" i="32"/>
  <c r="AI2385" i="32"/>
  <c r="AC2385" i="32"/>
  <c r="V2385" i="32" a="1"/>
  <c r="V2385" i="32" s="1"/>
  <c r="T2385" i="32" a="1"/>
  <c r="T2385" i="32" s="1"/>
  <c r="S2385" i="32" a="1"/>
  <c r="S2385" i="32" s="1"/>
  <c r="H2385" i="32"/>
  <c r="C2385" i="32"/>
  <c r="AV2384" i="32"/>
  <c r="AU2384" i="32"/>
  <c r="AT2384" i="32"/>
  <c r="AQ2384" i="32"/>
  <c r="AP2384" i="32"/>
  <c r="AO2384" i="32"/>
  <c r="AN2384" i="32"/>
  <c r="AM2384" i="32"/>
  <c r="AL2384" i="32"/>
  <c r="AK2384" i="32"/>
  <c r="AJ2384" i="32"/>
  <c r="AI2384" i="32"/>
  <c r="AC2384" i="32"/>
  <c r="V2384" i="32" a="1"/>
  <c r="V2384" i="32" s="1"/>
  <c r="T2384" i="32" a="1"/>
  <c r="T2384" i="32" s="1"/>
  <c r="S2384" i="32" a="1"/>
  <c r="S2384" i="32" s="1"/>
  <c r="H2384" i="32"/>
  <c r="C2384" i="32"/>
  <c r="AV2383" i="32"/>
  <c r="AU2383" i="32"/>
  <c r="AT2383" i="32"/>
  <c r="AQ2383" i="32"/>
  <c r="AP2383" i="32"/>
  <c r="AO2383" i="32"/>
  <c r="AN2383" i="32"/>
  <c r="AM2383" i="32"/>
  <c r="AL2383" i="32"/>
  <c r="AK2383" i="32"/>
  <c r="AJ2383" i="32"/>
  <c r="AI2383" i="32"/>
  <c r="AC2383" i="32"/>
  <c r="V2383" i="32" a="1"/>
  <c r="V2383" i="32" s="1"/>
  <c r="T2383" i="32" a="1"/>
  <c r="T2383" i="32" s="1"/>
  <c r="S2383" i="32" a="1"/>
  <c r="S2383" i="32" s="1"/>
  <c r="H2383" i="32"/>
  <c r="C2383" i="32"/>
  <c r="AV2382" i="32"/>
  <c r="AU2382" i="32"/>
  <c r="AT2382" i="32"/>
  <c r="AQ2382" i="32"/>
  <c r="AP2382" i="32"/>
  <c r="AO2382" i="32"/>
  <c r="AN2382" i="32"/>
  <c r="AM2382" i="32"/>
  <c r="AL2382" i="32"/>
  <c r="AK2382" i="32"/>
  <c r="AJ2382" i="32"/>
  <c r="AI2382" i="32"/>
  <c r="AC2382" i="32"/>
  <c r="V2382" i="32" a="1"/>
  <c r="V2382" i="32" s="1"/>
  <c r="T2382" i="32" a="1"/>
  <c r="T2382" i="32" s="1"/>
  <c r="S2382" i="32" a="1"/>
  <c r="S2382" i="32" s="1"/>
  <c r="H2382" i="32"/>
  <c r="C2382" i="32"/>
  <c r="AV2381" i="32"/>
  <c r="AU2381" i="32"/>
  <c r="AT2381" i="32"/>
  <c r="AQ2381" i="32"/>
  <c r="AP2381" i="32"/>
  <c r="AO2381" i="32"/>
  <c r="AN2381" i="32"/>
  <c r="AM2381" i="32"/>
  <c r="AL2381" i="32"/>
  <c r="AK2381" i="32"/>
  <c r="AJ2381" i="32"/>
  <c r="AI2381" i="32"/>
  <c r="AC2381" i="32"/>
  <c r="V2381" i="32" a="1"/>
  <c r="V2381" i="32" s="1"/>
  <c r="T2381" i="32" a="1"/>
  <c r="T2381" i="32" s="1"/>
  <c r="S2381" i="32" a="1"/>
  <c r="S2381" i="32" s="1"/>
  <c r="H2381" i="32"/>
  <c r="C2381" i="32"/>
  <c r="AV2380" i="32"/>
  <c r="AU2380" i="32"/>
  <c r="AT2380" i="32"/>
  <c r="AQ2380" i="32"/>
  <c r="AP2380" i="32"/>
  <c r="AO2380" i="32"/>
  <c r="AN2380" i="32"/>
  <c r="AM2380" i="32"/>
  <c r="AL2380" i="32"/>
  <c r="AK2380" i="32"/>
  <c r="AJ2380" i="32"/>
  <c r="AI2380" i="32"/>
  <c r="AC2380" i="32"/>
  <c r="V2380" i="32" a="1"/>
  <c r="V2380" i="32" s="1"/>
  <c r="T2380" i="32" a="1"/>
  <c r="T2380" i="32" s="1"/>
  <c r="S2380" i="32" a="1"/>
  <c r="S2380" i="32" s="1"/>
  <c r="H2380" i="32"/>
  <c r="C2380" i="32"/>
  <c r="AV2379" i="32"/>
  <c r="AU2379" i="32"/>
  <c r="AT2379" i="32"/>
  <c r="AQ2379" i="32"/>
  <c r="AP2379" i="32"/>
  <c r="AO2379" i="32"/>
  <c r="AN2379" i="32"/>
  <c r="AM2379" i="32"/>
  <c r="AL2379" i="32"/>
  <c r="AK2379" i="32"/>
  <c r="AJ2379" i="32"/>
  <c r="AI2379" i="32"/>
  <c r="AC2379" i="32"/>
  <c r="V2379" i="32" a="1"/>
  <c r="V2379" i="32" s="1"/>
  <c r="T2379" i="32" a="1"/>
  <c r="T2379" i="32" s="1"/>
  <c r="S2379" i="32" a="1"/>
  <c r="S2379" i="32" s="1"/>
  <c r="H2379" i="32"/>
  <c r="C2379" i="32"/>
  <c r="AV2378" i="32"/>
  <c r="AU2378" i="32"/>
  <c r="AT2378" i="32"/>
  <c r="AQ2378" i="32"/>
  <c r="AP2378" i="32"/>
  <c r="AO2378" i="32"/>
  <c r="AN2378" i="32"/>
  <c r="AM2378" i="32"/>
  <c r="AL2378" i="32"/>
  <c r="AK2378" i="32"/>
  <c r="AJ2378" i="32"/>
  <c r="AI2378" i="32"/>
  <c r="AC2378" i="32"/>
  <c r="V2378" i="32" a="1"/>
  <c r="V2378" i="32" s="1"/>
  <c r="T2378" i="32" a="1"/>
  <c r="T2378" i="32" s="1"/>
  <c r="S2378" i="32" a="1"/>
  <c r="S2378" i="32" s="1"/>
  <c r="H2378" i="32"/>
  <c r="C2378" i="32"/>
  <c r="AV2377" i="32"/>
  <c r="AU2377" i="32"/>
  <c r="AT2377" i="32"/>
  <c r="AQ2377" i="32"/>
  <c r="AP2377" i="32"/>
  <c r="AO2377" i="32"/>
  <c r="AN2377" i="32"/>
  <c r="AM2377" i="32"/>
  <c r="AL2377" i="32"/>
  <c r="AK2377" i="32"/>
  <c r="AJ2377" i="32"/>
  <c r="AI2377" i="32"/>
  <c r="AC2377" i="32"/>
  <c r="V2377" i="32" a="1"/>
  <c r="V2377" i="32" s="1"/>
  <c r="T2377" i="32" a="1"/>
  <c r="T2377" i="32" s="1"/>
  <c r="S2377" i="32" a="1"/>
  <c r="S2377" i="32" s="1"/>
  <c r="H2377" i="32"/>
  <c r="C2377" i="32"/>
  <c r="AV2376" i="32"/>
  <c r="AU2376" i="32"/>
  <c r="AT2376" i="32"/>
  <c r="AQ2376" i="32"/>
  <c r="AP2376" i="32"/>
  <c r="AO2376" i="32"/>
  <c r="AN2376" i="32"/>
  <c r="AM2376" i="32"/>
  <c r="AL2376" i="32"/>
  <c r="AK2376" i="32"/>
  <c r="AJ2376" i="32"/>
  <c r="AI2376" i="32"/>
  <c r="AC2376" i="32"/>
  <c r="V2376" i="32" a="1"/>
  <c r="V2376" i="32" s="1"/>
  <c r="T2376" i="32" a="1"/>
  <c r="T2376" i="32" s="1"/>
  <c r="S2376" i="32" a="1"/>
  <c r="S2376" i="32" s="1"/>
  <c r="H2376" i="32"/>
  <c r="C2376" i="32"/>
  <c r="AV2375" i="32"/>
  <c r="AU2375" i="32"/>
  <c r="AT2375" i="32"/>
  <c r="AQ2375" i="32"/>
  <c r="AP2375" i="32"/>
  <c r="AO2375" i="32"/>
  <c r="AN2375" i="32"/>
  <c r="AM2375" i="32"/>
  <c r="AL2375" i="32"/>
  <c r="AK2375" i="32"/>
  <c r="AJ2375" i="32"/>
  <c r="AI2375" i="32"/>
  <c r="AC2375" i="32"/>
  <c r="V2375" i="32" a="1"/>
  <c r="V2375" i="32" s="1"/>
  <c r="T2375" i="32" a="1"/>
  <c r="T2375" i="32" s="1"/>
  <c r="S2375" i="32" a="1"/>
  <c r="S2375" i="32" s="1"/>
  <c r="H2375" i="32"/>
  <c r="C2375" i="32"/>
  <c r="AV2374" i="32"/>
  <c r="AU2374" i="32"/>
  <c r="AT2374" i="32"/>
  <c r="AQ2374" i="32"/>
  <c r="AP2374" i="32"/>
  <c r="AO2374" i="32"/>
  <c r="AN2374" i="32"/>
  <c r="AM2374" i="32"/>
  <c r="AL2374" i="32"/>
  <c r="AK2374" i="32"/>
  <c r="AJ2374" i="32"/>
  <c r="AI2374" i="32"/>
  <c r="AC2374" i="32"/>
  <c r="V2374" i="32" a="1"/>
  <c r="V2374" i="32" s="1"/>
  <c r="T2374" i="32" a="1"/>
  <c r="T2374" i="32" s="1"/>
  <c r="S2374" i="32" a="1"/>
  <c r="S2374" i="32" s="1"/>
  <c r="H2374" i="32"/>
  <c r="C2374" i="32"/>
  <c r="AV2373" i="32"/>
  <c r="AU2373" i="32"/>
  <c r="AT2373" i="32"/>
  <c r="AQ2373" i="32"/>
  <c r="AP2373" i="32"/>
  <c r="AO2373" i="32"/>
  <c r="AN2373" i="32"/>
  <c r="AM2373" i="32"/>
  <c r="AL2373" i="32"/>
  <c r="AK2373" i="32"/>
  <c r="AJ2373" i="32"/>
  <c r="AI2373" i="32"/>
  <c r="AC2373" i="32"/>
  <c r="V2373" i="32" a="1"/>
  <c r="V2373" i="32" s="1"/>
  <c r="T2373" i="32" a="1"/>
  <c r="T2373" i="32" s="1"/>
  <c r="S2373" i="32" a="1"/>
  <c r="S2373" i="32" s="1"/>
  <c r="H2373" i="32"/>
  <c r="C2373" i="32"/>
  <c r="AV2372" i="32"/>
  <c r="AU2372" i="32"/>
  <c r="AT2372" i="32"/>
  <c r="AQ2372" i="32"/>
  <c r="AP2372" i="32"/>
  <c r="AO2372" i="32"/>
  <c r="AN2372" i="32"/>
  <c r="AM2372" i="32"/>
  <c r="AL2372" i="32"/>
  <c r="AK2372" i="32"/>
  <c r="AJ2372" i="32"/>
  <c r="AI2372" i="32"/>
  <c r="AC2372" i="32"/>
  <c r="V2372" i="32" a="1"/>
  <c r="V2372" i="32" s="1"/>
  <c r="T2372" i="32" a="1"/>
  <c r="T2372" i="32" s="1"/>
  <c r="S2372" i="32" a="1"/>
  <c r="S2372" i="32" s="1"/>
  <c r="H2372" i="32"/>
  <c r="C2372" i="32"/>
  <c r="AV2371" i="32"/>
  <c r="AU2371" i="32"/>
  <c r="AT2371" i="32"/>
  <c r="AQ2371" i="32"/>
  <c r="AP2371" i="32"/>
  <c r="AO2371" i="32"/>
  <c r="AN2371" i="32"/>
  <c r="AM2371" i="32"/>
  <c r="AL2371" i="32"/>
  <c r="AK2371" i="32"/>
  <c r="AJ2371" i="32"/>
  <c r="AI2371" i="32"/>
  <c r="AC2371" i="32"/>
  <c r="V2371" i="32" a="1"/>
  <c r="V2371" i="32" s="1"/>
  <c r="T2371" i="32" a="1"/>
  <c r="T2371" i="32" s="1"/>
  <c r="S2371" i="32" a="1"/>
  <c r="S2371" i="32" s="1"/>
  <c r="H2371" i="32"/>
  <c r="C2371" i="32"/>
  <c r="AV2370" i="32"/>
  <c r="AU2370" i="32"/>
  <c r="AT2370" i="32"/>
  <c r="AQ2370" i="32"/>
  <c r="AP2370" i="32"/>
  <c r="AO2370" i="32"/>
  <c r="AN2370" i="32"/>
  <c r="AM2370" i="32"/>
  <c r="AL2370" i="32"/>
  <c r="AK2370" i="32"/>
  <c r="AJ2370" i="32"/>
  <c r="AI2370" i="32"/>
  <c r="AC2370" i="32"/>
  <c r="V2370" i="32" a="1"/>
  <c r="V2370" i="32" s="1"/>
  <c r="T2370" i="32" a="1"/>
  <c r="T2370" i="32" s="1"/>
  <c r="S2370" i="32" a="1"/>
  <c r="S2370" i="32" s="1"/>
  <c r="H2370" i="32"/>
  <c r="C2370" i="32"/>
  <c r="AV2369" i="32"/>
  <c r="AU2369" i="32"/>
  <c r="AT2369" i="32"/>
  <c r="AQ2369" i="32"/>
  <c r="AP2369" i="32"/>
  <c r="AO2369" i="32"/>
  <c r="AN2369" i="32"/>
  <c r="AM2369" i="32"/>
  <c r="AL2369" i="32"/>
  <c r="AK2369" i="32"/>
  <c r="AJ2369" i="32"/>
  <c r="AI2369" i="32"/>
  <c r="AC2369" i="32"/>
  <c r="V2369" i="32" a="1"/>
  <c r="V2369" i="32" s="1"/>
  <c r="T2369" i="32" a="1"/>
  <c r="T2369" i="32" s="1"/>
  <c r="S2369" i="32" a="1"/>
  <c r="S2369" i="32" s="1"/>
  <c r="H2369" i="32"/>
  <c r="C2369" i="32"/>
  <c r="AV2368" i="32"/>
  <c r="AU2368" i="32"/>
  <c r="AT2368" i="32"/>
  <c r="AQ2368" i="32"/>
  <c r="AP2368" i="32"/>
  <c r="AO2368" i="32"/>
  <c r="AN2368" i="32"/>
  <c r="AM2368" i="32"/>
  <c r="AL2368" i="32"/>
  <c r="AK2368" i="32"/>
  <c r="AJ2368" i="32"/>
  <c r="AI2368" i="32"/>
  <c r="AC2368" i="32"/>
  <c r="V2368" i="32" a="1"/>
  <c r="V2368" i="32" s="1"/>
  <c r="T2368" i="32" a="1"/>
  <c r="T2368" i="32" s="1"/>
  <c r="S2368" i="32" a="1"/>
  <c r="S2368" i="32" s="1"/>
  <c r="H2368" i="32"/>
  <c r="C2368" i="32"/>
  <c r="AV2367" i="32"/>
  <c r="AU2367" i="32"/>
  <c r="AT2367" i="32"/>
  <c r="AQ2367" i="32"/>
  <c r="AP2367" i="32"/>
  <c r="AO2367" i="32"/>
  <c r="AN2367" i="32"/>
  <c r="AM2367" i="32"/>
  <c r="AL2367" i="32"/>
  <c r="AK2367" i="32"/>
  <c r="AJ2367" i="32"/>
  <c r="AI2367" i="32"/>
  <c r="AC2367" i="32"/>
  <c r="V2367" i="32" a="1"/>
  <c r="V2367" i="32" s="1"/>
  <c r="T2367" i="32" a="1"/>
  <c r="T2367" i="32" s="1"/>
  <c r="S2367" i="32" a="1"/>
  <c r="S2367" i="32" s="1"/>
  <c r="H2367" i="32"/>
  <c r="C2367" i="32"/>
  <c r="AV2366" i="32"/>
  <c r="AU2366" i="32"/>
  <c r="AT2366" i="32"/>
  <c r="AQ2366" i="32"/>
  <c r="AP2366" i="32"/>
  <c r="AO2366" i="32"/>
  <c r="AN2366" i="32"/>
  <c r="AM2366" i="32"/>
  <c r="AL2366" i="32"/>
  <c r="AK2366" i="32"/>
  <c r="AJ2366" i="32"/>
  <c r="AI2366" i="32"/>
  <c r="AC2366" i="32"/>
  <c r="V2366" i="32" a="1"/>
  <c r="V2366" i="32" s="1"/>
  <c r="T2366" i="32" a="1"/>
  <c r="T2366" i="32" s="1"/>
  <c r="S2366" i="32" a="1"/>
  <c r="S2366" i="32" s="1"/>
  <c r="H2366" i="32"/>
  <c r="C2366" i="32"/>
  <c r="AV2365" i="32"/>
  <c r="AU2365" i="32"/>
  <c r="AT2365" i="32"/>
  <c r="AQ2365" i="32"/>
  <c r="AP2365" i="32"/>
  <c r="AO2365" i="32"/>
  <c r="AN2365" i="32"/>
  <c r="AM2365" i="32"/>
  <c r="AL2365" i="32"/>
  <c r="AK2365" i="32"/>
  <c r="AJ2365" i="32"/>
  <c r="AI2365" i="32"/>
  <c r="AC2365" i="32"/>
  <c r="V2365" i="32" a="1"/>
  <c r="V2365" i="32" s="1"/>
  <c r="T2365" i="32" a="1"/>
  <c r="T2365" i="32" s="1"/>
  <c r="S2365" i="32" a="1"/>
  <c r="S2365" i="32" s="1"/>
  <c r="H2365" i="32"/>
  <c r="C2365" i="32"/>
  <c r="AV2364" i="32"/>
  <c r="AU2364" i="32"/>
  <c r="AT2364" i="32"/>
  <c r="AQ2364" i="32"/>
  <c r="AP2364" i="32"/>
  <c r="AO2364" i="32"/>
  <c r="AN2364" i="32"/>
  <c r="AM2364" i="32"/>
  <c r="AL2364" i="32"/>
  <c r="AK2364" i="32"/>
  <c r="AJ2364" i="32"/>
  <c r="AI2364" i="32"/>
  <c r="AC2364" i="32"/>
  <c r="V2364" i="32" a="1"/>
  <c r="V2364" i="32" s="1"/>
  <c r="T2364" i="32" a="1"/>
  <c r="T2364" i="32" s="1"/>
  <c r="S2364" i="32" a="1"/>
  <c r="S2364" i="32" s="1"/>
  <c r="H2364" i="32"/>
  <c r="C2364" i="32"/>
  <c r="AV2363" i="32"/>
  <c r="AU2363" i="32"/>
  <c r="AT2363" i="32"/>
  <c r="AQ2363" i="32"/>
  <c r="AP2363" i="32"/>
  <c r="AO2363" i="32"/>
  <c r="AN2363" i="32"/>
  <c r="AM2363" i="32"/>
  <c r="AL2363" i="32"/>
  <c r="AK2363" i="32"/>
  <c r="AJ2363" i="32"/>
  <c r="AI2363" i="32"/>
  <c r="AC2363" i="32"/>
  <c r="V2363" i="32" a="1"/>
  <c r="V2363" i="32" s="1"/>
  <c r="T2363" i="32" a="1"/>
  <c r="T2363" i="32" s="1"/>
  <c r="S2363" i="32" a="1"/>
  <c r="S2363" i="32" s="1"/>
  <c r="H2363" i="32"/>
  <c r="C2363" i="32"/>
  <c r="AV2362" i="32"/>
  <c r="AU2362" i="32"/>
  <c r="AT2362" i="32"/>
  <c r="AQ2362" i="32"/>
  <c r="AP2362" i="32"/>
  <c r="AO2362" i="32"/>
  <c r="AN2362" i="32"/>
  <c r="AM2362" i="32"/>
  <c r="AL2362" i="32"/>
  <c r="AK2362" i="32"/>
  <c r="AJ2362" i="32"/>
  <c r="AI2362" i="32"/>
  <c r="AC2362" i="32"/>
  <c r="V2362" i="32" a="1"/>
  <c r="V2362" i="32" s="1"/>
  <c r="T2362" i="32" a="1"/>
  <c r="T2362" i="32" s="1"/>
  <c r="S2362" i="32" a="1"/>
  <c r="S2362" i="32" s="1"/>
  <c r="H2362" i="32"/>
  <c r="C2362" i="32"/>
  <c r="AV2361" i="32"/>
  <c r="AU2361" i="32"/>
  <c r="AT2361" i="32"/>
  <c r="AQ2361" i="32"/>
  <c r="AP2361" i="32"/>
  <c r="AO2361" i="32"/>
  <c r="AN2361" i="32"/>
  <c r="AM2361" i="32"/>
  <c r="AL2361" i="32"/>
  <c r="AK2361" i="32"/>
  <c r="AJ2361" i="32"/>
  <c r="AI2361" i="32"/>
  <c r="AC2361" i="32"/>
  <c r="V2361" i="32" a="1"/>
  <c r="V2361" i="32" s="1"/>
  <c r="T2361" i="32" a="1"/>
  <c r="T2361" i="32" s="1"/>
  <c r="S2361" i="32" a="1"/>
  <c r="S2361" i="32" s="1"/>
  <c r="H2361" i="32"/>
  <c r="C2361" i="32"/>
  <c r="AV2360" i="32"/>
  <c r="AU2360" i="32"/>
  <c r="AT2360" i="32"/>
  <c r="AQ2360" i="32"/>
  <c r="AP2360" i="32"/>
  <c r="AO2360" i="32"/>
  <c r="AN2360" i="32"/>
  <c r="AM2360" i="32"/>
  <c r="AL2360" i="32"/>
  <c r="AK2360" i="32"/>
  <c r="AJ2360" i="32"/>
  <c r="AI2360" i="32"/>
  <c r="AC2360" i="32"/>
  <c r="V2360" i="32" a="1"/>
  <c r="V2360" i="32" s="1"/>
  <c r="T2360" i="32" a="1"/>
  <c r="T2360" i="32" s="1"/>
  <c r="S2360" i="32" a="1"/>
  <c r="S2360" i="32" s="1"/>
  <c r="H2360" i="32"/>
  <c r="C2360" i="32"/>
  <c r="AV2359" i="32"/>
  <c r="AU2359" i="32"/>
  <c r="AT2359" i="32"/>
  <c r="AQ2359" i="32"/>
  <c r="AP2359" i="32"/>
  <c r="AO2359" i="32"/>
  <c r="AN2359" i="32"/>
  <c r="AM2359" i="32"/>
  <c r="AL2359" i="32"/>
  <c r="AK2359" i="32"/>
  <c r="AJ2359" i="32"/>
  <c r="AI2359" i="32"/>
  <c r="AC2359" i="32"/>
  <c r="V2359" i="32" a="1"/>
  <c r="V2359" i="32" s="1"/>
  <c r="T2359" i="32" a="1"/>
  <c r="T2359" i="32" s="1"/>
  <c r="S2359" i="32" a="1"/>
  <c r="S2359" i="32" s="1"/>
  <c r="H2359" i="32"/>
  <c r="C2359" i="32"/>
  <c r="AV2358" i="32"/>
  <c r="AU2358" i="32"/>
  <c r="AT2358" i="32"/>
  <c r="AQ2358" i="32"/>
  <c r="AP2358" i="32"/>
  <c r="AO2358" i="32"/>
  <c r="AN2358" i="32"/>
  <c r="AM2358" i="32"/>
  <c r="AL2358" i="32"/>
  <c r="AK2358" i="32"/>
  <c r="AJ2358" i="32"/>
  <c r="AI2358" i="32"/>
  <c r="AC2358" i="32"/>
  <c r="V2358" i="32" a="1"/>
  <c r="V2358" i="32" s="1"/>
  <c r="T2358" i="32" a="1"/>
  <c r="T2358" i="32" s="1"/>
  <c r="S2358" i="32" a="1"/>
  <c r="S2358" i="32" s="1"/>
  <c r="H2358" i="32"/>
  <c r="C2358" i="32"/>
  <c r="AV2357" i="32"/>
  <c r="AU2357" i="32"/>
  <c r="AT2357" i="32"/>
  <c r="AQ2357" i="32"/>
  <c r="AP2357" i="32"/>
  <c r="AO2357" i="32"/>
  <c r="AN2357" i="32"/>
  <c r="AM2357" i="32"/>
  <c r="AL2357" i="32"/>
  <c r="AK2357" i="32"/>
  <c r="AJ2357" i="32"/>
  <c r="AI2357" i="32"/>
  <c r="AC2357" i="32"/>
  <c r="V2357" i="32" a="1"/>
  <c r="V2357" i="32" s="1"/>
  <c r="T2357" i="32" a="1"/>
  <c r="T2357" i="32" s="1"/>
  <c r="S2357" i="32" a="1"/>
  <c r="S2357" i="32" s="1"/>
  <c r="H2357" i="32"/>
  <c r="C2357" i="32"/>
  <c r="AV2356" i="32"/>
  <c r="AU2356" i="32"/>
  <c r="AT2356" i="32"/>
  <c r="AQ2356" i="32"/>
  <c r="AP2356" i="32"/>
  <c r="AO2356" i="32"/>
  <c r="AN2356" i="32"/>
  <c r="AM2356" i="32"/>
  <c r="AL2356" i="32"/>
  <c r="AK2356" i="32"/>
  <c r="AJ2356" i="32"/>
  <c r="AI2356" i="32"/>
  <c r="AC2356" i="32"/>
  <c r="V2356" i="32" a="1"/>
  <c r="V2356" i="32" s="1"/>
  <c r="T2356" i="32" a="1"/>
  <c r="T2356" i="32" s="1"/>
  <c r="S2356" i="32" a="1"/>
  <c r="S2356" i="32" s="1"/>
  <c r="H2356" i="32"/>
  <c r="C2356" i="32"/>
  <c r="AV2355" i="32"/>
  <c r="AU2355" i="32"/>
  <c r="AT2355" i="32"/>
  <c r="AQ2355" i="32"/>
  <c r="AP2355" i="32"/>
  <c r="AO2355" i="32"/>
  <c r="AN2355" i="32"/>
  <c r="AM2355" i="32"/>
  <c r="AL2355" i="32"/>
  <c r="AK2355" i="32"/>
  <c r="AJ2355" i="32"/>
  <c r="AI2355" i="32"/>
  <c r="AC2355" i="32"/>
  <c r="V2355" i="32" a="1"/>
  <c r="V2355" i="32" s="1"/>
  <c r="T2355" i="32" a="1"/>
  <c r="T2355" i="32" s="1"/>
  <c r="S2355" i="32" a="1"/>
  <c r="S2355" i="32" s="1"/>
  <c r="H2355" i="32"/>
  <c r="C2355" i="32"/>
  <c r="AV2354" i="32"/>
  <c r="AU2354" i="32"/>
  <c r="AT2354" i="32"/>
  <c r="AQ2354" i="32"/>
  <c r="AP2354" i="32"/>
  <c r="AO2354" i="32"/>
  <c r="AN2354" i="32"/>
  <c r="AM2354" i="32"/>
  <c r="AL2354" i="32"/>
  <c r="AK2354" i="32"/>
  <c r="AJ2354" i="32"/>
  <c r="AI2354" i="32"/>
  <c r="AC2354" i="32"/>
  <c r="V2354" i="32" a="1"/>
  <c r="V2354" i="32" s="1"/>
  <c r="T2354" i="32" a="1"/>
  <c r="T2354" i="32" s="1"/>
  <c r="S2354" i="32" a="1"/>
  <c r="S2354" i="32" s="1"/>
  <c r="H2354" i="32"/>
  <c r="C2354" i="32"/>
  <c r="AV2353" i="32"/>
  <c r="AU2353" i="32"/>
  <c r="AT2353" i="32"/>
  <c r="AQ2353" i="32"/>
  <c r="AP2353" i="32"/>
  <c r="AO2353" i="32"/>
  <c r="AN2353" i="32"/>
  <c r="AM2353" i="32"/>
  <c r="AL2353" i="32"/>
  <c r="AK2353" i="32"/>
  <c r="AJ2353" i="32"/>
  <c r="AI2353" i="32"/>
  <c r="AC2353" i="32"/>
  <c r="V2353" i="32" a="1"/>
  <c r="V2353" i="32" s="1"/>
  <c r="T2353" i="32" a="1"/>
  <c r="T2353" i="32" s="1"/>
  <c r="S2353" i="32" a="1"/>
  <c r="S2353" i="32" s="1"/>
  <c r="H2353" i="32"/>
  <c r="C2353" i="32"/>
  <c r="AV2352" i="32"/>
  <c r="AU2352" i="32"/>
  <c r="AT2352" i="32"/>
  <c r="AQ2352" i="32"/>
  <c r="AP2352" i="32"/>
  <c r="AO2352" i="32"/>
  <c r="AN2352" i="32"/>
  <c r="AM2352" i="32"/>
  <c r="AL2352" i="32"/>
  <c r="AK2352" i="32"/>
  <c r="AJ2352" i="32"/>
  <c r="AI2352" i="32"/>
  <c r="AC2352" i="32"/>
  <c r="V2352" i="32" a="1"/>
  <c r="V2352" i="32" s="1"/>
  <c r="T2352" i="32" a="1"/>
  <c r="T2352" i="32" s="1"/>
  <c r="S2352" i="32" a="1"/>
  <c r="S2352" i="32" s="1"/>
  <c r="H2352" i="32"/>
  <c r="C2352" i="32"/>
  <c r="AV2351" i="32"/>
  <c r="AU2351" i="32"/>
  <c r="AT2351" i="32"/>
  <c r="AQ2351" i="32"/>
  <c r="AP2351" i="32"/>
  <c r="AO2351" i="32"/>
  <c r="AN2351" i="32"/>
  <c r="AM2351" i="32"/>
  <c r="AL2351" i="32"/>
  <c r="AK2351" i="32"/>
  <c r="AJ2351" i="32"/>
  <c r="AI2351" i="32"/>
  <c r="AC2351" i="32"/>
  <c r="V2351" i="32" a="1"/>
  <c r="V2351" i="32" s="1"/>
  <c r="T2351" i="32" a="1"/>
  <c r="T2351" i="32" s="1"/>
  <c r="S2351" i="32" a="1"/>
  <c r="S2351" i="32" s="1"/>
  <c r="H2351" i="32"/>
  <c r="C2351" i="32"/>
  <c r="AV2350" i="32"/>
  <c r="AU2350" i="32"/>
  <c r="AT2350" i="32"/>
  <c r="AQ2350" i="32"/>
  <c r="AP2350" i="32"/>
  <c r="AO2350" i="32"/>
  <c r="AN2350" i="32"/>
  <c r="AM2350" i="32"/>
  <c r="AL2350" i="32"/>
  <c r="AK2350" i="32"/>
  <c r="AJ2350" i="32"/>
  <c r="AI2350" i="32"/>
  <c r="AC2350" i="32"/>
  <c r="V2350" i="32" a="1"/>
  <c r="V2350" i="32" s="1"/>
  <c r="T2350" i="32" a="1"/>
  <c r="T2350" i="32" s="1"/>
  <c r="S2350" i="32" a="1"/>
  <c r="S2350" i="32" s="1"/>
  <c r="H2350" i="32"/>
  <c r="C2350" i="32"/>
  <c r="AV2349" i="32"/>
  <c r="AU2349" i="32"/>
  <c r="AT2349" i="32"/>
  <c r="AQ2349" i="32"/>
  <c r="AP2349" i="32"/>
  <c r="AO2349" i="32"/>
  <c r="AN2349" i="32"/>
  <c r="AM2349" i="32"/>
  <c r="AL2349" i="32"/>
  <c r="AK2349" i="32"/>
  <c r="AJ2349" i="32"/>
  <c r="AI2349" i="32"/>
  <c r="AC2349" i="32"/>
  <c r="V2349" i="32" a="1"/>
  <c r="V2349" i="32" s="1"/>
  <c r="T2349" i="32" a="1"/>
  <c r="T2349" i="32" s="1"/>
  <c r="S2349" i="32" a="1"/>
  <c r="S2349" i="32" s="1"/>
  <c r="H2349" i="32"/>
  <c r="C2349" i="32"/>
  <c r="AV2348" i="32"/>
  <c r="AU2348" i="32"/>
  <c r="AT2348" i="32"/>
  <c r="AQ2348" i="32"/>
  <c r="AP2348" i="32"/>
  <c r="AO2348" i="32"/>
  <c r="AN2348" i="32"/>
  <c r="AM2348" i="32"/>
  <c r="AL2348" i="32"/>
  <c r="AK2348" i="32"/>
  <c r="AJ2348" i="32"/>
  <c r="AI2348" i="32"/>
  <c r="AC2348" i="32"/>
  <c r="V2348" i="32" a="1"/>
  <c r="V2348" i="32" s="1"/>
  <c r="T2348" i="32" a="1"/>
  <c r="T2348" i="32" s="1"/>
  <c r="S2348" i="32" a="1"/>
  <c r="S2348" i="32" s="1"/>
  <c r="H2348" i="32"/>
  <c r="C2348" i="32"/>
  <c r="AV2347" i="32"/>
  <c r="AU2347" i="32"/>
  <c r="AT2347" i="32"/>
  <c r="AQ2347" i="32"/>
  <c r="AP2347" i="32"/>
  <c r="AO2347" i="32"/>
  <c r="AN2347" i="32"/>
  <c r="AM2347" i="32"/>
  <c r="AL2347" i="32"/>
  <c r="AK2347" i="32"/>
  <c r="AJ2347" i="32"/>
  <c r="AI2347" i="32"/>
  <c r="AC2347" i="32"/>
  <c r="V2347" i="32" a="1"/>
  <c r="V2347" i="32" s="1"/>
  <c r="T2347" i="32" a="1"/>
  <c r="T2347" i="32" s="1"/>
  <c r="S2347" i="32" a="1"/>
  <c r="S2347" i="32" s="1"/>
  <c r="H2347" i="32"/>
  <c r="C2347" i="32"/>
  <c r="AV2346" i="32"/>
  <c r="AU2346" i="32"/>
  <c r="AT2346" i="32"/>
  <c r="AQ2346" i="32"/>
  <c r="AP2346" i="32"/>
  <c r="AO2346" i="32"/>
  <c r="AN2346" i="32"/>
  <c r="AM2346" i="32"/>
  <c r="AL2346" i="32"/>
  <c r="AK2346" i="32"/>
  <c r="AJ2346" i="32"/>
  <c r="AI2346" i="32"/>
  <c r="AC2346" i="32"/>
  <c r="V2346" i="32" a="1"/>
  <c r="V2346" i="32" s="1"/>
  <c r="T2346" i="32" a="1"/>
  <c r="T2346" i="32" s="1"/>
  <c r="S2346" i="32" a="1"/>
  <c r="S2346" i="32" s="1"/>
  <c r="H2346" i="32"/>
  <c r="C2346" i="32"/>
  <c r="AV2345" i="32"/>
  <c r="AU2345" i="32"/>
  <c r="AT2345" i="32"/>
  <c r="AQ2345" i="32"/>
  <c r="AP2345" i="32"/>
  <c r="AO2345" i="32"/>
  <c r="AN2345" i="32"/>
  <c r="AM2345" i="32"/>
  <c r="AL2345" i="32"/>
  <c r="AK2345" i="32"/>
  <c r="AJ2345" i="32"/>
  <c r="AI2345" i="32"/>
  <c r="AC2345" i="32"/>
  <c r="V2345" i="32" a="1"/>
  <c r="V2345" i="32" s="1"/>
  <c r="T2345" i="32" a="1"/>
  <c r="T2345" i="32" s="1"/>
  <c r="S2345" i="32" a="1"/>
  <c r="S2345" i="32" s="1"/>
  <c r="H2345" i="32"/>
  <c r="C2345" i="32"/>
  <c r="AV2344" i="32"/>
  <c r="AU2344" i="32"/>
  <c r="AT2344" i="32"/>
  <c r="AQ2344" i="32"/>
  <c r="AP2344" i="32"/>
  <c r="AO2344" i="32"/>
  <c r="AN2344" i="32"/>
  <c r="AM2344" i="32"/>
  <c r="AL2344" i="32"/>
  <c r="AK2344" i="32"/>
  <c r="AJ2344" i="32"/>
  <c r="AI2344" i="32"/>
  <c r="AC2344" i="32"/>
  <c r="V2344" i="32" a="1"/>
  <c r="V2344" i="32" s="1"/>
  <c r="T2344" i="32" a="1"/>
  <c r="T2344" i="32" s="1"/>
  <c r="S2344" i="32" a="1"/>
  <c r="S2344" i="32" s="1"/>
  <c r="H2344" i="32"/>
  <c r="C2344" i="32"/>
  <c r="AV2343" i="32"/>
  <c r="AU2343" i="32"/>
  <c r="AT2343" i="32"/>
  <c r="AQ2343" i="32"/>
  <c r="AP2343" i="32"/>
  <c r="AO2343" i="32"/>
  <c r="AN2343" i="32"/>
  <c r="AM2343" i="32"/>
  <c r="AL2343" i="32"/>
  <c r="AK2343" i="32"/>
  <c r="AJ2343" i="32"/>
  <c r="AI2343" i="32"/>
  <c r="AC2343" i="32"/>
  <c r="V2343" i="32" a="1"/>
  <c r="V2343" i="32" s="1"/>
  <c r="T2343" i="32" a="1"/>
  <c r="T2343" i="32" s="1"/>
  <c r="S2343" i="32" a="1"/>
  <c r="S2343" i="32" s="1"/>
  <c r="H2343" i="32"/>
  <c r="C2343" i="32"/>
  <c r="AV2342" i="32"/>
  <c r="AU2342" i="32"/>
  <c r="AT2342" i="32"/>
  <c r="AQ2342" i="32"/>
  <c r="AP2342" i="32"/>
  <c r="AO2342" i="32"/>
  <c r="AN2342" i="32"/>
  <c r="AM2342" i="32"/>
  <c r="AL2342" i="32"/>
  <c r="AK2342" i="32"/>
  <c r="AJ2342" i="32"/>
  <c r="AI2342" i="32"/>
  <c r="AC2342" i="32"/>
  <c r="V2342" i="32" a="1"/>
  <c r="V2342" i="32" s="1"/>
  <c r="T2342" i="32" a="1"/>
  <c r="T2342" i="32" s="1"/>
  <c r="S2342" i="32" a="1"/>
  <c r="S2342" i="32" s="1"/>
  <c r="H2342" i="32"/>
  <c r="C2342" i="32"/>
  <c r="AV2341" i="32"/>
  <c r="AU2341" i="32"/>
  <c r="AT2341" i="32"/>
  <c r="AQ2341" i="32"/>
  <c r="AP2341" i="32"/>
  <c r="AO2341" i="32"/>
  <c r="AN2341" i="32"/>
  <c r="AM2341" i="32"/>
  <c r="AL2341" i="32"/>
  <c r="AK2341" i="32"/>
  <c r="AJ2341" i="32"/>
  <c r="AI2341" i="32"/>
  <c r="AC2341" i="32"/>
  <c r="V2341" i="32" a="1"/>
  <c r="V2341" i="32" s="1"/>
  <c r="T2341" i="32" a="1"/>
  <c r="T2341" i="32" s="1"/>
  <c r="S2341" i="32" a="1"/>
  <c r="S2341" i="32" s="1"/>
  <c r="H2341" i="32"/>
  <c r="C2341" i="32"/>
  <c r="AV2340" i="32"/>
  <c r="AU2340" i="32"/>
  <c r="AT2340" i="32"/>
  <c r="AQ2340" i="32"/>
  <c r="AP2340" i="32"/>
  <c r="AO2340" i="32"/>
  <c r="AN2340" i="32"/>
  <c r="AM2340" i="32"/>
  <c r="AL2340" i="32"/>
  <c r="AK2340" i="32"/>
  <c r="AJ2340" i="32"/>
  <c r="AI2340" i="32"/>
  <c r="AC2340" i="32"/>
  <c r="V2340" i="32" a="1"/>
  <c r="V2340" i="32" s="1"/>
  <c r="T2340" i="32" a="1"/>
  <c r="T2340" i="32" s="1"/>
  <c r="S2340" i="32" a="1"/>
  <c r="S2340" i="32" s="1"/>
  <c r="H2340" i="32"/>
  <c r="C2340" i="32"/>
  <c r="AV2339" i="32"/>
  <c r="AU2339" i="32"/>
  <c r="AT2339" i="32"/>
  <c r="AQ2339" i="32"/>
  <c r="AP2339" i="32"/>
  <c r="AO2339" i="32"/>
  <c r="AN2339" i="32"/>
  <c r="AM2339" i="32"/>
  <c r="AL2339" i="32"/>
  <c r="AK2339" i="32"/>
  <c r="AJ2339" i="32"/>
  <c r="AI2339" i="32"/>
  <c r="AC2339" i="32"/>
  <c r="V2339" i="32" a="1"/>
  <c r="V2339" i="32" s="1"/>
  <c r="T2339" i="32" a="1"/>
  <c r="T2339" i="32" s="1"/>
  <c r="S2339" i="32" a="1"/>
  <c r="S2339" i="32" s="1"/>
  <c r="H2339" i="32"/>
  <c r="C2339" i="32"/>
  <c r="AV2338" i="32"/>
  <c r="AU2338" i="32"/>
  <c r="AT2338" i="32"/>
  <c r="AQ2338" i="32"/>
  <c r="AP2338" i="32"/>
  <c r="AO2338" i="32"/>
  <c r="AN2338" i="32"/>
  <c r="AM2338" i="32"/>
  <c r="AL2338" i="32"/>
  <c r="AK2338" i="32"/>
  <c r="AJ2338" i="32"/>
  <c r="AI2338" i="32"/>
  <c r="AC2338" i="32"/>
  <c r="V2338" i="32" a="1"/>
  <c r="V2338" i="32" s="1"/>
  <c r="T2338" i="32" a="1"/>
  <c r="T2338" i="32" s="1"/>
  <c r="S2338" i="32" a="1"/>
  <c r="S2338" i="32" s="1"/>
  <c r="H2338" i="32"/>
  <c r="C2338" i="32"/>
  <c r="AV2337" i="32"/>
  <c r="AU2337" i="32"/>
  <c r="AT2337" i="32"/>
  <c r="AQ2337" i="32"/>
  <c r="AP2337" i="32"/>
  <c r="AO2337" i="32"/>
  <c r="AN2337" i="32"/>
  <c r="AM2337" i="32"/>
  <c r="AL2337" i="32"/>
  <c r="AK2337" i="32"/>
  <c r="AJ2337" i="32"/>
  <c r="AI2337" i="32"/>
  <c r="AC2337" i="32"/>
  <c r="V2337" i="32" a="1"/>
  <c r="V2337" i="32" s="1"/>
  <c r="T2337" i="32" a="1"/>
  <c r="T2337" i="32" s="1"/>
  <c r="S2337" i="32" a="1"/>
  <c r="S2337" i="32" s="1"/>
  <c r="H2337" i="32"/>
  <c r="C2337" i="32"/>
  <c r="AV2336" i="32"/>
  <c r="AU2336" i="32"/>
  <c r="AT2336" i="32"/>
  <c r="AQ2336" i="32"/>
  <c r="AP2336" i="32"/>
  <c r="AO2336" i="32"/>
  <c r="AN2336" i="32"/>
  <c r="AM2336" i="32"/>
  <c r="AL2336" i="32"/>
  <c r="AK2336" i="32"/>
  <c r="AJ2336" i="32"/>
  <c r="AI2336" i="32"/>
  <c r="AC2336" i="32"/>
  <c r="V2336" i="32" a="1"/>
  <c r="V2336" i="32" s="1"/>
  <c r="T2336" i="32" a="1"/>
  <c r="T2336" i="32" s="1"/>
  <c r="S2336" i="32" a="1"/>
  <c r="S2336" i="32" s="1"/>
  <c r="H2336" i="32"/>
  <c r="C2336" i="32"/>
  <c r="AV2335" i="32"/>
  <c r="AU2335" i="32"/>
  <c r="AT2335" i="32"/>
  <c r="AQ2335" i="32"/>
  <c r="AP2335" i="32"/>
  <c r="AO2335" i="32"/>
  <c r="AN2335" i="32"/>
  <c r="AM2335" i="32"/>
  <c r="AL2335" i="32"/>
  <c r="AK2335" i="32"/>
  <c r="AJ2335" i="32"/>
  <c r="AI2335" i="32"/>
  <c r="AC2335" i="32"/>
  <c r="V2335" i="32" a="1"/>
  <c r="V2335" i="32" s="1"/>
  <c r="T2335" i="32" a="1"/>
  <c r="T2335" i="32" s="1"/>
  <c r="S2335" i="32" a="1"/>
  <c r="S2335" i="32" s="1"/>
  <c r="H2335" i="32"/>
  <c r="C2335" i="32"/>
  <c r="AV2334" i="32"/>
  <c r="AU2334" i="32"/>
  <c r="AT2334" i="32"/>
  <c r="AQ2334" i="32"/>
  <c r="AP2334" i="32"/>
  <c r="AO2334" i="32"/>
  <c r="AN2334" i="32"/>
  <c r="AM2334" i="32"/>
  <c r="AL2334" i="32"/>
  <c r="AK2334" i="32"/>
  <c r="AJ2334" i="32"/>
  <c r="AI2334" i="32"/>
  <c r="AC2334" i="32"/>
  <c r="V2334" i="32" a="1"/>
  <c r="V2334" i="32" s="1"/>
  <c r="T2334" i="32" a="1"/>
  <c r="T2334" i="32" s="1"/>
  <c r="S2334" i="32" a="1"/>
  <c r="S2334" i="32" s="1"/>
  <c r="H2334" i="32"/>
  <c r="C2334" i="32"/>
  <c r="AV2333" i="32"/>
  <c r="AU2333" i="32"/>
  <c r="AT2333" i="32"/>
  <c r="AQ2333" i="32"/>
  <c r="AP2333" i="32"/>
  <c r="AO2333" i="32"/>
  <c r="AN2333" i="32"/>
  <c r="AM2333" i="32"/>
  <c r="AL2333" i="32"/>
  <c r="AK2333" i="32"/>
  <c r="AJ2333" i="32"/>
  <c r="AI2333" i="32"/>
  <c r="AC2333" i="32"/>
  <c r="V2333" i="32" a="1"/>
  <c r="V2333" i="32" s="1"/>
  <c r="T2333" i="32" a="1"/>
  <c r="T2333" i="32" s="1"/>
  <c r="S2333" i="32" a="1"/>
  <c r="S2333" i="32" s="1"/>
  <c r="H2333" i="32"/>
  <c r="C2333" i="32"/>
  <c r="AV2332" i="32"/>
  <c r="AU2332" i="32"/>
  <c r="AT2332" i="32"/>
  <c r="AQ2332" i="32"/>
  <c r="AP2332" i="32"/>
  <c r="AO2332" i="32"/>
  <c r="AN2332" i="32"/>
  <c r="AM2332" i="32"/>
  <c r="AL2332" i="32"/>
  <c r="AK2332" i="32"/>
  <c r="AJ2332" i="32"/>
  <c r="AI2332" i="32"/>
  <c r="AC2332" i="32"/>
  <c r="V2332" i="32" a="1"/>
  <c r="V2332" i="32" s="1"/>
  <c r="T2332" i="32" a="1"/>
  <c r="T2332" i="32" s="1"/>
  <c r="S2332" i="32" a="1"/>
  <c r="S2332" i="32" s="1"/>
  <c r="H2332" i="32"/>
  <c r="C2332" i="32"/>
  <c r="AV2331" i="32"/>
  <c r="AU2331" i="32"/>
  <c r="AT2331" i="32"/>
  <c r="AQ2331" i="32"/>
  <c r="AP2331" i="32"/>
  <c r="AO2331" i="32"/>
  <c r="AN2331" i="32"/>
  <c r="AM2331" i="32"/>
  <c r="AL2331" i="32"/>
  <c r="AK2331" i="32"/>
  <c r="AJ2331" i="32"/>
  <c r="AI2331" i="32"/>
  <c r="AC2331" i="32"/>
  <c r="V2331" i="32" a="1"/>
  <c r="V2331" i="32" s="1"/>
  <c r="T2331" i="32" a="1"/>
  <c r="T2331" i="32" s="1"/>
  <c r="S2331" i="32" a="1"/>
  <c r="S2331" i="32" s="1"/>
  <c r="H2331" i="32"/>
  <c r="C2331" i="32"/>
  <c r="AV2330" i="32"/>
  <c r="AU2330" i="32"/>
  <c r="AT2330" i="32"/>
  <c r="AQ2330" i="32"/>
  <c r="AP2330" i="32"/>
  <c r="AO2330" i="32"/>
  <c r="AN2330" i="32"/>
  <c r="AM2330" i="32"/>
  <c r="AL2330" i="32"/>
  <c r="AK2330" i="32"/>
  <c r="AJ2330" i="32"/>
  <c r="AI2330" i="32"/>
  <c r="AC2330" i="32"/>
  <c r="V2330" i="32" a="1"/>
  <c r="V2330" i="32" s="1"/>
  <c r="T2330" i="32" a="1"/>
  <c r="T2330" i="32" s="1"/>
  <c r="S2330" i="32" a="1"/>
  <c r="S2330" i="32" s="1"/>
  <c r="H2330" i="32"/>
  <c r="C2330" i="32"/>
  <c r="AV2329" i="32"/>
  <c r="AU2329" i="32"/>
  <c r="AT2329" i="32"/>
  <c r="AQ2329" i="32"/>
  <c r="AP2329" i="32"/>
  <c r="AO2329" i="32"/>
  <c r="AN2329" i="32"/>
  <c r="AM2329" i="32"/>
  <c r="AL2329" i="32"/>
  <c r="AK2329" i="32"/>
  <c r="AJ2329" i="32"/>
  <c r="AI2329" i="32"/>
  <c r="AC2329" i="32"/>
  <c r="V2329" i="32" a="1"/>
  <c r="V2329" i="32" s="1"/>
  <c r="T2329" i="32" a="1"/>
  <c r="T2329" i="32" s="1"/>
  <c r="S2329" i="32" a="1"/>
  <c r="S2329" i="32" s="1"/>
  <c r="H2329" i="32"/>
  <c r="C2329" i="32"/>
  <c r="AV2328" i="32"/>
  <c r="AU2328" i="32"/>
  <c r="AT2328" i="32"/>
  <c r="AQ2328" i="32"/>
  <c r="AP2328" i="32"/>
  <c r="AO2328" i="32"/>
  <c r="AN2328" i="32"/>
  <c r="AM2328" i="32"/>
  <c r="AL2328" i="32"/>
  <c r="AK2328" i="32"/>
  <c r="AJ2328" i="32"/>
  <c r="AI2328" i="32"/>
  <c r="AC2328" i="32"/>
  <c r="V2328" i="32" a="1"/>
  <c r="V2328" i="32" s="1"/>
  <c r="T2328" i="32" a="1"/>
  <c r="T2328" i="32" s="1"/>
  <c r="S2328" i="32" a="1"/>
  <c r="S2328" i="32" s="1"/>
  <c r="H2328" i="32"/>
  <c r="C2328" i="32"/>
  <c r="AV2327" i="32"/>
  <c r="AU2327" i="32"/>
  <c r="AT2327" i="32"/>
  <c r="AQ2327" i="32"/>
  <c r="AP2327" i="32"/>
  <c r="AO2327" i="32"/>
  <c r="AN2327" i="32"/>
  <c r="AM2327" i="32"/>
  <c r="AL2327" i="32"/>
  <c r="AK2327" i="32"/>
  <c r="AJ2327" i="32"/>
  <c r="AI2327" i="32"/>
  <c r="AC2327" i="32"/>
  <c r="V2327" i="32" a="1"/>
  <c r="V2327" i="32" s="1"/>
  <c r="T2327" i="32" a="1"/>
  <c r="T2327" i="32" s="1"/>
  <c r="S2327" i="32" a="1"/>
  <c r="S2327" i="32" s="1"/>
  <c r="H2327" i="32"/>
  <c r="C2327" i="32"/>
  <c r="AV2326" i="32"/>
  <c r="AU2326" i="32"/>
  <c r="AT2326" i="32"/>
  <c r="AQ2326" i="32"/>
  <c r="AP2326" i="32"/>
  <c r="AO2326" i="32"/>
  <c r="AN2326" i="32"/>
  <c r="AM2326" i="32"/>
  <c r="AL2326" i="32"/>
  <c r="AK2326" i="32"/>
  <c r="AJ2326" i="32"/>
  <c r="AI2326" i="32"/>
  <c r="AC2326" i="32"/>
  <c r="V2326" i="32" a="1"/>
  <c r="V2326" i="32" s="1"/>
  <c r="T2326" i="32" a="1"/>
  <c r="T2326" i="32" s="1"/>
  <c r="S2326" i="32" a="1"/>
  <c r="S2326" i="32" s="1"/>
  <c r="H2326" i="32"/>
  <c r="C2326" i="32"/>
  <c r="AV2325" i="32"/>
  <c r="AU2325" i="32"/>
  <c r="AT2325" i="32"/>
  <c r="AQ2325" i="32"/>
  <c r="AP2325" i="32"/>
  <c r="AO2325" i="32"/>
  <c r="AN2325" i="32"/>
  <c r="AM2325" i="32"/>
  <c r="AL2325" i="32"/>
  <c r="AK2325" i="32"/>
  <c r="AJ2325" i="32"/>
  <c r="AI2325" i="32"/>
  <c r="AC2325" i="32"/>
  <c r="V2325" i="32" a="1"/>
  <c r="V2325" i="32" s="1"/>
  <c r="T2325" i="32" a="1"/>
  <c r="T2325" i="32" s="1"/>
  <c r="S2325" i="32" a="1"/>
  <c r="S2325" i="32" s="1"/>
  <c r="H2325" i="32"/>
  <c r="C2325" i="32"/>
  <c r="AV2324" i="32"/>
  <c r="AU2324" i="32"/>
  <c r="AT2324" i="32"/>
  <c r="AQ2324" i="32"/>
  <c r="AP2324" i="32"/>
  <c r="AO2324" i="32"/>
  <c r="AN2324" i="32"/>
  <c r="AM2324" i="32"/>
  <c r="AL2324" i="32"/>
  <c r="AK2324" i="32"/>
  <c r="AJ2324" i="32"/>
  <c r="AI2324" i="32"/>
  <c r="AC2324" i="32"/>
  <c r="V2324" i="32" a="1"/>
  <c r="V2324" i="32" s="1"/>
  <c r="T2324" i="32" a="1"/>
  <c r="T2324" i="32" s="1"/>
  <c r="S2324" i="32" a="1"/>
  <c r="S2324" i="32" s="1"/>
  <c r="H2324" i="32"/>
  <c r="C2324" i="32"/>
  <c r="AV2323" i="32"/>
  <c r="AU2323" i="32"/>
  <c r="AT2323" i="32"/>
  <c r="AQ2323" i="32"/>
  <c r="AP2323" i="32"/>
  <c r="AO2323" i="32"/>
  <c r="AN2323" i="32"/>
  <c r="AM2323" i="32"/>
  <c r="AL2323" i="32"/>
  <c r="AK2323" i="32"/>
  <c r="AJ2323" i="32"/>
  <c r="AI2323" i="32"/>
  <c r="AC2323" i="32"/>
  <c r="V2323" i="32" a="1"/>
  <c r="V2323" i="32" s="1"/>
  <c r="T2323" i="32" a="1"/>
  <c r="T2323" i="32" s="1"/>
  <c r="S2323" i="32" a="1"/>
  <c r="S2323" i="32" s="1"/>
  <c r="H2323" i="32"/>
  <c r="C2323" i="32"/>
  <c r="AV2322" i="32"/>
  <c r="AU2322" i="32"/>
  <c r="AT2322" i="32"/>
  <c r="AQ2322" i="32"/>
  <c r="AP2322" i="32"/>
  <c r="AO2322" i="32"/>
  <c r="AN2322" i="32"/>
  <c r="AM2322" i="32"/>
  <c r="AL2322" i="32"/>
  <c r="AK2322" i="32"/>
  <c r="AJ2322" i="32"/>
  <c r="AI2322" i="32"/>
  <c r="AC2322" i="32"/>
  <c r="V2322" i="32" a="1"/>
  <c r="V2322" i="32" s="1"/>
  <c r="T2322" i="32" a="1"/>
  <c r="T2322" i="32" s="1"/>
  <c r="S2322" i="32" a="1"/>
  <c r="S2322" i="32" s="1"/>
  <c r="H2322" i="32"/>
  <c r="C2322" i="32"/>
  <c r="AV2321" i="32"/>
  <c r="AU2321" i="32"/>
  <c r="AT2321" i="32"/>
  <c r="AQ2321" i="32"/>
  <c r="AP2321" i="32"/>
  <c r="AO2321" i="32"/>
  <c r="AN2321" i="32"/>
  <c r="AM2321" i="32"/>
  <c r="AL2321" i="32"/>
  <c r="AK2321" i="32"/>
  <c r="AJ2321" i="32"/>
  <c r="AI2321" i="32"/>
  <c r="AC2321" i="32"/>
  <c r="V2321" i="32" a="1"/>
  <c r="V2321" i="32" s="1"/>
  <c r="T2321" i="32" a="1"/>
  <c r="T2321" i="32" s="1"/>
  <c r="S2321" i="32" a="1"/>
  <c r="S2321" i="32" s="1"/>
  <c r="H2321" i="32"/>
  <c r="C2321" i="32"/>
  <c r="AV2320" i="32"/>
  <c r="AU2320" i="32"/>
  <c r="AT2320" i="32"/>
  <c r="AQ2320" i="32"/>
  <c r="AP2320" i="32"/>
  <c r="AO2320" i="32"/>
  <c r="AN2320" i="32"/>
  <c r="AM2320" i="32"/>
  <c r="AL2320" i="32"/>
  <c r="AK2320" i="32"/>
  <c r="AJ2320" i="32"/>
  <c r="AI2320" i="32"/>
  <c r="AC2320" i="32"/>
  <c r="V2320" i="32" a="1"/>
  <c r="V2320" i="32" s="1"/>
  <c r="T2320" i="32" a="1"/>
  <c r="T2320" i="32" s="1"/>
  <c r="S2320" i="32" a="1"/>
  <c r="S2320" i="32" s="1"/>
  <c r="H2320" i="32"/>
  <c r="C2320" i="32"/>
  <c r="AV2319" i="32"/>
  <c r="AU2319" i="32"/>
  <c r="AT2319" i="32"/>
  <c r="AQ2319" i="32"/>
  <c r="AP2319" i="32"/>
  <c r="AO2319" i="32"/>
  <c r="AN2319" i="32"/>
  <c r="AM2319" i="32"/>
  <c r="AL2319" i="32"/>
  <c r="AK2319" i="32"/>
  <c r="AJ2319" i="32"/>
  <c r="AI2319" i="32"/>
  <c r="AC2319" i="32"/>
  <c r="V2319" i="32" a="1"/>
  <c r="V2319" i="32" s="1"/>
  <c r="T2319" i="32" a="1"/>
  <c r="T2319" i="32" s="1"/>
  <c r="S2319" i="32" a="1"/>
  <c r="S2319" i="32" s="1"/>
  <c r="H2319" i="32"/>
  <c r="C2319" i="32"/>
  <c r="AV2318" i="32"/>
  <c r="AU2318" i="32"/>
  <c r="AT2318" i="32"/>
  <c r="AQ2318" i="32"/>
  <c r="AP2318" i="32"/>
  <c r="AO2318" i="32"/>
  <c r="AN2318" i="32"/>
  <c r="AM2318" i="32"/>
  <c r="AL2318" i="32"/>
  <c r="AK2318" i="32"/>
  <c r="AJ2318" i="32"/>
  <c r="AI2318" i="32"/>
  <c r="AC2318" i="32"/>
  <c r="V2318" i="32" a="1"/>
  <c r="V2318" i="32" s="1"/>
  <c r="T2318" i="32" a="1"/>
  <c r="T2318" i="32" s="1"/>
  <c r="S2318" i="32" a="1"/>
  <c r="S2318" i="32" s="1"/>
  <c r="H2318" i="32"/>
  <c r="C2318" i="32"/>
  <c r="AV2317" i="32"/>
  <c r="AU2317" i="32"/>
  <c r="AT2317" i="32"/>
  <c r="AQ2317" i="32"/>
  <c r="AP2317" i="32"/>
  <c r="AO2317" i="32"/>
  <c r="AN2317" i="32"/>
  <c r="AM2317" i="32"/>
  <c r="AL2317" i="32"/>
  <c r="AK2317" i="32"/>
  <c r="AJ2317" i="32"/>
  <c r="AI2317" i="32"/>
  <c r="AC2317" i="32"/>
  <c r="V2317" i="32" a="1"/>
  <c r="V2317" i="32" s="1"/>
  <c r="T2317" i="32" a="1"/>
  <c r="T2317" i="32" s="1"/>
  <c r="S2317" i="32" a="1"/>
  <c r="S2317" i="32" s="1"/>
  <c r="H2317" i="32"/>
  <c r="C2317" i="32"/>
  <c r="AV2316" i="32"/>
  <c r="AU2316" i="32"/>
  <c r="AT2316" i="32"/>
  <c r="AQ2316" i="32"/>
  <c r="AP2316" i="32"/>
  <c r="AO2316" i="32"/>
  <c r="AN2316" i="32"/>
  <c r="AM2316" i="32"/>
  <c r="AL2316" i="32"/>
  <c r="AK2316" i="32"/>
  <c r="AJ2316" i="32"/>
  <c r="AI2316" i="32"/>
  <c r="AC2316" i="32"/>
  <c r="V2316" i="32" a="1"/>
  <c r="V2316" i="32" s="1"/>
  <c r="T2316" i="32" a="1"/>
  <c r="T2316" i="32" s="1"/>
  <c r="S2316" i="32" a="1"/>
  <c r="S2316" i="32" s="1"/>
  <c r="H2316" i="32"/>
  <c r="C2316" i="32"/>
  <c r="AV2315" i="32"/>
  <c r="AU2315" i="32"/>
  <c r="AT2315" i="32"/>
  <c r="AQ2315" i="32"/>
  <c r="AP2315" i="32"/>
  <c r="AO2315" i="32"/>
  <c r="AN2315" i="32"/>
  <c r="AM2315" i="32"/>
  <c r="AL2315" i="32"/>
  <c r="AK2315" i="32"/>
  <c r="AJ2315" i="32"/>
  <c r="AI2315" i="32"/>
  <c r="AC2315" i="32"/>
  <c r="V2315" i="32" a="1"/>
  <c r="V2315" i="32" s="1"/>
  <c r="T2315" i="32" a="1"/>
  <c r="T2315" i="32" s="1"/>
  <c r="S2315" i="32" a="1"/>
  <c r="S2315" i="32" s="1"/>
  <c r="H2315" i="32"/>
  <c r="C2315" i="32"/>
  <c r="AV2314" i="32"/>
  <c r="AU2314" i="32"/>
  <c r="AT2314" i="32"/>
  <c r="AQ2314" i="32"/>
  <c r="AP2314" i="32"/>
  <c r="AO2314" i="32"/>
  <c r="AN2314" i="32"/>
  <c r="AM2314" i="32"/>
  <c r="AL2314" i="32"/>
  <c r="AK2314" i="32"/>
  <c r="AJ2314" i="32"/>
  <c r="AI2314" i="32"/>
  <c r="AC2314" i="32"/>
  <c r="V2314" i="32" a="1"/>
  <c r="V2314" i="32" s="1"/>
  <c r="T2314" i="32" a="1"/>
  <c r="T2314" i="32" s="1"/>
  <c r="S2314" i="32" a="1"/>
  <c r="S2314" i="32" s="1"/>
  <c r="H2314" i="32"/>
  <c r="C2314" i="32"/>
  <c r="AV2313" i="32"/>
  <c r="AU2313" i="32"/>
  <c r="AT2313" i="32"/>
  <c r="AQ2313" i="32"/>
  <c r="AP2313" i="32"/>
  <c r="AO2313" i="32"/>
  <c r="AN2313" i="32"/>
  <c r="AM2313" i="32"/>
  <c r="AL2313" i="32"/>
  <c r="AK2313" i="32"/>
  <c r="AJ2313" i="32"/>
  <c r="AI2313" i="32"/>
  <c r="AC2313" i="32"/>
  <c r="V2313" i="32" a="1"/>
  <c r="V2313" i="32" s="1"/>
  <c r="T2313" i="32" a="1"/>
  <c r="T2313" i="32" s="1"/>
  <c r="S2313" i="32" a="1"/>
  <c r="S2313" i="32" s="1"/>
  <c r="H2313" i="32"/>
  <c r="C2313" i="32"/>
  <c r="AV2312" i="32"/>
  <c r="AU2312" i="32"/>
  <c r="AT2312" i="32"/>
  <c r="AQ2312" i="32"/>
  <c r="AP2312" i="32"/>
  <c r="AO2312" i="32"/>
  <c r="AN2312" i="32"/>
  <c r="AM2312" i="32"/>
  <c r="AL2312" i="32"/>
  <c r="AK2312" i="32"/>
  <c r="AJ2312" i="32"/>
  <c r="AI2312" i="32"/>
  <c r="AC2312" i="32"/>
  <c r="V2312" i="32" a="1"/>
  <c r="V2312" i="32" s="1"/>
  <c r="T2312" i="32" a="1"/>
  <c r="T2312" i="32" s="1"/>
  <c r="S2312" i="32" a="1"/>
  <c r="S2312" i="32" s="1"/>
  <c r="H2312" i="32"/>
  <c r="C2312" i="32"/>
  <c r="AV2311" i="32"/>
  <c r="AU2311" i="32"/>
  <c r="AT2311" i="32"/>
  <c r="AQ2311" i="32"/>
  <c r="AP2311" i="32"/>
  <c r="AO2311" i="32"/>
  <c r="AN2311" i="32"/>
  <c r="AM2311" i="32"/>
  <c r="AL2311" i="32"/>
  <c r="AK2311" i="32"/>
  <c r="AJ2311" i="32"/>
  <c r="AI2311" i="32"/>
  <c r="AC2311" i="32"/>
  <c r="V2311" i="32" a="1"/>
  <c r="V2311" i="32" s="1"/>
  <c r="T2311" i="32" a="1"/>
  <c r="T2311" i="32" s="1"/>
  <c r="S2311" i="32" a="1"/>
  <c r="S2311" i="32" s="1"/>
  <c r="H2311" i="32"/>
  <c r="C2311" i="32"/>
  <c r="AV2310" i="32"/>
  <c r="AU2310" i="32"/>
  <c r="AT2310" i="32"/>
  <c r="AQ2310" i="32"/>
  <c r="AP2310" i="32"/>
  <c r="AO2310" i="32"/>
  <c r="AN2310" i="32"/>
  <c r="AM2310" i="32"/>
  <c r="AL2310" i="32"/>
  <c r="AK2310" i="32"/>
  <c r="AJ2310" i="32"/>
  <c r="AI2310" i="32"/>
  <c r="AC2310" i="32"/>
  <c r="V2310" i="32" a="1"/>
  <c r="V2310" i="32" s="1"/>
  <c r="T2310" i="32" a="1"/>
  <c r="T2310" i="32" s="1"/>
  <c r="S2310" i="32" a="1"/>
  <c r="S2310" i="32" s="1"/>
  <c r="H2310" i="32"/>
  <c r="C2310" i="32"/>
  <c r="AV2309" i="32"/>
  <c r="AU2309" i="32"/>
  <c r="AT2309" i="32"/>
  <c r="AQ2309" i="32"/>
  <c r="AP2309" i="32"/>
  <c r="AO2309" i="32"/>
  <c r="AN2309" i="32"/>
  <c r="AM2309" i="32"/>
  <c r="AL2309" i="32"/>
  <c r="AK2309" i="32"/>
  <c r="AJ2309" i="32"/>
  <c r="AI2309" i="32"/>
  <c r="AC2309" i="32"/>
  <c r="V2309" i="32" a="1"/>
  <c r="V2309" i="32" s="1"/>
  <c r="T2309" i="32" a="1"/>
  <c r="T2309" i="32" s="1"/>
  <c r="S2309" i="32" a="1"/>
  <c r="S2309" i="32" s="1"/>
  <c r="H2309" i="32"/>
  <c r="C2309" i="32"/>
  <c r="AV2308" i="32"/>
  <c r="AU2308" i="32"/>
  <c r="AT2308" i="32"/>
  <c r="AQ2308" i="32"/>
  <c r="AP2308" i="32"/>
  <c r="AO2308" i="32"/>
  <c r="AN2308" i="32"/>
  <c r="AM2308" i="32"/>
  <c r="AL2308" i="32"/>
  <c r="AK2308" i="32"/>
  <c r="AJ2308" i="32"/>
  <c r="AI2308" i="32"/>
  <c r="AC2308" i="32"/>
  <c r="V2308" i="32" a="1"/>
  <c r="V2308" i="32" s="1"/>
  <c r="T2308" i="32" a="1"/>
  <c r="T2308" i="32" s="1"/>
  <c r="S2308" i="32" a="1"/>
  <c r="S2308" i="32" s="1"/>
  <c r="H2308" i="32"/>
  <c r="C2308" i="32"/>
  <c r="AV2307" i="32"/>
  <c r="AU2307" i="32"/>
  <c r="AT2307" i="32"/>
  <c r="AQ2307" i="32"/>
  <c r="AP2307" i="32"/>
  <c r="AO2307" i="32"/>
  <c r="AN2307" i="32"/>
  <c r="AM2307" i="32"/>
  <c r="AL2307" i="32"/>
  <c r="AK2307" i="32"/>
  <c r="AJ2307" i="32"/>
  <c r="AI2307" i="32"/>
  <c r="AC2307" i="32"/>
  <c r="V2307" i="32" a="1"/>
  <c r="V2307" i="32" s="1"/>
  <c r="T2307" i="32" a="1"/>
  <c r="T2307" i="32" s="1"/>
  <c r="S2307" i="32" a="1"/>
  <c r="S2307" i="32" s="1"/>
  <c r="H2307" i="32"/>
  <c r="C2307" i="32"/>
  <c r="AV2306" i="32"/>
  <c r="AU2306" i="32"/>
  <c r="AT2306" i="32"/>
  <c r="AQ2306" i="32"/>
  <c r="AP2306" i="32"/>
  <c r="AO2306" i="32"/>
  <c r="AN2306" i="32"/>
  <c r="AM2306" i="32"/>
  <c r="AL2306" i="32"/>
  <c r="AK2306" i="32"/>
  <c r="AJ2306" i="32"/>
  <c r="AI2306" i="32"/>
  <c r="AC2306" i="32"/>
  <c r="V2306" i="32" a="1"/>
  <c r="V2306" i="32" s="1"/>
  <c r="T2306" i="32" a="1"/>
  <c r="T2306" i="32" s="1"/>
  <c r="S2306" i="32" a="1"/>
  <c r="S2306" i="32" s="1"/>
  <c r="H2306" i="32"/>
  <c r="C2306" i="32"/>
  <c r="AV2305" i="32"/>
  <c r="AU2305" i="32"/>
  <c r="AT2305" i="32"/>
  <c r="AQ2305" i="32"/>
  <c r="AP2305" i="32"/>
  <c r="AO2305" i="32"/>
  <c r="AN2305" i="32"/>
  <c r="AM2305" i="32"/>
  <c r="AL2305" i="32"/>
  <c r="AK2305" i="32"/>
  <c r="AJ2305" i="32"/>
  <c r="AI2305" i="32"/>
  <c r="AC2305" i="32"/>
  <c r="V2305" i="32" a="1"/>
  <c r="V2305" i="32" s="1"/>
  <c r="T2305" i="32" a="1"/>
  <c r="T2305" i="32" s="1"/>
  <c r="S2305" i="32" a="1"/>
  <c r="S2305" i="32" s="1"/>
  <c r="H2305" i="32"/>
  <c r="C2305" i="32"/>
  <c r="AV2304" i="32"/>
  <c r="AU2304" i="32"/>
  <c r="AT2304" i="32"/>
  <c r="AQ2304" i="32"/>
  <c r="AP2304" i="32"/>
  <c r="AO2304" i="32"/>
  <c r="AN2304" i="32"/>
  <c r="AM2304" i="32"/>
  <c r="AL2304" i="32"/>
  <c r="AK2304" i="32"/>
  <c r="AJ2304" i="32"/>
  <c r="AI2304" i="32"/>
  <c r="AC2304" i="32"/>
  <c r="V2304" i="32" a="1"/>
  <c r="V2304" i="32" s="1"/>
  <c r="T2304" i="32" a="1"/>
  <c r="T2304" i="32" s="1"/>
  <c r="S2304" i="32" a="1"/>
  <c r="S2304" i="32" s="1"/>
  <c r="H2304" i="32"/>
  <c r="C2304" i="32"/>
  <c r="AV2303" i="32"/>
  <c r="AU2303" i="32"/>
  <c r="AT2303" i="32"/>
  <c r="AQ2303" i="32"/>
  <c r="AP2303" i="32"/>
  <c r="AO2303" i="32"/>
  <c r="AN2303" i="32"/>
  <c r="AM2303" i="32"/>
  <c r="AL2303" i="32"/>
  <c r="AK2303" i="32"/>
  <c r="AJ2303" i="32"/>
  <c r="AI2303" i="32"/>
  <c r="AC2303" i="32"/>
  <c r="V2303" i="32" a="1"/>
  <c r="V2303" i="32" s="1"/>
  <c r="T2303" i="32" a="1"/>
  <c r="T2303" i="32" s="1"/>
  <c r="S2303" i="32" a="1"/>
  <c r="S2303" i="32" s="1"/>
  <c r="H2303" i="32"/>
  <c r="C2303" i="32"/>
  <c r="AV2302" i="32"/>
  <c r="AU2302" i="32"/>
  <c r="AT2302" i="32"/>
  <c r="AQ2302" i="32"/>
  <c r="AP2302" i="32"/>
  <c r="AO2302" i="32"/>
  <c r="AN2302" i="32"/>
  <c r="AM2302" i="32"/>
  <c r="AL2302" i="32"/>
  <c r="AK2302" i="32"/>
  <c r="AJ2302" i="32"/>
  <c r="AI2302" i="32"/>
  <c r="AC2302" i="32"/>
  <c r="V2302" i="32" a="1"/>
  <c r="V2302" i="32" s="1"/>
  <c r="T2302" i="32" a="1"/>
  <c r="T2302" i="32" s="1"/>
  <c r="S2302" i="32" a="1"/>
  <c r="S2302" i="32" s="1"/>
  <c r="H2302" i="32"/>
  <c r="C2302" i="32"/>
  <c r="AV2301" i="32"/>
  <c r="AU2301" i="32"/>
  <c r="AT2301" i="32"/>
  <c r="AQ2301" i="32"/>
  <c r="AP2301" i="32"/>
  <c r="AO2301" i="32"/>
  <c r="AN2301" i="32"/>
  <c r="AM2301" i="32"/>
  <c r="AL2301" i="32"/>
  <c r="AK2301" i="32"/>
  <c r="AJ2301" i="32"/>
  <c r="AI2301" i="32"/>
  <c r="AC2301" i="32"/>
  <c r="V2301" i="32" a="1"/>
  <c r="V2301" i="32" s="1"/>
  <c r="T2301" i="32" a="1"/>
  <c r="T2301" i="32" s="1"/>
  <c r="S2301" i="32" a="1"/>
  <c r="S2301" i="32" s="1"/>
  <c r="H2301" i="32"/>
  <c r="C2301" i="32"/>
  <c r="AV2300" i="32"/>
  <c r="AU2300" i="32"/>
  <c r="AT2300" i="32"/>
  <c r="AQ2300" i="32"/>
  <c r="AP2300" i="32"/>
  <c r="AO2300" i="32"/>
  <c r="AN2300" i="32"/>
  <c r="AM2300" i="32"/>
  <c r="AL2300" i="32"/>
  <c r="AK2300" i="32"/>
  <c r="AJ2300" i="32"/>
  <c r="AI2300" i="32"/>
  <c r="AC2300" i="32"/>
  <c r="V2300" i="32" a="1"/>
  <c r="V2300" i="32" s="1"/>
  <c r="T2300" i="32" a="1"/>
  <c r="T2300" i="32" s="1"/>
  <c r="S2300" i="32" a="1"/>
  <c r="S2300" i="32" s="1"/>
  <c r="H2300" i="32"/>
  <c r="C2300" i="32"/>
  <c r="AV2299" i="32"/>
  <c r="AU2299" i="32"/>
  <c r="AT2299" i="32"/>
  <c r="AQ2299" i="32"/>
  <c r="AP2299" i="32"/>
  <c r="AO2299" i="32"/>
  <c r="AN2299" i="32"/>
  <c r="AM2299" i="32"/>
  <c r="AL2299" i="32"/>
  <c r="AK2299" i="32"/>
  <c r="AJ2299" i="32"/>
  <c r="AI2299" i="32"/>
  <c r="AC2299" i="32"/>
  <c r="V2299" i="32" a="1"/>
  <c r="V2299" i="32" s="1"/>
  <c r="T2299" i="32" a="1"/>
  <c r="T2299" i="32" s="1"/>
  <c r="S2299" i="32" a="1"/>
  <c r="S2299" i="32" s="1"/>
  <c r="H2299" i="32"/>
  <c r="C2299" i="32"/>
  <c r="AV2298" i="32"/>
  <c r="AU2298" i="32"/>
  <c r="AT2298" i="32"/>
  <c r="AQ2298" i="32"/>
  <c r="AP2298" i="32"/>
  <c r="AO2298" i="32"/>
  <c r="AN2298" i="32"/>
  <c r="AM2298" i="32"/>
  <c r="AL2298" i="32"/>
  <c r="AK2298" i="32"/>
  <c r="AJ2298" i="32"/>
  <c r="AI2298" i="32"/>
  <c r="AC2298" i="32"/>
  <c r="V2298" i="32" a="1"/>
  <c r="V2298" i="32" s="1"/>
  <c r="T2298" i="32" a="1"/>
  <c r="T2298" i="32" s="1"/>
  <c r="S2298" i="32" a="1"/>
  <c r="S2298" i="32" s="1"/>
  <c r="H2298" i="32"/>
  <c r="C2298" i="32"/>
  <c r="AV2297" i="32"/>
  <c r="AU2297" i="32"/>
  <c r="AT2297" i="32"/>
  <c r="AQ2297" i="32"/>
  <c r="AP2297" i="32"/>
  <c r="AO2297" i="32"/>
  <c r="AN2297" i="32"/>
  <c r="AM2297" i="32"/>
  <c r="AL2297" i="32"/>
  <c r="AK2297" i="32"/>
  <c r="AJ2297" i="32"/>
  <c r="AI2297" i="32"/>
  <c r="AC2297" i="32"/>
  <c r="V2297" i="32" a="1"/>
  <c r="V2297" i="32" s="1"/>
  <c r="T2297" i="32" a="1"/>
  <c r="T2297" i="32" s="1"/>
  <c r="S2297" i="32" a="1"/>
  <c r="S2297" i="32" s="1"/>
  <c r="H2297" i="32"/>
  <c r="C2297" i="32"/>
  <c r="AV2296" i="32"/>
  <c r="AU2296" i="32"/>
  <c r="AT2296" i="32"/>
  <c r="AQ2296" i="32"/>
  <c r="AP2296" i="32"/>
  <c r="AO2296" i="32"/>
  <c r="AN2296" i="32"/>
  <c r="AM2296" i="32"/>
  <c r="AL2296" i="32"/>
  <c r="AK2296" i="32"/>
  <c r="AJ2296" i="32"/>
  <c r="AI2296" i="32"/>
  <c r="AC2296" i="32"/>
  <c r="V2296" i="32" a="1"/>
  <c r="V2296" i="32" s="1"/>
  <c r="T2296" i="32" a="1"/>
  <c r="T2296" i="32" s="1"/>
  <c r="S2296" i="32" a="1"/>
  <c r="S2296" i="32" s="1"/>
  <c r="H2296" i="32"/>
  <c r="C2296" i="32"/>
  <c r="AV2295" i="32"/>
  <c r="AU2295" i="32"/>
  <c r="AT2295" i="32"/>
  <c r="AQ2295" i="32"/>
  <c r="AP2295" i="32"/>
  <c r="AO2295" i="32"/>
  <c r="AN2295" i="32"/>
  <c r="AM2295" i="32"/>
  <c r="AL2295" i="32"/>
  <c r="AK2295" i="32"/>
  <c r="AJ2295" i="32"/>
  <c r="AI2295" i="32"/>
  <c r="AC2295" i="32"/>
  <c r="V2295" i="32" a="1"/>
  <c r="V2295" i="32" s="1"/>
  <c r="T2295" i="32" a="1"/>
  <c r="T2295" i="32" s="1"/>
  <c r="S2295" i="32" a="1"/>
  <c r="S2295" i="32" s="1"/>
  <c r="H2295" i="32"/>
  <c r="C2295" i="32"/>
  <c r="AV2294" i="32"/>
  <c r="AU2294" i="32"/>
  <c r="AT2294" i="32"/>
  <c r="AQ2294" i="32"/>
  <c r="AP2294" i="32"/>
  <c r="AO2294" i="32"/>
  <c r="AN2294" i="32"/>
  <c r="AM2294" i="32"/>
  <c r="AL2294" i="32"/>
  <c r="AK2294" i="32"/>
  <c r="AJ2294" i="32"/>
  <c r="AI2294" i="32"/>
  <c r="AC2294" i="32"/>
  <c r="V2294" i="32" a="1"/>
  <c r="V2294" i="32" s="1"/>
  <c r="T2294" i="32" a="1"/>
  <c r="T2294" i="32" s="1"/>
  <c r="S2294" i="32" a="1"/>
  <c r="S2294" i="32" s="1"/>
  <c r="H2294" i="32"/>
  <c r="C2294" i="32"/>
  <c r="AV2293" i="32"/>
  <c r="AU2293" i="32"/>
  <c r="AT2293" i="32"/>
  <c r="AQ2293" i="32"/>
  <c r="AP2293" i="32"/>
  <c r="AO2293" i="32"/>
  <c r="AN2293" i="32"/>
  <c r="AM2293" i="32"/>
  <c r="AL2293" i="32"/>
  <c r="AK2293" i="32"/>
  <c r="AJ2293" i="32"/>
  <c r="AI2293" i="32"/>
  <c r="AC2293" i="32"/>
  <c r="V2293" i="32" a="1"/>
  <c r="V2293" i="32" s="1"/>
  <c r="T2293" i="32" a="1"/>
  <c r="T2293" i="32" s="1"/>
  <c r="S2293" i="32" a="1"/>
  <c r="S2293" i="32" s="1"/>
  <c r="H2293" i="32"/>
  <c r="C2293" i="32"/>
  <c r="AV2292" i="32"/>
  <c r="AU2292" i="32"/>
  <c r="AT2292" i="32"/>
  <c r="AQ2292" i="32"/>
  <c r="AP2292" i="32"/>
  <c r="AO2292" i="32"/>
  <c r="AN2292" i="32"/>
  <c r="AM2292" i="32"/>
  <c r="AL2292" i="32"/>
  <c r="AK2292" i="32"/>
  <c r="AJ2292" i="32"/>
  <c r="AI2292" i="32"/>
  <c r="AC2292" i="32"/>
  <c r="V2292" i="32" a="1"/>
  <c r="V2292" i="32" s="1"/>
  <c r="T2292" i="32" a="1"/>
  <c r="T2292" i="32" s="1"/>
  <c r="S2292" i="32" a="1"/>
  <c r="S2292" i="32" s="1"/>
  <c r="H2292" i="32"/>
  <c r="C2292" i="32"/>
  <c r="AV2291" i="32"/>
  <c r="AU2291" i="32"/>
  <c r="AT2291" i="32"/>
  <c r="AQ2291" i="32"/>
  <c r="AP2291" i="32"/>
  <c r="AO2291" i="32"/>
  <c r="AN2291" i="32"/>
  <c r="AM2291" i="32"/>
  <c r="AL2291" i="32"/>
  <c r="AK2291" i="32"/>
  <c r="AJ2291" i="32"/>
  <c r="AI2291" i="32"/>
  <c r="AC2291" i="32"/>
  <c r="V2291" i="32" a="1"/>
  <c r="V2291" i="32" s="1"/>
  <c r="T2291" i="32" a="1"/>
  <c r="T2291" i="32" s="1"/>
  <c r="S2291" i="32" a="1"/>
  <c r="S2291" i="32" s="1"/>
  <c r="H2291" i="32"/>
  <c r="C2291" i="32"/>
  <c r="AV2290" i="32"/>
  <c r="AU2290" i="32"/>
  <c r="AT2290" i="32"/>
  <c r="AQ2290" i="32"/>
  <c r="AP2290" i="32"/>
  <c r="AO2290" i="32"/>
  <c r="AN2290" i="32"/>
  <c r="AM2290" i="32"/>
  <c r="AL2290" i="32"/>
  <c r="AK2290" i="32"/>
  <c r="AJ2290" i="32"/>
  <c r="AI2290" i="32"/>
  <c r="AC2290" i="32"/>
  <c r="V2290" i="32" a="1"/>
  <c r="V2290" i="32" s="1"/>
  <c r="T2290" i="32" a="1"/>
  <c r="T2290" i="32" s="1"/>
  <c r="S2290" i="32" a="1"/>
  <c r="S2290" i="32" s="1"/>
  <c r="H2290" i="32"/>
  <c r="C2290" i="32"/>
  <c r="AV2289" i="32"/>
  <c r="AU2289" i="32"/>
  <c r="AT2289" i="32"/>
  <c r="AQ2289" i="32"/>
  <c r="AP2289" i="32"/>
  <c r="AO2289" i="32"/>
  <c r="AN2289" i="32"/>
  <c r="AM2289" i="32"/>
  <c r="AL2289" i="32"/>
  <c r="AK2289" i="32"/>
  <c r="AJ2289" i="32"/>
  <c r="AI2289" i="32"/>
  <c r="AC2289" i="32"/>
  <c r="V2289" i="32" a="1"/>
  <c r="V2289" i="32" s="1"/>
  <c r="T2289" i="32" a="1"/>
  <c r="T2289" i="32" s="1"/>
  <c r="S2289" i="32" a="1"/>
  <c r="S2289" i="32" s="1"/>
  <c r="H2289" i="32"/>
  <c r="C2289" i="32"/>
  <c r="AV2288" i="32"/>
  <c r="AU2288" i="32"/>
  <c r="AT2288" i="32"/>
  <c r="AQ2288" i="32"/>
  <c r="AP2288" i="32"/>
  <c r="AO2288" i="32"/>
  <c r="AN2288" i="32"/>
  <c r="AM2288" i="32"/>
  <c r="AL2288" i="32"/>
  <c r="AK2288" i="32"/>
  <c r="AJ2288" i="32"/>
  <c r="AI2288" i="32"/>
  <c r="AC2288" i="32"/>
  <c r="V2288" i="32" a="1"/>
  <c r="V2288" i="32" s="1"/>
  <c r="T2288" i="32" a="1"/>
  <c r="T2288" i="32" s="1"/>
  <c r="S2288" i="32" a="1"/>
  <c r="S2288" i="32" s="1"/>
  <c r="H2288" i="32"/>
  <c r="C2288" i="32"/>
  <c r="AV2287" i="32"/>
  <c r="AU2287" i="32"/>
  <c r="AT2287" i="32"/>
  <c r="AQ2287" i="32"/>
  <c r="AP2287" i="32"/>
  <c r="AO2287" i="32"/>
  <c r="AN2287" i="32"/>
  <c r="AM2287" i="32"/>
  <c r="AL2287" i="32"/>
  <c r="AK2287" i="32"/>
  <c r="AJ2287" i="32"/>
  <c r="AI2287" i="32"/>
  <c r="AC2287" i="32"/>
  <c r="V2287" i="32" a="1"/>
  <c r="V2287" i="32" s="1"/>
  <c r="T2287" i="32" a="1"/>
  <c r="T2287" i="32" s="1"/>
  <c r="S2287" i="32" a="1"/>
  <c r="S2287" i="32" s="1"/>
  <c r="H2287" i="32"/>
  <c r="C2287" i="32"/>
  <c r="AV2286" i="32"/>
  <c r="AU2286" i="32"/>
  <c r="AT2286" i="32"/>
  <c r="AQ2286" i="32"/>
  <c r="AP2286" i="32"/>
  <c r="AO2286" i="32"/>
  <c r="AN2286" i="32"/>
  <c r="AM2286" i="32"/>
  <c r="AL2286" i="32"/>
  <c r="AK2286" i="32"/>
  <c r="AJ2286" i="32"/>
  <c r="AI2286" i="32"/>
  <c r="AC2286" i="32"/>
  <c r="V2286" i="32" a="1"/>
  <c r="V2286" i="32" s="1"/>
  <c r="T2286" i="32" a="1"/>
  <c r="T2286" i="32" s="1"/>
  <c r="S2286" i="32" a="1"/>
  <c r="S2286" i="32" s="1"/>
  <c r="H2286" i="32"/>
  <c r="C2286" i="32"/>
  <c r="AV2285" i="32"/>
  <c r="AU2285" i="32"/>
  <c r="AT2285" i="32"/>
  <c r="AQ2285" i="32"/>
  <c r="AP2285" i="32"/>
  <c r="AO2285" i="32"/>
  <c r="AN2285" i="32"/>
  <c r="AM2285" i="32"/>
  <c r="AL2285" i="32"/>
  <c r="AK2285" i="32"/>
  <c r="AJ2285" i="32"/>
  <c r="AI2285" i="32"/>
  <c r="AC2285" i="32"/>
  <c r="V2285" i="32" a="1"/>
  <c r="V2285" i="32" s="1"/>
  <c r="T2285" i="32" a="1"/>
  <c r="T2285" i="32" s="1"/>
  <c r="S2285" i="32" a="1"/>
  <c r="S2285" i="32" s="1"/>
  <c r="H2285" i="32"/>
  <c r="C2285" i="32"/>
  <c r="AV2284" i="32"/>
  <c r="AU2284" i="32"/>
  <c r="AT2284" i="32"/>
  <c r="AQ2284" i="32"/>
  <c r="AP2284" i="32"/>
  <c r="AO2284" i="32"/>
  <c r="AN2284" i="32"/>
  <c r="AM2284" i="32"/>
  <c r="AL2284" i="32"/>
  <c r="AK2284" i="32"/>
  <c r="AJ2284" i="32"/>
  <c r="AI2284" i="32"/>
  <c r="AC2284" i="32"/>
  <c r="V2284" i="32" a="1"/>
  <c r="V2284" i="32" s="1"/>
  <c r="T2284" i="32" a="1"/>
  <c r="T2284" i="32" s="1"/>
  <c r="S2284" i="32" a="1"/>
  <c r="S2284" i="32" s="1"/>
  <c r="H2284" i="32"/>
  <c r="C2284" i="32"/>
  <c r="AV2283" i="32"/>
  <c r="AU2283" i="32"/>
  <c r="AT2283" i="32"/>
  <c r="AQ2283" i="32"/>
  <c r="AP2283" i="32"/>
  <c r="AO2283" i="32"/>
  <c r="AN2283" i="32"/>
  <c r="AM2283" i="32"/>
  <c r="AL2283" i="32"/>
  <c r="AK2283" i="32"/>
  <c r="AJ2283" i="32"/>
  <c r="AI2283" i="32"/>
  <c r="AC2283" i="32"/>
  <c r="V2283" i="32" a="1"/>
  <c r="V2283" i="32" s="1"/>
  <c r="T2283" i="32" a="1"/>
  <c r="T2283" i="32" s="1"/>
  <c r="S2283" i="32" a="1"/>
  <c r="S2283" i="32" s="1"/>
  <c r="H2283" i="32"/>
  <c r="C2283" i="32"/>
  <c r="AV2282" i="32"/>
  <c r="AU2282" i="32"/>
  <c r="AT2282" i="32"/>
  <c r="AQ2282" i="32"/>
  <c r="AP2282" i="32"/>
  <c r="AO2282" i="32"/>
  <c r="AN2282" i="32"/>
  <c r="AM2282" i="32"/>
  <c r="AL2282" i="32"/>
  <c r="AK2282" i="32"/>
  <c r="AJ2282" i="32"/>
  <c r="AI2282" i="32"/>
  <c r="AC2282" i="32"/>
  <c r="V2282" i="32" a="1"/>
  <c r="V2282" i="32" s="1"/>
  <c r="T2282" i="32" a="1"/>
  <c r="T2282" i="32" s="1"/>
  <c r="S2282" i="32" a="1"/>
  <c r="S2282" i="32" s="1"/>
  <c r="H2282" i="32"/>
  <c r="C2282" i="32"/>
  <c r="AV2281" i="32"/>
  <c r="AU2281" i="32"/>
  <c r="AT2281" i="32"/>
  <c r="AQ2281" i="32"/>
  <c r="AP2281" i="32"/>
  <c r="AO2281" i="32"/>
  <c r="AN2281" i="32"/>
  <c r="AM2281" i="32"/>
  <c r="AL2281" i="32"/>
  <c r="AK2281" i="32"/>
  <c r="AJ2281" i="32"/>
  <c r="AI2281" i="32"/>
  <c r="AC2281" i="32"/>
  <c r="V2281" i="32" a="1"/>
  <c r="V2281" i="32" s="1"/>
  <c r="T2281" i="32" a="1"/>
  <c r="T2281" i="32" s="1"/>
  <c r="S2281" i="32" a="1"/>
  <c r="S2281" i="32" s="1"/>
  <c r="H2281" i="32"/>
  <c r="C2281" i="32"/>
  <c r="AV2280" i="32"/>
  <c r="AU2280" i="32"/>
  <c r="AT2280" i="32"/>
  <c r="AQ2280" i="32"/>
  <c r="AP2280" i="32"/>
  <c r="AO2280" i="32"/>
  <c r="AN2280" i="32"/>
  <c r="AM2280" i="32"/>
  <c r="AL2280" i="32"/>
  <c r="AK2280" i="32"/>
  <c r="AJ2280" i="32"/>
  <c r="AI2280" i="32"/>
  <c r="AC2280" i="32"/>
  <c r="V2280" i="32" a="1"/>
  <c r="V2280" i="32" s="1"/>
  <c r="T2280" i="32" a="1"/>
  <c r="T2280" i="32" s="1"/>
  <c r="S2280" i="32" a="1"/>
  <c r="S2280" i="32" s="1"/>
  <c r="H2280" i="32"/>
  <c r="C2280" i="32"/>
  <c r="AV2279" i="32"/>
  <c r="AU2279" i="32"/>
  <c r="AT2279" i="32"/>
  <c r="AQ2279" i="32"/>
  <c r="AP2279" i="32"/>
  <c r="AO2279" i="32"/>
  <c r="AN2279" i="32"/>
  <c r="AM2279" i="32"/>
  <c r="AL2279" i="32"/>
  <c r="AK2279" i="32"/>
  <c r="AJ2279" i="32"/>
  <c r="AI2279" i="32"/>
  <c r="AC2279" i="32"/>
  <c r="V2279" i="32" a="1"/>
  <c r="V2279" i="32" s="1"/>
  <c r="T2279" i="32" a="1"/>
  <c r="T2279" i="32" s="1"/>
  <c r="S2279" i="32" a="1"/>
  <c r="S2279" i="32" s="1"/>
  <c r="H2279" i="32"/>
  <c r="C2279" i="32"/>
  <c r="AV2278" i="32"/>
  <c r="AU2278" i="32"/>
  <c r="AT2278" i="32"/>
  <c r="AQ2278" i="32"/>
  <c r="AP2278" i="32"/>
  <c r="AO2278" i="32"/>
  <c r="AN2278" i="32"/>
  <c r="AM2278" i="32"/>
  <c r="AL2278" i="32"/>
  <c r="AK2278" i="32"/>
  <c r="AJ2278" i="32"/>
  <c r="AI2278" i="32"/>
  <c r="AC2278" i="32"/>
  <c r="V2278" i="32" a="1"/>
  <c r="V2278" i="32" s="1"/>
  <c r="T2278" i="32" a="1"/>
  <c r="T2278" i="32" s="1"/>
  <c r="S2278" i="32" a="1"/>
  <c r="S2278" i="32" s="1"/>
  <c r="H2278" i="32"/>
  <c r="C2278" i="32"/>
  <c r="AV2277" i="32"/>
  <c r="AU2277" i="32"/>
  <c r="AT2277" i="32"/>
  <c r="AQ2277" i="32"/>
  <c r="AP2277" i="32"/>
  <c r="AO2277" i="32"/>
  <c r="AN2277" i="32"/>
  <c r="AM2277" i="32"/>
  <c r="AL2277" i="32"/>
  <c r="AK2277" i="32"/>
  <c r="AJ2277" i="32"/>
  <c r="AI2277" i="32"/>
  <c r="AC2277" i="32"/>
  <c r="V2277" i="32" a="1"/>
  <c r="V2277" i="32" s="1"/>
  <c r="T2277" i="32" a="1"/>
  <c r="T2277" i="32" s="1"/>
  <c r="S2277" i="32" a="1"/>
  <c r="S2277" i="32" s="1"/>
  <c r="H2277" i="32"/>
  <c r="C2277" i="32"/>
  <c r="AV2276" i="32"/>
  <c r="AU2276" i="32"/>
  <c r="AT2276" i="32"/>
  <c r="AQ2276" i="32"/>
  <c r="AP2276" i="32"/>
  <c r="AO2276" i="32"/>
  <c r="AN2276" i="32"/>
  <c r="AM2276" i="32"/>
  <c r="AL2276" i="32"/>
  <c r="AK2276" i="32"/>
  <c r="AJ2276" i="32"/>
  <c r="AI2276" i="32"/>
  <c r="AC2276" i="32"/>
  <c r="V2276" i="32" a="1"/>
  <c r="V2276" i="32" s="1"/>
  <c r="T2276" i="32" a="1"/>
  <c r="T2276" i="32" s="1"/>
  <c r="S2276" i="32" a="1"/>
  <c r="S2276" i="32" s="1"/>
  <c r="H2276" i="32"/>
  <c r="C2276" i="32"/>
  <c r="AV2275" i="32"/>
  <c r="AU2275" i="32"/>
  <c r="AT2275" i="32"/>
  <c r="AQ2275" i="32"/>
  <c r="AP2275" i="32"/>
  <c r="AO2275" i="32"/>
  <c r="AN2275" i="32"/>
  <c r="AM2275" i="32"/>
  <c r="AL2275" i="32"/>
  <c r="AK2275" i="32"/>
  <c r="AJ2275" i="32"/>
  <c r="AI2275" i="32"/>
  <c r="AC2275" i="32"/>
  <c r="V2275" i="32" a="1"/>
  <c r="V2275" i="32" s="1"/>
  <c r="T2275" i="32" a="1"/>
  <c r="T2275" i="32" s="1"/>
  <c r="S2275" i="32" a="1"/>
  <c r="S2275" i="32" s="1"/>
  <c r="H2275" i="32"/>
  <c r="C2275" i="32"/>
  <c r="AV2274" i="32"/>
  <c r="AU2274" i="32"/>
  <c r="AT2274" i="32"/>
  <c r="AQ2274" i="32"/>
  <c r="AP2274" i="32"/>
  <c r="AO2274" i="32"/>
  <c r="AN2274" i="32"/>
  <c r="AM2274" i="32"/>
  <c r="AL2274" i="32"/>
  <c r="AK2274" i="32"/>
  <c r="AJ2274" i="32"/>
  <c r="AI2274" i="32"/>
  <c r="AC2274" i="32"/>
  <c r="V2274" i="32" a="1"/>
  <c r="V2274" i="32" s="1"/>
  <c r="T2274" i="32" a="1"/>
  <c r="T2274" i="32" s="1"/>
  <c r="S2274" i="32" a="1"/>
  <c r="S2274" i="32" s="1"/>
  <c r="H2274" i="32"/>
  <c r="C2274" i="32"/>
  <c r="AV2273" i="32"/>
  <c r="AU2273" i="32"/>
  <c r="AT2273" i="32"/>
  <c r="AQ2273" i="32"/>
  <c r="AP2273" i="32"/>
  <c r="AO2273" i="32"/>
  <c r="AN2273" i="32"/>
  <c r="AM2273" i="32"/>
  <c r="AL2273" i="32"/>
  <c r="AK2273" i="32"/>
  <c r="AJ2273" i="32"/>
  <c r="AI2273" i="32"/>
  <c r="AC2273" i="32"/>
  <c r="V2273" i="32" a="1"/>
  <c r="V2273" i="32" s="1"/>
  <c r="T2273" i="32" a="1"/>
  <c r="T2273" i="32" s="1"/>
  <c r="S2273" i="32" a="1"/>
  <c r="S2273" i="32" s="1"/>
  <c r="H2273" i="32"/>
  <c r="C2273" i="32"/>
  <c r="AV2272" i="32"/>
  <c r="AU2272" i="32"/>
  <c r="AT2272" i="32"/>
  <c r="AQ2272" i="32"/>
  <c r="AP2272" i="32"/>
  <c r="AO2272" i="32"/>
  <c r="AN2272" i="32"/>
  <c r="AM2272" i="32"/>
  <c r="AL2272" i="32"/>
  <c r="AK2272" i="32"/>
  <c r="AJ2272" i="32"/>
  <c r="AI2272" i="32"/>
  <c r="AC2272" i="32"/>
  <c r="V2272" i="32" a="1"/>
  <c r="V2272" i="32" s="1"/>
  <c r="T2272" i="32" a="1"/>
  <c r="T2272" i="32" s="1"/>
  <c r="S2272" i="32" a="1"/>
  <c r="S2272" i="32" s="1"/>
  <c r="H2272" i="32"/>
  <c r="C2272" i="32"/>
  <c r="AV2271" i="32"/>
  <c r="AU2271" i="32"/>
  <c r="AT2271" i="32"/>
  <c r="AQ2271" i="32"/>
  <c r="AP2271" i="32"/>
  <c r="AO2271" i="32"/>
  <c r="AN2271" i="32"/>
  <c r="AM2271" i="32"/>
  <c r="AL2271" i="32"/>
  <c r="AK2271" i="32"/>
  <c r="AJ2271" i="32"/>
  <c r="AI2271" i="32"/>
  <c r="AC2271" i="32"/>
  <c r="V2271" i="32" a="1"/>
  <c r="V2271" i="32" s="1"/>
  <c r="T2271" i="32" a="1"/>
  <c r="T2271" i="32" s="1"/>
  <c r="S2271" i="32" a="1"/>
  <c r="S2271" i="32" s="1"/>
  <c r="H2271" i="32"/>
  <c r="C2271" i="32"/>
  <c r="AV2270" i="32"/>
  <c r="AU2270" i="32"/>
  <c r="AT2270" i="32"/>
  <c r="AQ2270" i="32"/>
  <c r="AP2270" i="32"/>
  <c r="AO2270" i="32"/>
  <c r="AN2270" i="32"/>
  <c r="AM2270" i="32"/>
  <c r="AL2270" i="32"/>
  <c r="AK2270" i="32"/>
  <c r="AJ2270" i="32"/>
  <c r="AI2270" i="32"/>
  <c r="AC2270" i="32"/>
  <c r="V2270" i="32" a="1"/>
  <c r="V2270" i="32" s="1"/>
  <c r="T2270" i="32" a="1"/>
  <c r="T2270" i="32" s="1"/>
  <c r="S2270" i="32" a="1"/>
  <c r="S2270" i="32" s="1"/>
  <c r="H2270" i="32"/>
  <c r="C2270" i="32"/>
  <c r="AV2269" i="32"/>
  <c r="AU2269" i="32"/>
  <c r="AT2269" i="32"/>
  <c r="AQ2269" i="32"/>
  <c r="AP2269" i="32"/>
  <c r="AO2269" i="32"/>
  <c r="AN2269" i="32"/>
  <c r="AM2269" i="32"/>
  <c r="AL2269" i="32"/>
  <c r="AK2269" i="32"/>
  <c r="AJ2269" i="32"/>
  <c r="AI2269" i="32"/>
  <c r="AC2269" i="32"/>
  <c r="V2269" i="32" a="1"/>
  <c r="V2269" i="32" s="1"/>
  <c r="T2269" i="32" a="1"/>
  <c r="T2269" i="32" s="1"/>
  <c r="S2269" i="32" a="1"/>
  <c r="S2269" i="32" s="1"/>
  <c r="H2269" i="32"/>
  <c r="C2269" i="32"/>
  <c r="AV2268" i="32"/>
  <c r="AU2268" i="32"/>
  <c r="AT2268" i="32"/>
  <c r="AQ2268" i="32"/>
  <c r="AP2268" i="32"/>
  <c r="AO2268" i="32"/>
  <c r="AN2268" i="32"/>
  <c r="AM2268" i="32"/>
  <c r="AL2268" i="32"/>
  <c r="AK2268" i="32"/>
  <c r="AJ2268" i="32"/>
  <c r="AI2268" i="32"/>
  <c r="AC2268" i="32"/>
  <c r="V2268" i="32" a="1"/>
  <c r="V2268" i="32" s="1"/>
  <c r="T2268" i="32" a="1"/>
  <c r="T2268" i="32" s="1"/>
  <c r="S2268" i="32" a="1"/>
  <c r="S2268" i="32" s="1"/>
  <c r="H2268" i="32"/>
  <c r="C2268" i="32"/>
  <c r="AV2267" i="32"/>
  <c r="AU2267" i="32"/>
  <c r="AT2267" i="32"/>
  <c r="AQ2267" i="32"/>
  <c r="AP2267" i="32"/>
  <c r="AO2267" i="32"/>
  <c r="AN2267" i="32"/>
  <c r="AM2267" i="32"/>
  <c r="AL2267" i="32"/>
  <c r="AK2267" i="32"/>
  <c r="AJ2267" i="32"/>
  <c r="AI2267" i="32"/>
  <c r="AC2267" i="32"/>
  <c r="V2267" i="32" a="1"/>
  <c r="V2267" i="32" s="1"/>
  <c r="T2267" i="32" a="1"/>
  <c r="T2267" i="32" s="1"/>
  <c r="S2267" i="32" a="1"/>
  <c r="S2267" i="32" s="1"/>
  <c r="H2267" i="32"/>
  <c r="C2267" i="32"/>
  <c r="AV2266" i="32"/>
  <c r="AU2266" i="32"/>
  <c r="AT2266" i="32"/>
  <c r="AQ2266" i="32"/>
  <c r="AP2266" i="32"/>
  <c r="AO2266" i="32"/>
  <c r="AN2266" i="32"/>
  <c r="AM2266" i="32"/>
  <c r="AL2266" i="32"/>
  <c r="AK2266" i="32"/>
  <c r="AJ2266" i="32"/>
  <c r="AI2266" i="32"/>
  <c r="AC2266" i="32"/>
  <c r="V2266" i="32" a="1"/>
  <c r="V2266" i="32" s="1"/>
  <c r="T2266" i="32" a="1"/>
  <c r="T2266" i="32" s="1"/>
  <c r="S2266" i="32" a="1"/>
  <c r="S2266" i="32" s="1"/>
  <c r="H2266" i="32"/>
  <c r="C2266" i="32"/>
  <c r="AV2265" i="32"/>
  <c r="AU2265" i="32"/>
  <c r="AT2265" i="32"/>
  <c r="AQ2265" i="32"/>
  <c r="AP2265" i="32"/>
  <c r="AO2265" i="32"/>
  <c r="AN2265" i="32"/>
  <c r="AM2265" i="32"/>
  <c r="AL2265" i="32"/>
  <c r="AK2265" i="32"/>
  <c r="AJ2265" i="32"/>
  <c r="AI2265" i="32"/>
  <c r="AC2265" i="32"/>
  <c r="V2265" i="32" a="1"/>
  <c r="V2265" i="32" s="1"/>
  <c r="T2265" i="32" a="1"/>
  <c r="T2265" i="32" s="1"/>
  <c r="S2265" i="32" a="1"/>
  <c r="S2265" i="32" s="1"/>
  <c r="H2265" i="32"/>
  <c r="C2265" i="32"/>
  <c r="AV2264" i="32"/>
  <c r="AU2264" i="32"/>
  <c r="AT2264" i="32"/>
  <c r="AQ2264" i="32"/>
  <c r="AP2264" i="32"/>
  <c r="AO2264" i="32"/>
  <c r="AN2264" i="32"/>
  <c r="AM2264" i="32"/>
  <c r="AL2264" i="32"/>
  <c r="AK2264" i="32"/>
  <c r="AJ2264" i="32"/>
  <c r="AI2264" i="32"/>
  <c r="AC2264" i="32"/>
  <c r="V2264" i="32" a="1"/>
  <c r="V2264" i="32" s="1"/>
  <c r="T2264" i="32" a="1"/>
  <c r="T2264" i="32" s="1"/>
  <c r="S2264" i="32" a="1"/>
  <c r="S2264" i="32" s="1"/>
  <c r="H2264" i="32"/>
  <c r="C2264" i="32"/>
  <c r="AV2263" i="32"/>
  <c r="AU2263" i="32"/>
  <c r="AT2263" i="32"/>
  <c r="AQ2263" i="32"/>
  <c r="AP2263" i="32"/>
  <c r="AO2263" i="32"/>
  <c r="AN2263" i="32"/>
  <c r="AM2263" i="32"/>
  <c r="AL2263" i="32"/>
  <c r="AK2263" i="32"/>
  <c r="AJ2263" i="32"/>
  <c r="AI2263" i="32"/>
  <c r="AC2263" i="32"/>
  <c r="V2263" i="32" a="1"/>
  <c r="V2263" i="32" s="1"/>
  <c r="T2263" i="32" a="1"/>
  <c r="T2263" i="32" s="1"/>
  <c r="S2263" i="32" a="1"/>
  <c r="S2263" i="32" s="1"/>
  <c r="H2263" i="32"/>
  <c r="C2263" i="32"/>
  <c r="AV2262" i="32"/>
  <c r="AU2262" i="32"/>
  <c r="AT2262" i="32"/>
  <c r="AQ2262" i="32"/>
  <c r="AP2262" i="32"/>
  <c r="AO2262" i="32"/>
  <c r="AN2262" i="32"/>
  <c r="AM2262" i="32"/>
  <c r="AL2262" i="32"/>
  <c r="AK2262" i="32"/>
  <c r="AJ2262" i="32"/>
  <c r="AI2262" i="32"/>
  <c r="AC2262" i="32"/>
  <c r="V2262" i="32" a="1"/>
  <c r="V2262" i="32" s="1"/>
  <c r="T2262" i="32" a="1"/>
  <c r="T2262" i="32" s="1"/>
  <c r="S2262" i="32" a="1"/>
  <c r="S2262" i="32" s="1"/>
  <c r="H2262" i="32"/>
  <c r="C2262" i="32"/>
  <c r="AV2261" i="32"/>
  <c r="AU2261" i="32"/>
  <c r="AT2261" i="32"/>
  <c r="AQ2261" i="32"/>
  <c r="AP2261" i="32"/>
  <c r="AO2261" i="32"/>
  <c r="AN2261" i="32"/>
  <c r="AM2261" i="32"/>
  <c r="AL2261" i="32"/>
  <c r="AK2261" i="32"/>
  <c r="AJ2261" i="32"/>
  <c r="AI2261" i="32"/>
  <c r="AC2261" i="32"/>
  <c r="V2261" i="32" a="1"/>
  <c r="V2261" i="32" s="1"/>
  <c r="T2261" i="32" a="1"/>
  <c r="T2261" i="32" s="1"/>
  <c r="S2261" i="32" a="1"/>
  <c r="S2261" i="32" s="1"/>
  <c r="H2261" i="32"/>
  <c r="C2261" i="32"/>
  <c r="AV2260" i="32"/>
  <c r="AU2260" i="32"/>
  <c r="AT2260" i="32"/>
  <c r="AQ2260" i="32"/>
  <c r="AP2260" i="32"/>
  <c r="AO2260" i="32"/>
  <c r="AN2260" i="32"/>
  <c r="AM2260" i="32"/>
  <c r="AL2260" i="32"/>
  <c r="AK2260" i="32"/>
  <c r="AJ2260" i="32"/>
  <c r="AI2260" i="32"/>
  <c r="AC2260" i="32"/>
  <c r="V2260" i="32" a="1"/>
  <c r="V2260" i="32" s="1"/>
  <c r="T2260" i="32" a="1"/>
  <c r="T2260" i="32" s="1"/>
  <c r="S2260" i="32" a="1"/>
  <c r="S2260" i="32" s="1"/>
  <c r="H2260" i="32"/>
  <c r="C2260" i="32"/>
  <c r="AV2259" i="32"/>
  <c r="AU2259" i="32"/>
  <c r="AT2259" i="32"/>
  <c r="AQ2259" i="32"/>
  <c r="AP2259" i="32"/>
  <c r="AO2259" i="32"/>
  <c r="AN2259" i="32"/>
  <c r="AM2259" i="32"/>
  <c r="AL2259" i="32"/>
  <c r="AK2259" i="32"/>
  <c r="AJ2259" i="32"/>
  <c r="AI2259" i="32"/>
  <c r="AC2259" i="32"/>
  <c r="V2259" i="32" a="1"/>
  <c r="V2259" i="32" s="1"/>
  <c r="T2259" i="32" a="1"/>
  <c r="T2259" i="32" s="1"/>
  <c r="S2259" i="32" a="1"/>
  <c r="S2259" i="32" s="1"/>
  <c r="H2259" i="32"/>
  <c r="C2259" i="32"/>
  <c r="AV2258" i="32"/>
  <c r="AU2258" i="32"/>
  <c r="AT2258" i="32"/>
  <c r="AQ2258" i="32"/>
  <c r="AP2258" i="32"/>
  <c r="AO2258" i="32"/>
  <c r="AN2258" i="32"/>
  <c r="AM2258" i="32"/>
  <c r="AL2258" i="32"/>
  <c r="AK2258" i="32"/>
  <c r="AJ2258" i="32"/>
  <c r="AI2258" i="32"/>
  <c r="AC2258" i="32"/>
  <c r="V2258" i="32" a="1"/>
  <c r="V2258" i="32" s="1"/>
  <c r="T2258" i="32" a="1"/>
  <c r="T2258" i="32" s="1"/>
  <c r="S2258" i="32" a="1"/>
  <c r="S2258" i="32" s="1"/>
  <c r="H2258" i="32"/>
  <c r="C2258" i="32"/>
  <c r="AV2257" i="32"/>
  <c r="AU2257" i="32"/>
  <c r="AT2257" i="32"/>
  <c r="AQ2257" i="32"/>
  <c r="AP2257" i="32"/>
  <c r="AO2257" i="32"/>
  <c r="AN2257" i="32"/>
  <c r="AM2257" i="32"/>
  <c r="AL2257" i="32"/>
  <c r="AK2257" i="32"/>
  <c r="AJ2257" i="32"/>
  <c r="AI2257" i="32"/>
  <c r="AC2257" i="32"/>
  <c r="V2257" i="32" a="1"/>
  <c r="V2257" i="32" s="1"/>
  <c r="T2257" i="32" a="1"/>
  <c r="T2257" i="32" s="1"/>
  <c r="S2257" i="32" a="1"/>
  <c r="S2257" i="32" s="1"/>
  <c r="H2257" i="32"/>
  <c r="C2257" i="32"/>
  <c r="AV2256" i="32"/>
  <c r="AU2256" i="32"/>
  <c r="AT2256" i="32"/>
  <c r="AQ2256" i="32"/>
  <c r="AP2256" i="32"/>
  <c r="AO2256" i="32"/>
  <c r="AN2256" i="32"/>
  <c r="AM2256" i="32"/>
  <c r="AL2256" i="32"/>
  <c r="AK2256" i="32"/>
  <c r="AJ2256" i="32"/>
  <c r="AI2256" i="32"/>
  <c r="AC2256" i="32"/>
  <c r="V2256" i="32" a="1"/>
  <c r="V2256" i="32" s="1"/>
  <c r="T2256" i="32" a="1"/>
  <c r="T2256" i="32" s="1"/>
  <c r="S2256" i="32" a="1"/>
  <c r="S2256" i="32" s="1"/>
  <c r="H2256" i="32"/>
  <c r="C2256" i="32"/>
  <c r="AV2255" i="32"/>
  <c r="AU2255" i="32"/>
  <c r="AT2255" i="32"/>
  <c r="AQ2255" i="32"/>
  <c r="AP2255" i="32"/>
  <c r="AO2255" i="32"/>
  <c r="AN2255" i="32"/>
  <c r="AM2255" i="32"/>
  <c r="AL2255" i="32"/>
  <c r="AK2255" i="32"/>
  <c r="AJ2255" i="32"/>
  <c r="AI2255" i="32"/>
  <c r="AC2255" i="32"/>
  <c r="V2255" i="32" a="1"/>
  <c r="V2255" i="32" s="1"/>
  <c r="T2255" i="32" a="1"/>
  <c r="T2255" i="32" s="1"/>
  <c r="S2255" i="32" a="1"/>
  <c r="S2255" i="32" s="1"/>
  <c r="H2255" i="32"/>
  <c r="C2255" i="32"/>
  <c r="AV2254" i="32"/>
  <c r="AU2254" i="32"/>
  <c r="AT2254" i="32"/>
  <c r="AQ2254" i="32"/>
  <c r="AP2254" i="32"/>
  <c r="AO2254" i="32"/>
  <c r="AN2254" i="32"/>
  <c r="AM2254" i="32"/>
  <c r="AL2254" i="32"/>
  <c r="AK2254" i="32"/>
  <c r="AJ2254" i="32"/>
  <c r="AI2254" i="32"/>
  <c r="AC2254" i="32"/>
  <c r="V2254" i="32" a="1"/>
  <c r="V2254" i="32" s="1"/>
  <c r="T2254" i="32" a="1"/>
  <c r="T2254" i="32" s="1"/>
  <c r="S2254" i="32" a="1"/>
  <c r="S2254" i="32" s="1"/>
  <c r="H2254" i="32"/>
  <c r="C2254" i="32"/>
  <c r="AV2253" i="32"/>
  <c r="AU2253" i="32"/>
  <c r="AT2253" i="32"/>
  <c r="AQ2253" i="32"/>
  <c r="AP2253" i="32"/>
  <c r="AO2253" i="32"/>
  <c r="AN2253" i="32"/>
  <c r="AM2253" i="32"/>
  <c r="AL2253" i="32"/>
  <c r="AK2253" i="32"/>
  <c r="AJ2253" i="32"/>
  <c r="AI2253" i="32"/>
  <c r="AC2253" i="32"/>
  <c r="V2253" i="32" a="1"/>
  <c r="V2253" i="32" s="1"/>
  <c r="T2253" i="32" a="1"/>
  <c r="T2253" i="32" s="1"/>
  <c r="S2253" i="32" a="1"/>
  <c r="S2253" i="32" s="1"/>
  <c r="H2253" i="32"/>
  <c r="C2253" i="32"/>
  <c r="AV2252" i="32"/>
  <c r="AU2252" i="32"/>
  <c r="AT2252" i="32"/>
  <c r="AQ2252" i="32"/>
  <c r="AP2252" i="32"/>
  <c r="AO2252" i="32"/>
  <c r="AN2252" i="32"/>
  <c r="AM2252" i="32"/>
  <c r="AL2252" i="32"/>
  <c r="AK2252" i="32"/>
  <c r="AJ2252" i="32"/>
  <c r="AI2252" i="32"/>
  <c r="AC2252" i="32"/>
  <c r="V2252" i="32" a="1"/>
  <c r="V2252" i="32" s="1"/>
  <c r="T2252" i="32" a="1"/>
  <c r="T2252" i="32" s="1"/>
  <c r="S2252" i="32" a="1"/>
  <c r="S2252" i="32" s="1"/>
  <c r="H2252" i="32"/>
  <c r="C2252" i="32"/>
  <c r="AV2251" i="32"/>
  <c r="AU2251" i="32"/>
  <c r="AT2251" i="32"/>
  <c r="AQ2251" i="32"/>
  <c r="AP2251" i="32"/>
  <c r="AO2251" i="32"/>
  <c r="AN2251" i="32"/>
  <c r="AM2251" i="32"/>
  <c r="AL2251" i="32"/>
  <c r="AK2251" i="32"/>
  <c r="AJ2251" i="32"/>
  <c r="AI2251" i="32"/>
  <c r="AC2251" i="32"/>
  <c r="V2251" i="32" a="1"/>
  <c r="V2251" i="32" s="1"/>
  <c r="T2251" i="32" a="1"/>
  <c r="T2251" i="32" s="1"/>
  <c r="S2251" i="32" a="1"/>
  <c r="S2251" i="32" s="1"/>
  <c r="H2251" i="32"/>
  <c r="C2251" i="32"/>
  <c r="AV2250" i="32"/>
  <c r="AU2250" i="32"/>
  <c r="AT2250" i="32"/>
  <c r="AQ2250" i="32"/>
  <c r="AP2250" i="32"/>
  <c r="AO2250" i="32"/>
  <c r="AN2250" i="32"/>
  <c r="AM2250" i="32"/>
  <c r="AL2250" i="32"/>
  <c r="AK2250" i="32"/>
  <c r="AJ2250" i="32"/>
  <c r="AI2250" i="32"/>
  <c r="AC2250" i="32"/>
  <c r="V2250" i="32" a="1"/>
  <c r="V2250" i="32" s="1"/>
  <c r="T2250" i="32" a="1"/>
  <c r="T2250" i="32" s="1"/>
  <c r="S2250" i="32" a="1"/>
  <c r="S2250" i="32" s="1"/>
  <c r="H2250" i="32"/>
  <c r="C2250" i="32"/>
  <c r="AV2249" i="32"/>
  <c r="AU2249" i="32"/>
  <c r="AT2249" i="32"/>
  <c r="AQ2249" i="32"/>
  <c r="AP2249" i="32"/>
  <c r="AO2249" i="32"/>
  <c r="AN2249" i="32"/>
  <c r="AM2249" i="32"/>
  <c r="AL2249" i="32"/>
  <c r="AK2249" i="32"/>
  <c r="AJ2249" i="32"/>
  <c r="AI2249" i="32"/>
  <c r="AC2249" i="32"/>
  <c r="V2249" i="32" a="1"/>
  <c r="V2249" i="32" s="1"/>
  <c r="T2249" i="32" a="1"/>
  <c r="T2249" i="32" s="1"/>
  <c r="S2249" i="32" a="1"/>
  <c r="S2249" i="32" s="1"/>
  <c r="H2249" i="32"/>
  <c r="C2249" i="32"/>
  <c r="AV2248" i="32"/>
  <c r="AU2248" i="32"/>
  <c r="AT2248" i="32"/>
  <c r="AQ2248" i="32"/>
  <c r="AP2248" i="32"/>
  <c r="AO2248" i="32"/>
  <c r="AN2248" i="32"/>
  <c r="AM2248" i="32"/>
  <c r="AL2248" i="32"/>
  <c r="AK2248" i="32"/>
  <c r="AJ2248" i="32"/>
  <c r="AI2248" i="32"/>
  <c r="AC2248" i="32"/>
  <c r="V2248" i="32" a="1"/>
  <c r="V2248" i="32" s="1"/>
  <c r="T2248" i="32" a="1"/>
  <c r="T2248" i="32" s="1"/>
  <c r="S2248" i="32" a="1"/>
  <c r="S2248" i="32" s="1"/>
  <c r="H2248" i="32"/>
  <c r="C2248" i="32"/>
  <c r="AV2247" i="32"/>
  <c r="AU2247" i="32"/>
  <c r="AT2247" i="32"/>
  <c r="AQ2247" i="32"/>
  <c r="AP2247" i="32"/>
  <c r="AO2247" i="32"/>
  <c r="AN2247" i="32"/>
  <c r="AM2247" i="32"/>
  <c r="AL2247" i="32"/>
  <c r="AK2247" i="32"/>
  <c r="AJ2247" i="32"/>
  <c r="AI2247" i="32"/>
  <c r="AC2247" i="32"/>
  <c r="V2247" i="32" a="1"/>
  <c r="V2247" i="32" s="1"/>
  <c r="T2247" i="32" a="1"/>
  <c r="T2247" i="32" s="1"/>
  <c r="S2247" i="32" a="1"/>
  <c r="S2247" i="32" s="1"/>
  <c r="H2247" i="32"/>
  <c r="C2247" i="32"/>
  <c r="AV2246" i="32"/>
  <c r="AU2246" i="32"/>
  <c r="AT2246" i="32"/>
  <c r="AQ2246" i="32"/>
  <c r="AP2246" i="32"/>
  <c r="AO2246" i="32"/>
  <c r="AN2246" i="32"/>
  <c r="AM2246" i="32"/>
  <c r="AL2246" i="32"/>
  <c r="AK2246" i="32"/>
  <c r="AJ2246" i="32"/>
  <c r="AI2246" i="32"/>
  <c r="AC2246" i="32"/>
  <c r="V2246" i="32" a="1"/>
  <c r="V2246" i="32" s="1"/>
  <c r="T2246" i="32" a="1"/>
  <c r="T2246" i="32" s="1"/>
  <c r="S2246" i="32" a="1"/>
  <c r="S2246" i="32" s="1"/>
  <c r="H2246" i="32"/>
  <c r="C2246" i="32"/>
  <c r="AV2245" i="32"/>
  <c r="AU2245" i="32"/>
  <c r="AT2245" i="32"/>
  <c r="AQ2245" i="32"/>
  <c r="AP2245" i="32"/>
  <c r="AO2245" i="32"/>
  <c r="AN2245" i="32"/>
  <c r="AM2245" i="32"/>
  <c r="AL2245" i="32"/>
  <c r="AK2245" i="32"/>
  <c r="AJ2245" i="32"/>
  <c r="AI2245" i="32"/>
  <c r="AC2245" i="32"/>
  <c r="V2245" i="32" a="1"/>
  <c r="V2245" i="32" s="1"/>
  <c r="T2245" i="32" a="1"/>
  <c r="T2245" i="32" s="1"/>
  <c r="S2245" i="32" a="1"/>
  <c r="S2245" i="32" s="1"/>
  <c r="H2245" i="32"/>
  <c r="C2245" i="32"/>
  <c r="AV2244" i="32"/>
  <c r="AU2244" i="32"/>
  <c r="AT2244" i="32"/>
  <c r="AQ2244" i="32"/>
  <c r="AP2244" i="32"/>
  <c r="AO2244" i="32"/>
  <c r="AN2244" i="32"/>
  <c r="AM2244" i="32"/>
  <c r="AL2244" i="32"/>
  <c r="AK2244" i="32"/>
  <c r="AJ2244" i="32"/>
  <c r="AI2244" i="32"/>
  <c r="AC2244" i="32"/>
  <c r="V2244" i="32" a="1"/>
  <c r="V2244" i="32" s="1"/>
  <c r="T2244" i="32" a="1"/>
  <c r="T2244" i="32" s="1"/>
  <c r="S2244" i="32" a="1"/>
  <c r="S2244" i="32" s="1"/>
  <c r="H2244" i="32"/>
  <c r="C2244" i="32"/>
  <c r="AV2243" i="32"/>
  <c r="AU2243" i="32"/>
  <c r="AT2243" i="32"/>
  <c r="AQ2243" i="32"/>
  <c r="AP2243" i="32"/>
  <c r="AO2243" i="32"/>
  <c r="AN2243" i="32"/>
  <c r="AM2243" i="32"/>
  <c r="AL2243" i="32"/>
  <c r="AK2243" i="32"/>
  <c r="AJ2243" i="32"/>
  <c r="AI2243" i="32"/>
  <c r="AC2243" i="32"/>
  <c r="V2243" i="32" a="1"/>
  <c r="V2243" i="32" s="1"/>
  <c r="T2243" i="32" a="1"/>
  <c r="T2243" i="32" s="1"/>
  <c r="S2243" i="32" a="1"/>
  <c r="S2243" i="32" s="1"/>
  <c r="H2243" i="32"/>
  <c r="C2243" i="32"/>
  <c r="AV2242" i="32"/>
  <c r="AU2242" i="32"/>
  <c r="AT2242" i="32"/>
  <c r="AQ2242" i="32"/>
  <c r="AP2242" i="32"/>
  <c r="AO2242" i="32"/>
  <c r="AN2242" i="32"/>
  <c r="AM2242" i="32"/>
  <c r="AL2242" i="32"/>
  <c r="AK2242" i="32"/>
  <c r="AJ2242" i="32"/>
  <c r="AI2242" i="32"/>
  <c r="AC2242" i="32"/>
  <c r="V2242" i="32" a="1"/>
  <c r="V2242" i="32" s="1"/>
  <c r="T2242" i="32" a="1"/>
  <c r="T2242" i="32" s="1"/>
  <c r="S2242" i="32" a="1"/>
  <c r="S2242" i="32" s="1"/>
  <c r="H2242" i="32"/>
  <c r="C2242" i="32"/>
  <c r="AV2241" i="32"/>
  <c r="AU2241" i="32"/>
  <c r="AT2241" i="32"/>
  <c r="AQ2241" i="32"/>
  <c r="AP2241" i="32"/>
  <c r="AO2241" i="32"/>
  <c r="AN2241" i="32"/>
  <c r="AM2241" i="32"/>
  <c r="AL2241" i="32"/>
  <c r="AK2241" i="32"/>
  <c r="AJ2241" i="32"/>
  <c r="AI2241" i="32"/>
  <c r="AC2241" i="32"/>
  <c r="V2241" i="32" a="1"/>
  <c r="V2241" i="32" s="1"/>
  <c r="T2241" i="32" a="1"/>
  <c r="T2241" i="32" s="1"/>
  <c r="S2241" i="32" a="1"/>
  <c r="S2241" i="32" s="1"/>
  <c r="H2241" i="32"/>
  <c r="C2241" i="32"/>
  <c r="AV2240" i="32"/>
  <c r="AU2240" i="32"/>
  <c r="AT2240" i="32"/>
  <c r="AQ2240" i="32"/>
  <c r="AP2240" i="32"/>
  <c r="AO2240" i="32"/>
  <c r="AN2240" i="32"/>
  <c r="AM2240" i="32"/>
  <c r="AL2240" i="32"/>
  <c r="AK2240" i="32"/>
  <c r="AJ2240" i="32"/>
  <c r="AI2240" i="32"/>
  <c r="AC2240" i="32"/>
  <c r="V2240" i="32" a="1"/>
  <c r="V2240" i="32" s="1"/>
  <c r="T2240" i="32" a="1"/>
  <c r="T2240" i="32" s="1"/>
  <c r="S2240" i="32" a="1"/>
  <c r="S2240" i="32" s="1"/>
  <c r="H2240" i="32"/>
  <c r="C2240" i="32"/>
  <c r="AV2239" i="32"/>
  <c r="AU2239" i="32"/>
  <c r="AT2239" i="32"/>
  <c r="AQ2239" i="32"/>
  <c r="AP2239" i="32"/>
  <c r="AO2239" i="32"/>
  <c r="AN2239" i="32"/>
  <c r="AM2239" i="32"/>
  <c r="AL2239" i="32"/>
  <c r="AK2239" i="32"/>
  <c r="AJ2239" i="32"/>
  <c r="AI2239" i="32"/>
  <c r="AC2239" i="32"/>
  <c r="V2239" i="32" a="1"/>
  <c r="V2239" i="32" s="1"/>
  <c r="T2239" i="32" a="1"/>
  <c r="T2239" i="32" s="1"/>
  <c r="S2239" i="32" a="1"/>
  <c r="S2239" i="32" s="1"/>
  <c r="H2239" i="32"/>
  <c r="C2239" i="32"/>
  <c r="AV2238" i="32"/>
  <c r="AU2238" i="32"/>
  <c r="AT2238" i="32"/>
  <c r="AQ2238" i="32"/>
  <c r="AP2238" i="32"/>
  <c r="AO2238" i="32"/>
  <c r="AN2238" i="32"/>
  <c r="AM2238" i="32"/>
  <c r="AL2238" i="32"/>
  <c r="AK2238" i="32"/>
  <c r="AJ2238" i="32"/>
  <c r="AI2238" i="32"/>
  <c r="AC2238" i="32"/>
  <c r="V2238" i="32" a="1"/>
  <c r="V2238" i="32" s="1"/>
  <c r="T2238" i="32" a="1"/>
  <c r="T2238" i="32" s="1"/>
  <c r="S2238" i="32" a="1"/>
  <c r="S2238" i="32" s="1"/>
  <c r="H2238" i="32"/>
  <c r="C2238" i="32"/>
  <c r="AV2237" i="32"/>
  <c r="AU2237" i="32"/>
  <c r="AT2237" i="32"/>
  <c r="AQ2237" i="32"/>
  <c r="AP2237" i="32"/>
  <c r="AO2237" i="32"/>
  <c r="AN2237" i="32"/>
  <c r="AM2237" i="32"/>
  <c r="AL2237" i="32"/>
  <c r="AK2237" i="32"/>
  <c r="AJ2237" i="32"/>
  <c r="AI2237" i="32"/>
  <c r="AC2237" i="32"/>
  <c r="V2237" i="32" a="1"/>
  <c r="V2237" i="32" s="1"/>
  <c r="T2237" i="32" a="1"/>
  <c r="T2237" i="32" s="1"/>
  <c r="S2237" i="32" a="1"/>
  <c r="S2237" i="32" s="1"/>
  <c r="H2237" i="32"/>
  <c r="C2237" i="32"/>
  <c r="AV2236" i="32"/>
  <c r="AU2236" i="32"/>
  <c r="AT2236" i="32"/>
  <c r="AQ2236" i="32"/>
  <c r="AP2236" i="32"/>
  <c r="AO2236" i="32"/>
  <c r="AN2236" i="32"/>
  <c r="AM2236" i="32"/>
  <c r="AL2236" i="32"/>
  <c r="AK2236" i="32"/>
  <c r="AJ2236" i="32"/>
  <c r="AI2236" i="32"/>
  <c r="AC2236" i="32"/>
  <c r="V2236" i="32" a="1"/>
  <c r="V2236" i="32" s="1"/>
  <c r="T2236" i="32" a="1"/>
  <c r="T2236" i="32" s="1"/>
  <c r="S2236" i="32" a="1"/>
  <c r="S2236" i="32" s="1"/>
  <c r="H2236" i="32"/>
  <c r="C2236" i="32"/>
  <c r="AV2235" i="32"/>
  <c r="AU2235" i="32"/>
  <c r="AT2235" i="32"/>
  <c r="AQ2235" i="32"/>
  <c r="AP2235" i="32"/>
  <c r="AO2235" i="32"/>
  <c r="AN2235" i="32"/>
  <c r="AM2235" i="32"/>
  <c r="AL2235" i="32"/>
  <c r="AK2235" i="32"/>
  <c r="AJ2235" i="32"/>
  <c r="AI2235" i="32"/>
  <c r="AC2235" i="32"/>
  <c r="V2235" i="32" a="1"/>
  <c r="V2235" i="32" s="1"/>
  <c r="T2235" i="32" a="1"/>
  <c r="T2235" i="32" s="1"/>
  <c r="S2235" i="32" a="1"/>
  <c r="S2235" i="32" s="1"/>
  <c r="H2235" i="32"/>
  <c r="C2235" i="32"/>
  <c r="AV2234" i="32"/>
  <c r="AU2234" i="32"/>
  <c r="AT2234" i="32"/>
  <c r="AQ2234" i="32"/>
  <c r="AP2234" i="32"/>
  <c r="AO2234" i="32"/>
  <c r="AN2234" i="32"/>
  <c r="AM2234" i="32"/>
  <c r="AL2234" i="32"/>
  <c r="AK2234" i="32"/>
  <c r="AJ2234" i="32"/>
  <c r="AI2234" i="32"/>
  <c r="AC2234" i="32"/>
  <c r="V2234" i="32" a="1"/>
  <c r="V2234" i="32" s="1"/>
  <c r="T2234" i="32" a="1"/>
  <c r="T2234" i="32" s="1"/>
  <c r="S2234" i="32" a="1"/>
  <c r="S2234" i="32" s="1"/>
  <c r="H2234" i="32"/>
  <c r="C2234" i="32"/>
  <c r="AV2233" i="32"/>
  <c r="AU2233" i="32"/>
  <c r="AT2233" i="32"/>
  <c r="AQ2233" i="32"/>
  <c r="AP2233" i="32"/>
  <c r="AO2233" i="32"/>
  <c r="AN2233" i="32"/>
  <c r="AM2233" i="32"/>
  <c r="AL2233" i="32"/>
  <c r="AK2233" i="32"/>
  <c r="AJ2233" i="32"/>
  <c r="AI2233" i="32"/>
  <c r="AC2233" i="32"/>
  <c r="V2233" i="32" a="1"/>
  <c r="V2233" i="32" s="1"/>
  <c r="T2233" i="32" a="1"/>
  <c r="T2233" i="32" s="1"/>
  <c r="S2233" i="32" a="1"/>
  <c r="S2233" i="32" s="1"/>
  <c r="H2233" i="32"/>
  <c r="C2233" i="32"/>
  <c r="AV2232" i="32"/>
  <c r="AU2232" i="32"/>
  <c r="AT2232" i="32"/>
  <c r="AQ2232" i="32"/>
  <c r="AP2232" i="32"/>
  <c r="AO2232" i="32"/>
  <c r="AN2232" i="32"/>
  <c r="AM2232" i="32"/>
  <c r="AL2232" i="32"/>
  <c r="AK2232" i="32"/>
  <c r="AJ2232" i="32"/>
  <c r="AI2232" i="32"/>
  <c r="AC2232" i="32"/>
  <c r="V2232" i="32" a="1"/>
  <c r="V2232" i="32" s="1"/>
  <c r="T2232" i="32" a="1"/>
  <c r="T2232" i="32" s="1"/>
  <c r="S2232" i="32" a="1"/>
  <c r="S2232" i="32" s="1"/>
  <c r="H2232" i="32"/>
  <c r="C2232" i="32"/>
  <c r="AV2231" i="32"/>
  <c r="AU2231" i="32"/>
  <c r="AT2231" i="32"/>
  <c r="AQ2231" i="32"/>
  <c r="AP2231" i="32"/>
  <c r="AO2231" i="32"/>
  <c r="AN2231" i="32"/>
  <c r="AM2231" i="32"/>
  <c r="AL2231" i="32"/>
  <c r="AK2231" i="32"/>
  <c r="AJ2231" i="32"/>
  <c r="AI2231" i="32"/>
  <c r="AC2231" i="32"/>
  <c r="V2231" i="32" a="1"/>
  <c r="V2231" i="32" s="1"/>
  <c r="T2231" i="32" a="1"/>
  <c r="T2231" i="32" s="1"/>
  <c r="S2231" i="32" a="1"/>
  <c r="S2231" i="32" s="1"/>
  <c r="H2231" i="32"/>
  <c r="C2231" i="32"/>
  <c r="AV2230" i="32"/>
  <c r="AU2230" i="32"/>
  <c r="AT2230" i="32"/>
  <c r="AQ2230" i="32"/>
  <c r="AP2230" i="32"/>
  <c r="AO2230" i="32"/>
  <c r="AN2230" i="32"/>
  <c r="AM2230" i="32"/>
  <c r="AL2230" i="32"/>
  <c r="AK2230" i="32"/>
  <c r="AJ2230" i="32"/>
  <c r="AI2230" i="32"/>
  <c r="AC2230" i="32"/>
  <c r="V2230" i="32" a="1"/>
  <c r="V2230" i="32" s="1"/>
  <c r="T2230" i="32" a="1"/>
  <c r="T2230" i="32" s="1"/>
  <c r="S2230" i="32" a="1"/>
  <c r="S2230" i="32" s="1"/>
  <c r="H2230" i="32"/>
  <c r="C2230" i="32"/>
  <c r="AV2229" i="32"/>
  <c r="AU2229" i="32"/>
  <c r="AT2229" i="32"/>
  <c r="AQ2229" i="32"/>
  <c r="AP2229" i="32"/>
  <c r="AO2229" i="32"/>
  <c r="AN2229" i="32"/>
  <c r="AM2229" i="32"/>
  <c r="AL2229" i="32"/>
  <c r="AK2229" i="32"/>
  <c r="AJ2229" i="32"/>
  <c r="AI2229" i="32"/>
  <c r="AC2229" i="32"/>
  <c r="V2229" i="32" a="1"/>
  <c r="V2229" i="32" s="1"/>
  <c r="T2229" i="32" a="1"/>
  <c r="T2229" i="32" s="1"/>
  <c r="S2229" i="32" a="1"/>
  <c r="S2229" i="32" s="1"/>
  <c r="H2229" i="32"/>
  <c r="C2229" i="32"/>
  <c r="AV2228" i="32"/>
  <c r="AU2228" i="32"/>
  <c r="AT2228" i="32"/>
  <c r="AQ2228" i="32"/>
  <c r="AP2228" i="32"/>
  <c r="AO2228" i="32"/>
  <c r="AN2228" i="32"/>
  <c r="AM2228" i="32"/>
  <c r="AL2228" i="32"/>
  <c r="AK2228" i="32"/>
  <c r="AJ2228" i="32"/>
  <c r="AI2228" i="32"/>
  <c r="AC2228" i="32"/>
  <c r="V2228" i="32" a="1"/>
  <c r="V2228" i="32" s="1"/>
  <c r="T2228" i="32" a="1"/>
  <c r="T2228" i="32" s="1"/>
  <c r="S2228" i="32" a="1"/>
  <c r="S2228" i="32" s="1"/>
  <c r="H2228" i="32"/>
  <c r="C2228" i="32"/>
  <c r="AV2227" i="32"/>
  <c r="AU2227" i="32"/>
  <c r="AT2227" i="32"/>
  <c r="AQ2227" i="32"/>
  <c r="AP2227" i="32"/>
  <c r="AO2227" i="32"/>
  <c r="AN2227" i="32"/>
  <c r="AM2227" i="32"/>
  <c r="AL2227" i="32"/>
  <c r="AK2227" i="32"/>
  <c r="AJ2227" i="32"/>
  <c r="AI2227" i="32"/>
  <c r="AC2227" i="32"/>
  <c r="V2227" i="32" a="1"/>
  <c r="V2227" i="32" s="1"/>
  <c r="T2227" i="32" a="1"/>
  <c r="T2227" i="32" s="1"/>
  <c r="S2227" i="32" a="1"/>
  <c r="S2227" i="32" s="1"/>
  <c r="H2227" i="32"/>
  <c r="C2227" i="32"/>
  <c r="AV2226" i="32"/>
  <c r="AU2226" i="32"/>
  <c r="AT2226" i="32"/>
  <c r="AQ2226" i="32"/>
  <c r="AP2226" i="32"/>
  <c r="AO2226" i="32"/>
  <c r="AN2226" i="32"/>
  <c r="AM2226" i="32"/>
  <c r="AL2226" i="32"/>
  <c r="AK2226" i="32"/>
  <c r="AJ2226" i="32"/>
  <c r="AI2226" i="32"/>
  <c r="AC2226" i="32"/>
  <c r="V2226" i="32" a="1"/>
  <c r="V2226" i="32" s="1"/>
  <c r="T2226" i="32" a="1"/>
  <c r="T2226" i="32" s="1"/>
  <c r="S2226" i="32" a="1"/>
  <c r="S2226" i="32" s="1"/>
  <c r="H2226" i="32"/>
  <c r="C2226" i="32"/>
  <c r="AV2225" i="32"/>
  <c r="AU2225" i="32"/>
  <c r="AT2225" i="32"/>
  <c r="AQ2225" i="32"/>
  <c r="AP2225" i="32"/>
  <c r="AO2225" i="32"/>
  <c r="AN2225" i="32"/>
  <c r="AM2225" i="32"/>
  <c r="AL2225" i="32"/>
  <c r="AK2225" i="32"/>
  <c r="AJ2225" i="32"/>
  <c r="AI2225" i="32"/>
  <c r="AC2225" i="32"/>
  <c r="V2225" i="32" a="1"/>
  <c r="V2225" i="32" s="1"/>
  <c r="T2225" i="32" a="1"/>
  <c r="T2225" i="32" s="1"/>
  <c r="S2225" i="32" a="1"/>
  <c r="S2225" i="32" s="1"/>
  <c r="H2225" i="32"/>
  <c r="C2225" i="32"/>
  <c r="AV2224" i="32"/>
  <c r="AU2224" i="32"/>
  <c r="AT2224" i="32"/>
  <c r="AQ2224" i="32"/>
  <c r="AP2224" i="32"/>
  <c r="AO2224" i="32"/>
  <c r="AN2224" i="32"/>
  <c r="AM2224" i="32"/>
  <c r="AL2224" i="32"/>
  <c r="AK2224" i="32"/>
  <c r="AJ2224" i="32"/>
  <c r="AI2224" i="32"/>
  <c r="AC2224" i="32"/>
  <c r="V2224" i="32" a="1"/>
  <c r="V2224" i="32" s="1"/>
  <c r="T2224" i="32" a="1"/>
  <c r="T2224" i="32" s="1"/>
  <c r="S2224" i="32" a="1"/>
  <c r="S2224" i="32" s="1"/>
  <c r="H2224" i="32"/>
  <c r="C2224" i="32"/>
  <c r="AV2223" i="32"/>
  <c r="AU2223" i="32"/>
  <c r="AT2223" i="32"/>
  <c r="AQ2223" i="32"/>
  <c r="AP2223" i="32"/>
  <c r="AO2223" i="32"/>
  <c r="AN2223" i="32"/>
  <c r="AM2223" i="32"/>
  <c r="AL2223" i="32"/>
  <c r="AK2223" i="32"/>
  <c r="AJ2223" i="32"/>
  <c r="AI2223" i="32"/>
  <c r="AC2223" i="32"/>
  <c r="V2223" i="32" a="1"/>
  <c r="V2223" i="32" s="1"/>
  <c r="T2223" i="32" a="1"/>
  <c r="T2223" i="32" s="1"/>
  <c r="S2223" i="32" a="1"/>
  <c r="S2223" i="32" s="1"/>
  <c r="H2223" i="32"/>
  <c r="C2223" i="32"/>
  <c r="AV2222" i="32"/>
  <c r="AU2222" i="32"/>
  <c r="AT2222" i="32"/>
  <c r="AQ2222" i="32"/>
  <c r="AP2222" i="32"/>
  <c r="AO2222" i="32"/>
  <c r="AN2222" i="32"/>
  <c r="AM2222" i="32"/>
  <c r="AL2222" i="32"/>
  <c r="AK2222" i="32"/>
  <c r="AJ2222" i="32"/>
  <c r="AI2222" i="32"/>
  <c r="AC2222" i="32"/>
  <c r="V2222" i="32" a="1"/>
  <c r="V2222" i="32" s="1"/>
  <c r="T2222" i="32" a="1"/>
  <c r="T2222" i="32" s="1"/>
  <c r="S2222" i="32" a="1"/>
  <c r="S2222" i="32" s="1"/>
  <c r="H2222" i="32"/>
  <c r="C2222" i="32"/>
  <c r="AV2221" i="32"/>
  <c r="AU2221" i="32"/>
  <c r="AT2221" i="32"/>
  <c r="AQ2221" i="32"/>
  <c r="AP2221" i="32"/>
  <c r="AO2221" i="32"/>
  <c r="AN2221" i="32"/>
  <c r="AM2221" i="32"/>
  <c r="AL2221" i="32"/>
  <c r="AK2221" i="32"/>
  <c r="AJ2221" i="32"/>
  <c r="AI2221" i="32"/>
  <c r="AC2221" i="32"/>
  <c r="V2221" i="32" a="1"/>
  <c r="V2221" i="32" s="1"/>
  <c r="T2221" i="32" a="1"/>
  <c r="T2221" i="32" s="1"/>
  <c r="S2221" i="32" a="1"/>
  <c r="S2221" i="32" s="1"/>
  <c r="H2221" i="32"/>
  <c r="C2221" i="32"/>
  <c r="AV2220" i="32"/>
  <c r="AU2220" i="32"/>
  <c r="AT2220" i="32"/>
  <c r="AQ2220" i="32"/>
  <c r="AP2220" i="32"/>
  <c r="AO2220" i="32"/>
  <c r="AN2220" i="32"/>
  <c r="AM2220" i="32"/>
  <c r="AL2220" i="32"/>
  <c r="AK2220" i="32"/>
  <c r="AJ2220" i="32"/>
  <c r="AI2220" i="32"/>
  <c r="AC2220" i="32"/>
  <c r="V2220" i="32" a="1"/>
  <c r="V2220" i="32" s="1"/>
  <c r="T2220" i="32" a="1"/>
  <c r="T2220" i="32" s="1"/>
  <c r="S2220" i="32" a="1"/>
  <c r="S2220" i="32" s="1"/>
  <c r="H2220" i="32"/>
  <c r="C2220" i="32"/>
  <c r="AV2219" i="32"/>
  <c r="AU2219" i="32"/>
  <c r="AT2219" i="32"/>
  <c r="AQ2219" i="32"/>
  <c r="AP2219" i="32"/>
  <c r="AO2219" i="32"/>
  <c r="AN2219" i="32"/>
  <c r="AM2219" i="32"/>
  <c r="AL2219" i="32"/>
  <c r="AK2219" i="32"/>
  <c r="AJ2219" i="32"/>
  <c r="AI2219" i="32"/>
  <c r="AC2219" i="32"/>
  <c r="V2219" i="32" a="1"/>
  <c r="V2219" i="32" s="1"/>
  <c r="T2219" i="32" a="1"/>
  <c r="T2219" i="32" s="1"/>
  <c r="S2219" i="32" a="1"/>
  <c r="S2219" i="32" s="1"/>
  <c r="H2219" i="32"/>
  <c r="C2219" i="32"/>
  <c r="AV2218" i="32"/>
  <c r="AU2218" i="32"/>
  <c r="AT2218" i="32"/>
  <c r="AQ2218" i="32"/>
  <c r="AP2218" i="32"/>
  <c r="AO2218" i="32"/>
  <c r="AN2218" i="32"/>
  <c r="AM2218" i="32"/>
  <c r="AL2218" i="32"/>
  <c r="AK2218" i="32"/>
  <c r="AJ2218" i="32"/>
  <c r="AI2218" i="32"/>
  <c r="AC2218" i="32"/>
  <c r="V2218" i="32" a="1"/>
  <c r="V2218" i="32" s="1"/>
  <c r="T2218" i="32" a="1"/>
  <c r="T2218" i="32" s="1"/>
  <c r="S2218" i="32" a="1"/>
  <c r="S2218" i="32" s="1"/>
  <c r="H2218" i="32"/>
  <c r="C2218" i="32"/>
  <c r="AV2217" i="32"/>
  <c r="AU2217" i="32"/>
  <c r="AT2217" i="32"/>
  <c r="AQ2217" i="32"/>
  <c r="AP2217" i="32"/>
  <c r="AO2217" i="32"/>
  <c r="AN2217" i="32"/>
  <c r="AM2217" i="32"/>
  <c r="AL2217" i="32"/>
  <c r="AK2217" i="32"/>
  <c r="AJ2217" i="32"/>
  <c r="AI2217" i="32"/>
  <c r="AC2217" i="32"/>
  <c r="V2217" i="32" a="1"/>
  <c r="V2217" i="32" s="1"/>
  <c r="T2217" i="32" a="1"/>
  <c r="T2217" i="32" s="1"/>
  <c r="S2217" i="32" a="1"/>
  <c r="S2217" i="32" s="1"/>
  <c r="H2217" i="32"/>
  <c r="C2217" i="32"/>
  <c r="AV2216" i="32"/>
  <c r="AU2216" i="32"/>
  <c r="AT2216" i="32"/>
  <c r="AQ2216" i="32"/>
  <c r="AP2216" i="32"/>
  <c r="AO2216" i="32"/>
  <c r="AN2216" i="32"/>
  <c r="AM2216" i="32"/>
  <c r="AL2216" i="32"/>
  <c r="AK2216" i="32"/>
  <c r="AJ2216" i="32"/>
  <c r="AI2216" i="32"/>
  <c r="AC2216" i="32"/>
  <c r="V2216" i="32" a="1"/>
  <c r="V2216" i="32" s="1"/>
  <c r="T2216" i="32" a="1"/>
  <c r="T2216" i="32" s="1"/>
  <c r="S2216" i="32" a="1"/>
  <c r="S2216" i="32" s="1"/>
  <c r="H2216" i="32"/>
  <c r="C2216" i="32"/>
  <c r="AV2215" i="32"/>
  <c r="AU2215" i="32"/>
  <c r="AT2215" i="32"/>
  <c r="AQ2215" i="32"/>
  <c r="AP2215" i="32"/>
  <c r="AO2215" i="32"/>
  <c r="AN2215" i="32"/>
  <c r="AM2215" i="32"/>
  <c r="AL2215" i="32"/>
  <c r="AK2215" i="32"/>
  <c r="AJ2215" i="32"/>
  <c r="AI2215" i="32"/>
  <c r="AC2215" i="32"/>
  <c r="V2215" i="32" a="1"/>
  <c r="V2215" i="32" s="1"/>
  <c r="T2215" i="32" a="1"/>
  <c r="T2215" i="32" s="1"/>
  <c r="S2215" i="32" a="1"/>
  <c r="S2215" i="32" s="1"/>
  <c r="H2215" i="32"/>
  <c r="C2215" i="32"/>
  <c r="AV2214" i="32"/>
  <c r="AU2214" i="32"/>
  <c r="AT2214" i="32"/>
  <c r="AQ2214" i="32"/>
  <c r="AP2214" i="32"/>
  <c r="AO2214" i="32"/>
  <c r="AN2214" i="32"/>
  <c r="AM2214" i="32"/>
  <c r="AL2214" i="32"/>
  <c r="AK2214" i="32"/>
  <c r="AJ2214" i="32"/>
  <c r="AI2214" i="32"/>
  <c r="AC2214" i="32"/>
  <c r="V2214" i="32" a="1"/>
  <c r="V2214" i="32" s="1"/>
  <c r="T2214" i="32" a="1"/>
  <c r="T2214" i="32" s="1"/>
  <c r="S2214" i="32" a="1"/>
  <c r="S2214" i="32" s="1"/>
  <c r="H2214" i="32"/>
  <c r="C2214" i="32"/>
  <c r="AV2213" i="32"/>
  <c r="AU2213" i="32"/>
  <c r="AT2213" i="32"/>
  <c r="AQ2213" i="32"/>
  <c r="AP2213" i="32"/>
  <c r="AO2213" i="32"/>
  <c r="AN2213" i="32"/>
  <c r="AM2213" i="32"/>
  <c r="AL2213" i="32"/>
  <c r="AK2213" i="32"/>
  <c r="AJ2213" i="32"/>
  <c r="AI2213" i="32"/>
  <c r="AC2213" i="32"/>
  <c r="V2213" i="32" a="1"/>
  <c r="V2213" i="32" s="1"/>
  <c r="T2213" i="32" a="1"/>
  <c r="T2213" i="32" s="1"/>
  <c r="S2213" i="32" a="1"/>
  <c r="S2213" i="32" s="1"/>
  <c r="H2213" i="32"/>
  <c r="C2213" i="32"/>
  <c r="AV2212" i="32"/>
  <c r="AU2212" i="32"/>
  <c r="AT2212" i="32"/>
  <c r="AQ2212" i="32"/>
  <c r="AP2212" i="32"/>
  <c r="AO2212" i="32"/>
  <c r="AN2212" i="32"/>
  <c r="AM2212" i="32"/>
  <c r="AL2212" i="32"/>
  <c r="AK2212" i="32"/>
  <c r="AJ2212" i="32"/>
  <c r="AI2212" i="32"/>
  <c r="AC2212" i="32"/>
  <c r="V2212" i="32" a="1"/>
  <c r="V2212" i="32" s="1"/>
  <c r="T2212" i="32" a="1"/>
  <c r="T2212" i="32" s="1"/>
  <c r="S2212" i="32" a="1"/>
  <c r="S2212" i="32" s="1"/>
  <c r="H2212" i="32"/>
  <c r="C2212" i="32"/>
  <c r="AV2211" i="32"/>
  <c r="AU2211" i="32"/>
  <c r="AT2211" i="32"/>
  <c r="AQ2211" i="32"/>
  <c r="AP2211" i="32"/>
  <c r="AO2211" i="32"/>
  <c r="AN2211" i="32"/>
  <c r="AM2211" i="32"/>
  <c r="AL2211" i="32"/>
  <c r="AK2211" i="32"/>
  <c r="AJ2211" i="32"/>
  <c r="AI2211" i="32"/>
  <c r="AC2211" i="32"/>
  <c r="V2211" i="32" a="1"/>
  <c r="V2211" i="32" s="1"/>
  <c r="T2211" i="32" a="1"/>
  <c r="T2211" i="32" s="1"/>
  <c r="S2211" i="32" a="1"/>
  <c r="S2211" i="32" s="1"/>
  <c r="H2211" i="32"/>
  <c r="C2211" i="32"/>
  <c r="AV2210" i="32"/>
  <c r="AU2210" i="32"/>
  <c r="AT2210" i="32"/>
  <c r="AQ2210" i="32"/>
  <c r="AP2210" i="32"/>
  <c r="AO2210" i="32"/>
  <c r="AN2210" i="32"/>
  <c r="AM2210" i="32"/>
  <c r="AL2210" i="32"/>
  <c r="AK2210" i="32"/>
  <c r="AJ2210" i="32"/>
  <c r="AI2210" i="32"/>
  <c r="AC2210" i="32"/>
  <c r="V2210" i="32" a="1"/>
  <c r="V2210" i="32" s="1"/>
  <c r="T2210" i="32" a="1"/>
  <c r="T2210" i="32" s="1"/>
  <c r="S2210" i="32" a="1"/>
  <c r="S2210" i="32" s="1"/>
  <c r="H2210" i="32"/>
  <c r="C2210" i="32"/>
  <c r="AV2209" i="32"/>
  <c r="AU2209" i="32"/>
  <c r="AT2209" i="32"/>
  <c r="AQ2209" i="32"/>
  <c r="AP2209" i="32"/>
  <c r="AO2209" i="32"/>
  <c r="AN2209" i="32"/>
  <c r="AM2209" i="32"/>
  <c r="AL2209" i="32"/>
  <c r="AK2209" i="32"/>
  <c r="AJ2209" i="32"/>
  <c r="AI2209" i="32"/>
  <c r="AC2209" i="32"/>
  <c r="V2209" i="32" a="1"/>
  <c r="V2209" i="32" s="1"/>
  <c r="T2209" i="32" a="1"/>
  <c r="T2209" i="32" s="1"/>
  <c r="S2209" i="32" a="1"/>
  <c r="S2209" i="32" s="1"/>
  <c r="H2209" i="32"/>
  <c r="C2209" i="32"/>
  <c r="AV2208" i="32"/>
  <c r="AU2208" i="32"/>
  <c r="AT2208" i="32"/>
  <c r="AQ2208" i="32"/>
  <c r="AP2208" i="32"/>
  <c r="AO2208" i="32"/>
  <c r="AN2208" i="32"/>
  <c r="AM2208" i="32"/>
  <c r="AL2208" i="32"/>
  <c r="AK2208" i="32"/>
  <c r="AJ2208" i="32"/>
  <c r="AI2208" i="32"/>
  <c r="AC2208" i="32"/>
  <c r="V2208" i="32" a="1"/>
  <c r="V2208" i="32" s="1"/>
  <c r="T2208" i="32" a="1"/>
  <c r="T2208" i="32" s="1"/>
  <c r="S2208" i="32" a="1"/>
  <c r="S2208" i="32" s="1"/>
  <c r="H2208" i="32"/>
  <c r="C2208" i="32"/>
  <c r="AV2207" i="32"/>
  <c r="AU2207" i="32"/>
  <c r="AT2207" i="32"/>
  <c r="AQ2207" i="32"/>
  <c r="AP2207" i="32"/>
  <c r="AO2207" i="32"/>
  <c r="AN2207" i="32"/>
  <c r="AM2207" i="32"/>
  <c r="AL2207" i="32"/>
  <c r="AK2207" i="32"/>
  <c r="AJ2207" i="32"/>
  <c r="AI2207" i="32"/>
  <c r="AC2207" i="32"/>
  <c r="V2207" i="32" a="1"/>
  <c r="V2207" i="32" s="1"/>
  <c r="T2207" i="32" a="1"/>
  <c r="T2207" i="32" s="1"/>
  <c r="S2207" i="32" a="1"/>
  <c r="S2207" i="32" s="1"/>
  <c r="H2207" i="32"/>
  <c r="C2207" i="32"/>
  <c r="AV2206" i="32"/>
  <c r="AU2206" i="32"/>
  <c r="AT2206" i="32"/>
  <c r="AQ2206" i="32"/>
  <c r="AP2206" i="32"/>
  <c r="AO2206" i="32"/>
  <c r="AN2206" i="32"/>
  <c r="AM2206" i="32"/>
  <c r="AL2206" i="32"/>
  <c r="AK2206" i="32"/>
  <c r="AJ2206" i="32"/>
  <c r="AI2206" i="32"/>
  <c r="AC2206" i="32"/>
  <c r="V2206" i="32" a="1"/>
  <c r="V2206" i="32" s="1"/>
  <c r="T2206" i="32" a="1"/>
  <c r="T2206" i="32" s="1"/>
  <c r="S2206" i="32" a="1"/>
  <c r="S2206" i="32" s="1"/>
  <c r="H2206" i="32"/>
  <c r="C2206" i="32"/>
  <c r="AV2205" i="32"/>
  <c r="AU2205" i="32"/>
  <c r="AT2205" i="32"/>
  <c r="AQ2205" i="32"/>
  <c r="AP2205" i="32"/>
  <c r="AO2205" i="32"/>
  <c r="AN2205" i="32"/>
  <c r="AM2205" i="32"/>
  <c r="AL2205" i="32"/>
  <c r="AK2205" i="32"/>
  <c r="AJ2205" i="32"/>
  <c r="AI2205" i="32"/>
  <c r="AC2205" i="32"/>
  <c r="V2205" i="32" a="1"/>
  <c r="V2205" i="32" s="1"/>
  <c r="T2205" i="32" a="1"/>
  <c r="T2205" i="32" s="1"/>
  <c r="S2205" i="32" a="1"/>
  <c r="S2205" i="32" s="1"/>
  <c r="H2205" i="32"/>
  <c r="C2205" i="32"/>
  <c r="AV2204" i="32"/>
  <c r="AU2204" i="32"/>
  <c r="AT2204" i="32"/>
  <c r="AQ2204" i="32"/>
  <c r="AP2204" i="32"/>
  <c r="AO2204" i="32"/>
  <c r="AN2204" i="32"/>
  <c r="AM2204" i="32"/>
  <c r="AL2204" i="32"/>
  <c r="AK2204" i="32"/>
  <c r="AJ2204" i="32"/>
  <c r="AI2204" i="32"/>
  <c r="AC2204" i="32"/>
  <c r="V2204" i="32" a="1"/>
  <c r="V2204" i="32" s="1"/>
  <c r="T2204" i="32" a="1"/>
  <c r="T2204" i="32" s="1"/>
  <c r="S2204" i="32" a="1"/>
  <c r="S2204" i="32" s="1"/>
  <c r="H2204" i="32"/>
  <c r="C2204" i="32"/>
  <c r="AV2203" i="32"/>
  <c r="AU2203" i="32"/>
  <c r="AT2203" i="32"/>
  <c r="AQ2203" i="32"/>
  <c r="AP2203" i="32"/>
  <c r="AO2203" i="32"/>
  <c r="AN2203" i="32"/>
  <c r="AM2203" i="32"/>
  <c r="AL2203" i="32"/>
  <c r="AK2203" i="32"/>
  <c r="AJ2203" i="32"/>
  <c r="AI2203" i="32"/>
  <c r="AC2203" i="32"/>
  <c r="V2203" i="32" a="1"/>
  <c r="V2203" i="32" s="1"/>
  <c r="T2203" i="32" a="1"/>
  <c r="T2203" i="32" s="1"/>
  <c r="S2203" i="32" a="1"/>
  <c r="S2203" i="32" s="1"/>
  <c r="H2203" i="32"/>
  <c r="C2203" i="32"/>
  <c r="AV2202" i="32"/>
  <c r="AU2202" i="32"/>
  <c r="AT2202" i="32"/>
  <c r="AQ2202" i="32"/>
  <c r="AP2202" i="32"/>
  <c r="AO2202" i="32"/>
  <c r="AN2202" i="32"/>
  <c r="AM2202" i="32"/>
  <c r="AL2202" i="32"/>
  <c r="AK2202" i="32"/>
  <c r="AJ2202" i="32"/>
  <c r="AI2202" i="32"/>
  <c r="AC2202" i="32"/>
  <c r="V2202" i="32" a="1"/>
  <c r="V2202" i="32" s="1"/>
  <c r="T2202" i="32" a="1"/>
  <c r="T2202" i="32" s="1"/>
  <c r="S2202" i="32" a="1"/>
  <c r="S2202" i="32" s="1"/>
  <c r="H2202" i="32"/>
  <c r="C2202" i="32"/>
  <c r="AV2201" i="32"/>
  <c r="AU2201" i="32"/>
  <c r="AT2201" i="32"/>
  <c r="AQ2201" i="32"/>
  <c r="AP2201" i="32"/>
  <c r="AO2201" i="32"/>
  <c r="AN2201" i="32"/>
  <c r="AM2201" i="32"/>
  <c r="AL2201" i="32"/>
  <c r="AK2201" i="32"/>
  <c r="AJ2201" i="32"/>
  <c r="AI2201" i="32"/>
  <c r="AC2201" i="32"/>
  <c r="V2201" i="32" a="1"/>
  <c r="V2201" i="32" s="1"/>
  <c r="T2201" i="32" a="1"/>
  <c r="T2201" i="32" s="1"/>
  <c r="S2201" i="32" a="1"/>
  <c r="S2201" i="32" s="1"/>
  <c r="H2201" i="32"/>
  <c r="C2201" i="32"/>
  <c r="AV2200" i="32"/>
  <c r="AU2200" i="32"/>
  <c r="AT2200" i="32"/>
  <c r="AQ2200" i="32"/>
  <c r="AP2200" i="32"/>
  <c r="AO2200" i="32"/>
  <c r="AN2200" i="32"/>
  <c r="AM2200" i="32"/>
  <c r="AL2200" i="32"/>
  <c r="AK2200" i="32"/>
  <c r="AJ2200" i="32"/>
  <c r="AI2200" i="32"/>
  <c r="AC2200" i="32"/>
  <c r="V2200" i="32" a="1"/>
  <c r="V2200" i="32" s="1"/>
  <c r="T2200" i="32" a="1"/>
  <c r="T2200" i="32" s="1"/>
  <c r="S2200" i="32" a="1"/>
  <c r="S2200" i="32" s="1"/>
  <c r="H2200" i="32"/>
  <c r="C2200" i="32"/>
  <c r="AV2199" i="32"/>
  <c r="AU2199" i="32"/>
  <c r="AT2199" i="32"/>
  <c r="AQ2199" i="32"/>
  <c r="AP2199" i="32"/>
  <c r="AO2199" i="32"/>
  <c r="AN2199" i="32"/>
  <c r="AM2199" i="32"/>
  <c r="AL2199" i="32"/>
  <c r="AK2199" i="32"/>
  <c r="AJ2199" i="32"/>
  <c r="AI2199" i="32"/>
  <c r="AC2199" i="32"/>
  <c r="V2199" i="32" a="1"/>
  <c r="V2199" i="32" s="1"/>
  <c r="T2199" i="32" a="1"/>
  <c r="T2199" i="32" s="1"/>
  <c r="S2199" i="32" a="1"/>
  <c r="S2199" i="32" s="1"/>
  <c r="H2199" i="32"/>
  <c r="C2199" i="32"/>
  <c r="AV2198" i="32"/>
  <c r="AU2198" i="32"/>
  <c r="AT2198" i="32"/>
  <c r="AQ2198" i="32"/>
  <c r="AP2198" i="32"/>
  <c r="AO2198" i="32"/>
  <c r="AN2198" i="32"/>
  <c r="AM2198" i="32"/>
  <c r="AL2198" i="32"/>
  <c r="AK2198" i="32"/>
  <c r="AJ2198" i="32"/>
  <c r="AI2198" i="32"/>
  <c r="AC2198" i="32"/>
  <c r="V2198" i="32" a="1"/>
  <c r="V2198" i="32" s="1"/>
  <c r="T2198" i="32" a="1"/>
  <c r="T2198" i="32" s="1"/>
  <c r="S2198" i="32" a="1"/>
  <c r="S2198" i="32" s="1"/>
  <c r="H2198" i="32"/>
  <c r="C2198" i="32"/>
  <c r="AV2197" i="32"/>
  <c r="AU2197" i="32"/>
  <c r="AT2197" i="32"/>
  <c r="AQ2197" i="32"/>
  <c r="AP2197" i="32"/>
  <c r="AO2197" i="32"/>
  <c r="AN2197" i="32"/>
  <c r="AM2197" i="32"/>
  <c r="AL2197" i="32"/>
  <c r="AK2197" i="32"/>
  <c r="AJ2197" i="32"/>
  <c r="AI2197" i="32"/>
  <c r="AC2197" i="32"/>
  <c r="V2197" i="32" a="1"/>
  <c r="V2197" i="32" s="1"/>
  <c r="T2197" i="32" a="1"/>
  <c r="T2197" i="32" s="1"/>
  <c r="S2197" i="32" a="1"/>
  <c r="S2197" i="32" s="1"/>
  <c r="H2197" i="32"/>
  <c r="C2197" i="32"/>
  <c r="AV2196" i="32"/>
  <c r="AU2196" i="32"/>
  <c r="AT2196" i="32"/>
  <c r="AQ2196" i="32"/>
  <c r="AP2196" i="32"/>
  <c r="AO2196" i="32"/>
  <c r="AN2196" i="32"/>
  <c r="AM2196" i="32"/>
  <c r="AL2196" i="32"/>
  <c r="AK2196" i="32"/>
  <c r="AJ2196" i="32"/>
  <c r="AI2196" i="32"/>
  <c r="AC2196" i="32"/>
  <c r="V2196" i="32" a="1"/>
  <c r="V2196" i="32" s="1"/>
  <c r="T2196" i="32" a="1"/>
  <c r="T2196" i="32" s="1"/>
  <c r="S2196" i="32" a="1"/>
  <c r="S2196" i="32" s="1"/>
  <c r="H2196" i="32"/>
  <c r="C2196" i="32"/>
  <c r="AV2195" i="32"/>
  <c r="AU2195" i="32"/>
  <c r="AT2195" i="32"/>
  <c r="AQ2195" i="32"/>
  <c r="AP2195" i="32"/>
  <c r="AO2195" i="32"/>
  <c r="AN2195" i="32"/>
  <c r="AM2195" i="32"/>
  <c r="AL2195" i="32"/>
  <c r="AK2195" i="32"/>
  <c r="AJ2195" i="32"/>
  <c r="AI2195" i="32"/>
  <c r="AC2195" i="32"/>
  <c r="V2195" i="32" a="1"/>
  <c r="V2195" i="32" s="1"/>
  <c r="T2195" i="32" a="1"/>
  <c r="T2195" i="32" s="1"/>
  <c r="S2195" i="32" a="1"/>
  <c r="S2195" i="32" s="1"/>
  <c r="H2195" i="32"/>
  <c r="C2195" i="32"/>
  <c r="AV2194" i="32"/>
  <c r="AU2194" i="32"/>
  <c r="AT2194" i="32"/>
  <c r="AQ2194" i="32"/>
  <c r="AP2194" i="32"/>
  <c r="AO2194" i="32"/>
  <c r="AN2194" i="32"/>
  <c r="AM2194" i="32"/>
  <c r="AL2194" i="32"/>
  <c r="AK2194" i="32"/>
  <c r="AJ2194" i="32"/>
  <c r="AI2194" i="32"/>
  <c r="AC2194" i="32"/>
  <c r="V2194" i="32" a="1"/>
  <c r="V2194" i="32" s="1"/>
  <c r="T2194" i="32" a="1"/>
  <c r="T2194" i="32" s="1"/>
  <c r="S2194" i="32" a="1"/>
  <c r="S2194" i="32" s="1"/>
  <c r="H2194" i="32"/>
  <c r="C2194" i="32"/>
  <c r="AV2193" i="32"/>
  <c r="AU2193" i="32"/>
  <c r="AT2193" i="32"/>
  <c r="AQ2193" i="32"/>
  <c r="AP2193" i="32"/>
  <c r="AO2193" i="32"/>
  <c r="AN2193" i="32"/>
  <c r="AM2193" i="32"/>
  <c r="AL2193" i="32"/>
  <c r="AK2193" i="32"/>
  <c r="AJ2193" i="32"/>
  <c r="AI2193" i="32"/>
  <c r="AC2193" i="32"/>
  <c r="V2193" i="32" a="1"/>
  <c r="V2193" i="32" s="1"/>
  <c r="T2193" i="32" a="1"/>
  <c r="T2193" i="32" s="1"/>
  <c r="S2193" i="32" a="1"/>
  <c r="S2193" i="32" s="1"/>
  <c r="H2193" i="32"/>
  <c r="C2193" i="32"/>
  <c r="AV2192" i="32"/>
  <c r="AU2192" i="32"/>
  <c r="AT2192" i="32"/>
  <c r="AQ2192" i="32"/>
  <c r="AP2192" i="32"/>
  <c r="AO2192" i="32"/>
  <c r="AN2192" i="32"/>
  <c r="AM2192" i="32"/>
  <c r="AL2192" i="32"/>
  <c r="AK2192" i="32"/>
  <c r="AJ2192" i="32"/>
  <c r="AI2192" i="32"/>
  <c r="AC2192" i="32"/>
  <c r="V2192" i="32" a="1"/>
  <c r="V2192" i="32" s="1"/>
  <c r="T2192" i="32" a="1"/>
  <c r="T2192" i="32" s="1"/>
  <c r="S2192" i="32" a="1"/>
  <c r="S2192" i="32" s="1"/>
  <c r="H2192" i="32"/>
  <c r="C2192" i="32"/>
  <c r="AV2191" i="32"/>
  <c r="AU2191" i="32"/>
  <c r="AT2191" i="32"/>
  <c r="AQ2191" i="32"/>
  <c r="AP2191" i="32"/>
  <c r="AO2191" i="32"/>
  <c r="AN2191" i="32"/>
  <c r="AM2191" i="32"/>
  <c r="AL2191" i="32"/>
  <c r="AK2191" i="32"/>
  <c r="AJ2191" i="32"/>
  <c r="AI2191" i="32"/>
  <c r="AC2191" i="32"/>
  <c r="V2191" i="32" a="1"/>
  <c r="V2191" i="32" s="1"/>
  <c r="T2191" i="32" a="1"/>
  <c r="T2191" i="32" s="1"/>
  <c r="S2191" i="32" a="1"/>
  <c r="S2191" i="32" s="1"/>
  <c r="H2191" i="32"/>
  <c r="C2191" i="32"/>
  <c r="AV2190" i="32"/>
  <c r="AU2190" i="32"/>
  <c r="AT2190" i="32"/>
  <c r="AQ2190" i="32"/>
  <c r="AP2190" i="32"/>
  <c r="AO2190" i="32"/>
  <c r="AN2190" i="32"/>
  <c r="AM2190" i="32"/>
  <c r="AL2190" i="32"/>
  <c r="AK2190" i="32"/>
  <c r="AJ2190" i="32"/>
  <c r="AI2190" i="32"/>
  <c r="AC2190" i="32"/>
  <c r="V2190" i="32" a="1"/>
  <c r="V2190" i="32" s="1"/>
  <c r="T2190" i="32" a="1"/>
  <c r="T2190" i="32" s="1"/>
  <c r="S2190" i="32" a="1"/>
  <c r="S2190" i="32" s="1"/>
  <c r="H2190" i="32"/>
  <c r="C2190" i="32"/>
  <c r="AV2189" i="32"/>
  <c r="AU2189" i="32"/>
  <c r="AT2189" i="32"/>
  <c r="AQ2189" i="32"/>
  <c r="AP2189" i="32"/>
  <c r="AO2189" i="32"/>
  <c r="AN2189" i="32"/>
  <c r="AM2189" i="32"/>
  <c r="AL2189" i="32"/>
  <c r="AK2189" i="32"/>
  <c r="AJ2189" i="32"/>
  <c r="AI2189" i="32"/>
  <c r="AC2189" i="32"/>
  <c r="V2189" i="32" a="1"/>
  <c r="V2189" i="32" s="1"/>
  <c r="T2189" i="32" a="1"/>
  <c r="T2189" i="32" s="1"/>
  <c r="S2189" i="32" a="1"/>
  <c r="S2189" i="32" s="1"/>
  <c r="H2189" i="32"/>
  <c r="C2189" i="32"/>
  <c r="AV2188" i="32"/>
  <c r="AU2188" i="32"/>
  <c r="AT2188" i="32"/>
  <c r="AQ2188" i="32"/>
  <c r="AP2188" i="32"/>
  <c r="AO2188" i="32"/>
  <c r="AN2188" i="32"/>
  <c r="AM2188" i="32"/>
  <c r="AL2188" i="32"/>
  <c r="AK2188" i="32"/>
  <c r="AJ2188" i="32"/>
  <c r="AI2188" i="32"/>
  <c r="AC2188" i="32"/>
  <c r="V2188" i="32" a="1"/>
  <c r="V2188" i="32" s="1"/>
  <c r="T2188" i="32" a="1"/>
  <c r="T2188" i="32" s="1"/>
  <c r="S2188" i="32" a="1"/>
  <c r="S2188" i="32" s="1"/>
  <c r="H2188" i="32"/>
  <c r="C2188" i="32"/>
  <c r="AV2187" i="32"/>
  <c r="AU2187" i="32"/>
  <c r="AT2187" i="32"/>
  <c r="AQ2187" i="32"/>
  <c r="AP2187" i="32"/>
  <c r="AO2187" i="32"/>
  <c r="AN2187" i="32"/>
  <c r="AM2187" i="32"/>
  <c r="AL2187" i="32"/>
  <c r="AK2187" i="32"/>
  <c r="AJ2187" i="32"/>
  <c r="AI2187" i="32"/>
  <c r="AC2187" i="32"/>
  <c r="V2187" i="32" a="1"/>
  <c r="V2187" i="32" s="1"/>
  <c r="T2187" i="32" a="1"/>
  <c r="T2187" i="32" s="1"/>
  <c r="S2187" i="32" a="1"/>
  <c r="S2187" i="32" s="1"/>
  <c r="H2187" i="32"/>
  <c r="C2187" i="32"/>
  <c r="AV2186" i="32"/>
  <c r="AU2186" i="32"/>
  <c r="AT2186" i="32"/>
  <c r="AQ2186" i="32"/>
  <c r="AP2186" i="32"/>
  <c r="AO2186" i="32"/>
  <c r="AN2186" i="32"/>
  <c r="AM2186" i="32"/>
  <c r="AL2186" i="32"/>
  <c r="AK2186" i="32"/>
  <c r="AJ2186" i="32"/>
  <c r="AI2186" i="32"/>
  <c r="AC2186" i="32"/>
  <c r="V2186" i="32" a="1"/>
  <c r="V2186" i="32" s="1"/>
  <c r="T2186" i="32" a="1"/>
  <c r="T2186" i="32" s="1"/>
  <c r="S2186" i="32" a="1"/>
  <c r="S2186" i="32" s="1"/>
  <c r="H2186" i="32"/>
  <c r="C2186" i="32"/>
  <c r="AV2185" i="32"/>
  <c r="AU2185" i="32"/>
  <c r="AT2185" i="32"/>
  <c r="AQ2185" i="32"/>
  <c r="AP2185" i="32"/>
  <c r="AO2185" i="32"/>
  <c r="AN2185" i="32"/>
  <c r="AM2185" i="32"/>
  <c r="AL2185" i="32"/>
  <c r="AK2185" i="32"/>
  <c r="AJ2185" i="32"/>
  <c r="AI2185" i="32"/>
  <c r="AC2185" i="32"/>
  <c r="V2185" i="32" a="1"/>
  <c r="V2185" i="32" s="1"/>
  <c r="T2185" i="32" a="1"/>
  <c r="T2185" i="32" s="1"/>
  <c r="S2185" i="32" a="1"/>
  <c r="S2185" i="32" s="1"/>
  <c r="H2185" i="32"/>
  <c r="C2185" i="32"/>
  <c r="AV2184" i="32"/>
  <c r="AU2184" i="32"/>
  <c r="AT2184" i="32"/>
  <c r="AQ2184" i="32"/>
  <c r="AP2184" i="32"/>
  <c r="AO2184" i="32"/>
  <c r="AN2184" i="32"/>
  <c r="AM2184" i="32"/>
  <c r="AL2184" i="32"/>
  <c r="AK2184" i="32"/>
  <c r="AJ2184" i="32"/>
  <c r="AI2184" i="32"/>
  <c r="AC2184" i="32"/>
  <c r="V2184" i="32" a="1"/>
  <c r="V2184" i="32" s="1"/>
  <c r="T2184" i="32" a="1"/>
  <c r="T2184" i="32" s="1"/>
  <c r="S2184" i="32" a="1"/>
  <c r="S2184" i="32" s="1"/>
  <c r="H2184" i="32"/>
  <c r="C2184" i="32"/>
  <c r="AV2183" i="32"/>
  <c r="AU2183" i="32"/>
  <c r="AT2183" i="32"/>
  <c r="AQ2183" i="32"/>
  <c r="AP2183" i="32"/>
  <c r="AO2183" i="32"/>
  <c r="AN2183" i="32"/>
  <c r="AM2183" i="32"/>
  <c r="AL2183" i="32"/>
  <c r="AK2183" i="32"/>
  <c r="AJ2183" i="32"/>
  <c r="AI2183" i="32"/>
  <c r="AC2183" i="32"/>
  <c r="V2183" i="32" a="1"/>
  <c r="V2183" i="32" s="1"/>
  <c r="T2183" i="32" a="1"/>
  <c r="T2183" i="32" s="1"/>
  <c r="S2183" i="32" a="1"/>
  <c r="S2183" i="32" s="1"/>
  <c r="H2183" i="32"/>
  <c r="C2183" i="32"/>
  <c r="AV2182" i="32"/>
  <c r="AU2182" i="32"/>
  <c r="AT2182" i="32"/>
  <c r="AQ2182" i="32"/>
  <c r="AP2182" i="32"/>
  <c r="AO2182" i="32"/>
  <c r="AN2182" i="32"/>
  <c r="AM2182" i="32"/>
  <c r="AL2182" i="32"/>
  <c r="AK2182" i="32"/>
  <c r="AJ2182" i="32"/>
  <c r="AI2182" i="32"/>
  <c r="AC2182" i="32"/>
  <c r="V2182" i="32" a="1"/>
  <c r="V2182" i="32" s="1"/>
  <c r="T2182" i="32" a="1"/>
  <c r="T2182" i="32" s="1"/>
  <c r="S2182" i="32" a="1"/>
  <c r="S2182" i="32" s="1"/>
  <c r="H2182" i="32"/>
  <c r="C2182" i="32"/>
  <c r="AV2181" i="32"/>
  <c r="AU2181" i="32"/>
  <c r="AT2181" i="32"/>
  <c r="AQ2181" i="32"/>
  <c r="AP2181" i="32"/>
  <c r="AO2181" i="32"/>
  <c r="AN2181" i="32"/>
  <c r="AM2181" i="32"/>
  <c r="AL2181" i="32"/>
  <c r="AK2181" i="32"/>
  <c r="AJ2181" i="32"/>
  <c r="AI2181" i="32"/>
  <c r="AC2181" i="32"/>
  <c r="V2181" i="32" a="1"/>
  <c r="V2181" i="32" s="1"/>
  <c r="T2181" i="32" a="1"/>
  <c r="T2181" i="32" s="1"/>
  <c r="S2181" i="32" a="1"/>
  <c r="S2181" i="32" s="1"/>
  <c r="H2181" i="32"/>
  <c r="C2181" i="32"/>
  <c r="AV2180" i="32"/>
  <c r="AU2180" i="32"/>
  <c r="AT2180" i="32"/>
  <c r="AQ2180" i="32"/>
  <c r="AP2180" i="32"/>
  <c r="AO2180" i="32"/>
  <c r="AN2180" i="32"/>
  <c r="AM2180" i="32"/>
  <c r="AL2180" i="32"/>
  <c r="AK2180" i="32"/>
  <c r="AJ2180" i="32"/>
  <c r="AI2180" i="32"/>
  <c r="AC2180" i="32"/>
  <c r="V2180" i="32" a="1"/>
  <c r="V2180" i="32" s="1"/>
  <c r="T2180" i="32" a="1"/>
  <c r="T2180" i="32" s="1"/>
  <c r="S2180" i="32" a="1"/>
  <c r="S2180" i="32" s="1"/>
  <c r="H2180" i="32"/>
  <c r="C2180" i="32"/>
  <c r="AV2179" i="32"/>
  <c r="AU2179" i="32"/>
  <c r="AT2179" i="32"/>
  <c r="AQ2179" i="32"/>
  <c r="AP2179" i="32"/>
  <c r="AO2179" i="32"/>
  <c r="AN2179" i="32"/>
  <c r="AM2179" i="32"/>
  <c r="AL2179" i="32"/>
  <c r="AK2179" i="32"/>
  <c r="AJ2179" i="32"/>
  <c r="AI2179" i="32"/>
  <c r="AC2179" i="32"/>
  <c r="V2179" i="32" a="1"/>
  <c r="V2179" i="32" s="1"/>
  <c r="T2179" i="32" a="1"/>
  <c r="T2179" i="32" s="1"/>
  <c r="S2179" i="32" a="1"/>
  <c r="S2179" i="32" s="1"/>
  <c r="H2179" i="32"/>
  <c r="C2179" i="32"/>
  <c r="AV2178" i="32"/>
  <c r="AU2178" i="32"/>
  <c r="AT2178" i="32"/>
  <c r="AQ2178" i="32"/>
  <c r="AP2178" i="32"/>
  <c r="AO2178" i="32"/>
  <c r="AN2178" i="32"/>
  <c r="AM2178" i="32"/>
  <c r="AL2178" i="32"/>
  <c r="AK2178" i="32"/>
  <c r="AJ2178" i="32"/>
  <c r="AI2178" i="32"/>
  <c r="AC2178" i="32"/>
  <c r="V2178" i="32" a="1"/>
  <c r="V2178" i="32" s="1"/>
  <c r="T2178" i="32" a="1"/>
  <c r="T2178" i="32" s="1"/>
  <c r="S2178" i="32" a="1"/>
  <c r="S2178" i="32" s="1"/>
  <c r="H2178" i="32"/>
  <c r="C2178" i="32"/>
  <c r="AV2177" i="32"/>
  <c r="AU2177" i="32"/>
  <c r="AT2177" i="32"/>
  <c r="AQ2177" i="32"/>
  <c r="AP2177" i="32"/>
  <c r="AO2177" i="32"/>
  <c r="AN2177" i="32"/>
  <c r="AM2177" i="32"/>
  <c r="AL2177" i="32"/>
  <c r="AK2177" i="32"/>
  <c r="AJ2177" i="32"/>
  <c r="AI2177" i="32"/>
  <c r="AC2177" i="32"/>
  <c r="V2177" i="32" a="1"/>
  <c r="V2177" i="32" s="1"/>
  <c r="T2177" i="32" a="1"/>
  <c r="T2177" i="32" s="1"/>
  <c r="S2177" i="32" a="1"/>
  <c r="S2177" i="32" s="1"/>
  <c r="H2177" i="32"/>
  <c r="C2177" i="32"/>
  <c r="AV2176" i="32"/>
  <c r="AU2176" i="32"/>
  <c r="AT2176" i="32"/>
  <c r="AQ2176" i="32"/>
  <c r="AP2176" i="32"/>
  <c r="AO2176" i="32"/>
  <c r="AN2176" i="32"/>
  <c r="AM2176" i="32"/>
  <c r="AL2176" i="32"/>
  <c r="AK2176" i="32"/>
  <c r="AJ2176" i="32"/>
  <c r="AI2176" i="32"/>
  <c r="AC2176" i="32"/>
  <c r="V2176" i="32" a="1"/>
  <c r="V2176" i="32" s="1"/>
  <c r="T2176" i="32" a="1"/>
  <c r="T2176" i="32" s="1"/>
  <c r="S2176" i="32" a="1"/>
  <c r="S2176" i="32" s="1"/>
  <c r="H2176" i="32"/>
  <c r="C2176" i="32"/>
  <c r="AV2175" i="32"/>
  <c r="AU2175" i="32"/>
  <c r="AT2175" i="32"/>
  <c r="AQ2175" i="32"/>
  <c r="AP2175" i="32"/>
  <c r="AO2175" i="32"/>
  <c r="AN2175" i="32"/>
  <c r="AM2175" i="32"/>
  <c r="AL2175" i="32"/>
  <c r="AK2175" i="32"/>
  <c r="AJ2175" i="32"/>
  <c r="AI2175" i="32"/>
  <c r="AC2175" i="32"/>
  <c r="V2175" i="32" a="1"/>
  <c r="V2175" i="32" s="1"/>
  <c r="T2175" i="32" a="1"/>
  <c r="T2175" i="32" s="1"/>
  <c r="S2175" i="32" a="1"/>
  <c r="S2175" i="32" s="1"/>
  <c r="H2175" i="32"/>
  <c r="C2175" i="32"/>
  <c r="AV2174" i="32"/>
  <c r="AU2174" i="32"/>
  <c r="AT2174" i="32"/>
  <c r="AQ2174" i="32"/>
  <c r="AP2174" i="32"/>
  <c r="AO2174" i="32"/>
  <c r="AN2174" i="32"/>
  <c r="AM2174" i="32"/>
  <c r="AL2174" i="32"/>
  <c r="AK2174" i="32"/>
  <c r="AJ2174" i="32"/>
  <c r="AI2174" i="32"/>
  <c r="AC2174" i="32"/>
  <c r="V2174" i="32" a="1"/>
  <c r="V2174" i="32" s="1"/>
  <c r="T2174" i="32" a="1"/>
  <c r="T2174" i="32" s="1"/>
  <c r="S2174" i="32" a="1"/>
  <c r="S2174" i="32" s="1"/>
  <c r="H2174" i="32"/>
  <c r="C2174" i="32"/>
  <c r="AV2173" i="32"/>
  <c r="AU2173" i="32"/>
  <c r="AT2173" i="32"/>
  <c r="AQ2173" i="32"/>
  <c r="AP2173" i="32"/>
  <c r="AO2173" i="32"/>
  <c r="AN2173" i="32"/>
  <c r="AM2173" i="32"/>
  <c r="AL2173" i="32"/>
  <c r="AK2173" i="32"/>
  <c r="AJ2173" i="32"/>
  <c r="AI2173" i="32"/>
  <c r="AC2173" i="32"/>
  <c r="V2173" i="32" a="1"/>
  <c r="V2173" i="32" s="1"/>
  <c r="T2173" i="32" a="1"/>
  <c r="T2173" i="32" s="1"/>
  <c r="S2173" i="32" a="1"/>
  <c r="S2173" i="32" s="1"/>
  <c r="H2173" i="32"/>
  <c r="C2173" i="32"/>
  <c r="AV2172" i="32"/>
  <c r="AU2172" i="32"/>
  <c r="AT2172" i="32"/>
  <c r="AQ2172" i="32"/>
  <c r="AP2172" i="32"/>
  <c r="AO2172" i="32"/>
  <c r="AN2172" i="32"/>
  <c r="AM2172" i="32"/>
  <c r="AL2172" i="32"/>
  <c r="AK2172" i="32"/>
  <c r="AJ2172" i="32"/>
  <c r="AI2172" i="32"/>
  <c r="AC2172" i="32"/>
  <c r="V2172" i="32" a="1"/>
  <c r="V2172" i="32" s="1"/>
  <c r="T2172" i="32" a="1"/>
  <c r="T2172" i="32" s="1"/>
  <c r="S2172" i="32" a="1"/>
  <c r="S2172" i="32" s="1"/>
  <c r="H2172" i="32"/>
  <c r="C2172" i="32"/>
  <c r="AV2171" i="32"/>
  <c r="AU2171" i="32"/>
  <c r="AT2171" i="32"/>
  <c r="AQ2171" i="32"/>
  <c r="AP2171" i="32"/>
  <c r="AO2171" i="32"/>
  <c r="AN2171" i="32"/>
  <c r="AM2171" i="32"/>
  <c r="AL2171" i="32"/>
  <c r="AK2171" i="32"/>
  <c r="AJ2171" i="32"/>
  <c r="AI2171" i="32"/>
  <c r="AC2171" i="32"/>
  <c r="V2171" i="32" a="1"/>
  <c r="V2171" i="32" s="1"/>
  <c r="T2171" i="32" a="1"/>
  <c r="T2171" i="32" s="1"/>
  <c r="S2171" i="32" a="1"/>
  <c r="S2171" i="32" s="1"/>
  <c r="H2171" i="32"/>
  <c r="C2171" i="32"/>
  <c r="AV2170" i="32"/>
  <c r="AU2170" i="32"/>
  <c r="AT2170" i="32"/>
  <c r="AQ2170" i="32"/>
  <c r="AP2170" i="32"/>
  <c r="AO2170" i="32"/>
  <c r="AN2170" i="32"/>
  <c r="AM2170" i="32"/>
  <c r="AL2170" i="32"/>
  <c r="AK2170" i="32"/>
  <c r="AJ2170" i="32"/>
  <c r="AI2170" i="32"/>
  <c r="AC2170" i="32"/>
  <c r="V2170" i="32" a="1"/>
  <c r="V2170" i="32" s="1"/>
  <c r="T2170" i="32" a="1"/>
  <c r="T2170" i="32" s="1"/>
  <c r="S2170" i="32" a="1"/>
  <c r="S2170" i="32" s="1"/>
  <c r="H2170" i="32"/>
  <c r="C2170" i="32"/>
  <c r="AV2169" i="32"/>
  <c r="AU2169" i="32"/>
  <c r="AT2169" i="32"/>
  <c r="AQ2169" i="32"/>
  <c r="AP2169" i="32"/>
  <c r="AO2169" i="32"/>
  <c r="AN2169" i="32"/>
  <c r="AM2169" i="32"/>
  <c r="AL2169" i="32"/>
  <c r="AK2169" i="32"/>
  <c r="AJ2169" i="32"/>
  <c r="AI2169" i="32"/>
  <c r="AC2169" i="32"/>
  <c r="V2169" i="32" a="1"/>
  <c r="V2169" i="32" s="1"/>
  <c r="T2169" i="32" a="1"/>
  <c r="T2169" i="32" s="1"/>
  <c r="S2169" i="32" a="1"/>
  <c r="S2169" i="32" s="1"/>
  <c r="H2169" i="32"/>
  <c r="C2169" i="32"/>
  <c r="AV2168" i="32"/>
  <c r="AU2168" i="32"/>
  <c r="AT2168" i="32"/>
  <c r="AQ2168" i="32"/>
  <c r="AP2168" i="32"/>
  <c r="AO2168" i="32"/>
  <c r="AN2168" i="32"/>
  <c r="AM2168" i="32"/>
  <c r="AL2168" i="32"/>
  <c r="AK2168" i="32"/>
  <c r="AJ2168" i="32"/>
  <c r="AI2168" i="32"/>
  <c r="AC2168" i="32"/>
  <c r="V2168" i="32" a="1"/>
  <c r="V2168" i="32" s="1"/>
  <c r="T2168" i="32" a="1"/>
  <c r="T2168" i="32" s="1"/>
  <c r="S2168" i="32" a="1"/>
  <c r="S2168" i="32" s="1"/>
  <c r="H2168" i="32"/>
  <c r="C2168" i="32"/>
  <c r="AV2167" i="32"/>
  <c r="AU2167" i="32"/>
  <c r="AT2167" i="32"/>
  <c r="AQ2167" i="32"/>
  <c r="AP2167" i="32"/>
  <c r="AO2167" i="32"/>
  <c r="AN2167" i="32"/>
  <c r="AM2167" i="32"/>
  <c r="AL2167" i="32"/>
  <c r="AK2167" i="32"/>
  <c r="AJ2167" i="32"/>
  <c r="AI2167" i="32"/>
  <c r="AC2167" i="32"/>
  <c r="V2167" i="32" a="1"/>
  <c r="V2167" i="32" s="1"/>
  <c r="T2167" i="32" a="1"/>
  <c r="T2167" i="32" s="1"/>
  <c r="S2167" i="32" a="1"/>
  <c r="S2167" i="32" s="1"/>
  <c r="H2167" i="32"/>
  <c r="C2167" i="32"/>
  <c r="AV2166" i="32"/>
  <c r="AU2166" i="32"/>
  <c r="AT2166" i="32"/>
  <c r="AQ2166" i="32"/>
  <c r="AP2166" i="32"/>
  <c r="AO2166" i="32"/>
  <c r="AN2166" i="32"/>
  <c r="AM2166" i="32"/>
  <c r="AL2166" i="32"/>
  <c r="AK2166" i="32"/>
  <c r="AJ2166" i="32"/>
  <c r="AI2166" i="32"/>
  <c r="AC2166" i="32"/>
  <c r="V2166" i="32" a="1"/>
  <c r="V2166" i="32" s="1"/>
  <c r="T2166" i="32" a="1"/>
  <c r="T2166" i="32" s="1"/>
  <c r="S2166" i="32" a="1"/>
  <c r="S2166" i="32" s="1"/>
  <c r="H2166" i="32"/>
  <c r="C2166" i="32"/>
  <c r="AV2165" i="32"/>
  <c r="AU2165" i="32"/>
  <c r="AT2165" i="32"/>
  <c r="AQ2165" i="32"/>
  <c r="AP2165" i="32"/>
  <c r="AO2165" i="32"/>
  <c r="AN2165" i="32"/>
  <c r="AM2165" i="32"/>
  <c r="AL2165" i="32"/>
  <c r="AK2165" i="32"/>
  <c r="AJ2165" i="32"/>
  <c r="AI2165" i="32"/>
  <c r="AC2165" i="32"/>
  <c r="V2165" i="32" a="1"/>
  <c r="V2165" i="32" s="1"/>
  <c r="T2165" i="32" a="1"/>
  <c r="T2165" i="32" s="1"/>
  <c r="S2165" i="32" a="1"/>
  <c r="S2165" i="32" s="1"/>
  <c r="H2165" i="32"/>
  <c r="C2165" i="32"/>
  <c r="AV2164" i="32"/>
  <c r="AU2164" i="32"/>
  <c r="AT2164" i="32"/>
  <c r="AQ2164" i="32"/>
  <c r="AP2164" i="32"/>
  <c r="AO2164" i="32"/>
  <c r="AN2164" i="32"/>
  <c r="AM2164" i="32"/>
  <c r="AL2164" i="32"/>
  <c r="AK2164" i="32"/>
  <c r="AJ2164" i="32"/>
  <c r="AI2164" i="32"/>
  <c r="AC2164" i="32"/>
  <c r="V2164" i="32" a="1"/>
  <c r="V2164" i="32" s="1"/>
  <c r="T2164" i="32" a="1"/>
  <c r="T2164" i="32" s="1"/>
  <c r="S2164" i="32" a="1"/>
  <c r="S2164" i="32" s="1"/>
  <c r="H2164" i="32"/>
  <c r="C2164" i="32"/>
  <c r="AV2163" i="32"/>
  <c r="AU2163" i="32"/>
  <c r="AT2163" i="32"/>
  <c r="AQ2163" i="32"/>
  <c r="AP2163" i="32"/>
  <c r="AO2163" i="32"/>
  <c r="AN2163" i="32"/>
  <c r="AM2163" i="32"/>
  <c r="AL2163" i="32"/>
  <c r="AK2163" i="32"/>
  <c r="AJ2163" i="32"/>
  <c r="AI2163" i="32"/>
  <c r="AC2163" i="32"/>
  <c r="V2163" i="32" a="1"/>
  <c r="V2163" i="32" s="1"/>
  <c r="T2163" i="32" a="1"/>
  <c r="T2163" i="32" s="1"/>
  <c r="S2163" i="32" a="1"/>
  <c r="S2163" i="32" s="1"/>
  <c r="H2163" i="32"/>
  <c r="C2163" i="32"/>
  <c r="AV2162" i="32"/>
  <c r="AU2162" i="32"/>
  <c r="AT2162" i="32"/>
  <c r="AQ2162" i="32"/>
  <c r="AP2162" i="32"/>
  <c r="AO2162" i="32"/>
  <c r="AN2162" i="32"/>
  <c r="AM2162" i="32"/>
  <c r="AL2162" i="32"/>
  <c r="AK2162" i="32"/>
  <c r="AJ2162" i="32"/>
  <c r="AI2162" i="32"/>
  <c r="AC2162" i="32"/>
  <c r="V2162" i="32" a="1"/>
  <c r="V2162" i="32" s="1"/>
  <c r="T2162" i="32" a="1"/>
  <c r="T2162" i="32" s="1"/>
  <c r="S2162" i="32" a="1"/>
  <c r="S2162" i="32" s="1"/>
  <c r="H2162" i="32"/>
  <c r="C2162" i="32"/>
  <c r="AV2161" i="32"/>
  <c r="AU2161" i="32"/>
  <c r="AT2161" i="32"/>
  <c r="AQ2161" i="32"/>
  <c r="AP2161" i="32"/>
  <c r="AO2161" i="32"/>
  <c r="AN2161" i="32"/>
  <c r="AM2161" i="32"/>
  <c r="AL2161" i="32"/>
  <c r="AK2161" i="32"/>
  <c r="AJ2161" i="32"/>
  <c r="AI2161" i="32"/>
  <c r="AC2161" i="32"/>
  <c r="V2161" i="32" a="1"/>
  <c r="V2161" i="32" s="1"/>
  <c r="T2161" i="32" a="1"/>
  <c r="T2161" i="32" s="1"/>
  <c r="S2161" i="32" a="1"/>
  <c r="S2161" i="32" s="1"/>
  <c r="H2161" i="32"/>
  <c r="C2161" i="32"/>
  <c r="AV2160" i="32"/>
  <c r="AU2160" i="32"/>
  <c r="AT2160" i="32"/>
  <c r="AQ2160" i="32"/>
  <c r="AP2160" i="32"/>
  <c r="AO2160" i="32"/>
  <c r="AN2160" i="32"/>
  <c r="AM2160" i="32"/>
  <c r="AL2160" i="32"/>
  <c r="AK2160" i="32"/>
  <c r="AJ2160" i="32"/>
  <c r="AI2160" i="32"/>
  <c r="AC2160" i="32"/>
  <c r="V2160" i="32" a="1"/>
  <c r="V2160" i="32" s="1"/>
  <c r="T2160" i="32" a="1"/>
  <c r="T2160" i="32" s="1"/>
  <c r="S2160" i="32" a="1"/>
  <c r="S2160" i="32" s="1"/>
  <c r="H2160" i="32"/>
  <c r="C2160" i="32"/>
  <c r="AV2159" i="32"/>
  <c r="AU2159" i="32"/>
  <c r="AT2159" i="32"/>
  <c r="AQ2159" i="32"/>
  <c r="AP2159" i="32"/>
  <c r="AO2159" i="32"/>
  <c r="AN2159" i="32"/>
  <c r="AM2159" i="32"/>
  <c r="AL2159" i="32"/>
  <c r="AK2159" i="32"/>
  <c r="AJ2159" i="32"/>
  <c r="AI2159" i="32"/>
  <c r="AC2159" i="32"/>
  <c r="V2159" i="32" a="1"/>
  <c r="V2159" i="32" s="1"/>
  <c r="T2159" i="32" a="1"/>
  <c r="T2159" i="32" s="1"/>
  <c r="S2159" i="32" a="1"/>
  <c r="S2159" i="32" s="1"/>
  <c r="H2159" i="32"/>
  <c r="C2159" i="32"/>
  <c r="AV2158" i="32"/>
  <c r="AU2158" i="32"/>
  <c r="AT2158" i="32"/>
  <c r="AQ2158" i="32"/>
  <c r="AP2158" i="32"/>
  <c r="AO2158" i="32"/>
  <c r="AN2158" i="32"/>
  <c r="AM2158" i="32"/>
  <c r="AL2158" i="32"/>
  <c r="AK2158" i="32"/>
  <c r="AJ2158" i="32"/>
  <c r="AI2158" i="32"/>
  <c r="AC2158" i="32"/>
  <c r="V2158" i="32" a="1"/>
  <c r="V2158" i="32" s="1"/>
  <c r="T2158" i="32" a="1"/>
  <c r="T2158" i="32" s="1"/>
  <c r="S2158" i="32" a="1"/>
  <c r="S2158" i="32" s="1"/>
  <c r="H2158" i="32"/>
  <c r="C2158" i="32"/>
  <c r="AV2157" i="32"/>
  <c r="AU2157" i="32"/>
  <c r="AT2157" i="32"/>
  <c r="AQ2157" i="32"/>
  <c r="AP2157" i="32"/>
  <c r="AO2157" i="32"/>
  <c r="AN2157" i="32"/>
  <c r="AM2157" i="32"/>
  <c r="AL2157" i="32"/>
  <c r="AK2157" i="32"/>
  <c r="AJ2157" i="32"/>
  <c r="AI2157" i="32"/>
  <c r="AC2157" i="32"/>
  <c r="V2157" i="32" a="1"/>
  <c r="V2157" i="32" s="1"/>
  <c r="T2157" i="32" a="1"/>
  <c r="T2157" i="32" s="1"/>
  <c r="S2157" i="32" a="1"/>
  <c r="S2157" i="32" s="1"/>
  <c r="H2157" i="32"/>
  <c r="C2157" i="32"/>
  <c r="AV2156" i="32"/>
  <c r="AU2156" i="32"/>
  <c r="AT2156" i="32"/>
  <c r="AQ2156" i="32"/>
  <c r="AP2156" i="32"/>
  <c r="AO2156" i="32"/>
  <c r="AN2156" i="32"/>
  <c r="AM2156" i="32"/>
  <c r="AL2156" i="32"/>
  <c r="AK2156" i="32"/>
  <c r="AJ2156" i="32"/>
  <c r="AI2156" i="32"/>
  <c r="AC2156" i="32"/>
  <c r="V2156" i="32" a="1"/>
  <c r="V2156" i="32" s="1"/>
  <c r="T2156" i="32" a="1"/>
  <c r="T2156" i="32" s="1"/>
  <c r="S2156" i="32" a="1"/>
  <c r="S2156" i="32" s="1"/>
  <c r="H2156" i="32"/>
  <c r="C2156" i="32"/>
  <c r="AV2155" i="32"/>
  <c r="AU2155" i="32"/>
  <c r="AT2155" i="32"/>
  <c r="AQ2155" i="32"/>
  <c r="AP2155" i="32"/>
  <c r="AO2155" i="32"/>
  <c r="AN2155" i="32"/>
  <c r="AM2155" i="32"/>
  <c r="AL2155" i="32"/>
  <c r="AK2155" i="32"/>
  <c r="AJ2155" i="32"/>
  <c r="AI2155" i="32"/>
  <c r="AC2155" i="32"/>
  <c r="V2155" i="32" a="1"/>
  <c r="V2155" i="32" s="1"/>
  <c r="T2155" i="32" a="1"/>
  <c r="T2155" i="32" s="1"/>
  <c r="S2155" i="32" a="1"/>
  <c r="S2155" i="32" s="1"/>
  <c r="H2155" i="32"/>
  <c r="C2155" i="32"/>
  <c r="AV2154" i="32"/>
  <c r="AU2154" i="32"/>
  <c r="AT2154" i="32"/>
  <c r="AQ2154" i="32"/>
  <c r="AP2154" i="32"/>
  <c r="AO2154" i="32"/>
  <c r="AN2154" i="32"/>
  <c r="AM2154" i="32"/>
  <c r="AL2154" i="32"/>
  <c r="AK2154" i="32"/>
  <c r="AJ2154" i="32"/>
  <c r="AI2154" i="32"/>
  <c r="AC2154" i="32"/>
  <c r="V2154" i="32" a="1"/>
  <c r="V2154" i="32" s="1"/>
  <c r="T2154" i="32" a="1"/>
  <c r="T2154" i="32" s="1"/>
  <c r="S2154" i="32" a="1"/>
  <c r="S2154" i="32" s="1"/>
  <c r="H2154" i="32"/>
  <c r="C2154" i="32"/>
  <c r="AV2153" i="32"/>
  <c r="AU2153" i="32"/>
  <c r="AT2153" i="32"/>
  <c r="AQ2153" i="32"/>
  <c r="AP2153" i="32"/>
  <c r="AO2153" i="32"/>
  <c r="AN2153" i="32"/>
  <c r="AM2153" i="32"/>
  <c r="AL2153" i="32"/>
  <c r="AK2153" i="32"/>
  <c r="AJ2153" i="32"/>
  <c r="AI2153" i="32"/>
  <c r="AC2153" i="32"/>
  <c r="V2153" i="32" a="1"/>
  <c r="V2153" i="32" s="1"/>
  <c r="T2153" i="32" a="1"/>
  <c r="T2153" i="32" s="1"/>
  <c r="S2153" i="32" a="1"/>
  <c r="S2153" i="32" s="1"/>
  <c r="H2153" i="32"/>
  <c r="C2153" i="32"/>
  <c r="AV2152" i="32"/>
  <c r="AU2152" i="32"/>
  <c r="AT2152" i="32"/>
  <c r="AQ2152" i="32"/>
  <c r="AP2152" i="32"/>
  <c r="AO2152" i="32"/>
  <c r="AN2152" i="32"/>
  <c r="AM2152" i="32"/>
  <c r="AL2152" i="32"/>
  <c r="AK2152" i="32"/>
  <c r="AJ2152" i="32"/>
  <c r="AI2152" i="32"/>
  <c r="AC2152" i="32"/>
  <c r="V2152" i="32" a="1"/>
  <c r="V2152" i="32" s="1"/>
  <c r="T2152" i="32" a="1"/>
  <c r="T2152" i="32" s="1"/>
  <c r="S2152" i="32" a="1"/>
  <c r="S2152" i="32" s="1"/>
  <c r="H2152" i="32"/>
  <c r="C2152" i="32"/>
  <c r="AV2151" i="32"/>
  <c r="AU2151" i="32"/>
  <c r="AT2151" i="32"/>
  <c r="AQ2151" i="32"/>
  <c r="AP2151" i="32"/>
  <c r="AO2151" i="32"/>
  <c r="AN2151" i="32"/>
  <c r="AM2151" i="32"/>
  <c r="AL2151" i="32"/>
  <c r="AK2151" i="32"/>
  <c r="AJ2151" i="32"/>
  <c r="AI2151" i="32"/>
  <c r="AC2151" i="32"/>
  <c r="V2151" i="32" a="1"/>
  <c r="V2151" i="32" s="1"/>
  <c r="T2151" i="32" a="1"/>
  <c r="T2151" i="32" s="1"/>
  <c r="S2151" i="32" a="1"/>
  <c r="S2151" i="32" s="1"/>
  <c r="H2151" i="32"/>
  <c r="C2151" i="32"/>
  <c r="AV2150" i="32"/>
  <c r="AU2150" i="32"/>
  <c r="AT2150" i="32"/>
  <c r="AQ2150" i="32"/>
  <c r="AP2150" i="32"/>
  <c r="AO2150" i="32"/>
  <c r="AN2150" i="32"/>
  <c r="AM2150" i="32"/>
  <c r="AL2150" i="32"/>
  <c r="AK2150" i="32"/>
  <c r="AJ2150" i="32"/>
  <c r="AI2150" i="32"/>
  <c r="AC2150" i="32"/>
  <c r="V2150" i="32" a="1"/>
  <c r="V2150" i="32" s="1"/>
  <c r="T2150" i="32" a="1"/>
  <c r="T2150" i="32" s="1"/>
  <c r="S2150" i="32" a="1"/>
  <c r="S2150" i="32" s="1"/>
  <c r="H2150" i="32"/>
  <c r="C2150" i="32"/>
  <c r="AV2149" i="32"/>
  <c r="AU2149" i="32"/>
  <c r="AT2149" i="32"/>
  <c r="AQ2149" i="32"/>
  <c r="AP2149" i="32"/>
  <c r="AO2149" i="32"/>
  <c r="AN2149" i="32"/>
  <c r="AM2149" i="32"/>
  <c r="AL2149" i="32"/>
  <c r="AK2149" i="32"/>
  <c r="AJ2149" i="32"/>
  <c r="AI2149" i="32"/>
  <c r="AC2149" i="32"/>
  <c r="V2149" i="32" a="1"/>
  <c r="V2149" i="32" s="1"/>
  <c r="T2149" i="32" a="1"/>
  <c r="T2149" i="32" s="1"/>
  <c r="S2149" i="32" a="1"/>
  <c r="S2149" i="32" s="1"/>
  <c r="H2149" i="32"/>
  <c r="C2149" i="32"/>
  <c r="AV2148" i="32"/>
  <c r="AU2148" i="32"/>
  <c r="AT2148" i="32"/>
  <c r="AQ2148" i="32"/>
  <c r="AP2148" i="32"/>
  <c r="AO2148" i="32"/>
  <c r="AN2148" i="32"/>
  <c r="AM2148" i="32"/>
  <c r="AL2148" i="32"/>
  <c r="AK2148" i="32"/>
  <c r="AJ2148" i="32"/>
  <c r="AI2148" i="32"/>
  <c r="AC2148" i="32"/>
  <c r="V2148" i="32" a="1"/>
  <c r="V2148" i="32" s="1"/>
  <c r="T2148" i="32" a="1"/>
  <c r="T2148" i="32" s="1"/>
  <c r="S2148" i="32" a="1"/>
  <c r="S2148" i="32" s="1"/>
  <c r="H2148" i="32"/>
  <c r="C2148" i="32"/>
  <c r="AV2147" i="32"/>
  <c r="AU2147" i="32"/>
  <c r="AT2147" i="32"/>
  <c r="AQ2147" i="32"/>
  <c r="AP2147" i="32"/>
  <c r="AO2147" i="32"/>
  <c r="AN2147" i="32"/>
  <c r="AM2147" i="32"/>
  <c r="AL2147" i="32"/>
  <c r="AK2147" i="32"/>
  <c r="AJ2147" i="32"/>
  <c r="AI2147" i="32"/>
  <c r="AC2147" i="32"/>
  <c r="V2147" i="32" a="1"/>
  <c r="V2147" i="32" s="1"/>
  <c r="T2147" i="32" a="1"/>
  <c r="T2147" i="32" s="1"/>
  <c r="S2147" i="32" a="1"/>
  <c r="S2147" i="32" s="1"/>
  <c r="H2147" i="32"/>
  <c r="C2147" i="32"/>
  <c r="AV2146" i="32"/>
  <c r="AU2146" i="32"/>
  <c r="AT2146" i="32"/>
  <c r="AQ2146" i="32"/>
  <c r="AP2146" i="32"/>
  <c r="AO2146" i="32"/>
  <c r="AN2146" i="32"/>
  <c r="AM2146" i="32"/>
  <c r="AL2146" i="32"/>
  <c r="AK2146" i="32"/>
  <c r="AJ2146" i="32"/>
  <c r="AI2146" i="32"/>
  <c r="AC2146" i="32"/>
  <c r="V2146" i="32" a="1"/>
  <c r="V2146" i="32" s="1"/>
  <c r="T2146" i="32" a="1"/>
  <c r="T2146" i="32" s="1"/>
  <c r="S2146" i="32" a="1"/>
  <c r="S2146" i="32" s="1"/>
  <c r="H2146" i="32"/>
  <c r="C2146" i="32"/>
  <c r="AV2145" i="32"/>
  <c r="AU2145" i="32"/>
  <c r="AT2145" i="32"/>
  <c r="AQ2145" i="32"/>
  <c r="AP2145" i="32"/>
  <c r="AO2145" i="32"/>
  <c r="AN2145" i="32"/>
  <c r="AM2145" i="32"/>
  <c r="AL2145" i="32"/>
  <c r="AK2145" i="32"/>
  <c r="AJ2145" i="32"/>
  <c r="AI2145" i="32"/>
  <c r="AC2145" i="32"/>
  <c r="V2145" i="32" a="1"/>
  <c r="V2145" i="32" s="1"/>
  <c r="T2145" i="32" a="1"/>
  <c r="T2145" i="32" s="1"/>
  <c r="S2145" i="32" a="1"/>
  <c r="S2145" i="32" s="1"/>
  <c r="H2145" i="32"/>
  <c r="C2145" i="32"/>
  <c r="AV2144" i="32"/>
  <c r="AU2144" i="32"/>
  <c r="AT2144" i="32"/>
  <c r="AQ2144" i="32"/>
  <c r="AP2144" i="32"/>
  <c r="AO2144" i="32"/>
  <c r="AN2144" i="32"/>
  <c r="AM2144" i="32"/>
  <c r="AL2144" i="32"/>
  <c r="AK2144" i="32"/>
  <c r="AJ2144" i="32"/>
  <c r="AI2144" i="32"/>
  <c r="AC2144" i="32"/>
  <c r="V2144" i="32" a="1"/>
  <c r="V2144" i="32" s="1"/>
  <c r="T2144" i="32" a="1"/>
  <c r="T2144" i="32" s="1"/>
  <c r="S2144" i="32" a="1"/>
  <c r="S2144" i="32" s="1"/>
  <c r="H2144" i="32"/>
  <c r="C2144" i="32"/>
  <c r="AV2143" i="32"/>
  <c r="AU2143" i="32"/>
  <c r="AT2143" i="32"/>
  <c r="AQ2143" i="32"/>
  <c r="AP2143" i="32"/>
  <c r="AO2143" i="32"/>
  <c r="AN2143" i="32"/>
  <c r="AM2143" i="32"/>
  <c r="AL2143" i="32"/>
  <c r="AK2143" i="32"/>
  <c r="AJ2143" i="32"/>
  <c r="AI2143" i="32"/>
  <c r="AC2143" i="32"/>
  <c r="V2143" i="32" a="1"/>
  <c r="V2143" i="32" s="1"/>
  <c r="T2143" i="32" a="1"/>
  <c r="T2143" i="32" s="1"/>
  <c r="S2143" i="32" a="1"/>
  <c r="S2143" i="32" s="1"/>
  <c r="H2143" i="32"/>
  <c r="C2143" i="32"/>
  <c r="AV2142" i="32"/>
  <c r="AU2142" i="32"/>
  <c r="AT2142" i="32"/>
  <c r="AQ2142" i="32"/>
  <c r="AP2142" i="32"/>
  <c r="AO2142" i="32"/>
  <c r="AN2142" i="32"/>
  <c r="AM2142" i="32"/>
  <c r="AL2142" i="32"/>
  <c r="AK2142" i="32"/>
  <c r="AJ2142" i="32"/>
  <c r="AI2142" i="32"/>
  <c r="AC2142" i="32"/>
  <c r="V2142" i="32" a="1"/>
  <c r="V2142" i="32" s="1"/>
  <c r="T2142" i="32" a="1"/>
  <c r="T2142" i="32" s="1"/>
  <c r="S2142" i="32" a="1"/>
  <c r="S2142" i="32" s="1"/>
  <c r="H2142" i="32"/>
  <c r="C2142" i="32"/>
  <c r="AV2141" i="32"/>
  <c r="AU2141" i="32"/>
  <c r="AT2141" i="32"/>
  <c r="AQ2141" i="32"/>
  <c r="AP2141" i="32"/>
  <c r="AO2141" i="32"/>
  <c r="AN2141" i="32"/>
  <c r="AM2141" i="32"/>
  <c r="AL2141" i="32"/>
  <c r="AK2141" i="32"/>
  <c r="AJ2141" i="32"/>
  <c r="AI2141" i="32"/>
  <c r="AC2141" i="32"/>
  <c r="V2141" i="32" a="1"/>
  <c r="V2141" i="32" s="1"/>
  <c r="T2141" i="32" a="1"/>
  <c r="T2141" i="32" s="1"/>
  <c r="S2141" i="32" a="1"/>
  <c r="S2141" i="32" s="1"/>
  <c r="H2141" i="32"/>
  <c r="C2141" i="32"/>
  <c r="AV2140" i="32"/>
  <c r="AU2140" i="32"/>
  <c r="AT2140" i="32"/>
  <c r="AQ2140" i="32"/>
  <c r="AP2140" i="32"/>
  <c r="AO2140" i="32"/>
  <c r="AN2140" i="32"/>
  <c r="AM2140" i="32"/>
  <c r="AL2140" i="32"/>
  <c r="AK2140" i="32"/>
  <c r="AJ2140" i="32"/>
  <c r="AI2140" i="32"/>
  <c r="AC2140" i="32"/>
  <c r="V2140" i="32" a="1"/>
  <c r="V2140" i="32" s="1"/>
  <c r="T2140" i="32" a="1"/>
  <c r="T2140" i="32" s="1"/>
  <c r="S2140" i="32" a="1"/>
  <c r="S2140" i="32" s="1"/>
  <c r="H2140" i="32"/>
  <c r="C2140" i="32"/>
  <c r="AV2139" i="32"/>
  <c r="AU2139" i="32"/>
  <c r="AT2139" i="32"/>
  <c r="AQ2139" i="32"/>
  <c r="AP2139" i="32"/>
  <c r="AO2139" i="32"/>
  <c r="AN2139" i="32"/>
  <c r="AM2139" i="32"/>
  <c r="AL2139" i="32"/>
  <c r="AK2139" i="32"/>
  <c r="AJ2139" i="32"/>
  <c r="AI2139" i="32"/>
  <c r="AC2139" i="32"/>
  <c r="V2139" i="32" a="1"/>
  <c r="V2139" i="32" s="1"/>
  <c r="T2139" i="32" a="1"/>
  <c r="T2139" i="32" s="1"/>
  <c r="S2139" i="32" a="1"/>
  <c r="S2139" i="32" s="1"/>
  <c r="H2139" i="32"/>
  <c r="C2139" i="32"/>
  <c r="AV2138" i="32"/>
  <c r="AU2138" i="32"/>
  <c r="AT2138" i="32"/>
  <c r="AQ2138" i="32"/>
  <c r="AP2138" i="32"/>
  <c r="AO2138" i="32"/>
  <c r="AN2138" i="32"/>
  <c r="AM2138" i="32"/>
  <c r="AL2138" i="32"/>
  <c r="AK2138" i="32"/>
  <c r="AJ2138" i="32"/>
  <c r="AI2138" i="32"/>
  <c r="AC2138" i="32"/>
  <c r="V2138" i="32" a="1"/>
  <c r="V2138" i="32" s="1"/>
  <c r="T2138" i="32" a="1"/>
  <c r="T2138" i="32" s="1"/>
  <c r="S2138" i="32" a="1"/>
  <c r="S2138" i="32" s="1"/>
  <c r="H2138" i="32"/>
  <c r="C2138" i="32"/>
  <c r="AV2137" i="32"/>
  <c r="AU2137" i="32"/>
  <c r="AT2137" i="32"/>
  <c r="AQ2137" i="32"/>
  <c r="AP2137" i="32"/>
  <c r="AO2137" i="32"/>
  <c r="AN2137" i="32"/>
  <c r="AM2137" i="32"/>
  <c r="AL2137" i="32"/>
  <c r="AK2137" i="32"/>
  <c r="AJ2137" i="32"/>
  <c r="AI2137" i="32"/>
  <c r="AC2137" i="32"/>
  <c r="V2137" i="32" a="1"/>
  <c r="V2137" i="32" s="1"/>
  <c r="T2137" i="32" a="1"/>
  <c r="T2137" i="32" s="1"/>
  <c r="S2137" i="32" a="1"/>
  <c r="S2137" i="32" s="1"/>
  <c r="H2137" i="32"/>
  <c r="C2137" i="32"/>
  <c r="AV2136" i="32"/>
  <c r="AU2136" i="32"/>
  <c r="AT2136" i="32"/>
  <c r="AQ2136" i="32"/>
  <c r="AP2136" i="32"/>
  <c r="AO2136" i="32"/>
  <c r="AN2136" i="32"/>
  <c r="AM2136" i="32"/>
  <c r="AL2136" i="32"/>
  <c r="AK2136" i="32"/>
  <c r="AJ2136" i="32"/>
  <c r="AI2136" i="32"/>
  <c r="AC2136" i="32"/>
  <c r="V2136" i="32" a="1"/>
  <c r="V2136" i="32" s="1"/>
  <c r="T2136" i="32" a="1"/>
  <c r="T2136" i="32" s="1"/>
  <c r="S2136" i="32" a="1"/>
  <c r="S2136" i="32" s="1"/>
  <c r="H2136" i="32"/>
  <c r="C2136" i="32"/>
  <c r="AV2135" i="32"/>
  <c r="AU2135" i="32"/>
  <c r="AT2135" i="32"/>
  <c r="AQ2135" i="32"/>
  <c r="AP2135" i="32"/>
  <c r="AO2135" i="32"/>
  <c r="AN2135" i="32"/>
  <c r="AM2135" i="32"/>
  <c r="AL2135" i="32"/>
  <c r="AK2135" i="32"/>
  <c r="AJ2135" i="32"/>
  <c r="AI2135" i="32"/>
  <c r="AC2135" i="32"/>
  <c r="V2135" i="32" a="1"/>
  <c r="V2135" i="32" s="1"/>
  <c r="T2135" i="32" a="1"/>
  <c r="T2135" i="32" s="1"/>
  <c r="S2135" i="32" a="1"/>
  <c r="S2135" i="32" s="1"/>
  <c r="H2135" i="32"/>
  <c r="C2135" i="32"/>
  <c r="AV2134" i="32"/>
  <c r="AU2134" i="32"/>
  <c r="AT2134" i="32"/>
  <c r="AQ2134" i="32"/>
  <c r="AP2134" i="32"/>
  <c r="AO2134" i="32"/>
  <c r="AN2134" i="32"/>
  <c r="AM2134" i="32"/>
  <c r="AL2134" i="32"/>
  <c r="AK2134" i="32"/>
  <c r="AJ2134" i="32"/>
  <c r="AI2134" i="32"/>
  <c r="AC2134" i="32"/>
  <c r="V2134" i="32" a="1"/>
  <c r="V2134" i="32" s="1"/>
  <c r="T2134" i="32" a="1"/>
  <c r="T2134" i="32" s="1"/>
  <c r="S2134" i="32" a="1"/>
  <c r="S2134" i="32" s="1"/>
  <c r="H2134" i="32"/>
  <c r="C2134" i="32"/>
  <c r="AV2133" i="32"/>
  <c r="AU2133" i="32"/>
  <c r="AT2133" i="32"/>
  <c r="AQ2133" i="32"/>
  <c r="AP2133" i="32"/>
  <c r="AO2133" i="32"/>
  <c r="AN2133" i="32"/>
  <c r="AM2133" i="32"/>
  <c r="AL2133" i="32"/>
  <c r="AK2133" i="32"/>
  <c r="AJ2133" i="32"/>
  <c r="AI2133" i="32"/>
  <c r="AC2133" i="32"/>
  <c r="V2133" i="32" a="1"/>
  <c r="V2133" i="32" s="1"/>
  <c r="T2133" i="32" a="1"/>
  <c r="T2133" i="32" s="1"/>
  <c r="S2133" i="32" a="1"/>
  <c r="S2133" i="32" s="1"/>
  <c r="H2133" i="32"/>
  <c r="C2133" i="32"/>
  <c r="AV2132" i="32"/>
  <c r="AU2132" i="32"/>
  <c r="AT2132" i="32"/>
  <c r="AQ2132" i="32"/>
  <c r="AP2132" i="32"/>
  <c r="AO2132" i="32"/>
  <c r="AN2132" i="32"/>
  <c r="AM2132" i="32"/>
  <c r="AL2132" i="32"/>
  <c r="AK2132" i="32"/>
  <c r="AJ2132" i="32"/>
  <c r="AI2132" i="32"/>
  <c r="AC2132" i="32"/>
  <c r="V2132" i="32" a="1"/>
  <c r="V2132" i="32" s="1"/>
  <c r="T2132" i="32" a="1"/>
  <c r="T2132" i="32" s="1"/>
  <c r="S2132" i="32" a="1"/>
  <c r="S2132" i="32" s="1"/>
  <c r="R2132" i="32"/>
  <c r="H2132" i="32"/>
  <c r="C2132" i="32"/>
  <c r="AV2131" i="32"/>
  <c r="AU2131" i="32"/>
  <c r="AT2131" i="32"/>
  <c r="AQ2131" i="32"/>
  <c r="AP2131" i="32"/>
  <c r="AO2131" i="32"/>
  <c r="AN2131" i="32"/>
  <c r="AM2131" i="32"/>
  <c r="AL2131" i="32"/>
  <c r="AK2131" i="32"/>
  <c r="AJ2131" i="32"/>
  <c r="AI2131" i="32"/>
  <c r="AC2131" i="32"/>
  <c r="V2131" i="32" a="1"/>
  <c r="V2131" i="32" s="1"/>
  <c r="T2131" i="32" a="1"/>
  <c r="T2131" i="32" s="1"/>
  <c r="S2131" i="32" a="1"/>
  <c r="S2131" i="32" s="1"/>
  <c r="H2131" i="32"/>
  <c r="C2131" i="32"/>
  <c r="AV2130" i="32"/>
  <c r="AU2130" i="32"/>
  <c r="AT2130" i="32"/>
  <c r="AQ2130" i="32"/>
  <c r="AP2130" i="32"/>
  <c r="AO2130" i="32"/>
  <c r="AN2130" i="32"/>
  <c r="AM2130" i="32"/>
  <c r="AL2130" i="32"/>
  <c r="AK2130" i="32"/>
  <c r="AJ2130" i="32"/>
  <c r="AI2130" i="32"/>
  <c r="AC2130" i="32"/>
  <c r="V2130" i="32" a="1"/>
  <c r="V2130" i="32" s="1"/>
  <c r="T2130" i="32" a="1"/>
  <c r="T2130" i="32" s="1"/>
  <c r="S2130" i="32" a="1"/>
  <c r="S2130" i="32" s="1"/>
  <c r="H2130" i="32"/>
  <c r="C2130" i="32"/>
  <c r="AV2129" i="32"/>
  <c r="AU2129" i="32"/>
  <c r="AT2129" i="32"/>
  <c r="AQ2129" i="32"/>
  <c r="AP2129" i="32"/>
  <c r="AO2129" i="32"/>
  <c r="AN2129" i="32"/>
  <c r="AM2129" i="32"/>
  <c r="AL2129" i="32"/>
  <c r="AK2129" i="32"/>
  <c r="AJ2129" i="32"/>
  <c r="AI2129" i="32"/>
  <c r="AC2129" i="32"/>
  <c r="V2129" i="32" a="1"/>
  <c r="V2129" i="32" s="1"/>
  <c r="T2129" i="32" a="1"/>
  <c r="T2129" i="32" s="1"/>
  <c r="S2129" i="32" a="1"/>
  <c r="S2129" i="32" s="1"/>
  <c r="H2129" i="32"/>
  <c r="C2129" i="32"/>
  <c r="AV2128" i="32"/>
  <c r="AU2128" i="32"/>
  <c r="AT2128" i="32"/>
  <c r="AQ2128" i="32"/>
  <c r="AP2128" i="32"/>
  <c r="AO2128" i="32"/>
  <c r="AN2128" i="32"/>
  <c r="AM2128" i="32"/>
  <c r="AL2128" i="32"/>
  <c r="AK2128" i="32"/>
  <c r="AJ2128" i="32"/>
  <c r="AI2128" i="32"/>
  <c r="AC2128" i="32"/>
  <c r="V2128" i="32" a="1"/>
  <c r="V2128" i="32" s="1"/>
  <c r="T2128" i="32" a="1"/>
  <c r="T2128" i="32" s="1"/>
  <c r="S2128" i="32" a="1"/>
  <c r="S2128" i="32" s="1"/>
  <c r="H2128" i="32"/>
  <c r="C2128" i="32"/>
  <c r="AV2127" i="32"/>
  <c r="AU2127" i="32"/>
  <c r="AT2127" i="32"/>
  <c r="AQ2127" i="32"/>
  <c r="AP2127" i="32"/>
  <c r="AO2127" i="32"/>
  <c r="AN2127" i="32"/>
  <c r="AM2127" i="32"/>
  <c r="AL2127" i="32"/>
  <c r="AK2127" i="32"/>
  <c r="AJ2127" i="32"/>
  <c r="AI2127" i="32"/>
  <c r="AC2127" i="32"/>
  <c r="V2127" i="32" a="1"/>
  <c r="V2127" i="32" s="1"/>
  <c r="T2127" i="32" a="1"/>
  <c r="T2127" i="32" s="1"/>
  <c r="S2127" i="32" a="1"/>
  <c r="S2127" i="32" s="1"/>
  <c r="H2127" i="32"/>
  <c r="C2127" i="32"/>
  <c r="AV2126" i="32"/>
  <c r="AU2126" i="32"/>
  <c r="AT2126" i="32"/>
  <c r="AQ2126" i="32"/>
  <c r="AP2126" i="32"/>
  <c r="AO2126" i="32"/>
  <c r="AN2126" i="32"/>
  <c r="AM2126" i="32"/>
  <c r="AL2126" i="32"/>
  <c r="AK2126" i="32"/>
  <c r="AJ2126" i="32"/>
  <c r="AI2126" i="32"/>
  <c r="AC2126" i="32"/>
  <c r="V2126" i="32" a="1"/>
  <c r="V2126" i="32" s="1"/>
  <c r="T2126" i="32" a="1"/>
  <c r="T2126" i="32" s="1"/>
  <c r="S2126" i="32" a="1"/>
  <c r="S2126" i="32" s="1"/>
  <c r="H2126" i="32"/>
  <c r="C2126" i="32"/>
  <c r="AV2125" i="32"/>
  <c r="AU2125" i="32"/>
  <c r="AT2125" i="32"/>
  <c r="AQ2125" i="32"/>
  <c r="AP2125" i="32"/>
  <c r="AO2125" i="32"/>
  <c r="AN2125" i="32"/>
  <c r="AM2125" i="32"/>
  <c r="AL2125" i="32"/>
  <c r="AK2125" i="32"/>
  <c r="AJ2125" i="32"/>
  <c r="AI2125" i="32"/>
  <c r="AC2125" i="32"/>
  <c r="V2125" i="32" a="1"/>
  <c r="V2125" i="32" s="1"/>
  <c r="T2125" i="32" a="1"/>
  <c r="T2125" i="32" s="1"/>
  <c r="S2125" i="32" a="1"/>
  <c r="S2125" i="32" s="1"/>
  <c r="H2125" i="32"/>
  <c r="C2125" i="32"/>
  <c r="AV2124" i="32"/>
  <c r="AU2124" i="32"/>
  <c r="AT2124" i="32"/>
  <c r="AQ2124" i="32"/>
  <c r="AP2124" i="32"/>
  <c r="AO2124" i="32"/>
  <c r="AN2124" i="32"/>
  <c r="AM2124" i="32"/>
  <c r="AL2124" i="32"/>
  <c r="AK2124" i="32"/>
  <c r="AJ2124" i="32"/>
  <c r="AI2124" i="32"/>
  <c r="AC2124" i="32"/>
  <c r="V2124" i="32" a="1"/>
  <c r="V2124" i="32" s="1"/>
  <c r="T2124" i="32" a="1"/>
  <c r="T2124" i="32" s="1"/>
  <c r="S2124" i="32" a="1"/>
  <c r="S2124" i="32" s="1"/>
  <c r="H2124" i="32"/>
  <c r="C2124" i="32"/>
  <c r="AV2123" i="32"/>
  <c r="AU2123" i="32"/>
  <c r="AT2123" i="32"/>
  <c r="AQ2123" i="32"/>
  <c r="AP2123" i="32"/>
  <c r="AO2123" i="32"/>
  <c r="AN2123" i="32"/>
  <c r="AM2123" i="32"/>
  <c r="AL2123" i="32"/>
  <c r="AK2123" i="32"/>
  <c r="AJ2123" i="32"/>
  <c r="AI2123" i="32"/>
  <c r="AC2123" i="32"/>
  <c r="V2123" i="32" a="1"/>
  <c r="V2123" i="32" s="1"/>
  <c r="T2123" i="32" a="1"/>
  <c r="T2123" i="32" s="1"/>
  <c r="S2123" i="32" a="1"/>
  <c r="S2123" i="32" s="1"/>
  <c r="H2123" i="32"/>
  <c r="C2123" i="32"/>
  <c r="AV2122" i="32"/>
  <c r="AU2122" i="32"/>
  <c r="AT2122" i="32"/>
  <c r="AQ2122" i="32"/>
  <c r="AP2122" i="32"/>
  <c r="AO2122" i="32"/>
  <c r="AN2122" i="32"/>
  <c r="AM2122" i="32"/>
  <c r="AL2122" i="32"/>
  <c r="AK2122" i="32"/>
  <c r="AJ2122" i="32"/>
  <c r="AI2122" i="32"/>
  <c r="AC2122" i="32"/>
  <c r="V2122" i="32" a="1"/>
  <c r="V2122" i="32" s="1"/>
  <c r="T2122" i="32" a="1"/>
  <c r="T2122" i="32" s="1"/>
  <c r="S2122" i="32" a="1"/>
  <c r="S2122" i="32" s="1"/>
  <c r="H2122" i="32"/>
  <c r="C2122" i="32"/>
  <c r="AV2121" i="32"/>
  <c r="AU2121" i="32"/>
  <c r="AT2121" i="32"/>
  <c r="AQ2121" i="32"/>
  <c r="AP2121" i="32"/>
  <c r="AO2121" i="32"/>
  <c r="AN2121" i="32"/>
  <c r="AM2121" i="32"/>
  <c r="AL2121" i="32"/>
  <c r="AK2121" i="32"/>
  <c r="AJ2121" i="32"/>
  <c r="AI2121" i="32"/>
  <c r="AC2121" i="32"/>
  <c r="V2121" i="32" a="1"/>
  <c r="V2121" i="32" s="1"/>
  <c r="T2121" i="32" a="1"/>
  <c r="T2121" i="32" s="1"/>
  <c r="S2121" i="32" a="1"/>
  <c r="S2121" i="32" s="1"/>
  <c r="H2121" i="32"/>
  <c r="C2121" i="32"/>
  <c r="AV2120" i="32"/>
  <c r="AU2120" i="32"/>
  <c r="AT2120" i="32"/>
  <c r="AQ2120" i="32"/>
  <c r="AP2120" i="32"/>
  <c r="AO2120" i="32"/>
  <c r="AN2120" i="32"/>
  <c r="AM2120" i="32"/>
  <c r="AL2120" i="32"/>
  <c r="AK2120" i="32"/>
  <c r="AJ2120" i="32"/>
  <c r="AI2120" i="32"/>
  <c r="AC2120" i="32"/>
  <c r="V2120" i="32" a="1"/>
  <c r="V2120" i="32" s="1"/>
  <c r="T2120" i="32" a="1"/>
  <c r="T2120" i="32" s="1"/>
  <c r="S2120" i="32" a="1"/>
  <c r="S2120" i="32" s="1"/>
  <c r="H2120" i="32"/>
  <c r="C2120" i="32"/>
  <c r="AV2119" i="32"/>
  <c r="AU2119" i="32"/>
  <c r="AT2119" i="32"/>
  <c r="AQ2119" i="32"/>
  <c r="AP2119" i="32"/>
  <c r="AO2119" i="32"/>
  <c r="AN2119" i="32"/>
  <c r="AM2119" i="32"/>
  <c r="AL2119" i="32"/>
  <c r="AK2119" i="32"/>
  <c r="AJ2119" i="32"/>
  <c r="AI2119" i="32"/>
  <c r="AC2119" i="32"/>
  <c r="V2119" i="32" a="1"/>
  <c r="V2119" i="32" s="1"/>
  <c r="T2119" i="32" a="1"/>
  <c r="T2119" i="32" s="1"/>
  <c r="S2119" i="32" a="1"/>
  <c r="S2119" i="32" s="1"/>
  <c r="H2119" i="32"/>
  <c r="C2119" i="32"/>
  <c r="AV2118" i="32"/>
  <c r="AU2118" i="32"/>
  <c r="AT2118" i="32"/>
  <c r="AQ2118" i="32"/>
  <c r="AP2118" i="32"/>
  <c r="AO2118" i="32"/>
  <c r="AN2118" i="32"/>
  <c r="AM2118" i="32"/>
  <c r="AL2118" i="32"/>
  <c r="AK2118" i="32"/>
  <c r="AJ2118" i="32"/>
  <c r="AI2118" i="32"/>
  <c r="AC2118" i="32"/>
  <c r="V2118" i="32" a="1"/>
  <c r="V2118" i="32" s="1"/>
  <c r="T2118" i="32" a="1"/>
  <c r="T2118" i="32" s="1"/>
  <c r="S2118" i="32" a="1"/>
  <c r="S2118" i="32" s="1"/>
  <c r="H2118" i="32"/>
  <c r="C2118" i="32"/>
  <c r="AV2117" i="32"/>
  <c r="AU2117" i="32"/>
  <c r="AT2117" i="32"/>
  <c r="AQ2117" i="32"/>
  <c r="AP2117" i="32"/>
  <c r="AO2117" i="32"/>
  <c r="AN2117" i="32"/>
  <c r="AM2117" i="32"/>
  <c r="AL2117" i="32"/>
  <c r="AK2117" i="32"/>
  <c r="AJ2117" i="32"/>
  <c r="AI2117" i="32"/>
  <c r="AC2117" i="32"/>
  <c r="V2117" i="32" a="1"/>
  <c r="V2117" i="32" s="1"/>
  <c r="T2117" i="32" a="1"/>
  <c r="T2117" i="32" s="1"/>
  <c r="S2117" i="32" a="1"/>
  <c r="S2117" i="32" s="1"/>
  <c r="H2117" i="32"/>
  <c r="C2117" i="32"/>
  <c r="AV2116" i="32"/>
  <c r="AU2116" i="32"/>
  <c r="AT2116" i="32"/>
  <c r="AQ2116" i="32"/>
  <c r="AP2116" i="32"/>
  <c r="AO2116" i="32"/>
  <c r="AN2116" i="32"/>
  <c r="AM2116" i="32"/>
  <c r="AL2116" i="32"/>
  <c r="AK2116" i="32"/>
  <c r="AJ2116" i="32"/>
  <c r="AI2116" i="32"/>
  <c r="AC2116" i="32"/>
  <c r="V2116" i="32" a="1"/>
  <c r="V2116" i="32" s="1"/>
  <c r="T2116" i="32" a="1"/>
  <c r="T2116" i="32" s="1"/>
  <c r="S2116" i="32" a="1"/>
  <c r="S2116" i="32" s="1"/>
  <c r="H2116" i="32"/>
  <c r="C2116" i="32"/>
  <c r="AV2115" i="32"/>
  <c r="AU2115" i="32"/>
  <c r="AT2115" i="32"/>
  <c r="AQ2115" i="32"/>
  <c r="AP2115" i="32"/>
  <c r="AO2115" i="32"/>
  <c r="AN2115" i="32"/>
  <c r="AM2115" i="32"/>
  <c r="AL2115" i="32"/>
  <c r="AK2115" i="32"/>
  <c r="AJ2115" i="32"/>
  <c r="AI2115" i="32"/>
  <c r="AC2115" i="32"/>
  <c r="V2115" i="32" a="1"/>
  <c r="V2115" i="32" s="1"/>
  <c r="T2115" i="32" a="1"/>
  <c r="T2115" i="32" s="1"/>
  <c r="S2115" i="32" a="1"/>
  <c r="S2115" i="32" s="1"/>
  <c r="H2115" i="32"/>
  <c r="C2115" i="32"/>
  <c r="AV2114" i="32"/>
  <c r="AU2114" i="32"/>
  <c r="AT2114" i="32"/>
  <c r="AQ2114" i="32"/>
  <c r="AP2114" i="32"/>
  <c r="AO2114" i="32"/>
  <c r="AN2114" i="32"/>
  <c r="AM2114" i="32"/>
  <c r="AL2114" i="32"/>
  <c r="AK2114" i="32"/>
  <c r="AJ2114" i="32"/>
  <c r="AI2114" i="32"/>
  <c r="AC2114" i="32"/>
  <c r="V2114" i="32" a="1"/>
  <c r="V2114" i="32" s="1"/>
  <c r="T2114" i="32" a="1"/>
  <c r="T2114" i="32" s="1"/>
  <c r="S2114" i="32" a="1"/>
  <c r="S2114" i="32" s="1"/>
  <c r="H2114" i="32"/>
  <c r="C2114" i="32"/>
  <c r="AV2113" i="32"/>
  <c r="AU2113" i="32"/>
  <c r="AT2113" i="32"/>
  <c r="AQ2113" i="32"/>
  <c r="AP2113" i="32"/>
  <c r="AO2113" i="32"/>
  <c r="AN2113" i="32"/>
  <c r="AM2113" i="32"/>
  <c r="AL2113" i="32"/>
  <c r="AK2113" i="32"/>
  <c r="AJ2113" i="32"/>
  <c r="AI2113" i="32"/>
  <c r="AC2113" i="32"/>
  <c r="V2113" i="32" a="1"/>
  <c r="V2113" i="32" s="1"/>
  <c r="T2113" i="32" a="1"/>
  <c r="T2113" i="32" s="1"/>
  <c r="S2113" i="32" a="1"/>
  <c r="S2113" i="32" s="1"/>
  <c r="H2113" i="32"/>
  <c r="C2113" i="32"/>
  <c r="AV2112" i="32"/>
  <c r="AU2112" i="32"/>
  <c r="AT2112" i="32"/>
  <c r="AQ2112" i="32"/>
  <c r="AP2112" i="32"/>
  <c r="AO2112" i="32"/>
  <c r="AN2112" i="32"/>
  <c r="AM2112" i="32"/>
  <c r="AL2112" i="32"/>
  <c r="AK2112" i="32"/>
  <c r="AJ2112" i="32"/>
  <c r="AI2112" i="32"/>
  <c r="AC2112" i="32"/>
  <c r="V2112" i="32" a="1"/>
  <c r="V2112" i="32" s="1"/>
  <c r="T2112" i="32" a="1"/>
  <c r="T2112" i="32" s="1"/>
  <c r="S2112" i="32" a="1"/>
  <c r="S2112" i="32" s="1"/>
  <c r="H2112" i="32"/>
  <c r="C2112" i="32"/>
  <c r="AV2111" i="32"/>
  <c r="AU2111" i="32"/>
  <c r="AT2111" i="32"/>
  <c r="AQ2111" i="32"/>
  <c r="AP2111" i="32"/>
  <c r="AO2111" i="32"/>
  <c r="AN2111" i="32"/>
  <c r="AM2111" i="32"/>
  <c r="AL2111" i="32"/>
  <c r="AK2111" i="32"/>
  <c r="AJ2111" i="32"/>
  <c r="AI2111" i="32"/>
  <c r="AC2111" i="32"/>
  <c r="V2111" i="32" a="1"/>
  <c r="V2111" i="32" s="1"/>
  <c r="T2111" i="32" a="1"/>
  <c r="T2111" i="32" s="1"/>
  <c r="S2111" i="32" a="1"/>
  <c r="S2111" i="32" s="1"/>
  <c r="H2111" i="32"/>
  <c r="C2111" i="32"/>
  <c r="AV2110" i="32"/>
  <c r="AU2110" i="32"/>
  <c r="AT2110" i="32"/>
  <c r="AQ2110" i="32"/>
  <c r="AP2110" i="32"/>
  <c r="AO2110" i="32"/>
  <c r="AN2110" i="32"/>
  <c r="AM2110" i="32"/>
  <c r="AL2110" i="32"/>
  <c r="AK2110" i="32"/>
  <c r="AJ2110" i="32"/>
  <c r="AI2110" i="32"/>
  <c r="AC2110" i="32"/>
  <c r="V2110" i="32" a="1"/>
  <c r="V2110" i="32" s="1"/>
  <c r="T2110" i="32" a="1"/>
  <c r="T2110" i="32" s="1"/>
  <c r="S2110" i="32" a="1"/>
  <c r="S2110" i="32" s="1"/>
  <c r="H2110" i="32"/>
  <c r="C2110" i="32"/>
  <c r="AV2109" i="32"/>
  <c r="AU2109" i="32"/>
  <c r="AT2109" i="32"/>
  <c r="AQ2109" i="32"/>
  <c r="AP2109" i="32"/>
  <c r="AO2109" i="32"/>
  <c r="AN2109" i="32"/>
  <c r="AM2109" i="32"/>
  <c r="AL2109" i="32"/>
  <c r="AK2109" i="32"/>
  <c r="AJ2109" i="32"/>
  <c r="AI2109" i="32"/>
  <c r="AC2109" i="32"/>
  <c r="V2109" i="32" a="1"/>
  <c r="V2109" i="32" s="1"/>
  <c r="T2109" i="32" a="1"/>
  <c r="T2109" i="32" s="1"/>
  <c r="S2109" i="32" a="1"/>
  <c r="S2109" i="32" s="1"/>
  <c r="H2109" i="32"/>
  <c r="C2109" i="32"/>
  <c r="AV2108" i="32"/>
  <c r="AU2108" i="32"/>
  <c r="AT2108" i="32"/>
  <c r="AQ2108" i="32"/>
  <c r="AP2108" i="32"/>
  <c r="AO2108" i="32"/>
  <c r="AN2108" i="32"/>
  <c r="AM2108" i="32"/>
  <c r="AL2108" i="32"/>
  <c r="AK2108" i="32"/>
  <c r="AJ2108" i="32"/>
  <c r="AI2108" i="32"/>
  <c r="AC2108" i="32"/>
  <c r="V2108" i="32" a="1"/>
  <c r="V2108" i="32" s="1"/>
  <c r="T2108" i="32" a="1"/>
  <c r="T2108" i="32" s="1"/>
  <c r="S2108" i="32" a="1"/>
  <c r="S2108" i="32" s="1"/>
  <c r="H2108" i="32"/>
  <c r="C2108" i="32"/>
  <c r="AV2107" i="32"/>
  <c r="AU2107" i="32"/>
  <c r="AT2107" i="32"/>
  <c r="AQ2107" i="32"/>
  <c r="AP2107" i="32"/>
  <c r="AO2107" i="32"/>
  <c r="AN2107" i="32"/>
  <c r="AM2107" i="32"/>
  <c r="AL2107" i="32"/>
  <c r="AK2107" i="32"/>
  <c r="AJ2107" i="32"/>
  <c r="AI2107" i="32"/>
  <c r="AC2107" i="32"/>
  <c r="V2107" i="32" a="1"/>
  <c r="V2107" i="32" s="1"/>
  <c r="T2107" i="32" a="1"/>
  <c r="T2107" i="32" s="1"/>
  <c r="S2107" i="32" a="1"/>
  <c r="S2107" i="32" s="1"/>
  <c r="H2107" i="32"/>
  <c r="C2107" i="32"/>
  <c r="AV2106" i="32"/>
  <c r="AU2106" i="32"/>
  <c r="AT2106" i="32"/>
  <c r="AQ2106" i="32"/>
  <c r="AP2106" i="32"/>
  <c r="AO2106" i="32"/>
  <c r="AN2106" i="32"/>
  <c r="AM2106" i="32"/>
  <c r="AL2106" i="32"/>
  <c r="AK2106" i="32"/>
  <c r="AJ2106" i="32"/>
  <c r="AI2106" i="32"/>
  <c r="AC2106" i="32"/>
  <c r="V2106" i="32" a="1"/>
  <c r="V2106" i="32" s="1"/>
  <c r="T2106" i="32" a="1"/>
  <c r="T2106" i="32" s="1"/>
  <c r="S2106" i="32" a="1"/>
  <c r="S2106" i="32" s="1"/>
  <c r="H2106" i="32"/>
  <c r="C2106" i="32"/>
  <c r="AV2105" i="32"/>
  <c r="AU2105" i="32"/>
  <c r="AT2105" i="32"/>
  <c r="AQ2105" i="32"/>
  <c r="AP2105" i="32"/>
  <c r="AO2105" i="32"/>
  <c r="AN2105" i="32"/>
  <c r="AM2105" i="32"/>
  <c r="AL2105" i="32"/>
  <c r="AK2105" i="32"/>
  <c r="AJ2105" i="32"/>
  <c r="AI2105" i="32"/>
  <c r="AC2105" i="32"/>
  <c r="V2105" i="32" a="1"/>
  <c r="V2105" i="32" s="1"/>
  <c r="T2105" i="32" a="1"/>
  <c r="T2105" i="32" s="1"/>
  <c r="S2105" i="32" a="1"/>
  <c r="S2105" i="32" s="1"/>
  <c r="H2105" i="32"/>
  <c r="C2105" i="32"/>
  <c r="AV2104" i="32"/>
  <c r="AU2104" i="32"/>
  <c r="AT2104" i="32"/>
  <c r="AQ2104" i="32"/>
  <c r="AP2104" i="32"/>
  <c r="AO2104" i="32"/>
  <c r="AN2104" i="32"/>
  <c r="AM2104" i="32"/>
  <c r="AL2104" i="32"/>
  <c r="AK2104" i="32"/>
  <c r="AJ2104" i="32"/>
  <c r="AI2104" i="32"/>
  <c r="AC2104" i="32"/>
  <c r="V2104" i="32" a="1"/>
  <c r="V2104" i="32" s="1"/>
  <c r="T2104" i="32" a="1"/>
  <c r="T2104" i="32" s="1"/>
  <c r="S2104" i="32" a="1"/>
  <c r="S2104" i="32" s="1"/>
  <c r="H2104" i="32"/>
  <c r="C2104" i="32"/>
  <c r="AV2103" i="32"/>
  <c r="AU2103" i="32"/>
  <c r="AT2103" i="32"/>
  <c r="AQ2103" i="32"/>
  <c r="AP2103" i="32"/>
  <c r="AO2103" i="32"/>
  <c r="AN2103" i="32"/>
  <c r="AM2103" i="32"/>
  <c r="AL2103" i="32"/>
  <c r="AK2103" i="32"/>
  <c r="AJ2103" i="32"/>
  <c r="AI2103" i="32"/>
  <c r="AC2103" i="32"/>
  <c r="V2103" i="32" a="1"/>
  <c r="V2103" i="32" s="1"/>
  <c r="T2103" i="32" a="1"/>
  <c r="T2103" i="32" s="1"/>
  <c r="S2103" i="32" a="1"/>
  <c r="S2103" i="32" s="1"/>
  <c r="H2103" i="32"/>
  <c r="C2103" i="32"/>
  <c r="AV2102" i="32"/>
  <c r="AU2102" i="32"/>
  <c r="AT2102" i="32"/>
  <c r="AQ2102" i="32"/>
  <c r="AP2102" i="32"/>
  <c r="AO2102" i="32"/>
  <c r="AN2102" i="32"/>
  <c r="AM2102" i="32"/>
  <c r="AL2102" i="32"/>
  <c r="AK2102" i="32"/>
  <c r="AJ2102" i="32"/>
  <c r="AI2102" i="32"/>
  <c r="AC2102" i="32"/>
  <c r="V2102" i="32" a="1"/>
  <c r="V2102" i="32" s="1"/>
  <c r="T2102" i="32" a="1"/>
  <c r="T2102" i="32" s="1"/>
  <c r="S2102" i="32" a="1"/>
  <c r="S2102" i="32" s="1"/>
  <c r="H2102" i="32"/>
  <c r="C2102" i="32"/>
  <c r="AV2101" i="32"/>
  <c r="AU2101" i="32"/>
  <c r="AT2101" i="32"/>
  <c r="AQ2101" i="32"/>
  <c r="AP2101" i="32"/>
  <c r="AO2101" i="32"/>
  <c r="AN2101" i="32"/>
  <c r="AM2101" i="32"/>
  <c r="AL2101" i="32"/>
  <c r="AK2101" i="32"/>
  <c r="AJ2101" i="32"/>
  <c r="AI2101" i="32"/>
  <c r="AC2101" i="32"/>
  <c r="V2101" i="32" a="1"/>
  <c r="V2101" i="32" s="1"/>
  <c r="T2101" i="32" a="1"/>
  <c r="T2101" i="32" s="1"/>
  <c r="S2101" i="32" a="1"/>
  <c r="S2101" i="32" s="1"/>
  <c r="H2101" i="32"/>
  <c r="C2101" i="32"/>
  <c r="AV2100" i="32"/>
  <c r="AU2100" i="32"/>
  <c r="AT2100" i="32"/>
  <c r="AQ2100" i="32"/>
  <c r="AP2100" i="32"/>
  <c r="AO2100" i="32"/>
  <c r="AN2100" i="32"/>
  <c r="AM2100" i="32"/>
  <c r="AL2100" i="32"/>
  <c r="AK2100" i="32"/>
  <c r="AJ2100" i="32"/>
  <c r="AI2100" i="32"/>
  <c r="AC2100" i="32"/>
  <c r="V2100" i="32" a="1"/>
  <c r="V2100" i="32" s="1"/>
  <c r="T2100" i="32" a="1"/>
  <c r="T2100" i="32" s="1"/>
  <c r="S2100" i="32" a="1"/>
  <c r="S2100" i="32" s="1"/>
  <c r="H2100" i="32"/>
  <c r="C2100" i="32"/>
  <c r="AV2099" i="32"/>
  <c r="AU2099" i="32"/>
  <c r="AT2099" i="32"/>
  <c r="AQ2099" i="32"/>
  <c r="AP2099" i="32"/>
  <c r="AO2099" i="32"/>
  <c r="AN2099" i="32"/>
  <c r="AM2099" i="32"/>
  <c r="AL2099" i="32"/>
  <c r="AK2099" i="32"/>
  <c r="AJ2099" i="32"/>
  <c r="AI2099" i="32"/>
  <c r="AC2099" i="32"/>
  <c r="V2099" i="32" a="1"/>
  <c r="V2099" i="32" s="1"/>
  <c r="T2099" i="32" a="1"/>
  <c r="T2099" i="32" s="1"/>
  <c r="S2099" i="32" a="1"/>
  <c r="S2099" i="32" s="1"/>
  <c r="H2099" i="32"/>
  <c r="C2099" i="32"/>
  <c r="AV2098" i="32"/>
  <c r="AU2098" i="32"/>
  <c r="AT2098" i="32"/>
  <c r="AQ2098" i="32"/>
  <c r="AP2098" i="32"/>
  <c r="AO2098" i="32"/>
  <c r="AN2098" i="32"/>
  <c r="AM2098" i="32"/>
  <c r="AL2098" i="32"/>
  <c r="AK2098" i="32"/>
  <c r="AJ2098" i="32"/>
  <c r="AI2098" i="32"/>
  <c r="AC2098" i="32"/>
  <c r="V2098" i="32" a="1"/>
  <c r="V2098" i="32" s="1"/>
  <c r="T2098" i="32" a="1"/>
  <c r="T2098" i="32" s="1"/>
  <c r="S2098" i="32" a="1"/>
  <c r="S2098" i="32" s="1"/>
  <c r="H2098" i="32"/>
  <c r="C2098" i="32"/>
  <c r="AV2097" i="32"/>
  <c r="AU2097" i="32"/>
  <c r="AT2097" i="32"/>
  <c r="AQ2097" i="32"/>
  <c r="AP2097" i="32"/>
  <c r="AO2097" i="32"/>
  <c r="AN2097" i="32"/>
  <c r="AM2097" i="32"/>
  <c r="AL2097" i="32"/>
  <c r="AK2097" i="32"/>
  <c r="AJ2097" i="32"/>
  <c r="AI2097" i="32"/>
  <c r="AC2097" i="32"/>
  <c r="V2097" i="32" a="1"/>
  <c r="V2097" i="32" s="1"/>
  <c r="T2097" i="32" a="1"/>
  <c r="T2097" i="32" s="1"/>
  <c r="S2097" i="32" a="1"/>
  <c r="S2097" i="32" s="1"/>
  <c r="H2097" i="32"/>
  <c r="C2097" i="32"/>
  <c r="AV2096" i="32"/>
  <c r="AU2096" i="32"/>
  <c r="AT2096" i="32"/>
  <c r="AQ2096" i="32"/>
  <c r="AP2096" i="32"/>
  <c r="AO2096" i="32"/>
  <c r="AN2096" i="32"/>
  <c r="AM2096" i="32"/>
  <c r="AL2096" i="32"/>
  <c r="AK2096" i="32"/>
  <c r="AJ2096" i="32"/>
  <c r="AI2096" i="32"/>
  <c r="AC2096" i="32"/>
  <c r="V2096" i="32" a="1"/>
  <c r="V2096" i="32" s="1"/>
  <c r="T2096" i="32" a="1"/>
  <c r="T2096" i="32" s="1"/>
  <c r="S2096" i="32" a="1"/>
  <c r="S2096" i="32" s="1"/>
  <c r="H2096" i="32"/>
  <c r="C2096" i="32"/>
  <c r="AV2095" i="32"/>
  <c r="AU2095" i="32"/>
  <c r="AT2095" i="32"/>
  <c r="AQ2095" i="32"/>
  <c r="AP2095" i="32"/>
  <c r="AO2095" i="32"/>
  <c r="AN2095" i="32"/>
  <c r="AM2095" i="32"/>
  <c r="AL2095" i="32"/>
  <c r="AK2095" i="32"/>
  <c r="AJ2095" i="32"/>
  <c r="AI2095" i="32"/>
  <c r="AC2095" i="32"/>
  <c r="V2095" i="32" a="1"/>
  <c r="V2095" i="32" s="1"/>
  <c r="T2095" i="32" a="1"/>
  <c r="T2095" i="32" s="1"/>
  <c r="S2095" i="32" a="1"/>
  <c r="S2095" i="32" s="1"/>
  <c r="H2095" i="32"/>
  <c r="C2095" i="32"/>
  <c r="AV2094" i="32"/>
  <c r="AU2094" i="32"/>
  <c r="AT2094" i="32"/>
  <c r="AQ2094" i="32"/>
  <c r="AP2094" i="32"/>
  <c r="AO2094" i="32"/>
  <c r="AN2094" i="32"/>
  <c r="AM2094" i="32"/>
  <c r="AL2094" i="32"/>
  <c r="AK2094" i="32"/>
  <c r="AJ2094" i="32"/>
  <c r="AI2094" i="32"/>
  <c r="AC2094" i="32"/>
  <c r="V2094" i="32" a="1"/>
  <c r="V2094" i="32" s="1"/>
  <c r="T2094" i="32" a="1"/>
  <c r="T2094" i="32" s="1"/>
  <c r="S2094" i="32" a="1"/>
  <c r="S2094" i="32" s="1"/>
  <c r="H2094" i="32"/>
  <c r="C2094" i="32"/>
  <c r="AV2093" i="32"/>
  <c r="AU2093" i="32"/>
  <c r="AT2093" i="32"/>
  <c r="AQ2093" i="32"/>
  <c r="AP2093" i="32"/>
  <c r="AO2093" i="32"/>
  <c r="AN2093" i="32"/>
  <c r="AM2093" i="32"/>
  <c r="AL2093" i="32"/>
  <c r="AK2093" i="32"/>
  <c r="AJ2093" i="32"/>
  <c r="AI2093" i="32"/>
  <c r="AC2093" i="32"/>
  <c r="V2093" i="32" a="1"/>
  <c r="V2093" i="32" s="1"/>
  <c r="T2093" i="32" a="1"/>
  <c r="T2093" i="32" s="1"/>
  <c r="S2093" i="32" a="1"/>
  <c r="S2093" i="32" s="1"/>
  <c r="H2093" i="32"/>
  <c r="C2093" i="32"/>
  <c r="AV2092" i="32"/>
  <c r="AU2092" i="32"/>
  <c r="AT2092" i="32"/>
  <c r="AQ2092" i="32"/>
  <c r="AP2092" i="32"/>
  <c r="AO2092" i="32"/>
  <c r="AN2092" i="32"/>
  <c r="AM2092" i="32"/>
  <c r="AL2092" i="32"/>
  <c r="AK2092" i="32"/>
  <c r="AJ2092" i="32"/>
  <c r="AI2092" i="32"/>
  <c r="AC2092" i="32"/>
  <c r="V2092" i="32" a="1"/>
  <c r="V2092" i="32" s="1"/>
  <c r="T2092" i="32" a="1"/>
  <c r="T2092" i="32" s="1"/>
  <c r="S2092" i="32" a="1"/>
  <c r="S2092" i="32" s="1"/>
  <c r="H2092" i="32"/>
  <c r="C2092" i="32"/>
  <c r="AV2091" i="32"/>
  <c r="AU2091" i="32"/>
  <c r="AT2091" i="32"/>
  <c r="AQ2091" i="32"/>
  <c r="AP2091" i="32"/>
  <c r="AO2091" i="32"/>
  <c r="AN2091" i="32"/>
  <c r="AM2091" i="32"/>
  <c r="AL2091" i="32"/>
  <c r="AK2091" i="32"/>
  <c r="AJ2091" i="32"/>
  <c r="AI2091" i="32"/>
  <c r="AC2091" i="32"/>
  <c r="V2091" i="32" a="1"/>
  <c r="V2091" i="32" s="1"/>
  <c r="T2091" i="32" a="1"/>
  <c r="T2091" i="32" s="1"/>
  <c r="S2091" i="32" a="1"/>
  <c r="S2091" i="32" s="1"/>
  <c r="H2091" i="32"/>
  <c r="C2091" i="32"/>
  <c r="AV2090" i="32"/>
  <c r="AU2090" i="32"/>
  <c r="AT2090" i="32"/>
  <c r="AQ2090" i="32"/>
  <c r="AP2090" i="32"/>
  <c r="AO2090" i="32"/>
  <c r="AN2090" i="32"/>
  <c r="AM2090" i="32"/>
  <c r="AL2090" i="32"/>
  <c r="AK2090" i="32"/>
  <c r="AJ2090" i="32"/>
  <c r="AI2090" i="32"/>
  <c r="AC2090" i="32"/>
  <c r="V2090" i="32" a="1"/>
  <c r="V2090" i="32" s="1"/>
  <c r="T2090" i="32" a="1"/>
  <c r="T2090" i="32" s="1"/>
  <c r="S2090" i="32" a="1"/>
  <c r="S2090" i="32" s="1"/>
  <c r="H2090" i="32"/>
  <c r="C2090" i="32"/>
  <c r="AV2089" i="32"/>
  <c r="AU2089" i="32"/>
  <c r="AT2089" i="32"/>
  <c r="AQ2089" i="32"/>
  <c r="AP2089" i="32"/>
  <c r="AO2089" i="32"/>
  <c r="AN2089" i="32"/>
  <c r="AM2089" i="32"/>
  <c r="AL2089" i="32"/>
  <c r="AK2089" i="32"/>
  <c r="AJ2089" i="32"/>
  <c r="AI2089" i="32"/>
  <c r="AC2089" i="32"/>
  <c r="V2089" i="32" a="1"/>
  <c r="V2089" i="32" s="1"/>
  <c r="T2089" i="32" a="1"/>
  <c r="T2089" i="32" s="1"/>
  <c r="S2089" i="32" a="1"/>
  <c r="S2089" i="32" s="1"/>
  <c r="H2089" i="32"/>
  <c r="C2089" i="32"/>
  <c r="AV2088" i="32"/>
  <c r="AU2088" i="32"/>
  <c r="AT2088" i="32"/>
  <c r="AQ2088" i="32"/>
  <c r="AP2088" i="32"/>
  <c r="AO2088" i="32"/>
  <c r="AN2088" i="32"/>
  <c r="AM2088" i="32"/>
  <c r="AL2088" i="32"/>
  <c r="AK2088" i="32"/>
  <c r="AJ2088" i="32"/>
  <c r="AI2088" i="32"/>
  <c r="AC2088" i="32"/>
  <c r="V2088" i="32" a="1"/>
  <c r="V2088" i="32" s="1"/>
  <c r="T2088" i="32" a="1"/>
  <c r="T2088" i="32" s="1"/>
  <c r="S2088" i="32" a="1"/>
  <c r="S2088" i="32" s="1"/>
  <c r="H2088" i="32"/>
  <c r="C2088" i="32"/>
  <c r="AV2087" i="32"/>
  <c r="AU2087" i="32"/>
  <c r="AT2087" i="32"/>
  <c r="AQ2087" i="32"/>
  <c r="AP2087" i="32"/>
  <c r="AO2087" i="32"/>
  <c r="AN2087" i="32"/>
  <c r="AM2087" i="32"/>
  <c r="AL2087" i="32"/>
  <c r="AK2087" i="32"/>
  <c r="AJ2087" i="32"/>
  <c r="AI2087" i="32"/>
  <c r="AC2087" i="32"/>
  <c r="V2087" i="32" a="1"/>
  <c r="V2087" i="32" s="1"/>
  <c r="T2087" i="32" a="1"/>
  <c r="T2087" i="32" s="1"/>
  <c r="S2087" i="32" a="1"/>
  <c r="S2087" i="32" s="1"/>
  <c r="H2087" i="32"/>
  <c r="C2087" i="32"/>
  <c r="AV2086" i="32"/>
  <c r="AU2086" i="32"/>
  <c r="AT2086" i="32"/>
  <c r="AQ2086" i="32"/>
  <c r="AP2086" i="32"/>
  <c r="AO2086" i="32"/>
  <c r="AN2086" i="32"/>
  <c r="AM2086" i="32"/>
  <c r="AL2086" i="32"/>
  <c r="AK2086" i="32"/>
  <c r="AJ2086" i="32"/>
  <c r="AI2086" i="32"/>
  <c r="AC2086" i="32"/>
  <c r="V2086" i="32" a="1"/>
  <c r="V2086" i="32" s="1"/>
  <c r="T2086" i="32" a="1"/>
  <c r="T2086" i="32" s="1"/>
  <c r="S2086" i="32" a="1"/>
  <c r="S2086" i="32" s="1"/>
  <c r="H2086" i="32"/>
  <c r="C2086" i="32"/>
  <c r="AV2085" i="32"/>
  <c r="AU2085" i="32"/>
  <c r="AT2085" i="32"/>
  <c r="AQ2085" i="32"/>
  <c r="AP2085" i="32"/>
  <c r="AO2085" i="32"/>
  <c r="AN2085" i="32"/>
  <c r="AM2085" i="32"/>
  <c r="AL2085" i="32"/>
  <c r="AK2085" i="32"/>
  <c r="AJ2085" i="32"/>
  <c r="AI2085" i="32"/>
  <c r="AC2085" i="32"/>
  <c r="V2085" i="32" a="1"/>
  <c r="V2085" i="32" s="1"/>
  <c r="T2085" i="32" a="1"/>
  <c r="T2085" i="32" s="1"/>
  <c r="S2085" i="32" a="1"/>
  <c r="S2085" i="32" s="1"/>
  <c r="H2085" i="32"/>
  <c r="C2085" i="32"/>
  <c r="AV2084" i="32"/>
  <c r="AU2084" i="32"/>
  <c r="AT2084" i="32"/>
  <c r="AQ2084" i="32"/>
  <c r="AP2084" i="32"/>
  <c r="AO2084" i="32"/>
  <c r="AN2084" i="32"/>
  <c r="AM2084" i="32"/>
  <c r="AL2084" i="32"/>
  <c r="AK2084" i="32"/>
  <c r="AJ2084" i="32"/>
  <c r="AI2084" i="32"/>
  <c r="AC2084" i="32"/>
  <c r="V2084" i="32" a="1"/>
  <c r="V2084" i="32" s="1"/>
  <c r="T2084" i="32" a="1"/>
  <c r="T2084" i="32" s="1"/>
  <c r="S2084" i="32" a="1"/>
  <c r="S2084" i="32" s="1"/>
  <c r="H2084" i="32"/>
  <c r="C2084" i="32"/>
  <c r="AV2083" i="32"/>
  <c r="AU2083" i="32"/>
  <c r="AT2083" i="32"/>
  <c r="AQ2083" i="32"/>
  <c r="AP2083" i="32"/>
  <c r="AO2083" i="32"/>
  <c r="AN2083" i="32"/>
  <c r="AM2083" i="32"/>
  <c r="AL2083" i="32"/>
  <c r="AK2083" i="32"/>
  <c r="AJ2083" i="32"/>
  <c r="AI2083" i="32"/>
  <c r="AC2083" i="32"/>
  <c r="V2083" i="32" a="1"/>
  <c r="V2083" i="32" s="1"/>
  <c r="T2083" i="32" a="1"/>
  <c r="T2083" i="32" s="1"/>
  <c r="S2083" i="32" a="1"/>
  <c r="S2083" i="32" s="1"/>
  <c r="H2083" i="32"/>
  <c r="C2083" i="32"/>
  <c r="AV2082" i="32"/>
  <c r="AU2082" i="32"/>
  <c r="AT2082" i="32"/>
  <c r="AQ2082" i="32"/>
  <c r="AP2082" i="32"/>
  <c r="AO2082" i="32"/>
  <c r="AN2082" i="32"/>
  <c r="AM2082" i="32"/>
  <c r="AL2082" i="32"/>
  <c r="AK2082" i="32"/>
  <c r="AJ2082" i="32"/>
  <c r="AI2082" i="32"/>
  <c r="AC2082" i="32"/>
  <c r="V2082" i="32" a="1"/>
  <c r="V2082" i="32" s="1"/>
  <c r="T2082" i="32" a="1"/>
  <c r="T2082" i="32" s="1"/>
  <c r="S2082" i="32" a="1"/>
  <c r="S2082" i="32" s="1"/>
  <c r="H2082" i="32"/>
  <c r="C2082" i="32"/>
  <c r="AV2081" i="32"/>
  <c r="AU2081" i="32"/>
  <c r="AT2081" i="32"/>
  <c r="AQ2081" i="32"/>
  <c r="AP2081" i="32"/>
  <c r="AO2081" i="32"/>
  <c r="AN2081" i="32"/>
  <c r="AM2081" i="32"/>
  <c r="AL2081" i="32"/>
  <c r="AK2081" i="32"/>
  <c r="AJ2081" i="32"/>
  <c r="AI2081" i="32"/>
  <c r="AC2081" i="32"/>
  <c r="V2081" i="32" a="1"/>
  <c r="V2081" i="32" s="1"/>
  <c r="T2081" i="32" a="1"/>
  <c r="T2081" i="32" s="1"/>
  <c r="S2081" i="32" a="1"/>
  <c r="S2081" i="32" s="1"/>
  <c r="H2081" i="32"/>
  <c r="C2081" i="32"/>
  <c r="AV2080" i="32"/>
  <c r="AU2080" i="32"/>
  <c r="AT2080" i="32"/>
  <c r="AQ2080" i="32"/>
  <c r="AP2080" i="32"/>
  <c r="AO2080" i="32"/>
  <c r="AN2080" i="32"/>
  <c r="AM2080" i="32"/>
  <c r="AL2080" i="32"/>
  <c r="AK2080" i="32"/>
  <c r="AJ2080" i="32"/>
  <c r="AI2080" i="32"/>
  <c r="AC2080" i="32"/>
  <c r="V2080" i="32" a="1"/>
  <c r="V2080" i="32" s="1"/>
  <c r="T2080" i="32" a="1"/>
  <c r="T2080" i="32" s="1"/>
  <c r="S2080" i="32" a="1"/>
  <c r="S2080" i="32" s="1"/>
  <c r="H2080" i="32"/>
  <c r="C2080" i="32"/>
  <c r="AV2079" i="32"/>
  <c r="AU2079" i="32"/>
  <c r="AT2079" i="32"/>
  <c r="AQ2079" i="32"/>
  <c r="AP2079" i="32"/>
  <c r="AO2079" i="32"/>
  <c r="AN2079" i="32"/>
  <c r="AM2079" i="32"/>
  <c r="AL2079" i="32"/>
  <c r="AK2079" i="32"/>
  <c r="AJ2079" i="32"/>
  <c r="AI2079" i="32"/>
  <c r="AC2079" i="32"/>
  <c r="V2079" i="32" a="1"/>
  <c r="V2079" i="32" s="1"/>
  <c r="T2079" i="32" a="1"/>
  <c r="T2079" i="32" s="1"/>
  <c r="S2079" i="32" a="1"/>
  <c r="S2079" i="32" s="1"/>
  <c r="H2079" i="32"/>
  <c r="C2079" i="32"/>
  <c r="AV2078" i="32"/>
  <c r="AU2078" i="32"/>
  <c r="AT2078" i="32"/>
  <c r="AQ2078" i="32"/>
  <c r="AP2078" i="32"/>
  <c r="AO2078" i="32"/>
  <c r="AN2078" i="32"/>
  <c r="AM2078" i="32"/>
  <c r="AL2078" i="32"/>
  <c r="AK2078" i="32"/>
  <c r="AJ2078" i="32"/>
  <c r="AI2078" i="32"/>
  <c r="AC2078" i="32"/>
  <c r="V2078" i="32" a="1"/>
  <c r="V2078" i="32" s="1"/>
  <c r="T2078" i="32" a="1"/>
  <c r="T2078" i="32" s="1"/>
  <c r="S2078" i="32" a="1"/>
  <c r="S2078" i="32" s="1"/>
  <c r="H2078" i="32"/>
  <c r="C2078" i="32"/>
  <c r="AV2077" i="32"/>
  <c r="AU2077" i="32"/>
  <c r="AT2077" i="32"/>
  <c r="AQ2077" i="32"/>
  <c r="AP2077" i="32"/>
  <c r="AO2077" i="32"/>
  <c r="AN2077" i="32"/>
  <c r="AM2077" i="32"/>
  <c r="AL2077" i="32"/>
  <c r="AK2077" i="32"/>
  <c r="AJ2077" i="32"/>
  <c r="AI2077" i="32"/>
  <c r="AC2077" i="32"/>
  <c r="V2077" i="32" a="1"/>
  <c r="V2077" i="32" s="1"/>
  <c r="T2077" i="32" a="1"/>
  <c r="T2077" i="32" s="1"/>
  <c r="S2077" i="32" a="1"/>
  <c r="S2077" i="32" s="1"/>
  <c r="H2077" i="32"/>
  <c r="C2077" i="32"/>
  <c r="AV2076" i="32"/>
  <c r="AU2076" i="32"/>
  <c r="AT2076" i="32"/>
  <c r="AQ2076" i="32"/>
  <c r="AP2076" i="32"/>
  <c r="AO2076" i="32"/>
  <c r="AN2076" i="32"/>
  <c r="AM2076" i="32"/>
  <c r="AL2076" i="32"/>
  <c r="AK2076" i="32"/>
  <c r="AJ2076" i="32"/>
  <c r="AI2076" i="32"/>
  <c r="AC2076" i="32"/>
  <c r="V2076" i="32" a="1"/>
  <c r="V2076" i="32" s="1"/>
  <c r="T2076" i="32" a="1"/>
  <c r="T2076" i="32" s="1"/>
  <c r="S2076" i="32" a="1"/>
  <c r="S2076" i="32" s="1"/>
  <c r="H2076" i="32"/>
  <c r="C2076" i="32"/>
  <c r="AV2075" i="32"/>
  <c r="AU2075" i="32"/>
  <c r="AT2075" i="32"/>
  <c r="AQ2075" i="32"/>
  <c r="AP2075" i="32"/>
  <c r="AO2075" i="32"/>
  <c r="AN2075" i="32"/>
  <c r="AM2075" i="32"/>
  <c r="AL2075" i="32"/>
  <c r="AK2075" i="32"/>
  <c r="AJ2075" i="32"/>
  <c r="AI2075" i="32"/>
  <c r="AC2075" i="32"/>
  <c r="V2075" i="32" a="1"/>
  <c r="V2075" i="32" s="1"/>
  <c r="T2075" i="32" a="1"/>
  <c r="T2075" i="32" s="1"/>
  <c r="S2075" i="32" a="1"/>
  <c r="S2075" i="32" s="1"/>
  <c r="H2075" i="32"/>
  <c r="C2075" i="32"/>
  <c r="AV2074" i="32"/>
  <c r="AU2074" i="32"/>
  <c r="AT2074" i="32"/>
  <c r="AQ2074" i="32"/>
  <c r="AP2074" i="32"/>
  <c r="AO2074" i="32"/>
  <c r="AN2074" i="32"/>
  <c r="AM2074" i="32"/>
  <c r="AL2074" i="32"/>
  <c r="AK2074" i="32"/>
  <c r="AJ2074" i="32"/>
  <c r="AI2074" i="32"/>
  <c r="AC2074" i="32"/>
  <c r="V2074" i="32" a="1"/>
  <c r="V2074" i="32" s="1"/>
  <c r="T2074" i="32" a="1"/>
  <c r="T2074" i="32" s="1"/>
  <c r="S2074" i="32" a="1"/>
  <c r="S2074" i="32" s="1"/>
  <c r="H2074" i="32"/>
  <c r="C2074" i="32"/>
  <c r="AV2073" i="32"/>
  <c r="AU2073" i="32"/>
  <c r="AT2073" i="32"/>
  <c r="AQ2073" i="32"/>
  <c r="AP2073" i="32"/>
  <c r="AO2073" i="32"/>
  <c r="AN2073" i="32"/>
  <c r="AM2073" i="32"/>
  <c r="AL2073" i="32"/>
  <c r="AK2073" i="32"/>
  <c r="AJ2073" i="32"/>
  <c r="AI2073" i="32"/>
  <c r="AC2073" i="32"/>
  <c r="V2073" i="32" a="1"/>
  <c r="V2073" i="32" s="1"/>
  <c r="T2073" i="32" a="1"/>
  <c r="T2073" i="32" s="1"/>
  <c r="S2073" i="32" a="1"/>
  <c r="S2073" i="32" s="1"/>
  <c r="H2073" i="32"/>
  <c r="C2073" i="32"/>
  <c r="AV2072" i="32"/>
  <c r="AU2072" i="32"/>
  <c r="AT2072" i="32"/>
  <c r="AQ2072" i="32"/>
  <c r="AP2072" i="32"/>
  <c r="AO2072" i="32"/>
  <c r="AN2072" i="32"/>
  <c r="AM2072" i="32"/>
  <c r="AL2072" i="32"/>
  <c r="AK2072" i="32"/>
  <c r="AJ2072" i="32"/>
  <c r="AI2072" i="32"/>
  <c r="AC2072" i="32"/>
  <c r="V2072" i="32" a="1"/>
  <c r="V2072" i="32" s="1"/>
  <c r="T2072" i="32" a="1"/>
  <c r="T2072" i="32" s="1"/>
  <c r="S2072" i="32" a="1"/>
  <c r="S2072" i="32" s="1"/>
  <c r="H2072" i="32"/>
  <c r="C2072" i="32"/>
  <c r="AV2071" i="32"/>
  <c r="AU2071" i="32"/>
  <c r="AT2071" i="32"/>
  <c r="AQ2071" i="32"/>
  <c r="AP2071" i="32"/>
  <c r="AO2071" i="32"/>
  <c r="AN2071" i="32"/>
  <c r="AM2071" i="32"/>
  <c r="AL2071" i="32"/>
  <c r="AK2071" i="32"/>
  <c r="AJ2071" i="32"/>
  <c r="AI2071" i="32"/>
  <c r="AC2071" i="32"/>
  <c r="V2071" i="32" a="1"/>
  <c r="V2071" i="32" s="1"/>
  <c r="T2071" i="32" a="1"/>
  <c r="T2071" i="32" s="1"/>
  <c r="S2071" i="32" a="1"/>
  <c r="S2071" i="32" s="1"/>
  <c r="H2071" i="32"/>
  <c r="C2071" i="32"/>
  <c r="AV2070" i="32"/>
  <c r="AU2070" i="32"/>
  <c r="AT2070" i="32"/>
  <c r="AQ2070" i="32"/>
  <c r="AP2070" i="32"/>
  <c r="AO2070" i="32"/>
  <c r="AN2070" i="32"/>
  <c r="AM2070" i="32"/>
  <c r="AL2070" i="32"/>
  <c r="AK2070" i="32"/>
  <c r="AJ2070" i="32"/>
  <c r="AI2070" i="32"/>
  <c r="AC2070" i="32"/>
  <c r="V2070" i="32" a="1"/>
  <c r="V2070" i="32" s="1"/>
  <c r="T2070" i="32" a="1"/>
  <c r="T2070" i="32" s="1"/>
  <c r="S2070" i="32" a="1"/>
  <c r="S2070" i="32" s="1"/>
  <c r="H2070" i="32"/>
  <c r="C2070" i="32"/>
  <c r="AV2069" i="32"/>
  <c r="AU2069" i="32"/>
  <c r="AT2069" i="32"/>
  <c r="AQ2069" i="32"/>
  <c r="AP2069" i="32"/>
  <c r="AO2069" i="32"/>
  <c r="AN2069" i="32"/>
  <c r="AM2069" i="32"/>
  <c r="AL2069" i="32"/>
  <c r="AK2069" i="32"/>
  <c r="AJ2069" i="32"/>
  <c r="AI2069" i="32"/>
  <c r="AC2069" i="32"/>
  <c r="V2069" i="32" a="1"/>
  <c r="V2069" i="32" s="1"/>
  <c r="T2069" i="32" a="1"/>
  <c r="T2069" i="32" s="1"/>
  <c r="S2069" i="32" a="1"/>
  <c r="S2069" i="32" s="1"/>
  <c r="H2069" i="32"/>
  <c r="C2069" i="32"/>
  <c r="AV2068" i="32"/>
  <c r="AU2068" i="32"/>
  <c r="AT2068" i="32"/>
  <c r="AQ2068" i="32"/>
  <c r="AP2068" i="32"/>
  <c r="AO2068" i="32"/>
  <c r="AN2068" i="32"/>
  <c r="AM2068" i="32"/>
  <c r="AL2068" i="32"/>
  <c r="AK2068" i="32"/>
  <c r="AJ2068" i="32"/>
  <c r="AI2068" i="32"/>
  <c r="AC2068" i="32"/>
  <c r="V2068" i="32" a="1"/>
  <c r="V2068" i="32" s="1"/>
  <c r="T2068" i="32" a="1"/>
  <c r="T2068" i="32" s="1"/>
  <c r="S2068" i="32" a="1"/>
  <c r="S2068" i="32" s="1"/>
  <c r="H2068" i="32"/>
  <c r="C2068" i="32"/>
  <c r="AV2067" i="32"/>
  <c r="AU2067" i="32"/>
  <c r="AT2067" i="32"/>
  <c r="AQ2067" i="32"/>
  <c r="AP2067" i="32"/>
  <c r="AO2067" i="32"/>
  <c r="AN2067" i="32"/>
  <c r="AM2067" i="32"/>
  <c r="AL2067" i="32"/>
  <c r="AK2067" i="32"/>
  <c r="AJ2067" i="32"/>
  <c r="AI2067" i="32"/>
  <c r="AC2067" i="32"/>
  <c r="V2067" i="32" a="1"/>
  <c r="V2067" i="32" s="1"/>
  <c r="T2067" i="32" a="1"/>
  <c r="T2067" i="32" s="1"/>
  <c r="S2067" i="32" a="1"/>
  <c r="S2067" i="32" s="1"/>
  <c r="H2067" i="32"/>
  <c r="C2067" i="32"/>
  <c r="AV2066" i="32"/>
  <c r="AU2066" i="32"/>
  <c r="AT2066" i="32"/>
  <c r="AQ2066" i="32"/>
  <c r="AP2066" i="32"/>
  <c r="AO2066" i="32"/>
  <c r="AN2066" i="32"/>
  <c r="AM2066" i="32"/>
  <c r="AL2066" i="32"/>
  <c r="AK2066" i="32"/>
  <c r="AJ2066" i="32"/>
  <c r="AI2066" i="32"/>
  <c r="AC2066" i="32"/>
  <c r="V2066" i="32" a="1"/>
  <c r="V2066" i="32" s="1"/>
  <c r="T2066" i="32" a="1"/>
  <c r="T2066" i="32" s="1"/>
  <c r="S2066" i="32" a="1"/>
  <c r="S2066" i="32" s="1"/>
  <c r="H2066" i="32"/>
  <c r="C2066" i="32"/>
  <c r="AV2065" i="32"/>
  <c r="AU2065" i="32"/>
  <c r="AT2065" i="32"/>
  <c r="AQ2065" i="32"/>
  <c r="AP2065" i="32"/>
  <c r="AO2065" i="32"/>
  <c r="AN2065" i="32"/>
  <c r="AM2065" i="32"/>
  <c r="AL2065" i="32"/>
  <c r="AK2065" i="32"/>
  <c r="AJ2065" i="32"/>
  <c r="AI2065" i="32"/>
  <c r="AC2065" i="32"/>
  <c r="V2065" i="32" a="1"/>
  <c r="V2065" i="32" s="1"/>
  <c r="T2065" i="32" a="1"/>
  <c r="T2065" i="32" s="1"/>
  <c r="S2065" i="32" a="1"/>
  <c r="S2065" i="32" s="1"/>
  <c r="H2065" i="32"/>
  <c r="C2065" i="32"/>
  <c r="AV2064" i="32"/>
  <c r="AU2064" i="32"/>
  <c r="AT2064" i="32"/>
  <c r="AQ2064" i="32"/>
  <c r="AP2064" i="32"/>
  <c r="AO2064" i="32"/>
  <c r="AN2064" i="32"/>
  <c r="AM2064" i="32"/>
  <c r="AL2064" i="32"/>
  <c r="AK2064" i="32"/>
  <c r="AJ2064" i="32"/>
  <c r="AI2064" i="32"/>
  <c r="AC2064" i="32"/>
  <c r="V2064" i="32" a="1"/>
  <c r="V2064" i="32" s="1"/>
  <c r="T2064" i="32" a="1"/>
  <c r="T2064" i="32" s="1"/>
  <c r="S2064" i="32" a="1"/>
  <c r="S2064" i="32" s="1"/>
  <c r="H2064" i="32"/>
  <c r="C2064" i="32"/>
  <c r="AV2063" i="32"/>
  <c r="AU2063" i="32"/>
  <c r="AT2063" i="32"/>
  <c r="AQ2063" i="32"/>
  <c r="AP2063" i="32"/>
  <c r="AO2063" i="32"/>
  <c r="AN2063" i="32"/>
  <c r="AM2063" i="32"/>
  <c r="AL2063" i="32"/>
  <c r="AK2063" i="32"/>
  <c r="AJ2063" i="32"/>
  <c r="AI2063" i="32"/>
  <c r="AC2063" i="32"/>
  <c r="V2063" i="32" a="1"/>
  <c r="V2063" i="32" s="1"/>
  <c r="T2063" i="32" a="1"/>
  <c r="T2063" i="32" s="1"/>
  <c r="S2063" i="32" a="1"/>
  <c r="S2063" i="32" s="1"/>
  <c r="H2063" i="32"/>
  <c r="C2063" i="32"/>
  <c r="AV2062" i="32"/>
  <c r="AU2062" i="32"/>
  <c r="AT2062" i="32"/>
  <c r="AQ2062" i="32"/>
  <c r="AP2062" i="32"/>
  <c r="AO2062" i="32"/>
  <c r="AN2062" i="32"/>
  <c r="AM2062" i="32"/>
  <c r="AL2062" i="32"/>
  <c r="AK2062" i="32"/>
  <c r="AJ2062" i="32"/>
  <c r="AI2062" i="32"/>
  <c r="AC2062" i="32"/>
  <c r="V2062" i="32" a="1"/>
  <c r="V2062" i="32" s="1"/>
  <c r="T2062" i="32" a="1"/>
  <c r="T2062" i="32" s="1"/>
  <c r="S2062" i="32" a="1"/>
  <c r="S2062" i="32" s="1"/>
  <c r="H2062" i="32"/>
  <c r="C2062" i="32"/>
  <c r="AV2061" i="32"/>
  <c r="AU2061" i="32"/>
  <c r="AT2061" i="32"/>
  <c r="AQ2061" i="32"/>
  <c r="AP2061" i="32"/>
  <c r="AO2061" i="32"/>
  <c r="AN2061" i="32"/>
  <c r="AM2061" i="32"/>
  <c r="AL2061" i="32"/>
  <c r="AK2061" i="32"/>
  <c r="AJ2061" i="32"/>
  <c r="AI2061" i="32"/>
  <c r="AC2061" i="32"/>
  <c r="V2061" i="32" a="1"/>
  <c r="V2061" i="32" s="1"/>
  <c r="T2061" i="32" a="1"/>
  <c r="T2061" i="32" s="1"/>
  <c r="S2061" i="32" a="1"/>
  <c r="S2061" i="32" s="1"/>
  <c r="H2061" i="32"/>
  <c r="C2061" i="32"/>
  <c r="AV2060" i="32"/>
  <c r="AU2060" i="32"/>
  <c r="AT2060" i="32"/>
  <c r="AQ2060" i="32"/>
  <c r="AP2060" i="32"/>
  <c r="AO2060" i="32"/>
  <c r="AN2060" i="32"/>
  <c r="AM2060" i="32"/>
  <c r="AL2060" i="32"/>
  <c r="AK2060" i="32"/>
  <c r="AJ2060" i="32"/>
  <c r="AI2060" i="32"/>
  <c r="AC2060" i="32"/>
  <c r="V2060" i="32" a="1"/>
  <c r="V2060" i="32" s="1"/>
  <c r="T2060" i="32" a="1"/>
  <c r="T2060" i="32" s="1"/>
  <c r="S2060" i="32" a="1"/>
  <c r="S2060" i="32" s="1"/>
  <c r="H2060" i="32"/>
  <c r="C2060" i="32"/>
  <c r="AV2059" i="32"/>
  <c r="AU2059" i="32"/>
  <c r="AT2059" i="32"/>
  <c r="AQ2059" i="32"/>
  <c r="AP2059" i="32"/>
  <c r="AO2059" i="32"/>
  <c r="AN2059" i="32"/>
  <c r="AM2059" i="32"/>
  <c r="AL2059" i="32"/>
  <c r="AK2059" i="32"/>
  <c r="AJ2059" i="32"/>
  <c r="AI2059" i="32"/>
  <c r="AC2059" i="32"/>
  <c r="V2059" i="32" a="1"/>
  <c r="V2059" i="32" s="1"/>
  <c r="T2059" i="32" a="1"/>
  <c r="T2059" i="32" s="1"/>
  <c r="S2059" i="32" a="1"/>
  <c r="S2059" i="32" s="1"/>
  <c r="H2059" i="32"/>
  <c r="C2059" i="32"/>
  <c r="AV2058" i="32"/>
  <c r="AU2058" i="32"/>
  <c r="AT2058" i="32"/>
  <c r="AQ2058" i="32"/>
  <c r="AP2058" i="32"/>
  <c r="AO2058" i="32"/>
  <c r="AN2058" i="32"/>
  <c r="AM2058" i="32"/>
  <c r="AL2058" i="32"/>
  <c r="AK2058" i="32"/>
  <c r="AJ2058" i="32"/>
  <c r="AI2058" i="32"/>
  <c r="AC2058" i="32"/>
  <c r="V2058" i="32" a="1"/>
  <c r="V2058" i="32" s="1"/>
  <c r="T2058" i="32" a="1"/>
  <c r="T2058" i="32" s="1"/>
  <c r="S2058" i="32" a="1"/>
  <c r="S2058" i="32" s="1"/>
  <c r="H2058" i="32"/>
  <c r="C2058" i="32"/>
  <c r="AV2057" i="32"/>
  <c r="AU2057" i="32"/>
  <c r="AT2057" i="32"/>
  <c r="AQ2057" i="32"/>
  <c r="AP2057" i="32"/>
  <c r="AO2057" i="32"/>
  <c r="AN2057" i="32"/>
  <c r="AM2057" i="32"/>
  <c r="AL2057" i="32"/>
  <c r="AK2057" i="32"/>
  <c r="AJ2057" i="32"/>
  <c r="AI2057" i="32"/>
  <c r="AC2057" i="32"/>
  <c r="V2057" i="32" a="1"/>
  <c r="V2057" i="32" s="1"/>
  <c r="T2057" i="32" a="1"/>
  <c r="T2057" i="32" s="1"/>
  <c r="S2057" i="32" a="1"/>
  <c r="S2057" i="32" s="1"/>
  <c r="H2057" i="32"/>
  <c r="C2057" i="32"/>
  <c r="AV2056" i="32"/>
  <c r="AU2056" i="32"/>
  <c r="AT2056" i="32"/>
  <c r="AQ2056" i="32"/>
  <c r="AP2056" i="32"/>
  <c r="AO2056" i="32"/>
  <c r="AN2056" i="32"/>
  <c r="AM2056" i="32"/>
  <c r="AL2056" i="32"/>
  <c r="AK2056" i="32"/>
  <c r="AJ2056" i="32"/>
  <c r="AI2056" i="32"/>
  <c r="AC2056" i="32"/>
  <c r="V2056" i="32" a="1"/>
  <c r="V2056" i="32" s="1"/>
  <c r="T2056" i="32" a="1"/>
  <c r="T2056" i="32" s="1"/>
  <c r="S2056" i="32" a="1"/>
  <c r="S2056" i="32" s="1"/>
  <c r="H2056" i="32"/>
  <c r="C2056" i="32"/>
  <c r="AV2055" i="32"/>
  <c r="AU2055" i="32"/>
  <c r="AT2055" i="32"/>
  <c r="AQ2055" i="32"/>
  <c r="AP2055" i="32"/>
  <c r="AO2055" i="32"/>
  <c r="AN2055" i="32"/>
  <c r="AM2055" i="32"/>
  <c r="AL2055" i="32"/>
  <c r="AK2055" i="32"/>
  <c r="AJ2055" i="32"/>
  <c r="AI2055" i="32"/>
  <c r="AC2055" i="32"/>
  <c r="V2055" i="32" a="1"/>
  <c r="V2055" i="32" s="1"/>
  <c r="T2055" i="32" a="1"/>
  <c r="T2055" i="32" s="1"/>
  <c r="S2055" i="32" a="1"/>
  <c r="S2055" i="32" s="1"/>
  <c r="H2055" i="32"/>
  <c r="C2055" i="32"/>
  <c r="AV2054" i="32"/>
  <c r="AU2054" i="32"/>
  <c r="AT2054" i="32"/>
  <c r="AQ2054" i="32"/>
  <c r="AP2054" i="32"/>
  <c r="AO2054" i="32"/>
  <c r="AN2054" i="32"/>
  <c r="AM2054" i="32"/>
  <c r="AL2054" i="32"/>
  <c r="AK2054" i="32"/>
  <c r="AJ2054" i="32"/>
  <c r="AI2054" i="32"/>
  <c r="AC2054" i="32"/>
  <c r="V2054" i="32" a="1"/>
  <c r="V2054" i="32" s="1"/>
  <c r="T2054" i="32" a="1"/>
  <c r="T2054" i="32" s="1"/>
  <c r="S2054" i="32" a="1"/>
  <c r="S2054" i="32" s="1"/>
  <c r="H2054" i="32"/>
  <c r="C2054" i="32"/>
  <c r="AV2053" i="32"/>
  <c r="AU2053" i="32"/>
  <c r="AT2053" i="32"/>
  <c r="AQ2053" i="32"/>
  <c r="AP2053" i="32"/>
  <c r="AO2053" i="32"/>
  <c r="AN2053" i="32"/>
  <c r="AM2053" i="32"/>
  <c r="AL2053" i="32"/>
  <c r="AK2053" i="32"/>
  <c r="AJ2053" i="32"/>
  <c r="AI2053" i="32"/>
  <c r="AC2053" i="32"/>
  <c r="V2053" i="32" a="1"/>
  <c r="V2053" i="32" s="1"/>
  <c r="T2053" i="32" a="1"/>
  <c r="T2053" i="32" s="1"/>
  <c r="S2053" i="32" a="1"/>
  <c r="S2053" i="32" s="1"/>
  <c r="H2053" i="32"/>
  <c r="C2053" i="32"/>
  <c r="AV2052" i="32"/>
  <c r="AU2052" i="32"/>
  <c r="AT2052" i="32"/>
  <c r="AQ2052" i="32"/>
  <c r="AP2052" i="32"/>
  <c r="AO2052" i="32"/>
  <c r="AN2052" i="32"/>
  <c r="AM2052" i="32"/>
  <c r="AL2052" i="32"/>
  <c r="AK2052" i="32"/>
  <c r="AJ2052" i="32"/>
  <c r="AI2052" i="32"/>
  <c r="AC2052" i="32"/>
  <c r="V2052" i="32" a="1"/>
  <c r="V2052" i="32" s="1"/>
  <c r="T2052" i="32" a="1"/>
  <c r="T2052" i="32" s="1"/>
  <c r="S2052" i="32" a="1"/>
  <c r="S2052" i="32" s="1"/>
  <c r="H2052" i="32"/>
  <c r="C2052" i="32"/>
  <c r="AV2051" i="32"/>
  <c r="AU2051" i="32"/>
  <c r="AT2051" i="32"/>
  <c r="AQ2051" i="32"/>
  <c r="AP2051" i="32"/>
  <c r="AO2051" i="32"/>
  <c r="AN2051" i="32"/>
  <c r="AM2051" i="32"/>
  <c r="AL2051" i="32"/>
  <c r="AK2051" i="32"/>
  <c r="AJ2051" i="32"/>
  <c r="AI2051" i="32"/>
  <c r="AC2051" i="32"/>
  <c r="V2051" i="32" a="1"/>
  <c r="V2051" i="32" s="1"/>
  <c r="T2051" i="32" a="1"/>
  <c r="T2051" i="32" s="1"/>
  <c r="S2051" i="32" a="1"/>
  <c r="S2051" i="32" s="1"/>
  <c r="H2051" i="32"/>
  <c r="C2051" i="32"/>
  <c r="AV2050" i="32"/>
  <c r="AU2050" i="32"/>
  <c r="AT2050" i="32"/>
  <c r="AQ2050" i="32"/>
  <c r="AP2050" i="32"/>
  <c r="AO2050" i="32"/>
  <c r="AN2050" i="32"/>
  <c r="AM2050" i="32"/>
  <c r="AL2050" i="32"/>
  <c r="AK2050" i="32"/>
  <c r="AJ2050" i="32"/>
  <c r="AI2050" i="32"/>
  <c r="AC2050" i="32"/>
  <c r="V2050" i="32" a="1"/>
  <c r="V2050" i="32" s="1"/>
  <c r="T2050" i="32" a="1"/>
  <c r="T2050" i="32" s="1"/>
  <c r="S2050" i="32" a="1"/>
  <c r="S2050" i="32" s="1"/>
  <c r="H2050" i="32"/>
  <c r="C2050" i="32"/>
  <c r="AV2049" i="32"/>
  <c r="AU2049" i="32"/>
  <c r="AT2049" i="32"/>
  <c r="AQ2049" i="32"/>
  <c r="AP2049" i="32"/>
  <c r="AO2049" i="32"/>
  <c r="AN2049" i="32"/>
  <c r="AM2049" i="32"/>
  <c r="AL2049" i="32"/>
  <c r="AK2049" i="32"/>
  <c r="AJ2049" i="32"/>
  <c r="AI2049" i="32"/>
  <c r="AC2049" i="32"/>
  <c r="V2049" i="32" a="1"/>
  <c r="V2049" i="32" s="1"/>
  <c r="T2049" i="32" a="1"/>
  <c r="T2049" i="32" s="1"/>
  <c r="S2049" i="32" a="1"/>
  <c r="S2049" i="32" s="1"/>
  <c r="H2049" i="32"/>
  <c r="C2049" i="32"/>
  <c r="AV2048" i="32"/>
  <c r="AU2048" i="32"/>
  <c r="AT2048" i="32"/>
  <c r="AQ2048" i="32"/>
  <c r="AP2048" i="32"/>
  <c r="AO2048" i="32"/>
  <c r="AN2048" i="32"/>
  <c r="AM2048" i="32"/>
  <c r="AL2048" i="32"/>
  <c r="AK2048" i="32"/>
  <c r="AJ2048" i="32"/>
  <c r="AI2048" i="32"/>
  <c r="AC2048" i="32"/>
  <c r="V2048" i="32" a="1"/>
  <c r="V2048" i="32" s="1"/>
  <c r="T2048" i="32" a="1"/>
  <c r="T2048" i="32" s="1"/>
  <c r="S2048" i="32" a="1"/>
  <c r="S2048" i="32" s="1"/>
  <c r="H2048" i="32"/>
  <c r="C2048" i="32"/>
  <c r="AV2047" i="32"/>
  <c r="AU2047" i="32"/>
  <c r="AT2047" i="32"/>
  <c r="AQ2047" i="32"/>
  <c r="AP2047" i="32"/>
  <c r="AO2047" i="32"/>
  <c r="AN2047" i="32"/>
  <c r="AM2047" i="32"/>
  <c r="AL2047" i="32"/>
  <c r="AK2047" i="32"/>
  <c r="AJ2047" i="32"/>
  <c r="AI2047" i="32"/>
  <c r="AC2047" i="32"/>
  <c r="V2047" i="32" a="1"/>
  <c r="V2047" i="32" s="1"/>
  <c r="T2047" i="32" a="1"/>
  <c r="T2047" i="32" s="1"/>
  <c r="S2047" i="32" a="1"/>
  <c r="S2047" i="32" s="1"/>
  <c r="H2047" i="32"/>
  <c r="C2047" i="32"/>
  <c r="AV2046" i="32"/>
  <c r="AU2046" i="32"/>
  <c r="AT2046" i="32"/>
  <c r="AQ2046" i="32"/>
  <c r="AP2046" i="32"/>
  <c r="AO2046" i="32"/>
  <c r="AN2046" i="32"/>
  <c r="AM2046" i="32"/>
  <c r="AL2046" i="32"/>
  <c r="AK2046" i="32"/>
  <c r="AJ2046" i="32"/>
  <c r="AI2046" i="32"/>
  <c r="AC2046" i="32"/>
  <c r="V2046" i="32" a="1"/>
  <c r="V2046" i="32" s="1"/>
  <c r="T2046" i="32" a="1"/>
  <c r="T2046" i="32" s="1"/>
  <c r="S2046" i="32" a="1"/>
  <c r="S2046" i="32" s="1"/>
  <c r="H2046" i="32"/>
  <c r="C2046" i="32"/>
  <c r="AV2045" i="32"/>
  <c r="AU2045" i="32"/>
  <c r="AT2045" i="32"/>
  <c r="AQ2045" i="32"/>
  <c r="AP2045" i="32"/>
  <c r="AO2045" i="32"/>
  <c r="AN2045" i="32"/>
  <c r="AM2045" i="32"/>
  <c r="AL2045" i="32"/>
  <c r="AK2045" i="32"/>
  <c r="AJ2045" i="32"/>
  <c r="AI2045" i="32"/>
  <c r="AC2045" i="32"/>
  <c r="V2045" i="32" a="1"/>
  <c r="V2045" i="32" s="1"/>
  <c r="T2045" i="32" a="1"/>
  <c r="T2045" i="32" s="1"/>
  <c r="S2045" i="32" a="1"/>
  <c r="S2045" i="32" s="1"/>
  <c r="H2045" i="32"/>
  <c r="C2045" i="32"/>
  <c r="AV2044" i="32"/>
  <c r="AU2044" i="32"/>
  <c r="AT2044" i="32"/>
  <c r="AQ2044" i="32"/>
  <c r="AP2044" i="32"/>
  <c r="AO2044" i="32"/>
  <c r="AN2044" i="32"/>
  <c r="AM2044" i="32"/>
  <c r="AL2044" i="32"/>
  <c r="AK2044" i="32"/>
  <c r="AJ2044" i="32"/>
  <c r="AI2044" i="32"/>
  <c r="AC2044" i="32"/>
  <c r="V2044" i="32" a="1"/>
  <c r="V2044" i="32" s="1"/>
  <c r="T2044" i="32" a="1"/>
  <c r="T2044" i="32" s="1"/>
  <c r="S2044" i="32" a="1"/>
  <c r="S2044" i="32" s="1"/>
  <c r="H2044" i="32"/>
  <c r="C2044" i="32"/>
  <c r="AV2043" i="32"/>
  <c r="AU2043" i="32"/>
  <c r="AT2043" i="32"/>
  <c r="AQ2043" i="32"/>
  <c r="AP2043" i="32"/>
  <c r="AO2043" i="32"/>
  <c r="AN2043" i="32"/>
  <c r="AM2043" i="32"/>
  <c r="AL2043" i="32"/>
  <c r="AK2043" i="32"/>
  <c r="AJ2043" i="32"/>
  <c r="AI2043" i="32"/>
  <c r="AC2043" i="32"/>
  <c r="V2043" i="32" a="1"/>
  <c r="V2043" i="32" s="1"/>
  <c r="T2043" i="32" a="1"/>
  <c r="T2043" i="32" s="1"/>
  <c r="S2043" i="32" a="1"/>
  <c r="S2043" i="32" s="1"/>
  <c r="H2043" i="32"/>
  <c r="C2043" i="32"/>
  <c r="AV2042" i="32"/>
  <c r="AU2042" i="32"/>
  <c r="AT2042" i="32"/>
  <c r="AQ2042" i="32"/>
  <c r="AP2042" i="32"/>
  <c r="AO2042" i="32"/>
  <c r="AN2042" i="32"/>
  <c r="AM2042" i="32"/>
  <c r="AL2042" i="32"/>
  <c r="AK2042" i="32"/>
  <c r="AJ2042" i="32"/>
  <c r="AI2042" i="32"/>
  <c r="AC2042" i="32"/>
  <c r="V2042" i="32" a="1"/>
  <c r="V2042" i="32" s="1"/>
  <c r="T2042" i="32" a="1"/>
  <c r="T2042" i="32" s="1"/>
  <c r="S2042" i="32" a="1"/>
  <c r="S2042" i="32" s="1"/>
  <c r="H2042" i="32"/>
  <c r="C2042" i="32"/>
  <c r="AV2041" i="32"/>
  <c r="AU2041" i="32"/>
  <c r="AT2041" i="32"/>
  <c r="AQ2041" i="32"/>
  <c r="AP2041" i="32"/>
  <c r="AO2041" i="32"/>
  <c r="AN2041" i="32"/>
  <c r="AM2041" i="32"/>
  <c r="AL2041" i="32"/>
  <c r="AK2041" i="32"/>
  <c r="AJ2041" i="32"/>
  <c r="AI2041" i="32"/>
  <c r="AC2041" i="32"/>
  <c r="V2041" i="32" a="1"/>
  <c r="V2041" i="32" s="1"/>
  <c r="T2041" i="32" a="1"/>
  <c r="T2041" i="32" s="1"/>
  <c r="S2041" i="32" a="1"/>
  <c r="S2041" i="32" s="1"/>
  <c r="H2041" i="32"/>
  <c r="C2041" i="32"/>
  <c r="AV2040" i="32"/>
  <c r="AU2040" i="32"/>
  <c r="AT2040" i="32"/>
  <c r="AQ2040" i="32"/>
  <c r="AP2040" i="32"/>
  <c r="AO2040" i="32"/>
  <c r="AN2040" i="32"/>
  <c r="AM2040" i="32"/>
  <c r="AL2040" i="32"/>
  <c r="AK2040" i="32"/>
  <c r="AJ2040" i="32"/>
  <c r="AI2040" i="32"/>
  <c r="AC2040" i="32"/>
  <c r="V2040" i="32" a="1"/>
  <c r="V2040" i="32" s="1"/>
  <c r="T2040" i="32" a="1"/>
  <c r="T2040" i="32" s="1"/>
  <c r="S2040" i="32" a="1"/>
  <c r="S2040" i="32" s="1"/>
  <c r="H2040" i="32"/>
  <c r="C2040" i="32"/>
  <c r="AV2039" i="32"/>
  <c r="AU2039" i="32"/>
  <c r="AT2039" i="32"/>
  <c r="AQ2039" i="32"/>
  <c r="AP2039" i="32"/>
  <c r="AO2039" i="32"/>
  <c r="AN2039" i="32"/>
  <c r="AM2039" i="32"/>
  <c r="AL2039" i="32"/>
  <c r="AK2039" i="32"/>
  <c r="AJ2039" i="32"/>
  <c r="AI2039" i="32"/>
  <c r="AC2039" i="32"/>
  <c r="V2039" i="32" a="1"/>
  <c r="V2039" i="32" s="1"/>
  <c r="T2039" i="32" a="1"/>
  <c r="T2039" i="32" s="1"/>
  <c r="S2039" i="32" a="1"/>
  <c r="S2039" i="32" s="1"/>
  <c r="H2039" i="32"/>
  <c r="C2039" i="32"/>
  <c r="AV2038" i="32"/>
  <c r="AU2038" i="32"/>
  <c r="AT2038" i="32"/>
  <c r="AQ2038" i="32"/>
  <c r="AP2038" i="32"/>
  <c r="AO2038" i="32"/>
  <c r="AN2038" i="32"/>
  <c r="AM2038" i="32"/>
  <c r="AL2038" i="32"/>
  <c r="AK2038" i="32"/>
  <c r="AJ2038" i="32"/>
  <c r="AI2038" i="32"/>
  <c r="AC2038" i="32"/>
  <c r="V2038" i="32" a="1"/>
  <c r="V2038" i="32" s="1"/>
  <c r="T2038" i="32" a="1"/>
  <c r="T2038" i="32" s="1"/>
  <c r="S2038" i="32" a="1"/>
  <c r="S2038" i="32" s="1"/>
  <c r="H2038" i="32"/>
  <c r="C2038" i="32"/>
  <c r="AV2037" i="32"/>
  <c r="AU2037" i="32"/>
  <c r="AT2037" i="32"/>
  <c r="AQ2037" i="32"/>
  <c r="AP2037" i="32"/>
  <c r="AO2037" i="32"/>
  <c r="AN2037" i="32"/>
  <c r="AM2037" i="32"/>
  <c r="AL2037" i="32"/>
  <c r="AK2037" i="32"/>
  <c r="AJ2037" i="32"/>
  <c r="AI2037" i="32"/>
  <c r="AC2037" i="32"/>
  <c r="V2037" i="32" a="1"/>
  <c r="V2037" i="32" s="1"/>
  <c r="T2037" i="32" a="1"/>
  <c r="T2037" i="32" s="1"/>
  <c r="S2037" i="32" a="1"/>
  <c r="S2037" i="32" s="1"/>
  <c r="H2037" i="32"/>
  <c r="C2037" i="32"/>
  <c r="AV2036" i="32"/>
  <c r="AU2036" i="32"/>
  <c r="AT2036" i="32"/>
  <c r="AQ2036" i="32"/>
  <c r="AP2036" i="32"/>
  <c r="AO2036" i="32"/>
  <c r="AN2036" i="32"/>
  <c r="AM2036" i="32"/>
  <c r="AL2036" i="32"/>
  <c r="AK2036" i="32"/>
  <c r="AJ2036" i="32"/>
  <c r="AI2036" i="32"/>
  <c r="AC2036" i="32"/>
  <c r="V2036" i="32" a="1"/>
  <c r="V2036" i="32" s="1"/>
  <c r="T2036" i="32" a="1"/>
  <c r="T2036" i="32" s="1"/>
  <c r="S2036" i="32" a="1"/>
  <c r="S2036" i="32" s="1"/>
  <c r="H2036" i="32"/>
  <c r="C2036" i="32"/>
  <c r="AV2035" i="32"/>
  <c r="AU2035" i="32"/>
  <c r="AT2035" i="32"/>
  <c r="AQ2035" i="32"/>
  <c r="AP2035" i="32"/>
  <c r="AO2035" i="32"/>
  <c r="AN2035" i="32"/>
  <c r="AM2035" i="32"/>
  <c r="AL2035" i="32"/>
  <c r="AK2035" i="32"/>
  <c r="AJ2035" i="32"/>
  <c r="AI2035" i="32"/>
  <c r="AC2035" i="32"/>
  <c r="V2035" i="32" a="1"/>
  <c r="V2035" i="32" s="1"/>
  <c r="T2035" i="32" a="1"/>
  <c r="T2035" i="32" s="1"/>
  <c r="S2035" i="32" a="1"/>
  <c r="S2035" i="32" s="1"/>
  <c r="H2035" i="32"/>
  <c r="C2035" i="32"/>
  <c r="AV2034" i="32"/>
  <c r="AU2034" i="32"/>
  <c r="AT2034" i="32"/>
  <c r="AQ2034" i="32"/>
  <c r="AP2034" i="32"/>
  <c r="AO2034" i="32"/>
  <c r="AN2034" i="32"/>
  <c r="AM2034" i="32"/>
  <c r="AL2034" i="32"/>
  <c r="AK2034" i="32"/>
  <c r="AJ2034" i="32"/>
  <c r="AI2034" i="32"/>
  <c r="AC2034" i="32"/>
  <c r="V2034" i="32" a="1"/>
  <c r="V2034" i="32" s="1"/>
  <c r="T2034" i="32" a="1"/>
  <c r="T2034" i="32" s="1"/>
  <c r="S2034" i="32" a="1"/>
  <c r="S2034" i="32" s="1"/>
  <c r="H2034" i="32"/>
  <c r="C2034" i="32"/>
  <c r="AV2033" i="32"/>
  <c r="AU2033" i="32"/>
  <c r="AT2033" i="32"/>
  <c r="AQ2033" i="32"/>
  <c r="AP2033" i="32"/>
  <c r="AO2033" i="32"/>
  <c r="AN2033" i="32"/>
  <c r="AM2033" i="32"/>
  <c r="AL2033" i="32"/>
  <c r="AK2033" i="32"/>
  <c r="AJ2033" i="32"/>
  <c r="AI2033" i="32"/>
  <c r="AC2033" i="32"/>
  <c r="V2033" i="32" a="1"/>
  <c r="V2033" i="32" s="1"/>
  <c r="T2033" i="32" a="1"/>
  <c r="T2033" i="32" s="1"/>
  <c r="S2033" i="32" a="1"/>
  <c r="S2033" i="32" s="1"/>
  <c r="H2033" i="32"/>
  <c r="C2033" i="32"/>
  <c r="AV2032" i="32"/>
  <c r="AU2032" i="32"/>
  <c r="AT2032" i="32"/>
  <c r="AQ2032" i="32"/>
  <c r="AP2032" i="32"/>
  <c r="AO2032" i="32"/>
  <c r="AN2032" i="32"/>
  <c r="AM2032" i="32"/>
  <c r="AL2032" i="32"/>
  <c r="AK2032" i="32"/>
  <c r="AJ2032" i="32"/>
  <c r="AI2032" i="32"/>
  <c r="AC2032" i="32"/>
  <c r="V2032" i="32" a="1"/>
  <c r="V2032" i="32" s="1"/>
  <c r="T2032" i="32" a="1"/>
  <c r="T2032" i="32" s="1"/>
  <c r="S2032" i="32" a="1"/>
  <c r="S2032" i="32" s="1"/>
  <c r="H2032" i="32"/>
  <c r="C2032" i="32"/>
  <c r="AV2031" i="32"/>
  <c r="AU2031" i="32"/>
  <c r="AT2031" i="32"/>
  <c r="AQ2031" i="32"/>
  <c r="AP2031" i="32"/>
  <c r="AO2031" i="32"/>
  <c r="AN2031" i="32"/>
  <c r="AM2031" i="32"/>
  <c r="AL2031" i="32"/>
  <c r="AK2031" i="32"/>
  <c r="AJ2031" i="32"/>
  <c r="AI2031" i="32"/>
  <c r="AC2031" i="32"/>
  <c r="V2031" i="32" a="1"/>
  <c r="V2031" i="32" s="1"/>
  <c r="T2031" i="32" a="1"/>
  <c r="T2031" i="32" s="1"/>
  <c r="S2031" i="32" a="1"/>
  <c r="S2031" i="32" s="1"/>
  <c r="H2031" i="32"/>
  <c r="C2031" i="32"/>
  <c r="AV2030" i="32"/>
  <c r="AU2030" i="32"/>
  <c r="AT2030" i="32"/>
  <c r="AQ2030" i="32"/>
  <c r="AP2030" i="32"/>
  <c r="AO2030" i="32"/>
  <c r="AN2030" i="32"/>
  <c r="AM2030" i="32"/>
  <c r="AL2030" i="32"/>
  <c r="AK2030" i="32"/>
  <c r="AJ2030" i="32"/>
  <c r="AI2030" i="32"/>
  <c r="AC2030" i="32"/>
  <c r="V2030" i="32" a="1"/>
  <c r="V2030" i="32" s="1"/>
  <c r="T2030" i="32" a="1"/>
  <c r="T2030" i="32" s="1"/>
  <c r="S2030" i="32" a="1"/>
  <c r="S2030" i="32" s="1"/>
  <c r="H2030" i="32"/>
  <c r="C2030" i="32"/>
  <c r="AV2029" i="32"/>
  <c r="AU2029" i="32"/>
  <c r="AT2029" i="32"/>
  <c r="AQ2029" i="32"/>
  <c r="AP2029" i="32"/>
  <c r="AO2029" i="32"/>
  <c r="AN2029" i="32"/>
  <c r="AM2029" i="32"/>
  <c r="AL2029" i="32"/>
  <c r="AK2029" i="32"/>
  <c r="AJ2029" i="32"/>
  <c r="AI2029" i="32"/>
  <c r="AC2029" i="32"/>
  <c r="V2029" i="32" a="1"/>
  <c r="V2029" i="32" s="1"/>
  <c r="T2029" i="32" a="1"/>
  <c r="T2029" i="32" s="1"/>
  <c r="S2029" i="32" a="1"/>
  <c r="S2029" i="32" s="1"/>
  <c r="H2029" i="32"/>
  <c r="C2029" i="32"/>
  <c r="AV2028" i="32"/>
  <c r="AU2028" i="32"/>
  <c r="AT2028" i="32"/>
  <c r="AQ2028" i="32"/>
  <c r="AP2028" i="32"/>
  <c r="AO2028" i="32"/>
  <c r="AN2028" i="32"/>
  <c r="AM2028" i="32"/>
  <c r="AL2028" i="32"/>
  <c r="AK2028" i="32"/>
  <c r="AJ2028" i="32"/>
  <c r="AI2028" i="32"/>
  <c r="AC2028" i="32"/>
  <c r="V2028" i="32" a="1"/>
  <c r="V2028" i="32" s="1"/>
  <c r="T2028" i="32" a="1"/>
  <c r="T2028" i="32" s="1"/>
  <c r="S2028" i="32" a="1"/>
  <c r="S2028" i="32" s="1"/>
  <c r="H2028" i="32"/>
  <c r="C2028" i="32"/>
  <c r="AV2027" i="32"/>
  <c r="AU2027" i="32"/>
  <c r="AT2027" i="32"/>
  <c r="AQ2027" i="32"/>
  <c r="AP2027" i="32"/>
  <c r="AO2027" i="32"/>
  <c r="AN2027" i="32"/>
  <c r="AM2027" i="32"/>
  <c r="AL2027" i="32"/>
  <c r="AK2027" i="32"/>
  <c r="AJ2027" i="32"/>
  <c r="AI2027" i="32"/>
  <c r="AC2027" i="32"/>
  <c r="V2027" i="32" a="1"/>
  <c r="V2027" i="32" s="1"/>
  <c r="T2027" i="32" a="1"/>
  <c r="T2027" i="32" s="1"/>
  <c r="S2027" i="32" a="1"/>
  <c r="S2027" i="32" s="1"/>
  <c r="H2027" i="32"/>
  <c r="C2027" i="32"/>
  <c r="AV2026" i="32"/>
  <c r="AU2026" i="32"/>
  <c r="AT2026" i="32"/>
  <c r="AQ2026" i="32"/>
  <c r="AP2026" i="32"/>
  <c r="AO2026" i="32"/>
  <c r="AN2026" i="32"/>
  <c r="AM2026" i="32"/>
  <c r="AL2026" i="32"/>
  <c r="AK2026" i="32"/>
  <c r="AJ2026" i="32"/>
  <c r="AI2026" i="32"/>
  <c r="AC2026" i="32"/>
  <c r="V2026" i="32" a="1"/>
  <c r="V2026" i="32" s="1"/>
  <c r="T2026" i="32" a="1"/>
  <c r="T2026" i="32" s="1"/>
  <c r="S2026" i="32" a="1"/>
  <c r="S2026" i="32" s="1"/>
  <c r="H2026" i="32"/>
  <c r="C2026" i="32"/>
  <c r="AV2025" i="32"/>
  <c r="AU2025" i="32"/>
  <c r="AT2025" i="32"/>
  <c r="AQ2025" i="32"/>
  <c r="AP2025" i="32"/>
  <c r="AO2025" i="32"/>
  <c r="AN2025" i="32"/>
  <c r="AM2025" i="32"/>
  <c r="AL2025" i="32"/>
  <c r="AK2025" i="32"/>
  <c r="AJ2025" i="32"/>
  <c r="AI2025" i="32"/>
  <c r="AC2025" i="32"/>
  <c r="V2025" i="32" a="1"/>
  <c r="V2025" i="32" s="1"/>
  <c r="T2025" i="32" a="1"/>
  <c r="T2025" i="32" s="1"/>
  <c r="S2025" i="32" a="1"/>
  <c r="S2025" i="32" s="1"/>
  <c r="H2025" i="32"/>
  <c r="C2025" i="32"/>
  <c r="AV2024" i="32"/>
  <c r="AU2024" i="32"/>
  <c r="AT2024" i="32"/>
  <c r="AQ2024" i="32"/>
  <c r="AP2024" i="32"/>
  <c r="AO2024" i="32"/>
  <c r="AN2024" i="32"/>
  <c r="AM2024" i="32"/>
  <c r="AL2024" i="32"/>
  <c r="AK2024" i="32"/>
  <c r="AJ2024" i="32"/>
  <c r="AI2024" i="32"/>
  <c r="AC2024" i="32"/>
  <c r="V2024" i="32" a="1"/>
  <c r="V2024" i="32" s="1"/>
  <c r="T2024" i="32" a="1"/>
  <c r="T2024" i="32" s="1"/>
  <c r="S2024" i="32" a="1"/>
  <c r="S2024" i="32" s="1"/>
  <c r="H2024" i="32"/>
  <c r="C2024" i="32"/>
  <c r="AV2023" i="32"/>
  <c r="AU2023" i="32"/>
  <c r="AT2023" i="32"/>
  <c r="AQ2023" i="32"/>
  <c r="AP2023" i="32"/>
  <c r="AO2023" i="32"/>
  <c r="AN2023" i="32"/>
  <c r="AM2023" i="32"/>
  <c r="AL2023" i="32"/>
  <c r="AK2023" i="32"/>
  <c r="AJ2023" i="32"/>
  <c r="AI2023" i="32"/>
  <c r="AC2023" i="32"/>
  <c r="V2023" i="32" a="1"/>
  <c r="V2023" i="32" s="1"/>
  <c r="T2023" i="32" a="1"/>
  <c r="T2023" i="32" s="1"/>
  <c r="S2023" i="32" a="1"/>
  <c r="S2023" i="32" s="1"/>
  <c r="H2023" i="32"/>
  <c r="C2023" i="32"/>
  <c r="AV2022" i="32"/>
  <c r="AU2022" i="32"/>
  <c r="AT2022" i="32"/>
  <c r="AQ2022" i="32"/>
  <c r="AP2022" i="32"/>
  <c r="AO2022" i="32"/>
  <c r="AN2022" i="32"/>
  <c r="AM2022" i="32"/>
  <c r="AL2022" i="32"/>
  <c r="AK2022" i="32"/>
  <c r="AJ2022" i="32"/>
  <c r="AI2022" i="32"/>
  <c r="AC2022" i="32"/>
  <c r="V2022" i="32" a="1"/>
  <c r="V2022" i="32" s="1"/>
  <c r="T2022" i="32" a="1"/>
  <c r="T2022" i="32" s="1"/>
  <c r="S2022" i="32" a="1"/>
  <c r="S2022" i="32" s="1"/>
  <c r="H2022" i="32"/>
  <c r="C2022" i="32"/>
  <c r="AV2021" i="32"/>
  <c r="AU2021" i="32"/>
  <c r="AT2021" i="32"/>
  <c r="AQ2021" i="32"/>
  <c r="AP2021" i="32"/>
  <c r="AO2021" i="32"/>
  <c r="AN2021" i="32"/>
  <c r="AM2021" i="32"/>
  <c r="AL2021" i="32"/>
  <c r="AK2021" i="32"/>
  <c r="AJ2021" i="32"/>
  <c r="AI2021" i="32"/>
  <c r="AC2021" i="32"/>
  <c r="V2021" i="32" a="1"/>
  <c r="V2021" i="32" s="1"/>
  <c r="T2021" i="32" a="1"/>
  <c r="T2021" i="32" s="1"/>
  <c r="S2021" i="32" a="1"/>
  <c r="S2021" i="32" s="1"/>
  <c r="H2021" i="32"/>
  <c r="C2021" i="32"/>
  <c r="AV2020" i="32"/>
  <c r="AU2020" i="32"/>
  <c r="AT2020" i="32"/>
  <c r="AQ2020" i="32"/>
  <c r="AP2020" i="32"/>
  <c r="AO2020" i="32"/>
  <c r="AN2020" i="32"/>
  <c r="AM2020" i="32"/>
  <c r="AL2020" i="32"/>
  <c r="AK2020" i="32"/>
  <c r="AJ2020" i="32"/>
  <c r="AI2020" i="32"/>
  <c r="AC2020" i="32"/>
  <c r="V2020" i="32" a="1"/>
  <c r="V2020" i="32" s="1"/>
  <c r="T2020" i="32" a="1"/>
  <c r="T2020" i="32" s="1"/>
  <c r="S2020" i="32" a="1"/>
  <c r="S2020" i="32" s="1"/>
  <c r="H2020" i="32"/>
  <c r="C2020" i="32"/>
  <c r="AV2019" i="32"/>
  <c r="AU2019" i="32"/>
  <c r="AT2019" i="32"/>
  <c r="AQ2019" i="32"/>
  <c r="AP2019" i="32"/>
  <c r="AO2019" i="32"/>
  <c r="AN2019" i="32"/>
  <c r="AM2019" i="32"/>
  <c r="AL2019" i="32"/>
  <c r="AK2019" i="32"/>
  <c r="AJ2019" i="32"/>
  <c r="AI2019" i="32"/>
  <c r="AC2019" i="32"/>
  <c r="V2019" i="32" a="1"/>
  <c r="V2019" i="32" s="1"/>
  <c r="T2019" i="32" a="1"/>
  <c r="T2019" i="32" s="1"/>
  <c r="S2019" i="32" a="1"/>
  <c r="S2019" i="32" s="1"/>
  <c r="H2019" i="32"/>
  <c r="C2019" i="32"/>
  <c r="AV2018" i="32"/>
  <c r="AU2018" i="32"/>
  <c r="AT2018" i="32"/>
  <c r="AQ2018" i="32"/>
  <c r="AP2018" i="32"/>
  <c r="AO2018" i="32"/>
  <c r="AN2018" i="32"/>
  <c r="AM2018" i="32"/>
  <c r="AL2018" i="32"/>
  <c r="AK2018" i="32"/>
  <c r="AJ2018" i="32"/>
  <c r="AI2018" i="32"/>
  <c r="AC2018" i="32"/>
  <c r="V2018" i="32" a="1"/>
  <c r="V2018" i="32" s="1"/>
  <c r="T2018" i="32" a="1"/>
  <c r="T2018" i="32" s="1"/>
  <c r="S2018" i="32" a="1"/>
  <c r="S2018" i="32" s="1"/>
  <c r="H2018" i="32"/>
  <c r="C2018" i="32"/>
  <c r="AV2017" i="32"/>
  <c r="AU2017" i="32"/>
  <c r="AT2017" i="32"/>
  <c r="AQ2017" i="32"/>
  <c r="AP2017" i="32"/>
  <c r="AO2017" i="32"/>
  <c r="AN2017" i="32"/>
  <c r="AM2017" i="32"/>
  <c r="AL2017" i="32"/>
  <c r="AK2017" i="32"/>
  <c r="AJ2017" i="32"/>
  <c r="AI2017" i="32"/>
  <c r="AC2017" i="32"/>
  <c r="V2017" i="32" a="1"/>
  <c r="V2017" i="32" s="1"/>
  <c r="T2017" i="32" a="1"/>
  <c r="T2017" i="32" s="1"/>
  <c r="S2017" i="32" a="1"/>
  <c r="S2017" i="32" s="1"/>
  <c r="H2017" i="32"/>
  <c r="C2017" i="32"/>
  <c r="AV2016" i="32"/>
  <c r="AU2016" i="32"/>
  <c r="AT2016" i="32"/>
  <c r="AQ2016" i="32"/>
  <c r="AP2016" i="32"/>
  <c r="AO2016" i="32"/>
  <c r="AN2016" i="32"/>
  <c r="AM2016" i="32"/>
  <c r="AL2016" i="32"/>
  <c r="AK2016" i="32"/>
  <c r="AJ2016" i="32"/>
  <c r="AI2016" i="32"/>
  <c r="AC2016" i="32"/>
  <c r="V2016" i="32" a="1"/>
  <c r="V2016" i="32" s="1"/>
  <c r="T2016" i="32" a="1"/>
  <c r="T2016" i="32" s="1"/>
  <c r="S2016" i="32" a="1"/>
  <c r="S2016" i="32" s="1"/>
  <c r="H2016" i="32"/>
  <c r="C2016" i="32"/>
  <c r="AV2015" i="32"/>
  <c r="AU2015" i="32"/>
  <c r="AT2015" i="32"/>
  <c r="AQ2015" i="32"/>
  <c r="AP2015" i="32"/>
  <c r="AO2015" i="32"/>
  <c r="AN2015" i="32"/>
  <c r="AM2015" i="32"/>
  <c r="AL2015" i="32"/>
  <c r="AK2015" i="32"/>
  <c r="AJ2015" i="32"/>
  <c r="AI2015" i="32"/>
  <c r="AC2015" i="32"/>
  <c r="V2015" i="32" a="1"/>
  <c r="V2015" i="32" s="1"/>
  <c r="T2015" i="32" a="1"/>
  <c r="T2015" i="32" s="1"/>
  <c r="S2015" i="32" a="1"/>
  <c r="S2015" i="32" s="1"/>
  <c r="H2015" i="32"/>
  <c r="C2015" i="32"/>
  <c r="AV2014" i="32"/>
  <c r="AU2014" i="32"/>
  <c r="AT2014" i="32"/>
  <c r="AQ2014" i="32"/>
  <c r="AP2014" i="32"/>
  <c r="AO2014" i="32"/>
  <c r="AN2014" i="32"/>
  <c r="AM2014" i="32"/>
  <c r="AL2014" i="32"/>
  <c r="AK2014" i="32"/>
  <c r="AJ2014" i="32"/>
  <c r="AI2014" i="32"/>
  <c r="AC2014" i="32"/>
  <c r="V2014" i="32" a="1"/>
  <c r="V2014" i="32" s="1"/>
  <c r="T2014" i="32" a="1"/>
  <c r="T2014" i="32" s="1"/>
  <c r="S2014" i="32" a="1"/>
  <c r="S2014" i="32" s="1"/>
  <c r="H2014" i="32"/>
  <c r="C2014" i="32"/>
  <c r="AV2013" i="32"/>
  <c r="AU2013" i="32"/>
  <c r="AT2013" i="32"/>
  <c r="AQ2013" i="32"/>
  <c r="AP2013" i="32"/>
  <c r="AO2013" i="32"/>
  <c r="AN2013" i="32"/>
  <c r="AM2013" i="32"/>
  <c r="AL2013" i="32"/>
  <c r="AK2013" i="32"/>
  <c r="AJ2013" i="32"/>
  <c r="AI2013" i="32"/>
  <c r="AC2013" i="32"/>
  <c r="V2013" i="32" a="1"/>
  <c r="V2013" i="32" s="1"/>
  <c r="T2013" i="32" a="1"/>
  <c r="T2013" i="32" s="1"/>
  <c r="S2013" i="32" a="1"/>
  <c r="S2013" i="32" s="1"/>
  <c r="H2013" i="32"/>
  <c r="C2013" i="32"/>
  <c r="AV2012" i="32"/>
  <c r="AU2012" i="32"/>
  <c r="AT2012" i="32"/>
  <c r="AQ2012" i="32"/>
  <c r="AP2012" i="32"/>
  <c r="AO2012" i="32"/>
  <c r="AN2012" i="32"/>
  <c r="AM2012" i="32"/>
  <c r="AL2012" i="32"/>
  <c r="AK2012" i="32"/>
  <c r="AJ2012" i="32"/>
  <c r="AI2012" i="32"/>
  <c r="AC2012" i="32"/>
  <c r="V2012" i="32" a="1"/>
  <c r="V2012" i="32" s="1"/>
  <c r="T2012" i="32" a="1"/>
  <c r="T2012" i="32" s="1"/>
  <c r="S2012" i="32" a="1"/>
  <c r="S2012" i="32" s="1"/>
  <c r="H2012" i="32"/>
  <c r="C2012" i="32"/>
  <c r="AV2011" i="32"/>
  <c r="AU2011" i="32"/>
  <c r="AT2011" i="32"/>
  <c r="AQ2011" i="32"/>
  <c r="AP2011" i="32"/>
  <c r="AO2011" i="32"/>
  <c r="AN2011" i="32"/>
  <c r="AM2011" i="32"/>
  <c r="AL2011" i="32"/>
  <c r="AK2011" i="32"/>
  <c r="AJ2011" i="32"/>
  <c r="AI2011" i="32"/>
  <c r="AC2011" i="32"/>
  <c r="V2011" i="32" a="1"/>
  <c r="V2011" i="32" s="1"/>
  <c r="T2011" i="32" a="1"/>
  <c r="T2011" i="32" s="1"/>
  <c r="S2011" i="32" a="1"/>
  <c r="S2011" i="32" s="1"/>
  <c r="H2011" i="32"/>
  <c r="C2011" i="32"/>
  <c r="AV2010" i="32"/>
  <c r="AU2010" i="32"/>
  <c r="AT2010" i="32"/>
  <c r="AQ2010" i="32"/>
  <c r="AP2010" i="32"/>
  <c r="AO2010" i="32"/>
  <c r="AN2010" i="32"/>
  <c r="AM2010" i="32"/>
  <c r="AL2010" i="32"/>
  <c r="AK2010" i="32"/>
  <c r="AJ2010" i="32"/>
  <c r="AI2010" i="32"/>
  <c r="AC2010" i="32"/>
  <c r="V2010" i="32" a="1"/>
  <c r="V2010" i="32" s="1"/>
  <c r="T2010" i="32" a="1"/>
  <c r="T2010" i="32" s="1"/>
  <c r="S2010" i="32" a="1"/>
  <c r="S2010" i="32" s="1"/>
  <c r="H2010" i="32"/>
  <c r="C2010" i="32"/>
  <c r="AV2009" i="32"/>
  <c r="AU2009" i="32"/>
  <c r="AT2009" i="32"/>
  <c r="AQ2009" i="32"/>
  <c r="AP2009" i="32"/>
  <c r="AO2009" i="32"/>
  <c r="AN2009" i="32"/>
  <c r="AM2009" i="32"/>
  <c r="AL2009" i="32"/>
  <c r="AK2009" i="32"/>
  <c r="AJ2009" i="32"/>
  <c r="AI2009" i="32"/>
  <c r="AC2009" i="32"/>
  <c r="V2009" i="32" a="1"/>
  <c r="V2009" i="32" s="1"/>
  <c r="T2009" i="32" a="1"/>
  <c r="T2009" i="32" s="1"/>
  <c r="S2009" i="32" a="1"/>
  <c r="S2009" i="32" s="1"/>
  <c r="H2009" i="32"/>
  <c r="C2009" i="32"/>
  <c r="AV2008" i="32"/>
  <c r="AU2008" i="32"/>
  <c r="AT2008" i="32"/>
  <c r="AQ2008" i="32"/>
  <c r="AP2008" i="32"/>
  <c r="AO2008" i="32"/>
  <c r="AN2008" i="32"/>
  <c r="AM2008" i="32"/>
  <c r="AL2008" i="32"/>
  <c r="AK2008" i="32"/>
  <c r="AJ2008" i="32"/>
  <c r="AI2008" i="32"/>
  <c r="AC2008" i="32"/>
  <c r="V2008" i="32" a="1"/>
  <c r="V2008" i="32" s="1"/>
  <c r="T2008" i="32" a="1"/>
  <c r="T2008" i="32" s="1"/>
  <c r="S2008" i="32" a="1"/>
  <c r="S2008" i="32" s="1"/>
  <c r="H2008" i="32"/>
  <c r="C2008" i="32"/>
  <c r="AV2007" i="32"/>
  <c r="AU2007" i="32"/>
  <c r="AT2007" i="32"/>
  <c r="AQ2007" i="32"/>
  <c r="AP2007" i="32"/>
  <c r="AO2007" i="32"/>
  <c r="AN2007" i="32"/>
  <c r="AM2007" i="32"/>
  <c r="AL2007" i="32"/>
  <c r="AK2007" i="32"/>
  <c r="AJ2007" i="32"/>
  <c r="AI2007" i="32"/>
  <c r="AC2007" i="32"/>
  <c r="V2007" i="32" a="1"/>
  <c r="V2007" i="32" s="1"/>
  <c r="T2007" i="32" a="1"/>
  <c r="T2007" i="32" s="1"/>
  <c r="S2007" i="32" a="1"/>
  <c r="S2007" i="32" s="1"/>
  <c r="H2007" i="32"/>
  <c r="C2007" i="32"/>
  <c r="AV2006" i="32"/>
  <c r="AU2006" i="32"/>
  <c r="AT2006" i="32"/>
  <c r="AQ2006" i="32"/>
  <c r="AP2006" i="32"/>
  <c r="AO2006" i="32"/>
  <c r="AN2006" i="32"/>
  <c r="AM2006" i="32"/>
  <c r="AL2006" i="32"/>
  <c r="AK2006" i="32"/>
  <c r="AJ2006" i="32"/>
  <c r="AI2006" i="32"/>
  <c r="AC2006" i="32"/>
  <c r="V2006" i="32" a="1"/>
  <c r="V2006" i="32" s="1"/>
  <c r="T2006" i="32" a="1"/>
  <c r="T2006" i="32" s="1"/>
  <c r="S2006" i="32" a="1"/>
  <c r="S2006" i="32" s="1"/>
  <c r="H2006" i="32"/>
  <c r="C2006" i="32"/>
  <c r="AV2005" i="32"/>
  <c r="AU2005" i="32"/>
  <c r="AT2005" i="32"/>
  <c r="AQ2005" i="32"/>
  <c r="AP2005" i="32"/>
  <c r="AO2005" i="32"/>
  <c r="AN2005" i="32"/>
  <c r="AM2005" i="32"/>
  <c r="AL2005" i="32"/>
  <c r="AK2005" i="32"/>
  <c r="AJ2005" i="32"/>
  <c r="AI2005" i="32"/>
  <c r="AC2005" i="32"/>
  <c r="V2005" i="32" a="1"/>
  <c r="V2005" i="32" s="1"/>
  <c r="T2005" i="32" a="1"/>
  <c r="T2005" i="32" s="1"/>
  <c r="S2005" i="32" a="1"/>
  <c r="S2005" i="32" s="1"/>
  <c r="H2005" i="32"/>
  <c r="C2005" i="32"/>
  <c r="AV2004" i="32"/>
  <c r="AU2004" i="32"/>
  <c r="AT2004" i="32"/>
  <c r="AQ2004" i="32"/>
  <c r="AP2004" i="32"/>
  <c r="AO2004" i="32"/>
  <c r="AN2004" i="32"/>
  <c r="AM2004" i="32"/>
  <c r="AL2004" i="32"/>
  <c r="AK2004" i="32"/>
  <c r="AJ2004" i="32"/>
  <c r="AI2004" i="32"/>
  <c r="AC2004" i="32"/>
  <c r="V2004" i="32" a="1"/>
  <c r="V2004" i="32" s="1"/>
  <c r="T2004" i="32" a="1"/>
  <c r="T2004" i="32" s="1"/>
  <c r="S2004" i="32" a="1"/>
  <c r="S2004" i="32" s="1"/>
  <c r="H2004" i="32"/>
  <c r="C2004" i="32"/>
  <c r="AV2003" i="32"/>
  <c r="AU2003" i="32"/>
  <c r="AT2003" i="32"/>
  <c r="AQ2003" i="32"/>
  <c r="AP2003" i="32"/>
  <c r="AO2003" i="32"/>
  <c r="AN2003" i="32"/>
  <c r="AM2003" i="32"/>
  <c r="AL2003" i="32"/>
  <c r="AK2003" i="32"/>
  <c r="AJ2003" i="32"/>
  <c r="AI2003" i="32"/>
  <c r="AC2003" i="32"/>
  <c r="V2003" i="32" a="1"/>
  <c r="V2003" i="32" s="1"/>
  <c r="T2003" i="32" a="1"/>
  <c r="T2003" i="32" s="1"/>
  <c r="S2003" i="32" a="1"/>
  <c r="S2003" i="32" s="1"/>
  <c r="H2003" i="32"/>
  <c r="C2003" i="32"/>
  <c r="AV2002" i="32"/>
  <c r="AU2002" i="32"/>
  <c r="AT2002" i="32"/>
  <c r="AQ2002" i="32"/>
  <c r="AP2002" i="32"/>
  <c r="AO2002" i="32"/>
  <c r="AN2002" i="32"/>
  <c r="AM2002" i="32"/>
  <c r="AL2002" i="32"/>
  <c r="AK2002" i="32"/>
  <c r="AJ2002" i="32"/>
  <c r="AI2002" i="32"/>
  <c r="AC2002" i="32"/>
  <c r="V2002" i="32" a="1"/>
  <c r="V2002" i="32" s="1"/>
  <c r="T2002" i="32" a="1"/>
  <c r="T2002" i="32" s="1"/>
  <c r="S2002" i="32" a="1"/>
  <c r="S2002" i="32" s="1"/>
  <c r="H2002" i="32"/>
  <c r="C2002" i="32"/>
  <c r="AV2001" i="32"/>
  <c r="AU2001" i="32"/>
  <c r="AT2001" i="32"/>
  <c r="AQ2001" i="32"/>
  <c r="AP2001" i="32"/>
  <c r="AO2001" i="32"/>
  <c r="AN2001" i="32"/>
  <c r="AM2001" i="32"/>
  <c r="AL2001" i="32"/>
  <c r="AK2001" i="32"/>
  <c r="AJ2001" i="32"/>
  <c r="AI2001" i="32"/>
  <c r="AC2001" i="32"/>
  <c r="V2001" i="32" a="1"/>
  <c r="V2001" i="32" s="1"/>
  <c r="T2001" i="32" a="1"/>
  <c r="T2001" i="32" s="1"/>
  <c r="S2001" i="32" a="1"/>
  <c r="S2001" i="32" s="1"/>
  <c r="H2001" i="32"/>
  <c r="C2001" i="32"/>
  <c r="AV2000" i="32"/>
  <c r="AU2000" i="32"/>
  <c r="AT2000" i="32"/>
  <c r="AQ2000" i="32"/>
  <c r="AP2000" i="32"/>
  <c r="AO2000" i="32"/>
  <c r="AN2000" i="32"/>
  <c r="AM2000" i="32"/>
  <c r="AL2000" i="32"/>
  <c r="AK2000" i="32"/>
  <c r="AJ2000" i="32"/>
  <c r="AI2000" i="32"/>
  <c r="AC2000" i="32"/>
  <c r="V2000" i="32" a="1"/>
  <c r="V2000" i="32" s="1"/>
  <c r="T2000" i="32" a="1"/>
  <c r="T2000" i="32" s="1"/>
  <c r="S2000" i="32" a="1"/>
  <c r="S2000" i="32" s="1"/>
  <c r="H2000" i="32"/>
  <c r="C2000" i="32"/>
  <c r="AV1999" i="32"/>
  <c r="AU1999" i="32"/>
  <c r="AT1999" i="32"/>
  <c r="AQ1999" i="32"/>
  <c r="AP1999" i="32"/>
  <c r="AO1999" i="32"/>
  <c r="AN1999" i="32"/>
  <c r="AM1999" i="32"/>
  <c r="AL1999" i="32"/>
  <c r="AK1999" i="32"/>
  <c r="AJ1999" i="32"/>
  <c r="AI1999" i="32"/>
  <c r="AC1999" i="32"/>
  <c r="V1999" i="32" a="1"/>
  <c r="V1999" i="32" s="1"/>
  <c r="T1999" i="32" a="1"/>
  <c r="T1999" i="32" s="1"/>
  <c r="S1999" i="32" a="1"/>
  <c r="S1999" i="32" s="1"/>
  <c r="H1999" i="32"/>
  <c r="C1999" i="32"/>
  <c r="AV1998" i="32"/>
  <c r="AU1998" i="32"/>
  <c r="AT1998" i="32"/>
  <c r="AQ1998" i="32"/>
  <c r="AP1998" i="32"/>
  <c r="AO1998" i="32"/>
  <c r="AN1998" i="32"/>
  <c r="AM1998" i="32"/>
  <c r="AL1998" i="32"/>
  <c r="AK1998" i="32"/>
  <c r="AJ1998" i="32"/>
  <c r="AI1998" i="32"/>
  <c r="AC1998" i="32"/>
  <c r="V1998" i="32" a="1"/>
  <c r="V1998" i="32" s="1"/>
  <c r="T1998" i="32" a="1"/>
  <c r="T1998" i="32" s="1"/>
  <c r="S1998" i="32" a="1"/>
  <c r="S1998" i="32" s="1"/>
  <c r="H1998" i="32"/>
  <c r="C1998" i="32"/>
  <c r="AV1997" i="32"/>
  <c r="AU1997" i="32"/>
  <c r="AT1997" i="32"/>
  <c r="AQ1997" i="32"/>
  <c r="AP1997" i="32"/>
  <c r="AO1997" i="32"/>
  <c r="AN1997" i="32"/>
  <c r="AM1997" i="32"/>
  <c r="AL1997" i="32"/>
  <c r="AK1997" i="32"/>
  <c r="AJ1997" i="32"/>
  <c r="AI1997" i="32"/>
  <c r="AC1997" i="32"/>
  <c r="V1997" i="32" a="1"/>
  <c r="V1997" i="32" s="1"/>
  <c r="T1997" i="32" a="1"/>
  <c r="T1997" i="32" s="1"/>
  <c r="S1997" i="32" a="1"/>
  <c r="S1997" i="32" s="1"/>
  <c r="H1997" i="32"/>
  <c r="C1997" i="32"/>
  <c r="AV1996" i="32"/>
  <c r="AU1996" i="32"/>
  <c r="AT1996" i="32"/>
  <c r="AQ1996" i="32"/>
  <c r="AP1996" i="32"/>
  <c r="AO1996" i="32"/>
  <c r="AN1996" i="32"/>
  <c r="AM1996" i="32"/>
  <c r="AL1996" i="32"/>
  <c r="AK1996" i="32"/>
  <c r="AJ1996" i="32"/>
  <c r="AI1996" i="32"/>
  <c r="AC1996" i="32"/>
  <c r="V1996" i="32" a="1"/>
  <c r="V1996" i="32" s="1"/>
  <c r="T1996" i="32" a="1"/>
  <c r="T1996" i="32" s="1"/>
  <c r="S1996" i="32" a="1"/>
  <c r="S1996" i="32" s="1"/>
  <c r="H1996" i="32"/>
  <c r="C1996" i="32"/>
  <c r="AV1995" i="32"/>
  <c r="AU1995" i="32"/>
  <c r="AT1995" i="32"/>
  <c r="AQ1995" i="32"/>
  <c r="AP1995" i="32"/>
  <c r="AO1995" i="32"/>
  <c r="AN1995" i="32"/>
  <c r="AM1995" i="32"/>
  <c r="AL1995" i="32"/>
  <c r="AK1995" i="32"/>
  <c r="AJ1995" i="32"/>
  <c r="AI1995" i="32"/>
  <c r="AC1995" i="32"/>
  <c r="V1995" i="32" a="1"/>
  <c r="V1995" i="32" s="1"/>
  <c r="T1995" i="32" a="1"/>
  <c r="T1995" i="32" s="1"/>
  <c r="S1995" i="32" a="1"/>
  <c r="S1995" i="32" s="1"/>
  <c r="H1995" i="32"/>
  <c r="C1995" i="32"/>
  <c r="AV1994" i="32"/>
  <c r="AU1994" i="32"/>
  <c r="AT1994" i="32"/>
  <c r="AQ1994" i="32"/>
  <c r="AP1994" i="32"/>
  <c r="AO1994" i="32"/>
  <c r="AN1994" i="32"/>
  <c r="AM1994" i="32"/>
  <c r="AL1994" i="32"/>
  <c r="AK1994" i="32"/>
  <c r="AJ1994" i="32"/>
  <c r="AI1994" i="32"/>
  <c r="AC1994" i="32"/>
  <c r="V1994" i="32" a="1"/>
  <c r="V1994" i="32" s="1"/>
  <c r="T1994" i="32" a="1"/>
  <c r="T1994" i="32" s="1"/>
  <c r="S1994" i="32" a="1"/>
  <c r="S1994" i="32" s="1"/>
  <c r="H1994" i="32"/>
  <c r="C1994" i="32"/>
  <c r="AV1993" i="32"/>
  <c r="AU1993" i="32"/>
  <c r="AT1993" i="32"/>
  <c r="AQ1993" i="32"/>
  <c r="AP1993" i="32"/>
  <c r="AO1993" i="32"/>
  <c r="AN1993" i="32"/>
  <c r="AM1993" i="32"/>
  <c r="AL1993" i="32"/>
  <c r="AK1993" i="32"/>
  <c r="AJ1993" i="32"/>
  <c r="AI1993" i="32"/>
  <c r="AC1993" i="32"/>
  <c r="V1993" i="32" a="1"/>
  <c r="V1993" i="32" s="1"/>
  <c r="T1993" i="32" a="1"/>
  <c r="T1993" i="32" s="1"/>
  <c r="S1993" i="32" a="1"/>
  <c r="S1993" i="32" s="1"/>
  <c r="H1993" i="32"/>
  <c r="C1993" i="32"/>
  <c r="AV1992" i="32"/>
  <c r="AU1992" i="32"/>
  <c r="AT1992" i="32"/>
  <c r="AQ1992" i="32"/>
  <c r="AP1992" i="32"/>
  <c r="AO1992" i="32"/>
  <c r="AN1992" i="32"/>
  <c r="AM1992" i="32"/>
  <c r="AL1992" i="32"/>
  <c r="AK1992" i="32"/>
  <c r="AJ1992" i="32"/>
  <c r="AI1992" i="32"/>
  <c r="AC1992" i="32"/>
  <c r="V1992" i="32" a="1"/>
  <c r="V1992" i="32" s="1"/>
  <c r="T1992" i="32" a="1"/>
  <c r="T1992" i="32" s="1"/>
  <c r="S1992" i="32" a="1"/>
  <c r="S1992" i="32" s="1"/>
  <c r="H1992" i="32"/>
  <c r="C1992" i="32"/>
  <c r="AV1991" i="32"/>
  <c r="AU1991" i="32"/>
  <c r="AT1991" i="32"/>
  <c r="AQ1991" i="32"/>
  <c r="AP1991" i="32"/>
  <c r="AO1991" i="32"/>
  <c r="AN1991" i="32"/>
  <c r="AM1991" i="32"/>
  <c r="AL1991" i="32"/>
  <c r="AK1991" i="32"/>
  <c r="AJ1991" i="32"/>
  <c r="AI1991" i="32"/>
  <c r="AC1991" i="32"/>
  <c r="V1991" i="32" a="1"/>
  <c r="V1991" i="32" s="1"/>
  <c r="T1991" i="32" a="1"/>
  <c r="T1991" i="32" s="1"/>
  <c r="S1991" i="32" a="1"/>
  <c r="S1991" i="32" s="1"/>
  <c r="H1991" i="32"/>
  <c r="C1991" i="32"/>
  <c r="AV1990" i="32"/>
  <c r="AU1990" i="32"/>
  <c r="AT1990" i="32"/>
  <c r="AQ1990" i="32"/>
  <c r="AP1990" i="32"/>
  <c r="AO1990" i="32"/>
  <c r="AN1990" i="32"/>
  <c r="AM1990" i="32"/>
  <c r="AL1990" i="32"/>
  <c r="AK1990" i="32"/>
  <c r="AJ1990" i="32"/>
  <c r="AI1990" i="32"/>
  <c r="AC1990" i="32"/>
  <c r="V1990" i="32" a="1"/>
  <c r="V1990" i="32" s="1"/>
  <c r="T1990" i="32" a="1"/>
  <c r="T1990" i="32" s="1"/>
  <c r="S1990" i="32" a="1"/>
  <c r="S1990" i="32" s="1"/>
  <c r="H1990" i="32"/>
  <c r="C1990" i="32"/>
  <c r="AV1989" i="32"/>
  <c r="AU1989" i="32"/>
  <c r="AT1989" i="32"/>
  <c r="AQ1989" i="32"/>
  <c r="AP1989" i="32"/>
  <c r="AO1989" i="32"/>
  <c r="AN1989" i="32"/>
  <c r="AM1989" i="32"/>
  <c r="AL1989" i="32"/>
  <c r="AK1989" i="32"/>
  <c r="AJ1989" i="32"/>
  <c r="AI1989" i="32"/>
  <c r="AC1989" i="32"/>
  <c r="V1989" i="32" a="1"/>
  <c r="V1989" i="32" s="1"/>
  <c r="T1989" i="32" a="1"/>
  <c r="T1989" i="32" s="1"/>
  <c r="S1989" i="32" a="1"/>
  <c r="S1989" i="32" s="1"/>
  <c r="H1989" i="32"/>
  <c r="C1989" i="32"/>
  <c r="AV1988" i="32"/>
  <c r="AU1988" i="32"/>
  <c r="AT1988" i="32"/>
  <c r="AQ1988" i="32"/>
  <c r="AP1988" i="32"/>
  <c r="AO1988" i="32"/>
  <c r="AN1988" i="32"/>
  <c r="AM1988" i="32"/>
  <c r="AL1988" i="32"/>
  <c r="AK1988" i="32"/>
  <c r="AJ1988" i="32"/>
  <c r="AI1988" i="32"/>
  <c r="AC1988" i="32"/>
  <c r="V1988" i="32" a="1"/>
  <c r="V1988" i="32" s="1"/>
  <c r="T1988" i="32" a="1"/>
  <c r="T1988" i="32" s="1"/>
  <c r="S1988" i="32" a="1"/>
  <c r="S1988" i="32" s="1"/>
  <c r="H1988" i="32"/>
  <c r="C1988" i="32"/>
  <c r="AV1987" i="32"/>
  <c r="AU1987" i="32"/>
  <c r="AT1987" i="32"/>
  <c r="AQ1987" i="32"/>
  <c r="AP1987" i="32"/>
  <c r="AO1987" i="32"/>
  <c r="AN1987" i="32"/>
  <c r="AM1987" i="32"/>
  <c r="AL1987" i="32"/>
  <c r="AK1987" i="32"/>
  <c r="AJ1987" i="32"/>
  <c r="AI1987" i="32"/>
  <c r="AC1987" i="32"/>
  <c r="V1987" i="32" a="1"/>
  <c r="V1987" i="32" s="1"/>
  <c r="T1987" i="32" a="1"/>
  <c r="T1987" i="32" s="1"/>
  <c r="S1987" i="32" a="1"/>
  <c r="S1987" i="32" s="1"/>
  <c r="H1987" i="32"/>
  <c r="C1987" i="32"/>
  <c r="AV1986" i="32"/>
  <c r="AU1986" i="32"/>
  <c r="AT1986" i="32"/>
  <c r="AQ1986" i="32"/>
  <c r="AP1986" i="32"/>
  <c r="AO1986" i="32"/>
  <c r="AN1986" i="32"/>
  <c r="AM1986" i="32"/>
  <c r="AL1986" i="32"/>
  <c r="AK1986" i="32"/>
  <c r="AJ1986" i="32"/>
  <c r="AI1986" i="32"/>
  <c r="AC1986" i="32"/>
  <c r="V1986" i="32" a="1"/>
  <c r="V1986" i="32" s="1"/>
  <c r="T1986" i="32" a="1"/>
  <c r="T1986" i="32" s="1"/>
  <c r="S1986" i="32" a="1"/>
  <c r="S1986" i="32" s="1"/>
  <c r="H1986" i="32"/>
  <c r="C1986" i="32"/>
  <c r="AV1985" i="32"/>
  <c r="AU1985" i="32"/>
  <c r="AT1985" i="32"/>
  <c r="AQ1985" i="32"/>
  <c r="AP1985" i="32"/>
  <c r="AO1985" i="32"/>
  <c r="AN1985" i="32"/>
  <c r="AM1985" i="32"/>
  <c r="AL1985" i="32"/>
  <c r="AK1985" i="32"/>
  <c r="AJ1985" i="32"/>
  <c r="AI1985" i="32"/>
  <c r="AC1985" i="32"/>
  <c r="V1985" i="32" a="1"/>
  <c r="V1985" i="32" s="1"/>
  <c r="T1985" i="32" a="1"/>
  <c r="T1985" i="32" s="1"/>
  <c r="S1985" i="32" a="1"/>
  <c r="S1985" i="32" s="1"/>
  <c r="H1985" i="32"/>
  <c r="C1985" i="32"/>
  <c r="AV1984" i="32"/>
  <c r="AU1984" i="32"/>
  <c r="AT1984" i="32"/>
  <c r="AQ1984" i="32"/>
  <c r="AP1984" i="32"/>
  <c r="AO1984" i="32"/>
  <c r="AN1984" i="32"/>
  <c r="AM1984" i="32"/>
  <c r="AL1984" i="32"/>
  <c r="AK1984" i="32"/>
  <c r="AJ1984" i="32"/>
  <c r="AI1984" i="32"/>
  <c r="AC1984" i="32"/>
  <c r="V1984" i="32" a="1"/>
  <c r="V1984" i="32" s="1"/>
  <c r="T1984" i="32" a="1"/>
  <c r="T1984" i="32" s="1"/>
  <c r="S1984" i="32" a="1"/>
  <c r="S1984" i="32" s="1"/>
  <c r="H1984" i="32"/>
  <c r="C1984" i="32"/>
  <c r="AV1983" i="32"/>
  <c r="AU1983" i="32"/>
  <c r="AT1983" i="32"/>
  <c r="AQ1983" i="32"/>
  <c r="AP1983" i="32"/>
  <c r="AO1983" i="32"/>
  <c r="AN1983" i="32"/>
  <c r="AM1983" i="32"/>
  <c r="AL1983" i="32"/>
  <c r="AK1983" i="32"/>
  <c r="AJ1983" i="32"/>
  <c r="AI1983" i="32"/>
  <c r="AC1983" i="32"/>
  <c r="V1983" i="32" a="1"/>
  <c r="V1983" i="32" s="1"/>
  <c r="T1983" i="32" a="1"/>
  <c r="T1983" i="32" s="1"/>
  <c r="S1983" i="32" a="1"/>
  <c r="S1983" i="32" s="1"/>
  <c r="H1983" i="32"/>
  <c r="C1983" i="32"/>
  <c r="AV1982" i="32"/>
  <c r="AU1982" i="32"/>
  <c r="AT1982" i="32"/>
  <c r="AQ1982" i="32"/>
  <c r="AP1982" i="32"/>
  <c r="AO1982" i="32"/>
  <c r="AN1982" i="32"/>
  <c r="AM1982" i="32"/>
  <c r="AL1982" i="32"/>
  <c r="AK1982" i="32"/>
  <c r="AJ1982" i="32"/>
  <c r="AI1982" i="32"/>
  <c r="AC1982" i="32"/>
  <c r="V1982" i="32" a="1"/>
  <c r="V1982" i="32" s="1"/>
  <c r="T1982" i="32" a="1"/>
  <c r="T1982" i="32" s="1"/>
  <c r="S1982" i="32" a="1"/>
  <c r="S1982" i="32" s="1"/>
  <c r="H1982" i="32"/>
  <c r="C1982" i="32"/>
  <c r="AV1981" i="32"/>
  <c r="AU1981" i="32"/>
  <c r="AT1981" i="32"/>
  <c r="AQ1981" i="32"/>
  <c r="AP1981" i="32"/>
  <c r="AO1981" i="32"/>
  <c r="AN1981" i="32"/>
  <c r="AM1981" i="32"/>
  <c r="AL1981" i="32"/>
  <c r="AK1981" i="32"/>
  <c r="AJ1981" i="32"/>
  <c r="AI1981" i="32"/>
  <c r="AC1981" i="32"/>
  <c r="V1981" i="32" a="1"/>
  <c r="V1981" i="32" s="1"/>
  <c r="T1981" i="32" a="1"/>
  <c r="T1981" i="32" s="1"/>
  <c r="S1981" i="32" a="1"/>
  <c r="S1981" i="32" s="1"/>
  <c r="H1981" i="32"/>
  <c r="C1981" i="32"/>
  <c r="AV1980" i="32"/>
  <c r="AU1980" i="32"/>
  <c r="AT1980" i="32"/>
  <c r="AQ1980" i="32"/>
  <c r="AP1980" i="32"/>
  <c r="AO1980" i="32"/>
  <c r="AN1980" i="32"/>
  <c r="AM1980" i="32"/>
  <c r="AL1980" i="32"/>
  <c r="AK1980" i="32"/>
  <c r="AJ1980" i="32"/>
  <c r="AI1980" i="32"/>
  <c r="AC1980" i="32"/>
  <c r="V1980" i="32" a="1"/>
  <c r="V1980" i="32" s="1"/>
  <c r="T1980" i="32" a="1"/>
  <c r="T1980" i="32" s="1"/>
  <c r="S1980" i="32" a="1"/>
  <c r="S1980" i="32" s="1"/>
  <c r="H1980" i="32"/>
  <c r="C1980" i="32"/>
  <c r="AV1979" i="32"/>
  <c r="AU1979" i="32"/>
  <c r="AT1979" i="32"/>
  <c r="AQ1979" i="32"/>
  <c r="AP1979" i="32"/>
  <c r="AO1979" i="32"/>
  <c r="AN1979" i="32"/>
  <c r="AM1979" i="32"/>
  <c r="AL1979" i="32"/>
  <c r="AK1979" i="32"/>
  <c r="AJ1979" i="32"/>
  <c r="AI1979" i="32"/>
  <c r="AC1979" i="32"/>
  <c r="V1979" i="32" a="1"/>
  <c r="V1979" i="32" s="1"/>
  <c r="T1979" i="32" a="1"/>
  <c r="T1979" i="32" s="1"/>
  <c r="S1979" i="32" a="1"/>
  <c r="S1979" i="32" s="1"/>
  <c r="H1979" i="32"/>
  <c r="C1979" i="32"/>
  <c r="AV1978" i="32"/>
  <c r="AU1978" i="32"/>
  <c r="AT1978" i="32"/>
  <c r="AQ1978" i="32"/>
  <c r="AP1978" i="32"/>
  <c r="AO1978" i="32"/>
  <c r="AN1978" i="32"/>
  <c r="AM1978" i="32"/>
  <c r="AL1978" i="32"/>
  <c r="AK1978" i="32"/>
  <c r="AJ1978" i="32"/>
  <c r="AI1978" i="32"/>
  <c r="AC1978" i="32"/>
  <c r="V1978" i="32" a="1"/>
  <c r="V1978" i="32" s="1"/>
  <c r="T1978" i="32" a="1"/>
  <c r="T1978" i="32" s="1"/>
  <c r="S1978" i="32" a="1"/>
  <c r="S1978" i="32" s="1"/>
  <c r="H1978" i="32"/>
  <c r="C1978" i="32"/>
  <c r="AV1977" i="32"/>
  <c r="AU1977" i="32"/>
  <c r="AT1977" i="32"/>
  <c r="AQ1977" i="32"/>
  <c r="AP1977" i="32"/>
  <c r="AO1977" i="32"/>
  <c r="AN1977" i="32"/>
  <c r="AM1977" i="32"/>
  <c r="AL1977" i="32"/>
  <c r="AK1977" i="32"/>
  <c r="AJ1977" i="32"/>
  <c r="AI1977" i="32"/>
  <c r="AC1977" i="32"/>
  <c r="V1977" i="32" a="1"/>
  <c r="V1977" i="32" s="1"/>
  <c r="T1977" i="32" a="1"/>
  <c r="T1977" i="32" s="1"/>
  <c r="S1977" i="32" a="1"/>
  <c r="S1977" i="32" s="1"/>
  <c r="H1977" i="32"/>
  <c r="C1977" i="32"/>
  <c r="AV1976" i="32"/>
  <c r="AU1976" i="32"/>
  <c r="AT1976" i="32"/>
  <c r="AQ1976" i="32"/>
  <c r="AP1976" i="32"/>
  <c r="AO1976" i="32"/>
  <c r="AN1976" i="32"/>
  <c r="AM1976" i="32"/>
  <c r="AL1976" i="32"/>
  <c r="AK1976" i="32"/>
  <c r="AJ1976" i="32"/>
  <c r="AI1976" i="32"/>
  <c r="AC1976" i="32"/>
  <c r="V1976" i="32" a="1"/>
  <c r="V1976" i="32" s="1"/>
  <c r="T1976" i="32" a="1"/>
  <c r="T1976" i="32" s="1"/>
  <c r="S1976" i="32" a="1"/>
  <c r="S1976" i="32" s="1"/>
  <c r="H1976" i="32"/>
  <c r="C1976" i="32"/>
  <c r="AV1975" i="32"/>
  <c r="AU1975" i="32"/>
  <c r="AT1975" i="32"/>
  <c r="AQ1975" i="32"/>
  <c r="AP1975" i="32"/>
  <c r="AO1975" i="32"/>
  <c r="AN1975" i="32"/>
  <c r="AM1975" i="32"/>
  <c r="AL1975" i="32"/>
  <c r="AK1975" i="32"/>
  <c r="AJ1975" i="32"/>
  <c r="AI1975" i="32"/>
  <c r="AC1975" i="32"/>
  <c r="V1975" i="32" a="1"/>
  <c r="V1975" i="32" s="1"/>
  <c r="T1975" i="32" a="1"/>
  <c r="T1975" i="32" s="1"/>
  <c r="S1975" i="32" a="1"/>
  <c r="S1975" i="32" s="1"/>
  <c r="H1975" i="32"/>
  <c r="C1975" i="32"/>
  <c r="AV1974" i="32"/>
  <c r="AU1974" i="32"/>
  <c r="AT1974" i="32"/>
  <c r="AQ1974" i="32"/>
  <c r="AP1974" i="32"/>
  <c r="AO1974" i="32"/>
  <c r="AN1974" i="32"/>
  <c r="AM1974" i="32"/>
  <c r="AL1974" i="32"/>
  <c r="AK1974" i="32"/>
  <c r="AJ1974" i="32"/>
  <c r="AI1974" i="32"/>
  <c r="AC1974" i="32"/>
  <c r="V1974" i="32" a="1"/>
  <c r="V1974" i="32" s="1"/>
  <c r="T1974" i="32" a="1"/>
  <c r="T1974" i="32" s="1"/>
  <c r="S1974" i="32" a="1"/>
  <c r="S1974" i="32" s="1"/>
  <c r="H1974" i="32"/>
  <c r="C1974" i="32"/>
  <c r="AV1973" i="32"/>
  <c r="AU1973" i="32"/>
  <c r="AT1973" i="32"/>
  <c r="AQ1973" i="32"/>
  <c r="AP1973" i="32"/>
  <c r="AO1973" i="32"/>
  <c r="AN1973" i="32"/>
  <c r="AM1973" i="32"/>
  <c r="AL1973" i="32"/>
  <c r="AK1973" i="32"/>
  <c r="AJ1973" i="32"/>
  <c r="AI1973" i="32"/>
  <c r="AC1973" i="32"/>
  <c r="V1973" i="32" a="1"/>
  <c r="V1973" i="32" s="1"/>
  <c r="T1973" i="32" a="1"/>
  <c r="T1973" i="32" s="1"/>
  <c r="S1973" i="32" a="1"/>
  <c r="S1973" i="32" s="1"/>
  <c r="H1973" i="32"/>
  <c r="C1973" i="32"/>
  <c r="AV1972" i="32"/>
  <c r="AU1972" i="32"/>
  <c r="AT1972" i="32"/>
  <c r="AQ1972" i="32"/>
  <c r="AP1972" i="32"/>
  <c r="AO1972" i="32"/>
  <c r="AN1972" i="32"/>
  <c r="AM1972" i="32"/>
  <c r="AL1972" i="32"/>
  <c r="AK1972" i="32"/>
  <c r="AJ1972" i="32"/>
  <c r="AI1972" i="32"/>
  <c r="AC1972" i="32"/>
  <c r="V1972" i="32" a="1"/>
  <c r="V1972" i="32" s="1"/>
  <c r="T1972" i="32" a="1"/>
  <c r="T1972" i="32" s="1"/>
  <c r="S1972" i="32" a="1"/>
  <c r="S1972" i="32" s="1"/>
  <c r="H1972" i="32"/>
  <c r="C1972" i="32"/>
  <c r="AV1971" i="32"/>
  <c r="AU1971" i="32"/>
  <c r="AT1971" i="32"/>
  <c r="AQ1971" i="32"/>
  <c r="AP1971" i="32"/>
  <c r="AO1971" i="32"/>
  <c r="AN1971" i="32"/>
  <c r="AM1971" i="32"/>
  <c r="AL1971" i="32"/>
  <c r="AK1971" i="32"/>
  <c r="AJ1971" i="32"/>
  <c r="AI1971" i="32"/>
  <c r="AC1971" i="32"/>
  <c r="V1971" i="32" a="1"/>
  <c r="V1971" i="32" s="1"/>
  <c r="T1971" i="32" a="1"/>
  <c r="T1971" i="32" s="1"/>
  <c r="S1971" i="32" a="1"/>
  <c r="S1971" i="32" s="1"/>
  <c r="H1971" i="32"/>
  <c r="C1971" i="32"/>
  <c r="AV1970" i="32"/>
  <c r="AU1970" i="32"/>
  <c r="AT1970" i="32"/>
  <c r="AQ1970" i="32"/>
  <c r="AP1970" i="32"/>
  <c r="AO1970" i="32"/>
  <c r="AN1970" i="32"/>
  <c r="AM1970" i="32"/>
  <c r="AL1970" i="32"/>
  <c r="AK1970" i="32"/>
  <c r="AJ1970" i="32"/>
  <c r="AI1970" i="32"/>
  <c r="AC1970" i="32"/>
  <c r="V1970" i="32" a="1"/>
  <c r="V1970" i="32" s="1"/>
  <c r="T1970" i="32" a="1"/>
  <c r="T1970" i="32" s="1"/>
  <c r="S1970" i="32" a="1"/>
  <c r="S1970" i="32" s="1"/>
  <c r="H1970" i="32"/>
  <c r="C1970" i="32"/>
  <c r="AV1969" i="32"/>
  <c r="AU1969" i="32"/>
  <c r="AT1969" i="32"/>
  <c r="AQ1969" i="32"/>
  <c r="AP1969" i="32"/>
  <c r="AO1969" i="32"/>
  <c r="AN1969" i="32"/>
  <c r="AM1969" i="32"/>
  <c r="AL1969" i="32"/>
  <c r="AK1969" i="32"/>
  <c r="AJ1969" i="32"/>
  <c r="AI1969" i="32"/>
  <c r="AC1969" i="32"/>
  <c r="V1969" i="32" a="1"/>
  <c r="V1969" i="32" s="1"/>
  <c r="T1969" i="32" a="1"/>
  <c r="T1969" i="32" s="1"/>
  <c r="S1969" i="32" a="1"/>
  <c r="S1969" i="32" s="1"/>
  <c r="H1969" i="32"/>
  <c r="C1969" i="32"/>
  <c r="AV1968" i="32"/>
  <c r="AU1968" i="32"/>
  <c r="AT1968" i="32"/>
  <c r="AQ1968" i="32"/>
  <c r="AP1968" i="32"/>
  <c r="AO1968" i="32"/>
  <c r="AN1968" i="32"/>
  <c r="AM1968" i="32"/>
  <c r="AL1968" i="32"/>
  <c r="AK1968" i="32"/>
  <c r="AJ1968" i="32"/>
  <c r="AI1968" i="32"/>
  <c r="AC1968" i="32"/>
  <c r="V1968" i="32" a="1"/>
  <c r="V1968" i="32" s="1"/>
  <c r="T1968" i="32" a="1"/>
  <c r="T1968" i="32" s="1"/>
  <c r="S1968" i="32" a="1"/>
  <c r="S1968" i="32" s="1"/>
  <c r="H1968" i="32"/>
  <c r="C1968" i="32"/>
  <c r="AV1967" i="32"/>
  <c r="AU1967" i="32"/>
  <c r="AT1967" i="32"/>
  <c r="AQ1967" i="32"/>
  <c r="AP1967" i="32"/>
  <c r="AO1967" i="32"/>
  <c r="AN1967" i="32"/>
  <c r="AM1967" i="32"/>
  <c r="AL1967" i="32"/>
  <c r="AK1967" i="32"/>
  <c r="AJ1967" i="32"/>
  <c r="AI1967" i="32"/>
  <c r="AC1967" i="32"/>
  <c r="V1967" i="32" a="1"/>
  <c r="V1967" i="32" s="1"/>
  <c r="T1967" i="32" a="1"/>
  <c r="T1967" i="32" s="1"/>
  <c r="S1967" i="32" a="1"/>
  <c r="S1967" i="32" s="1"/>
  <c r="H1967" i="32"/>
  <c r="C1967" i="32"/>
  <c r="AV1966" i="32"/>
  <c r="AU1966" i="32"/>
  <c r="AT1966" i="32"/>
  <c r="AQ1966" i="32"/>
  <c r="AP1966" i="32"/>
  <c r="AO1966" i="32"/>
  <c r="AN1966" i="32"/>
  <c r="AM1966" i="32"/>
  <c r="AL1966" i="32"/>
  <c r="AK1966" i="32"/>
  <c r="AJ1966" i="32"/>
  <c r="AI1966" i="32"/>
  <c r="AC1966" i="32"/>
  <c r="V1966" i="32" a="1"/>
  <c r="V1966" i="32" s="1"/>
  <c r="T1966" i="32" a="1"/>
  <c r="T1966" i="32" s="1"/>
  <c r="S1966" i="32" a="1"/>
  <c r="S1966" i="32" s="1"/>
  <c r="H1966" i="32"/>
  <c r="C1966" i="32"/>
  <c r="AV1965" i="32"/>
  <c r="AU1965" i="32"/>
  <c r="AT1965" i="32"/>
  <c r="AQ1965" i="32"/>
  <c r="AP1965" i="32"/>
  <c r="AO1965" i="32"/>
  <c r="AN1965" i="32"/>
  <c r="AM1965" i="32"/>
  <c r="AL1965" i="32"/>
  <c r="AK1965" i="32"/>
  <c r="AJ1965" i="32"/>
  <c r="AI1965" i="32"/>
  <c r="AC1965" i="32"/>
  <c r="V1965" i="32" a="1"/>
  <c r="V1965" i="32" s="1"/>
  <c r="T1965" i="32" a="1"/>
  <c r="T1965" i="32" s="1"/>
  <c r="S1965" i="32" a="1"/>
  <c r="S1965" i="32" s="1"/>
  <c r="H1965" i="32"/>
  <c r="C1965" i="32"/>
  <c r="AV1964" i="32"/>
  <c r="AU1964" i="32"/>
  <c r="AT1964" i="32"/>
  <c r="AQ1964" i="32"/>
  <c r="AP1964" i="32"/>
  <c r="AO1964" i="32"/>
  <c r="AN1964" i="32"/>
  <c r="AM1964" i="32"/>
  <c r="AL1964" i="32"/>
  <c r="AK1964" i="32"/>
  <c r="AJ1964" i="32"/>
  <c r="AI1964" i="32"/>
  <c r="AC1964" i="32"/>
  <c r="V1964" i="32" a="1"/>
  <c r="V1964" i="32" s="1"/>
  <c r="T1964" i="32" a="1"/>
  <c r="T1964" i="32" s="1"/>
  <c r="S1964" i="32" a="1"/>
  <c r="S1964" i="32" s="1"/>
  <c r="H1964" i="32"/>
  <c r="C1964" i="32"/>
  <c r="AV1963" i="32"/>
  <c r="AU1963" i="32"/>
  <c r="AT1963" i="32"/>
  <c r="AQ1963" i="32"/>
  <c r="AP1963" i="32"/>
  <c r="AO1963" i="32"/>
  <c r="AN1963" i="32"/>
  <c r="AM1963" i="32"/>
  <c r="AL1963" i="32"/>
  <c r="AK1963" i="32"/>
  <c r="AJ1963" i="32"/>
  <c r="AI1963" i="32"/>
  <c r="AC1963" i="32"/>
  <c r="V1963" i="32" a="1"/>
  <c r="V1963" i="32" s="1"/>
  <c r="T1963" i="32" a="1"/>
  <c r="T1963" i="32" s="1"/>
  <c r="S1963" i="32" a="1"/>
  <c r="S1963" i="32" s="1"/>
  <c r="H1963" i="32"/>
  <c r="C1963" i="32"/>
  <c r="AV1962" i="32"/>
  <c r="AU1962" i="32"/>
  <c r="AT1962" i="32"/>
  <c r="AQ1962" i="32"/>
  <c r="AP1962" i="32"/>
  <c r="AO1962" i="32"/>
  <c r="AN1962" i="32"/>
  <c r="AM1962" i="32"/>
  <c r="AL1962" i="32"/>
  <c r="AK1962" i="32"/>
  <c r="AJ1962" i="32"/>
  <c r="AI1962" i="32"/>
  <c r="AC1962" i="32"/>
  <c r="V1962" i="32" a="1"/>
  <c r="V1962" i="32" s="1"/>
  <c r="T1962" i="32" a="1"/>
  <c r="T1962" i="32" s="1"/>
  <c r="S1962" i="32" a="1"/>
  <c r="S1962" i="32" s="1"/>
  <c r="H1962" i="32"/>
  <c r="C1962" i="32"/>
  <c r="AV1961" i="32"/>
  <c r="AU1961" i="32"/>
  <c r="AT1961" i="32"/>
  <c r="AQ1961" i="32"/>
  <c r="AP1961" i="32"/>
  <c r="AO1961" i="32"/>
  <c r="AN1961" i="32"/>
  <c r="AM1961" i="32"/>
  <c r="AL1961" i="32"/>
  <c r="AK1961" i="32"/>
  <c r="AJ1961" i="32"/>
  <c r="AI1961" i="32"/>
  <c r="AC1961" i="32"/>
  <c r="V1961" i="32" a="1"/>
  <c r="V1961" i="32" s="1"/>
  <c r="T1961" i="32" a="1"/>
  <c r="T1961" i="32" s="1"/>
  <c r="S1961" i="32" a="1"/>
  <c r="S1961" i="32" s="1"/>
  <c r="H1961" i="32"/>
  <c r="C1961" i="32"/>
  <c r="AV1960" i="32"/>
  <c r="AU1960" i="32"/>
  <c r="AT1960" i="32"/>
  <c r="AQ1960" i="32"/>
  <c r="AP1960" i="32"/>
  <c r="AO1960" i="32"/>
  <c r="AN1960" i="32"/>
  <c r="AM1960" i="32"/>
  <c r="AL1960" i="32"/>
  <c r="AK1960" i="32"/>
  <c r="AJ1960" i="32"/>
  <c r="AI1960" i="32"/>
  <c r="AC1960" i="32"/>
  <c r="V1960" i="32" a="1"/>
  <c r="V1960" i="32" s="1"/>
  <c r="T1960" i="32" a="1"/>
  <c r="T1960" i="32" s="1"/>
  <c r="S1960" i="32" a="1"/>
  <c r="S1960" i="32" s="1"/>
  <c r="H1960" i="32"/>
  <c r="C1960" i="32"/>
  <c r="AV1959" i="32"/>
  <c r="AU1959" i="32"/>
  <c r="AT1959" i="32"/>
  <c r="AQ1959" i="32"/>
  <c r="AP1959" i="32"/>
  <c r="AO1959" i="32"/>
  <c r="AN1959" i="32"/>
  <c r="AM1959" i="32"/>
  <c r="AL1959" i="32"/>
  <c r="AK1959" i="32"/>
  <c r="AJ1959" i="32"/>
  <c r="AI1959" i="32"/>
  <c r="AC1959" i="32"/>
  <c r="V1959" i="32" a="1"/>
  <c r="V1959" i="32" s="1"/>
  <c r="T1959" i="32" a="1"/>
  <c r="T1959" i="32" s="1"/>
  <c r="S1959" i="32" a="1"/>
  <c r="S1959" i="32" s="1"/>
  <c r="H1959" i="32"/>
  <c r="C1959" i="32"/>
  <c r="AV1958" i="32"/>
  <c r="AU1958" i="32"/>
  <c r="AT1958" i="32"/>
  <c r="AQ1958" i="32"/>
  <c r="AP1958" i="32"/>
  <c r="AO1958" i="32"/>
  <c r="AN1958" i="32"/>
  <c r="AM1958" i="32"/>
  <c r="AL1958" i="32"/>
  <c r="AK1958" i="32"/>
  <c r="AJ1958" i="32"/>
  <c r="AI1958" i="32"/>
  <c r="AC1958" i="32"/>
  <c r="V1958" i="32" a="1"/>
  <c r="V1958" i="32" s="1"/>
  <c r="T1958" i="32" a="1"/>
  <c r="T1958" i="32" s="1"/>
  <c r="S1958" i="32" a="1"/>
  <c r="S1958" i="32" s="1"/>
  <c r="H1958" i="32"/>
  <c r="C1958" i="32"/>
  <c r="AV1957" i="32"/>
  <c r="AU1957" i="32"/>
  <c r="AT1957" i="32"/>
  <c r="AQ1957" i="32"/>
  <c r="AP1957" i="32"/>
  <c r="AO1957" i="32"/>
  <c r="AN1957" i="32"/>
  <c r="AM1957" i="32"/>
  <c r="AL1957" i="32"/>
  <c r="AK1957" i="32"/>
  <c r="AJ1957" i="32"/>
  <c r="AI1957" i="32"/>
  <c r="AC1957" i="32"/>
  <c r="V1957" i="32" a="1"/>
  <c r="V1957" i="32" s="1"/>
  <c r="T1957" i="32" a="1"/>
  <c r="T1957" i="32" s="1"/>
  <c r="S1957" i="32" a="1"/>
  <c r="S1957" i="32" s="1"/>
  <c r="H1957" i="32"/>
  <c r="C1957" i="32"/>
  <c r="AV1956" i="32"/>
  <c r="AU1956" i="32"/>
  <c r="AT1956" i="32"/>
  <c r="AQ1956" i="32"/>
  <c r="AP1956" i="32"/>
  <c r="AO1956" i="32"/>
  <c r="AN1956" i="32"/>
  <c r="AM1956" i="32"/>
  <c r="AL1956" i="32"/>
  <c r="AK1956" i="32"/>
  <c r="AJ1956" i="32"/>
  <c r="AI1956" i="32"/>
  <c r="AC1956" i="32"/>
  <c r="V1956" i="32" a="1"/>
  <c r="V1956" i="32" s="1"/>
  <c r="T1956" i="32" a="1"/>
  <c r="T1956" i="32" s="1"/>
  <c r="S1956" i="32" a="1"/>
  <c r="S1956" i="32" s="1"/>
  <c r="H1956" i="32"/>
  <c r="C1956" i="32"/>
  <c r="AV1955" i="32"/>
  <c r="AU1955" i="32"/>
  <c r="AT1955" i="32"/>
  <c r="AQ1955" i="32"/>
  <c r="AP1955" i="32"/>
  <c r="AO1955" i="32"/>
  <c r="AN1955" i="32"/>
  <c r="AM1955" i="32"/>
  <c r="AL1955" i="32"/>
  <c r="AK1955" i="32"/>
  <c r="AJ1955" i="32"/>
  <c r="AI1955" i="32"/>
  <c r="AC1955" i="32"/>
  <c r="V1955" i="32" a="1"/>
  <c r="V1955" i="32" s="1"/>
  <c r="T1955" i="32" a="1"/>
  <c r="T1955" i="32" s="1"/>
  <c r="S1955" i="32" a="1"/>
  <c r="S1955" i="32" s="1"/>
  <c r="H1955" i="32"/>
  <c r="C1955" i="32"/>
  <c r="AV1954" i="32"/>
  <c r="AU1954" i="32"/>
  <c r="AT1954" i="32"/>
  <c r="AQ1954" i="32"/>
  <c r="AP1954" i="32"/>
  <c r="AO1954" i="32"/>
  <c r="AN1954" i="32"/>
  <c r="AM1954" i="32"/>
  <c r="AL1954" i="32"/>
  <c r="AK1954" i="32"/>
  <c r="AJ1954" i="32"/>
  <c r="AI1954" i="32"/>
  <c r="AC1954" i="32"/>
  <c r="V1954" i="32" a="1"/>
  <c r="V1954" i="32" s="1"/>
  <c r="T1954" i="32" a="1"/>
  <c r="T1954" i="32" s="1"/>
  <c r="S1954" i="32" a="1"/>
  <c r="S1954" i="32" s="1"/>
  <c r="H1954" i="32"/>
  <c r="C1954" i="32"/>
  <c r="AV1953" i="32"/>
  <c r="AU1953" i="32"/>
  <c r="AT1953" i="32"/>
  <c r="AQ1953" i="32"/>
  <c r="AP1953" i="32"/>
  <c r="AO1953" i="32"/>
  <c r="AN1953" i="32"/>
  <c r="AM1953" i="32"/>
  <c r="AL1953" i="32"/>
  <c r="AK1953" i="32"/>
  <c r="AJ1953" i="32"/>
  <c r="AI1953" i="32"/>
  <c r="AC1953" i="32"/>
  <c r="V1953" i="32" a="1"/>
  <c r="V1953" i="32" s="1"/>
  <c r="T1953" i="32" a="1"/>
  <c r="T1953" i="32" s="1"/>
  <c r="S1953" i="32" a="1"/>
  <c r="S1953" i="32" s="1"/>
  <c r="H1953" i="32"/>
  <c r="C1953" i="32"/>
  <c r="AV1952" i="32"/>
  <c r="AU1952" i="32"/>
  <c r="AT1952" i="32"/>
  <c r="AQ1952" i="32"/>
  <c r="AP1952" i="32"/>
  <c r="AO1952" i="32"/>
  <c r="AN1952" i="32"/>
  <c r="AM1952" i="32"/>
  <c r="AL1952" i="32"/>
  <c r="AK1952" i="32"/>
  <c r="AJ1952" i="32"/>
  <c r="AI1952" i="32"/>
  <c r="AC1952" i="32"/>
  <c r="V1952" i="32" a="1"/>
  <c r="V1952" i="32" s="1"/>
  <c r="T1952" i="32" a="1"/>
  <c r="T1952" i="32" s="1"/>
  <c r="S1952" i="32" a="1"/>
  <c r="S1952" i="32" s="1"/>
  <c r="H1952" i="32"/>
  <c r="C1952" i="32"/>
  <c r="AV1951" i="32"/>
  <c r="AU1951" i="32"/>
  <c r="AT1951" i="32"/>
  <c r="AQ1951" i="32"/>
  <c r="AP1951" i="32"/>
  <c r="AO1951" i="32"/>
  <c r="AN1951" i="32"/>
  <c r="AM1951" i="32"/>
  <c r="AL1951" i="32"/>
  <c r="AK1951" i="32"/>
  <c r="AJ1951" i="32"/>
  <c r="AI1951" i="32"/>
  <c r="AC1951" i="32"/>
  <c r="V1951" i="32" a="1"/>
  <c r="V1951" i="32" s="1"/>
  <c r="T1951" i="32" a="1"/>
  <c r="T1951" i="32" s="1"/>
  <c r="S1951" i="32" a="1"/>
  <c r="S1951" i="32" s="1"/>
  <c r="H1951" i="32"/>
  <c r="C1951" i="32"/>
  <c r="AV1950" i="32"/>
  <c r="AU1950" i="32"/>
  <c r="AT1950" i="32"/>
  <c r="AQ1950" i="32"/>
  <c r="AP1950" i="32"/>
  <c r="AO1950" i="32"/>
  <c r="AN1950" i="32"/>
  <c r="AM1950" i="32"/>
  <c r="AL1950" i="32"/>
  <c r="AK1950" i="32"/>
  <c r="AJ1950" i="32"/>
  <c r="AI1950" i="32"/>
  <c r="AC1950" i="32"/>
  <c r="V1950" i="32" a="1"/>
  <c r="V1950" i="32" s="1"/>
  <c r="T1950" i="32" a="1"/>
  <c r="T1950" i="32" s="1"/>
  <c r="S1950" i="32" a="1"/>
  <c r="S1950" i="32" s="1"/>
  <c r="H1950" i="32"/>
  <c r="C1950" i="32"/>
  <c r="AV1949" i="32"/>
  <c r="AU1949" i="32"/>
  <c r="AT1949" i="32"/>
  <c r="AQ1949" i="32"/>
  <c r="AP1949" i="32"/>
  <c r="AO1949" i="32"/>
  <c r="AN1949" i="32"/>
  <c r="AM1949" i="32"/>
  <c r="AL1949" i="32"/>
  <c r="AK1949" i="32"/>
  <c r="AJ1949" i="32"/>
  <c r="AI1949" i="32"/>
  <c r="AC1949" i="32"/>
  <c r="V1949" i="32" a="1"/>
  <c r="V1949" i="32" s="1"/>
  <c r="T1949" i="32" a="1"/>
  <c r="T1949" i="32" s="1"/>
  <c r="S1949" i="32" a="1"/>
  <c r="S1949" i="32" s="1"/>
  <c r="H1949" i="32"/>
  <c r="C1949" i="32"/>
  <c r="AV1948" i="32"/>
  <c r="AU1948" i="32"/>
  <c r="AT1948" i="32"/>
  <c r="AQ1948" i="32"/>
  <c r="AP1948" i="32"/>
  <c r="AO1948" i="32"/>
  <c r="AN1948" i="32"/>
  <c r="AM1948" i="32"/>
  <c r="AL1948" i="32"/>
  <c r="AK1948" i="32"/>
  <c r="AJ1948" i="32"/>
  <c r="AI1948" i="32"/>
  <c r="AC1948" i="32"/>
  <c r="V1948" i="32" a="1"/>
  <c r="V1948" i="32" s="1"/>
  <c r="T1948" i="32" a="1"/>
  <c r="T1948" i="32" s="1"/>
  <c r="S1948" i="32" a="1"/>
  <c r="S1948" i="32" s="1"/>
  <c r="H1948" i="32"/>
  <c r="C1948" i="32"/>
  <c r="AV1947" i="32"/>
  <c r="AU1947" i="32"/>
  <c r="AT1947" i="32"/>
  <c r="AQ1947" i="32"/>
  <c r="AP1947" i="32"/>
  <c r="AO1947" i="32"/>
  <c r="AN1947" i="32"/>
  <c r="AM1947" i="32"/>
  <c r="AL1947" i="32"/>
  <c r="AK1947" i="32"/>
  <c r="AJ1947" i="32"/>
  <c r="AI1947" i="32"/>
  <c r="AC1947" i="32"/>
  <c r="V1947" i="32" a="1"/>
  <c r="V1947" i="32" s="1"/>
  <c r="T1947" i="32" a="1"/>
  <c r="T1947" i="32" s="1"/>
  <c r="S1947" i="32" a="1"/>
  <c r="S1947" i="32" s="1"/>
  <c r="H1947" i="32"/>
  <c r="C1947" i="32"/>
  <c r="AV1946" i="32"/>
  <c r="AU1946" i="32"/>
  <c r="AT1946" i="32"/>
  <c r="AQ1946" i="32"/>
  <c r="AP1946" i="32"/>
  <c r="AO1946" i="32"/>
  <c r="AN1946" i="32"/>
  <c r="AM1946" i="32"/>
  <c r="AL1946" i="32"/>
  <c r="AK1946" i="32"/>
  <c r="AJ1946" i="32"/>
  <c r="AI1946" i="32"/>
  <c r="AC1946" i="32"/>
  <c r="V1946" i="32" a="1"/>
  <c r="V1946" i="32" s="1"/>
  <c r="T1946" i="32" a="1"/>
  <c r="T1946" i="32" s="1"/>
  <c r="S1946" i="32" a="1"/>
  <c r="S1946" i="32" s="1"/>
  <c r="H1946" i="32"/>
  <c r="C1946" i="32"/>
  <c r="AV1945" i="32"/>
  <c r="AU1945" i="32"/>
  <c r="AT1945" i="32"/>
  <c r="AQ1945" i="32"/>
  <c r="AP1945" i="32"/>
  <c r="AO1945" i="32"/>
  <c r="AN1945" i="32"/>
  <c r="AM1945" i="32"/>
  <c r="AL1945" i="32"/>
  <c r="AK1945" i="32"/>
  <c r="AJ1945" i="32"/>
  <c r="AI1945" i="32"/>
  <c r="AC1945" i="32"/>
  <c r="V1945" i="32" a="1"/>
  <c r="V1945" i="32" s="1"/>
  <c r="T1945" i="32" a="1"/>
  <c r="T1945" i="32" s="1"/>
  <c r="S1945" i="32" a="1"/>
  <c r="S1945" i="32" s="1"/>
  <c r="H1945" i="32"/>
  <c r="C1945" i="32"/>
  <c r="AV1944" i="32"/>
  <c r="AU1944" i="32"/>
  <c r="AT1944" i="32"/>
  <c r="AQ1944" i="32"/>
  <c r="AP1944" i="32"/>
  <c r="AO1944" i="32"/>
  <c r="AN1944" i="32"/>
  <c r="AM1944" i="32"/>
  <c r="AL1944" i="32"/>
  <c r="AK1944" i="32"/>
  <c r="AJ1944" i="32"/>
  <c r="AI1944" i="32"/>
  <c r="AC1944" i="32"/>
  <c r="V1944" i="32" a="1"/>
  <c r="V1944" i="32" s="1"/>
  <c r="T1944" i="32" a="1"/>
  <c r="T1944" i="32" s="1"/>
  <c r="S1944" i="32" a="1"/>
  <c r="S1944" i="32" s="1"/>
  <c r="H1944" i="32"/>
  <c r="C1944" i="32"/>
  <c r="AV1943" i="32"/>
  <c r="AU1943" i="32"/>
  <c r="AT1943" i="32"/>
  <c r="AQ1943" i="32"/>
  <c r="AP1943" i="32"/>
  <c r="AO1943" i="32"/>
  <c r="AN1943" i="32"/>
  <c r="AM1943" i="32"/>
  <c r="AL1943" i="32"/>
  <c r="AK1943" i="32"/>
  <c r="AJ1943" i="32"/>
  <c r="AI1943" i="32"/>
  <c r="AC1943" i="32"/>
  <c r="V1943" i="32" a="1"/>
  <c r="V1943" i="32" s="1"/>
  <c r="T1943" i="32" a="1"/>
  <c r="T1943" i="32" s="1"/>
  <c r="S1943" i="32" a="1"/>
  <c r="S1943" i="32" s="1"/>
  <c r="H1943" i="32"/>
  <c r="C1943" i="32"/>
  <c r="AV1942" i="32"/>
  <c r="AU1942" i="32"/>
  <c r="AT1942" i="32"/>
  <c r="AQ1942" i="32"/>
  <c r="AP1942" i="32"/>
  <c r="AO1942" i="32"/>
  <c r="AN1942" i="32"/>
  <c r="AM1942" i="32"/>
  <c r="AL1942" i="32"/>
  <c r="AK1942" i="32"/>
  <c r="AJ1942" i="32"/>
  <c r="AI1942" i="32"/>
  <c r="AC1942" i="32"/>
  <c r="V1942" i="32" a="1"/>
  <c r="V1942" i="32" s="1"/>
  <c r="T1942" i="32" a="1"/>
  <c r="T1942" i="32" s="1"/>
  <c r="S1942" i="32" a="1"/>
  <c r="S1942" i="32" s="1"/>
  <c r="H1942" i="32"/>
  <c r="C1942" i="32"/>
  <c r="AV1941" i="32"/>
  <c r="AU1941" i="32"/>
  <c r="AT1941" i="32"/>
  <c r="AQ1941" i="32"/>
  <c r="AP1941" i="32"/>
  <c r="AO1941" i="32"/>
  <c r="AN1941" i="32"/>
  <c r="AM1941" i="32"/>
  <c r="AL1941" i="32"/>
  <c r="AK1941" i="32"/>
  <c r="AJ1941" i="32"/>
  <c r="AI1941" i="32"/>
  <c r="AC1941" i="32"/>
  <c r="V1941" i="32" a="1"/>
  <c r="V1941" i="32" s="1"/>
  <c r="T1941" i="32" a="1"/>
  <c r="T1941" i="32" s="1"/>
  <c r="S1941" i="32" a="1"/>
  <c r="S1941" i="32" s="1"/>
  <c r="H1941" i="32"/>
  <c r="C1941" i="32"/>
  <c r="AV1940" i="32"/>
  <c r="AU1940" i="32"/>
  <c r="AT1940" i="32"/>
  <c r="AQ1940" i="32"/>
  <c r="AP1940" i="32"/>
  <c r="AO1940" i="32"/>
  <c r="AN1940" i="32"/>
  <c r="AM1940" i="32"/>
  <c r="AL1940" i="32"/>
  <c r="AK1940" i="32"/>
  <c r="AJ1940" i="32"/>
  <c r="AI1940" i="32"/>
  <c r="AC1940" i="32"/>
  <c r="V1940" i="32" a="1"/>
  <c r="V1940" i="32" s="1"/>
  <c r="T1940" i="32" a="1"/>
  <c r="T1940" i="32" s="1"/>
  <c r="S1940" i="32" a="1"/>
  <c r="S1940" i="32" s="1"/>
  <c r="H1940" i="32"/>
  <c r="C1940" i="32"/>
  <c r="AV1939" i="32"/>
  <c r="AU1939" i="32"/>
  <c r="AT1939" i="32"/>
  <c r="AQ1939" i="32"/>
  <c r="AP1939" i="32"/>
  <c r="AO1939" i="32"/>
  <c r="AN1939" i="32"/>
  <c r="AM1939" i="32"/>
  <c r="AL1939" i="32"/>
  <c r="AK1939" i="32"/>
  <c r="AJ1939" i="32"/>
  <c r="AI1939" i="32"/>
  <c r="AC1939" i="32"/>
  <c r="V1939" i="32" a="1"/>
  <c r="V1939" i="32" s="1"/>
  <c r="T1939" i="32" a="1"/>
  <c r="T1939" i="32" s="1"/>
  <c r="S1939" i="32" a="1"/>
  <c r="S1939" i="32" s="1"/>
  <c r="H1939" i="32"/>
  <c r="C1939" i="32"/>
  <c r="AV1938" i="32"/>
  <c r="AU1938" i="32"/>
  <c r="AT1938" i="32"/>
  <c r="AQ1938" i="32"/>
  <c r="AP1938" i="32"/>
  <c r="AO1938" i="32"/>
  <c r="AN1938" i="32"/>
  <c r="AM1938" i="32"/>
  <c r="AL1938" i="32"/>
  <c r="AK1938" i="32"/>
  <c r="AJ1938" i="32"/>
  <c r="AI1938" i="32"/>
  <c r="AC1938" i="32"/>
  <c r="V1938" i="32" a="1"/>
  <c r="V1938" i="32" s="1"/>
  <c r="T1938" i="32" a="1"/>
  <c r="T1938" i="32" s="1"/>
  <c r="S1938" i="32" a="1"/>
  <c r="S1938" i="32" s="1"/>
  <c r="H1938" i="32"/>
  <c r="C1938" i="32"/>
  <c r="AV1937" i="32"/>
  <c r="AU1937" i="32"/>
  <c r="AT1937" i="32"/>
  <c r="AQ1937" i="32"/>
  <c r="AP1937" i="32"/>
  <c r="AO1937" i="32"/>
  <c r="AN1937" i="32"/>
  <c r="AM1937" i="32"/>
  <c r="AL1937" i="32"/>
  <c r="AK1937" i="32"/>
  <c r="AJ1937" i="32"/>
  <c r="AI1937" i="32"/>
  <c r="AC1937" i="32"/>
  <c r="V1937" i="32" a="1"/>
  <c r="V1937" i="32" s="1"/>
  <c r="T1937" i="32" a="1"/>
  <c r="T1937" i="32" s="1"/>
  <c r="S1937" i="32" a="1"/>
  <c r="S1937" i="32" s="1"/>
  <c r="H1937" i="32"/>
  <c r="C1937" i="32"/>
  <c r="AV1936" i="32"/>
  <c r="AU1936" i="32"/>
  <c r="AT1936" i="32"/>
  <c r="AQ1936" i="32"/>
  <c r="AP1936" i="32"/>
  <c r="AO1936" i="32"/>
  <c r="AN1936" i="32"/>
  <c r="AM1936" i="32"/>
  <c r="AL1936" i="32"/>
  <c r="AK1936" i="32"/>
  <c r="AJ1936" i="32"/>
  <c r="AI1936" i="32"/>
  <c r="AC1936" i="32"/>
  <c r="V1936" i="32" a="1"/>
  <c r="V1936" i="32" s="1"/>
  <c r="T1936" i="32" a="1"/>
  <c r="T1936" i="32" s="1"/>
  <c r="S1936" i="32" a="1"/>
  <c r="S1936" i="32" s="1"/>
  <c r="H1936" i="32"/>
  <c r="C1936" i="32"/>
  <c r="AV1935" i="32"/>
  <c r="AU1935" i="32"/>
  <c r="AT1935" i="32"/>
  <c r="AQ1935" i="32"/>
  <c r="AP1935" i="32"/>
  <c r="AO1935" i="32"/>
  <c r="AN1935" i="32"/>
  <c r="AM1935" i="32"/>
  <c r="AL1935" i="32"/>
  <c r="AK1935" i="32"/>
  <c r="AJ1935" i="32"/>
  <c r="AI1935" i="32"/>
  <c r="AC1935" i="32"/>
  <c r="V1935" i="32" a="1"/>
  <c r="V1935" i="32" s="1"/>
  <c r="T1935" i="32" a="1"/>
  <c r="T1935" i="32" s="1"/>
  <c r="S1935" i="32" a="1"/>
  <c r="S1935" i="32" s="1"/>
  <c r="H1935" i="32"/>
  <c r="C1935" i="32"/>
  <c r="AV1934" i="32"/>
  <c r="AU1934" i="32"/>
  <c r="AT1934" i="32"/>
  <c r="AQ1934" i="32"/>
  <c r="AP1934" i="32"/>
  <c r="AO1934" i="32"/>
  <c r="AN1934" i="32"/>
  <c r="AM1934" i="32"/>
  <c r="AL1934" i="32"/>
  <c r="AK1934" i="32"/>
  <c r="AJ1934" i="32"/>
  <c r="AI1934" i="32"/>
  <c r="AC1934" i="32"/>
  <c r="V1934" i="32" a="1"/>
  <c r="V1934" i="32" s="1"/>
  <c r="T1934" i="32" a="1"/>
  <c r="T1934" i="32" s="1"/>
  <c r="S1934" i="32" a="1"/>
  <c r="S1934" i="32" s="1"/>
  <c r="H1934" i="32"/>
  <c r="C1934" i="32"/>
  <c r="AV1933" i="32"/>
  <c r="AU1933" i="32"/>
  <c r="AT1933" i="32"/>
  <c r="AQ1933" i="32"/>
  <c r="AP1933" i="32"/>
  <c r="AO1933" i="32"/>
  <c r="AN1933" i="32"/>
  <c r="AM1933" i="32"/>
  <c r="AL1933" i="32"/>
  <c r="AK1933" i="32"/>
  <c r="AJ1933" i="32"/>
  <c r="AI1933" i="32"/>
  <c r="AC1933" i="32"/>
  <c r="V1933" i="32" a="1"/>
  <c r="V1933" i="32" s="1"/>
  <c r="T1933" i="32" a="1"/>
  <c r="T1933" i="32" s="1"/>
  <c r="S1933" i="32" a="1"/>
  <c r="S1933" i="32" s="1"/>
  <c r="H1933" i="32"/>
  <c r="C1933" i="32"/>
  <c r="AV1932" i="32"/>
  <c r="AU1932" i="32"/>
  <c r="AT1932" i="32"/>
  <c r="AQ1932" i="32"/>
  <c r="AP1932" i="32"/>
  <c r="AO1932" i="32"/>
  <c r="AN1932" i="32"/>
  <c r="AM1932" i="32"/>
  <c r="AL1932" i="32"/>
  <c r="AK1932" i="32"/>
  <c r="AJ1932" i="32"/>
  <c r="AI1932" i="32"/>
  <c r="AC1932" i="32"/>
  <c r="V1932" i="32" a="1"/>
  <c r="V1932" i="32" s="1"/>
  <c r="T1932" i="32" a="1"/>
  <c r="T1932" i="32" s="1"/>
  <c r="S1932" i="32" a="1"/>
  <c r="S1932" i="32" s="1"/>
  <c r="H1932" i="32"/>
  <c r="C1932" i="32"/>
  <c r="AV1931" i="32"/>
  <c r="AU1931" i="32"/>
  <c r="AT1931" i="32"/>
  <c r="AQ1931" i="32"/>
  <c r="AP1931" i="32"/>
  <c r="AO1931" i="32"/>
  <c r="AN1931" i="32"/>
  <c r="AM1931" i="32"/>
  <c r="AL1931" i="32"/>
  <c r="AK1931" i="32"/>
  <c r="AJ1931" i="32"/>
  <c r="AI1931" i="32"/>
  <c r="AC1931" i="32"/>
  <c r="V1931" i="32" a="1"/>
  <c r="V1931" i="32" s="1"/>
  <c r="T1931" i="32" a="1"/>
  <c r="T1931" i="32" s="1"/>
  <c r="S1931" i="32" a="1"/>
  <c r="S1931" i="32" s="1"/>
  <c r="H1931" i="32"/>
  <c r="C1931" i="32"/>
  <c r="AV1930" i="32"/>
  <c r="AU1930" i="32"/>
  <c r="AT1930" i="32"/>
  <c r="AQ1930" i="32"/>
  <c r="AP1930" i="32"/>
  <c r="AO1930" i="32"/>
  <c r="AN1930" i="32"/>
  <c r="AM1930" i="32"/>
  <c r="AL1930" i="32"/>
  <c r="AK1930" i="32"/>
  <c r="AJ1930" i="32"/>
  <c r="AI1930" i="32"/>
  <c r="AC1930" i="32"/>
  <c r="V1930" i="32" a="1"/>
  <c r="V1930" i="32" s="1"/>
  <c r="T1930" i="32" a="1"/>
  <c r="T1930" i="32" s="1"/>
  <c r="S1930" i="32" a="1"/>
  <c r="S1930" i="32" s="1"/>
  <c r="H1930" i="32"/>
  <c r="C1930" i="32"/>
  <c r="AV1929" i="32"/>
  <c r="AU1929" i="32"/>
  <c r="AT1929" i="32"/>
  <c r="AQ1929" i="32"/>
  <c r="AP1929" i="32"/>
  <c r="AO1929" i="32"/>
  <c r="AN1929" i="32"/>
  <c r="AM1929" i="32"/>
  <c r="AL1929" i="32"/>
  <c r="AK1929" i="32"/>
  <c r="AJ1929" i="32"/>
  <c r="AI1929" i="32"/>
  <c r="AC1929" i="32"/>
  <c r="V1929" i="32" a="1"/>
  <c r="V1929" i="32" s="1"/>
  <c r="T1929" i="32" a="1"/>
  <c r="T1929" i="32" s="1"/>
  <c r="S1929" i="32" a="1"/>
  <c r="S1929" i="32" s="1"/>
  <c r="H1929" i="32"/>
  <c r="C1929" i="32"/>
  <c r="AV1928" i="32"/>
  <c r="AU1928" i="32"/>
  <c r="AT1928" i="32"/>
  <c r="AQ1928" i="32"/>
  <c r="AP1928" i="32"/>
  <c r="AO1928" i="32"/>
  <c r="AN1928" i="32"/>
  <c r="AM1928" i="32"/>
  <c r="AL1928" i="32"/>
  <c r="AK1928" i="32"/>
  <c r="AJ1928" i="32"/>
  <c r="AI1928" i="32"/>
  <c r="AC1928" i="32"/>
  <c r="V1928" i="32" a="1"/>
  <c r="V1928" i="32" s="1"/>
  <c r="T1928" i="32" a="1"/>
  <c r="T1928" i="32" s="1"/>
  <c r="S1928" i="32" a="1"/>
  <c r="S1928" i="32" s="1"/>
  <c r="H1928" i="32"/>
  <c r="C1928" i="32"/>
  <c r="AV1927" i="32"/>
  <c r="AU1927" i="32"/>
  <c r="AT1927" i="32"/>
  <c r="AQ1927" i="32"/>
  <c r="AP1927" i="32"/>
  <c r="AO1927" i="32"/>
  <c r="AN1927" i="32"/>
  <c r="AM1927" i="32"/>
  <c r="AL1927" i="32"/>
  <c r="AK1927" i="32"/>
  <c r="AJ1927" i="32"/>
  <c r="AI1927" i="32"/>
  <c r="AC1927" i="32"/>
  <c r="V1927" i="32" a="1"/>
  <c r="V1927" i="32" s="1"/>
  <c r="T1927" i="32" a="1"/>
  <c r="T1927" i="32" s="1"/>
  <c r="S1927" i="32" a="1"/>
  <c r="S1927" i="32" s="1"/>
  <c r="H1927" i="32"/>
  <c r="C1927" i="32"/>
  <c r="AV1926" i="32"/>
  <c r="AU1926" i="32"/>
  <c r="AT1926" i="32"/>
  <c r="AQ1926" i="32"/>
  <c r="AP1926" i="32"/>
  <c r="AO1926" i="32"/>
  <c r="AN1926" i="32"/>
  <c r="AM1926" i="32"/>
  <c r="AL1926" i="32"/>
  <c r="AK1926" i="32"/>
  <c r="AJ1926" i="32"/>
  <c r="AI1926" i="32"/>
  <c r="AC1926" i="32"/>
  <c r="V1926" i="32" a="1"/>
  <c r="V1926" i="32" s="1"/>
  <c r="T1926" i="32" a="1"/>
  <c r="T1926" i="32" s="1"/>
  <c r="S1926" i="32" a="1"/>
  <c r="S1926" i="32" s="1"/>
  <c r="H1926" i="32"/>
  <c r="C1926" i="32"/>
  <c r="AV1925" i="32"/>
  <c r="AU1925" i="32"/>
  <c r="AT1925" i="32"/>
  <c r="AQ1925" i="32"/>
  <c r="AP1925" i="32"/>
  <c r="AO1925" i="32"/>
  <c r="AN1925" i="32"/>
  <c r="AM1925" i="32"/>
  <c r="AL1925" i="32"/>
  <c r="AK1925" i="32"/>
  <c r="AJ1925" i="32"/>
  <c r="AI1925" i="32"/>
  <c r="AC1925" i="32"/>
  <c r="V1925" i="32" a="1"/>
  <c r="V1925" i="32" s="1"/>
  <c r="T1925" i="32" a="1"/>
  <c r="T1925" i="32" s="1"/>
  <c r="S1925" i="32" a="1"/>
  <c r="S1925" i="32" s="1"/>
  <c r="H1925" i="32"/>
  <c r="C1925" i="32"/>
  <c r="AV1924" i="32"/>
  <c r="AU1924" i="32"/>
  <c r="AT1924" i="32"/>
  <c r="AQ1924" i="32"/>
  <c r="AP1924" i="32"/>
  <c r="AO1924" i="32"/>
  <c r="AN1924" i="32"/>
  <c r="AM1924" i="32"/>
  <c r="AL1924" i="32"/>
  <c r="AK1924" i="32"/>
  <c r="AJ1924" i="32"/>
  <c r="AI1924" i="32"/>
  <c r="AC1924" i="32"/>
  <c r="V1924" i="32" a="1"/>
  <c r="V1924" i="32" s="1"/>
  <c r="T1924" i="32" a="1"/>
  <c r="T1924" i="32" s="1"/>
  <c r="S1924" i="32" a="1"/>
  <c r="S1924" i="32" s="1"/>
  <c r="H1924" i="32"/>
  <c r="C1924" i="32"/>
  <c r="AV1923" i="32"/>
  <c r="AU1923" i="32"/>
  <c r="AT1923" i="32"/>
  <c r="AQ1923" i="32"/>
  <c r="AP1923" i="32"/>
  <c r="AO1923" i="32"/>
  <c r="AN1923" i="32"/>
  <c r="AM1923" i="32"/>
  <c r="AL1923" i="32"/>
  <c r="AK1923" i="32"/>
  <c r="AJ1923" i="32"/>
  <c r="AI1923" i="32"/>
  <c r="AC1923" i="32"/>
  <c r="V1923" i="32" a="1"/>
  <c r="V1923" i="32" s="1"/>
  <c r="T1923" i="32" a="1"/>
  <c r="T1923" i="32" s="1"/>
  <c r="S1923" i="32" a="1"/>
  <c r="S1923" i="32" s="1"/>
  <c r="H1923" i="32"/>
  <c r="C1923" i="32"/>
  <c r="AV1922" i="32"/>
  <c r="AU1922" i="32"/>
  <c r="AT1922" i="32"/>
  <c r="AQ1922" i="32"/>
  <c r="AP1922" i="32"/>
  <c r="AO1922" i="32"/>
  <c r="AN1922" i="32"/>
  <c r="AM1922" i="32"/>
  <c r="AL1922" i="32"/>
  <c r="AK1922" i="32"/>
  <c r="AJ1922" i="32"/>
  <c r="AI1922" i="32"/>
  <c r="AC1922" i="32"/>
  <c r="V1922" i="32" a="1"/>
  <c r="V1922" i="32" s="1"/>
  <c r="T1922" i="32" a="1"/>
  <c r="T1922" i="32" s="1"/>
  <c r="S1922" i="32" a="1"/>
  <c r="S1922" i="32" s="1"/>
  <c r="H1922" i="32"/>
  <c r="C1922" i="32"/>
  <c r="AV1921" i="32"/>
  <c r="AU1921" i="32"/>
  <c r="AT1921" i="32"/>
  <c r="AQ1921" i="32"/>
  <c r="AP1921" i="32"/>
  <c r="AO1921" i="32"/>
  <c r="AN1921" i="32"/>
  <c r="AM1921" i="32"/>
  <c r="AL1921" i="32"/>
  <c r="AK1921" i="32"/>
  <c r="AJ1921" i="32"/>
  <c r="AI1921" i="32"/>
  <c r="AC1921" i="32"/>
  <c r="V1921" i="32" a="1"/>
  <c r="V1921" i="32" s="1"/>
  <c r="T1921" i="32" a="1"/>
  <c r="T1921" i="32" s="1"/>
  <c r="S1921" i="32" a="1"/>
  <c r="S1921" i="32" s="1"/>
  <c r="H1921" i="32"/>
  <c r="C1921" i="32"/>
  <c r="AV1920" i="32"/>
  <c r="AU1920" i="32"/>
  <c r="AT1920" i="32"/>
  <c r="AQ1920" i="32"/>
  <c r="AP1920" i="32"/>
  <c r="AO1920" i="32"/>
  <c r="AN1920" i="32"/>
  <c r="AM1920" i="32"/>
  <c r="AL1920" i="32"/>
  <c r="AK1920" i="32"/>
  <c r="AJ1920" i="32"/>
  <c r="AI1920" i="32"/>
  <c r="AC1920" i="32"/>
  <c r="V1920" i="32" a="1"/>
  <c r="V1920" i="32" s="1"/>
  <c r="T1920" i="32" a="1"/>
  <c r="T1920" i="32" s="1"/>
  <c r="S1920" i="32" a="1"/>
  <c r="S1920" i="32" s="1"/>
  <c r="H1920" i="32"/>
  <c r="C1920" i="32"/>
  <c r="AV1919" i="32"/>
  <c r="AU1919" i="32"/>
  <c r="AT1919" i="32"/>
  <c r="AQ1919" i="32"/>
  <c r="AP1919" i="32"/>
  <c r="AO1919" i="32"/>
  <c r="AN1919" i="32"/>
  <c r="AM1919" i="32"/>
  <c r="AL1919" i="32"/>
  <c r="AK1919" i="32"/>
  <c r="AJ1919" i="32"/>
  <c r="AI1919" i="32"/>
  <c r="AC1919" i="32"/>
  <c r="V1919" i="32" a="1"/>
  <c r="V1919" i="32" s="1"/>
  <c r="T1919" i="32" a="1"/>
  <c r="T1919" i="32" s="1"/>
  <c r="S1919" i="32" a="1"/>
  <c r="S1919" i="32" s="1"/>
  <c r="H1919" i="32"/>
  <c r="C1919" i="32"/>
  <c r="AV1918" i="32"/>
  <c r="AU1918" i="32"/>
  <c r="AT1918" i="32"/>
  <c r="AQ1918" i="32"/>
  <c r="AP1918" i="32"/>
  <c r="AO1918" i="32"/>
  <c r="AN1918" i="32"/>
  <c r="AM1918" i="32"/>
  <c r="AL1918" i="32"/>
  <c r="AK1918" i="32"/>
  <c r="AJ1918" i="32"/>
  <c r="AI1918" i="32"/>
  <c r="AC1918" i="32"/>
  <c r="V1918" i="32" a="1"/>
  <c r="V1918" i="32" s="1"/>
  <c r="T1918" i="32" a="1"/>
  <c r="T1918" i="32" s="1"/>
  <c r="S1918" i="32" a="1"/>
  <c r="S1918" i="32" s="1"/>
  <c r="H1918" i="32"/>
  <c r="C1918" i="32"/>
  <c r="AV1917" i="32"/>
  <c r="AU1917" i="32"/>
  <c r="AT1917" i="32"/>
  <c r="AQ1917" i="32"/>
  <c r="AP1917" i="32"/>
  <c r="AO1917" i="32"/>
  <c r="AN1917" i="32"/>
  <c r="AM1917" i="32"/>
  <c r="AL1917" i="32"/>
  <c r="AK1917" i="32"/>
  <c r="AJ1917" i="32"/>
  <c r="AI1917" i="32"/>
  <c r="AC1917" i="32"/>
  <c r="V1917" i="32" a="1"/>
  <c r="V1917" i="32" s="1"/>
  <c r="T1917" i="32" a="1"/>
  <c r="T1917" i="32" s="1"/>
  <c r="S1917" i="32" a="1"/>
  <c r="S1917" i="32" s="1"/>
  <c r="H1917" i="32"/>
  <c r="C1917" i="32"/>
  <c r="AV1916" i="32"/>
  <c r="AU1916" i="32"/>
  <c r="AT1916" i="32"/>
  <c r="AQ1916" i="32"/>
  <c r="AP1916" i="32"/>
  <c r="AO1916" i="32"/>
  <c r="AN1916" i="32"/>
  <c r="AM1916" i="32"/>
  <c r="AL1916" i="32"/>
  <c r="AK1916" i="32"/>
  <c r="AJ1916" i="32"/>
  <c r="AI1916" i="32"/>
  <c r="AC1916" i="32"/>
  <c r="V1916" i="32" a="1"/>
  <c r="V1916" i="32" s="1"/>
  <c r="T1916" i="32" a="1"/>
  <c r="T1916" i="32" s="1"/>
  <c r="S1916" i="32" a="1"/>
  <c r="S1916" i="32" s="1"/>
  <c r="H1916" i="32"/>
  <c r="C1916" i="32"/>
  <c r="AV1915" i="32"/>
  <c r="AU1915" i="32"/>
  <c r="AT1915" i="32"/>
  <c r="AQ1915" i="32"/>
  <c r="AP1915" i="32"/>
  <c r="AO1915" i="32"/>
  <c r="AN1915" i="32"/>
  <c r="AM1915" i="32"/>
  <c r="AL1915" i="32"/>
  <c r="AK1915" i="32"/>
  <c r="AJ1915" i="32"/>
  <c r="AI1915" i="32"/>
  <c r="AC1915" i="32"/>
  <c r="V1915" i="32" a="1"/>
  <c r="V1915" i="32" s="1"/>
  <c r="T1915" i="32" a="1"/>
  <c r="T1915" i="32" s="1"/>
  <c r="S1915" i="32" a="1"/>
  <c r="S1915" i="32" s="1"/>
  <c r="H1915" i="32"/>
  <c r="C1915" i="32"/>
  <c r="AV1914" i="32"/>
  <c r="AU1914" i="32"/>
  <c r="AT1914" i="32"/>
  <c r="AQ1914" i="32"/>
  <c r="AP1914" i="32"/>
  <c r="AO1914" i="32"/>
  <c r="AN1914" i="32"/>
  <c r="AM1914" i="32"/>
  <c r="AL1914" i="32"/>
  <c r="AK1914" i="32"/>
  <c r="AJ1914" i="32"/>
  <c r="AI1914" i="32"/>
  <c r="AC1914" i="32"/>
  <c r="V1914" i="32" a="1"/>
  <c r="V1914" i="32" s="1"/>
  <c r="T1914" i="32" a="1"/>
  <c r="T1914" i="32" s="1"/>
  <c r="S1914" i="32" a="1"/>
  <c r="S1914" i="32" s="1"/>
  <c r="H1914" i="32"/>
  <c r="C1914" i="32"/>
  <c r="AV1913" i="32"/>
  <c r="AU1913" i="32"/>
  <c r="AT1913" i="32"/>
  <c r="AQ1913" i="32"/>
  <c r="AP1913" i="32"/>
  <c r="AO1913" i="32"/>
  <c r="AN1913" i="32"/>
  <c r="AM1913" i="32"/>
  <c r="AL1913" i="32"/>
  <c r="AK1913" i="32"/>
  <c r="AJ1913" i="32"/>
  <c r="AI1913" i="32"/>
  <c r="AC1913" i="32"/>
  <c r="V1913" i="32" a="1"/>
  <c r="V1913" i="32" s="1"/>
  <c r="T1913" i="32" a="1"/>
  <c r="T1913" i="32" s="1"/>
  <c r="S1913" i="32" a="1"/>
  <c r="S1913" i="32" s="1"/>
  <c r="H1913" i="32"/>
  <c r="C1913" i="32"/>
  <c r="AV1912" i="32"/>
  <c r="AU1912" i="32"/>
  <c r="AT1912" i="32"/>
  <c r="AQ1912" i="32"/>
  <c r="AP1912" i="32"/>
  <c r="AO1912" i="32"/>
  <c r="AN1912" i="32"/>
  <c r="AM1912" i="32"/>
  <c r="AL1912" i="32"/>
  <c r="AK1912" i="32"/>
  <c r="AJ1912" i="32"/>
  <c r="AI1912" i="32"/>
  <c r="AC1912" i="32"/>
  <c r="V1912" i="32" a="1"/>
  <c r="V1912" i="32" s="1"/>
  <c r="T1912" i="32" a="1"/>
  <c r="T1912" i="32" s="1"/>
  <c r="S1912" i="32" a="1"/>
  <c r="S1912" i="32" s="1"/>
  <c r="H1912" i="32"/>
  <c r="C1912" i="32"/>
  <c r="AV1911" i="32"/>
  <c r="AU1911" i="32"/>
  <c r="AT1911" i="32"/>
  <c r="AQ1911" i="32"/>
  <c r="AP1911" i="32"/>
  <c r="AO1911" i="32"/>
  <c r="AN1911" i="32"/>
  <c r="AM1911" i="32"/>
  <c r="AL1911" i="32"/>
  <c r="AK1911" i="32"/>
  <c r="AJ1911" i="32"/>
  <c r="AI1911" i="32"/>
  <c r="AC1911" i="32"/>
  <c r="V1911" i="32" a="1"/>
  <c r="V1911" i="32" s="1"/>
  <c r="T1911" i="32" a="1"/>
  <c r="T1911" i="32" s="1"/>
  <c r="S1911" i="32" a="1"/>
  <c r="S1911" i="32" s="1"/>
  <c r="H1911" i="32"/>
  <c r="C1911" i="32"/>
  <c r="AV1910" i="32"/>
  <c r="AU1910" i="32"/>
  <c r="AT1910" i="32"/>
  <c r="AQ1910" i="32"/>
  <c r="AP1910" i="32"/>
  <c r="AO1910" i="32"/>
  <c r="AN1910" i="32"/>
  <c r="AM1910" i="32"/>
  <c r="AL1910" i="32"/>
  <c r="AK1910" i="32"/>
  <c r="AJ1910" i="32"/>
  <c r="AI1910" i="32"/>
  <c r="AC1910" i="32"/>
  <c r="V1910" i="32" a="1"/>
  <c r="V1910" i="32" s="1"/>
  <c r="T1910" i="32" a="1"/>
  <c r="T1910" i="32" s="1"/>
  <c r="S1910" i="32" a="1"/>
  <c r="S1910" i="32" s="1"/>
  <c r="H1910" i="32"/>
  <c r="C1910" i="32"/>
  <c r="AV1909" i="32"/>
  <c r="AU1909" i="32"/>
  <c r="AT1909" i="32"/>
  <c r="AQ1909" i="32"/>
  <c r="AP1909" i="32"/>
  <c r="AO1909" i="32"/>
  <c r="AN1909" i="32"/>
  <c r="AM1909" i="32"/>
  <c r="AL1909" i="32"/>
  <c r="AK1909" i="32"/>
  <c r="AJ1909" i="32"/>
  <c r="AI1909" i="32"/>
  <c r="AC1909" i="32"/>
  <c r="V1909" i="32" a="1"/>
  <c r="V1909" i="32" s="1"/>
  <c r="T1909" i="32" a="1"/>
  <c r="T1909" i="32" s="1"/>
  <c r="S1909" i="32" a="1"/>
  <c r="S1909" i="32" s="1"/>
  <c r="H1909" i="32"/>
  <c r="C1909" i="32"/>
  <c r="AV1908" i="32"/>
  <c r="AU1908" i="32"/>
  <c r="AT1908" i="32"/>
  <c r="AQ1908" i="32"/>
  <c r="AP1908" i="32"/>
  <c r="AO1908" i="32"/>
  <c r="AN1908" i="32"/>
  <c r="AM1908" i="32"/>
  <c r="AL1908" i="32"/>
  <c r="AK1908" i="32"/>
  <c r="AJ1908" i="32"/>
  <c r="AI1908" i="32"/>
  <c r="AC1908" i="32"/>
  <c r="V1908" i="32" a="1"/>
  <c r="V1908" i="32" s="1"/>
  <c r="T1908" i="32" a="1"/>
  <c r="T1908" i="32" s="1"/>
  <c r="S1908" i="32" a="1"/>
  <c r="S1908" i="32" s="1"/>
  <c r="H1908" i="32"/>
  <c r="C1908" i="32"/>
  <c r="AV1907" i="32"/>
  <c r="AU1907" i="32"/>
  <c r="AT1907" i="32"/>
  <c r="AQ1907" i="32"/>
  <c r="AP1907" i="32"/>
  <c r="AO1907" i="32"/>
  <c r="AN1907" i="32"/>
  <c r="AM1907" i="32"/>
  <c r="AL1907" i="32"/>
  <c r="AK1907" i="32"/>
  <c r="AJ1907" i="32"/>
  <c r="AI1907" i="32"/>
  <c r="AC1907" i="32"/>
  <c r="V1907" i="32" a="1"/>
  <c r="V1907" i="32" s="1"/>
  <c r="T1907" i="32" a="1"/>
  <c r="T1907" i="32" s="1"/>
  <c r="S1907" i="32" a="1"/>
  <c r="S1907" i="32" s="1"/>
  <c r="H1907" i="32"/>
  <c r="C1907" i="32"/>
  <c r="AV1906" i="32"/>
  <c r="AU1906" i="32"/>
  <c r="AT1906" i="32"/>
  <c r="AQ1906" i="32"/>
  <c r="AP1906" i="32"/>
  <c r="AO1906" i="32"/>
  <c r="AN1906" i="32"/>
  <c r="AM1906" i="32"/>
  <c r="AL1906" i="32"/>
  <c r="AK1906" i="32"/>
  <c r="AJ1906" i="32"/>
  <c r="AI1906" i="32"/>
  <c r="AC1906" i="32"/>
  <c r="V1906" i="32" a="1"/>
  <c r="V1906" i="32" s="1"/>
  <c r="T1906" i="32" a="1"/>
  <c r="T1906" i="32" s="1"/>
  <c r="S1906" i="32" a="1"/>
  <c r="S1906" i="32" s="1"/>
  <c r="H1906" i="32"/>
  <c r="C1906" i="32"/>
  <c r="AV1905" i="32"/>
  <c r="AU1905" i="32"/>
  <c r="AT1905" i="32"/>
  <c r="AQ1905" i="32"/>
  <c r="AP1905" i="32"/>
  <c r="AO1905" i="32"/>
  <c r="AN1905" i="32"/>
  <c r="AM1905" i="32"/>
  <c r="AL1905" i="32"/>
  <c r="AK1905" i="32"/>
  <c r="AJ1905" i="32"/>
  <c r="AI1905" i="32"/>
  <c r="AC1905" i="32"/>
  <c r="V1905" i="32" a="1"/>
  <c r="V1905" i="32" s="1"/>
  <c r="T1905" i="32" a="1"/>
  <c r="T1905" i="32" s="1"/>
  <c r="S1905" i="32" a="1"/>
  <c r="S1905" i="32" s="1"/>
  <c r="H1905" i="32"/>
  <c r="C1905" i="32"/>
  <c r="AV1904" i="32"/>
  <c r="AU1904" i="32"/>
  <c r="AT1904" i="32"/>
  <c r="AQ1904" i="32"/>
  <c r="AP1904" i="32"/>
  <c r="AO1904" i="32"/>
  <c r="AN1904" i="32"/>
  <c r="AM1904" i="32"/>
  <c r="AL1904" i="32"/>
  <c r="AK1904" i="32"/>
  <c r="AJ1904" i="32"/>
  <c r="AI1904" i="32"/>
  <c r="AC1904" i="32"/>
  <c r="V1904" i="32" a="1"/>
  <c r="V1904" i="32" s="1"/>
  <c r="T1904" i="32" a="1"/>
  <c r="T1904" i="32" s="1"/>
  <c r="S1904" i="32" a="1"/>
  <c r="S1904" i="32" s="1"/>
  <c r="H1904" i="32"/>
  <c r="C1904" i="32"/>
  <c r="AV1903" i="32"/>
  <c r="AU1903" i="32"/>
  <c r="AT1903" i="32"/>
  <c r="AQ1903" i="32"/>
  <c r="AP1903" i="32"/>
  <c r="AO1903" i="32"/>
  <c r="AN1903" i="32"/>
  <c r="AM1903" i="32"/>
  <c r="AL1903" i="32"/>
  <c r="AK1903" i="32"/>
  <c r="AJ1903" i="32"/>
  <c r="AI1903" i="32"/>
  <c r="AC1903" i="32"/>
  <c r="V1903" i="32" a="1"/>
  <c r="V1903" i="32" s="1"/>
  <c r="T1903" i="32" a="1"/>
  <c r="T1903" i="32" s="1"/>
  <c r="S1903" i="32" a="1"/>
  <c r="S1903" i="32" s="1"/>
  <c r="H1903" i="32"/>
  <c r="C1903" i="32"/>
  <c r="AV1902" i="32"/>
  <c r="AU1902" i="32"/>
  <c r="AT1902" i="32"/>
  <c r="AQ1902" i="32"/>
  <c r="AP1902" i="32"/>
  <c r="AO1902" i="32"/>
  <c r="AN1902" i="32"/>
  <c r="AM1902" i="32"/>
  <c r="AL1902" i="32"/>
  <c r="AK1902" i="32"/>
  <c r="AJ1902" i="32"/>
  <c r="AI1902" i="32"/>
  <c r="AC1902" i="32"/>
  <c r="V1902" i="32" a="1"/>
  <c r="V1902" i="32" s="1"/>
  <c r="T1902" i="32" a="1"/>
  <c r="T1902" i="32" s="1"/>
  <c r="S1902" i="32" a="1"/>
  <c r="S1902" i="32" s="1"/>
  <c r="H1902" i="32"/>
  <c r="C1902" i="32"/>
  <c r="AV1901" i="32"/>
  <c r="AU1901" i="32"/>
  <c r="AT1901" i="32"/>
  <c r="AQ1901" i="32"/>
  <c r="AP1901" i="32"/>
  <c r="AO1901" i="32"/>
  <c r="AN1901" i="32"/>
  <c r="AM1901" i="32"/>
  <c r="AL1901" i="32"/>
  <c r="AK1901" i="32"/>
  <c r="AJ1901" i="32"/>
  <c r="AI1901" i="32"/>
  <c r="AC1901" i="32"/>
  <c r="V1901" i="32" a="1"/>
  <c r="V1901" i="32" s="1"/>
  <c r="T1901" i="32" a="1"/>
  <c r="T1901" i="32" s="1"/>
  <c r="S1901" i="32" a="1"/>
  <c r="S1901" i="32" s="1"/>
  <c r="H1901" i="32"/>
  <c r="C1901" i="32"/>
  <c r="AV1900" i="32"/>
  <c r="AU1900" i="32"/>
  <c r="AT1900" i="32"/>
  <c r="AQ1900" i="32"/>
  <c r="AP1900" i="32"/>
  <c r="AO1900" i="32"/>
  <c r="AN1900" i="32"/>
  <c r="AM1900" i="32"/>
  <c r="AL1900" i="32"/>
  <c r="AK1900" i="32"/>
  <c r="AJ1900" i="32"/>
  <c r="AI1900" i="32"/>
  <c r="AC1900" i="32"/>
  <c r="V1900" i="32" a="1"/>
  <c r="V1900" i="32" s="1"/>
  <c r="T1900" i="32" a="1"/>
  <c r="T1900" i="32" s="1"/>
  <c r="S1900" i="32" a="1"/>
  <c r="S1900" i="32" s="1"/>
  <c r="H1900" i="32"/>
  <c r="C1900" i="32"/>
  <c r="AV1899" i="32"/>
  <c r="AU1899" i="32"/>
  <c r="AT1899" i="32"/>
  <c r="AQ1899" i="32"/>
  <c r="AP1899" i="32"/>
  <c r="AO1899" i="32"/>
  <c r="AN1899" i="32"/>
  <c r="AM1899" i="32"/>
  <c r="AL1899" i="32"/>
  <c r="AK1899" i="32"/>
  <c r="AJ1899" i="32"/>
  <c r="AI1899" i="32"/>
  <c r="AC1899" i="32"/>
  <c r="V1899" i="32" a="1"/>
  <c r="V1899" i="32" s="1"/>
  <c r="T1899" i="32" a="1"/>
  <c r="T1899" i="32" s="1"/>
  <c r="S1899" i="32" a="1"/>
  <c r="S1899" i="32" s="1"/>
  <c r="H1899" i="32"/>
  <c r="C1899" i="32"/>
  <c r="AV1898" i="32"/>
  <c r="AU1898" i="32"/>
  <c r="AT1898" i="32"/>
  <c r="AQ1898" i="32"/>
  <c r="AP1898" i="32"/>
  <c r="AO1898" i="32"/>
  <c r="AN1898" i="32"/>
  <c r="AM1898" i="32"/>
  <c r="AL1898" i="32"/>
  <c r="AK1898" i="32"/>
  <c r="AJ1898" i="32"/>
  <c r="AI1898" i="32"/>
  <c r="AC1898" i="32"/>
  <c r="V1898" i="32" a="1"/>
  <c r="V1898" i="32" s="1"/>
  <c r="T1898" i="32" a="1"/>
  <c r="T1898" i="32" s="1"/>
  <c r="S1898" i="32" a="1"/>
  <c r="S1898" i="32" s="1"/>
  <c r="H1898" i="32"/>
  <c r="C1898" i="32"/>
  <c r="AV1897" i="32"/>
  <c r="AU1897" i="32"/>
  <c r="AT1897" i="32"/>
  <c r="AQ1897" i="32"/>
  <c r="AP1897" i="32"/>
  <c r="AO1897" i="32"/>
  <c r="AN1897" i="32"/>
  <c r="AM1897" i="32"/>
  <c r="AL1897" i="32"/>
  <c r="AK1897" i="32"/>
  <c r="AJ1897" i="32"/>
  <c r="AI1897" i="32"/>
  <c r="AC1897" i="32"/>
  <c r="V1897" i="32" a="1"/>
  <c r="V1897" i="32" s="1"/>
  <c r="T1897" i="32" a="1"/>
  <c r="T1897" i="32" s="1"/>
  <c r="S1897" i="32" a="1"/>
  <c r="S1897" i="32" s="1"/>
  <c r="H1897" i="32"/>
  <c r="C1897" i="32"/>
  <c r="AV1896" i="32"/>
  <c r="AU1896" i="32"/>
  <c r="AT1896" i="32"/>
  <c r="AQ1896" i="32"/>
  <c r="AP1896" i="32"/>
  <c r="AO1896" i="32"/>
  <c r="AN1896" i="32"/>
  <c r="AM1896" i="32"/>
  <c r="AL1896" i="32"/>
  <c r="AK1896" i="32"/>
  <c r="AJ1896" i="32"/>
  <c r="AI1896" i="32"/>
  <c r="AC1896" i="32"/>
  <c r="V1896" i="32" a="1"/>
  <c r="V1896" i="32" s="1"/>
  <c r="T1896" i="32" a="1"/>
  <c r="T1896" i="32" s="1"/>
  <c r="S1896" i="32" a="1"/>
  <c r="S1896" i="32" s="1"/>
  <c r="H1896" i="32"/>
  <c r="C1896" i="32"/>
  <c r="AV1895" i="32"/>
  <c r="AU1895" i="32"/>
  <c r="AT1895" i="32"/>
  <c r="AQ1895" i="32"/>
  <c r="AP1895" i="32"/>
  <c r="AO1895" i="32"/>
  <c r="AN1895" i="32"/>
  <c r="AM1895" i="32"/>
  <c r="AL1895" i="32"/>
  <c r="AK1895" i="32"/>
  <c r="AJ1895" i="32"/>
  <c r="AI1895" i="32"/>
  <c r="AC1895" i="32"/>
  <c r="V1895" i="32" a="1"/>
  <c r="V1895" i="32" s="1"/>
  <c r="T1895" i="32" a="1"/>
  <c r="T1895" i="32" s="1"/>
  <c r="S1895" i="32" a="1"/>
  <c r="S1895" i="32" s="1"/>
  <c r="H1895" i="32"/>
  <c r="C1895" i="32"/>
  <c r="AV1894" i="32"/>
  <c r="AU1894" i="32"/>
  <c r="AT1894" i="32"/>
  <c r="AQ1894" i="32"/>
  <c r="AP1894" i="32"/>
  <c r="AO1894" i="32"/>
  <c r="AN1894" i="32"/>
  <c r="AM1894" i="32"/>
  <c r="AL1894" i="32"/>
  <c r="AK1894" i="32"/>
  <c r="AJ1894" i="32"/>
  <c r="AI1894" i="32"/>
  <c r="AC1894" i="32"/>
  <c r="V1894" i="32" a="1"/>
  <c r="V1894" i="32" s="1"/>
  <c r="T1894" i="32" a="1"/>
  <c r="T1894" i="32" s="1"/>
  <c r="S1894" i="32" a="1"/>
  <c r="S1894" i="32" s="1"/>
  <c r="H1894" i="32"/>
  <c r="C1894" i="32"/>
  <c r="AV1893" i="32"/>
  <c r="AU1893" i="32"/>
  <c r="AT1893" i="32"/>
  <c r="AQ1893" i="32"/>
  <c r="AP1893" i="32"/>
  <c r="AO1893" i="32"/>
  <c r="AN1893" i="32"/>
  <c r="AM1893" i="32"/>
  <c r="AL1893" i="32"/>
  <c r="AK1893" i="32"/>
  <c r="AJ1893" i="32"/>
  <c r="AI1893" i="32"/>
  <c r="AC1893" i="32"/>
  <c r="V1893" i="32" a="1"/>
  <c r="V1893" i="32" s="1"/>
  <c r="T1893" i="32" a="1"/>
  <c r="T1893" i="32" s="1"/>
  <c r="S1893" i="32" a="1"/>
  <c r="S1893" i="32" s="1"/>
  <c r="H1893" i="32"/>
  <c r="C1893" i="32"/>
  <c r="AV1892" i="32"/>
  <c r="AU1892" i="32"/>
  <c r="AT1892" i="32"/>
  <c r="AQ1892" i="32"/>
  <c r="AP1892" i="32"/>
  <c r="AO1892" i="32"/>
  <c r="AN1892" i="32"/>
  <c r="AM1892" i="32"/>
  <c r="AL1892" i="32"/>
  <c r="AK1892" i="32"/>
  <c r="AJ1892" i="32"/>
  <c r="AI1892" i="32"/>
  <c r="AC1892" i="32"/>
  <c r="V1892" i="32" a="1"/>
  <c r="V1892" i="32" s="1"/>
  <c r="T1892" i="32" a="1"/>
  <c r="T1892" i="32" s="1"/>
  <c r="S1892" i="32" a="1"/>
  <c r="S1892" i="32" s="1"/>
  <c r="H1892" i="32"/>
  <c r="C1892" i="32"/>
  <c r="AV1891" i="32"/>
  <c r="AU1891" i="32"/>
  <c r="AT1891" i="32"/>
  <c r="AQ1891" i="32"/>
  <c r="AP1891" i="32"/>
  <c r="AO1891" i="32"/>
  <c r="AN1891" i="32"/>
  <c r="AM1891" i="32"/>
  <c r="AL1891" i="32"/>
  <c r="AK1891" i="32"/>
  <c r="AJ1891" i="32"/>
  <c r="AI1891" i="32"/>
  <c r="AC1891" i="32"/>
  <c r="V1891" i="32" a="1"/>
  <c r="V1891" i="32" s="1"/>
  <c r="T1891" i="32" a="1"/>
  <c r="T1891" i="32" s="1"/>
  <c r="S1891" i="32" a="1"/>
  <c r="S1891" i="32" s="1"/>
  <c r="H1891" i="32"/>
  <c r="C1891" i="32"/>
  <c r="AV1890" i="32"/>
  <c r="AU1890" i="32"/>
  <c r="AT1890" i="32"/>
  <c r="AQ1890" i="32"/>
  <c r="AP1890" i="32"/>
  <c r="AO1890" i="32"/>
  <c r="AN1890" i="32"/>
  <c r="AM1890" i="32"/>
  <c r="AL1890" i="32"/>
  <c r="AK1890" i="32"/>
  <c r="AJ1890" i="32"/>
  <c r="AI1890" i="32"/>
  <c r="AC1890" i="32"/>
  <c r="V1890" i="32" a="1"/>
  <c r="V1890" i="32" s="1"/>
  <c r="T1890" i="32" a="1"/>
  <c r="T1890" i="32" s="1"/>
  <c r="S1890" i="32" a="1"/>
  <c r="S1890" i="32" s="1"/>
  <c r="H1890" i="32"/>
  <c r="C1890" i="32"/>
  <c r="AV1889" i="32"/>
  <c r="AU1889" i="32"/>
  <c r="AT1889" i="32"/>
  <c r="AQ1889" i="32"/>
  <c r="AP1889" i="32"/>
  <c r="AO1889" i="32"/>
  <c r="AN1889" i="32"/>
  <c r="AM1889" i="32"/>
  <c r="AL1889" i="32"/>
  <c r="AK1889" i="32"/>
  <c r="AJ1889" i="32"/>
  <c r="AI1889" i="32"/>
  <c r="AC1889" i="32"/>
  <c r="V1889" i="32" a="1"/>
  <c r="V1889" i="32" s="1"/>
  <c r="T1889" i="32" a="1"/>
  <c r="T1889" i="32" s="1"/>
  <c r="S1889" i="32" a="1"/>
  <c r="S1889" i="32" s="1"/>
  <c r="H1889" i="32"/>
  <c r="C1889" i="32"/>
  <c r="AV1888" i="32"/>
  <c r="AU1888" i="32"/>
  <c r="AT1888" i="32"/>
  <c r="AQ1888" i="32"/>
  <c r="AP1888" i="32"/>
  <c r="AO1888" i="32"/>
  <c r="AN1888" i="32"/>
  <c r="AM1888" i="32"/>
  <c r="AL1888" i="32"/>
  <c r="AK1888" i="32"/>
  <c r="AJ1888" i="32"/>
  <c r="AI1888" i="32"/>
  <c r="AC1888" i="32"/>
  <c r="V1888" i="32" a="1"/>
  <c r="V1888" i="32" s="1"/>
  <c r="T1888" i="32" a="1"/>
  <c r="T1888" i="32" s="1"/>
  <c r="S1888" i="32" a="1"/>
  <c r="S1888" i="32" s="1"/>
  <c r="H1888" i="32"/>
  <c r="C1888" i="32"/>
  <c r="AV1887" i="32"/>
  <c r="AU1887" i="32"/>
  <c r="AT1887" i="32"/>
  <c r="AQ1887" i="32"/>
  <c r="AP1887" i="32"/>
  <c r="AO1887" i="32"/>
  <c r="AN1887" i="32"/>
  <c r="AM1887" i="32"/>
  <c r="AL1887" i="32"/>
  <c r="AK1887" i="32"/>
  <c r="AJ1887" i="32"/>
  <c r="AI1887" i="32"/>
  <c r="AC1887" i="32"/>
  <c r="V1887" i="32" a="1"/>
  <c r="V1887" i="32" s="1"/>
  <c r="T1887" i="32" a="1"/>
  <c r="T1887" i="32" s="1"/>
  <c r="S1887" i="32" a="1"/>
  <c r="S1887" i="32" s="1"/>
  <c r="H1887" i="32"/>
  <c r="C1887" i="32"/>
  <c r="AV1886" i="32"/>
  <c r="AU1886" i="32"/>
  <c r="AT1886" i="32"/>
  <c r="AQ1886" i="32"/>
  <c r="AP1886" i="32"/>
  <c r="AO1886" i="32"/>
  <c r="AN1886" i="32"/>
  <c r="AM1886" i="32"/>
  <c r="AL1886" i="32"/>
  <c r="AK1886" i="32"/>
  <c r="AJ1886" i="32"/>
  <c r="AI1886" i="32"/>
  <c r="AC1886" i="32"/>
  <c r="V1886" i="32" a="1"/>
  <c r="V1886" i="32" s="1"/>
  <c r="T1886" i="32" a="1"/>
  <c r="T1886" i="32" s="1"/>
  <c r="S1886" i="32" a="1"/>
  <c r="S1886" i="32" s="1"/>
  <c r="H1886" i="32"/>
  <c r="C1886" i="32"/>
  <c r="AV1885" i="32"/>
  <c r="AU1885" i="32"/>
  <c r="AT1885" i="32"/>
  <c r="AQ1885" i="32"/>
  <c r="AP1885" i="32"/>
  <c r="AO1885" i="32"/>
  <c r="AN1885" i="32"/>
  <c r="AM1885" i="32"/>
  <c r="AL1885" i="32"/>
  <c r="AK1885" i="32"/>
  <c r="AJ1885" i="32"/>
  <c r="AI1885" i="32"/>
  <c r="AC1885" i="32"/>
  <c r="V1885" i="32" a="1"/>
  <c r="V1885" i="32" s="1"/>
  <c r="T1885" i="32" a="1"/>
  <c r="T1885" i="32" s="1"/>
  <c r="S1885" i="32" a="1"/>
  <c r="S1885" i="32" s="1"/>
  <c r="H1885" i="32"/>
  <c r="C1885" i="32"/>
  <c r="AV1884" i="32"/>
  <c r="AU1884" i="32"/>
  <c r="AT1884" i="32"/>
  <c r="AQ1884" i="32"/>
  <c r="AP1884" i="32"/>
  <c r="AO1884" i="32"/>
  <c r="AN1884" i="32"/>
  <c r="AM1884" i="32"/>
  <c r="AL1884" i="32"/>
  <c r="AK1884" i="32"/>
  <c r="AJ1884" i="32"/>
  <c r="AI1884" i="32"/>
  <c r="AC1884" i="32"/>
  <c r="V1884" i="32" a="1"/>
  <c r="V1884" i="32" s="1"/>
  <c r="T1884" i="32" a="1"/>
  <c r="T1884" i="32" s="1"/>
  <c r="S1884" i="32" a="1"/>
  <c r="S1884" i="32" s="1"/>
  <c r="H1884" i="32"/>
  <c r="C1884" i="32"/>
  <c r="AV1883" i="32"/>
  <c r="AU1883" i="32"/>
  <c r="AT1883" i="32"/>
  <c r="AQ1883" i="32"/>
  <c r="AP1883" i="32"/>
  <c r="AO1883" i="32"/>
  <c r="AN1883" i="32"/>
  <c r="AM1883" i="32"/>
  <c r="AL1883" i="32"/>
  <c r="AK1883" i="32"/>
  <c r="AJ1883" i="32"/>
  <c r="AI1883" i="32"/>
  <c r="AC1883" i="32"/>
  <c r="V1883" i="32" a="1"/>
  <c r="V1883" i="32" s="1"/>
  <c r="T1883" i="32" a="1"/>
  <c r="T1883" i="32" s="1"/>
  <c r="S1883" i="32" a="1"/>
  <c r="S1883" i="32" s="1"/>
  <c r="H1883" i="32"/>
  <c r="C1883" i="32"/>
  <c r="AV1882" i="32"/>
  <c r="AU1882" i="32"/>
  <c r="AT1882" i="32"/>
  <c r="AQ1882" i="32"/>
  <c r="AP1882" i="32"/>
  <c r="AO1882" i="32"/>
  <c r="AN1882" i="32"/>
  <c r="AM1882" i="32"/>
  <c r="AL1882" i="32"/>
  <c r="AK1882" i="32"/>
  <c r="AJ1882" i="32"/>
  <c r="AI1882" i="32"/>
  <c r="AC1882" i="32"/>
  <c r="V1882" i="32" a="1"/>
  <c r="V1882" i="32" s="1"/>
  <c r="T1882" i="32" a="1"/>
  <c r="T1882" i="32" s="1"/>
  <c r="S1882" i="32" a="1"/>
  <c r="S1882" i="32" s="1"/>
  <c r="H1882" i="32"/>
  <c r="C1882" i="32"/>
  <c r="AV1881" i="32"/>
  <c r="AU1881" i="32"/>
  <c r="AT1881" i="32"/>
  <c r="AQ1881" i="32"/>
  <c r="AP1881" i="32"/>
  <c r="AO1881" i="32"/>
  <c r="AN1881" i="32"/>
  <c r="AM1881" i="32"/>
  <c r="AL1881" i="32"/>
  <c r="AK1881" i="32"/>
  <c r="AJ1881" i="32"/>
  <c r="AI1881" i="32"/>
  <c r="AC1881" i="32"/>
  <c r="V1881" i="32" a="1"/>
  <c r="V1881" i="32" s="1"/>
  <c r="T1881" i="32" a="1"/>
  <c r="T1881" i="32" s="1"/>
  <c r="S1881" i="32" a="1"/>
  <c r="S1881" i="32" s="1"/>
  <c r="H1881" i="32"/>
  <c r="C1881" i="32"/>
  <c r="AV1880" i="32"/>
  <c r="AU1880" i="32"/>
  <c r="AT1880" i="32"/>
  <c r="AQ1880" i="32"/>
  <c r="AP1880" i="32"/>
  <c r="AO1880" i="32"/>
  <c r="AN1880" i="32"/>
  <c r="AM1880" i="32"/>
  <c r="AL1880" i="32"/>
  <c r="AK1880" i="32"/>
  <c r="AJ1880" i="32"/>
  <c r="AI1880" i="32"/>
  <c r="AC1880" i="32"/>
  <c r="V1880" i="32" a="1"/>
  <c r="V1880" i="32" s="1"/>
  <c r="T1880" i="32" a="1"/>
  <c r="T1880" i="32" s="1"/>
  <c r="S1880" i="32" a="1"/>
  <c r="S1880" i="32" s="1"/>
  <c r="H1880" i="32"/>
  <c r="C1880" i="32"/>
  <c r="AV1879" i="32"/>
  <c r="AU1879" i="32"/>
  <c r="AT1879" i="32"/>
  <c r="AQ1879" i="32"/>
  <c r="AP1879" i="32"/>
  <c r="AO1879" i="32"/>
  <c r="AN1879" i="32"/>
  <c r="AM1879" i="32"/>
  <c r="AL1879" i="32"/>
  <c r="AK1879" i="32"/>
  <c r="AJ1879" i="32"/>
  <c r="AI1879" i="32"/>
  <c r="AC1879" i="32"/>
  <c r="V1879" i="32" a="1"/>
  <c r="V1879" i="32" s="1"/>
  <c r="T1879" i="32" a="1"/>
  <c r="T1879" i="32" s="1"/>
  <c r="S1879" i="32" a="1"/>
  <c r="S1879" i="32" s="1"/>
  <c r="H1879" i="32"/>
  <c r="C1879" i="32"/>
  <c r="AV1878" i="32"/>
  <c r="AU1878" i="32"/>
  <c r="AT1878" i="32"/>
  <c r="AQ1878" i="32"/>
  <c r="AP1878" i="32"/>
  <c r="AO1878" i="32"/>
  <c r="AN1878" i="32"/>
  <c r="AM1878" i="32"/>
  <c r="AL1878" i="32"/>
  <c r="AK1878" i="32"/>
  <c r="AJ1878" i="32"/>
  <c r="AI1878" i="32"/>
  <c r="AC1878" i="32"/>
  <c r="V1878" i="32" a="1"/>
  <c r="V1878" i="32" s="1"/>
  <c r="T1878" i="32" a="1"/>
  <c r="T1878" i="32" s="1"/>
  <c r="S1878" i="32" a="1"/>
  <c r="S1878" i="32" s="1"/>
  <c r="H1878" i="32"/>
  <c r="C1878" i="32"/>
  <c r="AV1877" i="32"/>
  <c r="AU1877" i="32"/>
  <c r="AT1877" i="32"/>
  <c r="AQ1877" i="32"/>
  <c r="AP1877" i="32"/>
  <c r="AO1877" i="32"/>
  <c r="AN1877" i="32"/>
  <c r="AM1877" i="32"/>
  <c r="AL1877" i="32"/>
  <c r="AK1877" i="32"/>
  <c r="AJ1877" i="32"/>
  <c r="AI1877" i="32"/>
  <c r="AC1877" i="32"/>
  <c r="V1877" i="32" a="1"/>
  <c r="V1877" i="32" s="1"/>
  <c r="T1877" i="32" a="1"/>
  <c r="T1877" i="32" s="1"/>
  <c r="S1877" i="32" a="1"/>
  <c r="S1877" i="32" s="1"/>
  <c r="H1877" i="32"/>
  <c r="C1877" i="32"/>
  <c r="AV1876" i="32"/>
  <c r="AU1876" i="32"/>
  <c r="AT1876" i="32"/>
  <c r="AQ1876" i="32"/>
  <c r="AP1876" i="32"/>
  <c r="AO1876" i="32"/>
  <c r="AN1876" i="32"/>
  <c r="AM1876" i="32"/>
  <c r="AL1876" i="32"/>
  <c r="AK1876" i="32"/>
  <c r="AJ1876" i="32"/>
  <c r="AI1876" i="32"/>
  <c r="AC1876" i="32"/>
  <c r="V1876" i="32" a="1"/>
  <c r="V1876" i="32" s="1"/>
  <c r="T1876" i="32" a="1"/>
  <c r="T1876" i="32" s="1"/>
  <c r="S1876" i="32" a="1"/>
  <c r="S1876" i="32" s="1"/>
  <c r="H1876" i="32"/>
  <c r="C1876" i="32"/>
  <c r="AV1875" i="32"/>
  <c r="AU1875" i="32"/>
  <c r="AT1875" i="32"/>
  <c r="AQ1875" i="32"/>
  <c r="AP1875" i="32"/>
  <c r="AO1875" i="32"/>
  <c r="AN1875" i="32"/>
  <c r="AM1875" i="32"/>
  <c r="AL1875" i="32"/>
  <c r="AK1875" i="32"/>
  <c r="AJ1875" i="32"/>
  <c r="AI1875" i="32"/>
  <c r="AC1875" i="32"/>
  <c r="V1875" i="32" a="1"/>
  <c r="V1875" i="32" s="1"/>
  <c r="T1875" i="32" a="1"/>
  <c r="T1875" i="32" s="1"/>
  <c r="S1875" i="32" a="1"/>
  <c r="S1875" i="32" s="1"/>
  <c r="H1875" i="32"/>
  <c r="C1875" i="32"/>
  <c r="AV1874" i="32"/>
  <c r="AU1874" i="32"/>
  <c r="AT1874" i="32"/>
  <c r="AQ1874" i="32"/>
  <c r="AP1874" i="32"/>
  <c r="AO1874" i="32"/>
  <c r="AN1874" i="32"/>
  <c r="AM1874" i="32"/>
  <c r="AL1874" i="32"/>
  <c r="AK1874" i="32"/>
  <c r="AJ1874" i="32"/>
  <c r="AI1874" i="32"/>
  <c r="AC1874" i="32"/>
  <c r="V1874" i="32" a="1"/>
  <c r="V1874" i="32" s="1"/>
  <c r="T1874" i="32" a="1"/>
  <c r="T1874" i="32" s="1"/>
  <c r="S1874" i="32" a="1"/>
  <c r="S1874" i="32" s="1"/>
  <c r="H1874" i="32"/>
  <c r="C1874" i="32"/>
  <c r="AV1873" i="32"/>
  <c r="AU1873" i="32"/>
  <c r="AT1873" i="32"/>
  <c r="AQ1873" i="32"/>
  <c r="AP1873" i="32"/>
  <c r="AO1873" i="32"/>
  <c r="AN1873" i="32"/>
  <c r="AM1873" i="32"/>
  <c r="AL1873" i="32"/>
  <c r="AK1873" i="32"/>
  <c r="AJ1873" i="32"/>
  <c r="AI1873" i="32"/>
  <c r="AC1873" i="32"/>
  <c r="V1873" i="32" a="1"/>
  <c r="V1873" i="32" s="1"/>
  <c r="T1873" i="32" a="1"/>
  <c r="T1873" i="32" s="1"/>
  <c r="S1873" i="32" a="1"/>
  <c r="S1873" i="32" s="1"/>
  <c r="H1873" i="32"/>
  <c r="C1873" i="32"/>
  <c r="AV1872" i="32"/>
  <c r="AU1872" i="32"/>
  <c r="AT1872" i="32"/>
  <c r="AQ1872" i="32"/>
  <c r="AP1872" i="32"/>
  <c r="AO1872" i="32"/>
  <c r="AN1872" i="32"/>
  <c r="AM1872" i="32"/>
  <c r="AL1872" i="32"/>
  <c r="AK1872" i="32"/>
  <c r="AJ1872" i="32"/>
  <c r="AI1872" i="32"/>
  <c r="AC1872" i="32"/>
  <c r="V1872" i="32" a="1"/>
  <c r="V1872" i="32" s="1"/>
  <c r="T1872" i="32" a="1"/>
  <c r="T1872" i="32" s="1"/>
  <c r="S1872" i="32" a="1"/>
  <c r="S1872" i="32" s="1"/>
  <c r="H1872" i="32"/>
  <c r="C1872" i="32"/>
  <c r="AV1871" i="32"/>
  <c r="AU1871" i="32"/>
  <c r="AT1871" i="32"/>
  <c r="AQ1871" i="32"/>
  <c r="AP1871" i="32"/>
  <c r="AO1871" i="32"/>
  <c r="AN1871" i="32"/>
  <c r="AM1871" i="32"/>
  <c r="AL1871" i="32"/>
  <c r="AK1871" i="32"/>
  <c r="AJ1871" i="32"/>
  <c r="AI1871" i="32"/>
  <c r="AC1871" i="32"/>
  <c r="V1871" i="32" a="1"/>
  <c r="V1871" i="32" s="1"/>
  <c r="T1871" i="32" a="1"/>
  <c r="T1871" i="32" s="1"/>
  <c r="S1871" i="32" a="1"/>
  <c r="S1871" i="32" s="1"/>
  <c r="H1871" i="32"/>
  <c r="C1871" i="32"/>
  <c r="AV1870" i="32"/>
  <c r="AU1870" i="32"/>
  <c r="AT1870" i="32"/>
  <c r="AQ1870" i="32"/>
  <c r="AP1870" i="32"/>
  <c r="AO1870" i="32"/>
  <c r="AN1870" i="32"/>
  <c r="AM1870" i="32"/>
  <c r="AL1870" i="32"/>
  <c r="AK1870" i="32"/>
  <c r="AJ1870" i="32"/>
  <c r="AI1870" i="32"/>
  <c r="AC1870" i="32"/>
  <c r="V1870" i="32" a="1"/>
  <c r="V1870" i="32" s="1"/>
  <c r="T1870" i="32" a="1"/>
  <c r="T1870" i="32" s="1"/>
  <c r="S1870" i="32" a="1"/>
  <c r="S1870" i="32" s="1"/>
  <c r="H1870" i="32"/>
  <c r="C1870" i="32"/>
  <c r="AV1869" i="32"/>
  <c r="AU1869" i="32"/>
  <c r="AT1869" i="32"/>
  <c r="AQ1869" i="32"/>
  <c r="AP1869" i="32"/>
  <c r="AO1869" i="32"/>
  <c r="AN1869" i="32"/>
  <c r="AM1869" i="32"/>
  <c r="AL1869" i="32"/>
  <c r="AK1869" i="32"/>
  <c r="AJ1869" i="32"/>
  <c r="AI1869" i="32"/>
  <c r="AC1869" i="32"/>
  <c r="V1869" i="32" a="1"/>
  <c r="V1869" i="32" s="1"/>
  <c r="T1869" i="32" a="1"/>
  <c r="T1869" i="32" s="1"/>
  <c r="S1869" i="32" a="1"/>
  <c r="S1869" i="32" s="1"/>
  <c r="H1869" i="32"/>
  <c r="C1869" i="32"/>
  <c r="AV1868" i="32"/>
  <c r="AU1868" i="32"/>
  <c r="AT1868" i="32"/>
  <c r="AQ1868" i="32"/>
  <c r="AP1868" i="32"/>
  <c r="AO1868" i="32"/>
  <c r="AN1868" i="32"/>
  <c r="AM1868" i="32"/>
  <c r="AL1868" i="32"/>
  <c r="AK1868" i="32"/>
  <c r="AJ1868" i="32"/>
  <c r="AI1868" i="32"/>
  <c r="AC1868" i="32"/>
  <c r="V1868" i="32" a="1"/>
  <c r="V1868" i="32" s="1"/>
  <c r="T1868" i="32" a="1"/>
  <c r="T1868" i="32" s="1"/>
  <c r="S1868" i="32" a="1"/>
  <c r="S1868" i="32" s="1"/>
  <c r="H1868" i="32"/>
  <c r="C1868" i="32"/>
  <c r="AV1867" i="32"/>
  <c r="AU1867" i="32"/>
  <c r="AT1867" i="32"/>
  <c r="AQ1867" i="32"/>
  <c r="AP1867" i="32"/>
  <c r="AO1867" i="32"/>
  <c r="AN1867" i="32"/>
  <c r="AM1867" i="32"/>
  <c r="AL1867" i="32"/>
  <c r="AK1867" i="32"/>
  <c r="AJ1867" i="32"/>
  <c r="AI1867" i="32"/>
  <c r="AC1867" i="32"/>
  <c r="V1867" i="32" a="1"/>
  <c r="V1867" i="32" s="1"/>
  <c r="T1867" i="32" a="1"/>
  <c r="T1867" i="32" s="1"/>
  <c r="S1867" i="32" a="1"/>
  <c r="S1867" i="32" s="1"/>
  <c r="H1867" i="32"/>
  <c r="C1867" i="32"/>
  <c r="AV1866" i="32"/>
  <c r="AU1866" i="32"/>
  <c r="AT1866" i="32"/>
  <c r="AQ1866" i="32"/>
  <c r="AP1866" i="32"/>
  <c r="AO1866" i="32"/>
  <c r="AN1866" i="32"/>
  <c r="AM1866" i="32"/>
  <c r="AL1866" i="32"/>
  <c r="AK1866" i="32"/>
  <c r="AJ1866" i="32"/>
  <c r="AI1866" i="32"/>
  <c r="AC1866" i="32"/>
  <c r="V1866" i="32" a="1"/>
  <c r="V1866" i="32" s="1"/>
  <c r="T1866" i="32" a="1"/>
  <c r="T1866" i="32" s="1"/>
  <c r="S1866" i="32" a="1"/>
  <c r="S1866" i="32" s="1"/>
  <c r="H1866" i="32"/>
  <c r="C1866" i="32"/>
  <c r="AV1865" i="32"/>
  <c r="AU1865" i="32"/>
  <c r="AT1865" i="32"/>
  <c r="AQ1865" i="32"/>
  <c r="AP1865" i="32"/>
  <c r="AO1865" i="32"/>
  <c r="AN1865" i="32"/>
  <c r="AM1865" i="32"/>
  <c r="AL1865" i="32"/>
  <c r="AK1865" i="32"/>
  <c r="AJ1865" i="32"/>
  <c r="AI1865" i="32"/>
  <c r="AC1865" i="32"/>
  <c r="V1865" i="32" a="1"/>
  <c r="V1865" i="32" s="1"/>
  <c r="T1865" i="32" a="1"/>
  <c r="T1865" i="32" s="1"/>
  <c r="S1865" i="32" a="1"/>
  <c r="S1865" i="32" s="1"/>
  <c r="H1865" i="32"/>
  <c r="C1865" i="32"/>
  <c r="AV1864" i="32"/>
  <c r="AU1864" i="32"/>
  <c r="AT1864" i="32"/>
  <c r="AQ1864" i="32"/>
  <c r="AP1864" i="32"/>
  <c r="AO1864" i="32"/>
  <c r="AN1864" i="32"/>
  <c r="AM1864" i="32"/>
  <c r="AL1864" i="32"/>
  <c r="AK1864" i="32"/>
  <c r="AJ1864" i="32"/>
  <c r="AI1864" i="32"/>
  <c r="AC1864" i="32"/>
  <c r="V1864" i="32" a="1"/>
  <c r="V1864" i="32" s="1"/>
  <c r="T1864" i="32" a="1"/>
  <c r="T1864" i="32" s="1"/>
  <c r="S1864" i="32" a="1"/>
  <c r="S1864" i="32" s="1"/>
  <c r="H1864" i="32"/>
  <c r="C1864" i="32"/>
  <c r="AV1863" i="32"/>
  <c r="AU1863" i="32"/>
  <c r="AT1863" i="32"/>
  <c r="AQ1863" i="32"/>
  <c r="AP1863" i="32"/>
  <c r="AO1863" i="32"/>
  <c r="AN1863" i="32"/>
  <c r="AM1863" i="32"/>
  <c r="AL1863" i="32"/>
  <c r="AK1863" i="32"/>
  <c r="AJ1863" i="32"/>
  <c r="AI1863" i="32"/>
  <c r="AC1863" i="32"/>
  <c r="V1863" i="32" a="1"/>
  <c r="V1863" i="32" s="1"/>
  <c r="T1863" i="32" a="1"/>
  <c r="T1863" i="32" s="1"/>
  <c r="S1863" i="32" a="1"/>
  <c r="S1863" i="32" s="1"/>
  <c r="H1863" i="32"/>
  <c r="C1863" i="32"/>
  <c r="AV1862" i="32"/>
  <c r="AU1862" i="32"/>
  <c r="AT1862" i="32"/>
  <c r="AQ1862" i="32"/>
  <c r="AP1862" i="32"/>
  <c r="AO1862" i="32"/>
  <c r="AN1862" i="32"/>
  <c r="AM1862" i="32"/>
  <c r="AL1862" i="32"/>
  <c r="AK1862" i="32"/>
  <c r="AJ1862" i="32"/>
  <c r="AI1862" i="32"/>
  <c r="AC1862" i="32"/>
  <c r="V1862" i="32" a="1"/>
  <c r="V1862" i="32" s="1"/>
  <c r="T1862" i="32" a="1"/>
  <c r="T1862" i="32" s="1"/>
  <c r="S1862" i="32" a="1"/>
  <c r="S1862" i="32" s="1"/>
  <c r="H1862" i="32"/>
  <c r="C1862" i="32"/>
  <c r="AV1861" i="32"/>
  <c r="AU1861" i="32"/>
  <c r="AT1861" i="32"/>
  <c r="AQ1861" i="32"/>
  <c r="AP1861" i="32"/>
  <c r="AO1861" i="32"/>
  <c r="AN1861" i="32"/>
  <c r="AM1861" i="32"/>
  <c r="AL1861" i="32"/>
  <c r="AK1861" i="32"/>
  <c r="AJ1861" i="32"/>
  <c r="AI1861" i="32"/>
  <c r="AC1861" i="32"/>
  <c r="V1861" i="32" a="1"/>
  <c r="V1861" i="32" s="1"/>
  <c r="T1861" i="32" a="1"/>
  <c r="T1861" i="32" s="1"/>
  <c r="S1861" i="32" a="1"/>
  <c r="S1861" i="32" s="1"/>
  <c r="H1861" i="32"/>
  <c r="C1861" i="32"/>
  <c r="AV1860" i="32"/>
  <c r="AU1860" i="32"/>
  <c r="AT1860" i="32"/>
  <c r="AQ1860" i="32"/>
  <c r="AP1860" i="32"/>
  <c r="AO1860" i="32"/>
  <c r="AN1860" i="32"/>
  <c r="AM1860" i="32"/>
  <c r="AL1860" i="32"/>
  <c r="AK1860" i="32"/>
  <c r="AJ1860" i="32"/>
  <c r="AI1860" i="32"/>
  <c r="AC1860" i="32"/>
  <c r="V1860" i="32" a="1"/>
  <c r="V1860" i="32" s="1"/>
  <c r="T1860" i="32" a="1"/>
  <c r="T1860" i="32" s="1"/>
  <c r="S1860" i="32" a="1"/>
  <c r="S1860" i="32" s="1"/>
  <c r="H1860" i="32"/>
  <c r="C1860" i="32"/>
  <c r="AV1859" i="32"/>
  <c r="AU1859" i="32"/>
  <c r="AT1859" i="32"/>
  <c r="AQ1859" i="32"/>
  <c r="AP1859" i="32"/>
  <c r="AO1859" i="32"/>
  <c r="AN1859" i="32"/>
  <c r="AM1859" i="32"/>
  <c r="AL1859" i="32"/>
  <c r="AK1859" i="32"/>
  <c r="AJ1859" i="32"/>
  <c r="AI1859" i="32"/>
  <c r="AC1859" i="32"/>
  <c r="V1859" i="32" a="1"/>
  <c r="V1859" i="32" s="1"/>
  <c r="T1859" i="32" a="1"/>
  <c r="T1859" i="32" s="1"/>
  <c r="S1859" i="32" a="1"/>
  <c r="S1859" i="32" s="1"/>
  <c r="H1859" i="32"/>
  <c r="C1859" i="32"/>
  <c r="AV1858" i="32"/>
  <c r="AU1858" i="32"/>
  <c r="AT1858" i="32"/>
  <c r="AQ1858" i="32"/>
  <c r="AP1858" i="32"/>
  <c r="AO1858" i="32"/>
  <c r="AN1858" i="32"/>
  <c r="AM1858" i="32"/>
  <c r="AL1858" i="32"/>
  <c r="AK1858" i="32"/>
  <c r="AJ1858" i="32"/>
  <c r="AI1858" i="32"/>
  <c r="AC1858" i="32"/>
  <c r="V1858" i="32" a="1"/>
  <c r="V1858" i="32" s="1"/>
  <c r="T1858" i="32" a="1"/>
  <c r="T1858" i="32" s="1"/>
  <c r="S1858" i="32" a="1"/>
  <c r="S1858" i="32" s="1"/>
  <c r="H1858" i="32"/>
  <c r="C1858" i="32"/>
  <c r="AV1857" i="32"/>
  <c r="AU1857" i="32"/>
  <c r="AT1857" i="32"/>
  <c r="AQ1857" i="32"/>
  <c r="AP1857" i="32"/>
  <c r="AO1857" i="32"/>
  <c r="AN1857" i="32"/>
  <c r="AM1857" i="32"/>
  <c r="AL1857" i="32"/>
  <c r="AK1857" i="32"/>
  <c r="AJ1857" i="32"/>
  <c r="AI1857" i="32"/>
  <c r="AC1857" i="32"/>
  <c r="V1857" i="32" a="1"/>
  <c r="V1857" i="32" s="1"/>
  <c r="T1857" i="32" a="1"/>
  <c r="T1857" i="32" s="1"/>
  <c r="S1857" i="32" a="1"/>
  <c r="S1857" i="32" s="1"/>
  <c r="H1857" i="32"/>
  <c r="C1857" i="32"/>
  <c r="AV1856" i="32"/>
  <c r="AU1856" i="32"/>
  <c r="AT1856" i="32"/>
  <c r="AQ1856" i="32"/>
  <c r="AP1856" i="32"/>
  <c r="AO1856" i="32"/>
  <c r="AN1856" i="32"/>
  <c r="AM1856" i="32"/>
  <c r="AL1856" i="32"/>
  <c r="AK1856" i="32"/>
  <c r="AJ1856" i="32"/>
  <c r="AI1856" i="32"/>
  <c r="AC1856" i="32"/>
  <c r="V1856" i="32" a="1"/>
  <c r="V1856" i="32" s="1"/>
  <c r="T1856" i="32" a="1"/>
  <c r="T1856" i="32" s="1"/>
  <c r="S1856" i="32" a="1"/>
  <c r="S1856" i="32" s="1"/>
  <c r="H1856" i="32"/>
  <c r="C1856" i="32"/>
  <c r="AV1855" i="32"/>
  <c r="AU1855" i="32"/>
  <c r="AT1855" i="32"/>
  <c r="AQ1855" i="32"/>
  <c r="AP1855" i="32"/>
  <c r="AO1855" i="32"/>
  <c r="AN1855" i="32"/>
  <c r="AM1855" i="32"/>
  <c r="AL1855" i="32"/>
  <c r="AK1855" i="32"/>
  <c r="AJ1855" i="32"/>
  <c r="AI1855" i="32"/>
  <c r="AC1855" i="32"/>
  <c r="V1855" i="32" a="1"/>
  <c r="V1855" i="32" s="1"/>
  <c r="T1855" i="32" a="1"/>
  <c r="T1855" i="32" s="1"/>
  <c r="S1855" i="32" a="1"/>
  <c r="S1855" i="32" s="1"/>
  <c r="H1855" i="32"/>
  <c r="C1855" i="32"/>
  <c r="AV1854" i="32"/>
  <c r="AU1854" i="32"/>
  <c r="AT1854" i="32"/>
  <c r="AQ1854" i="32"/>
  <c r="AP1854" i="32"/>
  <c r="AO1854" i="32"/>
  <c r="AN1854" i="32"/>
  <c r="AM1854" i="32"/>
  <c r="AL1854" i="32"/>
  <c r="AK1854" i="32"/>
  <c r="AJ1854" i="32"/>
  <c r="AI1854" i="32"/>
  <c r="AC1854" i="32"/>
  <c r="V1854" i="32" a="1"/>
  <c r="V1854" i="32" s="1"/>
  <c r="T1854" i="32" a="1"/>
  <c r="T1854" i="32" s="1"/>
  <c r="S1854" i="32" a="1"/>
  <c r="S1854" i="32" s="1"/>
  <c r="H1854" i="32"/>
  <c r="C1854" i="32"/>
  <c r="AV1853" i="32"/>
  <c r="AU1853" i="32"/>
  <c r="AT1853" i="32"/>
  <c r="AQ1853" i="32"/>
  <c r="AP1853" i="32"/>
  <c r="AO1853" i="32"/>
  <c r="AN1853" i="32"/>
  <c r="AM1853" i="32"/>
  <c r="AL1853" i="32"/>
  <c r="AK1853" i="32"/>
  <c r="AJ1853" i="32"/>
  <c r="AI1853" i="32"/>
  <c r="AC1853" i="32"/>
  <c r="V1853" i="32" a="1"/>
  <c r="V1853" i="32" s="1"/>
  <c r="T1853" i="32" a="1"/>
  <c r="T1853" i="32" s="1"/>
  <c r="S1853" i="32" a="1"/>
  <c r="S1853" i="32" s="1"/>
  <c r="H1853" i="32"/>
  <c r="C1853" i="32"/>
  <c r="AV1852" i="32"/>
  <c r="AU1852" i="32"/>
  <c r="AT1852" i="32"/>
  <c r="AQ1852" i="32"/>
  <c r="AP1852" i="32"/>
  <c r="AO1852" i="32"/>
  <c r="AN1852" i="32"/>
  <c r="AM1852" i="32"/>
  <c r="AL1852" i="32"/>
  <c r="AK1852" i="32"/>
  <c r="AJ1852" i="32"/>
  <c r="AI1852" i="32"/>
  <c r="AC1852" i="32"/>
  <c r="V1852" i="32" a="1"/>
  <c r="V1852" i="32" s="1"/>
  <c r="T1852" i="32" a="1"/>
  <c r="T1852" i="32" s="1"/>
  <c r="S1852" i="32" a="1"/>
  <c r="S1852" i="32" s="1"/>
  <c r="H1852" i="32"/>
  <c r="C1852" i="32"/>
  <c r="AV1851" i="32"/>
  <c r="AU1851" i="32"/>
  <c r="AT1851" i="32"/>
  <c r="AQ1851" i="32"/>
  <c r="AP1851" i="32"/>
  <c r="AO1851" i="32"/>
  <c r="AN1851" i="32"/>
  <c r="AM1851" i="32"/>
  <c r="AL1851" i="32"/>
  <c r="AK1851" i="32"/>
  <c r="AJ1851" i="32"/>
  <c r="AI1851" i="32"/>
  <c r="AC1851" i="32"/>
  <c r="V1851" i="32" a="1"/>
  <c r="V1851" i="32" s="1"/>
  <c r="T1851" i="32" a="1"/>
  <c r="T1851" i="32" s="1"/>
  <c r="S1851" i="32" a="1"/>
  <c r="S1851" i="32" s="1"/>
  <c r="H1851" i="32"/>
  <c r="C1851" i="32"/>
  <c r="AV1850" i="32"/>
  <c r="AU1850" i="32"/>
  <c r="AT1850" i="32"/>
  <c r="AQ1850" i="32"/>
  <c r="AP1850" i="32"/>
  <c r="AO1850" i="32"/>
  <c r="AN1850" i="32"/>
  <c r="AM1850" i="32"/>
  <c r="AL1850" i="32"/>
  <c r="AK1850" i="32"/>
  <c r="AJ1850" i="32"/>
  <c r="AI1850" i="32"/>
  <c r="AC1850" i="32"/>
  <c r="V1850" i="32" a="1"/>
  <c r="V1850" i="32" s="1"/>
  <c r="T1850" i="32" a="1"/>
  <c r="T1850" i="32" s="1"/>
  <c r="S1850" i="32" a="1"/>
  <c r="S1850" i="32" s="1"/>
  <c r="H1850" i="32"/>
  <c r="C1850" i="32"/>
  <c r="AV1849" i="32"/>
  <c r="AU1849" i="32"/>
  <c r="AT1849" i="32"/>
  <c r="AQ1849" i="32"/>
  <c r="AP1849" i="32"/>
  <c r="AO1849" i="32"/>
  <c r="AN1849" i="32"/>
  <c r="AM1849" i="32"/>
  <c r="AL1849" i="32"/>
  <c r="AK1849" i="32"/>
  <c r="AJ1849" i="32"/>
  <c r="AI1849" i="32"/>
  <c r="AC1849" i="32"/>
  <c r="V1849" i="32" a="1"/>
  <c r="V1849" i="32" s="1"/>
  <c r="T1849" i="32" a="1"/>
  <c r="T1849" i="32" s="1"/>
  <c r="S1849" i="32" a="1"/>
  <c r="S1849" i="32" s="1"/>
  <c r="H1849" i="32"/>
  <c r="C1849" i="32"/>
  <c r="AV1848" i="32"/>
  <c r="AU1848" i="32"/>
  <c r="AT1848" i="32"/>
  <c r="AQ1848" i="32"/>
  <c r="AP1848" i="32"/>
  <c r="AO1848" i="32"/>
  <c r="AN1848" i="32"/>
  <c r="AM1848" i="32"/>
  <c r="AL1848" i="32"/>
  <c r="AK1848" i="32"/>
  <c r="AJ1848" i="32"/>
  <c r="AI1848" i="32"/>
  <c r="AC1848" i="32"/>
  <c r="V1848" i="32" a="1"/>
  <c r="V1848" i="32" s="1"/>
  <c r="T1848" i="32" a="1"/>
  <c r="T1848" i="32" s="1"/>
  <c r="S1848" i="32" a="1"/>
  <c r="S1848" i="32" s="1"/>
  <c r="H1848" i="32"/>
  <c r="C1848" i="32"/>
  <c r="AV1847" i="32"/>
  <c r="AU1847" i="32"/>
  <c r="AT1847" i="32"/>
  <c r="AQ1847" i="32"/>
  <c r="AP1847" i="32"/>
  <c r="AO1847" i="32"/>
  <c r="AN1847" i="32"/>
  <c r="AM1847" i="32"/>
  <c r="AL1847" i="32"/>
  <c r="AK1847" i="32"/>
  <c r="AJ1847" i="32"/>
  <c r="AI1847" i="32"/>
  <c r="AC1847" i="32"/>
  <c r="V1847" i="32" a="1"/>
  <c r="V1847" i="32" s="1"/>
  <c r="T1847" i="32" a="1"/>
  <c r="T1847" i="32" s="1"/>
  <c r="S1847" i="32" a="1"/>
  <c r="S1847" i="32" s="1"/>
  <c r="H1847" i="32"/>
  <c r="C1847" i="32"/>
  <c r="AV1846" i="32"/>
  <c r="AU1846" i="32"/>
  <c r="AT1846" i="32"/>
  <c r="AQ1846" i="32"/>
  <c r="AP1846" i="32"/>
  <c r="AO1846" i="32"/>
  <c r="AN1846" i="32"/>
  <c r="AM1846" i="32"/>
  <c r="AL1846" i="32"/>
  <c r="AK1846" i="32"/>
  <c r="AJ1846" i="32"/>
  <c r="AI1846" i="32"/>
  <c r="AC1846" i="32"/>
  <c r="V1846" i="32" a="1"/>
  <c r="V1846" i="32" s="1"/>
  <c r="T1846" i="32" a="1"/>
  <c r="T1846" i="32" s="1"/>
  <c r="S1846" i="32" a="1"/>
  <c r="S1846" i="32" s="1"/>
  <c r="H1846" i="32"/>
  <c r="C1846" i="32"/>
  <c r="AV1845" i="32"/>
  <c r="AU1845" i="32"/>
  <c r="AT1845" i="32"/>
  <c r="AQ1845" i="32"/>
  <c r="AP1845" i="32"/>
  <c r="AO1845" i="32"/>
  <c r="AN1845" i="32"/>
  <c r="AM1845" i="32"/>
  <c r="AL1845" i="32"/>
  <c r="AK1845" i="32"/>
  <c r="AJ1845" i="32"/>
  <c r="AI1845" i="32"/>
  <c r="AC1845" i="32"/>
  <c r="V1845" i="32" a="1"/>
  <c r="V1845" i="32" s="1"/>
  <c r="T1845" i="32" a="1"/>
  <c r="T1845" i="32" s="1"/>
  <c r="S1845" i="32" a="1"/>
  <c r="S1845" i="32" s="1"/>
  <c r="H1845" i="32"/>
  <c r="C1845" i="32"/>
  <c r="AV1844" i="32"/>
  <c r="AU1844" i="32"/>
  <c r="AT1844" i="32"/>
  <c r="AQ1844" i="32"/>
  <c r="AP1844" i="32"/>
  <c r="AO1844" i="32"/>
  <c r="AN1844" i="32"/>
  <c r="AM1844" i="32"/>
  <c r="AL1844" i="32"/>
  <c r="AK1844" i="32"/>
  <c r="AJ1844" i="32"/>
  <c r="AI1844" i="32"/>
  <c r="AC1844" i="32"/>
  <c r="V1844" i="32" a="1"/>
  <c r="V1844" i="32" s="1"/>
  <c r="T1844" i="32" a="1"/>
  <c r="T1844" i="32" s="1"/>
  <c r="S1844" i="32" a="1"/>
  <c r="S1844" i="32" s="1"/>
  <c r="H1844" i="32"/>
  <c r="C1844" i="32"/>
  <c r="AV1843" i="32"/>
  <c r="AU1843" i="32"/>
  <c r="AT1843" i="32"/>
  <c r="AQ1843" i="32"/>
  <c r="AP1843" i="32"/>
  <c r="AO1843" i="32"/>
  <c r="AN1843" i="32"/>
  <c r="AM1843" i="32"/>
  <c r="AL1843" i="32"/>
  <c r="AK1843" i="32"/>
  <c r="AJ1843" i="32"/>
  <c r="AI1843" i="32"/>
  <c r="AC1843" i="32"/>
  <c r="V1843" i="32" a="1"/>
  <c r="V1843" i="32" s="1"/>
  <c r="T1843" i="32" a="1"/>
  <c r="T1843" i="32" s="1"/>
  <c r="S1843" i="32" a="1"/>
  <c r="S1843" i="32" s="1"/>
  <c r="H1843" i="32"/>
  <c r="C1843" i="32"/>
  <c r="AV1842" i="32"/>
  <c r="AU1842" i="32"/>
  <c r="AT1842" i="32"/>
  <c r="AQ1842" i="32"/>
  <c r="AP1842" i="32"/>
  <c r="AO1842" i="32"/>
  <c r="AN1842" i="32"/>
  <c r="AM1842" i="32"/>
  <c r="AL1842" i="32"/>
  <c r="AK1842" i="32"/>
  <c r="AJ1842" i="32"/>
  <c r="AI1842" i="32"/>
  <c r="AC1842" i="32"/>
  <c r="V1842" i="32" a="1"/>
  <c r="V1842" i="32" s="1"/>
  <c r="T1842" i="32" a="1"/>
  <c r="T1842" i="32" s="1"/>
  <c r="S1842" i="32" a="1"/>
  <c r="S1842" i="32" s="1"/>
  <c r="H1842" i="32"/>
  <c r="C1842" i="32"/>
  <c r="AV1841" i="32"/>
  <c r="AU1841" i="32"/>
  <c r="AT1841" i="32"/>
  <c r="AQ1841" i="32"/>
  <c r="AP1841" i="32"/>
  <c r="AO1841" i="32"/>
  <c r="AN1841" i="32"/>
  <c r="AM1841" i="32"/>
  <c r="AL1841" i="32"/>
  <c r="AK1841" i="32"/>
  <c r="AJ1841" i="32"/>
  <c r="AI1841" i="32"/>
  <c r="AC1841" i="32"/>
  <c r="V1841" i="32" a="1"/>
  <c r="V1841" i="32" s="1"/>
  <c r="T1841" i="32" a="1"/>
  <c r="T1841" i="32" s="1"/>
  <c r="S1841" i="32" a="1"/>
  <c r="S1841" i="32" s="1"/>
  <c r="H1841" i="32"/>
  <c r="C1841" i="32"/>
  <c r="AV1840" i="32"/>
  <c r="AU1840" i="32"/>
  <c r="AT1840" i="32"/>
  <c r="AQ1840" i="32"/>
  <c r="AP1840" i="32"/>
  <c r="AO1840" i="32"/>
  <c r="AN1840" i="32"/>
  <c r="AM1840" i="32"/>
  <c r="AL1840" i="32"/>
  <c r="AK1840" i="32"/>
  <c r="AJ1840" i="32"/>
  <c r="AI1840" i="32"/>
  <c r="AC1840" i="32"/>
  <c r="V1840" i="32" a="1"/>
  <c r="V1840" i="32" s="1"/>
  <c r="T1840" i="32" a="1"/>
  <c r="T1840" i="32" s="1"/>
  <c r="S1840" i="32" a="1"/>
  <c r="S1840" i="32" s="1"/>
  <c r="H1840" i="32"/>
  <c r="C1840" i="32"/>
  <c r="AV1839" i="32"/>
  <c r="AU1839" i="32"/>
  <c r="AT1839" i="32"/>
  <c r="AQ1839" i="32"/>
  <c r="AP1839" i="32"/>
  <c r="AO1839" i="32"/>
  <c r="AN1839" i="32"/>
  <c r="AM1839" i="32"/>
  <c r="AL1839" i="32"/>
  <c r="AK1839" i="32"/>
  <c r="AJ1839" i="32"/>
  <c r="AI1839" i="32"/>
  <c r="AC1839" i="32"/>
  <c r="V1839" i="32" a="1"/>
  <c r="V1839" i="32" s="1"/>
  <c r="T1839" i="32" a="1"/>
  <c r="T1839" i="32" s="1"/>
  <c r="S1839" i="32" a="1"/>
  <c r="S1839" i="32" s="1"/>
  <c r="H1839" i="32"/>
  <c r="C1839" i="32"/>
  <c r="AV1838" i="32"/>
  <c r="AU1838" i="32"/>
  <c r="AT1838" i="32"/>
  <c r="AQ1838" i="32"/>
  <c r="AP1838" i="32"/>
  <c r="AO1838" i="32"/>
  <c r="AN1838" i="32"/>
  <c r="AM1838" i="32"/>
  <c r="AL1838" i="32"/>
  <c r="AK1838" i="32"/>
  <c r="AJ1838" i="32"/>
  <c r="AI1838" i="32"/>
  <c r="AC1838" i="32"/>
  <c r="V1838" i="32" a="1"/>
  <c r="V1838" i="32" s="1"/>
  <c r="T1838" i="32" a="1"/>
  <c r="T1838" i="32" s="1"/>
  <c r="S1838" i="32" a="1"/>
  <c r="S1838" i="32" s="1"/>
  <c r="H1838" i="32"/>
  <c r="C1838" i="32"/>
  <c r="AV1837" i="32"/>
  <c r="AU1837" i="32"/>
  <c r="AT1837" i="32"/>
  <c r="AQ1837" i="32"/>
  <c r="AP1837" i="32"/>
  <c r="AO1837" i="32"/>
  <c r="AN1837" i="32"/>
  <c r="AM1837" i="32"/>
  <c r="AL1837" i="32"/>
  <c r="AK1837" i="32"/>
  <c r="AJ1837" i="32"/>
  <c r="AI1837" i="32"/>
  <c r="AC1837" i="32"/>
  <c r="V1837" i="32" a="1"/>
  <c r="V1837" i="32" s="1"/>
  <c r="T1837" i="32" a="1"/>
  <c r="T1837" i="32" s="1"/>
  <c r="S1837" i="32" a="1"/>
  <c r="S1837" i="32" s="1"/>
  <c r="H1837" i="32"/>
  <c r="C1837" i="32"/>
  <c r="AV1836" i="32"/>
  <c r="AU1836" i="32"/>
  <c r="AT1836" i="32"/>
  <c r="AQ1836" i="32"/>
  <c r="AP1836" i="32"/>
  <c r="AO1836" i="32"/>
  <c r="AN1836" i="32"/>
  <c r="AM1836" i="32"/>
  <c r="AL1836" i="32"/>
  <c r="AK1836" i="32"/>
  <c r="AJ1836" i="32"/>
  <c r="AI1836" i="32"/>
  <c r="AC1836" i="32"/>
  <c r="V1836" i="32" a="1"/>
  <c r="V1836" i="32" s="1"/>
  <c r="T1836" i="32" a="1"/>
  <c r="T1836" i="32" s="1"/>
  <c r="S1836" i="32" a="1"/>
  <c r="S1836" i="32" s="1"/>
  <c r="H1836" i="32"/>
  <c r="C1836" i="32"/>
  <c r="AV1835" i="32"/>
  <c r="AU1835" i="32"/>
  <c r="AT1835" i="32"/>
  <c r="AQ1835" i="32"/>
  <c r="AP1835" i="32"/>
  <c r="AO1835" i="32"/>
  <c r="AN1835" i="32"/>
  <c r="AM1835" i="32"/>
  <c r="AL1835" i="32"/>
  <c r="AK1835" i="32"/>
  <c r="AJ1835" i="32"/>
  <c r="AI1835" i="32"/>
  <c r="AC1835" i="32"/>
  <c r="V1835" i="32" a="1"/>
  <c r="V1835" i="32" s="1"/>
  <c r="T1835" i="32" a="1"/>
  <c r="T1835" i="32" s="1"/>
  <c r="S1835" i="32" a="1"/>
  <c r="S1835" i="32" s="1"/>
  <c r="H1835" i="32"/>
  <c r="C1835" i="32"/>
  <c r="AV1834" i="32"/>
  <c r="AU1834" i="32"/>
  <c r="AT1834" i="32"/>
  <c r="AQ1834" i="32"/>
  <c r="AP1834" i="32"/>
  <c r="AO1834" i="32"/>
  <c r="AN1834" i="32"/>
  <c r="AM1834" i="32"/>
  <c r="AL1834" i="32"/>
  <c r="AK1834" i="32"/>
  <c r="AJ1834" i="32"/>
  <c r="AI1834" i="32"/>
  <c r="AC1834" i="32"/>
  <c r="V1834" i="32" a="1"/>
  <c r="V1834" i="32" s="1"/>
  <c r="T1834" i="32" a="1"/>
  <c r="T1834" i="32" s="1"/>
  <c r="S1834" i="32" a="1"/>
  <c r="S1834" i="32" s="1"/>
  <c r="H1834" i="32"/>
  <c r="C1834" i="32"/>
  <c r="AV1833" i="32"/>
  <c r="AU1833" i="32"/>
  <c r="AT1833" i="32"/>
  <c r="AQ1833" i="32"/>
  <c r="AP1833" i="32"/>
  <c r="AO1833" i="32"/>
  <c r="AN1833" i="32"/>
  <c r="AM1833" i="32"/>
  <c r="AL1833" i="32"/>
  <c r="AK1833" i="32"/>
  <c r="AJ1833" i="32"/>
  <c r="AI1833" i="32"/>
  <c r="AC1833" i="32"/>
  <c r="V1833" i="32" a="1"/>
  <c r="V1833" i="32" s="1"/>
  <c r="T1833" i="32" a="1"/>
  <c r="T1833" i="32" s="1"/>
  <c r="S1833" i="32" a="1"/>
  <c r="S1833" i="32" s="1"/>
  <c r="H1833" i="32"/>
  <c r="C1833" i="32"/>
  <c r="AV1832" i="32"/>
  <c r="AU1832" i="32"/>
  <c r="AT1832" i="32"/>
  <c r="AQ1832" i="32"/>
  <c r="AP1832" i="32"/>
  <c r="AO1832" i="32"/>
  <c r="AN1832" i="32"/>
  <c r="AM1832" i="32"/>
  <c r="AL1832" i="32"/>
  <c r="AK1832" i="32"/>
  <c r="AJ1832" i="32"/>
  <c r="AI1832" i="32"/>
  <c r="AC1832" i="32"/>
  <c r="V1832" i="32" a="1"/>
  <c r="V1832" i="32" s="1"/>
  <c r="T1832" i="32" a="1"/>
  <c r="T1832" i="32" s="1"/>
  <c r="S1832" i="32" a="1"/>
  <c r="S1832" i="32" s="1"/>
  <c r="H1832" i="32"/>
  <c r="C1832" i="32"/>
  <c r="AV1831" i="32"/>
  <c r="AU1831" i="32"/>
  <c r="AT1831" i="32"/>
  <c r="AQ1831" i="32"/>
  <c r="AP1831" i="32"/>
  <c r="AO1831" i="32"/>
  <c r="AN1831" i="32"/>
  <c r="AM1831" i="32"/>
  <c r="AL1831" i="32"/>
  <c r="AK1831" i="32"/>
  <c r="AJ1831" i="32"/>
  <c r="AI1831" i="32"/>
  <c r="AC1831" i="32"/>
  <c r="V1831" i="32" a="1"/>
  <c r="V1831" i="32" s="1"/>
  <c r="T1831" i="32" a="1"/>
  <c r="T1831" i="32" s="1"/>
  <c r="S1831" i="32" a="1"/>
  <c r="S1831" i="32" s="1"/>
  <c r="H1831" i="32"/>
  <c r="C1831" i="32"/>
  <c r="AV1830" i="32"/>
  <c r="AU1830" i="32"/>
  <c r="AT1830" i="32"/>
  <c r="AQ1830" i="32"/>
  <c r="AP1830" i="32"/>
  <c r="AO1830" i="32"/>
  <c r="AN1830" i="32"/>
  <c r="AM1830" i="32"/>
  <c r="AL1830" i="32"/>
  <c r="AK1830" i="32"/>
  <c r="AJ1830" i="32"/>
  <c r="AI1830" i="32"/>
  <c r="AC1830" i="32"/>
  <c r="V1830" i="32" a="1"/>
  <c r="V1830" i="32" s="1"/>
  <c r="T1830" i="32" a="1"/>
  <c r="T1830" i="32" s="1"/>
  <c r="S1830" i="32" a="1"/>
  <c r="S1830" i="32" s="1"/>
  <c r="H1830" i="32"/>
  <c r="C1830" i="32"/>
  <c r="AV1829" i="32"/>
  <c r="AU1829" i="32"/>
  <c r="AT1829" i="32"/>
  <c r="AQ1829" i="32"/>
  <c r="AP1829" i="32"/>
  <c r="AO1829" i="32"/>
  <c r="AN1829" i="32"/>
  <c r="AM1829" i="32"/>
  <c r="AL1829" i="32"/>
  <c r="AK1829" i="32"/>
  <c r="AJ1829" i="32"/>
  <c r="AI1829" i="32"/>
  <c r="AC1829" i="32"/>
  <c r="V1829" i="32" a="1"/>
  <c r="V1829" i="32" s="1"/>
  <c r="T1829" i="32" a="1"/>
  <c r="T1829" i="32" s="1"/>
  <c r="S1829" i="32" a="1"/>
  <c r="S1829" i="32" s="1"/>
  <c r="H1829" i="32"/>
  <c r="C1829" i="32"/>
  <c r="AV1828" i="32"/>
  <c r="AU1828" i="32"/>
  <c r="AT1828" i="32"/>
  <c r="AQ1828" i="32"/>
  <c r="AP1828" i="32"/>
  <c r="AO1828" i="32"/>
  <c r="AN1828" i="32"/>
  <c r="AM1828" i="32"/>
  <c r="AL1828" i="32"/>
  <c r="AK1828" i="32"/>
  <c r="AJ1828" i="32"/>
  <c r="AI1828" i="32"/>
  <c r="AC1828" i="32"/>
  <c r="V1828" i="32" a="1"/>
  <c r="V1828" i="32" s="1"/>
  <c r="T1828" i="32" a="1"/>
  <c r="T1828" i="32" s="1"/>
  <c r="S1828" i="32" a="1"/>
  <c r="S1828" i="32" s="1"/>
  <c r="H1828" i="32"/>
  <c r="C1828" i="32"/>
  <c r="AV1827" i="32"/>
  <c r="AU1827" i="32"/>
  <c r="AT1827" i="32"/>
  <c r="AQ1827" i="32"/>
  <c r="AP1827" i="32"/>
  <c r="AO1827" i="32"/>
  <c r="AN1827" i="32"/>
  <c r="AM1827" i="32"/>
  <c r="AL1827" i="32"/>
  <c r="AK1827" i="32"/>
  <c r="AJ1827" i="32"/>
  <c r="AI1827" i="32"/>
  <c r="AC1827" i="32"/>
  <c r="V1827" i="32" a="1"/>
  <c r="V1827" i="32" s="1"/>
  <c r="T1827" i="32" a="1"/>
  <c r="T1827" i="32" s="1"/>
  <c r="S1827" i="32" a="1"/>
  <c r="S1827" i="32" s="1"/>
  <c r="H1827" i="32"/>
  <c r="C1827" i="32"/>
  <c r="AV1826" i="32"/>
  <c r="AU1826" i="32"/>
  <c r="AT1826" i="32"/>
  <c r="AQ1826" i="32"/>
  <c r="AP1826" i="32"/>
  <c r="AO1826" i="32"/>
  <c r="AN1826" i="32"/>
  <c r="AM1826" i="32"/>
  <c r="AL1826" i="32"/>
  <c r="AK1826" i="32"/>
  <c r="AJ1826" i="32"/>
  <c r="AI1826" i="32"/>
  <c r="AC1826" i="32"/>
  <c r="V1826" i="32" a="1"/>
  <c r="V1826" i="32" s="1"/>
  <c r="T1826" i="32" a="1"/>
  <c r="T1826" i="32" s="1"/>
  <c r="S1826" i="32" a="1"/>
  <c r="S1826" i="32" s="1"/>
  <c r="H1826" i="32"/>
  <c r="C1826" i="32"/>
  <c r="AV1825" i="32"/>
  <c r="AU1825" i="32"/>
  <c r="AT1825" i="32"/>
  <c r="AQ1825" i="32"/>
  <c r="AP1825" i="32"/>
  <c r="AO1825" i="32"/>
  <c r="AN1825" i="32"/>
  <c r="AM1825" i="32"/>
  <c r="AL1825" i="32"/>
  <c r="AK1825" i="32"/>
  <c r="AJ1825" i="32"/>
  <c r="AI1825" i="32"/>
  <c r="AC1825" i="32"/>
  <c r="V1825" i="32" a="1"/>
  <c r="V1825" i="32" s="1"/>
  <c r="T1825" i="32" a="1"/>
  <c r="T1825" i="32" s="1"/>
  <c r="S1825" i="32" a="1"/>
  <c r="S1825" i="32" s="1"/>
  <c r="H1825" i="32"/>
  <c r="C1825" i="32"/>
  <c r="AV1824" i="32"/>
  <c r="AU1824" i="32"/>
  <c r="AT1824" i="32"/>
  <c r="AQ1824" i="32"/>
  <c r="AP1824" i="32"/>
  <c r="AO1824" i="32"/>
  <c r="AN1824" i="32"/>
  <c r="AM1824" i="32"/>
  <c r="AL1824" i="32"/>
  <c r="AK1824" i="32"/>
  <c r="AJ1824" i="32"/>
  <c r="AI1824" i="32"/>
  <c r="AC1824" i="32"/>
  <c r="V1824" i="32" a="1"/>
  <c r="V1824" i="32" s="1"/>
  <c r="T1824" i="32" a="1"/>
  <c r="T1824" i="32" s="1"/>
  <c r="S1824" i="32" a="1"/>
  <c r="S1824" i="32" s="1"/>
  <c r="H1824" i="32"/>
  <c r="C1824" i="32"/>
  <c r="AV1823" i="32"/>
  <c r="AU1823" i="32"/>
  <c r="AT1823" i="32"/>
  <c r="AQ1823" i="32"/>
  <c r="AP1823" i="32"/>
  <c r="AO1823" i="32"/>
  <c r="AN1823" i="32"/>
  <c r="AM1823" i="32"/>
  <c r="AL1823" i="32"/>
  <c r="AK1823" i="32"/>
  <c r="AJ1823" i="32"/>
  <c r="AI1823" i="32"/>
  <c r="AC1823" i="32"/>
  <c r="V1823" i="32" a="1"/>
  <c r="V1823" i="32" s="1"/>
  <c r="T1823" i="32" a="1"/>
  <c r="T1823" i="32" s="1"/>
  <c r="S1823" i="32" a="1"/>
  <c r="S1823" i="32" s="1"/>
  <c r="H1823" i="32"/>
  <c r="C1823" i="32"/>
  <c r="AV1822" i="32"/>
  <c r="AU1822" i="32"/>
  <c r="AT1822" i="32"/>
  <c r="AQ1822" i="32"/>
  <c r="AP1822" i="32"/>
  <c r="AO1822" i="32"/>
  <c r="AN1822" i="32"/>
  <c r="AM1822" i="32"/>
  <c r="AL1822" i="32"/>
  <c r="AK1822" i="32"/>
  <c r="AJ1822" i="32"/>
  <c r="AI1822" i="32"/>
  <c r="AC1822" i="32"/>
  <c r="V1822" i="32" a="1"/>
  <c r="V1822" i="32" s="1"/>
  <c r="T1822" i="32" a="1"/>
  <c r="T1822" i="32" s="1"/>
  <c r="S1822" i="32" a="1"/>
  <c r="S1822" i="32" s="1"/>
  <c r="H1822" i="32"/>
  <c r="C1822" i="32"/>
  <c r="AV1821" i="32"/>
  <c r="AU1821" i="32"/>
  <c r="AT1821" i="32"/>
  <c r="AQ1821" i="32"/>
  <c r="AP1821" i="32"/>
  <c r="AO1821" i="32"/>
  <c r="AN1821" i="32"/>
  <c r="AM1821" i="32"/>
  <c r="AL1821" i="32"/>
  <c r="AK1821" i="32"/>
  <c r="AJ1821" i="32"/>
  <c r="AI1821" i="32"/>
  <c r="AC1821" i="32"/>
  <c r="V1821" i="32" a="1"/>
  <c r="V1821" i="32" s="1"/>
  <c r="T1821" i="32" a="1"/>
  <c r="T1821" i="32" s="1"/>
  <c r="S1821" i="32" a="1"/>
  <c r="S1821" i="32" s="1"/>
  <c r="H1821" i="32"/>
  <c r="C1821" i="32"/>
  <c r="AV1820" i="32"/>
  <c r="AU1820" i="32"/>
  <c r="AT1820" i="32"/>
  <c r="AQ1820" i="32"/>
  <c r="AP1820" i="32"/>
  <c r="AO1820" i="32"/>
  <c r="AN1820" i="32"/>
  <c r="AM1820" i="32"/>
  <c r="AL1820" i="32"/>
  <c r="AK1820" i="32"/>
  <c r="AJ1820" i="32"/>
  <c r="AI1820" i="32"/>
  <c r="AC1820" i="32"/>
  <c r="V1820" i="32" a="1"/>
  <c r="V1820" i="32" s="1"/>
  <c r="T1820" i="32" a="1"/>
  <c r="T1820" i="32" s="1"/>
  <c r="S1820" i="32" a="1"/>
  <c r="S1820" i="32" s="1"/>
  <c r="H1820" i="32"/>
  <c r="C1820" i="32"/>
  <c r="AV1819" i="32"/>
  <c r="AU1819" i="32"/>
  <c r="AT1819" i="32"/>
  <c r="AQ1819" i="32"/>
  <c r="AP1819" i="32"/>
  <c r="AO1819" i="32"/>
  <c r="AN1819" i="32"/>
  <c r="AM1819" i="32"/>
  <c r="AL1819" i="32"/>
  <c r="AK1819" i="32"/>
  <c r="AJ1819" i="32"/>
  <c r="AI1819" i="32"/>
  <c r="AC1819" i="32"/>
  <c r="V1819" i="32" a="1"/>
  <c r="V1819" i="32" s="1"/>
  <c r="T1819" i="32" a="1"/>
  <c r="T1819" i="32" s="1"/>
  <c r="S1819" i="32" a="1"/>
  <c r="S1819" i="32" s="1"/>
  <c r="H1819" i="32"/>
  <c r="C1819" i="32"/>
  <c r="AV1818" i="32"/>
  <c r="AU1818" i="32"/>
  <c r="AT1818" i="32"/>
  <c r="AQ1818" i="32"/>
  <c r="AP1818" i="32"/>
  <c r="AO1818" i="32"/>
  <c r="AN1818" i="32"/>
  <c r="AM1818" i="32"/>
  <c r="AL1818" i="32"/>
  <c r="AK1818" i="32"/>
  <c r="AJ1818" i="32"/>
  <c r="AI1818" i="32"/>
  <c r="AC1818" i="32"/>
  <c r="V1818" i="32" a="1"/>
  <c r="V1818" i="32" s="1"/>
  <c r="T1818" i="32" a="1"/>
  <c r="T1818" i="32" s="1"/>
  <c r="S1818" i="32" a="1"/>
  <c r="S1818" i="32" s="1"/>
  <c r="H1818" i="32"/>
  <c r="C1818" i="32"/>
  <c r="AV1817" i="32"/>
  <c r="AU1817" i="32"/>
  <c r="AT1817" i="32"/>
  <c r="AQ1817" i="32"/>
  <c r="AP1817" i="32"/>
  <c r="AO1817" i="32"/>
  <c r="AN1817" i="32"/>
  <c r="AM1817" i="32"/>
  <c r="AL1817" i="32"/>
  <c r="AK1817" i="32"/>
  <c r="AJ1817" i="32"/>
  <c r="AI1817" i="32"/>
  <c r="AC1817" i="32"/>
  <c r="V1817" i="32" a="1"/>
  <c r="V1817" i="32" s="1"/>
  <c r="T1817" i="32" a="1"/>
  <c r="T1817" i="32" s="1"/>
  <c r="S1817" i="32" a="1"/>
  <c r="S1817" i="32" s="1"/>
  <c r="H1817" i="32"/>
  <c r="C1817" i="32"/>
  <c r="AV1816" i="32"/>
  <c r="AU1816" i="32"/>
  <c r="AT1816" i="32"/>
  <c r="AQ1816" i="32"/>
  <c r="AP1816" i="32"/>
  <c r="AO1816" i="32"/>
  <c r="AN1816" i="32"/>
  <c r="AM1816" i="32"/>
  <c r="AL1816" i="32"/>
  <c r="AK1816" i="32"/>
  <c r="AJ1816" i="32"/>
  <c r="AI1816" i="32"/>
  <c r="AC1816" i="32"/>
  <c r="V1816" i="32" a="1"/>
  <c r="V1816" i="32" s="1"/>
  <c r="T1816" i="32" a="1"/>
  <c r="T1816" i="32" s="1"/>
  <c r="S1816" i="32" a="1"/>
  <c r="S1816" i="32" s="1"/>
  <c r="H1816" i="32"/>
  <c r="C1816" i="32"/>
  <c r="AV1815" i="32"/>
  <c r="AU1815" i="32"/>
  <c r="AT1815" i="32"/>
  <c r="AQ1815" i="32"/>
  <c r="AP1815" i="32"/>
  <c r="AO1815" i="32"/>
  <c r="AN1815" i="32"/>
  <c r="AM1815" i="32"/>
  <c r="AL1815" i="32"/>
  <c r="AK1815" i="32"/>
  <c r="AJ1815" i="32"/>
  <c r="AI1815" i="32"/>
  <c r="AC1815" i="32"/>
  <c r="V1815" i="32" a="1"/>
  <c r="V1815" i="32" s="1"/>
  <c r="T1815" i="32" a="1"/>
  <c r="T1815" i="32" s="1"/>
  <c r="S1815" i="32" a="1"/>
  <c r="S1815" i="32" s="1"/>
  <c r="H1815" i="32"/>
  <c r="C1815" i="32"/>
  <c r="AV1814" i="32"/>
  <c r="AU1814" i="32"/>
  <c r="AT1814" i="32"/>
  <c r="AQ1814" i="32"/>
  <c r="AP1814" i="32"/>
  <c r="AO1814" i="32"/>
  <c r="AN1814" i="32"/>
  <c r="AM1814" i="32"/>
  <c r="AL1814" i="32"/>
  <c r="AK1814" i="32"/>
  <c r="AJ1814" i="32"/>
  <c r="AI1814" i="32"/>
  <c r="AC1814" i="32"/>
  <c r="V1814" i="32" a="1"/>
  <c r="V1814" i="32" s="1"/>
  <c r="T1814" i="32" a="1"/>
  <c r="T1814" i="32" s="1"/>
  <c r="S1814" i="32" a="1"/>
  <c r="S1814" i="32" s="1"/>
  <c r="H1814" i="32"/>
  <c r="C1814" i="32"/>
  <c r="AV1813" i="32"/>
  <c r="AU1813" i="32"/>
  <c r="AT1813" i="32"/>
  <c r="AQ1813" i="32"/>
  <c r="AP1813" i="32"/>
  <c r="AO1813" i="32"/>
  <c r="AN1813" i="32"/>
  <c r="AM1813" i="32"/>
  <c r="AL1813" i="32"/>
  <c r="AK1813" i="32"/>
  <c r="AJ1813" i="32"/>
  <c r="AI1813" i="32"/>
  <c r="AC1813" i="32"/>
  <c r="V1813" i="32" a="1"/>
  <c r="V1813" i="32" s="1"/>
  <c r="T1813" i="32" a="1"/>
  <c r="T1813" i="32" s="1"/>
  <c r="S1813" i="32" a="1"/>
  <c r="S1813" i="32" s="1"/>
  <c r="H1813" i="32"/>
  <c r="C1813" i="32"/>
  <c r="AV1812" i="32"/>
  <c r="AU1812" i="32"/>
  <c r="AT1812" i="32"/>
  <c r="AQ1812" i="32"/>
  <c r="AP1812" i="32"/>
  <c r="AO1812" i="32"/>
  <c r="AN1812" i="32"/>
  <c r="AM1812" i="32"/>
  <c r="AL1812" i="32"/>
  <c r="AK1812" i="32"/>
  <c r="AJ1812" i="32"/>
  <c r="AI1812" i="32"/>
  <c r="AC1812" i="32"/>
  <c r="V1812" i="32" a="1"/>
  <c r="V1812" i="32" s="1"/>
  <c r="T1812" i="32" a="1"/>
  <c r="T1812" i="32" s="1"/>
  <c r="S1812" i="32" a="1"/>
  <c r="S1812" i="32" s="1"/>
  <c r="H1812" i="32"/>
  <c r="C1812" i="32"/>
  <c r="AV1811" i="32"/>
  <c r="AU1811" i="32"/>
  <c r="AT1811" i="32"/>
  <c r="AQ1811" i="32"/>
  <c r="AP1811" i="32"/>
  <c r="AO1811" i="32"/>
  <c r="AN1811" i="32"/>
  <c r="AM1811" i="32"/>
  <c r="AL1811" i="32"/>
  <c r="AK1811" i="32"/>
  <c r="AJ1811" i="32"/>
  <c r="AI1811" i="32"/>
  <c r="AC1811" i="32"/>
  <c r="V1811" i="32" a="1"/>
  <c r="V1811" i="32" s="1"/>
  <c r="T1811" i="32" a="1"/>
  <c r="T1811" i="32" s="1"/>
  <c r="S1811" i="32" a="1"/>
  <c r="S1811" i="32" s="1"/>
  <c r="H1811" i="32"/>
  <c r="C1811" i="32"/>
  <c r="AV1810" i="32"/>
  <c r="AU1810" i="32"/>
  <c r="AT1810" i="32"/>
  <c r="AQ1810" i="32"/>
  <c r="AP1810" i="32"/>
  <c r="AO1810" i="32"/>
  <c r="AN1810" i="32"/>
  <c r="AM1810" i="32"/>
  <c r="AL1810" i="32"/>
  <c r="AK1810" i="32"/>
  <c r="AJ1810" i="32"/>
  <c r="AI1810" i="32"/>
  <c r="AC1810" i="32"/>
  <c r="V1810" i="32" a="1"/>
  <c r="V1810" i="32" s="1"/>
  <c r="T1810" i="32" a="1"/>
  <c r="T1810" i="32" s="1"/>
  <c r="S1810" i="32" a="1"/>
  <c r="S1810" i="32" s="1"/>
  <c r="H1810" i="32"/>
  <c r="C1810" i="32"/>
  <c r="AV1809" i="32"/>
  <c r="AU1809" i="32"/>
  <c r="AT1809" i="32"/>
  <c r="AQ1809" i="32"/>
  <c r="AP1809" i="32"/>
  <c r="AO1809" i="32"/>
  <c r="AN1809" i="32"/>
  <c r="AM1809" i="32"/>
  <c r="AL1809" i="32"/>
  <c r="AK1809" i="32"/>
  <c r="AJ1809" i="32"/>
  <c r="AI1809" i="32"/>
  <c r="AC1809" i="32"/>
  <c r="V1809" i="32" a="1"/>
  <c r="V1809" i="32" s="1"/>
  <c r="T1809" i="32" a="1"/>
  <c r="T1809" i="32" s="1"/>
  <c r="S1809" i="32" a="1"/>
  <c r="S1809" i="32" s="1"/>
  <c r="H1809" i="32"/>
  <c r="C1809" i="32"/>
  <c r="AV1808" i="32"/>
  <c r="AU1808" i="32"/>
  <c r="AT1808" i="32"/>
  <c r="AQ1808" i="32"/>
  <c r="AP1808" i="32"/>
  <c r="AO1808" i="32"/>
  <c r="AN1808" i="32"/>
  <c r="AM1808" i="32"/>
  <c r="AL1808" i="32"/>
  <c r="AK1808" i="32"/>
  <c r="AJ1808" i="32"/>
  <c r="AI1808" i="32"/>
  <c r="AC1808" i="32"/>
  <c r="V1808" i="32" a="1"/>
  <c r="V1808" i="32" s="1"/>
  <c r="T1808" i="32" a="1"/>
  <c r="T1808" i="32" s="1"/>
  <c r="S1808" i="32" a="1"/>
  <c r="S1808" i="32" s="1"/>
  <c r="H1808" i="32"/>
  <c r="C1808" i="32"/>
  <c r="AV1807" i="32"/>
  <c r="AU1807" i="32"/>
  <c r="AT1807" i="32"/>
  <c r="AQ1807" i="32"/>
  <c r="AP1807" i="32"/>
  <c r="AO1807" i="32"/>
  <c r="AN1807" i="32"/>
  <c r="AM1807" i="32"/>
  <c r="AL1807" i="32"/>
  <c r="AK1807" i="32"/>
  <c r="AJ1807" i="32"/>
  <c r="AI1807" i="32"/>
  <c r="AC1807" i="32"/>
  <c r="V1807" i="32" a="1"/>
  <c r="V1807" i="32" s="1"/>
  <c r="T1807" i="32" a="1"/>
  <c r="T1807" i="32" s="1"/>
  <c r="S1807" i="32" a="1"/>
  <c r="S1807" i="32" s="1"/>
  <c r="H1807" i="32"/>
  <c r="C1807" i="32"/>
  <c r="AV1806" i="32"/>
  <c r="AU1806" i="32"/>
  <c r="AT1806" i="32"/>
  <c r="AQ1806" i="32"/>
  <c r="AP1806" i="32"/>
  <c r="AO1806" i="32"/>
  <c r="AN1806" i="32"/>
  <c r="AM1806" i="32"/>
  <c r="AL1806" i="32"/>
  <c r="AK1806" i="32"/>
  <c r="AJ1806" i="32"/>
  <c r="AI1806" i="32"/>
  <c r="AC1806" i="32"/>
  <c r="V1806" i="32" a="1"/>
  <c r="V1806" i="32" s="1"/>
  <c r="T1806" i="32" a="1"/>
  <c r="T1806" i="32" s="1"/>
  <c r="S1806" i="32" a="1"/>
  <c r="S1806" i="32" s="1"/>
  <c r="H1806" i="32"/>
  <c r="C1806" i="32"/>
  <c r="AV1805" i="32"/>
  <c r="AU1805" i="32"/>
  <c r="AT1805" i="32"/>
  <c r="AQ1805" i="32"/>
  <c r="AP1805" i="32"/>
  <c r="AO1805" i="32"/>
  <c r="AN1805" i="32"/>
  <c r="AM1805" i="32"/>
  <c r="AL1805" i="32"/>
  <c r="AK1805" i="32"/>
  <c r="AJ1805" i="32"/>
  <c r="AI1805" i="32"/>
  <c r="AC1805" i="32"/>
  <c r="V1805" i="32" a="1"/>
  <c r="V1805" i="32" s="1"/>
  <c r="T1805" i="32" a="1"/>
  <c r="T1805" i="32" s="1"/>
  <c r="S1805" i="32" a="1"/>
  <c r="S1805" i="32" s="1"/>
  <c r="H1805" i="32"/>
  <c r="C1805" i="32"/>
  <c r="AV1804" i="32"/>
  <c r="AU1804" i="32"/>
  <c r="AT1804" i="32"/>
  <c r="AQ1804" i="32"/>
  <c r="AP1804" i="32"/>
  <c r="AO1804" i="32"/>
  <c r="AN1804" i="32"/>
  <c r="AM1804" i="32"/>
  <c r="AL1804" i="32"/>
  <c r="AK1804" i="32"/>
  <c r="AJ1804" i="32"/>
  <c r="AI1804" i="32"/>
  <c r="AC1804" i="32"/>
  <c r="V1804" i="32" a="1"/>
  <c r="V1804" i="32" s="1"/>
  <c r="T1804" i="32" a="1"/>
  <c r="T1804" i="32" s="1"/>
  <c r="S1804" i="32" a="1"/>
  <c r="S1804" i="32" s="1"/>
  <c r="H1804" i="32"/>
  <c r="C1804" i="32"/>
  <c r="AV1803" i="32"/>
  <c r="AU1803" i="32"/>
  <c r="AT1803" i="32"/>
  <c r="AQ1803" i="32"/>
  <c r="AP1803" i="32"/>
  <c r="AO1803" i="32"/>
  <c r="AN1803" i="32"/>
  <c r="AM1803" i="32"/>
  <c r="AL1803" i="32"/>
  <c r="AK1803" i="32"/>
  <c r="AJ1803" i="32"/>
  <c r="AI1803" i="32"/>
  <c r="AC1803" i="32"/>
  <c r="V1803" i="32" a="1"/>
  <c r="V1803" i="32" s="1"/>
  <c r="T1803" i="32" a="1"/>
  <c r="T1803" i="32" s="1"/>
  <c r="S1803" i="32" a="1"/>
  <c r="S1803" i="32" s="1"/>
  <c r="H1803" i="32"/>
  <c r="C1803" i="32"/>
  <c r="AV1802" i="32"/>
  <c r="AU1802" i="32"/>
  <c r="AT1802" i="32"/>
  <c r="AQ1802" i="32"/>
  <c r="AP1802" i="32"/>
  <c r="AO1802" i="32"/>
  <c r="AN1802" i="32"/>
  <c r="AM1802" i="32"/>
  <c r="AL1802" i="32"/>
  <c r="AK1802" i="32"/>
  <c r="AJ1802" i="32"/>
  <c r="AI1802" i="32"/>
  <c r="AC1802" i="32"/>
  <c r="V1802" i="32" a="1"/>
  <c r="V1802" i="32" s="1"/>
  <c r="T1802" i="32" a="1"/>
  <c r="T1802" i="32" s="1"/>
  <c r="S1802" i="32" a="1"/>
  <c r="S1802" i="32" s="1"/>
  <c r="H1802" i="32"/>
  <c r="C1802" i="32"/>
  <c r="AV1801" i="32"/>
  <c r="AU1801" i="32"/>
  <c r="AT1801" i="32"/>
  <c r="AQ1801" i="32"/>
  <c r="AP1801" i="32"/>
  <c r="AO1801" i="32"/>
  <c r="AN1801" i="32"/>
  <c r="AM1801" i="32"/>
  <c r="AL1801" i="32"/>
  <c r="AK1801" i="32"/>
  <c r="AJ1801" i="32"/>
  <c r="AI1801" i="32"/>
  <c r="AC1801" i="32"/>
  <c r="V1801" i="32" a="1"/>
  <c r="V1801" i="32" s="1"/>
  <c r="T1801" i="32" a="1"/>
  <c r="T1801" i="32" s="1"/>
  <c r="S1801" i="32" a="1"/>
  <c r="S1801" i="32" s="1"/>
  <c r="H1801" i="32"/>
  <c r="C1801" i="32"/>
  <c r="AV1800" i="32"/>
  <c r="AU1800" i="32"/>
  <c r="AT1800" i="32"/>
  <c r="AQ1800" i="32"/>
  <c r="AP1800" i="32"/>
  <c r="AO1800" i="32"/>
  <c r="AN1800" i="32"/>
  <c r="AM1800" i="32"/>
  <c r="AL1800" i="32"/>
  <c r="AK1800" i="32"/>
  <c r="AJ1800" i="32"/>
  <c r="AI1800" i="32"/>
  <c r="AC1800" i="32"/>
  <c r="V1800" i="32" a="1"/>
  <c r="V1800" i="32" s="1"/>
  <c r="T1800" i="32" a="1"/>
  <c r="T1800" i="32" s="1"/>
  <c r="S1800" i="32" a="1"/>
  <c r="S1800" i="32" s="1"/>
  <c r="H1800" i="32"/>
  <c r="C1800" i="32"/>
  <c r="AV1799" i="32"/>
  <c r="AU1799" i="32"/>
  <c r="AT1799" i="32"/>
  <c r="AQ1799" i="32"/>
  <c r="AP1799" i="32"/>
  <c r="AO1799" i="32"/>
  <c r="AN1799" i="32"/>
  <c r="AM1799" i="32"/>
  <c r="AL1799" i="32"/>
  <c r="AK1799" i="32"/>
  <c r="AJ1799" i="32"/>
  <c r="AI1799" i="32"/>
  <c r="AC1799" i="32"/>
  <c r="V1799" i="32" a="1"/>
  <c r="V1799" i="32" s="1"/>
  <c r="T1799" i="32" a="1"/>
  <c r="T1799" i="32" s="1"/>
  <c r="S1799" i="32" a="1"/>
  <c r="S1799" i="32" s="1"/>
  <c r="H1799" i="32"/>
  <c r="C1799" i="32"/>
  <c r="AV1798" i="32"/>
  <c r="AU1798" i="32"/>
  <c r="AT1798" i="32"/>
  <c r="AQ1798" i="32"/>
  <c r="AP1798" i="32"/>
  <c r="AO1798" i="32"/>
  <c r="AN1798" i="32"/>
  <c r="AM1798" i="32"/>
  <c r="AL1798" i="32"/>
  <c r="AK1798" i="32"/>
  <c r="AJ1798" i="32"/>
  <c r="AI1798" i="32"/>
  <c r="AC1798" i="32"/>
  <c r="V1798" i="32" a="1"/>
  <c r="V1798" i="32" s="1"/>
  <c r="T1798" i="32" a="1"/>
  <c r="T1798" i="32" s="1"/>
  <c r="S1798" i="32" a="1"/>
  <c r="S1798" i="32" s="1"/>
  <c r="H1798" i="32"/>
  <c r="C1798" i="32"/>
  <c r="AV1797" i="32"/>
  <c r="AU1797" i="32"/>
  <c r="AT1797" i="32"/>
  <c r="AQ1797" i="32"/>
  <c r="AP1797" i="32"/>
  <c r="AO1797" i="32"/>
  <c r="AN1797" i="32"/>
  <c r="AM1797" i="32"/>
  <c r="AL1797" i="32"/>
  <c r="AK1797" i="32"/>
  <c r="AJ1797" i="32"/>
  <c r="AI1797" i="32"/>
  <c r="AC1797" i="32"/>
  <c r="V1797" i="32" a="1"/>
  <c r="V1797" i="32" s="1"/>
  <c r="T1797" i="32" a="1"/>
  <c r="T1797" i="32" s="1"/>
  <c r="S1797" i="32" a="1"/>
  <c r="S1797" i="32" s="1"/>
  <c r="H1797" i="32"/>
  <c r="C1797" i="32"/>
  <c r="AV1796" i="32"/>
  <c r="AU1796" i="32"/>
  <c r="AT1796" i="32"/>
  <c r="AQ1796" i="32"/>
  <c r="AP1796" i="32"/>
  <c r="AO1796" i="32"/>
  <c r="AN1796" i="32"/>
  <c r="AM1796" i="32"/>
  <c r="AL1796" i="32"/>
  <c r="AK1796" i="32"/>
  <c r="AJ1796" i="32"/>
  <c r="AI1796" i="32"/>
  <c r="AC1796" i="32"/>
  <c r="V1796" i="32" a="1"/>
  <c r="V1796" i="32" s="1"/>
  <c r="T1796" i="32" a="1"/>
  <c r="T1796" i="32" s="1"/>
  <c r="S1796" i="32" a="1"/>
  <c r="S1796" i="32" s="1"/>
  <c r="H1796" i="32"/>
  <c r="C1796" i="32"/>
  <c r="AV1795" i="32"/>
  <c r="AU1795" i="32"/>
  <c r="AT1795" i="32"/>
  <c r="AQ1795" i="32"/>
  <c r="AP1795" i="32"/>
  <c r="AO1795" i="32"/>
  <c r="AN1795" i="32"/>
  <c r="AM1795" i="32"/>
  <c r="AL1795" i="32"/>
  <c r="AK1795" i="32"/>
  <c r="AJ1795" i="32"/>
  <c r="AI1795" i="32"/>
  <c r="AC1795" i="32"/>
  <c r="V1795" i="32" a="1"/>
  <c r="V1795" i="32" s="1"/>
  <c r="T1795" i="32" a="1"/>
  <c r="T1795" i="32" s="1"/>
  <c r="S1795" i="32" a="1"/>
  <c r="S1795" i="32" s="1"/>
  <c r="H1795" i="32"/>
  <c r="C1795" i="32"/>
  <c r="AV1794" i="32"/>
  <c r="AU1794" i="32"/>
  <c r="AT1794" i="32"/>
  <c r="AQ1794" i="32"/>
  <c r="AP1794" i="32"/>
  <c r="AO1794" i="32"/>
  <c r="AN1794" i="32"/>
  <c r="AM1794" i="32"/>
  <c r="AL1794" i="32"/>
  <c r="AK1794" i="32"/>
  <c r="AJ1794" i="32"/>
  <c r="AI1794" i="32"/>
  <c r="AC1794" i="32"/>
  <c r="V1794" i="32" a="1"/>
  <c r="V1794" i="32" s="1"/>
  <c r="T1794" i="32" a="1"/>
  <c r="T1794" i="32" s="1"/>
  <c r="S1794" i="32" a="1"/>
  <c r="S1794" i="32" s="1"/>
  <c r="H1794" i="32"/>
  <c r="C1794" i="32"/>
  <c r="AV1793" i="32"/>
  <c r="AU1793" i="32"/>
  <c r="AT1793" i="32"/>
  <c r="AQ1793" i="32"/>
  <c r="AP1793" i="32"/>
  <c r="AO1793" i="32"/>
  <c r="AN1793" i="32"/>
  <c r="AM1793" i="32"/>
  <c r="AL1793" i="32"/>
  <c r="AK1793" i="32"/>
  <c r="AJ1793" i="32"/>
  <c r="AI1793" i="32"/>
  <c r="AC1793" i="32"/>
  <c r="V1793" i="32" a="1"/>
  <c r="V1793" i="32" s="1"/>
  <c r="T1793" i="32" a="1"/>
  <c r="T1793" i="32" s="1"/>
  <c r="S1793" i="32" a="1"/>
  <c r="S1793" i="32" s="1"/>
  <c r="H1793" i="32"/>
  <c r="C1793" i="32"/>
  <c r="AV1792" i="32"/>
  <c r="AU1792" i="32"/>
  <c r="AT1792" i="32"/>
  <c r="AQ1792" i="32"/>
  <c r="AP1792" i="32"/>
  <c r="AO1792" i="32"/>
  <c r="AN1792" i="32"/>
  <c r="AM1792" i="32"/>
  <c r="AL1792" i="32"/>
  <c r="AK1792" i="32"/>
  <c r="AJ1792" i="32"/>
  <c r="AI1792" i="32"/>
  <c r="AC1792" i="32"/>
  <c r="V1792" i="32" a="1"/>
  <c r="V1792" i="32" s="1"/>
  <c r="T1792" i="32" a="1"/>
  <c r="T1792" i="32" s="1"/>
  <c r="S1792" i="32" a="1"/>
  <c r="S1792" i="32" s="1"/>
  <c r="H1792" i="32"/>
  <c r="C1792" i="32"/>
  <c r="AV1791" i="32"/>
  <c r="AU1791" i="32"/>
  <c r="AT1791" i="32"/>
  <c r="AQ1791" i="32"/>
  <c r="AP1791" i="32"/>
  <c r="AO1791" i="32"/>
  <c r="AN1791" i="32"/>
  <c r="AM1791" i="32"/>
  <c r="AL1791" i="32"/>
  <c r="AK1791" i="32"/>
  <c r="AJ1791" i="32"/>
  <c r="AI1791" i="32"/>
  <c r="AC1791" i="32"/>
  <c r="V1791" i="32" a="1"/>
  <c r="V1791" i="32" s="1"/>
  <c r="T1791" i="32" a="1"/>
  <c r="T1791" i="32" s="1"/>
  <c r="S1791" i="32" a="1"/>
  <c r="S1791" i="32" s="1"/>
  <c r="H1791" i="32"/>
  <c r="C1791" i="32"/>
  <c r="AV1790" i="32"/>
  <c r="AU1790" i="32"/>
  <c r="AT1790" i="32"/>
  <c r="AQ1790" i="32"/>
  <c r="AP1790" i="32"/>
  <c r="AO1790" i="32"/>
  <c r="AN1790" i="32"/>
  <c r="AM1790" i="32"/>
  <c r="AL1790" i="32"/>
  <c r="AK1790" i="32"/>
  <c r="AJ1790" i="32"/>
  <c r="AI1790" i="32"/>
  <c r="AC1790" i="32"/>
  <c r="V1790" i="32" a="1"/>
  <c r="V1790" i="32" s="1"/>
  <c r="T1790" i="32" a="1"/>
  <c r="T1790" i="32" s="1"/>
  <c r="S1790" i="32" a="1"/>
  <c r="S1790" i="32" s="1"/>
  <c r="H1790" i="32"/>
  <c r="C1790" i="32"/>
  <c r="AV1789" i="32"/>
  <c r="AU1789" i="32"/>
  <c r="AT1789" i="32"/>
  <c r="AQ1789" i="32"/>
  <c r="AP1789" i="32"/>
  <c r="AO1789" i="32"/>
  <c r="AN1789" i="32"/>
  <c r="AM1789" i="32"/>
  <c r="AL1789" i="32"/>
  <c r="AK1789" i="32"/>
  <c r="AJ1789" i="32"/>
  <c r="AI1789" i="32"/>
  <c r="AC1789" i="32"/>
  <c r="V1789" i="32" a="1"/>
  <c r="V1789" i="32" s="1"/>
  <c r="T1789" i="32" a="1"/>
  <c r="T1789" i="32" s="1"/>
  <c r="S1789" i="32" a="1"/>
  <c r="S1789" i="32" s="1"/>
  <c r="H1789" i="32"/>
  <c r="C1789" i="32"/>
  <c r="AV1788" i="32"/>
  <c r="AU1788" i="32"/>
  <c r="AT1788" i="32"/>
  <c r="AQ1788" i="32"/>
  <c r="AP1788" i="32"/>
  <c r="AO1788" i="32"/>
  <c r="AN1788" i="32"/>
  <c r="AM1788" i="32"/>
  <c r="AL1788" i="32"/>
  <c r="AK1788" i="32"/>
  <c r="AJ1788" i="32"/>
  <c r="AI1788" i="32"/>
  <c r="AC1788" i="32"/>
  <c r="V1788" i="32" a="1"/>
  <c r="V1788" i="32" s="1"/>
  <c r="T1788" i="32" a="1"/>
  <c r="T1788" i="32" s="1"/>
  <c r="S1788" i="32" a="1"/>
  <c r="S1788" i="32" s="1"/>
  <c r="H1788" i="32"/>
  <c r="C1788" i="32"/>
  <c r="AV1787" i="32"/>
  <c r="AU1787" i="32"/>
  <c r="AT1787" i="32"/>
  <c r="AQ1787" i="32"/>
  <c r="AP1787" i="32"/>
  <c r="AO1787" i="32"/>
  <c r="AN1787" i="32"/>
  <c r="AM1787" i="32"/>
  <c r="AL1787" i="32"/>
  <c r="AK1787" i="32"/>
  <c r="AJ1787" i="32"/>
  <c r="AI1787" i="32"/>
  <c r="AC1787" i="32"/>
  <c r="V1787" i="32" a="1"/>
  <c r="V1787" i="32" s="1"/>
  <c r="T1787" i="32" a="1"/>
  <c r="T1787" i="32" s="1"/>
  <c r="S1787" i="32" a="1"/>
  <c r="S1787" i="32" s="1"/>
  <c r="H1787" i="32"/>
  <c r="C1787" i="32"/>
  <c r="AV1786" i="32"/>
  <c r="AU1786" i="32"/>
  <c r="AT1786" i="32"/>
  <c r="AQ1786" i="32"/>
  <c r="AP1786" i="32"/>
  <c r="AO1786" i="32"/>
  <c r="AN1786" i="32"/>
  <c r="AM1786" i="32"/>
  <c r="AL1786" i="32"/>
  <c r="AK1786" i="32"/>
  <c r="AJ1786" i="32"/>
  <c r="AI1786" i="32"/>
  <c r="AC1786" i="32"/>
  <c r="V1786" i="32" a="1"/>
  <c r="V1786" i="32" s="1"/>
  <c r="T1786" i="32" a="1"/>
  <c r="T1786" i="32" s="1"/>
  <c r="S1786" i="32" a="1"/>
  <c r="S1786" i="32" s="1"/>
  <c r="H1786" i="32"/>
  <c r="C1786" i="32"/>
  <c r="AV1785" i="32"/>
  <c r="AU1785" i="32"/>
  <c r="AT1785" i="32"/>
  <c r="AQ1785" i="32"/>
  <c r="AP1785" i="32"/>
  <c r="AO1785" i="32"/>
  <c r="AN1785" i="32"/>
  <c r="AM1785" i="32"/>
  <c r="AL1785" i="32"/>
  <c r="AK1785" i="32"/>
  <c r="AJ1785" i="32"/>
  <c r="AI1785" i="32"/>
  <c r="AC1785" i="32"/>
  <c r="V1785" i="32" a="1"/>
  <c r="V1785" i="32" s="1"/>
  <c r="T1785" i="32" a="1"/>
  <c r="T1785" i="32" s="1"/>
  <c r="S1785" i="32" a="1"/>
  <c r="S1785" i="32" s="1"/>
  <c r="H1785" i="32"/>
  <c r="C1785" i="32"/>
  <c r="AV1784" i="32"/>
  <c r="AU1784" i="32"/>
  <c r="AT1784" i="32"/>
  <c r="AQ1784" i="32"/>
  <c r="AP1784" i="32"/>
  <c r="AO1784" i="32"/>
  <c r="AN1784" i="32"/>
  <c r="AM1784" i="32"/>
  <c r="AL1784" i="32"/>
  <c r="AK1784" i="32"/>
  <c r="AJ1784" i="32"/>
  <c r="AI1784" i="32"/>
  <c r="AC1784" i="32"/>
  <c r="V1784" i="32" a="1"/>
  <c r="V1784" i="32" s="1"/>
  <c r="T1784" i="32" a="1"/>
  <c r="T1784" i="32" s="1"/>
  <c r="S1784" i="32" a="1"/>
  <c r="S1784" i="32" s="1"/>
  <c r="H1784" i="32"/>
  <c r="C1784" i="32"/>
  <c r="AV1783" i="32"/>
  <c r="AU1783" i="32"/>
  <c r="AT1783" i="32"/>
  <c r="AQ1783" i="32"/>
  <c r="AP1783" i="32"/>
  <c r="AO1783" i="32"/>
  <c r="AN1783" i="32"/>
  <c r="AM1783" i="32"/>
  <c r="AL1783" i="32"/>
  <c r="AK1783" i="32"/>
  <c r="AJ1783" i="32"/>
  <c r="AI1783" i="32"/>
  <c r="AC1783" i="32"/>
  <c r="V1783" i="32" a="1"/>
  <c r="V1783" i="32" s="1"/>
  <c r="T1783" i="32" a="1"/>
  <c r="T1783" i="32" s="1"/>
  <c r="S1783" i="32" a="1"/>
  <c r="S1783" i="32" s="1"/>
  <c r="H1783" i="32"/>
  <c r="C1783" i="32"/>
  <c r="AV1782" i="32"/>
  <c r="AU1782" i="32"/>
  <c r="AT1782" i="32"/>
  <c r="AQ1782" i="32"/>
  <c r="AP1782" i="32"/>
  <c r="AO1782" i="32"/>
  <c r="AN1782" i="32"/>
  <c r="AM1782" i="32"/>
  <c r="AL1782" i="32"/>
  <c r="AK1782" i="32"/>
  <c r="AJ1782" i="32"/>
  <c r="AI1782" i="32"/>
  <c r="AC1782" i="32"/>
  <c r="V1782" i="32" a="1"/>
  <c r="V1782" i="32" s="1"/>
  <c r="T1782" i="32" a="1"/>
  <c r="T1782" i="32" s="1"/>
  <c r="S1782" i="32" a="1"/>
  <c r="S1782" i="32" s="1"/>
  <c r="H1782" i="32"/>
  <c r="C1782" i="32"/>
  <c r="AV1781" i="32"/>
  <c r="AU1781" i="32"/>
  <c r="AT1781" i="32"/>
  <c r="AQ1781" i="32"/>
  <c r="AP1781" i="32"/>
  <c r="AO1781" i="32"/>
  <c r="AN1781" i="32"/>
  <c r="AM1781" i="32"/>
  <c r="AL1781" i="32"/>
  <c r="AK1781" i="32"/>
  <c r="AJ1781" i="32"/>
  <c r="AI1781" i="32"/>
  <c r="AC1781" i="32"/>
  <c r="V1781" i="32" a="1"/>
  <c r="V1781" i="32" s="1"/>
  <c r="T1781" i="32" a="1"/>
  <c r="T1781" i="32" s="1"/>
  <c r="S1781" i="32" a="1"/>
  <c r="S1781" i="32" s="1"/>
  <c r="H1781" i="32"/>
  <c r="C1781" i="32"/>
  <c r="AV1780" i="32"/>
  <c r="AU1780" i="32"/>
  <c r="AT1780" i="32"/>
  <c r="AQ1780" i="32"/>
  <c r="AP1780" i="32"/>
  <c r="AO1780" i="32"/>
  <c r="AN1780" i="32"/>
  <c r="AM1780" i="32"/>
  <c r="AL1780" i="32"/>
  <c r="AK1780" i="32"/>
  <c r="AJ1780" i="32"/>
  <c r="AI1780" i="32"/>
  <c r="AC1780" i="32"/>
  <c r="V1780" i="32" a="1"/>
  <c r="V1780" i="32" s="1"/>
  <c r="T1780" i="32" a="1"/>
  <c r="T1780" i="32" s="1"/>
  <c r="S1780" i="32" a="1"/>
  <c r="S1780" i="32" s="1"/>
  <c r="H1780" i="32"/>
  <c r="C1780" i="32"/>
  <c r="AV1779" i="32"/>
  <c r="AU1779" i="32"/>
  <c r="AT1779" i="32"/>
  <c r="AQ1779" i="32"/>
  <c r="AP1779" i="32"/>
  <c r="AO1779" i="32"/>
  <c r="AN1779" i="32"/>
  <c r="AM1779" i="32"/>
  <c r="AL1779" i="32"/>
  <c r="AK1779" i="32"/>
  <c r="AJ1779" i="32"/>
  <c r="AI1779" i="32"/>
  <c r="AC1779" i="32"/>
  <c r="V1779" i="32" a="1"/>
  <c r="V1779" i="32" s="1"/>
  <c r="T1779" i="32" a="1"/>
  <c r="T1779" i="32" s="1"/>
  <c r="S1779" i="32" a="1"/>
  <c r="S1779" i="32" s="1"/>
  <c r="H1779" i="32"/>
  <c r="C1779" i="32"/>
  <c r="AV1778" i="32"/>
  <c r="AU1778" i="32"/>
  <c r="AT1778" i="32"/>
  <c r="AQ1778" i="32"/>
  <c r="AP1778" i="32"/>
  <c r="AO1778" i="32"/>
  <c r="AN1778" i="32"/>
  <c r="AM1778" i="32"/>
  <c r="AL1778" i="32"/>
  <c r="AK1778" i="32"/>
  <c r="AJ1778" i="32"/>
  <c r="AI1778" i="32"/>
  <c r="AC1778" i="32"/>
  <c r="V1778" i="32" a="1"/>
  <c r="V1778" i="32" s="1"/>
  <c r="T1778" i="32" a="1"/>
  <c r="T1778" i="32" s="1"/>
  <c r="S1778" i="32" a="1"/>
  <c r="S1778" i="32" s="1"/>
  <c r="H1778" i="32"/>
  <c r="C1778" i="32"/>
  <c r="AV1777" i="32"/>
  <c r="AU1777" i="32"/>
  <c r="AT1777" i="32"/>
  <c r="AQ1777" i="32"/>
  <c r="AP1777" i="32"/>
  <c r="AO1777" i="32"/>
  <c r="AN1777" i="32"/>
  <c r="AM1777" i="32"/>
  <c r="AL1777" i="32"/>
  <c r="AK1777" i="32"/>
  <c r="AJ1777" i="32"/>
  <c r="AI1777" i="32"/>
  <c r="AC1777" i="32"/>
  <c r="V1777" i="32" a="1"/>
  <c r="V1777" i="32" s="1"/>
  <c r="T1777" i="32" a="1"/>
  <c r="T1777" i="32" s="1"/>
  <c r="S1777" i="32" a="1"/>
  <c r="S1777" i="32" s="1"/>
  <c r="H1777" i="32"/>
  <c r="C1777" i="32"/>
  <c r="AV1776" i="32"/>
  <c r="AU1776" i="32"/>
  <c r="AT1776" i="32"/>
  <c r="AQ1776" i="32"/>
  <c r="AP1776" i="32"/>
  <c r="AO1776" i="32"/>
  <c r="AN1776" i="32"/>
  <c r="AM1776" i="32"/>
  <c r="AL1776" i="32"/>
  <c r="AK1776" i="32"/>
  <c r="AJ1776" i="32"/>
  <c r="AI1776" i="32"/>
  <c r="AC1776" i="32"/>
  <c r="V1776" i="32" a="1"/>
  <c r="V1776" i="32" s="1"/>
  <c r="T1776" i="32" a="1"/>
  <c r="T1776" i="32" s="1"/>
  <c r="S1776" i="32" a="1"/>
  <c r="S1776" i="32" s="1"/>
  <c r="H1776" i="32"/>
  <c r="C1776" i="32"/>
  <c r="AV1775" i="32"/>
  <c r="AU1775" i="32"/>
  <c r="AT1775" i="32"/>
  <c r="AQ1775" i="32"/>
  <c r="AP1775" i="32"/>
  <c r="AO1775" i="32"/>
  <c r="AN1775" i="32"/>
  <c r="AM1775" i="32"/>
  <c r="AL1775" i="32"/>
  <c r="AK1775" i="32"/>
  <c r="AJ1775" i="32"/>
  <c r="AI1775" i="32"/>
  <c r="AC1775" i="32"/>
  <c r="V1775" i="32" a="1"/>
  <c r="V1775" i="32" s="1"/>
  <c r="T1775" i="32" a="1"/>
  <c r="T1775" i="32" s="1"/>
  <c r="S1775" i="32" a="1"/>
  <c r="S1775" i="32" s="1"/>
  <c r="H1775" i="32"/>
  <c r="C1775" i="32"/>
  <c r="AV1774" i="32"/>
  <c r="AU1774" i="32"/>
  <c r="AT1774" i="32"/>
  <c r="AQ1774" i="32"/>
  <c r="AP1774" i="32"/>
  <c r="AO1774" i="32"/>
  <c r="AN1774" i="32"/>
  <c r="AM1774" i="32"/>
  <c r="AL1774" i="32"/>
  <c r="AK1774" i="32"/>
  <c r="AJ1774" i="32"/>
  <c r="AI1774" i="32"/>
  <c r="AC1774" i="32"/>
  <c r="V1774" i="32" a="1"/>
  <c r="V1774" i="32" s="1"/>
  <c r="T1774" i="32" a="1"/>
  <c r="T1774" i="32" s="1"/>
  <c r="S1774" i="32" a="1"/>
  <c r="S1774" i="32" s="1"/>
  <c r="H1774" i="32"/>
  <c r="C1774" i="32"/>
  <c r="AV1773" i="32"/>
  <c r="AU1773" i="32"/>
  <c r="AT1773" i="32"/>
  <c r="AQ1773" i="32"/>
  <c r="AP1773" i="32"/>
  <c r="AO1773" i="32"/>
  <c r="AN1773" i="32"/>
  <c r="AM1773" i="32"/>
  <c r="AL1773" i="32"/>
  <c r="AK1773" i="32"/>
  <c r="AJ1773" i="32"/>
  <c r="AI1773" i="32"/>
  <c r="AC1773" i="32"/>
  <c r="V1773" i="32" a="1"/>
  <c r="V1773" i="32" s="1"/>
  <c r="T1773" i="32" a="1"/>
  <c r="T1773" i="32" s="1"/>
  <c r="S1773" i="32" a="1"/>
  <c r="S1773" i="32" s="1"/>
  <c r="H1773" i="32"/>
  <c r="C1773" i="32"/>
  <c r="AV1772" i="32"/>
  <c r="AU1772" i="32"/>
  <c r="AT1772" i="32"/>
  <c r="AQ1772" i="32"/>
  <c r="AP1772" i="32"/>
  <c r="AO1772" i="32"/>
  <c r="AN1772" i="32"/>
  <c r="AM1772" i="32"/>
  <c r="AL1772" i="32"/>
  <c r="AK1772" i="32"/>
  <c r="AJ1772" i="32"/>
  <c r="AI1772" i="32"/>
  <c r="AC1772" i="32"/>
  <c r="V1772" i="32" a="1"/>
  <c r="V1772" i="32" s="1"/>
  <c r="T1772" i="32" a="1"/>
  <c r="T1772" i="32" s="1"/>
  <c r="S1772" i="32" a="1"/>
  <c r="S1772" i="32" s="1"/>
  <c r="H1772" i="32"/>
  <c r="C1772" i="32"/>
  <c r="AV1771" i="32"/>
  <c r="AU1771" i="32"/>
  <c r="AT1771" i="32"/>
  <c r="AQ1771" i="32"/>
  <c r="AP1771" i="32"/>
  <c r="AO1771" i="32"/>
  <c r="AN1771" i="32"/>
  <c r="AM1771" i="32"/>
  <c r="AL1771" i="32"/>
  <c r="AK1771" i="32"/>
  <c r="AJ1771" i="32"/>
  <c r="AI1771" i="32"/>
  <c r="AC1771" i="32"/>
  <c r="V1771" i="32" a="1"/>
  <c r="V1771" i="32" s="1"/>
  <c r="T1771" i="32" a="1"/>
  <c r="T1771" i="32" s="1"/>
  <c r="S1771" i="32" a="1"/>
  <c r="S1771" i="32" s="1"/>
  <c r="H1771" i="32"/>
  <c r="C1771" i="32"/>
  <c r="AV1770" i="32"/>
  <c r="AU1770" i="32"/>
  <c r="AT1770" i="32"/>
  <c r="AQ1770" i="32"/>
  <c r="AP1770" i="32"/>
  <c r="AO1770" i="32"/>
  <c r="AN1770" i="32"/>
  <c r="AM1770" i="32"/>
  <c r="AL1770" i="32"/>
  <c r="AK1770" i="32"/>
  <c r="AJ1770" i="32"/>
  <c r="AI1770" i="32"/>
  <c r="AC1770" i="32"/>
  <c r="V1770" i="32" a="1"/>
  <c r="V1770" i="32" s="1"/>
  <c r="T1770" i="32" a="1"/>
  <c r="T1770" i="32" s="1"/>
  <c r="S1770" i="32" a="1"/>
  <c r="S1770" i="32" s="1"/>
  <c r="H1770" i="32"/>
  <c r="C1770" i="32"/>
  <c r="AV1769" i="32"/>
  <c r="AU1769" i="32"/>
  <c r="AT1769" i="32"/>
  <c r="AQ1769" i="32"/>
  <c r="AP1769" i="32"/>
  <c r="AO1769" i="32"/>
  <c r="AN1769" i="32"/>
  <c r="AM1769" i="32"/>
  <c r="AL1769" i="32"/>
  <c r="AK1769" i="32"/>
  <c r="AJ1769" i="32"/>
  <c r="AI1769" i="32"/>
  <c r="AC1769" i="32"/>
  <c r="V1769" i="32" a="1"/>
  <c r="V1769" i="32" s="1"/>
  <c r="T1769" i="32" a="1"/>
  <c r="T1769" i="32" s="1"/>
  <c r="S1769" i="32" a="1"/>
  <c r="S1769" i="32" s="1"/>
  <c r="H1769" i="32"/>
  <c r="C1769" i="32"/>
  <c r="AV1768" i="32"/>
  <c r="AU1768" i="32"/>
  <c r="AT1768" i="32"/>
  <c r="AQ1768" i="32"/>
  <c r="AP1768" i="32"/>
  <c r="AO1768" i="32"/>
  <c r="AN1768" i="32"/>
  <c r="AM1768" i="32"/>
  <c r="AL1768" i="32"/>
  <c r="AK1768" i="32"/>
  <c r="AJ1768" i="32"/>
  <c r="AI1768" i="32"/>
  <c r="AC1768" i="32"/>
  <c r="V1768" i="32" a="1"/>
  <c r="V1768" i="32" s="1"/>
  <c r="T1768" i="32" a="1"/>
  <c r="T1768" i="32" s="1"/>
  <c r="S1768" i="32" a="1"/>
  <c r="S1768" i="32" s="1"/>
  <c r="H1768" i="32"/>
  <c r="C1768" i="32"/>
  <c r="AV1767" i="32"/>
  <c r="AU1767" i="32"/>
  <c r="AT1767" i="32"/>
  <c r="AQ1767" i="32"/>
  <c r="AP1767" i="32"/>
  <c r="AO1767" i="32"/>
  <c r="AN1767" i="32"/>
  <c r="AM1767" i="32"/>
  <c r="AL1767" i="32"/>
  <c r="AK1767" i="32"/>
  <c r="AJ1767" i="32"/>
  <c r="AI1767" i="32"/>
  <c r="AC1767" i="32"/>
  <c r="V1767" i="32" a="1"/>
  <c r="V1767" i="32" s="1"/>
  <c r="T1767" i="32" a="1"/>
  <c r="T1767" i="32" s="1"/>
  <c r="S1767" i="32" a="1"/>
  <c r="S1767" i="32" s="1"/>
  <c r="H1767" i="32"/>
  <c r="C1767" i="32"/>
  <c r="AV1766" i="32"/>
  <c r="AU1766" i="32"/>
  <c r="AT1766" i="32"/>
  <c r="AQ1766" i="32"/>
  <c r="AP1766" i="32"/>
  <c r="AO1766" i="32"/>
  <c r="AN1766" i="32"/>
  <c r="AM1766" i="32"/>
  <c r="AL1766" i="32"/>
  <c r="AK1766" i="32"/>
  <c r="AJ1766" i="32"/>
  <c r="AI1766" i="32"/>
  <c r="AC1766" i="32"/>
  <c r="V1766" i="32" a="1"/>
  <c r="V1766" i="32" s="1"/>
  <c r="T1766" i="32" a="1"/>
  <c r="T1766" i="32" s="1"/>
  <c r="S1766" i="32" a="1"/>
  <c r="S1766" i="32" s="1"/>
  <c r="H1766" i="32"/>
  <c r="C1766" i="32"/>
  <c r="AV1765" i="32"/>
  <c r="AU1765" i="32"/>
  <c r="AT1765" i="32"/>
  <c r="AQ1765" i="32"/>
  <c r="AP1765" i="32"/>
  <c r="AO1765" i="32"/>
  <c r="AN1765" i="32"/>
  <c r="AM1765" i="32"/>
  <c r="AL1765" i="32"/>
  <c r="AK1765" i="32"/>
  <c r="AJ1765" i="32"/>
  <c r="AI1765" i="32"/>
  <c r="AC1765" i="32"/>
  <c r="V1765" i="32" a="1"/>
  <c r="V1765" i="32" s="1"/>
  <c r="T1765" i="32" a="1"/>
  <c r="T1765" i="32" s="1"/>
  <c r="S1765" i="32" a="1"/>
  <c r="S1765" i="32" s="1"/>
  <c r="H1765" i="32"/>
  <c r="C1765" i="32"/>
  <c r="AV1764" i="32"/>
  <c r="AU1764" i="32"/>
  <c r="AT1764" i="32"/>
  <c r="AQ1764" i="32"/>
  <c r="AP1764" i="32"/>
  <c r="AO1764" i="32"/>
  <c r="AN1764" i="32"/>
  <c r="AM1764" i="32"/>
  <c r="AL1764" i="32"/>
  <c r="AK1764" i="32"/>
  <c r="AJ1764" i="32"/>
  <c r="AI1764" i="32"/>
  <c r="AC1764" i="32"/>
  <c r="V1764" i="32" a="1"/>
  <c r="V1764" i="32" s="1"/>
  <c r="T1764" i="32" a="1"/>
  <c r="T1764" i="32" s="1"/>
  <c r="S1764" i="32" a="1"/>
  <c r="S1764" i="32" s="1"/>
  <c r="H1764" i="32"/>
  <c r="C1764" i="32"/>
  <c r="AV1763" i="32"/>
  <c r="AU1763" i="32"/>
  <c r="AT1763" i="32"/>
  <c r="AQ1763" i="32"/>
  <c r="AP1763" i="32"/>
  <c r="AO1763" i="32"/>
  <c r="AN1763" i="32"/>
  <c r="AM1763" i="32"/>
  <c r="AL1763" i="32"/>
  <c r="AK1763" i="32"/>
  <c r="AJ1763" i="32"/>
  <c r="AI1763" i="32"/>
  <c r="AC1763" i="32"/>
  <c r="V1763" i="32" a="1"/>
  <c r="V1763" i="32" s="1"/>
  <c r="T1763" i="32" a="1"/>
  <c r="T1763" i="32" s="1"/>
  <c r="S1763" i="32" a="1"/>
  <c r="S1763" i="32" s="1"/>
  <c r="H1763" i="32"/>
  <c r="C1763" i="32"/>
  <c r="AV1762" i="32"/>
  <c r="AU1762" i="32"/>
  <c r="AT1762" i="32"/>
  <c r="AQ1762" i="32"/>
  <c r="AP1762" i="32"/>
  <c r="AO1762" i="32"/>
  <c r="AN1762" i="32"/>
  <c r="AM1762" i="32"/>
  <c r="AL1762" i="32"/>
  <c r="AK1762" i="32"/>
  <c r="AJ1762" i="32"/>
  <c r="AI1762" i="32"/>
  <c r="AC1762" i="32"/>
  <c r="V1762" i="32" a="1"/>
  <c r="V1762" i="32" s="1"/>
  <c r="T1762" i="32" a="1"/>
  <c r="T1762" i="32" s="1"/>
  <c r="S1762" i="32" a="1"/>
  <c r="S1762" i="32" s="1"/>
  <c r="H1762" i="32"/>
  <c r="C1762" i="32"/>
  <c r="AV1761" i="32"/>
  <c r="AU1761" i="32"/>
  <c r="AT1761" i="32"/>
  <c r="AQ1761" i="32"/>
  <c r="AP1761" i="32"/>
  <c r="AO1761" i="32"/>
  <c r="AN1761" i="32"/>
  <c r="AM1761" i="32"/>
  <c r="AL1761" i="32"/>
  <c r="AK1761" i="32"/>
  <c r="AJ1761" i="32"/>
  <c r="AI1761" i="32"/>
  <c r="AC1761" i="32"/>
  <c r="V1761" i="32" a="1"/>
  <c r="V1761" i="32" s="1"/>
  <c r="T1761" i="32" a="1"/>
  <c r="T1761" i="32" s="1"/>
  <c r="S1761" i="32" a="1"/>
  <c r="S1761" i="32" s="1"/>
  <c r="H1761" i="32"/>
  <c r="C1761" i="32"/>
  <c r="AV1760" i="32"/>
  <c r="AU1760" i="32"/>
  <c r="AT1760" i="32"/>
  <c r="AQ1760" i="32"/>
  <c r="AP1760" i="32"/>
  <c r="AO1760" i="32"/>
  <c r="AN1760" i="32"/>
  <c r="AM1760" i="32"/>
  <c r="AL1760" i="32"/>
  <c r="AK1760" i="32"/>
  <c r="AJ1760" i="32"/>
  <c r="AI1760" i="32"/>
  <c r="AC1760" i="32"/>
  <c r="V1760" i="32" a="1"/>
  <c r="V1760" i="32" s="1"/>
  <c r="T1760" i="32" a="1"/>
  <c r="T1760" i="32" s="1"/>
  <c r="S1760" i="32" a="1"/>
  <c r="S1760" i="32" s="1"/>
  <c r="H1760" i="32"/>
  <c r="C1760" i="32"/>
  <c r="AV1759" i="32"/>
  <c r="AU1759" i="32"/>
  <c r="AT1759" i="32"/>
  <c r="AQ1759" i="32"/>
  <c r="AP1759" i="32"/>
  <c r="AO1759" i="32"/>
  <c r="AN1759" i="32"/>
  <c r="AM1759" i="32"/>
  <c r="AL1759" i="32"/>
  <c r="AK1759" i="32"/>
  <c r="AJ1759" i="32"/>
  <c r="AI1759" i="32"/>
  <c r="AC1759" i="32"/>
  <c r="V1759" i="32" a="1"/>
  <c r="V1759" i="32" s="1"/>
  <c r="T1759" i="32" a="1"/>
  <c r="T1759" i="32" s="1"/>
  <c r="S1759" i="32" a="1"/>
  <c r="S1759" i="32" s="1"/>
  <c r="H1759" i="32"/>
  <c r="C1759" i="32"/>
  <c r="AV1758" i="32"/>
  <c r="AU1758" i="32"/>
  <c r="AT1758" i="32"/>
  <c r="AQ1758" i="32"/>
  <c r="AP1758" i="32"/>
  <c r="AO1758" i="32"/>
  <c r="AN1758" i="32"/>
  <c r="AM1758" i="32"/>
  <c r="AL1758" i="32"/>
  <c r="AK1758" i="32"/>
  <c r="AJ1758" i="32"/>
  <c r="AI1758" i="32"/>
  <c r="AC1758" i="32"/>
  <c r="V1758" i="32" a="1"/>
  <c r="V1758" i="32" s="1"/>
  <c r="T1758" i="32" a="1"/>
  <c r="T1758" i="32" s="1"/>
  <c r="S1758" i="32" a="1"/>
  <c r="S1758" i="32" s="1"/>
  <c r="H1758" i="32"/>
  <c r="C1758" i="32"/>
  <c r="AV1757" i="32"/>
  <c r="AU1757" i="32"/>
  <c r="AT1757" i="32"/>
  <c r="AQ1757" i="32"/>
  <c r="AP1757" i="32"/>
  <c r="AO1757" i="32"/>
  <c r="AN1757" i="32"/>
  <c r="AM1757" i="32"/>
  <c r="AL1757" i="32"/>
  <c r="AK1757" i="32"/>
  <c r="AJ1757" i="32"/>
  <c r="AI1757" i="32"/>
  <c r="AC1757" i="32"/>
  <c r="V1757" i="32" a="1"/>
  <c r="V1757" i="32" s="1"/>
  <c r="T1757" i="32" a="1"/>
  <c r="T1757" i="32" s="1"/>
  <c r="S1757" i="32" a="1"/>
  <c r="S1757" i="32" s="1"/>
  <c r="H1757" i="32"/>
  <c r="C1757" i="32"/>
  <c r="AV1756" i="32"/>
  <c r="AU1756" i="32"/>
  <c r="AT1756" i="32"/>
  <c r="AQ1756" i="32"/>
  <c r="AP1756" i="32"/>
  <c r="AO1756" i="32"/>
  <c r="AN1756" i="32"/>
  <c r="AM1756" i="32"/>
  <c r="AL1756" i="32"/>
  <c r="AK1756" i="32"/>
  <c r="AJ1756" i="32"/>
  <c r="AI1756" i="32"/>
  <c r="AC1756" i="32"/>
  <c r="V1756" i="32" a="1"/>
  <c r="V1756" i="32" s="1"/>
  <c r="T1756" i="32" a="1"/>
  <c r="T1756" i="32" s="1"/>
  <c r="S1756" i="32" a="1"/>
  <c r="S1756" i="32" s="1"/>
  <c r="H1756" i="32"/>
  <c r="C1756" i="32"/>
  <c r="AV1755" i="32"/>
  <c r="AU1755" i="32"/>
  <c r="AT1755" i="32"/>
  <c r="AQ1755" i="32"/>
  <c r="AP1755" i="32"/>
  <c r="AO1755" i="32"/>
  <c r="AN1755" i="32"/>
  <c r="AM1755" i="32"/>
  <c r="AL1755" i="32"/>
  <c r="AK1755" i="32"/>
  <c r="AJ1755" i="32"/>
  <c r="AI1755" i="32"/>
  <c r="AC1755" i="32"/>
  <c r="V1755" i="32" a="1"/>
  <c r="V1755" i="32" s="1"/>
  <c r="T1755" i="32" a="1"/>
  <c r="T1755" i="32" s="1"/>
  <c r="S1755" i="32" a="1"/>
  <c r="S1755" i="32" s="1"/>
  <c r="H1755" i="32"/>
  <c r="C1755" i="32"/>
  <c r="AV1754" i="32"/>
  <c r="AU1754" i="32"/>
  <c r="AT1754" i="32"/>
  <c r="AQ1754" i="32"/>
  <c r="AP1754" i="32"/>
  <c r="AO1754" i="32"/>
  <c r="AN1754" i="32"/>
  <c r="AM1754" i="32"/>
  <c r="AL1754" i="32"/>
  <c r="AK1754" i="32"/>
  <c r="AJ1754" i="32"/>
  <c r="AI1754" i="32"/>
  <c r="AC1754" i="32"/>
  <c r="V1754" i="32" a="1"/>
  <c r="V1754" i="32" s="1"/>
  <c r="T1754" i="32" a="1"/>
  <c r="T1754" i="32" s="1"/>
  <c r="S1754" i="32" a="1"/>
  <c r="S1754" i="32" s="1"/>
  <c r="H1754" i="32"/>
  <c r="C1754" i="32"/>
  <c r="AV1753" i="32"/>
  <c r="AU1753" i="32"/>
  <c r="AT1753" i="32"/>
  <c r="AQ1753" i="32"/>
  <c r="AP1753" i="32"/>
  <c r="AO1753" i="32"/>
  <c r="AN1753" i="32"/>
  <c r="AM1753" i="32"/>
  <c r="AL1753" i="32"/>
  <c r="AK1753" i="32"/>
  <c r="AJ1753" i="32"/>
  <c r="AI1753" i="32"/>
  <c r="AC1753" i="32"/>
  <c r="V1753" i="32" a="1"/>
  <c r="V1753" i="32" s="1"/>
  <c r="T1753" i="32" a="1"/>
  <c r="T1753" i="32" s="1"/>
  <c r="S1753" i="32" a="1"/>
  <c r="S1753" i="32" s="1"/>
  <c r="H1753" i="32"/>
  <c r="C1753" i="32"/>
  <c r="AV1752" i="32"/>
  <c r="AU1752" i="32"/>
  <c r="AT1752" i="32"/>
  <c r="AQ1752" i="32"/>
  <c r="AP1752" i="32"/>
  <c r="AO1752" i="32"/>
  <c r="AN1752" i="32"/>
  <c r="AM1752" i="32"/>
  <c r="AL1752" i="32"/>
  <c r="AK1752" i="32"/>
  <c r="AJ1752" i="32"/>
  <c r="AI1752" i="32"/>
  <c r="AC1752" i="32"/>
  <c r="V1752" i="32" a="1"/>
  <c r="V1752" i="32" s="1"/>
  <c r="T1752" i="32" a="1"/>
  <c r="T1752" i="32" s="1"/>
  <c r="S1752" i="32" a="1"/>
  <c r="S1752" i="32" s="1"/>
  <c r="H1752" i="32"/>
  <c r="C1752" i="32"/>
  <c r="AV1751" i="32"/>
  <c r="AU1751" i="32"/>
  <c r="AT1751" i="32"/>
  <c r="AQ1751" i="32"/>
  <c r="AP1751" i="32"/>
  <c r="AO1751" i="32"/>
  <c r="AN1751" i="32"/>
  <c r="AM1751" i="32"/>
  <c r="AL1751" i="32"/>
  <c r="AK1751" i="32"/>
  <c r="AJ1751" i="32"/>
  <c r="AI1751" i="32"/>
  <c r="AC1751" i="32"/>
  <c r="V1751" i="32" a="1"/>
  <c r="V1751" i="32" s="1"/>
  <c r="T1751" i="32" a="1"/>
  <c r="T1751" i="32" s="1"/>
  <c r="S1751" i="32" a="1"/>
  <c r="S1751" i="32" s="1"/>
  <c r="H1751" i="32"/>
  <c r="C1751" i="32"/>
  <c r="AV1750" i="32"/>
  <c r="AU1750" i="32"/>
  <c r="AT1750" i="32"/>
  <c r="AQ1750" i="32"/>
  <c r="AP1750" i="32"/>
  <c r="AO1750" i="32"/>
  <c r="AN1750" i="32"/>
  <c r="AM1750" i="32"/>
  <c r="AL1750" i="32"/>
  <c r="AK1750" i="32"/>
  <c r="AJ1750" i="32"/>
  <c r="AI1750" i="32"/>
  <c r="AC1750" i="32"/>
  <c r="V1750" i="32" a="1"/>
  <c r="V1750" i="32" s="1"/>
  <c r="T1750" i="32" a="1"/>
  <c r="T1750" i="32" s="1"/>
  <c r="S1750" i="32" a="1"/>
  <c r="S1750" i="32" s="1"/>
  <c r="H1750" i="32"/>
  <c r="C1750" i="32"/>
  <c r="AV1749" i="32"/>
  <c r="AU1749" i="32"/>
  <c r="AT1749" i="32"/>
  <c r="AQ1749" i="32"/>
  <c r="AP1749" i="32"/>
  <c r="AO1749" i="32"/>
  <c r="AN1749" i="32"/>
  <c r="AM1749" i="32"/>
  <c r="AL1749" i="32"/>
  <c r="AK1749" i="32"/>
  <c r="AJ1749" i="32"/>
  <c r="AI1749" i="32"/>
  <c r="AC1749" i="32"/>
  <c r="V1749" i="32" a="1"/>
  <c r="V1749" i="32" s="1"/>
  <c r="T1749" i="32" a="1"/>
  <c r="T1749" i="32" s="1"/>
  <c r="S1749" i="32" a="1"/>
  <c r="S1749" i="32" s="1"/>
  <c r="H1749" i="32"/>
  <c r="C1749" i="32"/>
  <c r="AV1748" i="32"/>
  <c r="AU1748" i="32"/>
  <c r="AT1748" i="32"/>
  <c r="AQ1748" i="32"/>
  <c r="AP1748" i="32"/>
  <c r="AO1748" i="32"/>
  <c r="AN1748" i="32"/>
  <c r="AM1748" i="32"/>
  <c r="AL1748" i="32"/>
  <c r="AK1748" i="32"/>
  <c r="AJ1748" i="32"/>
  <c r="AI1748" i="32"/>
  <c r="AC1748" i="32"/>
  <c r="V1748" i="32" a="1"/>
  <c r="V1748" i="32" s="1"/>
  <c r="T1748" i="32" a="1"/>
  <c r="T1748" i="32" s="1"/>
  <c r="S1748" i="32" a="1"/>
  <c r="S1748" i="32" s="1"/>
  <c r="H1748" i="32"/>
  <c r="C1748" i="32"/>
  <c r="AV1747" i="32"/>
  <c r="AU1747" i="32"/>
  <c r="AT1747" i="32"/>
  <c r="AQ1747" i="32"/>
  <c r="AP1747" i="32"/>
  <c r="AO1747" i="32"/>
  <c r="AN1747" i="32"/>
  <c r="AM1747" i="32"/>
  <c r="AL1747" i="32"/>
  <c r="AK1747" i="32"/>
  <c r="AJ1747" i="32"/>
  <c r="AI1747" i="32"/>
  <c r="AC1747" i="32"/>
  <c r="V1747" i="32" a="1"/>
  <c r="V1747" i="32" s="1"/>
  <c r="T1747" i="32" a="1"/>
  <c r="T1747" i="32" s="1"/>
  <c r="S1747" i="32" a="1"/>
  <c r="S1747" i="32" s="1"/>
  <c r="H1747" i="32"/>
  <c r="C1747" i="32"/>
  <c r="AV1746" i="32"/>
  <c r="AU1746" i="32"/>
  <c r="AT1746" i="32"/>
  <c r="AQ1746" i="32"/>
  <c r="AP1746" i="32"/>
  <c r="AO1746" i="32"/>
  <c r="AN1746" i="32"/>
  <c r="AM1746" i="32"/>
  <c r="AL1746" i="32"/>
  <c r="AK1746" i="32"/>
  <c r="AJ1746" i="32"/>
  <c r="AI1746" i="32"/>
  <c r="AC1746" i="32"/>
  <c r="V1746" i="32" a="1"/>
  <c r="V1746" i="32" s="1"/>
  <c r="T1746" i="32" a="1"/>
  <c r="T1746" i="32" s="1"/>
  <c r="S1746" i="32" a="1"/>
  <c r="S1746" i="32" s="1"/>
  <c r="H1746" i="32"/>
  <c r="C1746" i="32"/>
  <c r="AV1745" i="32"/>
  <c r="AU1745" i="32"/>
  <c r="AT1745" i="32"/>
  <c r="AQ1745" i="32"/>
  <c r="AP1745" i="32"/>
  <c r="AO1745" i="32"/>
  <c r="AN1745" i="32"/>
  <c r="AM1745" i="32"/>
  <c r="AL1745" i="32"/>
  <c r="AK1745" i="32"/>
  <c r="AJ1745" i="32"/>
  <c r="AI1745" i="32"/>
  <c r="AC1745" i="32"/>
  <c r="V1745" i="32" a="1"/>
  <c r="V1745" i="32" s="1"/>
  <c r="T1745" i="32" a="1"/>
  <c r="T1745" i="32" s="1"/>
  <c r="S1745" i="32" a="1"/>
  <c r="S1745" i="32" s="1"/>
  <c r="H1745" i="32"/>
  <c r="C1745" i="32"/>
  <c r="AV1744" i="32"/>
  <c r="AU1744" i="32"/>
  <c r="AT1744" i="32"/>
  <c r="AQ1744" i="32"/>
  <c r="AP1744" i="32"/>
  <c r="AO1744" i="32"/>
  <c r="AN1744" i="32"/>
  <c r="AM1744" i="32"/>
  <c r="AL1744" i="32"/>
  <c r="AK1744" i="32"/>
  <c r="AJ1744" i="32"/>
  <c r="AI1744" i="32"/>
  <c r="AC1744" i="32"/>
  <c r="V1744" i="32" a="1"/>
  <c r="V1744" i="32" s="1"/>
  <c r="T1744" i="32" a="1"/>
  <c r="T1744" i="32" s="1"/>
  <c r="S1744" i="32" a="1"/>
  <c r="S1744" i="32" s="1"/>
  <c r="H1744" i="32"/>
  <c r="C1744" i="32"/>
  <c r="AV1743" i="32"/>
  <c r="AU1743" i="32"/>
  <c r="AT1743" i="32"/>
  <c r="AQ1743" i="32"/>
  <c r="AP1743" i="32"/>
  <c r="AO1743" i="32"/>
  <c r="AN1743" i="32"/>
  <c r="AM1743" i="32"/>
  <c r="AL1743" i="32"/>
  <c r="AK1743" i="32"/>
  <c r="AJ1743" i="32"/>
  <c r="AI1743" i="32"/>
  <c r="AC1743" i="32"/>
  <c r="V1743" i="32" a="1"/>
  <c r="V1743" i="32" s="1"/>
  <c r="T1743" i="32" a="1"/>
  <c r="T1743" i="32" s="1"/>
  <c r="S1743" i="32" a="1"/>
  <c r="S1743" i="32" s="1"/>
  <c r="H1743" i="32"/>
  <c r="C1743" i="32"/>
  <c r="AV1742" i="32"/>
  <c r="AU1742" i="32"/>
  <c r="AT1742" i="32"/>
  <c r="AQ1742" i="32"/>
  <c r="AP1742" i="32"/>
  <c r="AO1742" i="32"/>
  <c r="AN1742" i="32"/>
  <c r="AM1742" i="32"/>
  <c r="AL1742" i="32"/>
  <c r="AK1742" i="32"/>
  <c r="AJ1742" i="32"/>
  <c r="AI1742" i="32"/>
  <c r="AC1742" i="32"/>
  <c r="V1742" i="32" a="1"/>
  <c r="V1742" i="32" s="1"/>
  <c r="T1742" i="32" a="1"/>
  <c r="T1742" i="32" s="1"/>
  <c r="S1742" i="32" a="1"/>
  <c r="S1742" i="32" s="1"/>
  <c r="H1742" i="32"/>
  <c r="C1742" i="32"/>
  <c r="AV1741" i="32"/>
  <c r="AU1741" i="32"/>
  <c r="AT1741" i="32"/>
  <c r="AQ1741" i="32"/>
  <c r="AP1741" i="32"/>
  <c r="AO1741" i="32"/>
  <c r="AN1741" i="32"/>
  <c r="AM1741" i="32"/>
  <c r="AL1741" i="32"/>
  <c r="AK1741" i="32"/>
  <c r="AJ1741" i="32"/>
  <c r="AI1741" i="32"/>
  <c r="AC1741" i="32"/>
  <c r="V1741" i="32" a="1"/>
  <c r="V1741" i="32" s="1"/>
  <c r="T1741" i="32" a="1"/>
  <c r="T1741" i="32" s="1"/>
  <c r="S1741" i="32" a="1"/>
  <c r="S1741" i="32" s="1"/>
  <c r="H1741" i="32"/>
  <c r="C1741" i="32"/>
  <c r="AV1740" i="32"/>
  <c r="AU1740" i="32"/>
  <c r="AT1740" i="32"/>
  <c r="AQ1740" i="32"/>
  <c r="AP1740" i="32"/>
  <c r="AO1740" i="32"/>
  <c r="AN1740" i="32"/>
  <c r="AM1740" i="32"/>
  <c r="AL1740" i="32"/>
  <c r="AK1740" i="32"/>
  <c r="AJ1740" i="32"/>
  <c r="AI1740" i="32"/>
  <c r="AC1740" i="32"/>
  <c r="V1740" i="32" a="1"/>
  <c r="V1740" i="32" s="1"/>
  <c r="T1740" i="32" a="1"/>
  <c r="T1740" i="32" s="1"/>
  <c r="S1740" i="32" a="1"/>
  <c r="S1740" i="32" s="1"/>
  <c r="H1740" i="32"/>
  <c r="C1740" i="32"/>
  <c r="AV1739" i="32"/>
  <c r="AU1739" i="32"/>
  <c r="AT1739" i="32"/>
  <c r="AQ1739" i="32"/>
  <c r="AP1739" i="32"/>
  <c r="AO1739" i="32"/>
  <c r="AN1739" i="32"/>
  <c r="AM1739" i="32"/>
  <c r="AL1739" i="32"/>
  <c r="AK1739" i="32"/>
  <c r="AJ1739" i="32"/>
  <c r="AI1739" i="32"/>
  <c r="AC1739" i="32"/>
  <c r="V1739" i="32" a="1"/>
  <c r="V1739" i="32" s="1"/>
  <c r="T1739" i="32" a="1"/>
  <c r="T1739" i="32" s="1"/>
  <c r="S1739" i="32" a="1"/>
  <c r="S1739" i="32" s="1"/>
  <c r="H1739" i="32"/>
  <c r="C1739" i="32"/>
  <c r="AV1738" i="32"/>
  <c r="AU1738" i="32"/>
  <c r="AT1738" i="32"/>
  <c r="AQ1738" i="32"/>
  <c r="AP1738" i="32"/>
  <c r="AO1738" i="32"/>
  <c r="AN1738" i="32"/>
  <c r="AM1738" i="32"/>
  <c r="AL1738" i="32"/>
  <c r="AK1738" i="32"/>
  <c r="AJ1738" i="32"/>
  <c r="AI1738" i="32"/>
  <c r="AC1738" i="32"/>
  <c r="V1738" i="32" a="1"/>
  <c r="V1738" i="32" s="1"/>
  <c r="T1738" i="32" a="1"/>
  <c r="T1738" i="32" s="1"/>
  <c r="S1738" i="32" a="1"/>
  <c r="S1738" i="32" s="1"/>
  <c r="H1738" i="32"/>
  <c r="C1738" i="32"/>
  <c r="AV1737" i="32"/>
  <c r="AU1737" i="32"/>
  <c r="AT1737" i="32"/>
  <c r="AQ1737" i="32"/>
  <c r="AP1737" i="32"/>
  <c r="AO1737" i="32"/>
  <c r="AN1737" i="32"/>
  <c r="AM1737" i="32"/>
  <c r="AL1737" i="32"/>
  <c r="AK1737" i="32"/>
  <c r="AJ1737" i="32"/>
  <c r="AI1737" i="32"/>
  <c r="AC1737" i="32"/>
  <c r="V1737" i="32" a="1"/>
  <c r="V1737" i="32" s="1"/>
  <c r="T1737" i="32" a="1"/>
  <c r="T1737" i="32" s="1"/>
  <c r="S1737" i="32" a="1"/>
  <c r="S1737" i="32" s="1"/>
  <c r="H1737" i="32"/>
  <c r="C1737" i="32"/>
  <c r="AV1736" i="32"/>
  <c r="AU1736" i="32"/>
  <c r="AT1736" i="32"/>
  <c r="AQ1736" i="32"/>
  <c r="AP1736" i="32"/>
  <c r="AO1736" i="32"/>
  <c r="AN1736" i="32"/>
  <c r="AM1736" i="32"/>
  <c r="AL1736" i="32"/>
  <c r="AK1736" i="32"/>
  <c r="AJ1736" i="32"/>
  <c r="AI1736" i="32"/>
  <c r="AC1736" i="32"/>
  <c r="V1736" i="32" a="1"/>
  <c r="V1736" i="32" s="1"/>
  <c r="T1736" i="32" a="1"/>
  <c r="T1736" i="32" s="1"/>
  <c r="S1736" i="32" a="1"/>
  <c r="S1736" i="32" s="1"/>
  <c r="H1736" i="32"/>
  <c r="C1736" i="32"/>
  <c r="AV1735" i="32"/>
  <c r="AU1735" i="32"/>
  <c r="AT1735" i="32"/>
  <c r="AQ1735" i="32"/>
  <c r="AP1735" i="32"/>
  <c r="AO1735" i="32"/>
  <c r="AN1735" i="32"/>
  <c r="AM1735" i="32"/>
  <c r="AL1735" i="32"/>
  <c r="AK1735" i="32"/>
  <c r="AJ1735" i="32"/>
  <c r="AI1735" i="32"/>
  <c r="AC1735" i="32"/>
  <c r="V1735" i="32" a="1"/>
  <c r="V1735" i="32" s="1"/>
  <c r="T1735" i="32" a="1"/>
  <c r="T1735" i="32" s="1"/>
  <c r="S1735" i="32" a="1"/>
  <c r="S1735" i="32" s="1"/>
  <c r="H1735" i="32"/>
  <c r="C1735" i="32"/>
  <c r="AV1734" i="32"/>
  <c r="AU1734" i="32"/>
  <c r="AT1734" i="32"/>
  <c r="AQ1734" i="32"/>
  <c r="AP1734" i="32"/>
  <c r="AO1734" i="32"/>
  <c r="AN1734" i="32"/>
  <c r="AM1734" i="32"/>
  <c r="AL1734" i="32"/>
  <c r="AK1734" i="32"/>
  <c r="AJ1734" i="32"/>
  <c r="AI1734" i="32"/>
  <c r="AC1734" i="32"/>
  <c r="V1734" i="32" a="1"/>
  <c r="V1734" i="32" s="1"/>
  <c r="T1734" i="32" a="1"/>
  <c r="T1734" i="32" s="1"/>
  <c r="S1734" i="32" a="1"/>
  <c r="S1734" i="32" s="1"/>
  <c r="H1734" i="32"/>
  <c r="C1734" i="32"/>
  <c r="AV1733" i="32"/>
  <c r="AU1733" i="32"/>
  <c r="AT1733" i="32"/>
  <c r="AQ1733" i="32"/>
  <c r="AP1733" i="32"/>
  <c r="AO1733" i="32"/>
  <c r="AN1733" i="32"/>
  <c r="AM1733" i="32"/>
  <c r="AL1733" i="32"/>
  <c r="AK1733" i="32"/>
  <c r="AJ1733" i="32"/>
  <c r="AI1733" i="32"/>
  <c r="AC1733" i="32"/>
  <c r="V1733" i="32" a="1"/>
  <c r="V1733" i="32" s="1"/>
  <c r="T1733" i="32" a="1"/>
  <c r="T1733" i="32" s="1"/>
  <c r="S1733" i="32" a="1"/>
  <c r="S1733" i="32" s="1"/>
  <c r="H1733" i="32"/>
  <c r="C1733" i="32"/>
  <c r="AV1732" i="32"/>
  <c r="AU1732" i="32"/>
  <c r="AT1732" i="32"/>
  <c r="AQ1732" i="32"/>
  <c r="AP1732" i="32"/>
  <c r="AO1732" i="32"/>
  <c r="AN1732" i="32"/>
  <c r="AM1732" i="32"/>
  <c r="AL1732" i="32"/>
  <c r="AK1732" i="32"/>
  <c r="AJ1732" i="32"/>
  <c r="AI1732" i="32"/>
  <c r="AC1732" i="32"/>
  <c r="V1732" i="32" a="1"/>
  <c r="V1732" i="32" s="1"/>
  <c r="T1732" i="32" a="1"/>
  <c r="T1732" i="32" s="1"/>
  <c r="S1732" i="32" a="1"/>
  <c r="S1732" i="32" s="1"/>
  <c r="H1732" i="32"/>
  <c r="C1732" i="32"/>
  <c r="AV1731" i="32"/>
  <c r="AU1731" i="32"/>
  <c r="AT1731" i="32"/>
  <c r="AQ1731" i="32"/>
  <c r="AP1731" i="32"/>
  <c r="AO1731" i="32"/>
  <c r="AN1731" i="32"/>
  <c r="AM1731" i="32"/>
  <c r="AL1731" i="32"/>
  <c r="AK1731" i="32"/>
  <c r="AJ1731" i="32"/>
  <c r="AI1731" i="32"/>
  <c r="AC1731" i="32"/>
  <c r="V1731" i="32" a="1"/>
  <c r="V1731" i="32" s="1"/>
  <c r="T1731" i="32" a="1"/>
  <c r="T1731" i="32" s="1"/>
  <c r="S1731" i="32" a="1"/>
  <c r="S1731" i="32" s="1"/>
  <c r="H1731" i="32"/>
  <c r="C1731" i="32"/>
  <c r="AV1730" i="32"/>
  <c r="AU1730" i="32"/>
  <c r="AT1730" i="32"/>
  <c r="AQ1730" i="32"/>
  <c r="AP1730" i="32"/>
  <c r="AO1730" i="32"/>
  <c r="AN1730" i="32"/>
  <c r="AM1730" i="32"/>
  <c r="AL1730" i="32"/>
  <c r="AK1730" i="32"/>
  <c r="AJ1730" i="32"/>
  <c r="AI1730" i="32"/>
  <c r="AC1730" i="32"/>
  <c r="V1730" i="32" a="1"/>
  <c r="V1730" i="32" s="1"/>
  <c r="T1730" i="32" a="1"/>
  <c r="T1730" i="32" s="1"/>
  <c r="S1730" i="32" a="1"/>
  <c r="S1730" i="32" s="1"/>
  <c r="H1730" i="32"/>
  <c r="C1730" i="32"/>
  <c r="AV1729" i="32"/>
  <c r="AU1729" i="32"/>
  <c r="AT1729" i="32"/>
  <c r="AQ1729" i="32"/>
  <c r="AP1729" i="32"/>
  <c r="AO1729" i="32"/>
  <c r="AN1729" i="32"/>
  <c r="AM1729" i="32"/>
  <c r="AL1729" i="32"/>
  <c r="AK1729" i="32"/>
  <c r="AJ1729" i="32"/>
  <c r="AI1729" i="32"/>
  <c r="AC1729" i="32"/>
  <c r="V1729" i="32" a="1"/>
  <c r="V1729" i="32" s="1"/>
  <c r="T1729" i="32" a="1"/>
  <c r="T1729" i="32" s="1"/>
  <c r="S1729" i="32" a="1"/>
  <c r="S1729" i="32" s="1"/>
  <c r="H1729" i="32"/>
  <c r="C1729" i="32"/>
  <c r="AV1728" i="32"/>
  <c r="AU1728" i="32"/>
  <c r="AT1728" i="32"/>
  <c r="AQ1728" i="32"/>
  <c r="AP1728" i="32"/>
  <c r="AO1728" i="32"/>
  <c r="AN1728" i="32"/>
  <c r="AM1728" i="32"/>
  <c r="AL1728" i="32"/>
  <c r="AK1728" i="32"/>
  <c r="AJ1728" i="32"/>
  <c r="AI1728" i="32"/>
  <c r="AC1728" i="32"/>
  <c r="V1728" i="32" a="1"/>
  <c r="V1728" i="32" s="1"/>
  <c r="T1728" i="32" a="1"/>
  <c r="T1728" i="32" s="1"/>
  <c r="S1728" i="32" a="1"/>
  <c r="S1728" i="32" s="1"/>
  <c r="H1728" i="32"/>
  <c r="C1728" i="32"/>
  <c r="AV1727" i="32"/>
  <c r="AU1727" i="32"/>
  <c r="AT1727" i="32"/>
  <c r="AQ1727" i="32"/>
  <c r="AP1727" i="32"/>
  <c r="AO1727" i="32"/>
  <c r="AN1727" i="32"/>
  <c r="AM1727" i="32"/>
  <c r="AL1727" i="32"/>
  <c r="AK1727" i="32"/>
  <c r="AJ1727" i="32"/>
  <c r="AI1727" i="32"/>
  <c r="AC1727" i="32"/>
  <c r="V1727" i="32" a="1"/>
  <c r="V1727" i="32" s="1"/>
  <c r="T1727" i="32" a="1"/>
  <c r="T1727" i="32" s="1"/>
  <c r="S1727" i="32" a="1"/>
  <c r="S1727" i="32" s="1"/>
  <c r="H1727" i="32"/>
  <c r="C1727" i="32"/>
  <c r="AV1726" i="32"/>
  <c r="AU1726" i="32"/>
  <c r="AT1726" i="32"/>
  <c r="AQ1726" i="32"/>
  <c r="AP1726" i="32"/>
  <c r="AO1726" i="32"/>
  <c r="AN1726" i="32"/>
  <c r="AM1726" i="32"/>
  <c r="AL1726" i="32"/>
  <c r="AK1726" i="32"/>
  <c r="AJ1726" i="32"/>
  <c r="AI1726" i="32"/>
  <c r="AC1726" i="32"/>
  <c r="V1726" i="32" a="1"/>
  <c r="V1726" i="32" s="1"/>
  <c r="T1726" i="32" a="1"/>
  <c r="T1726" i="32" s="1"/>
  <c r="S1726" i="32" a="1"/>
  <c r="S1726" i="32" s="1"/>
  <c r="H1726" i="32"/>
  <c r="C1726" i="32"/>
  <c r="AV1725" i="32"/>
  <c r="AU1725" i="32"/>
  <c r="AT1725" i="32"/>
  <c r="AQ1725" i="32"/>
  <c r="AP1725" i="32"/>
  <c r="AO1725" i="32"/>
  <c r="AN1725" i="32"/>
  <c r="AM1725" i="32"/>
  <c r="AL1725" i="32"/>
  <c r="AK1725" i="32"/>
  <c r="AJ1725" i="32"/>
  <c r="AI1725" i="32"/>
  <c r="AC1725" i="32"/>
  <c r="V1725" i="32" a="1"/>
  <c r="V1725" i="32" s="1"/>
  <c r="T1725" i="32" a="1"/>
  <c r="T1725" i="32" s="1"/>
  <c r="S1725" i="32" a="1"/>
  <c r="S1725" i="32" s="1"/>
  <c r="H1725" i="32"/>
  <c r="C1725" i="32"/>
  <c r="AV1724" i="32"/>
  <c r="AU1724" i="32"/>
  <c r="AT1724" i="32"/>
  <c r="AQ1724" i="32"/>
  <c r="AP1724" i="32"/>
  <c r="AO1724" i="32"/>
  <c r="AN1724" i="32"/>
  <c r="AM1724" i="32"/>
  <c r="AL1724" i="32"/>
  <c r="AK1724" i="32"/>
  <c r="AJ1724" i="32"/>
  <c r="AI1724" i="32"/>
  <c r="AC1724" i="32"/>
  <c r="V1724" i="32" a="1"/>
  <c r="V1724" i="32" s="1"/>
  <c r="T1724" i="32" a="1"/>
  <c r="T1724" i="32" s="1"/>
  <c r="S1724" i="32" a="1"/>
  <c r="S1724" i="32" s="1"/>
  <c r="H1724" i="32"/>
  <c r="C1724" i="32"/>
  <c r="AV1723" i="32"/>
  <c r="AU1723" i="32"/>
  <c r="AT1723" i="32"/>
  <c r="AQ1723" i="32"/>
  <c r="AP1723" i="32"/>
  <c r="AO1723" i="32"/>
  <c r="AN1723" i="32"/>
  <c r="AM1723" i="32"/>
  <c r="AL1723" i="32"/>
  <c r="AK1723" i="32"/>
  <c r="AJ1723" i="32"/>
  <c r="AI1723" i="32"/>
  <c r="AC1723" i="32"/>
  <c r="V1723" i="32" a="1"/>
  <c r="V1723" i="32" s="1"/>
  <c r="T1723" i="32" a="1"/>
  <c r="T1723" i="32" s="1"/>
  <c r="S1723" i="32" a="1"/>
  <c r="S1723" i="32" s="1"/>
  <c r="H1723" i="32"/>
  <c r="C1723" i="32"/>
  <c r="AV1722" i="32"/>
  <c r="AU1722" i="32"/>
  <c r="AT1722" i="32"/>
  <c r="AQ1722" i="32"/>
  <c r="AP1722" i="32"/>
  <c r="AO1722" i="32"/>
  <c r="AN1722" i="32"/>
  <c r="AM1722" i="32"/>
  <c r="AL1722" i="32"/>
  <c r="AK1722" i="32"/>
  <c r="AJ1722" i="32"/>
  <c r="AI1722" i="32"/>
  <c r="AC1722" i="32"/>
  <c r="V1722" i="32" a="1"/>
  <c r="V1722" i="32" s="1"/>
  <c r="T1722" i="32" a="1"/>
  <c r="T1722" i="32" s="1"/>
  <c r="S1722" i="32" a="1"/>
  <c r="S1722" i="32" s="1"/>
  <c r="H1722" i="32"/>
  <c r="C1722" i="32"/>
  <c r="AV1721" i="32"/>
  <c r="AU1721" i="32"/>
  <c r="AT1721" i="32"/>
  <c r="AQ1721" i="32"/>
  <c r="AP1721" i="32"/>
  <c r="AO1721" i="32"/>
  <c r="AN1721" i="32"/>
  <c r="AM1721" i="32"/>
  <c r="AL1721" i="32"/>
  <c r="AK1721" i="32"/>
  <c r="AJ1721" i="32"/>
  <c r="AI1721" i="32"/>
  <c r="AC1721" i="32"/>
  <c r="V1721" i="32" a="1"/>
  <c r="V1721" i="32" s="1"/>
  <c r="T1721" i="32" a="1"/>
  <c r="T1721" i="32" s="1"/>
  <c r="S1721" i="32" a="1"/>
  <c r="S1721" i="32" s="1"/>
  <c r="H1721" i="32"/>
  <c r="C1721" i="32"/>
  <c r="AV1720" i="32"/>
  <c r="AU1720" i="32"/>
  <c r="AT1720" i="32"/>
  <c r="AQ1720" i="32"/>
  <c r="AP1720" i="32"/>
  <c r="AO1720" i="32"/>
  <c r="AN1720" i="32"/>
  <c r="AM1720" i="32"/>
  <c r="AL1720" i="32"/>
  <c r="AK1720" i="32"/>
  <c r="AJ1720" i="32"/>
  <c r="AI1720" i="32"/>
  <c r="AC1720" i="32"/>
  <c r="V1720" i="32" a="1"/>
  <c r="V1720" i="32" s="1"/>
  <c r="T1720" i="32" a="1"/>
  <c r="T1720" i="32" s="1"/>
  <c r="S1720" i="32" a="1"/>
  <c r="S1720" i="32" s="1"/>
  <c r="H1720" i="32"/>
  <c r="C1720" i="32"/>
  <c r="AV1719" i="32"/>
  <c r="AU1719" i="32"/>
  <c r="AT1719" i="32"/>
  <c r="AQ1719" i="32"/>
  <c r="AP1719" i="32"/>
  <c r="AO1719" i="32"/>
  <c r="AN1719" i="32"/>
  <c r="AM1719" i="32"/>
  <c r="AL1719" i="32"/>
  <c r="AK1719" i="32"/>
  <c r="AJ1719" i="32"/>
  <c r="AI1719" i="32"/>
  <c r="AC1719" i="32"/>
  <c r="V1719" i="32" a="1"/>
  <c r="V1719" i="32" s="1"/>
  <c r="T1719" i="32" a="1"/>
  <c r="T1719" i="32" s="1"/>
  <c r="S1719" i="32" a="1"/>
  <c r="S1719" i="32" s="1"/>
  <c r="H1719" i="32"/>
  <c r="C1719" i="32"/>
  <c r="AV1718" i="32"/>
  <c r="AU1718" i="32"/>
  <c r="AT1718" i="32"/>
  <c r="AQ1718" i="32"/>
  <c r="AP1718" i="32"/>
  <c r="AO1718" i="32"/>
  <c r="AN1718" i="32"/>
  <c r="AM1718" i="32"/>
  <c r="AL1718" i="32"/>
  <c r="AK1718" i="32"/>
  <c r="AJ1718" i="32"/>
  <c r="AI1718" i="32"/>
  <c r="AC1718" i="32"/>
  <c r="V1718" i="32" a="1"/>
  <c r="V1718" i="32" s="1"/>
  <c r="T1718" i="32" a="1"/>
  <c r="T1718" i="32" s="1"/>
  <c r="S1718" i="32" a="1"/>
  <c r="S1718" i="32" s="1"/>
  <c r="H1718" i="32"/>
  <c r="C1718" i="32"/>
  <c r="AV1717" i="32"/>
  <c r="AU1717" i="32"/>
  <c r="AT1717" i="32"/>
  <c r="AQ1717" i="32"/>
  <c r="AP1717" i="32"/>
  <c r="AO1717" i="32"/>
  <c r="AN1717" i="32"/>
  <c r="AM1717" i="32"/>
  <c r="AL1717" i="32"/>
  <c r="AK1717" i="32"/>
  <c r="AJ1717" i="32"/>
  <c r="AI1717" i="32"/>
  <c r="AC1717" i="32"/>
  <c r="V1717" i="32" a="1"/>
  <c r="V1717" i="32" s="1"/>
  <c r="T1717" i="32" a="1"/>
  <c r="T1717" i="32" s="1"/>
  <c r="S1717" i="32" a="1"/>
  <c r="S1717" i="32" s="1"/>
  <c r="H1717" i="32"/>
  <c r="C1717" i="32"/>
  <c r="AV1716" i="32"/>
  <c r="AU1716" i="32"/>
  <c r="AT1716" i="32"/>
  <c r="AQ1716" i="32"/>
  <c r="AP1716" i="32"/>
  <c r="AO1716" i="32"/>
  <c r="AN1716" i="32"/>
  <c r="AM1716" i="32"/>
  <c r="AL1716" i="32"/>
  <c r="AK1716" i="32"/>
  <c r="AJ1716" i="32"/>
  <c r="AI1716" i="32"/>
  <c r="AC1716" i="32"/>
  <c r="V1716" i="32" a="1"/>
  <c r="V1716" i="32" s="1"/>
  <c r="T1716" i="32" a="1"/>
  <c r="T1716" i="32" s="1"/>
  <c r="S1716" i="32" a="1"/>
  <c r="S1716" i="32" s="1"/>
  <c r="H1716" i="32"/>
  <c r="C1716" i="32"/>
  <c r="AV1715" i="32"/>
  <c r="AU1715" i="32"/>
  <c r="AT1715" i="32"/>
  <c r="AQ1715" i="32"/>
  <c r="AP1715" i="32"/>
  <c r="AO1715" i="32"/>
  <c r="AN1715" i="32"/>
  <c r="AM1715" i="32"/>
  <c r="AL1715" i="32"/>
  <c r="AK1715" i="32"/>
  <c r="AJ1715" i="32"/>
  <c r="AI1715" i="32"/>
  <c r="AC1715" i="32"/>
  <c r="V1715" i="32" a="1"/>
  <c r="V1715" i="32" s="1"/>
  <c r="T1715" i="32" a="1"/>
  <c r="T1715" i="32" s="1"/>
  <c r="S1715" i="32" a="1"/>
  <c r="S1715" i="32" s="1"/>
  <c r="H1715" i="32"/>
  <c r="C1715" i="32"/>
  <c r="AV1714" i="32"/>
  <c r="AU1714" i="32"/>
  <c r="AT1714" i="32"/>
  <c r="AQ1714" i="32"/>
  <c r="AP1714" i="32"/>
  <c r="AO1714" i="32"/>
  <c r="AN1714" i="32"/>
  <c r="AM1714" i="32"/>
  <c r="AL1714" i="32"/>
  <c r="AK1714" i="32"/>
  <c r="AJ1714" i="32"/>
  <c r="AI1714" i="32"/>
  <c r="AC1714" i="32"/>
  <c r="V1714" i="32" a="1"/>
  <c r="V1714" i="32" s="1"/>
  <c r="T1714" i="32" a="1"/>
  <c r="T1714" i="32" s="1"/>
  <c r="S1714" i="32" a="1"/>
  <c r="S1714" i="32" s="1"/>
  <c r="H1714" i="32"/>
  <c r="C1714" i="32"/>
  <c r="AV1713" i="32"/>
  <c r="AU1713" i="32"/>
  <c r="AT1713" i="32"/>
  <c r="AQ1713" i="32"/>
  <c r="AP1713" i="32"/>
  <c r="AO1713" i="32"/>
  <c r="AN1713" i="32"/>
  <c r="AM1713" i="32"/>
  <c r="AL1713" i="32"/>
  <c r="AK1713" i="32"/>
  <c r="AJ1713" i="32"/>
  <c r="AI1713" i="32"/>
  <c r="AC1713" i="32"/>
  <c r="V1713" i="32" a="1"/>
  <c r="V1713" i="32" s="1"/>
  <c r="T1713" i="32" a="1"/>
  <c r="T1713" i="32" s="1"/>
  <c r="S1713" i="32" a="1"/>
  <c r="S1713" i="32" s="1"/>
  <c r="H1713" i="32"/>
  <c r="C1713" i="32"/>
  <c r="AV1712" i="32"/>
  <c r="AU1712" i="32"/>
  <c r="AT1712" i="32"/>
  <c r="AQ1712" i="32"/>
  <c r="AP1712" i="32"/>
  <c r="AO1712" i="32"/>
  <c r="AN1712" i="32"/>
  <c r="AM1712" i="32"/>
  <c r="AL1712" i="32"/>
  <c r="AK1712" i="32"/>
  <c r="AJ1712" i="32"/>
  <c r="AI1712" i="32"/>
  <c r="AC1712" i="32"/>
  <c r="V1712" i="32" a="1"/>
  <c r="V1712" i="32" s="1"/>
  <c r="T1712" i="32" a="1"/>
  <c r="T1712" i="32" s="1"/>
  <c r="S1712" i="32" a="1"/>
  <c r="S1712" i="32" s="1"/>
  <c r="H1712" i="32"/>
  <c r="C1712" i="32"/>
  <c r="AV1711" i="32"/>
  <c r="AU1711" i="32"/>
  <c r="AT1711" i="32"/>
  <c r="AQ1711" i="32"/>
  <c r="AP1711" i="32"/>
  <c r="AO1711" i="32"/>
  <c r="AN1711" i="32"/>
  <c r="AM1711" i="32"/>
  <c r="AL1711" i="32"/>
  <c r="AK1711" i="32"/>
  <c r="AJ1711" i="32"/>
  <c r="AI1711" i="32"/>
  <c r="AC1711" i="32"/>
  <c r="V1711" i="32" a="1"/>
  <c r="V1711" i="32" s="1"/>
  <c r="T1711" i="32" a="1"/>
  <c r="T1711" i="32" s="1"/>
  <c r="S1711" i="32" a="1"/>
  <c r="S1711" i="32" s="1"/>
  <c r="H1711" i="32"/>
  <c r="C1711" i="32"/>
  <c r="AV1710" i="32"/>
  <c r="AU1710" i="32"/>
  <c r="AT1710" i="32"/>
  <c r="AQ1710" i="32"/>
  <c r="AP1710" i="32"/>
  <c r="AO1710" i="32"/>
  <c r="AN1710" i="32"/>
  <c r="AM1710" i="32"/>
  <c r="AL1710" i="32"/>
  <c r="AK1710" i="32"/>
  <c r="AJ1710" i="32"/>
  <c r="AI1710" i="32"/>
  <c r="AC1710" i="32"/>
  <c r="V1710" i="32" a="1"/>
  <c r="V1710" i="32" s="1"/>
  <c r="T1710" i="32" a="1"/>
  <c r="T1710" i="32" s="1"/>
  <c r="S1710" i="32" a="1"/>
  <c r="S1710" i="32" s="1"/>
  <c r="H1710" i="32"/>
  <c r="C1710" i="32"/>
  <c r="AV1709" i="32"/>
  <c r="AU1709" i="32"/>
  <c r="AT1709" i="32"/>
  <c r="AQ1709" i="32"/>
  <c r="AP1709" i="32"/>
  <c r="AO1709" i="32"/>
  <c r="AN1709" i="32"/>
  <c r="AM1709" i="32"/>
  <c r="AL1709" i="32"/>
  <c r="AK1709" i="32"/>
  <c r="AJ1709" i="32"/>
  <c r="AI1709" i="32"/>
  <c r="AC1709" i="32"/>
  <c r="V1709" i="32" a="1"/>
  <c r="V1709" i="32" s="1"/>
  <c r="T1709" i="32" a="1"/>
  <c r="T1709" i="32" s="1"/>
  <c r="S1709" i="32" a="1"/>
  <c r="S1709" i="32" s="1"/>
  <c r="H1709" i="32"/>
  <c r="C1709" i="32"/>
  <c r="AV1708" i="32"/>
  <c r="AU1708" i="32"/>
  <c r="AT1708" i="32"/>
  <c r="AQ1708" i="32"/>
  <c r="AP1708" i="32"/>
  <c r="AO1708" i="32"/>
  <c r="AN1708" i="32"/>
  <c r="AM1708" i="32"/>
  <c r="AL1708" i="32"/>
  <c r="AK1708" i="32"/>
  <c r="AJ1708" i="32"/>
  <c r="AI1708" i="32"/>
  <c r="AC1708" i="32"/>
  <c r="V1708" i="32" a="1"/>
  <c r="V1708" i="32" s="1"/>
  <c r="T1708" i="32" a="1"/>
  <c r="T1708" i="32" s="1"/>
  <c r="S1708" i="32" a="1"/>
  <c r="S1708" i="32" s="1"/>
  <c r="H1708" i="32"/>
  <c r="C1708" i="32"/>
  <c r="AV1707" i="32"/>
  <c r="AU1707" i="32"/>
  <c r="AT1707" i="32"/>
  <c r="AQ1707" i="32"/>
  <c r="AP1707" i="32"/>
  <c r="AO1707" i="32"/>
  <c r="AN1707" i="32"/>
  <c r="AM1707" i="32"/>
  <c r="AL1707" i="32"/>
  <c r="AK1707" i="32"/>
  <c r="AJ1707" i="32"/>
  <c r="AI1707" i="32"/>
  <c r="AC1707" i="32"/>
  <c r="V1707" i="32" a="1"/>
  <c r="V1707" i="32" s="1"/>
  <c r="T1707" i="32" a="1"/>
  <c r="T1707" i="32" s="1"/>
  <c r="S1707" i="32" a="1"/>
  <c r="S1707" i="32" s="1"/>
  <c r="H1707" i="32"/>
  <c r="C1707" i="32"/>
  <c r="AV1706" i="32"/>
  <c r="AU1706" i="32"/>
  <c r="AT1706" i="32"/>
  <c r="AQ1706" i="32"/>
  <c r="AP1706" i="32"/>
  <c r="AO1706" i="32"/>
  <c r="AN1706" i="32"/>
  <c r="AM1706" i="32"/>
  <c r="AL1706" i="32"/>
  <c r="AK1706" i="32"/>
  <c r="AJ1706" i="32"/>
  <c r="AI1706" i="32"/>
  <c r="AC1706" i="32"/>
  <c r="V1706" i="32" a="1"/>
  <c r="V1706" i="32" s="1"/>
  <c r="T1706" i="32" a="1"/>
  <c r="T1706" i="32" s="1"/>
  <c r="S1706" i="32" a="1"/>
  <c r="S1706" i="32" s="1"/>
  <c r="H1706" i="32"/>
  <c r="C1706" i="32"/>
  <c r="AV1705" i="32"/>
  <c r="AU1705" i="32"/>
  <c r="AT1705" i="32"/>
  <c r="AQ1705" i="32"/>
  <c r="AP1705" i="32"/>
  <c r="AO1705" i="32"/>
  <c r="AN1705" i="32"/>
  <c r="AM1705" i="32"/>
  <c r="AL1705" i="32"/>
  <c r="AK1705" i="32"/>
  <c r="AJ1705" i="32"/>
  <c r="AI1705" i="32"/>
  <c r="AC1705" i="32"/>
  <c r="V1705" i="32" a="1"/>
  <c r="V1705" i="32" s="1"/>
  <c r="T1705" i="32" a="1"/>
  <c r="T1705" i="32" s="1"/>
  <c r="S1705" i="32" a="1"/>
  <c r="S1705" i="32" s="1"/>
  <c r="H1705" i="32"/>
  <c r="C1705" i="32"/>
  <c r="AV1704" i="32"/>
  <c r="AU1704" i="32"/>
  <c r="AT1704" i="32"/>
  <c r="AQ1704" i="32"/>
  <c r="AP1704" i="32"/>
  <c r="AO1704" i="32"/>
  <c r="AN1704" i="32"/>
  <c r="AM1704" i="32"/>
  <c r="AL1704" i="32"/>
  <c r="AK1704" i="32"/>
  <c r="AJ1704" i="32"/>
  <c r="AI1704" i="32"/>
  <c r="AC1704" i="32"/>
  <c r="V1704" i="32" a="1"/>
  <c r="V1704" i="32" s="1"/>
  <c r="T1704" i="32" a="1"/>
  <c r="T1704" i="32" s="1"/>
  <c r="S1704" i="32" a="1"/>
  <c r="S1704" i="32" s="1"/>
  <c r="H1704" i="32"/>
  <c r="C1704" i="32"/>
  <c r="AV1703" i="32"/>
  <c r="AU1703" i="32"/>
  <c r="AT1703" i="32"/>
  <c r="AQ1703" i="32"/>
  <c r="AP1703" i="32"/>
  <c r="AO1703" i="32"/>
  <c r="AN1703" i="32"/>
  <c r="AM1703" i="32"/>
  <c r="AL1703" i="32"/>
  <c r="AK1703" i="32"/>
  <c r="AJ1703" i="32"/>
  <c r="AI1703" i="32"/>
  <c r="AC1703" i="32"/>
  <c r="V1703" i="32" a="1"/>
  <c r="V1703" i="32" s="1"/>
  <c r="T1703" i="32" a="1"/>
  <c r="T1703" i="32" s="1"/>
  <c r="S1703" i="32" a="1"/>
  <c r="S1703" i="32" s="1"/>
  <c r="H1703" i="32"/>
  <c r="C1703" i="32"/>
  <c r="AV1702" i="32"/>
  <c r="AU1702" i="32"/>
  <c r="AT1702" i="32"/>
  <c r="AQ1702" i="32"/>
  <c r="AP1702" i="32"/>
  <c r="AO1702" i="32"/>
  <c r="AN1702" i="32"/>
  <c r="AM1702" i="32"/>
  <c r="AL1702" i="32"/>
  <c r="AK1702" i="32"/>
  <c r="AJ1702" i="32"/>
  <c r="AI1702" i="32"/>
  <c r="AC1702" i="32"/>
  <c r="V1702" i="32" a="1"/>
  <c r="V1702" i="32" s="1"/>
  <c r="T1702" i="32" a="1"/>
  <c r="T1702" i="32" s="1"/>
  <c r="S1702" i="32" a="1"/>
  <c r="S1702" i="32" s="1"/>
  <c r="H1702" i="32"/>
  <c r="C1702" i="32"/>
  <c r="AV1701" i="32"/>
  <c r="AU1701" i="32"/>
  <c r="AT1701" i="32"/>
  <c r="AQ1701" i="32"/>
  <c r="AP1701" i="32"/>
  <c r="AO1701" i="32"/>
  <c r="AN1701" i="32"/>
  <c r="AM1701" i="32"/>
  <c r="AL1701" i="32"/>
  <c r="AK1701" i="32"/>
  <c r="AJ1701" i="32"/>
  <c r="AI1701" i="32"/>
  <c r="AC1701" i="32"/>
  <c r="V1701" i="32" a="1"/>
  <c r="V1701" i="32" s="1"/>
  <c r="T1701" i="32" a="1"/>
  <c r="T1701" i="32" s="1"/>
  <c r="S1701" i="32" a="1"/>
  <c r="S1701" i="32" s="1"/>
  <c r="H1701" i="32"/>
  <c r="C1701" i="32"/>
  <c r="AV1700" i="32"/>
  <c r="AU1700" i="32"/>
  <c r="AT1700" i="32"/>
  <c r="AQ1700" i="32"/>
  <c r="AP1700" i="32"/>
  <c r="AO1700" i="32"/>
  <c r="AN1700" i="32"/>
  <c r="AM1700" i="32"/>
  <c r="AL1700" i="32"/>
  <c r="AK1700" i="32"/>
  <c r="AJ1700" i="32"/>
  <c r="AI1700" i="32"/>
  <c r="AC1700" i="32"/>
  <c r="V1700" i="32" a="1"/>
  <c r="V1700" i="32" s="1"/>
  <c r="T1700" i="32" a="1"/>
  <c r="T1700" i="32" s="1"/>
  <c r="S1700" i="32" a="1"/>
  <c r="S1700" i="32" s="1"/>
  <c r="H1700" i="32"/>
  <c r="C1700" i="32"/>
  <c r="AV1699" i="32"/>
  <c r="AU1699" i="32"/>
  <c r="AT1699" i="32"/>
  <c r="AQ1699" i="32"/>
  <c r="AP1699" i="32"/>
  <c r="AO1699" i="32"/>
  <c r="AN1699" i="32"/>
  <c r="AM1699" i="32"/>
  <c r="AL1699" i="32"/>
  <c r="AK1699" i="32"/>
  <c r="AJ1699" i="32"/>
  <c r="AI1699" i="32"/>
  <c r="AC1699" i="32"/>
  <c r="V1699" i="32" a="1"/>
  <c r="V1699" i="32" s="1"/>
  <c r="T1699" i="32" a="1"/>
  <c r="T1699" i="32" s="1"/>
  <c r="S1699" i="32" a="1"/>
  <c r="S1699" i="32" s="1"/>
  <c r="H1699" i="32"/>
  <c r="C1699" i="32"/>
  <c r="AV1698" i="32"/>
  <c r="AU1698" i="32"/>
  <c r="AT1698" i="32"/>
  <c r="AQ1698" i="32"/>
  <c r="AP1698" i="32"/>
  <c r="AO1698" i="32"/>
  <c r="AN1698" i="32"/>
  <c r="AM1698" i="32"/>
  <c r="AL1698" i="32"/>
  <c r="AK1698" i="32"/>
  <c r="AJ1698" i="32"/>
  <c r="AI1698" i="32"/>
  <c r="AC1698" i="32"/>
  <c r="V1698" i="32" a="1"/>
  <c r="V1698" i="32" s="1"/>
  <c r="T1698" i="32" a="1"/>
  <c r="T1698" i="32" s="1"/>
  <c r="S1698" i="32" a="1"/>
  <c r="S1698" i="32" s="1"/>
  <c r="H1698" i="32"/>
  <c r="C1698" i="32"/>
  <c r="AV1697" i="32"/>
  <c r="AU1697" i="32"/>
  <c r="AT1697" i="32"/>
  <c r="AQ1697" i="32"/>
  <c r="AP1697" i="32"/>
  <c r="AO1697" i="32"/>
  <c r="AN1697" i="32"/>
  <c r="AM1697" i="32"/>
  <c r="AL1697" i="32"/>
  <c r="AK1697" i="32"/>
  <c r="AJ1697" i="32"/>
  <c r="AI1697" i="32"/>
  <c r="AC1697" i="32"/>
  <c r="V1697" i="32" a="1"/>
  <c r="V1697" i="32" s="1"/>
  <c r="T1697" i="32" a="1"/>
  <c r="T1697" i="32" s="1"/>
  <c r="S1697" i="32" a="1"/>
  <c r="S1697" i="32" s="1"/>
  <c r="H1697" i="32"/>
  <c r="C1697" i="32"/>
  <c r="AV1696" i="32"/>
  <c r="AU1696" i="32"/>
  <c r="AT1696" i="32"/>
  <c r="AQ1696" i="32"/>
  <c r="AP1696" i="32"/>
  <c r="AO1696" i="32"/>
  <c r="AN1696" i="32"/>
  <c r="AM1696" i="32"/>
  <c r="AL1696" i="32"/>
  <c r="AK1696" i="32"/>
  <c r="AJ1696" i="32"/>
  <c r="AI1696" i="32"/>
  <c r="AC1696" i="32"/>
  <c r="V1696" i="32" a="1"/>
  <c r="V1696" i="32" s="1"/>
  <c r="T1696" i="32" a="1"/>
  <c r="T1696" i="32" s="1"/>
  <c r="S1696" i="32" a="1"/>
  <c r="S1696" i="32" s="1"/>
  <c r="H1696" i="32"/>
  <c r="C1696" i="32"/>
  <c r="AV1695" i="32"/>
  <c r="AU1695" i="32"/>
  <c r="AT1695" i="32"/>
  <c r="AQ1695" i="32"/>
  <c r="AP1695" i="32"/>
  <c r="AO1695" i="32"/>
  <c r="AN1695" i="32"/>
  <c r="AM1695" i="32"/>
  <c r="AL1695" i="32"/>
  <c r="AK1695" i="32"/>
  <c r="AJ1695" i="32"/>
  <c r="AI1695" i="32"/>
  <c r="AC1695" i="32"/>
  <c r="V1695" i="32" a="1"/>
  <c r="V1695" i="32" s="1"/>
  <c r="T1695" i="32" a="1"/>
  <c r="T1695" i="32" s="1"/>
  <c r="S1695" i="32" a="1"/>
  <c r="S1695" i="32" s="1"/>
  <c r="H1695" i="32"/>
  <c r="C1695" i="32"/>
  <c r="AV1694" i="32"/>
  <c r="AU1694" i="32"/>
  <c r="AT1694" i="32"/>
  <c r="AQ1694" i="32"/>
  <c r="AP1694" i="32"/>
  <c r="AO1694" i="32"/>
  <c r="AN1694" i="32"/>
  <c r="AM1694" i="32"/>
  <c r="AL1694" i="32"/>
  <c r="AK1694" i="32"/>
  <c r="AJ1694" i="32"/>
  <c r="AI1694" i="32"/>
  <c r="AC1694" i="32"/>
  <c r="V1694" i="32" a="1"/>
  <c r="V1694" i="32" s="1"/>
  <c r="T1694" i="32" a="1"/>
  <c r="T1694" i="32" s="1"/>
  <c r="S1694" i="32" a="1"/>
  <c r="S1694" i="32" s="1"/>
  <c r="H1694" i="32"/>
  <c r="C1694" i="32"/>
  <c r="AV1693" i="32"/>
  <c r="AU1693" i="32"/>
  <c r="AT1693" i="32"/>
  <c r="AQ1693" i="32"/>
  <c r="AP1693" i="32"/>
  <c r="AO1693" i="32"/>
  <c r="AN1693" i="32"/>
  <c r="AM1693" i="32"/>
  <c r="AL1693" i="32"/>
  <c r="AK1693" i="32"/>
  <c r="AJ1693" i="32"/>
  <c r="AI1693" i="32"/>
  <c r="AC1693" i="32"/>
  <c r="V1693" i="32" a="1"/>
  <c r="V1693" i="32" s="1"/>
  <c r="T1693" i="32" a="1"/>
  <c r="T1693" i="32" s="1"/>
  <c r="S1693" i="32" a="1"/>
  <c r="S1693" i="32" s="1"/>
  <c r="H1693" i="32"/>
  <c r="C1693" i="32"/>
  <c r="AV1692" i="32"/>
  <c r="AU1692" i="32"/>
  <c r="AT1692" i="32"/>
  <c r="AQ1692" i="32"/>
  <c r="AP1692" i="32"/>
  <c r="AO1692" i="32"/>
  <c r="AN1692" i="32"/>
  <c r="AM1692" i="32"/>
  <c r="AL1692" i="32"/>
  <c r="AK1692" i="32"/>
  <c r="AJ1692" i="32"/>
  <c r="AI1692" i="32"/>
  <c r="AC1692" i="32"/>
  <c r="V1692" i="32" a="1"/>
  <c r="V1692" i="32" s="1"/>
  <c r="T1692" i="32" a="1"/>
  <c r="T1692" i="32" s="1"/>
  <c r="S1692" i="32" a="1"/>
  <c r="S1692" i="32" s="1"/>
  <c r="H1692" i="32"/>
  <c r="C1692" i="32"/>
  <c r="AV1691" i="32"/>
  <c r="AU1691" i="32"/>
  <c r="AT1691" i="32"/>
  <c r="AQ1691" i="32"/>
  <c r="AP1691" i="32"/>
  <c r="AO1691" i="32"/>
  <c r="AN1691" i="32"/>
  <c r="AM1691" i="32"/>
  <c r="AL1691" i="32"/>
  <c r="AK1691" i="32"/>
  <c r="AJ1691" i="32"/>
  <c r="AI1691" i="32"/>
  <c r="AC1691" i="32"/>
  <c r="V1691" i="32" a="1"/>
  <c r="V1691" i="32" s="1"/>
  <c r="T1691" i="32" a="1"/>
  <c r="T1691" i="32" s="1"/>
  <c r="S1691" i="32" a="1"/>
  <c r="S1691" i="32" s="1"/>
  <c r="H1691" i="32"/>
  <c r="C1691" i="32"/>
  <c r="AV1690" i="32"/>
  <c r="AU1690" i="32"/>
  <c r="AT1690" i="32"/>
  <c r="AQ1690" i="32"/>
  <c r="AP1690" i="32"/>
  <c r="AO1690" i="32"/>
  <c r="AN1690" i="32"/>
  <c r="AM1690" i="32"/>
  <c r="AL1690" i="32"/>
  <c r="AK1690" i="32"/>
  <c r="AJ1690" i="32"/>
  <c r="AI1690" i="32"/>
  <c r="AC1690" i="32"/>
  <c r="V1690" i="32" a="1"/>
  <c r="V1690" i="32" s="1"/>
  <c r="T1690" i="32" a="1"/>
  <c r="T1690" i="32" s="1"/>
  <c r="S1690" i="32" a="1"/>
  <c r="S1690" i="32" s="1"/>
  <c r="H1690" i="32"/>
  <c r="C1690" i="32"/>
  <c r="AV1689" i="32"/>
  <c r="AU1689" i="32"/>
  <c r="AT1689" i="32"/>
  <c r="AQ1689" i="32"/>
  <c r="AP1689" i="32"/>
  <c r="AO1689" i="32"/>
  <c r="AN1689" i="32"/>
  <c r="AM1689" i="32"/>
  <c r="AL1689" i="32"/>
  <c r="AK1689" i="32"/>
  <c r="AJ1689" i="32"/>
  <c r="AI1689" i="32"/>
  <c r="AC1689" i="32"/>
  <c r="V1689" i="32" a="1"/>
  <c r="V1689" i="32" s="1"/>
  <c r="T1689" i="32" a="1"/>
  <c r="T1689" i="32" s="1"/>
  <c r="S1689" i="32" a="1"/>
  <c r="S1689" i="32" s="1"/>
  <c r="H1689" i="32"/>
  <c r="C1689" i="32"/>
  <c r="AV1688" i="32"/>
  <c r="AU1688" i="32"/>
  <c r="AT1688" i="32"/>
  <c r="AQ1688" i="32"/>
  <c r="AP1688" i="32"/>
  <c r="AO1688" i="32"/>
  <c r="AN1688" i="32"/>
  <c r="AM1688" i="32"/>
  <c r="AL1688" i="32"/>
  <c r="AK1688" i="32"/>
  <c r="AJ1688" i="32"/>
  <c r="AI1688" i="32"/>
  <c r="AC1688" i="32"/>
  <c r="V1688" i="32" a="1"/>
  <c r="V1688" i="32" s="1"/>
  <c r="T1688" i="32" a="1"/>
  <c r="T1688" i="32" s="1"/>
  <c r="S1688" i="32" a="1"/>
  <c r="S1688" i="32" s="1"/>
  <c r="H1688" i="32"/>
  <c r="C1688" i="32"/>
  <c r="AV1687" i="32"/>
  <c r="AU1687" i="32"/>
  <c r="AT1687" i="32"/>
  <c r="AQ1687" i="32"/>
  <c r="AP1687" i="32"/>
  <c r="AO1687" i="32"/>
  <c r="AN1687" i="32"/>
  <c r="AM1687" i="32"/>
  <c r="AL1687" i="32"/>
  <c r="AK1687" i="32"/>
  <c r="AJ1687" i="32"/>
  <c r="AI1687" i="32"/>
  <c r="AC1687" i="32"/>
  <c r="V1687" i="32" a="1"/>
  <c r="V1687" i="32" s="1"/>
  <c r="T1687" i="32" a="1"/>
  <c r="T1687" i="32" s="1"/>
  <c r="S1687" i="32" a="1"/>
  <c r="S1687" i="32" s="1"/>
  <c r="H1687" i="32"/>
  <c r="C1687" i="32"/>
  <c r="AV1686" i="32"/>
  <c r="AU1686" i="32"/>
  <c r="AT1686" i="32"/>
  <c r="AQ1686" i="32"/>
  <c r="AP1686" i="32"/>
  <c r="AO1686" i="32"/>
  <c r="AN1686" i="32"/>
  <c r="AM1686" i="32"/>
  <c r="AL1686" i="32"/>
  <c r="AK1686" i="32"/>
  <c r="AJ1686" i="32"/>
  <c r="AI1686" i="32"/>
  <c r="AC1686" i="32"/>
  <c r="V1686" i="32" a="1"/>
  <c r="V1686" i="32" s="1"/>
  <c r="T1686" i="32" a="1"/>
  <c r="T1686" i="32" s="1"/>
  <c r="S1686" i="32" a="1"/>
  <c r="S1686" i="32" s="1"/>
  <c r="H1686" i="32"/>
  <c r="C1686" i="32"/>
  <c r="AV1685" i="32"/>
  <c r="AU1685" i="32"/>
  <c r="AT1685" i="32"/>
  <c r="AQ1685" i="32"/>
  <c r="AP1685" i="32"/>
  <c r="AO1685" i="32"/>
  <c r="AN1685" i="32"/>
  <c r="AM1685" i="32"/>
  <c r="AL1685" i="32"/>
  <c r="AK1685" i="32"/>
  <c r="AJ1685" i="32"/>
  <c r="AI1685" i="32"/>
  <c r="AC1685" i="32"/>
  <c r="V1685" i="32" a="1"/>
  <c r="V1685" i="32" s="1"/>
  <c r="T1685" i="32" a="1"/>
  <c r="T1685" i="32" s="1"/>
  <c r="S1685" i="32" a="1"/>
  <c r="S1685" i="32" s="1"/>
  <c r="H1685" i="32"/>
  <c r="C1685" i="32"/>
  <c r="AV1684" i="32"/>
  <c r="AU1684" i="32"/>
  <c r="AT1684" i="32"/>
  <c r="AQ1684" i="32"/>
  <c r="AP1684" i="32"/>
  <c r="AO1684" i="32"/>
  <c r="AN1684" i="32"/>
  <c r="AM1684" i="32"/>
  <c r="AL1684" i="32"/>
  <c r="AK1684" i="32"/>
  <c r="AJ1684" i="32"/>
  <c r="AI1684" i="32"/>
  <c r="AC1684" i="32"/>
  <c r="V1684" i="32" a="1"/>
  <c r="V1684" i="32" s="1"/>
  <c r="T1684" i="32" a="1"/>
  <c r="T1684" i="32" s="1"/>
  <c r="S1684" i="32" a="1"/>
  <c r="S1684" i="32" s="1"/>
  <c r="H1684" i="32"/>
  <c r="C1684" i="32"/>
  <c r="AV1683" i="32"/>
  <c r="AU1683" i="32"/>
  <c r="AT1683" i="32"/>
  <c r="AQ1683" i="32"/>
  <c r="AP1683" i="32"/>
  <c r="AO1683" i="32"/>
  <c r="AN1683" i="32"/>
  <c r="AM1683" i="32"/>
  <c r="AL1683" i="32"/>
  <c r="AK1683" i="32"/>
  <c r="AJ1683" i="32"/>
  <c r="AI1683" i="32"/>
  <c r="AC1683" i="32"/>
  <c r="V1683" i="32" a="1"/>
  <c r="V1683" i="32" s="1"/>
  <c r="T1683" i="32" a="1"/>
  <c r="T1683" i="32" s="1"/>
  <c r="S1683" i="32" a="1"/>
  <c r="S1683" i="32" s="1"/>
  <c r="H1683" i="32"/>
  <c r="C1683" i="32"/>
  <c r="AV1682" i="32"/>
  <c r="AU1682" i="32"/>
  <c r="AT1682" i="32"/>
  <c r="AQ1682" i="32"/>
  <c r="AP1682" i="32"/>
  <c r="AO1682" i="32"/>
  <c r="AN1682" i="32"/>
  <c r="AM1682" i="32"/>
  <c r="AL1682" i="32"/>
  <c r="AK1682" i="32"/>
  <c r="AJ1682" i="32"/>
  <c r="AI1682" i="32"/>
  <c r="AC1682" i="32"/>
  <c r="V1682" i="32" a="1"/>
  <c r="V1682" i="32" s="1"/>
  <c r="T1682" i="32" a="1"/>
  <c r="T1682" i="32" s="1"/>
  <c r="S1682" i="32" a="1"/>
  <c r="S1682" i="32" s="1"/>
  <c r="H1682" i="32"/>
  <c r="C1682" i="32"/>
  <c r="AV1681" i="32"/>
  <c r="AU1681" i="32"/>
  <c r="AT1681" i="32"/>
  <c r="AQ1681" i="32"/>
  <c r="AP1681" i="32"/>
  <c r="AO1681" i="32"/>
  <c r="AN1681" i="32"/>
  <c r="AM1681" i="32"/>
  <c r="AL1681" i="32"/>
  <c r="AK1681" i="32"/>
  <c r="AJ1681" i="32"/>
  <c r="AI1681" i="32"/>
  <c r="AC1681" i="32"/>
  <c r="V1681" i="32" a="1"/>
  <c r="V1681" i="32" s="1"/>
  <c r="T1681" i="32" a="1"/>
  <c r="T1681" i="32" s="1"/>
  <c r="S1681" i="32" a="1"/>
  <c r="S1681" i="32" s="1"/>
  <c r="H1681" i="32"/>
  <c r="C1681" i="32"/>
  <c r="AV1680" i="32"/>
  <c r="AU1680" i="32"/>
  <c r="AT1680" i="32"/>
  <c r="AQ1680" i="32"/>
  <c r="AP1680" i="32"/>
  <c r="AO1680" i="32"/>
  <c r="AN1680" i="32"/>
  <c r="AM1680" i="32"/>
  <c r="AL1680" i="32"/>
  <c r="AK1680" i="32"/>
  <c r="AJ1680" i="32"/>
  <c r="AI1680" i="32"/>
  <c r="AC1680" i="32"/>
  <c r="V1680" i="32" a="1"/>
  <c r="V1680" i="32" s="1"/>
  <c r="T1680" i="32" a="1"/>
  <c r="T1680" i="32" s="1"/>
  <c r="S1680" i="32" a="1"/>
  <c r="S1680" i="32" s="1"/>
  <c r="H1680" i="32"/>
  <c r="C1680" i="32"/>
  <c r="AV1679" i="32"/>
  <c r="AU1679" i="32"/>
  <c r="AT1679" i="32"/>
  <c r="AQ1679" i="32"/>
  <c r="AP1679" i="32"/>
  <c r="AO1679" i="32"/>
  <c r="AN1679" i="32"/>
  <c r="AM1679" i="32"/>
  <c r="AL1679" i="32"/>
  <c r="AK1679" i="32"/>
  <c r="AJ1679" i="32"/>
  <c r="AI1679" i="32"/>
  <c r="AC1679" i="32"/>
  <c r="V1679" i="32" a="1"/>
  <c r="V1679" i="32" s="1"/>
  <c r="T1679" i="32" a="1"/>
  <c r="T1679" i="32" s="1"/>
  <c r="S1679" i="32" a="1"/>
  <c r="S1679" i="32" s="1"/>
  <c r="H1679" i="32"/>
  <c r="C1679" i="32"/>
  <c r="AV1678" i="32"/>
  <c r="AU1678" i="32"/>
  <c r="AT1678" i="32"/>
  <c r="AQ1678" i="32"/>
  <c r="AP1678" i="32"/>
  <c r="AO1678" i="32"/>
  <c r="AN1678" i="32"/>
  <c r="AM1678" i="32"/>
  <c r="AL1678" i="32"/>
  <c r="AK1678" i="32"/>
  <c r="AJ1678" i="32"/>
  <c r="AI1678" i="32"/>
  <c r="AC1678" i="32"/>
  <c r="V1678" i="32" a="1"/>
  <c r="V1678" i="32" s="1"/>
  <c r="T1678" i="32" a="1"/>
  <c r="T1678" i="32" s="1"/>
  <c r="S1678" i="32" a="1"/>
  <c r="S1678" i="32" s="1"/>
  <c r="H1678" i="32"/>
  <c r="C1678" i="32"/>
  <c r="AV1677" i="32"/>
  <c r="AU1677" i="32"/>
  <c r="AT1677" i="32"/>
  <c r="AQ1677" i="32"/>
  <c r="AP1677" i="32"/>
  <c r="AO1677" i="32"/>
  <c r="AN1677" i="32"/>
  <c r="AM1677" i="32"/>
  <c r="AL1677" i="32"/>
  <c r="AK1677" i="32"/>
  <c r="AJ1677" i="32"/>
  <c r="AI1677" i="32"/>
  <c r="AC1677" i="32"/>
  <c r="V1677" i="32" a="1"/>
  <c r="V1677" i="32" s="1"/>
  <c r="T1677" i="32" a="1"/>
  <c r="T1677" i="32" s="1"/>
  <c r="S1677" i="32" a="1"/>
  <c r="S1677" i="32" s="1"/>
  <c r="H1677" i="32"/>
  <c r="C1677" i="32"/>
  <c r="AV1676" i="32"/>
  <c r="AU1676" i="32"/>
  <c r="AT1676" i="32"/>
  <c r="AQ1676" i="32"/>
  <c r="AP1676" i="32"/>
  <c r="AO1676" i="32"/>
  <c r="AN1676" i="32"/>
  <c r="AM1676" i="32"/>
  <c r="AL1676" i="32"/>
  <c r="AK1676" i="32"/>
  <c r="AJ1676" i="32"/>
  <c r="AI1676" i="32"/>
  <c r="AC1676" i="32"/>
  <c r="V1676" i="32" a="1"/>
  <c r="V1676" i="32" s="1"/>
  <c r="T1676" i="32" a="1"/>
  <c r="T1676" i="32" s="1"/>
  <c r="S1676" i="32" a="1"/>
  <c r="S1676" i="32" s="1"/>
  <c r="H1676" i="32"/>
  <c r="C1676" i="32"/>
  <c r="AV1675" i="32"/>
  <c r="AU1675" i="32"/>
  <c r="AT1675" i="32"/>
  <c r="AQ1675" i="32"/>
  <c r="AP1675" i="32"/>
  <c r="AO1675" i="32"/>
  <c r="AN1675" i="32"/>
  <c r="AM1675" i="32"/>
  <c r="AL1675" i="32"/>
  <c r="AK1675" i="32"/>
  <c r="AJ1675" i="32"/>
  <c r="AI1675" i="32"/>
  <c r="AC1675" i="32"/>
  <c r="V1675" i="32" a="1"/>
  <c r="V1675" i="32" s="1"/>
  <c r="T1675" i="32" a="1"/>
  <c r="T1675" i="32" s="1"/>
  <c r="S1675" i="32" a="1"/>
  <c r="S1675" i="32" s="1"/>
  <c r="H1675" i="32"/>
  <c r="C1675" i="32"/>
  <c r="AV1674" i="32"/>
  <c r="AU1674" i="32"/>
  <c r="AT1674" i="32"/>
  <c r="AQ1674" i="32"/>
  <c r="AP1674" i="32"/>
  <c r="AO1674" i="32"/>
  <c r="AN1674" i="32"/>
  <c r="AM1674" i="32"/>
  <c r="AL1674" i="32"/>
  <c r="AK1674" i="32"/>
  <c r="AJ1674" i="32"/>
  <c r="AI1674" i="32"/>
  <c r="AC1674" i="32"/>
  <c r="V1674" i="32" a="1"/>
  <c r="V1674" i="32" s="1"/>
  <c r="T1674" i="32" a="1"/>
  <c r="T1674" i="32" s="1"/>
  <c r="S1674" i="32" a="1"/>
  <c r="S1674" i="32" s="1"/>
  <c r="H1674" i="32"/>
  <c r="C1674" i="32"/>
  <c r="AV1673" i="32"/>
  <c r="AU1673" i="32"/>
  <c r="AT1673" i="32"/>
  <c r="AQ1673" i="32"/>
  <c r="AP1673" i="32"/>
  <c r="AO1673" i="32"/>
  <c r="AN1673" i="32"/>
  <c r="AM1673" i="32"/>
  <c r="AL1673" i="32"/>
  <c r="AK1673" i="32"/>
  <c r="AJ1673" i="32"/>
  <c r="AI1673" i="32"/>
  <c r="AC1673" i="32"/>
  <c r="V1673" i="32" a="1"/>
  <c r="V1673" i="32" s="1"/>
  <c r="T1673" i="32" a="1"/>
  <c r="T1673" i="32" s="1"/>
  <c r="S1673" i="32" a="1"/>
  <c r="S1673" i="32" s="1"/>
  <c r="H1673" i="32"/>
  <c r="C1673" i="32"/>
  <c r="AV1672" i="32"/>
  <c r="AU1672" i="32"/>
  <c r="AT1672" i="32"/>
  <c r="AQ1672" i="32"/>
  <c r="AP1672" i="32"/>
  <c r="AO1672" i="32"/>
  <c r="AN1672" i="32"/>
  <c r="AM1672" i="32"/>
  <c r="AL1672" i="32"/>
  <c r="AK1672" i="32"/>
  <c r="AJ1672" i="32"/>
  <c r="AI1672" i="32"/>
  <c r="AC1672" i="32"/>
  <c r="V1672" i="32" a="1"/>
  <c r="V1672" i="32" s="1"/>
  <c r="T1672" i="32" a="1"/>
  <c r="T1672" i="32" s="1"/>
  <c r="S1672" i="32" a="1"/>
  <c r="S1672" i="32" s="1"/>
  <c r="H1672" i="32"/>
  <c r="C1672" i="32"/>
  <c r="AV1671" i="32"/>
  <c r="AU1671" i="32"/>
  <c r="AT1671" i="32"/>
  <c r="AQ1671" i="32"/>
  <c r="AP1671" i="32"/>
  <c r="AO1671" i="32"/>
  <c r="AN1671" i="32"/>
  <c r="AM1671" i="32"/>
  <c r="AL1671" i="32"/>
  <c r="AK1671" i="32"/>
  <c r="AJ1671" i="32"/>
  <c r="AI1671" i="32"/>
  <c r="AC1671" i="32"/>
  <c r="V1671" i="32" a="1"/>
  <c r="V1671" i="32" s="1"/>
  <c r="T1671" i="32" a="1"/>
  <c r="T1671" i="32" s="1"/>
  <c r="S1671" i="32" a="1"/>
  <c r="S1671" i="32" s="1"/>
  <c r="H1671" i="32"/>
  <c r="C1671" i="32"/>
  <c r="AV1670" i="32"/>
  <c r="AU1670" i="32"/>
  <c r="AT1670" i="32"/>
  <c r="AQ1670" i="32"/>
  <c r="AP1670" i="32"/>
  <c r="AO1670" i="32"/>
  <c r="AN1670" i="32"/>
  <c r="AM1670" i="32"/>
  <c r="AL1670" i="32"/>
  <c r="AK1670" i="32"/>
  <c r="AJ1670" i="32"/>
  <c r="AI1670" i="32"/>
  <c r="AC1670" i="32"/>
  <c r="V1670" i="32" a="1"/>
  <c r="V1670" i="32" s="1"/>
  <c r="T1670" i="32" a="1"/>
  <c r="T1670" i="32" s="1"/>
  <c r="S1670" i="32" a="1"/>
  <c r="S1670" i="32" s="1"/>
  <c r="H1670" i="32"/>
  <c r="C1670" i="32"/>
  <c r="AV1669" i="32"/>
  <c r="AU1669" i="32"/>
  <c r="AT1669" i="32"/>
  <c r="AQ1669" i="32"/>
  <c r="AP1669" i="32"/>
  <c r="AO1669" i="32"/>
  <c r="AN1669" i="32"/>
  <c r="AM1669" i="32"/>
  <c r="AL1669" i="32"/>
  <c r="AK1669" i="32"/>
  <c r="AJ1669" i="32"/>
  <c r="AI1669" i="32"/>
  <c r="AC1669" i="32"/>
  <c r="V1669" i="32" a="1"/>
  <c r="V1669" i="32" s="1"/>
  <c r="T1669" i="32" a="1"/>
  <c r="T1669" i="32" s="1"/>
  <c r="S1669" i="32" a="1"/>
  <c r="S1669" i="32" s="1"/>
  <c r="H1669" i="32"/>
  <c r="C1669" i="32"/>
  <c r="AV1668" i="32"/>
  <c r="AU1668" i="32"/>
  <c r="AT1668" i="32"/>
  <c r="AQ1668" i="32"/>
  <c r="AP1668" i="32"/>
  <c r="AO1668" i="32"/>
  <c r="AN1668" i="32"/>
  <c r="AM1668" i="32"/>
  <c r="AL1668" i="32"/>
  <c r="AK1668" i="32"/>
  <c r="AJ1668" i="32"/>
  <c r="AI1668" i="32"/>
  <c r="AC1668" i="32"/>
  <c r="V1668" i="32" a="1"/>
  <c r="V1668" i="32" s="1"/>
  <c r="T1668" i="32" a="1"/>
  <c r="T1668" i="32" s="1"/>
  <c r="S1668" i="32" a="1"/>
  <c r="S1668" i="32" s="1"/>
  <c r="H1668" i="32"/>
  <c r="C1668" i="32"/>
  <c r="AV1667" i="32"/>
  <c r="AU1667" i="32"/>
  <c r="AT1667" i="32"/>
  <c r="AQ1667" i="32"/>
  <c r="AP1667" i="32"/>
  <c r="AO1667" i="32"/>
  <c r="AN1667" i="32"/>
  <c r="AM1667" i="32"/>
  <c r="AL1667" i="32"/>
  <c r="AK1667" i="32"/>
  <c r="AJ1667" i="32"/>
  <c r="AI1667" i="32"/>
  <c r="AC1667" i="32"/>
  <c r="V1667" i="32" a="1"/>
  <c r="V1667" i="32" s="1"/>
  <c r="T1667" i="32" a="1"/>
  <c r="T1667" i="32" s="1"/>
  <c r="S1667" i="32" a="1"/>
  <c r="S1667" i="32" s="1"/>
  <c r="H1667" i="32"/>
  <c r="C1667" i="32"/>
  <c r="AV1666" i="32"/>
  <c r="AU1666" i="32"/>
  <c r="AT1666" i="32"/>
  <c r="AQ1666" i="32"/>
  <c r="AP1666" i="32"/>
  <c r="AO1666" i="32"/>
  <c r="AN1666" i="32"/>
  <c r="AM1666" i="32"/>
  <c r="AL1666" i="32"/>
  <c r="AK1666" i="32"/>
  <c r="AJ1666" i="32"/>
  <c r="AI1666" i="32"/>
  <c r="AC1666" i="32"/>
  <c r="V1666" i="32" a="1"/>
  <c r="V1666" i="32" s="1"/>
  <c r="T1666" i="32" a="1"/>
  <c r="T1666" i="32" s="1"/>
  <c r="S1666" i="32" a="1"/>
  <c r="S1666" i="32" s="1"/>
  <c r="H1666" i="32"/>
  <c r="C1666" i="32"/>
  <c r="AV1665" i="32"/>
  <c r="AU1665" i="32"/>
  <c r="AT1665" i="32"/>
  <c r="AQ1665" i="32"/>
  <c r="AP1665" i="32"/>
  <c r="AO1665" i="32"/>
  <c r="AN1665" i="32"/>
  <c r="AM1665" i="32"/>
  <c r="AL1665" i="32"/>
  <c r="AK1665" i="32"/>
  <c r="AJ1665" i="32"/>
  <c r="AI1665" i="32"/>
  <c r="AC1665" i="32"/>
  <c r="V1665" i="32" a="1"/>
  <c r="V1665" i="32" s="1"/>
  <c r="T1665" i="32" a="1"/>
  <c r="T1665" i="32" s="1"/>
  <c r="S1665" i="32" a="1"/>
  <c r="S1665" i="32" s="1"/>
  <c r="H1665" i="32"/>
  <c r="C1665" i="32"/>
  <c r="AV1664" i="32"/>
  <c r="AU1664" i="32"/>
  <c r="AT1664" i="32"/>
  <c r="AQ1664" i="32"/>
  <c r="AP1664" i="32"/>
  <c r="AO1664" i="32"/>
  <c r="AN1664" i="32"/>
  <c r="AM1664" i="32"/>
  <c r="AL1664" i="32"/>
  <c r="AK1664" i="32"/>
  <c r="AJ1664" i="32"/>
  <c r="AI1664" i="32"/>
  <c r="AC1664" i="32"/>
  <c r="V1664" i="32" a="1"/>
  <c r="V1664" i="32" s="1"/>
  <c r="T1664" i="32" a="1"/>
  <c r="T1664" i="32" s="1"/>
  <c r="S1664" i="32" a="1"/>
  <c r="S1664" i="32" s="1"/>
  <c r="H1664" i="32"/>
  <c r="C1664" i="32"/>
  <c r="AV1663" i="32"/>
  <c r="AU1663" i="32"/>
  <c r="AT1663" i="32"/>
  <c r="AQ1663" i="32"/>
  <c r="AP1663" i="32"/>
  <c r="AO1663" i="32"/>
  <c r="AN1663" i="32"/>
  <c r="AM1663" i="32"/>
  <c r="AL1663" i="32"/>
  <c r="AK1663" i="32"/>
  <c r="AJ1663" i="32"/>
  <c r="AI1663" i="32"/>
  <c r="AC1663" i="32"/>
  <c r="V1663" i="32" a="1"/>
  <c r="V1663" i="32" s="1"/>
  <c r="T1663" i="32" a="1"/>
  <c r="T1663" i="32" s="1"/>
  <c r="S1663" i="32" a="1"/>
  <c r="S1663" i="32" s="1"/>
  <c r="H1663" i="32"/>
  <c r="C1663" i="32"/>
  <c r="AV1662" i="32"/>
  <c r="AU1662" i="32"/>
  <c r="AT1662" i="32"/>
  <c r="AQ1662" i="32"/>
  <c r="AP1662" i="32"/>
  <c r="AO1662" i="32"/>
  <c r="AN1662" i="32"/>
  <c r="AM1662" i="32"/>
  <c r="AL1662" i="32"/>
  <c r="AK1662" i="32"/>
  <c r="AJ1662" i="32"/>
  <c r="AI1662" i="32"/>
  <c r="AC1662" i="32"/>
  <c r="V1662" i="32" a="1"/>
  <c r="V1662" i="32" s="1"/>
  <c r="T1662" i="32" a="1"/>
  <c r="T1662" i="32" s="1"/>
  <c r="S1662" i="32" a="1"/>
  <c r="S1662" i="32" s="1"/>
  <c r="H1662" i="32"/>
  <c r="C1662" i="32"/>
  <c r="AV1661" i="32"/>
  <c r="AU1661" i="32"/>
  <c r="AT1661" i="32"/>
  <c r="AQ1661" i="32"/>
  <c r="AP1661" i="32"/>
  <c r="AO1661" i="32"/>
  <c r="AN1661" i="32"/>
  <c r="AM1661" i="32"/>
  <c r="AL1661" i="32"/>
  <c r="AK1661" i="32"/>
  <c r="AJ1661" i="32"/>
  <c r="AI1661" i="32"/>
  <c r="AC1661" i="32"/>
  <c r="V1661" i="32" a="1"/>
  <c r="V1661" i="32" s="1"/>
  <c r="T1661" i="32" a="1"/>
  <c r="T1661" i="32" s="1"/>
  <c r="S1661" i="32" a="1"/>
  <c r="S1661" i="32" s="1"/>
  <c r="H1661" i="32"/>
  <c r="C1661" i="32"/>
  <c r="AV1660" i="32"/>
  <c r="AU1660" i="32"/>
  <c r="AT1660" i="32"/>
  <c r="AQ1660" i="32"/>
  <c r="AP1660" i="32"/>
  <c r="AO1660" i="32"/>
  <c r="AN1660" i="32"/>
  <c r="AM1660" i="32"/>
  <c r="AL1660" i="32"/>
  <c r="AK1660" i="32"/>
  <c r="AJ1660" i="32"/>
  <c r="AI1660" i="32"/>
  <c r="AC1660" i="32"/>
  <c r="V1660" i="32" a="1"/>
  <c r="V1660" i="32" s="1"/>
  <c r="T1660" i="32" a="1"/>
  <c r="T1660" i="32" s="1"/>
  <c r="S1660" i="32" a="1"/>
  <c r="S1660" i="32" s="1"/>
  <c r="H1660" i="32"/>
  <c r="C1660" i="32"/>
  <c r="AV1659" i="32"/>
  <c r="AU1659" i="32"/>
  <c r="AT1659" i="32"/>
  <c r="AQ1659" i="32"/>
  <c r="AP1659" i="32"/>
  <c r="AO1659" i="32"/>
  <c r="AN1659" i="32"/>
  <c r="AM1659" i="32"/>
  <c r="AL1659" i="32"/>
  <c r="AK1659" i="32"/>
  <c r="AJ1659" i="32"/>
  <c r="AI1659" i="32"/>
  <c r="AC1659" i="32"/>
  <c r="V1659" i="32" a="1"/>
  <c r="V1659" i="32" s="1"/>
  <c r="T1659" i="32" a="1"/>
  <c r="T1659" i="32" s="1"/>
  <c r="S1659" i="32" a="1"/>
  <c r="S1659" i="32" s="1"/>
  <c r="H1659" i="32"/>
  <c r="C1659" i="32"/>
  <c r="AV1658" i="32"/>
  <c r="AU1658" i="32"/>
  <c r="AT1658" i="32"/>
  <c r="AQ1658" i="32"/>
  <c r="AP1658" i="32"/>
  <c r="AO1658" i="32"/>
  <c r="AN1658" i="32"/>
  <c r="AM1658" i="32"/>
  <c r="AL1658" i="32"/>
  <c r="AK1658" i="32"/>
  <c r="AJ1658" i="32"/>
  <c r="AI1658" i="32"/>
  <c r="AC1658" i="32"/>
  <c r="V1658" i="32" a="1"/>
  <c r="V1658" i="32" s="1"/>
  <c r="T1658" i="32" a="1"/>
  <c r="T1658" i="32" s="1"/>
  <c r="S1658" i="32" a="1"/>
  <c r="S1658" i="32" s="1"/>
  <c r="H1658" i="32"/>
  <c r="C1658" i="32"/>
  <c r="AV1657" i="32"/>
  <c r="AU1657" i="32"/>
  <c r="AT1657" i="32"/>
  <c r="AQ1657" i="32"/>
  <c r="AP1657" i="32"/>
  <c r="AO1657" i="32"/>
  <c r="AN1657" i="32"/>
  <c r="AM1657" i="32"/>
  <c r="AL1657" i="32"/>
  <c r="AK1657" i="32"/>
  <c r="AJ1657" i="32"/>
  <c r="AI1657" i="32"/>
  <c r="AC1657" i="32"/>
  <c r="V1657" i="32" a="1"/>
  <c r="V1657" i="32" s="1"/>
  <c r="T1657" i="32" a="1"/>
  <c r="T1657" i="32" s="1"/>
  <c r="S1657" i="32" a="1"/>
  <c r="S1657" i="32" s="1"/>
  <c r="H1657" i="32"/>
  <c r="C1657" i="32"/>
  <c r="AV1656" i="32"/>
  <c r="AU1656" i="32"/>
  <c r="AT1656" i="32"/>
  <c r="AQ1656" i="32"/>
  <c r="AP1656" i="32"/>
  <c r="AO1656" i="32"/>
  <c r="AN1656" i="32"/>
  <c r="AM1656" i="32"/>
  <c r="AL1656" i="32"/>
  <c r="AK1656" i="32"/>
  <c r="AJ1656" i="32"/>
  <c r="AI1656" i="32"/>
  <c r="AC1656" i="32"/>
  <c r="V1656" i="32" a="1"/>
  <c r="V1656" i="32" s="1"/>
  <c r="T1656" i="32" a="1"/>
  <c r="T1656" i="32" s="1"/>
  <c r="S1656" i="32" a="1"/>
  <c r="S1656" i="32" s="1"/>
  <c r="H1656" i="32"/>
  <c r="C1656" i="32"/>
  <c r="AV1655" i="32"/>
  <c r="AU1655" i="32"/>
  <c r="AT1655" i="32"/>
  <c r="AQ1655" i="32"/>
  <c r="AP1655" i="32"/>
  <c r="AO1655" i="32"/>
  <c r="AN1655" i="32"/>
  <c r="AM1655" i="32"/>
  <c r="AL1655" i="32"/>
  <c r="AK1655" i="32"/>
  <c r="AJ1655" i="32"/>
  <c r="AI1655" i="32"/>
  <c r="AC1655" i="32"/>
  <c r="V1655" i="32" a="1"/>
  <c r="V1655" i="32" s="1"/>
  <c r="T1655" i="32" a="1"/>
  <c r="T1655" i="32" s="1"/>
  <c r="S1655" i="32" a="1"/>
  <c r="S1655" i="32" s="1"/>
  <c r="H1655" i="32"/>
  <c r="C1655" i="32"/>
  <c r="AV1654" i="32"/>
  <c r="AU1654" i="32"/>
  <c r="AT1654" i="32"/>
  <c r="AQ1654" i="32"/>
  <c r="AP1654" i="32"/>
  <c r="AO1654" i="32"/>
  <c r="AN1654" i="32"/>
  <c r="AM1654" i="32"/>
  <c r="AL1654" i="32"/>
  <c r="AK1654" i="32"/>
  <c r="AJ1654" i="32"/>
  <c r="AI1654" i="32"/>
  <c r="AC1654" i="32"/>
  <c r="V1654" i="32" a="1"/>
  <c r="V1654" i="32" s="1"/>
  <c r="T1654" i="32" a="1"/>
  <c r="T1654" i="32" s="1"/>
  <c r="S1654" i="32" a="1"/>
  <c r="S1654" i="32" s="1"/>
  <c r="H1654" i="32"/>
  <c r="C1654" i="32"/>
  <c r="AV1653" i="32"/>
  <c r="AU1653" i="32"/>
  <c r="AT1653" i="32"/>
  <c r="AQ1653" i="32"/>
  <c r="AP1653" i="32"/>
  <c r="AO1653" i="32"/>
  <c r="AN1653" i="32"/>
  <c r="AM1653" i="32"/>
  <c r="AL1653" i="32"/>
  <c r="AK1653" i="32"/>
  <c r="AJ1653" i="32"/>
  <c r="AI1653" i="32"/>
  <c r="AC1653" i="32"/>
  <c r="V1653" i="32" a="1"/>
  <c r="V1653" i="32" s="1"/>
  <c r="T1653" i="32" a="1"/>
  <c r="T1653" i="32" s="1"/>
  <c r="S1653" i="32" a="1"/>
  <c r="S1653" i="32" s="1"/>
  <c r="H1653" i="32"/>
  <c r="C1653" i="32"/>
  <c r="AV1652" i="32"/>
  <c r="AU1652" i="32"/>
  <c r="AT1652" i="32"/>
  <c r="AQ1652" i="32"/>
  <c r="AP1652" i="32"/>
  <c r="AO1652" i="32"/>
  <c r="AN1652" i="32"/>
  <c r="AM1652" i="32"/>
  <c r="AL1652" i="32"/>
  <c r="AK1652" i="32"/>
  <c r="AJ1652" i="32"/>
  <c r="AI1652" i="32"/>
  <c r="AC1652" i="32"/>
  <c r="V1652" i="32" a="1"/>
  <c r="V1652" i="32" s="1"/>
  <c r="T1652" i="32" a="1"/>
  <c r="T1652" i="32" s="1"/>
  <c r="S1652" i="32" a="1"/>
  <c r="S1652" i="32" s="1"/>
  <c r="H1652" i="32"/>
  <c r="C1652" i="32"/>
  <c r="AV1651" i="32"/>
  <c r="AU1651" i="32"/>
  <c r="AT1651" i="32"/>
  <c r="AQ1651" i="32"/>
  <c r="AP1651" i="32"/>
  <c r="AO1651" i="32"/>
  <c r="AN1651" i="32"/>
  <c r="AM1651" i="32"/>
  <c r="AL1651" i="32"/>
  <c r="AK1651" i="32"/>
  <c r="AJ1651" i="32"/>
  <c r="AI1651" i="32"/>
  <c r="AC1651" i="32"/>
  <c r="V1651" i="32" a="1"/>
  <c r="V1651" i="32" s="1"/>
  <c r="T1651" i="32" a="1"/>
  <c r="T1651" i="32" s="1"/>
  <c r="S1651" i="32" a="1"/>
  <c r="S1651" i="32" s="1"/>
  <c r="H1651" i="32"/>
  <c r="C1651" i="32"/>
  <c r="AV1650" i="32"/>
  <c r="AU1650" i="32"/>
  <c r="AT1650" i="32"/>
  <c r="AQ1650" i="32"/>
  <c r="AP1650" i="32"/>
  <c r="AO1650" i="32"/>
  <c r="AN1650" i="32"/>
  <c r="AM1650" i="32"/>
  <c r="AL1650" i="32"/>
  <c r="AK1650" i="32"/>
  <c r="AJ1650" i="32"/>
  <c r="AI1650" i="32"/>
  <c r="AC1650" i="32"/>
  <c r="V1650" i="32" a="1"/>
  <c r="V1650" i="32" s="1"/>
  <c r="T1650" i="32" a="1"/>
  <c r="T1650" i="32" s="1"/>
  <c r="S1650" i="32" a="1"/>
  <c r="S1650" i="32" s="1"/>
  <c r="H1650" i="32"/>
  <c r="C1650" i="32"/>
  <c r="AV1649" i="32"/>
  <c r="AU1649" i="32"/>
  <c r="AT1649" i="32"/>
  <c r="AQ1649" i="32"/>
  <c r="AP1649" i="32"/>
  <c r="AO1649" i="32"/>
  <c r="AN1649" i="32"/>
  <c r="AM1649" i="32"/>
  <c r="AL1649" i="32"/>
  <c r="AK1649" i="32"/>
  <c r="AJ1649" i="32"/>
  <c r="AI1649" i="32"/>
  <c r="AC1649" i="32"/>
  <c r="V1649" i="32" a="1"/>
  <c r="V1649" i="32" s="1"/>
  <c r="T1649" i="32" a="1"/>
  <c r="T1649" i="32" s="1"/>
  <c r="S1649" i="32" a="1"/>
  <c r="S1649" i="32" s="1"/>
  <c r="H1649" i="32"/>
  <c r="C1649" i="32"/>
  <c r="AV1648" i="32"/>
  <c r="AU1648" i="32"/>
  <c r="AT1648" i="32"/>
  <c r="AQ1648" i="32"/>
  <c r="AP1648" i="32"/>
  <c r="AO1648" i="32"/>
  <c r="AN1648" i="32"/>
  <c r="AM1648" i="32"/>
  <c r="AL1648" i="32"/>
  <c r="AK1648" i="32"/>
  <c r="AJ1648" i="32"/>
  <c r="AI1648" i="32"/>
  <c r="AC1648" i="32"/>
  <c r="V1648" i="32" a="1"/>
  <c r="V1648" i="32" s="1"/>
  <c r="T1648" i="32" a="1"/>
  <c r="T1648" i="32" s="1"/>
  <c r="S1648" i="32" a="1"/>
  <c r="S1648" i="32" s="1"/>
  <c r="H1648" i="32"/>
  <c r="C1648" i="32"/>
  <c r="AV1647" i="32"/>
  <c r="AU1647" i="32"/>
  <c r="AT1647" i="32"/>
  <c r="AQ1647" i="32"/>
  <c r="AP1647" i="32"/>
  <c r="AO1647" i="32"/>
  <c r="AN1647" i="32"/>
  <c r="AM1647" i="32"/>
  <c r="AL1647" i="32"/>
  <c r="AK1647" i="32"/>
  <c r="AJ1647" i="32"/>
  <c r="AI1647" i="32"/>
  <c r="AC1647" i="32"/>
  <c r="V1647" i="32" a="1"/>
  <c r="V1647" i="32" s="1"/>
  <c r="T1647" i="32" a="1"/>
  <c r="T1647" i="32" s="1"/>
  <c r="S1647" i="32" a="1"/>
  <c r="S1647" i="32" s="1"/>
  <c r="H1647" i="32"/>
  <c r="C1647" i="32"/>
  <c r="AV1646" i="32"/>
  <c r="AU1646" i="32"/>
  <c r="AT1646" i="32"/>
  <c r="AQ1646" i="32"/>
  <c r="AP1646" i="32"/>
  <c r="AO1646" i="32"/>
  <c r="AN1646" i="32"/>
  <c r="AM1646" i="32"/>
  <c r="AL1646" i="32"/>
  <c r="AK1646" i="32"/>
  <c r="AJ1646" i="32"/>
  <c r="AI1646" i="32"/>
  <c r="AC1646" i="32"/>
  <c r="V1646" i="32" a="1"/>
  <c r="V1646" i="32" s="1"/>
  <c r="T1646" i="32" a="1"/>
  <c r="T1646" i="32" s="1"/>
  <c r="S1646" i="32" a="1"/>
  <c r="S1646" i="32" s="1"/>
  <c r="H1646" i="32"/>
  <c r="C1646" i="32"/>
  <c r="AV1645" i="32"/>
  <c r="AU1645" i="32"/>
  <c r="AT1645" i="32"/>
  <c r="AQ1645" i="32"/>
  <c r="AP1645" i="32"/>
  <c r="AO1645" i="32"/>
  <c r="AN1645" i="32"/>
  <c r="AM1645" i="32"/>
  <c r="AL1645" i="32"/>
  <c r="AK1645" i="32"/>
  <c r="AJ1645" i="32"/>
  <c r="AI1645" i="32"/>
  <c r="AC1645" i="32"/>
  <c r="V1645" i="32" a="1"/>
  <c r="V1645" i="32" s="1"/>
  <c r="T1645" i="32" a="1"/>
  <c r="T1645" i="32" s="1"/>
  <c r="S1645" i="32" a="1"/>
  <c r="S1645" i="32" s="1"/>
  <c r="H1645" i="32"/>
  <c r="C1645" i="32"/>
  <c r="AV1644" i="32"/>
  <c r="AU1644" i="32"/>
  <c r="AT1644" i="32"/>
  <c r="AQ1644" i="32"/>
  <c r="AP1644" i="32"/>
  <c r="AO1644" i="32"/>
  <c r="AN1644" i="32"/>
  <c r="AM1644" i="32"/>
  <c r="AL1644" i="32"/>
  <c r="AK1644" i="32"/>
  <c r="AJ1644" i="32"/>
  <c r="AI1644" i="32"/>
  <c r="AC1644" i="32"/>
  <c r="V1644" i="32" a="1"/>
  <c r="V1644" i="32" s="1"/>
  <c r="T1644" i="32" a="1"/>
  <c r="T1644" i="32" s="1"/>
  <c r="S1644" i="32" a="1"/>
  <c r="S1644" i="32" s="1"/>
  <c r="H1644" i="32"/>
  <c r="C1644" i="32"/>
  <c r="AV1643" i="32"/>
  <c r="AU1643" i="32"/>
  <c r="AT1643" i="32"/>
  <c r="AQ1643" i="32"/>
  <c r="AP1643" i="32"/>
  <c r="AO1643" i="32"/>
  <c r="AN1643" i="32"/>
  <c r="AM1643" i="32"/>
  <c r="AL1643" i="32"/>
  <c r="AK1643" i="32"/>
  <c r="AJ1643" i="32"/>
  <c r="AI1643" i="32"/>
  <c r="AC1643" i="32"/>
  <c r="V1643" i="32" a="1"/>
  <c r="V1643" i="32" s="1"/>
  <c r="T1643" i="32" a="1"/>
  <c r="T1643" i="32" s="1"/>
  <c r="S1643" i="32" a="1"/>
  <c r="S1643" i="32" s="1"/>
  <c r="H1643" i="32"/>
  <c r="C1643" i="32"/>
  <c r="AV1642" i="32"/>
  <c r="AU1642" i="32"/>
  <c r="AT1642" i="32"/>
  <c r="AQ1642" i="32"/>
  <c r="AP1642" i="32"/>
  <c r="AO1642" i="32"/>
  <c r="AN1642" i="32"/>
  <c r="AM1642" i="32"/>
  <c r="AL1642" i="32"/>
  <c r="AK1642" i="32"/>
  <c r="AJ1642" i="32"/>
  <c r="AI1642" i="32"/>
  <c r="AC1642" i="32"/>
  <c r="V1642" i="32" a="1"/>
  <c r="V1642" i="32" s="1"/>
  <c r="T1642" i="32" a="1"/>
  <c r="T1642" i="32" s="1"/>
  <c r="S1642" i="32" a="1"/>
  <c r="S1642" i="32" s="1"/>
  <c r="H1642" i="32"/>
  <c r="C1642" i="32"/>
  <c r="AV1641" i="32"/>
  <c r="AU1641" i="32"/>
  <c r="AT1641" i="32"/>
  <c r="AQ1641" i="32"/>
  <c r="AP1641" i="32"/>
  <c r="AO1641" i="32"/>
  <c r="AN1641" i="32"/>
  <c r="AM1641" i="32"/>
  <c r="AL1641" i="32"/>
  <c r="AK1641" i="32"/>
  <c r="AJ1641" i="32"/>
  <c r="AI1641" i="32"/>
  <c r="AC1641" i="32"/>
  <c r="V1641" i="32" a="1"/>
  <c r="V1641" i="32" s="1"/>
  <c r="T1641" i="32" a="1"/>
  <c r="T1641" i="32" s="1"/>
  <c r="S1641" i="32" a="1"/>
  <c r="S1641" i="32" s="1"/>
  <c r="H1641" i="32"/>
  <c r="C1641" i="32"/>
  <c r="AV1640" i="32"/>
  <c r="AU1640" i="32"/>
  <c r="AT1640" i="32"/>
  <c r="AQ1640" i="32"/>
  <c r="AP1640" i="32"/>
  <c r="AO1640" i="32"/>
  <c r="AN1640" i="32"/>
  <c r="AM1640" i="32"/>
  <c r="AL1640" i="32"/>
  <c r="AK1640" i="32"/>
  <c r="AJ1640" i="32"/>
  <c r="AI1640" i="32"/>
  <c r="AC1640" i="32"/>
  <c r="V1640" i="32" a="1"/>
  <c r="V1640" i="32" s="1"/>
  <c r="T1640" i="32" a="1"/>
  <c r="T1640" i="32" s="1"/>
  <c r="S1640" i="32" a="1"/>
  <c r="S1640" i="32" s="1"/>
  <c r="H1640" i="32"/>
  <c r="C1640" i="32"/>
  <c r="AV1639" i="32"/>
  <c r="AU1639" i="32"/>
  <c r="AT1639" i="32"/>
  <c r="AQ1639" i="32"/>
  <c r="AP1639" i="32"/>
  <c r="AO1639" i="32"/>
  <c r="AN1639" i="32"/>
  <c r="AM1639" i="32"/>
  <c r="AL1639" i="32"/>
  <c r="AK1639" i="32"/>
  <c r="AJ1639" i="32"/>
  <c r="AI1639" i="32"/>
  <c r="AC1639" i="32"/>
  <c r="V1639" i="32" a="1"/>
  <c r="V1639" i="32" s="1"/>
  <c r="T1639" i="32" a="1"/>
  <c r="T1639" i="32" s="1"/>
  <c r="S1639" i="32" a="1"/>
  <c r="S1639" i="32" s="1"/>
  <c r="H1639" i="32"/>
  <c r="C1639" i="32"/>
  <c r="AV1638" i="32"/>
  <c r="AU1638" i="32"/>
  <c r="AT1638" i="32"/>
  <c r="AQ1638" i="32"/>
  <c r="AP1638" i="32"/>
  <c r="AO1638" i="32"/>
  <c r="AN1638" i="32"/>
  <c r="AM1638" i="32"/>
  <c r="AL1638" i="32"/>
  <c r="AK1638" i="32"/>
  <c r="AJ1638" i="32"/>
  <c r="AI1638" i="32"/>
  <c r="AC1638" i="32"/>
  <c r="V1638" i="32" a="1"/>
  <c r="V1638" i="32" s="1"/>
  <c r="T1638" i="32" a="1"/>
  <c r="T1638" i="32" s="1"/>
  <c r="S1638" i="32" a="1"/>
  <c r="S1638" i="32" s="1"/>
  <c r="H1638" i="32"/>
  <c r="C1638" i="32"/>
  <c r="AV1637" i="32"/>
  <c r="AU1637" i="32"/>
  <c r="AT1637" i="32"/>
  <c r="AQ1637" i="32"/>
  <c r="AP1637" i="32"/>
  <c r="AO1637" i="32"/>
  <c r="AN1637" i="32"/>
  <c r="AM1637" i="32"/>
  <c r="AL1637" i="32"/>
  <c r="AK1637" i="32"/>
  <c r="AJ1637" i="32"/>
  <c r="AI1637" i="32"/>
  <c r="AC1637" i="32"/>
  <c r="V1637" i="32" a="1"/>
  <c r="V1637" i="32" s="1"/>
  <c r="T1637" i="32" a="1"/>
  <c r="T1637" i="32" s="1"/>
  <c r="S1637" i="32" a="1"/>
  <c r="S1637" i="32" s="1"/>
  <c r="H1637" i="32"/>
  <c r="C1637" i="32"/>
  <c r="AV1636" i="32"/>
  <c r="AU1636" i="32"/>
  <c r="AT1636" i="32"/>
  <c r="AQ1636" i="32"/>
  <c r="AP1636" i="32"/>
  <c r="AO1636" i="32"/>
  <c r="AN1636" i="32"/>
  <c r="AM1636" i="32"/>
  <c r="AL1636" i="32"/>
  <c r="AK1636" i="32"/>
  <c r="AJ1636" i="32"/>
  <c r="AI1636" i="32"/>
  <c r="AC1636" i="32"/>
  <c r="V1636" i="32" a="1"/>
  <c r="V1636" i="32" s="1"/>
  <c r="T1636" i="32" a="1"/>
  <c r="T1636" i="32" s="1"/>
  <c r="S1636" i="32" a="1"/>
  <c r="S1636" i="32" s="1"/>
  <c r="H1636" i="32"/>
  <c r="C1636" i="32"/>
  <c r="AV1635" i="32"/>
  <c r="AU1635" i="32"/>
  <c r="AT1635" i="32"/>
  <c r="AQ1635" i="32"/>
  <c r="AP1635" i="32"/>
  <c r="AO1635" i="32"/>
  <c r="AN1635" i="32"/>
  <c r="AM1635" i="32"/>
  <c r="AL1635" i="32"/>
  <c r="AK1635" i="32"/>
  <c r="AJ1635" i="32"/>
  <c r="AI1635" i="32"/>
  <c r="AC1635" i="32"/>
  <c r="V1635" i="32" a="1"/>
  <c r="V1635" i="32" s="1"/>
  <c r="T1635" i="32" a="1"/>
  <c r="T1635" i="32" s="1"/>
  <c r="S1635" i="32" a="1"/>
  <c r="S1635" i="32" s="1"/>
  <c r="H1635" i="32"/>
  <c r="C1635" i="32"/>
  <c r="AV1634" i="32"/>
  <c r="AU1634" i="32"/>
  <c r="AT1634" i="32"/>
  <c r="AQ1634" i="32"/>
  <c r="AP1634" i="32"/>
  <c r="AO1634" i="32"/>
  <c r="AN1634" i="32"/>
  <c r="AM1634" i="32"/>
  <c r="AL1634" i="32"/>
  <c r="AK1634" i="32"/>
  <c r="AJ1634" i="32"/>
  <c r="AI1634" i="32"/>
  <c r="AC1634" i="32"/>
  <c r="V1634" i="32" a="1"/>
  <c r="V1634" i="32" s="1"/>
  <c r="T1634" i="32" a="1"/>
  <c r="T1634" i="32" s="1"/>
  <c r="S1634" i="32" a="1"/>
  <c r="S1634" i="32" s="1"/>
  <c r="H1634" i="32"/>
  <c r="C1634" i="32"/>
  <c r="AV1633" i="32"/>
  <c r="AU1633" i="32"/>
  <c r="AT1633" i="32"/>
  <c r="AQ1633" i="32"/>
  <c r="AP1633" i="32"/>
  <c r="AO1633" i="32"/>
  <c r="AN1633" i="32"/>
  <c r="AM1633" i="32"/>
  <c r="AL1633" i="32"/>
  <c r="AK1633" i="32"/>
  <c r="AJ1633" i="32"/>
  <c r="AI1633" i="32"/>
  <c r="AC1633" i="32"/>
  <c r="V1633" i="32" a="1"/>
  <c r="V1633" i="32" s="1"/>
  <c r="T1633" i="32" a="1"/>
  <c r="T1633" i="32" s="1"/>
  <c r="S1633" i="32" a="1"/>
  <c r="S1633" i="32" s="1"/>
  <c r="H1633" i="32"/>
  <c r="C1633" i="32"/>
  <c r="AV1632" i="32"/>
  <c r="AU1632" i="32"/>
  <c r="AT1632" i="32"/>
  <c r="AQ1632" i="32"/>
  <c r="AP1632" i="32"/>
  <c r="AO1632" i="32"/>
  <c r="AN1632" i="32"/>
  <c r="AM1632" i="32"/>
  <c r="AL1632" i="32"/>
  <c r="AK1632" i="32"/>
  <c r="AJ1632" i="32"/>
  <c r="AI1632" i="32"/>
  <c r="AC1632" i="32"/>
  <c r="V1632" i="32" a="1"/>
  <c r="V1632" i="32" s="1"/>
  <c r="T1632" i="32" a="1"/>
  <c r="T1632" i="32" s="1"/>
  <c r="S1632" i="32" a="1"/>
  <c r="S1632" i="32" s="1"/>
  <c r="H1632" i="32"/>
  <c r="C1632" i="32"/>
  <c r="AV1631" i="32"/>
  <c r="AU1631" i="32"/>
  <c r="AT1631" i="32"/>
  <c r="AQ1631" i="32"/>
  <c r="AP1631" i="32"/>
  <c r="AO1631" i="32"/>
  <c r="AN1631" i="32"/>
  <c r="AM1631" i="32"/>
  <c r="AL1631" i="32"/>
  <c r="AK1631" i="32"/>
  <c r="AJ1631" i="32"/>
  <c r="AI1631" i="32"/>
  <c r="AC1631" i="32"/>
  <c r="V1631" i="32" a="1"/>
  <c r="V1631" i="32" s="1"/>
  <c r="T1631" i="32" a="1"/>
  <c r="T1631" i="32" s="1"/>
  <c r="S1631" i="32" a="1"/>
  <c r="S1631" i="32" s="1"/>
  <c r="H1631" i="32"/>
  <c r="C1631" i="32"/>
  <c r="AV1630" i="32"/>
  <c r="AU1630" i="32"/>
  <c r="AT1630" i="32"/>
  <c r="AQ1630" i="32"/>
  <c r="AP1630" i="32"/>
  <c r="AO1630" i="32"/>
  <c r="AN1630" i="32"/>
  <c r="AM1630" i="32"/>
  <c r="AL1630" i="32"/>
  <c r="AK1630" i="32"/>
  <c r="AJ1630" i="32"/>
  <c r="AI1630" i="32"/>
  <c r="AC1630" i="32"/>
  <c r="V1630" i="32" a="1"/>
  <c r="V1630" i="32" s="1"/>
  <c r="T1630" i="32" a="1"/>
  <c r="T1630" i="32" s="1"/>
  <c r="S1630" i="32" a="1"/>
  <c r="S1630" i="32" s="1"/>
  <c r="H1630" i="32"/>
  <c r="C1630" i="32"/>
  <c r="AV1629" i="32"/>
  <c r="AU1629" i="32"/>
  <c r="AT1629" i="32"/>
  <c r="AQ1629" i="32"/>
  <c r="AP1629" i="32"/>
  <c r="AO1629" i="32"/>
  <c r="AN1629" i="32"/>
  <c r="AM1629" i="32"/>
  <c r="AL1629" i="32"/>
  <c r="AK1629" i="32"/>
  <c r="AJ1629" i="32"/>
  <c r="AI1629" i="32"/>
  <c r="AC1629" i="32"/>
  <c r="V1629" i="32" a="1"/>
  <c r="V1629" i="32" s="1"/>
  <c r="T1629" i="32" a="1"/>
  <c r="T1629" i="32" s="1"/>
  <c r="S1629" i="32" a="1"/>
  <c r="S1629" i="32" s="1"/>
  <c r="H1629" i="32"/>
  <c r="C1629" i="32"/>
  <c r="AV1628" i="32"/>
  <c r="AU1628" i="32"/>
  <c r="AT1628" i="32"/>
  <c r="AQ1628" i="32"/>
  <c r="AP1628" i="32"/>
  <c r="AO1628" i="32"/>
  <c r="AN1628" i="32"/>
  <c r="AM1628" i="32"/>
  <c r="AL1628" i="32"/>
  <c r="AK1628" i="32"/>
  <c r="AJ1628" i="32"/>
  <c r="AI1628" i="32"/>
  <c r="AC1628" i="32"/>
  <c r="V1628" i="32" a="1"/>
  <c r="V1628" i="32" s="1"/>
  <c r="T1628" i="32" a="1"/>
  <c r="T1628" i="32" s="1"/>
  <c r="S1628" i="32" a="1"/>
  <c r="S1628" i="32" s="1"/>
  <c r="H1628" i="32"/>
  <c r="C1628" i="32"/>
  <c r="AV1627" i="32"/>
  <c r="AU1627" i="32"/>
  <c r="AT1627" i="32"/>
  <c r="AQ1627" i="32"/>
  <c r="AP1627" i="32"/>
  <c r="AO1627" i="32"/>
  <c r="AN1627" i="32"/>
  <c r="AM1627" i="32"/>
  <c r="AL1627" i="32"/>
  <c r="AK1627" i="32"/>
  <c r="AJ1627" i="32"/>
  <c r="AI1627" i="32"/>
  <c r="AC1627" i="32"/>
  <c r="V1627" i="32" a="1"/>
  <c r="V1627" i="32" s="1"/>
  <c r="T1627" i="32" a="1"/>
  <c r="T1627" i="32" s="1"/>
  <c r="S1627" i="32" a="1"/>
  <c r="S1627" i="32" s="1"/>
  <c r="H1627" i="32"/>
  <c r="C1627" i="32"/>
  <c r="AV1626" i="32"/>
  <c r="AU1626" i="32"/>
  <c r="AT1626" i="32"/>
  <c r="AQ1626" i="32"/>
  <c r="AP1626" i="32"/>
  <c r="AO1626" i="32"/>
  <c r="AN1626" i="32"/>
  <c r="AM1626" i="32"/>
  <c r="AL1626" i="32"/>
  <c r="AK1626" i="32"/>
  <c r="AJ1626" i="32"/>
  <c r="AI1626" i="32"/>
  <c r="AC1626" i="32"/>
  <c r="V1626" i="32" a="1"/>
  <c r="V1626" i="32" s="1"/>
  <c r="T1626" i="32" a="1"/>
  <c r="T1626" i="32" s="1"/>
  <c r="S1626" i="32" a="1"/>
  <c r="S1626" i="32" s="1"/>
  <c r="H1626" i="32"/>
  <c r="C1626" i="32"/>
  <c r="AV1625" i="32"/>
  <c r="AU1625" i="32"/>
  <c r="AT1625" i="32"/>
  <c r="AQ1625" i="32"/>
  <c r="AP1625" i="32"/>
  <c r="AO1625" i="32"/>
  <c r="AN1625" i="32"/>
  <c r="AM1625" i="32"/>
  <c r="AL1625" i="32"/>
  <c r="AK1625" i="32"/>
  <c r="AJ1625" i="32"/>
  <c r="AI1625" i="32"/>
  <c r="AC1625" i="32"/>
  <c r="V1625" i="32" a="1"/>
  <c r="V1625" i="32" s="1"/>
  <c r="T1625" i="32" a="1"/>
  <c r="T1625" i="32" s="1"/>
  <c r="S1625" i="32" a="1"/>
  <c r="S1625" i="32" s="1"/>
  <c r="H1625" i="32"/>
  <c r="C1625" i="32"/>
  <c r="AV1624" i="32"/>
  <c r="AU1624" i="32"/>
  <c r="AT1624" i="32"/>
  <c r="AQ1624" i="32"/>
  <c r="AP1624" i="32"/>
  <c r="AO1624" i="32"/>
  <c r="AN1624" i="32"/>
  <c r="AM1624" i="32"/>
  <c r="AL1624" i="32"/>
  <c r="AK1624" i="32"/>
  <c r="AJ1624" i="32"/>
  <c r="AI1624" i="32"/>
  <c r="AC1624" i="32"/>
  <c r="V1624" i="32" a="1"/>
  <c r="V1624" i="32" s="1"/>
  <c r="T1624" i="32" a="1"/>
  <c r="T1624" i="32" s="1"/>
  <c r="S1624" i="32" a="1"/>
  <c r="S1624" i="32" s="1"/>
  <c r="H1624" i="32"/>
  <c r="C1624" i="32"/>
  <c r="AV1623" i="32"/>
  <c r="AU1623" i="32"/>
  <c r="AT1623" i="32"/>
  <c r="AQ1623" i="32"/>
  <c r="AP1623" i="32"/>
  <c r="AO1623" i="32"/>
  <c r="AN1623" i="32"/>
  <c r="AM1623" i="32"/>
  <c r="AL1623" i="32"/>
  <c r="AK1623" i="32"/>
  <c r="AJ1623" i="32"/>
  <c r="AI1623" i="32"/>
  <c r="AC1623" i="32"/>
  <c r="V1623" i="32" a="1"/>
  <c r="V1623" i="32" s="1"/>
  <c r="T1623" i="32" a="1"/>
  <c r="T1623" i="32" s="1"/>
  <c r="S1623" i="32" a="1"/>
  <c r="S1623" i="32" s="1"/>
  <c r="H1623" i="32"/>
  <c r="C1623" i="32"/>
  <c r="AV1622" i="32"/>
  <c r="AU1622" i="32"/>
  <c r="AT1622" i="32"/>
  <c r="AQ1622" i="32"/>
  <c r="AP1622" i="32"/>
  <c r="AO1622" i="32"/>
  <c r="AN1622" i="32"/>
  <c r="AM1622" i="32"/>
  <c r="AL1622" i="32"/>
  <c r="AK1622" i="32"/>
  <c r="AJ1622" i="32"/>
  <c r="AI1622" i="32"/>
  <c r="AC1622" i="32"/>
  <c r="V1622" i="32" a="1"/>
  <c r="V1622" i="32" s="1"/>
  <c r="T1622" i="32" a="1"/>
  <c r="T1622" i="32" s="1"/>
  <c r="S1622" i="32" a="1"/>
  <c r="S1622" i="32" s="1"/>
  <c r="H1622" i="32"/>
  <c r="C1622" i="32"/>
  <c r="AV1621" i="32"/>
  <c r="AU1621" i="32"/>
  <c r="AT1621" i="32"/>
  <c r="AQ1621" i="32"/>
  <c r="AP1621" i="32"/>
  <c r="AO1621" i="32"/>
  <c r="AN1621" i="32"/>
  <c r="AM1621" i="32"/>
  <c r="AL1621" i="32"/>
  <c r="AK1621" i="32"/>
  <c r="AJ1621" i="32"/>
  <c r="AI1621" i="32"/>
  <c r="AC1621" i="32"/>
  <c r="V1621" i="32" a="1"/>
  <c r="V1621" i="32" s="1"/>
  <c r="T1621" i="32" a="1"/>
  <c r="T1621" i="32" s="1"/>
  <c r="S1621" i="32" a="1"/>
  <c r="S1621" i="32" s="1"/>
  <c r="H1621" i="32"/>
  <c r="C1621" i="32"/>
  <c r="AV1620" i="32"/>
  <c r="AU1620" i="32"/>
  <c r="AT1620" i="32"/>
  <c r="AQ1620" i="32"/>
  <c r="AP1620" i="32"/>
  <c r="AO1620" i="32"/>
  <c r="AN1620" i="32"/>
  <c r="AM1620" i="32"/>
  <c r="AL1620" i="32"/>
  <c r="AK1620" i="32"/>
  <c r="AJ1620" i="32"/>
  <c r="AI1620" i="32"/>
  <c r="AC1620" i="32"/>
  <c r="V1620" i="32" a="1"/>
  <c r="V1620" i="32" s="1"/>
  <c r="T1620" i="32" a="1"/>
  <c r="T1620" i="32" s="1"/>
  <c r="S1620" i="32" a="1"/>
  <c r="S1620" i="32" s="1"/>
  <c r="H1620" i="32"/>
  <c r="C1620" i="32"/>
  <c r="AV1619" i="32"/>
  <c r="AU1619" i="32"/>
  <c r="AT1619" i="32"/>
  <c r="AQ1619" i="32"/>
  <c r="AP1619" i="32"/>
  <c r="AO1619" i="32"/>
  <c r="AN1619" i="32"/>
  <c r="AM1619" i="32"/>
  <c r="AL1619" i="32"/>
  <c r="AK1619" i="32"/>
  <c r="AJ1619" i="32"/>
  <c r="AI1619" i="32"/>
  <c r="AC1619" i="32"/>
  <c r="V1619" i="32" a="1"/>
  <c r="V1619" i="32" s="1"/>
  <c r="T1619" i="32" a="1"/>
  <c r="T1619" i="32" s="1"/>
  <c r="S1619" i="32" a="1"/>
  <c r="S1619" i="32" s="1"/>
  <c r="H1619" i="32"/>
  <c r="C1619" i="32"/>
  <c r="AV1618" i="32"/>
  <c r="AU1618" i="32"/>
  <c r="AT1618" i="32"/>
  <c r="AQ1618" i="32"/>
  <c r="AP1618" i="32"/>
  <c r="AO1618" i="32"/>
  <c r="AN1618" i="32"/>
  <c r="AM1618" i="32"/>
  <c r="AL1618" i="32"/>
  <c r="AK1618" i="32"/>
  <c r="AJ1618" i="32"/>
  <c r="AI1618" i="32"/>
  <c r="AC1618" i="32"/>
  <c r="V1618" i="32" a="1"/>
  <c r="V1618" i="32" s="1"/>
  <c r="T1618" i="32" a="1"/>
  <c r="T1618" i="32" s="1"/>
  <c r="S1618" i="32" a="1"/>
  <c r="S1618" i="32" s="1"/>
  <c r="H1618" i="32"/>
  <c r="C1618" i="32"/>
  <c r="AV1617" i="32"/>
  <c r="AU1617" i="32"/>
  <c r="AT1617" i="32"/>
  <c r="AQ1617" i="32"/>
  <c r="AP1617" i="32"/>
  <c r="AO1617" i="32"/>
  <c r="AN1617" i="32"/>
  <c r="AM1617" i="32"/>
  <c r="AL1617" i="32"/>
  <c r="AK1617" i="32"/>
  <c r="AJ1617" i="32"/>
  <c r="AI1617" i="32"/>
  <c r="AC1617" i="32"/>
  <c r="V1617" i="32" a="1"/>
  <c r="V1617" i="32" s="1"/>
  <c r="T1617" i="32" a="1"/>
  <c r="T1617" i="32" s="1"/>
  <c r="S1617" i="32" a="1"/>
  <c r="S1617" i="32" s="1"/>
  <c r="H1617" i="32"/>
  <c r="C1617" i="32"/>
  <c r="AV1616" i="32"/>
  <c r="AU1616" i="32"/>
  <c r="AT1616" i="32"/>
  <c r="AQ1616" i="32"/>
  <c r="AP1616" i="32"/>
  <c r="AO1616" i="32"/>
  <c r="AN1616" i="32"/>
  <c r="AM1616" i="32"/>
  <c r="AL1616" i="32"/>
  <c r="AK1616" i="32"/>
  <c r="AJ1616" i="32"/>
  <c r="AI1616" i="32"/>
  <c r="AC1616" i="32"/>
  <c r="V1616" i="32" a="1"/>
  <c r="V1616" i="32" s="1"/>
  <c r="T1616" i="32" a="1"/>
  <c r="T1616" i="32" s="1"/>
  <c r="S1616" i="32" a="1"/>
  <c r="S1616" i="32" s="1"/>
  <c r="H1616" i="32"/>
  <c r="C1616" i="32"/>
  <c r="AV1615" i="32"/>
  <c r="AU1615" i="32"/>
  <c r="AT1615" i="32"/>
  <c r="AQ1615" i="32"/>
  <c r="AP1615" i="32"/>
  <c r="AO1615" i="32"/>
  <c r="AN1615" i="32"/>
  <c r="AM1615" i="32"/>
  <c r="AL1615" i="32"/>
  <c r="AK1615" i="32"/>
  <c r="AJ1615" i="32"/>
  <c r="AI1615" i="32"/>
  <c r="AC1615" i="32"/>
  <c r="V1615" i="32" a="1"/>
  <c r="V1615" i="32" s="1"/>
  <c r="T1615" i="32" a="1"/>
  <c r="T1615" i="32" s="1"/>
  <c r="S1615" i="32" a="1"/>
  <c r="S1615" i="32" s="1"/>
  <c r="H1615" i="32"/>
  <c r="C1615" i="32"/>
  <c r="AV1614" i="32"/>
  <c r="AU1614" i="32"/>
  <c r="AT1614" i="32"/>
  <c r="AQ1614" i="32"/>
  <c r="AP1614" i="32"/>
  <c r="AO1614" i="32"/>
  <c r="AN1614" i="32"/>
  <c r="AM1614" i="32"/>
  <c r="AL1614" i="32"/>
  <c r="AK1614" i="32"/>
  <c r="AJ1614" i="32"/>
  <c r="AI1614" i="32"/>
  <c r="AC1614" i="32"/>
  <c r="V1614" i="32" a="1"/>
  <c r="V1614" i="32" s="1"/>
  <c r="T1614" i="32" a="1"/>
  <c r="T1614" i="32" s="1"/>
  <c r="S1614" i="32" a="1"/>
  <c r="S1614" i="32" s="1"/>
  <c r="H1614" i="32"/>
  <c r="C1614" i="32"/>
  <c r="AV1613" i="32"/>
  <c r="AU1613" i="32"/>
  <c r="AT1613" i="32"/>
  <c r="AQ1613" i="32"/>
  <c r="AP1613" i="32"/>
  <c r="AO1613" i="32"/>
  <c r="AN1613" i="32"/>
  <c r="AM1613" i="32"/>
  <c r="AL1613" i="32"/>
  <c r="AK1613" i="32"/>
  <c r="AJ1613" i="32"/>
  <c r="AI1613" i="32"/>
  <c r="AC1613" i="32"/>
  <c r="V1613" i="32" a="1"/>
  <c r="V1613" i="32" s="1"/>
  <c r="T1613" i="32" a="1"/>
  <c r="T1613" i="32" s="1"/>
  <c r="S1613" i="32" a="1"/>
  <c r="S1613" i="32" s="1"/>
  <c r="H1613" i="32"/>
  <c r="C1613" i="32"/>
  <c r="AV1612" i="32"/>
  <c r="AU1612" i="32"/>
  <c r="AT1612" i="32"/>
  <c r="AQ1612" i="32"/>
  <c r="AP1612" i="32"/>
  <c r="AO1612" i="32"/>
  <c r="AN1612" i="32"/>
  <c r="AM1612" i="32"/>
  <c r="AL1612" i="32"/>
  <c r="AK1612" i="32"/>
  <c r="AJ1612" i="32"/>
  <c r="AI1612" i="32"/>
  <c r="AC1612" i="32"/>
  <c r="V1612" i="32" a="1"/>
  <c r="V1612" i="32" s="1"/>
  <c r="T1612" i="32" a="1"/>
  <c r="T1612" i="32" s="1"/>
  <c r="S1612" i="32" a="1"/>
  <c r="S1612" i="32" s="1"/>
  <c r="H1612" i="32"/>
  <c r="C1612" i="32"/>
  <c r="AV1611" i="32"/>
  <c r="AU1611" i="32"/>
  <c r="AT1611" i="32"/>
  <c r="AQ1611" i="32"/>
  <c r="AP1611" i="32"/>
  <c r="AO1611" i="32"/>
  <c r="AN1611" i="32"/>
  <c r="AM1611" i="32"/>
  <c r="AL1611" i="32"/>
  <c r="AK1611" i="32"/>
  <c r="AJ1611" i="32"/>
  <c r="AI1611" i="32"/>
  <c r="AC1611" i="32"/>
  <c r="V1611" i="32" a="1"/>
  <c r="V1611" i="32" s="1"/>
  <c r="T1611" i="32" a="1"/>
  <c r="T1611" i="32" s="1"/>
  <c r="S1611" i="32" a="1"/>
  <c r="S1611" i="32" s="1"/>
  <c r="H1611" i="32"/>
  <c r="C1611" i="32"/>
  <c r="AV1610" i="32"/>
  <c r="AU1610" i="32"/>
  <c r="AT1610" i="32"/>
  <c r="AQ1610" i="32"/>
  <c r="AP1610" i="32"/>
  <c r="AO1610" i="32"/>
  <c r="AN1610" i="32"/>
  <c r="AM1610" i="32"/>
  <c r="AL1610" i="32"/>
  <c r="AK1610" i="32"/>
  <c r="AJ1610" i="32"/>
  <c r="AI1610" i="32"/>
  <c r="AC1610" i="32"/>
  <c r="V1610" i="32" a="1"/>
  <c r="V1610" i="32" s="1"/>
  <c r="T1610" i="32" a="1"/>
  <c r="T1610" i="32" s="1"/>
  <c r="S1610" i="32" a="1"/>
  <c r="S1610" i="32" s="1"/>
  <c r="H1610" i="32"/>
  <c r="C1610" i="32"/>
  <c r="AV1609" i="32"/>
  <c r="AU1609" i="32"/>
  <c r="AT1609" i="32"/>
  <c r="AQ1609" i="32"/>
  <c r="AP1609" i="32"/>
  <c r="AO1609" i="32"/>
  <c r="AN1609" i="32"/>
  <c r="AM1609" i="32"/>
  <c r="AL1609" i="32"/>
  <c r="AK1609" i="32"/>
  <c r="AJ1609" i="32"/>
  <c r="AI1609" i="32"/>
  <c r="AC1609" i="32"/>
  <c r="V1609" i="32" a="1"/>
  <c r="V1609" i="32" s="1"/>
  <c r="T1609" i="32" a="1"/>
  <c r="T1609" i="32" s="1"/>
  <c r="S1609" i="32" a="1"/>
  <c r="S1609" i="32" s="1"/>
  <c r="H1609" i="32"/>
  <c r="C1609" i="32"/>
  <c r="AV1608" i="32"/>
  <c r="AU1608" i="32"/>
  <c r="AT1608" i="32"/>
  <c r="AQ1608" i="32"/>
  <c r="AP1608" i="32"/>
  <c r="AO1608" i="32"/>
  <c r="AN1608" i="32"/>
  <c r="AM1608" i="32"/>
  <c r="AL1608" i="32"/>
  <c r="AK1608" i="32"/>
  <c r="AJ1608" i="32"/>
  <c r="AI1608" i="32"/>
  <c r="AC1608" i="32"/>
  <c r="V1608" i="32" a="1"/>
  <c r="V1608" i="32" s="1"/>
  <c r="T1608" i="32" a="1"/>
  <c r="T1608" i="32" s="1"/>
  <c r="S1608" i="32" a="1"/>
  <c r="S1608" i="32" s="1"/>
  <c r="H1608" i="32"/>
  <c r="C1608" i="32"/>
  <c r="AV1607" i="32"/>
  <c r="AU1607" i="32"/>
  <c r="AT1607" i="32"/>
  <c r="AQ1607" i="32"/>
  <c r="AP1607" i="32"/>
  <c r="AO1607" i="32"/>
  <c r="AN1607" i="32"/>
  <c r="AM1607" i="32"/>
  <c r="AL1607" i="32"/>
  <c r="AK1607" i="32"/>
  <c r="AJ1607" i="32"/>
  <c r="AI1607" i="32"/>
  <c r="AC1607" i="32"/>
  <c r="V1607" i="32" a="1"/>
  <c r="V1607" i="32" s="1"/>
  <c r="T1607" i="32" a="1"/>
  <c r="T1607" i="32" s="1"/>
  <c r="S1607" i="32" a="1"/>
  <c r="S1607" i="32" s="1"/>
  <c r="H1607" i="32"/>
  <c r="C1607" i="32"/>
  <c r="AV1606" i="32"/>
  <c r="AU1606" i="32"/>
  <c r="AT1606" i="32"/>
  <c r="AQ1606" i="32"/>
  <c r="AP1606" i="32"/>
  <c r="AO1606" i="32"/>
  <c r="AN1606" i="32"/>
  <c r="AM1606" i="32"/>
  <c r="AL1606" i="32"/>
  <c r="AK1606" i="32"/>
  <c r="AJ1606" i="32"/>
  <c r="AI1606" i="32"/>
  <c r="AC1606" i="32"/>
  <c r="V1606" i="32" a="1"/>
  <c r="V1606" i="32" s="1"/>
  <c r="T1606" i="32" a="1"/>
  <c r="T1606" i="32" s="1"/>
  <c r="S1606" i="32" a="1"/>
  <c r="S1606" i="32" s="1"/>
  <c r="H1606" i="32"/>
  <c r="C1606" i="32"/>
  <c r="AV1605" i="32"/>
  <c r="AU1605" i="32"/>
  <c r="AT1605" i="32"/>
  <c r="AQ1605" i="32"/>
  <c r="AP1605" i="32"/>
  <c r="AO1605" i="32"/>
  <c r="AN1605" i="32"/>
  <c r="AM1605" i="32"/>
  <c r="AL1605" i="32"/>
  <c r="AK1605" i="32"/>
  <c r="AJ1605" i="32"/>
  <c r="AI1605" i="32"/>
  <c r="AC1605" i="32"/>
  <c r="V1605" i="32" a="1"/>
  <c r="V1605" i="32" s="1"/>
  <c r="T1605" i="32" a="1"/>
  <c r="T1605" i="32" s="1"/>
  <c r="S1605" i="32" a="1"/>
  <c r="S1605" i="32" s="1"/>
  <c r="H1605" i="32"/>
  <c r="C1605" i="32"/>
  <c r="AV1604" i="32"/>
  <c r="AU1604" i="32"/>
  <c r="AT1604" i="32"/>
  <c r="AQ1604" i="32"/>
  <c r="AP1604" i="32"/>
  <c r="AO1604" i="32"/>
  <c r="AN1604" i="32"/>
  <c r="AM1604" i="32"/>
  <c r="AL1604" i="32"/>
  <c r="AK1604" i="32"/>
  <c r="AJ1604" i="32"/>
  <c r="AI1604" i="32"/>
  <c r="AC1604" i="32"/>
  <c r="V1604" i="32" a="1"/>
  <c r="V1604" i="32" s="1"/>
  <c r="T1604" i="32" a="1"/>
  <c r="T1604" i="32" s="1"/>
  <c r="S1604" i="32" a="1"/>
  <c r="S1604" i="32" s="1"/>
  <c r="H1604" i="32"/>
  <c r="C1604" i="32"/>
  <c r="AV1603" i="32"/>
  <c r="AU1603" i="32"/>
  <c r="AT1603" i="32"/>
  <c r="AQ1603" i="32"/>
  <c r="AP1603" i="32"/>
  <c r="AO1603" i="32"/>
  <c r="AN1603" i="32"/>
  <c r="AM1603" i="32"/>
  <c r="AL1603" i="32"/>
  <c r="AK1603" i="32"/>
  <c r="AJ1603" i="32"/>
  <c r="AI1603" i="32"/>
  <c r="AC1603" i="32"/>
  <c r="V1603" i="32" a="1"/>
  <c r="V1603" i="32" s="1"/>
  <c r="T1603" i="32" a="1"/>
  <c r="T1603" i="32" s="1"/>
  <c r="S1603" i="32" a="1"/>
  <c r="S1603" i="32" s="1"/>
  <c r="H1603" i="32"/>
  <c r="C1603" i="32"/>
  <c r="AV1602" i="32"/>
  <c r="AU1602" i="32"/>
  <c r="AT1602" i="32"/>
  <c r="AQ1602" i="32"/>
  <c r="AP1602" i="32"/>
  <c r="AO1602" i="32"/>
  <c r="AN1602" i="32"/>
  <c r="AM1602" i="32"/>
  <c r="AL1602" i="32"/>
  <c r="AK1602" i="32"/>
  <c r="AJ1602" i="32"/>
  <c r="AI1602" i="32"/>
  <c r="AC1602" i="32"/>
  <c r="V1602" i="32" a="1"/>
  <c r="V1602" i="32" s="1"/>
  <c r="T1602" i="32" a="1"/>
  <c r="T1602" i="32" s="1"/>
  <c r="S1602" i="32" a="1"/>
  <c r="S1602" i="32" s="1"/>
  <c r="H1602" i="32"/>
  <c r="C1602" i="32"/>
  <c r="AV1601" i="32"/>
  <c r="AU1601" i="32"/>
  <c r="AT1601" i="32"/>
  <c r="AQ1601" i="32"/>
  <c r="AP1601" i="32"/>
  <c r="AO1601" i="32"/>
  <c r="AN1601" i="32"/>
  <c r="AM1601" i="32"/>
  <c r="AL1601" i="32"/>
  <c r="AK1601" i="32"/>
  <c r="AJ1601" i="32"/>
  <c r="AI1601" i="32"/>
  <c r="AC1601" i="32"/>
  <c r="V1601" i="32" a="1"/>
  <c r="V1601" i="32" s="1"/>
  <c r="T1601" i="32" a="1"/>
  <c r="T1601" i="32" s="1"/>
  <c r="S1601" i="32" a="1"/>
  <c r="S1601" i="32" s="1"/>
  <c r="H1601" i="32"/>
  <c r="C1601" i="32"/>
  <c r="AV1600" i="32"/>
  <c r="AU1600" i="32"/>
  <c r="AT1600" i="32"/>
  <c r="AQ1600" i="32"/>
  <c r="AP1600" i="32"/>
  <c r="AO1600" i="32"/>
  <c r="AN1600" i="32"/>
  <c r="AM1600" i="32"/>
  <c r="AL1600" i="32"/>
  <c r="AK1600" i="32"/>
  <c r="AJ1600" i="32"/>
  <c r="AI1600" i="32"/>
  <c r="AC1600" i="32"/>
  <c r="V1600" i="32" a="1"/>
  <c r="V1600" i="32" s="1"/>
  <c r="T1600" i="32" a="1"/>
  <c r="T1600" i="32" s="1"/>
  <c r="S1600" i="32" a="1"/>
  <c r="S1600" i="32" s="1"/>
  <c r="H1600" i="32"/>
  <c r="C1600" i="32"/>
  <c r="AV1599" i="32"/>
  <c r="AU1599" i="32"/>
  <c r="AT1599" i="32"/>
  <c r="AQ1599" i="32"/>
  <c r="AP1599" i="32"/>
  <c r="AO1599" i="32"/>
  <c r="AN1599" i="32"/>
  <c r="AM1599" i="32"/>
  <c r="AL1599" i="32"/>
  <c r="AK1599" i="32"/>
  <c r="AJ1599" i="32"/>
  <c r="AI1599" i="32"/>
  <c r="AC1599" i="32"/>
  <c r="V1599" i="32" a="1"/>
  <c r="V1599" i="32" s="1"/>
  <c r="T1599" i="32" a="1"/>
  <c r="T1599" i="32" s="1"/>
  <c r="S1599" i="32" a="1"/>
  <c r="S1599" i="32" s="1"/>
  <c r="H1599" i="32"/>
  <c r="C1599" i="32"/>
  <c r="AV1598" i="32"/>
  <c r="AU1598" i="32"/>
  <c r="AT1598" i="32"/>
  <c r="AQ1598" i="32"/>
  <c r="AP1598" i="32"/>
  <c r="AO1598" i="32"/>
  <c r="AN1598" i="32"/>
  <c r="AM1598" i="32"/>
  <c r="AL1598" i="32"/>
  <c r="AK1598" i="32"/>
  <c r="AJ1598" i="32"/>
  <c r="AI1598" i="32"/>
  <c r="AC1598" i="32"/>
  <c r="V1598" i="32" a="1"/>
  <c r="V1598" i="32" s="1"/>
  <c r="T1598" i="32" a="1"/>
  <c r="T1598" i="32" s="1"/>
  <c r="S1598" i="32" a="1"/>
  <c r="S1598" i="32" s="1"/>
  <c r="H1598" i="32"/>
  <c r="C1598" i="32"/>
  <c r="AV1597" i="32"/>
  <c r="AU1597" i="32"/>
  <c r="AT1597" i="32"/>
  <c r="AQ1597" i="32"/>
  <c r="AP1597" i="32"/>
  <c r="AO1597" i="32"/>
  <c r="AN1597" i="32"/>
  <c r="AM1597" i="32"/>
  <c r="AL1597" i="32"/>
  <c r="AK1597" i="32"/>
  <c r="AJ1597" i="32"/>
  <c r="AI1597" i="32"/>
  <c r="AC1597" i="32"/>
  <c r="V1597" i="32" a="1"/>
  <c r="V1597" i="32" s="1"/>
  <c r="T1597" i="32" a="1"/>
  <c r="T1597" i="32" s="1"/>
  <c r="S1597" i="32" a="1"/>
  <c r="S1597" i="32" s="1"/>
  <c r="H1597" i="32"/>
  <c r="C1597" i="32"/>
  <c r="AV1596" i="32"/>
  <c r="AU1596" i="32"/>
  <c r="AT1596" i="32"/>
  <c r="AQ1596" i="32"/>
  <c r="AP1596" i="32"/>
  <c r="AO1596" i="32"/>
  <c r="AN1596" i="32"/>
  <c r="AM1596" i="32"/>
  <c r="AL1596" i="32"/>
  <c r="AK1596" i="32"/>
  <c r="AJ1596" i="32"/>
  <c r="AI1596" i="32"/>
  <c r="AC1596" i="32"/>
  <c r="V1596" i="32" a="1"/>
  <c r="V1596" i="32" s="1"/>
  <c r="T1596" i="32" a="1"/>
  <c r="T1596" i="32" s="1"/>
  <c r="S1596" i="32" a="1"/>
  <c r="S1596" i="32" s="1"/>
  <c r="H1596" i="32"/>
  <c r="C1596" i="32"/>
  <c r="AV1595" i="32"/>
  <c r="AU1595" i="32"/>
  <c r="AT1595" i="32"/>
  <c r="AQ1595" i="32"/>
  <c r="AP1595" i="32"/>
  <c r="AO1595" i="32"/>
  <c r="AN1595" i="32"/>
  <c r="AM1595" i="32"/>
  <c r="AL1595" i="32"/>
  <c r="AK1595" i="32"/>
  <c r="AJ1595" i="32"/>
  <c r="AI1595" i="32"/>
  <c r="AC1595" i="32"/>
  <c r="V1595" i="32" a="1"/>
  <c r="V1595" i="32" s="1"/>
  <c r="T1595" i="32" a="1"/>
  <c r="T1595" i="32" s="1"/>
  <c r="S1595" i="32" a="1"/>
  <c r="S1595" i="32" s="1"/>
  <c r="H1595" i="32"/>
  <c r="C1595" i="32"/>
  <c r="AV1594" i="32"/>
  <c r="AU1594" i="32"/>
  <c r="AT1594" i="32"/>
  <c r="AQ1594" i="32"/>
  <c r="AP1594" i="32"/>
  <c r="AO1594" i="32"/>
  <c r="AN1594" i="32"/>
  <c r="AM1594" i="32"/>
  <c r="AL1594" i="32"/>
  <c r="AK1594" i="32"/>
  <c r="AJ1594" i="32"/>
  <c r="AI1594" i="32"/>
  <c r="AC1594" i="32"/>
  <c r="V1594" i="32" a="1"/>
  <c r="V1594" i="32" s="1"/>
  <c r="T1594" i="32" a="1"/>
  <c r="T1594" i="32" s="1"/>
  <c r="S1594" i="32" a="1"/>
  <c r="S1594" i="32" s="1"/>
  <c r="H1594" i="32"/>
  <c r="C1594" i="32"/>
  <c r="AV1593" i="32"/>
  <c r="AU1593" i="32"/>
  <c r="AT1593" i="32"/>
  <c r="AQ1593" i="32"/>
  <c r="AP1593" i="32"/>
  <c r="AO1593" i="32"/>
  <c r="AN1593" i="32"/>
  <c r="AM1593" i="32"/>
  <c r="AL1593" i="32"/>
  <c r="AK1593" i="32"/>
  <c r="AJ1593" i="32"/>
  <c r="AI1593" i="32"/>
  <c r="AC1593" i="32"/>
  <c r="V1593" i="32" a="1"/>
  <c r="V1593" i="32" s="1"/>
  <c r="T1593" i="32" a="1"/>
  <c r="T1593" i="32" s="1"/>
  <c r="S1593" i="32" a="1"/>
  <c r="S1593" i="32" s="1"/>
  <c r="H1593" i="32"/>
  <c r="C1593" i="32"/>
  <c r="AV1592" i="32"/>
  <c r="AU1592" i="32"/>
  <c r="AT1592" i="32"/>
  <c r="AQ1592" i="32"/>
  <c r="AP1592" i="32"/>
  <c r="AO1592" i="32"/>
  <c r="AN1592" i="32"/>
  <c r="AM1592" i="32"/>
  <c r="AL1592" i="32"/>
  <c r="AK1592" i="32"/>
  <c r="AJ1592" i="32"/>
  <c r="AI1592" i="32"/>
  <c r="AC1592" i="32"/>
  <c r="V1592" i="32" a="1"/>
  <c r="V1592" i="32" s="1"/>
  <c r="T1592" i="32" a="1"/>
  <c r="T1592" i="32" s="1"/>
  <c r="S1592" i="32" a="1"/>
  <c r="S1592" i="32" s="1"/>
  <c r="H1592" i="32"/>
  <c r="C1592" i="32"/>
  <c r="AV1591" i="32"/>
  <c r="AU1591" i="32"/>
  <c r="AT1591" i="32"/>
  <c r="AQ1591" i="32"/>
  <c r="AP1591" i="32"/>
  <c r="AO1591" i="32"/>
  <c r="AN1591" i="32"/>
  <c r="AM1591" i="32"/>
  <c r="AL1591" i="32"/>
  <c r="AK1591" i="32"/>
  <c r="AJ1591" i="32"/>
  <c r="AI1591" i="32"/>
  <c r="AC1591" i="32"/>
  <c r="V1591" i="32" a="1"/>
  <c r="V1591" i="32" s="1"/>
  <c r="T1591" i="32" a="1"/>
  <c r="T1591" i="32" s="1"/>
  <c r="S1591" i="32" a="1"/>
  <c r="S1591" i="32" s="1"/>
  <c r="H1591" i="32"/>
  <c r="C1591" i="32"/>
  <c r="AV1590" i="32"/>
  <c r="AU1590" i="32"/>
  <c r="AT1590" i="32"/>
  <c r="AQ1590" i="32"/>
  <c r="AP1590" i="32"/>
  <c r="AO1590" i="32"/>
  <c r="AN1590" i="32"/>
  <c r="AM1590" i="32"/>
  <c r="AL1590" i="32"/>
  <c r="AK1590" i="32"/>
  <c r="AJ1590" i="32"/>
  <c r="AI1590" i="32"/>
  <c r="AC1590" i="32"/>
  <c r="V1590" i="32" a="1"/>
  <c r="V1590" i="32" s="1"/>
  <c r="T1590" i="32" a="1"/>
  <c r="T1590" i="32" s="1"/>
  <c r="S1590" i="32" a="1"/>
  <c r="S1590" i="32" s="1"/>
  <c r="H1590" i="32"/>
  <c r="C1590" i="32"/>
  <c r="AV1589" i="32"/>
  <c r="AU1589" i="32"/>
  <c r="AT1589" i="32"/>
  <c r="AQ1589" i="32"/>
  <c r="AP1589" i="32"/>
  <c r="AO1589" i="32"/>
  <c r="AN1589" i="32"/>
  <c r="AM1589" i="32"/>
  <c r="AL1589" i="32"/>
  <c r="AK1589" i="32"/>
  <c r="AJ1589" i="32"/>
  <c r="AI1589" i="32"/>
  <c r="AC1589" i="32"/>
  <c r="V1589" i="32" a="1"/>
  <c r="V1589" i="32" s="1"/>
  <c r="T1589" i="32" a="1"/>
  <c r="T1589" i="32" s="1"/>
  <c r="S1589" i="32" a="1"/>
  <c r="S1589" i="32" s="1"/>
  <c r="H1589" i="32"/>
  <c r="C1589" i="32"/>
  <c r="AV1588" i="32"/>
  <c r="AU1588" i="32"/>
  <c r="AT1588" i="32"/>
  <c r="AQ1588" i="32"/>
  <c r="AP1588" i="32"/>
  <c r="AO1588" i="32"/>
  <c r="AN1588" i="32"/>
  <c r="AM1588" i="32"/>
  <c r="AL1588" i="32"/>
  <c r="AK1588" i="32"/>
  <c r="AJ1588" i="32"/>
  <c r="AI1588" i="32"/>
  <c r="AC1588" i="32"/>
  <c r="V1588" i="32" a="1"/>
  <c r="V1588" i="32" s="1"/>
  <c r="T1588" i="32" a="1"/>
  <c r="T1588" i="32" s="1"/>
  <c r="S1588" i="32" a="1"/>
  <c r="S1588" i="32" s="1"/>
  <c r="H1588" i="32"/>
  <c r="C1588" i="32"/>
  <c r="AV1587" i="32"/>
  <c r="AU1587" i="32"/>
  <c r="AT1587" i="32"/>
  <c r="AQ1587" i="32"/>
  <c r="AP1587" i="32"/>
  <c r="AO1587" i="32"/>
  <c r="AN1587" i="32"/>
  <c r="AM1587" i="32"/>
  <c r="AL1587" i="32"/>
  <c r="AK1587" i="32"/>
  <c r="AJ1587" i="32"/>
  <c r="AI1587" i="32"/>
  <c r="AC1587" i="32"/>
  <c r="V1587" i="32" a="1"/>
  <c r="V1587" i="32" s="1"/>
  <c r="T1587" i="32" a="1"/>
  <c r="T1587" i="32" s="1"/>
  <c r="S1587" i="32" a="1"/>
  <c r="S1587" i="32" s="1"/>
  <c r="H1587" i="32"/>
  <c r="C1587" i="32"/>
  <c r="AV1586" i="32"/>
  <c r="AU1586" i="32"/>
  <c r="AT1586" i="32"/>
  <c r="AQ1586" i="32"/>
  <c r="AP1586" i="32"/>
  <c r="AO1586" i="32"/>
  <c r="AN1586" i="32"/>
  <c r="AM1586" i="32"/>
  <c r="AL1586" i="32"/>
  <c r="AK1586" i="32"/>
  <c r="AJ1586" i="32"/>
  <c r="AI1586" i="32"/>
  <c r="AC1586" i="32"/>
  <c r="V1586" i="32" a="1"/>
  <c r="V1586" i="32" s="1"/>
  <c r="T1586" i="32" a="1"/>
  <c r="T1586" i="32" s="1"/>
  <c r="S1586" i="32" a="1"/>
  <c r="S1586" i="32" s="1"/>
  <c r="H1586" i="32"/>
  <c r="C1586" i="32"/>
  <c r="AV1585" i="32"/>
  <c r="AU1585" i="32"/>
  <c r="AT1585" i="32"/>
  <c r="AQ1585" i="32"/>
  <c r="AP1585" i="32"/>
  <c r="AO1585" i="32"/>
  <c r="AN1585" i="32"/>
  <c r="AM1585" i="32"/>
  <c r="AL1585" i="32"/>
  <c r="AK1585" i="32"/>
  <c r="AJ1585" i="32"/>
  <c r="AI1585" i="32"/>
  <c r="AC1585" i="32"/>
  <c r="V1585" i="32" a="1"/>
  <c r="V1585" i="32" s="1"/>
  <c r="T1585" i="32" a="1"/>
  <c r="T1585" i="32" s="1"/>
  <c r="S1585" i="32" a="1"/>
  <c r="S1585" i="32" s="1"/>
  <c r="H1585" i="32"/>
  <c r="C1585" i="32"/>
  <c r="AV1584" i="32"/>
  <c r="AU1584" i="32"/>
  <c r="AT1584" i="32"/>
  <c r="AQ1584" i="32"/>
  <c r="AP1584" i="32"/>
  <c r="AO1584" i="32"/>
  <c r="AN1584" i="32"/>
  <c r="AM1584" i="32"/>
  <c r="AL1584" i="32"/>
  <c r="AK1584" i="32"/>
  <c r="AJ1584" i="32"/>
  <c r="AI1584" i="32"/>
  <c r="AC1584" i="32"/>
  <c r="V1584" i="32" a="1"/>
  <c r="V1584" i="32" s="1"/>
  <c r="T1584" i="32" a="1"/>
  <c r="T1584" i="32" s="1"/>
  <c r="S1584" i="32" a="1"/>
  <c r="S1584" i="32" s="1"/>
  <c r="H1584" i="32"/>
  <c r="C1584" i="32"/>
  <c r="AV1583" i="32"/>
  <c r="AU1583" i="32"/>
  <c r="AT1583" i="32"/>
  <c r="AQ1583" i="32"/>
  <c r="AP1583" i="32"/>
  <c r="AO1583" i="32"/>
  <c r="AN1583" i="32"/>
  <c r="AM1583" i="32"/>
  <c r="AL1583" i="32"/>
  <c r="AK1583" i="32"/>
  <c r="AJ1583" i="32"/>
  <c r="AI1583" i="32"/>
  <c r="AC1583" i="32"/>
  <c r="V1583" i="32" a="1"/>
  <c r="V1583" i="32" s="1"/>
  <c r="T1583" i="32" a="1"/>
  <c r="T1583" i="32" s="1"/>
  <c r="S1583" i="32" a="1"/>
  <c r="S1583" i="32" s="1"/>
  <c r="H1583" i="32"/>
  <c r="C1583" i="32"/>
  <c r="AV1582" i="32"/>
  <c r="AU1582" i="32"/>
  <c r="AT1582" i="32"/>
  <c r="AQ1582" i="32"/>
  <c r="AP1582" i="32"/>
  <c r="AO1582" i="32"/>
  <c r="AN1582" i="32"/>
  <c r="AM1582" i="32"/>
  <c r="AL1582" i="32"/>
  <c r="AK1582" i="32"/>
  <c r="AJ1582" i="32"/>
  <c r="AI1582" i="32"/>
  <c r="AC1582" i="32"/>
  <c r="V1582" i="32" a="1"/>
  <c r="V1582" i="32" s="1"/>
  <c r="T1582" i="32" a="1"/>
  <c r="T1582" i="32" s="1"/>
  <c r="S1582" i="32" a="1"/>
  <c r="S1582" i="32" s="1"/>
  <c r="H1582" i="32"/>
  <c r="C1582" i="32"/>
  <c r="AV1581" i="32"/>
  <c r="AU1581" i="32"/>
  <c r="AT1581" i="32"/>
  <c r="AQ1581" i="32"/>
  <c r="AP1581" i="32"/>
  <c r="AO1581" i="32"/>
  <c r="AN1581" i="32"/>
  <c r="AM1581" i="32"/>
  <c r="AL1581" i="32"/>
  <c r="AK1581" i="32"/>
  <c r="AJ1581" i="32"/>
  <c r="AI1581" i="32"/>
  <c r="AC1581" i="32"/>
  <c r="V1581" i="32" a="1"/>
  <c r="V1581" i="32" s="1"/>
  <c r="T1581" i="32" a="1"/>
  <c r="T1581" i="32" s="1"/>
  <c r="S1581" i="32" a="1"/>
  <c r="S1581" i="32" s="1"/>
  <c r="H1581" i="32"/>
  <c r="C1581" i="32"/>
  <c r="AV1580" i="32"/>
  <c r="AU1580" i="32"/>
  <c r="AT1580" i="32"/>
  <c r="AQ1580" i="32"/>
  <c r="AP1580" i="32"/>
  <c r="AO1580" i="32"/>
  <c r="AN1580" i="32"/>
  <c r="AM1580" i="32"/>
  <c r="AL1580" i="32"/>
  <c r="AK1580" i="32"/>
  <c r="AJ1580" i="32"/>
  <c r="AI1580" i="32"/>
  <c r="AC1580" i="32"/>
  <c r="V1580" i="32" a="1"/>
  <c r="V1580" i="32" s="1"/>
  <c r="T1580" i="32" a="1"/>
  <c r="T1580" i="32" s="1"/>
  <c r="S1580" i="32" a="1"/>
  <c r="S1580" i="32" s="1"/>
  <c r="H1580" i="32"/>
  <c r="C1580" i="32"/>
  <c r="AV1579" i="32"/>
  <c r="AU1579" i="32"/>
  <c r="AT1579" i="32"/>
  <c r="AQ1579" i="32"/>
  <c r="AP1579" i="32"/>
  <c r="AO1579" i="32"/>
  <c r="AN1579" i="32"/>
  <c r="AM1579" i="32"/>
  <c r="AL1579" i="32"/>
  <c r="AK1579" i="32"/>
  <c r="AJ1579" i="32"/>
  <c r="AI1579" i="32"/>
  <c r="AC1579" i="32"/>
  <c r="V1579" i="32" a="1"/>
  <c r="V1579" i="32" s="1"/>
  <c r="T1579" i="32" a="1"/>
  <c r="T1579" i="32" s="1"/>
  <c r="S1579" i="32" a="1"/>
  <c r="S1579" i="32" s="1"/>
  <c r="H1579" i="32"/>
  <c r="C1579" i="32"/>
  <c r="AV1578" i="32"/>
  <c r="AU1578" i="32"/>
  <c r="AT1578" i="32"/>
  <c r="AQ1578" i="32"/>
  <c r="AP1578" i="32"/>
  <c r="AO1578" i="32"/>
  <c r="AN1578" i="32"/>
  <c r="AM1578" i="32"/>
  <c r="AL1578" i="32"/>
  <c r="AK1578" i="32"/>
  <c r="AJ1578" i="32"/>
  <c r="AI1578" i="32"/>
  <c r="AC1578" i="32"/>
  <c r="V1578" i="32" a="1"/>
  <c r="V1578" i="32" s="1"/>
  <c r="T1578" i="32" a="1"/>
  <c r="T1578" i="32" s="1"/>
  <c r="S1578" i="32" a="1"/>
  <c r="S1578" i="32" s="1"/>
  <c r="H1578" i="32"/>
  <c r="C1578" i="32"/>
  <c r="AV1577" i="32"/>
  <c r="AU1577" i="32"/>
  <c r="AT1577" i="32"/>
  <c r="AQ1577" i="32"/>
  <c r="AP1577" i="32"/>
  <c r="AO1577" i="32"/>
  <c r="AN1577" i="32"/>
  <c r="AM1577" i="32"/>
  <c r="AL1577" i="32"/>
  <c r="AK1577" i="32"/>
  <c r="AJ1577" i="32"/>
  <c r="AI1577" i="32"/>
  <c r="AC1577" i="32"/>
  <c r="V1577" i="32" a="1"/>
  <c r="V1577" i="32" s="1"/>
  <c r="T1577" i="32" a="1"/>
  <c r="T1577" i="32" s="1"/>
  <c r="S1577" i="32" a="1"/>
  <c r="S1577" i="32" s="1"/>
  <c r="H1577" i="32"/>
  <c r="C1577" i="32"/>
  <c r="AV1576" i="32"/>
  <c r="AU1576" i="32"/>
  <c r="AT1576" i="32"/>
  <c r="AQ1576" i="32"/>
  <c r="AP1576" i="32"/>
  <c r="AO1576" i="32"/>
  <c r="AN1576" i="32"/>
  <c r="AM1576" i="32"/>
  <c r="AL1576" i="32"/>
  <c r="AK1576" i="32"/>
  <c r="AJ1576" i="32"/>
  <c r="AI1576" i="32"/>
  <c r="AC1576" i="32"/>
  <c r="V1576" i="32" a="1"/>
  <c r="V1576" i="32" s="1"/>
  <c r="T1576" i="32" a="1"/>
  <c r="T1576" i="32" s="1"/>
  <c r="S1576" i="32" a="1"/>
  <c r="S1576" i="32" s="1"/>
  <c r="H1576" i="32"/>
  <c r="C1576" i="32"/>
  <c r="AV1575" i="32"/>
  <c r="AU1575" i="32"/>
  <c r="AT1575" i="32"/>
  <c r="AQ1575" i="32"/>
  <c r="AP1575" i="32"/>
  <c r="AO1575" i="32"/>
  <c r="AN1575" i="32"/>
  <c r="AM1575" i="32"/>
  <c r="AL1575" i="32"/>
  <c r="AK1575" i="32"/>
  <c r="AJ1575" i="32"/>
  <c r="AI1575" i="32"/>
  <c r="AC1575" i="32"/>
  <c r="V1575" i="32" a="1"/>
  <c r="V1575" i="32" s="1"/>
  <c r="T1575" i="32" a="1"/>
  <c r="T1575" i="32" s="1"/>
  <c r="S1575" i="32" a="1"/>
  <c r="S1575" i="32" s="1"/>
  <c r="H1575" i="32"/>
  <c r="C1575" i="32"/>
  <c r="AV1574" i="32"/>
  <c r="AU1574" i="32"/>
  <c r="AT1574" i="32"/>
  <c r="AQ1574" i="32"/>
  <c r="AP1574" i="32"/>
  <c r="AO1574" i="32"/>
  <c r="AN1574" i="32"/>
  <c r="AM1574" i="32"/>
  <c r="AL1574" i="32"/>
  <c r="AK1574" i="32"/>
  <c r="AJ1574" i="32"/>
  <c r="AI1574" i="32"/>
  <c r="AC1574" i="32"/>
  <c r="V1574" i="32" a="1"/>
  <c r="V1574" i="32" s="1"/>
  <c r="T1574" i="32" a="1"/>
  <c r="T1574" i="32" s="1"/>
  <c r="S1574" i="32" a="1"/>
  <c r="S1574" i="32" s="1"/>
  <c r="H1574" i="32"/>
  <c r="C1574" i="32"/>
  <c r="AV1573" i="32"/>
  <c r="AU1573" i="32"/>
  <c r="AT1573" i="32"/>
  <c r="AQ1573" i="32"/>
  <c r="AP1573" i="32"/>
  <c r="AO1573" i="32"/>
  <c r="AN1573" i="32"/>
  <c r="AM1573" i="32"/>
  <c r="AL1573" i="32"/>
  <c r="AK1573" i="32"/>
  <c r="AJ1573" i="32"/>
  <c r="AI1573" i="32"/>
  <c r="AC1573" i="32"/>
  <c r="V1573" i="32" a="1"/>
  <c r="V1573" i="32" s="1"/>
  <c r="T1573" i="32" a="1"/>
  <c r="T1573" i="32" s="1"/>
  <c r="S1573" i="32" a="1"/>
  <c r="S1573" i="32" s="1"/>
  <c r="H1573" i="32"/>
  <c r="C1573" i="32"/>
  <c r="AV1572" i="32"/>
  <c r="AU1572" i="32"/>
  <c r="AT1572" i="32"/>
  <c r="AQ1572" i="32"/>
  <c r="AP1572" i="32"/>
  <c r="AO1572" i="32"/>
  <c r="AN1572" i="32"/>
  <c r="AM1572" i="32"/>
  <c r="AL1572" i="32"/>
  <c r="AK1572" i="32"/>
  <c r="AJ1572" i="32"/>
  <c r="AI1572" i="32"/>
  <c r="AC1572" i="32"/>
  <c r="V1572" i="32" a="1"/>
  <c r="V1572" i="32" s="1"/>
  <c r="T1572" i="32" a="1"/>
  <c r="T1572" i="32" s="1"/>
  <c r="S1572" i="32" a="1"/>
  <c r="S1572" i="32" s="1"/>
  <c r="H1572" i="32"/>
  <c r="C1572" i="32"/>
  <c r="AV1571" i="32"/>
  <c r="AU1571" i="32"/>
  <c r="AT1571" i="32"/>
  <c r="AQ1571" i="32"/>
  <c r="AP1571" i="32"/>
  <c r="AO1571" i="32"/>
  <c r="AN1571" i="32"/>
  <c r="AM1571" i="32"/>
  <c r="AL1571" i="32"/>
  <c r="AK1571" i="32"/>
  <c r="AJ1571" i="32"/>
  <c r="AI1571" i="32"/>
  <c r="AC1571" i="32"/>
  <c r="V1571" i="32" a="1"/>
  <c r="V1571" i="32" s="1"/>
  <c r="T1571" i="32" a="1"/>
  <c r="T1571" i="32" s="1"/>
  <c r="S1571" i="32" a="1"/>
  <c r="S1571" i="32" s="1"/>
  <c r="H1571" i="32"/>
  <c r="C1571" i="32"/>
  <c r="AV1570" i="32"/>
  <c r="AU1570" i="32"/>
  <c r="AT1570" i="32"/>
  <c r="AQ1570" i="32"/>
  <c r="AP1570" i="32"/>
  <c r="AO1570" i="32"/>
  <c r="AN1570" i="32"/>
  <c r="AM1570" i="32"/>
  <c r="AL1570" i="32"/>
  <c r="AK1570" i="32"/>
  <c r="AJ1570" i="32"/>
  <c r="AI1570" i="32"/>
  <c r="AC1570" i="32"/>
  <c r="V1570" i="32" a="1"/>
  <c r="V1570" i="32" s="1"/>
  <c r="T1570" i="32" a="1"/>
  <c r="T1570" i="32" s="1"/>
  <c r="S1570" i="32" a="1"/>
  <c r="S1570" i="32" s="1"/>
  <c r="H1570" i="32"/>
  <c r="C1570" i="32"/>
  <c r="AV1569" i="32"/>
  <c r="AU1569" i="32"/>
  <c r="AT1569" i="32"/>
  <c r="AQ1569" i="32"/>
  <c r="AP1569" i="32"/>
  <c r="AO1569" i="32"/>
  <c r="AN1569" i="32"/>
  <c r="AM1569" i="32"/>
  <c r="AL1569" i="32"/>
  <c r="AK1569" i="32"/>
  <c r="AJ1569" i="32"/>
  <c r="AI1569" i="32"/>
  <c r="AC1569" i="32"/>
  <c r="V1569" i="32" a="1"/>
  <c r="V1569" i="32" s="1"/>
  <c r="T1569" i="32" a="1"/>
  <c r="T1569" i="32" s="1"/>
  <c r="S1569" i="32" a="1"/>
  <c r="S1569" i="32" s="1"/>
  <c r="H1569" i="32"/>
  <c r="C1569" i="32"/>
  <c r="AV1568" i="32"/>
  <c r="AU1568" i="32"/>
  <c r="AT1568" i="32"/>
  <c r="AQ1568" i="32"/>
  <c r="AP1568" i="32"/>
  <c r="AO1568" i="32"/>
  <c r="AN1568" i="32"/>
  <c r="AM1568" i="32"/>
  <c r="AL1568" i="32"/>
  <c r="AK1568" i="32"/>
  <c r="AJ1568" i="32"/>
  <c r="AI1568" i="32"/>
  <c r="AC1568" i="32"/>
  <c r="V1568" i="32" a="1"/>
  <c r="V1568" i="32" s="1"/>
  <c r="T1568" i="32" a="1"/>
  <c r="T1568" i="32" s="1"/>
  <c r="S1568" i="32" a="1"/>
  <c r="S1568" i="32" s="1"/>
  <c r="H1568" i="32"/>
  <c r="C1568" i="32"/>
  <c r="AV1567" i="32"/>
  <c r="AU1567" i="32"/>
  <c r="AT1567" i="32"/>
  <c r="AQ1567" i="32"/>
  <c r="AP1567" i="32"/>
  <c r="AO1567" i="32"/>
  <c r="AN1567" i="32"/>
  <c r="AM1567" i="32"/>
  <c r="AL1567" i="32"/>
  <c r="AK1567" i="32"/>
  <c r="AJ1567" i="32"/>
  <c r="AI1567" i="32"/>
  <c r="AC1567" i="32"/>
  <c r="V1567" i="32" a="1"/>
  <c r="V1567" i="32" s="1"/>
  <c r="T1567" i="32" a="1"/>
  <c r="T1567" i="32" s="1"/>
  <c r="S1567" i="32" a="1"/>
  <c r="S1567" i="32" s="1"/>
  <c r="H1567" i="32"/>
  <c r="C1567" i="32"/>
  <c r="AV1566" i="32"/>
  <c r="AU1566" i="32"/>
  <c r="AT1566" i="32"/>
  <c r="AQ1566" i="32"/>
  <c r="AP1566" i="32"/>
  <c r="AO1566" i="32"/>
  <c r="AN1566" i="32"/>
  <c r="AM1566" i="32"/>
  <c r="AL1566" i="32"/>
  <c r="AK1566" i="32"/>
  <c r="AJ1566" i="32"/>
  <c r="AI1566" i="32"/>
  <c r="AC1566" i="32"/>
  <c r="V1566" i="32" a="1"/>
  <c r="V1566" i="32" s="1"/>
  <c r="T1566" i="32" a="1"/>
  <c r="T1566" i="32" s="1"/>
  <c r="S1566" i="32" a="1"/>
  <c r="S1566" i="32" s="1"/>
  <c r="H1566" i="32"/>
  <c r="C1566" i="32"/>
  <c r="AV1565" i="32"/>
  <c r="AU1565" i="32"/>
  <c r="AT1565" i="32"/>
  <c r="AQ1565" i="32"/>
  <c r="AP1565" i="32"/>
  <c r="AO1565" i="32"/>
  <c r="AN1565" i="32"/>
  <c r="AM1565" i="32"/>
  <c r="AL1565" i="32"/>
  <c r="AK1565" i="32"/>
  <c r="AJ1565" i="32"/>
  <c r="AI1565" i="32"/>
  <c r="AC1565" i="32"/>
  <c r="V1565" i="32" a="1"/>
  <c r="V1565" i="32" s="1"/>
  <c r="T1565" i="32" a="1"/>
  <c r="T1565" i="32" s="1"/>
  <c r="S1565" i="32" a="1"/>
  <c r="S1565" i="32" s="1"/>
  <c r="H1565" i="32"/>
  <c r="C1565" i="32"/>
  <c r="AV1564" i="32"/>
  <c r="AU1564" i="32"/>
  <c r="AT1564" i="32"/>
  <c r="AQ1564" i="32"/>
  <c r="AP1564" i="32"/>
  <c r="AO1564" i="32"/>
  <c r="AN1564" i="32"/>
  <c r="AM1564" i="32"/>
  <c r="AL1564" i="32"/>
  <c r="AK1564" i="32"/>
  <c r="AJ1564" i="32"/>
  <c r="AI1564" i="32"/>
  <c r="AC1564" i="32"/>
  <c r="V1564" i="32" a="1"/>
  <c r="V1564" i="32" s="1"/>
  <c r="T1564" i="32" a="1"/>
  <c r="T1564" i="32" s="1"/>
  <c r="S1564" i="32" a="1"/>
  <c r="S1564" i="32" s="1"/>
  <c r="H1564" i="32"/>
  <c r="C1564" i="32"/>
  <c r="AV1563" i="32"/>
  <c r="AU1563" i="32"/>
  <c r="AT1563" i="32"/>
  <c r="AQ1563" i="32"/>
  <c r="AP1563" i="32"/>
  <c r="AO1563" i="32"/>
  <c r="AN1563" i="32"/>
  <c r="AM1563" i="32"/>
  <c r="AL1563" i="32"/>
  <c r="AK1563" i="32"/>
  <c r="AJ1563" i="32"/>
  <c r="AI1563" i="32"/>
  <c r="AC1563" i="32"/>
  <c r="V1563" i="32" a="1"/>
  <c r="V1563" i="32" s="1"/>
  <c r="T1563" i="32" a="1"/>
  <c r="T1563" i="32" s="1"/>
  <c r="S1563" i="32" a="1"/>
  <c r="S1563" i="32" s="1"/>
  <c r="H1563" i="32"/>
  <c r="C1563" i="32"/>
  <c r="AV1562" i="32"/>
  <c r="AU1562" i="32"/>
  <c r="AT1562" i="32"/>
  <c r="AQ1562" i="32"/>
  <c r="AP1562" i="32"/>
  <c r="AO1562" i="32"/>
  <c r="AN1562" i="32"/>
  <c r="AM1562" i="32"/>
  <c r="AL1562" i="32"/>
  <c r="AK1562" i="32"/>
  <c r="AJ1562" i="32"/>
  <c r="AI1562" i="32"/>
  <c r="AC1562" i="32"/>
  <c r="V1562" i="32" a="1"/>
  <c r="V1562" i="32" s="1"/>
  <c r="T1562" i="32" a="1"/>
  <c r="T1562" i="32" s="1"/>
  <c r="S1562" i="32" a="1"/>
  <c r="S1562" i="32" s="1"/>
  <c r="H1562" i="32"/>
  <c r="C1562" i="32"/>
  <c r="AV1561" i="32"/>
  <c r="AU1561" i="32"/>
  <c r="AT1561" i="32"/>
  <c r="AQ1561" i="32"/>
  <c r="AP1561" i="32"/>
  <c r="AO1561" i="32"/>
  <c r="AN1561" i="32"/>
  <c r="AM1561" i="32"/>
  <c r="AL1561" i="32"/>
  <c r="AK1561" i="32"/>
  <c r="AJ1561" i="32"/>
  <c r="AI1561" i="32"/>
  <c r="AC1561" i="32"/>
  <c r="V1561" i="32" a="1"/>
  <c r="V1561" i="32" s="1"/>
  <c r="T1561" i="32" a="1"/>
  <c r="T1561" i="32" s="1"/>
  <c r="S1561" i="32" a="1"/>
  <c r="S1561" i="32" s="1"/>
  <c r="H1561" i="32"/>
  <c r="C1561" i="32"/>
  <c r="AV1560" i="32"/>
  <c r="AU1560" i="32"/>
  <c r="AT1560" i="32"/>
  <c r="AQ1560" i="32"/>
  <c r="AP1560" i="32"/>
  <c r="AO1560" i="32"/>
  <c r="AN1560" i="32"/>
  <c r="AM1560" i="32"/>
  <c r="AL1560" i="32"/>
  <c r="AK1560" i="32"/>
  <c r="AJ1560" i="32"/>
  <c r="AI1560" i="32"/>
  <c r="AC1560" i="32"/>
  <c r="V1560" i="32" a="1"/>
  <c r="V1560" i="32" s="1"/>
  <c r="T1560" i="32" a="1"/>
  <c r="T1560" i="32" s="1"/>
  <c r="S1560" i="32" a="1"/>
  <c r="S1560" i="32" s="1"/>
  <c r="H1560" i="32"/>
  <c r="C1560" i="32"/>
  <c r="AV1559" i="32"/>
  <c r="AU1559" i="32"/>
  <c r="AT1559" i="32"/>
  <c r="AQ1559" i="32"/>
  <c r="AP1559" i="32"/>
  <c r="AO1559" i="32"/>
  <c r="AN1559" i="32"/>
  <c r="AM1559" i="32"/>
  <c r="AL1559" i="32"/>
  <c r="AK1559" i="32"/>
  <c r="AJ1559" i="32"/>
  <c r="AI1559" i="32"/>
  <c r="AC1559" i="32"/>
  <c r="V1559" i="32" a="1"/>
  <c r="V1559" i="32" s="1"/>
  <c r="T1559" i="32" a="1"/>
  <c r="T1559" i="32" s="1"/>
  <c r="S1559" i="32" a="1"/>
  <c r="S1559" i="32" s="1"/>
  <c r="H1559" i="32"/>
  <c r="C1559" i="32"/>
  <c r="AV1558" i="32"/>
  <c r="AU1558" i="32"/>
  <c r="AT1558" i="32"/>
  <c r="AQ1558" i="32"/>
  <c r="AP1558" i="32"/>
  <c r="AO1558" i="32"/>
  <c r="AN1558" i="32"/>
  <c r="AM1558" i="32"/>
  <c r="AL1558" i="32"/>
  <c r="AK1558" i="32"/>
  <c r="AJ1558" i="32"/>
  <c r="AI1558" i="32"/>
  <c r="AC1558" i="32"/>
  <c r="V1558" i="32" a="1"/>
  <c r="V1558" i="32" s="1"/>
  <c r="T1558" i="32" a="1"/>
  <c r="T1558" i="32" s="1"/>
  <c r="S1558" i="32" a="1"/>
  <c r="S1558" i="32" s="1"/>
  <c r="H1558" i="32"/>
  <c r="C1558" i="32"/>
  <c r="AV1557" i="32"/>
  <c r="AU1557" i="32"/>
  <c r="AT1557" i="32"/>
  <c r="AQ1557" i="32"/>
  <c r="AP1557" i="32"/>
  <c r="AO1557" i="32"/>
  <c r="AN1557" i="32"/>
  <c r="AM1557" i="32"/>
  <c r="AL1557" i="32"/>
  <c r="AK1557" i="32"/>
  <c r="AJ1557" i="32"/>
  <c r="AI1557" i="32"/>
  <c r="AC1557" i="32"/>
  <c r="V1557" i="32" a="1"/>
  <c r="V1557" i="32" s="1"/>
  <c r="T1557" i="32" a="1"/>
  <c r="T1557" i="32" s="1"/>
  <c r="S1557" i="32" a="1"/>
  <c r="S1557" i="32" s="1"/>
  <c r="H1557" i="32"/>
  <c r="C1557" i="32"/>
  <c r="AV1556" i="32"/>
  <c r="AU1556" i="32"/>
  <c r="AT1556" i="32"/>
  <c r="AQ1556" i="32"/>
  <c r="AP1556" i="32"/>
  <c r="AO1556" i="32"/>
  <c r="AN1556" i="32"/>
  <c r="AM1556" i="32"/>
  <c r="AL1556" i="32"/>
  <c r="AK1556" i="32"/>
  <c r="AJ1556" i="32"/>
  <c r="AI1556" i="32"/>
  <c r="AC1556" i="32"/>
  <c r="V1556" i="32" a="1"/>
  <c r="V1556" i="32" s="1"/>
  <c r="T1556" i="32" a="1"/>
  <c r="T1556" i="32" s="1"/>
  <c r="S1556" i="32" a="1"/>
  <c r="S1556" i="32" s="1"/>
  <c r="H1556" i="32"/>
  <c r="C1556" i="32"/>
  <c r="AV1555" i="32"/>
  <c r="AU1555" i="32"/>
  <c r="AT1555" i="32"/>
  <c r="AQ1555" i="32"/>
  <c r="AP1555" i="32"/>
  <c r="AO1555" i="32"/>
  <c r="AN1555" i="32"/>
  <c r="AM1555" i="32"/>
  <c r="AL1555" i="32"/>
  <c r="AK1555" i="32"/>
  <c r="AJ1555" i="32"/>
  <c r="AI1555" i="32"/>
  <c r="AC1555" i="32"/>
  <c r="V1555" i="32" a="1"/>
  <c r="V1555" i="32" s="1"/>
  <c r="T1555" i="32" a="1"/>
  <c r="T1555" i="32" s="1"/>
  <c r="S1555" i="32" a="1"/>
  <c r="S1555" i="32" s="1"/>
  <c r="H1555" i="32"/>
  <c r="C1555" i="32"/>
  <c r="AV1554" i="32"/>
  <c r="AU1554" i="32"/>
  <c r="AT1554" i="32"/>
  <c r="AQ1554" i="32"/>
  <c r="AP1554" i="32"/>
  <c r="AO1554" i="32"/>
  <c r="AN1554" i="32"/>
  <c r="AM1554" i="32"/>
  <c r="AL1554" i="32"/>
  <c r="AK1554" i="32"/>
  <c r="AJ1554" i="32"/>
  <c r="AI1554" i="32"/>
  <c r="AC1554" i="32"/>
  <c r="V1554" i="32" a="1"/>
  <c r="V1554" i="32" s="1"/>
  <c r="T1554" i="32" a="1"/>
  <c r="T1554" i="32" s="1"/>
  <c r="S1554" i="32" a="1"/>
  <c r="S1554" i="32" s="1"/>
  <c r="H1554" i="32"/>
  <c r="C1554" i="32"/>
  <c r="AV1553" i="32"/>
  <c r="AU1553" i="32"/>
  <c r="AT1553" i="32"/>
  <c r="AQ1553" i="32"/>
  <c r="AP1553" i="32"/>
  <c r="AO1553" i="32"/>
  <c r="AN1553" i="32"/>
  <c r="AM1553" i="32"/>
  <c r="AL1553" i="32"/>
  <c r="AK1553" i="32"/>
  <c r="AJ1553" i="32"/>
  <c r="AI1553" i="32"/>
  <c r="AC1553" i="32"/>
  <c r="V1553" i="32" a="1"/>
  <c r="V1553" i="32" s="1"/>
  <c r="T1553" i="32" a="1"/>
  <c r="T1553" i="32" s="1"/>
  <c r="S1553" i="32" a="1"/>
  <c r="S1553" i="32" s="1"/>
  <c r="H1553" i="32"/>
  <c r="C1553" i="32"/>
  <c r="AV1552" i="32"/>
  <c r="AU1552" i="32"/>
  <c r="AT1552" i="32"/>
  <c r="AQ1552" i="32"/>
  <c r="AP1552" i="32"/>
  <c r="AO1552" i="32"/>
  <c r="AN1552" i="32"/>
  <c r="AM1552" i="32"/>
  <c r="AL1552" i="32"/>
  <c r="AK1552" i="32"/>
  <c r="AJ1552" i="32"/>
  <c r="AI1552" i="32"/>
  <c r="AC1552" i="32"/>
  <c r="V1552" i="32" a="1"/>
  <c r="V1552" i="32" s="1"/>
  <c r="T1552" i="32" a="1"/>
  <c r="T1552" i="32" s="1"/>
  <c r="S1552" i="32" a="1"/>
  <c r="S1552" i="32" s="1"/>
  <c r="H1552" i="32"/>
  <c r="C1552" i="32"/>
  <c r="AV1551" i="32"/>
  <c r="AU1551" i="32"/>
  <c r="AT1551" i="32"/>
  <c r="AQ1551" i="32"/>
  <c r="AP1551" i="32"/>
  <c r="AO1551" i="32"/>
  <c r="AN1551" i="32"/>
  <c r="AM1551" i="32"/>
  <c r="AL1551" i="32"/>
  <c r="AK1551" i="32"/>
  <c r="AJ1551" i="32"/>
  <c r="AI1551" i="32"/>
  <c r="AC1551" i="32"/>
  <c r="V1551" i="32" a="1"/>
  <c r="V1551" i="32" s="1"/>
  <c r="T1551" i="32" a="1"/>
  <c r="T1551" i="32" s="1"/>
  <c r="S1551" i="32" a="1"/>
  <c r="S1551" i="32" s="1"/>
  <c r="H1551" i="32"/>
  <c r="C1551" i="32"/>
  <c r="AV1550" i="32"/>
  <c r="AU1550" i="32"/>
  <c r="AT1550" i="32"/>
  <c r="AQ1550" i="32"/>
  <c r="AP1550" i="32"/>
  <c r="AO1550" i="32"/>
  <c r="AN1550" i="32"/>
  <c r="AM1550" i="32"/>
  <c r="AL1550" i="32"/>
  <c r="AK1550" i="32"/>
  <c r="AJ1550" i="32"/>
  <c r="AI1550" i="32"/>
  <c r="AC1550" i="32"/>
  <c r="V1550" i="32" a="1"/>
  <c r="V1550" i="32" s="1"/>
  <c r="T1550" i="32" a="1"/>
  <c r="T1550" i="32" s="1"/>
  <c r="S1550" i="32" a="1"/>
  <c r="S1550" i="32" s="1"/>
  <c r="H1550" i="32"/>
  <c r="C1550" i="32"/>
  <c r="AV1549" i="32"/>
  <c r="AU1549" i="32"/>
  <c r="AT1549" i="32"/>
  <c r="AQ1549" i="32"/>
  <c r="AP1549" i="32"/>
  <c r="AO1549" i="32"/>
  <c r="AN1549" i="32"/>
  <c r="AM1549" i="32"/>
  <c r="AL1549" i="32"/>
  <c r="AK1549" i="32"/>
  <c r="AJ1549" i="32"/>
  <c r="AI1549" i="32"/>
  <c r="AC1549" i="32"/>
  <c r="V1549" i="32" a="1"/>
  <c r="V1549" i="32" s="1"/>
  <c r="T1549" i="32" a="1"/>
  <c r="T1549" i="32" s="1"/>
  <c r="S1549" i="32" a="1"/>
  <c r="S1549" i="32" s="1"/>
  <c r="H1549" i="32"/>
  <c r="C1549" i="32"/>
  <c r="AV1548" i="32"/>
  <c r="AU1548" i="32"/>
  <c r="AT1548" i="32"/>
  <c r="AQ1548" i="32"/>
  <c r="AP1548" i="32"/>
  <c r="AO1548" i="32"/>
  <c r="AN1548" i="32"/>
  <c r="AM1548" i="32"/>
  <c r="AL1548" i="32"/>
  <c r="AK1548" i="32"/>
  <c r="AJ1548" i="32"/>
  <c r="AI1548" i="32"/>
  <c r="AC1548" i="32"/>
  <c r="V1548" i="32" a="1"/>
  <c r="V1548" i="32" s="1"/>
  <c r="T1548" i="32" a="1"/>
  <c r="T1548" i="32" s="1"/>
  <c r="S1548" i="32" a="1"/>
  <c r="S1548" i="32" s="1"/>
  <c r="H1548" i="32"/>
  <c r="C1548" i="32"/>
  <c r="AV1547" i="32"/>
  <c r="AU1547" i="32"/>
  <c r="AT1547" i="32"/>
  <c r="AQ1547" i="32"/>
  <c r="AP1547" i="32"/>
  <c r="AO1547" i="32"/>
  <c r="AN1547" i="32"/>
  <c r="AM1547" i="32"/>
  <c r="AL1547" i="32"/>
  <c r="AK1547" i="32"/>
  <c r="AJ1547" i="32"/>
  <c r="AI1547" i="32"/>
  <c r="AC1547" i="32"/>
  <c r="V1547" i="32" a="1"/>
  <c r="V1547" i="32" s="1"/>
  <c r="T1547" i="32" a="1"/>
  <c r="T1547" i="32" s="1"/>
  <c r="S1547" i="32" a="1"/>
  <c r="S1547" i="32" s="1"/>
  <c r="H1547" i="32"/>
  <c r="C1547" i="32"/>
  <c r="AV1546" i="32"/>
  <c r="AU1546" i="32"/>
  <c r="AT1546" i="32"/>
  <c r="AQ1546" i="32"/>
  <c r="AP1546" i="32"/>
  <c r="AO1546" i="32"/>
  <c r="AN1546" i="32"/>
  <c r="AM1546" i="32"/>
  <c r="AL1546" i="32"/>
  <c r="AK1546" i="32"/>
  <c r="AJ1546" i="32"/>
  <c r="AI1546" i="32"/>
  <c r="AC1546" i="32"/>
  <c r="V1546" i="32" a="1"/>
  <c r="V1546" i="32" s="1"/>
  <c r="T1546" i="32" a="1"/>
  <c r="T1546" i="32" s="1"/>
  <c r="S1546" i="32" a="1"/>
  <c r="S1546" i="32" s="1"/>
  <c r="H1546" i="32"/>
  <c r="C1546" i="32"/>
  <c r="AV1545" i="32"/>
  <c r="AU1545" i="32"/>
  <c r="AT1545" i="32"/>
  <c r="AQ1545" i="32"/>
  <c r="AP1545" i="32"/>
  <c r="AO1545" i="32"/>
  <c r="AN1545" i="32"/>
  <c r="AM1545" i="32"/>
  <c r="AL1545" i="32"/>
  <c r="AK1545" i="32"/>
  <c r="AJ1545" i="32"/>
  <c r="AI1545" i="32"/>
  <c r="AC1545" i="32"/>
  <c r="V1545" i="32" a="1"/>
  <c r="V1545" i="32" s="1"/>
  <c r="T1545" i="32" a="1"/>
  <c r="T1545" i="32" s="1"/>
  <c r="S1545" i="32" a="1"/>
  <c r="S1545" i="32" s="1"/>
  <c r="H1545" i="32"/>
  <c r="C1545" i="32"/>
  <c r="AV1544" i="32"/>
  <c r="AU1544" i="32"/>
  <c r="AT1544" i="32"/>
  <c r="AQ1544" i="32"/>
  <c r="AP1544" i="32"/>
  <c r="AO1544" i="32"/>
  <c r="AN1544" i="32"/>
  <c r="AM1544" i="32"/>
  <c r="AL1544" i="32"/>
  <c r="AK1544" i="32"/>
  <c r="AJ1544" i="32"/>
  <c r="AI1544" i="32"/>
  <c r="AC1544" i="32"/>
  <c r="V1544" i="32" a="1"/>
  <c r="V1544" i="32" s="1"/>
  <c r="T1544" i="32" a="1"/>
  <c r="T1544" i="32" s="1"/>
  <c r="S1544" i="32" a="1"/>
  <c r="S1544" i="32" s="1"/>
  <c r="H1544" i="32"/>
  <c r="C1544" i="32"/>
  <c r="AV1543" i="32"/>
  <c r="AU1543" i="32"/>
  <c r="AT1543" i="32"/>
  <c r="AQ1543" i="32"/>
  <c r="AP1543" i="32"/>
  <c r="AO1543" i="32"/>
  <c r="AN1543" i="32"/>
  <c r="AM1543" i="32"/>
  <c r="AL1543" i="32"/>
  <c r="AK1543" i="32"/>
  <c r="AJ1543" i="32"/>
  <c r="AI1543" i="32"/>
  <c r="AC1543" i="32"/>
  <c r="V1543" i="32" a="1"/>
  <c r="V1543" i="32" s="1"/>
  <c r="T1543" i="32" a="1"/>
  <c r="T1543" i="32" s="1"/>
  <c r="S1543" i="32" a="1"/>
  <c r="S1543" i="32" s="1"/>
  <c r="H1543" i="32"/>
  <c r="C1543" i="32"/>
  <c r="AV1542" i="32"/>
  <c r="AU1542" i="32"/>
  <c r="AT1542" i="32"/>
  <c r="AQ1542" i="32"/>
  <c r="AP1542" i="32"/>
  <c r="AO1542" i="32"/>
  <c r="AN1542" i="32"/>
  <c r="AM1542" i="32"/>
  <c r="AL1542" i="32"/>
  <c r="AK1542" i="32"/>
  <c r="AJ1542" i="32"/>
  <c r="AI1542" i="32"/>
  <c r="AC1542" i="32"/>
  <c r="V1542" i="32" a="1"/>
  <c r="V1542" i="32" s="1"/>
  <c r="T1542" i="32" a="1"/>
  <c r="T1542" i="32" s="1"/>
  <c r="S1542" i="32" a="1"/>
  <c r="S1542" i="32" s="1"/>
  <c r="H1542" i="32"/>
  <c r="C1542" i="32"/>
  <c r="AV1541" i="32"/>
  <c r="AU1541" i="32"/>
  <c r="AT1541" i="32"/>
  <c r="AQ1541" i="32"/>
  <c r="AP1541" i="32"/>
  <c r="AO1541" i="32"/>
  <c r="AN1541" i="32"/>
  <c r="AM1541" i="32"/>
  <c r="AL1541" i="32"/>
  <c r="AK1541" i="32"/>
  <c r="AJ1541" i="32"/>
  <c r="AI1541" i="32"/>
  <c r="AC1541" i="32"/>
  <c r="V1541" i="32" a="1"/>
  <c r="V1541" i="32" s="1"/>
  <c r="T1541" i="32" a="1"/>
  <c r="T1541" i="32" s="1"/>
  <c r="S1541" i="32" a="1"/>
  <c r="S1541" i="32" s="1"/>
  <c r="H1541" i="32"/>
  <c r="C1541" i="32"/>
  <c r="AV1540" i="32"/>
  <c r="AU1540" i="32"/>
  <c r="AT1540" i="32"/>
  <c r="AQ1540" i="32"/>
  <c r="AP1540" i="32"/>
  <c r="AO1540" i="32"/>
  <c r="AN1540" i="32"/>
  <c r="AM1540" i="32"/>
  <c r="AL1540" i="32"/>
  <c r="AK1540" i="32"/>
  <c r="AJ1540" i="32"/>
  <c r="AI1540" i="32"/>
  <c r="AC1540" i="32"/>
  <c r="V1540" i="32" a="1"/>
  <c r="V1540" i="32" s="1"/>
  <c r="T1540" i="32" a="1"/>
  <c r="T1540" i="32" s="1"/>
  <c r="S1540" i="32" a="1"/>
  <c r="S1540" i="32" s="1"/>
  <c r="H1540" i="32"/>
  <c r="C1540" i="32"/>
  <c r="AV1539" i="32"/>
  <c r="AU1539" i="32"/>
  <c r="AT1539" i="32"/>
  <c r="AQ1539" i="32"/>
  <c r="AP1539" i="32"/>
  <c r="AO1539" i="32"/>
  <c r="AN1539" i="32"/>
  <c r="AM1539" i="32"/>
  <c r="AL1539" i="32"/>
  <c r="AK1539" i="32"/>
  <c r="AJ1539" i="32"/>
  <c r="AI1539" i="32"/>
  <c r="AC1539" i="32"/>
  <c r="V1539" i="32" a="1"/>
  <c r="V1539" i="32" s="1"/>
  <c r="T1539" i="32" a="1"/>
  <c r="T1539" i="32" s="1"/>
  <c r="S1539" i="32" a="1"/>
  <c r="S1539" i="32" s="1"/>
  <c r="H1539" i="32"/>
  <c r="C1539" i="32"/>
  <c r="AV1538" i="32"/>
  <c r="AU1538" i="32"/>
  <c r="AT1538" i="32"/>
  <c r="AQ1538" i="32"/>
  <c r="AP1538" i="32"/>
  <c r="AO1538" i="32"/>
  <c r="AN1538" i="32"/>
  <c r="AM1538" i="32"/>
  <c r="AL1538" i="32"/>
  <c r="AK1538" i="32"/>
  <c r="AJ1538" i="32"/>
  <c r="AI1538" i="32"/>
  <c r="AC1538" i="32"/>
  <c r="V1538" i="32" a="1"/>
  <c r="V1538" i="32" s="1"/>
  <c r="T1538" i="32" a="1"/>
  <c r="T1538" i="32" s="1"/>
  <c r="S1538" i="32" a="1"/>
  <c r="S1538" i="32" s="1"/>
  <c r="H1538" i="32"/>
  <c r="C1538" i="32"/>
  <c r="AV1537" i="32"/>
  <c r="AU1537" i="32"/>
  <c r="AT1537" i="32"/>
  <c r="AQ1537" i="32"/>
  <c r="AP1537" i="32"/>
  <c r="AO1537" i="32"/>
  <c r="AN1537" i="32"/>
  <c r="AM1537" i="32"/>
  <c r="AL1537" i="32"/>
  <c r="AK1537" i="32"/>
  <c r="AJ1537" i="32"/>
  <c r="AI1537" i="32"/>
  <c r="AC1537" i="32"/>
  <c r="V1537" i="32" a="1"/>
  <c r="V1537" i="32" s="1"/>
  <c r="T1537" i="32" a="1"/>
  <c r="T1537" i="32" s="1"/>
  <c r="S1537" i="32" a="1"/>
  <c r="S1537" i="32" s="1"/>
  <c r="H1537" i="32"/>
  <c r="C1537" i="32"/>
  <c r="AV1536" i="32"/>
  <c r="AU1536" i="32"/>
  <c r="AT1536" i="32"/>
  <c r="AQ1536" i="32"/>
  <c r="AP1536" i="32"/>
  <c r="AO1536" i="32"/>
  <c r="AN1536" i="32"/>
  <c r="AM1536" i="32"/>
  <c r="AL1536" i="32"/>
  <c r="AK1536" i="32"/>
  <c r="AJ1536" i="32"/>
  <c r="AI1536" i="32"/>
  <c r="AC1536" i="32"/>
  <c r="V1536" i="32" a="1"/>
  <c r="V1536" i="32" s="1"/>
  <c r="T1536" i="32" a="1"/>
  <c r="T1536" i="32" s="1"/>
  <c r="S1536" i="32" a="1"/>
  <c r="S1536" i="32" s="1"/>
  <c r="H1536" i="32"/>
  <c r="C1536" i="32"/>
  <c r="AV1535" i="32"/>
  <c r="AU1535" i="32"/>
  <c r="AT1535" i="32"/>
  <c r="AQ1535" i="32"/>
  <c r="AP1535" i="32"/>
  <c r="AO1535" i="32"/>
  <c r="AN1535" i="32"/>
  <c r="AM1535" i="32"/>
  <c r="AL1535" i="32"/>
  <c r="AK1535" i="32"/>
  <c r="AJ1535" i="32"/>
  <c r="AI1535" i="32"/>
  <c r="AC1535" i="32"/>
  <c r="V1535" i="32" a="1"/>
  <c r="V1535" i="32" s="1"/>
  <c r="T1535" i="32" a="1"/>
  <c r="T1535" i="32" s="1"/>
  <c r="S1535" i="32" a="1"/>
  <c r="S1535" i="32" s="1"/>
  <c r="H1535" i="32"/>
  <c r="C1535" i="32"/>
  <c r="AV1534" i="32"/>
  <c r="AU1534" i="32"/>
  <c r="AT1534" i="32"/>
  <c r="AQ1534" i="32"/>
  <c r="AP1534" i="32"/>
  <c r="AO1534" i="32"/>
  <c r="AN1534" i="32"/>
  <c r="AM1534" i="32"/>
  <c r="AL1534" i="32"/>
  <c r="AK1534" i="32"/>
  <c r="AJ1534" i="32"/>
  <c r="AI1534" i="32"/>
  <c r="AC1534" i="32"/>
  <c r="V1534" i="32" a="1"/>
  <c r="V1534" i="32" s="1"/>
  <c r="T1534" i="32" a="1"/>
  <c r="T1534" i="32" s="1"/>
  <c r="S1534" i="32" a="1"/>
  <c r="S1534" i="32" s="1"/>
  <c r="H1534" i="32"/>
  <c r="C1534" i="32"/>
  <c r="AV1533" i="32"/>
  <c r="AU1533" i="32"/>
  <c r="AT1533" i="32"/>
  <c r="AQ1533" i="32"/>
  <c r="AP1533" i="32"/>
  <c r="AO1533" i="32"/>
  <c r="AN1533" i="32"/>
  <c r="AM1533" i="32"/>
  <c r="AL1533" i="32"/>
  <c r="AK1533" i="32"/>
  <c r="AJ1533" i="32"/>
  <c r="AI1533" i="32"/>
  <c r="AC1533" i="32"/>
  <c r="V1533" i="32" a="1"/>
  <c r="V1533" i="32" s="1"/>
  <c r="T1533" i="32" a="1"/>
  <c r="T1533" i="32" s="1"/>
  <c r="S1533" i="32" a="1"/>
  <c r="S1533" i="32" s="1"/>
  <c r="H1533" i="32"/>
  <c r="C1533" i="32"/>
  <c r="AV1532" i="32"/>
  <c r="AU1532" i="32"/>
  <c r="AT1532" i="32"/>
  <c r="AQ1532" i="32"/>
  <c r="AP1532" i="32"/>
  <c r="AO1532" i="32"/>
  <c r="AN1532" i="32"/>
  <c r="AM1532" i="32"/>
  <c r="AL1532" i="32"/>
  <c r="AK1532" i="32"/>
  <c r="AJ1532" i="32"/>
  <c r="AI1532" i="32"/>
  <c r="AC1532" i="32"/>
  <c r="V1532" i="32" a="1"/>
  <c r="V1532" i="32" s="1"/>
  <c r="T1532" i="32" a="1"/>
  <c r="T1532" i="32" s="1"/>
  <c r="S1532" i="32" a="1"/>
  <c r="S1532" i="32" s="1"/>
  <c r="H1532" i="32"/>
  <c r="C1532" i="32"/>
  <c r="AV1531" i="32"/>
  <c r="AU1531" i="32"/>
  <c r="AT1531" i="32"/>
  <c r="AQ1531" i="32"/>
  <c r="AP1531" i="32"/>
  <c r="AO1531" i="32"/>
  <c r="AN1531" i="32"/>
  <c r="AM1531" i="32"/>
  <c r="AL1531" i="32"/>
  <c r="AK1531" i="32"/>
  <c r="AJ1531" i="32"/>
  <c r="AI1531" i="32"/>
  <c r="AC1531" i="32"/>
  <c r="V1531" i="32" a="1"/>
  <c r="V1531" i="32" s="1"/>
  <c r="T1531" i="32" a="1"/>
  <c r="T1531" i="32" s="1"/>
  <c r="S1531" i="32" a="1"/>
  <c r="S1531" i="32" s="1"/>
  <c r="H1531" i="32"/>
  <c r="C1531" i="32"/>
  <c r="AV1530" i="32"/>
  <c r="AU1530" i="32"/>
  <c r="AT1530" i="32"/>
  <c r="AQ1530" i="32"/>
  <c r="AP1530" i="32"/>
  <c r="AO1530" i="32"/>
  <c r="AN1530" i="32"/>
  <c r="AM1530" i="32"/>
  <c r="AL1530" i="32"/>
  <c r="AK1530" i="32"/>
  <c r="AJ1530" i="32"/>
  <c r="AI1530" i="32"/>
  <c r="AC1530" i="32"/>
  <c r="V1530" i="32" a="1"/>
  <c r="V1530" i="32" s="1"/>
  <c r="T1530" i="32" a="1"/>
  <c r="T1530" i="32" s="1"/>
  <c r="S1530" i="32" a="1"/>
  <c r="S1530" i="32" s="1"/>
  <c r="H1530" i="32"/>
  <c r="C1530" i="32"/>
  <c r="AV1529" i="32"/>
  <c r="AU1529" i="32"/>
  <c r="AT1529" i="32"/>
  <c r="AQ1529" i="32"/>
  <c r="AP1529" i="32"/>
  <c r="AO1529" i="32"/>
  <c r="AN1529" i="32"/>
  <c r="AM1529" i="32"/>
  <c r="AL1529" i="32"/>
  <c r="AK1529" i="32"/>
  <c r="AJ1529" i="32"/>
  <c r="AI1529" i="32"/>
  <c r="AC1529" i="32"/>
  <c r="V1529" i="32" a="1"/>
  <c r="V1529" i="32" s="1"/>
  <c r="T1529" i="32" a="1"/>
  <c r="T1529" i="32" s="1"/>
  <c r="S1529" i="32" a="1"/>
  <c r="S1529" i="32" s="1"/>
  <c r="H1529" i="32"/>
  <c r="C1529" i="32"/>
  <c r="AV1528" i="32"/>
  <c r="AU1528" i="32"/>
  <c r="AT1528" i="32"/>
  <c r="AQ1528" i="32"/>
  <c r="AP1528" i="32"/>
  <c r="AO1528" i="32"/>
  <c r="AN1528" i="32"/>
  <c r="AM1528" i="32"/>
  <c r="AL1528" i="32"/>
  <c r="AK1528" i="32"/>
  <c r="AJ1528" i="32"/>
  <c r="AI1528" i="32"/>
  <c r="AC1528" i="32"/>
  <c r="V1528" i="32" a="1"/>
  <c r="V1528" i="32" s="1"/>
  <c r="T1528" i="32" a="1"/>
  <c r="T1528" i="32" s="1"/>
  <c r="S1528" i="32" a="1"/>
  <c r="S1528" i="32" s="1"/>
  <c r="H1528" i="32"/>
  <c r="C1528" i="32"/>
  <c r="AV1527" i="32"/>
  <c r="AU1527" i="32"/>
  <c r="AT1527" i="32"/>
  <c r="AQ1527" i="32"/>
  <c r="AP1527" i="32"/>
  <c r="AO1527" i="32"/>
  <c r="AN1527" i="32"/>
  <c r="AM1527" i="32"/>
  <c r="AL1527" i="32"/>
  <c r="AK1527" i="32"/>
  <c r="AJ1527" i="32"/>
  <c r="AI1527" i="32"/>
  <c r="AC1527" i="32"/>
  <c r="V1527" i="32" a="1"/>
  <c r="V1527" i="32" s="1"/>
  <c r="T1527" i="32" a="1"/>
  <c r="T1527" i="32" s="1"/>
  <c r="S1527" i="32" a="1"/>
  <c r="S1527" i="32" s="1"/>
  <c r="H1527" i="32"/>
  <c r="C1527" i="32"/>
  <c r="AV1526" i="32"/>
  <c r="AU1526" i="32"/>
  <c r="AT1526" i="32"/>
  <c r="AQ1526" i="32"/>
  <c r="AP1526" i="32"/>
  <c r="AO1526" i="32"/>
  <c r="AN1526" i="32"/>
  <c r="AM1526" i="32"/>
  <c r="AL1526" i="32"/>
  <c r="AK1526" i="32"/>
  <c r="AJ1526" i="32"/>
  <c r="AI1526" i="32"/>
  <c r="AC1526" i="32"/>
  <c r="V1526" i="32" a="1"/>
  <c r="V1526" i="32" s="1"/>
  <c r="T1526" i="32" a="1"/>
  <c r="T1526" i="32" s="1"/>
  <c r="S1526" i="32" a="1"/>
  <c r="S1526" i="32" s="1"/>
  <c r="H1526" i="32"/>
  <c r="C1526" i="32"/>
  <c r="AV1525" i="32"/>
  <c r="AU1525" i="32"/>
  <c r="AT1525" i="32"/>
  <c r="AQ1525" i="32"/>
  <c r="AP1525" i="32"/>
  <c r="AO1525" i="32"/>
  <c r="AN1525" i="32"/>
  <c r="AM1525" i="32"/>
  <c r="AL1525" i="32"/>
  <c r="AK1525" i="32"/>
  <c r="AJ1525" i="32"/>
  <c r="AI1525" i="32"/>
  <c r="AC1525" i="32"/>
  <c r="V1525" i="32" a="1"/>
  <c r="V1525" i="32" s="1"/>
  <c r="T1525" i="32" a="1"/>
  <c r="T1525" i="32" s="1"/>
  <c r="S1525" i="32" a="1"/>
  <c r="S1525" i="32" s="1"/>
  <c r="H1525" i="32"/>
  <c r="C1525" i="32"/>
  <c r="AV1524" i="32"/>
  <c r="AU1524" i="32"/>
  <c r="AT1524" i="32"/>
  <c r="AQ1524" i="32"/>
  <c r="AP1524" i="32"/>
  <c r="AO1524" i="32"/>
  <c r="AN1524" i="32"/>
  <c r="AM1524" i="32"/>
  <c r="AL1524" i="32"/>
  <c r="AK1524" i="32"/>
  <c r="AJ1524" i="32"/>
  <c r="AI1524" i="32"/>
  <c r="AC1524" i="32"/>
  <c r="V1524" i="32" a="1"/>
  <c r="V1524" i="32" s="1"/>
  <c r="T1524" i="32" a="1"/>
  <c r="T1524" i="32" s="1"/>
  <c r="S1524" i="32" a="1"/>
  <c r="S1524" i="32" s="1"/>
  <c r="H1524" i="32"/>
  <c r="C1524" i="32"/>
  <c r="AV1523" i="32"/>
  <c r="AU1523" i="32"/>
  <c r="AT1523" i="32"/>
  <c r="AQ1523" i="32"/>
  <c r="AP1523" i="32"/>
  <c r="AO1523" i="32"/>
  <c r="AN1523" i="32"/>
  <c r="AM1523" i="32"/>
  <c r="AL1523" i="32"/>
  <c r="AK1523" i="32"/>
  <c r="AJ1523" i="32"/>
  <c r="AI1523" i="32"/>
  <c r="AC1523" i="32"/>
  <c r="V1523" i="32" a="1"/>
  <c r="V1523" i="32" s="1"/>
  <c r="T1523" i="32" a="1"/>
  <c r="T1523" i="32" s="1"/>
  <c r="S1523" i="32" a="1"/>
  <c r="S1523" i="32" s="1"/>
  <c r="H1523" i="32"/>
  <c r="C1523" i="32"/>
  <c r="AV1522" i="32"/>
  <c r="AU1522" i="32"/>
  <c r="AT1522" i="32"/>
  <c r="AQ1522" i="32"/>
  <c r="AP1522" i="32"/>
  <c r="AO1522" i="32"/>
  <c r="AN1522" i="32"/>
  <c r="AM1522" i="32"/>
  <c r="AL1522" i="32"/>
  <c r="AK1522" i="32"/>
  <c r="AJ1522" i="32"/>
  <c r="AI1522" i="32"/>
  <c r="AC1522" i="32"/>
  <c r="V1522" i="32" a="1"/>
  <c r="V1522" i="32" s="1"/>
  <c r="T1522" i="32" a="1"/>
  <c r="T1522" i="32" s="1"/>
  <c r="S1522" i="32" a="1"/>
  <c r="S1522" i="32" s="1"/>
  <c r="H1522" i="32"/>
  <c r="C1522" i="32"/>
  <c r="AV1521" i="32"/>
  <c r="AU1521" i="32"/>
  <c r="AT1521" i="32"/>
  <c r="AQ1521" i="32"/>
  <c r="AP1521" i="32"/>
  <c r="AO1521" i="32"/>
  <c r="AN1521" i="32"/>
  <c r="AM1521" i="32"/>
  <c r="AL1521" i="32"/>
  <c r="AK1521" i="32"/>
  <c r="AJ1521" i="32"/>
  <c r="AI1521" i="32"/>
  <c r="AC1521" i="32"/>
  <c r="V1521" i="32" a="1"/>
  <c r="V1521" i="32" s="1"/>
  <c r="T1521" i="32" a="1"/>
  <c r="T1521" i="32" s="1"/>
  <c r="S1521" i="32" a="1"/>
  <c r="S1521" i="32" s="1"/>
  <c r="H1521" i="32"/>
  <c r="C1521" i="32"/>
  <c r="AV1520" i="32"/>
  <c r="AU1520" i="32"/>
  <c r="AT1520" i="32"/>
  <c r="AQ1520" i="32"/>
  <c r="AP1520" i="32"/>
  <c r="AO1520" i="32"/>
  <c r="AN1520" i="32"/>
  <c r="AM1520" i="32"/>
  <c r="AL1520" i="32"/>
  <c r="AK1520" i="32"/>
  <c r="AJ1520" i="32"/>
  <c r="AI1520" i="32"/>
  <c r="AC1520" i="32"/>
  <c r="V1520" i="32" a="1"/>
  <c r="V1520" i="32" s="1"/>
  <c r="T1520" i="32" a="1"/>
  <c r="T1520" i="32" s="1"/>
  <c r="S1520" i="32" a="1"/>
  <c r="S1520" i="32" s="1"/>
  <c r="H1520" i="32"/>
  <c r="C1520" i="32"/>
  <c r="AV1519" i="32"/>
  <c r="AU1519" i="32"/>
  <c r="AT1519" i="32"/>
  <c r="AQ1519" i="32"/>
  <c r="AP1519" i="32"/>
  <c r="AO1519" i="32"/>
  <c r="AN1519" i="32"/>
  <c r="AM1519" i="32"/>
  <c r="AL1519" i="32"/>
  <c r="AK1519" i="32"/>
  <c r="AJ1519" i="32"/>
  <c r="AI1519" i="32"/>
  <c r="AC1519" i="32"/>
  <c r="V1519" i="32" a="1"/>
  <c r="V1519" i="32" s="1"/>
  <c r="T1519" i="32" a="1"/>
  <c r="T1519" i="32" s="1"/>
  <c r="S1519" i="32" a="1"/>
  <c r="S1519" i="32" s="1"/>
  <c r="H1519" i="32"/>
  <c r="C1519" i="32"/>
  <c r="AV1518" i="32"/>
  <c r="AU1518" i="32"/>
  <c r="AT1518" i="32"/>
  <c r="AQ1518" i="32"/>
  <c r="AP1518" i="32"/>
  <c r="AO1518" i="32"/>
  <c r="AN1518" i="32"/>
  <c r="AM1518" i="32"/>
  <c r="AL1518" i="32"/>
  <c r="AK1518" i="32"/>
  <c r="AJ1518" i="32"/>
  <c r="AI1518" i="32"/>
  <c r="AC1518" i="32"/>
  <c r="V1518" i="32" a="1"/>
  <c r="V1518" i="32" s="1"/>
  <c r="T1518" i="32" a="1"/>
  <c r="T1518" i="32" s="1"/>
  <c r="S1518" i="32" a="1"/>
  <c r="S1518" i="32" s="1"/>
  <c r="H1518" i="32"/>
  <c r="C1518" i="32"/>
  <c r="AV1517" i="32"/>
  <c r="AU1517" i="32"/>
  <c r="AT1517" i="32"/>
  <c r="AQ1517" i="32"/>
  <c r="AP1517" i="32"/>
  <c r="AO1517" i="32"/>
  <c r="AN1517" i="32"/>
  <c r="AM1517" i="32"/>
  <c r="AL1517" i="32"/>
  <c r="AK1517" i="32"/>
  <c r="AJ1517" i="32"/>
  <c r="AI1517" i="32"/>
  <c r="AC1517" i="32"/>
  <c r="V1517" i="32" a="1"/>
  <c r="V1517" i="32" s="1"/>
  <c r="T1517" i="32" a="1"/>
  <c r="T1517" i="32" s="1"/>
  <c r="S1517" i="32" a="1"/>
  <c r="S1517" i="32" s="1"/>
  <c r="H1517" i="32"/>
  <c r="C1517" i="32"/>
  <c r="AV1516" i="32"/>
  <c r="AU1516" i="32"/>
  <c r="AT1516" i="32"/>
  <c r="AQ1516" i="32"/>
  <c r="AP1516" i="32"/>
  <c r="AO1516" i="32"/>
  <c r="AN1516" i="32"/>
  <c r="AM1516" i="32"/>
  <c r="AL1516" i="32"/>
  <c r="AK1516" i="32"/>
  <c r="AJ1516" i="32"/>
  <c r="AI1516" i="32"/>
  <c r="AC1516" i="32"/>
  <c r="V1516" i="32" a="1"/>
  <c r="V1516" i="32" s="1"/>
  <c r="T1516" i="32" a="1"/>
  <c r="T1516" i="32" s="1"/>
  <c r="S1516" i="32" a="1"/>
  <c r="S1516" i="32" s="1"/>
  <c r="H1516" i="32"/>
  <c r="C1516" i="32"/>
  <c r="AV1515" i="32"/>
  <c r="AU1515" i="32"/>
  <c r="AT1515" i="32"/>
  <c r="AQ1515" i="32"/>
  <c r="AP1515" i="32"/>
  <c r="AO1515" i="32"/>
  <c r="AN1515" i="32"/>
  <c r="AM1515" i="32"/>
  <c r="AL1515" i="32"/>
  <c r="AK1515" i="32"/>
  <c r="AJ1515" i="32"/>
  <c r="AI1515" i="32"/>
  <c r="AC1515" i="32"/>
  <c r="V1515" i="32" a="1"/>
  <c r="V1515" i="32" s="1"/>
  <c r="T1515" i="32" a="1"/>
  <c r="T1515" i="32" s="1"/>
  <c r="S1515" i="32" a="1"/>
  <c r="S1515" i="32" s="1"/>
  <c r="H1515" i="32"/>
  <c r="C1515" i="32"/>
  <c r="AV1514" i="32"/>
  <c r="AU1514" i="32"/>
  <c r="AT1514" i="32"/>
  <c r="AQ1514" i="32"/>
  <c r="AP1514" i="32"/>
  <c r="AO1514" i="32"/>
  <c r="AN1514" i="32"/>
  <c r="AM1514" i="32"/>
  <c r="AL1514" i="32"/>
  <c r="AK1514" i="32"/>
  <c r="AJ1514" i="32"/>
  <c r="AI1514" i="32"/>
  <c r="AC1514" i="32"/>
  <c r="V1514" i="32" a="1"/>
  <c r="V1514" i="32" s="1"/>
  <c r="T1514" i="32" a="1"/>
  <c r="T1514" i="32" s="1"/>
  <c r="S1514" i="32" a="1"/>
  <c r="S1514" i="32" s="1"/>
  <c r="H1514" i="32"/>
  <c r="C1514" i="32"/>
  <c r="AV1513" i="32"/>
  <c r="AU1513" i="32"/>
  <c r="AT1513" i="32"/>
  <c r="AQ1513" i="32"/>
  <c r="AP1513" i="32"/>
  <c r="AO1513" i="32"/>
  <c r="AN1513" i="32"/>
  <c r="AM1513" i="32"/>
  <c r="AL1513" i="32"/>
  <c r="AK1513" i="32"/>
  <c r="AJ1513" i="32"/>
  <c r="AI1513" i="32"/>
  <c r="AC1513" i="32"/>
  <c r="V1513" i="32" a="1"/>
  <c r="V1513" i="32" s="1"/>
  <c r="T1513" i="32" a="1"/>
  <c r="T1513" i="32" s="1"/>
  <c r="S1513" i="32" a="1"/>
  <c r="S1513" i="32" s="1"/>
  <c r="H1513" i="32"/>
  <c r="C1513" i="32"/>
  <c r="AV1512" i="32"/>
  <c r="AU1512" i="32"/>
  <c r="AT1512" i="32"/>
  <c r="AQ1512" i="32"/>
  <c r="AP1512" i="32"/>
  <c r="AO1512" i="32"/>
  <c r="AN1512" i="32"/>
  <c r="AM1512" i="32"/>
  <c r="AL1512" i="32"/>
  <c r="AK1512" i="32"/>
  <c r="AJ1512" i="32"/>
  <c r="AI1512" i="32"/>
  <c r="AC1512" i="32"/>
  <c r="V1512" i="32" a="1"/>
  <c r="V1512" i="32" s="1"/>
  <c r="T1512" i="32" a="1"/>
  <c r="T1512" i="32" s="1"/>
  <c r="S1512" i="32" a="1"/>
  <c r="S1512" i="32" s="1"/>
  <c r="H1512" i="32"/>
  <c r="C1512" i="32"/>
  <c r="AV1511" i="32"/>
  <c r="AU1511" i="32"/>
  <c r="AT1511" i="32"/>
  <c r="AQ1511" i="32"/>
  <c r="AP1511" i="32"/>
  <c r="AO1511" i="32"/>
  <c r="AN1511" i="32"/>
  <c r="AM1511" i="32"/>
  <c r="AL1511" i="32"/>
  <c r="AK1511" i="32"/>
  <c r="AJ1511" i="32"/>
  <c r="AI1511" i="32"/>
  <c r="AC1511" i="32"/>
  <c r="V1511" i="32" a="1"/>
  <c r="V1511" i="32" s="1"/>
  <c r="T1511" i="32" a="1"/>
  <c r="T1511" i="32" s="1"/>
  <c r="S1511" i="32" a="1"/>
  <c r="S1511" i="32" s="1"/>
  <c r="H1511" i="32"/>
  <c r="C1511" i="32"/>
  <c r="AV1510" i="32"/>
  <c r="AU1510" i="32"/>
  <c r="AT1510" i="32"/>
  <c r="AQ1510" i="32"/>
  <c r="AP1510" i="32"/>
  <c r="AO1510" i="32"/>
  <c r="AN1510" i="32"/>
  <c r="AM1510" i="32"/>
  <c r="AL1510" i="32"/>
  <c r="AK1510" i="32"/>
  <c r="AJ1510" i="32"/>
  <c r="AI1510" i="32"/>
  <c r="AC1510" i="32"/>
  <c r="V1510" i="32" a="1"/>
  <c r="V1510" i="32" s="1"/>
  <c r="T1510" i="32" a="1"/>
  <c r="T1510" i="32" s="1"/>
  <c r="S1510" i="32" a="1"/>
  <c r="S1510" i="32" s="1"/>
  <c r="H1510" i="32"/>
  <c r="C1510" i="32"/>
  <c r="AV1509" i="32"/>
  <c r="AU1509" i="32"/>
  <c r="AT1509" i="32"/>
  <c r="AQ1509" i="32"/>
  <c r="AP1509" i="32"/>
  <c r="AO1509" i="32"/>
  <c r="AN1509" i="32"/>
  <c r="AM1509" i="32"/>
  <c r="AL1509" i="32"/>
  <c r="AK1509" i="32"/>
  <c r="AJ1509" i="32"/>
  <c r="AI1509" i="32"/>
  <c r="AC1509" i="32"/>
  <c r="V1509" i="32" a="1"/>
  <c r="V1509" i="32" s="1"/>
  <c r="T1509" i="32" a="1"/>
  <c r="T1509" i="32" s="1"/>
  <c r="S1509" i="32" a="1"/>
  <c r="S1509" i="32" s="1"/>
  <c r="H1509" i="32"/>
  <c r="C1509" i="32"/>
  <c r="AV1508" i="32"/>
  <c r="AU1508" i="32"/>
  <c r="AT1508" i="32"/>
  <c r="AQ1508" i="32"/>
  <c r="AP1508" i="32"/>
  <c r="AO1508" i="32"/>
  <c r="AN1508" i="32"/>
  <c r="AM1508" i="32"/>
  <c r="AL1508" i="32"/>
  <c r="AK1508" i="32"/>
  <c r="AJ1508" i="32"/>
  <c r="AI1508" i="32"/>
  <c r="AC1508" i="32"/>
  <c r="V1508" i="32" a="1"/>
  <c r="V1508" i="32" s="1"/>
  <c r="T1508" i="32" a="1"/>
  <c r="T1508" i="32" s="1"/>
  <c r="S1508" i="32" a="1"/>
  <c r="S1508" i="32" s="1"/>
  <c r="H1508" i="32"/>
  <c r="C1508" i="32"/>
  <c r="AV1507" i="32"/>
  <c r="AU1507" i="32"/>
  <c r="AT1507" i="32"/>
  <c r="AQ1507" i="32"/>
  <c r="AP1507" i="32"/>
  <c r="AO1507" i="32"/>
  <c r="AN1507" i="32"/>
  <c r="AM1507" i="32"/>
  <c r="AL1507" i="32"/>
  <c r="AK1507" i="32"/>
  <c r="AJ1507" i="32"/>
  <c r="AI1507" i="32"/>
  <c r="AC1507" i="32"/>
  <c r="V1507" i="32" a="1"/>
  <c r="V1507" i="32" s="1"/>
  <c r="T1507" i="32" a="1"/>
  <c r="T1507" i="32" s="1"/>
  <c r="S1507" i="32" a="1"/>
  <c r="S1507" i="32" s="1"/>
  <c r="H1507" i="32"/>
  <c r="C1507" i="32"/>
  <c r="AV1506" i="32"/>
  <c r="AU1506" i="32"/>
  <c r="AT1506" i="32"/>
  <c r="AQ1506" i="32"/>
  <c r="AP1506" i="32"/>
  <c r="AO1506" i="32"/>
  <c r="AN1506" i="32"/>
  <c r="AM1506" i="32"/>
  <c r="AL1506" i="32"/>
  <c r="AK1506" i="32"/>
  <c r="AJ1506" i="32"/>
  <c r="AI1506" i="32"/>
  <c r="AC1506" i="32"/>
  <c r="V1506" i="32" a="1"/>
  <c r="V1506" i="32" s="1"/>
  <c r="T1506" i="32" a="1"/>
  <c r="T1506" i="32" s="1"/>
  <c r="S1506" i="32" a="1"/>
  <c r="S1506" i="32" s="1"/>
  <c r="H1506" i="32"/>
  <c r="C1506" i="32"/>
  <c r="AV1505" i="32"/>
  <c r="AU1505" i="32"/>
  <c r="AT1505" i="32"/>
  <c r="AQ1505" i="32"/>
  <c r="AP1505" i="32"/>
  <c r="AO1505" i="32"/>
  <c r="AN1505" i="32"/>
  <c r="AM1505" i="32"/>
  <c r="AL1505" i="32"/>
  <c r="AK1505" i="32"/>
  <c r="AJ1505" i="32"/>
  <c r="AI1505" i="32"/>
  <c r="AC1505" i="32"/>
  <c r="V1505" i="32" a="1"/>
  <c r="V1505" i="32" s="1"/>
  <c r="T1505" i="32" a="1"/>
  <c r="T1505" i="32" s="1"/>
  <c r="S1505" i="32" a="1"/>
  <c r="S1505" i="32" s="1"/>
  <c r="H1505" i="32"/>
  <c r="C1505" i="32"/>
  <c r="AV1504" i="32"/>
  <c r="AU1504" i="32"/>
  <c r="AT1504" i="32"/>
  <c r="AQ1504" i="32"/>
  <c r="AP1504" i="32"/>
  <c r="AO1504" i="32"/>
  <c r="AN1504" i="32"/>
  <c r="AM1504" i="32"/>
  <c r="AL1504" i="32"/>
  <c r="AK1504" i="32"/>
  <c r="AJ1504" i="32"/>
  <c r="AI1504" i="32"/>
  <c r="AC1504" i="32"/>
  <c r="V1504" i="32" a="1"/>
  <c r="V1504" i="32" s="1"/>
  <c r="T1504" i="32" a="1"/>
  <c r="T1504" i="32" s="1"/>
  <c r="S1504" i="32" a="1"/>
  <c r="S1504" i="32" s="1"/>
  <c r="H1504" i="32"/>
  <c r="C1504" i="32"/>
  <c r="AV1503" i="32"/>
  <c r="AU1503" i="32"/>
  <c r="AT1503" i="32"/>
  <c r="AQ1503" i="32"/>
  <c r="AP1503" i="32"/>
  <c r="AO1503" i="32"/>
  <c r="AN1503" i="32"/>
  <c r="AM1503" i="32"/>
  <c r="AL1503" i="32"/>
  <c r="AK1503" i="32"/>
  <c r="AJ1503" i="32"/>
  <c r="AI1503" i="32"/>
  <c r="AC1503" i="32"/>
  <c r="V1503" i="32" a="1"/>
  <c r="V1503" i="32" s="1"/>
  <c r="T1503" i="32" a="1"/>
  <c r="T1503" i="32" s="1"/>
  <c r="S1503" i="32" a="1"/>
  <c r="S1503" i="32" s="1"/>
  <c r="H1503" i="32"/>
  <c r="C1503" i="32"/>
  <c r="AV1502" i="32"/>
  <c r="AU1502" i="32"/>
  <c r="AT1502" i="32"/>
  <c r="AQ1502" i="32"/>
  <c r="AP1502" i="32"/>
  <c r="AO1502" i="32"/>
  <c r="AN1502" i="32"/>
  <c r="AM1502" i="32"/>
  <c r="AL1502" i="32"/>
  <c r="AK1502" i="32"/>
  <c r="AJ1502" i="32"/>
  <c r="AI1502" i="32"/>
  <c r="AC1502" i="32"/>
  <c r="V1502" i="32" a="1"/>
  <c r="V1502" i="32" s="1"/>
  <c r="T1502" i="32" a="1"/>
  <c r="T1502" i="32" s="1"/>
  <c r="S1502" i="32" a="1"/>
  <c r="S1502" i="32" s="1"/>
  <c r="H1502" i="32"/>
  <c r="C1502" i="32"/>
  <c r="AV1501" i="32"/>
  <c r="AU1501" i="32"/>
  <c r="AT1501" i="32"/>
  <c r="AQ1501" i="32"/>
  <c r="AP1501" i="32"/>
  <c r="AO1501" i="32"/>
  <c r="AN1501" i="32"/>
  <c r="AM1501" i="32"/>
  <c r="AL1501" i="32"/>
  <c r="AK1501" i="32"/>
  <c r="AJ1501" i="32"/>
  <c r="AI1501" i="32"/>
  <c r="AC1501" i="32"/>
  <c r="V1501" i="32" a="1"/>
  <c r="V1501" i="32" s="1"/>
  <c r="T1501" i="32" a="1"/>
  <c r="T1501" i="32" s="1"/>
  <c r="S1501" i="32" a="1"/>
  <c r="S1501" i="32" s="1"/>
  <c r="H1501" i="32"/>
  <c r="C1501" i="32"/>
  <c r="AV1500" i="32"/>
  <c r="AU1500" i="32"/>
  <c r="AT1500" i="32"/>
  <c r="AQ1500" i="32"/>
  <c r="AP1500" i="32"/>
  <c r="AO1500" i="32"/>
  <c r="AN1500" i="32"/>
  <c r="AM1500" i="32"/>
  <c r="AL1500" i="32"/>
  <c r="AK1500" i="32"/>
  <c r="AJ1500" i="32"/>
  <c r="AI1500" i="32"/>
  <c r="AC1500" i="32"/>
  <c r="V1500" i="32" a="1"/>
  <c r="V1500" i="32" s="1"/>
  <c r="T1500" i="32" a="1"/>
  <c r="T1500" i="32" s="1"/>
  <c r="S1500" i="32" a="1"/>
  <c r="S1500" i="32" s="1"/>
  <c r="H1500" i="32"/>
  <c r="C1500" i="32"/>
  <c r="AV1499" i="32"/>
  <c r="AU1499" i="32"/>
  <c r="AT1499" i="32"/>
  <c r="AQ1499" i="32"/>
  <c r="AP1499" i="32"/>
  <c r="AO1499" i="32"/>
  <c r="AN1499" i="32"/>
  <c r="AM1499" i="32"/>
  <c r="AL1499" i="32"/>
  <c r="AK1499" i="32"/>
  <c r="AJ1499" i="32"/>
  <c r="AI1499" i="32"/>
  <c r="AC1499" i="32"/>
  <c r="V1499" i="32" a="1"/>
  <c r="V1499" i="32" s="1"/>
  <c r="T1499" i="32" a="1"/>
  <c r="T1499" i="32" s="1"/>
  <c r="S1499" i="32" a="1"/>
  <c r="S1499" i="32" s="1"/>
  <c r="H1499" i="32"/>
  <c r="C1499" i="32"/>
  <c r="AV1498" i="32"/>
  <c r="AU1498" i="32"/>
  <c r="AT1498" i="32"/>
  <c r="AQ1498" i="32"/>
  <c r="AP1498" i="32"/>
  <c r="AO1498" i="32"/>
  <c r="AN1498" i="32"/>
  <c r="AM1498" i="32"/>
  <c r="AL1498" i="32"/>
  <c r="AK1498" i="32"/>
  <c r="AJ1498" i="32"/>
  <c r="AI1498" i="32"/>
  <c r="AC1498" i="32"/>
  <c r="V1498" i="32" a="1"/>
  <c r="V1498" i="32" s="1"/>
  <c r="T1498" i="32" a="1"/>
  <c r="T1498" i="32" s="1"/>
  <c r="S1498" i="32" a="1"/>
  <c r="S1498" i="32" s="1"/>
  <c r="H1498" i="32"/>
  <c r="C1498" i="32"/>
  <c r="AV1497" i="32"/>
  <c r="AU1497" i="32"/>
  <c r="AT1497" i="32"/>
  <c r="AQ1497" i="32"/>
  <c r="AP1497" i="32"/>
  <c r="AO1497" i="32"/>
  <c r="AN1497" i="32"/>
  <c r="AM1497" i="32"/>
  <c r="AL1497" i="32"/>
  <c r="AK1497" i="32"/>
  <c r="AJ1497" i="32"/>
  <c r="AI1497" i="32"/>
  <c r="AC1497" i="32"/>
  <c r="V1497" i="32" a="1"/>
  <c r="V1497" i="32" s="1"/>
  <c r="T1497" i="32" a="1"/>
  <c r="T1497" i="32" s="1"/>
  <c r="S1497" i="32" a="1"/>
  <c r="S1497" i="32" s="1"/>
  <c r="H1497" i="32"/>
  <c r="C1497" i="32"/>
  <c r="AV1496" i="32"/>
  <c r="AU1496" i="32"/>
  <c r="AT1496" i="32"/>
  <c r="AQ1496" i="32"/>
  <c r="AP1496" i="32"/>
  <c r="AO1496" i="32"/>
  <c r="AN1496" i="32"/>
  <c r="AM1496" i="32"/>
  <c r="AL1496" i="32"/>
  <c r="AK1496" i="32"/>
  <c r="AJ1496" i="32"/>
  <c r="AI1496" i="32"/>
  <c r="AC1496" i="32"/>
  <c r="V1496" i="32" a="1"/>
  <c r="V1496" i="32" s="1"/>
  <c r="T1496" i="32" a="1"/>
  <c r="T1496" i="32" s="1"/>
  <c r="S1496" i="32" a="1"/>
  <c r="S1496" i="32" s="1"/>
  <c r="H1496" i="32"/>
  <c r="C1496" i="32"/>
  <c r="AV1495" i="32"/>
  <c r="AU1495" i="32"/>
  <c r="AT1495" i="32"/>
  <c r="AQ1495" i="32"/>
  <c r="AP1495" i="32"/>
  <c r="AO1495" i="32"/>
  <c r="AN1495" i="32"/>
  <c r="AM1495" i="32"/>
  <c r="AL1495" i="32"/>
  <c r="AK1495" i="32"/>
  <c r="AJ1495" i="32"/>
  <c r="AI1495" i="32"/>
  <c r="AC1495" i="32"/>
  <c r="V1495" i="32" a="1"/>
  <c r="V1495" i="32" s="1"/>
  <c r="T1495" i="32" a="1"/>
  <c r="T1495" i="32" s="1"/>
  <c r="S1495" i="32" a="1"/>
  <c r="S1495" i="32" s="1"/>
  <c r="H1495" i="32"/>
  <c r="C1495" i="32"/>
  <c r="AV1494" i="32"/>
  <c r="AU1494" i="32"/>
  <c r="AT1494" i="32"/>
  <c r="AQ1494" i="32"/>
  <c r="AP1494" i="32"/>
  <c r="AO1494" i="32"/>
  <c r="AN1494" i="32"/>
  <c r="AM1494" i="32"/>
  <c r="AL1494" i="32"/>
  <c r="AK1494" i="32"/>
  <c r="AJ1494" i="32"/>
  <c r="AI1494" i="32"/>
  <c r="AC1494" i="32"/>
  <c r="V1494" i="32" a="1"/>
  <c r="V1494" i="32" s="1"/>
  <c r="T1494" i="32" a="1"/>
  <c r="T1494" i="32" s="1"/>
  <c r="S1494" i="32" a="1"/>
  <c r="S1494" i="32" s="1"/>
  <c r="H1494" i="32"/>
  <c r="C1494" i="32"/>
  <c r="AV1493" i="32"/>
  <c r="AU1493" i="32"/>
  <c r="AT1493" i="32"/>
  <c r="AQ1493" i="32"/>
  <c r="AP1493" i="32"/>
  <c r="AO1493" i="32"/>
  <c r="AN1493" i="32"/>
  <c r="AM1493" i="32"/>
  <c r="AL1493" i="32"/>
  <c r="AK1493" i="32"/>
  <c r="AJ1493" i="32"/>
  <c r="AI1493" i="32"/>
  <c r="AC1493" i="32"/>
  <c r="V1493" i="32" a="1"/>
  <c r="V1493" i="32" s="1"/>
  <c r="T1493" i="32" a="1"/>
  <c r="T1493" i="32" s="1"/>
  <c r="S1493" i="32" a="1"/>
  <c r="S1493" i="32" s="1"/>
  <c r="H1493" i="32"/>
  <c r="C1493" i="32"/>
  <c r="AV1492" i="32"/>
  <c r="AU1492" i="32"/>
  <c r="AT1492" i="32"/>
  <c r="AQ1492" i="32"/>
  <c r="AP1492" i="32"/>
  <c r="AO1492" i="32"/>
  <c r="AN1492" i="32"/>
  <c r="AM1492" i="32"/>
  <c r="AL1492" i="32"/>
  <c r="AK1492" i="32"/>
  <c r="AJ1492" i="32"/>
  <c r="AI1492" i="32"/>
  <c r="AC1492" i="32"/>
  <c r="V1492" i="32" a="1"/>
  <c r="V1492" i="32" s="1"/>
  <c r="T1492" i="32" a="1"/>
  <c r="T1492" i="32" s="1"/>
  <c r="S1492" i="32" a="1"/>
  <c r="S1492" i="32" s="1"/>
  <c r="H1492" i="32"/>
  <c r="C1492" i="32"/>
  <c r="AV1491" i="32"/>
  <c r="AU1491" i="32"/>
  <c r="AT1491" i="32"/>
  <c r="AQ1491" i="32"/>
  <c r="AP1491" i="32"/>
  <c r="AO1491" i="32"/>
  <c r="AN1491" i="32"/>
  <c r="AM1491" i="32"/>
  <c r="AL1491" i="32"/>
  <c r="AK1491" i="32"/>
  <c r="AJ1491" i="32"/>
  <c r="AI1491" i="32"/>
  <c r="AC1491" i="32"/>
  <c r="V1491" i="32" a="1"/>
  <c r="V1491" i="32" s="1"/>
  <c r="T1491" i="32" a="1"/>
  <c r="T1491" i="32" s="1"/>
  <c r="S1491" i="32" a="1"/>
  <c r="S1491" i="32" s="1"/>
  <c r="H1491" i="32"/>
  <c r="E1491" i="32"/>
  <c r="C1491" i="32"/>
  <c r="AV1490" i="32"/>
  <c r="AU1490" i="32"/>
  <c r="AT1490" i="32"/>
  <c r="AQ1490" i="32"/>
  <c r="AP1490" i="32"/>
  <c r="AO1490" i="32"/>
  <c r="AN1490" i="32"/>
  <c r="AM1490" i="32"/>
  <c r="AL1490" i="32"/>
  <c r="AK1490" i="32"/>
  <c r="AJ1490" i="32"/>
  <c r="AI1490" i="32"/>
  <c r="AC1490" i="32"/>
  <c r="V1490" i="32" a="1"/>
  <c r="V1490" i="32" s="1"/>
  <c r="T1490" i="32" a="1"/>
  <c r="T1490" i="32" s="1"/>
  <c r="S1490" i="32" a="1"/>
  <c r="S1490" i="32" s="1"/>
  <c r="H1490" i="32"/>
  <c r="C1490" i="32"/>
  <c r="AV1489" i="32"/>
  <c r="AU1489" i="32"/>
  <c r="AT1489" i="32"/>
  <c r="AQ1489" i="32"/>
  <c r="AP1489" i="32"/>
  <c r="AO1489" i="32"/>
  <c r="AN1489" i="32"/>
  <c r="AM1489" i="32"/>
  <c r="AL1489" i="32"/>
  <c r="AK1489" i="32"/>
  <c r="AJ1489" i="32"/>
  <c r="AI1489" i="32"/>
  <c r="AC1489" i="32"/>
  <c r="V1489" i="32" a="1"/>
  <c r="V1489" i="32" s="1"/>
  <c r="T1489" i="32" a="1"/>
  <c r="T1489" i="32" s="1"/>
  <c r="S1489" i="32" a="1"/>
  <c r="S1489" i="32" s="1"/>
  <c r="H1489" i="32"/>
  <c r="C1489" i="32"/>
  <c r="AV1488" i="32"/>
  <c r="AU1488" i="32"/>
  <c r="AT1488" i="32"/>
  <c r="AQ1488" i="32"/>
  <c r="AP1488" i="32"/>
  <c r="AO1488" i="32"/>
  <c r="AN1488" i="32"/>
  <c r="AM1488" i="32"/>
  <c r="AL1488" i="32"/>
  <c r="AK1488" i="32"/>
  <c r="AJ1488" i="32"/>
  <c r="AI1488" i="32"/>
  <c r="AC1488" i="32"/>
  <c r="V1488" i="32" a="1"/>
  <c r="V1488" i="32" s="1"/>
  <c r="T1488" i="32" a="1"/>
  <c r="T1488" i="32" s="1"/>
  <c r="S1488" i="32" a="1"/>
  <c r="S1488" i="32" s="1"/>
  <c r="H1488" i="32"/>
  <c r="C1488" i="32"/>
  <c r="AV1487" i="32"/>
  <c r="AU1487" i="32"/>
  <c r="AT1487" i="32"/>
  <c r="AQ1487" i="32"/>
  <c r="AP1487" i="32"/>
  <c r="AO1487" i="32"/>
  <c r="AN1487" i="32"/>
  <c r="AM1487" i="32"/>
  <c r="AL1487" i="32"/>
  <c r="AK1487" i="32"/>
  <c r="AJ1487" i="32"/>
  <c r="AI1487" i="32"/>
  <c r="AC1487" i="32"/>
  <c r="V1487" i="32" a="1"/>
  <c r="V1487" i="32" s="1"/>
  <c r="T1487" i="32" a="1"/>
  <c r="T1487" i="32" s="1"/>
  <c r="S1487" i="32" a="1"/>
  <c r="S1487" i="32" s="1"/>
  <c r="H1487" i="32"/>
  <c r="C1487" i="32"/>
  <c r="AV1486" i="32"/>
  <c r="AU1486" i="32"/>
  <c r="AT1486" i="32"/>
  <c r="AQ1486" i="32"/>
  <c r="AP1486" i="32"/>
  <c r="AO1486" i="32"/>
  <c r="AN1486" i="32"/>
  <c r="AM1486" i="32"/>
  <c r="AL1486" i="32"/>
  <c r="AK1486" i="32"/>
  <c r="AJ1486" i="32"/>
  <c r="AI1486" i="32"/>
  <c r="AC1486" i="32"/>
  <c r="V1486" i="32" a="1"/>
  <c r="V1486" i="32" s="1"/>
  <c r="T1486" i="32" a="1"/>
  <c r="T1486" i="32" s="1"/>
  <c r="S1486" i="32" a="1"/>
  <c r="S1486" i="32" s="1"/>
  <c r="H1486" i="32"/>
  <c r="C1486" i="32"/>
  <c r="AV1485" i="32"/>
  <c r="AU1485" i="32"/>
  <c r="AT1485" i="32"/>
  <c r="AQ1485" i="32"/>
  <c r="AP1485" i="32"/>
  <c r="AO1485" i="32"/>
  <c r="AN1485" i="32"/>
  <c r="AM1485" i="32"/>
  <c r="AL1485" i="32"/>
  <c r="AK1485" i="32"/>
  <c r="AJ1485" i="32"/>
  <c r="AI1485" i="32"/>
  <c r="AC1485" i="32"/>
  <c r="V1485" i="32" a="1"/>
  <c r="V1485" i="32" s="1"/>
  <c r="T1485" i="32" a="1"/>
  <c r="T1485" i="32" s="1"/>
  <c r="S1485" i="32" a="1"/>
  <c r="S1485" i="32" s="1"/>
  <c r="H1485" i="32"/>
  <c r="C1485" i="32"/>
  <c r="AV1484" i="32"/>
  <c r="AU1484" i="32"/>
  <c r="AT1484" i="32"/>
  <c r="AQ1484" i="32"/>
  <c r="AP1484" i="32"/>
  <c r="AO1484" i="32"/>
  <c r="AN1484" i="32"/>
  <c r="AM1484" i="32"/>
  <c r="AL1484" i="32"/>
  <c r="AK1484" i="32"/>
  <c r="AJ1484" i="32"/>
  <c r="AI1484" i="32"/>
  <c r="AC1484" i="32"/>
  <c r="V1484" i="32" a="1"/>
  <c r="V1484" i="32" s="1"/>
  <c r="T1484" i="32" a="1"/>
  <c r="T1484" i="32" s="1"/>
  <c r="S1484" i="32" a="1"/>
  <c r="S1484" i="32" s="1"/>
  <c r="H1484" i="32"/>
  <c r="C1484" i="32"/>
  <c r="AV1483" i="32"/>
  <c r="AU1483" i="32"/>
  <c r="AT1483" i="32"/>
  <c r="AQ1483" i="32"/>
  <c r="AP1483" i="32"/>
  <c r="AO1483" i="32"/>
  <c r="AN1483" i="32"/>
  <c r="AM1483" i="32"/>
  <c r="AL1483" i="32"/>
  <c r="AK1483" i="32"/>
  <c r="AJ1483" i="32"/>
  <c r="AI1483" i="32"/>
  <c r="AC1483" i="32"/>
  <c r="V1483" i="32" a="1"/>
  <c r="V1483" i="32" s="1"/>
  <c r="T1483" i="32" a="1"/>
  <c r="T1483" i="32" s="1"/>
  <c r="S1483" i="32" a="1"/>
  <c r="S1483" i="32" s="1"/>
  <c r="H1483" i="32"/>
  <c r="C1483" i="32"/>
  <c r="AV1482" i="32"/>
  <c r="AU1482" i="32"/>
  <c r="AT1482" i="32"/>
  <c r="AQ1482" i="32"/>
  <c r="AP1482" i="32"/>
  <c r="AO1482" i="32"/>
  <c r="AN1482" i="32"/>
  <c r="AM1482" i="32"/>
  <c r="AL1482" i="32"/>
  <c r="AK1482" i="32"/>
  <c r="AJ1482" i="32"/>
  <c r="AI1482" i="32"/>
  <c r="AC1482" i="32"/>
  <c r="V1482" i="32" a="1"/>
  <c r="V1482" i="32" s="1"/>
  <c r="T1482" i="32" a="1"/>
  <c r="T1482" i="32" s="1"/>
  <c r="S1482" i="32" a="1"/>
  <c r="S1482" i="32" s="1"/>
  <c r="H1482" i="32"/>
  <c r="C1482" i="32"/>
  <c r="AV1481" i="32"/>
  <c r="AU1481" i="32"/>
  <c r="AT1481" i="32"/>
  <c r="AQ1481" i="32"/>
  <c r="AP1481" i="32"/>
  <c r="AO1481" i="32"/>
  <c r="AN1481" i="32"/>
  <c r="AM1481" i="32"/>
  <c r="AL1481" i="32"/>
  <c r="AK1481" i="32"/>
  <c r="AJ1481" i="32"/>
  <c r="AI1481" i="32"/>
  <c r="AC1481" i="32"/>
  <c r="V1481" i="32" a="1"/>
  <c r="V1481" i="32" s="1"/>
  <c r="T1481" i="32" a="1"/>
  <c r="T1481" i="32" s="1"/>
  <c r="S1481" i="32" a="1"/>
  <c r="S1481" i="32" s="1"/>
  <c r="H1481" i="32"/>
  <c r="C1481" i="32"/>
  <c r="AV1480" i="32"/>
  <c r="AU1480" i="32"/>
  <c r="AT1480" i="32"/>
  <c r="AQ1480" i="32"/>
  <c r="AP1480" i="32"/>
  <c r="AO1480" i="32"/>
  <c r="AN1480" i="32"/>
  <c r="AM1480" i="32"/>
  <c r="AL1480" i="32"/>
  <c r="AK1480" i="32"/>
  <c r="AJ1480" i="32"/>
  <c r="AI1480" i="32"/>
  <c r="AC1480" i="32"/>
  <c r="V1480" i="32" a="1"/>
  <c r="V1480" i="32" s="1"/>
  <c r="T1480" i="32" a="1"/>
  <c r="T1480" i="32" s="1"/>
  <c r="S1480" i="32" a="1"/>
  <c r="S1480" i="32" s="1"/>
  <c r="H1480" i="32"/>
  <c r="C1480" i="32"/>
  <c r="AV1479" i="32"/>
  <c r="AU1479" i="32"/>
  <c r="AT1479" i="32"/>
  <c r="AQ1479" i="32"/>
  <c r="AP1479" i="32"/>
  <c r="AO1479" i="32"/>
  <c r="AN1479" i="32"/>
  <c r="AM1479" i="32"/>
  <c r="AL1479" i="32"/>
  <c r="AK1479" i="32"/>
  <c r="AJ1479" i="32"/>
  <c r="AI1479" i="32"/>
  <c r="AC1479" i="32"/>
  <c r="V1479" i="32" a="1"/>
  <c r="V1479" i="32" s="1"/>
  <c r="T1479" i="32" a="1"/>
  <c r="T1479" i="32" s="1"/>
  <c r="S1479" i="32" a="1"/>
  <c r="S1479" i="32" s="1"/>
  <c r="H1479" i="32"/>
  <c r="C1479" i="32"/>
  <c r="AV1478" i="32"/>
  <c r="AU1478" i="32"/>
  <c r="AT1478" i="32"/>
  <c r="AQ1478" i="32"/>
  <c r="AP1478" i="32"/>
  <c r="AO1478" i="32"/>
  <c r="AN1478" i="32"/>
  <c r="AM1478" i="32"/>
  <c r="AL1478" i="32"/>
  <c r="AK1478" i="32"/>
  <c r="AJ1478" i="32"/>
  <c r="AI1478" i="32"/>
  <c r="AC1478" i="32"/>
  <c r="V1478" i="32" a="1"/>
  <c r="V1478" i="32" s="1"/>
  <c r="T1478" i="32" a="1"/>
  <c r="T1478" i="32" s="1"/>
  <c r="S1478" i="32" a="1"/>
  <c r="S1478" i="32" s="1"/>
  <c r="H1478" i="32"/>
  <c r="C1478" i="32"/>
  <c r="AV1477" i="32"/>
  <c r="AU1477" i="32"/>
  <c r="AT1477" i="32"/>
  <c r="AQ1477" i="32"/>
  <c r="AP1477" i="32"/>
  <c r="AO1477" i="32"/>
  <c r="AN1477" i="32"/>
  <c r="AM1477" i="32"/>
  <c r="AL1477" i="32"/>
  <c r="AK1477" i="32"/>
  <c r="AJ1477" i="32"/>
  <c r="AI1477" i="32"/>
  <c r="AC1477" i="32"/>
  <c r="V1477" i="32" a="1"/>
  <c r="V1477" i="32" s="1"/>
  <c r="T1477" i="32" a="1"/>
  <c r="T1477" i="32" s="1"/>
  <c r="S1477" i="32" a="1"/>
  <c r="S1477" i="32" s="1"/>
  <c r="H1477" i="32"/>
  <c r="C1477" i="32"/>
  <c r="AV1476" i="32"/>
  <c r="AU1476" i="32"/>
  <c r="AT1476" i="32"/>
  <c r="AQ1476" i="32"/>
  <c r="AP1476" i="32"/>
  <c r="AO1476" i="32"/>
  <c r="AN1476" i="32"/>
  <c r="AM1476" i="32"/>
  <c r="AL1476" i="32"/>
  <c r="AK1476" i="32"/>
  <c r="AJ1476" i="32"/>
  <c r="AI1476" i="32"/>
  <c r="AC1476" i="32"/>
  <c r="V1476" i="32" a="1"/>
  <c r="V1476" i="32" s="1"/>
  <c r="T1476" i="32" a="1"/>
  <c r="T1476" i="32" s="1"/>
  <c r="S1476" i="32" a="1"/>
  <c r="S1476" i="32" s="1"/>
  <c r="H1476" i="32"/>
  <c r="C1476" i="32"/>
  <c r="AV1475" i="32"/>
  <c r="AU1475" i="32"/>
  <c r="AT1475" i="32"/>
  <c r="AQ1475" i="32"/>
  <c r="AP1475" i="32"/>
  <c r="AO1475" i="32"/>
  <c r="AN1475" i="32"/>
  <c r="AM1475" i="32"/>
  <c r="AL1475" i="32"/>
  <c r="AK1475" i="32"/>
  <c r="AJ1475" i="32"/>
  <c r="AI1475" i="32"/>
  <c r="AC1475" i="32"/>
  <c r="V1475" i="32" a="1"/>
  <c r="V1475" i="32" s="1"/>
  <c r="T1475" i="32" a="1"/>
  <c r="T1475" i="32" s="1"/>
  <c r="S1475" i="32" a="1"/>
  <c r="S1475" i="32" s="1"/>
  <c r="H1475" i="32"/>
  <c r="C1475" i="32"/>
  <c r="AV1474" i="32"/>
  <c r="AU1474" i="32"/>
  <c r="AT1474" i="32"/>
  <c r="AQ1474" i="32"/>
  <c r="AP1474" i="32"/>
  <c r="AO1474" i="32"/>
  <c r="AN1474" i="32"/>
  <c r="AM1474" i="32"/>
  <c r="AL1474" i="32"/>
  <c r="AK1474" i="32"/>
  <c r="AJ1474" i="32"/>
  <c r="AI1474" i="32"/>
  <c r="AC1474" i="32"/>
  <c r="V1474" i="32" a="1"/>
  <c r="V1474" i="32" s="1"/>
  <c r="T1474" i="32" a="1"/>
  <c r="T1474" i="32" s="1"/>
  <c r="S1474" i="32" a="1"/>
  <c r="S1474" i="32" s="1"/>
  <c r="H1474" i="32"/>
  <c r="C1474" i="32"/>
  <c r="AV1473" i="32"/>
  <c r="AU1473" i="32"/>
  <c r="AT1473" i="32"/>
  <c r="AQ1473" i="32"/>
  <c r="AP1473" i="32"/>
  <c r="AO1473" i="32"/>
  <c r="AN1473" i="32"/>
  <c r="AM1473" i="32"/>
  <c r="AL1473" i="32"/>
  <c r="AK1473" i="32"/>
  <c r="AJ1473" i="32"/>
  <c r="AI1473" i="32"/>
  <c r="AC1473" i="32"/>
  <c r="V1473" i="32" a="1"/>
  <c r="V1473" i="32" s="1"/>
  <c r="T1473" i="32" a="1"/>
  <c r="T1473" i="32" s="1"/>
  <c r="S1473" i="32" a="1"/>
  <c r="S1473" i="32" s="1"/>
  <c r="H1473" i="32"/>
  <c r="C1473" i="32"/>
  <c r="AV1472" i="32"/>
  <c r="AU1472" i="32"/>
  <c r="AT1472" i="32"/>
  <c r="AQ1472" i="32"/>
  <c r="AP1472" i="32"/>
  <c r="AO1472" i="32"/>
  <c r="AN1472" i="32"/>
  <c r="AM1472" i="32"/>
  <c r="AL1472" i="32"/>
  <c r="AK1472" i="32"/>
  <c r="AJ1472" i="32"/>
  <c r="AI1472" i="32"/>
  <c r="AC1472" i="32"/>
  <c r="V1472" i="32" a="1"/>
  <c r="V1472" i="32" s="1"/>
  <c r="T1472" i="32" a="1"/>
  <c r="T1472" i="32" s="1"/>
  <c r="S1472" i="32" a="1"/>
  <c r="S1472" i="32" s="1"/>
  <c r="H1472" i="32"/>
  <c r="C1472" i="32"/>
  <c r="AV1471" i="32"/>
  <c r="AU1471" i="32"/>
  <c r="AT1471" i="32"/>
  <c r="AQ1471" i="32"/>
  <c r="AP1471" i="32"/>
  <c r="AO1471" i="32"/>
  <c r="AN1471" i="32"/>
  <c r="AM1471" i="32"/>
  <c r="AL1471" i="32"/>
  <c r="AK1471" i="32"/>
  <c r="AJ1471" i="32"/>
  <c r="AI1471" i="32"/>
  <c r="AC1471" i="32"/>
  <c r="V1471" i="32" a="1"/>
  <c r="V1471" i="32" s="1"/>
  <c r="T1471" i="32" a="1"/>
  <c r="T1471" i="32" s="1"/>
  <c r="S1471" i="32" a="1"/>
  <c r="S1471" i="32" s="1"/>
  <c r="H1471" i="32"/>
  <c r="C1471" i="32"/>
  <c r="AV1470" i="32"/>
  <c r="AU1470" i="32"/>
  <c r="AT1470" i="32"/>
  <c r="AQ1470" i="32"/>
  <c r="AP1470" i="32"/>
  <c r="AO1470" i="32"/>
  <c r="AN1470" i="32"/>
  <c r="AM1470" i="32"/>
  <c r="AL1470" i="32"/>
  <c r="AK1470" i="32"/>
  <c r="AJ1470" i="32"/>
  <c r="AI1470" i="32"/>
  <c r="AC1470" i="32"/>
  <c r="V1470" i="32" a="1"/>
  <c r="V1470" i="32" s="1"/>
  <c r="T1470" i="32" a="1"/>
  <c r="T1470" i="32" s="1"/>
  <c r="S1470" i="32" a="1"/>
  <c r="S1470" i="32" s="1"/>
  <c r="H1470" i="32"/>
  <c r="C1470" i="32"/>
  <c r="AV1469" i="32"/>
  <c r="AU1469" i="32"/>
  <c r="AT1469" i="32"/>
  <c r="AQ1469" i="32"/>
  <c r="AP1469" i="32"/>
  <c r="AO1469" i="32"/>
  <c r="AN1469" i="32"/>
  <c r="AM1469" i="32"/>
  <c r="AL1469" i="32"/>
  <c r="AK1469" i="32"/>
  <c r="AJ1469" i="32"/>
  <c r="AI1469" i="32"/>
  <c r="AC1469" i="32"/>
  <c r="V1469" i="32" a="1"/>
  <c r="V1469" i="32" s="1"/>
  <c r="T1469" i="32" a="1"/>
  <c r="T1469" i="32" s="1"/>
  <c r="S1469" i="32" a="1"/>
  <c r="S1469" i="32" s="1"/>
  <c r="H1469" i="32"/>
  <c r="C1469" i="32"/>
  <c r="AV1468" i="32"/>
  <c r="AU1468" i="32"/>
  <c r="AT1468" i="32"/>
  <c r="AQ1468" i="32"/>
  <c r="AP1468" i="32"/>
  <c r="AO1468" i="32"/>
  <c r="AN1468" i="32"/>
  <c r="AM1468" i="32"/>
  <c r="AL1468" i="32"/>
  <c r="AK1468" i="32"/>
  <c r="AJ1468" i="32"/>
  <c r="AI1468" i="32"/>
  <c r="AC1468" i="32"/>
  <c r="V1468" i="32" a="1"/>
  <c r="V1468" i="32" s="1"/>
  <c r="T1468" i="32" a="1"/>
  <c r="T1468" i="32" s="1"/>
  <c r="S1468" i="32" a="1"/>
  <c r="S1468" i="32" s="1"/>
  <c r="H1468" i="32"/>
  <c r="C1468" i="32"/>
  <c r="AV1467" i="32"/>
  <c r="AU1467" i="32"/>
  <c r="AT1467" i="32"/>
  <c r="AQ1467" i="32"/>
  <c r="AP1467" i="32"/>
  <c r="AO1467" i="32"/>
  <c r="AN1467" i="32"/>
  <c r="AM1467" i="32"/>
  <c r="AL1467" i="32"/>
  <c r="AK1467" i="32"/>
  <c r="AJ1467" i="32"/>
  <c r="AI1467" i="32"/>
  <c r="AC1467" i="32"/>
  <c r="V1467" i="32" a="1"/>
  <c r="V1467" i="32" s="1"/>
  <c r="T1467" i="32" a="1"/>
  <c r="T1467" i="32" s="1"/>
  <c r="S1467" i="32" a="1"/>
  <c r="S1467" i="32" s="1"/>
  <c r="H1467" i="32"/>
  <c r="C1467" i="32"/>
  <c r="AV1466" i="32"/>
  <c r="AU1466" i="32"/>
  <c r="AT1466" i="32"/>
  <c r="AQ1466" i="32"/>
  <c r="AP1466" i="32"/>
  <c r="AO1466" i="32"/>
  <c r="AN1466" i="32"/>
  <c r="AM1466" i="32"/>
  <c r="AL1466" i="32"/>
  <c r="AK1466" i="32"/>
  <c r="AJ1466" i="32"/>
  <c r="AI1466" i="32"/>
  <c r="AC1466" i="32"/>
  <c r="V1466" i="32" a="1"/>
  <c r="V1466" i="32" s="1"/>
  <c r="T1466" i="32" a="1"/>
  <c r="T1466" i="32" s="1"/>
  <c r="S1466" i="32" a="1"/>
  <c r="S1466" i="32" s="1"/>
  <c r="H1466" i="32"/>
  <c r="C1466" i="32"/>
  <c r="AV1465" i="32"/>
  <c r="AU1465" i="32"/>
  <c r="AT1465" i="32"/>
  <c r="AQ1465" i="32"/>
  <c r="AP1465" i="32"/>
  <c r="AO1465" i="32"/>
  <c r="AN1465" i="32"/>
  <c r="AM1465" i="32"/>
  <c r="AL1465" i="32"/>
  <c r="AK1465" i="32"/>
  <c r="AJ1465" i="32"/>
  <c r="AI1465" i="32"/>
  <c r="AC1465" i="32"/>
  <c r="V1465" i="32" a="1"/>
  <c r="V1465" i="32" s="1"/>
  <c r="T1465" i="32" a="1"/>
  <c r="T1465" i="32" s="1"/>
  <c r="S1465" i="32" a="1"/>
  <c r="S1465" i="32" s="1"/>
  <c r="H1465" i="32"/>
  <c r="C1465" i="32"/>
  <c r="AV1464" i="32"/>
  <c r="AU1464" i="32"/>
  <c r="AT1464" i="32"/>
  <c r="AQ1464" i="32"/>
  <c r="AP1464" i="32"/>
  <c r="AO1464" i="32"/>
  <c r="AN1464" i="32"/>
  <c r="AM1464" i="32"/>
  <c r="AL1464" i="32"/>
  <c r="AK1464" i="32"/>
  <c r="AJ1464" i="32"/>
  <c r="AI1464" i="32"/>
  <c r="AC1464" i="32"/>
  <c r="V1464" i="32" a="1"/>
  <c r="V1464" i="32" s="1"/>
  <c r="T1464" i="32" a="1"/>
  <c r="T1464" i="32" s="1"/>
  <c r="S1464" i="32" a="1"/>
  <c r="S1464" i="32" s="1"/>
  <c r="H1464" i="32"/>
  <c r="C1464" i="32"/>
  <c r="AV1463" i="32"/>
  <c r="AU1463" i="32"/>
  <c r="AT1463" i="32"/>
  <c r="AQ1463" i="32"/>
  <c r="AP1463" i="32"/>
  <c r="AO1463" i="32"/>
  <c r="AN1463" i="32"/>
  <c r="AM1463" i="32"/>
  <c r="AL1463" i="32"/>
  <c r="AK1463" i="32"/>
  <c r="AJ1463" i="32"/>
  <c r="AI1463" i="32"/>
  <c r="AC1463" i="32"/>
  <c r="V1463" i="32" a="1"/>
  <c r="V1463" i="32" s="1"/>
  <c r="T1463" i="32" a="1"/>
  <c r="T1463" i="32" s="1"/>
  <c r="S1463" i="32" a="1"/>
  <c r="S1463" i="32" s="1"/>
  <c r="H1463" i="32"/>
  <c r="C1463" i="32"/>
  <c r="AV1462" i="32"/>
  <c r="AU1462" i="32"/>
  <c r="AT1462" i="32"/>
  <c r="AQ1462" i="32"/>
  <c r="AP1462" i="32"/>
  <c r="AO1462" i="32"/>
  <c r="AN1462" i="32"/>
  <c r="AM1462" i="32"/>
  <c r="AL1462" i="32"/>
  <c r="AK1462" i="32"/>
  <c r="AJ1462" i="32"/>
  <c r="AI1462" i="32"/>
  <c r="AC1462" i="32"/>
  <c r="V1462" i="32" a="1"/>
  <c r="V1462" i="32" s="1"/>
  <c r="T1462" i="32" a="1"/>
  <c r="T1462" i="32" s="1"/>
  <c r="S1462" i="32" a="1"/>
  <c r="S1462" i="32" s="1"/>
  <c r="H1462" i="32"/>
  <c r="C1462" i="32"/>
  <c r="AV1461" i="32"/>
  <c r="AU1461" i="32"/>
  <c r="AT1461" i="32"/>
  <c r="AQ1461" i="32"/>
  <c r="AP1461" i="32"/>
  <c r="AO1461" i="32"/>
  <c r="AN1461" i="32"/>
  <c r="AM1461" i="32"/>
  <c r="AL1461" i="32"/>
  <c r="AK1461" i="32"/>
  <c r="AJ1461" i="32"/>
  <c r="AI1461" i="32"/>
  <c r="AC1461" i="32"/>
  <c r="V1461" i="32" a="1"/>
  <c r="V1461" i="32" s="1"/>
  <c r="T1461" i="32" a="1"/>
  <c r="T1461" i="32" s="1"/>
  <c r="S1461" i="32" a="1"/>
  <c r="S1461" i="32" s="1"/>
  <c r="H1461" i="32"/>
  <c r="C1461" i="32"/>
  <c r="AV1460" i="32"/>
  <c r="AU1460" i="32"/>
  <c r="AT1460" i="32"/>
  <c r="AQ1460" i="32"/>
  <c r="AP1460" i="32"/>
  <c r="AO1460" i="32"/>
  <c r="AN1460" i="32"/>
  <c r="AM1460" i="32"/>
  <c r="AL1460" i="32"/>
  <c r="AK1460" i="32"/>
  <c r="AJ1460" i="32"/>
  <c r="AI1460" i="32"/>
  <c r="AC1460" i="32"/>
  <c r="V1460" i="32" a="1"/>
  <c r="V1460" i="32" s="1"/>
  <c r="T1460" i="32" a="1"/>
  <c r="T1460" i="32" s="1"/>
  <c r="S1460" i="32" a="1"/>
  <c r="S1460" i="32" s="1"/>
  <c r="H1460" i="32"/>
  <c r="C1460" i="32"/>
  <c r="AV1459" i="32"/>
  <c r="AU1459" i="32"/>
  <c r="AT1459" i="32"/>
  <c r="AQ1459" i="32"/>
  <c r="AP1459" i="32"/>
  <c r="AO1459" i="32"/>
  <c r="AN1459" i="32"/>
  <c r="AM1459" i="32"/>
  <c r="AL1459" i="32"/>
  <c r="AK1459" i="32"/>
  <c r="AJ1459" i="32"/>
  <c r="AI1459" i="32"/>
  <c r="AC1459" i="32"/>
  <c r="V1459" i="32" a="1"/>
  <c r="V1459" i="32" s="1"/>
  <c r="T1459" i="32" a="1"/>
  <c r="T1459" i="32" s="1"/>
  <c r="S1459" i="32" a="1"/>
  <c r="S1459" i="32" s="1"/>
  <c r="H1459" i="32"/>
  <c r="C1459" i="32"/>
  <c r="AV1458" i="32"/>
  <c r="AU1458" i="32"/>
  <c r="AT1458" i="32"/>
  <c r="AQ1458" i="32"/>
  <c r="AP1458" i="32"/>
  <c r="AO1458" i="32"/>
  <c r="AN1458" i="32"/>
  <c r="AM1458" i="32"/>
  <c r="AL1458" i="32"/>
  <c r="AK1458" i="32"/>
  <c r="AJ1458" i="32"/>
  <c r="AI1458" i="32"/>
  <c r="AC1458" i="32"/>
  <c r="V1458" i="32" a="1"/>
  <c r="V1458" i="32" s="1"/>
  <c r="T1458" i="32" a="1"/>
  <c r="T1458" i="32" s="1"/>
  <c r="S1458" i="32" a="1"/>
  <c r="S1458" i="32" s="1"/>
  <c r="H1458" i="32"/>
  <c r="C1458" i="32"/>
  <c r="AV1457" i="32"/>
  <c r="AU1457" i="32"/>
  <c r="AT1457" i="32"/>
  <c r="AQ1457" i="32"/>
  <c r="AP1457" i="32"/>
  <c r="AO1457" i="32"/>
  <c r="AN1457" i="32"/>
  <c r="AM1457" i="32"/>
  <c r="AL1457" i="32"/>
  <c r="AK1457" i="32"/>
  <c r="AJ1457" i="32"/>
  <c r="AI1457" i="32"/>
  <c r="AC1457" i="32"/>
  <c r="V1457" i="32" a="1"/>
  <c r="V1457" i="32" s="1"/>
  <c r="T1457" i="32" a="1"/>
  <c r="T1457" i="32" s="1"/>
  <c r="S1457" i="32" a="1"/>
  <c r="S1457" i="32" s="1"/>
  <c r="H1457" i="32"/>
  <c r="C1457" i="32"/>
  <c r="AV1456" i="32"/>
  <c r="AU1456" i="32"/>
  <c r="AT1456" i="32"/>
  <c r="AQ1456" i="32"/>
  <c r="AP1456" i="32"/>
  <c r="AO1456" i="32"/>
  <c r="AN1456" i="32"/>
  <c r="AM1456" i="32"/>
  <c r="AL1456" i="32"/>
  <c r="AK1456" i="32"/>
  <c r="AJ1456" i="32"/>
  <c r="AI1456" i="32"/>
  <c r="AC1456" i="32"/>
  <c r="V1456" i="32" a="1"/>
  <c r="V1456" i="32" s="1"/>
  <c r="T1456" i="32" a="1"/>
  <c r="T1456" i="32" s="1"/>
  <c r="S1456" i="32" a="1"/>
  <c r="S1456" i="32" s="1"/>
  <c r="H1456" i="32"/>
  <c r="C1456" i="32"/>
  <c r="AV1455" i="32"/>
  <c r="AU1455" i="32"/>
  <c r="AT1455" i="32"/>
  <c r="AQ1455" i="32"/>
  <c r="AP1455" i="32"/>
  <c r="AO1455" i="32"/>
  <c r="AN1455" i="32"/>
  <c r="AM1455" i="32"/>
  <c r="AL1455" i="32"/>
  <c r="AK1455" i="32"/>
  <c r="AJ1455" i="32"/>
  <c r="AI1455" i="32"/>
  <c r="AC1455" i="32"/>
  <c r="V1455" i="32" a="1"/>
  <c r="V1455" i="32" s="1"/>
  <c r="T1455" i="32" a="1"/>
  <c r="T1455" i="32" s="1"/>
  <c r="S1455" i="32" a="1"/>
  <c r="S1455" i="32" s="1"/>
  <c r="H1455" i="32"/>
  <c r="C1455" i="32"/>
  <c r="AV1454" i="32"/>
  <c r="AU1454" i="32"/>
  <c r="AT1454" i="32"/>
  <c r="AQ1454" i="32"/>
  <c r="AP1454" i="32"/>
  <c r="AO1454" i="32"/>
  <c r="AN1454" i="32"/>
  <c r="AM1454" i="32"/>
  <c r="AL1454" i="32"/>
  <c r="AK1454" i="32"/>
  <c r="AJ1454" i="32"/>
  <c r="AI1454" i="32"/>
  <c r="AC1454" i="32"/>
  <c r="V1454" i="32" a="1"/>
  <c r="V1454" i="32" s="1"/>
  <c r="T1454" i="32" a="1"/>
  <c r="T1454" i="32" s="1"/>
  <c r="S1454" i="32" a="1"/>
  <c r="S1454" i="32" s="1"/>
  <c r="H1454" i="32"/>
  <c r="C1454" i="32"/>
  <c r="AV1453" i="32"/>
  <c r="AU1453" i="32"/>
  <c r="AT1453" i="32"/>
  <c r="AQ1453" i="32"/>
  <c r="AP1453" i="32"/>
  <c r="AO1453" i="32"/>
  <c r="AN1453" i="32"/>
  <c r="AM1453" i="32"/>
  <c r="AL1453" i="32"/>
  <c r="AK1453" i="32"/>
  <c r="AJ1453" i="32"/>
  <c r="AI1453" i="32"/>
  <c r="AC1453" i="32"/>
  <c r="V1453" i="32" a="1"/>
  <c r="V1453" i="32" s="1"/>
  <c r="T1453" i="32" a="1"/>
  <c r="T1453" i="32" s="1"/>
  <c r="S1453" i="32" a="1"/>
  <c r="S1453" i="32" s="1"/>
  <c r="H1453" i="32"/>
  <c r="C1453" i="32"/>
  <c r="AV1452" i="32"/>
  <c r="AU1452" i="32"/>
  <c r="AT1452" i="32"/>
  <c r="AQ1452" i="32"/>
  <c r="AP1452" i="32"/>
  <c r="AO1452" i="32"/>
  <c r="AN1452" i="32"/>
  <c r="AM1452" i="32"/>
  <c r="AL1452" i="32"/>
  <c r="AK1452" i="32"/>
  <c r="AJ1452" i="32"/>
  <c r="AI1452" i="32"/>
  <c r="AC1452" i="32"/>
  <c r="V1452" i="32" a="1"/>
  <c r="V1452" i="32" s="1"/>
  <c r="T1452" i="32" a="1"/>
  <c r="T1452" i="32" s="1"/>
  <c r="S1452" i="32" a="1"/>
  <c r="S1452" i="32" s="1"/>
  <c r="H1452" i="32"/>
  <c r="C1452" i="32"/>
  <c r="AV1451" i="32"/>
  <c r="AU1451" i="32"/>
  <c r="AT1451" i="32"/>
  <c r="AQ1451" i="32"/>
  <c r="AP1451" i="32"/>
  <c r="AO1451" i="32"/>
  <c r="AN1451" i="32"/>
  <c r="AM1451" i="32"/>
  <c r="AL1451" i="32"/>
  <c r="AK1451" i="32"/>
  <c r="AJ1451" i="32"/>
  <c r="AI1451" i="32"/>
  <c r="AC1451" i="32"/>
  <c r="V1451" i="32" a="1"/>
  <c r="V1451" i="32" s="1"/>
  <c r="T1451" i="32" a="1"/>
  <c r="T1451" i="32" s="1"/>
  <c r="S1451" i="32" a="1"/>
  <c r="S1451" i="32" s="1"/>
  <c r="H1451" i="32"/>
  <c r="C1451" i="32"/>
  <c r="AV1450" i="32"/>
  <c r="AU1450" i="32"/>
  <c r="AT1450" i="32"/>
  <c r="AQ1450" i="32"/>
  <c r="AP1450" i="32"/>
  <c r="AO1450" i="32"/>
  <c r="AN1450" i="32"/>
  <c r="AM1450" i="32"/>
  <c r="AL1450" i="32"/>
  <c r="AK1450" i="32"/>
  <c r="AJ1450" i="32"/>
  <c r="AI1450" i="32"/>
  <c r="AC1450" i="32"/>
  <c r="V1450" i="32" a="1"/>
  <c r="V1450" i="32" s="1"/>
  <c r="T1450" i="32" a="1"/>
  <c r="T1450" i="32" s="1"/>
  <c r="S1450" i="32" a="1"/>
  <c r="S1450" i="32" s="1"/>
  <c r="H1450" i="32"/>
  <c r="C1450" i="32"/>
  <c r="AV1449" i="32"/>
  <c r="AU1449" i="32"/>
  <c r="AT1449" i="32"/>
  <c r="AQ1449" i="32"/>
  <c r="AP1449" i="32"/>
  <c r="AO1449" i="32"/>
  <c r="AN1449" i="32"/>
  <c r="AM1449" i="32"/>
  <c r="AL1449" i="32"/>
  <c r="AK1449" i="32"/>
  <c r="AJ1449" i="32"/>
  <c r="AI1449" i="32"/>
  <c r="AC1449" i="32"/>
  <c r="V1449" i="32" a="1"/>
  <c r="V1449" i="32" s="1"/>
  <c r="T1449" i="32" a="1"/>
  <c r="T1449" i="32" s="1"/>
  <c r="S1449" i="32" a="1"/>
  <c r="S1449" i="32" s="1"/>
  <c r="H1449" i="32"/>
  <c r="C1449" i="32"/>
  <c r="AV1448" i="32"/>
  <c r="AU1448" i="32"/>
  <c r="AT1448" i="32"/>
  <c r="AQ1448" i="32"/>
  <c r="AP1448" i="32"/>
  <c r="AO1448" i="32"/>
  <c r="AN1448" i="32"/>
  <c r="AM1448" i="32"/>
  <c r="AL1448" i="32"/>
  <c r="AK1448" i="32"/>
  <c r="AJ1448" i="32"/>
  <c r="AI1448" i="32"/>
  <c r="AC1448" i="32"/>
  <c r="V1448" i="32" a="1"/>
  <c r="V1448" i="32" s="1"/>
  <c r="T1448" i="32" a="1"/>
  <c r="T1448" i="32" s="1"/>
  <c r="S1448" i="32" a="1"/>
  <c r="S1448" i="32" s="1"/>
  <c r="H1448" i="32"/>
  <c r="C1448" i="32"/>
  <c r="AV1447" i="32"/>
  <c r="AU1447" i="32"/>
  <c r="AT1447" i="32"/>
  <c r="AQ1447" i="32"/>
  <c r="AP1447" i="32"/>
  <c r="AO1447" i="32"/>
  <c r="AN1447" i="32"/>
  <c r="AM1447" i="32"/>
  <c r="AL1447" i="32"/>
  <c r="AK1447" i="32"/>
  <c r="AJ1447" i="32"/>
  <c r="AI1447" i="32"/>
  <c r="AC1447" i="32"/>
  <c r="V1447" i="32" a="1"/>
  <c r="V1447" i="32" s="1"/>
  <c r="T1447" i="32" a="1"/>
  <c r="T1447" i="32" s="1"/>
  <c r="S1447" i="32" a="1"/>
  <c r="S1447" i="32" s="1"/>
  <c r="H1447" i="32"/>
  <c r="C1447" i="32"/>
  <c r="AV1446" i="32"/>
  <c r="AU1446" i="32"/>
  <c r="AT1446" i="32"/>
  <c r="AQ1446" i="32"/>
  <c r="AP1446" i="32"/>
  <c r="AO1446" i="32"/>
  <c r="AN1446" i="32"/>
  <c r="AM1446" i="32"/>
  <c r="AL1446" i="32"/>
  <c r="AK1446" i="32"/>
  <c r="AJ1446" i="32"/>
  <c r="AI1446" i="32"/>
  <c r="AC1446" i="32"/>
  <c r="V1446" i="32" a="1"/>
  <c r="V1446" i="32" s="1"/>
  <c r="T1446" i="32" a="1"/>
  <c r="T1446" i="32" s="1"/>
  <c r="S1446" i="32" a="1"/>
  <c r="S1446" i="32" s="1"/>
  <c r="H1446" i="32"/>
  <c r="C1446" i="32"/>
  <c r="AV1445" i="32"/>
  <c r="AU1445" i="32"/>
  <c r="AT1445" i="32"/>
  <c r="AQ1445" i="32"/>
  <c r="AP1445" i="32"/>
  <c r="AO1445" i="32"/>
  <c r="AN1445" i="32"/>
  <c r="AM1445" i="32"/>
  <c r="AL1445" i="32"/>
  <c r="AK1445" i="32"/>
  <c r="AJ1445" i="32"/>
  <c r="AI1445" i="32"/>
  <c r="AC1445" i="32"/>
  <c r="V1445" i="32" a="1"/>
  <c r="V1445" i="32" s="1"/>
  <c r="T1445" i="32" a="1"/>
  <c r="T1445" i="32" s="1"/>
  <c r="S1445" i="32" a="1"/>
  <c r="S1445" i="32" s="1"/>
  <c r="H1445" i="32"/>
  <c r="C1445" i="32"/>
  <c r="AV1444" i="32"/>
  <c r="AU1444" i="32"/>
  <c r="AT1444" i="32"/>
  <c r="AQ1444" i="32"/>
  <c r="AP1444" i="32"/>
  <c r="AO1444" i="32"/>
  <c r="AN1444" i="32"/>
  <c r="AM1444" i="32"/>
  <c r="AL1444" i="32"/>
  <c r="AK1444" i="32"/>
  <c r="AJ1444" i="32"/>
  <c r="AI1444" i="32"/>
  <c r="AC1444" i="32"/>
  <c r="V1444" i="32" a="1"/>
  <c r="V1444" i="32" s="1"/>
  <c r="T1444" i="32" a="1"/>
  <c r="T1444" i="32" s="1"/>
  <c r="S1444" i="32" a="1"/>
  <c r="S1444" i="32" s="1"/>
  <c r="H1444" i="32"/>
  <c r="C1444" i="32"/>
  <c r="AV1443" i="32"/>
  <c r="AU1443" i="32"/>
  <c r="AT1443" i="32"/>
  <c r="AQ1443" i="32"/>
  <c r="AP1443" i="32"/>
  <c r="AO1443" i="32"/>
  <c r="AN1443" i="32"/>
  <c r="AM1443" i="32"/>
  <c r="AL1443" i="32"/>
  <c r="AK1443" i="32"/>
  <c r="AJ1443" i="32"/>
  <c r="AI1443" i="32"/>
  <c r="AC1443" i="32"/>
  <c r="V1443" i="32" a="1"/>
  <c r="V1443" i="32" s="1"/>
  <c r="T1443" i="32" a="1"/>
  <c r="T1443" i="32" s="1"/>
  <c r="S1443" i="32" a="1"/>
  <c r="S1443" i="32" s="1"/>
  <c r="H1443" i="32"/>
  <c r="C1443" i="32"/>
  <c r="AV1442" i="32"/>
  <c r="AU1442" i="32"/>
  <c r="AT1442" i="32"/>
  <c r="AQ1442" i="32"/>
  <c r="AP1442" i="32"/>
  <c r="AO1442" i="32"/>
  <c r="AN1442" i="32"/>
  <c r="AM1442" i="32"/>
  <c r="AL1442" i="32"/>
  <c r="AK1442" i="32"/>
  <c r="AJ1442" i="32"/>
  <c r="AI1442" i="32"/>
  <c r="AC1442" i="32"/>
  <c r="V1442" i="32" a="1"/>
  <c r="V1442" i="32" s="1"/>
  <c r="T1442" i="32" a="1"/>
  <c r="T1442" i="32" s="1"/>
  <c r="S1442" i="32" a="1"/>
  <c r="S1442" i="32" s="1"/>
  <c r="H1442" i="32"/>
  <c r="C1442" i="32"/>
  <c r="AV1441" i="32"/>
  <c r="AU1441" i="32"/>
  <c r="AT1441" i="32"/>
  <c r="AQ1441" i="32"/>
  <c r="AP1441" i="32"/>
  <c r="AO1441" i="32"/>
  <c r="AN1441" i="32"/>
  <c r="AM1441" i="32"/>
  <c r="AL1441" i="32"/>
  <c r="AK1441" i="32"/>
  <c r="AJ1441" i="32"/>
  <c r="AI1441" i="32"/>
  <c r="AC1441" i="32"/>
  <c r="V1441" i="32" a="1"/>
  <c r="V1441" i="32" s="1"/>
  <c r="T1441" i="32" a="1"/>
  <c r="T1441" i="32" s="1"/>
  <c r="S1441" i="32" a="1"/>
  <c r="S1441" i="32" s="1"/>
  <c r="H1441" i="32"/>
  <c r="C1441" i="32"/>
  <c r="AV1440" i="32"/>
  <c r="AU1440" i="32"/>
  <c r="AT1440" i="32"/>
  <c r="AQ1440" i="32"/>
  <c r="AP1440" i="32"/>
  <c r="AO1440" i="32"/>
  <c r="AN1440" i="32"/>
  <c r="AM1440" i="32"/>
  <c r="AL1440" i="32"/>
  <c r="AK1440" i="32"/>
  <c r="AJ1440" i="32"/>
  <c r="AI1440" i="32"/>
  <c r="AC1440" i="32"/>
  <c r="V1440" i="32" a="1"/>
  <c r="V1440" i="32" s="1"/>
  <c r="T1440" i="32" a="1"/>
  <c r="T1440" i="32" s="1"/>
  <c r="S1440" i="32" a="1"/>
  <c r="S1440" i="32" s="1"/>
  <c r="H1440" i="32"/>
  <c r="C1440" i="32"/>
  <c r="AV1439" i="32"/>
  <c r="AU1439" i="32"/>
  <c r="AT1439" i="32"/>
  <c r="AQ1439" i="32"/>
  <c r="AP1439" i="32"/>
  <c r="AO1439" i="32"/>
  <c r="AN1439" i="32"/>
  <c r="AM1439" i="32"/>
  <c r="AL1439" i="32"/>
  <c r="AK1439" i="32"/>
  <c r="AJ1439" i="32"/>
  <c r="AI1439" i="32"/>
  <c r="AC1439" i="32"/>
  <c r="V1439" i="32" a="1"/>
  <c r="V1439" i="32" s="1"/>
  <c r="T1439" i="32" a="1"/>
  <c r="T1439" i="32" s="1"/>
  <c r="S1439" i="32" a="1"/>
  <c r="S1439" i="32" s="1"/>
  <c r="H1439" i="32"/>
  <c r="C1439" i="32"/>
  <c r="AV1438" i="32"/>
  <c r="AU1438" i="32"/>
  <c r="AT1438" i="32"/>
  <c r="AQ1438" i="32"/>
  <c r="AP1438" i="32"/>
  <c r="AO1438" i="32"/>
  <c r="AN1438" i="32"/>
  <c r="AM1438" i="32"/>
  <c r="AL1438" i="32"/>
  <c r="AK1438" i="32"/>
  <c r="AJ1438" i="32"/>
  <c r="AI1438" i="32"/>
  <c r="AC1438" i="32"/>
  <c r="V1438" i="32" a="1"/>
  <c r="V1438" i="32" s="1"/>
  <c r="T1438" i="32" a="1"/>
  <c r="T1438" i="32" s="1"/>
  <c r="S1438" i="32" a="1"/>
  <c r="S1438" i="32" s="1"/>
  <c r="H1438" i="32"/>
  <c r="C1438" i="32"/>
  <c r="AV1437" i="32"/>
  <c r="AU1437" i="32"/>
  <c r="AT1437" i="32"/>
  <c r="AQ1437" i="32"/>
  <c r="AP1437" i="32"/>
  <c r="AO1437" i="32"/>
  <c r="AN1437" i="32"/>
  <c r="AM1437" i="32"/>
  <c r="AL1437" i="32"/>
  <c r="AK1437" i="32"/>
  <c r="AJ1437" i="32"/>
  <c r="AI1437" i="32"/>
  <c r="AC1437" i="32"/>
  <c r="V1437" i="32" a="1"/>
  <c r="V1437" i="32" s="1"/>
  <c r="T1437" i="32" a="1"/>
  <c r="T1437" i="32" s="1"/>
  <c r="S1437" i="32" a="1"/>
  <c r="S1437" i="32" s="1"/>
  <c r="H1437" i="32"/>
  <c r="C1437" i="32"/>
  <c r="AV1436" i="32"/>
  <c r="AU1436" i="32"/>
  <c r="AT1436" i="32"/>
  <c r="AQ1436" i="32"/>
  <c r="AP1436" i="32"/>
  <c r="AO1436" i="32"/>
  <c r="AN1436" i="32"/>
  <c r="AM1436" i="32"/>
  <c r="AL1436" i="32"/>
  <c r="AK1436" i="32"/>
  <c r="AJ1436" i="32"/>
  <c r="AI1436" i="32"/>
  <c r="AC1436" i="32"/>
  <c r="V1436" i="32" a="1"/>
  <c r="V1436" i="32" s="1"/>
  <c r="T1436" i="32" a="1"/>
  <c r="T1436" i="32" s="1"/>
  <c r="S1436" i="32" a="1"/>
  <c r="S1436" i="32" s="1"/>
  <c r="H1436" i="32"/>
  <c r="C1436" i="32"/>
  <c r="AV1435" i="32"/>
  <c r="AU1435" i="32"/>
  <c r="AT1435" i="32"/>
  <c r="AQ1435" i="32"/>
  <c r="AP1435" i="32"/>
  <c r="AO1435" i="32"/>
  <c r="AN1435" i="32"/>
  <c r="AM1435" i="32"/>
  <c r="AL1435" i="32"/>
  <c r="AK1435" i="32"/>
  <c r="AJ1435" i="32"/>
  <c r="AI1435" i="32"/>
  <c r="AC1435" i="32"/>
  <c r="V1435" i="32" a="1"/>
  <c r="V1435" i="32" s="1"/>
  <c r="T1435" i="32" a="1"/>
  <c r="T1435" i="32" s="1"/>
  <c r="S1435" i="32" a="1"/>
  <c r="S1435" i="32" s="1"/>
  <c r="H1435" i="32"/>
  <c r="C1435" i="32"/>
  <c r="AV1434" i="32"/>
  <c r="AU1434" i="32"/>
  <c r="AT1434" i="32"/>
  <c r="AQ1434" i="32"/>
  <c r="AP1434" i="32"/>
  <c r="AO1434" i="32"/>
  <c r="AN1434" i="32"/>
  <c r="AM1434" i="32"/>
  <c r="AL1434" i="32"/>
  <c r="AK1434" i="32"/>
  <c r="AJ1434" i="32"/>
  <c r="AI1434" i="32"/>
  <c r="AC1434" i="32"/>
  <c r="V1434" i="32" a="1"/>
  <c r="V1434" i="32" s="1"/>
  <c r="T1434" i="32" a="1"/>
  <c r="T1434" i="32" s="1"/>
  <c r="S1434" i="32" a="1"/>
  <c r="S1434" i="32" s="1"/>
  <c r="H1434" i="32"/>
  <c r="C1434" i="32"/>
  <c r="AV1433" i="32"/>
  <c r="AU1433" i="32"/>
  <c r="AT1433" i="32"/>
  <c r="AQ1433" i="32"/>
  <c r="AP1433" i="32"/>
  <c r="AO1433" i="32"/>
  <c r="AN1433" i="32"/>
  <c r="AM1433" i="32"/>
  <c r="AL1433" i="32"/>
  <c r="AK1433" i="32"/>
  <c r="AJ1433" i="32"/>
  <c r="AI1433" i="32"/>
  <c r="AC1433" i="32"/>
  <c r="V1433" i="32" a="1"/>
  <c r="V1433" i="32" s="1"/>
  <c r="T1433" i="32" a="1"/>
  <c r="T1433" i="32" s="1"/>
  <c r="S1433" i="32" a="1"/>
  <c r="S1433" i="32" s="1"/>
  <c r="H1433" i="32"/>
  <c r="C1433" i="32"/>
  <c r="AV1432" i="32"/>
  <c r="AU1432" i="32"/>
  <c r="AT1432" i="32"/>
  <c r="AQ1432" i="32"/>
  <c r="AP1432" i="32"/>
  <c r="AO1432" i="32"/>
  <c r="AN1432" i="32"/>
  <c r="AM1432" i="32"/>
  <c r="AL1432" i="32"/>
  <c r="AK1432" i="32"/>
  <c r="AJ1432" i="32"/>
  <c r="AI1432" i="32"/>
  <c r="AC1432" i="32"/>
  <c r="V1432" i="32" a="1"/>
  <c r="V1432" i="32" s="1"/>
  <c r="T1432" i="32" a="1"/>
  <c r="T1432" i="32" s="1"/>
  <c r="S1432" i="32" a="1"/>
  <c r="S1432" i="32" s="1"/>
  <c r="H1432" i="32"/>
  <c r="C1432" i="32"/>
  <c r="AV1431" i="32"/>
  <c r="AU1431" i="32"/>
  <c r="AT1431" i="32"/>
  <c r="AQ1431" i="32"/>
  <c r="AP1431" i="32"/>
  <c r="AO1431" i="32"/>
  <c r="AN1431" i="32"/>
  <c r="AM1431" i="32"/>
  <c r="AL1431" i="32"/>
  <c r="AK1431" i="32"/>
  <c r="AJ1431" i="32"/>
  <c r="AI1431" i="32"/>
  <c r="AC1431" i="32"/>
  <c r="V1431" i="32" a="1"/>
  <c r="V1431" i="32" s="1"/>
  <c r="T1431" i="32" a="1"/>
  <c r="T1431" i="32" s="1"/>
  <c r="S1431" i="32" a="1"/>
  <c r="S1431" i="32" s="1"/>
  <c r="H1431" i="32"/>
  <c r="C1431" i="32"/>
  <c r="AV1430" i="32"/>
  <c r="AU1430" i="32"/>
  <c r="AT1430" i="32"/>
  <c r="AQ1430" i="32"/>
  <c r="AP1430" i="32"/>
  <c r="AO1430" i="32"/>
  <c r="AN1430" i="32"/>
  <c r="AM1430" i="32"/>
  <c r="AL1430" i="32"/>
  <c r="AK1430" i="32"/>
  <c r="AJ1430" i="32"/>
  <c r="AI1430" i="32"/>
  <c r="AC1430" i="32"/>
  <c r="V1430" i="32" a="1"/>
  <c r="V1430" i="32" s="1"/>
  <c r="T1430" i="32" a="1"/>
  <c r="T1430" i="32" s="1"/>
  <c r="S1430" i="32" a="1"/>
  <c r="S1430" i="32" s="1"/>
  <c r="H1430" i="32"/>
  <c r="C1430" i="32"/>
  <c r="AV1429" i="32"/>
  <c r="AU1429" i="32"/>
  <c r="AT1429" i="32"/>
  <c r="AQ1429" i="32"/>
  <c r="AP1429" i="32"/>
  <c r="AO1429" i="32"/>
  <c r="AN1429" i="32"/>
  <c r="AM1429" i="32"/>
  <c r="AL1429" i="32"/>
  <c r="AK1429" i="32"/>
  <c r="AJ1429" i="32"/>
  <c r="AI1429" i="32"/>
  <c r="AC1429" i="32"/>
  <c r="V1429" i="32" a="1"/>
  <c r="V1429" i="32" s="1"/>
  <c r="T1429" i="32" a="1"/>
  <c r="T1429" i="32" s="1"/>
  <c r="S1429" i="32" a="1"/>
  <c r="S1429" i="32" s="1"/>
  <c r="H1429" i="32"/>
  <c r="C1429" i="32"/>
  <c r="AV1428" i="32"/>
  <c r="AU1428" i="32"/>
  <c r="AT1428" i="32"/>
  <c r="AQ1428" i="32"/>
  <c r="AP1428" i="32"/>
  <c r="AO1428" i="32"/>
  <c r="AN1428" i="32"/>
  <c r="AM1428" i="32"/>
  <c r="AL1428" i="32"/>
  <c r="AK1428" i="32"/>
  <c r="AJ1428" i="32"/>
  <c r="AI1428" i="32"/>
  <c r="AC1428" i="32"/>
  <c r="V1428" i="32" a="1"/>
  <c r="V1428" i="32" s="1"/>
  <c r="T1428" i="32" a="1"/>
  <c r="T1428" i="32" s="1"/>
  <c r="S1428" i="32" a="1"/>
  <c r="S1428" i="32" s="1"/>
  <c r="H1428" i="32"/>
  <c r="C1428" i="32"/>
  <c r="AV1427" i="32"/>
  <c r="AU1427" i="32"/>
  <c r="AT1427" i="32"/>
  <c r="AQ1427" i="32"/>
  <c r="AP1427" i="32"/>
  <c r="AO1427" i="32"/>
  <c r="AN1427" i="32"/>
  <c r="AM1427" i="32"/>
  <c r="AL1427" i="32"/>
  <c r="AK1427" i="32"/>
  <c r="AJ1427" i="32"/>
  <c r="AI1427" i="32"/>
  <c r="AC1427" i="32"/>
  <c r="V1427" i="32" a="1"/>
  <c r="V1427" i="32" s="1"/>
  <c r="T1427" i="32" a="1"/>
  <c r="T1427" i="32" s="1"/>
  <c r="S1427" i="32" a="1"/>
  <c r="S1427" i="32" s="1"/>
  <c r="H1427" i="32"/>
  <c r="C1427" i="32"/>
  <c r="AV1426" i="32"/>
  <c r="AU1426" i="32"/>
  <c r="AT1426" i="32"/>
  <c r="AQ1426" i="32"/>
  <c r="AP1426" i="32"/>
  <c r="AO1426" i="32"/>
  <c r="AN1426" i="32"/>
  <c r="AM1426" i="32"/>
  <c r="AL1426" i="32"/>
  <c r="AK1426" i="32"/>
  <c r="AJ1426" i="32"/>
  <c r="AI1426" i="32"/>
  <c r="AC1426" i="32"/>
  <c r="V1426" i="32" a="1"/>
  <c r="V1426" i="32" s="1"/>
  <c r="T1426" i="32" a="1"/>
  <c r="T1426" i="32" s="1"/>
  <c r="S1426" i="32" a="1"/>
  <c r="S1426" i="32" s="1"/>
  <c r="H1426" i="32"/>
  <c r="C1426" i="32"/>
  <c r="AV1425" i="32"/>
  <c r="AU1425" i="32"/>
  <c r="AT1425" i="32"/>
  <c r="AQ1425" i="32"/>
  <c r="AP1425" i="32"/>
  <c r="AO1425" i="32"/>
  <c r="AN1425" i="32"/>
  <c r="AM1425" i="32"/>
  <c r="AL1425" i="32"/>
  <c r="AK1425" i="32"/>
  <c r="AJ1425" i="32"/>
  <c r="AI1425" i="32"/>
  <c r="AC1425" i="32"/>
  <c r="V1425" i="32" a="1"/>
  <c r="V1425" i="32" s="1"/>
  <c r="T1425" i="32" a="1"/>
  <c r="T1425" i="32" s="1"/>
  <c r="S1425" i="32" a="1"/>
  <c r="S1425" i="32" s="1"/>
  <c r="H1425" i="32"/>
  <c r="C1425" i="32"/>
  <c r="AV1424" i="32"/>
  <c r="AU1424" i="32"/>
  <c r="AT1424" i="32"/>
  <c r="AQ1424" i="32"/>
  <c r="AP1424" i="32"/>
  <c r="AO1424" i="32"/>
  <c r="AN1424" i="32"/>
  <c r="AM1424" i="32"/>
  <c r="AL1424" i="32"/>
  <c r="AK1424" i="32"/>
  <c r="AJ1424" i="32"/>
  <c r="AI1424" i="32"/>
  <c r="AC1424" i="32"/>
  <c r="V1424" i="32" a="1"/>
  <c r="V1424" i="32" s="1"/>
  <c r="T1424" i="32" a="1"/>
  <c r="T1424" i="32" s="1"/>
  <c r="S1424" i="32" a="1"/>
  <c r="S1424" i="32" s="1"/>
  <c r="H1424" i="32"/>
  <c r="C1424" i="32"/>
  <c r="AV1423" i="32"/>
  <c r="AU1423" i="32"/>
  <c r="AT1423" i="32"/>
  <c r="AQ1423" i="32"/>
  <c r="AP1423" i="32"/>
  <c r="AO1423" i="32"/>
  <c r="AN1423" i="32"/>
  <c r="AM1423" i="32"/>
  <c r="AL1423" i="32"/>
  <c r="AK1423" i="32"/>
  <c r="AJ1423" i="32"/>
  <c r="AI1423" i="32"/>
  <c r="AC1423" i="32"/>
  <c r="V1423" i="32" a="1"/>
  <c r="V1423" i="32" s="1"/>
  <c r="T1423" i="32" a="1"/>
  <c r="T1423" i="32" s="1"/>
  <c r="S1423" i="32" a="1"/>
  <c r="S1423" i="32" s="1"/>
  <c r="H1423" i="32"/>
  <c r="C1423" i="32"/>
  <c r="AV1422" i="32"/>
  <c r="AU1422" i="32"/>
  <c r="AT1422" i="32"/>
  <c r="AQ1422" i="32"/>
  <c r="AP1422" i="32"/>
  <c r="AO1422" i="32"/>
  <c r="AN1422" i="32"/>
  <c r="AM1422" i="32"/>
  <c r="AL1422" i="32"/>
  <c r="AK1422" i="32"/>
  <c r="AJ1422" i="32"/>
  <c r="AI1422" i="32"/>
  <c r="AC1422" i="32"/>
  <c r="V1422" i="32" a="1"/>
  <c r="V1422" i="32" s="1"/>
  <c r="T1422" i="32" a="1"/>
  <c r="T1422" i="32" s="1"/>
  <c r="S1422" i="32" a="1"/>
  <c r="S1422" i="32" s="1"/>
  <c r="H1422" i="32"/>
  <c r="C1422" i="32"/>
  <c r="AV1421" i="32"/>
  <c r="AU1421" i="32"/>
  <c r="AT1421" i="32"/>
  <c r="AQ1421" i="32"/>
  <c r="AP1421" i="32"/>
  <c r="AO1421" i="32"/>
  <c r="AN1421" i="32"/>
  <c r="AM1421" i="32"/>
  <c r="AL1421" i="32"/>
  <c r="AK1421" i="32"/>
  <c r="AJ1421" i="32"/>
  <c r="AI1421" i="32"/>
  <c r="AC1421" i="32"/>
  <c r="V1421" i="32" a="1"/>
  <c r="V1421" i="32" s="1"/>
  <c r="T1421" i="32" a="1"/>
  <c r="T1421" i="32" s="1"/>
  <c r="S1421" i="32" a="1"/>
  <c r="S1421" i="32" s="1"/>
  <c r="H1421" i="32"/>
  <c r="C1421" i="32"/>
  <c r="AV1420" i="32"/>
  <c r="AU1420" i="32"/>
  <c r="AT1420" i="32"/>
  <c r="AQ1420" i="32"/>
  <c r="AP1420" i="32"/>
  <c r="AO1420" i="32"/>
  <c r="AN1420" i="32"/>
  <c r="AM1420" i="32"/>
  <c r="AL1420" i="32"/>
  <c r="AK1420" i="32"/>
  <c r="AJ1420" i="32"/>
  <c r="AI1420" i="32"/>
  <c r="AC1420" i="32"/>
  <c r="V1420" i="32" a="1"/>
  <c r="V1420" i="32" s="1"/>
  <c r="T1420" i="32" a="1"/>
  <c r="T1420" i="32" s="1"/>
  <c r="S1420" i="32" a="1"/>
  <c r="S1420" i="32" s="1"/>
  <c r="H1420" i="32"/>
  <c r="C1420" i="32"/>
  <c r="AV1419" i="32"/>
  <c r="AU1419" i="32"/>
  <c r="AT1419" i="32"/>
  <c r="AQ1419" i="32"/>
  <c r="AP1419" i="32"/>
  <c r="AO1419" i="32"/>
  <c r="AN1419" i="32"/>
  <c r="AM1419" i="32"/>
  <c r="AL1419" i="32"/>
  <c r="AK1419" i="32"/>
  <c r="AJ1419" i="32"/>
  <c r="AI1419" i="32"/>
  <c r="AC1419" i="32"/>
  <c r="V1419" i="32" a="1"/>
  <c r="V1419" i="32" s="1"/>
  <c r="T1419" i="32" a="1"/>
  <c r="T1419" i="32" s="1"/>
  <c r="S1419" i="32" a="1"/>
  <c r="S1419" i="32" s="1"/>
  <c r="H1419" i="32"/>
  <c r="C1419" i="32"/>
  <c r="AV1418" i="32"/>
  <c r="AU1418" i="32"/>
  <c r="AT1418" i="32"/>
  <c r="AQ1418" i="32"/>
  <c r="AP1418" i="32"/>
  <c r="AO1418" i="32"/>
  <c r="AN1418" i="32"/>
  <c r="AM1418" i="32"/>
  <c r="AL1418" i="32"/>
  <c r="AK1418" i="32"/>
  <c r="AJ1418" i="32"/>
  <c r="AI1418" i="32"/>
  <c r="AC1418" i="32"/>
  <c r="V1418" i="32" a="1"/>
  <c r="V1418" i="32" s="1"/>
  <c r="T1418" i="32" a="1"/>
  <c r="T1418" i="32" s="1"/>
  <c r="S1418" i="32" a="1"/>
  <c r="S1418" i="32" s="1"/>
  <c r="H1418" i="32"/>
  <c r="C1418" i="32"/>
  <c r="AV1417" i="32"/>
  <c r="AU1417" i="32"/>
  <c r="AT1417" i="32"/>
  <c r="AQ1417" i="32"/>
  <c r="AP1417" i="32"/>
  <c r="AO1417" i="32"/>
  <c r="AN1417" i="32"/>
  <c r="AM1417" i="32"/>
  <c r="AL1417" i="32"/>
  <c r="AK1417" i="32"/>
  <c r="AJ1417" i="32"/>
  <c r="AI1417" i="32"/>
  <c r="AC1417" i="32"/>
  <c r="V1417" i="32" a="1"/>
  <c r="V1417" i="32" s="1"/>
  <c r="T1417" i="32" a="1"/>
  <c r="T1417" i="32" s="1"/>
  <c r="S1417" i="32" a="1"/>
  <c r="S1417" i="32" s="1"/>
  <c r="H1417" i="32"/>
  <c r="C1417" i="32"/>
  <c r="AV1416" i="32"/>
  <c r="AU1416" i="32"/>
  <c r="AT1416" i="32"/>
  <c r="AQ1416" i="32"/>
  <c r="AP1416" i="32"/>
  <c r="AO1416" i="32"/>
  <c r="AN1416" i="32"/>
  <c r="AM1416" i="32"/>
  <c r="AL1416" i="32"/>
  <c r="AK1416" i="32"/>
  <c r="AJ1416" i="32"/>
  <c r="AI1416" i="32"/>
  <c r="AC1416" i="32"/>
  <c r="V1416" i="32" a="1"/>
  <c r="V1416" i="32" s="1"/>
  <c r="T1416" i="32" a="1"/>
  <c r="T1416" i="32" s="1"/>
  <c r="S1416" i="32" a="1"/>
  <c r="S1416" i="32" s="1"/>
  <c r="H1416" i="32"/>
  <c r="C1416" i="32"/>
  <c r="AV1415" i="32"/>
  <c r="AU1415" i="32"/>
  <c r="AT1415" i="32"/>
  <c r="AQ1415" i="32"/>
  <c r="AP1415" i="32"/>
  <c r="AO1415" i="32"/>
  <c r="AN1415" i="32"/>
  <c r="AM1415" i="32"/>
  <c r="AL1415" i="32"/>
  <c r="AK1415" i="32"/>
  <c r="AJ1415" i="32"/>
  <c r="AI1415" i="32"/>
  <c r="AC1415" i="32"/>
  <c r="V1415" i="32" a="1"/>
  <c r="V1415" i="32" s="1"/>
  <c r="T1415" i="32" a="1"/>
  <c r="T1415" i="32" s="1"/>
  <c r="S1415" i="32" a="1"/>
  <c r="S1415" i="32" s="1"/>
  <c r="H1415" i="32"/>
  <c r="C1415" i="32"/>
  <c r="AV1414" i="32"/>
  <c r="AU1414" i="32"/>
  <c r="AT1414" i="32"/>
  <c r="AQ1414" i="32"/>
  <c r="AP1414" i="32"/>
  <c r="AO1414" i="32"/>
  <c r="AN1414" i="32"/>
  <c r="AM1414" i="32"/>
  <c r="AL1414" i="32"/>
  <c r="AK1414" i="32"/>
  <c r="AJ1414" i="32"/>
  <c r="AI1414" i="32"/>
  <c r="AC1414" i="32"/>
  <c r="V1414" i="32" a="1"/>
  <c r="V1414" i="32" s="1"/>
  <c r="T1414" i="32" a="1"/>
  <c r="T1414" i="32" s="1"/>
  <c r="S1414" i="32" a="1"/>
  <c r="S1414" i="32" s="1"/>
  <c r="H1414" i="32"/>
  <c r="C1414" i="32"/>
  <c r="AV1413" i="32"/>
  <c r="AU1413" i="32"/>
  <c r="AT1413" i="32"/>
  <c r="AQ1413" i="32"/>
  <c r="AP1413" i="32"/>
  <c r="AO1413" i="32"/>
  <c r="AN1413" i="32"/>
  <c r="AM1413" i="32"/>
  <c r="AL1413" i="32"/>
  <c r="AK1413" i="32"/>
  <c r="AJ1413" i="32"/>
  <c r="AI1413" i="32"/>
  <c r="AC1413" i="32"/>
  <c r="V1413" i="32" a="1"/>
  <c r="V1413" i="32" s="1"/>
  <c r="T1413" i="32" a="1"/>
  <c r="T1413" i="32" s="1"/>
  <c r="S1413" i="32" a="1"/>
  <c r="S1413" i="32" s="1"/>
  <c r="H1413" i="32"/>
  <c r="C1413" i="32"/>
  <c r="AV1412" i="32"/>
  <c r="AU1412" i="32"/>
  <c r="AT1412" i="32"/>
  <c r="AQ1412" i="32"/>
  <c r="AP1412" i="32"/>
  <c r="AO1412" i="32"/>
  <c r="AN1412" i="32"/>
  <c r="AM1412" i="32"/>
  <c r="AL1412" i="32"/>
  <c r="AK1412" i="32"/>
  <c r="AJ1412" i="32"/>
  <c r="AI1412" i="32"/>
  <c r="AC1412" i="32"/>
  <c r="V1412" i="32" a="1"/>
  <c r="V1412" i="32" s="1"/>
  <c r="T1412" i="32" a="1"/>
  <c r="T1412" i="32" s="1"/>
  <c r="S1412" i="32" a="1"/>
  <c r="S1412" i="32" s="1"/>
  <c r="H1412" i="32"/>
  <c r="C1412" i="32"/>
  <c r="AV1411" i="32"/>
  <c r="AU1411" i="32"/>
  <c r="AT1411" i="32"/>
  <c r="AQ1411" i="32"/>
  <c r="AP1411" i="32"/>
  <c r="AO1411" i="32"/>
  <c r="AN1411" i="32"/>
  <c r="AM1411" i="32"/>
  <c r="AL1411" i="32"/>
  <c r="AK1411" i="32"/>
  <c r="AJ1411" i="32"/>
  <c r="AI1411" i="32"/>
  <c r="AC1411" i="32"/>
  <c r="V1411" i="32" a="1"/>
  <c r="V1411" i="32" s="1"/>
  <c r="T1411" i="32" a="1"/>
  <c r="T1411" i="32" s="1"/>
  <c r="S1411" i="32" a="1"/>
  <c r="S1411" i="32" s="1"/>
  <c r="H1411" i="32"/>
  <c r="C1411" i="32"/>
  <c r="AV1410" i="32"/>
  <c r="AU1410" i="32"/>
  <c r="AT1410" i="32"/>
  <c r="AQ1410" i="32"/>
  <c r="AP1410" i="32"/>
  <c r="AO1410" i="32"/>
  <c r="AN1410" i="32"/>
  <c r="AM1410" i="32"/>
  <c r="AL1410" i="32"/>
  <c r="AK1410" i="32"/>
  <c r="AJ1410" i="32"/>
  <c r="AI1410" i="32"/>
  <c r="AC1410" i="32"/>
  <c r="V1410" i="32" a="1"/>
  <c r="V1410" i="32" s="1"/>
  <c r="T1410" i="32" a="1"/>
  <c r="T1410" i="32" s="1"/>
  <c r="S1410" i="32" a="1"/>
  <c r="S1410" i="32" s="1"/>
  <c r="H1410" i="32"/>
  <c r="C1410" i="32"/>
  <c r="AV1409" i="32"/>
  <c r="AU1409" i="32"/>
  <c r="AT1409" i="32"/>
  <c r="AQ1409" i="32"/>
  <c r="AP1409" i="32"/>
  <c r="AO1409" i="32"/>
  <c r="AN1409" i="32"/>
  <c r="AM1409" i="32"/>
  <c r="AL1409" i="32"/>
  <c r="AK1409" i="32"/>
  <c r="AJ1409" i="32"/>
  <c r="AI1409" i="32"/>
  <c r="AC1409" i="32"/>
  <c r="V1409" i="32" a="1"/>
  <c r="V1409" i="32" s="1"/>
  <c r="T1409" i="32" a="1"/>
  <c r="T1409" i="32" s="1"/>
  <c r="S1409" i="32" a="1"/>
  <c r="S1409" i="32" s="1"/>
  <c r="H1409" i="32"/>
  <c r="C1409" i="32"/>
  <c r="AV1408" i="32"/>
  <c r="AU1408" i="32"/>
  <c r="AT1408" i="32"/>
  <c r="AQ1408" i="32"/>
  <c r="AP1408" i="32"/>
  <c r="AO1408" i="32"/>
  <c r="AN1408" i="32"/>
  <c r="AM1408" i="32"/>
  <c r="AL1408" i="32"/>
  <c r="AK1408" i="32"/>
  <c r="AJ1408" i="32"/>
  <c r="AI1408" i="32"/>
  <c r="AC1408" i="32"/>
  <c r="V1408" i="32" a="1"/>
  <c r="V1408" i="32" s="1"/>
  <c r="T1408" i="32" a="1"/>
  <c r="T1408" i="32" s="1"/>
  <c r="S1408" i="32" a="1"/>
  <c r="S1408" i="32" s="1"/>
  <c r="H1408" i="32"/>
  <c r="C1408" i="32"/>
  <c r="AV1407" i="32"/>
  <c r="AU1407" i="32"/>
  <c r="AT1407" i="32"/>
  <c r="AQ1407" i="32"/>
  <c r="AP1407" i="32"/>
  <c r="AO1407" i="32"/>
  <c r="AN1407" i="32"/>
  <c r="AM1407" i="32"/>
  <c r="AL1407" i="32"/>
  <c r="AK1407" i="32"/>
  <c r="AJ1407" i="32"/>
  <c r="AI1407" i="32"/>
  <c r="AC1407" i="32"/>
  <c r="V1407" i="32" a="1"/>
  <c r="V1407" i="32" s="1"/>
  <c r="T1407" i="32" a="1"/>
  <c r="T1407" i="32" s="1"/>
  <c r="S1407" i="32" a="1"/>
  <c r="S1407" i="32" s="1"/>
  <c r="H1407" i="32"/>
  <c r="C1407" i="32"/>
  <c r="AV1406" i="32"/>
  <c r="AU1406" i="32"/>
  <c r="AT1406" i="32"/>
  <c r="AQ1406" i="32"/>
  <c r="AP1406" i="32"/>
  <c r="AO1406" i="32"/>
  <c r="AN1406" i="32"/>
  <c r="AM1406" i="32"/>
  <c r="AL1406" i="32"/>
  <c r="AK1406" i="32"/>
  <c r="AJ1406" i="32"/>
  <c r="AI1406" i="32"/>
  <c r="AC1406" i="32"/>
  <c r="V1406" i="32" a="1"/>
  <c r="V1406" i="32" s="1"/>
  <c r="T1406" i="32" a="1"/>
  <c r="T1406" i="32" s="1"/>
  <c r="S1406" i="32" a="1"/>
  <c r="S1406" i="32" s="1"/>
  <c r="H1406" i="32"/>
  <c r="C1406" i="32"/>
  <c r="AV1405" i="32"/>
  <c r="AU1405" i="32"/>
  <c r="AT1405" i="32"/>
  <c r="AQ1405" i="32"/>
  <c r="AP1405" i="32"/>
  <c r="AO1405" i="32"/>
  <c r="AN1405" i="32"/>
  <c r="AM1405" i="32"/>
  <c r="AL1405" i="32"/>
  <c r="AK1405" i="32"/>
  <c r="AJ1405" i="32"/>
  <c r="AI1405" i="32"/>
  <c r="AC1405" i="32"/>
  <c r="V1405" i="32" a="1"/>
  <c r="V1405" i="32" s="1"/>
  <c r="T1405" i="32" a="1"/>
  <c r="T1405" i="32" s="1"/>
  <c r="S1405" i="32" a="1"/>
  <c r="S1405" i="32" s="1"/>
  <c r="H1405" i="32"/>
  <c r="C1405" i="32"/>
  <c r="AV1404" i="32"/>
  <c r="AU1404" i="32"/>
  <c r="AT1404" i="32"/>
  <c r="AQ1404" i="32"/>
  <c r="AP1404" i="32"/>
  <c r="AO1404" i="32"/>
  <c r="AN1404" i="32"/>
  <c r="AM1404" i="32"/>
  <c r="AL1404" i="32"/>
  <c r="AK1404" i="32"/>
  <c r="AJ1404" i="32"/>
  <c r="AI1404" i="32"/>
  <c r="AC1404" i="32"/>
  <c r="V1404" i="32" a="1"/>
  <c r="V1404" i="32" s="1"/>
  <c r="T1404" i="32" a="1"/>
  <c r="T1404" i="32" s="1"/>
  <c r="S1404" i="32" a="1"/>
  <c r="S1404" i="32" s="1"/>
  <c r="H1404" i="32"/>
  <c r="C1404" i="32"/>
  <c r="AV1403" i="32"/>
  <c r="AU1403" i="32"/>
  <c r="AT1403" i="32"/>
  <c r="AQ1403" i="32"/>
  <c r="AP1403" i="32"/>
  <c r="AO1403" i="32"/>
  <c r="AN1403" i="32"/>
  <c r="AM1403" i="32"/>
  <c r="AL1403" i="32"/>
  <c r="AK1403" i="32"/>
  <c r="AJ1403" i="32"/>
  <c r="AI1403" i="32"/>
  <c r="AC1403" i="32"/>
  <c r="V1403" i="32" a="1"/>
  <c r="V1403" i="32" s="1"/>
  <c r="T1403" i="32" a="1"/>
  <c r="T1403" i="32" s="1"/>
  <c r="S1403" i="32" a="1"/>
  <c r="S1403" i="32" s="1"/>
  <c r="H1403" i="32"/>
  <c r="C1403" i="32"/>
  <c r="AV1402" i="32"/>
  <c r="AU1402" i="32"/>
  <c r="AT1402" i="32"/>
  <c r="AQ1402" i="32"/>
  <c r="AP1402" i="32"/>
  <c r="AO1402" i="32"/>
  <c r="AN1402" i="32"/>
  <c r="AM1402" i="32"/>
  <c r="AL1402" i="32"/>
  <c r="AK1402" i="32"/>
  <c r="AJ1402" i="32"/>
  <c r="AI1402" i="32"/>
  <c r="AC1402" i="32"/>
  <c r="V1402" i="32" a="1"/>
  <c r="V1402" i="32" s="1"/>
  <c r="T1402" i="32" a="1"/>
  <c r="T1402" i="32" s="1"/>
  <c r="S1402" i="32" a="1"/>
  <c r="S1402" i="32" s="1"/>
  <c r="H1402" i="32"/>
  <c r="C1402" i="32"/>
  <c r="AV1401" i="32"/>
  <c r="AU1401" i="32"/>
  <c r="AT1401" i="32"/>
  <c r="AQ1401" i="32"/>
  <c r="AP1401" i="32"/>
  <c r="AO1401" i="32"/>
  <c r="AN1401" i="32"/>
  <c r="AM1401" i="32"/>
  <c r="AL1401" i="32"/>
  <c r="AK1401" i="32"/>
  <c r="AJ1401" i="32"/>
  <c r="AI1401" i="32"/>
  <c r="AC1401" i="32"/>
  <c r="V1401" i="32" a="1"/>
  <c r="V1401" i="32" s="1"/>
  <c r="T1401" i="32" a="1"/>
  <c r="T1401" i="32" s="1"/>
  <c r="S1401" i="32" a="1"/>
  <c r="S1401" i="32" s="1"/>
  <c r="H1401" i="32"/>
  <c r="C1401" i="32"/>
  <c r="AV1400" i="32"/>
  <c r="AU1400" i="32"/>
  <c r="AT1400" i="32"/>
  <c r="AQ1400" i="32"/>
  <c r="AP1400" i="32"/>
  <c r="AO1400" i="32"/>
  <c r="AN1400" i="32"/>
  <c r="AM1400" i="32"/>
  <c r="AL1400" i="32"/>
  <c r="AK1400" i="32"/>
  <c r="AJ1400" i="32"/>
  <c r="AI1400" i="32"/>
  <c r="AC1400" i="32"/>
  <c r="V1400" i="32" a="1"/>
  <c r="V1400" i="32" s="1"/>
  <c r="T1400" i="32" a="1"/>
  <c r="T1400" i="32" s="1"/>
  <c r="S1400" i="32" a="1"/>
  <c r="S1400" i="32" s="1"/>
  <c r="H1400" i="32"/>
  <c r="C1400" i="32"/>
  <c r="AV1399" i="32"/>
  <c r="AU1399" i="32"/>
  <c r="AT1399" i="32"/>
  <c r="AQ1399" i="32"/>
  <c r="AP1399" i="32"/>
  <c r="AO1399" i="32"/>
  <c r="AN1399" i="32"/>
  <c r="AM1399" i="32"/>
  <c r="AL1399" i="32"/>
  <c r="AK1399" i="32"/>
  <c r="AJ1399" i="32"/>
  <c r="AI1399" i="32"/>
  <c r="AC1399" i="32"/>
  <c r="V1399" i="32" a="1"/>
  <c r="V1399" i="32" s="1"/>
  <c r="T1399" i="32" a="1"/>
  <c r="T1399" i="32" s="1"/>
  <c r="S1399" i="32" a="1"/>
  <c r="S1399" i="32" s="1"/>
  <c r="H1399" i="32"/>
  <c r="C1399" i="32"/>
  <c r="AV1398" i="32"/>
  <c r="AU1398" i="32"/>
  <c r="AT1398" i="32"/>
  <c r="AQ1398" i="32"/>
  <c r="AP1398" i="32"/>
  <c r="AO1398" i="32"/>
  <c r="AN1398" i="32"/>
  <c r="AM1398" i="32"/>
  <c r="AL1398" i="32"/>
  <c r="AK1398" i="32"/>
  <c r="AJ1398" i="32"/>
  <c r="AI1398" i="32"/>
  <c r="AC1398" i="32"/>
  <c r="V1398" i="32" a="1"/>
  <c r="V1398" i="32" s="1"/>
  <c r="T1398" i="32" a="1"/>
  <c r="T1398" i="32" s="1"/>
  <c r="S1398" i="32" a="1"/>
  <c r="S1398" i="32" s="1"/>
  <c r="H1398" i="32"/>
  <c r="C1398" i="32"/>
  <c r="AV1397" i="32"/>
  <c r="AU1397" i="32"/>
  <c r="AT1397" i="32"/>
  <c r="AQ1397" i="32"/>
  <c r="AP1397" i="32"/>
  <c r="AO1397" i="32"/>
  <c r="AN1397" i="32"/>
  <c r="AM1397" i="32"/>
  <c r="AL1397" i="32"/>
  <c r="AK1397" i="32"/>
  <c r="AJ1397" i="32"/>
  <c r="AI1397" i="32"/>
  <c r="AC1397" i="32"/>
  <c r="V1397" i="32" a="1"/>
  <c r="V1397" i="32" s="1"/>
  <c r="T1397" i="32" a="1"/>
  <c r="T1397" i="32" s="1"/>
  <c r="S1397" i="32" a="1"/>
  <c r="S1397" i="32" s="1"/>
  <c r="H1397" i="32"/>
  <c r="C1397" i="32"/>
  <c r="AV1396" i="32"/>
  <c r="AU1396" i="32"/>
  <c r="AT1396" i="32"/>
  <c r="AQ1396" i="32"/>
  <c r="AP1396" i="32"/>
  <c r="AO1396" i="32"/>
  <c r="AN1396" i="32"/>
  <c r="AM1396" i="32"/>
  <c r="AL1396" i="32"/>
  <c r="AK1396" i="32"/>
  <c r="AJ1396" i="32"/>
  <c r="AI1396" i="32"/>
  <c r="AC1396" i="32"/>
  <c r="V1396" i="32" a="1"/>
  <c r="V1396" i="32" s="1"/>
  <c r="T1396" i="32" a="1"/>
  <c r="T1396" i="32" s="1"/>
  <c r="S1396" i="32" a="1"/>
  <c r="S1396" i="32" s="1"/>
  <c r="H1396" i="32"/>
  <c r="C1396" i="32"/>
  <c r="AV1395" i="32"/>
  <c r="AU1395" i="32"/>
  <c r="AT1395" i="32"/>
  <c r="AQ1395" i="32"/>
  <c r="AP1395" i="32"/>
  <c r="AO1395" i="32"/>
  <c r="AN1395" i="32"/>
  <c r="AM1395" i="32"/>
  <c r="AL1395" i="32"/>
  <c r="AK1395" i="32"/>
  <c r="AJ1395" i="32"/>
  <c r="AI1395" i="32"/>
  <c r="AC1395" i="32"/>
  <c r="V1395" i="32" a="1"/>
  <c r="V1395" i="32" s="1"/>
  <c r="T1395" i="32" a="1"/>
  <c r="T1395" i="32" s="1"/>
  <c r="S1395" i="32" a="1"/>
  <c r="S1395" i="32" s="1"/>
  <c r="H1395" i="32"/>
  <c r="C1395" i="32"/>
  <c r="AV1394" i="32"/>
  <c r="AU1394" i="32"/>
  <c r="AT1394" i="32"/>
  <c r="AQ1394" i="32"/>
  <c r="AP1394" i="32"/>
  <c r="AO1394" i="32"/>
  <c r="AN1394" i="32"/>
  <c r="AM1394" i="32"/>
  <c r="AL1394" i="32"/>
  <c r="AK1394" i="32"/>
  <c r="AJ1394" i="32"/>
  <c r="AI1394" i="32"/>
  <c r="AC1394" i="32"/>
  <c r="V1394" i="32" a="1"/>
  <c r="V1394" i="32" s="1"/>
  <c r="T1394" i="32" a="1"/>
  <c r="T1394" i="32" s="1"/>
  <c r="S1394" i="32" a="1"/>
  <c r="S1394" i="32" s="1"/>
  <c r="H1394" i="32"/>
  <c r="C1394" i="32"/>
  <c r="AV1393" i="32"/>
  <c r="AU1393" i="32"/>
  <c r="AT1393" i="32"/>
  <c r="AQ1393" i="32"/>
  <c r="AP1393" i="32"/>
  <c r="AO1393" i="32"/>
  <c r="AN1393" i="32"/>
  <c r="AM1393" i="32"/>
  <c r="AL1393" i="32"/>
  <c r="AK1393" i="32"/>
  <c r="AJ1393" i="32"/>
  <c r="AI1393" i="32"/>
  <c r="AC1393" i="32"/>
  <c r="V1393" i="32" a="1"/>
  <c r="V1393" i="32" s="1"/>
  <c r="T1393" i="32" a="1"/>
  <c r="T1393" i="32" s="1"/>
  <c r="S1393" i="32" a="1"/>
  <c r="S1393" i="32" s="1"/>
  <c r="H1393" i="32"/>
  <c r="C1393" i="32"/>
  <c r="AV1392" i="32"/>
  <c r="AU1392" i="32"/>
  <c r="AT1392" i="32"/>
  <c r="AQ1392" i="32"/>
  <c r="AP1392" i="32"/>
  <c r="AO1392" i="32"/>
  <c r="AN1392" i="32"/>
  <c r="AM1392" i="32"/>
  <c r="AL1392" i="32"/>
  <c r="AK1392" i="32"/>
  <c r="AJ1392" i="32"/>
  <c r="AI1392" i="32"/>
  <c r="AC1392" i="32"/>
  <c r="V1392" i="32" a="1"/>
  <c r="V1392" i="32" s="1"/>
  <c r="T1392" i="32" a="1"/>
  <c r="T1392" i="32" s="1"/>
  <c r="S1392" i="32" a="1"/>
  <c r="S1392" i="32" s="1"/>
  <c r="H1392" i="32"/>
  <c r="C1392" i="32"/>
  <c r="AV1391" i="32"/>
  <c r="AU1391" i="32"/>
  <c r="AT1391" i="32"/>
  <c r="AQ1391" i="32"/>
  <c r="AP1391" i="32"/>
  <c r="AO1391" i="32"/>
  <c r="AN1391" i="32"/>
  <c r="AM1391" i="32"/>
  <c r="AL1391" i="32"/>
  <c r="AK1391" i="32"/>
  <c r="AJ1391" i="32"/>
  <c r="AI1391" i="32"/>
  <c r="AC1391" i="32"/>
  <c r="V1391" i="32" a="1"/>
  <c r="V1391" i="32" s="1"/>
  <c r="T1391" i="32" a="1"/>
  <c r="T1391" i="32" s="1"/>
  <c r="S1391" i="32" a="1"/>
  <c r="S1391" i="32" s="1"/>
  <c r="H1391" i="32"/>
  <c r="C1391" i="32"/>
  <c r="AV1390" i="32"/>
  <c r="AU1390" i="32"/>
  <c r="AT1390" i="32"/>
  <c r="AQ1390" i="32"/>
  <c r="AP1390" i="32"/>
  <c r="AO1390" i="32"/>
  <c r="AN1390" i="32"/>
  <c r="AM1390" i="32"/>
  <c r="AL1390" i="32"/>
  <c r="AK1390" i="32"/>
  <c r="AJ1390" i="32"/>
  <c r="AI1390" i="32"/>
  <c r="AC1390" i="32"/>
  <c r="V1390" i="32" a="1"/>
  <c r="V1390" i="32" s="1"/>
  <c r="T1390" i="32" a="1"/>
  <c r="T1390" i="32" s="1"/>
  <c r="S1390" i="32" a="1"/>
  <c r="S1390" i="32" s="1"/>
  <c r="H1390" i="32"/>
  <c r="C1390" i="32"/>
  <c r="AV1389" i="32"/>
  <c r="AU1389" i="32"/>
  <c r="AT1389" i="32"/>
  <c r="AQ1389" i="32"/>
  <c r="AP1389" i="32"/>
  <c r="AO1389" i="32"/>
  <c r="AN1389" i="32"/>
  <c r="AM1389" i="32"/>
  <c r="AL1389" i="32"/>
  <c r="AK1389" i="32"/>
  <c r="AJ1389" i="32"/>
  <c r="AI1389" i="32"/>
  <c r="AC1389" i="32"/>
  <c r="V1389" i="32" a="1"/>
  <c r="V1389" i="32" s="1"/>
  <c r="T1389" i="32" a="1"/>
  <c r="T1389" i="32" s="1"/>
  <c r="S1389" i="32" a="1"/>
  <c r="S1389" i="32" s="1"/>
  <c r="H1389" i="32"/>
  <c r="C1389" i="32"/>
  <c r="AV1388" i="32"/>
  <c r="AU1388" i="32"/>
  <c r="AT1388" i="32"/>
  <c r="AQ1388" i="32"/>
  <c r="AP1388" i="32"/>
  <c r="AO1388" i="32"/>
  <c r="AN1388" i="32"/>
  <c r="AM1388" i="32"/>
  <c r="AL1388" i="32"/>
  <c r="AK1388" i="32"/>
  <c r="AJ1388" i="32"/>
  <c r="AI1388" i="32"/>
  <c r="AC1388" i="32"/>
  <c r="V1388" i="32" a="1"/>
  <c r="V1388" i="32" s="1"/>
  <c r="T1388" i="32" a="1"/>
  <c r="T1388" i="32" s="1"/>
  <c r="S1388" i="32" a="1"/>
  <c r="S1388" i="32" s="1"/>
  <c r="H1388" i="32"/>
  <c r="C1388" i="32"/>
  <c r="AV1387" i="32"/>
  <c r="AU1387" i="32"/>
  <c r="AT1387" i="32"/>
  <c r="AQ1387" i="32"/>
  <c r="AP1387" i="32"/>
  <c r="AO1387" i="32"/>
  <c r="AN1387" i="32"/>
  <c r="AM1387" i="32"/>
  <c r="AL1387" i="32"/>
  <c r="AK1387" i="32"/>
  <c r="AJ1387" i="32"/>
  <c r="AI1387" i="32"/>
  <c r="AC1387" i="32"/>
  <c r="V1387" i="32" a="1"/>
  <c r="V1387" i="32" s="1"/>
  <c r="T1387" i="32" a="1"/>
  <c r="T1387" i="32" s="1"/>
  <c r="S1387" i="32" a="1"/>
  <c r="S1387" i="32" s="1"/>
  <c r="H1387" i="32"/>
  <c r="C1387" i="32"/>
  <c r="AV1386" i="32"/>
  <c r="AU1386" i="32"/>
  <c r="AT1386" i="32"/>
  <c r="AQ1386" i="32"/>
  <c r="AP1386" i="32"/>
  <c r="AO1386" i="32"/>
  <c r="AN1386" i="32"/>
  <c r="AM1386" i="32"/>
  <c r="AL1386" i="32"/>
  <c r="AK1386" i="32"/>
  <c r="AJ1386" i="32"/>
  <c r="AI1386" i="32"/>
  <c r="AC1386" i="32"/>
  <c r="V1386" i="32" a="1"/>
  <c r="V1386" i="32" s="1"/>
  <c r="T1386" i="32" a="1"/>
  <c r="T1386" i="32" s="1"/>
  <c r="S1386" i="32" a="1"/>
  <c r="S1386" i="32" s="1"/>
  <c r="H1386" i="32"/>
  <c r="C1386" i="32"/>
  <c r="AV1385" i="32"/>
  <c r="AU1385" i="32"/>
  <c r="AT1385" i="32"/>
  <c r="AQ1385" i="32"/>
  <c r="AP1385" i="32"/>
  <c r="AO1385" i="32"/>
  <c r="AN1385" i="32"/>
  <c r="AM1385" i="32"/>
  <c r="AL1385" i="32"/>
  <c r="AK1385" i="32"/>
  <c r="AJ1385" i="32"/>
  <c r="AI1385" i="32"/>
  <c r="AC1385" i="32"/>
  <c r="V1385" i="32" a="1"/>
  <c r="V1385" i="32" s="1"/>
  <c r="T1385" i="32" a="1"/>
  <c r="T1385" i="32" s="1"/>
  <c r="S1385" i="32" a="1"/>
  <c r="S1385" i="32" s="1"/>
  <c r="H1385" i="32"/>
  <c r="C1385" i="32"/>
  <c r="AV1384" i="32"/>
  <c r="AU1384" i="32"/>
  <c r="AT1384" i="32"/>
  <c r="AQ1384" i="32"/>
  <c r="AP1384" i="32"/>
  <c r="AO1384" i="32"/>
  <c r="AN1384" i="32"/>
  <c r="AM1384" i="32"/>
  <c r="AL1384" i="32"/>
  <c r="AK1384" i="32"/>
  <c r="AJ1384" i="32"/>
  <c r="AI1384" i="32"/>
  <c r="AC1384" i="32"/>
  <c r="V1384" i="32" a="1"/>
  <c r="V1384" i="32" s="1"/>
  <c r="T1384" i="32" a="1"/>
  <c r="T1384" i="32" s="1"/>
  <c r="S1384" i="32" a="1"/>
  <c r="S1384" i="32" s="1"/>
  <c r="H1384" i="32"/>
  <c r="C1384" i="32"/>
  <c r="AV1383" i="32"/>
  <c r="AU1383" i="32"/>
  <c r="AT1383" i="32"/>
  <c r="AQ1383" i="32"/>
  <c r="AP1383" i="32"/>
  <c r="AO1383" i="32"/>
  <c r="AN1383" i="32"/>
  <c r="AM1383" i="32"/>
  <c r="AL1383" i="32"/>
  <c r="AK1383" i="32"/>
  <c r="AJ1383" i="32"/>
  <c r="AI1383" i="32"/>
  <c r="AC1383" i="32"/>
  <c r="V1383" i="32" a="1"/>
  <c r="V1383" i="32" s="1"/>
  <c r="T1383" i="32" a="1"/>
  <c r="T1383" i="32" s="1"/>
  <c r="S1383" i="32" a="1"/>
  <c r="S1383" i="32" s="1"/>
  <c r="H1383" i="32"/>
  <c r="C1383" i="32"/>
  <c r="AV1382" i="32"/>
  <c r="AU1382" i="32"/>
  <c r="AT1382" i="32"/>
  <c r="AQ1382" i="32"/>
  <c r="AP1382" i="32"/>
  <c r="AO1382" i="32"/>
  <c r="AN1382" i="32"/>
  <c r="AM1382" i="32"/>
  <c r="AL1382" i="32"/>
  <c r="AK1382" i="32"/>
  <c r="AJ1382" i="32"/>
  <c r="AI1382" i="32"/>
  <c r="AC1382" i="32"/>
  <c r="V1382" i="32" a="1"/>
  <c r="V1382" i="32" s="1"/>
  <c r="T1382" i="32" a="1"/>
  <c r="T1382" i="32" s="1"/>
  <c r="S1382" i="32" a="1"/>
  <c r="S1382" i="32" s="1"/>
  <c r="H1382" i="32"/>
  <c r="C1382" i="32"/>
  <c r="AV1381" i="32"/>
  <c r="AU1381" i="32"/>
  <c r="AT1381" i="32"/>
  <c r="AQ1381" i="32"/>
  <c r="AP1381" i="32"/>
  <c r="AO1381" i="32"/>
  <c r="AN1381" i="32"/>
  <c r="AM1381" i="32"/>
  <c r="AL1381" i="32"/>
  <c r="AK1381" i="32"/>
  <c r="AJ1381" i="32"/>
  <c r="AI1381" i="32"/>
  <c r="AC1381" i="32"/>
  <c r="V1381" i="32" a="1"/>
  <c r="V1381" i="32" s="1"/>
  <c r="T1381" i="32" a="1"/>
  <c r="T1381" i="32" s="1"/>
  <c r="S1381" i="32" a="1"/>
  <c r="S1381" i="32" s="1"/>
  <c r="H1381" i="32"/>
  <c r="C1381" i="32"/>
  <c r="AV1380" i="32"/>
  <c r="AU1380" i="32"/>
  <c r="AT1380" i="32"/>
  <c r="AQ1380" i="32"/>
  <c r="AP1380" i="32"/>
  <c r="AO1380" i="32"/>
  <c r="AN1380" i="32"/>
  <c r="AM1380" i="32"/>
  <c r="AL1380" i="32"/>
  <c r="AK1380" i="32"/>
  <c r="AJ1380" i="32"/>
  <c r="AI1380" i="32"/>
  <c r="AC1380" i="32"/>
  <c r="V1380" i="32" a="1"/>
  <c r="V1380" i="32" s="1"/>
  <c r="T1380" i="32" a="1"/>
  <c r="T1380" i="32" s="1"/>
  <c r="S1380" i="32" a="1"/>
  <c r="S1380" i="32" s="1"/>
  <c r="H1380" i="32"/>
  <c r="C1380" i="32"/>
  <c r="AV1379" i="32"/>
  <c r="AU1379" i="32"/>
  <c r="AT1379" i="32"/>
  <c r="AQ1379" i="32"/>
  <c r="AP1379" i="32"/>
  <c r="AO1379" i="32"/>
  <c r="AN1379" i="32"/>
  <c r="AM1379" i="32"/>
  <c r="AL1379" i="32"/>
  <c r="AK1379" i="32"/>
  <c r="AJ1379" i="32"/>
  <c r="AI1379" i="32"/>
  <c r="AC1379" i="32"/>
  <c r="V1379" i="32" a="1"/>
  <c r="V1379" i="32" s="1"/>
  <c r="T1379" i="32" a="1"/>
  <c r="T1379" i="32" s="1"/>
  <c r="S1379" i="32" a="1"/>
  <c r="S1379" i="32" s="1"/>
  <c r="H1379" i="32"/>
  <c r="C1379" i="32"/>
  <c r="AV1378" i="32"/>
  <c r="AU1378" i="32"/>
  <c r="AT1378" i="32"/>
  <c r="AQ1378" i="32"/>
  <c r="AP1378" i="32"/>
  <c r="AO1378" i="32"/>
  <c r="AN1378" i="32"/>
  <c r="AM1378" i="32"/>
  <c r="AL1378" i="32"/>
  <c r="AK1378" i="32"/>
  <c r="AJ1378" i="32"/>
  <c r="AI1378" i="32"/>
  <c r="AC1378" i="32"/>
  <c r="V1378" i="32" a="1"/>
  <c r="V1378" i="32" s="1"/>
  <c r="T1378" i="32" a="1"/>
  <c r="T1378" i="32" s="1"/>
  <c r="S1378" i="32" a="1"/>
  <c r="S1378" i="32" s="1"/>
  <c r="H1378" i="32"/>
  <c r="C1378" i="32"/>
  <c r="AV1377" i="32"/>
  <c r="AU1377" i="32"/>
  <c r="AT1377" i="32"/>
  <c r="AQ1377" i="32"/>
  <c r="AP1377" i="32"/>
  <c r="AO1377" i="32"/>
  <c r="AN1377" i="32"/>
  <c r="AM1377" i="32"/>
  <c r="AL1377" i="32"/>
  <c r="AK1377" i="32"/>
  <c r="AJ1377" i="32"/>
  <c r="AI1377" i="32"/>
  <c r="AC1377" i="32"/>
  <c r="V1377" i="32" a="1"/>
  <c r="V1377" i="32" s="1"/>
  <c r="T1377" i="32" a="1"/>
  <c r="T1377" i="32" s="1"/>
  <c r="S1377" i="32" a="1"/>
  <c r="S1377" i="32" s="1"/>
  <c r="H1377" i="32"/>
  <c r="C1377" i="32"/>
  <c r="AV1376" i="32"/>
  <c r="AU1376" i="32"/>
  <c r="AT1376" i="32"/>
  <c r="AQ1376" i="32"/>
  <c r="AP1376" i="32"/>
  <c r="AO1376" i="32"/>
  <c r="AN1376" i="32"/>
  <c r="AM1376" i="32"/>
  <c r="AL1376" i="32"/>
  <c r="AK1376" i="32"/>
  <c r="AJ1376" i="32"/>
  <c r="AI1376" i="32"/>
  <c r="AC1376" i="32"/>
  <c r="V1376" i="32" a="1"/>
  <c r="V1376" i="32" s="1"/>
  <c r="T1376" i="32" a="1"/>
  <c r="T1376" i="32" s="1"/>
  <c r="S1376" i="32" a="1"/>
  <c r="S1376" i="32" s="1"/>
  <c r="H1376" i="32"/>
  <c r="C1376" i="32"/>
  <c r="AV1375" i="32"/>
  <c r="AU1375" i="32"/>
  <c r="AT1375" i="32"/>
  <c r="AQ1375" i="32"/>
  <c r="AP1375" i="32"/>
  <c r="AO1375" i="32"/>
  <c r="AN1375" i="32"/>
  <c r="AM1375" i="32"/>
  <c r="AL1375" i="32"/>
  <c r="AK1375" i="32"/>
  <c r="AJ1375" i="32"/>
  <c r="AI1375" i="32"/>
  <c r="AC1375" i="32"/>
  <c r="V1375" i="32" a="1"/>
  <c r="V1375" i="32" s="1"/>
  <c r="T1375" i="32" a="1"/>
  <c r="T1375" i="32" s="1"/>
  <c r="S1375" i="32" a="1"/>
  <c r="S1375" i="32" s="1"/>
  <c r="H1375" i="32"/>
  <c r="C1375" i="32"/>
  <c r="AV1374" i="32"/>
  <c r="AU1374" i="32"/>
  <c r="AT1374" i="32"/>
  <c r="AQ1374" i="32"/>
  <c r="AP1374" i="32"/>
  <c r="AO1374" i="32"/>
  <c r="AN1374" i="32"/>
  <c r="AM1374" i="32"/>
  <c r="AL1374" i="32"/>
  <c r="AK1374" i="32"/>
  <c r="AJ1374" i="32"/>
  <c r="AI1374" i="32"/>
  <c r="AC1374" i="32"/>
  <c r="V1374" i="32" a="1"/>
  <c r="V1374" i="32" s="1"/>
  <c r="T1374" i="32" a="1"/>
  <c r="T1374" i="32" s="1"/>
  <c r="S1374" i="32" a="1"/>
  <c r="S1374" i="32" s="1"/>
  <c r="H1374" i="32"/>
  <c r="C1374" i="32"/>
  <c r="AV1373" i="32"/>
  <c r="AU1373" i="32"/>
  <c r="AT1373" i="32"/>
  <c r="AQ1373" i="32"/>
  <c r="AP1373" i="32"/>
  <c r="AO1373" i="32"/>
  <c r="AN1373" i="32"/>
  <c r="AM1373" i="32"/>
  <c r="AL1373" i="32"/>
  <c r="AK1373" i="32"/>
  <c r="AJ1373" i="32"/>
  <c r="AI1373" i="32"/>
  <c r="AC1373" i="32"/>
  <c r="V1373" i="32" a="1"/>
  <c r="V1373" i="32" s="1"/>
  <c r="T1373" i="32" a="1"/>
  <c r="T1373" i="32" s="1"/>
  <c r="S1373" i="32" a="1"/>
  <c r="S1373" i="32" s="1"/>
  <c r="H1373" i="32"/>
  <c r="C1373" i="32"/>
  <c r="AV1372" i="32"/>
  <c r="AU1372" i="32"/>
  <c r="AT1372" i="32"/>
  <c r="AQ1372" i="32"/>
  <c r="AP1372" i="32"/>
  <c r="AO1372" i="32"/>
  <c r="AN1372" i="32"/>
  <c r="AM1372" i="32"/>
  <c r="AL1372" i="32"/>
  <c r="AK1372" i="32"/>
  <c r="AJ1372" i="32"/>
  <c r="AI1372" i="32"/>
  <c r="AC1372" i="32"/>
  <c r="V1372" i="32" a="1"/>
  <c r="V1372" i="32" s="1"/>
  <c r="T1372" i="32" a="1"/>
  <c r="T1372" i="32" s="1"/>
  <c r="S1372" i="32" a="1"/>
  <c r="S1372" i="32" s="1"/>
  <c r="H1372" i="32"/>
  <c r="C1372" i="32"/>
  <c r="AV1371" i="32"/>
  <c r="AU1371" i="32"/>
  <c r="AT1371" i="32"/>
  <c r="AQ1371" i="32"/>
  <c r="AP1371" i="32"/>
  <c r="AO1371" i="32"/>
  <c r="AN1371" i="32"/>
  <c r="AM1371" i="32"/>
  <c r="AL1371" i="32"/>
  <c r="AK1371" i="32"/>
  <c r="AJ1371" i="32"/>
  <c r="AI1371" i="32"/>
  <c r="AC1371" i="32"/>
  <c r="V1371" i="32" a="1"/>
  <c r="V1371" i="32" s="1"/>
  <c r="T1371" i="32" a="1"/>
  <c r="T1371" i="32" s="1"/>
  <c r="S1371" i="32" a="1"/>
  <c r="S1371" i="32" s="1"/>
  <c r="H1371" i="32"/>
  <c r="C1371" i="32"/>
  <c r="AV1370" i="32"/>
  <c r="AU1370" i="32"/>
  <c r="AT1370" i="32"/>
  <c r="AQ1370" i="32"/>
  <c r="AP1370" i="32"/>
  <c r="AO1370" i="32"/>
  <c r="AN1370" i="32"/>
  <c r="AM1370" i="32"/>
  <c r="AL1370" i="32"/>
  <c r="AK1370" i="32"/>
  <c r="AJ1370" i="32"/>
  <c r="AI1370" i="32"/>
  <c r="AC1370" i="32"/>
  <c r="V1370" i="32" a="1"/>
  <c r="V1370" i="32" s="1"/>
  <c r="T1370" i="32" a="1"/>
  <c r="T1370" i="32" s="1"/>
  <c r="S1370" i="32" a="1"/>
  <c r="S1370" i="32" s="1"/>
  <c r="H1370" i="32"/>
  <c r="C1370" i="32"/>
  <c r="AV1369" i="32"/>
  <c r="AU1369" i="32"/>
  <c r="AT1369" i="32"/>
  <c r="AQ1369" i="32"/>
  <c r="AP1369" i="32"/>
  <c r="AO1369" i="32"/>
  <c r="AN1369" i="32"/>
  <c r="AM1369" i="32"/>
  <c r="AL1369" i="32"/>
  <c r="AK1369" i="32"/>
  <c r="AJ1369" i="32"/>
  <c r="AI1369" i="32"/>
  <c r="AC1369" i="32"/>
  <c r="V1369" i="32" a="1"/>
  <c r="V1369" i="32" s="1"/>
  <c r="T1369" i="32" a="1"/>
  <c r="T1369" i="32" s="1"/>
  <c r="S1369" i="32" a="1"/>
  <c r="S1369" i="32" s="1"/>
  <c r="H1369" i="32"/>
  <c r="C1369" i="32"/>
  <c r="AV1368" i="32"/>
  <c r="AU1368" i="32"/>
  <c r="AT1368" i="32"/>
  <c r="AQ1368" i="32"/>
  <c r="AP1368" i="32"/>
  <c r="AO1368" i="32"/>
  <c r="AN1368" i="32"/>
  <c r="AM1368" i="32"/>
  <c r="AL1368" i="32"/>
  <c r="AK1368" i="32"/>
  <c r="AJ1368" i="32"/>
  <c r="AI1368" i="32"/>
  <c r="AC1368" i="32"/>
  <c r="V1368" i="32" a="1"/>
  <c r="V1368" i="32" s="1"/>
  <c r="T1368" i="32" a="1"/>
  <c r="T1368" i="32" s="1"/>
  <c r="S1368" i="32" a="1"/>
  <c r="S1368" i="32" s="1"/>
  <c r="H1368" i="32"/>
  <c r="C1368" i="32"/>
  <c r="AV1367" i="32"/>
  <c r="AU1367" i="32"/>
  <c r="AT1367" i="32"/>
  <c r="AQ1367" i="32"/>
  <c r="AP1367" i="32"/>
  <c r="AO1367" i="32"/>
  <c r="AN1367" i="32"/>
  <c r="AM1367" i="32"/>
  <c r="AL1367" i="32"/>
  <c r="AK1367" i="32"/>
  <c r="AJ1367" i="32"/>
  <c r="AI1367" i="32"/>
  <c r="AC1367" i="32"/>
  <c r="V1367" i="32" a="1"/>
  <c r="V1367" i="32" s="1"/>
  <c r="T1367" i="32" a="1"/>
  <c r="T1367" i="32" s="1"/>
  <c r="S1367" i="32" a="1"/>
  <c r="S1367" i="32" s="1"/>
  <c r="H1367" i="32"/>
  <c r="C1367" i="32"/>
  <c r="AV1366" i="32"/>
  <c r="AU1366" i="32"/>
  <c r="AT1366" i="32"/>
  <c r="AQ1366" i="32"/>
  <c r="AP1366" i="32"/>
  <c r="AO1366" i="32"/>
  <c r="AN1366" i="32"/>
  <c r="AM1366" i="32"/>
  <c r="AL1366" i="32"/>
  <c r="AK1366" i="32"/>
  <c r="AJ1366" i="32"/>
  <c r="AI1366" i="32"/>
  <c r="AC1366" i="32"/>
  <c r="V1366" i="32" a="1"/>
  <c r="V1366" i="32" s="1"/>
  <c r="T1366" i="32" a="1"/>
  <c r="T1366" i="32" s="1"/>
  <c r="S1366" i="32" a="1"/>
  <c r="S1366" i="32" s="1"/>
  <c r="H1366" i="32"/>
  <c r="C1366" i="32"/>
  <c r="AV1365" i="32"/>
  <c r="AU1365" i="32"/>
  <c r="AT1365" i="32"/>
  <c r="AQ1365" i="32"/>
  <c r="AP1365" i="32"/>
  <c r="AO1365" i="32"/>
  <c r="AN1365" i="32"/>
  <c r="AM1365" i="32"/>
  <c r="AL1365" i="32"/>
  <c r="AK1365" i="32"/>
  <c r="AJ1365" i="32"/>
  <c r="AI1365" i="32"/>
  <c r="AC1365" i="32"/>
  <c r="V1365" i="32" a="1"/>
  <c r="V1365" i="32" s="1"/>
  <c r="T1365" i="32" a="1"/>
  <c r="T1365" i="32" s="1"/>
  <c r="S1365" i="32" a="1"/>
  <c r="S1365" i="32" s="1"/>
  <c r="H1365" i="32"/>
  <c r="C1365" i="32"/>
  <c r="AV1364" i="32"/>
  <c r="AU1364" i="32"/>
  <c r="AT1364" i="32"/>
  <c r="AQ1364" i="32"/>
  <c r="AP1364" i="32"/>
  <c r="AO1364" i="32"/>
  <c r="AN1364" i="32"/>
  <c r="AM1364" i="32"/>
  <c r="AL1364" i="32"/>
  <c r="AK1364" i="32"/>
  <c r="AJ1364" i="32"/>
  <c r="AI1364" i="32"/>
  <c r="AC1364" i="32"/>
  <c r="V1364" i="32" a="1"/>
  <c r="V1364" i="32" s="1"/>
  <c r="T1364" i="32" a="1"/>
  <c r="T1364" i="32" s="1"/>
  <c r="S1364" i="32" a="1"/>
  <c r="S1364" i="32" s="1"/>
  <c r="H1364" i="32"/>
  <c r="C1364" i="32"/>
  <c r="AV1363" i="32"/>
  <c r="AU1363" i="32"/>
  <c r="AT1363" i="32"/>
  <c r="AQ1363" i="32"/>
  <c r="AP1363" i="32"/>
  <c r="AO1363" i="32"/>
  <c r="AN1363" i="32"/>
  <c r="AM1363" i="32"/>
  <c r="AL1363" i="32"/>
  <c r="AK1363" i="32"/>
  <c r="AJ1363" i="32"/>
  <c r="AI1363" i="32"/>
  <c r="AC1363" i="32"/>
  <c r="V1363" i="32" a="1"/>
  <c r="V1363" i="32" s="1"/>
  <c r="T1363" i="32" a="1"/>
  <c r="T1363" i="32" s="1"/>
  <c r="S1363" i="32" a="1"/>
  <c r="S1363" i="32" s="1"/>
  <c r="H1363" i="32"/>
  <c r="C1363" i="32"/>
  <c r="AV1362" i="32"/>
  <c r="AU1362" i="32"/>
  <c r="AT1362" i="32"/>
  <c r="AQ1362" i="32"/>
  <c r="AP1362" i="32"/>
  <c r="AO1362" i="32"/>
  <c r="AN1362" i="32"/>
  <c r="AM1362" i="32"/>
  <c r="AL1362" i="32"/>
  <c r="AK1362" i="32"/>
  <c r="AJ1362" i="32"/>
  <c r="AI1362" i="32"/>
  <c r="AC1362" i="32"/>
  <c r="V1362" i="32" a="1"/>
  <c r="V1362" i="32" s="1"/>
  <c r="T1362" i="32" a="1"/>
  <c r="T1362" i="32" s="1"/>
  <c r="S1362" i="32" a="1"/>
  <c r="S1362" i="32" s="1"/>
  <c r="H1362" i="32"/>
  <c r="C1362" i="32"/>
  <c r="AV1361" i="32"/>
  <c r="AU1361" i="32"/>
  <c r="AT1361" i="32"/>
  <c r="AQ1361" i="32"/>
  <c r="AP1361" i="32"/>
  <c r="AO1361" i="32"/>
  <c r="AN1361" i="32"/>
  <c r="AM1361" i="32"/>
  <c r="AL1361" i="32"/>
  <c r="AK1361" i="32"/>
  <c r="AJ1361" i="32"/>
  <c r="AI1361" i="32"/>
  <c r="AC1361" i="32"/>
  <c r="V1361" i="32" a="1"/>
  <c r="V1361" i="32" s="1"/>
  <c r="T1361" i="32" a="1"/>
  <c r="T1361" i="32" s="1"/>
  <c r="S1361" i="32" a="1"/>
  <c r="S1361" i="32" s="1"/>
  <c r="H1361" i="32"/>
  <c r="C1361" i="32"/>
  <c r="AV1360" i="32"/>
  <c r="AU1360" i="32"/>
  <c r="AT1360" i="32"/>
  <c r="AQ1360" i="32"/>
  <c r="AP1360" i="32"/>
  <c r="AO1360" i="32"/>
  <c r="AN1360" i="32"/>
  <c r="AM1360" i="32"/>
  <c r="AL1360" i="32"/>
  <c r="AK1360" i="32"/>
  <c r="AJ1360" i="32"/>
  <c r="AI1360" i="32"/>
  <c r="AC1360" i="32"/>
  <c r="V1360" i="32" a="1"/>
  <c r="V1360" i="32" s="1"/>
  <c r="T1360" i="32" a="1"/>
  <c r="T1360" i="32" s="1"/>
  <c r="S1360" i="32" a="1"/>
  <c r="S1360" i="32" s="1"/>
  <c r="H1360" i="32"/>
  <c r="C1360" i="32"/>
  <c r="AV1359" i="32"/>
  <c r="AU1359" i="32"/>
  <c r="AT1359" i="32"/>
  <c r="AQ1359" i="32"/>
  <c r="AP1359" i="32"/>
  <c r="AO1359" i="32"/>
  <c r="AN1359" i="32"/>
  <c r="AM1359" i="32"/>
  <c r="AL1359" i="32"/>
  <c r="AK1359" i="32"/>
  <c r="AJ1359" i="32"/>
  <c r="AI1359" i="32"/>
  <c r="AC1359" i="32"/>
  <c r="V1359" i="32" a="1"/>
  <c r="V1359" i="32" s="1"/>
  <c r="T1359" i="32" a="1"/>
  <c r="T1359" i="32" s="1"/>
  <c r="S1359" i="32" a="1"/>
  <c r="S1359" i="32" s="1"/>
  <c r="H1359" i="32"/>
  <c r="C1359" i="32"/>
  <c r="AV1358" i="32"/>
  <c r="AU1358" i="32"/>
  <c r="AT1358" i="32"/>
  <c r="AQ1358" i="32"/>
  <c r="AP1358" i="32"/>
  <c r="AO1358" i="32"/>
  <c r="AN1358" i="32"/>
  <c r="AM1358" i="32"/>
  <c r="AL1358" i="32"/>
  <c r="AK1358" i="32"/>
  <c r="AJ1358" i="32"/>
  <c r="AI1358" i="32"/>
  <c r="AC1358" i="32"/>
  <c r="V1358" i="32" a="1"/>
  <c r="V1358" i="32" s="1"/>
  <c r="T1358" i="32" a="1"/>
  <c r="T1358" i="32" s="1"/>
  <c r="S1358" i="32" a="1"/>
  <c r="S1358" i="32" s="1"/>
  <c r="H1358" i="32"/>
  <c r="C1358" i="32"/>
  <c r="AV1357" i="32"/>
  <c r="AU1357" i="32"/>
  <c r="AT1357" i="32"/>
  <c r="AQ1357" i="32"/>
  <c r="AP1357" i="32"/>
  <c r="AO1357" i="32"/>
  <c r="AN1357" i="32"/>
  <c r="AM1357" i="32"/>
  <c r="AL1357" i="32"/>
  <c r="AK1357" i="32"/>
  <c r="AJ1357" i="32"/>
  <c r="AI1357" i="32"/>
  <c r="AC1357" i="32"/>
  <c r="V1357" i="32" a="1"/>
  <c r="V1357" i="32" s="1"/>
  <c r="T1357" i="32" a="1"/>
  <c r="T1357" i="32" s="1"/>
  <c r="S1357" i="32" a="1"/>
  <c r="S1357" i="32" s="1"/>
  <c r="H1357" i="32"/>
  <c r="C1357" i="32"/>
  <c r="AV1356" i="32"/>
  <c r="AU1356" i="32"/>
  <c r="AT1356" i="32"/>
  <c r="AQ1356" i="32"/>
  <c r="AP1356" i="32"/>
  <c r="AO1356" i="32"/>
  <c r="AN1356" i="32"/>
  <c r="AM1356" i="32"/>
  <c r="AL1356" i="32"/>
  <c r="AK1356" i="32"/>
  <c r="AJ1356" i="32"/>
  <c r="AI1356" i="32"/>
  <c r="AC1356" i="32"/>
  <c r="V1356" i="32" a="1"/>
  <c r="V1356" i="32" s="1"/>
  <c r="T1356" i="32" a="1"/>
  <c r="T1356" i="32" s="1"/>
  <c r="S1356" i="32" a="1"/>
  <c r="S1356" i="32" s="1"/>
  <c r="H1356" i="32"/>
  <c r="C1356" i="32"/>
  <c r="AV1355" i="32"/>
  <c r="AU1355" i="32"/>
  <c r="AT1355" i="32"/>
  <c r="AQ1355" i="32"/>
  <c r="AP1355" i="32"/>
  <c r="AO1355" i="32"/>
  <c r="AN1355" i="32"/>
  <c r="AM1355" i="32"/>
  <c r="AL1355" i="32"/>
  <c r="AK1355" i="32"/>
  <c r="AJ1355" i="32"/>
  <c r="AI1355" i="32"/>
  <c r="AC1355" i="32"/>
  <c r="V1355" i="32" a="1"/>
  <c r="V1355" i="32" s="1"/>
  <c r="T1355" i="32" a="1"/>
  <c r="T1355" i="32" s="1"/>
  <c r="S1355" i="32" a="1"/>
  <c r="S1355" i="32" s="1"/>
  <c r="H1355" i="32"/>
  <c r="C1355" i="32"/>
  <c r="AV1354" i="32"/>
  <c r="AU1354" i="32"/>
  <c r="AT1354" i="32"/>
  <c r="AQ1354" i="32"/>
  <c r="AP1354" i="32"/>
  <c r="AO1354" i="32"/>
  <c r="AN1354" i="32"/>
  <c r="AM1354" i="32"/>
  <c r="AL1354" i="32"/>
  <c r="AK1354" i="32"/>
  <c r="AJ1354" i="32"/>
  <c r="AI1354" i="32"/>
  <c r="AC1354" i="32"/>
  <c r="V1354" i="32" a="1"/>
  <c r="V1354" i="32" s="1"/>
  <c r="T1354" i="32" a="1"/>
  <c r="T1354" i="32" s="1"/>
  <c r="S1354" i="32" a="1"/>
  <c r="S1354" i="32" s="1"/>
  <c r="H1354" i="32"/>
  <c r="C1354" i="32"/>
  <c r="AV1353" i="32"/>
  <c r="AU1353" i="32"/>
  <c r="AT1353" i="32"/>
  <c r="AQ1353" i="32"/>
  <c r="AP1353" i="32"/>
  <c r="AO1353" i="32"/>
  <c r="AN1353" i="32"/>
  <c r="AM1353" i="32"/>
  <c r="AL1353" i="32"/>
  <c r="AK1353" i="32"/>
  <c r="AJ1353" i="32"/>
  <c r="AI1353" i="32"/>
  <c r="AC1353" i="32"/>
  <c r="V1353" i="32" a="1"/>
  <c r="V1353" i="32" s="1"/>
  <c r="T1353" i="32" a="1"/>
  <c r="T1353" i="32" s="1"/>
  <c r="S1353" i="32" a="1"/>
  <c r="S1353" i="32" s="1"/>
  <c r="H1353" i="32"/>
  <c r="C1353" i="32"/>
  <c r="AV1352" i="32"/>
  <c r="AU1352" i="32"/>
  <c r="AT1352" i="32"/>
  <c r="AQ1352" i="32"/>
  <c r="AP1352" i="32"/>
  <c r="AO1352" i="32"/>
  <c r="AN1352" i="32"/>
  <c r="AM1352" i="32"/>
  <c r="AL1352" i="32"/>
  <c r="AK1352" i="32"/>
  <c r="AJ1352" i="32"/>
  <c r="AI1352" i="32"/>
  <c r="AC1352" i="32"/>
  <c r="V1352" i="32" a="1"/>
  <c r="V1352" i="32" s="1"/>
  <c r="T1352" i="32" a="1"/>
  <c r="T1352" i="32" s="1"/>
  <c r="S1352" i="32" a="1"/>
  <c r="S1352" i="32" s="1"/>
  <c r="H1352" i="32"/>
  <c r="C1352" i="32"/>
  <c r="AV1351" i="32"/>
  <c r="AU1351" i="32"/>
  <c r="AT1351" i="32"/>
  <c r="AQ1351" i="32"/>
  <c r="AP1351" i="32"/>
  <c r="AO1351" i="32"/>
  <c r="AN1351" i="32"/>
  <c r="AM1351" i="32"/>
  <c r="AL1351" i="32"/>
  <c r="AK1351" i="32"/>
  <c r="AJ1351" i="32"/>
  <c r="AI1351" i="32"/>
  <c r="AC1351" i="32"/>
  <c r="V1351" i="32" a="1"/>
  <c r="V1351" i="32" s="1"/>
  <c r="T1351" i="32" a="1"/>
  <c r="T1351" i="32" s="1"/>
  <c r="S1351" i="32" a="1"/>
  <c r="S1351" i="32" s="1"/>
  <c r="H1351" i="32"/>
  <c r="C1351" i="32"/>
  <c r="AV1350" i="32"/>
  <c r="AU1350" i="32"/>
  <c r="AT1350" i="32"/>
  <c r="AQ1350" i="32"/>
  <c r="AP1350" i="32"/>
  <c r="AO1350" i="32"/>
  <c r="AN1350" i="32"/>
  <c r="AM1350" i="32"/>
  <c r="AL1350" i="32"/>
  <c r="AK1350" i="32"/>
  <c r="AJ1350" i="32"/>
  <c r="AI1350" i="32"/>
  <c r="AC1350" i="32"/>
  <c r="V1350" i="32" a="1"/>
  <c r="V1350" i="32" s="1"/>
  <c r="T1350" i="32" a="1"/>
  <c r="T1350" i="32" s="1"/>
  <c r="S1350" i="32" a="1"/>
  <c r="S1350" i="32" s="1"/>
  <c r="H1350" i="32"/>
  <c r="C1350" i="32"/>
  <c r="AV1349" i="32"/>
  <c r="AU1349" i="32"/>
  <c r="AT1349" i="32"/>
  <c r="AQ1349" i="32"/>
  <c r="AP1349" i="32"/>
  <c r="AO1349" i="32"/>
  <c r="AN1349" i="32"/>
  <c r="AM1349" i="32"/>
  <c r="AL1349" i="32"/>
  <c r="AK1349" i="32"/>
  <c r="AJ1349" i="32"/>
  <c r="AI1349" i="32"/>
  <c r="AC1349" i="32"/>
  <c r="V1349" i="32" a="1"/>
  <c r="V1349" i="32" s="1"/>
  <c r="T1349" i="32" a="1"/>
  <c r="T1349" i="32" s="1"/>
  <c r="S1349" i="32" a="1"/>
  <c r="S1349" i="32" s="1"/>
  <c r="H1349" i="32"/>
  <c r="C1349" i="32"/>
  <c r="AV1348" i="32"/>
  <c r="AU1348" i="32"/>
  <c r="AT1348" i="32"/>
  <c r="AQ1348" i="32"/>
  <c r="AP1348" i="32"/>
  <c r="AO1348" i="32"/>
  <c r="AN1348" i="32"/>
  <c r="AM1348" i="32"/>
  <c r="AL1348" i="32"/>
  <c r="AK1348" i="32"/>
  <c r="AJ1348" i="32"/>
  <c r="AI1348" i="32"/>
  <c r="AC1348" i="32"/>
  <c r="V1348" i="32" a="1"/>
  <c r="V1348" i="32" s="1"/>
  <c r="T1348" i="32" a="1"/>
  <c r="T1348" i="32" s="1"/>
  <c r="S1348" i="32" a="1"/>
  <c r="S1348" i="32" s="1"/>
  <c r="H1348" i="32"/>
  <c r="C1348" i="32"/>
  <c r="AV1347" i="32"/>
  <c r="AU1347" i="32"/>
  <c r="AT1347" i="32"/>
  <c r="AQ1347" i="32"/>
  <c r="AP1347" i="32"/>
  <c r="AO1347" i="32"/>
  <c r="AN1347" i="32"/>
  <c r="AM1347" i="32"/>
  <c r="AL1347" i="32"/>
  <c r="AK1347" i="32"/>
  <c r="AJ1347" i="32"/>
  <c r="AI1347" i="32"/>
  <c r="AC1347" i="32"/>
  <c r="V1347" i="32" a="1"/>
  <c r="V1347" i="32" s="1"/>
  <c r="T1347" i="32" a="1"/>
  <c r="T1347" i="32" s="1"/>
  <c r="S1347" i="32" a="1"/>
  <c r="S1347" i="32" s="1"/>
  <c r="H1347" i="32"/>
  <c r="C1347" i="32"/>
  <c r="AV1346" i="32"/>
  <c r="AU1346" i="32"/>
  <c r="AT1346" i="32"/>
  <c r="AQ1346" i="32"/>
  <c r="AP1346" i="32"/>
  <c r="AO1346" i="32"/>
  <c r="AN1346" i="32"/>
  <c r="AM1346" i="32"/>
  <c r="AL1346" i="32"/>
  <c r="AK1346" i="32"/>
  <c r="AJ1346" i="32"/>
  <c r="AI1346" i="32"/>
  <c r="AC1346" i="32"/>
  <c r="V1346" i="32" a="1"/>
  <c r="V1346" i="32" s="1"/>
  <c r="T1346" i="32" a="1"/>
  <c r="T1346" i="32" s="1"/>
  <c r="S1346" i="32" a="1"/>
  <c r="S1346" i="32" s="1"/>
  <c r="H1346" i="32"/>
  <c r="C1346" i="32"/>
  <c r="AV1345" i="32"/>
  <c r="AU1345" i="32"/>
  <c r="AT1345" i="32"/>
  <c r="AQ1345" i="32"/>
  <c r="AP1345" i="32"/>
  <c r="AO1345" i="32"/>
  <c r="AN1345" i="32"/>
  <c r="AM1345" i="32"/>
  <c r="AL1345" i="32"/>
  <c r="AK1345" i="32"/>
  <c r="AJ1345" i="32"/>
  <c r="AI1345" i="32"/>
  <c r="AC1345" i="32"/>
  <c r="V1345" i="32" a="1"/>
  <c r="V1345" i="32" s="1"/>
  <c r="T1345" i="32" a="1"/>
  <c r="T1345" i="32" s="1"/>
  <c r="S1345" i="32" a="1"/>
  <c r="S1345" i="32" s="1"/>
  <c r="H1345" i="32"/>
  <c r="C1345" i="32"/>
  <c r="AV1344" i="32"/>
  <c r="AU1344" i="32"/>
  <c r="AT1344" i="32"/>
  <c r="AQ1344" i="32"/>
  <c r="AP1344" i="32"/>
  <c r="AO1344" i="32"/>
  <c r="AN1344" i="32"/>
  <c r="AM1344" i="32"/>
  <c r="AL1344" i="32"/>
  <c r="AK1344" i="32"/>
  <c r="AJ1344" i="32"/>
  <c r="AI1344" i="32"/>
  <c r="AC1344" i="32"/>
  <c r="V1344" i="32" a="1"/>
  <c r="V1344" i="32" s="1"/>
  <c r="T1344" i="32" a="1"/>
  <c r="T1344" i="32" s="1"/>
  <c r="S1344" i="32" a="1"/>
  <c r="S1344" i="32" s="1"/>
  <c r="H1344" i="32"/>
  <c r="C1344" i="32"/>
  <c r="AV1343" i="32"/>
  <c r="AU1343" i="32"/>
  <c r="AT1343" i="32"/>
  <c r="AQ1343" i="32"/>
  <c r="AP1343" i="32"/>
  <c r="AO1343" i="32"/>
  <c r="AN1343" i="32"/>
  <c r="AM1343" i="32"/>
  <c r="AL1343" i="32"/>
  <c r="AK1343" i="32"/>
  <c r="AJ1343" i="32"/>
  <c r="AI1343" i="32"/>
  <c r="AC1343" i="32"/>
  <c r="V1343" i="32" a="1"/>
  <c r="V1343" i="32" s="1"/>
  <c r="T1343" i="32" a="1"/>
  <c r="T1343" i="32" s="1"/>
  <c r="S1343" i="32" a="1"/>
  <c r="S1343" i="32" s="1"/>
  <c r="H1343" i="32"/>
  <c r="C1343" i="32"/>
  <c r="AV1342" i="32"/>
  <c r="AU1342" i="32"/>
  <c r="AT1342" i="32"/>
  <c r="AQ1342" i="32"/>
  <c r="AP1342" i="32"/>
  <c r="AO1342" i="32"/>
  <c r="AN1342" i="32"/>
  <c r="AM1342" i="32"/>
  <c r="AL1342" i="32"/>
  <c r="AK1342" i="32"/>
  <c r="AJ1342" i="32"/>
  <c r="AI1342" i="32"/>
  <c r="AC1342" i="32"/>
  <c r="V1342" i="32" a="1"/>
  <c r="V1342" i="32" s="1"/>
  <c r="T1342" i="32" a="1"/>
  <c r="T1342" i="32" s="1"/>
  <c r="S1342" i="32" a="1"/>
  <c r="S1342" i="32" s="1"/>
  <c r="H1342" i="32"/>
  <c r="C1342" i="32"/>
  <c r="AV1341" i="32"/>
  <c r="AU1341" i="32"/>
  <c r="AT1341" i="32"/>
  <c r="AQ1341" i="32"/>
  <c r="AP1341" i="32"/>
  <c r="AO1341" i="32"/>
  <c r="AN1341" i="32"/>
  <c r="AM1341" i="32"/>
  <c r="AL1341" i="32"/>
  <c r="AK1341" i="32"/>
  <c r="AJ1341" i="32"/>
  <c r="AI1341" i="32"/>
  <c r="AC1341" i="32"/>
  <c r="V1341" i="32" a="1"/>
  <c r="V1341" i="32" s="1"/>
  <c r="T1341" i="32" a="1"/>
  <c r="T1341" i="32" s="1"/>
  <c r="S1341" i="32" a="1"/>
  <c r="S1341" i="32" s="1"/>
  <c r="H1341" i="32"/>
  <c r="C1341" i="32"/>
  <c r="AV1340" i="32"/>
  <c r="AU1340" i="32"/>
  <c r="AT1340" i="32"/>
  <c r="AQ1340" i="32"/>
  <c r="AP1340" i="32"/>
  <c r="AO1340" i="32"/>
  <c r="AN1340" i="32"/>
  <c r="AM1340" i="32"/>
  <c r="AL1340" i="32"/>
  <c r="AK1340" i="32"/>
  <c r="AJ1340" i="32"/>
  <c r="AI1340" i="32"/>
  <c r="AC1340" i="32"/>
  <c r="V1340" i="32" a="1"/>
  <c r="V1340" i="32" s="1"/>
  <c r="T1340" i="32" a="1"/>
  <c r="T1340" i="32" s="1"/>
  <c r="S1340" i="32" a="1"/>
  <c r="S1340" i="32" s="1"/>
  <c r="H1340" i="32"/>
  <c r="C1340" i="32"/>
  <c r="AV1339" i="32"/>
  <c r="AU1339" i="32"/>
  <c r="AT1339" i="32"/>
  <c r="AQ1339" i="32"/>
  <c r="AP1339" i="32"/>
  <c r="AO1339" i="32"/>
  <c r="AN1339" i="32"/>
  <c r="AM1339" i="32"/>
  <c r="AL1339" i="32"/>
  <c r="AK1339" i="32"/>
  <c r="AJ1339" i="32"/>
  <c r="AI1339" i="32"/>
  <c r="AC1339" i="32"/>
  <c r="V1339" i="32" a="1"/>
  <c r="V1339" i="32" s="1"/>
  <c r="T1339" i="32" a="1"/>
  <c r="T1339" i="32" s="1"/>
  <c r="S1339" i="32" a="1"/>
  <c r="S1339" i="32" s="1"/>
  <c r="H1339" i="32"/>
  <c r="C1339" i="32"/>
  <c r="AV1338" i="32"/>
  <c r="AU1338" i="32"/>
  <c r="AT1338" i="32"/>
  <c r="AQ1338" i="32"/>
  <c r="AP1338" i="32"/>
  <c r="AO1338" i="32"/>
  <c r="AN1338" i="32"/>
  <c r="AM1338" i="32"/>
  <c r="AL1338" i="32"/>
  <c r="AK1338" i="32"/>
  <c r="AJ1338" i="32"/>
  <c r="AI1338" i="32"/>
  <c r="AC1338" i="32"/>
  <c r="V1338" i="32" a="1"/>
  <c r="V1338" i="32" s="1"/>
  <c r="T1338" i="32" a="1"/>
  <c r="T1338" i="32" s="1"/>
  <c r="S1338" i="32" a="1"/>
  <c r="S1338" i="32" s="1"/>
  <c r="H1338" i="32"/>
  <c r="C1338" i="32"/>
  <c r="AV1337" i="32"/>
  <c r="AU1337" i="32"/>
  <c r="AT1337" i="32"/>
  <c r="AQ1337" i="32"/>
  <c r="AP1337" i="32"/>
  <c r="AO1337" i="32"/>
  <c r="AN1337" i="32"/>
  <c r="AM1337" i="32"/>
  <c r="AL1337" i="32"/>
  <c r="AK1337" i="32"/>
  <c r="AJ1337" i="32"/>
  <c r="AI1337" i="32"/>
  <c r="AC1337" i="32"/>
  <c r="V1337" i="32" a="1"/>
  <c r="V1337" i="32" s="1"/>
  <c r="T1337" i="32" a="1"/>
  <c r="T1337" i="32" s="1"/>
  <c r="S1337" i="32" a="1"/>
  <c r="S1337" i="32" s="1"/>
  <c r="H1337" i="32"/>
  <c r="C1337" i="32"/>
  <c r="AV1336" i="32"/>
  <c r="AU1336" i="32"/>
  <c r="AT1336" i="32"/>
  <c r="AQ1336" i="32"/>
  <c r="AP1336" i="32"/>
  <c r="AO1336" i="32"/>
  <c r="AN1336" i="32"/>
  <c r="AM1336" i="32"/>
  <c r="AL1336" i="32"/>
  <c r="AK1336" i="32"/>
  <c r="AJ1336" i="32"/>
  <c r="AI1336" i="32"/>
  <c r="AC1336" i="32"/>
  <c r="V1336" i="32" a="1"/>
  <c r="V1336" i="32" s="1"/>
  <c r="T1336" i="32" a="1"/>
  <c r="T1336" i="32" s="1"/>
  <c r="S1336" i="32" a="1"/>
  <c r="S1336" i="32" s="1"/>
  <c r="H1336" i="32"/>
  <c r="C1336" i="32"/>
  <c r="AV1335" i="32"/>
  <c r="AU1335" i="32"/>
  <c r="AT1335" i="32"/>
  <c r="AQ1335" i="32"/>
  <c r="AP1335" i="32"/>
  <c r="AO1335" i="32"/>
  <c r="AN1335" i="32"/>
  <c r="AM1335" i="32"/>
  <c r="AL1335" i="32"/>
  <c r="AK1335" i="32"/>
  <c r="AJ1335" i="32"/>
  <c r="AI1335" i="32"/>
  <c r="AC1335" i="32"/>
  <c r="V1335" i="32" a="1"/>
  <c r="V1335" i="32" s="1"/>
  <c r="T1335" i="32" a="1"/>
  <c r="T1335" i="32" s="1"/>
  <c r="S1335" i="32" a="1"/>
  <c r="S1335" i="32" s="1"/>
  <c r="H1335" i="32"/>
  <c r="C1335" i="32"/>
  <c r="AV1334" i="32"/>
  <c r="AU1334" i="32"/>
  <c r="AT1334" i="32"/>
  <c r="AQ1334" i="32"/>
  <c r="AP1334" i="32"/>
  <c r="AO1334" i="32"/>
  <c r="AN1334" i="32"/>
  <c r="AM1334" i="32"/>
  <c r="AL1334" i="32"/>
  <c r="AK1334" i="32"/>
  <c r="AJ1334" i="32"/>
  <c r="AI1334" i="32"/>
  <c r="AC1334" i="32"/>
  <c r="V1334" i="32" a="1"/>
  <c r="V1334" i="32" s="1"/>
  <c r="T1334" i="32" a="1"/>
  <c r="T1334" i="32" s="1"/>
  <c r="S1334" i="32" a="1"/>
  <c r="S1334" i="32" s="1"/>
  <c r="H1334" i="32"/>
  <c r="C1334" i="32"/>
  <c r="AV1333" i="32"/>
  <c r="AU1333" i="32"/>
  <c r="AT1333" i="32"/>
  <c r="AQ1333" i="32"/>
  <c r="AP1333" i="32"/>
  <c r="AO1333" i="32"/>
  <c r="AN1333" i="32"/>
  <c r="AM1333" i="32"/>
  <c r="AL1333" i="32"/>
  <c r="AK1333" i="32"/>
  <c r="AJ1333" i="32"/>
  <c r="AI1333" i="32"/>
  <c r="AC1333" i="32"/>
  <c r="V1333" i="32" a="1"/>
  <c r="V1333" i="32" s="1"/>
  <c r="T1333" i="32" a="1"/>
  <c r="T1333" i="32" s="1"/>
  <c r="S1333" i="32" a="1"/>
  <c r="S1333" i="32" s="1"/>
  <c r="H1333" i="32"/>
  <c r="C1333" i="32"/>
  <c r="AV1332" i="32"/>
  <c r="AU1332" i="32"/>
  <c r="AT1332" i="32"/>
  <c r="AQ1332" i="32"/>
  <c r="AP1332" i="32"/>
  <c r="AO1332" i="32"/>
  <c r="AN1332" i="32"/>
  <c r="AM1332" i="32"/>
  <c r="AL1332" i="32"/>
  <c r="AK1332" i="32"/>
  <c r="AJ1332" i="32"/>
  <c r="AI1332" i="32"/>
  <c r="AC1332" i="32"/>
  <c r="V1332" i="32" a="1"/>
  <c r="V1332" i="32" s="1"/>
  <c r="T1332" i="32" a="1"/>
  <c r="T1332" i="32" s="1"/>
  <c r="S1332" i="32" a="1"/>
  <c r="S1332" i="32" s="1"/>
  <c r="H1332" i="32"/>
  <c r="C1332" i="32"/>
  <c r="AV1331" i="32"/>
  <c r="AU1331" i="32"/>
  <c r="AT1331" i="32"/>
  <c r="AQ1331" i="32"/>
  <c r="AP1331" i="32"/>
  <c r="AO1331" i="32"/>
  <c r="AN1331" i="32"/>
  <c r="AM1331" i="32"/>
  <c r="AL1331" i="32"/>
  <c r="AK1331" i="32"/>
  <c r="AJ1331" i="32"/>
  <c r="AI1331" i="32"/>
  <c r="AC1331" i="32"/>
  <c r="V1331" i="32" a="1"/>
  <c r="V1331" i="32" s="1"/>
  <c r="T1331" i="32" a="1"/>
  <c r="T1331" i="32" s="1"/>
  <c r="S1331" i="32" a="1"/>
  <c r="S1331" i="32" s="1"/>
  <c r="H1331" i="32"/>
  <c r="C1331" i="32"/>
  <c r="AV1330" i="32"/>
  <c r="AU1330" i="32"/>
  <c r="AT1330" i="32"/>
  <c r="AQ1330" i="32"/>
  <c r="AP1330" i="32"/>
  <c r="AO1330" i="32"/>
  <c r="AN1330" i="32"/>
  <c r="AM1330" i="32"/>
  <c r="AL1330" i="32"/>
  <c r="AK1330" i="32"/>
  <c r="AJ1330" i="32"/>
  <c r="AI1330" i="32"/>
  <c r="AC1330" i="32"/>
  <c r="V1330" i="32" a="1"/>
  <c r="V1330" i="32" s="1"/>
  <c r="T1330" i="32" a="1"/>
  <c r="T1330" i="32" s="1"/>
  <c r="S1330" i="32" a="1"/>
  <c r="S1330" i="32" s="1"/>
  <c r="H1330" i="32"/>
  <c r="C1330" i="32"/>
  <c r="AV1329" i="32"/>
  <c r="AU1329" i="32"/>
  <c r="AT1329" i="32"/>
  <c r="AQ1329" i="32"/>
  <c r="AP1329" i="32"/>
  <c r="AO1329" i="32"/>
  <c r="AN1329" i="32"/>
  <c r="AM1329" i="32"/>
  <c r="AL1329" i="32"/>
  <c r="AK1329" i="32"/>
  <c r="AJ1329" i="32"/>
  <c r="AI1329" i="32"/>
  <c r="AC1329" i="32"/>
  <c r="V1329" i="32" a="1"/>
  <c r="V1329" i="32" s="1"/>
  <c r="T1329" i="32" a="1"/>
  <c r="T1329" i="32" s="1"/>
  <c r="S1329" i="32" a="1"/>
  <c r="S1329" i="32" s="1"/>
  <c r="H1329" i="32"/>
  <c r="C1329" i="32"/>
  <c r="AV1328" i="32"/>
  <c r="AU1328" i="32"/>
  <c r="AT1328" i="32"/>
  <c r="AQ1328" i="32"/>
  <c r="AP1328" i="32"/>
  <c r="AO1328" i="32"/>
  <c r="AN1328" i="32"/>
  <c r="AM1328" i="32"/>
  <c r="AL1328" i="32"/>
  <c r="AK1328" i="32"/>
  <c r="AJ1328" i="32"/>
  <c r="AI1328" i="32"/>
  <c r="AC1328" i="32"/>
  <c r="V1328" i="32" a="1"/>
  <c r="V1328" i="32" s="1"/>
  <c r="T1328" i="32" a="1"/>
  <c r="T1328" i="32" s="1"/>
  <c r="S1328" i="32" a="1"/>
  <c r="S1328" i="32" s="1"/>
  <c r="H1328" i="32"/>
  <c r="C1328" i="32"/>
  <c r="AV1327" i="32"/>
  <c r="AU1327" i="32"/>
  <c r="AT1327" i="32"/>
  <c r="AQ1327" i="32"/>
  <c r="AP1327" i="32"/>
  <c r="AO1327" i="32"/>
  <c r="AN1327" i="32"/>
  <c r="AM1327" i="32"/>
  <c r="AL1327" i="32"/>
  <c r="AK1327" i="32"/>
  <c r="AJ1327" i="32"/>
  <c r="AI1327" i="32"/>
  <c r="AC1327" i="32"/>
  <c r="V1327" i="32" a="1"/>
  <c r="V1327" i="32" s="1"/>
  <c r="T1327" i="32" a="1"/>
  <c r="T1327" i="32" s="1"/>
  <c r="S1327" i="32" a="1"/>
  <c r="S1327" i="32" s="1"/>
  <c r="H1327" i="32"/>
  <c r="C1327" i="32"/>
  <c r="AV1326" i="32"/>
  <c r="AU1326" i="32"/>
  <c r="AT1326" i="32"/>
  <c r="AQ1326" i="32"/>
  <c r="AP1326" i="32"/>
  <c r="AO1326" i="32"/>
  <c r="AN1326" i="32"/>
  <c r="AM1326" i="32"/>
  <c r="AL1326" i="32"/>
  <c r="AK1326" i="32"/>
  <c r="AJ1326" i="32"/>
  <c r="AI1326" i="32"/>
  <c r="AC1326" i="32"/>
  <c r="V1326" i="32" a="1"/>
  <c r="V1326" i="32" s="1"/>
  <c r="T1326" i="32" a="1"/>
  <c r="T1326" i="32" s="1"/>
  <c r="S1326" i="32" a="1"/>
  <c r="S1326" i="32" s="1"/>
  <c r="H1326" i="32"/>
  <c r="C1326" i="32"/>
  <c r="AV1325" i="32"/>
  <c r="AU1325" i="32"/>
  <c r="AT1325" i="32"/>
  <c r="AQ1325" i="32"/>
  <c r="AP1325" i="32"/>
  <c r="AO1325" i="32"/>
  <c r="AN1325" i="32"/>
  <c r="AM1325" i="32"/>
  <c r="AL1325" i="32"/>
  <c r="AK1325" i="32"/>
  <c r="AJ1325" i="32"/>
  <c r="AI1325" i="32"/>
  <c r="AC1325" i="32"/>
  <c r="V1325" i="32" a="1"/>
  <c r="V1325" i="32" s="1"/>
  <c r="T1325" i="32" a="1"/>
  <c r="T1325" i="32" s="1"/>
  <c r="S1325" i="32" a="1"/>
  <c r="S1325" i="32" s="1"/>
  <c r="H1325" i="32"/>
  <c r="C1325" i="32"/>
  <c r="AV1324" i="32"/>
  <c r="AU1324" i="32"/>
  <c r="AT1324" i="32"/>
  <c r="AQ1324" i="32"/>
  <c r="AP1324" i="32"/>
  <c r="AO1324" i="32"/>
  <c r="AN1324" i="32"/>
  <c r="AM1324" i="32"/>
  <c r="AL1324" i="32"/>
  <c r="AK1324" i="32"/>
  <c r="AJ1324" i="32"/>
  <c r="AI1324" i="32"/>
  <c r="AC1324" i="32"/>
  <c r="V1324" i="32" a="1"/>
  <c r="V1324" i="32" s="1"/>
  <c r="T1324" i="32" a="1"/>
  <c r="T1324" i="32" s="1"/>
  <c r="S1324" i="32" a="1"/>
  <c r="S1324" i="32" s="1"/>
  <c r="H1324" i="32"/>
  <c r="C1324" i="32"/>
  <c r="AV1323" i="32"/>
  <c r="AU1323" i="32"/>
  <c r="AT1323" i="32"/>
  <c r="AQ1323" i="32"/>
  <c r="AP1323" i="32"/>
  <c r="AO1323" i="32"/>
  <c r="AN1323" i="32"/>
  <c r="AM1323" i="32"/>
  <c r="AL1323" i="32"/>
  <c r="AK1323" i="32"/>
  <c r="AJ1323" i="32"/>
  <c r="AI1323" i="32"/>
  <c r="AC1323" i="32"/>
  <c r="V1323" i="32" a="1"/>
  <c r="V1323" i="32" s="1"/>
  <c r="T1323" i="32" a="1"/>
  <c r="T1323" i="32" s="1"/>
  <c r="S1323" i="32" a="1"/>
  <c r="S1323" i="32" s="1"/>
  <c r="H1323" i="32"/>
  <c r="C1323" i="32"/>
  <c r="AV1322" i="32"/>
  <c r="AU1322" i="32"/>
  <c r="AT1322" i="32"/>
  <c r="AQ1322" i="32"/>
  <c r="AP1322" i="32"/>
  <c r="AO1322" i="32"/>
  <c r="AN1322" i="32"/>
  <c r="AM1322" i="32"/>
  <c r="AL1322" i="32"/>
  <c r="AK1322" i="32"/>
  <c r="AJ1322" i="32"/>
  <c r="AI1322" i="32"/>
  <c r="AC1322" i="32"/>
  <c r="V1322" i="32" a="1"/>
  <c r="V1322" i="32" s="1"/>
  <c r="T1322" i="32" a="1"/>
  <c r="T1322" i="32" s="1"/>
  <c r="S1322" i="32" a="1"/>
  <c r="S1322" i="32" s="1"/>
  <c r="H1322" i="32"/>
  <c r="C1322" i="32"/>
  <c r="AV1321" i="32"/>
  <c r="AU1321" i="32"/>
  <c r="AT1321" i="32"/>
  <c r="AQ1321" i="32"/>
  <c r="AP1321" i="32"/>
  <c r="AO1321" i="32"/>
  <c r="AN1321" i="32"/>
  <c r="AM1321" i="32"/>
  <c r="AL1321" i="32"/>
  <c r="AK1321" i="32"/>
  <c r="AJ1321" i="32"/>
  <c r="AI1321" i="32"/>
  <c r="AC1321" i="32"/>
  <c r="V1321" i="32" a="1"/>
  <c r="V1321" i="32" s="1"/>
  <c r="T1321" i="32" a="1"/>
  <c r="T1321" i="32" s="1"/>
  <c r="S1321" i="32" a="1"/>
  <c r="S1321" i="32" s="1"/>
  <c r="H1321" i="32"/>
  <c r="C1321" i="32"/>
  <c r="AV1320" i="32"/>
  <c r="AU1320" i="32"/>
  <c r="AT1320" i="32"/>
  <c r="AQ1320" i="32"/>
  <c r="AP1320" i="32"/>
  <c r="AO1320" i="32"/>
  <c r="AN1320" i="32"/>
  <c r="AM1320" i="32"/>
  <c r="AL1320" i="32"/>
  <c r="AK1320" i="32"/>
  <c r="AJ1320" i="32"/>
  <c r="AI1320" i="32"/>
  <c r="AC1320" i="32"/>
  <c r="V1320" i="32" a="1"/>
  <c r="V1320" i="32" s="1"/>
  <c r="T1320" i="32" a="1"/>
  <c r="T1320" i="32" s="1"/>
  <c r="S1320" i="32" a="1"/>
  <c r="S1320" i="32" s="1"/>
  <c r="H1320" i="32"/>
  <c r="C1320" i="32"/>
  <c r="AV1319" i="32"/>
  <c r="AU1319" i="32"/>
  <c r="AT1319" i="32"/>
  <c r="AQ1319" i="32"/>
  <c r="AP1319" i="32"/>
  <c r="AO1319" i="32"/>
  <c r="AN1319" i="32"/>
  <c r="AM1319" i="32"/>
  <c r="AL1319" i="32"/>
  <c r="AK1319" i="32"/>
  <c r="AJ1319" i="32"/>
  <c r="AI1319" i="32"/>
  <c r="AC1319" i="32"/>
  <c r="V1319" i="32" a="1"/>
  <c r="V1319" i="32" s="1"/>
  <c r="T1319" i="32" a="1"/>
  <c r="T1319" i="32" s="1"/>
  <c r="S1319" i="32" a="1"/>
  <c r="S1319" i="32" s="1"/>
  <c r="H1319" i="32"/>
  <c r="C1319" i="32"/>
  <c r="AV1318" i="32"/>
  <c r="AU1318" i="32"/>
  <c r="AT1318" i="32"/>
  <c r="AQ1318" i="32"/>
  <c r="AP1318" i="32"/>
  <c r="AO1318" i="32"/>
  <c r="AN1318" i="32"/>
  <c r="AM1318" i="32"/>
  <c r="AL1318" i="32"/>
  <c r="AK1318" i="32"/>
  <c r="AJ1318" i="32"/>
  <c r="AI1318" i="32"/>
  <c r="AC1318" i="32"/>
  <c r="V1318" i="32" a="1"/>
  <c r="V1318" i="32" s="1"/>
  <c r="T1318" i="32" a="1"/>
  <c r="T1318" i="32" s="1"/>
  <c r="S1318" i="32" a="1"/>
  <c r="S1318" i="32" s="1"/>
  <c r="H1318" i="32"/>
  <c r="C1318" i="32"/>
  <c r="AV1317" i="32"/>
  <c r="AU1317" i="32"/>
  <c r="AT1317" i="32"/>
  <c r="AQ1317" i="32"/>
  <c r="AP1317" i="32"/>
  <c r="AO1317" i="32"/>
  <c r="AN1317" i="32"/>
  <c r="AM1317" i="32"/>
  <c r="AL1317" i="32"/>
  <c r="AK1317" i="32"/>
  <c r="AJ1317" i="32"/>
  <c r="AI1317" i="32"/>
  <c r="AC1317" i="32"/>
  <c r="V1317" i="32" a="1"/>
  <c r="V1317" i="32" s="1"/>
  <c r="T1317" i="32" a="1"/>
  <c r="T1317" i="32" s="1"/>
  <c r="S1317" i="32" a="1"/>
  <c r="S1317" i="32" s="1"/>
  <c r="H1317" i="32"/>
  <c r="C1317" i="32"/>
  <c r="AV1316" i="32"/>
  <c r="AU1316" i="32"/>
  <c r="AT1316" i="32"/>
  <c r="AQ1316" i="32"/>
  <c r="AP1316" i="32"/>
  <c r="AO1316" i="32"/>
  <c r="AN1316" i="32"/>
  <c r="AM1316" i="32"/>
  <c r="AL1316" i="32"/>
  <c r="AK1316" i="32"/>
  <c r="AJ1316" i="32"/>
  <c r="AI1316" i="32"/>
  <c r="AC1316" i="32"/>
  <c r="V1316" i="32" a="1"/>
  <c r="V1316" i="32" s="1"/>
  <c r="T1316" i="32" a="1"/>
  <c r="T1316" i="32" s="1"/>
  <c r="S1316" i="32" a="1"/>
  <c r="S1316" i="32" s="1"/>
  <c r="H1316" i="32"/>
  <c r="C1316" i="32"/>
  <c r="AV1315" i="32"/>
  <c r="AU1315" i="32"/>
  <c r="AT1315" i="32"/>
  <c r="AQ1315" i="32"/>
  <c r="AP1315" i="32"/>
  <c r="AO1315" i="32"/>
  <c r="AN1315" i="32"/>
  <c r="AM1315" i="32"/>
  <c r="AL1315" i="32"/>
  <c r="AK1315" i="32"/>
  <c r="AJ1315" i="32"/>
  <c r="AI1315" i="32"/>
  <c r="AC1315" i="32"/>
  <c r="V1315" i="32" a="1"/>
  <c r="V1315" i="32" s="1"/>
  <c r="T1315" i="32" a="1"/>
  <c r="T1315" i="32" s="1"/>
  <c r="S1315" i="32" a="1"/>
  <c r="S1315" i="32" s="1"/>
  <c r="H1315" i="32"/>
  <c r="C1315" i="32"/>
  <c r="AV1314" i="32"/>
  <c r="AU1314" i="32"/>
  <c r="AT1314" i="32"/>
  <c r="AQ1314" i="32"/>
  <c r="AP1314" i="32"/>
  <c r="AO1314" i="32"/>
  <c r="AN1314" i="32"/>
  <c r="AM1314" i="32"/>
  <c r="AL1314" i="32"/>
  <c r="AK1314" i="32"/>
  <c r="AJ1314" i="32"/>
  <c r="AI1314" i="32"/>
  <c r="AC1314" i="32"/>
  <c r="V1314" i="32" a="1"/>
  <c r="V1314" i="32" s="1"/>
  <c r="T1314" i="32" a="1"/>
  <c r="T1314" i="32" s="1"/>
  <c r="S1314" i="32" a="1"/>
  <c r="S1314" i="32" s="1"/>
  <c r="H1314" i="32"/>
  <c r="C1314" i="32"/>
  <c r="AV1313" i="32"/>
  <c r="AU1313" i="32"/>
  <c r="AT1313" i="32"/>
  <c r="AQ1313" i="32"/>
  <c r="AP1313" i="32"/>
  <c r="AO1313" i="32"/>
  <c r="AN1313" i="32"/>
  <c r="AM1313" i="32"/>
  <c r="AL1313" i="32"/>
  <c r="AK1313" i="32"/>
  <c r="AJ1313" i="32"/>
  <c r="AI1313" i="32"/>
  <c r="AC1313" i="32"/>
  <c r="V1313" i="32" a="1"/>
  <c r="V1313" i="32" s="1"/>
  <c r="T1313" i="32" a="1"/>
  <c r="T1313" i="32" s="1"/>
  <c r="S1313" i="32" a="1"/>
  <c r="S1313" i="32" s="1"/>
  <c r="H1313" i="32"/>
  <c r="C1313" i="32"/>
  <c r="AV1312" i="32"/>
  <c r="AU1312" i="32"/>
  <c r="AT1312" i="32"/>
  <c r="AQ1312" i="32"/>
  <c r="AP1312" i="32"/>
  <c r="AO1312" i="32"/>
  <c r="AN1312" i="32"/>
  <c r="AM1312" i="32"/>
  <c r="AL1312" i="32"/>
  <c r="AK1312" i="32"/>
  <c r="AJ1312" i="32"/>
  <c r="AI1312" i="32"/>
  <c r="AC1312" i="32"/>
  <c r="V1312" i="32" a="1"/>
  <c r="V1312" i="32" s="1"/>
  <c r="T1312" i="32" a="1"/>
  <c r="T1312" i="32" s="1"/>
  <c r="S1312" i="32" a="1"/>
  <c r="S1312" i="32" s="1"/>
  <c r="H1312" i="32"/>
  <c r="C1312" i="32"/>
  <c r="AV1311" i="32"/>
  <c r="AU1311" i="32"/>
  <c r="AT1311" i="32"/>
  <c r="AQ1311" i="32"/>
  <c r="AP1311" i="32"/>
  <c r="AO1311" i="32"/>
  <c r="AN1311" i="32"/>
  <c r="AM1311" i="32"/>
  <c r="AL1311" i="32"/>
  <c r="AK1311" i="32"/>
  <c r="AJ1311" i="32"/>
  <c r="AI1311" i="32"/>
  <c r="AC1311" i="32"/>
  <c r="V1311" i="32" a="1"/>
  <c r="V1311" i="32" s="1"/>
  <c r="T1311" i="32" a="1"/>
  <c r="T1311" i="32" s="1"/>
  <c r="S1311" i="32" a="1"/>
  <c r="S1311" i="32" s="1"/>
  <c r="H1311" i="32"/>
  <c r="C1311" i="32"/>
  <c r="AV1310" i="32"/>
  <c r="AU1310" i="32"/>
  <c r="AT1310" i="32"/>
  <c r="AQ1310" i="32"/>
  <c r="AP1310" i="32"/>
  <c r="AO1310" i="32"/>
  <c r="AN1310" i="32"/>
  <c r="AM1310" i="32"/>
  <c r="AL1310" i="32"/>
  <c r="AK1310" i="32"/>
  <c r="AJ1310" i="32"/>
  <c r="AI1310" i="32"/>
  <c r="AC1310" i="32"/>
  <c r="V1310" i="32" a="1"/>
  <c r="V1310" i="32" s="1"/>
  <c r="T1310" i="32" a="1"/>
  <c r="T1310" i="32" s="1"/>
  <c r="S1310" i="32" a="1"/>
  <c r="S1310" i="32" s="1"/>
  <c r="H1310" i="32"/>
  <c r="C1310" i="32"/>
  <c r="AV1309" i="32"/>
  <c r="AU1309" i="32"/>
  <c r="AT1309" i="32"/>
  <c r="AQ1309" i="32"/>
  <c r="AP1309" i="32"/>
  <c r="AO1309" i="32"/>
  <c r="AN1309" i="32"/>
  <c r="AM1309" i="32"/>
  <c r="AL1309" i="32"/>
  <c r="AK1309" i="32"/>
  <c r="AJ1309" i="32"/>
  <c r="AI1309" i="32"/>
  <c r="AC1309" i="32"/>
  <c r="V1309" i="32" a="1"/>
  <c r="V1309" i="32" s="1"/>
  <c r="T1309" i="32" a="1"/>
  <c r="T1309" i="32" s="1"/>
  <c r="S1309" i="32" a="1"/>
  <c r="S1309" i="32" s="1"/>
  <c r="H1309" i="32"/>
  <c r="C1309" i="32"/>
  <c r="AV1308" i="32"/>
  <c r="AU1308" i="32"/>
  <c r="AT1308" i="32"/>
  <c r="AQ1308" i="32"/>
  <c r="AP1308" i="32"/>
  <c r="AO1308" i="32"/>
  <c r="AN1308" i="32"/>
  <c r="AM1308" i="32"/>
  <c r="AL1308" i="32"/>
  <c r="AK1308" i="32"/>
  <c r="AJ1308" i="32"/>
  <c r="AI1308" i="32"/>
  <c r="AC1308" i="32"/>
  <c r="V1308" i="32" a="1"/>
  <c r="V1308" i="32" s="1"/>
  <c r="T1308" i="32" a="1"/>
  <c r="T1308" i="32" s="1"/>
  <c r="S1308" i="32" a="1"/>
  <c r="S1308" i="32" s="1"/>
  <c r="H1308" i="32"/>
  <c r="C1308" i="32"/>
  <c r="AV1307" i="32"/>
  <c r="AU1307" i="32"/>
  <c r="AT1307" i="32"/>
  <c r="AQ1307" i="32"/>
  <c r="AP1307" i="32"/>
  <c r="AO1307" i="32"/>
  <c r="AN1307" i="32"/>
  <c r="AM1307" i="32"/>
  <c r="AL1307" i="32"/>
  <c r="AK1307" i="32"/>
  <c r="AJ1307" i="32"/>
  <c r="AI1307" i="32"/>
  <c r="AC1307" i="32"/>
  <c r="V1307" i="32" a="1"/>
  <c r="V1307" i="32" s="1"/>
  <c r="T1307" i="32" a="1"/>
  <c r="T1307" i="32" s="1"/>
  <c r="S1307" i="32" a="1"/>
  <c r="S1307" i="32" s="1"/>
  <c r="H1307" i="32"/>
  <c r="C1307" i="32"/>
  <c r="AV1306" i="32"/>
  <c r="AU1306" i="32"/>
  <c r="AT1306" i="32"/>
  <c r="AQ1306" i="32"/>
  <c r="AP1306" i="32"/>
  <c r="AO1306" i="32"/>
  <c r="AN1306" i="32"/>
  <c r="AM1306" i="32"/>
  <c r="AL1306" i="32"/>
  <c r="AK1306" i="32"/>
  <c r="AJ1306" i="32"/>
  <c r="AI1306" i="32"/>
  <c r="AC1306" i="32"/>
  <c r="V1306" i="32" a="1"/>
  <c r="V1306" i="32" s="1"/>
  <c r="T1306" i="32" a="1"/>
  <c r="T1306" i="32" s="1"/>
  <c r="S1306" i="32" a="1"/>
  <c r="S1306" i="32" s="1"/>
  <c r="H1306" i="32"/>
  <c r="C1306" i="32"/>
  <c r="AV1305" i="32"/>
  <c r="AU1305" i="32"/>
  <c r="AT1305" i="32"/>
  <c r="AQ1305" i="32"/>
  <c r="AP1305" i="32"/>
  <c r="AO1305" i="32"/>
  <c r="AN1305" i="32"/>
  <c r="AM1305" i="32"/>
  <c r="AL1305" i="32"/>
  <c r="AK1305" i="32"/>
  <c r="AJ1305" i="32"/>
  <c r="AI1305" i="32"/>
  <c r="AC1305" i="32"/>
  <c r="V1305" i="32" a="1"/>
  <c r="V1305" i="32" s="1"/>
  <c r="T1305" i="32" a="1"/>
  <c r="T1305" i="32" s="1"/>
  <c r="S1305" i="32" a="1"/>
  <c r="S1305" i="32" s="1"/>
  <c r="H1305" i="32"/>
  <c r="C1305" i="32"/>
  <c r="AV1304" i="32"/>
  <c r="AU1304" i="32"/>
  <c r="AT1304" i="32"/>
  <c r="AQ1304" i="32"/>
  <c r="AP1304" i="32"/>
  <c r="AO1304" i="32"/>
  <c r="AN1304" i="32"/>
  <c r="AM1304" i="32"/>
  <c r="AL1304" i="32"/>
  <c r="AK1304" i="32"/>
  <c r="AJ1304" i="32"/>
  <c r="AI1304" i="32"/>
  <c r="AC1304" i="32"/>
  <c r="V1304" i="32" a="1"/>
  <c r="V1304" i="32" s="1"/>
  <c r="T1304" i="32" a="1"/>
  <c r="T1304" i="32" s="1"/>
  <c r="S1304" i="32" a="1"/>
  <c r="S1304" i="32" s="1"/>
  <c r="H1304" i="32"/>
  <c r="C1304" i="32"/>
  <c r="AV1303" i="32"/>
  <c r="AU1303" i="32"/>
  <c r="AT1303" i="32"/>
  <c r="AQ1303" i="32"/>
  <c r="AP1303" i="32"/>
  <c r="AO1303" i="32"/>
  <c r="AN1303" i="32"/>
  <c r="AM1303" i="32"/>
  <c r="AL1303" i="32"/>
  <c r="AK1303" i="32"/>
  <c r="AJ1303" i="32"/>
  <c r="AI1303" i="32"/>
  <c r="AC1303" i="32"/>
  <c r="V1303" i="32" a="1"/>
  <c r="V1303" i="32" s="1"/>
  <c r="T1303" i="32" a="1"/>
  <c r="T1303" i="32" s="1"/>
  <c r="S1303" i="32" a="1"/>
  <c r="S1303" i="32" s="1"/>
  <c r="H1303" i="32"/>
  <c r="C1303" i="32"/>
  <c r="AV1302" i="32"/>
  <c r="AU1302" i="32"/>
  <c r="AT1302" i="32"/>
  <c r="AQ1302" i="32"/>
  <c r="AP1302" i="32"/>
  <c r="AO1302" i="32"/>
  <c r="AN1302" i="32"/>
  <c r="AM1302" i="32"/>
  <c r="AL1302" i="32"/>
  <c r="AK1302" i="32"/>
  <c r="AJ1302" i="32"/>
  <c r="AI1302" i="32"/>
  <c r="AC1302" i="32"/>
  <c r="V1302" i="32" a="1"/>
  <c r="V1302" i="32" s="1"/>
  <c r="T1302" i="32" a="1"/>
  <c r="T1302" i="32" s="1"/>
  <c r="S1302" i="32" a="1"/>
  <c r="S1302" i="32" s="1"/>
  <c r="H1302" i="32"/>
  <c r="C1302" i="32"/>
  <c r="AV1301" i="32"/>
  <c r="AU1301" i="32"/>
  <c r="AT1301" i="32"/>
  <c r="AQ1301" i="32"/>
  <c r="AP1301" i="32"/>
  <c r="AO1301" i="32"/>
  <c r="AN1301" i="32"/>
  <c r="AM1301" i="32"/>
  <c r="AL1301" i="32"/>
  <c r="AK1301" i="32"/>
  <c r="AJ1301" i="32"/>
  <c r="AI1301" i="32"/>
  <c r="AC1301" i="32"/>
  <c r="V1301" i="32" a="1"/>
  <c r="V1301" i="32" s="1"/>
  <c r="T1301" i="32" a="1"/>
  <c r="T1301" i="32" s="1"/>
  <c r="S1301" i="32" a="1"/>
  <c r="S1301" i="32" s="1"/>
  <c r="H1301" i="32"/>
  <c r="C1301" i="32"/>
  <c r="AV1300" i="32"/>
  <c r="AU1300" i="32"/>
  <c r="AT1300" i="32"/>
  <c r="AQ1300" i="32"/>
  <c r="AP1300" i="32"/>
  <c r="AO1300" i="32"/>
  <c r="AN1300" i="32"/>
  <c r="AM1300" i="32"/>
  <c r="AL1300" i="32"/>
  <c r="AK1300" i="32"/>
  <c r="AJ1300" i="32"/>
  <c r="AI1300" i="32"/>
  <c r="AC1300" i="32"/>
  <c r="V1300" i="32" a="1"/>
  <c r="V1300" i="32" s="1"/>
  <c r="T1300" i="32" a="1"/>
  <c r="T1300" i="32" s="1"/>
  <c r="S1300" i="32" a="1"/>
  <c r="S1300" i="32" s="1"/>
  <c r="H1300" i="32"/>
  <c r="C1300" i="32"/>
  <c r="AV1299" i="32"/>
  <c r="AU1299" i="32"/>
  <c r="AT1299" i="32"/>
  <c r="AQ1299" i="32"/>
  <c r="AP1299" i="32"/>
  <c r="AO1299" i="32"/>
  <c r="AN1299" i="32"/>
  <c r="AM1299" i="32"/>
  <c r="AL1299" i="32"/>
  <c r="AK1299" i="32"/>
  <c r="AJ1299" i="32"/>
  <c r="AI1299" i="32"/>
  <c r="AC1299" i="32"/>
  <c r="V1299" i="32" a="1"/>
  <c r="V1299" i="32" s="1"/>
  <c r="T1299" i="32" a="1"/>
  <c r="T1299" i="32" s="1"/>
  <c r="S1299" i="32" a="1"/>
  <c r="S1299" i="32" s="1"/>
  <c r="H1299" i="32"/>
  <c r="C1299" i="32"/>
  <c r="AV1298" i="32"/>
  <c r="AU1298" i="32"/>
  <c r="AT1298" i="32"/>
  <c r="AQ1298" i="32"/>
  <c r="AP1298" i="32"/>
  <c r="AO1298" i="32"/>
  <c r="AN1298" i="32"/>
  <c r="AM1298" i="32"/>
  <c r="AL1298" i="32"/>
  <c r="AK1298" i="32"/>
  <c r="AJ1298" i="32"/>
  <c r="AI1298" i="32"/>
  <c r="AC1298" i="32"/>
  <c r="V1298" i="32" a="1"/>
  <c r="V1298" i="32" s="1"/>
  <c r="T1298" i="32" a="1"/>
  <c r="T1298" i="32" s="1"/>
  <c r="S1298" i="32" a="1"/>
  <c r="S1298" i="32" s="1"/>
  <c r="H1298" i="32"/>
  <c r="C1298" i="32"/>
  <c r="AV1297" i="32"/>
  <c r="AU1297" i="32"/>
  <c r="AT1297" i="32"/>
  <c r="AQ1297" i="32"/>
  <c r="AP1297" i="32"/>
  <c r="AO1297" i="32"/>
  <c r="AN1297" i="32"/>
  <c r="AM1297" i="32"/>
  <c r="AL1297" i="32"/>
  <c r="AK1297" i="32"/>
  <c r="AJ1297" i="32"/>
  <c r="AI1297" i="32"/>
  <c r="AC1297" i="32"/>
  <c r="V1297" i="32" a="1"/>
  <c r="V1297" i="32" s="1"/>
  <c r="T1297" i="32" a="1"/>
  <c r="T1297" i="32" s="1"/>
  <c r="S1297" i="32" a="1"/>
  <c r="S1297" i="32" s="1"/>
  <c r="H1297" i="32"/>
  <c r="C1297" i="32"/>
  <c r="AV1296" i="32"/>
  <c r="AU1296" i="32"/>
  <c r="AT1296" i="32"/>
  <c r="AQ1296" i="32"/>
  <c r="AP1296" i="32"/>
  <c r="AO1296" i="32"/>
  <c r="AN1296" i="32"/>
  <c r="AM1296" i="32"/>
  <c r="AL1296" i="32"/>
  <c r="AK1296" i="32"/>
  <c r="AJ1296" i="32"/>
  <c r="AI1296" i="32"/>
  <c r="AC1296" i="32"/>
  <c r="V1296" i="32" a="1"/>
  <c r="V1296" i="32" s="1"/>
  <c r="T1296" i="32" a="1"/>
  <c r="T1296" i="32" s="1"/>
  <c r="S1296" i="32" a="1"/>
  <c r="S1296" i="32" s="1"/>
  <c r="H1296" i="32"/>
  <c r="C1296" i="32"/>
  <c r="AV1295" i="32"/>
  <c r="AU1295" i="32"/>
  <c r="AT1295" i="32"/>
  <c r="AQ1295" i="32"/>
  <c r="AP1295" i="32"/>
  <c r="AO1295" i="32"/>
  <c r="AN1295" i="32"/>
  <c r="AM1295" i="32"/>
  <c r="AL1295" i="32"/>
  <c r="AK1295" i="32"/>
  <c r="AJ1295" i="32"/>
  <c r="AI1295" i="32"/>
  <c r="AC1295" i="32"/>
  <c r="V1295" i="32" a="1"/>
  <c r="V1295" i="32" s="1"/>
  <c r="T1295" i="32" a="1"/>
  <c r="T1295" i="32" s="1"/>
  <c r="S1295" i="32" a="1"/>
  <c r="S1295" i="32" s="1"/>
  <c r="H1295" i="32"/>
  <c r="C1295" i="32"/>
  <c r="AV1294" i="32"/>
  <c r="AU1294" i="32"/>
  <c r="AT1294" i="32"/>
  <c r="AQ1294" i="32"/>
  <c r="AP1294" i="32"/>
  <c r="AO1294" i="32"/>
  <c r="AN1294" i="32"/>
  <c r="AM1294" i="32"/>
  <c r="AL1294" i="32"/>
  <c r="AK1294" i="32"/>
  <c r="AJ1294" i="32"/>
  <c r="AI1294" i="32"/>
  <c r="AC1294" i="32"/>
  <c r="V1294" i="32" a="1"/>
  <c r="V1294" i="32" s="1"/>
  <c r="T1294" i="32" a="1"/>
  <c r="T1294" i="32" s="1"/>
  <c r="S1294" i="32" a="1"/>
  <c r="S1294" i="32" s="1"/>
  <c r="H1294" i="32"/>
  <c r="C1294" i="32"/>
  <c r="AV1293" i="32"/>
  <c r="AU1293" i="32"/>
  <c r="AT1293" i="32"/>
  <c r="AQ1293" i="32"/>
  <c r="AP1293" i="32"/>
  <c r="AO1293" i="32"/>
  <c r="AN1293" i="32"/>
  <c r="AM1293" i="32"/>
  <c r="AL1293" i="32"/>
  <c r="AK1293" i="32"/>
  <c r="AJ1293" i="32"/>
  <c r="AI1293" i="32"/>
  <c r="AC1293" i="32"/>
  <c r="V1293" i="32" a="1"/>
  <c r="V1293" i="32" s="1"/>
  <c r="T1293" i="32" a="1"/>
  <c r="T1293" i="32" s="1"/>
  <c r="S1293" i="32" a="1"/>
  <c r="S1293" i="32" s="1"/>
  <c r="H1293" i="32"/>
  <c r="C1293" i="32"/>
  <c r="AV1292" i="32"/>
  <c r="AU1292" i="32"/>
  <c r="AT1292" i="32"/>
  <c r="AQ1292" i="32"/>
  <c r="AP1292" i="32"/>
  <c r="AO1292" i="32"/>
  <c r="AN1292" i="32"/>
  <c r="AM1292" i="32"/>
  <c r="AL1292" i="32"/>
  <c r="AK1292" i="32"/>
  <c r="AJ1292" i="32"/>
  <c r="AI1292" i="32"/>
  <c r="AC1292" i="32"/>
  <c r="V1292" i="32" a="1"/>
  <c r="V1292" i="32" s="1"/>
  <c r="T1292" i="32" a="1"/>
  <c r="T1292" i="32" s="1"/>
  <c r="S1292" i="32" a="1"/>
  <c r="S1292" i="32" s="1"/>
  <c r="H1292" i="32"/>
  <c r="C1292" i="32"/>
  <c r="AV1291" i="32"/>
  <c r="AU1291" i="32"/>
  <c r="AT1291" i="32"/>
  <c r="AQ1291" i="32"/>
  <c r="AP1291" i="32"/>
  <c r="AO1291" i="32"/>
  <c r="AN1291" i="32"/>
  <c r="AM1291" i="32"/>
  <c r="AL1291" i="32"/>
  <c r="AK1291" i="32"/>
  <c r="AJ1291" i="32"/>
  <c r="AI1291" i="32"/>
  <c r="AC1291" i="32"/>
  <c r="V1291" i="32" a="1"/>
  <c r="V1291" i="32" s="1"/>
  <c r="T1291" i="32" a="1"/>
  <c r="T1291" i="32" s="1"/>
  <c r="S1291" i="32" a="1"/>
  <c r="S1291" i="32" s="1"/>
  <c r="H1291" i="32"/>
  <c r="C1291" i="32"/>
  <c r="AV1290" i="32"/>
  <c r="AU1290" i="32"/>
  <c r="AT1290" i="32"/>
  <c r="AQ1290" i="32"/>
  <c r="AP1290" i="32"/>
  <c r="AO1290" i="32"/>
  <c r="AN1290" i="32"/>
  <c r="AM1290" i="32"/>
  <c r="AL1290" i="32"/>
  <c r="AK1290" i="32"/>
  <c r="AJ1290" i="32"/>
  <c r="AI1290" i="32"/>
  <c r="AC1290" i="32"/>
  <c r="V1290" i="32" a="1"/>
  <c r="V1290" i="32" s="1"/>
  <c r="T1290" i="32" a="1"/>
  <c r="T1290" i="32" s="1"/>
  <c r="S1290" i="32" a="1"/>
  <c r="S1290" i="32" s="1"/>
  <c r="H1290" i="32"/>
  <c r="C1290" i="32"/>
  <c r="AV1289" i="32"/>
  <c r="AU1289" i="32"/>
  <c r="AT1289" i="32"/>
  <c r="AQ1289" i="32"/>
  <c r="AP1289" i="32"/>
  <c r="AO1289" i="32"/>
  <c r="AN1289" i="32"/>
  <c r="AM1289" i="32"/>
  <c r="AL1289" i="32"/>
  <c r="AK1289" i="32"/>
  <c r="AJ1289" i="32"/>
  <c r="AI1289" i="32"/>
  <c r="AC1289" i="32"/>
  <c r="V1289" i="32" a="1"/>
  <c r="V1289" i="32" s="1"/>
  <c r="T1289" i="32" a="1"/>
  <c r="T1289" i="32" s="1"/>
  <c r="S1289" i="32" a="1"/>
  <c r="S1289" i="32" s="1"/>
  <c r="H1289" i="32"/>
  <c r="C1289" i="32"/>
  <c r="AV1288" i="32"/>
  <c r="AU1288" i="32"/>
  <c r="AT1288" i="32"/>
  <c r="AQ1288" i="32"/>
  <c r="AP1288" i="32"/>
  <c r="AO1288" i="32"/>
  <c r="AN1288" i="32"/>
  <c r="AM1288" i="32"/>
  <c r="AL1288" i="32"/>
  <c r="AK1288" i="32"/>
  <c r="AJ1288" i="32"/>
  <c r="AI1288" i="32"/>
  <c r="AC1288" i="32"/>
  <c r="V1288" i="32" a="1"/>
  <c r="V1288" i="32" s="1"/>
  <c r="T1288" i="32" a="1"/>
  <c r="T1288" i="32" s="1"/>
  <c r="S1288" i="32" a="1"/>
  <c r="S1288" i="32" s="1"/>
  <c r="H1288" i="32"/>
  <c r="C1288" i="32"/>
  <c r="AV1287" i="32"/>
  <c r="AU1287" i="32"/>
  <c r="AT1287" i="32"/>
  <c r="AQ1287" i="32"/>
  <c r="AP1287" i="32"/>
  <c r="AO1287" i="32"/>
  <c r="AN1287" i="32"/>
  <c r="AM1287" i="32"/>
  <c r="AL1287" i="32"/>
  <c r="AK1287" i="32"/>
  <c r="AJ1287" i="32"/>
  <c r="AI1287" i="32"/>
  <c r="AC1287" i="32"/>
  <c r="V1287" i="32" a="1"/>
  <c r="V1287" i="32" s="1"/>
  <c r="T1287" i="32" a="1"/>
  <c r="T1287" i="32" s="1"/>
  <c r="S1287" i="32" a="1"/>
  <c r="S1287" i="32" s="1"/>
  <c r="H1287" i="32"/>
  <c r="C1287" i="32"/>
  <c r="AV1286" i="32"/>
  <c r="AU1286" i="32"/>
  <c r="AT1286" i="32"/>
  <c r="AQ1286" i="32"/>
  <c r="AP1286" i="32"/>
  <c r="AO1286" i="32"/>
  <c r="AN1286" i="32"/>
  <c r="AM1286" i="32"/>
  <c r="AL1286" i="32"/>
  <c r="AK1286" i="32"/>
  <c r="AJ1286" i="32"/>
  <c r="AI1286" i="32"/>
  <c r="AC1286" i="32"/>
  <c r="V1286" i="32" a="1"/>
  <c r="V1286" i="32" s="1"/>
  <c r="T1286" i="32" a="1"/>
  <c r="T1286" i="32" s="1"/>
  <c r="S1286" i="32" a="1"/>
  <c r="S1286" i="32" s="1"/>
  <c r="H1286" i="32"/>
  <c r="C1286" i="32"/>
  <c r="AV1285" i="32"/>
  <c r="AU1285" i="32"/>
  <c r="AT1285" i="32"/>
  <c r="AQ1285" i="32"/>
  <c r="AP1285" i="32"/>
  <c r="AO1285" i="32"/>
  <c r="AN1285" i="32"/>
  <c r="AM1285" i="32"/>
  <c r="AL1285" i="32"/>
  <c r="AK1285" i="32"/>
  <c r="AJ1285" i="32"/>
  <c r="AI1285" i="32"/>
  <c r="AC1285" i="32"/>
  <c r="V1285" i="32" a="1"/>
  <c r="V1285" i="32" s="1"/>
  <c r="T1285" i="32" a="1"/>
  <c r="T1285" i="32" s="1"/>
  <c r="S1285" i="32" a="1"/>
  <c r="S1285" i="32" s="1"/>
  <c r="H1285" i="32"/>
  <c r="C1285" i="32"/>
  <c r="AV1284" i="32"/>
  <c r="AU1284" i="32"/>
  <c r="AT1284" i="32"/>
  <c r="AQ1284" i="32"/>
  <c r="AP1284" i="32"/>
  <c r="AO1284" i="32"/>
  <c r="AN1284" i="32"/>
  <c r="AM1284" i="32"/>
  <c r="AL1284" i="32"/>
  <c r="AK1284" i="32"/>
  <c r="AJ1284" i="32"/>
  <c r="AI1284" i="32"/>
  <c r="AC1284" i="32"/>
  <c r="V1284" i="32" a="1"/>
  <c r="V1284" i="32" s="1"/>
  <c r="T1284" i="32" a="1"/>
  <c r="T1284" i="32" s="1"/>
  <c r="S1284" i="32" a="1"/>
  <c r="S1284" i="32" s="1"/>
  <c r="H1284" i="32"/>
  <c r="C1284" i="32"/>
  <c r="AV1283" i="32"/>
  <c r="AU1283" i="32"/>
  <c r="AT1283" i="32"/>
  <c r="AQ1283" i="32"/>
  <c r="AP1283" i="32"/>
  <c r="AO1283" i="32"/>
  <c r="AN1283" i="32"/>
  <c r="AM1283" i="32"/>
  <c r="AL1283" i="32"/>
  <c r="AK1283" i="32"/>
  <c r="AJ1283" i="32"/>
  <c r="AI1283" i="32"/>
  <c r="AC1283" i="32"/>
  <c r="V1283" i="32" a="1"/>
  <c r="V1283" i="32" s="1"/>
  <c r="T1283" i="32" a="1"/>
  <c r="T1283" i="32" s="1"/>
  <c r="S1283" i="32" a="1"/>
  <c r="S1283" i="32" s="1"/>
  <c r="H1283" i="32"/>
  <c r="C1283" i="32"/>
  <c r="AV1282" i="32"/>
  <c r="AU1282" i="32"/>
  <c r="AT1282" i="32"/>
  <c r="AQ1282" i="32"/>
  <c r="AP1282" i="32"/>
  <c r="AO1282" i="32"/>
  <c r="AN1282" i="32"/>
  <c r="AM1282" i="32"/>
  <c r="AL1282" i="32"/>
  <c r="AK1282" i="32"/>
  <c r="AJ1282" i="32"/>
  <c r="AI1282" i="32"/>
  <c r="AC1282" i="32"/>
  <c r="V1282" i="32" a="1"/>
  <c r="V1282" i="32" s="1"/>
  <c r="T1282" i="32" a="1"/>
  <c r="T1282" i="32" s="1"/>
  <c r="S1282" i="32" a="1"/>
  <c r="S1282" i="32" s="1"/>
  <c r="H1282" i="32"/>
  <c r="C1282" i="32"/>
  <c r="AV1281" i="32"/>
  <c r="AU1281" i="32"/>
  <c r="AT1281" i="32"/>
  <c r="AQ1281" i="32"/>
  <c r="AP1281" i="32"/>
  <c r="AO1281" i="32"/>
  <c r="AN1281" i="32"/>
  <c r="AM1281" i="32"/>
  <c r="AL1281" i="32"/>
  <c r="AK1281" i="32"/>
  <c r="AJ1281" i="32"/>
  <c r="AI1281" i="32"/>
  <c r="AC1281" i="32"/>
  <c r="V1281" i="32" a="1"/>
  <c r="V1281" i="32" s="1"/>
  <c r="T1281" i="32" a="1"/>
  <c r="T1281" i="32" s="1"/>
  <c r="S1281" i="32" a="1"/>
  <c r="S1281" i="32" s="1"/>
  <c r="H1281" i="32"/>
  <c r="C1281" i="32"/>
  <c r="AV1280" i="32"/>
  <c r="AU1280" i="32"/>
  <c r="AT1280" i="32"/>
  <c r="AQ1280" i="32"/>
  <c r="AP1280" i="32"/>
  <c r="AO1280" i="32"/>
  <c r="AN1280" i="32"/>
  <c r="AM1280" i="32"/>
  <c r="AL1280" i="32"/>
  <c r="AK1280" i="32"/>
  <c r="AJ1280" i="32"/>
  <c r="AI1280" i="32"/>
  <c r="AC1280" i="32"/>
  <c r="V1280" i="32" a="1"/>
  <c r="V1280" i="32" s="1"/>
  <c r="T1280" i="32" a="1"/>
  <c r="T1280" i="32" s="1"/>
  <c r="S1280" i="32" a="1"/>
  <c r="S1280" i="32" s="1"/>
  <c r="H1280" i="32"/>
  <c r="C1280" i="32"/>
  <c r="AV1279" i="32"/>
  <c r="AU1279" i="32"/>
  <c r="AT1279" i="32"/>
  <c r="AQ1279" i="32"/>
  <c r="AP1279" i="32"/>
  <c r="AO1279" i="32"/>
  <c r="AN1279" i="32"/>
  <c r="AM1279" i="32"/>
  <c r="AL1279" i="32"/>
  <c r="AK1279" i="32"/>
  <c r="AJ1279" i="32"/>
  <c r="AI1279" i="32"/>
  <c r="AC1279" i="32"/>
  <c r="V1279" i="32" a="1"/>
  <c r="V1279" i="32" s="1"/>
  <c r="T1279" i="32" a="1"/>
  <c r="T1279" i="32" s="1"/>
  <c r="S1279" i="32" a="1"/>
  <c r="S1279" i="32" s="1"/>
  <c r="H1279" i="32"/>
  <c r="C1279" i="32"/>
  <c r="AV1278" i="32"/>
  <c r="AU1278" i="32"/>
  <c r="AT1278" i="32"/>
  <c r="AQ1278" i="32"/>
  <c r="AP1278" i="32"/>
  <c r="AO1278" i="32"/>
  <c r="AN1278" i="32"/>
  <c r="AM1278" i="32"/>
  <c r="AL1278" i="32"/>
  <c r="AK1278" i="32"/>
  <c r="AJ1278" i="32"/>
  <c r="AI1278" i="32"/>
  <c r="AC1278" i="32"/>
  <c r="V1278" i="32" a="1"/>
  <c r="V1278" i="32" s="1"/>
  <c r="T1278" i="32" a="1"/>
  <c r="T1278" i="32" s="1"/>
  <c r="S1278" i="32" a="1"/>
  <c r="S1278" i="32" s="1"/>
  <c r="H1278" i="32"/>
  <c r="C1278" i="32"/>
  <c r="AV1277" i="32"/>
  <c r="AU1277" i="32"/>
  <c r="AT1277" i="32"/>
  <c r="AQ1277" i="32"/>
  <c r="AP1277" i="32"/>
  <c r="AO1277" i="32"/>
  <c r="AN1277" i="32"/>
  <c r="AM1277" i="32"/>
  <c r="AL1277" i="32"/>
  <c r="AK1277" i="32"/>
  <c r="AJ1277" i="32"/>
  <c r="AI1277" i="32"/>
  <c r="AC1277" i="32"/>
  <c r="V1277" i="32" a="1"/>
  <c r="V1277" i="32" s="1"/>
  <c r="T1277" i="32" a="1"/>
  <c r="T1277" i="32" s="1"/>
  <c r="S1277" i="32" a="1"/>
  <c r="S1277" i="32" s="1"/>
  <c r="H1277" i="32"/>
  <c r="C1277" i="32"/>
  <c r="AV1276" i="32"/>
  <c r="AU1276" i="32"/>
  <c r="AT1276" i="32"/>
  <c r="AQ1276" i="32"/>
  <c r="AP1276" i="32"/>
  <c r="AO1276" i="32"/>
  <c r="AN1276" i="32"/>
  <c r="AM1276" i="32"/>
  <c r="AL1276" i="32"/>
  <c r="AK1276" i="32"/>
  <c r="AJ1276" i="32"/>
  <c r="AI1276" i="32"/>
  <c r="AC1276" i="32"/>
  <c r="V1276" i="32" a="1"/>
  <c r="V1276" i="32" s="1"/>
  <c r="T1276" i="32" a="1"/>
  <c r="T1276" i="32" s="1"/>
  <c r="S1276" i="32" a="1"/>
  <c r="S1276" i="32" s="1"/>
  <c r="H1276" i="32"/>
  <c r="C1276" i="32"/>
  <c r="AV1275" i="32"/>
  <c r="AU1275" i="32"/>
  <c r="AT1275" i="32"/>
  <c r="AQ1275" i="32"/>
  <c r="AP1275" i="32"/>
  <c r="AO1275" i="32"/>
  <c r="AN1275" i="32"/>
  <c r="AM1275" i="32"/>
  <c r="AL1275" i="32"/>
  <c r="AK1275" i="32"/>
  <c r="AJ1275" i="32"/>
  <c r="AI1275" i="32"/>
  <c r="AC1275" i="32"/>
  <c r="V1275" i="32" a="1"/>
  <c r="V1275" i="32" s="1"/>
  <c r="T1275" i="32" a="1"/>
  <c r="T1275" i="32" s="1"/>
  <c r="S1275" i="32" a="1"/>
  <c r="S1275" i="32" s="1"/>
  <c r="H1275" i="32"/>
  <c r="C1275" i="32"/>
  <c r="AV1274" i="32"/>
  <c r="AU1274" i="32"/>
  <c r="AT1274" i="32"/>
  <c r="AQ1274" i="32"/>
  <c r="AP1274" i="32"/>
  <c r="AO1274" i="32"/>
  <c r="AN1274" i="32"/>
  <c r="AM1274" i="32"/>
  <c r="AL1274" i="32"/>
  <c r="AK1274" i="32"/>
  <c r="AJ1274" i="32"/>
  <c r="AI1274" i="32"/>
  <c r="AC1274" i="32"/>
  <c r="V1274" i="32" a="1"/>
  <c r="V1274" i="32" s="1"/>
  <c r="T1274" i="32" a="1"/>
  <c r="T1274" i="32" s="1"/>
  <c r="S1274" i="32" a="1"/>
  <c r="S1274" i="32" s="1"/>
  <c r="H1274" i="32"/>
  <c r="C1274" i="32"/>
  <c r="AV1273" i="32"/>
  <c r="AU1273" i="32"/>
  <c r="AT1273" i="32"/>
  <c r="AQ1273" i="32"/>
  <c r="AP1273" i="32"/>
  <c r="AO1273" i="32"/>
  <c r="AN1273" i="32"/>
  <c r="AM1273" i="32"/>
  <c r="AL1273" i="32"/>
  <c r="AK1273" i="32"/>
  <c r="AJ1273" i="32"/>
  <c r="AI1273" i="32"/>
  <c r="AC1273" i="32"/>
  <c r="V1273" i="32" a="1"/>
  <c r="V1273" i="32" s="1"/>
  <c r="T1273" i="32" a="1"/>
  <c r="T1273" i="32" s="1"/>
  <c r="S1273" i="32" a="1"/>
  <c r="S1273" i="32" s="1"/>
  <c r="H1273" i="32"/>
  <c r="C1273" i="32"/>
  <c r="AV1272" i="32"/>
  <c r="AU1272" i="32"/>
  <c r="AT1272" i="32"/>
  <c r="AQ1272" i="32"/>
  <c r="AP1272" i="32"/>
  <c r="AO1272" i="32"/>
  <c r="AN1272" i="32"/>
  <c r="AM1272" i="32"/>
  <c r="AL1272" i="32"/>
  <c r="AK1272" i="32"/>
  <c r="AJ1272" i="32"/>
  <c r="AI1272" i="32"/>
  <c r="AC1272" i="32"/>
  <c r="V1272" i="32" a="1"/>
  <c r="V1272" i="32" s="1"/>
  <c r="T1272" i="32" a="1"/>
  <c r="T1272" i="32" s="1"/>
  <c r="S1272" i="32" a="1"/>
  <c r="S1272" i="32" s="1"/>
  <c r="H1272" i="32"/>
  <c r="C1272" i="32"/>
  <c r="AV1271" i="32"/>
  <c r="AU1271" i="32"/>
  <c r="AT1271" i="32"/>
  <c r="AQ1271" i="32"/>
  <c r="AP1271" i="32"/>
  <c r="AO1271" i="32"/>
  <c r="AN1271" i="32"/>
  <c r="AM1271" i="32"/>
  <c r="AL1271" i="32"/>
  <c r="AK1271" i="32"/>
  <c r="AJ1271" i="32"/>
  <c r="AI1271" i="32"/>
  <c r="AC1271" i="32"/>
  <c r="V1271" i="32" a="1"/>
  <c r="V1271" i="32" s="1"/>
  <c r="T1271" i="32" a="1"/>
  <c r="T1271" i="32" s="1"/>
  <c r="S1271" i="32" a="1"/>
  <c r="S1271" i="32" s="1"/>
  <c r="H1271" i="32"/>
  <c r="C1271" i="32"/>
  <c r="AV1270" i="32"/>
  <c r="AU1270" i="32"/>
  <c r="AT1270" i="32"/>
  <c r="AQ1270" i="32"/>
  <c r="AP1270" i="32"/>
  <c r="AO1270" i="32"/>
  <c r="AN1270" i="32"/>
  <c r="AM1270" i="32"/>
  <c r="AL1270" i="32"/>
  <c r="AK1270" i="32"/>
  <c r="AJ1270" i="32"/>
  <c r="AI1270" i="32"/>
  <c r="AC1270" i="32"/>
  <c r="V1270" i="32" a="1"/>
  <c r="V1270" i="32" s="1"/>
  <c r="T1270" i="32" a="1"/>
  <c r="T1270" i="32" s="1"/>
  <c r="S1270" i="32" a="1"/>
  <c r="S1270" i="32" s="1"/>
  <c r="H1270" i="32"/>
  <c r="C1270" i="32"/>
  <c r="AV1269" i="32"/>
  <c r="AU1269" i="32"/>
  <c r="AT1269" i="32"/>
  <c r="AQ1269" i="32"/>
  <c r="AP1269" i="32"/>
  <c r="AO1269" i="32"/>
  <c r="AN1269" i="32"/>
  <c r="AM1269" i="32"/>
  <c r="AL1269" i="32"/>
  <c r="AK1269" i="32"/>
  <c r="AJ1269" i="32"/>
  <c r="AI1269" i="32"/>
  <c r="AC1269" i="32"/>
  <c r="V1269" i="32" a="1"/>
  <c r="V1269" i="32" s="1"/>
  <c r="T1269" i="32" a="1"/>
  <c r="T1269" i="32" s="1"/>
  <c r="S1269" i="32" a="1"/>
  <c r="S1269" i="32" s="1"/>
  <c r="H1269" i="32"/>
  <c r="C1269" i="32"/>
  <c r="AV1268" i="32"/>
  <c r="AU1268" i="32"/>
  <c r="AT1268" i="32"/>
  <c r="AQ1268" i="32"/>
  <c r="AP1268" i="32"/>
  <c r="AO1268" i="32"/>
  <c r="AN1268" i="32"/>
  <c r="AM1268" i="32"/>
  <c r="AL1268" i="32"/>
  <c r="AK1268" i="32"/>
  <c r="AJ1268" i="32"/>
  <c r="AI1268" i="32"/>
  <c r="AC1268" i="32"/>
  <c r="V1268" i="32" a="1"/>
  <c r="V1268" i="32" s="1"/>
  <c r="T1268" i="32" a="1"/>
  <c r="T1268" i="32" s="1"/>
  <c r="S1268" i="32" a="1"/>
  <c r="S1268" i="32" s="1"/>
  <c r="H1268" i="32"/>
  <c r="C1268" i="32"/>
  <c r="AV1267" i="32"/>
  <c r="AU1267" i="32"/>
  <c r="AT1267" i="32"/>
  <c r="AQ1267" i="32"/>
  <c r="AP1267" i="32"/>
  <c r="AO1267" i="32"/>
  <c r="AN1267" i="32"/>
  <c r="AM1267" i="32"/>
  <c r="AL1267" i="32"/>
  <c r="AK1267" i="32"/>
  <c r="AJ1267" i="32"/>
  <c r="AI1267" i="32"/>
  <c r="AC1267" i="32"/>
  <c r="V1267" i="32" a="1"/>
  <c r="V1267" i="32" s="1"/>
  <c r="T1267" i="32" a="1"/>
  <c r="T1267" i="32" s="1"/>
  <c r="S1267" i="32" a="1"/>
  <c r="S1267" i="32" s="1"/>
  <c r="H1267" i="32"/>
  <c r="C1267" i="32"/>
  <c r="AV1266" i="32"/>
  <c r="AU1266" i="32"/>
  <c r="AT1266" i="32"/>
  <c r="AQ1266" i="32"/>
  <c r="AP1266" i="32"/>
  <c r="AO1266" i="32"/>
  <c r="AN1266" i="32"/>
  <c r="AM1266" i="32"/>
  <c r="AL1266" i="32"/>
  <c r="AK1266" i="32"/>
  <c r="AJ1266" i="32"/>
  <c r="AI1266" i="32"/>
  <c r="AC1266" i="32"/>
  <c r="V1266" i="32" a="1"/>
  <c r="V1266" i="32" s="1"/>
  <c r="T1266" i="32" a="1"/>
  <c r="T1266" i="32" s="1"/>
  <c r="S1266" i="32" a="1"/>
  <c r="S1266" i="32" s="1"/>
  <c r="H1266" i="32"/>
  <c r="C1266" i="32"/>
  <c r="AV1265" i="32"/>
  <c r="AU1265" i="32"/>
  <c r="AT1265" i="32"/>
  <c r="AQ1265" i="32"/>
  <c r="AP1265" i="32"/>
  <c r="AO1265" i="32"/>
  <c r="AN1265" i="32"/>
  <c r="AM1265" i="32"/>
  <c r="AL1265" i="32"/>
  <c r="AK1265" i="32"/>
  <c r="AJ1265" i="32"/>
  <c r="AI1265" i="32"/>
  <c r="AC1265" i="32"/>
  <c r="V1265" i="32" a="1"/>
  <c r="V1265" i="32" s="1"/>
  <c r="T1265" i="32" a="1"/>
  <c r="T1265" i="32" s="1"/>
  <c r="S1265" i="32" a="1"/>
  <c r="S1265" i="32" s="1"/>
  <c r="H1265" i="32"/>
  <c r="C1265" i="32"/>
  <c r="AV1264" i="32"/>
  <c r="AU1264" i="32"/>
  <c r="AT1264" i="32"/>
  <c r="AQ1264" i="32"/>
  <c r="AP1264" i="32"/>
  <c r="AO1264" i="32"/>
  <c r="AN1264" i="32"/>
  <c r="AM1264" i="32"/>
  <c r="AL1264" i="32"/>
  <c r="AK1264" i="32"/>
  <c r="AJ1264" i="32"/>
  <c r="AI1264" i="32"/>
  <c r="AC1264" i="32"/>
  <c r="V1264" i="32" a="1"/>
  <c r="V1264" i="32" s="1"/>
  <c r="T1264" i="32" a="1"/>
  <c r="T1264" i="32" s="1"/>
  <c r="S1264" i="32" a="1"/>
  <c r="S1264" i="32" s="1"/>
  <c r="H1264" i="32"/>
  <c r="C1264" i="32"/>
  <c r="AV1263" i="32"/>
  <c r="AU1263" i="32"/>
  <c r="AT1263" i="32"/>
  <c r="AQ1263" i="32"/>
  <c r="AP1263" i="32"/>
  <c r="AO1263" i="32"/>
  <c r="AN1263" i="32"/>
  <c r="AM1263" i="32"/>
  <c r="AL1263" i="32"/>
  <c r="AK1263" i="32"/>
  <c r="AJ1263" i="32"/>
  <c r="AI1263" i="32"/>
  <c r="AC1263" i="32"/>
  <c r="V1263" i="32" a="1"/>
  <c r="V1263" i="32" s="1"/>
  <c r="T1263" i="32" a="1"/>
  <c r="T1263" i="32" s="1"/>
  <c r="S1263" i="32" a="1"/>
  <c r="S1263" i="32" s="1"/>
  <c r="H1263" i="32"/>
  <c r="C1263" i="32"/>
  <c r="AV1262" i="32"/>
  <c r="AU1262" i="32"/>
  <c r="AT1262" i="32"/>
  <c r="AQ1262" i="32"/>
  <c r="AP1262" i="32"/>
  <c r="AO1262" i="32"/>
  <c r="AN1262" i="32"/>
  <c r="AM1262" i="32"/>
  <c r="AL1262" i="32"/>
  <c r="AK1262" i="32"/>
  <c r="AJ1262" i="32"/>
  <c r="AI1262" i="32"/>
  <c r="AC1262" i="32"/>
  <c r="V1262" i="32" a="1"/>
  <c r="V1262" i="32" s="1"/>
  <c r="T1262" i="32" a="1"/>
  <c r="T1262" i="32" s="1"/>
  <c r="S1262" i="32" a="1"/>
  <c r="S1262" i="32" s="1"/>
  <c r="H1262" i="32"/>
  <c r="C1262" i="32"/>
  <c r="AV1261" i="32"/>
  <c r="AU1261" i="32"/>
  <c r="AT1261" i="32"/>
  <c r="AQ1261" i="32"/>
  <c r="AP1261" i="32"/>
  <c r="AO1261" i="32"/>
  <c r="AN1261" i="32"/>
  <c r="AM1261" i="32"/>
  <c r="AL1261" i="32"/>
  <c r="AK1261" i="32"/>
  <c r="AJ1261" i="32"/>
  <c r="AI1261" i="32"/>
  <c r="AC1261" i="32"/>
  <c r="V1261" i="32" a="1"/>
  <c r="V1261" i="32" s="1"/>
  <c r="T1261" i="32" a="1"/>
  <c r="T1261" i="32" s="1"/>
  <c r="S1261" i="32" a="1"/>
  <c r="S1261" i="32" s="1"/>
  <c r="H1261" i="32"/>
  <c r="C1261" i="32"/>
  <c r="AV1260" i="32"/>
  <c r="AU1260" i="32"/>
  <c r="AT1260" i="32"/>
  <c r="AQ1260" i="32"/>
  <c r="AP1260" i="32"/>
  <c r="AO1260" i="32"/>
  <c r="AN1260" i="32"/>
  <c r="AM1260" i="32"/>
  <c r="AL1260" i="32"/>
  <c r="AK1260" i="32"/>
  <c r="AJ1260" i="32"/>
  <c r="AI1260" i="32"/>
  <c r="AC1260" i="32"/>
  <c r="V1260" i="32" a="1"/>
  <c r="V1260" i="32" s="1"/>
  <c r="T1260" i="32" a="1"/>
  <c r="T1260" i="32" s="1"/>
  <c r="S1260" i="32" a="1"/>
  <c r="S1260" i="32" s="1"/>
  <c r="H1260" i="32"/>
  <c r="C1260" i="32"/>
  <c r="AV1259" i="32"/>
  <c r="AU1259" i="32"/>
  <c r="AT1259" i="32"/>
  <c r="AQ1259" i="32"/>
  <c r="AP1259" i="32"/>
  <c r="AO1259" i="32"/>
  <c r="AN1259" i="32"/>
  <c r="AM1259" i="32"/>
  <c r="AL1259" i="32"/>
  <c r="AK1259" i="32"/>
  <c r="AJ1259" i="32"/>
  <c r="AI1259" i="32"/>
  <c r="AC1259" i="32"/>
  <c r="V1259" i="32" a="1"/>
  <c r="V1259" i="32" s="1"/>
  <c r="T1259" i="32" a="1"/>
  <c r="T1259" i="32" s="1"/>
  <c r="S1259" i="32" a="1"/>
  <c r="S1259" i="32" s="1"/>
  <c r="H1259" i="32"/>
  <c r="C1259" i="32"/>
  <c r="AV1258" i="32"/>
  <c r="AU1258" i="32"/>
  <c r="AT1258" i="32"/>
  <c r="AQ1258" i="32"/>
  <c r="AP1258" i="32"/>
  <c r="AO1258" i="32"/>
  <c r="AN1258" i="32"/>
  <c r="AM1258" i="32"/>
  <c r="AL1258" i="32"/>
  <c r="AK1258" i="32"/>
  <c r="AJ1258" i="32"/>
  <c r="AI1258" i="32"/>
  <c r="AC1258" i="32"/>
  <c r="V1258" i="32" a="1"/>
  <c r="V1258" i="32" s="1"/>
  <c r="T1258" i="32" a="1"/>
  <c r="T1258" i="32" s="1"/>
  <c r="S1258" i="32" a="1"/>
  <c r="S1258" i="32" s="1"/>
  <c r="H1258" i="32"/>
  <c r="C1258" i="32"/>
  <c r="AV1257" i="32"/>
  <c r="AU1257" i="32"/>
  <c r="AT1257" i="32"/>
  <c r="AQ1257" i="32"/>
  <c r="AP1257" i="32"/>
  <c r="AO1257" i="32"/>
  <c r="AN1257" i="32"/>
  <c r="AM1257" i="32"/>
  <c r="AL1257" i="32"/>
  <c r="AK1257" i="32"/>
  <c r="AJ1257" i="32"/>
  <c r="AI1257" i="32"/>
  <c r="AC1257" i="32"/>
  <c r="V1257" i="32" a="1"/>
  <c r="V1257" i="32" s="1"/>
  <c r="T1257" i="32" a="1"/>
  <c r="T1257" i="32" s="1"/>
  <c r="S1257" i="32" a="1"/>
  <c r="S1257" i="32" s="1"/>
  <c r="H1257" i="32"/>
  <c r="C1257" i="32"/>
  <c r="AV1256" i="32"/>
  <c r="AU1256" i="32"/>
  <c r="AT1256" i="32"/>
  <c r="AQ1256" i="32"/>
  <c r="AP1256" i="32"/>
  <c r="AO1256" i="32"/>
  <c r="AN1256" i="32"/>
  <c r="AM1256" i="32"/>
  <c r="AL1256" i="32"/>
  <c r="AK1256" i="32"/>
  <c r="AJ1256" i="32"/>
  <c r="AI1256" i="32"/>
  <c r="AC1256" i="32"/>
  <c r="V1256" i="32" a="1"/>
  <c r="V1256" i="32" s="1"/>
  <c r="T1256" i="32" a="1"/>
  <c r="T1256" i="32" s="1"/>
  <c r="S1256" i="32" a="1"/>
  <c r="S1256" i="32" s="1"/>
  <c r="H1256" i="32"/>
  <c r="C1256" i="32"/>
  <c r="AV1255" i="32"/>
  <c r="AU1255" i="32"/>
  <c r="AT1255" i="32"/>
  <c r="AQ1255" i="32"/>
  <c r="AP1255" i="32"/>
  <c r="AO1255" i="32"/>
  <c r="AN1255" i="32"/>
  <c r="AM1255" i="32"/>
  <c r="AL1255" i="32"/>
  <c r="AK1255" i="32"/>
  <c r="AJ1255" i="32"/>
  <c r="AI1255" i="32"/>
  <c r="AC1255" i="32"/>
  <c r="V1255" i="32" a="1"/>
  <c r="V1255" i="32" s="1"/>
  <c r="T1255" i="32" a="1"/>
  <c r="T1255" i="32" s="1"/>
  <c r="S1255" i="32" a="1"/>
  <c r="S1255" i="32" s="1"/>
  <c r="H1255" i="32"/>
  <c r="C1255" i="32"/>
  <c r="AV1254" i="32"/>
  <c r="AU1254" i="32"/>
  <c r="AT1254" i="32"/>
  <c r="AQ1254" i="32"/>
  <c r="AP1254" i="32"/>
  <c r="AO1254" i="32"/>
  <c r="AN1254" i="32"/>
  <c r="AM1254" i="32"/>
  <c r="AL1254" i="32"/>
  <c r="AK1254" i="32"/>
  <c r="AJ1254" i="32"/>
  <c r="AI1254" i="32"/>
  <c r="AC1254" i="32"/>
  <c r="V1254" i="32" a="1"/>
  <c r="V1254" i="32" s="1"/>
  <c r="T1254" i="32" a="1"/>
  <c r="T1254" i="32" s="1"/>
  <c r="S1254" i="32" a="1"/>
  <c r="S1254" i="32" s="1"/>
  <c r="H1254" i="32"/>
  <c r="C1254" i="32"/>
  <c r="AV1253" i="32"/>
  <c r="AU1253" i="32"/>
  <c r="AT1253" i="32"/>
  <c r="AQ1253" i="32"/>
  <c r="AP1253" i="32"/>
  <c r="AO1253" i="32"/>
  <c r="AN1253" i="32"/>
  <c r="AM1253" i="32"/>
  <c r="AL1253" i="32"/>
  <c r="AK1253" i="32"/>
  <c r="AJ1253" i="32"/>
  <c r="AI1253" i="32"/>
  <c r="AC1253" i="32"/>
  <c r="V1253" i="32" a="1"/>
  <c r="V1253" i="32" s="1"/>
  <c r="T1253" i="32" a="1"/>
  <c r="T1253" i="32" s="1"/>
  <c r="S1253" i="32" a="1"/>
  <c r="S1253" i="32" s="1"/>
  <c r="H1253" i="32"/>
  <c r="C1253" i="32"/>
  <c r="AV1252" i="32"/>
  <c r="AU1252" i="32"/>
  <c r="AT1252" i="32"/>
  <c r="AQ1252" i="32"/>
  <c r="AP1252" i="32"/>
  <c r="AO1252" i="32"/>
  <c r="AN1252" i="32"/>
  <c r="AM1252" i="32"/>
  <c r="AL1252" i="32"/>
  <c r="AK1252" i="32"/>
  <c r="AJ1252" i="32"/>
  <c r="AI1252" i="32"/>
  <c r="AC1252" i="32"/>
  <c r="V1252" i="32" a="1"/>
  <c r="V1252" i="32" s="1"/>
  <c r="T1252" i="32" a="1"/>
  <c r="T1252" i="32" s="1"/>
  <c r="S1252" i="32" a="1"/>
  <c r="S1252" i="32" s="1"/>
  <c r="H1252" i="32"/>
  <c r="C1252" i="32"/>
  <c r="AV1251" i="32"/>
  <c r="AU1251" i="32"/>
  <c r="AT1251" i="32"/>
  <c r="AQ1251" i="32"/>
  <c r="AP1251" i="32"/>
  <c r="AO1251" i="32"/>
  <c r="AN1251" i="32"/>
  <c r="AM1251" i="32"/>
  <c r="AL1251" i="32"/>
  <c r="AK1251" i="32"/>
  <c r="AJ1251" i="32"/>
  <c r="AI1251" i="32"/>
  <c r="AC1251" i="32"/>
  <c r="V1251" i="32" a="1"/>
  <c r="V1251" i="32" s="1"/>
  <c r="T1251" i="32" a="1"/>
  <c r="T1251" i="32" s="1"/>
  <c r="S1251" i="32" a="1"/>
  <c r="S1251" i="32" s="1"/>
  <c r="H1251" i="32"/>
  <c r="C1251" i="32"/>
  <c r="AV1250" i="32"/>
  <c r="AU1250" i="32"/>
  <c r="AT1250" i="32"/>
  <c r="AQ1250" i="32"/>
  <c r="AP1250" i="32"/>
  <c r="AO1250" i="32"/>
  <c r="AN1250" i="32"/>
  <c r="AM1250" i="32"/>
  <c r="AL1250" i="32"/>
  <c r="AK1250" i="32"/>
  <c r="AJ1250" i="32"/>
  <c r="AI1250" i="32"/>
  <c r="AC1250" i="32"/>
  <c r="V1250" i="32" a="1"/>
  <c r="V1250" i="32" s="1"/>
  <c r="T1250" i="32" a="1"/>
  <c r="T1250" i="32" s="1"/>
  <c r="S1250" i="32" a="1"/>
  <c r="S1250" i="32" s="1"/>
  <c r="H1250" i="32"/>
  <c r="C1250" i="32"/>
  <c r="AV1249" i="32"/>
  <c r="AU1249" i="32"/>
  <c r="AT1249" i="32"/>
  <c r="AQ1249" i="32"/>
  <c r="AP1249" i="32"/>
  <c r="AO1249" i="32"/>
  <c r="AN1249" i="32"/>
  <c r="AM1249" i="32"/>
  <c r="AL1249" i="32"/>
  <c r="AK1249" i="32"/>
  <c r="AJ1249" i="32"/>
  <c r="AI1249" i="32"/>
  <c r="AC1249" i="32"/>
  <c r="V1249" i="32" a="1"/>
  <c r="V1249" i="32" s="1"/>
  <c r="T1249" i="32" a="1"/>
  <c r="T1249" i="32" s="1"/>
  <c r="S1249" i="32" a="1"/>
  <c r="S1249" i="32" s="1"/>
  <c r="H1249" i="32"/>
  <c r="C1249" i="32"/>
  <c r="AV1248" i="32"/>
  <c r="AU1248" i="32"/>
  <c r="AT1248" i="32"/>
  <c r="AQ1248" i="32"/>
  <c r="AP1248" i="32"/>
  <c r="AO1248" i="32"/>
  <c r="AN1248" i="32"/>
  <c r="AM1248" i="32"/>
  <c r="AL1248" i="32"/>
  <c r="AK1248" i="32"/>
  <c r="AJ1248" i="32"/>
  <c r="AI1248" i="32"/>
  <c r="AC1248" i="32"/>
  <c r="V1248" i="32" a="1"/>
  <c r="V1248" i="32" s="1"/>
  <c r="T1248" i="32" a="1"/>
  <c r="T1248" i="32" s="1"/>
  <c r="S1248" i="32" a="1"/>
  <c r="S1248" i="32" s="1"/>
  <c r="H1248" i="32"/>
  <c r="C1248" i="32"/>
  <c r="AV1247" i="32"/>
  <c r="AU1247" i="32"/>
  <c r="AT1247" i="32"/>
  <c r="AQ1247" i="32"/>
  <c r="AP1247" i="32"/>
  <c r="AO1247" i="32"/>
  <c r="AN1247" i="32"/>
  <c r="AM1247" i="32"/>
  <c r="AL1247" i="32"/>
  <c r="AK1247" i="32"/>
  <c r="AJ1247" i="32"/>
  <c r="AI1247" i="32"/>
  <c r="AC1247" i="32"/>
  <c r="V1247" i="32" a="1"/>
  <c r="V1247" i="32" s="1"/>
  <c r="T1247" i="32" a="1"/>
  <c r="T1247" i="32" s="1"/>
  <c r="S1247" i="32" a="1"/>
  <c r="S1247" i="32" s="1"/>
  <c r="H1247" i="32"/>
  <c r="C1247" i="32"/>
  <c r="AV1246" i="32"/>
  <c r="AU1246" i="32"/>
  <c r="AT1246" i="32"/>
  <c r="AQ1246" i="32"/>
  <c r="AP1246" i="32"/>
  <c r="AO1246" i="32"/>
  <c r="AN1246" i="32"/>
  <c r="AM1246" i="32"/>
  <c r="AL1246" i="32"/>
  <c r="AK1246" i="32"/>
  <c r="AJ1246" i="32"/>
  <c r="AI1246" i="32"/>
  <c r="AC1246" i="32"/>
  <c r="V1246" i="32" a="1"/>
  <c r="V1246" i="32" s="1"/>
  <c r="T1246" i="32" a="1"/>
  <c r="T1246" i="32" s="1"/>
  <c r="S1246" i="32" a="1"/>
  <c r="S1246" i="32" s="1"/>
  <c r="H1246" i="32"/>
  <c r="C1246" i="32"/>
  <c r="AV1245" i="32"/>
  <c r="AU1245" i="32"/>
  <c r="AT1245" i="32"/>
  <c r="AQ1245" i="32"/>
  <c r="AP1245" i="32"/>
  <c r="AO1245" i="32"/>
  <c r="AN1245" i="32"/>
  <c r="AM1245" i="32"/>
  <c r="AL1245" i="32"/>
  <c r="AK1245" i="32"/>
  <c r="AJ1245" i="32"/>
  <c r="AI1245" i="32"/>
  <c r="AC1245" i="32"/>
  <c r="V1245" i="32" a="1"/>
  <c r="V1245" i="32" s="1"/>
  <c r="T1245" i="32" a="1"/>
  <c r="T1245" i="32" s="1"/>
  <c r="S1245" i="32" a="1"/>
  <c r="S1245" i="32" s="1"/>
  <c r="H1245" i="32"/>
  <c r="C1245" i="32"/>
  <c r="AV1244" i="32"/>
  <c r="AU1244" i="32"/>
  <c r="AT1244" i="32"/>
  <c r="AQ1244" i="32"/>
  <c r="AP1244" i="32"/>
  <c r="AO1244" i="32"/>
  <c r="AN1244" i="32"/>
  <c r="AM1244" i="32"/>
  <c r="AL1244" i="32"/>
  <c r="AK1244" i="32"/>
  <c r="AJ1244" i="32"/>
  <c r="AI1244" i="32"/>
  <c r="AC1244" i="32"/>
  <c r="V1244" i="32" a="1"/>
  <c r="V1244" i="32" s="1"/>
  <c r="T1244" i="32" a="1"/>
  <c r="T1244" i="32" s="1"/>
  <c r="S1244" i="32" a="1"/>
  <c r="S1244" i="32" s="1"/>
  <c r="H1244" i="32"/>
  <c r="C1244" i="32"/>
  <c r="AV1243" i="32"/>
  <c r="AU1243" i="32"/>
  <c r="AT1243" i="32"/>
  <c r="AQ1243" i="32"/>
  <c r="AP1243" i="32"/>
  <c r="AO1243" i="32"/>
  <c r="AN1243" i="32"/>
  <c r="AM1243" i="32"/>
  <c r="AL1243" i="32"/>
  <c r="AK1243" i="32"/>
  <c r="AJ1243" i="32"/>
  <c r="AI1243" i="32"/>
  <c r="AC1243" i="32"/>
  <c r="V1243" i="32" a="1"/>
  <c r="V1243" i="32" s="1"/>
  <c r="T1243" i="32" a="1"/>
  <c r="T1243" i="32" s="1"/>
  <c r="S1243" i="32" a="1"/>
  <c r="S1243" i="32" s="1"/>
  <c r="H1243" i="32"/>
  <c r="C1243" i="32"/>
  <c r="AV1242" i="32"/>
  <c r="AU1242" i="32"/>
  <c r="AT1242" i="32"/>
  <c r="AQ1242" i="32"/>
  <c r="AP1242" i="32"/>
  <c r="AO1242" i="32"/>
  <c r="AN1242" i="32"/>
  <c r="AM1242" i="32"/>
  <c r="AL1242" i="32"/>
  <c r="AK1242" i="32"/>
  <c r="AJ1242" i="32"/>
  <c r="AI1242" i="32"/>
  <c r="AC1242" i="32"/>
  <c r="V1242" i="32" a="1"/>
  <c r="V1242" i="32" s="1"/>
  <c r="T1242" i="32" a="1"/>
  <c r="T1242" i="32" s="1"/>
  <c r="S1242" i="32" a="1"/>
  <c r="S1242" i="32" s="1"/>
  <c r="H1242" i="32"/>
  <c r="C1242" i="32"/>
  <c r="AV1241" i="32"/>
  <c r="AU1241" i="32"/>
  <c r="AT1241" i="32"/>
  <c r="AQ1241" i="32"/>
  <c r="AP1241" i="32"/>
  <c r="AO1241" i="32"/>
  <c r="AN1241" i="32"/>
  <c r="AM1241" i="32"/>
  <c r="AL1241" i="32"/>
  <c r="AK1241" i="32"/>
  <c r="AJ1241" i="32"/>
  <c r="AI1241" i="32"/>
  <c r="AC1241" i="32"/>
  <c r="V1241" i="32" a="1"/>
  <c r="V1241" i="32" s="1"/>
  <c r="T1241" i="32" a="1"/>
  <c r="T1241" i="32" s="1"/>
  <c r="S1241" i="32" a="1"/>
  <c r="S1241" i="32" s="1"/>
  <c r="H1241" i="32"/>
  <c r="C1241" i="32"/>
  <c r="AV1240" i="32"/>
  <c r="AU1240" i="32"/>
  <c r="AT1240" i="32"/>
  <c r="AQ1240" i="32"/>
  <c r="AP1240" i="32"/>
  <c r="AO1240" i="32"/>
  <c r="AN1240" i="32"/>
  <c r="AM1240" i="32"/>
  <c r="AL1240" i="32"/>
  <c r="AK1240" i="32"/>
  <c r="AJ1240" i="32"/>
  <c r="AI1240" i="32"/>
  <c r="AC1240" i="32"/>
  <c r="V1240" i="32" a="1"/>
  <c r="V1240" i="32" s="1"/>
  <c r="T1240" i="32" a="1"/>
  <c r="T1240" i="32" s="1"/>
  <c r="S1240" i="32" a="1"/>
  <c r="S1240" i="32" s="1"/>
  <c r="H1240" i="32"/>
  <c r="C1240" i="32"/>
  <c r="AV1239" i="32"/>
  <c r="AU1239" i="32"/>
  <c r="AT1239" i="32"/>
  <c r="AQ1239" i="32"/>
  <c r="AP1239" i="32"/>
  <c r="AO1239" i="32"/>
  <c r="AN1239" i="32"/>
  <c r="AM1239" i="32"/>
  <c r="AL1239" i="32"/>
  <c r="AK1239" i="32"/>
  <c r="AJ1239" i="32"/>
  <c r="AI1239" i="32"/>
  <c r="AC1239" i="32"/>
  <c r="V1239" i="32" a="1"/>
  <c r="V1239" i="32" s="1"/>
  <c r="T1239" i="32" a="1"/>
  <c r="T1239" i="32" s="1"/>
  <c r="S1239" i="32" a="1"/>
  <c r="S1239" i="32" s="1"/>
  <c r="H1239" i="32"/>
  <c r="C1239" i="32"/>
  <c r="AV1238" i="32"/>
  <c r="AU1238" i="32"/>
  <c r="AT1238" i="32"/>
  <c r="AQ1238" i="32"/>
  <c r="AP1238" i="32"/>
  <c r="AO1238" i="32"/>
  <c r="AN1238" i="32"/>
  <c r="AM1238" i="32"/>
  <c r="AL1238" i="32"/>
  <c r="AK1238" i="32"/>
  <c r="AJ1238" i="32"/>
  <c r="AI1238" i="32"/>
  <c r="AC1238" i="32"/>
  <c r="V1238" i="32" a="1"/>
  <c r="V1238" i="32" s="1"/>
  <c r="T1238" i="32" a="1"/>
  <c r="T1238" i="32" s="1"/>
  <c r="S1238" i="32" a="1"/>
  <c r="S1238" i="32" s="1"/>
  <c r="H1238" i="32"/>
  <c r="C1238" i="32"/>
  <c r="AV1237" i="32"/>
  <c r="AU1237" i="32"/>
  <c r="AT1237" i="32"/>
  <c r="AQ1237" i="32"/>
  <c r="AP1237" i="32"/>
  <c r="AO1237" i="32"/>
  <c r="AN1237" i="32"/>
  <c r="AM1237" i="32"/>
  <c r="AL1237" i="32"/>
  <c r="AK1237" i="32"/>
  <c r="AJ1237" i="32"/>
  <c r="AI1237" i="32"/>
  <c r="AC1237" i="32"/>
  <c r="V1237" i="32" a="1"/>
  <c r="V1237" i="32" s="1"/>
  <c r="T1237" i="32" a="1"/>
  <c r="T1237" i="32" s="1"/>
  <c r="S1237" i="32" a="1"/>
  <c r="S1237" i="32" s="1"/>
  <c r="H1237" i="32"/>
  <c r="C1237" i="32"/>
  <c r="AV1236" i="32"/>
  <c r="AU1236" i="32"/>
  <c r="AT1236" i="32"/>
  <c r="AQ1236" i="32"/>
  <c r="AP1236" i="32"/>
  <c r="AO1236" i="32"/>
  <c r="AN1236" i="32"/>
  <c r="AM1236" i="32"/>
  <c r="AL1236" i="32"/>
  <c r="AK1236" i="32"/>
  <c r="AJ1236" i="32"/>
  <c r="AI1236" i="32"/>
  <c r="AC1236" i="32"/>
  <c r="V1236" i="32" a="1"/>
  <c r="V1236" i="32" s="1"/>
  <c r="T1236" i="32" a="1"/>
  <c r="T1236" i="32" s="1"/>
  <c r="S1236" i="32" a="1"/>
  <c r="S1236" i="32" s="1"/>
  <c r="H1236" i="32"/>
  <c r="C1236" i="32"/>
  <c r="AV1235" i="32"/>
  <c r="AU1235" i="32"/>
  <c r="AT1235" i="32"/>
  <c r="AQ1235" i="32"/>
  <c r="AP1235" i="32"/>
  <c r="AO1235" i="32"/>
  <c r="AN1235" i="32"/>
  <c r="AM1235" i="32"/>
  <c r="AL1235" i="32"/>
  <c r="AK1235" i="32"/>
  <c r="AJ1235" i="32"/>
  <c r="AI1235" i="32"/>
  <c r="AC1235" i="32"/>
  <c r="V1235" i="32" a="1"/>
  <c r="V1235" i="32" s="1"/>
  <c r="T1235" i="32" a="1"/>
  <c r="T1235" i="32" s="1"/>
  <c r="S1235" i="32" a="1"/>
  <c r="S1235" i="32" s="1"/>
  <c r="H1235" i="32"/>
  <c r="C1235" i="32"/>
  <c r="AV1234" i="32"/>
  <c r="AU1234" i="32"/>
  <c r="AT1234" i="32"/>
  <c r="AQ1234" i="32"/>
  <c r="AP1234" i="32"/>
  <c r="AO1234" i="32"/>
  <c r="AN1234" i="32"/>
  <c r="AM1234" i="32"/>
  <c r="AL1234" i="32"/>
  <c r="AK1234" i="32"/>
  <c r="AJ1234" i="32"/>
  <c r="AI1234" i="32"/>
  <c r="AC1234" i="32"/>
  <c r="V1234" i="32" a="1"/>
  <c r="V1234" i="32" s="1"/>
  <c r="T1234" i="32" a="1"/>
  <c r="T1234" i="32" s="1"/>
  <c r="S1234" i="32" a="1"/>
  <c r="S1234" i="32" s="1"/>
  <c r="H1234" i="32"/>
  <c r="C1234" i="32"/>
  <c r="AV1233" i="32"/>
  <c r="AU1233" i="32"/>
  <c r="AT1233" i="32"/>
  <c r="AQ1233" i="32"/>
  <c r="AP1233" i="32"/>
  <c r="AO1233" i="32"/>
  <c r="AN1233" i="32"/>
  <c r="AM1233" i="32"/>
  <c r="AL1233" i="32"/>
  <c r="AK1233" i="32"/>
  <c r="AJ1233" i="32"/>
  <c r="AI1233" i="32"/>
  <c r="AC1233" i="32"/>
  <c r="V1233" i="32" a="1"/>
  <c r="V1233" i="32" s="1"/>
  <c r="T1233" i="32" a="1"/>
  <c r="T1233" i="32" s="1"/>
  <c r="S1233" i="32" a="1"/>
  <c r="S1233" i="32" s="1"/>
  <c r="H1233" i="32"/>
  <c r="C1233" i="32"/>
  <c r="AV1232" i="32"/>
  <c r="AU1232" i="32"/>
  <c r="AT1232" i="32"/>
  <c r="AQ1232" i="32"/>
  <c r="AP1232" i="32"/>
  <c r="AO1232" i="32"/>
  <c r="AN1232" i="32"/>
  <c r="AM1232" i="32"/>
  <c r="AL1232" i="32"/>
  <c r="AK1232" i="32"/>
  <c r="AJ1232" i="32"/>
  <c r="AI1232" i="32"/>
  <c r="AC1232" i="32"/>
  <c r="V1232" i="32" a="1"/>
  <c r="V1232" i="32" s="1"/>
  <c r="T1232" i="32" a="1"/>
  <c r="T1232" i="32" s="1"/>
  <c r="S1232" i="32" a="1"/>
  <c r="S1232" i="32" s="1"/>
  <c r="H1232" i="32"/>
  <c r="C1232" i="32"/>
  <c r="AV1231" i="32"/>
  <c r="AU1231" i="32"/>
  <c r="AT1231" i="32"/>
  <c r="AQ1231" i="32"/>
  <c r="AP1231" i="32"/>
  <c r="AO1231" i="32"/>
  <c r="AN1231" i="32"/>
  <c r="AM1231" i="32"/>
  <c r="AL1231" i="32"/>
  <c r="AK1231" i="32"/>
  <c r="AJ1231" i="32"/>
  <c r="AI1231" i="32"/>
  <c r="AC1231" i="32"/>
  <c r="V1231" i="32" a="1"/>
  <c r="V1231" i="32" s="1"/>
  <c r="T1231" i="32" a="1"/>
  <c r="T1231" i="32" s="1"/>
  <c r="S1231" i="32" a="1"/>
  <c r="S1231" i="32" s="1"/>
  <c r="H1231" i="32"/>
  <c r="C1231" i="32"/>
  <c r="AV1230" i="32"/>
  <c r="AU1230" i="32"/>
  <c r="AT1230" i="32"/>
  <c r="AQ1230" i="32"/>
  <c r="AP1230" i="32"/>
  <c r="AO1230" i="32"/>
  <c r="AN1230" i="32"/>
  <c r="AM1230" i="32"/>
  <c r="AL1230" i="32"/>
  <c r="AK1230" i="32"/>
  <c r="AJ1230" i="32"/>
  <c r="AI1230" i="32"/>
  <c r="AC1230" i="32"/>
  <c r="V1230" i="32" a="1"/>
  <c r="V1230" i="32" s="1"/>
  <c r="T1230" i="32" a="1"/>
  <c r="T1230" i="32" s="1"/>
  <c r="S1230" i="32" a="1"/>
  <c r="S1230" i="32" s="1"/>
  <c r="H1230" i="32"/>
  <c r="C1230" i="32"/>
  <c r="AV1229" i="32"/>
  <c r="AU1229" i="32"/>
  <c r="AT1229" i="32"/>
  <c r="AQ1229" i="32"/>
  <c r="AP1229" i="32"/>
  <c r="AO1229" i="32"/>
  <c r="AN1229" i="32"/>
  <c r="AM1229" i="32"/>
  <c r="AL1229" i="32"/>
  <c r="AK1229" i="32"/>
  <c r="AJ1229" i="32"/>
  <c r="AI1229" i="32"/>
  <c r="AC1229" i="32"/>
  <c r="V1229" i="32" a="1"/>
  <c r="V1229" i="32" s="1"/>
  <c r="T1229" i="32" a="1"/>
  <c r="T1229" i="32" s="1"/>
  <c r="S1229" i="32" a="1"/>
  <c r="S1229" i="32" s="1"/>
  <c r="H1229" i="32"/>
  <c r="C1229" i="32"/>
  <c r="AV1228" i="32"/>
  <c r="AU1228" i="32"/>
  <c r="AT1228" i="32"/>
  <c r="AQ1228" i="32"/>
  <c r="AP1228" i="32"/>
  <c r="AO1228" i="32"/>
  <c r="AN1228" i="32"/>
  <c r="AM1228" i="32"/>
  <c r="AL1228" i="32"/>
  <c r="AK1228" i="32"/>
  <c r="AJ1228" i="32"/>
  <c r="AI1228" i="32"/>
  <c r="AC1228" i="32"/>
  <c r="V1228" i="32" a="1"/>
  <c r="V1228" i="32" s="1"/>
  <c r="T1228" i="32" a="1"/>
  <c r="T1228" i="32" s="1"/>
  <c r="S1228" i="32" a="1"/>
  <c r="S1228" i="32" s="1"/>
  <c r="H1228" i="32"/>
  <c r="C1228" i="32"/>
  <c r="AV1227" i="32"/>
  <c r="AU1227" i="32"/>
  <c r="AT1227" i="32"/>
  <c r="AQ1227" i="32"/>
  <c r="AP1227" i="32"/>
  <c r="AO1227" i="32"/>
  <c r="AN1227" i="32"/>
  <c r="AM1227" i="32"/>
  <c r="AL1227" i="32"/>
  <c r="AK1227" i="32"/>
  <c r="AJ1227" i="32"/>
  <c r="AI1227" i="32"/>
  <c r="AC1227" i="32"/>
  <c r="V1227" i="32" a="1"/>
  <c r="V1227" i="32" s="1"/>
  <c r="T1227" i="32" a="1"/>
  <c r="T1227" i="32" s="1"/>
  <c r="S1227" i="32" a="1"/>
  <c r="S1227" i="32" s="1"/>
  <c r="H1227" i="32"/>
  <c r="C1227" i="32"/>
  <c r="AV1226" i="32"/>
  <c r="AU1226" i="32"/>
  <c r="AT1226" i="32"/>
  <c r="AQ1226" i="32"/>
  <c r="AP1226" i="32"/>
  <c r="AO1226" i="32"/>
  <c r="AN1226" i="32"/>
  <c r="AM1226" i="32"/>
  <c r="AL1226" i="32"/>
  <c r="AK1226" i="32"/>
  <c r="AJ1226" i="32"/>
  <c r="AI1226" i="32"/>
  <c r="AC1226" i="32"/>
  <c r="V1226" i="32" a="1"/>
  <c r="V1226" i="32" s="1"/>
  <c r="T1226" i="32" a="1"/>
  <c r="T1226" i="32" s="1"/>
  <c r="S1226" i="32" a="1"/>
  <c r="S1226" i="32" s="1"/>
  <c r="H1226" i="32"/>
  <c r="C1226" i="32"/>
  <c r="AV1225" i="32"/>
  <c r="AU1225" i="32"/>
  <c r="AT1225" i="32"/>
  <c r="AQ1225" i="32"/>
  <c r="AP1225" i="32"/>
  <c r="AO1225" i="32"/>
  <c r="AN1225" i="32"/>
  <c r="AM1225" i="32"/>
  <c r="AL1225" i="32"/>
  <c r="AK1225" i="32"/>
  <c r="AJ1225" i="32"/>
  <c r="AI1225" i="32"/>
  <c r="AC1225" i="32"/>
  <c r="V1225" i="32" a="1"/>
  <c r="V1225" i="32" s="1"/>
  <c r="T1225" i="32" a="1"/>
  <c r="T1225" i="32" s="1"/>
  <c r="S1225" i="32" a="1"/>
  <c r="S1225" i="32" s="1"/>
  <c r="H1225" i="32"/>
  <c r="C1225" i="32"/>
  <c r="AV1224" i="32"/>
  <c r="AU1224" i="32"/>
  <c r="AT1224" i="32"/>
  <c r="AQ1224" i="32"/>
  <c r="AP1224" i="32"/>
  <c r="AO1224" i="32"/>
  <c r="AN1224" i="32"/>
  <c r="AM1224" i="32"/>
  <c r="AL1224" i="32"/>
  <c r="AK1224" i="32"/>
  <c r="AJ1224" i="32"/>
  <c r="AI1224" i="32"/>
  <c r="AC1224" i="32"/>
  <c r="V1224" i="32" a="1"/>
  <c r="V1224" i="32" s="1"/>
  <c r="T1224" i="32" a="1"/>
  <c r="T1224" i="32" s="1"/>
  <c r="S1224" i="32" a="1"/>
  <c r="S1224" i="32" s="1"/>
  <c r="H1224" i="32"/>
  <c r="C1224" i="32"/>
  <c r="AV1223" i="32"/>
  <c r="AU1223" i="32"/>
  <c r="AT1223" i="32"/>
  <c r="AQ1223" i="32"/>
  <c r="AP1223" i="32"/>
  <c r="AO1223" i="32"/>
  <c r="AN1223" i="32"/>
  <c r="AM1223" i="32"/>
  <c r="AL1223" i="32"/>
  <c r="AK1223" i="32"/>
  <c r="AJ1223" i="32"/>
  <c r="AI1223" i="32"/>
  <c r="AC1223" i="32"/>
  <c r="V1223" i="32" a="1"/>
  <c r="V1223" i="32" s="1"/>
  <c r="T1223" i="32" a="1"/>
  <c r="T1223" i="32" s="1"/>
  <c r="S1223" i="32" a="1"/>
  <c r="S1223" i="32" s="1"/>
  <c r="H1223" i="32"/>
  <c r="C1223" i="32"/>
  <c r="AV1222" i="32"/>
  <c r="AU1222" i="32"/>
  <c r="AT1222" i="32"/>
  <c r="AQ1222" i="32"/>
  <c r="AP1222" i="32"/>
  <c r="AO1222" i="32"/>
  <c r="AN1222" i="32"/>
  <c r="AM1222" i="32"/>
  <c r="AL1222" i="32"/>
  <c r="AK1222" i="32"/>
  <c r="AJ1222" i="32"/>
  <c r="AI1222" i="32"/>
  <c r="AC1222" i="32"/>
  <c r="V1222" i="32" a="1"/>
  <c r="V1222" i="32" s="1"/>
  <c r="T1222" i="32" a="1"/>
  <c r="T1222" i="32" s="1"/>
  <c r="S1222" i="32" a="1"/>
  <c r="S1222" i="32" s="1"/>
  <c r="H1222" i="32"/>
  <c r="C1222" i="32"/>
  <c r="AV1221" i="32"/>
  <c r="AU1221" i="32"/>
  <c r="AT1221" i="32"/>
  <c r="AQ1221" i="32"/>
  <c r="AP1221" i="32"/>
  <c r="AO1221" i="32"/>
  <c r="AN1221" i="32"/>
  <c r="AM1221" i="32"/>
  <c r="AL1221" i="32"/>
  <c r="AK1221" i="32"/>
  <c r="AJ1221" i="32"/>
  <c r="AI1221" i="32"/>
  <c r="AC1221" i="32"/>
  <c r="V1221" i="32" a="1"/>
  <c r="V1221" i="32" s="1"/>
  <c r="T1221" i="32" a="1"/>
  <c r="T1221" i="32" s="1"/>
  <c r="S1221" i="32" a="1"/>
  <c r="S1221" i="32" s="1"/>
  <c r="H1221" i="32"/>
  <c r="C1221" i="32"/>
  <c r="AV1220" i="32"/>
  <c r="AU1220" i="32"/>
  <c r="AT1220" i="32"/>
  <c r="AQ1220" i="32"/>
  <c r="AP1220" i="32"/>
  <c r="AO1220" i="32"/>
  <c r="AN1220" i="32"/>
  <c r="AM1220" i="32"/>
  <c r="AL1220" i="32"/>
  <c r="AK1220" i="32"/>
  <c r="AJ1220" i="32"/>
  <c r="AI1220" i="32"/>
  <c r="AC1220" i="32"/>
  <c r="V1220" i="32" a="1"/>
  <c r="V1220" i="32" s="1"/>
  <c r="T1220" i="32" a="1"/>
  <c r="T1220" i="32" s="1"/>
  <c r="S1220" i="32" a="1"/>
  <c r="S1220" i="32" s="1"/>
  <c r="H1220" i="32"/>
  <c r="C1220" i="32"/>
  <c r="AV1219" i="32"/>
  <c r="AU1219" i="32"/>
  <c r="AT1219" i="32"/>
  <c r="AQ1219" i="32"/>
  <c r="AP1219" i="32"/>
  <c r="AO1219" i="32"/>
  <c r="AN1219" i="32"/>
  <c r="AM1219" i="32"/>
  <c r="AL1219" i="32"/>
  <c r="AK1219" i="32"/>
  <c r="AJ1219" i="32"/>
  <c r="AI1219" i="32"/>
  <c r="AC1219" i="32"/>
  <c r="V1219" i="32" a="1"/>
  <c r="V1219" i="32" s="1"/>
  <c r="T1219" i="32" a="1"/>
  <c r="T1219" i="32" s="1"/>
  <c r="S1219" i="32" a="1"/>
  <c r="S1219" i="32" s="1"/>
  <c r="H1219" i="32"/>
  <c r="C1219" i="32"/>
  <c r="AV1218" i="32"/>
  <c r="AU1218" i="32"/>
  <c r="AT1218" i="32"/>
  <c r="AQ1218" i="32"/>
  <c r="AP1218" i="32"/>
  <c r="AO1218" i="32"/>
  <c r="AN1218" i="32"/>
  <c r="AM1218" i="32"/>
  <c r="AL1218" i="32"/>
  <c r="AK1218" i="32"/>
  <c r="AJ1218" i="32"/>
  <c r="AI1218" i="32"/>
  <c r="AC1218" i="32"/>
  <c r="V1218" i="32" a="1"/>
  <c r="V1218" i="32" s="1"/>
  <c r="T1218" i="32" a="1"/>
  <c r="T1218" i="32" s="1"/>
  <c r="S1218" i="32" a="1"/>
  <c r="S1218" i="32" s="1"/>
  <c r="H1218" i="32"/>
  <c r="C1218" i="32"/>
  <c r="AV1217" i="32"/>
  <c r="AU1217" i="32"/>
  <c r="AT1217" i="32"/>
  <c r="AQ1217" i="32"/>
  <c r="AP1217" i="32"/>
  <c r="AO1217" i="32"/>
  <c r="AN1217" i="32"/>
  <c r="AM1217" i="32"/>
  <c r="AL1217" i="32"/>
  <c r="AK1217" i="32"/>
  <c r="AJ1217" i="32"/>
  <c r="AI1217" i="32"/>
  <c r="AC1217" i="32"/>
  <c r="V1217" i="32" a="1"/>
  <c r="V1217" i="32" s="1"/>
  <c r="T1217" i="32" a="1"/>
  <c r="T1217" i="32" s="1"/>
  <c r="S1217" i="32" a="1"/>
  <c r="S1217" i="32" s="1"/>
  <c r="H1217" i="32"/>
  <c r="C1217" i="32"/>
  <c r="AV1216" i="32"/>
  <c r="AU1216" i="32"/>
  <c r="AT1216" i="32"/>
  <c r="AQ1216" i="32"/>
  <c r="AP1216" i="32"/>
  <c r="AO1216" i="32"/>
  <c r="AN1216" i="32"/>
  <c r="AM1216" i="32"/>
  <c r="AL1216" i="32"/>
  <c r="AK1216" i="32"/>
  <c r="AJ1216" i="32"/>
  <c r="AI1216" i="32"/>
  <c r="AC1216" i="32"/>
  <c r="V1216" i="32" a="1"/>
  <c r="V1216" i="32" s="1"/>
  <c r="T1216" i="32" a="1"/>
  <c r="T1216" i="32" s="1"/>
  <c r="S1216" i="32" a="1"/>
  <c r="S1216" i="32" s="1"/>
  <c r="H1216" i="32"/>
  <c r="C1216" i="32"/>
  <c r="AV1215" i="32"/>
  <c r="AU1215" i="32"/>
  <c r="AT1215" i="32"/>
  <c r="AQ1215" i="32"/>
  <c r="AP1215" i="32"/>
  <c r="AO1215" i="32"/>
  <c r="AN1215" i="32"/>
  <c r="AM1215" i="32"/>
  <c r="AL1215" i="32"/>
  <c r="AK1215" i="32"/>
  <c r="AJ1215" i="32"/>
  <c r="AI1215" i="32"/>
  <c r="AC1215" i="32"/>
  <c r="V1215" i="32" a="1"/>
  <c r="V1215" i="32" s="1"/>
  <c r="T1215" i="32" a="1"/>
  <c r="T1215" i="32" s="1"/>
  <c r="S1215" i="32" a="1"/>
  <c r="S1215" i="32" s="1"/>
  <c r="H1215" i="32"/>
  <c r="C1215" i="32"/>
  <c r="AV1214" i="32"/>
  <c r="AU1214" i="32"/>
  <c r="AT1214" i="32"/>
  <c r="AQ1214" i="32"/>
  <c r="AP1214" i="32"/>
  <c r="AO1214" i="32"/>
  <c r="AN1214" i="32"/>
  <c r="AM1214" i="32"/>
  <c r="AL1214" i="32"/>
  <c r="AK1214" i="32"/>
  <c r="AJ1214" i="32"/>
  <c r="AI1214" i="32"/>
  <c r="AC1214" i="32"/>
  <c r="V1214" i="32" a="1"/>
  <c r="V1214" i="32" s="1"/>
  <c r="T1214" i="32" a="1"/>
  <c r="T1214" i="32" s="1"/>
  <c r="S1214" i="32" a="1"/>
  <c r="S1214" i="32" s="1"/>
  <c r="H1214" i="32"/>
  <c r="C1214" i="32"/>
  <c r="AV1213" i="32"/>
  <c r="AU1213" i="32"/>
  <c r="AT1213" i="32"/>
  <c r="AQ1213" i="32"/>
  <c r="AP1213" i="32"/>
  <c r="AO1213" i="32"/>
  <c r="AN1213" i="32"/>
  <c r="AM1213" i="32"/>
  <c r="AL1213" i="32"/>
  <c r="AK1213" i="32"/>
  <c r="AJ1213" i="32"/>
  <c r="AI1213" i="32"/>
  <c r="AC1213" i="32"/>
  <c r="V1213" i="32" a="1"/>
  <c r="V1213" i="32" s="1"/>
  <c r="T1213" i="32" a="1"/>
  <c r="T1213" i="32" s="1"/>
  <c r="S1213" i="32" a="1"/>
  <c r="S1213" i="32" s="1"/>
  <c r="H1213" i="32"/>
  <c r="C1213" i="32"/>
  <c r="AV1212" i="32"/>
  <c r="AU1212" i="32"/>
  <c r="AT1212" i="32"/>
  <c r="AQ1212" i="32"/>
  <c r="AP1212" i="32"/>
  <c r="AO1212" i="32"/>
  <c r="AN1212" i="32"/>
  <c r="AM1212" i="32"/>
  <c r="AL1212" i="32"/>
  <c r="AK1212" i="32"/>
  <c r="AJ1212" i="32"/>
  <c r="AI1212" i="32"/>
  <c r="AC1212" i="32"/>
  <c r="V1212" i="32" a="1"/>
  <c r="V1212" i="32" s="1"/>
  <c r="T1212" i="32" a="1"/>
  <c r="T1212" i="32" s="1"/>
  <c r="S1212" i="32" a="1"/>
  <c r="S1212" i="32" s="1"/>
  <c r="H1212" i="32"/>
  <c r="C1212" i="32"/>
  <c r="AV1211" i="32"/>
  <c r="AU1211" i="32"/>
  <c r="AT1211" i="32"/>
  <c r="AQ1211" i="32"/>
  <c r="AP1211" i="32"/>
  <c r="AO1211" i="32"/>
  <c r="AN1211" i="32"/>
  <c r="AM1211" i="32"/>
  <c r="AL1211" i="32"/>
  <c r="AK1211" i="32"/>
  <c r="AJ1211" i="32"/>
  <c r="AI1211" i="32"/>
  <c r="AC1211" i="32"/>
  <c r="V1211" i="32" a="1"/>
  <c r="V1211" i="32" s="1"/>
  <c r="T1211" i="32" a="1"/>
  <c r="T1211" i="32" s="1"/>
  <c r="S1211" i="32" a="1"/>
  <c r="S1211" i="32" s="1"/>
  <c r="H1211" i="32"/>
  <c r="C1211" i="32"/>
  <c r="AV1210" i="32"/>
  <c r="AU1210" i="32"/>
  <c r="AT1210" i="32"/>
  <c r="AQ1210" i="32"/>
  <c r="AP1210" i="32"/>
  <c r="AO1210" i="32"/>
  <c r="AN1210" i="32"/>
  <c r="AM1210" i="32"/>
  <c r="AL1210" i="32"/>
  <c r="AK1210" i="32"/>
  <c r="AJ1210" i="32"/>
  <c r="AI1210" i="32"/>
  <c r="AC1210" i="32"/>
  <c r="V1210" i="32" a="1"/>
  <c r="V1210" i="32" s="1"/>
  <c r="T1210" i="32" a="1"/>
  <c r="T1210" i="32" s="1"/>
  <c r="S1210" i="32" a="1"/>
  <c r="S1210" i="32" s="1"/>
  <c r="H1210" i="32"/>
  <c r="C1210" i="32"/>
  <c r="AV1209" i="32"/>
  <c r="AU1209" i="32"/>
  <c r="AT1209" i="32"/>
  <c r="AQ1209" i="32"/>
  <c r="AP1209" i="32"/>
  <c r="AO1209" i="32"/>
  <c r="AN1209" i="32"/>
  <c r="AM1209" i="32"/>
  <c r="AL1209" i="32"/>
  <c r="AK1209" i="32"/>
  <c r="AJ1209" i="32"/>
  <c r="AI1209" i="32"/>
  <c r="AC1209" i="32"/>
  <c r="V1209" i="32" a="1"/>
  <c r="V1209" i="32" s="1"/>
  <c r="T1209" i="32" a="1"/>
  <c r="T1209" i="32" s="1"/>
  <c r="S1209" i="32" a="1"/>
  <c r="S1209" i="32" s="1"/>
  <c r="H1209" i="32"/>
  <c r="C1209" i="32"/>
  <c r="AV1208" i="32"/>
  <c r="AU1208" i="32"/>
  <c r="AT1208" i="32"/>
  <c r="AQ1208" i="32"/>
  <c r="AP1208" i="32"/>
  <c r="AO1208" i="32"/>
  <c r="AN1208" i="32"/>
  <c r="AM1208" i="32"/>
  <c r="AL1208" i="32"/>
  <c r="AK1208" i="32"/>
  <c r="AJ1208" i="32"/>
  <c r="AI1208" i="32"/>
  <c r="AC1208" i="32"/>
  <c r="V1208" i="32" a="1"/>
  <c r="V1208" i="32" s="1"/>
  <c r="T1208" i="32" a="1"/>
  <c r="T1208" i="32" s="1"/>
  <c r="S1208" i="32" a="1"/>
  <c r="S1208" i="32" s="1"/>
  <c r="H1208" i="32"/>
  <c r="C1208" i="32"/>
  <c r="AV1207" i="32"/>
  <c r="AU1207" i="32"/>
  <c r="AT1207" i="32"/>
  <c r="AQ1207" i="32"/>
  <c r="AP1207" i="32"/>
  <c r="AO1207" i="32"/>
  <c r="AN1207" i="32"/>
  <c r="AM1207" i="32"/>
  <c r="AL1207" i="32"/>
  <c r="AK1207" i="32"/>
  <c r="AJ1207" i="32"/>
  <c r="AI1207" i="32"/>
  <c r="AC1207" i="32"/>
  <c r="V1207" i="32" a="1"/>
  <c r="V1207" i="32" s="1"/>
  <c r="T1207" i="32" a="1"/>
  <c r="T1207" i="32" s="1"/>
  <c r="S1207" i="32" a="1"/>
  <c r="S1207" i="32" s="1"/>
  <c r="H1207" i="32"/>
  <c r="C1207" i="32"/>
  <c r="AV1206" i="32"/>
  <c r="AU1206" i="32"/>
  <c r="AT1206" i="32"/>
  <c r="AQ1206" i="32"/>
  <c r="AP1206" i="32"/>
  <c r="AO1206" i="32"/>
  <c r="AN1206" i="32"/>
  <c r="AM1206" i="32"/>
  <c r="AL1206" i="32"/>
  <c r="AK1206" i="32"/>
  <c r="AJ1206" i="32"/>
  <c r="AI1206" i="32"/>
  <c r="AC1206" i="32"/>
  <c r="V1206" i="32" a="1"/>
  <c r="V1206" i="32" s="1"/>
  <c r="T1206" i="32" a="1"/>
  <c r="T1206" i="32" s="1"/>
  <c r="S1206" i="32" a="1"/>
  <c r="S1206" i="32" s="1"/>
  <c r="H1206" i="32"/>
  <c r="C1206" i="32"/>
  <c r="AV1205" i="32"/>
  <c r="AU1205" i="32"/>
  <c r="AT1205" i="32"/>
  <c r="AQ1205" i="32"/>
  <c r="AP1205" i="32"/>
  <c r="AO1205" i="32"/>
  <c r="AN1205" i="32"/>
  <c r="AM1205" i="32"/>
  <c r="AL1205" i="32"/>
  <c r="AK1205" i="32"/>
  <c r="AJ1205" i="32"/>
  <c r="AI1205" i="32"/>
  <c r="AC1205" i="32"/>
  <c r="V1205" i="32" a="1"/>
  <c r="V1205" i="32" s="1"/>
  <c r="T1205" i="32" a="1"/>
  <c r="T1205" i="32" s="1"/>
  <c r="S1205" i="32" a="1"/>
  <c r="S1205" i="32" s="1"/>
  <c r="H1205" i="32"/>
  <c r="C1205" i="32"/>
  <c r="AV1204" i="32"/>
  <c r="AU1204" i="32"/>
  <c r="AT1204" i="32"/>
  <c r="AQ1204" i="32"/>
  <c r="AP1204" i="32"/>
  <c r="AO1204" i="32"/>
  <c r="AN1204" i="32"/>
  <c r="AM1204" i="32"/>
  <c r="AL1204" i="32"/>
  <c r="AK1204" i="32"/>
  <c r="AJ1204" i="32"/>
  <c r="AI1204" i="32"/>
  <c r="AC1204" i="32"/>
  <c r="V1204" i="32" a="1"/>
  <c r="V1204" i="32" s="1"/>
  <c r="T1204" i="32" a="1"/>
  <c r="T1204" i="32" s="1"/>
  <c r="S1204" i="32" a="1"/>
  <c r="S1204" i="32" s="1"/>
  <c r="H1204" i="32"/>
  <c r="C1204" i="32"/>
  <c r="AV1203" i="32"/>
  <c r="AU1203" i="32"/>
  <c r="AT1203" i="32"/>
  <c r="AQ1203" i="32"/>
  <c r="AP1203" i="32"/>
  <c r="AO1203" i="32"/>
  <c r="AN1203" i="32"/>
  <c r="AM1203" i="32"/>
  <c r="AL1203" i="32"/>
  <c r="AK1203" i="32"/>
  <c r="AJ1203" i="32"/>
  <c r="AI1203" i="32"/>
  <c r="AC1203" i="32"/>
  <c r="V1203" i="32" a="1"/>
  <c r="V1203" i="32" s="1"/>
  <c r="T1203" i="32" a="1"/>
  <c r="T1203" i="32" s="1"/>
  <c r="S1203" i="32" a="1"/>
  <c r="S1203" i="32" s="1"/>
  <c r="H1203" i="32"/>
  <c r="C1203" i="32"/>
  <c r="AV1202" i="32"/>
  <c r="AU1202" i="32"/>
  <c r="AT1202" i="32"/>
  <c r="AQ1202" i="32"/>
  <c r="AP1202" i="32"/>
  <c r="AO1202" i="32"/>
  <c r="AN1202" i="32"/>
  <c r="AM1202" i="32"/>
  <c r="AL1202" i="32"/>
  <c r="AK1202" i="32"/>
  <c r="AJ1202" i="32"/>
  <c r="AI1202" i="32"/>
  <c r="AC1202" i="32"/>
  <c r="V1202" i="32" a="1"/>
  <c r="V1202" i="32" s="1"/>
  <c r="T1202" i="32" a="1"/>
  <c r="T1202" i="32" s="1"/>
  <c r="S1202" i="32" a="1"/>
  <c r="S1202" i="32" s="1"/>
  <c r="H1202" i="32"/>
  <c r="C1202" i="32"/>
  <c r="AV1201" i="32"/>
  <c r="AU1201" i="32"/>
  <c r="AT1201" i="32"/>
  <c r="AQ1201" i="32"/>
  <c r="AP1201" i="32"/>
  <c r="AO1201" i="32"/>
  <c r="AN1201" i="32"/>
  <c r="AM1201" i="32"/>
  <c r="AL1201" i="32"/>
  <c r="AK1201" i="32"/>
  <c r="AJ1201" i="32"/>
  <c r="AI1201" i="32"/>
  <c r="AC1201" i="32"/>
  <c r="V1201" i="32" a="1"/>
  <c r="V1201" i="32" s="1"/>
  <c r="T1201" i="32" a="1"/>
  <c r="T1201" i="32" s="1"/>
  <c r="S1201" i="32" a="1"/>
  <c r="S1201" i="32" s="1"/>
  <c r="H1201" i="32"/>
  <c r="C1201" i="32"/>
  <c r="AV1200" i="32"/>
  <c r="AU1200" i="32"/>
  <c r="AT1200" i="32"/>
  <c r="AQ1200" i="32"/>
  <c r="AP1200" i="32"/>
  <c r="AO1200" i="32"/>
  <c r="AN1200" i="32"/>
  <c r="AM1200" i="32"/>
  <c r="AL1200" i="32"/>
  <c r="AK1200" i="32"/>
  <c r="AJ1200" i="32"/>
  <c r="AI1200" i="32"/>
  <c r="AC1200" i="32"/>
  <c r="V1200" i="32" a="1"/>
  <c r="V1200" i="32" s="1"/>
  <c r="T1200" i="32" a="1"/>
  <c r="T1200" i="32" s="1"/>
  <c r="S1200" i="32" a="1"/>
  <c r="S1200" i="32" s="1"/>
  <c r="H1200" i="32"/>
  <c r="C1200" i="32"/>
  <c r="AV1199" i="32"/>
  <c r="AU1199" i="32"/>
  <c r="AT1199" i="32"/>
  <c r="AQ1199" i="32"/>
  <c r="AP1199" i="32"/>
  <c r="AO1199" i="32"/>
  <c r="AN1199" i="32"/>
  <c r="AM1199" i="32"/>
  <c r="AL1199" i="32"/>
  <c r="AK1199" i="32"/>
  <c r="AJ1199" i="32"/>
  <c r="AI1199" i="32"/>
  <c r="AC1199" i="32"/>
  <c r="V1199" i="32" a="1"/>
  <c r="V1199" i="32" s="1"/>
  <c r="T1199" i="32" a="1"/>
  <c r="T1199" i="32" s="1"/>
  <c r="S1199" i="32" a="1"/>
  <c r="S1199" i="32" s="1"/>
  <c r="H1199" i="32"/>
  <c r="C1199" i="32"/>
  <c r="AV1198" i="32"/>
  <c r="AU1198" i="32"/>
  <c r="AT1198" i="32"/>
  <c r="AQ1198" i="32"/>
  <c r="AP1198" i="32"/>
  <c r="AO1198" i="32"/>
  <c r="AN1198" i="32"/>
  <c r="AM1198" i="32"/>
  <c r="AL1198" i="32"/>
  <c r="AK1198" i="32"/>
  <c r="AJ1198" i="32"/>
  <c r="AI1198" i="32"/>
  <c r="AC1198" i="32"/>
  <c r="V1198" i="32" a="1"/>
  <c r="V1198" i="32" s="1"/>
  <c r="T1198" i="32" a="1"/>
  <c r="T1198" i="32" s="1"/>
  <c r="S1198" i="32" a="1"/>
  <c r="S1198" i="32" s="1"/>
  <c r="H1198" i="32"/>
  <c r="C1198" i="32"/>
  <c r="AV1197" i="32"/>
  <c r="AU1197" i="32"/>
  <c r="AT1197" i="32"/>
  <c r="AQ1197" i="32"/>
  <c r="AP1197" i="32"/>
  <c r="AO1197" i="32"/>
  <c r="AN1197" i="32"/>
  <c r="AM1197" i="32"/>
  <c r="AL1197" i="32"/>
  <c r="AK1197" i="32"/>
  <c r="AJ1197" i="32"/>
  <c r="AI1197" i="32"/>
  <c r="AC1197" i="32"/>
  <c r="V1197" i="32" a="1"/>
  <c r="V1197" i="32" s="1"/>
  <c r="T1197" i="32" a="1"/>
  <c r="T1197" i="32" s="1"/>
  <c r="S1197" i="32" a="1"/>
  <c r="S1197" i="32" s="1"/>
  <c r="H1197" i="32"/>
  <c r="C1197" i="32"/>
  <c r="AV1196" i="32"/>
  <c r="AU1196" i="32"/>
  <c r="AT1196" i="32"/>
  <c r="AQ1196" i="32"/>
  <c r="AP1196" i="32"/>
  <c r="AO1196" i="32"/>
  <c r="AN1196" i="32"/>
  <c r="AM1196" i="32"/>
  <c r="AL1196" i="32"/>
  <c r="AK1196" i="32"/>
  <c r="AJ1196" i="32"/>
  <c r="AI1196" i="32"/>
  <c r="AC1196" i="32"/>
  <c r="V1196" i="32" a="1"/>
  <c r="V1196" i="32" s="1"/>
  <c r="T1196" i="32" a="1"/>
  <c r="T1196" i="32" s="1"/>
  <c r="S1196" i="32" a="1"/>
  <c r="S1196" i="32" s="1"/>
  <c r="H1196" i="32"/>
  <c r="C1196" i="32"/>
  <c r="AV1195" i="32"/>
  <c r="AU1195" i="32"/>
  <c r="AT1195" i="32"/>
  <c r="AQ1195" i="32"/>
  <c r="AP1195" i="32"/>
  <c r="AO1195" i="32"/>
  <c r="AN1195" i="32"/>
  <c r="AM1195" i="32"/>
  <c r="AL1195" i="32"/>
  <c r="AK1195" i="32"/>
  <c r="AJ1195" i="32"/>
  <c r="AI1195" i="32"/>
  <c r="AC1195" i="32"/>
  <c r="V1195" i="32" a="1"/>
  <c r="V1195" i="32" s="1"/>
  <c r="T1195" i="32" a="1"/>
  <c r="T1195" i="32" s="1"/>
  <c r="S1195" i="32" a="1"/>
  <c r="S1195" i="32" s="1"/>
  <c r="H1195" i="32"/>
  <c r="C1195" i="32"/>
  <c r="AV1194" i="32"/>
  <c r="AU1194" i="32"/>
  <c r="AT1194" i="32"/>
  <c r="AQ1194" i="32"/>
  <c r="AP1194" i="32"/>
  <c r="AO1194" i="32"/>
  <c r="AN1194" i="32"/>
  <c r="AM1194" i="32"/>
  <c r="AL1194" i="32"/>
  <c r="AK1194" i="32"/>
  <c r="AJ1194" i="32"/>
  <c r="AI1194" i="32"/>
  <c r="AC1194" i="32"/>
  <c r="V1194" i="32" a="1"/>
  <c r="V1194" i="32" s="1"/>
  <c r="T1194" i="32" a="1"/>
  <c r="T1194" i="32" s="1"/>
  <c r="S1194" i="32" a="1"/>
  <c r="S1194" i="32" s="1"/>
  <c r="H1194" i="32"/>
  <c r="C1194" i="32"/>
  <c r="AV1193" i="32"/>
  <c r="AU1193" i="32"/>
  <c r="AT1193" i="32"/>
  <c r="AQ1193" i="32"/>
  <c r="AP1193" i="32"/>
  <c r="AO1193" i="32"/>
  <c r="AN1193" i="32"/>
  <c r="AM1193" i="32"/>
  <c r="AL1193" i="32"/>
  <c r="AK1193" i="32"/>
  <c r="AJ1193" i="32"/>
  <c r="AI1193" i="32"/>
  <c r="AC1193" i="32"/>
  <c r="V1193" i="32" a="1"/>
  <c r="V1193" i="32" s="1"/>
  <c r="T1193" i="32" a="1"/>
  <c r="T1193" i="32" s="1"/>
  <c r="S1193" i="32" a="1"/>
  <c r="S1193" i="32" s="1"/>
  <c r="H1193" i="32"/>
  <c r="C1193" i="32"/>
  <c r="AV1192" i="32"/>
  <c r="AU1192" i="32"/>
  <c r="AT1192" i="32"/>
  <c r="AQ1192" i="32"/>
  <c r="AP1192" i="32"/>
  <c r="AO1192" i="32"/>
  <c r="AN1192" i="32"/>
  <c r="AM1192" i="32"/>
  <c r="AL1192" i="32"/>
  <c r="AK1192" i="32"/>
  <c r="AJ1192" i="32"/>
  <c r="AI1192" i="32"/>
  <c r="AC1192" i="32"/>
  <c r="V1192" i="32" a="1"/>
  <c r="V1192" i="32" s="1"/>
  <c r="T1192" i="32" a="1"/>
  <c r="T1192" i="32" s="1"/>
  <c r="S1192" i="32" a="1"/>
  <c r="S1192" i="32" s="1"/>
  <c r="H1192" i="32"/>
  <c r="C1192" i="32"/>
  <c r="AV1191" i="32"/>
  <c r="AU1191" i="32"/>
  <c r="AT1191" i="32"/>
  <c r="AQ1191" i="32"/>
  <c r="AP1191" i="32"/>
  <c r="AO1191" i="32"/>
  <c r="AN1191" i="32"/>
  <c r="AM1191" i="32"/>
  <c r="AL1191" i="32"/>
  <c r="AK1191" i="32"/>
  <c r="AJ1191" i="32"/>
  <c r="AI1191" i="32"/>
  <c r="AC1191" i="32"/>
  <c r="V1191" i="32" a="1"/>
  <c r="V1191" i="32" s="1"/>
  <c r="T1191" i="32" a="1"/>
  <c r="T1191" i="32" s="1"/>
  <c r="S1191" i="32" a="1"/>
  <c r="S1191" i="32" s="1"/>
  <c r="H1191" i="32"/>
  <c r="C1191" i="32"/>
  <c r="AV1190" i="32"/>
  <c r="AU1190" i="32"/>
  <c r="AT1190" i="32"/>
  <c r="AQ1190" i="32"/>
  <c r="AP1190" i="32"/>
  <c r="AO1190" i="32"/>
  <c r="AN1190" i="32"/>
  <c r="AM1190" i="32"/>
  <c r="AL1190" i="32"/>
  <c r="AK1190" i="32"/>
  <c r="AJ1190" i="32"/>
  <c r="AI1190" i="32"/>
  <c r="AC1190" i="32"/>
  <c r="V1190" i="32" a="1"/>
  <c r="V1190" i="32" s="1"/>
  <c r="T1190" i="32" a="1"/>
  <c r="T1190" i="32" s="1"/>
  <c r="S1190" i="32" a="1"/>
  <c r="S1190" i="32" s="1"/>
  <c r="H1190" i="32"/>
  <c r="C1190" i="32"/>
  <c r="AV1189" i="32"/>
  <c r="AU1189" i="32"/>
  <c r="AT1189" i="32"/>
  <c r="AQ1189" i="32"/>
  <c r="AP1189" i="32"/>
  <c r="AO1189" i="32"/>
  <c r="AN1189" i="32"/>
  <c r="AM1189" i="32"/>
  <c r="AL1189" i="32"/>
  <c r="AK1189" i="32"/>
  <c r="AJ1189" i="32"/>
  <c r="AI1189" i="32"/>
  <c r="AC1189" i="32"/>
  <c r="V1189" i="32" a="1"/>
  <c r="V1189" i="32" s="1"/>
  <c r="T1189" i="32" a="1"/>
  <c r="T1189" i="32" s="1"/>
  <c r="S1189" i="32" a="1"/>
  <c r="S1189" i="32" s="1"/>
  <c r="H1189" i="32"/>
  <c r="C1189" i="32"/>
  <c r="AV1188" i="32"/>
  <c r="AU1188" i="32"/>
  <c r="AT1188" i="32"/>
  <c r="AQ1188" i="32"/>
  <c r="AP1188" i="32"/>
  <c r="AO1188" i="32"/>
  <c r="AN1188" i="32"/>
  <c r="AM1188" i="32"/>
  <c r="AL1188" i="32"/>
  <c r="AK1188" i="32"/>
  <c r="AJ1188" i="32"/>
  <c r="AI1188" i="32"/>
  <c r="AC1188" i="32"/>
  <c r="V1188" i="32" a="1"/>
  <c r="V1188" i="32" s="1"/>
  <c r="T1188" i="32" a="1"/>
  <c r="T1188" i="32" s="1"/>
  <c r="S1188" i="32" a="1"/>
  <c r="S1188" i="32" s="1"/>
  <c r="H1188" i="32"/>
  <c r="C1188" i="32"/>
  <c r="AV1187" i="32"/>
  <c r="AU1187" i="32"/>
  <c r="AT1187" i="32"/>
  <c r="AQ1187" i="32"/>
  <c r="AP1187" i="32"/>
  <c r="AO1187" i="32"/>
  <c r="AN1187" i="32"/>
  <c r="AM1187" i="32"/>
  <c r="AL1187" i="32"/>
  <c r="AK1187" i="32"/>
  <c r="AJ1187" i="32"/>
  <c r="AI1187" i="32"/>
  <c r="AC1187" i="32"/>
  <c r="V1187" i="32" a="1"/>
  <c r="V1187" i="32" s="1"/>
  <c r="T1187" i="32" a="1"/>
  <c r="T1187" i="32" s="1"/>
  <c r="S1187" i="32" a="1"/>
  <c r="S1187" i="32" s="1"/>
  <c r="H1187" i="32"/>
  <c r="C1187" i="32"/>
  <c r="AV1186" i="32"/>
  <c r="AU1186" i="32"/>
  <c r="AT1186" i="32"/>
  <c r="AQ1186" i="32"/>
  <c r="AP1186" i="32"/>
  <c r="AO1186" i="32"/>
  <c r="AN1186" i="32"/>
  <c r="AM1186" i="32"/>
  <c r="AL1186" i="32"/>
  <c r="AK1186" i="32"/>
  <c r="AJ1186" i="32"/>
  <c r="AI1186" i="32"/>
  <c r="AC1186" i="32"/>
  <c r="V1186" i="32" a="1"/>
  <c r="V1186" i="32" s="1"/>
  <c r="T1186" i="32" a="1"/>
  <c r="T1186" i="32" s="1"/>
  <c r="S1186" i="32" a="1"/>
  <c r="S1186" i="32" s="1"/>
  <c r="H1186" i="32"/>
  <c r="C1186" i="32"/>
  <c r="AV1185" i="32"/>
  <c r="AU1185" i="32"/>
  <c r="AT1185" i="32"/>
  <c r="AQ1185" i="32"/>
  <c r="AP1185" i="32"/>
  <c r="AO1185" i="32"/>
  <c r="AN1185" i="32"/>
  <c r="AM1185" i="32"/>
  <c r="AL1185" i="32"/>
  <c r="AK1185" i="32"/>
  <c r="AJ1185" i="32"/>
  <c r="AI1185" i="32"/>
  <c r="AC1185" i="32"/>
  <c r="V1185" i="32" a="1"/>
  <c r="V1185" i="32" s="1"/>
  <c r="T1185" i="32" a="1"/>
  <c r="T1185" i="32" s="1"/>
  <c r="S1185" i="32" a="1"/>
  <c r="S1185" i="32" s="1"/>
  <c r="H1185" i="32"/>
  <c r="C1185" i="32"/>
  <c r="AV1184" i="32"/>
  <c r="AU1184" i="32"/>
  <c r="AT1184" i="32"/>
  <c r="AQ1184" i="32"/>
  <c r="AP1184" i="32"/>
  <c r="AO1184" i="32"/>
  <c r="AN1184" i="32"/>
  <c r="AM1184" i="32"/>
  <c r="AL1184" i="32"/>
  <c r="AK1184" i="32"/>
  <c r="AJ1184" i="32"/>
  <c r="AI1184" i="32"/>
  <c r="AC1184" i="32"/>
  <c r="V1184" i="32" a="1"/>
  <c r="V1184" i="32" s="1"/>
  <c r="T1184" i="32" a="1"/>
  <c r="T1184" i="32" s="1"/>
  <c r="S1184" i="32" a="1"/>
  <c r="S1184" i="32" s="1"/>
  <c r="H1184" i="32"/>
  <c r="C1184" i="32"/>
  <c r="AV1183" i="32"/>
  <c r="AU1183" i="32"/>
  <c r="AT1183" i="32"/>
  <c r="AQ1183" i="32"/>
  <c r="AP1183" i="32"/>
  <c r="AO1183" i="32"/>
  <c r="AN1183" i="32"/>
  <c r="AM1183" i="32"/>
  <c r="AL1183" i="32"/>
  <c r="AK1183" i="32"/>
  <c r="AJ1183" i="32"/>
  <c r="AI1183" i="32"/>
  <c r="AC1183" i="32"/>
  <c r="V1183" i="32" a="1"/>
  <c r="V1183" i="32" s="1"/>
  <c r="T1183" i="32" a="1"/>
  <c r="T1183" i="32" s="1"/>
  <c r="S1183" i="32" a="1"/>
  <c r="S1183" i="32" s="1"/>
  <c r="H1183" i="32"/>
  <c r="C1183" i="32"/>
  <c r="AV1182" i="32"/>
  <c r="AU1182" i="32"/>
  <c r="AT1182" i="32"/>
  <c r="AQ1182" i="32"/>
  <c r="AP1182" i="32"/>
  <c r="AO1182" i="32"/>
  <c r="AN1182" i="32"/>
  <c r="AM1182" i="32"/>
  <c r="AL1182" i="32"/>
  <c r="AK1182" i="32"/>
  <c r="AJ1182" i="32"/>
  <c r="AI1182" i="32"/>
  <c r="AC1182" i="32"/>
  <c r="V1182" i="32" a="1"/>
  <c r="V1182" i="32" s="1"/>
  <c r="T1182" i="32" a="1"/>
  <c r="T1182" i="32" s="1"/>
  <c r="S1182" i="32" a="1"/>
  <c r="S1182" i="32" s="1"/>
  <c r="H1182" i="32"/>
  <c r="C1182" i="32"/>
  <c r="AV1181" i="32"/>
  <c r="AU1181" i="32"/>
  <c r="AT1181" i="32"/>
  <c r="AQ1181" i="32"/>
  <c r="AP1181" i="32"/>
  <c r="AO1181" i="32"/>
  <c r="AN1181" i="32"/>
  <c r="AM1181" i="32"/>
  <c r="AL1181" i="32"/>
  <c r="AK1181" i="32"/>
  <c r="AJ1181" i="32"/>
  <c r="AI1181" i="32"/>
  <c r="AC1181" i="32"/>
  <c r="V1181" i="32" a="1"/>
  <c r="V1181" i="32" s="1"/>
  <c r="T1181" i="32" a="1"/>
  <c r="T1181" i="32" s="1"/>
  <c r="S1181" i="32" a="1"/>
  <c r="S1181" i="32" s="1"/>
  <c r="H1181" i="32"/>
  <c r="C1181" i="32"/>
  <c r="AV1180" i="32"/>
  <c r="AU1180" i="32"/>
  <c r="AT1180" i="32"/>
  <c r="AQ1180" i="32"/>
  <c r="AP1180" i="32"/>
  <c r="AO1180" i="32"/>
  <c r="AN1180" i="32"/>
  <c r="AM1180" i="32"/>
  <c r="AL1180" i="32"/>
  <c r="AK1180" i="32"/>
  <c r="AJ1180" i="32"/>
  <c r="AI1180" i="32"/>
  <c r="AC1180" i="32"/>
  <c r="V1180" i="32" a="1"/>
  <c r="V1180" i="32" s="1"/>
  <c r="T1180" i="32" a="1"/>
  <c r="T1180" i="32" s="1"/>
  <c r="S1180" i="32" a="1"/>
  <c r="S1180" i="32" s="1"/>
  <c r="H1180" i="32"/>
  <c r="C1180" i="32"/>
  <c r="AV1179" i="32"/>
  <c r="AU1179" i="32"/>
  <c r="AT1179" i="32"/>
  <c r="AQ1179" i="32"/>
  <c r="AP1179" i="32"/>
  <c r="AO1179" i="32"/>
  <c r="AN1179" i="32"/>
  <c r="AM1179" i="32"/>
  <c r="AL1179" i="32"/>
  <c r="AK1179" i="32"/>
  <c r="AJ1179" i="32"/>
  <c r="AI1179" i="32"/>
  <c r="AC1179" i="32"/>
  <c r="V1179" i="32" a="1"/>
  <c r="V1179" i="32" s="1"/>
  <c r="T1179" i="32" a="1"/>
  <c r="T1179" i="32" s="1"/>
  <c r="S1179" i="32" a="1"/>
  <c r="S1179" i="32" s="1"/>
  <c r="H1179" i="32"/>
  <c r="C1179" i="32"/>
  <c r="AV1178" i="32"/>
  <c r="AU1178" i="32"/>
  <c r="AT1178" i="32"/>
  <c r="AQ1178" i="32"/>
  <c r="AP1178" i="32"/>
  <c r="AO1178" i="32"/>
  <c r="AN1178" i="32"/>
  <c r="AM1178" i="32"/>
  <c r="AL1178" i="32"/>
  <c r="AK1178" i="32"/>
  <c r="AJ1178" i="32"/>
  <c r="AI1178" i="32"/>
  <c r="AC1178" i="32"/>
  <c r="V1178" i="32" a="1"/>
  <c r="V1178" i="32" s="1"/>
  <c r="T1178" i="32" a="1"/>
  <c r="T1178" i="32" s="1"/>
  <c r="S1178" i="32" a="1"/>
  <c r="S1178" i="32" s="1"/>
  <c r="H1178" i="32"/>
  <c r="C1178" i="32"/>
  <c r="AV1177" i="32"/>
  <c r="AU1177" i="32"/>
  <c r="AT1177" i="32"/>
  <c r="AQ1177" i="32"/>
  <c r="AP1177" i="32"/>
  <c r="AO1177" i="32"/>
  <c r="AN1177" i="32"/>
  <c r="AM1177" i="32"/>
  <c r="AL1177" i="32"/>
  <c r="AK1177" i="32"/>
  <c r="AJ1177" i="32"/>
  <c r="AI1177" i="32"/>
  <c r="AC1177" i="32"/>
  <c r="V1177" i="32" a="1"/>
  <c r="V1177" i="32" s="1"/>
  <c r="T1177" i="32" a="1"/>
  <c r="T1177" i="32" s="1"/>
  <c r="S1177" i="32" a="1"/>
  <c r="S1177" i="32" s="1"/>
  <c r="H1177" i="32"/>
  <c r="C1177" i="32"/>
  <c r="AV1176" i="32"/>
  <c r="AU1176" i="32"/>
  <c r="AT1176" i="32"/>
  <c r="AQ1176" i="32"/>
  <c r="AP1176" i="32"/>
  <c r="AO1176" i="32"/>
  <c r="AN1176" i="32"/>
  <c r="AM1176" i="32"/>
  <c r="AL1176" i="32"/>
  <c r="AK1176" i="32"/>
  <c r="AJ1176" i="32"/>
  <c r="AI1176" i="32"/>
  <c r="AC1176" i="32"/>
  <c r="V1176" i="32" a="1"/>
  <c r="V1176" i="32" s="1"/>
  <c r="T1176" i="32" a="1"/>
  <c r="T1176" i="32" s="1"/>
  <c r="S1176" i="32" a="1"/>
  <c r="S1176" i="32" s="1"/>
  <c r="H1176" i="32"/>
  <c r="C1176" i="32"/>
  <c r="AV1175" i="32"/>
  <c r="AU1175" i="32"/>
  <c r="AT1175" i="32"/>
  <c r="AQ1175" i="32"/>
  <c r="AP1175" i="32"/>
  <c r="AO1175" i="32"/>
  <c r="AN1175" i="32"/>
  <c r="AM1175" i="32"/>
  <c r="AL1175" i="32"/>
  <c r="AK1175" i="32"/>
  <c r="AJ1175" i="32"/>
  <c r="AI1175" i="32"/>
  <c r="AC1175" i="32"/>
  <c r="V1175" i="32" a="1"/>
  <c r="V1175" i="32" s="1"/>
  <c r="T1175" i="32" a="1"/>
  <c r="T1175" i="32" s="1"/>
  <c r="S1175" i="32" a="1"/>
  <c r="S1175" i="32" s="1"/>
  <c r="H1175" i="32"/>
  <c r="C1175" i="32"/>
  <c r="AV1174" i="32"/>
  <c r="AU1174" i="32"/>
  <c r="AT1174" i="32"/>
  <c r="AQ1174" i="32"/>
  <c r="AP1174" i="32"/>
  <c r="AO1174" i="32"/>
  <c r="AN1174" i="32"/>
  <c r="AM1174" i="32"/>
  <c r="AL1174" i="32"/>
  <c r="AK1174" i="32"/>
  <c r="AJ1174" i="32"/>
  <c r="AI1174" i="32"/>
  <c r="AC1174" i="32"/>
  <c r="V1174" i="32" a="1"/>
  <c r="V1174" i="32" s="1"/>
  <c r="T1174" i="32" a="1"/>
  <c r="T1174" i="32" s="1"/>
  <c r="S1174" i="32" a="1"/>
  <c r="S1174" i="32" s="1"/>
  <c r="H1174" i="32"/>
  <c r="C1174" i="32"/>
  <c r="AV1173" i="32"/>
  <c r="AU1173" i="32"/>
  <c r="AT1173" i="32"/>
  <c r="AQ1173" i="32"/>
  <c r="AP1173" i="32"/>
  <c r="AO1173" i="32"/>
  <c r="AN1173" i="32"/>
  <c r="AM1173" i="32"/>
  <c r="AL1173" i="32"/>
  <c r="AK1173" i="32"/>
  <c r="AJ1173" i="32"/>
  <c r="AI1173" i="32"/>
  <c r="AC1173" i="32"/>
  <c r="V1173" i="32" a="1"/>
  <c r="V1173" i="32" s="1"/>
  <c r="T1173" i="32" a="1"/>
  <c r="T1173" i="32" s="1"/>
  <c r="S1173" i="32" a="1"/>
  <c r="S1173" i="32" s="1"/>
  <c r="H1173" i="32"/>
  <c r="C1173" i="32"/>
  <c r="AV1172" i="32"/>
  <c r="AU1172" i="32"/>
  <c r="AT1172" i="32"/>
  <c r="AQ1172" i="32"/>
  <c r="AP1172" i="32"/>
  <c r="AO1172" i="32"/>
  <c r="AN1172" i="32"/>
  <c r="AM1172" i="32"/>
  <c r="AL1172" i="32"/>
  <c r="AK1172" i="32"/>
  <c r="AJ1172" i="32"/>
  <c r="AI1172" i="32"/>
  <c r="AC1172" i="32"/>
  <c r="V1172" i="32" a="1"/>
  <c r="V1172" i="32" s="1"/>
  <c r="T1172" i="32" a="1"/>
  <c r="T1172" i="32" s="1"/>
  <c r="S1172" i="32" a="1"/>
  <c r="S1172" i="32" s="1"/>
  <c r="H1172" i="32"/>
  <c r="C1172" i="32"/>
  <c r="AV1171" i="32"/>
  <c r="AU1171" i="32"/>
  <c r="AT1171" i="32"/>
  <c r="AQ1171" i="32"/>
  <c r="AP1171" i="32"/>
  <c r="AO1171" i="32"/>
  <c r="AN1171" i="32"/>
  <c r="AM1171" i="32"/>
  <c r="AL1171" i="32"/>
  <c r="AK1171" i="32"/>
  <c r="AJ1171" i="32"/>
  <c r="AI1171" i="32"/>
  <c r="AC1171" i="32"/>
  <c r="V1171" i="32" a="1"/>
  <c r="V1171" i="32" s="1"/>
  <c r="T1171" i="32" a="1"/>
  <c r="T1171" i="32" s="1"/>
  <c r="S1171" i="32" a="1"/>
  <c r="S1171" i="32" s="1"/>
  <c r="H1171" i="32"/>
  <c r="C1171" i="32"/>
  <c r="AV1170" i="32"/>
  <c r="AU1170" i="32"/>
  <c r="AT1170" i="32"/>
  <c r="AQ1170" i="32"/>
  <c r="AP1170" i="32"/>
  <c r="AO1170" i="32"/>
  <c r="AN1170" i="32"/>
  <c r="AM1170" i="32"/>
  <c r="AL1170" i="32"/>
  <c r="AK1170" i="32"/>
  <c r="AJ1170" i="32"/>
  <c r="AI1170" i="32"/>
  <c r="AC1170" i="32"/>
  <c r="V1170" i="32" a="1"/>
  <c r="V1170" i="32" s="1"/>
  <c r="T1170" i="32" a="1"/>
  <c r="T1170" i="32" s="1"/>
  <c r="S1170" i="32" a="1"/>
  <c r="S1170" i="32" s="1"/>
  <c r="H1170" i="32"/>
  <c r="C1170" i="32"/>
  <c r="AV1169" i="32"/>
  <c r="AU1169" i="32"/>
  <c r="AT1169" i="32"/>
  <c r="AQ1169" i="32"/>
  <c r="AP1169" i="32"/>
  <c r="AO1169" i="32"/>
  <c r="AN1169" i="32"/>
  <c r="AM1169" i="32"/>
  <c r="AL1169" i="32"/>
  <c r="AK1169" i="32"/>
  <c r="AJ1169" i="32"/>
  <c r="AI1169" i="32"/>
  <c r="AC1169" i="32"/>
  <c r="V1169" i="32" a="1"/>
  <c r="V1169" i="32" s="1"/>
  <c r="T1169" i="32" a="1"/>
  <c r="T1169" i="32" s="1"/>
  <c r="S1169" i="32" a="1"/>
  <c r="S1169" i="32" s="1"/>
  <c r="H1169" i="32"/>
  <c r="C1169" i="32"/>
  <c r="AV1168" i="32"/>
  <c r="AU1168" i="32"/>
  <c r="AT1168" i="32"/>
  <c r="AQ1168" i="32"/>
  <c r="AP1168" i="32"/>
  <c r="AO1168" i="32"/>
  <c r="AN1168" i="32"/>
  <c r="AM1168" i="32"/>
  <c r="AL1168" i="32"/>
  <c r="AK1168" i="32"/>
  <c r="AJ1168" i="32"/>
  <c r="AI1168" i="32"/>
  <c r="AC1168" i="32"/>
  <c r="V1168" i="32" a="1"/>
  <c r="V1168" i="32" s="1"/>
  <c r="T1168" i="32" a="1"/>
  <c r="T1168" i="32" s="1"/>
  <c r="S1168" i="32" a="1"/>
  <c r="S1168" i="32" s="1"/>
  <c r="H1168" i="32"/>
  <c r="C1168" i="32"/>
  <c r="AV1167" i="32"/>
  <c r="AU1167" i="32"/>
  <c r="AT1167" i="32"/>
  <c r="AQ1167" i="32"/>
  <c r="AP1167" i="32"/>
  <c r="AO1167" i="32"/>
  <c r="AN1167" i="32"/>
  <c r="AM1167" i="32"/>
  <c r="AL1167" i="32"/>
  <c r="AK1167" i="32"/>
  <c r="AJ1167" i="32"/>
  <c r="AI1167" i="32"/>
  <c r="AC1167" i="32"/>
  <c r="V1167" i="32" a="1"/>
  <c r="V1167" i="32" s="1"/>
  <c r="T1167" i="32" a="1"/>
  <c r="T1167" i="32" s="1"/>
  <c r="S1167" i="32" a="1"/>
  <c r="S1167" i="32" s="1"/>
  <c r="H1167" i="32"/>
  <c r="C1167" i="32"/>
  <c r="AV1166" i="32"/>
  <c r="AU1166" i="32"/>
  <c r="AT1166" i="32"/>
  <c r="AQ1166" i="32"/>
  <c r="AP1166" i="32"/>
  <c r="AO1166" i="32"/>
  <c r="AN1166" i="32"/>
  <c r="AM1166" i="32"/>
  <c r="AL1166" i="32"/>
  <c r="AK1166" i="32"/>
  <c r="AJ1166" i="32"/>
  <c r="AI1166" i="32"/>
  <c r="AC1166" i="32"/>
  <c r="V1166" i="32" a="1"/>
  <c r="V1166" i="32" s="1"/>
  <c r="T1166" i="32" a="1"/>
  <c r="T1166" i="32" s="1"/>
  <c r="S1166" i="32" a="1"/>
  <c r="S1166" i="32" s="1"/>
  <c r="H1166" i="32"/>
  <c r="C1166" i="32"/>
  <c r="AV1165" i="32"/>
  <c r="AU1165" i="32"/>
  <c r="AT1165" i="32"/>
  <c r="AQ1165" i="32"/>
  <c r="AP1165" i="32"/>
  <c r="AO1165" i="32"/>
  <c r="AN1165" i="32"/>
  <c r="AM1165" i="32"/>
  <c r="AL1165" i="32"/>
  <c r="AK1165" i="32"/>
  <c r="AJ1165" i="32"/>
  <c r="AI1165" i="32"/>
  <c r="AC1165" i="32"/>
  <c r="V1165" i="32" a="1"/>
  <c r="V1165" i="32" s="1"/>
  <c r="T1165" i="32" a="1"/>
  <c r="T1165" i="32" s="1"/>
  <c r="S1165" i="32" a="1"/>
  <c r="S1165" i="32" s="1"/>
  <c r="H1165" i="32"/>
  <c r="C1165" i="32"/>
  <c r="AV1164" i="32"/>
  <c r="AU1164" i="32"/>
  <c r="AT1164" i="32"/>
  <c r="AQ1164" i="32"/>
  <c r="AP1164" i="32"/>
  <c r="AO1164" i="32"/>
  <c r="AN1164" i="32"/>
  <c r="AM1164" i="32"/>
  <c r="AL1164" i="32"/>
  <c r="AK1164" i="32"/>
  <c r="AJ1164" i="32"/>
  <c r="AI1164" i="32"/>
  <c r="AC1164" i="32"/>
  <c r="V1164" i="32" a="1"/>
  <c r="V1164" i="32" s="1"/>
  <c r="T1164" i="32" a="1"/>
  <c r="T1164" i="32" s="1"/>
  <c r="S1164" i="32" a="1"/>
  <c r="S1164" i="32" s="1"/>
  <c r="H1164" i="32"/>
  <c r="C1164" i="32"/>
  <c r="AV1163" i="32"/>
  <c r="AU1163" i="32"/>
  <c r="AT1163" i="32"/>
  <c r="AQ1163" i="32"/>
  <c r="AP1163" i="32"/>
  <c r="AO1163" i="32"/>
  <c r="AN1163" i="32"/>
  <c r="AM1163" i="32"/>
  <c r="AL1163" i="32"/>
  <c r="AK1163" i="32"/>
  <c r="AJ1163" i="32"/>
  <c r="AI1163" i="32"/>
  <c r="AC1163" i="32"/>
  <c r="V1163" i="32" a="1"/>
  <c r="V1163" i="32" s="1"/>
  <c r="T1163" i="32" a="1"/>
  <c r="T1163" i="32" s="1"/>
  <c r="S1163" i="32" a="1"/>
  <c r="S1163" i="32" s="1"/>
  <c r="H1163" i="32"/>
  <c r="C1163" i="32"/>
  <c r="AV1162" i="32"/>
  <c r="AU1162" i="32"/>
  <c r="AT1162" i="32"/>
  <c r="AQ1162" i="32"/>
  <c r="AP1162" i="32"/>
  <c r="AO1162" i="32"/>
  <c r="AN1162" i="32"/>
  <c r="AM1162" i="32"/>
  <c r="AL1162" i="32"/>
  <c r="AK1162" i="32"/>
  <c r="AJ1162" i="32"/>
  <c r="AI1162" i="32"/>
  <c r="AC1162" i="32"/>
  <c r="V1162" i="32" a="1"/>
  <c r="V1162" i="32" s="1"/>
  <c r="T1162" i="32" a="1"/>
  <c r="T1162" i="32" s="1"/>
  <c r="S1162" i="32" a="1"/>
  <c r="S1162" i="32" s="1"/>
  <c r="H1162" i="32"/>
  <c r="C1162" i="32"/>
  <c r="AV1161" i="32"/>
  <c r="AU1161" i="32"/>
  <c r="AT1161" i="32"/>
  <c r="AQ1161" i="32"/>
  <c r="AP1161" i="32"/>
  <c r="AO1161" i="32"/>
  <c r="AN1161" i="32"/>
  <c r="AM1161" i="32"/>
  <c r="AL1161" i="32"/>
  <c r="AK1161" i="32"/>
  <c r="AJ1161" i="32"/>
  <c r="AI1161" i="32"/>
  <c r="AC1161" i="32"/>
  <c r="V1161" i="32" a="1"/>
  <c r="V1161" i="32" s="1"/>
  <c r="T1161" i="32" a="1"/>
  <c r="T1161" i="32" s="1"/>
  <c r="S1161" i="32" a="1"/>
  <c r="S1161" i="32" s="1"/>
  <c r="H1161" i="32"/>
  <c r="C1161" i="32"/>
  <c r="AV1160" i="32"/>
  <c r="AU1160" i="32"/>
  <c r="AT1160" i="32"/>
  <c r="AQ1160" i="32"/>
  <c r="AP1160" i="32"/>
  <c r="AO1160" i="32"/>
  <c r="AN1160" i="32"/>
  <c r="AM1160" i="32"/>
  <c r="AL1160" i="32"/>
  <c r="AK1160" i="32"/>
  <c r="AJ1160" i="32"/>
  <c r="AI1160" i="32"/>
  <c r="AC1160" i="32"/>
  <c r="V1160" i="32" a="1"/>
  <c r="V1160" i="32" s="1"/>
  <c r="T1160" i="32" a="1"/>
  <c r="T1160" i="32" s="1"/>
  <c r="S1160" i="32" a="1"/>
  <c r="S1160" i="32" s="1"/>
  <c r="H1160" i="32"/>
  <c r="C1160" i="32"/>
  <c r="AV1159" i="32"/>
  <c r="AU1159" i="32"/>
  <c r="AT1159" i="32"/>
  <c r="AQ1159" i="32"/>
  <c r="AP1159" i="32"/>
  <c r="AO1159" i="32"/>
  <c r="AN1159" i="32"/>
  <c r="AM1159" i="32"/>
  <c r="AL1159" i="32"/>
  <c r="AK1159" i="32"/>
  <c r="AJ1159" i="32"/>
  <c r="AI1159" i="32"/>
  <c r="AC1159" i="32"/>
  <c r="V1159" i="32" a="1"/>
  <c r="V1159" i="32" s="1"/>
  <c r="T1159" i="32" a="1"/>
  <c r="T1159" i="32" s="1"/>
  <c r="S1159" i="32" a="1"/>
  <c r="S1159" i="32" s="1"/>
  <c r="H1159" i="32"/>
  <c r="C1159" i="32"/>
  <c r="AV1158" i="32"/>
  <c r="AU1158" i="32"/>
  <c r="AT1158" i="32"/>
  <c r="AQ1158" i="32"/>
  <c r="AP1158" i="32"/>
  <c r="AO1158" i="32"/>
  <c r="AN1158" i="32"/>
  <c r="AM1158" i="32"/>
  <c r="AL1158" i="32"/>
  <c r="AK1158" i="32"/>
  <c r="AJ1158" i="32"/>
  <c r="AI1158" i="32"/>
  <c r="AC1158" i="32"/>
  <c r="V1158" i="32" a="1"/>
  <c r="V1158" i="32" s="1"/>
  <c r="T1158" i="32" a="1"/>
  <c r="T1158" i="32" s="1"/>
  <c r="S1158" i="32" a="1"/>
  <c r="S1158" i="32" s="1"/>
  <c r="H1158" i="32"/>
  <c r="C1158" i="32"/>
  <c r="AV1157" i="32"/>
  <c r="AU1157" i="32"/>
  <c r="AT1157" i="32"/>
  <c r="AQ1157" i="32"/>
  <c r="AP1157" i="32"/>
  <c r="AO1157" i="32"/>
  <c r="AN1157" i="32"/>
  <c r="AM1157" i="32"/>
  <c r="AL1157" i="32"/>
  <c r="AK1157" i="32"/>
  <c r="AJ1157" i="32"/>
  <c r="AI1157" i="32"/>
  <c r="AC1157" i="32"/>
  <c r="V1157" i="32" a="1"/>
  <c r="V1157" i="32" s="1"/>
  <c r="T1157" i="32" a="1"/>
  <c r="T1157" i="32" s="1"/>
  <c r="S1157" i="32" a="1"/>
  <c r="S1157" i="32" s="1"/>
  <c r="H1157" i="32"/>
  <c r="C1157" i="32"/>
  <c r="AV1156" i="32"/>
  <c r="AU1156" i="32"/>
  <c r="AT1156" i="32"/>
  <c r="AQ1156" i="32"/>
  <c r="AP1156" i="32"/>
  <c r="AO1156" i="32"/>
  <c r="AN1156" i="32"/>
  <c r="AM1156" i="32"/>
  <c r="AL1156" i="32"/>
  <c r="AK1156" i="32"/>
  <c r="AJ1156" i="32"/>
  <c r="AI1156" i="32"/>
  <c r="AC1156" i="32"/>
  <c r="V1156" i="32" a="1"/>
  <c r="V1156" i="32" s="1"/>
  <c r="T1156" i="32" a="1"/>
  <c r="T1156" i="32" s="1"/>
  <c r="S1156" i="32" a="1"/>
  <c r="S1156" i="32" s="1"/>
  <c r="H1156" i="32"/>
  <c r="C1156" i="32"/>
  <c r="AV1155" i="32"/>
  <c r="AU1155" i="32"/>
  <c r="AT1155" i="32"/>
  <c r="AQ1155" i="32"/>
  <c r="AP1155" i="32"/>
  <c r="AO1155" i="32"/>
  <c r="AN1155" i="32"/>
  <c r="AM1155" i="32"/>
  <c r="AL1155" i="32"/>
  <c r="AK1155" i="32"/>
  <c r="AJ1155" i="32"/>
  <c r="AI1155" i="32"/>
  <c r="AC1155" i="32"/>
  <c r="V1155" i="32" a="1"/>
  <c r="V1155" i="32" s="1"/>
  <c r="T1155" i="32" a="1"/>
  <c r="T1155" i="32" s="1"/>
  <c r="S1155" i="32" a="1"/>
  <c r="S1155" i="32" s="1"/>
  <c r="H1155" i="32"/>
  <c r="C1155" i="32"/>
  <c r="AV1154" i="32"/>
  <c r="AU1154" i="32"/>
  <c r="AT1154" i="32"/>
  <c r="AQ1154" i="32"/>
  <c r="AP1154" i="32"/>
  <c r="AO1154" i="32"/>
  <c r="AN1154" i="32"/>
  <c r="AM1154" i="32"/>
  <c r="AL1154" i="32"/>
  <c r="AK1154" i="32"/>
  <c r="AJ1154" i="32"/>
  <c r="AI1154" i="32"/>
  <c r="AC1154" i="32"/>
  <c r="V1154" i="32" a="1"/>
  <c r="V1154" i="32" s="1"/>
  <c r="T1154" i="32" a="1"/>
  <c r="T1154" i="32" s="1"/>
  <c r="S1154" i="32" a="1"/>
  <c r="S1154" i="32" s="1"/>
  <c r="H1154" i="32"/>
  <c r="C1154" i="32"/>
  <c r="AV1153" i="32"/>
  <c r="AU1153" i="32"/>
  <c r="AT1153" i="32"/>
  <c r="AQ1153" i="32"/>
  <c r="AP1153" i="32"/>
  <c r="AO1153" i="32"/>
  <c r="AN1153" i="32"/>
  <c r="AM1153" i="32"/>
  <c r="AL1153" i="32"/>
  <c r="AK1153" i="32"/>
  <c r="AJ1153" i="32"/>
  <c r="AI1153" i="32"/>
  <c r="AC1153" i="32"/>
  <c r="V1153" i="32" a="1"/>
  <c r="V1153" i="32" s="1"/>
  <c r="T1153" i="32" a="1"/>
  <c r="T1153" i="32" s="1"/>
  <c r="S1153" i="32" a="1"/>
  <c r="S1153" i="32" s="1"/>
  <c r="H1153" i="32"/>
  <c r="C1153" i="32"/>
  <c r="AV1152" i="32"/>
  <c r="AU1152" i="32"/>
  <c r="AT1152" i="32"/>
  <c r="AQ1152" i="32"/>
  <c r="AP1152" i="32"/>
  <c r="AO1152" i="32"/>
  <c r="AN1152" i="32"/>
  <c r="AM1152" i="32"/>
  <c r="AL1152" i="32"/>
  <c r="AK1152" i="32"/>
  <c r="AJ1152" i="32"/>
  <c r="AI1152" i="32"/>
  <c r="AC1152" i="32"/>
  <c r="V1152" i="32" a="1"/>
  <c r="V1152" i="32" s="1"/>
  <c r="T1152" i="32" a="1"/>
  <c r="T1152" i="32" s="1"/>
  <c r="S1152" i="32" a="1"/>
  <c r="S1152" i="32" s="1"/>
  <c r="H1152" i="32"/>
  <c r="C1152" i="32"/>
  <c r="AV1151" i="32"/>
  <c r="AU1151" i="32"/>
  <c r="AT1151" i="32"/>
  <c r="AQ1151" i="32"/>
  <c r="AP1151" i="32"/>
  <c r="AO1151" i="32"/>
  <c r="AN1151" i="32"/>
  <c r="AM1151" i="32"/>
  <c r="AL1151" i="32"/>
  <c r="AK1151" i="32"/>
  <c r="AJ1151" i="32"/>
  <c r="AI1151" i="32"/>
  <c r="AC1151" i="32"/>
  <c r="V1151" i="32" a="1"/>
  <c r="V1151" i="32" s="1"/>
  <c r="T1151" i="32" a="1"/>
  <c r="T1151" i="32" s="1"/>
  <c r="S1151" i="32" a="1"/>
  <c r="S1151" i="32" s="1"/>
  <c r="H1151" i="32"/>
  <c r="C1151" i="32"/>
  <c r="AV1150" i="32"/>
  <c r="AU1150" i="32"/>
  <c r="AT1150" i="32"/>
  <c r="AQ1150" i="32"/>
  <c r="AP1150" i="32"/>
  <c r="AO1150" i="32"/>
  <c r="AN1150" i="32"/>
  <c r="AM1150" i="32"/>
  <c r="AL1150" i="32"/>
  <c r="AK1150" i="32"/>
  <c r="AJ1150" i="32"/>
  <c r="AI1150" i="32"/>
  <c r="AC1150" i="32"/>
  <c r="V1150" i="32" a="1"/>
  <c r="V1150" i="32" s="1"/>
  <c r="T1150" i="32" a="1"/>
  <c r="T1150" i="32" s="1"/>
  <c r="S1150" i="32" a="1"/>
  <c r="S1150" i="32" s="1"/>
  <c r="H1150" i="32"/>
  <c r="C1150" i="32"/>
  <c r="AV1149" i="32"/>
  <c r="AU1149" i="32"/>
  <c r="AT1149" i="32"/>
  <c r="AQ1149" i="32"/>
  <c r="AP1149" i="32"/>
  <c r="AO1149" i="32"/>
  <c r="AN1149" i="32"/>
  <c r="AM1149" i="32"/>
  <c r="AL1149" i="32"/>
  <c r="AK1149" i="32"/>
  <c r="AJ1149" i="32"/>
  <c r="AI1149" i="32"/>
  <c r="AC1149" i="32"/>
  <c r="V1149" i="32" a="1"/>
  <c r="V1149" i="32" s="1"/>
  <c r="T1149" i="32" a="1"/>
  <c r="T1149" i="32" s="1"/>
  <c r="S1149" i="32" a="1"/>
  <c r="S1149" i="32" s="1"/>
  <c r="H1149" i="32"/>
  <c r="C1149" i="32"/>
  <c r="AV1148" i="32"/>
  <c r="AU1148" i="32"/>
  <c r="AT1148" i="32"/>
  <c r="AQ1148" i="32"/>
  <c r="AP1148" i="32"/>
  <c r="AO1148" i="32"/>
  <c r="AN1148" i="32"/>
  <c r="AM1148" i="32"/>
  <c r="AL1148" i="32"/>
  <c r="AK1148" i="32"/>
  <c r="AJ1148" i="32"/>
  <c r="AI1148" i="32"/>
  <c r="AC1148" i="32"/>
  <c r="V1148" i="32" a="1"/>
  <c r="V1148" i="32" s="1"/>
  <c r="T1148" i="32" a="1"/>
  <c r="T1148" i="32" s="1"/>
  <c r="S1148" i="32" a="1"/>
  <c r="S1148" i="32" s="1"/>
  <c r="H1148" i="32"/>
  <c r="C1148" i="32"/>
  <c r="AV1147" i="32"/>
  <c r="AU1147" i="32"/>
  <c r="AT1147" i="32"/>
  <c r="AQ1147" i="32"/>
  <c r="AP1147" i="32"/>
  <c r="AO1147" i="32"/>
  <c r="AN1147" i="32"/>
  <c r="AM1147" i="32"/>
  <c r="AL1147" i="32"/>
  <c r="AK1147" i="32"/>
  <c r="AJ1147" i="32"/>
  <c r="AI1147" i="32"/>
  <c r="AC1147" i="32"/>
  <c r="V1147" i="32" a="1"/>
  <c r="V1147" i="32" s="1"/>
  <c r="T1147" i="32" a="1"/>
  <c r="T1147" i="32" s="1"/>
  <c r="S1147" i="32" a="1"/>
  <c r="S1147" i="32" s="1"/>
  <c r="H1147" i="32"/>
  <c r="C1147" i="32"/>
  <c r="AV1146" i="32"/>
  <c r="AU1146" i="32"/>
  <c r="AT1146" i="32"/>
  <c r="AQ1146" i="32"/>
  <c r="AP1146" i="32"/>
  <c r="AO1146" i="32"/>
  <c r="AN1146" i="32"/>
  <c r="AM1146" i="32"/>
  <c r="AL1146" i="32"/>
  <c r="AK1146" i="32"/>
  <c r="AJ1146" i="32"/>
  <c r="AI1146" i="32"/>
  <c r="AC1146" i="32"/>
  <c r="V1146" i="32" a="1"/>
  <c r="V1146" i="32" s="1"/>
  <c r="T1146" i="32" a="1"/>
  <c r="T1146" i="32" s="1"/>
  <c r="S1146" i="32" a="1"/>
  <c r="S1146" i="32" s="1"/>
  <c r="H1146" i="32"/>
  <c r="C1146" i="32"/>
  <c r="AV1145" i="32"/>
  <c r="AU1145" i="32"/>
  <c r="AT1145" i="32"/>
  <c r="AQ1145" i="32"/>
  <c r="AP1145" i="32"/>
  <c r="AO1145" i="32"/>
  <c r="AN1145" i="32"/>
  <c r="AM1145" i="32"/>
  <c r="AL1145" i="32"/>
  <c r="AK1145" i="32"/>
  <c r="AJ1145" i="32"/>
  <c r="AI1145" i="32"/>
  <c r="AC1145" i="32"/>
  <c r="V1145" i="32" a="1"/>
  <c r="V1145" i="32" s="1"/>
  <c r="T1145" i="32" a="1"/>
  <c r="T1145" i="32" s="1"/>
  <c r="S1145" i="32" a="1"/>
  <c r="S1145" i="32" s="1"/>
  <c r="H1145" i="32"/>
  <c r="C1145" i="32"/>
  <c r="AV1144" i="32"/>
  <c r="AU1144" i="32"/>
  <c r="AT1144" i="32"/>
  <c r="AQ1144" i="32"/>
  <c r="AP1144" i="32"/>
  <c r="AO1144" i="32"/>
  <c r="AN1144" i="32"/>
  <c r="AM1144" i="32"/>
  <c r="AL1144" i="32"/>
  <c r="AK1144" i="32"/>
  <c r="AJ1144" i="32"/>
  <c r="AI1144" i="32"/>
  <c r="AC1144" i="32"/>
  <c r="V1144" i="32" a="1"/>
  <c r="V1144" i="32" s="1"/>
  <c r="T1144" i="32" a="1"/>
  <c r="T1144" i="32" s="1"/>
  <c r="S1144" i="32" a="1"/>
  <c r="S1144" i="32" s="1"/>
  <c r="H1144" i="32"/>
  <c r="C1144" i="32"/>
  <c r="AV1143" i="32"/>
  <c r="AU1143" i="32"/>
  <c r="AT1143" i="32"/>
  <c r="AQ1143" i="32"/>
  <c r="AP1143" i="32"/>
  <c r="AO1143" i="32"/>
  <c r="AN1143" i="32"/>
  <c r="AM1143" i="32"/>
  <c r="AL1143" i="32"/>
  <c r="AK1143" i="32"/>
  <c r="AJ1143" i="32"/>
  <c r="AI1143" i="32"/>
  <c r="AC1143" i="32"/>
  <c r="V1143" i="32" a="1"/>
  <c r="V1143" i="32" s="1"/>
  <c r="T1143" i="32" a="1"/>
  <c r="T1143" i="32" s="1"/>
  <c r="S1143" i="32" a="1"/>
  <c r="S1143" i="32" s="1"/>
  <c r="H1143" i="32"/>
  <c r="C1143" i="32"/>
  <c r="AV1142" i="32"/>
  <c r="AU1142" i="32"/>
  <c r="AT1142" i="32"/>
  <c r="AQ1142" i="32"/>
  <c r="AP1142" i="32"/>
  <c r="AO1142" i="32"/>
  <c r="AN1142" i="32"/>
  <c r="AM1142" i="32"/>
  <c r="AL1142" i="32"/>
  <c r="AK1142" i="32"/>
  <c r="AJ1142" i="32"/>
  <c r="AI1142" i="32"/>
  <c r="AC1142" i="32"/>
  <c r="V1142" i="32" a="1"/>
  <c r="V1142" i="32" s="1"/>
  <c r="T1142" i="32" a="1"/>
  <c r="T1142" i="32" s="1"/>
  <c r="S1142" i="32" a="1"/>
  <c r="S1142" i="32" s="1"/>
  <c r="H1142" i="32"/>
  <c r="C1142" i="32"/>
  <c r="AV1141" i="32"/>
  <c r="AU1141" i="32"/>
  <c r="AT1141" i="32"/>
  <c r="AQ1141" i="32"/>
  <c r="AP1141" i="32"/>
  <c r="AO1141" i="32"/>
  <c r="AN1141" i="32"/>
  <c r="AM1141" i="32"/>
  <c r="AL1141" i="32"/>
  <c r="AK1141" i="32"/>
  <c r="AJ1141" i="32"/>
  <c r="AI1141" i="32"/>
  <c r="AC1141" i="32"/>
  <c r="V1141" i="32" a="1"/>
  <c r="V1141" i="32" s="1"/>
  <c r="T1141" i="32" a="1"/>
  <c r="T1141" i="32" s="1"/>
  <c r="S1141" i="32" a="1"/>
  <c r="S1141" i="32" s="1"/>
  <c r="H1141" i="32"/>
  <c r="C1141" i="32"/>
  <c r="AV1140" i="32"/>
  <c r="AU1140" i="32"/>
  <c r="AT1140" i="32"/>
  <c r="AQ1140" i="32"/>
  <c r="AP1140" i="32"/>
  <c r="AO1140" i="32"/>
  <c r="AN1140" i="32"/>
  <c r="AM1140" i="32"/>
  <c r="AL1140" i="32"/>
  <c r="AK1140" i="32"/>
  <c r="AJ1140" i="32"/>
  <c r="AI1140" i="32"/>
  <c r="AC1140" i="32"/>
  <c r="V1140" i="32" a="1"/>
  <c r="V1140" i="32" s="1"/>
  <c r="T1140" i="32" a="1"/>
  <c r="T1140" i="32" s="1"/>
  <c r="S1140" i="32" a="1"/>
  <c r="S1140" i="32" s="1"/>
  <c r="H1140" i="32"/>
  <c r="C1140" i="32"/>
  <c r="AV1139" i="32"/>
  <c r="AU1139" i="32"/>
  <c r="AT1139" i="32"/>
  <c r="AQ1139" i="32"/>
  <c r="AP1139" i="32"/>
  <c r="AO1139" i="32"/>
  <c r="AN1139" i="32"/>
  <c r="AM1139" i="32"/>
  <c r="AL1139" i="32"/>
  <c r="AK1139" i="32"/>
  <c r="AJ1139" i="32"/>
  <c r="AI1139" i="32"/>
  <c r="AC1139" i="32"/>
  <c r="V1139" i="32" a="1"/>
  <c r="V1139" i="32" s="1"/>
  <c r="T1139" i="32" a="1"/>
  <c r="T1139" i="32" s="1"/>
  <c r="S1139" i="32" a="1"/>
  <c r="S1139" i="32" s="1"/>
  <c r="H1139" i="32"/>
  <c r="C1139" i="32"/>
  <c r="AV1138" i="32"/>
  <c r="AU1138" i="32"/>
  <c r="AT1138" i="32"/>
  <c r="AQ1138" i="32"/>
  <c r="AP1138" i="32"/>
  <c r="AO1138" i="32"/>
  <c r="AN1138" i="32"/>
  <c r="AM1138" i="32"/>
  <c r="AL1138" i="32"/>
  <c r="AK1138" i="32"/>
  <c r="AJ1138" i="32"/>
  <c r="AI1138" i="32"/>
  <c r="AC1138" i="32"/>
  <c r="V1138" i="32" a="1"/>
  <c r="V1138" i="32" s="1"/>
  <c r="T1138" i="32" a="1"/>
  <c r="T1138" i="32" s="1"/>
  <c r="S1138" i="32" a="1"/>
  <c r="S1138" i="32" s="1"/>
  <c r="H1138" i="32"/>
  <c r="C1138" i="32"/>
  <c r="AV1137" i="32"/>
  <c r="AU1137" i="32"/>
  <c r="AT1137" i="32"/>
  <c r="AQ1137" i="32"/>
  <c r="AP1137" i="32"/>
  <c r="AO1137" i="32"/>
  <c r="AN1137" i="32"/>
  <c r="AM1137" i="32"/>
  <c r="AL1137" i="32"/>
  <c r="AK1137" i="32"/>
  <c r="AJ1137" i="32"/>
  <c r="AI1137" i="32"/>
  <c r="AC1137" i="32"/>
  <c r="V1137" i="32" a="1"/>
  <c r="V1137" i="32" s="1"/>
  <c r="T1137" i="32" a="1"/>
  <c r="T1137" i="32" s="1"/>
  <c r="S1137" i="32" a="1"/>
  <c r="S1137" i="32" s="1"/>
  <c r="H1137" i="32"/>
  <c r="C1137" i="32"/>
  <c r="AV1136" i="32"/>
  <c r="AU1136" i="32"/>
  <c r="AT1136" i="32"/>
  <c r="AQ1136" i="32"/>
  <c r="AP1136" i="32"/>
  <c r="AO1136" i="32"/>
  <c r="AN1136" i="32"/>
  <c r="AM1136" i="32"/>
  <c r="AL1136" i="32"/>
  <c r="AK1136" i="32"/>
  <c r="AJ1136" i="32"/>
  <c r="AI1136" i="32"/>
  <c r="AC1136" i="32"/>
  <c r="V1136" i="32" a="1"/>
  <c r="V1136" i="32" s="1"/>
  <c r="T1136" i="32" a="1"/>
  <c r="T1136" i="32" s="1"/>
  <c r="S1136" i="32" a="1"/>
  <c r="S1136" i="32" s="1"/>
  <c r="H1136" i="32"/>
  <c r="C1136" i="32"/>
  <c r="AV1135" i="32"/>
  <c r="AU1135" i="32"/>
  <c r="AT1135" i="32"/>
  <c r="AQ1135" i="32"/>
  <c r="AP1135" i="32"/>
  <c r="AO1135" i="32"/>
  <c r="AN1135" i="32"/>
  <c r="AM1135" i="32"/>
  <c r="AL1135" i="32"/>
  <c r="AK1135" i="32"/>
  <c r="AJ1135" i="32"/>
  <c r="AI1135" i="32"/>
  <c r="AC1135" i="32"/>
  <c r="V1135" i="32" a="1"/>
  <c r="V1135" i="32" s="1"/>
  <c r="T1135" i="32" a="1"/>
  <c r="T1135" i="32" s="1"/>
  <c r="S1135" i="32" a="1"/>
  <c r="S1135" i="32" s="1"/>
  <c r="H1135" i="32"/>
  <c r="C1135" i="32"/>
  <c r="AV1134" i="32"/>
  <c r="AU1134" i="32"/>
  <c r="AT1134" i="32"/>
  <c r="AQ1134" i="32"/>
  <c r="AP1134" i="32"/>
  <c r="AO1134" i="32"/>
  <c r="AN1134" i="32"/>
  <c r="AM1134" i="32"/>
  <c r="AL1134" i="32"/>
  <c r="AK1134" i="32"/>
  <c r="AJ1134" i="32"/>
  <c r="AI1134" i="32"/>
  <c r="AC1134" i="32"/>
  <c r="V1134" i="32" a="1"/>
  <c r="V1134" i="32" s="1"/>
  <c r="T1134" i="32" a="1"/>
  <c r="T1134" i="32" s="1"/>
  <c r="S1134" i="32" a="1"/>
  <c r="S1134" i="32" s="1"/>
  <c r="H1134" i="32"/>
  <c r="C1134" i="32"/>
  <c r="AV1133" i="32"/>
  <c r="AU1133" i="32"/>
  <c r="AT1133" i="32"/>
  <c r="AQ1133" i="32"/>
  <c r="AP1133" i="32"/>
  <c r="AO1133" i="32"/>
  <c r="AN1133" i="32"/>
  <c r="AM1133" i="32"/>
  <c r="AL1133" i="32"/>
  <c r="AK1133" i="32"/>
  <c r="AJ1133" i="32"/>
  <c r="AI1133" i="32"/>
  <c r="AC1133" i="32"/>
  <c r="V1133" i="32" a="1"/>
  <c r="V1133" i="32" s="1"/>
  <c r="T1133" i="32" a="1"/>
  <c r="T1133" i="32" s="1"/>
  <c r="S1133" i="32" a="1"/>
  <c r="S1133" i="32" s="1"/>
  <c r="H1133" i="32"/>
  <c r="C1133" i="32"/>
  <c r="AV1132" i="32"/>
  <c r="AU1132" i="32"/>
  <c r="AT1132" i="32"/>
  <c r="AQ1132" i="32"/>
  <c r="AP1132" i="32"/>
  <c r="AO1132" i="32"/>
  <c r="AN1132" i="32"/>
  <c r="AM1132" i="32"/>
  <c r="AL1132" i="32"/>
  <c r="AK1132" i="32"/>
  <c r="AJ1132" i="32"/>
  <c r="AI1132" i="32"/>
  <c r="AC1132" i="32"/>
  <c r="V1132" i="32" a="1"/>
  <c r="V1132" i="32" s="1"/>
  <c r="T1132" i="32" a="1"/>
  <c r="T1132" i="32" s="1"/>
  <c r="S1132" i="32" a="1"/>
  <c r="S1132" i="32" s="1"/>
  <c r="H1132" i="32"/>
  <c r="C1132" i="32"/>
  <c r="AV1131" i="32"/>
  <c r="AU1131" i="32"/>
  <c r="AT1131" i="32"/>
  <c r="AQ1131" i="32"/>
  <c r="AP1131" i="32"/>
  <c r="AO1131" i="32"/>
  <c r="AN1131" i="32"/>
  <c r="AM1131" i="32"/>
  <c r="AL1131" i="32"/>
  <c r="AK1131" i="32"/>
  <c r="AJ1131" i="32"/>
  <c r="AI1131" i="32"/>
  <c r="AC1131" i="32"/>
  <c r="V1131" i="32" a="1"/>
  <c r="V1131" i="32" s="1"/>
  <c r="T1131" i="32" a="1"/>
  <c r="T1131" i="32" s="1"/>
  <c r="S1131" i="32" a="1"/>
  <c r="S1131" i="32" s="1"/>
  <c r="H1131" i="32"/>
  <c r="C1131" i="32"/>
  <c r="AV1130" i="32"/>
  <c r="AU1130" i="32"/>
  <c r="AT1130" i="32"/>
  <c r="AQ1130" i="32"/>
  <c r="AP1130" i="32"/>
  <c r="AO1130" i="32"/>
  <c r="AN1130" i="32"/>
  <c r="AM1130" i="32"/>
  <c r="AL1130" i="32"/>
  <c r="AK1130" i="32"/>
  <c r="AJ1130" i="32"/>
  <c r="AI1130" i="32"/>
  <c r="AC1130" i="32"/>
  <c r="V1130" i="32" a="1"/>
  <c r="V1130" i="32" s="1"/>
  <c r="T1130" i="32" a="1"/>
  <c r="T1130" i="32" s="1"/>
  <c r="S1130" i="32" a="1"/>
  <c r="S1130" i="32" s="1"/>
  <c r="H1130" i="32"/>
  <c r="C1130" i="32"/>
  <c r="AV1129" i="32"/>
  <c r="AU1129" i="32"/>
  <c r="AT1129" i="32"/>
  <c r="AQ1129" i="32"/>
  <c r="AP1129" i="32"/>
  <c r="AO1129" i="32"/>
  <c r="AN1129" i="32"/>
  <c r="AM1129" i="32"/>
  <c r="AL1129" i="32"/>
  <c r="AK1129" i="32"/>
  <c r="AJ1129" i="32"/>
  <c r="AI1129" i="32"/>
  <c r="AC1129" i="32"/>
  <c r="V1129" i="32" a="1"/>
  <c r="V1129" i="32" s="1"/>
  <c r="T1129" i="32" a="1"/>
  <c r="T1129" i="32" s="1"/>
  <c r="S1129" i="32" a="1"/>
  <c r="S1129" i="32" s="1"/>
  <c r="H1129" i="32"/>
  <c r="C1129" i="32"/>
  <c r="AV1128" i="32"/>
  <c r="AU1128" i="32"/>
  <c r="AT1128" i="32"/>
  <c r="AQ1128" i="32"/>
  <c r="AP1128" i="32"/>
  <c r="AO1128" i="32"/>
  <c r="AN1128" i="32"/>
  <c r="AM1128" i="32"/>
  <c r="AL1128" i="32"/>
  <c r="AK1128" i="32"/>
  <c r="AJ1128" i="32"/>
  <c r="AI1128" i="32"/>
  <c r="AC1128" i="32"/>
  <c r="V1128" i="32" a="1"/>
  <c r="V1128" i="32" s="1"/>
  <c r="T1128" i="32" a="1"/>
  <c r="T1128" i="32" s="1"/>
  <c r="S1128" i="32" a="1"/>
  <c r="S1128" i="32" s="1"/>
  <c r="H1128" i="32"/>
  <c r="C1128" i="32"/>
  <c r="AV1127" i="32"/>
  <c r="AU1127" i="32"/>
  <c r="AT1127" i="32"/>
  <c r="AQ1127" i="32"/>
  <c r="AP1127" i="32"/>
  <c r="AO1127" i="32"/>
  <c r="AN1127" i="32"/>
  <c r="AM1127" i="32"/>
  <c r="AL1127" i="32"/>
  <c r="AK1127" i="32"/>
  <c r="AJ1127" i="32"/>
  <c r="AI1127" i="32"/>
  <c r="AC1127" i="32"/>
  <c r="V1127" i="32" a="1"/>
  <c r="V1127" i="32" s="1"/>
  <c r="T1127" i="32" a="1"/>
  <c r="T1127" i="32" s="1"/>
  <c r="S1127" i="32" a="1"/>
  <c r="S1127" i="32" s="1"/>
  <c r="H1127" i="32"/>
  <c r="C1127" i="32"/>
  <c r="AV1126" i="32"/>
  <c r="AU1126" i="32"/>
  <c r="AT1126" i="32"/>
  <c r="AQ1126" i="32"/>
  <c r="AP1126" i="32"/>
  <c r="AO1126" i="32"/>
  <c r="AN1126" i="32"/>
  <c r="AM1126" i="32"/>
  <c r="AL1126" i="32"/>
  <c r="AK1126" i="32"/>
  <c r="AJ1126" i="32"/>
  <c r="AI1126" i="32"/>
  <c r="AC1126" i="32"/>
  <c r="V1126" i="32" a="1"/>
  <c r="V1126" i="32" s="1"/>
  <c r="T1126" i="32" a="1"/>
  <c r="T1126" i="32" s="1"/>
  <c r="S1126" i="32" a="1"/>
  <c r="S1126" i="32" s="1"/>
  <c r="H1126" i="32"/>
  <c r="C1126" i="32"/>
  <c r="AV1125" i="32"/>
  <c r="AU1125" i="32"/>
  <c r="AT1125" i="32"/>
  <c r="AQ1125" i="32"/>
  <c r="AP1125" i="32"/>
  <c r="AO1125" i="32"/>
  <c r="AN1125" i="32"/>
  <c r="AM1125" i="32"/>
  <c r="AL1125" i="32"/>
  <c r="AK1125" i="32"/>
  <c r="AJ1125" i="32"/>
  <c r="AI1125" i="32"/>
  <c r="AC1125" i="32"/>
  <c r="V1125" i="32" a="1"/>
  <c r="V1125" i="32" s="1"/>
  <c r="T1125" i="32" a="1"/>
  <c r="T1125" i="32" s="1"/>
  <c r="S1125" i="32" a="1"/>
  <c r="S1125" i="32" s="1"/>
  <c r="H1125" i="32"/>
  <c r="C1125" i="32"/>
  <c r="AV1124" i="32"/>
  <c r="AU1124" i="32"/>
  <c r="AT1124" i="32"/>
  <c r="AQ1124" i="32"/>
  <c r="AP1124" i="32"/>
  <c r="AO1124" i="32"/>
  <c r="AN1124" i="32"/>
  <c r="AM1124" i="32"/>
  <c r="AL1124" i="32"/>
  <c r="AK1124" i="32"/>
  <c r="AJ1124" i="32"/>
  <c r="AI1124" i="32"/>
  <c r="AC1124" i="32"/>
  <c r="V1124" i="32" a="1"/>
  <c r="V1124" i="32" s="1"/>
  <c r="T1124" i="32" a="1"/>
  <c r="T1124" i="32" s="1"/>
  <c r="S1124" i="32" a="1"/>
  <c r="S1124" i="32" s="1"/>
  <c r="H1124" i="32"/>
  <c r="C1124" i="32"/>
  <c r="AV1123" i="32"/>
  <c r="AU1123" i="32"/>
  <c r="AT1123" i="32"/>
  <c r="AQ1123" i="32"/>
  <c r="AP1123" i="32"/>
  <c r="AO1123" i="32"/>
  <c r="AN1123" i="32"/>
  <c r="AM1123" i="32"/>
  <c r="AL1123" i="32"/>
  <c r="AK1123" i="32"/>
  <c r="AJ1123" i="32"/>
  <c r="AI1123" i="32"/>
  <c r="AC1123" i="32"/>
  <c r="V1123" i="32" a="1"/>
  <c r="V1123" i="32" s="1"/>
  <c r="T1123" i="32" a="1"/>
  <c r="T1123" i="32" s="1"/>
  <c r="S1123" i="32" a="1"/>
  <c r="S1123" i="32" s="1"/>
  <c r="H1123" i="32"/>
  <c r="C1123" i="32"/>
  <c r="AV1122" i="32"/>
  <c r="AU1122" i="32"/>
  <c r="AT1122" i="32"/>
  <c r="AQ1122" i="32"/>
  <c r="AP1122" i="32"/>
  <c r="AO1122" i="32"/>
  <c r="AN1122" i="32"/>
  <c r="AM1122" i="32"/>
  <c r="AL1122" i="32"/>
  <c r="AK1122" i="32"/>
  <c r="AJ1122" i="32"/>
  <c r="AI1122" i="32"/>
  <c r="AC1122" i="32"/>
  <c r="V1122" i="32" a="1"/>
  <c r="V1122" i="32" s="1"/>
  <c r="T1122" i="32" a="1"/>
  <c r="T1122" i="32" s="1"/>
  <c r="S1122" i="32" a="1"/>
  <c r="S1122" i="32" s="1"/>
  <c r="H1122" i="32"/>
  <c r="C1122" i="32"/>
  <c r="AV1121" i="32"/>
  <c r="AU1121" i="32"/>
  <c r="AT1121" i="32"/>
  <c r="AQ1121" i="32"/>
  <c r="AP1121" i="32"/>
  <c r="AO1121" i="32"/>
  <c r="AN1121" i="32"/>
  <c r="AM1121" i="32"/>
  <c r="AL1121" i="32"/>
  <c r="AK1121" i="32"/>
  <c r="AJ1121" i="32"/>
  <c r="AI1121" i="32"/>
  <c r="AC1121" i="32"/>
  <c r="V1121" i="32" a="1"/>
  <c r="V1121" i="32" s="1"/>
  <c r="T1121" i="32" a="1"/>
  <c r="T1121" i="32" s="1"/>
  <c r="S1121" i="32" a="1"/>
  <c r="S1121" i="32" s="1"/>
  <c r="H1121" i="32"/>
  <c r="C1121" i="32"/>
  <c r="AV1120" i="32"/>
  <c r="AU1120" i="32"/>
  <c r="AT1120" i="32"/>
  <c r="AQ1120" i="32"/>
  <c r="AP1120" i="32"/>
  <c r="AO1120" i="32"/>
  <c r="AN1120" i="32"/>
  <c r="AM1120" i="32"/>
  <c r="AL1120" i="32"/>
  <c r="AK1120" i="32"/>
  <c r="AJ1120" i="32"/>
  <c r="AI1120" i="32"/>
  <c r="AC1120" i="32"/>
  <c r="V1120" i="32" a="1"/>
  <c r="V1120" i="32" s="1"/>
  <c r="T1120" i="32" a="1"/>
  <c r="T1120" i="32" s="1"/>
  <c r="S1120" i="32" a="1"/>
  <c r="S1120" i="32" s="1"/>
  <c r="H1120" i="32"/>
  <c r="C1120" i="32"/>
  <c r="AV1119" i="32"/>
  <c r="AU1119" i="32"/>
  <c r="AT1119" i="32"/>
  <c r="AQ1119" i="32"/>
  <c r="AP1119" i="32"/>
  <c r="AO1119" i="32"/>
  <c r="AN1119" i="32"/>
  <c r="AM1119" i="32"/>
  <c r="AL1119" i="32"/>
  <c r="AK1119" i="32"/>
  <c r="AJ1119" i="32"/>
  <c r="AI1119" i="32"/>
  <c r="AC1119" i="32"/>
  <c r="V1119" i="32" a="1"/>
  <c r="V1119" i="32" s="1"/>
  <c r="T1119" i="32" a="1"/>
  <c r="T1119" i="32" s="1"/>
  <c r="S1119" i="32" a="1"/>
  <c r="S1119" i="32" s="1"/>
  <c r="H1119" i="32"/>
  <c r="C1119" i="32"/>
  <c r="AV1118" i="32"/>
  <c r="AU1118" i="32"/>
  <c r="AT1118" i="32"/>
  <c r="AQ1118" i="32"/>
  <c r="AP1118" i="32"/>
  <c r="AO1118" i="32"/>
  <c r="AN1118" i="32"/>
  <c r="AM1118" i="32"/>
  <c r="AL1118" i="32"/>
  <c r="AK1118" i="32"/>
  <c r="AJ1118" i="32"/>
  <c r="AI1118" i="32"/>
  <c r="AC1118" i="32"/>
  <c r="V1118" i="32" a="1"/>
  <c r="V1118" i="32" s="1"/>
  <c r="T1118" i="32" a="1"/>
  <c r="T1118" i="32" s="1"/>
  <c r="S1118" i="32" a="1"/>
  <c r="S1118" i="32" s="1"/>
  <c r="H1118" i="32"/>
  <c r="C1118" i="32"/>
  <c r="AV1117" i="32"/>
  <c r="AU1117" i="32"/>
  <c r="AT1117" i="32"/>
  <c r="AQ1117" i="32"/>
  <c r="AP1117" i="32"/>
  <c r="AO1117" i="32"/>
  <c r="AN1117" i="32"/>
  <c r="AM1117" i="32"/>
  <c r="AL1117" i="32"/>
  <c r="AK1117" i="32"/>
  <c r="AJ1117" i="32"/>
  <c r="AI1117" i="32"/>
  <c r="AC1117" i="32"/>
  <c r="V1117" i="32" a="1"/>
  <c r="V1117" i="32" s="1"/>
  <c r="T1117" i="32" a="1"/>
  <c r="T1117" i="32" s="1"/>
  <c r="S1117" i="32" a="1"/>
  <c r="S1117" i="32" s="1"/>
  <c r="H1117" i="32"/>
  <c r="C1117" i="32"/>
  <c r="AV1116" i="32"/>
  <c r="AU1116" i="32"/>
  <c r="AT1116" i="32"/>
  <c r="AQ1116" i="32"/>
  <c r="AP1116" i="32"/>
  <c r="AO1116" i="32"/>
  <c r="AN1116" i="32"/>
  <c r="AM1116" i="32"/>
  <c r="AL1116" i="32"/>
  <c r="AK1116" i="32"/>
  <c r="AJ1116" i="32"/>
  <c r="AI1116" i="32"/>
  <c r="AC1116" i="32"/>
  <c r="V1116" i="32" a="1"/>
  <c r="V1116" i="32" s="1"/>
  <c r="T1116" i="32" a="1"/>
  <c r="T1116" i="32" s="1"/>
  <c r="S1116" i="32" a="1"/>
  <c r="S1116" i="32" s="1"/>
  <c r="H1116" i="32"/>
  <c r="C1116" i="32"/>
  <c r="AV1115" i="32"/>
  <c r="AU1115" i="32"/>
  <c r="AT1115" i="32"/>
  <c r="AQ1115" i="32"/>
  <c r="AP1115" i="32"/>
  <c r="AO1115" i="32"/>
  <c r="AN1115" i="32"/>
  <c r="AM1115" i="32"/>
  <c r="AL1115" i="32"/>
  <c r="AK1115" i="32"/>
  <c r="AJ1115" i="32"/>
  <c r="AI1115" i="32"/>
  <c r="AC1115" i="32"/>
  <c r="V1115" i="32" a="1"/>
  <c r="V1115" i="32" s="1"/>
  <c r="T1115" i="32" a="1"/>
  <c r="T1115" i="32" s="1"/>
  <c r="S1115" i="32" a="1"/>
  <c r="S1115" i="32" s="1"/>
  <c r="H1115" i="32"/>
  <c r="C1115" i="32"/>
  <c r="AV1114" i="32"/>
  <c r="AU1114" i="32"/>
  <c r="AT1114" i="32"/>
  <c r="AQ1114" i="32"/>
  <c r="AP1114" i="32"/>
  <c r="AO1114" i="32"/>
  <c r="AN1114" i="32"/>
  <c r="AM1114" i="32"/>
  <c r="AL1114" i="32"/>
  <c r="AK1114" i="32"/>
  <c r="AJ1114" i="32"/>
  <c r="AI1114" i="32"/>
  <c r="AC1114" i="32"/>
  <c r="V1114" i="32" a="1"/>
  <c r="V1114" i="32" s="1"/>
  <c r="T1114" i="32" a="1"/>
  <c r="T1114" i="32" s="1"/>
  <c r="S1114" i="32" a="1"/>
  <c r="S1114" i="32" s="1"/>
  <c r="H1114" i="32"/>
  <c r="C1114" i="32"/>
  <c r="AV1113" i="32"/>
  <c r="AU1113" i="32"/>
  <c r="AT1113" i="32"/>
  <c r="AQ1113" i="32"/>
  <c r="AP1113" i="32"/>
  <c r="AO1113" i="32"/>
  <c r="AN1113" i="32"/>
  <c r="AM1113" i="32"/>
  <c r="AL1113" i="32"/>
  <c r="AK1113" i="32"/>
  <c r="AJ1113" i="32"/>
  <c r="AI1113" i="32"/>
  <c r="AC1113" i="32"/>
  <c r="V1113" i="32" a="1"/>
  <c r="V1113" i="32" s="1"/>
  <c r="T1113" i="32" a="1"/>
  <c r="T1113" i="32" s="1"/>
  <c r="S1113" i="32" a="1"/>
  <c r="S1113" i="32" s="1"/>
  <c r="H1113" i="32"/>
  <c r="C1113" i="32"/>
  <c r="AV1112" i="32"/>
  <c r="AU1112" i="32"/>
  <c r="AT1112" i="32"/>
  <c r="AQ1112" i="32"/>
  <c r="AP1112" i="32"/>
  <c r="AO1112" i="32"/>
  <c r="AN1112" i="32"/>
  <c r="AM1112" i="32"/>
  <c r="AL1112" i="32"/>
  <c r="AK1112" i="32"/>
  <c r="AJ1112" i="32"/>
  <c r="AI1112" i="32"/>
  <c r="AC1112" i="32"/>
  <c r="V1112" i="32" a="1"/>
  <c r="V1112" i="32" s="1"/>
  <c r="T1112" i="32" a="1"/>
  <c r="T1112" i="32" s="1"/>
  <c r="S1112" i="32" a="1"/>
  <c r="S1112" i="32" s="1"/>
  <c r="H1112" i="32"/>
  <c r="C1112" i="32"/>
  <c r="AV1111" i="32"/>
  <c r="AU1111" i="32"/>
  <c r="AT1111" i="32"/>
  <c r="AQ1111" i="32"/>
  <c r="AP1111" i="32"/>
  <c r="AO1111" i="32"/>
  <c r="AN1111" i="32"/>
  <c r="AM1111" i="32"/>
  <c r="AL1111" i="32"/>
  <c r="AK1111" i="32"/>
  <c r="AJ1111" i="32"/>
  <c r="AI1111" i="32"/>
  <c r="AC1111" i="32"/>
  <c r="V1111" i="32" a="1"/>
  <c r="V1111" i="32" s="1"/>
  <c r="T1111" i="32" a="1"/>
  <c r="T1111" i="32" s="1"/>
  <c r="S1111" i="32" a="1"/>
  <c r="S1111" i="32" s="1"/>
  <c r="H1111" i="32"/>
  <c r="C1111" i="32"/>
  <c r="AV1110" i="32"/>
  <c r="AU1110" i="32"/>
  <c r="AT1110" i="32"/>
  <c r="AQ1110" i="32"/>
  <c r="AP1110" i="32"/>
  <c r="AO1110" i="32"/>
  <c r="AN1110" i="32"/>
  <c r="AM1110" i="32"/>
  <c r="AL1110" i="32"/>
  <c r="AK1110" i="32"/>
  <c r="AJ1110" i="32"/>
  <c r="AI1110" i="32"/>
  <c r="AC1110" i="32"/>
  <c r="V1110" i="32" a="1"/>
  <c r="V1110" i="32" s="1"/>
  <c r="T1110" i="32" a="1"/>
  <c r="T1110" i="32" s="1"/>
  <c r="S1110" i="32" a="1"/>
  <c r="S1110" i="32" s="1"/>
  <c r="H1110" i="32"/>
  <c r="C1110" i="32"/>
  <c r="AV1109" i="32"/>
  <c r="AU1109" i="32"/>
  <c r="AT1109" i="32"/>
  <c r="AQ1109" i="32"/>
  <c r="AP1109" i="32"/>
  <c r="AO1109" i="32"/>
  <c r="AN1109" i="32"/>
  <c r="AM1109" i="32"/>
  <c r="AL1109" i="32"/>
  <c r="AK1109" i="32"/>
  <c r="AJ1109" i="32"/>
  <c r="AI1109" i="32"/>
  <c r="AC1109" i="32"/>
  <c r="V1109" i="32" a="1"/>
  <c r="V1109" i="32" s="1"/>
  <c r="T1109" i="32" a="1"/>
  <c r="T1109" i="32" s="1"/>
  <c r="S1109" i="32" a="1"/>
  <c r="S1109" i="32" s="1"/>
  <c r="H1109" i="32"/>
  <c r="C1109" i="32"/>
  <c r="AV1108" i="32"/>
  <c r="AU1108" i="32"/>
  <c r="AT1108" i="32"/>
  <c r="AQ1108" i="32"/>
  <c r="AP1108" i="32"/>
  <c r="AO1108" i="32"/>
  <c r="AN1108" i="32"/>
  <c r="AM1108" i="32"/>
  <c r="AL1108" i="32"/>
  <c r="AK1108" i="32"/>
  <c r="AJ1108" i="32"/>
  <c r="AI1108" i="32"/>
  <c r="AC1108" i="32"/>
  <c r="V1108" i="32" a="1"/>
  <c r="V1108" i="32" s="1"/>
  <c r="T1108" i="32" a="1"/>
  <c r="T1108" i="32" s="1"/>
  <c r="S1108" i="32" a="1"/>
  <c r="S1108" i="32" s="1"/>
  <c r="H1108" i="32"/>
  <c r="C1108" i="32"/>
  <c r="AV1107" i="32"/>
  <c r="AU1107" i="32"/>
  <c r="AT1107" i="32"/>
  <c r="AQ1107" i="32"/>
  <c r="AP1107" i="32"/>
  <c r="AO1107" i="32"/>
  <c r="AN1107" i="32"/>
  <c r="AM1107" i="32"/>
  <c r="AL1107" i="32"/>
  <c r="AK1107" i="32"/>
  <c r="AJ1107" i="32"/>
  <c r="AI1107" i="32"/>
  <c r="AC1107" i="32"/>
  <c r="V1107" i="32" a="1"/>
  <c r="V1107" i="32" s="1"/>
  <c r="T1107" i="32" a="1"/>
  <c r="T1107" i="32" s="1"/>
  <c r="S1107" i="32" a="1"/>
  <c r="S1107" i="32" s="1"/>
  <c r="H1107" i="32"/>
  <c r="C1107" i="32"/>
  <c r="AV1106" i="32"/>
  <c r="AU1106" i="32"/>
  <c r="AT1106" i="32"/>
  <c r="AQ1106" i="32"/>
  <c r="AP1106" i="32"/>
  <c r="AO1106" i="32"/>
  <c r="AN1106" i="32"/>
  <c r="AM1106" i="32"/>
  <c r="AL1106" i="32"/>
  <c r="AK1106" i="32"/>
  <c r="AJ1106" i="32"/>
  <c r="AI1106" i="32"/>
  <c r="AC1106" i="32"/>
  <c r="V1106" i="32" a="1"/>
  <c r="V1106" i="32" s="1"/>
  <c r="T1106" i="32" a="1"/>
  <c r="T1106" i="32" s="1"/>
  <c r="S1106" i="32" a="1"/>
  <c r="S1106" i="32" s="1"/>
  <c r="H1106" i="32"/>
  <c r="C1106" i="32"/>
  <c r="AV1105" i="32"/>
  <c r="AU1105" i="32"/>
  <c r="AT1105" i="32"/>
  <c r="AQ1105" i="32"/>
  <c r="AP1105" i="32"/>
  <c r="AO1105" i="32"/>
  <c r="AN1105" i="32"/>
  <c r="AM1105" i="32"/>
  <c r="AL1105" i="32"/>
  <c r="AK1105" i="32"/>
  <c r="AJ1105" i="32"/>
  <c r="AI1105" i="32"/>
  <c r="AC1105" i="32"/>
  <c r="V1105" i="32" a="1"/>
  <c r="V1105" i="32" s="1"/>
  <c r="T1105" i="32" a="1"/>
  <c r="T1105" i="32" s="1"/>
  <c r="S1105" i="32" a="1"/>
  <c r="S1105" i="32" s="1"/>
  <c r="H1105" i="32"/>
  <c r="C1105" i="32"/>
  <c r="AV1104" i="32"/>
  <c r="AU1104" i="32"/>
  <c r="AT1104" i="32"/>
  <c r="AQ1104" i="32"/>
  <c r="AP1104" i="32"/>
  <c r="AO1104" i="32"/>
  <c r="AN1104" i="32"/>
  <c r="AM1104" i="32"/>
  <c r="AL1104" i="32"/>
  <c r="AK1104" i="32"/>
  <c r="AJ1104" i="32"/>
  <c r="AI1104" i="32"/>
  <c r="AC1104" i="32"/>
  <c r="V1104" i="32" a="1"/>
  <c r="V1104" i="32" s="1"/>
  <c r="T1104" i="32" a="1"/>
  <c r="T1104" i="32" s="1"/>
  <c r="S1104" i="32" a="1"/>
  <c r="S1104" i="32" s="1"/>
  <c r="H1104" i="32"/>
  <c r="C1104" i="32"/>
  <c r="AV1103" i="32"/>
  <c r="AU1103" i="32"/>
  <c r="AT1103" i="32"/>
  <c r="AQ1103" i="32"/>
  <c r="AP1103" i="32"/>
  <c r="AO1103" i="32"/>
  <c r="AN1103" i="32"/>
  <c r="AM1103" i="32"/>
  <c r="AL1103" i="32"/>
  <c r="AK1103" i="32"/>
  <c r="AJ1103" i="32"/>
  <c r="AI1103" i="32"/>
  <c r="AC1103" i="32"/>
  <c r="V1103" i="32" a="1"/>
  <c r="V1103" i="32" s="1"/>
  <c r="T1103" i="32" a="1"/>
  <c r="T1103" i="32" s="1"/>
  <c r="S1103" i="32" a="1"/>
  <c r="S1103" i="32" s="1"/>
  <c r="H1103" i="32"/>
  <c r="C1103" i="32"/>
  <c r="AV1102" i="32"/>
  <c r="AU1102" i="32"/>
  <c r="AT1102" i="32"/>
  <c r="AQ1102" i="32"/>
  <c r="AP1102" i="32"/>
  <c r="AO1102" i="32"/>
  <c r="AN1102" i="32"/>
  <c r="AM1102" i="32"/>
  <c r="AL1102" i="32"/>
  <c r="AK1102" i="32"/>
  <c r="AJ1102" i="32"/>
  <c r="AI1102" i="32"/>
  <c r="AC1102" i="32"/>
  <c r="V1102" i="32" a="1"/>
  <c r="V1102" i="32" s="1"/>
  <c r="T1102" i="32" a="1"/>
  <c r="T1102" i="32" s="1"/>
  <c r="S1102" i="32" a="1"/>
  <c r="S1102" i="32" s="1"/>
  <c r="H1102" i="32"/>
  <c r="C1102" i="32"/>
  <c r="AV1101" i="32"/>
  <c r="AU1101" i="32"/>
  <c r="AT1101" i="32"/>
  <c r="AQ1101" i="32"/>
  <c r="AP1101" i="32"/>
  <c r="AO1101" i="32"/>
  <c r="AN1101" i="32"/>
  <c r="AM1101" i="32"/>
  <c r="AL1101" i="32"/>
  <c r="AK1101" i="32"/>
  <c r="AJ1101" i="32"/>
  <c r="AI1101" i="32"/>
  <c r="AC1101" i="32"/>
  <c r="V1101" i="32" a="1"/>
  <c r="V1101" i="32" s="1"/>
  <c r="T1101" i="32" a="1"/>
  <c r="T1101" i="32" s="1"/>
  <c r="S1101" i="32" a="1"/>
  <c r="S1101" i="32" s="1"/>
  <c r="H1101" i="32"/>
  <c r="C1101" i="32"/>
  <c r="AV1100" i="32"/>
  <c r="AU1100" i="32"/>
  <c r="AT1100" i="32"/>
  <c r="AQ1100" i="32"/>
  <c r="AP1100" i="32"/>
  <c r="AO1100" i="32"/>
  <c r="AN1100" i="32"/>
  <c r="AM1100" i="32"/>
  <c r="AL1100" i="32"/>
  <c r="AK1100" i="32"/>
  <c r="AJ1100" i="32"/>
  <c r="AI1100" i="32"/>
  <c r="AC1100" i="32"/>
  <c r="V1100" i="32" a="1"/>
  <c r="V1100" i="32" s="1"/>
  <c r="T1100" i="32" a="1"/>
  <c r="T1100" i="32" s="1"/>
  <c r="S1100" i="32" a="1"/>
  <c r="S1100" i="32" s="1"/>
  <c r="H1100" i="32"/>
  <c r="C1100" i="32"/>
  <c r="AV1099" i="32"/>
  <c r="AU1099" i="32"/>
  <c r="AT1099" i="32"/>
  <c r="AQ1099" i="32"/>
  <c r="AP1099" i="32"/>
  <c r="AO1099" i="32"/>
  <c r="AN1099" i="32"/>
  <c r="AM1099" i="32"/>
  <c r="AL1099" i="32"/>
  <c r="AK1099" i="32"/>
  <c r="AJ1099" i="32"/>
  <c r="AI1099" i="32"/>
  <c r="AC1099" i="32"/>
  <c r="V1099" i="32" a="1"/>
  <c r="V1099" i="32" s="1"/>
  <c r="T1099" i="32" a="1"/>
  <c r="T1099" i="32" s="1"/>
  <c r="S1099" i="32" a="1"/>
  <c r="S1099" i="32" s="1"/>
  <c r="H1099" i="32"/>
  <c r="C1099" i="32"/>
  <c r="AV1098" i="32"/>
  <c r="AU1098" i="32"/>
  <c r="AT1098" i="32"/>
  <c r="AQ1098" i="32"/>
  <c r="AP1098" i="32"/>
  <c r="AO1098" i="32"/>
  <c r="AN1098" i="32"/>
  <c r="AM1098" i="32"/>
  <c r="AL1098" i="32"/>
  <c r="AK1098" i="32"/>
  <c r="AJ1098" i="32"/>
  <c r="AI1098" i="32"/>
  <c r="AC1098" i="32"/>
  <c r="V1098" i="32" a="1"/>
  <c r="V1098" i="32" s="1"/>
  <c r="T1098" i="32" a="1"/>
  <c r="T1098" i="32" s="1"/>
  <c r="S1098" i="32" a="1"/>
  <c r="S1098" i="32" s="1"/>
  <c r="H1098" i="32"/>
  <c r="C1098" i="32"/>
  <c r="AV1097" i="32"/>
  <c r="AU1097" i="32"/>
  <c r="AT1097" i="32"/>
  <c r="AQ1097" i="32"/>
  <c r="AP1097" i="32"/>
  <c r="AO1097" i="32"/>
  <c r="AN1097" i="32"/>
  <c r="AM1097" i="32"/>
  <c r="AL1097" i="32"/>
  <c r="AK1097" i="32"/>
  <c r="AJ1097" i="32"/>
  <c r="AI1097" i="32"/>
  <c r="AC1097" i="32"/>
  <c r="V1097" i="32" a="1"/>
  <c r="V1097" i="32" s="1"/>
  <c r="T1097" i="32" a="1"/>
  <c r="T1097" i="32" s="1"/>
  <c r="S1097" i="32" a="1"/>
  <c r="S1097" i="32" s="1"/>
  <c r="H1097" i="32"/>
  <c r="C1097" i="32"/>
  <c r="AV1096" i="32"/>
  <c r="AU1096" i="32"/>
  <c r="AT1096" i="32"/>
  <c r="AQ1096" i="32"/>
  <c r="AP1096" i="32"/>
  <c r="AO1096" i="32"/>
  <c r="AN1096" i="32"/>
  <c r="AM1096" i="32"/>
  <c r="AL1096" i="32"/>
  <c r="AK1096" i="32"/>
  <c r="AJ1096" i="32"/>
  <c r="AI1096" i="32"/>
  <c r="AC1096" i="32"/>
  <c r="V1096" i="32" a="1"/>
  <c r="V1096" i="32" s="1"/>
  <c r="T1096" i="32" a="1"/>
  <c r="T1096" i="32" s="1"/>
  <c r="S1096" i="32" a="1"/>
  <c r="S1096" i="32" s="1"/>
  <c r="H1096" i="32"/>
  <c r="C1096" i="32"/>
  <c r="AV1095" i="32"/>
  <c r="AU1095" i="32"/>
  <c r="AT1095" i="32"/>
  <c r="AQ1095" i="32"/>
  <c r="AP1095" i="32"/>
  <c r="AO1095" i="32"/>
  <c r="AN1095" i="32"/>
  <c r="AM1095" i="32"/>
  <c r="AL1095" i="32"/>
  <c r="AK1095" i="32"/>
  <c r="AJ1095" i="32"/>
  <c r="AI1095" i="32"/>
  <c r="AC1095" i="32"/>
  <c r="V1095" i="32" a="1"/>
  <c r="V1095" i="32" s="1"/>
  <c r="T1095" i="32" a="1"/>
  <c r="T1095" i="32" s="1"/>
  <c r="S1095" i="32" a="1"/>
  <c r="S1095" i="32" s="1"/>
  <c r="H1095" i="32"/>
  <c r="C1095" i="32"/>
  <c r="AV1094" i="32"/>
  <c r="AU1094" i="32"/>
  <c r="AT1094" i="32"/>
  <c r="AQ1094" i="32"/>
  <c r="AP1094" i="32"/>
  <c r="AO1094" i="32"/>
  <c r="AN1094" i="32"/>
  <c r="AM1094" i="32"/>
  <c r="AL1094" i="32"/>
  <c r="AK1094" i="32"/>
  <c r="AJ1094" i="32"/>
  <c r="AI1094" i="32"/>
  <c r="AC1094" i="32"/>
  <c r="V1094" i="32" a="1"/>
  <c r="V1094" i="32" s="1"/>
  <c r="T1094" i="32" a="1"/>
  <c r="T1094" i="32" s="1"/>
  <c r="S1094" i="32" a="1"/>
  <c r="S1094" i="32" s="1"/>
  <c r="H1094" i="32"/>
  <c r="C1094" i="32"/>
  <c r="AV1093" i="32"/>
  <c r="AU1093" i="32"/>
  <c r="AT1093" i="32"/>
  <c r="AQ1093" i="32"/>
  <c r="AP1093" i="32"/>
  <c r="AO1093" i="32"/>
  <c r="AN1093" i="32"/>
  <c r="AM1093" i="32"/>
  <c r="AL1093" i="32"/>
  <c r="AK1093" i="32"/>
  <c r="AJ1093" i="32"/>
  <c r="AI1093" i="32"/>
  <c r="AC1093" i="32"/>
  <c r="V1093" i="32" a="1"/>
  <c r="V1093" i="32" s="1"/>
  <c r="T1093" i="32" a="1"/>
  <c r="T1093" i="32" s="1"/>
  <c r="S1093" i="32" a="1"/>
  <c r="S1093" i="32" s="1"/>
  <c r="H1093" i="32"/>
  <c r="C1093" i="32"/>
  <c r="AV1092" i="32"/>
  <c r="AU1092" i="32"/>
  <c r="AT1092" i="32"/>
  <c r="AQ1092" i="32"/>
  <c r="AP1092" i="32"/>
  <c r="AO1092" i="32"/>
  <c r="AN1092" i="32"/>
  <c r="AM1092" i="32"/>
  <c r="AL1092" i="32"/>
  <c r="AK1092" i="32"/>
  <c r="AJ1092" i="32"/>
  <c r="AI1092" i="32"/>
  <c r="AC1092" i="32"/>
  <c r="V1092" i="32" a="1"/>
  <c r="V1092" i="32" s="1"/>
  <c r="T1092" i="32" a="1"/>
  <c r="T1092" i="32" s="1"/>
  <c r="S1092" i="32" a="1"/>
  <c r="S1092" i="32" s="1"/>
  <c r="H1092" i="32"/>
  <c r="C1092" i="32"/>
  <c r="AV1091" i="32"/>
  <c r="AU1091" i="32"/>
  <c r="AT1091" i="32"/>
  <c r="AQ1091" i="32"/>
  <c r="AP1091" i="32"/>
  <c r="AO1091" i="32"/>
  <c r="AN1091" i="32"/>
  <c r="AM1091" i="32"/>
  <c r="AL1091" i="32"/>
  <c r="AK1091" i="32"/>
  <c r="AJ1091" i="32"/>
  <c r="AI1091" i="32"/>
  <c r="AC1091" i="32"/>
  <c r="V1091" i="32" a="1"/>
  <c r="V1091" i="32" s="1"/>
  <c r="T1091" i="32" a="1"/>
  <c r="T1091" i="32" s="1"/>
  <c r="S1091" i="32" a="1"/>
  <c r="S1091" i="32" s="1"/>
  <c r="H1091" i="32"/>
  <c r="C1091" i="32"/>
  <c r="AV1090" i="32"/>
  <c r="AU1090" i="32"/>
  <c r="AT1090" i="32"/>
  <c r="AQ1090" i="32"/>
  <c r="AP1090" i="32"/>
  <c r="AO1090" i="32"/>
  <c r="AN1090" i="32"/>
  <c r="AM1090" i="32"/>
  <c r="AL1090" i="32"/>
  <c r="AK1090" i="32"/>
  <c r="AJ1090" i="32"/>
  <c r="AI1090" i="32"/>
  <c r="AC1090" i="32"/>
  <c r="V1090" i="32" a="1"/>
  <c r="V1090" i="32" s="1"/>
  <c r="T1090" i="32" a="1"/>
  <c r="T1090" i="32" s="1"/>
  <c r="S1090" i="32" a="1"/>
  <c r="S1090" i="32" s="1"/>
  <c r="H1090" i="32"/>
  <c r="C1090" i="32"/>
  <c r="AV1089" i="32"/>
  <c r="AU1089" i="32"/>
  <c r="AT1089" i="32"/>
  <c r="AQ1089" i="32"/>
  <c r="AP1089" i="32"/>
  <c r="AO1089" i="32"/>
  <c r="AN1089" i="32"/>
  <c r="AM1089" i="32"/>
  <c r="AL1089" i="32"/>
  <c r="AK1089" i="32"/>
  <c r="AJ1089" i="32"/>
  <c r="AI1089" i="32"/>
  <c r="AC1089" i="32"/>
  <c r="V1089" i="32" a="1"/>
  <c r="V1089" i="32" s="1"/>
  <c r="T1089" i="32" a="1"/>
  <c r="T1089" i="32" s="1"/>
  <c r="S1089" i="32" a="1"/>
  <c r="S1089" i="32" s="1"/>
  <c r="H1089" i="32"/>
  <c r="C1089" i="32"/>
  <c r="AV1088" i="32"/>
  <c r="AU1088" i="32"/>
  <c r="AT1088" i="32"/>
  <c r="AQ1088" i="32"/>
  <c r="AP1088" i="32"/>
  <c r="AO1088" i="32"/>
  <c r="AN1088" i="32"/>
  <c r="AM1088" i="32"/>
  <c r="AL1088" i="32"/>
  <c r="AK1088" i="32"/>
  <c r="AJ1088" i="32"/>
  <c r="AI1088" i="32"/>
  <c r="AC1088" i="32"/>
  <c r="V1088" i="32" a="1"/>
  <c r="V1088" i="32" s="1"/>
  <c r="T1088" i="32" a="1"/>
  <c r="T1088" i="32" s="1"/>
  <c r="S1088" i="32" a="1"/>
  <c r="S1088" i="32" s="1"/>
  <c r="H1088" i="32"/>
  <c r="C1088" i="32"/>
  <c r="AV1087" i="32"/>
  <c r="AU1087" i="32"/>
  <c r="AT1087" i="32"/>
  <c r="AQ1087" i="32"/>
  <c r="AP1087" i="32"/>
  <c r="AO1087" i="32"/>
  <c r="AN1087" i="32"/>
  <c r="AM1087" i="32"/>
  <c r="AL1087" i="32"/>
  <c r="AK1087" i="32"/>
  <c r="AJ1087" i="32"/>
  <c r="AI1087" i="32"/>
  <c r="AC1087" i="32"/>
  <c r="V1087" i="32" a="1"/>
  <c r="V1087" i="32" s="1"/>
  <c r="T1087" i="32" a="1"/>
  <c r="T1087" i="32" s="1"/>
  <c r="S1087" i="32" a="1"/>
  <c r="S1087" i="32" s="1"/>
  <c r="H1087" i="32"/>
  <c r="C1087" i="32"/>
  <c r="AV1086" i="32"/>
  <c r="AU1086" i="32"/>
  <c r="AT1086" i="32"/>
  <c r="AQ1086" i="32"/>
  <c r="AP1086" i="32"/>
  <c r="AO1086" i="32"/>
  <c r="AN1086" i="32"/>
  <c r="AM1086" i="32"/>
  <c r="AL1086" i="32"/>
  <c r="AK1086" i="32"/>
  <c r="AJ1086" i="32"/>
  <c r="AI1086" i="32"/>
  <c r="AC1086" i="32"/>
  <c r="V1086" i="32" a="1"/>
  <c r="V1086" i="32" s="1"/>
  <c r="T1086" i="32" a="1"/>
  <c r="T1086" i="32" s="1"/>
  <c r="S1086" i="32" a="1"/>
  <c r="S1086" i="32" s="1"/>
  <c r="H1086" i="32"/>
  <c r="C1086" i="32"/>
  <c r="AV1085" i="32"/>
  <c r="AU1085" i="32"/>
  <c r="AT1085" i="32"/>
  <c r="AQ1085" i="32"/>
  <c r="AP1085" i="32"/>
  <c r="AO1085" i="32"/>
  <c r="AN1085" i="32"/>
  <c r="AM1085" i="32"/>
  <c r="AL1085" i="32"/>
  <c r="AK1085" i="32"/>
  <c r="AJ1085" i="32"/>
  <c r="AI1085" i="32"/>
  <c r="AC1085" i="32"/>
  <c r="V1085" i="32" a="1"/>
  <c r="V1085" i="32" s="1"/>
  <c r="T1085" i="32" a="1"/>
  <c r="T1085" i="32" s="1"/>
  <c r="S1085" i="32" a="1"/>
  <c r="S1085" i="32" s="1"/>
  <c r="H1085" i="32"/>
  <c r="C1085" i="32"/>
  <c r="AV1084" i="32"/>
  <c r="AU1084" i="32"/>
  <c r="AT1084" i="32"/>
  <c r="AQ1084" i="32"/>
  <c r="AP1084" i="32"/>
  <c r="AO1084" i="32"/>
  <c r="AN1084" i="32"/>
  <c r="AM1084" i="32"/>
  <c r="AL1084" i="32"/>
  <c r="AK1084" i="32"/>
  <c r="AJ1084" i="32"/>
  <c r="AI1084" i="32"/>
  <c r="AC1084" i="32"/>
  <c r="V1084" i="32" a="1"/>
  <c r="V1084" i="32" s="1"/>
  <c r="T1084" i="32" a="1"/>
  <c r="T1084" i="32" s="1"/>
  <c r="S1084" i="32" a="1"/>
  <c r="S1084" i="32" s="1"/>
  <c r="H1084" i="32"/>
  <c r="C1084" i="32"/>
  <c r="AV1083" i="32"/>
  <c r="AU1083" i="32"/>
  <c r="AT1083" i="32"/>
  <c r="AQ1083" i="32"/>
  <c r="AP1083" i="32"/>
  <c r="AO1083" i="32"/>
  <c r="AN1083" i="32"/>
  <c r="AM1083" i="32"/>
  <c r="AL1083" i="32"/>
  <c r="AK1083" i="32"/>
  <c r="AJ1083" i="32"/>
  <c r="AI1083" i="32"/>
  <c r="AC1083" i="32"/>
  <c r="V1083" i="32" a="1"/>
  <c r="V1083" i="32" s="1"/>
  <c r="T1083" i="32" a="1"/>
  <c r="T1083" i="32" s="1"/>
  <c r="S1083" i="32" a="1"/>
  <c r="S1083" i="32" s="1"/>
  <c r="H1083" i="32"/>
  <c r="C1083" i="32"/>
  <c r="AV1082" i="32"/>
  <c r="AU1082" i="32"/>
  <c r="AT1082" i="32"/>
  <c r="AQ1082" i="32"/>
  <c r="AP1082" i="32"/>
  <c r="AO1082" i="32"/>
  <c r="AN1082" i="32"/>
  <c r="AM1082" i="32"/>
  <c r="AL1082" i="32"/>
  <c r="AK1082" i="32"/>
  <c r="AJ1082" i="32"/>
  <c r="AI1082" i="32"/>
  <c r="AC1082" i="32"/>
  <c r="V1082" i="32" a="1"/>
  <c r="V1082" i="32" s="1"/>
  <c r="T1082" i="32" a="1"/>
  <c r="T1082" i="32" s="1"/>
  <c r="S1082" i="32" a="1"/>
  <c r="S1082" i="32" s="1"/>
  <c r="H1082" i="32"/>
  <c r="C1082" i="32"/>
  <c r="AV1081" i="32"/>
  <c r="AU1081" i="32"/>
  <c r="AT1081" i="32"/>
  <c r="AQ1081" i="32"/>
  <c r="AP1081" i="32"/>
  <c r="AO1081" i="32"/>
  <c r="AN1081" i="32"/>
  <c r="AM1081" i="32"/>
  <c r="AL1081" i="32"/>
  <c r="AK1081" i="32"/>
  <c r="AJ1081" i="32"/>
  <c r="AI1081" i="32"/>
  <c r="AC1081" i="32"/>
  <c r="V1081" i="32" a="1"/>
  <c r="V1081" i="32" s="1"/>
  <c r="T1081" i="32" a="1"/>
  <c r="T1081" i="32" s="1"/>
  <c r="S1081" i="32" a="1"/>
  <c r="S1081" i="32" s="1"/>
  <c r="H1081" i="32"/>
  <c r="C1081" i="32"/>
  <c r="AV1080" i="32"/>
  <c r="AU1080" i="32"/>
  <c r="AT1080" i="32"/>
  <c r="AQ1080" i="32"/>
  <c r="AP1080" i="32"/>
  <c r="AO1080" i="32"/>
  <c r="AN1080" i="32"/>
  <c r="AM1080" i="32"/>
  <c r="AL1080" i="32"/>
  <c r="AK1080" i="32"/>
  <c r="AJ1080" i="32"/>
  <c r="AI1080" i="32"/>
  <c r="AC1080" i="32"/>
  <c r="V1080" i="32" a="1"/>
  <c r="V1080" i="32" s="1"/>
  <c r="T1080" i="32" a="1"/>
  <c r="T1080" i="32" s="1"/>
  <c r="S1080" i="32" a="1"/>
  <c r="S1080" i="32" s="1"/>
  <c r="H1080" i="32"/>
  <c r="C1080" i="32"/>
  <c r="AV1079" i="32"/>
  <c r="AU1079" i="32"/>
  <c r="AT1079" i="32"/>
  <c r="AQ1079" i="32"/>
  <c r="AP1079" i="32"/>
  <c r="AO1079" i="32"/>
  <c r="AN1079" i="32"/>
  <c r="AM1079" i="32"/>
  <c r="AL1079" i="32"/>
  <c r="AK1079" i="32"/>
  <c r="AJ1079" i="32"/>
  <c r="AI1079" i="32"/>
  <c r="AC1079" i="32"/>
  <c r="V1079" i="32" a="1"/>
  <c r="V1079" i="32" s="1"/>
  <c r="T1079" i="32" a="1"/>
  <c r="T1079" i="32" s="1"/>
  <c r="S1079" i="32" a="1"/>
  <c r="S1079" i="32" s="1"/>
  <c r="H1079" i="32"/>
  <c r="C1079" i="32"/>
  <c r="AV1078" i="32"/>
  <c r="AU1078" i="32"/>
  <c r="AT1078" i="32"/>
  <c r="AQ1078" i="32"/>
  <c r="AP1078" i="32"/>
  <c r="AO1078" i="32"/>
  <c r="AN1078" i="32"/>
  <c r="AM1078" i="32"/>
  <c r="AL1078" i="32"/>
  <c r="AK1078" i="32"/>
  <c r="AJ1078" i="32"/>
  <c r="AI1078" i="32"/>
  <c r="AC1078" i="32"/>
  <c r="V1078" i="32" a="1"/>
  <c r="V1078" i="32" s="1"/>
  <c r="T1078" i="32" a="1"/>
  <c r="T1078" i="32" s="1"/>
  <c r="S1078" i="32" a="1"/>
  <c r="S1078" i="32" s="1"/>
  <c r="H1078" i="32"/>
  <c r="C1078" i="32"/>
  <c r="AV1077" i="32"/>
  <c r="AU1077" i="32"/>
  <c r="AT1077" i="32"/>
  <c r="AQ1077" i="32"/>
  <c r="AP1077" i="32"/>
  <c r="AO1077" i="32"/>
  <c r="AN1077" i="32"/>
  <c r="AM1077" i="32"/>
  <c r="AL1077" i="32"/>
  <c r="AK1077" i="32"/>
  <c r="AJ1077" i="32"/>
  <c r="AI1077" i="32"/>
  <c r="AC1077" i="32"/>
  <c r="V1077" i="32" a="1"/>
  <c r="V1077" i="32" s="1"/>
  <c r="T1077" i="32" a="1"/>
  <c r="T1077" i="32" s="1"/>
  <c r="S1077" i="32" a="1"/>
  <c r="S1077" i="32" s="1"/>
  <c r="H1077" i="32"/>
  <c r="C1077" i="32"/>
  <c r="AV1076" i="32"/>
  <c r="AU1076" i="32"/>
  <c r="AT1076" i="32"/>
  <c r="AQ1076" i="32"/>
  <c r="AP1076" i="32"/>
  <c r="AO1076" i="32"/>
  <c r="AN1076" i="32"/>
  <c r="AM1076" i="32"/>
  <c r="AL1076" i="32"/>
  <c r="AK1076" i="32"/>
  <c r="AJ1076" i="32"/>
  <c r="AI1076" i="32"/>
  <c r="AC1076" i="32"/>
  <c r="V1076" i="32" a="1"/>
  <c r="V1076" i="32" s="1"/>
  <c r="T1076" i="32" a="1"/>
  <c r="T1076" i="32" s="1"/>
  <c r="S1076" i="32" a="1"/>
  <c r="S1076" i="32" s="1"/>
  <c r="H1076" i="32"/>
  <c r="C1076" i="32"/>
  <c r="AV1075" i="32"/>
  <c r="AU1075" i="32"/>
  <c r="AT1075" i="32"/>
  <c r="AQ1075" i="32"/>
  <c r="AP1075" i="32"/>
  <c r="AO1075" i="32"/>
  <c r="AN1075" i="32"/>
  <c r="AM1075" i="32"/>
  <c r="AL1075" i="32"/>
  <c r="AK1075" i="32"/>
  <c r="AJ1075" i="32"/>
  <c r="AI1075" i="32"/>
  <c r="AC1075" i="32"/>
  <c r="V1075" i="32" a="1"/>
  <c r="V1075" i="32" s="1"/>
  <c r="T1075" i="32" a="1"/>
  <c r="T1075" i="32" s="1"/>
  <c r="S1075" i="32" a="1"/>
  <c r="S1075" i="32" s="1"/>
  <c r="H1075" i="32"/>
  <c r="C1075" i="32"/>
  <c r="AV1074" i="32"/>
  <c r="AU1074" i="32"/>
  <c r="AT1074" i="32"/>
  <c r="AQ1074" i="32"/>
  <c r="AP1074" i="32"/>
  <c r="AO1074" i="32"/>
  <c r="AN1074" i="32"/>
  <c r="AM1074" i="32"/>
  <c r="AL1074" i="32"/>
  <c r="AK1074" i="32"/>
  <c r="AJ1074" i="32"/>
  <c r="AI1074" i="32"/>
  <c r="AC1074" i="32"/>
  <c r="V1074" i="32" a="1"/>
  <c r="V1074" i="32" s="1"/>
  <c r="T1074" i="32" a="1"/>
  <c r="T1074" i="32" s="1"/>
  <c r="S1074" i="32" a="1"/>
  <c r="S1074" i="32" s="1"/>
  <c r="H1074" i="32"/>
  <c r="C1074" i="32"/>
  <c r="AV1073" i="32"/>
  <c r="AU1073" i="32"/>
  <c r="AT1073" i="32"/>
  <c r="AQ1073" i="32"/>
  <c r="AP1073" i="32"/>
  <c r="AO1073" i="32"/>
  <c r="AN1073" i="32"/>
  <c r="AM1073" i="32"/>
  <c r="AL1073" i="32"/>
  <c r="AK1073" i="32"/>
  <c r="AJ1073" i="32"/>
  <c r="AI1073" i="32"/>
  <c r="AC1073" i="32"/>
  <c r="V1073" i="32" a="1"/>
  <c r="V1073" i="32" s="1"/>
  <c r="T1073" i="32" a="1"/>
  <c r="T1073" i="32" s="1"/>
  <c r="S1073" i="32" a="1"/>
  <c r="S1073" i="32" s="1"/>
  <c r="H1073" i="32"/>
  <c r="C1073" i="32"/>
  <c r="AV1072" i="32"/>
  <c r="AU1072" i="32"/>
  <c r="AT1072" i="32"/>
  <c r="AQ1072" i="32"/>
  <c r="AP1072" i="32"/>
  <c r="AO1072" i="32"/>
  <c r="AN1072" i="32"/>
  <c r="AM1072" i="32"/>
  <c r="AL1072" i="32"/>
  <c r="AK1072" i="32"/>
  <c r="AJ1072" i="32"/>
  <c r="AI1072" i="32"/>
  <c r="AC1072" i="32"/>
  <c r="V1072" i="32" a="1"/>
  <c r="V1072" i="32" s="1"/>
  <c r="T1072" i="32" a="1"/>
  <c r="T1072" i="32" s="1"/>
  <c r="S1072" i="32" a="1"/>
  <c r="S1072" i="32" s="1"/>
  <c r="H1072" i="32"/>
  <c r="C1072" i="32"/>
  <c r="AV1071" i="32"/>
  <c r="AU1071" i="32"/>
  <c r="AT1071" i="32"/>
  <c r="AQ1071" i="32"/>
  <c r="AP1071" i="32"/>
  <c r="AO1071" i="32"/>
  <c r="AN1071" i="32"/>
  <c r="AM1071" i="32"/>
  <c r="AL1071" i="32"/>
  <c r="AK1071" i="32"/>
  <c r="AJ1071" i="32"/>
  <c r="AI1071" i="32"/>
  <c r="AC1071" i="32"/>
  <c r="V1071" i="32" a="1"/>
  <c r="V1071" i="32" s="1"/>
  <c r="T1071" i="32" a="1"/>
  <c r="T1071" i="32" s="1"/>
  <c r="S1071" i="32" a="1"/>
  <c r="S1071" i="32" s="1"/>
  <c r="H1071" i="32"/>
  <c r="C1071" i="32"/>
  <c r="AV1070" i="32"/>
  <c r="AU1070" i="32"/>
  <c r="AT1070" i="32"/>
  <c r="AQ1070" i="32"/>
  <c r="AP1070" i="32"/>
  <c r="AO1070" i="32"/>
  <c r="AN1070" i="32"/>
  <c r="AM1070" i="32"/>
  <c r="AL1070" i="32"/>
  <c r="AK1070" i="32"/>
  <c r="AJ1070" i="32"/>
  <c r="AI1070" i="32"/>
  <c r="AC1070" i="32"/>
  <c r="V1070" i="32" a="1"/>
  <c r="V1070" i="32" s="1"/>
  <c r="T1070" i="32" a="1"/>
  <c r="T1070" i="32" s="1"/>
  <c r="S1070" i="32" a="1"/>
  <c r="S1070" i="32" s="1"/>
  <c r="H1070" i="32"/>
  <c r="C1070" i="32"/>
  <c r="AV1069" i="32"/>
  <c r="AU1069" i="32"/>
  <c r="AT1069" i="32"/>
  <c r="AQ1069" i="32"/>
  <c r="AP1069" i="32"/>
  <c r="AO1069" i="32"/>
  <c r="AN1069" i="32"/>
  <c r="AM1069" i="32"/>
  <c r="AL1069" i="32"/>
  <c r="AK1069" i="32"/>
  <c r="AJ1069" i="32"/>
  <c r="AI1069" i="32"/>
  <c r="AC1069" i="32"/>
  <c r="V1069" i="32" a="1"/>
  <c r="V1069" i="32" s="1"/>
  <c r="T1069" i="32" a="1"/>
  <c r="T1069" i="32" s="1"/>
  <c r="S1069" i="32" a="1"/>
  <c r="S1069" i="32" s="1"/>
  <c r="H1069" i="32"/>
  <c r="C1069" i="32"/>
  <c r="AV1068" i="32"/>
  <c r="AU1068" i="32"/>
  <c r="AT1068" i="32"/>
  <c r="AQ1068" i="32"/>
  <c r="AP1068" i="32"/>
  <c r="AO1068" i="32"/>
  <c r="AN1068" i="32"/>
  <c r="AM1068" i="32"/>
  <c r="AL1068" i="32"/>
  <c r="AK1068" i="32"/>
  <c r="AJ1068" i="32"/>
  <c r="AI1068" i="32"/>
  <c r="AC1068" i="32"/>
  <c r="V1068" i="32" a="1"/>
  <c r="V1068" i="32" s="1"/>
  <c r="T1068" i="32" a="1"/>
  <c r="T1068" i="32" s="1"/>
  <c r="S1068" i="32" a="1"/>
  <c r="S1068" i="32" s="1"/>
  <c r="H1068" i="32"/>
  <c r="C1068" i="32"/>
  <c r="AV1067" i="32"/>
  <c r="AU1067" i="32"/>
  <c r="AT1067" i="32"/>
  <c r="AQ1067" i="32"/>
  <c r="AP1067" i="32"/>
  <c r="AO1067" i="32"/>
  <c r="AN1067" i="32"/>
  <c r="AM1067" i="32"/>
  <c r="AL1067" i="32"/>
  <c r="AK1067" i="32"/>
  <c r="AJ1067" i="32"/>
  <c r="AI1067" i="32"/>
  <c r="AC1067" i="32"/>
  <c r="V1067" i="32" a="1"/>
  <c r="V1067" i="32" s="1"/>
  <c r="T1067" i="32" a="1"/>
  <c r="T1067" i="32" s="1"/>
  <c r="S1067" i="32" a="1"/>
  <c r="S1067" i="32" s="1"/>
  <c r="H1067" i="32"/>
  <c r="C1067" i="32"/>
  <c r="AV1066" i="32"/>
  <c r="AU1066" i="32"/>
  <c r="AT1066" i="32"/>
  <c r="AQ1066" i="32"/>
  <c r="AP1066" i="32"/>
  <c r="AO1066" i="32"/>
  <c r="AN1066" i="32"/>
  <c r="AM1066" i="32"/>
  <c r="AL1066" i="32"/>
  <c r="AK1066" i="32"/>
  <c r="AJ1066" i="32"/>
  <c r="AI1066" i="32"/>
  <c r="AC1066" i="32"/>
  <c r="V1066" i="32" a="1"/>
  <c r="V1066" i="32" s="1"/>
  <c r="T1066" i="32" a="1"/>
  <c r="T1066" i="32" s="1"/>
  <c r="S1066" i="32" a="1"/>
  <c r="S1066" i="32" s="1"/>
  <c r="H1066" i="32"/>
  <c r="C1066" i="32"/>
  <c r="AV1065" i="32"/>
  <c r="AU1065" i="32"/>
  <c r="AT1065" i="32"/>
  <c r="AQ1065" i="32"/>
  <c r="AP1065" i="32"/>
  <c r="AO1065" i="32"/>
  <c r="AN1065" i="32"/>
  <c r="AM1065" i="32"/>
  <c r="AL1065" i="32"/>
  <c r="AK1065" i="32"/>
  <c r="AJ1065" i="32"/>
  <c r="AI1065" i="32"/>
  <c r="AC1065" i="32"/>
  <c r="V1065" i="32" a="1"/>
  <c r="V1065" i="32" s="1"/>
  <c r="T1065" i="32" a="1"/>
  <c r="T1065" i="32" s="1"/>
  <c r="S1065" i="32" a="1"/>
  <c r="S1065" i="32" s="1"/>
  <c r="H1065" i="32"/>
  <c r="C1065" i="32"/>
  <c r="AV1064" i="32"/>
  <c r="AU1064" i="32"/>
  <c r="AT1064" i="32"/>
  <c r="AQ1064" i="32"/>
  <c r="AP1064" i="32"/>
  <c r="AO1064" i="32"/>
  <c r="AN1064" i="32"/>
  <c r="AM1064" i="32"/>
  <c r="AL1064" i="32"/>
  <c r="AK1064" i="32"/>
  <c r="AJ1064" i="32"/>
  <c r="AI1064" i="32"/>
  <c r="AC1064" i="32"/>
  <c r="V1064" i="32" a="1"/>
  <c r="V1064" i="32" s="1"/>
  <c r="T1064" i="32" a="1"/>
  <c r="T1064" i="32" s="1"/>
  <c r="S1064" i="32" a="1"/>
  <c r="S1064" i="32" s="1"/>
  <c r="H1064" i="32"/>
  <c r="C1064" i="32"/>
  <c r="AV1063" i="32"/>
  <c r="AU1063" i="32"/>
  <c r="AT1063" i="32"/>
  <c r="AQ1063" i="32"/>
  <c r="AP1063" i="32"/>
  <c r="AO1063" i="32"/>
  <c r="AN1063" i="32"/>
  <c r="AM1063" i="32"/>
  <c r="AL1063" i="32"/>
  <c r="AK1063" i="32"/>
  <c r="AJ1063" i="32"/>
  <c r="AI1063" i="32"/>
  <c r="AC1063" i="32"/>
  <c r="V1063" i="32" a="1"/>
  <c r="V1063" i="32" s="1"/>
  <c r="T1063" i="32" a="1"/>
  <c r="T1063" i="32" s="1"/>
  <c r="S1063" i="32" a="1"/>
  <c r="S1063" i="32" s="1"/>
  <c r="H1063" i="32"/>
  <c r="C1063" i="32"/>
  <c r="AV1062" i="32"/>
  <c r="AU1062" i="32"/>
  <c r="AT1062" i="32"/>
  <c r="AQ1062" i="32"/>
  <c r="AP1062" i="32"/>
  <c r="AO1062" i="32"/>
  <c r="AN1062" i="32"/>
  <c r="AM1062" i="32"/>
  <c r="AL1062" i="32"/>
  <c r="AK1062" i="32"/>
  <c r="AJ1062" i="32"/>
  <c r="AI1062" i="32"/>
  <c r="AC1062" i="32"/>
  <c r="V1062" i="32" a="1"/>
  <c r="V1062" i="32" s="1"/>
  <c r="T1062" i="32" a="1"/>
  <c r="T1062" i="32" s="1"/>
  <c r="S1062" i="32" a="1"/>
  <c r="S1062" i="32" s="1"/>
  <c r="H1062" i="32"/>
  <c r="C1062" i="32"/>
  <c r="AV1061" i="32"/>
  <c r="AU1061" i="32"/>
  <c r="AT1061" i="32"/>
  <c r="AQ1061" i="32"/>
  <c r="AP1061" i="32"/>
  <c r="AO1061" i="32"/>
  <c r="AN1061" i="32"/>
  <c r="AM1061" i="32"/>
  <c r="AL1061" i="32"/>
  <c r="AK1061" i="32"/>
  <c r="AJ1061" i="32"/>
  <c r="AI1061" i="32"/>
  <c r="AC1061" i="32"/>
  <c r="V1061" i="32" a="1"/>
  <c r="V1061" i="32" s="1"/>
  <c r="T1061" i="32" a="1"/>
  <c r="T1061" i="32" s="1"/>
  <c r="S1061" i="32" a="1"/>
  <c r="S1061" i="32" s="1"/>
  <c r="H1061" i="32"/>
  <c r="C1061" i="32"/>
  <c r="AV1060" i="32"/>
  <c r="AU1060" i="32"/>
  <c r="AT1060" i="32"/>
  <c r="AQ1060" i="32"/>
  <c r="AP1060" i="32"/>
  <c r="AO1060" i="32"/>
  <c r="AN1060" i="32"/>
  <c r="AM1060" i="32"/>
  <c r="AL1060" i="32"/>
  <c r="AK1060" i="32"/>
  <c r="AJ1060" i="32"/>
  <c r="AI1060" i="32"/>
  <c r="AC1060" i="32"/>
  <c r="V1060" i="32" a="1"/>
  <c r="V1060" i="32" s="1"/>
  <c r="T1060" i="32" a="1"/>
  <c r="T1060" i="32" s="1"/>
  <c r="S1060" i="32" a="1"/>
  <c r="S1060" i="32" s="1"/>
  <c r="H1060" i="32"/>
  <c r="C1060" i="32"/>
  <c r="AV1059" i="32"/>
  <c r="AU1059" i="32"/>
  <c r="AT1059" i="32"/>
  <c r="AQ1059" i="32"/>
  <c r="AP1059" i="32"/>
  <c r="AO1059" i="32"/>
  <c r="AN1059" i="32"/>
  <c r="AM1059" i="32"/>
  <c r="AL1059" i="32"/>
  <c r="AK1059" i="32"/>
  <c r="AJ1059" i="32"/>
  <c r="AI1059" i="32"/>
  <c r="AC1059" i="32"/>
  <c r="V1059" i="32" a="1"/>
  <c r="V1059" i="32" s="1"/>
  <c r="T1059" i="32" a="1"/>
  <c r="T1059" i="32" s="1"/>
  <c r="S1059" i="32" a="1"/>
  <c r="S1059" i="32" s="1"/>
  <c r="H1059" i="32"/>
  <c r="C1059" i="32"/>
  <c r="AV1058" i="32"/>
  <c r="AU1058" i="32"/>
  <c r="AT1058" i="32"/>
  <c r="AQ1058" i="32"/>
  <c r="AP1058" i="32"/>
  <c r="AO1058" i="32"/>
  <c r="AN1058" i="32"/>
  <c r="AM1058" i="32"/>
  <c r="AL1058" i="32"/>
  <c r="AK1058" i="32"/>
  <c r="AJ1058" i="32"/>
  <c r="AI1058" i="32"/>
  <c r="AC1058" i="32"/>
  <c r="V1058" i="32" a="1"/>
  <c r="V1058" i="32" s="1"/>
  <c r="T1058" i="32" a="1"/>
  <c r="T1058" i="32" s="1"/>
  <c r="S1058" i="32" a="1"/>
  <c r="S1058" i="32" s="1"/>
  <c r="H1058" i="32"/>
  <c r="C1058" i="32"/>
  <c r="AV1057" i="32"/>
  <c r="AU1057" i="32"/>
  <c r="AT1057" i="32"/>
  <c r="AQ1057" i="32"/>
  <c r="AP1057" i="32"/>
  <c r="AO1057" i="32"/>
  <c r="AN1057" i="32"/>
  <c r="AM1057" i="32"/>
  <c r="AL1057" i="32"/>
  <c r="AK1057" i="32"/>
  <c r="AJ1057" i="32"/>
  <c r="AI1057" i="32"/>
  <c r="AC1057" i="32"/>
  <c r="V1057" i="32" a="1"/>
  <c r="V1057" i="32" s="1"/>
  <c r="T1057" i="32" a="1"/>
  <c r="T1057" i="32" s="1"/>
  <c r="S1057" i="32" a="1"/>
  <c r="S1057" i="32" s="1"/>
  <c r="H1057" i="32"/>
  <c r="C1057" i="32"/>
  <c r="AV1056" i="32"/>
  <c r="AU1056" i="32"/>
  <c r="AT1056" i="32"/>
  <c r="AQ1056" i="32"/>
  <c r="AP1056" i="32"/>
  <c r="AO1056" i="32"/>
  <c r="AN1056" i="32"/>
  <c r="AM1056" i="32"/>
  <c r="AL1056" i="32"/>
  <c r="AK1056" i="32"/>
  <c r="AJ1056" i="32"/>
  <c r="AI1056" i="32"/>
  <c r="AC1056" i="32"/>
  <c r="V1056" i="32" a="1"/>
  <c r="V1056" i="32" s="1"/>
  <c r="T1056" i="32" a="1"/>
  <c r="T1056" i="32" s="1"/>
  <c r="S1056" i="32" a="1"/>
  <c r="S1056" i="32" s="1"/>
  <c r="H1056" i="32"/>
  <c r="C1056" i="32"/>
  <c r="AV1055" i="32"/>
  <c r="AU1055" i="32"/>
  <c r="AT1055" i="32"/>
  <c r="AQ1055" i="32"/>
  <c r="AP1055" i="32"/>
  <c r="AO1055" i="32"/>
  <c r="AN1055" i="32"/>
  <c r="AM1055" i="32"/>
  <c r="AL1055" i="32"/>
  <c r="AK1055" i="32"/>
  <c r="AJ1055" i="32"/>
  <c r="AI1055" i="32"/>
  <c r="AC1055" i="32"/>
  <c r="V1055" i="32" a="1"/>
  <c r="V1055" i="32" s="1"/>
  <c r="T1055" i="32" a="1"/>
  <c r="T1055" i="32" s="1"/>
  <c r="S1055" i="32" a="1"/>
  <c r="S1055" i="32" s="1"/>
  <c r="H1055" i="32"/>
  <c r="C1055" i="32"/>
  <c r="AV1054" i="32"/>
  <c r="AU1054" i="32"/>
  <c r="AT1054" i="32"/>
  <c r="AQ1054" i="32"/>
  <c r="AP1054" i="32"/>
  <c r="AO1054" i="32"/>
  <c r="AN1054" i="32"/>
  <c r="AM1054" i="32"/>
  <c r="AL1054" i="32"/>
  <c r="AK1054" i="32"/>
  <c r="AJ1054" i="32"/>
  <c r="AI1054" i="32"/>
  <c r="AC1054" i="32"/>
  <c r="V1054" i="32" a="1"/>
  <c r="V1054" i="32" s="1"/>
  <c r="T1054" i="32" a="1"/>
  <c r="T1054" i="32" s="1"/>
  <c r="S1054" i="32" a="1"/>
  <c r="S1054" i="32" s="1"/>
  <c r="H1054" i="32"/>
  <c r="C1054" i="32"/>
  <c r="AV1053" i="32"/>
  <c r="AU1053" i="32"/>
  <c r="AT1053" i="32"/>
  <c r="AQ1053" i="32"/>
  <c r="AP1053" i="32"/>
  <c r="AO1053" i="32"/>
  <c r="AN1053" i="32"/>
  <c r="AM1053" i="32"/>
  <c r="AL1053" i="32"/>
  <c r="AK1053" i="32"/>
  <c r="AJ1053" i="32"/>
  <c r="AI1053" i="32"/>
  <c r="AC1053" i="32"/>
  <c r="V1053" i="32" a="1"/>
  <c r="V1053" i="32" s="1"/>
  <c r="T1053" i="32" a="1"/>
  <c r="T1053" i="32" s="1"/>
  <c r="S1053" i="32" a="1"/>
  <c r="S1053" i="32" s="1"/>
  <c r="H1053" i="32"/>
  <c r="C1053" i="32"/>
  <c r="AV1052" i="32"/>
  <c r="AU1052" i="32"/>
  <c r="AT1052" i="32"/>
  <c r="AQ1052" i="32"/>
  <c r="AP1052" i="32"/>
  <c r="AO1052" i="32"/>
  <c r="AN1052" i="32"/>
  <c r="AM1052" i="32"/>
  <c r="AL1052" i="32"/>
  <c r="AK1052" i="32"/>
  <c r="AJ1052" i="32"/>
  <c r="AI1052" i="32"/>
  <c r="AC1052" i="32"/>
  <c r="V1052" i="32" a="1"/>
  <c r="V1052" i="32" s="1"/>
  <c r="T1052" i="32" a="1"/>
  <c r="T1052" i="32" s="1"/>
  <c r="S1052" i="32" a="1"/>
  <c r="S1052" i="32" s="1"/>
  <c r="H1052" i="32"/>
  <c r="C1052" i="32"/>
  <c r="AV1051" i="32"/>
  <c r="AU1051" i="32"/>
  <c r="AT1051" i="32"/>
  <c r="AQ1051" i="32"/>
  <c r="AP1051" i="32"/>
  <c r="AO1051" i="32"/>
  <c r="AN1051" i="32"/>
  <c r="AM1051" i="32"/>
  <c r="AL1051" i="32"/>
  <c r="AK1051" i="32"/>
  <c r="AJ1051" i="32"/>
  <c r="AI1051" i="32"/>
  <c r="AC1051" i="32"/>
  <c r="V1051" i="32" a="1"/>
  <c r="V1051" i="32" s="1"/>
  <c r="T1051" i="32" a="1"/>
  <c r="T1051" i="32" s="1"/>
  <c r="S1051" i="32" a="1"/>
  <c r="S1051" i="32" s="1"/>
  <c r="H1051" i="32"/>
  <c r="C1051" i="32"/>
  <c r="AV1050" i="32"/>
  <c r="AU1050" i="32"/>
  <c r="AT1050" i="32"/>
  <c r="AQ1050" i="32"/>
  <c r="AP1050" i="32"/>
  <c r="AO1050" i="32"/>
  <c r="AN1050" i="32"/>
  <c r="AM1050" i="32"/>
  <c r="AL1050" i="32"/>
  <c r="AK1050" i="32"/>
  <c r="AJ1050" i="32"/>
  <c r="AI1050" i="32"/>
  <c r="AC1050" i="32"/>
  <c r="V1050" i="32" a="1"/>
  <c r="V1050" i="32" s="1"/>
  <c r="T1050" i="32" a="1"/>
  <c r="T1050" i="32" s="1"/>
  <c r="S1050" i="32" a="1"/>
  <c r="S1050" i="32" s="1"/>
  <c r="H1050" i="32"/>
  <c r="C1050" i="32"/>
  <c r="AV1049" i="32"/>
  <c r="AU1049" i="32"/>
  <c r="AT1049" i="32"/>
  <c r="AQ1049" i="32"/>
  <c r="AP1049" i="32"/>
  <c r="AO1049" i="32"/>
  <c r="AN1049" i="32"/>
  <c r="AM1049" i="32"/>
  <c r="AL1049" i="32"/>
  <c r="AK1049" i="32"/>
  <c r="AJ1049" i="32"/>
  <c r="AI1049" i="32"/>
  <c r="AC1049" i="32"/>
  <c r="V1049" i="32" a="1"/>
  <c r="V1049" i="32" s="1"/>
  <c r="T1049" i="32" a="1"/>
  <c r="T1049" i="32" s="1"/>
  <c r="S1049" i="32" a="1"/>
  <c r="S1049" i="32" s="1"/>
  <c r="H1049" i="32"/>
  <c r="C1049" i="32"/>
  <c r="AV1048" i="32"/>
  <c r="AU1048" i="32"/>
  <c r="AT1048" i="32"/>
  <c r="AQ1048" i="32"/>
  <c r="AP1048" i="32"/>
  <c r="AO1048" i="32"/>
  <c r="AN1048" i="32"/>
  <c r="AM1048" i="32"/>
  <c r="AL1048" i="32"/>
  <c r="AK1048" i="32"/>
  <c r="AJ1048" i="32"/>
  <c r="AI1048" i="32"/>
  <c r="AC1048" i="32"/>
  <c r="V1048" i="32" a="1"/>
  <c r="V1048" i="32" s="1"/>
  <c r="T1048" i="32" a="1"/>
  <c r="T1048" i="32" s="1"/>
  <c r="S1048" i="32" a="1"/>
  <c r="S1048" i="32" s="1"/>
  <c r="H1048" i="32"/>
  <c r="C1048" i="32"/>
  <c r="AV1047" i="32"/>
  <c r="AU1047" i="32"/>
  <c r="AT1047" i="32"/>
  <c r="AQ1047" i="32"/>
  <c r="AP1047" i="32"/>
  <c r="AO1047" i="32"/>
  <c r="AN1047" i="32"/>
  <c r="AM1047" i="32"/>
  <c r="AL1047" i="32"/>
  <c r="AK1047" i="32"/>
  <c r="AJ1047" i="32"/>
  <c r="AI1047" i="32"/>
  <c r="AC1047" i="32"/>
  <c r="V1047" i="32" a="1"/>
  <c r="V1047" i="32" s="1"/>
  <c r="T1047" i="32" a="1"/>
  <c r="T1047" i="32" s="1"/>
  <c r="S1047" i="32" a="1"/>
  <c r="S1047" i="32" s="1"/>
  <c r="H1047" i="32"/>
  <c r="C1047" i="32"/>
  <c r="AV1046" i="32"/>
  <c r="AU1046" i="32"/>
  <c r="AT1046" i="32"/>
  <c r="AQ1046" i="32"/>
  <c r="AP1046" i="32"/>
  <c r="AO1046" i="32"/>
  <c r="AN1046" i="32"/>
  <c r="AM1046" i="32"/>
  <c r="AL1046" i="32"/>
  <c r="AK1046" i="32"/>
  <c r="AJ1046" i="32"/>
  <c r="AI1046" i="32"/>
  <c r="AC1046" i="32"/>
  <c r="V1046" i="32" a="1"/>
  <c r="V1046" i="32" s="1"/>
  <c r="T1046" i="32" a="1"/>
  <c r="T1046" i="32" s="1"/>
  <c r="S1046" i="32" a="1"/>
  <c r="S1046" i="32" s="1"/>
  <c r="H1046" i="32"/>
  <c r="C1046" i="32"/>
  <c r="AV1045" i="32"/>
  <c r="AU1045" i="32"/>
  <c r="AT1045" i="32"/>
  <c r="AQ1045" i="32"/>
  <c r="AP1045" i="32"/>
  <c r="AO1045" i="32"/>
  <c r="AN1045" i="32"/>
  <c r="AM1045" i="32"/>
  <c r="AL1045" i="32"/>
  <c r="AK1045" i="32"/>
  <c r="AJ1045" i="32"/>
  <c r="AI1045" i="32"/>
  <c r="AC1045" i="32"/>
  <c r="V1045" i="32" a="1"/>
  <c r="V1045" i="32" s="1"/>
  <c r="T1045" i="32" a="1"/>
  <c r="T1045" i="32" s="1"/>
  <c r="S1045" i="32" a="1"/>
  <c r="S1045" i="32" s="1"/>
  <c r="H1045" i="32"/>
  <c r="C1045" i="32"/>
  <c r="AV1044" i="32"/>
  <c r="AU1044" i="32"/>
  <c r="AT1044" i="32"/>
  <c r="AQ1044" i="32"/>
  <c r="AP1044" i="32"/>
  <c r="AO1044" i="32"/>
  <c r="AN1044" i="32"/>
  <c r="AM1044" i="32"/>
  <c r="AL1044" i="32"/>
  <c r="AK1044" i="32"/>
  <c r="AJ1044" i="32"/>
  <c r="AI1044" i="32"/>
  <c r="AC1044" i="32"/>
  <c r="V1044" i="32" a="1"/>
  <c r="V1044" i="32" s="1"/>
  <c r="T1044" i="32" a="1"/>
  <c r="T1044" i="32" s="1"/>
  <c r="S1044" i="32" a="1"/>
  <c r="S1044" i="32" s="1"/>
  <c r="H1044" i="32"/>
  <c r="C1044" i="32"/>
  <c r="AV1043" i="32"/>
  <c r="AU1043" i="32"/>
  <c r="AT1043" i="32"/>
  <c r="AQ1043" i="32"/>
  <c r="AP1043" i="32"/>
  <c r="AO1043" i="32"/>
  <c r="AN1043" i="32"/>
  <c r="AM1043" i="32"/>
  <c r="AL1043" i="32"/>
  <c r="AK1043" i="32"/>
  <c r="AJ1043" i="32"/>
  <c r="AI1043" i="32"/>
  <c r="AC1043" i="32"/>
  <c r="V1043" i="32" a="1"/>
  <c r="V1043" i="32" s="1"/>
  <c r="T1043" i="32" a="1"/>
  <c r="T1043" i="32" s="1"/>
  <c r="S1043" i="32" a="1"/>
  <c r="S1043" i="32" s="1"/>
  <c r="H1043" i="32"/>
  <c r="C1043" i="32"/>
  <c r="AV1042" i="32"/>
  <c r="AU1042" i="32"/>
  <c r="AT1042" i="32"/>
  <c r="AQ1042" i="32"/>
  <c r="AP1042" i="32"/>
  <c r="AO1042" i="32"/>
  <c r="AN1042" i="32"/>
  <c r="AM1042" i="32"/>
  <c r="AL1042" i="32"/>
  <c r="AK1042" i="32"/>
  <c r="AJ1042" i="32"/>
  <c r="AI1042" i="32"/>
  <c r="AC1042" i="32"/>
  <c r="V1042" i="32" a="1"/>
  <c r="V1042" i="32" s="1"/>
  <c r="T1042" i="32" a="1"/>
  <c r="T1042" i="32" s="1"/>
  <c r="S1042" i="32" a="1"/>
  <c r="S1042" i="32" s="1"/>
  <c r="H1042" i="32"/>
  <c r="C1042" i="32"/>
  <c r="AV1041" i="32"/>
  <c r="AU1041" i="32"/>
  <c r="AT1041" i="32"/>
  <c r="AQ1041" i="32"/>
  <c r="AP1041" i="32"/>
  <c r="AO1041" i="32"/>
  <c r="AN1041" i="32"/>
  <c r="AM1041" i="32"/>
  <c r="AL1041" i="32"/>
  <c r="AK1041" i="32"/>
  <c r="AJ1041" i="32"/>
  <c r="AI1041" i="32"/>
  <c r="AC1041" i="32"/>
  <c r="V1041" i="32" a="1"/>
  <c r="V1041" i="32" s="1"/>
  <c r="T1041" i="32" a="1"/>
  <c r="T1041" i="32" s="1"/>
  <c r="S1041" i="32" a="1"/>
  <c r="S1041" i="32" s="1"/>
  <c r="H1041" i="32"/>
  <c r="C1041" i="32"/>
  <c r="AV1040" i="32"/>
  <c r="AU1040" i="32"/>
  <c r="AT1040" i="32"/>
  <c r="AQ1040" i="32"/>
  <c r="AP1040" i="32"/>
  <c r="AO1040" i="32"/>
  <c r="AN1040" i="32"/>
  <c r="AM1040" i="32"/>
  <c r="AL1040" i="32"/>
  <c r="AK1040" i="32"/>
  <c r="AJ1040" i="32"/>
  <c r="AI1040" i="32"/>
  <c r="AC1040" i="32"/>
  <c r="V1040" i="32" a="1"/>
  <c r="V1040" i="32" s="1"/>
  <c r="T1040" i="32" a="1"/>
  <c r="T1040" i="32" s="1"/>
  <c r="S1040" i="32" a="1"/>
  <c r="S1040" i="32" s="1"/>
  <c r="H1040" i="32"/>
  <c r="C1040" i="32"/>
  <c r="AV1039" i="32"/>
  <c r="AU1039" i="32"/>
  <c r="AT1039" i="32"/>
  <c r="AQ1039" i="32"/>
  <c r="AP1039" i="32"/>
  <c r="AO1039" i="32"/>
  <c r="AN1039" i="32"/>
  <c r="AM1039" i="32"/>
  <c r="AL1039" i="32"/>
  <c r="AK1039" i="32"/>
  <c r="AJ1039" i="32"/>
  <c r="AI1039" i="32"/>
  <c r="AC1039" i="32"/>
  <c r="V1039" i="32" a="1"/>
  <c r="V1039" i="32" s="1"/>
  <c r="T1039" i="32" a="1"/>
  <c r="T1039" i="32" s="1"/>
  <c r="S1039" i="32" a="1"/>
  <c r="S1039" i="32" s="1"/>
  <c r="H1039" i="32"/>
  <c r="C1039" i="32"/>
  <c r="AV1038" i="32"/>
  <c r="AU1038" i="32"/>
  <c r="AT1038" i="32"/>
  <c r="AQ1038" i="32"/>
  <c r="AP1038" i="32"/>
  <c r="AO1038" i="32"/>
  <c r="AN1038" i="32"/>
  <c r="AM1038" i="32"/>
  <c r="AL1038" i="32"/>
  <c r="AK1038" i="32"/>
  <c r="AJ1038" i="32"/>
  <c r="AI1038" i="32"/>
  <c r="AC1038" i="32"/>
  <c r="V1038" i="32" a="1"/>
  <c r="V1038" i="32" s="1"/>
  <c r="T1038" i="32" a="1"/>
  <c r="T1038" i="32" s="1"/>
  <c r="S1038" i="32" a="1"/>
  <c r="S1038" i="32" s="1"/>
  <c r="H1038" i="32"/>
  <c r="C1038" i="32"/>
  <c r="AV1037" i="32"/>
  <c r="AU1037" i="32"/>
  <c r="AT1037" i="32"/>
  <c r="AQ1037" i="32"/>
  <c r="AP1037" i="32"/>
  <c r="AO1037" i="32"/>
  <c r="AN1037" i="32"/>
  <c r="AM1037" i="32"/>
  <c r="AL1037" i="32"/>
  <c r="AK1037" i="32"/>
  <c r="AJ1037" i="32"/>
  <c r="AI1037" i="32"/>
  <c r="AC1037" i="32"/>
  <c r="V1037" i="32" a="1"/>
  <c r="V1037" i="32" s="1"/>
  <c r="T1037" i="32" a="1"/>
  <c r="T1037" i="32" s="1"/>
  <c r="S1037" i="32" a="1"/>
  <c r="S1037" i="32" s="1"/>
  <c r="H1037" i="32"/>
  <c r="C1037" i="32"/>
  <c r="AV1036" i="32"/>
  <c r="AU1036" i="32"/>
  <c r="AT1036" i="32"/>
  <c r="AQ1036" i="32"/>
  <c r="AP1036" i="32"/>
  <c r="AO1036" i="32"/>
  <c r="AN1036" i="32"/>
  <c r="AM1036" i="32"/>
  <c r="AL1036" i="32"/>
  <c r="AK1036" i="32"/>
  <c r="AJ1036" i="32"/>
  <c r="AI1036" i="32"/>
  <c r="AC1036" i="32"/>
  <c r="V1036" i="32" a="1"/>
  <c r="V1036" i="32" s="1"/>
  <c r="T1036" i="32" a="1"/>
  <c r="T1036" i="32" s="1"/>
  <c r="S1036" i="32" a="1"/>
  <c r="S1036" i="32" s="1"/>
  <c r="H1036" i="32"/>
  <c r="C1036" i="32"/>
  <c r="AV1035" i="32"/>
  <c r="AU1035" i="32"/>
  <c r="AT1035" i="32"/>
  <c r="AQ1035" i="32"/>
  <c r="AP1035" i="32"/>
  <c r="AO1035" i="32"/>
  <c r="AN1035" i="32"/>
  <c r="AM1035" i="32"/>
  <c r="AL1035" i="32"/>
  <c r="AK1035" i="32"/>
  <c r="AJ1035" i="32"/>
  <c r="AI1035" i="32"/>
  <c r="AC1035" i="32"/>
  <c r="V1035" i="32" a="1"/>
  <c r="V1035" i="32" s="1"/>
  <c r="T1035" i="32" a="1"/>
  <c r="T1035" i="32" s="1"/>
  <c r="S1035" i="32" a="1"/>
  <c r="S1035" i="32" s="1"/>
  <c r="H1035" i="32"/>
  <c r="C1035" i="32"/>
  <c r="AV1034" i="32"/>
  <c r="AU1034" i="32"/>
  <c r="AT1034" i="32"/>
  <c r="AQ1034" i="32"/>
  <c r="AP1034" i="32"/>
  <c r="AO1034" i="32"/>
  <c r="AN1034" i="32"/>
  <c r="AM1034" i="32"/>
  <c r="AL1034" i="32"/>
  <c r="AK1034" i="32"/>
  <c r="AJ1034" i="32"/>
  <c r="AI1034" i="32"/>
  <c r="AC1034" i="32"/>
  <c r="V1034" i="32" a="1"/>
  <c r="V1034" i="32" s="1"/>
  <c r="T1034" i="32" a="1"/>
  <c r="T1034" i="32" s="1"/>
  <c r="S1034" i="32" a="1"/>
  <c r="S1034" i="32" s="1"/>
  <c r="H1034" i="32"/>
  <c r="C1034" i="32"/>
  <c r="AV1033" i="32"/>
  <c r="AU1033" i="32"/>
  <c r="AT1033" i="32"/>
  <c r="AQ1033" i="32"/>
  <c r="AP1033" i="32"/>
  <c r="AO1033" i="32"/>
  <c r="AN1033" i="32"/>
  <c r="AM1033" i="32"/>
  <c r="AL1033" i="32"/>
  <c r="AK1033" i="32"/>
  <c r="AJ1033" i="32"/>
  <c r="AI1033" i="32"/>
  <c r="AC1033" i="32"/>
  <c r="V1033" i="32" a="1"/>
  <c r="V1033" i="32" s="1"/>
  <c r="T1033" i="32" a="1"/>
  <c r="T1033" i="32" s="1"/>
  <c r="S1033" i="32" a="1"/>
  <c r="S1033" i="32" s="1"/>
  <c r="H1033" i="32"/>
  <c r="C1033" i="32"/>
  <c r="AV1032" i="32"/>
  <c r="AU1032" i="32"/>
  <c r="AT1032" i="32"/>
  <c r="AQ1032" i="32"/>
  <c r="AP1032" i="32"/>
  <c r="AO1032" i="32"/>
  <c r="AN1032" i="32"/>
  <c r="AM1032" i="32"/>
  <c r="AL1032" i="32"/>
  <c r="AK1032" i="32"/>
  <c r="AJ1032" i="32"/>
  <c r="AI1032" i="32"/>
  <c r="AC1032" i="32"/>
  <c r="V1032" i="32" a="1"/>
  <c r="V1032" i="32" s="1"/>
  <c r="T1032" i="32" a="1"/>
  <c r="T1032" i="32" s="1"/>
  <c r="S1032" i="32" a="1"/>
  <c r="S1032" i="32" s="1"/>
  <c r="H1032" i="32"/>
  <c r="C1032" i="32"/>
  <c r="AV1031" i="32"/>
  <c r="AU1031" i="32"/>
  <c r="AT1031" i="32"/>
  <c r="AQ1031" i="32"/>
  <c r="AP1031" i="32"/>
  <c r="AO1031" i="32"/>
  <c r="AN1031" i="32"/>
  <c r="AM1031" i="32"/>
  <c r="AL1031" i="32"/>
  <c r="AK1031" i="32"/>
  <c r="AJ1031" i="32"/>
  <c r="AI1031" i="32"/>
  <c r="AC1031" i="32"/>
  <c r="V1031" i="32" a="1"/>
  <c r="V1031" i="32" s="1"/>
  <c r="T1031" i="32" a="1"/>
  <c r="T1031" i="32" s="1"/>
  <c r="S1031" i="32" a="1"/>
  <c r="S1031" i="32" s="1"/>
  <c r="H1031" i="32"/>
  <c r="C1031" i="32"/>
  <c r="AV1030" i="32"/>
  <c r="AU1030" i="32"/>
  <c r="AT1030" i="32"/>
  <c r="AQ1030" i="32"/>
  <c r="AP1030" i="32"/>
  <c r="AO1030" i="32"/>
  <c r="AN1030" i="32"/>
  <c r="AM1030" i="32"/>
  <c r="AL1030" i="32"/>
  <c r="AK1030" i="32"/>
  <c r="AJ1030" i="32"/>
  <c r="AI1030" i="32"/>
  <c r="AC1030" i="32"/>
  <c r="V1030" i="32" a="1"/>
  <c r="V1030" i="32" s="1"/>
  <c r="T1030" i="32" a="1"/>
  <c r="T1030" i="32" s="1"/>
  <c r="S1030" i="32" a="1"/>
  <c r="S1030" i="32" s="1"/>
  <c r="H1030" i="32"/>
  <c r="C1030" i="32"/>
  <c r="AV1029" i="32"/>
  <c r="AU1029" i="32"/>
  <c r="AT1029" i="32"/>
  <c r="AQ1029" i="32"/>
  <c r="AP1029" i="32"/>
  <c r="AO1029" i="32"/>
  <c r="AN1029" i="32"/>
  <c r="AM1029" i="32"/>
  <c r="AL1029" i="32"/>
  <c r="AK1029" i="32"/>
  <c r="AJ1029" i="32"/>
  <c r="AI1029" i="32"/>
  <c r="AC1029" i="32"/>
  <c r="V1029" i="32" a="1"/>
  <c r="V1029" i="32" s="1"/>
  <c r="T1029" i="32" a="1"/>
  <c r="T1029" i="32" s="1"/>
  <c r="S1029" i="32" a="1"/>
  <c r="S1029" i="32" s="1"/>
  <c r="H1029" i="32"/>
  <c r="C1029" i="32"/>
  <c r="AV1028" i="32"/>
  <c r="AU1028" i="32"/>
  <c r="AT1028" i="32"/>
  <c r="AQ1028" i="32"/>
  <c r="AP1028" i="32"/>
  <c r="AO1028" i="32"/>
  <c r="AN1028" i="32"/>
  <c r="AM1028" i="32"/>
  <c r="AL1028" i="32"/>
  <c r="AK1028" i="32"/>
  <c r="AJ1028" i="32"/>
  <c r="AI1028" i="32"/>
  <c r="AC1028" i="32"/>
  <c r="V1028" i="32" a="1"/>
  <c r="V1028" i="32" s="1"/>
  <c r="T1028" i="32" a="1"/>
  <c r="T1028" i="32" s="1"/>
  <c r="S1028" i="32" a="1"/>
  <c r="S1028" i="32" s="1"/>
  <c r="H1028" i="32"/>
  <c r="C1028" i="32"/>
  <c r="AV1027" i="32"/>
  <c r="AU1027" i="32"/>
  <c r="AT1027" i="32"/>
  <c r="AQ1027" i="32"/>
  <c r="AP1027" i="32"/>
  <c r="AO1027" i="32"/>
  <c r="AN1027" i="32"/>
  <c r="AM1027" i="32"/>
  <c r="AL1027" i="32"/>
  <c r="AK1027" i="32"/>
  <c r="AJ1027" i="32"/>
  <c r="AI1027" i="32"/>
  <c r="AC1027" i="32"/>
  <c r="V1027" i="32" a="1"/>
  <c r="V1027" i="32" s="1"/>
  <c r="T1027" i="32" a="1"/>
  <c r="T1027" i="32" s="1"/>
  <c r="S1027" i="32" a="1"/>
  <c r="S1027" i="32" s="1"/>
  <c r="H1027" i="32"/>
  <c r="C1027" i="32"/>
  <c r="AV1026" i="32"/>
  <c r="AU1026" i="32"/>
  <c r="AT1026" i="32"/>
  <c r="AQ1026" i="32"/>
  <c r="AP1026" i="32"/>
  <c r="AO1026" i="32"/>
  <c r="AN1026" i="32"/>
  <c r="AM1026" i="32"/>
  <c r="AL1026" i="32"/>
  <c r="AK1026" i="32"/>
  <c r="AJ1026" i="32"/>
  <c r="AI1026" i="32"/>
  <c r="AC1026" i="32"/>
  <c r="V1026" i="32" a="1"/>
  <c r="V1026" i="32" s="1"/>
  <c r="T1026" i="32" a="1"/>
  <c r="T1026" i="32" s="1"/>
  <c r="S1026" i="32" a="1"/>
  <c r="S1026" i="32" s="1"/>
  <c r="H1026" i="32"/>
  <c r="C1026" i="32"/>
  <c r="AV1025" i="32"/>
  <c r="AU1025" i="32"/>
  <c r="AT1025" i="32"/>
  <c r="AQ1025" i="32"/>
  <c r="AP1025" i="32"/>
  <c r="AO1025" i="32"/>
  <c r="AN1025" i="32"/>
  <c r="AM1025" i="32"/>
  <c r="AL1025" i="32"/>
  <c r="AK1025" i="32"/>
  <c r="AJ1025" i="32"/>
  <c r="AI1025" i="32"/>
  <c r="AC1025" i="32"/>
  <c r="V1025" i="32" a="1"/>
  <c r="V1025" i="32" s="1"/>
  <c r="T1025" i="32" a="1"/>
  <c r="T1025" i="32" s="1"/>
  <c r="S1025" i="32" a="1"/>
  <c r="S1025" i="32" s="1"/>
  <c r="H1025" i="32"/>
  <c r="C1025" i="32"/>
  <c r="AV1024" i="32"/>
  <c r="AU1024" i="32"/>
  <c r="AT1024" i="32"/>
  <c r="AQ1024" i="32"/>
  <c r="AP1024" i="32"/>
  <c r="AO1024" i="32"/>
  <c r="AN1024" i="32"/>
  <c r="AM1024" i="32"/>
  <c r="AL1024" i="32"/>
  <c r="AK1024" i="32"/>
  <c r="AJ1024" i="32"/>
  <c r="AI1024" i="32"/>
  <c r="AC1024" i="32"/>
  <c r="V1024" i="32" a="1"/>
  <c r="V1024" i="32" s="1"/>
  <c r="T1024" i="32" a="1"/>
  <c r="T1024" i="32" s="1"/>
  <c r="S1024" i="32" a="1"/>
  <c r="S1024" i="32" s="1"/>
  <c r="H1024" i="32"/>
  <c r="C1024" i="32"/>
  <c r="AV1023" i="32"/>
  <c r="AU1023" i="32"/>
  <c r="AT1023" i="32"/>
  <c r="AQ1023" i="32"/>
  <c r="AP1023" i="32"/>
  <c r="AO1023" i="32"/>
  <c r="AN1023" i="32"/>
  <c r="AM1023" i="32"/>
  <c r="AL1023" i="32"/>
  <c r="AK1023" i="32"/>
  <c r="AJ1023" i="32"/>
  <c r="AI1023" i="32"/>
  <c r="AC1023" i="32"/>
  <c r="V1023" i="32" a="1"/>
  <c r="V1023" i="32" s="1"/>
  <c r="T1023" i="32" a="1"/>
  <c r="T1023" i="32" s="1"/>
  <c r="S1023" i="32" a="1"/>
  <c r="S1023" i="32" s="1"/>
  <c r="H1023" i="32"/>
  <c r="C1023" i="32"/>
  <c r="AV1022" i="32"/>
  <c r="AU1022" i="32"/>
  <c r="AT1022" i="32"/>
  <c r="AQ1022" i="32"/>
  <c r="AP1022" i="32"/>
  <c r="AO1022" i="32"/>
  <c r="AN1022" i="32"/>
  <c r="AM1022" i="32"/>
  <c r="AL1022" i="32"/>
  <c r="AK1022" i="32"/>
  <c r="AJ1022" i="32"/>
  <c r="AI1022" i="32"/>
  <c r="AC1022" i="32"/>
  <c r="V1022" i="32" a="1"/>
  <c r="V1022" i="32" s="1"/>
  <c r="T1022" i="32" a="1"/>
  <c r="T1022" i="32" s="1"/>
  <c r="S1022" i="32" a="1"/>
  <c r="S1022" i="32" s="1"/>
  <c r="H1022" i="32"/>
  <c r="C1022" i="32"/>
  <c r="AV1021" i="32"/>
  <c r="AU1021" i="32"/>
  <c r="AT1021" i="32"/>
  <c r="AQ1021" i="32"/>
  <c r="AP1021" i="32"/>
  <c r="AO1021" i="32"/>
  <c r="AN1021" i="32"/>
  <c r="AM1021" i="32"/>
  <c r="AL1021" i="32"/>
  <c r="AK1021" i="32"/>
  <c r="AJ1021" i="32"/>
  <c r="AI1021" i="32"/>
  <c r="AC1021" i="32"/>
  <c r="V1021" i="32" a="1"/>
  <c r="V1021" i="32" s="1"/>
  <c r="T1021" i="32" a="1"/>
  <c r="T1021" i="32" s="1"/>
  <c r="S1021" i="32" a="1"/>
  <c r="S1021" i="32" s="1"/>
  <c r="H1021" i="32"/>
  <c r="C1021" i="32"/>
  <c r="AV1020" i="32"/>
  <c r="AU1020" i="32"/>
  <c r="AT1020" i="32"/>
  <c r="AQ1020" i="32"/>
  <c r="AP1020" i="32"/>
  <c r="AO1020" i="32"/>
  <c r="AN1020" i="32"/>
  <c r="AM1020" i="32"/>
  <c r="AL1020" i="32"/>
  <c r="AK1020" i="32"/>
  <c r="AJ1020" i="32"/>
  <c r="AI1020" i="32"/>
  <c r="AC1020" i="32"/>
  <c r="V1020" i="32" a="1"/>
  <c r="V1020" i="32" s="1"/>
  <c r="T1020" i="32" a="1"/>
  <c r="T1020" i="32" s="1"/>
  <c r="S1020" i="32" a="1"/>
  <c r="S1020" i="32" s="1"/>
  <c r="H1020" i="32"/>
  <c r="C1020" i="32"/>
  <c r="AV1019" i="32"/>
  <c r="AU1019" i="32"/>
  <c r="AT1019" i="32"/>
  <c r="AQ1019" i="32"/>
  <c r="AP1019" i="32"/>
  <c r="AO1019" i="32"/>
  <c r="AN1019" i="32"/>
  <c r="AM1019" i="32"/>
  <c r="AL1019" i="32"/>
  <c r="AK1019" i="32"/>
  <c r="AJ1019" i="32"/>
  <c r="AI1019" i="32"/>
  <c r="AC1019" i="32"/>
  <c r="V1019" i="32" a="1"/>
  <c r="V1019" i="32" s="1"/>
  <c r="T1019" i="32" a="1"/>
  <c r="T1019" i="32" s="1"/>
  <c r="S1019" i="32" a="1"/>
  <c r="S1019" i="32" s="1"/>
  <c r="H1019" i="32"/>
  <c r="C1019" i="32"/>
  <c r="AV1018" i="32"/>
  <c r="AU1018" i="32"/>
  <c r="AT1018" i="32"/>
  <c r="AQ1018" i="32"/>
  <c r="AP1018" i="32"/>
  <c r="AO1018" i="32"/>
  <c r="AN1018" i="32"/>
  <c r="AM1018" i="32"/>
  <c r="AL1018" i="32"/>
  <c r="AK1018" i="32"/>
  <c r="AJ1018" i="32"/>
  <c r="AI1018" i="32"/>
  <c r="AC1018" i="32"/>
  <c r="V1018" i="32" a="1"/>
  <c r="V1018" i="32" s="1"/>
  <c r="T1018" i="32" a="1"/>
  <c r="T1018" i="32" s="1"/>
  <c r="S1018" i="32" a="1"/>
  <c r="S1018" i="32" s="1"/>
  <c r="H1018" i="32"/>
  <c r="C1018" i="32"/>
  <c r="AV1017" i="32"/>
  <c r="AU1017" i="32"/>
  <c r="AT1017" i="32"/>
  <c r="AQ1017" i="32"/>
  <c r="AP1017" i="32"/>
  <c r="AO1017" i="32"/>
  <c r="AN1017" i="32"/>
  <c r="AM1017" i="32"/>
  <c r="AL1017" i="32"/>
  <c r="AK1017" i="32"/>
  <c r="AJ1017" i="32"/>
  <c r="AI1017" i="32"/>
  <c r="AC1017" i="32"/>
  <c r="V1017" i="32" a="1"/>
  <c r="V1017" i="32" s="1"/>
  <c r="T1017" i="32" a="1"/>
  <c r="T1017" i="32" s="1"/>
  <c r="S1017" i="32" a="1"/>
  <c r="S1017" i="32" s="1"/>
  <c r="H1017" i="32"/>
  <c r="C1017" i="32"/>
  <c r="AV1016" i="32"/>
  <c r="AU1016" i="32"/>
  <c r="AT1016" i="32"/>
  <c r="AQ1016" i="32"/>
  <c r="AP1016" i="32"/>
  <c r="AO1016" i="32"/>
  <c r="AN1016" i="32"/>
  <c r="AM1016" i="32"/>
  <c r="AL1016" i="32"/>
  <c r="AK1016" i="32"/>
  <c r="AJ1016" i="32"/>
  <c r="AI1016" i="32"/>
  <c r="AC1016" i="32"/>
  <c r="V1016" i="32" a="1"/>
  <c r="V1016" i="32" s="1"/>
  <c r="T1016" i="32" a="1"/>
  <c r="T1016" i="32" s="1"/>
  <c r="S1016" i="32" a="1"/>
  <c r="S1016" i="32" s="1"/>
  <c r="H1016" i="32"/>
  <c r="C1016" i="32"/>
  <c r="AV1015" i="32"/>
  <c r="AU1015" i="32"/>
  <c r="AT1015" i="32"/>
  <c r="AQ1015" i="32"/>
  <c r="AP1015" i="32"/>
  <c r="AO1015" i="32"/>
  <c r="AN1015" i="32"/>
  <c r="AM1015" i="32"/>
  <c r="AL1015" i="32"/>
  <c r="AK1015" i="32"/>
  <c r="AJ1015" i="32"/>
  <c r="AI1015" i="32"/>
  <c r="AC1015" i="32"/>
  <c r="V1015" i="32" a="1"/>
  <c r="V1015" i="32" s="1"/>
  <c r="T1015" i="32" a="1"/>
  <c r="T1015" i="32" s="1"/>
  <c r="S1015" i="32" a="1"/>
  <c r="S1015" i="32" s="1"/>
  <c r="H1015" i="32"/>
  <c r="C1015" i="32"/>
  <c r="AV1014" i="32"/>
  <c r="AU1014" i="32"/>
  <c r="AT1014" i="32"/>
  <c r="AQ1014" i="32"/>
  <c r="AP1014" i="32"/>
  <c r="AO1014" i="32"/>
  <c r="AN1014" i="32"/>
  <c r="AM1014" i="32"/>
  <c r="AL1014" i="32"/>
  <c r="AK1014" i="32"/>
  <c r="AJ1014" i="32"/>
  <c r="AI1014" i="32"/>
  <c r="AC1014" i="32"/>
  <c r="V1014" i="32" a="1"/>
  <c r="V1014" i="32" s="1"/>
  <c r="T1014" i="32" a="1"/>
  <c r="T1014" i="32" s="1"/>
  <c r="S1014" i="32" a="1"/>
  <c r="S1014" i="32" s="1"/>
  <c r="H1014" i="32"/>
  <c r="C1014" i="32"/>
  <c r="AV1013" i="32"/>
  <c r="AU1013" i="32"/>
  <c r="AT1013" i="32"/>
  <c r="AQ1013" i="32"/>
  <c r="AP1013" i="32"/>
  <c r="AO1013" i="32"/>
  <c r="AN1013" i="32"/>
  <c r="AM1013" i="32"/>
  <c r="AL1013" i="32"/>
  <c r="AK1013" i="32"/>
  <c r="AJ1013" i="32"/>
  <c r="AI1013" i="32"/>
  <c r="AC1013" i="32"/>
  <c r="V1013" i="32" a="1"/>
  <c r="V1013" i="32" s="1"/>
  <c r="T1013" i="32" a="1"/>
  <c r="T1013" i="32" s="1"/>
  <c r="S1013" i="32" a="1"/>
  <c r="S1013" i="32" s="1"/>
  <c r="H1013" i="32"/>
  <c r="C1013" i="32"/>
  <c r="AV1012" i="32"/>
  <c r="AU1012" i="32"/>
  <c r="AT1012" i="32"/>
  <c r="AQ1012" i="32"/>
  <c r="AP1012" i="32"/>
  <c r="AO1012" i="32"/>
  <c r="AN1012" i="32"/>
  <c r="AM1012" i="32"/>
  <c r="AL1012" i="32"/>
  <c r="AK1012" i="32"/>
  <c r="AJ1012" i="32"/>
  <c r="AI1012" i="32"/>
  <c r="AC1012" i="32"/>
  <c r="V1012" i="32" a="1"/>
  <c r="V1012" i="32" s="1"/>
  <c r="T1012" i="32" a="1"/>
  <c r="T1012" i="32" s="1"/>
  <c r="S1012" i="32" a="1"/>
  <c r="S1012" i="32" s="1"/>
  <c r="H1012" i="32"/>
  <c r="C1012" i="32"/>
  <c r="AV1011" i="32"/>
  <c r="AU1011" i="32"/>
  <c r="AT1011" i="32"/>
  <c r="AQ1011" i="32"/>
  <c r="AP1011" i="32"/>
  <c r="AO1011" i="32"/>
  <c r="AN1011" i="32"/>
  <c r="AM1011" i="32"/>
  <c r="AL1011" i="32"/>
  <c r="AK1011" i="32"/>
  <c r="AJ1011" i="32"/>
  <c r="AI1011" i="32"/>
  <c r="AC1011" i="32"/>
  <c r="V1011" i="32" a="1"/>
  <c r="V1011" i="32" s="1"/>
  <c r="T1011" i="32" a="1"/>
  <c r="T1011" i="32" s="1"/>
  <c r="S1011" i="32" a="1"/>
  <c r="S1011" i="32" s="1"/>
  <c r="H1011" i="32"/>
  <c r="C1011" i="32"/>
  <c r="AV1010" i="32"/>
  <c r="AU1010" i="32"/>
  <c r="AT1010" i="32"/>
  <c r="AQ1010" i="32"/>
  <c r="AP1010" i="32"/>
  <c r="AO1010" i="32"/>
  <c r="AN1010" i="32"/>
  <c r="AM1010" i="32"/>
  <c r="AL1010" i="32"/>
  <c r="AK1010" i="32"/>
  <c r="AJ1010" i="32"/>
  <c r="AI1010" i="32"/>
  <c r="AC1010" i="32"/>
  <c r="V1010" i="32" a="1"/>
  <c r="V1010" i="32" s="1"/>
  <c r="T1010" i="32" a="1"/>
  <c r="T1010" i="32" s="1"/>
  <c r="S1010" i="32" a="1"/>
  <c r="S1010" i="32" s="1"/>
  <c r="H1010" i="32"/>
  <c r="C1010" i="32"/>
  <c r="AV1009" i="32"/>
  <c r="AU1009" i="32"/>
  <c r="AT1009" i="32"/>
  <c r="AQ1009" i="32"/>
  <c r="AP1009" i="32"/>
  <c r="AO1009" i="32"/>
  <c r="AN1009" i="32"/>
  <c r="AM1009" i="32"/>
  <c r="AL1009" i="32"/>
  <c r="AK1009" i="32"/>
  <c r="AJ1009" i="32"/>
  <c r="AI1009" i="32"/>
  <c r="AC1009" i="32"/>
  <c r="V1009" i="32" a="1"/>
  <c r="V1009" i="32" s="1"/>
  <c r="T1009" i="32" a="1"/>
  <c r="T1009" i="32" s="1"/>
  <c r="S1009" i="32" a="1"/>
  <c r="S1009" i="32" s="1"/>
  <c r="H1009" i="32"/>
  <c r="C1009" i="32"/>
  <c r="AV1008" i="32"/>
  <c r="AU1008" i="32"/>
  <c r="AT1008" i="32"/>
  <c r="AQ1008" i="32"/>
  <c r="AP1008" i="32"/>
  <c r="AO1008" i="32"/>
  <c r="AN1008" i="32"/>
  <c r="AM1008" i="32"/>
  <c r="AL1008" i="32"/>
  <c r="AK1008" i="32"/>
  <c r="AJ1008" i="32"/>
  <c r="AI1008" i="32"/>
  <c r="AC1008" i="32"/>
  <c r="V1008" i="32" a="1"/>
  <c r="V1008" i="32" s="1"/>
  <c r="T1008" i="32" a="1"/>
  <c r="T1008" i="32" s="1"/>
  <c r="S1008" i="32" a="1"/>
  <c r="S1008" i="32" s="1"/>
  <c r="H1008" i="32"/>
  <c r="C1008" i="32"/>
  <c r="AV1007" i="32"/>
  <c r="AU1007" i="32"/>
  <c r="AT1007" i="32"/>
  <c r="AQ1007" i="32"/>
  <c r="AP1007" i="32"/>
  <c r="AO1007" i="32"/>
  <c r="AN1007" i="32"/>
  <c r="AM1007" i="32"/>
  <c r="AL1007" i="32"/>
  <c r="AK1007" i="32"/>
  <c r="AJ1007" i="32"/>
  <c r="AI1007" i="32"/>
  <c r="AC1007" i="32"/>
  <c r="V1007" i="32" a="1"/>
  <c r="V1007" i="32" s="1"/>
  <c r="T1007" i="32" a="1"/>
  <c r="T1007" i="32" s="1"/>
  <c r="S1007" i="32" a="1"/>
  <c r="S1007" i="32" s="1"/>
  <c r="H1007" i="32"/>
  <c r="C1007" i="32"/>
  <c r="AV1006" i="32"/>
  <c r="AU1006" i="32"/>
  <c r="AT1006" i="32"/>
  <c r="AQ1006" i="32"/>
  <c r="AP1006" i="32"/>
  <c r="AO1006" i="32"/>
  <c r="AN1006" i="32"/>
  <c r="AM1006" i="32"/>
  <c r="AL1006" i="32"/>
  <c r="AK1006" i="32"/>
  <c r="AJ1006" i="32"/>
  <c r="AI1006" i="32"/>
  <c r="AC1006" i="32"/>
  <c r="V1006" i="32" a="1"/>
  <c r="V1006" i="32" s="1"/>
  <c r="T1006" i="32" a="1"/>
  <c r="T1006" i="32" s="1"/>
  <c r="S1006" i="32" a="1"/>
  <c r="S1006" i="32" s="1"/>
  <c r="H1006" i="32"/>
  <c r="C1006" i="32"/>
  <c r="AV1005" i="32"/>
  <c r="AU1005" i="32"/>
  <c r="AT1005" i="32"/>
  <c r="AQ1005" i="32"/>
  <c r="AP1005" i="32"/>
  <c r="AO1005" i="32"/>
  <c r="AN1005" i="32"/>
  <c r="AM1005" i="32"/>
  <c r="AL1005" i="32"/>
  <c r="AK1005" i="32"/>
  <c r="AJ1005" i="32"/>
  <c r="AI1005" i="32"/>
  <c r="AC1005" i="32"/>
  <c r="V1005" i="32" a="1"/>
  <c r="V1005" i="32" s="1"/>
  <c r="T1005" i="32" a="1"/>
  <c r="T1005" i="32" s="1"/>
  <c r="S1005" i="32" a="1"/>
  <c r="S1005" i="32" s="1"/>
  <c r="H1005" i="32"/>
  <c r="C1005" i="32"/>
  <c r="AV1004" i="32"/>
  <c r="AU1004" i="32"/>
  <c r="AT1004" i="32"/>
  <c r="AQ1004" i="32"/>
  <c r="AP1004" i="32"/>
  <c r="AO1004" i="32"/>
  <c r="AN1004" i="32"/>
  <c r="AM1004" i="32"/>
  <c r="AL1004" i="32"/>
  <c r="AK1004" i="32"/>
  <c r="AJ1004" i="32"/>
  <c r="AI1004" i="32"/>
  <c r="AC1004" i="32"/>
  <c r="V1004" i="32" a="1"/>
  <c r="V1004" i="32" s="1"/>
  <c r="T1004" i="32" a="1"/>
  <c r="T1004" i="32" s="1"/>
  <c r="S1004" i="32" a="1"/>
  <c r="S1004" i="32" s="1"/>
  <c r="H1004" i="32"/>
  <c r="C1004" i="32"/>
  <c r="AV1003" i="32"/>
  <c r="AU1003" i="32"/>
  <c r="AT1003" i="32"/>
  <c r="AQ1003" i="32"/>
  <c r="AP1003" i="32"/>
  <c r="AO1003" i="32"/>
  <c r="AN1003" i="32"/>
  <c r="AM1003" i="32"/>
  <c r="AL1003" i="32"/>
  <c r="AK1003" i="32"/>
  <c r="AJ1003" i="32"/>
  <c r="AI1003" i="32"/>
  <c r="AC1003" i="32"/>
  <c r="V1003" i="32" a="1"/>
  <c r="V1003" i="32" s="1"/>
  <c r="T1003" i="32" a="1"/>
  <c r="T1003" i="32" s="1"/>
  <c r="S1003" i="32" a="1"/>
  <c r="S1003" i="32" s="1"/>
  <c r="H1003" i="32"/>
  <c r="C1003" i="32"/>
  <c r="AV1002" i="32"/>
  <c r="AU1002" i="32"/>
  <c r="AT1002" i="32"/>
  <c r="AQ1002" i="32"/>
  <c r="AP1002" i="32"/>
  <c r="AO1002" i="32"/>
  <c r="AN1002" i="32"/>
  <c r="AM1002" i="32"/>
  <c r="AL1002" i="32"/>
  <c r="AK1002" i="32"/>
  <c r="AJ1002" i="32"/>
  <c r="AI1002" i="32"/>
  <c r="AC1002" i="32"/>
  <c r="V1002" i="32" a="1"/>
  <c r="V1002" i="32" s="1"/>
  <c r="T1002" i="32" a="1"/>
  <c r="T1002" i="32" s="1"/>
  <c r="S1002" i="32" a="1"/>
  <c r="S1002" i="32" s="1"/>
  <c r="H1002" i="32"/>
  <c r="C1002" i="32"/>
  <c r="AV1001" i="32"/>
  <c r="AU1001" i="32"/>
  <c r="AT1001" i="32"/>
  <c r="AQ1001" i="32"/>
  <c r="AP1001" i="32"/>
  <c r="AO1001" i="32"/>
  <c r="AN1001" i="32"/>
  <c r="AM1001" i="32"/>
  <c r="AL1001" i="32"/>
  <c r="AK1001" i="32"/>
  <c r="AJ1001" i="32"/>
  <c r="AI1001" i="32"/>
  <c r="AC1001" i="32"/>
  <c r="V1001" i="32" a="1"/>
  <c r="V1001" i="32" s="1"/>
  <c r="T1001" i="32" a="1"/>
  <c r="T1001" i="32" s="1"/>
  <c r="S1001" i="32" a="1"/>
  <c r="S1001" i="32" s="1"/>
  <c r="H1001" i="32"/>
  <c r="C1001" i="32"/>
  <c r="AV1000" i="32"/>
  <c r="AU1000" i="32"/>
  <c r="AT1000" i="32"/>
  <c r="AQ1000" i="32"/>
  <c r="AP1000" i="32"/>
  <c r="AO1000" i="32"/>
  <c r="AN1000" i="32"/>
  <c r="AM1000" i="32"/>
  <c r="AL1000" i="32"/>
  <c r="AK1000" i="32"/>
  <c r="AJ1000" i="32"/>
  <c r="AI1000" i="32"/>
  <c r="AC1000" i="32"/>
  <c r="V1000" i="32" a="1"/>
  <c r="V1000" i="32" s="1"/>
  <c r="T1000" i="32" a="1"/>
  <c r="T1000" i="32" s="1"/>
  <c r="S1000" i="32" a="1"/>
  <c r="S1000" i="32" s="1"/>
  <c r="H1000" i="32"/>
  <c r="C1000" i="32"/>
  <c r="AV999" i="32"/>
  <c r="AU999" i="32"/>
  <c r="AT999" i="32"/>
  <c r="AQ999" i="32"/>
  <c r="AP999" i="32"/>
  <c r="AO999" i="32"/>
  <c r="AN999" i="32"/>
  <c r="AM999" i="32"/>
  <c r="AL999" i="32"/>
  <c r="AK999" i="32"/>
  <c r="AJ999" i="32"/>
  <c r="AI999" i="32"/>
  <c r="AC999" i="32"/>
  <c r="V999" i="32" a="1"/>
  <c r="V999" i="32" s="1"/>
  <c r="T999" i="32" a="1"/>
  <c r="T999" i="32" s="1"/>
  <c r="S999" i="32" a="1"/>
  <c r="S999" i="32" s="1"/>
  <c r="H999" i="32"/>
  <c r="C999" i="32"/>
  <c r="AV998" i="32"/>
  <c r="AU998" i="32"/>
  <c r="AT998" i="32"/>
  <c r="AQ998" i="32"/>
  <c r="AP998" i="32"/>
  <c r="AO998" i="32"/>
  <c r="AN998" i="32"/>
  <c r="AM998" i="32"/>
  <c r="AL998" i="32"/>
  <c r="AK998" i="32"/>
  <c r="AJ998" i="32"/>
  <c r="AI998" i="32"/>
  <c r="AC998" i="32"/>
  <c r="V998" i="32" a="1"/>
  <c r="V998" i="32" s="1"/>
  <c r="T998" i="32" a="1"/>
  <c r="T998" i="32" s="1"/>
  <c r="S998" i="32" a="1"/>
  <c r="S998" i="32" s="1"/>
  <c r="H998" i="32"/>
  <c r="C998" i="32"/>
  <c r="AV997" i="32"/>
  <c r="AU997" i="32"/>
  <c r="AT997" i="32"/>
  <c r="AQ997" i="32"/>
  <c r="AP997" i="32"/>
  <c r="AO997" i="32"/>
  <c r="AN997" i="32"/>
  <c r="AM997" i="32"/>
  <c r="AL997" i="32"/>
  <c r="AK997" i="32"/>
  <c r="AJ997" i="32"/>
  <c r="AI997" i="32"/>
  <c r="AC997" i="32"/>
  <c r="V997" i="32" a="1"/>
  <c r="V997" i="32" s="1"/>
  <c r="T997" i="32" a="1"/>
  <c r="T997" i="32" s="1"/>
  <c r="S997" i="32" a="1"/>
  <c r="S997" i="32" s="1"/>
  <c r="H997" i="32"/>
  <c r="C997" i="32"/>
  <c r="AV996" i="32"/>
  <c r="AU996" i="32"/>
  <c r="AT996" i="32"/>
  <c r="AQ996" i="32"/>
  <c r="AP996" i="32"/>
  <c r="AO996" i="32"/>
  <c r="AN996" i="32"/>
  <c r="AM996" i="32"/>
  <c r="AL996" i="32"/>
  <c r="AK996" i="32"/>
  <c r="AJ996" i="32"/>
  <c r="AI996" i="32"/>
  <c r="AC996" i="32"/>
  <c r="V996" i="32" a="1"/>
  <c r="V996" i="32" s="1"/>
  <c r="T996" i="32" a="1"/>
  <c r="T996" i="32" s="1"/>
  <c r="S996" i="32" a="1"/>
  <c r="S996" i="32" s="1"/>
  <c r="H996" i="32"/>
  <c r="C996" i="32"/>
  <c r="AV995" i="32"/>
  <c r="AU995" i="32"/>
  <c r="AT995" i="32"/>
  <c r="AQ995" i="32"/>
  <c r="AP995" i="32"/>
  <c r="AO995" i="32"/>
  <c r="AN995" i="32"/>
  <c r="AM995" i="32"/>
  <c r="AL995" i="32"/>
  <c r="AK995" i="32"/>
  <c r="AJ995" i="32"/>
  <c r="AI995" i="32"/>
  <c r="AC995" i="32"/>
  <c r="V995" i="32" a="1"/>
  <c r="V995" i="32" s="1"/>
  <c r="T995" i="32" a="1"/>
  <c r="T995" i="32" s="1"/>
  <c r="S995" i="32" a="1"/>
  <c r="S995" i="32" s="1"/>
  <c r="H995" i="32"/>
  <c r="C995" i="32"/>
  <c r="AV994" i="32"/>
  <c r="AU994" i="32"/>
  <c r="AT994" i="32"/>
  <c r="AQ994" i="32"/>
  <c r="AP994" i="32"/>
  <c r="AO994" i="32"/>
  <c r="AN994" i="32"/>
  <c r="AM994" i="32"/>
  <c r="AL994" i="32"/>
  <c r="AK994" i="32"/>
  <c r="AJ994" i="32"/>
  <c r="AI994" i="32"/>
  <c r="AC994" i="32"/>
  <c r="V994" i="32" a="1"/>
  <c r="V994" i="32" s="1"/>
  <c r="T994" i="32" a="1"/>
  <c r="T994" i="32" s="1"/>
  <c r="S994" i="32" a="1"/>
  <c r="S994" i="32" s="1"/>
  <c r="H994" i="32"/>
  <c r="C994" i="32"/>
  <c r="AV993" i="32"/>
  <c r="AU993" i="32"/>
  <c r="AT993" i="32"/>
  <c r="AQ993" i="32"/>
  <c r="AP993" i="32"/>
  <c r="AO993" i="32"/>
  <c r="AN993" i="32"/>
  <c r="AM993" i="32"/>
  <c r="AL993" i="32"/>
  <c r="AK993" i="32"/>
  <c r="AJ993" i="32"/>
  <c r="AI993" i="32"/>
  <c r="AC993" i="32"/>
  <c r="V993" i="32" a="1"/>
  <c r="V993" i="32" s="1"/>
  <c r="T993" i="32" a="1"/>
  <c r="T993" i="32" s="1"/>
  <c r="S993" i="32" a="1"/>
  <c r="S993" i="32" s="1"/>
  <c r="H993" i="32"/>
  <c r="C993" i="32"/>
  <c r="AV992" i="32"/>
  <c r="AU992" i="32"/>
  <c r="AT992" i="32"/>
  <c r="AQ992" i="32"/>
  <c r="AP992" i="32"/>
  <c r="AO992" i="32"/>
  <c r="AN992" i="32"/>
  <c r="AM992" i="32"/>
  <c r="AL992" i="32"/>
  <c r="AK992" i="32"/>
  <c r="AJ992" i="32"/>
  <c r="AI992" i="32"/>
  <c r="AC992" i="32"/>
  <c r="V992" i="32" a="1"/>
  <c r="V992" i="32" s="1"/>
  <c r="T992" i="32" a="1"/>
  <c r="T992" i="32" s="1"/>
  <c r="S992" i="32" a="1"/>
  <c r="S992" i="32" s="1"/>
  <c r="H992" i="32"/>
  <c r="C992" i="32"/>
  <c r="AV991" i="32"/>
  <c r="AU991" i="32"/>
  <c r="AT991" i="32"/>
  <c r="AQ991" i="32"/>
  <c r="AP991" i="32"/>
  <c r="AO991" i="32"/>
  <c r="AN991" i="32"/>
  <c r="AM991" i="32"/>
  <c r="AL991" i="32"/>
  <c r="AK991" i="32"/>
  <c r="AJ991" i="32"/>
  <c r="AI991" i="32"/>
  <c r="AC991" i="32"/>
  <c r="V991" i="32" a="1"/>
  <c r="V991" i="32" s="1"/>
  <c r="T991" i="32" a="1"/>
  <c r="T991" i="32" s="1"/>
  <c r="S991" i="32" a="1"/>
  <c r="S991" i="32" s="1"/>
  <c r="H991" i="32"/>
  <c r="C991" i="32"/>
  <c r="AV990" i="32"/>
  <c r="AU990" i="32"/>
  <c r="AT990" i="32"/>
  <c r="AQ990" i="32"/>
  <c r="AP990" i="32"/>
  <c r="AO990" i="32"/>
  <c r="AN990" i="32"/>
  <c r="AM990" i="32"/>
  <c r="AL990" i="32"/>
  <c r="AK990" i="32"/>
  <c r="AJ990" i="32"/>
  <c r="AI990" i="32"/>
  <c r="AC990" i="32"/>
  <c r="V990" i="32" a="1"/>
  <c r="V990" i="32" s="1"/>
  <c r="T990" i="32" a="1"/>
  <c r="T990" i="32" s="1"/>
  <c r="S990" i="32" a="1"/>
  <c r="S990" i="32" s="1"/>
  <c r="H990" i="32"/>
  <c r="C990" i="32"/>
  <c r="AV989" i="32"/>
  <c r="AU989" i="32"/>
  <c r="AT989" i="32"/>
  <c r="AQ989" i="32"/>
  <c r="AP989" i="32"/>
  <c r="AO989" i="32"/>
  <c r="AN989" i="32"/>
  <c r="AM989" i="32"/>
  <c r="AL989" i="32"/>
  <c r="AK989" i="32"/>
  <c r="AJ989" i="32"/>
  <c r="AI989" i="32"/>
  <c r="AC989" i="32"/>
  <c r="V989" i="32" a="1"/>
  <c r="V989" i="32" s="1"/>
  <c r="T989" i="32" a="1"/>
  <c r="T989" i="32" s="1"/>
  <c r="S989" i="32" a="1"/>
  <c r="S989" i="32" s="1"/>
  <c r="H989" i="32"/>
  <c r="C989" i="32"/>
  <c r="AV988" i="32"/>
  <c r="AU988" i="32"/>
  <c r="AT988" i="32"/>
  <c r="AQ988" i="32"/>
  <c r="AP988" i="32"/>
  <c r="AO988" i="32"/>
  <c r="AN988" i="32"/>
  <c r="AM988" i="32"/>
  <c r="AL988" i="32"/>
  <c r="AK988" i="32"/>
  <c r="AJ988" i="32"/>
  <c r="AI988" i="32"/>
  <c r="AC988" i="32"/>
  <c r="V988" i="32" a="1"/>
  <c r="V988" i="32" s="1"/>
  <c r="T988" i="32" a="1"/>
  <c r="T988" i="32" s="1"/>
  <c r="S988" i="32" a="1"/>
  <c r="S988" i="32" s="1"/>
  <c r="H988" i="32"/>
  <c r="C988" i="32"/>
  <c r="AV987" i="32"/>
  <c r="AU987" i="32"/>
  <c r="AT987" i="32"/>
  <c r="AQ987" i="32"/>
  <c r="AP987" i="32"/>
  <c r="AO987" i="32"/>
  <c r="AN987" i="32"/>
  <c r="AM987" i="32"/>
  <c r="AL987" i="32"/>
  <c r="AK987" i="32"/>
  <c r="AJ987" i="32"/>
  <c r="AI987" i="32"/>
  <c r="AC987" i="32"/>
  <c r="V987" i="32" a="1"/>
  <c r="V987" i="32" s="1"/>
  <c r="T987" i="32" a="1"/>
  <c r="T987" i="32" s="1"/>
  <c r="S987" i="32" a="1"/>
  <c r="S987" i="32" s="1"/>
  <c r="H987" i="32"/>
  <c r="C987" i="32"/>
  <c r="AV986" i="32"/>
  <c r="AU986" i="32"/>
  <c r="AT986" i="32"/>
  <c r="AQ986" i="32"/>
  <c r="AP986" i="32"/>
  <c r="AO986" i="32"/>
  <c r="AN986" i="32"/>
  <c r="AM986" i="32"/>
  <c r="AL986" i="32"/>
  <c r="AK986" i="32"/>
  <c r="AJ986" i="32"/>
  <c r="AI986" i="32"/>
  <c r="AC986" i="32"/>
  <c r="V986" i="32" a="1"/>
  <c r="V986" i="32" s="1"/>
  <c r="T986" i="32" a="1"/>
  <c r="T986" i="32" s="1"/>
  <c r="S986" i="32" a="1"/>
  <c r="S986" i="32" s="1"/>
  <c r="H986" i="32"/>
  <c r="C986" i="32"/>
  <c r="AV985" i="32"/>
  <c r="AU985" i="32"/>
  <c r="AT985" i="32"/>
  <c r="AQ985" i="32"/>
  <c r="AP985" i="32"/>
  <c r="AO985" i="32"/>
  <c r="AN985" i="32"/>
  <c r="AM985" i="32"/>
  <c r="AL985" i="32"/>
  <c r="AK985" i="32"/>
  <c r="AJ985" i="32"/>
  <c r="AI985" i="32"/>
  <c r="AC985" i="32"/>
  <c r="V985" i="32" a="1"/>
  <c r="V985" i="32" s="1"/>
  <c r="T985" i="32" a="1"/>
  <c r="T985" i="32" s="1"/>
  <c r="S985" i="32" a="1"/>
  <c r="S985" i="32" s="1"/>
  <c r="H985" i="32"/>
  <c r="C985" i="32"/>
  <c r="AV984" i="32"/>
  <c r="AU984" i="32"/>
  <c r="AT984" i="32"/>
  <c r="AQ984" i="32"/>
  <c r="AP984" i="32"/>
  <c r="AO984" i="32"/>
  <c r="AN984" i="32"/>
  <c r="AM984" i="32"/>
  <c r="AL984" i="32"/>
  <c r="AK984" i="32"/>
  <c r="AJ984" i="32"/>
  <c r="AI984" i="32"/>
  <c r="AC984" i="32"/>
  <c r="V984" i="32" a="1"/>
  <c r="V984" i="32" s="1"/>
  <c r="T984" i="32" a="1"/>
  <c r="T984" i="32" s="1"/>
  <c r="S984" i="32" a="1"/>
  <c r="S984" i="32" s="1"/>
  <c r="H984" i="32"/>
  <c r="C984" i="32"/>
  <c r="AV983" i="32"/>
  <c r="AU983" i="32"/>
  <c r="AT983" i="32"/>
  <c r="AQ983" i="32"/>
  <c r="AP983" i="32"/>
  <c r="AO983" i="32"/>
  <c r="AN983" i="32"/>
  <c r="AM983" i="32"/>
  <c r="AL983" i="32"/>
  <c r="AK983" i="32"/>
  <c r="AJ983" i="32"/>
  <c r="AI983" i="32"/>
  <c r="AC983" i="32"/>
  <c r="V983" i="32" a="1"/>
  <c r="V983" i="32" s="1"/>
  <c r="T983" i="32" a="1"/>
  <c r="T983" i="32" s="1"/>
  <c r="S983" i="32" a="1"/>
  <c r="S983" i="32" s="1"/>
  <c r="H983" i="32"/>
  <c r="C983" i="32"/>
  <c r="AV982" i="32"/>
  <c r="AU982" i="32"/>
  <c r="AT982" i="32"/>
  <c r="AQ982" i="32"/>
  <c r="AP982" i="32"/>
  <c r="AO982" i="32"/>
  <c r="AN982" i="32"/>
  <c r="AM982" i="32"/>
  <c r="AL982" i="32"/>
  <c r="AK982" i="32"/>
  <c r="AJ982" i="32"/>
  <c r="AI982" i="32"/>
  <c r="AC982" i="32"/>
  <c r="V982" i="32" a="1"/>
  <c r="V982" i="32" s="1"/>
  <c r="T982" i="32" a="1"/>
  <c r="T982" i="32" s="1"/>
  <c r="S982" i="32" a="1"/>
  <c r="S982" i="32" s="1"/>
  <c r="H982" i="32"/>
  <c r="C982" i="32"/>
  <c r="AV981" i="32"/>
  <c r="AU981" i="32"/>
  <c r="AT981" i="32"/>
  <c r="AQ981" i="32"/>
  <c r="AP981" i="32"/>
  <c r="AO981" i="32"/>
  <c r="AN981" i="32"/>
  <c r="AM981" i="32"/>
  <c r="AL981" i="32"/>
  <c r="AK981" i="32"/>
  <c r="AJ981" i="32"/>
  <c r="AI981" i="32"/>
  <c r="AC981" i="32"/>
  <c r="V981" i="32" a="1"/>
  <c r="V981" i="32" s="1"/>
  <c r="T981" i="32" a="1"/>
  <c r="T981" i="32" s="1"/>
  <c r="S981" i="32" a="1"/>
  <c r="S981" i="32" s="1"/>
  <c r="H981" i="32"/>
  <c r="C981" i="32"/>
  <c r="AV980" i="32"/>
  <c r="AU980" i="32"/>
  <c r="AT980" i="32"/>
  <c r="AQ980" i="32"/>
  <c r="AP980" i="32"/>
  <c r="AO980" i="32"/>
  <c r="AN980" i="32"/>
  <c r="AM980" i="32"/>
  <c r="AL980" i="32"/>
  <c r="AK980" i="32"/>
  <c r="AJ980" i="32"/>
  <c r="AI980" i="32"/>
  <c r="AC980" i="32"/>
  <c r="V980" i="32" a="1"/>
  <c r="V980" i="32" s="1"/>
  <c r="T980" i="32" a="1"/>
  <c r="T980" i="32" s="1"/>
  <c r="S980" i="32" a="1"/>
  <c r="S980" i="32" s="1"/>
  <c r="H980" i="32"/>
  <c r="C980" i="32"/>
  <c r="AV979" i="32"/>
  <c r="AU979" i="32"/>
  <c r="AT979" i="32"/>
  <c r="AQ979" i="32"/>
  <c r="AP979" i="32"/>
  <c r="AO979" i="32"/>
  <c r="AN979" i="32"/>
  <c r="AM979" i="32"/>
  <c r="AL979" i="32"/>
  <c r="AK979" i="32"/>
  <c r="AJ979" i="32"/>
  <c r="AI979" i="32"/>
  <c r="AC979" i="32"/>
  <c r="V979" i="32" a="1"/>
  <c r="V979" i="32" s="1"/>
  <c r="T979" i="32" a="1"/>
  <c r="T979" i="32" s="1"/>
  <c r="S979" i="32" a="1"/>
  <c r="S979" i="32" s="1"/>
  <c r="H979" i="32"/>
  <c r="C979" i="32"/>
  <c r="AV978" i="32"/>
  <c r="AU978" i="32"/>
  <c r="AT978" i="32"/>
  <c r="AQ978" i="32"/>
  <c r="AP978" i="32"/>
  <c r="AO978" i="32"/>
  <c r="AN978" i="32"/>
  <c r="AM978" i="32"/>
  <c r="AL978" i="32"/>
  <c r="AK978" i="32"/>
  <c r="AJ978" i="32"/>
  <c r="AI978" i="32"/>
  <c r="AC978" i="32"/>
  <c r="V978" i="32" a="1"/>
  <c r="V978" i="32" s="1"/>
  <c r="T978" i="32" a="1"/>
  <c r="T978" i="32" s="1"/>
  <c r="S978" i="32" a="1"/>
  <c r="S978" i="32" s="1"/>
  <c r="H978" i="32"/>
  <c r="C978" i="32"/>
  <c r="AV977" i="32"/>
  <c r="AU977" i="32"/>
  <c r="AT977" i="32"/>
  <c r="AQ977" i="32"/>
  <c r="AP977" i="32"/>
  <c r="AO977" i="32"/>
  <c r="AN977" i="32"/>
  <c r="AM977" i="32"/>
  <c r="AL977" i="32"/>
  <c r="AK977" i="32"/>
  <c r="AJ977" i="32"/>
  <c r="AI977" i="32"/>
  <c r="AC977" i="32"/>
  <c r="V977" i="32" a="1"/>
  <c r="V977" i="32" s="1"/>
  <c r="T977" i="32" a="1"/>
  <c r="T977" i="32" s="1"/>
  <c r="S977" i="32" a="1"/>
  <c r="S977" i="32" s="1"/>
  <c r="H977" i="32"/>
  <c r="C977" i="32"/>
  <c r="AV976" i="32"/>
  <c r="AU976" i="32"/>
  <c r="AT976" i="32"/>
  <c r="AQ976" i="32"/>
  <c r="AP976" i="32"/>
  <c r="AO976" i="32"/>
  <c r="AN976" i="32"/>
  <c r="AM976" i="32"/>
  <c r="AL976" i="32"/>
  <c r="AK976" i="32"/>
  <c r="AJ976" i="32"/>
  <c r="AI976" i="32"/>
  <c r="AC976" i="32"/>
  <c r="V976" i="32" a="1"/>
  <c r="V976" i="32" s="1"/>
  <c r="T976" i="32" a="1"/>
  <c r="T976" i="32" s="1"/>
  <c r="S976" i="32" a="1"/>
  <c r="S976" i="32" s="1"/>
  <c r="H976" i="32"/>
  <c r="C976" i="32"/>
  <c r="AV975" i="32"/>
  <c r="AU975" i="32"/>
  <c r="AT975" i="32"/>
  <c r="AQ975" i="32"/>
  <c r="AP975" i="32"/>
  <c r="AO975" i="32"/>
  <c r="AN975" i="32"/>
  <c r="AM975" i="32"/>
  <c r="AL975" i="32"/>
  <c r="AK975" i="32"/>
  <c r="AJ975" i="32"/>
  <c r="AI975" i="32"/>
  <c r="AC975" i="32"/>
  <c r="V975" i="32" a="1"/>
  <c r="V975" i="32" s="1"/>
  <c r="T975" i="32" a="1"/>
  <c r="T975" i="32" s="1"/>
  <c r="S975" i="32" a="1"/>
  <c r="S975" i="32" s="1"/>
  <c r="H975" i="32"/>
  <c r="C975" i="32"/>
  <c r="AV974" i="32"/>
  <c r="AU974" i="32"/>
  <c r="AT974" i="32"/>
  <c r="AQ974" i="32"/>
  <c r="AP974" i="32"/>
  <c r="AO974" i="32"/>
  <c r="AN974" i="32"/>
  <c r="AM974" i="32"/>
  <c r="AL974" i="32"/>
  <c r="AK974" i="32"/>
  <c r="AJ974" i="32"/>
  <c r="AI974" i="32"/>
  <c r="AC974" i="32"/>
  <c r="V974" i="32" a="1"/>
  <c r="V974" i="32" s="1"/>
  <c r="T974" i="32" a="1"/>
  <c r="T974" i="32" s="1"/>
  <c r="S974" i="32" a="1"/>
  <c r="S974" i="32" s="1"/>
  <c r="H974" i="32"/>
  <c r="C974" i="32"/>
  <c r="AV973" i="32"/>
  <c r="AU973" i="32"/>
  <c r="AT973" i="32"/>
  <c r="AQ973" i="32"/>
  <c r="AP973" i="32"/>
  <c r="AO973" i="32"/>
  <c r="AN973" i="32"/>
  <c r="AM973" i="32"/>
  <c r="AL973" i="32"/>
  <c r="AK973" i="32"/>
  <c r="AJ973" i="32"/>
  <c r="AI973" i="32"/>
  <c r="AC973" i="32"/>
  <c r="V973" i="32" a="1"/>
  <c r="V973" i="32" s="1"/>
  <c r="T973" i="32" a="1"/>
  <c r="T973" i="32" s="1"/>
  <c r="S973" i="32" a="1"/>
  <c r="S973" i="32" s="1"/>
  <c r="H973" i="32"/>
  <c r="C973" i="32"/>
  <c r="AV972" i="32"/>
  <c r="AU972" i="32"/>
  <c r="AT972" i="32"/>
  <c r="AQ972" i="32"/>
  <c r="AP972" i="32"/>
  <c r="AO972" i="32"/>
  <c r="AN972" i="32"/>
  <c r="AM972" i="32"/>
  <c r="AL972" i="32"/>
  <c r="AK972" i="32"/>
  <c r="AJ972" i="32"/>
  <c r="AI972" i="32"/>
  <c r="AC972" i="32"/>
  <c r="V972" i="32" a="1"/>
  <c r="V972" i="32" s="1"/>
  <c r="T972" i="32" a="1"/>
  <c r="T972" i="32" s="1"/>
  <c r="S972" i="32" a="1"/>
  <c r="S972" i="32" s="1"/>
  <c r="H972" i="32"/>
  <c r="C972" i="32"/>
  <c r="AV971" i="32"/>
  <c r="AU971" i="32"/>
  <c r="AT971" i="32"/>
  <c r="AQ971" i="32"/>
  <c r="AP971" i="32"/>
  <c r="AO971" i="32"/>
  <c r="AN971" i="32"/>
  <c r="AM971" i="32"/>
  <c r="AL971" i="32"/>
  <c r="AK971" i="32"/>
  <c r="AJ971" i="32"/>
  <c r="AI971" i="32"/>
  <c r="AC971" i="32"/>
  <c r="V971" i="32" a="1"/>
  <c r="V971" i="32" s="1"/>
  <c r="T971" i="32" a="1"/>
  <c r="T971" i="32" s="1"/>
  <c r="S971" i="32" a="1"/>
  <c r="S971" i="32" s="1"/>
  <c r="H971" i="32"/>
  <c r="C971" i="32"/>
  <c r="AV970" i="32"/>
  <c r="AU970" i="32"/>
  <c r="AT970" i="32"/>
  <c r="AQ970" i="32"/>
  <c r="AP970" i="32"/>
  <c r="AO970" i="32"/>
  <c r="AN970" i="32"/>
  <c r="AM970" i="32"/>
  <c r="AL970" i="32"/>
  <c r="AK970" i="32"/>
  <c r="AJ970" i="32"/>
  <c r="AI970" i="32"/>
  <c r="AC970" i="32"/>
  <c r="V970" i="32" a="1"/>
  <c r="V970" i="32" s="1"/>
  <c r="T970" i="32" a="1"/>
  <c r="T970" i="32" s="1"/>
  <c r="S970" i="32" a="1"/>
  <c r="S970" i="32" s="1"/>
  <c r="H970" i="32"/>
  <c r="C970" i="32"/>
  <c r="AV969" i="32"/>
  <c r="AU969" i="32"/>
  <c r="AT969" i="32"/>
  <c r="AQ969" i="32"/>
  <c r="AP969" i="32"/>
  <c r="AO969" i="32"/>
  <c r="AN969" i="32"/>
  <c r="AM969" i="32"/>
  <c r="AL969" i="32"/>
  <c r="AK969" i="32"/>
  <c r="AJ969" i="32"/>
  <c r="AI969" i="32"/>
  <c r="AC969" i="32"/>
  <c r="V969" i="32" a="1"/>
  <c r="V969" i="32" s="1"/>
  <c r="T969" i="32" a="1"/>
  <c r="T969" i="32" s="1"/>
  <c r="S969" i="32" a="1"/>
  <c r="S969" i="32" s="1"/>
  <c r="H969" i="32"/>
  <c r="C969" i="32"/>
  <c r="AV968" i="32"/>
  <c r="AU968" i="32"/>
  <c r="AT968" i="32"/>
  <c r="AQ968" i="32"/>
  <c r="AP968" i="32"/>
  <c r="AO968" i="32"/>
  <c r="AN968" i="32"/>
  <c r="AM968" i="32"/>
  <c r="AL968" i="32"/>
  <c r="AK968" i="32"/>
  <c r="AJ968" i="32"/>
  <c r="AI968" i="32"/>
  <c r="AC968" i="32"/>
  <c r="V968" i="32" a="1"/>
  <c r="V968" i="32" s="1"/>
  <c r="T968" i="32" a="1"/>
  <c r="T968" i="32" s="1"/>
  <c r="S968" i="32" a="1"/>
  <c r="S968" i="32" s="1"/>
  <c r="H968" i="32"/>
  <c r="C968" i="32"/>
  <c r="AV967" i="32"/>
  <c r="AU967" i="32"/>
  <c r="AT967" i="32"/>
  <c r="AQ967" i="32"/>
  <c r="AP967" i="32"/>
  <c r="AO967" i="32"/>
  <c r="AN967" i="32"/>
  <c r="AM967" i="32"/>
  <c r="AL967" i="32"/>
  <c r="AK967" i="32"/>
  <c r="AJ967" i="32"/>
  <c r="AI967" i="32"/>
  <c r="AC967" i="32"/>
  <c r="V967" i="32" a="1"/>
  <c r="V967" i="32" s="1"/>
  <c r="T967" i="32" a="1"/>
  <c r="T967" i="32" s="1"/>
  <c r="S967" i="32" a="1"/>
  <c r="S967" i="32" s="1"/>
  <c r="H967" i="32"/>
  <c r="C967" i="32"/>
  <c r="AV966" i="32"/>
  <c r="AU966" i="32"/>
  <c r="AT966" i="32"/>
  <c r="AQ966" i="32"/>
  <c r="AP966" i="32"/>
  <c r="AO966" i="32"/>
  <c r="AN966" i="32"/>
  <c r="AM966" i="32"/>
  <c r="AL966" i="32"/>
  <c r="AK966" i="32"/>
  <c r="AJ966" i="32"/>
  <c r="AI966" i="32"/>
  <c r="AC966" i="32"/>
  <c r="V966" i="32" a="1"/>
  <c r="V966" i="32" s="1"/>
  <c r="T966" i="32" a="1"/>
  <c r="T966" i="32" s="1"/>
  <c r="S966" i="32" a="1"/>
  <c r="S966" i="32" s="1"/>
  <c r="H966" i="32"/>
  <c r="C966" i="32"/>
  <c r="AV965" i="32"/>
  <c r="AU965" i="32"/>
  <c r="AT965" i="32"/>
  <c r="AQ965" i="32"/>
  <c r="AP965" i="32"/>
  <c r="AO965" i="32"/>
  <c r="AN965" i="32"/>
  <c r="AM965" i="32"/>
  <c r="AL965" i="32"/>
  <c r="AK965" i="32"/>
  <c r="AJ965" i="32"/>
  <c r="AI965" i="32"/>
  <c r="AC965" i="32"/>
  <c r="V965" i="32" a="1"/>
  <c r="V965" i="32" s="1"/>
  <c r="T965" i="32" a="1"/>
  <c r="T965" i="32" s="1"/>
  <c r="S965" i="32" a="1"/>
  <c r="S965" i="32" s="1"/>
  <c r="H965" i="32"/>
  <c r="C965" i="32"/>
  <c r="AV964" i="32"/>
  <c r="AU964" i="32"/>
  <c r="AT964" i="32"/>
  <c r="AQ964" i="32"/>
  <c r="AP964" i="32"/>
  <c r="AO964" i="32"/>
  <c r="AN964" i="32"/>
  <c r="AM964" i="32"/>
  <c r="AL964" i="32"/>
  <c r="AK964" i="32"/>
  <c r="AJ964" i="32"/>
  <c r="AI964" i="32"/>
  <c r="AC964" i="32"/>
  <c r="V964" i="32" a="1"/>
  <c r="V964" i="32" s="1"/>
  <c r="T964" i="32" a="1"/>
  <c r="T964" i="32" s="1"/>
  <c r="S964" i="32" a="1"/>
  <c r="S964" i="32" s="1"/>
  <c r="H964" i="32"/>
  <c r="C964" i="32"/>
  <c r="AV963" i="32"/>
  <c r="AU963" i="32"/>
  <c r="AT963" i="32"/>
  <c r="AQ963" i="32"/>
  <c r="AP963" i="32"/>
  <c r="AO963" i="32"/>
  <c r="AN963" i="32"/>
  <c r="AM963" i="32"/>
  <c r="AL963" i="32"/>
  <c r="AK963" i="32"/>
  <c r="AJ963" i="32"/>
  <c r="AI963" i="32"/>
  <c r="AC963" i="32"/>
  <c r="V963" i="32" a="1"/>
  <c r="V963" i="32" s="1"/>
  <c r="T963" i="32" a="1"/>
  <c r="T963" i="32" s="1"/>
  <c r="S963" i="32" a="1"/>
  <c r="S963" i="32" s="1"/>
  <c r="H963" i="32"/>
  <c r="C963" i="32"/>
  <c r="AV962" i="32"/>
  <c r="AU962" i="32"/>
  <c r="AT962" i="32"/>
  <c r="AQ962" i="32"/>
  <c r="AP962" i="32"/>
  <c r="AO962" i="32"/>
  <c r="AN962" i="32"/>
  <c r="AM962" i="32"/>
  <c r="AL962" i="32"/>
  <c r="AK962" i="32"/>
  <c r="AJ962" i="32"/>
  <c r="AI962" i="32"/>
  <c r="AC962" i="32"/>
  <c r="V962" i="32" a="1"/>
  <c r="V962" i="32" s="1"/>
  <c r="T962" i="32" a="1"/>
  <c r="T962" i="32" s="1"/>
  <c r="S962" i="32" a="1"/>
  <c r="S962" i="32" s="1"/>
  <c r="H962" i="32"/>
  <c r="C962" i="32"/>
  <c r="AV961" i="32"/>
  <c r="AU961" i="32"/>
  <c r="AT961" i="32"/>
  <c r="AQ961" i="32"/>
  <c r="AP961" i="32"/>
  <c r="AO961" i="32"/>
  <c r="AN961" i="32"/>
  <c r="AM961" i="32"/>
  <c r="AL961" i="32"/>
  <c r="AK961" i="32"/>
  <c r="AJ961" i="32"/>
  <c r="AI961" i="32"/>
  <c r="AC961" i="32"/>
  <c r="V961" i="32" a="1"/>
  <c r="V961" i="32" s="1"/>
  <c r="T961" i="32" a="1"/>
  <c r="T961" i="32" s="1"/>
  <c r="S961" i="32" a="1"/>
  <c r="S961" i="32" s="1"/>
  <c r="H961" i="32"/>
  <c r="C961" i="32"/>
  <c r="AV960" i="32"/>
  <c r="AU960" i="32"/>
  <c r="AT960" i="32"/>
  <c r="AQ960" i="32"/>
  <c r="AP960" i="32"/>
  <c r="AO960" i="32"/>
  <c r="AN960" i="32"/>
  <c r="AM960" i="32"/>
  <c r="AL960" i="32"/>
  <c r="AK960" i="32"/>
  <c r="AJ960" i="32"/>
  <c r="AI960" i="32"/>
  <c r="AC960" i="32"/>
  <c r="V960" i="32" a="1"/>
  <c r="V960" i="32" s="1"/>
  <c r="T960" i="32" a="1"/>
  <c r="T960" i="32" s="1"/>
  <c r="S960" i="32" a="1"/>
  <c r="S960" i="32" s="1"/>
  <c r="H960" i="32"/>
  <c r="C960" i="32"/>
  <c r="AV959" i="32"/>
  <c r="AU959" i="32"/>
  <c r="AT959" i="32"/>
  <c r="AQ959" i="32"/>
  <c r="AP959" i="32"/>
  <c r="AO959" i="32"/>
  <c r="AN959" i="32"/>
  <c r="AM959" i="32"/>
  <c r="AL959" i="32"/>
  <c r="AK959" i="32"/>
  <c r="AJ959" i="32"/>
  <c r="AI959" i="32"/>
  <c r="AC959" i="32"/>
  <c r="V959" i="32" a="1"/>
  <c r="V959" i="32" s="1"/>
  <c r="T959" i="32" a="1"/>
  <c r="T959" i="32" s="1"/>
  <c r="S959" i="32" a="1"/>
  <c r="S959" i="32" s="1"/>
  <c r="H959" i="32"/>
  <c r="C959" i="32"/>
  <c r="AV958" i="32"/>
  <c r="AU958" i="32"/>
  <c r="AT958" i="32"/>
  <c r="AQ958" i="32"/>
  <c r="AP958" i="32"/>
  <c r="AO958" i="32"/>
  <c r="AN958" i="32"/>
  <c r="AM958" i="32"/>
  <c r="AL958" i="32"/>
  <c r="AK958" i="32"/>
  <c r="AJ958" i="32"/>
  <c r="AI958" i="32"/>
  <c r="AC958" i="32"/>
  <c r="V958" i="32" a="1"/>
  <c r="V958" i="32" s="1"/>
  <c r="T958" i="32" a="1"/>
  <c r="T958" i="32" s="1"/>
  <c r="S958" i="32" a="1"/>
  <c r="S958" i="32" s="1"/>
  <c r="H958" i="32"/>
  <c r="C958" i="32"/>
  <c r="AV957" i="32"/>
  <c r="AU957" i="32"/>
  <c r="AT957" i="32"/>
  <c r="AQ957" i="32"/>
  <c r="AP957" i="32"/>
  <c r="AO957" i="32"/>
  <c r="AN957" i="32"/>
  <c r="AM957" i="32"/>
  <c r="AL957" i="32"/>
  <c r="AK957" i="32"/>
  <c r="AJ957" i="32"/>
  <c r="AI957" i="32"/>
  <c r="AC957" i="32"/>
  <c r="V957" i="32" a="1"/>
  <c r="V957" i="32" s="1"/>
  <c r="T957" i="32" a="1"/>
  <c r="T957" i="32" s="1"/>
  <c r="S957" i="32" a="1"/>
  <c r="S957" i="32" s="1"/>
  <c r="H957" i="32"/>
  <c r="C957" i="32"/>
  <c r="AV956" i="32"/>
  <c r="AU956" i="32"/>
  <c r="AT956" i="32"/>
  <c r="AQ956" i="32"/>
  <c r="AP956" i="32"/>
  <c r="AO956" i="32"/>
  <c r="AN956" i="32"/>
  <c r="AM956" i="32"/>
  <c r="AL956" i="32"/>
  <c r="AK956" i="32"/>
  <c r="AJ956" i="32"/>
  <c r="AI956" i="32"/>
  <c r="AC956" i="32"/>
  <c r="V956" i="32" a="1"/>
  <c r="V956" i="32" s="1"/>
  <c r="T956" i="32" a="1"/>
  <c r="T956" i="32" s="1"/>
  <c r="S956" i="32" a="1"/>
  <c r="S956" i="32" s="1"/>
  <c r="H956" i="32"/>
  <c r="C956" i="32"/>
  <c r="AV955" i="32"/>
  <c r="AU955" i="32"/>
  <c r="AT955" i="32"/>
  <c r="AQ955" i="32"/>
  <c r="AP955" i="32"/>
  <c r="AO955" i="32"/>
  <c r="AN955" i="32"/>
  <c r="AM955" i="32"/>
  <c r="AL955" i="32"/>
  <c r="AK955" i="32"/>
  <c r="AJ955" i="32"/>
  <c r="AI955" i="32"/>
  <c r="AC955" i="32"/>
  <c r="V955" i="32" a="1"/>
  <c r="V955" i="32" s="1"/>
  <c r="T955" i="32" a="1"/>
  <c r="T955" i="32" s="1"/>
  <c r="S955" i="32" a="1"/>
  <c r="S955" i="32" s="1"/>
  <c r="H955" i="32"/>
  <c r="C955" i="32"/>
  <c r="AV954" i="32"/>
  <c r="AU954" i="32"/>
  <c r="AT954" i="32"/>
  <c r="AQ954" i="32"/>
  <c r="AP954" i="32"/>
  <c r="AO954" i="32"/>
  <c r="AN954" i="32"/>
  <c r="AM954" i="32"/>
  <c r="AL954" i="32"/>
  <c r="AK954" i="32"/>
  <c r="AJ954" i="32"/>
  <c r="AI954" i="32"/>
  <c r="AC954" i="32"/>
  <c r="V954" i="32" a="1"/>
  <c r="V954" i="32" s="1"/>
  <c r="T954" i="32" a="1"/>
  <c r="T954" i="32" s="1"/>
  <c r="S954" i="32" a="1"/>
  <c r="S954" i="32" s="1"/>
  <c r="H954" i="32"/>
  <c r="C954" i="32"/>
  <c r="AV953" i="32"/>
  <c r="AU953" i="32"/>
  <c r="AT953" i="32"/>
  <c r="AQ953" i="32"/>
  <c r="AP953" i="32"/>
  <c r="AO953" i="32"/>
  <c r="AN953" i="32"/>
  <c r="AM953" i="32"/>
  <c r="AL953" i="32"/>
  <c r="AK953" i="32"/>
  <c r="AJ953" i="32"/>
  <c r="AI953" i="32"/>
  <c r="AC953" i="32"/>
  <c r="V953" i="32" a="1"/>
  <c r="V953" i="32" s="1"/>
  <c r="T953" i="32" a="1"/>
  <c r="T953" i="32" s="1"/>
  <c r="S953" i="32" a="1"/>
  <c r="S953" i="32" s="1"/>
  <c r="H953" i="32"/>
  <c r="C953" i="32"/>
  <c r="AV952" i="32"/>
  <c r="AU952" i="32"/>
  <c r="AT952" i="32"/>
  <c r="AQ952" i="32"/>
  <c r="AP952" i="32"/>
  <c r="AO952" i="32"/>
  <c r="AN952" i="32"/>
  <c r="AM952" i="32"/>
  <c r="AL952" i="32"/>
  <c r="AK952" i="32"/>
  <c r="AJ952" i="32"/>
  <c r="AI952" i="32"/>
  <c r="AC952" i="32"/>
  <c r="V952" i="32" a="1"/>
  <c r="V952" i="32" s="1"/>
  <c r="T952" i="32" a="1"/>
  <c r="T952" i="32" s="1"/>
  <c r="S952" i="32" a="1"/>
  <c r="S952" i="32" s="1"/>
  <c r="H952" i="32"/>
  <c r="C952" i="32"/>
  <c r="AV951" i="32"/>
  <c r="AU951" i="32"/>
  <c r="AT951" i="32"/>
  <c r="AQ951" i="32"/>
  <c r="AP951" i="32"/>
  <c r="AO951" i="32"/>
  <c r="AN951" i="32"/>
  <c r="AM951" i="32"/>
  <c r="AL951" i="32"/>
  <c r="AK951" i="32"/>
  <c r="AJ951" i="32"/>
  <c r="AI951" i="32"/>
  <c r="AC951" i="32"/>
  <c r="V951" i="32" a="1"/>
  <c r="V951" i="32" s="1"/>
  <c r="T951" i="32" a="1"/>
  <c r="T951" i="32" s="1"/>
  <c r="S951" i="32" a="1"/>
  <c r="S951" i="32" s="1"/>
  <c r="H951" i="32"/>
  <c r="C951" i="32"/>
  <c r="AV950" i="32"/>
  <c r="AU950" i="32"/>
  <c r="AT950" i="32"/>
  <c r="AQ950" i="32"/>
  <c r="AP950" i="32"/>
  <c r="AO950" i="32"/>
  <c r="AN950" i="32"/>
  <c r="AM950" i="32"/>
  <c r="AL950" i="32"/>
  <c r="AK950" i="32"/>
  <c r="AJ950" i="32"/>
  <c r="AI950" i="32"/>
  <c r="AC950" i="32"/>
  <c r="V950" i="32" a="1"/>
  <c r="V950" i="32" s="1"/>
  <c r="T950" i="32" a="1"/>
  <c r="T950" i="32" s="1"/>
  <c r="S950" i="32" a="1"/>
  <c r="S950" i="32" s="1"/>
  <c r="H950" i="32"/>
  <c r="C950" i="32"/>
  <c r="AV949" i="32"/>
  <c r="AU949" i="32"/>
  <c r="AT949" i="32"/>
  <c r="AQ949" i="32"/>
  <c r="AP949" i="32"/>
  <c r="AO949" i="32"/>
  <c r="AN949" i="32"/>
  <c r="AM949" i="32"/>
  <c r="AL949" i="32"/>
  <c r="AK949" i="32"/>
  <c r="AJ949" i="32"/>
  <c r="AI949" i="32"/>
  <c r="AC949" i="32"/>
  <c r="V949" i="32" a="1"/>
  <c r="V949" i="32" s="1"/>
  <c r="T949" i="32" a="1"/>
  <c r="T949" i="32" s="1"/>
  <c r="S949" i="32" a="1"/>
  <c r="S949" i="32" s="1"/>
  <c r="H949" i="32"/>
  <c r="C949" i="32"/>
  <c r="AV948" i="32"/>
  <c r="AU948" i="32"/>
  <c r="AT948" i="32"/>
  <c r="AQ948" i="32"/>
  <c r="AP948" i="32"/>
  <c r="AO948" i="32"/>
  <c r="AN948" i="32"/>
  <c r="AM948" i="32"/>
  <c r="AL948" i="32"/>
  <c r="AK948" i="32"/>
  <c r="AJ948" i="32"/>
  <c r="AI948" i="32"/>
  <c r="AC948" i="32"/>
  <c r="V948" i="32" a="1"/>
  <c r="V948" i="32" s="1"/>
  <c r="T948" i="32" a="1"/>
  <c r="T948" i="32" s="1"/>
  <c r="S948" i="32" a="1"/>
  <c r="S948" i="32" s="1"/>
  <c r="H948" i="32"/>
  <c r="C948" i="32"/>
  <c r="AV947" i="32"/>
  <c r="AU947" i="32"/>
  <c r="AT947" i="32"/>
  <c r="AQ947" i="32"/>
  <c r="AP947" i="32"/>
  <c r="AO947" i="32"/>
  <c r="AN947" i="32"/>
  <c r="AM947" i="32"/>
  <c r="AL947" i="32"/>
  <c r="AK947" i="32"/>
  <c r="AJ947" i="32"/>
  <c r="AI947" i="32"/>
  <c r="AC947" i="32"/>
  <c r="V947" i="32" a="1"/>
  <c r="V947" i="32" s="1"/>
  <c r="T947" i="32" a="1"/>
  <c r="T947" i="32" s="1"/>
  <c r="S947" i="32" a="1"/>
  <c r="S947" i="32" s="1"/>
  <c r="H947" i="32"/>
  <c r="C947" i="32"/>
  <c r="AV946" i="32"/>
  <c r="AU946" i="32"/>
  <c r="AT946" i="32"/>
  <c r="AQ946" i="32"/>
  <c r="AP946" i="32"/>
  <c r="AO946" i="32"/>
  <c r="AN946" i="32"/>
  <c r="AM946" i="32"/>
  <c r="AL946" i="32"/>
  <c r="AK946" i="32"/>
  <c r="AJ946" i="32"/>
  <c r="AI946" i="32"/>
  <c r="AC946" i="32"/>
  <c r="V946" i="32" a="1"/>
  <c r="V946" i="32" s="1"/>
  <c r="T946" i="32" a="1"/>
  <c r="T946" i="32" s="1"/>
  <c r="S946" i="32" a="1"/>
  <c r="S946" i="32" s="1"/>
  <c r="H946" i="32"/>
  <c r="C946" i="32"/>
  <c r="AV945" i="32"/>
  <c r="AU945" i="32"/>
  <c r="AT945" i="32"/>
  <c r="AQ945" i="32"/>
  <c r="AP945" i="32"/>
  <c r="AO945" i="32"/>
  <c r="AN945" i="32"/>
  <c r="AM945" i="32"/>
  <c r="AL945" i="32"/>
  <c r="AK945" i="32"/>
  <c r="AJ945" i="32"/>
  <c r="AI945" i="32"/>
  <c r="AC945" i="32"/>
  <c r="V945" i="32" a="1"/>
  <c r="V945" i="32" s="1"/>
  <c r="T945" i="32" a="1"/>
  <c r="T945" i="32" s="1"/>
  <c r="S945" i="32" a="1"/>
  <c r="S945" i="32" s="1"/>
  <c r="H945" i="32"/>
  <c r="C945" i="32"/>
  <c r="AV944" i="32"/>
  <c r="AU944" i="32"/>
  <c r="AT944" i="32"/>
  <c r="AQ944" i="32"/>
  <c r="AP944" i="32"/>
  <c r="AO944" i="32"/>
  <c r="AN944" i="32"/>
  <c r="AM944" i="32"/>
  <c r="AL944" i="32"/>
  <c r="AK944" i="32"/>
  <c r="AJ944" i="32"/>
  <c r="AI944" i="32"/>
  <c r="AC944" i="32"/>
  <c r="V944" i="32" a="1"/>
  <c r="V944" i="32" s="1"/>
  <c r="T944" i="32" a="1"/>
  <c r="T944" i="32" s="1"/>
  <c r="S944" i="32" a="1"/>
  <c r="S944" i="32" s="1"/>
  <c r="H944" i="32"/>
  <c r="C944" i="32"/>
  <c r="AV943" i="32"/>
  <c r="AU943" i="32"/>
  <c r="AT943" i="32"/>
  <c r="AQ943" i="32"/>
  <c r="AP943" i="32"/>
  <c r="AO943" i="32"/>
  <c r="AN943" i="32"/>
  <c r="AM943" i="32"/>
  <c r="AL943" i="32"/>
  <c r="AK943" i="32"/>
  <c r="AJ943" i="32"/>
  <c r="AI943" i="32"/>
  <c r="AC943" i="32"/>
  <c r="V943" i="32" a="1"/>
  <c r="V943" i="32" s="1"/>
  <c r="T943" i="32" a="1"/>
  <c r="T943" i="32" s="1"/>
  <c r="S943" i="32" a="1"/>
  <c r="S943" i="32" s="1"/>
  <c r="H943" i="32"/>
  <c r="C943" i="32"/>
  <c r="AV942" i="32"/>
  <c r="AU942" i="32"/>
  <c r="AT942" i="32"/>
  <c r="AQ942" i="32"/>
  <c r="AP942" i="32"/>
  <c r="AO942" i="32"/>
  <c r="AN942" i="32"/>
  <c r="AM942" i="32"/>
  <c r="AL942" i="32"/>
  <c r="AK942" i="32"/>
  <c r="AJ942" i="32"/>
  <c r="AI942" i="32"/>
  <c r="AC942" i="32"/>
  <c r="V942" i="32" a="1"/>
  <c r="V942" i="32" s="1"/>
  <c r="T942" i="32" a="1"/>
  <c r="T942" i="32" s="1"/>
  <c r="S942" i="32" a="1"/>
  <c r="S942" i="32" s="1"/>
  <c r="H942" i="32"/>
  <c r="C942" i="32"/>
  <c r="AV941" i="32"/>
  <c r="AU941" i="32"/>
  <c r="AT941" i="32"/>
  <c r="AQ941" i="32"/>
  <c r="AP941" i="32"/>
  <c r="AO941" i="32"/>
  <c r="AN941" i="32"/>
  <c r="AM941" i="32"/>
  <c r="AL941" i="32"/>
  <c r="AK941" i="32"/>
  <c r="AJ941" i="32"/>
  <c r="AI941" i="32"/>
  <c r="AC941" i="32"/>
  <c r="V941" i="32" a="1"/>
  <c r="V941" i="32" s="1"/>
  <c r="T941" i="32" a="1"/>
  <c r="T941" i="32" s="1"/>
  <c r="S941" i="32" a="1"/>
  <c r="S941" i="32" s="1"/>
  <c r="H941" i="32"/>
  <c r="C941" i="32"/>
  <c r="AV940" i="32"/>
  <c r="AU940" i="32"/>
  <c r="AT940" i="32"/>
  <c r="AQ940" i="32"/>
  <c r="AP940" i="32"/>
  <c r="AO940" i="32"/>
  <c r="AN940" i="32"/>
  <c r="AM940" i="32"/>
  <c r="AL940" i="32"/>
  <c r="AK940" i="32"/>
  <c r="AJ940" i="32"/>
  <c r="AI940" i="32"/>
  <c r="AC940" i="32"/>
  <c r="V940" i="32" a="1"/>
  <c r="V940" i="32" s="1"/>
  <c r="T940" i="32" a="1"/>
  <c r="T940" i="32" s="1"/>
  <c r="S940" i="32" a="1"/>
  <c r="S940" i="32" s="1"/>
  <c r="H940" i="32"/>
  <c r="C940" i="32"/>
  <c r="AV939" i="32"/>
  <c r="AU939" i="32"/>
  <c r="AT939" i="32"/>
  <c r="AQ939" i="32"/>
  <c r="AP939" i="32"/>
  <c r="AO939" i="32"/>
  <c r="AN939" i="32"/>
  <c r="AM939" i="32"/>
  <c r="AL939" i="32"/>
  <c r="AK939" i="32"/>
  <c r="AJ939" i="32"/>
  <c r="AI939" i="32"/>
  <c r="AC939" i="32"/>
  <c r="V939" i="32" a="1"/>
  <c r="V939" i="32" s="1"/>
  <c r="T939" i="32" a="1"/>
  <c r="T939" i="32" s="1"/>
  <c r="S939" i="32" a="1"/>
  <c r="S939" i="32" s="1"/>
  <c r="H939" i="32"/>
  <c r="C939" i="32"/>
  <c r="AV938" i="32"/>
  <c r="AU938" i="32"/>
  <c r="AT938" i="32"/>
  <c r="AQ938" i="32"/>
  <c r="AP938" i="32"/>
  <c r="AO938" i="32"/>
  <c r="AN938" i="32"/>
  <c r="AM938" i="32"/>
  <c r="AL938" i="32"/>
  <c r="AK938" i="32"/>
  <c r="AJ938" i="32"/>
  <c r="AI938" i="32"/>
  <c r="AC938" i="32"/>
  <c r="V938" i="32" a="1"/>
  <c r="V938" i="32" s="1"/>
  <c r="T938" i="32" a="1"/>
  <c r="T938" i="32" s="1"/>
  <c r="S938" i="32" a="1"/>
  <c r="S938" i="32" s="1"/>
  <c r="H938" i="32"/>
  <c r="C938" i="32"/>
  <c r="AV937" i="32"/>
  <c r="AU937" i="32"/>
  <c r="AT937" i="32"/>
  <c r="AQ937" i="32"/>
  <c r="AP937" i="32"/>
  <c r="AO937" i="32"/>
  <c r="AN937" i="32"/>
  <c r="AM937" i="32"/>
  <c r="AL937" i="32"/>
  <c r="AK937" i="32"/>
  <c r="AJ937" i="32"/>
  <c r="AI937" i="32"/>
  <c r="AC937" i="32"/>
  <c r="V937" i="32" a="1"/>
  <c r="V937" i="32" s="1"/>
  <c r="T937" i="32" a="1"/>
  <c r="T937" i="32" s="1"/>
  <c r="S937" i="32" a="1"/>
  <c r="S937" i="32" s="1"/>
  <c r="H937" i="32"/>
  <c r="C937" i="32"/>
  <c r="AV936" i="32"/>
  <c r="AU936" i="32"/>
  <c r="AT936" i="32"/>
  <c r="AQ936" i="32"/>
  <c r="AP936" i="32"/>
  <c r="AO936" i="32"/>
  <c r="AN936" i="32"/>
  <c r="AM936" i="32"/>
  <c r="AL936" i="32"/>
  <c r="AK936" i="32"/>
  <c r="AJ936" i="32"/>
  <c r="AI936" i="32"/>
  <c r="AC936" i="32"/>
  <c r="V936" i="32" a="1"/>
  <c r="V936" i="32" s="1"/>
  <c r="T936" i="32" a="1"/>
  <c r="T936" i="32" s="1"/>
  <c r="S936" i="32" a="1"/>
  <c r="S936" i="32" s="1"/>
  <c r="H936" i="32"/>
  <c r="C936" i="32"/>
  <c r="AV935" i="32"/>
  <c r="AU935" i="32"/>
  <c r="AT935" i="32"/>
  <c r="AQ935" i="32"/>
  <c r="AP935" i="32"/>
  <c r="AO935" i="32"/>
  <c r="AN935" i="32"/>
  <c r="AM935" i="32"/>
  <c r="AL935" i="32"/>
  <c r="AK935" i="32"/>
  <c r="AJ935" i="32"/>
  <c r="AI935" i="32"/>
  <c r="AC935" i="32"/>
  <c r="V935" i="32" a="1"/>
  <c r="V935" i="32" s="1"/>
  <c r="T935" i="32" a="1"/>
  <c r="T935" i="32" s="1"/>
  <c r="S935" i="32" a="1"/>
  <c r="S935" i="32" s="1"/>
  <c r="H935" i="32"/>
  <c r="C935" i="32"/>
  <c r="AV934" i="32"/>
  <c r="AU934" i="32"/>
  <c r="AT934" i="32"/>
  <c r="AQ934" i="32"/>
  <c r="AP934" i="32"/>
  <c r="AO934" i="32"/>
  <c r="AN934" i="32"/>
  <c r="AM934" i="32"/>
  <c r="AL934" i="32"/>
  <c r="AK934" i="32"/>
  <c r="AJ934" i="32"/>
  <c r="AI934" i="32"/>
  <c r="AC934" i="32"/>
  <c r="V934" i="32" a="1"/>
  <c r="V934" i="32" s="1"/>
  <c r="T934" i="32" a="1"/>
  <c r="T934" i="32" s="1"/>
  <c r="S934" i="32" a="1"/>
  <c r="S934" i="32" s="1"/>
  <c r="H934" i="32"/>
  <c r="C934" i="32"/>
  <c r="AV933" i="32"/>
  <c r="AU933" i="32"/>
  <c r="AT933" i="32"/>
  <c r="AQ933" i="32"/>
  <c r="AP933" i="32"/>
  <c r="AO933" i="32"/>
  <c r="AN933" i="32"/>
  <c r="AM933" i="32"/>
  <c r="AL933" i="32"/>
  <c r="AK933" i="32"/>
  <c r="AJ933" i="32"/>
  <c r="AI933" i="32"/>
  <c r="AC933" i="32"/>
  <c r="V933" i="32" a="1"/>
  <c r="V933" i="32" s="1"/>
  <c r="T933" i="32" a="1"/>
  <c r="T933" i="32" s="1"/>
  <c r="S933" i="32" a="1"/>
  <c r="S933" i="32" s="1"/>
  <c r="H933" i="32"/>
  <c r="C933" i="32"/>
  <c r="AV932" i="32"/>
  <c r="AU932" i="32"/>
  <c r="AT932" i="32"/>
  <c r="AQ932" i="32"/>
  <c r="AP932" i="32"/>
  <c r="AO932" i="32"/>
  <c r="AN932" i="32"/>
  <c r="AM932" i="32"/>
  <c r="AL932" i="32"/>
  <c r="AK932" i="32"/>
  <c r="AJ932" i="32"/>
  <c r="AI932" i="32"/>
  <c r="AC932" i="32"/>
  <c r="V932" i="32" a="1"/>
  <c r="V932" i="32" s="1"/>
  <c r="T932" i="32" a="1"/>
  <c r="T932" i="32" s="1"/>
  <c r="S932" i="32" a="1"/>
  <c r="S932" i="32" s="1"/>
  <c r="H932" i="32"/>
  <c r="C932" i="32"/>
  <c r="AV931" i="32"/>
  <c r="AU931" i="32"/>
  <c r="AT931" i="32"/>
  <c r="AQ931" i="32"/>
  <c r="AP931" i="32"/>
  <c r="AO931" i="32"/>
  <c r="AN931" i="32"/>
  <c r="AM931" i="32"/>
  <c r="AL931" i="32"/>
  <c r="AK931" i="32"/>
  <c r="AJ931" i="32"/>
  <c r="AI931" i="32"/>
  <c r="AC931" i="32"/>
  <c r="V931" i="32" a="1"/>
  <c r="V931" i="32" s="1"/>
  <c r="T931" i="32" a="1"/>
  <c r="T931" i="32" s="1"/>
  <c r="S931" i="32" a="1"/>
  <c r="S931" i="32" s="1"/>
  <c r="H931" i="32"/>
  <c r="C931" i="32"/>
  <c r="AV930" i="32"/>
  <c r="AU930" i="32"/>
  <c r="AT930" i="32"/>
  <c r="AQ930" i="32"/>
  <c r="AP930" i="32"/>
  <c r="AO930" i="32"/>
  <c r="AN930" i="32"/>
  <c r="AM930" i="32"/>
  <c r="AL930" i="32"/>
  <c r="AK930" i="32"/>
  <c r="AJ930" i="32"/>
  <c r="AI930" i="32"/>
  <c r="AC930" i="32"/>
  <c r="V930" i="32" a="1"/>
  <c r="V930" i="32" s="1"/>
  <c r="T930" i="32" a="1"/>
  <c r="T930" i="32" s="1"/>
  <c r="S930" i="32" a="1"/>
  <c r="S930" i="32" s="1"/>
  <c r="H930" i="32"/>
  <c r="C930" i="32"/>
  <c r="AV929" i="32"/>
  <c r="AU929" i="32"/>
  <c r="AT929" i="32"/>
  <c r="AQ929" i="32"/>
  <c r="AP929" i="32"/>
  <c r="AO929" i="32"/>
  <c r="AN929" i="32"/>
  <c r="AM929" i="32"/>
  <c r="AL929" i="32"/>
  <c r="AK929" i="32"/>
  <c r="AJ929" i="32"/>
  <c r="AI929" i="32"/>
  <c r="AC929" i="32"/>
  <c r="V929" i="32" a="1"/>
  <c r="V929" i="32" s="1"/>
  <c r="T929" i="32" a="1"/>
  <c r="T929" i="32" s="1"/>
  <c r="S929" i="32" a="1"/>
  <c r="S929" i="32" s="1"/>
  <c r="H929" i="32"/>
  <c r="C929" i="32"/>
  <c r="AV928" i="32"/>
  <c r="AU928" i="32"/>
  <c r="AT928" i="32"/>
  <c r="AQ928" i="32"/>
  <c r="AP928" i="32"/>
  <c r="AO928" i="32"/>
  <c r="AN928" i="32"/>
  <c r="AM928" i="32"/>
  <c r="AL928" i="32"/>
  <c r="AK928" i="32"/>
  <c r="AJ928" i="32"/>
  <c r="AI928" i="32"/>
  <c r="AC928" i="32"/>
  <c r="V928" i="32" a="1"/>
  <c r="V928" i="32" s="1"/>
  <c r="T928" i="32" a="1"/>
  <c r="T928" i="32" s="1"/>
  <c r="S928" i="32" a="1"/>
  <c r="S928" i="32" s="1"/>
  <c r="H928" i="32"/>
  <c r="C928" i="32"/>
  <c r="AV927" i="32"/>
  <c r="AU927" i="32"/>
  <c r="AT927" i="32"/>
  <c r="AQ927" i="32"/>
  <c r="AP927" i="32"/>
  <c r="AO927" i="32"/>
  <c r="AN927" i="32"/>
  <c r="AM927" i="32"/>
  <c r="AL927" i="32"/>
  <c r="AK927" i="32"/>
  <c r="AJ927" i="32"/>
  <c r="AI927" i="32"/>
  <c r="AC927" i="32"/>
  <c r="V927" i="32" a="1"/>
  <c r="V927" i="32" s="1"/>
  <c r="T927" i="32" a="1"/>
  <c r="T927" i="32" s="1"/>
  <c r="S927" i="32" a="1"/>
  <c r="S927" i="32" s="1"/>
  <c r="H927" i="32"/>
  <c r="C927" i="32"/>
  <c r="AV926" i="32"/>
  <c r="AU926" i="32"/>
  <c r="AT926" i="32"/>
  <c r="AQ926" i="32"/>
  <c r="AP926" i="32"/>
  <c r="AO926" i="32"/>
  <c r="AN926" i="32"/>
  <c r="AM926" i="32"/>
  <c r="AL926" i="32"/>
  <c r="AK926" i="32"/>
  <c r="AJ926" i="32"/>
  <c r="AI926" i="32"/>
  <c r="AC926" i="32"/>
  <c r="V926" i="32" a="1"/>
  <c r="V926" i="32" s="1"/>
  <c r="T926" i="32" a="1"/>
  <c r="T926" i="32" s="1"/>
  <c r="S926" i="32" a="1"/>
  <c r="S926" i="32" s="1"/>
  <c r="H926" i="32"/>
  <c r="C926" i="32"/>
  <c r="AV925" i="32"/>
  <c r="AU925" i="32"/>
  <c r="AT925" i="32"/>
  <c r="AQ925" i="32"/>
  <c r="AP925" i="32"/>
  <c r="AO925" i="32"/>
  <c r="AN925" i="32"/>
  <c r="AM925" i="32"/>
  <c r="AL925" i="32"/>
  <c r="AK925" i="32"/>
  <c r="AJ925" i="32"/>
  <c r="AI925" i="32"/>
  <c r="AC925" i="32"/>
  <c r="V925" i="32" a="1"/>
  <c r="V925" i="32" s="1"/>
  <c r="T925" i="32" a="1"/>
  <c r="T925" i="32" s="1"/>
  <c r="S925" i="32" a="1"/>
  <c r="S925" i="32" s="1"/>
  <c r="H925" i="32"/>
  <c r="C925" i="32"/>
  <c r="AV924" i="32"/>
  <c r="AU924" i="32"/>
  <c r="AT924" i="32"/>
  <c r="AQ924" i="32"/>
  <c r="AP924" i="32"/>
  <c r="AO924" i="32"/>
  <c r="AN924" i="32"/>
  <c r="AM924" i="32"/>
  <c r="AL924" i="32"/>
  <c r="AK924" i="32"/>
  <c r="AJ924" i="32"/>
  <c r="AI924" i="32"/>
  <c r="AC924" i="32"/>
  <c r="V924" i="32" a="1"/>
  <c r="V924" i="32" s="1"/>
  <c r="T924" i="32" a="1"/>
  <c r="T924" i="32" s="1"/>
  <c r="S924" i="32" a="1"/>
  <c r="S924" i="32" s="1"/>
  <c r="H924" i="32"/>
  <c r="C924" i="32"/>
  <c r="AV923" i="32"/>
  <c r="AU923" i="32"/>
  <c r="AT923" i="32"/>
  <c r="AQ923" i="32"/>
  <c r="AP923" i="32"/>
  <c r="AO923" i="32"/>
  <c r="AN923" i="32"/>
  <c r="AM923" i="32"/>
  <c r="AL923" i="32"/>
  <c r="AK923" i="32"/>
  <c r="AJ923" i="32"/>
  <c r="AI923" i="32"/>
  <c r="AC923" i="32"/>
  <c r="V923" i="32" a="1"/>
  <c r="V923" i="32" s="1"/>
  <c r="T923" i="32" a="1"/>
  <c r="T923" i="32" s="1"/>
  <c r="S923" i="32" a="1"/>
  <c r="S923" i="32" s="1"/>
  <c r="H923" i="32"/>
  <c r="C923" i="32"/>
  <c r="AV922" i="32"/>
  <c r="AU922" i="32"/>
  <c r="AT922" i="32"/>
  <c r="AQ922" i="32"/>
  <c r="AP922" i="32"/>
  <c r="AO922" i="32"/>
  <c r="AN922" i="32"/>
  <c r="AM922" i="32"/>
  <c r="AL922" i="32"/>
  <c r="AK922" i="32"/>
  <c r="AJ922" i="32"/>
  <c r="AI922" i="32"/>
  <c r="AC922" i="32"/>
  <c r="V922" i="32" a="1"/>
  <c r="V922" i="32" s="1"/>
  <c r="T922" i="32" a="1"/>
  <c r="T922" i="32" s="1"/>
  <c r="S922" i="32" a="1"/>
  <c r="S922" i="32" s="1"/>
  <c r="H922" i="32"/>
  <c r="C922" i="32"/>
  <c r="AV921" i="32"/>
  <c r="AU921" i="32"/>
  <c r="AT921" i="32"/>
  <c r="AQ921" i="32"/>
  <c r="AP921" i="32"/>
  <c r="AO921" i="32"/>
  <c r="AN921" i="32"/>
  <c r="AM921" i="32"/>
  <c r="AL921" i="32"/>
  <c r="AK921" i="32"/>
  <c r="AJ921" i="32"/>
  <c r="AI921" i="32"/>
  <c r="AC921" i="32"/>
  <c r="V921" i="32" a="1"/>
  <c r="V921" i="32" s="1"/>
  <c r="T921" i="32" a="1"/>
  <c r="T921" i="32" s="1"/>
  <c r="S921" i="32" a="1"/>
  <c r="S921" i="32" s="1"/>
  <c r="H921" i="32"/>
  <c r="C921" i="32"/>
  <c r="AV920" i="32"/>
  <c r="AU920" i="32"/>
  <c r="AT920" i="32"/>
  <c r="AQ920" i="32"/>
  <c r="AP920" i="32"/>
  <c r="AO920" i="32"/>
  <c r="AN920" i="32"/>
  <c r="AM920" i="32"/>
  <c r="AL920" i="32"/>
  <c r="AK920" i="32"/>
  <c r="AJ920" i="32"/>
  <c r="AI920" i="32"/>
  <c r="AC920" i="32"/>
  <c r="V920" i="32" a="1"/>
  <c r="V920" i="32" s="1"/>
  <c r="T920" i="32" a="1"/>
  <c r="T920" i="32" s="1"/>
  <c r="S920" i="32" a="1"/>
  <c r="S920" i="32" s="1"/>
  <c r="H920" i="32"/>
  <c r="C920" i="32"/>
  <c r="AV919" i="32"/>
  <c r="AU919" i="32"/>
  <c r="AT919" i="32"/>
  <c r="AQ919" i="32"/>
  <c r="AP919" i="32"/>
  <c r="AO919" i="32"/>
  <c r="AN919" i="32"/>
  <c r="AM919" i="32"/>
  <c r="AL919" i="32"/>
  <c r="AK919" i="32"/>
  <c r="AJ919" i="32"/>
  <c r="AI919" i="32"/>
  <c r="AC919" i="32"/>
  <c r="V919" i="32" a="1"/>
  <c r="V919" i="32" s="1"/>
  <c r="T919" i="32" a="1"/>
  <c r="T919" i="32" s="1"/>
  <c r="S919" i="32" a="1"/>
  <c r="S919" i="32" s="1"/>
  <c r="H919" i="32"/>
  <c r="C919" i="32"/>
  <c r="AV918" i="32"/>
  <c r="AU918" i="32"/>
  <c r="AT918" i="32"/>
  <c r="AQ918" i="32"/>
  <c r="AP918" i="32"/>
  <c r="AO918" i="32"/>
  <c r="AN918" i="32"/>
  <c r="AM918" i="32"/>
  <c r="AL918" i="32"/>
  <c r="AK918" i="32"/>
  <c r="AJ918" i="32"/>
  <c r="AI918" i="32"/>
  <c r="AC918" i="32"/>
  <c r="V918" i="32" a="1"/>
  <c r="V918" i="32" s="1"/>
  <c r="T918" i="32" a="1"/>
  <c r="T918" i="32" s="1"/>
  <c r="S918" i="32" a="1"/>
  <c r="S918" i="32" s="1"/>
  <c r="H918" i="32"/>
  <c r="C918" i="32"/>
  <c r="AV917" i="32"/>
  <c r="AU917" i="32"/>
  <c r="AT917" i="32"/>
  <c r="AQ917" i="32"/>
  <c r="AP917" i="32"/>
  <c r="AO917" i="32"/>
  <c r="AN917" i="32"/>
  <c r="AM917" i="32"/>
  <c r="AL917" i="32"/>
  <c r="AK917" i="32"/>
  <c r="AJ917" i="32"/>
  <c r="AI917" i="32"/>
  <c r="AC917" i="32"/>
  <c r="V917" i="32" a="1"/>
  <c r="V917" i="32" s="1"/>
  <c r="T917" i="32" a="1"/>
  <c r="T917" i="32" s="1"/>
  <c r="S917" i="32" a="1"/>
  <c r="S917" i="32" s="1"/>
  <c r="H917" i="32"/>
  <c r="C917" i="32"/>
  <c r="AV916" i="32"/>
  <c r="AU916" i="32"/>
  <c r="AT916" i="32"/>
  <c r="AQ916" i="32"/>
  <c r="AP916" i="32"/>
  <c r="AO916" i="32"/>
  <c r="AN916" i="32"/>
  <c r="AM916" i="32"/>
  <c r="AL916" i="32"/>
  <c r="AK916" i="32"/>
  <c r="AJ916" i="32"/>
  <c r="AI916" i="32"/>
  <c r="AC916" i="32"/>
  <c r="V916" i="32" a="1"/>
  <c r="V916" i="32" s="1"/>
  <c r="T916" i="32" a="1"/>
  <c r="T916" i="32" s="1"/>
  <c r="S916" i="32" a="1"/>
  <c r="S916" i="32" s="1"/>
  <c r="H916" i="32"/>
  <c r="C916" i="32"/>
  <c r="AV915" i="32"/>
  <c r="AU915" i="32"/>
  <c r="AT915" i="32"/>
  <c r="AQ915" i="32"/>
  <c r="AP915" i="32"/>
  <c r="AO915" i="32"/>
  <c r="AN915" i="32"/>
  <c r="AM915" i="32"/>
  <c r="AL915" i="32"/>
  <c r="AK915" i="32"/>
  <c r="AJ915" i="32"/>
  <c r="AI915" i="32"/>
  <c r="AC915" i="32"/>
  <c r="V915" i="32" a="1"/>
  <c r="V915" i="32" s="1"/>
  <c r="T915" i="32" a="1"/>
  <c r="T915" i="32" s="1"/>
  <c r="S915" i="32" a="1"/>
  <c r="S915" i="32" s="1"/>
  <c r="H915" i="32"/>
  <c r="C915" i="32"/>
  <c r="AV914" i="32"/>
  <c r="AU914" i="32"/>
  <c r="AT914" i="32"/>
  <c r="AQ914" i="32"/>
  <c r="AP914" i="32"/>
  <c r="AO914" i="32"/>
  <c r="AN914" i="32"/>
  <c r="AM914" i="32"/>
  <c r="AL914" i="32"/>
  <c r="AK914" i="32"/>
  <c r="AJ914" i="32"/>
  <c r="AI914" i="32"/>
  <c r="AC914" i="32"/>
  <c r="V914" i="32" a="1"/>
  <c r="V914" i="32" s="1"/>
  <c r="T914" i="32" a="1"/>
  <c r="T914" i="32" s="1"/>
  <c r="S914" i="32" a="1"/>
  <c r="S914" i="32" s="1"/>
  <c r="H914" i="32"/>
  <c r="C914" i="32"/>
  <c r="AV913" i="32"/>
  <c r="AU913" i="32"/>
  <c r="AT913" i="32"/>
  <c r="AQ913" i="32"/>
  <c r="AP913" i="32"/>
  <c r="AO913" i="32"/>
  <c r="AN913" i="32"/>
  <c r="AM913" i="32"/>
  <c r="AL913" i="32"/>
  <c r="AK913" i="32"/>
  <c r="AJ913" i="32"/>
  <c r="AI913" i="32"/>
  <c r="AC913" i="32"/>
  <c r="V913" i="32" a="1"/>
  <c r="V913" i="32" s="1"/>
  <c r="T913" i="32" a="1"/>
  <c r="T913" i="32" s="1"/>
  <c r="S913" i="32" a="1"/>
  <c r="S913" i="32" s="1"/>
  <c r="H913" i="32"/>
  <c r="C913" i="32"/>
  <c r="AV912" i="32"/>
  <c r="AU912" i="32"/>
  <c r="AT912" i="32"/>
  <c r="AQ912" i="32"/>
  <c r="AP912" i="32"/>
  <c r="AO912" i="32"/>
  <c r="AN912" i="32"/>
  <c r="AM912" i="32"/>
  <c r="AL912" i="32"/>
  <c r="AK912" i="32"/>
  <c r="AJ912" i="32"/>
  <c r="AI912" i="32"/>
  <c r="AC912" i="32"/>
  <c r="V912" i="32" a="1"/>
  <c r="V912" i="32" s="1"/>
  <c r="T912" i="32" a="1"/>
  <c r="T912" i="32" s="1"/>
  <c r="S912" i="32" a="1"/>
  <c r="S912" i="32" s="1"/>
  <c r="H912" i="32"/>
  <c r="C912" i="32"/>
  <c r="AV911" i="32"/>
  <c r="AU911" i="32"/>
  <c r="AT911" i="32"/>
  <c r="AQ911" i="32"/>
  <c r="AP911" i="32"/>
  <c r="AO911" i="32"/>
  <c r="AN911" i="32"/>
  <c r="AM911" i="32"/>
  <c r="AL911" i="32"/>
  <c r="AK911" i="32"/>
  <c r="AJ911" i="32"/>
  <c r="AI911" i="32"/>
  <c r="AC911" i="32"/>
  <c r="V911" i="32" a="1"/>
  <c r="V911" i="32" s="1"/>
  <c r="T911" i="32" a="1"/>
  <c r="T911" i="32" s="1"/>
  <c r="S911" i="32" a="1"/>
  <c r="S911" i="32" s="1"/>
  <c r="H911" i="32"/>
  <c r="C911" i="32"/>
  <c r="AV910" i="32"/>
  <c r="AU910" i="32"/>
  <c r="AT910" i="32"/>
  <c r="AQ910" i="32"/>
  <c r="AP910" i="32"/>
  <c r="AO910" i="32"/>
  <c r="AN910" i="32"/>
  <c r="AM910" i="32"/>
  <c r="AL910" i="32"/>
  <c r="AK910" i="32"/>
  <c r="AJ910" i="32"/>
  <c r="AI910" i="32"/>
  <c r="AC910" i="32"/>
  <c r="V910" i="32" a="1"/>
  <c r="V910" i="32" s="1"/>
  <c r="T910" i="32" a="1"/>
  <c r="T910" i="32" s="1"/>
  <c r="S910" i="32" a="1"/>
  <c r="S910" i="32" s="1"/>
  <c r="H910" i="32"/>
  <c r="C910" i="32"/>
  <c r="AV909" i="32"/>
  <c r="AU909" i="32"/>
  <c r="AT909" i="32"/>
  <c r="AQ909" i="32"/>
  <c r="AP909" i="32"/>
  <c r="AO909" i="32"/>
  <c r="AN909" i="32"/>
  <c r="AM909" i="32"/>
  <c r="AL909" i="32"/>
  <c r="AK909" i="32"/>
  <c r="AJ909" i="32"/>
  <c r="AI909" i="32"/>
  <c r="AC909" i="32"/>
  <c r="V909" i="32" a="1"/>
  <c r="V909" i="32" s="1"/>
  <c r="T909" i="32" a="1"/>
  <c r="T909" i="32" s="1"/>
  <c r="S909" i="32" a="1"/>
  <c r="S909" i="32" s="1"/>
  <c r="H909" i="32"/>
  <c r="C909" i="32"/>
  <c r="AV908" i="32"/>
  <c r="AU908" i="32"/>
  <c r="AT908" i="32"/>
  <c r="AQ908" i="32"/>
  <c r="AP908" i="32"/>
  <c r="AO908" i="32"/>
  <c r="AN908" i="32"/>
  <c r="AM908" i="32"/>
  <c r="AL908" i="32"/>
  <c r="AK908" i="32"/>
  <c r="AJ908" i="32"/>
  <c r="AI908" i="32"/>
  <c r="AC908" i="32"/>
  <c r="V908" i="32" a="1"/>
  <c r="V908" i="32" s="1"/>
  <c r="T908" i="32" a="1"/>
  <c r="T908" i="32" s="1"/>
  <c r="S908" i="32" a="1"/>
  <c r="S908" i="32" s="1"/>
  <c r="H908" i="32"/>
  <c r="C908" i="32"/>
  <c r="AV907" i="32"/>
  <c r="AU907" i="32"/>
  <c r="AT907" i="32"/>
  <c r="AQ907" i="32"/>
  <c r="AP907" i="32"/>
  <c r="AO907" i="32"/>
  <c r="AN907" i="32"/>
  <c r="AM907" i="32"/>
  <c r="AL907" i="32"/>
  <c r="AK907" i="32"/>
  <c r="AJ907" i="32"/>
  <c r="AI907" i="32"/>
  <c r="AC907" i="32"/>
  <c r="V907" i="32" a="1"/>
  <c r="V907" i="32" s="1"/>
  <c r="T907" i="32" a="1"/>
  <c r="T907" i="32" s="1"/>
  <c r="S907" i="32" a="1"/>
  <c r="S907" i="32" s="1"/>
  <c r="H907" i="32"/>
  <c r="C907" i="32"/>
  <c r="AV906" i="32"/>
  <c r="AU906" i="32"/>
  <c r="AT906" i="32"/>
  <c r="AQ906" i="32"/>
  <c r="AP906" i="32"/>
  <c r="AO906" i="32"/>
  <c r="AN906" i="32"/>
  <c r="AM906" i="32"/>
  <c r="AL906" i="32"/>
  <c r="AK906" i="32"/>
  <c r="AJ906" i="32"/>
  <c r="AI906" i="32"/>
  <c r="AC906" i="32"/>
  <c r="V906" i="32" a="1"/>
  <c r="V906" i="32" s="1"/>
  <c r="T906" i="32" a="1"/>
  <c r="T906" i="32" s="1"/>
  <c r="S906" i="32" a="1"/>
  <c r="S906" i="32" s="1"/>
  <c r="H906" i="32"/>
  <c r="C906" i="32"/>
  <c r="AV905" i="32"/>
  <c r="AU905" i="32"/>
  <c r="AT905" i="32"/>
  <c r="AQ905" i="32"/>
  <c r="AP905" i="32"/>
  <c r="AO905" i="32"/>
  <c r="AN905" i="32"/>
  <c r="AM905" i="32"/>
  <c r="AL905" i="32"/>
  <c r="AK905" i="32"/>
  <c r="AJ905" i="32"/>
  <c r="AI905" i="32"/>
  <c r="AC905" i="32"/>
  <c r="V905" i="32" a="1"/>
  <c r="V905" i="32" s="1"/>
  <c r="T905" i="32" a="1"/>
  <c r="T905" i="32" s="1"/>
  <c r="S905" i="32" a="1"/>
  <c r="S905" i="32" s="1"/>
  <c r="H905" i="32"/>
  <c r="C905" i="32"/>
  <c r="AV904" i="32"/>
  <c r="AU904" i="32"/>
  <c r="AT904" i="32"/>
  <c r="AQ904" i="32"/>
  <c r="AP904" i="32"/>
  <c r="AO904" i="32"/>
  <c r="AN904" i="32"/>
  <c r="AM904" i="32"/>
  <c r="AL904" i="32"/>
  <c r="AK904" i="32"/>
  <c r="AJ904" i="32"/>
  <c r="AI904" i="32"/>
  <c r="AC904" i="32"/>
  <c r="V904" i="32" a="1"/>
  <c r="V904" i="32" s="1"/>
  <c r="T904" i="32" a="1"/>
  <c r="T904" i="32" s="1"/>
  <c r="S904" i="32" a="1"/>
  <c r="S904" i="32" s="1"/>
  <c r="H904" i="32"/>
  <c r="C904" i="32"/>
  <c r="AV903" i="32"/>
  <c r="AU903" i="32"/>
  <c r="AT903" i="32"/>
  <c r="AQ903" i="32"/>
  <c r="AP903" i="32"/>
  <c r="AO903" i="32"/>
  <c r="AN903" i="32"/>
  <c r="AM903" i="32"/>
  <c r="AL903" i="32"/>
  <c r="AK903" i="32"/>
  <c r="AJ903" i="32"/>
  <c r="AI903" i="32"/>
  <c r="AC903" i="32"/>
  <c r="V903" i="32" a="1"/>
  <c r="V903" i="32" s="1"/>
  <c r="T903" i="32" a="1"/>
  <c r="T903" i="32" s="1"/>
  <c r="S903" i="32" a="1"/>
  <c r="S903" i="32" s="1"/>
  <c r="H903" i="32"/>
  <c r="C903" i="32"/>
  <c r="AV902" i="32"/>
  <c r="AU902" i="32"/>
  <c r="AT902" i="32"/>
  <c r="AQ902" i="32"/>
  <c r="AP902" i="32"/>
  <c r="AO902" i="32"/>
  <c r="AN902" i="32"/>
  <c r="AM902" i="32"/>
  <c r="AL902" i="32"/>
  <c r="AK902" i="32"/>
  <c r="AJ902" i="32"/>
  <c r="AI902" i="32"/>
  <c r="AC902" i="32"/>
  <c r="V902" i="32" a="1"/>
  <c r="V902" i="32" s="1"/>
  <c r="T902" i="32" a="1"/>
  <c r="T902" i="32" s="1"/>
  <c r="S902" i="32" a="1"/>
  <c r="S902" i="32" s="1"/>
  <c r="H902" i="32"/>
  <c r="C902" i="32"/>
  <c r="AV901" i="32"/>
  <c r="AU901" i="32"/>
  <c r="AT901" i="32"/>
  <c r="AQ901" i="32"/>
  <c r="AP901" i="32"/>
  <c r="AO901" i="32"/>
  <c r="AN901" i="32"/>
  <c r="AM901" i="32"/>
  <c r="AL901" i="32"/>
  <c r="AK901" i="32"/>
  <c r="AJ901" i="32"/>
  <c r="AI901" i="32"/>
  <c r="AC901" i="32"/>
  <c r="V901" i="32" a="1"/>
  <c r="V901" i="32" s="1"/>
  <c r="T901" i="32" a="1"/>
  <c r="T901" i="32" s="1"/>
  <c r="S901" i="32" a="1"/>
  <c r="S901" i="32" s="1"/>
  <c r="H901" i="32"/>
  <c r="C901" i="32"/>
  <c r="AV900" i="32"/>
  <c r="AU900" i="32"/>
  <c r="AT900" i="32"/>
  <c r="AQ900" i="32"/>
  <c r="AP900" i="32"/>
  <c r="AO900" i="32"/>
  <c r="AN900" i="32"/>
  <c r="AM900" i="32"/>
  <c r="AL900" i="32"/>
  <c r="AK900" i="32"/>
  <c r="AJ900" i="32"/>
  <c r="AI900" i="32"/>
  <c r="AC900" i="32"/>
  <c r="V900" i="32" a="1"/>
  <c r="V900" i="32" s="1"/>
  <c r="T900" i="32" a="1"/>
  <c r="T900" i="32" s="1"/>
  <c r="S900" i="32" a="1"/>
  <c r="S900" i="32" s="1"/>
  <c r="H900" i="32"/>
  <c r="C900" i="32"/>
  <c r="AV899" i="32"/>
  <c r="AU899" i="32"/>
  <c r="AT899" i="32"/>
  <c r="AQ899" i="32"/>
  <c r="AP899" i="32"/>
  <c r="AO899" i="32"/>
  <c r="AN899" i="32"/>
  <c r="AM899" i="32"/>
  <c r="AL899" i="32"/>
  <c r="AK899" i="32"/>
  <c r="AJ899" i="32"/>
  <c r="AI899" i="32"/>
  <c r="AC899" i="32"/>
  <c r="V899" i="32" a="1"/>
  <c r="V899" i="32" s="1"/>
  <c r="T899" i="32" a="1"/>
  <c r="T899" i="32" s="1"/>
  <c r="S899" i="32" a="1"/>
  <c r="S899" i="32" s="1"/>
  <c r="H899" i="32"/>
  <c r="C899" i="32"/>
  <c r="AV898" i="32"/>
  <c r="AU898" i="32"/>
  <c r="AT898" i="32"/>
  <c r="AQ898" i="32"/>
  <c r="AP898" i="32"/>
  <c r="AO898" i="32"/>
  <c r="AN898" i="32"/>
  <c r="AM898" i="32"/>
  <c r="AL898" i="32"/>
  <c r="AK898" i="32"/>
  <c r="AJ898" i="32"/>
  <c r="AI898" i="32"/>
  <c r="AC898" i="32"/>
  <c r="V898" i="32" a="1"/>
  <c r="V898" i="32" s="1"/>
  <c r="T898" i="32" a="1"/>
  <c r="T898" i="32" s="1"/>
  <c r="S898" i="32" a="1"/>
  <c r="S898" i="32" s="1"/>
  <c r="H898" i="32"/>
  <c r="C898" i="32"/>
  <c r="AV897" i="32"/>
  <c r="AU897" i="32"/>
  <c r="AT897" i="32"/>
  <c r="AQ897" i="32"/>
  <c r="AP897" i="32"/>
  <c r="AO897" i="32"/>
  <c r="AN897" i="32"/>
  <c r="AM897" i="32"/>
  <c r="AL897" i="32"/>
  <c r="AK897" i="32"/>
  <c r="AJ897" i="32"/>
  <c r="AI897" i="32"/>
  <c r="AC897" i="32"/>
  <c r="V897" i="32" a="1"/>
  <c r="V897" i="32" s="1"/>
  <c r="T897" i="32" a="1"/>
  <c r="T897" i="32" s="1"/>
  <c r="S897" i="32" a="1"/>
  <c r="S897" i="32" s="1"/>
  <c r="H897" i="32"/>
  <c r="C897" i="32"/>
  <c r="AV896" i="32"/>
  <c r="AU896" i="32"/>
  <c r="AT896" i="32"/>
  <c r="AQ896" i="32"/>
  <c r="AP896" i="32"/>
  <c r="AO896" i="32"/>
  <c r="AN896" i="32"/>
  <c r="AM896" i="32"/>
  <c r="AL896" i="32"/>
  <c r="AK896" i="32"/>
  <c r="AJ896" i="32"/>
  <c r="AI896" i="32"/>
  <c r="AC896" i="32"/>
  <c r="V896" i="32" a="1"/>
  <c r="V896" i="32" s="1"/>
  <c r="T896" i="32" a="1"/>
  <c r="T896" i="32" s="1"/>
  <c r="S896" i="32" a="1"/>
  <c r="S896" i="32" s="1"/>
  <c r="H896" i="32"/>
  <c r="C896" i="32"/>
  <c r="AV895" i="32"/>
  <c r="AU895" i="32"/>
  <c r="AT895" i="32"/>
  <c r="AQ895" i="32"/>
  <c r="AP895" i="32"/>
  <c r="AO895" i="32"/>
  <c r="AN895" i="32"/>
  <c r="AM895" i="32"/>
  <c r="AL895" i="32"/>
  <c r="AK895" i="32"/>
  <c r="AJ895" i="32"/>
  <c r="AI895" i="32"/>
  <c r="AC895" i="32"/>
  <c r="V895" i="32" a="1"/>
  <c r="V895" i="32" s="1"/>
  <c r="T895" i="32" a="1"/>
  <c r="T895" i="32" s="1"/>
  <c r="S895" i="32" a="1"/>
  <c r="S895" i="32" s="1"/>
  <c r="H895" i="32"/>
  <c r="C895" i="32"/>
  <c r="AV894" i="32"/>
  <c r="AU894" i="32"/>
  <c r="AT894" i="32"/>
  <c r="AQ894" i="32"/>
  <c r="AP894" i="32"/>
  <c r="AO894" i="32"/>
  <c r="AN894" i="32"/>
  <c r="AM894" i="32"/>
  <c r="AL894" i="32"/>
  <c r="AK894" i="32"/>
  <c r="AJ894" i="32"/>
  <c r="AI894" i="32"/>
  <c r="AC894" i="32"/>
  <c r="V894" i="32" a="1"/>
  <c r="V894" i="32" s="1"/>
  <c r="T894" i="32" a="1"/>
  <c r="T894" i="32" s="1"/>
  <c r="S894" i="32" a="1"/>
  <c r="S894" i="32" s="1"/>
  <c r="H894" i="32"/>
  <c r="C894" i="32"/>
  <c r="AV893" i="32"/>
  <c r="AU893" i="32"/>
  <c r="AT893" i="32"/>
  <c r="AQ893" i="32"/>
  <c r="AP893" i="32"/>
  <c r="AO893" i="32"/>
  <c r="AN893" i="32"/>
  <c r="AM893" i="32"/>
  <c r="AL893" i="32"/>
  <c r="AK893" i="32"/>
  <c r="AJ893" i="32"/>
  <c r="AI893" i="32"/>
  <c r="AC893" i="32"/>
  <c r="V893" i="32" a="1"/>
  <c r="V893" i="32" s="1"/>
  <c r="T893" i="32" a="1"/>
  <c r="T893" i="32" s="1"/>
  <c r="S893" i="32" a="1"/>
  <c r="S893" i="32" s="1"/>
  <c r="H893" i="32"/>
  <c r="C893" i="32"/>
  <c r="AV892" i="32"/>
  <c r="AU892" i="32"/>
  <c r="AT892" i="32"/>
  <c r="AQ892" i="32"/>
  <c r="AP892" i="32"/>
  <c r="AO892" i="32"/>
  <c r="AN892" i="32"/>
  <c r="AM892" i="32"/>
  <c r="AL892" i="32"/>
  <c r="AK892" i="32"/>
  <c r="AJ892" i="32"/>
  <c r="AI892" i="32"/>
  <c r="AC892" i="32"/>
  <c r="V892" i="32" a="1"/>
  <c r="V892" i="32" s="1"/>
  <c r="T892" i="32" a="1"/>
  <c r="T892" i="32" s="1"/>
  <c r="S892" i="32" a="1"/>
  <c r="S892" i="32" s="1"/>
  <c r="H892" i="32"/>
  <c r="C892" i="32"/>
  <c r="AV891" i="32"/>
  <c r="AU891" i="32"/>
  <c r="AT891" i="32"/>
  <c r="AQ891" i="32"/>
  <c r="AP891" i="32"/>
  <c r="AO891" i="32"/>
  <c r="AN891" i="32"/>
  <c r="AM891" i="32"/>
  <c r="AL891" i="32"/>
  <c r="AK891" i="32"/>
  <c r="AJ891" i="32"/>
  <c r="AI891" i="32"/>
  <c r="AC891" i="32"/>
  <c r="V891" i="32" a="1"/>
  <c r="V891" i="32" s="1"/>
  <c r="T891" i="32" a="1"/>
  <c r="T891" i="32" s="1"/>
  <c r="S891" i="32" a="1"/>
  <c r="S891" i="32" s="1"/>
  <c r="H891" i="32"/>
  <c r="C891" i="32"/>
  <c r="AV890" i="32"/>
  <c r="AU890" i="32"/>
  <c r="AT890" i="32"/>
  <c r="AQ890" i="32"/>
  <c r="AP890" i="32"/>
  <c r="AO890" i="32"/>
  <c r="AN890" i="32"/>
  <c r="AM890" i="32"/>
  <c r="AL890" i="32"/>
  <c r="AK890" i="32"/>
  <c r="AJ890" i="32"/>
  <c r="AI890" i="32"/>
  <c r="AC890" i="32"/>
  <c r="V890" i="32" a="1"/>
  <c r="V890" i="32" s="1"/>
  <c r="T890" i="32" a="1"/>
  <c r="T890" i="32" s="1"/>
  <c r="S890" i="32" a="1"/>
  <c r="S890" i="32" s="1"/>
  <c r="H890" i="32"/>
  <c r="C890" i="32"/>
  <c r="AV889" i="32"/>
  <c r="AU889" i="32"/>
  <c r="AT889" i="32"/>
  <c r="AQ889" i="32"/>
  <c r="AP889" i="32"/>
  <c r="AO889" i="32"/>
  <c r="AN889" i="32"/>
  <c r="AM889" i="32"/>
  <c r="AL889" i="32"/>
  <c r="AK889" i="32"/>
  <c r="AJ889" i="32"/>
  <c r="AI889" i="32"/>
  <c r="AC889" i="32"/>
  <c r="V889" i="32" a="1"/>
  <c r="V889" i="32" s="1"/>
  <c r="T889" i="32" a="1"/>
  <c r="T889" i="32" s="1"/>
  <c r="S889" i="32" a="1"/>
  <c r="S889" i="32" s="1"/>
  <c r="H889" i="32"/>
  <c r="C889" i="32"/>
  <c r="AV888" i="32"/>
  <c r="AU888" i="32"/>
  <c r="AT888" i="32"/>
  <c r="AQ888" i="32"/>
  <c r="AP888" i="32"/>
  <c r="AO888" i="32"/>
  <c r="AN888" i="32"/>
  <c r="AM888" i="32"/>
  <c r="AL888" i="32"/>
  <c r="AK888" i="32"/>
  <c r="AJ888" i="32"/>
  <c r="AI888" i="32"/>
  <c r="AC888" i="32"/>
  <c r="V888" i="32" a="1"/>
  <c r="V888" i="32" s="1"/>
  <c r="T888" i="32" a="1"/>
  <c r="T888" i="32" s="1"/>
  <c r="S888" i="32" a="1"/>
  <c r="S888" i="32" s="1"/>
  <c r="H888" i="32"/>
  <c r="C888" i="32"/>
  <c r="AV887" i="32"/>
  <c r="AU887" i="32"/>
  <c r="AT887" i="32"/>
  <c r="AQ887" i="32"/>
  <c r="AP887" i="32"/>
  <c r="AO887" i="32"/>
  <c r="AN887" i="32"/>
  <c r="AM887" i="32"/>
  <c r="AL887" i="32"/>
  <c r="AK887" i="32"/>
  <c r="AJ887" i="32"/>
  <c r="AI887" i="32"/>
  <c r="AC887" i="32"/>
  <c r="V887" i="32" a="1"/>
  <c r="V887" i="32" s="1"/>
  <c r="T887" i="32" a="1"/>
  <c r="T887" i="32" s="1"/>
  <c r="S887" i="32" a="1"/>
  <c r="S887" i="32" s="1"/>
  <c r="H887" i="32"/>
  <c r="C887" i="32"/>
  <c r="AV886" i="32"/>
  <c r="AU886" i="32"/>
  <c r="AT886" i="32"/>
  <c r="AQ886" i="32"/>
  <c r="AP886" i="32"/>
  <c r="AO886" i="32"/>
  <c r="AN886" i="32"/>
  <c r="AM886" i="32"/>
  <c r="AL886" i="32"/>
  <c r="AK886" i="32"/>
  <c r="AJ886" i="32"/>
  <c r="AI886" i="32"/>
  <c r="AC886" i="32"/>
  <c r="V886" i="32" a="1"/>
  <c r="V886" i="32" s="1"/>
  <c r="T886" i="32" a="1"/>
  <c r="T886" i="32" s="1"/>
  <c r="S886" i="32" a="1"/>
  <c r="S886" i="32" s="1"/>
  <c r="H886" i="32"/>
  <c r="C886" i="32"/>
  <c r="AV885" i="32"/>
  <c r="AU885" i="32"/>
  <c r="AT885" i="32"/>
  <c r="AQ885" i="32"/>
  <c r="AP885" i="32"/>
  <c r="AO885" i="32"/>
  <c r="AN885" i="32"/>
  <c r="AM885" i="32"/>
  <c r="AL885" i="32"/>
  <c r="AK885" i="32"/>
  <c r="AJ885" i="32"/>
  <c r="AI885" i="32"/>
  <c r="AC885" i="32"/>
  <c r="V885" i="32" a="1"/>
  <c r="V885" i="32" s="1"/>
  <c r="T885" i="32" a="1"/>
  <c r="T885" i="32" s="1"/>
  <c r="S885" i="32" a="1"/>
  <c r="S885" i="32" s="1"/>
  <c r="H885" i="32"/>
  <c r="C885" i="32"/>
  <c r="AV884" i="32"/>
  <c r="AU884" i="32"/>
  <c r="AT884" i="32"/>
  <c r="AQ884" i="32"/>
  <c r="AP884" i="32"/>
  <c r="AO884" i="32"/>
  <c r="AN884" i="32"/>
  <c r="AM884" i="32"/>
  <c r="AL884" i="32"/>
  <c r="AK884" i="32"/>
  <c r="AJ884" i="32"/>
  <c r="AI884" i="32"/>
  <c r="AC884" i="32"/>
  <c r="V884" i="32" a="1"/>
  <c r="V884" i="32" s="1"/>
  <c r="T884" i="32" a="1"/>
  <c r="T884" i="32" s="1"/>
  <c r="S884" i="32" a="1"/>
  <c r="S884" i="32" s="1"/>
  <c r="H884" i="32"/>
  <c r="C884" i="32"/>
  <c r="AV883" i="32"/>
  <c r="AU883" i="32"/>
  <c r="AT883" i="32"/>
  <c r="AQ883" i="32"/>
  <c r="AP883" i="32"/>
  <c r="AO883" i="32"/>
  <c r="AN883" i="32"/>
  <c r="AM883" i="32"/>
  <c r="AL883" i="32"/>
  <c r="AK883" i="32"/>
  <c r="AJ883" i="32"/>
  <c r="AI883" i="32"/>
  <c r="AC883" i="32"/>
  <c r="V883" i="32" a="1"/>
  <c r="V883" i="32" s="1"/>
  <c r="T883" i="32" a="1"/>
  <c r="T883" i="32" s="1"/>
  <c r="S883" i="32" a="1"/>
  <c r="S883" i="32" s="1"/>
  <c r="H883" i="32"/>
  <c r="C883" i="32"/>
  <c r="AV882" i="32"/>
  <c r="AU882" i="32"/>
  <c r="AT882" i="32"/>
  <c r="AQ882" i="32"/>
  <c r="AP882" i="32"/>
  <c r="AO882" i="32"/>
  <c r="AN882" i="32"/>
  <c r="AM882" i="32"/>
  <c r="AL882" i="32"/>
  <c r="AK882" i="32"/>
  <c r="AJ882" i="32"/>
  <c r="AI882" i="32"/>
  <c r="AC882" i="32"/>
  <c r="V882" i="32" a="1"/>
  <c r="V882" i="32" s="1"/>
  <c r="T882" i="32" a="1"/>
  <c r="T882" i="32" s="1"/>
  <c r="S882" i="32" a="1"/>
  <c r="S882" i="32" s="1"/>
  <c r="H882" i="32"/>
  <c r="C882" i="32"/>
  <c r="AV881" i="32"/>
  <c r="AU881" i="32"/>
  <c r="AT881" i="32"/>
  <c r="AQ881" i="32"/>
  <c r="AP881" i="32"/>
  <c r="AO881" i="32"/>
  <c r="AN881" i="32"/>
  <c r="AM881" i="32"/>
  <c r="AL881" i="32"/>
  <c r="AK881" i="32"/>
  <c r="AJ881" i="32"/>
  <c r="AI881" i="32"/>
  <c r="AC881" i="32"/>
  <c r="V881" i="32" a="1"/>
  <c r="V881" i="32" s="1"/>
  <c r="T881" i="32" a="1"/>
  <c r="T881" i="32" s="1"/>
  <c r="S881" i="32" a="1"/>
  <c r="S881" i="32" s="1"/>
  <c r="H881" i="32"/>
  <c r="C881" i="32"/>
  <c r="AV880" i="32"/>
  <c r="AU880" i="32"/>
  <c r="AT880" i="32"/>
  <c r="AQ880" i="32"/>
  <c r="AP880" i="32"/>
  <c r="AO880" i="32"/>
  <c r="AN880" i="32"/>
  <c r="AM880" i="32"/>
  <c r="AL880" i="32"/>
  <c r="AK880" i="32"/>
  <c r="AJ880" i="32"/>
  <c r="AI880" i="32"/>
  <c r="AC880" i="32"/>
  <c r="V880" i="32" a="1"/>
  <c r="V880" i="32" s="1"/>
  <c r="T880" i="32" a="1"/>
  <c r="T880" i="32" s="1"/>
  <c r="S880" i="32" a="1"/>
  <c r="S880" i="32" s="1"/>
  <c r="H880" i="32"/>
  <c r="C880" i="32"/>
  <c r="AV879" i="32"/>
  <c r="AU879" i="32"/>
  <c r="AT879" i="32"/>
  <c r="AQ879" i="32"/>
  <c r="AP879" i="32"/>
  <c r="AO879" i="32"/>
  <c r="AN879" i="32"/>
  <c r="AM879" i="32"/>
  <c r="AL879" i="32"/>
  <c r="AK879" i="32"/>
  <c r="AJ879" i="32"/>
  <c r="AI879" i="32"/>
  <c r="AC879" i="32"/>
  <c r="V879" i="32" a="1"/>
  <c r="V879" i="32" s="1"/>
  <c r="T879" i="32" a="1"/>
  <c r="T879" i="32" s="1"/>
  <c r="S879" i="32" a="1"/>
  <c r="S879" i="32" s="1"/>
  <c r="H879" i="32"/>
  <c r="C879" i="32"/>
  <c r="AV878" i="32"/>
  <c r="AU878" i="32"/>
  <c r="AT878" i="32"/>
  <c r="AQ878" i="32"/>
  <c r="AP878" i="32"/>
  <c r="AO878" i="32"/>
  <c r="AN878" i="32"/>
  <c r="AM878" i="32"/>
  <c r="AL878" i="32"/>
  <c r="AK878" i="32"/>
  <c r="AJ878" i="32"/>
  <c r="AI878" i="32"/>
  <c r="AC878" i="32"/>
  <c r="V878" i="32" a="1"/>
  <c r="V878" i="32" s="1"/>
  <c r="T878" i="32" a="1"/>
  <c r="T878" i="32" s="1"/>
  <c r="S878" i="32" a="1"/>
  <c r="S878" i="32" s="1"/>
  <c r="H878" i="32"/>
  <c r="C878" i="32"/>
  <c r="AV877" i="32"/>
  <c r="AU877" i="32"/>
  <c r="AT877" i="32"/>
  <c r="AQ877" i="32"/>
  <c r="AP877" i="32"/>
  <c r="AO877" i="32"/>
  <c r="AN877" i="32"/>
  <c r="AM877" i="32"/>
  <c r="AL877" i="32"/>
  <c r="AK877" i="32"/>
  <c r="AJ877" i="32"/>
  <c r="AI877" i="32"/>
  <c r="AC877" i="32"/>
  <c r="V877" i="32" a="1"/>
  <c r="V877" i="32" s="1"/>
  <c r="T877" i="32" a="1"/>
  <c r="T877" i="32" s="1"/>
  <c r="S877" i="32" a="1"/>
  <c r="S877" i="32" s="1"/>
  <c r="H877" i="32"/>
  <c r="C877" i="32"/>
  <c r="AV876" i="32"/>
  <c r="AU876" i="32"/>
  <c r="AT876" i="32"/>
  <c r="AQ876" i="32"/>
  <c r="AP876" i="32"/>
  <c r="AO876" i="32"/>
  <c r="AN876" i="32"/>
  <c r="AM876" i="32"/>
  <c r="AL876" i="32"/>
  <c r="AK876" i="32"/>
  <c r="AJ876" i="32"/>
  <c r="AI876" i="32"/>
  <c r="AC876" i="32"/>
  <c r="V876" i="32" a="1"/>
  <c r="V876" i="32" s="1"/>
  <c r="T876" i="32" a="1"/>
  <c r="T876" i="32" s="1"/>
  <c r="S876" i="32" a="1"/>
  <c r="S876" i="32" s="1"/>
  <c r="H876" i="32"/>
  <c r="C876" i="32"/>
  <c r="AV875" i="32"/>
  <c r="AU875" i="32"/>
  <c r="AT875" i="32"/>
  <c r="AQ875" i="32"/>
  <c r="AP875" i="32"/>
  <c r="AO875" i="32"/>
  <c r="AN875" i="32"/>
  <c r="AM875" i="32"/>
  <c r="AL875" i="32"/>
  <c r="AK875" i="32"/>
  <c r="AJ875" i="32"/>
  <c r="AI875" i="32"/>
  <c r="AC875" i="32"/>
  <c r="V875" i="32" a="1"/>
  <c r="V875" i="32" s="1"/>
  <c r="T875" i="32" a="1"/>
  <c r="T875" i="32" s="1"/>
  <c r="S875" i="32" a="1"/>
  <c r="S875" i="32" s="1"/>
  <c r="H875" i="32"/>
  <c r="C875" i="32"/>
  <c r="AV874" i="32"/>
  <c r="AU874" i="32"/>
  <c r="AT874" i="32"/>
  <c r="AQ874" i="32"/>
  <c r="AP874" i="32"/>
  <c r="AO874" i="32"/>
  <c r="AN874" i="32"/>
  <c r="AM874" i="32"/>
  <c r="AL874" i="32"/>
  <c r="AK874" i="32"/>
  <c r="AJ874" i="32"/>
  <c r="AI874" i="32"/>
  <c r="AC874" i="32"/>
  <c r="V874" i="32" a="1"/>
  <c r="V874" i="32" s="1"/>
  <c r="T874" i="32" a="1"/>
  <c r="T874" i="32" s="1"/>
  <c r="S874" i="32" a="1"/>
  <c r="S874" i="32" s="1"/>
  <c r="H874" i="32"/>
  <c r="C874" i="32"/>
  <c r="AV873" i="32"/>
  <c r="AU873" i="32"/>
  <c r="AT873" i="32"/>
  <c r="AQ873" i="32"/>
  <c r="AP873" i="32"/>
  <c r="AO873" i="32"/>
  <c r="AN873" i="32"/>
  <c r="AM873" i="32"/>
  <c r="AL873" i="32"/>
  <c r="AK873" i="32"/>
  <c r="AJ873" i="32"/>
  <c r="AI873" i="32"/>
  <c r="AC873" i="32"/>
  <c r="V873" i="32" a="1"/>
  <c r="V873" i="32" s="1"/>
  <c r="T873" i="32" a="1"/>
  <c r="T873" i="32" s="1"/>
  <c r="S873" i="32" a="1"/>
  <c r="S873" i="32" s="1"/>
  <c r="H873" i="32"/>
  <c r="C873" i="32"/>
  <c r="AV872" i="32"/>
  <c r="AU872" i="32"/>
  <c r="AT872" i="32"/>
  <c r="AQ872" i="32"/>
  <c r="AP872" i="32"/>
  <c r="AO872" i="32"/>
  <c r="AN872" i="32"/>
  <c r="AM872" i="32"/>
  <c r="AL872" i="32"/>
  <c r="AK872" i="32"/>
  <c r="AJ872" i="32"/>
  <c r="AI872" i="32"/>
  <c r="AC872" i="32"/>
  <c r="V872" i="32" a="1"/>
  <c r="V872" i="32" s="1"/>
  <c r="T872" i="32" a="1"/>
  <c r="T872" i="32" s="1"/>
  <c r="S872" i="32" a="1"/>
  <c r="S872" i="32" s="1"/>
  <c r="H872" i="32"/>
  <c r="C872" i="32"/>
  <c r="AV871" i="32"/>
  <c r="AU871" i="32"/>
  <c r="AT871" i="32"/>
  <c r="AQ871" i="32"/>
  <c r="AP871" i="32"/>
  <c r="AO871" i="32"/>
  <c r="AN871" i="32"/>
  <c r="AM871" i="32"/>
  <c r="AL871" i="32"/>
  <c r="AK871" i="32"/>
  <c r="AJ871" i="32"/>
  <c r="AI871" i="32"/>
  <c r="AC871" i="32"/>
  <c r="V871" i="32" a="1"/>
  <c r="V871" i="32" s="1"/>
  <c r="T871" i="32" a="1"/>
  <c r="T871" i="32" s="1"/>
  <c r="S871" i="32" a="1"/>
  <c r="S871" i="32" s="1"/>
  <c r="H871" i="32"/>
  <c r="C871" i="32"/>
  <c r="AV870" i="32"/>
  <c r="AU870" i="32"/>
  <c r="AT870" i="32"/>
  <c r="AQ870" i="32"/>
  <c r="AP870" i="32"/>
  <c r="AO870" i="32"/>
  <c r="AN870" i="32"/>
  <c r="AM870" i="32"/>
  <c r="AL870" i="32"/>
  <c r="AK870" i="32"/>
  <c r="AJ870" i="32"/>
  <c r="AI870" i="32"/>
  <c r="AC870" i="32"/>
  <c r="V870" i="32" a="1"/>
  <c r="V870" i="32" s="1"/>
  <c r="T870" i="32" a="1"/>
  <c r="T870" i="32" s="1"/>
  <c r="S870" i="32" a="1"/>
  <c r="S870" i="32" s="1"/>
  <c r="H870" i="32"/>
  <c r="C870" i="32"/>
  <c r="AV869" i="32"/>
  <c r="AU869" i="32"/>
  <c r="AT869" i="32"/>
  <c r="AQ869" i="32"/>
  <c r="AP869" i="32"/>
  <c r="AO869" i="32"/>
  <c r="AN869" i="32"/>
  <c r="AM869" i="32"/>
  <c r="AL869" i="32"/>
  <c r="AK869" i="32"/>
  <c r="AJ869" i="32"/>
  <c r="AI869" i="32"/>
  <c r="AC869" i="32"/>
  <c r="V869" i="32" a="1"/>
  <c r="V869" i="32" s="1"/>
  <c r="T869" i="32" a="1"/>
  <c r="T869" i="32" s="1"/>
  <c r="S869" i="32" a="1"/>
  <c r="S869" i="32" s="1"/>
  <c r="H869" i="32"/>
  <c r="C869" i="32"/>
  <c r="AV868" i="32"/>
  <c r="AU868" i="32"/>
  <c r="AT868" i="32"/>
  <c r="AQ868" i="32"/>
  <c r="AP868" i="32"/>
  <c r="AO868" i="32"/>
  <c r="AN868" i="32"/>
  <c r="AM868" i="32"/>
  <c r="AL868" i="32"/>
  <c r="AK868" i="32"/>
  <c r="AJ868" i="32"/>
  <c r="AI868" i="32"/>
  <c r="AC868" i="32"/>
  <c r="V868" i="32" a="1"/>
  <c r="V868" i="32" s="1"/>
  <c r="T868" i="32" a="1"/>
  <c r="T868" i="32" s="1"/>
  <c r="S868" i="32" a="1"/>
  <c r="S868" i="32" s="1"/>
  <c r="H868" i="32"/>
  <c r="C868" i="32"/>
  <c r="AV867" i="32"/>
  <c r="AU867" i="32"/>
  <c r="AT867" i="32"/>
  <c r="AQ867" i="32"/>
  <c r="AP867" i="32"/>
  <c r="AO867" i="32"/>
  <c r="AN867" i="32"/>
  <c r="AM867" i="32"/>
  <c r="AL867" i="32"/>
  <c r="AK867" i="32"/>
  <c r="AJ867" i="32"/>
  <c r="AI867" i="32"/>
  <c r="AC867" i="32"/>
  <c r="V867" i="32" a="1"/>
  <c r="V867" i="32" s="1"/>
  <c r="T867" i="32" a="1"/>
  <c r="T867" i="32" s="1"/>
  <c r="S867" i="32" a="1"/>
  <c r="S867" i="32" s="1"/>
  <c r="H867" i="32"/>
  <c r="C867" i="32"/>
  <c r="AV866" i="32"/>
  <c r="AU866" i="32"/>
  <c r="AT866" i="32"/>
  <c r="AQ866" i="32"/>
  <c r="AP866" i="32"/>
  <c r="AO866" i="32"/>
  <c r="AN866" i="32"/>
  <c r="AM866" i="32"/>
  <c r="AL866" i="32"/>
  <c r="AK866" i="32"/>
  <c r="AJ866" i="32"/>
  <c r="AI866" i="32"/>
  <c r="AC866" i="32"/>
  <c r="V866" i="32" a="1"/>
  <c r="V866" i="32" s="1"/>
  <c r="T866" i="32" a="1"/>
  <c r="T866" i="32" s="1"/>
  <c r="S866" i="32" a="1"/>
  <c r="S866" i="32" s="1"/>
  <c r="H866" i="32"/>
  <c r="C866" i="32"/>
  <c r="AV865" i="32"/>
  <c r="AU865" i="32"/>
  <c r="AT865" i="32"/>
  <c r="AQ865" i="32"/>
  <c r="AP865" i="32"/>
  <c r="AO865" i="32"/>
  <c r="AN865" i="32"/>
  <c r="AM865" i="32"/>
  <c r="AL865" i="32"/>
  <c r="AK865" i="32"/>
  <c r="AJ865" i="32"/>
  <c r="AI865" i="32"/>
  <c r="AC865" i="32"/>
  <c r="V865" i="32" a="1"/>
  <c r="V865" i="32" s="1"/>
  <c r="T865" i="32" a="1"/>
  <c r="T865" i="32" s="1"/>
  <c r="S865" i="32" a="1"/>
  <c r="S865" i="32" s="1"/>
  <c r="H865" i="32"/>
  <c r="C865" i="32"/>
  <c r="AV864" i="32"/>
  <c r="AU864" i="32"/>
  <c r="AT864" i="32"/>
  <c r="AQ864" i="32"/>
  <c r="AP864" i="32"/>
  <c r="AO864" i="32"/>
  <c r="AN864" i="32"/>
  <c r="AM864" i="32"/>
  <c r="AL864" i="32"/>
  <c r="AK864" i="32"/>
  <c r="AJ864" i="32"/>
  <c r="AI864" i="32"/>
  <c r="AC864" i="32"/>
  <c r="V864" i="32" a="1"/>
  <c r="V864" i="32" s="1"/>
  <c r="T864" i="32" a="1"/>
  <c r="T864" i="32" s="1"/>
  <c r="S864" i="32" a="1"/>
  <c r="S864" i="32" s="1"/>
  <c r="H864" i="32"/>
  <c r="C864" i="32"/>
  <c r="AV863" i="32"/>
  <c r="AU863" i="32"/>
  <c r="AT863" i="32"/>
  <c r="AQ863" i="32"/>
  <c r="AP863" i="32"/>
  <c r="AO863" i="32"/>
  <c r="AN863" i="32"/>
  <c r="AM863" i="32"/>
  <c r="AL863" i="32"/>
  <c r="AK863" i="32"/>
  <c r="AJ863" i="32"/>
  <c r="AI863" i="32"/>
  <c r="AC863" i="32"/>
  <c r="V863" i="32" a="1"/>
  <c r="V863" i="32" s="1"/>
  <c r="T863" i="32" a="1"/>
  <c r="T863" i="32" s="1"/>
  <c r="S863" i="32" a="1"/>
  <c r="S863" i="32" s="1"/>
  <c r="H863" i="32"/>
  <c r="C863" i="32"/>
  <c r="AV862" i="32"/>
  <c r="AU862" i="32"/>
  <c r="AT862" i="32"/>
  <c r="AQ862" i="32"/>
  <c r="AP862" i="32"/>
  <c r="AO862" i="32"/>
  <c r="AN862" i="32"/>
  <c r="AM862" i="32"/>
  <c r="AL862" i="32"/>
  <c r="AK862" i="32"/>
  <c r="AJ862" i="32"/>
  <c r="AI862" i="32"/>
  <c r="AC862" i="32"/>
  <c r="V862" i="32" a="1"/>
  <c r="V862" i="32" s="1"/>
  <c r="T862" i="32" a="1"/>
  <c r="T862" i="32" s="1"/>
  <c r="S862" i="32" a="1"/>
  <c r="S862" i="32" s="1"/>
  <c r="H862" i="32"/>
  <c r="C862" i="32"/>
  <c r="AV861" i="32"/>
  <c r="AU861" i="32"/>
  <c r="AT861" i="32"/>
  <c r="AQ861" i="32"/>
  <c r="AP861" i="32"/>
  <c r="AO861" i="32"/>
  <c r="AN861" i="32"/>
  <c r="AM861" i="32"/>
  <c r="AL861" i="32"/>
  <c r="AK861" i="32"/>
  <c r="AJ861" i="32"/>
  <c r="AI861" i="32"/>
  <c r="AC861" i="32"/>
  <c r="V861" i="32" a="1"/>
  <c r="V861" i="32" s="1"/>
  <c r="T861" i="32" a="1"/>
  <c r="T861" i="32" s="1"/>
  <c r="S861" i="32" a="1"/>
  <c r="S861" i="32" s="1"/>
  <c r="H861" i="32"/>
  <c r="C861" i="32"/>
  <c r="AV860" i="32"/>
  <c r="AU860" i="32"/>
  <c r="AT860" i="32"/>
  <c r="AQ860" i="32"/>
  <c r="AP860" i="32"/>
  <c r="AO860" i="32"/>
  <c r="AN860" i="32"/>
  <c r="AM860" i="32"/>
  <c r="AL860" i="32"/>
  <c r="AK860" i="32"/>
  <c r="AJ860" i="32"/>
  <c r="AI860" i="32"/>
  <c r="AC860" i="32"/>
  <c r="V860" i="32" a="1"/>
  <c r="V860" i="32" s="1"/>
  <c r="T860" i="32" a="1"/>
  <c r="T860" i="32" s="1"/>
  <c r="S860" i="32" a="1"/>
  <c r="S860" i="32" s="1"/>
  <c r="H860" i="32"/>
  <c r="C860" i="32"/>
  <c r="AV859" i="32"/>
  <c r="AU859" i="32"/>
  <c r="AT859" i="32"/>
  <c r="AQ859" i="32"/>
  <c r="AP859" i="32"/>
  <c r="AO859" i="32"/>
  <c r="AN859" i="32"/>
  <c r="AM859" i="32"/>
  <c r="AL859" i="32"/>
  <c r="AK859" i="32"/>
  <c r="AJ859" i="32"/>
  <c r="AI859" i="32"/>
  <c r="AC859" i="32"/>
  <c r="V859" i="32" a="1"/>
  <c r="V859" i="32" s="1"/>
  <c r="T859" i="32" a="1"/>
  <c r="T859" i="32" s="1"/>
  <c r="S859" i="32" a="1"/>
  <c r="S859" i="32" s="1"/>
  <c r="H859" i="32"/>
  <c r="C859" i="32"/>
  <c r="AV858" i="32"/>
  <c r="AU858" i="32"/>
  <c r="AT858" i="32"/>
  <c r="AQ858" i="32"/>
  <c r="AP858" i="32"/>
  <c r="AO858" i="32"/>
  <c r="AN858" i="32"/>
  <c r="AM858" i="32"/>
  <c r="AL858" i="32"/>
  <c r="AK858" i="32"/>
  <c r="AJ858" i="32"/>
  <c r="AI858" i="32"/>
  <c r="AC858" i="32"/>
  <c r="V858" i="32" a="1"/>
  <c r="V858" i="32" s="1"/>
  <c r="T858" i="32" a="1"/>
  <c r="T858" i="32" s="1"/>
  <c r="S858" i="32" a="1"/>
  <c r="S858" i="32" s="1"/>
  <c r="H858" i="32"/>
  <c r="C858" i="32"/>
  <c r="AV857" i="32"/>
  <c r="AU857" i="32"/>
  <c r="AT857" i="32"/>
  <c r="AQ857" i="32"/>
  <c r="AP857" i="32"/>
  <c r="AO857" i="32"/>
  <c r="AN857" i="32"/>
  <c r="AM857" i="32"/>
  <c r="AL857" i="32"/>
  <c r="AK857" i="32"/>
  <c r="AJ857" i="32"/>
  <c r="AI857" i="32"/>
  <c r="AC857" i="32"/>
  <c r="V857" i="32" a="1"/>
  <c r="V857" i="32" s="1"/>
  <c r="T857" i="32" a="1"/>
  <c r="T857" i="32" s="1"/>
  <c r="S857" i="32" a="1"/>
  <c r="S857" i="32" s="1"/>
  <c r="H857" i="32"/>
  <c r="C857" i="32"/>
  <c r="AV856" i="32"/>
  <c r="AU856" i="32"/>
  <c r="AT856" i="32"/>
  <c r="AQ856" i="32"/>
  <c r="AP856" i="32"/>
  <c r="AO856" i="32"/>
  <c r="AN856" i="32"/>
  <c r="AM856" i="32"/>
  <c r="AL856" i="32"/>
  <c r="AK856" i="32"/>
  <c r="AJ856" i="32"/>
  <c r="AI856" i="32"/>
  <c r="AC856" i="32"/>
  <c r="V856" i="32" a="1"/>
  <c r="V856" i="32" s="1"/>
  <c r="T856" i="32" a="1"/>
  <c r="T856" i="32" s="1"/>
  <c r="S856" i="32" a="1"/>
  <c r="S856" i="32" s="1"/>
  <c r="H856" i="32"/>
  <c r="C856" i="32"/>
  <c r="AV855" i="32"/>
  <c r="AU855" i="32"/>
  <c r="AT855" i="32"/>
  <c r="AQ855" i="32"/>
  <c r="AP855" i="32"/>
  <c r="AO855" i="32"/>
  <c r="AN855" i="32"/>
  <c r="AM855" i="32"/>
  <c r="AL855" i="32"/>
  <c r="AK855" i="32"/>
  <c r="AJ855" i="32"/>
  <c r="AI855" i="32"/>
  <c r="AC855" i="32"/>
  <c r="V855" i="32" a="1"/>
  <c r="V855" i="32" s="1"/>
  <c r="T855" i="32" a="1"/>
  <c r="T855" i="32" s="1"/>
  <c r="S855" i="32" a="1"/>
  <c r="S855" i="32" s="1"/>
  <c r="H855" i="32"/>
  <c r="C855" i="32"/>
  <c r="AV854" i="32"/>
  <c r="AU854" i="32"/>
  <c r="AT854" i="32"/>
  <c r="AQ854" i="32"/>
  <c r="AP854" i="32"/>
  <c r="AO854" i="32"/>
  <c r="AN854" i="32"/>
  <c r="AM854" i="32"/>
  <c r="AL854" i="32"/>
  <c r="AK854" i="32"/>
  <c r="AJ854" i="32"/>
  <c r="AI854" i="32"/>
  <c r="AC854" i="32"/>
  <c r="V854" i="32" a="1"/>
  <c r="V854" i="32" s="1"/>
  <c r="T854" i="32" a="1"/>
  <c r="T854" i="32" s="1"/>
  <c r="S854" i="32" a="1"/>
  <c r="S854" i="32" s="1"/>
  <c r="H854" i="32"/>
  <c r="C854" i="32"/>
  <c r="AV853" i="32"/>
  <c r="AU853" i="32"/>
  <c r="AT853" i="32"/>
  <c r="AQ853" i="32"/>
  <c r="AP853" i="32"/>
  <c r="AO853" i="32"/>
  <c r="AN853" i="32"/>
  <c r="AM853" i="32"/>
  <c r="AL853" i="32"/>
  <c r="AK853" i="32"/>
  <c r="AJ853" i="32"/>
  <c r="AI853" i="32"/>
  <c r="AC853" i="32"/>
  <c r="V853" i="32" a="1"/>
  <c r="V853" i="32" s="1"/>
  <c r="T853" i="32" a="1"/>
  <c r="T853" i="32" s="1"/>
  <c r="S853" i="32" a="1"/>
  <c r="S853" i="32" s="1"/>
  <c r="H853" i="32"/>
  <c r="C853" i="32"/>
  <c r="AV852" i="32"/>
  <c r="AU852" i="32"/>
  <c r="AT852" i="32"/>
  <c r="AQ852" i="32"/>
  <c r="AP852" i="32"/>
  <c r="AO852" i="32"/>
  <c r="AN852" i="32"/>
  <c r="AM852" i="32"/>
  <c r="AL852" i="32"/>
  <c r="AK852" i="32"/>
  <c r="AJ852" i="32"/>
  <c r="AI852" i="32"/>
  <c r="AC852" i="32"/>
  <c r="V852" i="32" a="1"/>
  <c r="V852" i="32" s="1"/>
  <c r="T852" i="32" a="1"/>
  <c r="T852" i="32" s="1"/>
  <c r="S852" i="32" a="1"/>
  <c r="S852" i="32" s="1"/>
  <c r="H852" i="32"/>
  <c r="C852" i="32"/>
  <c r="AV851" i="32"/>
  <c r="AU851" i="32"/>
  <c r="AT851" i="32"/>
  <c r="AQ851" i="32"/>
  <c r="AP851" i="32"/>
  <c r="AO851" i="32"/>
  <c r="AN851" i="32"/>
  <c r="AM851" i="32"/>
  <c r="AL851" i="32"/>
  <c r="AK851" i="32"/>
  <c r="AJ851" i="32"/>
  <c r="AI851" i="32"/>
  <c r="AC851" i="32"/>
  <c r="V851" i="32" a="1"/>
  <c r="V851" i="32" s="1"/>
  <c r="T851" i="32" a="1"/>
  <c r="T851" i="32" s="1"/>
  <c r="S851" i="32" a="1"/>
  <c r="S851" i="32" s="1"/>
  <c r="H851" i="32"/>
  <c r="C851" i="32"/>
  <c r="AV850" i="32"/>
  <c r="AU850" i="32"/>
  <c r="AT850" i="32"/>
  <c r="AQ850" i="32"/>
  <c r="AP850" i="32"/>
  <c r="AO850" i="32"/>
  <c r="AN850" i="32"/>
  <c r="AM850" i="32"/>
  <c r="AL850" i="32"/>
  <c r="AK850" i="32"/>
  <c r="AJ850" i="32"/>
  <c r="AI850" i="32"/>
  <c r="AC850" i="32"/>
  <c r="V850" i="32" a="1"/>
  <c r="V850" i="32" s="1"/>
  <c r="T850" i="32" a="1"/>
  <c r="T850" i="32" s="1"/>
  <c r="S850" i="32" a="1"/>
  <c r="S850" i="32" s="1"/>
  <c r="H850" i="32"/>
  <c r="C850" i="32"/>
  <c r="AV849" i="32"/>
  <c r="AU849" i="32"/>
  <c r="AT849" i="32"/>
  <c r="AQ849" i="32"/>
  <c r="AP849" i="32"/>
  <c r="AO849" i="32"/>
  <c r="AN849" i="32"/>
  <c r="AM849" i="32"/>
  <c r="AL849" i="32"/>
  <c r="AK849" i="32"/>
  <c r="AJ849" i="32"/>
  <c r="AI849" i="32"/>
  <c r="AC849" i="32"/>
  <c r="V849" i="32" a="1"/>
  <c r="V849" i="32" s="1"/>
  <c r="T849" i="32" a="1"/>
  <c r="T849" i="32" s="1"/>
  <c r="S849" i="32" a="1"/>
  <c r="S849" i="32" s="1"/>
  <c r="H849" i="32"/>
  <c r="C849" i="32"/>
  <c r="AV848" i="32"/>
  <c r="AU848" i="32"/>
  <c r="AT848" i="32"/>
  <c r="AQ848" i="32"/>
  <c r="AP848" i="32"/>
  <c r="AO848" i="32"/>
  <c r="AN848" i="32"/>
  <c r="AM848" i="32"/>
  <c r="AL848" i="32"/>
  <c r="AK848" i="32"/>
  <c r="AJ848" i="32"/>
  <c r="AI848" i="32"/>
  <c r="AC848" i="32"/>
  <c r="V848" i="32" a="1"/>
  <c r="V848" i="32" s="1"/>
  <c r="T848" i="32" a="1"/>
  <c r="T848" i="32" s="1"/>
  <c r="S848" i="32" a="1"/>
  <c r="S848" i="32" s="1"/>
  <c r="H848" i="32"/>
  <c r="C848" i="32"/>
  <c r="AV847" i="32"/>
  <c r="AU847" i="32"/>
  <c r="AT847" i="32"/>
  <c r="AQ847" i="32"/>
  <c r="AP847" i="32"/>
  <c r="AO847" i="32"/>
  <c r="AN847" i="32"/>
  <c r="AM847" i="32"/>
  <c r="AL847" i="32"/>
  <c r="AK847" i="32"/>
  <c r="AJ847" i="32"/>
  <c r="AI847" i="32"/>
  <c r="AC847" i="32"/>
  <c r="V847" i="32" a="1"/>
  <c r="V847" i="32" s="1"/>
  <c r="T847" i="32" a="1"/>
  <c r="T847" i="32" s="1"/>
  <c r="S847" i="32" a="1"/>
  <c r="S847" i="32" s="1"/>
  <c r="H847" i="32"/>
  <c r="C847" i="32"/>
  <c r="AV846" i="32"/>
  <c r="AU846" i="32"/>
  <c r="AT846" i="32"/>
  <c r="AQ846" i="32"/>
  <c r="AP846" i="32"/>
  <c r="AO846" i="32"/>
  <c r="AN846" i="32"/>
  <c r="AM846" i="32"/>
  <c r="AL846" i="32"/>
  <c r="AK846" i="32"/>
  <c r="AJ846" i="32"/>
  <c r="AI846" i="32"/>
  <c r="AC846" i="32"/>
  <c r="V846" i="32" a="1"/>
  <c r="V846" i="32" s="1"/>
  <c r="T846" i="32" a="1"/>
  <c r="T846" i="32" s="1"/>
  <c r="S846" i="32" a="1"/>
  <c r="S846" i="32" s="1"/>
  <c r="H846" i="32"/>
  <c r="C846" i="32"/>
  <c r="AV845" i="32"/>
  <c r="AU845" i="32"/>
  <c r="AT845" i="32"/>
  <c r="AQ845" i="32"/>
  <c r="AP845" i="32"/>
  <c r="AO845" i="32"/>
  <c r="AN845" i="32"/>
  <c r="AM845" i="32"/>
  <c r="AL845" i="32"/>
  <c r="AK845" i="32"/>
  <c r="AJ845" i="32"/>
  <c r="AI845" i="32"/>
  <c r="AC845" i="32"/>
  <c r="V845" i="32" a="1"/>
  <c r="V845" i="32" s="1"/>
  <c r="T845" i="32" a="1"/>
  <c r="T845" i="32" s="1"/>
  <c r="S845" i="32" a="1"/>
  <c r="S845" i="32" s="1"/>
  <c r="H845" i="32"/>
  <c r="C845" i="32"/>
  <c r="AV844" i="32"/>
  <c r="AU844" i="32"/>
  <c r="AT844" i="32"/>
  <c r="AQ844" i="32"/>
  <c r="AP844" i="32"/>
  <c r="AO844" i="32"/>
  <c r="AN844" i="32"/>
  <c r="AM844" i="32"/>
  <c r="AL844" i="32"/>
  <c r="AK844" i="32"/>
  <c r="AJ844" i="32"/>
  <c r="AI844" i="32"/>
  <c r="AC844" i="32"/>
  <c r="V844" i="32" a="1"/>
  <c r="V844" i="32" s="1"/>
  <c r="T844" i="32" a="1"/>
  <c r="T844" i="32" s="1"/>
  <c r="S844" i="32" a="1"/>
  <c r="S844" i="32" s="1"/>
  <c r="H844" i="32"/>
  <c r="C844" i="32"/>
  <c r="AV843" i="32"/>
  <c r="AU843" i="32"/>
  <c r="AT843" i="32"/>
  <c r="AQ843" i="32"/>
  <c r="AP843" i="32"/>
  <c r="AO843" i="32"/>
  <c r="AN843" i="32"/>
  <c r="AM843" i="32"/>
  <c r="AL843" i="32"/>
  <c r="AK843" i="32"/>
  <c r="AJ843" i="32"/>
  <c r="AI843" i="32"/>
  <c r="AC843" i="32"/>
  <c r="V843" i="32" a="1"/>
  <c r="V843" i="32" s="1"/>
  <c r="T843" i="32" a="1"/>
  <c r="T843" i="32" s="1"/>
  <c r="S843" i="32" a="1"/>
  <c r="S843" i="32" s="1"/>
  <c r="H843" i="32"/>
  <c r="C843" i="32"/>
  <c r="AV842" i="32"/>
  <c r="AU842" i="32"/>
  <c r="AT842" i="32"/>
  <c r="AQ842" i="32"/>
  <c r="AP842" i="32"/>
  <c r="AO842" i="32"/>
  <c r="AN842" i="32"/>
  <c r="AM842" i="32"/>
  <c r="AL842" i="32"/>
  <c r="AK842" i="32"/>
  <c r="AJ842" i="32"/>
  <c r="AI842" i="32"/>
  <c r="AC842" i="32"/>
  <c r="V842" i="32" a="1"/>
  <c r="V842" i="32" s="1"/>
  <c r="T842" i="32" a="1"/>
  <c r="T842" i="32" s="1"/>
  <c r="S842" i="32" a="1"/>
  <c r="S842" i="32" s="1"/>
  <c r="H842" i="32"/>
  <c r="C842" i="32"/>
  <c r="AV841" i="32"/>
  <c r="AU841" i="32"/>
  <c r="AT841" i="32"/>
  <c r="AQ841" i="32"/>
  <c r="AP841" i="32"/>
  <c r="AO841" i="32"/>
  <c r="AN841" i="32"/>
  <c r="AM841" i="32"/>
  <c r="AL841" i="32"/>
  <c r="AK841" i="32"/>
  <c r="AJ841" i="32"/>
  <c r="AI841" i="32"/>
  <c r="AC841" i="32"/>
  <c r="V841" i="32" a="1"/>
  <c r="V841" i="32" s="1"/>
  <c r="T841" i="32" a="1"/>
  <c r="T841" i="32" s="1"/>
  <c r="S841" i="32" a="1"/>
  <c r="S841" i="32" s="1"/>
  <c r="H841" i="32"/>
  <c r="C841" i="32"/>
  <c r="AV840" i="32"/>
  <c r="AU840" i="32"/>
  <c r="AT840" i="32"/>
  <c r="AQ840" i="32"/>
  <c r="AP840" i="32"/>
  <c r="AO840" i="32"/>
  <c r="AN840" i="32"/>
  <c r="AM840" i="32"/>
  <c r="AL840" i="32"/>
  <c r="AK840" i="32"/>
  <c r="AJ840" i="32"/>
  <c r="AI840" i="32"/>
  <c r="AC840" i="32"/>
  <c r="V840" i="32" a="1"/>
  <c r="V840" i="32" s="1"/>
  <c r="T840" i="32" a="1"/>
  <c r="T840" i="32" s="1"/>
  <c r="S840" i="32" a="1"/>
  <c r="S840" i="32" s="1"/>
  <c r="H840" i="32"/>
  <c r="C840" i="32"/>
  <c r="AV839" i="32"/>
  <c r="AU839" i="32"/>
  <c r="AT839" i="32"/>
  <c r="AQ839" i="32"/>
  <c r="AP839" i="32"/>
  <c r="AO839" i="32"/>
  <c r="AN839" i="32"/>
  <c r="AM839" i="32"/>
  <c r="AL839" i="32"/>
  <c r="AK839" i="32"/>
  <c r="AJ839" i="32"/>
  <c r="AI839" i="32"/>
  <c r="AC839" i="32"/>
  <c r="V839" i="32" a="1"/>
  <c r="V839" i="32" s="1"/>
  <c r="T839" i="32" a="1"/>
  <c r="T839" i="32" s="1"/>
  <c r="S839" i="32" a="1"/>
  <c r="S839" i="32" s="1"/>
  <c r="H839" i="32"/>
  <c r="C839" i="32"/>
  <c r="AV838" i="32"/>
  <c r="AU838" i="32"/>
  <c r="AT838" i="32"/>
  <c r="AQ838" i="32"/>
  <c r="AP838" i="32"/>
  <c r="AO838" i="32"/>
  <c r="AN838" i="32"/>
  <c r="AM838" i="32"/>
  <c r="AL838" i="32"/>
  <c r="AK838" i="32"/>
  <c r="AJ838" i="32"/>
  <c r="AI838" i="32"/>
  <c r="AC838" i="32"/>
  <c r="V838" i="32" a="1"/>
  <c r="V838" i="32" s="1"/>
  <c r="T838" i="32" a="1"/>
  <c r="T838" i="32" s="1"/>
  <c r="S838" i="32" a="1"/>
  <c r="S838" i="32" s="1"/>
  <c r="H838" i="32"/>
  <c r="C838" i="32"/>
  <c r="AV837" i="32"/>
  <c r="AU837" i="32"/>
  <c r="AT837" i="32"/>
  <c r="AQ837" i="32"/>
  <c r="AP837" i="32"/>
  <c r="AO837" i="32"/>
  <c r="AN837" i="32"/>
  <c r="AM837" i="32"/>
  <c r="AL837" i="32"/>
  <c r="AK837" i="32"/>
  <c r="AJ837" i="32"/>
  <c r="AI837" i="32"/>
  <c r="AC837" i="32"/>
  <c r="V837" i="32" a="1"/>
  <c r="V837" i="32" s="1"/>
  <c r="T837" i="32" a="1"/>
  <c r="T837" i="32" s="1"/>
  <c r="S837" i="32" a="1"/>
  <c r="S837" i="32" s="1"/>
  <c r="H837" i="32"/>
  <c r="C837" i="32"/>
  <c r="AV836" i="32"/>
  <c r="AU836" i="32"/>
  <c r="AT836" i="32"/>
  <c r="AQ836" i="32"/>
  <c r="AP836" i="32"/>
  <c r="AO836" i="32"/>
  <c r="AN836" i="32"/>
  <c r="AM836" i="32"/>
  <c r="AL836" i="32"/>
  <c r="AK836" i="32"/>
  <c r="AJ836" i="32"/>
  <c r="AI836" i="32"/>
  <c r="AC836" i="32"/>
  <c r="V836" i="32" a="1"/>
  <c r="V836" i="32" s="1"/>
  <c r="T836" i="32" a="1"/>
  <c r="T836" i="32" s="1"/>
  <c r="S836" i="32" a="1"/>
  <c r="S836" i="32" s="1"/>
  <c r="H836" i="32"/>
  <c r="C836" i="32"/>
  <c r="AV835" i="32"/>
  <c r="AU835" i="32"/>
  <c r="AT835" i="32"/>
  <c r="AQ835" i="32"/>
  <c r="AP835" i="32"/>
  <c r="AO835" i="32"/>
  <c r="AN835" i="32"/>
  <c r="AM835" i="32"/>
  <c r="AL835" i="32"/>
  <c r="AK835" i="32"/>
  <c r="AJ835" i="32"/>
  <c r="AI835" i="32"/>
  <c r="AC835" i="32"/>
  <c r="V835" i="32" a="1"/>
  <c r="V835" i="32" s="1"/>
  <c r="T835" i="32" a="1"/>
  <c r="T835" i="32" s="1"/>
  <c r="S835" i="32" a="1"/>
  <c r="S835" i="32" s="1"/>
  <c r="H835" i="32"/>
  <c r="C835" i="32"/>
  <c r="AV834" i="32"/>
  <c r="AU834" i="32"/>
  <c r="AT834" i="32"/>
  <c r="AQ834" i="32"/>
  <c r="AP834" i="32"/>
  <c r="AO834" i="32"/>
  <c r="AN834" i="32"/>
  <c r="AM834" i="32"/>
  <c r="AL834" i="32"/>
  <c r="AK834" i="32"/>
  <c r="AJ834" i="32"/>
  <c r="AI834" i="32"/>
  <c r="AC834" i="32"/>
  <c r="V834" i="32" a="1"/>
  <c r="V834" i="32" s="1"/>
  <c r="T834" i="32" a="1"/>
  <c r="T834" i="32" s="1"/>
  <c r="S834" i="32" a="1"/>
  <c r="S834" i="32" s="1"/>
  <c r="H834" i="32"/>
  <c r="C834" i="32"/>
  <c r="AV833" i="32"/>
  <c r="AU833" i="32"/>
  <c r="AT833" i="32"/>
  <c r="AQ833" i="32"/>
  <c r="AP833" i="32"/>
  <c r="AO833" i="32"/>
  <c r="AN833" i="32"/>
  <c r="AM833" i="32"/>
  <c r="AL833" i="32"/>
  <c r="AK833" i="32"/>
  <c r="AJ833" i="32"/>
  <c r="AI833" i="32"/>
  <c r="AC833" i="32"/>
  <c r="V833" i="32" a="1"/>
  <c r="V833" i="32" s="1"/>
  <c r="T833" i="32" a="1"/>
  <c r="T833" i="32" s="1"/>
  <c r="S833" i="32" a="1"/>
  <c r="S833" i="32" s="1"/>
  <c r="H833" i="32"/>
  <c r="C833" i="32"/>
  <c r="AV832" i="32"/>
  <c r="AU832" i="32"/>
  <c r="AT832" i="32"/>
  <c r="AQ832" i="32"/>
  <c r="AP832" i="32"/>
  <c r="AO832" i="32"/>
  <c r="AN832" i="32"/>
  <c r="AM832" i="32"/>
  <c r="AL832" i="32"/>
  <c r="AK832" i="32"/>
  <c r="AJ832" i="32"/>
  <c r="AI832" i="32"/>
  <c r="AC832" i="32"/>
  <c r="V832" i="32" a="1"/>
  <c r="V832" i="32" s="1"/>
  <c r="T832" i="32" a="1"/>
  <c r="T832" i="32" s="1"/>
  <c r="S832" i="32" a="1"/>
  <c r="S832" i="32" s="1"/>
  <c r="H832" i="32"/>
  <c r="C832" i="32"/>
  <c r="AV831" i="32"/>
  <c r="AU831" i="32"/>
  <c r="AT831" i="32"/>
  <c r="AQ831" i="32"/>
  <c r="AP831" i="32"/>
  <c r="AO831" i="32"/>
  <c r="AN831" i="32"/>
  <c r="AM831" i="32"/>
  <c r="AL831" i="32"/>
  <c r="AK831" i="32"/>
  <c r="AJ831" i="32"/>
  <c r="AI831" i="32"/>
  <c r="AC831" i="32"/>
  <c r="V831" i="32" a="1"/>
  <c r="V831" i="32" s="1"/>
  <c r="T831" i="32" a="1"/>
  <c r="T831" i="32" s="1"/>
  <c r="S831" i="32" a="1"/>
  <c r="S831" i="32" s="1"/>
  <c r="H831" i="32"/>
  <c r="C831" i="32"/>
  <c r="AV830" i="32"/>
  <c r="AU830" i="32"/>
  <c r="AT830" i="32"/>
  <c r="AQ830" i="32"/>
  <c r="AP830" i="32"/>
  <c r="AO830" i="32"/>
  <c r="AN830" i="32"/>
  <c r="AM830" i="32"/>
  <c r="AL830" i="32"/>
  <c r="AK830" i="32"/>
  <c r="AJ830" i="32"/>
  <c r="AI830" i="32"/>
  <c r="AC830" i="32"/>
  <c r="V830" i="32" a="1"/>
  <c r="V830" i="32" s="1"/>
  <c r="T830" i="32" a="1"/>
  <c r="T830" i="32" s="1"/>
  <c r="S830" i="32" a="1"/>
  <c r="S830" i="32" s="1"/>
  <c r="H830" i="32"/>
  <c r="C830" i="32"/>
  <c r="AV829" i="32"/>
  <c r="AU829" i="32"/>
  <c r="AT829" i="32"/>
  <c r="AQ829" i="32"/>
  <c r="AP829" i="32"/>
  <c r="AO829" i="32"/>
  <c r="AN829" i="32"/>
  <c r="AM829" i="32"/>
  <c r="AL829" i="32"/>
  <c r="AK829" i="32"/>
  <c r="AJ829" i="32"/>
  <c r="AI829" i="32"/>
  <c r="AC829" i="32"/>
  <c r="V829" i="32" a="1"/>
  <c r="V829" i="32" s="1"/>
  <c r="T829" i="32" a="1"/>
  <c r="T829" i="32" s="1"/>
  <c r="S829" i="32" a="1"/>
  <c r="S829" i="32" s="1"/>
  <c r="H829" i="32"/>
  <c r="C829" i="32"/>
  <c r="AV828" i="32"/>
  <c r="AU828" i="32"/>
  <c r="AT828" i="32"/>
  <c r="AQ828" i="32"/>
  <c r="AP828" i="32"/>
  <c r="AO828" i="32"/>
  <c r="AN828" i="32"/>
  <c r="AM828" i="32"/>
  <c r="AL828" i="32"/>
  <c r="AK828" i="32"/>
  <c r="AJ828" i="32"/>
  <c r="AI828" i="32"/>
  <c r="AC828" i="32"/>
  <c r="V828" i="32" a="1"/>
  <c r="V828" i="32" s="1"/>
  <c r="T828" i="32" a="1"/>
  <c r="T828" i="32" s="1"/>
  <c r="S828" i="32" a="1"/>
  <c r="S828" i="32" s="1"/>
  <c r="H828" i="32"/>
  <c r="C828" i="32"/>
  <c r="AV827" i="32"/>
  <c r="AU827" i="32"/>
  <c r="AT827" i="32"/>
  <c r="AQ827" i="32"/>
  <c r="AP827" i="32"/>
  <c r="AO827" i="32"/>
  <c r="AN827" i="32"/>
  <c r="AM827" i="32"/>
  <c r="AL827" i="32"/>
  <c r="AK827" i="32"/>
  <c r="AJ827" i="32"/>
  <c r="AI827" i="32"/>
  <c r="AC827" i="32"/>
  <c r="V827" i="32" a="1"/>
  <c r="V827" i="32" s="1"/>
  <c r="T827" i="32" a="1"/>
  <c r="T827" i="32" s="1"/>
  <c r="S827" i="32" a="1"/>
  <c r="S827" i="32" s="1"/>
  <c r="H827" i="32"/>
  <c r="C827" i="32"/>
  <c r="AV826" i="32"/>
  <c r="AU826" i="32"/>
  <c r="AT826" i="32"/>
  <c r="AQ826" i="32"/>
  <c r="AP826" i="32"/>
  <c r="AO826" i="32"/>
  <c r="AN826" i="32"/>
  <c r="AM826" i="32"/>
  <c r="AL826" i="32"/>
  <c r="AK826" i="32"/>
  <c r="AJ826" i="32"/>
  <c r="AI826" i="32"/>
  <c r="AC826" i="32"/>
  <c r="V826" i="32" a="1"/>
  <c r="V826" i="32" s="1"/>
  <c r="T826" i="32" a="1"/>
  <c r="T826" i="32" s="1"/>
  <c r="S826" i="32" a="1"/>
  <c r="S826" i="32" s="1"/>
  <c r="H826" i="32"/>
  <c r="C826" i="32"/>
  <c r="AV825" i="32"/>
  <c r="AU825" i="32"/>
  <c r="AT825" i="32"/>
  <c r="AQ825" i="32"/>
  <c r="AP825" i="32"/>
  <c r="AO825" i="32"/>
  <c r="AN825" i="32"/>
  <c r="AM825" i="32"/>
  <c r="AL825" i="32"/>
  <c r="AK825" i="32"/>
  <c r="AJ825" i="32"/>
  <c r="AI825" i="32"/>
  <c r="AC825" i="32"/>
  <c r="V825" i="32" a="1"/>
  <c r="V825" i="32" s="1"/>
  <c r="T825" i="32" a="1"/>
  <c r="T825" i="32" s="1"/>
  <c r="S825" i="32" a="1"/>
  <c r="S825" i="32" s="1"/>
  <c r="H825" i="32"/>
  <c r="C825" i="32"/>
  <c r="AV824" i="32"/>
  <c r="AU824" i="32"/>
  <c r="AT824" i="32"/>
  <c r="AQ824" i="32"/>
  <c r="AP824" i="32"/>
  <c r="AO824" i="32"/>
  <c r="AN824" i="32"/>
  <c r="AM824" i="32"/>
  <c r="AL824" i="32"/>
  <c r="AK824" i="32"/>
  <c r="AJ824" i="32"/>
  <c r="AI824" i="32"/>
  <c r="AC824" i="32"/>
  <c r="V824" i="32" a="1"/>
  <c r="V824" i="32" s="1"/>
  <c r="T824" i="32" a="1"/>
  <c r="T824" i="32" s="1"/>
  <c r="S824" i="32" a="1"/>
  <c r="S824" i="32" s="1"/>
  <c r="H824" i="32"/>
  <c r="C824" i="32"/>
  <c r="AV823" i="32"/>
  <c r="AU823" i="32"/>
  <c r="AT823" i="32"/>
  <c r="AQ823" i="32"/>
  <c r="AP823" i="32"/>
  <c r="AO823" i="32"/>
  <c r="AN823" i="32"/>
  <c r="AM823" i="32"/>
  <c r="AL823" i="32"/>
  <c r="AK823" i="32"/>
  <c r="AJ823" i="32"/>
  <c r="AI823" i="32"/>
  <c r="AC823" i="32"/>
  <c r="V823" i="32" a="1"/>
  <c r="V823" i="32" s="1"/>
  <c r="T823" i="32" a="1"/>
  <c r="T823" i="32" s="1"/>
  <c r="S823" i="32" a="1"/>
  <c r="S823" i="32" s="1"/>
  <c r="H823" i="32"/>
  <c r="C823" i="32"/>
  <c r="AV822" i="32"/>
  <c r="AU822" i="32"/>
  <c r="AT822" i="32"/>
  <c r="AQ822" i="32"/>
  <c r="AP822" i="32"/>
  <c r="AO822" i="32"/>
  <c r="AN822" i="32"/>
  <c r="AM822" i="32"/>
  <c r="AL822" i="32"/>
  <c r="AK822" i="32"/>
  <c r="AJ822" i="32"/>
  <c r="AI822" i="32"/>
  <c r="AC822" i="32"/>
  <c r="V822" i="32" a="1"/>
  <c r="V822" i="32" s="1"/>
  <c r="T822" i="32" a="1"/>
  <c r="T822" i="32" s="1"/>
  <c r="S822" i="32" a="1"/>
  <c r="S822" i="32" s="1"/>
  <c r="H822" i="32"/>
  <c r="C822" i="32"/>
  <c r="AV821" i="32"/>
  <c r="AU821" i="32"/>
  <c r="AT821" i="32"/>
  <c r="AQ821" i="32"/>
  <c r="AP821" i="32"/>
  <c r="AO821" i="32"/>
  <c r="AN821" i="32"/>
  <c r="AM821" i="32"/>
  <c r="AL821" i="32"/>
  <c r="AK821" i="32"/>
  <c r="AJ821" i="32"/>
  <c r="AI821" i="32"/>
  <c r="AC821" i="32"/>
  <c r="V821" i="32" a="1"/>
  <c r="V821" i="32" s="1"/>
  <c r="T821" i="32" a="1"/>
  <c r="T821" i="32" s="1"/>
  <c r="S821" i="32" a="1"/>
  <c r="S821" i="32" s="1"/>
  <c r="H821" i="32"/>
  <c r="C821" i="32"/>
  <c r="AV820" i="32"/>
  <c r="AU820" i="32"/>
  <c r="AT820" i="32"/>
  <c r="AQ820" i="32"/>
  <c r="AP820" i="32"/>
  <c r="AO820" i="32"/>
  <c r="AN820" i="32"/>
  <c r="AM820" i="32"/>
  <c r="AL820" i="32"/>
  <c r="AK820" i="32"/>
  <c r="AJ820" i="32"/>
  <c r="AI820" i="32"/>
  <c r="AC820" i="32"/>
  <c r="V820" i="32" a="1"/>
  <c r="V820" i="32" s="1"/>
  <c r="T820" i="32" a="1"/>
  <c r="T820" i="32" s="1"/>
  <c r="S820" i="32" a="1"/>
  <c r="S820" i="32" s="1"/>
  <c r="H820" i="32"/>
  <c r="C820" i="32"/>
  <c r="AV819" i="32"/>
  <c r="AU819" i="32"/>
  <c r="AT819" i="32"/>
  <c r="AQ819" i="32"/>
  <c r="AP819" i="32"/>
  <c r="AO819" i="32"/>
  <c r="AN819" i="32"/>
  <c r="AM819" i="32"/>
  <c r="AL819" i="32"/>
  <c r="AK819" i="32"/>
  <c r="AJ819" i="32"/>
  <c r="AI819" i="32"/>
  <c r="AC819" i="32"/>
  <c r="V819" i="32" a="1"/>
  <c r="V819" i="32" s="1"/>
  <c r="T819" i="32" a="1"/>
  <c r="T819" i="32" s="1"/>
  <c r="S819" i="32" a="1"/>
  <c r="S819" i="32" s="1"/>
  <c r="H819" i="32"/>
  <c r="C819" i="32"/>
  <c r="AV818" i="32"/>
  <c r="AU818" i="32"/>
  <c r="AT818" i="32"/>
  <c r="AQ818" i="32"/>
  <c r="AP818" i="32"/>
  <c r="AO818" i="32"/>
  <c r="AN818" i="32"/>
  <c r="AM818" i="32"/>
  <c r="AL818" i="32"/>
  <c r="AK818" i="32"/>
  <c r="AJ818" i="32"/>
  <c r="AI818" i="32"/>
  <c r="AC818" i="32"/>
  <c r="V818" i="32" a="1"/>
  <c r="V818" i="32" s="1"/>
  <c r="T818" i="32" a="1"/>
  <c r="T818" i="32" s="1"/>
  <c r="S818" i="32" a="1"/>
  <c r="S818" i="32" s="1"/>
  <c r="H818" i="32"/>
  <c r="C818" i="32"/>
  <c r="AV817" i="32"/>
  <c r="AU817" i="32"/>
  <c r="AT817" i="32"/>
  <c r="AQ817" i="32"/>
  <c r="AP817" i="32"/>
  <c r="AO817" i="32"/>
  <c r="AN817" i="32"/>
  <c r="AM817" i="32"/>
  <c r="AL817" i="32"/>
  <c r="AK817" i="32"/>
  <c r="AJ817" i="32"/>
  <c r="AI817" i="32"/>
  <c r="AC817" i="32"/>
  <c r="V817" i="32" a="1"/>
  <c r="V817" i="32" s="1"/>
  <c r="T817" i="32" a="1"/>
  <c r="T817" i="32" s="1"/>
  <c r="S817" i="32" a="1"/>
  <c r="S817" i="32" s="1"/>
  <c r="H817" i="32"/>
  <c r="C817" i="32"/>
  <c r="AV816" i="32"/>
  <c r="AU816" i="32"/>
  <c r="AT816" i="32"/>
  <c r="AQ816" i="32"/>
  <c r="AP816" i="32"/>
  <c r="AO816" i="32"/>
  <c r="AN816" i="32"/>
  <c r="AM816" i="32"/>
  <c r="AL816" i="32"/>
  <c r="AK816" i="32"/>
  <c r="AJ816" i="32"/>
  <c r="AI816" i="32"/>
  <c r="AC816" i="32"/>
  <c r="V816" i="32" a="1"/>
  <c r="V816" i="32" s="1"/>
  <c r="T816" i="32" a="1"/>
  <c r="T816" i="32" s="1"/>
  <c r="S816" i="32" a="1"/>
  <c r="S816" i="32" s="1"/>
  <c r="H816" i="32"/>
  <c r="C816" i="32"/>
  <c r="AV815" i="32"/>
  <c r="AU815" i="32"/>
  <c r="AT815" i="32"/>
  <c r="AQ815" i="32"/>
  <c r="AP815" i="32"/>
  <c r="AO815" i="32"/>
  <c r="AN815" i="32"/>
  <c r="AM815" i="32"/>
  <c r="AL815" i="32"/>
  <c r="AK815" i="32"/>
  <c r="AJ815" i="32"/>
  <c r="AI815" i="32"/>
  <c r="AC815" i="32"/>
  <c r="V815" i="32" a="1"/>
  <c r="V815" i="32" s="1"/>
  <c r="T815" i="32" a="1"/>
  <c r="T815" i="32" s="1"/>
  <c r="S815" i="32" a="1"/>
  <c r="S815" i="32" s="1"/>
  <c r="H815" i="32"/>
  <c r="C815" i="32"/>
  <c r="AV814" i="32"/>
  <c r="AU814" i="32"/>
  <c r="AT814" i="32"/>
  <c r="AQ814" i="32"/>
  <c r="AP814" i="32"/>
  <c r="AO814" i="32"/>
  <c r="AN814" i="32"/>
  <c r="AM814" i="32"/>
  <c r="AL814" i="32"/>
  <c r="AK814" i="32"/>
  <c r="AJ814" i="32"/>
  <c r="AI814" i="32"/>
  <c r="AC814" i="32"/>
  <c r="V814" i="32" a="1"/>
  <c r="V814" i="32" s="1"/>
  <c r="T814" i="32" a="1"/>
  <c r="T814" i="32" s="1"/>
  <c r="S814" i="32" a="1"/>
  <c r="S814" i="32" s="1"/>
  <c r="H814" i="32"/>
  <c r="C814" i="32"/>
  <c r="AV813" i="32"/>
  <c r="AU813" i="32"/>
  <c r="AT813" i="32"/>
  <c r="AQ813" i="32"/>
  <c r="AP813" i="32"/>
  <c r="AO813" i="32"/>
  <c r="AN813" i="32"/>
  <c r="AM813" i="32"/>
  <c r="AL813" i="32"/>
  <c r="AK813" i="32"/>
  <c r="AJ813" i="32"/>
  <c r="AI813" i="32"/>
  <c r="AC813" i="32"/>
  <c r="V813" i="32" a="1"/>
  <c r="V813" i="32" s="1"/>
  <c r="T813" i="32" a="1"/>
  <c r="T813" i="32" s="1"/>
  <c r="S813" i="32" a="1"/>
  <c r="S813" i="32" s="1"/>
  <c r="H813" i="32"/>
  <c r="C813" i="32"/>
  <c r="AV812" i="32"/>
  <c r="AU812" i="32"/>
  <c r="AT812" i="32"/>
  <c r="AQ812" i="32"/>
  <c r="AP812" i="32"/>
  <c r="AO812" i="32"/>
  <c r="AN812" i="32"/>
  <c r="AM812" i="32"/>
  <c r="AL812" i="32"/>
  <c r="AK812" i="32"/>
  <c r="AJ812" i="32"/>
  <c r="AI812" i="32"/>
  <c r="AC812" i="32"/>
  <c r="V812" i="32" a="1"/>
  <c r="V812" i="32" s="1"/>
  <c r="T812" i="32" a="1"/>
  <c r="T812" i="32" s="1"/>
  <c r="S812" i="32" a="1"/>
  <c r="S812" i="32" s="1"/>
  <c r="H812" i="32"/>
  <c r="C812" i="32"/>
  <c r="AV811" i="32"/>
  <c r="AU811" i="32"/>
  <c r="AT811" i="32"/>
  <c r="AQ811" i="32"/>
  <c r="AP811" i="32"/>
  <c r="AO811" i="32"/>
  <c r="AN811" i="32"/>
  <c r="AM811" i="32"/>
  <c r="AL811" i="32"/>
  <c r="AK811" i="32"/>
  <c r="AJ811" i="32"/>
  <c r="AI811" i="32"/>
  <c r="AC811" i="32"/>
  <c r="V811" i="32" a="1"/>
  <c r="V811" i="32" s="1"/>
  <c r="T811" i="32" a="1"/>
  <c r="T811" i="32" s="1"/>
  <c r="S811" i="32" a="1"/>
  <c r="S811" i="32" s="1"/>
  <c r="H811" i="32"/>
  <c r="C811" i="32"/>
  <c r="AV810" i="32"/>
  <c r="AU810" i="32"/>
  <c r="AT810" i="32"/>
  <c r="AQ810" i="32"/>
  <c r="AP810" i="32"/>
  <c r="AO810" i="32"/>
  <c r="AN810" i="32"/>
  <c r="AM810" i="32"/>
  <c r="AL810" i="32"/>
  <c r="AK810" i="32"/>
  <c r="AJ810" i="32"/>
  <c r="AI810" i="32"/>
  <c r="AC810" i="32"/>
  <c r="V810" i="32" a="1"/>
  <c r="V810" i="32" s="1"/>
  <c r="T810" i="32" a="1"/>
  <c r="T810" i="32" s="1"/>
  <c r="S810" i="32" a="1"/>
  <c r="S810" i="32" s="1"/>
  <c r="H810" i="32"/>
  <c r="C810" i="32"/>
  <c r="AV809" i="32"/>
  <c r="AU809" i="32"/>
  <c r="AT809" i="32"/>
  <c r="AQ809" i="32"/>
  <c r="AP809" i="32"/>
  <c r="AO809" i="32"/>
  <c r="AN809" i="32"/>
  <c r="AM809" i="32"/>
  <c r="AL809" i="32"/>
  <c r="AK809" i="32"/>
  <c r="AJ809" i="32"/>
  <c r="AI809" i="32"/>
  <c r="AC809" i="32"/>
  <c r="V809" i="32" a="1"/>
  <c r="V809" i="32" s="1"/>
  <c r="T809" i="32" a="1"/>
  <c r="T809" i="32" s="1"/>
  <c r="S809" i="32" a="1"/>
  <c r="S809" i="32" s="1"/>
  <c r="H809" i="32"/>
  <c r="C809" i="32"/>
  <c r="AV808" i="32"/>
  <c r="AU808" i="32"/>
  <c r="AT808" i="32"/>
  <c r="AQ808" i="32"/>
  <c r="AP808" i="32"/>
  <c r="AO808" i="32"/>
  <c r="AN808" i="32"/>
  <c r="AM808" i="32"/>
  <c r="AL808" i="32"/>
  <c r="AK808" i="32"/>
  <c r="AJ808" i="32"/>
  <c r="AI808" i="32"/>
  <c r="AC808" i="32"/>
  <c r="V808" i="32" a="1"/>
  <c r="V808" i="32" s="1"/>
  <c r="T808" i="32" a="1"/>
  <c r="T808" i="32" s="1"/>
  <c r="S808" i="32" a="1"/>
  <c r="S808" i="32" s="1"/>
  <c r="H808" i="32"/>
  <c r="C808" i="32"/>
  <c r="AV807" i="32"/>
  <c r="AU807" i="32"/>
  <c r="AT807" i="32"/>
  <c r="AQ807" i="32"/>
  <c r="AP807" i="32"/>
  <c r="AO807" i="32"/>
  <c r="AN807" i="32"/>
  <c r="AM807" i="32"/>
  <c r="AL807" i="32"/>
  <c r="AK807" i="32"/>
  <c r="AJ807" i="32"/>
  <c r="AI807" i="32"/>
  <c r="AC807" i="32"/>
  <c r="V807" i="32" a="1"/>
  <c r="V807" i="32" s="1"/>
  <c r="T807" i="32" a="1"/>
  <c r="T807" i="32" s="1"/>
  <c r="S807" i="32" a="1"/>
  <c r="S807" i="32" s="1"/>
  <c r="H807" i="32"/>
  <c r="C807" i="32"/>
  <c r="AV806" i="32"/>
  <c r="AU806" i="32"/>
  <c r="AT806" i="32"/>
  <c r="AQ806" i="32"/>
  <c r="AP806" i="32"/>
  <c r="AO806" i="32"/>
  <c r="AN806" i="32"/>
  <c r="AM806" i="32"/>
  <c r="AL806" i="32"/>
  <c r="AK806" i="32"/>
  <c r="AJ806" i="32"/>
  <c r="AI806" i="32"/>
  <c r="AC806" i="32"/>
  <c r="V806" i="32" a="1"/>
  <c r="V806" i="32" s="1"/>
  <c r="T806" i="32" a="1"/>
  <c r="T806" i="32" s="1"/>
  <c r="S806" i="32" a="1"/>
  <c r="S806" i="32" s="1"/>
  <c r="H806" i="32"/>
  <c r="C806" i="32"/>
  <c r="AV805" i="32"/>
  <c r="AU805" i="32"/>
  <c r="AT805" i="32"/>
  <c r="AQ805" i="32"/>
  <c r="AP805" i="32"/>
  <c r="AO805" i="32"/>
  <c r="AN805" i="32"/>
  <c r="AM805" i="32"/>
  <c r="AL805" i="32"/>
  <c r="AK805" i="32"/>
  <c r="AJ805" i="32"/>
  <c r="AI805" i="32"/>
  <c r="AC805" i="32"/>
  <c r="V805" i="32" a="1"/>
  <c r="V805" i="32" s="1"/>
  <c r="T805" i="32" a="1"/>
  <c r="T805" i="32" s="1"/>
  <c r="S805" i="32" a="1"/>
  <c r="S805" i="32" s="1"/>
  <c r="H805" i="32"/>
  <c r="C805" i="32"/>
  <c r="AV804" i="32"/>
  <c r="AU804" i="32"/>
  <c r="AT804" i="32"/>
  <c r="AQ804" i="32"/>
  <c r="AP804" i="32"/>
  <c r="AO804" i="32"/>
  <c r="AN804" i="32"/>
  <c r="AM804" i="32"/>
  <c r="AL804" i="32"/>
  <c r="AK804" i="32"/>
  <c r="AJ804" i="32"/>
  <c r="AI804" i="32"/>
  <c r="AC804" i="32"/>
  <c r="V804" i="32" a="1"/>
  <c r="V804" i="32" s="1"/>
  <c r="T804" i="32" a="1"/>
  <c r="T804" i="32" s="1"/>
  <c r="S804" i="32" a="1"/>
  <c r="S804" i="32" s="1"/>
  <c r="H804" i="32"/>
  <c r="C804" i="32"/>
  <c r="AV803" i="32"/>
  <c r="AU803" i="32"/>
  <c r="AT803" i="32"/>
  <c r="AQ803" i="32"/>
  <c r="AP803" i="32"/>
  <c r="AO803" i="32"/>
  <c r="AN803" i="32"/>
  <c r="AM803" i="32"/>
  <c r="AL803" i="32"/>
  <c r="AK803" i="32"/>
  <c r="AJ803" i="32"/>
  <c r="AI803" i="32"/>
  <c r="AC803" i="32"/>
  <c r="V803" i="32" a="1"/>
  <c r="V803" i="32" s="1"/>
  <c r="T803" i="32" a="1"/>
  <c r="T803" i="32" s="1"/>
  <c r="S803" i="32" a="1"/>
  <c r="S803" i="32" s="1"/>
  <c r="H803" i="32"/>
  <c r="C803" i="32"/>
  <c r="AV802" i="32"/>
  <c r="AU802" i="32"/>
  <c r="AT802" i="32"/>
  <c r="AQ802" i="32"/>
  <c r="AP802" i="32"/>
  <c r="AO802" i="32"/>
  <c r="AN802" i="32"/>
  <c r="AM802" i="32"/>
  <c r="AL802" i="32"/>
  <c r="AK802" i="32"/>
  <c r="AJ802" i="32"/>
  <c r="AI802" i="32"/>
  <c r="AC802" i="32"/>
  <c r="V802" i="32" a="1"/>
  <c r="V802" i="32" s="1"/>
  <c r="T802" i="32" a="1"/>
  <c r="T802" i="32" s="1"/>
  <c r="S802" i="32" a="1"/>
  <c r="S802" i="32" s="1"/>
  <c r="H802" i="32"/>
  <c r="C802" i="32"/>
  <c r="AV801" i="32"/>
  <c r="AU801" i="32"/>
  <c r="AT801" i="32"/>
  <c r="AQ801" i="32"/>
  <c r="AP801" i="32"/>
  <c r="AO801" i="32"/>
  <c r="AN801" i="32"/>
  <c r="AM801" i="32"/>
  <c r="AL801" i="32"/>
  <c r="AK801" i="32"/>
  <c r="AJ801" i="32"/>
  <c r="AI801" i="32"/>
  <c r="AC801" i="32"/>
  <c r="V801" i="32" a="1"/>
  <c r="V801" i="32" s="1"/>
  <c r="T801" i="32" a="1"/>
  <c r="T801" i="32" s="1"/>
  <c r="S801" i="32" a="1"/>
  <c r="S801" i="32" s="1"/>
  <c r="H801" i="32"/>
  <c r="C801" i="32"/>
  <c r="AV800" i="32"/>
  <c r="AU800" i="32"/>
  <c r="AT800" i="32"/>
  <c r="AQ800" i="32"/>
  <c r="AP800" i="32"/>
  <c r="AO800" i="32"/>
  <c r="AN800" i="32"/>
  <c r="AM800" i="32"/>
  <c r="AL800" i="32"/>
  <c r="AK800" i="32"/>
  <c r="AJ800" i="32"/>
  <c r="AI800" i="32"/>
  <c r="AC800" i="32"/>
  <c r="V800" i="32" a="1"/>
  <c r="V800" i="32" s="1"/>
  <c r="T800" i="32" a="1"/>
  <c r="T800" i="32" s="1"/>
  <c r="S800" i="32" a="1"/>
  <c r="S800" i="32" s="1"/>
  <c r="H800" i="32"/>
  <c r="C800" i="32"/>
  <c r="AV799" i="32"/>
  <c r="AU799" i="32"/>
  <c r="AT799" i="32"/>
  <c r="AQ799" i="32"/>
  <c r="AP799" i="32"/>
  <c r="AO799" i="32"/>
  <c r="AN799" i="32"/>
  <c r="AM799" i="32"/>
  <c r="AL799" i="32"/>
  <c r="AK799" i="32"/>
  <c r="AJ799" i="32"/>
  <c r="AI799" i="32"/>
  <c r="AC799" i="32"/>
  <c r="V799" i="32" a="1"/>
  <c r="V799" i="32" s="1"/>
  <c r="T799" i="32" a="1"/>
  <c r="T799" i="32" s="1"/>
  <c r="S799" i="32" a="1"/>
  <c r="S799" i="32" s="1"/>
  <c r="H799" i="32"/>
  <c r="C799" i="32"/>
  <c r="AV798" i="32"/>
  <c r="AU798" i="32"/>
  <c r="AT798" i="32"/>
  <c r="AQ798" i="32"/>
  <c r="AP798" i="32"/>
  <c r="AO798" i="32"/>
  <c r="AN798" i="32"/>
  <c r="AM798" i="32"/>
  <c r="AL798" i="32"/>
  <c r="AK798" i="32"/>
  <c r="AJ798" i="32"/>
  <c r="AI798" i="32"/>
  <c r="AC798" i="32"/>
  <c r="V798" i="32" a="1"/>
  <c r="V798" i="32" s="1"/>
  <c r="T798" i="32" a="1"/>
  <c r="T798" i="32" s="1"/>
  <c r="S798" i="32" a="1"/>
  <c r="S798" i="32" s="1"/>
  <c r="H798" i="32"/>
  <c r="C798" i="32"/>
  <c r="AV797" i="32"/>
  <c r="AU797" i="32"/>
  <c r="AT797" i="32"/>
  <c r="AQ797" i="32"/>
  <c r="AP797" i="32"/>
  <c r="AO797" i="32"/>
  <c r="AN797" i="32"/>
  <c r="AM797" i="32"/>
  <c r="AL797" i="32"/>
  <c r="AK797" i="32"/>
  <c r="AJ797" i="32"/>
  <c r="AI797" i="32"/>
  <c r="AC797" i="32"/>
  <c r="V797" i="32" a="1"/>
  <c r="V797" i="32" s="1"/>
  <c r="T797" i="32" a="1"/>
  <c r="T797" i="32" s="1"/>
  <c r="S797" i="32" a="1"/>
  <c r="S797" i="32" s="1"/>
  <c r="H797" i="32"/>
  <c r="C797" i="32"/>
  <c r="AV796" i="32"/>
  <c r="AU796" i="32"/>
  <c r="AT796" i="32"/>
  <c r="AQ796" i="32"/>
  <c r="AP796" i="32"/>
  <c r="AO796" i="32"/>
  <c r="AN796" i="32"/>
  <c r="AM796" i="32"/>
  <c r="AL796" i="32"/>
  <c r="AK796" i="32"/>
  <c r="AJ796" i="32"/>
  <c r="AI796" i="32"/>
  <c r="AC796" i="32"/>
  <c r="V796" i="32" a="1"/>
  <c r="V796" i="32" s="1"/>
  <c r="T796" i="32" a="1"/>
  <c r="T796" i="32" s="1"/>
  <c r="S796" i="32" a="1"/>
  <c r="S796" i="32" s="1"/>
  <c r="H796" i="32"/>
  <c r="C796" i="32"/>
  <c r="AV795" i="32"/>
  <c r="AU795" i="32"/>
  <c r="AT795" i="32"/>
  <c r="AQ795" i="32"/>
  <c r="AP795" i="32"/>
  <c r="AO795" i="32"/>
  <c r="AN795" i="32"/>
  <c r="AM795" i="32"/>
  <c r="AL795" i="32"/>
  <c r="AK795" i="32"/>
  <c r="AJ795" i="32"/>
  <c r="AI795" i="32"/>
  <c r="AC795" i="32"/>
  <c r="V795" i="32" a="1"/>
  <c r="V795" i="32" s="1"/>
  <c r="T795" i="32" a="1"/>
  <c r="T795" i="32" s="1"/>
  <c r="S795" i="32" a="1"/>
  <c r="S795" i="32" s="1"/>
  <c r="H795" i="32"/>
  <c r="C795" i="32"/>
  <c r="AV794" i="32"/>
  <c r="AU794" i="32"/>
  <c r="AT794" i="32"/>
  <c r="AQ794" i="32"/>
  <c r="AP794" i="32"/>
  <c r="AO794" i="32"/>
  <c r="AN794" i="32"/>
  <c r="AM794" i="32"/>
  <c r="AL794" i="32"/>
  <c r="AK794" i="32"/>
  <c r="AJ794" i="32"/>
  <c r="AI794" i="32"/>
  <c r="AC794" i="32"/>
  <c r="V794" i="32" a="1"/>
  <c r="V794" i="32" s="1"/>
  <c r="T794" i="32" a="1"/>
  <c r="T794" i="32" s="1"/>
  <c r="S794" i="32" a="1"/>
  <c r="S794" i="32" s="1"/>
  <c r="H794" i="32"/>
  <c r="C794" i="32"/>
  <c r="AV793" i="32"/>
  <c r="AU793" i="32"/>
  <c r="AT793" i="32"/>
  <c r="AQ793" i="32"/>
  <c r="AP793" i="32"/>
  <c r="AO793" i="32"/>
  <c r="AN793" i="32"/>
  <c r="AM793" i="32"/>
  <c r="AL793" i="32"/>
  <c r="AK793" i="32"/>
  <c r="AJ793" i="32"/>
  <c r="AI793" i="32"/>
  <c r="AC793" i="32"/>
  <c r="V793" i="32" a="1"/>
  <c r="V793" i="32" s="1"/>
  <c r="T793" i="32" a="1"/>
  <c r="T793" i="32" s="1"/>
  <c r="S793" i="32" a="1"/>
  <c r="S793" i="32" s="1"/>
  <c r="H793" i="32"/>
  <c r="C793" i="32"/>
  <c r="AV792" i="32"/>
  <c r="AU792" i="32"/>
  <c r="AT792" i="32"/>
  <c r="AQ792" i="32"/>
  <c r="AP792" i="32"/>
  <c r="AO792" i="32"/>
  <c r="AN792" i="32"/>
  <c r="AM792" i="32"/>
  <c r="AL792" i="32"/>
  <c r="AK792" i="32"/>
  <c r="AJ792" i="32"/>
  <c r="AI792" i="32"/>
  <c r="AC792" i="32"/>
  <c r="V792" i="32" a="1"/>
  <c r="V792" i="32" s="1"/>
  <c r="T792" i="32" a="1"/>
  <c r="T792" i="32" s="1"/>
  <c r="S792" i="32" a="1"/>
  <c r="S792" i="32" s="1"/>
  <c r="H792" i="32"/>
  <c r="C792" i="32"/>
  <c r="AV791" i="32"/>
  <c r="AU791" i="32"/>
  <c r="AT791" i="32"/>
  <c r="AQ791" i="32"/>
  <c r="AP791" i="32"/>
  <c r="AO791" i="32"/>
  <c r="AN791" i="32"/>
  <c r="AM791" i="32"/>
  <c r="AL791" i="32"/>
  <c r="AK791" i="32"/>
  <c r="AJ791" i="32"/>
  <c r="AI791" i="32"/>
  <c r="AC791" i="32"/>
  <c r="V791" i="32" a="1"/>
  <c r="V791" i="32" s="1"/>
  <c r="T791" i="32" a="1"/>
  <c r="T791" i="32" s="1"/>
  <c r="S791" i="32" a="1"/>
  <c r="S791" i="32" s="1"/>
  <c r="H791" i="32"/>
  <c r="C791" i="32"/>
  <c r="AV790" i="32"/>
  <c r="AU790" i="32"/>
  <c r="AT790" i="32"/>
  <c r="AQ790" i="32"/>
  <c r="AP790" i="32"/>
  <c r="AO790" i="32"/>
  <c r="AN790" i="32"/>
  <c r="AM790" i="32"/>
  <c r="AL790" i="32"/>
  <c r="AK790" i="32"/>
  <c r="AJ790" i="32"/>
  <c r="AI790" i="32"/>
  <c r="AC790" i="32"/>
  <c r="V790" i="32" a="1"/>
  <c r="V790" i="32" s="1"/>
  <c r="T790" i="32" a="1"/>
  <c r="T790" i="32" s="1"/>
  <c r="S790" i="32" a="1"/>
  <c r="S790" i="32" s="1"/>
  <c r="H790" i="32"/>
  <c r="C790" i="32"/>
  <c r="AV789" i="32"/>
  <c r="AU789" i="32"/>
  <c r="AT789" i="32"/>
  <c r="AQ789" i="32"/>
  <c r="AP789" i="32"/>
  <c r="AO789" i="32"/>
  <c r="AN789" i="32"/>
  <c r="AM789" i="32"/>
  <c r="AL789" i="32"/>
  <c r="AK789" i="32"/>
  <c r="AJ789" i="32"/>
  <c r="AI789" i="32"/>
  <c r="AC789" i="32"/>
  <c r="V789" i="32" a="1"/>
  <c r="V789" i="32" s="1"/>
  <c r="T789" i="32" a="1"/>
  <c r="T789" i="32" s="1"/>
  <c r="S789" i="32" a="1"/>
  <c r="S789" i="32" s="1"/>
  <c r="H789" i="32"/>
  <c r="C789" i="32"/>
  <c r="AV788" i="32"/>
  <c r="AU788" i="32"/>
  <c r="AT788" i="32"/>
  <c r="AQ788" i="32"/>
  <c r="AP788" i="32"/>
  <c r="AO788" i="32"/>
  <c r="AN788" i="32"/>
  <c r="AM788" i="32"/>
  <c r="AL788" i="32"/>
  <c r="AK788" i="32"/>
  <c r="AJ788" i="32"/>
  <c r="AI788" i="32"/>
  <c r="AC788" i="32"/>
  <c r="V788" i="32" a="1"/>
  <c r="V788" i="32" s="1"/>
  <c r="T788" i="32" a="1"/>
  <c r="T788" i="32" s="1"/>
  <c r="S788" i="32" a="1"/>
  <c r="S788" i="32" s="1"/>
  <c r="H788" i="32"/>
  <c r="C788" i="32"/>
  <c r="AV787" i="32"/>
  <c r="AU787" i="32"/>
  <c r="AT787" i="32"/>
  <c r="AQ787" i="32"/>
  <c r="AP787" i="32"/>
  <c r="AO787" i="32"/>
  <c r="AN787" i="32"/>
  <c r="AM787" i="32"/>
  <c r="AL787" i="32"/>
  <c r="AK787" i="32"/>
  <c r="AJ787" i="32"/>
  <c r="AI787" i="32"/>
  <c r="AC787" i="32"/>
  <c r="V787" i="32" a="1"/>
  <c r="V787" i="32" s="1"/>
  <c r="T787" i="32" a="1"/>
  <c r="T787" i="32" s="1"/>
  <c r="S787" i="32" a="1"/>
  <c r="S787" i="32" s="1"/>
  <c r="H787" i="32"/>
  <c r="C787" i="32"/>
  <c r="AV786" i="32"/>
  <c r="AU786" i="32"/>
  <c r="AT786" i="32"/>
  <c r="AQ786" i="32"/>
  <c r="AP786" i="32"/>
  <c r="AO786" i="32"/>
  <c r="AN786" i="32"/>
  <c r="AM786" i="32"/>
  <c r="AL786" i="32"/>
  <c r="AK786" i="32"/>
  <c r="AJ786" i="32"/>
  <c r="AI786" i="32"/>
  <c r="AC786" i="32"/>
  <c r="V786" i="32" a="1"/>
  <c r="V786" i="32" s="1"/>
  <c r="T786" i="32" a="1"/>
  <c r="T786" i="32" s="1"/>
  <c r="S786" i="32" a="1"/>
  <c r="S786" i="32" s="1"/>
  <c r="H786" i="32"/>
  <c r="C786" i="32"/>
  <c r="AV785" i="32"/>
  <c r="AU785" i="32"/>
  <c r="AT785" i="32"/>
  <c r="AQ785" i="32"/>
  <c r="AP785" i="32"/>
  <c r="AO785" i="32"/>
  <c r="AN785" i="32"/>
  <c r="AM785" i="32"/>
  <c r="AL785" i="32"/>
  <c r="AK785" i="32"/>
  <c r="AJ785" i="32"/>
  <c r="AI785" i="32"/>
  <c r="AC785" i="32"/>
  <c r="V785" i="32" a="1"/>
  <c r="V785" i="32" s="1"/>
  <c r="T785" i="32" a="1"/>
  <c r="T785" i="32" s="1"/>
  <c r="S785" i="32" a="1"/>
  <c r="S785" i="32" s="1"/>
  <c r="H785" i="32"/>
  <c r="C785" i="32"/>
  <c r="AV784" i="32"/>
  <c r="AU784" i="32"/>
  <c r="AT784" i="32"/>
  <c r="AQ784" i="32"/>
  <c r="AP784" i="32"/>
  <c r="AO784" i="32"/>
  <c r="AN784" i="32"/>
  <c r="AM784" i="32"/>
  <c r="AL784" i="32"/>
  <c r="AK784" i="32"/>
  <c r="AJ784" i="32"/>
  <c r="AI784" i="32"/>
  <c r="AC784" i="32"/>
  <c r="V784" i="32" a="1"/>
  <c r="V784" i="32" s="1"/>
  <c r="T784" i="32" a="1"/>
  <c r="T784" i="32" s="1"/>
  <c r="S784" i="32" a="1"/>
  <c r="S784" i="32" s="1"/>
  <c r="H784" i="32"/>
  <c r="C784" i="32"/>
  <c r="AV783" i="32"/>
  <c r="AU783" i="32"/>
  <c r="AT783" i="32"/>
  <c r="AQ783" i="32"/>
  <c r="AP783" i="32"/>
  <c r="AO783" i="32"/>
  <c r="AN783" i="32"/>
  <c r="AM783" i="32"/>
  <c r="AL783" i="32"/>
  <c r="AK783" i="32"/>
  <c r="AJ783" i="32"/>
  <c r="AI783" i="32"/>
  <c r="AC783" i="32"/>
  <c r="V783" i="32" a="1"/>
  <c r="V783" i="32" s="1"/>
  <c r="T783" i="32" a="1"/>
  <c r="T783" i="32" s="1"/>
  <c r="S783" i="32" a="1"/>
  <c r="S783" i="32" s="1"/>
  <c r="H783" i="32"/>
  <c r="C783" i="32"/>
  <c r="AV782" i="32"/>
  <c r="AU782" i="32"/>
  <c r="AT782" i="32"/>
  <c r="AQ782" i="32"/>
  <c r="AP782" i="32"/>
  <c r="AO782" i="32"/>
  <c r="AN782" i="32"/>
  <c r="AM782" i="32"/>
  <c r="AL782" i="32"/>
  <c r="AK782" i="32"/>
  <c r="AJ782" i="32"/>
  <c r="AI782" i="32"/>
  <c r="AC782" i="32"/>
  <c r="V782" i="32" a="1"/>
  <c r="V782" i="32" s="1"/>
  <c r="T782" i="32" a="1"/>
  <c r="T782" i="32" s="1"/>
  <c r="S782" i="32" a="1"/>
  <c r="S782" i="32" s="1"/>
  <c r="H782" i="32"/>
  <c r="C782" i="32"/>
  <c r="AV781" i="32"/>
  <c r="AU781" i="32"/>
  <c r="AT781" i="32"/>
  <c r="AQ781" i="32"/>
  <c r="AP781" i="32"/>
  <c r="AO781" i="32"/>
  <c r="AN781" i="32"/>
  <c r="AM781" i="32"/>
  <c r="AL781" i="32"/>
  <c r="AK781" i="32"/>
  <c r="AJ781" i="32"/>
  <c r="AI781" i="32"/>
  <c r="AC781" i="32"/>
  <c r="V781" i="32" a="1"/>
  <c r="V781" i="32" s="1"/>
  <c r="T781" i="32" a="1"/>
  <c r="T781" i="32" s="1"/>
  <c r="S781" i="32" a="1"/>
  <c r="S781" i="32" s="1"/>
  <c r="H781" i="32"/>
  <c r="C781" i="32"/>
  <c r="AV780" i="32"/>
  <c r="AU780" i="32"/>
  <c r="AT780" i="32"/>
  <c r="AQ780" i="32"/>
  <c r="AP780" i="32"/>
  <c r="AO780" i="32"/>
  <c r="AN780" i="32"/>
  <c r="AM780" i="32"/>
  <c r="AL780" i="32"/>
  <c r="AK780" i="32"/>
  <c r="AJ780" i="32"/>
  <c r="AI780" i="32"/>
  <c r="AC780" i="32"/>
  <c r="V780" i="32" a="1"/>
  <c r="V780" i="32" s="1"/>
  <c r="T780" i="32" a="1"/>
  <c r="T780" i="32" s="1"/>
  <c r="S780" i="32" a="1"/>
  <c r="S780" i="32" s="1"/>
  <c r="H780" i="32"/>
  <c r="C780" i="32"/>
  <c r="AV779" i="32"/>
  <c r="AU779" i="32"/>
  <c r="AT779" i="32"/>
  <c r="AQ779" i="32"/>
  <c r="AP779" i="32"/>
  <c r="AO779" i="32"/>
  <c r="AN779" i="32"/>
  <c r="AM779" i="32"/>
  <c r="AL779" i="32"/>
  <c r="AK779" i="32"/>
  <c r="AJ779" i="32"/>
  <c r="AI779" i="32"/>
  <c r="AC779" i="32"/>
  <c r="V779" i="32" a="1"/>
  <c r="V779" i="32" s="1"/>
  <c r="T779" i="32" a="1"/>
  <c r="T779" i="32" s="1"/>
  <c r="S779" i="32" a="1"/>
  <c r="S779" i="32" s="1"/>
  <c r="H779" i="32"/>
  <c r="C779" i="32"/>
  <c r="AV778" i="32"/>
  <c r="AU778" i="32"/>
  <c r="AT778" i="32"/>
  <c r="AQ778" i="32"/>
  <c r="AP778" i="32"/>
  <c r="AO778" i="32"/>
  <c r="AN778" i="32"/>
  <c r="AM778" i="32"/>
  <c r="AL778" i="32"/>
  <c r="AK778" i="32"/>
  <c r="AJ778" i="32"/>
  <c r="AI778" i="32"/>
  <c r="AC778" i="32"/>
  <c r="V778" i="32" a="1"/>
  <c r="V778" i="32" s="1"/>
  <c r="T778" i="32" a="1"/>
  <c r="T778" i="32" s="1"/>
  <c r="S778" i="32" a="1"/>
  <c r="S778" i="32" s="1"/>
  <c r="H778" i="32"/>
  <c r="C778" i="32"/>
  <c r="AV777" i="32"/>
  <c r="AU777" i="32"/>
  <c r="AT777" i="32"/>
  <c r="AQ777" i="32"/>
  <c r="AP777" i="32"/>
  <c r="AO777" i="32"/>
  <c r="AN777" i="32"/>
  <c r="AM777" i="32"/>
  <c r="AL777" i="32"/>
  <c r="AK777" i="32"/>
  <c r="AJ777" i="32"/>
  <c r="AI777" i="32"/>
  <c r="AC777" i="32"/>
  <c r="V777" i="32" a="1"/>
  <c r="V777" i="32" s="1"/>
  <c r="T777" i="32" a="1"/>
  <c r="T777" i="32" s="1"/>
  <c r="S777" i="32" a="1"/>
  <c r="S777" i="32" s="1"/>
  <c r="H777" i="32"/>
  <c r="C777" i="32"/>
  <c r="AV776" i="32"/>
  <c r="AU776" i="32"/>
  <c r="AT776" i="32"/>
  <c r="AQ776" i="32"/>
  <c r="AP776" i="32"/>
  <c r="AO776" i="32"/>
  <c r="AN776" i="32"/>
  <c r="AM776" i="32"/>
  <c r="AL776" i="32"/>
  <c r="AK776" i="32"/>
  <c r="AJ776" i="32"/>
  <c r="AI776" i="32"/>
  <c r="AC776" i="32"/>
  <c r="V776" i="32" a="1"/>
  <c r="V776" i="32" s="1"/>
  <c r="T776" i="32" a="1"/>
  <c r="T776" i="32" s="1"/>
  <c r="S776" i="32" a="1"/>
  <c r="S776" i="32" s="1"/>
  <c r="H776" i="32"/>
  <c r="C776" i="32"/>
  <c r="AV775" i="32"/>
  <c r="AU775" i="32"/>
  <c r="AT775" i="32"/>
  <c r="AQ775" i="32"/>
  <c r="AP775" i="32"/>
  <c r="AO775" i="32"/>
  <c r="AN775" i="32"/>
  <c r="AM775" i="32"/>
  <c r="AL775" i="32"/>
  <c r="AK775" i="32"/>
  <c r="AJ775" i="32"/>
  <c r="AI775" i="32"/>
  <c r="AC775" i="32"/>
  <c r="V775" i="32" a="1"/>
  <c r="V775" i="32" s="1"/>
  <c r="T775" i="32" a="1"/>
  <c r="T775" i="32" s="1"/>
  <c r="S775" i="32" a="1"/>
  <c r="S775" i="32" s="1"/>
  <c r="H775" i="32"/>
  <c r="C775" i="32"/>
  <c r="AV774" i="32"/>
  <c r="AU774" i="32"/>
  <c r="AT774" i="32"/>
  <c r="AQ774" i="32"/>
  <c r="AP774" i="32"/>
  <c r="AO774" i="32"/>
  <c r="AN774" i="32"/>
  <c r="AM774" i="32"/>
  <c r="AL774" i="32"/>
  <c r="AK774" i="32"/>
  <c r="AJ774" i="32"/>
  <c r="AI774" i="32"/>
  <c r="AC774" i="32"/>
  <c r="V774" i="32" a="1"/>
  <c r="V774" i="32" s="1"/>
  <c r="T774" i="32" a="1"/>
  <c r="T774" i="32" s="1"/>
  <c r="S774" i="32" a="1"/>
  <c r="S774" i="32" s="1"/>
  <c r="H774" i="32"/>
  <c r="C774" i="32"/>
  <c r="AV773" i="32"/>
  <c r="AU773" i="32"/>
  <c r="AT773" i="32"/>
  <c r="AQ773" i="32"/>
  <c r="AP773" i="32"/>
  <c r="AO773" i="32"/>
  <c r="AN773" i="32"/>
  <c r="AM773" i="32"/>
  <c r="AL773" i="32"/>
  <c r="AK773" i="32"/>
  <c r="AJ773" i="32"/>
  <c r="AI773" i="32"/>
  <c r="AC773" i="32"/>
  <c r="V773" i="32" a="1"/>
  <c r="V773" i="32" s="1"/>
  <c r="T773" i="32" a="1"/>
  <c r="T773" i="32" s="1"/>
  <c r="S773" i="32" a="1"/>
  <c r="S773" i="32" s="1"/>
  <c r="H773" i="32"/>
  <c r="C773" i="32"/>
  <c r="AV772" i="32"/>
  <c r="AU772" i="32"/>
  <c r="AT772" i="32"/>
  <c r="AQ772" i="32"/>
  <c r="AP772" i="32"/>
  <c r="AO772" i="32"/>
  <c r="AN772" i="32"/>
  <c r="AM772" i="32"/>
  <c r="AL772" i="32"/>
  <c r="AK772" i="32"/>
  <c r="AJ772" i="32"/>
  <c r="AI772" i="32"/>
  <c r="AC772" i="32"/>
  <c r="V772" i="32" a="1"/>
  <c r="V772" i="32" s="1"/>
  <c r="T772" i="32" a="1"/>
  <c r="T772" i="32" s="1"/>
  <c r="S772" i="32" a="1"/>
  <c r="S772" i="32" s="1"/>
  <c r="H772" i="32"/>
  <c r="C772" i="32"/>
  <c r="AV771" i="32"/>
  <c r="AU771" i="32"/>
  <c r="AT771" i="32"/>
  <c r="AQ771" i="32"/>
  <c r="AP771" i="32"/>
  <c r="AO771" i="32"/>
  <c r="AN771" i="32"/>
  <c r="AM771" i="32"/>
  <c r="AL771" i="32"/>
  <c r="AK771" i="32"/>
  <c r="AJ771" i="32"/>
  <c r="AI771" i="32"/>
  <c r="AC771" i="32"/>
  <c r="V771" i="32" a="1"/>
  <c r="V771" i="32" s="1"/>
  <c r="T771" i="32" a="1"/>
  <c r="T771" i="32" s="1"/>
  <c r="S771" i="32" a="1"/>
  <c r="S771" i="32" s="1"/>
  <c r="H771" i="32"/>
  <c r="C771" i="32"/>
  <c r="AV770" i="32"/>
  <c r="AU770" i="32"/>
  <c r="AT770" i="32"/>
  <c r="AQ770" i="32"/>
  <c r="AP770" i="32"/>
  <c r="AO770" i="32"/>
  <c r="AN770" i="32"/>
  <c r="AM770" i="32"/>
  <c r="AL770" i="32"/>
  <c r="AK770" i="32"/>
  <c r="AJ770" i="32"/>
  <c r="AI770" i="32"/>
  <c r="AC770" i="32"/>
  <c r="V770" i="32" a="1"/>
  <c r="V770" i="32" s="1"/>
  <c r="T770" i="32" a="1"/>
  <c r="T770" i="32" s="1"/>
  <c r="S770" i="32" a="1"/>
  <c r="S770" i="32" s="1"/>
  <c r="H770" i="32"/>
  <c r="C770" i="32"/>
  <c r="AV769" i="32"/>
  <c r="AU769" i="32"/>
  <c r="AT769" i="32"/>
  <c r="AQ769" i="32"/>
  <c r="AP769" i="32"/>
  <c r="AO769" i="32"/>
  <c r="AN769" i="32"/>
  <c r="AM769" i="32"/>
  <c r="AL769" i="32"/>
  <c r="AK769" i="32"/>
  <c r="AJ769" i="32"/>
  <c r="AI769" i="32"/>
  <c r="AC769" i="32"/>
  <c r="V769" i="32" a="1"/>
  <c r="V769" i="32" s="1"/>
  <c r="T769" i="32" a="1"/>
  <c r="T769" i="32" s="1"/>
  <c r="S769" i="32" a="1"/>
  <c r="S769" i="32" s="1"/>
  <c r="H769" i="32"/>
  <c r="C769" i="32"/>
  <c r="AV768" i="32"/>
  <c r="AU768" i="32"/>
  <c r="AT768" i="32"/>
  <c r="AQ768" i="32"/>
  <c r="AP768" i="32"/>
  <c r="AO768" i="32"/>
  <c r="AN768" i="32"/>
  <c r="AM768" i="32"/>
  <c r="AL768" i="32"/>
  <c r="AK768" i="32"/>
  <c r="AJ768" i="32"/>
  <c r="AI768" i="32"/>
  <c r="AC768" i="32"/>
  <c r="V768" i="32" a="1"/>
  <c r="V768" i="32" s="1"/>
  <c r="T768" i="32" a="1"/>
  <c r="T768" i="32" s="1"/>
  <c r="S768" i="32" a="1"/>
  <c r="S768" i="32" s="1"/>
  <c r="H768" i="32"/>
  <c r="C768" i="32"/>
  <c r="AV767" i="32"/>
  <c r="AU767" i="32"/>
  <c r="AT767" i="32"/>
  <c r="AQ767" i="32"/>
  <c r="AP767" i="32"/>
  <c r="AO767" i="32"/>
  <c r="AN767" i="32"/>
  <c r="AM767" i="32"/>
  <c r="AL767" i="32"/>
  <c r="AK767" i="32"/>
  <c r="AJ767" i="32"/>
  <c r="AI767" i="32"/>
  <c r="AC767" i="32"/>
  <c r="V767" i="32" a="1"/>
  <c r="V767" i="32" s="1"/>
  <c r="T767" i="32" a="1"/>
  <c r="T767" i="32" s="1"/>
  <c r="S767" i="32" a="1"/>
  <c r="S767" i="32" s="1"/>
  <c r="H767" i="32"/>
  <c r="C767" i="32"/>
  <c r="AV766" i="32"/>
  <c r="AU766" i="32"/>
  <c r="AT766" i="32"/>
  <c r="AQ766" i="32"/>
  <c r="AP766" i="32"/>
  <c r="AO766" i="32"/>
  <c r="AN766" i="32"/>
  <c r="AM766" i="32"/>
  <c r="AL766" i="32"/>
  <c r="AK766" i="32"/>
  <c r="AJ766" i="32"/>
  <c r="AI766" i="32"/>
  <c r="AC766" i="32"/>
  <c r="V766" i="32" a="1"/>
  <c r="V766" i="32" s="1"/>
  <c r="T766" i="32" a="1"/>
  <c r="T766" i="32" s="1"/>
  <c r="S766" i="32" a="1"/>
  <c r="S766" i="32" s="1"/>
  <c r="H766" i="32"/>
  <c r="C766" i="32"/>
  <c r="AV765" i="32"/>
  <c r="AU765" i="32"/>
  <c r="AT765" i="32"/>
  <c r="AQ765" i="32"/>
  <c r="AP765" i="32"/>
  <c r="AO765" i="32"/>
  <c r="AN765" i="32"/>
  <c r="AM765" i="32"/>
  <c r="AL765" i="32"/>
  <c r="AK765" i="32"/>
  <c r="AJ765" i="32"/>
  <c r="AI765" i="32"/>
  <c r="AC765" i="32"/>
  <c r="V765" i="32" a="1"/>
  <c r="V765" i="32" s="1"/>
  <c r="T765" i="32" a="1"/>
  <c r="T765" i="32" s="1"/>
  <c r="S765" i="32" a="1"/>
  <c r="S765" i="32" s="1"/>
  <c r="H765" i="32"/>
  <c r="C765" i="32"/>
  <c r="AV764" i="32"/>
  <c r="AU764" i="32"/>
  <c r="AT764" i="32"/>
  <c r="AQ764" i="32"/>
  <c r="AP764" i="32"/>
  <c r="AO764" i="32"/>
  <c r="AN764" i="32"/>
  <c r="AM764" i="32"/>
  <c r="AL764" i="32"/>
  <c r="AK764" i="32"/>
  <c r="AJ764" i="32"/>
  <c r="AI764" i="32"/>
  <c r="AC764" i="32"/>
  <c r="V764" i="32" a="1"/>
  <c r="V764" i="32" s="1"/>
  <c r="T764" i="32" a="1"/>
  <c r="T764" i="32" s="1"/>
  <c r="S764" i="32" a="1"/>
  <c r="S764" i="32" s="1"/>
  <c r="H764" i="32"/>
  <c r="C764" i="32"/>
  <c r="AV763" i="32"/>
  <c r="AU763" i="32"/>
  <c r="AT763" i="32"/>
  <c r="AQ763" i="32"/>
  <c r="AP763" i="32"/>
  <c r="AO763" i="32"/>
  <c r="AN763" i="32"/>
  <c r="AM763" i="32"/>
  <c r="AL763" i="32"/>
  <c r="AK763" i="32"/>
  <c r="AJ763" i="32"/>
  <c r="AI763" i="32"/>
  <c r="AC763" i="32"/>
  <c r="V763" i="32" a="1"/>
  <c r="V763" i="32" s="1"/>
  <c r="T763" i="32" a="1"/>
  <c r="T763" i="32" s="1"/>
  <c r="S763" i="32" a="1"/>
  <c r="S763" i="32" s="1"/>
  <c r="H763" i="32"/>
  <c r="C763" i="32"/>
  <c r="AV762" i="32"/>
  <c r="AU762" i="32"/>
  <c r="AT762" i="32"/>
  <c r="AQ762" i="32"/>
  <c r="AP762" i="32"/>
  <c r="AO762" i="32"/>
  <c r="AN762" i="32"/>
  <c r="AM762" i="32"/>
  <c r="AL762" i="32"/>
  <c r="AK762" i="32"/>
  <c r="AJ762" i="32"/>
  <c r="AI762" i="32"/>
  <c r="AC762" i="32"/>
  <c r="V762" i="32" a="1"/>
  <c r="V762" i="32" s="1"/>
  <c r="T762" i="32" a="1"/>
  <c r="T762" i="32" s="1"/>
  <c r="S762" i="32" a="1"/>
  <c r="S762" i="32" s="1"/>
  <c r="H762" i="32"/>
  <c r="C762" i="32"/>
  <c r="AV761" i="32"/>
  <c r="AU761" i="32"/>
  <c r="AT761" i="32"/>
  <c r="AQ761" i="32"/>
  <c r="AP761" i="32"/>
  <c r="AO761" i="32"/>
  <c r="AN761" i="32"/>
  <c r="AM761" i="32"/>
  <c r="AL761" i="32"/>
  <c r="AK761" i="32"/>
  <c r="AJ761" i="32"/>
  <c r="AI761" i="32"/>
  <c r="AC761" i="32"/>
  <c r="V761" i="32" a="1"/>
  <c r="V761" i="32" s="1"/>
  <c r="T761" i="32" a="1"/>
  <c r="T761" i="32" s="1"/>
  <c r="S761" i="32" a="1"/>
  <c r="S761" i="32" s="1"/>
  <c r="H761" i="32"/>
  <c r="C761" i="32"/>
  <c r="AV760" i="32"/>
  <c r="AU760" i="32"/>
  <c r="AT760" i="32"/>
  <c r="AQ760" i="32"/>
  <c r="AP760" i="32"/>
  <c r="AO760" i="32"/>
  <c r="AN760" i="32"/>
  <c r="AM760" i="32"/>
  <c r="AL760" i="32"/>
  <c r="AK760" i="32"/>
  <c r="AJ760" i="32"/>
  <c r="AI760" i="32"/>
  <c r="AC760" i="32"/>
  <c r="V760" i="32" a="1"/>
  <c r="V760" i="32" s="1"/>
  <c r="T760" i="32" a="1"/>
  <c r="T760" i="32" s="1"/>
  <c r="S760" i="32" a="1"/>
  <c r="S760" i="32" s="1"/>
  <c r="H760" i="32"/>
  <c r="C760" i="32"/>
  <c r="AV759" i="32"/>
  <c r="AU759" i="32"/>
  <c r="AT759" i="32"/>
  <c r="AQ759" i="32"/>
  <c r="AP759" i="32"/>
  <c r="AO759" i="32"/>
  <c r="AN759" i="32"/>
  <c r="AM759" i="32"/>
  <c r="AL759" i="32"/>
  <c r="AK759" i="32"/>
  <c r="AJ759" i="32"/>
  <c r="AI759" i="32"/>
  <c r="AC759" i="32"/>
  <c r="V759" i="32" a="1"/>
  <c r="V759" i="32" s="1"/>
  <c r="T759" i="32" a="1"/>
  <c r="T759" i="32" s="1"/>
  <c r="S759" i="32" a="1"/>
  <c r="S759" i="32" s="1"/>
  <c r="H759" i="32"/>
  <c r="C759" i="32"/>
  <c r="AV758" i="32"/>
  <c r="AU758" i="32"/>
  <c r="AT758" i="32"/>
  <c r="AQ758" i="32"/>
  <c r="AP758" i="32"/>
  <c r="AO758" i="32"/>
  <c r="AN758" i="32"/>
  <c r="AM758" i="32"/>
  <c r="AL758" i="32"/>
  <c r="AK758" i="32"/>
  <c r="AJ758" i="32"/>
  <c r="AI758" i="32"/>
  <c r="AC758" i="32"/>
  <c r="V758" i="32" a="1"/>
  <c r="V758" i="32" s="1"/>
  <c r="T758" i="32" a="1"/>
  <c r="T758" i="32" s="1"/>
  <c r="S758" i="32" a="1"/>
  <c r="S758" i="32" s="1"/>
  <c r="H758" i="32"/>
  <c r="C758" i="32"/>
  <c r="AV757" i="32"/>
  <c r="AU757" i="32"/>
  <c r="AT757" i="32"/>
  <c r="AQ757" i="32"/>
  <c r="AP757" i="32"/>
  <c r="AO757" i="32"/>
  <c r="AN757" i="32"/>
  <c r="AM757" i="32"/>
  <c r="AL757" i="32"/>
  <c r="AK757" i="32"/>
  <c r="AJ757" i="32"/>
  <c r="AI757" i="32"/>
  <c r="AC757" i="32"/>
  <c r="V757" i="32" a="1"/>
  <c r="V757" i="32" s="1"/>
  <c r="T757" i="32" a="1"/>
  <c r="T757" i="32" s="1"/>
  <c r="S757" i="32" a="1"/>
  <c r="S757" i="32" s="1"/>
  <c r="H757" i="32"/>
  <c r="C757" i="32"/>
  <c r="AV756" i="32"/>
  <c r="AU756" i="32"/>
  <c r="AT756" i="32"/>
  <c r="AQ756" i="32"/>
  <c r="AP756" i="32"/>
  <c r="AO756" i="32"/>
  <c r="AN756" i="32"/>
  <c r="AM756" i="32"/>
  <c r="AL756" i="32"/>
  <c r="AK756" i="32"/>
  <c r="AJ756" i="32"/>
  <c r="AI756" i="32"/>
  <c r="AC756" i="32"/>
  <c r="V756" i="32" a="1"/>
  <c r="V756" i="32" s="1"/>
  <c r="T756" i="32" a="1"/>
  <c r="T756" i="32" s="1"/>
  <c r="S756" i="32" a="1"/>
  <c r="S756" i="32" s="1"/>
  <c r="H756" i="32"/>
  <c r="C756" i="32"/>
  <c r="AV755" i="32"/>
  <c r="AU755" i="32"/>
  <c r="AT755" i="32"/>
  <c r="AQ755" i="32"/>
  <c r="AP755" i="32"/>
  <c r="AO755" i="32"/>
  <c r="AN755" i="32"/>
  <c r="AM755" i="32"/>
  <c r="AL755" i="32"/>
  <c r="AK755" i="32"/>
  <c r="AJ755" i="32"/>
  <c r="AI755" i="32"/>
  <c r="AC755" i="32"/>
  <c r="V755" i="32" a="1"/>
  <c r="V755" i="32" s="1"/>
  <c r="T755" i="32" a="1"/>
  <c r="T755" i="32" s="1"/>
  <c r="S755" i="32" a="1"/>
  <c r="S755" i="32" s="1"/>
  <c r="H755" i="32"/>
  <c r="C755" i="32"/>
  <c r="AV754" i="32"/>
  <c r="AU754" i="32"/>
  <c r="AT754" i="32"/>
  <c r="AQ754" i="32"/>
  <c r="AP754" i="32"/>
  <c r="AO754" i="32"/>
  <c r="AN754" i="32"/>
  <c r="AM754" i="32"/>
  <c r="AL754" i="32"/>
  <c r="AK754" i="32"/>
  <c r="AJ754" i="32"/>
  <c r="AI754" i="32"/>
  <c r="AC754" i="32"/>
  <c r="V754" i="32" a="1"/>
  <c r="V754" i="32" s="1"/>
  <c r="T754" i="32" a="1"/>
  <c r="T754" i="32" s="1"/>
  <c r="S754" i="32" a="1"/>
  <c r="S754" i="32" s="1"/>
  <c r="H754" i="32"/>
  <c r="C754" i="32"/>
  <c r="AV753" i="32"/>
  <c r="AU753" i="32"/>
  <c r="AT753" i="32"/>
  <c r="AQ753" i="32"/>
  <c r="AP753" i="32"/>
  <c r="AO753" i="32"/>
  <c r="AN753" i="32"/>
  <c r="AM753" i="32"/>
  <c r="AL753" i="32"/>
  <c r="AK753" i="32"/>
  <c r="AJ753" i="32"/>
  <c r="AI753" i="32"/>
  <c r="AC753" i="32"/>
  <c r="V753" i="32" a="1"/>
  <c r="V753" i="32" s="1"/>
  <c r="T753" i="32" a="1"/>
  <c r="T753" i="32" s="1"/>
  <c r="S753" i="32" a="1"/>
  <c r="S753" i="32" s="1"/>
  <c r="H753" i="32"/>
  <c r="C753" i="32"/>
  <c r="AV752" i="32"/>
  <c r="AU752" i="32"/>
  <c r="AT752" i="32"/>
  <c r="AQ752" i="32"/>
  <c r="AP752" i="32"/>
  <c r="AO752" i="32"/>
  <c r="AN752" i="32"/>
  <c r="AM752" i="32"/>
  <c r="AL752" i="32"/>
  <c r="AK752" i="32"/>
  <c r="AJ752" i="32"/>
  <c r="AI752" i="32"/>
  <c r="AC752" i="32"/>
  <c r="V752" i="32" a="1"/>
  <c r="V752" i="32" s="1"/>
  <c r="T752" i="32" a="1"/>
  <c r="T752" i="32" s="1"/>
  <c r="S752" i="32" a="1"/>
  <c r="S752" i="32" s="1"/>
  <c r="H752" i="32"/>
  <c r="C752" i="32"/>
  <c r="AV751" i="32"/>
  <c r="AU751" i="32"/>
  <c r="AT751" i="32"/>
  <c r="AQ751" i="32"/>
  <c r="AP751" i="32"/>
  <c r="AO751" i="32"/>
  <c r="AN751" i="32"/>
  <c r="AM751" i="32"/>
  <c r="AL751" i="32"/>
  <c r="AK751" i="32"/>
  <c r="AJ751" i="32"/>
  <c r="AI751" i="32"/>
  <c r="AC751" i="32"/>
  <c r="V751" i="32" a="1"/>
  <c r="V751" i="32" s="1"/>
  <c r="T751" i="32" a="1"/>
  <c r="T751" i="32" s="1"/>
  <c r="S751" i="32" a="1"/>
  <c r="S751" i="32" s="1"/>
  <c r="H751" i="32"/>
  <c r="C751" i="32"/>
  <c r="AV750" i="32"/>
  <c r="AU750" i="32"/>
  <c r="AT750" i="32"/>
  <c r="AQ750" i="32"/>
  <c r="AP750" i="32"/>
  <c r="AO750" i="32"/>
  <c r="AN750" i="32"/>
  <c r="AM750" i="32"/>
  <c r="AL750" i="32"/>
  <c r="AK750" i="32"/>
  <c r="AJ750" i="32"/>
  <c r="AI750" i="32"/>
  <c r="AC750" i="32"/>
  <c r="V750" i="32" a="1"/>
  <c r="V750" i="32" s="1"/>
  <c r="T750" i="32" a="1"/>
  <c r="T750" i="32" s="1"/>
  <c r="S750" i="32" a="1"/>
  <c r="S750" i="32" s="1"/>
  <c r="H750" i="32"/>
  <c r="C750" i="32"/>
  <c r="AV749" i="32"/>
  <c r="AU749" i="32"/>
  <c r="AT749" i="32"/>
  <c r="AQ749" i="32"/>
  <c r="AP749" i="32"/>
  <c r="AO749" i="32"/>
  <c r="AN749" i="32"/>
  <c r="AM749" i="32"/>
  <c r="AL749" i="32"/>
  <c r="AK749" i="32"/>
  <c r="AJ749" i="32"/>
  <c r="AI749" i="32"/>
  <c r="AC749" i="32"/>
  <c r="V749" i="32" a="1"/>
  <c r="V749" i="32" s="1"/>
  <c r="T749" i="32" a="1"/>
  <c r="T749" i="32" s="1"/>
  <c r="S749" i="32" a="1"/>
  <c r="S749" i="32" s="1"/>
  <c r="H749" i="32"/>
  <c r="C749" i="32"/>
  <c r="AV748" i="32"/>
  <c r="AU748" i="32"/>
  <c r="AT748" i="32"/>
  <c r="AQ748" i="32"/>
  <c r="AP748" i="32"/>
  <c r="AO748" i="32"/>
  <c r="AN748" i="32"/>
  <c r="AM748" i="32"/>
  <c r="AL748" i="32"/>
  <c r="AK748" i="32"/>
  <c r="AJ748" i="32"/>
  <c r="AI748" i="32"/>
  <c r="AC748" i="32"/>
  <c r="V748" i="32" a="1"/>
  <c r="V748" i="32" s="1"/>
  <c r="T748" i="32" a="1"/>
  <c r="T748" i="32" s="1"/>
  <c r="S748" i="32" a="1"/>
  <c r="S748" i="32" s="1"/>
  <c r="H748" i="32"/>
  <c r="C748" i="32"/>
  <c r="AV747" i="32"/>
  <c r="AU747" i="32"/>
  <c r="AT747" i="32"/>
  <c r="AQ747" i="32"/>
  <c r="AP747" i="32"/>
  <c r="AO747" i="32"/>
  <c r="AN747" i="32"/>
  <c r="AM747" i="32"/>
  <c r="AL747" i="32"/>
  <c r="AK747" i="32"/>
  <c r="AJ747" i="32"/>
  <c r="AI747" i="32"/>
  <c r="AC747" i="32"/>
  <c r="V747" i="32" a="1"/>
  <c r="V747" i="32" s="1"/>
  <c r="T747" i="32" a="1"/>
  <c r="T747" i="32" s="1"/>
  <c r="S747" i="32" a="1"/>
  <c r="S747" i="32" s="1"/>
  <c r="H747" i="32"/>
  <c r="C747" i="32"/>
  <c r="AV746" i="32"/>
  <c r="AU746" i="32"/>
  <c r="AT746" i="32"/>
  <c r="AQ746" i="32"/>
  <c r="AP746" i="32"/>
  <c r="AO746" i="32"/>
  <c r="AN746" i="32"/>
  <c r="AM746" i="32"/>
  <c r="AL746" i="32"/>
  <c r="AK746" i="32"/>
  <c r="AJ746" i="32"/>
  <c r="AI746" i="32"/>
  <c r="AC746" i="32"/>
  <c r="V746" i="32" a="1"/>
  <c r="V746" i="32" s="1"/>
  <c r="T746" i="32" a="1"/>
  <c r="T746" i="32" s="1"/>
  <c r="S746" i="32" a="1"/>
  <c r="S746" i="32" s="1"/>
  <c r="H746" i="32"/>
  <c r="C746" i="32"/>
  <c r="AV745" i="32"/>
  <c r="AU745" i="32"/>
  <c r="AT745" i="32"/>
  <c r="AQ745" i="32"/>
  <c r="AP745" i="32"/>
  <c r="AO745" i="32"/>
  <c r="AN745" i="32"/>
  <c r="AM745" i="32"/>
  <c r="AL745" i="32"/>
  <c r="AK745" i="32"/>
  <c r="AJ745" i="32"/>
  <c r="AI745" i="32"/>
  <c r="AC745" i="32"/>
  <c r="V745" i="32" a="1"/>
  <c r="V745" i="32" s="1"/>
  <c r="T745" i="32" a="1"/>
  <c r="T745" i="32" s="1"/>
  <c r="S745" i="32" a="1"/>
  <c r="S745" i="32" s="1"/>
  <c r="H745" i="32"/>
  <c r="C745" i="32"/>
  <c r="AV744" i="32"/>
  <c r="AU744" i="32"/>
  <c r="AT744" i="32"/>
  <c r="AQ744" i="32"/>
  <c r="AP744" i="32"/>
  <c r="AO744" i="32"/>
  <c r="AN744" i="32"/>
  <c r="AM744" i="32"/>
  <c r="AL744" i="32"/>
  <c r="AK744" i="32"/>
  <c r="AJ744" i="32"/>
  <c r="AI744" i="32"/>
  <c r="AC744" i="32"/>
  <c r="V744" i="32" a="1"/>
  <c r="V744" i="32" s="1"/>
  <c r="T744" i="32" a="1"/>
  <c r="T744" i="32" s="1"/>
  <c r="S744" i="32" a="1"/>
  <c r="S744" i="32" s="1"/>
  <c r="H744" i="32"/>
  <c r="C744" i="32"/>
  <c r="AV743" i="32"/>
  <c r="AU743" i="32"/>
  <c r="AT743" i="32"/>
  <c r="AQ743" i="32"/>
  <c r="AP743" i="32"/>
  <c r="AO743" i="32"/>
  <c r="AN743" i="32"/>
  <c r="AM743" i="32"/>
  <c r="AL743" i="32"/>
  <c r="AK743" i="32"/>
  <c r="AJ743" i="32"/>
  <c r="AI743" i="32"/>
  <c r="AC743" i="32"/>
  <c r="V743" i="32" a="1"/>
  <c r="V743" i="32" s="1"/>
  <c r="T743" i="32" a="1"/>
  <c r="T743" i="32" s="1"/>
  <c r="S743" i="32" a="1"/>
  <c r="S743" i="32" s="1"/>
  <c r="H743" i="32"/>
  <c r="C743" i="32"/>
  <c r="AV742" i="32"/>
  <c r="AU742" i="32"/>
  <c r="AT742" i="32"/>
  <c r="AQ742" i="32"/>
  <c r="AP742" i="32"/>
  <c r="AO742" i="32"/>
  <c r="AN742" i="32"/>
  <c r="AM742" i="32"/>
  <c r="AL742" i="32"/>
  <c r="AK742" i="32"/>
  <c r="AJ742" i="32"/>
  <c r="AI742" i="32"/>
  <c r="AC742" i="32"/>
  <c r="V742" i="32" a="1"/>
  <c r="V742" i="32" s="1"/>
  <c r="T742" i="32" a="1"/>
  <c r="T742" i="32" s="1"/>
  <c r="S742" i="32" a="1"/>
  <c r="S742" i="32" s="1"/>
  <c r="H742" i="32"/>
  <c r="C742" i="32"/>
  <c r="AV741" i="32"/>
  <c r="AU741" i="32"/>
  <c r="AT741" i="32"/>
  <c r="AQ741" i="32"/>
  <c r="AP741" i="32"/>
  <c r="AO741" i="32"/>
  <c r="AN741" i="32"/>
  <c r="AM741" i="32"/>
  <c r="AL741" i="32"/>
  <c r="AK741" i="32"/>
  <c r="AJ741" i="32"/>
  <c r="AI741" i="32"/>
  <c r="AC741" i="32"/>
  <c r="V741" i="32" a="1"/>
  <c r="V741" i="32" s="1"/>
  <c r="T741" i="32" a="1"/>
  <c r="T741" i="32" s="1"/>
  <c r="S741" i="32" a="1"/>
  <c r="S741" i="32" s="1"/>
  <c r="H741" i="32"/>
  <c r="C741" i="32"/>
  <c r="AV740" i="32"/>
  <c r="AU740" i="32"/>
  <c r="AT740" i="32"/>
  <c r="AQ740" i="32"/>
  <c r="AP740" i="32"/>
  <c r="AO740" i="32"/>
  <c r="AN740" i="32"/>
  <c r="AM740" i="32"/>
  <c r="AL740" i="32"/>
  <c r="AK740" i="32"/>
  <c r="AJ740" i="32"/>
  <c r="AI740" i="32"/>
  <c r="AC740" i="32"/>
  <c r="V740" i="32" a="1"/>
  <c r="V740" i="32" s="1"/>
  <c r="T740" i="32" a="1"/>
  <c r="T740" i="32" s="1"/>
  <c r="S740" i="32" a="1"/>
  <c r="S740" i="32" s="1"/>
  <c r="H740" i="32"/>
  <c r="C740" i="32"/>
  <c r="AV739" i="32"/>
  <c r="AU739" i="32"/>
  <c r="AT739" i="32"/>
  <c r="AQ739" i="32"/>
  <c r="AP739" i="32"/>
  <c r="AO739" i="32"/>
  <c r="AN739" i="32"/>
  <c r="AM739" i="32"/>
  <c r="AL739" i="32"/>
  <c r="AK739" i="32"/>
  <c r="AJ739" i="32"/>
  <c r="AI739" i="32"/>
  <c r="AC739" i="32"/>
  <c r="V739" i="32" a="1"/>
  <c r="V739" i="32" s="1"/>
  <c r="T739" i="32" a="1"/>
  <c r="T739" i="32" s="1"/>
  <c r="S739" i="32" a="1"/>
  <c r="S739" i="32" s="1"/>
  <c r="H739" i="32"/>
  <c r="C739" i="32"/>
  <c r="AV738" i="32"/>
  <c r="AU738" i="32"/>
  <c r="AT738" i="32"/>
  <c r="AQ738" i="32"/>
  <c r="AP738" i="32"/>
  <c r="AO738" i="32"/>
  <c r="AN738" i="32"/>
  <c r="AM738" i="32"/>
  <c r="AL738" i="32"/>
  <c r="AK738" i="32"/>
  <c r="AJ738" i="32"/>
  <c r="AI738" i="32"/>
  <c r="AC738" i="32"/>
  <c r="V738" i="32" a="1"/>
  <c r="V738" i="32" s="1"/>
  <c r="T738" i="32" a="1"/>
  <c r="T738" i="32" s="1"/>
  <c r="S738" i="32" a="1"/>
  <c r="S738" i="32" s="1"/>
  <c r="H738" i="32"/>
  <c r="C738" i="32"/>
  <c r="AV737" i="32"/>
  <c r="AU737" i="32"/>
  <c r="AT737" i="32"/>
  <c r="AQ737" i="32"/>
  <c r="AP737" i="32"/>
  <c r="AO737" i="32"/>
  <c r="AN737" i="32"/>
  <c r="AM737" i="32"/>
  <c r="AL737" i="32"/>
  <c r="AK737" i="32"/>
  <c r="AJ737" i="32"/>
  <c r="AI737" i="32"/>
  <c r="AC737" i="32"/>
  <c r="V737" i="32" a="1"/>
  <c r="V737" i="32" s="1"/>
  <c r="T737" i="32" a="1"/>
  <c r="T737" i="32" s="1"/>
  <c r="S737" i="32" a="1"/>
  <c r="S737" i="32" s="1"/>
  <c r="H737" i="32"/>
  <c r="C737" i="32"/>
  <c r="AV736" i="32"/>
  <c r="AU736" i="32"/>
  <c r="AT736" i="32"/>
  <c r="AQ736" i="32"/>
  <c r="AP736" i="32"/>
  <c r="AO736" i="32"/>
  <c r="AN736" i="32"/>
  <c r="AM736" i="32"/>
  <c r="AL736" i="32"/>
  <c r="AK736" i="32"/>
  <c r="AJ736" i="32"/>
  <c r="AI736" i="32"/>
  <c r="AC736" i="32"/>
  <c r="V736" i="32" a="1"/>
  <c r="V736" i="32" s="1"/>
  <c r="T736" i="32" a="1"/>
  <c r="T736" i="32" s="1"/>
  <c r="S736" i="32" a="1"/>
  <c r="S736" i="32" s="1"/>
  <c r="H736" i="32"/>
  <c r="C736" i="32"/>
  <c r="AV735" i="32"/>
  <c r="AU735" i="32"/>
  <c r="AT735" i="32"/>
  <c r="AQ735" i="32"/>
  <c r="AP735" i="32"/>
  <c r="AO735" i="32"/>
  <c r="AN735" i="32"/>
  <c r="AM735" i="32"/>
  <c r="AL735" i="32"/>
  <c r="AK735" i="32"/>
  <c r="AJ735" i="32"/>
  <c r="AI735" i="32"/>
  <c r="AC735" i="32"/>
  <c r="V735" i="32" a="1"/>
  <c r="V735" i="32" s="1"/>
  <c r="T735" i="32" a="1"/>
  <c r="T735" i="32" s="1"/>
  <c r="S735" i="32" a="1"/>
  <c r="S735" i="32" s="1"/>
  <c r="H735" i="32"/>
  <c r="C735" i="32"/>
  <c r="AV734" i="32"/>
  <c r="AU734" i="32"/>
  <c r="AT734" i="32"/>
  <c r="AQ734" i="32"/>
  <c r="AP734" i="32"/>
  <c r="AO734" i="32"/>
  <c r="AN734" i="32"/>
  <c r="AM734" i="32"/>
  <c r="AL734" i="32"/>
  <c r="AK734" i="32"/>
  <c r="AJ734" i="32"/>
  <c r="AI734" i="32"/>
  <c r="AC734" i="32"/>
  <c r="V734" i="32" a="1"/>
  <c r="V734" i="32" s="1"/>
  <c r="T734" i="32" a="1"/>
  <c r="T734" i="32" s="1"/>
  <c r="S734" i="32" a="1"/>
  <c r="S734" i="32" s="1"/>
  <c r="H734" i="32"/>
  <c r="C734" i="32"/>
  <c r="AV733" i="32"/>
  <c r="AU733" i="32"/>
  <c r="AT733" i="32"/>
  <c r="AQ733" i="32"/>
  <c r="AP733" i="32"/>
  <c r="AO733" i="32"/>
  <c r="AN733" i="32"/>
  <c r="AM733" i="32"/>
  <c r="AL733" i="32"/>
  <c r="AK733" i="32"/>
  <c r="AJ733" i="32"/>
  <c r="AI733" i="32"/>
  <c r="AC733" i="32"/>
  <c r="V733" i="32" a="1"/>
  <c r="V733" i="32" s="1"/>
  <c r="T733" i="32" a="1"/>
  <c r="T733" i="32" s="1"/>
  <c r="S733" i="32" a="1"/>
  <c r="S733" i="32" s="1"/>
  <c r="H733" i="32"/>
  <c r="C733" i="32"/>
  <c r="AV732" i="32"/>
  <c r="AU732" i="32"/>
  <c r="AT732" i="32"/>
  <c r="AQ732" i="32"/>
  <c r="AP732" i="32"/>
  <c r="AO732" i="32"/>
  <c r="AN732" i="32"/>
  <c r="AM732" i="32"/>
  <c r="AL732" i="32"/>
  <c r="AK732" i="32"/>
  <c r="AJ732" i="32"/>
  <c r="AI732" i="32"/>
  <c r="AC732" i="32"/>
  <c r="V732" i="32" a="1"/>
  <c r="V732" i="32" s="1"/>
  <c r="T732" i="32" a="1"/>
  <c r="T732" i="32" s="1"/>
  <c r="S732" i="32" a="1"/>
  <c r="S732" i="32" s="1"/>
  <c r="H732" i="32"/>
  <c r="C732" i="32"/>
  <c r="AV731" i="32"/>
  <c r="AU731" i="32"/>
  <c r="AT731" i="32"/>
  <c r="AQ731" i="32"/>
  <c r="AP731" i="32"/>
  <c r="AO731" i="32"/>
  <c r="AN731" i="32"/>
  <c r="AM731" i="32"/>
  <c r="AL731" i="32"/>
  <c r="AK731" i="32"/>
  <c r="AJ731" i="32"/>
  <c r="AI731" i="32"/>
  <c r="AC731" i="32"/>
  <c r="V731" i="32" a="1"/>
  <c r="V731" i="32" s="1"/>
  <c r="T731" i="32" a="1"/>
  <c r="T731" i="32" s="1"/>
  <c r="S731" i="32" a="1"/>
  <c r="S731" i="32" s="1"/>
  <c r="H731" i="32"/>
  <c r="C731" i="32"/>
  <c r="AV730" i="32"/>
  <c r="AU730" i="32"/>
  <c r="AT730" i="32"/>
  <c r="AQ730" i="32"/>
  <c r="AP730" i="32"/>
  <c r="AO730" i="32"/>
  <c r="AN730" i="32"/>
  <c r="AM730" i="32"/>
  <c r="AL730" i="32"/>
  <c r="AK730" i="32"/>
  <c r="AJ730" i="32"/>
  <c r="AI730" i="32"/>
  <c r="AC730" i="32"/>
  <c r="V730" i="32" a="1"/>
  <c r="V730" i="32" s="1"/>
  <c r="T730" i="32" a="1"/>
  <c r="T730" i="32" s="1"/>
  <c r="S730" i="32" a="1"/>
  <c r="S730" i="32" s="1"/>
  <c r="H730" i="32"/>
  <c r="C730" i="32"/>
  <c r="AV729" i="32"/>
  <c r="AU729" i="32"/>
  <c r="AT729" i="32"/>
  <c r="AQ729" i="32"/>
  <c r="AP729" i="32"/>
  <c r="AO729" i="32"/>
  <c r="AN729" i="32"/>
  <c r="AM729" i="32"/>
  <c r="AL729" i="32"/>
  <c r="AK729" i="32"/>
  <c r="AJ729" i="32"/>
  <c r="AI729" i="32"/>
  <c r="AC729" i="32"/>
  <c r="V729" i="32" a="1"/>
  <c r="V729" i="32" s="1"/>
  <c r="T729" i="32" a="1"/>
  <c r="T729" i="32" s="1"/>
  <c r="S729" i="32" a="1"/>
  <c r="S729" i="32" s="1"/>
  <c r="H729" i="32"/>
  <c r="C729" i="32"/>
  <c r="AV728" i="32"/>
  <c r="AU728" i="32"/>
  <c r="AT728" i="32"/>
  <c r="AQ728" i="32"/>
  <c r="AP728" i="32"/>
  <c r="AO728" i="32"/>
  <c r="AN728" i="32"/>
  <c r="AM728" i="32"/>
  <c r="AL728" i="32"/>
  <c r="AK728" i="32"/>
  <c r="AJ728" i="32"/>
  <c r="AI728" i="32"/>
  <c r="AC728" i="32"/>
  <c r="V728" i="32" a="1"/>
  <c r="V728" i="32" s="1"/>
  <c r="T728" i="32" a="1"/>
  <c r="T728" i="32" s="1"/>
  <c r="S728" i="32" a="1"/>
  <c r="S728" i="32" s="1"/>
  <c r="H728" i="32"/>
  <c r="C728" i="32"/>
  <c r="AV727" i="32"/>
  <c r="AU727" i="32"/>
  <c r="AT727" i="32"/>
  <c r="AQ727" i="32"/>
  <c r="AP727" i="32"/>
  <c r="AO727" i="32"/>
  <c r="AN727" i="32"/>
  <c r="AM727" i="32"/>
  <c r="AL727" i="32"/>
  <c r="AK727" i="32"/>
  <c r="AJ727" i="32"/>
  <c r="AI727" i="32"/>
  <c r="AC727" i="32"/>
  <c r="V727" i="32" a="1"/>
  <c r="V727" i="32" s="1"/>
  <c r="T727" i="32" a="1"/>
  <c r="T727" i="32" s="1"/>
  <c r="S727" i="32" a="1"/>
  <c r="S727" i="32" s="1"/>
  <c r="H727" i="32"/>
  <c r="C727" i="32"/>
  <c r="AV726" i="32"/>
  <c r="AU726" i="32"/>
  <c r="AT726" i="32"/>
  <c r="AQ726" i="32"/>
  <c r="AP726" i="32"/>
  <c r="AO726" i="32"/>
  <c r="AN726" i="32"/>
  <c r="AM726" i="32"/>
  <c r="AL726" i="32"/>
  <c r="AK726" i="32"/>
  <c r="AJ726" i="32"/>
  <c r="AI726" i="32"/>
  <c r="AC726" i="32"/>
  <c r="V726" i="32" a="1"/>
  <c r="V726" i="32" s="1"/>
  <c r="T726" i="32" a="1"/>
  <c r="T726" i="32" s="1"/>
  <c r="S726" i="32" a="1"/>
  <c r="S726" i="32" s="1"/>
  <c r="H726" i="32"/>
  <c r="C726" i="32"/>
  <c r="AV725" i="32"/>
  <c r="AU725" i="32"/>
  <c r="AT725" i="32"/>
  <c r="AQ725" i="32"/>
  <c r="AP725" i="32"/>
  <c r="AO725" i="32"/>
  <c r="AN725" i="32"/>
  <c r="AM725" i="32"/>
  <c r="AL725" i="32"/>
  <c r="AK725" i="32"/>
  <c r="AJ725" i="32"/>
  <c r="AI725" i="32"/>
  <c r="AC725" i="32"/>
  <c r="V725" i="32" a="1"/>
  <c r="V725" i="32" s="1"/>
  <c r="T725" i="32" a="1"/>
  <c r="T725" i="32" s="1"/>
  <c r="S725" i="32" a="1"/>
  <c r="S725" i="32" s="1"/>
  <c r="H725" i="32"/>
  <c r="C725" i="32"/>
  <c r="AV724" i="32"/>
  <c r="AU724" i="32"/>
  <c r="AT724" i="32"/>
  <c r="AQ724" i="32"/>
  <c r="AP724" i="32"/>
  <c r="AO724" i="32"/>
  <c r="AN724" i="32"/>
  <c r="AM724" i="32"/>
  <c r="AL724" i="32"/>
  <c r="AK724" i="32"/>
  <c r="AJ724" i="32"/>
  <c r="AI724" i="32"/>
  <c r="AC724" i="32"/>
  <c r="V724" i="32" a="1"/>
  <c r="V724" i="32" s="1"/>
  <c r="T724" i="32" a="1"/>
  <c r="T724" i="32" s="1"/>
  <c r="S724" i="32" a="1"/>
  <c r="S724" i="32" s="1"/>
  <c r="H724" i="32"/>
  <c r="C724" i="32"/>
  <c r="AV723" i="32"/>
  <c r="AU723" i="32"/>
  <c r="AT723" i="32"/>
  <c r="AQ723" i="32"/>
  <c r="AP723" i="32"/>
  <c r="AO723" i="32"/>
  <c r="AN723" i="32"/>
  <c r="AM723" i="32"/>
  <c r="AL723" i="32"/>
  <c r="AK723" i="32"/>
  <c r="AJ723" i="32"/>
  <c r="AI723" i="32"/>
  <c r="AC723" i="32"/>
  <c r="V723" i="32" a="1"/>
  <c r="V723" i="32" s="1"/>
  <c r="T723" i="32" a="1"/>
  <c r="T723" i="32" s="1"/>
  <c r="S723" i="32" a="1"/>
  <c r="S723" i="32" s="1"/>
  <c r="H723" i="32"/>
  <c r="C723" i="32"/>
  <c r="AV722" i="32"/>
  <c r="AU722" i="32"/>
  <c r="AT722" i="32"/>
  <c r="AQ722" i="32"/>
  <c r="AP722" i="32"/>
  <c r="AO722" i="32"/>
  <c r="AN722" i="32"/>
  <c r="AM722" i="32"/>
  <c r="AL722" i="32"/>
  <c r="AK722" i="32"/>
  <c r="AJ722" i="32"/>
  <c r="AI722" i="32"/>
  <c r="AC722" i="32"/>
  <c r="V722" i="32" a="1"/>
  <c r="V722" i="32" s="1"/>
  <c r="T722" i="32" a="1"/>
  <c r="T722" i="32" s="1"/>
  <c r="S722" i="32" a="1"/>
  <c r="S722" i="32" s="1"/>
  <c r="H722" i="32"/>
  <c r="C722" i="32"/>
  <c r="AV721" i="32"/>
  <c r="AU721" i="32"/>
  <c r="AT721" i="32"/>
  <c r="AQ721" i="32"/>
  <c r="AP721" i="32"/>
  <c r="AO721" i="32"/>
  <c r="AN721" i="32"/>
  <c r="AM721" i="32"/>
  <c r="AL721" i="32"/>
  <c r="AK721" i="32"/>
  <c r="AJ721" i="32"/>
  <c r="AI721" i="32"/>
  <c r="AC721" i="32"/>
  <c r="V721" i="32" a="1"/>
  <c r="V721" i="32" s="1"/>
  <c r="T721" i="32" a="1"/>
  <c r="T721" i="32" s="1"/>
  <c r="S721" i="32" a="1"/>
  <c r="S721" i="32" s="1"/>
  <c r="H721" i="32"/>
  <c r="C721" i="32"/>
  <c r="AV720" i="32"/>
  <c r="AU720" i="32"/>
  <c r="AT720" i="32"/>
  <c r="AQ720" i="32"/>
  <c r="AP720" i="32"/>
  <c r="AO720" i="32"/>
  <c r="AN720" i="32"/>
  <c r="AM720" i="32"/>
  <c r="AL720" i="32"/>
  <c r="AK720" i="32"/>
  <c r="AJ720" i="32"/>
  <c r="AI720" i="32"/>
  <c r="AC720" i="32"/>
  <c r="V720" i="32" a="1"/>
  <c r="V720" i="32" s="1"/>
  <c r="T720" i="32" a="1"/>
  <c r="T720" i="32" s="1"/>
  <c r="S720" i="32" a="1"/>
  <c r="S720" i="32" s="1"/>
  <c r="H720" i="32"/>
  <c r="C720" i="32"/>
  <c r="AV719" i="32"/>
  <c r="AU719" i="32"/>
  <c r="AT719" i="32"/>
  <c r="AQ719" i="32"/>
  <c r="AP719" i="32"/>
  <c r="AO719" i="32"/>
  <c r="AN719" i="32"/>
  <c r="AM719" i="32"/>
  <c r="AL719" i="32"/>
  <c r="AK719" i="32"/>
  <c r="AJ719" i="32"/>
  <c r="AI719" i="32"/>
  <c r="AC719" i="32"/>
  <c r="V719" i="32" a="1"/>
  <c r="V719" i="32" s="1"/>
  <c r="T719" i="32" a="1"/>
  <c r="T719" i="32" s="1"/>
  <c r="S719" i="32" a="1"/>
  <c r="S719" i="32" s="1"/>
  <c r="H719" i="32"/>
  <c r="C719" i="32"/>
  <c r="AV718" i="32"/>
  <c r="AU718" i="32"/>
  <c r="AT718" i="32"/>
  <c r="AQ718" i="32"/>
  <c r="AP718" i="32"/>
  <c r="AO718" i="32"/>
  <c r="AN718" i="32"/>
  <c r="AM718" i="32"/>
  <c r="AL718" i="32"/>
  <c r="AK718" i="32"/>
  <c r="AJ718" i="32"/>
  <c r="AI718" i="32"/>
  <c r="AC718" i="32"/>
  <c r="V718" i="32" a="1"/>
  <c r="V718" i="32" s="1"/>
  <c r="T718" i="32" a="1"/>
  <c r="T718" i="32" s="1"/>
  <c r="S718" i="32" a="1"/>
  <c r="S718" i="32" s="1"/>
  <c r="H718" i="32"/>
  <c r="C718" i="32"/>
  <c r="AV717" i="32"/>
  <c r="AU717" i="32"/>
  <c r="AT717" i="32"/>
  <c r="AQ717" i="32"/>
  <c r="AP717" i="32"/>
  <c r="AO717" i="32"/>
  <c r="AN717" i="32"/>
  <c r="AM717" i="32"/>
  <c r="AL717" i="32"/>
  <c r="AK717" i="32"/>
  <c r="AJ717" i="32"/>
  <c r="AI717" i="32"/>
  <c r="AC717" i="32"/>
  <c r="V717" i="32" a="1"/>
  <c r="V717" i="32" s="1"/>
  <c r="T717" i="32" a="1"/>
  <c r="T717" i="32" s="1"/>
  <c r="S717" i="32" a="1"/>
  <c r="S717" i="32" s="1"/>
  <c r="H717" i="32"/>
  <c r="C717" i="32"/>
  <c r="AV716" i="32"/>
  <c r="AU716" i="32"/>
  <c r="AT716" i="32"/>
  <c r="AQ716" i="32"/>
  <c r="AP716" i="32"/>
  <c r="AO716" i="32"/>
  <c r="AN716" i="32"/>
  <c r="AM716" i="32"/>
  <c r="AL716" i="32"/>
  <c r="AK716" i="32"/>
  <c r="AJ716" i="32"/>
  <c r="AI716" i="32"/>
  <c r="AC716" i="32"/>
  <c r="V716" i="32" a="1"/>
  <c r="V716" i="32" s="1"/>
  <c r="T716" i="32" a="1"/>
  <c r="T716" i="32" s="1"/>
  <c r="S716" i="32" a="1"/>
  <c r="S716" i="32" s="1"/>
  <c r="H716" i="32"/>
  <c r="C716" i="32"/>
  <c r="AV715" i="32"/>
  <c r="AU715" i="32"/>
  <c r="AT715" i="32"/>
  <c r="AQ715" i="32"/>
  <c r="AP715" i="32"/>
  <c r="AO715" i="32"/>
  <c r="AN715" i="32"/>
  <c r="AM715" i="32"/>
  <c r="AL715" i="32"/>
  <c r="AK715" i="32"/>
  <c r="AJ715" i="32"/>
  <c r="AI715" i="32"/>
  <c r="AC715" i="32"/>
  <c r="V715" i="32" a="1"/>
  <c r="V715" i="32" s="1"/>
  <c r="T715" i="32" a="1"/>
  <c r="T715" i="32" s="1"/>
  <c r="S715" i="32" a="1"/>
  <c r="S715" i="32" s="1"/>
  <c r="H715" i="32"/>
  <c r="C715" i="32"/>
  <c r="AV714" i="32"/>
  <c r="AU714" i="32"/>
  <c r="AT714" i="32"/>
  <c r="AQ714" i="32"/>
  <c r="AP714" i="32"/>
  <c r="AO714" i="32"/>
  <c r="AN714" i="32"/>
  <c r="AM714" i="32"/>
  <c r="AL714" i="32"/>
  <c r="AK714" i="32"/>
  <c r="AJ714" i="32"/>
  <c r="AI714" i="32"/>
  <c r="AC714" i="32"/>
  <c r="V714" i="32" a="1"/>
  <c r="V714" i="32" s="1"/>
  <c r="T714" i="32" a="1"/>
  <c r="T714" i="32" s="1"/>
  <c r="S714" i="32" a="1"/>
  <c r="S714" i="32" s="1"/>
  <c r="H714" i="32"/>
  <c r="C714" i="32"/>
  <c r="AV713" i="32"/>
  <c r="AU713" i="32"/>
  <c r="AT713" i="32"/>
  <c r="AQ713" i="32"/>
  <c r="AP713" i="32"/>
  <c r="AO713" i="32"/>
  <c r="AN713" i="32"/>
  <c r="AM713" i="32"/>
  <c r="AL713" i="32"/>
  <c r="AK713" i="32"/>
  <c r="AJ713" i="32"/>
  <c r="AI713" i="32"/>
  <c r="AC713" i="32"/>
  <c r="V713" i="32" a="1"/>
  <c r="V713" i="32" s="1"/>
  <c r="T713" i="32" a="1"/>
  <c r="T713" i="32" s="1"/>
  <c r="S713" i="32" a="1"/>
  <c r="S713" i="32" s="1"/>
  <c r="H713" i="32"/>
  <c r="C713" i="32"/>
  <c r="AV712" i="32"/>
  <c r="AU712" i="32"/>
  <c r="AT712" i="32"/>
  <c r="AQ712" i="32"/>
  <c r="AP712" i="32"/>
  <c r="AO712" i="32"/>
  <c r="AN712" i="32"/>
  <c r="AM712" i="32"/>
  <c r="AL712" i="32"/>
  <c r="AK712" i="32"/>
  <c r="AJ712" i="32"/>
  <c r="AI712" i="32"/>
  <c r="AC712" i="32"/>
  <c r="V712" i="32" a="1"/>
  <c r="V712" i="32" s="1"/>
  <c r="T712" i="32" a="1"/>
  <c r="T712" i="32" s="1"/>
  <c r="S712" i="32" a="1"/>
  <c r="S712" i="32" s="1"/>
  <c r="H712" i="32"/>
  <c r="C712" i="32"/>
  <c r="AV711" i="32"/>
  <c r="AU711" i="32"/>
  <c r="AT711" i="32"/>
  <c r="AQ711" i="32"/>
  <c r="AP711" i="32"/>
  <c r="AO711" i="32"/>
  <c r="AN711" i="32"/>
  <c r="AM711" i="32"/>
  <c r="AL711" i="32"/>
  <c r="AK711" i="32"/>
  <c r="AJ711" i="32"/>
  <c r="AI711" i="32"/>
  <c r="AC711" i="32"/>
  <c r="V711" i="32" a="1"/>
  <c r="V711" i="32" s="1"/>
  <c r="T711" i="32" a="1"/>
  <c r="T711" i="32" s="1"/>
  <c r="S711" i="32" a="1"/>
  <c r="S711" i="32" s="1"/>
  <c r="H711" i="32"/>
  <c r="C711" i="32"/>
  <c r="AV710" i="32"/>
  <c r="AU710" i="32"/>
  <c r="AT710" i="32"/>
  <c r="AQ710" i="32"/>
  <c r="AP710" i="32"/>
  <c r="AO710" i="32"/>
  <c r="AN710" i="32"/>
  <c r="AM710" i="32"/>
  <c r="AL710" i="32"/>
  <c r="AK710" i="32"/>
  <c r="AJ710" i="32"/>
  <c r="AI710" i="32"/>
  <c r="AC710" i="32"/>
  <c r="V710" i="32" a="1"/>
  <c r="V710" i="32" s="1"/>
  <c r="T710" i="32" a="1"/>
  <c r="T710" i="32" s="1"/>
  <c r="S710" i="32" a="1"/>
  <c r="S710" i="32" s="1"/>
  <c r="H710" i="32"/>
  <c r="C710" i="32"/>
  <c r="AV709" i="32"/>
  <c r="AU709" i="32"/>
  <c r="AT709" i="32"/>
  <c r="AQ709" i="32"/>
  <c r="AP709" i="32"/>
  <c r="AO709" i="32"/>
  <c r="AN709" i="32"/>
  <c r="AM709" i="32"/>
  <c r="AL709" i="32"/>
  <c r="AK709" i="32"/>
  <c r="AJ709" i="32"/>
  <c r="AI709" i="32"/>
  <c r="AC709" i="32"/>
  <c r="V709" i="32" a="1"/>
  <c r="V709" i="32" s="1"/>
  <c r="T709" i="32" a="1"/>
  <c r="T709" i="32" s="1"/>
  <c r="S709" i="32" a="1"/>
  <c r="S709" i="32" s="1"/>
  <c r="H709" i="32"/>
  <c r="C709" i="32"/>
  <c r="AV708" i="32"/>
  <c r="AU708" i="32"/>
  <c r="AT708" i="32"/>
  <c r="AQ708" i="32"/>
  <c r="AP708" i="32"/>
  <c r="AO708" i="32"/>
  <c r="AN708" i="32"/>
  <c r="AM708" i="32"/>
  <c r="AL708" i="32"/>
  <c r="AK708" i="32"/>
  <c r="AJ708" i="32"/>
  <c r="AI708" i="32"/>
  <c r="AC708" i="32"/>
  <c r="V708" i="32" a="1"/>
  <c r="V708" i="32" s="1"/>
  <c r="T708" i="32" a="1"/>
  <c r="T708" i="32" s="1"/>
  <c r="S708" i="32" a="1"/>
  <c r="S708" i="32" s="1"/>
  <c r="H708" i="32"/>
  <c r="C708" i="32"/>
  <c r="AV707" i="32"/>
  <c r="AU707" i="32"/>
  <c r="AT707" i="32"/>
  <c r="AQ707" i="32"/>
  <c r="AP707" i="32"/>
  <c r="AO707" i="32"/>
  <c r="AN707" i="32"/>
  <c r="AM707" i="32"/>
  <c r="AL707" i="32"/>
  <c r="AK707" i="32"/>
  <c r="AJ707" i="32"/>
  <c r="AI707" i="32"/>
  <c r="AC707" i="32"/>
  <c r="V707" i="32" a="1"/>
  <c r="V707" i="32" s="1"/>
  <c r="T707" i="32" a="1"/>
  <c r="T707" i="32" s="1"/>
  <c r="S707" i="32" a="1"/>
  <c r="S707" i="32" s="1"/>
  <c r="H707" i="32"/>
  <c r="C707" i="32"/>
  <c r="AV706" i="32"/>
  <c r="AU706" i="32"/>
  <c r="AT706" i="32"/>
  <c r="AQ706" i="32"/>
  <c r="AP706" i="32"/>
  <c r="AO706" i="32"/>
  <c r="AN706" i="32"/>
  <c r="AM706" i="32"/>
  <c r="AL706" i="32"/>
  <c r="AK706" i="32"/>
  <c r="AJ706" i="32"/>
  <c r="AI706" i="32"/>
  <c r="AC706" i="32"/>
  <c r="V706" i="32" a="1"/>
  <c r="V706" i="32" s="1"/>
  <c r="T706" i="32" a="1"/>
  <c r="T706" i="32" s="1"/>
  <c r="S706" i="32" a="1"/>
  <c r="S706" i="32" s="1"/>
  <c r="H706" i="32"/>
  <c r="C706" i="32"/>
  <c r="AV705" i="32"/>
  <c r="AU705" i="32"/>
  <c r="AT705" i="32"/>
  <c r="AQ705" i="32"/>
  <c r="AP705" i="32"/>
  <c r="AO705" i="32"/>
  <c r="AN705" i="32"/>
  <c r="AM705" i="32"/>
  <c r="AL705" i="32"/>
  <c r="AK705" i="32"/>
  <c r="AJ705" i="32"/>
  <c r="AI705" i="32"/>
  <c r="AC705" i="32"/>
  <c r="V705" i="32" a="1"/>
  <c r="V705" i="32" s="1"/>
  <c r="T705" i="32" a="1"/>
  <c r="T705" i="32" s="1"/>
  <c r="S705" i="32" a="1"/>
  <c r="S705" i="32" s="1"/>
  <c r="H705" i="32"/>
  <c r="C705" i="32"/>
  <c r="AV704" i="32"/>
  <c r="AU704" i="32"/>
  <c r="AT704" i="32"/>
  <c r="AQ704" i="32"/>
  <c r="AP704" i="32"/>
  <c r="AO704" i="32"/>
  <c r="AN704" i="32"/>
  <c r="AM704" i="32"/>
  <c r="AL704" i="32"/>
  <c r="AK704" i="32"/>
  <c r="AJ704" i="32"/>
  <c r="AI704" i="32"/>
  <c r="AC704" i="32"/>
  <c r="V704" i="32" a="1"/>
  <c r="V704" i="32" s="1"/>
  <c r="T704" i="32" a="1"/>
  <c r="T704" i="32" s="1"/>
  <c r="S704" i="32" a="1"/>
  <c r="S704" i="32" s="1"/>
  <c r="H704" i="32"/>
  <c r="C704" i="32"/>
  <c r="AV703" i="32"/>
  <c r="AU703" i="32"/>
  <c r="AT703" i="32"/>
  <c r="AQ703" i="32"/>
  <c r="AP703" i="32"/>
  <c r="AO703" i="32"/>
  <c r="AN703" i="32"/>
  <c r="AM703" i="32"/>
  <c r="AL703" i="32"/>
  <c r="AK703" i="32"/>
  <c r="AJ703" i="32"/>
  <c r="AI703" i="32"/>
  <c r="AC703" i="32"/>
  <c r="V703" i="32" a="1"/>
  <c r="V703" i="32" s="1"/>
  <c r="T703" i="32" a="1"/>
  <c r="T703" i="32" s="1"/>
  <c r="S703" i="32" a="1"/>
  <c r="S703" i="32" s="1"/>
  <c r="H703" i="32"/>
  <c r="C703" i="32"/>
  <c r="AV702" i="32"/>
  <c r="AU702" i="32"/>
  <c r="AT702" i="32"/>
  <c r="AQ702" i="32"/>
  <c r="AP702" i="32"/>
  <c r="AO702" i="32"/>
  <c r="AN702" i="32"/>
  <c r="AM702" i="32"/>
  <c r="AL702" i="32"/>
  <c r="AK702" i="32"/>
  <c r="AJ702" i="32"/>
  <c r="AI702" i="32"/>
  <c r="AC702" i="32"/>
  <c r="V702" i="32" a="1"/>
  <c r="V702" i="32" s="1"/>
  <c r="T702" i="32" a="1"/>
  <c r="T702" i="32" s="1"/>
  <c r="S702" i="32" a="1"/>
  <c r="S702" i="32" s="1"/>
  <c r="H702" i="32"/>
  <c r="C702" i="32"/>
  <c r="AV701" i="32"/>
  <c r="AU701" i="32"/>
  <c r="AT701" i="32"/>
  <c r="AQ701" i="32"/>
  <c r="AP701" i="32"/>
  <c r="AO701" i="32"/>
  <c r="AN701" i="32"/>
  <c r="AM701" i="32"/>
  <c r="AL701" i="32"/>
  <c r="AK701" i="32"/>
  <c r="AJ701" i="32"/>
  <c r="AI701" i="32"/>
  <c r="AC701" i="32"/>
  <c r="V701" i="32" a="1"/>
  <c r="V701" i="32" s="1"/>
  <c r="T701" i="32" a="1"/>
  <c r="T701" i="32" s="1"/>
  <c r="S701" i="32" a="1"/>
  <c r="S701" i="32" s="1"/>
  <c r="H701" i="32"/>
  <c r="C701" i="32"/>
  <c r="AV700" i="32"/>
  <c r="AU700" i="32"/>
  <c r="AT700" i="32"/>
  <c r="AQ700" i="32"/>
  <c r="AP700" i="32"/>
  <c r="AO700" i="32"/>
  <c r="AN700" i="32"/>
  <c r="AM700" i="32"/>
  <c r="AL700" i="32"/>
  <c r="AK700" i="32"/>
  <c r="AJ700" i="32"/>
  <c r="AI700" i="32"/>
  <c r="AC700" i="32"/>
  <c r="V700" i="32" a="1"/>
  <c r="V700" i="32" s="1"/>
  <c r="T700" i="32" a="1"/>
  <c r="T700" i="32" s="1"/>
  <c r="S700" i="32" a="1"/>
  <c r="S700" i="32" s="1"/>
  <c r="H700" i="32"/>
  <c r="C700" i="32"/>
  <c r="AV699" i="32"/>
  <c r="AU699" i="32"/>
  <c r="AT699" i="32"/>
  <c r="AQ699" i="32"/>
  <c r="AP699" i="32"/>
  <c r="AO699" i="32"/>
  <c r="AN699" i="32"/>
  <c r="AM699" i="32"/>
  <c r="AL699" i="32"/>
  <c r="AK699" i="32"/>
  <c r="AJ699" i="32"/>
  <c r="AI699" i="32"/>
  <c r="AC699" i="32"/>
  <c r="V699" i="32" a="1"/>
  <c r="V699" i="32" s="1"/>
  <c r="T699" i="32" a="1"/>
  <c r="T699" i="32" s="1"/>
  <c r="S699" i="32" a="1"/>
  <c r="S699" i="32" s="1"/>
  <c r="H699" i="32"/>
  <c r="C699" i="32"/>
  <c r="AV698" i="32"/>
  <c r="AU698" i="32"/>
  <c r="AT698" i="32"/>
  <c r="AQ698" i="32"/>
  <c r="AP698" i="32"/>
  <c r="AO698" i="32"/>
  <c r="AN698" i="32"/>
  <c r="AM698" i="32"/>
  <c r="AL698" i="32"/>
  <c r="AK698" i="32"/>
  <c r="AJ698" i="32"/>
  <c r="AI698" i="32"/>
  <c r="AC698" i="32"/>
  <c r="V698" i="32" a="1"/>
  <c r="V698" i="32" s="1"/>
  <c r="T698" i="32" a="1"/>
  <c r="T698" i="32" s="1"/>
  <c r="S698" i="32" a="1"/>
  <c r="S698" i="32" s="1"/>
  <c r="H698" i="32"/>
  <c r="C698" i="32"/>
  <c r="AV697" i="32"/>
  <c r="AU697" i="32"/>
  <c r="AT697" i="32"/>
  <c r="AQ697" i="32"/>
  <c r="AP697" i="32"/>
  <c r="AO697" i="32"/>
  <c r="AN697" i="32"/>
  <c r="AM697" i="32"/>
  <c r="AL697" i="32"/>
  <c r="AK697" i="32"/>
  <c r="AJ697" i="32"/>
  <c r="AI697" i="32"/>
  <c r="AC697" i="32"/>
  <c r="V697" i="32" a="1"/>
  <c r="V697" i="32" s="1"/>
  <c r="T697" i="32" a="1"/>
  <c r="T697" i="32" s="1"/>
  <c r="S697" i="32" a="1"/>
  <c r="S697" i="32" s="1"/>
  <c r="H697" i="32"/>
  <c r="C697" i="32"/>
  <c r="AV696" i="32"/>
  <c r="AU696" i="32"/>
  <c r="AT696" i="32"/>
  <c r="AQ696" i="32"/>
  <c r="AP696" i="32"/>
  <c r="AO696" i="32"/>
  <c r="AN696" i="32"/>
  <c r="AM696" i="32"/>
  <c r="AL696" i="32"/>
  <c r="AK696" i="32"/>
  <c r="AJ696" i="32"/>
  <c r="AI696" i="32"/>
  <c r="AC696" i="32"/>
  <c r="V696" i="32" a="1"/>
  <c r="V696" i="32" s="1"/>
  <c r="T696" i="32" a="1"/>
  <c r="T696" i="32" s="1"/>
  <c r="S696" i="32" a="1"/>
  <c r="S696" i="32" s="1"/>
  <c r="H696" i="32"/>
  <c r="C696" i="32"/>
  <c r="AV695" i="32"/>
  <c r="AU695" i="32"/>
  <c r="AT695" i="32"/>
  <c r="AQ695" i="32"/>
  <c r="AP695" i="32"/>
  <c r="AO695" i="32"/>
  <c r="AN695" i="32"/>
  <c r="AM695" i="32"/>
  <c r="AL695" i="32"/>
  <c r="AK695" i="32"/>
  <c r="AJ695" i="32"/>
  <c r="AI695" i="32"/>
  <c r="AC695" i="32"/>
  <c r="V695" i="32" a="1"/>
  <c r="V695" i="32" s="1"/>
  <c r="T695" i="32" a="1"/>
  <c r="T695" i="32" s="1"/>
  <c r="S695" i="32" a="1"/>
  <c r="S695" i="32" s="1"/>
  <c r="H695" i="32"/>
  <c r="C695" i="32"/>
  <c r="AV694" i="32"/>
  <c r="AU694" i="32"/>
  <c r="AT694" i="32"/>
  <c r="AQ694" i="32"/>
  <c r="AP694" i="32"/>
  <c r="AO694" i="32"/>
  <c r="AN694" i="32"/>
  <c r="AM694" i="32"/>
  <c r="AL694" i="32"/>
  <c r="AK694" i="32"/>
  <c r="AJ694" i="32"/>
  <c r="AI694" i="32"/>
  <c r="AC694" i="32"/>
  <c r="V694" i="32" a="1"/>
  <c r="V694" i="32" s="1"/>
  <c r="T694" i="32" a="1"/>
  <c r="T694" i="32" s="1"/>
  <c r="S694" i="32" a="1"/>
  <c r="S694" i="32" s="1"/>
  <c r="H694" i="32"/>
  <c r="C694" i="32"/>
  <c r="AV693" i="32"/>
  <c r="AU693" i="32"/>
  <c r="AT693" i="32"/>
  <c r="AQ693" i="32"/>
  <c r="AP693" i="32"/>
  <c r="AO693" i="32"/>
  <c r="AN693" i="32"/>
  <c r="AM693" i="32"/>
  <c r="AL693" i="32"/>
  <c r="AK693" i="32"/>
  <c r="AJ693" i="32"/>
  <c r="AI693" i="32"/>
  <c r="AC693" i="32"/>
  <c r="V693" i="32" a="1"/>
  <c r="V693" i="32" s="1"/>
  <c r="T693" i="32" a="1"/>
  <c r="T693" i="32" s="1"/>
  <c r="S693" i="32" a="1"/>
  <c r="S693" i="32" s="1"/>
  <c r="H693" i="32"/>
  <c r="C693" i="32"/>
  <c r="AV692" i="32"/>
  <c r="AU692" i="32"/>
  <c r="AT692" i="32"/>
  <c r="AQ692" i="32"/>
  <c r="AP692" i="32"/>
  <c r="AO692" i="32"/>
  <c r="AN692" i="32"/>
  <c r="AM692" i="32"/>
  <c r="AL692" i="32"/>
  <c r="AK692" i="32"/>
  <c r="AJ692" i="32"/>
  <c r="AI692" i="32"/>
  <c r="AC692" i="32"/>
  <c r="V692" i="32" a="1"/>
  <c r="V692" i="32" s="1"/>
  <c r="T692" i="32" a="1"/>
  <c r="T692" i="32" s="1"/>
  <c r="S692" i="32" a="1"/>
  <c r="S692" i="32" s="1"/>
  <c r="H692" i="32"/>
  <c r="C692" i="32"/>
  <c r="AV691" i="32"/>
  <c r="AU691" i="32"/>
  <c r="AT691" i="32"/>
  <c r="AQ691" i="32"/>
  <c r="AP691" i="32"/>
  <c r="AO691" i="32"/>
  <c r="AN691" i="32"/>
  <c r="AM691" i="32"/>
  <c r="AL691" i="32"/>
  <c r="AK691" i="32"/>
  <c r="AJ691" i="32"/>
  <c r="AI691" i="32"/>
  <c r="AC691" i="32"/>
  <c r="V691" i="32" a="1"/>
  <c r="V691" i="32" s="1"/>
  <c r="T691" i="32" a="1"/>
  <c r="T691" i="32" s="1"/>
  <c r="S691" i="32" a="1"/>
  <c r="S691" i="32" s="1"/>
  <c r="H691" i="32"/>
  <c r="C691" i="32"/>
  <c r="AV690" i="32"/>
  <c r="AU690" i="32"/>
  <c r="AT690" i="32"/>
  <c r="AQ690" i="32"/>
  <c r="AP690" i="32"/>
  <c r="AO690" i="32"/>
  <c r="AN690" i="32"/>
  <c r="AM690" i="32"/>
  <c r="AL690" i="32"/>
  <c r="AK690" i="32"/>
  <c r="AJ690" i="32"/>
  <c r="AI690" i="32"/>
  <c r="AC690" i="32"/>
  <c r="V690" i="32" a="1"/>
  <c r="V690" i="32" s="1"/>
  <c r="T690" i="32" a="1"/>
  <c r="T690" i="32" s="1"/>
  <c r="S690" i="32" a="1"/>
  <c r="S690" i="32" s="1"/>
  <c r="H690" i="32"/>
  <c r="C690" i="32"/>
  <c r="AV689" i="32"/>
  <c r="AU689" i="32"/>
  <c r="AT689" i="32"/>
  <c r="AQ689" i="32"/>
  <c r="AP689" i="32"/>
  <c r="AO689" i="32"/>
  <c r="AN689" i="32"/>
  <c r="AM689" i="32"/>
  <c r="AL689" i="32"/>
  <c r="AK689" i="32"/>
  <c r="AJ689" i="32"/>
  <c r="AI689" i="32"/>
  <c r="AC689" i="32"/>
  <c r="V689" i="32" a="1"/>
  <c r="V689" i="32" s="1"/>
  <c r="T689" i="32" a="1"/>
  <c r="T689" i="32" s="1"/>
  <c r="S689" i="32" a="1"/>
  <c r="S689" i="32" s="1"/>
  <c r="H689" i="32"/>
  <c r="C689" i="32"/>
  <c r="AV688" i="32"/>
  <c r="AU688" i="32"/>
  <c r="AT688" i="32"/>
  <c r="AQ688" i="32"/>
  <c r="AP688" i="32"/>
  <c r="AO688" i="32"/>
  <c r="AN688" i="32"/>
  <c r="AM688" i="32"/>
  <c r="AL688" i="32"/>
  <c r="AK688" i="32"/>
  <c r="AJ688" i="32"/>
  <c r="AI688" i="32"/>
  <c r="AC688" i="32"/>
  <c r="V688" i="32" a="1"/>
  <c r="V688" i="32" s="1"/>
  <c r="T688" i="32" a="1"/>
  <c r="T688" i="32" s="1"/>
  <c r="S688" i="32" a="1"/>
  <c r="S688" i="32" s="1"/>
  <c r="H688" i="32"/>
  <c r="C688" i="32"/>
  <c r="AV687" i="32"/>
  <c r="AU687" i="32"/>
  <c r="AT687" i="32"/>
  <c r="AQ687" i="32"/>
  <c r="AP687" i="32"/>
  <c r="AO687" i="32"/>
  <c r="AN687" i="32"/>
  <c r="AM687" i="32"/>
  <c r="AL687" i="32"/>
  <c r="AK687" i="32"/>
  <c r="AJ687" i="32"/>
  <c r="AI687" i="32"/>
  <c r="AC687" i="32"/>
  <c r="V687" i="32" a="1"/>
  <c r="V687" i="32" s="1"/>
  <c r="T687" i="32" a="1"/>
  <c r="T687" i="32" s="1"/>
  <c r="S687" i="32" a="1"/>
  <c r="S687" i="32" s="1"/>
  <c r="H687" i="32"/>
  <c r="C687" i="32"/>
  <c r="AV686" i="32"/>
  <c r="AU686" i="32"/>
  <c r="AT686" i="32"/>
  <c r="AQ686" i="32"/>
  <c r="AP686" i="32"/>
  <c r="AO686" i="32"/>
  <c r="AN686" i="32"/>
  <c r="AM686" i="32"/>
  <c r="AL686" i="32"/>
  <c r="AK686" i="32"/>
  <c r="AJ686" i="32"/>
  <c r="AI686" i="32"/>
  <c r="AC686" i="32"/>
  <c r="V686" i="32" a="1"/>
  <c r="V686" i="32" s="1"/>
  <c r="T686" i="32" a="1"/>
  <c r="T686" i="32" s="1"/>
  <c r="S686" i="32" a="1"/>
  <c r="S686" i="32" s="1"/>
  <c r="H686" i="32"/>
  <c r="C686" i="32"/>
  <c r="AV685" i="32"/>
  <c r="AU685" i="32"/>
  <c r="AT685" i="32"/>
  <c r="AQ685" i="32"/>
  <c r="AP685" i="32"/>
  <c r="AO685" i="32"/>
  <c r="AN685" i="32"/>
  <c r="AM685" i="32"/>
  <c r="AL685" i="32"/>
  <c r="AK685" i="32"/>
  <c r="AJ685" i="32"/>
  <c r="AI685" i="32"/>
  <c r="AC685" i="32"/>
  <c r="V685" i="32" a="1"/>
  <c r="V685" i="32" s="1"/>
  <c r="T685" i="32" a="1"/>
  <c r="T685" i="32" s="1"/>
  <c r="S685" i="32" a="1"/>
  <c r="S685" i="32" s="1"/>
  <c r="H685" i="32"/>
  <c r="C685" i="32"/>
  <c r="AV684" i="32"/>
  <c r="AU684" i="32"/>
  <c r="AT684" i="32"/>
  <c r="AQ684" i="32"/>
  <c r="AP684" i="32"/>
  <c r="AO684" i="32"/>
  <c r="AN684" i="32"/>
  <c r="AM684" i="32"/>
  <c r="AL684" i="32"/>
  <c r="AK684" i="32"/>
  <c r="AJ684" i="32"/>
  <c r="AI684" i="32"/>
  <c r="AC684" i="32"/>
  <c r="V684" i="32" a="1"/>
  <c r="V684" i="32" s="1"/>
  <c r="T684" i="32" a="1"/>
  <c r="T684" i="32" s="1"/>
  <c r="S684" i="32" a="1"/>
  <c r="S684" i="32" s="1"/>
  <c r="H684" i="32"/>
  <c r="C684" i="32"/>
  <c r="AV683" i="32"/>
  <c r="AU683" i="32"/>
  <c r="AT683" i="32"/>
  <c r="AQ683" i="32"/>
  <c r="AP683" i="32"/>
  <c r="AO683" i="32"/>
  <c r="AN683" i="32"/>
  <c r="AM683" i="32"/>
  <c r="AL683" i="32"/>
  <c r="AK683" i="32"/>
  <c r="AJ683" i="32"/>
  <c r="AI683" i="32"/>
  <c r="AC683" i="32"/>
  <c r="V683" i="32" a="1"/>
  <c r="V683" i="32" s="1"/>
  <c r="T683" i="32" a="1"/>
  <c r="T683" i="32" s="1"/>
  <c r="S683" i="32" a="1"/>
  <c r="S683" i="32" s="1"/>
  <c r="H683" i="32"/>
  <c r="C683" i="32"/>
  <c r="AV682" i="32"/>
  <c r="AU682" i="32"/>
  <c r="AT682" i="32"/>
  <c r="AQ682" i="32"/>
  <c r="AP682" i="32"/>
  <c r="AO682" i="32"/>
  <c r="AN682" i="32"/>
  <c r="AM682" i="32"/>
  <c r="AL682" i="32"/>
  <c r="AK682" i="32"/>
  <c r="AJ682" i="32"/>
  <c r="AI682" i="32"/>
  <c r="AC682" i="32"/>
  <c r="V682" i="32" a="1"/>
  <c r="V682" i="32" s="1"/>
  <c r="T682" i="32" a="1"/>
  <c r="T682" i="32" s="1"/>
  <c r="S682" i="32" a="1"/>
  <c r="S682" i="32" s="1"/>
  <c r="H682" i="32"/>
  <c r="C682" i="32"/>
  <c r="AV681" i="32"/>
  <c r="AU681" i="32"/>
  <c r="AT681" i="32"/>
  <c r="AQ681" i="32"/>
  <c r="AP681" i="32"/>
  <c r="AO681" i="32"/>
  <c r="AN681" i="32"/>
  <c r="AM681" i="32"/>
  <c r="AL681" i="32"/>
  <c r="AK681" i="32"/>
  <c r="AJ681" i="32"/>
  <c r="AI681" i="32"/>
  <c r="AC681" i="32"/>
  <c r="V681" i="32" a="1"/>
  <c r="V681" i="32" s="1"/>
  <c r="T681" i="32" a="1"/>
  <c r="T681" i="32" s="1"/>
  <c r="S681" i="32" a="1"/>
  <c r="S681" i="32" s="1"/>
  <c r="H681" i="32"/>
  <c r="C681" i="32"/>
  <c r="AV680" i="32"/>
  <c r="AU680" i="32"/>
  <c r="AT680" i="32"/>
  <c r="AQ680" i="32"/>
  <c r="AP680" i="32"/>
  <c r="AO680" i="32"/>
  <c r="AN680" i="32"/>
  <c r="AM680" i="32"/>
  <c r="AL680" i="32"/>
  <c r="AK680" i="32"/>
  <c r="AJ680" i="32"/>
  <c r="AI680" i="32"/>
  <c r="AC680" i="32"/>
  <c r="V680" i="32" a="1"/>
  <c r="V680" i="32" s="1"/>
  <c r="T680" i="32" a="1"/>
  <c r="T680" i="32" s="1"/>
  <c r="S680" i="32" a="1"/>
  <c r="S680" i="32" s="1"/>
  <c r="H680" i="32"/>
  <c r="C680" i="32"/>
  <c r="AV679" i="32"/>
  <c r="AU679" i="32"/>
  <c r="AT679" i="32"/>
  <c r="AQ679" i="32"/>
  <c r="AP679" i="32"/>
  <c r="AO679" i="32"/>
  <c r="AN679" i="32"/>
  <c r="AM679" i="32"/>
  <c r="AL679" i="32"/>
  <c r="AK679" i="32"/>
  <c r="AJ679" i="32"/>
  <c r="AI679" i="32"/>
  <c r="AC679" i="32"/>
  <c r="V679" i="32" a="1"/>
  <c r="V679" i="32" s="1"/>
  <c r="T679" i="32" a="1"/>
  <c r="T679" i="32" s="1"/>
  <c r="S679" i="32" a="1"/>
  <c r="S679" i="32" s="1"/>
  <c r="H679" i="32"/>
  <c r="C679" i="32"/>
  <c r="AV678" i="32"/>
  <c r="AU678" i="32"/>
  <c r="AT678" i="32"/>
  <c r="AQ678" i="32"/>
  <c r="AP678" i="32"/>
  <c r="AO678" i="32"/>
  <c r="AN678" i="32"/>
  <c r="AM678" i="32"/>
  <c r="AL678" i="32"/>
  <c r="AK678" i="32"/>
  <c r="AJ678" i="32"/>
  <c r="AI678" i="32"/>
  <c r="AC678" i="32"/>
  <c r="V678" i="32" a="1"/>
  <c r="V678" i="32" s="1"/>
  <c r="T678" i="32" a="1"/>
  <c r="T678" i="32" s="1"/>
  <c r="S678" i="32" a="1"/>
  <c r="S678" i="32" s="1"/>
  <c r="H678" i="32"/>
  <c r="C678" i="32"/>
  <c r="AV677" i="32"/>
  <c r="AU677" i="32"/>
  <c r="AT677" i="32"/>
  <c r="AQ677" i="32"/>
  <c r="AP677" i="32"/>
  <c r="AO677" i="32"/>
  <c r="AN677" i="32"/>
  <c r="AM677" i="32"/>
  <c r="AL677" i="32"/>
  <c r="AK677" i="32"/>
  <c r="AJ677" i="32"/>
  <c r="AI677" i="32"/>
  <c r="AC677" i="32"/>
  <c r="V677" i="32" a="1"/>
  <c r="V677" i="32" s="1"/>
  <c r="T677" i="32" a="1"/>
  <c r="T677" i="32" s="1"/>
  <c r="S677" i="32" a="1"/>
  <c r="S677" i="32" s="1"/>
  <c r="H677" i="32"/>
  <c r="C677" i="32"/>
  <c r="AV676" i="32"/>
  <c r="AU676" i="32"/>
  <c r="AT676" i="32"/>
  <c r="AQ676" i="32"/>
  <c r="AP676" i="32"/>
  <c r="AO676" i="32"/>
  <c r="AN676" i="32"/>
  <c r="AM676" i="32"/>
  <c r="AL676" i="32"/>
  <c r="AK676" i="32"/>
  <c r="AJ676" i="32"/>
  <c r="AI676" i="32"/>
  <c r="AC676" i="32"/>
  <c r="V676" i="32" a="1"/>
  <c r="V676" i="32" s="1"/>
  <c r="T676" i="32" a="1"/>
  <c r="T676" i="32" s="1"/>
  <c r="S676" i="32" a="1"/>
  <c r="S676" i="32" s="1"/>
  <c r="H676" i="32"/>
  <c r="C676" i="32"/>
  <c r="AV675" i="32"/>
  <c r="AU675" i="32"/>
  <c r="AT675" i="32"/>
  <c r="AQ675" i="32"/>
  <c r="AP675" i="32"/>
  <c r="AO675" i="32"/>
  <c r="AN675" i="32"/>
  <c r="AM675" i="32"/>
  <c r="AL675" i="32"/>
  <c r="AK675" i="32"/>
  <c r="AJ675" i="32"/>
  <c r="AI675" i="32"/>
  <c r="AC675" i="32"/>
  <c r="V675" i="32" a="1"/>
  <c r="V675" i="32" s="1"/>
  <c r="T675" i="32" a="1"/>
  <c r="T675" i="32" s="1"/>
  <c r="S675" i="32" a="1"/>
  <c r="S675" i="32" s="1"/>
  <c r="H675" i="32"/>
  <c r="C675" i="32"/>
  <c r="AV674" i="32"/>
  <c r="AU674" i="32"/>
  <c r="AT674" i="32"/>
  <c r="AQ674" i="32"/>
  <c r="AP674" i="32"/>
  <c r="AO674" i="32"/>
  <c r="AN674" i="32"/>
  <c r="AM674" i="32"/>
  <c r="AL674" i="32"/>
  <c r="AK674" i="32"/>
  <c r="AJ674" i="32"/>
  <c r="AI674" i="32"/>
  <c r="AC674" i="32"/>
  <c r="V674" i="32" a="1"/>
  <c r="V674" i="32" s="1"/>
  <c r="T674" i="32" a="1"/>
  <c r="T674" i="32" s="1"/>
  <c r="S674" i="32" a="1"/>
  <c r="S674" i="32" s="1"/>
  <c r="H674" i="32"/>
  <c r="C674" i="32"/>
  <c r="AV673" i="32"/>
  <c r="AU673" i="32"/>
  <c r="AT673" i="32"/>
  <c r="AQ673" i="32"/>
  <c r="AP673" i="32"/>
  <c r="AO673" i="32"/>
  <c r="AN673" i="32"/>
  <c r="AM673" i="32"/>
  <c r="AL673" i="32"/>
  <c r="AK673" i="32"/>
  <c r="AJ673" i="32"/>
  <c r="AI673" i="32"/>
  <c r="AC673" i="32"/>
  <c r="V673" i="32" a="1"/>
  <c r="V673" i="32" s="1"/>
  <c r="T673" i="32" a="1"/>
  <c r="T673" i="32" s="1"/>
  <c r="S673" i="32" a="1"/>
  <c r="S673" i="32" s="1"/>
  <c r="H673" i="32"/>
  <c r="C673" i="32"/>
  <c r="AV672" i="32"/>
  <c r="AU672" i="32"/>
  <c r="AT672" i="32"/>
  <c r="AQ672" i="32"/>
  <c r="AP672" i="32"/>
  <c r="AO672" i="32"/>
  <c r="AN672" i="32"/>
  <c r="AM672" i="32"/>
  <c r="AL672" i="32"/>
  <c r="AK672" i="32"/>
  <c r="AJ672" i="32"/>
  <c r="AI672" i="32"/>
  <c r="AC672" i="32"/>
  <c r="V672" i="32" a="1"/>
  <c r="V672" i="32" s="1"/>
  <c r="T672" i="32" a="1"/>
  <c r="T672" i="32" s="1"/>
  <c r="S672" i="32" a="1"/>
  <c r="S672" i="32" s="1"/>
  <c r="H672" i="32"/>
  <c r="C672" i="32"/>
  <c r="AV671" i="32"/>
  <c r="AU671" i="32"/>
  <c r="AT671" i="32"/>
  <c r="AQ671" i="32"/>
  <c r="AP671" i="32"/>
  <c r="AO671" i="32"/>
  <c r="AN671" i="32"/>
  <c r="AM671" i="32"/>
  <c r="AL671" i="32"/>
  <c r="AK671" i="32"/>
  <c r="AJ671" i="32"/>
  <c r="AI671" i="32"/>
  <c r="AC671" i="32"/>
  <c r="V671" i="32" a="1"/>
  <c r="V671" i="32" s="1"/>
  <c r="T671" i="32" a="1"/>
  <c r="T671" i="32" s="1"/>
  <c r="S671" i="32" a="1"/>
  <c r="S671" i="32" s="1"/>
  <c r="H671" i="32"/>
  <c r="C671" i="32"/>
  <c r="AV670" i="32"/>
  <c r="AU670" i="32"/>
  <c r="AT670" i="32"/>
  <c r="AQ670" i="32"/>
  <c r="AP670" i="32"/>
  <c r="AO670" i="32"/>
  <c r="AN670" i="32"/>
  <c r="AM670" i="32"/>
  <c r="AL670" i="32"/>
  <c r="AK670" i="32"/>
  <c r="AJ670" i="32"/>
  <c r="AI670" i="32"/>
  <c r="AC670" i="32"/>
  <c r="V670" i="32" a="1"/>
  <c r="V670" i="32" s="1"/>
  <c r="T670" i="32" a="1"/>
  <c r="T670" i="32" s="1"/>
  <c r="S670" i="32" a="1"/>
  <c r="S670" i="32" s="1"/>
  <c r="H670" i="32"/>
  <c r="C670" i="32"/>
  <c r="AV669" i="32"/>
  <c r="AU669" i="32"/>
  <c r="AT669" i="32"/>
  <c r="AQ669" i="32"/>
  <c r="AP669" i="32"/>
  <c r="AO669" i="32"/>
  <c r="AN669" i="32"/>
  <c r="AM669" i="32"/>
  <c r="AL669" i="32"/>
  <c r="AK669" i="32"/>
  <c r="AJ669" i="32"/>
  <c r="AI669" i="32"/>
  <c r="AC669" i="32"/>
  <c r="V669" i="32" a="1"/>
  <c r="V669" i="32" s="1"/>
  <c r="T669" i="32" a="1"/>
  <c r="T669" i="32" s="1"/>
  <c r="S669" i="32" a="1"/>
  <c r="S669" i="32" s="1"/>
  <c r="H669" i="32"/>
  <c r="C669" i="32"/>
  <c r="AV668" i="32"/>
  <c r="AU668" i="32"/>
  <c r="AT668" i="32"/>
  <c r="AQ668" i="32"/>
  <c r="AP668" i="32"/>
  <c r="AO668" i="32"/>
  <c r="AN668" i="32"/>
  <c r="AM668" i="32"/>
  <c r="AL668" i="32"/>
  <c r="AK668" i="32"/>
  <c r="AJ668" i="32"/>
  <c r="AI668" i="32"/>
  <c r="AC668" i="32"/>
  <c r="V668" i="32" a="1"/>
  <c r="V668" i="32" s="1"/>
  <c r="T668" i="32" a="1"/>
  <c r="T668" i="32" s="1"/>
  <c r="S668" i="32" a="1"/>
  <c r="S668" i="32" s="1"/>
  <c r="H668" i="32"/>
  <c r="C668" i="32"/>
  <c r="AV667" i="32"/>
  <c r="AU667" i="32"/>
  <c r="AT667" i="32"/>
  <c r="AQ667" i="32"/>
  <c r="AP667" i="32"/>
  <c r="AO667" i="32"/>
  <c r="AN667" i="32"/>
  <c r="AM667" i="32"/>
  <c r="AL667" i="32"/>
  <c r="AK667" i="32"/>
  <c r="AJ667" i="32"/>
  <c r="AI667" i="32"/>
  <c r="AC667" i="32"/>
  <c r="V667" i="32" a="1"/>
  <c r="V667" i="32" s="1"/>
  <c r="T667" i="32" a="1"/>
  <c r="T667" i="32" s="1"/>
  <c r="S667" i="32" a="1"/>
  <c r="S667" i="32" s="1"/>
  <c r="H667" i="32"/>
  <c r="C667" i="32"/>
  <c r="AV666" i="32"/>
  <c r="AU666" i="32"/>
  <c r="AT666" i="32"/>
  <c r="AQ666" i="32"/>
  <c r="AP666" i="32"/>
  <c r="AO666" i="32"/>
  <c r="AN666" i="32"/>
  <c r="AM666" i="32"/>
  <c r="AL666" i="32"/>
  <c r="AK666" i="32"/>
  <c r="AJ666" i="32"/>
  <c r="AI666" i="32"/>
  <c r="AC666" i="32"/>
  <c r="V666" i="32" a="1"/>
  <c r="V666" i="32" s="1"/>
  <c r="T666" i="32" a="1"/>
  <c r="T666" i="32" s="1"/>
  <c r="S666" i="32" a="1"/>
  <c r="S666" i="32" s="1"/>
  <c r="H666" i="32"/>
  <c r="C666" i="32"/>
  <c r="AV665" i="32"/>
  <c r="AU665" i="32"/>
  <c r="AT665" i="32"/>
  <c r="AQ665" i="32"/>
  <c r="AP665" i="32"/>
  <c r="AO665" i="32"/>
  <c r="AN665" i="32"/>
  <c r="AM665" i="32"/>
  <c r="AL665" i="32"/>
  <c r="AK665" i="32"/>
  <c r="AJ665" i="32"/>
  <c r="AI665" i="32"/>
  <c r="AC665" i="32"/>
  <c r="V665" i="32" a="1"/>
  <c r="V665" i="32" s="1"/>
  <c r="T665" i="32" a="1"/>
  <c r="T665" i="32" s="1"/>
  <c r="S665" i="32" a="1"/>
  <c r="S665" i="32" s="1"/>
  <c r="H665" i="32"/>
  <c r="C665" i="32"/>
  <c r="AV664" i="32"/>
  <c r="AU664" i="32"/>
  <c r="AT664" i="32"/>
  <c r="AQ664" i="32"/>
  <c r="AP664" i="32"/>
  <c r="AO664" i="32"/>
  <c r="AN664" i="32"/>
  <c r="AM664" i="32"/>
  <c r="AL664" i="32"/>
  <c r="AK664" i="32"/>
  <c r="AJ664" i="32"/>
  <c r="AI664" i="32"/>
  <c r="AC664" i="32"/>
  <c r="V664" i="32" a="1"/>
  <c r="V664" i="32" s="1"/>
  <c r="T664" i="32" a="1"/>
  <c r="T664" i="32" s="1"/>
  <c r="S664" i="32" a="1"/>
  <c r="S664" i="32" s="1"/>
  <c r="H664" i="32"/>
  <c r="C664" i="32"/>
  <c r="AV663" i="32"/>
  <c r="AU663" i="32"/>
  <c r="AT663" i="32"/>
  <c r="AQ663" i="32"/>
  <c r="AP663" i="32"/>
  <c r="AO663" i="32"/>
  <c r="AN663" i="32"/>
  <c r="AM663" i="32"/>
  <c r="AL663" i="32"/>
  <c r="AK663" i="32"/>
  <c r="AJ663" i="32"/>
  <c r="AI663" i="32"/>
  <c r="AC663" i="32"/>
  <c r="V663" i="32" a="1"/>
  <c r="V663" i="32" s="1"/>
  <c r="T663" i="32" a="1"/>
  <c r="T663" i="32" s="1"/>
  <c r="S663" i="32" a="1"/>
  <c r="S663" i="32" s="1"/>
  <c r="H663" i="32"/>
  <c r="C663" i="32"/>
  <c r="AV662" i="32"/>
  <c r="AU662" i="32"/>
  <c r="AT662" i="32"/>
  <c r="AQ662" i="32"/>
  <c r="AP662" i="32"/>
  <c r="AO662" i="32"/>
  <c r="AN662" i="32"/>
  <c r="AM662" i="32"/>
  <c r="AL662" i="32"/>
  <c r="AK662" i="32"/>
  <c r="AJ662" i="32"/>
  <c r="AI662" i="32"/>
  <c r="AC662" i="32"/>
  <c r="V662" i="32" a="1"/>
  <c r="V662" i="32" s="1"/>
  <c r="T662" i="32" a="1"/>
  <c r="T662" i="32" s="1"/>
  <c r="S662" i="32" a="1"/>
  <c r="S662" i="32" s="1"/>
  <c r="H662" i="32"/>
  <c r="C662" i="32"/>
  <c r="AV661" i="32"/>
  <c r="AU661" i="32"/>
  <c r="AT661" i="32"/>
  <c r="AQ661" i="32"/>
  <c r="AP661" i="32"/>
  <c r="AO661" i="32"/>
  <c r="AN661" i="32"/>
  <c r="AM661" i="32"/>
  <c r="AL661" i="32"/>
  <c r="AK661" i="32"/>
  <c r="AJ661" i="32"/>
  <c r="AI661" i="32"/>
  <c r="AC661" i="32"/>
  <c r="V661" i="32" a="1"/>
  <c r="V661" i="32" s="1"/>
  <c r="T661" i="32" a="1"/>
  <c r="T661" i="32" s="1"/>
  <c r="S661" i="32" a="1"/>
  <c r="S661" i="32" s="1"/>
  <c r="H661" i="32"/>
  <c r="C661" i="32"/>
  <c r="AV660" i="32"/>
  <c r="AU660" i="32"/>
  <c r="AT660" i="32"/>
  <c r="AQ660" i="32"/>
  <c r="AP660" i="32"/>
  <c r="AO660" i="32"/>
  <c r="AN660" i="32"/>
  <c r="AM660" i="32"/>
  <c r="AL660" i="32"/>
  <c r="AK660" i="32"/>
  <c r="AJ660" i="32"/>
  <c r="AI660" i="32"/>
  <c r="AC660" i="32"/>
  <c r="V660" i="32" a="1"/>
  <c r="V660" i="32" s="1"/>
  <c r="T660" i="32" a="1"/>
  <c r="T660" i="32" s="1"/>
  <c r="S660" i="32" a="1"/>
  <c r="S660" i="32" s="1"/>
  <c r="H660" i="32"/>
  <c r="C660" i="32"/>
  <c r="AV659" i="32"/>
  <c r="AU659" i="32"/>
  <c r="AT659" i="32"/>
  <c r="AQ659" i="32"/>
  <c r="AP659" i="32"/>
  <c r="AO659" i="32"/>
  <c r="AN659" i="32"/>
  <c r="AM659" i="32"/>
  <c r="AL659" i="32"/>
  <c r="AK659" i="32"/>
  <c r="AJ659" i="32"/>
  <c r="AI659" i="32"/>
  <c r="AC659" i="32"/>
  <c r="V659" i="32" a="1"/>
  <c r="V659" i="32" s="1"/>
  <c r="T659" i="32" a="1"/>
  <c r="T659" i="32" s="1"/>
  <c r="S659" i="32" a="1"/>
  <c r="S659" i="32" s="1"/>
  <c r="H659" i="32"/>
  <c r="C659" i="32"/>
  <c r="AV658" i="32"/>
  <c r="AU658" i="32"/>
  <c r="AT658" i="32"/>
  <c r="AQ658" i="32"/>
  <c r="AP658" i="32"/>
  <c r="AO658" i="32"/>
  <c r="AN658" i="32"/>
  <c r="AM658" i="32"/>
  <c r="AL658" i="32"/>
  <c r="AK658" i="32"/>
  <c r="AJ658" i="32"/>
  <c r="AI658" i="32"/>
  <c r="AC658" i="32"/>
  <c r="V658" i="32" a="1"/>
  <c r="V658" i="32" s="1"/>
  <c r="T658" i="32" a="1"/>
  <c r="T658" i="32" s="1"/>
  <c r="S658" i="32" a="1"/>
  <c r="S658" i="32" s="1"/>
  <c r="H658" i="32"/>
  <c r="C658" i="32"/>
  <c r="AV657" i="32"/>
  <c r="AU657" i="32"/>
  <c r="AT657" i="32"/>
  <c r="AQ657" i="32"/>
  <c r="AP657" i="32"/>
  <c r="AO657" i="32"/>
  <c r="AN657" i="32"/>
  <c r="AM657" i="32"/>
  <c r="AL657" i="32"/>
  <c r="AK657" i="32"/>
  <c r="AJ657" i="32"/>
  <c r="AI657" i="32"/>
  <c r="AC657" i="32"/>
  <c r="V657" i="32" a="1"/>
  <c r="V657" i="32" s="1"/>
  <c r="T657" i="32" a="1"/>
  <c r="T657" i="32" s="1"/>
  <c r="S657" i="32" a="1"/>
  <c r="S657" i="32" s="1"/>
  <c r="H657" i="32"/>
  <c r="C657" i="32"/>
  <c r="AV656" i="32"/>
  <c r="AU656" i="32"/>
  <c r="AT656" i="32"/>
  <c r="AQ656" i="32"/>
  <c r="AP656" i="32"/>
  <c r="AO656" i="32"/>
  <c r="AN656" i="32"/>
  <c r="AM656" i="32"/>
  <c r="AL656" i="32"/>
  <c r="AK656" i="32"/>
  <c r="AJ656" i="32"/>
  <c r="AI656" i="32"/>
  <c r="AC656" i="32"/>
  <c r="V656" i="32" a="1"/>
  <c r="V656" i="32" s="1"/>
  <c r="T656" i="32" a="1"/>
  <c r="T656" i="32" s="1"/>
  <c r="S656" i="32" a="1"/>
  <c r="S656" i="32" s="1"/>
  <c r="H656" i="32"/>
  <c r="C656" i="32"/>
  <c r="AV655" i="32"/>
  <c r="AU655" i="32"/>
  <c r="AT655" i="32"/>
  <c r="AQ655" i="32"/>
  <c r="AP655" i="32"/>
  <c r="AO655" i="32"/>
  <c r="AN655" i="32"/>
  <c r="AM655" i="32"/>
  <c r="AL655" i="32"/>
  <c r="AK655" i="32"/>
  <c r="AJ655" i="32"/>
  <c r="AI655" i="32"/>
  <c r="AC655" i="32"/>
  <c r="V655" i="32" a="1"/>
  <c r="V655" i="32" s="1"/>
  <c r="T655" i="32" a="1"/>
  <c r="T655" i="32" s="1"/>
  <c r="S655" i="32" a="1"/>
  <c r="S655" i="32" s="1"/>
  <c r="H655" i="32"/>
  <c r="C655" i="32"/>
  <c r="AV654" i="32"/>
  <c r="AU654" i="32"/>
  <c r="AT654" i="32"/>
  <c r="AQ654" i="32"/>
  <c r="AP654" i="32"/>
  <c r="AO654" i="32"/>
  <c r="AN654" i="32"/>
  <c r="AM654" i="32"/>
  <c r="AL654" i="32"/>
  <c r="AK654" i="32"/>
  <c r="AJ654" i="32"/>
  <c r="AI654" i="32"/>
  <c r="AC654" i="32"/>
  <c r="V654" i="32" a="1"/>
  <c r="V654" i="32" s="1"/>
  <c r="T654" i="32" a="1"/>
  <c r="T654" i="32" s="1"/>
  <c r="S654" i="32" a="1"/>
  <c r="S654" i="32" s="1"/>
  <c r="H654" i="32"/>
  <c r="C654" i="32"/>
  <c r="AV653" i="32"/>
  <c r="AU653" i="32"/>
  <c r="AT653" i="32"/>
  <c r="AQ653" i="32"/>
  <c r="AP653" i="32"/>
  <c r="AO653" i="32"/>
  <c r="AN653" i="32"/>
  <c r="AM653" i="32"/>
  <c r="AL653" i="32"/>
  <c r="AK653" i="32"/>
  <c r="AJ653" i="32"/>
  <c r="AI653" i="32"/>
  <c r="AC653" i="32"/>
  <c r="V653" i="32" a="1"/>
  <c r="V653" i="32" s="1"/>
  <c r="T653" i="32" a="1"/>
  <c r="T653" i="32" s="1"/>
  <c r="S653" i="32" a="1"/>
  <c r="S653" i="32" s="1"/>
  <c r="H653" i="32"/>
  <c r="C653" i="32"/>
  <c r="AV652" i="32"/>
  <c r="AU652" i="32"/>
  <c r="AT652" i="32"/>
  <c r="AQ652" i="32"/>
  <c r="AP652" i="32"/>
  <c r="AO652" i="32"/>
  <c r="AN652" i="32"/>
  <c r="AM652" i="32"/>
  <c r="AL652" i="32"/>
  <c r="AK652" i="32"/>
  <c r="AJ652" i="32"/>
  <c r="AI652" i="32"/>
  <c r="AC652" i="32"/>
  <c r="V652" i="32" a="1"/>
  <c r="V652" i="32" s="1"/>
  <c r="T652" i="32" a="1"/>
  <c r="T652" i="32" s="1"/>
  <c r="S652" i="32" a="1"/>
  <c r="S652" i="32" s="1"/>
  <c r="H652" i="32"/>
  <c r="C652" i="32"/>
  <c r="AV651" i="32"/>
  <c r="AU651" i="32"/>
  <c r="AT651" i="32"/>
  <c r="AQ651" i="32"/>
  <c r="AP651" i="32"/>
  <c r="AO651" i="32"/>
  <c r="AN651" i="32"/>
  <c r="AM651" i="32"/>
  <c r="AL651" i="32"/>
  <c r="AK651" i="32"/>
  <c r="AJ651" i="32"/>
  <c r="AI651" i="32"/>
  <c r="AC651" i="32"/>
  <c r="V651" i="32" a="1"/>
  <c r="V651" i="32" s="1"/>
  <c r="T651" i="32" a="1"/>
  <c r="T651" i="32" s="1"/>
  <c r="S651" i="32" a="1"/>
  <c r="S651" i="32" s="1"/>
  <c r="H651" i="32"/>
  <c r="C651" i="32"/>
  <c r="AV650" i="32"/>
  <c r="AU650" i="32"/>
  <c r="AT650" i="32"/>
  <c r="AQ650" i="32"/>
  <c r="AP650" i="32"/>
  <c r="AO650" i="32"/>
  <c r="AN650" i="32"/>
  <c r="AM650" i="32"/>
  <c r="AL650" i="32"/>
  <c r="AK650" i="32"/>
  <c r="AJ650" i="32"/>
  <c r="AI650" i="32"/>
  <c r="AC650" i="32"/>
  <c r="V650" i="32" a="1"/>
  <c r="V650" i="32" s="1"/>
  <c r="T650" i="32" a="1"/>
  <c r="T650" i="32" s="1"/>
  <c r="S650" i="32" a="1"/>
  <c r="S650" i="32" s="1"/>
  <c r="H650" i="32"/>
  <c r="C650" i="32"/>
  <c r="AV649" i="32"/>
  <c r="AU649" i="32"/>
  <c r="AT649" i="32"/>
  <c r="AQ649" i="32"/>
  <c r="AP649" i="32"/>
  <c r="AO649" i="32"/>
  <c r="AN649" i="32"/>
  <c r="AM649" i="32"/>
  <c r="AL649" i="32"/>
  <c r="AK649" i="32"/>
  <c r="AJ649" i="32"/>
  <c r="AI649" i="32"/>
  <c r="AC649" i="32"/>
  <c r="V649" i="32" a="1"/>
  <c r="V649" i="32" s="1"/>
  <c r="T649" i="32" a="1"/>
  <c r="T649" i="32" s="1"/>
  <c r="S649" i="32" a="1"/>
  <c r="S649" i="32" s="1"/>
  <c r="H649" i="32"/>
  <c r="C649" i="32"/>
  <c r="AV648" i="32"/>
  <c r="AU648" i="32"/>
  <c r="AT648" i="32"/>
  <c r="AQ648" i="32"/>
  <c r="AP648" i="32"/>
  <c r="AO648" i="32"/>
  <c r="AN648" i="32"/>
  <c r="AM648" i="32"/>
  <c r="AL648" i="32"/>
  <c r="AK648" i="32"/>
  <c r="AJ648" i="32"/>
  <c r="AI648" i="32"/>
  <c r="AC648" i="32"/>
  <c r="V648" i="32" a="1"/>
  <c r="V648" i="32" s="1"/>
  <c r="T648" i="32" a="1"/>
  <c r="T648" i="32" s="1"/>
  <c r="S648" i="32" a="1"/>
  <c r="S648" i="32" s="1"/>
  <c r="H648" i="32"/>
  <c r="C648" i="32"/>
  <c r="AV647" i="32"/>
  <c r="AU647" i="32"/>
  <c r="AT647" i="32"/>
  <c r="AQ647" i="32"/>
  <c r="AP647" i="32"/>
  <c r="AO647" i="32"/>
  <c r="AN647" i="32"/>
  <c r="AM647" i="32"/>
  <c r="AL647" i="32"/>
  <c r="AK647" i="32"/>
  <c r="AJ647" i="32"/>
  <c r="AI647" i="32"/>
  <c r="AC647" i="32"/>
  <c r="V647" i="32" a="1"/>
  <c r="V647" i="32" s="1"/>
  <c r="T647" i="32" a="1"/>
  <c r="T647" i="32" s="1"/>
  <c r="S647" i="32" a="1"/>
  <c r="S647" i="32" s="1"/>
  <c r="H647" i="32"/>
  <c r="C647" i="32"/>
  <c r="AV646" i="32"/>
  <c r="AU646" i="32"/>
  <c r="AT646" i="32"/>
  <c r="AQ646" i="32"/>
  <c r="AP646" i="32"/>
  <c r="AO646" i="32"/>
  <c r="AN646" i="32"/>
  <c r="AM646" i="32"/>
  <c r="AL646" i="32"/>
  <c r="AK646" i="32"/>
  <c r="AJ646" i="32"/>
  <c r="AI646" i="32"/>
  <c r="AC646" i="32"/>
  <c r="V646" i="32" a="1"/>
  <c r="V646" i="32" s="1"/>
  <c r="T646" i="32" a="1"/>
  <c r="T646" i="32" s="1"/>
  <c r="S646" i="32" a="1"/>
  <c r="S646" i="32" s="1"/>
  <c r="H646" i="32"/>
  <c r="C646" i="32"/>
  <c r="AV645" i="32"/>
  <c r="AU645" i="32"/>
  <c r="AT645" i="32"/>
  <c r="AQ645" i="32"/>
  <c r="AP645" i="32"/>
  <c r="AO645" i="32"/>
  <c r="AN645" i="32"/>
  <c r="AM645" i="32"/>
  <c r="AL645" i="32"/>
  <c r="AK645" i="32"/>
  <c r="AJ645" i="32"/>
  <c r="AI645" i="32"/>
  <c r="AC645" i="32"/>
  <c r="V645" i="32" a="1"/>
  <c r="V645" i="32" s="1"/>
  <c r="T645" i="32" a="1"/>
  <c r="T645" i="32" s="1"/>
  <c r="S645" i="32" a="1"/>
  <c r="S645" i="32" s="1"/>
  <c r="H645" i="32"/>
  <c r="C645" i="32"/>
  <c r="AV644" i="32"/>
  <c r="AU644" i="32"/>
  <c r="AT644" i="32"/>
  <c r="AQ644" i="32"/>
  <c r="AP644" i="32"/>
  <c r="AO644" i="32"/>
  <c r="AN644" i="32"/>
  <c r="AM644" i="32"/>
  <c r="AL644" i="32"/>
  <c r="AK644" i="32"/>
  <c r="AJ644" i="32"/>
  <c r="AI644" i="32"/>
  <c r="AC644" i="32"/>
  <c r="V644" i="32" a="1"/>
  <c r="V644" i="32" s="1"/>
  <c r="T644" i="32" a="1"/>
  <c r="T644" i="32" s="1"/>
  <c r="S644" i="32" a="1"/>
  <c r="S644" i="32" s="1"/>
  <c r="H644" i="32"/>
  <c r="C644" i="32"/>
  <c r="AV643" i="32"/>
  <c r="AU643" i="32"/>
  <c r="AT643" i="32"/>
  <c r="AQ643" i="32"/>
  <c r="AP643" i="32"/>
  <c r="AO643" i="32"/>
  <c r="AN643" i="32"/>
  <c r="AM643" i="32"/>
  <c r="AL643" i="32"/>
  <c r="AK643" i="32"/>
  <c r="AJ643" i="32"/>
  <c r="AI643" i="32"/>
  <c r="AC643" i="32"/>
  <c r="V643" i="32" a="1"/>
  <c r="V643" i="32" s="1"/>
  <c r="T643" i="32" a="1"/>
  <c r="T643" i="32" s="1"/>
  <c r="S643" i="32" a="1"/>
  <c r="S643" i="32" s="1"/>
  <c r="H643" i="32"/>
  <c r="C643" i="32"/>
  <c r="AV642" i="32"/>
  <c r="AU642" i="32"/>
  <c r="AT642" i="32"/>
  <c r="AQ642" i="32"/>
  <c r="AP642" i="32"/>
  <c r="AO642" i="32"/>
  <c r="AN642" i="32"/>
  <c r="AM642" i="32"/>
  <c r="AL642" i="32"/>
  <c r="AK642" i="32"/>
  <c r="AJ642" i="32"/>
  <c r="AI642" i="32"/>
  <c r="AC642" i="32"/>
  <c r="V642" i="32" a="1"/>
  <c r="V642" i="32" s="1"/>
  <c r="T642" i="32" a="1"/>
  <c r="T642" i="32" s="1"/>
  <c r="S642" i="32" a="1"/>
  <c r="S642" i="32" s="1"/>
  <c r="H642" i="32"/>
  <c r="C642" i="32"/>
  <c r="AV641" i="32"/>
  <c r="AU641" i="32"/>
  <c r="AT641" i="32"/>
  <c r="AQ641" i="32"/>
  <c r="AP641" i="32"/>
  <c r="AO641" i="32"/>
  <c r="AN641" i="32"/>
  <c r="AM641" i="32"/>
  <c r="AL641" i="32"/>
  <c r="AK641" i="32"/>
  <c r="AJ641" i="32"/>
  <c r="AI641" i="32"/>
  <c r="AC641" i="32"/>
  <c r="V641" i="32" a="1"/>
  <c r="V641" i="32" s="1"/>
  <c r="T641" i="32" a="1"/>
  <c r="T641" i="32" s="1"/>
  <c r="S641" i="32" a="1"/>
  <c r="S641" i="32" s="1"/>
  <c r="H641" i="32"/>
  <c r="C641" i="32"/>
  <c r="AV640" i="32"/>
  <c r="AU640" i="32"/>
  <c r="AT640" i="32"/>
  <c r="AQ640" i="32"/>
  <c r="AP640" i="32"/>
  <c r="AO640" i="32"/>
  <c r="AN640" i="32"/>
  <c r="AM640" i="32"/>
  <c r="AL640" i="32"/>
  <c r="AK640" i="32"/>
  <c r="AJ640" i="32"/>
  <c r="AI640" i="32"/>
  <c r="AC640" i="32"/>
  <c r="V640" i="32" a="1"/>
  <c r="V640" i="32" s="1"/>
  <c r="T640" i="32" a="1"/>
  <c r="T640" i="32" s="1"/>
  <c r="S640" i="32" a="1"/>
  <c r="S640" i="32" s="1"/>
  <c r="H640" i="32"/>
  <c r="C640" i="32"/>
  <c r="AV639" i="32"/>
  <c r="AU639" i="32"/>
  <c r="AT639" i="32"/>
  <c r="AQ639" i="32"/>
  <c r="AP639" i="32"/>
  <c r="AO639" i="32"/>
  <c r="AN639" i="32"/>
  <c r="AM639" i="32"/>
  <c r="AL639" i="32"/>
  <c r="AK639" i="32"/>
  <c r="AJ639" i="32"/>
  <c r="AI639" i="32"/>
  <c r="AC639" i="32"/>
  <c r="V639" i="32" a="1"/>
  <c r="V639" i="32" s="1"/>
  <c r="T639" i="32" a="1"/>
  <c r="T639" i="32" s="1"/>
  <c r="S639" i="32" a="1"/>
  <c r="S639" i="32" s="1"/>
  <c r="H639" i="32"/>
  <c r="C639" i="32"/>
  <c r="AV638" i="32"/>
  <c r="AU638" i="32"/>
  <c r="AT638" i="32"/>
  <c r="AQ638" i="32"/>
  <c r="AP638" i="32"/>
  <c r="AO638" i="32"/>
  <c r="AN638" i="32"/>
  <c r="AM638" i="32"/>
  <c r="AL638" i="32"/>
  <c r="AK638" i="32"/>
  <c r="AJ638" i="32"/>
  <c r="AI638" i="32"/>
  <c r="AC638" i="32"/>
  <c r="V638" i="32" a="1"/>
  <c r="V638" i="32" s="1"/>
  <c r="T638" i="32" a="1"/>
  <c r="T638" i="32" s="1"/>
  <c r="S638" i="32" a="1"/>
  <c r="S638" i="32" s="1"/>
  <c r="H638" i="32"/>
  <c r="C638" i="32"/>
  <c r="AV637" i="32"/>
  <c r="AU637" i="32"/>
  <c r="AT637" i="32"/>
  <c r="AQ637" i="32"/>
  <c r="AP637" i="32"/>
  <c r="AO637" i="32"/>
  <c r="AN637" i="32"/>
  <c r="AM637" i="32"/>
  <c r="AL637" i="32"/>
  <c r="AK637" i="32"/>
  <c r="AJ637" i="32"/>
  <c r="AI637" i="32"/>
  <c r="AC637" i="32"/>
  <c r="V637" i="32" a="1"/>
  <c r="V637" i="32" s="1"/>
  <c r="T637" i="32" a="1"/>
  <c r="T637" i="32" s="1"/>
  <c r="S637" i="32" a="1"/>
  <c r="S637" i="32" s="1"/>
  <c r="H637" i="32"/>
  <c r="C637" i="32"/>
  <c r="AV636" i="32"/>
  <c r="AU636" i="32"/>
  <c r="AT636" i="32"/>
  <c r="AQ636" i="32"/>
  <c r="AP636" i="32"/>
  <c r="AO636" i="32"/>
  <c r="AN636" i="32"/>
  <c r="AM636" i="32"/>
  <c r="AL636" i="32"/>
  <c r="AK636" i="32"/>
  <c r="AJ636" i="32"/>
  <c r="AI636" i="32"/>
  <c r="AC636" i="32"/>
  <c r="V636" i="32" a="1"/>
  <c r="V636" i="32" s="1"/>
  <c r="T636" i="32" a="1"/>
  <c r="T636" i="32" s="1"/>
  <c r="S636" i="32" a="1"/>
  <c r="S636" i="32" s="1"/>
  <c r="H636" i="32"/>
  <c r="C636" i="32"/>
  <c r="AV635" i="32"/>
  <c r="AU635" i="32"/>
  <c r="AT635" i="32"/>
  <c r="AQ635" i="32"/>
  <c r="AP635" i="32"/>
  <c r="AO635" i="32"/>
  <c r="AN635" i="32"/>
  <c r="AM635" i="32"/>
  <c r="AL635" i="32"/>
  <c r="AK635" i="32"/>
  <c r="AJ635" i="32"/>
  <c r="AI635" i="32"/>
  <c r="AC635" i="32"/>
  <c r="V635" i="32" a="1"/>
  <c r="V635" i="32" s="1"/>
  <c r="T635" i="32" a="1"/>
  <c r="T635" i="32" s="1"/>
  <c r="S635" i="32" a="1"/>
  <c r="S635" i="32" s="1"/>
  <c r="H635" i="32"/>
  <c r="C635" i="32"/>
  <c r="AV634" i="32"/>
  <c r="AU634" i="32"/>
  <c r="AT634" i="32"/>
  <c r="AQ634" i="32"/>
  <c r="AP634" i="32"/>
  <c r="AO634" i="32"/>
  <c r="AN634" i="32"/>
  <c r="AM634" i="32"/>
  <c r="AL634" i="32"/>
  <c r="AK634" i="32"/>
  <c r="AJ634" i="32"/>
  <c r="AI634" i="32"/>
  <c r="AC634" i="32"/>
  <c r="V634" i="32" a="1"/>
  <c r="V634" i="32" s="1"/>
  <c r="T634" i="32" a="1"/>
  <c r="T634" i="32" s="1"/>
  <c r="S634" i="32" a="1"/>
  <c r="S634" i="32" s="1"/>
  <c r="H634" i="32"/>
  <c r="C634" i="32"/>
  <c r="AV633" i="32"/>
  <c r="AU633" i="32"/>
  <c r="AT633" i="32"/>
  <c r="AQ633" i="32"/>
  <c r="AP633" i="32"/>
  <c r="AO633" i="32"/>
  <c r="AN633" i="32"/>
  <c r="AM633" i="32"/>
  <c r="AL633" i="32"/>
  <c r="AK633" i="32"/>
  <c r="AJ633" i="32"/>
  <c r="AI633" i="32"/>
  <c r="AC633" i="32"/>
  <c r="V633" i="32" a="1"/>
  <c r="V633" i="32" s="1"/>
  <c r="T633" i="32" a="1"/>
  <c r="T633" i="32" s="1"/>
  <c r="S633" i="32" a="1"/>
  <c r="S633" i="32" s="1"/>
  <c r="H633" i="32"/>
  <c r="C633" i="32"/>
  <c r="AV632" i="32"/>
  <c r="AU632" i="32"/>
  <c r="AT632" i="32"/>
  <c r="AQ632" i="32"/>
  <c r="AP632" i="32"/>
  <c r="AO632" i="32"/>
  <c r="AN632" i="32"/>
  <c r="AM632" i="32"/>
  <c r="AL632" i="32"/>
  <c r="AK632" i="32"/>
  <c r="AJ632" i="32"/>
  <c r="AI632" i="32"/>
  <c r="AC632" i="32"/>
  <c r="V632" i="32" a="1"/>
  <c r="V632" i="32" s="1"/>
  <c r="T632" i="32" a="1"/>
  <c r="T632" i="32" s="1"/>
  <c r="S632" i="32" a="1"/>
  <c r="S632" i="32" s="1"/>
  <c r="H632" i="32"/>
  <c r="C632" i="32"/>
  <c r="AV631" i="32"/>
  <c r="AU631" i="32"/>
  <c r="AT631" i="32"/>
  <c r="AQ631" i="32"/>
  <c r="AP631" i="32"/>
  <c r="AO631" i="32"/>
  <c r="AN631" i="32"/>
  <c r="AM631" i="32"/>
  <c r="AL631" i="32"/>
  <c r="AK631" i="32"/>
  <c r="AJ631" i="32"/>
  <c r="AI631" i="32"/>
  <c r="AC631" i="32"/>
  <c r="V631" i="32" a="1"/>
  <c r="V631" i="32" s="1"/>
  <c r="T631" i="32" a="1"/>
  <c r="T631" i="32" s="1"/>
  <c r="S631" i="32" a="1"/>
  <c r="S631" i="32" s="1"/>
  <c r="H631" i="32"/>
  <c r="C631" i="32"/>
  <c r="AV630" i="32"/>
  <c r="AU630" i="32"/>
  <c r="AT630" i="32"/>
  <c r="AQ630" i="32"/>
  <c r="AP630" i="32"/>
  <c r="AO630" i="32"/>
  <c r="AN630" i="32"/>
  <c r="AM630" i="32"/>
  <c r="AL630" i="32"/>
  <c r="AK630" i="32"/>
  <c r="AJ630" i="32"/>
  <c r="AI630" i="32"/>
  <c r="AC630" i="32"/>
  <c r="V630" i="32" a="1"/>
  <c r="V630" i="32" s="1"/>
  <c r="T630" i="32" a="1"/>
  <c r="T630" i="32" s="1"/>
  <c r="S630" i="32" a="1"/>
  <c r="S630" i="32" s="1"/>
  <c r="H630" i="32"/>
  <c r="C630" i="32"/>
  <c r="AV629" i="32"/>
  <c r="AU629" i="32"/>
  <c r="AT629" i="32"/>
  <c r="AQ629" i="32"/>
  <c r="AP629" i="32"/>
  <c r="AO629" i="32"/>
  <c r="AN629" i="32"/>
  <c r="AM629" i="32"/>
  <c r="AL629" i="32"/>
  <c r="AK629" i="32"/>
  <c r="AJ629" i="32"/>
  <c r="AI629" i="32"/>
  <c r="AC629" i="32"/>
  <c r="V629" i="32" a="1"/>
  <c r="V629" i="32" s="1"/>
  <c r="T629" i="32" a="1"/>
  <c r="T629" i="32" s="1"/>
  <c r="S629" i="32" a="1"/>
  <c r="S629" i="32" s="1"/>
  <c r="H629" i="32"/>
  <c r="C629" i="32"/>
  <c r="AV628" i="32"/>
  <c r="AU628" i="32"/>
  <c r="AT628" i="32"/>
  <c r="AQ628" i="32"/>
  <c r="AP628" i="32"/>
  <c r="AO628" i="32"/>
  <c r="AN628" i="32"/>
  <c r="AM628" i="32"/>
  <c r="AL628" i="32"/>
  <c r="AK628" i="32"/>
  <c r="AJ628" i="32"/>
  <c r="AI628" i="32"/>
  <c r="AC628" i="32"/>
  <c r="V628" i="32" a="1"/>
  <c r="V628" i="32" s="1"/>
  <c r="T628" i="32" a="1"/>
  <c r="T628" i="32" s="1"/>
  <c r="S628" i="32" a="1"/>
  <c r="S628" i="32" s="1"/>
  <c r="H628" i="32"/>
  <c r="C628" i="32"/>
  <c r="AV627" i="32"/>
  <c r="AU627" i="32"/>
  <c r="AT627" i="32"/>
  <c r="AQ627" i="32"/>
  <c r="AP627" i="32"/>
  <c r="AO627" i="32"/>
  <c r="AN627" i="32"/>
  <c r="AM627" i="32"/>
  <c r="AL627" i="32"/>
  <c r="AK627" i="32"/>
  <c r="AJ627" i="32"/>
  <c r="AI627" i="32"/>
  <c r="AC627" i="32"/>
  <c r="V627" i="32" a="1"/>
  <c r="V627" i="32" s="1"/>
  <c r="T627" i="32" a="1"/>
  <c r="T627" i="32" s="1"/>
  <c r="S627" i="32" a="1"/>
  <c r="S627" i="32" s="1"/>
  <c r="H627" i="32"/>
  <c r="C627" i="32"/>
  <c r="AV626" i="32"/>
  <c r="AU626" i="32"/>
  <c r="AT626" i="32"/>
  <c r="AQ626" i="32"/>
  <c r="AP626" i="32"/>
  <c r="AO626" i="32"/>
  <c r="AN626" i="32"/>
  <c r="AM626" i="32"/>
  <c r="AL626" i="32"/>
  <c r="AK626" i="32"/>
  <c r="AJ626" i="32"/>
  <c r="AI626" i="32"/>
  <c r="AC626" i="32"/>
  <c r="V626" i="32" a="1"/>
  <c r="V626" i="32" s="1"/>
  <c r="T626" i="32" a="1"/>
  <c r="T626" i="32" s="1"/>
  <c r="S626" i="32" a="1"/>
  <c r="S626" i="32" s="1"/>
  <c r="H626" i="32"/>
  <c r="C626" i="32"/>
  <c r="AV625" i="32"/>
  <c r="AU625" i="32"/>
  <c r="AT625" i="32"/>
  <c r="AQ625" i="32"/>
  <c r="AP625" i="32"/>
  <c r="AO625" i="32"/>
  <c r="AN625" i="32"/>
  <c r="AM625" i="32"/>
  <c r="AL625" i="32"/>
  <c r="AK625" i="32"/>
  <c r="AJ625" i="32"/>
  <c r="AI625" i="32"/>
  <c r="AC625" i="32"/>
  <c r="V625" i="32" a="1"/>
  <c r="V625" i="32" s="1"/>
  <c r="T625" i="32" a="1"/>
  <c r="T625" i="32" s="1"/>
  <c r="S625" i="32" a="1"/>
  <c r="S625" i="32" s="1"/>
  <c r="H625" i="32"/>
  <c r="C625" i="32"/>
  <c r="AV624" i="32"/>
  <c r="AU624" i="32"/>
  <c r="AT624" i="32"/>
  <c r="AQ624" i="32"/>
  <c r="AP624" i="32"/>
  <c r="AO624" i="32"/>
  <c r="AN624" i="32"/>
  <c r="AM624" i="32"/>
  <c r="AL624" i="32"/>
  <c r="AK624" i="32"/>
  <c r="AJ624" i="32"/>
  <c r="AI624" i="32"/>
  <c r="AC624" i="32"/>
  <c r="V624" i="32" a="1"/>
  <c r="V624" i="32" s="1"/>
  <c r="T624" i="32" a="1"/>
  <c r="T624" i="32" s="1"/>
  <c r="S624" i="32" a="1"/>
  <c r="S624" i="32" s="1"/>
  <c r="H624" i="32"/>
  <c r="C624" i="32"/>
  <c r="AV623" i="32"/>
  <c r="AU623" i="32"/>
  <c r="AT623" i="32"/>
  <c r="AQ623" i="32"/>
  <c r="AP623" i="32"/>
  <c r="AO623" i="32"/>
  <c r="AN623" i="32"/>
  <c r="AM623" i="32"/>
  <c r="AL623" i="32"/>
  <c r="AK623" i="32"/>
  <c r="AJ623" i="32"/>
  <c r="AI623" i="32"/>
  <c r="AC623" i="32"/>
  <c r="V623" i="32" a="1"/>
  <c r="V623" i="32" s="1"/>
  <c r="T623" i="32" a="1"/>
  <c r="T623" i="32" s="1"/>
  <c r="S623" i="32" a="1"/>
  <c r="S623" i="32" s="1"/>
  <c r="H623" i="32"/>
  <c r="C623" i="32"/>
  <c r="AV622" i="32"/>
  <c r="AU622" i="32"/>
  <c r="AT622" i="32"/>
  <c r="AQ622" i="32"/>
  <c r="AP622" i="32"/>
  <c r="AO622" i="32"/>
  <c r="AN622" i="32"/>
  <c r="AM622" i="32"/>
  <c r="AL622" i="32"/>
  <c r="AK622" i="32"/>
  <c r="AJ622" i="32"/>
  <c r="AI622" i="32"/>
  <c r="AC622" i="32"/>
  <c r="V622" i="32" a="1"/>
  <c r="V622" i="32" s="1"/>
  <c r="T622" i="32" a="1"/>
  <c r="T622" i="32" s="1"/>
  <c r="S622" i="32" a="1"/>
  <c r="S622" i="32" s="1"/>
  <c r="H622" i="32"/>
  <c r="C622" i="32"/>
  <c r="AV621" i="32"/>
  <c r="AU621" i="32"/>
  <c r="AT621" i="32"/>
  <c r="AQ621" i="32"/>
  <c r="AP621" i="32"/>
  <c r="AO621" i="32"/>
  <c r="AN621" i="32"/>
  <c r="AM621" i="32"/>
  <c r="AL621" i="32"/>
  <c r="AK621" i="32"/>
  <c r="AJ621" i="32"/>
  <c r="AI621" i="32"/>
  <c r="AC621" i="32"/>
  <c r="V621" i="32" a="1"/>
  <c r="V621" i="32" s="1"/>
  <c r="T621" i="32" a="1"/>
  <c r="T621" i="32" s="1"/>
  <c r="S621" i="32" a="1"/>
  <c r="S621" i="32" s="1"/>
  <c r="H621" i="32"/>
  <c r="C621" i="32"/>
  <c r="AV620" i="32"/>
  <c r="AU620" i="32"/>
  <c r="AT620" i="32"/>
  <c r="AQ620" i="32"/>
  <c r="AP620" i="32"/>
  <c r="AO620" i="32"/>
  <c r="AN620" i="32"/>
  <c r="AM620" i="32"/>
  <c r="AL620" i="32"/>
  <c r="AK620" i="32"/>
  <c r="AJ620" i="32"/>
  <c r="AI620" i="32"/>
  <c r="AC620" i="32"/>
  <c r="V620" i="32" a="1"/>
  <c r="V620" i="32" s="1"/>
  <c r="T620" i="32" a="1"/>
  <c r="T620" i="32" s="1"/>
  <c r="S620" i="32" a="1"/>
  <c r="S620" i="32" s="1"/>
  <c r="H620" i="32"/>
  <c r="C620" i="32"/>
  <c r="AV619" i="32"/>
  <c r="AU619" i="32"/>
  <c r="AT619" i="32"/>
  <c r="AQ619" i="32"/>
  <c r="AP619" i="32"/>
  <c r="AO619" i="32"/>
  <c r="AN619" i="32"/>
  <c r="AM619" i="32"/>
  <c r="AL619" i="32"/>
  <c r="AK619" i="32"/>
  <c r="AJ619" i="32"/>
  <c r="AI619" i="32"/>
  <c r="AC619" i="32"/>
  <c r="V619" i="32" a="1"/>
  <c r="V619" i="32" s="1"/>
  <c r="T619" i="32" a="1"/>
  <c r="T619" i="32" s="1"/>
  <c r="S619" i="32" a="1"/>
  <c r="S619" i="32" s="1"/>
  <c r="H619" i="32"/>
  <c r="C619" i="32"/>
  <c r="AV618" i="32"/>
  <c r="AU618" i="32"/>
  <c r="AT618" i="32"/>
  <c r="AQ618" i="32"/>
  <c r="AP618" i="32"/>
  <c r="AO618" i="32"/>
  <c r="AN618" i="32"/>
  <c r="AM618" i="32"/>
  <c r="AL618" i="32"/>
  <c r="AK618" i="32"/>
  <c r="AJ618" i="32"/>
  <c r="AI618" i="32"/>
  <c r="AC618" i="32"/>
  <c r="V618" i="32" a="1"/>
  <c r="V618" i="32" s="1"/>
  <c r="T618" i="32" a="1"/>
  <c r="T618" i="32" s="1"/>
  <c r="S618" i="32" a="1"/>
  <c r="S618" i="32" s="1"/>
  <c r="H618" i="32"/>
  <c r="C618" i="32"/>
  <c r="AV617" i="32"/>
  <c r="AU617" i="32"/>
  <c r="AT617" i="32"/>
  <c r="AQ617" i="32"/>
  <c r="AP617" i="32"/>
  <c r="AO617" i="32"/>
  <c r="AN617" i="32"/>
  <c r="AM617" i="32"/>
  <c r="AL617" i="32"/>
  <c r="AK617" i="32"/>
  <c r="AJ617" i="32"/>
  <c r="AI617" i="32"/>
  <c r="AC617" i="32"/>
  <c r="V617" i="32" a="1"/>
  <c r="V617" i="32" s="1"/>
  <c r="T617" i="32" a="1"/>
  <c r="T617" i="32" s="1"/>
  <c r="S617" i="32" a="1"/>
  <c r="S617" i="32" s="1"/>
  <c r="H617" i="32"/>
  <c r="C617" i="32"/>
  <c r="AV616" i="32"/>
  <c r="AU616" i="32"/>
  <c r="AT616" i="32"/>
  <c r="AQ616" i="32"/>
  <c r="AP616" i="32"/>
  <c r="AO616" i="32"/>
  <c r="AN616" i="32"/>
  <c r="AM616" i="32"/>
  <c r="AL616" i="32"/>
  <c r="AK616" i="32"/>
  <c r="AJ616" i="32"/>
  <c r="AI616" i="32"/>
  <c r="AC616" i="32"/>
  <c r="V616" i="32" a="1"/>
  <c r="V616" i="32" s="1"/>
  <c r="T616" i="32" a="1"/>
  <c r="T616" i="32" s="1"/>
  <c r="S616" i="32" a="1"/>
  <c r="S616" i="32" s="1"/>
  <c r="H616" i="32"/>
  <c r="C616" i="32"/>
  <c r="AV615" i="32"/>
  <c r="AU615" i="32"/>
  <c r="AT615" i="32"/>
  <c r="AQ615" i="32"/>
  <c r="AP615" i="32"/>
  <c r="AO615" i="32"/>
  <c r="AN615" i="32"/>
  <c r="AM615" i="32"/>
  <c r="AL615" i="32"/>
  <c r="AK615" i="32"/>
  <c r="AJ615" i="32"/>
  <c r="AI615" i="32"/>
  <c r="AC615" i="32"/>
  <c r="V615" i="32" a="1"/>
  <c r="V615" i="32" s="1"/>
  <c r="T615" i="32" a="1"/>
  <c r="T615" i="32" s="1"/>
  <c r="S615" i="32" a="1"/>
  <c r="S615" i="32" s="1"/>
  <c r="H615" i="32"/>
  <c r="C615" i="32"/>
  <c r="AV614" i="32"/>
  <c r="AU614" i="32"/>
  <c r="AT614" i="32"/>
  <c r="AQ614" i="32"/>
  <c r="AP614" i="32"/>
  <c r="AO614" i="32"/>
  <c r="AN614" i="32"/>
  <c r="AM614" i="32"/>
  <c r="AL614" i="32"/>
  <c r="AK614" i="32"/>
  <c r="AJ614" i="32"/>
  <c r="AI614" i="32"/>
  <c r="AC614" i="32"/>
  <c r="V614" i="32" a="1"/>
  <c r="V614" i="32" s="1"/>
  <c r="T614" i="32" a="1"/>
  <c r="T614" i="32" s="1"/>
  <c r="S614" i="32" a="1"/>
  <c r="S614" i="32" s="1"/>
  <c r="H614" i="32"/>
  <c r="C614" i="32"/>
  <c r="AV613" i="32"/>
  <c r="AU613" i="32"/>
  <c r="AT613" i="32"/>
  <c r="AQ613" i="32"/>
  <c r="AP613" i="32"/>
  <c r="AO613" i="32"/>
  <c r="AN613" i="32"/>
  <c r="AM613" i="32"/>
  <c r="AL613" i="32"/>
  <c r="AK613" i="32"/>
  <c r="AJ613" i="32"/>
  <c r="AI613" i="32"/>
  <c r="AC613" i="32"/>
  <c r="V613" i="32" a="1"/>
  <c r="V613" i="32" s="1"/>
  <c r="T613" i="32" a="1"/>
  <c r="T613" i="32" s="1"/>
  <c r="S613" i="32" a="1"/>
  <c r="S613" i="32" s="1"/>
  <c r="H613" i="32"/>
  <c r="C613" i="32"/>
  <c r="AV612" i="32"/>
  <c r="AU612" i="32"/>
  <c r="AT612" i="32"/>
  <c r="AQ612" i="32"/>
  <c r="AP612" i="32"/>
  <c r="AO612" i="32"/>
  <c r="AN612" i="32"/>
  <c r="AM612" i="32"/>
  <c r="AL612" i="32"/>
  <c r="AK612" i="32"/>
  <c r="AJ612" i="32"/>
  <c r="AI612" i="32"/>
  <c r="AC612" i="32"/>
  <c r="V612" i="32" a="1"/>
  <c r="V612" i="32" s="1"/>
  <c r="T612" i="32" a="1"/>
  <c r="T612" i="32" s="1"/>
  <c r="S612" i="32" a="1"/>
  <c r="S612" i="32" s="1"/>
  <c r="H612" i="32"/>
  <c r="C612" i="32"/>
  <c r="AV611" i="32"/>
  <c r="AU611" i="32"/>
  <c r="AT611" i="32"/>
  <c r="AQ611" i="32"/>
  <c r="AP611" i="32"/>
  <c r="AO611" i="32"/>
  <c r="AN611" i="32"/>
  <c r="AM611" i="32"/>
  <c r="AL611" i="32"/>
  <c r="AK611" i="32"/>
  <c r="AJ611" i="32"/>
  <c r="AI611" i="32"/>
  <c r="AC611" i="32"/>
  <c r="V611" i="32" a="1"/>
  <c r="V611" i="32" s="1"/>
  <c r="T611" i="32" a="1"/>
  <c r="T611" i="32" s="1"/>
  <c r="S611" i="32" a="1"/>
  <c r="S611" i="32" s="1"/>
  <c r="H611" i="32"/>
  <c r="C611" i="32"/>
  <c r="AV610" i="32"/>
  <c r="AU610" i="32"/>
  <c r="AT610" i="32"/>
  <c r="AQ610" i="32"/>
  <c r="AP610" i="32"/>
  <c r="AO610" i="32"/>
  <c r="AN610" i="32"/>
  <c r="AM610" i="32"/>
  <c r="AL610" i="32"/>
  <c r="AK610" i="32"/>
  <c r="AJ610" i="32"/>
  <c r="AI610" i="32"/>
  <c r="AC610" i="32"/>
  <c r="V610" i="32" a="1"/>
  <c r="V610" i="32" s="1"/>
  <c r="T610" i="32" a="1"/>
  <c r="T610" i="32" s="1"/>
  <c r="S610" i="32" a="1"/>
  <c r="S610" i="32" s="1"/>
  <c r="H610" i="32"/>
  <c r="C610" i="32"/>
  <c r="AV609" i="32"/>
  <c r="AU609" i="32"/>
  <c r="AT609" i="32"/>
  <c r="AQ609" i="32"/>
  <c r="AP609" i="32"/>
  <c r="AO609" i="32"/>
  <c r="AN609" i="32"/>
  <c r="AM609" i="32"/>
  <c r="AL609" i="32"/>
  <c r="AK609" i="32"/>
  <c r="AJ609" i="32"/>
  <c r="AI609" i="32"/>
  <c r="AC609" i="32"/>
  <c r="V609" i="32" a="1"/>
  <c r="V609" i="32" s="1"/>
  <c r="T609" i="32" a="1"/>
  <c r="T609" i="32" s="1"/>
  <c r="S609" i="32" a="1"/>
  <c r="S609" i="32" s="1"/>
  <c r="H609" i="32"/>
  <c r="C609" i="32"/>
  <c r="AV608" i="32"/>
  <c r="AU608" i="32"/>
  <c r="AT608" i="32"/>
  <c r="AQ608" i="32"/>
  <c r="AP608" i="32"/>
  <c r="AO608" i="32"/>
  <c r="AN608" i="32"/>
  <c r="AM608" i="32"/>
  <c r="AL608" i="32"/>
  <c r="AK608" i="32"/>
  <c r="AJ608" i="32"/>
  <c r="AI608" i="32"/>
  <c r="AC608" i="32"/>
  <c r="V608" i="32" a="1"/>
  <c r="V608" i="32" s="1"/>
  <c r="T608" i="32" a="1"/>
  <c r="T608" i="32" s="1"/>
  <c r="S608" i="32" a="1"/>
  <c r="S608" i="32" s="1"/>
  <c r="H608" i="32"/>
  <c r="C608" i="32"/>
  <c r="AV607" i="32"/>
  <c r="AU607" i="32"/>
  <c r="AT607" i="32"/>
  <c r="AQ607" i="32"/>
  <c r="AP607" i="32"/>
  <c r="AO607" i="32"/>
  <c r="AN607" i="32"/>
  <c r="AM607" i="32"/>
  <c r="AL607" i="32"/>
  <c r="AK607" i="32"/>
  <c r="AJ607" i="32"/>
  <c r="AI607" i="32"/>
  <c r="AC607" i="32"/>
  <c r="V607" i="32" a="1"/>
  <c r="V607" i="32" s="1"/>
  <c r="T607" i="32" a="1"/>
  <c r="T607" i="32" s="1"/>
  <c r="S607" i="32" a="1"/>
  <c r="S607" i="32" s="1"/>
  <c r="H607" i="32"/>
  <c r="C607" i="32"/>
  <c r="AV606" i="32"/>
  <c r="AU606" i="32"/>
  <c r="AT606" i="32"/>
  <c r="AQ606" i="32"/>
  <c r="AP606" i="32"/>
  <c r="AO606" i="32"/>
  <c r="AN606" i="32"/>
  <c r="AM606" i="32"/>
  <c r="AL606" i="32"/>
  <c r="AK606" i="32"/>
  <c r="AJ606" i="32"/>
  <c r="AI606" i="32"/>
  <c r="AC606" i="32"/>
  <c r="V606" i="32" a="1"/>
  <c r="V606" i="32" s="1"/>
  <c r="T606" i="32" a="1"/>
  <c r="T606" i="32" s="1"/>
  <c r="S606" i="32" a="1"/>
  <c r="S606" i="32" s="1"/>
  <c r="H606" i="32"/>
  <c r="C606" i="32"/>
  <c r="AV605" i="32"/>
  <c r="AU605" i="32"/>
  <c r="AT605" i="32"/>
  <c r="AQ605" i="32"/>
  <c r="AP605" i="32"/>
  <c r="AO605" i="32"/>
  <c r="AN605" i="32"/>
  <c r="AM605" i="32"/>
  <c r="AL605" i="32"/>
  <c r="AK605" i="32"/>
  <c r="AJ605" i="32"/>
  <c r="AI605" i="32"/>
  <c r="AC605" i="32"/>
  <c r="V605" i="32" a="1"/>
  <c r="V605" i="32" s="1"/>
  <c r="T605" i="32" a="1"/>
  <c r="T605" i="32" s="1"/>
  <c r="S605" i="32" a="1"/>
  <c r="S605" i="32" s="1"/>
  <c r="H605" i="32"/>
  <c r="C605" i="32"/>
  <c r="AV604" i="32"/>
  <c r="AU604" i="32"/>
  <c r="AT604" i="32"/>
  <c r="AQ604" i="32"/>
  <c r="AP604" i="32"/>
  <c r="AO604" i="32"/>
  <c r="AN604" i="32"/>
  <c r="AM604" i="32"/>
  <c r="AL604" i="32"/>
  <c r="AK604" i="32"/>
  <c r="AJ604" i="32"/>
  <c r="AI604" i="32"/>
  <c r="AC604" i="32"/>
  <c r="V604" i="32" a="1"/>
  <c r="V604" i="32" s="1"/>
  <c r="T604" i="32" a="1"/>
  <c r="T604" i="32" s="1"/>
  <c r="S604" i="32" a="1"/>
  <c r="S604" i="32" s="1"/>
  <c r="H604" i="32"/>
  <c r="C604" i="32"/>
  <c r="AV603" i="32"/>
  <c r="AU603" i="32"/>
  <c r="AT603" i="32"/>
  <c r="AQ603" i="32"/>
  <c r="AP603" i="32"/>
  <c r="AO603" i="32"/>
  <c r="AN603" i="32"/>
  <c r="AM603" i="32"/>
  <c r="AL603" i="32"/>
  <c r="AK603" i="32"/>
  <c r="AJ603" i="32"/>
  <c r="AI603" i="32"/>
  <c r="AC603" i="32"/>
  <c r="V603" i="32" a="1"/>
  <c r="V603" i="32" s="1"/>
  <c r="T603" i="32" a="1"/>
  <c r="T603" i="32" s="1"/>
  <c r="S603" i="32" a="1"/>
  <c r="S603" i="32" s="1"/>
  <c r="H603" i="32"/>
  <c r="C603" i="32"/>
  <c r="AV602" i="32"/>
  <c r="AU602" i="32"/>
  <c r="AT602" i="32"/>
  <c r="AQ602" i="32"/>
  <c r="AP602" i="32"/>
  <c r="AO602" i="32"/>
  <c r="AN602" i="32"/>
  <c r="AM602" i="32"/>
  <c r="AL602" i="32"/>
  <c r="AK602" i="32"/>
  <c r="AJ602" i="32"/>
  <c r="AI602" i="32"/>
  <c r="AC602" i="32"/>
  <c r="V602" i="32" a="1"/>
  <c r="V602" i="32" s="1"/>
  <c r="T602" i="32" a="1"/>
  <c r="T602" i="32" s="1"/>
  <c r="S602" i="32" a="1"/>
  <c r="S602" i="32" s="1"/>
  <c r="H602" i="32"/>
  <c r="C602" i="32"/>
  <c r="AV601" i="32"/>
  <c r="AU601" i="32"/>
  <c r="AT601" i="32"/>
  <c r="AQ601" i="32"/>
  <c r="AP601" i="32"/>
  <c r="AO601" i="32"/>
  <c r="AN601" i="32"/>
  <c r="AM601" i="32"/>
  <c r="AL601" i="32"/>
  <c r="AK601" i="32"/>
  <c r="AJ601" i="32"/>
  <c r="AI601" i="32"/>
  <c r="AC601" i="32"/>
  <c r="V601" i="32" a="1"/>
  <c r="V601" i="32" s="1"/>
  <c r="T601" i="32" a="1"/>
  <c r="T601" i="32" s="1"/>
  <c r="S601" i="32" a="1"/>
  <c r="S601" i="32" s="1"/>
  <c r="H601" i="32"/>
  <c r="C601" i="32"/>
  <c r="AV600" i="32"/>
  <c r="AU600" i="32"/>
  <c r="AT600" i="32"/>
  <c r="AQ600" i="32"/>
  <c r="AP600" i="32"/>
  <c r="AO600" i="32"/>
  <c r="AN600" i="32"/>
  <c r="AM600" i="32"/>
  <c r="AL600" i="32"/>
  <c r="AK600" i="32"/>
  <c r="AJ600" i="32"/>
  <c r="AI600" i="32"/>
  <c r="AC600" i="32"/>
  <c r="V600" i="32" a="1"/>
  <c r="V600" i="32" s="1"/>
  <c r="T600" i="32" a="1"/>
  <c r="T600" i="32" s="1"/>
  <c r="S600" i="32" a="1"/>
  <c r="S600" i="32" s="1"/>
  <c r="H600" i="32"/>
  <c r="C600" i="32"/>
  <c r="AV599" i="32"/>
  <c r="AU599" i="32"/>
  <c r="AT599" i="32"/>
  <c r="AQ599" i="32"/>
  <c r="AP599" i="32"/>
  <c r="AO599" i="32"/>
  <c r="AN599" i="32"/>
  <c r="AM599" i="32"/>
  <c r="AL599" i="32"/>
  <c r="AK599" i="32"/>
  <c r="AJ599" i="32"/>
  <c r="AI599" i="32"/>
  <c r="AC599" i="32"/>
  <c r="V599" i="32" a="1"/>
  <c r="V599" i="32" s="1"/>
  <c r="T599" i="32" a="1"/>
  <c r="T599" i="32" s="1"/>
  <c r="S599" i="32" a="1"/>
  <c r="S599" i="32" s="1"/>
  <c r="H599" i="32"/>
  <c r="C599" i="32"/>
  <c r="AV598" i="32"/>
  <c r="AU598" i="32"/>
  <c r="AT598" i="32"/>
  <c r="AQ598" i="32"/>
  <c r="AP598" i="32"/>
  <c r="AO598" i="32"/>
  <c r="AN598" i="32"/>
  <c r="AM598" i="32"/>
  <c r="AL598" i="32"/>
  <c r="AK598" i="32"/>
  <c r="AJ598" i="32"/>
  <c r="AI598" i="32"/>
  <c r="AC598" i="32"/>
  <c r="V598" i="32" a="1"/>
  <c r="V598" i="32" s="1"/>
  <c r="T598" i="32" a="1"/>
  <c r="T598" i="32" s="1"/>
  <c r="S598" i="32" a="1"/>
  <c r="S598" i="32" s="1"/>
  <c r="H598" i="32"/>
  <c r="C598" i="32"/>
  <c r="AV597" i="32"/>
  <c r="AU597" i="32"/>
  <c r="AT597" i="32"/>
  <c r="AQ597" i="32"/>
  <c r="AP597" i="32"/>
  <c r="AO597" i="32"/>
  <c r="AN597" i="32"/>
  <c r="AM597" i="32"/>
  <c r="AL597" i="32"/>
  <c r="AK597" i="32"/>
  <c r="AJ597" i="32"/>
  <c r="AI597" i="32"/>
  <c r="AC597" i="32"/>
  <c r="V597" i="32" a="1"/>
  <c r="V597" i="32" s="1"/>
  <c r="T597" i="32" a="1"/>
  <c r="T597" i="32" s="1"/>
  <c r="S597" i="32" a="1"/>
  <c r="S597" i="32" s="1"/>
  <c r="H597" i="32"/>
  <c r="C597" i="32"/>
  <c r="AV596" i="32"/>
  <c r="AU596" i="32"/>
  <c r="AT596" i="32"/>
  <c r="AQ596" i="32"/>
  <c r="AP596" i="32"/>
  <c r="AO596" i="32"/>
  <c r="AN596" i="32"/>
  <c r="AM596" i="32"/>
  <c r="AL596" i="32"/>
  <c r="AK596" i="32"/>
  <c r="AJ596" i="32"/>
  <c r="AI596" i="32"/>
  <c r="AC596" i="32"/>
  <c r="V596" i="32" a="1"/>
  <c r="V596" i="32" s="1"/>
  <c r="T596" i="32" a="1"/>
  <c r="T596" i="32" s="1"/>
  <c r="S596" i="32" a="1"/>
  <c r="S596" i="32" s="1"/>
  <c r="H596" i="32"/>
  <c r="C596" i="32"/>
  <c r="AV595" i="32"/>
  <c r="AU595" i="32"/>
  <c r="AT595" i="32"/>
  <c r="AQ595" i="32"/>
  <c r="AP595" i="32"/>
  <c r="AO595" i="32"/>
  <c r="AN595" i="32"/>
  <c r="AM595" i="32"/>
  <c r="AL595" i="32"/>
  <c r="AK595" i="32"/>
  <c r="AJ595" i="32"/>
  <c r="AI595" i="32"/>
  <c r="AC595" i="32"/>
  <c r="V595" i="32" a="1"/>
  <c r="V595" i="32" s="1"/>
  <c r="T595" i="32" a="1"/>
  <c r="T595" i="32" s="1"/>
  <c r="S595" i="32" a="1"/>
  <c r="S595" i="32" s="1"/>
  <c r="H595" i="32"/>
  <c r="C595" i="32"/>
  <c r="AV594" i="32"/>
  <c r="AU594" i="32"/>
  <c r="AT594" i="32"/>
  <c r="AQ594" i="32"/>
  <c r="AP594" i="32"/>
  <c r="AO594" i="32"/>
  <c r="AN594" i="32"/>
  <c r="AM594" i="32"/>
  <c r="AL594" i="32"/>
  <c r="AK594" i="32"/>
  <c r="AJ594" i="32"/>
  <c r="AI594" i="32"/>
  <c r="AC594" i="32"/>
  <c r="V594" i="32" a="1"/>
  <c r="V594" i="32" s="1"/>
  <c r="T594" i="32" a="1"/>
  <c r="T594" i="32" s="1"/>
  <c r="S594" i="32" a="1"/>
  <c r="S594" i="32" s="1"/>
  <c r="H594" i="32"/>
  <c r="C594" i="32"/>
  <c r="AV593" i="32"/>
  <c r="AU593" i="32"/>
  <c r="AT593" i="32"/>
  <c r="AQ593" i="32"/>
  <c r="AP593" i="32"/>
  <c r="AO593" i="32"/>
  <c r="AN593" i="32"/>
  <c r="AM593" i="32"/>
  <c r="AL593" i="32"/>
  <c r="AK593" i="32"/>
  <c r="AJ593" i="32"/>
  <c r="AI593" i="32"/>
  <c r="AC593" i="32"/>
  <c r="V593" i="32" a="1"/>
  <c r="V593" i="32" s="1"/>
  <c r="T593" i="32" a="1"/>
  <c r="T593" i="32" s="1"/>
  <c r="S593" i="32" a="1"/>
  <c r="S593" i="32" s="1"/>
  <c r="H593" i="32"/>
  <c r="C593" i="32"/>
  <c r="AV592" i="32"/>
  <c r="AU592" i="32"/>
  <c r="AT592" i="32"/>
  <c r="AQ592" i="32"/>
  <c r="AP592" i="32"/>
  <c r="AO592" i="32"/>
  <c r="AN592" i="32"/>
  <c r="AM592" i="32"/>
  <c r="AL592" i="32"/>
  <c r="AK592" i="32"/>
  <c r="AJ592" i="32"/>
  <c r="AI592" i="32"/>
  <c r="AC592" i="32"/>
  <c r="V592" i="32" a="1"/>
  <c r="V592" i="32" s="1"/>
  <c r="T592" i="32" a="1"/>
  <c r="T592" i="32" s="1"/>
  <c r="S592" i="32" a="1"/>
  <c r="S592" i="32" s="1"/>
  <c r="H592" i="32"/>
  <c r="C592" i="32"/>
  <c r="AV591" i="32"/>
  <c r="AU591" i="32"/>
  <c r="AT591" i="32"/>
  <c r="AQ591" i="32"/>
  <c r="AP591" i="32"/>
  <c r="AO591" i="32"/>
  <c r="AN591" i="32"/>
  <c r="AM591" i="32"/>
  <c r="AL591" i="32"/>
  <c r="AK591" i="32"/>
  <c r="AJ591" i="32"/>
  <c r="AI591" i="32"/>
  <c r="AC591" i="32"/>
  <c r="V591" i="32" a="1"/>
  <c r="V591" i="32" s="1"/>
  <c r="T591" i="32" a="1"/>
  <c r="T591" i="32" s="1"/>
  <c r="S591" i="32" a="1"/>
  <c r="S591" i="32" s="1"/>
  <c r="H591" i="32"/>
  <c r="C591" i="32"/>
  <c r="AV590" i="32"/>
  <c r="AU590" i="32"/>
  <c r="AT590" i="32"/>
  <c r="AQ590" i="32"/>
  <c r="AP590" i="32"/>
  <c r="AO590" i="32"/>
  <c r="AN590" i="32"/>
  <c r="AM590" i="32"/>
  <c r="AL590" i="32"/>
  <c r="AK590" i="32"/>
  <c r="AJ590" i="32"/>
  <c r="AI590" i="32"/>
  <c r="AC590" i="32"/>
  <c r="V590" i="32" a="1"/>
  <c r="V590" i="32" s="1"/>
  <c r="T590" i="32" a="1"/>
  <c r="T590" i="32" s="1"/>
  <c r="S590" i="32" a="1"/>
  <c r="S590" i="32" s="1"/>
  <c r="H590" i="32"/>
  <c r="C590" i="32"/>
  <c r="AV589" i="32"/>
  <c r="AU589" i="32"/>
  <c r="AT589" i="32"/>
  <c r="AQ589" i="32"/>
  <c r="AP589" i="32"/>
  <c r="AO589" i="32"/>
  <c r="AN589" i="32"/>
  <c r="AM589" i="32"/>
  <c r="AL589" i="32"/>
  <c r="AK589" i="32"/>
  <c r="AJ589" i="32"/>
  <c r="AI589" i="32"/>
  <c r="AC589" i="32"/>
  <c r="V589" i="32" a="1"/>
  <c r="V589" i="32" s="1"/>
  <c r="T589" i="32" a="1"/>
  <c r="T589" i="32" s="1"/>
  <c r="S589" i="32" a="1"/>
  <c r="S589" i="32" s="1"/>
  <c r="H589" i="32"/>
  <c r="C589" i="32"/>
  <c r="AV588" i="32"/>
  <c r="AU588" i="32"/>
  <c r="AT588" i="32"/>
  <c r="AQ588" i="32"/>
  <c r="AP588" i="32"/>
  <c r="AO588" i="32"/>
  <c r="AN588" i="32"/>
  <c r="AM588" i="32"/>
  <c r="AL588" i="32"/>
  <c r="AK588" i="32"/>
  <c r="AJ588" i="32"/>
  <c r="AI588" i="32"/>
  <c r="AC588" i="32"/>
  <c r="V588" i="32" a="1"/>
  <c r="V588" i="32" s="1"/>
  <c r="T588" i="32" a="1"/>
  <c r="T588" i="32" s="1"/>
  <c r="S588" i="32" a="1"/>
  <c r="S588" i="32" s="1"/>
  <c r="H588" i="32"/>
  <c r="C588" i="32"/>
  <c r="AV587" i="32"/>
  <c r="AU587" i="32"/>
  <c r="AT587" i="32"/>
  <c r="AQ587" i="32"/>
  <c r="AP587" i="32"/>
  <c r="AO587" i="32"/>
  <c r="AN587" i="32"/>
  <c r="AM587" i="32"/>
  <c r="AL587" i="32"/>
  <c r="AK587" i="32"/>
  <c r="AJ587" i="32"/>
  <c r="AI587" i="32"/>
  <c r="AC587" i="32"/>
  <c r="V587" i="32" a="1"/>
  <c r="V587" i="32" s="1"/>
  <c r="T587" i="32" a="1"/>
  <c r="T587" i="32" s="1"/>
  <c r="S587" i="32" a="1"/>
  <c r="S587" i="32" s="1"/>
  <c r="H587" i="32"/>
  <c r="C587" i="32"/>
  <c r="AV586" i="32"/>
  <c r="AU586" i="32"/>
  <c r="AT586" i="32"/>
  <c r="AQ586" i="32"/>
  <c r="AP586" i="32"/>
  <c r="AO586" i="32"/>
  <c r="AN586" i="32"/>
  <c r="AM586" i="32"/>
  <c r="AL586" i="32"/>
  <c r="AK586" i="32"/>
  <c r="AJ586" i="32"/>
  <c r="AI586" i="32"/>
  <c r="AC586" i="32"/>
  <c r="V586" i="32" a="1"/>
  <c r="V586" i="32" s="1"/>
  <c r="T586" i="32" a="1"/>
  <c r="T586" i="32" s="1"/>
  <c r="S586" i="32" a="1"/>
  <c r="S586" i="32" s="1"/>
  <c r="H586" i="32"/>
  <c r="C586" i="32"/>
  <c r="AV585" i="32"/>
  <c r="AU585" i="32"/>
  <c r="AT585" i="32"/>
  <c r="AQ585" i="32"/>
  <c r="AP585" i="32"/>
  <c r="AO585" i="32"/>
  <c r="AN585" i="32"/>
  <c r="AM585" i="32"/>
  <c r="AL585" i="32"/>
  <c r="AK585" i="32"/>
  <c r="AJ585" i="32"/>
  <c r="AI585" i="32"/>
  <c r="AC585" i="32"/>
  <c r="V585" i="32" a="1"/>
  <c r="V585" i="32" s="1"/>
  <c r="T585" i="32" a="1"/>
  <c r="T585" i="32" s="1"/>
  <c r="S585" i="32" a="1"/>
  <c r="S585" i="32" s="1"/>
  <c r="H585" i="32"/>
  <c r="C585" i="32"/>
  <c r="AV584" i="32"/>
  <c r="AU584" i="32"/>
  <c r="AT584" i="32"/>
  <c r="AQ584" i="32"/>
  <c r="AP584" i="32"/>
  <c r="AO584" i="32"/>
  <c r="AN584" i="32"/>
  <c r="AM584" i="32"/>
  <c r="AL584" i="32"/>
  <c r="AK584" i="32"/>
  <c r="AJ584" i="32"/>
  <c r="AI584" i="32"/>
  <c r="AC584" i="32"/>
  <c r="V584" i="32" a="1"/>
  <c r="V584" i="32" s="1"/>
  <c r="T584" i="32" a="1"/>
  <c r="T584" i="32" s="1"/>
  <c r="S584" i="32" a="1"/>
  <c r="S584" i="32" s="1"/>
  <c r="H584" i="32"/>
  <c r="C584" i="32"/>
  <c r="AV583" i="32"/>
  <c r="AU583" i="32"/>
  <c r="AT583" i="32"/>
  <c r="AQ583" i="32"/>
  <c r="AP583" i="32"/>
  <c r="AO583" i="32"/>
  <c r="AN583" i="32"/>
  <c r="AM583" i="32"/>
  <c r="AL583" i="32"/>
  <c r="AK583" i="32"/>
  <c r="AJ583" i="32"/>
  <c r="AI583" i="32"/>
  <c r="AC583" i="32"/>
  <c r="V583" i="32" a="1"/>
  <c r="V583" i="32" s="1"/>
  <c r="T583" i="32" a="1"/>
  <c r="T583" i="32" s="1"/>
  <c r="S583" i="32" a="1"/>
  <c r="S583" i="32" s="1"/>
  <c r="H583" i="32"/>
  <c r="C583" i="32"/>
  <c r="AV582" i="32"/>
  <c r="AU582" i="32"/>
  <c r="AT582" i="32"/>
  <c r="AQ582" i="32"/>
  <c r="AP582" i="32"/>
  <c r="AO582" i="32"/>
  <c r="AN582" i="32"/>
  <c r="AM582" i="32"/>
  <c r="AL582" i="32"/>
  <c r="AK582" i="32"/>
  <c r="AJ582" i="32"/>
  <c r="AI582" i="32"/>
  <c r="AC582" i="32"/>
  <c r="V582" i="32" a="1"/>
  <c r="V582" i="32" s="1"/>
  <c r="T582" i="32" a="1"/>
  <c r="T582" i="32" s="1"/>
  <c r="S582" i="32" a="1"/>
  <c r="S582" i="32" s="1"/>
  <c r="H582" i="32"/>
  <c r="C582" i="32"/>
  <c r="AV581" i="32"/>
  <c r="AU581" i="32"/>
  <c r="AT581" i="32"/>
  <c r="AQ581" i="32"/>
  <c r="AP581" i="32"/>
  <c r="AO581" i="32"/>
  <c r="AN581" i="32"/>
  <c r="AM581" i="32"/>
  <c r="AL581" i="32"/>
  <c r="AK581" i="32"/>
  <c r="AJ581" i="32"/>
  <c r="AI581" i="32"/>
  <c r="AC581" i="32"/>
  <c r="V581" i="32" a="1"/>
  <c r="V581" i="32" s="1"/>
  <c r="T581" i="32" a="1"/>
  <c r="T581" i="32" s="1"/>
  <c r="S581" i="32" a="1"/>
  <c r="S581" i="32" s="1"/>
  <c r="H581" i="32"/>
  <c r="C581" i="32"/>
  <c r="AV580" i="32"/>
  <c r="AU580" i="32"/>
  <c r="AT580" i="32"/>
  <c r="AQ580" i="32"/>
  <c r="AP580" i="32"/>
  <c r="AO580" i="32"/>
  <c r="AN580" i="32"/>
  <c r="AM580" i="32"/>
  <c r="AL580" i="32"/>
  <c r="AK580" i="32"/>
  <c r="AJ580" i="32"/>
  <c r="AI580" i="32"/>
  <c r="AC580" i="32"/>
  <c r="V580" i="32" a="1"/>
  <c r="V580" i="32" s="1"/>
  <c r="T580" i="32" a="1"/>
  <c r="T580" i="32" s="1"/>
  <c r="S580" i="32" a="1"/>
  <c r="S580" i="32" s="1"/>
  <c r="H580" i="32"/>
  <c r="C580" i="32"/>
  <c r="AV579" i="32"/>
  <c r="AU579" i="32"/>
  <c r="AT579" i="32"/>
  <c r="AQ579" i="32"/>
  <c r="AP579" i="32"/>
  <c r="AO579" i="32"/>
  <c r="AN579" i="32"/>
  <c r="AM579" i="32"/>
  <c r="AL579" i="32"/>
  <c r="AK579" i="32"/>
  <c r="AJ579" i="32"/>
  <c r="AI579" i="32"/>
  <c r="AC579" i="32"/>
  <c r="V579" i="32" a="1"/>
  <c r="V579" i="32" s="1"/>
  <c r="T579" i="32" a="1"/>
  <c r="T579" i="32" s="1"/>
  <c r="S579" i="32" a="1"/>
  <c r="S579" i="32" s="1"/>
  <c r="H579" i="32"/>
  <c r="C579" i="32"/>
  <c r="AV578" i="32"/>
  <c r="AU578" i="32"/>
  <c r="AT578" i="32"/>
  <c r="AQ578" i="32"/>
  <c r="AP578" i="32"/>
  <c r="AO578" i="32"/>
  <c r="AN578" i="32"/>
  <c r="AM578" i="32"/>
  <c r="AL578" i="32"/>
  <c r="AK578" i="32"/>
  <c r="AJ578" i="32"/>
  <c r="AI578" i="32"/>
  <c r="AC578" i="32"/>
  <c r="V578" i="32" a="1"/>
  <c r="V578" i="32" s="1"/>
  <c r="T578" i="32" a="1"/>
  <c r="T578" i="32" s="1"/>
  <c r="S578" i="32" a="1"/>
  <c r="S578" i="32" s="1"/>
  <c r="H578" i="32"/>
  <c r="C578" i="32"/>
  <c r="AV577" i="32"/>
  <c r="AU577" i="32"/>
  <c r="AT577" i="32"/>
  <c r="AQ577" i="32"/>
  <c r="AP577" i="32"/>
  <c r="AO577" i="32"/>
  <c r="AN577" i="32"/>
  <c r="AM577" i="32"/>
  <c r="AL577" i="32"/>
  <c r="AK577" i="32"/>
  <c r="AJ577" i="32"/>
  <c r="AI577" i="32"/>
  <c r="AC577" i="32"/>
  <c r="V577" i="32" a="1"/>
  <c r="V577" i="32" s="1"/>
  <c r="T577" i="32" a="1"/>
  <c r="T577" i="32" s="1"/>
  <c r="S577" i="32" a="1"/>
  <c r="S577" i="32" s="1"/>
  <c r="H577" i="32"/>
  <c r="C577" i="32"/>
  <c r="AV576" i="32"/>
  <c r="AU576" i="32"/>
  <c r="AT576" i="32"/>
  <c r="AQ576" i="32"/>
  <c r="AP576" i="32"/>
  <c r="AO576" i="32"/>
  <c r="AN576" i="32"/>
  <c r="AM576" i="32"/>
  <c r="AL576" i="32"/>
  <c r="AK576" i="32"/>
  <c r="AJ576" i="32"/>
  <c r="AI576" i="32"/>
  <c r="AC576" i="32"/>
  <c r="V576" i="32" a="1"/>
  <c r="V576" i="32" s="1"/>
  <c r="T576" i="32" a="1"/>
  <c r="T576" i="32" s="1"/>
  <c r="S576" i="32" a="1"/>
  <c r="S576" i="32" s="1"/>
  <c r="H576" i="32"/>
  <c r="C576" i="32"/>
  <c r="AV575" i="32"/>
  <c r="AU575" i="32"/>
  <c r="AT575" i="32"/>
  <c r="AQ575" i="32"/>
  <c r="AP575" i="32"/>
  <c r="AO575" i="32"/>
  <c r="AN575" i="32"/>
  <c r="AM575" i="32"/>
  <c r="AL575" i="32"/>
  <c r="AK575" i="32"/>
  <c r="AJ575" i="32"/>
  <c r="AI575" i="32"/>
  <c r="AC575" i="32"/>
  <c r="V575" i="32" a="1"/>
  <c r="V575" i="32" s="1"/>
  <c r="T575" i="32" a="1"/>
  <c r="T575" i="32" s="1"/>
  <c r="S575" i="32" a="1"/>
  <c r="S575" i="32" s="1"/>
  <c r="H575" i="32"/>
  <c r="C575" i="32"/>
  <c r="AV574" i="32"/>
  <c r="AU574" i="32"/>
  <c r="AT574" i="32"/>
  <c r="AQ574" i="32"/>
  <c r="AP574" i="32"/>
  <c r="AO574" i="32"/>
  <c r="AN574" i="32"/>
  <c r="AM574" i="32"/>
  <c r="AL574" i="32"/>
  <c r="AK574" i="32"/>
  <c r="AJ574" i="32"/>
  <c r="AI574" i="32"/>
  <c r="AC574" i="32"/>
  <c r="V574" i="32" a="1"/>
  <c r="V574" i="32" s="1"/>
  <c r="T574" i="32" a="1"/>
  <c r="T574" i="32" s="1"/>
  <c r="S574" i="32" a="1"/>
  <c r="S574" i="32" s="1"/>
  <c r="H574" i="32"/>
  <c r="C574" i="32"/>
  <c r="AV573" i="32"/>
  <c r="AU573" i="32"/>
  <c r="AT573" i="32"/>
  <c r="AQ573" i="32"/>
  <c r="AP573" i="32"/>
  <c r="AO573" i="32"/>
  <c r="AN573" i="32"/>
  <c r="AM573" i="32"/>
  <c r="AL573" i="32"/>
  <c r="AK573" i="32"/>
  <c r="AJ573" i="32"/>
  <c r="AI573" i="32"/>
  <c r="AC573" i="32"/>
  <c r="V573" i="32" a="1"/>
  <c r="V573" i="32" s="1"/>
  <c r="T573" i="32" a="1"/>
  <c r="T573" i="32" s="1"/>
  <c r="S573" i="32" a="1"/>
  <c r="S573" i="32" s="1"/>
  <c r="H573" i="32"/>
  <c r="C573" i="32"/>
  <c r="AV572" i="32"/>
  <c r="AU572" i="32"/>
  <c r="AT572" i="32"/>
  <c r="AQ572" i="32"/>
  <c r="AP572" i="32"/>
  <c r="AO572" i="32"/>
  <c r="AN572" i="32"/>
  <c r="AM572" i="32"/>
  <c r="AL572" i="32"/>
  <c r="AK572" i="32"/>
  <c r="AJ572" i="32"/>
  <c r="AI572" i="32"/>
  <c r="AC572" i="32"/>
  <c r="V572" i="32" a="1"/>
  <c r="V572" i="32" s="1"/>
  <c r="T572" i="32" a="1"/>
  <c r="T572" i="32" s="1"/>
  <c r="S572" i="32" a="1"/>
  <c r="S572" i="32" s="1"/>
  <c r="H572" i="32"/>
  <c r="C572" i="32"/>
  <c r="AV571" i="32"/>
  <c r="AU571" i="32"/>
  <c r="AT571" i="32"/>
  <c r="AQ571" i="32"/>
  <c r="AP571" i="32"/>
  <c r="AO571" i="32"/>
  <c r="AN571" i="32"/>
  <c r="AM571" i="32"/>
  <c r="AL571" i="32"/>
  <c r="AK571" i="32"/>
  <c r="AJ571" i="32"/>
  <c r="AI571" i="32"/>
  <c r="AC571" i="32"/>
  <c r="V571" i="32" a="1"/>
  <c r="V571" i="32" s="1"/>
  <c r="T571" i="32" a="1"/>
  <c r="T571" i="32" s="1"/>
  <c r="S571" i="32" a="1"/>
  <c r="S571" i="32" s="1"/>
  <c r="H571" i="32"/>
  <c r="C571" i="32"/>
  <c r="AV570" i="32"/>
  <c r="AU570" i="32"/>
  <c r="AT570" i="32"/>
  <c r="AQ570" i="32"/>
  <c r="AP570" i="32"/>
  <c r="AO570" i="32"/>
  <c r="AN570" i="32"/>
  <c r="AM570" i="32"/>
  <c r="AL570" i="32"/>
  <c r="AK570" i="32"/>
  <c r="AJ570" i="32"/>
  <c r="AI570" i="32"/>
  <c r="AC570" i="32"/>
  <c r="V570" i="32" a="1"/>
  <c r="V570" i="32" s="1"/>
  <c r="T570" i="32" a="1"/>
  <c r="T570" i="32" s="1"/>
  <c r="S570" i="32" a="1"/>
  <c r="S570" i="32" s="1"/>
  <c r="H570" i="32"/>
  <c r="C570" i="32"/>
  <c r="AV569" i="32"/>
  <c r="AU569" i="32"/>
  <c r="AT569" i="32"/>
  <c r="AQ569" i="32"/>
  <c r="AP569" i="32"/>
  <c r="AO569" i="32"/>
  <c r="AN569" i="32"/>
  <c r="AM569" i="32"/>
  <c r="AL569" i="32"/>
  <c r="AK569" i="32"/>
  <c r="AJ569" i="32"/>
  <c r="AI569" i="32"/>
  <c r="AC569" i="32"/>
  <c r="V569" i="32" a="1"/>
  <c r="V569" i="32" s="1"/>
  <c r="T569" i="32" a="1"/>
  <c r="T569" i="32" s="1"/>
  <c r="S569" i="32" a="1"/>
  <c r="S569" i="32" s="1"/>
  <c r="H569" i="32"/>
  <c r="C569" i="32"/>
  <c r="AV568" i="32"/>
  <c r="AU568" i="32"/>
  <c r="AT568" i="32"/>
  <c r="AQ568" i="32"/>
  <c r="AP568" i="32"/>
  <c r="AO568" i="32"/>
  <c r="AN568" i="32"/>
  <c r="AM568" i="32"/>
  <c r="AL568" i="32"/>
  <c r="AK568" i="32"/>
  <c r="AJ568" i="32"/>
  <c r="AI568" i="32"/>
  <c r="AC568" i="32"/>
  <c r="V568" i="32" a="1"/>
  <c r="V568" i="32" s="1"/>
  <c r="T568" i="32" a="1"/>
  <c r="T568" i="32" s="1"/>
  <c r="S568" i="32" a="1"/>
  <c r="S568" i="32" s="1"/>
  <c r="H568" i="32"/>
  <c r="C568" i="32"/>
  <c r="AV567" i="32"/>
  <c r="AU567" i="32"/>
  <c r="AT567" i="32"/>
  <c r="AQ567" i="32"/>
  <c r="AP567" i="32"/>
  <c r="AO567" i="32"/>
  <c r="AN567" i="32"/>
  <c r="AM567" i="32"/>
  <c r="AL567" i="32"/>
  <c r="AK567" i="32"/>
  <c r="AJ567" i="32"/>
  <c r="AI567" i="32"/>
  <c r="AC567" i="32"/>
  <c r="V567" i="32" a="1"/>
  <c r="V567" i="32" s="1"/>
  <c r="T567" i="32" a="1"/>
  <c r="T567" i="32" s="1"/>
  <c r="S567" i="32" a="1"/>
  <c r="S567" i="32" s="1"/>
  <c r="H567" i="32"/>
  <c r="C567" i="32"/>
  <c r="AV566" i="32"/>
  <c r="AU566" i="32"/>
  <c r="AT566" i="32"/>
  <c r="AQ566" i="32"/>
  <c r="AP566" i="32"/>
  <c r="AO566" i="32"/>
  <c r="AN566" i="32"/>
  <c r="AM566" i="32"/>
  <c r="AL566" i="32"/>
  <c r="AK566" i="32"/>
  <c r="AJ566" i="32"/>
  <c r="AI566" i="32"/>
  <c r="AC566" i="32"/>
  <c r="V566" i="32" a="1"/>
  <c r="V566" i="32" s="1"/>
  <c r="T566" i="32" a="1"/>
  <c r="T566" i="32" s="1"/>
  <c r="S566" i="32" a="1"/>
  <c r="S566" i="32" s="1"/>
  <c r="H566" i="32"/>
  <c r="C566" i="32"/>
  <c r="AV565" i="32"/>
  <c r="AU565" i="32"/>
  <c r="AT565" i="32"/>
  <c r="AQ565" i="32"/>
  <c r="AP565" i="32"/>
  <c r="AO565" i="32"/>
  <c r="AN565" i="32"/>
  <c r="AM565" i="32"/>
  <c r="AL565" i="32"/>
  <c r="AK565" i="32"/>
  <c r="AJ565" i="32"/>
  <c r="AI565" i="32"/>
  <c r="AC565" i="32"/>
  <c r="V565" i="32" a="1"/>
  <c r="V565" i="32" s="1"/>
  <c r="T565" i="32" a="1"/>
  <c r="T565" i="32" s="1"/>
  <c r="S565" i="32" a="1"/>
  <c r="S565" i="32" s="1"/>
  <c r="H565" i="32"/>
  <c r="C565" i="32"/>
  <c r="AV564" i="32"/>
  <c r="AU564" i="32"/>
  <c r="AT564" i="32"/>
  <c r="AQ564" i="32"/>
  <c r="AP564" i="32"/>
  <c r="AO564" i="32"/>
  <c r="AN564" i="32"/>
  <c r="AM564" i="32"/>
  <c r="AL564" i="32"/>
  <c r="AK564" i="32"/>
  <c r="AJ564" i="32"/>
  <c r="AI564" i="32"/>
  <c r="AC564" i="32"/>
  <c r="V564" i="32" a="1"/>
  <c r="V564" i="32" s="1"/>
  <c r="T564" i="32" a="1"/>
  <c r="T564" i="32" s="1"/>
  <c r="S564" i="32" a="1"/>
  <c r="S564" i="32" s="1"/>
  <c r="H564" i="32"/>
  <c r="C564" i="32"/>
  <c r="AV563" i="32"/>
  <c r="AU563" i="32"/>
  <c r="AT563" i="32"/>
  <c r="AQ563" i="32"/>
  <c r="AP563" i="32"/>
  <c r="AO563" i="32"/>
  <c r="AN563" i="32"/>
  <c r="AM563" i="32"/>
  <c r="AL563" i="32"/>
  <c r="AK563" i="32"/>
  <c r="AJ563" i="32"/>
  <c r="AI563" i="32"/>
  <c r="AC563" i="32"/>
  <c r="V563" i="32" a="1"/>
  <c r="V563" i="32" s="1"/>
  <c r="T563" i="32" a="1"/>
  <c r="T563" i="32" s="1"/>
  <c r="S563" i="32" a="1"/>
  <c r="S563" i="32" s="1"/>
  <c r="H563" i="32"/>
  <c r="C563" i="32"/>
  <c r="AV562" i="32"/>
  <c r="AU562" i="32"/>
  <c r="AT562" i="32"/>
  <c r="AQ562" i="32"/>
  <c r="AP562" i="32"/>
  <c r="AO562" i="32"/>
  <c r="AN562" i="32"/>
  <c r="AM562" i="32"/>
  <c r="AL562" i="32"/>
  <c r="AK562" i="32"/>
  <c r="AJ562" i="32"/>
  <c r="AI562" i="32"/>
  <c r="AC562" i="32"/>
  <c r="V562" i="32" a="1"/>
  <c r="V562" i="32" s="1"/>
  <c r="T562" i="32" a="1"/>
  <c r="T562" i="32" s="1"/>
  <c r="S562" i="32" a="1"/>
  <c r="S562" i="32" s="1"/>
  <c r="H562" i="32"/>
  <c r="C562" i="32"/>
  <c r="AV561" i="32"/>
  <c r="AU561" i="32"/>
  <c r="AT561" i="32"/>
  <c r="AQ561" i="32"/>
  <c r="AP561" i="32"/>
  <c r="AO561" i="32"/>
  <c r="AN561" i="32"/>
  <c r="AM561" i="32"/>
  <c r="AL561" i="32"/>
  <c r="AK561" i="32"/>
  <c r="AJ561" i="32"/>
  <c r="AI561" i="32"/>
  <c r="AC561" i="32"/>
  <c r="V561" i="32" a="1"/>
  <c r="V561" i="32" s="1"/>
  <c r="T561" i="32" a="1"/>
  <c r="T561" i="32" s="1"/>
  <c r="S561" i="32" a="1"/>
  <c r="S561" i="32" s="1"/>
  <c r="H561" i="32"/>
  <c r="C561" i="32"/>
  <c r="AV560" i="32"/>
  <c r="AU560" i="32"/>
  <c r="AT560" i="32"/>
  <c r="AQ560" i="32"/>
  <c r="AP560" i="32"/>
  <c r="AO560" i="32"/>
  <c r="AN560" i="32"/>
  <c r="AM560" i="32"/>
  <c r="AL560" i="32"/>
  <c r="AK560" i="32"/>
  <c r="AJ560" i="32"/>
  <c r="AI560" i="32"/>
  <c r="AC560" i="32"/>
  <c r="V560" i="32" a="1"/>
  <c r="V560" i="32" s="1"/>
  <c r="T560" i="32" a="1"/>
  <c r="T560" i="32" s="1"/>
  <c r="S560" i="32" a="1"/>
  <c r="S560" i="32" s="1"/>
  <c r="H560" i="32"/>
  <c r="C560" i="32"/>
  <c r="AV559" i="32"/>
  <c r="AU559" i="32"/>
  <c r="AT559" i="32"/>
  <c r="AQ559" i="32"/>
  <c r="AP559" i="32"/>
  <c r="AO559" i="32"/>
  <c r="AN559" i="32"/>
  <c r="AM559" i="32"/>
  <c r="AL559" i="32"/>
  <c r="AK559" i="32"/>
  <c r="AJ559" i="32"/>
  <c r="AI559" i="32"/>
  <c r="AC559" i="32"/>
  <c r="V559" i="32" a="1"/>
  <c r="V559" i="32" s="1"/>
  <c r="T559" i="32" a="1"/>
  <c r="T559" i="32" s="1"/>
  <c r="S559" i="32" a="1"/>
  <c r="S559" i="32" s="1"/>
  <c r="H559" i="32"/>
  <c r="C559" i="32"/>
  <c r="AV558" i="32"/>
  <c r="AU558" i="32"/>
  <c r="AT558" i="32"/>
  <c r="AQ558" i="32"/>
  <c r="AP558" i="32"/>
  <c r="AO558" i="32"/>
  <c r="AN558" i="32"/>
  <c r="AM558" i="32"/>
  <c r="AL558" i="32"/>
  <c r="AK558" i="32"/>
  <c r="AJ558" i="32"/>
  <c r="AI558" i="32"/>
  <c r="AC558" i="32"/>
  <c r="V558" i="32" a="1"/>
  <c r="V558" i="32" s="1"/>
  <c r="T558" i="32" a="1"/>
  <c r="T558" i="32" s="1"/>
  <c r="S558" i="32" a="1"/>
  <c r="S558" i="32" s="1"/>
  <c r="H558" i="32"/>
  <c r="C558" i="32"/>
  <c r="AV557" i="32"/>
  <c r="AU557" i="32"/>
  <c r="AT557" i="32"/>
  <c r="AQ557" i="32"/>
  <c r="AP557" i="32"/>
  <c r="AO557" i="32"/>
  <c r="AN557" i="32"/>
  <c r="AM557" i="32"/>
  <c r="AL557" i="32"/>
  <c r="AK557" i="32"/>
  <c r="AJ557" i="32"/>
  <c r="AI557" i="32"/>
  <c r="AC557" i="32"/>
  <c r="V557" i="32" a="1"/>
  <c r="V557" i="32" s="1"/>
  <c r="T557" i="32" a="1"/>
  <c r="T557" i="32" s="1"/>
  <c r="S557" i="32" a="1"/>
  <c r="S557" i="32" s="1"/>
  <c r="H557" i="32"/>
  <c r="C557" i="32"/>
  <c r="AV556" i="32"/>
  <c r="AU556" i="32"/>
  <c r="AT556" i="32"/>
  <c r="AQ556" i="32"/>
  <c r="AP556" i="32"/>
  <c r="AO556" i="32"/>
  <c r="AN556" i="32"/>
  <c r="AM556" i="32"/>
  <c r="AL556" i="32"/>
  <c r="AK556" i="32"/>
  <c r="AJ556" i="32"/>
  <c r="AI556" i="32"/>
  <c r="AC556" i="32"/>
  <c r="V556" i="32" a="1"/>
  <c r="V556" i="32" s="1"/>
  <c r="T556" i="32" a="1"/>
  <c r="T556" i="32" s="1"/>
  <c r="S556" i="32" a="1"/>
  <c r="S556" i="32" s="1"/>
  <c r="H556" i="32"/>
  <c r="C556" i="32"/>
  <c r="AV555" i="32"/>
  <c r="AU555" i="32"/>
  <c r="AT555" i="32"/>
  <c r="AQ555" i="32"/>
  <c r="AP555" i="32"/>
  <c r="AO555" i="32"/>
  <c r="AN555" i="32"/>
  <c r="AM555" i="32"/>
  <c r="AL555" i="32"/>
  <c r="AK555" i="32"/>
  <c r="AJ555" i="32"/>
  <c r="AI555" i="32"/>
  <c r="AC555" i="32"/>
  <c r="V555" i="32" a="1"/>
  <c r="V555" i="32" s="1"/>
  <c r="T555" i="32" a="1"/>
  <c r="T555" i="32" s="1"/>
  <c r="S555" i="32" a="1"/>
  <c r="S555" i="32" s="1"/>
  <c r="H555" i="32"/>
  <c r="C555" i="32"/>
  <c r="AV554" i="32"/>
  <c r="AU554" i="32"/>
  <c r="AT554" i="32"/>
  <c r="AQ554" i="32"/>
  <c r="AP554" i="32"/>
  <c r="AO554" i="32"/>
  <c r="AN554" i="32"/>
  <c r="AM554" i="32"/>
  <c r="AL554" i="32"/>
  <c r="AK554" i="32"/>
  <c r="AJ554" i="32"/>
  <c r="AI554" i="32"/>
  <c r="AC554" i="32"/>
  <c r="V554" i="32" a="1"/>
  <c r="V554" i="32" s="1"/>
  <c r="T554" i="32" a="1"/>
  <c r="T554" i="32" s="1"/>
  <c r="S554" i="32" a="1"/>
  <c r="S554" i="32" s="1"/>
  <c r="H554" i="32"/>
  <c r="C554" i="32"/>
  <c r="AV553" i="32"/>
  <c r="AU553" i="32"/>
  <c r="AT553" i="32"/>
  <c r="AQ553" i="32"/>
  <c r="AP553" i="32"/>
  <c r="AO553" i="32"/>
  <c r="AN553" i="32"/>
  <c r="AM553" i="32"/>
  <c r="AL553" i="32"/>
  <c r="AK553" i="32"/>
  <c r="AJ553" i="32"/>
  <c r="AI553" i="32"/>
  <c r="AC553" i="32"/>
  <c r="V553" i="32" a="1"/>
  <c r="V553" i="32" s="1"/>
  <c r="T553" i="32" a="1"/>
  <c r="T553" i="32" s="1"/>
  <c r="S553" i="32" a="1"/>
  <c r="S553" i="32" s="1"/>
  <c r="H553" i="32"/>
  <c r="C553" i="32"/>
  <c r="AV552" i="32"/>
  <c r="AU552" i="32"/>
  <c r="AT552" i="32"/>
  <c r="AQ552" i="32"/>
  <c r="AP552" i="32"/>
  <c r="AO552" i="32"/>
  <c r="AN552" i="32"/>
  <c r="AM552" i="32"/>
  <c r="AL552" i="32"/>
  <c r="AK552" i="32"/>
  <c r="AJ552" i="32"/>
  <c r="AI552" i="32"/>
  <c r="AC552" i="32"/>
  <c r="V552" i="32" a="1"/>
  <c r="V552" i="32" s="1"/>
  <c r="T552" i="32" a="1"/>
  <c r="T552" i="32" s="1"/>
  <c r="S552" i="32" a="1"/>
  <c r="S552" i="32" s="1"/>
  <c r="H552" i="32"/>
  <c r="C552" i="32"/>
  <c r="AV551" i="32"/>
  <c r="AU551" i="32"/>
  <c r="AT551" i="32"/>
  <c r="AQ551" i="32"/>
  <c r="AP551" i="32"/>
  <c r="AO551" i="32"/>
  <c r="AN551" i="32"/>
  <c r="AM551" i="32"/>
  <c r="AL551" i="32"/>
  <c r="AK551" i="32"/>
  <c r="AJ551" i="32"/>
  <c r="AI551" i="32"/>
  <c r="AC551" i="32"/>
  <c r="V551" i="32" a="1"/>
  <c r="V551" i="32" s="1"/>
  <c r="T551" i="32" a="1"/>
  <c r="T551" i="32" s="1"/>
  <c r="S551" i="32" a="1"/>
  <c r="S551" i="32" s="1"/>
  <c r="H551" i="32"/>
  <c r="C551" i="32"/>
  <c r="AV550" i="32"/>
  <c r="AU550" i="32"/>
  <c r="AT550" i="32"/>
  <c r="AQ550" i="32"/>
  <c r="AP550" i="32"/>
  <c r="AO550" i="32"/>
  <c r="AN550" i="32"/>
  <c r="AM550" i="32"/>
  <c r="AL550" i="32"/>
  <c r="AK550" i="32"/>
  <c r="AJ550" i="32"/>
  <c r="AI550" i="32"/>
  <c r="AC550" i="32"/>
  <c r="V550" i="32" a="1"/>
  <c r="V550" i="32" s="1"/>
  <c r="T550" i="32" a="1"/>
  <c r="T550" i="32" s="1"/>
  <c r="S550" i="32" a="1"/>
  <c r="S550" i="32" s="1"/>
  <c r="H550" i="32"/>
  <c r="C550" i="32"/>
  <c r="AV549" i="32"/>
  <c r="AU549" i="32"/>
  <c r="AT549" i="32"/>
  <c r="AQ549" i="32"/>
  <c r="AP549" i="32"/>
  <c r="AO549" i="32"/>
  <c r="AN549" i="32"/>
  <c r="AM549" i="32"/>
  <c r="AL549" i="32"/>
  <c r="AK549" i="32"/>
  <c r="AJ549" i="32"/>
  <c r="AI549" i="32"/>
  <c r="AC549" i="32"/>
  <c r="V549" i="32" a="1"/>
  <c r="V549" i="32" s="1"/>
  <c r="T549" i="32" a="1"/>
  <c r="T549" i="32" s="1"/>
  <c r="S549" i="32" a="1"/>
  <c r="S549" i="32" s="1"/>
  <c r="H549" i="32"/>
  <c r="C549" i="32"/>
  <c r="AV548" i="32"/>
  <c r="AU548" i="32"/>
  <c r="AT548" i="32"/>
  <c r="AQ548" i="32"/>
  <c r="AP548" i="32"/>
  <c r="AO548" i="32"/>
  <c r="AN548" i="32"/>
  <c r="AM548" i="32"/>
  <c r="AL548" i="32"/>
  <c r="AK548" i="32"/>
  <c r="AJ548" i="32"/>
  <c r="AI548" i="32"/>
  <c r="AC548" i="32"/>
  <c r="V548" i="32" a="1"/>
  <c r="V548" i="32" s="1"/>
  <c r="T548" i="32" a="1"/>
  <c r="T548" i="32" s="1"/>
  <c r="S548" i="32" a="1"/>
  <c r="S548" i="32" s="1"/>
  <c r="H548" i="32"/>
  <c r="C548" i="32"/>
  <c r="AV547" i="32"/>
  <c r="AU547" i="32"/>
  <c r="AT547" i="32"/>
  <c r="AQ547" i="32"/>
  <c r="AP547" i="32"/>
  <c r="AO547" i="32"/>
  <c r="AN547" i="32"/>
  <c r="AM547" i="32"/>
  <c r="AL547" i="32"/>
  <c r="AK547" i="32"/>
  <c r="AJ547" i="32"/>
  <c r="AI547" i="32"/>
  <c r="AC547" i="32"/>
  <c r="V547" i="32" a="1"/>
  <c r="V547" i="32" s="1"/>
  <c r="T547" i="32" a="1"/>
  <c r="T547" i="32" s="1"/>
  <c r="S547" i="32" a="1"/>
  <c r="S547" i="32" s="1"/>
  <c r="H547" i="32"/>
  <c r="C547" i="32"/>
  <c r="AV546" i="32"/>
  <c r="AU546" i="32"/>
  <c r="AT546" i="32"/>
  <c r="AQ546" i="32"/>
  <c r="AP546" i="32"/>
  <c r="AO546" i="32"/>
  <c r="AN546" i="32"/>
  <c r="AM546" i="32"/>
  <c r="AL546" i="32"/>
  <c r="AK546" i="32"/>
  <c r="AJ546" i="32"/>
  <c r="AI546" i="32"/>
  <c r="AC546" i="32"/>
  <c r="V546" i="32" a="1"/>
  <c r="V546" i="32" s="1"/>
  <c r="T546" i="32" a="1"/>
  <c r="T546" i="32" s="1"/>
  <c r="S546" i="32" a="1"/>
  <c r="S546" i="32" s="1"/>
  <c r="H546" i="32"/>
  <c r="C546" i="32"/>
  <c r="AV545" i="32"/>
  <c r="AU545" i="32"/>
  <c r="AT545" i="32"/>
  <c r="AQ545" i="32"/>
  <c r="AP545" i="32"/>
  <c r="AO545" i="32"/>
  <c r="AN545" i="32"/>
  <c r="AM545" i="32"/>
  <c r="AL545" i="32"/>
  <c r="AK545" i="32"/>
  <c r="AJ545" i="32"/>
  <c r="AI545" i="32"/>
  <c r="AC545" i="32"/>
  <c r="V545" i="32" a="1"/>
  <c r="V545" i="32" s="1"/>
  <c r="T545" i="32" a="1"/>
  <c r="T545" i="32" s="1"/>
  <c r="S545" i="32" a="1"/>
  <c r="S545" i="32" s="1"/>
  <c r="H545" i="32"/>
  <c r="C545" i="32"/>
  <c r="AV544" i="32"/>
  <c r="AU544" i="32"/>
  <c r="AT544" i="32"/>
  <c r="AQ544" i="32"/>
  <c r="AP544" i="32"/>
  <c r="AO544" i="32"/>
  <c r="AN544" i="32"/>
  <c r="AM544" i="32"/>
  <c r="AL544" i="32"/>
  <c r="AK544" i="32"/>
  <c r="AJ544" i="32"/>
  <c r="AI544" i="32"/>
  <c r="AC544" i="32"/>
  <c r="V544" i="32" a="1"/>
  <c r="V544" i="32" s="1"/>
  <c r="T544" i="32" a="1"/>
  <c r="T544" i="32" s="1"/>
  <c r="S544" i="32" a="1"/>
  <c r="S544" i="32" s="1"/>
  <c r="H544" i="32"/>
  <c r="C544" i="32"/>
  <c r="AV543" i="32"/>
  <c r="AU543" i="32"/>
  <c r="AT543" i="32"/>
  <c r="AQ543" i="32"/>
  <c r="AP543" i="32"/>
  <c r="AO543" i="32"/>
  <c r="AN543" i="32"/>
  <c r="AM543" i="32"/>
  <c r="AL543" i="32"/>
  <c r="AK543" i="32"/>
  <c r="AJ543" i="32"/>
  <c r="AI543" i="32"/>
  <c r="AC543" i="32"/>
  <c r="V543" i="32" a="1"/>
  <c r="V543" i="32" s="1"/>
  <c r="T543" i="32" a="1"/>
  <c r="T543" i="32" s="1"/>
  <c r="S543" i="32" a="1"/>
  <c r="S543" i="32" s="1"/>
  <c r="H543" i="32"/>
  <c r="C543" i="32"/>
  <c r="AV542" i="32"/>
  <c r="AU542" i="32"/>
  <c r="AT542" i="32"/>
  <c r="AQ542" i="32"/>
  <c r="AP542" i="32"/>
  <c r="AO542" i="32"/>
  <c r="AN542" i="32"/>
  <c r="AM542" i="32"/>
  <c r="AL542" i="32"/>
  <c r="AK542" i="32"/>
  <c r="AJ542" i="32"/>
  <c r="AI542" i="32"/>
  <c r="AC542" i="32"/>
  <c r="V542" i="32" a="1"/>
  <c r="V542" i="32" s="1"/>
  <c r="T542" i="32" a="1"/>
  <c r="T542" i="32" s="1"/>
  <c r="S542" i="32" a="1"/>
  <c r="S542" i="32" s="1"/>
  <c r="H542" i="32"/>
  <c r="C542" i="32"/>
  <c r="AV541" i="32"/>
  <c r="AU541" i="32"/>
  <c r="AT541" i="32"/>
  <c r="AQ541" i="32"/>
  <c r="AP541" i="32"/>
  <c r="AO541" i="32"/>
  <c r="AN541" i="32"/>
  <c r="AM541" i="32"/>
  <c r="AL541" i="32"/>
  <c r="AK541" i="32"/>
  <c r="AJ541" i="32"/>
  <c r="AI541" i="32"/>
  <c r="AC541" i="32"/>
  <c r="V541" i="32" a="1"/>
  <c r="V541" i="32" s="1"/>
  <c r="T541" i="32" a="1"/>
  <c r="T541" i="32" s="1"/>
  <c r="S541" i="32" a="1"/>
  <c r="S541" i="32" s="1"/>
  <c r="H541" i="32"/>
  <c r="C541" i="32"/>
  <c r="AV540" i="32"/>
  <c r="AU540" i="32"/>
  <c r="AT540" i="32"/>
  <c r="AQ540" i="32"/>
  <c r="AP540" i="32"/>
  <c r="AO540" i="32"/>
  <c r="AN540" i="32"/>
  <c r="AM540" i="32"/>
  <c r="AL540" i="32"/>
  <c r="AK540" i="32"/>
  <c r="AJ540" i="32"/>
  <c r="AI540" i="32"/>
  <c r="AC540" i="32"/>
  <c r="V540" i="32" a="1"/>
  <c r="V540" i="32" s="1"/>
  <c r="T540" i="32" a="1"/>
  <c r="T540" i="32" s="1"/>
  <c r="S540" i="32" a="1"/>
  <c r="S540" i="32" s="1"/>
  <c r="H540" i="32"/>
  <c r="C540" i="32"/>
  <c r="AV539" i="32"/>
  <c r="AU539" i="32"/>
  <c r="AT539" i="32"/>
  <c r="AQ539" i="32"/>
  <c r="AP539" i="32"/>
  <c r="AO539" i="32"/>
  <c r="AN539" i="32"/>
  <c r="AM539" i="32"/>
  <c r="AL539" i="32"/>
  <c r="AK539" i="32"/>
  <c r="AJ539" i="32"/>
  <c r="AI539" i="32"/>
  <c r="AC539" i="32"/>
  <c r="V539" i="32" a="1"/>
  <c r="V539" i="32" s="1"/>
  <c r="T539" i="32" a="1"/>
  <c r="T539" i="32" s="1"/>
  <c r="S539" i="32" a="1"/>
  <c r="S539" i="32" s="1"/>
  <c r="H539" i="32"/>
  <c r="C539" i="32"/>
  <c r="AV538" i="32"/>
  <c r="AU538" i="32"/>
  <c r="AT538" i="32"/>
  <c r="AQ538" i="32"/>
  <c r="AP538" i="32"/>
  <c r="AO538" i="32"/>
  <c r="AN538" i="32"/>
  <c r="AM538" i="32"/>
  <c r="AL538" i="32"/>
  <c r="AK538" i="32"/>
  <c r="AJ538" i="32"/>
  <c r="AI538" i="32"/>
  <c r="AC538" i="32"/>
  <c r="V538" i="32" a="1"/>
  <c r="V538" i="32" s="1"/>
  <c r="T538" i="32" a="1"/>
  <c r="T538" i="32" s="1"/>
  <c r="S538" i="32" a="1"/>
  <c r="S538" i="32" s="1"/>
  <c r="H538" i="32"/>
  <c r="C538" i="32"/>
  <c r="AV537" i="32"/>
  <c r="AU537" i="32"/>
  <c r="AT537" i="32"/>
  <c r="AQ537" i="32"/>
  <c r="AP537" i="32"/>
  <c r="AO537" i="32"/>
  <c r="AN537" i="32"/>
  <c r="AM537" i="32"/>
  <c r="AL537" i="32"/>
  <c r="AK537" i="32"/>
  <c r="AJ537" i="32"/>
  <c r="AI537" i="32"/>
  <c r="AC537" i="32"/>
  <c r="V537" i="32" a="1"/>
  <c r="V537" i="32" s="1"/>
  <c r="T537" i="32" a="1"/>
  <c r="T537" i="32" s="1"/>
  <c r="S537" i="32" a="1"/>
  <c r="S537" i="32" s="1"/>
  <c r="H537" i="32"/>
  <c r="C537" i="32"/>
  <c r="AV536" i="32"/>
  <c r="AU536" i="32"/>
  <c r="AT536" i="32"/>
  <c r="AQ536" i="32"/>
  <c r="AP536" i="32"/>
  <c r="AO536" i="32"/>
  <c r="AN536" i="32"/>
  <c r="AM536" i="32"/>
  <c r="AL536" i="32"/>
  <c r="AK536" i="32"/>
  <c r="AJ536" i="32"/>
  <c r="AI536" i="32"/>
  <c r="AC536" i="32"/>
  <c r="V536" i="32" a="1"/>
  <c r="V536" i="32" s="1"/>
  <c r="T536" i="32" a="1"/>
  <c r="T536" i="32" s="1"/>
  <c r="S536" i="32" a="1"/>
  <c r="S536" i="32" s="1"/>
  <c r="H536" i="32"/>
  <c r="C536" i="32"/>
  <c r="AV535" i="32"/>
  <c r="AU535" i="32"/>
  <c r="AT535" i="32"/>
  <c r="AQ535" i="32"/>
  <c r="AP535" i="32"/>
  <c r="AO535" i="32"/>
  <c r="AN535" i="32"/>
  <c r="AM535" i="32"/>
  <c r="AL535" i="32"/>
  <c r="AK535" i="32"/>
  <c r="AJ535" i="32"/>
  <c r="AI535" i="32"/>
  <c r="AC535" i="32"/>
  <c r="V535" i="32" a="1"/>
  <c r="V535" i="32" s="1"/>
  <c r="T535" i="32" a="1"/>
  <c r="T535" i="32" s="1"/>
  <c r="S535" i="32" a="1"/>
  <c r="S535" i="32" s="1"/>
  <c r="H535" i="32"/>
  <c r="C535" i="32"/>
  <c r="AV534" i="32"/>
  <c r="AU534" i="32"/>
  <c r="AT534" i="32"/>
  <c r="AQ534" i="32"/>
  <c r="AP534" i="32"/>
  <c r="AO534" i="32"/>
  <c r="AN534" i="32"/>
  <c r="AM534" i="32"/>
  <c r="AL534" i="32"/>
  <c r="AK534" i="32"/>
  <c r="AJ534" i="32"/>
  <c r="AI534" i="32"/>
  <c r="AC534" i="32"/>
  <c r="V534" i="32" a="1"/>
  <c r="V534" i="32" s="1"/>
  <c r="T534" i="32" a="1"/>
  <c r="T534" i="32" s="1"/>
  <c r="S534" i="32" a="1"/>
  <c r="S534" i="32" s="1"/>
  <c r="H534" i="32"/>
  <c r="C534" i="32"/>
  <c r="AV533" i="32"/>
  <c r="AU533" i="32"/>
  <c r="AT533" i="32"/>
  <c r="AQ533" i="32"/>
  <c r="AP533" i="32"/>
  <c r="AO533" i="32"/>
  <c r="AN533" i="32"/>
  <c r="AM533" i="32"/>
  <c r="AL533" i="32"/>
  <c r="AK533" i="32"/>
  <c r="AJ533" i="32"/>
  <c r="AI533" i="32"/>
  <c r="AC533" i="32"/>
  <c r="V533" i="32" a="1"/>
  <c r="V533" i="32" s="1"/>
  <c r="T533" i="32" a="1"/>
  <c r="T533" i="32" s="1"/>
  <c r="S533" i="32" a="1"/>
  <c r="S533" i="32" s="1"/>
  <c r="H533" i="32"/>
  <c r="C533" i="32"/>
  <c r="AV532" i="32"/>
  <c r="AU532" i="32"/>
  <c r="AT532" i="32"/>
  <c r="AQ532" i="32"/>
  <c r="AP532" i="32"/>
  <c r="AO532" i="32"/>
  <c r="AN532" i="32"/>
  <c r="AM532" i="32"/>
  <c r="AL532" i="32"/>
  <c r="AK532" i="32"/>
  <c r="AJ532" i="32"/>
  <c r="AI532" i="32"/>
  <c r="AC532" i="32"/>
  <c r="V532" i="32" a="1"/>
  <c r="V532" i="32" s="1"/>
  <c r="T532" i="32" a="1"/>
  <c r="T532" i="32" s="1"/>
  <c r="S532" i="32" a="1"/>
  <c r="S532" i="32" s="1"/>
  <c r="H532" i="32"/>
  <c r="C532" i="32"/>
  <c r="AV531" i="32"/>
  <c r="AU531" i="32"/>
  <c r="AT531" i="32"/>
  <c r="AQ531" i="32"/>
  <c r="AP531" i="32"/>
  <c r="AO531" i="32"/>
  <c r="AN531" i="32"/>
  <c r="AM531" i="32"/>
  <c r="AL531" i="32"/>
  <c r="AK531" i="32"/>
  <c r="AJ531" i="32"/>
  <c r="AI531" i="32"/>
  <c r="AC531" i="32"/>
  <c r="V531" i="32" a="1"/>
  <c r="V531" i="32" s="1"/>
  <c r="T531" i="32" a="1"/>
  <c r="T531" i="32" s="1"/>
  <c r="S531" i="32" a="1"/>
  <c r="S531" i="32" s="1"/>
  <c r="H531" i="32"/>
  <c r="C531" i="32"/>
  <c r="AV530" i="32"/>
  <c r="AU530" i="32"/>
  <c r="AT530" i="32"/>
  <c r="AQ530" i="32"/>
  <c r="AP530" i="32"/>
  <c r="AO530" i="32"/>
  <c r="AN530" i="32"/>
  <c r="AM530" i="32"/>
  <c r="AL530" i="32"/>
  <c r="AK530" i="32"/>
  <c r="AJ530" i="32"/>
  <c r="AI530" i="32"/>
  <c r="AC530" i="32"/>
  <c r="V530" i="32" a="1"/>
  <c r="V530" i="32" s="1"/>
  <c r="T530" i="32" a="1"/>
  <c r="T530" i="32" s="1"/>
  <c r="S530" i="32" a="1"/>
  <c r="S530" i="32" s="1"/>
  <c r="H530" i="32"/>
  <c r="C530" i="32"/>
  <c r="AV529" i="32"/>
  <c r="AU529" i="32"/>
  <c r="AT529" i="32"/>
  <c r="AQ529" i="32"/>
  <c r="AP529" i="32"/>
  <c r="AO529" i="32"/>
  <c r="AN529" i="32"/>
  <c r="AM529" i="32"/>
  <c r="AL529" i="32"/>
  <c r="AK529" i="32"/>
  <c r="AJ529" i="32"/>
  <c r="AI529" i="32"/>
  <c r="AC529" i="32"/>
  <c r="V529" i="32" a="1"/>
  <c r="V529" i="32" s="1"/>
  <c r="T529" i="32" a="1"/>
  <c r="T529" i="32" s="1"/>
  <c r="S529" i="32" a="1"/>
  <c r="S529" i="32" s="1"/>
  <c r="H529" i="32"/>
  <c r="C529" i="32"/>
  <c r="AV528" i="32"/>
  <c r="AU528" i="32"/>
  <c r="AT528" i="32"/>
  <c r="AQ528" i="32"/>
  <c r="AP528" i="32"/>
  <c r="AO528" i="32"/>
  <c r="AN528" i="32"/>
  <c r="AM528" i="32"/>
  <c r="AL528" i="32"/>
  <c r="AK528" i="32"/>
  <c r="AJ528" i="32"/>
  <c r="AI528" i="32"/>
  <c r="AC528" i="32"/>
  <c r="V528" i="32" a="1"/>
  <c r="V528" i="32" s="1"/>
  <c r="T528" i="32" a="1"/>
  <c r="T528" i="32" s="1"/>
  <c r="S528" i="32" a="1"/>
  <c r="S528" i="32" s="1"/>
  <c r="H528" i="32"/>
  <c r="C528" i="32"/>
  <c r="AV527" i="32"/>
  <c r="AU527" i="32"/>
  <c r="AT527" i="32"/>
  <c r="AQ527" i="32"/>
  <c r="AP527" i="32"/>
  <c r="AO527" i="32"/>
  <c r="AN527" i="32"/>
  <c r="AM527" i="32"/>
  <c r="AL527" i="32"/>
  <c r="AK527" i="32"/>
  <c r="AJ527" i="32"/>
  <c r="AI527" i="32"/>
  <c r="AC527" i="32"/>
  <c r="V527" i="32" a="1"/>
  <c r="V527" i="32" s="1"/>
  <c r="T527" i="32" a="1"/>
  <c r="T527" i="32" s="1"/>
  <c r="S527" i="32" a="1"/>
  <c r="S527" i="32" s="1"/>
  <c r="H527" i="32"/>
  <c r="C527" i="32"/>
  <c r="AV526" i="32"/>
  <c r="AU526" i="32"/>
  <c r="AT526" i="32"/>
  <c r="AQ526" i="32"/>
  <c r="AP526" i="32"/>
  <c r="AO526" i="32"/>
  <c r="AN526" i="32"/>
  <c r="AM526" i="32"/>
  <c r="AL526" i="32"/>
  <c r="AK526" i="32"/>
  <c r="AJ526" i="32"/>
  <c r="AI526" i="32"/>
  <c r="AC526" i="32"/>
  <c r="V526" i="32" a="1"/>
  <c r="V526" i="32" s="1"/>
  <c r="T526" i="32" a="1"/>
  <c r="T526" i="32" s="1"/>
  <c r="S526" i="32" a="1"/>
  <c r="S526" i="32" s="1"/>
  <c r="H526" i="32"/>
  <c r="C526" i="32"/>
  <c r="AV525" i="32"/>
  <c r="AU525" i="32"/>
  <c r="AT525" i="32"/>
  <c r="AQ525" i="32"/>
  <c r="AP525" i="32"/>
  <c r="AO525" i="32"/>
  <c r="AN525" i="32"/>
  <c r="AM525" i="32"/>
  <c r="AL525" i="32"/>
  <c r="AK525" i="32"/>
  <c r="AJ525" i="32"/>
  <c r="AI525" i="32"/>
  <c r="AC525" i="32"/>
  <c r="V525" i="32" a="1"/>
  <c r="V525" i="32" s="1"/>
  <c r="T525" i="32" a="1"/>
  <c r="T525" i="32" s="1"/>
  <c r="S525" i="32" a="1"/>
  <c r="S525" i="32" s="1"/>
  <c r="H525" i="32"/>
  <c r="C525" i="32"/>
  <c r="AV524" i="32"/>
  <c r="AU524" i="32"/>
  <c r="AT524" i="32"/>
  <c r="AQ524" i="32"/>
  <c r="AP524" i="32"/>
  <c r="AO524" i="32"/>
  <c r="AN524" i="32"/>
  <c r="AM524" i="32"/>
  <c r="AL524" i="32"/>
  <c r="AK524" i="32"/>
  <c r="AJ524" i="32"/>
  <c r="AI524" i="32"/>
  <c r="AC524" i="32"/>
  <c r="V524" i="32" a="1"/>
  <c r="V524" i="32" s="1"/>
  <c r="T524" i="32" a="1"/>
  <c r="T524" i="32" s="1"/>
  <c r="S524" i="32" a="1"/>
  <c r="S524" i="32" s="1"/>
  <c r="H524" i="32"/>
  <c r="C524" i="32"/>
  <c r="AV523" i="32"/>
  <c r="AU523" i="32"/>
  <c r="AT523" i="32"/>
  <c r="AQ523" i="32"/>
  <c r="AP523" i="32"/>
  <c r="AO523" i="32"/>
  <c r="AN523" i="32"/>
  <c r="AM523" i="32"/>
  <c r="AL523" i="32"/>
  <c r="AK523" i="32"/>
  <c r="AJ523" i="32"/>
  <c r="AI523" i="32"/>
  <c r="AC523" i="32"/>
  <c r="V523" i="32" a="1"/>
  <c r="V523" i="32" s="1"/>
  <c r="T523" i="32" a="1"/>
  <c r="T523" i="32" s="1"/>
  <c r="S523" i="32" a="1"/>
  <c r="S523" i="32" s="1"/>
  <c r="H523" i="32"/>
  <c r="C523" i="32"/>
  <c r="AV522" i="32"/>
  <c r="AU522" i="32"/>
  <c r="AT522" i="32"/>
  <c r="AQ522" i="32"/>
  <c r="AP522" i="32"/>
  <c r="AO522" i="32"/>
  <c r="AN522" i="32"/>
  <c r="AM522" i="32"/>
  <c r="AL522" i="32"/>
  <c r="AK522" i="32"/>
  <c r="AJ522" i="32"/>
  <c r="AI522" i="32"/>
  <c r="AC522" i="32"/>
  <c r="V522" i="32" a="1"/>
  <c r="V522" i="32" s="1"/>
  <c r="T522" i="32" a="1"/>
  <c r="T522" i="32" s="1"/>
  <c r="S522" i="32" a="1"/>
  <c r="S522" i="32" s="1"/>
  <c r="H522" i="32"/>
  <c r="C522" i="32"/>
  <c r="AV521" i="32"/>
  <c r="AU521" i="32"/>
  <c r="AT521" i="32"/>
  <c r="AQ521" i="32"/>
  <c r="AP521" i="32"/>
  <c r="AO521" i="32"/>
  <c r="AN521" i="32"/>
  <c r="AM521" i="32"/>
  <c r="AL521" i="32"/>
  <c r="AK521" i="32"/>
  <c r="AJ521" i="32"/>
  <c r="AI521" i="32"/>
  <c r="AC521" i="32"/>
  <c r="V521" i="32" a="1"/>
  <c r="V521" i="32" s="1"/>
  <c r="T521" i="32" a="1"/>
  <c r="T521" i="32" s="1"/>
  <c r="S521" i="32" a="1"/>
  <c r="S521" i="32" s="1"/>
  <c r="H521" i="32"/>
  <c r="C521" i="32"/>
  <c r="AV520" i="32"/>
  <c r="AU520" i="32"/>
  <c r="AT520" i="32"/>
  <c r="AQ520" i="32"/>
  <c r="AP520" i="32"/>
  <c r="AO520" i="32"/>
  <c r="AN520" i="32"/>
  <c r="AM520" i="32"/>
  <c r="AL520" i="32"/>
  <c r="AK520" i="32"/>
  <c r="AJ520" i="32"/>
  <c r="AI520" i="32"/>
  <c r="AC520" i="32"/>
  <c r="V520" i="32" a="1"/>
  <c r="V520" i="32" s="1"/>
  <c r="T520" i="32" a="1"/>
  <c r="T520" i="32" s="1"/>
  <c r="S520" i="32" a="1"/>
  <c r="S520" i="32" s="1"/>
  <c r="H520" i="32"/>
  <c r="C520" i="32"/>
  <c r="AV519" i="32"/>
  <c r="AU519" i="32"/>
  <c r="AT519" i="32"/>
  <c r="AQ519" i="32"/>
  <c r="AP519" i="32"/>
  <c r="AO519" i="32"/>
  <c r="AN519" i="32"/>
  <c r="AM519" i="32"/>
  <c r="AL519" i="32"/>
  <c r="AK519" i="32"/>
  <c r="AJ519" i="32"/>
  <c r="AI519" i="32"/>
  <c r="AC519" i="32"/>
  <c r="V519" i="32" a="1"/>
  <c r="V519" i="32" s="1"/>
  <c r="T519" i="32" a="1"/>
  <c r="T519" i="32" s="1"/>
  <c r="S519" i="32" a="1"/>
  <c r="S519" i="32" s="1"/>
  <c r="H519" i="32"/>
  <c r="C519" i="32"/>
  <c r="AV518" i="32"/>
  <c r="AU518" i="32"/>
  <c r="AT518" i="32"/>
  <c r="AQ518" i="32"/>
  <c r="AP518" i="32"/>
  <c r="AO518" i="32"/>
  <c r="AN518" i="32"/>
  <c r="AM518" i="32"/>
  <c r="AL518" i="32"/>
  <c r="AK518" i="32"/>
  <c r="AJ518" i="32"/>
  <c r="AI518" i="32"/>
  <c r="AC518" i="32"/>
  <c r="V518" i="32" a="1"/>
  <c r="V518" i="32" s="1"/>
  <c r="T518" i="32" a="1"/>
  <c r="T518" i="32" s="1"/>
  <c r="S518" i="32" a="1"/>
  <c r="S518" i="32" s="1"/>
  <c r="H518" i="32"/>
  <c r="C518" i="32"/>
  <c r="AV517" i="32"/>
  <c r="AU517" i="32"/>
  <c r="AT517" i="32"/>
  <c r="AQ517" i="32"/>
  <c r="AP517" i="32"/>
  <c r="AO517" i="32"/>
  <c r="AN517" i="32"/>
  <c r="AM517" i="32"/>
  <c r="AL517" i="32"/>
  <c r="AK517" i="32"/>
  <c r="AJ517" i="32"/>
  <c r="AI517" i="32"/>
  <c r="AC517" i="32"/>
  <c r="V517" i="32" a="1"/>
  <c r="V517" i="32" s="1"/>
  <c r="T517" i="32" a="1"/>
  <c r="T517" i="32" s="1"/>
  <c r="S517" i="32" a="1"/>
  <c r="S517" i="32" s="1"/>
  <c r="H517" i="32"/>
  <c r="C517" i="32"/>
  <c r="AV516" i="32"/>
  <c r="AU516" i="32"/>
  <c r="AT516" i="32"/>
  <c r="AQ516" i="32"/>
  <c r="AP516" i="32"/>
  <c r="AO516" i="32"/>
  <c r="AN516" i="32"/>
  <c r="AM516" i="32"/>
  <c r="AL516" i="32"/>
  <c r="AK516" i="32"/>
  <c r="AJ516" i="32"/>
  <c r="AI516" i="32"/>
  <c r="AC516" i="32"/>
  <c r="V516" i="32" a="1"/>
  <c r="V516" i="32" s="1"/>
  <c r="T516" i="32" a="1"/>
  <c r="T516" i="32" s="1"/>
  <c r="S516" i="32" a="1"/>
  <c r="S516" i="32" s="1"/>
  <c r="H516" i="32"/>
  <c r="C516" i="32"/>
  <c r="AV515" i="32"/>
  <c r="AU515" i="32"/>
  <c r="AT515" i="32"/>
  <c r="AQ515" i="32"/>
  <c r="AP515" i="32"/>
  <c r="AO515" i="32"/>
  <c r="AN515" i="32"/>
  <c r="AM515" i="32"/>
  <c r="AL515" i="32"/>
  <c r="AK515" i="32"/>
  <c r="AJ515" i="32"/>
  <c r="AI515" i="32"/>
  <c r="AC515" i="32"/>
  <c r="V515" i="32" a="1"/>
  <c r="V515" i="32" s="1"/>
  <c r="T515" i="32" a="1"/>
  <c r="T515" i="32" s="1"/>
  <c r="S515" i="32" a="1"/>
  <c r="S515" i="32" s="1"/>
  <c r="H515" i="32"/>
  <c r="C515" i="32"/>
  <c r="AV514" i="32"/>
  <c r="AU514" i="32"/>
  <c r="AT514" i="32"/>
  <c r="AQ514" i="32"/>
  <c r="AP514" i="32"/>
  <c r="AO514" i="32"/>
  <c r="AN514" i="32"/>
  <c r="AM514" i="32"/>
  <c r="AL514" i="32"/>
  <c r="AK514" i="32"/>
  <c r="AJ514" i="32"/>
  <c r="AI514" i="32"/>
  <c r="AC514" i="32"/>
  <c r="V514" i="32" a="1"/>
  <c r="V514" i="32" s="1"/>
  <c r="T514" i="32" a="1"/>
  <c r="T514" i="32" s="1"/>
  <c r="S514" i="32" a="1"/>
  <c r="S514" i="32" s="1"/>
  <c r="H514" i="32"/>
  <c r="C514" i="32"/>
  <c r="AV513" i="32"/>
  <c r="AU513" i="32"/>
  <c r="AT513" i="32"/>
  <c r="AQ513" i="32"/>
  <c r="AP513" i="32"/>
  <c r="AO513" i="32"/>
  <c r="AN513" i="32"/>
  <c r="AM513" i="32"/>
  <c r="AL513" i="32"/>
  <c r="AK513" i="32"/>
  <c r="AJ513" i="32"/>
  <c r="AI513" i="32"/>
  <c r="AC513" i="32"/>
  <c r="V513" i="32" a="1"/>
  <c r="V513" i="32" s="1"/>
  <c r="T513" i="32" a="1"/>
  <c r="T513" i="32" s="1"/>
  <c r="S513" i="32" a="1"/>
  <c r="S513" i="32" s="1"/>
  <c r="H513" i="32"/>
  <c r="C513" i="32"/>
  <c r="AV512" i="32"/>
  <c r="AU512" i="32"/>
  <c r="AT512" i="32"/>
  <c r="AQ512" i="32"/>
  <c r="AP512" i="32"/>
  <c r="AO512" i="32"/>
  <c r="AN512" i="32"/>
  <c r="AM512" i="32"/>
  <c r="AL512" i="32"/>
  <c r="AK512" i="32"/>
  <c r="AJ512" i="32"/>
  <c r="AI512" i="32"/>
  <c r="AC512" i="32"/>
  <c r="V512" i="32" a="1"/>
  <c r="V512" i="32" s="1"/>
  <c r="T512" i="32" a="1"/>
  <c r="T512" i="32" s="1"/>
  <c r="S512" i="32" a="1"/>
  <c r="S512" i="32" s="1"/>
  <c r="H512" i="32"/>
  <c r="C512" i="32"/>
  <c r="AV511" i="32"/>
  <c r="AU511" i="32"/>
  <c r="AT511" i="32"/>
  <c r="AQ511" i="32"/>
  <c r="AP511" i="32"/>
  <c r="AO511" i="32"/>
  <c r="AN511" i="32"/>
  <c r="AM511" i="32"/>
  <c r="AL511" i="32"/>
  <c r="AK511" i="32"/>
  <c r="AJ511" i="32"/>
  <c r="AI511" i="32"/>
  <c r="AC511" i="32"/>
  <c r="V511" i="32" a="1"/>
  <c r="V511" i="32" s="1"/>
  <c r="T511" i="32" a="1"/>
  <c r="T511" i="32" s="1"/>
  <c r="S511" i="32" a="1"/>
  <c r="S511" i="32" s="1"/>
  <c r="H511" i="32"/>
  <c r="C511" i="32"/>
  <c r="AV510" i="32"/>
  <c r="AU510" i="32"/>
  <c r="AT510" i="32"/>
  <c r="AQ510" i="32"/>
  <c r="AP510" i="32"/>
  <c r="AO510" i="32"/>
  <c r="AN510" i="32"/>
  <c r="AM510" i="32"/>
  <c r="AL510" i="32"/>
  <c r="AK510" i="32"/>
  <c r="AJ510" i="32"/>
  <c r="AI510" i="32"/>
  <c r="AC510" i="32"/>
  <c r="V510" i="32" a="1"/>
  <c r="V510" i="32" s="1"/>
  <c r="T510" i="32" a="1"/>
  <c r="T510" i="32" s="1"/>
  <c r="S510" i="32" a="1"/>
  <c r="S510" i="32" s="1"/>
  <c r="H510" i="32"/>
  <c r="C510" i="32"/>
  <c r="AV509" i="32"/>
  <c r="AU509" i="32"/>
  <c r="AT509" i="32"/>
  <c r="AQ509" i="32"/>
  <c r="AP509" i="32"/>
  <c r="AO509" i="32"/>
  <c r="AN509" i="32"/>
  <c r="AM509" i="32"/>
  <c r="AL509" i="32"/>
  <c r="AK509" i="32"/>
  <c r="AJ509" i="32"/>
  <c r="AI509" i="32"/>
  <c r="AC509" i="32"/>
  <c r="V509" i="32" a="1"/>
  <c r="V509" i="32" s="1"/>
  <c r="T509" i="32" a="1"/>
  <c r="T509" i="32" s="1"/>
  <c r="S509" i="32" a="1"/>
  <c r="S509" i="32" s="1"/>
  <c r="H509" i="32"/>
  <c r="C509" i="32"/>
  <c r="AV508" i="32"/>
  <c r="AU508" i="32"/>
  <c r="AT508" i="32"/>
  <c r="AQ508" i="32"/>
  <c r="AP508" i="32"/>
  <c r="AO508" i="32"/>
  <c r="AN508" i="32"/>
  <c r="AM508" i="32"/>
  <c r="AL508" i="32"/>
  <c r="AK508" i="32"/>
  <c r="AJ508" i="32"/>
  <c r="AI508" i="32"/>
  <c r="AC508" i="32"/>
  <c r="V508" i="32" a="1"/>
  <c r="V508" i="32" s="1"/>
  <c r="T508" i="32" a="1"/>
  <c r="T508" i="32" s="1"/>
  <c r="S508" i="32" a="1"/>
  <c r="S508" i="32" s="1"/>
  <c r="H508" i="32"/>
  <c r="C508" i="32"/>
  <c r="AV507" i="32"/>
  <c r="AU507" i="32"/>
  <c r="AT507" i="32"/>
  <c r="AQ507" i="32"/>
  <c r="AP507" i="32"/>
  <c r="AO507" i="32"/>
  <c r="AN507" i="32"/>
  <c r="AM507" i="32"/>
  <c r="AL507" i="32"/>
  <c r="AK507" i="32"/>
  <c r="AJ507" i="32"/>
  <c r="AI507" i="32"/>
  <c r="AC507" i="32"/>
  <c r="V507" i="32" a="1"/>
  <c r="V507" i="32" s="1"/>
  <c r="T507" i="32" a="1"/>
  <c r="T507" i="32" s="1"/>
  <c r="S507" i="32" a="1"/>
  <c r="S507" i="32" s="1"/>
  <c r="H507" i="32"/>
  <c r="C507" i="32"/>
  <c r="AV506" i="32"/>
  <c r="AU506" i="32"/>
  <c r="AT506" i="32"/>
  <c r="AQ506" i="32"/>
  <c r="AP506" i="32"/>
  <c r="AO506" i="32"/>
  <c r="AN506" i="32"/>
  <c r="AM506" i="32"/>
  <c r="AL506" i="32"/>
  <c r="AK506" i="32"/>
  <c r="AJ506" i="32"/>
  <c r="AI506" i="32"/>
  <c r="AC506" i="32"/>
  <c r="V506" i="32" a="1"/>
  <c r="V506" i="32" s="1"/>
  <c r="T506" i="32" a="1"/>
  <c r="T506" i="32" s="1"/>
  <c r="S506" i="32" a="1"/>
  <c r="S506" i="32" s="1"/>
  <c r="H506" i="32"/>
  <c r="C506" i="32"/>
  <c r="AV505" i="32"/>
  <c r="AU505" i="32"/>
  <c r="AT505" i="32"/>
  <c r="AQ505" i="32"/>
  <c r="AP505" i="32"/>
  <c r="AO505" i="32"/>
  <c r="AN505" i="32"/>
  <c r="AM505" i="32"/>
  <c r="AL505" i="32"/>
  <c r="AK505" i="32"/>
  <c r="AJ505" i="32"/>
  <c r="AI505" i="32"/>
  <c r="AC505" i="32"/>
  <c r="V505" i="32" a="1"/>
  <c r="V505" i="32" s="1"/>
  <c r="T505" i="32" a="1"/>
  <c r="T505" i="32" s="1"/>
  <c r="S505" i="32" a="1"/>
  <c r="S505" i="32" s="1"/>
  <c r="H505" i="32"/>
  <c r="C505" i="32"/>
  <c r="AV504" i="32"/>
  <c r="AU504" i="32"/>
  <c r="AT504" i="32"/>
  <c r="AQ504" i="32"/>
  <c r="AP504" i="32"/>
  <c r="AO504" i="32"/>
  <c r="AN504" i="32"/>
  <c r="AM504" i="32"/>
  <c r="AL504" i="32"/>
  <c r="AK504" i="32"/>
  <c r="AJ504" i="32"/>
  <c r="AI504" i="32"/>
  <c r="AC504" i="32"/>
  <c r="V504" i="32" a="1"/>
  <c r="V504" i="32" s="1"/>
  <c r="T504" i="32" a="1"/>
  <c r="T504" i="32" s="1"/>
  <c r="S504" i="32" a="1"/>
  <c r="S504" i="32" s="1"/>
  <c r="H504" i="32"/>
  <c r="C504" i="32"/>
  <c r="AV503" i="32"/>
  <c r="AU503" i="32"/>
  <c r="AT503" i="32"/>
  <c r="AQ503" i="32"/>
  <c r="AP503" i="32"/>
  <c r="AO503" i="32"/>
  <c r="AN503" i="32"/>
  <c r="AM503" i="32"/>
  <c r="AL503" i="32"/>
  <c r="AK503" i="32"/>
  <c r="AJ503" i="32"/>
  <c r="AI503" i="32"/>
  <c r="AC503" i="32"/>
  <c r="V503" i="32" a="1"/>
  <c r="V503" i="32" s="1"/>
  <c r="T503" i="32" a="1"/>
  <c r="T503" i="32" s="1"/>
  <c r="S503" i="32" a="1"/>
  <c r="S503" i="32" s="1"/>
  <c r="H503" i="32"/>
  <c r="C503" i="32"/>
  <c r="AV502" i="32"/>
  <c r="AU502" i="32"/>
  <c r="AT502" i="32"/>
  <c r="AQ502" i="32"/>
  <c r="AP502" i="32"/>
  <c r="AO502" i="32"/>
  <c r="AN502" i="32"/>
  <c r="AM502" i="32"/>
  <c r="AL502" i="32"/>
  <c r="AK502" i="32"/>
  <c r="AJ502" i="32"/>
  <c r="AI502" i="32"/>
  <c r="AC502" i="32"/>
  <c r="V502" i="32" a="1"/>
  <c r="V502" i="32" s="1"/>
  <c r="T502" i="32" a="1"/>
  <c r="T502" i="32" s="1"/>
  <c r="S502" i="32" a="1"/>
  <c r="S502" i="32" s="1"/>
  <c r="H502" i="32"/>
  <c r="C502" i="32"/>
  <c r="AV501" i="32"/>
  <c r="AU501" i="32"/>
  <c r="AT501" i="32"/>
  <c r="AQ501" i="32"/>
  <c r="AP501" i="32"/>
  <c r="AO501" i="32"/>
  <c r="AN501" i="32"/>
  <c r="AM501" i="32"/>
  <c r="AL501" i="32"/>
  <c r="AK501" i="32"/>
  <c r="AJ501" i="32"/>
  <c r="AI501" i="32"/>
  <c r="AC501" i="32"/>
  <c r="V501" i="32" a="1"/>
  <c r="V501" i="32" s="1"/>
  <c r="T501" i="32" a="1"/>
  <c r="T501" i="32" s="1"/>
  <c r="S501" i="32" a="1"/>
  <c r="S501" i="32" s="1"/>
  <c r="H501" i="32"/>
  <c r="C501" i="32"/>
  <c r="AV500" i="32"/>
  <c r="AU500" i="32"/>
  <c r="AT500" i="32"/>
  <c r="AQ500" i="32"/>
  <c r="AP500" i="32"/>
  <c r="AO500" i="32"/>
  <c r="AN500" i="32"/>
  <c r="AM500" i="32"/>
  <c r="AL500" i="32"/>
  <c r="AK500" i="32"/>
  <c r="AJ500" i="32"/>
  <c r="AI500" i="32"/>
  <c r="AC500" i="32"/>
  <c r="V500" i="32" a="1"/>
  <c r="V500" i="32" s="1"/>
  <c r="T500" i="32" a="1"/>
  <c r="T500" i="32" s="1"/>
  <c r="S500" i="32" a="1"/>
  <c r="S500" i="32" s="1"/>
  <c r="H500" i="32"/>
  <c r="C500" i="32"/>
  <c r="AV499" i="32"/>
  <c r="AU499" i="32"/>
  <c r="AT499" i="32"/>
  <c r="AQ499" i="32"/>
  <c r="AP499" i="32"/>
  <c r="AO499" i="32"/>
  <c r="AN499" i="32"/>
  <c r="AM499" i="32"/>
  <c r="AL499" i="32"/>
  <c r="AK499" i="32"/>
  <c r="AJ499" i="32"/>
  <c r="AI499" i="32"/>
  <c r="AC499" i="32"/>
  <c r="V499" i="32" a="1"/>
  <c r="V499" i="32" s="1"/>
  <c r="T499" i="32" a="1"/>
  <c r="T499" i="32" s="1"/>
  <c r="S499" i="32" a="1"/>
  <c r="S499" i="32" s="1"/>
  <c r="H499" i="32"/>
  <c r="C499" i="32"/>
  <c r="AV498" i="32"/>
  <c r="AU498" i="32"/>
  <c r="AT498" i="32"/>
  <c r="AQ498" i="32"/>
  <c r="AP498" i="32"/>
  <c r="AO498" i="32"/>
  <c r="AN498" i="32"/>
  <c r="AM498" i="32"/>
  <c r="AL498" i="32"/>
  <c r="AK498" i="32"/>
  <c r="AJ498" i="32"/>
  <c r="AI498" i="32"/>
  <c r="AC498" i="32"/>
  <c r="V498" i="32" a="1"/>
  <c r="V498" i="32" s="1"/>
  <c r="T498" i="32" a="1"/>
  <c r="T498" i="32" s="1"/>
  <c r="S498" i="32" a="1"/>
  <c r="S498" i="32" s="1"/>
  <c r="H498" i="32"/>
  <c r="C498" i="32"/>
  <c r="AV497" i="32"/>
  <c r="AU497" i="32"/>
  <c r="AT497" i="32"/>
  <c r="AQ497" i="32"/>
  <c r="AP497" i="32"/>
  <c r="AO497" i="32"/>
  <c r="AN497" i="32"/>
  <c r="AM497" i="32"/>
  <c r="AL497" i="32"/>
  <c r="AK497" i="32"/>
  <c r="AJ497" i="32"/>
  <c r="AI497" i="32"/>
  <c r="AC497" i="32"/>
  <c r="V497" i="32" a="1"/>
  <c r="V497" i="32" s="1"/>
  <c r="T497" i="32" a="1"/>
  <c r="T497" i="32" s="1"/>
  <c r="S497" i="32" a="1"/>
  <c r="S497" i="32" s="1"/>
  <c r="H497" i="32"/>
  <c r="C497" i="32"/>
  <c r="AV496" i="32"/>
  <c r="AU496" i="32"/>
  <c r="AT496" i="32"/>
  <c r="AQ496" i="32"/>
  <c r="AP496" i="32"/>
  <c r="AO496" i="32"/>
  <c r="AN496" i="32"/>
  <c r="AM496" i="32"/>
  <c r="AL496" i="32"/>
  <c r="AK496" i="32"/>
  <c r="AJ496" i="32"/>
  <c r="AI496" i="32"/>
  <c r="AC496" i="32"/>
  <c r="V496" i="32" a="1"/>
  <c r="V496" i="32" s="1"/>
  <c r="T496" i="32" a="1"/>
  <c r="T496" i="32" s="1"/>
  <c r="S496" i="32" a="1"/>
  <c r="S496" i="32" s="1"/>
  <c r="H496" i="32"/>
  <c r="C496" i="32"/>
  <c r="AV495" i="32"/>
  <c r="AU495" i="32"/>
  <c r="AT495" i="32"/>
  <c r="AQ495" i="32"/>
  <c r="AP495" i="32"/>
  <c r="AO495" i="32"/>
  <c r="AN495" i="32"/>
  <c r="AM495" i="32"/>
  <c r="AL495" i="32"/>
  <c r="AK495" i="32"/>
  <c r="AJ495" i="32"/>
  <c r="AI495" i="32"/>
  <c r="AC495" i="32"/>
  <c r="V495" i="32" a="1"/>
  <c r="V495" i="32" s="1"/>
  <c r="T495" i="32" a="1"/>
  <c r="T495" i="32" s="1"/>
  <c r="S495" i="32" a="1"/>
  <c r="S495" i="32" s="1"/>
  <c r="H495" i="32"/>
  <c r="C495" i="32"/>
  <c r="AV494" i="32"/>
  <c r="AU494" i="32"/>
  <c r="AT494" i="32"/>
  <c r="AQ494" i="32"/>
  <c r="AP494" i="32"/>
  <c r="AO494" i="32"/>
  <c r="AN494" i="32"/>
  <c r="AM494" i="32"/>
  <c r="AL494" i="32"/>
  <c r="AK494" i="32"/>
  <c r="AJ494" i="32"/>
  <c r="AI494" i="32"/>
  <c r="AC494" i="32"/>
  <c r="V494" i="32" a="1"/>
  <c r="V494" i="32" s="1"/>
  <c r="T494" i="32" a="1"/>
  <c r="T494" i="32" s="1"/>
  <c r="S494" i="32" a="1"/>
  <c r="S494" i="32" s="1"/>
  <c r="H494" i="32"/>
  <c r="C494" i="32"/>
  <c r="AV493" i="32"/>
  <c r="AU493" i="32"/>
  <c r="AT493" i="32"/>
  <c r="AQ493" i="32"/>
  <c r="AP493" i="32"/>
  <c r="AO493" i="32"/>
  <c r="AN493" i="32"/>
  <c r="AM493" i="32"/>
  <c r="AL493" i="32"/>
  <c r="AK493" i="32"/>
  <c r="AJ493" i="32"/>
  <c r="AI493" i="32"/>
  <c r="AC493" i="32"/>
  <c r="V493" i="32" a="1"/>
  <c r="V493" i="32" s="1"/>
  <c r="T493" i="32" a="1"/>
  <c r="T493" i="32" s="1"/>
  <c r="S493" i="32" a="1"/>
  <c r="S493" i="32" s="1"/>
  <c r="H493" i="32"/>
  <c r="C493" i="32"/>
  <c r="AV492" i="32"/>
  <c r="AU492" i="32"/>
  <c r="AT492" i="32"/>
  <c r="AQ492" i="32"/>
  <c r="AP492" i="32"/>
  <c r="AO492" i="32"/>
  <c r="AN492" i="32"/>
  <c r="AM492" i="32"/>
  <c r="AL492" i="32"/>
  <c r="AK492" i="32"/>
  <c r="AJ492" i="32"/>
  <c r="AI492" i="32"/>
  <c r="AC492" i="32"/>
  <c r="V492" i="32" a="1"/>
  <c r="V492" i="32" s="1"/>
  <c r="T492" i="32" a="1"/>
  <c r="T492" i="32" s="1"/>
  <c r="S492" i="32" a="1"/>
  <c r="S492" i="32" s="1"/>
  <c r="H492" i="32"/>
  <c r="C492" i="32"/>
  <c r="AV491" i="32"/>
  <c r="AU491" i="32"/>
  <c r="AT491" i="32"/>
  <c r="AQ491" i="32"/>
  <c r="AP491" i="32"/>
  <c r="AO491" i="32"/>
  <c r="AN491" i="32"/>
  <c r="AM491" i="32"/>
  <c r="AL491" i="32"/>
  <c r="AK491" i="32"/>
  <c r="AJ491" i="32"/>
  <c r="AI491" i="32"/>
  <c r="AC491" i="32"/>
  <c r="V491" i="32" a="1"/>
  <c r="V491" i="32" s="1"/>
  <c r="T491" i="32" a="1"/>
  <c r="T491" i="32" s="1"/>
  <c r="S491" i="32" a="1"/>
  <c r="S491" i="32" s="1"/>
  <c r="H491" i="32"/>
  <c r="C491" i="32"/>
  <c r="AV490" i="32"/>
  <c r="AU490" i="32"/>
  <c r="AT490" i="32"/>
  <c r="AQ490" i="32"/>
  <c r="AP490" i="32"/>
  <c r="AO490" i="32"/>
  <c r="AN490" i="32"/>
  <c r="AM490" i="32"/>
  <c r="AL490" i="32"/>
  <c r="AK490" i="32"/>
  <c r="AJ490" i="32"/>
  <c r="AI490" i="32"/>
  <c r="AC490" i="32"/>
  <c r="V490" i="32" a="1"/>
  <c r="V490" i="32" s="1"/>
  <c r="T490" i="32" a="1"/>
  <c r="T490" i="32" s="1"/>
  <c r="S490" i="32" a="1"/>
  <c r="S490" i="32" s="1"/>
  <c r="H490" i="32"/>
  <c r="C490" i="32"/>
  <c r="AV489" i="32"/>
  <c r="AU489" i="32"/>
  <c r="AT489" i="32"/>
  <c r="AQ489" i="32"/>
  <c r="AP489" i="32"/>
  <c r="AO489" i="32"/>
  <c r="AN489" i="32"/>
  <c r="AM489" i="32"/>
  <c r="AL489" i="32"/>
  <c r="AK489" i="32"/>
  <c r="AJ489" i="32"/>
  <c r="AI489" i="32"/>
  <c r="AC489" i="32"/>
  <c r="V489" i="32" a="1"/>
  <c r="V489" i="32" s="1"/>
  <c r="T489" i="32" a="1"/>
  <c r="T489" i="32" s="1"/>
  <c r="S489" i="32" a="1"/>
  <c r="S489" i="32" s="1"/>
  <c r="H489" i="32"/>
  <c r="C489" i="32"/>
  <c r="AV488" i="32"/>
  <c r="AU488" i="32"/>
  <c r="AT488" i="32"/>
  <c r="AQ488" i="32"/>
  <c r="AP488" i="32"/>
  <c r="AO488" i="32"/>
  <c r="AN488" i="32"/>
  <c r="AM488" i="32"/>
  <c r="AL488" i="32"/>
  <c r="AK488" i="32"/>
  <c r="AJ488" i="32"/>
  <c r="AI488" i="32"/>
  <c r="AC488" i="32"/>
  <c r="V488" i="32" a="1"/>
  <c r="V488" i="32" s="1"/>
  <c r="T488" i="32" a="1"/>
  <c r="T488" i="32" s="1"/>
  <c r="S488" i="32" a="1"/>
  <c r="S488" i="32" s="1"/>
  <c r="H488" i="32"/>
  <c r="C488" i="32"/>
  <c r="AV487" i="32"/>
  <c r="AU487" i="32"/>
  <c r="AT487" i="32"/>
  <c r="AQ487" i="32"/>
  <c r="AP487" i="32"/>
  <c r="AO487" i="32"/>
  <c r="AN487" i="32"/>
  <c r="AM487" i="32"/>
  <c r="AL487" i="32"/>
  <c r="AK487" i="32"/>
  <c r="AJ487" i="32"/>
  <c r="AI487" i="32"/>
  <c r="AC487" i="32"/>
  <c r="V487" i="32" a="1"/>
  <c r="V487" i="32" s="1"/>
  <c r="T487" i="32" a="1"/>
  <c r="T487" i="32" s="1"/>
  <c r="S487" i="32" a="1"/>
  <c r="S487" i="32" s="1"/>
  <c r="H487" i="32"/>
  <c r="C487" i="32"/>
  <c r="AV486" i="32"/>
  <c r="AU486" i="32"/>
  <c r="AT486" i="32"/>
  <c r="AQ486" i="32"/>
  <c r="AP486" i="32"/>
  <c r="AO486" i="32"/>
  <c r="AN486" i="32"/>
  <c r="AM486" i="32"/>
  <c r="AL486" i="32"/>
  <c r="AK486" i="32"/>
  <c r="AJ486" i="32"/>
  <c r="AI486" i="32"/>
  <c r="AC486" i="32"/>
  <c r="V486" i="32" a="1"/>
  <c r="V486" i="32" s="1"/>
  <c r="T486" i="32" a="1"/>
  <c r="T486" i="32" s="1"/>
  <c r="S486" i="32" a="1"/>
  <c r="S486" i="32" s="1"/>
  <c r="H486" i="32"/>
  <c r="C486" i="32"/>
  <c r="AV485" i="32"/>
  <c r="AU485" i="32"/>
  <c r="AT485" i="32"/>
  <c r="AQ485" i="32"/>
  <c r="AP485" i="32"/>
  <c r="AO485" i="32"/>
  <c r="AN485" i="32"/>
  <c r="AM485" i="32"/>
  <c r="AL485" i="32"/>
  <c r="AK485" i="32"/>
  <c r="AJ485" i="32"/>
  <c r="AI485" i="32"/>
  <c r="AC485" i="32"/>
  <c r="V485" i="32" a="1"/>
  <c r="V485" i="32" s="1"/>
  <c r="T485" i="32" a="1"/>
  <c r="T485" i="32" s="1"/>
  <c r="S485" i="32" a="1"/>
  <c r="S485" i="32" s="1"/>
  <c r="H485" i="32"/>
  <c r="C485" i="32"/>
  <c r="AV484" i="32"/>
  <c r="AU484" i="32"/>
  <c r="AT484" i="32"/>
  <c r="AQ484" i="32"/>
  <c r="AP484" i="32"/>
  <c r="AO484" i="32"/>
  <c r="AN484" i="32"/>
  <c r="AM484" i="32"/>
  <c r="AL484" i="32"/>
  <c r="AK484" i="32"/>
  <c r="AJ484" i="32"/>
  <c r="AI484" i="32"/>
  <c r="AC484" i="32"/>
  <c r="V484" i="32" a="1"/>
  <c r="V484" i="32" s="1"/>
  <c r="T484" i="32" a="1"/>
  <c r="T484" i="32" s="1"/>
  <c r="S484" i="32" a="1"/>
  <c r="S484" i="32" s="1"/>
  <c r="H484" i="32"/>
  <c r="C484" i="32"/>
  <c r="AV483" i="32"/>
  <c r="AU483" i="32"/>
  <c r="AT483" i="32"/>
  <c r="AQ483" i="32"/>
  <c r="AP483" i="32"/>
  <c r="AO483" i="32"/>
  <c r="AN483" i="32"/>
  <c r="AM483" i="32"/>
  <c r="AL483" i="32"/>
  <c r="AK483" i="32"/>
  <c r="AJ483" i="32"/>
  <c r="AI483" i="32"/>
  <c r="AC483" i="32"/>
  <c r="V483" i="32" a="1"/>
  <c r="V483" i="32" s="1"/>
  <c r="T483" i="32" a="1"/>
  <c r="T483" i="32" s="1"/>
  <c r="S483" i="32" a="1"/>
  <c r="S483" i="32" s="1"/>
  <c r="H483" i="32"/>
  <c r="C483" i="32"/>
  <c r="AV482" i="32"/>
  <c r="AU482" i="32"/>
  <c r="AT482" i="32"/>
  <c r="AQ482" i="32"/>
  <c r="AP482" i="32"/>
  <c r="AO482" i="32"/>
  <c r="AN482" i="32"/>
  <c r="AM482" i="32"/>
  <c r="AL482" i="32"/>
  <c r="AK482" i="32"/>
  <c r="AJ482" i="32"/>
  <c r="AI482" i="32"/>
  <c r="AC482" i="32"/>
  <c r="V482" i="32" a="1"/>
  <c r="V482" i="32" s="1"/>
  <c r="T482" i="32" a="1"/>
  <c r="T482" i="32" s="1"/>
  <c r="S482" i="32" a="1"/>
  <c r="S482" i="32" s="1"/>
  <c r="H482" i="32"/>
  <c r="C482" i="32"/>
  <c r="AV481" i="32"/>
  <c r="AU481" i="32"/>
  <c r="AT481" i="32"/>
  <c r="AQ481" i="32"/>
  <c r="AP481" i="32"/>
  <c r="AO481" i="32"/>
  <c r="AN481" i="32"/>
  <c r="AM481" i="32"/>
  <c r="AL481" i="32"/>
  <c r="AK481" i="32"/>
  <c r="AJ481" i="32"/>
  <c r="AI481" i="32"/>
  <c r="AC481" i="32"/>
  <c r="V481" i="32" a="1"/>
  <c r="V481" i="32" s="1"/>
  <c r="T481" i="32" a="1"/>
  <c r="T481" i="32" s="1"/>
  <c r="S481" i="32" a="1"/>
  <c r="S481" i="32" s="1"/>
  <c r="H481" i="32"/>
  <c r="C481" i="32"/>
  <c r="AV480" i="32"/>
  <c r="AU480" i="32"/>
  <c r="AT480" i="32"/>
  <c r="AQ480" i="32"/>
  <c r="AP480" i="32"/>
  <c r="AO480" i="32"/>
  <c r="AN480" i="32"/>
  <c r="AM480" i="32"/>
  <c r="AL480" i="32"/>
  <c r="AK480" i="32"/>
  <c r="AJ480" i="32"/>
  <c r="AI480" i="32"/>
  <c r="AC480" i="32"/>
  <c r="V480" i="32" a="1"/>
  <c r="V480" i="32" s="1"/>
  <c r="T480" i="32" a="1"/>
  <c r="T480" i="32" s="1"/>
  <c r="S480" i="32" a="1"/>
  <c r="S480" i="32" s="1"/>
  <c r="H480" i="32"/>
  <c r="C480" i="32"/>
  <c r="AV479" i="32"/>
  <c r="AU479" i="32"/>
  <c r="AT479" i="32"/>
  <c r="AQ479" i="32"/>
  <c r="AP479" i="32"/>
  <c r="AO479" i="32"/>
  <c r="AN479" i="32"/>
  <c r="AM479" i="32"/>
  <c r="AL479" i="32"/>
  <c r="AK479" i="32"/>
  <c r="AJ479" i="32"/>
  <c r="AI479" i="32"/>
  <c r="AC479" i="32"/>
  <c r="V479" i="32" a="1"/>
  <c r="V479" i="32" s="1"/>
  <c r="T479" i="32" a="1"/>
  <c r="T479" i="32" s="1"/>
  <c r="S479" i="32" a="1"/>
  <c r="S479" i="32" s="1"/>
  <c r="H479" i="32"/>
  <c r="C479" i="32"/>
  <c r="AV478" i="32"/>
  <c r="AU478" i="32"/>
  <c r="AT478" i="32"/>
  <c r="AQ478" i="32"/>
  <c r="AP478" i="32"/>
  <c r="AO478" i="32"/>
  <c r="AN478" i="32"/>
  <c r="AM478" i="32"/>
  <c r="AL478" i="32"/>
  <c r="AK478" i="32"/>
  <c r="AJ478" i="32"/>
  <c r="AI478" i="32"/>
  <c r="AC478" i="32"/>
  <c r="V478" i="32" a="1"/>
  <c r="V478" i="32" s="1"/>
  <c r="T478" i="32" a="1"/>
  <c r="T478" i="32" s="1"/>
  <c r="S478" i="32" a="1"/>
  <c r="S478" i="32" s="1"/>
  <c r="H478" i="32"/>
  <c r="C478" i="32"/>
  <c r="AV477" i="32"/>
  <c r="AU477" i="32"/>
  <c r="AT477" i="32"/>
  <c r="AQ477" i="32"/>
  <c r="AP477" i="32"/>
  <c r="AO477" i="32"/>
  <c r="AN477" i="32"/>
  <c r="AM477" i="32"/>
  <c r="AL477" i="32"/>
  <c r="AK477" i="32"/>
  <c r="AJ477" i="32"/>
  <c r="AI477" i="32"/>
  <c r="AC477" i="32"/>
  <c r="V477" i="32" a="1"/>
  <c r="V477" i="32" s="1"/>
  <c r="T477" i="32" a="1"/>
  <c r="T477" i="32" s="1"/>
  <c r="S477" i="32" a="1"/>
  <c r="S477" i="32" s="1"/>
  <c r="H477" i="32"/>
  <c r="C477" i="32"/>
  <c r="AV476" i="32"/>
  <c r="AU476" i="32"/>
  <c r="AT476" i="32"/>
  <c r="AQ476" i="32"/>
  <c r="AP476" i="32"/>
  <c r="AO476" i="32"/>
  <c r="AN476" i="32"/>
  <c r="AM476" i="32"/>
  <c r="AL476" i="32"/>
  <c r="AK476" i="32"/>
  <c r="AJ476" i="32"/>
  <c r="AI476" i="32"/>
  <c r="AC476" i="32"/>
  <c r="V476" i="32" a="1"/>
  <c r="V476" i="32" s="1"/>
  <c r="T476" i="32" a="1"/>
  <c r="T476" i="32" s="1"/>
  <c r="S476" i="32" a="1"/>
  <c r="S476" i="32" s="1"/>
  <c r="H476" i="32"/>
  <c r="C476" i="32"/>
  <c r="AV475" i="32"/>
  <c r="AU475" i="32"/>
  <c r="AT475" i="32"/>
  <c r="AQ475" i="32"/>
  <c r="AP475" i="32"/>
  <c r="AO475" i="32"/>
  <c r="AN475" i="32"/>
  <c r="AM475" i="32"/>
  <c r="AL475" i="32"/>
  <c r="AK475" i="32"/>
  <c r="AJ475" i="32"/>
  <c r="AI475" i="32"/>
  <c r="AC475" i="32"/>
  <c r="V475" i="32" a="1"/>
  <c r="V475" i="32" s="1"/>
  <c r="T475" i="32" a="1"/>
  <c r="T475" i="32" s="1"/>
  <c r="S475" i="32" a="1"/>
  <c r="S475" i="32" s="1"/>
  <c r="H475" i="32"/>
  <c r="C475" i="32"/>
  <c r="AV474" i="32"/>
  <c r="AU474" i="32"/>
  <c r="AT474" i="32"/>
  <c r="AQ474" i="32"/>
  <c r="AP474" i="32"/>
  <c r="AO474" i="32"/>
  <c r="AN474" i="32"/>
  <c r="AM474" i="32"/>
  <c r="AL474" i="32"/>
  <c r="AK474" i="32"/>
  <c r="AJ474" i="32"/>
  <c r="AI474" i="32"/>
  <c r="AC474" i="32"/>
  <c r="V474" i="32" a="1"/>
  <c r="V474" i="32" s="1"/>
  <c r="T474" i="32" a="1"/>
  <c r="T474" i="32" s="1"/>
  <c r="S474" i="32" a="1"/>
  <c r="S474" i="32" s="1"/>
  <c r="H474" i="32"/>
  <c r="C474" i="32"/>
  <c r="AV473" i="32"/>
  <c r="AU473" i="32"/>
  <c r="AT473" i="32"/>
  <c r="AQ473" i="32"/>
  <c r="AP473" i="32"/>
  <c r="AO473" i="32"/>
  <c r="AN473" i="32"/>
  <c r="AM473" i="32"/>
  <c r="AL473" i="32"/>
  <c r="AK473" i="32"/>
  <c r="AJ473" i="32"/>
  <c r="AI473" i="32"/>
  <c r="AC473" i="32"/>
  <c r="V473" i="32" a="1"/>
  <c r="V473" i="32" s="1"/>
  <c r="T473" i="32" a="1"/>
  <c r="T473" i="32" s="1"/>
  <c r="S473" i="32" a="1"/>
  <c r="S473" i="32" s="1"/>
  <c r="H473" i="32"/>
  <c r="C473" i="32"/>
  <c r="AV472" i="32"/>
  <c r="AU472" i="32"/>
  <c r="AT472" i="32"/>
  <c r="AQ472" i="32"/>
  <c r="AP472" i="32"/>
  <c r="AO472" i="32"/>
  <c r="AN472" i="32"/>
  <c r="AM472" i="32"/>
  <c r="AL472" i="32"/>
  <c r="AK472" i="32"/>
  <c r="AJ472" i="32"/>
  <c r="AI472" i="32"/>
  <c r="AC472" i="32"/>
  <c r="V472" i="32" a="1"/>
  <c r="V472" i="32" s="1"/>
  <c r="T472" i="32" a="1"/>
  <c r="T472" i="32" s="1"/>
  <c r="S472" i="32" a="1"/>
  <c r="S472" i="32" s="1"/>
  <c r="H472" i="32"/>
  <c r="C472" i="32"/>
  <c r="AV471" i="32"/>
  <c r="AU471" i="32"/>
  <c r="AT471" i="32"/>
  <c r="AQ471" i="32"/>
  <c r="AP471" i="32"/>
  <c r="AO471" i="32"/>
  <c r="AN471" i="32"/>
  <c r="AM471" i="32"/>
  <c r="AL471" i="32"/>
  <c r="AK471" i="32"/>
  <c r="AJ471" i="32"/>
  <c r="AI471" i="32"/>
  <c r="AC471" i="32"/>
  <c r="V471" i="32" a="1"/>
  <c r="V471" i="32" s="1"/>
  <c r="T471" i="32" a="1"/>
  <c r="T471" i="32" s="1"/>
  <c r="S471" i="32" a="1"/>
  <c r="S471" i="32" s="1"/>
  <c r="H471" i="32"/>
  <c r="C471" i="32"/>
  <c r="AV470" i="32"/>
  <c r="AU470" i="32"/>
  <c r="AT470" i="32"/>
  <c r="AQ470" i="32"/>
  <c r="AP470" i="32"/>
  <c r="AO470" i="32"/>
  <c r="AN470" i="32"/>
  <c r="AM470" i="32"/>
  <c r="AL470" i="32"/>
  <c r="AK470" i="32"/>
  <c r="AJ470" i="32"/>
  <c r="AI470" i="32"/>
  <c r="AC470" i="32"/>
  <c r="V470" i="32" a="1"/>
  <c r="V470" i="32" s="1"/>
  <c r="T470" i="32" a="1"/>
  <c r="T470" i="32" s="1"/>
  <c r="S470" i="32" a="1"/>
  <c r="S470" i="32" s="1"/>
  <c r="H470" i="32"/>
  <c r="C470" i="32"/>
  <c r="AV469" i="32"/>
  <c r="AU469" i="32"/>
  <c r="AT469" i="32"/>
  <c r="AQ469" i="32"/>
  <c r="AP469" i="32"/>
  <c r="AO469" i="32"/>
  <c r="AN469" i="32"/>
  <c r="AM469" i="32"/>
  <c r="AL469" i="32"/>
  <c r="AK469" i="32"/>
  <c r="AJ469" i="32"/>
  <c r="AI469" i="32"/>
  <c r="AC469" i="32"/>
  <c r="V469" i="32" a="1"/>
  <c r="V469" i="32" s="1"/>
  <c r="T469" i="32" a="1"/>
  <c r="T469" i="32" s="1"/>
  <c r="S469" i="32" a="1"/>
  <c r="S469" i="32" s="1"/>
  <c r="H469" i="32"/>
  <c r="C469" i="32"/>
  <c r="AV468" i="32"/>
  <c r="AU468" i="32"/>
  <c r="AT468" i="32"/>
  <c r="AQ468" i="32"/>
  <c r="AP468" i="32"/>
  <c r="AO468" i="32"/>
  <c r="AN468" i="32"/>
  <c r="AM468" i="32"/>
  <c r="AL468" i="32"/>
  <c r="AK468" i="32"/>
  <c r="AJ468" i="32"/>
  <c r="AI468" i="32"/>
  <c r="AC468" i="32"/>
  <c r="V468" i="32" a="1"/>
  <c r="V468" i="32" s="1"/>
  <c r="T468" i="32" a="1"/>
  <c r="T468" i="32" s="1"/>
  <c r="S468" i="32" a="1"/>
  <c r="S468" i="32" s="1"/>
  <c r="H468" i="32"/>
  <c r="C468" i="32"/>
  <c r="AV467" i="32"/>
  <c r="AU467" i="32"/>
  <c r="AT467" i="32"/>
  <c r="AQ467" i="32"/>
  <c r="AP467" i="32"/>
  <c r="AO467" i="32"/>
  <c r="AN467" i="32"/>
  <c r="AM467" i="32"/>
  <c r="AL467" i="32"/>
  <c r="AK467" i="32"/>
  <c r="AJ467" i="32"/>
  <c r="AI467" i="32"/>
  <c r="AC467" i="32"/>
  <c r="V467" i="32" a="1"/>
  <c r="V467" i="32" s="1"/>
  <c r="T467" i="32" a="1"/>
  <c r="T467" i="32" s="1"/>
  <c r="S467" i="32" a="1"/>
  <c r="S467" i="32" s="1"/>
  <c r="H467" i="32"/>
  <c r="C467" i="32"/>
  <c r="AV466" i="32"/>
  <c r="AU466" i="32"/>
  <c r="AT466" i="32"/>
  <c r="AQ466" i="32"/>
  <c r="AP466" i="32"/>
  <c r="AO466" i="32"/>
  <c r="AN466" i="32"/>
  <c r="AM466" i="32"/>
  <c r="AL466" i="32"/>
  <c r="AK466" i="32"/>
  <c r="AJ466" i="32"/>
  <c r="AI466" i="32"/>
  <c r="AC466" i="32"/>
  <c r="V466" i="32" a="1"/>
  <c r="V466" i="32" s="1"/>
  <c r="T466" i="32" a="1"/>
  <c r="T466" i="32" s="1"/>
  <c r="S466" i="32" a="1"/>
  <c r="S466" i="32" s="1"/>
  <c r="H466" i="32"/>
  <c r="C466" i="32"/>
  <c r="AV465" i="32"/>
  <c r="AU465" i="32"/>
  <c r="AT465" i="32"/>
  <c r="AQ465" i="32"/>
  <c r="AP465" i="32"/>
  <c r="AO465" i="32"/>
  <c r="AN465" i="32"/>
  <c r="AM465" i="32"/>
  <c r="AL465" i="32"/>
  <c r="AK465" i="32"/>
  <c r="AJ465" i="32"/>
  <c r="AI465" i="32"/>
  <c r="AC465" i="32"/>
  <c r="V465" i="32" a="1"/>
  <c r="V465" i="32" s="1"/>
  <c r="T465" i="32" a="1"/>
  <c r="T465" i="32" s="1"/>
  <c r="S465" i="32" a="1"/>
  <c r="S465" i="32" s="1"/>
  <c r="H465" i="32"/>
  <c r="C465" i="32"/>
  <c r="AV464" i="32"/>
  <c r="AU464" i="32"/>
  <c r="AT464" i="32"/>
  <c r="AQ464" i="32"/>
  <c r="AP464" i="32"/>
  <c r="AO464" i="32"/>
  <c r="AN464" i="32"/>
  <c r="AM464" i="32"/>
  <c r="AL464" i="32"/>
  <c r="AK464" i="32"/>
  <c r="AJ464" i="32"/>
  <c r="AI464" i="32"/>
  <c r="AC464" i="32"/>
  <c r="V464" i="32" a="1"/>
  <c r="V464" i="32" s="1"/>
  <c r="T464" i="32" a="1"/>
  <c r="T464" i="32" s="1"/>
  <c r="S464" i="32" a="1"/>
  <c r="S464" i="32" s="1"/>
  <c r="H464" i="32"/>
  <c r="C464" i="32"/>
  <c r="AV463" i="32"/>
  <c r="AU463" i="32"/>
  <c r="AT463" i="32"/>
  <c r="AQ463" i="32"/>
  <c r="AP463" i="32"/>
  <c r="AO463" i="32"/>
  <c r="AN463" i="32"/>
  <c r="AM463" i="32"/>
  <c r="AL463" i="32"/>
  <c r="AK463" i="32"/>
  <c r="AJ463" i="32"/>
  <c r="AI463" i="32"/>
  <c r="AC463" i="32"/>
  <c r="V463" i="32" a="1"/>
  <c r="V463" i="32" s="1"/>
  <c r="T463" i="32" a="1"/>
  <c r="T463" i="32" s="1"/>
  <c r="S463" i="32" a="1"/>
  <c r="S463" i="32" s="1"/>
  <c r="H463" i="32"/>
  <c r="C463" i="32"/>
  <c r="AV462" i="32"/>
  <c r="AU462" i="32"/>
  <c r="AT462" i="32"/>
  <c r="AQ462" i="32"/>
  <c r="AP462" i="32"/>
  <c r="AO462" i="32"/>
  <c r="AN462" i="32"/>
  <c r="AM462" i="32"/>
  <c r="AL462" i="32"/>
  <c r="AK462" i="32"/>
  <c r="AJ462" i="32"/>
  <c r="AI462" i="32"/>
  <c r="AC462" i="32"/>
  <c r="V462" i="32" a="1"/>
  <c r="V462" i="32" s="1"/>
  <c r="T462" i="32" a="1"/>
  <c r="T462" i="32" s="1"/>
  <c r="S462" i="32" a="1"/>
  <c r="S462" i="32" s="1"/>
  <c r="H462" i="32"/>
  <c r="C462" i="32"/>
  <c r="AV461" i="32"/>
  <c r="AU461" i="32"/>
  <c r="AT461" i="32"/>
  <c r="AQ461" i="32"/>
  <c r="AP461" i="32"/>
  <c r="AO461" i="32"/>
  <c r="AN461" i="32"/>
  <c r="AM461" i="32"/>
  <c r="AL461" i="32"/>
  <c r="AK461" i="32"/>
  <c r="AJ461" i="32"/>
  <c r="AI461" i="32"/>
  <c r="AC461" i="32"/>
  <c r="V461" i="32" a="1"/>
  <c r="V461" i="32" s="1"/>
  <c r="T461" i="32" a="1"/>
  <c r="T461" i="32" s="1"/>
  <c r="S461" i="32" a="1"/>
  <c r="S461" i="32" s="1"/>
  <c r="H461" i="32"/>
  <c r="C461" i="32"/>
  <c r="AV460" i="32"/>
  <c r="AU460" i="32"/>
  <c r="AT460" i="32"/>
  <c r="AQ460" i="32"/>
  <c r="AP460" i="32"/>
  <c r="AO460" i="32"/>
  <c r="AN460" i="32"/>
  <c r="AM460" i="32"/>
  <c r="AL460" i="32"/>
  <c r="AK460" i="32"/>
  <c r="AJ460" i="32"/>
  <c r="AI460" i="32"/>
  <c r="AC460" i="32"/>
  <c r="V460" i="32" a="1"/>
  <c r="V460" i="32" s="1"/>
  <c r="T460" i="32" a="1"/>
  <c r="T460" i="32" s="1"/>
  <c r="S460" i="32" a="1"/>
  <c r="S460" i="32" s="1"/>
  <c r="H460" i="32"/>
  <c r="C460" i="32"/>
  <c r="AV459" i="32"/>
  <c r="AU459" i="32"/>
  <c r="AT459" i="32"/>
  <c r="AQ459" i="32"/>
  <c r="AP459" i="32"/>
  <c r="AO459" i="32"/>
  <c r="AN459" i="32"/>
  <c r="AM459" i="32"/>
  <c r="AL459" i="32"/>
  <c r="AK459" i="32"/>
  <c r="AJ459" i="32"/>
  <c r="AI459" i="32"/>
  <c r="AC459" i="32"/>
  <c r="V459" i="32" a="1"/>
  <c r="V459" i="32" s="1"/>
  <c r="T459" i="32" a="1"/>
  <c r="T459" i="32" s="1"/>
  <c r="S459" i="32" a="1"/>
  <c r="S459" i="32" s="1"/>
  <c r="H459" i="32"/>
  <c r="C459" i="32"/>
  <c r="AV458" i="32"/>
  <c r="AU458" i="32"/>
  <c r="AT458" i="32"/>
  <c r="AQ458" i="32"/>
  <c r="AP458" i="32"/>
  <c r="AO458" i="32"/>
  <c r="AN458" i="32"/>
  <c r="AM458" i="32"/>
  <c r="AL458" i="32"/>
  <c r="AK458" i="32"/>
  <c r="AJ458" i="32"/>
  <c r="AI458" i="32"/>
  <c r="AC458" i="32"/>
  <c r="V458" i="32" a="1"/>
  <c r="V458" i="32" s="1"/>
  <c r="T458" i="32" a="1"/>
  <c r="T458" i="32" s="1"/>
  <c r="S458" i="32" a="1"/>
  <c r="S458" i="32" s="1"/>
  <c r="H458" i="32"/>
  <c r="C458" i="32"/>
  <c r="AV457" i="32"/>
  <c r="AU457" i="32"/>
  <c r="AT457" i="32"/>
  <c r="AQ457" i="32"/>
  <c r="AP457" i="32"/>
  <c r="AO457" i="32"/>
  <c r="AN457" i="32"/>
  <c r="AM457" i="32"/>
  <c r="AL457" i="32"/>
  <c r="AK457" i="32"/>
  <c r="AJ457" i="32"/>
  <c r="AI457" i="32"/>
  <c r="AC457" i="32"/>
  <c r="V457" i="32" a="1"/>
  <c r="V457" i="32" s="1"/>
  <c r="T457" i="32" a="1"/>
  <c r="T457" i="32" s="1"/>
  <c r="S457" i="32" a="1"/>
  <c r="S457" i="32" s="1"/>
  <c r="H457" i="32"/>
  <c r="C457" i="32"/>
  <c r="AV456" i="32"/>
  <c r="AU456" i="32"/>
  <c r="AT456" i="32"/>
  <c r="AQ456" i="32"/>
  <c r="AP456" i="32"/>
  <c r="AO456" i="32"/>
  <c r="AN456" i="32"/>
  <c r="AM456" i="32"/>
  <c r="AL456" i="32"/>
  <c r="AK456" i="32"/>
  <c r="AJ456" i="32"/>
  <c r="AI456" i="32"/>
  <c r="AC456" i="32"/>
  <c r="V456" i="32" a="1"/>
  <c r="V456" i="32" s="1"/>
  <c r="T456" i="32" a="1"/>
  <c r="T456" i="32" s="1"/>
  <c r="S456" i="32" a="1"/>
  <c r="S456" i="32" s="1"/>
  <c r="H456" i="32"/>
  <c r="C456" i="32"/>
  <c r="AV455" i="32"/>
  <c r="AU455" i="32"/>
  <c r="AT455" i="32"/>
  <c r="AQ455" i="32"/>
  <c r="AP455" i="32"/>
  <c r="AO455" i="32"/>
  <c r="AN455" i="32"/>
  <c r="AM455" i="32"/>
  <c r="AL455" i="32"/>
  <c r="AK455" i="32"/>
  <c r="AJ455" i="32"/>
  <c r="AI455" i="32"/>
  <c r="AC455" i="32"/>
  <c r="V455" i="32" a="1"/>
  <c r="V455" i="32" s="1"/>
  <c r="T455" i="32" a="1"/>
  <c r="T455" i="32" s="1"/>
  <c r="S455" i="32" a="1"/>
  <c r="S455" i="32" s="1"/>
  <c r="H455" i="32"/>
  <c r="C455" i="32"/>
  <c r="AV454" i="32"/>
  <c r="AU454" i="32"/>
  <c r="AT454" i="32"/>
  <c r="AQ454" i="32"/>
  <c r="AP454" i="32"/>
  <c r="AO454" i="32"/>
  <c r="AN454" i="32"/>
  <c r="AM454" i="32"/>
  <c r="AL454" i="32"/>
  <c r="AK454" i="32"/>
  <c r="AJ454" i="32"/>
  <c r="AI454" i="32"/>
  <c r="AC454" i="32"/>
  <c r="V454" i="32" a="1"/>
  <c r="V454" i="32" s="1"/>
  <c r="T454" i="32" a="1"/>
  <c r="T454" i="32" s="1"/>
  <c r="S454" i="32" a="1"/>
  <c r="S454" i="32" s="1"/>
  <c r="H454" i="32"/>
  <c r="C454" i="32"/>
  <c r="AV453" i="32"/>
  <c r="AU453" i="32"/>
  <c r="AT453" i="32"/>
  <c r="AQ453" i="32"/>
  <c r="AP453" i="32"/>
  <c r="AO453" i="32"/>
  <c r="AN453" i="32"/>
  <c r="AM453" i="32"/>
  <c r="AL453" i="32"/>
  <c r="AK453" i="32"/>
  <c r="AJ453" i="32"/>
  <c r="AI453" i="32"/>
  <c r="AC453" i="32"/>
  <c r="V453" i="32" a="1"/>
  <c r="V453" i="32" s="1"/>
  <c r="T453" i="32" a="1"/>
  <c r="T453" i="32" s="1"/>
  <c r="S453" i="32" a="1"/>
  <c r="S453" i="32" s="1"/>
  <c r="H453" i="32"/>
  <c r="C453" i="32"/>
  <c r="AV452" i="32"/>
  <c r="AU452" i="32"/>
  <c r="AT452" i="32"/>
  <c r="AQ452" i="32"/>
  <c r="AP452" i="32"/>
  <c r="AO452" i="32"/>
  <c r="AN452" i="32"/>
  <c r="AM452" i="32"/>
  <c r="AL452" i="32"/>
  <c r="AK452" i="32"/>
  <c r="AJ452" i="32"/>
  <c r="AI452" i="32"/>
  <c r="AC452" i="32"/>
  <c r="V452" i="32" a="1"/>
  <c r="V452" i="32" s="1"/>
  <c r="T452" i="32" a="1"/>
  <c r="T452" i="32" s="1"/>
  <c r="S452" i="32" a="1"/>
  <c r="S452" i="32" s="1"/>
  <c r="H452" i="32"/>
  <c r="C452" i="32"/>
  <c r="AV451" i="32"/>
  <c r="AU451" i="32"/>
  <c r="AT451" i="32"/>
  <c r="AQ451" i="32"/>
  <c r="AP451" i="32"/>
  <c r="AO451" i="32"/>
  <c r="AN451" i="32"/>
  <c r="AM451" i="32"/>
  <c r="AL451" i="32"/>
  <c r="AK451" i="32"/>
  <c r="AJ451" i="32"/>
  <c r="AI451" i="32"/>
  <c r="AC451" i="32"/>
  <c r="V451" i="32" a="1"/>
  <c r="V451" i="32" s="1"/>
  <c r="T451" i="32" a="1"/>
  <c r="T451" i="32" s="1"/>
  <c r="S451" i="32" a="1"/>
  <c r="S451" i="32" s="1"/>
  <c r="H451" i="32"/>
  <c r="C451" i="32"/>
  <c r="AV450" i="32"/>
  <c r="AU450" i="32"/>
  <c r="AT450" i="32"/>
  <c r="AQ450" i="32"/>
  <c r="AP450" i="32"/>
  <c r="AO450" i="32"/>
  <c r="AN450" i="32"/>
  <c r="AM450" i="32"/>
  <c r="AL450" i="32"/>
  <c r="AK450" i="32"/>
  <c r="AJ450" i="32"/>
  <c r="AI450" i="32"/>
  <c r="AC450" i="32"/>
  <c r="V450" i="32" a="1"/>
  <c r="V450" i="32" s="1"/>
  <c r="T450" i="32" a="1"/>
  <c r="T450" i="32" s="1"/>
  <c r="S450" i="32" a="1"/>
  <c r="S450" i="32" s="1"/>
  <c r="H450" i="32"/>
  <c r="C450" i="32"/>
  <c r="AV449" i="32"/>
  <c r="AU449" i="32"/>
  <c r="AT449" i="32"/>
  <c r="AQ449" i="32"/>
  <c r="AP449" i="32"/>
  <c r="AO449" i="32"/>
  <c r="AN449" i="32"/>
  <c r="AM449" i="32"/>
  <c r="AL449" i="32"/>
  <c r="AK449" i="32"/>
  <c r="AJ449" i="32"/>
  <c r="AI449" i="32"/>
  <c r="AC449" i="32"/>
  <c r="V449" i="32" a="1"/>
  <c r="V449" i="32" s="1"/>
  <c r="T449" i="32" a="1"/>
  <c r="T449" i="32" s="1"/>
  <c r="S449" i="32" a="1"/>
  <c r="S449" i="32" s="1"/>
  <c r="H449" i="32"/>
  <c r="C449" i="32"/>
  <c r="AV448" i="32"/>
  <c r="AU448" i="32"/>
  <c r="AT448" i="32"/>
  <c r="AQ448" i="32"/>
  <c r="AP448" i="32"/>
  <c r="AO448" i="32"/>
  <c r="AN448" i="32"/>
  <c r="AM448" i="32"/>
  <c r="AL448" i="32"/>
  <c r="AK448" i="32"/>
  <c r="AJ448" i="32"/>
  <c r="AI448" i="32"/>
  <c r="AC448" i="32"/>
  <c r="V448" i="32" a="1"/>
  <c r="V448" i="32" s="1"/>
  <c r="T448" i="32" a="1"/>
  <c r="T448" i="32" s="1"/>
  <c r="S448" i="32" a="1"/>
  <c r="S448" i="32" s="1"/>
  <c r="H448" i="32"/>
  <c r="C448" i="32"/>
  <c r="AV447" i="32"/>
  <c r="AU447" i="32"/>
  <c r="AT447" i="32"/>
  <c r="AQ447" i="32"/>
  <c r="AP447" i="32"/>
  <c r="AO447" i="32"/>
  <c r="AN447" i="32"/>
  <c r="AM447" i="32"/>
  <c r="AL447" i="32"/>
  <c r="AK447" i="32"/>
  <c r="AJ447" i="32"/>
  <c r="AI447" i="32"/>
  <c r="AC447" i="32"/>
  <c r="V447" i="32" a="1"/>
  <c r="V447" i="32" s="1"/>
  <c r="T447" i="32" a="1"/>
  <c r="T447" i="32" s="1"/>
  <c r="S447" i="32" a="1"/>
  <c r="S447" i="32" s="1"/>
  <c r="H447" i="32"/>
  <c r="C447" i="32"/>
  <c r="AV446" i="32"/>
  <c r="AU446" i="32"/>
  <c r="AT446" i="32"/>
  <c r="AQ446" i="32"/>
  <c r="AP446" i="32"/>
  <c r="AO446" i="32"/>
  <c r="AN446" i="32"/>
  <c r="AM446" i="32"/>
  <c r="AL446" i="32"/>
  <c r="AK446" i="32"/>
  <c r="AJ446" i="32"/>
  <c r="AI446" i="32"/>
  <c r="AC446" i="32"/>
  <c r="V446" i="32" a="1"/>
  <c r="V446" i="32" s="1"/>
  <c r="T446" i="32" a="1"/>
  <c r="T446" i="32" s="1"/>
  <c r="S446" i="32" a="1"/>
  <c r="S446" i="32" s="1"/>
  <c r="H446" i="32"/>
  <c r="C446" i="32"/>
  <c r="AV445" i="32"/>
  <c r="AU445" i="32"/>
  <c r="AT445" i="32"/>
  <c r="AQ445" i="32"/>
  <c r="AP445" i="32"/>
  <c r="AO445" i="32"/>
  <c r="AN445" i="32"/>
  <c r="AM445" i="32"/>
  <c r="AL445" i="32"/>
  <c r="AK445" i="32"/>
  <c r="AJ445" i="32"/>
  <c r="AI445" i="32"/>
  <c r="AC445" i="32"/>
  <c r="V445" i="32" a="1"/>
  <c r="V445" i="32" s="1"/>
  <c r="T445" i="32" a="1"/>
  <c r="T445" i="32" s="1"/>
  <c r="S445" i="32" a="1"/>
  <c r="S445" i="32" s="1"/>
  <c r="H445" i="32"/>
  <c r="C445" i="32"/>
  <c r="AV444" i="32"/>
  <c r="AU444" i="32"/>
  <c r="AT444" i="32"/>
  <c r="AQ444" i="32"/>
  <c r="AP444" i="32"/>
  <c r="AO444" i="32"/>
  <c r="AN444" i="32"/>
  <c r="AM444" i="32"/>
  <c r="AL444" i="32"/>
  <c r="AK444" i="32"/>
  <c r="AJ444" i="32"/>
  <c r="AI444" i="32"/>
  <c r="AC444" i="32"/>
  <c r="V444" i="32" a="1"/>
  <c r="V444" i="32" s="1"/>
  <c r="T444" i="32" a="1"/>
  <c r="T444" i="32" s="1"/>
  <c r="S444" i="32" a="1"/>
  <c r="S444" i="32" s="1"/>
  <c r="H444" i="32"/>
  <c r="C444" i="32"/>
  <c r="AV443" i="32"/>
  <c r="AU443" i="32"/>
  <c r="AT443" i="32"/>
  <c r="AQ443" i="32"/>
  <c r="AP443" i="32"/>
  <c r="AO443" i="32"/>
  <c r="AN443" i="32"/>
  <c r="AM443" i="32"/>
  <c r="AL443" i="32"/>
  <c r="AK443" i="32"/>
  <c r="AJ443" i="32"/>
  <c r="AI443" i="32"/>
  <c r="AC443" i="32"/>
  <c r="V443" i="32" a="1"/>
  <c r="V443" i="32" s="1"/>
  <c r="T443" i="32" a="1"/>
  <c r="T443" i="32" s="1"/>
  <c r="S443" i="32" a="1"/>
  <c r="S443" i="32" s="1"/>
  <c r="H443" i="32"/>
  <c r="C443" i="32"/>
  <c r="AV442" i="32"/>
  <c r="AU442" i="32"/>
  <c r="AT442" i="32"/>
  <c r="AQ442" i="32"/>
  <c r="AP442" i="32"/>
  <c r="AO442" i="32"/>
  <c r="AN442" i="32"/>
  <c r="AM442" i="32"/>
  <c r="AL442" i="32"/>
  <c r="AK442" i="32"/>
  <c r="AJ442" i="32"/>
  <c r="AI442" i="32"/>
  <c r="AC442" i="32"/>
  <c r="V442" i="32" a="1"/>
  <c r="V442" i="32" s="1"/>
  <c r="T442" i="32" a="1"/>
  <c r="T442" i="32" s="1"/>
  <c r="S442" i="32" a="1"/>
  <c r="S442" i="32" s="1"/>
  <c r="H442" i="32"/>
  <c r="C442" i="32"/>
  <c r="AV441" i="32"/>
  <c r="AU441" i="32"/>
  <c r="AT441" i="32"/>
  <c r="AQ441" i="32"/>
  <c r="AP441" i="32"/>
  <c r="AO441" i="32"/>
  <c r="AN441" i="32"/>
  <c r="AM441" i="32"/>
  <c r="AL441" i="32"/>
  <c r="AK441" i="32"/>
  <c r="AJ441" i="32"/>
  <c r="AI441" i="32"/>
  <c r="AC441" i="32"/>
  <c r="V441" i="32" a="1"/>
  <c r="V441" i="32" s="1"/>
  <c r="T441" i="32" a="1"/>
  <c r="T441" i="32" s="1"/>
  <c r="S441" i="32" a="1"/>
  <c r="S441" i="32" s="1"/>
  <c r="H441" i="32"/>
  <c r="C441" i="32"/>
  <c r="AV440" i="32"/>
  <c r="AU440" i="32"/>
  <c r="AT440" i="32"/>
  <c r="AQ440" i="32"/>
  <c r="AP440" i="32"/>
  <c r="AO440" i="32"/>
  <c r="AN440" i="32"/>
  <c r="AM440" i="32"/>
  <c r="AL440" i="32"/>
  <c r="AK440" i="32"/>
  <c r="AJ440" i="32"/>
  <c r="AI440" i="32"/>
  <c r="AC440" i="32"/>
  <c r="V440" i="32" a="1"/>
  <c r="V440" i="32" s="1"/>
  <c r="T440" i="32" a="1"/>
  <c r="T440" i="32" s="1"/>
  <c r="S440" i="32" a="1"/>
  <c r="S440" i="32" s="1"/>
  <c r="H440" i="32"/>
  <c r="C440" i="32"/>
  <c r="AV439" i="32"/>
  <c r="AU439" i="32"/>
  <c r="AT439" i="32"/>
  <c r="AQ439" i="32"/>
  <c r="AP439" i="32"/>
  <c r="AO439" i="32"/>
  <c r="AN439" i="32"/>
  <c r="AM439" i="32"/>
  <c r="AL439" i="32"/>
  <c r="AK439" i="32"/>
  <c r="AJ439" i="32"/>
  <c r="AI439" i="32"/>
  <c r="AC439" i="32"/>
  <c r="V439" i="32" a="1"/>
  <c r="V439" i="32" s="1"/>
  <c r="T439" i="32" a="1"/>
  <c r="T439" i="32" s="1"/>
  <c r="S439" i="32" a="1"/>
  <c r="S439" i="32" s="1"/>
  <c r="H439" i="32"/>
  <c r="C439" i="32"/>
  <c r="AV438" i="32"/>
  <c r="AU438" i="32"/>
  <c r="AT438" i="32"/>
  <c r="AQ438" i="32"/>
  <c r="AP438" i="32"/>
  <c r="AO438" i="32"/>
  <c r="AN438" i="32"/>
  <c r="AM438" i="32"/>
  <c r="AL438" i="32"/>
  <c r="AK438" i="32"/>
  <c r="AJ438" i="32"/>
  <c r="AI438" i="32"/>
  <c r="AC438" i="32"/>
  <c r="V438" i="32" a="1"/>
  <c r="V438" i="32" s="1"/>
  <c r="T438" i="32" a="1"/>
  <c r="T438" i="32" s="1"/>
  <c r="S438" i="32" a="1"/>
  <c r="S438" i="32" s="1"/>
  <c r="H438" i="32"/>
  <c r="C438" i="32"/>
  <c r="AV437" i="32"/>
  <c r="AU437" i="32"/>
  <c r="AT437" i="32"/>
  <c r="AQ437" i="32"/>
  <c r="AP437" i="32"/>
  <c r="AO437" i="32"/>
  <c r="AN437" i="32"/>
  <c r="AM437" i="32"/>
  <c r="AL437" i="32"/>
  <c r="AK437" i="32"/>
  <c r="AJ437" i="32"/>
  <c r="AI437" i="32"/>
  <c r="AC437" i="32"/>
  <c r="V437" i="32" a="1"/>
  <c r="V437" i="32" s="1"/>
  <c r="T437" i="32" a="1"/>
  <c r="T437" i="32" s="1"/>
  <c r="S437" i="32" a="1"/>
  <c r="S437" i="32" s="1"/>
  <c r="H437" i="32"/>
  <c r="C437" i="32"/>
  <c r="AV436" i="32"/>
  <c r="AU436" i="32"/>
  <c r="AT436" i="32"/>
  <c r="AQ436" i="32"/>
  <c r="AP436" i="32"/>
  <c r="AO436" i="32"/>
  <c r="AN436" i="32"/>
  <c r="AM436" i="32"/>
  <c r="AL436" i="32"/>
  <c r="AK436" i="32"/>
  <c r="AJ436" i="32"/>
  <c r="AI436" i="32"/>
  <c r="AC436" i="32"/>
  <c r="V436" i="32" a="1"/>
  <c r="V436" i="32" s="1"/>
  <c r="T436" i="32" a="1"/>
  <c r="T436" i="32" s="1"/>
  <c r="S436" i="32" a="1"/>
  <c r="S436" i="32" s="1"/>
  <c r="H436" i="32"/>
  <c r="C436" i="32"/>
  <c r="AV435" i="32"/>
  <c r="AU435" i="32"/>
  <c r="AT435" i="32"/>
  <c r="AQ435" i="32"/>
  <c r="AP435" i="32"/>
  <c r="AO435" i="32"/>
  <c r="AN435" i="32"/>
  <c r="AM435" i="32"/>
  <c r="AL435" i="32"/>
  <c r="AK435" i="32"/>
  <c r="AJ435" i="32"/>
  <c r="AI435" i="32"/>
  <c r="AC435" i="32"/>
  <c r="V435" i="32" a="1"/>
  <c r="V435" i="32" s="1"/>
  <c r="T435" i="32" a="1"/>
  <c r="T435" i="32" s="1"/>
  <c r="S435" i="32" a="1"/>
  <c r="S435" i="32" s="1"/>
  <c r="H435" i="32"/>
  <c r="C435" i="32"/>
  <c r="AV434" i="32"/>
  <c r="AU434" i="32"/>
  <c r="AT434" i="32"/>
  <c r="AQ434" i="32"/>
  <c r="AP434" i="32"/>
  <c r="AO434" i="32"/>
  <c r="AN434" i="32"/>
  <c r="AM434" i="32"/>
  <c r="AL434" i="32"/>
  <c r="AK434" i="32"/>
  <c r="AJ434" i="32"/>
  <c r="AI434" i="32"/>
  <c r="AC434" i="32"/>
  <c r="V434" i="32" a="1"/>
  <c r="V434" i="32" s="1"/>
  <c r="T434" i="32" a="1"/>
  <c r="T434" i="32" s="1"/>
  <c r="S434" i="32" a="1"/>
  <c r="S434" i="32" s="1"/>
  <c r="H434" i="32"/>
  <c r="C434" i="32"/>
  <c r="AV433" i="32"/>
  <c r="AU433" i="32"/>
  <c r="AT433" i="32"/>
  <c r="AQ433" i="32"/>
  <c r="AP433" i="32"/>
  <c r="AO433" i="32"/>
  <c r="AN433" i="32"/>
  <c r="AM433" i="32"/>
  <c r="AL433" i="32"/>
  <c r="AK433" i="32"/>
  <c r="AJ433" i="32"/>
  <c r="AI433" i="32"/>
  <c r="AC433" i="32"/>
  <c r="V433" i="32" a="1"/>
  <c r="V433" i="32" s="1"/>
  <c r="T433" i="32" a="1"/>
  <c r="T433" i="32" s="1"/>
  <c r="S433" i="32" a="1"/>
  <c r="S433" i="32" s="1"/>
  <c r="H433" i="32"/>
  <c r="C433" i="32"/>
  <c r="AV432" i="32"/>
  <c r="AU432" i="32"/>
  <c r="AT432" i="32"/>
  <c r="AQ432" i="32"/>
  <c r="AP432" i="32"/>
  <c r="AO432" i="32"/>
  <c r="AN432" i="32"/>
  <c r="AM432" i="32"/>
  <c r="AL432" i="32"/>
  <c r="AK432" i="32"/>
  <c r="AJ432" i="32"/>
  <c r="AI432" i="32"/>
  <c r="AC432" i="32"/>
  <c r="V432" i="32" a="1"/>
  <c r="V432" i="32" s="1"/>
  <c r="T432" i="32" a="1"/>
  <c r="T432" i="32" s="1"/>
  <c r="S432" i="32" a="1"/>
  <c r="S432" i="32" s="1"/>
  <c r="H432" i="32"/>
  <c r="C432" i="32"/>
  <c r="AV431" i="32"/>
  <c r="AU431" i="32"/>
  <c r="AT431" i="32"/>
  <c r="AQ431" i="32"/>
  <c r="AP431" i="32"/>
  <c r="AO431" i="32"/>
  <c r="AN431" i="32"/>
  <c r="AM431" i="32"/>
  <c r="AL431" i="32"/>
  <c r="AK431" i="32"/>
  <c r="AJ431" i="32"/>
  <c r="AI431" i="32"/>
  <c r="AC431" i="32"/>
  <c r="V431" i="32" a="1"/>
  <c r="V431" i="32" s="1"/>
  <c r="T431" i="32" a="1"/>
  <c r="T431" i="32" s="1"/>
  <c r="S431" i="32" a="1"/>
  <c r="S431" i="32" s="1"/>
  <c r="H431" i="32"/>
  <c r="C431" i="32"/>
  <c r="AV430" i="32"/>
  <c r="AU430" i="32"/>
  <c r="AT430" i="32"/>
  <c r="AQ430" i="32"/>
  <c r="AP430" i="32"/>
  <c r="AO430" i="32"/>
  <c r="AN430" i="32"/>
  <c r="AM430" i="32"/>
  <c r="AL430" i="32"/>
  <c r="AK430" i="32"/>
  <c r="AJ430" i="32"/>
  <c r="AI430" i="32"/>
  <c r="AC430" i="32"/>
  <c r="V430" i="32" a="1"/>
  <c r="V430" i="32" s="1"/>
  <c r="T430" i="32" a="1"/>
  <c r="T430" i="32" s="1"/>
  <c r="S430" i="32" a="1"/>
  <c r="S430" i="32" s="1"/>
  <c r="H430" i="32"/>
  <c r="C430" i="32"/>
  <c r="AV429" i="32"/>
  <c r="AU429" i="32"/>
  <c r="AT429" i="32"/>
  <c r="AQ429" i="32"/>
  <c r="AP429" i="32"/>
  <c r="AO429" i="32"/>
  <c r="AN429" i="32"/>
  <c r="AM429" i="32"/>
  <c r="AL429" i="32"/>
  <c r="AK429" i="32"/>
  <c r="AJ429" i="32"/>
  <c r="AI429" i="32"/>
  <c r="AC429" i="32"/>
  <c r="V429" i="32" a="1"/>
  <c r="V429" i="32" s="1"/>
  <c r="T429" i="32" a="1"/>
  <c r="T429" i="32" s="1"/>
  <c r="S429" i="32" a="1"/>
  <c r="S429" i="32" s="1"/>
  <c r="H429" i="32"/>
  <c r="C429" i="32"/>
  <c r="AV428" i="32"/>
  <c r="AU428" i="32"/>
  <c r="AT428" i="32"/>
  <c r="AQ428" i="32"/>
  <c r="AP428" i="32"/>
  <c r="AO428" i="32"/>
  <c r="AN428" i="32"/>
  <c r="AM428" i="32"/>
  <c r="AL428" i="32"/>
  <c r="AK428" i="32"/>
  <c r="AJ428" i="32"/>
  <c r="AI428" i="32"/>
  <c r="AC428" i="32"/>
  <c r="V428" i="32" a="1"/>
  <c r="V428" i="32" s="1"/>
  <c r="T428" i="32" a="1"/>
  <c r="T428" i="32" s="1"/>
  <c r="S428" i="32" a="1"/>
  <c r="S428" i="32" s="1"/>
  <c r="H428" i="32"/>
  <c r="C428" i="32"/>
  <c r="AV427" i="32"/>
  <c r="AU427" i="32"/>
  <c r="AT427" i="32"/>
  <c r="AQ427" i="32"/>
  <c r="AP427" i="32"/>
  <c r="AO427" i="32"/>
  <c r="AN427" i="32"/>
  <c r="AM427" i="32"/>
  <c r="AL427" i="32"/>
  <c r="AK427" i="32"/>
  <c r="AJ427" i="32"/>
  <c r="AI427" i="32"/>
  <c r="AC427" i="32"/>
  <c r="V427" i="32" a="1"/>
  <c r="V427" i="32" s="1"/>
  <c r="T427" i="32" a="1"/>
  <c r="T427" i="32" s="1"/>
  <c r="S427" i="32" a="1"/>
  <c r="S427" i="32" s="1"/>
  <c r="H427" i="32"/>
  <c r="C427" i="32"/>
  <c r="AV426" i="32"/>
  <c r="AU426" i="32"/>
  <c r="AT426" i="32"/>
  <c r="AQ426" i="32"/>
  <c r="AP426" i="32"/>
  <c r="AO426" i="32"/>
  <c r="AN426" i="32"/>
  <c r="AM426" i="32"/>
  <c r="AL426" i="32"/>
  <c r="AK426" i="32"/>
  <c r="AJ426" i="32"/>
  <c r="AI426" i="32"/>
  <c r="AC426" i="32"/>
  <c r="V426" i="32" a="1"/>
  <c r="V426" i="32" s="1"/>
  <c r="T426" i="32" a="1"/>
  <c r="T426" i="32" s="1"/>
  <c r="S426" i="32" a="1"/>
  <c r="S426" i="32" s="1"/>
  <c r="H426" i="32"/>
  <c r="C426" i="32"/>
  <c r="AV425" i="32"/>
  <c r="AU425" i="32"/>
  <c r="AT425" i="32"/>
  <c r="AQ425" i="32"/>
  <c r="AP425" i="32"/>
  <c r="AO425" i="32"/>
  <c r="AN425" i="32"/>
  <c r="AM425" i="32"/>
  <c r="AL425" i="32"/>
  <c r="AK425" i="32"/>
  <c r="AJ425" i="32"/>
  <c r="AI425" i="32"/>
  <c r="AC425" i="32"/>
  <c r="V425" i="32" a="1"/>
  <c r="V425" i="32" s="1"/>
  <c r="T425" i="32" a="1"/>
  <c r="T425" i="32" s="1"/>
  <c r="S425" i="32" a="1"/>
  <c r="S425" i="32" s="1"/>
  <c r="H425" i="32"/>
  <c r="C425" i="32"/>
  <c r="AV424" i="32"/>
  <c r="AU424" i="32"/>
  <c r="AT424" i="32"/>
  <c r="AQ424" i="32"/>
  <c r="AP424" i="32"/>
  <c r="AO424" i="32"/>
  <c r="AN424" i="32"/>
  <c r="AM424" i="32"/>
  <c r="AL424" i="32"/>
  <c r="AK424" i="32"/>
  <c r="AJ424" i="32"/>
  <c r="AI424" i="32"/>
  <c r="AC424" i="32"/>
  <c r="V424" i="32" a="1"/>
  <c r="V424" i="32" s="1"/>
  <c r="T424" i="32" a="1"/>
  <c r="T424" i="32" s="1"/>
  <c r="S424" i="32" a="1"/>
  <c r="S424" i="32" s="1"/>
  <c r="H424" i="32"/>
  <c r="C424" i="32"/>
  <c r="AV423" i="32"/>
  <c r="AU423" i="32"/>
  <c r="AT423" i="32"/>
  <c r="AQ423" i="32"/>
  <c r="AP423" i="32"/>
  <c r="AO423" i="32"/>
  <c r="AN423" i="32"/>
  <c r="AM423" i="32"/>
  <c r="AL423" i="32"/>
  <c r="AK423" i="32"/>
  <c r="AJ423" i="32"/>
  <c r="AI423" i="32"/>
  <c r="AC423" i="32"/>
  <c r="V423" i="32" a="1"/>
  <c r="V423" i="32" s="1"/>
  <c r="T423" i="32" a="1"/>
  <c r="T423" i="32" s="1"/>
  <c r="S423" i="32" a="1"/>
  <c r="S423" i="32" s="1"/>
  <c r="H423" i="32"/>
  <c r="C423" i="32"/>
  <c r="AV422" i="32"/>
  <c r="AU422" i="32"/>
  <c r="AT422" i="32"/>
  <c r="AQ422" i="32"/>
  <c r="AP422" i="32"/>
  <c r="AO422" i="32"/>
  <c r="AN422" i="32"/>
  <c r="AM422" i="32"/>
  <c r="AL422" i="32"/>
  <c r="AK422" i="32"/>
  <c r="AJ422" i="32"/>
  <c r="AI422" i="32"/>
  <c r="AC422" i="32"/>
  <c r="V422" i="32" a="1"/>
  <c r="V422" i="32" s="1"/>
  <c r="T422" i="32" a="1"/>
  <c r="T422" i="32" s="1"/>
  <c r="S422" i="32" a="1"/>
  <c r="S422" i="32" s="1"/>
  <c r="H422" i="32"/>
  <c r="C422" i="32"/>
  <c r="AV421" i="32"/>
  <c r="AU421" i="32"/>
  <c r="AT421" i="32"/>
  <c r="AQ421" i="32"/>
  <c r="AP421" i="32"/>
  <c r="AO421" i="32"/>
  <c r="AN421" i="32"/>
  <c r="AM421" i="32"/>
  <c r="AL421" i="32"/>
  <c r="AK421" i="32"/>
  <c r="AJ421" i="32"/>
  <c r="AI421" i="32"/>
  <c r="AC421" i="32"/>
  <c r="V421" i="32" a="1"/>
  <c r="V421" i="32" s="1"/>
  <c r="T421" i="32" a="1"/>
  <c r="T421" i="32" s="1"/>
  <c r="S421" i="32" a="1"/>
  <c r="S421" i="32" s="1"/>
  <c r="H421" i="32"/>
  <c r="C421" i="32"/>
  <c r="AV420" i="32"/>
  <c r="AU420" i="32"/>
  <c r="AT420" i="32"/>
  <c r="AQ420" i="32"/>
  <c r="AP420" i="32"/>
  <c r="AO420" i="32"/>
  <c r="AN420" i="32"/>
  <c r="AM420" i="32"/>
  <c r="AL420" i="32"/>
  <c r="AK420" i="32"/>
  <c r="AJ420" i="32"/>
  <c r="AI420" i="32"/>
  <c r="AC420" i="32"/>
  <c r="V420" i="32" a="1"/>
  <c r="V420" i="32" s="1"/>
  <c r="T420" i="32" a="1"/>
  <c r="T420" i="32" s="1"/>
  <c r="S420" i="32" a="1"/>
  <c r="S420" i="32" s="1"/>
  <c r="H420" i="32"/>
  <c r="C420" i="32"/>
  <c r="AV419" i="32"/>
  <c r="AU419" i="32"/>
  <c r="AT419" i="32"/>
  <c r="AQ419" i="32"/>
  <c r="AP419" i="32"/>
  <c r="AO419" i="32"/>
  <c r="AN419" i="32"/>
  <c r="AM419" i="32"/>
  <c r="AL419" i="32"/>
  <c r="AK419" i="32"/>
  <c r="AJ419" i="32"/>
  <c r="AI419" i="32"/>
  <c r="AC419" i="32"/>
  <c r="V419" i="32" a="1"/>
  <c r="V419" i="32" s="1"/>
  <c r="T419" i="32" a="1"/>
  <c r="T419" i="32" s="1"/>
  <c r="S419" i="32" a="1"/>
  <c r="S419" i="32" s="1"/>
  <c r="H419" i="32"/>
  <c r="C419" i="32"/>
  <c r="AV418" i="32"/>
  <c r="AU418" i="32"/>
  <c r="AT418" i="32"/>
  <c r="AQ418" i="32"/>
  <c r="AP418" i="32"/>
  <c r="AO418" i="32"/>
  <c r="AN418" i="32"/>
  <c r="AM418" i="32"/>
  <c r="AL418" i="32"/>
  <c r="AK418" i="32"/>
  <c r="AJ418" i="32"/>
  <c r="AI418" i="32"/>
  <c r="AC418" i="32"/>
  <c r="V418" i="32" a="1"/>
  <c r="V418" i="32" s="1"/>
  <c r="T418" i="32" a="1"/>
  <c r="T418" i="32" s="1"/>
  <c r="S418" i="32" a="1"/>
  <c r="S418" i="32" s="1"/>
  <c r="H418" i="32"/>
  <c r="C418" i="32"/>
  <c r="AV417" i="32"/>
  <c r="AU417" i="32"/>
  <c r="AT417" i="32"/>
  <c r="AQ417" i="32"/>
  <c r="AP417" i="32"/>
  <c r="AO417" i="32"/>
  <c r="AN417" i="32"/>
  <c r="AM417" i="32"/>
  <c r="AL417" i="32"/>
  <c r="AK417" i="32"/>
  <c r="AJ417" i="32"/>
  <c r="AI417" i="32"/>
  <c r="AC417" i="32"/>
  <c r="V417" i="32" a="1"/>
  <c r="V417" i="32" s="1"/>
  <c r="T417" i="32" a="1"/>
  <c r="T417" i="32" s="1"/>
  <c r="S417" i="32" a="1"/>
  <c r="S417" i="32" s="1"/>
  <c r="H417" i="32"/>
  <c r="C417" i="32"/>
  <c r="AV416" i="32"/>
  <c r="AU416" i="32"/>
  <c r="AT416" i="32"/>
  <c r="AQ416" i="32"/>
  <c r="AP416" i="32"/>
  <c r="AO416" i="32"/>
  <c r="AN416" i="32"/>
  <c r="AM416" i="32"/>
  <c r="AL416" i="32"/>
  <c r="AK416" i="32"/>
  <c r="AJ416" i="32"/>
  <c r="AI416" i="32"/>
  <c r="AC416" i="32"/>
  <c r="V416" i="32" a="1"/>
  <c r="V416" i="32" s="1"/>
  <c r="T416" i="32" a="1"/>
  <c r="T416" i="32" s="1"/>
  <c r="S416" i="32" a="1"/>
  <c r="S416" i="32" s="1"/>
  <c r="H416" i="32"/>
  <c r="C416" i="32"/>
  <c r="AV415" i="32"/>
  <c r="AU415" i="32"/>
  <c r="AT415" i="32"/>
  <c r="AQ415" i="32"/>
  <c r="AP415" i="32"/>
  <c r="AO415" i="32"/>
  <c r="AN415" i="32"/>
  <c r="AM415" i="32"/>
  <c r="AL415" i="32"/>
  <c r="AK415" i="32"/>
  <c r="AJ415" i="32"/>
  <c r="AI415" i="32"/>
  <c r="AC415" i="32"/>
  <c r="V415" i="32" a="1"/>
  <c r="V415" i="32" s="1"/>
  <c r="T415" i="32" a="1"/>
  <c r="T415" i="32" s="1"/>
  <c r="S415" i="32" a="1"/>
  <c r="S415" i="32" s="1"/>
  <c r="H415" i="32"/>
  <c r="C415" i="32"/>
  <c r="AV414" i="32"/>
  <c r="AU414" i="32"/>
  <c r="AT414" i="32"/>
  <c r="AQ414" i="32"/>
  <c r="AP414" i="32"/>
  <c r="AO414" i="32"/>
  <c r="AN414" i="32"/>
  <c r="AM414" i="32"/>
  <c r="AL414" i="32"/>
  <c r="AK414" i="32"/>
  <c r="AJ414" i="32"/>
  <c r="AI414" i="32"/>
  <c r="AC414" i="32"/>
  <c r="V414" i="32" a="1"/>
  <c r="V414" i="32" s="1"/>
  <c r="T414" i="32" a="1"/>
  <c r="T414" i="32" s="1"/>
  <c r="S414" i="32" a="1"/>
  <c r="S414" i="32" s="1"/>
  <c r="H414" i="32"/>
  <c r="C414" i="32"/>
  <c r="AV413" i="32"/>
  <c r="AU413" i="32"/>
  <c r="AT413" i="32"/>
  <c r="AQ413" i="32"/>
  <c r="AP413" i="32"/>
  <c r="AO413" i="32"/>
  <c r="AN413" i="32"/>
  <c r="AM413" i="32"/>
  <c r="AL413" i="32"/>
  <c r="AK413" i="32"/>
  <c r="AJ413" i="32"/>
  <c r="AI413" i="32"/>
  <c r="AC413" i="32"/>
  <c r="V413" i="32" a="1"/>
  <c r="V413" i="32" s="1"/>
  <c r="T413" i="32" a="1"/>
  <c r="T413" i="32" s="1"/>
  <c r="S413" i="32" a="1"/>
  <c r="S413" i="32" s="1"/>
  <c r="H413" i="32"/>
  <c r="C413" i="32"/>
  <c r="AV412" i="32"/>
  <c r="AU412" i="32"/>
  <c r="AT412" i="32"/>
  <c r="AQ412" i="32"/>
  <c r="AP412" i="32"/>
  <c r="AO412" i="32"/>
  <c r="AN412" i="32"/>
  <c r="AM412" i="32"/>
  <c r="AL412" i="32"/>
  <c r="AK412" i="32"/>
  <c r="AJ412" i="32"/>
  <c r="AI412" i="32"/>
  <c r="AC412" i="32"/>
  <c r="V412" i="32" a="1"/>
  <c r="V412" i="32" s="1"/>
  <c r="T412" i="32" a="1"/>
  <c r="T412" i="32" s="1"/>
  <c r="S412" i="32" a="1"/>
  <c r="S412" i="32" s="1"/>
  <c r="H412" i="32"/>
  <c r="C412" i="32"/>
  <c r="AV411" i="32"/>
  <c r="AU411" i="32"/>
  <c r="AT411" i="32"/>
  <c r="AQ411" i="32"/>
  <c r="AP411" i="32"/>
  <c r="AO411" i="32"/>
  <c r="AN411" i="32"/>
  <c r="AM411" i="32"/>
  <c r="AL411" i="32"/>
  <c r="AK411" i="32"/>
  <c r="AJ411" i="32"/>
  <c r="AI411" i="32"/>
  <c r="AC411" i="32"/>
  <c r="V411" i="32" a="1"/>
  <c r="V411" i="32" s="1"/>
  <c r="T411" i="32" a="1"/>
  <c r="T411" i="32" s="1"/>
  <c r="S411" i="32" a="1"/>
  <c r="S411" i="32" s="1"/>
  <c r="H411" i="32"/>
  <c r="C411" i="32"/>
  <c r="AV410" i="32"/>
  <c r="AU410" i="32"/>
  <c r="AT410" i="32"/>
  <c r="AQ410" i="32"/>
  <c r="AP410" i="32"/>
  <c r="AO410" i="32"/>
  <c r="AN410" i="32"/>
  <c r="AM410" i="32"/>
  <c r="AL410" i="32"/>
  <c r="AK410" i="32"/>
  <c r="AJ410" i="32"/>
  <c r="AI410" i="32"/>
  <c r="AC410" i="32"/>
  <c r="V410" i="32" a="1"/>
  <c r="V410" i="32" s="1"/>
  <c r="T410" i="32" a="1"/>
  <c r="T410" i="32" s="1"/>
  <c r="S410" i="32" a="1"/>
  <c r="S410" i="32" s="1"/>
  <c r="H410" i="32"/>
  <c r="C410" i="32"/>
  <c r="AV409" i="32"/>
  <c r="AU409" i="32"/>
  <c r="AT409" i="32"/>
  <c r="AQ409" i="32"/>
  <c r="AP409" i="32"/>
  <c r="AO409" i="32"/>
  <c r="AN409" i="32"/>
  <c r="AM409" i="32"/>
  <c r="AL409" i="32"/>
  <c r="AK409" i="32"/>
  <c r="AJ409" i="32"/>
  <c r="AI409" i="32"/>
  <c r="AC409" i="32"/>
  <c r="V409" i="32" a="1"/>
  <c r="V409" i="32" s="1"/>
  <c r="T409" i="32" a="1"/>
  <c r="T409" i="32" s="1"/>
  <c r="S409" i="32" a="1"/>
  <c r="S409" i="32" s="1"/>
  <c r="H409" i="32"/>
  <c r="C409" i="32"/>
  <c r="AV408" i="32"/>
  <c r="AU408" i="32"/>
  <c r="AT408" i="32"/>
  <c r="AQ408" i="32"/>
  <c r="AP408" i="32"/>
  <c r="AO408" i="32"/>
  <c r="AN408" i="32"/>
  <c r="AM408" i="32"/>
  <c r="AL408" i="32"/>
  <c r="AK408" i="32"/>
  <c r="AJ408" i="32"/>
  <c r="AI408" i="32"/>
  <c r="AC408" i="32"/>
  <c r="V408" i="32" a="1"/>
  <c r="V408" i="32" s="1"/>
  <c r="T408" i="32" a="1"/>
  <c r="T408" i="32" s="1"/>
  <c r="S408" i="32" a="1"/>
  <c r="S408" i="32" s="1"/>
  <c r="H408" i="32"/>
  <c r="C408" i="32"/>
  <c r="AV407" i="32"/>
  <c r="AU407" i="32"/>
  <c r="AT407" i="32"/>
  <c r="AQ407" i="32"/>
  <c r="AP407" i="32"/>
  <c r="AO407" i="32"/>
  <c r="AN407" i="32"/>
  <c r="AM407" i="32"/>
  <c r="AL407" i="32"/>
  <c r="AK407" i="32"/>
  <c r="AJ407" i="32"/>
  <c r="AI407" i="32"/>
  <c r="AC407" i="32"/>
  <c r="V407" i="32" a="1"/>
  <c r="V407" i="32" s="1"/>
  <c r="T407" i="32" a="1"/>
  <c r="T407" i="32" s="1"/>
  <c r="S407" i="32" a="1"/>
  <c r="S407" i="32" s="1"/>
  <c r="H407" i="32"/>
  <c r="C407" i="32"/>
  <c r="AV406" i="32"/>
  <c r="AU406" i="32"/>
  <c r="AT406" i="32"/>
  <c r="AQ406" i="32"/>
  <c r="AP406" i="32"/>
  <c r="AO406" i="32"/>
  <c r="AN406" i="32"/>
  <c r="AM406" i="32"/>
  <c r="AL406" i="32"/>
  <c r="AK406" i="32"/>
  <c r="AJ406" i="32"/>
  <c r="AI406" i="32"/>
  <c r="AC406" i="32"/>
  <c r="V406" i="32" a="1"/>
  <c r="V406" i="32" s="1"/>
  <c r="T406" i="32" a="1"/>
  <c r="T406" i="32" s="1"/>
  <c r="S406" i="32" a="1"/>
  <c r="S406" i="32" s="1"/>
  <c r="H406" i="32"/>
  <c r="C406" i="32"/>
  <c r="AV405" i="32"/>
  <c r="AU405" i="32"/>
  <c r="AT405" i="32"/>
  <c r="AQ405" i="32"/>
  <c r="AP405" i="32"/>
  <c r="AO405" i="32"/>
  <c r="AN405" i="32"/>
  <c r="AM405" i="32"/>
  <c r="AL405" i="32"/>
  <c r="AK405" i="32"/>
  <c r="AJ405" i="32"/>
  <c r="AI405" i="32"/>
  <c r="AC405" i="32"/>
  <c r="V405" i="32" a="1"/>
  <c r="V405" i="32" s="1"/>
  <c r="T405" i="32" a="1"/>
  <c r="T405" i="32" s="1"/>
  <c r="S405" i="32" a="1"/>
  <c r="S405" i="32" s="1"/>
  <c r="H405" i="32"/>
  <c r="C405" i="32"/>
  <c r="AV404" i="32"/>
  <c r="AU404" i="32"/>
  <c r="AT404" i="32"/>
  <c r="AQ404" i="32"/>
  <c r="AP404" i="32"/>
  <c r="AO404" i="32"/>
  <c r="AN404" i="32"/>
  <c r="AM404" i="32"/>
  <c r="AL404" i="32"/>
  <c r="AK404" i="32"/>
  <c r="AJ404" i="32"/>
  <c r="AI404" i="32"/>
  <c r="AC404" i="32"/>
  <c r="V404" i="32" a="1"/>
  <c r="V404" i="32" s="1"/>
  <c r="T404" i="32" a="1"/>
  <c r="T404" i="32" s="1"/>
  <c r="S404" i="32" a="1"/>
  <c r="S404" i="32" s="1"/>
  <c r="H404" i="32"/>
  <c r="C404" i="32"/>
  <c r="AV403" i="32"/>
  <c r="AU403" i="32"/>
  <c r="AT403" i="32"/>
  <c r="AQ403" i="32"/>
  <c r="AP403" i="32"/>
  <c r="AO403" i="32"/>
  <c r="AN403" i="32"/>
  <c r="AM403" i="32"/>
  <c r="AL403" i="32"/>
  <c r="AK403" i="32"/>
  <c r="AJ403" i="32"/>
  <c r="AI403" i="32"/>
  <c r="AC403" i="32"/>
  <c r="V403" i="32" a="1"/>
  <c r="V403" i="32" s="1"/>
  <c r="T403" i="32" a="1"/>
  <c r="T403" i="32" s="1"/>
  <c r="S403" i="32" a="1"/>
  <c r="S403" i="32" s="1"/>
  <c r="H403" i="32"/>
  <c r="C403" i="32"/>
  <c r="AV402" i="32"/>
  <c r="AU402" i="32"/>
  <c r="AT402" i="32"/>
  <c r="AQ402" i="32"/>
  <c r="AP402" i="32"/>
  <c r="AO402" i="32"/>
  <c r="AN402" i="32"/>
  <c r="AM402" i="32"/>
  <c r="AL402" i="32"/>
  <c r="AK402" i="32"/>
  <c r="AJ402" i="32"/>
  <c r="AI402" i="32"/>
  <c r="AC402" i="32"/>
  <c r="V402" i="32" a="1"/>
  <c r="V402" i="32" s="1"/>
  <c r="T402" i="32" a="1"/>
  <c r="T402" i="32" s="1"/>
  <c r="S402" i="32" a="1"/>
  <c r="S402" i="32" s="1"/>
  <c r="H402" i="32"/>
  <c r="C402" i="32"/>
  <c r="AV401" i="32"/>
  <c r="AU401" i="32"/>
  <c r="AT401" i="32"/>
  <c r="AQ401" i="32"/>
  <c r="AP401" i="32"/>
  <c r="AO401" i="32"/>
  <c r="AN401" i="32"/>
  <c r="AM401" i="32"/>
  <c r="AL401" i="32"/>
  <c r="AK401" i="32"/>
  <c r="AJ401" i="32"/>
  <c r="AI401" i="32"/>
  <c r="AC401" i="32"/>
  <c r="V401" i="32" a="1"/>
  <c r="V401" i="32" s="1"/>
  <c r="T401" i="32" a="1"/>
  <c r="T401" i="32" s="1"/>
  <c r="S401" i="32" a="1"/>
  <c r="S401" i="32" s="1"/>
  <c r="H401" i="32"/>
  <c r="C401" i="32"/>
  <c r="AV400" i="32"/>
  <c r="AU400" i="32"/>
  <c r="AT400" i="32"/>
  <c r="AQ400" i="32"/>
  <c r="AP400" i="32"/>
  <c r="AO400" i="32"/>
  <c r="AN400" i="32"/>
  <c r="AM400" i="32"/>
  <c r="AL400" i="32"/>
  <c r="AK400" i="32"/>
  <c r="AJ400" i="32"/>
  <c r="AI400" i="32"/>
  <c r="AC400" i="32"/>
  <c r="V400" i="32" a="1"/>
  <c r="V400" i="32" s="1"/>
  <c r="T400" i="32" a="1"/>
  <c r="T400" i="32" s="1"/>
  <c r="S400" i="32" a="1"/>
  <c r="S400" i="32" s="1"/>
  <c r="H400" i="32"/>
  <c r="C400" i="32"/>
  <c r="AV399" i="32"/>
  <c r="AU399" i="32"/>
  <c r="AT399" i="32"/>
  <c r="AQ399" i="32"/>
  <c r="AP399" i="32"/>
  <c r="AO399" i="32"/>
  <c r="AN399" i="32"/>
  <c r="AM399" i="32"/>
  <c r="AL399" i="32"/>
  <c r="AK399" i="32"/>
  <c r="AJ399" i="32"/>
  <c r="AI399" i="32"/>
  <c r="AC399" i="32"/>
  <c r="V399" i="32" a="1"/>
  <c r="V399" i="32" s="1"/>
  <c r="T399" i="32" a="1"/>
  <c r="T399" i="32" s="1"/>
  <c r="S399" i="32" a="1"/>
  <c r="S399" i="32" s="1"/>
  <c r="H399" i="32"/>
  <c r="C399" i="32"/>
  <c r="AV398" i="32"/>
  <c r="AU398" i="32"/>
  <c r="AT398" i="32"/>
  <c r="AQ398" i="32"/>
  <c r="AP398" i="32"/>
  <c r="AO398" i="32"/>
  <c r="AN398" i="32"/>
  <c r="AM398" i="32"/>
  <c r="AL398" i="32"/>
  <c r="AK398" i="32"/>
  <c r="AJ398" i="32"/>
  <c r="AI398" i="32"/>
  <c r="AC398" i="32"/>
  <c r="V398" i="32" a="1"/>
  <c r="V398" i="32" s="1"/>
  <c r="T398" i="32" a="1"/>
  <c r="T398" i="32" s="1"/>
  <c r="S398" i="32" a="1"/>
  <c r="S398" i="32" s="1"/>
  <c r="H398" i="32"/>
  <c r="C398" i="32"/>
  <c r="AV397" i="32"/>
  <c r="AU397" i="32"/>
  <c r="AT397" i="32"/>
  <c r="AQ397" i="32"/>
  <c r="AP397" i="32"/>
  <c r="AO397" i="32"/>
  <c r="AN397" i="32"/>
  <c r="AM397" i="32"/>
  <c r="AL397" i="32"/>
  <c r="AK397" i="32"/>
  <c r="AJ397" i="32"/>
  <c r="AI397" i="32"/>
  <c r="AC397" i="32"/>
  <c r="V397" i="32" a="1"/>
  <c r="V397" i="32" s="1"/>
  <c r="T397" i="32" a="1"/>
  <c r="T397" i="32" s="1"/>
  <c r="S397" i="32" a="1"/>
  <c r="S397" i="32" s="1"/>
  <c r="H397" i="32"/>
  <c r="C397" i="32"/>
  <c r="AV396" i="32"/>
  <c r="AU396" i="32"/>
  <c r="AT396" i="32"/>
  <c r="AQ396" i="32"/>
  <c r="AP396" i="32"/>
  <c r="AO396" i="32"/>
  <c r="AN396" i="32"/>
  <c r="AM396" i="32"/>
  <c r="AL396" i="32"/>
  <c r="AK396" i="32"/>
  <c r="AJ396" i="32"/>
  <c r="AI396" i="32"/>
  <c r="AC396" i="32"/>
  <c r="V396" i="32" a="1"/>
  <c r="V396" i="32" s="1"/>
  <c r="T396" i="32" a="1"/>
  <c r="T396" i="32" s="1"/>
  <c r="S396" i="32" a="1"/>
  <c r="S396" i="32" s="1"/>
  <c r="H396" i="32"/>
  <c r="C396" i="32"/>
  <c r="AV395" i="32"/>
  <c r="AU395" i="32"/>
  <c r="AT395" i="32"/>
  <c r="AQ395" i="32"/>
  <c r="AP395" i="32"/>
  <c r="AO395" i="32"/>
  <c r="AN395" i="32"/>
  <c r="AM395" i="32"/>
  <c r="AL395" i="32"/>
  <c r="AK395" i="32"/>
  <c r="AJ395" i="32"/>
  <c r="AI395" i="32"/>
  <c r="AC395" i="32"/>
  <c r="V395" i="32" a="1"/>
  <c r="V395" i="32" s="1"/>
  <c r="T395" i="32" a="1"/>
  <c r="T395" i="32" s="1"/>
  <c r="S395" i="32" a="1"/>
  <c r="S395" i="32" s="1"/>
  <c r="H395" i="32"/>
  <c r="C395" i="32"/>
  <c r="AV394" i="32"/>
  <c r="AU394" i="32"/>
  <c r="AT394" i="32"/>
  <c r="AQ394" i="32"/>
  <c r="AP394" i="32"/>
  <c r="AO394" i="32"/>
  <c r="AN394" i="32"/>
  <c r="AM394" i="32"/>
  <c r="AL394" i="32"/>
  <c r="AK394" i="32"/>
  <c r="AJ394" i="32"/>
  <c r="AI394" i="32"/>
  <c r="AC394" i="32"/>
  <c r="V394" i="32" a="1"/>
  <c r="V394" i="32" s="1"/>
  <c r="T394" i="32" a="1"/>
  <c r="T394" i="32" s="1"/>
  <c r="S394" i="32" a="1"/>
  <c r="S394" i="32" s="1"/>
  <c r="H394" i="32"/>
  <c r="C394" i="32"/>
  <c r="AV393" i="32"/>
  <c r="AU393" i="32"/>
  <c r="AT393" i="32"/>
  <c r="AQ393" i="32"/>
  <c r="AP393" i="32"/>
  <c r="AO393" i="32"/>
  <c r="AN393" i="32"/>
  <c r="AM393" i="32"/>
  <c r="AL393" i="32"/>
  <c r="AK393" i="32"/>
  <c r="AJ393" i="32"/>
  <c r="AI393" i="32"/>
  <c r="AC393" i="32"/>
  <c r="V393" i="32" a="1"/>
  <c r="V393" i="32" s="1"/>
  <c r="T393" i="32" a="1"/>
  <c r="T393" i="32" s="1"/>
  <c r="S393" i="32" a="1"/>
  <c r="S393" i="32" s="1"/>
  <c r="H393" i="32"/>
  <c r="C393" i="32"/>
  <c r="AV392" i="32"/>
  <c r="AU392" i="32"/>
  <c r="AT392" i="32"/>
  <c r="AQ392" i="32"/>
  <c r="AP392" i="32"/>
  <c r="AO392" i="32"/>
  <c r="AN392" i="32"/>
  <c r="AM392" i="32"/>
  <c r="AL392" i="32"/>
  <c r="AK392" i="32"/>
  <c r="AJ392" i="32"/>
  <c r="AI392" i="32"/>
  <c r="AC392" i="32"/>
  <c r="V392" i="32" a="1"/>
  <c r="V392" i="32" s="1"/>
  <c r="T392" i="32" a="1"/>
  <c r="T392" i="32" s="1"/>
  <c r="S392" i="32" a="1"/>
  <c r="S392" i="32" s="1"/>
  <c r="H392" i="32"/>
  <c r="C392" i="32"/>
  <c r="AV391" i="32"/>
  <c r="AU391" i="32"/>
  <c r="AT391" i="32"/>
  <c r="AQ391" i="32"/>
  <c r="AP391" i="32"/>
  <c r="AO391" i="32"/>
  <c r="AN391" i="32"/>
  <c r="AM391" i="32"/>
  <c r="AL391" i="32"/>
  <c r="AK391" i="32"/>
  <c r="AJ391" i="32"/>
  <c r="AI391" i="32"/>
  <c r="AC391" i="32"/>
  <c r="V391" i="32" a="1"/>
  <c r="V391" i="32" s="1"/>
  <c r="T391" i="32" a="1"/>
  <c r="T391" i="32" s="1"/>
  <c r="S391" i="32" a="1"/>
  <c r="S391" i="32" s="1"/>
  <c r="H391" i="32"/>
  <c r="C391" i="32"/>
  <c r="AV390" i="32"/>
  <c r="AU390" i="32"/>
  <c r="AT390" i="32"/>
  <c r="AQ390" i="32"/>
  <c r="AP390" i="32"/>
  <c r="AO390" i="32"/>
  <c r="AN390" i="32"/>
  <c r="AM390" i="32"/>
  <c r="AL390" i="32"/>
  <c r="AK390" i="32"/>
  <c r="AJ390" i="32"/>
  <c r="AI390" i="32"/>
  <c r="AC390" i="32"/>
  <c r="V390" i="32" a="1"/>
  <c r="V390" i="32" s="1"/>
  <c r="T390" i="32" a="1"/>
  <c r="T390" i="32" s="1"/>
  <c r="S390" i="32" a="1"/>
  <c r="S390" i="32" s="1"/>
  <c r="H390" i="32"/>
  <c r="C390" i="32"/>
  <c r="AV389" i="32"/>
  <c r="AU389" i="32"/>
  <c r="AT389" i="32"/>
  <c r="AQ389" i="32"/>
  <c r="AP389" i="32"/>
  <c r="AO389" i="32"/>
  <c r="AN389" i="32"/>
  <c r="AM389" i="32"/>
  <c r="AL389" i="32"/>
  <c r="AK389" i="32"/>
  <c r="AJ389" i="32"/>
  <c r="AI389" i="32"/>
  <c r="AC389" i="32"/>
  <c r="V389" i="32" a="1"/>
  <c r="V389" i="32" s="1"/>
  <c r="T389" i="32" a="1"/>
  <c r="T389" i="32" s="1"/>
  <c r="S389" i="32" a="1"/>
  <c r="S389" i="32" s="1"/>
  <c r="H389" i="32"/>
  <c r="C389" i="32"/>
  <c r="AV388" i="32"/>
  <c r="AU388" i="32"/>
  <c r="AT388" i="32"/>
  <c r="AQ388" i="32"/>
  <c r="AP388" i="32"/>
  <c r="AO388" i="32"/>
  <c r="AN388" i="32"/>
  <c r="AM388" i="32"/>
  <c r="AL388" i="32"/>
  <c r="AK388" i="32"/>
  <c r="AJ388" i="32"/>
  <c r="AI388" i="32"/>
  <c r="AC388" i="32"/>
  <c r="V388" i="32" a="1"/>
  <c r="V388" i="32" s="1"/>
  <c r="T388" i="32" a="1"/>
  <c r="T388" i="32" s="1"/>
  <c r="S388" i="32" a="1"/>
  <c r="S388" i="32" s="1"/>
  <c r="H388" i="32"/>
  <c r="C388" i="32"/>
  <c r="AV387" i="32"/>
  <c r="AU387" i="32"/>
  <c r="AT387" i="32"/>
  <c r="AQ387" i="32"/>
  <c r="AP387" i="32"/>
  <c r="AO387" i="32"/>
  <c r="AN387" i="32"/>
  <c r="AM387" i="32"/>
  <c r="AL387" i="32"/>
  <c r="AK387" i="32"/>
  <c r="AJ387" i="32"/>
  <c r="AI387" i="32"/>
  <c r="AC387" i="32"/>
  <c r="V387" i="32" a="1"/>
  <c r="V387" i="32" s="1"/>
  <c r="T387" i="32" a="1"/>
  <c r="T387" i="32" s="1"/>
  <c r="S387" i="32" a="1"/>
  <c r="S387" i="32" s="1"/>
  <c r="H387" i="32"/>
  <c r="C387" i="32"/>
  <c r="AV386" i="32"/>
  <c r="AU386" i="32"/>
  <c r="AT386" i="32"/>
  <c r="AQ386" i="32"/>
  <c r="AP386" i="32"/>
  <c r="AO386" i="32"/>
  <c r="AN386" i="32"/>
  <c r="AM386" i="32"/>
  <c r="AL386" i="32"/>
  <c r="AK386" i="32"/>
  <c r="AJ386" i="32"/>
  <c r="AI386" i="32"/>
  <c r="AC386" i="32"/>
  <c r="V386" i="32" a="1"/>
  <c r="V386" i="32" s="1"/>
  <c r="T386" i="32" a="1"/>
  <c r="T386" i="32" s="1"/>
  <c r="S386" i="32" a="1"/>
  <c r="S386" i="32" s="1"/>
  <c r="H386" i="32"/>
  <c r="C386" i="32"/>
  <c r="AV385" i="32"/>
  <c r="AU385" i="32"/>
  <c r="AT385" i="32"/>
  <c r="AQ385" i="32"/>
  <c r="AP385" i="32"/>
  <c r="AO385" i="32"/>
  <c r="AN385" i="32"/>
  <c r="AM385" i="32"/>
  <c r="AL385" i="32"/>
  <c r="AK385" i="32"/>
  <c r="AJ385" i="32"/>
  <c r="AI385" i="32"/>
  <c r="AC385" i="32"/>
  <c r="V385" i="32" a="1"/>
  <c r="V385" i="32" s="1"/>
  <c r="T385" i="32" a="1"/>
  <c r="T385" i="32" s="1"/>
  <c r="S385" i="32" a="1"/>
  <c r="S385" i="32" s="1"/>
  <c r="H385" i="32"/>
  <c r="C385" i="32"/>
  <c r="AV384" i="32"/>
  <c r="AU384" i="32"/>
  <c r="AT384" i="32"/>
  <c r="AQ384" i="32"/>
  <c r="AP384" i="32"/>
  <c r="AO384" i="32"/>
  <c r="AN384" i="32"/>
  <c r="AM384" i="32"/>
  <c r="AL384" i="32"/>
  <c r="AK384" i="32"/>
  <c r="AJ384" i="32"/>
  <c r="AI384" i="32"/>
  <c r="AC384" i="32"/>
  <c r="V384" i="32" a="1"/>
  <c r="V384" i="32" s="1"/>
  <c r="T384" i="32" a="1"/>
  <c r="T384" i="32" s="1"/>
  <c r="S384" i="32" a="1"/>
  <c r="S384" i="32" s="1"/>
  <c r="H384" i="32"/>
  <c r="C384" i="32"/>
  <c r="AV383" i="32"/>
  <c r="AU383" i="32"/>
  <c r="AT383" i="32"/>
  <c r="AQ383" i="32"/>
  <c r="AP383" i="32"/>
  <c r="AO383" i="32"/>
  <c r="AN383" i="32"/>
  <c r="AM383" i="32"/>
  <c r="AL383" i="32"/>
  <c r="AK383" i="32"/>
  <c r="AJ383" i="32"/>
  <c r="AI383" i="32"/>
  <c r="AC383" i="32"/>
  <c r="V383" i="32" a="1"/>
  <c r="V383" i="32" s="1"/>
  <c r="T383" i="32" a="1"/>
  <c r="T383" i="32" s="1"/>
  <c r="S383" i="32" a="1"/>
  <c r="S383" i="32" s="1"/>
  <c r="H383" i="32"/>
  <c r="C383" i="32"/>
  <c r="AV382" i="32"/>
  <c r="AU382" i="32"/>
  <c r="AT382" i="32"/>
  <c r="AQ382" i="32"/>
  <c r="AP382" i="32"/>
  <c r="AO382" i="32"/>
  <c r="AN382" i="32"/>
  <c r="AM382" i="32"/>
  <c r="AL382" i="32"/>
  <c r="AK382" i="32"/>
  <c r="AJ382" i="32"/>
  <c r="AI382" i="32"/>
  <c r="AC382" i="32"/>
  <c r="V382" i="32" a="1"/>
  <c r="V382" i="32" s="1"/>
  <c r="T382" i="32" a="1"/>
  <c r="T382" i="32" s="1"/>
  <c r="S382" i="32" a="1"/>
  <c r="S382" i="32" s="1"/>
  <c r="H382" i="32"/>
  <c r="C382" i="32"/>
  <c r="AV381" i="32"/>
  <c r="AU381" i="32"/>
  <c r="AT381" i="32"/>
  <c r="AQ381" i="32"/>
  <c r="AP381" i="32"/>
  <c r="AO381" i="32"/>
  <c r="AN381" i="32"/>
  <c r="AM381" i="32"/>
  <c r="AL381" i="32"/>
  <c r="AK381" i="32"/>
  <c r="AJ381" i="32"/>
  <c r="AI381" i="32"/>
  <c r="AC381" i="32"/>
  <c r="V381" i="32" a="1"/>
  <c r="V381" i="32" s="1"/>
  <c r="T381" i="32" a="1"/>
  <c r="T381" i="32" s="1"/>
  <c r="S381" i="32" a="1"/>
  <c r="S381" i="32" s="1"/>
  <c r="H381" i="32"/>
  <c r="C381" i="32"/>
  <c r="AV380" i="32"/>
  <c r="AU380" i="32"/>
  <c r="AT380" i="32"/>
  <c r="AQ380" i="32"/>
  <c r="AP380" i="32"/>
  <c r="AO380" i="32"/>
  <c r="AN380" i="32"/>
  <c r="AM380" i="32"/>
  <c r="AL380" i="32"/>
  <c r="AK380" i="32"/>
  <c r="AJ380" i="32"/>
  <c r="AI380" i="32"/>
  <c r="AC380" i="32"/>
  <c r="V380" i="32" a="1"/>
  <c r="V380" i="32" s="1"/>
  <c r="T380" i="32" a="1"/>
  <c r="T380" i="32" s="1"/>
  <c r="S380" i="32" a="1"/>
  <c r="S380" i="32" s="1"/>
  <c r="H380" i="32"/>
  <c r="C380" i="32"/>
  <c r="AV379" i="32"/>
  <c r="AU379" i="32"/>
  <c r="AT379" i="32"/>
  <c r="AQ379" i="32"/>
  <c r="AP379" i="32"/>
  <c r="AO379" i="32"/>
  <c r="AN379" i="32"/>
  <c r="AM379" i="32"/>
  <c r="AL379" i="32"/>
  <c r="AK379" i="32"/>
  <c r="AJ379" i="32"/>
  <c r="AI379" i="32"/>
  <c r="AC379" i="32"/>
  <c r="V379" i="32" a="1"/>
  <c r="V379" i="32" s="1"/>
  <c r="T379" i="32" a="1"/>
  <c r="T379" i="32" s="1"/>
  <c r="S379" i="32" a="1"/>
  <c r="S379" i="32" s="1"/>
  <c r="H379" i="32"/>
  <c r="C379" i="32"/>
  <c r="AV378" i="32"/>
  <c r="AU378" i="32"/>
  <c r="AT378" i="32"/>
  <c r="AQ378" i="32"/>
  <c r="AP378" i="32"/>
  <c r="AO378" i="32"/>
  <c r="AN378" i="32"/>
  <c r="AM378" i="32"/>
  <c r="AL378" i="32"/>
  <c r="AK378" i="32"/>
  <c r="AJ378" i="32"/>
  <c r="AI378" i="32"/>
  <c r="AC378" i="32"/>
  <c r="V378" i="32" a="1"/>
  <c r="V378" i="32" s="1"/>
  <c r="T378" i="32" a="1"/>
  <c r="T378" i="32" s="1"/>
  <c r="S378" i="32" a="1"/>
  <c r="S378" i="32" s="1"/>
  <c r="H378" i="32"/>
  <c r="C378" i="32"/>
  <c r="AV377" i="32"/>
  <c r="AU377" i="32"/>
  <c r="AT377" i="32"/>
  <c r="AQ377" i="32"/>
  <c r="AP377" i="32"/>
  <c r="AO377" i="32"/>
  <c r="AN377" i="32"/>
  <c r="AM377" i="32"/>
  <c r="AL377" i="32"/>
  <c r="AK377" i="32"/>
  <c r="AJ377" i="32"/>
  <c r="AI377" i="32"/>
  <c r="AC377" i="32"/>
  <c r="V377" i="32" a="1"/>
  <c r="V377" i="32" s="1"/>
  <c r="T377" i="32" a="1"/>
  <c r="T377" i="32" s="1"/>
  <c r="S377" i="32" a="1"/>
  <c r="S377" i="32" s="1"/>
  <c r="H377" i="32"/>
  <c r="C377" i="32"/>
  <c r="AV376" i="32"/>
  <c r="AU376" i="32"/>
  <c r="AT376" i="32"/>
  <c r="AQ376" i="32"/>
  <c r="AP376" i="32"/>
  <c r="AO376" i="32"/>
  <c r="AN376" i="32"/>
  <c r="AM376" i="32"/>
  <c r="AL376" i="32"/>
  <c r="AK376" i="32"/>
  <c r="AJ376" i="32"/>
  <c r="AI376" i="32"/>
  <c r="AC376" i="32"/>
  <c r="V376" i="32" a="1"/>
  <c r="V376" i="32" s="1"/>
  <c r="T376" i="32" a="1"/>
  <c r="T376" i="32" s="1"/>
  <c r="S376" i="32" a="1"/>
  <c r="S376" i="32" s="1"/>
  <c r="H376" i="32"/>
  <c r="C376" i="32"/>
  <c r="AV375" i="32"/>
  <c r="AU375" i="32"/>
  <c r="AT375" i="32"/>
  <c r="AQ375" i="32"/>
  <c r="AP375" i="32"/>
  <c r="AO375" i="32"/>
  <c r="AN375" i="32"/>
  <c r="AM375" i="32"/>
  <c r="AL375" i="32"/>
  <c r="AK375" i="32"/>
  <c r="AJ375" i="32"/>
  <c r="AI375" i="32"/>
  <c r="AC375" i="32"/>
  <c r="V375" i="32" a="1"/>
  <c r="V375" i="32" s="1"/>
  <c r="T375" i="32" a="1"/>
  <c r="T375" i="32" s="1"/>
  <c r="S375" i="32" a="1"/>
  <c r="S375" i="32" s="1"/>
  <c r="H375" i="32"/>
  <c r="C375" i="32"/>
  <c r="AV374" i="32"/>
  <c r="AU374" i="32"/>
  <c r="AT374" i="32"/>
  <c r="AQ374" i="32"/>
  <c r="AP374" i="32"/>
  <c r="AO374" i="32"/>
  <c r="AN374" i="32"/>
  <c r="AM374" i="32"/>
  <c r="AL374" i="32"/>
  <c r="AK374" i="32"/>
  <c r="AJ374" i="32"/>
  <c r="AI374" i="32"/>
  <c r="AC374" i="32"/>
  <c r="V374" i="32" a="1"/>
  <c r="V374" i="32" s="1"/>
  <c r="T374" i="32" a="1"/>
  <c r="T374" i="32" s="1"/>
  <c r="S374" i="32" a="1"/>
  <c r="S374" i="32" s="1"/>
  <c r="H374" i="32"/>
  <c r="C374" i="32"/>
  <c r="AV373" i="32"/>
  <c r="AU373" i="32"/>
  <c r="AT373" i="32"/>
  <c r="AQ373" i="32"/>
  <c r="AP373" i="32"/>
  <c r="AO373" i="32"/>
  <c r="AN373" i="32"/>
  <c r="AM373" i="32"/>
  <c r="AL373" i="32"/>
  <c r="AK373" i="32"/>
  <c r="AJ373" i="32"/>
  <c r="AI373" i="32"/>
  <c r="AC373" i="32"/>
  <c r="V373" i="32" a="1"/>
  <c r="V373" i="32" s="1"/>
  <c r="T373" i="32" a="1"/>
  <c r="T373" i="32" s="1"/>
  <c r="S373" i="32" a="1"/>
  <c r="S373" i="32" s="1"/>
  <c r="H373" i="32"/>
  <c r="C373" i="32"/>
  <c r="AV372" i="32"/>
  <c r="AU372" i="32"/>
  <c r="AT372" i="32"/>
  <c r="AQ372" i="32"/>
  <c r="AP372" i="32"/>
  <c r="AO372" i="32"/>
  <c r="AN372" i="32"/>
  <c r="AM372" i="32"/>
  <c r="AL372" i="32"/>
  <c r="AK372" i="32"/>
  <c r="AJ372" i="32"/>
  <c r="AI372" i="32"/>
  <c r="AC372" i="32"/>
  <c r="V372" i="32" a="1"/>
  <c r="V372" i="32" s="1"/>
  <c r="T372" i="32" a="1"/>
  <c r="T372" i="32" s="1"/>
  <c r="S372" i="32" a="1"/>
  <c r="S372" i="32" s="1"/>
  <c r="H372" i="32"/>
  <c r="C372" i="32"/>
  <c r="AV371" i="32"/>
  <c r="AU371" i="32"/>
  <c r="AT371" i="32"/>
  <c r="AQ371" i="32"/>
  <c r="AP371" i="32"/>
  <c r="AO371" i="32"/>
  <c r="AN371" i="32"/>
  <c r="AM371" i="32"/>
  <c r="AL371" i="32"/>
  <c r="AK371" i="32"/>
  <c r="AJ371" i="32"/>
  <c r="AI371" i="32"/>
  <c r="AC371" i="32"/>
  <c r="V371" i="32" a="1"/>
  <c r="V371" i="32" s="1"/>
  <c r="T371" i="32" a="1"/>
  <c r="T371" i="32" s="1"/>
  <c r="S371" i="32" a="1"/>
  <c r="S371" i="32" s="1"/>
  <c r="H371" i="32"/>
  <c r="C371" i="32"/>
  <c r="AV370" i="32"/>
  <c r="AU370" i="32"/>
  <c r="AT370" i="32"/>
  <c r="AQ370" i="32"/>
  <c r="AP370" i="32"/>
  <c r="AO370" i="32"/>
  <c r="AN370" i="32"/>
  <c r="AM370" i="32"/>
  <c r="AL370" i="32"/>
  <c r="AK370" i="32"/>
  <c r="AJ370" i="32"/>
  <c r="AI370" i="32"/>
  <c r="AC370" i="32"/>
  <c r="V370" i="32" a="1"/>
  <c r="V370" i="32" s="1"/>
  <c r="T370" i="32" a="1"/>
  <c r="T370" i="32" s="1"/>
  <c r="S370" i="32" a="1"/>
  <c r="S370" i="32" s="1"/>
  <c r="H370" i="32"/>
  <c r="C370" i="32"/>
  <c r="AV369" i="32"/>
  <c r="AU369" i="32"/>
  <c r="AT369" i="32"/>
  <c r="AQ369" i="32"/>
  <c r="AP369" i="32"/>
  <c r="AO369" i="32"/>
  <c r="AN369" i="32"/>
  <c r="AM369" i="32"/>
  <c r="AL369" i="32"/>
  <c r="AK369" i="32"/>
  <c r="AJ369" i="32"/>
  <c r="AI369" i="32"/>
  <c r="AC369" i="32"/>
  <c r="V369" i="32" a="1"/>
  <c r="V369" i="32" s="1"/>
  <c r="T369" i="32" a="1"/>
  <c r="T369" i="32" s="1"/>
  <c r="S369" i="32" a="1"/>
  <c r="S369" i="32" s="1"/>
  <c r="H369" i="32"/>
  <c r="C369" i="32"/>
  <c r="AV368" i="32"/>
  <c r="AU368" i="32"/>
  <c r="AT368" i="32"/>
  <c r="AQ368" i="32"/>
  <c r="AP368" i="32"/>
  <c r="AO368" i="32"/>
  <c r="AN368" i="32"/>
  <c r="AM368" i="32"/>
  <c r="AL368" i="32"/>
  <c r="AK368" i="32"/>
  <c r="AJ368" i="32"/>
  <c r="AI368" i="32"/>
  <c r="AC368" i="32"/>
  <c r="V368" i="32" a="1"/>
  <c r="V368" i="32" s="1"/>
  <c r="T368" i="32" a="1"/>
  <c r="T368" i="32" s="1"/>
  <c r="S368" i="32" a="1"/>
  <c r="S368" i="32" s="1"/>
  <c r="H368" i="32"/>
  <c r="C368" i="32"/>
  <c r="AV367" i="32"/>
  <c r="AU367" i="32"/>
  <c r="AT367" i="32"/>
  <c r="AQ367" i="32"/>
  <c r="AP367" i="32"/>
  <c r="AO367" i="32"/>
  <c r="AN367" i="32"/>
  <c r="AM367" i="32"/>
  <c r="AL367" i="32"/>
  <c r="AK367" i="32"/>
  <c r="AJ367" i="32"/>
  <c r="AI367" i="32"/>
  <c r="AC367" i="32"/>
  <c r="V367" i="32" a="1"/>
  <c r="V367" i="32" s="1"/>
  <c r="T367" i="32" a="1"/>
  <c r="T367" i="32" s="1"/>
  <c r="S367" i="32" a="1"/>
  <c r="S367" i="32" s="1"/>
  <c r="H367" i="32"/>
  <c r="C367" i="32"/>
  <c r="AV366" i="32"/>
  <c r="AU366" i="32"/>
  <c r="AT366" i="32"/>
  <c r="AQ366" i="32"/>
  <c r="AP366" i="32"/>
  <c r="AO366" i="32"/>
  <c r="AN366" i="32"/>
  <c r="AM366" i="32"/>
  <c r="AL366" i="32"/>
  <c r="AK366" i="32"/>
  <c r="AJ366" i="32"/>
  <c r="AI366" i="32"/>
  <c r="AC366" i="32"/>
  <c r="V366" i="32" a="1"/>
  <c r="V366" i="32" s="1"/>
  <c r="T366" i="32" a="1"/>
  <c r="T366" i="32" s="1"/>
  <c r="S366" i="32" a="1"/>
  <c r="S366" i="32" s="1"/>
  <c r="H366" i="32"/>
  <c r="C366" i="32"/>
  <c r="AV365" i="32"/>
  <c r="AU365" i="32"/>
  <c r="AT365" i="32"/>
  <c r="AQ365" i="32"/>
  <c r="AP365" i="32"/>
  <c r="AO365" i="32"/>
  <c r="AN365" i="32"/>
  <c r="AM365" i="32"/>
  <c r="AL365" i="32"/>
  <c r="AK365" i="32"/>
  <c r="AJ365" i="32"/>
  <c r="AI365" i="32"/>
  <c r="AC365" i="32"/>
  <c r="V365" i="32" a="1"/>
  <c r="V365" i="32" s="1"/>
  <c r="T365" i="32" a="1"/>
  <c r="T365" i="32" s="1"/>
  <c r="S365" i="32" a="1"/>
  <c r="S365" i="32" s="1"/>
  <c r="H365" i="32"/>
  <c r="C365" i="32"/>
  <c r="AV364" i="32"/>
  <c r="AU364" i="32"/>
  <c r="AT364" i="32"/>
  <c r="AQ364" i="32"/>
  <c r="AP364" i="32"/>
  <c r="AO364" i="32"/>
  <c r="AN364" i="32"/>
  <c r="AM364" i="32"/>
  <c r="AL364" i="32"/>
  <c r="AK364" i="32"/>
  <c r="AJ364" i="32"/>
  <c r="AI364" i="32"/>
  <c r="AC364" i="32"/>
  <c r="V364" i="32" a="1"/>
  <c r="V364" i="32" s="1"/>
  <c r="T364" i="32" a="1"/>
  <c r="T364" i="32" s="1"/>
  <c r="S364" i="32" a="1"/>
  <c r="S364" i="32" s="1"/>
  <c r="H364" i="32"/>
  <c r="C364" i="32"/>
  <c r="AV363" i="32"/>
  <c r="AU363" i="32"/>
  <c r="AT363" i="32"/>
  <c r="AQ363" i="32"/>
  <c r="AP363" i="32"/>
  <c r="AO363" i="32"/>
  <c r="AN363" i="32"/>
  <c r="AM363" i="32"/>
  <c r="AL363" i="32"/>
  <c r="AK363" i="32"/>
  <c r="AJ363" i="32"/>
  <c r="AI363" i="32"/>
  <c r="AC363" i="32"/>
  <c r="V363" i="32" a="1"/>
  <c r="V363" i="32" s="1"/>
  <c r="T363" i="32" a="1"/>
  <c r="T363" i="32" s="1"/>
  <c r="S363" i="32" a="1"/>
  <c r="S363" i="32" s="1"/>
  <c r="H363" i="32"/>
  <c r="C363" i="32"/>
  <c r="AV362" i="32"/>
  <c r="AU362" i="32"/>
  <c r="AT362" i="32"/>
  <c r="AQ362" i="32"/>
  <c r="AP362" i="32"/>
  <c r="AO362" i="32"/>
  <c r="AN362" i="32"/>
  <c r="AM362" i="32"/>
  <c r="AL362" i="32"/>
  <c r="AK362" i="32"/>
  <c r="AJ362" i="32"/>
  <c r="AI362" i="32"/>
  <c r="AC362" i="32"/>
  <c r="V362" i="32" a="1"/>
  <c r="V362" i="32" s="1"/>
  <c r="T362" i="32" a="1"/>
  <c r="T362" i="32" s="1"/>
  <c r="S362" i="32" a="1"/>
  <c r="S362" i="32" s="1"/>
  <c r="H362" i="32"/>
  <c r="C362" i="32"/>
  <c r="AV361" i="32"/>
  <c r="AU361" i="32"/>
  <c r="AT361" i="32"/>
  <c r="AQ361" i="32"/>
  <c r="AP361" i="32"/>
  <c r="AO361" i="32"/>
  <c r="AN361" i="32"/>
  <c r="AM361" i="32"/>
  <c r="AL361" i="32"/>
  <c r="AK361" i="32"/>
  <c r="AJ361" i="32"/>
  <c r="AI361" i="32"/>
  <c r="AC361" i="32"/>
  <c r="V361" i="32" a="1"/>
  <c r="V361" i="32" s="1"/>
  <c r="T361" i="32" a="1"/>
  <c r="T361" i="32" s="1"/>
  <c r="S361" i="32" a="1"/>
  <c r="S361" i="32" s="1"/>
  <c r="H361" i="32"/>
  <c r="C361" i="32"/>
  <c r="AV360" i="32"/>
  <c r="AU360" i="32"/>
  <c r="AT360" i="32"/>
  <c r="AQ360" i="32"/>
  <c r="AP360" i="32"/>
  <c r="AO360" i="32"/>
  <c r="AN360" i="32"/>
  <c r="AM360" i="32"/>
  <c r="AL360" i="32"/>
  <c r="AK360" i="32"/>
  <c r="AJ360" i="32"/>
  <c r="AI360" i="32"/>
  <c r="AC360" i="32"/>
  <c r="V360" i="32" a="1"/>
  <c r="V360" i="32" s="1"/>
  <c r="T360" i="32" a="1"/>
  <c r="T360" i="32" s="1"/>
  <c r="S360" i="32" a="1"/>
  <c r="S360" i="32" s="1"/>
  <c r="H360" i="32"/>
  <c r="C360" i="32"/>
  <c r="AV359" i="32"/>
  <c r="AU359" i="32"/>
  <c r="AT359" i="32"/>
  <c r="AQ359" i="32"/>
  <c r="AP359" i="32"/>
  <c r="AO359" i="32"/>
  <c r="AN359" i="32"/>
  <c r="AM359" i="32"/>
  <c r="AL359" i="32"/>
  <c r="AK359" i="32"/>
  <c r="AJ359" i="32"/>
  <c r="AI359" i="32"/>
  <c r="AC359" i="32"/>
  <c r="V359" i="32" a="1"/>
  <c r="V359" i="32" s="1"/>
  <c r="T359" i="32" a="1"/>
  <c r="T359" i="32" s="1"/>
  <c r="S359" i="32" a="1"/>
  <c r="S359" i="32" s="1"/>
  <c r="H359" i="32"/>
  <c r="C359" i="32"/>
  <c r="AV358" i="32"/>
  <c r="AU358" i="32"/>
  <c r="AT358" i="32"/>
  <c r="AQ358" i="32"/>
  <c r="AP358" i="32"/>
  <c r="AO358" i="32"/>
  <c r="AN358" i="32"/>
  <c r="AM358" i="32"/>
  <c r="AL358" i="32"/>
  <c r="AK358" i="32"/>
  <c r="AJ358" i="32"/>
  <c r="AI358" i="32"/>
  <c r="AC358" i="32"/>
  <c r="V358" i="32" a="1"/>
  <c r="V358" i="32" s="1"/>
  <c r="T358" i="32" a="1"/>
  <c r="T358" i="32" s="1"/>
  <c r="S358" i="32" a="1"/>
  <c r="S358" i="32" s="1"/>
  <c r="H358" i="32"/>
  <c r="C358" i="32"/>
  <c r="AV357" i="32"/>
  <c r="AU357" i="32"/>
  <c r="AT357" i="32"/>
  <c r="AQ357" i="32"/>
  <c r="AP357" i="32"/>
  <c r="AO357" i="32"/>
  <c r="AN357" i="32"/>
  <c r="AM357" i="32"/>
  <c r="AL357" i="32"/>
  <c r="AK357" i="32"/>
  <c r="AJ357" i="32"/>
  <c r="AI357" i="32"/>
  <c r="AC357" i="32"/>
  <c r="V357" i="32" a="1"/>
  <c r="V357" i="32" s="1"/>
  <c r="T357" i="32" a="1"/>
  <c r="T357" i="32" s="1"/>
  <c r="S357" i="32" a="1"/>
  <c r="S357" i="32" s="1"/>
  <c r="H357" i="32"/>
  <c r="C357" i="32"/>
  <c r="AV356" i="32"/>
  <c r="AU356" i="32"/>
  <c r="AT356" i="32"/>
  <c r="AQ356" i="32"/>
  <c r="AP356" i="32"/>
  <c r="AO356" i="32"/>
  <c r="AN356" i="32"/>
  <c r="AM356" i="32"/>
  <c r="AL356" i="32"/>
  <c r="AK356" i="32"/>
  <c r="AJ356" i="32"/>
  <c r="AI356" i="32"/>
  <c r="AC356" i="32"/>
  <c r="V356" i="32" a="1"/>
  <c r="V356" i="32" s="1"/>
  <c r="T356" i="32" a="1"/>
  <c r="T356" i="32" s="1"/>
  <c r="S356" i="32" a="1"/>
  <c r="S356" i="32" s="1"/>
  <c r="H356" i="32"/>
  <c r="C356" i="32"/>
  <c r="AV355" i="32"/>
  <c r="AU355" i="32"/>
  <c r="AT355" i="32"/>
  <c r="AQ355" i="32"/>
  <c r="AP355" i="32"/>
  <c r="AO355" i="32"/>
  <c r="AN355" i="32"/>
  <c r="AM355" i="32"/>
  <c r="AL355" i="32"/>
  <c r="AK355" i="32"/>
  <c r="AJ355" i="32"/>
  <c r="AI355" i="32"/>
  <c r="AC355" i="32"/>
  <c r="V355" i="32" a="1"/>
  <c r="V355" i="32" s="1"/>
  <c r="T355" i="32" a="1"/>
  <c r="T355" i="32" s="1"/>
  <c r="S355" i="32" a="1"/>
  <c r="S355" i="32" s="1"/>
  <c r="H355" i="32"/>
  <c r="C355" i="32"/>
  <c r="AV354" i="32"/>
  <c r="AU354" i="32"/>
  <c r="AT354" i="32"/>
  <c r="AQ354" i="32"/>
  <c r="AP354" i="32"/>
  <c r="AO354" i="32"/>
  <c r="AN354" i="32"/>
  <c r="AM354" i="32"/>
  <c r="AL354" i="32"/>
  <c r="AK354" i="32"/>
  <c r="AJ354" i="32"/>
  <c r="AI354" i="32"/>
  <c r="AC354" i="32"/>
  <c r="V354" i="32" a="1"/>
  <c r="V354" i="32" s="1"/>
  <c r="T354" i="32" a="1"/>
  <c r="T354" i="32" s="1"/>
  <c r="S354" i="32" a="1"/>
  <c r="S354" i="32" s="1"/>
  <c r="H354" i="32"/>
  <c r="C354" i="32"/>
  <c r="AV353" i="32"/>
  <c r="AU353" i="32"/>
  <c r="AT353" i="32"/>
  <c r="AQ353" i="32"/>
  <c r="AP353" i="32"/>
  <c r="AO353" i="32"/>
  <c r="AN353" i="32"/>
  <c r="AM353" i="32"/>
  <c r="AL353" i="32"/>
  <c r="AK353" i="32"/>
  <c r="AJ353" i="32"/>
  <c r="AI353" i="32"/>
  <c r="AC353" i="32"/>
  <c r="V353" i="32" a="1"/>
  <c r="V353" i="32" s="1"/>
  <c r="T353" i="32" a="1"/>
  <c r="T353" i="32" s="1"/>
  <c r="S353" i="32" a="1"/>
  <c r="S353" i="32" s="1"/>
  <c r="H353" i="32"/>
  <c r="C353" i="32"/>
  <c r="AV352" i="32"/>
  <c r="AU352" i="32"/>
  <c r="AT352" i="32"/>
  <c r="AQ352" i="32"/>
  <c r="AP352" i="32"/>
  <c r="AO352" i="32"/>
  <c r="AN352" i="32"/>
  <c r="AM352" i="32"/>
  <c r="AL352" i="32"/>
  <c r="AK352" i="32"/>
  <c r="AJ352" i="32"/>
  <c r="AI352" i="32"/>
  <c r="AC352" i="32"/>
  <c r="V352" i="32" a="1"/>
  <c r="V352" i="32" s="1"/>
  <c r="T352" i="32" a="1"/>
  <c r="T352" i="32" s="1"/>
  <c r="S352" i="32" a="1"/>
  <c r="S352" i="32" s="1"/>
  <c r="H352" i="32"/>
  <c r="C352" i="32"/>
  <c r="AV351" i="32"/>
  <c r="AU351" i="32"/>
  <c r="AT351" i="32"/>
  <c r="AQ351" i="32"/>
  <c r="AP351" i="32"/>
  <c r="AO351" i="32"/>
  <c r="AN351" i="32"/>
  <c r="AM351" i="32"/>
  <c r="AL351" i="32"/>
  <c r="AK351" i="32"/>
  <c r="AJ351" i="32"/>
  <c r="AI351" i="32"/>
  <c r="AC351" i="32"/>
  <c r="V351" i="32" a="1"/>
  <c r="V351" i="32" s="1"/>
  <c r="T351" i="32" a="1"/>
  <c r="T351" i="32" s="1"/>
  <c r="S351" i="32" a="1"/>
  <c r="S351" i="32" s="1"/>
  <c r="H351" i="32"/>
  <c r="C351" i="32"/>
  <c r="AV350" i="32"/>
  <c r="AU350" i="32"/>
  <c r="AT350" i="32"/>
  <c r="AQ350" i="32"/>
  <c r="AP350" i="32"/>
  <c r="AO350" i="32"/>
  <c r="AN350" i="32"/>
  <c r="AM350" i="32"/>
  <c r="AL350" i="32"/>
  <c r="AK350" i="32"/>
  <c r="AJ350" i="32"/>
  <c r="AI350" i="32"/>
  <c r="V350" i="32" a="1"/>
  <c r="V350" i="32" s="1"/>
  <c r="T350" i="32" a="1"/>
  <c r="T350" i="32" s="1"/>
  <c r="S350" i="32" a="1"/>
  <c r="S350" i="32" s="1"/>
  <c r="H350" i="32"/>
  <c r="C350" i="32"/>
  <c r="AV349" i="32"/>
  <c r="AU349" i="32"/>
  <c r="AT349" i="32"/>
  <c r="AQ349" i="32"/>
  <c r="AP349" i="32"/>
  <c r="AO349" i="32"/>
  <c r="AN349" i="32"/>
  <c r="AM349" i="32"/>
  <c r="AL349" i="32"/>
  <c r="AK349" i="32"/>
  <c r="AJ349" i="32"/>
  <c r="AI349" i="32"/>
  <c r="AC349" i="32"/>
  <c r="V349" i="32" a="1"/>
  <c r="V349" i="32" s="1"/>
  <c r="T349" i="32" a="1"/>
  <c r="T349" i="32" s="1"/>
  <c r="S349" i="32" a="1"/>
  <c r="S349" i="32" s="1"/>
  <c r="H349" i="32"/>
  <c r="C349" i="32"/>
  <c r="AV348" i="32"/>
  <c r="AU348" i="32"/>
  <c r="AT348" i="32"/>
  <c r="AQ348" i="32"/>
  <c r="AP348" i="32"/>
  <c r="AO348" i="32"/>
  <c r="AN348" i="32"/>
  <c r="AM348" i="32"/>
  <c r="AL348" i="32"/>
  <c r="AK348" i="32"/>
  <c r="AJ348" i="32"/>
  <c r="AI348" i="32"/>
  <c r="AC348" i="32"/>
  <c r="V348" i="32" a="1"/>
  <c r="V348" i="32" s="1"/>
  <c r="T348" i="32" a="1"/>
  <c r="T348" i="32" s="1"/>
  <c r="S348" i="32" a="1"/>
  <c r="S348" i="32" s="1"/>
  <c r="H348" i="32"/>
  <c r="C348" i="32"/>
  <c r="AV347" i="32"/>
  <c r="AU347" i="32"/>
  <c r="AT347" i="32"/>
  <c r="AQ347" i="32"/>
  <c r="AP347" i="32"/>
  <c r="AO347" i="32"/>
  <c r="AN347" i="32"/>
  <c r="AM347" i="32"/>
  <c r="AL347" i="32"/>
  <c r="AK347" i="32"/>
  <c r="AJ347" i="32"/>
  <c r="AI347" i="32"/>
  <c r="AC347" i="32"/>
  <c r="V347" i="32" a="1"/>
  <c r="V347" i="32" s="1"/>
  <c r="T347" i="32" a="1"/>
  <c r="T347" i="32" s="1"/>
  <c r="S347" i="32" a="1"/>
  <c r="S347" i="32" s="1"/>
  <c r="H347" i="32"/>
  <c r="C347" i="32"/>
  <c r="AV346" i="32"/>
  <c r="AU346" i="32"/>
  <c r="AT346" i="32"/>
  <c r="AQ346" i="32"/>
  <c r="AP346" i="32"/>
  <c r="AO346" i="32"/>
  <c r="AN346" i="32"/>
  <c r="AM346" i="32"/>
  <c r="AL346" i="32"/>
  <c r="AK346" i="32"/>
  <c r="AJ346" i="32"/>
  <c r="AI346" i="32"/>
  <c r="AC346" i="32"/>
  <c r="V346" i="32" a="1"/>
  <c r="V346" i="32" s="1"/>
  <c r="T346" i="32" a="1"/>
  <c r="T346" i="32" s="1"/>
  <c r="S346" i="32" a="1"/>
  <c r="S346" i="32" s="1"/>
  <c r="H346" i="32"/>
  <c r="C346" i="32"/>
  <c r="AV345" i="32"/>
  <c r="AU345" i="32"/>
  <c r="AT345" i="32"/>
  <c r="AQ345" i="32"/>
  <c r="AP345" i="32"/>
  <c r="AO345" i="32"/>
  <c r="AN345" i="32"/>
  <c r="AM345" i="32"/>
  <c r="AL345" i="32"/>
  <c r="AK345" i="32"/>
  <c r="AJ345" i="32"/>
  <c r="AI345" i="32"/>
  <c r="AC345" i="32"/>
  <c r="V345" i="32" a="1"/>
  <c r="V345" i="32" s="1"/>
  <c r="T345" i="32" a="1"/>
  <c r="T345" i="32" s="1"/>
  <c r="S345" i="32" a="1"/>
  <c r="S345" i="32" s="1"/>
  <c r="H345" i="32"/>
  <c r="C345" i="32"/>
  <c r="AV344" i="32"/>
  <c r="AU344" i="32"/>
  <c r="AT344" i="32"/>
  <c r="AQ344" i="32"/>
  <c r="AP344" i="32"/>
  <c r="AO344" i="32"/>
  <c r="AN344" i="32"/>
  <c r="AM344" i="32"/>
  <c r="AL344" i="32"/>
  <c r="AK344" i="32"/>
  <c r="AJ344" i="32"/>
  <c r="AI344" i="32"/>
  <c r="AC344" i="32"/>
  <c r="V344" i="32" a="1"/>
  <c r="V344" i="32" s="1"/>
  <c r="T344" i="32" a="1"/>
  <c r="T344" i="32" s="1"/>
  <c r="S344" i="32" a="1"/>
  <c r="S344" i="32" s="1"/>
  <c r="H344" i="32"/>
  <c r="C344" i="32"/>
  <c r="AV343" i="32"/>
  <c r="AU343" i="32"/>
  <c r="AT343" i="32"/>
  <c r="AQ343" i="32"/>
  <c r="AP343" i="32"/>
  <c r="AO343" i="32"/>
  <c r="AN343" i="32"/>
  <c r="AM343" i="32"/>
  <c r="AL343" i="32"/>
  <c r="AK343" i="32"/>
  <c r="AJ343" i="32"/>
  <c r="AI343" i="32"/>
  <c r="AC343" i="32"/>
  <c r="V343" i="32" a="1"/>
  <c r="V343" i="32" s="1"/>
  <c r="T343" i="32" a="1"/>
  <c r="T343" i="32" s="1"/>
  <c r="S343" i="32" a="1"/>
  <c r="S343" i="32" s="1"/>
  <c r="H343" i="32"/>
  <c r="C343" i="32"/>
  <c r="AV342" i="32"/>
  <c r="AU342" i="32"/>
  <c r="AT342" i="32"/>
  <c r="AQ342" i="32"/>
  <c r="AP342" i="32"/>
  <c r="AO342" i="32"/>
  <c r="AN342" i="32"/>
  <c r="AM342" i="32"/>
  <c r="AL342" i="32"/>
  <c r="AK342" i="32"/>
  <c r="AJ342" i="32"/>
  <c r="AI342" i="32"/>
  <c r="AC342" i="32"/>
  <c r="V342" i="32" a="1"/>
  <c r="V342" i="32" s="1"/>
  <c r="T342" i="32" a="1"/>
  <c r="T342" i="32" s="1"/>
  <c r="S342" i="32" a="1"/>
  <c r="S342" i="32" s="1"/>
  <c r="H342" i="32"/>
  <c r="C342" i="32"/>
  <c r="AV341" i="32"/>
  <c r="AU341" i="32"/>
  <c r="AT341" i="32"/>
  <c r="AQ341" i="32"/>
  <c r="AP341" i="32"/>
  <c r="AO341" i="32"/>
  <c r="AN341" i="32"/>
  <c r="AM341" i="32"/>
  <c r="AL341" i="32"/>
  <c r="AK341" i="32"/>
  <c r="AJ341" i="32"/>
  <c r="AI341" i="32"/>
  <c r="AC341" i="32"/>
  <c r="V341" i="32" a="1"/>
  <c r="V341" i="32" s="1"/>
  <c r="T341" i="32" a="1"/>
  <c r="T341" i="32" s="1"/>
  <c r="S341" i="32" a="1"/>
  <c r="S341" i="32" s="1"/>
  <c r="H341" i="32"/>
  <c r="C341" i="32"/>
  <c r="AV340" i="32"/>
  <c r="AU340" i="32"/>
  <c r="AT340" i="32"/>
  <c r="AQ340" i="32"/>
  <c r="AP340" i="32"/>
  <c r="AO340" i="32"/>
  <c r="AN340" i="32"/>
  <c r="AM340" i="32"/>
  <c r="AL340" i="32"/>
  <c r="AK340" i="32"/>
  <c r="AJ340" i="32"/>
  <c r="AI340" i="32"/>
  <c r="AC340" i="32"/>
  <c r="V340" i="32" a="1"/>
  <c r="V340" i="32" s="1"/>
  <c r="T340" i="32" a="1"/>
  <c r="T340" i="32" s="1"/>
  <c r="S340" i="32" a="1"/>
  <c r="S340" i="32" s="1"/>
  <c r="H340" i="32"/>
  <c r="C340" i="32"/>
  <c r="AV339" i="32"/>
  <c r="AU339" i="32"/>
  <c r="AT339" i="32"/>
  <c r="AQ339" i="32"/>
  <c r="AP339" i="32"/>
  <c r="AO339" i="32"/>
  <c r="AN339" i="32"/>
  <c r="AM339" i="32"/>
  <c r="AL339" i="32"/>
  <c r="AK339" i="32"/>
  <c r="AJ339" i="32"/>
  <c r="AI339" i="32"/>
  <c r="AC339" i="32"/>
  <c r="V339" i="32" a="1"/>
  <c r="V339" i="32" s="1"/>
  <c r="T339" i="32" a="1"/>
  <c r="T339" i="32" s="1"/>
  <c r="S339" i="32" a="1"/>
  <c r="S339" i="32" s="1"/>
  <c r="H339" i="32"/>
  <c r="C339" i="32"/>
  <c r="AV338" i="32"/>
  <c r="AU338" i="32"/>
  <c r="AT338" i="32"/>
  <c r="AQ338" i="32"/>
  <c r="AP338" i="32"/>
  <c r="AO338" i="32"/>
  <c r="AN338" i="32"/>
  <c r="AM338" i="32"/>
  <c r="AL338" i="32"/>
  <c r="AK338" i="32"/>
  <c r="AJ338" i="32"/>
  <c r="AI338" i="32"/>
  <c r="AC338" i="32"/>
  <c r="V338" i="32" a="1"/>
  <c r="V338" i="32" s="1"/>
  <c r="T338" i="32" a="1"/>
  <c r="T338" i="32" s="1"/>
  <c r="S338" i="32" a="1"/>
  <c r="S338" i="32" s="1"/>
  <c r="H338" i="32"/>
  <c r="C338" i="32"/>
  <c r="AV337" i="32"/>
  <c r="AU337" i="32"/>
  <c r="AT337" i="32"/>
  <c r="AQ337" i="32"/>
  <c r="AP337" i="32"/>
  <c r="AO337" i="32"/>
  <c r="AN337" i="32"/>
  <c r="AM337" i="32"/>
  <c r="AL337" i="32"/>
  <c r="AK337" i="32"/>
  <c r="AJ337" i="32"/>
  <c r="AI337" i="32"/>
  <c r="AC337" i="32"/>
  <c r="V337" i="32" a="1"/>
  <c r="V337" i="32" s="1"/>
  <c r="T337" i="32" a="1"/>
  <c r="T337" i="32" s="1"/>
  <c r="S337" i="32" a="1"/>
  <c r="S337" i="32" s="1"/>
  <c r="H337" i="32"/>
  <c r="C337" i="32"/>
  <c r="AV336" i="32"/>
  <c r="AU336" i="32"/>
  <c r="AT336" i="32"/>
  <c r="AQ336" i="32"/>
  <c r="AP336" i="32"/>
  <c r="AO336" i="32"/>
  <c r="AN336" i="32"/>
  <c r="AM336" i="32"/>
  <c r="AL336" i="32"/>
  <c r="AK336" i="32"/>
  <c r="AJ336" i="32"/>
  <c r="AI336" i="32"/>
  <c r="AC336" i="32"/>
  <c r="V336" i="32" a="1"/>
  <c r="V336" i="32" s="1"/>
  <c r="T336" i="32" a="1"/>
  <c r="T336" i="32" s="1"/>
  <c r="S336" i="32" a="1"/>
  <c r="S336" i="32" s="1"/>
  <c r="H336" i="32"/>
  <c r="C336" i="32"/>
  <c r="AV335" i="32"/>
  <c r="AU335" i="32"/>
  <c r="AT335" i="32"/>
  <c r="AQ335" i="32"/>
  <c r="AP335" i="32"/>
  <c r="AO335" i="32"/>
  <c r="AN335" i="32"/>
  <c r="AM335" i="32"/>
  <c r="AL335" i="32"/>
  <c r="AK335" i="32"/>
  <c r="AJ335" i="32"/>
  <c r="AI335" i="32"/>
  <c r="AC335" i="32"/>
  <c r="V335" i="32" a="1"/>
  <c r="V335" i="32" s="1"/>
  <c r="T335" i="32" a="1"/>
  <c r="T335" i="32" s="1"/>
  <c r="S335" i="32" a="1"/>
  <c r="S335" i="32" s="1"/>
  <c r="H335" i="32"/>
  <c r="C335" i="32"/>
  <c r="AV334" i="32"/>
  <c r="AU334" i="32"/>
  <c r="AT334" i="32"/>
  <c r="AQ334" i="32"/>
  <c r="AP334" i="32"/>
  <c r="AO334" i="32"/>
  <c r="AN334" i="32"/>
  <c r="AM334" i="32"/>
  <c r="AL334" i="32"/>
  <c r="AK334" i="32"/>
  <c r="AJ334" i="32"/>
  <c r="AI334" i="32"/>
  <c r="AC334" i="32"/>
  <c r="V334" i="32" a="1"/>
  <c r="V334" i="32" s="1"/>
  <c r="T334" i="32" a="1"/>
  <c r="T334" i="32" s="1"/>
  <c r="S334" i="32" a="1"/>
  <c r="S334" i="32" s="1"/>
  <c r="H334" i="32"/>
  <c r="C334" i="32"/>
  <c r="AV333" i="32"/>
  <c r="AU333" i="32"/>
  <c r="AT333" i="32"/>
  <c r="AQ333" i="32"/>
  <c r="AP333" i="32"/>
  <c r="AO333" i="32"/>
  <c r="AN333" i="32"/>
  <c r="AM333" i="32"/>
  <c r="AL333" i="32"/>
  <c r="AK333" i="32"/>
  <c r="AJ333" i="32"/>
  <c r="AI333" i="32"/>
  <c r="AC333" i="32"/>
  <c r="V333" i="32" a="1"/>
  <c r="V333" i="32" s="1"/>
  <c r="T333" i="32" a="1"/>
  <c r="T333" i="32" s="1"/>
  <c r="S333" i="32" a="1"/>
  <c r="S333" i="32" s="1"/>
  <c r="H333" i="32"/>
  <c r="C333" i="32"/>
  <c r="AV332" i="32"/>
  <c r="AU332" i="32"/>
  <c r="AT332" i="32"/>
  <c r="AQ332" i="32"/>
  <c r="AP332" i="32"/>
  <c r="AO332" i="32"/>
  <c r="AN332" i="32"/>
  <c r="AM332" i="32"/>
  <c r="AL332" i="32"/>
  <c r="AK332" i="32"/>
  <c r="AJ332" i="32"/>
  <c r="AI332" i="32"/>
  <c r="AC332" i="32"/>
  <c r="V332" i="32" a="1"/>
  <c r="V332" i="32" s="1"/>
  <c r="T332" i="32" a="1"/>
  <c r="T332" i="32" s="1"/>
  <c r="S332" i="32" a="1"/>
  <c r="S332" i="32" s="1"/>
  <c r="H332" i="32"/>
  <c r="C332" i="32"/>
  <c r="AV331" i="32"/>
  <c r="AU331" i="32"/>
  <c r="AT331" i="32"/>
  <c r="AQ331" i="32"/>
  <c r="AP331" i="32"/>
  <c r="AO331" i="32"/>
  <c r="AN331" i="32"/>
  <c r="AM331" i="32"/>
  <c r="AL331" i="32"/>
  <c r="AK331" i="32"/>
  <c r="AJ331" i="32"/>
  <c r="AI331" i="32"/>
  <c r="AC331" i="32"/>
  <c r="V331" i="32" a="1"/>
  <c r="V331" i="32" s="1"/>
  <c r="T331" i="32" a="1"/>
  <c r="T331" i="32" s="1"/>
  <c r="S331" i="32" a="1"/>
  <c r="S331" i="32" s="1"/>
  <c r="H331" i="32"/>
  <c r="C331" i="32"/>
  <c r="AV330" i="32"/>
  <c r="AU330" i="32"/>
  <c r="AT330" i="32"/>
  <c r="AQ330" i="32"/>
  <c r="AP330" i="32"/>
  <c r="AO330" i="32"/>
  <c r="AN330" i="32"/>
  <c r="AM330" i="32"/>
  <c r="AL330" i="32"/>
  <c r="AK330" i="32"/>
  <c r="AJ330" i="32"/>
  <c r="AI330" i="32"/>
  <c r="AC330" i="32"/>
  <c r="V330" i="32" a="1"/>
  <c r="V330" i="32" s="1"/>
  <c r="T330" i="32" a="1"/>
  <c r="T330" i="32" s="1"/>
  <c r="S330" i="32" a="1"/>
  <c r="S330" i="32" s="1"/>
  <c r="H330" i="32"/>
  <c r="C330" i="32"/>
  <c r="AV329" i="32"/>
  <c r="AU329" i="32"/>
  <c r="AT329" i="32"/>
  <c r="AQ329" i="32"/>
  <c r="AP329" i="32"/>
  <c r="AO329" i="32"/>
  <c r="AN329" i="32"/>
  <c r="AM329" i="32"/>
  <c r="AL329" i="32"/>
  <c r="AK329" i="32"/>
  <c r="AJ329" i="32"/>
  <c r="AI329" i="32"/>
  <c r="AC329" i="32"/>
  <c r="V329" i="32" a="1"/>
  <c r="V329" i="32" s="1"/>
  <c r="T329" i="32" a="1"/>
  <c r="T329" i="32" s="1"/>
  <c r="S329" i="32" a="1"/>
  <c r="S329" i="32" s="1"/>
  <c r="H329" i="32"/>
  <c r="C329" i="32"/>
  <c r="AV328" i="32"/>
  <c r="AU328" i="32"/>
  <c r="AT328" i="32"/>
  <c r="AQ328" i="32"/>
  <c r="AP328" i="32"/>
  <c r="AO328" i="32"/>
  <c r="AN328" i="32"/>
  <c r="AM328" i="32"/>
  <c r="AL328" i="32"/>
  <c r="AK328" i="32"/>
  <c r="AJ328" i="32"/>
  <c r="AI328" i="32"/>
  <c r="AC328" i="32"/>
  <c r="V328" i="32" a="1"/>
  <c r="V328" i="32" s="1"/>
  <c r="T328" i="32" a="1"/>
  <c r="T328" i="32" s="1"/>
  <c r="S328" i="32" a="1"/>
  <c r="S328" i="32" s="1"/>
  <c r="H328" i="32"/>
  <c r="C328" i="32"/>
  <c r="AV327" i="32"/>
  <c r="AU327" i="32"/>
  <c r="AT327" i="32"/>
  <c r="AQ327" i="32"/>
  <c r="AP327" i="32"/>
  <c r="AO327" i="32"/>
  <c r="AN327" i="32"/>
  <c r="AM327" i="32"/>
  <c r="AL327" i="32"/>
  <c r="AK327" i="32"/>
  <c r="AJ327" i="32"/>
  <c r="AI327" i="32"/>
  <c r="V327" i="32" a="1"/>
  <c r="V327" i="32" s="1"/>
  <c r="T327" i="32" a="1"/>
  <c r="T327" i="32" s="1"/>
  <c r="S327" i="32" a="1"/>
  <c r="S327" i="32" s="1"/>
  <c r="H327" i="32"/>
  <c r="C327" i="32"/>
  <c r="AV326" i="32"/>
  <c r="AU326" i="32"/>
  <c r="AT326" i="32"/>
  <c r="AQ326" i="32"/>
  <c r="AP326" i="32"/>
  <c r="AO326" i="32"/>
  <c r="AN326" i="32"/>
  <c r="AM326" i="32"/>
  <c r="AL326" i="32"/>
  <c r="AK326" i="32"/>
  <c r="AJ326" i="32"/>
  <c r="AI326" i="32"/>
  <c r="AC326" i="32"/>
  <c r="V326" i="32" a="1"/>
  <c r="V326" i="32" s="1"/>
  <c r="T326" i="32" a="1"/>
  <c r="T326" i="32" s="1"/>
  <c r="S326" i="32" a="1"/>
  <c r="S326" i="32" s="1"/>
  <c r="H326" i="32"/>
  <c r="C326" i="32"/>
  <c r="AV325" i="32"/>
  <c r="AU325" i="32"/>
  <c r="AT325" i="32"/>
  <c r="AQ325" i="32"/>
  <c r="AP325" i="32"/>
  <c r="AO325" i="32"/>
  <c r="AN325" i="32"/>
  <c r="AM325" i="32"/>
  <c r="AL325" i="32"/>
  <c r="AK325" i="32"/>
  <c r="AJ325" i="32"/>
  <c r="AI325" i="32"/>
  <c r="AC325" i="32"/>
  <c r="V325" i="32" a="1"/>
  <c r="V325" i="32" s="1"/>
  <c r="T325" i="32" a="1"/>
  <c r="T325" i="32" s="1"/>
  <c r="S325" i="32" a="1"/>
  <c r="S325" i="32" s="1"/>
  <c r="H325" i="32"/>
  <c r="C325" i="32"/>
  <c r="AV324" i="32"/>
  <c r="AU324" i="32"/>
  <c r="AT324" i="32"/>
  <c r="AQ324" i="32"/>
  <c r="AP324" i="32"/>
  <c r="AO324" i="32"/>
  <c r="AN324" i="32"/>
  <c r="AM324" i="32"/>
  <c r="AL324" i="32"/>
  <c r="AK324" i="32"/>
  <c r="AJ324" i="32"/>
  <c r="AI324" i="32"/>
  <c r="AC324" i="32"/>
  <c r="V324" i="32" a="1"/>
  <c r="V324" i="32" s="1"/>
  <c r="T324" i="32" a="1"/>
  <c r="T324" i="32" s="1"/>
  <c r="S324" i="32" a="1"/>
  <c r="S324" i="32" s="1"/>
  <c r="H324" i="32"/>
  <c r="C324" i="32"/>
  <c r="AV323" i="32"/>
  <c r="AU323" i="32"/>
  <c r="AT323" i="32"/>
  <c r="AQ323" i="32"/>
  <c r="AP323" i="32"/>
  <c r="AO323" i="32"/>
  <c r="AN323" i="32"/>
  <c r="AM323" i="32"/>
  <c r="AL323" i="32"/>
  <c r="AK323" i="32"/>
  <c r="AJ323" i="32"/>
  <c r="AI323" i="32"/>
  <c r="AC323" i="32"/>
  <c r="V323" i="32" a="1"/>
  <c r="V323" i="32" s="1"/>
  <c r="T323" i="32" a="1"/>
  <c r="T323" i="32" s="1"/>
  <c r="S323" i="32" a="1"/>
  <c r="S323" i="32" s="1"/>
  <c r="H323" i="32"/>
  <c r="C323" i="32"/>
  <c r="AV322" i="32"/>
  <c r="AU322" i="32"/>
  <c r="AT322" i="32"/>
  <c r="AQ322" i="32"/>
  <c r="AP322" i="32"/>
  <c r="AO322" i="32"/>
  <c r="AN322" i="32"/>
  <c r="AM322" i="32"/>
  <c r="AL322" i="32"/>
  <c r="AK322" i="32"/>
  <c r="AJ322" i="32"/>
  <c r="AI322" i="32"/>
  <c r="AC322" i="32"/>
  <c r="V322" i="32" a="1"/>
  <c r="V322" i="32" s="1"/>
  <c r="T322" i="32" a="1"/>
  <c r="T322" i="32" s="1"/>
  <c r="S322" i="32" a="1"/>
  <c r="S322" i="32" s="1"/>
  <c r="H322" i="32"/>
  <c r="C322" i="32"/>
  <c r="AV321" i="32"/>
  <c r="AU321" i="32"/>
  <c r="AT321" i="32"/>
  <c r="AQ321" i="32"/>
  <c r="AP321" i="32"/>
  <c r="AO321" i="32"/>
  <c r="AN321" i="32"/>
  <c r="AM321" i="32"/>
  <c r="AL321" i="32"/>
  <c r="AK321" i="32"/>
  <c r="AJ321" i="32"/>
  <c r="AI321" i="32"/>
  <c r="AC321" i="32"/>
  <c r="V321" i="32" a="1"/>
  <c r="V321" i="32" s="1"/>
  <c r="T321" i="32" a="1"/>
  <c r="T321" i="32" s="1"/>
  <c r="S321" i="32" a="1"/>
  <c r="S321" i="32" s="1"/>
  <c r="H321" i="32"/>
  <c r="C321" i="32"/>
  <c r="AV320" i="32"/>
  <c r="AU320" i="32"/>
  <c r="AT320" i="32"/>
  <c r="AQ320" i="32"/>
  <c r="AP320" i="32"/>
  <c r="AO320" i="32"/>
  <c r="AN320" i="32"/>
  <c r="AM320" i="32"/>
  <c r="AL320" i="32"/>
  <c r="AK320" i="32"/>
  <c r="AJ320" i="32"/>
  <c r="AI320" i="32"/>
  <c r="AC320" i="32"/>
  <c r="V320" i="32" a="1"/>
  <c r="V320" i="32" s="1"/>
  <c r="T320" i="32" a="1"/>
  <c r="T320" i="32" s="1"/>
  <c r="S320" i="32" a="1"/>
  <c r="S320" i="32" s="1"/>
  <c r="H320" i="32"/>
  <c r="C320" i="32"/>
  <c r="AV319" i="32"/>
  <c r="AU319" i="32"/>
  <c r="AT319" i="32"/>
  <c r="AQ319" i="32"/>
  <c r="AP319" i="32"/>
  <c r="AO319" i="32"/>
  <c r="AN319" i="32"/>
  <c r="AM319" i="32"/>
  <c r="AL319" i="32"/>
  <c r="AK319" i="32"/>
  <c r="AJ319" i="32"/>
  <c r="AI319" i="32"/>
  <c r="AC319" i="32"/>
  <c r="V319" i="32" a="1"/>
  <c r="V319" i="32" s="1"/>
  <c r="T319" i="32" a="1"/>
  <c r="T319" i="32" s="1"/>
  <c r="S319" i="32" a="1"/>
  <c r="S319" i="32" s="1"/>
  <c r="H319" i="32"/>
  <c r="C319" i="32"/>
  <c r="AV318" i="32"/>
  <c r="AU318" i="32"/>
  <c r="AT318" i="32"/>
  <c r="AQ318" i="32"/>
  <c r="AP318" i="32"/>
  <c r="AO318" i="32"/>
  <c r="AN318" i="32"/>
  <c r="AM318" i="32"/>
  <c r="AL318" i="32"/>
  <c r="AK318" i="32"/>
  <c r="AJ318" i="32"/>
  <c r="AI318" i="32"/>
  <c r="AC318" i="32"/>
  <c r="V318" i="32" a="1"/>
  <c r="V318" i="32" s="1"/>
  <c r="T318" i="32" a="1"/>
  <c r="T318" i="32" s="1"/>
  <c r="S318" i="32" a="1"/>
  <c r="S318" i="32" s="1"/>
  <c r="H318" i="32"/>
  <c r="C318" i="32"/>
  <c r="AV317" i="32"/>
  <c r="AU317" i="32"/>
  <c r="AT317" i="32"/>
  <c r="AQ317" i="32"/>
  <c r="AP317" i="32"/>
  <c r="AO317" i="32"/>
  <c r="AN317" i="32"/>
  <c r="AM317" i="32"/>
  <c r="AL317" i="32"/>
  <c r="AK317" i="32"/>
  <c r="AJ317" i="32"/>
  <c r="AI317" i="32"/>
  <c r="AC317" i="32"/>
  <c r="V317" i="32" a="1"/>
  <c r="V317" i="32" s="1"/>
  <c r="T317" i="32" a="1"/>
  <c r="T317" i="32" s="1"/>
  <c r="S317" i="32" a="1"/>
  <c r="S317" i="32" s="1"/>
  <c r="H317" i="32"/>
  <c r="C317" i="32"/>
  <c r="AV316" i="32"/>
  <c r="AU316" i="32"/>
  <c r="AT316" i="32"/>
  <c r="AQ316" i="32"/>
  <c r="AP316" i="32"/>
  <c r="AO316" i="32"/>
  <c r="AN316" i="32"/>
  <c r="AM316" i="32"/>
  <c r="AL316" i="32"/>
  <c r="AK316" i="32"/>
  <c r="AJ316" i="32"/>
  <c r="AI316" i="32"/>
  <c r="AC316" i="32"/>
  <c r="V316" i="32" a="1"/>
  <c r="V316" i="32" s="1"/>
  <c r="T316" i="32" a="1"/>
  <c r="T316" i="32" s="1"/>
  <c r="S316" i="32" a="1"/>
  <c r="S316" i="32" s="1"/>
  <c r="H316" i="32"/>
  <c r="C316" i="32"/>
  <c r="AV315" i="32"/>
  <c r="AU315" i="32"/>
  <c r="AT315" i="32"/>
  <c r="AQ315" i="32"/>
  <c r="AP315" i="32"/>
  <c r="AO315" i="32"/>
  <c r="AN315" i="32"/>
  <c r="AM315" i="32"/>
  <c r="AL315" i="32"/>
  <c r="AK315" i="32"/>
  <c r="AJ315" i="32"/>
  <c r="AI315" i="32"/>
  <c r="AC315" i="32"/>
  <c r="V315" i="32" a="1"/>
  <c r="V315" i="32" s="1"/>
  <c r="T315" i="32" a="1"/>
  <c r="T315" i="32" s="1"/>
  <c r="S315" i="32" a="1"/>
  <c r="S315" i="32" s="1"/>
  <c r="H315" i="32"/>
  <c r="C315" i="32"/>
  <c r="AV314" i="32"/>
  <c r="AU314" i="32"/>
  <c r="AT314" i="32"/>
  <c r="AQ314" i="32"/>
  <c r="AP314" i="32"/>
  <c r="AO314" i="32"/>
  <c r="AN314" i="32"/>
  <c r="AM314" i="32"/>
  <c r="AL314" i="32"/>
  <c r="AK314" i="32"/>
  <c r="AJ314" i="32"/>
  <c r="AI314" i="32"/>
  <c r="AC314" i="32"/>
  <c r="V314" i="32" a="1"/>
  <c r="V314" i="32" s="1"/>
  <c r="T314" i="32" a="1"/>
  <c r="T314" i="32" s="1"/>
  <c r="S314" i="32" a="1"/>
  <c r="S314" i="32" s="1"/>
  <c r="H314" i="32"/>
  <c r="C314" i="32"/>
  <c r="AV313" i="32"/>
  <c r="AU313" i="32"/>
  <c r="AT313" i="32"/>
  <c r="AQ313" i="32"/>
  <c r="AP313" i="32"/>
  <c r="AO313" i="32"/>
  <c r="AN313" i="32"/>
  <c r="AM313" i="32"/>
  <c r="AL313" i="32"/>
  <c r="AK313" i="32"/>
  <c r="AJ313" i="32"/>
  <c r="AI313" i="32"/>
  <c r="AC313" i="32"/>
  <c r="V313" i="32" a="1"/>
  <c r="V313" i="32" s="1"/>
  <c r="T313" i="32" a="1"/>
  <c r="T313" i="32" s="1"/>
  <c r="S313" i="32" a="1"/>
  <c r="S313" i="32" s="1"/>
  <c r="H313" i="32"/>
  <c r="C313" i="32"/>
  <c r="AV312" i="32"/>
  <c r="AU312" i="32"/>
  <c r="AT312" i="32"/>
  <c r="AQ312" i="32"/>
  <c r="AP312" i="32"/>
  <c r="AO312" i="32"/>
  <c r="AN312" i="32"/>
  <c r="AM312" i="32"/>
  <c r="AL312" i="32"/>
  <c r="AK312" i="32"/>
  <c r="AJ312" i="32"/>
  <c r="AI312" i="32"/>
  <c r="AC312" i="32"/>
  <c r="V312" i="32" a="1"/>
  <c r="V312" i="32" s="1"/>
  <c r="T312" i="32" a="1"/>
  <c r="T312" i="32" s="1"/>
  <c r="S312" i="32" a="1"/>
  <c r="S312" i="32" s="1"/>
  <c r="H312" i="32"/>
  <c r="C312" i="32"/>
  <c r="AV311" i="32"/>
  <c r="AU311" i="32"/>
  <c r="AT311" i="32"/>
  <c r="AQ311" i="32"/>
  <c r="AP311" i="32"/>
  <c r="AO311" i="32"/>
  <c r="AN311" i="32"/>
  <c r="AM311" i="32"/>
  <c r="AL311" i="32"/>
  <c r="AK311" i="32"/>
  <c r="AJ311" i="32"/>
  <c r="AI311" i="32"/>
  <c r="AC311" i="32"/>
  <c r="V311" i="32" a="1"/>
  <c r="V311" i="32" s="1"/>
  <c r="T311" i="32" a="1"/>
  <c r="T311" i="32" s="1"/>
  <c r="S311" i="32" a="1"/>
  <c r="S311" i="32" s="1"/>
  <c r="H311" i="32"/>
  <c r="C311" i="32"/>
  <c r="AV310" i="32"/>
  <c r="AU310" i="32"/>
  <c r="AT310" i="32"/>
  <c r="AQ310" i="32"/>
  <c r="AP310" i="32"/>
  <c r="AO310" i="32"/>
  <c r="AN310" i="32"/>
  <c r="AM310" i="32"/>
  <c r="AL310" i="32"/>
  <c r="AK310" i="32"/>
  <c r="AJ310" i="32"/>
  <c r="AI310" i="32"/>
  <c r="AC310" i="32"/>
  <c r="V310" i="32" a="1"/>
  <c r="V310" i="32" s="1"/>
  <c r="T310" i="32" a="1"/>
  <c r="T310" i="32" s="1"/>
  <c r="S310" i="32" a="1"/>
  <c r="S310" i="32" s="1"/>
  <c r="H310" i="32"/>
  <c r="C310" i="32"/>
  <c r="AV309" i="32"/>
  <c r="AU309" i="32"/>
  <c r="AT309" i="32"/>
  <c r="AQ309" i="32"/>
  <c r="AP309" i="32"/>
  <c r="AO309" i="32"/>
  <c r="AN309" i="32"/>
  <c r="AM309" i="32"/>
  <c r="AL309" i="32"/>
  <c r="AK309" i="32"/>
  <c r="AJ309" i="32"/>
  <c r="AI309" i="32"/>
  <c r="AC309" i="32"/>
  <c r="V309" i="32" a="1"/>
  <c r="V309" i="32" s="1"/>
  <c r="T309" i="32" a="1"/>
  <c r="T309" i="32" s="1"/>
  <c r="S309" i="32" a="1"/>
  <c r="S309" i="32" s="1"/>
  <c r="H309" i="32"/>
  <c r="C309" i="32"/>
  <c r="AV308" i="32"/>
  <c r="AU308" i="32"/>
  <c r="AT308" i="32"/>
  <c r="AQ308" i="32"/>
  <c r="AP308" i="32"/>
  <c r="AO308" i="32"/>
  <c r="AN308" i="32"/>
  <c r="AM308" i="32"/>
  <c r="AL308" i="32"/>
  <c r="AK308" i="32"/>
  <c r="AJ308" i="32"/>
  <c r="AI308" i="32"/>
  <c r="AC308" i="32"/>
  <c r="V308" i="32" a="1"/>
  <c r="V308" i="32" s="1"/>
  <c r="T308" i="32" a="1"/>
  <c r="T308" i="32" s="1"/>
  <c r="S308" i="32" a="1"/>
  <c r="S308" i="32" s="1"/>
  <c r="H308" i="32"/>
  <c r="C308" i="32"/>
  <c r="AV307" i="32"/>
  <c r="AU307" i="32"/>
  <c r="AT307" i="32"/>
  <c r="AQ307" i="32"/>
  <c r="AP307" i="32"/>
  <c r="AO307" i="32"/>
  <c r="AN307" i="32"/>
  <c r="AM307" i="32"/>
  <c r="AL307" i="32"/>
  <c r="AK307" i="32"/>
  <c r="AJ307" i="32"/>
  <c r="AI307" i="32"/>
  <c r="AC307" i="32"/>
  <c r="V307" i="32" a="1"/>
  <c r="V307" i="32" s="1"/>
  <c r="T307" i="32" a="1"/>
  <c r="T307" i="32" s="1"/>
  <c r="S307" i="32" a="1"/>
  <c r="S307" i="32" s="1"/>
  <c r="H307" i="32"/>
  <c r="C307" i="32"/>
  <c r="AV306" i="32"/>
  <c r="AU306" i="32"/>
  <c r="AT306" i="32"/>
  <c r="AQ306" i="32"/>
  <c r="AP306" i="32"/>
  <c r="AO306" i="32"/>
  <c r="AN306" i="32"/>
  <c r="AM306" i="32"/>
  <c r="AL306" i="32"/>
  <c r="AK306" i="32"/>
  <c r="AJ306" i="32"/>
  <c r="AI306" i="32"/>
  <c r="AC306" i="32"/>
  <c r="V306" i="32" a="1"/>
  <c r="V306" i="32" s="1"/>
  <c r="T306" i="32" a="1"/>
  <c r="T306" i="32" s="1"/>
  <c r="S306" i="32" a="1"/>
  <c r="S306" i="32" s="1"/>
  <c r="H306" i="32"/>
  <c r="C306" i="32"/>
  <c r="AV305" i="32"/>
  <c r="AU305" i="32"/>
  <c r="AT305" i="32"/>
  <c r="AQ305" i="32"/>
  <c r="AP305" i="32"/>
  <c r="AO305" i="32"/>
  <c r="AN305" i="32"/>
  <c r="AM305" i="32"/>
  <c r="AL305" i="32"/>
  <c r="AK305" i="32"/>
  <c r="AJ305" i="32"/>
  <c r="AI305" i="32"/>
  <c r="AC305" i="32"/>
  <c r="V305" i="32" a="1"/>
  <c r="V305" i="32" s="1"/>
  <c r="T305" i="32" a="1"/>
  <c r="T305" i="32" s="1"/>
  <c r="S305" i="32" a="1"/>
  <c r="S305" i="32" s="1"/>
  <c r="H305" i="32"/>
  <c r="C305" i="32"/>
  <c r="AV304" i="32"/>
  <c r="AU304" i="32"/>
  <c r="AT304" i="32"/>
  <c r="AQ304" i="32"/>
  <c r="AP304" i="32"/>
  <c r="AO304" i="32"/>
  <c r="AN304" i="32"/>
  <c r="AM304" i="32"/>
  <c r="AL304" i="32"/>
  <c r="AK304" i="32"/>
  <c r="AJ304" i="32"/>
  <c r="AI304" i="32"/>
  <c r="AC304" i="32"/>
  <c r="V304" i="32" a="1"/>
  <c r="V304" i="32" s="1"/>
  <c r="T304" i="32" a="1"/>
  <c r="T304" i="32" s="1"/>
  <c r="S304" i="32" a="1"/>
  <c r="S304" i="32" s="1"/>
  <c r="H304" i="32"/>
  <c r="C304" i="32"/>
  <c r="AV303" i="32"/>
  <c r="AU303" i="32"/>
  <c r="AT303" i="32"/>
  <c r="AQ303" i="32"/>
  <c r="AP303" i="32"/>
  <c r="AO303" i="32"/>
  <c r="AN303" i="32"/>
  <c r="AM303" i="32"/>
  <c r="AL303" i="32"/>
  <c r="AK303" i="32"/>
  <c r="AJ303" i="32"/>
  <c r="AI303" i="32"/>
  <c r="AC303" i="32"/>
  <c r="V303" i="32" a="1"/>
  <c r="V303" i="32" s="1"/>
  <c r="T303" i="32" a="1"/>
  <c r="T303" i="32" s="1"/>
  <c r="S303" i="32" a="1"/>
  <c r="S303" i="32" s="1"/>
  <c r="H303" i="32"/>
  <c r="C303" i="32"/>
  <c r="AV302" i="32"/>
  <c r="AU302" i="32"/>
  <c r="AT302" i="32"/>
  <c r="AQ302" i="32"/>
  <c r="AP302" i="32"/>
  <c r="AO302" i="32"/>
  <c r="AN302" i="32"/>
  <c r="AM302" i="32"/>
  <c r="AL302" i="32"/>
  <c r="AK302" i="32"/>
  <c r="AJ302" i="32"/>
  <c r="AI302" i="32"/>
  <c r="AC302" i="32"/>
  <c r="V302" i="32" a="1"/>
  <c r="V302" i="32" s="1"/>
  <c r="T302" i="32" a="1"/>
  <c r="T302" i="32" s="1"/>
  <c r="S302" i="32" a="1"/>
  <c r="S302" i="32" s="1"/>
  <c r="H302" i="32"/>
  <c r="C302" i="32"/>
  <c r="AV301" i="32"/>
  <c r="AU301" i="32"/>
  <c r="AT301" i="32"/>
  <c r="AQ301" i="32"/>
  <c r="AP301" i="32"/>
  <c r="AO301" i="32"/>
  <c r="AN301" i="32"/>
  <c r="AM301" i="32"/>
  <c r="AL301" i="32"/>
  <c r="AK301" i="32"/>
  <c r="AJ301" i="32"/>
  <c r="AI301" i="32"/>
  <c r="AC301" i="32"/>
  <c r="V301" i="32" a="1"/>
  <c r="V301" i="32" s="1"/>
  <c r="T301" i="32" a="1"/>
  <c r="T301" i="32" s="1"/>
  <c r="S301" i="32" a="1"/>
  <c r="S301" i="32" s="1"/>
  <c r="H301" i="32"/>
  <c r="C301" i="32"/>
  <c r="AV300" i="32"/>
  <c r="AU300" i="32"/>
  <c r="AT300" i="32"/>
  <c r="AQ300" i="32"/>
  <c r="AP300" i="32"/>
  <c r="AO300" i="32"/>
  <c r="AN300" i="32"/>
  <c r="AM300" i="32"/>
  <c r="AL300" i="32"/>
  <c r="AK300" i="32"/>
  <c r="AJ300" i="32"/>
  <c r="AI300" i="32"/>
  <c r="AC300" i="32"/>
  <c r="V300" i="32" a="1"/>
  <c r="V300" i="32" s="1"/>
  <c r="T300" i="32" a="1"/>
  <c r="T300" i="32" s="1"/>
  <c r="S300" i="32" a="1"/>
  <c r="S300" i="32" s="1"/>
  <c r="H300" i="32"/>
  <c r="C300" i="32"/>
  <c r="AV299" i="32"/>
  <c r="AU299" i="32"/>
  <c r="AT299" i="32"/>
  <c r="AQ299" i="32"/>
  <c r="AP299" i="32"/>
  <c r="AO299" i="32"/>
  <c r="AN299" i="32"/>
  <c r="AM299" i="32"/>
  <c r="AL299" i="32"/>
  <c r="AK299" i="32"/>
  <c r="AJ299" i="32"/>
  <c r="AI299" i="32"/>
  <c r="AC299" i="32"/>
  <c r="V299" i="32" a="1"/>
  <c r="V299" i="32" s="1"/>
  <c r="T299" i="32" a="1"/>
  <c r="T299" i="32" s="1"/>
  <c r="S299" i="32" a="1"/>
  <c r="S299" i="32" s="1"/>
  <c r="H299" i="32"/>
  <c r="C299" i="32"/>
  <c r="AV298" i="32"/>
  <c r="AU298" i="32"/>
  <c r="AT298" i="32"/>
  <c r="AQ298" i="32"/>
  <c r="AP298" i="32"/>
  <c r="AO298" i="32"/>
  <c r="AN298" i="32"/>
  <c r="AM298" i="32"/>
  <c r="AL298" i="32"/>
  <c r="AK298" i="32"/>
  <c r="AJ298" i="32"/>
  <c r="AI298" i="32"/>
  <c r="AC298" i="32"/>
  <c r="V298" i="32" a="1"/>
  <c r="V298" i="32" s="1"/>
  <c r="T298" i="32" a="1"/>
  <c r="T298" i="32" s="1"/>
  <c r="S298" i="32" a="1"/>
  <c r="S298" i="32" s="1"/>
  <c r="H298" i="32"/>
  <c r="C298" i="32"/>
  <c r="AV297" i="32"/>
  <c r="AU297" i="32"/>
  <c r="AT297" i="32"/>
  <c r="AQ297" i="32"/>
  <c r="AP297" i="32"/>
  <c r="AO297" i="32"/>
  <c r="AN297" i="32"/>
  <c r="AM297" i="32"/>
  <c r="AL297" i="32"/>
  <c r="AK297" i="32"/>
  <c r="AJ297" i="32"/>
  <c r="AI297" i="32"/>
  <c r="AC297" i="32"/>
  <c r="V297" i="32" a="1"/>
  <c r="V297" i="32" s="1"/>
  <c r="T297" i="32" a="1"/>
  <c r="T297" i="32" s="1"/>
  <c r="S297" i="32" a="1"/>
  <c r="S297" i="32" s="1"/>
  <c r="H297" i="32"/>
  <c r="C297" i="32"/>
  <c r="AV296" i="32"/>
  <c r="AU296" i="32"/>
  <c r="AT296" i="32"/>
  <c r="AQ296" i="32"/>
  <c r="AP296" i="32"/>
  <c r="AO296" i="32"/>
  <c r="AN296" i="32"/>
  <c r="AM296" i="32"/>
  <c r="AL296" i="32"/>
  <c r="AK296" i="32"/>
  <c r="AJ296" i="32"/>
  <c r="AI296" i="32"/>
  <c r="AC296" i="32"/>
  <c r="V296" i="32" a="1"/>
  <c r="V296" i="32" s="1"/>
  <c r="T296" i="32" a="1"/>
  <c r="T296" i="32" s="1"/>
  <c r="S296" i="32" a="1"/>
  <c r="S296" i="32" s="1"/>
  <c r="H296" i="32"/>
  <c r="C296" i="32"/>
  <c r="AV295" i="32"/>
  <c r="AU295" i="32"/>
  <c r="AT295" i="32"/>
  <c r="AQ295" i="32"/>
  <c r="AP295" i="32"/>
  <c r="AO295" i="32"/>
  <c r="AN295" i="32"/>
  <c r="AM295" i="32"/>
  <c r="AL295" i="32"/>
  <c r="AK295" i="32"/>
  <c r="AJ295" i="32"/>
  <c r="AI295" i="32"/>
  <c r="AC295" i="32"/>
  <c r="V295" i="32" a="1"/>
  <c r="V295" i="32" s="1"/>
  <c r="T295" i="32" a="1"/>
  <c r="T295" i="32" s="1"/>
  <c r="S295" i="32" a="1"/>
  <c r="S295" i="32" s="1"/>
  <c r="H295" i="32"/>
  <c r="C295" i="32"/>
  <c r="AV294" i="32"/>
  <c r="AU294" i="32"/>
  <c r="AT294" i="32"/>
  <c r="AQ294" i="32"/>
  <c r="AP294" i="32"/>
  <c r="AO294" i="32"/>
  <c r="AN294" i="32"/>
  <c r="AM294" i="32"/>
  <c r="AL294" i="32"/>
  <c r="AK294" i="32"/>
  <c r="AJ294" i="32"/>
  <c r="AI294" i="32"/>
  <c r="AC294" i="32"/>
  <c r="V294" i="32" a="1"/>
  <c r="V294" i="32" s="1"/>
  <c r="T294" i="32" a="1"/>
  <c r="T294" i="32" s="1"/>
  <c r="S294" i="32" a="1"/>
  <c r="S294" i="32" s="1"/>
  <c r="H294" i="32"/>
  <c r="C294" i="32"/>
  <c r="AV293" i="32"/>
  <c r="AU293" i="32"/>
  <c r="AT293" i="32"/>
  <c r="AQ293" i="32"/>
  <c r="AP293" i="32"/>
  <c r="AO293" i="32"/>
  <c r="AN293" i="32"/>
  <c r="AM293" i="32"/>
  <c r="AL293" i="32"/>
  <c r="AK293" i="32"/>
  <c r="AJ293" i="32"/>
  <c r="AI293" i="32"/>
  <c r="AC293" i="32"/>
  <c r="V293" i="32" a="1"/>
  <c r="V293" i="32" s="1"/>
  <c r="T293" i="32" a="1"/>
  <c r="T293" i="32" s="1"/>
  <c r="S293" i="32" a="1"/>
  <c r="S293" i="32" s="1"/>
  <c r="H293" i="32"/>
  <c r="C293" i="32"/>
  <c r="AV292" i="32"/>
  <c r="AU292" i="32"/>
  <c r="AT292" i="32"/>
  <c r="AQ292" i="32"/>
  <c r="AP292" i="32"/>
  <c r="AO292" i="32"/>
  <c r="AN292" i="32"/>
  <c r="AM292" i="32"/>
  <c r="AL292" i="32"/>
  <c r="AK292" i="32"/>
  <c r="AJ292" i="32"/>
  <c r="AI292" i="32"/>
  <c r="V292" i="32" a="1"/>
  <c r="V292" i="32" s="1"/>
  <c r="T292" i="32" a="1"/>
  <c r="T292" i="32" s="1"/>
  <c r="S292" i="32" a="1"/>
  <c r="S292" i="32" s="1"/>
  <c r="H292" i="32"/>
  <c r="C292" i="32"/>
  <c r="AV291" i="32"/>
  <c r="AU291" i="32"/>
  <c r="AT291" i="32"/>
  <c r="AQ291" i="32"/>
  <c r="AP291" i="32"/>
  <c r="AO291" i="32"/>
  <c r="AN291" i="32"/>
  <c r="AM291" i="32"/>
  <c r="AL291" i="32"/>
  <c r="AK291" i="32"/>
  <c r="AJ291" i="32"/>
  <c r="AI291" i="32"/>
  <c r="AC291" i="32"/>
  <c r="V291" i="32" a="1"/>
  <c r="V291" i="32" s="1"/>
  <c r="T291" i="32" a="1"/>
  <c r="T291" i="32" s="1"/>
  <c r="S291" i="32" a="1"/>
  <c r="S291" i="32" s="1"/>
  <c r="H291" i="32"/>
  <c r="C291" i="32"/>
  <c r="AV290" i="32"/>
  <c r="AU290" i="32"/>
  <c r="AT290" i="32"/>
  <c r="AQ290" i="32"/>
  <c r="AP290" i="32"/>
  <c r="AO290" i="32"/>
  <c r="AN290" i="32"/>
  <c r="AM290" i="32"/>
  <c r="AL290" i="32"/>
  <c r="AK290" i="32"/>
  <c r="AJ290" i="32"/>
  <c r="AI290" i="32"/>
  <c r="V290" i="32" a="1"/>
  <c r="V290" i="32" s="1"/>
  <c r="T290" i="32" a="1"/>
  <c r="T290" i="32" s="1"/>
  <c r="S290" i="32" a="1"/>
  <c r="S290" i="32" s="1"/>
  <c r="H290" i="32"/>
  <c r="C290" i="32"/>
  <c r="AV289" i="32"/>
  <c r="AU289" i="32"/>
  <c r="AT289" i="32"/>
  <c r="AQ289" i="32"/>
  <c r="AP289" i="32"/>
  <c r="AO289" i="32"/>
  <c r="AN289" i="32"/>
  <c r="AM289" i="32"/>
  <c r="AL289" i="32"/>
  <c r="AK289" i="32"/>
  <c r="AJ289" i="32"/>
  <c r="AI289" i="32"/>
  <c r="V289" i="32" a="1"/>
  <c r="V289" i="32" s="1"/>
  <c r="T289" i="32" a="1"/>
  <c r="T289" i="32" s="1"/>
  <c r="S289" i="32" a="1"/>
  <c r="S289" i="32" s="1"/>
  <c r="H289" i="32"/>
  <c r="C289" i="32"/>
  <c r="AV288" i="32"/>
  <c r="AU288" i="32"/>
  <c r="AT288" i="32"/>
  <c r="AQ288" i="32"/>
  <c r="AP288" i="32"/>
  <c r="AO288" i="32"/>
  <c r="AN288" i="32"/>
  <c r="AM288" i="32"/>
  <c r="AL288" i="32"/>
  <c r="AK288" i="32"/>
  <c r="AJ288" i="32"/>
  <c r="AI288" i="32"/>
  <c r="V288" i="32" a="1"/>
  <c r="V288" i="32" s="1"/>
  <c r="T288" i="32" a="1"/>
  <c r="T288" i="32" s="1"/>
  <c r="S288" i="32" a="1"/>
  <c r="S288" i="32" s="1"/>
  <c r="H288" i="32"/>
  <c r="C288" i="32"/>
  <c r="AV287" i="32"/>
  <c r="AU287" i="32"/>
  <c r="AT287" i="32"/>
  <c r="AQ287" i="32"/>
  <c r="AP287" i="32"/>
  <c r="AO287" i="32"/>
  <c r="AN287" i="32"/>
  <c r="AM287" i="32"/>
  <c r="AL287" i="32"/>
  <c r="AK287" i="32"/>
  <c r="AJ287" i="32"/>
  <c r="AI287" i="32"/>
  <c r="AC287" i="32"/>
  <c r="V287" i="32" a="1"/>
  <c r="V287" i="32" s="1"/>
  <c r="T287" i="32" a="1"/>
  <c r="T287" i="32" s="1"/>
  <c r="S287" i="32" a="1"/>
  <c r="S287" i="32" s="1"/>
  <c r="H287" i="32"/>
  <c r="C287" i="32"/>
  <c r="AV286" i="32"/>
  <c r="AU286" i="32"/>
  <c r="AT286" i="32"/>
  <c r="AQ286" i="32"/>
  <c r="AP286" i="32"/>
  <c r="AO286" i="32"/>
  <c r="AN286" i="32"/>
  <c r="AM286" i="32"/>
  <c r="AL286" i="32"/>
  <c r="AK286" i="32"/>
  <c r="AJ286" i="32"/>
  <c r="AI286" i="32"/>
  <c r="AC286" i="32"/>
  <c r="V286" i="32" a="1"/>
  <c r="V286" i="32" s="1"/>
  <c r="T286" i="32" a="1"/>
  <c r="T286" i="32" s="1"/>
  <c r="S286" i="32" a="1"/>
  <c r="S286" i="32" s="1"/>
  <c r="H286" i="32"/>
  <c r="C286" i="32"/>
  <c r="AV285" i="32"/>
  <c r="AU285" i="32"/>
  <c r="AT285" i="32"/>
  <c r="AQ285" i="32"/>
  <c r="AP285" i="32"/>
  <c r="AO285" i="32"/>
  <c r="AN285" i="32"/>
  <c r="AM285" i="32"/>
  <c r="AL285" i="32"/>
  <c r="AK285" i="32"/>
  <c r="AJ285" i="32"/>
  <c r="AI285" i="32"/>
  <c r="AC285" i="32"/>
  <c r="V285" i="32" a="1"/>
  <c r="V285" i="32" s="1"/>
  <c r="T285" i="32" a="1"/>
  <c r="T285" i="32" s="1"/>
  <c r="S285" i="32" a="1"/>
  <c r="S285" i="32" s="1"/>
  <c r="H285" i="32"/>
  <c r="C285" i="32"/>
  <c r="AV284" i="32"/>
  <c r="AU284" i="32"/>
  <c r="AT284" i="32"/>
  <c r="AQ284" i="32"/>
  <c r="AP284" i="32"/>
  <c r="AO284" i="32"/>
  <c r="AN284" i="32"/>
  <c r="AM284" i="32"/>
  <c r="AL284" i="32"/>
  <c r="AK284" i="32"/>
  <c r="AJ284" i="32"/>
  <c r="AI284" i="32"/>
  <c r="AC284" i="32"/>
  <c r="V284" i="32" a="1"/>
  <c r="V284" i="32" s="1"/>
  <c r="T284" i="32" a="1"/>
  <c r="T284" i="32" s="1"/>
  <c r="S284" i="32" a="1"/>
  <c r="S284" i="32" s="1"/>
  <c r="H284" i="32"/>
  <c r="C284" i="32"/>
  <c r="AV283" i="32"/>
  <c r="AU283" i="32"/>
  <c r="AT283" i="32"/>
  <c r="AQ283" i="32"/>
  <c r="AP283" i="32"/>
  <c r="AO283" i="32"/>
  <c r="AN283" i="32"/>
  <c r="AM283" i="32"/>
  <c r="AL283" i="32"/>
  <c r="AK283" i="32"/>
  <c r="AJ283" i="32"/>
  <c r="AI283" i="32"/>
  <c r="AC283" i="32"/>
  <c r="V283" i="32" a="1"/>
  <c r="V283" i="32" s="1"/>
  <c r="T283" i="32" a="1"/>
  <c r="T283" i="32" s="1"/>
  <c r="S283" i="32" a="1"/>
  <c r="S283" i="32" s="1"/>
  <c r="H283" i="32"/>
  <c r="C283" i="32"/>
  <c r="AV282" i="32"/>
  <c r="AU282" i="32"/>
  <c r="AT282" i="32"/>
  <c r="AQ282" i="32"/>
  <c r="AP282" i="32"/>
  <c r="AO282" i="32"/>
  <c r="AN282" i="32"/>
  <c r="AM282" i="32"/>
  <c r="AL282" i="32"/>
  <c r="AK282" i="32"/>
  <c r="AJ282" i="32"/>
  <c r="AI282" i="32"/>
  <c r="AC282" i="32"/>
  <c r="V282" i="32" a="1"/>
  <c r="V282" i="32" s="1"/>
  <c r="T282" i="32" a="1"/>
  <c r="T282" i="32" s="1"/>
  <c r="S282" i="32" a="1"/>
  <c r="S282" i="32" s="1"/>
  <c r="H282" i="32"/>
  <c r="C282" i="32"/>
  <c r="AV281" i="32"/>
  <c r="AU281" i="32"/>
  <c r="AT281" i="32"/>
  <c r="AQ281" i="32"/>
  <c r="AP281" i="32"/>
  <c r="AO281" i="32"/>
  <c r="AN281" i="32"/>
  <c r="AM281" i="32"/>
  <c r="AL281" i="32"/>
  <c r="AK281" i="32"/>
  <c r="AJ281" i="32"/>
  <c r="AI281" i="32"/>
  <c r="AC281" i="32"/>
  <c r="V281" i="32" a="1"/>
  <c r="V281" i="32" s="1"/>
  <c r="T281" i="32" a="1"/>
  <c r="T281" i="32" s="1"/>
  <c r="S281" i="32" a="1"/>
  <c r="S281" i="32" s="1"/>
  <c r="H281" i="32"/>
  <c r="C281" i="32"/>
  <c r="AV280" i="32"/>
  <c r="AU280" i="32"/>
  <c r="AT280" i="32"/>
  <c r="AQ280" i="32"/>
  <c r="AP280" i="32"/>
  <c r="AO280" i="32"/>
  <c r="AN280" i="32"/>
  <c r="AM280" i="32"/>
  <c r="AL280" i="32"/>
  <c r="AK280" i="32"/>
  <c r="AJ280" i="32"/>
  <c r="AI280" i="32"/>
  <c r="AC280" i="32"/>
  <c r="V280" i="32" a="1"/>
  <c r="V280" i="32" s="1"/>
  <c r="T280" i="32" a="1"/>
  <c r="T280" i="32" s="1"/>
  <c r="S280" i="32" a="1"/>
  <c r="S280" i="32" s="1"/>
  <c r="H280" i="32"/>
  <c r="C280" i="32"/>
  <c r="AV279" i="32"/>
  <c r="AU279" i="32"/>
  <c r="AT279" i="32"/>
  <c r="AQ279" i="32"/>
  <c r="AP279" i="32"/>
  <c r="AO279" i="32"/>
  <c r="AN279" i="32"/>
  <c r="AM279" i="32"/>
  <c r="AL279" i="32"/>
  <c r="AK279" i="32"/>
  <c r="AJ279" i="32"/>
  <c r="AI279" i="32"/>
  <c r="AC279" i="32"/>
  <c r="V279" i="32" a="1"/>
  <c r="V279" i="32" s="1"/>
  <c r="T279" i="32" a="1"/>
  <c r="T279" i="32" s="1"/>
  <c r="S279" i="32" a="1"/>
  <c r="S279" i="32" s="1"/>
  <c r="H279" i="32"/>
  <c r="C279" i="32"/>
  <c r="AV278" i="32"/>
  <c r="AU278" i="32"/>
  <c r="AT278" i="32"/>
  <c r="AQ278" i="32"/>
  <c r="AP278" i="32"/>
  <c r="AO278" i="32"/>
  <c r="AN278" i="32"/>
  <c r="AM278" i="32"/>
  <c r="AL278" i="32"/>
  <c r="AK278" i="32"/>
  <c r="AJ278" i="32"/>
  <c r="AI278" i="32"/>
  <c r="AC278" i="32"/>
  <c r="V278" i="32" a="1"/>
  <c r="V278" i="32" s="1"/>
  <c r="T278" i="32" a="1"/>
  <c r="T278" i="32" s="1"/>
  <c r="S278" i="32" a="1"/>
  <c r="S278" i="32" s="1"/>
  <c r="H278" i="32"/>
  <c r="C278" i="32"/>
  <c r="AV277" i="32"/>
  <c r="AU277" i="32"/>
  <c r="AT277" i="32"/>
  <c r="AQ277" i="32"/>
  <c r="AP277" i="32"/>
  <c r="AO277" i="32"/>
  <c r="AN277" i="32"/>
  <c r="AM277" i="32"/>
  <c r="AL277" i="32"/>
  <c r="AK277" i="32"/>
  <c r="AJ277" i="32"/>
  <c r="AI277" i="32"/>
  <c r="AC277" i="32"/>
  <c r="V277" i="32" a="1"/>
  <c r="V277" i="32" s="1"/>
  <c r="T277" i="32" a="1"/>
  <c r="T277" i="32" s="1"/>
  <c r="S277" i="32" a="1"/>
  <c r="S277" i="32" s="1"/>
  <c r="H277" i="32"/>
  <c r="C277" i="32"/>
  <c r="AV276" i="32"/>
  <c r="AU276" i="32"/>
  <c r="AT276" i="32"/>
  <c r="AQ276" i="32"/>
  <c r="AP276" i="32"/>
  <c r="AO276" i="32"/>
  <c r="AN276" i="32"/>
  <c r="AM276" i="32"/>
  <c r="AL276" i="32"/>
  <c r="AK276" i="32"/>
  <c r="AJ276" i="32"/>
  <c r="AI276" i="32"/>
  <c r="AC276" i="32"/>
  <c r="V276" i="32" a="1"/>
  <c r="V276" i="32" s="1"/>
  <c r="T276" i="32" a="1"/>
  <c r="T276" i="32" s="1"/>
  <c r="S276" i="32" a="1"/>
  <c r="S276" i="32" s="1"/>
  <c r="H276" i="32"/>
  <c r="C276" i="32"/>
  <c r="AV275" i="32"/>
  <c r="AU275" i="32"/>
  <c r="AT275" i="32"/>
  <c r="AQ275" i="32"/>
  <c r="AP275" i="32"/>
  <c r="AO275" i="32"/>
  <c r="AN275" i="32"/>
  <c r="AM275" i="32"/>
  <c r="AL275" i="32"/>
  <c r="AK275" i="32"/>
  <c r="AJ275" i="32"/>
  <c r="AI275" i="32"/>
  <c r="AC275" i="32"/>
  <c r="V275" i="32" a="1"/>
  <c r="V275" i="32" s="1"/>
  <c r="T275" i="32" a="1"/>
  <c r="T275" i="32" s="1"/>
  <c r="S275" i="32" a="1"/>
  <c r="S275" i="32" s="1"/>
  <c r="H275" i="32"/>
  <c r="C275" i="32"/>
  <c r="AV274" i="32"/>
  <c r="AU274" i="32"/>
  <c r="AT274" i="32"/>
  <c r="AQ274" i="32"/>
  <c r="AP274" i="32"/>
  <c r="AO274" i="32"/>
  <c r="AN274" i="32"/>
  <c r="AM274" i="32"/>
  <c r="AL274" i="32"/>
  <c r="AK274" i="32"/>
  <c r="AJ274" i="32"/>
  <c r="AI274" i="32"/>
  <c r="AC274" i="32"/>
  <c r="V274" i="32" a="1"/>
  <c r="V274" i="32" s="1"/>
  <c r="T274" i="32" a="1"/>
  <c r="T274" i="32" s="1"/>
  <c r="S274" i="32" a="1"/>
  <c r="S274" i="32" s="1"/>
  <c r="H274" i="32"/>
  <c r="C274" i="32"/>
  <c r="AV273" i="32"/>
  <c r="AU273" i="32"/>
  <c r="AT273" i="32"/>
  <c r="AQ273" i="32"/>
  <c r="AP273" i="32"/>
  <c r="AO273" i="32"/>
  <c r="AN273" i="32"/>
  <c r="AM273" i="32"/>
  <c r="AL273" i="32"/>
  <c r="AK273" i="32"/>
  <c r="AJ273" i="32"/>
  <c r="AI273" i="32"/>
  <c r="AC273" i="32"/>
  <c r="V273" i="32" a="1"/>
  <c r="V273" i="32" s="1"/>
  <c r="T273" i="32" a="1"/>
  <c r="T273" i="32" s="1"/>
  <c r="S273" i="32" a="1"/>
  <c r="S273" i="32" s="1"/>
  <c r="H273" i="32"/>
  <c r="C273" i="32"/>
  <c r="AV272" i="32"/>
  <c r="AU272" i="32"/>
  <c r="AT272" i="32"/>
  <c r="AQ272" i="32"/>
  <c r="AP272" i="32"/>
  <c r="AO272" i="32"/>
  <c r="AN272" i="32"/>
  <c r="AM272" i="32"/>
  <c r="AL272" i="32"/>
  <c r="AK272" i="32"/>
  <c r="AJ272" i="32"/>
  <c r="AI272" i="32"/>
  <c r="AC272" i="32"/>
  <c r="V272" i="32" a="1"/>
  <c r="V272" i="32" s="1"/>
  <c r="T272" i="32" a="1"/>
  <c r="T272" i="32" s="1"/>
  <c r="S272" i="32" a="1"/>
  <c r="S272" i="32" s="1"/>
  <c r="H272" i="32"/>
  <c r="C272" i="32"/>
  <c r="AV271" i="32"/>
  <c r="AU271" i="32"/>
  <c r="AT271" i="32"/>
  <c r="AQ271" i="32"/>
  <c r="AP271" i="32"/>
  <c r="AO271" i="32"/>
  <c r="AN271" i="32"/>
  <c r="AM271" i="32"/>
  <c r="AL271" i="32"/>
  <c r="AK271" i="32"/>
  <c r="AJ271" i="32"/>
  <c r="AI271" i="32"/>
  <c r="AC271" i="32"/>
  <c r="V271" i="32" a="1"/>
  <c r="V271" i="32" s="1"/>
  <c r="T271" i="32" a="1"/>
  <c r="T271" i="32" s="1"/>
  <c r="S271" i="32" a="1"/>
  <c r="S271" i="32" s="1"/>
  <c r="H271" i="32"/>
  <c r="C271" i="32"/>
  <c r="AV270" i="32"/>
  <c r="AU270" i="32"/>
  <c r="AT270" i="32"/>
  <c r="AQ270" i="32"/>
  <c r="AP270" i="32"/>
  <c r="AO270" i="32"/>
  <c r="AN270" i="32"/>
  <c r="AM270" i="32"/>
  <c r="AL270" i="32"/>
  <c r="AK270" i="32"/>
  <c r="AJ270" i="32"/>
  <c r="AI270" i="32"/>
  <c r="AC270" i="32"/>
  <c r="V270" i="32" a="1"/>
  <c r="V270" i="32" s="1"/>
  <c r="T270" i="32" a="1"/>
  <c r="T270" i="32" s="1"/>
  <c r="S270" i="32" a="1"/>
  <c r="S270" i="32" s="1"/>
  <c r="H270" i="32"/>
  <c r="C270" i="32"/>
  <c r="AV269" i="32"/>
  <c r="AU269" i="32"/>
  <c r="AT269" i="32"/>
  <c r="AQ269" i="32"/>
  <c r="AP269" i="32"/>
  <c r="AO269" i="32"/>
  <c r="AN269" i="32"/>
  <c r="AM269" i="32"/>
  <c r="AL269" i="32"/>
  <c r="AK269" i="32"/>
  <c r="AJ269" i="32"/>
  <c r="AI269" i="32"/>
  <c r="AC269" i="32"/>
  <c r="V269" i="32" a="1"/>
  <c r="V269" i="32" s="1"/>
  <c r="T269" i="32" a="1"/>
  <c r="T269" i="32" s="1"/>
  <c r="S269" i="32" a="1"/>
  <c r="S269" i="32" s="1"/>
  <c r="H269" i="32"/>
  <c r="C269" i="32"/>
  <c r="AV268" i="32"/>
  <c r="AU268" i="32"/>
  <c r="AT268" i="32"/>
  <c r="AQ268" i="32"/>
  <c r="AP268" i="32"/>
  <c r="AO268" i="32"/>
  <c r="AN268" i="32"/>
  <c r="AM268" i="32"/>
  <c r="AL268" i="32"/>
  <c r="AK268" i="32"/>
  <c r="AJ268" i="32"/>
  <c r="AI268" i="32"/>
  <c r="AC268" i="32"/>
  <c r="V268" i="32" a="1"/>
  <c r="V268" i="32" s="1"/>
  <c r="T268" i="32" a="1"/>
  <c r="T268" i="32" s="1"/>
  <c r="S268" i="32" a="1"/>
  <c r="S268" i="32" s="1"/>
  <c r="H268" i="32"/>
  <c r="C268" i="32"/>
  <c r="AV267" i="32"/>
  <c r="AU267" i="32"/>
  <c r="AT267" i="32"/>
  <c r="AQ267" i="32"/>
  <c r="AP267" i="32"/>
  <c r="AO267" i="32"/>
  <c r="AN267" i="32"/>
  <c r="AM267" i="32"/>
  <c r="AL267" i="32"/>
  <c r="AK267" i="32"/>
  <c r="AJ267" i="32"/>
  <c r="AI267" i="32"/>
  <c r="AC267" i="32"/>
  <c r="V267" i="32" a="1"/>
  <c r="V267" i="32" s="1"/>
  <c r="T267" i="32" a="1"/>
  <c r="T267" i="32" s="1"/>
  <c r="S267" i="32" a="1"/>
  <c r="S267" i="32" s="1"/>
  <c r="H267" i="32"/>
  <c r="C267" i="32"/>
  <c r="AV266" i="32"/>
  <c r="AU266" i="32"/>
  <c r="AT266" i="32"/>
  <c r="AQ266" i="32"/>
  <c r="AP266" i="32"/>
  <c r="AO266" i="32"/>
  <c r="AN266" i="32"/>
  <c r="AM266" i="32"/>
  <c r="AL266" i="32"/>
  <c r="AK266" i="32"/>
  <c r="AJ266" i="32"/>
  <c r="AI266" i="32"/>
  <c r="AC266" i="32"/>
  <c r="V266" i="32" a="1"/>
  <c r="V266" i="32" s="1"/>
  <c r="T266" i="32" a="1"/>
  <c r="T266" i="32" s="1"/>
  <c r="S266" i="32" a="1"/>
  <c r="S266" i="32" s="1"/>
  <c r="H266" i="32"/>
  <c r="C266" i="32"/>
  <c r="AV265" i="32"/>
  <c r="AU265" i="32"/>
  <c r="AT265" i="32"/>
  <c r="AQ265" i="32"/>
  <c r="AP265" i="32"/>
  <c r="AO265" i="32"/>
  <c r="AN265" i="32"/>
  <c r="AM265" i="32"/>
  <c r="AL265" i="32"/>
  <c r="AK265" i="32"/>
  <c r="AJ265" i="32"/>
  <c r="AI265" i="32"/>
  <c r="AC265" i="32"/>
  <c r="V265" i="32" a="1"/>
  <c r="V265" i="32" s="1"/>
  <c r="T265" i="32" a="1"/>
  <c r="T265" i="32" s="1"/>
  <c r="S265" i="32" a="1"/>
  <c r="S265" i="32" s="1"/>
  <c r="H265" i="32"/>
  <c r="C265" i="32"/>
  <c r="AV264" i="32"/>
  <c r="AU264" i="32"/>
  <c r="AT264" i="32"/>
  <c r="AQ264" i="32"/>
  <c r="AP264" i="32"/>
  <c r="AO264" i="32"/>
  <c r="AN264" i="32"/>
  <c r="AM264" i="32"/>
  <c r="AL264" i="32"/>
  <c r="AK264" i="32"/>
  <c r="AJ264" i="32"/>
  <c r="AI264" i="32"/>
  <c r="AC264" i="32"/>
  <c r="V264" i="32" a="1"/>
  <c r="V264" i="32" s="1"/>
  <c r="T264" i="32" a="1"/>
  <c r="T264" i="32" s="1"/>
  <c r="S264" i="32" a="1"/>
  <c r="S264" i="32" s="1"/>
  <c r="H264" i="32"/>
  <c r="C264" i="32"/>
  <c r="AV263" i="32"/>
  <c r="AU263" i="32"/>
  <c r="AT263" i="32"/>
  <c r="AQ263" i="32"/>
  <c r="AP263" i="32"/>
  <c r="AO263" i="32"/>
  <c r="AN263" i="32"/>
  <c r="AM263" i="32"/>
  <c r="AL263" i="32"/>
  <c r="AK263" i="32"/>
  <c r="AJ263" i="32"/>
  <c r="AI263" i="32"/>
  <c r="AC263" i="32"/>
  <c r="V263" i="32" a="1"/>
  <c r="V263" i="32" s="1"/>
  <c r="T263" i="32" a="1"/>
  <c r="T263" i="32" s="1"/>
  <c r="S263" i="32" a="1"/>
  <c r="S263" i="32" s="1"/>
  <c r="H263" i="32"/>
  <c r="C263" i="32"/>
  <c r="AV262" i="32"/>
  <c r="AU262" i="32"/>
  <c r="AT262" i="32"/>
  <c r="AQ262" i="32"/>
  <c r="AP262" i="32"/>
  <c r="AO262" i="32"/>
  <c r="AN262" i="32"/>
  <c r="AM262" i="32"/>
  <c r="AK262" i="32"/>
  <c r="AJ262" i="32"/>
  <c r="AI262" i="32"/>
  <c r="AC262" i="32"/>
  <c r="V262" i="32" a="1"/>
  <c r="V262" i="32" s="1"/>
  <c r="T262" i="32" a="1"/>
  <c r="T262" i="32" s="1"/>
  <c r="S262" i="32" a="1"/>
  <c r="S262" i="32" s="1"/>
  <c r="H262" i="32"/>
  <c r="C262" i="32"/>
  <c r="AV261" i="32"/>
  <c r="AU261" i="32"/>
  <c r="AT261" i="32"/>
  <c r="AQ261" i="32"/>
  <c r="AP261" i="32"/>
  <c r="AO261" i="32"/>
  <c r="AN261" i="32"/>
  <c r="AM261" i="32"/>
  <c r="AL261" i="32"/>
  <c r="AK261" i="32"/>
  <c r="AJ261" i="32"/>
  <c r="AI261" i="32"/>
  <c r="AC261" i="32"/>
  <c r="V261" i="32" a="1"/>
  <c r="V261" i="32" s="1"/>
  <c r="T261" i="32" a="1"/>
  <c r="T261" i="32" s="1"/>
  <c r="S261" i="32" a="1"/>
  <c r="S261" i="32" s="1"/>
  <c r="H261" i="32"/>
  <c r="C261" i="32"/>
  <c r="AV260" i="32"/>
  <c r="AU260" i="32"/>
  <c r="AT260" i="32"/>
  <c r="AQ260" i="32"/>
  <c r="AP260" i="32"/>
  <c r="AO260" i="32"/>
  <c r="AN260" i="32"/>
  <c r="AM260" i="32"/>
  <c r="AL260" i="32"/>
  <c r="AK260" i="32"/>
  <c r="AJ260" i="32"/>
  <c r="AI260" i="32"/>
  <c r="AC260" i="32"/>
  <c r="V260" i="32" a="1"/>
  <c r="V260" i="32" s="1"/>
  <c r="T260" i="32" a="1"/>
  <c r="T260" i="32" s="1"/>
  <c r="S260" i="32" a="1"/>
  <c r="S260" i="32" s="1"/>
  <c r="H260" i="32"/>
  <c r="C260" i="32"/>
  <c r="AV259" i="32"/>
  <c r="AU259" i="32"/>
  <c r="AT259" i="32"/>
  <c r="AQ259" i="32"/>
  <c r="AP259" i="32"/>
  <c r="AO259" i="32"/>
  <c r="AN259" i="32"/>
  <c r="AM259" i="32"/>
  <c r="AL259" i="32"/>
  <c r="AK259" i="32"/>
  <c r="AJ259" i="32"/>
  <c r="AI259" i="32"/>
  <c r="AC259" i="32"/>
  <c r="V259" i="32" a="1"/>
  <c r="V259" i="32" s="1"/>
  <c r="T259" i="32" a="1"/>
  <c r="T259" i="32" s="1"/>
  <c r="S259" i="32" a="1"/>
  <c r="S259" i="32" s="1"/>
  <c r="H259" i="32"/>
  <c r="C259" i="32"/>
  <c r="AV258" i="32"/>
  <c r="AU258" i="32"/>
  <c r="AT258" i="32"/>
  <c r="AQ258" i="32"/>
  <c r="AP258" i="32"/>
  <c r="AO258" i="32"/>
  <c r="AN258" i="32"/>
  <c r="AM258" i="32"/>
  <c r="AL258" i="32"/>
  <c r="AK258" i="32"/>
  <c r="AJ258" i="32"/>
  <c r="AI258" i="32"/>
  <c r="AC258" i="32"/>
  <c r="V258" i="32" a="1"/>
  <c r="V258" i="32" s="1"/>
  <c r="T258" i="32" a="1"/>
  <c r="T258" i="32" s="1"/>
  <c r="S258" i="32" a="1"/>
  <c r="S258" i="32" s="1"/>
  <c r="H258" i="32"/>
  <c r="C258" i="32"/>
  <c r="AV257" i="32"/>
  <c r="AU257" i="32"/>
  <c r="AT257" i="32"/>
  <c r="AQ257" i="32"/>
  <c r="AP257" i="32"/>
  <c r="AO257" i="32"/>
  <c r="AN257" i="32"/>
  <c r="AM257" i="32"/>
  <c r="AL257" i="32"/>
  <c r="AK257" i="32"/>
  <c r="AJ257" i="32"/>
  <c r="AI257" i="32"/>
  <c r="AC257" i="32"/>
  <c r="V257" i="32" a="1"/>
  <c r="V257" i="32" s="1"/>
  <c r="T257" i="32" a="1"/>
  <c r="T257" i="32" s="1"/>
  <c r="S257" i="32" a="1"/>
  <c r="S257" i="32" s="1"/>
  <c r="H257" i="32"/>
  <c r="C257" i="32"/>
  <c r="AV256" i="32"/>
  <c r="AU256" i="32"/>
  <c r="AT256" i="32"/>
  <c r="AQ256" i="32"/>
  <c r="AP256" i="32"/>
  <c r="AO256" i="32"/>
  <c r="AN256" i="32"/>
  <c r="AM256" i="32"/>
  <c r="AL256" i="32"/>
  <c r="AK256" i="32"/>
  <c r="AJ256" i="32"/>
  <c r="AI256" i="32"/>
  <c r="AC256" i="32"/>
  <c r="V256" i="32" a="1"/>
  <c r="V256" i="32" s="1"/>
  <c r="T256" i="32" a="1"/>
  <c r="T256" i="32" s="1"/>
  <c r="S256" i="32" a="1"/>
  <c r="S256" i="32" s="1"/>
  <c r="H256" i="32"/>
  <c r="C256" i="32"/>
  <c r="AV255" i="32"/>
  <c r="AU255" i="32"/>
  <c r="AT255" i="32"/>
  <c r="AQ255" i="32"/>
  <c r="AP255" i="32"/>
  <c r="AO255" i="32"/>
  <c r="AN255" i="32"/>
  <c r="AM255" i="32"/>
  <c r="AL255" i="32"/>
  <c r="AK255" i="32"/>
  <c r="AJ255" i="32"/>
  <c r="AI255" i="32"/>
  <c r="AC255" i="32"/>
  <c r="V255" i="32" a="1"/>
  <c r="V255" i="32" s="1"/>
  <c r="T255" i="32" a="1"/>
  <c r="T255" i="32" s="1"/>
  <c r="S255" i="32" a="1"/>
  <c r="S255" i="32" s="1"/>
  <c r="H255" i="32"/>
  <c r="C255" i="32"/>
  <c r="AV254" i="32"/>
  <c r="AU254" i="32"/>
  <c r="AT254" i="32"/>
  <c r="AQ254" i="32"/>
  <c r="AP254" i="32"/>
  <c r="AO254" i="32"/>
  <c r="AN254" i="32"/>
  <c r="AM254" i="32"/>
  <c r="AL254" i="32"/>
  <c r="AK254" i="32"/>
  <c r="AJ254" i="32"/>
  <c r="AI254" i="32"/>
  <c r="AC254" i="32"/>
  <c r="V254" i="32" a="1"/>
  <c r="V254" i="32" s="1"/>
  <c r="T254" i="32" a="1"/>
  <c r="T254" i="32" s="1"/>
  <c r="S254" i="32" a="1"/>
  <c r="S254" i="32" s="1"/>
  <c r="H254" i="32"/>
  <c r="C254" i="32"/>
  <c r="AV253" i="32"/>
  <c r="AU253" i="32"/>
  <c r="AT253" i="32"/>
  <c r="AQ253" i="32"/>
  <c r="AP253" i="32"/>
  <c r="AO253" i="32"/>
  <c r="AN253" i="32"/>
  <c r="AM253" i="32"/>
  <c r="AL253" i="32"/>
  <c r="AK253" i="32"/>
  <c r="AJ253" i="32"/>
  <c r="AI253" i="32"/>
  <c r="AC253" i="32"/>
  <c r="V253" i="32" a="1"/>
  <c r="V253" i="32" s="1"/>
  <c r="T253" i="32" a="1"/>
  <c r="T253" i="32" s="1"/>
  <c r="S253" i="32" a="1"/>
  <c r="S253" i="32" s="1"/>
  <c r="H253" i="32"/>
  <c r="C253" i="32"/>
  <c r="AV252" i="32"/>
  <c r="AU252" i="32"/>
  <c r="AT252" i="32"/>
  <c r="AQ252" i="32"/>
  <c r="AP252" i="32"/>
  <c r="AO252" i="32"/>
  <c r="AN252" i="32"/>
  <c r="AM252" i="32"/>
  <c r="AL252" i="32"/>
  <c r="AK252" i="32"/>
  <c r="AJ252" i="32"/>
  <c r="AI252" i="32"/>
  <c r="AC252" i="32"/>
  <c r="V252" i="32" a="1"/>
  <c r="V252" i="32" s="1"/>
  <c r="T252" i="32" a="1"/>
  <c r="T252" i="32" s="1"/>
  <c r="S252" i="32" a="1"/>
  <c r="S252" i="32" s="1"/>
  <c r="H252" i="32"/>
  <c r="C252" i="32"/>
  <c r="AV251" i="32"/>
  <c r="AU251" i="32"/>
  <c r="AT251" i="32"/>
  <c r="AQ251" i="32"/>
  <c r="AP251" i="32"/>
  <c r="AO251" i="32"/>
  <c r="AN251" i="32"/>
  <c r="AM251" i="32"/>
  <c r="AL251" i="32"/>
  <c r="AK251" i="32"/>
  <c r="AJ251" i="32"/>
  <c r="AI251" i="32"/>
  <c r="AC251" i="32"/>
  <c r="V251" i="32" a="1"/>
  <c r="V251" i="32" s="1"/>
  <c r="T251" i="32" a="1"/>
  <c r="T251" i="32" s="1"/>
  <c r="S251" i="32" a="1"/>
  <c r="S251" i="32" s="1"/>
  <c r="H251" i="32"/>
  <c r="C251" i="32"/>
  <c r="AV250" i="32"/>
  <c r="AU250" i="32"/>
  <c r="AT250" i="32"/>
  <c r="AQ250" i="32"/>
  <c r="AP250" i="32"/>
  <c r="AO250" i="32"/>
  <c r="AN250" i="32"/>
  <c r="AM250" i="32"/>
  <c r="AL250" i="32"/>
  <c r="AK250" i="32"/>
  <c r="AJ250" i="32"/>
  <c r="AI250" i="32"/>
  <c r="AC250" i="32"/>
  <c r="V250" i="32" a="1"/>
  <c r="V250" i="32" s="1"/>
  <c r="T250" i="32" a="1"/>
  <c r="T250" i="32" s="1"/>
  <c r="S250" i="32" a="1"/>
  <c r="S250" i="32" s="1"/>
  <c r="H250" i="32"/>
  <c r="C250" i="32"/>
  <c r="AV249" i="32"/>
  <c r="AU249" i="32"/>
  <c r="AT249" i="32"/>
  <c r="AQ249" i="32"/>
  <c r="AP249" i="32"/>
  <c r="AO249" i="32"/>
  <c r="AN249" i="32"/>
  <c r="AM249" i="32"/>
  <c r="AL249" i="32"/>
  <c r="AK249" i="32"/>
  <c r="AJ249" i="32"/>
  <c r="AI249" i="32"/>
  <c r="AC249" i="32"/>
  <c r="V249" i="32" a="1"/>
  <c r="V249" i="32" s="1"/>
  <c r="T249" i="32" a="1"/>
  <c r="T249" i="32" s="1"/>
  <c r="S249" i="32" a="1"/>
  <c r="S249" i="32" s="1"/>
  <c r="H249" i="32"/>
  <c r="C249" i="32"/>
  <c r="AV248" i="32"/>
  <c r="AU248" i="32"/>
  <c r="AT248" i="32"/>
  <c r="AQ248" i="32"/>
  <c r="AP248" i="32"/>
  <c r="AO248" i="32"/>
  <c r="AN248" i="32"/>
  <c r="AM248" i="32"/>
  <c r="AL248" i="32"/>
  <c r="AK248" i="32"/>
  <c r="AJ248" i="32"/>
  <c r="AI248" i="32"/>
  <c r="AC248" i="32"/>
  <c r="V248" i="32" a="1"/>
  <c r="V248" i="32" s="1"/>
  <c r="T248" i="32" a="1"/>
  <c r="T248" i="32" s="1"/>
  <c r="S248" i="32" a="1"/>
  <c r="S248" i="32" s="1"/>
  <c r="H248" i="32"/>
  <c r="C248" i="32"/>
  <c r="AV247" i="32"/>
  <c r="AU247" i="32"/>
  <c r="AT247" i="32"/>
  <c r="AQ247" i="32"/>
  <c r="AP247" i="32"/>
  <c r="AO247" i="32"/>
  <c r="AN247" i="32"/>
  <c r="AM247" i="32"/>
  <c r="AL247" i="32"/>
  <c r="AK247" i="32"/>
  <c r="AJ247" i="32"/>
  <c r="AI247" i="32"/>
  <c r="AC247" i="32"/>
  <c r="V247" i="32" a="1"/>
  <c r="V247" i="32" s="1"/>
  <c r="T247" i="32" a="1"/>
  <c r="T247" i="32" s="1"/>
  <c r="S247" i="32" a="1"/>
  <c r="S247" i="32" s="1"/>
  <c r="H247" i="32"/>
  <c r="C247" i="32"/>
  <c r="AV246" i="32"/>
  <c r="AU246" i="32"/>
  <c r="AT246" i="32"/>
  <c r="AQ246" i="32"/>
  <c r="AP246" i="32"/>
  <c r="AO246" i="32"/>
  <c r="AN246" i="32"/>
  <c r="AM246" i="32"/>
  <c r="AL246" i="32"/>
  <c r="AK246" i="32"/>
  <c r="AJ246" i="32"/>
  <c r="AI246" i="32"/>
  <c r="AC246" i="32"/>
  <c r="V246" i="32" a="1"/>
  <c r="V246" i="32" s="1"/>
  <c r="T246" i="32" a="1"/>
  <c r="T246" i="32" s="1"/>
  <c r="S246" i="32" a="1"/>
  <c r="S246" i="32" s="1"/>
  <c r="H246" i="32"/>
  <c r="C246" i="32"/>
  <c r="AV245" i="32"/>
  <c r="AU245" i="32"/>
  <c r="AT245" i="32"/>
  <c r="AQ245" i="32"/>
  <c r="AP245" i="32"/>
  <c r="AO245" i="32"/>
  <c r="AN245" i="32"/>
  <c r="AM245" i="32"/>
  <c r="AL245" i="32"/>
  <c r="AK245" i="32"/>
  <c r="AJ245" i="32"/>
  <c r="AI245" i="32"/>
  <c r="AC245" i="32"/>
  <c r="V245" i="32" a="1"/>
  <c r="V245" i="32" s="1"/>
  <c r="T245" i="32" a="1"/>
  <c r="T245" i="32" s="1"/>
  <c r="S245" i="32" a="1"/>
  <c r="S245" i="32" s="1"/>
  <c r="H245" i="32"/>
  <c r="C245" i="32"/>
  <c r="AV244" i="32"/>
  <c r="AU244" i="32"/>
  <c r="AT244" i="32"/>
  <c r="AQ244" i="32"/>
  <c r="AP244" i="32"/>
  <c r="AO244" i="32"/>
  <c r="AN244" i="32"/>
  <c r="AM244" i="32"/>
  <c r="AL244" i="32"/>
  <c r="AK244" i="32"/>
  <c r="AJ244" i="32"/>
  <c r="AI244" i="32"/>
  <c r="AC244" i="32"/>
  <c r="V244" i="32" a="1"/>
  <c r="V244" i="32" s="1"/>
  <c r="T244" i="32" a="1"/>
  <c r="T244" i="32" s="1"/>
  <c r="S244" i="32" a="1"/>
  <c r="S244" i="32" s="1"/>
  <c r="H244" i="32"/>
  <c r="C244" i="32"/>
  <c r="AV243" i="32"/>
  <c r="AU243" i="32"/>
  <c r="AT243" i="32"/>
  <c r="AQ243" i="32"/>
  <c r="AP243" i="32"/>
  <c r="AO243" i="32"/>
  <c r="AN243" i="32"/>
  <c r="AM243" i="32"/>
  <c r="AL243" i="32"/>
  <c r="AK243" i="32"/>
  <c r="AJ243" i="32"/>
  <c r="AI243" i="32"/>
  <c r="AC243" i="32"/>
  <c r="V243" i="32" a="1"/>
  <c r="V243" i="32" s="1"/>
  <c r="T243" i="32" a="1"/>
  <c r="T243" i="32" s="1"/>
  <c r="S243" i="32" a="1"/>
  <c r="S243" i="32" s="1"/>
  <c r="H243" i="32"/>
  <c r="C243" i="32"/>
  <c r="AV242" i="32"/>
  <c r="AU242" i="32"/>
  <c r="AT242" i="32"/>
  <c r="AQ242" i="32"/>
  <c r="AP242" i="32"/>
  <c r="AO242" i="32"/>
  <c r="AN242" i="32"/>
  <c r="AM242" i="32"/>
  <c r="AL242" i="32"/>
  <c r="AK242" i="32"/>
  <c r="AJ242" i="32"/>
  <c r="AI242" i="32"/>
  <c r="AC242" i="32"/>
  <c r="V242" i="32" a="1"/>
  <c r="V242" i="32" s="1"/>
  <c r="T242" i="32" a="1"/>
  <c r="T242" i="32" s="1"/>
  <c r="S242" i="32" a="1"/>
  <c r="S242" i="32" s="1"/>
  <c r="H242" i="32"/>
  <c r="C242" i="32"/>
  <c r="AV241" i="32"/>
  <c r="AU241" i="32"/>
  <c r="AT241" i="32"/>
  <c r="AQ241" i="32"/>
  <c r="AP241" i="32"/>
  <c r="AO241" i="32"/>
  <c r="AN241" i="32"/>
  <c r="AM241" i="32"/>
  <c r="AL241" i="32"/>
  <c r="AK241" i="32"/>
  <c r="AJ241" i="32"/>
  <c r="AI241" i="32"/>
  <c r="AC241" i="32"/>
  <c r="V241" i="32" a="1"/>
  <c r="V241" i="32" s="1"/>
  <c r="T241" i="32" a="1"/>
  <c r="T241" i="32" s="1"/>
  <c r="S241" i="32" a="1"/>
  <c r="S241" i="32" s="1"/>
  <c r="H241" i="32"/>
  <c r="C241" i="32"/>
  <c r="AV240" i="32"/>
  <c r="AU240" i="32"/>
  <c r="AT240" i="32"/>
  <c r="AQ240" i="32"/>
  <c r="AP240" i="32"/>
  <c r="AO240" i="32"/>
  <c r="AN240" i="32"/>
  <c r="AM240" i="32"/>
  <c r="AL240" i="32"/>
  <c r="AK240" i="32"/>
  <c r="AJ240" i="32"/>
  <c r="AI240" i="32"/>
  <c r="AC240" i="32"/>
  <c r="V240" i="32" a="1"/>
  <c r="V240" i="32" s="1"/>
  <c r="T240" i="32" a="1"/>
  <c r="T240" i="32" s="1"/>
  <c r="S240" i="32" a="1"/>
  <c r="S240" i="32" s="1"/>
  <c r="H240" i="32"/>
  <c r="C240" i="32"/>
  <c r="AV239" i="32"/>
  <c r="AU239" i="32"/>
  <c r="AT239" i="32"/>
  <c r="AP239" i="32"/>
  <c r="AO239" i="32"/>
  <c r="AN239" i="32"/>
  <c r="AM239" i="32"/>
  <c r="AL239" i="32"/>
  <c r="AK239" i="32"/>
  <c r="AJ239" i="32"/>
  <c r="AI239" i="32"/>
  <c r="AC239" i="32"/>
  <c r="V239" i="32" a="1"/>
  <c r="V239" i="32" s="1"/>
  <c r="T239" i="32" a="1"/>
  <c r="T239" i="32" s="1"/>
  <c r="S239" i="32" a="1"/>
  <c r="S239" i="32" s="1"/>
  <c r="H239" i="32"/>
  <c r="C239" i="32"/>
  <c r="AV238" i="32"/>
  <c r="AU238" i="32"/>
  <c r="AT238" i="32"/>
  <c r="AQ238" i="32"/>
  <c r="AP238" i="32"/>
  <c r="AO238" i="32"/>
  <c r="AN238" i="32"/>
  <c r="AM238" i="32"/>
  <c r="AL238" i="32"/>
  <c r="AK238" i="32"/>
  <c r="AJ238" i="32"/>
  <c r="AI238" i="32"/>
  <c r="AC238" i="32"/>
  <c r="V238" i="32" a="1"/>
  <c r="V238" i="32" s="1"/>
  <c r="T238" i="32" a="1"/>
  <c r="T238" i="32" s="1"/>
  <c r="S238" i="32" a="1"/>
  <c r="S238" i="32" s="1"/>
  <c r="H238" i="32"/>
  <c r="C238" i="32"/>
  <c r="AV237" i="32"/>
  <c r="AU237" i="32"/>
  <c r="AT237" i="32"/>
  <c r="AQ237" i="32"/>
  <c r="AP237" i="32"/>
  <c r="AO237" i="32"/>
  <c r="AN237" i="32"/>
  <c r="AM237" i="32"/>
  <c r="AL237" i="32"/>
  <c r="AK237" i="32"/>
  <c r="AJ237" i="32"/>
  <c r="AI237" i="32"/>
  <c r="AC237" i="32"/>
  <c r="V237" i="32" a="1"/>
  <c r="V237" i="32" s="1"/>
  <c r="T237" i="32" a="1"/>
  <c r="T237" i="32" s="1"/>
  <c r="S237" i="32" a="1"/>
  <c r="S237" i="32" s="1"/>
  <c r="H237" i="32"/>
  <c r="C237" i="32"/>
  <c r="AV236" i="32"/>
  <c r="AU236" i="32"/>
  <c r="AT236" i="32"/>
  <c r="AQ236" i="32"/>
  <c r="AP236" i="32"/>
  <c r="AO236" i="32"/>
  <c r="AN236" i="32"/>
  <c r="AM236" i="32"/>
  <c r="AL236" i="32"/>
  <c r="AK236" i="32"/>
  <c r="AJ236" i="32"/>
  <c r="AI236" i="32"/>
  <c r="AC236" i="32"/>
  <c r="V236" i="32" a="1"/>
  <c r="V236" i="32" s="1"/>
  <c r="T236" i="32" a="1"/>
  <c r="T236" i="32" s="1"/>
  <c r="S236" i="32" a="1"/>
  <c r="S236" i="32" s="1"/>
  <c r="H236" i="32"/>
  <c r="C236" i="32"/>
  <c r="AV235" i="32"/>
  <c r="AU235" i="32"/>
  <c r="AT235" i="32"/>
  <c r="AQ235" i="32"/>
  <c r="AP235" i="32"/>
  <c r="AO235" i="32"/>
  <c r="AN235" i="32"/>
  <c r="AM235" i="32"/>
  <c r="AL235" i="32"/>
  <c r="AK235" i="32"/>
  <c r="AJ235" i="32"/>
  <c r="AI235" i="32"/>
  <c r="AC235" i="32"/>
  <c r="V235" i="32" a="1"/>
  <c r="V235" i="32" s="1"/>
  <c r="T235" i="32" a="1"/>
  <c r="T235" i="32" s="1"/>
  <c r="S235" i="32" a="1"/>
  <c r="S235" i="32" s="1"/>
  <c r="H235" i="32"/>
  <c r="C235" i="32"/>
  <c r="AV234" i="32"/>
  <c r="AU234" i="32"/>
  <c r="AT234" i="32"/>
  <c r="AQ234" i="32"/>
  <c r="AP234" i="32"/>
  <c r="AO234" i="32"/>
  <c r="AN234" i="32"/>
  <c r="AM234" i="32"/>
  <c r="AL234" i="32"/>
  <c r="AK234" i="32"/>
  <c r="AJ234" i="32"/>
  <c r="AI234" i="32"/>
  <c r="AC234" i="32"/>
  <c r="V234" i="32" a="1"/>
  <c r="V234" i="32" s="1"/>
  <c r="T234" i="32" a="1"/>
  <c r="T234" i="32" s="1"/>
  <c r="S234" i="32" a="1"/>
  <c r="S234" i="32" s="1"/>
  <c r="H234" i="32"/>
  <c r="C234" i="32"/>
  <c r="AV233" i="32"/>
  <c r="AU233" i="32"/>
  <c r="AT233" i="32"/>
  <c r="AQ233" i="32"/>
  <c r="AP233" i="32"/>
  <c r="AO233" i="32"/>
  <c r="AN233" i="32"/>
  <c r="AM233" i="32"/>
  <c r="AL233" i="32"/>
  <c r="AK233" i="32"/>
  <c r="AJ233" i="32"/>
  <c r="AI233" i="32"/>
  <c r="AC233" i="32"/>
  <c r="V233" i="32" a="1"/>
  <c r="V233" i="32" s="1"/>
  <c r="T233" i="32" a="1"/>
  <c r="T233" i="32" s="1"/>
  <c r="S233" i="32" a="1"/>
  <c r="S233" i="32" s="1"/>
  <c r="H233" i="32"/>
  <c r="C233" i="32"/>
  <c r="AV232" i="32"/>
  <c r="AU232" i="32"/>
  <c r="AT232" i="32"/>
  <c r="AQ232" i="32"/>
  <c r="AP232" i="32"/>
  <c r="AO232" i="32"/>
  <c r="AN232" i="32"/>
  <c r="AM232" i="32"/>
  <c r="AL232" i="32"/>
  <c r="AK232" i="32"/>
  <c r="AJ232" i="32"/>
  <c r="AI232" i="32"/>
  <c r="AC232" i="32"/>
  <c r="V232" i="32" a="1"/>
  <c r="V232" i="32" s="1"/>
  <c r="T232" i="32" a="1"/>
  <c r="T232" i="32" s="1"/>
  <c r="S232" i="32" a="1"/>
  <c r="S232" i="32" s="1"/>
  <c r="H232" i="32"/>
  <c r="C232" i="32"/>
  <c r="AV231" i="32"/>
  <c r="AU231" i="32"/>
  <c r="AT231" i="32"/>
  <c r="AQ231" i="32"/>
  <c r="AP231" i="32"/>
  <c r="AO231" i="32"/>
  <c r="AN231" i="32"/>
  <c r="AM231" i="32"/>
  <c r="AL231" i="32"/>
  <c r="AK231" i="32"/>
  <c r="AJ231" i="32"/>
  <c r="AI231" i="32"/>
  <c r="AC231" i="32"/>
  <c r="V231" i="32" a="1"/>
  <c r="V231" i="32" s="1"/>
  <c r="T231" i="32" a="1"/>
  <c r="T231" i="32" s="1"/>
  <c r="S231" i="32" a="1"/>
  <c r="S231" i="32" s="1"/>
  <c r="H231" i="32"/>
  <c r="C231" i="32"/>
  <c r="AV230" i="32"/>
  <c r="AU230" i="32"/>
  <c r="AT230" i="32"/>
  <c r="AQ230" i="32"/>
  <c r="AP230" i="32"/>
  <c r="AO230" i="32"/>
  <c r="AN230" i="32"/>
  <c r="AM230" i="32"/>
  <c r="AL230" i="32"/>
  <c r="AK230" i="32"/>
  <c r="AJ230" i="32"/>
  <c r="AI230" i="32"/>
  <c r="AC230" i="32"/>
  <c r="V230" i="32" a="1"/>
  <c r="V230" i="32" s="1"/>
  <c r="T230" i="32" a="1"/>
  <c r="T230" i="32" s="1"/>
  <c r="S230" i="32" a="1"/>
  <c r="S230" i="32" s="1"/>
  <c r="H230" i="32"/>
  <c r="C230" i="32"/>
  <c r="AV229" i="32"/>
  <c r="AU229" i="32"/>
  <c r="AT229" i="32"/>
  <c r="AQ229" i="32"/>
  <c r="AP229" i="32"/>
  <c r="AO229" i="32"/>
  <c r="AN229" i="32"/>
  <c r="AM229" i="32"/>
  <c r="AL229" i="32"/>
  <c r="AK229" i="32"/>
  <c r="AJ229" i="32"/>
  <c r="AI229" i="32"/>
  <c r="AC229" i="32"/>
  <c r="V229" i="32" a="1"/>
  <c r="V229" i="32" s="1"/>
  <c r="T229" i="32" a="1"/>
  <c r="T229" i="32" s="1"/>
  <c r="S229" i="32" a="1"/>
  <c r="S229" i="32" s="1"/>
  <c r="H229" i="32"/>
  <c r="C229" i="32"/>
  <c r="AV228" i="32"/>
  <c r="AU228" i="32"/>
  <c r="AT228" i="32"/>
  <c r="AQ228" i="32"/>
  <c r="AP228" i="32"/>
  <c r="AO228" i="32"/>
  <c r="AN228" i="32"/>
  <c r="AM228" i="32"/>
  <c r="AL228" i="32"/>
  <c r="AK228" i="32"/>
  <c r="AJ228" i="32"/>
  <c r="AI228" i="32"/>
  <c r="AC228" i="32"/>
  <c r="V228" i="32" a="1"/>
  <c r="V228" i="32" s="1"/>
  <c r="T228" i="32" a="1"/>
  <c r="T228" i="32" s="1"/>
  <c r="S228" i="32" a="1"/>
  <c r="S228" i="32" s="1"/>
  <c r="H228" i="32"/>
  <c r="C228" i="32"/>
  <c r="AV227" i="32"/>
  <c r="AU227" i="32"/>
  <c r="AT227" i="32"/>
  <c r="AQ227" i="32"/>
  <c r="AP227" i="32"/>
  <c r="AO227" i="32"/>
  <c r="AN227" i="32"/>
  <c r="AM227" i="32"/>
  <c r="AL227" i="32"/>
  <c r="AK227" i="32"/>
  <c r="AJ227" i="32"/>
  <c r="AI227" i="32"/>
  <c r="AC227" i="32"/>
  <c r="V227" i="32" a="1"/>
  <c r="V227" i="32" s="1"/>
  <c r="T227" i="32" a="1"/>
  <c r="T227" i="32" s="1"/>
  <c r="S227" i="32" a="1"/>
  <c r="S227" i="32" s="1"/>
  <c r="H227" i="32"/>
  <c r="C227" i="32"/>
  <c r="AV226" i="32"/>
  <c r="AU226" i="32"/>
  <c r="AT226" i="32"/>
  <c r="AQ226" i="32"/>
  <c r="AP226" i="32"/>
  <c r="AO226" i="32"/>
  <c r="AN226" i="32"/>
  <c r="AM226" i="32"/>
  <c r="AL226" i="32"/>
  <c r="AK226" i="32"/>
  <c r="AJ226" i="32"/>
  <c r="AI226" i="32"/>
  <c r="AC226" i="32"/>
  <c r="V226" i="32" a="1"/>
  <c r="V226" i="32" s="1"/>
  <c r="T226" i="32" a="1"/>
  <c r="T226" i="32" s="1"/>
  <c r="S226" i="32" a="1"/>
  <c r="S226" i="32" s="1"/>
  <c r="H226" i="32"/>
  <c r="C226" i="32"/>
  <c r="AV225" i="32"/>
  <c r="AU225" i="32"/>
  <c r="AT225" i="32"/>
  <c r="AQ225" i="32"/>
  <c r="AP225" i="32"/>
  <c r="AO225" i="32"/>
  <c r="AN225" i="32"/>
  <c r="AM225" i="32"/>
  <c r="AL225" i="32"/>
  <c r="AK225" i="32"/>
  <c r="AJ225" i="32"/>
  <c r="AI225" i="32"/>
  <c r="AC225" i="32"/>
  <c r="V225" i="32" a="1"/>
  <c r="V225" i="32" s="1"/>
  <c r="T225" i="32" a="1"/>
  <c r="T225" i="32" s="1"/>
  <c r="S225" i="32" a="1"/>
  <c r="S225" i="32" s="1"/>
  <c r="H225" i="32"/>
  <c r="C225" i="32"/>
  <c r="AV224" i="32"/>
  <c r="AU224" i="32"/>
  <c r="AT224" i="32"/>
  <c r="AQ224" i="32"/>
  <c r="AP224" i="32"/>
  <c r="AO224" i="32"/>
  <c r="AN224" i="32"/>
  <c r="AM224" i="32"/>
  <c r="AL224" i="32"/>
  <c r="AK224" i="32"/>
  <c r="AJ224" i="32"/>
  <c r="AI224" i="32"/>
  <c r="AC224" i="32"/>
  <c r="V224" i="32" a="1"/>
  <c r="V224" i="32" s="1"/>
  <c r="T224" i="32" a="1"/>
  <c r="T224" i="32" s="1"/>
  <c r="S224" i="32" a="1"/>
  <c r="S224" i="32" s="1"/>
  <c r="H224" i="32"/>
  <c r="C224" i="32"/>
  <c r="AV223" i="32"/>
  <c r="AU223" i="32"/>
  <c r="AT223" i="32"/>
  <c r="AQ223" i="32"/>
  <c r="AP223" i="32"/>
  <c r="AO223" i="32"/>
  <c r="AN223" i="32"/>
  <c r="AM223" i="32"/>
  <c r="AL223" i="32"/>
  <c r="AK223" i="32"/>
  <c r="AJ223" i="32"/>
  <c r="AI223" i="32"/>
  <c r="AC223" i="32"/>
  <c r="V223" i="32" a="1"/>
  <c r="V223" i="32" s="1"/>
  <c r="T223" i="32" a="1"/>
  <c r="T223" i="32" s="1"/>
  <c r="S223" i="32" a="1"/>
  <c r="S223" i="32" s="1"/>
  <c r="H223" i="32"/>
  <c r="C223" i="32"/>
  <c r="AV222" i="32"/>
  <c r="AU222" i="32"/>
  <c r="AT222" i="32"/>
  <c r="AQ222" i="32"/>
  <c r="AP222" i="32"/>
  <c r="AO222" i="32"/>
  <c r="AN222" i="32"/>
  <c r="AM222" i="32"/>
  <c r="AL222" i="32"/>
  <c r="AK222" i="32"/>
  <c r="AJ222" i="32"/>
  <c r="AI222" i="32"/>
  <c r="AC222" i="32"/>
  <c r="V222" i="32" a="1"/>
  <c r="V222" i="32" s="1"/>
  <c r="T222" i="32" a="1"/>
  <c r="T222" i="32" s="1"/>
  <c r="S222" i="32" a="1"/>
  <c r="S222" i="32" s="1"/>
  <c r="H222" i="32"/>
  <c r="C222" i="32"/>
  <c r="AV221" i="32"/>
  <c r="AU221" i="32"/>
  <c r="AT221" i="32"/>
  <c r="AQ221" i="32"/>
  <c r="AP221" i="32"/>
  <c r="AO221" i="32"/>
  <c r="AN221" i="32"/>
  <c r="AM221" i="32"/>
  <c r="AL221" i="32"/>
  <c r="AK221" i="32"/>
  <c r="AJ221" i="32"/>
  <c r="AI221" i="32"/>
  <c r="AC221" i="32"/>
  <c r="V221" i="32" a="1"/>
  <c r="V221" i="32" s="1"/>
  <c r="T221" i="32" a="1"/>
  <c r="T221" i="32" s="1"/>
  <c r="S221" i="32" a="1"/>
  <c r="S221" i="32" s="1"/>
  <c r="H221" i="32"/>
  <c r="C221" i="32"/>
  <c r="AV220" i="32"/>
  <c r="AU220" i="32"/>
  <c r="AT220" i="32"/>
  <c r="AQ220" i="32"/>
  <c r="AP220" i="32"/>
  <c r="AO220" i="32"/>
  <c r="AN220" i="32"/>
  <c r="AM220" i="32"/>
  <c r="AL220" i="32"/>
  <c r="AK220" i="32"/>
  <c r="AJ220" i="32"/>
  <c r="AI220" i="32"/>
  <c r="AC220" i="32"/>
  <c r="V220" i="32" a="1"/>
  <c r="V220" i="32" s="1"/>
  <c r="T220" i="32" a="1"/>
  <c r="T220" i="32" s="1"/>
  <c r="S220" i="32" a="1"/>
  <c r="S220" i="32" s="1"/>
  <c r="H220" i="32"/>
  <c r="C220" i="32"/>
  <c r="AV219" i="32"/>
  <c r="AU219" i="32"/>
  <c r="AT219" i="32"/>
  <c r="AQ219" i="32"/>
  <c r="AP219" i="32"/>
  <c r="AO219" i="32"/>
  <c r="AN219" i="32"/>
  <c r="AM219" i="32"/>
  <c r="AL219" i="32"/>
  <c r="AK219" i="32"/>
  <c r="AJ219" i="32"/>
  <c r="AI219" i="32"/>
  <c r="AC219" i="32"/>
  <c r="V219" i="32" a="1"/>
  <c r="V219" i="32" s="1"/>
  <c r="T219" i="32" a="1"/>
  <c r="T219" i="32" s="1"/>
  <c r="S219" i="32" a="1"/>
  <c r="S219" i="32" s="1"/>
  <c r="H219" i="32"/>
  <c r="C219" i="32"/>
  <c r="AV218" i="32"/>
  <c r="AU218" i="32"/>
  <c r="AT218" i="32"/>
  <c r="AQ218" i="32"/>
  <c r="AP218" i="32"/>
  <c r="AO218" i="32"/>
  <c r="AN218" i="32"/>
  <c r="AM218" i="32"/>
  <c r="AL218" i="32"/>
  <c r="AK218" i="32"/>
  <c r="AJ218" i="32"/>
  <c r="AI218" i="32"/>
  <c r="AC218" i="32"/>
  <c r="V218" i="32" a="1"/>
  <c r="V218" i="32" s="1"/>
  <c r="T218" i="32" a="1"/>
  <c r="T218" i="32" s="1"/>
  <c r="S218" i="32" a="1"/>
  <c r="S218" i="32" s="1"/>
  <c r="H218" i="32"/>
  <c r="C218" i="32"/>
  <c r="AV217" i="32"/>
  <c r="AU217" i="32"/>
  <c r="AT217" i="32"/>
  <c r="AQ217" i="32"/>
  <c r="AP217" i="32"/>
  <c r="AO217" i="32"/>
  <c r="AN217" i="32"/>
  <c r="AM217" i="32"/>
  <c r="AL217" i="32"/>
  <c r="AK217" i="32"/>
  <c r="AJ217" i="32"/>
  <c r="AI217" i="32"/>
  <c r="AC217" i="32"/>
  <c r="V217" i="32" a="1"/>
  <c r="V217" i="32" s="1"/>
  <c r="T217" i="32" a="1"/>
  <c r="T217" i="32" s="1"/>
  <c r="S217" i="32" a="1"/>
  <c r="S217" i="32" s="1"/>
  <c r="H217" i="32"/>
  <c r="C217" i="32"/>
  <c r="AV216" i="32"/>
  <c r="AU216" i="32"/>
  <c r="AT216" i="32"/>
  <c r="AQ216" i="32"/>
  <c r="AP216" i="32"/>
  <c r="AO216" i="32"/>
  <c r="AN216" i="32"/>
  <c r="AM216" i="32"/>
  <c r="AL216" i="32"/>
  <c r="AK216" i="32"/>
  <c r="AJ216" i="32"/>
  <c r="AI216" i="32"/>
  <c r="AC216" i="32"/>
  <c r="V216" i="32" a="1"/>
  <c r="V216" i="32" s="1"/>
  <c r="T216" i="32" a="1"/>
  <c r="T216" i="32" s="1"/>
  <c r="S216" i="32" a="1"/>
  <c r="S216" i="32" s="1"/>
  <c r="H216" i="32"/>
  <c r="C216" i="32"/>
  <c r="AV215" i="32"/>
  <c r="AU215" i="32"/>
  <c r="AT215" i="32"/>
  <c r="AQ215" i="32"/>
  <c r="AP215" i="32"/>
  <c r="AO215" i="32"/>
  <c r="AN215" i="32"/>
  <c r="AM215" i="32"/>
  <c r="AL215" i="32"/>
  <c r="AK215" i="32"/>
  <c r="AJ215" i="32"/>
  <c r="AI215" i="32"/>
  <c r="AC215" i="32"/>
  <c r="V215" i="32" a="1"/>
  <c r="V215" i="32" s="1"/>
  <c r="T215" i="32" a="1"/>
  <c r="T215" i="32" s="1"/>
  <c r="S215" i="32" a="1"/>
  <c r="S215" i="32" s="1"/>
  <c r="H215" i="32"/>
  <c r="C215" i="32"/>
  <c r="AV214" i="32"/>
  <c r="AU214" i="32"/>
  <c r="AT214" i="32"/>
  <c r="AQ214" i="32"/>
  <c r="AP214" i="32"/>
  <c r="AO214" i="32"/>
  <c r="AN214" i="32"/>
  <c r="AM214" i="32"/>
  <c r="AL214" i="32"/>
  <c r="AK214" i="32"/>
  <c r="AJ214" i="32"/>
  <c r="AI214" i="32"/>
  <c r="AC214" i="32"/>
  <c r="V214" i="32" a="1"/>
  <c r="V214" i="32" s="1"/>
  <c r="T214" i="32" a="1"/>
  <c r="T214" i="32" s="1"/>
  <c r="S214" i="32" a="1"/>
  <c r="S214" i="32" s="1"/>
  <c r="H214" i="32"/>
  <c r="C214" i="32"/>
  <c r="AV213" i="32"/>
  <c r="AU213" i="32"/>
  <c r="AT213" i="32"/>
  <c r="AQ213" i="32"/>
  <c r="AP213" i="32"/>
  <c r="AO213" i="32"/>
  <c r="AN213" i="32"/>
  <c r="AM213" i="32"/>
  <c r="AL213" i="32"/>
  <c r="AK213" i="32"/>
  <c r="AJ213" i="32"/>
  <c r="AI213" i="32"/>
  <c r="AC213" i="32"/>
  <c r="V213" i="32" a="1"/>
  <c r="V213" i="32" s="1"/>
  <c r="T213" i="32" a="1"/>
  <c r="T213" i="32" s="1"/>
  <c r="S213" i="32" a="1"/>
  <c r="S213" i="32" s="1"/>
  <c r="H213" i="32"/>
  <c r="C213" i="32"/>
  <c r="AV212" i="32"/>
  <c r="AU212" i="32"/>
  <c r="AT212" i="32"/>
  <c r="AQ212" i="32"/>
  <c r="AP212" i="32"/>
  <c r="AO212" i="32"/>
  <c r="AN212" i="32"/>
  <c r="AM212" i="32"/>
  <c r="AL212" i="32"/>
  <c r="AK212" i="32"/>
  <c r="AJ212" i="32"/>
  <c r="AI212" i="32"/>
  <c r="AC212" i="32"/>
  <c r="V212" i="32" a="1"/>
  <c r="V212" i="32" s="1"/>
  <c r="T212" i="32" a="1"/>
  <c r="T212" i="32" s="1"/>
  <c r="S212" i="32" a="1"/>
  <c r="S212" i="32" s="1"/>
  <c r="H212" i="32"/>
  <c r="C212" i="32"/>
  <c r="AV211" i="32"/>
  <c r="AU211" i="32"/>
  <c r="AT211" i="32"/>
  <c r="AQ211" i="32"/>
  <c r="AP211" i="32"/>
  <c r="AO211" i="32"/>
  <c r="AN211" i="32"/>
  <c r="AM211" i="32"/>
  <c r="AL211" i="32"/>
  <c r="AK211" i="32"/>
  <c r="AJ211" i="32"/>
  <c r="AI211" i="32"/>
  <c r="AC211" i="32"/>
  <c r="V211" i="32" a="1"/>
  <c r="V211" i="32" s="1"/>
  <c r="T211" i="32" a="1"/>
  <c r="T211" i="32" s="1"/>
  <c r="S211" i="32" a="1"/>
  <c r="S211" i="32" s="1"/>
  <c r="H211" i="32"/>
  <c r="C211" i="32"/>
  <c r="AV210" i="32"/>
  <c r="AU210" i="32"/>
  <c r="AT210" i="32"/>
  <c r="AQ210" i="32"/>
  <c r="AP210" i="32"/>
  <c r="AO210" i="32"/>
  <c r="AN210" i="32"/>
  <c r="AM210" i="32"/>
  <c r="AL210" i="32"/>
  <c r="AK210" i="32"/>
  <c r="AJ210" i="32"/>
  <c r="AI210" i="32"/>
  <c r="AC210" i="32"/>
  <c r="V210" i="32" a="1"/>
  <c r="V210" i="32" s="1"/>
  <c r="T210" i="32" a="1"/>
  <c r="T210" i="32" s="1"/>
  <c r="S210" i="32" a="1"/>
  <c r="S210" i="32" s="1"/>
  <c r="H210" i="32"/>
  <c r="C210" i="32"/>
  <c r="AV209" i="32"/>
  <c r="AU209" i="32"/>
  <c r="AT209" i="32"/>
  <c r="AQ209" i="32"/>
  <c r="AP209" i="32"/>
  <c r="AO209" i="32"/>
  <c r="AN209" i="32"/>
  <c r="AM209" i="32"/>
  <c r="AL209" i="32"/>
  <c r="AK209" i="32"/>
  <c r="AJ209" i="32"/>
  <c r="AI209" i="32"/>
  <c r="AC209" i="32"/>
  <c r="V209" i="32" a="1"/>
  <c r="V209" i="32" s="1"/>
  <c r="T209" i="32" a="1"/>
  <c r="T209" i="32" s="1"/>
  <c r="S209" i="32" a="1"/>
  <c r="S209" i="32" s="1"/>
  <c r="H209" i="32"/>
  <c r="C209" i="32"/>
  <c r="AV208" i="32"/>
  <c r="AU208" i="32"/>
  <c r="AT208" i="32"/>
  <c r="AQ208" i="32"/>
  <c r="AP208" i="32"/>
  <c r="AO208" i="32"/>
  <c r="AN208" i="32"/>
  <c r="AM208" i="32"/>
  <c r="AL208" i="32"/>
  <c r="AK208" i="32"/>
  <c r="AJ208" i="32"/>
  <c r="AI208" i="32"/>
  <c r="AC208" i="32"/>
  <c r="V208" i="32" a="1"/>
  <c r="V208" i="32" s="1"/>
  <c r="T208" i="32" a="1"/>
  <c r="T208" i="32" s="1"/>
  <c r="S208" i="32" a="1"/>
  <c r="S208" i="32" s="1"/>
  <c r="H208" i="32"/>
  <c r="C208" i="32"/>
  <c r="AV207" i="32"/>
  <c r="AU207" i="32"/>
  <c r="AT207" i="32"/>
  <c r="AQ207" i="32"/>
  <c r="AP207" i="32"/>
  <c r="AO207" i="32"/>
  <c r="AN207" i="32"/>
  <c r="AM207" i="32"/>
  <c r="AL207" i="32"/>
  <c r="AK207" i="32"/>
  <c r="AJ207" i="32"/>
  <c r="AI207" i="32"/>
  <c r="AC207" i="32"/>
  <c r="V207" i="32" a="1"/>
  <c r="V207" i="32" s="1"/>
  <c r="T207" i="32" a="1"/>
  <c r="T207" i="32" s="1"/>
  <c r="S207" i="32" a="1"/>
  <c r="S207" i="32" s="1"/>
  <c r="H207" i="32"/>
  <c r="C207" i="32"/>
  <c r="AV206" i="32"/>
  <c r="AU206" i="32"/>
  <c r="AT206" i="32"/>
  <c r="AQ206" i="32"/>
  <c r="AP206" i="32"/>
  <c r="AO206" i="32"/>
  <c r="AN206" i="32"/>
  <c r="AM206" i="32"/>
  <c r="AL206" i="32"/>
  <c r="AK206" i="32"/>
  <c r="AJ206" i="32"/>
  <c r="AI206" i="32"/>
  <c r="AC206" i="32"/>
  <c r="V206" i="32" a="1"/>
  <c r="V206" i="32" s="1"/>
  <c r="T206" i="32" a="1"/>
  <c r="T206" i="32" s="1"/>
  <c r="S206" i="32" a="1"/>
  <c r="S206" i="32" s="1"/>
  <c r="H206" i="32"/>
  <c r="C206" i="32"/>
  <c r="AV205" i="32"/>
  <c r="AU205" i="32"/>
  <c r="AT205" i="32"/>
  <c r="AQ205" i="32"/>
  <c r="AP205" i="32"/>
  <c r="AO205" i="32"/>
  <c r="AN205" i="32"/>
  <c r="AM205" i="32"/>
  <c r="AK205" i="32"/>
  <c r="AJ205" i="32"/>
  <c r="AI205" i="32"/>
  <c r="AC205" i="32"/>
  <c r="V205" i="32" a="1"/>
  <c r="V205" i="32" s="1"/>
  <c r="T205" i="32" a="1"/>
  <c r="T205" i="32" s="1"/>
  <c r="S205" i="32" a="1"/>
  <c r="S205" i="32" s="1"/>
  <c r="H205" i="32"/>
  <c r="C205" i="32"/>
  <c r="AV204" i="32"/>
  <c r="AU204" i="32"/>
  <c r="AT204" i="32"/>
  <c r="AQ204" i="32"/>
  <c r="AP204" i="32"/>
  <c r="AO204" i="32"/>
  <c r="AN204" i="32"/>
  <c r="AM204" i="32"/>
  <c r="AL204" i="32"/>
  <c r="AK204" i="32"/>
  <c r="AJ204" i="32"/>
  <c r="AI204" i="32"/>
  <c r="AC204" i="32"/>
  <c r="V204" i="32" a="1"/>
  <c r="V204" i="32" s="1"/>
  <c r="T204" i="32" a="1"/>
  <c r="T204" i="32" s="1"/>
  <c r="S204" i="32" a="1"/>
  <c r="S204" i="32" s="1"/>
  <c r="H204" i="32"/>
  <c r="C204" i="32"/>
  <c r="AV203" i="32"/>
  <c r="AU203" i="32"/>
  <c r="AT203" i="32"/>
  <c r="AQ203" i="32"/>
  <c r="AP203" i="32"/>
  <c r="AO203" i="32"/>
  <c r="AN203" i="32"/>
  <c r="AM203" i="32"/>
  <c r="AL203" i="32"/>
  <c r="AK203" i="32"/>
  <c r="AJ203" i="32"/>
  <c r="AI203" i="32"/>
  <c r="AC203" i="32"/>
  <c r="V203" i="32" a="1"/>
  <c r="V203" i="32" s="1"/>
  <c r="T203" i="32" a="1"/>
  <c r="T203" i="32" s="1"/>
  <c r="S203" i="32" a="1"/>
  <c r="S203" i="32" s="1"/>
  <c r="H203" i="32"/>
  <c r="C203" i="32"/>
  <c r="AV202" i="32"/>
  <c r="AU202" i="32"/>
  <c r="AT202" i="32"/>
  <c r="AQ202" i="32"/>
  <c r="AP202" i="32"/>
  <c r="AO202" i="32"/>
  <c r="AN202" i="32"/>
  <c r="AM202" i="32"/>
  <c r="AL202" i="32"/>
  <c r="AK202" i="32"/>
  <c r="AJ202" i="32"/>
  <c r="AI202" i="32"/>
  <c r="AC202" i="32"/>
  <c r="V202" i="32" a="1"/>
  <c r="V202" i="32" s="1"/>
  <c r="T202" i="32" a="1"/>
  <c r="T202" i="32" s="1"/>
  <c r="S202" i="32" a="1"/>
  <c r="S202" i="32" s="1"/>
  <c r="H202" i="32"/>
  <c r="C202" i="32"/>
  <c r="AV201" i="32"/>
  <c r="AU201" i="32"/>
  <c r="AT201" i="32"/>
  <c r="AQ201" i="32"/>
  <c r="AP201" i="32"/>
  <c r="AO201" i="32"/>
  <c r="AN201" i="32"/>
  <c r="AM201" i="32"/>
  <c r="AL201" i="32"/>
  <c r="AK201" i="32"/>
  <c r="AJ201" i="32"/>
  <c r="AI201" i="32"/>
  <c r="AC201" i="32"/>
  <c r="V201" i="32" a="1"/>
  <c r="V201" i="32" s="1"/>
  <c r="T201" i="32" a="1"/>
  <c r="T201" i="32" s="1"/>
  <c r="S201" i="32" a="1"/>
  <c r="S201" i="32" s="1"/>
  <c r="H201" i="32"/>
  <c r="C201" i="32"/>
  <c r="AV200" i="32"/>
  <c r="AU200" i="32"/>
  <c r="AT200" i="32"/>
  <c r="AQ200" i="32"/>
  <c r="AP200" i="32"/>
  <c r="AO200" i="32"/>
  <c r="AN200" i="32"/>
  <c r="AM200" i="32"/>
  <c r="AL200" i="32"/>
  <c r="AK200" i="32"/>
  <c r="AJ200" i="32"/>
  <c r="AI200" i="32"/>
  <c r="AC200" i="32"/>
  <c r="V200" i="32" a="1"/>
  <c r="V200" i="32" s="1"/>
  <c r="T200" i="32" a="1"/>
  <c r="T200" i="32" s="1"/>
  <c r="S200" i="32" a="1"/>
  <c r="S200" i="32" s="1"/>
  <c r="H200" i="32"/>
  <c r="C200" i="32"/>
  <c r="AV199" i="32"/>
  <c r="AU199" i="32"/>
  <c r="AT199" i="32"/>
  <c r="AQ199" i="32"/>
  <c r="AP199" i="32"/>
  <c r="AO199" i="32"/>
  <c r="AN199" i="32"/>
  <c r="AM199" i="32"/>
  <c r="AL199" i="32"/>
  <c r="AK199" i="32"/>
  <c r="AJ199" i="32"/>
  <c r="AI199" i="32"/>
  <c r="AC199" i="32"/>
  <c r="V199" i="32" a="1"/>
  <c r="V199" i="32" s="1"/>
  <c r="T199" i="32" a="1"/>
  <c r="T199" i="32" s="1"/>
  <c r="S199" i="32" a="1"/>
  <c r="S199" i="32" s="1"/>
  <c r="H199" i="32"/>
  <c r="C199" i="32"/>
  <c r="AV198" i="32"/>
  <c r="AU198" i="32"/>
  <c r="AT198" i="32"/>
  <c r="AQ198" i="32"/>
  <c r="AP198" i="32"/>
  <c r="AO198" i="32"/>
  <c r="AN198" i="32"/>
  <c r="AM198" i="32"/>
  <c r="AL198" i="32"/>
  <c r="AK198" i="32"/>
  <c r="AJ198" i="32"/>
  <c r="AI198" i="32"/>
  <c r="AC198" i="32"/>
  <c r="V198" i="32" a="1"/>
  <c r="V198" i="32" s="1"/>
  <c r="T198" i="32" a="1"/>
  <c r="T198" i="32" s="1"/>
  <c r="S198" i="32" a="1"/>
  <c r="S198" i="32" s="1"/>
  <c r="H198" i="32"/>
  <c r="C198" i="32"/>
  <c r="AV197" i="32"/>
  <c r="AU197" i="32"/>
  <c r="AT197" i="32"/>
  <c r="AQ197" i="32"/>
  <c r="AP197" i="32"/>
  <c r="AO197" i="32"/>
  <c r="AN197" i="32"/>
  <c r="AM197" i="32"/>
  <c r="AL197" i="32"/>
  <c r="AK197" i="32"/>
  <c r="AJ197" i="32"/>
  <c r="AI197" i="32"/>
  <c r="AC197" i="32"/>
  <c r="V197" i="32" a="1"/>
  <c r="V197" i="32" s="1"/>
  <c r="T197" i="32" a="1"/>
  <c r="T197" i="32" s="1"/>
  <c r="S197" i="32" a="1"/>
  <c r="S197" i="32" s="1"/>
  <c r="H197" i="32"/>
  <c r="C197" i="32"/>
  <c r="AV196" i="32"/>
  <c r="AU196" i="32"/>
  <c r="AT196" i="32"/>
  <c r="AQ196" i="32"/>
  <c r="AP196" i="32"/>
  <c r="AO196" i="32"/>
  <c r="AN196" i="32"/>
  <c r="AM196" i="32"/>
  <c r="AL196" i="32"/>
  <c r="AK196" i="32"/>
  <c r="AJ196" i="32"/>
  <c r="AI196" i="32"/>
  <c r="AC196" i="32"/>
  <c r="V196" i="32" a="1"/>
  <c r="V196" i="32" s="1"/>
  <c r="T196" i="32" a="1"/>
  <c r="T196" i="32" s="1"/>
  <c r="S196" i="32" a="1"/>
  <c r="S196" i="32" s="1"/>
  <c r="H196" i="32"/>
  <c r="C196" i="32"/>
  <c r="AV195" i="32"/>
  <c r="AU195" i="32"/>
  <c r="AT195" i="32"/>
  <c r="AQ195" i="32"/>
  <c r="AP195" i="32"/>
  <c r="AO195" i="32"/>
  <c r="AN195" i="32"/>
  <c r="AM195" i="32"/>
  <c r="AL195" i="32"/>
  <c r="AK195" i="32"/>
  <c r="AJ195" i="32"/>
  <c r="AI195" i="32"/>
  <c r="AC195" i="32"/>
  <c r="V195" i="32" a="1"/>
  <c r="V195" i="32" s="1"/>
  <c r="T195" i="32" a="1"/>
  <c r="T195" i="32" s="1"/>
  <c r="S195" i="32" a="1"/>
  <c r="S195" i="32" s="1"/>
  <c r="H195" i="32"/>
  <c r="C195" i="32"/>
  <c r="AV194" i="32"/>
  <c r="AU194" i="32"/>
  <c r="AT194" i="32"/>
  <c r="AQ194" i="32"/>
  <c r="AP194" i="32"/>
  <c r="AO194" i="32"/>
  <c r="AN194" i="32"/>
  <c r="AM194" i="32"/>
  <c r="AL194" i="32"/>
  <c r="AK194" i="32"/>
  <c r="AJ194" i="32"/>
  <c r="AI194" i="32"/>
  <c r="AC194" i="32"/>
  <c r="V194" i="32" a="1"/>
  <c r="V194" i="32" s="1"/>
  <c r="T194" i="32" a="1"/>
  <c r="T194" i="32" s="1"/>
  <c r="S194" i="32" a="1"/>
  <c r="S194" i="32" s="1"/>
  <c r="H194" i="32"/>
  <c r="C194" i="32"/>
  <c r="AV193" i="32"/>
  <c r="AU193" i="32"/>
  <c r="AT193" i="32"/>
  <c r="AQ193" i="32"/>
  <c r="AP193" i="32"/>
  <c r="AO193" i="32"/>
  <c r="AN193" i="32"/>
  <c r="AM193" i="32"/>
  <c r="AL193" i="32"/>
  <c r="AK193" i="32"/>
  <c r="AJ193" i="32"/>
  <c r="AI193" i="32"/>
  <c r="AC193" i="32"/>
  <c r="V193" i="32" a="1"/>
  <c r="V193" i="32" s="1"/>
  <c r="T193" i="32" a="1"/>
  <c r="T193" i="32" s="1"/>
  <c r="S193" i="32" a="1"/>
  <c r="S193" i="32" s="1"/>
  <c r="H193" i="32"/>
  <c r="C193" i="32"/>
  <c r="AV192" i="32"/>
  <c r="AU192" i="32"/>
  <c r="AT192" i="32"/>
  <c r="AQ192" i="32"/>
  <c r="AP192" i="32"/>
  <c r="AO192" i="32"/>
  <c r="AN192" i="32"/>
  <c r="AM192" i="32"/>
  <c r="AL192" i="32"/>
  <c r="AK192" i="32"/>
  <c r="AJ192" i="32"/>
  <c r="AI192" i="32"/>
  <c r="AC192" i="32"/>
  <c r="V192" i="32" a="1"/>
  <c r="V192" i="32" s="1"/>
  <c r="T192" i="32" a="1"/>
  <c r="T192" i="32" s="1"/>
  <c r="S192" i="32" a="1"/>
  <c r="S192" i="32" s="1"/>
  <c r="H192" i="32"/>
  <c r="C192" i="32"/>
  <c r="AV191" i="32"/>
  <c r="AU191" i="32"/>
  <c r="AT191" i="32"/>
  <c r="AQ191" i="32"/>
  <c r="AP191" i="32"/>
  <c r="AO191" i="32"/>
  <c r="AN191" i="32"/>
  <c r="AM191" i="32"/>
  <c r="AL191" i="32"/>
  <c r="AK191" i="32"/>
  <c r="AJ191" i="32"/>
  <c r="AI191" i="32"/>
  <c r="AC191" i="32"/>
  <c r="V191" i="32" a="1"/>
  <c r="V191" i="32" s="1"/>
  <c r="T191" i="32" a="1"/>
  <c r="T191" i="32" s="1"/>
  <c r="S191" i="32" a="1"/>
  <c r="S191" i="32" s="1"/>
  <c r="H191" i="32"/>
  <c r="C191" i="32"/>
  <c r="AV190" i="32"/>
  <c r="AU190" i="32"/>
  <c r="AT190" i="32"/>
  <c r="AQ190" i="32"/>
  <c r="AP190" i="32"/>
  <c r="AO190" i="32"/>
  <c r="AN190" i="32"/>
  <c r="AM190" i="32"/>
  <c r="AL190" i="32"/>
  <c r="AK190" i="32"/>
  <c r="AJ190" i="32"/>
  <c r="AI190" i="32"/>
  <c r="AC190" i="32"/>
  <c r="V190" i="32" a="1"/>
  <c r="V190" i="32" s="1"/>
  <c r="T190" i="32" a="1"/>
  <c r="T190" i="32" s="1"/>
  <c r="S190" i="32" a="1"/>
  <c r="S190" i="32" s="1"/>
  <c r="H190" i="32"/>
  <c r="C190" i="32"/>
  <c r="AV189" i="32"/>
  <c r="AU189" i="32"/>
  <c r="AT189" i="32"/>
  <c r="AQ189" i="32"/>
  <c r="AP189" i="32"/>
  <c r="AO189" i="32"/>
  <c r="AN189" i="32"/>
  <c r="AM189" i="32"/>
  <c r="AL189" i="32"/>
  <c r="AK189" i="32"/>
  <c r="AJ189" i="32"/>
  <c r="AI189" i="32"/>
  <c r="AC189" i="32"/>
  <c r="V189" i="32" a="1"/>
  <c r="V189" i="32" s="1"/>
  <c r="T189" i="32" a="1"/>
  <c r="T189" i="32" s="1"/>
  <c r="S189" i="32" a="1"/>
  <c r="S189" i="32" s="1"/>
  <c r="H189" i="32"/>
  <c r="C189" i="32"/>
  <c r="AV188" i="32"/>
  <c r="AU188" i="32"/>
  <c r="AT188" i="32"/>
  <c r="AQ188" i="32"/>
  <c r="AP188" i="32"/>
  <c r="AO188" i="32"/>
  <c r="AN188" i="32"/>
  <c r="AM188" i="32"/>
  <c r="AL188" i="32"/>
  <c r="AK188" i="32"/>
  <c r="AJ188" i="32"/>
  <c r="AI188" i="32"/>
  <c r="AC188" i="32"/>
  <c r="V188" i="32" a="1"/>
  <c r="V188" i="32" s="1"/>
  <c r="T188" i="32" a="1"/>
  <c r="T188" i="32" s="1"/>
  <c r="S188" i="32" a="1"/>
  <c r="S188" i="32" s="1"/>
  <c r="H188" i="32"/>
  <c r="C188" i="32"/>
  <c r="AV187" i="32"/>
  <c r="AU187" i="32"/>
  <c r="AT187" i="32"/>
  <c r="AQ187" i="32"/>
  <c r="AP187" i="32"/>
  <c r="AO187" i="32"/>
  <c r="AN187" i="32"/>
  <c r="AM187" i="32"/>
  <c r="AL187" i="32"/>
  <c r="AK187" i="32"/>
  <c r="AJ187" i="32"/>
  <c r="AI187" i="32"/>
  <c r="AC187" i="32"/>
  <c r="V187" i="32" a="1"/>
  <c r="V187" i="32" s="1"/>
  <c r="T187" i="32" a="1"/>
  <c r="T187" i="32" s="1"/>
  <c r="S187" i="32" a="1"/>
  <c r="S187" i="32" s="1"/>
  <c r="H187" i="32"/>
  <c r="C187" i="32"/>
  <c r="AV186" i="32"/>
  <c r="AU186" i="32"/>
  <c r="AT186" i="32"/>
  <c r="AQ186" i="32"/>
  <c r="AP186" i="32"/>
  <c r="AO186" i="32"/>
  <c r="AN186" i="32"/>
  <c r="AM186" i="32"/>
  <c r="AL186" i="32"/>
  <c r="AK186" i="32"/>
  <c r="AJ186" i="32"/>
  <c r="AI186" i="32"/>
  <c r="AC186" i="32"/>
  <c r="V186" i="32" a="1"/>
  <c r="V186" i="32" s="1"/>
  <c r="T186" i="32" a="1"/>
  <c r="T186" i="32" s="1"/>
  <c r="S186" i="32" a="1"/>
  <c r="S186" i="32" s="1"/>
  <c r="H186" i="32"/>
  <c r="C186" i="32"/>
  <c r="AV185" i="32"/>
  <c r="AU185" i="32"/>
  <c r="AT185" i="32"/>
  <c r="AQ185" i="32"/>
  <c r="AP185" i="32"/>
  <c r="AO185" i="32"/>
  <c r="AN185" i="32"/>
  <c r="AM185" i="32"/>
  <c r="AL185" i="32"/>
  <c r="AK185" i="32"/>
  <c r="AJ185" i="32"/>
  <c r="AI185" i="32"/>
  <c r="AC185" i="32"/>
  <c r="V185" i="32" a="1"/>
  <c r="V185" i="32" s="1"/>
  <c r="T185" i="32" a="1"/>
  <c r="T185" i="32" s="1"/>
  <c r="S185" i="32" a="1"/>
  <c r="S185" i="32" s="1"/>
  <c r="H185" i="32"/>
  <c r="C185" i="32"/>
  <c r="AV184" i="32"/>
  <c r="AU184" i="32"/>
  <c r="AT184" i="32"/>
  <c r="AQ184" i="32"/>
  <c r="AP184" i="32"/>
  <c r="AO184" i="32"/>
  <c r="AN184" i="32"/>
  <c r="AM184" i="32"/>
  <c r="AL184" i="32"/>
  <c r="AK184" i="32"/>
  <c r="AJ184" i="32"/>
  <c r="AI184" i="32"/>
  <c r="AC184" i="32"/>
  <c r="V184" i="32" a="1"/>
  <c r="V184" i="32" s="1"/>
  <c r="T184" i="32" a="1"/>
  <c r="T184" i="32" s="1"/>
  <c r="S184" i="32" a="1"/>
  <c r="S184" i="32" s="1"/>
  <c r="H184" i="32"/>
  <c r="C184" i="32"/>
  <c r="AV183" i="32"/>
  <c r="AU183" i="32"/>
  <c r="AT183" i="32"/>
  <c r="AQ183" i="32"/>
  <c r="AP183" i="32"/>
  <c r="AO183" i="32"/>
  <c r="AN183" i="32"/>
  <c r="AM183" i="32"/>
  <c r="AL183" i="32"/>
  <c r="AK183" i="32"/>
  <c r="AJ183" i="32"/>
  <c r="AI183" i="32"/>
  <c r="AC183" i="32"/>
  <c r="V183" i="32" a="1"/>
  <c r="V183" i="32" s="1"/>
  <c r="T183" i="32" a="1"/>
  <c r="T183" i="32" s="1"/>
  <c r="S183" i="32" a="1"/>
  <c r="S183" i="32" s="1"/>
  <c r="H183" i="32"/>
  <c r="C183" i="32"/>
  <c r="AV182" i="32"/>
  <c r="AU182" i="32"/>
  <c r="AT182" i="32"/>
  <c r="AQ182" i="32"/>
  <c r="AP182" i="32"/>
  <c r="AO182" i="32"/>
  <c r="AN182" i="32"/>
  <c r="AM182" i="32"/>
  <c r="AL182" i="32"/>
  <c r="AK182" i="32"/>
  <c r="AJ182" i="32"/>
  <c r="AI182" i="32"/>
  <c r="AC182" i="32"/>
  <c r="V182" i="32" a="1"/>
  <c r="V182" i="32" s="1"/>
  <c r="T182" i="32" a="1"/>
  <c r="T182" i="32" s="1"/>
  <c r="S182" i="32" a="1"/>
  <c r="S182" i="32" s="1"/>
  <c r="H182" i="32"/>
  <c r="C182" i="32"/>
  <c r="AV181" i="32"/>
  <c r="AU181" i="32"/>
  <c r="AT181" i="32"/>
  <c r="AQ181" i="32"/>
  <c r="AP181" i="32"/>
  <c r="AO181" i="32"/>
  <c r="AN181" i="32"/>
  <c r="AM181" i="32"/>
  <c r="AL181" i="32"/>
  <c r="AK181" i="32"/>
  <c r="AJ181" i="32"/>
  <c r="AI181" i="32"/>
  <c r="AC181" i="32"/>
  <c r="V181" i="32" a="1"/>
  <c r="V181" i="32" s="1"/>
  <c r="T181" i="32" a="1"/>
  <c r="T181" i="32" s="1"/>
  <c r="S181" i="32" a="1"/>
  <c r="S181" i="32" s="1"/>
  <c r="H181" i="32"/>
  <c r="C181" i="32"/>
  <c r="AV180" i="32"/>
  <c r="AU180" i="32"/>
  <c r="AT180" i="32"/>
  <c r="AQ180" i="32"/>
  <c r="AP180" i="32"/>
  <c r="AO180" i="32"/>
  <c r="AN180" i="32"/>
  <c r="AM180" i="32"/>
  <c r="AL180" i="32"/>
  <c r="AK180" i="32"/>
  <c r="AJ180" i="32"/>
  <c r="AI180" i="32"/>
  <c r="AC180" i="32"/>
  <c r="V180" i="32" a="1"/>
  <c r="V180" i="32" s="1"/>
  <c r="T180" i="32" a="1"/>
  <c r="T180" i="32" s="1"/>
  <c r="S180" i="32" a="1"/>
  <c r="S180" i="32" s="1"/>
  <c r="H180" i="32"/>
  <c r="C180" i="32"/>
  <c r="AV179" i="32"/>
  <c r="AU179" i="32"/>
  <c r="AT179" i="32"/>
  <c r="AQ179" i="32"/>
  <c r="AP179" i="32"/>
  <c r="AO179" i="32"/>
  <c r="AN179" i="32"/>
  <c r="AM179" i="32"/>
  <c r="AL179" i="32"/>
  <c r="AK179" i="32"/>
  <c r="AJ179" i="32"/>
  <c r="AI179" i="32"/>
  <c r="AC179" i="32"/>
  <c r="V179" i="32" a="1"/>
  <c r="V179" i="32" s="1"/>
  <c r="T179" i="32" a="1"/>
  <c r="T179" i="32" s="1"/>
  <c r="S179" i="32" a="1"/>
  <c r="S179" i="32" s="1"/>
  <c r="H179" i="32"/>
  <c r="C179" i="32"/>
  <c r="AV178" i="32"/>
  <c r="AU178" i="32"/>
  <c r="AT178" i="32"/>
  <c r="AQ178" i="32"/>
  <c r="AP178" i="32"/>
  <c r="AO178" i="32"/>
  <c r="AN178" i="32"/>
  <c r="AM178" i="32"/>
  <c r="AL178" i="32"/>
  <c r="AK178" i="32"/>
  <c r="AJ178" i="32"/>
  <c r="AI178" i="32"/>
  <c r="AC178" i="32"/>
  <c r="V178" i="32" a="1"/>
  <c r="V178" i="32" s="1"/>
  <c r="T178" i="32" a="1"/>
  <c r="T178" i="32" s="1"/>
  <c r="S178" i="32" a="1"/>
  <c r="S178" i="32" s="1"/>
  <c r="H178" i="32"/>
  <c r="C178" i="32"/>
  <c r="AV177" i="32"/>
  <c r="AU177" i="32"/>
  <c r="AT177" i="32"/>
  <c r="AQ177" i="32"/>
  <c r="AP177" i="32"/>
  <c r="AO177" i="32"/>
  <c r="AN177" i="32"/>
  <c r="AM177" i="32"/>
  <c r="AL177" i="32"/>
  <c r="AK177" i="32"/>
  <c r="AJ177" i="32"/>
  <c r="AI177" i="32"/>
  <c r="AC177" i="32"/>
  <c r="V177" i="32" a="1"/>
  <c r="V177" i="32" s="1"/>
  <c r="T177" i="32" a="1"/>
  <c r="T177" i="32" s="1"/>
  <c r="S177" i="32" a="1"/>
  <c r="S177" i="32" s="1"/>
  <c r="H177" i="32"/>
  <c r="C177" i="32"/>
  <c r="AV176" i="32"/>
  <c r="AU176" i="32"/>
  <c r="AT176" i="32"/>
  <c r="AQ176" i="32"/>
  <c r="AP176" i="32"/>
  <c r="AO176" i="32"/>
  <c r="AN176" i="32"/>
  <c r="AM176" i="32"/>
  <c r="AL176" i="32"/>
  <c r="AK176" i="32"/>
  <c r="AJ176" i="32"/>
  <c r="AI176" i="32"/>
  <c r="AC176" i="32"/>
  <c r="V176" i="32" a="1"/>
  <c r="V176" i="32" s="1"/>
  <c r="T176" i="32" a="1"/>
  <c r="T176" i="32" s="1"/>
  <c r="S176" i="32" a="1"/>
  <c r="S176" i="32" s="1"/>
  <c r="H176" i="32"/>
  <c r="C176" i="32"/>
  <c r="AV175" i="32"/>
  <c r="AU175" i="32"/>
  <c r="AT175" i="32"/>
  <c r="AQ175" i="32"/>
  <c r="AP175" i="32"/>
  <c r="AO175" i="32"/>
  <c r="AN175" i="32"/>
  <c r="AM175" i="32"/>
  <c r="AL175" i="32"/>
  <c r="AK175" i="32"/>
  <c r="AJ175" i="32"/>
  <c r="AI175" i="32"/>
  <c r="AC175" i="32"/>
  <c r="V175" i="32" a="1"/>
  <c r="V175" i="32" s="1"/>
  <c r="T175" i="32" a="1"/>
  <c r="T175" i="32" s="1"/>
  <c r="S175" i="32" a="1"/>
  <c r="S175" i="32" s="1"/>
  <c r="H175" i="32"/>
  <c r="C175" i="32"/>
  <c r="AV174" i="32"/>
  <c r="AU174" i="32"/>
  <c r="AT174" i="32"/>
  <c r="AQ174" i="32"/>
  <c r="AP174" i="32"/>
  <c r="AO174" i="32"/>
  <c r="AN174" i="32"/>
  <c r="AM174" i="32"/>
  <c r="AL174" i="32"/>
  <c r="AK174" i="32"/>
  <c r="AJ174" i="32"/>
  <c r="AI174" i="32"/>
  <c r="AC174" i="32"/>
  <c r="V174" i="32" a="1"/>
  <c r="V174" i="32" s="1"/>
  <c r="T174" i="32" a="1"/>
  <c r="T174" i="32" s="1"/>
  <c r="S174" i="32" a="1"/>
  <c r="S174" i="32" s="1"/>
  <c r="H174" i="32"/>
  <c r="C174" i="32"/>
  <c r="AV173" i="32"/>
  <c r="AU173" i="32"/>
  <c r="AT173" i="32"/>
  <c r="AQ173" i="32"/>
  <c r="AP173" i="32"/>
  <c r="AO173" i="32"/>
  <c r="AN173" i="32"/>
  <c r="AM173" i="32"/>
  <c r="AL173" i="32"/>
  <c r="AK173" i="32"/>
  <c r="AJ173" i="32"/>
  <c r="AI173" i="32"/>
  <c r="AC173" i="32"/>
  <c r="V173" i="32" a="1"/>
  <c r="V173" i="32" s="1"/>
  <c r="T173" i="32" a="1"/>
  <c r="T173" i="32" s="1"/>
  <c r="S173" i="32" a="1"/>
  <c r="S173" i="32" s="1"/>
  <c r="H173" i="32"/>
  <c r="C173" i="32"/>
  <c r="AV172" i="32"/>
  <c r="AU172" i="32"/>
  <c r="AT172" i="32"/>
  <c r="AQ172" i="32"/>
  <c r="AP172" i="32"/>
  <c r="AO172" i="32"/>
  <c r="AN172" i="32"/>
  <c r="AM172" i="32"/>
  <c r="AL172" i="32"/>
  <c r="AK172" i="32"/>
  <c r="AJ172" i="32"/>
  <c r="AI172" i="32"/>
  <c r="AC172" i="32"/>
  <c r="V172" i="32" a="1"/>
  <c r="V172" i="32" s="1"/>
  <c r="T172" i="32" a="1"/>
  <c r="T172" i="32" s="1"/>
  <c r="S172" i="32" a="1"/>
  <c r="S172" i="32" s="1"/>
  <c r="H172" i="32"/>
  <c r="C172" i="32"/>
  <c r="AV171" i="32"/>
  <c r="AU171" i="32"/>
  <c r="AT171" i="32"/>
  <c r="AQ171" i="32"/>
  <c r="AP171" i="32"/>
  <c r="AO171" i="32"/>
  <c r="AN171" i="32"/>
  <c r="AM171" i="32"/>
  <c r="AL171" i="32"/>
  <c r="AK171" i="32"/>
  <c r="AJ171" i="32"/>
  <c r="AI171" i="32"/>
  <c r="AC171" i="32"/>
  <c r="V171" i="32" a="1"/>
  <c r="V171" i="32" s="1"/>
  <c r="T171" i="32" a="1"/>
  <c r="T171" i="32" s="1"/>
  <c r="S171" i="32" a="1"/>
  <c r="S171" i="32" s="1"/>
  <c r="H171" i="32"/>
  <c r="C171" i="32"/>
  <c r="AV170" i="32"/>
  <c r="AU170" i="32"/>
  <c r="AT170" i="32"/>
  <c r="AQ170" i="32"/>
  <c r="AP170" i="32"/>
  <c r="AO170" i="32"/>
  <c r="AN170" i="32"/>
  <c r="AM170" i="32"/>
  <c r="AL170" i="32"/>
  <c r="AK170" i="32"/>
  <c r="AJ170" i="32"/>
  <c r="AI170" i="32"/>
  <c r="AC170" i="32"/>
  <c r="V170" i="32" a="1"/>
  <c r="V170" i="32" s="1"/>
  <c r="T170" i="32" a="1"/>
  <c r="T170" i="32" s="1"/>
  <c r="S170" i="32" a="1"/>
  <c r="S170" i="32" s="1"/>
  <c r="H170" i="32"/>
  <c r="C170" i="32"/>
  <c r="AV169" i="32"/>
  <c r="AU169" i="32"/>
  <c r="AT169" i="32"/>
  <c r="AQ169" i="32"/>
  <c r="AP169" i="32"/>
  <c r="AO169" i="32"/>
  <c r="AN169" i="32"/>
  <c r="AM169" i="32"/>
  <c r="AL169" i="32"/>
  <c r="AK169" i="32"/>
  <c r="AJ169" i="32"/>
  <c r="AI169" i="32"/>
  <c r="AC169" i="32"/>
  <c r="V169" i="32" a="1"/>
  <c r="V169" i="32" s="1"/>
  <c r="T169" i="32" a="1"/>
  <c r="T169" i="32" s="1"/>
  <c r="S169" i="32" a="1"/>
  <c r="S169" i="32" s="1"/>
  <c r="H169" i="32"/>
  <c r="C169" i="32"/>
  <c r="AV168" i="32"/>
  <c r="AU168" i="32"/>
  <c r="AT168" i="32"/>
  <c r="AQ168" i="32"/>
  <c r="AP168" i="32"/>
  <c r="AO168" i="32"/>
  <c r="AN168" i="32"/>
  <c r="AM168" i="32"/>
  <c r="AL168" i="32"/>
  <c r="AK168" i="32"/>
  <c r="AJ168" i="32"/>
  <c r="AI168" i="32"/>
  <c r="AC168" i="32"/>
  <c r="V168" i="32" a="1"/>
  <c r="V168" i="32" s="1"/>
  <c r="T168" i="32" a="1"/>
  <c r="T168" i="32" s="1"/>
  <c r="S168" i="32" a="1"/>
  <c r="S168" i="32" s="1"/>
  <c r="H168" i="32"/>
  <c r="C168" i="32"/>
  <c r="AV167" i="32"/>
  <c r="AU167" i="32"/>
  <c r="AT167" i="32"/>
  <c r="AQ167" i="32"/>
  <c r="AP167" i="32"/>
  <c r="AO167" i="32"/>
  <c r="AN167" i="32"/>
  <c r="AM167" i="32"/>
  <c r="AL167" i="32"/>
  <c r="AK167" i="32"/>
  <c r="AJ167" i="32"/>
  <c r="AI167" i="32"/>
  <c r="AC167" i="32"/>
  <c r="V167" i="32" a="1"/>
  <c r="V167" i="32" s="1"/>
  <c r="T167" i="32" a="1"/>
  <c r="T167" i="32" s="1"/>
  <c r="S167" i="32" a="1"/>
  <c r="S167" i="32" s="1"/>
  <c r="H167" i="32"/>
  <c r="C167" i="32"/>
  <c r="AV166" i="32"/>
  <c r="AU166" i="32"/>
  <c r="AT166" i="32"/>
  <c r="AQ166" i="32"/>
  <c r="AP166" i="32"/>
  <c r="AO166" i="32"/>
  <c r="AN166" i="32"/>
  <c r="AM166" i="32"/>
  <c r="AL166" i="32"/>
  <c r="AK166" i="32"/>
  <c r="AJ166" i="32"/>
  <c r="AI166" i="32"/>
  <c r="AC166" i="32"/>
  <c r="V166" i="32" a="1"/>
  <c r="V166" i="32" s="1"/>
  <c r="T166" i="32" a="1"/>
  <c r="T166" i="32" s="1"/>
  <c r="S166" i="32" a="1"/>
  <c r="S166" i="32" s="1"/>
  <c r="H166" i="32"/>
  <c r="C166" i="32"/>
  <c r="AV165" i="32"/>
  <c r="AU165" i="32"/>
  <c r="AT165" i="32"/>
  <c r="AQ165" i="32"/>
  <c r="AP165" i="32"/>
  <c r="AO165" i="32"/>
  <c r="AN165" i="32"/>
  <c r="AM165" i="32"/>
  <c r="AL165" i="32"/>
  <c r="AK165" i="32"/>
  <c r="AJ165" i="32"/>
  <c r="AI165" i="32"/>
  <c r="AC165" i="32"/>
  <c r="V165" i="32" a="1"/>
  <c r="V165" i="32" s="1"/>
  <c r="T165" i="32" a="1"/>
  <c r="T165" i="32" s="1"/>
  <c r="S165" i="32" a="1"/>
  <c r="S165" i="32" s="1"/>
  <c r="H165" i="32"/>
  <c r="C165" i="32"/>
  <c r="AV164" i="32"/>
  <c r="AU164" i="32"/>
  <c r="AT164" i="32"/>
  <c r="AQ164" i="32"/>
  <c r="AP164" i="32"/>
  <c r="AO164" i="32"/>
  <c r="AN164" i="32"/>
  <c r="AM164" i="32"/>
  <c r="AL164" i="32"/>
  <c r="AK164" i="32"/>
  <c r="AJ164" i="32"/>
  <c r="AI164" i="32"/>
  <c r="AC164" i="32"/>
  <c r="V164" i="32" a="1"/>
  <c r="V164" i="32" s="1"/>
  <c r="T164" i="32" a="1"/>
  <c r="T164" i="32" s="1"/>
  <c r="S164" i="32" a="1"/>
  <c r="S164" i="32" s="1"/>
  <c r="H164" i="32"/>
  <c r="C164" i="32"/>
  <c r="AV163" i="32"/>
  <c r="AU163" i="32"/>
  <c r="AT163" i="32"/>
  <c r="AQ163" i="32"/>
  <c r="AP163" i="32"/>
  <c r="AO163" i="32"/>
  <c r="AN163" i="32"/>
  <c r="AM163" i="32"/>
  <c r="AL163" i="32"/>
  <c r="AK163" i="32"/>
  <c r="AJ163" i="32"/>
  <c r="AI163" i="32"/>
  <c r="AC163" i="32"/>
  <c r="V163" i="32" a="1"/>
  <c r="V163" i="32" s="1"/>
  <c r="T163" i="32" a="1"/>
  <c r="T163" i="32" s="1"/>
  <c r="S163" i="32" a="1"/>
  <c r="S163" i="32" s="1"/>
  <c r="H163" i="32"/>
  <c r="C163" i="32"/>
  <c r="AV162" i="32"/>
  <c r="AU162" i="32"/>
  <c r="AT162" i="32"/>
  <c r="AQ162" i="32"/>
  <c r="AP162" i="32"/>
  <c r="AO162" i="32"/>
  <c r="AN162" i="32"/>
  <c r="AM162" i="32"/>
  <c r="AL162" i="32"/>
  <c r="AK162" i="32"/>
  <c r="AJ162" i="32"/>
  <c r="AI162" i="32"/>
  <c r="AC162" i="32"/>
  <c r="V162" i="32" a="1"/>
  <c r="V162" i="32" s="1"/>
  <c r="T162" i="32" a="1"/>
  <c r="T162" i="32" s="1"/>
  <c r="S162" i="32" a="1"/>
  <c r="S162" i="32" s="1"/>
  <c r="H162" i="32"/>
  <c r="C162" i="32"/>
  <c r="AV161" i="32"/>
  <c r="AU161" i="32"/>
  <c r="AT161" i="32"/>
  <c r="AQ161" i="32"/>
  <c r="AP161" i="32"/>
  <c r="AO161" i="32"/>
  <c r="AN161" i="32"/>
  <c r="AM161" i="32"/>
  <c r="AL161" i="32"/>
  <c r="AK161" i="32"/>
  <c r="AJ161" i="32"/>
  <c r="AI161" i="32"/>
  <c r="AC161" i="32"/>
  <c r="V161" i="32" a="1"/>
  <c r="V161" i="32" s="1"/>
  <c r="T161" i="32" a="1"/>
  <c r="T161" i="32" s="1"/>
  <c r="S161" i="32" a="1"/>
  <c r="S161" i="32" s="1"/>
  <c r="H161" i="32"/>
  <c r="C161" i="32"/>
  <c r="AV160" i="32"/>
  <c r="AU160" i="32"/>
  <c r="AT160" i="32"/>
  <c r="AQ160" i="32"/>
  <c r="AP160" i="32"/>
  <c r="AO160" i="32"/>
  <c r="AN160" i="32"/>
  <c r="AM160" i="32"/>
  <c r="AL160" i="32"/>
  <c r="AK160" i="32"/>
  <c r="AJ160" i="32"/>
  <c r="AI160" i="32"/>
  <c r="AC160" i="32"/>
  <c r="V160" i="32" a="1"/>
  <c r="V160" i="32" s="1"/>
  <c r="T160" i="32" a="1"/>
  <c r="T160" i="32" s="1"/>
  <c r="S160" i="32" a="1"/>
  <c r="S160" i="32" s="1"/>
  <c r="H160" i="32"/>
  <c r="C160" i="32"/>
  <c r="AV159" i="32"/>
  <c r="AU159" i="32"/>
  <c r="AT159" i="32"/>
  <c r="AQ159" i="32"/>
  <c r="AP159" i="32"/>
  <c r="AO159" i="32"/>
  <c r="AN159" i="32"/>
  <c r="AM159" i="32"/>
  <c r="AL159" i="32"/>
  <c r="AK159" i="32"/>
  <c r="AJ159" i="32"/>
  <c r="AI159" i="32"/>
  <c r="AC159" i="32"/>
  <c r="V159" i="32" a="1"/>
  <c r="V159" i="32" s="1"/>
  <c r="T159" i="32" a="1"/>
  <c r="T159" i="32" s="1"/>
  <c r="S159" i="32" a="1"/>
  <c r="S159" i="32" s="1"/>
  <c r="H159" i="32"/>
  <c r="C159" i="32"/>
  <c r="AV158" i="32"/>
  <c r="AU158" i="32"/>
  <c r="AT158" i="32"/>
  <c r="AQ158" i="32"/>
  <c r="AP158" i="32"/>
  <c r="AO158" i="32"/>
  <c r="AN158" i="32"/>
  <c r="AM158" i="32"/>
  <c r="AL158" i="32"/>
  <c r="AK158" i="32"/>
  <c r="AJ158" i="32"/>
  <c r="AI158" i="32"/>
  <c r="AC158" i="32"/>
  <c r="V158" i="32" a="1"/>
  <c r="V158" i="32" s="1"/>
  <c r="T158" i="32" a="1"/>
  <c r="T158" i="32" s="1"/>
  <c r="S158" i="32" a="1"/>
  <c r="S158" i="32" s="1"/>
  <c r="H158" i="32"/>
  <c r="C158" i="32"/>
  <c r="AV157" i="32"/>
  <c r="AU157" i="32"/>
  <c r="AT157" i="32"/>
  <c r="AQ157" i="32"/>
  <c r="AP157" i="32"/>
  <c r="AO157" i="32"/>
  <c r="AN157" i="32"/>
  <c r="AM157" i="32"/>
  <c r="AL157" i="32"/>
  <c r="AK157" i="32"/>
  <c r="AJ157" i="32"/>
  <c r="AI157" i="32"/>
  <c r="AC157" i="32"/>
  <c r="V157" i="32" a="1"/>
  <c r="V157" i="32" s="1"/>
  <c r="T157" i="32" a="1"/>
  <c r="T157" i="32" s="1"/>
  <c r="S157" i="32" a="1"/>
  <c r="S157" i="32" s="1"/>
  <c r="H157" i="32"/>
  <c r="C157" i="32"/>
  <c r="AV156" i="32"/>
  <c r="AU156" i="32"/>
  <c r="AT156" i="32"/>
  <c r="AQ156" i="32"/>
  <c r="AP156" i="32"/>
  <c r="AO156" i="32"/>
  <c r="AN156" i="32"/>
  <c r="AM156" i="32"/>
  <c r="AL156" i="32"/>
  <c r="AK156" i="32"/>
  <c r="AJ156" i="32"/>
  <c r="AI156" i="32"/>
  <c r="AC156" i="32"/>
  <c r="V156" i="32" a="1"/>
  <c r="V156" i="32" s="1"/>
  <c r="T156" i="32" a="1"/>
  <c r="T156" i="32" s="1"/>
  <c r="S156" i="32" a="1"/>
  <c r="S156" i="32" s="1"/>
  <c r="H156" i="32"/>
  <c r="C156" i="32"/>
  <c r="AV155" i="32"/>
  <c r="AU155" i="32"/>
  <c r="AT155" i="32"/>
  <c r="AQ155" i="32"/>
  <c r="AP155" i="32"/>
  <c r="AO155" i="32"/>
  <c r="AN155" i="32"/>
  <c r="AM155" i="32"/>
  <c r="AL155" i="32"/>
  <c r="AK155" i="32"/>
  <c r="AJ155" i="32"/>
  <c r="AI155" i="32"/>
  <c r="AC155" i="32"/>
  <c r="V155" i="32" a="1"/>
  <c r="V155" i="32" s="1"/>
  <c r="T155" i="32" a="1"/>
  <c r="T155" i="32" s="1"/>
  <c r="S155" i="32" a="1"/>
  <c r="S155" i="32" s="1"/>
  <c r="H155" i="32"/>
  <c r="C155" i="32"/>
  <c r="AV154" i="32"/>
  <c r="AU154" i="32"/>
  <c r="AT154" i="32"/>
  <c r="AQ154" i="32"/>
  <c r="AP154" i="32"/>
  <c r="AO154" i="32"/>
  <c r="AN154" i="32"/>
  <c r="AM154" i="32"/>
  <c r="AL154" i="32"/>
  <c r="AK154" i="32"/>
  <c r="AJ154" i="32"/>
  <c r="AI154" i="32"/>
  <c r="AC154" i="32"/>
  <c r="V154" i="32" a="1"/>
  <c r="V154" i="32" s="1"/>
  <c r="T154" i="32" a="1"/>
  <c r="T154" i="32" s="1"/>
  <c r="S154" i="32" a="1"/>
  <c r="S154" i="32" s="1"/>
  <c r="H154" i="32"/>
  <c r="C154" i="32"/>
  <c r="AV153" i="32"/>
  <c r="AU153" i="32"/>
  <c r="AT153" i="32"/>
  <c r="AQ153" i="32"/>
  <c r="AP153" i="32"/>
  <c r="AO153" i="32"/>
  <c r="AN153" i="32"/>
  <c r="AM153" i="32"/>
  <c r="AL153" i="32"/>
  <c r="AK153" i="32"/>
  <c r="AJ153" i="32"/>
  <c r="AI153" i="32"/>
  <c r="AC153" i="32"/>
  <c r="V153" i="32" a="1"/>
  <c r="V153" i="32" s="1"/>
  <c r="T153" i="32" a="1"/>
  <c r="T153" i="32" s="1"/>
  <c r="S153" i="32" a="1"/>
  <c r="S153" i="32" s="1"/>
  <c r="H153" i="32"/>
  <c r="C153" i="32"/>
  <c r="AV152" i="32"/>
  <c r="AU152" i="32"/>
  <c r="AT152" i="32"/>
  <c r="AQ152" i="32"/>
  <c r="AP152" i="32"/>
  <c r="AO152" i="32"/>
  <c r="AN152" i="32"/>
  <c r="AM152" i="32"/>
  <c r="AK152" i="32"/>
  <c r="AJ152" i="32"/>
  <c r="AI152" i="32"/>
  <c r="AC152" i="32"/>
  <c r="V152" i="32" a="1"/>
  <c r="V152" i="32" s="1"/>
  <c r="T152" i="32" a="1"/>
  <c r="T152" i="32" s="1"/>
  <c r="S152" i="32" a="1"/>
  <c r="S152" i="32" s="1"/>
  <c r="H152" i="32"/>
  <c r="C152" i="32"/>
  <c r="AV151" i="32"/>
  <c r="AU151" i="32"/>
  <c r="AT151" i="32"/>
  <c r="AQ151" i="32"/>
  <c r="AP151" i="32"/>
  <c r="AO151" i="32"/>
  <c r="AN151" i="32"/>
  <c r="AM151" i="32"/>
  <c r="AL151" i="32"/>
  <c r="AK151" i="32"/>
  <c r="AJ151" i="32"/>
  <c r="AI151" i="32"/>
  <c r="AC151" i="32"/>
  <c r="V151" i="32" a="1"/>
  <c r="V151" i="32" s="1"/>
  <c r="T151" i="32" a="1"/>
  <c r="T151" i="32" s="1"/>
  <c r="S151" i="32" a="1"/>
  <c r="S151" i="32" s="1"/>
  <c r="H151" i="32"/>
  <c r="C151" i="32"/>
  <c r="AV150" i="32"/>
  <c r="AU150" i="32"/>
  <c r="AT150" i="32"/>
  <c r="AQ150" i="32"/>
  <c r="AP150" i="32"/>
  <c r="AO150" i="32"/>
  <c r="AN150" i="32"/>
  <c r="AM150" i="32"/>
  <c r="AL150" i="32"/>
  <c r="AK150" i="32"/>
  <c r="AJ150" i="32"/>
  <c r="AI150" i="32"/>
  <c r="AC150" i="32"/>
  <c r="V150" i="32" a="1"/>
  <c r="V150" i="32" s="1"/>
  <c r="T150" i="32" a="1"/>
  <c r="T150" i="32" s="1"/>
  <c r="S150" i="32" a="1"/>
  <c r="S150" i="32" s="1"/>
  <c r="H150" i="32"/>
  <c r="C150" i="32"/>
  <c r="AV149" i="32"/>
  <c r="AU149" i="32"/>
  <c r="AT149" i="32"/>
  <c r="AQ149" i="32"/>
  <c r="AP149" i="32"/>
  <c r="AO149" i="32"/>
  <c r="AN149" i="32"/>
  <c r="AM149" i="32"/>
  <c r="AL149" i="32"/>
  <c r="AK149" i="32"/>
  <c r="AJ149" i="32"/>
  <c r="AI149" i="32"/>
  <c r="AC149" i="32"/>
  <c r="V149" i="32" a="1"/>
  <c r="V149" i="32" s="1"/>
  <c r="T149" i="32" a="1"/>
  <c r="T149" i="32" s="1"/>
  <c r="S149" i="32" a="1"/>
  <c r="S149" i="32" s="1"/>
  <c r="H149" i="32"/>
  <c r="C149" i="32"/>
  <c r="AV148" i="32"/>
  <c r="AU148" i="32"/>
  <c r="AT148" i="32"/>
  <c r="AQ148" i="32"/>
  <c r="AP148" i="32"/>
  <c r="AO148" i="32"/>
  <c r="AN148" i="32"/>
  <c r="AM148" i="32"/>
  <c r="AL148" i="32"/>
  <c r="AK148" i="32"/>
  <c r="AJ148" i="32"/>
  <c r="AI148" i="32"/>
  <c r="AC148" i="32"/>
  <c r="V148" i="32" a="1"/>
  <c r="V148" i="32" s="1"/>
  <c r="T148" i="32" a="1"/>
  <c r="T148" i="32" s="1"/>
  <c r="S148" i="32" a="1"/>
  <c r="S148" i="32" s="1"/>
  <c r="H148" i="32"/>
  <c r="C148" i="32"/>
  <c r="AV147" i="32"/>
  <c r="AU147" i="32"/>
  <c r="AT147" i="32"/>
  <c r="AQ147" i="32"/>
  <c r="AP147" i="32"/>
  <c r="AO147" i="32"/>
  <c r="AN147" i="32"/>
  <c r="AM147" i="32"/>
  <c r="AL147" i="32"/>
  <c r="AK147" i="32"/>
  <c r="AJ147" i="32"/>
  <c r="AI147" i="32"/>
  <c r="AC147" i="32"/>
  <c r="V147" i="32" a="1"/>
  <c r="V147" i="32" s="1"/>
  <c r="T147" i="32" a="1"/>
  <c r="T147" i="32" s="1"/>
  <c r="S147" i="32" a="1"/>
  <c r="S147" i="32" s="1"/>
  <c r="H147" i="32"/>
  <c r="C147" i="32"/>
  <c r="AV146" i="32"/>
  <c r="AU146" i="32"/>
  <c r="AT146" i="32"/>
  <c r="AQ146" i="32"/>
  <c r="AP146" i="32"/>
  <c r="AO146" i="32"/>
  <c r="AN146" i="32"/>
  <c r="AM146" i="32"/>
  <c r="AL146" i="32"/>
  <c r="AK146" i="32"/>
  <c r="AJ146" i="32"/>
  <c r="AI146" i="32"/>
  <c r="AC146" i="32"/>
  <c r="V146" i="32" a="1"/>
  <c r="V146" i="32" s="1"/>
  <c r="T146" i="32" a="1"/>
  <c r="T146" i="32" s="1"/>
  <c r="S146" i="32" a="1"/>
  <c r="S146" i="32" s="1"/>
  <c r="H146" i="32"/>
  <c r="C146" i="32"/>
  <c r="AV145" i="32"/>
  <c r="AU145" i="32"/>
  <c r="AT145" i="32"/>
  <c r="AQ145" i="32"/>
  <c r="AP145" i="32"/>
  <c r="AO145" i="32"/>
  <c r="AN145" i="32"/>
  <c r="AM145" i="32"/>
  <c r="AL145" i="32"/>
  <c r="AK145" i="32"/>
  <c r="AJ145" i="32"/>
  <c r="AI145" i="32"/>
  <c r="AC145" i="32"/>
  <c r="V145" i="32" a="1"/>
  <c r="V145" i="32" s="1"/>
  <c r="T145" i="32" a="1"/>
  <c r="T145" i="32" s="1"/>
  <c r="S145" i="32" a="1"/>
  <c r="S145" i="32" s="1"/>
  <c r="H145" i="32"/>
  <c r="C145" i="32"/>
  <c r="AV144" i="32"/>
  <c r="AU144" i="32"/>
  <c r="AT144" i="32"/>
  <c r="AQ144" i="32"/>
  <c r="AP144" i="32"/>
  <c r="AO144" i="32"/>
  <c r="AN144" i="32"/>
  <c r="AM144" i="32"/>
  <c r="AL144" i="32"/>
  <c r="AK144" i="32"/>
  <c r="AJ144" i="32"/>
  <c r="AI144" i="32"/>
  <c r="AC144" i="32"/>
  <c r="V144" i="32" a="1"/>
  <c r="V144" i="32" s="1"/>
  <c r="T144" i="32" a="1"/>
  <c r="T144" i="32" s="1"/>
  <c r="S144" i="32" a="1"/>
  <c r="S144" i="32" s="1"/>
  <c r="H144" i="32"/>
  <c r="C144" i="32"/>
  <c r="AV143" i="32"/>
  <c r="AU143" i="32"/>
  <c r="AT143" i="32"/>
  <c r="AQ143" i="32"/>
  <c r="AP143" i="32"/>
  <c r="AO143" i="32"/>
  <c r="AN143" i="32"/>
  <c r="AM143" i="32"/>
  <c r="AL143" i="32"/>
  <c r="AK143" i="32"/>
  <c r="AJ143" i="32"/>
  <c r="AI143" i="32"/>
  <c r="AC143" i="32"/>
  <c r="V143" i="32" a="1"/>
  <c r="V143" i="32" s="1"/>
  <c r="T143" i="32" a="1"/>
  <c r="T143" i="32" s="1"/>
  <c r="S143" i="32" a="1"/>
  <c r="S143" i="32" s="1"/>
  <c r="H143" i="32"/>
  <c r="C143" i="32"/>
  <c r="AV142" i="32"/>
  <c r="AU142" i="32"/>
  <c r="AT142" i="32"/>
  <c r="AQ142" i="32"/>
  <c r="AP142" i="32"/>
  <c r="AO142" i="32"/>
  <c r="AN142" i="32"/>
  <c r="AM142" i="32"/>
  <c r="AL142" i="32"/>
  <c r="AK142" i="32"/>
  <c r="AJ142" i="32"/>
  <c r="AI142" i="32"/>
  <c r="AC142" i="32"/>
  <c r="V142" i="32" a="1"/>
  <c r="V142" i="32" s="1"/>
  <c r="T142" i="32" a="1"/>
  <c r="T142" i="32" s="1"/>
  <c r="S142" i="32" a="1"/>
  <c r="S142" i="32" s="1"/>
  <c r="H142" i="32"/>
  <c r="C142" i="32"/>
  <c r="AV141" i="32"/>
  <c r="AU141" i="32"/>
  <c r="AT141" i="32"/>
  <c r="AQ141" i="32"/>
  <c r="AP141" i="32"/>
  <c r="AO141" i="32"/>
  <c r="AN141" i="32"/>
  <c r="AM141" i="32"/>
  <c r="AL141" i="32"/>
  <c r="AK141" i="32"/>
  <c r="AJ141" i="32"/>
  <c r="AI141" i="32"/>
  <c r="AC141" i="32"/>
  <c r="V141" i="32" a="1"/>
  <c r="V141" i="32" s="1"/>
  <c r="T141" i="32" a="1"/>
  <c r="T141" i="32" s="1"/>
  <c r="S141" i="32" a="1"/>
  <c r="S141" i="32" s="1"/>
  <c r="H141" i="32"/>
  <c r="C141" i="32"/>
  <c r="AV140" i="32"/>
  <c r="AU140" i="32"/>
  <c r="AT140" i="32"/>
  <c r="AQ140" i="32"/>
  <c r="AP140" i="32"/>
  <c r="AO140" i="32"/>
  <c r="AN140" i="32"/>
  <c r="AM140" i="32"/>
  <c r="AL140" i="32"/>
  <c r="AK140" i="32"/>
  <c r="AJ140" i="32"/>
  <c r="AI140" i="32"/>
  <c r="AC140" i="32"/>
  <c r="V140" i="32" a="1"/>
  <c r="V140" i="32" s="1"/>
  <c r="T140" i="32" a="1"/>
  <c r="T140" i="32" s="1"/>
  <c r="S140" i="32" a="1"/>
  <c r="S140" i="32" s="1"/>
  <c r="H140" i="32"/>
  <c r="C140" i="32"/>
  <c r="AV139" i="32"/>
  <c r="AU139" i="32"/>
  <c r="AT139" i="32"/>
  <c r="AQ139" i="32"/>
  <c r="AP139" i="32"/>
  <c r="AO139" i="32"/>
  <c r="AN139" i="32"/>
  <c r="AM139" i="32"/>
  <c r="AL139" i="32"/>
  <c r="AK139" i="32"/>
  <c r="AJ139" i="32"/>
  <c r="AI139" i="32"/>
  <c r="AC139" i="32"/>
  <c r="V139" i="32" a="1"/>
  <c r="V139" i="32" s="1"/>
  <c r="T139" i="32" a="1"/>
  <c r="T139" i="32" s="1"/>
  <c r="S139" i="32" a="1"/>
  <c r="S139" i="32" s="1"/>
  <c r="H139" i="32"/>
  <c r="C139" i="32"/>
  <c r="AV138" i="32"/>
  <c r="AU138" i="32"/>
  <c r="AT138" i="32"/>
  <c r="AQ138" i="32"/>
  <c r="AP138" i="32"/>
  <c r="AO138" i="32"/>
  <c r="AN138" i="32"/>
  <c r="AM138" i="32"/>
  <c r="AL138" i="32"/>
  <c r="AK138" i="32"/>
  <c r="AJ138" i="32"/>
  <c r="AI138" i="32"/>
  <c r="AC138" i="32"/>
  <c r="V138" i="32" a="1"/>
  <c r="V138" i="32" s="1"/>
  <c r="T138" i="32" a="1"/>
  <c r="T138" i="32" s="1"/>
  <c r="S138" i="32" a="1"/>
  <c r="S138" i="32" s="1"/>
  <c r="H138" i="32"/>
  <c r="C138" i="32"/>
  <c r="AV137" i="32"/>
  <c r="AU137" i="32"/>
  <c r="AT137" i="32"/>
  <c r="AQ137" i="32"/>
  <c r="AP137" i="32"/>
  <c r="AO137" i="32"/>
  <c r="AN137" i="32"/>
  <c r="AM137" i="32"/>
  <c r="AL137" i="32"/>
  <c r="AK137" i="32"/>
  <c r="AJ137" i="32"/>
  <c r="AI137" i="32"/>
  <c r="AC137" i="32"/>
  <c r="V137" i="32" a="1"/>
  <c r="V137" i="32" s="1"/>
  <c r="T137" i="32" a="1"/>
  <c r="T137" i="32" s="1"/>
  <c r="S137" i="32" a="1"/>
  <c r="S137" i="32" s="1"/>
  <c r="H137" i="32"/>
  <c r="C137" i="32"/>
  <c r="AV136" i="32"/>
  <c r="AU136" i="32"/>
  <c r="AT136" i="32"/>
  <c r="AQ136" i="32"/>
  <c r="AP136" i="32"/>
  <c r="AO136" i="32"/>
  <c r="AN136" i="32"/>
  <c r="AM136" i="32"/>
  <c r="AL136" i="32"/>
  <c r="AK136" i="32"/>
  <c r="AJ136" i="32"/>
  <c r="AI136" i="32"/>
  <c r="AC136" i="32"/>
  <c r="V136" i="32" a="1"/>
  <c r="V136" i="32" s="1"/>
  <c r="T136" i="32" a="1"/>
  <c r="T136" i="32" s="1"/>
  <c r="S136" i="32" a="1"/>
  <c r="S136" i="32" s="1"/>
  <c r="H136" i="32"/>
  <c r="C136" i="32"/>
  <c r="AV135" i="32"/>
  <c r="AU135" i="32"/>
  <c r="AT135" i="32"/>
  <c r="AQ135" i="32"/>
  <c r="AP135" i="32"/>
  <c r="AO135" i="32"/>
  <c r="AN135" i="32"/>
  <c r="AM135" i="32"/>
  <c r="AL135" i="32"/>
  <c r="AK135" i="32"/>
  <c r="AJ135" i="32"/>
  <c r="AI135" i="32"/>
  <c r="AC135" i="32"/>
  <c r="V135" i="32" a="1"/>
  <c r="V135" i="32" s="1"/>
  <c r="T135" i="32" a="1"/>
  <c r="T135" i="32" s="1"/>
  <c r="S135" i="32" a="1"/>
  <c r="S135" i="32" s="1"/>
  <c r="H135" i="32"/>
  <c r="C135" i="32"/>
  <c r="AV134" i="32"/>
  <c r="AU134" i="32"/>
  <c r="AT134" i="32"/>
  <c r="AQ134" i="32"/>
  <c r="AP134" i="32"/>
  <c r="AO134" i="32"/>
  <c r="AN134" i="32"/>
  <c r="AM134" i="32"/>
  <c r="AL134" i="32"/>
  <c r="AK134" i="32"/>
  <c r="AJ134" i="32"/>
  <c r="AI134" i="32"/>
  <c r="AC134" i="32"/>
  <c r="V134" i="32" a="1"/>
  <c r="V134" i="32" s="1"/>
  <c r="T134" i="32" a="1"/>
  <c r="T134" i="32" s="1"/>
  <c r="S134" i="32" a="1"/>
  <c r="S134" i="32" s="1"/>
  <c r="H134" i="32"/>
  <c r="C134" i="32"/>
  <c r="AV133" i="32"/>
  <c r="AU133" i="32"/>
  <c r="AT133" i="32"/>
  <c r="AQ133" i="32"/>
  <c r="AP133" i="32"/>
  <c r="AO133" i="32"/>
  <c r="AN133" i="32"/>
  <c r="AM133" i="32"/>
  <c r="AL133" i="32"/>
  <c r="AK133" i="32"/>
  <c r="AJ133" i="32"/>
  <c r="AI133" i="32"/>
  <c r="AC133" i="32"/>
  <c r="V133" i="32" a="1"/>
  <c r="V133" i="32" s="1"/>
  <c r="T133" i="32" a="1"/>
  <c r="T133" i="32" s="1"/>
  <c r="S133" i="32" a="1"/>
  <c r="S133" i="32" s="1"/>
  <c r="H133" i="32"/>
  <c r="C133" i="32"/>
  <c r="AV132" i="32"/>
  <c r="AU132" i="32"/>
  <c r="AT132" i="32"/>
  <c r="AQ132" i="32"/>
  <c r="AP132" i="32"/>
  <c r="AO132" i="32"/>
  <c r="AN132" i="32"/>
  <c r="AM132" i="32"/>
  <c r="AL132" i="32"/>
  <c r="AK132" i="32"/>
  <c r="AJ132" i="32"/>
  <c r="AI132" i="32"/>
  <c r="AC132" i="32"/>
  <c r="V132" i="32" a="1"/>
  <c r="V132" i="32" s="1"/>
  <c r="T132" i="32" a="1"/>
  <c r="T132" i="32" s="1"/>
  <c r="S132" i="32" a="1"/>
  <c r="S132" i="32" s="1"/>
  <c r="H132" i="32"/>
  <c r="C132" i="32"/>
  <c r="AV131" i="32"/>
  <c r="AU131" i="32"/>
  <c r="AT131" i="32"/>
  <c r="AQ131" i="32"/>
  <c r="AP131" i="32"/>
  <c r="AO131" i="32"/>
  <c r="AN131" i="32"/>
  <c r="AM131" i="32"/>
  <c r="AL131" i="32"/>
  <c r="AK131" i="32"/>
  <c r="AJ131" i="32"/>
  <c r="AI131" i="32"/>
  <c r="AC131" i="32"/>
  <c r="V131" i="32" a="1"/>
  <c r="V131" i="32" s="1"/>
  <c r="T131" i="32" a="1"/>
  <c r="T131" i="32" s="1"/>
  <c r="S131" i="32" a="1"/>
  <c r="S131" i="32" s="1"/>
  <c r="H131" i="32"/>
  <c r="C131" i="32"/>
  <c r="AV130" i="32"/>
  <c r="AU130" i="32"/>
  <c r="AT130" i="32"/>
  <c r="AQ130" i="32"/>
  <c r="AP130" i="32"/>
  <c r="AO130" i="32"/>
  <c r="AN130" i="32"/>
  <c r="AM130" i="32"/>
  <c r="AL130" i="32"/>
  <c r="AK130" i="32"/>
  <c r="AJ130" i="32"/>
  <c r="AI130" i="32"/>
  <c r="AC130" i="32"/>
  <c r="V130" i="32" a="1"/>
  <c r="V130" i="32" s="1"/>
  <c r="T130" i="32" a="1"/>
  <c r="T130" i="32" s="1"/>
  <c r="S130" i="32" a="1"/>
  <c r="S130" i="32" s="1"/>
  <c r="H130" i="32"/>
  <c r="C130" i="32"/>
  <c r="AV129" i="32"/>
  <c r="AU129" i="32"/>
  <c r="AT129" i="32"/>
  <c r="AQ129" i="32"/>
  <c r="AP129" i="32"/>
  <c r="AO129" i="32"/>
  <c r="AN129" i="32"/>
  <c r="AM129" i="32"/>
  <c r="AL129" i="32"/>
  <c r="AK129" i="32"/>
  <c r="AJ129" i="32"/>
  <c r="AI129" i="32"/>
  <c r="AC129" i="32"/>
  <c r="V129" i="32" a="1"/>
  <c r="V129" i="32" s="1"/>
  <c r="T129" i="32" a="1"/>
  <c r="T129" i="32" s="1"/>
  <c r="S129" i="32" a="1"/>
  <c r="S129" i="32" s="1"/>
  <c r="H129" i="32"/>
  <c r="C129" i="32"/>
  <c r="AV128" i="32"/>
  <c r="AU128" i="32"/>
  <c r="AT128" i="32"/>
  <c r="AQ128" i="32"/>
  <c r="AP128" i="32"/>
  <c r="AO128" i="32"/>
  <c r="AN128" i="32"/>
  <c r="AM128" i="32"/>
  <c r="AL128" i="32"/>
  <c r="AK128" i="32"/>
  <c r="AJ128" i="32"/>
  <c r="AI128" i="32"/>
  <c r="AC128" i="32"/>
  <c r="V128" i="32" a="1"/>
  <c r="V128" i="32" s="1"/>
  <c r="T128" i="32" a="1"/>
  <c r="T128" i="32" s="1"/>
  <c r="S128" i="32" a="1"/>
  <c r="S128" i="32" s="1"/>
  <c r="H128" i="32"/>
  <c r="C128" i="32"/>
  <c r="AV127" i="32"/>
  <c r="AU127" i="32"/>
  <c r="AT127" i="32"/>
  <c r="AQ127" i="32"/>
  <c r="AP127" i="32"/>
  <c r="AO127" i="32"/>
  <c r="AN127" i="32"/>
  <c r="AM127" i="32"/>
  <c r="AL127" i="32"/>
  <c r="AK127" i="32"/>
  <c r="AJ127" i="32"/>
  <c r="AI127" i="32"/>
  <c r="AC127" i="32"/>
  <c r="V127" i="32" a="1"/>
  <c r="V127" i="32" s="1"/>
  <c r="T127" i="32" a="1"/>
  <c r="T127" i="32" s="1"/>
  <c r="S127" i="32" a="1"/>
  <c r="S127" i="32" s="1"/>
  <c r="H127" i="32"/>
  <c r="C127" i="32"/>
  <c r="AV126" i="32"/>
  <c r="AU126" i="32"/>
  <c r="AT126" i="32"/>
  <c r="AQ126" i="32"/>
  <c r="AP126" i="32"/>
  <c r="AO126" i="32"/>
  <c r="AN126" i="32"/>
  <c r="AM126" i="32"/>
  <c r="AL126" i="32"/>
  <c r="AK126" i="32"/>
  <c r="AJ126" i="32"/>
  <c r="AI126" i="32"/>
  <c r="AC126" i="32"/>
  <c r="V126" i="32" a="1"/>
  <c r="V126" i="32" s="1"/>
  <c r="T126" i="32" a="1"/>
  <c r="T126" i="32" s="1"/>
  <c r="S126" i="32" a="1"/>
  <c r="S126" i="32" s="1"/>
  <c r="H126" i="32"/>
  <c r="C126" i="32"/>
  <c r="AV125" i="32"/>
  <c r="AU125" i="32"/>
  <c r="AT125" i="32"/>
  <c r="AQ125" i="32"/>
  <c r="AP125" i="32"/>
  <c r="AO125" i="32"/>
  <c r="AN125" i="32"/>
  <c r="AM125" i="32"/>
  <c r="AL125" i="32"/>
  <c r="AK125" i="32"/>
  <c r="AJ125" i="32"/>
  <c r="AI125" i="32"/>
  <c r="AC125" i="32"/>
  <c r="V125" i="32" a="1"/>
  <c r="V125" i="32" s="1"/>
  <c r="T125" i="32" a="1"/>
  <c r="T125" i="32" s="1"/>
  <c r="S125" i="32" a="1"/>
  <c r="S125" i="32" s="1"/>
  <c r="H125" i="32"/>
  <c r="C125" i="32"/>
  <c r="AV124" i="32"/>
  <c r="AU124" i="32"/>
  <c r="AT124" i="32"/>
  <c r="AQ124" i="32"/>
  <c r="AP124" i="32"/>
  <c r="AO124" i="32"/>
  <c r="AN124" i="32"/>
  <c r="AM124" i="32"/>
  <c r="AL124" i="32"/>
  <c r="AK124" i="32"/>
  <c r="AJ124" i="32"/>
  <c r="AI124" i="32"/>
  <c r="AC124" i="32"/>
  <c r="V124" i="32" a="1"/>
  <c r="V124" i="32" s="1"/>
  <c r="T124" i="32" a="1"/>
  <c r="T124" i="32" s="1"/>
  <c r="S124" i="32" a="1"/>
  <c r="S124" i="32" s="1"/>
  <c r="H124" i="32"/>
  <c r="C124" i="32"/>
  <c r="AV123" i="32"/>
  <c r="AU123" i="32"/>
  <c r="AT123" i="32"/>
  <c r="AQ123" i="32"/>
  <c r="AP123" i="32"/>
  <c r="AO123" i="32"/>
  <c r="AN123" i="32"/>
  <c r="AM123" i="32"/>
  <c r="AL123" i="32"/>
  <c r="AK123" i="32"/>
  <c r="AJ123" i="32"/>
  <c r="AI123" i="32"/>
  <c r="AC123" i="32"/>
  <c r="V123" i="32" a="1"/>
  <c r="V123" i="32" s="1"/>
  <c r="T123" i="32" a="1"/>
  <c r="T123" i="32" s="1"/>
  <c r="S123" i="32" a="1"/>
  <c r="S123" i="32" s="1"/>
  <c r="H123" i="32"/>
  <c r="C123" i="32"/>
  <c r="AV122" i="32"/>
  <c r="AU122" i="32"/>
  <c r="AT122" i="32"/>
  <c r="AQ122" i="32"/>
  <c r="AP122" i="32"/>
  <c r="AO122" i="32"/>
  <c r="AN122" i="32"/>
  <c r="AM122" i="32"/>
  <c r="AL122" i="32"/>
  <c r="AK122" i="32"/>
  <c r="AJ122" i="32"/>
  <c r="AI122" i="32"/>
  <c r="V122" i="32" a="1"/>
  <c r="V122" i="32" s="1"/>
  <c r="T122" i="32" a="1"/>
  <c r="T122" i="32" s="1"/>
  <c r="S122" i="32" a="1"/>
  <c r="S122" i="32" s="1"/>
  <c r="H122" i="32"/>
  <c r="C122" i="32"/>
  <c r="AV121" i="32"/>
  <c r="AU121" i="32"/>
  <c r="AT121" i="32"/>
  <c r="AQ121" i="32"/>
  <c r="AP121" i="32"/>
  <c r="AO121" i="32"/>
  <c r="AN121" i="32"/>
  <c r="AM121" i="32"/>
  <c r="AL121" i="32"/>
  <c r="AK121" i="32"/>
  <c r="AJ121" i="32"/>
  <c r="AI121" i="32"/>
  <c r="AC121" i="32"/>
  <c r="V121" i="32" a="1"/>
  <c r="V121" i="32" s="1"/>
  <c r="T121" i="32" a="1"/>
  <c r="T121" i="32" s="1"/>
  <c r="S121" i="32" a="1"/>
  <c r="S121" i="32" s="1"/>
  <c r="H121" i="32"/>
  <c r="C121" i="32"/>
  <c r="AV120" i="32"/>
  <c r="AU120" i="32"/>
  <c r="AT120" i="32"/>
  <c r="AQ120" i="32"/>
  <c r="AP120" i="32"/>
  <c r="AO120" i="32"/>
  <c r="AN120" i="32"/>
  <c r="AM120" i="32"/>
  <c r="AL120" i="32"/>
  <c r="AK120" i="32"/>
  <c r="AJ120" i="32"/>
  <c r="AI120" i="32"/>
  <c r="AC120" i="32"/>
  <c r="V120" i="32" a="1"/>
  <c r="V120" i="32" s="1"/>
  <c r="T120" i="32" a="1"/>
  <c r="T120" i="32" s="1"/>
  <c r="S120" i="32" a="1"/>
  <c r="S120" i="32" s="1"/>
  <c r="H120" i="32"/>
  <c r="C120" i="32"/>
  <c r="AV119" i="32"/>
  <c r="AU119" i="32"/>
  <c r="AT119" i="32"/>
  <c r="AQ119" i="32"/>
  <c r="AP119" i="32"/>
  <c r="AO119" i="32"/>
  <c r="AN119" i="32"/>
  <c r="AM119" i="32"/>
  <c r="AL119" i="32"/>
  <c r="AK119" i="32"/>
  <c r="AJ119" i="32"/>
  <c r="AI119" i="32"/>
  <c r="AC119" i="32"/>
  <c r="V119" i="32" a="1"/>
  <c r="V119" i="32" s="1"/>
  <c r="T119" i="32" a="1"/>
  <c r="T119" i="32" s="1"/>
  <c r="S119" i="32" a="1"/>
  <c r="S119" i="32" s="1"/>
  <c r="H119" i="32"/>
  <c r="C119" i="32"/>
  <c r="AV118" i="32"/>
  <c r="AU118" i="32"/>
  <c r="AT118" i="32"/>
  <c r="AQ118" i="32"/>
  <c r="AP118" i="32"/>
  <c r="AO118" i="32"/>
  <c r="AN118" i="32"/>
  <c r="AM118" i="32"/>
  <c r="AL118" i="32"/>
  <c r="AK118" i="32"/>
  <c r="AJ118" i="32"/>
  <c r="AI118" i="32"/>
  <c r="AC118" i="32"/>
  <c r="V118" i="32" a="1"/>
  <c r="V118" i="32" s="1"/>
  <c r="T118" i="32" a="1"/>
  <c r="T118" i="32" s="1"/>
  <c r="S118" i="32" a="1"/>
  <c r="S118" i="32" s="1"/>
  <c r="H118" i="32"/>
  <c r="C118" i="32"/>
  <c r="AV117" i="32"/>
  <c r="AU117" i="32"/>
  <c r="AT117" i="32"/>
  <c r="AQ117" i="32"/>
  <c r="AP117" i="32"/>
  <c r="AO117" i="32"/>
  <c r="AN117" i="32"/>
  <c r="AM117" i="32"/>
  <c r="AL117" i="32"/>
  <c r="AK117" i="32"/>
  <c r="AJ117" i="32"/>
  <c r="AI117" i="32"/>
  <c r="AC117" i="32"/>
  <c r="V117" i="32" a="1"/>
  <c r="V117" i="32" s="1"/>
  <c r="T117" i="32" a="1"/>
  <c r="T117" i="32" s="1"/>
  <c r="S117" i="32" a="1"/>
  <c r="S117" i="32" s="1"/>
  <c r="H117" i="32"/>
  <c r="C117" i="32"/>
  <c r="AV116" i="32"/>
  <c r="AU116" i="32"/>
  <c r="AT116" i="32"/>
  <c r="AQ116" i="32"/>
  <c r="AP116" i="32"/>
  <c r="AO116" i="32"/>
  <c r="AN116" i="32"/>
  <c r="AM116" i="32"/>
  <c r="AL116" i="32"/>
  <c r="AK116" i="32"/>
  <c r="AJ116" i="32"/>
  <c r="AI116" i="32"/>
  <c r="AC116" i="32"/>
  <c r="V116" i="32" a="1"/>
  <c r="V116" i="32" s="1"/>
  <c r="T116" i="32" a="1"/>
  <c r="T116" i="32" s="1"/>
  <c r="S116" i="32" a="1"/>
  <c r="S116" i="32" s="1"/>
  <c r="H116" i="32"/>
  <c r="C116" i="32"/>
  <c r="AV115" i="32"/>
  <c r="AU115" i="32"/>
  <c r="AT115" i="32"/>
  <c r="AQ115" i="32"/>
  <c r="AP115" i="32"/>
  <c r="AO115" i="32"/>
  <c r="AN115" i="32"/>
  <c r="AM115" i="32"/>
  <c r="AL115" i="32"/>
  <c r="AK115" i="32"/>
  <c r="AJ115" i="32"/>
  <c r="AI115" i="32"/>
  <c r="AC115" i="32"/>
  <c r="V115" i="32" a="1"/>
  <c r="V115" i="32" s="1"/>
  <c r="T115" i="32" a="1"/>
  <c r="T115" i="32" s="1"/>
  <c r="S115" i="32" a="1"/>
  <c r="S115" i="32" s="1"/>
  <c r="H115" i="32"/>
  <c r="C115" i="32"/>
  <c r="AV114" i="32"/>
  <c r="AU114" i="32"/>
  <c r="AT114" i="32"/>
  <c r="AQ114" i="32"/>
  <c r="AP114" i="32"/>
  <c r="AO114" i="32"/>
  <c r="AN114" i="32"/>
  <c r="AM114" i="32"/>
  <c r="AL114" i="32"/>
  <c r="AK114" i="32"/>
  <c r="AJ114" i="32"/>
  <c r="AI114" i="32"/>
  <c r="AC114" i="32"/>
  <c r="V114" i="32" a="1"/>
  <c r="V114" i="32" s="1"/>
  <c r="T114" i="32" a="1"/>
  <c r="T114" i="32" s="1"/>
  <c r="S114" i="32" a="1"/>
  <c r="S114" i="32" s="1"/>
  <c r="H114" i="32"/>
  <c r="C114" i="32"/>
  <c r="AV113" i="32"/>
  <c r="AU113" i="32"/>
  <c r="AT113" i="32"/>
  <c r="AQ113" i="32"/>
  <c r="AP113" i="32"/>
  <c r="AO113" i="32"/>
  <c r="AN113" i="32"/>
  <c r="AM113" i="32"/>
  <c r="AK113" i="32"/>
  <c r="AJ113" i="32"/>
  <c r="AI113" i="32"/>
  <c r="AC113" i="32"/>
  <c r="V113" i="32" a="1"/>
  <c r="V113" i="32" s="1"/>
  <c r="T113" i="32" a="1"/>
  <c r="T113" i="32" s="1"/>
  <c r="S113" i="32" a="1"/>
  <c r="S113" i="32" s="1"/>
  <c r="H113" i="32"/>
  <c r="C113" i="32"/>
  <c r="AV112" i="32"/>
  <c r="AU112" i="32"/>
  <c r="AT112" i="32"/>
  <c r="AQ112" i="32"/>
  <c r="AP112" i="32"/>
  <c r="AO112" i="32"/>
  <c r="AN112" i="32"/>
  <c r="AM112" i="32"/>
  <c r="AL112" i="32"/>
  <c r="AK112" i="32"/>
  <c r="AJ112" i="32"/>
  <c r="AI112" i="32"/>
  <c r="AC112" i="32"/>
  <c r="V112" i="32" a="1"/>
  <c r="V112" i="32" s="1"/>
  <c r="T112" i="32" a="1"/>
  <c r="T112" i="32" s="1"/>
  <c r="S112" i="32" a="1"/>
  <c r="S112" i="32" s="1"/>
  <c r="H112" i="32"/>
  <c r="C112" i="32"/>
  <c r="AV111" i="32"/>
  <c r="AU111" i="32"/>
  <c r="AT111" i="32"/>
  <c r="AQ111" i="32"/>
  <c r="AP111" i="32"/>
  <c r="AO111" i="32"/>
  <c r="AN111" i="32"/>
  <c r="AM111" i="32"/>
  <c r="AK111" i="32"/>
  <c r="AJ111" i="32"/>
  <c r="AI111" i="32"/>
  <c r="AC111" i="32"/>
  <c r="V111" i="32" a="1"/>
  <c r="V111" i="32" s="1"/>
  <c r="T111" i="32" a="1"/>
  <c r="T111" i="32" s="1"/>
  <c r="S111" i="32" a="1"/>
  <c r="S111" i="32" s="1"/>
  <c r="H111" i="32"/>
  <c r="C111" i="32"/>
  <c r="AV110" i="32"/>
  <c r="AU110" i="32"/>
  <c r="AT110" i="32"/>
  <c r="AQ110" i="32"/>
  <c r="AP110" i="32"/>
  <c r="AO110" i="32"/>
  <c r="AN110" i="32"/>
  <c r="AM110" i="32"/>
  <c r="AK110" i="32"/>
  <c r="AJ110" i="32"/>
  <c r="AI110" i="32"/>
  <c r="AC110" i="32"/>
  <c r="V110" i="32" a="1"/>
  <c r="V110" i="32" s="1"/>
  <c r="T110" i="32" a="1"/>
  <c r="T110" i="32" s="1"/>
  <c r="S110" i="32" a="1"/>
  <c r="S110" i="32" s="1"/>
  <c r="H110" i="32"/>
  <c r="C110" i="32"/>
  <c r="AV109" i="32"/>
  <c r="AU109" i="32"/>
  <c r="AT109" i="32"/>
  <c r="AQ109" i="32"/>
  <c r="AP109" i="32"/>
  <c r="AO109" i="32"/>
  <c r="AN109" i="32"/>
  <c r="AM109" i="32"/>
  <c r="AK109" i="32"/>
  <c r="AJ109" i="32"/>
  <c r="AI109" i="32"/>
  <c r="AC109" i="32"/>
  <c r="V109" i="32" a="1"/>
  <c r="V109" i="32" s="1"/>
  <c r="T109" i="32" a="1"/>
  <c r="T109" i="32" s="1"/>
  <c r="S109" i="32" a="1"/>
  <c r="S109" i="32" s="1"/>
  <c r="H109" i="32"/>
  <c r="C109" i="32"/>
  <c r="AV108" i="32"/>
  <c r="AU108" i="32"/>
  <c r="AT108" i="32"/>
  <c r="AQ108" i="32"/>
  <c r="AP108" i="32"/>
  <c r="AO108" i="32"/>
  <c r="AN108" i="32"/>
  <c r="AM108" i="32"/>
  <c r="AK108" i="32"/>
  <c r="AJ108" i="32"/>
  <c r="AI108" i="32"/>
  <c r="AC108" i="32"/>
  <c r="V108" i="32" a="1"/>
  <c r="V108" i="32" s="1"/>
  <c r="T108" i="32" a="1"/>
  <c r="T108" i="32" s="1"/>
  <c r="S108" i="32" a="1"/>
  <c r="S108" i="32" s="1"/>
  <c r="H108" i="32"/>
  <c r="C108" i="32"/>
  <c r="AV107" i="32"/>
  <c r="AU107" i="32"/>
  <c r="AT107" i="32"/>
  <c r="AQ107" i="32"/>
  <c r="AP107" i="32"/>
  <c r="AO107" i="32"/>
  <c r="AN107" i="32"/>
  <c r="AM107" i="32"/>
  <c r="AL107" i="32"/>
  <c r="AK107" i="32"/>
  <c r="AJ107" i="32"/>
  <c r="AI107" i="32"/>
  <c r="AC107" i="32"/>
  <c r="V107" i="32" a="1"/>
  <c r="V107" i="32" s="1"/>
  <c r="T107" i="32" a="1"/>
  <c r="T107" i="32" s="1"/>
  <c r="S107" i="32" a="1"/>
  <c r="S107" i="32" s="1"/>
  <c r="H107" i="32"/>
  <c r="C107" i="32"/>
  <c r="AV106" i="32"/>
  <c r="AU106" i="32"/>
  <c r="AT106" i="32"/>
  <c r="AQ106" i="32"/>
  <c r="AP106" i="32"/>
  <c r="AO106" i="32"/>
  <c r="AN106" i="32"/>
  <c r="AM106" i="32"/>
  <c r="AK106" i="32"/>
  <c r="AJ106" i="32"/>
  <c r="AI106" i="32"/>
  <c r="AC106" i="32"/>
  <c r="V106" i="32" a="1"/>
  <c r="V106" i="32" s="1"/>
  <c r="T106" i="32" a="1"/>
  <c r="T106" i="32" s="1"/>
  <c r="S106" i="32" a="1"/>
  <c r="S106" i="32" s="1"/>
  <c r="H106" i="32"/>
  <c r="C106" i="32"/>
  <c r="AV105" i="32"/>
  <c r="AU105" i="32"/>
  <c r="AT105" i="32"/>
  <c r="AQ105" i="32"/>
  <c r="AP105" i="32"/>
  <c r="AO105" i="32"/>
  <c r="AN105" i="32"/>
  <c r="AM105" i="32"/>
  <c r="AK105" i="32"/>
  <c r="AJ105" i="32"/>
  <c r="AI105" i="32"/>
  <c r="AC105" i="32"/>
  <c r="V105" i="32" a="1"/>
  <c r="V105" i="32" s="1"/>
  <c r="T105" i="32" a="1"/>
  <c r="T105" i="32" s="1"/>
  <c r="S105" i="32" a="1"/>
  <c r="S105" i="32" s="1"/>
  <c r="H105" i="32"/>
  <c r="C105" i="32"/>
  <c r="AV104" i="32"/>
  <c r="AU104" i="32"/>
  <c r="AT104" i="32"/>
  <c r="AQ104" i="32"/>
  <c r="AP104" i="32"/>
  <c r="AO104" i="32"/>
  <c r="AN104" i="32"/>
  <c r="AM104" i="32"/>
  <c r="AL104" i="32"/>
  <c r="AK104" i="32"/>
  <c r="AJ104" i="32"/>
  <c r="AI104" i="32"/>
  <c r="AC104" i="32"/>
  <c r="V104" i="32" a="1"/>
  <c r="V104" i="32" s="1"/>
  <c r="T104" i="32" a="1"/>
  <c r="T104" i="32" s="1"/>
  <c r="S104" i="32" a="1"/>
  <c r="S104" i="32" s="1"/>
  <c r="H104" i="32"/>
  <c r="C104" i="32"/>
  <c r="AV103" i="32"/>
  <c r="AU103" i="32"/>
  <c r="AT103" i="32"/>
  <c r="AQ103" i="32"/>
  <c r="AP103" i="32"/>
  <c r="AO103" i="32"/>
  <c r="AN103" i="32"/>
  <c r="AM103" i="32"/>
  <c r="AK103" i="32"/>
  <c r="AJ103" i="32"/>
  <c r="AI103" i="32"/>
  <c r="AC103" i="32"/>
  <c r="V103" i="32" a="1"/>
  <c r="V103" i="32" s="1"/>
  <c r="T103" i="32" a="1"/>
  <c r="T103" i="32" s="1"/>
  <c r="S103" i="32" a="1"/>
  <c r="S103" i="32" s="1"/>
  <c r="H103" i="32"/>
  <c r="C103" i="32"/>
  <c r="AV102" i="32"/>
  <c r="AU102" i="32"/>
  <c r="AT102" i="32"/>
  <c r="AQ102" i="32"/>
  <c r="AP102" i="32"/>
  <c r="AO102" i="32"/>
  <c r="AN102" i="32"/>
  <c r="AM102" i="32"/>
  <c r="AL102" i="32"/>
  <c r="AK102" i="32"/>
  <c r="AJ102" i="32"/>
  <c r="AI102" i="32"/>
  <c r="AC102" i="32"/>
  <c r="V102" i="32" a="1"/>
  <c r="V102" i="32" s="1"/>
  <c r="T102" i="32" a="1"/>
  <c r="T102" i="32" s="1"/>
  <c r="S102" i="32" a="1"/>
  <c r="S102" i="32" s="1"/>
  <c r="H102" i="32"/>
  <c r="C102" i="32"/>
  <c r="AV101" i="32"/>
  <c r="AU101" i="32"/>
  <c r="AT101" i="32"/>
  <c r="AQ101" i="32"/>
  <c r="AP101" i="32"/>
  <c r="AO101" i="32"/>
  <c r="AN101" i="32"/>
  <c r="AM101" i="32"/>
  <c r="AK101" i="32"/>
  <c r="AJ101" i="32"/>
  <c r="AI101" i="32"/>
  <c r="AC101" i="32"/>
  <c r="V101" i="32" a="1"/>
  <c r="V101" i="32" s="1"/>
  <c r="T101" i="32" a="1"/>
  <c r="T101" i="32" s="1"/>
  <c r="S101" i="32" a="1"/>
  <c r="S101" i="32" s="1"/>
  <c r="H101" i="32"/>
  <c r="C101" i="32"/>
  <c r="AV100" i="32"/>
  <c r="AU100" i="32"/>
  <c r="AT100" i="32"/>
  <c r="AQ100" i="32"/>
  <c r="AP100" i="32"/>
  <c r="AO100" i="32"/>
  <c r="AN100" i="32"/>
  <c r="AM100" i="32"/>
  <c r="AK100" i="32"/>
  <c r="AJ100" i="32"/>
  <c r="AI100" i="32"/>
  <c r="AC100" i="32"/>
  <c r="V100" i="32" a="1"/>
  <c r="V100" i="32" s="1"/>
  <c r="T100" i="32" a="1"/>
  <c r="T100" i="32" s="1"/>
  <c r="S100" i="32" a="1"/>
  <c r="S100" i="32" s="1"/>
  <c r="H100" i="32"/>
  <c r="C100" i="32"/>
  <c r="AV99" i="32"/>
  <c r="AU99" i="32"/>
  <c r="AT99" i="32"/>
  <c r="AQ99" i="32"/>
  <c r="AP99" i="32"/>
  <c r="AO99" i="32"/>
  <c r="AN99" i="32"/>
  <c r="AM99" i="32"/>
  <c r="AL99" i="32"/>
  <c r="AK99" i="32"/>
  <c r="AJ99" i="32"/>
  <c r="AI99" i="32"/>
  <c r="AC99" i="32"/>
  <c r="V99" i="32" a="1"/>
  <c r="V99" i="32" s="1"/>
  <c r="T99" i="32" a="1"/>
  <c r="T99" i="32" s="1"/>
  <c r="S99" i="32" a="1"/>
  <c r="S99" i="32" s="1"/>
  <c r="H99" i="32"/>
  <c r="C99" i="32"/>
  <c r="AV98" i="32"/>
  <c r="AU98" i="32"/>
  <c r="AT98" i="32"/>
  <c r="AQ98" i="32"/>
  <c r="AP98" i="32"/>
  <c r="AO98" i="32"/>
  <c r="AN98" i="32"/>
  <c r="AM98" i="32"/>
  <c r="AK98" i="32"/>
  <c r="AJ98" i="32"/>
  <c r="AI98" i="32"/>
  <c r="AC98" i="32"/>
  <c r="V98" i="32" a="1"/>
  <c r="V98" i="32" s="1"/>
  <c r="T98" i="32" a="1"/>
  <c r="T98" i="32" s="1"/>
  <c r="S98" i="32" a="1"/>
  <c r="S98" i="32" s="1"/>
  <c r="H98" i="32"/>
  <c r="C98" i="32"/>
  <c r="AV97" i="32"/>
  <c r="AU97" i="32"/>
  <c r="AT97" i="32"/>
  <c r="AQ97" i="32"/>
  <c r="AP97" i="32"/>
  <c r="AO97" i="32"/>
  <c r="AN97" i="32"/>
  <c r="AM97" i="32"/>
  <c r="AL97" i="32"/>
  <c r="AK97" i="32"/>
  <c r="AJ97" i="32"/>
  <c r="AI97" i="32"/>
  <c r="AC97" i="32"/>
  <c r="V97" i="32" a="1"/>
  <c r="V97" i="32" s="1"/>
  <c r="T97" i="32" a="1"/>
  <c r="T97" i="32" s="1"/>
  <c r="S97" i="32" a="1"/>
  <c r="S97" i="32" s="1"/>
  <c r="H97" i="32"/>
  <c r="C97" i="32"/>
  <c r="AV96" i="32"/>
  <c r="AU96" i="32"/>
  <c r="AT96" i="32"/>
  <c r="AQ96" i="32"/>
  <c r="AP96" i="32"/>
  <c r="AO96" i="32"/>
  <c r="AN96" i="32"/>
  <c r="AM96" i="32"/>
  <c r="AL96" i="32"/>
  <c r="AK96" i="32"/>
  <c r="AJ96" i="32"/>
  <c r="AI96" i="32"/>
  <c r="AC96" i="32"/>
  <c r="V96" i="32" a="1"/>
  <c r="V96" i="32" s="1"/>
  <c r="T96" i="32" a="1"/>
  <c r="T96" i="32" s="1"/>
  <c r="S96" i="32" a="1"/>
  <c r="S96" i="32" s="1"/>
  <c r="H96" i="32"/>
  <c r="C96" i="32"/>
  <c r="AV95" i="32"/>
  <c r="AU95" i="32"/>
  <c r="AT95" i="32"/>
  <c r="AQ95" i="32"/>
  <c r="AP95" i="32"/>
  <c r="AO95" i="32"/>
  <c r="AN95" i="32"/>
  <c r="AM95" i="32"/>
  <c r="AL95" i="32"/>
  <c r="AK95" i="32"/>
  <c r="AJ95" i="32"/>
  <c r="AI95" i="32"/>
  <c r="AC95" i="32"/>
  <c r="V95" i="32" a="1"/>
  <c r="V95" i="32" s="1"/>
  <c r="T95" i="32" a="1"/>
  <c r="T95" i="32" s="1"/>
  <c r="S95" i="32" a="1"/>
  <c r="S95" i="32" s="1"/>
  <c r="H95" i="32"/>
  <c r="C95" i="32"/>
  <c r="AV94" i="32"/>
  <c r="AU94" i="32"/>
  <c r="AT94" i="32"/>
  <c r="AQ94" i="32"/>
  <c r="AP94" i="32"/>
  <c r="AO94" i="32"/>
  <c r="AN94" i="32"/>
  <c r="AM94" i="32"/>
  <c r="AL94" i="32"/>
  <c r="AK94" i="32"/>
  <c r="AJ94" i="32"/>
  <c r="AI94" i="32"/>
  <c r="AC94" i="32"/>
  <c r="V94" i="32" a="1"/>
  <c r="V94" i="32" s="1"/>
  <c r="T94" i="32" a="1"/>
  <c r="T94" i="32" s="1"/>
  <c r="S94" i="32" a="1"/>
  <c r="S94" i="32" s="1"/>
  <c r="H94" i="32"/>
  <c r="C94" i="32"/>
  <c r="AV93" i="32"/>
  <c r="AU93" i="32"/>
  <c r="AT93" i="32"/>
  <c r="AQ93" i="32"/>
  <c r="AP93" i="32"/>
  <c r="AO93" i="32"/>
  <c r="AN93" i="32"/>
  <c r="AM93" i="32"/>
  <c r="AL93" i="32"/>
  <c r="AK93" i="32"/>
  <c r="AJ93" i="32"/>
  <c r="AI93" i="32"/>
  <c r="AC93" i="32"/>
  <c r="V93" i="32" a="1"/>
  <c r="V93" i="32" s="1"/>
  <c r="T93" i="32" a="1"/>
  <c r="T93" i="32" s="1"/>
  <c r="S93" i="32" a="1"/>
  <c r="S93" i="32" s="1"/>
  <c r="H93" i="32"/>
  <c r="C93" i="32"/>
  <c r="AV92" i="32"/>
  <c r="AU92" i="32"/>
  <c r="AT92" i="32"/>
  <c r="AQ92" i="32"/>
  <c r="AP92" i="32"/>
  <c r="AO92" i="32"/>
  <c r="AN92" i="32"/>
  <c r="AM92" i="32"/>
  <c r="AL92" i="32"/>
  <c r="AK92" i="32"/>
  <c r="AJ92" i="32"/>
  <c r="AI92" i="32"/>
  <c r="AC92" i="32"/>
  <c r="V92" i="32" a="1"/>
  <c r="V92" i="32" s="1"/>
  <c r="T92" i="32" a="1"/>
  <c r="T92" i="32" s="1"/>
  <c r="S92" i="32" a="1"/>
  <c r="S92" i="32" s="1"/>
  <c r="H92" i="32"/>
  <c r="C92" i="32"/>
  <c r="AV91" i="32"/>
  <c r="AU91" i="32"/>
  <c r="AT91" i="32"/>
  <c r="AQ91" i="32"/>
  <c r="AP91" i="32"/>
  <c r="AO91" i="32"/>
  <c r="AN91" i="32"/>
  <c r="AM91" i="32"/>
  <c r="AL91" i="32"/>
  <c r="AK91" i="32"/>
  <c r="AJ91" i="32"/>
  <c r="AI91" i="32"/>
  <c r="AC91" i="32"/>
  <c r="V91" i="32" a="1"/>
  <c r="V91" i="32" s="1"/>
  <c r="T91" i="32" a="1"/>
  <c r="T91" i="32" s="1"/>
  <c r="S91" i="32" a="1"/>
  <c r="S91" i="32" s="1"/>
  <c r="H91" i="32"/>
  <c r="C91" i="32"/>
  <c r="AV90" i="32"/>
  <c r="AU90" i="32"/>
  <c r="AT90" i="32"/>
  <c r="AQ90" i="32"/>
  <c r="AP90" i="32"/>
  <c r="AO90" i="32"/>
  <c r="AN90" i="32"/>
  <c r="AM90" i="32"/>
  <c r="AL90" i="32"/>
  <c r="AK90" i="32"/>
  <c r="AJ90" i="32"/>
  <c r="AI90" i="32"/>
  <c r="AC90" i="32"/>
  <c r="V90" i="32" a="1"/>
  <c r="V90" i="32" s="1"/>
  <c r="T90" i="32" a="1"/>
  <c r="T90" i="32" s="1"/>
  <c r="S90" i="32" a="1"/>
  <c r="S90" i="32" s="1"/>
  <c r="H90" i="32"/>
  <c r="C90" i="32"/>
  <c r="AV89" i="32"/>
  <c r="AU89" i="32"/>
  <c r="AT89" i="32"/>
  <c r="AQ89" i="32"/>
  <c r="AP89" i="32"/>
  <c r="AO89" i="32"/>
  <c r="AN89" i="32"/>
  <c r="AM89" i="32"/>
  <c r="AL89" i="32"/>
  <c r="AK89" i="32"/>
  <c r="AJ89" i="32"/>
  <c r="AI89" i="32"/>
  <c r="AC89" i="32"/>
  <c r="V89" i="32" a="1"/>
  <c r="V89" i="32" s="1"/>
  <c r="T89" i="32" a="1"/>
  <c r="T89" i="32" s="1"/>
  <c r="S89" i="32" a="1"/>
  <c r="S89" i="32" s="1"/>
  <c r="H89" i="32"/>
  <c r="C89" i="32"/>
  <c r="AV88" i="32"/>
  <c r="AU88" i="32"/>
  <c r="AT88" i="32"/>
  <c r="AQ88" i="32"/>
  <c r="AP88" i="32"/>
  <c r="AO88" i="32"/>
  <c r="AN88" i="32"/>
  <c r="AM88" i="32"/>
  <c r="AL88" i="32"/>
  <c r="AK88" i="32"/>
  <c r="AJ88" i="32"/>
  <c r="AI88" i="32"/>
  <c r="AC88" i="32"/>
  <c r="V88" i="32" a="1"/>
  <c r="V88" i="32" s="1"/>
  <c r="T88" i="32" a="1"/>
  <c r="T88" i="32" s="1"/>
  <c r="S88" i="32" a="1"/>
  <c r="S88" i="32" s="1"/>
  <c r="H88" i="32"/>
  <c r="C88" i="32"/>
  <c r="AV87" i="32"/>
  <c r="AU87" i="32"/>
  <c r="AT87" i="32"/>
  <c r="AQ87" i="32"/>
  <c r="AP87" i="32"/>
  <c r="AO87" i="32"/>
  <c r="AN87" i="32"/>
  <c r="AM87" i="32"/>
  <c r="AL87" i="32"/>
  <c r="AK87" i="32"/>
  <c r="AJ87" i="32"/>
  <c r="AI87" i="32"/>
  <c r="AC87" i="32"/>
  <c r="V87" i="32" a="1"/>
  <c r="V87" i="32" s="1"/>
  <c r="T87" i="32" a="1"/>
  <c r="T87" i="32" s="1"/>
  <c r="S87" i="32" a="1"/>
  <c r="S87" i="32" s="1"/>
  <c r="H87" i="32"/>
  <c r="C87" i="32"/>
  <c r="AV86" i="32"/>
  <c r="AU86" i="32"/>
  <c r="AT86" i="32"/>
  <c r="AQ86" i="32"/>
  <c r="AP86" i="32"/>
  <c r="AO86" i="32"/>
  <c r="AN86" i="32"/>
  <c r="AM86" i="32"/>
  <c r="AL86" i="32"/>
  <c r="AK86" i="32"/>
  <c r="AJ86" i="32"/>
  <c r="AI86" i="32"/>
  <c r="AC86" i="32"/>
  <c r="V86" i="32" a="1"/>
  <c r="V86" i="32" s="1"/>
  <c r="T86" i="32" a="1"/>
  <c r="T86" i="32" s="1"/>
  <c r="S86" i="32" a="1"/>
  <c r="S86" i="32" s="1"/>
  <c r="H86" i="32"/>
  <c r="C86" i="32"/>
  <c r="AV85" i="32"/>
  <c r="AU85" i="32"/>
  <c r="AT85" i="32"/>
  <c r="AQ85" i="32"/>
  <c r="AP85" i="32"/>
  <c r="AO85" i="32"/>
  <c r="AN85" i="32"/>
  <c r="AM85" i="32"/>
  <c r="AL85" i="32"/>
  <c r="AK85" i="32"/>
  <c r="AJ85" i="32"/>
  <c r="AI85" i="32"/>
  <c r="AC85" i="32"/>
  <c r="V85" i="32" a="1"/>
  <c r="V85" i="32" s="1"/>
  <c r="T85" i="32" a="1"/>
  <c r="T85" i="32" s="1"/>
  <c r="S85" i="32" a="1"/>
  <c r="S85" i="32" s="1"/>
  <c r="H85" i="32"/>
  <c r="C85" i="32"/>
  <c r="AV84" i="32"/>
  <c r="AU84" i="32"/>
  <c r="AT84" i="32"/>
  <c r="AQ84" i="32"/>
  <c r="AP84" i="32"/>
  <c r="AO84" i="32"/>
  <c r="AN84" i="32"/>
  <c r="AM84" i="32"/>
  <c r="AL84" i="32"/>
  <c r="AK84" i="32"/>
  <c r="AJ84" i="32"/>
  <c r="AI84" i="32"/>
  <c r="AC84" i="32"/>
  <c r="V84" i="32" a="1"/>
  <c r="V84" i="32" s="1"/>
  <c r="T84" i="32" a="1"/>
  <c r="T84" i="32" s="1"/>
  <c r="S84" i="32" a="1"/>
  <c r="S84" i="32" s="1"/>
  <c r="H84" i="32"/>
  <c r="C84" i="32"/>
  <c r="AV83" i="32"/>
  <c r="AU83" i="32"/>
  <c r="AT83" i="32"/>
  <c r="AQ83" i="32"/>
  <c r="AP83" i="32"/>
  <c r="AO83" i="32"/>
  <c r="AN83" i="32"/>
  <c r="AM83" i="32"/>
  <c r="AL83" i="32"/>
  <c r="AK83" i="32"/>
  <c r="AJ83" i="32"/>
  <c r="AI83" i="32"/>
  <c r="AC83" i="32"/>
  <c r="V83" i="32" a="1"/>
  <c r="V83" i="32" s="1"/>
  <c r="T83" i="32" a="1"/>
  <c r="T83" i="32" s="1"/>
  <c r="S83" i="32" a="1"/>
  <c r="S83" i="32" s="1"/>
  <c r="H83" i="32"/>
  <c r="C83" i="32"/>
  <c r="AV82" i="32"/>
  <c r="AU82" i="32"/>
  <c r="AT82" i="32"/>
  <c r="AQ82" i="32"/>
  <c r="AP82" i="32"/>
  <c r="AO82" i="32"/>
  <c r="AN82" i="32"/>
  <c r="AM82" i="32"/>
  <c r="AL82" i="32"/>
  <c r="AK82" i="32"/>
  <c r="AJ82" i="32"/>
  <c r="AI82" i="32"/>
  <c r="AC82" i="32"/>
  <c r="V82" i="32" a="1"/>
  <c r="V82" i="32" s="1"/>
  <c r="T82" i="32" a="1"/>
  <c r="T82" i="32" s="1"/>
  <c r="S82" i="32" a="1"/>
  <c r="S82" i="32" s="1"/>
  <c r="H82" i="32"/>
  <c r="C82" i="32"/>
  <c r="AV81" i="32"/>
  <c r="AU81" i="32"/>
  <c r="AT81" i="32"/>
  <c r="AQ81" i="32"/>
  <c r="AP81" i="32"/>
  <c r="AO81" i="32"/>
  <c r="AN81" i="32"/>
  <c r="AM81" i="32"/>
  <c r="AL81" i="32"/>
  <c r="AK81" i="32"/>
  <c r="AJ81" i="32"/>
  <c r="AI81" i="32"/>
  <c r="AC81" i="32"/>
  <c r="V81" i="32" a="1"/>
  <c r="V81" i="32" s="1"/>
  <c r="T81" i="32" a="1"/>
  <c r="T81" i="32" s="1"/>
  <c r="S81" i="32" a="1"/>
  <c r="S81" i="32" s="1"/>
  <c r="H81" i="32"/>
  <c r="C81" i="32"/>
  <c r="AV80" i="32"/>
  <c r="AU80" i="32"/>
  <c r="AT80" i="32"/>
  <c r="AQ80" i="32"/>
  <c r="AP80" i="32"/>
  <c r="AO80" i="32"/>
  <c r="AN80" i="32"/>
  <c r="AM80" i="32"/>
  <c r="AL80" i="32"/>
  <c r="AK80" i="32"/>
  <c r="AJ80" i="32"/>
  <c r="AI80" i="32"/>
  <c r="AC80" i="32"/>
  <c r="V80" i="32" a="1"/>
  <c r="V80" i="32" s="1"/>
  <c r="T80" i="32" a="1"/>
  <c r="T80" i="32" s="1"/>
  <c r="S80" i="32" a="1"/>
  <c r="S80" i="32" s="1"/>
  <c r="H80" i="32"/>
  <c r="C80" i="32"/>
  <c r="AV79" i="32"/>
  <c r="AU79" i="32"/>
  <c r="AT79" i="32"/>
  <c r="AQ79" i="32"/>
  <c r="AP79" i="32"/>
  <c r="AO79" i="32"/>
  <c r="AN79" i="32"/>
  <c r="AM79" i="32"/>
  <c r="AL79" i="32"/>
  <c r="AK79" i="32"/>
  <c r="AJ79" i="32"/>
  <c r="AI79" i="32"/>
  <c r="AC79" i="32"/>
  <c r="V79" i="32" a="1"/>
  <c r="V79" i="32" s="1"/>
  <c r="T79" i="32" a="1"/>
  <c r="T79" i="32" s="1"/>
  <c r="S79" i="32" a="1"/>
  <c r="S79" i="32" s="1"/>
  <c r="H79" i="32"/>
  <c r="C79" i="32"/>
  <c r="AV78" i="32"/>
  <c r="AU78" i="32"/>
  <c r="AT78" i="32"/>
  <c r="AQ78" i="32"/>
  <c r="AP78" i="32"/>
  <c r="AO78" i="32"/>
  <c r="AN78" i="32"/>
  <c r="AM78" i="32"/>
  <c r="AL78" i="32"/>
  <c r="AK78" i="32"/>
  <c r="AJ78" i="32"/>
  <c r="AI78" i="32"/>
  <c r="AC78" i="32"/>
  <c r="V78" i="32" a="1"/>
  <c r="V78" i="32" s="1"/>
  <c r="T78" i="32" a="1"/>
  <c r="T78" i="32" s="1"/>
  <c r="S78" i="32" a="1"/>
  <c r="S78" i="32" s="1"/>
  <c r="H78" i="32"/>
  <c r="C78" i="32"/>
  <c r="AV77" i="32"/>
  <c r="AU77" i="32"/>
  <c r="AT77" i="32"/>
  <c r="AQ77" i="32"/>
  <c r="AP77" i="32"/>
  <c r="AO77" i="32"/>
  <c r="AN77" i="32"/>
  <c r="AM77" i="32"/>
  <c r="AL77" i="32"/>
  <c r="AK77" i="32"/>
  <c r="AJ77" i="32"/>
  <c r="AI77" i="32"/>
  <c r="AC77" i="32"/>
  <c r="V77" i="32" a="1"/>
  <c r="V77" i="32" s="1"/>
  <c r="T77" i="32" a="1"/>
  <c r="T77" i="32" s="1"/>
  <c r="S77" i="32" a="1"/>
  <c r="S77" i="32" s="1"/>
  <c r="H77" i="32"/>
  <c r="C77" i="32"/>
  <c r="AV76" i="32"/>
  <c r="AU76" i="32"/>
  <c r="AT76" i="32"/>
  <c r="AQ76" i="32"/>
  <c r="AP76" i="32"/>
  <c r="AO76" i="32"/>
  <c r="AN76" i="32"/>
  <c r="AM76" i="32"/>
  <c r="AL76" i="32"/>
  <c r="AK76" i="32"/>
  <c r="AJ76" i="32"/>
  <c r="AI76" i="32"/>
  <c r="AC76" i="32"/>
  <c r="V76" i="32" a="1"/>
  <c r="V76" i="32" s="1"/>
  <c r="T76" i="32" a="1"/>
  <c r="T76" i="32" s="1"/>
  <c r="S76" i="32" a="1"/>
  <c r="S76" i="32" s="1"/>
  <c r="H76" i="32"/>
  <c r="C76" i="32"/>
  <c r="AV75" i="32"/>
  <c r="AU75" i="32"/>
  <c r="AT75" i="32"/>
  <c r="AQ75" i="32"/>
  <c r="AP75" i="32"/>
  <c r="AO75" i="32"/>
  <c r="AN75" i="32"/>
  <c r="AM75" i="32"/>
  <c r="AL75" i="32"/>
  <c r="AK75" i="32"/>
  <c r="AJ75" i="32"/>
  <c r="AI75" i="32"/>
  <c r="AC75" i="32"/>
  <c r="V75" i="32" a="1"/>
  <c r="V75" i="32" s="1"/>
  <c r="T75" i="32" a="1"/>
  <c r="T75" i="32" s="1"/>
  <c r="S75" i="32" a="1"/>
  <c r="S75" i="32" s="1"/>
  <c r="H75" i="32"/>
  <c r="C75" i="32"/>
  <c r="AV74" i="32"/>
  <c r="AU74" i="32"/>
  <c r="AT74" i="32"/>
  <c r="AQ74" i="32"/>
  <c r="AP74" i="32"/>
  <c r="AO74" i="32"/>
  <c r="AN74" i="32"/>
  <c r="AM74" i="32"/>
  <c r="AL74" i="32"/>
  <c r="AK74" i="32"/>
  <c r="AJ74" i="32"/>
  <c r="AI74" i="32"/>
  <c r="AC74" i="32"/>
  <c r="V74" i="32" a="1"/>
  <c r="V74" i="32" s="1"/>
  <c r="T74" i="32" a="1"/>
  <c r="T74" i="32" s="1"/>
  <c r="S74" i="32" a="1"/>
  <c r="S74" i="32" s="1"/>
  <c r="H74" i="32"/>
  <c r="C74" i="32"/>
  <c r="AV73" i="32"/>
  <c r="AU73" i="32"/>
  <c r="AT73" i="32"/>
  <c r="AQ73" i="32"/>
  <c r="AP73" i="32"/>
  <c r="AO73" i="32"/>
  <c r="AN73" i="32"/>
  <c r="AM73" i="32"/>
  <c r="AL73" i="32"/>
  <c r="AK73" i="32"/>
  <c r="AJ73" i="32"/>
  <c r="AI73" i="32"/>
  <c r="AC73" i="32"/>
  <c r="V73" i="32" a="1"/>
  <c r="V73" i="32" s="1"/>
  <c r="T73" i="32" a="1"/>
  <c r="T73" i="32" s="1"/>
  <c r="S73" i="32" a="1"/>
  <c r="S73" i="32" s="1"/>
  <c r="H73" i="32"/>
  <c r="C73" i="32"/>
  <c r="AV72" i="32"/>
  <c r="AU72" i="32"/>
  <c r="AT72" i="32"/>
  <c r="AQ72" i="32"/>
  <c r="AP72" i="32"/>
  <c r="AO72" i="32"/>
  <c r="AN72" i="32"/>
  <c r="AM72" i="32"/>
  <c r="AL72" i="32"/>
  <c r="AK72" i="32"/>
  <c r="AJ72" i="32"/>
  <c r="AI72" i="32"/>
  <c r="AC72" i="32"/>
  <c r="V72" i="32" a="1"/>
  <c r="V72" i="32" s="1"/>
  <c r="T72" i="32" a="1"/>
  <c r="T72" i="32" s="1"/>
  <c r="S72" i="32" a="1"/>
  <c r="S72" i="32" s="1"/>
  <c r="H72" i="32"/>
  <c r="C72" i="32"/>
  <c r="AV71" i="32"/>
  <c r="AU71" i="32"/>
  <c r="AT71" i="32"/>
  <c r="AQ71" i="32"/>
  <c r="AP71" i="32"/>
  <c r="AO71" i="32"/>
  <c r="AN71" i="32"/>
  <c r="AM71" i="32"/>
  <c r="AK71" i="32"/>
  <c r="AJ71" i="32"/>
  <c r="AI71" i="32"/>
  <c r="AC71" i="32"/>
  <c r="V71" i="32" a="1"/>
  <c r="V71" i="32" s="1"/>
  <c r="T71" i="32" a="1"/>
  <c r="T71" i="32" s="1"/>
  <c r="S71" i="32" a="1"/>
  <c r="S71" i="32" s="1"/>
  <c r="H71" i="32"/>
  <c r="C71" i="32"/>
  <c r="AV70" i="32"/>
  <c r="AU70" i="32"/>
  <c r="AT70" i="32"/>
  <c r="AQ70" i="32"/>
  <c r="AP70" i="32"/>
  <c r="AO70" i="32"/>
  <c r="AN70" i="32"/>
  <c r="AM70" i="32"/>
  <c r="AL70" i="32"/>
  <c r="AK70" i="32"/>
  <c r="AJ70" i="32"/>
  <c r="AI70" i="32"/>
  <c r="AC70" i="32"/>
  <c r="V70" i="32" a="1"/>
  <c r="V70" i="32" s="1"/>
  <c r="T70" i="32" a="1"/>
  <c r="T70" i="32" s="1"/>
  <c r="S70" i="32" a="1"/>
  <c r="S70" i="32" s="1"/>
  <c r="H70" i="32"/>
  <c r="C70" i="32"/>
  <c r="AV69" i="32"/>
  <c r="AU69" i="32"/>
  <c r="AT69" i="32"/>
  <c r="AQ69" i="32"/>
  <c r="AP69" i="32"/>
  <c r="AO69" i="32"/>
  <c r="AN69" i="32"/>
  <c r="AM69" i="32"/>
  <c r="AL69" i="32"/>
  <c r="AK69" i="32"/>
  <c r="AJ69" i="32"/>
  <c r="AI69" i="32"/>
  <c r="AC69" i="32"/>
  <c r="V69" i="32" a="1"/>
  <c r="V69" i="32" s="1"/>
  <c r="T69" i="32" a="1"/>
  <c r="T69" i="32" s="1"/>
  <c r="S69" i="32" a="1"/>
  <c r="S69" i="32" s="1"/>
  <c r="H69" i="32"/>
  <c r="C69" i="32"/>
  <c r="AV68" i="32"/>
  <c r="AU68" i="32"/>
  <c r="AT68" i="32"/>
  <c r="AQ68" i="32"/>
  <c r="AP68" i="32"/>
  <c r="AO68" i="32"/>
  <c r="AN68" i="32"/>
  <c r="AM68" i="32"/>
  <c r="AL68" i="32"/>
  <c r="AK68" i="32"/>
  <c r="AJ68" i="32"/>
  <c r="AI68" i="32"/>
  <c r="AC68" i="32"/>
  <c r="V68" i="32" a="1"/>
  <c r="V68" i="32" s="1"/>
  <c r="T68" i="32" a="1"/>
  <c r="T68" i="32" s="1"/>
  <c r="S68" i="32" a="1"/>
  <c r="S68" i="32" s="1"/>
  <c r="H68" i="32"/>
  <c r="C68" i="32"/>
  <c r="AV67" i="32"/>
  <c r="AU67" i="32"/>
  <c r="AT67" i="32"/>
  <c r="AQ67" i="32"/>
  <c r="AP67" i="32"/>
  <c r="AO67" i="32"/>
  <c r="AN67" i="32"/>
  <c r="AM67" i="32"/>
  <c r="AL67" i="32"/>
  <c r="AK67" i="32"/>
  <c r="AJ67" i="32"/>
  <c r="AI67" i="32"/>
  <c r="AC67" i="32"/>
  <c r="V67" i="32" a="1"/>
  <c r="V67" i="32" s="1"/>
  <c r="T67" i="32" a="1"/>
  <c r="T67" i="32" s="1"/>
  <c r="S67" i="32" a="1"/>
  <c r="S67" i="32" s="1"/>
  <c r="H67" i="32"/>
  <c r="C67" i="32"/>
  <c r="AV66" i="32"/>
  <c r="AU66" i="32"/>
  <c r="AT66" i="32"/>
  <c r="AQ66" i="32"/>
  <c r="AP66" i="32"/>
  <c r="AO66" i="32"/>
  <c r="AN66" i="32"/>
  <c r="AM66" i="32"/>
  <c r="AL66" i="32"/>
  <c r="AK66" i="32"/>
  <c r="AJ66" i="32"/>
  <c r="AI66" i="32"/>
  <c r="AC66" i="32"/>
  <c r="V66" i="32" a="1"/>
  <c r="V66" i="32" s="1"/>
  <c r="T66" i="32" a="1"/>
  <c r="T66" i="32" s="1"/>
  <c r="S66" i="32" a="1"/>
  <c r="S66" i="32" s="1"/>
  <c r="H66" i="32"/>
  <c r="C66" i="32"/>
  <c r="AV65" i="32"/>
  <c r="AU65" i="32"/>
  <c r="AT65" i="32"/>
  <c r="AQ65" i="32"/>
  <c r="AP65" i="32"/>
  <c r="AO65" i="32"/>
  <c r="AN65" i="32"/>
  <c r="AM65" i="32"/>
  <c r="AL65" i="32"/>
  <c r="AK65" i="32"/>
  <c r="AJ65" i="32"/>
  <c r="AI65" i="32"/>
  <c r="AC65" i="32"/>
  <c r="V65" i="32" a="1"/>
  <c r="V65" i="32" s="1"/>
  <c r="T65" i="32" a="1"/>
  <c r="T65" i="32" s="1"/>
  <c r="S65" i="32" a="1"/>
  <c r="S65" i="32" s="1"/>
  <c r="H65" i="32"/>
  <c r="C65" i="32"/>
  <c r="AV64" i="32"/>
  <c r="AU64" i="32"/>
  <c r="AT64" i="32"/>
  <c r="AQ64" i="32"/>
  <c r="AP64" i="32"/>
  <c r="AO64" i="32"/>
  <c r="AN64" i="32"/>
  <c r="AM64" i="32"/>
  <c r="AL64" i="32"/>
  <c r="AK64" i="32"/>
  <c r="AJ64" i="32"/>
  <c r="AI64" i="32"/>
  <c r="AC64" i="32"/>
  <c r="V64" i="32" a="1"/>
  <c r="V64" i="32" s="1"/>
  <c r="T64" i="32" a="1"/>
  <c r="T64" i="32" s="1"/>
  <c r="S64" i="32" a="1"/>
  <c r="S64" i="32" s="1"/>
  <c r="H64" i="32"/>
  <c r="C64" i="32"/>
  <c r="AV63" i="32"/>
  <c r="AU63" i="32"/>
  <c r="AT63" i="32"/>
  <c r="AQ63" i="32"/>
  <c r="AP63" i="32"/>
  <c r="AO63" i="32"/>
  <c r="AN63" i="32"/>
  <c r="AM63" i="32"/>
  <c r="AL63" i="32"/>
  <c r="AK63" i="32"/>
  <c r="AJ63" i="32"/>
  <c r="AI63" i="32"/>
  <c r="AC63" i="32"/>
  <c r="V63" i="32" a="1"/>
  <c r="V63" i="32" s="1"/>
  <c r="T63" i="32" a="1"/>
  <c r="T63" i="32" s="1"/>
  <c r="S63" i="32" a="1"/>
  <c r="S63" i="32" s="1"/>
  <c r="H63" i="32"/>
  <c r="C63" i="32"/>
  <c r="AV62" i="32"/>
  <c r="AU62" i="32"/>
  <c r="AT62" i="32"/>
  <c r="AQ62" i="32"/>
  <c r="AP62" i="32"/>
  <c r="AO62" i="32"/>
  <c r="AN62" i="32"/>
  <c r="AM62" i="32"/>
  <c r="AL62" i="32"/>
  <c r="AK62" i="32"/>
  <c r="AJ62" i="32"/>
  <c r="AI62" i="32"/>
  <c r="AC62" i="32"/>
  <c r="V62" i="32" a="1"/>
  <c r="V62" i="32" s="1"/>
  <c r="T62" i="32" a="1"/>
  <c r="T62" i="32" s="1"/>
  <c r="S62" i="32" a="1"/>
  <c r="S62" i="32" s="1"/>
  <c r="H62" i="32"/>
  <c r="C62" i="32"/>
  <c r="AV61" i="32"/>
  <c r="AU61" i="32"/>
  <c r="AT61" i="32"/>
  <c r="AQ61" i="32"/>
  <c r="AP61" i="32"/>
  <c r="AO61" i="32"/>
  <c r="AN61" i="32"/>
  <c r="AM61" i="32"/>
  <c r="AL61" i="32"/>
  <c r="AK61" i="32"/>
  <c r="AJ61" i="32"/>
  <c r="AI61" i="32"/>
  <c r="AC61" i="32"/>
  <c r="V61" i="32" a="1"/>
  <c r="V61" i="32" s="1"/>
  <c r="T61" i="32" a="1"/>
  <c r="T61" i="32" s="1"/>
  <c r="S61" i="32" a="1"/>
  <c r="S61" i="32" s="1"/>
  <c r="H61" i="32"/>
  <c r="C61" i="32"/>
  <c r="AV60" i="32"/>
  <c r="AU60" i="32"/>
  <c r="AT60" i="32"/>
  <c r="AQ60" i="32"/>
  <c r="AP60" i="32"/>
  <c r="AO60" i="32"/>
  <c r="AN60" i="32"/>
  <c r="AM60" i="32"/>
  <c r="AK60" i="32"/>
  <c r="AJ60" i="32"/>
  <c r="AI60" i="32"/>
  <c r="AC60" i="32"/>
  <c r="V60" i="32" a="1"/>
  <c r="V60" i="32" s="1"/>
  <c r="T60" i="32" a="1"/>
  <c r="T60" i="32" s="1"/>
  <c r="S60" i="32" a="1"/>
  <c r="S60" i="32" s="1"/>
  <c r="H60" i="32"/>
  <c r="C60" i="32"/>
  <c r="AV59" i="32"/>
  <c r="AU59" i="32"/>
  <c r="AT59" i="32"/>
  <c r="AQ59" i="32"/>
  <c r="AP59" i="32"/>
  <c r="AO59" i="32"/>
  <c r="AN59" i="32"/>
  <c r="AM59" i="32"/>
  <c r="AL59" i="32"/>
  <c r="AK59" i="32"/>
  <c r="AJ59" i="32"/>
  <c r="AI59" i="32"/>
  <c r="AC59" i="32"/>
  <c r="V59" i="32" a="1"/>
  <c r="V59" i="32" s="1"/>
  <c r="T59" i="32" a="1"/>
  <c r="T59" i="32" s="1"/>
  <c r="S59" i="32" a="1"/>
  <c r="S59" i="32" s="1"/>
  <c r="H59" i="32"/>
  <c r="C59" i="32"/>
  <c r="AV58" i="32"/>
  <c r="AU58" i="32"/>
  <c r="AT58" i="32"/>
  <c r="AQ58" i="32"/>
  <c r="AP58" i="32"/>
  <c r="AO58" i="32"/>
  <c r="AN58" i="32"/>
  <c r="AM58" i="32"/>
  <c r="AL58" i="32"/>
  <c r="AK58" i="32"/>
  <c r="AJ58" i="32"/>
  <c r="AI58" i="32"/>
  <c r="AC58" i="32"/>
  <c r="V58" i="32" a="1"/>
  <c r="V58" i="32" s="1"/>
  <c r="T58" i="32" a="1"/>
  <c r="T58" i="32" s="1"/>
  <c r="S58" i="32" a="1"/>
  <c r="S58" i="32" s="1"/>
  <c r="H58" i="32"/>
  <c r="C58" i="32"/>
  <c r="AV57" i="32"/>
  <c r="AU57" i="32"/>
  <c r="AT57" i="32"/>
  <c r="AQ57" i="32"/>
  <c r="AP57" i="32"/>
  <c r="AO57" i="32"/>
  <c r="AN57" i="32"/>
  <c r="AM57" i="32"/>
  <c r="AL57" i="32"/>
  <c r="AK57" i="32"/>
  <c r="AJ57" i="32"/>
  <c r="AI57" i="32"/>
  <c r="AC57" i="32"/>
  <c r="V57" i="32" a="1"/>
  <c r="V57" i="32" s="1"/>
  <c r="T57" i="32" a="1"/>
  <c r="T57" i="32" s="1"/>
  <c r="S57" i="32" a="1"/>
  <c r="S57" i="32" s="1"/>
  <c r="H57" i="32"/>
  <c r="C57" i="32"/>
  <c r="AV56" i="32"/>
  <c r="AU56" i="32"/>
  <c r="AT56" i="32"/>
  <c r="AQ56" i="32"/>
  <c r="AP56" i="32"/>
  <c r="AO56" i="32"/>
  <c r="AN56" i="32"/>
  <c r="AM56" i="32"/>
  <c r="AL56" i="32"/>
  <c r="AK56" i="32"/>
  <c r="AJ56" i="32"/>
  <c r="AI56" i="32"/>
  <c r="AC56" i="32"/>
  <c r="V56" i="32" a="1"/>
  <c r="V56" i="32" s="1"/>
  <c r="T56" i="32" a="1"/>
  <c r="T56" i="32" s="1"/>
  <c r="S56" i="32" a="1"/>
  <c r="S56" i="32" s="1"/>
  <c r="H56" i="32"/>
  <c r="C56" i="32"/>
  <c r="AV55" i="32"/>
  <c r="AU55" i="32"/>
  <c r="AT55" i="32"/>
  <c r="AQ55" i="32"/>
  <c r="AP55" i="32"/>
  <c r="AO55" i="32"/>
  <c r="AN55" i="32"/>
  <c r="AM55" i="32"/>
  <c r="AL55" i="32"/>
  <c r="AK55" i="32"/>
  <c r="AJ55" i="32"/>
  <c r="AI55" i="32"/>
  <c r="AC55" i="32"/>
  <c r="V55" i="32" a="1"/>
  <c r="V55" i="32" s="1"/>
  <c r="T55" i="32" a="1"/>
  <c r="T55" i="32" s="1"/>
  <c r="S55" i="32" a="1"/>
  <c r="S55" i="32" s="1"/>
  <c r="H55" i="32"/>
  <c r="C55" i="32"/>
  <c r="AV54" i="32"/>
  <c r="AU54" i="32"/>
  <c r="AT54" i="32"/>
  <c r="AQ54" i="32"/>
  <c r="AP54" i="32"/>
  <c r="AO54" i="32"/>
  <c r="AN54" i="32"/>
  <c r="AM54" i="32"/>
  <c r="AL54" i="32"/>
  <c r="AK54" i="32"/>
  <c r="AJ54" i="32"/>
  <c r="AI54" i="32"/>
  <c r="AC54" i="32"/>
  <c r="V54" i="32" a="1"/>
  <c r="V54" i="32" s="1"/>
  <c r="T54" i="32" a="1"/>
  <c r="T54" i="32" s="1"/>
  <c r="S54" i="32" a="1"/>
  <c r="S54" i="32" s="1"/>
  <c r="H54" i="32"/>
  <c r="C54" i="32"/>
  <c r="AV53" i="32"/>
  <c r="AU53" i="32"/>
  <c r="AT53" i="32"/>
  <c r="AQ53" i="32"/>
  <c r="AP53" i="32"/>
  <c r="AO53" i="32"/>
  <c r="AN53" i="32"/>
  <c r="AM53" i="32"/>
  <c r="AL53" i="32"/>
  <c r="AK53" i="32"/>
  <c r="AJ53" i="32"/>
  <c r="AI53" i="32"/>
  <c r="AC53" i="32"/>
  <c r="V53" i="32" a="1"/>
  <c r="V53" i="32" s="1"/>
  <c r="T53" i="32" a="1"/>
  <c r="T53" i="32" s="1"/>
  <c r="S53" i="32" a="1"/>
  <c r="S53" i="32" s="1"/>
  <c r="H53" i="32"/>
  <c r="C53" i="32"/>
  <c r="AV52" i="32"/>
  <c r="AU52" i="32"/>
  <c r="AT52" i="32"/>
  <c r="AQ52" i="32"/>
  <c r="AP52" i="32"/>
  <c r="AO52" i="32"/>
  <c r="AN52" i="32"/>
  <c r="AM52" i="32"/>
  <c r="AL52" i="32"/>
  <c r="AK52" i="32"/>
  <c r="AJ52" i="32"/>
  <c r="AI52" i="32"/>
  <c r="AC52" i="32"/>
  <c r="V52" i="32" a="1"/>
  <c r="V52" i="32" s="1"/>
  <c r="T52" i="32" a="1"/>
  <c r="T52" i="32" s="1"/>
  <c r="S52" i="32" a="1"/>
  <c r="S52" i="32" s="1"/>
  <c r="H52" i="32"/>
  <c r="C52" i="32"/>
  <c r="AV51" i="32"/>
  <c r="AU51" i="32"/>
  <c r="AT51" i="32"/>
  <c r="AQ51" i="32"/>
  <c r="AP51" i="32"/>
  <c r="AO51" i="32"/>
  <c r="AN51" i="32"/>
  <c r="AM51" i="32"/>
  <c r="AL51" i="32"/>
  <c r="AK51" i="32"/>
  <c r="AJ51" i="32"/>
  <c r="AI51" i="32"/>
  <c r="AC51" i="32"/>
  <c r="V51" i="32" a="1"/>
  <c r="V51" i="32" s="1"/>
  <c r="T51" i="32" a="1"/>
  <c r="T51" i="32" s="1"/>
  <c r="S51" i="32" a="1"/>
  <c r="S51" i="32" s="1"/>
  <c r="H51" i="32"/>
  <c r="C51" i="32"/>
  <c r="AV50" i="32"/>
  <c r="AU50" i="32"/>
  <c r="AT50" i="32"/>
  <c r="AQ50" i="32"/>
  <c r="AP50" i="32"/>
  <c r="AO50" i="32"/>
  <c r="AN50" i="32"/>
  <c r="AM50" i="32"/>
  <c r="AL50" i="32"/>
  <c r="AK50" i="32"/>
  <c r="AJ50" i="32"/>
  <c r="AI50" i="32"/>
  <c r="AC50" i="32"/>
  <c r="V50" i="32" a="1"/>
  <c r="V50" i="32" s="1"/>
  <c r="T50" i="32" a="1"/>
  <c r="T50" i="32" s="1"/>
  <c r="S50" i="32" a="1"/>
  <c r="S50" i="32" s="1"/>
  <c r="H50" i="32"/>
  <c r="C50" i="32"/>
  <c r="AV49" i="32"/>
  <c r="AU49" i="32"/>
  <c r="AT49" i="32"/>
  <c r="AQ49" i="32"/>
  <c r="AP49" i="32"/>
  <c r="AO49" i="32"/>
  <c r="AN49" i="32"/>
  <c r="AM49" i="32"/>
  <c r="AL49" i="32"/>
  <c r="AK49" i="32"/>
  <c r="AJ49" i="32"/>
  <c r="AI49" i="32"/>
  <c r="AC49" i="32"/>
  <c r="V49" i="32" a="1"/>
  <c r="V49" i="32" s="1"/>
  <c r="T49" i="32" a="1"/>
  <c r="T49" i="32" s="1"/>
  <c r="S49" i="32" a="1"/>
  <c r="S49" i="32" s="1"/>
  <c r="H49" i="32"/>
  <c r="C49" i="32"/>
  <c r="AV48" i="32"/>
  <c r="AU48" i="32"/>
  <c r="AT48" i="32"/>
  <c r="AQ48" i="32"/>
  <c r="AP48" i="32"/>
  <c r="AO48" i="32"/>
  <c r="AN48" i="32"/>
  <c r="AM48" i="32"/>
  <c r="AL48" i="32"/>
  <c r="AK48" i="32"/>
  <c r="AJ48" i="32"/>
  <c r="AI48" i="32"/>
  <c r="AC48" i="32"/>
  <c r="V48" i="32" a="1"/>
  <c r="V48" i="32" s="1"/>
  <c r="T48" i="32" a="1"/>
  <c r="T48" i="32" s="1"/>
  <c r="S48" i="32" a="1"/>
  <c r="S48" i="32" s="1"/>
  <c r="H48" i="32"/>
  <c r="C48" i="32"/>
  <c r="AV47" i="32"/>
  <c r="AU47" i="32"/>
  <c r="AT47" i="32"/>
  <c r="AQ47" i="32"/>
  <c r="AP47" i="32"/>
  <c r="AO47" i="32"/>
  <c r="AN47" i="32"/>
  <c r="AM47" i="32"/>
  <c r="AL47" i="32"/>
  <c r="AK47" i="32"/>
  <c r="AJ47" i="32"/>
  <c r="AI47" i="32"/>
  <c r="AC47" i="32"/>
  <c r="V47" i="32" a="1"/>
  <c r="V47" i="32" s="1"/>
  <c r="T47" i="32" a="1"/>
  <c r="T47" i="32" s="1"/>
  <c r="S47" i="32" a="1"/>
  <c r="S47" i="32" s="1"/>
  <c r="H47" i="32"/>
  <c r="C47" i="32"/>
  <c r="AV46" i="32"/>
  <c r="AU46" i="32"/>
  <c r="AT46" i="32"/>
  <c r="AQ46" i="32"/>
  <c r="AP46" i="32"/>
  <c r="AO46" i="32"/>
  <c r="AN46" i="32"/>
  <c r="AM46" i="32"/>
  <c r="AL46" i="32"/>
  <c r="AK46" i="32"/>
  <c r="AJ46" i="32"/>
  <c r="AI46" i="32"/>
  <c r="AC46" i="32"/>
  <c r="V46" i="32" a="1"/>
  <c r="V46" i="32" s="1"/>
  <c r="T46" i="32" a="1"/>
  <c r="T46" i="32" s="1"/>
  <c r="S46" i="32" a="1"/>
  <c r="S46" i="32" s="1"/>
  <c r="H46" i="32"/>
  <c r="C46" i="32"/>
  <c r="AV45" i="32"/>
  <c r="AU45" i="32"/>
  <c r="AT45" i="32"/>
  <c r="AQ45" i="32"/>
  <c r="AP45" i="32"/>
  <c r="AO45" i="32"/>
  <c r="AN45" i="32"/>
  <c r="AM45" i="32"/>
  <c r="AL45" i="32"/>
  <c r="AK45" i="32"/>
  <c r="AJ45" i="32"/>
  <c r="AI45" i="32"/>
  <c r="AC45" i="32"/>
  <c r="V45" i="32" a="1"/>
  <c r="V45" i="32" s="1"/>
  <c r="T45" i="32" a="1"/>
  <c r="T45" i="32" s="1"/>
  <c r="S45" i="32" a="1"/>
  <c r="S45" i="32" s="1"/>
  <c r="H45" i="32"/>
  <c r="C45" i="32"/>
  <c r="AV44" i="32"/>
  <c r="AU44" i="32"/>
  <c r="AT44" i="32"/>
  <c r="AQ44" i="32"/>
  <c r="AP44" i="32"/>
  <c r="AO44" i="32"/>
  <c r="AN44" i="32"/>
  <c r="AM44" i="32"/>
  <c r="AL44" i="32"/>
  <c r="AK44" i="32"/>
  <c r="AJ44" i="32"/>
  <c r="AI44" i="32"/>
  <c r="AC44" i="32"/>
  <c r="V44" i="32" a="1"/>
  <c r="V44" i="32" s="1"/>
  <c r="T44" i="32" a="1"/>
  <c r="T44" i="32" s="1"/>
  <c r="S44" i="32" a="1"/>
  <c r="S44" i="32" s="1"/>
  <c r="H44" i="32"/>
  <c r="C44" i="32"/>
  <c r="AV43" i="32"/>
  <c r="AU43" i="32"/>
  <c r="AT43" i="32"/>
  <c r="AQ43" i="32"/>
  <c r="AP43" i="32"/>
  <c r="AO43" i="32"/>
  <c r="AN43" i="32"/>
  <c r="AM43" i="32"/>
  <c r="AL43" i="32"/>
  <c r="AK43" i="32"/>
  <c r="AJ43" i="32"/>
  <c r="AI43" i="32"/>
  <c r="AC43" i="32"/>
  <c r="V43" i="32" a="1"/>
  <c r="V43" i="32" s="1"/>
  <c r="T43" i="32" a="1"/>
  <c r="T43" i="32" s="1"/>
  <c r="S43" i="32" a="1"/>
  <c r="S43" i="32" s="1"/>
  <c r="H43" i="32"/>
  <c r="C43" i="32"/>
  <c r="AV42" i="32"/>
  <c r="AU42" i="32"/>
  <c r="AT42" i="32"/>
  <c r="AQ42" i="32"/>
  <c r="AP42" i="32"/>
  <c r="AO42" i="32"/>
  <c r="AN42" i="32"/>
  <c r="AM42" i="32"/>
  <c r="AL42" i="32"/>
  <c r="AK42" i="32"/>
  <c r="AJ42" i="32"/>
  <c r="AI42" i="32"/>
  <c r="AC42" i="32"/>
  <c r="V42" i="32" a="1"/>
  <c r="V42" i="32" s="1"/>
  <c r="T42" i="32" a="1"/>
  <c r="T42" i="32" s="1"/>
  <c r="S42" i="32" a="1"/>
  <c r="S42" i="32" s="1"/>
  <c r="H42" i="32"/>
  <c r="C42" i="32"/>
  <c r="AV41" i="32"/>
  <c r="AU41" i="32"/>
  <c r="AT41" i="32"/>
  <c r="AQ41" i="32"/>
  <c r="AP41" i="32"/>
  <c r="AO41" i="32"/>
  <c r="AN41" i="32"/>
  <c r="AM41" i="32"/>
  <c r="AL41" i="32"/>
  <c r="AK41" i="32"/>
  <c r="AJ41" i="32"/>
  <c r="AI41" i="32"/>
  <c r="AC41" i="32"/>
  <c r="V41" i="32" a="1"/>
  <c r="V41" i="32" s="1"/>
  <c r="T41" i="32" a="1"/>
  <c r="T41" i="32" s="1"/>
  <c r="S41" i="32" a="1"/>
  <c r="S41" i="32" s="1"/>
  <c r="H41" i="32"/>
  <c r="C41" i="32"/>
  <c r="AV40" i="32"/>
  <c r="AU40" i="32"/>
  <c r="AT40" i="32"/>
  <c r="AQ40" i="32"/>
  <c r="AP40" i="32"/>
  <c r="AO40" i="32"/>
  <c r="AN40" i="32"/>
  <c r="AM40" i="32"/>
  <c r="AL40" i="32"/>
  <c r="AK40" i="32"/>
  <c r="AJ40" i="32"/>
  <c r="AI40" i="32"/>
  <c r="AC40" i="32"/>
  <c r="V40" i="32" a="1"/>
  <c r="V40" i="32" s="1"/>
  <c r="T40" i="32" a="1"/>
  <c r="T40" i="32" s="1"/>
  <c r="S40" i="32" a="1"/>
  <c r="S40" i="32" s="1"/>
  <c r="H40" i="32"/>
  <c r="C40" i="32"/>
  <c r="AV39" i="32"/>
  <c r="AU39" i="32"/>
  <c r="AT39" i="32"/>
  <c r="AQ39" i="32"/>
  <c r="AP39" i="32"/>
  <c r="AO39" i="32"/>
  <c r="AN39" i="32"/>
  <c r="AM39" i="32"/>
  <c r="AL39" i="32"/>
  <c r="AK39" i="32"/>
  <c r="AJ39" i="32"/>
  <c r="AI39" i="32"/>
  <c r="AC39" i="32"/>
  <c r="V39" i="32" a="1"/>
  <c r="V39" i="32" s="1"/>
  <c r="T39" i="32" a="1"/>
  <c r="T39" i="32" s="1"/>
  <c r="S39" i="32" a="1"/>
  <c r="S39" i="32" s="1"/>
  <c r="H39" i="32"/>
  <c r="C39" i="32"/>
  <c r="AV38" i="32"/>
  <c r="AU38" i="32"/>
  <c r="AT38" i="32"/>
  <c r="AQ38" i="32"/>
  <c r="AP38" i="32"/>
  <c r="AO38" i="32"/>
  <c r="AN38" i="32"/>
  <c r="AM38" i="32"/>
  <c r="AL38" i="32"/>
  <c r="AK38" i="32"/>
  <c r="AJ38" i="32"/>
  <c r="AI38" i="32"/>
  <c r="AC38" i="32"/>
  <c r="V38" i="32" a="1"/>
  <c r="V38" i="32" s="1"/>
  <c r="T38" i="32" a="1"/>
  <c r="T38" i="32" s="1"/>
  <c r="S38" i="32" a="1"/>
  <c r="S38" i="32" s="1"/>
  <c r="H38" i="32"/>
  <c r="C38" i="32"/>
  <c r="AV37" i="32"/>
  <c r="AU37" i="32"/>
  <c r="AT37" i="32"/>
  <c r="AQ37" i="32"/>
  <c r="AP37" i="32"/>
  <c r="AO37" i="32"/>
  <c r="AN37" i="32"/>
  <c r="AM37" i="32"/>
  <c r="AL37" i="32"/>
  <c r="AK37" i="32"/>
  <c r="AJ37" i="32"/>
  <c r="AI37" i="32"/>
  <c r="AC37" i="32"/>
  <c r="V37" i="32" a="1"/>
  <c r="V37" i="32" s="1"/>
  <c r="T37" i="32" a="1"/>
  <c r="T37" i="32" s="1"/>
  <c r="S37" i="32" a="1"/>
  <c r="S37" i="32" s="1"/>
  <c r="H37" i="32"/>
  <c r="C37" i="32"/>
  <c r="AV36" i="32"/>
  <c r="AU36" i="32"/>
  <c r="AT36" i="32"/>
  <c r="AQ36" i="32"/>
  <c r="AP36" i="32"/>
  <c r="AO36" i="32"/>
  <c r="AN36" i="32"/>
  <c r="AM36" i="32"/>
  <c r="AL36" i="32"/>
  <c r="AK36" i="32"/>
  <c r="AJ36" i="32"/>
  <c r="AI36" i="32"/>
  <c r="AC36" i="32"/>
  <c r="V36" i="32" a="1"/>
  <c r="V36" i="32" s="1"/>
  <c r="T36" i="32" a="1"/>
  <c r="T36" i="32" s="1"/>
  <c r="S36" i="32" a="1"/>
  <c r="S36" i="32" s="1"/>
  <c r="H36" i="32"/>
  <c r="C36" i="32"/>
  <c r="AV35" i="32"/>
  <c r="AU35" i="32"/>
  <c r="AT35" i="32"/>
  <c r="AQ35" i="32"/>
  <c r="AP35" i="32"/>
  <c r="AO35" i="32"/>
  <c r="AN35" i="32"/>
  <c r="AM35" i="32"/>
  <c r="AL35" i="32"/>
  <c r="AK35" i="32"/>
  <c r="AJ35" i="32"/>
  <c r="AI35" i="32"/>
  <c r="AC35" i="32"/>
  <c r="V35" i="32" a="1"/>
  <c r="V35" i="32" s="1"/>
  <c r="T35" i="32" a="1"/>
  <c r="T35" i="32" s="1"/>
  <c r="S35" i="32" a="1"/>
  <c r="S35" i="32" s="1"/>
  <c r="H35" i="32"/>
  <c r="C35" i="32"/>
  <c r="AV34" i="32"/>
  <c r="AU34" i="32"/>
  <c r="AT34" i="32"/>
  <c r="AQ34" i="32"/>
  <c r="AP34" i="32"/>
  <c r="AO34" i="32"/>
  <c r="AN34" i="32"/>
  <c r="AM34" i="32"/>
  <c r="AL34" i="32"/>
  <c r="AK34" i="32"/>
  <c r="AJ34" i="32"/>
  <c r="AI34" i="32"/>
  <c r="AC34" i="32"/>
  <c r="V34" i="32" a="1"/>
  <c r="V34" i="32" s="1"/>
  <c r="T34" i="32" a="1"/>
  <c r="T34" i="32" s="1"/>
  <c r="S34" i="32" a="1"/>
  <c r="S34" i="32" s="1"/>
  <c r="H34" i="32"/>
  <c r="C34" i="32"/>
  <c r="AV33" i="32"/>
  <c r="AU33" i="32"/>
  <c r="AT33" i="32"/>
  <c r="AQ33" i="32"/>
  <c r="AP33" i="32"/>
  <c r="AO33" i="32"/>
  <c r="AN33" i="32"/>
  <c r="AM33" i="32"/>
  <c r="AL33" i="32"/>
  <c r="AK33" i="32"/>
  <c r="AJ33" i="32"/>
  <c r="AI33" i="32"/>
  <c r="AC33" i="32"/>
  <c r="V33" i="32" a="1"/>
  <c r="V33" i="32" s="1"/>
  <c r="T33" i="32" a="1"/>
  <c r="T33" i="32" s="1"/>
  <c r="S33" i="32" a="1"/>
  <c r="S33" i="32" s="1"/>
  <c r="H33" i="32"/>
  <c r="C33" i="32"/>
  <c r="AV32" i="32"/>
  <c r="AU32" i="32"/>
  <c r="AT32" i="32"/>
  <c r="AQ32" i="32"/>
  <c r="AP32" i="32"/>
  <c r="AO32" i="32"/>
  <c r="AN32" i="32"/>
  <c r="AM32" i="32"/>
  <c r="AL32" i="32"/>
  <c r="AK32" i="32"/>
  <c r="AJ32" i="32"/>
  <c r="AI32" i="32"/>
  <c r="AC32" i="32"/>
  <c r="V32" i="32" a="1"/>
  <c r="V32" i="32" s="1"/>
  <c r="T32" i="32" a="1"/>
  <c r="T32" i="32" s="1"/>
  <c r="S32" i="32" a="1"/>
  <c r="S32" i="32" s="1"/>
  <c r="H32" i="32"/>
  <c r="C32" i="32"/>
  <c r="AV31" i="32"/>
  <c r="AU31" i="32"/>
  <c r="AT31" i="32"/>
  <c r="AQ31" i="32"/>
  <c r="AP31" i="32"/>
  <c r="AO31" i="32"/>
  <c r="AN31" i="32"/>
  <c r="AM31" i="32"/>
  <c r="AL31" i="32"/>
  <c r="AK31" i="32"/>
  <c r="AJ31" i="32"/>
  <c r="AI31" i="32"/>
  <c r="AC31" i="32"/>
  <c r="V31" i="32" a="1"/>
  <c r="V31" i="32" s="1"/>
  <c r="T31" i="32" a="1"/>
  <c r="T31" i="32" s="1"/>
  <c r="S31" i="32" a="1"/>
  <c r="S31" i="32" s="1"/>
  <c r="H31" i="32"/>
  <c r="C31" i="32"/>
  <c r="AV30" i="32"/>
  <c r="AU30" i="32"/>
  <c r="AT30" i="32"/>
  <c r="AQ30" i="32"/>
  <c r="AP30" i="32"/>
  <c r="AO30" i="32"/>
  <c r="AN30" i="32"/>
  <c r="AM30" i="32"/>
  <c r="AL30" i="32"/>
  <c r="AK30" i="32"/>
  <c r="AJ30" i="32"/>
  <c r="AI30" i="32"/>
  <c r="AC30" i="32"/>
  <c r="V30" i="32" a="1"/>
  <c r="V30" i="32" s="1"/>
  <c r="T30" i="32" a="1"/>
  <c r="T30" i="32" s="1"/>
  <c r="S30" i="32" a="1"/>
  <c r="S30" i="32" s="1"/>
  <c r="H30" i="32"/>
  <c r="C30" i="32"/>
  <c r="AV29" i="32"/>
  <c r="AU29" i="32"/>
  <c r="AT29" i="32"/>
  <c r="AQ29" i="32"/>
  <c r="AP29" i="32"/>
  <c r="AO29" i="32"/>
  <c r="AN29" i="32"/>
  <c r="AM29" i="32"/>
  <c r="AL29" i="32"/>
  <c r="AK29" i="32"/>
  <c r="AJ29" i="32"/>
  <c r="AI29" i="32"/>
  <c r="AC29" i="32"/>
  <c r="V29" i="32" a="1"/>
  <c r="V29" i="32" s="1"/>
  <c r="T29" i="32" a="1"/>
  <c r="T29" i="32" s="1"/>
  <c r="S29" i="32" a="1"/>
  <c r="S29" i="32" s="1"/>
  <c r="H29" i="32"/>
  <c r="C29" i="32"/>
  <c r="AV28" i="32"/>
  <c r="AU28" i="32"/>
  <c r="AT28" i="32"/>
  <c r="AQ28" i="32"/>
  <c r="AP28" i="32"/>
  <c r="AO28" i="32"/>
  <c r="AN28" i="32"/>
  <c r="AM28" i="32"/>
  <c r="AL28" i="32"/>
  <c r="AK28" i="32"/>
  <c r="AJ28" i="32"/>
  <c r="AI28" i="32"/>
  <c r="AC28" i="32"/>
  <c r="V28" i="32" a="1"/>
  <c r="V28" i="32" s="1"/>
  <c r="T28" i="32" a="1"/>
  <c r="T28" i="32" s="1"/>
  <c r="S28" i="32" a="1"/>
  <c r="S28" i="32" s="1"/>
  <c r="H28" i="32"/>
  <c r="C28" i="32"/>
  <c r="AV27" i="32"/>
  <c r="AU27" i="32"/>
  <c r="AT27" i="32"/>
  <c r="AQ27" i="32"/>
  <c r="AP27" i="32"/>
  <c r="AO27" i="32"/>
  <c r="AN27" i="32"/>
  <c r="AM27" i="32"/>
  <c r="AL27" i="32"/>
  <c r="AK27" i="32"/>
  <c r="AJ27" i="32"/>
  <c r="AI27" i="32"/>
  <c r="AC27" i="32"/>
  <c r="V27" i="32" a="1"/>
  <c r="V27" i="32" s="1"/>
  <c r="T27" i="32" a="1"/>
  <c r="T27" i="32" s="1"/>
  <c r="S27" i="32" a="1"/>
  <c r="S27" i="32" s="1"/>
  <c r="H27" i="32"/>
  <c r="C27" i="32"/>
  <c r="AV26" i="32"/>
  <c r="AU26" i="32"/>
  <c r="AT26" i="32"/>
  <c r="AQ26" i="32"/>
  <c r="AP26" i="32"/>
  <c r="AO26" i="32"/>
  <c r="AN26" i="32"/>
  <c r="AM26" i="32"/>
  <c r="AL26" i="32"/>
  <c r="AK26" i="32"/>
  <c r="AJ26" i="32"/>
  <c r="AI26" i="32"/>
  <c r="AC26" i="32"/>
  <c r="V26" i="32" a="1"/>
  <c r="V26" i="32" s="1"/>
  <c r="T26" i="32" a="1"/>
  <c r="T26" i="32" s="1"/>
  <c r="S26" i="32" a="1"/>
  <c r="S26" i="32" s="1"/>
  <c r="H26" i="32"/>
  <c r="C26" i="32"/>
  <c r="AV25" i="32"/>
  <c r="AU25" i="32"/>
  <c r="AT25" i="32"/>
  <c r="AQ25" i="32"/>
  <c r="AP25" i="32"/>
  <c r="AO25" i="32"/>
  <c r="AN25" i="32"/>
  <c r="AM25" i="32"/>
  <c r="AL25" i="32"/>
  <c r="AK25" i="32"/>
  <c r="AJ25" i="32"/>
  <c r="AI25" i="32"/>
  <c r="AC25" i="32"/>
  <c r="V25" i="32" a="1"/>
  <c r="V25" i="32" s="1"/>
  <c r="T25" i="32" a="1"/>
  <c r="T25" i="32" s="1"/>
  <c r="S25" i="32" a="1"/>
  <c r="S25" i="32" s="1"/>
  <c r="H25" i="32"/>
  <c r="C25" i="32"/>
  <c r="AV24" i="32"/>
  <c r="AU24" i="32"/>
  <c r="AT24" i="32"/>
  <c r="AQ24" i="32"/>
  <c r="AP24" i="32"/>
  <c r="AO24" i="32"/>
  <c r="AN24" i="32"/>
  <c r="AM24" i="32"/>
  <c r="AL24" i="32"/>
  <c r="AK24" i="32"/>
  <c r="AJ24" i="32"/>
  <c r="AI24" i="32"/>
  <c r="AC24" i="32"/>
  <c r="V24" i="32" a="1"/>
  <c r="V24" i="32" s="1"/>
  <c r="T24" i="32" a="1"/>
  <c r="T24" i="32" s="1"/>
  <c r="S24" i="32" a="1"/>
  <c r="S24" i="32" s="1"/>
  <c r="H24" i="32"/>
  <c r="C24" i="32"/>
  <c r="AV23" i="32"/>
  <c r="AU23" i="32"/>
  <c r="AT23" i="32"/>
  <c r="AQ23" i="32"/>
  <c r="AP23" i="32"/>
  <c r="AO23" i="32"/>
  <c r="AN23" i="32"/>
  <c r="AM23" i="32"/>
  <c r="AL23" i="32"/>
  <c r="AK23" i="32"/>
  <c r="AJ23" i="32"/>
  <c r="AI23" i="32"/>
  <c r="AC23" i="32"/>
  <c r="V23" i="32" a="1"/>
  <c r="V23" i="32" s="1"/>
  <c r="T23" i="32" a="1"/>
  <c r="T23" i="32" s="1"/>
  <c r="S23" i="32" a="1"/>
  <c r="S23" i="32" s="1"/>
  <c r="H23" i="32"/>
  <c r="C23" i="32"/>
  <c r="AV22" i="32"/>
  <c r="AU22" i="32"/>
  <c r="AT22" i="32"/>
  <c r="AQ22" i="32"/>
  <c r="AP22" i="32"/>
  <c r="AO22" i="32"/>
  <c r="AN22" i="32"/>
  <c r="AM22" i="32"/>
  <c r="AL22" i="32"/>
  <c r="AK22" i="32"/>
  <c r="AJ22" i="32"/>
  <c r="AI22" i="32"/>
  <c r="AC22" i="32"/>
  <c r="V22" i="32" a="1"/>
  <c r="V22" i="32" s="1"/>
  <c r="T22" i="32" a="1"/>
  <c r="T22" i="32" s="1"/>
  <c r="S22" i="32" a="1"/>
  <c r="S22" i="32" s="1"/>
  <c r="H22" i="32"/>
  <c r="C22" i="32"/>
  <c r="AV21" i="32"/>
  <c r="AU21" i="32"/>
  <c r="AT21" i="32"/>
  <c r="AQ21" i="32"/>
  <c r="AP21" i="32"/>
  <c r="AO21" i="32"/>
  <c r="AN21" i="32"/>
  <c r="AM21" i="32"/>
  <c r="AL21" i="32"/>
  <c r="AK21" i="32"/>
  <c r="AJ21" i="32"/>
  <c r="AI21" i="32"/>
  <c r="AC21" i="32"/>
  <c r="V21" i="32" a="1"/>
  <c r="V21" i="32" s="1"/>
  <c r="T21" i="32" a="1"/>
  <c r="T21" i="32" s="1"/>
  <c r="S21" i="32" a="1"/>
  <c r="S21" i="32" s="1"/>
  <c r="H21" i="32"/>
  <c r="C21" i="32"/>
  <c r="AV20" i="32"/>
  <c r="AU20" i="32"/>
  <c r="AT20" i="32"/>
  <c r="AQ20" i="32"/>
  <c r="AP20" i="32"/>
  <c r="AO20" i="32"/>
  <c r="AN20" i="32"/>
  <c r="AM20" i="32"/>
  <c r="AL20" i="32"/>
  <c r="AK20" i="32"/>
  <c r="AJ20" i="32"/>
  <c r="AI20" i="32"/>
  <c r="AC20" i="32"/>
  <c r="V20" i="32" a="1"/>
  <c r="V20" i="32" s="1"/>
  <c r="T20" i="32" a="1"/>
  <c r="T20" i="32" s="1"/>
  <c r="S20" i="32" a="1"/>
  <c r="S20" i="32" s="1"/>
  <c r="H20" i="32"/>
  <c r="C20" i="32"/>
  <c r="AV19" i="32"/>
  <c r="AU19" i="32"/>
  <c r="AT19" i="32"/>
  <c r="AQ19" i="32"/>
  <c r="AP19" i="32"/>
  <c r="AO19" i="32"/>
  <c r="AN19" i="32"/>
  <c r="AM19" i="32"/>
  <c r="AL19" i="32"/>
  <c r="AK19" i="32"/>
  <c r="AJ19" i="32"/>
  <c r="AI19" i="32"/>
  <c r="AC19" i="32"/>
  <c r="V19" i="32" a="1"/>
  <c r="V19" i="32" s="1"/>
  <c r="T19" i="32" a="1"/>
  <c r="T19" i="32" s="1"/>
  <c r="S19" i="32" a="1"/>
  <c r="S19" i="32" s="1"/>
  <c r="H19" i="32"/>
  <c r="C19" i="32"/>
  <c r="AV18" i="32"/>
  <c r="AU18" i="32"/>
  <c r="AT18" i="32"/>
  <c r="AQ18" i="32"/>
  <c r="AP18" i="32"/>
  <c r="AO18" i="32"/>
  <c r="AN18" i="32"/>
  <c r="AM18" i="32"/>
  <c r="AL18" i="32"/>
  <c r="AK18" i="32"/>
  <c r="AJ18" i="32"/>
  <c r="AI18" i="32"/>
  <c r="AC18" i="32"/>
  <c r="V18" i="32" a="1"/>
  <c r="V18" i="32" s="1"/>
  <c r="T18" i="32" a="1"/>
  <c r="T18" i="32" s="1"/>
  <c r="S18" i="32" a="1"/>
  <c r="S18" i="32" s="1"/>
  <c r="H18" i="32"/>
  <c r="C18" i="32"/>
  <c r="AV17" i="32"/>
  <c r="AU17" i="32"/>
  <c r="AT17" i="32"/>
  <c r="AQ17" i="32"/>
  <c r="AP17" i="32"/>
  <c r="AO17" i="32"/>
  <c r="AN17" i="32"/>
  <c r="AM17" i="32"/>
  <c r="AL17" i="32"/>
  <c r="AK17" i="32"/>
  <c r="AJ17" i="32"/>
  <c r="AI17" i="32"/>
  <c r="AC17" i="32"/>
  <c r="V17" i="32" a="1"/>
  <c r="V17" i="32" s="1"/>
  <c r="T17" i="32" a="1"/>
  <c r="T17" i="32" s="1"/>
  <c r="S17" i="32" a="1"/>
  <c r="S17" i="32" s="1"/>
  <c r="H17" i="32"/>
  <c r="C17" i="32"/>
  <c r="AV16" i="32"/>
  <c r="AU16" i="32"/>
  <c r="AT16" i="32"/>
  <c r="AQ16" i="32"/>
  <c r="AP16" i="32"/>
  <c r="AO16" i="32"/>
  <c r="AN16" i="32"/>
  <c r="AM16" i="32"/>
  <c r="AL16" i="32"/>
  <c r="AK16" i="32"/>
  <c r="AJ16" i="32"/>
  <c r="AI16" i="32"/>
  <c r="AC16" i="32"/>
  <c r="V16" i="32" a="1"/>
  <c r="V16" i="32" s="1"/>
  <c r="T16" i="32" a="1"/>
  <c r="T16" i="32" s="1"/>
  <c r="S16" i="32" a="1"/>
  <c r="S16" i="32" s="1"/>
  <c r="H16" i="32"/>
  <c r="C16" i="32"/>
  <c r="AV15" i="32"/>
  <c r="AU15" i="32"/>
  <c r="AT15" i="32"/>
  <c r="AQ15" i="32"/>
  <c r="AP15" i="32"/>
  <c r="AO15" i="32"/>
  <c r="AN15" i="32"/>
  <c r="AM15" i="32"/>
  <c r="AL15" i="32"/>
  <c r="AK15" i="32"/>
  <c r="AJ15" i="32"/>
  <c r="AI15" i="32"/>
  <c r="AC15" i="32"/>
  <c r="V15" i="32" a="1"/>
  <c r="V15" i="32" s="1"/>
  <c r="T15" i="32" a="1"/>
  <c r="T15" i="32" s="1"/>
  <c r="S15" i="32" a="1"/>
  <c r="S15" i="32" s="1"/>
  <c r="H15" i="32"/>
  <c r="C15" i="32"/>
  <c r="AV14" i="32"/>
  <c r="AU14" i="32"/>
  <c r="AT14" i="32"/>
  <c r="AQ14" i="32"/>
  <c r="AP14" i="32"/>
  <c r="AO14" i="32"/>
  <c r="AN14" i="32"/>
  <c r="AM14" i="32"/>
  <c r="AK14" i="32"/>
  <c r="AJ14" i="32"/>
  <c r="AI14" i="32"/>
  <c r="AC14" i="32"/>
  <c r="V14" i="32" a="1"/>
  <c r="V14" i="32" s="1"/>
  <c r="T14" i="32" a="1"/>
  <c r="T14" i="32" s="1"/>
  <c r="S14" i="32" a="1"/>
  <c r="S14" i="32" s="1"/>
  <c r="H14" i="32"/>
  <c r="C14" i="32"/>
  <c r="AV13" i="32"/>
  <c r="AU13" i="32"/>
  <c r="AT13" i="32"/>
  <c r="AQ13" i="32"/>
  <c r="AP13" i="32"/>
  <c r="AO13" i="32"/>
  <c r="AN13" i="32"/>
  <c r="AM13" i="32"/>
  <c r="AL13" i="32"/>
  <c r="AK13" i="32"/>
  <c r="AJ13" i="32"/>
  <c r="AI13" i="32"/>
  <c r="AC13" i="32"/>
  <c r="V13" i="32" a="1"/>
  <c r="V13" i="32" s="1"/>
  <c r="T13" i="32" a="1"/>
  <c r="T13" i="32" s="1"/>
  <c r="S13" i="32" a="1"/>
  <c r="S13" i="32" s="1"/>
  <c r="H13" i="32"/>
  <c r="C13" i="32"/>
  <c r="AV12" i="32"/>
  <c r="AU12" i="32"/>
  <c r="AT12" i="32"/>
  <c r="AQ12" i="32"/>
  <c r="AP12" i="32"/>
  <c r="AO12" i="32"/>
  <c r="AN12" i="32"/>
  <c r="AM12" i="32"/>
  <c r="AL12" i="32"/>
  <c r="AK12" i="32"/>
  <c r="AJ12" i="32"/>
  <c r="AI12" i="32"/>
  <c r="AC12" i="32"/>
  <c r="V12" i="32" a="1"/>
  <c r="V12" i="32" s="1"/>
  <c r="T12" i="32" a="1"/>
  <c r="T12" i="32" s="1"/>
  <c r="S12" i="32" a="1"/>
  <c r="S12" i="32" s="1"/>
  <c r="H12" i="32"/>
  <c r="C12" i="32"/>
  <c r="AV11" i="32"/>
  <c r="AU11" i="32"/>
  <c r="AT11" i="32"/>
  <c r="AQ11" i="32"/>
  <c r="AP11" i="32"/>
  <c r="AO11" i="32"/>
  <c r="AN11" i="32"/>
  <c r="AM11" i="32"/>
  <c r="AL11" i="32"/>
  <c r="AK11" i="32"/>
  <c r="AJ11" i="32"/>
  <c r="AI11" i="32"/>
  <c r="AC11" i="32"/>
  <c r="V11" i="32" a="1"/>
  <c r="V11" i="32" s="1"/>
  <c r="T11" i="32" a="1"/>
  <c r="T11" i="32" s="1"/>
  <c r="S11" i="32" a="1"/>
  <c r="S11" i="32" s="1"/>
  <c r="H11" i="32"/>
  <c r="C11" i="32"/>
  <c r="AV10" i="32"/>
  <c r="AU10" i="32"/>
  <c r="AT10" i="32"/>
  <c r="AQ10" i="32"/>
  <c r="AP10" i="32"/>
  <c r="AO10" i="32"/>
  <c r="AN10" i="32"/>
  <c r="AM10" i="32"/>
  <c r="AL10" i="32"/>
  <c r="AK10" i="32"/>
  <c r="AJ10" i="32"/>
  <c r="AI10" i="32"/>
  <c r="AC10" i="32"/>
  <c r="V10" i="32" a="1"/>
  <c r="V10" i="32" s="1"/>
  <c r="T10" i="32" a="1"/>
  <c r="T10" i="32" s="1"/>
  <c r="S10" i="32" a="1"/>
  <c r="S10" i="32" s="1"/>
  <c r="H10" i="32"/>
  <c r="C10" i="32"/>
  <c r="AV9" i="32"/>
  <c r="AU9" i="32"/>
  <c r="AT9" i="32"/>
  <c r="AQ9" i="32"/>
  <c r="AP9" i="32"/>
  <c r="AO9" i="32"/>
  <c r="AN9" i="32"/>
  <c r="AM9" i="32"/>
  <c r="AL9" i="32"/>
  <c r="AK9" i="32"/>
  <c r="AJ9" i="32"/>
  <c r="AI9" i="32"/>
  <c r="AC9" i="32"/>
  <c r="V9" i="32" a="1"/>
  <c r="V9" i="32" s="1"/>
  <c r="T9" i="32" a="1"/>
  <c r="T9" i="32" s="1"/>
  <c r="S9" i="32" a="1"/>
  <c r="S9" i="32" s="1"/>
  <c r="H9" i="32"/>
  <c r="C9" i="32"/>
  <c r="AV8" i="32"/>
  <c r="AU8" i="32"/>
  <c r="AT8" i="32"/>
  <c r="AQ8" i="32"/>
  <c r="AP8" i="32"/>
  <c r="AO8" i="32"/>
  <c r="AN8" i="32"/>
  <c r="AM8" i="32"/>
  <c r="AL8" i="32"/>
  <c r="AK8" i="32"/>
  <c r="AJ8" i="32"/>
  <c r="AI8" i="32"/>
  <c r="AC8" i="32"/>
  <c r="V8" i="32" a="1"/>
  <c r="V8" i="32" s="1"/>
  <c r="T8" i="32" a="1"/>
  <c r="T8" i="32" s="1"/>
  <c r="S8" i="32" a="1"/>
  <c r="S8" i="32" s="1"/>
  <c r="H8" i="32"/>
  <c r="C8" i="32"/>
  <c r="AV7" i="32"/>
  <c r="AU7" i="32"/>
  <c r="AT7" i="32"/>
  <c r="AQ7" i="32"/>
  <c r="AP7" i="32"/>
  <c r="AO7" i="32"/>
  <c r="AN7" i="32"/>
  <c r="AM7" i="32"/>
  <c r="AL7" i="32"/>
  <c r="AK7" i="32"/>
  <c r="AJ7" i="32"/>
  <c r="AI7" i="32"/>
  <c r="AC7" i="32"/>
  <c r="V7" i="32" a="1"/>
  <c r="V7" i="32" s="1"/>
  <c r="T7" i="32" a="1"/>
  <c r="T7" i="32" s="1"/>
  <c r="S7" i="32" a="1"/>
  <c r="S7" i="32" s="1"/>
  <c r="H7" i="32"/>
  <c r="C7" i="32"/>
  <c r="AV6" i="32"/>
  <c r="AU6" i="32"/>
  <c r="AT6" i="32"/>
  <c r="AQ6" i="32"/>
  <c r="AP6" i="32"/>
  <c r="AO6" i="32"/>
  <c r="AN6" i="32"/>
  <c r="AM6" i="32"/>
  <c r="AL6" i="32"/>
  <c r="AK6" i="32"/>
  <c r="AJ6" i="32"/>
  <c r="AI6" i="32"/>
  <c r="AC6" i="32"/>
  <c r="V6" i="32" a="1"/>
  <c r="V6" i="32" s="1"/>
  <c r="T6" i="32" a="1"/>
  <c r="T6" i="32" s="1"/>
  <c r="S6" i="32" a="1"/>
  <c r="S6" i="32" s="1"/>
  <c r="H6" i="32"/>
  <c r="C6" i="32"/>
  <c r="AV5" i="32"/>
  <c r="AU5" i="32"/>
  <c r="AT5" i="32"/>
  <c r="AQ5" i="32"/>
  <c r="AP5" i="32"/>
  <c r="AO5" i="32"/>
  <c r="AN5" i="32"/>
  <c r="AM5" i="32"/>
  <c r="AL5" i="32"/>
  <c r="AK5" i="32"/>
  <c r="AJ5" i="32"/>
  <c r="AI5" i="32"/>
  <c r="AC5" i="32"/>
  <c r="V5" i="32" a="1"/>
  <c r="V5" i="32" s="1"/>
  <c r="T5" i="32" a="1"/>
  <c r="T5" i="32" s="1"/>
  <c r="S5" i="32" a="1"/>
  <c r="S5" i="32" s="1"/>
  <c r="H5" i="32"/>
  <c r="C5" i="32"/>
  <c r="AV4" i="32"/>
  <c r="AU4" i="32"/>
  <c r="AT4" i="32"/>
  <c r="AQ4" i="32"/>
  <c r="AP4" i="32"/>
  <c r="AO4" i="32"/>
  <c r="AN4" i="32"/>
  <c r="AM4" i="32"/>
  <c r="AL4" i="32"/>
  <c r="AK4" i="32"/>
  <c r="AJ4" i="32"/>
  <c r="AI4" i="32"/>
  <c r="AC4" i="32"/>
  <c r="V4" i="32" a="1"/>
  <c r="V4" i="32" s="1"/>
  <c r="T4" i="32" a="1"/>
  <c r="T4" i="32" s="1"/>
  <c r="S4" i="32" a="1"/>
  <c r="S4" i="32" s="1"/>
  <c r="H4" i="32"/>
  <c r="C4" i="32"/>
  <c r="AV3" i="32"/>
  <c r="AU3" i="32"/>
  <c r="AT3" i="32"/>
  <c r="AQ3" i="32"/>
  <c r="AP3" i="32"/>
  <c r="AO3" i="32"/>
  <c r="AN3" i="32"/>
  <c r="AM3" i="32"/>
  <c r="AL3" i="32"/>
  <c r="AK3" i="32"/>
  <c r="AJ3" i="32"/>
  <c r="AI3" i="32"/>
  <c r="AC3" i="32"/>
  <c r="V3" i="32" a="1"/>
  <c r="V3" i="32" s="1"/>
  <c r="T3" i="32" a="1"/>
  <c r="T3" i="32" s="1"/>
  <c r="S3" i="32" a="1"/>
  <c r="S3" i="32" s="1"/>
  <c r="H3" i="32"/>
  <c r="C3" i="32"/>
  <c r="AV2" i="32"/>
  <c r="AU2" i="32"/>
  <c r="AT2" i="32"/>
  <c r="AQ2" i="32"/>
  <c r="AP2" i="32"/>
  <c r="AO2" i="32"/>
  <c r="AN2" i="32"/>
  <c r="AM2" i="32"/>
  <c r="AL2" i="32"/>
  <c r="AK2" i="32"/>
  <c r="AJ2" i="32"/>
  <c r="AI2" i="32"/>
  <c r="AC2" i="32"/>
  <c r="V2" i="32" a="1"/>
  <c r="V2" i="32" s="1"/>
  <c r="T2" i="32" a="1"/>
  <c r="T2" i="32" s="1"/>
  <c r="S2" i="32" a="1"/>
  <c r="S2" i="32" s="1"/>
  <c r="H2" i="32"/>
  <c r="C2" i="32"/>
  <c r="E91" i="30" l="1"/>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9" i="30"/>
  <c r="E5" i="30"/>
  <c r="E4" i="30"/>
  <c r="E3" i="30"/>
  <c r="E6" i="30"/>
  <c r="E7" i="30"/>
  <c r="E8" i="30"/>
  <c r="E2" i="30"/>
  <c r="F3" i="29" l="1"/>
  <c r="F4" i="29"/>
  <c r="F5" i="29"/>
  <c r="F6" i="29"/>
  <c r="F7" i="29"/>
  <c r="F8" i="29"/>
  <c r="F9" i="29"/>
  <c r="F10" i="29"/>
  <c r="F11" i="29"/>
  <c r="F12" i="29"/>
  <c r="F13" i="29"/>
  <c r="F14" i="29"/>
  <c r="F15" i="29"/>
  <c r="F16" i="29"/>
  <c r="F17" i="29"/>
  <c r="F18" i="29"/>
  <c r="F19" i="29"/>
  <c r="F20" i="29"/>
  <c r="F21" i="29"/>
  <c r="F22" i="29"/>
  <c r="F23" i="29"/>
  <c r="F24" i="29"/>
  <c r="F25"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2" i="29"/>
  <c r="H54" i="28"/>
  <c r="H53" i="28"/>
  <c r="H52" i="28"/>
  <c r="H51" i="28"/>
  <c r="H50" i="28"/>
  <c r="H49" i="28"/>
  <c r="H48" i="28"/>
  <c r="H47" i="28"/>
  <c r="H46" i="28"/>
  <c r="H45" i="28"/>
  <c r="H44" i="28"/>
  <c r="H43" i="28"/>
  <c r="H42" i="28"/>
  <c r="E49" i="28"/>
  <c r="E48" i="28"/>
  <c r="E47" i="28"/>
  <c r="E46" i="28"/>
  <c r="E45" i="28"/>
  <c r="E44" i="28"/>
  <c r="E43" i="28"/>
  <c r="E42" i="28"/>
  <c r="B47" i="28"/>
  <c r="B46" i="28"/>
  <c r="B45" i="28"/>
  <c r="B44" i="28"/>
  <c r="B43" i="28"/>
  <c r="B42" i="28"/>
  <c r="H41" i="28"/>
  <c r="E41" i="28"/>
  <c r="B41" i="28"/>
  <c r="E115" i="26" l="1"/>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01" i="26"/>
  <c r="E102" i="26"/>
  <c r="E103" i="26"/>
  <c r="E104" i="26"/>
  <c r="E105" i="26"/>
  <c r="E106" i="26"/>
  <c r="E107" i="26"/>
  <c r="E108" i="26"/>
  <c r="E109" i="26"/>
  <c r="E110" i="26"/>
  <c r="E111" i="26"/>
  <c r="E112" i="26"/>
  <c r="E113" i="26"/>
  <c r="E114" i="26"/>
  <c r="E91" i="26"/>
  <c r="E92" i="26"/>
  <c r="E93" i="26"/>
  <c r="E94" i="26"/>
  <c r="E95" i="26"/>
  <c r="E96" i="26"/>
  <c r="E97" i="26"/>
  <c r="E98" i="26"/>
  <c r="E99" i="26"/>
  <c r="E100"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3" i="26"/>
  <c r="E4" i="26"/>
  <c r="E5" i="26"/>
  <c r="E6" i="26"/>
  <c r="E7" i="26"/>
  <c r="E8" i="26"/>
  <c r="E9" i="26"/>
  <c r="E10" i="26"/>
  <c r="E11" i="26"/>
  <c r="E12" i="26"/>
  <c r="E13" i="26"/>
  <c r="E14" i="26"/>
  <c r="E15" i="26"/>
  <c r="E16" i="26"/>
  <c r="E17" i="26"/>
  <c r="E18" i="26"/>
  <c r="E2" i="2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<sst xmlns="http://schemas.openxmlformats.org/spreadsheetml/2006/main" count="30033" uniqueCount="6450">
  <si>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</si>
  <si>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</si>
  <si>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</si>
  <si>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</si>
  <si>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</si>
  <si>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</si>
  <si>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</si>
  <si>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</si>
  <si>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</si>
  <si>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</si>
  <si>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</si>
  <si>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</si>
  <si>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</si>
  <si>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</si>
  <si>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</si>
  <si>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</si>
  <si>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</si>
  <si>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</si>
  <si>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</si>
  <si>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</si>
  <si>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</si>
  <si>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</si>
  <si>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</si>
  <si>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</si>
  <si>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</si>
  <si>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</si>
  <si>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</si>
  <si>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</si>
  <si>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</si>
  <si>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</si>
  <si>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</si>
  <si>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</si>
  <si>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</si>
  <si>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</si>
  <si>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</si>
  <si>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</si>
  <si>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</si>
  <si>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</si>
  <si>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</si>
  <si>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</si>
  <si>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</si>
  <si>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</si>
  <si>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</si>
  <si>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</si>
  <si>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</si>
  <si>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</si>
  <si>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</si>
  <si>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</si>
  <si>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</si>
  <si>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</si>
  <si>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</si>
  <si>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</si>
  <si>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</si>
  <si>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</si>
  <si>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</si>
  <si>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</si>
  <si>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</si>
  <si>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</si>
  <si>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</si>
  <si>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</si>
  <si>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</si>
  <si>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</si>
  <si>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</si>
  <si>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</si>
  <si>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</si>
  <si>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</si>
  <si>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</si>
  <si>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</si>
  <si>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</si>
  <si>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</si>
  <si>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</si>
  <si>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</si>
  <si>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</si>
  <si>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</si>
  <si>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</si>
  <si>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</si>
  <si>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</si>
  <si>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</si>
  <si>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</si>
  <si>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</si>
  <si>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</si>
  <si>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</si>
  <si>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</si>
  <si>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</si>
  <si>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</si>
  <si>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</si>
  <si>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</si>
  <si>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</si>
  <si>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</si>
  <si>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</si>
  <si>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</si>
  <si>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</si>
  <si>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</si>
  <si>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</si>
  <si>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</si>
  <si>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</si>
  <si>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</si>
  <si>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</si>
  <si>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</si>
  <si>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</si>
  <si>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</si>
  <si>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</si>
  <si>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</si>
  <si>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</si>
  <si>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</si>
  <si>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</si>
  <si>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</si>
  <si>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</si>
  <si>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</si>
  <si>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</si>
  <si>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</si>
  <si>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</si>
  <si>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</si>
  <si>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</si>
  <si>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</si>
  <si>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</si>
  <si>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</si>
  <si>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</si>
  <si>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</si>
  <si>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</si>
  <si>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</si>
  <si>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</si>
  <si>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</si>
  <si>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</si>
  <si>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</si>
  <si>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</si>
  <si>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</si>
  <si>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</si>
  <si>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</si>
  <si>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</si>
  <si>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</si>
  <si>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</si>
  <si>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</si>
  <si>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</si>
  <si>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</si>
  <si>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</si>
  <si>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</si>
  <si>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</si>
  <si>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</si>
  <si>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</si>
  <si>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</si>
  <si>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</si>
  <si>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</si>
  <si>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</si>
  <si>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</si>
  <si>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</si>
  <si>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</si>
  <si>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</si>
  <si>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</si>
  <si>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</si>
  <si>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</si>
  <si>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</si>
  <si>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</si>
  <si>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</si>
  <si>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</si>
  <si>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</si>
  <si>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</si>
  <si>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</si>
  <si>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</si>
  <si>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</si>
  <si>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</si>
  <si>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</si>
  <si>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</si>
  <si>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</si>
  <si>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</si>
  <si>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</si>
  <si>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</si>
  <si>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</si>
  <si>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</si>
  <si>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</si>
  <si>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</si>
  <si>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</si>
  <si>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</si>
  <si>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</si>
  <si>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</si>
  <si>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</si>
  <si>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</si>
  <si>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</si>
  <si>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</si>
  <si>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</si>
  <si>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</si>
  <si>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</si>
  <si>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</si>
  <si>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</si>
  <si>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</si>
  <si>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</si>
  <si>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</si>
  <si>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</si>
  <si>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</si>
  <si>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</si>
  <si>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</si>
  <si>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</si>
  <si>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</si>
  <si>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</si>
  <si>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</si>
  <si>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</si>
  <si>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</si>
  <si>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</si>
  <si>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</si>
  <si>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</si>
  <si>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</si>
  <si>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</si>
  <si>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</si>
  <si>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</si>
  <si>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</si>
  <si>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</si>
  <si>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</si>
  <si>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</si>
  <si>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</si>
  <si>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</si>
  <si>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</si>
  <si>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</si>
  <si>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</si>
  <si>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</si>
  <si>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</si>
  <si>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</si>
  <si>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</si>
  <si>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</si>
  <si>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</si>
  <si>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</si>
  <si>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</si>
  <si>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</si>
  <si>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</si>
  <si>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</si>
  <si>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</si>
  <si>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</si>
  <si>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</si>
  <si>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</si>
  <si>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</si>
  <si>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</si>
  <si>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</si>
  <si>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</si>
  <si>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</si>
  <si>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</si>
  <si>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</si>
  <si>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</si>
  <si>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</si>
  <si>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</si>
  <si>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</si>
  <si>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</si>
  <si>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</si>
  <si>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</si>
  <si>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</si>
  <si>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</si>
  <si>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</si>
  <si>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</si>
  <si>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</si>
  <si>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</si>
  <si>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</si>
  <si>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</si>
  <si>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</si>
  <si>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</si>
  <si>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</si>
  <si>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</si>
  <si>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</si>
  <si>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</si>
  <si>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</si>
  <si>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</si>
  <si>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</si>
  <si>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</si>
  <si>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</si>
  <si>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</si>
  <si>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</si>
  <si>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</si>
  <si>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</si>
  <si>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</si>
  <si>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</si>
  <si>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</si>
  <si>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</si>
  <si>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</si>
  <si>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</si>
  <si>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</si>
  <si>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</si>
  <si>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</si>
  <si>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</si>
  <si>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</si>
  <si>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</si>
  <si>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</si>
  <si>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</si>
  <si>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</si>
  <si>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</si>
  <si>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</si>
  <si>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</si>
  <si>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</si>
  <si>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</si>
  <si>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</si>
  <si>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</si>
  <si>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</si>
  <si>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</si>
  <si>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</si>
  <si>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</si>
  <si>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</si>
  <si>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</si>
  <si>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</si>
  <si>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</si>
  <si>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</si>
  <si>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</si>
  <si>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</si>
  <si>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</si>
  <si>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</si>
  <si>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</si>
  <si>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</si>
  <si>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</si>
  <si>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</si>
  <si>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</si>
  <si>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</si>
  <si>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</si>
  <si>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</si>
  <si>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</si>
  <si>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</si>
  <si>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</si>
  <si>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</si>
  <si>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</si>
  <si>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</si>
  <si>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</si>
  <si>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</si>
  <si>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</si>
  <si>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</si>
  <si>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</si>
  <si>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</si>
  <si>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</si>
  <si>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</si>
  <si>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</si>
  <si>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</si>
  <si>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</si>
  <si>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</si>
  <si>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</si>
  <si>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</si>
  <si>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</si>
  <si>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</si>
  <si>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</si>
  <si>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</si>
  <si>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</si>
  <si>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</si>
  <si>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</si>
  <si>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</si>
  <si>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</si>
  <si>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</si>
  <si>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</si>
  <si>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</si>
  <si>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</si>
  <si>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</si>
  <si>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</si>
  <si>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</si>
  <si>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</si>
  <si>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</si>
  <si>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</si>
  <si>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</si>
  <si>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</si>
  <si>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</si>
  <si>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</si>
  <si>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</si>
  <si>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</si>
  <si>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</si>
  <si>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</si>
  <si>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</si>
  <si>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</si>
  <si>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</si>
  <si>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</si>
  <si>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</si>
  <si>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</si>
  <si>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</si>
  <si>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</si>
  <si>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</si>
  <si>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</si>
  <si>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</si>
  <si>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</si>
  <si>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</si>
  <si>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</si>
  <si>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</si>
  <si>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</si>
  <si>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</si>
  <si>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</si>
  <si>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</si>
  <si>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</si>
  <si>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</si>
  <si>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</si>
  <si>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</si>
  <si>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</si>
  <si>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</si>
  <si>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</si>
  <si>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</si>
  <si>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</si>
  <si>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</si>
  <si>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</si>
  <si>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</si>
  <si>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</si>
  <si>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</si>
  <si>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</si>
  <si>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</si>
  <si>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</si>
  <si>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</si>
  <si>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</si>
  <si>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</si>
  <si>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</si>
  <si>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</si>
  <si>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</si>
  <si>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</si>
  <si>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</si>
  <si>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</si>
  <si>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</si>
  <si>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</si>
  <si>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</si>
  <si>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</si>
  <si>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</si>
  <si>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</si>
  <si>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</si>
  <si>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</si>
  <si>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</si>
  <si>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</si>
  <si>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</si>
  <si>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</si>
  <si>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</si>
  <si>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</si>
  <si>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</si>
  <si>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</si>
  <si>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</si>
  <si>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</si>
  <si>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</si>
  <si>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</si>
  <si>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</si>
  <si>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</si>
  <si>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</si>
  <si>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</si>
  <si>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</si>
  <si>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</si>
  <si>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</si>
  <si>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</si>
  <si>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</si>
  <si>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</si>
  <si>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</si>
  <si>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</si>
  <si>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</si>
  <si>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</si>
  <si>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</si>
  <si>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</si>
  <si>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</si>
  <si>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</si>
  <si>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</si>
  <si>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</si>
  <si>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</si>
  <si>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</si>
  <si>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</si>
  <si>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</si>
  <si>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</si>
  <si>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</si>
  <si>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</si>
  <si>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</si>
  <si>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</si>
  <si>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</si>
  <si>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</si>
  <si>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</si>
  <si>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</si>
  <si>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</si>
  <si>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</si>
  <si>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</si>
  <si>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</si>
  <si>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</si>
  <si>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</si>
  <si>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</si>
  <si>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</si>
  <si>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</si>
  <si>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</si>
  <si>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</si>
  <si>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</si>
  <si>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</si>
  <si>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</si>
  <si>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</si>
  <si>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</si>
  <si>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</si>
  <si>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</si>
  <si>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</si>
  <si>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</si>
  <si>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</si>
  <si>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</si>
  <si>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</si>
  <si>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</si>
  <si>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</si>
  <si>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</si>
  <si>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</si>
  <si>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</si>
  <si>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</si>
  <si>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</si>
  <si>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</si>
  <si>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</si>
  <si>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</si>
  <si>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</si>
  <si>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</si>
  <si>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</si>
  <si>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</si>
  <si>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</si>
  <si>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</si>
  <si>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</si>
  <si>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</si>
  <si>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</si>
  <si>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</si>
  <si>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</si>
  <si>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</si>
  <si>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</si>
  <si>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</si>
  <si>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</si>
  <si>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</si>
  <si>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</si>
  <si>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</si>
  <si>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</si>
  <si>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</si>
  <si>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</si>
  <si>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</si>
  <si>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</si>
  <si>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</si>
  <si>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</si>
  <si>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</si>
  <si>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</si>
  <si>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</si>
  <si>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</si>
  <si>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</si>
  <si>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</si>
  <si>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</si>
  <si>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</si>
  <si>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</si>
  <si>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</si>
  <si>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</si>
  <si>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</si>
  <si>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</si>
  <si>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</si>
  <si>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</si>
  <si>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</si>
  <si>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</si>
  <si>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</si>
  <si>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</si>
  <si>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</si>
  <si>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</si>
  <si>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</si>
  <si>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</si>
  <si>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</si>
  <si>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</si>
  <si>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</si>
  <si>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</si>
  <si>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</si>
  <si>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</si>
  <si>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</si>
  <si>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</si>
  <si>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</si>
  <si>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</si>
  <si>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</si>
  <si>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</si>
  <si>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</si>
  <si>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</si>
  <si>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</si>
  <si>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</si>
  <si>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</si>
  <si>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</si>
  <si>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</si>
  <si>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</si>
  <si>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</si>
  <si>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</si>
  <si>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</si>
  <si>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</si>
  <si>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</si>
  <si>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</si>
  <si>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</si>
  <si>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</si>
  <si>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</si>
  <si>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</si>
  <si>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</si>
  <si>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</si>
  <si>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</si>
  <si>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</si>
  <si>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</si>
  <si>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</si>
  <si>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</si>
  <si>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</si>
  <si>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</si>
  <si>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</si>
  <si>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</si>
  <si>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</si>
  <si>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</si>
  <si>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</si>
  <si>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</si>
  <si>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</si>
  <si>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</si>
  <si>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</si>
  <si>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</si>
  <si>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</si>
  <si>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</si>
  <si>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</si>
  <si>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</si>
  <si>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</si>
  <si>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</si>
  <si>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</si>
  <si>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</si>
  <si>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</si>
  <si>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</si>
  <si>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</si>
  <si>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</si>
  <si>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</si>
  <si>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</si>
  <si>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</si>
  <si>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</si>
  <si>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</si>
  <si>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</si>
  <si>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</si>
  <si>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</si>
  <si>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</si>
  <si>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</si>
  <si>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</si>
  <si>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</si>
  <si>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</si>
  <si>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</si>
  <si>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</si>
  <si>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</si>
  <si>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</si>
  <si>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</si>
  <si>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</si>
  <si>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</si>
  <si>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</si>
  <si>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</si>
  <si>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</si>
  <si>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</si>
  <si>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</si>
  <si>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</si>
  <si>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</si>
  <si>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</si>
  <si>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</si>
  <si>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</si>
  <si>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</si>
  <si>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</si>
  <si>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</si>
  <si>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</si>
  <si>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</si>
  <si>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</si>
  <si>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</si>
  <si>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</si>
  <si>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</si>
  <si>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</si>
  <si>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</si>
  <si>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</si>
  <si>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</si>
  <si>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</si>
  <si>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</si>
  <si>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</si>
  <si>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</si>
  <si>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</si>
  <si>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</si>
  <si>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</si>
  <si>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</si>
  <si>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</si>
  <si>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</si>
  <si>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</si>
  <si>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</si>
  <si>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</si>
  <si>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</si>
  <si>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</si>
  <si>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</si>
  <si>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</si>
  <si>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</si>
  <si>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</si>
  <si>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</si>
  <si>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</si>
  <si>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</si>
  <si>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</si>
  <si>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</si>
  <si>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</si>
  <si>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</si>
  <si>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</si>
  <si>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</si>
  <si>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</si>
  <si>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</si>
  <si>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</si>
  <si>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</si>
  <si>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</si>
  <si>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</si>
  <si>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</si>
  <si>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</si>
  <si>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</si>
  <si>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</si>
  <si>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</si>
  <si>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</si>
  <si>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</si>
  <si>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</si>
  <si>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</si>
  <si>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</si>
  <si>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</si>
  <si>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</si>
  <si>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</si>
  <si>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</si>
  <si>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</si>
  <si>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</si>
  <si>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</si>
  <si>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</si>
  <si>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</si>
  <si>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</si>
  <si>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</si>
  <si>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</si>
  <si>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</si>
  <si>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</si>
  <si>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</si>
  <si>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</si>
  <si>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</si>
  <si>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</si>
  <si>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</si>
  <si>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</si>
  <si>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</si>
  <si>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</si>
  <si>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</si>
  <si>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</si>
  <si>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</si>
  <si>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</si>
  <si>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</si>
  <si>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</si>
  <si>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</si>
  <si>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</si>
  <si>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</si>
  <si>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</si>
  <si>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</si>
  <si>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</si>
  <si>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</si>
  <si>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</si>
  <si>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</si>
  <si>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</si>
  <si>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</si>
  <si>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</si>
  <si>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</si>
  <si>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</si>
  <si>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</si>
  <si>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</si>
  <si>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</si>
  <si>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</si>
  <si>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</si>
  <si>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</si>
  <si>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</si>
  <si>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</si>
  <si>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</si>
  <si>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</si>
  <si>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</si>
  <si>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</si>
  <si>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</si>
  <si>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</si>
  <si>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</si>
  <si>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</si>
  <si>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</si>
  <si>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</si>
  <si>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</si>
  <si>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</si>
  <si>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</si>
  <si>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</si>
  <si>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</si>
  <si>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</si>
  <si>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</si>
  <si>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</si>
  <si>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</si>
  <si>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</si>
  <si>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</si>
  <si>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</si>
  <si>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</si>
  <si>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</si>
  <si>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</si>
  <si>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</si>
  <si>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</si>
  <si>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</si>
  <si>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</si>
  <si>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</si>
  <si>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</si>
  <si>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</si>
  <si>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</si>
  <si>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</si>
  <si>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</si>
  <si>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</si>
  <si>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</si>
  <si>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</si>
  <si>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</si>
  <si>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</si>
  <si>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</si>
  <si>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</si>
  <si>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</si>
  <si>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</si>
  <si>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</si>
  <si>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</si>
  <si>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</si>
  <si>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</si>
  <si>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</si>
  <si>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</si>
  <si>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</si>
  <si>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</si>
  <si>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</si>
  <si>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</si>
  <si>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</si>
  <si>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</si>
  <si>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</si>
  <si>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</si>
  <si>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</si>
  <si>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</si>
  <si>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</si>
  <si>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</si>
  <si>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</si>
  <si>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</si>
  <si>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</si>
  <si>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</si>
  <si>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</si>
  <si>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</si>
  <si>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</si>
  <si>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</si>
  <si>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</si>
  <si>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</si>
  <si>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</si>
  <si>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</si>
  <si>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</si>
  <si>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</si>
  <si>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</si>
  <si>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</si>
  <si>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</si>
  <si>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</si>
  <si>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</si>
  <si>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</si>
  <si>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</si>
  <si>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</si>
  <si>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</si>
  <si>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</si>
  <si>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</si>
  <si>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</si>
  <si>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</si>
  <si>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</si>
  <si>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</si>
  <si>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</si>
  <si>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</si>
  <si>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</si>
  <si>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</si>
  <si>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</si>
  <si>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</si>
  <si>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</si>
  <si>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</si>
  <si>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</si>
  <si>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</si>
  <si>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</si>
  <si>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</si>
  <si>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</si>
  <si>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</si>
  <si>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</si>
  <si>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</si>
  <si>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</si>
  <si>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</si>
  <si>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</si>
  <si>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</si>
  <si>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</si>
  <si>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</si>
  <si>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</si>
  <si>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</si>
  <si>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</si>
  <si>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</si>
  <si>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</si>
  <si>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</si>
  <si>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</si>
  <si>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</si>
  <si>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</si>
  <si>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</si>
  <si>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</si>
  <si>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</si>
  <si>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</si>
  <si>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</si>
  <si>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</si>
  <si>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</si>
  <si>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</si>
  <si>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</si>
  <si>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</si>
  <si>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</si>
  <si>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</si>
  <si>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</si>
  <si>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</si>
  <si>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</si>
  <si>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</si>
  <si>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</si>
  <si>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</si>
  <si>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</si>
  <si>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</si>
  <si>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</si>
  <si>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</si>
  <si>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</si>
  <si>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</si>
  <si>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</si>
  <si>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</si>
  <si>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</si>
  <si>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</si>
  <si>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</si>
  <si>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</si>
  <si>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</si>
  <si>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</si>
  <si>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</si>
  <si>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</si>
  <si>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</si>
  <si>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</si>
  <si>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</si>
  <si>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</si>
  <si>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</si>
  <si>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</si>
  <si>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</si>
  <si>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</si>
  <si>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</si>
  <si>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</si>
  <si>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</si>
  <si>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</si>
  <si>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</si>
  <si>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</si>
  <si>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</si>
  <si>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</si>
  <si>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</si>
  <si>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</si>
  <si>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</si>
  <si>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</si>
  <si>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</si>
  <si>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</si>
  <si>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</si>
  <si>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</si>
  <si>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</si>
  <si>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</si>
  <si>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</si>
  <si>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</si>
  <si>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</si>
  <si>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</si>
  <si>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</si>
  <si>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</si>
  <si>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</si>
  <si>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</si>
  <si>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</si>
  <si>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</si>
  <si>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</si>
  <si>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</si>
  <si>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</si>
  <si>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</si>
  <si>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</si>
  <si>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</si>
  <si>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</si>
  <si>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</si>
  <si>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</si>
  <si>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</si>
  <si>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</si>
  <si>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</si>
  <si>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</si>
  <si>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</si>
  <si>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</si>
  <si>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</si>
  <si>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</si>
  <si>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</si>
  <si>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</si>
  <si>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</si>
  <si>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</si>
  <si>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</si>
  <si>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</si>
  <si>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</si>
  <si>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</si>
  <si>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</si>
  <si>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</si>
  <si>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</si>
  <si>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</si>
  <si>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</si>
  <si>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</si>
  <si>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</si>
  <si>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</si>
  <si>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</si>
  <si>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</si>
  <si>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</si>
  <si>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</si>
  <si>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</si>
  <si>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</si>
  <si>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</si>
  <si>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</si>
  <si>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</si>
  <si>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</si>
  <si>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</si>
  <si>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</si>
  <si>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</si>
  <si>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</si>
  <si>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</si>
  <si>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Zileng-IHS</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</si>
  <si>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</si>
  <si>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</si>
  <si>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</si>
  <si>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</si>
  <si>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</si>
  <si>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</si>
  <si>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</si>
  <si>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</si>
  <si>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</si>
  <si>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</si>
  <si>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</si>
  <si>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</si>
  <si>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</si>
  <si>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</si>
  <si>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</si>
  <si>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</si>
  <si>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</si>
  <si>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</si>
  <si>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</si>
  <si>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</si>
  <si>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</si>
  <si>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</si>
  <si>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</si>
  <si>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</si>
  <si>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</si>
  <si>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</si>
  <si>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</si>
  <si>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</si>
  <si>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</si>
  <si>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</si>
  <si>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</si>
  <si>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</si>
  <si>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</si>
  <si>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</si>
  <si>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</si>
  <si>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</si>
  <si>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</si>
  <si>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</si>
  <si>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</si>
  <si>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</si>
  <si>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</si>
  <si>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</si>
  <si>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</si>
  <si>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</si>
  <si>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</si>
  <si>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</si>
  <si>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</si>
  <si>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</si>
  <si>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</si>
  <si>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</si>
  <si>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</si>
  <si>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</si>
  <si>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</si>
  <si>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</si>
  <si>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</si>
  <si>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</si>
  <si>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</si>
  <si>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</si>
  <si>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</si>
  <si>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</si>
  <si>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</si>
  <si>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</si>
  <si>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</si>
  <si>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</si>
  <si>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</si>
  <si>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</si>
  <si>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</si>
  <si>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</si>
  <si>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</si>
  <si>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</si>
  <si>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</si>
  <si>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</si>
  <si>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</si>
  <si>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</si>
  <si>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</si>
  <si>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</si>
  <si>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</si>
  <si>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</si>
  <si>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</si>
  <si>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</si>
  <si>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</si>
  <si>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</si>
  <si>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</si>
  <si>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</si>
  <si>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</si>
  <si>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</si>
  <si>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</si>
  <si>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</si>
  <si>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</si>
  <si>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</si>
  <si>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</si>
  <si>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</si>
  <si>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</si>
  <si>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</si>
  <si>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</si>
  <si>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</si>
  <si>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</si>
  <si>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</si>
  <si>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</si>
  <si>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</si>
  <si>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</si>
  <si>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</si>
  <si>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</si>
  <si>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</si>
  <si>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</si>
  <si>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</si>
  <si>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</si>
  <si>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</si>
  <si>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</si>
  <si>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</si>
  <si>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</si>
  <si>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</si>
  <si>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</si>
  <si>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</si>
  <si>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</si>
  <si>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</si>
  <si>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</si>
  <si>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</si>
  <si>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</si>
  <si>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</si>
  <si>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</si>
  <si>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</si>
  <si>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</si>
  <si>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</si>
  <si>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</si>
  <si>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</si>
  <si>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</si>
  <si>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</si>
  <si>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</si>
  <si>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</si>
  <si>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</si>
  <si>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</si>
  <si>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</si>
  <si>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</si>
  <si>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</si>
  <si>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</si>
  <si>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</si>
  <si>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</si>
  <si>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</si>
  <si>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</si>
  <si>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</si>
  <si>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</si>
  <si>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</si>
  <si>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</si>
  <si>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</si>
  <si>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</si>
  <si>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</si>
  <si>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</si>
  <si>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</si>
  <si>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</si>
  <si>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</si>
  <si>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</si>
  <si>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</si>
  <si>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</si>
  <si>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</si>
  <si>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</si>
  <si>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</si>
  <si>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</si>
  <si>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</si>
  <si>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</si>
  <si>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</si>
  <si>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</si>
  <si>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</si>
  <si>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</si>
  <si>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</si>
  <si>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</si>
  <si>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</si>
  <si>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</si>
  <si>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</si>
  <si>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</si>
  <si>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</si>
  <si>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</si>
  <si>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</si>
  <si>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</si>
  <si>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</si>
  <si>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</si>
  <si>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</si>
  <si>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</si>
  <si>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</si>
  <si>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</si>
  <si>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</si>
  <si>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</si>
  <si>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</si>
  <si>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</si>
  <si>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</si>
  <si>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</si>
  <si>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</si>
  <si>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</si>
  <si>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</si>
  <si>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</si>
  <si>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</si>
  <si>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</si>
  <si>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</si>
  <si>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</si>
  <si>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</si>
  <si>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</si>
  <si>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</si>
  <si>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</si>
  <si>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</si>
  <si>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</si>
  <si>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</si>
  <si>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</si>
  <si>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</si>
  <si>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</si>
  <si>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</si>
  <si>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</si>
  <si>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</si>
  <si>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</si>
  <si>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</si>
  <si>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</si>
  <si>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</si>
  <si>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</si>
  <si>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</si>
  <si>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</si>
  <si>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</si>
  <si>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</si>
  <si>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</si>
  <si>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</si>
  <si>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</si>
  <si>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</si>
  <si>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</si>
  <si>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</si>
  <si>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</si>
  <si>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</si>
  <si>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</si>
  <si>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</si>
  <si>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</si>
  <si>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</si>
  <si>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</si>
  <si>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</si>
  <si>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</si>
  <si>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</si>
  <si>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</si>
  <si>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</si>
  <si>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</si>
  <si>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</si>
  <si>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</si>
  <si>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</si>
  <si>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</si>
  <si>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</si>
  <si>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</si>
  <si>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</si>
  <si>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</si>
  <si>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</si>
  <si>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</si>
  <si>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</si>
  <si>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</si>
  <si>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</si>
  <si>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</si>
  <si>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</si>
  <si>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</si>
  <si>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</si>
  <si>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</si>
  <si>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</si>
  <si>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</si>
  <si>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</si>
  <si>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</si>
  <si>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</si>
  <si>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</si>
  <si>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</si>
  <si>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</si>
  <si>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</si>
  <si>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</si>
  <si>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</si>
  <si>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</si>
  <si>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</si>
  <si>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</si>
  <si>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</si>
  <si>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</si>
  <si>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</si>
  <si>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</si>
  <si>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</si>
  <si>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</si>
  <si>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</si>
  <si>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</si>
  <si>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</si>
  <si>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</si>
  <si>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</si>
  <si>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</si>
  <si>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</si>
  <si>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</si>
  <si>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</si>
  <si>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</si>
  <si>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</si>
  <si>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</si>
  <si>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</si>
  <si>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</si>
  <si>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</si>
  <si>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</si>
  <si>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</si>
  <si>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</si>
  <si>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</si>
  <si>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</si>
  <si>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</si>
  <si>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</si>
  <si>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</si>
  <si>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</si>
  <si>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</si>
  <si>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</si>
  <si>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</si>
  <si>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</si>
  <si>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</si>
  <si>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</si>
  <si>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</si>
  <si>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</si>
  <si>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</si>
  <si>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</si>
  <si>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</si>
  <si>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</si>
  <si>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</si>
  <si>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</si>
  <si>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</si>
  <si>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</si>
  <si>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</si>
  <si>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</si>
  <si>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</si>
  <si>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</si>
  <si>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</si>
  <si>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</si>
  <si>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</si>
  <si>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</si>
  <si>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</si>
  <si>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</si>
  <si>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</si>
  <si>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</si>
  <si>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</si>
  <si>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</si>
  <si>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</si>
  <si>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</si>
  <si>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</si>
  <si>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</si>
  <si>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</si>
  <si>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</si>
  <si>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</si>
  <si>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</si>
  <si>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</si>
  <si>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</si>
  <si>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</si>
  <si>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</si>
  <si>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</si>
  <si>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</si>
  <si>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</si>
  <si>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</si>
  <si>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</si>
  <si>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</si>
  <si>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</si>
  <si>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</si>
  <si>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</si>
  <si>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</si>
  <si>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</si>
  <si>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</si>
  <si>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</si>
  <si>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</si>
  <si>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</si>
  <si>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</si>
  <si>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</si>
  <si>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</si>
  <si>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</si>
  <si>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</si>
  <si>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</si>
  <si>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</si>
  <si>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</si>
  <si>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</si>
  <si>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</si>
  <si>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</si>
  <si>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</si>
  <si>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</si>
  <si>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</si>
  <si>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</si>
  <si>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</si>
  <si>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</si>
  <si>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</si>
  <si>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</si>
  <si>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</si>
  <si>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</si>
  <si>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</si>
  <si>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</si>
  <si>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</si>
  <si>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</si>
  <si>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</si>
  <si>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</si>
  <si>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</si>
  <si>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</si>
  <si>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</si>
  <si>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</si>
  <si>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</si>
  <si>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</si>
  <si>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</si>
  <si>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</si>
  <si>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</si>
  <si>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</si>
  <si>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</si>
  <si>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</si>
  <si>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</si>
  <si>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</si>
  <si>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</si>
  <si>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</si>
  <si>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</si>
  <si>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</si>
  <si>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</si>
  <si>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</si>
  <si>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</si>
  <si>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</si>
  <si>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</si>
  <si>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</si>
  <si>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</si>
  <si>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</si>
  <si>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</si>
  <si>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</si>
  <si>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</si>
  <si>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</si>
  <si>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</si>
  <si>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</si>
  <si>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</si>
  <si>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</si>
  <si>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</si>
  <si>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</si>
  <si>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</si>
  <si>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</si>
  <si>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</si>
  <si>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</si>
  <si>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</si>
  <si>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</si>
  <si>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</si>
  <si>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</si>
  <si>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</si>
  <si>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</si>
  <si>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</si>
  <si>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</si>
  <si>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</si>
  <si>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</si>
  <si>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</si>
  <si>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</si>
  <si>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</si>
  <si>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</si>
  <si>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</si>
  <si>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</si>
  <si>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</si>
  <si>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</si>
  <si>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</si>
  <si>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</si>
  <si>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</si>
  <si>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</si>
  <si>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</si>
  <si>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</si>
  <si>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</si>
  <si>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</si>
  <si>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</si>
  <si>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</si>
  <si>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</si>
  <si>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</si>
  <si>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</si>
  <si>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</si>
  <si>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</si>
  <si>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</si>
  <si>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</si>
  <si>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</si>
  <si>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</si>
  <si>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</si>
  <si>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</si>
  <si>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</si>
  <si>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</si>
  <si>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</si>
  <si>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</si>
  <si>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</si>
  <si>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</si>
  <si>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</si>
  <si>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</si>
  <si>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</si>
  <si>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</si>
  <si>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</si>
  <si>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</si>
  <si>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</si>
  <si>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</si>
  <si>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</si>
  <si>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</si>
  <si>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</si>
  <si>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</si>
  <si>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</si>
  <si>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</si>
  <si>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</si>
  <si>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</si>
  <si>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</si>
  <si>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</si>
  <si>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</si>
  <si>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</si>
  <si>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</si>
  <si>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</si>
  <si>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</si>
  <si>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</si>
  <si>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</si>
  <si>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</si>
  <si>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</si>
  <si>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</si>
  <si>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</si>
  <si>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</si>
  <si>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</si>
  <si>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</si>
  <si>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</si>
  <si>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</si>
  <si>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</si>
  <si>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</si>
  <si>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</si>
  <si>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</si>
  <si>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</si>
  <si>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</si>
  <si>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</si>
  <si>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</si>
  <si>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</si>
  <si>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</si>
  <si>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</si>
  <si>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</si>
  <si>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</si>
  <si>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</si>
  <si>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</si>
  <si>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</si>
  <si>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</si>
  <si>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</si>
  <si>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</si>
  <si>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</si>
  <si>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</si>
  <si>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</si>
  <si>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</si>
  <si>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</si>
  <si>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</si>
  <si>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</si>
  <si>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</si>
  <si>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</si>
  <si>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</si>
  <si>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</si>
  <si>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</si>
  <si>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</si>
  <si>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</si>
  <si>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</si>
  <si>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</si>
  <si>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</si>
  <si>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</si>
  <si>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</si>
  <si>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</si>
  <si>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</si>
  <si>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</si>
  <si>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</si>
  <si>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</si>
  <si>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</si>
  <si>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</si>
  <si>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</si>
  <si>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</si>
  <si>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</si>
  <si>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</si>
  <si>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</si>
  <si>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</si>
  <si>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</si>
  <si>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</si>
  <si>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</si>
  <si>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</si>
  <si>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</si>
  <si>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</si>
  <si>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</si>
  <si>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</si>
  <si>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</si>
  <si>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</si>
  <si>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</si>
  <si>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</si>
  <si>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</si>
  <si>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</si>
  <si>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</si>
  <si>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</si>
  <si>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</si>
  <si>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</si>
  <si>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</si>
  <si>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</si>
  <si>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</si>
  <si>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</si>
  <si>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</si>
  <si>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</si>
  <si>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</si>
  <si>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</si>
  <si>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</si>
  <si>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</si>
  <si>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</si>
  <si>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</si>
  <si>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</si>
  <si>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</si>
  <si>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</si>
  <si>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</si>
  <si>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</si>
  <si>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</si>
  <si>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</si>
  <si>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</si>
  <si>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</si>
  <si>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</si>
  <si>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</si>
  <si>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</si>
  <si>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</si>
  <si>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</si>
  <si>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</si>
  <si>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</si>
  <si>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</si>
  <si>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</si>
  <si>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</si>
  <si>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</si>
  <si>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</si>
  <si>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</si>
  <si>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</si>
  <si>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</si>
  <si>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</si>
  <si>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</si>
  <si>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</si>
  <si>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</si>
  <si>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</si>
  <si>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</si>
  <si>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</si>
  <si>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</si>
  <si>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</si>
  <si>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</si>
  <si>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</si>
  <si>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</si>
  <si>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</si>
  <si>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</si>
  <si>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</si>
  <si>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</si>
  <si>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</si>
  <si>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</si>
  <si>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</si>
  <si>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</si>
  <si>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</si>
  <si>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</si>
  <si>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</si>
  <si>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</si>
  <si>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</si>
  <si>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</si>
  <si>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</si>
  <si>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</si>
  <si>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</si>
  <si>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</si>
  <si>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</si>
  <si>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</si>
  <si>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</si>
  <si>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</si>
  <si>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</si>
  <si>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</si>
  <si>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</si>
  <si>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</si>
  <si>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</si>
  <si>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</si>
  <si>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</si>
  <si>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</si>
  <si>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</si>
  <si>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</si>
  <si>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</si>
  <si>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</si>
  <si>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</si>
  <si>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</si>
  <si>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</si>
  <si>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</si>
  <si>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</si>
  <si>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</si>
  <si>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</si>
  <si>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</si>
  <si>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</si>
  <si>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</si>
  <si>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</si>
  <si>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</si>
  <si>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</si>
  <si>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</si>
  <si>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</si>
  <si>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</si>
  <si>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</si>
  <si>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</si>
  <si>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</si>
  <si>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</si>
  <si>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</si>
  <si>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</si>
  <si>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</si>
  <si>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</si>
  <si>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</si>
  <si>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</si>
  <si>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</si>
  <si>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</si>
  <si>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</si>
  <si>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</si>
  <si>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</si>
  <si>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</si>
  <si>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</si>
  <si>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</si>
  <si>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</si>
  <si>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</si>
  <si>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</si>
  <si>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</si>
  <si>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</si>
  <si>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</si>
  <si>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</si>
  <si>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</si>
  <si>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</si>
  <si>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</si>
  <si>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</si>
  <si>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</si>
  <si>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</si>
  <si>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</si>
  <si>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</si>
  <si>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</si>
  <si>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</si>
  <si>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</si>
  <si>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</si>
  <si>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</si>
  <si>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</si>
  <si>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</si>
  <si>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</si>
  <si>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</si>
  <si>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</si>
  <si>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</si>
  <si>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</si>
  <si>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</si>
  <si>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</si>
  <si>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</si>
  <si>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</si>
  <si>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</si>
  <si>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</si>
  <si>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</si>
  <si>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</si>
  <si>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</si>
  <si>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</si>
  <si>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</si>
  <si>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</si>
  <si>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</si>
  <si>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</si>
  <si>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</si>
  <si>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</si>
  <si>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</si>
  <si>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</si>
  <si>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</si>
  <si>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</si>
  <si>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</si>
  <si>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</si>
  <si>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</si>
  <si>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</si>
  <si>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</si>
  <si>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</si>
  <si>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</si>
  <si>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</si>
  <si>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</si>
  <si>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</si>
  <si>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</si>
  <si>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</si>
  <si>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</si>
  <si>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</si>
  <si>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</si>
  <si>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</si>
  <si>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</si>
  <si>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</si>
  <si>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</si>
  <si>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</si>
  <si>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</si>
  <si>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</si>
  <si>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</si>
  <si>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</si>
  <si>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</si>
  <si>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</si>
  <si>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</si>
  <si>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</si>
  <si>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</si>
  <si>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</si>
  <si>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</si>
  <si>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</si>
  <si>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</si>
  <si>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</si>
  <si>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</si>
  <si>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</si>
  <si>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</si>
  <si>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</si>
  <si>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</si>
  <si>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</si>
  <si>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</si>
  <si>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</si>
  <si>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</si>
  <si>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</si>
  <si>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</si>
  <si>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</si>
  <si>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</si>
  <si>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</si>
  <si>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</si>
  <si>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</si>
  <si>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</si>
  <si>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</si>
  <si>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</si>
  <si>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</si>
  <si>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</si>
  <si>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</si>
  <si>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</si>
  <si>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</si>
  <si>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</si>
  <si>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</si>
  <si>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</si>
  <si>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</si>
  <si>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</si>
  <si>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</si>
  <si>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</si>
  <si>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</si>
  <si>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</si>
  <si>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</si>
  <si>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</si>
  <si>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</si>
  <si>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</si>
  <si>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</si>
  <si>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</si>
  <si>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</si>
  <si>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</si>
  <si>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</si>
  <si>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</si>
  <si>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</si>
  <si>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</si>
  <si>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</si>
  <si>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</si>
  <si>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</si>
  <si>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</si>
  <si>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</si>
  <si>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</si>
  <si>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</si>
  <si>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</si>
  <si>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</si>
  <si>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</si>
  <si>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</si>
  <si>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</si>
  <si>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</si>
  <si>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</si>
  <si>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</si>
  <si>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</si>
  <si>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</si>
  <si>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</si>
  <si>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</si>
  <si>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</si>
  <si>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</si>
  <si>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</si>
  <si>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</si>
  <si>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</si>
  <si>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</si>
  <si>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</si>
  <si>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</si>
  <si>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</si>
  <si>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</si>
  <si>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</si>
  <si>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</si>
  <si>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</si>
  <si>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</si>
  <si>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</si>
  <si>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</si>
  <si>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</si>
  <si>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</si>
  <si>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</si>
  <si>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</si>
  <si>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</si>
  <si>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</si>
  <si>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</si>
  <si>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</si>
  <si>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</si>
  <si>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</si>
  <si>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</si>
  <si>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</si>
  <si>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</si>
  <si>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</si>
  <si>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</si>
  <si>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</si>
  <si>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</si>
  <si>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</si>
  <si>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</si>
  <si>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</si>
  <si>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</si>
  <si>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</si>
  <si>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</si>
  <si>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</si>
  <si>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</si>
  <si>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</si>
  <si>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</si>
  <si>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</si>
  <si>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</si>
  <si>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</si>
  <si>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</si>
  <si>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</si>
  <si>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</si>
  <si>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</si>
  <si>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</si>
  <si>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</si>
  <si>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</si>
  <si>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</si>
  <si>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</si>
  <si>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</si>
  <si>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</si>
  <si>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</si>
  <si>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</si>
  <si>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</si>
  <si>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</si>
  <si>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</si>
  <si>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</si>
  <si>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</si>
  <si>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</si>
  <si>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</si>
  <si>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</si>
  <si>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</si>
  <si>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</si>
  <si>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</si>
  <si>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</si>
  <si>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</si>
  <si>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</si>
  <si>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</si>
  <si>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</si>
  <si>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</si>
  <si>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</si>
  <si>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</si>
  <si>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</si>
  <si>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</si>
  <si>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</si>
  <si>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</si>
  <si>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</si>
  <si>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</si>
  <si>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</si>
  <si>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</si>
  <si>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</si>
  <si>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</si>
  <si>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</si>
  <si>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</si>
  <si>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</si>
  <si>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</si>
  <si>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</si>
  <si>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</si>
  <si>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</si>
  <si>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</si>
  <si>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</si>
  <si>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</si>
  <si>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</si>
  <si>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</si>
  <si>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</si>
  <si>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</si>
  <si>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</si>
  <si>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</si>
  <si>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</si>
  <si>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</si>
  <si>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</si>
  <si>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</si>
  <si>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</si>
  <si>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</si>
  <si>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</si>
  <si>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</si>
  <si>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</si>
  <si>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</si>
  <si>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</si>
  <si>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</si>
  <si>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</si>
  <si>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</si>
  <si>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</si>
  <si>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</si>
  <si>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</si>
  <si>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</si>
  <si>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</si>
  <si>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</si>
  <si>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</si>
  <si>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</si>
  <si>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</si>
  <si>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</si>
  <si>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</si>
  <si>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</si>
  <si>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</si>
  <si>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</si>
  <si>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</si>
  <si>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</si>
  <si>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</si>
  <si>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</si>
  <si>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</si>
  <si>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</si>
  <si>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</si>
  <si>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</si>
  <si>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</si>
  <si>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</si>
  <si>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</si>
  <si>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</si>
  <si>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</si>
  <si>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</si>
  <si>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</si>
  <si>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</si>
  <si>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</si>
  <si>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</si>
  <si>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</si>
  <si>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</si>
  <si>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</si>
  <si>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</si>
  <si>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</si>
  <si>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</si>
  <si>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</si>
  <si>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</si>
  <si>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</si>
  <si>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</si>
  <si>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</si>
  <si>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</si>
  <si>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</si>
  <si>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</si>
  <si>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</si>
  <si>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Bobongo-Itba-IHS</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</si>
  <si>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</si>
  <si>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</si>
  <si>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</si>
  <si>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</si>
  <si>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</si>
  <si>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</si>
  <si>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</si>
  <si>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</si>
  <si>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</si>
  <si>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</si>
  <si>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</si>
  <si>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</si>
  <si>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</si>
  <si>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</si>
  <si>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</si>
  <si>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</si>
  <si>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</si>
  <si>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</si>
  <si>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</si>
  <si>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</si>
  <si>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</si>
  <si>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</si>
  <si>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</si>
  <si>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</si>
  <si>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</si>
  <si>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</si>
  <si>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</si>
  <si>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</si>
  <si>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</si>
  <si>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</si>
  <si>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</si>
  <si>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</si>
  <si>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</si>
  <si>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</si>
  <si>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</si>
  <si>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</si>
  <si>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</si>
  <si>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</si>
  <si>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</si>
  <si>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</si>
  <si>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</si>
  <si>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</si>
  <si>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</si>
  <si>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</si>
  <si>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</si>
  <si>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</si>
  <si>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</si>
  <si>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</si>
  <si>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</si>
  <si>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</si>
  <si>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</si>
  <si>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</si>
  <si>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</si>
  <si>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</si>
  <si>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</si>
  <si>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</si>
  <si>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</si>
  <si>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</si>
  <si>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</si>
  <si>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</si>
  <si>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</si>
  <si>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</si>
  <si>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</si>
  <si>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</si>
  <si>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</si>
  <si>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</si>
  <si>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</si>
  <si>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</si>
  <si>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</si>
  <si>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</si>
  <si>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</si>
  <si>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</si>
  <si>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</si>
  <si>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</si>
  <si>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</si>
  <si>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</si>
  <si>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</si>
  <si>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</si>
  <si>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</si>
  <si>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</si>
  <si>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</si>
  <si>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</si>
  <si>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</si>
  <si>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</si>
  <si>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</si>
  <si>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</si>
  <si>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</si>
  <si>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</si>
  <si>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</si>
  <si>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</si>
  <si>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</si>
  <si>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</si>
  <si>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</si>
  <si>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</si>
  <si>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</si>
  <si>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</si>
  <si>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</si>
  <si>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</si>
  <si>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</si>
  <si>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</si>
  <si>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</si>
  <si>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</si>
  <si>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</si>
  <si>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</si>
  <si>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</si>
  <si>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</si>
  <si>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</si>
  <si>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</si>
  <si>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</si>
  <si>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</si>
  <si>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</si>
  <si>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</si>
  <si>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</si>
  <si>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</si>
  <si>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</si>
  <si>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</si>
  <si>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</si>
  <si>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</si>
  <si>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</si>
  <si>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</si>
  <si>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</si>
  <si>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</si>
  <si>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</si>
  <si>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</si>
  <si>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</si>
  <si>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</si>
  <si>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</si>
  <si>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</si>
  <si>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</si>
  <si>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</si>
  <si>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</si>
  <si>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</si>
  <si>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</si>
  <si>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</si>
  <si>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</si>
  <si>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</si>
  <si>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</si>
  <si>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</si>
  <si>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</si>
  <si>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</si>
  <si>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</si>
  <si>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</si>
  <si>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</si>
  <si>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</si>
  <si>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</si>
  <si>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</si>
  <si>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</si>
  <si>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</si>
  <si>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</si>
  <si>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</si>
  <si>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</si>
  <si>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</si>
  <si>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</si>
  <si>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</si>
  <si>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</si>
  <si>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</si>
  <si>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</si>
  <si>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</si>
  <si>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</si>
  <si>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</si>
  <si>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</si>
  <si>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</si>
  <si>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</si>
  <si>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</si>
  <si>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</si>
  <si>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</si>
  <si>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</si>
  <si>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</si>
  <si>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</si>
  <si>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</si>
  <si>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</si>
  <si>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</si>
  <si>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</si>
  <si>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</si>
  <si>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</si>
  <si>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</si>
  <si>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</si>
  <si>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</si>
  <si>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</si>
  <si>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</si>
  <si>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</si>
  <si>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</si>
  <si>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</si>
  <si>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</si>
  <si>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</si>
  <si>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</si>
  <si>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</si>
  <si>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</si>
  <si>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</si>
  <si>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</si>
  <si>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</si>
  <si>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</si>
  <si>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</si>
  <si>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</si>
  <si>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</si>
  <si>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</si>
  <si>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</si>
  <si>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</si>
  <si>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</si>
  <si>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</si>
  <si>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</si>
  <si>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</si>
  <si>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</si>
  <si>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</si>
  <si>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</si>
  <si>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</si>
  <si>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</si>
  <si>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</si>
  <si>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</si>
  <si>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</si>
  <si>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</si>
  <si>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</si>
  <si>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</si>
  <si>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</si>
  <si>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</si>
  <si>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</si>
  <si>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</si>
  <si>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</si>
  <si>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</si>
  <si>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</si>
  <si>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</si>
  <si>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</si>
  <si>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</si>
  <si>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</si>
  <si>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</si>
  <si>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</si>
  <si>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</si>
  <si>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</si>
  <si>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</si>
  <si>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</si>
  <si>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</si>
  <si>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</si>
  <si>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</si>
  <si>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</si>
  <si>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</si>
  <si>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</si>
  <si>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</si>
  <si>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</si>
  <si>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</si>
  <si>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</si>
  <si>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</si>
  <si>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</si>
  <si>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</si>
  <si>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</si>
  <si>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</si>
  <si>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</si>
  <si>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</si>
  <si>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</si>
  <si>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</si>
  <si>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</si>
  <si>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</si>
  <si>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</si>
  <si>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</si>
  <si>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</si>
  <si>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</si>
  <si>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</si>
  <si>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</si>
  <si>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</si>
  <si>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</si>
  <si>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</si>
  <si>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</si>
  <si>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</si>
  <si>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</si>
  <si>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</si>
  <si>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</si>
  <si>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</si>
  <si>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</si>
  <si>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</si>
  <si>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</si>
  <si>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</si>
  <si>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</si>
  <si>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</si>
  <si>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</si>
  <si>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</si>
  <si>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</si>
  <si>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</si>
  <si>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</si>
  <si>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</si>
  <si>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</si>
  <si>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</si>
  <si>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</si>
  <si>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</si>
  <si>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</si>
  <si>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</si>
  <si>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</si>
  <si>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</si>
  <si>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</si>
  <si>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</si>
  <si>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</si>
  <si>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</si>
  <si>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</si>
  <si>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</si>
  <si>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</si>
  <si>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</si>
  <si>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</si>
  <si>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</si>
  <si>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</si>
  <si>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</si>
  <si>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</si>
  <si>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</si>
  <si>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</si>
  <si>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</si>
  <si>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</si>
  <si>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</si>
  <si>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</si>
  <si>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</si>
  <si>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</si>
  <si>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</si>
  <si>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</si>
  <si>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</si>
  <si>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</si>
  <si>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</si>
  <si>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</si>
  <si>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</si>
  <si>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</si>
  <si>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</si>
  <si>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</si>
  <si>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</si>
  <si>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</si>
  <si>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</si>
  <si>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</si>
  <si>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</si>
  <si>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</si>
  <si>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</si>
  <si>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</si>
  <si>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</si>
  <si>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</si>
  <si>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</si>
  <si>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</si>
  <si>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</si>
  <si>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</si>
  <si>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</si>
  <si>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</si>
  <si>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</si>
  <si>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</si>
  <si>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</si>
  <si>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</si>
  <si>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</si>
  <si>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</si>
  <si>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</si>
  <si>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</si>
  <si>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</si>
  <si>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</si>
  <si>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</si>
  <si>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</si>
  <si>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</si>
  <si>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</si>
  <si>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</si>
  <si>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</si>
  <si>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</si>
  <si>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</si>
  <si>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</si>
  <si>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</si>
  <si>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</si>
  <si>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</si>
  <si>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</si>
  <si>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</si>
  <si>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</si>
  <si>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</si>
  <si>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</si>
  <si>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</si>
  <si>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</si>
  <si>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</si>
  <si>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</si>
  <si>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</si>
  <si>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</si>
  <si>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</si>
  <si>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</si>
  <si>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</si>
  <si>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</si>
  <si>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</si>
  <si>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</si>
  <si>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</si>
  <si>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</si>
  <si>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</si>
  <si>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</si>
  <si>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</si>
  <si>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</si>
  <si>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</si>
  <si>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</si>
  <si>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</si>
  <si>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</si>
  <si>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</si>
  <si>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</si>
  <si>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</si>
  <si>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</si>
  <si>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</si>
  <si>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</si>
  <si>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</si>
  <si>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</si>
  <si>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</si>
  <si>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</si>
  <si>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</si>
  <si>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</si>
  <si>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</si>
  <si>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</si>
  <si>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</si>
  <si>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</si>
  <si>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</si>
  <si>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</si>
  <si>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</si>
  <si>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</si>
  <si>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</si>
  <si>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</si>
  <si>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</si>
  <si>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</si>
  <si>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</si>
  <si>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</si>
  <si>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</si>
  <si>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</si>
  <si>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</si>
  <si>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</si>
  <si>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</si>
  <si>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</si>
  <si>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</si>
  <si>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</si>
  <si>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</si>
  <si>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</si>
  <si>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</si>
  <si>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</si>
  <si>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</si>
  <si>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</si>
  <si>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</si>
  <si>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</si>
  <si>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</si>
  <si>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</si>
  <si>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</si>
  <si>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</si>
  <si>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</si>
  <si>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</si>
  <si>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</si>
  <si>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</si>
  <si>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</si>
  <si>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</si>
  <si>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</si>
  <si>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</si>
  <si>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</si>
  <si>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</si>
  <si>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</si>
  <si>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</si>
  <si>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</si>
  <si>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</si>
  <si>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</si>
  <si>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</si>
  <si>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</si>
  <si>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</si>
  <si>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</si>
  <si>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</si>
  <si>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</si>
  <si>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</si>
  <si>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</si>
  <si>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</si>
  <si>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</si>
  <si>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</si>
  <si>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</si>
  <si>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</si>
  <si>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</si>
  <si>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</si>
  <si>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</si>
  <si>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</si>
  <si>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</si>
  <si>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</si>
  <si>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</si>
  <si>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</si>
  <si>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</si>
  <si>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</si>
  <si>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</si>
  <si>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</si>
  <si>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</si>
  <si>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</si>
  <si>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</si>
  <si>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</si>
  <si>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</si>
  <si>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</si>
  <si>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</si>
  <si>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</si>
  <si>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</si>
  <si>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</si>
  <si>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</si>
  <si>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</si>
  <si>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</si>
  <si>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</si>
  <si>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</si>
  <si>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</si>
  <si>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</si>
  <si>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</si>
  <si>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</si>
  <si>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</si>
  <si>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</si>
  <si>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</si>
  <si>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</si>
  <si>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</si>
  <si>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</si>
  <si>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</si>
  <si>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</si>
  <si>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</si>
  <si>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</si>
  <si>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</si>
  <si>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</si>
  <si>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</si>
  <si>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</si>
  <si>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</si>
  <si>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</si>
  <si>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</si>
  <si>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</si>
  <si>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</si>
  <si>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</si>
  <si>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</si>
  <si>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</si>
  <si>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</si>
  <si>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</si>
  <si>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</si>
  <si>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</si>
  <si>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</si>
  <si>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</si>
  <si>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</si>
  <si>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</si>
  <si>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</si>
  <si>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</si>
  <si>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</si>
  <si>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</si>
  <si>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</si>
  <si>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</si>
  <si>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</si>
  <si>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</si>
  <si>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</si>
  <si>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</si>
  <si>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</si>
  <si>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</si>
  <si>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</si>
  <si>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</si>
  <si>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</si>
  <si>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</si>
  <si>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</si>
  <si>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</si>
  <si>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</si>
  <si>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</si>
  <si>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</si>
  <si>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</si>
  <si>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</si>
  <si>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</si>
  <si>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</si>
  <si>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</si>
  <si>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</si>
  <si>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</si>
  <si>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</si>
  <si>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</si>
  <si>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</si>
  <si>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</si>
  <si>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</si>
  <si>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</si>
  <si>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</si>
  <si>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</si>
  <si>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</si>
  <si>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</si>
  <si>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</si>
  <si>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</si>
  <si>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</si>
  <si>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</si>
  <si>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</si>
  <si>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</si>
  <si>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</si>
  <si>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</si>
  <si>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</si>
  <si>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</si>
  <si>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</si>
  <si>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</si>
  <si>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</si>
  <si>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</si>
  <si>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</si>
  <si>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</si>
  <si>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</si>
  <si>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</si>
  <si>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</si>
  <si>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</si>
  <si>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</si>
  <si>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</si>
  <si>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</si>
  <si>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</si>
  <si>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</si>
  <si>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</si>
  <si>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</si>
  <si>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</si>
  <si>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</si>
  <si>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</si>
  <si>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</si>
  <si>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</si>
  <si>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</si>
  <si>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</si>
  <si>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</si>
  <si>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</si>
  <si>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</si>
  <si>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</si>
  <si>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</si>
  <si>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</si>
  <si>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</si>
  <si>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</si>
  <si>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</si>
  <si>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</si>
  <si>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</si>
  <si>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</si>
  <si>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Koweit-City-II-IHS</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</si>
  <si>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</si>
  <si>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</si>
  <si>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</si>
  <si>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</si>
  <si>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</si>
  <si>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</si>
  <si>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</si>
  <si>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</si>
  <si>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</si>
  <si>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</si>
  <si>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</si>
  <si>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</si>
  <si>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</si>
  <si>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</si>
  <si>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</si>
  <si>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</si>
  <si>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</si>
  <si>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</si>
  <si>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</si>
  <si>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</si>
  <si>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</si>
  <si>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</si>
  <si>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</si>
  <si>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</si>
  <si>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</si>
  <si>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</si>
  <si>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</si>
  <si>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</si>
  <si>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</si>
  <si>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</si>
  <si>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</si>
  <si>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</si>
  <si>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</si>
  <si>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</si>
  <si>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</si>
  <si>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</si>
  <si>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</si>
  <si>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</si>
  <si>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</si>
  <si>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</si>
  <si>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</si>
  <si>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</si>
  <si>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</si>
  <si>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</si>
  <si>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</si>
  <si>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</si>
  <si>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</si>
  <si>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</si>
  <si>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</si>
  <si>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</si>
  <si>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</si>
  <si>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</si>
  <si>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</si>
  <si>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</si>
  <si>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</si>
  <si>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</si>
  <si>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</si>
  <si>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</si>
  <si>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</si>
  <si>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</si>
  <si>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</si>
  <si>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</si>
  <si>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</si>
  <si>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</si>
  <si>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</si>
  <si>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</si>
  <si>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</si>
  <si>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</si>
  <si>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</si>
  <si>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</si>
  <si>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</si>
  <si>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</si>
  <si>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</si>
  <si>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</si>
  <si>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</si>
  <si>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</si>
  <si>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</si>
  <si>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</si>
  <si>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</si>
  <si>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</si>
  <si>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</si>
  <si>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</si>
  <si>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</si>
  <si>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</si>
  <si>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</si>
  <si>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</si>
  <si>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</si>
  <si>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</si>
  <si>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</si>
  <si>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</si>
  <si>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</si>
  <si>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</si>
  <si>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</si>
  <si>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</si>
  <si>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</si>
  <si>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</si>
  <si>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</si>
  <si>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</si>
  <si>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</si>
  <si>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</si>
  <si>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</si>
  <si>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</si>
  <si>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</si>
  <si>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</si>
  <si>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</si>
  <si>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</si>
  <si>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</si>
  <si>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</si>
  <si>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</si>
  <si>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</si>
  <si>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</si>
  <si>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</si>
  <si>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</si>
  <si>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</si>
  <si>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</si>
  <si>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</si>
  <si>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</si>
  <si>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</si>
  <si>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</si>
  <si>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</si>
  <si>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</si>
  <si>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</si>
  <si>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</si>
  <si>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</si>
  <si>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</si>
  <si>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</si>
  <si>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</si>
  <si>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</si>
  <si>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</si>
  <si>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</si>
  <si>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</si>
  <si>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</si>
  <si>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</si>
  <si>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</si>
  <si>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</si>
  <si>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</si>
  <si>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</si>
  <si>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</si>
  <si>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</si>
  <si>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</si>
  <si>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</si>
  <si>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</si>
  <si>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</si>
  <si>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</si>
  <si>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</si>
  <si>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</si>
  <si>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</si>
  <si>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</si>
  <si>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</si>
  <si>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</si>
  <si>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</si>
  <si>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</si>
  <si>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</si>
  <si>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</si>
  <si>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</si>
  <si>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</si>
  <si>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</si>
  <si>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</si>
  <si>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</si>
  <si>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</si>
  <si>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</si>
  <si>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</si>
  <si>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</si>
  <si>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</si>
  <si>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</si>
  <si>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</si>
  <si>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</si>
  <si>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</si>
  <si>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</si>
  <si>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</si>
  <si>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</si>
  <si>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</si>
  <si>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</si>
  <si>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</si>
  <si>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</si>
  <si>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</si>
  <si>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</si>
  <si>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</si>
  <si>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</si>
  <si>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</si>
  <si>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</si>
  <si>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</si>
  <si>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</si>
  <si>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</si>
  <si>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</si>
  <si>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</si>
  <si>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</si>
  <si>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</si>
  <si>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</si>
  <si>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</si>
  <si>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</si>
  <si>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</si>
  <si>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</si>
  <si>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</si>
  <si>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</si>
  <si>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</si>
  <si>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</si>
  <si>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</si>
  <si>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</si>
  <si>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</si>
  <si>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</si>
  <si>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</si>
  <si>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</si>
  <si>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</si>
  <si>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</si>
  <si>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</si>
  <si>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</si>
  <si>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</si>
  <si>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</si>
  <si>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</si>
  <si>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</si>
  <si>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</si>
  <si>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</si>
  <si>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</si>
  <si>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</si>
  <si>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</si>
  <si>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</si>
  <si>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</si>
  <si>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</si>
  <si>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</si>
  <si>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</si>
  <si>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</si>
  <si>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</si>
  <si>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</si>
  <si>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</si>
  <si>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</si>
  <si>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</si>
  <si>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</si>
  <si>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</si>
  <si>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</si>
  <si>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</si>
  <si>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</si>
  <si>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</si>
  <si>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</si>
  <si>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</si>
  <si>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</si>
  <si>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</si>
  <si>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</si>
  <si>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</si>
  <si>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</si>
  <si>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</si>
  <si>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</si>
  <si>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</si>
  <si>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</si>
  <si>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</si>
  <si>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</si>
  <si>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</si>
  <si>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</si>
  <si>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</si>
  <si>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</si>
  <si>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</si>
  <si>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</si>
  <si>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</si>
  <si>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</si>
  <si>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</si>
  <si>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</si>
  <si>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</si>
  <si>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</si>
  <si>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</si>
  <si>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</si>
  <si>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</si>
  <si>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</si>
  <si>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</si>
  <si>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</si>
  <si>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</si>
  <si>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</si>
  <si>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</si>
  <si>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</si>
  <si>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</si>
  <si>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</si>
  <si>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</si>
  <si>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</si>
  <si>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</si>
  <si>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</si>
  <si>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</si>
  <si>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</si>
  <si>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</si>
  <si>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</si>
  <si>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</si>
  <si>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</si>
  <si>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</si>
  <si>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</si>
  <si>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</si>
  <si>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</si>
  <si>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</si>
  <si>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</si>
  <si>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</si>
  <si>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</si>
  <si>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</si>
  <si>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</si>
  <si>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</si>
  <si>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</si>
  <si>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</si>
  <si>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</si>
  <si>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</si>
  <si>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</si>
  <si>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</si>
  <si>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</si>
  <si>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</si>
  <si>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</si>
  <si>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</si>
  <si>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</si>
  <si>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</si>
  <si>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</si>
  <si>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</si>
  <si>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</si>
  <si>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</si>
  <si>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</si>
  <si>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</si>
  <si>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</si>
  <si>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</si>
  <si>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</si>
  <si>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</si>
  <si>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</si>
  <si>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</si>
  <si>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</si>
  <si>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</si>
  <si>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</si>
  <si>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</si>
  <si>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</si>
  <si>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</si>
  <si>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</si>
  <si>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</si>
  <si>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</si>
  <si>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</si>
  <si>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</si>
  <si>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</si>
  <si>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</si>
  <si>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</si>
  <si>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</si>
  <si>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</si>
  <si>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</si>
  <si>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</si>
  <si>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</si>
  <si>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</si>
  <si>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</si>
  <si>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</si>
  <si>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</si>
  <si>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</si>
  <si>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</si>
  <si>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</si>
  <si>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</si>
  <si>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</si>
  <si>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</si>
  <si>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</si>
  <si>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</si>
  <si>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</si>
  <si>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</si>
  <si>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</si>
  <si>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</si>
  <si>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</si>
  <si>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</si>
  <si>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</si>
  <si>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</si>
  <si>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</si>
  <si>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</si>
  <si>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</si>
  <si>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</si>
  <si>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</si>
  <si>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</si>
  <si>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</si>
  <si>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</si>
  <si>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</si>
  <si>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</si>
  <si>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</si>
  <si>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</si>
  <si>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</si>
  <si>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</si>
  <si>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</si>
  <si>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</si>
  <si>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</si>
  <si>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</si>
  <si>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</si>
  <si>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</si>
  <si>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</si>
  <si>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</si>
  <si>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</si>
  <si>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</si>
  <si>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</si>
  <si>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</si>
  <si>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</si>
  <si>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</si>
  <si>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</si>
  <si>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</si>
  <si>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</si>
  <si>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</si>
  <si>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</si>
  <si>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</si>
  <si>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</si>
  <si>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</si>
  <si>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</si>
  <si>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</si>
  <si>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</si>
  <si>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</si>
  <si>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</si>
  <si>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</si>
  <si>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</si>
  <si>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</si>
  <si>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</si>
  <si>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</si>
  <si>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</si>
  <si>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</si>
  <si>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</si>
  <si>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</si>
  <si>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</si>
  <si>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</si>
  <si>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</si>
  <si>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</si>
  <si>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</si>
  <si>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</si>
  <si>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</si>
  <si>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</si>
  <si>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</si>
  <si>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</si>
  <si>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</si>
  <si>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</si>
  <si>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</si>
  <si>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</si>
  <si>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</si>
  <si>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</si>
  <si>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</si>
  <si>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</si>
  <si>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</si>
  <si>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</si>
  <si>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</si>
  <si>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</si>
  <si>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</si>
  <si>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</si>
  <si>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</si>
  <si>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</si>
  <si>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</si>
  <si>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</si>
  <si>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</si>
  <si>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</si>
  <si>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</si>
  <si>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</si>
  <si>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</si>
  <si>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</si>
  <si>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</si>
  <si>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</si>
  <si>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</si>
  <si>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</si>
  <si>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</si>
  <si>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</si>
  <si>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</si>
  <si>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</si>
  <si>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</si>
  <si>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</si>
  <si>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</si>
  <si>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</si>
  <si>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</si>
  <si>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</si>
  <si>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</si>
  <si>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</si>
  <si>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</si>
  <si>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</si>
  <si>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</si>
  <si>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</si>
  <si>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</si>
  <si>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</si>
  <si>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</si>
  <si>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</si>
  <si>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</si>
  <si>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</si>
  <si>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</si>
  <si>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</si>
  <si>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</si>
  <si>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</si>
  <si>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</si>
  <si>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</si>
  <si>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</si>
  <si>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</si>
  <si>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</si>
  <si>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</si>
  <si>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</si>
  <si>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</si>
  <si>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</si>
  <si>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</si>
  <si>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</si>
  <si>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</si>
  <si>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</si>
  <si>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</si>
  <si>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</si>
  <si>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</si>
  <si>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</si>
  <si>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</si>
  <si>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</si>
  <si>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</si>
  <si>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</si>
  <si>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</si>
  <si>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</si>
  <si>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</si>
  <si>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</si>
  <si>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</si>
  <si>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</si>
  <si>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</si>
  <si>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</si>
  <si>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</si>
  <si>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</si>
  <si>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</si>
  <si>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</si>
  <si>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</si>
  <si>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</si>
  <si>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</si>
  <si>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</si>
  <si>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</si>
  <si>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</si>
  <si>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</si>
  <si>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</si>
  <si>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</si>
  <si>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</si>
  <si>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</si>
  <si>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</si>
  <si>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</si>
  <si>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</si>
  <si>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</si>
  <si>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</si>
  <si>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</si>
  <si>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</si>
  <si>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</si>
  <si>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</si>
  <si>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</si>
  <si>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</si>
  <si>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</si>
  <si>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</si>
  <si>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</si>
  <si>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</si>
  <si>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</si>
  <si>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</si>
  <si>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</si>
  <si>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</si>
  <si>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</si>
  <si>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</si>
  <si>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</si>
  <si>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</si>
  <si>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</si>
  <si>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</si>
  <si>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</si>
  <si>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</si>
  <si>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</si>
  <si>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</si>
  <si>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</si>
  <si>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</si>
  <si>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</si>
  <si>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</si>
  <si>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</si>
  <si>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</si>
  <si>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</si>
  <si>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</si>
  <si>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</si>
  <si>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</si>
  <si>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</si>
  <si>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</si>
  <si>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</si>
  <si>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</si>
  <si>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</si>
  <si>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</si>
  <si>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</si>
  <si>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</si>
  <si>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</si>
  <si>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</si>
  <si>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</si>
  <si>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</si>
  <si>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</si>
  <si>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</si>
  <si>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</si>
  <si>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</si>
  <si>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</si>
  <si>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</si>
  <si>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</si>
  <si>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</si>
  <si>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</si>
  <si>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</si>
  <si>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</si>
  <si>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</si>
  <si>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</si>
  <si>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</si>
  <si>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</si>
  <si>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</si>
  <si>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</si>
  <si>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</si>
  <si>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</si>
  <si>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</si>
  <si>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</si>
  <si>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</si>
  <si>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</si>
  <si>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</si>
  <si>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</si>
  <si>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</si>
  <si>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</si>
  <si>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</si>
  <si>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</si>
  <si>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</si>
  <si>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</si>
  <si>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</si>
  <si>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</si>
  <si>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</si>
  <si>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</si>
  <si>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</si>
  <si>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</si>
  <si>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</si>
  <si>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</si>
  <si>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</si>
  <si>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</si>
  <si>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</si>
  <si>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</si>
  <si>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</si>
  <si>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</si>
  <si>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</si>
  <si>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</si>
  <si>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</si>
  <si>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</si>
  <si>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</si>
  <si>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</si>
  <si>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</si>
  <si>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</si>
  <si>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</si>
  <si>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</si>
  <si>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</si>
  <si>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</si>
  <si>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</si>
  <si>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</si>
  <si>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</si>
  <si>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</si>
  <si>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</si>
  <si>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</si>
  <si>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</si>
  <si>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</si>
  <si>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</si>
  <si>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</si>
  <si>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</si>
  <si>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</si>
  <si>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</si>
  <si>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</si>
  <si>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</si>
  <si>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</si>
  <si>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</si>
  <si>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</si>
  <si>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</si>
  <si>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</si>
  <si>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</si>
  <si>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</si>
  <si>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</si>
  <si>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</si>
  <si>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</si>
  <si>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</si>
  <si>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</si>
  <si>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</si>
  <si>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</si>
  <si>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</si>
  <si>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</si>
  <si>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</si>
  <si>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</si>
  <si>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</si>
  <si>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</si>
  <si>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</si>
  <si>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</si>
  <si>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</si>
  <si>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</si>
  <si>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</si>
  <si>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</si>
  <si>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</si>
  <si>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</si>
  <si>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</si>
  <si>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</si>
  <si>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</si>
  <si>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</si>
  <si>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</si>
  <si>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</si>
  <si>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</si>
  <si>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</si>
  <si>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</si>
  <si>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</si>
  <si>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</si>
  <si>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</si>
  <si>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</si>
  <si>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</si>
  <si>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</si>
  <si>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</si>
  <si>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</si>
  <si>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</si>
  <si>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</si>
  <si>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</si>
  <si>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</si>
  <si>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</si>
  <si>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</si>
  <si>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</si>
  <si>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</si>
  <si>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</si>
  <si>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</si>
  <si>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</si>
  <si>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</si>
  <si>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</si>
  <si>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</si>
  <si>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</si>
  <si>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</si>
  <si>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</si>
  <si>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</si>
  <si>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</si>
  <si>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</si>
  <si>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</si>
  <si>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</si>
  <si>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</si>
  <si>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</si>
  <si>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</si>
  <si>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</si>
  <si>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</si>
  <si>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</si>
  <si>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</si>
  <si>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</si>
  <si>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</si>
  <si>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</si>
  <si>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</si>
  <si>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</si>
  <si>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</si>
  <si>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</si>
  <si>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</si>
  <si>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</si>
  <si>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</si>
  <si>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</si>
  <si>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</si>
  <si>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</si>
  <si>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</si>
  <si>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</si>
  <si>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</si>
  <si>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</si>
  <si>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</si>
  <si>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</si>
  <si>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</si>
  <si>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</si>
  <si>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</si>
  <si>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</si>
  <si>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</si>
  <si>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</si>
  <si>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</si>
  <si>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</si>
  <si>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</si>
  <si>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</si>
  <si>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</si>
  <si>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</si>
  <si>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</si>
  <si>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</si>
  <si>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</si>
  <si>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</si>
  <si>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</si>
  <si>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</si>
  <si>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</si>
  <si>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</si>
  <si>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</si>
  <si>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</si>
  <si>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</si>
  <si>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</si>
  <si>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</si>
  <si>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</si>
  <si>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</si>
  <si>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</si>
  <si>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</si>
  <si>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</si>
  <si>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</si>
  <si>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</si>
  <si>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</si>
  <si>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</si>
  <si>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</si>
  <si>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</si>
  <si>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</si>
  <si>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</si>
  <si>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</si>
  <si>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</si>
  <si>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</si>
  <si>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</si>
  <si>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</si>
  <si>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</si>
  <si>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</si>
  <si>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</si>
  <si>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</si>
  <si>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</si>
  <si>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</si>
  <si>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</si>
  <si>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</si>
  <si>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</si>
  <si>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</si>
  <si>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</si>
  <si>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</si>
  <si>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</si>
  <si>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</si>
  <si>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</si>
  <si>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</si>
  <si>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</si>
  <si>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</si>
  <si>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</si>
  <si>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</si>
  <si>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</si>
  <si>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</si>
  <si>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</si>
  <si>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</si>
  <si>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</si>
  <si>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</si>
  <si>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</si>
  <si>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</si>
  <si>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</si>
  <si>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</si>
  <si>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</si>
  <si>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</si>
  <si>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</si>
  <si>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</si>
  <si>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</si>
  <si>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</si>
  <si>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</si>
  <si>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</si>
  <si>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</si>
  <si>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</si>
  <si>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</si>
  <si>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</si>
  <si>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</si>
  <si>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</si>
  <si>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</si>
  <si>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</si>
  <si>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</si>
  <si>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</si>
  <si>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</si>
  <si>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</si>
  <si>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</si>
  <si>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</si>
  <si>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</si>
  <si>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</si>
  <si>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</si>
  <si>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</si>
  <si>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</si>
  <si>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</si>
  <si>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</si>
  <si>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</si>
  <si>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</si>
  <si>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</si>
  <si>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</si>
  <si>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</si>
  <si>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</si>
  <si>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</si>
  <si>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</si>
  <si>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</si>
  <si>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</si>
  <si>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</si>
  <si>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</si>
  <si>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</si>
  <si>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</si>
  <si>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</si>
  <si>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</si>
  <si>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</si>
  <si>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</si>
  <si>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</si>
  <si>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</si>
  <si>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</si>
  <si>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</si>
  <si>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</si>
  <si>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</si>
  <si>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</si>
  <si>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</si>
  <si>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</si>
  <si>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</si>
  <si>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</si>
  <si>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</si>
  <si>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</si>
  <si>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</si>
  <si>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</si>
  <si>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</si>
  <si>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</si>
  <si>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</si>
  <si>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</si>
  <si>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</si>
  <si>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</si>
  <si>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</si>
  <si>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</si>
  <si>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</si>
  <si>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</si>
  <si>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</si>
  <si>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</si>
  <si>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</si>
  <si>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</si>
  <si>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</si>
  <si>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</si>
  <si>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</si>
  <si>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</si>
  <si>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</si>
  <si>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</si>
  <si>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</si>
  <si>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</si>
  <si>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</si>
  <si>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</si>
  <si>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</si>
  <si>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</si>
  <si>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</si>
  <si>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</si>
  <si>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</si>
  <si>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</si>
  <si>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</si>
  <si>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</si>
  <si>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</si>
  <si>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</si>
  <si>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</si>
  <si>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</si>
  <si>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</si>
  <si>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</si>
  <si>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</si>
  <si>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</si>
  <si>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</si>
  <si>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</si>
  <si>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</si>
  <si>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</si>
  <si>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</si>
  <si>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</si>
  <si>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</si>
  <si>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</si>
  <si>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</si>
  <si>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</si>
  <si>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</si>
  <si>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</si>
  <si>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</si>
  <si>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</si>
  <si>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</si>
  <si>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</si>
  <si>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</si>
  <si>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</si>
  <si>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</si>
  <si>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</si>
  <si>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</si>
  <si>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</si>
  <si>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</si>
  <si>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</si>
  <si>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</si>
  <si>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</si>
  <si>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</si>
  <si>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</si>
  <si>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</si>
  <si>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</si>
  <si>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</si>
  <si>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</si>
  <si>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</si>
  <si>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</si>
  <si>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</si>
  <si>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</si>
  <si>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</si>
  <si>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</si>
  <si>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</si>
  <si>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</si>
  <si>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</si>
  <si>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</si>
  <si>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</si>
  <si>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</si>
  <si>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</si>
  <si>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</si>
  <si>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</si>
  <si>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</si>
  <si>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</si>
  <si>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</si>
  <si>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</si>
  <si>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</si>
  <si>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</si>
  <si>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</si>
  <si>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</si>
  <si>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</si>
  <si>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</si>
  <si>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</si>
  <si>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</si>
  <si>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</si>
  <si>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</si>
  <si>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</si>
  <si>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</si>
  <si>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</si>
  <si>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</si>
  <si>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</si>
  <si>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</si>
  <si>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</si>
  <si>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</si>
  <si>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</si>
  <si>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</si>
  <si>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</si>
  <si>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</si>
  <si>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</si>
  <si>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</si>
  <si>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</si>
  <si>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</si>
  <si>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</si>
  <si>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</si>
  <si>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</si>
  <si>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</si>
  <si>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</si>
  <si>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</si>
  <si>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</si>
  <si>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</si>
  <si>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</si>
  <si>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</si>
  <si>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</si>
  <si>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</si>
  <si>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</si>
  <si>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</si>
  <si>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</si>
  <si>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</si>
  <si>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</si>
  <si>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</si>
  <si>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</si>
  <si>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</si>
  <si>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</si>
  <si>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</si>
  <si>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</si>
  <si>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</si>
  <si>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</si>
  <si>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</si>
  <si>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</si>
  <si>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</si>
  <si>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</si>
  <si>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</si>
  <si>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</si>
  <si>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</si>
  <si>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</si>
  <si>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</si>
  <si>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</si>
  <si>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</si>
  <si>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</si>
  <si>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</si>
  <si>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</si>
  <si>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</si>
  <si>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</si>
  <si>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</si>
  <si>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</si>
  <si>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</si>
  <si>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</si>
  <si>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</si>
  <si>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</si>
  <si>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</si>
  <si>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</si>
  <si>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</si>
  <si>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</si>
  <si>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</si>
  <si>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</si>
  <si>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</si>
  <si>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</si>
  <si>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</si>
  <si>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</si>
  <si>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</si>
  <si>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</si>
  <si>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</si>
  <si>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</si>
  <si>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</si>
  <si>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</si>
  <si>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</si>
  <si>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</si>
  <si>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</si>
  <si>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</si>
  <si>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</si>
  <si>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</si>
  <si>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</si>
  <si>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</si>
  <si>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</si>
  <si>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</si>
  <si>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</si>
  <si>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</si>
  <si>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</si>
  <si>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</si>
  <si>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</si>
  <si>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</si>
  <si>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</si>
  <si>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</si>
  <si>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</si>
  <si>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</si>
  <si>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</si>
  <si>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</si>
  <si>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</si>
  <si>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</si>
  <si>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</si>
  <si>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</si>
  <si>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</si>
  <si>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</si>
  <si>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</si>
  <si>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</si>
  <si>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</si>
  <si>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</si>
  <si>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</si>
  <si>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</si>
  <si>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</si>
  <si>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</si>
  <si>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</si>
  <si>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</si>
  <si>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</si>
  <si>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</si>
  <si>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</si>
  <si>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</si>
  <si>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</si>
  <si>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</si>
  <si>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</si>
  <si>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</si>
  <si>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</si>
  <si>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</si>
  <si>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</si>
  <si>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</si>
  <si>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</si>
  <si>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</si>
  <si>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</si>
  <si>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</si>
  <si>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</si>
  <si>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</si>
  <si>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</si>
  <si>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</si>
  <si>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</si>
  <si>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</si>
  <si>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</si>
  <si>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</si>
  <si>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</si>
  <si>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</si>
  <si>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</si>
  <si>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</si>
  <si>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</si>
  <si>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</si>
  <si>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</si>
  <si>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</si>
  <si>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</si>
  <si>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</si>
  <si>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</si>
  <si>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</si>
  <si>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</si>
  <si>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</si>
  <si>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</si>
  <si>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</si>
  <si>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</si>
  <si>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</si>
  <si>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</si>
  <si>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</si>
  <si>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</si>
  <si>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</si>
  <si>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</si>
  <si>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</si>
  <si>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</si>
  <si>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</si>
  <si>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</si>
  <si>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</si>
  <si>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</si>
  <si>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</si>
  <si>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</si>
  <si>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</si>
  <si>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</si>
  <si>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</si>
  <si>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</si>
  <si>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</si>
  <si>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</si>
  <si>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</si>
  <si>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</si>
  <si>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</si>
  <si>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</si>
  <si>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</si>
  <si>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</si>
  <si>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</si>
  <si>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</si>
  <si>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</si>
  <si>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</si>
  <si>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</si>
  <si>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</si>
  <si>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</si>
  <si>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</si>
  <si>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</si>
  <si>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</si>
  <si>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</si>
  <si>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</si>
  <si>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</si>
  <si>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</si>
  <si>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</si>
  <si>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</si>
  <si>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</si>
  <si>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</si>
  <si>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</si>
  <si>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</si>
  <si>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</si>
  <si>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</si>
  <si>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</si>
  <si>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</si>
  <si>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</si>
  <si>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</si>
  <si>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</si>
  <si>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</si>
  <si>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</si>
  <si>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</si>
  <si>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</si>
  <si>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</si>
  <si>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</si>
  <si>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</si>
  <si>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</si>
  <si>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</si>
  <si>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</si>
  <si>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</si>
  <si>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</si>
  <si>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</si>
  <si>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</si>
  <si>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</si>
  <si>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</si>
  <si>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</si>
  <si>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</si>
  <si>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</si>
  <si>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</si>
  <si>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</si>
  <si>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</si>
  <si>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</si>
  <si>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</si>
  <si>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</si>
  <si>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</si>
  <si>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</si>
  <si>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</si>
  <si>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</si>
  <si>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</si>
  <si>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</si>
  <si>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</si>
  <si>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</si>
  <si>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</si>
  <si>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</si>
  <si>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</si>
  <si>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</si>
  <si>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</si>
  <si>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</si>
  <si>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</si>
  <si>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</si>
  <si>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</si>
  <si>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</si>
  <si>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</si>
  <si>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</si>
  <si>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</si>
  <si>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</si>
  <si>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</si>
  <si>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</si>
  <si>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</si>
  <si>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</si>
  <si>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</si>
  <si>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</si>
  <si>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</si>
  <si>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</si>
  <si>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</si>
  <si>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</si>
  <si>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</si>
  <si>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</si>
  <si>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</si>
  <si>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</si>
  <si>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</si>
  <si>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</si>
  <si>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</si>
  <si>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</si>
  <si>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</si>
  <si>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</si>
  <si>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</si>
  <si>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</si>
  <si>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</si>
  <si>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</si>
  <si>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</si>
  <si>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</si>
  <si>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</si>
  <si>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</si>
  <si>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</si>
  <si>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</si>
  <si>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</si>
  <si>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</si>
  <si>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</si>
  <si>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</si>
  <si>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</si>
  <si>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</si>
  <si>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</si>
  <si>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</si>
  <si>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</si>
  <si>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</si>
  <si>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</si>
  <si>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</si>
  <si>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</si>
  <si>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</si>
  <si>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</si>
  <si>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</si>
  <si>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</si>
  <si>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</si>
  <si>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</si>
  <si>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</si>
  <si>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</si>
  <si>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</si>
  <si>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</si>
  <si>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</si>
  <si>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</si>
  <si>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</si>
  <si>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</si>
  <si>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</si>
  <si>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</si>
  <si>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</si>
  <si>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</si>
  <si>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</si>
  <si>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</si>
  <si>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</si>
  <si>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</si>
  <si>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</si>
  <si>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</si>
  <si>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</si>
  <si>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</si>
  <si>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</si>
  <si>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</si>
  <si>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</si>
  <si>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</si>
  <si>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</si>
  <si>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</si>
  <si>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</si>
  <si>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</si>
  <si>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</si>
  <si>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</si>
  <si>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</si>
  <si>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</si>
  <si>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</si>
  <si>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</si>
  <si>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</si>
  <si>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</si>
  <si>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</si>
  <si>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</si>
  <si>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</si>
  <si>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</si>
  <si>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</si>
  <si>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</si>
  <si>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</si>
  <si>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</si>
  <si>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</si>
  <si>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</si>
  <si>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</si>
  <si>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</si>
  <si>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</si>
  <si>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</si>
  <si>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</si>
  <si>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</si>
  <si>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</si>
  <si>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</si>
  <si>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</si>
  <si>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</si>
  <si>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</si>
  <si>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</si>
  <si>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</si>
  <si>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</si>
  <si>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</si>
  <si>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</si>
  <si>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</si>
  <si>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</si>
  <si>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</si>
  <si>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</si>
  <si>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</si>
  <si>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</si>
  <si>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</si>
  <si>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</si>
  <si>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</si>
  <si>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</si>
  <si>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</si>
  <si>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</si>
  <si>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</si>
  <si>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</si>
  <si>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</si>
  <si>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</si>
  <si>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</si>
  <si>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</si>
  <si>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</si>
  <si>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</si>
  <si>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</si>
  <si>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</si>
  <si>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</si>
  <si>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</si>
  <si>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</si>
  <si>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</si>
  <si>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</si>
  <si>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</si>
  <si>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</si>
  <si>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</si>
  <si>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</si>
  <si>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</si>
  <si>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</si>
  <si>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</si>
  <si>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</si>
  <si>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</si>
  <si>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</si>
  <si>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</si>
  <si>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</si>
  <si>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</si>
  <si>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</si>
  <si>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</si>
  <si>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</si>
  <si>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</si>
  <si>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</si>
  <si>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</si>
  <si>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</si>
  <si>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</si>
  <si>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</si>
  <si>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</si>
  <si>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</si>
  <si>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</si>
  <si>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</si>
  <si>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</si>
  <si>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</si>
  <si>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</si>
  <si>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</si>
  <si>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</si>
  <si>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</si>
  <si>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</si>
  <si>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</si>
  <si>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</si>
  <si>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</si>
  <si>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</si>
  <si>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</si>
  <si>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</si>
  <si>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</si>
  <si>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</si>
  <si>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</si>
  <si>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</si>
  <si>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</si>
  <si>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</si>
  <si>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</si>
  <si>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</si>
  <si>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</si>
  <si>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</si>
  <si>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</si>
  <si>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</si>
  <si>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</si>
  <si>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</si>
  <si>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</si>
  <si>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</si>
  <si>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</si>
  <si>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</si>
  <si>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</si>
  <si>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</si>
  <si>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</si>
  <si>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</si>
  <si>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</si>
  <si>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</si>
  <si>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</si>
  <si>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</si>
  <si>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</si>
  <si>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</si>
  <si>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</si>
  <si>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</si>
  <si>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</si>
  <si>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</si>
  <si>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</si>
  <si>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</si>
  <si>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</si>
  <si>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</si>
  <si>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</si>
  <si>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</si>
  <si>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</si>
  <si>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</si>
  <si>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</si>
  <si>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</si>
  <si>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</si>
  <si>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</si>
  <si>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</si>
  <si>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</si>
  <si>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</si>
  <si>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</si>
  <si>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</si>
  <si>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</si>
  <si>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</si>
  <si>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</si>
  <si>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</si>
  <si>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</si>
  <si>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</si>
  <si>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</si>
  <si>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</si>
  <si>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</si>
  <si>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</si>
  <si>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</si>
  <si>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</si>
  <si>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</si>
  <si>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</si>
  <si>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</si>
  <si>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</si>
  <si>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</si>
  <si>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</si>
  <si>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</si>
  <si>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</si>
  <si>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</si>
  <si>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</si>
  <si>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</si>
  <si>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</si>
  <si>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</si>
  <si>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</si>
  <si>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</si>
  <si>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</si>
  <si>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</si>
  <si>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</si>
  <si>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</si>
  <si>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</si>
  <si>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</si>
  <si>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</si>
  <si>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</si>
  <si>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</si>
  <si>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</si>
  <si>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</si>
  <si>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</si>
  <si>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</si>
  <si>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</si>
  <si>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</si>
  <si>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</si>
  <si>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</si>
  <si>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</si>
  <si>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</si>
  <si>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</si>
  <si>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</si>
  <si>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</si>
  <si>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</si>
  <si>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</si>
  <si>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</si>
  <si>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</si>
  <si>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</si>
  <si>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</si>
  <si>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</si>
  <si>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</si>
  <si>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</si>
  <si>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</si>
  <si>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</si>
  <si>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</si>
  <si>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</si>
  <si>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</si>
  <si>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</si>
  <si>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</si>
  <si>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</si>
  <si>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</si>
  <si>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</si>
  <si>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</si>
  <si>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</si>
  <si>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</si>
  <si>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</si>
  <si>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</si>
  <si>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</si>
  <si>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</si>
  <si>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</si>
  <si>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</si>
  <si>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</si>
  <si>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</si>
  <si>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</si>
  <si>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</si>
  <si>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</si>
  <si>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</si>
  <si>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</si>
  <si>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</si>
  <si>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</si>
  <si>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</si>
  <si>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</si>
  <si>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</si>
  <si>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</si>
  <si>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</si>
  <si>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</si>
  <si>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</si>
  <si>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</si>
  <si>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</si>
  <si>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</si>
  <si>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</si>
  <si>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</si>
  <si>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</si>
  <si>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</si>
  <si>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</si>
  <si>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</si>
  <si>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</si>
  <si>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</si>
  <si>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</si>
  <si>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</si>
  <si>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</si>
  <si>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</si>
  <si>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</si>
  <si>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</si>
  <si>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</si>
  <si>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</si>
  <si>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</si>
  <si>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</si>
  <si>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</si>
  <si>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</si>
  <si>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</si>
  <si>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</si>
  <si>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</si>
  <si>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</si>
  <si>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</si>
  <si>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</si>
  <si>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</si>
  <si>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</si>
  <si>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</si>
  <si>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</si>
  <si>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</si>
  <si>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</si>
  <si>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</si>
  <si>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</si>
  <si>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</si>
  <si>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</si>
  <si>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</si>
  <si>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</si>
  <si>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</si>
  <si>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</si>
  <si>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</si>
  <si>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</si>
  <si>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</si>
  <si>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</si>
  <si>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</si>
  <si>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</si>
  <si>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</si>
  <si>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</si>
  <si>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</si>
  <si>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</si>
  <si>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</si>
  <si>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</si>
  <si>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</si>
  <si>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</si>
  <si>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</si>
  <si>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</si>
  <si>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</si>
  <si>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</si>
  <si>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</si>
  <si>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</si>
  <si>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</si>
  <si>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</si>
  <si>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</si>
  <si>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</si>
  <si>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</si>
  <si>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</si>
  <si>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</si>
  <si>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</si>
  <si>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</si>
  <si>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</si>
  <si>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</si>
  <si>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</si>
  <si>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</si>
  <si>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</si>
  <si>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</si>
  <si>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</si>
  <si>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</si>
  <si>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</si>
  <si>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</si>
  <si>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</si>
  <si>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</si>
  <si>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</si>
  <si>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</si>
  <si>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</si>
  <si>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</si>
  <si>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</si>
  <si>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</si>
  <si>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</si>
  <si>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</si>
  <si>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</si>
  <si>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</si>
  <si>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</si>
  <si>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</si>
  <si>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</si>
  <si>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</si>
  <si>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</si>
  <si>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</si>
  <si>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</si>
  <si>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</si>
  <si>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</si>
  <si>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</si>
  <si>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</si>
  <si>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</si>
  <si>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</si>
  <si>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</si>
  <si>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</si>
  <si>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</si>
  <si>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</si>
  <si>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</si>
  <si>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</si>
  <si>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</si>
  <si>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</si>
  <si>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</si>
  <si>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</si>
  <si>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</si>
  <si>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</si>
  <si>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</si>
  <si>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</si>
  <si>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</si>
  <si>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</si>
  <si>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</si>
  <si>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</si>
  <si>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</si>
  <si>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</si>
  <si>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</si>
  <si>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</si>
  <si>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</si>
  <si>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</si>
  <si>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</si>
  <si>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</si>
  <si>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</si>
  <si>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</si>
  <si>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</si>
  <si>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</si>
  <si>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</si>
  <si>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</si>
  <si>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</si>
  <si>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</si>
  <si>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</si>
  <si>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</si>
  <si>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</si>
  <si>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</si>
  <si>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</si>
  <si>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</si>
  <si>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</si>
  <si>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</si>
  <si>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</si>
  <si>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</si>
  <si>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</si>
  <si>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</si>
  <si>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</si>
  <si>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</si>
  <si>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</si>
  <si>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</si>
  <si>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</si>
  <si>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</si>
  <si>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</si>
  <si>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</si>
  <si>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</si>
  <si>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</si>
  <si>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</si>
  <si>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</si>
  <si>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</si>
  <si>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</si>
  <si>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</si>
  <si>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</si>
  <si>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</si>
  <si>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</si>
  <si>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</si>
  <si>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</si>
  <si>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</si>
  <si>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</si>
  <si>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</si>
  <si>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</si>
  <si>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</si>
  <si>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</si>
  <si>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</si>
  <si>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</si>
  <si>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</si>
  <si>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</si>
  <si>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</si>
  <si>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</si>
  <si>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</si>
  <si>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</si>
  <si>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</si>
  <si>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</si>
  <si>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</si>
  <si>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</si>
  <si>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</si>
  <si>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</si>
  <si>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</si>
  <si>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</si>
  <si>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</si>
  <si>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</si>
  <si>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</si>
  <si>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</si>
  <si>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</si>
  <si>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</si>
  <si>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</si>
  <si>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</si>
  <si>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</si>
  <si>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</si>
  <si>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</si>
  <si>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</si>
  <si>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</si>
  <si>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</si>
  <si>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</si>
  <si>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</si>
  <si>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</si>
  <si>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</si>
  <si>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</si>
  <si>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</si>
  <si>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</si>
  <si>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</si>
  <si>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</si>
  <si>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</si>
  <si>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</si>
  <si>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</si>
  <si>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</si>
  <si>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</si>
  <si>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</si>
  <si>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</si>
  <si>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</si>
  <si>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</si>
  <si>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</si>
  <si>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</si>
  <si>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</si>
  <si>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</si>
  <si>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</si>
  <si>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</si>
  <si>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</si>
  <si>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</si>
  <si>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</si>
  <si>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</si>
  <si>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</si>
  <si>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</si>
  <si>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</si>
  <si>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</si>
  <si>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</si>
  <si>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</si>
  <si>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</si>
  <si>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</si>
  <si>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</si>
  <si>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</si>
  <si>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</si>
  <si>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</si>
  <si>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</si>
  <si>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</si>
  <si>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</si>
  <si>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</si>
  <si>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</si>
  <si>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</si>
  <si>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</si>
  <si>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</si>
  <si>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</si>
  <si>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</si>
  <si>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</si>
  <si>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</si>
  <si>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</si>
  <si>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</si>
  <si>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</si>
  <si>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</si>
  <si>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</si>
  <si>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</si>
  <si>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</si>
  <si>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</si>
  <si>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</si>
  <si>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</si>
  <si>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</si>
  <si>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</si>
  <si>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</si>
  <si>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</si>
  <si>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</si>
  <si>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</si>
  <si>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</si>
  <si>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</si>
  <si>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</si>
  <si>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</si>
  <si>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</si>
  <si>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</si>
  <si>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</si>
  <si>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</si>
  <si>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</si>
  <si>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</si>
  <si>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</si>
  <si>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</si>
  <si>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</si>
  <si>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</si>
  <si>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</si>
  <si>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</si>
  <si>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</si>
  <si>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</si>
  <si>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</si>
  <si>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</si>
  <si>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</si>
  <si>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</si>
  <si>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</si>
  <si>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</si>
  <si>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</si>
  <si>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</si>
  <si>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</si>
  <si>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</si>
  <si>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</si>
  <si>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</si>
  <si>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</si>
  <si>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</si>
  <si>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</si>
  <si>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</si>
  <si>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</si>
  <si>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</si>
  <si>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</si>
  <si>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</si>
  <si>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</si>
  <si>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</si>
  <si>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</si>
  <si>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</si>
  <si>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</si>
  <si>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</si>
  <si>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</si>
  <si>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</si>
  <si>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</si>
  <si>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</si>
  <si>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</si>
  <si>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</si>
  <si>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</si>
  <si>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</si>
  <si>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</si>
  <si>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</si>
  <si>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</si>
  <si>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</si>
  <si>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</si>
  <si>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</si>
  <si>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</si>
  <si>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</si>
  <si>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</si>
  <si>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</si>
  <si>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</si>
  <si>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</si>
  <si>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</si>
  <si>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</si>
  <si>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</si>
  <si>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</si>
  <si>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</si>
  <si>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</si>
  <si>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</si>
  <si>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</si>
  <si>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</si>
  <si>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</si>
  <si>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</si>
  <si>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</si>
  <si>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</si>
  <si>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</si>
  <si>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</si>
  <si>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</si>
  <si>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</si>
  <si>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</si>
  <si>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</si>
  <si>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</si>
  <si>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</si>
  <si>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</si>
  <si>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</si>
  <si>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</si>
  <si>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</si>
  <si>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</si>
  <si>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</si>
  <si>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</si>
  <si>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</si>
  <si>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</si>
  <si>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</si>
  <si>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</si>
  <si>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</si>
  <si>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</si>
  <si>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</si>
  <si>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</si>
  <si>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</si>
  <si>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</si>
  <si>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</si>
  <si>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</si>
  <si>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</si>
  <si>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</si>
  <si>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</si>
  <si>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</si>
  <si>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</si>
  <si>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</si>
  <si>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</si>
  <si>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</si>
  <si>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</si>
  <si>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</si>
  <si>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</si>
  <si>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</si>
  <si>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</si>
  <si>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</si>
  <si>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</si>
  <si>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</si>
  <si>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</si>
  <si>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</si>
  <si>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</si>
  <si>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</si>
  <si>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</si>
  <si>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</si>
  <si>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</si>
  <si>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</si>
  <si>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</si>
  <si>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</si>
  <si>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</si>
  <si>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</si>
  <si>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</si>
  <si>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</si>
  <si>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</si>
  <si>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</si>
  <si>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</si>
  <si>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</si>
  <si>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</si>
  <si>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</si>
  <si>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</si>
  <si>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</si>
  <si>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</si>
  <si>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</si>
  <si>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</si>
  <si>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</si>
  <si>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</si>
  <si>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</si>
  <si>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</si>
  <si>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</si>
  <si>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</si>
  <si>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</si>
  <si>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</si>
  <si>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</si>
  <si>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</si>
  <si>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</si>
  <si>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</si>
  <si>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</si>
  <si>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</si>
  <si>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</si>
  <si>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</si>
  <si>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</si>
  <si>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</si>
  <si>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</si>
  <si>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</si>
  <si>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</si>
  <si>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</si>
  <si>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</si>
  <si>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</si>
  <si>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</si>
  <si>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</si>
  <si>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</si>
  <si>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</si>
  <si>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</si>
  <si>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</si>
  <si>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</si>
  <si>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</si>
  <si>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</si>
  <si>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</si>
  <si>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</si>
  <si>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</si>
  <si>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</si>
  <si>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</si>
  <si>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</si>
  <si>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</si>
  <si>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</si>
  <si>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</si>
  <si>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</si>
  <si>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</si>
  <si>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</si>
  <si>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</si>
  <si>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</si>
  <si>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</si>
  <si>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</si>
  <si>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</si>
  <si>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</si>
  <si>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</si>
  <si>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</si>
  <si>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</si>
  <si>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</si>
  <si>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</si>
  <si>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</si>
  <si>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</si>
  <si>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</si>
  <si>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</si>
  <si>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</si>
  <si>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</si>
  <si>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</si>
  <si>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</si>
  <si>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</si>
  <si>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</si>
  <si>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</si>
  <si>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</si>
  <si>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</si>
  <si>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</si>
  <si>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</si>
  <si>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</si>
  <si>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</si>
  <si>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</si>
  <si>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</si>
  <si>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</si>
  <si>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</si>
  <si>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</si>
  <si>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</si>
  <si>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</si>
  <si>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</si>
  <si>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</si>
  <si>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</si>
  <si>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</si>
  <si>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</si>
  <si>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</si>
  <si>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</si>
  <si>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</si>
  <si>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</si>
  <si>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</si>
  <si>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</si>
  <si>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</si>
  <si>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</si>
  <si>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</si>
  <si>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</si>
  <si>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</si>
  <si>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</si>
  <si>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</si>
  <si>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</si>
  <si>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</si>
  <si>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</si>
  <si>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</si>
  <si>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</si>
  <si>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</si>
  <si>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</si>
  <si>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</si>
  <si>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</si>
  <si>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</si>
  <si>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</si>
  <si>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</si>
  <si>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</si>
  <si>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</si>
  <si>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</si>
  <si>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</si>
  <si>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</si>
  <si>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</si>
  <si>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</si>
  <si>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</si>
  <si>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</si>
  <si>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</si>
  <si>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</si>
  <si>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</si>
  <si>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</si>
  <si>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</si>
  <si>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</si>
  <si>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</si>
  <si>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</si>
  <si>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</si>
  <si>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</si>
  <si>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</si>
  <si>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</si>
  <si>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</si>
  <si>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</si>
  <si>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</si>
  <si>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</si>
  <si>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</si>
  <si>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</si>
  <si>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</si>
  <si>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</si>
  <si>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</si>
  <si>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</si>
  <si>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</si>
  <si>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</si>
  <si>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</si>
  <si>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</si>
  <si>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</si>
  <si>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</si>
  <si>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</si>
  <si>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</si>
  <si>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</si>
  <si>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</si>
  <si>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</si>
  <si>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</si>
  <si>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</si>
  <si>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</si>
  <si>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</si>
  <si>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</si>
  <si>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</si>
  <si>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</si>
  <si>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</si>
  <si>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</si>
  <si>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</si>
  <si>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</si>
  <si>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</si>
  <si>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</si>
  <si>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</si>
  <si>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</si>
  <si>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</si>
  <si>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</si>
  <si>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</si>
  <si>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</si>
  <si>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</si>
  <si>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</si>
  <si>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</si>
  <si>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</si>
  <si>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</si>
  <si>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</si>
  <si>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</si>
  <si>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</si>
  <si>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</si>
  <si>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</si>
  <si>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</si>
  <si>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</si>
  <si>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</si>
  <si>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</si>
  <si>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</si>
  <si>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</si>
  <si>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</si>
  <si>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</si>
  <si>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</si>
  <si>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</si>
  <si>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</si>
  <si>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</si>
  <si>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</si>
  <si>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</si>
  <si>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</si>
  <si>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</si>
  <si>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</si>
  <si>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</si>
  <si>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</si>
  <si>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</si>
  <si>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</si>
  <si>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</si>
  <si>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</si>
  <si>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</si>
  <si>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</si>
  <si>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</si>
  <si>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</si>
  <si>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</si>
  <si>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</si>
  <si>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</si>
  <si>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</si>
  <si>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</si>
  <si>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</si>
  <si>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</si>
  <si>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</si>
  <si>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</si>
  <si>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</si>
  <si>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</si>
  <si>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</si>
  <si>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</si>
  <si>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</si>
  <si>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</si>
  <si>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</si>
  <si>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</si>
  <si>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</si>
  <si>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</si>
  <si>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</si>
  <si>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</si>
  <si>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</si>
  <si>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</si>
  <si>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</si>
  <si>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</si>
  <si>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</si>
  <si>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</si>
  <si>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</si>
  <si>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</si>
  <si>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</si>
  <si>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</si>
  <si>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</si>
  <si>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</si>
  <si>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</si>
  <si>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</si>
  <si>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</si>
  <si>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</si>
  <si>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</si>
  <si>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</si>
  <si>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</si>
  <si>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</si>
  <si>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</si>
  <si>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</si>
  <si>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</si>
  <si>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</si>
  <si>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</si>
  <si>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</si>
  <si>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</si>
  <si>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</si>
  <si>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</si>
  <si>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</si>
  <si>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</si>
  <si>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</si>
  <si>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</si>
  <si>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</si>
  <si>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</si>
  <si>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</si>
  <si>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</si>
  <si>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</si>
  <si>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</si>
  <si>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</si>
  <si>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</si>
  <si>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</si>
  <si>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</si>
  <si>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</si>
  <si>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</si>
  <si>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</si>
  <si>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</si>
  <si>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</si>
  <si>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</si>
  <si>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</si>
  <si>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</si>
  <si>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</si>
  <si>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</si>
  <si>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</si>
  <si>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</si>
  <si>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</si>
  <si>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</si>
  <si>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</si>
  <si>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</si>
  <si>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</si>
  <si>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</si>
  <si>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</si>
  <si>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</si>
  <si>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</si>
  <si>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</si>
  <si>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</si>
  <si>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</si>
  <si>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</si>
  <si>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</si>
  <si>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</si>
  <si>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</si>
  <si>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</si>
  <si>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</si>
  <si>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</si>
  <si>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</si>
  <si>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</si>
  <si>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</si>
  <si>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</si>
  <si>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</si>
  <si>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</si>
  <si>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</si>
  <si>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</si>
  <si>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</si>
  <si>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</si>
  <si>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</si>
  <si>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</si>
  <si>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</si>
  <si>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</si>
  <si>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</si>
  <si>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</si>
  <si>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</si>
  <si>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</si>
  <si>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</si>
  <si>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</si>
  <si>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</si>
  <si>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</si>
  <si>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</si>
  <si>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</si>
  <si>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</si>
  <si>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</si>
  <si>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</si>
  <si>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</si>
  <si>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</si>
  <si>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</si>
  <si>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</si>
  <si>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</si>
  <si>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</si>
  <si>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</si>
  <si>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</si>
  <si>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</si>
  <si>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</si>
  <si>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</si>
  <si>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</si>
  <si>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</si>
  <si>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</si>
  <si>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</si>
  <si>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</si>
  <si>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</si>
  <si>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</si>
  <si>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</si>
  <si>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</si>
  <si>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</si>
  <si>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</si>
  <si>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</si>
  <si>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</si>
  <si>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</si>
  <si>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</si>
  <si>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</si>
  <si>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</si>
  <si>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</si>
  <si>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</si>
  <si>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</si>
  <si>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</si>
  <si>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</si>
  <si>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</si>
  <si>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</si>
  <si>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</si>
  <si>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</si>
  <si>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</si>
  <si>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</si>
  <si>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</si>
  <si>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</si>
  <si>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</si>
  <si>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</si>
  <si>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</si>
  <si>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</si>
  <si>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</si>
  <si>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</si>
  <si>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</si>
  <si>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</si>
  <si>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</si>
  <si>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</si>
  <si>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</si>
  <si>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</si>
  <si>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</si>
  <si>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</si>
  <si>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</si>
  <si>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</si>
  <si>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</si>
  <si>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</si>
  <si>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</si>
  <si>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</si>
  <si>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</si>
  <si>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</si>
  <si>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</si>
  <si>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</si>
  <si>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</si>
  <si>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</si>
  <si>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</si>
  <si>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</si>
  <si>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</si>
  <si>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</si>
  <si>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</si>
  <si>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</si>
  <si>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</si>
  <si>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</si>
  <si>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</si>
  <si>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</si>
  <si>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</si>
  <si>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</si>
  <si>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</si>
  <si>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</si>
  <si>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</si>
  <si>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</si>
  <si>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</si>
  <si>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</si>
  <si>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</si>
  <si>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</si>
  <si>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</si>
  <si>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</si>
  <si>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</si>
  <si>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</si>
  <si>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</si>
  <si>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</si>
  <si>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</si>
  <si>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</si>
  <si>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</si>
  <si>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</si>
  <si>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</si>
  <si>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</si>
  <si>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</si>
  <si>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</si>
  <si>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</si>
  <si>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</si>
  <si>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</si>
  <si>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</si>
  <si>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</si>
  <si>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</si>
  <si>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</si>
  <si>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</si>
  <si>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</si>
  <si>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</si>
  <si>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</si>
  <si>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</si>
  <si>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</si>
  <si>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</si>
  <si>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</si>
  <si>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</si>
  <si>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</si>
  <si>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</si>
  <si>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</si>
  <si>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</si>
  <si>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</si>
  <si>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</si>
  <si>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</si>
  <si>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</si>
  <si>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</si>
  <si>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</si>
  <si>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</si>
  <si>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</si>
  <si>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</si>
  <si>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</si>
  <si>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</si>
  <si>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</si>
  <si>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</si>
  <si>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</si>
  <si>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</si>
  <si>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</si>
  <si>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</si>
  <si>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</si>
  <si>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</si>
  <si>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</si>
  <si>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</si>
  <si>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</si>
  <si>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</si>
  <si>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</si>
  <si>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</si>
  <si>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</si>
  <si>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</si>
  <si>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</si>
  <si>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</si>
  <si>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</si>
  <si>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</si>
  <si>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</si>
  <si>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</si>
  <si>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</si>
  <si>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</si>
  <si>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</si>
  <si>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</si>
  <si>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</si>
  <si>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</si>
  <si>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</si>
  <si>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</si>
  <si>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</si>
  <si>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</si>
  <si>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</si>
  <si>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</si>
  <si>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</si>
  <si>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</si>
  <si>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</si>
  <si>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</si>
  <si>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</si>
  <si>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</si>
  <si>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</si>
  <si>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</si>
  <si>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</si>
  <si>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</si>
  <si>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</si>
  <si>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</si>
  <si>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</si>
  <si>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</si>
  <si>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</si>
  <si>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</si>
  <si>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</si>
  <si>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</si>
  <si>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</si>
  <si>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</si>
  <si>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</si>
  <si>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</si>
  <si>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</si>
  <si>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</si>
  <si>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</si>
  <si>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</si>
  <si>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</si>
  <si>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</si>
  <si>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</si>
  <si>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</si>
  <si>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</si>
  <si>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</si>
  <si>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</si>
  <si>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</si>
  <si>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</si>
  <si>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</si>
  <si>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</si>
  <si>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</si>
  <si>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</si>
  <si>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</si>
  <si>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</si>
  <si>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</si>
  <si>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</si>
  <si>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</si>
  <si>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</si>
  <si>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</si>
  <si>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</si>
  <si>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</si>
  <si>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</si>
  <si>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</si>
  <si>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</si>
  <si>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</si>
  <si>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</si>
  <si>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</si>
  <si>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</si>
  <si>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</si>
  <si>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</si>
  <si>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</si>
  <si>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</si>
  <si>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</si>
  <si>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</si>
  <si>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</si>
  <si>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</si>
  <si>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</si>
  <si>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</si>
  <si>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</si>
  <si>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</si>
  <si>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</si>
  <si>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</si>
  <si>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</si>
  <si>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</si>
  <si>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</si>
  <si>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</si>
  <si>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</si>
  <si>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</si>
  <si>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</si>
  <si>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</si>
  <si>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</si>
  <si>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</si>
  <si>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</si>
  <si>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</si>
  <si>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</si>
  <si>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</si>
  <si>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</si>
  <si>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</si>
  <si>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</si>
  <si>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</si>
  <si>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</si>
  <si>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</si>
  <si>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</si>
  <si>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</si>
  <si>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</si>
  <si>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</si>
  <si>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</si>
  <si>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</si>
  <si>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</si>
  <si>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</si>
  <si>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</si>
  <si>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</si>
  <si>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</si>
  <si>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</si>
  <si>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</si>
  <si>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</si>
  <si>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</si>
  <si>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</si>
  <si>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</si>
  <si>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</si>
  <si>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</si>
  <si>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</si>
  <si>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</si>
  <si>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</si>
  <si>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</si>
  <si>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</si>
  <si>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</si>
  <si>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</si>
  <si>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</si>
  <si>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</si>
  <si>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</si>
  <si>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</si>
  <si>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</si>
  <si>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</si>
  <si>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</si>
  <si>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</si>
  <si>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</si>
  <si>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</si>
  <si>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</si>
  <si>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</si>
  <si>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</si>
  <si>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</si>
  <si>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</si>
  <si>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</si>
  <si>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</si>
  <si>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</si>
  <si>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</si>
  <si>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</si>
  <si>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</si>
  <si>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</si>
  <si>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</si>
  <si>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</si>
  <si>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</si>
  <si>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</si>
  <si>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</si>
  <si>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</si>
  <si>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</si>
  <si>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</si>
  <si>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</si>
  <si>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</si>
  <si>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</si>
  <si>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</si>
  <si>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</si>
  <si>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</si>
  <si>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</si>
  <si>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</si>
  <si>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</si>
  <si>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</si>
  <si>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</si>
  <si>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</si>
  <si>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</si>
  <si>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</si>
  <si>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</si>
  <si>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</si>
  <si>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</si>
  <si>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</si>
  <si>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</si>
  <si>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</si>
  <si>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</si>
  <si>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</si>
  <si>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</si>
  <si>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</si>
  <si>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</si>
  <si>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</si>
  <si>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</si>
  <si>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</si>
  <si>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</si>
  <si>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</si>
  <si>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</si>
  <si>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</si>
  <si>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</si>
  <si>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</si>
  <si>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</si>
  <si>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</si>
  <si>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</si>
  <si>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</si>
  <si>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</si>
  <si>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</si>
  <si>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</si>
  <si>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</si>
  <si>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</si>
  <si>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</si>
  <si>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</si>
  <si>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</si>
  <si>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</si>
  <si>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</si>
  <si>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</si>
  <si>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</si>
  <si>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</si>
  <si>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</si>
  <si>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</si>
  <si>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</si>
  <si>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</si>
  <si>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</si>
  <si>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</si>
  <si>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</si>
  <si>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</si>
  <si>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</si>
  <si>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</si>
  <si>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</si>
  <si>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</si>
  <si>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</si>
  <si>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</si>
  <si>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</si>
  <si>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</si>
  <si>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</si>
  <si>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</si>
  <si>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</si>
  <si>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</si>
  <si>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</si>
  <si>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</si>
  <si>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</si>
  <si>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</si>
  <si>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</si>
  <si>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</si>
  <si>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</si>
  <si>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</si>
  <si>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</si>
  <si>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</si>
  <si>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</si>
  <si>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</si>
  <si>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</si>
  <si>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</si>
  <si>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</si>
  <si>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</si>
  <si>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</si>
  <si>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</si>
  <si>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</si>
  <si>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</si>
  <si>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</si>
  <si>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</si>
  <si>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</si>
  <si>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</si>
  <si>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</si>
  <si>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</si>
  <si>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</si>
  <si>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</si>
  <si>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</si>
  <si>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</si>
  <si>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</si>
  <si>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</si>
  <si>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</si>
  <si>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</si>
  <si>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</si>
  <si>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</si>
  <si>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</si>
  <si>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</si>
  <si>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</si>
  <si>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</si>
  <si>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</si>
  <si>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</si>
  <si>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</si>
  <si>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</si>
  <si>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</si>
  <si>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</si>
  <si>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</si>
  <si>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</si>
  <si>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</si>
  <si>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</si>
  <si>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</si>
  <si>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</si>
  <si>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</si>
  <si>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</si>
  <si>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</si>
  <si>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</si>
  <si>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</si>
  <si>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</si>
  <si>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</si>
  <si>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</si>
  <si>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</si>
  <si>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</si>
  <si>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</si>
  <si>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</si>
  <si>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</si>
  <si>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</si>
  <si>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</si>
  <si>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</si>
  <si>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</si>
  <si>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</si>
  <si>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</si>
  <si>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</si>
  <si>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</si>
  <si>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</si>
  <si>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</si>
  <si>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</si>
  <si>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</si>
  <si>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</si>
  <si>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</si>
  <si>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</si>
  <si>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</si>
  <si>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</si>
  <si>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</si>
  <si>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</si>
  <si>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</si>
  <si>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</si>
  <si>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</si>
  <si>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</si>
  <si>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</si>
  <si>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</si>
  <si>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</si>
  <si>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</si>
  <si>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</si>
  <si>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</si>
  <si>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</si>
  <si>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</si>
  <si>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</si>
  <si>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</si>
  <si>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</si>
  <si>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</si>
  <si>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</si>
  <si>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</si>
  <si>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</si>
  <si>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</si>
  <si>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</si>
  <si>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</si>
  <si>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</si>
  <si>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</si>
  <si>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</si>
  <si>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</si>
  <si>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</si>
  <si>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</si>
  <si>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</si>
  <si>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</si>
  <si>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</si>
  <si>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</si>
  <si>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</si>
  <si>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</si>
  <si>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CLUSTER</t>
  </si>
  <si>
    <t>Bekoko-IHS</t>
  </si>
  <si>
    <t>oprationnel</t>
  </si>
  <si>
    <t>LIT</t>
  </si>
  <si>
    <t>LIT_841_Z_PK12-BASSA-SODIKOMBO</t>
  </si>
  <si>
    <t>LIT_841</t>
  </si>
  <si>
    <t>OST_406_H_Chefferie-Bangangte</t>
  </si>
  <si>
    <t>OST_406</t>
  </si>
  <si>
    <t>OST</t>
  </si>
  <si>
    <t>Bangante</t>
  </si>
  <si>
    <t>CTR</t>
  </si>
  <si>
    <t>LIT_838_Z_Logpom-Bagam</t>
  </si>
  <si>
    <t>LIT_838</t>
  </si>
  <si>
    <t>EST_200_Z_Batouri-Qtier-Admin-MTN-IHS</t>
  </si>
  <si>
    <t>EST_200</t>
  </si>
  <si>
    <t>NRD</t>
  </si>
  <si>
    <t>CTR_953_Z_Akak-II</t>
  </si>
  <si>
    <t>CTR_953</t>
  </si>
  <si>
    <t>SUD_172_Z_Ebolowa-EPC-ELAT</t>
  </si>
  <si>
    <t>SUD_172</t>
  </si>
  <si>
    <t>NRD_260_H_Garoua-Djagara</t>
  </si>
  <si>
    <t>NRD_260</t>
  </si>
  <si>
    <t>CTR_944_Z_Mimboman-Camtel</t>
  </si>
  <si>
    <t>CTR_944</t>
  </si>
  <si>
    <t>EST_203_Z_Bertoua-Koume-Bonis</t>
  </si>
  <si>
    <t>EST_203</t>
  </si>
  <si>
    <t>EST_211_Z_BATOURI-TRYPANO-MTN-IHS</t>
  </si>
  <si>
    <t>EST_211</t>
  </si>
  <si>
    <t>CTR_1054_Z_AKOK-Ndoe-MTN-IHS</t>
  </si>
  <si>
    <t>CTR_1054</t>
  </si>
  <si>
    <t>CTR_1050_Z_Nouvelle-Route-Nkomo</t>
  </si>
  <si>
    <t>CTR_1050</t>
  </si>
  <si>
    <t>EST_195_Z_Bertoua-Nyanganza</t>
  </si>
  <si>
    <t>EST_195</t>
  </si>
  <si>
    <t>CTR_1057_Z_Labogenie</t>
  </si>
  <si>
    <t>CTR_1057</t>
  </si>
  <si>
    <t>EST_194_Z_Bertoua-Birpondo-II</t>
  </si>
  <si>
    <t>EST_194</t>
  </si>
  <si>
    <t>NRD_259_H_GUIDER-KOLLAS</t>
  </si>
  <si>
    <t>NRD_259</t>
  </si>
  <si>
    <t>EST_201_Z_Bertoua-Qtier-Toungou</t>
  </si>
  <si>
    <t>EST_201</t>
  </si>
  <si>
    <t>NRD_256_H_GUIDER-OURO-ALHADJI</t>
  </si>
  <si>
    <t>NRD_256</t>
  </si>
  <si>
    <t>Hybrid Gen</t>
  </si>
  <si>
    <t>CTR_934_Z_Nkolbisson-II-MTN</t>
  </si>
  <si>
    <t>CTR_934</t>
  </si>
  <si>
    <t>EST_193_Z_Bertoua-Npoklota-Crf-ENIET</t>
  </si>
  <si>
    <t>EST_193</t>
  </si>
  <si>
    <t>EST_205_Z_Mandjou-Sallekere</t>
  </si>
  <si>
    <t>EST_205</t>
  </si>
  <si>
    <t>Mandjou</t>
  </si>
  <si>
    <t>LIT_878_Z_Souza-New-IHS</t>
  </si>
  <si>
    <t>LIT_878</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</si>
  <si>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</si>
  <si>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</si>
  <si>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</si>
  <si>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</si>
  <si>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</si>
  <si>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</si>
  <si>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</si>
  <si>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</si>
  <si>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</si>
  <si>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</si>
  <si>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</si>
  <si>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</si>
  <si>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</si>
  <si>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medium Grid GE</t>
  </si>
  <si>
    <t xml:space="preserve">ESCO </t>
  </si>
  <si>
    <t>Hybrid solar - S3</t>
  </si>
  <si>
    <t>medium Grid + GE</t>
  </si>
  <si>
    <t>solar + Gen</t>
  </si>
  <si>
    <t>Grid + Solar</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</si>
  <si>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</si>
  <si>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</si>
  <si>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</si>
  <si>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</si>
  <si>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</si>
  <si>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</si>
  <si>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</si>
  <si>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</si>
  <si>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</si>
  <si>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</si>
  <si>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</si>
  <si>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</si>
  <si>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</si>
  <si>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</si>
  <si>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</si>
  <si>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</si>
  <si>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</si>
  <si>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</si>
  <si>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Grid - Gen</t>
  </si>
  <si>
    <t>Bad Grid solar + SE</t>
  </si>
  <si>
    <t>Hybrid solar - S1</t>
  </si>
  <si>
    <t>GE</t>
  </si>
  <si>
    <t>Hibrid solar - s3</t>
  </si>
  <si>
    <t xml:space="preserve">MTN </t>
  </si>
  <si>
    <t>Raison d'exclusion</t>
  </si>
  <si>
    <t>Good Grid no GE 8H</t>
  </si>
  <si>
    <t>enquete suite a un deces</t>
  </si>
  <si>
    <t>site vandalise</t>
  </si>
  <si>
    <t/>
  </si>
  <si>
    <t xml:space="preserve">nokia number cell </t>
  </si>
  <si>
    <t xml:space="preserve">ZTE number cell </t>
  </si>
  <si>
    <t xml:space="preserve">HUAWEI number cell </t>
  </si>
  <si>
    <t>site en projet</t>
  </si>
  <si>
    <t>Code site</t>
  </si>
  <si>
    <t>prioriete</t>
  </si>
  <si>
    <t>Nom de site impacte</t>
  </si>
  <si>
    <t>site impactant</t>
  </si>
  <si>
    <t>Numero de ticket</t>
  </si>
  <si>
    <t>NRO_026_N_Kembong</t>
  </si>
  <si>
    <t>SUO_100_N_Ossing-IHS</t>
  </si>
  <si>
    <t>SUO_030_N_Bachuo-Ntai</t>
  </si>
  <si>
    <t>SUO_249_H_Bakwele-IHS</t>
  </si>
  <si>
    <t>SUO_102_H_Mile29-Mamfe-IHS</t>
  </si>
  <si>
    <t>SUO_073_H_Mamfe-Brasserie</t>
  </si>
  <si>
    <t>SUO_009_H_Mamfe</t>
  </si>
  <si>
    <t>NRO_044_N_Laising</t>
  </si>
  <si>
    <t>NRO_089_N_Ndu-Mbakfu-IHS</t>
  </si>
  <si>
    <t>NRO_039_N_Vivoki-IHS</t>
  </si>
  <si>
    <t>NRO_056_N_Ntem</t>
  </si>
  <si>
    <t>NRO_246_N_Mbot</t>
  </si>
  <si>
    <t>NRO_021_N_Ma</t>
  </si>
  <si>
    <t>NRO_245_N_Ntumbaw</t>
  </si>
  <si>
    <t>NRO_236_N_Mbiame</t>
  </si>
  <si>
    <t>NRO_018_N_Tadu-IHS</t>
  </si>
  <si>
    <t>NRO_009_N_Ndu</t>
  </si>
  <si>
    <t>NRO_098_N_Djottin</t>
  </si>
  <si>
    <t>NRO_090_N_Nkambe-Entrance-IHS</t>
  </si>
  <si>
    <t>NRO_237_N_Misaje</t>
  </si>
  <si>
    <t>NRO_013_N_Oku</t>
  </si>
  <si>
    <t>NRO_238_N_Nkor</t>
  </si>
  <si>
    <t>NRO_005_N_Nkambe</t>
  </si>
  <si>
    <t>NRO_258_N_Sop-MTN</t>
  </si>
  <si>
    <t>NRO_023_N_Binka-IHS</t>
  </si>
  <si>
    <t>NRO_142_H_Nkar-IHS</t>
  </si>
  <si>
    <t>NRO_053_H_Kikai-IHS</t>
  </si>
  <si>
    <t>NRO_020_H_Kumbo-II</t>
  </si>
  <si>
    <t>NRO_138_H_Jakiri-Church-IHS</t>
  </si>
  <si>
    <t>NRO_100_H_Bambalang</t>
  </si>
  <si>
    <t>NRO_052_H_Kumbo-Bangam-IHS</t>
  </si>
  <si>
    <t>NRO_150_H_MBIYEH-IHS</t>
  </si>
  <si>
    <t>OST_374_URH_BANGOUREN</t>
  </si>
  <si>
    <t>OST_375_URH_KAATENBANGOURAIN</t>
  </si>
  <si>
    <t>OST_906_URH_KOUROM_CHEFFERIE</t>
  </si>
  <si>
    <t>OST_419_URH_KOUHOUAT</t>
  </si>
  <si>
    <t>OST_388_URH_NGWEN_NJINGOUMBE</t>
  </si>
  <si>
    <t>OST_409_URH_NKOUMANGBA</t>
  </si>
  <si>
    <t>OST_328_URH_KOUROM</t>
  </si>
  <si>
    <t>OST_343_URH_KOUHOUAT</t>
  </si>
  <si>
    <t>OST_420_URH_KOUROMMARCHE</t>
  </si>
  <si>
    <t>NRO_157_URH_MBANJE-NJAP</t>
  </si>
  <si>
    <t>NRO_154_URH_NJAP</t>
  </si>
  <si>
    <t>NRO_171_URH_MBAH</t>
  </si>
  <si>
    <t xml:space="preserve">Grid Gen </t>
  </si>
  <si>
    <t>Nkolmekong-YDE-HIS</t>
  </si>
  <si>
    <t>root cause</t>
  </si>
  <si>
    <t>NRO_043_N_Fonfuka</t>
  </si>
  <si>
    <t>NRO_057_N_Mbonso</t>
  </si>
  <si>
    <t>EXN_565_URH_MBITOU</t>
  </si>
  <si>
    <t>EXN_429_URH_TCHABA</t>
  </si>
  <si>
    <t>EXN_437_URH_ZEMILE</t>
  </si>
  <si>
    <t>EXN_425_URH_OURO ALHADJI HALOUNDOU</t>
  </si>
  <si>
    <t>EXN_272_H_Doulek</t>
  </si>
  <si>
    <t>Mada-IHS_U_EXN_223</t>
  </si>
  <si>
    <t>Hile-Alifa-IHS_U_EXN_224</t>
  </si>
  <si>
    <t>EXN_376 _URH_ABOUDEBEK</t>
  </si>
  <si>
    <t>EXN_381_URH_BOMBOYO</t>
  </si>
  <si>
    <t>EXN_379_URH_DELEDE_BANASSET</t>
  </si>
  <si>
    <t>EXN_378_URH_DJIRAIB</t>
  </si>
  <si>
    <t>EXN_316_URH_DOLE_BADA</t>
  </si>
  <si>
    <t>EXN_301_URH_NGARKAWA</t>
  </si>
  <si>
    <t>EXCLU</t>
  </si>
  <si>
    <t>Operationnel</t>
  </si>
  <si>
    <t>site vandaliser</t>
  </si>
  <si>
    <t>PLANNED WORKS</t>
  </si>
  <si>
    <t>EXN_295_URH_LIMANI</t>
  </si>
  <si>
    <t>EXN_294_URH_NGUETCHEWE</t>
  </si>
  <si>
    <t>EXN_421_URH_ZILER</t>
  </si>
  <si>
    <t>EXN_427_URH_MAZAYA</t>
  </si>
  <si>
    <t>EXN_314_URH_GOUZOUDOU</t>
  </si>
  <si>
    <t>EXN_308_URH_YEGOUA</t>
  </si>
  <si>
    <t>EXN_339_URH_BLABLINE</t>
  </si>
  <si>
    <t>EXN_428 _URH_HOUDA</t>
  </si>
  <si>
    <t>NRO_090_H_Bangourain</t>
  </si>
  <si>
    <t>NRO_N_050_Bangolan</t>
  </si>
  <si>
    <t>EST_048_N_Gari-Gombo_G</t>
  </si>
  <si>
    <t>EST_153_Z_Wasse(EST-153)</t>
  </si>
  <si>
    <t>RCA</t>
  </si>
  <si>
    <t>NUR</t>
  </si>
  <si>
    <t>AKTIVCO With Backup</t>
  </si>
  <si>
    <t>ENV TCH OCM</t>
  </si>
  <si>
    <t>Hardware issue</t>
  </si>
  <si>
    <t>Power MTN</t>
  </si>
  <si>
    <t>TX issue MPR / ODU --</t>
  </si>
  <si>
    <t xml:space="preserve">                                       </t>
  </si>
  <si>
    <t>Ticket 26/04/2026</t>
  </si>
  <si>
    <t>Hourly IHS  26/04/2026</t>
  </si>
  <si>
    <t>RETOUR IHS 26/04/2026</t>
  </si>
  <si>
    <t>RETOUR CAMUSAT 26/04/2026</t>
  </si>
  <si>
    <t>top offenders 26/04/2026</t>
  </si>
  <si>
    <t>Verifications 26/04/2026</t>
  </si>
  <si>
    <t>Dashbord suivi TOP OFFENDERS 26/04/2026</t>
  </si>
  <si>
    <t>EXN_069_H_Yagoua-Quinf</t>
  </si>
  <si>
    <t>INC-20260426-00016243 || 2604C89804</t>
  </si>
  <si>
    <t>EXN_208_N_Kuruda</t>
  </si>
  <si>
    <t>EXN_202_N_Bagarao</t>
  </si>
  <si>
    <t>EXN_050_H_Kay-Kay</t>
  </si>
  <si>
    <t>EXN_364_H_YAGOUA-TCHEKE</t>
  </si>
  <si>
    <t>EXN_236_H_Yagoua-Quinf-II</t>
  </si>
  <si>
    <t>EXN_118_N_Doreissou-IHS</t>
  </si>
  <si>
    <t>EXN_498_URH_AGOLLA_CENTRE</t>
  </si>
  <si>
    <t>EXN_310_URH_BEGUE</t>
  </si>
  <si>
    <t>LIT_736_Z_Mboppi-New(LIT-736)</t>
  </si>
  <si>
    <t>INC-20260426-00014253 | 2604C87861</t>
  </si>
  <si>
    <t>LIT_761_Z_Mboppi-Market-IHS(LIT-761)</t>
  </si>
  <si>
    <t>LIT_647_Z_PK5-Auberge(LIT-647)</t>
  </si>
  <si>
    <t>LIT_587_Z_Camp-Yabassi-IHS(LIT-587)</t>
  </si>
  <si>
    <t>LIT_162_Z_Camp-Yabassi(LIT-162)</t>
  </si>
  <si>
    <t>LIT_236_Z_Marche-Mboppi(LIT-236)</t>
  </si>
  <si>
    <t>XN_051_H_Logone-Birni</t>
  </si>
  <si>
    <t>2604C86213 // INC-20260426-00012752</t>
  </si>
  <si>
    <t>EXN_051_H_Logone-Birni</t>
  </si>
  <si>
    <t>EXN_404_URH_BANGALIA</t>
  </si>
  <si>
    <t>EXN_403_URH_KALKOUSSAM</t>
  </si>
  <si>
    <t>EXN_326_URH_DARSALAM</t>
  </si>
  <si>
    <t>EXN_402_URH_ZAOUIYA</t>
  </si>
  <si>
    <t>EXN_288_URH_ZIMADO</t>
  </si>
  <si>
    <t>EXN_028_H_Godola-MTN</t>
  </si>
  <si>
    <t>2604C86675 // INC-20260426-00013184</t>
  </si>
  <si>
    <t>EXN_363_H_Mora-Total</t>
  </si>
  <si>
    <t>EXN_258_H_Mora4-IHS</t>
  </si>
  <si>
    <t>EXN_238_H_Mora-Kourgui</t>
  </si>
  <si>
    <t>EXN_106_H_Mora-IHS</t>
  </si>
  <si>
    <t>EXN_033_H_Waza</t>
  </si>
  <si>
    <t>EXN_134_H_Mora-Technical-School-MTN-IHS</t>
  </si>
  <si>
    <t>EXN_032_H_Mora-II</t>
  </si>
  <si>
    <t>EXN_023_H_Meri</t>
  </si>
  <si>
    <t>EXN_109_H_DOUBLE-IHS</t>
  </si>
  <si>
    <t>EXN_007_H_Amchide</t>
  </si>
  <si>
    <t>EXN_104_H_Kolofata</t>
  </si>
  <si>
    <t>EXN_042_H_Mozogo</t>
  </si>
  <si>
    <t>EXN_015_H_Tokombere</t>
  </si>
  <si>
    <t>EXN_456_URH_GODOLA_HOSSERE</t>
  </si>
  <si>
    <t>EXN_410_URH_KOSSA</t>
  </si>
  <si>
    <t>EXN_463_URH_MAKABAI</t>
  </si>
  <si>
    <t>EXN_902_URH_MOUDALA</t>
  </si>
  <si>
    <t>EXN_408_URH_GANCEY</t>
  </si>
  <si>
    <t>EXN_413_URH_DAGOFORA</t>
  </si>
  <si>
    <t>EXN_905_URH_MAMIGO</t>
  </si>
  <si>
    <t>EXN_904_URH_MATCHARAY</t>
  </si>
  <si>
    <t>EXN_455_URH_mangay</t>
  </si>
  <si>
    <t>EXN_451_URH_DOUVANGAR</t>
  </si>
  <si>
    <t>EXN_430_URH_KANBANG</t>
  </si>
  <si>
    <t>EXN_414_URH_MAOULA</t>
  </si>
  <si>
    <t>EXN_416_URH_SERA_DOUMDA</t>
  </si>
  <si>
    <t>EXN_422_URH_MANGAVE_DOBOUWOL</t>
  </si>
  <si>
    <t>EXN_446_URH_HOULOUM</t>
  </si>
  <si>
    <t>EXN_412_URH_MOGOGNE</t>
  </si>
  <si>
    <t>EXN_418_URH_DJAKANA</t>
  </si>
  <si>
    <t>EXN_435_URH_MEDMICHE</t>
  </si>
  <si>
    <t>EXN_299_URH_GANCE</t>
  </si>
  <si>
    <t>EXN_262_URH_ASHIGASHIYA</t>
  </si>
  <si>
    <t>EXN_419_URH_OURO_GALLE</t>
  </si>
  <si>
    <t>EXN_289_URH_WARBA</t>
  </si>
  <si>
    <t>EXN_263_URH_KERAWA</t>
  </si>
  <si>
    <t>EXN_462_URH_DJEBE_MOUFOU</t>
  </si>
  <si>
    <t>EXN_901 _URH_MBELLE</t>
  </si>
  <si>
    <t>(04/26/2026  incident ) :impacted by LIT_736_Z_Mboppi-New(LIT-736)  ,CAMUSAT : continuete du delestage. No space pour deployer un GE mobile . //En attente retour secteur</t>
  </si>
  <si>
    <t>(04/26/2026  incident ) : impacted by EXN_028_H_Godola-MTN, (update 1 ,  04/25 17h)power issue on the site. IHS as discussed pleaseshare ETA|| (update 2, 04/25 17h )fme is on site</t>
  </si>
  <si>
    <t>2604C84920 | INC-20260426-00011463</t>
  </si>
  <si>
    <t>(04/26/2026  incident ) : impacted by Mada-IHS_U_EXN_223: A déterminer / sans action</t>
  </si>
  <si>
    <t>EST_102_N_SFID-Ndeng-MTN-IHS</t>
  </si>
  <si>
    <t>EST_106_N_Yola-MTN-IHS</t>
  </si>
  <si>
    <t>EST_013_N_Yokadouma</t>
  </si>
  <si>
    <t>EST_041_N_Ndelele-MTN</t>
  </si>
  <si>
    <t>2604C82671 // INC-20260426-00009307</t>
  </si>
  <si>
    <t>(04/26/2026  incident ) : impacted by EST_041_N_Ndelele-MTN ,A déterminer / sans action</t>
  </si>
  <si>
    <t>SUO_245_N_Mamfe-Camtel_G</t>
  </si>
  <si>
    <t>SUO_245_H_Mamfe-Camtel</t>
  </si>
  <si>
    <t>2604C81257 // INC-20260426-00008007</t>
  </si>
  <si>
    <t>(04/26/2026  incident ) : impacted by SUO_030_N_Bachuo-Ntai ,A déterminer / sans action</t>
  </si>
  <si>
    <t>impacte 8 site nokia et 2 site huawei</t>
  </si>
  <si>
    <t>(04/26/2026  incident ) : impacted by Wum_NRO_007 ,Probleme d'energie || RCA  IHS attendu</t>
  </si>
  <si>
    <t>INC-20260426-00002767//2604C76728</t>
  </si>
  <si>
    <t xml:space="preserve">(04/26/2026  incident ) : NRO_100_H_Bambalang, Hello @IHS_CAM_NOC , Bien vouloirstabiliserle site de  BAMBALANG svp nous avons un des instabilite powersn sur ce site , @carineIHS sipa pour support stp || Acces issue due do insecurity  || @carinesipa , besion de ton support pour workaround de stabilisation des sites en attendant de trouver une solution  definitive stp cdlt </t>
  </si>
  <si>
    <t>NRD_107_H_Badankali-HIS</t>
  </si>
  <si>
    <t>2604C78151 // INC-20260426-00003850</t>
  </si>
  <si>
    <t>NRD_352_URH_DJAMBOUTOU_2</t>
  </si>
  <si>
    <t>NRD_334_URH_LOBI</t>
  </si>
  <si>
    <t>NRD_335_URH_ZERA</t>
  </si>
  <si>
    <t>NRD_223_URH_OURO_GALDIMA</t>
  </si>
  <si>
    <t>NRD_107_H_Badankali-IHS</t>
  </si>
  <si>
    <t>SUD_246_Z_Mintom-MTN(SUD-246)</t>
  </si>
  <si>
    <t>2604C76783 // INC-20260426-00002799</t>
  </si>
  <si>
    <t>SUD_163_N_Melen-Mintom</t>
  </si>
  <si>
    <t>SUD_159_N_Lele</t>
  </si>
  <si>
    <t>SUD_120_N_Ntam</t>
  </si>
  <si>
    <t>SUD_222_N_Mbalam</t>
  </si>
  <si>
    <t>SUD_205_N_LELE-IHS</t>
  </si>
  <si>
    <t>SUD_112_Z_Akom-Centre-Hill-IHS(SUD-112)</t>
  </si>
  <si>
    <t>SUD_113_Z_Mokom-IHS(SUD-113)</t>
  </si>
  <si>
    <t>SUD_211_Z_Nkolmeyos-IHS(SUD-211)</t>
  </si>
  <si>
    <t>Soulede_G_EXN_052</t>
  </si>
  <si>
    <t>2604C74531 //INC-20260426-00000979</t>
  </si>
  <si>
    <t>MOKOLO3-IHS_N_EXN_156</t>
  </si>
  <si>
    <t>Mokola-MTN_N_EXN_142</t>
  </si>
  <si>
    <t>Soulede_N_EXN_052</t>
  </si>
  <si>
    <t>Mokolo-Djimeta-IHS_N_EXN_140</t>
  </si>
  <si>
    <t>Zileng-IHS_N_EXN_174</t>
  </si>
  <si>
    <t>Mokolo_N_EXN_012</t>
  </si>
  <si>
    <t>EXN_022_H_Kar-Hay</t>
  </si>
  <si>
    <t>INC-20260426-00000546 / 2604C74058</t>
  </si>
  <si>
    <t>EXN_200_H_GOULOURGOU</t>
  </si>
  <si>
    <t>EXN_192_H_Kar-Hay-Ville</t>
  </si>
  <si>
    <t>EXN_536_URH_YOLDEO</t>
  </si>
  <si>
    <t>EXN_298_URH_BOUGAYE</t>
  </si>
  <si>
    <t>NRO_019_N_Jakiri</t>
  </si>
  <si>
    <t>INC-20260426-00000658 / 2604C74193</t>
  </si>
  <si>
    <t>NRO_261_N_Number49-MTN</t>
  </si>
  <si>
    <t>NRO_219_N_Widikum</t>
  </si>
  <si>
    <t>NRO_218_N_Andek</t>
  </si>
  <si>
    <t>SUO_133_N_Alou-IHS</t>
  </si>
  <si>
    <t>CTR_860_N_Mvam-Yetom_G</t>
  </si>
  <si>
    <t>EXN_069_H_Yagoua-Quinf,XN_051_H_Logone-Birni, Mada-IHS_U_EXN_223, EST_041_N_Ndelele-MTN,Wum_NRO_007,SUO_030_N_Bachuo-Ntai,NRO_019_N_Jakiri,EXN_022_H_Kar-Hay,Soulede_G_EXN_052,SUD_246_Z_Mintom-MTN(SUD-246),NRD_107_H_Badankali-HIS</t>
  </si>
  <si>
    <t>MPR ISSUE</t>
  </si>
  <si>
    <t>no root cause</t>
  </si>
  <si>
    <t>HIS GRID GEN</t>
  </si>
  <si>
    <t xml:space="preserve">his GE </t>
  </si>
  <si>
    <t>fiber AOF</t>
  </si>
  <si>
    <t>camusat</t>
  </si>
  <si>
    <t>HIS Hybrid Gen</t>
  </si>
  <si>
    <t>Controlling Object Name</t>
  </si>
  <si>
    <t>site code</t>
  </si>
  <si>
    <t>Supplementary Information</t>
  </si>
  <si>
    <t>Comment</t>
  </si>
  <si>
    <t>Badjonre-IHS_G9G18U9U21L18L8_EXN_152_MRBTS1</t>
  </si>
  <si>
    <t>Not able to synchronize baseband bus</t>
  </si>
  <si>
    <t>Closed after reset but FME should check ABIA/BBMOD-3 module</t>
  </si>
  <si>
    <t>Bagodo_G9U21_ADM_052_MRBTS1</t>
  </si>
  <si>
    <t>VSWR major alarm</t>
  </si>
  <si>
    <t>Check and clean jumper, port 1 of FRGU</t>
  </si>
  <si>
    <t>Bati_G9U21_OST_215_MRBTS1</t>
  </si>
  <si>
    <t>SRIO HW issue detected during sRIO message receiving</t>
  </si>
  <si>
    <t>Closed after reset but FME should check ABIA module</t>
  </si>
  <si>
    <t>Batibo_L18L8L26_NRO_010_MRBTS2</t>
  </si>
  <si>
    <t>SW corrupted</t>
  </si>
  <si>
    <t>FME should reload software</t>
  </si>
  <si>
    <t>Dogba-Ngd-IHS_G9_ADM_128_MRBTS1</t>
  </si>
  <si>
    <t>Check and clean jumper, port 1 of FXDB</t>
  </si>
  <si>
    <t>Kembong_G9U9U21_NRO_026_MRBTS1</t>
  </si>
  <si>
    <t>Check and clean jumper and port 1 of ARGA</t>
  </si>
  <si>
    <t>Makor_G9U21_ADM_015_MRBTS1</t>
  </si>
  <si>
    <t>BTS configuration error (not enough HW for LCR)</t>
  </si>
  <si>
    <t>Closed after reset but power check needed</t>
  </si>
  <si>
    <t>Matsari_G9U9L8L7_CTR_301_MRBTS1</t>
  </si>
  <si>
    <t>Antenna link is down</t>
  </si>
  <si>
    <t>Closed after reset but FME should check and replace FBBC</t>
  </si>
  <si>
    <t>Mbonso_L18L8_NRO_057_MRBTS2</t>
  </si>
  <si>
    <t>Critical BER detected on the optical connection to Radio Module</t>
  </si>
  <si>
    <t>Closed after reset but check and replace SFP</t>
  </si>
  <si>
    <t>Mboulai-MTN_G9U9U21_ADM_029_MRBTS1</t>
  </si>
  <si>
    <t>Check and clean jumper, port 2 of FRGU</t>
  </si>
  <si>
    <t>MELEN-MINTOM_G9U9L8L7_SUD_163_MRBTS1</t>
  </si>
  <si>
    <t>Check and clean jumper, port 2 &amp; 3 of AHPMDA</t>
  </si>
  <si>
    <t>Nyadjinda_N_G9U9L8L7_ADM_251_sBTS1</t>
  </si>
  <si>
    <t>ADM_251</t>
  </si>
  <si>
    <t>Closed after reset but FME should check and replace SFP</t>
  </si>
  <si>
    <t>Pinyi-Ngali_G9U9U21_NRO_091_MRBTS1</t>
  </si>
  <si>
    <t>BTS reset required</t>
  </si>
  <si>
    <t>Closed after reset</t>
  </si>
  <si>
    <t>Sanguere-MTN-IHS_G9U9U21_NRD_087_MRBTS1</t>
  </si>
  <si>
    <t>Closed after reset but FME should check and replace SFP if needed</t>
  </si>
  <si>
    <t>Sodibanga_G9U9U21_LIT_515_MRBTS1</t>
  </si>
  <si>
    <t>Sop-MTN_G9U9U21_NRO_258_MRBTS1</t>
  </si>
  <si>
    <t>Check and clean jumper, port 4 of ARGA</t>
  </si>
  <si>
    <t>Tchatibali_G18L18L8_EXN_017_mrBTS2</t>
  </si>
  <si>
    <t>DSP platform fatal error</t>
  </si>
  <si>
    <t>Touloum-IHS_G9U21_EXN_125_MRBTS1</t>
  </si>
  <si>
    <t>Unit RNW configuration failure</t>
  </si>
  <si>
    <t>Closed after reset but check and replace FRGU</t>
  </si>
  <si>
    <t>CTR_090_Z_Av-Germaine</t>
  </si>
  <si>
    <t>Cell is out of service</t>
  </si>
  <si>
    <t>24/04/2026 : Besoin d'analyse BO RAN</t>
  </si>
  <si>
    <t>CTR_093_Z_H-Paradis</t>
  </si>
  <si>
    <t>LTE cell outage</t>
  </si>
  <si>
    <t>4G down due to GPS issue =&gt; FME should check continuity of GPS cable</t>
  </si>
  <si>
    <t>CTR_102_Z_H-Franco</t>
  </si>
  <si>
    <t>CTR_104_Z_Abattoir</t>
  </si>
  <si>
    <t>CTR_1064_URZ_MEKONE-I</t>
  </si>
  <si>
    <t>CTR_106</t>
  </si>
  <si>
    <t>Site unstable due to power because of Bad weater</t>
  </si>
  <si>
    <t>CTR_1100_Z_Mendong-Marche</t>
  </si>
  <si>
    <t>Input power-off</t>
  </si>
  <si>
    <t>Site down due to power</t>
  </si>
  <si>
    <t>CTR_1134_Z_Damas-depot-de-bois</t>
  </si>
  <si>
    <t>Site unstable due to power</t>
  </si>
  <si>
    <t>CTR_1182_URZ_Mintaba</t>
  </si>
  <si>
    <t>CTR_118</t>
  </si>
  <si>
    <t>NodeB is out of service</t>
  </si>
  <si>
    <t>Site down due to New Setup</t>
  </si>
  <si>
    <t>CTR_1200_Z_PAD-Indoor-National-Assemble</t>
  </si>
  <si>
    <t>CTR_120</t>
  </si>
  <si>
    <t>CTR_124_Z_ARMP</t>
  </si>
  <si>
    <t>CTR_125_Z_Mobil-Kondengui</t>
  </si>
  <si>
    <t>CTR_160_Z_Emana-Bilick-IHS</t>
  </si>
  <si>
    <t>CTR_192_Z_Saa</t>
  </si>
  <si>
    <t>CTR_321_Z_Briqueterie</t>
  </si>
  <si>
    <t>CTR_455_Z_Mengue-Bibey-Camrail</t>
  </si>
  <si>
    <t>GNSS antenna feeder link fault</t>
  </si>
  <si>
    <t>FME should check Antenna Fider status</t>
  </si>
  <si>
    <t>CTR_523_Z_Nkolmekong-YDE-IHS</t>
  </si>
  <si>
    <t>Antenna standing wave ratio abnormal</t>
  </si>
  <si>
    <t>Fme should check ant4 on RRU 52</t>
  </si>
  <si>
    <t>CTR_675_Z_Tsinga-Village2</t>
  </si>
  <si>
    <t>CTR_758_Z_Vallee-Omnisport</t>
  </si>
  <si>
    <t>CTR_794_Z_Bitotol-Ecole-Publique</t>
  </si>
  <si>
    <t>Cell interruption alarm</t>
  </si>
  <si>
    <t>CTR_937_Z_laboratorie-T.Bella</t>
  </si>
  <si>
    <t>Site unstable due to transmission</t>
  </si>
  <si>
    <t>LIT_050_Z_Bepanda</t>
  </si>
  <si>
    <t>LIT_112_Z_Bare</t>
  </si>
  <si>
    <t>Check and clean jumper, port 2 of RRU 61</t>
  </si>
  <si>
    <t>LIT_138_Z_Sackbayeme</t>
  </si>
  <si>
    <t>LIT_528_Z_Newb-Ancien-Etage-New</t>
  </si>
  <si>
    <t>LIT_539_Z_Nkolmintag</t>
  </si>
  <si>
    <t>LIT_592_Z_Manjo-PHP</t>
  </si>
  <si>
    <t>LIT_616_Z_Buca-Voyage</t>
  </si>
  <si>
    <t>LIT_653_Z_Ancien-Troisieme</t>
  </si>
  <si>
    <t>27/04/2026 : Besoin d'analyse BO RAN</t>
  </si>
  <si>
    <t>LIT_737_Z_Logpom-New</t>
  </si>
  <si>
    <t>LIT_740_Z_Marche-Central-Bonawon-New</t>
  </si>
  <si>
    <t>LIT_751_Z_Nyalla-III</t>
  </si>
  <si>
    <t>LIT_753_Z_Bois-Des-Singes-II-MTN</t>
  </si>
  <si>
    <t>LIT_852_Z_Ndobo-Bilingue-Excellence</t>
  </si>
  <si>
    <t>LIT_852</t>
  </si>
  <si>
    <t>LIT_936_URZ_DIZANGUE-4x4</t>
  </si>
  <si>
    <t>LIT_936</t>
  </si>
  <si>
    <t>LIT_942_URZ_IPONO</t>
  </si>
  <si>
    <t>LIT_942</t>
  </si>
  <si>
    <t>SUD_113_Z_Mokom-IHS</t>
  </si>
  <si>
    <t>Fme should check connectivity(SFP, Optical fiber) of RRU 51</t>
  </si>
  <si>
    <t>(04/26/2026 BO RAN)</t>
  </si>
  <si>
    <t>no impacts</t>
  </si>
  <si>
    <t>Sum of NUR  DU 26/04/2026</t>
  </si>
  <si>
    <t xml:space="preserve">  NUR DAILY RECAP - NUR 2130</t>
  </si>
  <si>
    <t>Cells Huawei 27042026 10h</t>
  </si>
  <si>
    <t>Cells Huawei 27042026 15h</t>
  </si>
  <si>
    <t>cells down 27042026 11h28</t>
  </si>
  <si>
    <t>cells down 27042026 18h01</t>
  </si>
  <si>
    <t>cell downs 27042026 11h</t>
  </si>
  <si>
    <t>cell downs 27042026 17h40</t>
  </si>
  <si>
    <t>OCM Ran 27/04/2026 17H</t>
  </si>
  <si>
    <t>OCM Ran 27/04/2026 11H</t>
  </si>
  <si>
    <t>NSEM_N_G_CTR_859</t>
  </si>
  <si>
    <t>2604D23704 // INC-20260427-00013005</t>
  </si>
  <si>
    <t>CTR_894_Z_Pella(CTR-894)</t>
  </si>
  <si>
    <t>CTR_870_Z_MENGUE-BIBEY-IHS(CTR-870)</t>
  </si>
  <si>
    <t>CTR_139_Z_Nji-Camtel(CTR-139)</t>
  </si>
  <si>
    <t>CTR_1064_URZ_MEKONE-I(CTR-1064)</t>
  </si>
  <si>
    <t>CTR_1073_URZ_MEKONE-II(CTR-1073)</t>
  </si>
  <si>
    <t>CTR_1072_URZ_MEDALBOME(CTR-1072)</t>
  </si>
  <si>
    <t>CTR_1070_URZ_MANDJOUK(CTR-1070)</t>
  </si>
  <si>
    <t>EXN_011_N_Kaele</t>
  </si>
  <si>
    <t>2604D23754 // INC-20260427-00013035</t>
  </si>
  <si>
    <t>NRD_070_N_Kong-Kong-IHS</t>
  </si>
  <si>
    <t>EXN_207_N_Matafal</t>
  </si>
  <si>
    <t>EXN_095_N_Kaele-Guiedame</t>
  </si>
  <si>
    <t>EXN_128_N_Magada-IHS</t>
  </si>
  <si>
    <t>EXN_160_N_Kaele-MTN-IHS</t>
  </si>
  <si>
    <t>EXN_100_N_Gouzougoui-IHS</t>
  </si>
  <si>
    <t>NRD_092_H_Boudva-IHS</t>
  </si>
  <si>
    <t>EXN_178_H_Torock-IHS</t>
  </si>
  <si>
    <t>EXN_555_URH_MINDJIL</t>
  </si>
  <si>
    <t>EXN_322_URH_HORLONG</t>
  </si>
  <si>
    <t>EXN_317_URH_TAALA</t>
  </si>
  <si>
    <t>EXN_335 _URH_DOUMROU</t>
  </si>
  <si>
    <t>EXN_327_URH_BOBOYO</t>
  </si>
  <si>
    <t>EXN_283_URH_MIDIVING</t>
  </si>
  <si>
    <t>EXN_324_URH_GOUNDAYE</t>
  </si>
  <si>
    <t>NRD_237_URH_MARADI</t>
  </si>
  <si>
    <t>EXN_554_URH_PIWA</t>
  </si>
  <si>
    <t>EXN_540_URH_BALANE_GABANE</t>
  </si>
  <si>
    <t>EXN_567_URH_HOUANG_(HOUWANG)</t>
  </si>
  <si>
    <t>EXN_323_URH_GOLOMGUINI</t>
  </si>
  <si>
    <t>NRD_273_URH_DJOUGUI</t>
  </si>
  <si>
    <t>EXN_525_URH_DJAGARA</t>
  </si>
  <si>
    <t>SUO_143_H_Besingi-IHS</t>
  </si>
  <si>
    <t>EXN_513_URH_BOUDFIRE</t>
  </si>
  <si>
    <t>EXN_518_URH_GAZARO</t>
  </si>
  <si>
    <t>EXN_543_URH_MOUMOUR</t>
  </si>
  <si>
    <t>NRD_354_URH_KOYANG</t>
  </si>
  <si>
    <t>EXN_529_URH_OULORE</t>
  </si>
  <si>
    <t>EXN_560_URH_GAREY_DJIDOMA</t>
  </si>
  <si>
    <t>EXN_557_URH_BOGO</t>
  </si>
  <si>
    <t>EXN_549_URH_Djidoma</t>
  </si>
  <si>
    <t>EXN_537_URH_MAZAM</t>
  </si>
  <si>
    <t>EXN_552_URH_GARMAS</t>
  </si>
  <si>
    <t>EXN_524_URH_DJOUREDANNE</t>
  </si>
  <si>
    <t>EXN_546_URH_GOHING</t>
  </si>
  <si>
    <t>EXN_562_URH_DJAOLANE</t>
  </si>
  <si>
    <t>EXN_544_URH_KOBRO</t>
  </si>
  <si>
    <t>EXN_548_URH_DAWARIGA</t>
  </si>
  <si>
    <t>EXN_521_URH_PADALA</t>
  </si>
  <si>
    <t>*Présence d'alarmes externes sur la BTS (Input power-off)*</t>
  </si>
  <si>
    <t>INC-20260424-00014113 / 2604C46790</t>
  </si>
  <si>
    <t>LIT_666_Z_Parcours-Vita(LIT-666)</t>
  </si>
  <si>
    <t>LIT_357_Z_Makepe-AES(LIT-357)</t>
  </si>
  <si>
    <t>LIT_697_Z_Crf-Patrick-Mboma(LIT-697)</t>
  </si>
  <si>
    <t>LIT_167_Z_Makepe-Ecole-Sira(LIT-167)</t>
  </si>
  <si>
    <t>LIT_277_Z_Bsadi-ZoneA-New(LIT-277)</t>
  </si>
  <si>
    <t>OCM_AOF_LIT_103_LIT_666_Makepe-Nodal_Parcours-Vita</t>
  </si>
  <si>
    <t>OCM_AOF_LIT_277_UNE_Bsadi-ZoneA-New_UnmanagedNE</t>
  </si>
  <si>
    <t>OCM_AOF_LIT_167_LIT_666_Makepe-Ecole-Sira_Parcours-Vita</t>
  </si>
  <si>
    <t xml:space="preserve">A determiner / sans action </t>
  </si>
  <si>
    <t>13 site zte</t>
  </si>
  <si>
    <t>2604D12281 // INC-20260427-00007775</t>
  </si>
  <si>
    <t>LIT_138_Z_Sackbayeme(LIT-138)</t>
  </si>
  <si>
    <t>2604C47667 // INC-20260424-00014732</t>
  </si>
  <si>
    <t>LIT_514_N_Nkan</t>
  </si>
  <si>
    <t>LIT_508_N_Logbong</t>
  </si>
  <si>
    <t>LIT_201_Z_Pouma-Makob(LIT-201)</t>
  </si>
  <si>
    <t>LIT_513_Z_POUTKAK(LIT-513)</t>
  </si>
  <si>
    <t>LIT_517_Z_BIHAING-IHS(LIT-517)</t>
  </si>
  <si>
    <t>LIT_319_Z_Botko(LIT-319)</t>
  </si>
  <si>
    <t xml:space="preserve">LIT_736_Z_Mboppi-New </t>
  </si>
  <si>
    <t>2604C38564 / INC-20260424-00009164</t>
  </si>
  <si>
    <t>2604D06132 // INC-20260427-00005731</t>
  </si>
  <si>
    <t>EXN_013_H_Fotokol</t>
  </si>
  <si>
    <t>EXN_259_H_Fotokol-Town-IHS</t>
  </si>
  <si>
    <t>EXN_392_URH_NGANAWE</t>
  </si>
  <si>
    <t>EXN_290_URH_BLANGAPE</t>
  </si>
  <si>
    <t>EXN_321_URH_GADAFAI</t>
  </si>
  <si>
    <t>NRD_232_URH_OURO_GARGA</t>
  </si>
  <si>
    <t>bagaroa__G_EXN_202</t>
  </si>
  <si>
    <t>OCM_EXN_202_Bagaroa</t>
  </si>
  <si>
    <t>604C95609 | INC-20260427-00003022</t>
  </si>
  <si>
    <t>EXN_377_URH_EL_GOUMRI_EL_ADJ_TOM_AOUMAR</t>
  </si>
  <si>
    <t>2604C92536 | INC-20260427-00001132</t>
  </si>
  <si>
    <t>Boukoula-IHS__NRD_014</t>
  </si>
  <si>
    <t>Bourha__EXN_019</t>
  </si>
  <si>
    <t>Tchevi-IHS__EXN_227</t>
  </si>
  <si>
    <t>Guili-Centre-IHS__EXN_173</t>
  </si>
  <si>
    <t>Dourbeye__NRD_057</t>
  </si>
  <si>
    <t>Mazavou__EXN_215</t>
  </si>
  <si>
    <t>Doumo-IHS__NRD_152</t>
  </si>
  <si>
    <t>EXN_535_URH_DJEKI</t>
  </si>
  <si>
    <t>EXN_541_URH_MABOUDJI</t>
  </si>
  <si>
    <t>NRD_343_URH_MABOUDJI_2</t>
  </si>
  <si>
    <t>EXN_909_URH_OUDDA</t>
  </si>
  <si>
    <t>EXN_910 _URH_MBOLA</t>
  </si>
  <si>
    <t>EXN_589_URH_DJIMI</t>
  </si>
  <si>
    <t>EXN_215_N_Mazavou*</t>
  </si>
  <si>
    <t>(04/27/2026 incident ) :impacted by CTR_139_Z_Nji-Camtel(CTR-139), probleme d'energie || Action : RCA CAMUSAT attentdu</t>
  </si>
  <si>
    <t>(04/27/2026 incident ) :impacted by EXN_011_N_Kaele  , probleme d'energie , chute de tenssion  U=46v  || Action RCA attendu</t>
  </si>
  <si>
    <t>(04/27/2026 incident ) :impacted by impacted by  LIT_666_Z_Parcours-Vita(LIT-666), probleme d'energie || Action : RCA CAMUSAT attentdu</t>
  </si>
  <si>
    <t>(04/27/2026 incident ) :impacted by   NRO_100_H_Bambalang ,   souci de connu , de redresseur . Point deja escaladera HIS par aocm (IHS remonre un probleme d'access du a l'insecurity</t>
  </si>
  <si>
    <t xml:space="preserve">(04/27/2026 incident ) :impacted by  LIT_138_Z_Sackbayeme(LIT-138) ,defaut , Disjoncteur dans la baie TX  || Action : remplacement </t>
  </si>
  <si>
    <t>(04/27/2026 incident ) :impacted by  LIT_736_Z_Mboppi-New  ,Grid outage et batterie frelon dechargee  || Actrion :installation de la betterie Frelon</t>
  </si>
  <si>
    <t>(04/27/2026 incident ) :impacted by  EXN_013_H_Fotokol, Solar Gen site ,solar outage and DG was is manuel mode  || Action DG start manuely</t>
  </si>
  <si>
    <t>(04/27/2026 incident ) :impacted by bagaroa__G_EXN_202, souci d'energie || Action en attente RCA camusat</t>
  </si>
  <si>
    <t>(04/27/2026 incident ) :impacted by</t>
  </si>
  <si>
    <t>EXN_215_N_Mazavou,Mada-IHS_U_EXN_223, CTR_080(il impacte 13 sites ZTE</t>
  </si>
  <si>
    <t>(04/27/2026 cell zte):-27/04/2026 : Site down</t>
  </si>
  <si>
    <t>(04/27/2026 ticket):-INC-20260427-00001384…2026-04-27 03:44:25…FME is on the way to the site, ETA 05:20 AM</t>
  </si>
  <si>
    <t>(04/27/2026 cell zte):-18/04/2026 : Site down</t>
  </si>
  <si>
    <t>(04/27/2026 cell zte):-27/04/2026 : Besoin d'analyse BO RAN</t>
  </si>
  <si>
    <t>(04/27/2026 ticket):-INC-20260427-00011390…Down derrière OLEMBE Terminus …Others Transmission equipement fault</t>
  </si>
  <si>
    <t>(04/27/2026 ticket):-INC-20260427-00011115…No power issue, U=54.9V site on Grid // TX FME Willy 691145053 of Huawei is informed.…GE Fault</t>
  </si>
  <si>
    <t>(04/27/2026 ocm ran 11h):-power status check ongoing</t>
  </si>
  <si>
    <t>(04/27/2026 cell nokia):-28/03/2026 : Probleme d'access
27/03/2026 : Feedback du RM : Access not granted for now we keep trying
26/03/2026 : need BO RAN analysis || FME should check and replace FRGU</t>
  </si>
  <si>
    <t>(04/27/2026 ticket):-INC-20260427-00002826…Rectifiers hanging due to base connectors faulty. // Rectifiers reset.…Rectifiers hanging due to base connectors faulty. // Rectifiers reset.…GE Fault</t>
  </si>
  <si>
    <t xml:space="preserve">(04/27/2026 cell nokia):-27/04/2026 : Intervention prevu pour ce jour || 
24/04/2026 : Cde de la AZHA passe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t>
  </si>
  <si>
    <t>(04/27/2026 ticket):-INC-20260427-00008339…No power Issue on site u:52.5v site on Grid , FME TX jean paul 697888041/Huawei is informed…Auto TT closure RCA…GE Fault</t>
  </si>
  <si>
    <t>(04/27/2026 ticket):-INC-20260427-00011465…	Bad grid voltage, RCP malfunction // Started Gen manually…GE Fault</t>
  </si>
  <si>
    <t>(04/27/2026 ocm ran 17h):-power status check ongoing</t>
  </si>
  <si>
    <t>(04/27/2026 ticket):-INC-20260427-00012662…Others Transmission equipement fault</t>
  </si>
  <si>
    <t>(04/27/2026 ticket):-INC-20260427-00008172…Others Transmission equipement fault</t>
  </si>
  <si>
    <t>(04/27/2026 ticket):-INC-20260427-00011356…Network issue …Others Transmission equipement fault</t>
  </si>
  <si>
    <t>(04/27/2026 ticket):-INC-20260427-00010743…power issue …Others Transmission equipement fault</t>
  </si>
  <si>
    <t>(04/27/2026 ticket):-INC-20260427-00006125…Auto TT closure RCA…GE Fault</t>
  </si>
  <si>
    <t>(04/27/2026 ticket):-INC-20260427-00014529</t>
  </si>
  <si>
    <t>(04/27/2026 ticket):-INC-20260427-00002701…Grid outage, Site went down before Gen start due to Poor backup // Gen started automatically…Grid outage, Site went down before Gen start due to Poor backup // Gen started automatically…GE Fault</t>
  </si>
  <si>
    <t>(04/27/2026 ticket):-INC-20260427-00014664</t>
  </si>
  <si>
    <t>(04/27/2026 ticket):-INC-20260427-00010600</t>
  </si>
  <si>
    <t>(04/27/2026 ticket):-INC-20260427-00010598…power Grid outage here the site is only on Grid …Others Transmission equipement fault</t>
  </si>
  <si>
    <t>(04/27/2026 ticket):-INC-20260427-00016550…Others Transmission equipement fault</t>
  </si>
  <si>
    <t>(04/27/2026 ticket):-INC-20260427-00001940</t>
  </si>
  <si>
    <t>(04/27/2026 ticket):-INC-20260427-00016878…Others Transmission equipement fault</t>
  </si>
  <si>
    <t>(04/27/2026 ticket):-INC-20260427-00004084…Several Grid fluctuations, No RCP. // Grid stabilized…Several Grid fluctuations, No RCP. // Grid stabilized…GE Fault</t>
  </si>
  <si>
    <t>(04/27/2026 ticket):-INC-20260427-00015619…Others Transmission equipement fault</t>
  </si>
  <si>
    <t>(04/27/2026 ticket):-INC-20260427-00010855…	rectifier hanging// rectifier reset…Auto TT closure RCA…GE Fault</t>
  </si>
  <si>
    <t>(04/27/2026 ticket):-INC-20260427-00011546…Others Transmission equipement fault</t>
  </si>
  <si>
    <t>(04/27/2026 ticket):-INC-20260427-00018386…Others Transmission equipement fault</t>
  </si>
  <si>
    <t>(04/27/2026 ticket):-INC-20260427-00014393…Others Transmission equipement fault</t>
  </si>
  <si>
    <t>(04/27/2026 ticket):-INC-20260427-00011534</t>
  </si>
  <si>
    <t>(04/27/2026 ticket):-INC-20260427-00014982…Others Transmission equipement fault</t>
  </si>
  <si>
    <t>(04/27/2026 ticket):-INC-20260427-00014431…2026-04-27 20:05:08…Grid outage and Grid only site / Grid return awaited</t>
  </si>
  <si>
    <t>(04/27/2026 cell huawei):-27/04/2026 :  Check Connectivite entre BBU &amp; RRU/Check FO ou SFP</t>
  </si>
  <si>
    <t>(04/27/2026 ticket):-INC-20260427-00008617…Others Transmission equipement fault</t>
  </si>
  <si>
    <t>(04/27/2026 ticket):-INC-20260427-00008523…Others Transmission equipement fault</t>
  </si>
  <si>
    <t>(04/27/2026 ticket):-INC-20260427-00011399…Network issue …Others Transmission equipement fault</t>
  </si>
  <si>
    <t>(04/27/2026 ticket):-INC-20260427-00009042…Others Transmission equipement fault</t>
  </si>
  <si>
    <t>(04/27/2026 ticket):-INC-20260427-00011386</t>
  </si>
  <si>
    <t>(04/27/2026 ticket):-INC-20260427-00008564…Others Transmission equipement fault</t>
  </si>
  <si>
    <t>(04/27/2026 ticket):-INC-20260427-00009351…Others Transmission equipement fault</t>
  </si>
  <si>
    <t>(04/27/2026 ticket):-INC-20260427-00008166…Others Transmission equipement fault</t>
  </si>
  <si>
    <t>(04/27/2026 ticket):-INC-20260427-00009005…Others Transmission equipement fault</t>
  </si>
  <si>
    <t>(04/27/2026 ticket):-INC-20260427-00011396…power fluctuation in site …Others Transmission equipement fault</t>
  </si>
  <si>
    <t>(04/27/2026 ticket):-INC-20260427-00011234…2026-04-27 16:19:07…Sans actions…Others Transmission equipement fault…A determiner</t>
  </si>
  <si>
    <t>(04/27/2026 ticket):-INC-20260427-00011382…up après intervention du power team IHS…Others Transmission equipement fault</t>
  </si>
  <si>
    <t>(04/27/2026 ticket):-INC-20260427-00018279…Others Transmission equipement fault</t>
  </si>
  <si>
    <t>(04/27/2026 ticket):-INC-20260427-00011378…site Grid onlyGrid Outage …Others Transmission equipement fault</t>
  </si>
  <si>
    <t>(04/27/2026 ticket):-INC-20260427-00011377…Network issue …Others Transmission equipement fault</t>
  </si>
  <si>
    <t>(04/27/2026 ticket):-INC-20260427-00003202…Team was on site for PM works // End of work…Team was on site for PM works // End of work…Others Transmission equipement fault…Team was on site for PM works // End of work</t>
  </si>
  <si>
    <t>(04/27/2026 ticket):-INC-20260427-00011397…Network issue …Others Transmission equipement fault</t>
  </si>
  <si>
    <t>(04/27/2026 cell zte):-27/04/2026 : Images spare toujours attendu
24/04/2026 : Le RM a partage les images de spare attendu || Feedback HW SPMS attendu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</si>
  <si>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(04/27/2026 ticket):-INC-20260427-00003027…Others Transmission equipement fault</t>
  </si>
  <si>
    <t>(04/27/2026 ticket):-INC-20260427-00008072…Others Transmission equipement fault</t>
  </si>
  <si>
    <t>(04/27/2026 ticket):-INC-20260427-00008280…Others Transmission equipement fault</t>
  </si>
  <si>
    <t>(04/27/2026 ticket):-INC-20260427-00008456…Others Transmission equipement fault</t>
  </si>
  <si>
    <t>(04/27/2026 ticket):-INC-20260427-00008160…Others Transmission equipement fault</t>
  </si>
  <si>
    <t>(04/27/2026 ticket):-INC-20260427-00013129…Others Transmission equipement fault</t>
  </si>
  <si>
    <t>(04/27/2026 ticket):-INC-20260427-00008088…Others Transmission equipement fault</t>
  </si>
  <si>
    <t>(04/27/2026 ticket):-INC-20260427-00016405…2026-04-27 22:06:52… grid only site probable grid outage / FME will check</t>
  </si>
  <si>
    <t>(04/27/2026 ticket):-INC-20260427-00014667…Others Transmission equipement fault</t>
  </si>
  <si>
    <t>(04/27/2026 ticket):-INC-20260427-00015003…Others Transmission equipement fault</t>
  </si>
  <si>
    <t>(04/27/2026 ticket):-INC-20260427-00008441…Others Transmission equipement fault</t>
  </si>
  <si>
    <t>(04/27/2026 ticket):-INC-20260427-00008391…Others Transmission equipement fault</t>
  </si>
  <si>
    <t>(04/27/2026 ticket):-INC-20260427-00008169…Others Transmission equipement fault</t>
  </si>
  <si>
    <t>(04/27/2026 ticket):-INC-20260427-00009426…Others Transmission equipement fault</t>
  </si>
  <si>
    <t>(04/27/2026 ticket):-INC-20260427-00008180…Auto TT closure RCA…GE Fault</t>
  </si>
  <si>
    <t>(04/27/2026 ticket):-INC-20260427-00008540…No Power Issue on Site, U = 50.3V and Site is on GEN. TX FME Yaya 694806622 / Huawei is informed.…Auto TT closure RCA…GE Fault</t>
  </si>
  <si>
    <t>(04/27/2026 ticket):-INC-20260427-00003026…Others Transmission equipement fault</t>
  </si>
  <si>
    <t>(04/27/2026 ticket):-INC-20260427-00013183</t>
  </si>
  <si>
    <t>(04/27/2026 ticket):-INC-20260427-00001776…2026-04-27 04:42:00…SITE UP Feedback is awaited</t>
  </si>
  <si>
    <t>(04/27/2026 ticket):-INC-20260427-00008041…Others Transmission equipement fault</t>
  </si>
  <si>
    <t>(04/27/2026 ticket):-INC-20260427-00011264</t>
  </si>
  <si>
    <t>(04/27/2026 ticket):-INC-20260427-00011835…Others Transmission equipement fault</t>
  </si>
  <si>
    <t>(04/27/2026 ticket):-INC-20260427-00003444…Others Transmission equipement fault</t>
  </si>
  <si>
    <t>(04/27/2026 ticket):-INC-20260427-00008320…Others Transmission equipement fault</t>
  </si>
  <si>
    <t>(04/27/2026 ticket):-INC-20260427-00008046…Others Transmission equipement fault</t>
  </si>
  <si>
    <t>(04/27/2026 ticket):-INC-20260427-00002005…power issu coupure d'électricité dans la zone en attente du retour secteur défaut démarrage GE …Others Transmission equipement fault</t>
  </si>
  <si>
    <t>(04/27/2026 cell zte):-19/04/2026 : Fme should check power on RRU 65 || Feedback Fme : Power sous dimensionné après le swap, ZTE a éteint certaines radios pour éviter les disjonctions interminables</t>
  </si>
  <si>
    <t>(04/27/2026 cell zte):-27/04/2026 : Intervention sur site ce jour || Up apres rearmement des breakers
24/04/2026 : RI recu ce jour et envoye a IHS
23/04/2026 : Intervention prevu ce jour || ETA 14h30 || Feedback Fme : Power pas toujours stable sur site RI en cours de redaction
22/04/2026 : Feedback level 3 : We have planned to upgrade the power system on this site. I will share the PIP deadline soon.
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</si>
  <si>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(04/27/2026 ticket):-INC-20260427-00008469…Others Transmission equipement fault</t>
  </si>
  <si>
    <t>(04/27/2026 cell zte):-21/04/2026 : Not accepted</t>
  </si>
  <si>
    <t>(04/27/2026 ticket):-INC-20260427-00008137…Others Transmission equipement fault</t>
  </si>
  <si>
    <t>(04/27/2026 ticket):-INC-20260427-00008780…Others Transmission equipement fault</t>
  </si>
  <si>
    <t>(04/27/2026 ticket):-INC-20260427-00014886…Others Transmission equipement fault</t>
  </si>
  <si>
    <t>(04/27/2026 ticket):-INC-20260427-00011419…NOT IHS SITE…Others</t>
  </si>
  <si>
    <t>(04/27/2026 ticket):-INC-20260427-00008637…Others Transmission equipement fault</t>
  </si>
  <si>
    <t>(04/27/2026 ticket):-INC-20260427-00014943</t>
  </si>
  <si>
    <t>(04/27/2026 ticket):-INC-20260427-00010939…Others Transmission equipement fault</t>
  </si>
  <si>
    <t>(04/27/2026 ticket):-INC-20260427-00002044…Others Transmission equipement fault</t>
  </si>
  <si>
    <t>(04/27/2026 ticket):-INC-20260427-00001998…Others Transmission equipement fault</t>
  </si>
  <si>
    <t>(04/27/2026 cell nokia):-27/04/2027 : Need BO RAN analysis</t>
  </si>
  <si>
    <t>(04/27/2026 ticket):-INC-20260427-00002893…2026-04-27 06:16:37…No power issue U=51V load=31A/no action done…generator issue on site …Others Transmission equipement fault</t>
  </si>
  <si>
    <t>(04/27/2026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</si>
  <si>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 xml:space="preserve">(04/27/2026 cell nokia):-27/04/2026 : Need BO RAN analysis </t>
  </si>
  <si>
    <t>(04/27/2026 ticket):-INC-20260427-00016154…Others Transmission equipement fault</t>
  </si>
  <si>
    <t>(04/27/2026 ticket):-INC-20260427-00004772…2026-04-27 10:33:57…Rectifiers hanging // Rectifiers reset…Rectifiers hanging // Rectifiers reset…Others Transmission equipement fault</t>
  </si>
  <si>
    <t>(04/27/2026 ticket):-INC-20260427-00005636</t>
  </si>
  <si>
    <t>(04/27/2026 ticket):-INC-20260427-00002042…Others Transmission equipement fault</t>
  </si>
  <si>
    <t>(04/27/2026 cell zte):-27/04/2026 : Power issue || Mail sent to Camusat</t>
  </si>
  <si>
    <t>(04/27/2026 cell nokia):-27/04/2026 : Check breaker and  interconnection FRMF, FXED, FRGU, FXDB  (sfp, optical fiber) between system and radio module, swap its if needed</t>
  </si>
  <si>
    <t>(04/27/2026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t>
  </si>
  <si>
    <t>(04/27/2026 ticket):-INC-20260427-00008331…Others Transmission equipement fault</t>
  </si>
  <si>
    <t>(04/27/2026 ticket):-INC-20260427-00001204</t>
  </si>
  <si>
    <t>(04/27/2026 ticket):-INC-20260427-00001155…impacté par mazavou…Others Transmission equipement fault</t>
  </si>
  <si>
    <t>(04/27/2026 ticket):-INC-20260427-00001167</t>
  </si>
  <si>
    <t>(04/27/2026 ticket):-INC-20260427-00001132…2026-04-27 05:50:16…Hello Victorine.
FME manage avec le level 0 qui est sur site et en parallèle il est aussi en chemin ETA 09 :00.…RCA attendu de CAMUSAT…Others…Probleme d'energie</t>
  </si>
  <si>
    <t>LIT_736_Z_Mboppi-New  ,Grid outage et batterie frelon dechargee  || Actrion :installation de la betterie Frelon</t>
  </si>
  <si>
    <t>INCIDENT 27/04/2026</t>
  </si>
  <si>
    <t xml:space="preserve">impacts </t>
  </si>
  <si>
    <t>-Impacted by CTR_519_Z_Entree-Cite-Verte-IHS(CTR-519</t>
  </si>
  <si>
    <t>LIT_666_Z_Parcours-Vita(LIT-666), probleme d'energie</t>
  </si>
  <si>
    <t>impacted by impacted by  LIT_666_Z_Parcours-Vita(LIT-666)</t>
  </si>
  <si>
    <t xml:space="preserve">CTR_197_Z_Charles-Atangana(CTR-197) ,  En attente de retour ENEO sur CTR_197_Z_Charles-Atangana(CTR-197)…power issues responsabilité ihs </t>
  </si>
  <si>
    <t>LIT_138_Z_Sackbayeme(LIT-138) ,defaut , Disjoncteur dans la baie TX</t>
  </si>
  <si>
    <t xml:space="preserve">CTR_139_Z_Nji-Camtel(CTR-139), probleme d'energie </t>
  </si>
  <si>
    <t>EXN_011_N_Kaele  , probleme d'energie</t>
  </si>
  <si>
    <t>CTR_519   entré cité verte qui à un problème de power</t>
  </si>
  <si>
    <t>IMPACTED BY OLEMBE CTR_080…GE Fault</t>
  </si>
  <si>
    <t>(04/27/2026 incident ) :impacted by    || (04/27/2026 ticket):-INC-20260427-00001132…2026-04-27 05:50:16…Hello Victorine.
FME manage avec le level 0 qui est sur site et en parallèle il est aussi en chemin ETA 09 :00.…RCA attendu de CAMUSAT…Others…Probleme d'energie</t>
  </si>
  <si>
    <t>Songloulou-IHS_LIT_200 (TX issue)</t>
  </si>
  <si>
    <t>SUO_040_H_Tinto</t>
  </si>
  <si>
    <t>impacté par mazavou,Hello Victorine.
FME manage avec le level 0 qui est sur site et en parallèle il est aussi en chemin ETA 09 :00.…RCA attendu de CAMUSAT…Others…Probleme d'energie</t>
  </si>
  <si>
    <t xml:space="preserve"> CTR_699_N_Batchenga-Nachtigal-IHS (TX issue) || acces issue</t>
  </si>
  <si>
    <t>SITE WITH  GPS ISSUE   || 14/04/2026: hardware issue,  site with GPS issue (alarm : TDD down 09Apr 02pm)</t>
  </si>
  <si>
    <t>impacted by  LIT_666_Z_Parcours-Vita(LIT-666), probleme d'energie</t>
  </si>
  <si>
    <t xml:space="preserve">LIT_666_Z_Parcours-Vita(LIT-666), probleme d'energie </t>
  </si>
  <si>
    <t xml:space="preserve"> LIT_736_Z_Mboppi-New  ,Grid outage et batterie frelon dechargee</t>
  </si>
  <si>
    <t xml:space="preserve"> LIT_666_Z_Parcours-Vita(LIT-666), probleme d'energie </t>
  </si>
  <si>
    <t xml:space="preserve"> CTR_629_Z_Nkongoa(CTR-629), Site nkongoa vendalise côté power</t>
  </si>
  <si>
    <t xml:space="preserve">  LIT_138_Z_Sackbayeme(LIT-138) ,defaut , Disjoncteur dans la baie TX</t>
  </si>
  <si>
    <t>LIT_616_Z_Buca-Voyage(LIT-616), Grid outage and Grid only site / Grid return awaited</t>
  </si>
  <si>
    <t xml:space="preserve">(04/27/2026 top offenders):-27/04/2026 Grid Grid and GEN faulty / Grid return awaited ESCALADE L3 CAMUSAT </t>
  </si>
  <si>
    <t>(04/27/2026 top offenders):-27/04/2026 : Besoin d'analyse BO RAN || Power issue || Mail sent to camusat</t>
  </si>
  <si>
    <t>(04/27/2026 top offenders):-27.04.26: Camusat: Grid outage and Grid only site / Grid return awaited</t>
  </si>
  <si>
    <t>(04/27/2026 top offenders):-Impacted by CTR_197_Z_Charles-Atangana(CTR-197)</t>
  </si>
  <si>
    <t>(04/27/2026 top offenders):-27/04/2026 Grid outage grid only site /Grid return awaited</t>
  </si>
  <si>
    <t xml:space="preserve">(04/27/2026 top offenders):-27/04/2026 FME mbah hosiah activé ETA=14H UTC 
27/04/2026 Power issue evidence transmis a IHS en attente de retour 
26/04/2026 OCM_AOF_CTR_242_CTR_524_E-Poste_BONAS-YDE down CDS activated ETA ASAP </t>
  </si>
  <si>
    <t>(04/27/2026 top offenders):-27/04/2026 : Besoin d'analyse BO RAN</t>
  </si>
  <si>
    <t>(04/27/2026 top offenders):-26/04/2026 ENEO a fini les travaux dans la zone / Pas eu d'accès site pour diagnostiguer / site à l'interieur du marcher sans accès
24.04.26: Grid outage, Grid only site / Grid return awaited - Escalade L4
23.04.26: Grid outage, Grid only site / Grid return awaited - Escalade L4
23.04.26: Grid outage, Grid only site / Grid return awaited - Escalade L3</t>
  </si>
  <si>
    <t>(04/27/2026 top offenders):-power status check ongoing</t>
  </si>
  <si>
    <t>(04/27/2026 top offenders):-27/04/2026 FME activé ETA=12H UTC 
26/04/2026 Pas d'accès au site / situé dans un batiment commercial / Intervention prevue pour demain
25/04/2026 Camusat: Grid outage grid only site / awaiting grid return</t>
  </si>
  <si>
    <t>(04/27/2026 top offenders):-27/04/2026 Grid outage // awaiting grid returned</t>
  </si>
  <si>
    <t>(04/27/2026 top offenders):</t>
  </si>
  <si>
    <t>(04/27/2026 top offenders):-26/04/2026 Impacté par LIT_126_Z_Bonadibong(LIT-126)</t>
  </si>
  <si>
    <t>(04/27/2026 top offenders):-27.04.26: Grid outage, No space to deploy MDG // awaiting grid return  Francois  is informed</t>
  </si>
  <si>
    <t xml:space="preserve">(04/27/2026 top offenders):-25/04/2026 FME activé GHOST TOWN to day
Besoin d'un fme sur site pour verifier le status du MPR </t>
  </si>
  <si>
    <t>(04/27/2026 top offenders):-20.04.26;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</si>
  <si>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(04/27/2026 top offenders):-27/04/2026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t>
  </si>
  <si>
    <t>(04/27/2026 top offenders):-Impacter par LIT_616_Z_Buca-Voyage(LIT-616)</t>
  </si>
  <si>
    <t>(04/27/2026 top offenders):- 27/04/2026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</si>
  <si>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(04/27/2026 top offenders):-27/04/2026 FME en route ETA=11H UTC 
26/04/2026 Need FME on site to check MPR status / fme Njoya Mohamed activated ETA ASAP / Bureau pas ouvert les dimanches intervention pour lundi matin</t>
  </si>
  <si>
    <t xml:space="preserve">(04/27/2026 top offenders):-27/04/2026 besoin d'un fme sur site pour verifier le status du MPR FME brice tsague activé </t>
  </si>
  <si>
    <t>(04/27/2026 top offenders):-26/04/2026 GE en cours de reparation / pas de GEM disponible dans la zone / finalisation des travaux prevu dans 28/04/2026 (Rebobinage de la generatrice)
24.04.26: Grid outage and gen faulty // Grid restoration awaited Gen under maintenance W19 escalade L2 
23/04/2026 Grid outage and gen faulty // Grid restoration awaited Gen under maintenance W19 escalade L2 
23.04.26; Power alarms; Camusat feedback awaiting - Escalated to L2</t>
  </si>
  <si>
    <t>(04/27/2026 top offenders):-27/04/2026 Grid outage // awaiting grid returned Escalation done until Armel B</t>
  </si>
  <si>
    <t>(04/27/2026 top offenders):-27/04/2026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t>
  </si>
  <si>
    <t xml:space="preserve">(04/27/2026 top offenders):-27.04.26: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</si>
  <si>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(04/27/2026 top offenders):-27.04.26: IHS : Gen and PWC Overload. - Escalated to L4
24.04.26: IHS : Gen and PWC Overload. - Escalated to L3
23/04/2026 IHS : grid outage gen overload</t>
  </si>
  <si>
    <t>(04/27/2026 top offenders):-Impacted by CTR_160_Z_Emana-Bilick-IHS (Power issue)</t>
  </si>
  <si>
    <t>(04/27/2026 top offenders):-28.04.26 FME Totat activé ETA 10H30
27.04.26: Besoin d'un FME sur CTR_213_Z_Okolo pour investigations conjointes avec le BO TX; CM-20260427-00004269; FME Totat activé pour investigations, update ASAP</t>
  </si>
  <si>
    <t>(04/27/2026 top offenders):-27/04/2026 Grid outage, Grid only site / Grid return awaited - Escalade L4
26/04/2026 Continuté du delestage confirmé / prochaine visite 18H - Escalade L4
24.04.26: Grid outage, Grid only site / Grid return awaited - Escalade L4
23.04.26: Grid outage, Grid only site / Grid return awaited - Escalade L3</t>
  </si>
  <si>
    <t>(04/27/2026 top offenders):-27/04/2026 26/04/2026 team en route pour Verifier la continuté du delsetage
26/04/2026 team en route pour Verifier la continuté du delsetage ETR 35min
24.04.26: Grid outage, Grid only site / Grid return awaited - Escalade L4
23.04.26: Grid outage, Grid only site / Grid return awaited - Escalade L3</t>
  </si>
  <si>
    <t xml:space="preserve">(04/27/2026 top offenders):-22.04.26: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</si>
  <si>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(04/27/2026 top offenders):-27/04/2026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t>
  </si>
  <si>
    <t>(04/27/2026 top offenders):-27/04/2026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t>
  </si>
  <si>
    <t>(04/27/2026 top offenders):-27.04.26: IHS: Grid only, no space//awaiting grid return - Escalated to L4
24.04.26: IHS: Grid only, no space//awaiting grid return - Escalated to L2</t>
  </si>
  <si>
    <t xml:space="preserve">(04/27/2026 top offenders):-27/04/2026 FME sur site pour remplacer L'ODU
27/04/2026 l'AOF est Down Oyomabang-Marche_Oyomabang et ODU UBT-T faulty commande passé ETD asap 
26/04/2026 l'AOF est Down  lODU est HS sur le FH commande mail en cours pas disponible à Yaoundé
25/04/2026 Besoin d'un fme sur site pour verifier le status du MPR fme mouhamadou activé </t>
  </si>
  <si>
    <t xml:space="preserve">(04/27/2026 top offenders):-27.04.26: IHS: Grid only, no space//awaiting grid return - Escalated to L4
24.04.26: IHS: Grid only, no space//awaiting grid return escalade L2 IHS </t>
  </si>
  <si>
    <t>(04/27/2026 top offenders):-26/04/2026 Carte core Evo faulty /not available in the system, SPM informed through an email
26/04/2026 The FME should replace the Core-ENH board at Bonaminkengue / FME activated ETA 12H UTC</t>
  </si>
  <si>
    <t>(04/27/2026 top offenders):-27/04/2026 Site nkongoa vendalise côté power</t>
  </si>
  <si>
    <t>(04/27/2026 top offenders):-Impacted by CTR_629_Z_Nkongoa(CTR-629)</t>
  </si>
  <si>
    <t>(04/27/2026 top offenders):-27/04/2026 : Need BO RAN analysis || Closed after reset but FME should check ABIA module</t>
  </si>
  <si>
    <t>(04/27/2026 top offenders):-27.04.26: Grid outage // awaiting grid return</t>
  </si>
  <si>
    <t>(04/27/2026 top offenders):-28/04/2026 FME sur site 
27/04/2026 ODU en cours de dementelement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</si>
  <si>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(04/27/2026 top offenders):-21.04.26;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</si>
  <si>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(04/27/2026 top offenders):-27.04.26: Camusat: innvestigation ongoing / Our FME is trying to reach the level 0</t>
  </si>
  <si>
    <t>(04/27/2026 top offenders):-27/04/2026 : Besoin d'analyse BO RAN || GPS Instability</t>
  </si>
  <si>
    <t>(04/27/2026 top offenders):-27/04/2026 : Check breaker and  interconnection FRMF (sfp, optical fiber) between system and radio module, swap its if needed</t>
  </si>
  <si>
    <t>(04/27/2026 top offenders):-27/04/2026 : Power issue || Mail sent to IHS</t>
  </si>
  <si>
    <t>(04/27/2026 top offenders):-27/04/2026 : Power instability || Mail sent to Camusat</t>
  </si>
  <si>
    <t xml:space="preserve">(04/27/2026 top offenders):-27/04/2026 : Check breaker and  interconnection FRGU (sfp, optical fiber) between system and radio module, swap its if needed ||FME Mezazem activer || Action non aboutti avec le vel 0 || FME ira sur site demain 28/04/2026 </t>
  </si>
  <si>
    <t xml:space="preserve">(04/27/2026 top offenders):-24/03/2026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</si>
  <si>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(04/27/2026 top offenders):-Impacted by Songloulou-IHS_LIT_200 (TX issue)</t>
  </si>
  <si>
    <t>(04/27/2026 top offenders):-27/04/2026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</si>
  <si>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(04/27/2026 top offenders):-Impacted by CTR_519_Z_Entree-Cite-Verte-IHS(CTR-519)</t>
  </si>
  <si>
    <t xml:space="preserve">(04/27/2026 top offenders):-27/04/2026 FME HIPOLITE activé eta asap 
Besoin d'un fme sur site de  MPR_GALE  pour verifier le status de L ODU 5/2 </t>
  </si>
  <si>
    <t>(04/27/2026 top offenders):-27.04.26: IHS: Grid outage, No space to deploy MDG // awaiting grid return Francklin</t>
  </si>
  <si>
    <t>(04/27/2026 top offenders):-27/04/2026 : Need BO RAN analysis || Closed after reset but FME should check and replace SFP if needed</t>
  </si>
  <si>
    <t>(04/27/2026 top offenders):-Impacted by LIT_209_Z_Cellucam-New (Power issue)</t>
  </si>
  <si>
    <t>(04/27/2026 top offenders):-27.04.26: Camusat: FME is trying to get a level0</t>
  </si>
  <si>
    <t>(04/27/2026 top offenders):-27/04/2026 : Besoin d'analyse BO RAN || UBBP in slot 5 : need a reset on site</t>
  </si>
  <si>
    <t>(04/27/2026 top offenders):-27/04/2026 : Besoin d'analyse BO RAN || RRU 71 faulty : RF Unit DC Input Power Failure. Verifier l'alimentation de la RRU 71</t>
  </si>
  <si>
    <t xml:space="preserve">(04/27/2026 top offenders):-28/04/2026 FME sur site 
27/04/2026 fme hipolite actvé eta asap 
Besoin d'un fme sur site pour verifier le le status du MPR et la chaine antennaire de l ODU 3/1 </t>
  </si>
  <si>
    <t xml:space="preserve">(04/27/2026 top offenders):-27/04/2026 : FME a recu la SFP ce jour || Intervention prevue pour demain 27/04/2026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</si>
  <si>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 xml:space="preserve">(04/27/2026 top offenders):-27/04/2026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</si>
  <si>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(04/27/2026 top offenders):-23/04/2026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t>
  </si>
  <si>
    <t xml:space="preserve">(04/27/2026 top offenders):-27/04/2026 Retour projet en attente du GO de Fadimatou 
24/04/2026 Travaux de swap en cours </t>
  </si>
  <si>
    <t>(04/27/2026 top offenders):-Impacted by LIT_657_Z_Kotto-Denver (Power issue)</t>
  </si>
  <si>
    <t>(04/27/2026 top offenders):-27/04/2026 Besoin d'un fme sur site pour verifier le le status du MPR et la chaine antennaire de l ODU 4/1 FME HIPOLITE ACTIVE</t>
  </si>
  <si>
    <t xml:space="preserve">(04/27/2026 top offenders):-27/04/2026 FM manage avec le level 0 sur moloundou ETA=12H UTC 
26/04/2026 Need FME on the site to check iDirect &amp; IBUC status, FME Hugues Hachua activated ETA ASAP </t>
  </si>
  <si>
    <t>(04/27/2026 top offenders):-27/04/2026 : Need BO RAN analysis || Closed after reset but power check needed</t>
  </si>
  <si>
    <t>(04/27/2026 top offenders):-27/04/2026 : Need BO RAN analysis || Closed after reset but FME should check and replace FBBC</t>
  </si>
  <si>
    <t>(04/27/2026 top offenders):-27/04/2026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</si>
  <si>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xml:space="preserve">(04/27/2026 top offenders):-27/04/2026 : Need BO RAN analysis </t>
  </si>
  <si>
    <t xml:space="preserve"> NRO_100_H_Bambalang ,   souci de connu , de redresseur . Point deja escaladera HIS par aocm (IHS remonre un probleme d'access du a l'insecurity</t>
  </si>
  <si>
    <t>bagaroa__G_EXN_202, souci d'energie</t>
  </si>
  <si>
    <t xml:space="preserve">EXN_011_N_Kaele  , probleme d'energie , chute de tenssion  U=46v </t>
  </si>
  <si>
    <t>EXN_013_H_Fotokol, Solar Gen site ,solar outage and DG was is manuel mode</t>
  </si>
  <si>
    <t>27/04/2026</t>
  </si>
  <si>
    <t>Vendor</t>
  </si>
  <si>
    <t xml:space="preserve">(04/27/2026 top offenders):-27/04/2026 Grid Grid and GEN faulty / Grid return awaited ESCALADE L3 CAMUSAT ..(04/27/2026 cell zte):-22/04/2026 : Site down..(04/27/2026 ocm ran 17h):-27/04/2026 Grid Grid and GEN faulty / Grid return awaited ESCALADE L3 CAMUSAT ..(04/27/2026 ocm ran 11h):-27/04/2026 Grid Grid and GEN faulty / Grid return awaited ESCALADE L3 CAMUSAT </t>
  </si>
  <si>
    <t>(04/27/2026 top offenders):-27/04/2026 : Besoin d'analyse BO RAN || Power issue || Mail sent to camusat..(04/27/2026 cell zte):-27/04/2026 : Besoin d'analyse BO RAN..(04/27/2026 cell zte):-27/04/2026 : Besoin d'analyse BO RAN || Power issue || Mail sent to camusat..(04/27/2026 ticket):-INC-20260427-00017150</t>
  </si>
  <si>
    <t>(04/27/2026 top offenders):-27.04.26: Camusat: Grid outage and Grid only site / Grid return awaited..(04/27/2026 cell zte):-0..(04/27/2026 ocm ran 17h):-power status check ongoing..(04/27/2026 ticket):-INC-20260427-00011306…2026-04-27 19:58:38…Grid outage and Grid only site / Grid return awaited</t>
  </si>
  <si>
    <t xml:space="preserve">CTR_197_Z_Charles-Atangana(CTR-197) ,  En attente de retour ENEO sur CTR_197_Z_Charles-Atangana(CTR-197)…power issues responsabilité ihs ..(04/27/2026 top offenders):-Impacted by CTR_197_Z_Charles-Atangana(CTR-197)..(04/27/2026 ocm ran 17h):-Impacted by CTR_197_Z_Charles-Atangana(CTR-197)..(04/27/2026 ocm ran 11h):-Impacted by CTR_197_Z_Charles-Atangana(CTR-197)..(04/27/2026 ticket):-INC-20260427-00002062…2026-04-27 19:15:19…Site impacted by CTR_197_Z_Charles-Atangana(CTR-197)  //  En attente de retour ENEO sur CTR_197_Z_Charles-Atangana(CTR-197)…power issues responsabilité ihs </t>
  </si>
  <si>
    <t>(04/27/2026 top offenders):-27/04/2026 Grid outage grid only site /Grid return awaited..(04/27/2026 cell zte):-27/04/2026 : Besoin d'analyse BO RAN..(04/27/2026 cell zte):-27/04/2026 : Besoin d'analyse BO RAN || Site down..(04/27/2026 ocm ran 17h):-27/04/2026 Grid outage grid only site /Grid return awaited..(04/27/2026 ticket):-INC-20260427-00007626…2026-04-27 19:54:29…Grid outage and Grid only site / Grid return awaited</t>
  </si>
  <si>
    <t xml:space="preserve">(04/27/2026 top offenders):-27/04/2026 FME mbah hosiah activé ETA=14H UTC 
27/04/2026 Power issue evidence transmis a IHS en attente de retour 
26/04/2026 OCM_AOF_CTR_242_CTR_524_E-Poste_BONAS-YDE down CDS activated ETA ASAP ..(04/27/2026 ocm ran 17h):-27/04/2026 FME mbah hosiah activé ETA=14H UTC 
27/04/2026 Power issue evidence transmis a IHS en attente de retour 
26/04/2026 OCM_AOF_CTR_242_CTR_524_E-Poste_BONAS-YDE down CDS activated ETA ASAP ..(04/27/2026 ocm ran 11h):-27/04/2026 Power issue evidence transmis a IHS en attente de retour 
26/04/2026 OCM_AOF_CTR_242_CTR_524_E-Poste_BONAS-YDE down CDS activated ETA ASAP </t>
  </si>
  <si>
    <t>(04/27/2026 top offenders):-27/04/2026 : Besoin d'analyse BO RAN..(04/27/2026 cell zte):-27/04/2026 : Besoin d'analyse BO RAN..(04/27/2026 ticket):-INC-20260427-00010265…2026-04-27 15:44:11…Grid outage and grid only site / Grid return awaited</t>
  </si>
  <si>
    <t xml:space="preserve"> LIT_736_Z_Mboppi-New  ,Grid outage et batterie frelon dechargee..(04/27/2026 top offenders):-26/04/2026 ENEO a fini les travaux dans la zone / Pas eu d'accès site pour diagnostiguer / site à l'interieur du marcher sans accès
24.04.26: Grid outage, Grid only site / Grid return awaited - Escalade L4
23.04.26: Grid outage, Grid only site / Grid return awaited - Escalade L4
23.04.26: Grid outage, Grid only site / Grid return awaited - Escalade L3..(04/27/2026 cell zte):-23/04/2026 : Site down..(04/27/2026 ocm ran 11h):-26/04/2026 ENEO a fini les travaux dans la zone / Pas eu d'accès site pour diagnostiguer / site à l'interieur du marcher sans accès
24.04.26: Grid outage, Grid only site / Grid return awaited - Escalade L4
23.04.26: Grid outage, Grid only site / Grid return awaited - Escalade L4
23.04.26: Grid outage, Grid only site / Grid return awaited - Escalade L3</t>
  </si>
  <si>
    <t>(04/27/2026 top offenders):-power status check ongoing..(04/27/2026 ticket):-INC-20260427-00010172…2026-04-27 15:42:09…Grid outage and grid only site / Grid return awaited</t>
  </si>
  <si>
    <t>(04/27/2026 top offenders):-27/04/2026 FME activé ETA=12H UTC 
26/04/2026 Pas d'accès au site / situé dans un batiment commercial / Intervention prevue pour demain
25/04/2026 Camusat: Grid outage grid only site / awaiting grid return..(04/27/2026 ocm ran 11h):-27/04/2026 FME activé ETA=12H UTC 
26/04/2026 Pas d'accès au site / situé dans un batiment commercial / Intervention prevue pour demain
25/04/2026 Camusat: Grid outage grid only site / awaiting grid return</t>
  </si>
  <si>
    <t>(04/27/2026 top offenders):-27/04/2026 Grid outage // awaiting grid returned..(04/27/2026 cell zte):-27/04/2026 : Besoin d'analyse BO RAN..(04/27/2026 cell zte):-27/04/2026 : Besoin d'analyse BO RAN || Site down..(04/27/2026 ocm ran 17h):-27/04/2026 Grid outage // awaiting grid returned..(04/27/2026 ocm ran 11h):-27/04/2026 Grid outage // awaiting grid returned..(04/27/2026 ticket):-INC-20260427-00002349…2026-04-27 05:45:55…Grid outage // awaiting grid returned</t>
  </si>
  <si>
    <t>(04/27/2026 top offenders):-27/04/2026 : Besoin d'analyse BO RAN..(04/27/2026 cell zte):-27/04/2026 : Besoin d'analyse BO RAN..(04/27/2026 ocm ran 17h):-27/04/2026  Grid outage and grid only site / Grid return awaited..(04/27/2026 ticket):-INC-20260427-00009868…2026-04-27 15:35:03… Grid outage and grid only site / Grid return awaited</t>
  </si>
  <si>
    <t>(04/27/2026 top offenders):-27/04/2026 : Besoin d'analyse BO RAN..(04/27/2026 cell zte):-27/04/2026 : Besoin d'analyse BO RAN..(04/27/2026 ocm ran 11h):-27/04/2026 Besoin d'un fme sur site pour verifier le status du MPR ETA=12H UTC ..(04/27/2026 ticket):-INC-20260427-00016445…2026-04-27 23:07:07…Access issue ,Grid outage, site down because site behaves as Grid only site (Gen Noise</t>
  </si>
  <si>
    <t>(04/27/2026 top offenders):-27/04/2026 : Besoin d'analyse BO RAN..(04/27/2026 cell zte):-27/04/2026 : Besoin d'analyse BO RAN..(04/27/2026 cell zte):-27/04/2026 : Besoin d'analyse BO RAN..(04/27/2026 ocm ran 11h):-27/04/2026 MTN Power issue escalate to L3 MTN 
23/04/2026 MTN Power issue escalate to L2 MTN ..(04/27/2026 ticket):-INC-20260427-00015651…2026-04-27 23:44:23…27.04.26: Power alarms; MTN is activated to check, escalated to L2</t>
  </si>
  <si>
    <t>(04/27/2026 top offenders):-27.04.26: Camusat: Grid outage and Grid only site / Grid return awaited..(04/27/2026 cell zte):-27/04/2026 : Besoin d'analyse BO RAN..(04/27/2026 cell zte):-27/04/2026 : Besoin d'analyse BO RAN || Site down..(04/27/2026 ocm ran 17h):-power status check ongoing..(04/27/2026 ticket):-INC-20260427-00009173…2026-04-27 19:55:54…Grid outage and Grid only site / Grid return awaited</t>
  </si>
  <si>
    <t>(04/27/2026 top offenders):-27.04.26: Grid outage, No space to deploy MDG // awaiting grid return  Francois  is informed..(04/27/2026 cell zte):-27/04/2026 : Site down..(04/27/2026 ocm ran 17h):-power status check ongoing..(04/27/2026 ticket):-INC-20260427-00010726…2026-04-27 20:26:51…Grid outage, No space to deploy MDG // awaiting grid return</t>
  </si>
  <si>
    <t>(04/27/2026 cell huawei):-27/04/2026 : Besoin d'analyse BO RAN || No HW alarm observed, need a reset of BTS on site..(04/27/2026 cell huawei):-27/04/2026 : Besoin d'analyse BO RAN || No HW alarm observed, need a reset of BTS on site || HW Projet should renew License</t>
  </si>
  <si>
    <t>(04/27/2026 cell huawei):-27/04/2026 : Besoin d'analyse BO RAN || No HW alarm observed, need a reset of BTS on site..(04/27/2026 cell huawei):-27/04/2026 : Besoin d'analyse BO RAN || No HW alarm observed, need a reset of BTS on site || HW Projet should renew License..(04/27/2026 ocm ran 17h):-power status check ongoing</t>
  </si>
  <si>
    <t xml:space="preserve">(04/27/2026 top offenders):-25/04/2026 FME activé GHOST TOWN to day
Besoin d'un fme sur site pour verifier le status du MPR ..(04/27/2026 ocm ran 17h):-25/04/2026 FME activé GHOST TOWN to day
Besoin d'un fme sur site pour verifier le status du MPR ..(04/27/2026 ocm ran 11h):-25/04/2026 FME activé ETA=30 MIN 
Besoin d'un fme sur site pour verifier le status du MPR </t>
  </si>
  <si>
    <t>(04/27/2026 top offenders):..(04/27/2026 ticket):-INC-20260427-00000058…2026-04-27 07:29:31…Grid outage, No space to deploy MDG // awaiting grid return</t>
  </si>
  <si>
    <t>(04/27/2026 top offenders):-20.04.26; Carte EAC 3DB19417AA faulty, commande passée vers OCM
19.04.26; Besoin d'un FME sur SUO_077_H_Buea-David-Square pour vérifier la chaine antennaire de l'ODU 3.2; FME Fabien activé pour investigations, update ASAP
19.04.26; Reste down après l'incident P2 sur Buea-David..(04/27/2026 ocm ran 17h):-20.04.26; Carte EAC 3DB19417AA faulty, commande passée vers OCM
19.04.26; Besoin d'un FME sur SUO_077_H_Buea-David-Square pour vérifier la chaine antennaire de l'ODU 3.2; FME Fabien activé pour investigations, update ASAP
19.04.26; Reste down après l'incident P2 sur Buea-David..(04/27/2026 ocm ran 11h):-20.04.26;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</si>
  <si>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(04/27/2026 top offenders):-27/04/2026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..(04/27/2026 ocm ran 17h):-27/04/2026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..(04/27/2026 ocm ran 11h):-27/04/2026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t>
  </si>
  <si>
    <t>(04/27/2026 top offenders):..(04/27/2026 cell zte):-22/04/2026 : Site down</t>
  </si>
  <si>
    <t>LIT_616_Z_Buca-Voyage(LIT-616), Grid outage and Grid only site / Grid return awaited..(04/27/2026 top offenders):-Impacter par LIT_616_Z_Buca-Voyage(LIT-616)..(04/27/2026 cell zte):-27/04/2026 : Site down..(04/27/2026 ocm ran 17h):-Impacter par LIT_616_Z_Buca-Voyage(LIT-616)..(04/27/2026 ticket):-INC-20260427-00010419…2026-04-27 19:56:59…Grid outage and Grid only site / Grid return awaited</t>
  </si>
  <si>
    <t xml:space="preserve"> LIT_666_Z_Parcours-Vita(LIT-666), probleme d'energie ..(04/27/2026 top offenders):-27/04/2026 : Besoin d'analyse BO RAN..(04/27/2026 cell zte):-27/04/2026 : Besoin d'analyse BO RAN</t>
  </si>
  <si>
    <t>(04/27/2026 top offenders):- 27/04/2026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HIS..(04/27/2026 ocm ran 11h):-power status check ongoing</t>
  </si>
  <si>
    <t>(04/27/2026 top offenders):-27/04/2026 : Besoin d'analyse BO RAN..(04/27/2026 cell zte):-27/04/2026 : Besoin d'analyse BO RAN..(04/27/2026 ocm ran 11h):-27/04/2026 FME Crislain activated and manging ETA =09H
26/04/2026 CAMUSAT FME is managing</t>
  </si>
  <si>
    <t>(04/27/2026 top offenders):-power status check ongoing..(04/27/2026 ticket):-INC-20260427-00002277…2026-04-27 05:58:11…Active // No power issue, site is on Grid with Ubaie=53.3V. The Tx FME Marius (691311142) from Huawei is informed…Grid outage, generator failure …Others Transmission equipement fault</t>
  </si>
  <si>
    <t>(04/27/2026 top offenders):-27/04/2026 : Besoin d'analyse BO RAN..(04/27/2026 cell zte):-27/04/2026 : Besoin d'analyse BO RAN..(04/27/2026 ocm ran 11h):-27/04/2026 Survey en cours ETR=13H UTC 
26/04/2026  AOF Crf-Nsam-IHS == ahala  down CDS activated 
26/04/2026 fme sur site 
25/04/2026 fme henri activé 
Besoin d'un FME sur site pour reset du MPR</t>
  </si>
  <si>
    <t>CTR_519   entré cité verte qui à un problème de power..(04/27/2026 top offenders):-27/04/2026 besoin d'un fme sur site pour verifier le status du MPR FME brice tsague activé ..(04/27/2026 ocm ran 17h):-27/04/2026 besoin d'un fme sur site pour verifier le status du MPR FME brice tsague activé ..(04/27/2026 ticket):-INC-20260427-00010262…impacté par entré cité verte qui à un problème de power.…Others Transmission equipement fault</t>
  </si>
  <si>
    <t>(04/27/2026 top offenders):..(04/27/2026 cell zte):-18/04/2026 : Site down</t>
  </si>
  <si>
    <t>(04/27/2026 top offenders):-26/04/2026 GE en cours de reparation / pas de GEM disponible dans la zone / finalisation des travaux prevu dans 28/04/2026 (Rebobinage de la generatrice)
24.04.26: Grid outage and gen faulty // Grid restoration awaited Gen under maintenance W19 escalade L2 
23/04/2026 Grid outage and gen faulty // Grid restoration awaited Gen under maintenance W19 escalade L2 
23.04.26; Power alarms; Camusat feedback awaiting - Escalated to L2..(04/27/2026 ocm ran 11h):-26/04/2026 GE en cours de reparation / pas de GEM disponible dans la zone / finalisation des travaux prevu dans 28/04/2026 (Rebobinage de la generatrice)
24.04.26: Grid outage and gen faulty // Grid restoration awaited Gen under maintenance W19 escalade L2 
23/04/2026 Grid outage and gen faulty // Grid restoration awaited Gen under maintenance W19 escalade L2 
23.04.26; Power alarms; Camusat feedback awaiting - Escalated to L2</t>
  </si>
  <si>
    <t>(04/27/2026 top offenders):-27/04/2026 Grid outage // awaiting grid returned Escalation done until Armel B..(04/27/2026 cell zte):-27/04/2026 : Site down..(04/27/2026 ocm ran 17h):-27/04/2026 Grid outage // awaiting grid returned Escalation done until Armel B..(04/27/2026 ticket):-INC-20260427-00009408…2026-04-27 20:23:41…Grid outage // awaiting grid returned</t>
  </si>
  <si>
    <t>(04/27/2026 top offenders):-27/04/2026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level0..(04/27/2026 ocm ran 17h):-27/04/2026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level0..(04/27/2026 ocm ran 11h):-27/04/2026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t>
  </si>
  <si>
    <t xml:space="preserve">(04/27/2026 top offenders):-27.04.26: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..(04/27/2026 ocm ran 17h):-27.04.26: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..(04/27/2026 ocm ran 11h):-27.04.26: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</si>
  <si>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(04/27/2026 ocm ran 17h):-20.04.26; ODU MPT MC 8GHZ 3DB20773CB faulty and not available, order done to OCM
19.04.26; ODU 3DB20773CB faulty, commande en cours
19.04.26; Besoin d'un FME sur NRD_172_SAKDJE pour vérifier la chaine antennaire de l'ODU 4.3; FME Belo activé pour investigations, ETA=17H UTC..(04/27/2026 ocm ran 11h):-20.04.26; ODU MPT MC 8GHZ 3DB20773CB faulty and not available, order done to OCM
19.04.26; ODU 3DB20773CB faulty, commande en cours
19.04.26; Besoin d'un FME sur NRD_172_SAKDJE pour vérifier la chaine antennaire de l'ODU 4.3; FME Belo activé pour investigations, ETA=17H UTC</t>
  </si>
  <si>
    <t>(04/27/2026 ocm ran 17h):-27/04/2026 FME sur site travaux en cours ETR=14H30 // FME SUR SITE TRAVAUX TOUJOURS EN COURS 
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19.04.26..(04/27/2026 ocm ran 11h):-27/04/2026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t>
  </si>
  <si>
    <t>(04/27/2026 top offenders):-27.04.26: IHS : Gen and PWC Overload. - Escalated to L4
24.04.26: IHS : Gen and PWC Overload. - Escalated to L3
23/04/2026 IHS : grid outage gen overload..(04/27/2026 ocm ran 17h):-27.04.26: IHS : Gen and PWC Overload. - Escalated to L4
24.04.26: IHS : Gen and PWC Overload. - Escalated to L3
23/04/2026 IHS : grid outage gen overload..(04/27/2026 ocm ran 11h):-27.04.26: IHS : Gen and PWC Overload. - Escalated to L4
24.04.26: IHS : Gen and PWC Overload. - Escalated to L3
23/04/2026 IHS : grid outage gen overload</t>
  </si>
  <si>
    <t>(04/27/2026 top offenders):-Impacted by CTR_160_Z_Emana-Bilick-IHS (Power issue)..(04/27/2026 ocm ran 17h):-power status check ongoing..(04/27/2026 ticket):-INC-20260427-00015427…AOF en défaut …Others Transmission equipement fault</t>
  </si>
  <si>
    <t xml:space="preserve"> NRO_100_H_Bambalang ,   souci de connu , de redresseur . Point deja escaladera HIS par aocm (IHS remonre un probleme d'access du a l'insecurity..(04/27/2026 ocm ran 17h):-power status check ongoing..(04/27/2026 ocm ran 11h):-power status check ongoing</t>
  </si>
  <si>
    <t>(04/27/2026 top offenders):-27/04/2026 Grid outage // awaiting grid returned Escalation done until Armel B..(04/27/2026 cell zte):-27/04/2026 : Besoin d'analyse BO RAN..(04/27/2026 cell zte):-27/04/2026 : Besoin d'analyse BO RAN || Site down..(04/27/2026 ocm ran 17h):-27/04/2026 Grid outage // awaiting grid returned Escalation done until Armel B..(04/27/2026 ticket):-INC-20260427-00010657…2026-04-27 23:11:32…Site et traffic OK. BV recouper avec le BoRAN.</t>
  </si>
  <si>
    <t>LIT_736_Z_Mboppi-New  ,Grid outage et batterie frelon dechargee  || Actrion :installation de la betterie Frelon..(04/27/2026 top offenders):</t>
  </si>
  <si>
    <t>(04/27/2026 top offenders):..(04/27/2026 ticket):-INC-20260427-00000515…2026-04-27 07:35:19…No power issue ubaie = 53.4 v site on grid…intervention en cour en attente l accès …Others Transmission equipement fault</t>
  </si>
  <si>
    <t xml:space="preserve">(04/27/2026 top offenders):-28.04.26 FME Totat activé ETA 10H30
27.04.26: Besoin d'un FME sur CTR_213_Z_Okolo pour investigations conjointes avec le BO TX; CM-20260427-00004269; FME Totat activé pour investigations, update ASAP..(04/27/2026 ocm ran 17h):-power status check ongoing..(04/27/2026 ticket):-INC-20260427-00012882…2026-04-27 22:57:58…Besoin d'un FME sur CTR_213_Z_Okolo pour investigations conjointes avec le BO TX; CM-20260427-00004269; FME Totat activé pour investigations, update ASAP…Reset physique sur le MPR. impossible de contacter le BO pour confirmer le statut. Tout le réseau semble perturbé …PLANTAGE…Reset physique sur le MPR. impossible de contacter le BO pour confirmer le statut. Tout le réseau semble perturbé </t>
  </si>
  <si>
    <t>(04/27/2026 top offenders):-27/04/2026 Grid outage, Grid only site / Grid return awaited - Escalade L4
26/04/2026 Continuté du delestage confirmé / prochaine visite 18H - Escalade L4
24.04.26: Grid outage, Grid only site / Grid return awaited - Escalade L4
23.04.26: Grid outage, Grid only site / Grid return awaited - Escalade L3..(04/27/2026 cell zte):-23/04/2026 : Site down..(04/27/2026 ocm ran 17h):-27/04/2026 Grid outage, Grid only site / Grid return awaited - Escalade L4
26/04/2026 Continuté du delestage confirmé / prochaine visite 18H - Escalade L4
24.04.26: Grid outage, Grid only site / Grid return awaited - Escalade L4
23.04.26: Grid outage, Grid only site / Grid return awaited - Escalade L3..(04/27/2026 ocm ran 11h):-27/04/2026 Grid outage, Grid only site / Grid return awaited - Escalade L4
26/04/2026 Continuté du delestage confirmé / prochaine visite 18H - Escalade L4
24.04.26: Grid outage, Grid only site / Grid return awaited - Escalade L4
23.04.26: Grid outage, Grid only site / Grid return awaited - Escalade L3</t>
  </si>
  <si>
    <t>(04/27/2026 top offenders):-27/04/2026 26/04/2026 team en route pour Verifier la continuté du delsetage
26/04/2026 team en route pour Verifier la continuté du delsetage ETR 35min
24.04.26: Grid outage, Grid only site / Grid return awaited - Escalade L4
23.04.26: Grid outage, Grid only site / Grid return awaited - Escalade L3..(04/27/2026 cell zte):-23/04/2026 : Site down..(04/27/2026 ocm ran 17h):-27/04/2026 26/04/2026 team en route pour Verifier la continuté du delsetage
26/04/2026 team en route pour Verifier la continuté du delsetage ETR 35min
24.04.26: Grid outage, Grid only site / Grid return awaited - Escalade L4
23.04.26: Grid outage, Grid only site / Grid return awaited - Escalade L3..(04/27/2026 ocm ran 11h):-27/04/2026 26/04/2026 team en route pour Verifier la continuté du delsetage
26/04/2026 team en route pour Verifier la continuté du delsetage ETR 35min
24.04.26: Grid outage, Grid only site / Grid return awaited - Escalade L4
23.04.26: Grid outage, Grid only site / Grid return awaited - Escalade L3</t>
  </si>
  <si>
    <t xml:space="preserve">(04/27/2026 top offenders):-22.04.26: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..(04/27/2026 ocm ran 17h):-22.04.26: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..(04/27/2026 ocm ran 11h):-22.04.26: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</si>
  <si>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(04/27/2026 top offenders):-27/04/2026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L3..(04/27/2026 cell zte):-20/04/2026 : Site down..(04/27/2026 ocm ran 17h):-27/04/2026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L3..(04/27/2026 ocm ran 11h):-27/04/2026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t>
  </si>
  <si>
    <t>(04/27/2026 top offenders):-27/04/2026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L3..(04/27/2026 cell zte):-23/04/2026 : Site down..(04/27/2026 ocm ran 17h):-27/04/2026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L3..(04/27/2026 ocm ran 11h):-27/04/2026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t>
  </si>
  <si>
    <t>(04/27/2026 top offenders):-27.04.26: IHS: Grid only, no space//awaiting grid return - Escalated to L4
24.04.26: IHS: Grid only, no space//awaiting grid return - Escalated to L2..(04/27/2026 ocm ran 17h):-27.04.26: IHS: Grid only, no space//awaiting grid return - Escalated to L4
24.04.26: IHS: Grid only, no space//awaiting grid return - Escalated to L2..(04/27/2026 ocm ran 11h):-27.04.26: IHS: Grid only, no space//awaiting grid return - Escalated to L4
24.04.26: IHS: Grid only, no space//awaiting grid return - Escalated to L2</t>
  </si>
  <si>
    <t xml:space="preserve">(04/27/2026 top offenders):-27/04/2026 FME sur site pour remplacer L'ODU
27/04/2026 l'AOF est Down Oyomabang-Marche_Oyomabang et ODU UBT-T faulty commande passé ETD asap 
26/04/2026 l'AOF est Down  lODU est HS sur le FH commande mail en cours pas disponible à Yaoundé
25/04/2026 Besoin d'un fme sur site pour verifier le status du MPR fme mouhamadou activé ..(04/27/2026 ocm ran 17h):-27/04/2026 l'AOF est Down Oyomabang-Marche_Oyomabang et ODU faulty commande passé ETD asap 
26/04/2026 l'AOF est Down  lODU est HS sur le FH commande mail en cours pas disponible à Yaoundé
25/04/2026 Besoin d'un fme sur site pour verifier le status du MPR fme mouhamadou activé ..(04/27/2026 ocm ran 11h):-27/04/2026 l'AOF est Down Oyomabang-Marche_Oyomabang et ODU faulty commande passé ETD asap 
26/04/2026 l'AOF est Down  lODU est HS sur le FH commande mail en cours pas disponible à Yaoundé
25/04/2026 Besoin d'un fme sur site pour verifier le status du MPR fme mouhamadou activé </t>
  </si>
  <si>
    <t xml:space="preserve">(04/27/2026 top offenders):-27.04.26: IHS: Grid only, no space//awaiting grid return - Escalated to L4
24.04.26: IHS: Grid only, no space//awaiting grid return escalade L2 IHS ..(04/27/2026 cell zte):-24/04/2026 : Besoin d'analyse BO RAN..(04/27/2026 cell zte):-27/04/2026 : Besoin d'analyse BO RAN || Site down..(04/27/2026 ocm ran 17h):-27.04.26: IHS: Grid only, no space//awaiting grid return - Escalated to L4
24.04.26: IHS: Grid only, no space//awaiting grid return escalade L2 IHS ..(04/27/2026 ocm ran 11h):-27.04.26: IHS: Grid only, no space//awaiting grid return - Escalated to L4
24.04.26: IHS: Grid only, no space//awaiting grid return escalade L2 IHS </t>
  </si>
  <si>
    <t>(04/27/2026 top offenders):-26/04/2026 Carte core Evo faulty /not available in the system, SPM informed through an email
26/04/2026 The FME should replace the Core-ENH board at Bonaminkengue / FME activated ETA 12H UTC..(04/27/2026 ocm ran 17h):-26/04/2026 Carte core Evo faulty /not available in the system, SPM informed through an email
26/04/2026 The FME should replace the Core-ENH board at Bonaminkengue / FME activated ETA 12H UTC..(04/27/2026 ocm ran 11h):-26/04/2026 Carte core Evo faulty /not available in the system, SPM informed through an email
26/04/2026 The FME should replace the Core-ENH board at Bonaminkengue / FME activated ETA 12H UTC</t>
  </si>
  <si>
    <t>(04/27/2026 top offenders):-27/04/2026 Site nkongoa vendalise côté power..(04/27/2026 ocm ran 17h):-27/04/2026 Site nkongoa vendalise côté power..(04/27/2026 ocm ran 11h):-27/04/2026 Site nkongoa vendalise côté power</t>
  </si>
  <si>
    <t xml:space="preserve"> CTR_629_Z_Nkongoa(CTR-629), Site nkongoa vendalise côté power..(04/27/2026 top offenders):-Impacted by CTR_629_Z_Nkongoa(CTR-629)..(04/27/2026 ocm ran 17h):-Impacted by CTR_629_Z_Nkongoa(CTR-629)..(04/27/2026 ocm ran 11h):-Impacted by CTR_629_Z_Nkongoa(CTR-629)</t>
  </si>
  <si>
    <t>(04/27/2026 top offenders):-27/04/2026 Grid outage grid only site /Grid return awaited..(04/27/2026 cell zte):-27/04/2026 : Besoin d'analyse BO RAN..(04/27/2026 cell zte):-27/04/2026 : Besoin d'analyse BO RAN || Site down..(04/27/2026 ocm ran 17h):-27/04/2026 Grid outage grid only site /Grid return awaited..(04/27/2026 ocm ran 11h):-27/04/2026 Grid outage grid only site /Grid return awaited</t>
  </si>
  <si>
    <t xml:space="preserve">(04/27/2026 ocm ran 17h):-17/04/2026 Carte EAC (3DB19417AA )  faulty commandée passé pas disponible point transmis a OCM 
16/04/2026 Besoin d'un fme sur site pour verifier le status du MPR et la chaine antennaire de l ODU FME desmond activé ETA asap ..(04/27/2026 ocm ran 11h):-17/04/2026 Carte EAC (3DB19417AA )  faulty commandée passé pas disponible point transmis a OCM 
16/04/2026 Besoin d'un fme sur site pour verifier le status du MPR et la chaine antennaire de l ODU FME desmond activé ETA asap </t>
  </si>
  <si>
    <t>(04/27/2026 ocm ran 17h):-27.04.26; Access banned by Separatist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town..(04/27/2026 ocm ran 11h):-27.04.26; Access banned by Separatist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</si>
  <si>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(04/27/2026 ocm ran 17h):-27/04/2026 |access negotiation ongoing
26/04/2026 Need FME on site to check ODU 4.2 and entenna chain / FME Donald manage with L0..(04/27/2026 ocm ran 11h):-27/04/2026 |access negotiation ongoing
26/04/2026 Need FME on site to check ODU 4.2 and entenna chain / FME Donald manage with L0..(04/27/2026 ticket):-INC-20260427-00018430…	Active// No power issue on site Ubaie; 54.8V site on BATTERY, The FME TX Julien (+237 6 93 09 58 49) from Huawei is informed…Others Transmission equipement fault</t>
  </si>
  <si>
    <t>(04/27/2026 top offenders):-27/04/2026 : Need BO RAN analysis || Closed after reset but FME should check ABIA module..(04/27/2026 cell nokia):-27/04/2026 : Need BO RAN analysis..(04/27/2026 cell nokia):-27/04/2026 : Need BO RAN analysis || Closed after reset but FME should check ABIA module</t>
  </si>
  <si>
    <t>(04/27/2026 top offenders):-power status check ongoing..(04/27/2026 ocm ran 11h):-power status check ongoing..(04/27/2026 ticket):-INC-20260427-00017759…	No Power Issue on Site, U = 53.8V and Site is on Gen. TX FME Willy Ngouni 699759164 / Huawei is informed.…Others Transmission equipement fault</t>
  </si>
  <si>
    <t>(04/27/2026 top offenders):-power status check ongoing..(04/27/2026 ocm ran 17h):-power status check ongoing..(04/27/2026 ticket):-INC-20260427-00012495…2026-04-27 20:51:41…Analysis ongoing…site up…Others Transmission equipement fault</t>
  </si>
  <si>
    <t>(04/27/2026 top offenders):-27.04.26: Grid outage // awaiting grid return..(04/27/2026 ticket):-INC-20260427-00013883…2026-04-27 20:31:13…Grid outage // awaiting grid returned</t>
  </si>
  <si>
    <t>(04/27/2026 top offenders):-28/04/2026 FME sur site 
27/04/2026 ODU en cours de dementelement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UTC..(04/27/2026 ocm ran 17h):-
27/04/2026 ODU en cours de dementelement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UTC..(04/27/2026 ocm ran 11h):-22.04.26;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</si>
  <si>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(04/27/2026 top offenders):-21.04.26;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0..(04/27/2026 ocm ran 17h):-21.04.26;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0..(04/27/2026 ocm ran 11h):-21.04.26;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</si>
  <si>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(04/27/2026 top offenders):-27.04.26: Camusat: innvestigation ongoing / Our FME is trying to reach the level 0..(04/27/2026 ocm ran 17h):-power status check ongoing..(04/27/2026 ocm ran 11h):-power status check ongoing</t>
  </si>
  <si>
    <t>(04/27/2026 top offenders):-27/04/2026 : Besoin d'analyse BO RAN || GPS Instability..(04/27/2026 cell zte):-27/04/2026 : Besoin d'analyse BO RAN..(04/27/2026 cell zte):-27/04/2026 : Besoin d'analyse BO RAN || GPS Instability</t>
  </si>
  <si>
    <t>(04/27/2026 ocm ran 17h):-power status check ongoing..(04/27/2026 ocm ran 11h):-power status check ongoing</t>
  </si>
  <si>
    <t>(04/27/2026 top offenders):-27/04/2026 : Check breaker and  interconnection FRMF (sfp, optical fiber) between system and radio module, swap its if needed..(04/27/2026 cell nokia):-27/04/2026 : Check breaker and  interconnection FRMF (sfp, optical fiber) between system and radio module, swap its if needed..(04/27/2026 ocm ran 11h):-27/04/2026 besoin d'un fme sur site pour verifier le status du MPR et la chaine antennaire de l ODU FME activé ETA asap ..(04/27/2026 ticket):-INC-20260427-00000578…Others Transmission equipement fault</t>
  </si>
  <si>
    <t>(04/27/2026 top offenders):..(04/27/2026 ticket):-INC-20260427-00000416…power issue here the power guy taken point …Others Transmission equipement fault</t>
  </si>
  <si>
    <t>(04/27/2026 top offenders):-27/04/2026 : Power issue || Mail sent to IHS..(04/27/2026 cell zte):-27/04/2026 : Power issue || Mail sent to IHS</t>
  </si>
  <si>
    <t>(04/27/2026 top offenders):-27/04/2026 : Power instability || Mail sent to Camusat..(04/27/2026 cell huawei):-27/04/2026 : Power instability || Mail sent to Camusat..(04/27/2026 ocm ran 11h):-power status check ongoing</t>
  </si>
  <si>
    <t>(04/27/2026 top offenders):..(04/27/2026 ticket):-INC-20260427-00002914…Grid outage gen failed to start due to battery GE discharged causing by satiic charger faulty/Gen manually started with external battery…Grid outage gen failed to start due to battery GE discharged causing by satiic charger faulty/Gen manually started with external battery…GE Fault</t>
  </si>
  <si>
    <t xml:space="preserve">(04/27/2026 ocm ran 17h):-27/04/2026 FME eric activé manage avec level 0 
Besoin d'un fme sur site pour verifier le status du MPR et la chaine antennaire de l ODU 3/1 ..(04/27/2026 ocm ran 11h):-power status check ongoing..(04/27/2026 ticket):-INC-20260427-00005299…2026-04-27 22:28:50…activer le FME pour check de la chaine antennaire en local et verifier le statut des ODUs.
Pas de signal recu a Tekelle.…unknown reason </t>
  </si>
  <si>
    <t xml:space="preserve">(04/27/2026 top offenders):-27/04/2026 : Check breaker and  interconnection FRGU (sfp, optical fiber) between system and radio module, swap its if needed ||FME Mezazem activer || Action non aboutti avec le vel 0 || FME ira sur site demain 28/04/2026 ..(04/27/2026 cell nokia):-27/04/2026 : Check breaker and  interconnection FRGU (sfp, optical fiber) between system and radio module, swap its if needed ||FME Mezazem activer ..(04/27/2026 cell nokia):-27/04/2026 : Check breaker and  interconnection FRGU (sfp, optical fiber) between system and radio module, swap its if needed ||FME Mezazem activer || Action non aboutti avec le vel 0 || FME ira sur site demain 28/04/2026 </t>
  </si>
  <si>
    <t xml:space="preserve">(04/27/2026 top offenders):-24/03/2026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</si>
  <si>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(04/27/2026 ocm ran 17h):-27/04/2026  Nouvel ETR=28.04.26
23.04.26: En attente d'un nouvel ETR de l'ing OCM
20.04.26; Nouvel ETR=22.04.26
13/04/2026 Relance OCM en attente de retour
10.04.26; Nouvel ETR=12.04.26
07.04.26; Site UE relay, nouvel ETR=09.04.26..(04/27/2026 ocm ran 11h):-23.04.26: En attente d'un nouvel ETR de l'ing OCM
20.04.26; Nouvel ETR=22.04.26
13/04/2026 Relance OCM en attente de retour
10.04.26; Nouvel ETR=12.04.26
07.04.26; Site UE relay, nouvel ETR=09.04.26</t>
  </si>
  <si>
    <t>Songloulou-IHS_LIT_200 (TX issue)..(04/27/2026 top offenders):-Impacted by Songloulou-IHS_LIT_200 (TX issue)..(04/27/2026 ocm ran 17h):-Impacted by Songloulou-IHS_LIT_200 (TX issue)..(04/27/2026 ocm ran 11h):-Impacted by Songloulou-IHS_LIT_200 (TX issue)</t>
  </si>
  <si>
    <t>(04/27/2026 top offenders):-27/04/2026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UTC..(04/27/2026 ocm ran 17h):-
27/04/2026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UTC..(04/27/2026 ocm ran 11h):-27/04/2026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</si>
  <si>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(04/27/2026 cell nokia):-23/04/2026 : Relance faite hier 
22/04/2026 : Cable d'alimentation SPM vandaliser
21/04/2026 : Check breaker and  interconnection FXED, FXDB, FRMF (sfp, optical fiber) between system and radio module, swap its if needed || FME Tsafack ervis activer..(04/27/2026 cell nokia):-23/04/2026 : Relance faite hier 
22/04/2026 : Cable d'alimentation SPM vandaliser
21/04/2026 : Check breaker and  interconnection FXED, FXDB, FRMF (sfp, optical fiber) between system and radio module, swap its if needed || FME Tsafack ervis activer..(04/27/2026 ticket):-INC-20260427-00001240…impacté par mazavou…Others Transmission equipement fault</t>
  </si>
  <si>
    <t>(04/27/2026 ocm ran 17h):-27/06/2026 Access banned by Separatist
24.04.26; Access banned by Separatist
23.04.26: FME en route pour le site, ETA=13H UTC // Red zone 
22.04.26; Besoin d'un FME sur site pour vérifier l'état du FAN du MPR et le remplacer au besoin, PN: 3DB18134BBAD01 FME activé eta asap "..(04/27/2026 ocm ran 11h):-27/06/2026 Access banned by Separatist
24.04.26; Access banned by Separatist
23.04.26: FME en route pour le site, ETA=13H UTC // Red zone 
22.04.26; Besoin d'un FME sur site pour vérifier l'état du FAN du MPR et le remplacer au besoin, PN: 3DB18134BBAD01 FME activé eta asap "</t>
  </si>
  <si>
    <t>(04/27/2026 ocm ran 17h):-21.04.26;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arrivés..(04/27/2026 ocm ran 11h):-21.04.26;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</si>
  <si>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(04/27/2026 ocm ran 17h):-
27.04.26; Access banned by Separatist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L5..(04/27/2026 ocm ran 11h):-
27.04.26; Access banned by Separatist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</si>
  <si>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(04/27/2026 cell nokia):-27/04/2026 : Road blocked No traffic 
24/04/2026 : Road blocked No traffic 
23/04/2026 : Feedback RM : Road blocked No traffic 
21/04/2026 : Feedback RM: Road blocked No traffic || Access issue  
20/04/2026 : Ghost town 
18/04/2026 : Check breaker and  interconnection FXDB (sfp, optical fiber) between system and radio module, swap its if neede..(04/27/2026 cell nokia):-27/04/2026 : Road blocked No traffic 
24/04/2026 : Road blocked No traffic 
23/04/2026 : Feedback RM : Road blocked No traffic 
21/04/2026 : Feedback RM: Road blocked No traffic || Access issue  
20/04/2026 : Ghost town 
18/04/2026 : Check breaker and  interconnection FXDB (sfp, optical fiber) between system and radio module, swap its if neede</t>
  </si>
  <si>
    <t>(04/27/2026 ocm ran 17h):-P1 incident at Bambalang..(04/27/2026 ocm ran 11h):-P1 incident at Bambalang..(04/27/2026 ticket):-INC-20260427-00002500…Site up without any action on my part …Others Transmission equipement fault</t>
  </si>
  <si>
    <t>(04/27/2026 top offenders):..(04/27/2026 ticket):-INC-20260427-00010498</t>
  </si>
  <si>
    <t>(04/27/2026 top offenders):..(04/27/2026 ticket):-INC-20260427-00001715…2026-04-27 06:57:25…The Optim Link Radio Ekoumdoum_Ekie-Nodal is cut so please to involve CDS…Auto TT closure RCA…Others Transmission equipement fault</t>
  </si>
  <si>
    <t>(04/27/2026 ocm ran 17h):-26/04/2026 ODUs expedié de Garoua est arrivé mais L'ODU expedié de Ngaoundere n'est pas encore arrivé ETD=26.04.26
24.04.26: ODUs disponible à Garoua, à expédier vers Maroua, ETD=25.04.26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ASAP..(04/27/2026 ocm ran 11h):-26/04/2026 ODUs expedié de Garoua est arrivé mais L'ODU expedié de Ngaoundere n'est pas encore arrivé ETD=26.04.26
24.04.26: ODUs disponible à Garoua, à expédier vers Maroua, ETD=25.04.26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ASAP..(04/27/2026 ticket):-INC-20260427-00002531…2026-04-27 10:32:40…No power issue, Ubaie = 54.5V site on GEN. TX FME Yaya 694806622 / HUAWEI is informed.…Others Transmission equipement fault</t>
  </si>
  <si>
    <t>(04/27/2026 ocm ran 17h):-power status check ongoing..(04/27/2026 ticket):-INC-20260427-00007772…2026-04-27 22:31:42…FME Mamoudou is on site, Escalation done until Alphonse T</t>
  </si>
  <si>
    <t>-Impacted by CTR_519_Z_Entree-Cite-Verte-IHS(CTR-519..(04/27/2026 top offenders):-Impacted by CTR_519_Z_Entree-Cite-Verte-IHS(CTR-519)..(04/27/2026 ocm ran 17h):-Impacted by CTR_519_Z_Entree-Cite-Verte-IHS(CTR-519)..(04/27/2026 ticket):-INC-20260427-00010264…2026-04-27 20:22:29…Bo Trans analyse en cours…power issue (grid outage)…Others Transmission equipement fault</t>
  </si>
  <si>
    <t>(04/27/2026 cell nokia):-27/04/2026 : Need BO RAN analysis..(04/27/2026 cell nokia):-27/04/2026 : Need BO RAN analysisM || Closed after reset</t>
  </si>
  <si>
    <t>(04/27/2026 top offenders):-27/04/2026 FME HIPOLITE activé eta asap 
Besoin d'un fme sur site de  MPR_GALE  pour verifier le status de L ODU 5/2 ..(04/27/2026 ocm ran 17h):-27/04/2026 FME HIPOLITE activé eta asap 
Besoin d'un fme sur site de  MPR_GALE  pour verifier le status de L ODU 5/2 ..(04/27/2026 ocm ran 11h):-power status check ongoing..(04/27/2026 ticket):-INC-20260427-00005651…2026-04-28 03:59:14…Activer le FME pour check de la chaine antennaire sur le site de Gale, check des radio 5.2 et 6.2.
refaire le cable et remplacer les ODUs le cas echeant.</t>
  </si>
  <si>
    <t>(04/27/2026 top offenders):..(04/27/2026 ticket):-INC-20260427-00000378…2026-04-27 02:48:57…The technician will be on site ETA 04h30.</t>
  </si>
  <si>
    <t>(04/27/2026 top offenders):-27/04/2026 : Need BO RAN analysis || Closed after reset but FME should check and replace SFP if needed..(04/27/2026 cell nokia):-27/04/2026 : Need BO RAN analysis..(04/27/2026 cell nokia):-27/04/2026 : Need BO RAN analysis || Closed after reset but FME should check and replace SFP if needed..(04/27/2026 ticket):-INC-20260427-00001125…power issue …Others Transmission equipement fault</t>
  </si>
  <si>
    <t xml:space="preserve">(04/27/2026 top offenders):-Impacted by LIT_209_Z_Cellucam-New (Power issue)..(04/27/2026 ticket):-INC-20260427-00015438…2026-04-27 21:54:46…FME is trying to get a level0…power issue observed at Cellucam new Camusat support team is managing it we are following up </t>
  </si>
  <si>
    <t>(04/27/2026 top offenders):-27.04.26: Camusat: FME is trying to get a level0..(04/27/2026 ticket):-INC-20260427-00015432…2026-04-27 21:54:46…FME is trying to get a level0</t>
  </si>
  <si>
    <t xml:space="preserve">(04/27/2026 top offenders):-Impacted by LIT_209_Z_Cellucam-New (Power issue)..(04/27/2026 ticket):-INC-20260427-00015436…2026-04-27 21:54:46…FME is trying to get a level0…power issue observed at Cellucam new Camusat support team is managing it we are following up </t>
  </si>
  <si>
    <t>(04/27/2026 top offenders):..(04/27/2026 ticket):-INC-20260427-00009869</t>
  </si>
  <si>
    <t>(04/27/2026 top offenders):-27/04/2026 : Besoin d'analyse BO RAN || UBBP in slot 5 : need a reset on site..(04/27/2026 cell huawei):-27/04/2026 : Besoin d'analyse BO RAN || UBBP in slot 5 : need a reset on site..(04/27/2026 cell huawei):-27/04/2026 : Besoin d'analyse BO RAN || UBBP in slot 5 : need a reset on site</t>
  </si>
  <si>
    <t>(04/27/2026 top offenders):-27/04/2026 : Besoin d'analyse BO RAN || RRU 71 faulty : RF Unit DC Input Power Failure. Verifier l'alimentation de la RRU 71..(04/27/2026 cell huawei):-27/04/2026 : Besoin d'analyse BO RAN || RRU 71 faulty : RF Unit DC Input Power Failure. Verifier l'alimentation de la RRU 71..(04/27/2026 cell huawei):-27/04/2026 : Besoin d'analyse BO RAN || RRU 71 faulty : RF Unit DC Input Power Failure. Verifier l'alimentation de la RRU 71..(04/27/2026 ticket):-INC-20260427-00008527…Others Transmission equipement fault</t>
  </si>
  <si>
    <t>(04/27/2026 top offenders):-27/04/2026 : Besoin d'analyse BO RAN..(04/27/2026 cell zte):-27/04/2026 : Besoin d'analyse BO RAN</t>
  </si>
  <si>
    <t>(04/27/2026 top offenders):..(04/27/2026 ticket):-INC-20260427-00011753</t>
  </si>
  <si>
    <t>(04/27/2026 top offenders):-power status check ongoing..(04/27/2026 ocm ran 11h):-power status check ongoing..(04/27/2026 ticket):-INC-20260427-00005048…2026-04-27 10:25:47…Nous constatons l'indisponibilité de MABANDA4-IHS dû à un souci d'énergie vu la coupure simultanée de l'AOF et la MW.
Merci de vérifier l'énergie à  MABANDA4-IHS.
Si énergie ok, dépêcher un FME pour investigation et troubleshooting au besoin avec le BO.…power issue here the power guy taken point …Others Transmission equipement fault</t>
  </si>
  <si>
    <t>(04/27/2026 cell nokia):-27/04/2026 : Need BO RAN analysis..(04/27/2026 cell nokia):-27/04/2026 : Need BO RAN analysis || Closed after reset..(04/27/2026 ocm ran 17h):-power status check ongoing..(04/27/2026 ocm ran 11h):-power status check ongoing..(04/27/2026 ticket):-INC-20260427-00015601…Others Transmission equipement fault</t>
  </si>
  <si>
    <t>(04/27/2026 top offenders):-28/04/2026 FME sur site 
27/04/2026 fme hipolite actvé eta asap 
Besoin d'un fme sur site pour verifier le le status du MPR et la chaine antennaire de l ODU 3/1 ..(04/27/2026 ocm ran 17h):-27/04/2026 fme hipolite actvé eta asap 
Besoin d'un fme sur site pour verifier le le status du MPR et la chaine antennaire de l ODU 3/1 ..(04/27/2026 ticket):-INC-20260427-00008842…2026-04-28 02:57:02…	No Power Issue on site, U =56V and Site on GEN. TX FME Hypolite 694315331 of HUAWEI is informed…Others</t>
  </si>
  <si>
    <t>(04/27/2026 cell nokia):-27/04/2026 : Need BO RAN analysis..(04/27/2026 cell nokia):-27/04/2026 : Need BO RAN analysis || Closed after reset but check and replace FRGU..(04/27/2026 ocm ran 17h):-power status check ongoing..(04/27/2026 ocm ran 11h):-power status check ongoing..(04/27/2026 ticket):-INC-20260427-00014632</t>
  </si>
  <si>
    <t>(04/27/2026 top offenders):-power status check ongoing..(04/27/2026 ocm ran 11h):-power status check ongoing</t>
  </si>
  <si>
    <t xml:space="preserve">(04/27/2026 top offenders):-27/04/2026 : FME a recu la SFP ce jour || Intervention prevue pour demain 27/04/2026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..(04/27/2026 cell nokia):-27/04/2026 : FME a recu la SFP ce jour || Intervention prevue pour demain 27/04/2026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..(04/27/2026 cell nokia):-27/04/2026 : FME a recu la SFP ce jour || Intervention prevue pour demain 27/04/2026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</si>
  <si>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 xml:space="preserve">(04/27/2026 top offenders):-27/04/2026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..(04/27/2026 ocm ran 17h):-27/04/2026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..(04/27/2026 ocm ran 11h):-27/04/2026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</si>
  <si>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(04/27/2026 ocm ran 17h):-27.04.26; Access banned by Separatist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DG..(04/27/2026 ocm ran 11h):-27.04.26; Access banned by Separatist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</si>
  <si>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(04/27/2026 top offenders):-23/04/2026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Modem..(04/27/2026 cell nokia):-23/04/2026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Modem..(04/27/2026 cell nokia):-23/04/2026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Modem..(04/27/2026 ticket):-INC-20260427-00000534…Others Transmission equipement fault</t>
  </si>
  <si>
    <t xml:space="preserve">(04/27/2026 top offenders):-27/04/2026 Retour projet en attente du GO de Fadimatou 
24/04/2026 Travaux de swap en cours ..(04/27/2026 ocm ran 17h):-27/04/2026 Retour projet en attente du GO de Fadimatou 
24/04/2026 Travaux de swap en cours ..(04/27/2026 ocm ran 11h):-27/04/2026 Retour projet en attente du GO de Fadimatou 
24/04/2026 Travaux de swap en cours </t>
  </si>
  <si>
    <t>(04/27/2026 top offenders):-27/04/2026 Besoin d'un fme sur site pour verifier le le status du MPR et la chaine antennaire de l ODU 4/1 FME HIPOLITE ACTIVE..(04/27/2026 ocm ran 17h):-27/04/2026 Besoin d'un fme sur site pour verifier le le status du MPR et la chaine antennaire de l ODU 4/1 FME HIPOLITE ACTIVE..(04/27/2026 ticket):-INC-20260427-00008942…2026-04-27 18:31:56…No power Issue on site, U = 52.9V and Site is on GEN. TX FME Hypolithe 694315331 / Huawei is informed.…Others Transmission equipement fault</t>
  </si>
  <si>
    <t>(04/27/2026 ocm ran 11h):-power status check ongoing..(04/27/2026 ticket):-INC-20260427-00017015…2026-04-28 02:55:17…	No Power Issue on Site, U = 54.4V and Site is on GEN. TX FME SALVADORE 670353980 / HUAWEI is informed…Others</t>
  </si>
  <si>
    <t>(04/27/2026 top offenders):-power status check ongoing..(04/27/2026 ocm ran 11h):-power status check ongoing..(04/27/2026 ticket):-INC-20260427-00006622…2026-04-27 12:17:28…fme will be on site ETA ASAP</t>
  </si>
  <si>
    <t>impacted by  LIT_666_Z_Parcours-Vita(LIT-666), probleme d'energie..(04/27/2026 top offenders):-power status check ongoing..(04/27/2026 ticket):-INC-20260427-00010682…Site impacté par makepe parcours vita qui est un site Grid only.…Others Transmission equipement fault</t>
  </si>
  <si>
    <t>(04/27/2026 top offenders):..(04/27/2026 ticket):-INC-20260427-00012651…Others Transmission equipement fault</t>
  </si>
  <si>
    <t>LIT_666_Z_Parcours-Vita(LIT-666), probleme d'energie ..(04/27/2026 top offenders):-27/04/2026 : Besoin d'analyse BO RAN..(04/27/2026 cell zte):-27/04/2026 : Besoin d'analyse BO RAN..(04/27/2026 ticket):-INC-20260427-00010684…2026-04-27 16:07:27…Remplacement du démarreur GE…Remplacement du démarreur GE par notre technicien…Others…le démarreur du GE est passé HS ce qui à cause l'arret du GE</t>
  </si>
  <si>
    <t>(04/27/2026 top offenders):..(04/27/2026 ticket):-INC-20260427-00002736…Grid outage gen failed to start due to primiomg pump faulty//We change priming pump and site on gen…Grid outage gen failed to start due to primiomg pump faulty//We change priming pump and site on gen…GE Fault</t>
  </si>
  <si>
    <t>(04/27/2026 top offenders):..(04/27/2026 ticket):-INC-20260427-00008851</t>
  </si>
  <si>
    <t>LIT_138_Z_Sackbayeme(LIT-138) ,defaut , Disjoncteur dans la baie TX..(04/27/2026 top offenders):-power status check ongoing..(04/27/2026 ocm ran 11h):-power status check ongoing..(04/27/2026 ticket):-INC-20260427-00005917…we check the power issue on site to Sackbayeme…Others Transmission equipement fault</t>
  </si>
  <si>
    <t xml:space="preserve">(04/27/2026 top offenders):-27/04/2026 FM manage avec le level 0 sur moloundou ETA=12H UTC 
26/04/2026 Need FME on the site to check iDirect &amp; IBUC status, FME Hugues Hachua activated ETA ASAP ..(04/27/2026 ocm ran 11h):-27/04/2026 FM manage avec le level 0 sur moloundou ETA=12H UTC 
26/04/2026 Need FME on the site to check iDirect &amp; IBUC status, FME Hugues Hachua activated ETA ASAP </t>
  </si>
  <si>
    <t xml:space="preserve">(04/27/2026 cell nokia):-
27/04/2026 : Ghost town 
24/04/2026 : Acess issue 
22/04/2026 : Need BO RAN analysis || Check and replace ABIA || Acess issue ..(04/27/2026 cell nokia):-
24/04/2026 : Acess issue 
22/04/2026 : Need BO RAN analysis || Check and replace ABIA || Acess issue </t>
  </si>
  <si>
    <t>(04/27/2026 cell nokia):-
27/04/2026 : Ghost town 
23/04/2026 : Check and replace ABIA || Acess issue || UP After remote reset..(04/27/2026 cell nokia):-23/04/2026 : Check and replace ABIA || Acess issue || UP After remote reset</t>
  </si>
  <si>
    <t>(04/27/2026 top offenders):-27/04/2026 : Need BO RAN analysis || Closed after reset but power check needed..(04/27/2026 cell nokia):-27/04/2026 : Need BO RAN analysis..(04/27/2026 cell nokia):-27/04/2026 : Need BO RAN analysis || Closed after reset but power check needed</t>
  </si>
  <si>
    <t>(04/27/2026 top offenders):-27/04/2026 : Need BO RAN analysis || Closed after reset but FME should check and replace FBBC..(04/27/2026 cell nokia):-27/04/2026 : Need BO RAN analysis..(04/27/2026 cell nokia):-27/04/2026 : Need BO RAN analysis || Closed after reset but FME should check and replace FBBC</t>
  </si>
  <si>
    <t>impacted by impacted by  LIT_666_Z_Parcours-Vita(LIT-666)..(04/27/2026 top offenders):-power status check ongoing..(04/27/2026 ticket):-INC-20260427-00010679…power issue grid outage no backup awaiting grid return …Others Transmission equipement fault</t>
  </si>
  <si>
    <t>(04/27/2026 top offenders):-27/04/2026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managing..(04/27/2026 ocm ran 17h):-27/04/2026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managing..(04/27/2026 ocm ran 11h):-27/04/2026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</si>
  <si>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xml:space="preserve">(04/27/2026 cell nokia):-27/04/2026 : Need BO RAN analysis..(04/27/2026 cell nokia):-27/04/2026 : Need BO RAN analysis || Check and clean jumper, port 2 &amp; 3 of AHPMDA || FME dominique activer || ETA : 28/04/2026 </t>
  </si>
  <si>
    <t>LIT_666_Z_Parcours-Vita(LIT-666), probleme d'energie..(04/27/2026 top offenders):-power status check ongoing..(04/27/2026 ticket):-INC-20260427-00010503…Site impacté par makepe parcours vita qui est un site Grid only.…Others Transmission equipement fault</t>
  </si>
  <si>
    <t>LIT_666_Z_Parcours-Vita(LIT-666), probleme d'energie..(04/27/2026 top offenders):-power status check ongoing..(04/27/2026 ticket):-INC-20260427-00010687…Site impacté par makepe parcours vita qui est un site Grid only.…Others Transmission equipement fault</t>
  </si>
  <si>
    <t>(04/27/2026 top offenders):-27/04/2026 : Need BO RAN analysis ..(04/27/2026 cell nokia):-27/04/2026 : Need BO RAN analysis ..(04/27/2026 ticket):-INC-20260427-00015274…2026-04-27 22:47:36…Site U-relay…Site Satelitaire Forte pluie dans la zone .
Site up en observation.</t>
  </si>
  <si>
    <t>(04/27/2026 ocm ran 17h):-27/04/2026 FME stanley activé manage avec le level 0
Besoi d'un fme pour verifier le status de RTN ..(04/27/2026 ocm ran 11h):-power status check ongoing</t>
  </si>
  <si>
    <t>(04/27/2026 cell nokia):-27/04/2026 : Need BO RAN analysis  || Closed after reset but FME should check ABIA/BBMOD-3 module..(04/27/2026 ticket):-INC-20260427-00011947</t>
  </si>
  <si>
    <t>(04/27/2026 cell nokia):-
27/04/2026 : Ghost town 
23/04/2026 : Check breaker and  interconnection AREA(sfp, optical fiber) between system and radio module, swap its if needed|| ETA : 24/04/2026 || UP After remote reset..(04/27/2026 cell nokia):-23/04/2026 : Check breaker and  interconnection AREA(sfp, optical fiber) between system and radio module, swap its if needed|| ETA : 24/04/2026 || UP After remote reset</t>
  </si>
  <si>
    <t>EXN_011_N_Kaele  , probleme d'energie , chute de tenssion  U=46v ..(04/27/2026 ocm ran 17h):-power status check ongoing..(04/27/2026 ticket):-INC-20260427-00013206…Others Transmission equipement fault</t>
  </si>
  <si>
    <t>(04/27/2026 ocm ran 11h):-power status check ongoing..(04/27/2026 ticket):-INC-20260427-00010196</t>
  </si>
  <si>
    <t xml:space="preserve">(04/27/2026 cell nokia):-27/04/2026 : Need BO RAN analysis || Check and replace FXDB || FME Hugues activer ..(04/27/2026 cell nokia):-27/04/2026 : Need BO RAN analysis || Check and replace FXDB || FME Hugues activer || Un reset a ete effectuer mais les cellules demeures down || FME ira sur site demain 28/04/2026 </t>
  </si>
  <si>
    <t>SUO_040_H_Tinto..(04/27/2026 ocm ran 17h):-Impacted by SUO_040_H_Tinto..(04/27/2026 ocm ran 11h):-power status check ongoing</t>
  </si>
  <si>
    <t>(04/27/2026 ocm ran 11h):-power status check ongoing..(04/27/2026 ticket):-INC-20260427-00015726…Others Transmission equipement fault</t>
  </si>
  <si>
    <t xml:space="preserve">(04/27/2026 cell nokia):-27/04/2026 : Need BO RAN analysis..(04/27/2026 cell nokia):-27/04/2026 : Need BO RAN analysis || Check and clean jumper, port 1 of FXDB || Access issue </t>
  </si>
  <si>
    <t xml:space="preserve">(04/27/2026 cell nokia):-27/04/2026 : Need BO RAN analysis..(04/27/2026 cell nokia):-27/04/2026 : Need BO RAN analysis || Check and clean jumper, port 1 of FRGU || ETA : 28/04/2026 </t>
  </si>
  <si>
    <t>(04/27/2026 ocm ran 17h):-power status check ongoing..(04/27/2026 ticket):-INC-20260427-00013625</t>
  </si>
  <si>
    <t>impacté par mazavou,Hello Victorine.
FME manage avec le level 0 qui est sur site et en parallèle il est aussi en chemin ETA 09 :00.…RCA attendu de CAMUSAT…Others…Probleme d'energie..(04/27/2026 ticket):-INC-20260427-00001161…impacté par mazavou…Others Transmission equipement fault</t>
  </si>
  <si>
    <t>impacté par mazavou,Hello Victorine.
FME manage avec le level 0 qui est sur site et en parallèle il est aussi en chemin ETA 09 :00.…RCA attendu de CAMUSAT…Others…Probleme d'energie..(04/27/2026 top offenders):..(04/27/2026 ticket):-INC-20260427-00001160…impacté par mazavou…Others Transmission equipement fault</t>
  </si>
  <si>
    <t>IMPACTED BY OLEMBE CTR_080…GE Fault..(04/27/2026 ticket):-INC-20260427-00011232…IMPACTED BY OLEMBE CTR_080…GE Fault</t>
  </si>
  <si>
    <t>(04/27/2026 cell nokia):-27/04/2026 : Need BO RAN analysis..(04/27/2026 cell nokia):-27/04/2026 : Need BO RAN analysis || Check and clean jumper, port 2 of FRGU</t>
  </si>
  <si>
    <t>(04/27/2026 cell zte):-27/04/2026 : Besoin d'analyse BO RAN..(04/27/2026 cell zte):-27/04/2026 : Besoin d'analyse BO RAN || Fme should check and clean port 4 on RRU 52..(04/27/2026 ticket):-INC-20260427-00011388…Network issue …Others Transmission equipement fault</t>
  </si>
  <si>
    <t>(04/27/2026 ticket):-INC-20260427-00013651</t>
  </si>
  <si>
    <t>(04/27/2026 cell nokia):-27/04/2026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..(04/27/2026 cell nokia):-27/04/2026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..(04/27/2026 ticket):-INC-20260427-00001913…up après avoir redémarrer le groupe…Others</t>
  </si>
  <si>
    <t>(04/27/2026 ocm ran 17h):-power status check ongoing..(04/27/2026 ticket):-INC-20260427-00013633…Power issue 
Technicien power suit le point …Others Transmission equipement fault</t>
  </si>
  <si>
    <t>(04/27/2026 cell nokia):-27/04/2026 : Intervention plan for 29/04/2026 
24/04/2026 : Check and clean FRGU ant 5  || FME charlie activer ||Attende du Work Permis ..(04/27/2026 cell nokia):-27/04/2026 : Intervention plan for 29/04/2026 
24/04/2026 : Check and clean FRGU ant 5  || FME charlie activer ||Attende du Work Permis ..(04/27/2026 ocm ran 11h):-power status check ongoing</t>
  </si>
  <si>
    <t>LIT_138_Z_Sackbayeme(LIT-138) ,defaut , Disjoncteur dans la baie TX..(04/27/2026 cell nokia):-27/04/2026 : Check and replace FRGU || ETA : 28/04/2026 ..(04/27/2026 ocm ran 11h):-power status check ongoing..(04/27/2026 ticket):-INC-20260427-00005633…we check the power issue on site to Sackbayeme…Others Transmission equipement fault</t>
  </si>
  <si>
    <t>(04/27/2026 cell huawei):-27/04/2026 : Besoin d'analyse BO RAN || Configured Capacity Limit Exceeding Licensed Limit..(04/27/2026 cell huawei):-27/04/2026 : Besoin d'analyse BO RAN || Configured Capacity Limit Exceeding Licensed Limit</t>
  </si>
  <si>
    <t>(04/27/2026 ocm ran 11h):-power status check ongoing..(04/27/2026 ticket):-INC-20260427-00009782…Others Transmission equipement fault</t>
  </si>
  <si>
    <t>EXN_011_N_Kaele  , probleme d'energie , chute de tenssion  U=46v ..(04/27/2026 ticket):-INC-20260427-00013172…Others Transmission equipement fault</t>
  </si>
  <si>
    <t>(04/27/2026 cell nokia):-27/04/2026 : Check breaker and  interconnection AREA(sfp, optical fiber) between system and radio module, swap its if needed..(04/27/2026 ticket):-INC-20260427-00004769…2026-04-27 10:33:57…Rectifiers hanging // Rectifiers reset…Rectifiers hanging // Rectifiers reset…Others Transmission equipement fault</t>
  </si>
  <si>
    <t>(04/27/2026 ticket):-INC-20260427-00003192…site vandalisé …Others Transmission equipement fault</t>
  </si>
  <si>
    <t>EXN_011_N_Kaele  , probleme d'energie , chute de tenssion  U=46v ..(04/27/2026 ticket):-INC-20260427-00013035…2026-04-27 18:56:06…	Bad grid voltage, Gen failed to start. // Grid switched off and Manual start of Gen.…IHS…Others…Probleme energie, chute de tension, U:46V</t>
  </si>
  <si>
    <t>EXN_011_N_Kaele  , probleme d'energie , chute de tenssion  U=46v ..(04/27/2026 ticket):-INC-20260427-00013040…Others Transmission equipement fault</t>
  </si>
  <si>
    <t>(04/27/2026 cell zte):-27/04/2026 : Besoin d'analyse BO RAN..(04/27/2026 ticket):-INC-20260427-00011384…Network issue …Others Transmission equipement fault</t>
  </si>
  <si>
    <t>EXN_011_N_Kaele  , probleme d'energie , chute de tenssion  U=46v ..(04/27/2026 ocm ran 17h):-power status check ongoing</t>
  </si>
  <si>
    <t>EXN_011_N_Kaele  , probleme d'energie..(04/27/2026 ocm ran 17h):-power status check ongoing..(04/27/2026 ticket):-INC-20260427-00013270…Others Transmission equipement fault</t>
  </si>
  <si>
    <t>(04/27/2026 ocm ran 11h):-power status check ongoing..(04/27/2026 ticket):-INC-20260427-00014485…Others Transmission equipement fault</t>
  </si>
  <si>
    <t>(04/27/2026 ocm ran 11h):-power status check ongoing..(04/27/2026 ticket):-INC-20260427-00007085…Others Transmission equipement fault</t>
  </si>
  <si>
    <t>(04/27/2026 cell nokia):-
27/04/2026 : Ghost town 
27/04/2026 : Check breaker and  interconnection FRMF (sfp, optical fiber) between system and radio module, swap its if needed..(04/27/2026 ticket):-INC-20260427-00006503…Others Transmission equipement fault</t>
  </si>
  <si>
    <t>(04/27/2026 ocm ran 17h):-26/04/2026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ASAP..(04/27/2026 ocm ran 11h):-26/04/2026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ASAP..(04/27/2026 ticket):-INC-20260427-00012498…Others Transmission equipement fault</t>
  </si>
  <si>
    <t>(04/27/2026 cell nokia):-27/04/2026 : Commande de la FBBC passe || ETA: 28/04/2026 
24/05/2026 : FBBC faulty spare request Ongoing. Planned to be replace on 25.04.2026
23/04/2026 : Access issue 
22/04/2026 : Need BO RAN analysis || Check and replace FBBC if needed..(04/27/2026 cell nokia):-27/04/2026 : Commande de la FBBC passe || ETA: 28/04/2026 
24/05/2026 : FBBC faulty spare request Ongoing. Planned to be replace on 25.04.2026
23/04/2026 : Access issue 
22/04/2026 : Need BO RAN analysis || Check and replace FBBC if needed</t>
  </si>
  <si>
    <t xml:space="preserve">(04/27/2026 cell huawei):-27/10/2025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..(04/27/2026 cell huawei):-27/10/2025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</si>
  <si>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(04/27/2026 cell zte):-24/04/2026 : Besoin d'analyse BO RAN..(04/27/2026 cell zte):-27/04/2026 : Besoin d'analyse BO RAN || Site down</t>
  </si>
  <si>
    <t>(04/27/2026 cell huawei):-27/04/2026 : Besoin d'analyse BO RAN || No HW alarm observed, need a reset of BTS on site..(04/27/2026 cell huawei):-27/04/2026 : Besoin d'analyse BO RAN || No HW alarm observed, need a reset of BTS on site</t>
  </si>
  <si>
    <t>(04/27/2026 cell nokia):-27/04/2026 : Need BO RAN analysis..(04/27/2026 cell nokia):-27/04/2026 : Need BO RAN analysis || Closed after reset but check and replace SFP</t>
  </si>
  <si>
    <t>(04/27/2026 cell nokia):-27/04/2026 : Need BO RAN analysis..(04/27/2026 cell nokia):-27/04/2026 : Need BO RAN analysis || Check and clean jumper, port 4 of ARGA</t>
  </si>
  <si>
    <t xml:space="preserve">(04/27/2026 cell nokia):-27/04/2026 : Intervention plan for 29/04/2026 || La FXED quitte ce jour pour KOUMA 
24/04/2026 : Cde la FXED en cours 
23/04/2026 : Need BO RAN analysis ||Closed after reset but check and replace FXED ||FME  Andre activer ..(04/27/2026 cell nokia):-27/04/2026 : Intervention plan for 29/04/2026 || La FXED quitte ce jour pour KOUMA 
24/04/2026 : Cde la FXED en cours 
23/04/2026 : Need BO RAN analysis ||Closed after reset but check and replace FXED ||FME  Andre activer </t>
  </si>
  <si>
    <t>(04/27/2026 ocm ran 17h):-27/04/2026 Besoin d'un fme sur site pour verifier l'interco entre le MPR et la BTS S1P1 FME seydou bachirou activé manage avec le levle 0 ..(04/27/2026 ocm ran 11h):-27/04/2026 Besoin d'un fme sur site pour verifier l'interco entre le MPR et la BTS S1P1 FME seydou bachirou activé ..(04/27/2026 ticket):-INC-20260427-00000722…2026-04-27 12:37:25…Besoin d'un fme sur site pour verifier l'interco entre le MPR et la BTS S1P1 FME seydou activé…Others</t>
  </si>
  <si>
    <t>(04/27/2026 ocm ran 17h):-27/04/2026 BTS 4G down fme manage avec le level 0..(04/27/2026 ocm ran 11h):-27/04/2026 BTS 4G down fme manage avec le level 0</t>
  </si>
  <si>
    <t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</si>
  <si>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(04/27/2026 cell zte):-24/04/2026 : Besoin d'analyse BO RAN..(04/27/2026 cell zte):-24/04/2026 : Besoin d'analyse BO RAN</t>
  </si>
  <si>
    <t>(04/27/2026 ocm ran 17h):-13/04/2026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reconnection)..(04/27/2026 ocm ran 11h):-13/04/2026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</si>
  <si>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(04/27/2026 ocm ran 17h):-21.04.26;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status..(04/27/2026 ocm ran 11h):-21.04.26;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</si>
  <si>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(04/27/2026 cell nokia):-27/04/2026 : Need BO RAN analysis..(04/27/2026 cell nokia):-27/04/2026 : Need BO RAN analysis || Check and clean jumper and port 1 of ARGA..(04/27/2026 ocm ran 11h):-power status check ongoing..(04/27/2026 ticket):-INC-20260427-00010511…Others Transmission equipement fault</t>
  </si>
  <si>
    <t xml:space="preserve">(04/27/2026 cell nokia):-27/04/2026 : FRGU faulty || Cde passer 
23/04/2026 : Check and replace FRGU || FME activer|| FME etait sur le site de batoua il a fini tard || Il interviendra demai sur le site de Bata || ETA : Demain 24/04/2026 
22/04/2026 : Need BO RAN analysis || Closed after reset but check and replace rado module if issue persist ..(04/27/2026 cell nokia):-27/04/2026 : FRGU faulty || Cde passer 
23/04/2026 : Check and replace FRGU || FME activer|| FME etait sur le site de batoua il a fini tard || Il interviendra demai sur le site de Bata || ETA : Demain 24/04/2026 
22/04/2026 : Need BO RAN analysis || Closed after reset but check and replace rado module if issue persist </t>
  </si>
  <si>
    <t>(04/27/2026 ocm ran 17h):-New BTS installed and not yet accepted..(04/27/2026 ocm ran 11h):-New BTS installed and not yet accepted</t>
  </si>
  <si>
    <t>(04/27/2026 ocm ran 17h):-Site en cours de démentelement..(04/27/2026 ocm ran 11h):-Site en cours de démentelement</t>
  </si>
  <si>
    <t xml:space="preserve">(04/27/2026 ocm ran 17h):-27/04/2026 Bad grid voltage, low solar/ Solar return awaited ESCALADE L3 CAMUSAT
26/04/2026 CAMUSAT feedback : team en route pour verification 
25/04/2026 Bad grid voltage, low solar/ Solar return awaited..(04/27/2026 ocm ran 11h):-27/04/2026 Bad grid voltage, low solar/ Solar return awaited ESCALADE L3 CAMUSAT
26/04/2026 CAMUSAT feedback : team en route pour verification 
25/04/2026 Bad grid voltage, low solar/ Solar return awaited..(04/27/2026 ticket):-INC-20260427-00011279…2026-04-28 04:30:29…Mauvaises phases ENEO / En attente retour solaire et ENEO mis à contribution pour normalisation des phases.…grid only power issue on site </t>
  </si>
  <si>
    <t xml:space="preserve">(04/27/2026 ocm ran 17h):-27/04/2026 grid only site, grid outage / grid return awaited..(04/27/2026 ocm ran 11h):-27/04/2026 grid only site, grid outage / grid return awaited..(04/27/2026 ticket):-INC-20260427-00002200…2026-04-28 04:21:06…Power issue resolved since yesterday. Kindly check on your side.…power issues responsabilité camusat </t>
  </si>
  <si>
    <t xml:space="preserve">(04/27/2026 cell nokia):-27/04/2026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..(04/27/2026 cell nokia):-27/04/2026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t>
  </si>
  <si>
    <t>(04/27/2026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</si>
  <si>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(04/27/2026 ocm ran 17h):-23.04.26; BTS en plan sur Netact. Travaux ing en cours..(04/27/2026 ocm ran 11h):-23.04.26; BTS en plan sur Netact. Travaux ing en cours</t>
  </si>
  <si>
    <t>(04/27/2026 cell zte):-23/04/2026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down..(04/27/2026 cell zte):-27/04/2026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</si>
  <si>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(04/27/2026 cell zte):-27/04/2026 : Besoin d'analyse BO RAN..(04/27/2026 cell zte):-27/04/2026 : Besoin d'analyse BO RAN || Site down..(04/27/2026 ocm ran 17h):-power status check ongoing..(04/27/2026 ocm ran 11h):-power status check ongoing</t>
  </si>
  <si>
    <t>(04/27/2026 cell huawei):-27/04/2026 : Besoin d'analyse BO RAN || Configured Capacity Limit Exceeding Licensed Limit..(04/27/2026 cell huawei):-27/04/2026 : Besoin d'analyse BO RAN || Configured Capacity Limit Exceeding Licensed Limit..(04/27/2026 ticket):-INC-20260427-00007770…Others Transmission equipement fault</t>
  </si>
  <si>
    <t>(04/27/2026 ocm ran 17h):-P1 incident at Bambalang..(04/27/2026 ocm ran 11h):-P1 incident at Bambalang</t>
  </si>
  <si>
    <t>(04/27/2026 cell zte):-27/04/2026 : Besoin d'analyse BO RAN..(04/27/2026 cell zte):-27/04/2026 : Besoin d'analyse BO RAN || Check and clean jumper, port 2 of RRU 61</t>
  </si>
  <si>
    <t>(04/27/2026 cell zte):-27/04/2026 : Besoin d'analyse BO RAN..(04/27/2026 cell zte):-27/04/2026 : Besoin d'analyse BO RAN || Fme should check connectivity(SFP, Optical fiber) of RRU 51</t>
  </si>
  <si>
    <t>(04/27/2026 ocm ran 17h):-27.04.26; Access banned by Separatist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site..(04/27/2026 ocm ran 11h):-27.04.26; Access banned by Separatist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</si>
  <si>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 xml:space="preserve"> CTR_699_N_Batchenga-Nachtigal-IHS (TX issue) || acces issue..(04/27/2026 ocm ran 17h):-Impacted by CTR_699_N_Batchenga-Nachtigal-IHS (TX issue)..(04/27/2026 ocm ran 11h):-Impacted by CTR_699_N_Batchenga-Nachtigal-IHS (TX issue)</t>
  </si>
  <si>
    <t>(04/27/2026 ocm ran 17h):-27.04.26; Access banned by Separatist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0..(04/27/2026 ocm ran 11h):-27.04.26; Access banned by Separatist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</si>
  <si>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CTR_139_Z_Nji-Camtel(CTR-139), probleme d'energie ..(04/27/2026 ocm ran 17h):-power status check ongoing</t>
  </si>
  <si>
    <t>(04/27/2026 cell zte):-27/04/2026 : Besoin d'analyse BO RAN..(04/27/2026 ocm ran 11h):-power status check ongoing</t>
  </si>
  <si>
    <t>(04/27/2026 cell zte):-
25/04/2026 : Intervention ce jour ETA 14h
24/04/2026 : Fme actuellement sur site misolle et se rendra sur mbongouen une fois termine
23/04/2026 : Besoin d'analyse BO RAN || Check and clean jumper, port 1 of RRU 52 || Fme active..(04/27/2026 cell zte):-
25/04/2026 : Intervention ce jour ETA 14h
24/04/2026 : Fme actuellement sur site misolle et se rendra sur mbongouen une fois termine
23/04/2026 : Besoin d'analyse BO RAN || Check and clean jumper, port 1 of RRU 52 || Fme active</t>
  </si>
  <si>
    <t>(04/27/2026 cell zte):-27/04/2026 : Besoin d'analyse BO RAN..(04/27/2026 cell zte):-27/04/2026 : Besoin d'analyse BO RAN || Site down</t>
  </si>
  <si>
    <t>LIT_138_Z_Sackbayeme(LIT-138) ,defaut , Disjoncteur dans la baie TX..(04/27/2026 ocm ran 11h):-Impacted by LIT_138_Z_Sackbayeme(LIT-138)</t>
  </si>
  <si>
    <t>(04/27/2026 cell zte):-27/04/2026 : Besoin d'analyse BO RAN..(04/27/2026 cell zte):-27/04/2026 : Besoin d'analyse BO RAN || FME should check Antenna Fider status</t>
  </si>
  <si>
    <t xml:space="preserve">(04/27/2026 cell nokia):-27/04/2026 : Need BO RAN analysis..(04/27/2026 cell nokia):-27/04/2026 : Need BO RAN analysis ||FME should reload software || Ghost town </t>
  </si>
  <si>
    <t xml:space="preserve">  LIT_138_Z_Sackbayeme(LIT-138) ,defaut , Disjoncteur dans la baie TX..(04/27/2026 ocm ran 11h):-Impacted by LIT_138_Z_Sackbayeme(LIT-138)</t>
  </si>
  <si>
    <t>(04/27/2026 ocm ran 17h):-27/04/2026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ASAP..(04/27/2026 ocm ran 11h):-21.04.26;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</si>
  <si>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LIT_138_Z_Sackbayeme(LIT-138) ,defaut , Disjoncteur dans la baie TX..(04/27/2026 cell zte):-27/04/2026 : Besoin d'analyse BO RAN..(04/27/2026 ocm ran 11h):-Impacted by LIT_138_Z_Sackbayeme(LIT-138)..(04/27/2026 ticket):-INC-20260427-00005660…2026-04-27 11:48:53…
Apres Un Conf call avec le RM(Honore). Le FME yannick est plus Proche du Site de Sackbayeme. Il a pris la route ETA=1H(13H45 UTC+ 1)…
Remplacement Disjoncteur dans la Baie TX…Disconnection…
Defaut Disjoncteur dans la Baie TX</t>
  </si>
  <si>
    <t>(04/27/2026 ocm ran 17h):-22.04.26;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UTC..(04/27/2026 ocm ran 11h):-22.04.26;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</si>
  <si>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(04/27/2026 ocm ran 17h):-22.04.26;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ASAP..(04/27/2026 ocm ran 11h):-22.04.26;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</si>
  <si>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Action Plan</t>
  </si>
  <si>
    <t>ETR</t>
  </si>
  <si>
    <t>Status</t>
  </si>
  <si>
    <t>Insecurity</t>
  </si>
  <si>
    <t>Vandalise</t>
  </si>
  <si>
    <t>22/4/2026</t>
  </si>
  <si>
    <t>23/4/2026</t>
  </si>
  <si>
    <t>24/4/2026</t>
  </si>
  <si>
    <t>25/4/2026</t>
  </si>
  <si>
    <t>26/4/2026</t>
  </si>
  <si>
    <t>21/4/2026</t>
  </si>
  <si>
    <t>Repetitive</t>
  </si>
  <si>
    <t>REPETITIF</t>
  </si>
  <si>
    <t>INCIDENT</t>
  </si>
  <si>
    <t>No impact</t>
  </si>
  <si>
    <t>Ongoing</t>
  </si>
  <si>
    <t>Grid Outage</t>
  </si>
  <si>
    <t>Awaiting Grid return</t>
  </si>
  <si>
    <t>Grid outage grid only site</t>
  </si>
  <si>
    <t>Grid outage et batterie frelon dechargee</t>
  </si>
  <si>
    <t>Awaiting Grid return (Escalade L4)</t>
  </si>
  <si>
    <t xml:space="preserve"> Grid outage grid only site</t>
  </si>
  <si>
    <t>Grid outage</t>
  </si>
  <si>
    <t xml:space="preserve"> Grid outage and grid only site</t>
  </si>
  <si>
    <t>Grid outage and Grid only site</t>
  </si>
  <si>
    <t xml:space="preserve"> Grid outage, No space to deploy MDG</t>
  </si>
  <si>
    <t>Grid outage, No space to deploy MDG</t>
  </si>
  <si>
    <t>Generator under repair (rewinding) with no backup generator available in the area</t>
  </si>
  <si>
    <t>Follow up on generator repair</t>
  </si>
  <si>
    <t xml:space="preserve"> Gen and PWC Overload</t>
  </si>
  <si>
    <t>ONgoing</t>
  </si>
  <si>
    <t>Upgrade GEN and PWC (Escalated to L4)</t>
  </si>
  <si>
    <t>Grid outage, Site went down before Gen start due to Poor backup</t>
  </si>
  <si>
    <t>chercher</t>
  </si>
  <si>
    <t>Grid outage here the site is only on Grid</t>
  </si>
  <si>
    <t xml:space="preserve">Grid outage, No space to deploy MDG </t>
  </si>
  <si>
    <t>Grid outage gen failed to start due to primiomg pump faulty</t>
  </si>
  <si>
    <t xml:space="preserve"> Grid outage, Grid only site</t>
  </si>
  <si>
    <t>Grid outage gen failed to start due to battery GE discharged causing by satiic charger faulty</t>
  </si>
  <si>
    <t>Grid only, no space</t>
  </si>
  <si>
    <t>Awaiting grid return</t>
  </si>
  <si>
    <t>Grid outage, No space to deploy DG / continuté du delestage confirmé</t>
  </si>
  <si>
    <t xml:space="preserve">Power Issue </t>
  </si>
  <si>
    <t>Awaiting CAMUSAT's return</t>
  </si>
  <si>
    <t>Impacted by CTR_197_Z_Charles-Atangana(CTR-197)</t>
  </si>
  <si>
    <t>Solve Power Issue on site</t>
  </si>
  <si>
    <t>Awaiting MTN's return</t>
  </si>
  <si>
    <t>Awaiting HIS' return</t>
  </si>
  <si>
    <t>Power instability</t>
  </si>
  <si>
    <t>Stabilize Power on site</t>
  </si>
  <si>
    <t>Dispatch FME on site to check MPR issue</t>
  </si>
  <si>
    <t>GNOC</t>
  </si>
  <si>
    <t>Impacted by CTR_160_Z_Emana-Bilick-IHS (Power issue)</t>
  </si>
  <si>
    <t>Need BO TX analysis</t>
  </si>
  <si>
    <t>Awaiting BO TX analysis</t>
  </si>
  <si>
    <t>BO TX</t>
  </si>
  <si>
    <t>Impacted by SUO_040_H_Tinto</t>
  </si>
  <si>
    <t>Vendalise</t>
  </si>
  <si>
    <t>Impacted by CTR_629_Z_Nkongoa(CTR-629)</t>
  </si>
  <si>
    <t>Camusat</t>
  </si>
  <si>
    <t>Need BO RAN analysis</t>
  </si>
  <si>
    <t>Awaiting BO RAN analysis</t>
  </si>
  <si>
    <t>BO RAN</t>
  </si>
  <si>
    <t>Check MPR status</t>
  </si>
  <si>
    <t xml:space="preserve">RRU 71 faulty </t>
  </si>
  <si>
    <t xml:space="preserve">Replace fau;ty RRU 71 </t>
  </si>
  <si>
    <t>Impacted by LIT_126_Z_Bonadibong(LIT-126)</t>
  </si>
  <si>
    <t>Ghost town</t>
  </si>
  <si>
    <t xml:space="preserve">Check and replace FXDB </t>
  </si>
  <si>
    <t>FXDB issue</t>
  </si>
  <si>
    <t xml:space="preserve"> Carte EAC 3DB19417AA faulty</t>
  </si>
  <si>
    <t xml:space="preserve">Replace faulty  Carte EAC 3DB19417AA </t>
  </si>
  <si>
    <t>Carte core EVO 1G fault</t>
  </si>
  <si>
    <t>Ccommande en cours vers OCM</t>
  </si>
  <si>
    <t>Impacted par mazavou</t>
  </si>
  <si>
    <t>AZHA faulty</t>
  </si>
  <si>
    <t>Rectifiers hanging due to base connectors faulty</t>
  </si>
  <si>
    <t>Replace rectifiers hanging due to base connectors</t>
  </si>
  <si>
    <t>GPS Instability</t>
  </si>
  <si>
    <t>CELLDOWN</t>
  </si>
  <si>
    <t>FRGU issue</t>
  </si>
  <si>
    <t>Ongpoing</t>
  </si>
  <si>
    <t>ODU MPT 7-8G 3DB20859AC faulty and not available</t>
  </si>
  <si>
    <t>Order done to customer</t>
  </si>
  <si>
    <t>Check  FME should check ABIA module</t>
  </si>
  <si>
    <t xml:space="preserve">Spare Issue, ODU3DB20859AC (MPT-7-8Ghz) received faulty </t>
  </si>
  <si>
    <t>En entente mise a disposition venant de Huawei</t>
  </si>
  <si>
    <t>AOF down (Oyomabang-Marche–Oyomabang) due to faulty ODU (UBT-T) on FH</t>
  </si>
  <si>
    <t>Follow up on ODU delivery, replace faulty ODU on site</t>
  </si>
  <si>
    <t xml:space="preserve"> order done to OCM</t>
  </si>
  <si>
    <t>ODU MPT MC 8GHZ 3DB20773CB faulty and not available</t>
  </si>
  <si>
    <t>Impacted by Songloulou-IHS_LIT_200 (TX issue).</t>
  </si>
  <si>
    <t>Check and replace FBBC</t>
  </si>
  <si>
    <t>FBBC issue</t>
  </si>
  <si>
    <t>commande passée à OCM</t>
  </si>
  <si>
    <t xml:space="preserve">Carte core disponible à Ngaoundéré </t>
  </si>
  <si>
    <t>Awaiting access validation</t>
  </si>
  <si>
    <t>Access Issue on site</t>
  </si>
  <si>
    <t>Carte core Evo faulty</t>
  </si>
  <si>
    <t>Dispatch FME on site to replace Carte Core Evo faulty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</si>
</sst>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9"/>
      <color theme="1"/>
      <name val="Aptos Narrow"/>
      <family val="2"/>
      <scheme val="minor"/>
    </font>
    <font>
      <sz val="11"/>
      <name val="Aptos Narrow"/>
      <family val="2"/>
      <scheme val="minor"/>
    </font>
    <font>
      <b/>
      <sz val="11"/>
      <color theme="0"/>
      <name val="Aptos Narrow"/>
      <family val="2"/>
      <scheme val="minor"/>
    </font>
    <font>
      <b/>
      <sz val="9"/>
      <name val="Arial"/>
      <family val="2"/>
    </font>
    <font>
      <b/>
      <sz val="9"/>
      <color theme="0"/>
      <name val="Arial"/>
      <family val="2"/>
    </font>
    <font>
      <sz val="11"/>
      <color rgb="FFFF0000"/>
      <name val="Aptos Narrow"/>
      <family val="2"/>
      <scheme val="minor"/>
    </font>
    <font>
      <sz val="9"/>
      <color rgb="FFFF0000"/>
      <name val="Arial"/>
      <family val="2"/>
    </font>
    <font>
      <sz val="8"/>
      <color rgb="FFFF0000"/>
      <name val="Arial"/>
      <family val="2"/>
    </font>
    <font>
      <sz val="10"/>
      <color theme="1"/>
      <name val="Aptos Narrow"/>
      <family val="2"/>
      <scheme val="minor"/>
    </font>
    <font>
      <b/>
      <sz val="11"/>
      <name val="Arial"/>
      <family val="2"/>
    </font>
    <font>
      <b/>
      <sz val="11"/>
      <color theme="1"/>
      <name val="Arial"/>
      <family val="2"/>
    </font>
    <font>
      <sz val="11"/>
      <color theme="1"/>
      <name val="Calibri"/>
      <family val="2"/>
    </font>
    <font>
      <sz val="11"/>
      <color rgb="FF000000"/>
      <name val="Aptos Narrow"/>
      <family val="2"/>
    </font>
    <font>
      <sz val="11"/>
      <color rgb="FF000000"/>
      <name val="Times New Roman"/>
      <family val="1"/>
    </font>
  </fonts>
  <fills count="2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theme="3" tint="0.749992370372631"/>
        <bgColor indexed="64"/>
      </patternFill>
    </fill>
    <fill>
      <patternFill patternType="solid">
        <fgColor rgb="FFFF0000"/>
        <bgColor indexed="64"/>
      </patternFill>
    </fill>
    <fill>
      <patternFill patternType="solid">
        <fgColor rgb="FFA6C9EC"/>
        <bgColor indexed="64"/>
      </patternFill>
    </fill>
    <fill>
      <patternFill patternType="solid">
        <fgColor rgb="FFFFFFFF"/>
        <bgColor indexed="64"/>
      </patternFill>
    </fill>
    <fill>
      <patternFill patternType="solid">
        <fgColor theme="6"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s>
  <cellStyleXfs count="2">
    <xf numFmtId="0" fontId="0" fillId="0" borderId="0"/>
    <xf numFmtId="0" fontId="8" fillId="0" borderId="0"/>
  </cellStyleXfs>
  <cellXfs count="122">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4" borderId="1" xfId="1" applyFont="1" applyFill="1" applyBorder="1" applyAlignment="1">
      <alignment horizontal="center" vertical="center"/>
    </xf>
    <xf numFmtId="0" fontId="10" fillId="0" borderId="1"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2" fontId="6" fillId="0" borderId="1" xfId="0" applyNumberFormat="1" applyFont="1" applyFill="1" applyBorder="1" applyAlignment="1">
      <alignment horizontal="center"/>
    </xf>
    <xf numFmtId="2" fontId="3" fillId="3" borderId="1"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1" xfId="0" applyFill="1" applyBorder="1" applyAlignment="1"/>
    <xf numFmtId="0" fontId="0" fillId="3" borderId="0" xfId="0" applyFill="1"/>
    <xf numFmtId="0" fontId="13" fillId="0" borderId="1" xfId="0" applyFont="1" applyBorder="1" applyAlignment="1">
      <alignment horizontal="center" vertical="center"/>
    </xf>
    <xf numFmtId="0" fontId="5"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0" fillId="5" borderId="1" xfId="0" applyFont="1" applyFill="1" applyBorder="1" applyAlignment="1">
      <alignment horizontal="center" vertical="center"/>
    </xf>
    <xf numFmtId="2" fontId="7" fillId="13" borderId="1" xfId="0" applyNumberFormat="1" applyFont="1" applyFill="1" applyBorder="1" applyAlignment="1">
      <alignment horizontal="center" vertical="center"/>
    </xf>
    <xf numFmtId="0" fontId="4" fillId="14"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5" borderId="1" xfId="0" applyFont="1" applyFill="1" applyBorder="1" applyAlignment="1">
      <alignment horizontal="center" vertical="center"/>
    </xf>
    <xf numFmtId="0" fontId="12" fillId="3" borderId="1" xfId="0" applyFont="1" applyFill="1" applyBorder="1" applyAlignment="1">
      <alignment horizontal="center" vertical="center"/>
    </xf>
    <xf numFmtId="0" fontId="16" fillId="2" borderId="1" xfId="0" applyFont="1" applyFill="1" applyBorder="1" applyAlignment="1">
      <alignment horizontal="center" vertical="center"/>
    </xf>
    <xf numFmtId="14" fontId="3" fillId="2" borderId="1" xfId="0" applyNumberFormat="1" applyFont="1" applyFill="1" applyBorder="1" applyAlignment="1">
      <alignment horizontal="center" vertical="center"/>
    </xf>
    <xf numFmtId="0" fontId="17" fillId="10" borderId="1" xfId="0" applyFont="1" applyFill="1" applyBorder="1" applyAlignment="1">
      <alignment horizontal="center" vertical="center"/>
    </xf>
    <xf numFmtId="0" fontId="16" fillId="7" borderId="1" xfId="0" applyFont="1" applyFill="1" applyBorder="1" applyAlignment="1">
      <alignment horizontal="center" vertical="center"/>
    </xf>
    <xf numFmtId="0" fontId="16" fillId="8" borderId="1" xfId="0" applyFont="1" applyFill="1" applyBorder="1" applyAlignment="1">
      <alignment horizontal="center" vertical="center"/>
    </xf>
    <xf numFmtId="0" fontId="16" fillId="9" borderId="1" xfId="0" applyFont="1" applyFill="1" applyBorder="1" applyAlignment="1">
      <alignment horizontal="center" vertical="center"/>
    </xf>
    <xf numFmtId="0" fontId="16" fillId="6" borderId="1" xfId="0" applyFont="1" applyFill="1" applyBorder="1" applyAlignment="1">
      <alignment horizontal="center" vertical="center"/>
    </xf>
    <xf numFmtId="0" fontId="1" fillId="8" borderId="1" xfId="0" applyFont="1" applyFill="1" applyBorder="1" applyAlignment="1"/>
    <xf numFmtId="0" fontId="1" fillId="0" borderId="1" xfId="0" applyFont="1" applyBorder="1" applyAlignment="1"/>
    <xf numFmtId="0" fontId="15" fillId="15" borderId="1" xfId="0" applyNumberFormat="1" applyFont="1" applyFill="1" applyBorder="1" applyAlignment="1">
      <alignment horizontal="center" vertical="center"/>
    </xf>
    <xf numFmtId="0" fontId="11" fillId="16"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15" fillId="16" borderId="1" xfId="0" applyNumberFormat="1" applyFont="1" applyFill="1" applyBorder="1" applyAlignment="1">
      <alignment horizontal="center" vertical="center"/>
    </xf>
    <xf numFmtId="0" fontId="2" fillId="0" borderId="2" xfId="0" applyFont="1" applyBorder="1" applyAlignment="1">
      <alignment horizontal="center" vertical="center"/>
    </xf>
    <xf numFmtId="0" fontId="2" fillId="5" borderId="2" xfId="0" applyFont="1" applyFill="1" applyBorder="1" applyAlignment="1">
      <alignment horizontal="center" vertical="center"/>
    </xf>
    <xf numFmtId="0" fontId="5" fillId="0" borderId="2" xfId="0" applyFont="1" applyBorder="1" applyAlignment="1">
      <alignment horizontal="center" vertical="center"/>
    </xf>
    <xf numFmtId="2" fontId="6" fillId="5" borderId="2" xfId="0" applyNumberFormat="1" applyFont="1" applyFill="1" applyBorder="1" applyAlignment="1">
      <alignment horizontal="center" vertical="center"/>
    </xf>
    <xf numFmtId="2" fontId="6" fillId="0" borderId="2" xfId="0" applyNumberFormat="1" applyFont="1" applyFill="1" applyBorder="1" applyAlignment="1">
      <alignment horizontal="center"/>
    </xf>
    <xf numFmtId="0" fontId="2" fillId="17" borderId="1" xfId="0" applyFont="1" applyFill="1" applyBorder="1" applyAlignment="1">
      <alignment horizontal="center" vertical="center"/>
    </xf>
    <xf numFmtId="0" fontId="2"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2" fontId="6" fillId="0" borderId="1" xfId="0" applyNumberFormat="1" applyFont="1" applyFill="1" applyBorder="1" applyAlignment="1">
      <alignment horizontal="center" vertical="center"/>
    </xf>
    <xf numFmtId="0" fontId="5" fillId="0" borderId="1" xfId="0" applyFont="1" applyBorder="1" applyAlignment="1">
      <alignment horizontal="center"/>
    </xf>
    <xf numFmtId="0" fontId="12" fillId="0" borderId="1" xfId="0" applyFont="1" applyBorder="1" applyAlignment="1">
      <alignment horizontal="center"/>
    </xf>
    <xf numFmtId="0" fontId="0" fillId="18" borderId="0" xfId="0" applyFill="1"/>
    <xf numFmtId="0" fontId="0" fillId="19" borderId="0" xfId="0" applyFill="1"/>
    <xf numFmtId="0" fontId="0" fillId="6" borderId="0" xfId="0" applyFill="1"/>
    <xf numFmtId="0" fontId="19" fillId="0" borderId="1" xfId="0" applyFont="1" applyBorder="1" applyAlignment="1">
      <alignment horizontal="center" vertical="center"/>
    </xf>
    <xf numFmtId="0" fontId="19" fillId="5" borderId="1" xfId="0" applyFont="1" applyFill="1" applyBorder="1" applyAlignment="1">
      <alignment horizontal="center" vertical="center"/>
    </xf>
    <xf numFmtId="0" fontId="20" fillId="0" borderId="1" xfId="0" applyFont="1" applyBorder="1" applyAlignment="1">
      <alignment horizontal="center" vertical="center"/>
    </xf>
    <xf numFmtId="0" fontId="19" fillId="14" borderId="1" xfId="0" applyFont="1" applyFill="1" applyBorder="1" applyAlignment="1">
      <alignment horizontal="center" vertical="center"/>
    </xf>
    <xf numFmtId="2" fontId="19" fillId="5" borderId="1" xfId="0" applyNumberFormat="1" applyFont="1" applyFill="1" applyBorder="1" applyAlignment="1">
      <alignment horizontal="center" vertical="center"/>
    </xf>
    <xf numFmtId="0" fontId="18" fillId="0" borderId="1" xfId="0" applyFont="1" applyBorder="1" applyAlignment="1"/>
    <xf numFmtId="2" fontId="19" fillId="0" borderId="1" xfId="0" applyNumberFormat="1" applyFont="1" applyFill="1" applyBorder="1" applyAlignment="1">
      <alignment horizontal="center"/>
    </xf>
    <xf numFmtId="0" fontId="19" fillId="12" borderId="1" xfId="0" applyFont="1" applyFill="1" applyBorder="1" applyAlignment="1">
      <alignment horizontal="center" vertical="center"/>
    </xf>
    <xf numFmtId="0" fontId="18" fillId="0" borderId="0" xfId="0" applyFont="1"/>
    <xf numFmtId="0" fontId="0" fillId="5" borderId="1" xfId="0" applyFont="1" applyFill="1" applyBorder="1" applyAlignment="1">
      <alignment horizontal="center" vertical="center"/>
    </xf>
    <xf numFmtId="0" fontId="1" fillId="3" borderId="1" xfId="0" applyFont="1" applyFill="1" applyBorder="1" applyAlignment="1">
      <alignment horizontal="center" vertical="center"/>
    </xf>
    <xf numFmtId="1" fontId="21" fillId="0" borderId="0" xfId="0" applyNumberFormat="1" applyFont="1" applyAlignment="1">
      <alignment horizontal="center" vertical="center"/>
    </xf>
    <xf numFmtId="1" fontId="0" fillId="0" borderId="0" xfId="0" applyNumberFormat="1" applyBorder="1"/>
    <xf numFmtId="0" fontId="0" fillId="0" borderId="0" xfId="0" applyFill="1" applyBorder="1"/>
    <xf numFmtId="1" fontId="0" fillId="0" borderId="0" xfId="0" applyNumberFormat="1" applyFill="1" applyBorder="1"/>
    <xf numFmtId="0" fontId="22" fillId="0" borderId="0" xfId="0" applyFont="1" applyAlignment="1">
      <alignment horizontal="center"/>
    </xf>
    <xf numFmtId="1" fontId="22" fillId="9" borderId="1" xfId="0" applyNumberFormat="1" applyFont="1" applyFill="1" applyBorder="1" applyAlignment="1">
      <alignment horizontal="center"/>
    </xf>
    <xf numFmtId="0" fontId="23" fillId="0" borderId="0" xfId="0" applyFont="1" applyAlignment="1">
      <alignment horizontal="center"/>
    </xf>
    <xf numFmtId="1" fontId="23" fillId="0" borderId="1" xfId="0" applyNumberFormat="1" applyFont="1" applyBorder="1" applyAlignment="1">
      <alignment horizontal="center"/>
    </xf>
    <xf numFmtId="0" fontId="23" fillId="0" borderId="0" xfId="0" applyFont="1" applyFill="1" applyBorder="1" applyAlignment="1">
      <alignment horizontal="center"/>
    </xf>
    <xf numFmtId="1" fontId="23" fillId="0" borderId="2" xfId="0" applyNumberFormat="1" applyFont="1" applyBorder="1" applyAlignment="1">
      <alignment horizontal="center"/>
    </xf>
    <xf numFmtId="1" fontId="23" fillId="9" borderId="1" xfId="0" applyNumberFormat="1" applyFont="1" applyFill="1" applyBorder="1" applyAlignment="1">
      <alignment horizontal="center"/>
    </xf>
    <xf numFmtId="1" fontId="23" fillId="9" borderId="1" xfId="0" applyNumberFormat="1" applyFont="1" applyFill="1" applyBorder="1" applyAlignment="1">
      <alignment horizontal="center" vertical="center"/>
    </xf>
    <xf numFmtId="1" fontId="22" fillId="9" borderId="1" xfId="0" applyNumberFormat="1" applyFont="1" applyFill="1" applyBorder="1" applyAlignment="1">
      <alignment horizontal="center" vertical="center"/>
    </xf>
    <xf numFmtId="1" fontId="23" fillId="0" borderId="1" xfId="0" applyNumberFormat="1" applyFont="1" applyBorder="1" applyAlignment="1">
      <alignment horizontal="center" vertical="center"/>
    </xf>
    <xf numFmtId="1" fontId="23" fillId="9" borderId="1" xfId="0" applyNumberFormat="1" applyFont="1" applyFill="1" applyBorder="1" applyAlignment="1">
      <alignment horizontal="center" vertical="top"/>
    </xf>
    <xf numFmtId="0" fontId="0" fillId="20" borderId="0" xfId="0" applyFill="1"/>
    <xf numFmtId="0" fontId="0" fillId="20" borderId="0" xfId="0" applyFill="1" applyBorder="1"/>
    <xf numFmtId="1" fontId="0" fillId="20" borderId="0" xfId="0" applyNumberFormat="1" applyFill="1" applyBorder="1"/>
    <xf numFmtId="0" fontId="15" fillId="20" borderId="0" xfId="0" applyFont="1" applyFill="1"/>
    <xf numFmtId="0" fontId="15" fillId="20" borderId="0" xfId="0" applyFont="1" applyFill="1" applyAlignment="1">
      <alignment horizontal="left" vertical="top"/>
    </xf>
    <xf numFmtId="0" fontId="0" fillId="0" borderId="0" xfId="0" applyFont="1"/>
    <xf numFmtId="0" fontId="0" fillId="5" borderId="0" xfId="0" applyFill="1" applyBorder="1"/>
    <xf numFmtId="0" fontId="0" fillId="18" borderId="2" xfId="0" applyFill="1" applyBorder="1"/>
    <xf numFmtId="0" fontId="0" fillId="21" borderId="0" xfId="0" applyFill="1"/>
    <xf numFmtId="0" fontId="25" fillId="23" borderId="3" xfId="0" applyFont="1" applyFill="1" applyBorder="1" applyAlignment="1">
      <alignment vertical="center"/>
    </xf>
    <xf numFmtId="0" fontId="25" fillId="3" borderId="4" xfId="0" applyFont="1" applyFill="1" applyBorder="1" applyAlignment="1">
      <alignment vertical="center"/>
    </xf>
    <xf numFmtId="0" fontId="25" fillId="23" borderId="4" xfId="0" applyFont="1" applyFill="1" applyBorder="1" applyAlignment="1">
      <alignment vertical="center"/>
    </xf>
    <xf numFmtId="0" fontId="25" fillId="0" borderId="5" xfId="0" applyFont="1" applyBorder="1" applyAlignment="1">
      <alignment vertical="center"/>
    </xf>
    <xf numFmtId="0" fontId="25" fillId="0" borderId="6" xfId="0" applyFont="1" applyBorder="1" applyAlignment="1">
      <alignment vertical="center"/>
    </xf>
    <xf numFmtId="0" fontId="25" fillId="24" borderId="6" xfId="0" applyFont="1" applyFill="1" applyBorder="1" applyAlignment="1">
      <alignment vertical="center"/>
    </xf>
    <xf numFmtId="0" fontId="26" fillId="0" borderId="6" xfId="0" applyFont="1" applyBorder="1" applyAlignment="1">
      <alignment vertical="center"/>
    </xf>
    <xf numFmtId="0" fontId="24" fillId="0" borderId="0" xfId="0" applyFont="1" applyAlignment="1">
      <alignment vertical="center"/>
    </xf>
    <xf numFmtId="0" fontId="25" fillId="0" borderId="7" xfId="0" applyFont="1" applyFill="1" applyBorder="1" applyAlignment="1">
      <alignment vertical="center"/>
    </xf>
    <xf numFmtId="1" fontId="0" fillId="0" borderId="0" xfId="0" pivotButton="1" applyNumberFormat="1" applyFont="1" applyAlignment="1">
      <alignment horizontal="center" vertical="center"/>
    </xf>
    <xf numFmtId="1" fontId="0" fillId="0" borderId="0" xfId="0" applyNumberFormat="1" applyFont="1" applyAlignment="1">
      <alignment horizontal="center" vertical="center"/>
    </xf>
    <xf numFmtId="0" fontId="14" fillId="3" borderId="0" xfId="0" applyFont="1" applyFill="1"/>
    <xf numFmtId="0" fontId="4" fillId="15" borderId="2" xfId="0" applyFont="1" applyFill="1" applyBorder="1" applyAlignment="1">
      <alignment horizontal="center" vertical="center"/>
    </xf>
    <xf numFmtId="0" fontId="0" fillId="25" borderId="1" xfId="0" applyFont="1" applyFill="1" applyBorder="1" applyAlignment="1">
      <alignment horizontal="center" vertical="center"/>
    </xf>
    <xf numFmtId="0" fontId="0" fillId="21" borderId="1" xfId="0" applyFont="1" applyFill="1" applyBorder="1" applyAlignment="1">
      <alignment horizontal="center" vertical="center"/>
    </xf>
    <xf numFmtId="0" fontId="0" fillId="0" borderId="0" xfId="0" applyAlignment="1">
      <alignment wrapText="1"/>
    </xf>
    <xf numFmtId="0" fontId="0" fillId="22" borderId="1" xfId="0" applyFont="1" applyFill="1" applyBorder="1" applyAlignment="1">
      <alignment horizontal="center" vertical="center"/>
    </xf>
    <xf numFmtId="0" fontId="0" fillId="11" borderId="1" xfId="0" applyFont="1" applyFill="1" applyBorder="1" applyAlignment="1">
      <alignment horizontal="center" vertical="center"/>
    </xf>
    <xf numFmtId="0" fontId="0" fillId="13" borderId="1" xfId="0" applyFont="1" applyFill="1" applyBorder="1" applyAlignment="1">
      <alignment horizontal="center" vertical="center"/>
    </xf>
    <xf numFmtId="0" fontId="11" fillId="0" borderId="1" xfId="0" applyFont="1" applyFill="1" applyBorder="1" applyAlignment="1">
      <alignment horizontal="center" vertical="center"/>
    </xf>
    <xf numFmtId="2" fontId="7" fillId="0" borderId="1" xfId="0" applyNumberFormat="1" applyFont="1" applyFill="1" applyBorder="1" applyAlignment="1">
      <alignment horizontal="center" vertical="center"/>
    </xf>
    <xf numFmtId="0" fontId="0" fillId="0" borderId="1" xfId="0" applyFont="1" applyFill="1" applyBorder="1" applyAlignment="1">
      <alignment horizontal="center" vertical="center"/>
    </xf>
    <xf numFmtId="0" fontId="0" fillId="5" borderId="1" xfId="0" applyNumberFormat="1" applyFill="1" applyBorder="1" applyAlignment="1">
      <alignment horizontal="center" vertical="center" wrapText="1"/>
    </xf>
    <xf numFmtId="0" fontId="18" fillId="0" borderId="1" xfId="0" applyFont="1" applyFill="1" applyBorder="1" applyAlignment="1">
      <alignment horizontal="center" vertical="center"/>
    </xf>
    <xf numFmtId="2" fontId="16" fillId="3" borderId="1" xfId="0" applyNumberFormat="1" applyFont="1" applyFill="1" applyBorder="1" applyAlignment="1">
      <alignment horizontal="center" vertical="center"/>
    </xf>
    <xf numFmtId="0" fontId="14" fillId="0" borderId="1" xfId="0" applyFont="1" applyFill="1" applyBorder="1" applyAlignment="1">
      <alignment horizontal="center" vertical="center"/>
    </xf>
    <xf numFmtId="0" fontId="14" fillId="0" borderId="0" xfId="0" applyFont="1"/>
    <xf numFmtId="0" fontId="0" fillId="0" borderId="0" xfId="0" applyAlignment="1"/>
  </cellXfs>
  <cellStyles count="2">
    <cellStyle name="%_CODIFICATION_OCA_actuelle100909_wk" xfId="1" xr:uid="{D4C5E61A-0981-4619-A86F-2279B8853200}"/>
    <cellStyle name="Normal" xfId="0" builtinId="0"/>
  </cellStyles>
  <dxfs count="78">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1"/>
      </font>
    </dxf>
    <dxf>
      <font>
        <sz val="11"/>
      </font>
    </dxf>
    <dxf>
      <font>
        <sz val="11"/>
      </font>
    </dxf>
    <dxf>
      <font>
        <sz val="11"/>
      </font>
    </dxf>
    <dxf>
      <font>
        <sz val="11"/>
      </font>
    </dxf>
    <dxf>
      <font>
        <sz val="11"/>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sharedStrings" Target="sharedStrings.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00E2-471E-BBF9-B5D3ACFF782F}"/>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9D1EAD06-DADB-4ECF-A713-DC76774B502C}" type="CELLRANGE">
                      <a:rPr lang="en-US"/>
                      <a:pPr>
                        <a:defRPr/>
                      </a:pPr>
                      <a:t>[CELLRANGE]</a:t>
                    </a:fld>
                    <a:r>
                      <a:rPr lang="en-US" baseline="0"/>
                      <a:t>, </a:t>
                    </a:r>
                    <a:fld id="{C1CC2073-CE95-4562-85B6-5311729D5B76}"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0E2-471E-BBF9-B5D3ACFF782F}"/>
                </c:ext>
              </c:extLst>
            </c:dLbl>
            <c:dLbl>
              <c:idx val="1"/>
              <c:layout>
                <c:manualLayout>
                  <c:x val="7.5506342957130362E-3"/>
                  <c:y val="-3.9364246135899679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4566E23E-C44F-429D-9DB9-75B93597CC15}" type="CELLRANGE">
                      <a:rPr lang="en-US" baseline="0"/>
                      <a:pPr>
                        <a:defRPr>
                          <a:solidFill>
                            <a:schemeClr val="accent1"/>
                          </a:solidFill>
                        </a:defRPr>
                      </a:pPr>
                      <a:t>[CELLRANGE]</a:t>
                    </a:fld>
                    <a:r>
                      <a:rPr lang="en-US" baseline="0"/>
                      <a:t>, </a:t>
                    </a:r>
                    <a:fld id="{5C13C2A5-82F2-4FEC-A470-50027033FA9B}"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0E2-471E-BBF9-B5D3ACFF782F}"/>
                </c:ext>
              </c:extLst>
            </c:dLbl>
            <c:dLbl>
              <c:idx val="2"/>
              <c:layout>
                <c:manualLayout>
                  <c:x val="2.3976049868766506E-2"/>
                  <c:y val="1.0684966462525518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0240A115-3194-4230-A2B5-5302A3E2D26E}" type="CELLRANGE">
                      <a:rPr lang="en-US" baseline="0"/>
                      <a:pPr>
                        <a:defRPr>
                          <a:solidFill>
                            <a:schemeClr val="accent1"/>
                          </a:solidFill>
                        </a:defRPr>
                      </a:pPr>
                      <a:t>[CELLRANGE]</a:t>
                    </a:fld>
                    <a:r>
                      <a:rPr lang="en-US" baseline="0"/>
                      <a:t>, </a:t>
                    </a:r>
                    <a:fld id="{53FDBC5F-81C2-45CE-97F5-F7A1465A8CF7}"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0E2-471E-BBF9-B5D3ACFF782F}"/>
                </c:ext>
              </c:extLst>
            </c:dLbl>
            <c:dLbl>
              <c:idx val="3"/>
              <c:layout>
                <c:manualLayout>
                  <c:x val="3.2454943132108484E-2"/>
                  <c:y val="-0.13845399533391659"/>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F3A662AE-DBAB-47C9-9D26-D42E010068F2}" type="CELLRANGE">
                      <a:rPr lang="en-US" baseline="0"/>
                      <a:pPr>
                        <a:defRPr>
                          <a:solidFill>
                            <a:schemeClr val="accent1"/>
                          </a:solidFill>
                        </a:defRPr>
                      </a:pPr>
                      <a:t>[CELLRANGE]</a:t>
                    </a:fld>
                    <a:r>
                      <a:rPr lang="en-US" baseline="0"/>
                      <a:t>, </a:t>
                    </a:r>
                    <a:fld id="{4B55AC67-CEBD-45CA-BA6D-E14EBB7D39C0}"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0E2-471E-BBF9-B5D3ACFF782F}"/>
                </c:ext>
              </c:extLst>
            </c:dLbl>
            <c:dLbl>
              <c:idx val="4"/>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303853D-F7F1-45D5-BA52-4AFB977EBDF5}" type="CELLRANGE">
                      <a:rPr lang="en-US"/>
                      <a:pPr>
                        <a:defRPr>
                          <a:solidFill>
                            <a:schemeClr val="accent1"/>
                          </a:solidFill>
                        </a:defRPr>
                      </a:pPr>
                      <a:t>[CELLRANGE]</a:t>
                    </a:fld>
                    <a:r>
                      <a:rPr lang="en-US" baseline="0"/>
                      <a:t>, </a:t>
                    </a:r>
                    <a:fld id="{6931A06D-F161-4977-8270-E1D758C3D0CB}"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0E2-471E-BBF9-B5D3ACFF782F}"/>
                </c:ext>
              </c:extLst>
            </c:dLbl>
            <c:dLbl>
              <c:idx val="5"/>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6BA040BD-C3D5-4F5E-B8E9-477F6265EA1D}" type="CELLRANGE">
                      <a:rPr lang="en-US"/>
                      <a:pPr>
                        <a:defRPr>
                          <a:solidFill>
                            <a:schemeClr val="accent1"/>
                          </a:solidFill>
                        </a:defRPr>
                      </a:pPr>
                      <a:t>[CELLRANGE]</a:t>
                    </a:fld>
                    <a:r>
                      <a:rPr lang="en-US" baseline="0"/>
                      <a:t>, </a:t>
                    </a:r>
                    <a:fld id="{56C70DE0-C78E-4CCD-B8B9-ED51096EA4FF}"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0E2-471E-BBF9-B5D3ACFF782F}"/>
                </c:ext>
              </c:extLst>
            </c:dLbl>
            <c:dLbl>
              <c:idx val="6"/>
              <c:layout>
                <c:manualLayout>
                  <c:x val="-0.12666032370953634"/>
                  <c:y val="-5.5846456692913389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0828208C-401C-4D16-BD27-730E9C1644B2}" type="CELLRANGE">
                      <a:rPr lang="en-US" baseline="0"/>
                      <a:pPr>
                        <a:defRPr>
                          <a:solidFill>
                            <a:schemeClr val="accent1"/>
                          </a:solidFill>
                        </a:defRPr>
                      </a:pPr>
                      <a:t>[CELLRANGE]</a:t>
                    </a:fld>
                    <a:r>
                      <a:rPr lang="en-US" baseline="0"/>
                      <a:t>, </a:t>
                    </a:r>
                    <a:fld id="{1A5E1147-9FDD-495A-886A-CC2A5F8ABF00}"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0E2-471E-BBF9-B5D3ACFF782F}"/>
                </c:ext>
              </c:extLst>
            </c:dLbl>
            <c:dLbl>
              <c:idx val="7"/>
              <c:layout>
                <c:manualLayout>
                  <c:x val="0"/>
                  <c:y val="-2.4007075840996778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DF0CFFC-AA55-4002-B182-36938DDF9D5E}" type="CELLRANGE">
                      <a:rPr lang="en-US" baseline="0"/>
                      <a:pPr>
                        <a:defRPr>
                          <a:solidFill>
                            <a:schemeClr val="accent1"/>
                          </a:solidFill>
                        </a:defRPr>
                      </a:pPr>
                      <a:t>[CELLRANGE]</a:t>
                    </a:fld>
                    <a:r>
                      <a:rPr lang="en-US" baseline="0"/>
                      <a:t>, </a:t>
                    </a:r>
                    <a:fld id="{D5820437-73CF-41F3-8D3B-3BA7A400541E}"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0E2-471E-BBF9-B5D3ACFF782F}"/>
                </c:ext>
              </c:extLst>
            </c:dLbl>
            <c:dLbl>
              <c:idx val="8"/>
              <c:layout>
                <c:manualLayout>
                  <c:x val="1.8151793525809274E-3"/>
                  <c:y val="1.6687445319335085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326C57D-1B65-4F7C-B289-4A183E8548C8}" type="CELLRANGE">
                      <a:rPr lang="en-US" baseline="0"/>
                      <a:pPr>
                        <a:defRPr>
                          <a:solidFill>
                            <a:schemeClr val="accent1"/>
                          </a:solidFill>
                        </a:defRPr>
                      </a:pPr>
                      <a:t>[CELLRANGE]</a:t>
                    </a:fld>
                    <a:r>
                      <a:rPr lang="en-US" baseline="0"/>
                      <a:t>, </a:t>
                    </a:r>
                    <a:fld id="{D5AF35E5-258A-4DA2-A0AB-629E4B830DEE}"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0E2-471E-BBF9-B5D3ACFF782F}"/>
                </c:ext>
              </c:extLst>
            </c:dLbl>
            <c:dLbl>
              <c:idx val="9"/>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CF9E1948-4DC7-4533-9398-765632B10F20}" type="CELLRANGE">
                      <a:rPr lang="en-US"/>
                      <a:pPr>
                        <a:defRPr>
                          <a:solidFill>
                            <a:schemeClr val="accent1"/>
                          </a:solidFill>
                        </a:defRPr>
                      </a:pPr>
                      <a:t>[CELLRANGE]</a:t>
                    </a:fld>
                    <a:r>
                      <a:rPr lang="en-US" baseline="0"/>
                      <a:t>, </a:t>
                    </a:r>
                    <a:fld id="{3B0BB99B-E6DE-41C1-9AA1-9753DE9D6BFE}"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0E2-471E-BBF9-B5D3ACFF782F}"/>
                </c:ext>
              </c:extLst>
            </c:dLbl>
            <c:dLbl>
              <c:idx val="10"/>
              <c:layout>
                <c:manualLayout>
                  <c:x val="6.3665791776027995E-3"/>
                  <c:y val="-2.6818314377369496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46F02F2-831C-4FFA-9AA4-2715FDA378CF}" type="CELLRANGE">
                      <a:rPr lang="en-US" baseline="0"/>
                      <a:pPr>
                        <a:defRPr>
                          <a:solidFill>
                            <a:schemeClr val="accent1"/>
                          </a:solidFill>
                        </a:defRPr>
                      </a:pPr>
                      <a:t>[CELLRANGE]</a:t>
                    </a:fld>
                    <a:r>
                      <a:rPr lang="en-US" baseline="0"/>
                      <a:t>, </a:t>
                    </a:r>
                    <a:fld id="{464BE246-8D02-482E-AAAA-BB6E5271018F}"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0E2-471E-BBF9-B5D3ACFF782F}"/>
                </c:ext>
              </c:extLst>
            </c:dLbl>
            <c:dLbl>
              <c:idx val="11"/>
              <c:layout>
                <c:manualLayout>
                  <c:x val="-3.7112776601621975E-2"/>
                  <c:y val="-5.8626865636913814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CA9F3CF-6965-4EE8-B331-0D9E0371660E}" type="CELLRANGE">
                      <a:rPr lang="en-US" baseline="0"/>
                      <a:pPr>
                        <a:defRPr>
                          <a:solidFill>
                            <a:schemeClr val="accent1"/>
                          </a:solidFill>
                        </a:defRPr>
                      </a:pPr>
                      <a:t>[CELLRANGE]</a:t>
                    </a:fld>
                    <a:r>
                      <a:rPr lang="en-US" baseline="0"/>
                      <a:t>, </a:t>
                    </a:r>
                    <a:fld id="{78209651-0E9D-418A-82D3-9A2A230BFF54}"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0E2-471E-BBF9-B5D3ACFF782F}"/>
                </c:ext>
              </c:extLst>
            </c:dLbl>
            <c:dLbl>
              <c:idx val="12"/>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7B323996-DE2F-4E0B-A39D-8B915640129D}" type="CELLRANGE">
                      <a:rPr lang="en-US"/>
                      <a:pPr>
                        <a:defRPr>
                          <a:solidFill>
                            <a:schemeClr val="accent1"/>
                          </a:solidFill>
                        </a:defRPr>
                      </a:pPr>
                      <a:t>[CELLRANGE]</a:t>
                    </a:fld>
                    <a:r>
                      <a:rPr lang="en-US" baseline="0"/>
                      <a:t>, </a:t>
                    </a:r>
                    <a:fld id="{DE9A4270-2889-4A3B-A24C-E13EDA965EEC}"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0E2-471E-BBF9-B5D3ACFF782F}"/>
                </c:ext>
              </c:extLst>
            </c:dLbl>
            <c:spPr>
              <a:noFill/>
              <a:ln>
                <a:noFill/>
              </a:ln>
              <a:effectLst/>
            </c:sp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RAPPORT!$H$41:$H$53</c:f>
              <c:numCache>
                <c:formatCode>0</c:formatCode>
                <c:ptCount val="13"/>
                <c:pt idx="0">
                  <c:v>19.366219790944342</c:v>
                </c:pt>
                <c:pt idx="1">
                  <c:v>216.96840121844403</c:v>
                </c:pt>
                <c:pt idx="2">
                  <c:v>361.51932038363952</c:v>
                </c:pt>
                <c:pt idx="3">
                  <c:v>207.98778022390195</c:v>
                </c:pt>
                <c:pt idx="4">
                  <c:v>12.32692840000799</c:v>
                </c:pt>
                <c:pt idx="5">
                  <c:v>39.888947196744319</c:v>
                </c:pt>
                <c:pt idx="6">
                  <c:v>568.37361692944614</c:v>
                </c:pt>
                <c:pt idx="7">
                  <c:v>89.350246694803289</c:v>
                </c:pt>
                <c:pt idx="8">
                  <c:v>225.93661931256935</c:v>
                </c:pt>
                <c:pt idx="9">
                  <c:v>54.945506701709022</c:v>
                </c:pt>
                <c:pt idx="10">
                  <c:v>147.84233006023976</c:v>
                </c:pt>
                <c:pt idx="11">
                  <c:v>134.06102236376142</c:v>
                </c:pt>
                <c:pt idx="12">
                  <c:v>5.8660821041397346</c:v>
                </c:pt>
              </c:numCache>
            </c:numRef>
          </c:val>
          <c:extLst>
            <c:ext xmlns:c15="http://schemas.microsoft.com/office/drawing/2012/chart" uri="{02D57815-91ED-43cb-92C2-25804820EDAC}">
              <c15:datalabelsRange>
                <c15:f>RAPPORT!$G$41:$G$53</c15:f>
                <c15:dlblRangeCache>
                  <c:ptCount val="13"/>
                  <c:pt idx="0">
                    <c:v>ACCESS-ISSUE</c:v>
                  </c:pt>
                  <c:pt idx="1">
                    <c:v>AKTIVCO With Backup</c:v>
                  </c:pt>
                  <c:pt idx="2">
                    <c:v>AKTIVCO GRID ONLY</c:v>
                  </c:pt>
                  <c:pt idx="3">
                    <c:v>Hardware issue</c:v>
                  </c:pt>
                  <c:pt idx="4">
                    <c:v>ENVTECH</c:v>
                  </c:pt>
                  <c:pt idx="5">
                    <c:v>Fiber AOF</c:v>
                  </c:pt>
                  <c:pt idx="6">
                    <c:v>IHS</c:v>
                  </c:pt>
                  <c:pt idx="7">
                    <c:v>IHS GRID ONLY</c:v>
                  </c:pt>
                  <c:pt idx="8">
                    <c:v>No root cause</c:v>
                  </c:pt>
                  <c:pt idx="9">
                    <c:v>Power MTN</c:v>
                  </c:pt>
                  <c:pt idx="10">
                    <c:v>TX issue MPR / ODU --</c:v>
                  </c:pt>
                  <c:pt idx="11">
                    <c:v>SPARE-ISSUE</c:v>
                  </c:pt>
                  <c:pt idx="12">
                    <c:v>PLANNED WORKS</c:v>
                  </c:pt>
                </c15:dlblRangeCache>
              </c15:datalabelsRange>
            </c:ext>
            <c:ext xmlns:c16="http://schemas.microsoft.com/office/drawing/2014/chart" uri="{C3380CC4-5D6E-409C-BE32-E72D297353CC}">
              <c16:uniqueId val="{00000000-00E2-471E-BBF9-B5D3ACFF782F}"/>
            </c:ext>
          </c:extLst>
        </c:ser>
        <c:ser>
          <c:idx val="1"/>
          <c:order val="1"/>
          <c:tx>
            <c:strRef>
              <c:f>RAPPORT!$G$40</c:f>
              <c:strCache>
                <c:ptCount val="1"/>
                <c:pt idx="0">
                  <c:v>RCA</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00E2-471E-BBF9-B5D3ACFF782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F-00E2-471E-BBF9-B5D3ACFF782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0-00E2-471E-BBF9-B5D3ACFF782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1-00E2-471E-BBF9-B5D3ACFF782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2-00E2-471E-BBF9-B5D3ACFF782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3-00E2-471E-BBF9-B5D3ACFF782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4-00E2-471E-BBF9-B5D3ACFF782F}"/>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5-00E2-471E-BBF9-B5D3ACFF782F}"/>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6-00E2-471E-BBF9-B5D3ACFF782F}"/>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7-00E2-471E-BBF9-B5D3ACFF782F}"/>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8-00E2-471E-BBF9-B5D3ACFF782F}"/>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9-00E2-471E-BBF9-B5D3ACFF782F}"/>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A-00E2-471E-BBF9-B5D3ACFF782F}"/>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B-00E2-471E-BBF9-B5D3ACFF782F}"/>
                </c:ext>
              </c:extLst>
            </c:dLbl>
            <c:spPr>
              <a:noFill/>
              <a:ln>
                <a:noFill/>
              </a:ln>
              <a:effectLst/>
            </c:sp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RAPPORT!$G$41:$G$53</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00E2-471E-BBF9-B5D3ACFF782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288636</xdr:colOff>
      <xdr:row>31</xdr:row>
      <xdr:rowOff>69272</xdr:rowOff>
    </xdr:from>
    <xdr:to>
      <xdr:col>14</xdr:col>
      <xdr:colOff>334819</xdr:colOff>
      <xdr:row>50</xdr:row>
      <xdr:rowOff>103908</xdr:rowOff>
    </xdr:to>
    <xdr:graphicFrame macro="">
      <xdr:nvGraphicFramePr>
        <xdr:cNvPr id="4" name="Chart 3">
          <a:extLst>
            <a:ext uri="{FF2B5EF4-FFF2-40B4-BE49-F238E27FC236}">
              <a16:creationId xmlns:a16="http://schemas.microsoft.com/office/drawing/2014/main" id="{02F75936-53DF-15B9-CE6B-84F21274C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635001</xdr:colOff>
      <xdr:row>176</xdr:row>
      <xdr:rowOff>141942</xdr:rowOff>
    </xdr:from>
    <xdr:to>
      <xdr:col>28</xdr:col>
      <xdr:colOff>107200</xdr:colOff>
      <xdr:row>237</xdr:row>
      <xdr:rowOff>63581</xdr:rowOff>
    </xdr:to>
    <xdr:pic>
      <xdr:nvPicPr>
        <xdr:cNvPr id="2" name="Picture 1">
          <a:extLst>
            <a:ext uri="{FF2B5EF4-FFF2-40B4-BE49-F238E27FC236}">
              <a16:creationId xmlns:a16="http://schemas.microsoft.com/office/drawing/2014/main" id="{55BD48CA-BA9B-61D9-1520-4199A7C2DDCD}"/>
            </a:ext>
          </a:extLst>
        </xdr:cNvPr>
        <xdr:cNvPicPr>
          <a:picLocks noChangeAspect="1"/>
        </xdr:cNvPicPr>
      </xdr:nvPicPr>
      <xdr:blipFill>
        <a:blip xmlns:r="http://schemas.openxmlformats.org/officeDocument/2006/relationships" r:embed="rId1"/>
        <a:stretch>
          <a:fillRect/>
        </a:stretch>
      </xdr:blipFill>
      <xdr:spPr>
        <a:xfrm>
          <a:off x="5453530" y="889001"/>
          <a:ext cx="17961905" cy="11314286"/>
        </a:xfrm>
        <a:prstGeom prst="rect">
          <a:avLst/>
        </a:prstGeom>
      </xdr:spPr>
    </xdr:pic>
    <xdr:clientData/>
  </xdr:twoCellAnchor>
  <xdr:twoCellAnchor editAs="oneCell">
    <xdr:from>
      <xdr:col>1</xdr:col>
      <xdr:colOff>806824</xdr:colOff>
      <xdr:row>177</xdr:row>
      <xdr:rowOff>112059</xdr:rowOff>
    </xdr:from>
    <xdr:to>
      <xdr:col>22</xdr:col>
      <xdr:colOff>589075</xdr:colOff>
      <xdr:row>238</xdr:row>
      <xdr:rowOff>119412</xdr:rowOff>
    </xdr:to>
    <xdr:pic>
      <xdr:nvPicPr>
        <xdr:cNvPr id="3" name="Picture 2">
          <a:extLst>
            <a:ext uri="{FF2B5EF4-FFF2-40B4-BE49-F238E27FC236}">
              <a16:creationId xmlns:a16="http://schemas.microsoft.com/office/drawing/2014/main" id="{0E9F8E9A-1A19-A7BF-7A39-B08C1E5E56BF}"/>
            </a:ext>
          </a:extLst>
        </xdr:cNvPr>
        <xdr:cNvPicPr>
          <a:picLocks noChangeAspect="1"/>
        </xdr:cNvPicPr>
      </xdr:nvPicPr>
      <xdr:blipFill>
        <a:blip xmlns:r="http://schemas.openxmlformats.org/officeDocument/2006/relationships" r:embed="rId2"/>
        <a:stretch>
          <a:fillRect/>
        </a:stretch>
      </xdr:blipFill>
      <xdr:spPr>
        <a:xfrm>
          <a:off x="2450353" y="1045883"/>
          <a:ext cx="17771428" cy="114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Certification%20folder%20and%20books\KORETA\KORETA-BREAKDOWN%20NUR%2010-04-2026.xlsx" TargetMode="External"/><Relationship Id="rId1" Type="http://schemas.openxmlformats.org/officeDocument/2006/relationships/externalLinkPath" Target="/Users/m50057323/Downloads/Certification%20folder%20and%20books/KORETA/KORETA-BREAKDOWN%20NUR%2010-04-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20-%202.xlsx" TargetMode="External"/><Relationship Id="rId1" Type="http://schemas.openxmlformats.org/officeDocument/2006/relationships/externalLinkPath" Target="/Users/m50057323/Downloads/WORK/MACRO%20DE%20CALCUL%20NUR%20%20JOURNALIER%20-%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50057323\Downloads\DATA\CELL-DOWN\HUAWEI\DAILY_W17_CELLS_DOWN_HUAWEI_27042026%2016h.xlsx" TargetMode="External"/><Relationship Id="rId1" Type="http://schemas.openxmlformats.org/officeDocument/2006/relationships/externalLinkPath" Target="/Users/m50057323/Downloads/DATA/CELL-DOWN/HUAWEI/DAILY_W17_CELLS_DOWN_HUAWEI_27042026%2016h.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50057323\Downloads\DATA\CELL-DOWN\ZTE\Copy%20of%20DAILY_W18_CELLS_DOWN_ZTE_AU%202704%20au%2027042026%2018h01.xlsx" TargetMode="External"/><Relationship Id="rId1" Type="http://schemas.openxmlformats.org/officeDocument/2006/relationships/externalLinkPath" Target="/Users/m50057323/Downloads/DATA/CELL-DOWN/ZTE/Copy%20of%20DAILY_W18_CELLS_DOWN_ZTE_AU%202704%20au%2027042026%2018h0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m50057323\Downloads\DATA\CELL-DOWN\NOKIA\W18_CELLS_DOWN_NOKIA_2704%20AU%2027042026%2017h40.xlsb" TargetMode="External"/><Relationship Id="rId1" Type="http://schemas.openxmlformats.org/officeDocument/2006/relationships/externalLinkPath" Target="/Users/m50057323/Downloads/DATA/CELL-DOWN/NOKIA/W18_CELLS_DOWN_NOKIA_2704%20AU%2027042026%2017h40.xlsb"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m50057323\Downloads\DATA\OCM%20RAN\OCM%20RAN%20INCIDENT%20FOLOW-UP%2027-04-2026%2018H%20UTC.xlsx" TargetMode="External"/><Relationship Id="rId1" Type="http://schemas.openxmlformats.org/officeDocument/2006/relationships/externalLinkPath" Target="/Users/m50057323/Downloads/DATA/OCM%20RAN/OCM%20RAN%20INCIDENT%20FOLOW-UP%2027-04-2026%2018H%20UTC.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m50057323\Downloads\DATA\OCM%20RAN\OCM%20RAN%20INCIDENT%20FOLOW-UP%2027-04-2026%2012H%20UTC.xlsx" TargetMode="External"/><Relationship Id="rId1" Type="http://schemas.openxmlformats.org/officeDocument/2006/relationships/externalLinkPath" Target="/Users/m50057323/Downloads/DATA/OCM%20RAN/OCM%20RAN%20INCIDENT%20FOLOW-UP%2027-04-2026%2012H%20UTC.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m50057323\Downloads\DATA\TICKET\Incident%20Ticket_20260428061118.xlsx" TargetMode="External"/><Relationship Id="rId1" Type="http://schemas.openxmlformats.org/officeDocument/2006/relationships/externalLinkPath" Target="/Users/m50057323/Downloads/DATA/TICKET/Incident%20Ticket_20260428061118.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W16_CELLS_DOWN_NOKIA_1404%20AU%2018042026%2017H(1).xlsx" TargetMode="External"/><Relationship Id="rId1" Type="http://schemas.openxmlformats.org/officeDocument/2006/relationships/externalLinkPath" Target="/Users/m50057323/AppData/Roaming/WeLink_Desktop/appdata/IM/m50057323/DownloadFiles/W16_CELLS_DOWN_NOKIA_1404%20AU%2018042026%2017H(1).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DAILY_W16_CELLS_DOWN_HUAWEI_19042026%2015h'.xlsx" TargetMode="External"/><Relationship Id="rId1" Type="http://schemas.openxmlformats.org/officeDocument/2006/relationships/externalLinkPath" Target="/Users/m50057323/AppData/Roaming/WeLink_Desktop/appdata/IM/m50057323/DownloadFiles/DAILY_W16_CELLS_DOWN_HUAWEI_19042026%2015h'.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Copy%20of%20DAILY_W16_CELLS_DOWN_ZTE_AU%201304%20au%2019042026%209h41.xlsx" TargetMode="External"/><Relationship Id="rId1" Type="http://schemas.openxmlformats.org/officeDocument/2006/relationships/externalLinkPath" Target="/Users/m50057323/AppData/Roaming/WeLink_Desktop/appdata/IM/m50057323/DownloadFiles/Copy%20of%20DAILY_W16_CELLS_DOWN_ZTE_AU%201304%20au%2019042026%209h41.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m50057323\Downloads\frist-work\Referentiel%20sites%20OCM_decembre_2025_V1%20-%20IHS%20-%20CAMUSAT%20sites.xlsx" TargetMode="External"/><Relationship Id="rId1" Type="http://schemas.openxmlformats.org/officeDocument/2006/relationships/externalLinkPath" Target="/Users/m50057323/Downloads/frist-work/Referentiel%20sites%20OCM_decembre_2025_V1%20-%20IHS%20-%20CAMUSAT%20sites.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f50056342\AppData\Local\Microsoft\Windows\INetCache\Content.Outlook\MG02QHVE\TOP%20OFFENDERS%2027-04-2026-CA.xlsx" TargetMode="External"/><Relationship Id="rId1" Type="http://schemas.openxmlformats.org/officeDocument/2006/relationships/externalLinkPath" Target="/Users/f50056342/AppData/Local/Microsoft/Windows/INetCache/Content.Outlook/MG02QHVE/TOP%20OFFENDERS%2027-04-2026-C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GPS ISSUE"/>
      <sheetName val="daily break down"/>
      <sheetName val="Sheet2"/>
    </sheetNames>
    <sheetDataSet>
      <sheetData sheetId="0"/>
      <sheetData sheetId="1" refreshError="1"/>
      <sheetData sheetId="2">
        <row r="2">
          <cell r="D2" t="str">
            <v>Code site</v>
          </cell>
          <cell r="E2" t="str">
            <v>Cluster</v>
          </cell>
        </row>
        <row r="3">
          <cell r="D3" t="str">
            <v>LIT_122</v>
          </cell>
          <cell r="E3" t="str">
            <v>Douala</v>
          </cell>
        </row>
        <row r="4">
          <cell r="D4" t="str">
            <v>LIT_647</v>
          </cell>
          <cell r="E4" t="str">
            <v>Douala</v>
          </cell>
        </row>
        <row r="5">
          <cell r="D5" t="str">
            <v>LIT_653</v>
          </cell>
          <cell r="E5" t="str">
            <v>Douala</v>
          </cell>
        </row>
        <row r="6">
          <cell r="D6" t="str">
            <v>LIT_341</v>
          </cell>
          <cell r="E6" t="str">
            <v>Douala</v>
          </cell>
        </row>
        <row r="7">
          <cell r="D7" t="str">
            <v>NRD_137</v>
          </cell>
          <cell r="E7" t="str">
            <v>NORD</v>
          </cell>
        </row>
        <row r="8">
          <cell r="D8" t="str">
            <v>ADM_005</v>
          </cell>
          <cell r="E8" t="str">
            <v>ADAMAOUA</v>
          </cell>
        </row>
        <row r="9">
          <cell r="D9" t="str">
            <v>LIT_229</v>
          </cell>
          <cell r="E9" t="str">
            <v>LITTORAL</v>
          </cell>
        </row>
        <row r="10">
          <cell r="D10" t="str">
            <v>CTR_197</v>
          </cell>
          <cell r="E10" t="str">
            <v>Yaounde</v>
          </cell>
        </row>
        <row r="11">
          <cell r="D11" t="str">
            <v>CTR_321</v>
          </cell>
          <cell r="E11" t="str">
            <v>Yaounde</v>
          </cell>
        </row>
        <row r="12">
          <cell r="D12" t="str">
            <v>LIT_280</v>
          </cell>
          <cell r="E12" t="str">
            <v>Douala</v>
          </cell>
        </row>
        <row r="13">
          <cell r="D13" t="str">
            <v>LIT_003</v>
          </cell>
          <cell r="E13" t="str">
            <v>Douala</v>
          </cell>
        </row>
        <row r="14">
          <cell r="D14" t="str">
            <v>CTR_071</v>
          </cell>
          <cell r="E14" t="str">
            <v>Yaounde</v>
          </cell>
        </row>
        <row r="15">
          <cell r="D15" t="str">
            <v>CTR_477</v>
          </cell>
          <cell r="E15" t="str">
            <v>Yaounde</v>
          </cell>
        </row>
        <row r="16">
          <cell r="D16" t="str">
            <v>LIT_687</v>
          </cell>
          <cell r="E16" t="str">
            <v>Douala</v>
          </cell>
        </row>
        <row r="17">
          <cell r="D17" t="str">
            <v>ADM_084</v>
          </cell>
          <cell r="E17" t="str">
            <v>Ngaoundere</v>
          </cell>
        </row>
        <row r="18">
          <cell r="D18" t="str">
            <v>CTR_561</v>
          </cell>
          <cell r="E18" t="str">
            <v>Yaounde</v>
          </cell>
        </row>
        <row r="19">
          <cell r="D19" t="str">
            <v>CTR_101</v>
          </cell>
          <cell r="E19" t="str">
            <v>CENTRE</v>
          </cell>
        </row>
        <row r="20">
          <cell r="D20" t="str">
            <v>CTR_590</v>
          </cell>
          <cell r="E20" t="str">
            <v>Yaounde</v>
          </cell>
        </row>
        <row r="21">
          <cell r="D21" t="str">
            <v>CTR_046</v>
          </cell>
          <cell r="E21" t="str">
            <v>Yaounde</v>
          </cell>
        </row>
        <row r="22">
          <cell r="D22" t="str">
            <v>LIT_651</v>
          </cell>
          <cell r="E22" t="str">
            <v>Douala</v>
          </cell>
        </row>
        <row r="23">
          <cell r="D23" t="str">
            <v>CTR_382</v>
          </cell>
          <cell r="E23" t="str">
            <v>Yaounde</v>
          </cell>
        </row>
        <row r="24">
          <cell r="D24" t="str">
            <v>LIT_632</v>
          </cell>
          <cell r="E24" t="str">
            <v>Douala</v>
          </cell>
        </row>
        <row r="25">
          <cell r="D25" t="str">
            <v>CTR_758</v>
          </cell>
          <cell r="E25" t="str">
            <v>Yaounde</v>
          </cell>
        </row>
        <row r="26">
          <cell r="D26" t="str">
            <v>ADM_008</v>
          </cell>
          <cell r="E26" t="str">
            <v>ADAMAOUA</v>
          </cell>
        </row>
        <row r="27">
          <cell r="D27" t="str">
            <v>CTR_315</v>
          </cell>
          <cell r="E27" t="str">
            <v>Yaounde</v>
          </cell>
        </row>
        <row r="28">
          <cell r="D28" t="str">
            <v>SUO_211</v>
          </cell>
          <cell r="E28" t="str">
            <v>SUD-OUEST</v>
          </cell>
        </row>
        <row r="29">
          <cell r="D29" t="str">
            <v>CTR_849</v>
          </cell>
          <cell r="E29" t="str">
            <v>Yaounde</v>
          </cell>
        </row>
        <row r="30">
          <cell r="D30" t="str">
            <v>SUD_042</v>
          </cell>
          <cell r="E30" t="str">
            <v>LITTORAL</v>
          </cell>
        </row>
        <row r="31">
          <cell r="D31" t="str">
            <v>CTR_947</v>
          </cell>
          <cell r="E31" t="str">
            <v>Yaounde</v>
          </cell>
        </row>
        <row r="32">
          <cell r="D32" t="str">
            <v>LIT_850</v>
          </cell>
          <cell r="E32" t="str">
            <v>Douala</v>
          </cell>
        </row>
        <row r="33">
          <cell r="D33" t="str">
            <v>CTR_682</v>
          </cell>
          <cell r="E33" t="str">
            <v>Yaounde</v>
          </cell>
        </row>
        <row r="34">
          <cell r="D34" t="str">
            <v>CTR_470</v>
          </cell>
          <cell r="E34" t="str">
            <v>Yaounde</v>
          </cell>
        </row>
        <row r="35">
          <cell r="D35" t="str">
            <v>SUO_186</v>
          </cell>
          <cell r="E35" t="str">
            <v>SUD-OUEST</v>
          </cell>
        </row>
        <row r="36">
          <cell r="D36" t="str">
            <v>CTR_542</v>
          </cell>
          <cell r="E36" t="str">
            <v>Yaounde</v>
          </cell>
        </row>
        <row r="37">
          <cell r="D37" t="str">
            <v>NRD_101</v>
          </cell>
          <cell r="E37" t="str">
            <v>Garoua</v>
          </cell>
        </row>
        <row r="38">
          <cell r="D38" t="str">
            <v>LIT_091</v>
          </cell>
          <cell r="E38" t="str">
            <v>Douala</v>
          </cell>
        </row>
        <row r="39">
          <cell r="D39" t="str">
            <v>OST_406</v>
          </cell>
          <cell r="E39" t="str">
            <v>OUEST</v>
          </cell>
        </row>
        <row r="40">
          <cell r="D40" t="str">
            <v>LIT_613</v>
          </cell>
          <cell r="E40" t="str">
            <v>Douala</v>
          </cell>
        </row>
        <row r="41">
          <cell r="D41" t="str">
            <v>CTR_133</v>
          </cell>
          <cell r="E41" t="str">
            <v>Yaounde</v>
          </cell>
        </row>
        <row r="42">
          <cell r="D42" t="str">
            <v>LIT_568</v>
          </cell>
          <cell r="E42" t="str">
            <v>Douala</v>
          </cell>
        </row>
        <row r="43">
          <cell r="D43" t="str">
            <v>CTR_199</v>
          </cell>
          <cell r="E43" t="str">
            <v>Yaounde</v>
          </cell>
        </row>
        <row r="44">
          <cell r="D44" t="str">
            <v>LIT_773</v>
          </cell>
          <cell r="E44" t="str">
            <v>douala</v>
          </cell>
        </row>
        <row r="45">
          <cell r="D45" t="str">
            <v>CTR_669</v>
          </cell>
          <cell r="E45" t="str">
            <v>Yaounde</v>
          </cell>
        </row>
        <row r="46">
          <cell r="D46" t="str">
            <v>LIT_698</v>
          </cell>
          <cell r="E46" t="str">
            <v>Douala</v>
          </cell>
        </row>
        <row r="47">
          <cell r="D47" t="str">
            <v>CTR_776</v>
          </cell>
          <cell r="E47" t="str">
            <v>Yaounde</v>
          </cell>
        </row>
        <row r="48">
          <cell r="D48" t="str">
            <v>LIT_740</v>
          </cell>
          <cell r="E48" t="str">
            <v>Douala</v>
          </cell>
        </row>
        <row r="49">
          <cell r="D49" t="str">
            <v>CTR_344</v>
          </cell>
          <cell r="E49" t="str">
            <v>Yaounde</v>
          </cell>
        </row>
        <row r="50">
          <cell r="D50" t="str">
            <v>LIT_564</v>
          </cell>
          <cell r="E50" t="str">
            <v>Douala</v>
          </cell>
        </row>
        <row r="51">
          <cell r="D51" t="str">
            <v>SUO_228</v>
          </cell>
          <cell r="E51" t="str">
            <v>SUD-OUEST</v>
          </cell>
        </row>
        <row r="52">
          <cell r="D52" t="str">
            <v>EXN_350</v>
          </cell>
          <cell r="E52" t="str">
            <v>Maroua</v>
          </cell>
        </row>
        <row r="53">
          <cell r="D53" t="str">
            <v>EXN_225</v>
          </cell>
          <cell r="E53" t="str">
            <v>EXTREME-NORD</v>
          </cell>
        </row>
        <row r="54">
          <cell r="D54" t="str">
            <v>CTR_188</v>
          </cell>
          <cell r="E54" t="str">
            <v>CENTRE</v>
          </cell>
        </row>
        <row r="55">
          <cell r="D55" t="str">
            <v>LIT_670</v>
          </cell>
          <cell r="E55" t="str">
            <v>LITTORAL</v>
          </cell>
        </row>
        <row r="56">
          <cell r="D56" t="str">
            <v>ADM_132</v>
          </cell>
          <cell r="E56" t="str">
            <v>Ngaoundere</v>
          </cell>
        </row>
        <row r="57">
          <cell r="D57" t="str">
            <v>LIT_363</v>
          </cell>
          <cell r="E57" t="str">
            <v>Douala</v>
          </cell>
        </row>
        <row r="58">
          <cell r="D58" t="str">
            <v>LIT_092</v>
          </cell>
          <cell r="E58" t="str">
            <v>Douala</v>
          </cell>
        </row>
        <row r="59">
          <cell r="D59" t="str">
            <v>CTR_160</v>
          </cell>
          <cell r="E59" t="str">
            <v>Yaounde</v>
          </cell>
        </row>
        <row r="60">
          <cell r="D60" t="str">
            <v>CTR_658</v>
          </cell>
          <cell r="E60" t="str">
            <v>Yaounde</v>
          </cell>
        </row>
        <row r="61">
          <cell r="D61" t="str">
            <v>LIT_129</v>
          </cell>
          <cell r="E61" t="str">
            <v>Douala</v>
          </cell>
        </row>
        <row r="62">
          <cell r="D62" t="str">
            <v>SUO_061</v>
          </cell>
          <cell r="E62" t="str">
            <v>LITTORAL</v>
          </cell>
        </row>
        <row r="63">
          <cell r="D63" t="str">
            <v>LIT_753</v>
          </cell>
          <cell r="E63" t="str">
            <v>Douala</v>
          </cell>
        </row>
        <row r="64">
          <cell r="D64" t="str">
            <v>LIT_598</v>
          </cell>
          <cell r="E64" t="str">
            <v>LITTORAL</v>
          </cell>
        </row>
        <row r="65">
          <cell r="D65" t="str">
            <v>EST_118</v>
          </cell>
          <cell r="E65" t="str">
            <v>CENTRE</v>
          </cell>
        </row>
        <row r="66">
          <cell r="D66" t="str">
            <v>CTR_458</v>
          </cell>
          <cell r="E66" t="str">
            <v>Yaounde</v>
          </cell>
        </row>
        <row r="67">
          <cell r="D67" t="str">
            <v>CTR_722</v>
          </cell>
          <cell r="E67" t="str">
            <v>Yaounde</v>
          </cell>
        </row>
        <row r="68">
          <cell r="D68" t="str">
            <v>SUO_170</v>
          </cell>
          <cell r="E68" t="str">
            <v>SUD-OUEST</v>
          </cell>
        </row>
        <row r="69">
          <cell r="D69" t="str">
            <v>SUO_054</v>
          </cell>
          <cell r="E69" t="str">
            <v>SUD-OUEST</v>
          </cell>
        </row>
        <row r="70">
          <cell r="D70" t="str">
            <v>EXN_246</v>
          </cell>
          <cell r="E70" t="str">
            <v>EXTREME-NORD</v>
          </cell>
        </row>
        <row r="71">
          <cell r="D71" t="str">
            <v>CTR_772</v>
          </cell>
          <cell r="E71" t="str">
            <v>Yaounde</v>
          </cell>
        </row>
        <row r="72">
          <cell r="D72" t="str">
            <v>CTR_017</v>
          </cell>
          <cell r="E72" t="str">
            <v>Yaounde</v>
          </cell>
        </row>
        <row r="73">
          <cell r="D73" t="str">
            <v>LIT_680</v>
          </cell>
          <cell r="E73" t="str">
            <v>Douala</v>
          </cell>
        </row>
        <row r="74">
          <cell r="D74" t="str">
            <v>CTR_662</v>
          </cell>
          <cell r="E74" t="str">
            <v>Yaounde</v>
          </cell>
        </row>
        <row r="75">
          <cell r="D75" t="str">
            <v>LIT_554</v>
          </cell>
          <cell r="E75" t="str">
            <v>Douala</v>
          </cell>
        </row>
        <row r="76">
          <cell r="D76" t="str">
            <v>NRD_086</v>
          </cell>
          <cell r="E76" t="str">
            <v>Garoua</v>
          </cell>
        </row>
        <row r="77">
          <cell r="D77" t="str">
            <v>CTR_124</v>
          </cell>
          <cell r="E77" t="str">
            <v>Yaounde</v>
          </cell>
        </row>
        <row r="78">
          <cell r="D78" t="str">
            <v>CTR_942</v>
          </cell>
          <cell r="E78" t="str">
            <v>Yaounde</v>
          </cell>
        </row>
        <row r="79">
          <cell r="D79" t="str">
            <v>CTR_868</v>
          </cell>
          <cell r="E79" t="str">
            <v>Yaounde</v>
          </cell>
        </row>
        <row r="80">
          <cell r="D80" t="str">
            <v>CTR_865</v>
          </cell>
          <cell r="E80" t="str">
            <v>Yaounde</v>
          </cell>
        </row>
        <row r="81">
          <cell r="D81" t="str">
            <v>CTR_558</v>
          </cell>
          <cell r="E81" t="str">
            <v>Yaounde</v>
          </cell>
        </row>
        <row r="82">
          <cell r="D82" t="str">
            <v>NRO_234</v>
          </cell>
          <cell r="E82" t="str">
            <v>NORD-OUEST</v>
          </cell>
        </row>
        <row r="83">
          <cell r="D83" t="str">
            <v>SUO_219</v>
          </cell>
          <cell r="E83" t="str">
            <v>SUD-OUEST</v>
          </cell>
        </row>
        <row r="84">
          <cell r="D84" t="str">
            <v>CTR_595</v>
          </cell>
          <cell r="E84" t="str">
            <v>Yaounde</v>
          </cell>
        </row>
        <row r="85">
          <cell r="D85" t="str">
            <v>LIT_205</v>
          </cell>
          <cell r="E85" t="str">
            <v>Douala</v>
          </cell>
        </row>
        <row r="86">
          <cell r="D86" t="str">
            <v>CTR_093</v>
          </cell>
          <cell r="E86" t="str">
            <v>Yaounde</v>
          </cell>
        </row>
        <row r="87">
          <cell r="D87" t="str">
            <v>NRO_013</v>
          </cell>
          <cell r="E87" t="str">
            <v>NORD-OUEST</v>
          </cell>
        </row>
        <row r="88">
          <cell r="D88" t="str">
            <v>CTR_170</v>
          </cell>
          <cell r="E88" t="str">
            <v>CENTRE</v>
          </cell>
        </row>
        <row r="89">
          <cell r="D89" t="str">
            <v>ADM_024</v>
          </cell>
          <cell r="E89" t="str">
            <v>ADAMAOUA</v>
          </cell>
        </row>
        <row r="90">
          <cell r="D90" t="str">
            <v>LIT_488</v>
          </cell>
          <cell r="E90" t="str">
            <v>Douala</v>
          </cell>
        </row>
        <row r="91">
          <cell r="D91" t="str">
            <v>CTR_709</v>
          </cell>
          <cell r="E91" t="str">
            <v>Yaounde</v>
          </cell>
        </row>
        <row r="92">
          <cell r="D92" t="str">
            <v>LIT_690</v>
          </cell>
          <cell r="E92" t="str">
            <v>Douala</v>
          </cell>
        </row>
        <row r="93">
          <cell r="D93" t="str">
            <v>CTR_943</v>
          </cell>
          <cell r="E93" t="str">
            <v>Yaounde</v>
          </cell>
        </row>
        <row r="94">
          <cell r="D94" t="str">
            <v>LIT_428</v>
          </cell>
          <cell r="E94" t="str">
            <v>Douala</v>
          </cell>
        </row>
        <row r="95">
          <cell r="D95" t="str">
            <v>CTR_735</v>
          </cell>
          <cell r="E95" t="str">
            <v>Yaounde</v>
          </cell>
        </row>
        <row r="96">
          <cell r="D96" t="str">
            <v>CTR_675</v>
          </cell>
          <cell r="E96" t="str">
            <v>Yaounde</v>
          </cell>
        </row>
        <row r="97">
          <cell r="D97" t="str">
            <v>CTR_567</v>
          </cell>
          <cell r="E97" t="str">
            <v>Yaounde</v>
          </cell>
        </row>
        <row r="98">
          <cell r="D98" t="str">
            <v>ADM_060</v>
          </cell>
          <cell r="E98" t="str">
            <v>NGAOUNDERE</v>
          </cell>
        </row>
        <row r="99">
          <cell r="D99" t="str">
            <v>EXN_143</v>
          </cell>
          <cell r="E99" t="str">
            <v>Maroua</v>
          </cell>
        </row>
        <row r="100">
          <cell r="D100" t="str">
            <v>CTR_917</v>
          </cell>
          <cell r="E100" t="str">
            <v>Yaounde</v>
          </cell>
        </row>
        <row r="101">
          <cell r="D101" t="str">
            <v>NRO_046</v>
          </cell>
          <cell r="E101" t="str">
            <v>NORD-OUEST</v>
          </cell>
        </row>
        <row r="102">
          <cell r="D102" t="str">
            <v>CTR_680</v>
          </cell>
          <cell r="E102" t="str">
            <v>Yaounde</v>
          </cell>
        </row>
        <row r="103">
          <cell r="D103" t="str">
            <v>LIT_050</v>
          </cell>
          <cell r="E103" t="str">
            <v>Douala</v>
          </cell>
        </row>
        <row r="104">
          <cell r="D104" t="str">
            <v>LIT_780</v>
          </cell>
          <cell r="E104" t="str">
            <v>Douala</v>
          </cell>
        </row>
        <row r="105">
          <cell r="D105" t="str">
            <v>EXN_142</v>
          </cell>
          <cell r="E105" t="str">
            <v>EXTREME-NORD</v>
          </cell>
        </row>
        <row r="106">
          <cell r="D106" t="str">
            <v>EXN_133</v>
          </cell>
          <cell r="E106" t="str">
            <v>EXTREME-NORD</v>
          </cell>
        </row>
        <row r="107">
          <cell r="D107" t="str">
            <v>EXN_227</v>
          </cell>
          <cell r="E107" t="str">
            <v>EXTREME-NORD</v>
          </cell>
        </row>
        <row r="108">
          <cell r="D108" t="str">
            <v>SUO_016</v>
          </cell>
          <cell r="E108" t="str">
            <v>SUD-OUEST</v>
          </cell>
        </row>
        <row r="109">
          <cell r="D109" t="str">
            <v>NRO_073</v>
          </cell>
          <cell r="E109" t="str">
            <v>NORD-OUEST</v>
          </cell>
        </row>
        <row r="110">
          <cell r="D110" t="str">
            <v>NRO_085</v>
          </cell>
          <cell r="E110" t="str">
            <v>NORD-OUEST</v>
          </cell>
        </row>
        <row r="111">
          <cell r="D111" t="str">
            <v>NRO_129</v>
          </cell>
          <cell r="E111" t="str">
            <v>NORD-OUEST</v>
          </cell>
        </row>
        <row r="112">
          <cell r="D112" t="str">
            <v>LIT_036</v>
          </cell>
          <cell r="E112" t="str">
            <v>Douala</v>
          </cell>
        </row>
        <row r="113">
          <cell r="D113" t="str">
            <v>LIT_154</v>
          </cell>
          <cell r="E113" t="str">
            <v>Douala</v>
          </cell>
        </row>
        <row r="114">
          <cell r="D114" t="str">
            <v>LIT_459</v>
          </cell>
          <cell r="E114" t="str">
            <v>Douala</v>
          </cell>
        </row>
        <row r="115">
          <cell r="D115" t="str">
            <v>CTR_860</v>
          </cell>
          <cell r="E115" t="str">
            <v>CENTRE</v>
          </cell>
        </row>
        <row r="116">
          <cell r="D116" t="str">
            <v>LIT_638</v>
          </cell>
          <cell r="E116" t="str">
            <v>Douala</v>
          </cell>
        </row>
        <row r="117">
          <cell r="D117" t="str">
            <v>LIT_081</v>
          </cell>
          <cell r="E117" t="str">
            <v>Douala</v>
          </cell>
        </row>
        <row r="118">
          <cell r="D118" t="str">
            <v>CTR_837</v>
          </cell>
          <cell r="E118" t="str">
            <v>Yaounde</v>
          </cell>
        </row>
        <row r="119">
          <cell r="D119" t="str">
            <v>SUO_225</v>
          </cell>
          <cell r="E119" t="str">
            <v>SUD-OUEST</v>
          </cell>
        </row>
        <row r="120">
          <cell r="D120" t="str">
            <v>LIT_718</v>
          </cell>
          <cell r="E120" t="str">
            <v>Douala</v>
          </cell>
        </row>
        <row r="121">
          <cell r="D121" t="str">
            <v>CTR_419</v>
          </cell>
          <cell r="E121" t="str">
            <v>Yaounde</v>
          </cell>
        </row>
        <row r="122">
          <cell r="D122" t="str">
            <v>SUO_218</v>
          </cell>
          <cell r="E122" t="str">
            <v>SUD-OUEST</v>
          </cell>
        </row>
        <row r="123">
          <cell r="D123" t="str">
            <v>CTR_212</v>
          </cell>
          <cell r="E123" t="str">
            <v>Yaounde</v>
          </cell>
        </row>
        <row r="124">
          <cell r="D124" t="str">
            <v>EXN_273</v>
          </cell>
          <cell r="E124" t="str">
            <v>EXTREME-NORD</v>
          </cell>
        </row>
        <row r="125">
          <cell r="D125" t="str">
            <v>CTR_069</v>
          </cell>
          <cell r="E125" t="str">
            <v>Yaounde</v>
          </cell>
        </row>
        <row r="126">
          <cell r="D126" t="str">
            <v>LIT_675</v>
          </cell>
          <cell r="E126" t="str">
            <v>Douala</v>
          </cell>
        </row>
        <row r="127">
          <cell r="D127" t="str">
            <v>CTR_778</v>
          </cell>
          <cell r="E127" t="str">
            <v>Yaounde</v>
          </cell>
        </row>
        <row r="128">
          <cell r="D128" t="str">
            <v>CTR_651</v>
          </cell>
          <cell r="E128" t="str">
            <v>Yaounde</v>
          </cell>
        </row>
        <row r="129">
          <cell r="D129" t="str">
            <v>CTR_532</v>
          </cell>
          <cell r="E129" t="str">
            <v>CENTRE</v>
          </cell>
        </row>
        <row r="130">
          <cell r="D130" t="str">
            <v>LIT_462</v>
          </cell>
          <cell r="E130" t="str">
            <v>LITTORAL</v>
          </cell>
        </row>
        <row r="131">
          <cell r="D131" t="str">
            <v>CTR_449</v>
          </cell>
          <cell r="E131" t="str">
            <v>Yaounde</v>
          </cell>
        </row>
        <row r="132">
          <cell r="D132" t="str">
            <v>OST_019</v>
          </cell>
          <cell r="E132" t="str">
            <v>Bafoussam</v>
          </cell>
        </row>
        <row r="133">
          <cell r="D133" t="str">
            <v>EST_152</v>
          </cell>
          <cell r="E133" t="str">
            <v>CENTRE</v>
          </cell>
        </row>
        <row r="134">
          <cell r="D134" t="str">
            <v>SUD_026</v>
          </cell>
          <cell r="E134" t="str">
            <v>CENTRE</v>
          </cell>
        </row>
        <row r="135">
          <cell r="D135" t="str">
            <v>CTR_131</v>
          </cell>
          <cell r="E135" t="str">
            <v>Yaounde</v>
          </cell>
        </row>
        <row r="136">
          <cell r="D136" t="str">
            <v>SUO_240</v>
          </cell>
          <cell r="E136" t="str">
            <v>SUD-OUEST</v>
          </cell>
        </row>
        <row r="137">
          <cell r="D137" t="str">
            <v>CTR_310</v>
          </cell>
          <cell r="E137" t="str">
            <v>Yaounde</v>
          </cell>
        </row>
        <row r="138">
          <cell r="D138" t="str">
            <v>CTR_594</v>
          </cell>
          <cell r="E138" t="str">
            <v>CENTRE</v>
          </cell>
        </row>
        <row r="139">
          <cell r="D139" t="str">
            <v>CTR_705</v>
          </cell>
          <cell r="E139" t="str">
            <v>Yaounde</v>
          </cell>
        </row>
        <row r="140">
          <cell r="D140" t="str">
            <v>CTR_258</v>
          </cell>
          <cell r="E140" t="str">
            <v>Yaounde</v>
          </cell>
        </row>
        <row r="141">
          <cell r="D141" t="str">
            <v>CTR_462</v>
          </cell>
          <cell r="E141" t="str">
            <v>Yaounde</v>
          </cell>
        </row>
        <row r="142">
          <cell r="D142" t="str">
            <v>EST_076</v>
          </cell>
          <cell r="E142" t="str">
            <v>CENTRE</v>
          </cell>
        </row>
        <row r="143">
          <cell r="D143" t="str">
            <v>LIT_649</v>
          </cell>
          <cell r="E143" t="str">
            <v>Douala</v>
          </cell>
        </row>
        <row r="144">
          <cell r="D144" t="str">
            <v>EXN_274</v>
          </cell>
          <cell r="E144" t="str">
            <v>EXTREME-NORD</v>
          </cell>
        </row>
        <row r="145">
          <cell r="D145" t="str">
            <v>CTR_075</v>
          </cell>
          <cell r="E145" t="str">
            <v>Yaounde</v>
          </cell>
        </row>
        <row r="146">
          <cell r="D146" t="str">
            <v>CTR_247</v>
          </cell>
          <cell r="E146" t="str">
            <v>Yaounde</v>
          </cell>
        </row>
        <row r="147">
          <cell r="D147" t="str">
            <v>CTR_841</v>
          </cell>
          <cell r="E147" t="str">
            <v>Yaounde</v>
          </cell>
        </row>
        <row r="148">
          <cell r="D148" t="str">
            <v>NRO_112</v>
          </cell>
          <cell r="E148" t="str">
            <v>NORD-OUEST</v>
          </cell>
        </row>
        <row r="149">
          <cell r="D149" t="str">
            <v>EXN_043</v>
          </cell>
          <cell r="E149" t="str">
            <v>EXTREME-NORD</v>
          </cell>
        </row>
        <row r="150">
          <cell r="D150" t="str">
            <v>EXN_202</v>
          </cell>
          <cell r="E150" t="str">
            <v>EXTREME-NORD</v>
          </cell>
        </row>
        <row r="151">
          <cell r="D151" t="str">
            <v>SUO_241</v>
          </cell>
          <cell r="E151" t="str">
            <v>SUD-OUEST</v>
          </cell>
        </row>
        <row r="152">
          <cell r="D152" t="str">
            <v>NRO_089</v>
          </cell>
          <cell r="E152" t="str">
            <v>NORD-OUEST</v>
          </cell>
        </row>
        <row r="153">
          <cell r="D153" t="str">
            <v>OST_231</v>
          </cell>
          <cell r="E153" t="str">
            <v>Bafoussam</v>
          </cell>
        </row>
        <row r="154">
          <cell r="D154" t="str">
            <v>CTR_714</v>
          </cell>
          <cell r="E154" t="str">
            <v>Yaounde</v>
          </cell>
        </row>
        <row r="155">
          <cell r="D155" t="str">
            <v>EXN_235</v>
          </cell>
          <cell r="E155" t="str">
            <v>Maroua</v>
          </cell>
        </row>
        <row r="156">
          <cell r="D156" t="str">
            <v>NRO_051</v>
          </cell>
          <cell r="E156" t="str">
            <v>NORD-OUEST</v>
          </cell>
        </row>
        <row r="157">
          <cell r="D157" t="str">
            <v>NRO_012</v>
          </cell>
          <cell r="E157" t="str">
            <v>NORD-OUEST</v>
          </cell>
        </row>
        <row r="158">
          <cell r="D158" t="str">
            <v>CTR_395</v>
          </cell>
          <cell r="E158" t="str">
            <v>Yaounde</v>
          </cell>
        </row>
        <row r="159">
          <cell r="D159" t="str">
            <v>EXN_208</v>
          </cell>
          <cell r="E159" t="str">
            <v>EXTREME-NORD</v>
          </cell>
        </row>
        <row r="160">
          <cell r="D160" t="str">
            <v>NRO_056</v>
          </cell>
          <cell r="E160" t="str">
            <v>NORD-OUEST</v>
          </cell>
        </row>
        <row r="161">
          <cell r="D161" t="str">
            <v>CTR_939</v>
          </cell>
          <cell r="E161" t="str">
            <v>CENTRE</v>
          </cell>
        </row>
        <row r="162">
          <cell r="D162" t="str">
            <v>NRO_061</v>
          </cell>
          <cell r="E162" t="str">
            <v>NORD-OUEST</v>
          </cell>
        </row>
        <row r="163">
          <cell r="D163" t="str">
            <v>CTR_271</v>
          </cell>
          <cell r="E163" t="str">
            <v>Yaounde</v>
          </cell>
        </row>
        <row r="164">
          <cell r="D164" t="str">
            <v>LIT_477</v>
          </cell>
          <cell r="E164" t="str">
            <v>LITTORAL</v>
          </cell>
        </row>
        <row r="165">
          <cell r="D165" t="str">
            <v>CTR_262</v>
          </cell>
          <cell r="E165" t="str">
            <v>Yaounde</v>
          </cell>
        </row>
        <row r="166">
          <cell r="D166" t="str">
            <v>CTR_652</v>
          </cell>
          <cell r="E166" t="str">
            <v>Yaounde</v>
          </cell>
        </row>
        <row r="167">
          <cell r="D167" t="str">
            <v>NRO_091</v>
          </cell>
          <cell r="E167" t="str">
            <v>NORD-OUEST</v>
          </cell>
        </row>
        <row r="168">
          <cell r="D168" t="str">
            <v>OST_186</v>
          </cell>
          <cell r="E168" t="str">
            <v>NORD-OUEST</v>
          </cell>
        </row>
        <row r="169">
          <cell r="D169" t="str">
            <v>NRO_090</v>
          </cell>
          <cell r="E169" t="str">
            <v>NORD-OUEST</v>
          </cell>
        </row>
        <row r="170">
          <cell r="D170" t="str">
            <v>CTR_414</v>
          </cell>
          <cell r="E170" t="str">
            <v>Yaounde</v>
          </cell>
        </row>
        <row r="171">
          <cell r="D171" t="str">
            <v>ADM_081</v>
          </cell>
          <cell r="E171" t="str">
            <v>ADAMAOUA</v>
          </cell>
        </row>
        <row r="172">
          <cell r="D172" t="str">
            <v>LIT_739</v>
          </cell>
          <cell r="E172" t="str">
            <v>Douala</v>
          </cell>
        </row>
        <row r="173">
          <cell r="D173" t="str">
            <v>SUD_226</v>
          </cell>
          <cell r="E173" t="str">
            <v>CENTRE</v>
          </cell>
        </row>
        <row r="174">
          <cell r="D174" t="str">
            <v>OST_261</v>
          </cell>
          <cell r="E174" t="str">
            <v>OUEST</v>
          </cell>
        </row>
        <row r="175">
          <cell r="D175" t="str">
            <v>NRO_033</v>
          </cell>
          <cell r="E175" t="str">
            <v>NORD-OUEST</v>
          </cell>
        </row>
        <row r="176">
          <cell r="D176" t="str">
            <v>EXN_243</v>
          </cell>
          <cell r="E176" t="str">
            <v>EXTREME-NORD</v>
          </cell>
        </row>
        <row r="177">
          <cell r="D177" t="str">
            <v>NRD_110</v>
          </cell>
          <cell r="E177" t="str">
            <v>NORD</v>
          </cell>
        </row>
        <row r="178">
          <cell r="D178" t="str">
            <v>LIT_756</v>
          </cell>
          <cell r="E178" t="str">
            <v>Douala</v>
          </cell>
        </row>
        <row r="179">
          <cell r="D179" t="str">
            <v>EXN_172</v>
          </cell>
          <cell r="E179" t="str">
            <v>EXTREME-NORD</v>
          </cell>
        </row>
        <row r="180">
          <cell r="D180" t="str">
            <v>ADM_148</v>
          </cell>
          <cell r="E180" t="str">
            <v>NGAOUNDERE</v>
          </cell>
        </row>
        <row r="181">
          <cell r="D181" t="str">
            <v>LIT_155</v>
          </cell>
          <cell r="E181" t="str">
            <v>Douala</v>
          </cell>
        </row>
        <row r="182">
          <cell r="D182" t="str">
            <v>EXN_174</v>
          </cell>
          <cell r="E182" t="str">
            <v>EXTREME-NORD</v>
          </cell>
        </row>
        <row r="183">
          <cell r="D183" t="str">
            <v>CTR_667</v>
          </cell>
          <cell r="E183" t="str">
            <v>Yaounde</v>
          </cell>
        </row>
        <row r="184">
          <cell r="D184" t="str">
            <v>CTR_245</v>
          </cell>
          <cell r="E184" t="str">
            <v>Yaounde</v>
          </cell>
        </row>
        <row r="185">
          <cell r="D185" t="str">
            <v>CTR_698</v>
          </cell>
          <cell r="E185" t="str">
            <v>Yaounde</v>
          </cell>
        </row>
        <row r="186">
          <cell r="D186" t="str">
            <v>CTR_755</v>
          </cell>
          <cell r="E186" t="str">
            <v>Yaounde</v>
          </cell>
        </row>
        <row r="187">
          <cell r="D187" t="str">
            <v>LIT_616</v>
          </cell>
          <cell r="E187" t="str">
            <v>Douala</v>
          </cell>
        </row>
        <row r="188">
          <cell r="D188" t="str">
            <v>CTR_711</v>
          </cell>
          <cell r="E188" t="str">
            <v>Yaounde</v>
          </cell>
        </row>
        <row r="189">
          <cell r="D189" t="str">
            <v>NRO_070</v>
          </cell>
          <cell r="E189" t="str">
            <v>NORD-OUEST</v>
          </cell>
        </row>
        <row r="190">
          <cell r="D190" t="str">
            <v>LIT_620</v>
          </cell>
          <cell r="E190" t="str">
            <v>Douala</v>
          </cell>
        </row>
        <row r="191">
          <cell r="D191" t="str">
            <v>OST_176</v>
          </cell>
          <cell r="E191" t="str">
            <v>OUEST</v>
          </cell>
        </row>
        <row r="192">
          <cell r="D192" t="str">
            <v>OST_342</v>
          </cell>
          <cell r="E192" t="str">
            <v>OUEST</v>
          </cell>
        </row>
        <row r="193">
          <cell r="D193" t="str">
            <v>CTR_833</v>
          </cell>
          <cell r="E193" t="str">
            <v>Yaounde</v>
          </cell>
        </row>
        <row r="194">
          <cell r="D194" t="str">
            <v>CTR_020</v>
          </cell>
          <cell r="E194" t="str">
            <v>Yaounde</v>
          </cell>
        </row>
        <row r="195">
          <cell r="D195" t="str">
            <v>CTR_102</v>
          </cell>
          <cell r="E195" t="str">
            <v>Yaounde</v>
          </cell>
        </row>
        <row r="196">
          <cell r="D196" t="str">
            <v>NRO_248</v>
          </cell>
          <cell r="E196" t="str">
            <v>NORD-OUEST</v>
          </cell>
        </row>
        <row r="197">
          <cell r="D197" t="str">
            <v>NRO_245</v>
          </cell>
          <cell r="E197" t="str">
            <v>NORD-OUEST</v>
          </cell>
        </row>
        <row r="198">
          <cell r="D198" t="str">
            <v>CTR_270</v>
          </cell>
          <cell r="E198" t="str">
            <v>Yaounde</v>
          </cell>
        </row>
        <row r="199">
          <cell r="D199" t="str">
            <v>CTR_777</v>
          </cell>
          <cell r="E199" t="str">
            <v>Yaounde</v>
          </cell>
        </row>
        <row r="200">
          <cell r="D200" t="str">
            <v>CTR_670</v>
          </cell>
          <cell r="E200" t="str">
            <v>Yaounde</v>
          </cell>
        </row>
        <row r="201">
          <cell r="D201" t="str">
            <v>CTR_791</v>
          </cell>
          <cell r="E201" t="str">
            <v>Yaounde</v>
          </cell>
        </row>
        <row r="202">
          <cell r="D202" t="str">
            <v>CTR_629</v>
          </cell>
          <cell r="E202" t="str">
            <v>Yaounde</v>
          </cell>
        </row>
        <row r="203">
          <cell r="D203" t="str">
            <v>CTR_002</v>
          </cell>
          <cell r="E203" t="str">
            <v>Yaounde</v>
          </cell>
        </row>
        <row r="204">
          <cell r="D204" t="str">
            <v>CTR_323</v>
          </cell>
          <cell r="E204" t="str">
            <v>Yaounde</v>
          </cell>
        </row>
        <row r="205">
          <cell r="D205" t="str">
            <v>CTR_565</v>
          </cell>
          <cell r="E205" t="str">
            <v>Yaounde</v>
          </cell>
        </row>
        <row r="206">
          <cell r="D206" t="str">
            <v>CTR_937</v>
          </cell>
          <cell r="E206" t="str">
            <v>Yaounde</v>
          </cell>
        </row>
        <row r="207">
          <cell r="D207" t="str">
            <v>CTR_728</v>
          </cell>
          <cell r="E207" t="str">
            <v>Yaounde</v>
          </cell>
        </row>
        <row r="208">
          <cell r="D208" t="str">
            <v>CTR_631</v>
          </cell>
          <cell r="E208" t="str">
            <v>Yaounde</v>
          </cell>
        </row>
        <row r="209">
          <cell r="D209" t="str">
            <v>ADM_007</v>
          </cell>
          <cell r="E209" t="str">
            <v>Ngaoundere</v>
          </cell>
        </row>
        <row r="210">
          <cell r="D210" t="str">
            <v>CTR_125</v>
          </cell>
          <cell r="E210" t="str">
            <v>Yaounde</v>
          </cell>
        </row>
        <row r="211">
          <cell r="D211" t="str">
            <v>OST_084</v>
          </cell>
          <cell r="E211" t="str">
            <v>OUEST</v>
          </cell>
        </row>
        <row r="212">
          <cell r="D212" t="str">
            <v>CTR_599</v>
          </cell>
          <cell r="E212" t="str">
            <v>Yaounde</v>
          </cell>
        </row>
        <row r="213">
          <cell r="D213" t="str">
            <v>CTR_469</v>
          </cell>
          <cell r="E213" t="str">
            <v>Yaounde</v>
          </cell>
        </row>
        <row r="214">
          <cell r="D214" t="str">
            <v>CTR_049</v>
          </cell>
          <cell r="E214" t="str">
            <v>Yaounde</v>
          </cell>
        </row>
        <row r="215">
          <cell r="D215" t="str">
            <v>LIT_585</v>
          </cell>
          <cell r="E215" t="str">
            <v>Douala</v>
          </cell>
        </row>
        <row r="216">
          <cell r="D216" t="str">
            <v>CTR_478</v>
          </cell>
          <cell r="E216" t="str">
            <v>Yaounde</v>
          </cell>
        </row>
        <row r="217">
          <cell r="D217" t="str">
            <v>CTR_665</v>
          </cell>
          <cell r="E217" t="str">
            <v>Yaounde</v>
          </cell>
        </row>
        <row r="218">
          <cell r="D218" t="str">
            <v>CTR_896</v>
          </cell>
          <cell r="E218" t="str">
            <v>CENTRE</v>
          </cell>
        </row>
        <row r="219">
          <cell r="D219" t="str">
            <v>EST_185</v>
          </cell>
          <cell r="E219" t="str">
            <v>CENTRE</v>
          </cell>
        </row>
        <row r="220">
          <cell r="D220" t="str">
            <v>LIT_432</v>
          </cell>
          <cell r="E220" t="str">
            <v>Douala</v>
          </cell>
        </row>
        <row r="221">
          <cell r="D221" t="str">
            <v>LIT_825</v>
          </cell>
          <cell r="E221" t="str">
            <v>Douala</v>
          </cell>
        </row>
        <row r="222">
          <cell r="D222" t="str">
            <v>CTR_832</v>
          </cell>
          <cell r="E222" t="str">
            <v>Yaounde</v>
          </cell>
        </row>
        <row r="223">
          <cell r="D223" t="str">
            <v>NRO_255</v>
          </cell>
          <cell r="E223" t="str">
            <v>NORD-OUEST</v>
          </cell>
        </row>
        <row r="224">
          <cell r="D224" t="str">
            <v>LIT_139</v>
          </cell>
          <cell r="E224" t="str">
            <v>Douala</v>
          </cell>
        </row>
        <row r="225">
          <cell r="D225" t="str">
            <v>CTR_881</v>
          </cell>
          <cell r="E225" t="str">
            <v>Yaounde</v>
          </cell>
        </row>
        <row r="226">
          <cell r="D226" t="str">
            <v>SUO_015</v>
          </cell>
          <cell r="E226" t="str">
            <v>SUD-OUEST</v>
          </cell>
        </row>
        <row r="227">
          <cell r="D227" t="str">
            <v>OST_160</v>
          </cell>
          <cell r="E227" t="str">
            <v>OUEST</v>
          </cell>
        </row>
        <row r="228">
          <cell r="D228" t="str">
            <v>SUD_052</v>
          </cell>
          <cell r="E228" t="str">
            <v>CENTRE</v>
          </cell>
        </row>
        <row r="229">
          <cell r="D229" t="str">
            <v>CTR_830</v>
          </cell>
          <cell r="E229" t="str">
            <v>CENTRE</v>
          </cell>
        </row>
        <row r="230">
          <cell r="D230" t="str">
            <v>CTR_738</v>
          </cell>
          <cell r="E230" t="str">
            <v>Yaounde</v>
          </cell>
        </row>
        <row r="231">
          <cell r="D231" t="str">
            <v>EST_052</v>
          </cell>
          <cell r="E231" t="str">
            <v>CENTRE</v>
          </cell>
        </row>
        <row r="232">
          <cell r="D232" t="str">
            <v>CTR_674</v>
          </cell>
          <cell r="E232" t="str">
            <v>Yaounde</v>
          </cell>
        </row>
        <row r="233">
          <cell r="D233" t="str">
            <v>CTR_409</v>
          </cell>
          <cell r="E233" t="str">
            <v>Yaounde</v>
          </cell>
        </row>
        <row r="234">
          <cell r="D234" t="str">
            <v>SUD_088</v>
          </cell>
          <cell r="E234" t="str">
            <v>CENTRE</v>
          </cell>
        </row>
        <row r="235">
          <cell r="D235" t="str">
            <v>CTR_520</v>
          </cell>
          <cell r="E235" t="str">
            <v>Yaounde</v>
          </cell>
        </row>
        <row r="236">
          <cell r="D236" t="str">
            <v>CTR_300</v>
          </cell>
          <cell r="E236" t="str">
            <v>CENTRE</v>
          </cell>
        </row>
        <row r="237">
          <cell r="D237" t="str">
            <v>NRD_057</v>
          </cell>
          <cell r="E237" t="str">
            <v>NORD</v>
          </cell>
        </row>
        <row r="238">
          <cell r="D238" t="str">
            <v>CTR_692</v>
          </cell>
          <cell r="E238" t="str">
            <v>Yaounde</v>
          </cell>
        </row>
        <row r="239">
          <cell r="D239" t="str">
            <v>CTR_086</v>
          </cell>
          <cell r="E239" t="str">
            <v>Yaounde</v>
          </cell>
        </row>
        <row r="240">
          <cell r="D240" t="str">
            <v>CTR_380</v>
          </cell>
          <cell r="E240" t="str">
            <v>Yaounde</v>
          </cell>
        </row>
        <row r="241">
          <cell r="D241" t="str">
            <v>NRO_068</v>
          </cell>
          <cell r="E241" t="str">
            <v>NORD-OUEST</v>
          </cell>
        </row>
        <row r="242">
          <cell r="D242" t="str">
            <v>EXN_250</v>
          </cell>
          <cell r="E242" t="str">
            <v>Maroua</v>
          </cell>
        </row>
        <row r="243">
          <cell r="D243" t="str">
            <v>NRD_060</v>
          </cell>
          <cell r="E243" t="str">
            <v>Garoua</v>
          </cell>
        </row>
        <row r="244">
          <cell r="D244" t="str">
            <v>LIT_580</v>
          </cell>
          <cell r="E244" t="str">
            <v>Douala</v>
          </cell>
        </row>
        <row r="245">
          <cell r="D245" t="str">
            <v>EXN_152</v>
          </cell>
          <cell r="E245" t="str">
            <v>EXTREME-NORD</v>
          </cell>
        </row>
        <row r="246">
          <cell r="D246" t="str">
            <v>CTR_842</v>
          </cell>
          <cell r="E246" t="str">
            <v>Yaounde</v>
          </cell>
        </row>
        <row r="247">
          <cell r="D247" t="str">
            <v>NRO_057</v>
          </cell>
          <cell r="E247" t="str">
            <v>NORD-OUEST</v>
          </cell>
        </row>
        <row r="248">
          <cell r="D248" t="str">
            <v>CTR_019</v>
          </cell>
          <cell r="E248" t="str">
            <v>Yaounde</v>
          </cell>
        </row>
        <row r="249">
          <cell r="D249" t="str">
            <v>NRO_050</v>
          </cell>
          <cell r="E249" t="str">
            <v>NORD-OUEST</v>
          </cell>
        </row>
        <row r="250">
          <cell r="D250" t="str">
            <v>ADM_151</v>
          </cell>
          <cell r="E250" t="str">
            <v>Ngaoundere</v>
          </cell>
        </row>
        <row r="251">
          <cell r="D251" t="str">
            <v>EXN_188</v>
          </cell>
          <cell r="E251" t="str">
            <v>EXTREME-NORD</v>
          </cell>
        </row>
        <row r="252">
          <cell r="D252" t="str">
            <v>SUD_097</v>
          </cell>
          <cell r="E252" t="str">
            <v>CENTRE</v>
          </cell>
        </row>
        <row r="253">
          <cell r="D253" t="str">
            <v>EST_013</v>
          </cell>
          <cell r="E253" t="str">
            <v>CENTRE</v>
          </cell>
        </row>
        <row r="254">
          <cell r="D254" t="str">
            <v>CTR_548</v>
          </cell>
          <cell r="E254" t="str">
            <v>Yaounde</v>
          </cell>
        </row>
        <row r="255">
          <cell r="D255" t="str">
            <v>SUO_242</v>
          </cell>
          <cell r="E255" t="str">
            <v>SUD-OUEST</v>
          </cell>
        </row>
        <row r="256">
          <cell r="D256" t="str">
            <v>CTR_838</v>
          </cell>
          <cell r="E256" t="str">
            <v>Yaounde</v>
          </cell>
        </row>
        <row r="257">
          <cell r="D257" t="str">
            <v>CTR_471</v>
          </cell>
          <cell r="E257" t="str">
            <v>Yaounde</v>
          </cell>
        </row>
        <row r="258">
          <cell r="D258" t="str">
            <v>EXN_180</v>
          </cell>
          <cell r="E258" t="str">
            <v>EXTREME-NORD</v>
          </cell>
        </row>
        <row r="259">
          <cell r="D259" t="str">
            <v>OST_046</v>
          </cell>
          <cell r="E259" t="str">
            <v>Bafoussam</v>
          </cell>
        </row>
        <row r="260">
          <cell r="D260" t="str">
            <v>CTR_566</v>
          </cell>
          <cell r="E260" t="str">
            <v>Yaounde</v>
          </cell>
        </row>
        <row r="261">
          <cell r="D261" t="str">
            <v>ADM_034</v>
          </cell>
          <cell r="E261" t="str">
            <v>Ngaoundere</v>
          </cell>
        </row>
        <row r="262">
          <cell r="D262" t="str">
            <v>EST_124</v>
          </cell>
          <cell r="E262" t="str">
            <v>CENTRE</v>
          </cell>
        </row>
        <row r="263">
          <cell r="D263" t="str">
            <v>ADM_153</v>
          </cell>
          <cell r="E263" t="str">
            <v>ADAMAOUA</v>
          </cell>
        </row>
        <row r="264">
          <cell r="D264" t="str">
            <v>NRD_133</v>
          </cell>
          <cell r="E264" t="str">
            <v>NORD</v>
          </cell>
        </row>
        <row r="265">
          <cell r="D265" t="str">
            <v>CTR_729</v>
          </cell>
          <cell r="E265" t="str">
            <v>Yaounde</v>
          </cell>
        </row>
        <row r="266">
          <cell r="D266" t="str">
            <v>CTR_739</v>
          </cell>
          <cell r="E266" t="str">
            <v>Yaounde</v>
          </cell>
        </row>
        <row r="267">
          <cell r="D267" t="str">
            <v>SUO_215</v>
          </cell>
          <cell r="E267" t="str">
            <v>SUD-OUEST</v>
          </cell>
        </row>
        <row r="268">
          <cell r="D268" t="str">
            <v>CTR_596</v>
          </cell>
          <cell r="E268" t="str">
            <v>Yaounde</v>
          </cell>
        </row>
        <row r="269">
          <cell r="D269" t="str">
            <v>CTR_875</v>
          </cell>
          <cell r="E269" t="str">
            <v>CENTRE</v>
          </cell>
        </row>
        <row r="270">
          <cell r="D270" t="str">
            <v>OST_245</v>
          </cell>
          <cell r="E270" t="str">
            <v>OUEST</v>
          </cell>
        </row>
        <row r="271">
          <cell r="D271" t="str">
            <v>LIT_656</v>
          </cell>
          <cell r="E271" t="str">
            <v>Douala</v>
          </cell>
        </row>
        <row r="272">
          <cell r="D272" t="str">
            <v>CTR_430</v>
          </cell>
          <cell r="E272" t="str">
            <v>Yaounde</v>
          </cell>
        </row>
        <row r="273">
          <cell r="D273" t="str">
            <v>EST_115</v>
          </cell>
          <cell r="E273" t="str">
            <v>CENTRE</v>
          </cell>
        </row>
        <row r="274">
          <cell r="D274" t="str">
            <v>LIT_450</v>
          </cell>
          <cell r="E274" t="str">
            <v>Douala</v>
          </cell>
        </row>
        <row r="275">
          <cell r="D275" t="str">
            <v>SUD_073</v>
          </cell>
          <cell r="E275" t="str">
            <v>CENTRE</v>
          </cell>
        </row>
        <row r="276">
          <cell r="D276" t="str">
            <v>SUD_015</v>
          </cell>
          <cell r="E276" t="str">
            <v>CENTRE</v>
          </cell>
        </row>
        <row r="277">
          <cell r="D277" t="str">
            <v>CTR_747</v>
          </cell>
          <cell r="E277" t="str">
            <v>Yaounde</v>
          </cell>
        </row>
        <row r="278">
          <cell r="D278" t="str">
            <v>CTR_301</v>
          </cell>
          <cell r="E278" t="str">
            <v>CENTRE</v>
          </cell>
        </row>
        <row r="279">
          <cell r="D279" t="str">
            <v>LIT_377</v>
          </cell>
          <cell r="E279" t="str">
            <v>Douala</v>
          </cell>
        </row>
        <row r="280">
          <cell r="D280" t="str">
            <v>EST_106</v>
          </cell>
          <cell r="E280" t="str">
            <v>CENTRE</v>
          </cell>
        </row>
        <row r="281">
          <cell r="D281" t="str">
            <v>LIT_025</v>
          </cell>
          <cell r="E281" t="str">
            <v>Douala</v>
          </cell>
        </row>
        <row r="282">
          <cell r="D282" t="str">
            <v>LIT_087</v>
          </cell>
          <cell r="E282" t="str">
            <v>Douala</v>
          </cell>
        </row>
        <row r="283">
          <cell r="D283" t="str">
            <v>LIT_041</v>
          </cell>
          <cell r="E283" t="str">
            <v>Douala</v>
          </cell>
        </row>
        <row r="284">
          <cell r="D284" t="str">
            <v>ADM_128</v>
          </cell>
          <cell r="E284" t="str">
            <v>NGAOUNDERE</v>
          </cell>
        </row>
        <row r="285">
          <cell r="D285" t="str">
            <v>CTR_715</v>
          </cell>
          <cell r="E285" t="str">
            <v>Yaounde</v>
          </cell>
        </row>
        <row r="286">
          <cell r="D286" t="str">
            <v>CTR_911</v>
          </cell>
          <cell r="E286" t="str">
            <v>CENTRE</v>
          </cell>
        </row>
        <row r="287">
          <cell r="D287" t="str">
            <v>SUO_222</v>
          </cell>
          <cell r="E287" t="str">
            <v>SUD-OUEST</v>
          </cell>
        </row>
        <row r="288">
          <cell r="D288" t="str">
            <v>NRO_140</v>
          </cell>
          <cell r="E288" t="str">
            <v>NORD-OUEST</v>
          </cell>
        </row>
        <row r="289">
          <cell r="D289" t="str">
            <v>LIT_153</v>
          </cell>
          <cell r="E289" t="str">
            <v>Douala</v>
          </cell>
        </row>
        <row r="290">
          <cell r="D290" t="str">
            <v>NRO_092</v>
          </cell>
          <cell r="E290" t="str">
            <v>NORD-OUEST</v>
          </cell>
        </row>
        <row r="291">
          <cell r="D291" t="str">
            <v>CTR_523</v>
          </cell>
          <cell r="E291" t="str">
            <v>Yaounde</v>
          </cell>
        </row>
        <row r="292">
          <cell r="D292" t="str">
            <v>LIT_185</v>
          </cell>
          <cell r="E292" t="str">
            <v>LITTORAL</v>
          </cell>
        </row>
        <row r="293">
          <cell r="D293" t="str">
            <v>CTR_163</v>
          </cell>
          <cell r="E293" t="str">
            <v>Yaounde</v>
          </cell>
        </row>
        <row r="294">
          <cell r="D294" t="str">
            <v>NRD_049</v>
          </cell>
          <cell r="E294" t="str">
            <v>Garoua</v>
          </cell>
        </row>
        <row r="295">
          <cell r="D295" t="str">
            <v>CTR_935</v>
          </cell>
          <cell r="E295" t="str">
            <v>Yaounde</v>
          </cell>
        </row>
        <row r="296">
          <cell r="D296" t="str">
            <v>NRD_053</v>
          </cell>
          <cell r="E296" t="str">
            <v>Garoua</v>
          </cell>
        </row>
        <row r="297">
          <cell r="D297" t="str">
            <v>CTR_228</v>
          </cell>
          <cell r="E297" t="str">
            <v>CENTRE</v>
          </cell>
        </row>
        <row r="298">
          <cell r="D298" t="str">
            <v>CTR_035</v>
          </cell>
          <cell r="E298" t="str">
            <v>Yaounde</v>
          </cell>
        </row>
        <row r="299">
          <cell r="D299" t="str">
            <v>CTR_702</v>
          </cell>
          <cell r="E299" t="str">
            <v>Yaounde</v>
          </cell>
        </row>
        <row r="300">
          <cell r="D300" t="str">
            <v>LIT_751</v>
          </cell>
          <cell r="E300" t="str">
            <v>Douala</v>
          </cell>
        </row>
        <row r="301">
          <cell r="D301" t="str">
            <v>NRD_139</v>
          </cell>
          <cell r="E301" t="str">
            <v>Garoua</v>
          </cell>
        </row>
        <row r="302">
          <cell r="D302" t="str">
            <v>NRO_015</v>
          </cell>
          <cell r="E302" t="str">
            <v>NORD-OUEST</v>
          </cell>
        </row>
        <row r="303">
          <cell r="D303" t="str">
            <v>CTR_973</v>
          </cell>
          <cell r="E303" t="str">
            <v>Yaounde</v>
          </cell>
        </row>
        <row r="304">
          <cell r="D304" t="str">
            <v>SUO_232</v>
          </cell>
          <cell r="E304" t="str">
            <v>SUD-OUEST</v>
          </cell>
        </row>
        <row r="305">
          <cell r="D305" t="str">
            <v>NRO_238</v>
          </cell>
          <cell r="E305" t="str">
            <v>NORD-OUEST</v>
          </cell>
        </row>
        <row r="306">
          <cell r="D306" t="str">
            <v>NRO_110</v>
          </cell>
          <cell r="E306" t="str">
            <v>NORD-OUEST</v>
          </cell>
        </row>
        <row r="307">
          <cell r="D307" t="str">
            <v>LIT_460</v>
          </cell>
          <cell r="E307" t="str">
            <v>Douala</v>
          </cell>
        </row>
        <row r="308">
          <cell r="D308" t="str">
            <v>NRD_014</v>
          </cell>
          <cell r="E308" t="str">
            <v>EXTREME-NORD</v>
          </cell>
        </row>
        <row r="309">
          <cell r="D309" t="str">
            <v>LIT_123</v>
          </cell>
          <cell r="E309" t="str">
            <v>Douala</v>
          </cell>
        </row>
        <row r="310">
          <cell r="D310" t="str">
            <v>CTR_489</v>
          </cell>
          <cell r="E310" t="str">
            <v>Yaounde</v>
          </cell>
        </row>
        <row r="311">
          <cell r="D311" t="str">
            <v>CTR_604</v>
          </cell>
          <cell r="E311" t="str">
            <v>Yaounde</v>
          </cell>
        </row>
        <row r="312">
          <cell r="D312" t="str">
            <v>CTR_843</v>
          </cell>
          <cell r="E312" t="str">
            <v>Yaounde</v>
          </cell>
        </row>
        <row r="313">
          <cell r="D313" t="str">
            <v>EXN_275</v>
          </cell>
          <cell r="E313" t="str">
            <v>EXTREME-NORD</v>
          </cell>
        </row>
        <row r="314">
          <cell r="D314" t="str">
            <v>CTR_897</v>
          </cell>
          <cell r="E314" t="str">
            <v>Yaounde</v>
          </cell>
        </row>
        <row r="315">
          <cell r="D315" t="str">
            <v>LIT_609</v>
          </cell>
          <cell r="E315" t="str">
            <v>Douala</v>
          </cell>
        </row>
        <row r="316">
          <cell r="D316" t="str">
            <v>EXN_147</v>
          </cell>
          <cell r="E316" t="str">
            <v>Maroua</v>
          </cell>
        </row>
        <row r="317">
          <cell r="D317" t="str">
            <v>OST_158</v>
          </cell>
          <cell r="E317" t="str">
            <v>OUEST</v>
          </cell>
        </row>
        <row r="318">
          <cell r="D318" t="str">
            <v>NRD_082</v>
          </cell>
          <cell r="E318" t="str">
            <v>Garoua</v>
          </cell>
        </row>
        <row r="319">
          <cell r="D319" t="str">
            <v>CTR_664</v>
          </cell>
          <cell r="E319" t="str">
            <v>Yaounde</v>
          </cell>
        </row>
        <row r="320">
          <cell r="D320" t="str">
            <v>CTR_746</v>
          </cell>
          <cell r="E320" t="str">
            <v>Yaounde</v>
          </cell>
        </row>
        <row r="321">
          <cell r="D321" t="str">
            <v>EST_108</v>
          </cell>
          <cell r="E321" t="str">
            <v>CENTRE</v>
          </cell>
        </row>
        <row r="322">
          <cell r="D322" t="str">
            <v>LIT_499</v>
          </cell>
          <cell r="E322" t="str">
            <v>LITTORAL</v>
          </cell>
        </row>
        <row r="323">
          <cell r="D323" t="str">
            <v>EXN_184</v>
          </cell>
          <cell r="E323" t="str">
            <v>Maroua</v>
          </cell>
        </row>
        <row r="324">
          <cell r="D324" t="str">
            <v>CTR_313</v>
          </cell>
          <cell r="E324" t="str">
            <v>Yaounde</v>
          </cell>
        </row>
        <row r="325">
          <cell r="D325" t="str">
            <v>EST_096</v>
          </cell>
          <cell r="E325" t="str">
            <v>CENTRE</v>
          </cell>
        </row>
        <row r="326">
          <cell r="D326" t="str">
            <v>SUO_238</v>
          </cell>
          <cell r="E326" t="str">
            <v>SUD-OUEST</v>
          </cell>
        </row>
        <row r="327">
          <cell r="D327" t="str">
            <v>EXN_108</v>
          </cell>
          <cell r="E327" t="str">
            <v>EXTREME-NORD</v>
          </cell>
        </row>
        <row r="328">
          <cell r="D328" t="str">
            <v>LIT_737</v>
          </cell>
          <cell r="E328" t="str">
            <v>Douala</v>
          </cell>
        </row>
        <row r="329">
          <cell r="D329" t="str">
            <v>EXN_247</v>
          </cell>
          <cell r="E329" t="str">
            <v>Maroua</v>
          </cell>
        </row>
        <row r="330">
          <cell r="D330" t="str">
            <v>NRO_237</v>
          </cell>
          <cell r="E330" t="str">
            <v>NORD-OUEST</v>
          </cell>
        </row>
        <row r="331">
          <cell r="D331" t="str">
            <v>LIT_176</v>
          </cell>
          <cell r="E331" t="str">
            <v>LITTORAL</v>
          </cell>
        </row>
        <row r="332">
          <cell r="D332" t="str">
            <v>CTR_737</v>
          </cell>
          <cell r="E332" t="str">
            <v>Yaounde</v>
          </cell>
        </row>
        <row r="333">
          <cell r="D333" t="str">
            <v>LIT_175</v>
          </cell>
          <cell r="E333" t="str">
            <v>LITTORAL</v>
          </cell>
        </row>
        <row r="334">
          <cell r="D334" t="str">
            <v>EST_103</v>
          </cell>
          <cell r="E334" t="str">
            <v>CENTRE</v>
          </cell>
        </row>
        <row r="335">
          <cell r="D335" t="str">
            <v>EST_015</v>
          </cell>
          <cell r="E335" t="str">
            <v>CENTRE</v>
          </cell>
        </row>
        <row r="336">
          <cell r="D336" t="str">
            <v>EXN_360</v>
          </cell>
          <cell r="E336" t="str">
            <v>Maroua</v>
          </cell>
        </row>
        <row r="337">
          <cell r="D337" t="str">
            <v>NRD_076</v>
          </cell>
          <cell r="E337" t="str">
            <v>NORD</v>
          </cell>
        </row>
        <row r="338">
          <cell r="D338" t="str">
            <v>CTR_628</v>
          </cell>
          <cell r="E338" t="str">
            <v>Yaounde</v>
          </cell>
        </row>
        <row r="339">
          <cell r="D339" t="str">
            <v>SUO_236</v>
          </cell>
          <cell r="E339" t="str">
            <v>SUD-OUEST</v>
          </cell>
        </row>
        <row r="340">
          <cell r="D340" t="str">
            <v>EST_014</v>
          </cell>
          <cell r="E340" t="str">
            <v>CENTRE</v>
          </cell>
        </row>
        <row r="341">
          <cell r="D341" t="str">
            <v>NRO_047</v>
          </cell>
          <cell r="E341" t="str">
            <v>NORD-OUEST</v>
          </cell>
        </row>
        <row r="342">
          <cell r="D342" t="str">
            <v>NRO_079</v>
          </cell>
          <cell r="E342" t="str">
            <v>NORD-OUEST</v>
          </cell>
        </row>
        <row r="343">
          <cell r="D343" t="str">
            <v>NRD_084</v>
          </cell>
          <cell r="E343" t="str">
            <v>Garoua</v>
          </cell>
        </row>
        <row r="344">
          <cell r="D344" t="str">
            <v>EXN_084</v>
          </cell>
          <cell r="E344" t="str">
            <v>Maroua</v>
          </cell>
        </row>
        <row r="345">
          <cell r="D345" t="str">
            <v>NRO_066</v>
          </cell>
          <cell r="E345" t="str">
            <v>NORD-OUEST</v>
          </cell>
        </row>
        <row r="346">
          <cell r="D346" t="str">
            <v>EST_010</v>
          </cell>
          <cell r="E346" t="str">
            <v>CENTRE</v>
          </cell>
        </row>
        <row r="347">
          <cell r="D347" t="str">
            <v>CTR_181</v>
          </cell>
          <cell r="E347" t="str">
            <v>CENTRE</v>
          </cell>
        </row>
        <row r="348">
          <cell r="D348" t="str">
            <v>EST_143</v>
          </cell>
          <cell r="E348" t="str">
            <v>CENTRE</v>
          </cell>
        </row>
        <row r="349">
          <cell r="D349" t="str">
            <v>ADM_135</v>
          </cell>
          <cell r="E349" t="str">
            <v>Ngaoundere</v>
          </cell>
        </row>
        <row r="350">
          <cell r="D350" t="str">
            <v>EXN_095</v>
          </cell>
          <cell r="E350" t="str">
            <v>EXTREME-NORD</v>
          </cell>
        </row>
        <row r="351">
          <cell r="D351" t="str">
            <v>LIT_225</v>
          </cell>
          <cell r="E351" t="str">
            <v>SUD-OUEST</v>
          </cell>
        </row>
        <row r="352">
          <cell r="D352" t="str">
            <v>LIT_696</v>
          </cell>
          <cell r="E352" t="str">
            <v>Douala</v>
          </cell>
        </row>
        <row r="353">
          <cell r="D353" t="str">
            <v>SUD_056</v>
          </cell>
          <cell r="E353" t="str">
            <v>CENTRE</v>
          </cell>
        </row>
        <row r="354">
          <cell r="D354" t="str">
            <v>NRO_230</v>
          </cell>
          <cell r="E354" t="str">
            <v>NORD-OUEST</v>
          </cell>
        </row>
        <row r="355">
          <cell r="D355" t="str">
            <v>NRD_138</v>
          </cell>
          <cell r="E355" t="str">
            <v>Garoua</v>
          </cell>
        </row>
        <row r="356">
          <cell r="D356" t="str">
            <v>CTR_406</v>
          </cell>
          <cell r="E356" t="str">
            <v>CENTRE</v>
          </cell>
        </row>
        <row r="357">
          <cell r="D357" t="str">
            <v>EXN_144</v>
          </cell>
          <cell r="E357" t="str">
            <v>EXTREME-NORD</v>
          </cell>
        </row>
        <row r="358">
          <cell r="D358" t="str">
            <v>SUD_037</v>
          </cell>
          <cell r="E358" t="str">
            <v>CENTRE</v>
          </cell>
        </row>
        <row r="359">
          <cell r="D359" t="str">
            <v>LIT_685</v>
          </cell>
          <cell r="E359" t="str">
            <v>Douala</v>
          </cell>
        </row>
        <row r="360">
          <cell r="D360" t="str">
            <v>SUD_164</v>
          </cell>
          <cell r="E360" t="str">
            <v>CENTRE</v>
          </cell>
        </row>
        <row r="361">
          <cell r="D361" t="str">
            <v>EXN_236</v>
          </cell>
          <cell r="E361" t="str">
            <v>EXTREME-NORD</v>
          </cell>
        </row>
        <row r="362">
          <cell r="D362" t="str">
            <v>ADM_066</v>
          </cell>
          <cell r="E362" t="str">
            <v>ADAMAOUA</v>
          </cell>
        </row>
        <row r="363">
          <cell r="D363" t="str">
            <v>LIT_746</v>
          </cell>
          <cell r="E363" t="str">
            <v>Douala</v>
          </cell>
        </row>
        <row r="364">
          <cell r="D364" t="str">
            <v>CTR_891</v>
          </cell>
          <cell r="E364" t="str">
            <v>CENTRE</v>
          </cell>
        </row>
        <row r="365">
          <cell r="D365" t="str">
            <v>NRO_081</v>
          </cell>
          <cell r="E365" t="str">
            <v>NORD-OUEST</v>
          </cell>
        </row>
        <row r="366">
          <cell r="D366" t="str">
            <v>SUD_007</v>
          </cell>
          <cell r="E366" t="str">
            <v>CENTRE</v>
          </cell>
        </row>
        <row r="367">
          <cell r="D367" t="str">
            <v>OST_071</v>
          </cell>
          <cell r="E367" t="str">
            <v>OUEST</v>
          </cell>
        </row>
        <row r="368">
          <cell r="D368" t="str">
            <v>NRD_134</v>
          </cell>
          <cell r="E368" t="str">
            <v>NORD</v>
          </cell>
        </row>
        <row r="369">
          <cell r="D369" t="str">
            <v>SUO_192</v>
          </cell>
          <cell r="E369" t="str">
            <v>SUD-OUEST</v>
          </cell>
        </row>
        <row r="370">
          <cell r="D370" t="str">
            <v>LIT_401</v>
          </cell>
          <cell r="E370" t="str">
            <v>Douala</v>
          </cell>
        </row>
        <row r="371">
          <cell r="D371" t="str">
            <v>NRD_152</v>
          </cell>
          <cell r="E371" t="str">
            <v>EXTREME-NORD</v>
          </cell>
        </row>
        <row r="372">
          <cell r="D372" t="str">
            <v>CTR_717</v>
          </cell>
          <cell r="E372" t="str">
            <v>CENTRE</v>
          </cell>
        </row>
        <row r="373">
          <cell r="D373" t="str">
            <v>EST_063</v>
          </cell>
          <cell r="E373" t="str">
            <v>CENTRE</v>
          </cell>
        </row>
        <row r="374">
          <cell r="D374" t="str">
            <v>CTR_010</v>
          </cell>
          <cell r="E374" t="str">
            <v>Yaounde</v>
          </cell>
        </row>
        <row r="375">
          <cell r="D375" t="str">
            <v>NRD_183</v>
          </cell>
          <cell r="E375" t="str">
            <v>NORD</v>
          </cell>
        </row>
        <row r="376">
          <cell r="D376" t="str">
            <v>SUO_195</v>
          </cell>
          <cell r="E376" t="str">
            <v>SUD-OUEST</v>
          </cell>
        </row>
        <row r="377">
          <cell r="D377" t="str">
            <v>CTR_464</v>
          </cell>
          <cell r="E377" t="str">
            <v>CENTRE</v>
          </cell>
        </row>
        <row r="378">
          <cell r="D378" t="str">
            <v>LIT_662</v>
          </cell>
          <cell r="E378" t="str">
            <v>Douala</v>
          </cell>
        </row>
        <row r="379">
          <cell r="D379" t="str">
            <v>EXN_024</v>
          </cell>
          <cell r="E379" t="str">
            <v>EXTREME-NORD</v>
          </cell>
        </row>
        <row r="380">
          <cell r="D380" t="str">
            <v>EST_120</v>
          </cell>
          <cell r="E380" t="str">
            <v>CENTRE</v>
          </cell>
        </row>
        <row r="381">
          <cell r="D381" t="str">
            <v>EXN_091</v>
          </cell>
          <cell r="E381" t="str">
            <v>Maroua</v>
          </cell>
        </row>
        <row r="382">
          <cell r="D382" t="str">
            <v>ADM_149</v>
          </cell>
          <cell r="E382" t="str">
            <v>ADAMAOUA</v>
          </cell>
        </row>
        <row r="383">
          <cell r="D383" t="str">
            <v>CTR_351</v>
          </cell>
          <cell r="E383" t="str">
            <v>Yaounde</v>
          </cell>
        </row>
        <row r="384">
          <cell r="D384" t="str">
            <v>SUO_224</v>
          </cell>
          <cell r="E384" t="str">
            <v>SUD-OUEST</v>
          </cell>
        </row>
        <row r="385">
          <cell r="D385" t="str">
            <v>CTR_699</v>
          </cell>
          <cell r="E385" t="str">
            <v>CENTRE</v>
          </cell>
        </row>
        <row r="386">
          <cell r="D386" t="str">
            <v>CTR_068</v>
          </cell>
          <cell r="E386" t="str">
            <v>Yaounde</v>
          </cell>
        </row>
        <row r="387">
          <cell r="D387" t="str">
            <v>CTR_236</v>
          </cell>
          <cell r="E387" t="str">
            <v>Yaounde</v>
          </cell>
        </row>
        <row r="388">
          <cell r="D388" t="str">
            <v>CTR_369</v>
          </cell>
          <cell r="E388" t="str">
            <v>Yaounde</v>
          </cell>
        </row>
        <row r="389">
          <cell r="D389" t="str">
            <v>SUO_013</v>
          </cell>
          <cell r="E389" t="str">
            <v>SUD-OUEST</v>
          </cell>
        </row>
        <row r="390">
          <cell r="D390" t="str">
            <v>EXN_169</v>
          </cell>
          <cell r="E390" t="str">
            <v>EXTREME-NORD</v>
          </cell>
        </row>
        <row r="391">
          <cell r="D391" t="str">
            <v>NRD_146</v>
          </cell>
          <cell r="E391" t="str">
            <v>Garoua</v>
          </cell>
        </row>
        <row r="392">
          <cell r="D392" t="str">
            <v>NRD_083</v>
          </cell>
          <cell r="E392" t="str">
            <v>Garoua</v>
          </cell>
        </row>
        <row r="393">
          <cell r="D393" t="str">
            <v>SUO_188</v>
          </cell>
          <cell r="E393" t="str">
            <v>SUD-OUEST</v>
          </cell>
        </row>
        <row r="394">
          <cell r="D394" t="str">
            <v>CTR_006</v>
          </cell>
          <cell r="E394" t="str">
            <v>Yaounde</v>
          </cell>
        </row>
        <row r="395">
          <cell r="D395" t="str">
            <v>SUO_014</v>
          </cell>
          <cell r="E395" t="str">
            <v>SUD-OUEST</v>
          </cell>
        </row>
        <row r="396">
          <cell r="D396" t="str">
            <v>SUO_167</v>
          </cell>
          <cell r="E396" t="str">
            <v>SUD-OUEST</v>
          </cell>
        </row>
        <row r="397">
          <cell r="D397" t="str">
            <v>OST_042</v>
          </cell>
          <cell r="E397" t="str">
            <v>OUEST</v>
          </cell>
        </row>
        <row r="398">
          <cell r="D398" t="str">
            <v>ADM_130</v>
          </cell>
          <cell r="E398" t="str">
            <v>NGAOUNDERE</v>
          </cell>
        </row>
        <row r="399">
          <cell r="D399" t="str">
            <v>LIT_563</v>
          </cell>
          <cell r="E399" t="str">
            <v>Douala</v>
          </cell>
        </row>
        <row r="400">
          <cell r="D400" t="str">
            <v>EST_073</v>
          </cell>
          <cell r="E400" t="str">
            <v>CENTRE</v>
          </cell>
        </row>
        <row r="401">
          <cell r="D401" t="str">
            <v>LIT_164</v>
          </cell>
          <cell r="E401" t="str">
            <v>Douala</v>
          </cell>
        </row>
        <row r="402">
          <cell r="D402" t="str">
            <v>ADM_078</v>
          </cell>
          <cell r="E402" t="str">
            <v>ADAMAOUA</v>
          </cell>
        </row>
        <row r="403">
          <cell r="D403" t="str">
            <v>EXN_355</v>
          </cell>
          <cell r="E403" t="str">
            <v>Maroua</v>
          </cell>
        </row>
        <row r="404">
          <cell r="D404" t="str">
            <v>OST_177</v>
          </cell>
          <cell r="E404" t="str">
            <v>OUEST</v>
          </cell>
        </row>
        <row r="405">
          <cell r="D405" t="str">
            <v>CTR_274</v>
          </cell>
          <cell r="E405" t="str">
            <v>Yaounde</v>
          </cell>
        </row>
        <row r="406">
          <cell r="D406" t="str">
            <v>LIT_775</v>
          </cell>
          <cell r="E406" t="str">
            <v>Douala</v>
          </cell>
        </row>
        <row r="407">
          <cell r="D407" t="str">
            <v>SUO_234</v>
          </cell>
          <cell r="E407" t="str">
            <v>SUD-OUEST</v>
          </cell>
        </row>
        <row r="408">
          <cell r="D408" t="str">
            <v>SUO_133</v>
          </cell>
          <cell r="E408" t="str">
            <v>SUD-OUEST</v>
          </cell>
        </row>
        <row r="409">
          <cell r="D409" t="str">
            <v>CTR_237</v>
          </cell>
          <cell r="E409" t="str">
            <v>Yaounde</v>
          </cell>
        </row>
        <row r="410">
          <cell r="D410" t="str">
            <v>NRO_247</v>
          </cell>
          <cell r="E410" t="str">
            <v>NORD-OUEST</v>
          </cell>
        </row>
        <row r="411">
          <cell r="D411" t="str">
            <v>OST_262</v>
          </cell>
          <cell r="E411" t="str">
            <v>NORD-OUEST</v>
          </cell>
        </row>
        <row r="412">
          <cell r="D412" t="str">
            <v>LIT_501</v>
          </cell>
          <cell r="E412" t="str">
            <v>LITTORAL</v>
          </cell>
        </row>
        <row r="413">
          <cell r="D413" t="str">
            <v>CTR_009</v>
          </cell>
          <cell r="E413" t="str">
            <v>Yaounde</v>
          </cell>
        </row>
        <row r="414">
          <cell r="D414" t="str">
            <v>ADM_065</v>
          </cell>
          <cell r="E414" t="str">
            <v>ADAMAOUA</v>
          </cell>
        </row>
        <row r="415">
          <cell r="D415" t="str">
            <v>OST_227</v>
          </cell>
          <cell r="E415" t="str">
            <v>OUEST</v>
          </cell>
        </row>
        <row r="416">
          <cell r="D416" t="str">
            <v>ADM_073</v>
          </cell>
          <cell r="E416" t="str">
            <v>Ngaoundere</v>
          </cell>
        </row>
        <row r="417">
          <cell r="D417" t="str">
            <v>ADM_112</v>
          </cell>
          <cell r="E417" t="str">
            <v>NGAOUNDERE</v>
          </cell>
        </row>
        <row r="418">
          <cell r="D418" t="str">
            <v>CTR_824</v>
          </cell>
          <cell r="E418" t="str">
            <v>Yaounde</v>
          </cell>
        </row>
        <row r="419">
          <cell r="D419" t="str">
            <v>EXN_194</v>
          </cell>
          <cell r="E419" t="str">
            <v>EXTREME-NORD</v>
          </cell>
        </row>
        <row r="420">
          <cell r="D420" t="str">
            <v>ADM_021</v>
          </cell>
          <cell r="E420" t="str">
            <v>ADAMAOUA</v>
          </cell>
        </row>
        <row r="421">
          <cell r="D421" t="str">
            <v>CTR_659</v>
          </cell>
          <cell r="E421" t="str">
            <v>CENTRE</v>
          </cell>
        </row>
        <row r="422">
          <cell r="D422" t="str">
            <v>CTR_640</v>
          </cell>
          <cell r="E422" t="str">
            <v>Yaounde</v>
          </cell>
        </row>
        <row r="423">
          <cell r="D423" t="str">
            <v>CTR_948</v>
          </cell>
          <cell r="E423" t="str">
            <v>Yaounde</v>
          </cell>
        </row>
        <row r="424">
          <cell r="D424" t="str">
            <v>CTR_168</v>
          </cell>
          <cell r="E424" t="str">
            <v>Yaounde</v>
          </cell>
        </row>
        <row r="425">
          <cell r="D425" t="str">
            <v>EXN_086</v>
          </cell>
          <cell r="E425" t="str">
            <v>Maroua</v>
          </cell>
        </row>
        <row r="426">
          <cell r="D426" t="str">
            <v>CTR_446</v>
          </cell>
          <cell r="E426" t="str">
            <v>Yaounde</v>
          </cell>
        </row>
        <row r="427">
          <cell r="D427" t="str">
            <v>CTR_622</v>
          </cell>
          <cell r="E427" t="str">
            <v>Yaounde</v>
          </cell>
        </row>
        <row r="428">
          <cell r="D428" t="str">
            <v>OST_170</v>
          </cell>
          <cell r="E428" t="str">
            <v>Bafoussam</v>
          </cell>
        </row>
        <row r="429">
          <cell r="D429" t="str">
            <v>OST_107</v>
          </cell>
          <cell r="E429" t="str">
            <v>Bafoussam</v>
          </cell>
        </row>
        <row r="430">
          <cell r="D430" t="str">
            <v>SUO_235</v>
          </cell>
          <cell r="E430" t="str">
            <v>SUD-OUEST</v>
          </cell>
        </row>
        <row r="431">
          <cell r="D431" t="str">
            <v>CTR_633</v>
          </cell>
          <cell r="E431" t="str">
            <v>Yaounde</v>
          </cell>
        </row>
        <row r="432">
          <cell r="D432" t="str">
            <v>SUO_245</v>
          </cell>
          <cell r="E432" t="str">
            <v>SUD-OUEST</v>
          </cell>
        </row>
        <row r="433">
          <cell r="D433" t="str">
            <v>CTR_479</v>
          </cell>
          <cell r="E433" t="str">
            <v>Yaounde</v>
          </cell>
        </row>
        <row r="434">
          <cell r="D434" t="str">
            <v>EXN_134</v>
          </cell>
          <cell r="E434" t="str">
            <v>EXTREME-NORD</v>
          </cell>
        </row>
        <row r="435">
          <cell r="D435" t="str">
            <v>LIT_851</v>
          </cell>
          <cell r="E435" t="str">
            <v>Douala</v>
          </cell>
        </row>
        <row r="436">
          <cell r="D436" t="str">
            <v>ADM_077</v>
          </cell>
          <cell r="E436" t="str">
            <v>Ngaoundere</v>
          </cell>
        </row>
        <row r="437">
          <cell r="D437" t="str">
            <v>SUD_204</v>
          </cell>
          <cell r="E437" t="str">
            <v>CENTRE</v>
          </cell>
        </row>
        <row r="438">
          <cell r="D438" t="str">
            <v>CTR_217</v>
          </cell>
          <cell r="E438" t="str">
            <v>Yaounde</v>
          </cell>
        </row>
        <row r="439">
          <cell r="D439" t="str">
            <v>CTR_099</v>
          </cell>
          <cell r="E439" t="str">
            <v>Yaounde</v>
          </cell>
        </row>
        <row r="440">
          <cell r="D440" t="str">
            <v>ADM_138</v>
          </cell>
          <cell r="E440" t="str">
            <v>ADAMAOUA</v>
          </cell>
        </row>
        <row r="441">
          <cell r="D441" t="str">
            <v>CTR_029</v>
          </cell>
          <cell r="E441" t="str">
            <v>Yaounde</v>
          </cell>
        </row>
        <row r="442">
          <cell r="D442" t="str">
            <v>CTR_266</v>
          </cell>
          <cell r="E442" t="str">
            <v>Yaounde</v>
          </cell>
        </row>
        <row r="443">
          <cell r="D443" t="str">
            <v>CTR_161</v>
          </cell>
          <cell r="E443" t="str">
            <v>Yaounde</v>
          </cell>
        </row>
        <row r="444">
          <cell r="D444" t="str">
            <v>SUO_003</v>
          </cell>
          <cell r="E444" t="str">
            <v>SUD-OUEST</v>
          </cell>
        </row>
        <row r="445">
          <cell r="D445" t="str">
            <v>LIT_766</v>
          </cell>
          <cell r="E445" t="str">
            <v>Douala</v>
          </cell>
        </row>
        <row r="446">
          <cell r="D446" t="str">
            <v>LIT_827</v>
          </cell>
          <cell r="E446" t="str">
            <v>Douala</v>
          </cell>
        </row>
        <row r="447">
          <cell r="D447" t="str">
            <v>SUO_181</v>
          </cell>
          <cell r="E447" t="str">
            <v>SUD-OUEST</v>
          </cell>
        </row>
        <row r="448">
          <cell r="D448" t="str">
            <v>NRD_054</v>
          </cell>
          <cell r="E448" t="str">
            <v>Garoua</v>
          </cell>
        </row>
        <row r="449">
          <cell r="D449" t="str">
            <v>SUO_259</v>
          </cell>
          <cell r="E449" t="str">
            <v>SUD-OUEST</v>
          </cell>
        </row>
        <row r="450">
          <cell r="D450" t="str">
            <v>CTR_374</v>
          </cell>
          <cell r="E450" t="str">
            <v>Yaounde</v>
          </cell>
        </row>
        <row r="451">
          <cell r="D451" t="str">
            <v>EST_043</v>
          </cell>
          <cell r="E451" t="str">
            <v>CENTRE</v>
          </cell>
        </row>
        <row r="452">
          <cell r="D452" t="str">
            <v>CTR_1054</v>
          </cell>
          <cell r="E452" t="str">
            <v>Yaounde</v>
          </cell>
        </row>
        <row r="453">
          <cell r="D453" t="str">
            <v>NRO_023</v>
          </cell>
          <cell r="E453" t="str">
            <v>NORD-OUEST</v>
          </cell>
        </row>
        <row r="454">
          <cell r="D454" t="str">
            <v>EXN_237</v>
          </cell>
          <cell r="E454" t="str">
            <v>Maroua</v>
          </cell>
        </row>
        <row r="455">
          <cell r="D455" t="str">
            <v>CTR_623</v>
          </cell>
          <cell r="E455" t="str">
            <v>Yaounde</v>
          </cell>
        </row>
        <row r="456">
          <cell r="D456" t="str">
            <v>SUO_063</v>
          </cell>
          <cell r="E456" t="str">
            <v>SUD-OUEST</v>
          </cell>
        </row>
        <row r="457">
          <cell r="D457" t="str">
            <v>CTR_276</v>
          </cell>
          <cell r="E457" t="str">
            <v>Yaounde</v>
          </cell>
        </row>
        <row r="458">
          <cell r="D458" t="str">
            <v>CTR_378</v>
          </cell>
          <cell r="E458" t="str">
            <v>Yaounde</v>
          </cell>
        </row>
        <row r="459">
          <cell r="D459" t="str">
            <v>CTR_724</v>
          </cell>
          <cell r="E459" t="str">
            <v>Yaounde</v>
          </cell>
        </row>
        <row r="460">
          <cell r="D460" t="str">
            <v>SUD_161</v>
          </cell>
          <cell r="E460" t="str">
            <v>CENTRE</v>
          </cell>
        </row>
        <row r="461">
          <cell r="D461" t="str">
            <v>OST_087</v>
          </cell>
          <cell r="E461" t="str">
            <v>OUEST</v>
          </cell>
        </row>
        <row r="462">
          <cell r="D462" t="str">
            <v>LIT_121</v>
          </cell>
          <cell r="E462" t="str">
            <v>LITTORAL</v>
          </cell>
        </row>
        <row r="463">
          <cell r="D463" t="str">
            <v>LIT_169</v>
          </cell>
          <cell r="E463" t="str">
            <v>LITTORAL</v>
          </cell>
        </row>
        <row r="464">
          <cell r="D464" t="str">
            <v>EXN_045</v>
          </cell>
          <cell r="E464" t="str">
            <v>Maroua</v>
          </cell>
        </row>
        <row r="465">
          <cell r="D465" t="str">
            <v>NRD_091</v>
          </cell>
          <cell r="E465" t="str">
            <v>NORD</v>
          </cell>
        </row>
        <row r="466">
          <cell r="D466" t="str">
            <v>CTR_436</v>
          </cell>
          <cell r="E466" t="str">
            <v>CENTRE</v>
          </cell>
        </row>
        <row r="467">
          <cell r="D467" t="str">
            <v>CTR_702_indoor_8F</v>
          </cell>
          <cell r="E467" t="str">
            <v>Yaounde</v>
          </cell>
        </row>
        <row r="468">
          <cell r="D468" t="str">
            <v>SUD_066</v>
          </cell>
          <cell r="E468" t="str">
            <v>CENTRE</v>
          </cell>
        </row>
        <row r="469">
          <cell r="D469" t="str">
            <v>CTR_022</v>
          </cell>
          <cell r="E469" t="str">
            <v>CENTRE</v>
          </cell>
        </row>
        <row r="470">
          <cell r="D470" t="str">
            <v>CTR_362</v>
          </cell>
          <cell r="E470" t="str">
            <v>CENTRE</v>
          </cell>
        </row>
        <row r="471">
          <cell r="D471" t="str">
            <v>ADM_045</v>
          </cell>
          <cell r="E471" t="str">
            <v>ADAMAOUA</v>
          </cell>
        </row>
        <row r="472">
          <cell r="D472" t="str">
            <v>CTR_828</v>
          </cell>
          <cell r="E472" t="str">
            <v>CENTRE</v>
          </cell>
        </row>
        <row r="473">
          <cell r="D473" t="str">
            <v>CTR_716</v>
          </cell>
          <cell r="E473" t="str">
            <v>Yaounde</v>
          </cell>
        </row>
        <row r="474">
          <cell r="D474" t="str">
            <v>LIT_156</v>
          </cell>
          <cell r="E474" t="str">
            <v>Douala</v>
          </cell>
        </row>
        <row r="475">
          <cell r="D475" t="str">
            <v>LIT_367</v>
          </cell>
          <cell r="E475" t="str">
            <v>Douala</v>
          </cell>
        </row>
        <row r="476">
          <cell r="D476" t="str">
            <v>NRD_123</v>
          </cell>
          <cell r="E476" t="str">
            <v>NORD</v>
          </cell>
        </row>
        <row r="477">
          <cell r="D477" t="str">
            <v>NRO_259</v>
          </cell>
          <cell r="E477" t="str">
            <v>NORD-OUEST</v>
          </cell>
        </row>
        <row r="478">
          <cell r="D478" t="str">
            <v>NRO_101</v>
          </cell>
          <cell r="E478" t="str">
            <v>NORD-OUEST</v>
          </cell>
        </row>
        <row r="479">
          <cell r="D479" t="str">
            <v>NRD_015</v>
          </cell>
          <cell r="E479" t="str">
            <v>NORD</v>
          </cell>
        </row>
        <row r="480">
          <cell r="D480" t="str">
            <v>LIT_180</v>
          </cell>
          <cell r="E480" t="str">
            <v>LITTORAL</v>
          </cell>
        </row>
        <row r="481">
          <cell r="D481" t="str">
            <v>EST_203</v>
          </cell>
          <cell r="E481" t="str">
            <v>CENTRE</v>
          </cell>
        </row>
        <row r="482">
          <cell r="D482" t="str">
            <v>OST_155</v>
          </cell>
          <cell r="E482" t="str">
            <v>OUEST</v>
          </cell>
        </row>
        <row r="483">
          <cell r="D483" t="str">
            <v>NRO_133</v>
          </cell>
          <cell r="E483" t="str">
            <v>NORD-OUEST</v>
          </cell>
        </row>
        <row r="484">
          <cell r="D484" t="str">
            <v>EXN_049</v>
          </cell>
          <cell r="E484" t="str">
            <v>EXTREME-NORD</v>
          </cell>
        </row>
        <row r="485">
          <cell r="D485" t="str">
            <v>SUD_262</v>
          </cell>
          <cell r="E485" t="str">
            <v>CENTRE</v>
          </cell>
        </row>
        <row r="486">
          <cell r="D486" t="str">
            <v>SUO_030</v>
          </cell>
          <cell r="E486" t="str">
            <v>SUD-OUEST</v>
          </cell>
        </row>
        <row r="487">
          <cell r="D487" t="str">
            <v>CTR_846</v>
          </cell>
          <cell r="E487" t="str">
            <v>Yaounde</v>
          </cell>
        </row>
        <row r="488">
          <cell r="D488" t="str">
            <v>CTR_397</v>
          </cell>
          <cell r="E488" t="str">
            <v>CENTRE</v>
          </cell>
        </row>
        <row r="489">
          <cell r="D489" t="str">
            <v>LIT_500</v>
          </cell>
          <cell r="E489" t="str">
            <v>LITTORAL</v>
          </cell>
        </row>
        <row r="490">
          <cell r="D490" t="str">
            <v>CTR_766</v>
          </cell>
          <cell r="E490" t="str">
            <v>Yaounde</v>
          </cell>
        </row>
        <row r="491">
          <cell r="D491" t="str">
            <v>CTR_549</v>
          </cell>
          <cell r="E491" t="str">
            <v>Yaounde</v>
          </cell>
        </row>
        <row r="492">
          <cell r="D492" t="str">
            <v>SUD_205</v>
          </cell>
          <cell r="E492" t="str">
            <v>CENTRE</v>
          </cell>
        </row>
        <row r="493">
          <cell r="D493" t="str">
            <v>OST_175</v>
          </cell>
          <cell r="E493" t="str">
            <v>OUEST</v>
          </cell>
        </row>
        <row r="494">
          <cell r="D494" t="str">
            <v>SUD_163</v>
          </cell>
          <cell r="E494" t="str">
            <v>CENTRE</v>
          </cell>
        </row>
        <row r="495">
          <cell r="D495" t="str">
            <v>SUD_159</v>
          </cell>
          <cell r="E495" t="str">
            <v>CENTRE</v>
          </cell>
        </row>
        <row r="496">
          <cell r="D496" t="str">
            <v>SUO_100</v>
          </cell>
          <cell r="E496" t="str">
            <v>SUD-OUEST</v>
          </cell>
        </row>
        <row r="497">
          <cell r="D497" t="str">
            <v>NRO_231</v>
          </cell>
          <cell r="E497" t="str">
            <v>NORD-OUEST</v>
          </cell>
        </row>
        <row r="498">
          <cell r="D498" t="str">
            <v>NRD_087</v>
          </cell>
          <cell r="E498" t="str">
            <v>NORD</v>
          </cell>
        </row>
        <row r="499">
          <cell r="D499" t="str">
            <v>SUO_097</v>
          </cell>
          <cell r="E499" t="str">
            <v>SUD-OUEST</v>
          </cell>
        </row>
        <row r="500">
          <cell r="D500" t="str">
            <v>ADM_052</v>
          </cell>
          <cell r="E500" t="str">
            <v>ADAMAOUA</v>
          </cell>
        </row>
        <row r="501">
          <cell r="D501" t="str">
            <v>ADM_098</v>
          </cell>
          <cell r="E501" t="str">
            <v>ADAMAOUA</v>
          </cell>
        </row>
        <row r="502">
          <cell r="D502" t="str">
            <v>CTR_254</v>
          </cell>
          <cell r="E502" t="str">
            <v>Yaounde</v>
          </cell>
        </row>
        <row r="503">
          <cell r="D503" t="str">
            <v>CTR_671</v>
          </cell>
          <cell r="E503" t="str">
            <v>Yaounde</v>
          </cell>
        </row>
        <row r="504">
          <cell r="D504" t="str">
            <v>EST_104</v>
          </cell>
          <cell r="E504" t="str">
            <v>CENTRE</v>
          </cell>
        </row>
        <row r="505">
          <cell r="D505" t="str">
            <v>CTR_564</v>
          </cell>
          <cell r="E505" t="str">
            <v>Yaounde</v>
          </cell>
        </row>
        <row r="506">
          <cell r="D506" t="str">
            <v>SUD_257</v>
          </cell>
          <cell r="E506" t="str">
            <v>CENTRE</v>
          </cell>
        </row>
        <row r="507">
          <cell r="D507" t="str">
            <v>CTR_032</v>
          </cell>
          <cell r="E507" t="str">
            <v>CENTRE</v>
          </cell>
        </row>
        <row r="508">
          <cell r="D508" t="str">
            <v>OST_121</v>
          </cell>
          <cell r="E508" t="str">
            <v>Bafoussam</v>
          </cell>
        </row>
        <row r="509">
          <cell r="D509" t="str">
            <v>ADM_033</v>
          </cell>
          <cell r="E509" t="str">
            <v>Ngaoundere</v>
          </cell>
        </row>
        <row r="510">
          <cell r="D510" t="str">
            <v>NRD_153</v>
          </cell>
          <cell r="E510" t="str">
            <v>NORD</v>
          </cell>
        </row>
        <row r="511">
          <cell r="D511" t="str">
            <v>CTR_390</v>
          </cell>
          <cell r="E511" t="str">
            <v>Yaounde</v>
          </cell>
        </row>
        <row r="512">
          <cell r="D512" t="str">
            <v>SUO_150</v>
          </cell>
          <cell r="E512" t="str">
            <v>SUD-OUEST</v>
          </cell>
        </row>
        <row r="513">
          <cell r="D513" t="str">
            <v>NRO_039</v>
          </cell>
          <cell r="E513" t="str">
            <v>NORD-OUEST</v>
          </cell>
        </row>
        <row r="514">
          <cell r="D514" t="str">
            <v>EST_053</v>
          </cell>
          <cell r="E514" t="str">
            <v>CENTRE</v>
          </cell>
        </row>
        <row r="515">
          <cell r="D515" t="str">
            <v>NRO_044</v>
          </cell>
          <cell r="E515" t="str">
            <v>NORD-OUEST</v>
          </cell>
        </row>
        <row r="516">
          <cell r="D516" t="str">
            <v>SUD_108</v>
          </cell>
          <cell r="E516" t="str">
            <v>CENTRE</v>
          </cell>
        </row>
        <row r="517">
          <cell r="D517" t="str">
            <v>NRO_236</v>
          </cell>
          <cell r="E517" t="str">
            <v>NORD-OUEST</v>
          </cell>
        </row>
        <row r="518">
          <cell r="D518" t="str">
            <v>LIT_265</v>
          </cell>
          <cell r="E518" t="str">
            <v>Douala</v>
          </cell>
        </row>
        <row r="519">
          <cell r="D519" t="str">
            <v>SUO_096</v>
          </cell>
          <cell r="E519" t="str">
            <v>SUD-OUEST</v>
          </cell>
        </row>
        <row r="520">
          <cell r="D520" t="str">
            <v>NRD_059</v>
          </cell>
          <cell r="E520" t="str">
            <v>NORD</v>
          </cell>
        </row>
        <row r="521">
          <cell r="D521" t="str">
            <v>ADM_141</v>
          </cell>
          <cell r="E521" t="str">
            <v>ADAMAOUA</v>
          </cell>
        </row>
        <row r="522">
          <cell r="D522" t="str">
            <v>CTR_487</v>
          </cell>
          <cell r="E522" t="str">
            <v>Yaounde</v>
          </cell>
        </row>
        <row r="523">
          <cell r="D523" t="str">
            <v>CTR_946</v>
          </cell>
          <cell r="E523" t="str">
            <v>Yaounde</v>
          </cell>
        </row>
        <row r="524">
          <cell r="D524" t="str">
            <v>OST_120</v>
          </cell>
          <cell r="E524" t="str">
            <v>Bafoussam</v>
          </cell>
        </row>
        <row r="525">
          <cell r="D525" t="str">
            <v>SUO_017</v>
          </cell>
          <cell r="E525" t="str">
            <v>SUD-OUEST</v>
          </cell>
        </row>
        <row r="526">
          <cell r="D526" t="str">
            <v>NRO_087</v>
          </cell>
          <cell r="E526" t="str">
            <v>NORD-OUEST</v>
          </cell>
        </row>
        <row r="527">
          <cell r="D527" t="str">
            <v>LIT_372</v>
          </cell>
          <cell r="E527" t="str">
            <v>Douala</v>
          </cell>
        </row>
        <row r="528">
          <cell r="D528" t="str">
            <v>EXN_224</v>
          </cell>
          <cell r="E528" t="str">
            <v>EXTREME-NORD</v>
          </cell>
        </row>
        <row r="529">
          <cell r="D529" t="str">
            <v>ADM_103</v>
          </cell>
          <cell r="E529" t="str">
            <v>ADAMAOUA</v>
          </cell>
        </row>
        <row r="530">
          <cell r="D530" t="str">
            <v>CTR_379</v>
          </cell>
          <cell r="E530" t="str">
            <v>Yaounde</v>
          </cell>
        </row>
        <row r="531">
          <cell r="D531" t="str">
            <v>ADM_133</v>
          </cell>
          <cell r="E531" t="str">
            <v>ADAMAOUA</v>
          </cell>
        </row>
        <row r="532">
          <cell r="D532" t="str">
            <v>CTR_097</v>
          </cell>
          <cell r="E532" t="str">
            <v>CENTRE</v>
          </cell>
        </row>
        <row r="533">
          <cell r="D533" t="str">
            <v>ADM_038</v>
          </cell>
          <cell r="E533" t="str">
            <v>ADAMAOUA</v>
          </cell>
        </row>
        <row r="534">
          <cell r="D534" t="str">
            <v>SUD_093</v>
          </cell>
          <cell r="E534" t="str">
            <v>CENTRE</v>
          </cell>
        </row>
        <row r="535">
          <cell r="D535" t="str">
            <v>EXN_160</v>
          </cell>
          <cell r="E535" t="str">
            <v>EXTREME-NORD</v>
          </cell>
        </row>
        <row r="536">
          <cell r="D536" t="str">
            <v>ADM_015</v>
          </cell>
          <cell r="E536" t="str">
            <v>ADAMAOUA</v>
          </cell>
        </row>
        <row r="537">
          <cell r="D537" t="str">
            <v>CTR_169</v>
          </cell>
          <cell r="E537" t="str">
            <v>CENTRE</v>
          </cell>
        </row>
        <row r="538">
          <cell r="D538" t="str">
            <v>ADM_100</v>
          </cell>
          <cell r="E538" t="str">
            <v>ADAMAOUA</v>
          </cell>
        </row>
        <row r="539">
          <cell r="D539" t="str">
            <v>ADM_067</v>
          </cell>
          <cell r="E539" t="str">
            <v>ADAMAOUA</v>
          </cell>
        </row>
        <row r="540">
          <cell r="D540" t="str">
            <v>EST_042</v>
          </cell>
          <cell r="E540" t="str">
            <v>CENTRE</v>
          </cell>
        </row>
        <row r="541">
          <cell r="D541" t="str">
            <v>SUD_003</v>
          </cell>
          <cell r="E541" t="str">
            <v>CENTRE</v>
          </cell>
        </row>
        <row r="542">
          <cell r="D542" t="str">
            <v>CTR_879</v>
          </cell>
          <cell r="E542" t="str">
            <v>CENTRE</v>
          </cell>
        </row>
        <row r="543">
          <cell r="D543" t="str">
            <v>ADM_064</v>
          </cell>
          <cell r="E543" t="str">
            <v>ADAMAOUA</v>
          </cell>
        </row>
        <row r="544">
          <cell r="D544" t="str">
            <v>NRD_188</v>
          </cell>
          <cell r="E544" t="str">
            <v>Garoua</v>
          </cell>
        </row>
        <row r="545">
          <cell r="D545" t="str">
            <v>NRD_111</v>
          </cell>
          <cell r="E545" t="str">
            <v>NORD</v>
          </cell>
        </row>
        <row r="546">
          <cell r="D546" t="str">
            <v>CTR_167</v>
          </cell>
          <cell r="E546" t="str">
            <v>CENTRE</v>
          </cell>
        </row>
        <row r="547">
          <cell r="D547" t="str">
            <v>NRO_128</v>
          </cell>
          <cell r="E547" t="str">
            <v>NORD-OUEST</v>
          </cell>
        </row>
        <row r="548">
          <cell r="D548" t="str">
            <v>SUD_222</v>
          </cell>
          <cell r="E548" t="str">
            <v>CENTRE</v>
          </cell>
        </row>
        <row r="549">
          <cell r="D549" t="str">
            <v>NRO_219</v>
          </cell>
          <cell r="E549" t="str">
            <v>NORD-OUEST</v>
          </cell>
        </row>
        <row r="550">
          <cell r="D550" t="str">
            <v>NRO_010</v>
          </cell>
          <cell r="E550" t="str">
            <v>NORD-OUEST</v>
          </cell>
        </row>
        <row r="551">
          <cell r="D551" t="str">
            <v>CTR_166</v>
          </cell>
          <cell r="E551" t="str">
            <v>CENTRE</v>
          </cell>
        </row>
        <row r="552">
          <cell r="D552" t="str">
            <v>EXN_090</v>
          </cell>
          <cell r="E552" t="str">
            <v>Maroua</v>
          </cell>
        </row>
        <row r="553">
          <cell r="D553" t="str">
            <v>EST_012</v>
          </cell>
          <cell r="E553" t="str">
            <v>CENTRE</v>
          </cell>
        </row>
        <row r="554">
          <cell r="D554" t="str">
            <v>OST_182</v>
          </cell>
          <cell r="E554" t="str">
            <v>OUEST</v>
          </cell>
        </row>
        <row r="555">
          <cell r="D555" t="str">
            <v>EST_021</v>
          </cell>
          <cell r="E555" t="str">
            <v>CENTRE</v>
          </cell>
        </row>
        <row r="556">
          <cell r="D556" t="str">
            <v>ADM_122</v>
          </cell>
          <cell r="E556" t="str">
            <v>ADAMAOUA</v>
          </cell>
        </row>
        <row r="557">
          <cell r="D557" t="str">
            <v>NRO_227</v>
          </cell>
          <cell r="E557" t="str">
            <v>NORD-OUEST</v>
          </cell>
        </row>
        <row r="558">
          <cell r="D558" t="str">
            <v>SUD_120</v>
          </cell>
          <cell r="E558" t="str">
            <v>CENTRE</v>
          </cell>
        </row>
        <row r="559">
          <cell r="D559" t="str">
            <v>EXN_139</v>
          </cell>
          <cell r="E559" t="str">
            <v>EXTREME-NORD</v>
          </cell>
        </row>
        <row r="560">
          <cell r="D560" t="str">
            <v>EST_011</v>
          </cell>
          <cell r="E560" t="str">
            <v>CENTRE</v>
          </cell>
        </row>
        <row r="561">
          <cell r="D561" t="str">
            <v>NRO_218</v>
          </cell>
          <cell r="E561" t="str">
            <v>NORD-OUEST</v>
          </cell>
        </row>
        <row r="562">
          <cell r="D562" t="str">
            <v>OST_208</v>
          </cell>
          <cell r="E562" t="str">
            <v>OUEST</v>
          </cell>
        </row>
        <row r="563">
          <cell r="D563" t="str">
            <v>EXN_010</v>
          </cell>
          <cell r="E563" t="str">
            <v>EXTREME-NORD</v>
          </cell>
        </row>
        <row r="564">
          <cell r="D564" t="str">
            <v>CTR_799</v>
          </cell>
          <cell r="E564" t="str">
            <v>Yaounde</v>
          </cell>
        </row>
        <row r="565">
          <cell r="D565" t="str">
            <v>NRO_261</v>
          </cell>
          <cell r="E565" t="str">
            <v>NORD-OUEST</v>
          </cell>
        </row>
        <row r="566">
          <cell r="D566" t="str">
            <v>NRD_109</v>
          </cell>
          <cell r="E566" t="str">
            <v>NORD</v>
          </cell>
        </row>
        <row r="567">
          <cell r="D567" t="str">
            <v>LIT_536</v>
          </cell>
          <cell r="E567" t="str">
            <v>LITTORAL</v>
          </cell>
        </row>
        <row r="568">
          <cell r="D568" t="str">
            <v>SUO_163</v>
          </cell>
          <cell r="E568" t="str">
            <v>SUD-OUEST</v>
          </cell>
        </row>
        <row r="569">
          <cell r="D569" t="str">
            <v>OST_161</v>
          </cell>
          <cell r="E569" t="str">
            <v>OUEST</v>
          </cell>
        </row>
        <row r="570">
          <cell r="D570" t="str">
            <v>EST_102</v>
          </cell>
          <cell r="E570" t="str">
            <v>CENTRE</v>
          </cell>
        </row>
        <row r="571">
          <cell r="D571" t="str">
            <v>EST_084</v>
          </cell>
          <cell r="E571" t="str">
            <v>CENTRE</v>
          </cell>
        </row>
        <row r="572">
          <cell r="D572" t="str">
            <v>SUO_226</v>
          </cell>
          <cell r="E572" t="str">
            <v>SUD-OUEST</v>
          </cell>
        </row>
        <row r="573">
          <cell r="D573" t="str">
            <v>SUO_184</v>
          </cell>
          <cell r="E573" t="str">
            <v>SUD-OUEST</v>
          </cell>
        </row>
        <row r="574">
          <cell r="D574" t="str">
            <v>EXN_034</v>
          </cell>
          <cell r="E574" t="str">
            <v>EXTREME-NORD</v>
          </cell>
        </row>
        <row r="575">
          <cell r="D575" t="str">
            <v>NRD_129</v>
          </cell>
          <cell r="E575" t="str">
            <v>NORD</v>
          </cell>
        </row>
        <row r="576">
          <cell r="D576" t="str">
            <v>NRD_106</v>
          </cell>
          <cell r="E576" t="str">
            <v>NORD</v>
          </cell>
        </row>
        <row r="577">
          <cell r="D577" t="str">
            <v>OST_140</v>
          </cell>
          <cell r="E577" t="str">
            <v>OUEST</v>
          </cell>
        </row>
        <row r="578">
          <cell r="D578" t="str">
            <v>OST_143</v>
          </cell>
          <cell r="E578" t="str">
            <v>OUEST</v>
          </cell>
        </row>
        <row r="579">
          <cell r="D579" t="str">
            <v>NRO_041</v>
          </cell>
          <cell r="E579" t="str">
            <v>NORD-OUEST</v>
          </cell>
        </row>
        <row r="580">
          <cell r="D580" t="str">
            <v>EST_093</v>
          </cell>
          <cell r="E580" t="str">
            <v>CENTRE</v>
          </cell>
        </row>
        <row r="581">
          <cell r="D581" t="str">
            <v>NRO_024</v>
          </cell>
          <cell r="E581" t="str">
            <v>NORD-OUEST</v>
          </cell>
        </row>
        <row r="582">
          <cell r="D582" t="str">
            <v>NRO_021</v>
          </cell>
          <cell r="E582" t="str">
            <v>NORD-OUEST</v>
          </cell>
        </row>
        <row r="583">
          <cell r="D583" t="str">
            <v>OST_293</v>
          </cell>
          <cell r="E583" t="str">
            <v>OUEST</v>
          </cell>
        </row>
        <row r="584">
          <cell r="D584" t="str">
            <v>ADM_063</v>
          </cell>
          <cell r="E584" t="str">
            <v>ADAMAOUA</v>
          </cell>
        </row>
        <row r="585">
          <cell r="D585" t="str">
            <v>EXN_226</v>
          </cell>
          <cell r="E585" t="str">
            <v>EXTREME-NORD</v>
          </cell>
        </row>
        <row r="586">
          <cell r="D586" t="str">
            <v>CTR_556</v>
          </cell>
          <cell r="E586" t="str">
            <v>Yaounde</v>
          </cell>
        </row>
        <row r="587">
          <cell r="D587" t="str">
            <v>OST_224</v>
          </cell>
          <cell r="E587" t="str">
            <v>OUEST</v>
          </cell>
        </row>
        <row r="588">
          <cell r="D588" t="str">
            <v>OST_038</v>
          </cell>
          <cell r="E588" t="str">
            <v>OUEST</v>
          </cell>
        </row>
        <row r="589">
          <cell r="D589" t="str">
            <v>EXN_173</v>
          </cell>
          <cell r="E589" t="str">
            <v>EXTREME-NORD</v>
          </cell>
        </row>
        <row r="590">
          <cell r="D590" t="str">
            <v>NRO_009</v>
          </cell>
          <cell r="E590" t="str">
            <v>NORD-OUEST</v>
          </cell>
        </row>
        <row r="591">
          <cell r="D591" t="str">
            <v>LIT_735</v>
          </cell>
          <cell r="E591" t="str">
            <v>LITTORAL</v>
          </cell>
        </row>
        <row r="592">
          <cell r="D592" t="str">
            <v>EXN_807</v>
          </cell>
          <cell r="E592" t="str">
            <v>EXTREME-NORD</v>
          </cell>
        </row>
        <row r="593">
          <cell r="D593" t="str">
            <v>EXN_021</v>
          </cell>
          <cell r="E593" t="str">
            <v>EXTREME-NORD</v>
          </cell>
        </row>
        <row r="594">
          <cell r="D594" t="str">
            <v>NRO_258</v>
          </cell>
          <cell r="E594" t="str">
            <v>NORD-OUEST</v>
          </cell>
        </row>
        <row r="595">
          <cell r="D595" t="str">
            <v>EXN_041</v>
          </cell>
          <cell r="E595" t="str">
            <v>EXTREME-NORD</v>
          </cell>
        </row>
        <row r="596">
          <cell r="D596" t="str">
            <v>NRO_098</v>
          </cell>
          <cell r="E596" t="str">
            <v>NORD-OUEST</v>
          </cell>
        </row>
        <row r="597">
          <cell r="D597" t="str">
            <v>NRO_043</v>
          </cell>
          <cell r="E597" t="str">
            <v>NORD-OUEST</v>
          </cell>
        </row>
        <row r="598">
          <cell r="D598" t="str">
            <v>NRO_018</v>
          </cell>
          <cell r="E598" t="str">
            <v>NORD-OUEST</v>
          </cell>
        </row>
        <row r="599">
          <cell r="D599" t="str">
            <v>OST_222</v>
          </cell>
          <cell r="E599" t="str">
            <v>OUEST</v>
          </cell>
        </row>
        <row r="600">
          <cell r="D600" t="str">
            <v>SUD_127</v>
          </cell>
          <cell r="E600" t="str">
            <v>CENTRE</v>
          </cell>
        </row>
        <row r="601">
          <cell r="D601" t="str">
            <v>ADM_144</v>
          </cell>
          <cell r="E601" t="str">
            <v>ADAMAOUA</v>
          </cell>
        </row>
        <row r="602">
          <cell r="D602" t="str">
            <v>OST_126</v>
          </cell>
          <cell r="E602" t="str">
            <v>OUEST</v>
          </cell>
        </row>
        <row r="603">
          <cell r="D603" t="str">
            <v>NRD_070</v>
          </cell>
          <cell r="E603" t="str">
            <v>NORD</v>
          </cell>
        </row>
        <row r="604">
          <cell r="D604" t="str">
            <v>SUO_237</v>
          </cell>
          <cell r="E604" t="str">
            <v>SUD-OUEST</v>
          </cell>
        </row>
        <row r="605">
          <cell r="D605" t="str">
            <v>LIT_120</v>
          </cell>
          <cell r="E605" t="str">
            <v>Douala</v>
          </cell>
        </row>
        <row r="606">
          <cell r="D606" t="str">
            <v>CTR_583</v>
          </cell>
          <cell r="E606" t="str">
            <v>Yaounde</v>
          </cell>
        </row>
        <row r="607">
          <cell r="D607" t="str">
            <v>CTR_546</v>
          </cell>
          <cell r="E607" t="str">
            <v>CENTRE</v>
          </cell>
        </row>
        <row r="608">
          <cell r="D608" t="str">
            <v>CTR_547</v>
          </cell>
          <cell r="E608" t="str">
            <v>CENTRE</v>
          </cell>
        </row>
        <row r="609">
          <cell r="D609" t="str">
            <v>OST_195</v>
          </cell>
          <cell r="E609" t="str">
            <v>OUEST</v>
          </cell>
        </row>
        <row r="610">
          <cell r="D610" t="str">
            <v>SUO_165</v>
          </cell>
          <cell r="E610" t="str">
            <v>SUD-OUEST</v>
          </cell>
        </row>
        <row r="611">
          <cell r="D611" t="str">
            <v>EST_048</v>
          </cell>
          <cell r="E611" t="str">
            <v>CENTRE</v>
          </cell>
        </row>
        <row r="612">
          <cell r="D612" t="str">
            <v>CTR_784</v>
          </cell>
          <cell r="E612" t="str">
            <v>CENTRE</v>
          </cell>
        </row>
        <row r="613">
          <cell r="D613" t="str">
            <v>SUO_112</v>
          </cell>
          <cell r="E613" t="str">
            <v>SUD-OUEST</v>
          </cell>
        </row>
        <row r="614">
          <cell r="D614" t="str">
            <v>SUO_231</v>
          </cell>
          <cell r="E614" t="str">
            <v>SUD-OUEST</v>
          </cell>
        </row>
        <row r="615">
          <cell r="D615" t="str">
            <v>SUO_006</v>
          </cell>
          <cell r="E615" t="str">
            <v>SUD-OUEST</v>
          </cell>
        </row>
        <row r="616">
          <cell r="D616" t="str">
            <v>SUO_217</v>
          </cell>
          <cell r="E616" t="str">
            <v>SUD-OUEST</v>
          </cell>
        </row>
        <row r="617">
          <cell r="D617" t="str">
            <v>OST_075</v>
          </cell>
          <cell r="E617" t="str">
            <v>Bafoussam</v>
          </cell>
        </row>
        <row r="618">
          <cell r="D618" t="str">
            <v>EXN_125</v>
          </cell>
          <cell r="E618" t="str">
            <v>EXTREME-NORD</v>
          </cell>
        </row>
        <row r="619">
          <cell r="D619" t="str">
            <v>ADM_068</v>
          </cell>
          <cell r="E619" t="str">
            <v>ADAMAOUA</v>
          </cell>
        </row>
        <row r="620">
          <cell r="D620" t="str">
            <v>SUD_069</v>
          </cell>
          <cell r="E620" t="str">
            <v>CENTRE</v>
          </cell>
        </row>
        <row r="621">
          <cell r="D621" t="str">
            <v>EST_041</v>
          </cell>
          <cell r="E621" t="str">
            <v>CENTRE</v>
          </cell>
        </row>
        <row r="622">
          <cell r="D622" t="str">
            <v>EXN_100</v>
          </cell>
          <cell r="E622" t="str">
            <v>EXTREME-NORD</v>
          </cell>
        </row>
        <row r="623">
          <cell r="D623" t="str">
            <v>OST_294</v>
          </cell>
          <cell r="E623" t="str">
            <v>OUEST</v>
          </cell>
        </row>
        <row r="624">
          <cell r="D624" t="str">
            <v>CTR_177</v>
          </cell>
          <cell r="E624" t="str">
            <v>CENTRE</v>
          </cell>
        </row>
        <row r="625">
          <cell r="D625" t="str">
            <v>EST_018</v>
          </cell>
          <cell r="E625" t="str">
            <v>CENTRE</v>
          </cell>
        </row>
        <row r="626">
          <cell r="D626" t="str">
            <v>CTR_427</v>
          </cell>
          <cell r="E626" t="str">
            <v>Yaounde</v>
          </cell>
        </row>
        <row r="627">
          <cell r="D627" t="str">
            <v>LIT_313</v>
          </cell>
          <cell r="E627" t="str">
            <v>LITTORAL</v>
          </cell>
        </row>
        <row r="628">
          <cell r="D628" t="str">
            <v>EST_001</v>
          </cell>
          <cell r="E628" t="str">
            <v>CENTRE</v>
          </cell>
        </row>
        <row r="629">
          <cell r="D629" t="str">
            <v>LIT_671</v>
          </cell>
          <cell r="E629" t="str">
            <v>Douala</v>
          </cell>
        </row>
        <row r="630">
          <cell r="D630" t="str">
            <v>LIT_736</v>
          </cell>
          <cell r="E630" t="str">
            <v>Douala</v>
          </cell>
        </row>
        <row r="631">
          <cell r="D631" t="str">
            <v>LIT_287</v>
          </cell>
          <cell r="E631" t="str">
            <v>Douala</v>
          </cell>
        </row>
        <row r="632">
          <cell r="D632" t="str">
            <v>CTR_598</v>
          </cell>
          <cell r="E632" t="str">
            <v>Yaounde</v>
          </cell>
        </row>
        <row r="633">
          <cell r="D633" t="str">
            <v>LIT_582</v>
          </cell>
          <cell r="E633" t="str">
            <v>Douala</v>
          </cell>
        </row>
        <row r="634">
          <cell r="D634" t="str">
            <v>CTR_050</v>
          </cell>
          <cell r="E634" t="str">
            <v>Yaounde</v>
          </cell>
        </row>
        <row r="635">
          <cell r="D635" t="str">
            <v>CTR_874</v>
          </cell>
          <cell r="E635" t="str">
            <v>Yaounde</v>
          </cell>
        </row>
        <row r="636">
          <cell r="D636" t="str">
            <v>CTR_519</v>
          </cell>
          <cell r="E636" t="str">
            <v>Yaounde</v>
          </cell>
        </row>
        <row r="637">
          <cell r="D637" t="str">
            <v>CTR_579</v>
          </cell>
          <cell r="E637" t="str">
            <v>Yaounde</v>
          </cell>
        </row>
        <row r="638">
          <cell r="D638" t="str">
            <v>CTR_488</v>
          </cell>
          <cell r="E638" t="str">
            <v>Yaounde</v>
          </cell>
        </row>
        <row r="639">
          <cell r="D639" t="str">
            <v>NRO_030</v>
          </cell>
          <cell r="E639" t="str">
            <v>NORD-OUEST</v>
          </cell>
        </row>
        <row r="640">
          <cell r="D640" t="str">
            <v>SUO_101</v>
          </cell>
          <cell r="E640" t="str">
            <v>SUD-OUEST</v>
          </cell>
        </row>
        <row r="641">
          <cell r="D641" t="str">
            <v>LIT_674</v>
          </cell>
          <cell r="E641" t="str">
            <v>Douala</v>
          </cell>
        </row>
        <row r="642">
          <cell r="D642" t="str">
            <v>LIT_615</v>
          </cell>
          <cell r="E642" t="str">
            <v>Douala</v>
          </cell>
        </row>
        <row r="643">
          <cell r="D643" t="str">
            <v>NRD_259</v>
          </cell>
          <cell r="E643" t="str">
            <v>NORD</v>
          </cell>
        </row>
        <row r="644">
          <cell r="D644" t="str">
            <v>OST_220</v>
          </cell>
          <cell r="E644" t="str">
            <v>OUEST</v>
          </cell>
        </row>
        <row r="645">
          <cell r="D645" t="str">
            <v>CTR_654</v>
          </cell>
          <cell r="E645" t="str">
            <v>Yaounde</v>
          </cell>
        </row>
        <row r="646">
          <cell r="D646" t="str">
            <v>NRD_067</v>
          </cell>
          <cell r="E646" t="str">
            <v>Garoua</v>
          </cell>
        </row>
        <row r="647">
          <cell r="D647" t="str">
            <v>SUO_180</v>
          </cell>
          <cell r="E647" t="str">
            <v>SUD-OUEST</v>
          </cell>
        </row>
        <row r="648">
          <cell r="D648" t="str">
            <v>LIT_217</v>
          </cell>
          <cell r="E648" t="str">
            <v>Douala</v>
          </cell>
        </row>
        <row r="649">
          <cell r="D649" t="str">
            <v>SUO_048</v>
          </cell>
          <cell r="E649" t="str">
            <v>SUD-OUEST</v>
          </cell>
        </row>
        <row r="650">
          <cell r="D650" t="str">
            <v>NRD_163</v>
          </cell>
          <cell r="E650" t="str">
            <v>Garoua</v>
          </cell>
        </row>
        <row r="651">
          <cell r="D651" t="str">
            <v>CTR_639</v>
          </cell>
          <cell r="E651" t="str">
            <v>Yaounde</v>
          </cell>
        </row>
        <row r="652">
          <cell r="D652" t="str">
            <v>CTR_707</v>
          </cell>
          <cell r="E652" t="str">
            <v>Yaounde</v>
          </cell>
        </row>
        <row r="653">
          <cell r="D653" t="str">
            <v>SUD_076</v>
          </cell>
          <cell r="E653" t="str">
            <v>LITTORAL</v>
          </cell>
        </row>
        <row r="654">
          <cell r="D654" t="str">
            <v>NRD_089</v>
          </cell>
          <cell r="E654" t="str">
            <v>NORD</v>
          </cell>
        </row>
        <row r="655">
          <cell r="D655" t="str">
            <v>SUO_190</v>
          </cell>
          <cell r="E655" t="str">
            <v>SUD-OUEST</v>
          </cell>
        </row>
        <row r="656">
          <cell r="D656" t="str">
            <v>NRO_121</v>
          </cell>
          <cell r="E656" t="str">
            <v>NORD-OUEST</v>
          </cell>
        </row>
        <row r="657">
          <cell r="D657" t="str">
            <v>NRD_062</v>
          </cell>
          <cell r="E657" t="str">
            <v>Garoua</v>
          </cell>
        </row>
        <row r="658">
          <cell r="D658" t="str">
            <v>SUD_245</v>
          </cell>
          <cell r="E658" t="str">
            <v>CENTRE</v>
          </cell>
        </row>
        <row r="659">
          <cell r="D659" t="str">
            <v>CTR_712</v>
          </cell>
          <cell r="E659" t="str">
            <v>Yaounde</v>
          </cell>
        </row>
        <row r="660">
          <cell r="D660" t="str">
            <v>EXN_082</v>
          </cell>
          <cell r="E660" t="str">
            <v>Maroua</v>
          </cell>
        </row>
        <row r="661">
          <cell r="D661" t="str">
            <v>ADM_156</v>
          </cell>
          <cell r="E661" t="str">
            <v>CENTRE</v>
          </cell>
        </row>
        <row r="662">
          <cell r="D662" t="str">
            <v>NRO_127</v>
          </cell>
          <cell r="E662" t="str">
            <v>NORD-OUEST</v>
          </cell>
        </row>
        <row r="663">
          <cell r="D663" t="str">
            <v>ADM_004</v>
          </cell>
          <cell r="E663" t="str">
            <v>ADAMAOUA</v>
          </cell>
        </row>
        <row r="664">
          <cell r="D664" t="str">
            <v>EXN_197</v>
          </cell>
          <cell r="E664" t="str">
            <v>Maroua</v>
          </cell>
        </row>
        <row r="665">
          <cell r="D665" t="str">
            <v>SUD_081</v>
          </cell>
          <cell r="E665" t="str">
            <v>LITTORAL</v>
          </cell>
        </row>
        <row r="666">
          <cell r="D666" t="str">
            <v>LIT_261</v>
          </cell>
          <cell r="E666" t="str">
            <v>Douala</v>
          </cell>
        </row>
        <row r="667">
          <cell r="D667" t="str">
            <v>OST_297</v>
          </cell>
          <cell r="E667" t="str">
            <v>OUEST</v>
          </cell>
        </row>
        <row r="668">
          <cell r="D668" t="str">
            <v>OST_229</v>
          </cell>
          <cell r="E668" t="str">
            <v>OUEST</v>
          </cell>
        </row>
        <row r="669">
          <cell r="D669" t="str">
            <v>LIT_095</v>
          </cell>
          <cell r="E669" t="str">
            <v>Douala</v>
          </cell>
        </row>
        <row r="670">
          <cell r="D670" t="str">
            <v>LIT_655</v>
          </cell>
          <cell r="E670" t="str">
            <v>Douala</v>
          </cell>
        </row>
        <row r="671">
          <cell r="D671" t="str">
            <v>OST_112</v>
          </cell>
          <cell r="E671" t="str">
            <v>OUEST</v>
          </cell>
        </row>
        <row r="672">
          <cell r="D672" t="str">
            <v>CTR_261</v>
          </cell>
          <cell r="E672" t="str">
            <v>Yaounde</v>
          </cell>
        </row>
        <row r="673">
          <cell r="D673" t="str">
            <v>NRD_097</v>
          </cell>
          <cell r="E673" t="str">
            <v>Garoua</v>
          </cell>
        </row>
        <row r="674">
          <cell r="D674" t="str">
            <v>CTR_468</v>
          </cell>
          <cell r="E674" t="str">
            <v>Yaounde</v>
          </cell>
        </row>
        <row r="675">
          <cell r="D675" t="str">
            <v>LIT_728</v>
          </cell>
          <cell r="E675" t="str">
            <v>Douala</v>
          </cell>
        </row>
        <row r="676">
          <cell r="D676" t="str">
            <v>CTR_954</v>
          </cell>
          <cell r="E676" t="str">
            <v>Yaounde</v>
          </cell>
        </row>
        <row r="677">
          <cell r="D677" t="str">
            <v>NRO_005</v>
          </cell>
          <cell r="E677" t="str">
            <v>NORD-OUEST</v>
          </cell>
        </row>
        <row r="678">
          <cell r="D678" t="str">
            <v>SUO_131</v>
          </cell>
          <cell r="E678" t="str">
            <v>SUD-OUEST</v>
          </cell>
        </row>
        <row r="679">
          <cell r="D679" t="str">
            <v>NRO_032</v>
          </cell>
          <cell r="E679" t="str">
            <v>NORD-OUEST</v>
          </cell>
        </row>
        <row r="680">
          <cell r="D680" t="str">
            <v>LIT_116</v>
          </cell>
          <cell r="E680" t="str">
            <v>LITTORAL</v>
          </cell>
        </row>
        <row r="681">
          <cell r="D681" t="str">
            <v>CTR_668</v>
          </cell>
          <cell r="E681" t="str">
            <v>Yaounde</v>
          </cell>
        </row>
        <row r="682">
          <cell r="D682" t="str">
            <v>NRO_031</v>
          </cell>
          <cell r="E682" t="str">
            <v>NORD-OUEST</v>
          </cell>
        </row>
        <row r="683">
          <cell r="D683" t="str">
            <v>NRD_154</v>
          </cell>
          <cell r="E683" t="str">
            <v>NORD</v>
          </cell>
        </row>
        <row r="684">
          <cell r="D684" t="str">
            <v>NRD_149</v>
          </cell>
          <cell r="E684" t="str">
            <v>Garoua</v>
          </cell>
        </row>
        <row r="685">
          <cell r="D685" t="str">
            <v>CTR_529</v>
          </cell>
          <cell r="E685" t="str">
            <v>Yaounde</v>
          </cell>
        </row>
        <row r="686">
          <cell r="D686" t="str">
            <v>ADM_036</v>
          </cell>
          <cell r="E686" t="str">
            <v>Ngaoundere</v>
          </cell>
        </row>
        <row r="687">
          <cell r="D687" t="str">
            <v>CTR_417</v>
          </cell>
          <cell r="E687" t="str">
            <v>Yaounde</v>
          </cell>
        </row>
        <row r="688">
          <cell r="D688" t="str">
            <v>ADM_037</v>
          </cell>
          <cell r="E688" t="str">
            <v>ADAMAOUA</v>
          </cell>
        </row>
        <row r="689">
          <cell r="D689" t="str">
            <v>LIT_610</v>
          </cell>
          <cell r="E689" t="str">
            <v>Douala</v>
          </cell>
        </row>
        <row r="690">
          <cell r="D690" t="str">
            <v>LIT_249</v>
          </cell>
          <cell r="E690" t="str">
            <v>Douala</v>
          </cell>
        </row>
        <row r="691">
          <cell r="D691" t="str">
            <v>LIT_763</v>
          </cell>
          <cell r="E691" t="str">
            <v>Douala</v>
          </cell>
        </row>
        <row r="692">
          <cell r="D692" t="str">
            <v>EXN_233</v>
          </cell>
          <cell r="E692" t="str">
            <v>Maroua</v>
          </cell>
        </row>
        <row r="693">
          <cell r="D693" t="str">
            <v>EXN_157</v>
          </cell>
          <cell r="E693" t="str">
            <v>EXTREME-NORD</v>
          </cell>
        </row>
        <row r="694">
          <cell r="D694" t="str">
            <v>ADM_172</v>
          </cell>
          <cell r="E694" t="str">
            <v>Ngaoundere</v>
          </cell>
        </row>
        <row r="695">
          <cell r="D695" t="str">
            <v>ADM_164</v>
          </cell>
          <cell r="E695" t="str">
            <v>Ngaoundere</v>
          </cell>
        </row>
        <row r="696">
          <cell r="D696" t="str">
            <v>CTR_475</v>
          </cell>
          <cell r="E696" t="str">
            <v>Yaounde</v>
          </cell>
        </row>
        <row r="697">
          <cell r="D697" t="str">
            <v>LIT_482</v>
          </cell>
          <cell r="E697" t="str">
            <v>Douala</v>
          </cell>
        </row>
        <row r="698">
          <cell r="D698" t="str">
            <v>CTR_726</v>
          </cell>
          <cell r="E698" t="str">
            <v>Yaounde</v>
          </cell>
        </row>
        <row r="699">
          <cell r="D699" t="str">
            <v>CTR_1057</v>
          </cell>
          <cell r="E699" t="str">
            <v>Yaounde</v>
          </cell>
        </row>
        <row r="700">
          <cell r="D700" t="str">
            <v>CTR_056</v>
          </cell>
          <cell r="E700" t="str">
            <v>Yaounde</v>
          </cell>
        </row>
        <row r="701">
          <cell r="D701" t="str">
            <v>LIT_374</v>
          </cell>
          <cell r="E701" t="str">
            <v>Douala</v>
          </cell>
        </row>
        <row r="702">
          <cell r="D702" t="str">
            <v>ADM_142</v>
          </cell>
          <cell r="E702" t="str">
            <v>ADAMAOUA</v>
          </cell>
        </row>
        <row r="703">
          <cell r="D703" t="str">
            <v>LIT_741</v>
          </cell>
          <cell r="E703" t="str">
            <v>Douala</v>
          </cell>
        </row>
        <row r="704">
          <cell r="D704" t="str">
            <v>EXN_085</v>
          </cell>
          <cell r="E704" t="str">
            <v>Maroua</v>
          </cell>
        </row>
        <row r="705">
          <cell r="D705" t="str">
            <v>NRO_063</v>
          </cell>
          <cell r="E705" t="str">
            <v>NORD-OUEST</v>
          </cell>
        </row>
        <row r="706">
          <cell r="D706" t="str">
            <v>CTR_322</v>
          </cell>
          <cell r="E706" t="str">
            <v>Yaounde</v>
          </cell>
        </row>
        <row r="707">
          <cell r="D707" t="str">
            <v>LIT_614</v>
          </cell>
          <cell r="E707" t="str">
            <v>Douala</v>
          </cell>
        </row>
        <row r="708">
          <cell r="D708" t="str">
            <v>LIT_678</v>
          </cell>
          <cell r="E708" t="str">
            <v>Douala</v>
          </cell>
        </row>
        <row r="709">
          <cell r="D709" t="str">
            <v>CTR_007</v>
          </cell>
          <cell r="E709" t="str">
            <v>Yaounde</v>
          </cell>
        </row>
        <row r="710">
          <cell r="D710" t="str">
            <v>CTR_011</v>
          </cell>
          <cell r="E710" t="str">
            <v>Yaounde</v>
          </cell>
        </row>
        <row r="711">
          <cell r="D711" t="str">
            <v>EXN_017</v>
          </cell>
          <cell r="E711" t="str">
            <v>EXTREME-NORD</v>
          </cell>
        </row>
        <row r="712">
          <cell r="D712" t="str">
            <v>CTR_367</v>
          </cell>
          <cell r="E712" t="str">
            <v>CENTRE</v>
          </cell>
        </row>
        <row r="713">
          <cell r="D713" t="str">
            <v>EXN_096</v>
          </cell>
          <cell r="E713" t="str">
            <v>EXTREME-NORD</v>
          </cell>
        </row>
        <row r="714">
          <cell r="D714" t="str">
            <v>NRO_034</v>
          </cell>
          <cell r="E714" t="str">
            <v>NORD-OUEST</v>
          </cell>
        </row>
        <row r="715">
          <cell r="D715" t="str">
            <v>NRO_246</v>
          </cell>
          <cell r="E715" t="str">
            <v>NORD-OUEST</v>
          </cell>
        </row>
        <row r="716">
          <cell r="D716" t="str">
            <v>NRO_058</v>
          </cell>
          <cell r="E716" t="str">
            <v>NORD-OUEST</v>
          </cell>
        </row>
        <row r="717">
          <cell r="D717" t="str">
            <v>NRO_239</v>
          </cell>
          <cell r="E717" t="str">
            <v>NORD-OUEST</v>
          </cell>
        </row>
        <row r="718">
          <cell r="D718" t="str">
            <v>NRO_233</v>
          </cell>
          <cell r="E718" t="str">
            <v>NORD-OUEST</v>
          </cell>
        </row>
        <row r="719">
          <cell r="D719" t="str">
            <v>OST_096</v>
          </cell>
          <cell r="E719" t="str">
            <v>OUEST</v>
          </cell>
        </row>
        <row r="720">
          <cell r="D720" t="str">
            <v>EXN_146</v>
          </cell>
          <cell r="E720" t="str">
            <v>Maroua</v>
          </cell>
        </row>
        <row r="721">
          <cell r="D721" t="str">
            <v>NRO_256</v>
          </cell>
          <cell r="E721" t="str">
            <v>NORD-OUEST</v>
          </cell>
        </row>
        <row r="722">
          <cell r="D722" t="str">
            <v>CTR_214</v>
          </cell>
          <cell r="E722" t="str">
            <v>Yaounde</v>
          </cell>
        </row>
        <row r="723">
          <cell r="D723" t="str">
            <v>ADM_180</v>
          </cell>
          <cell r="E723" t="str">
            <v>Ngaoundere</v>
          </cell>
        </row>
        <row r="724">
          <cell r="D724" t="str">
            <v>CTR_248</v>
          </cell>
          <cell r="E724" t="str">
            <v>Yaounde</v>
          </cell>
        </row>
        <row r="725">
          <cell r="D725" t="str">
            <v>EXN_046</v>
          </cell>
          <cell r="E725" t="str">
            <v>Maroua</v>
          </cell>
        </row>
        <row r="726">
          <cell r="D726" t="str">
            <v>NRO_088</v>
          </cell>
          <cell r="E726" t="str">
            <v>NORD-OUEST</v>
          </cell>
        </row>
        <row r="727">
          <cell r="D727" t="str">
            <v>EXN_141</v>
          </cell>
          <cell r="E727" t="str">
            <v>EXTREME-NORD</v>
          </cell>
        </row>
        <row r="728">
          <cell r="D728" t="str">
            <v>SUO_216</v>
          </cell>
          <cell r="E728" t="str">
            <v>SUD-OUEST</v>
          </cell>
        </row>
        <row r="729">
          <cell r="D729" t="str">
            <v>ADM_131</v>
          </cell>
          <cell r="E729" t="str">
            <v>Ngaoundere</v>
          </cell>
        </row>
        <row r="730">
          <cell r="D730" t="str">
            <v>CTR_302</v>
          </cell>
          <cell r="E730" t="str">
            <v>CENTRE</v>
          </cell>
        </row>
        <row r="731">
          <cell r="D731" t="str">
            <v>LIT_445</v>
          </cell>
          <cell r="E731" t="str">
            <v>Douala</v>
          </cell>
        </row>
        <row r="732">
          <cell r="D732" t="str">
            <v>SUO_233</v>
          </cell>
          <cell r="E732" t="str">
            <v>SUD-OUEST</v>
          </cell>
        </row>
        <row r="733">
          <cell r="D733" t="str">
            <v>ADM_057</v>
          </cell>
          <cell r="E733" t="str">
            <v>Ngaoundere</v>
          </cell>
        </row>
        <row r="734">
          <cell r="D734" t="str">
            <v>NRD_147</v>
          </cell>
          <cell r="E734" t="str">
            <v>NORD</v>
          </cell>
        </row>
        <row r="735">
          <cell r="D735" t="str">
            <v>SUD_094</v>
          </cell>
          <cell r="E735" t="str">
            <v>LITTORAL</v>
          </cell>
        </row>
        <row r="736">
          <cell r="D736" t="str">
            <v>CTR_643</v>
          </cell>
          <cell r="E736" t="str">
            <v>Yaounde</v>
          </cell>
        </row>
        <row r="737">
          <cell r="D737" t="str">
            <v>LIT_009</v>
          </cell>
          <cell r="E737" t="str">
            <v>Douala</v>
          </cell>
        </row>
        <row r="738">
          <cell r="D738" t="str">
            <v>CTR_725</v>
          </cell>
          <cell r="E738" t="str">
            <v>Yaounde</v>
          </cell>
        </row>
        <row r="739">
          <cell r="D739" t="str">
            <v>CTR_434</v>
          </cell>
          <cell r="E739" t="str">
            <v>CENTRE</v>
          </cell>
        </row>
        <row r="740">
          <cell r="D740" t="str">
            <v>CTR_096</v>
          </cell>
          <cell r="E740" t="str">
            <v>Yaounde</v>
          </cell>
        </row>
        <row r="741">
          <cell r="D741" t="str">
            <v>CTR_320</v>
          </cell>
          <cell r="E741" t="str">
            <v>Yaounde</v>
          </cell>
        </row>
        <row r="742">
          <cell r="D742" t="str">
            <v>CTR_128</v>
          </cell>
          <cell r="E742" t="str">
            <v>Yaounde</v>
          </cell>
        </row>
        <row r="743">
          <cell r="D743" t="str">
            <v>NRO_135</v>
          </cell>
          <cell r="E743" t="str">
            <v>NORD-OUEST</v>
          </cell>
        </row>
        <row r="744">
          <cell r="D744" t="str">
            <v>CTR_303</v>
          </cell>
          <cell r="E744" t="str">
            <v>CENTRE</v>
          </cell>
        </row>
        <row r="745">
          <cell r="D745" t="str">
            <v>CTR_1055</v>
          </cell>
          <cell r="E745" t="str">
            <v>Yaounde</v>
          </cell>
        </row>
        <row r="746">
          <cell r="D746" t="str">
            <v>NRD_024</v>
          </cell>
          <cell r="E746" t="str">
            <v>NORD</v>
          </cell>
        </row>
        <row r="747">
          <cell r="D747" t="str">
            <v>CTR_132</v>
          </cell>
          <cell r="E747" t="str">
            <v>Yaounde</v>
          </cell>
        </row>
        <row r="748">
          <cell r="D748" t="str">
            <v>EXN_156</v>
          </cell>
          <cell r="E748" t="str">
            <v>Maroua</v>
          </cell>
        </row>
        <row r="749">
          <cell r="D749" t="str">
            <v>LIT_366</v>
          </cell>
          <cell r="E749" t="str">
            <v>Douala</v>
          </cell>
        </row>
        <row r="750">
          <cell r="D750" t="str">
            <v>SUO_210</v>
          </cell>
          <cell r="E750" t="str">
            <v>SUD-OUEST</v>
          </cell>
        </row>
        <row r="751">
          <cell r="D751" t="str">
            <v>LIT_686</v>
          </cell>
          <cell r="E751" t="str">
            <v>Douala</v>
          </cell>
        </row>
        <row r="752">
          <cell r="D752" t="str">
            <v>OST_214</v>
          </cell>
          <cell r="E752" t="str">
            <v>Bafoussam</v>
          </cell>
        </row>
        <row r="753">
          <cell r="D753" t="str">
            <v>SUD_079</v>
          </cell>
          <cell r="E753" t="str">
            <v>CENTRE</v>
          </cell>
        </row>
        <row r="754">
          <cell r="D754" t="str">
            <v>NRO_119</v>
          </cell>
          <cell r="E754" t="str">
            <v>NORD-OUEST</v>
          </cell>
        </row>
        <row r="755">
          <cell r="D755" t="str">
            <v>LIT_417</v>
          </cell>
          <cell r="E755" t="str">
            <v>Douala</v>
          </cell>
        </row>
        <row r="756">
          <cell r="D756" t="str">
            <v>ADM_109</v>
          </cell>
          <cell r="E756" t="str">
            <v>ADAMAOUA</v>
          </cell>
        </row>
        <row r="757">
          <cell r="D757" t="str">
            <v>CTR_159</v>
          </cell>
          <cell r="E757" t="str">
            <v>Yaounde</v>
          </cell>
        </row>
        <row r="758">
          <cell r="D758" t="str">
            <v>CTR_867</v>
          </cell>
          <cell r="E758" t="str">
            <v>CENTRE</v>
          </cell>
        </row>
        <row r="759">
          <cell r="D759" t="str">
            <v>CTR_064</v>
          </cell>
          <cell r="E759" t="str">
            <v>Yaounde</v>
          </cell>
        </row>
        <row r="760">
          <cell r="D760" t="str">
            <v>CTR_200</v>
          </cell>
          <cell r="E760" t="str">
            <v>Yaounde</v>
          </cell>
        </row>
        <row r="761">
          <cell r="D761" t="str">
            <v>CTR_130</v>
          </cell>
          <cell r="E761" t="str">
            <v>Yaounde</v>
          </cell>
        </row>
        <row r="762">
          <cell r="D762" t="str">
            <v>CTR_521</v>
          </cell>
          <cell r="E762" t="str">
            <v>Yaounde</v>
          </cell>
        </row>
        <row r="763">
          <cell r="D763" t="str">
            <v>CTR_872</v>
          </cell>
          <cell r="E763" t="str">
            <v>CENTRE</v>
          </cell>
        </row>
        <row r="764">
          <cell r="D764" t="str">
            <v>LIT_212</v>
          </cell>
          <cell r="E764" t="str">
            <v>LITTORAL</v>
          </cell>
        </row>
        <row r="765">
          <cell r="D765" t="str">
            <v>EXN_145</v>
          </cell>
          <cell r="E765" t="str">
            <v>Maroua</v>
          </cell>
        </row>
        <row r="766">
          <cell r="D766" t="str">
            <v>LIT_771</v>
          </cell>
          <cell r="E766" t="str">
            <v>Douala</v>
          </cell>
        </row>
        <row r="767">
          <cell r="D767" t="str">
            <v>OST_002</v>
          </cell>
          <cell r="E767" t="str">
            <v>Bafoussam</v>
          </cell>
        </row>
        <row r="768">
          <cell r="D768" t="str">
            <v>OST_115</v>
          </cell>
          <cell r="E768" t="str">
            <v>OUEST</v>
          </cell>
        </row>
        <row r="769">
          <cell r="D769" t="str">
            <v>CTR_062</v>
          </cell>
          <cell r="E769" t="str">
            <v>CENTRE</v>
          </cell>
        </row>
        <row r="770">
          <cell r="D770" t="str">
            <v>ADM_026</v>
          </cell>
          <cell r="E770" t="str">
            <v>Ngaoundere</v>
          </cell>
        </row>
        <row r="771">
          <cell r="D771" t="str">
            <v>CTR_195</v>
          </cell>
          <cell r="E771" t="str">
            <v>Yaounde</v>
          </cell>
        </row>
        <row r="772">
          <cell r="D772" t="str">
            <v>OST_067</v>
          </cell>
          <cell r="E772" t="str">
            <v>OUEST</v>
          </cell>
        </row>
        <row r="773">
          <cell r="D773" t="str">
            <v>EXN_052</v>
          </cell>
          <cell r="E773" t="str">
            <v>EXTREME-NORD</v>
          </cell>
        </row>
        <row r="774">
          <cell r="D774" t="str">
            <v>LIT_446</v>
          </cell>
          <cell r="E774" t="str">
            <v>Douala</v>
          </cell>
        </row>
        <row r="775">
          <cell r="D775" t="str">
            <v>OST_009</v>
          </cell>
          <cell r="E775" t="str">
            <v>OUEST</v>
          </cell>
        </row>
        <row r="776">
          <cell r="D776" t="str">
            <v>ADM_076</v>
          </cell>
          <cell r="E776" t="str">
            <v>Ngaoundere</v>
          </cell>
        </row>
        <row r="777">
          <cell r="D777" t="str">
            <v>OST_165</v>
          </cell>
          <cell r="E777" t="str">
            <v>OUEST</v>
          </cell>
        </row>
        <row r="778">
          <cell r="D778" t="str">
            <v>OST_251</v>
          </cell>
          <cell r="E778" t="str">
            <v>OUEST</v>
          </cell>
        </row>
        <row r="779">
          <cell r="D779" t="str">
            <v>LIT_136</v>
          </cell>
          <cell r="E779" t="str">
            <v>LITTORAL</v>
          </cell>
        </row>
        <row r="780">
          <cell r="D780" t="str">
            <v>SUO_071</v>
          </cell>
          <cell r="E780" t="str">
            <v>SUD-OUEST</v>
          </cell>
        </row>
        <row r="781">
          <cell r="D781" t="str">
            <v>EXN_071</v>
          </cell>
          <cell r="E781" t="str">
            <v>Maroua</v>
          </cell>
        </row>
        <row r="782">
          <cell r="D782" t="str">
            <v>ADM_082</v>
          </cell>
          <cell r="E782" t="str">
            <v>ADAMAOUA</v>
          </cell>
        </row>
        <row r="783">
          <cell r="D783" t="str">
            <v>NRD_158</v>
          </cell>
          <cell r="E783" t="str">
            <v>Garoua</v>
          </cell>
        </row>
        <row r="784">
          <cell r="D784" t="str">
            <v>NRD_088</v>
          </cell>
          <cell r="E784" t="str">
            <v>NORD</v>
          </cell>
        </row>
        <row r="785">
          <cell r="D785" t="str">
            <v>CTR_164</v>
          </cell>
          <cell r="E785" t="str">
            <v>Yaounde</v>
          </cell>
        </row>
        <row r="786">
          <cell r="D786" t="str">
            <v>CTR_472</v>
          </cell>
          <cell r="E786" t="str">
            <v>Yaounde</v>
          </cell>
        </row>
        <row r="787">
          <cell r="D787" t="str">
            <v>EST_074</v>
          </cell>
          <cell r="E787" t="str">
            <v>CENTRE</v>
          </cell>
        </row>
        <row r="788">
          <cell r="D788" t="str">
            <v>EST_056</v>
          </cell>
          <cell r="E788" t="str">
            <v>CENTRE</v>
          </cell>
        </row>
        <row r="789">
          <cell r="D789" t="str">
            <v>ADM_099</v>
          </cell>
          <cell r="E789" t="str">
            <v>ADAMAOUA</v>
          </cell>
        </row>
        <row r="790">
          <cell r="D790" t="str">
            <v>EST_071</v>
          </cell>
          <cell r="E790" t="str">
            <v>CENTRE</v>
          </cell>
        </row>
        <row r="791">
          <cell r="D791" t="str">
            <v>ADM_018</v>
          </cell>
          <cell r="E791" t="str">
            <v>Ngaoundere</v>
          </cell>
        </row>
        <row r="792">
          <cell r="D792" t="str">
            <v>LIT_733</v>
          </cell>
          <cell r="E792" t="str">
            <v>Douala</v>
          </cell>
        </row>
        <row r="793">
          <cell r="D793" t="str">
            <v>CTR_079</v>
          </cell>
          <cell r="E793" t="str">
            <v>Yaounde</v>
          </cell>
        </row>
        <row r="794">
          <cell r="D794" t="str">
            <v>SUD_092</v>
          </cell>
          <cell r="E794" t="str">
            <v>CENTRE</v>
          </cell>
        </row>
        <row r="795">
          <cell r="D795" t="str">
            <v>SUD_121</v>
          </cell>
          <cell r="E795" t="str">
            <v>CENTRE</v>
          </cell>
        </row>
        <row r="796">
          <cell r="D796" t="str">
            <v>OST_172</v>
          </cell>
          <cell r="E796" t="str">
            <v>Bafoussam</v>
          </cell>
        </row>
        <row r="797">
          <cell r="D797" t="str">
            <v>LIT_336</v>
          </cell>
          <cell r="E797" t="str">
            <v>Douala</v>
          </cell>
        </row>
        <row r="798">
          <cell r="D798" t="str">
            <v>CTR_655</v>
          </cell>
          <cell r="E798" t="str">
            <v>Yaounde</v>
          </cell>
        </row>
        <row r="799">
          <cell r="D799" t="str">
            <v>EXN_251</v>
          </cell>
          <cell r="E799" t="str">
            <v>EXTREME-NORD</v>
          </cell>
        </row>
        <row r="800">
          <cell r="D800" t="str">
            <v>LIT_514</v>
          </cell>
          <cell r="E800" t="str">
            <v>LITTORAL</v>
          </cell>
        </row>
        <row r="801">
          <cell r="D801" t="str">
            <v>EST_028</v>
          </cell>
          <cell r="E801" t="str">
            <v>CENTRE</v>
          </cell>
        </row>
        <row r="802">
          <cell r="D802" t="str">
            <v>SUO_243</v>
          </cell>
          <cell r="E802" t="str">
            <v>SUD-OUEST</v>
          </cell>
        </row>
        <row r="803">
          <cell r="D803" t="str">
            <v>NRO_253</v>
          </cell>
          <cell r="E803" t="str">
            <v>NORD-OUEST</v>
          </cell>
        </row>
        <row r="804">
          <cell r="D804" t="str">
            <v>SUO_187</v>
          </cell>
          <cell r="E804" t="str">
            <v>SUD-OUEST</v>
          </cell>
        </row>
        <row r="805">
          <cell r="D805" t="str">
            <v>SUO_207</v>
          </cell>
          <cell r="E805" t="str">
            <v>SUD-OUEST</v>
          </cell>
        </row>
        <row r="806">
          <cell r="D806" t="str">
            <v>SUO_109</v>
          </cell>
          <cell r="E806" t="str">
            <v>SUD-OUEST</v>
          </cell>
        </row>
        <row r="807">
          <cell r="D807" t="str">
            <v>EXN_211</v>
          </cell>
          <cell r="E807" t="str">
            <v>EXTREME-NORD</v>
          </cell>
        </row>
        <row r="808">
          <cell r="D808" t="str">
            <v>CTR_748</v>
          </cell>
          <cell r="E808" t="str">
            <v>Yaounde</v>
          </cell>
        </row>
        <row r="809">
          <cell r="D809" t="str">
            <v>LIT_439</v>
          </cell>
          <cell r="E809" t="str">
            <v>Douala</v>
          </cell>
        </row>
        <row r="810">
          <cell r="D810" t="str">
            <v>EXN_207</v>
          </cell>
          <cell r="E810" t="str">
            <v>EXTREME-NORD</v>
          </cell>
        </row>
        <row r="811">
          <cell r="D811" t="str">
            <v>EXN_181</v>
          </cell>
          <cell r="E811" t="str">
            <v>EXTREME-NORD</v>
          </cell>
        </row>
        <row r="812">
          <cell r="D812" t="str">
            <v>EXN_229</v>
          </cell>
          <cell r="E812" t="str">
            <v>EXTREME-NORD</v>
          </cell>
        </row>
        <row r="813">
          <cell r="D813" t="str">
            <v>LIT_183</v>
          </cell>
          <cell r="E813" t="str">
            <v>Douala</v>
          </cell>
        </row>
        <row r="814">
          <cell r="D814" t="str">
            <v>LIT_162</v>
          </cell>
          <cell r="E814" t="str">
            <v>Douala</v>
          </cell>
        </row>
        <row r="815">
          <cell r="D815" t="str">
            <v>SUD_247</v>
          </cell>
          <cell r="E815" t="str">
            <v>CENTRE</v>
          </cell>
        </row>
        <row r="816">
          <cell r="D816" t="str">
            <v>CTR_774</v>
          </cell>
          <cell r="E816" t="str">
            <v>Yaounde</v>
          </cell>
        </row>
        <row r="817">
          <cell r="D817" t="str">
            <v>EXN_215</v>
          </cell>
          <cell r="E817" t="str">
            <v>EXTREME-NORD</v>
          </cell>
        </row>
        <row r="818">
          <cell r="D818" t="str">
            <v>EXN_029</v>
          </cell>
          <cell r="E818" t="str">
            <v>EXTREME-NORD</v>
          </cell>
        </row>
        <row r="819">
          <cell r="D819" t="str">
            <v>CTR_850</v>
          </cell>
          <cell r="E819" t="str">
            <v>Yaounde</v>
          </cell>
        </row>
        <row r="820">
          <cell r="D820" t="str">
            <v>LIT_587</v>
          </cell>
          <cell r="E820" t="str">
            <v>Douala</v>
          </cell>
        </row>
        <row r="821">
          <cell r="D821" t="str">
            <v>NRO_093</v>
          </cell>
          <cell r="E821" t="str">
            <v>NORD-OUEST</v>
          </cell>
        </row>
        <row r="822">
          <cell r="D822" t="str">
            <v>LIT_643</v>
          </cell>
          <cell r="E822" t="str">
            <v>Douala</v>
          </cell>
        </row>
        <row r="823">
          <cell r="D823" t="str">
            <v>EXN_171</v>
          </cell>
          <cell r="E823" t="str">
            <v>EXTREME-NORD</v>
          </cell>
        </row>
        <row r="824">
          <cell r="D824" t="str">
            <v>EST_094</v>
          </cell>
          <cell r="E824" t="str">
            <v>CENTRE</v>
          </cell>
        </row>
        <row r="825">
          <cell r="D825" t="str">
            <v>LIT_168</v>
          </cell>
          <cell r="E825" t="str">
            <v>Douala</v>
          </cell>
        </row>
        <row r="826">
          <cell r="D826" t="str">
            <v>NRD_006</v>
          </cell>
          <cell r="E826" t="str">
            <v>NORD</v>
          </cell>
        </row>
        <row r="827">
          <cell r="D827" t="str">
            <v>SUO_230</v>
          </cell>
          <cell r="E827" t="str">
            <v>SUD-OUEST</v>
          </cell>
        </row>
        <row r="828">
          <cell r="D828" t="str">
            <v>OST_205</v>
          </cell>
          <cell r="E828" t="str">
            <v>OUEST</v>
          </cell>
        </row>
        <row r="829">
          <cell r="D829" t="str">
            <v>NRD_100</v>
          </cell>
          <cell r="E829" t="str">
            <v>NORD</v>
          </cell>
        </row>
        <row r="830">
          <cell r="D830" t="str">
            <v>LIT_179</v>
          </cell>
          <cell r="E830" t="str">
            <v>Douala</v>
          </cell>
        </row>
        <row r="831">
          <cell r="D831" t="str">
            <v>CTR_311</v>
          </cell>
          <cell r="E831" t="str">
            <v>CENTRE</v>
          </cell>
        </row>
        <row r="832">
          <cell r="D832" t="str">
            <v>LIT_402</v>
          </cell>
          <cell r="E832" t="str">
            <v>CENTRE</v>
          </cell>
        </row>
        <row r="833">
          <cell r="D833" t="str">
            <v>SUO_114</v>
          </cell>
          <cell r="E833" t="str">
            <v>SUD-OUEST</v>
          </cell>
        </row>
        <row r="834">
          <cell r="D834" t="str">
            <v>SUO_126</v>
          </cell>
          <cell r="E834" t="str">
            <v>SUD-OUEST</v>
          </cell>
        </row>
        <row r="835">
          <cell r="D835" t="str">
            <v>SUO_115</v>
          </cell>
          <cell r="E835" t="str">
            <v>SUD-OUEST</v>
          </cell>
        </row>
        <row r="836">
          <cell r="D836" t="str">
            <v>SUO_111</v>
          </cell>
          <cell r="E836" t="str">
            <v>SUD-OUEST</v>
          </cell>
        </row>
        <row r="837">
          <cell r="D837" t="str">
            <v>SUO_125</v>
          </cell>
          <cell r="E837" t="str">
            <v>SUD-OUEST</v>
          </cell>
        </row>
        <row r="838">
          <cell r="D838" t="str">
            <v>ADM_075</v>
          </cell>
          <cell r="E838" t="str">
            <v>ADAMAOUA</v>
          </cell>
        </row>
        <row r="839">
          <cell r="D839" t="str">
            <v>NRD_055</v>
          </cell>
          <cell r="E839" t="str">
            <v>NORD</v>
          </cell>
        </row>
        <row r="840">
          <cell r="D840" t="str">
            <v>NRD_056</v>
          </cell>
          <cell r="E840" t="str">
            <v>NORD</v>
          </cell>
        </row>
        <row r="841">
          <cell r="D841" t="str">
            <v>OST_259</v>
          </cell>
          <cell r="E841" t="str">
            <v>OUEST</v>
          </cell>
        </row>
        <row r="842">
          <cell r="D842" t="str">
            <v>EST_072</v>
          </cell>
          <cell r="E842" t="str">
            <v>CENTRE</v>
          </cell>
        </row>
        <row r="843">
          <cell r="D843" t="str">
            <v>LIT_236</v>
          </cell>
          <cell r="E843" t="str">
            <v>Douala</v>
          </cell>
        </row>
        <row r="844">
          <cell r="D844" t="str">
            <v>LIT_074</v>
          </cell>
          <cell r="E844" t="str">
            <v>Douala</v>
          </cell>
        </row>
        <row r="845">
          <cell r="D845" t="str">
            <v>LIT_379</v>
          </cell>
          <cell r="E845" t="str">
            <v>Douala</v>
          </cell>
        </row>
        <row r="846">
          <cell r="D846" t="str">
            <v>LIT_528</v>
          </cell>
          <cell r="E846" t="str">
            <v>Douala</v>
          </cell>
        </row>
        <row r="847">
          <cell r="D847" t="str">
            <v>NRO_131</v>
          </cell>
          <cell r="E847" t="str">
            <v>NORD-OUEST</v>
          </cell>
        </row>
        <row r="848">
          <cell r="D848" t="str">
            <v>LIT_730</v>
          </cell>
          <cell r="E848" t="str">
            <v>Douala</v>
          </cell>
        </row>
        <row r="849">
          <cell r="D849" t="str">
            <v>SUO_220</v>
          </cell>
          <cell r="E849" t="str">
            <v>SUD-OUEST</v>
          </cell>
        </row>
        <row r="850">
          <cell r="D850" t="str">
            <v>LIT_694</v>
          </cell>
          <cell r="E850" t="str">
            <v>Douala</v>
          </cell>
        </row>
        <row r="851">
          <cell r="D851" t="str">
            <v>LIT_034</v>
          </cell>
          <cell r="E851" t="str">
            <v>Douala</v>
          </cell>
        </row>
        <row r="852">
          <cell r="D852" t="str">
            <v>SUO_183</v>
          </cell>
          <cell r="E852" t="str">
            <v>SUD-OUEST</v>
          </cell>
        </row>
        <row r="853">
          <cell r="D853" t="str">
            <v>NRO_064</v>
          </cell>
          <cell r="E853" t="str">
            <v>NORD-OUEST</v>
          </cell>
        </row>
        <row r="854">
          <cell r="D854" t="str">
            <v>NRO_065</v>
          </cell>
          <cell r="E854" t="str">
            <v>NORD-OUEST</v>
          </cell>
        </row>
        <row r="855">
          <cell r="D855" t="str">
            <v>NRO_226</v>
          </cell>
          <cell r="E855" t="str">
            <v>NORD-OUEST</v>
          </cell>
        </row>
        <row r="856">
          <cell r="D856" t="str">
            <v>LIT_641</v>
          </cell>
          <cell r="E856" t="str">
            <v>Douala</v>
          </cell>
        </row>
        <row r="857">
          <cell r="D857" t="str">
            <v>OST_123</v>
          </cell>
          <cell r="E857" t="str">
            <v>OUEST</v>
          </cell>
        </row>
        <row r="858">
          <cell r="D858" t="str">
            <v>CTR_762</v>
          </cell>
          <cell r="E858" t="str">
            <v>Yaounde</v>
          </cell>
        </row>
        <row r="859">
          <cell r="D859" t="str">
            <v>LIT_407</v>
          </cell>
          <cell r="E859" t="str">
            <v>Douala</v>
          </cell>
        </row>
        <row r="860">
          <cell r="D860" t="str">
            <v>SUO_169</v>
          </cell>
          <cell r="E860" t="str">
            <v>SUD-OUEST</v>
          </cell>
        </row>
        <row r="861">
          <cell r="D861" t="str">
            <v>NRO_016</v>
          </cell>
          <cell r="E861" t="str">
            <v>NORD-OUEST</v>
          </cell>
        </row>
        <row r="862">
          <cell r="D862" t="str">
            <v>NRO_126</v>
          </cell>
          <cell r="E862" t="str">
            <v>NORD-OUEST</v>
          </cell>
        </row>
        <row r="863">
          <cell r="D863" t="str">
            <v>NRO_124</v>
          </cell>
          <cell r="E863" t="str">
            <v>NORD-OUEST</v>
          </cell>
        </row>
        <row r="864">
          <cell r="D864" t="str">
            <v>EST_200</v>
          </cell>
          <cell r="E864" t="str">
            <v>CENTRE</v>
          </cell>
        </row>
        <row r="865">
          <cell r="D865" t="str">
            <v>OST_101</v>
          </cell>
          <cell r="E865" t="str">
            <v>OUEST</v>
          </cell>
        </row>
        <row r="866">
          <cell r="D866" t="str">
            <v>OST_362</v>
          </cell>
          <cell r="E866" t="str">
            <v>OUEST</v>
          </cell>
        </row>
        <row r="867">
          <cell r="D867" t="str">
            <v>LIT_314</v>
          </cell>
          <cell r="E867" t="str">
            <v>LITTORAL</v>
          </cell>
        </row>
        <row r="868">
          <cell r="D868" t="str">
            <v>OST_169</v>
          </cell>
          <cell r="E868" t="str">
            <v>Bafoussam</v>
          </cell>
        </row>
        <row r="869">
          <cell r="D869" t="str">
            <v>SUO_132</v>
          </cell>
          <cell r="E869" t="str">
            <v>SUD-OUEST</v>
          </cell>
        </row>
        <row r="870">
          <cell r="D870" t="str">
            <v>SUO_038</v>
          </cell>
          <cell r="E870" t="str">
            <v>SUD-OUEST</v>
          </cell>
        </row>
        <row r="871">
          <cell r="D871" t="str">
            <v>CTR_238</v>
          </cell>
          <cell r="E871" t="str">
            <v>Yaounde</v>
          </cell>
        </row>
        <row r="872">
          <cell r="D872" t="str">
            <v>LIT_343</v>
          </cell>
          <cell r="E872" t="str">
            <v>Douala</v>
          </cell>
        </row>
        <row r="873">
          <cell r="D873" t="str">
            <v>EXN_088</v>
          </cell>
          <cell r="E873" t="str">
            <v>Maroua</v>
          </cell>
        </row>
        <row r="874">
          <cell r="D874" t="str">
            <v>LIT_292</v>
          </cell>
          <cell r="E874" t="str">
            <v>Douala</v>
          </cell>
        </row>
        <row r="875">
          <cell r="D875" t="str">
            <v>NRO_148</v>
          </cell>
          <cell r="E875" t="str">
            <v>NORD-OUEST</v>
          </cell>
        </row>
        <row r="876">
          <cell r="D876" t="str">
            <v>LIT_283</v>
          </cell>
          <cell r="E876" t="str">
            <v>Douala</v>
          </cell>
        </row>
        <row r="877">
          <cell r="D877" t="str">
            <v>NRO_113</v>
          </cell>
          <cell r="E877" t="str">
            <v>NORD-OUEST</v>
          </cell>
        </row>
        <row r="878">
          <cell r="D878" t="str">
            <v>NRO_123</v>
          </cell>
          <cell r="E878" t="str">
            <v>NORD-OUEST</v>
          </cell>
        </row>
        <row r="879">
          <cell r="D879" t="str">
            <v>NRO_221</v>
          </cell>
          <cell r="E879" t="str">
            <v>NORD-OUEST</v>
          </cell>
        </row>
        <row r="880">
          <cell r="D880" t="str">
            <v>NRO_008</v>
          </cell>
          <cell r="E880" t="str">
            <v>NORD-OUEST</v>
          </cell>
        </row>
        <row r="881">
          <cell r="D881" t="str">
            <v>NRO_028</v>
          </cell>
          <cell r="E881" t="str">
            <v>NORD-OUEST</v>
          </cell>
        </row>
        <row r="882">
          <cell r="D882" t="str">
            <v>NRO_222</v>
          </cell>
          <cell r="E882" t="str">
            <v>NORD-OUEST</v>
          </cell>
        </row>
        <row r="883">
          <cell r="D883" t="str">
            <v>NRO_062</v>
          </cell>
          <cell r="E883" t="str">
            <v>NORD-OUEST</v>
          </cell>
        </row>
        <row r="884">
          <cell r="D884" t="str">
            <v>NRO_059</v>
          </cell>
          <cell r="E884" t="str">
            <v>NORD-OUEST</v>
          </cell>
        </row>
        <row r="885">
          <cell r="D885" t="str">
            <v>NRO_134</v>
          </cell>
          <cell r="E885" t="str">
            <v>SUD-OUEST</v>
          </cell>
        </row>
        <row r="886">
          <cell r="D886" t="str">
            <v>OST_113</v>
          </cell>
          <cell r="E886" t="str">
            <v>NORD-OUEST</v>
          </cell>
        </row>
        <row r="887">
          <cell r="D887" t="str">
            <v>NRO_002</v>
          </cell>
          <cell r="E887" t="str">
            <v>NORD-OUEST</v>
          </cell>
        </row>
        <row r="888">
          <cell r="D888" t="str">
            <v>NRO_147</v>
          </cell>
          <cell r="E888" t="str">
            <v>NORD-OUEST</v>
          </cell>
        </row>
        <row r="889">
          <cell r="D889" t="str">
            <v>NRO_243</v>
          </cell>
          <cell r="E889" t="str">
            <v>NORD-OUEST</v>
          </cell>
        </row>
        <row r="890">
          <cell r="D890" t="str">
            <v>NRO_229</v>
          </cell>
          <cell r="E890" t="str">
            <v>NORD-OUEST</v>
          </cell>
        </row>
        <row r="891">
          <cell r="D891" t="str">
            <v>CTR_337</v>
          </cell>
          <cell r="E891" t="str">
            <v>Yaounde</v>
          </cell>
        </row>
        <row r="892">
          <cell r="D892" t="str">
            <v>LIT_677</v>
          </cell>
          <cell r="E892" t="str">
            <v>Douala</v>
          </cell>
        </row>
        <row r="893">
          <cell r="D893" t="str">
            <v>CTR_484</v>
          </cell>
          <cell r="E893" t="str">
            <v>Yaounde</v>
          </cell>
        </row>
        <row r="894">
          <cell r="D894" t="str">
            <v>CTR_483</v>
          </cell>
          <cell r="E894" t="str">
            <v>Yaounde</v>
          </cell>
        </row>
        <row r="895">
          <cell r="D895" t="str">
            <v>NRO_117</v>
          </cell>
          <cell r="E895" t="str">
            <v>NORD-OUEST</v>
          </cell>
        </row>
        <row r="896">
          <cell r="D896" t="str">
            <v>NRO_125</v>
          </cell>
          <cell r="E896" t="str">
            <v>NORD-OUEST</v>
          </cell>
        </row>
        <row r="897">
          <cell r="D897" t="str">
            <v>NRO_130</v>
          </cell>
          <cell r="E897" t="str">
            <v>NORD-OUEST</v>
          </cell>
        </row>
        <row r="898">
          <cell r="D898" t="str">
            <v>NRO_120</v>
          </cell>
          <cell r="E898" t="str">
            <v>NORD-OUEST</v>
          </cell>
        </row>
        <row r="899">
          <cell r="D899" t="str">
            <v>NRO_122</v>
          </cell>
          <cell r="E899" t="str">
            <v>NORD-OUEST</v>
          </cell>
        </row>
        <row r="900">
          <cell r="D900" t="str">
            <v>NRO_067</v>
          </cell>
          <cell r="E900" t="str">
            <v>NORD-OUEST</v>
          </cell>
        </row>
        <row r="901">
          <cell r="D901" t="str">
            <v>NRO_029</v>
          </cell>
          <cell r="E901" t="str">
            <v>NORD-OUEST</v>
          </cell>
        </row>
        <row r="902">
          <cell r="D902" t="str">
            <v>NRO_118</v>
          </cell>
          <cell r="E902" t="str">
            <v>NORD-OUEST</v>
          </cell>
        </row>
        <row r="903">
          <cell r="D903" t="str">
            <v>NRO_244</v>
          </cell>
          <cell r="E903" t="str">
            <v>NORD-OUEST</v>
          </cell>
        </row>
        <row r="904">
          <cell r="D904" t="str">
            <v>CTR_771</v>
          </cell>
          <cell r="E904" t="str">
            <v>Yaounde</v>
          </cell>
        </row>
        <row r="905">
          <cell r="D905" t="str">
            <v>CTR_773</v>
          </cell>
          <cell r="E905" t="str">
            <v>Yaounde</v>
          </cell>
        </row>
        <row r="906">
          <cell r="D906" t="str">
            <v>CTR_342</v>
          </cell>
          <cell r="E906" t="str">
            <v>Yaounde</v>
          </cell>
        </row>
        <row r="907">
          <cell r="D907" t="str">
            <v>CTR_209</v>
          </cell>
          <cell r="E907" t="str">
            <v>Yaounde</v>
          </cell>
        </row>
        <row r="908">
          <cell r="D908" t="str">
            <v>CTR_621</v>
          </cell>
          <cell r="E908" t="str">
            <v>Yaounde</v>
          </cell>
        </row>
        <row r="909">
          <cell r="D909" t="str">
            <v>ADM_083</v>
          </cell>
          <cell r="E909" t="str">
            <v>Ngaoundere</v>
          </cell>
        </row>
        <row r="910">
          <cell r="D910" t="str">
            <v>CTR_377</v>
          </cell>
          <cell r="E910" t="str">
            <v>Yaounde</v>
          </cell>
        </row>
        <row r="911">
          <cell r="D911" t="str">
            <v>CTR_543</v>
          </cell>
          <cell r="E911" t="str">
            <v>Yaounde</v>
          </cell>
        </row>
        <row r="912">
          <cell r="D912" t="str">
            <v>CTR_570</v>
          </cell>
          <cell r="E912" t="str">
            <v>Yaounde</v>
          </cell>
        </row>
        <row r="913">
          <cell r="D913" t="str">
            <v>CTR_336</v>
          </cell>
          <cell r="E913" t="str">
            <v>Yaounde</v>
          </cell>
        </row>
        <row r="914">
          <cell r="D914" t="str">
            <v>CTR_578</v>
          </cell>
          <cell r="E914" t="str">
            <v>Yaounde</v>
          </cell>
        </row>
        <row r="915">
          <cell r="D915" t="str">
            <v>LIT_419</v>
          </cell>
          <cell r="E915" t="str">
            <v>Douala</v>
          </cell>
        </row>
        <row r="916">
          <cell r="D916" t="str">
            <v>LIT_339</v>
          </cell>
          <cell r="E916" t="str">
            <v>Douala</v>
          </cell>
        </row>
        <row r="917">
          <cell r="D917" t="str">
            <v>EXN_217</v>
          </cell>
          <cell r="E917" t="str">
            <v>Maroua</v>
          </cell>
        </row>
        <row r="918">
          <cell r="D918" t="str">
            <v>CTR_1052</v>
          </cell>
          <cell r="E918" t="str">
            <v>Yaounde</v>
          </cell>
        </row>
        <row r="919">
          <cell r="D919" t="str">
            <v>LIT_151</v>
          </cell>
          <cell r="E919" t="str">
            <v>Douala</v>
          </cell>
        </row>
        <row r="920">
          <cell r="D920" t="str">
            <v>CTR_347</v>
          </cell>
          <cell r="E920" t="str">
            <v>Yaounde</v>
          </cell>
        </row>
        <row r="921">
          <cell r="D921" t="str">
            <v>CTR_370</v>
          </cell>
          <cell r="E921" t="str">
            <v>Yaounde</v>
          </cell>
        </row>
        <row r="922">
          <cell r="D922" t="str">
            <v>NRD_141</v>
          </cell>
          <cell r="E922" t="str">
            <v>Garoua</v>
          </cell>
        </row>
        <row r="923">
          <cell r="D923" t="str">
            <v>CTR_042</v>
          </cell>
          <cell r="E923" t="str">
            <v>Yaounde</v>
          </cell>
        </row>
        <row r="924">
          <cell r="D924" t="str">
            <v>SUD_001</v>
          </cell>
          <cell r="E924" t="str">
            <v>LITTORAL</v>
          </cell>
        </row>
        <row r="925">
          <cell r="D925" t="str">
            <v>SUD_053</v>
          </cell>
          <cell r="E925" t="str">
            <v>LITTORAL</v>
          </cell>
        </row>
        <row r="926">
          <cell r="D926" t="str">
            <v>CTR_649</v>
          </cell>
          <cell r="E926" t="str">
            <v>Yaounde</v>
          </cell>
        </row>
        <row r="927">
          <cell r="D927" t="str">
            <v>SUD_021</v>
          </cell>
          <cell r="E927" t="str">
            <v>CENTRE</v>
          </cell>
        </row>
        <row r="928">
          <cell r="D928" t="str">
            <v>SUO_154</v>
          </cell>
          <cell r="E928" t="str">
            <v>SUD-OUEST</v>
          </cell>
        </row>
        <row r="929">
          <cell r="D929" t="str">
            <v>LIT_057</v>
          </cell>
          <cell r="E929" t="str">
            <v>Douala</v>
          </cell>
        </row>
        <row r="930">
          <cell r="D930" t="str">
            <v>CTR_389</v>
          </cell>
          <cell r="E930" t="str">
            <v>Yaounde</v>
          </cell>
        </row>
        <row r="931">
          <cell r="D931" t="str">
            <v>LIT_451</v>
          </cell>
          <cell r="E931" t="str">
            <v>Douala</v>
          </cell>
        </row>
        <row r="932">
          <cell r="D932" t="str">
            <v>CTR_375</v>
          </cell>
          <cell r="E932" t="str">
            <v>Yaounde</v>
          </cell>
        </row>
        <row r="933">
          <cell r="D933" t="str">
            <v>SUO_062</v>
          </cell>
          <cell r="E933" t="str">
            <v>SUD-OUEST</v>
          </cell>
        </row>
        <row r="934">
          <cell r="D934" t="str">
            <v>EST_195</v>
          </cell>
          <cell r="E934" t="str">
            <v>CENTRE</v>
          </cell>
        </row>
        <row r="935">
          <cell r="D935" t="str">
            <v>LIT_223</v>
          </cell>
          <cell r="E935" t="str">
            <v>Douala</v>
          </cell>
        </row>
        <row r="936">
          <cell r="D936" t="str">
            <v>CTR_759</v>
          </cell>
          <cell r="E936" t="str">
            <v>Yaounde</v>
          </cell>
        </row>
        <row r="937">
          <cell r="D937" t="str">
            <v>CTR_474</v>
          </cell>
          <cell r="E937" t="str">
            <v>Yaounde</v>
          </cell>
        </row>
        <row r="938">
          <cell r="D938" t="str">
            <v>CTR_014</v>
          </cell>
          <cell r="E938" t="str">
            <v>Yaounde</v>
          </cell>
        </row>
        <row r="939">
          <cell r="D939" t="str">
            <v>CTR_940</v>
          </cell>
          <cell r="E939" t="str">
            <v>Yaounde</v>
          </cell>
        </row>
        <row r="940">
          <cell r="D940" t="str">
            <v>SUO_212</v>
          </cell>
          <cell r="E940" t="str">
            <v>SUD-OUEST</v>
          </cell>
        </row>
        <row r="941">
          <cell r="D941" t="str">
            <v>CTR_526</v>
          </cell>
          <cell r="E941" t="str">
            <v>Yaounde</v>
          </cell>
        </row>
        <row r="942">
          <cell r="D942" t="str">
            <v>LIT_778</v>
          </cell>
          <cell r="E942" t="str">
            <v>Douala</v>
          </cell>
        </row>
        <row r="943">
          <cell r="D943" t="str">
            <v>CTR_836</v>
          </cell>
          <cell r="E943" t="str">
            <v>Yaounde</v>
          </cell>
        </row>
        <row r="944">
          <cell r="D944" t="str">
            <v>OST_102</v>
          </cell>
          <cell r="E944" t="str">
            <v>OUEST</v>
          </cell>
        </row>
        <row r="945">
          <cell r="D945" t="str">
            <v>OST_360</v>
          </cell>
          <cell r="E945" t="str">
            <v>OUEST</v>
          </cell>
        </row>
        <row r="946">
          <cell r="D946" t="str">
            <v>LIT_665</v>
          </cell>
          <cell r="E946" t="str">
            <v>Douala</v>
          </cell>
        </row>
        <row r="947">
          <cell r="D947" t="str">
            <v>EST_079</v>
          </cell>
          <cell r="E947" t="str">
            <v>CENTRE</v>
          </cell>
        </row>
        <row r="948">
          <cell r="D948" t="str">
            <v>OST_083</v>
          </cell>
          <cell r="E948" t="str">
            <v>OUEST</v>
          </cell>
        </row>
        <row r="949">
          <cell r="D949" t="str">
            <v>CTR_196</v>
          </cell>
          <cell r="E949" t="str">
            <v>Yaounde</v>
          </cell>
        </row>
        <row r="950">
          <cell r="D950" t="str">
            <v>NRO_254</v>
          </cell>
          <cell r="E950" t="str">
            <v>NORD-OUEST</v>
          </cell>
        </row>
        <row r="951">
          <cell r="D951" t="str">
            <v>LIT_447</v>
          </cell>
          <cell r="E951" t="str">
            <v>Douala</v>
          </cell>
        </row>
        <row r="952">
          <cell r="D952" t="str">
            <v>LIT_268</v>
          </cell>
          <cell r="E952" t="str">
            <v>Douala</v>
          </cell>
        </row>
        <row r="953">
          <cell r="D953" t="str">
            <v>CTR_559</v>
          </cell>
          <cell r="E953" t="str">
            <v>Yaounde</v>
          </cell>
        </row>
        <row r="954">
          <cell r="D954" t="str">
            <v>CTR_341</v>
          </cell>
          <cell r="E954" t="str">
            <v>Yaounde</v>
          </cell>
        </row>
        <row r="955">
          <cell r="D955" t="str">
            <v>SUO_185</v>
          </cell>
          <cell r="E955" t="str">
            <v>SUD-OUEST</v>
          </cell>
        </row>
        <row r="956">
          <cell r="D956" t="str">
            <v>CTR_750</v>
          </cell>
          <cell r="E956" t="str">
            <v>Yaounde</v>
          </cell>
        </row>
        <row r="957">
          <cell r="D957" t="str">
            <v>LIT_055</v>
          </cell>
          <cell r="E957" t="str">
            <v>Douala</v>
          </cell>
        </row>
        <row r="958">
          <cell r="D958" t="str">
            <v>CTR_539</v>
          </cell>
          <cell r="E958" t="str">
            <v>Yaounde</v>
          </cell>
        </row>
        <row r="959">
          <cell r="D959" t="str">
            <v>LIT_618</v>
          </cell>
          <cell r="E959" t="str">
            <v>Douala</v>
          </cell>
        </row>
        <row r="960">
          <cell r="D960" t="str">
            <v>SUO_116</v>
          </cell>
          <cell r="E960" t="str">
            <v>SUD-OUEST</v>
          </cell>
        </row>
        <row r="961">
          <cell r="D961" t="str">
            <v>SUO_113</v>
          </cell>
          <cell r="E961" t="str">
            <v>SUD-OUEST</v>
          </cell>
        </row>
        <row r="962">
          <cell r="D962" t="str">
            <v>EXN_067</v>
          </cell>
          <cell r="E962" t="str">
            <v>Maroua</v>
          </cell>
        </row>
        <row r="963">
          <cell r="D963" t="str">
            <v>EST_080</v>
          </cell>
          <cell r="E963" t="str">
            <v>CENTRE</v>
          </cell>
        </row>
        <row r="964">
          <cell r="D964" t="str">
            <v>CTR_920</v>
          </cell>
          <cell r="E964" t="str">
            <v>Yaounde</v>
          </cell>
        </row>
        <row r="965">
          <cell r="D965" t="str">
            <v>CTR_953</v>
          </cell>
          <cell r="E965" t="str">
            <v>Yaounde</v>
          </cell>
        </row>
        <row r="966">
          <cell r="D966" t="str">
            <v>NRD_039</v>
          </cell>
          <cell r="E966" t="str">
            <v>Garoua</v>
          </cell>
        </row>
        <row r="967">
          <cell r="D967" t="str">
            <v>LIT_765</v>
          </cell>
          <cell r="E967" t="str">
            <v>Douala</v>
          </cell>
        </row>
        <row r="968">
          <cell r="D968" t="str">
            <v>LIT_250</v>
          </cell>
          <cell r="E968" t="str">
            <v>Douala</v>
          </cell>
        </row>
        <row r="969">
          <cell r="D969" t="str">
            <v>LIT_248</v>
          </cell>
          <cell r="E969" t="str">
            <v>Douala</v>
          </cell>
        </row>
        <row r="970">
          <cell r="D970" t="str">
            <v>LIT_648</v>
          </cell>
          <cell r="E970" t="str">
            <v>Douala</v>
          </cell>
        </row>
        <row r="971">
          <cell r="D971" t="str">
            <v>SUD_016</v>
          </cell>
          <cell r="E971" t="str">
            <v>CENTRE</v>
          </cell>
        </row>
        <row r="972">
          <cell r="D972" t="str">
            <v>LIT_008</v>
          </cell>
          <cell r="E972" t="str">
            <v>Douala</v>
          </cell>
        </row>
        <row r="973">
          <cell r="D973" t="str">
            <v>LIT_411</v>
          </cell>
          <cell r="E973" t="str">
            <v>Douala</v>
          </cell>
        </row>
        <row r="974">
          <cell r="D974" t="str">
            <v>LIT_381</v>
          </cell>
          <cell r="E974" t="str">
            <v>Douala</v>
          </cell>
        </row>
        <row r="975">
          <cell r="D975" t="str">
            <v>CTR_551</v>
          </cell>
          <cell r="E975" t="str">
            <v>Yaounde</v>
          </cell>
        </row>
        <row r="976">
          <cell r="D976" t="str">
            <v>LIT_791</v>
          </cell>
          <cell r="E976" t="str">
            <v>Douala</v>
          </cell>
        </row>
        <row r="977">
          <cell r="D977" t="str">
            <v>CTR_078</v>
          </cell>
          <cell r="E977" t="str">
            <v>Yaounde</v>
          </cell>
        </row>
        <row r="978">
          <cell r="D978" t="str">
            <v>CTR_044</v>
          </cell>
          <cell r="E978" t="str">
            <v>Yaounde</v>
          </cell>
        </row>
        <row r="979">
          <cell r="D979" t="str">
            <v>CTR_513</v>
          </cell>
          <cell r="E979" t="str">
            <v>Yaounde</v>
          </cell>
        </row>
        <row r="980">
          <cell r="D980" t="str">
            <v>LIT_038</v>
          </cell>
          <cell r="E980" t="str">
            <v>Douala</v>
          </cell>
        </row>
        <row r="981">
          <cell r="D981" t="str">
            <v>LIT_596</v>
          </cell>
          <cell r="E981" t="str">
            <v>Douala</v>
          </cell>
        </row>
        <row r="982">
          <cell r="D982" t="str">
            <v>CTR_431</v>
          </cell>
          <cell r="E982" t="str">
            <v>Yaounde</v>
          </cell>
        </row>
        <row r="983">
          <cell r="D983" t="str">
            <v>LIT_275</v>
          </cell>
          <cell r="E983" t="str">
            <v>Douala</v>
          </cell>
        </row>
        <row r="984">
          <cell r="D984" t="str">
            <v>LIT_420</v>
          </cell>
          <cell r="E984" t="str">
            <v>Douala</v>
          </cell>
        </row>
        <row r="985">
          <cell r="D985" t="str">
            <v>LIT_247</v>
          </cell>
          <cell r="E985" t="str">
            <v>Douala</v>
          </cell>
        </row>
        <row r="986">
          <cell r="D986" t="str">
            <v>LIT_712</v>
          </cell>
          <cell r="E986" t="str">
            <v>Douala</v>
          </cell>
        </row>
        <row r="987">
          <cell r="D987" t="str">
            <v>SUD_224</v>
          </cell>
          <cell r="E987" t="str">
            <v>CENTRE</v>
          </cell>
        </row>
        <row r="988">
          <cell r="D988" t="str">
            <v>CTR_522</v>
          </cell>
          <cell r="E988" t="str">
            <v>Yaounde</v>
          </cell>
        </row>
        <row r="989">
          <cell r="D989" t="str">
            <v>LIT_667</v>
          </cell>
          <cell r="E989" t="str">
            <v>Douala</v>
          </cell>
        </row>
        <row r="990">
          <cell r="D990" t="str">
            <v>EXN_204</v>
          </cell>
          <cell r="E990" t="str">
            <v>Maroua</v>
          </cell>
        </row>
        <row r="991">
          <cell r="D991" t="str">
            <v>LIT_684</v>
          </cell>
          <cell r="E991" t="str">
            <v>Douala</v>
          </cell>
        </row>
        <row r="992">
          <cell r="D992" t="str">
            <v>LIT_258</v>
          </cell>
          <cell r="E992" t="str">
            <v>Douala</v>
          </cell>
        </row>
        <row r="993">
          <cell r="D993" t="str">
            <v>LIT_098</v>
          </cell>
          <cell r="E993" t="str">
            <v>Douala</v>
          </cell>
        </row>
        <row r="994">
          <cell r="D994" t="str">
            <v>OST_118</v>
          </cell>
          <cell r="E994" t="str">
            <v>Bafoussam</v>
          </cell>
        </row>
        <row r="995">
          <cell r="D995" t="str">
            <v>LIT_157</v>
          </cell>
          <cell r="E995" t="str">
            <v>Douala</v>
          </cell>
        </row>
        <row r="996">
          <cell r="D996" t="str">
            <v>OST_239</v>
          </cell>
          <cell r="E996" t="str">
            <v>OUEST</v>
          </cell>
        </row>
        <row r="997">
          <cell r="D997" t="str">
            <v>CTR_719</v>
          </cell>
          <cell r="E997" t="str">
            <v>Yaounde</v>
          </cell>
        </row>
        <row r="998">
          <cell r="D998" t="str">
            <v>EXN_185</v>
          </cell>
          <cell r="E998" t="str">
            <v>EXTREME-NORD</v>
          </cell>
        </row>
        <row r="999">
          <cell r="D999" t="str">
            <v>NRD_142</v>
          </cell>
          <cell r="E999" t="str">
            <v>Garoua</v>
          </cell>
        </row>
        <row r="1000">
          <cell r="D1000" t="str">
            <v>EXN_019</v>
          </cell>
          <cell r="E1000" t="str">
            <v>EXTREME-NORD</v>
          </cell>
        </row>
        <row r="1001">
          <cell r="D1001" t="str">
            <v>LIT_103</v>
          </cell>
          <cell r="E1001" t="str">
            <v>Douala</v>
          </cell>
        </row>
        <row r="1002">
          <cell r="D1002" t="str">
            <v>EXN_153</v>
          </cell>
          <cell r="E1002" t="str">
            <v>EXTREME-NORD</v>
          </cell>
        </row>
        <row r="1003">
          <cell r="D1003" t="str">
            <v>LIT_300</v>
          </cell>
          <cell r="E1003" t="str">
            <v>Douala</v>
          </cell>
        </row>
        <row r="1004">
          <cell r="D1004" t="str">
            <v>EXN_008</v>
          </cell>
          <cell r="E1004" t="str">
            <v>EXTREME-NORD</v>
          </cell>
        </row>
        <row r="1005">
          <cell r="D1005" t="str">
            <v>SUD_060</v>
          </cell>
          <cell r="E1005" t="str">
            <v>CENTRE</v>
          </cell>
        </row>
        <row r="1006">
          <cell r="D1006" t="str">
            <v>LIT_727</v>
          </cell>
          <cell r="E1006" t="str">
            <v>Douala</v>
          </cell>
        </row>
        <row r="1007">
          <cell r="D1007" t="str">
            <v>EXN_012</v>
          </cell>
          <cell r="E1007" t="str">
            <v>EXTREME-NORD</v>
          </cell>
        </row>
        <row r="1008">
          <cell r="D1008" t="str">
            <v>NRD_160</v>
          </cell>
          <cell r="E1008" t="str">
            <v>Garoua</v>
          </cell>
        </row>
        <row r="1009">
          <cell r="D1009" t="str">
            <v>OST_263</v>
          </cell>
          <cell r="E1009" t="str">
            <v>OUEST</v>
          </cell>
        </row>
        <row r="1010">
          <cell r="D1010" t="str">
            <v>SUO_045</v>
          </cell>
          <cell r="E1010" t="str">
            <v>SUD-OUEST</v>
          </cell>
        </row>
        <row r="1011">
          <cell r="D1011" t="str">
            <v>CTR_454</v>
          </cell>
          <cell r="E1011" t="str">
            <v>CENTRE</v>
          </cell>
        </row>
        <row r="1012">
          <cell r="D1012" t="str">
            <v>OST_020</v>
          </cell>
          <cell r="E1012" t="str">
            <v>OUEST</v>
          </cell>
        </row>
        <row r="1013">
          <cell r="D1013" t="str">
            <v>EXN_140</v>
          </cell>
          <cell r="E1013" t="str">
            <v>EXTREME-NORD</v>
          </cell>
        </row>
        <row r="1014">
          <cell r="D1014" t="str">
            <v>NRD_025</v>
          </cell>
          <cell r="E1014" t="str">
            <v>NORD</v>
          </cell>
        </row>
        <row r="1015">
          <cell r="D1015" t="str">
            <v>LIT_689</v>
          </cell>
          <cell r="E1015" t="str">
            <v>Douala</v>
          </cell>
        </row>
        <row r="1016">
          <cell r="D1016" t="str">
            <v>NRD_128</v>
          </cell>
          <cell r="E1016" t="str">
            <v>NORD</v>
          </cell>
        </row>
        <row r="1017">
          <cell r="D1017" t="str">
            <v>OST_276</v>
          </cell>
          <cell r="E1017" t="str">
            <v>OUEST</v>
          </cell>
        </row>
        <row r="1018">
          <cell r="D1018" t="str">
            <v>EXN_136</v>
          </cell>
          <cell r="E1018" t="str">
            <v>EXTREME-NORD</v>
          </cell>
        </row>
        <row r="1019">
          <cell r="D1019" t="str">
            <v>EXN_161</v>
          </cell>
          <cell r="E1019" t="str">
            <v>EXTREME-NORD</v>
          </cell>
        </row>
        <row r="1020">
          <cell r="D1020" t="str">
            <v>EST_005</v>
          </cell>
          <cell r="E1020" t="str">
            <v>CENTRE</v>
          </cell>
        </row>
        <row r="1021">
          <cell r="D1021" t="str">
            <v>SUD_096</v>
          </cell>
          <cell r="E1021" t="str">
            <v>LITTORAL</v>
          </cell>
        </row>
        <row r="1022">
          <cell r="D1022" t="str">
            <v>EST_211</v>
          </cell>
          <cell r="E1022" t="str">
            <v>CENTRE</v>
          </cell>
        </row>
        <row r="1023">
          <cell r="D1023" t="str">
            <v>SUD_077</v>
          </cell>
          <cell r="E1023" t="str">
            <v>LITTORAL</v>
          </cell>
        </row>
        <row r="1024">
          <cell r="D1024" t="str">
            <v>SUD_240</v>
          </cell>
          <cell r="E1024" t="str">
            <v>CENTRE</v>
          </cell>
        </row>
        <row r="1025">
          <cell r="D1025" t="str">
            <v>SUD_043</v>
          </cell>
          <cell r="E1025" t="str">
            <v>CENTRE</v>
          </cell>
        </row>
        <row r="1026">
          <cell r="D1026" t="str">
            <v>EST_139</v>
          </cell>
          <cell r="E1026" t="str">
            <v>CENTRE</v>
          </cell>
        </row>
        <row r="1027">
          <cell r="D1027" t="str">
            <v>LIT_504</v>
          </cell>
          <cell r="E1027" t="str">
            <v>LITTORAL</v>
          </cell>
        </row>
        <row r="1028">
          <cell r="D1028" t="str">
            <v>LIT_005</v>
          </cell>
          <cell r="E1028" t="str">
            <v>LITTORAL</v>
          </cell>
        </row>
        <row r="1029">
          <cell r="D1029" t="str">
            <v>LIT_646</v>
          </cell>
          <cell r="E1029" t="str">
            <v>Douala</v>
          </cell>
        </row>
        <row r="1030">
          <cell r="D1030" t="str">
            <v>EST_070</v>
          </cell>
          <cell r="E1030" t="str">
            <v>CENTRE</v>
          </cell>
        </row>
        <row r="1031">
          <cell r="D1031" t="str">
            <v>CTR_393</v>
          </cell>
          <cell r="E1031" t="str">
            <v>CENTRE</v>
          </cell>
        </row>
        <row r="1032">
          <cell r="D1032" t="str">
            <v>LIT_749</v>
          </cell>
          <cell r="E1032" t="str">
            <v>LITTORAL</v>
          </cell>
        </row>
        <row r="1033">
          <cell r="D1033" t="str">
            <v>SUD_191</v>
          </cell>
          <cell r="E1033" t="str">
            <v>CENTRE</v>
          </cell>
        </row>
        <row r="1034">
          <cell r="D1034" t="str">
            <v>LIT_321</v>
          </cell>
          <cell r="E1034" t="str">
            <v>LITTORAL</v>
          </cell>
        </row>
        <row r="1035">
          <cell r="D1035" t="str">
            <v>LIT_021</v>
          </cell>
          <cell r="E1035" t="str">
            <v>LITTORAL</v>
          </cell>
        </row>
        <row r="1036">
          <cell r="D1036" t="str">
            <v>LIT_456</v>
          </cell>
          <cell r="E1036" t="str">
            <v>LITTORAL</v>
          </cell>
        </row>
        <row r="1037">
          <cell r="D1037" t="str">
            <v>LIT_358</v>
          </cell>
          <cell r="E1037" t="str">
            <v>Douala</v>
          </cell>
        </row>
        <row r="1038">
          <cell r="D1038" t="str">
            <v>OST_156</v>
          </cell>
          <cell r="E1038" t="str">
            <v>OUEST</v>
          </cell>
        </row>
        <row r="1039">
          <cell r="D1039" t="str">
            <v>LIT_507</v>
          </cell>
          <cell r="E1039" t="str">
            <v>LITTORAL</v>
          </cell>
        </row>
        <row r="1040">
          <cell r="D1040" t="str">
            <v>LIT_270</v>
          </cell>
          <cell r="E1040" t="str">
            <v>Douala</v>
          </cell>
        </row>
        <row r="1041">
          <cell r="D1041" t="str">
            <v>LIT_392</v>
          </cell>
          <cell r="E1041" t="str">
            <v>Douala</v>
          </cell>
        </row>
        <row r="1042">
          <cell r="D1042" t="str">
            <v>LIT_254</v>
          </cell>
          <cell r="E1042" t="str">
            <v>Douala</v>
          </cell>
        </row>
        <row r="1043">
          <cell r="D1043" t="str">
            <v>EXN_001</v>
          </cell>
          <cell r="E1043" t="str">
            <v>Maroua</v>
          </cell>
        </row>
        <row r="1044">
          <cell r="D1044" t="str">
            <v>LIT_128</v>
          </cell>
          <cell r="E1044" t="str">
            <v>Douala</v>
          </cell>
        </row>
        <row r="1045">
          <cell r="D1045" t="str">
            <v>LIT_083</v>
          </cell>
          <cell r="E1045" t="str">
            <v>Douala</v>
          </cell>
        </row>
        <row r="1046">
          <cell r="D1046" t="str">
            <v>LIT_127</v>
          </cell>
          <cell r="E1046" t="str">
            <v>Douala</v>
          </cell>
        </row>
        <row r="1047">
          <cell r="D1047" t="str">
            <v>LIT_209</v>
          </cell>
          <cell r="E1047" t="str">
            <v>LITTORAL</v>
          </cell>
        </row>
        <row r="1048">
          <cell r="D1048" t="str">
            <v>LIT_322</v>
          </cell>
          <cell r="E1048" t="str">
            <v>LITTORAL</v>
          </cell>
        </row>
        <row r="1049">
          <cell r="D1049" t="str">
            <v>LIT_037</v>
          </cell>
          <cell r="E1049" t="str">
            <v>Douala</v>
          </cell>
        </row>
        <row r="1050">
          <cell r="D1050" t="str">
            <v>LIT_255</v>
          </cell>
          <cell r="E1050" t="str">
            <v>Douala</v>
          </cell>
        </row>
        <row r="1051">
          <cell r="D1051" t="str">
            <v>LIT_263</v>
          </cell>
          <cell r="E1051" t="str">
            <v>Douala</v>
          </cell>
        </row>
        <row r="1052">
          <cell r="D1052" t="str">
            <v>LIT_814</v>
          </cell>
          <cell r="E1052" t="str">
            <v>Douala</v>
          </cell>
        </row>
        <row r="1053">
          <cell r="D1053" t="str">
            <v>LIT_299</v>
          </cell>
          <cell r="E1053" t="str">
            <v>Douala</v>
          </cell>
        </row>
        <row r="1054">
          <cell r="D1054" t="str">
            <v>LIT_360</v>
          </cell>
          <cell r="E1054" t="str">
            <v>Douala</v>
          </cell>
        </row>
        <row r="1055">
          <cell r="D1055" t="str">
            <v>LIT_448</v>
          </cell>
          <cell r="E1055" t="str">
            <v>Douala</v>
          </cell>
        </row>
        <row r="1056">
          <cell r="D1056" t="str">
            <v>LIT_853</v>
          </cell>
          <cell r="E1056" t="str">
            <v>Douala</v>
          </cell>
        </row>
        <row r="1057">
          <cell r="D1057" t="str">
            <v>LIT_858</v>
          </cell>
          <cell r="E1057" t="str">
            <v>Douala</v>
          </cell>
        </row>
        <row r="1058">
          <cell r="D1058" t="str">
            <v>LIT_841</v>
          </cell>
          <cell r="E1058" t="str">
            <v>Douala</v>
          </cell>
        </row>
        <row r="1059">
          <cell r="D1059" t="str">
            <v>LIT_650</v>
          </cell>
          <cell r="E1059" t="str">
            <v>Douala</v>
          </cell>
        </row>
        <row r="1060">
          <cell r="D1060" t="str">
            <v>OST_193</v>
          </cell>
          <cell r="E1060" t="str">
            <v>OUEST</v>
          </cell>
        </row>
        <row r="1061">
          <cell r="D1061" t="str">
            <v>LIT_578</v>
          </cell>
          <cell r="E1061" t="str">
            <v>Douala</v>
          </cell>
        </row>
        <row r="1062">
          <cell r="D1062" t="str">
            <v>ADM_154</v>
          </cell>
          <cell r="E1062" t="str">
            <v>ADAMAOUA</v>
          </cell>
        </row>
        <row r="1063">
          <cell r="D1063" t="str">
            <v>LIT_159</v>
          </cell>
          <cell r="E1063" t="str">
            <v>Douala</v>
          </cell>
        </row>
        <row r="1064">
          <cell r="D1064" t="str">
            <v>LIT_731</v>
          </cell>
          <cell r="E1064" t="str">
            <v>Douala</v>
          </cell>
        </row>
        <row r="1065">
          <cell r="D1065" t="str">
            <v>LIT_838</v>
          </cell>
          <cell r="E1065" t="str">
            <v>Douala</v>
          </cell>
        </row>
        <row r="1066">
          <cell r="D1066" t="str">
            <v>LIT_134</v>
          </cell>
          <cell r="E1066" t="str">
            <v>LITTORAL</v>
          </cell>
        </row>
        <row r="1067">
          <cell r="D1067" t="str">
            <v>ADM_043</v>
          </cell>
          <cell r="E1067" t="str">
            <v>ADAMAOUA</v>
          </cell>
        </row>
        <row r="1068">
          <cell r="D1068" t="str">
            <v>LIT_234</v>
          </cell>
          <cell r="E1068" t="str">
            <v>Douala</v>
          </cell>
        </row>
        <row r="1069">
          <cell r="D1069" t="str">
            <v>LIT_235</v>
          </cell>
          <cell r="E1069" t="str">
            <v>Douala</v>
          </cell>
        </row>
        <row r="1070">
          <cell r="D1070" t="str">
            <v>LIT_384</v>
          </cell>
          <cell r="E1070" t="str">
            <v>Douala</v>
          </cell>
        </row>
        <row r="1071">
          <cell r="D1071" t="str">
            <v>EST_023</v>
          </cell>
          <cell r="E1071" t="str">
            <v>CENTRE</v>
          </cell>
        </row>
        <row r="1072">
          <cell r="D1072" t="str">
            <v>LIT_020</v>
          </cell>
          <cell r="E1072" t="str">
            <v>Douala</v>
          </cell>
        </row>
        <row r="1073">
          <cell r="D1073" t="str">
            <v>LIT_271</v>
          </cell>
          <cell r="E1073" t="str">
            <v>Douala</v>
          </cell>
        </row>
        <row r="1074">
          <cell r="D1074" t="str">
            <v>LIT_440</v>
          </cell>
          <cell r="E1074" t="str">
            <v>Douala</v>
          </cell>
        </row>
        <row r="1075">
          <cell r="D1075" t="str">
            <v>OST_093</v>
          </cell>
          <cell r="E1075" t="str">
            <v>OUEST</v>
          </cell>
        </row>
        <row r="1076">
          <cell r="D1076" t="str">
            <v>LIT_441</v>
          </cell>
          <cell r="E1076" t="str">
            <v>Douala</v>
          </cell>
        </row>
        <row r="1077">
          <cell r="D1077" t="str">
            <v>LIT_669</v>
          </cell>
          <cell r="E1077" t="str">
            <v>Douala</v>
          </cell>
        </row>
        <row r="1078">
          <cell r="D1078" t="str">
            <v>OST_089</v>
          </cell>
          <cell r="E1078" t="str">
            <v>OUEST</v>
          </cell>
        </row>
        <row r="1079">
          <cell r="D1079" t="str">
            <v>OST_200</v>
          </cell>
          <cell r="E1079" t="str">
            <v>OUEST</v>
          </cell>
        </row>
        <row r="1080">
          <cell r="D1080" t="str">
            <v>LIT_584</v>
          </cell>
          <cell r="E1080" t="str">
            <v>Douala</v>
          </cell>
        </row>
        <row r="1081">
          <cell r="D1081" t="str">
            <v>CTR_405</v>
          </cell>
          <cell r="E1081" t="str">
            <v>CENTRE</v>
          </cell>
        </row>
        <row r="1082">
          <cell r="D1082" t="str">
            <v>SUD_095</v>
          </cell>
          <cell r="E1082" t="str">
            <v>CENTRE</v>
          </cell>
        </row>
        <row r="1083">
          <cell r="D1083" t="str">
            <v>SUD_090</v>
          </cell>
          <cell r="E1083" t="str">
            <v>CENTRE</v>
          </cell>
        </row>
        <row r="1084">
          <cell r="D1084" t="str">
            <v>SUD_086</v>
          </cell>
          <cell r="E1084" t="str">
            <v>LITTORAL</v>
          </cell>
        </row>
        <row r="1085">
          <cell r="D1085" t="str">
            <v>EST_008</v>
          </cell>
          <cell r="E1085" t="str">
            <v>CENTRE</v>
          </cell>
        </row>
        <row r="1086">
          <cell r="D1086" t="str">
            <v>OST_015</v>
          </cell>
          <cell r="E1086" t="str">
            <v>OUEST</v>
          </cell>
        </row>
        <row r="1087">
          <cell r="D1087" t="str">
            <v>LIT_133</v>
          </cell>
          <cell r="E1087" t="str">
            <v>LITTORAL</v>
          </cell>
        </row>
        <row r="1088">
          <cell r="D1088" t="str">
            <v>SUO_052</v>
          </cell>
          <cell r="E1088" t="str">
            <v>SUD-OUEST</v>
          </cell>
        </row>
        <row r="1089">
          <cell r="D1089" t="str">
            <v>LIT_251</v>
          </cell>
          <cell r="E1089" t="str">
            <v>Douala</v>
          </cell>
        </row>
        <row r="1090">
          <cell r="D1090" t="str">
            <v>NRD_122</v>
          </cell>
          <cell r="E1090" t="str">
            <v>NORD</v>
          </cell>
        </row>
        <row r="1091">
          <cell r="D1091" t="str">
            <v>LIT_084</v>
          </cell>
          <cell r="E1091" t="str">
            <v>Douala</v>
          </cell>
        </row>
        <row r="1092">
          <cell r="D1092" t="str">
            <v>LIT_834</v>
          </cell>
          <cell r="E1092" t="str">
            <v>Douala</v>
          </cell>
        </row>
        <row r="1093">
          <cell r="D1093" t="str">
            <v>LIT_245</v>
          </cell>
          <cell r="E1093" t="str">
            <v>Douala</v>
          </cell>
        </row>
        <row r="1094">
          <cell r="D1094" t="str">
            <v>LIT_054</v>
          </cell>
          <cell r="E1094" t="str">
            <v>Douala</v>
          </cell>
        </row>
        <row r="1095">
          <cell r="D1095" t="str">
            <v>EST_025</v>
          </cell>
          <cell r="E1095" t="str">
            <v>CENTRE</v>
          </cell>
        </row>
        <row r="1096">
          <cell r="D1096" t="str">
            <v>LIT_017</v>
          </cell>
          <cell r="E1096" t="str">
            <v>Douala</v>
          </cell>
        </row>
        <row r="1097">
          <cell r="D1097" t="str">
            <v>LIT_260</v>
          </cell>
          <cell r="E1097" t="str">
            <v>Douala</v>
          </cell>
        </row>
        <row r="1098">
          <cell r="D1098" t="str">
            <v>CTR_246</v>
          </cell>
          <cell r="E1098" t="str">
            <v>Yaounde</v>
          </cell>
        </row>
        <row r="1099">
          <cell r="D1099" t="str">
            <v>OST_291</v>
          </cell>
          <cell r="E1099" t="str">
            <v>Bafoussam</v>
          </cell>
        </row>
        <row r="1100">
          <cell r="D1100" t="str">
            <v>CTR_263</v>
          </cell>
          <cell r="E1100" t="str">
            <v>Yaounde</v>
          </cell>
        </row>
        <row r="1101">
          <cell r="D1101" t="str">
            <v>OST_213</v>
          </cell>
          <cell r="E1101" t="str">
            <v>Bafoussam</v>
          </cell>
        </row>
        <row r="1102">
          <cell r="D1102" t="str">
            <v>LIT_344</v>
          </cell>
          <cell r="E1102" t="str">
            <v>Douala</v>
          </cell>
        </row>
        <row r="1103">
          <cell r="D1103" t="str">
            <v>OST_128</v>
          </cell>
          <cell r="E1103" t="str">
            <v>OUEST</v>
          </cell>
        </row>
        <row r="1104">
          <cell r="D1104" t="str">
            <v>ADM_028</v>
          </cell>
          <cell r="E1104" t="str">
            <v>ADAMAOUA</v>
          </cell>
        </row>
        <row r="1105">
          <cell r="D1105" t="str">
            <v>LIT_202</v>
          </cell>
          <cell r="E1105" t="str">
            <v>Douala</v>
          </cell>
        </row>
        <row r="1106">
          <cell r="D1106" t="str">
            <v>CTR_650</v>
          </cell>
          <cell r="E1106" t="str">
            <v>Yaounde</v>
          </cell>
        </row>
        <row r="1107">
          <cell r="D1107" t="str">
            <v>NRD_117</v>
          </cell>
          <cell r="E1107" t="str">
            <v>NORD</v>
          </cell>
        </row>
        <row r="1108">
          <cell r="D1108" t="str">
            <v>LIT_652</v>
          </cell>
          <cell r="E1108" t="str">
            <v>Douala</v>
          </cell>
        </row>
        <row r="1109">
          <cell r="D1109" t="str">
            <v>SUO_080</v>
          </cell>
          <cell r="E1109" t="str">
            <v>SUD-OUEST</v>
          </cell>
        </row>
        <row r="1110">
          <cell r="D1110" t="str">
            <v>OST_178</v>
          </cell>
          <cell r="E1110" t="str">
            <v>OUEST</v>
          </cell>
        </row>
        <row r="1111">
          <cell r="D1111" t="str">
            <v>EXN_167</v>
          </cell>
          <cell r="E1111" t="str">
            <v>EXTREME-NORD</v>
          </cell>
        </row>
        <row r="1112">
          <cell r="D1112" t="str">
            <v>NRD_143</v>
          </cell>
          <cell r="E1112" t="str">
            <v>Garoua</v>
          </cell>
        </row>
        <row r="1113">
          <cell r="D1113" t="str">
            <v>CTR_672</v>
          </cell>
          <cell r="E1113" t="str">
            <v>CENTRE</v>
          </cell>
        </row>
        <row r="1114">
          <cell r="D1114" t="str">
            <v>CTR_740</v>
          </cell>
          <cell r="E1114" t="str">
            <v>Yaounde</v>
          </cell>
        </row>
        <row r="1115">
          <cell r="D1115" t="str">
            <v>CTR_100</v>
          </cell>
          <cell r="E1115" t="str">
            <v>CENTRE</v>
          </cell>
        </row>
        <row r="1116">
          <cell r="D1116" t="str">
            <v>CTR_597</v>
          </cell>
          <cell r="E1116" t="str">
            <v>Yaounde</v>
          </cell>
        </row>
        <row r="1117">
          <cell r="D1117" t="str">
            <v>ADM_042</v>
          </cell>
          <cell r="E1117" t="str">
            <v>ADAMAOUA</v>
          </cell>
        </row>
        <row r="1118">
          <cell r="D1118" t="str">
            <v>SUO_214</v>
          </cell>
          <cell r="E1118" t="str">
            <v>SUD-OUEST</v>
          </cell>
        </row>
        <row r="1119">
          <cell r="D1119" t="str">
            <v>LIT_725</v>
          </cell>
          <cell r="E1119" t="str">
            <v>Douala</v>
          </cell>
        </row>
        <row r="1120">
          <cell r="D1120" t="str">
            <v>ADM_041</v>
          </cell>
          <cell r="E1120" t="str">
            <v>ADAMAOUA</v>
          </cell>
        </row>
        <row r="1121">
          <cell r="D1121" t="str">
            <v>ADM_055</v>
          </cell>
          <cell r="E1121" t="str">
            <v>ADAMAOUA</v>
          </cell>
        </row>
        <row r="1122">
          <cell r="D1122" t="str">
            <v>OST_116</v>
          </cell>
          <cell r="E1122" t="str">
            <v>OUEST</v>
          </cell>
        </row>
        <row r="1123">
          <cell r="D1123" t="str">
            <v>LIT_519</v>
          </cell>
          <cell r="E1123" t="str">
            <v>LITTORAL</v>
          </cell>
        </row>
        <row r="1124">
          <cell r="D1124" t="str">
            <v>LIT_200</v>
          </cell>
          <cell r="E1124" t="str">
            <v>LITTORAL</v>
          </cell>
        </row>
        <row r="1125">
          <cell r="D1125" t="str">
            <v>CTR_252</v>
          </cell>
          <cell r="E1125" t="str">
            <v>CENTRE</v>
          </cell>
        </row>
        <row r="1126">
          <cell r="D1126" t="str">
            <v>ADM_054</v>
          </cell>
          <cell r="E1126" t="str">
            <v>ADAMAOUA</v>
          </cell>
        </row>
        <row r="1127">
          <cell r="D1127" t="str">
            <v>CTR_076</v>
          </cell>
          <cell r="E1127" t="str">
            <v>Yaounde</v>
          </cell>
        </row>
        <row r="1128">
          <cell r="D1128" t="str">
            <v>OST_270</v>
          </cell>
          <cell r="E1128" t="str">
            <v>Bafoussam</v>
          </cell>
        </row>
        <row r="1129">
          <cell r="D1129" t="str">
            <v>NRD_148</v>
          </cell>
          <cell r="E1129" t="str">
            <v>Garoua</v>
          </cell>
        </row>
        <row r="1130">
          <cell r="D1130" t="str">
            <v>NRD_145</v>
          </cell>
          <cell r="E1130" t="str">
            <v>Garoua</v>
          </cell>
        </row>
        <row r="1131">
          <cell r="D1131" t="str">
            <v>SUO_102</v>
          </cell>
          <cell r="E1131" t="str">
            <v>SUD-OUEST</v>
          </cell>
        </row>
        <row r="1132">
          <cell r="D1132" t="str">
            <v>CTR_934</v>
          </cell>
          <cell r="E1132" t="str">
            <v>Yaounde</v>
          </cell>
        </row>
        <row r="1133">
          <cell r="D1133" t="str">
            <v>NRD_038</v>
          </cell>
          <cell r="E1133" t="str">
            <v>Garoua</v>
          </cell>
        </row>
        <row r="1134">
          <cell r="D1134" t="str">
            <v>NRD_002</v>
          </cell>
          <cell r="E1134" t="str">
            <v>Garoua</v>
          </cell>
        </row>
        <row r="1135">
          <cell r="D1135" t="str">
            <v>LIT_114</v>
          </cell>
          <cell r="E1135" t="str">
            <v>LITTORAL</v>
          </cell>
        </row>
        <row r="1136">
          <cell r="D1136" t="str">
            <v>EXN_066</v>
          </cell>
          <cell r="E1136" t="str">
            <v>Maroua</v>
          </cell>
        </row>
        <row r="1137">
          <cell r="D1137" t="str">
            <v>LIT_693</v>
          </cell>
          <cell r="E1137" t="str">
            <v>Douala</v>
          </cell>
        </row>
        <row r="1138">
          <cell r="D1138" t="str">
            <v>OST_122</v>
          </cell>
          <cell r="E1138" t="str">
            <v>OUEST</v>
          </cell>
        </row>
        <row r="1139">
          <cell r="D1139" t="str">
            <v>EXN_116</v>
          </cell>
          <cell r="E1139" t="str">
            <v>Maroua</v>
          </cell>
        </row>
        <row r="1140">
          <cell r="D1140" t="str">
            <v>EST_156</v>
          </cell>
          <cell r="E1140" t="str">
            <v>CENTRE</v>
          </cell>
        </row>
        <row r="1141">
          <cell r="D1141" t="str">
            <v>LIT_089</v>
          </cell>
          <cell r="E1141" t="str">
            <v>Douala</v>
          </cell>
        </row>
        <row r="1142">
          <cell r="D1142" t="str">
            <v>NRD_040</v>
          </cell>
          <cell r="E1142" t="str">
            <v>Garoua</v>
          </cell>
        </row>
        <row r="1143">
          <cell r="D1143" t="str">
            <v>EXN_101</v>
          </cell>
          <cell r="E1143" t="str">
            <v>Maroua</v>
          </cell>
        </row>
        <row r="1144">
          <cell r="D1144" t="str">
            <v>CTR_493</v>
          </cell>
          <cell r="E1144" t="str">
            <v>CENTRE</v>
          </cell>
        </row>
        <row r="1145">
          <cell r="D1145" t="str">
            <v>OST_228</v>
          </cell>
          <cell r="E1145" t="str">
            <v>OUEST</v>
          </cell>
        </row>
        <row r="1146">
          <cell r="D1146" t="str">
            <v>LIT_135</v>
          </cell>
          <cell r="E1146" t="str">
            <v>LITTORAL</v>
          </cell>
        </row>
        <row r="1147">
          <cell r="D1147" t="str">
            <v>LIT_368</v>
          </cell>
          <cell r="E1147" t="str">
            <v>Douala</v>
          </cell>
        </row>
        <row r="1148">
          <cell r="D1148" t="str">
            <v>LIT_510</v>
          </cell>
          <cell r="E1148" t="str">
            <v>LITTORAL</v>
          </cell>
        </row>
        <row r="1149">
          <cell r="D1149" t="str">
            <v>OST_029</v>
          </cell>
          <cell r="E1149" t="str">
            <v>NORD-OUEST</v>
          </cell>
        </row>
        <row r="1150">
          <cell r="D1150" t="str">
            <v>LIT_508</v>
          </cell>
          <cell r="E1150" t="str">
            <v>LITTORAL</v>
          </cell>
        </row>
        <row r="1151">
          <cell r="D1151" t="str">
            <v>LIT_515</v>
          </cell>
          <cell r="E1151" t="str">
            <v>LITTORAL</v>
          </cell>
        </row>
        <row r="1152">
          <cell r="D1152" t="str">
            <v>EXN_249</v>
          </cell>
          <cell r="E1152" t="str">
            <v>Maroua</v>
          </cell>
        </row>
        <row r="1153">
          <cell r="D1153" t="str">
            <v>EXN_111</v>
          </cell>
          <cell r="E1153" t="str">
            <v>Maroua</v>
          </cell>
        </row>
        <row r="1154">
          <cell r="D1154" t="str">
            <v>EXN_054</v>
          </cell>
          <cell r="E1154" t="str">
            <v>Maroua</v>
          </cell>
        </row>
        <row r="1155">
          <cell r="D1155" t="str">
            <v>LIT_547</v>
          </cell>
          <cell r="E1155" t="str">
            <v>Douala</v>
          </cell>
        </row>
        <row r="1156">
          <cell r="D1156" t="str">
            <v>LIT_382</v>
          </cell>
          <cell r="E1156" t="str">
            <v>Douala</v>
          </cell>
        </row>
        <row r="1157">
          <cell r="D1157" t="str">
            <v>CTR_657</v>
          </cell>
          <cell r="E1157" t="str">
            <v>Yaounde</v>
          </cell>
        </row>
        <row r="1158">
          <cell r="D1158" t="str">
            <v>CTR_851</v>
          </cell>
          <cell r="E1158" t="str">
            <v>Yaounde</v>
          </cell>
        </row>
        <row r="1159">
          <cell r="D1159" t="str">
            <v>SUD_241</v>
          </cell>
          <cell r="E1159" t="str">
            <v>LITTORAL</v>
          </cell>
        </row>
        <row r="1160">
          <cell r="D1160" t="str">
            <v>LIT_080</v>
          </cell>
          <cell r="E1160" t="str">
            <v>Douala</v>
          </cell>
        </row>
        <row r="1161">
          <cell r="D1161" t="str">
            <v>LIT_732</v>
          </cell>
          <cell r="E1161" t="str">
            <v>Douala</v>
          </cell>
        </row>
        <row r="1162">
          <cell r="D1162" t="str">
            <v>NRD_174</v>
          </cell>
          <cell r="E1162" t="str">
            <v>Garoua</v>
          </cell>
        </row>
        <row r="1163">
          <cell r="D1163" t="str">
            <v>EST_087</v>
          </cell>
          <cell r="E1163" t="str">
            <v>CENTRE</v>
          </cell>
        </row>
        <row r="1164">
          <cell r="D1164" t="str">
            <v>ADM_023</v>
          </cell>
          <cell r="E1164" t="str">
            <v>ADAMAOUA</v>
          </cell>
        </row>
        <row r="1165">
          <cell r="D1165" t="str">
            <v>LIT_681</v>
          </cell>
          <cell r="E1165" t="str">
            <v>Douala</v>
          </cell>
        </row>
        <row r="1166">
          <cell r="D1166" t="str">
            <v>OST_201</v>
          </cell>
          <cell r="E1166" t="str">
            <v>OUEST</v>
          </cell>
        </row>
        <row r="1167">
          <cell r="D1167" t="str">
            <v>EXN_234</v>
          </cell>
          <cell r="E1167" t="str">
            <v>Maroua</v>
          </cell>
        </row>
        <row r="1168">
          <cell r="D1168" t="str">
            <v>EST_069</v>
          </cell>
          <cell r="E1168" t="str">
            <v>CENTRE</v>
          </cell>
        </row>
        <row r="1169">
          <cell r="D1169" t="str">
            <v>OST_064</v>
          </cell>
          <cell r="E1169" t="str">
            <v>Bafoussam</v>
          </cell>
        </row>
        <row r="1170">
          <cell r="D1170" t="str">
            <v>OST_016</v>
          </cell>
          <cell r="E1170" t="str">
            <v>Bafoussam</v>
          </cell>
        </row>
        <row r="1171">
          <cell r="D1171" t="str">
            <v>NRD_036</v>
          </cell>
          <cell r="E1171" t="str">
            <v>NORD</v>
          </cell>
        </row>
        <row r="1172">
          <cell r="D1172" t="str">
            <v>ADM_058</v>
          </cell>
          <cell r="E1172" t="str">
            <v>Ngaoundere</v>
          </cell>
        </row>
        <row r="1173">
          <cell r="D1173" t="str">
            <v>CTR_635</v>
          </cell>
          <cell r="E1173" t="str">
            <v>Yaounde</v>
          </cell>
        </row>
        <row r="1174">
          <cell r="D1174" t="str">
            <v>NRD_155</v>
          </cell>
          <cell r="E1174" t="str">
            <v>NORD</v>
          </cell>
        </row>
        <row r="1175">
          <cell r="D1175" t="str">
            <v>NRO_094</v>
          </cell>
          <cell r="E1175" t="str">
            <v>NORD-OUEST</v>
          </cell>
        </row>
        <row r="1176">
          <cell r="D1176" t="str">
            <v>LIT_409</v>
          </cell>
          <cell r="E1176" t="str">
            <v>Douala</v>
          </cell>
        </row>
        <row r="1177">
          <cell r="D1177" t="str">
            <v>EXN_241</v>
          </cell>
          <cell r="E1177" t="str">
            <v>Maroua</v>
          </cell>
        </row>
        <row r="1178">
          <cell r="D1178" t="str">
            <v>OST_007</v>
          </cell>
          <cell r="E1178" t="str">
            <v>OUEST</v>
          </cell>
        </row>
        <row r="1179">
          <cell r="D1179" t="str">
            <v>NRD_256</v>
          </cell>
          <cell r="E1179" t="str">
            <v>NORD</v>
          </cell>
        </row>
        <row r="1180">
          <cell r="D1180" t="str">
            <v>EXN_107</v>
          </cell>
          <cell r="E1180" t="str">
            <v>EXTREME-NORD</v>
          </cell>
        </row>
        <row r="1181">
          <cell r="D1181" t="str">
            <v>CTR_363</v>
          </cell>
          <cell r="E1181" t="str">
            <v>CENTRE</v>
          </cell>
        </row>
        <row r="1182">
          <cell r="D1182" t="str">
            <v>EXN_128</v>
          </cell>
          <cell r="E1182" t="str">
            <v>EXTREME-NORD</v>
          </cell>
        </row>
        <row r="1183">
          <cell r="D1183" t="str">
            <v>OST_240</v>
          </cell>
          <cell r="E1183" t="str">
            <v>Bafoussam</v>
          </cell>
        </row>
        <row r="1184">
          <cell r="D1184" t="str">
            <v>LIT_644</v>
          </cell>
          <cell r="E1184" t="str">
            <v>Douala</v>
          </cell>
        </row>
        <row r="1185">
          <cell r="D1185" t="str">
            <v>LIT_761</v>
          </cell>
          <cell r="E1185" t="str">
            <v>Douala</v>
          </cell>
        </row>
        <row r="1186">
          <cell r="D1186" t="str">
            <v>LIT_082</v>
          </cell>
          <cell r="E1186" t="str">
            <v>Douala</v>
          </cell>
        </row>
        <row r="1187">
          <cell r="D1187" t="str">
            <v>SUD_091</v>
          </cell>
          <cell r="E1187" t="str">
            <v>CENTRE</v>
          </cell>
        </row>
        <row r="1188">
          <cell r="D1188" t="str">
            <v>OST_256</v>
          </cell>
          <cell r="E1188" t="str">
            <v>OUEST</v>
          </cell>
        </row>
        <row r="1189">
          <cell r="D1189" t="str">
            <v>LIT_294</v>
          </cell>
          <cell r="E1189" t="str">
            <v>Douala</v>
          </cell>
        </row>
        <row r="1190">
          <cell r="D1190" t="str">
            <v>LIT_090</v>
          </cell>
          <cell r="E1190" t="str">
            <v>Douala</v>
          </cell>
        </row>
        <row r="1191">
          <cell r="D1191" t="str">
            <v>ADM_108</v>
          </cell>
          <cell r="E1191" t="str">
            <v>ADAMAOUA</v>
          </cell>
        </row>
        <row r="1192">
          <cell r="D1192" t="str">
            <v>ADM_031</v>
          </cell>
          <cell r="E1192" t="str">
            <v>ADAMAOUA</v>
          </cell>
        </row>
        <row r="1193">
          <cell r="D1193" t="str">
            <v>ADM_032</v>
          </cell>
          <cell r="E1193" t="str">
            <v>ADAMAOUA</v>
          </cell>
        </row>
        <row r="1194">
          <cell r="D1194" t="str">
            <v>OST_307</v>
          </cell>
          <cell r="E1194" t="str">
            <v>Bafoussam</v>
          </cell>
        </row>
        <row r="1195">
          <cell r="D1195" t="str">
            <v>EST_007</v>
          </cell>
          <cell r="E1195" t="str">
            <v>CENTRE</v>
          </cell>
        </row>
        <row r="1196">
          <cell r="D1196" t="str">
            <v>EXN_131</v>
          </cell>
          <cell r="E1196" t="str">
            <v>EXTREME-NORD</v>
          </cell>
        </row>
        <row r="1197">
          <cell r="D1197" t="str">
            <v>EXN_168</v>
          </cell>
          <cell r="E1197" t="str">
            <v>EXTREME-NORD</v>
          </cell>
        </row>
        <row r="1198">
          <cell r="D1198" t="str">
            <v>EXN_238</v>
          </cell>
          <cell r="E1198" t="str">
            <v>EXTREME-NORD</v>
          </cell>
        </row>
        <row r="1199">
          <cell r="D1199" t="str">
            <v>CTR_376</v>
          </cell>
          <cell r="E1199" t="str">
            <v>Yaounde</v>
          </cell>
        </row>
        <row r="1200">
          <cell r="D1200" t="str">
            <v>CTR_660</v>
          </cell>
          <cell r="E1200" t="str">
            <v>Yaounde</v>
          </cell>
        </row>
        <row r="1201">
          <cell r="D1201" t="str">
            <v>ADM_101</v>
          </cell>
          <cell r="E1201" t="str">
            <v>Ngaoundere</v>
          </cell>
        </row>
        <row r="1202">
          <cell r="D1202" t="str">
            <v>LIT_246</v>
          </cell>
          <cell r="E1202" t="str">
            <v>Douala</v>
          </cell>
        </row>
        <row r="1203">
          <cell r="D1203" t="str">
            <v>CTR_951</v>
          </cell>
          <cell r="E1203" t="str">
            <v>Yaounde</v>
          </cell>
        </row>
        <row r="1204">
          <cell r="D1204" t="str">
            <v>LIT_435</v>
          </cell>
          <cell r="E1204" t="str">
            <v>Douala</v>
          </cell>
        </row>
        <row r="1205">
          <cell r="D1205" t="str">
            <v>NRD_159</v>
          </cell>
          <cell r="E1205" t="str">
            <v>Garoua</v>
          </cell>
        </row>
        <row r="1206">
          <cell r="D1206" t="str">
            <v>LIT_099</v>
          </cell>
          <cell r="E1206" t="str">
            <v>Douala</v>
          </cell>
        </row>
        <row r="1207">
          <cell r="D1207" t="str">
            <v>OST_219</v>
          </cell>
          <cell r="E1207" t="str">
            <v>OUEST</v>
          </cell>
        </row>
        <row r="1208">
          <cell r="D1208" t="str">
            <v>CTR_552</v>
          </cell>
          <cell r="E1208" t="str">
            <v>Yaounde</v>
          </cell>
        </row>
        <row r="1209">
          <cell r="D1209" t="str">
            <v>LIT_624</v>
          </cell>
          <cell r="E1209" t="str">
            <v>Douala</v>
          </cell>
        </row>
        <row r="1210">
          <cell r="D1210" t="str">
            <v>OST_047</v>
          </cell>
          <cell r="E1210" t="str">
            <v>OUEST</v>
          </cell>
        </row>
        <row r="1211">
          <cell r="D1211" t="str">
            <v>LIT_418</v>
          </cell>
          <cell r="E1211" t="str">
            <v>Douala</v>
          </cell>
        </row>
        <row r="1212">
          <cell r="D1212" t="str">
            <v>CTR_373</v>
          </cell>
          <cell r="E1212" t="str">
            <v>Yaounde</v>
          </cell>
        </row>
        <row r="1213">
          <cell r="D1213" t="str">
            <v>NRD_063</v>
          </cell>
          <cell r="E1213" t="str">
            <v>Garoua</v>
          </cell>
        </row>
        <row r="1214">
          <cell r="D1214" t="str">
            <v>NRD_140</v>
          </cell>
          <cell r="E1214" t="str">
            <v>Garoua</v>
          </cell>
        </row>
        <row r="1215">
          <cell r="D1215" t="str">
            <v>ADM_087</v>
          </cell>
          <cell r="E1215" t="str">
            <v>Ngaoundere</v>
          </cell>
        </row>
        <row r="1216">
          <cell r="D1216" t="str">
            <v>NRD_186</v>
          </cell>
          <cell r="E1216" t="str">
            <v>Garoua</v>
          </cell>
        </row>
        <row r="1217">
          <cell r="D1217" t="str">
            <v>LIT_406</v>
          </cell>
          <cell r="E1217" t="str">
            <v>Douala</v>
          </cell>
        </row>
        <row r="1218">
          <cell r="D1218" t="str">
            <v>EXN_170</v>
          </cell>
          <cell r="E1218" t="str">
            <v>Maroua</v>
          </cell>
        </row>
        <row r="1219">
          <cell r="D1219" t="str">
            <v>NRD_065</v>
          </cell>
          <cell r="E1219" t="str">
            <v>Garoua</v>
          </cell>
        </row>
        <row r="1220">
          <cell r="D1220" t="str">
            <v>EXN_092</v>
          </cell>
          <cell r="E1220" t="str">
            <v>Maroua</v>
          </cell>
        </row>
        <row r="1221">
          <cell r="D1221" t="str">
            <v>LIT_443</v>
          </cell>
          <cell r="E1221" t="str">
            <v>Douala</v>
          </cell>
        </row>
        <row r="1222">
          <cell r="D1222" t="str">
            <v>LIT_412</v>
          </cell>
          <cell r="E1222" t="str">
            <v>Douala</v>
          </cell>
        </row>
        <row r="1223">
          <cell r="D1223" t="str">
            <v>SUO_110</v>
          </cell>
          <cell r="E1223" t="str">
            <v>SUD-OUEST</v>
          </cell>
        </row>
        <row r="1224">
          <cell r="D1224" t="str">
            <v>LIT_626</v>
          </cell>
          <cell r="E1224" t="str">
            <v>Douala</v>
          </cell>
        </row>
        <row r="1225">
          <cell r="D1225" t="str">
            <v>NRD_178</v>
          </cell>
          <cell r="E1225" t="str">
            <v>NORD</v>
          </cell>
        </row>
        <row r="1226">
          <cell r="D1226" t="str">
            <v>OST_223</v>
          </cell>
          <cell r="E1226" t="str">
            <v>Bafoussam</v>
          </cell>
        </row>
        <row r="1227">
          <cell r="D1227" t="str">
            <v>EXN_094</v>
          </cell>
          <cell r="E1227" t="str">
            <v>EXTREME-NORD</v>
          </cell>
        </row>
        <row r="1228">
          <cell r="D1228" t="str">
            <v>CTR_033</v>
          </cell>
          <cell r="E1228" t="str">
            <v>CENTRE</v>
          </cell>
        </row>
        <row r="1229">
          <cell r="D1229" t="str">
            <v>SUD_080</v>
          </cell>
          <cell r="E1229" t="str">
            <v>LITTORAL</v>
          </cell>
        </row>
        <row r="1230">
          <cell r="D1230" t="str">
            <v>LIT_323</v>
          </cell>
          <cell r="E1230" t="str">
            <v>LITTORAL</v>
          </cell>
        </row>
        <row r="1231">
          <cell r="D1231" t="str">
            <v>CTR_180</v>
          </cell>
          <cell r="E1231" t="str">
            <v>CENTRE</v>
          </cell>
        </row>
        <row r="1232">
          <cell r="D1232" t="str">
            <v>ADM_051</v>
          </cell>
          <cell r="E1232" t="str">
            <v>ADAMAOUA</v>
          </cell>
        </row>
        <row r="1233">
          <cell r="D1233" t="str">
            <v>EXN_115</v>
          </cell>
          <cell r="E1233" t="str">
            <v>Maroua</v>
          </cell>
        </row>
        <row r="1234">
          <cell r="D1234" t="str">
            <v>ADM_171</v>
          </cell>
          <cell r="E1234" t="str">
            <v>ADAMAOUA</v>
          </cell>
        </row>
        <row r="1235">
          <cell r="D1235" t="str">
            <v>CTR_269</v>
          </cell>
          <cell r="E1235" t="str">
            <v>Yaounde</v>
          </cell>
        </row>
        <row r="1236">
          <cell r="D1236" t="str">
            <v>SUO_090</v>
          </cell>
          <cell r="E1236" t="str">
            <v>SUD-OUEST</v>
          </cell>
        </row>
        <row r="1237">
          <cell r="D1237" t="str">
            <v>SUO_039</v>
          </cell>
          <cell r="E1237" t="str">
            <v>SUD-OUEST</v>
          </cell>
        </row>
        <row r="1238">
          <cell r="D1238" t="str">
            <v>SUO_254</v>
          </cell>
          <cell r="E1238" t="str">
            <v>SUD-OUEST</v>
          </cell>
        </row>
        <row r="1239">
          <cell r="D1239" t="str">
            <v>OST_105</v>
          </cell>
          <cell r="E1239" t="str">
            <v>OUEST</v>
          </cell>
        </row>
        <row r="1240">
          <cell r="D1240" t="str">
            <v>LIT_548</v>
          </cell>
          <cell r="E1240" t="str">
            <v>Douala</v>
          </cell>
        </row>
        <row r="1241">
          <cell r="D1241" t="str">
            <v>LIT_288</v>
          </cell>
          <cell r="E1241" t="str">
            <v>LITTORAL</v>
          </cell>
        </row>
        <row r="1242">
          <cell r="D1242" t="str">
            <v>CTR_718</v>
          </cell>
          <cell r="E1242" t="str">
            <v>Yaounde</v>
          </cell>
        </row>
        <row r="1243">
          <cell r="D1243" t="str">
            <v>NRD_166</v>
          </cell>
          <cell r="E1243" t="str">
            <v>NORD</v>
          </cell>
        </row>
        <row r="1244">
          <cell r="D1244" t="str">
            <v>CTR_518</v>
          </cell>
          <cell r="E1244" t="str">
            <v>Yaounde</v>
          </cell>
        </row>
        <row r="1245">
          <cell r="D1245" t="str">
            <v>CTR_560</v>
          </cell>
          <cell r="E1245" t="str">
            <v>Yaounde</v>
          </cell>
        </row>
        <row r="1246">
          <cell r="D1246" t="str">
            <v>LIT_878</v>
          </cell>
          <cell r="E1246" t="str">
            <v>LITTORAL</v>
          </cell>
        </row>
        <row r="1247">
          <cell r="D1247" t="str">
            <v>NRD_094</v>
          </cell>
          <cell r="E1247" t="str">
            <v>Garoua</v>
          </cell>
        </row>
        <row r="1248">
          <cell r="D1248" t="str">
            <v>CTR_831</v>
          </cell>
          <cell r="E1248" t="str">
            <v>Yaounde</v>
          </cell>
        </row>
        <row r="1249">
          <cell r="D1249" t="str">
            <v>CTR_016</v>
          </cell>
          <cell r="E1249" t="str">
            <v>Yaounde</v>
          </cell>
        </row>
        <row r="1250">
          <cell r="D1250" t="str">
            <v>CTR_922</v>
          </cell>
          <cell r="E1250" t="str">
            <v>CENTRE</v>
          </cell>
        </row>
        <row r="1251">
          <cell r="D1251" t="str">
            <v>LIT_498</v>
          </cell>
          <cell r="E1251" t="str">
            <v>LITTORAL</v>
          </cell>
        </row>
        <row r="1252">
          <cell r="D1252" t="str">
            <v>LIT_051</v>
          </cell>
          <cell r="E1252" t="str">
            <v>LITTORAL</v>
          </cell>
        </row>
        <row r="1253">
          <cell r="D1253" t="str">
            <v>EXN_011</v>
          </cell>
          <cell r="E1253" t="str">
            <v>EXTREME-NORD</v>
          </cell>
        </row>
        <row r="1254">
          <cell r="D1254" t="str">
            <v>CTR_630</v>
          </cell>
          <cell r="E1254" t="str">
            <v>Yaounde</v>
          </cell>
        </row>
        <row r="1255">
          <cell r="D1255" t="str">
            <v>CTR_157</v>
          </cell>
          <cell r="E1255" t="str">
            <v>Yaounde</v>
          </cell>
        </row>
        <row r="1256">
          <cell r="D1256" t="str">
            <v>SUD_100</v>
          </cell>
          <cell r="E1256" t="str">
            <v>CENTRE</v>
          </cell>
        </row>
        <row r="1257">
          <cell r="D1257" t="str">
            <v>EST_060</v>
          </cell>
          <cell r="E1257" t="str">
            <v>CENTRE</v>
          </cell>
        </row>
        <row r="1258">
          <cell r="D1258" t="str">
            <v>CTR_080</v>
          </cell>
          <cell r="E1258" t="str">
            <v>Yaounde</v>
          </cell>
        </row>
        <row r="1259">
          <cell r="D1259" t="str">
            <v>NRD_175</v>
          </cell>
          <cell r="E1259" t="str">
            <v>Garoua</v>
          </cell>
        </row>
        <row r="1260">
          <cell r="D1260" t="str">
            <v>CTR_385</v>
          </cell>
          <cell r="E1260" t="str">
            <v>CENTRE</v>
          </cell>
        </row>
        <row r="1261">
          <cell r="D1261" t="str">
            <v>CTR_447</v>
          </cell>
          <cell r="E1261" t="str">
            <v>Yaounde</v>
          </cell>
        </row>
        <row r="1262">
          <cell r="D1262" t="str">
            <v>CTR_215</v>
          </cell>
          <cell r="E1262" t="str">
            <v>Yaounde</v>
          </cell>
        </row>
        <row r="1263">
          <cell r="D1263" t="str">
            <v>SUO_008</v>
          </cell>
          <cell r="E1263" t="str">
            <v>SUD-OUEST</v>
          </cell>
        </row>
        <row r="1264">
          <cell r="D1264" t="str">
            <v>LIT_016</v>
          </cell>
          <cell r="E1264" t="str">
            <v>LITTORAL</v>
          </cell>
        </row>
        <row r="1265">
          <cell r="D1265" t="str">
            <v>CTR_307</v>
          </cell>
          <cell r="E1265" t="str">
            <v>CENTRE</v>
          </cell>
        </row>
        <row r="1266">
          <cell r="D1266" t="str">
            <v>CTR_575</v>
          </cell>
          <cell r="E1266" t="str">
            <v>Yaounde</v>
          </cell>
        </row>
        <row r="1267">
          <cell r="D1267" t="str">
            <v>CTR_720</v>
          </cell>
          <cell r="E1267" t="str">
            <v>Yaounde</v>
          </cell>
        </row>
        <row r="1268">
          <cell r="D1268" t="str">
            <v>CTR_646</v>
          </cell>
          <cell r="E1268" t="str">
            <v>Yaounde</v>
          </cell>
        </row>
        <row r="1269">
          <cell r="D1269" t="str">
            <v>CTR_936</v>
          </cell>
          <cell r="E1269" t="str">
            <v>Yaounde</v>
          </cell>
        </row>
        <row r="1270">
          <cell r="D1270" t="str">
            <v>CTR_730</v>
          </cell>
          <cell r="E1270" t="str">
            <v>Yaounde</v>
          </cell>
        </row>
        <row r="1271">
          <cell r="D1271" t="str">
            <v>CTR_138</v>
          </cell>
          <cell r="E1271" t="str">
            <v>CENTRE</v>
          </cell>
        </row>
        <row r="1272">
          <cell r="D1272" t="str">
            <v>CTR_090</v>
          </cell>
          <cell r="E1272" t="str">
            <v>Yaounde</v>
          </cell>
        </row>
        <row r="1273">
          <cell r="D1273" t="str">
            <v>LIT_621</v>
          </cell>
          <cell r="E1273" t="str">
            <v>Douala</v>
          </cell>
        </row>
        <row r="1274">
          <cell r="D1274" t="str">
            <v>LIT_061</v>
          </cell>
          <cell r="E1274" t="str">
            <v>Douala</v>
          </cell>
        </row>
        <row r="1275">
          <cell r="D1275" t="str">
            <v>OST_119</v>
          </cell>
          <cell r="E1275" t="str">
            <v>Bafoussam</v>
          </cell>
        </row>
        <row r="1276">
          <cell r="D1276" t="str">
            <v>CTR_136</v>
          </cell>
          <cell r="E1276" t="str">
            <v>CENTRE</v>
          </cell>
        </row>
        <row r="1277">
          <cell r="D1277" t="str">
            <v>OST_215</v>
          </cell>
          <cell r="E1277" t="str">
            <v>OUEST</v>
          </cell>
        </row>
        <row r="1278">
          <cell r="D1278" t="str">
            <v>LIT_479</v>
          </cell>
          <cell r="E1278" t="str">
            <v>LITTORAL</v>
          </cell>
        </row>
        <row r="1279">
          <cell r="D1279" t="str">
            <v>OST_110</v>
          </cell>
          <cell r="E1279" t="str">
            <v>Bafoussam</v>
          </cell>
        </row>
        <row r="1280">
          <cell r="D1280" t="str">
            <v>SUO_196</v>
          </cell>
          <cell r="E1280" t="str">
            <v>SUD-OUEST</v>
          </cell>
        </row>
        <row r="1281">
          <cell r="D1281" t="str">
            <v>NRD_190</v>
          </cell>
          <cell r="E1281" t="str">
            <v>Garoua</v>
          </cell>
        </row>
        <row r="1282">
          <cell r="D1282" t="str">
            <v>CTR_207</v>
          </cell>
          <cell r="E1282" t="str">
            <v>Yaounde</v>
          </cell>
        </row>
        <row r="1283">
          <cell r="D1283" t="str">
            <v>CTR_273</v>
          </cell>
          <cell r="E1283" t="str">
            <v>Yaounde</v>
          </cell>
        </row>
        <row r="1284">
          <cell r="D1284" t="str">
            <v>LIT_073</v>
          </cell>
          <cell r="E1284" t="str">
            <v>Douala</v>
          </cell>
        </row>
        <row r="1285">
          <cell r="D1285" t="str">
            <v>LIT_442</v>
          </cell>
          <cell r="E1285" t="str">
            <v>Douala</v>
          </cell>
        </row>
        <row r="1286">
          <cell r="D1286" t="str">
            <v>LIT_748</v>
          </cell>
          <cell r="E1286" t="str">
            <v>Douala</v>
          </cell>
        </row>
        <row r="1287">
          <cell r="D1287" t="str">
            <v>LIT_682</v>
          </cell>
          <cell r="E1287" t="str">
            <v>Douala</v>
          </cell>
        </row>
        <row r="1288">
          <cell r="D1288" t="str">
            <v>LIT_790</v>
          </cell>
          <cell r="E1288" t="str">
            <v>douala</v>
          </cell>
        </row>
        <row r="1289">
          <cell r="D1289" t="str">
            <v>LIT_100</v>
          </cell>
          <cell r="E1289" t="str">
            <v>Douala</v>
          </cell>
        </row>
        <row r="1290">
          <cell r="D1290" t="str">
            <v>LIT_340</v>
          </cell>
          <cell r="E1290" t="str">
            <v>Douala</v>
          </cell>
        </row>
        <row r="1291">
          <cell r="D1291" t="str">
            <v>ADM_062</v>
          </cell>
          <cell r="E1291" t="str">
            <v>ADAMAOUA</v>
          </cell>
        </row>
        <row r="1292">
          <cell r="D1292" t="str">
            <v>CTR_642</v>
          </cell>
          <cell r="E1292" t="str">
            <v>Yaounde</v>
          </cell>
        </row>
        <row r="1293">
          <cell r="D1293" t="str">
            <v>CTR_721</v>
          </cell>
          <cell r="E1293" t="str">
            <v>Yaounde</v>
          </cell>
        </row>
        <row r="1294">
          <cell r="D1294" t="str">
            <v>CTR_040</v>
          </cell>
          <cell r="E1294" t="str">
            <v>Yaounde</v>
          </cell>
        </row>
        <row r="1295">
          <cell r="D1295" t="str">
            <v>CTR_251</v>
          </cell>
          <cell r="E1295" t="str">
            <v>Yaounde</v>
          </cell>
        </row>
        <row r="1296">
          <cell r="D1296" t="str">
            <v>LIT_639</v>
          </cell>
          <cell r="E1296" t="str">
            <v>Douala</v>
          </cell>
        </row>
        <row r="1297">
          <cell r="D1297" t="str">
            <v>CTR_070</v>
          </cell>
          <cell r="E1297" t="str">
            <v>Yaounde</v>
          </cell>
        </row>
        <row r="1298">
          <cell r="D1298" t="str">
            <v>LIT_871</v>
          </cell>
          <cell r="E1298" t="str">
            <v>Douala</v>
          </cell>
        </row>
        <row r="1299">
          <cell r="D1299" t="str">
            <v>CTR_038</v>
          </cell>
          <cell r="E1299" t="str">
            <v>Yaounde</v>
          </cell>
        </row>
        <row r="1300">
          <cell r="D1300" t="str">
            <v>LIT_757</v>
          </cell>
          <cell r="E1300" t="str">
            <v>Douala</v>
          </cell>
        </row>
        <row r="1301">
          <cell r="D1301" t="str">
            <v>LIT_410</v>
          </cell>
          <cell r="E1301" t="str">
            <v>Douala</v>
          </cell>
        </row>
        <row r="1302">
          <cell r="D1302" t="str">
            <v>CTR_104</v>
          </cell>
          <cell r="E1302" t="str">
            <v>Yaounde</v>
          </cell>
        </row>
        <row r="1303">
          <cell r="D1303" t="str">
            <v>NRD_096</v>
          </cell>
          <cell r="E1303" t="str">
            <v>NORD</v>
          </cell>
        </row>
        <row r="1304">
          <cell r="D1304" t="str">
            <v>LIT_758</v>
          </cell>
          <cell r="E1304" t="str">
            <v>Douala</v>
          </cell>
        </row>
        <row r="1305">
          <cell r="D1305" t="str">
            <v>LIT_617</v>
          </cell>
          <cell r="E1305" t="str">
            <v>LITTORAL</v>
          </cell>
        </row>
        <row r="1306">
          <cell r="D1306" t="str">
            <v>LIT_642</v>
          </cell>
          <cell r="E1306" t="str">
            <v>Douala</v>
          </cell>
        </row>
        <row r="1307">
          <cell r="D1307" t="str">
            <v>LIT_244</v>
          </cell>
          <cell r="E1307" t="str">
            <v>Douala</v>
          </cell>
        </row>
        <row r="1308">
          <cell r="D1308" t="str">
            <v>LIT_259</v>
          </cell>
          <cell r="E1308" t="str">
            <v>Douala</v>
          </cell>
        </row>
        <row r="1309">
          <cell r="D1309" t="str">
            <v>CTR_591</v>
          </cell>
          <cell r="E1309" t="str">
            <v>Yaounde</v>
          </cell>
        </row>
        <row r="1310">
          <cell r="D1310" t="str">
            <v>NRD_058</v>
          </cell>
          <cell r="E1310" t="str">
            <v>NORD</v>
          </cell>
        </row>
        <row r="1311">
          <cell r="D1311" t="str">
            <v>EXN_069</v>
          </cell>
          <cell r="E1311" t="str">
            <v>EXTREME-NORD</v>
          </cell>
        </row>
        <row r="1312">
          <cell r="D1312" t="str">
            <v>NRD_132</v>
          </cell>
          <cell r="E1312" t="str">
            <v>NORD</v>
          </cell>
        </row>
        <row r="1313">
          <cell r="D1313" t="str">
            <v>LIT_141</v>
          </cell>
          <cell r="E1313" t="str">
            <v>Douala</v>
          </cell>
        </row>
        <row r="1314">
          <cell r="D1314" t="str">
            <v>CTR_540</v>
          </cell>
          <cell r="E1314" t="str">
            <v>Yaounde</v>
          </cell>
        </row>
        <row r="1315">
          <cell r="D1315" t="str">
            <v>OST_109</v>
          </cell>
          <cell r="E1315" t="str">
            <v>Bafoussam</v>
          </cell>
        </row>
        <row r="1316">
          <cell r="D1316" t="str">
            <v>LIT_221</v>
          </cell>
          <cell r="E1316" t="str">
            <v>Douala</v>
          </cell>
        </row>
        <row r="1317">
          <cell r="D1317" t="str">
            <v>OST_001</v>
          </cell>
          <cell r="E1317" t="str">
            <v>Bafoussam</v>
          </cell>
        </row>
        <row r="1318">
          <cell r="D1318" t="str">
            <v>ADM_017</v>
          </cell>
          <cell r="E1318" t="str">
            <v>Ngaoundere</v>
          </cell>
        </row>
        <row r="1319">
          <cell r="D1319" t="str">
            <v>EXN_004</v>
          </cell>
          <cell r="E1319" t="str">
            <v>EXTREME-NORD</v>
          </cell>
        </row>
        <row r="1320">
          <cell r="D1320" t="str">
            <v>LIT_290</v>
          </cell>
          <cell r="E1320" t="str">
            <v>Douala</v>
          </cell>
        </row>
        <row r="1321">
          <cell r="D1321" t="str">
            <v>LIT_453</v>
          </cell>
          <cell r="E1321" t="str">
            <v>Douala</v>
          </cell>
        </row>
        <row r="1322">
          <cell r="D1322" t="str">
            <v>LIT_581</v>
          </cell>
          <cell r="E1322" t="str">
            <v>Douala</v>
          </cell>
        </row>
        <row r="1323">
          <cell r="D1323" t="str">
            <v>EXN_182</v>
          </cell>
          <cell r="E1323" t="str">
            <v>EXTREME-NORD</v>
          </cell>
        </row>
        <row r="1324">
          <cell r="D1324" t="str">
            <v>LIT_485</v>
          </cell>
          <cell r="E1324" t="str">
            <v>Douala</v>
          </cell>
        </row>
        <row r="1325">
          <cell r="D1325" t="str">
            <v>EXN_003</v>
          </cell>
          <cell r="E1325" t="str">
            <v>EXTREME-NORD</v>
          </cell>
        </row>
        <row r="1326">
          <cell r="D1326" t="str">
            <v>LIT_071</v>
          </cell>
          <cell r="E1326" t="str">
            <v>LITTORAL</v>
          </cell>
        </row>
        <row r="1327">
          <cell r="D1327" t="str">
            <v>LIT_705</v>
          </cell>
          <cell r="E1327" t="str">
            <v>Douala</v>
          </cell>
        </row>
        <row r="1328">
          <cell r="D1328" t="str">
            <v>LIT_708</v>
          </cell>
          <cell r="E1328" t="str">
            <v>Douala</v>
          </cell>
        </row>
        <row r="1329">
          <cell r="D1329" t="str">
            <v>LIT_502</v>
          </cell>
          <cell r="E1329" t="str">
            <v>LITTORAL</v>
          </cell>
        </row>
        <row r="1330">
          <cell r="D1330" t="str">
            <v>EST_112</v>
          </cell>
          <cell r="E1330" t="str">
            <v>CENTRE</v>
          </cell>
        </row>
        <row r="1331">
          <cell r="D1331" t="str">
            <v>EST_107</v>
          </cell>
          <cell r="E1331" t="str">
            <v>CENTRE</v>
          </cell>
        </row>
        <row r="1332">
          <cell r="D1332" t="str">
            <v>NRD_085</v>
          </cell>
          <cell r="E1332" t="str">
            <v>Garoua</v>
          </cell>
        </row>
        <row r="1333">
          <cell r="D1333" t="str">
            <v>NRD_189</v>
          </cell>
          <cell r="E1333" t="str">
            <v>Garoua</v>
          </cell>
        </row>
        <row r="1334">
          <cell r="D1334" t="str">
            <v>NRD_116</v>
          </cell>
          <cell r="E1334" t="str">
            <v>Garoua</v>
          </cell>
        </row>
        <row r="1335">
          <cell r="D1335" t="str">
            <v>CTR_708</v>
          </cell>
          <cell r="E1335" t="str">
            <v>Yaounde</v>
          </cell>
        </row>
        <row r="1336">
          <cell r="D1336" t="str">
            <v>SUD_258</v>
          </cell>
          <cell r="E1336" t="str">
            <v>CENTRE</v>
          </cell>
        </row>
        <row r="1337">
          <cell r="D1337" t="str">
            <v>SUD_018</v>
          </cell>
          <cell r="E1337" t="str">
            <v>CENTRE</v>
          </cell>
        </row>
        <row r="1338">
          <cell r="D1338" t="str">
            <v>SUD_228</v>
          </cell>
          <cell r="E1338" t="str">
            <v>CENTRE</v>
          </cell>
        </row>
        <row r="1339">
          <cell r="D1339" t="str">
            <v>SUD_260</v>
          </cell>
          <cell r="E1339" t="str">
            <v>CENTRE</v>
          </cell>
        </row>
        <row r="1340">
          <cell r="D1340" t="str">
            <v>SUD_103</v>
          </cell>
          <cell r="E1340" t="str">
            <v>CENTRE</v>
          </cell>
        </row>
        <row r="1341">
          <cell r="D1341" t="str">
            <v>SUO_136</v>
          </cell>
          <cell r="E1341" t="str">
            <v>SUD-OUEST</v>
          </cell>
        </row>
        <row r="1342">
          <cell r="D1342" t="str">
            <v>CTR_981</v>
          </cell>
          <cell r="E1342" t="str">
            <v>CENTRE</v>
          </cell>
        </row>
        <row r="1343">
          <cell r="D1343" t="str">
            <v>EXN_212</v>
          </cell>
          <cell r="E1343" t="str">
            <v>Maroua</v>
          </cell>
        </row>
        <row r="1344">
          <cell r="D1344" t="str">
            <v>SUO_108</v>
          </cell>
          <cell r="E1344" t="str">
            <v>SUD-OUEST</v>
          </cell>
        </row>
        <row r="1345">
          <cell r="D1345" t="str">
            <v>ADM_158</v>
          </cell>
          <cell r="E1345" t="str">
            <v>Ngaoundere</v>
          </cell>
        </row>
        <row r="1346">
          <cell r="D1346" t="str">
            <v>ADM_094</v>
          </cell>
          <cell r="E1346" t="str">
            <v>ADAMAOUA</v>
          </cell>
        </row>
        <row r="1347">
          <cell r="D1347" t="str">
            <v>ADM_111</v>
          </cell>
          <cell r="E1347" t="str">
            <v>ADAMAOUA</v>
          </cell>
        </row>
        <row r="1348">
          <cell r="D1348" t="str">
            <v>ADM_093</v>
          </cell>
          <cell r="E1348" t="str">
            <v>ADAMAOUA</v>
          </cell>
        </row>
        <row r="1349">
          <cell r="D1349" t="str">
            <v>ADM_157</v>
          </cell>
          <cell r="E1349" t="str">
            <v>Ngaoundere</v>
          </cell>
        </row>
        <row r="1350">
          <cell r="D1350" t="str">
            <v>OST_043</v>
          </cell>
          <cell r="E1350" t="str">
            <v>OUEST</v>
          </cell>
        </row>
        <row r="1351">
          <cell r="D1351" t="str">
            <v>ADM_072</v>
          </cell>
          <cell r="E1351" t="str">
            <v>Ngaoundere</v>
          </cell>
        </row>
        <row r="1352">
          <cell r="D1352" t="str">
            <v>CTR_098</v>
          </cell>
          <cell r="E1352" t="str">
            <v>CENTRE</v>
          </cell>
        </row>
        <row r="1353">
          <cell r="D1353" t="str">
            <v>SUO_260</v>
          </cell>
          <cell r="E1353" t="str">
            <v>SUD-OUEST</v>
          </cell>
        </row>
        <row r="1354">
          <cell r="D1354" t="str">
            <v>CTR_453</v>
          </cell>
          <cell r="E1354" t="str">
            <v>CENTRE</v>
          </cell>
        </row>
        <row r="1355">
          <cell r="D1355" t="str">
            <v>CTR_452</v>
          </cell>
          <cell r="E1355" t="str">
            <v>CENTRE</v>
          </cell>
        </row>
        <row r="1356">
          <cell r="D1356" t="str">
            <v>ADM_079</v>
          </cell>
          <cell r="E1356" t="str">
            <v>ADAMAOUA</v>
          </cell>
        </row>
        <row r="1357">
          <cell r="D1357" t="str">
            <v>NRD_125</v>
          </cell>
          <cell r="E1357" t="str">
            <v>NORD</v>
          </cell>
        </row>
        <row r="1358">
          <cell r="D1358" t="str">
            <v>LIT_404</v>
          </cell>
          <cell r="E1358" t="str">
            <v>Douala</v>
          </cell>
        </row>
        <row r="1359">
          <cell r="D1359" t="str">
            <v>LIT_577</v>
          </cell>
          <cell r="E1359" t="str">
            <v>Douala</v>
          </cell>
        </row>
        <row r="1360">
          <cell r="D1360" t="str">
            <v>LIT_291</v>
          </cell>
          <cell r="E1360" t="str">
            <v>Douala</v>
          </cell>
        </row>
        <row r="1361">
          <cell r="D1361" t="str">
            <v>NRD_027</v>
          </cell>
          <cell r="E1361" t="str">
            <v>NORD</v>
          </cell>
        </row>
        <row r="1362">
          <cell r="D1362" t="str">
            <v>OST_233</v>
          </cell>
          <cell r="E1362" t="str">
            <v>OUEST</v>
          </cell>
        </row>
        <row r="1363">
          <cell r="D1363" t="str">
            <v>SUD_083</v>
          </cell>
          <cell r="E1363" t="str">
            <v>CENTRE</v>
          </cell>
        </row>
        <row r="1364">
          <cell r="D1364" t="str">
            <v>SUD_172</v>
          </cell>
          <cell r="E1364" t="str">
            <v>CENTRE</v>
          </cell>
        </row>
        <row r="1365">
          <cell r="D1365" t="str">
            <v>SUD_233</v>
          </cell>
          <cell r="E1365" t="str">
            <v>CENTRE</v>
          </cell>
        </row>
        <row r="1366">
          <cell r="D1366" t="str">
            <v>SUD_006</v>
          </cell>
          <cell r="E1366" t="str">
            <v>LITTORAL</v>
          </cell>
        </row>
        <row r="1367">
          <cell r="D1367" t="str">
            <v>LIT_658</v>
          </cell>
          <cell r="E1367" t="str">
            <v>LITTORAL</v>
          </cell>
        </row>
        <row r="1368">
          <cell r="D1368" t="str">
            <v>LIT_489</v>
          </cell>
          <cell r="E1368" t="str">
            <v>Douala</v>
          </cell>
        </row>
        <row r="1369">
          <cell r="D1369" t="str">
            <v>SUD_227</v>
          </cell>
          <cell r="E1369" t="str">
            <v>CENTRE</v>
          </cell>
        </row>
        <row r="1370">
          <cell r="D1370" t="str">
            <v>OST_135</v>
          </cell>
          <cell r="E1370" t="str">
            <v>Bafoussam</v>
          </cell>
        </row>
        <row r="1371">
          <cell r="D1371" t="str">
            <v>CTR_074</v>
          </cell>
          <cell r="E1371" t="str">
            <v>Yaounde</v>
          </cell>
        </row>
        <row r="1372">
          <cell r="D1372" t="str">
            <v>LIT_024</v>
          </cell>
          <cell r="E1372" t="str">
            <v>Douala</v>
          </cell>
        </row>
        <row r="1373">
          <cell r="D1373" t="str">
            <v>LIT_599</v>
          </cell>
          <cell r="E1373" t="str">
            <v>Douala</v>
          </cell>
        </row>
        <row r="1374">
          <cell r="D1374" t="str">
            <v>EXN_064</v>
          </cell>
          <cell r="E1374" t="str">
            <v>EXTREME-NORD</v>
          </cell>
        </row>
        <row r="1375">
          <cell r="D1375" t="str">
            <v>OST_232</v>
          </cell>
          <cell r="E1375" t="str">
            <v>Bafoussam</v>
          </cell>
        </row>
        <row r="1376">
          <cell r="D1376" t="str">
            <v>EXN_031</v>
          </cell>
          <cell r="E1376" t="str">
            <v>EXTREME-NORD</v>
          </cell>
        </row>
        <row r="1377">
          <cell r="D1377" t="str">
            <v>EXN_138</v>
          </cell>
          <cell r="E1377" t="str">
            <v>EXTREME-NORD</v>
          </cell>
        </row>
        <row r="1378">
          <cell r="D1378" t="str">
            <v>LIT_059</v>
          </cell>
          <cell r="E1378" t="str">
            <v>Douala</v>
          </cell>
        </row>
        <row r="1379">
          <cell r="D1379" t="str">
            <v>SUD_160</v>
          </cell>
          <cell r="E1379" t="str">
            <v>CENTRE</v>
          </cell>
        </row>
        <row r="1380">
          <cell r="D1380" t="str">
            <v>SUD_206</v>
          </cell>
          <cell r="E1380" t="str">
            <v>CENTRE</v>
          </cell>
        </row>
        <row r="1381">
          <cell r="D1381" t="str">
            <v>SUD_162</v>
          </cell>
          <cell r="E1381" t="str">
            <v>CENTRE</v>
          </cell>
        </row>
        <row r="1382">
          <cell r="D1382" t="str">
            <v>EXN_002</v>
          </cell>
          <cell r="E1382" t="str">
            <v>Maroua</v>
          </cell>
        </row>
        <row r="1383">
          <cell r="D1383" t="str">
            <v>ADM_115</v>
          </cell>
          <cell r="E1383" t="str">
            <v>Ngaoundere</v>
          </cell>
        </row>
        <row r="1384">
          <cell r="D1384" t="str">
            <v>SUD_057</v>
          </cell>
          <cell r="E1384" t="str">
            <v>CENTRE</v>
          </cell>
        </row>
        <row r="1385">
          <cell r="D1385" t="str">
            <v>LIT_371</v>
          </cell>
          <cell r="E1385" t="str">
            <v>Douala</v>
          </cell>
        </row>
        <row r="1386">
          <cell r="D1386" t="str">
            <v>LIT_014</v>
          </cell>
          <cell r="E1386" t="str">
            <v>Douala</v>
          </cell>
        </row>
        <row r="1387">
          <cell r="D1387" t="str">
            <v>LIT_325</v>
          </cell>
          <cell r="E1387" t="str">
            <v>Douala</v>
          </cell>
        </row>
        <row r="1388">
          <cell r="D1388" t="str">
            <v>LIT_047</v>
          </cell>
          <cell r="E1388" t="str">
            <v>Douala</v>
          </cell>
        </row>
        <row r="1389">
          <cell r="D1389" t="str">
            <v>EST_040</v>
          </cell>
          <cell r="E1389" t="str">
            <v>CENTRE</v>
          </cell>
        </row>
        <row r="1390">
          <cell r="D1390" t="str">
            <v>LIT_433</v>
          </cell>
          <cell r="E1390" t="str">
            <v>Douala</v>
          </cell>
        </row>
        <row r="1391">
          <cell r="D1391" t="str">
            <v>LIT_579</v>
          </cell>
          <cell r="E1391" t="str">
            <v>Douala</v>
          </cell>
        </row>
        <row r="1392">
          <cell r="D1392" t="str">
            <v>CTR_339</v>
          </cell>
          <cell r="E1392" t="str">
            <v>Yaounde</v>
          </cell>
        </row>
        <row r="1393">
          <cell r="D1393" t="str">
            <v>CTR_387</v>
          </cell>
          <cell r="E1393" t="str">
            <v>Yaounde</v>
          </cell>
        </row>
        <row r="1394">
          <cell r="D1394" t="str">
            <v>OST_145</v>
          </cell>
          <cell r="E1394" t="str">
            <v>OUEST</v>
          </cell>
        </row>
        <row r="1395">
          <cell r="D1395" t="str">
            <v>SUD_223</v>
          </cell>
          <cell r="E1395" t="str">
            <v>CENTRE</v>
          </cell>
        </row>
        <row r="1396">
          <cell r="D1396" t="str">
            <v>LIT_583</v>
          </cell>
          <cell r="E1396" t="str">
            <v>LITTORAL</v>
          </cell>
        </row>
        <row r="1397">
          <cell r="D1397" t="str">
            <v>LIT_181</v>
          </cell>
          <cell r="E1397" t="str">
            <v>Douala</v>
          </cell>
        </row>
        <row r="1398">
          <cell r="D1398" t="str">
            <v>LIT_862</v>
          </cell>
          <cell r="E1398" t="str">
            <v>Douala</v>
          </cell>
        </row>
        <row r="1399">
          <cell r="D1399" t="str">
            <v>LIT_645</v>
          </cell>
          <cell r="E1399" t="str">
            <v>Douala</v>
          </cell>
        </row>
        <row r="1400">
          <cell r="D1400" t="str">
            <v>SUO_077</v>
          </cell>
          <cell r="E1400" t="str">
            <v>SUD-OUEST</v>
          </cell>
        </row>
        <row r="1401">
          <cell r="D1401" t="str">
            <v>LIT_683</v>
          </cell>
          <cell r="E1401" t="str">
            <v>Douala</v>
          </cell>
        </row>
        <row r="1402">
          <cell r="D1402" t="str">
            <v>EXN_117</v>
          </cell>
          <cell r="E1402" t="str">
            <v>Maroua</v>
          </cell>
        </row>
        <row r="1403">
          <cell r="D1403" t="str">
            <v>SUO_166</v>
          </cell>
          <cell r="E1403" t="str">
            <v>SUD-OUEST</v>
          </cell>
        </row>
        <row r="1404">
          <cell r="D1404" t="str">
            <v>SUO_011</v>
          </cell>
          <cell r="E1404" t="str">
            <v>SUD-OUEST</v>
          </cell>
        </row>
        <row r="1405">
          <cell r="D1405" t="str">
            <v>EST_064</v>
          </cell>
          <cell r="E1405" t="str">
            <v>CENTRE</v>
          </cell>
        </row>
        <row r="1406">
          <cell r="D1406" t="str">
            <v>SUO_193</v>
          </cell>
          <cell r="E1406" t="str">
            <v>SUD-OUEST</v>
          </cell>
        </row>
        <row r="1407">
          <cell r="D1407" t="str">
            <v>LIT_186</v>
          </cell>
          <cell r="E1407" t="str">
            <v>LITTORAL</v>
          </cell>
        </row>
        <row r="1408">
          <cell r="D1408" t="str">
            <v>EST_088</v>
          </cell>
          <cell r="E1408" t="str">
            <v>CENTRE</v>
          </cell>
        </row>
        <row r="1409">
          <cell r="D1409" t="str">
            <v>CTR_425</v>
          </cell>
          <cell r="E1409" t="str">
            <v>Yaounde</v>
          </cell>
        </row>
        <row r="1410">
          <cell r="D1410" t="str">
            <v>CTR_563</v>
          </cell>
          <cell r="E1410" t="str">
            <v>Yaounde</v>
          </cell>
        </row>
        <row r="1411">
          <cell r="D1411" t="str">
            <v>CTR_448</v>
          </cell>
          <cell r="E1411" t="str">
            <v>Yaounde</v>
          </cell>
        </row>
        <row r="1412">
          <cell r="D1412" t="str">
            <v>CTR_326</v>
          </cell>
          <cell r="E1412" t="str">
            <v>Yaounde</v>
          </cell>
        </row>
        <row r="1413">
          <cell r="D1413" t="str">
            <v>CTR_383</v>
          </cell>
          <cell r="E1413" t="str">
            <v>Yaounde</v>
          </cell>
        </row>
        <row r="1414">
          <cell r="D1414" t="str">
            <v>CTR_211</v>
          </cell>
          <cell r="E1414" t="str">
            <v>Yaounde</v>
          </cell>
        </row>
        <row r="1415">
          <cell r="D1415" t="str">
            <v>CTR_476</v>
          </cell>
          <cell r="E1415" t="str">
            <v>Yaounde</v>
          </cell>
        </row>
        <row r="1416">
          <cell r="D1416" t="str">
            <v>CTR_255</v>
          </cell>
          <cell r="E1416" t="str">
            <v>Yaounde</v>
          </cell>
        </row>
        <row r="1417">
          <cell r="D1417" t="str">
            <v>CTR_122</v>
          </cell>
          <cell r="E1417" t="str">
            <v>Yaounde</v>
          </cell>
        </row>
        <row r="1418">
          <cell r="D1418" t="str">
            <v>CTR_249</v>
          </cell>
          <cell r="E1418" t="str">
            <v>Yaounde</v>
          </cell>
        </row>
        <row r="1419">
          <cell r="D1419" t="str">
            <v>CTR_538</v>
          </cell>
          <cell r="E1419" t="str">
            <v>Yaounde</v>
          </cell>
        </row>
        <row r="1420">
          <cell r="D1420" t="str">
            <v>CTR_194</v>
          </cell>
          <cell r="E1420" t="str">
            <v>Yaounde</v>
          </cell>
        </row>
        <row r="1421">
          <cell r="D1421" t="str">
            <v>CTR_031</v>
          </cell>
          <cell r="E1421" t="str">
            <v>Yaounde</v>
          </cell>
        </row>
        <row r="1422">
          <cell r="D1422" t="str">
            <v>CTR_327</v>
          </cell>
          <cell r="E1422" t="str">
            <v>Yaounde</v>
          </cell>
        </row>
        <row r="1423">
          <cell r="D1423" t="str">
            <v>CTR_105</v>
          </cell>
          <cell r="E1423" t="str">
            <v>Yaounde</v>
          </cell>
        </row>
        <row r="1424">
          <cell r="D1424" t="str">
            <v>CTR_333</v>
          </cell>
          <cell r="E1424" t="str">
            <v>Yaounde</v>
          </cell>
        </row>
        <row r="1425">
          <cell r="D1425" t="str">
            <v>CTR_259</v>
          </cell>
          <cell r="E1425" t="str">
            <v>Yaounde</v>
          </cell>
        </row>
        <row r="1426">
          <cell r="D1426" t="str">
            <v>CTR_088</v>
          </cell>
          <cell r="E1426" t="str">
            <v>Yaounde</v>
          </cell>
        </row>
        <row r="1427">
          <cell r="D1427" t="str">
            <v>CTR_372</v>
          </cell>
          <cell r="E1427" t="str">
            <v>Yaounde</v>
          </cell>
        </row>
        <row r="1428">
          <cell r="D1428" t="str">
            <v>CTR_794</v>
          </cell>
          <cell r="E1428" t="str">
            <v>Yaounde</v>
          </cell>
        </row>
        <row r="1429">
          <cell r="D1429" t="str">
            <v>CTR_632</v>
          </cell>
          <cell r="E1429" t="str">
            <v>Yaounde</v>
          </cell>
        </row>
        <row r="1430">
          <cell r="D1430" t="str">
            <v>CTR_661</v>
          </cell>
          <cell r="E1430" t="str">
            <v>Yaounde</v>
          </cell>
        </row>
        <row r="1431">
          <cell r="D1431" t="str">
            <v>CTR_557</v>
          </cell>
          <cell r="E1431" t="str">
            <v>Yaounde</v>
          </cell>
        </row>
        <row r="1432">
          <cell r="D1432" t="str">
            <v>CTR_149</v>
          </cell>
          <cell r="E1432" t="str">
            <v>Yaounde</v>
          </cell>
        </row>
        <row r="1433">
          <cell r="D1433" t="str">
            <v>CTR_123</v>
          </cell>
          <cell r="E1433" t="str">
            <v>Yaounde</v>
          </cell>
        </row>
        <row r="1434">
          <cell r="D1434" t="str">
            <v>CTR_576</v>
          </cell>
          <cell r="E1434" t="str">
            <v>Yaounde</v>
          </cell>
        </row>
        <row r="1435">
          <cell r="D1435" t="str">
            <v>EST_061</v>
          </cell>
          <cell r="E1435" t="str">
            <v>CENTRE</v>
          </cell>
        </row>
        <row r="1436">
          <cell r="D1436" t="str">
            <v>CTR_950</v>
          </cell>
          <cell r="E1436" t="str">
            <v>Yaounde</v>
          </cell>
        </row>
        <row r="1437">
          <cell r="D1437" t="str">
            <v>CTR_331</v>
          </cell>
          <cell r="E1437" t="str">
            <v>Yaounde</v>
          </cell>
        </row>
        <row r="1438">
          <cell r="D1438" t="str">
            <v>CTR_422</v>
          </cell>
          <cell r="E1438" t="str">
            <v>Yaounde</v>
          </cell>
        </row>
        <row r="1439">
          <cell r="D1439" t="str">
            <v>CTR_465</v>
          </cell>
          <cell r="E1439" t="str">
            <v>Yaounde</v>
          </cell>
        </row>
        <row r="1440">
          <cell r="D1440" t="str">
            <v>CTR_648</v>
          </cell>
          <cell r="E1440" t="str">
            <v>Yaounde</v>
          </cell>
        </row>
        <row r="1441">
          <cell r="D1441" t="str">
            <v>SUD_050</v>
          </cell>
          <cell r="E1441" t="str">
            <v>CENTRE</v>
          </cell>
        </row>
        <row r="1442">
          <cell r="D1442" t="str">
            <v>CTR_244</v>
          </cell>
          <cell r="E1442" t="str">
            <v>Yaounde</v>
          </cell>
        </row>
        <row r="1443">
          <cell r="D1443" t="str">
            <v>CTR_637</v>
          </cell>
          <cell r="E1443" t="str">
            <v>Yaounde</v>
          </cell>
        </row>
        <row r="1444">
          <cell r="D1444" t="str">
            <v>SUD_217</v>
          </cell>
          <cell r="E1444" t="str">
            <v>CENTRE</v>
          </cell>
        </row>
        <row r="1445">
          <cell r="D1445" t="str">
            <v>CTR_317</v>
          </cell>
          <cell r="E1445" t="str">
            <v>Yaounde</v>
          </cell>
        </row>
        <row r="1446">
          <cell r="D1446" t="str">
            <v>CTR_467</v>
          </cell>
          <cell r="E1446" t="str">
            <v>Yaounde</v>
          </cell>
        </row>
        <row r="1447">
          <cell r="D1447" t="str">
            <v>CTR_852</v>
          </cell>
          <cell r="E1447" t="str">
            <v>Yaounde</v>
          </cell>
        </row>
        <row r="1448">
          <cell r="D1448" t="str">
            <v>EST_144</v>
          </cell>
          <cell r="E1448" t="str">
            <v>CENTRE</v>
          </cell>
        </row>
        <row r="1449">
          <cell r="D1449" t="str">
            <v>CTR_524</v>
          </cell>
          <cell r="E1449" t="str">
            <v>Yaounde</v>
          </cell>
        </row>
        <row r="1450">
          <cell r="D1450" t="str">
            <v>SUD_082</v>
          </cell>
          <cell r="E1450" t="str">
            <v>CENTRE</v>
          </cell>
        </row>
        <row r="1451">
          <cell r="D1451" t="str">
            <v>CTR_848</v>
          </cell>
          <cell r="E1451" t="str">
            <v>Yaounde</v>
          </cell>
        </row>
        <row r="1452">
          <cell r="D1452" t="str">
            <v>CTR_210</v>
          </cell>
          <cell r="E1452" t="str">
            <v>Yaounde</v>
          </cell>
        </row>
        <row r="1453">
          <cell r="D1453" t="str">
            <v>CTR_084</v>
          </cell>
          <cell r="E1453" t="str">
            <v>Yaounde</v>
          </cell>
        </row>
        <row r="1454">
          <cell r="D1454" t="str">
            <v>EST_197</v>
          </cell>
          <cell r="E1454" t="str">
            <v>CENTRE</v>
          </cell>
        </row>
        <row r="1455">
          <cell r="D1455" t="str">
            <v>CTR_021</v>
          </cell>
          <cell r="E1455" t="str">
            <v>CENTRE</v>
          </cell>
        </row>
        <row r="1456">
          <cell r="D1456" t="str">
            <v>SUD_264</v>
          </cell>
          <cell r="E1456" t="str">
            <v>CENTRE</v>
          </cell>
        </row>
        <row r="1457">
          <cell r="D1457" t="str">
            <v>CTR_392</v>
          </cell>
          <cell r="E1457" t="str">
            <v>CENTRE</v>
          </cell>
        </row>
        <row r="1458">
          <cell r="D1458" t="str">
            <v>CTR_769</v>
          </cell>
          <cell r="E1458" t="str">
            <v>Yaounde</v>
          </cell>
        </row>
        <row r="1459">
          <cell r="D1459" t="str">
            <v>EXN_089</v>
          </cell>
          <cell r="E1459" t="str">
            <v>Maroua</v>
          </cell>
        </row>
        <row r="1460">
          <cell r="D1460" t="str">
            <v>CTR_761</v>
          </cell>
          <cell r="E1460" t="str">
            <v>Yaounde</v>
          </cell>
        </row>
        <row r="1461">
          <cell r="D1461" t="str">
            <v>EST_127</v>
          </cell>
          <cell r="E1461" t="str">
            <v>CENTRE</v>
          </cell>
        </row>
        <row r="1462">
          <cell r="D1462" t="str">
            <v>CTR_061</v>
          </cell>
          <cell r="E1462" t="str">
            <v>CENTRE</v>
          </cell>
        </row>
        <row r="1463">
          <cell r="D1463" t="str">
            <v>CTR_763</v>
          </cell>
          <cell r="E1463" t="str">
            <v>Yaounde</v>
          </cell>
        </row>
        <row r="1464">
          <cell r="D1464" t="str">
            <v>EST_032</v>
          </cell>
          <cell r="E1464" t="str">
            <v>CENTRE</v>
          </cell>
        </row>
        <row r="1465">
          <cell r="D1465" t="str">
            <v>CTR_713</v>
          </cell>
          <cell r="E1465" t="str">
            <v>Yaounde</v>
          </cell>
        </row>
        <row r="1466">
          <cell r="D1466" t="str">
            <v>CTR_535</v>
          </cell>
          <cell r="E1466" t="str">
            <v>Yaounde</v>
          </cell>
        </row>
        <row r="1467">
          <cell r="D1467" t="str">
            <v>EST_004</v>
          </cell>
          <cell r="E1467" t="str">
            <v>CENTRE</v>
          </cell>
        </row>
        <row r="1468">
          <cell r="D1468" t="str">
            <v>EST_128</v>
          </cell>
          <cell r="E1468" t="str">
            <v>CENTRE</v>
          </cell>
        </row>
        <row r="1469">
          <cell r="D1469" t="str">
            <v>CTR_213</v>
          </cell>
          <cell r="E1469" t="str">
            <v>Yaounde</v>
          </cell>
        </row>
        <row r="1470">
          <cell r="D1470" t="str">
            <v>CTR_723</v>
          </cell>
          <cell r="E1470" t="str">
            <v>Yaounde</v>
          </cell>
        </row>
        <row r="1471">
          <cell r="D1471" t="str">
            <v>CTR_285</v>
          </cell>
          <cell r="E1471" t="str">
            <v>Yaounde</v>
          </cell>
        </row>
        <row r="1472">
          <cell r="D1472" t="str">
            <v>CTR_381</v>
          </cell>
          <cell r="E1472" t="str">
            <v>Yaounde</v>
          </cell>
        </row>
        <row r="1473">
          <cell r="D1473" t="str">
            <v>CTR_482</v>
          </cell>
          <cell r="E1473" t="str">
            <v>Yaounde</v>
          </cell>
        </row>
        <row r="1474">
          <cell r="D1474" t="str">
            <v>CTR_129</v>
          </cell>
          <cell r="E1474" t="str">
            <v>Yaounde</v>
          </cell>
        </row>
        <row r="1475">
          <cell r="D1475" t="str">
            <v>CTR_265</v>
          </cell>
          <cell r="E1475" t="str">
            <v>Yaounde</v>
          </cell>
        </row>
        <row r="1476">
          <cell r="D1476" t="str">
            <v>CTR_473</v>
          </cell>
          <cell r="E1476" t="str">
            <v>Yaounde</v>
          </cell>
        </row>
        <row r="1477">
          <cell r="D1477" t="str">
            <v>CTR_110</v>
          </cell>
          <cell r="E1477" t="str">
            <v>Yaounde</v>
          </cell>
        </row>
        <row r="1478">
          <cell r="D1478" t="str">
            <v>CTR_401</v>
          </cell>
          <cell r="E1478" t="str">
            <v>Yaounde</v>
          </cell>
        </row>
        <row r="1479">
          <cell r="D1479" t="str">
            <v>EST_131</v>
          </cell>
          <cell r="E1479" t="str">
            <v>CENTRE</v>
          </cell>
        </row>
        <row r="1480">
          <cell r="D1480" t="str">
            <v>CTR_866</v>
          </cell>
          <cell r="E1480" t="str">
            <v>Yaounde</v>
          </cell>
        </row>
        <row r="1481">
          <cell r="D1481" t="str">
            <v>SUD_263</v>
          </cell>
          <cell r="E1481" t="str">
            <v>CENTRE</v>
          </cell>
        </row>
        <row r="1482">
          <cell r="D1482" t="str">
            <v>CTR_154</v>
          </cell>
          <cell r="E1482" t="str">
            <v>Yaounde</v>
          </cell>
        </row>
        <row r="1483">
          <cell r="D1483" t="str">
            <v>CTR_861</v>
          </cell>
          <cell r="E1483" t="str">
            <v>Yaounde</v>
          </cell>
        </row>
        <row r="1484">
          <cell r="D1484" t="str">
            <v>CTR_155</v>
          </cell>
          <cell r="E1484" t="str">
            <v>Yaounde</v>
          </cell>
        </row>
        <row r="1485">
          <cell r="D1485" t="str">
            <v>CTR_466</v>
          </cell>
          <cell r="E1485" t="str">
            <v>Yaounde</v>
          </cell>
        </row>
        <row r="1486">
          <cell r="D1486" t="str">
            <v>CTR_625</v>
          </cell>
          <cell r="E1486" t="str">
            <v>Yaounde</v>
          </cell>
        </row>
        <row r="1487">
          <cell r="D1487" t="str">
            <v>CTR_198</v>
          </cell>
          <cell r="E1487" t="str">
            <v>Yaounde</v>
          </cell>
        </row>
        <row r="1488">
          <cell r="D1488" t="str">
            <v>CTR_821</v>
          </cell>
          <cell r="E1488" t="str">
            <v>Yaounde</v>
          </cell>
        </row>
        <row r="1489">
          <cell r="D1489" t="str">
            <v>CTR_553</v>
          </cell>
          <cell r="E1489" t="str">
            <v>Yaounde</v>
          </cell>
        </row>
        <row r="1490">
          <cell r="D1490" t="str">
            <v>CTR_240</v>
          </cell>
          <cell r="E1490" t="str">
            <v>Yaounde</v>
          </cell>
        </row>
        <row r="1491">
          <cell r="D1491" t="str">
            <v>CTR_647</v>
          </cell>
          <cell r="E1491" t="str">
            <v>Yaounde</v>
          </cell>
        </row>
        <row r="1492">
          <cell r="D1492" t="str">
            <v>EST_193</v>
          </cell>
          <cell r="E1492" t="str">
            <v>CENTRE</v>
          </cell>
        </row>
        <row r="1493">
          <cell r="D1493" t="str">
            <v>CTR_340</v>
          </cell>
          <cell r="E1493" t="str">
            <v>Yaounde</v>
          </cell>
        </row>
        <row r="1494">
          <cell r="D1494" t="str">
            <v>CTR_047</v>
          </cell>
          <cell r="E1494" t="str">
            <v>Yaounde</v>
          </cell>
        </row>
        <row r="1495">
          <cell r="D1495" t="str">
            <v>CTR_767</v>
          </cell>
          <cell r="E1495" t="str">
            <v>Yaounde</v>
          </cell>
        </row>
        <row r="1496">
          <cell r="D1496" t="str">
            <v>EST_205</v>
          </cell>
          <cell r="E1496" t="str">
            <v>CENTRE</v>
          </cell>
        </row>
        <row r="1497">
          <cell r="D1497" t="str">
            <v>CTR_012</v>
          </cell>
          <cell r="E1497" t="str">
            <v>Yaounde</v>
          </cell>
        </row>
        <row r="1498">
          <cell r="D1498" t="str">
            <v>SUO_079</v>
          </cell>
          <cell r="E1498" t="str">
            <v>SUD-OUEST</v>
          </cell>
        </row>
        <row r="1499">
          <cell r="D1499" t="str">
            <v>CTR_109</v>
          </cell>
          <cell r="E1499" t="str">
            <v>Yaounde</v>
          </cell>
        </row>
        <row r="1500">
          <cell r="D1500" t="str">
            <v>ADM_107</v>
          </cell>
          <cell r="E1500" t="str">
            <v>ADAMAOUA</v>
          </cell>
        </row>
        <row r="1501">
          <cell r="D1501" t="str">
            <v>CTR_127</v>
          </cell>
          <cell r="E1501" t="str">
            <v>Yaounde</v>
          </cell>
        </row>
        <row r="1502">
          <cell r="D1502" t="str">
            <v>LIT_160</v>
          </cell>
          <cell r="E1502" t="str">
            <v>Douala</v>
          </cell>
        </row>
        <row r="1503">
          <cell r="D1503" t="str">
            <v>LIT_203</v>
          </cell>
          <cell r="E1503" t="str">
            <v>Douala</v>
          </cell>
        </row>
        <row r="1504">
          <cell r="D1504" t="str">
            <v>LIT_449</v>
          </cell>
          <cell r="E1504" t="str">
            <v>Douala</v>
          </cell>
        </row>
        <row r="1505">
          <cell r="D1505" t="str">
            <v>LIT_486</v>
          </cell>
          <cell r="E1505" t="str">
            <v>Douala</v>
          </cell>
        </row>
        <row r="1506">
          <cell r="D1506" t="str">
            <v>NRD_003</v>
          </cell>
          <cell r="E1506" t="str">
            <v>Garoua</v>
          </cell>
        </row>
        <row r="1507">
          <cell r="D1507" t="str">
            <v>NRD_022</v>
          </cell>
          <cell r="E1507" t="str">
            <v>NORD</v>
          </cell>
        </row>
        <row r="1508">
          <cell r="D1508" t="str">
            <v>NRD_260</v>
          </cell>
          <cell r="E1508" t="str">
            <v>Garoua</v>
          </cell>
        </row>
        <row r="1509">
          <cell r="D1509" t="str">
            <v>EST_194</v>
          </cell>
          <cell r="E1509" t="str">
            <v>CENTRE</v>
          </cell>
        </row>
        <row r="1510">
          <cell r="D1510" t="str">
            <v>SUO_078</v>
          </cell>
          <cell r="E1510" t="str">
            <v>SUD-OUEST</v>
          </cell>
        </row>
        <row r="1511">
          <cell r="D1511" t="str">
            <v>NRD_118</v>
          </cell>
          <cell r="E1511" t="str">
            <v>Garoua</v>
          </cell>
        </row>
        <row r="1512">
          <cell r="D1512" t="str">
            <v>LIT_106</v>
          </cell>
          <cell r="E1512" t="str">
            <v>Douala</v>
          </cell>
        </row>
        <row r="1513">
          <cell r="D1513" t="str">
            <v>NRD_007</v>
          </cell>
          <cell r="E1513" t="str">
            <v>Garoua</v>
          </cell>
        </row>
        <row r="1514">
          <cell r="D1514" t="str">
            <v>OST_137</v>
          </cell>
          <cell r="E1514" t="str">
            <v>OUEST</v>
          </cell>
        </row>
        <row r="1515">
          <cell r="D1515" t="str">
            <v>LIT_076</v>
          </cell>
          <cell r="E1515" t="str">
            <v>Douala</v>
          </cell>
        </row>
        <row r="1516">
          <cell r="D1516" t="str">
            <v>EXN_114</v>
          </cell>
          <cell r="E1516" t="str">
            <v>Maroua</v>
          </cell>
        </row>
        <row r="1517">
          <cell r="D1517" t="str">
            <v>OST_077</v>
          </cell>
          <cell r="E1517" t="str">
            <v>Bafoussam</v>
          </cell>
        </row>
        <row r="1518">
          <cell r="D1518" t="str">
            <v>LIT_349</v>
          </cell>
          <cell r="E1518" t="str">
            <v>LITTORAL</v>
          </cell>
        </row>
        <row r="1519">
          <cell r="D1519" t="str">
            <v>OST_125</v>
          </cell>
          <cell r="E1519" t="str">
            <v>OUEST</v>
          </cell>
        </row>
        <row r="1520">
          <cell r="D1520" t="str">
            <v>LIT_405</v>
          </cell>
          <cell r="E1520" t="str">
            <v>Douala</v>
          </cell>
        </row>
        <row r="1521">
          <cell r="D1521" t="str">
            <v>OST_235</v>
          </cell>
          <cell r="E1521" t="str">
            <v>OUEST</v>
          </cell>
        </row>
        <row r="1522">
          <cell r="D1522" t="str">
            <v>NRD_029</v>
          </cell>
          <cell r="E1522" t="str">
            <v>NORD</v>
          </cell>
        </row>
        <row r="1523">
          <cell r="D1523" t="str">
            <v>LIT_167</v>
          </cell>
          <cell r="E1523" t="str">
            <v>Douala</v>
          </cell>
        </row>
        <row r="1524">
          <cell r="D1524" t="str">
            <v>LIT_285</v>
          </cell>
          <cell r="E1524" t="str">
            <v>Douala</v>
          </cell>
        </row>
        <row r="1525">
          <cell r="D1525" t="str">
            <v>LIT_342</v>
          </cell>
          <cell r="E1525" t="str">
            <v>Douala</v>
          </cell>
        </row>
        <row r="1526">
          <cell r="D1526" t="str">
            <v>LIT_303</v>
          </cell>
          <cell r="E1526" t="str">
            <v>Douala</v>
          </cell>
        </row>
        <row r="1527">
          <cell r="D1527" t="str">
            <v>LIT_274</v>
          </cell>
          <cell r="E1527" t="str">
            <v>Douala</v>
          </cell>
        </row>
        <row r="1528">
          <cell r="D1528" t="str">
            <v>LIT_726</v>
          </cell>
          <cell r="E1528" t="str">
            <v>Douala</v>
          </cell>
        </row>
        <row r="1529">
          <cell r="D1529" t="str">
            <v>LIT_856</v>
          </cell>
          <cell r="E1529" t="str">
            <v>Douala</v>
          </cell>
        </row>
        <row r="1530">
          <cell r="D1530" t="str">
            <v>LIT_398</v>
          </cell>
          <cell r="E1530" t="str">
            <v>Douala</v>
          </cell>
        </row>
        <row r="1531">
          <cell r="D1531" t="str">
            <v>LIT_713</v>
          </cell>
          <cell r="E1531" t="str">
            <v>Douala</v>
          </cell>
        </row>
        <row r="1532">
          <cell r="D1532" t="str">
            <v>LIT_844</v>
          </cell>
          <cell r="E1532" t="str">
            <v>Douala</v>
          </cell>
        </row>
        <row r="1533">
          <cell r="D1533" t="str">
            <v>NRD_018</v>
          </cell>
          <cell r="E1533" t="str">
            <v>Garoua</v>
          </cell>
        </row>
        <row r="1534">
          <cell r="D1534" t="str">
            <v>OST_238</v>
          </cell>
          <cell r="E1534" t="str">
            <v>Bafoussam</v>
          </cell>
        </row>
        <row r="1535">
          <cell r="D1535" t="str">
            <v>OST_078</v>
          </cell>
          <cell r="E1535" t="str">
            <v>Bafoussam</v>
          </cell>
        </row>
        <row r="1536">
          <cell r="D1536" t="str">
            <v>OST_003</v>
          </cell>
          <cell r="E1536" t="str">
            <v>Bafoussam</v>
          </cell>
        </row>
        <row r="1537">
          <cell r="D1537" t="str">
            <v>LIT_654</v>
          </cell>
          <cell r="E1537" t="str">
            <v>Douala</v>
          </cell>
        </row>
        <row r="1538">
          <cell r="D1538" t="str">
            <v>LIT_863</v>
          </cell>
          <cell r="E1538" t="str">
            <v>Douala</v>
          </cell>
        </row>
        <row r="1539">
          <cell r="D1539" t="str">
            <v>LIT_774</v>
          </cell>
          <cell r="E1539" t="str">
            <v>Douala</v>
          </cell>
        </row>
        <row r="1540">
          <cell r="D1540" t="str">
            <v>LIT_210</v>
          </cell>
          <cell r="E1540" t="str">
            <v>Douala</v>
          </cell>
        </row>
        <row r="1541">
          <cell r="D1541" t="str">
            <v>EXN_044</v>
          </cell>
          <cell r="E1541" t="str">
            <v>Maroua</v>
          </cell>
        </row>
        <row r="1542">
          <cell r="D1542" t="str">
            <v>SUO_007</v>
          </cell>
          <cell r="E1542" t="str">
            <v>SUD-OUEST</v>
          </cell>
        </row>
        <row r="1543">
          <cell r="D1543" t="str">
            <v>NRD_037</v>
          </cell>
          <cell r="E1543" t="str">
            <v>Garoua</v>
          </cell>
        </row>
        <row r="1544">
          <cell r="D1544" t="str">
            <v>CTR_1050</v>
          </cell>
          <cell r="E1544" t="str">
            <v>Yaounde</v>
          </cell>
        </row>
        <row r="1545">
          <cell r="D1545" t="str">
            <v>SUO_249</v>
          </cell>
          <cell r="E1545" t="str">
            <v>SUD-OUEST</v>
          </cell>
        </row>
        <row r="1546">
          <cell r="D1546" t="str">
            <v>SUO_171</v>
          </cell>
          <cell r="E1546" t="str">
            <v>SUD-OUEST</v>
          </cell>
        </row>
        <row r="1547">
          <cell r="D1547" t="str">
            <v>NRD_013</v>
          </cell>
          <cell r="E1547" t="str">
            <v>NORD</v>
          </cell>
        </row>
        <row r="1548">
          <cell r="D1548" t="str">
            <v>NRD_130</v>
          </cell>
          <cell r="E1548" t="str">
            <v>Garoua</v>
          </cell>
        </row>
        <row r="1549">
          <cell r="D1549" t="str">
            <v>NRD_162</v>
          </cell>
          <cell r="E1549" t="str">
            <v>Garoua</v>
          </cell>
        </row>
        <row r="1550">
          <cell r="D1550" t="str">
            <v>LIT_576</v>
          </cell>
          <cell r="E1550" t="str">
            <v>Douala</v>
          </cell>
        </row>
        <row r="1551">
          <cell r="D1551" t="str">
            <v>LIT_558</v>
          </cell>
          <cell r="E1551" t="str">
            <v>LITTORAL</v>
          </cell>
        </row>
        <row r="1552">
          <cell r="D1552" t="str">
            <v>NRD_009</v>
          </cell>
          <cell r="E1552" t="str">
            <v>Garoua</v>
          </cell>
        </row>
        <row r="1553">
          <cell r="D1553" t="str">
            <v>LIT_353</v>
          </cell>
          <cell r="E1553" t="str">
            <v>LITTORAL</v>
          </cell>
        </row>
        <row r="1554">
          <cell r="D1554" t="str">
            <v>SUO_191</v>
          </cell>
          <cell r="E1554" t="str">
            <v>SUD-OUEST</v>
          </cell>
        </row>
        <row r="1555">
          <cell r="D1555" t="str">
            <v>EXN_258</v>
          </cell>
          <cell r="E1555" t="str">
            <v>EXTREME-NORD</v>
          </cell>
        </row>
        <row r="1556">
          <cell r="D1556" t="str">
            <v>CTR_694</v>
          </cell>
          <cell r="E1556" t="str">
            <v>Yaounde</v>
          </cell>
        </row>
        <row r="1557">
          <cell r="D1557" t="str">
            <v>SUO_197</v>
          </cell>
          <cell r="E1557" t="str">
            <v>SUD-OUEST</v>
          </cell>
        </row>
        <row r="1558">
          <cell r="D1558" t="str">
            <v>SUO_208</v>
          </cell>
          <cell r="E1558" t="str">
            <v>SUD-OUEST</v>
          </cell>
        </row>
        <row r="1559">
          <cell r="D1559" t="str">
            <v>LIT_097</v>
          </cell>
          <cell r="E1559" t="str">
            <v>Douala</v>
          </cell>
        </row>
        <row r="1560">
          <cell r="D1560" t="str">
            <v>LIT_242</v>
          </cell>
          <cell r="E1560" t="str">
            <v>Douala</v>
          </cell>
        </row>
        <row r="1561">
          <cell r="D1561" t="str">
            <v>LIT_125</v>
          </cell>
          <cell r="E1561" t="str">
            <v>Douala</v>
          </cell>
        </row>
        <row r="1562">
          <cell r="D1562" t="str">
            <v>LIT_738</v>
          </cell>
          <cell r="E1562" t="str">
            <v>Douala</v>
          </cell>
        </row>
        <row r="1563">
          <cell r="D1563" t="str">
            <v>LIT_022</v>
          </cell>
          <cell r="E1563" t="str">
            <v>Douala</v>
          </cell>
        </row>
        <row r="1564">
          <cell r="D1564" t="str">
            <v>CTR_941</v>
          </cell>
          <cell r="E1564" t="str">
            <v>Yaounde</v>
          </cell>
        </row>
        <row r="1565">
          <cell r="D1565" t="str">
            <v>LIT_102</v>
          </cell>
          <cell r="E1565" t="str">
            <v>Douala</v>
          </cell>
        </row>
        <row r="1566">
          <cell r="D1566" t="str">
            <v>SUO_009</v>
          </cell>
          <cell r="E1566" t="str">
            <v>SUD-OUEST</v>
          </cell>
        </row>
        <row r="1567">
          <cell r="D1567" t="str">
            <v>CTR_593</v>
          </cell>
          <cell r="E1567" t="str">
            <v>CENTRE</v>
          </cell>
        </row>
        <row r="1568">
          <cell r="D1568" t="str">
            <v>LIT_676</v>
          </cell>
          <cell r="E1568" t="str">
            <v>Douala</v>
          </cell>
        </row>
        <row r="1569">
          <cell r="D1569" t="str">
            <v>LIT_361</v>
          </cell>
          <cell r="E1569" t="str">
            <v>Douala</v>
          </cell>
        </row>
        <row r="1570">
          <cell r="D1570" t="str">
            <v>LIT_695</v>
          </cell>
          <cell r="E1570" t="str">
            <v>Douala</v>
          </cell>
        </row>
        <row r="1571">
          <cell r="D1571" t="str">
            <v>LIT_376</v>
          </cell>
          <cell r="E1571" t="str">
            <v>Douala</v>
          </cell>
        </row>
        <row r="1572">
          <cell r="D1572" t="str">
            <v>ADM_001</v>
          </cell>
          <cell r="E1572" t="str">
            <v>Ngaoundere</v>
          </cell>
        </row>
        <row r="1573">
          <cell r="D1573" t="str">
            <v>LIT_198</v>
          </cell>
          <cell r="E1573" t="str">
            <v>Douala</v>
          </cell>
        </row>
        <row r="1574">
          <cell r="D1574" t="str">
            <v>EXN_158</v>
          </cell>
          <cell r="E1574" t="str">
            <v>Maroua</v>
          </cell>
        </row>
        <row r="1575">
          <cell r="D1575" t="str">
            <v>CTR_242</v>
          </cell>
          <cell r="E1575" t="str">
            <v>Yaounde</v>
          </cell>
        </row>
        <row r="1576">
          <cell r="D1576" t="str">
            <v>LIT_019</v>
          </cell>
          <cell r="E1576" t="str">
            <v>Douala</v>
          </cell>
        </row>
        <row r="1577">
          <cell r="D1577" t="str">
            <v>LIT_045</v>
          </cell>
          <cell r="E1577" t="str">
            <v>Douala</v>
          </cell>
        </row>
        <row r="1578">
          <cell r="D1578" t="str">
            <v>LIT_673</v>
          </cell>
          <cell r="E1578" t="str">
            <v>Douala</v>
          </cell>
        </row>
        <row r="1579">
          <cell r="D1579" t="str">
            <v>LIT_065</v>
          </cell>
          <cell r="E1579" t="str">
            <v>Douala</v>
          </cell>
        </row>
        <row r="1580">
          <cell r="D1580" t="str">
            <v>CTR_144</v>
          </cell>
          <cell r="E1580" t="str">
            <v>CENTRE</v>
          </cell>
        </row>
        <row r="1581">
          <cell r="D1581" t="str">
            <v>CTR_451</v>
          </cell>
          <cell r="E1581" t="str">
            <v>CENTRE</v>
          </cell>
        </row>
        <row r="1582">
          <cell r="D1582" t="str">
            <v>LIT_346</v>
          </cell>
          <cell r="E1582" t="str">
            <v>Douala</v>
          </cell>
        </row>
        <row r="1583">
          <cell r="D1583" t="str">
            <v>LIT_637</v>
          </cell>
          <cell r="E1583" t="str">
            <v>Douala</v>
          </cell>
        </row>
        <row r="1584">
          <cell r="D1584" t="str">
            <v>LIT_437</v>
          </cell>
          <cell r="E1584" t="str">
            <v>Douala</v>
          </cell>
        </row>
        <row r="1585">
          <cell r="D1585" t="str">
            <v>LIT_137</v>
          </cell>
          <cell r="E1585" t="str">
            <v>Douala</v>
          </cell>
        </row>
        <row r="1586">
          <cell r="D1586" t="str">
            <v>LIT_597</v>
          </cell>
          <cell r="E1586" t="str">
            <v>Douala</v>
          </cell>
        </row>
        <row r="1587">
          <cell r="D1587" t="str">
            <v>LIT_015</v>
          </cell>
          <cell r="E1587" t="str">
            <v>Douala</v>
          </cell>
        </row>
        <row r="1588">
          <cell r="D1588" t="str">
            <v>LIT_043</v>
          </cell>
          <cell r="E1588" t="str">
            <v>Douala</v>
          </cell>
        </row>
        <row r="1589">
          <cell r="D1589" t="str">
            <v>LIT_126</v>
          </cell>
          <cell r="E1589" t="str">
            <v>Douala</v>
          </cell>
        </row>
        <row r="1590">
          <cell r="D1590" t="str">
            <v>LIT_023</v>
          </cell>
          <cell r="E1590" t="str">
            <v>Douala</v>
          </cell>
        </row>
        <row r="1591">
          <cell r="D1591" t="str">
            <v>LIT_413</v>
          </cell>
          <cell r="E1591" t="str">
            <v>Douala</v>
          </cell>
        </row>
        <row r="1592">
          <cell r="D1592" t="str">
            <v>LIT_311</v>
          </cell>
          <cell r="E1592" t="str">
            <v>Douala</v>
          </cell>
        </row>
        <row r="1593">
          <cell r="D1593" t="str">
            <v>LIT_427</v>
          </cell>
          <cell r="E1593" t="str">
            <v>Douala</v>
          </cell>
        </row>
        <row r="1594">
          <cell r="D1594" t="str">
            <v>LIT_640</v>
          </cell>
          <cell r="E1594" t="str">
            <v>Douala</v>
          </cell>
        </row>
        <row r="1595">
          <cell r="D1595" t="str">
            <v>NRD_032</v>
          </cell>
          <cell r="E1595" t="str">
            <v>NORD</v>
          </cell>
        </row>
        <row r="1596">
          <cell r="D1596" t="str">
            <v>LIT_347</v>
          </cell>
          <cell r="E1596" t="str">
            <v>Douala</v>
          </cell>
        </row>
        <row r="1597">
          <cell r="D1597" t="str">
            <v>LIT_093</v>
          </cell>
          <cell r="E1597" t="str">
            <v>Douala</v>
          </cell>
        </row>
        <row r="1598">
          <cell r="D1598" t="str">
            <v>LIT_058</v>
          </cell>
          <cell r="E1598" t="str">
            <v>Douala</v>
          </cell>
        </row>
        <row r="1599">
          <cell r="D1599" t="str">
            <v>LIT_839</v>
          </cell>
          <cell r="E1599" t="str">
            <v>Douala</v>
          </cell>
        </row>
        <row r="1600">
          <cell r="D1600" t="str">
            <v>LIT_837</v>
          </cell>
          <cell r="E1600" t="str">
            <v>Douala</v>
          </cell>
        </row>
        <row r="1601">
          <cell r="D1601" t="str">
            <v>LIT_657</v>
          </cell>
          <cell r="E1601" t="str">
            <v>Douala</v>
          </cell>
        </row>
        <row r="1602">
          <cell r="D1602" t="str">
            <v>CTR_554</v>
          </cell>
          <cell r="E1602" t="str">
            <v>Yaounde</v>
          </cell>
        </row>
        <row r="1603">
          <cell r="D1603" t="str">
            <v>LIT_703</v>
          </cell>
          <cell r="E1603" t="str">
            <v>Douala</v>
          </cell>
        </row>
        <row r="1604">
          <cell r="D1604" t="str">
            <v>OST_100</v>
          </cell>
          <cell r="E1604" t="str">
            <v>Bafoussam</v>
          </cell>
        </row>
        <row r="1605">
          <cell r="D1605" t="str">
            <v>LIT_535</v>
          </cell>
          <cell r="E1605" t="str">
            <v>Douala</v>
          </cell>
        </row>
        <row r="1606">
          <cell r="D1606" t="str">
            <v>EXN_106</v>
          </cell>
          <cell r="E1606" t="str">
            <v>EXTREME-NORD</v>
          </cell>
        </row>
        <row r="1607">
          <cell r="D1607" t="str">
            <v>LIT_000</v>
          </cell>
          <cell r="E1607" t="str">
            <v>LITTORAL</v>
          </cell>
        </row>
        <row r="1608">
          <cell r="D1608" t="str">
            <v>LIT_426</v>
          </cell>
          <cell r="E1608" t="str">
            <v>Douala</v>
          </cell>
        </row>
        <row r="1609">
          <cell r="D1609" t="str">
            <v>SUO_050</v>
          </cell>
          <cell r="E1609" t="str">
            <v>SUD-OUEST</v>
          </cell>
        </row>
        <row r="1610">
          <cell r="D1610" t="str">
            <v>OST_134</v>
          </cell>
          <cell r="E1610" t="str">
            <v>Bafoussam</v>
          </cell>
        </row>
        <row r="1611">
          <cell r="D1611" t="str">
            <v>OST_045</v>
          </cell>
          <cell r="E1611" t="str">
            <v>Bafoussam</v>
          </cell>
        </row>
        <row r="1612">
          <cell r="D1612" t="str">
            <v>OST_111</v>
          </cell>
          <cell r="E1612" t="str">
            <v>Bafoussam</v>
          </cell>
        </row>
        <row r="1613">
          <cell r="D1613" t="str">
            <v>OST_065</v>
          </cell>
          <cell r="E1613" t="str">
            <v>Bafoussam</v>
          </cell>
        </row>
        <row r="1614">
          <cell r="D1614" t="str">
            <v>SUO_152</v>
          </cell>
          <cell r="E1614" t="str">
            <v>SUD-OUEST</v>
          </cell>
        </row>
        <row r="1615">
          <cell r="D1615" t="str">
            <v>EST_051</v>
          </cell>
          <cell r="E1615" t="str">
            <v>CENTRE</v>
          </cell>
        </row>
        <row r="1616">
          <cell r="D1616" t="str">
            <v>ADM_048</v>
          </cell>
          <cell r="E1616" t="str">
            <v>Ngaoundere</v>
          </cell>
        </row>
        <row r="1617">
          <cell r="D1617" t="str">
            <v>EXN_196</v>
          </cell>
          <cell r="E1617" t="str">
            <v>Maroua</v>
          </cell>
        </row>
        <row r="1618">
          <cell r="D1618" t="str">
            <v>LIT_611</v>
          </cell>
          <cell r="E1618" t="str">
            <v>Douala</v>
          </cell>
        </row>
        <row r="1619">
          <cell r="D1619" t="str">
            <v>SUO_065</v>
          </cell>
          <cell r="E1619" t="str">
            <v>SUD-OUEST</v>
          </cell>
        </row>
        <row r="1620">
          <cell r="D1620" t="str">
            <v>ADM_095</v>
          </cell>
          <cell r="E1620" t="str">
            <v>ADAMAOUA</v>
          </cell>
        </row>
        <row r="1621">
          <cell r="D1621" t="str">
            <v>ADM_074</v>
          </cell>
          <cell r="E1621" t="str">
            <v>Ngaoundere</v>
          </cell>
        </row>
        <row r="1622">
          <cell r="D1622" t="str">
            <v>SUO_151</v>
          </cell>
          <cell r="E1622" t="str">
            <v>SUD-OUEST</v>
          </cell>
        </row>
        <row r="1623">
          <cell r="D1623" t="str">
            <v>SUO_227</v>
          </cell>
          <cell r="E1623" t="str">
            <v>SUD-OUEST</v>
          </cell>
        </row>
        <row r="1624">
          <cell r="D1624" t="str">
            <v>LIT_264</v>
          </cell>
          <cell r="E1624" t="str">
            <v>Douala</v>
          </cell>
        </row>
        <row r="1625">
          <cell r="D1625" t="str">
            <v>SUO_002</v>
          </cell>
          <cell r="E1625" t="str">
            <v>SUD-OUEST</v>
          </cell>
        </row>
        <row r="1626">
          <cell r="D1626" t="str">
            <v>LIT_078</v>
          </cell>
          <cell r="E1626" t="str">
            <v>LITTORAL</v>
          </cell>
        </row>
        <row r="1627">
          <cell r="D1627" t="str">
            <v>LIT_539</v>
          </cell>
          <cell r="E1627" t="str">
            <v>Douala</v>
          </cell>
        </row>
        <row r="1628">
          <cell r="D1628" t="str">
            <v>LIT_345</v>
          </cell>
          <cell r="E1628" t="str">
            <v>Douala</v>
          </cell>
        </row>
        <row r="1629">
          <cell r="D1629" t="str">
            <v>LIT_085</v>
          </cell>
          <cell r="E1629" t="str">
            <v>Douala</v>
          </cell>
        </row>
        <row r="1630">
          <cell r="D1630" t="str">
            <v>LIT_048</v>
          </cell>
          <cell r="E1630" t="str">
            <v>Douala</v>
          </cell>
        </row>
        <row r="1631">
          <cell r="D1631" t="str">
            <v>LIT_373</v>
          </cell>
          <cell r="E1631" t="str">
            <v>Douala</v>
          </cell>
        </row>
        <row r="1632">
          <cell r="D1632" t="str">
            <v>LIT_395</v>
          </cell>
          <cell r="E1632" t="str">
            <v>Douala</v>
          </cell>
        </row>
        <row r="1633">
          <cell r="D1633" t="str">
            <v>CTR_486</v>
          </cell>
          <cell r="E1633" t="str">
            <v>Yaounde</v>
          </cell>
        </row>
        <row r="1634">
          <cell r="D1634" t="str">
            <v>ADM_106</v>
          </cell>
          <cell r="E1634" t="str">
            <v>NGAOUNDERE</v>
          </cell>
        </row>
        <row r="1635">
          <cell r="D1635" t="str">
            <v>LIT_079</v>
          </cell>
          <cell r="E1635" t="str">
            <v>Douala</v>
          </cell>
        </row>
        <row r="1636">
          <cell r="D1636" t="str">
            <v>OST_024</v>
          </cell>
          <cell r="E1636" t="str">
            <v>Bafoussam</v>
          </cell>
        </row>
        <row r="1637">
          <cell r="D1637" t="str">
            <v>SUO_066</v>
          </cell>
          <cell r="E1637" t="str">
            <v>SUD-OUEST</v>
          </cell>
        </row>
        <row r="1638">
          <cell r="D1638" t="str">
            <v>SUO_023</v>
          </cell>
          <cell r="E1638" t="str">
            <v>SUD-OUEST</v>
          </cell>
        </row>
        <row r="1639">
          <cell r="D1639" t="str">
            <v>SUO_107</v>
          </cell>
          <cell r="E1639" t="str">
            <v>SUD-OUEST</v>
          </cell>
        </row>
        <row r="1640">
          <cell r="D1640" t="str">
            <v>SUO_200</v>
          </cell>
          <cell r="E1640" t="str">
            <v>SUD-OUEST</v>
          </cell>
        </row>
        <row r="1641">
          <cell r="D1641" t="str">
            <v>SUO_213</v>
          </cell>
          <cell r="E1641" t="str">
            <v>SUD-OUEST</v>
          </cell>
        </row>
        <row r="1642">
          <cell r="D1642" t="str">
            <v>SUO_027</v>
          </cell>
          <cell r="E1642" t="str">
            <v>SUD-OUEST</v>
          </cell>
        </row>
        <row r="1643">
          <cell r="D1643" t="str">
            <v>SUO_033</v>
          </cell>
          <cell r="E1643" t="str">
            <v>SUD-OUEST</v>
          </cell>
        </row>
        <row r="1644">
          <cell r="D1644" t="str">
            <v>SUO_182</v>
          </cell>
          <cell r="E1644" t="str">
            <v>SUD-OUEST</v>
          </cell>
        </row>
        <row r="1645">
          <cell r="D1645" t="str">
            <v>SUO_221</v>
          </cell>
          <cell r="E1645" t="str">
            <v>SUD-OUEST</v>
          </cell>
        </row>
        <row r="1646">
          <cell r="D1646" t="str">
            <v>SUO_199</v>
          </cell>
          <cell r="E1646" t="str">
            <v>SUD-OUEST</v>
          </cell>
        </row>
        <row r="1647">
          <cell r="D1647" t="str">
            <v>SUO_202</v>
          </cell>
          <cell r="E1647" t="str">
            <v>SUD-OUEST</v>
          </cell>
        </row>
        <row r="1648">
          <cell r="D1648" t="str">
            <v>SUO_179</v>
          </cell>
          <cell r="E1648" t="str">
            <v>SUD-OUEST</v>
          </cell>
        </row>
        <row r="1649">
          <cell r="D1649" t="str">
            <v>LIT_589</v>
          </cell>
          <cell r="E1649" t="str">
            <v>Douala</v>
          </cell>
        </row>
        <row r="1650">
          <cell r="D1650" t="str">
            <v>LIT_666</v>
          </cell>
          <cell r="E1650" t="str">
            <v>Douala</v>
          </cell>
        </row>
        <row r="1651">
          <cell r="D1651" t="str">
            <v>OST_005</v>
          </cell>
          <cell r="E1651" t="str">
            <v>OUEST</v>
          </cell>
        </row>
        <row r="1652">
          <cell r="D1652" t="str">
            <v>LIT_161</v>
          </cell>
          <cell r="E1652" t="str">
            <v>Douala</v>
          </cell>
        </row>
        <row r="1653">
          <cell r="D1653" t="str">
            <v>SUD_010</v>
          </cell>
          <cell r="E1653" t="str">
            <v>CENTRE</v>
          </cell>
        </row>
        <row r="1654">
          <cell r="D1654" t="str">
            <v>LIT_697</v>
          </cell>
          <cell r="E1654" t="str">
            <v>Douala</v>
          </cell>
        </row>
        <row r="1655">
          <cell r="D1655" t="str">
            <v>LIT_277</v>
          </cell>
          <cell r="E1655" t="str">
            <v>Douala</v>
          </cell>
        </row>
        <row r="1656">
          <cell r="D1656" t="str">
            <v>SUO_201</v>
          </cell>
          <cell r="E1656" t="str">
            <v>SUD-OUEST</v>
          </cell>
        </row>
        <row r="1657">
          <cell r="D1657" t="str">
            <v>LIT_357</v>
          </cell>
          <cell r="E1657" t="str">
            <v>Douala</v>
          </cell>
        </row>
        <row r="1658">
          <cell r="D1658" t="str">
            <v>LIT_869</v>
          </cell>
          <cell r="E1658" t="str">
            <v>Douala</v>
          </cell>
        </row>
        <row r="1659">
          <cell r="D1659" t="str">
            <v>NRD_095</v>
          </cell>
          <cell r="E1659" t="str">
            <v>Garoua</v>
          </cell>
        </row>
        <row r="1660">
          <cell r="D1660" t="str">
            <v>EST_122</v>
          </cell>
          <cell r="E1660" t="str">
            <v>CENTRE</v>
          </cell>
        </row>
        <row r="1661">
          <cell r="D1661" t="str">
            <v>LIT_575</v>
          </cell>
          <cell r="E1661" t="str">
            <v>Douala</v>
          </cell>
        </row>
        <row r="1662">
          <cell r="D1662" t="str">
            <v>LIT_240</v>
          </cell>
          <cell r="E1662" t="str">
            <v>Douala</v>
          </cell>
        </row>
        <row r="1663">
          <cell r="D1663" t="str">
            <v>LIT_633</v>
          </cell>
          <cell r="E1663" t="str">
            <v>Douala</v>
          </cell>
        </row>
        <row r="1664">
          <cell r="D1664" t="str">
            <v>OST_106</v>
          </cell>
          <cell r="E1664" t="str">
            <v>OUEST</v>
          </cell>
        </row>
        <row r="1665">
          <cell r="D1665" t="str">
            <v>LIT_429</v>
          </cell>
          <cell r="E1665" t="str">
            <v>Douala</v>
          </cell>
        </row>
        <row r="1666">
          <cell r="D1666" t="str">
            <v>OST_097</v>
          </cell>
          <cell r="E1666" t="str">
            <v>OUEST</v>
          </cell>
        </row>
        <row r="1667">
          <cell r="D1667" t="str">
            <v>OST_011</v>
          </cell>
          <cell r="E1667" t="str">
            <v>OUEST</v>
          </cell>
        </row>
        <row r="1668">
          <cell r="D1668" t="str">
            <v>CTR_158</v>
          </cell>
          <cell r="E1668" t="str">
            <v>Yaounde</v>
          </cell>
        </row>
        <row r="1669">
          <cell r="D1669" t="str">
            <v>CTR_442</v>
          </cell>
          <cell r="E1669" t="str">
            <v>CENTRE</v>
          </cell>
        </row>
        <row r="1670">
          <cell r="D1670" t="str">
            <v>ADM_069</v>
          </cell>
          <cell r="E1670" t="str">
            <v>Ngaoundere</v>
          </cell>
        </row>
        <row r="1671">
          <cell r="D1671" t="str">
            <v>CTR_882</v>
          </cell>
          <cell r="E1671" t="str">
            <v>Yaounde</v>
          </cell>
        </row>
        <row r="1672">
          <cell r="D1672" t="str">
            <v>CTR_190</v>
          </cell>
          <cell r="E1672" t="str">
            <v>CENTRE</v>
          </cell>
        </row>
        <row r="1673">
          <cell r="D1673" t="str">
            <v>SUO_106</v>
          </cell>
          <cell r="E1673" t="str">
            <v>SUD-OUEST</v>
          </cell>
        </row>
        <row r="1674">
          <cell r="D1674" t="str">
            <v>CTR_702_indoor_0F</v>
          </cell>
          <cell r="E1674" t="str">
            <v>Yaounde</v>
          </cell>
        </row>
        <row r="1675">
          <cell r="D1675" t="str">
            <v>CTR_036</v>
          </cell>
          <cell r="E1675" t="str">
            <v>CENTRE</v>
          </cell>
        </row>
        <row r="1676">
          <cell r="D1676" t="str">
            <v>LIT_276</v>
          </cell>
          <cell r="E1676" t="str">
            <v>Douala</v>
          </cell>
        </row>
        <row r="1677">
          <cell r="D1677" t="str">
            <v>ADM_003</v>
          </cell>
          <cell r="E1677" t="str">
            <v>Ngaoundere</v>
          </cell>
        </row>
        <row r="1678">
          <cell r="D1678" t="str">
            <v>LIT_752</v>
          </cell>
          <cell r="E1678" t="str">
            <v>Douala</v>
          </cell>
        </row>
        <row r="1679">
          <cell r="D1679" t="str">
            <v>CTR_025</v>
          </cell>
          <cell r="E1679" t="str">
            <v>Yaounde</v>
          </cell>
        </row>
        <row r="1680">
          <cell r="D1680" t="str">
            <v>LIT_452</v>
          </cell>
          <cell r="E1680" t="str">
            <v>Douala</v>
          </cell>
        </row>
        <row r="1681">
          <cell r="D1681" t="str">
            <v>LIT_364</v>
          </cell>
          <cell r="E1681" t="str">
            <v>Douala</v>
          </cell>
        </row>
        <row r="1682">
          <cell r="D1682" t="str">
            <v>LIT_370</v>
          </cell>
          <cell r="E1682" t="str">
            <v>Douala</v>
          </cell>
        </row>
        <row r="1683">
          <cell r="D1683" t="str">
            <v>EST_201</v>
          </cell>
          <cell r="E1683" t="str">
            <v>CENTRE</v>
          </cell>
        </row>
        <row r="1684">
          <cell r="D1684" t="str">
            <v>ADM_165</v>
          </cell>
          <cell r="E1684" t="str">
            <v>Ngaoundere</v>
          </cell>
        </row>
        <row r="1685">
          <cell r="D1685" t="str">
            <v>LIT_527</v>
          </cell>
          <cell r="E1685" t="str">
            <v>Douala</v>
          </cell>
        </row>
        <row r="1686">
          <cell r="D1686" t="str">
            <v>LIT_396</v>
          </cell>
          <cell r="E1686" t="str">
            <v>Douala</v>
          </cell>
        </row>
        <row r="1687">
          <cell r="D1687" t="str">
            <v>CTR_525</v>
          </cell>
          <cell r="E1687" t="str">
            <v>Yaounde</v>
          </cell>
        </row>
        <row r="1688">
          <cell r="D1688" t="str">
            <v>ADM_027</v>
          </cell>
          <cell r="E1688" t="str">
            <v>ADAMAOUA</v>
          </cell>
        </row>
        <row r="1689">
          <cell r="D1689" t="str">
            <v>SUO_073</v>
          </cell>
          <cell r="E1689" t="str">
            <v>SUD-OUEST</v>
          </cell>
        </row>
        <row r="1690">
          <cell r="D1690" t="str">
            <v>LIT_056</v>
          </cell>
          <cell r="E1690" t="str">
            <v>Douala</v>
          </cell>
        </row>
        <row r="1691">
          <cell r="D1691" t="str">
            <v>LIT_033</v>
          </cell>
          <cell r="E1691" t="str">
            <v>Douala</v>
          </cell>
        </row>
        <row r="1692">
          <cell r="D1692" t="str">
            <v>CTR_330</v>
          </cell>
          <cell r="E1692" t="str">
            <v>Yaounde</v>
          </cell>
        </row>
        <row r="1693">
          <cell r="D1693" t="str">
            <v>CTR_272</v>
          </cell>
          <cell r="E1693" t="str">
            <v>Yaounde</v>
          </cell>
        </row>
        <row r="1694">
          <cell r="D1694" t="str">
            <v>CTR_944</v>
          </cell>
          <cell r="E1694" t="str">
            <v>Yaounde</v>
          </cell>
        </row>
        <row r="1695">
          <cell r="D1695" t="str">
            <v>CTR_253</v>
          </cell>
          <cell r="E1695" t="str">
            <v>Yaounde</v>
          </cell>
        </row>
        <row r="1696">
          <cell r="D1696" t="str">
            <v>CTR_984</v>
          </cell>
          <cell r="E1696" t="str">
            <v>CENTRE</v>
          </cell>
        </row>
        <row r="1697">
          <cell r="D1697" t="str">
            <v>CTR_256</v>
          </cell>
          <cell r="E1697" t="str">
            <v>Yaounde</v>
          </cell>
        </row>
        <row r="1698">
          <cell r="D1698" t="str">
            <v>CTR_121</v>
          </cell>
          <cell r="E1698" t="str">
            <v>Yaounde</v>
          </cell>
        </row>
        <row r="1699">
          <cell r="D1699" t="str">
            <v>OST_076</v>
          </cell>
          <cell r="E1699" t="str">
            <v>Bafoussam</v>
          </cell>
        </row>
        <row r="1700">
          <cell r="D1700" t="str">
            <v>OST_142</v>
          </cell>
          <cell r="E1700" t="str">
            <v>OUEST</v>
          </cell>
        </row>
        <row r="1701">
          <cell r="D1701" t="str">
            <v>NRD_073</v>
          </cell>
          <cell r="E1701" t="str">
            <v>Garoua</v>
          </cell>
        </row>
        <row r="1702">
          <cell r="D1702" t="str">
            <v>CTR_820</v>
          </cell>
          <cell r="E1702" t="str">
            <v>Yaounde</v>
          </cell>
        </row>
        <row r="1703">
          <cell r="D1703" t="str">
            <v>LIT_362</v>
          </cell>
          <cell r="E1703" t="str">
            <v>Douala</v>
          </cell>
        </row>
        <row r="1704">
          <cell r="D1704" t="str">
            <v>LIT_053</v>
          </cell>
          <cell r="E1704" t="str">
            <v>Douala</v>
          </cell>
        </row>
        <row r="1705">
          <cell r="D1705" t="str">
            <v>NRD_136</v>
          </cell>
          <cell r="E1705" t="str">
            <v>NORD</v>
          </cell>
        </row>
        <row r="1706">
          <cell r="D1706" t="str">
            <v>OST_166</v>
          </cell>
          <cell r="E1706" t="str">
            <v>Bafoussam</v>
          </cell>
        </row>
        <row r="1707">
          <cell r="D1707" t="str">
            <v>ADM_080</v>
          </cell>
          <cell r="E1707" t="str">
            <v>ADAMAOUA</v>
          </cell>
        </row>
        <row r="1708">
          <cell r="D1708" t="str">
            <v>LIT_524</v>
          </cell>
          <cell r="E1708" t="str">
            <v>Douala</v>
          </cell>
        </row>
        <row r="1709">
          <cell r="D1709" t="str">
            <v>LIT_365</v>
          </cell>
          <cell r="E1709" t="str">
            <v>Douala</v>
          </cell>
        </row>
        <row r="1710">
          <cell r="D1710" t="str">
            <v>OST_141</v>
          </cell>
          <cell r="E1710" t="str">
            <v>OUEST</v>
          </cell>
        </row>
        <row r="1711">
          <cell r="D1711" t="str">
            <v>OST_267</v>
          </cell>
          <cell r="E1711" t="str">
            <v>OUEST</v>
          </cell>
        </row>
        <row r="1712">
          <cell r="D1712" t="str">
            <v>OST_074</v>
          </cell>
          <cell r="E1712" t="str">
            <v>OUEST</v>
          </cell>
        </row>
        <row r="1713">
          <cell r="D1713" t="str">
            <v>ADM_166</v>
          </cell>
          <cell r="E1713" t="str">
            <v>Ngaoundere</v>
          </cell>
        </row>
        <row r="1714">
          <cell r="D1714" t="str">
            <v>LIT_267</v>
          </cell>
          <cell r="E1714" t="str">
            <v>Douala</v>
          </cell>
        </row>
        <row r="1715">
          <cell r="D1715" t="str">
            <v>LIT_378</v>
          </cell>
          <cell r="E1715" t="str">
            <v>Douala</v>
          </cell>
        </row>
        <row r="1716">
          <cell r="D1716" t="str">
            <v>LIT_044</v>
          </cell>
          <cell r="E1716" t="str">
            <v>Douala</v>
          </cell>
        </row>
        <row r="1717">
          <cell r="D1717" t="str">
            <v>LIT_436</v>
          </cell>
          <cell r="E1717" t="str">
            <v>Douala</v>
          </cell>
        </row>
        <row r="1718">
          <cell r="D1718" t="str">
            <v>LIT_004</v>
          </cell>
          <cell r="E1718" t="str">
            <v>Douala</v>
          </cell>
        </row>
        <row r="1719">
          <cell r="D1719" t="str">
            <v>LIT_414</v>
          </cell>
          <cell r="E1719" t="str">
            <v>Douala</v>
          </cell>
        </row>
        <row r="1720">
          <cell r="D1720" t="str">
            <v>LIT_562</v>
          </cell>
          <cell r="E1720" t="str">
            <v>Douala</v>
          </cell>
        </row>
        <row r="1721">
          <cell r="D1721" t="str">
            <v>LIT_171</v>
          </cell>
          <cell r="E1721" t="str">
            <v>Douala</v>
          </cell>
        </row>
        <row r="1722">
          <cell r="D1722" t="str">
            <v>NRD_072</v>
          </cell>
          <cell r="E1722" t="str">
            <v>Garoua</v>
          </cell>
        </row>
        <row r="1723">
          <cell r="D1723" t="str">
            <v>LIT_206</v>
          </cell>
          <cell r="E1723" t="str">
            <v>Douala</v>
          </cell>
        </row>
        <row r="1724">
          <cell r="D1724" t="str">
            <v>ADM_176</v>
          </cell>
          <cell r="E1724" t="str">
            <v>Ngaoundere</v>
          </cell>
        </row>
        <row r="1725">
          <cell r="D1725" t="str">
            <v>LIT_243</v>
          </cell>
          <cell r="E1725" t="str">
            <v>Douala</v>
          </cell>
        </row>
        <row r="1726">
          <cell r="D1726" t="str">
            <v>ADM_155</v>
          </cell>
          <cell r="E1726" t="str">
            <v>Ngaoundere</v>
          </cell>
        </row>
        <row r="1727">
          <cell r="D1727" t="str">
            <v>OST_063</v>
          </cell>
          <cell r="E1727" t="str">
            <v>Bafoussam</v>
          </cell>
        </row>
        <row r="1728">
          <cell r="D1728" t="str">
            <v>LIT_588</v>
          </cell>
          <cell r="E1728" t="str">
            <v>Douala</v>
          </cell>
        </row>
        <row r="1729">
          <cell r="D1729" t="str">
            <v>SUD_014</v>
          </cell>
          <cell r="E1729" t="str">
            <v>CENTRE</v>
          </cell>
        </row>
        <row r="1730">
          <cell r="D1730" t="str">
            <v>NRD_001</v>
          </cell>
          <cell r="E1730" t="str">
            <v>Garoua</v>
          </cell>
        </row>
        <row r="1731">
          <cell r="D1731" t="str">
            <v>EXN_030</v>
          </cell>
          <cell r="E1731" t="str">
            <v>Maroua</v>
          </cell>
        </row>
        <row r="1732">
          <cell r="D1732" t="str">
            <v>NRD_047</v>
          </cell>
          <cell r="E1732" t="str">
            <v>Garoua</v>
          </cell>
        </row>
        <row r="1733">
          <cell r="D1733" t="str">
            <v>NRD_075</v>
          </cell>
          <cell r="E1733" t="str">
            <v>Garoua</v>
          </cell>
        </row>
        <row r="1734">
          <cell r="D1734" t="str">
            <v>NRD_045</v>
          </cell>
          <cell r="E1734" t="str">
            <v>Garoua</v>
          </cell>
        </row>
        <row r="1735">
          <cell r="D1735" t="str">
            <v>EXN_053</v>
          </cell>
          <cell r="E1735" t="str">
            <v>Maroua</v>
          </cell>
        </row>
        <row r="1736">
          <cell r="D1736" t="str">
            <v>EXN_016</v>
          </cell>
          <cell r="E1736" t="str">
            <v>Maroua</v>
          </cell>
        </row>
        <row r="1737">
          <cell r="D1737" t="str">
            <v>EXN_087</v>
          </cell>
          <cell r="E1737" t="str">
            <v>Maroua</v>
          </cell>
        </row>
        <row r="1738">
          <cell r="D1738" t="str">
            <v>EXN_083</v>
          </cell>
          <cell r="E1738" t="str">
            <v>Maroua</v>
          </cell>
        </row>
        <row r="1739">
          <cell r="D1739" t="str">
            <v>EXN_113</v>
          </cell>
          <cell r="E1739" t="str">
            <v>Maroua</v>
          </cell>
        </row>
        <row r="1740">
          <cell r="D1740" t="str">
            <v>NRD_035</v>
          </cell>
          <cell r="E1740" t="str">
            <v>Garoua</v>
          </cell>
        </row>
        <row r="1741">
          <cell r="D1741" t="str">
            <v>EXN_009</v>
          </cell>
          <cell r="E1741" t="str">
            <v>Maroua</v>
          </cell>
        </row>
        <row r="1742">
          <cell r="D1742" t="str">
            <v>EXN_055</v>
          </cell>
          <cell r="E1742" t="str">
            <v>Maroua</v>
          </cell>
        </row>
        <row r="1743">
          <cell r="D1743" t="str">
            <v>ADM_136</v>
          </cell>
          <cell r="E1743" t="str">
            <v>Ngaoundere</v>
          </cell>
        </row>
        <row r="1744">
          <cell r="D1744" t="str">
            <v>ADM_120</v>
          </cell>
          <cell r="E1744" t="str">
            <v>Ngaoundere</v>
          </cell>
        </row>
        <row r="1745">
          <cell r="D1745" t="str">
            <v>ADM_071</v>
          </cell>
          <cell r="E1745" t="str">
            <v>Ngaoundere</v>
          </cell>
        </row>
        <row r="1746">
          <cell r="D1746" t="str">
            <v>ADM_147</v>
          </cell>
          <cell r="E1746" t="str">
            <v>Ngaoundere</v>
          </cell>
        </row>
        <row r="1747">
          <cell r="D1747" t="str">
            <v>ADM_035</v>
          </cell>
          <cell r="E1747" t="str">
            <v>Ngaoundere</v>
          </cell>
        </row>
        <row r="1748">
          <cell r="D1748" t="str">
            <v>ADM_167</v>
          </cell>
          <cell r="E1748" t="str">
            <v>Ngaoundere</v>
          </cell>
        </row>
        <row r="1749">
          <cell r="D1749" t="str">
            <v>ADM_002</v>
          </cell>
          <cell r="E1749" t="str">
            <v>Ngaoundere</v>
          </cell>
        </row>
        <row r="1750">
          <cell r="D1750" t="str">
            <v>ADM_085</v>
          </cell>
          <cell r="E1750" t="str">
            <v>Ngaoundere</v>
          </cell>
        </row>
        <row r="1751">
          <cell r="D1751" t="str">
            <v>ADM_127</v>
          </cell>
          <cell r="E1751" t="str">
            <v>Ngaoundere</v>
          </cell>
        </row>
        <row r="1752">
          <cell r="D1752" t="str">
            <v>OST_268</v>
          </cell>
          <cell r="E1752" t="str">
            <v>Bafoussam</v>
          </cell>
        </row>
        <row r="1753">
          <cell r="D1753" t="str">
            <v>EXN_020</v>
          </cell>
          <cell r="E1753" t="str">
            <v>EXTREME-NORD</v>
          </cell>
        </row>
        <row r="1754">
          <cell r="D1754" t="str">
            <v>EXN_039</v>
          </cell>
          <cell r="E1754" t="str">
            <v>EXTREME-NORD</v>
          </cell>
        </row>
        <row r="1755">
          <cell r="D1755" t="str">
            <v>EXN_051</v>
          </cell>
          <cell r="E1755" t="str">
            <v>EXTREME-NORD</v>
          </cell>
        </row>
        <row r="1756">
          <cell r="D1756" t="str">
            <v>ADM_160</v>
          </cell>
          <cell r="E1756" t="str">
            <v>ADAMAOUA</v>
          </cell>
        </row>
        <row r="1757">
          <cell r="D1757" t="str">
            <v>SUO_088</v>
          </cell>
          <cell r="E1757" t="str">
            <v>SUD-OUEST</v>
          </cell>
        </row>
        <row r="1758">
          <cell r="D1758" t="str">
            <v>OST_092</v>
          </cell>
          <cell r="E1758" t="str">
            <v>OUEST</v>
          </cell>
        </row>
        <row r="1759">
          <cell r="D1759" t="str">
            <v>LIT_403</v>
          </cell>
          <cell r="E1759" t="str">
            <v>Douala</v>
          </cell>
        </row>
        <row r="1760">
          <cell r="D1760" t="str">
            <v>LIT_369</v>
          </cell>
          <cell r="E1760" t="str">
            <v>Douala</v>
          </cell>
        </row>
        <row r="1761">
          <cell r="D1761" t="str">
            <v>LIT_256</v>
          </cell>
          <cell r="E1761" t="str">
            <v>Douala</v>
          </cell>
        </row>
        <row r="1762">
          <cell r="D1762" t="str">
            <v>LIT_253</v>
          </cell>
          <cell r="E1762" t="str">
            <v>Douala</v>
          </cell>
        </row>
        <row r="1763">
          <cell r="D1763" t="str">
            <v>LIT_634</v>
          </cell>
          <cell r="E1763" t="str">
            <v>Douala</v>
          </cell>
        </row>
        <row r="1764">
          <cell r="D1764" t="str">
            <v>SUO_149</v>
          </cell>
          <cell r="E1764" t="str">
            <v>SUD-OUEST</v>
          </cell>
        </row>
        <row r="1765">
          <cell r="D1765" t="str">
            <v>LIT_278</v>
          </cell>
          <cell r="E1765" t="str">
            <v>Douala</v>
          </cell>
        </row>
        <row r="1766">
          <cell r="D1766" t="str">
            <v>NRO_037</v>
          </cell>
          <cell r="E1766" t="str">
            <v>NORD-OUEST</v>
          </cell>
        </row>
        <row r="1767">
          <cell r="D1767" t="str">
            <v>SUO_010</v>
          </cell>
          <cell r="E1767" t="str">
            <v>NORD-OUEST</v>
          </cell>
        </row>
        <row r="1768">
          <cell r="D1768" t="str">
            <v>SUO_164</v>
          </cell>
          <cell r="E1768" t="str">
            <v>SUD-OUEST</v>
          </cell>
        </row>
        <row r="1769">
          <cell r="D1769" t="str">
            <v>SUO_005</v>
          </cell>
          <cell r="E1769" t="str">
            <v>SUD-OUEST</v>
          </cell>
        </row>
        <row r="1770">
          <cell r="D1770" t="str">
            <v>LIT_525</v>
          </cell>
          <cell r="E1770" t="str">
            <v>Douala</v>
          </cell>
        </row>
        <row r="1771">
          <cell r="D1771" t="str">
            <v>NRD_167</v>
          </cell>
          <cell r="E1771" t="str">
            <v>NORD</v>
          </cell>
        </row>
        <row r="1772">
          <cell r="D1772" t="str">
            <v>LIT_140</v>
          </cell>
          <cell r="E1772" t="str">
            <v>Douala</v>
          </cell>
        </row>
        <row r="1773">
          <cell r="D1773" t="str">
            <v>CTR_636</v>
          </cell>
          <cell r="E1773" t="str">
            <v>CENTRE</v>
          </cell>
        </row>
        <row r="1774">
          <cell r="D1774" t="str">
            <v>LIT_490</v>
          </cell>
          <cell r="E1774" t="str">
            <v>Douala</v>
          </cell>
        </row>
        <row r="1775">
          <cell r="D1775" t="str">
            <v>OST_082</v>
          </cell>
          <cell r="E1775" t="str">
            <v>OUEST</v>
          </cell>
        </row>
        <row r="1776">
          <cell r="D1776" t="str">
            <v>OST_026</v>
          </cell>
          <cell r="E1776" t="str">
            <v>OUEST</v>
          </cell>
        </row>
        <row r="1777">
          <cell r="D1777" t="str">
            <v>ADM_137</v>
          </cell>
          <cell r="E1777" t="str">
            <v>ADAMAOUA</v>
          </cell>
        </row>
        <row r="1778">
          <cell r="D1778" t="str">
            <v>OST_167</v>
          </cell>
          <cell r="E1778" t="str">
            <v>OUEST</v>
          </cell>
        </row>
        <row r="1779">
          <cell r="D1779" t="str">
            <v>LIT_104</v>
          </cell>
          <cell r="E1779" t="str">
            <v>Douala</v>
          </cell>
        </row>
        <row r="1780">
          <cell r="D1780" t="str">
            <v>CTR_898</v>
          </cell>
          <cell r="E1780" t="str">
            <v>CENTRE</v>
          </cell>
        </row>
        <row r="1781">
          <cell r="D1781" t="str">
            <v>EST_002</v>
          </cell>
          <cell r="E1781" t="str">
            <v>CENTRE</v>
          </cell>
        </row>
        <row r="1782">
          <cell r="D1782" t="str">
            <v>SUD_078</v>
          </cell>
          <cell r="E1782" t="str">
            <v>CENTRE</v>
          </cell>
        </row>
        <row r="1783">
          <cell r="D1783" t="str">
            <v>SUD_085</v>
          </cell>
          <cell r="E1783" t="str">
            <v>CENTRE</v>
          </cell>
        </row>
        <row r="1784">
          <cell r="D1784" t="str">
            <v>CTR_455</v>
          </cell>
          <cell r="E1784" t="str">
            <v>CENTRE</v>
          </cell>
        </row>
        <row r="1785">
          <cell r="D1785" t="str">
            <v>EST_009</v>
          </cell>
          <cell r="E1785" t="str">
            <v>CENTRE</v>
          </cell>
        </row>
        <row r="1786">
          <cell r="D1786" t="str">
            <v>SUD_098</v>
          </cell>
          <cell r="E1786" t="str">
            <v>CENTRE</v>
          </cell>
        </row>
        <row r="1787">
          <cell r="D1787" t="str">
            <v>EST_105</v>
          </cell>
          <cell r="E1787" t="str">
            <v>CENTRE</v>
          </cell>
        </row>
        <row r="1788">
          <cell r="D1788" t="str">
            <v>EST_083</v>
          </cell>
          <cell r="E1788" t="str">
            <v>CENTRE</v>
          </cell>
        </row>
        <row r="1789">
          <cell r="D1789" t="str">
            <v>SUO_173</v>
          </cell>
          <cell r="E1789" t="str">
            <v>SUD-OUEST</v>
          </cell>
        </row>
        <row r="1790">
          <cell r="D1790" t="str">
            <v>EST_130</v>
          </cell>
          <cell r="E1790" t="str">
            <v>CENTRE</v>
          </cell>
        </row>
        <row r="1791">
          <cell r="D1791" t="str">
            <v>CTR_457</v>
          </cell>
          <cell r="E1791" t="str">
            <v>CENTRE</v>
          </cell>
        </row>
        <row r="1792">
          <cell r="D1792" t="str">
            <v>EST_116</v>
          </cell>
          <cell r="E1792" t="str">
            <v>CENTRE</v>
          </cell>
        </row>
        <row r="1793">
          <cell r="D1793" t="str">
            <v>ADM_030</v>
          </cell>
          <cell r="E1793" t="str">
            <v>ADAMAOUA</v>
          </cell>
        </row>
        <row r="1794">
          <cell r="D1794" t="str">
            <v>SUD_071</v>
          </cell>
          <cell r="E1794" t="str">
            <v>CENTRE</v>
          </cell>
        </row>
        <row r="1795">
          <cell r="D1795" t="str">
            <v>EST_126</v>
          </cell>
          <cell r="E1795" t="str">
            <v>CENTRE</v>
          </cell>
        </row>
        <row r="1796">
          <cell r="D1796" t="str">
            <v>OST_031</v>
          </cell>
          <cell r="E1796" t="str">
            <v>OUEST</v>
          </cell>
        </row>
        <row r="1797">
          <cell r="D1797" t="str">
            <v>EST_016</v>
          </cell>
          <cell r="E1797" t="str">
            <v>CENTRE</v>
          </cell>
        </row>
        <row r="1798">
          <cell r="D1798" t="str">
            <v>EST_101</v>
          </cell>
          <cell r="E1798" t="str">
            <v>CENTRE</v>
          </cell>
        </row>
        <row r="1799">
          <cell r="D1799" t="str">
            <v>CTR_186</v>
          </cell>
          <cell r="E1799" t="str">
            <v>CENTRE</v>
          </cell>
        </row>
        <row r="1800">
          <cell r="D1800" t="str">
            <v>CTR_060</v>
          </cell>
          <cell r="E1800" t="str">
            <v>CENTRE</v>
          </cell>
        </row>
        <row r="1801">
          <cell r="D1801" t="str">
            <v>SUD_055</v>
          </cell>
          <cell r="E1801" t="str">
            <v>LITTORAL</v>
          </cell>
        </row>
        <row r="1802">
          <cell r="D1802" t="str">
            <v>EST_125</v>
          </cell>
          <cell r="E1802" t="str">
            <v>CENTRE</v>
          </cell>
        </row>
        <row r="1803">
          <cell r="D1803" t="str">
            <v>EST_054</v>
          </cell>
          <cell r="E1803" t="str">
            <v>CENTRE</v>
          </cell>
        </row>
        <row r="1804">
          <cell r="D1804" t="str">
            <v>LIT_742</v>
          </cell>
          <cell r="E1804" t="str">
            <v>Douala</v>
          </cell>
        </row>
        <row r="1805">
          <cell r="D1805" t="str">
            <v>EST_114</v>
          </cell>
          <cell r="E1805" t="str">
            <v>CENTRE</v>
          </cell>
        </row>
        <row r="1806">
          <cell r="D1806" t="str">
            <v>LIT_833</v>
          </cell>
          <cell r="E1806" t="str">
            <v>Yaounde</v>
          </cell>
        </row>
        <row r="1807">
          <cell r="D1807" t="str">
            <v>LIT_297</v>
          </cell>
          <cell r="E1807" t="str">
            <v>Douala</v>
          </cell>
        </row>
        <row r="1808">
          <cell r="D1808" t="str">
            <v>LIT_454</v>
          </cell>
          <cell r="E1808" t="str">
            <v>Douala</v>
          </cell>
        </row>
        <row r="1809">
          <cell r="D1809" t="str">
            <v>LIT_400</v>
          </cell>
          <cell r="E1809" t="str">
            <v>Douala</v>
          </cell>
        </row>
        <row r="1810">
          <cell r="D1810" t="str">
            <v>LIT_046</v>
          </cell>
          <cell r="E1810" t="str">
            <v>Douala</v>
          </cell>
        </row>
        <row r="1811">
          <cell r="D1811" t="str">
            <v>NRO_053</v>
          </cell>
          <cell r="E1811" t="str">
            <v>NORD-OUEST</v>
          </cell>
        </row>
        <row r="1812">
          <cell r="D1812" t="str">
            <v>EXN_200</v>
          </cell>
          <cell r="E1812" t="str">
            <v>EXTREME-NORD</v>
          </cell>
        </row>
        <row r="1813">
          <cell r="D1813" t="str">
            <v>CTR_139</v>
          </cell>
          <cell r="E1813" t="str">
            <v>CENTRE</v>
          </cell>
        </row>
        <row r="1814">
          <cell r="D1814" t="str">
            <v>CTR_910</v>
          </cell>
          <cell r="E1814" t="str">
            <v>CENTRE</v>
          </cell>
        </row>
        <row r="1815">
          <cell r="D1815" t="str">
            <v>EST_045</v>
          </cell>
          <cell r="E1815" t="str">
            <v>CENTRE</v>
          </cell>
        </row>
        <row r="1816">
          <cell r="D1816" t="str">
            <v>SUD_252</v>
          </cell>
          <cell r="E1816" t="str">
            <v>CENTRE</v>
          </cell>
        </row>
        <row r="1817">
          <cell r="D1817" t="str">
            <v>EXN_013</v>
          </cell>
          <cell r="E1817" t="str">
            <v>EXTREME-NORD</v>
          </cell>
        </row>
        <row r="1818">
          <cell r="D1818" t="str">
            <v>LIT_852</v>
          </cell>
          <cell r="E1818" t="str">
            <v>Douala</v>
          </cell>
        </row>
        <row r="1819">
          <cell r="D1819" t="str">
            <v>LIT_397</v>
          </cell>
          <cell r="E1819" t="str">
            <v>Douala</v>
          </cell>
        </row>
        <row r="1820">
          <cell r="D1820" t="str">
            <v>LIT_857</v>
          </cell>
          <cell r="E1820" t="str">
            <v>Yaounde</v>
          </cell>
        </row>
        <row r="1821">
          <cell r="D1821" t="str">
            <v>EXN_042</v>
          </cell>
          <cell r="E1821" t="str">
            <v>EXTREME-NORD</v>
          </cell>
        </row>
        <row r="1822">
          <cell r="D1822" t="str">
            <v>EST_024</v>
          </cell>
          <cell r="E1822" t="str">
            <v>CENTRE</v>
          </cell>
        </row>
        <row r="1823">
          <cell r="D1823" t="str">
            <v>CTR_142</v>
          </cell>
          <cell r="E1823" t="str">
            <v>CENTRE</v>
          </cell>
        </row>
        <row r="1824">
          <cell r="D1824" t="str">
            <v>EST_154</v>
          </cell>
          <cell r="E1824" t="str">
            <v>CENTRE</v>
          </cell>
        </row>
        <row r="1825">
          <cell r="D1825" t="str">
            <v>EST_123</v>
          </cell>
          <cell r="E1825" t="str">
            <v>CENTRE</v>
          </cell>
        </row>
        <row r="1826">
          <cell r="D1826" t="str">
            <v>CTR_407</v>
          </cell>
          <cell r="E1826" t="str">
            <v>CENTRE</v>
          </cell>
        </row>
        <row r="1827">
          <cell r="D1827" t="str">
            <v>NRO_052</v>
          </cell>
          <cell r="E1827" t="str">
            <v>NORD-OUEST</v>
          </cell>
        </row>
        <row r="1828">
          <cell r="D1828" t="str">
            <v>EST_055</v>
          </cell>
          <cell r="E1828" t="str">
            <v>CENTRE</v>
          </cell>
        </row>
        <row r="1829">
          <cell r="D1829" t="str">
            <v>EXN_231</v>
          </cell>
          <cell r="E1829" t="str">
            <v>EXTREME-NORD</v>
          </cell>
        </row>
        <row r="1830">
          <cell r="D1830" t="str">
            <v>OST_027</v>
          </cell>
          <cell r="E1830" t="str">
            <v>OUEST</v>
          </cell>
        </row>
        <row r="1831">
          <cell r="D1831" t="str">
            <v>NRO_020</v>
          </cell>
          <cell r="E1831" t="str">
            <v>NORD-OUEST</v>
          </cell>
        </row>
        <row r="1832">
          <cell r="D1832" t="str">
            <v>EXN_223</v>
          </cell>
          <cell r="E1832" t="str">
            <v>EXTREME-NORD</v>
          </cell>
        </row>
        <row r="1833">
          <cell r="D1833" t="str">
            <v>CTR_541</v>
          </cell>
          <cell r="E1833" t="str">
            <v>CENTRE</v>
          </cell>
        </row>
        <row r="1834">
          <cell r="D1834" t="str">
            <v>LIT_729</v>
          </cell>
          <cell r="E1834" t="str">
            <v>Douala</v>
          </cell>
        </row>
        <row r="1835">
          <cell r="D1835" t="str">
            <v>EST_092</v>
          </cell>
          <cell r="E1835" t="str">
            <v>CENTRE</v>
          </cell>
        </row>
        <row r="1836">
          <cell r="D1836" t="str">
            <v>LIT_086</v>
          </cell>
          <cell r="E1836" t="str">
            <v>LITTORAL</v>
          </cell>
        </row>
        <row r="1837">
          <cell r="D1837" t="str">
            <v>CTR_185</v>
          </cell>
          <cell r="E1837" t="str">
            <v>CENTRE</v>
          </cell>
        </row>
        <row r="1838">
          <cell r="D1838" t="str">
            <v>EST_046</v>
          </cell>
          <cell r="E1838" t="str">
            <v>CENTRE</v>
          </cell>
        </row>
        <row r="1839">
          <cell r="D1839" t="str">
            <v>CTR_067</v>
          </cell>
          <cell r="E1839" t="str">
            <v>CENTRE</v>
          </cell>
        </row>
        <row r="1840">
          <cell r="D1840" t="str">
            <v>CTR_335</v>
          </cell>
          <cell r="E1840" t="str">
            <v>CENTRE</v>
          </cell>
        </row>
        <row r="1841">
          <cell r="D1841" t="str">
            <v>CTR_202</v>
          </cell>
          <cell r="E1841" t="str">
            <v>CENTRE</v>
          </cell>
        </row>
        <row r="1842">
          <cell r="D1842" t="str">
            <v>CTR_111</v>
          </cell>
          <cell r="E1842" t="str">
            <v>CENTRE</v>
          </cell>
        </row>
        <row r="1843">
          <cell r="D1843" t="str">
            <v>CTR_222</v>
          </cell>
          <cell r="E1843" t="str">
            <v>CENTRE</v>
          </cell>
        </row>
        <row r="1844">
          <cell r="D1844" t="str">
            <v>EST_036</v>
          </cell>
          <cell r="E1844" t="str">
            <v>CENTRE</v>
          </cell>
        </row>
        <row r="1845">
          <cell r="D1845" t="str">
            <v>CTR_205</v>
          </cell>
          <cell r="E1845" t="str">
            <v>CENTRE</v>
          </cell>
        </row>
        <row r="1846">
          <cell r="D1846" t="str">
            <v>CTR_906</v>
          </cell>
          <cell r="E1846" t="str">
            <v>CENTRE</v>
          </cell>
        </row>
        <row r="1847">
          <cell r="D1847" t="str">
            <v>CTR_005</v>
          </cell>
          <cell r="E1847" t="str">
            <v>CENTRE</v>
          </cell>
        </row>
        <row r="1848">
          <cell r="D1848" t="str">
            <v>EST_075</v>
          </cell>
          <cell r="E1848" t="str">
            <v>CENTRE</v>
          </cell>
        </row>
        <row r="1849">
          <cell r="D1849" t="str">
            <v>CTR_855</v>
          </cell>
          <cell r="E1849" t="str">
            <v>CENTRE</v>
          </cell>
        </row>
        <row r="1850">
          <cell r="D1850" t="str">
            <v>EST_077</v>
          </cell>
          <cell r="E1850" t="str">
            <v>CENTRE</v>
          </cell>
        </row>
        <row r="1851">
          <cell r="D1851" t="str">
            <v>CTR_463</v>
          </cell>
          <cell r="E1851" t="str">
            <v>CENTRE</v>
          </cell>
        </row>
        <row r="1852">
          <cell r="D1852" t="str">
            <v>EST_020</v>
          </cell>
          <cell r="E1852" t="str">
            <v>CENTRE</v>
          </cell>
        </row>
        <row r="1853">
          <cell r="D1853" t="str">
            <v>CTR_225</v>
          </cell>
          <cell r="E1853" t="str">
            <v>CENTRE</v>
          </cell>
        </row>
        <row r="1854">
          <cell r="D1854" t="str">
            <v>CTR_201</v>
          </cell>
          <cell r="E1854" t="str">
            <v>CENTRE</v>
          </cell>
        </row>
        <row r="1855">
          <cell r="D1855" t="str">
            <v>EST_150</v>
          </cell>
          <cell r="E1855" t="str">
            <v>CENTRE</v>
          </cell>
        </row>
        <row r="1856">
          <cell r="D1856" t="str">
            <v>CTR_577</v>
          </cell>
          <cell r="E1856" t="str">
            <v>CENTRE</v>
          </cell>
        </row>
        <row r="1857">
          <cell r="D1857" t="str">
            <v>EST_003</v>
          </cell>
          <cell r="E1857" t="str">
            <v>CENTRE</v>
          </cell>
        </row>
        <row r="1858">
          <cell r="D1858" t="str">
            <v>NRD_144</v>
          </cell>
          <cell r="E1858" t="str">
            <v>NORD</v>
          </cell>
        </row>
        <row r="1859">
          <cell r="D1859" t="str">
            <v>CTR_952</v>
          </cell>
          <cell r="E1859" t="str">
            <v>Yaounde</v>
          </cell>
        </row>
        <row r="1860">
          <cell r="D1860" t="str">
            <v>OST_039</v>
          </cell>
          <cell r="E1860" t="str">
            <v>OUEST</v>
          </cell>
        </row>
        <row r="1861">
          <cell r="D1861" t="str">
            <v>OST_090</v>
          </cell>
          <cell r="E1861" t="str">
            <v>NORD-OUEST</v>
          </cell>
        </row>
        <row r="1862">
          <cell r="D1862" t="str">
            <v>NRO_038</v>
          </cell>
          <cell r="E1862" t="str">
            <v>NORD-OUEST</v>
          </cell>
        </row>
        <row r="1863">
          <cell r="D1863" t="str">
            <v>EXN_102</v>
          </cell>
          <cell r="E1863" t="str">
            <v>EXTREME-NORD</v>
          </cell>
        </row>
        <row r="1864">
          <cell r="D1864" t="str">
            <v>CTR_220</v>
          </cell>
          <cell r="E1864" t="str">
            <v>CENTRE</v>
          </cell>
        </row>
        <row r="1865">
          <cell r="D1865" t="str">
            <v>OST_066</v>
          </cell>
          <cell r="E1865" t="str">
            <v>Bafoussam</v>
          </cell>
        </row>
        <row r="1866">
          <cell r="D1866" t="str">
            <v>LIT_700</v>
          </cell>
          <cell r="E1866" t="str">
            <v>Douala</v>
          </cell>
        </row>
        <row r="1867">
          <cell r="D1867" t="str">
            <v>EXN_035</v>
          </cell>
          <cell r="E1867" t="str">
            <v>EXTREME-NORD</v>
          </cell>
        </row>
        <row r="1868">
          <cell r="D1868" t="str">
            <v>CTR_945</v>
          </cell>
          <cell r="E1868" t="str">
            <v>Yaounde</v>
          </cell>
        </row>
        <row r="1869">
          <cell r="D1869" t="str">
            <v>NRO_142</v>
          </cell>
          <cell r="E1869" t="str">
            <v>SUD-OUEST</v>
          </cell>
        </row>
        <row r="1870">
          <cell r="D1870" t="str">
            <v>ADM_114</v>
          </cell>
          <cell r="E1870" t="str">
            <v>ADAMAOUA</v>
          </cell>
        </row>
        <row r="1871">
          <cell r="D1871" t="str">
            <v>SUD_040</v>
          </cell>
          <cell r="E1871" t="str">
            <v>CENTRE</v>
          </cell>
        </row>
        <row r="1872">
          <cell r="D1872" t="str">
            <v>EXN_118</v>
          </cell>
          <cell r="E1872" t="str">
            <v>EXTREME-NORD</v>
          </cell>
        </row>
        <row r="1873">
          <cell r="D1873" t="str">
            <v>OST_057</v>
          </cell>
          <cell r="E1873" t="str">
            <v>OUEST</v>
          </cell>
        </row>
        <row r="1874">
          <cell r="D1874" t="str">
            <v>CTR_440</v>
          </cell>
          <cell r="E1874" t="str">
            <v>CENTRE</v>
          </cell>
        </row>
        <row r="1875">
          <cell r="D1875" t="str">
            <v>LIT_194</v>
          </cell>
          <cell r="E1875" t="str">
            <v>LITTORAL</v>
          </cell>
        </row>
        <row r="1876">
          <cell r="D1876" t="str">
            <v>CTR_870</v>
          </cell>
          <cell r="E1876" t="str">
            <v>CENTRE</v>
          </cell>
        </row>
        <row r="1877">
          <cell r="D1877" t="str">
            <v>CTR_749</v>
          </cell>
          <cell r="E1877" t="str">
            <v>CENTRE</v>
          </cell>
        </row>
        <row r="1878">
          <cell r="D1878" t="str">
            <v>CTR_894</v>
          </cell>
          <cell r="E1878" t="str">
            <v>CENTRE</v>
          </cell>
        </row>
        <row r="1879">
          <cell r="D1879" t="str">
            <v>SUD_004</v>
          </cell>
          <cell r="E1879" t="str">
            <v>LITTORAL</v>
          </cell>
        </row>
        <row r="1880">
          <cell r="D1880" t="str">
            <v>LIT_619</v>
          </cell>
          <cell r="E1880" t="str">
            <v>Douala</v>
          </cell>
        </row>
        <row r="1881">
          <cell r="D1881" t="str">
            <v>CTR_780</v>
          </cell>
          <cell r="E1881" t="str">
            <v>CENTRE</v>
          </cell>
        </row>
        <row r="1882">
          <cell r="D1882" t="str">
            <v>CTR_286</v>
          </cell>
          <cell r="E1882" t="str">
            <v>CENTRE</v>
          </cell>
        </row>
        <row r="1883">
          <cell r="D1883" t="str">
            <v>LIT_222</v>
          </cell>
          <cell r="E1883" t="str">
            <v>Douala</v>
          </cell>
        </row>
        <row r="1884">
          <cell r="D1884" t="str">
            <v>CTR_058</v>
          </cell>
          <cell r="E1884" t="str">
            <v>CENTRE</v>
          </cell>
        </row>
        <row r="1885">
          <cell r="D1885" t="str">
            <v>EXN_033</v>
          </cell>
          <cell r="E1885" t="str">
            <v>EXTREME-NORD</v>
          </cell>
        </row>
        <row r="1886">
          <cell r="D1886" t="str">
            <v>CTR_528</v>
          </cell>
          <cell r="E1886" t="str">
            <v>CENTRE</v>
          </cell>
        </row>
        <row r="1887">
          <cell r="D1887" t="str">
            <v>CTR_134</v>
          </cell>
          <cell r="E1887" t="str">
            <v>CENTRE</v>
          </cell>
        </row>
        <row r="1888">
          <cell r="D1888" t="str">
            <v>LIT_425</v>
          </cell>
          <cell r="E1888" t="str">
            <v>Douala</v>
          </cell>
        </row>
        <row r="1889">
          <cell r="D1889" t="str">
            <v>EXN_209</v>
          </cell>
          <cell r="E1889" t="str">
            <v>EXTREME-NORD</v>
          </cell>
        </row>
        <row r="1890">
          <cell r="D1890" t="str">
            <v>CTR_527</v>
          </cell>
          <cell r="E1890" t="str">
            <v>CENTRE</v>
          </cell>
        </row>
        <row r="1891">
          <cell r="D1891" t="str">
            <v>EST_199</v>
          </cell>
          <cell r="E1891" t="str">
            <v>CENTRE</v>
          </cell>
        </row>
        <row r="1892">
          <cell r="D1892" t="str">
            <v>NRD_023</v>
          </cell>
          <cell r="E1892" t="str">
            <v>NORD</v>
          </cell>
        </row>
        <row r="1893">
          <cell r="D1893" t="str">
            <v>NRO_007</v>
          </cell>
          <cell r="E1893" t="str">
            <v>NORD-OUEST</v>
          </cell>
        </row>
        <row r="1894">
          <cell r="D1894" t="str">
            <v>LIT_060</v>
          </cell>
          <cell r="E1894" t="str">
            <v>Douala</v>
          </cell>
        </row>
        <row r="1895">
          <cell r="D1895" t="str">
            <v>LIT_049</v>
          </cell>
          <cell r="E1895" t="str">
            <v>Douala</v>
          </cell>
        </row>
        <row r="1896">
          <cell r="D1896" t="str">
            <v>EXN_259</v>
          </cell>
          <cell r="E1896" t="str">
            <v>EXTREME-NORD</v>
          </cell>
        </row>
        <row r="1897">
          <cell r="D1897" t="str">
            <v>LIT_107</v>
          </cell>
          <cell r="E1897" t="str">
            <v>LITTORAL</v>
          </cell>
        </row>
        <row r="1898">
          <cell r="D1898" t="str">
            <v>CTR_710</v>
          </cell>
          <cell r="E1898" t="str">
            <v>CENTRE</v>
          </cell>
        </row>
        <row r="1899">
          <cell r="D1899" t="str">
            <v>LIT_531</v>
          </cell>
          <cell r="E1899" t="str">
            <v>Douala</v>
          </cell>
        </row>
        <row r="1900">
          <cell r="D1900" t="str">
            <v>LIT_444</v>
          </cell>
          <cell r="E1900" t="str">
            <v>Douala</v>
          </cell>
        </row>
        <row r="1901">
          <cell r="D1901" t="str">
            <v>NRO_019</v>
          </cell>
          <cell r="E1901" t="str">
            <v>NORD-OUEST</v>
          </cell>
        </row>
        <row r="1902">
          <cell r="D1902" t="str">
            <v>LIT_224</v>
          </cell>
          <cell r="E1902" t="str">
            <v>Douala</v>
          </cell>
        </row>
        <row r="1903">
          <cell r="D1903" t="str">
            <v>SUD_064</v>
          </cell>
          <cell r="E1903" t="str">
            <v>CENTRE</v>
          </cell>
        </row>
        <row r="1904">
          <cell r="D1904" t="str">
            <v>EST_057</v>
          </cell>
          <cell r="E1904" t="str">
            <v>CENTRE</v>
          </cell>
        </row>
        <row r="1905">
          <cell r="D1905" t="str">
            <v>CTR_143</v>
          </cell>
          <cell r="E1905" t="str">
            <v>CENTRE</v>
          </cell>
        </row>
        <row r="1906">
          <cell r="D1906" t="str">
            <v>CTR_141</v>
          </cell>
          <cell r="E1906" t="str">
            <v>CENTRE</v>
          </cell>
        </row>
        <row r="1907">
          <cell r="D1907" t="str">
            <v>CTR_233</v>
          </cell>
          <cell r="E1907" t="str">
            <v>CENTRE</v>
          </cell>
        </row>
        <row r="1908">
          <cell r="D1908" t="str">
            <v>CTR_348</v>
          </cell>
          <cell r="E1908" t="str">
            <v>CENTRE</v>
          </cell>
        </row>
        <row r="1909">
          <cell r="D1909" t="str">
            <v>CTR_117</v>
          </cell>
          <cell r="E1909" t="str">
            <v>CENTRE</v>
          </cell>
        </row>
        <row r="1910">
          <cell r="D1910" t="str">
            <v>CTR_673</v>
          </cell>
          <cell r="E1910" t="str">
            <v>CENTRE</v>
          </cell>
        </row>
        <row r="1911">
          <cell r="D1911" t="str">
            <v>CTR_112</v>
          </cell>
          <cell r="E1911" t="str">
            <v>CENTRE</v>
          </cell>
        </row>
        <row r="1912">
          <cell r="D1912" t="str">
            <v>NRO_150</v>
          </cell>
          <cell r="E1912" t="str">
            <v>NORD-OUEST</v>
          </cell>
        </row>
        <row r="1913">
          <cell r="D1913" t="str">
            <v>EXN_032</v>
          </cell>
          <cell r="E1913" t="str">
            <v>EXTREME-NORD</v>
          </cell>
        </row>
        <row r="1914">
          <cell r="D1914" t="str">
            <v>LIT_018</v>
          </cell>
          <cell r="E1914" t="str">
            <v>Douala</v>
          </cell>
        </row>
        <row r="1915">
          <cell r="D1915" t="str">
            <v>EXN_109</v>
          </cell>
          <cell r="E1915" t="str">
            <v>EXTREME-NORD</v>
          </cell>
        </row>
        <row r="1916">
          <cell r="D1916" t="str">
            <v>CTR_880</v>
          </cell>
          <cell r="E1916" t="str">
            <v>CENTRE</v>
          </cell>
        </row>
        <row r="1917">
          <cell r="D1917" t="str">
            <v>NRD_020</v>
          </cell>
          <cell r="E1917" t="str">
            <v>NORD</v>
          </cell>
        </row>
        <row r="1918">
          <cell r="D1918" t="str">
            <v>SUO_004</v>
          </cell>
          <cell r="E1918" t="str">
            <v>SUD-OUEST</v>
          </cell>
        </row>
        <row r="1919">
          <cell r="D1919" t="str">
            <v>NRD_135</v>
          </cell>
          <cell r="E1919" t="str">
            <v>EXTREME-NORD</v>
          </cell>
        </row>
        <row r="1920">
          <cell r="D1920" t="str">
            <v>CTR_309</v>
          </cell>
          <cell r="E1920" t="str">
            <v>CENTRE</v>
          </cell>
        </row>
        <row r="1921">
          <cell r="D1921" t="str">
            <v>CTR_441</v>
          </cell>
          <cell r="E1921" t="str">
            <v>CENTRE</v>
          </cell>
        </row>
        <row r="1922">
          <cell r="D1922" t="str">
            <v>CTR_187</v>
          </cell>
          <cell r="E1922" t="str">
            <v>CENTRE</v>
          </cell>
        </row>
        <row r="1923">
          <cell r="D1923" t="str">
            <v>CTR_663</v>
          </cell>
          <cell r="E1923" t="str">
            <v>CENTRE</v>
          </cell>
        </row>
        <row r="1924">
          <cell r="D1924" t="str">
            <v>CTR_260</v>
          </cell>
          <cell r="E1924" t="str">
            <v>CENTRE</v>
          </cell>
        </row>
        <row r="1925">
          <cell r="D1925" t="str">
            <v>CTR_063</v>
          </cell>
          <cell r="E1925" t="str">
            <v>CENTRE</v>
          </cell>
        </row>
        <row r="1926">
          <cell r="D1926" t="str">
            <v>CTR_856</v>
          </cell>
          <cell r="E1926" t="str">
            <v>CENTRE</v>
          </cell>
        </row>
        <row r="1927">
          <cell r="D1927" t="str">
            <v>CTR_892</v>
          </cell>
          <cell r="E1927" t="str">
            <v>CENTRE</v>
          </cell>
        </row>
        <row r="1928">
          <cell r="D1928" t="str">
            <v>EXN_199</v>
          </cell>
          <cell r="E1928" t="str">
            <v>EXTREME-NORD</v>
          </cell>
        </row>
        <row r="1929">
          <cell r="D1929" t="str">
            <v>NRO_100</v>
          </cell>
          <cell r="E1929" t="str">
            <v>NORD-OUEST</v>
          </cell>
        </row>
        <row r="1930">
          <cell r="D1930" t="str">
            <v>EXN_190</v>
          </cell>
          <cell r="E1930" t="str">
            <v>EXTREME-NORD</v>
          </cell>
        </row>
        <row r="1931">
          <cell r="D1931" t="str">
            <v>EXN_265</v>
          </cell>
          <cell r="E1931" t="str">
            <v>EXTREME-NORD</v>
          </cell>
        </row>
        <row r="1932">
          <cell r="D1932" t="str">
            <v>EXN_210</v>
          </cell>
          <cell r="E1932" t="str">
            <v>EXTREME-NORD</v>
          </cell>
        </row>
        <row r="1933">
          <cell r="D1933" t="str">
            <v>NRO_138</v>
          </cell>
          <cell r="E1933" t="str">
            <v>NORD-OUEST</v>
          </cell>
        </row>
        <row r="1934">
          <cell r="D1934" t="str">
            <v>EXN_007</v>
          </cell>
          <cell r="E1934" t="str">
            <v>EXTREME-NORD</v>
          </cell>
        </row>
        <row r="1935">
          <cell r="D1935" t="str">
            <v>CTR_510</v>
          </cell>
          <cell r="E1935" t="str">
            <v>CENTRE</v>
          </cell>
        </row>
        <row r="1936">
          <cell r="D1936" t="str">
            <v>EXN_110</v>
          </cell>
          <cell r="E1936" t="str">
            <v>EXTREME-NORD</v>
          </cell>
        </row>
        <row r="1937">
          <cell r="D1937" t="str">
            <v>NRD_012</v>
          </cell>
          <cell r="E1937" t="str">
            <v>NORD</v>
          </cell>
        </row>
        <row r="1938">
          <cell r="D1938" t="str">
            <v>EXN_230</v>
          </cell>
          <cell r="E1938" t="str">
            <v>EXTREME-NORD</v>
          </cell>
        </row>
        <row r="1939">
          <cell r="D1939" t="str">
            <v>NRD_107</v>
          </cell>
          <cell r="E1939" t="str">
            <v>NORD</v>
          </cell>
        </row>
        <row r="1940">
          <cell r="D1940" t="str">
            <v>EXN_104</v>
          </cell>
          <cell r="E1940" t="str">
            <v>EXTREME-NORD</v>
          </cell>
        </row>
        <row r="1941">
          <cell r="D1941" t="str">
            <v>NRD_180</v>
          </cell>
          <cell r="E1941" t="str">
            <v>NORD</v>
          </cell>
        </row>
        <row r="1942">
          <cell r="D1942" t="str">
            <v>OST_023</v>
          </cell>
          <cell r="E1942" t="str">
            <v>OUEST</v>
          </cell>
        </row>
        <row r="1943">
          <cell r="D1943" t="str">
            <v>LIT_195</v>
          </cell>
          <cell r="E1943" t="str">
            <v>LITTORAL</v>
          </cell>
        </row>
        <row r="1944">
          <cell r="D1944" t="str">
            <v>LIT_494</v>
          </cell>
          <cell r="E1944" t="str">
            <v>LITTORAL</v>
          </cell>
        </row>
        <row r="1945">
          <cell r="D1945" t="str">
            <v>NRD_031</v>
          </cell>
          <cell r="E1945" t="str">
            <v>NORD</v>
          </cell>
        </row>
        <row r="1946">
          <cell r="D1946" t="str">
            <v>SUD_017</v>
          </cell>
          <cell r="E1946" t="str">
            <v>CENTRE</v>
          </cell>
        </row>
        <row r="1947">
          <cell r="D1947" t="str">
            <v>LIT_495</v>
          </cell>
          <cell r="E1947" t="str">
            <v>LITTORAL</v>
          </cell>
        </row>
        <row r="1948">
          <cell r="D1948" t="str">
            <v>LIT_193</v>
          </cell>
          <cell r="E1948" t="str">
            <v>LITTORAL</v>
          </cell>
        </row>
        <row r="1949">
          <cell r="D1949" t="str">
            <v>LIT_591</v>
          </cell>
          <cell r="E1949" t="str">
            <v>LITTORAL</v>
          </cell>
        </row>
        <row r="1950">
          <cell r="D1950" t="str">
            <v>SUD_024</v>
          </cell>
          <cell r="E1950" t="str">
            <v>CENTRE</v>
          </cell>
        </row>
        <row r="1951">
          <cell r="D1951" t="str">
            <v>SUO_037</v>
          </cell>
          <cell r="E1951" t="str">
            <v>LITTORAL</v>
          </cell>
        </row>
        <row r="1952">
          <cell r="D1952" t="str">
            <v>SUD_038</v>
          </cell>
          <cell r="E1952" t="str">
            <v>CENTRE</v>
          </cell>
        </row>
        <row r="1953">
          <cell r="D1953" t="str">
            <v>LIT_505</v>
          </cell>
          <cell r="E1953" t="str">
            <v>LITTORAL</v>
          </cell>
        </row>
        <row r="1954">
          <cell r="D1954" t="str">
            <v>SUD_128</v>
          </cell>
          <cell r="E1954" t="str">
            <v>CENTRE</v>
          </cell>
        </row>
        <row r="1955">
          <cell r="D1955" t="str">
            <v>SUD_005</v>
          </cell>
          <cell r="E1955" t="str">
            <v>LITTORAL</v>
          </cell>
        </row>
        <row r="1956">
          <cell r="D1956" t="str">
            <v>SUD_054</v>
          </cell>
          <cell r="E1956" t="str">
            <v>CENTRE</v>
          </cell>
        </row>
        <row r="1957">
          <cell r="D1957" t="str">
            <v>SUD_125</v>
          </cell>
          <cell r="E1957" t="str">
            <v>NORD-OUEST</v>
          </cell>
        </row>
        <row r="1958">
          <cell r="D1958" t="str">
            <v>EXN_189</v>
          </cell>
          <cell r="E1958" t="str">
            <v>EXTREME-NORD</v>
          </cell>
        </row>
        <row r="1959">
          <cell r="D1959" t="str">
            <v>LIT_132</v>
          </cell>
          <cell r="E1959" t="str">
            <v>LITTORAL</v>
          </cell>
        </row>
        <row r="1960">
          <cell r="D1960" t="str">
            <v>EXN_135</v>
          </cell>
          <cell r="E1960" t="str">
            <v>EXTREME-NORD</v>
          </cell>
        </row>
        <row r="1961">
          <cell r="D1961" t="str">
            <v>NRO_149</v>
          </cell>
          <cell r="E1961" t="str">
            <v>NORD-OUEST</v>
          </cell>
        </row>
        <row r="1962">
          <cell r="D1962" t="str">
            <v>SUO_081</v>
          </cell>
          <cell r="E1962" t="str">
            <v>SUD-OUEST</v>
          </cell>
        </row>
        <row r="1963">
          <cell r="D1963" t="str">
            <v>CTR_825</v>
          </cell>
          <cell r="E1963" t="str">
            <v>CENTRE</v>
          </cell>
        </row>
        <row r="1964">
          <cell r="D1964" t="str">
            <v>CTR_191</v>
          </cell>
          <cell r="E1964" t="str">
            <v>CENTRE</v>
          </cell>
        </row>
        <row r="1965">
          <cell r="D1965" t="str">
            <v>CTR_533</v>
          </cell>
          <cell r="E1965" t="str">
            <v>Yaounde</v>
          </cell>
        </row>
        <row r="1966">
          <cell r="D1966" t="str">
            <v>NRO_102</v>
          </cell>
          <cell r="E1966" t="str">
            <v>NORD-OUEST</v>
          </cell>
        </row>
        <row r="1967">
          <cell r="D1967" t="str">
            <v>SUD_214</v>
          </cell>
          <cell r="E1967" t="str">
            <v>CENTRE</v>
          </cell>
        </row>
        <row r="1968">
          <cell r="D1968" t="str">
            <v>SUD_020</v>
          </cell>
          <cell r="E1968" t="str">
            <v>CENTRE</v>
          </cell>
        </row>
        <row r="1969">
          <cell r="D1969" t="str">
            <v>CTR_394</v>
          </cell>
          <cell r="E1969" t="str">
            <v>CENTRE</v>
          </cell>
        </row>
        <row r="1970">
          <cell r="D1970" t="str">
            <v>EXN_038</v>
          </cell>
          <cell r="E1970" t="str">
            <v>EXTREME-NORD</v>
          </cell>
        </row>
        <row r="1971">
          <cell r="D1971" t="str">
            <v>EXN_074</v>
          </cell>
          <cell r="E1971" t="str">
            <v>EXTREME-NORD</v>
          </cell>
        </row>
        <row r="1972">
          <cell r="D1972" t="str">
            <v>EXN_050</v>
          </cell>
          <cell r="E1972" t="str">
            <v>EXTREME-NORD</v>
          </cell>
        </row>
        <row r="1973">
          <cell r="D1973" t="str">
            <v>SUD_135</v>
          </cell>
          <cell r="E1973" t="str">
            <v>CENTRE</v>
          </cell>
        </row>
        <row r="1974">
          <cell r="D1974" t="str">
            <v>SUD_011</v>
          </cell>
          <cell r="E1974" t="str">
            <v>LITTORAL</v>
          </cell>
        </row>
        <row r="1975">
          <cell r="D1975" t="str">
            <v>SUD_215</v>
          </cell>
          <cell r="E1975" t="str">
            <v>LITTORAL</v>
          </cell>
        </row>
        <row r="1976">
          <cell r="D1976" t="str">
            <v>NRD_119</v>
          </cell>
          <cell r="E1976" t="str">
            <v>NORD</v>
          </cell>
        </row>
        <row r="1977">
          <cell r="D1977" t="str">
            <v>OST_149</v>
          </cell>
          <cell r="E1977" t="str">
            <v>OUEST</v>
          </cell>
        </row>
        <row r="1978">
          <cell r="D1978" t="str">
            <v>OST_114</v>
          </cell>
          <cell r="E1978" t="str">
            <v>OUEST</v>
          </cell>
        </row>
        <row r="1979">
          <cell r="D1979" t="str">
            <v>ADM_011</v>
          </cell>
          <cell r="E1979" t="str">
            <v>ADAMAOUA</v>
          </cell>
        </row>
        <row r="1980">
          <cell r="D1980" t="str">
            <v>NRD_008</v>
          </cell>
          <cell r="E1980" t="str">
            <v>NORD</v>
          </cell>
        </row>
        <row r="1981">
          <cell r="D1981" t="str">
            <v>EXN_154</v>
          </cell>
          <cell r="E1981" t="str">
            <v>EXTREME-NORD</v>
          </cell>
        </row>
        <row r="1982">
          <cell r="D1982" t="str">
            <v>NRD_168</v>
          </cell>
          <cell r="E1982" t="str">
            <v>NORD</v>
          </cell>
        </row>
        <row r="1983">
          <cell r="D1983" t="str">
            <v>SUD_002</v>
          </cell>
          <cell r="E1983" t="str">
            <v>LITTORAL</v>
          </cell>
        </row>
        <row r="1984">
          <cell r="D1984" t="str">
            <v>EXN_014</v>
          </cell>
          <cell r="E1984" t="str">
            <v>EXTREME-NORD</v>
          </cell>
        </row>
        <row r="1985">
          <cell r="D1985" t="str">
            <v>NRD_030</v>
          </cell>
          <cell r="E1985" t="str">
            <v>NORD</v>
          </cell>
        </row>
        <row r="1986">
          <cell r="D1986" t="str">
            <v>NRD_077</v>
          </cell>
          <cell r="E1986" t="str">
            <v>NORD</v>
          </cell>
        </row>
        <row r="1987">
          <cell r="D1987" t="str">
            <v>SUO_205</v>
          </cell>
          <cell r="E1987" t="str">
            <v>SUD-OUEST</v>
          </cell>
        </row>
        <row r="1988">
          <cell r="D1988" t="str">
            <v>CTR_869</v>
          </cell>
          <cell r="E1988" t="str">
            <v>CENTRE</v>
          </cell>
        </row>
        <row r="1989">
          <cell r="D1989" t="str">
            <v>LIT_586</v>
          </cell>
          <cell r="E1989" t="str">
            <v>LITTORAL</v>
          </cell>
        </row>
        <row r="1990">
          <cell r="D1990" t="str">
            <v>OST_103</v>
          </cell>
          <cell r="E1990" t="str">
            <v>OUEST</v>
          </cell>
        </row>
        <row r="1991">
          <cell r="D1991" t="str">
            <v>CTR_770</v>
          </cell>
          <cell r="E1991" t="str">
            <v>CENTRE</v>
          </cell>
        </row>
        <row r="1992">
          <cell r="D1992" t="str">
            <v>SUD_110</v>
          </cell>
          <cell r="E1992" t="str">
            <v>CENTRE</v>
          </cell>
        </row>
        <row r="1993">
          <cell r="D1993" t="str">
            <v>CTR_152</v>
          </cell>
          <cell r="E1993" t="str">
            <v>CENTRE</v>
          </cell>
        </row>
        <row r="1994">
          <cell r="D1994" t="str">
            <v>ADM_161</v>
          </cell>
          <cell r="E1994" t="str">
            <v>ADAMAOUA</v>
          </cell>
        </row>
        <row r="1995">
          <cell r="D1995" t="str">
            <v>NRO_011</v>
          </cell>
          <cell r="E1995" t="str">
            <v>NORD-OUEST</v>
          </cell>
        </row>
        <row r="1996">
          <cell r="D1996" t="str">
            <v>EXN_242</v>
          </cell>
          <cell r="E1996" t="str">
            <v>EXTREME-NORD</v>
          </cell>
        </row>
        <row r="1997">
          <cell r="D1997" t="str">
            <v>CTR_073</v>
          </cell>
          <cell r="E1997" t="str">
            <v>CENTRE</v>
          </cell>
        </row>
        <row r="1998">
          <cell r="D1998" t="str">
            <v>CTR_743</v>
          </cell>
          <cell r="E1998" t="str">
            <v>CENTRE</v>
          </cell>
        </row>
        <row r="1999">
          <cell r="D1999" t="str">
            <v>CTR_829</v>
          </cell>
          <cell r="E1999" t="str">
            <v>CENTRE</v>
          </cell>
        </row>
        <row r="2000">
          <cell r="D2000" t="str">
            <v>CTR_135</v>
          </cell>
          <cell r="E2000" t="str">
            <v>CENTRE</v>
          </cell>
        </row>
        <row r="2001">
          <cell r="D2001" t="str">
            <v>CTR_695</v>
          </cell>
          <cell r="E2001" t="str">
            <v>Yaounde</v>
          </cell>
        </row>
        <row r="2002">
          <cell r="D2002" t="str">
            <v>OST_211</v>
          </cell>
          <cell r="E2002" t="str">
            <v>OUEST</v>
          </cell>
        </row>
        <row r="2003">
          <cell r="D2003" t="str">
            <v>OST_030</v>
          </cell>
          <cell r="E2003" t="str">
            <v>OUEST</v>
          </cell>
        </row>
        <row r="2004">
          <cell r="D2004" t="str">
            <v>OST_073</v>
          </cell>
          <cell r="E2004" t="str">
            <v>OUEST</v>
          </cell>
        </row>
        <row r="2005">
          <cell r="D2005" t="str">
            <v>EXN_015</v>
          </cell>
          <cell r="E2005" t="str">
            <v>EXTREME-NORD</v>
          </cell>
        </row>
        <row r="2006">
          <cell r="D2006" t="str">
            <v>EXN_272</v>
          </cell>
          <cell r="E2006" t="str">
            <v>EXTREME-NORD</v>
          </cell>
        </row>
        <row r="2007">
          <cell r="D2007" t="str">
            <v>SUO_035</v>
          </cell>
          <cell r="E2007" t="str">
            <v>SUD-OUEST</v>
          </cell>
        </row>
        <row r="2008">
          <cell r="D2008" t="str">
            <v>CTR_174</v>
          </cell>
          <cell r="E2008" t="str">
            <v>CENTRE</v>
          </cell>
        </row>
        <row r="2009">
          <cell r="D2009" t="str">
            <v>NRD_172</v>
          </cell>
          <cell r="E2009" t="str">
            <v>NORD</v>
          </cell>
        </row>
        <row r="2010">
          <cell r="D2010" t="str">
            <v>NRD_171</v>
          </cell>
          <cell r="E2010" t="str">
            <v>NORD</v>
          </cell>
        </row>
        <row r="2011">
          <cell r="D2011" t="str">
            <v>EXN_037</v>
          </cell>
          <cell r="E2011" t="str">
            <v>EXTREME-NORD</v>
          </cell>
        </row>
        <row r="2012">
          <cell r="D2012" t="str">
            <v>OST_153</v>
          </cell>
          <cell r="E2012" t="str">
            <v>OUEST</v>
          </cell>
        </row>
        <row r="2013">
          <cell r="D2013" t="str">
            <v>CTR_113</v>
          </cell>
          <cell r="E2013" t="str">
            <v>CENTRE</v>
          </cell>
        </row>
        <row r="2014">
          <cell r="D2014" t="str">
            <v>CTR_627</v>
          </cell>
          <cell r="E2014" t="str">
            <v>CENTRE</v>
          </cell>
        </row>
        <row r="2015">
          <cell r="D2015" t="str">
            <v>OST_275</v>
          </cell>
          <cell r="E2015" t="str">
            <v>OUEST</v>
          </cell>
        </row>
        <row r="2016">
          <cell r="D2016" t="str">
            <v>CTR_676</v>
          </cell>
          <cell r="E2016" t="str">
            <v>Yaounde</v>
          </cell>
        </row>
        <row r="2017">
          <cell r="D2017" t="str">
            <v>CTR_909</v>
          </cell>
          <cell r="E2017" t="str">
            <v>CENTRE</v>
          </cell>
        </row>
        <row r="2018">
          <cell r="D2018" t="str">
            <v>SUO_021</v>
          </cell>
          <cell r="E2018" t="str">
            <v>SUD-OUEST</v>
          </cell>
        </row>
        <row r="2019">
          <cell r="D2019" t="str">
            <v>ADM_014</v>
          </cell>
          <cell r="E2019" t="str">
            <v>ADAMAOUA</v>
          </cell>
        </row>
        <row r="2020">
          <cell r="D2020" t="str">
            <v>CTR_921</v>
          </cell>
          <cell r="E2020" t="str">
            <v>Yaounde</v>
          </cell>
        </row>
        <row r="2021">
          <cell r="D2021" t="str">
            <v>NRO_144</v>
          </cell>
          <cell r="E2021" t="str">
            <v>NORD-OUEST</v>
          </cell>
        </row>
        <row r="2022">
          <cell r="D2022" t="str">
            <v>EXN_058</v>
          </cell>
          <cell r="E2022" t="str">
            <v>EXTREME-NORD</v>
          </cell>
        </row>
        <row r="2023">
          <cell r="D2023" t="str">
            <v>OST_008</v>
          </cell>
          <cell r="E2023" t="str">
            <v>OUEST</v>
          </cell>
        </row>
        <row r="2024">
          <cell r="D2024" t="str">
            <v>OST_058</v>
          </cell>
          <cell r="E2024" t="str">
            <v>OUEST</v>
          </cell>
        </row>
        <row r="2025">
          <cell r="D2025" t="str">
            <v>NRO_137</v>
          </cell>
          <cell r="E2025" t="str">
            <v>NORD-OUEST</v>
          </cell>
        </row>
        <row r="2026">
          <cell r="D2026" t="str">
            <v>EXN_048</v>
          </cell>
          <cell r="E2026" t="str">
            <v>EXTREME-NORD</v>
          </cell>
        </row>
        <row r="2027">
          <cell r="D2027" t="str">
            <v>NRO_006</v>
          </cell>
          <cell r="E2027" t="str">
            <v>NORD-OUEST</v>
          </cell>
        </row>
        <row r="2028">
          <cell r="D2028" t="str">
            <v>SUO_127</v>
          </cell>
          <cell r="E2028" t="str">
            <v>SUD-OUEST</v>
          </cell>
        </row>
        <row r="2029">
          <cell r="D2029" t="str">
            <v>OST_316</v>
          </cell>
          <cell r="E2029" t="str">
            <v>OUEST</v>
          </cell>
        </row>
        <row r="2030">
          <cell r="D2030" t="str">
            <v>OST_252</v>
          </cell>
          <cell r="E2030" t="str">
            <v>OUEST</v>
          </cell>
        </row>
        <row r="2031">
          <cell r="D2031" t="str">
            <v>EXN_127</v>
          </cell>
          <cell r="E2031" t="str">
            <v>EXTREME-NORD</v>
          </cell>
        </row>
        <row r="2032">
          <cell r="D2032" t="str">
            <v>EXN_126</v>
          </cell>
          <cell r="E2032" t="str">
            <v>EXTREME-NORD</v>
          </cell>
        </row>
        <row r="2033">
          <cell r="D2033" t="str">
            <v>EXN_022</v>
          </cell>
          <cell r="E2033" t="str">
            <v>EXTREME-NORD</v>
          </cell>
        </row>
        <row r="2034">
          <cell r="D2034" t="str">
            <v>CTR_030</v>
          </cell>
          <cell r="E2034" t="str">
            <v>CENTRE</v>
          </cell>
        </row>
        <row r="2035">
          <cell r="D2035" t="str">
            <v>ADM_029</v>
          </cell>
          <cell r="E2035" t="str">
            <v>ADAMAOUA</v>
          </cell>
        </row>
        <row r="2036">
          <cell r="D2036" t="str">
            <v>NRO_036</v>
          </cell>
          <cell r="E2036" t="str">
            <v>NORD-OUEST</v>
          </cell>
        </row>
        <row r="2037">
          <cell r="D2037" t="str">
            <v>EXN_178</v>
          </cell>
          <cell r="E2037" t="str">
            <v>EXTREME-NORD</v>
          </cell>
        </row>
        <row r="2038">
          <cell r="D2038" t="str">
            <v>NRD_112</v>
          </cell>
          <cell r="E2038" t="str">
            <v>NORD</v>
          </cell>
        </row>
        <row r="2039">
          <cell r="D2039" t="str">
            <v>NRO_136</v>
          </cell>
          <cell r="E2039" t="str">
            <v>NORD-OUEST</v>
          </cell>
        </row>
        <row r="2040">
          <cell r="D2040" t="str">
            <v>EXN_098</v>
          </cell>
          <cell r="E2040" t="str">
            <v>EXTREME-NORD</v>
          </cell>
        </row>
        <row r="2041">
          <cell r="D2041" t="str">
            <v>LIT_555</v>
          </cell>
          <cell r="E2041" t="str">
            <v>LITTORAL</v>
          </cell>
        </row>
        <row r="2042">
          <cell r="D2042" t="str">
            <v>LIT_492</v>
          </cell>
          <cell r="E2042" t="str">
            <v>LITTORAL</v>
          </cell>
        </row>
        <row r="2043">
          <cell r="D2043" t="str">
            <v>LIT_063</v>
          </cell>
          <cell r="E2043" t="str">
            <v>LITTORAL</v>
          </cell>
        </row>
        <row r="2044">
          <cell r="D2044" t="str">
            <v>LIT_521</v>
          </cell>
          <cell r="E2044" t="str">
            <v>LITTORAL</v>
          </cell>
        </row>
        <row r="2045">
          <cell r="D2045" t="str">
            <v>LIT_679</v>
          </cell>
          <cell r="E2045" t="str">
            <v>LITTORAL</v>
          </cell>
        </row>
        <row r="2046">
          <cell r="D2046" t="str">
            <v>LIT_031</v>
          </cell>
          <cell r="E2046" t="str">
            <v>LITTORAL</v>
          </cell>
        </row>
        <row r="2047">
          <cell r="D2047" t="str">
            <v>LIT_430</v>
          </cell>
          <cell r="E2047" t="str">
            <v>LITTORAL</v>
          </cell>
        </row>
        <row r="2048">
          <cell r="D2048" t="str">
            <v>LIT_593</v>
          </cell>
          <cell r="E2048" t="str">
            <v>LITTORAL</v>
          </cell>
        </row>
        <row r="2049">
          <cell r="D2049" t="str">
            <v>LIT_520</v>
          </cell>
          <cell r="E2049" t="str">
            <v>LITTORAL</v>
          </cell>
        </row>
        <row r="2050">
          <cell r="D2050" t="str">
            <v>LIT_772</v>
          </cell>
          <cell r="E2050" t="str">
            <v>LITTORAL</v>
          </cell>
        </row>
        <row r="2051">
          <cell r="D2051" t="str">
            <v>LIT_039</v>
          </cell>
          <cell r="E2051" t="str">
            <v>LITTORAL</v>
          </cell>
        </row>
        <row r="2052">
          <cell r="D2052" t="str">
            <v>LIT_493</v>
          </cell>
          <cell r="E2052" t="str">
            <v>LITTORAL</v>
          </cell>
        </row>
        <row r="2053">
          <cell r="D2053" t="str">
            <v>LIT_767</v>
          </cell>
          <cell r="E2053" t="str">
            <v>LITTORAL</v>
          </cell>
        </row>
        <row r="2054">
          <cell r="D2054" t="str">
            <v>LIT_117</v>
          </cell>
          <cell r="E2054" t="str">
            <v>LITTORAL</v>
          </cell>
        </row>
        <row r="2055">
          <cell r="D2055" t="str">
            <v>LIT_145</v>
          </cell>
          <cell r="E2055" t="str">
            <v>LITTORAL</v>
          </cell>
        </row>
        <row r="2056">
          <cell r="D2056" t="str">
            <v>LIT_233</v>
          </cell>
          <cell r="E2056" t="str">
            <v>LITTORAL</v>
          </cell>
        </row>
        <row r="2057">
          <cell r="D2057" t="str">
            <v>LIT_029</v>
          </cell>
          <cell r="E2057" t="str">
            <v>LITTORAL</v>
          </cell>
        </row>
        <row r="2058">
          <cell r="D2058" t="str">
            <v>LIT_208</v>
          </cell>
          <cell r="E2058" t="str">
            <v>LITTORAL</v>
          </cell>
        </row>
        <row r="2059">
          <cell r="D2059" t="str">
            <v>LIT_768</v>
          </cell>
          <cell r="E2059" t="str">
            <v>LITTORAL</v>
          </cell>
        </row>
        <row r="2060">
          <cell r="D2060" t="str">
            <v>LIT_789</v>
          </cell>
          <cell r="E2060" t="str">
            <v>LITTORAL</v>
          </cell>
        </row>
        <row r="2061">
          <cell r="D2061" t="str">
            <v>LIT_306</v>
          </cell>
          <cell r="E2061" t="str">
            <v>LITTORAL</v>
          </cell>
        </row>
        <row r="2062">
          <cell r="D2062" t="str">
            <v>EXN_023</v>
          </cell>
          <cell r="E2062" t="str">
            <v>EXTREME-NORD</v>
          </cell>
        </row>
        <row r="2063">
          <cell r="D2063" t="str">
            <v>LIT_110</v>
          </cell>
          <cell r="E2063" t="str">
            <v>LITTORAL</v>
          </cell>
        </row>
        <row r="2064">
          <cell r="D2064" t="str">
            <v>EXN_218</v>
          </cell>
          <cell r="E2064" t="str">
            <v>EXTREME-NORD</v>
          </cell>
        </row>
        <row r="2065">
          <cell r="D2065" t="str">
            <v>EXN_205</v>
          </cell>
          <cell r="E2065" t="str">
            <v>EXTREME-NORD</v>
          </cell>
        </row>
        <row r="2066">
          <cell r="D2066" t="str">
            <v>NRO_017</v>
          </cell>
          <cell r="E2066" t="str">
            <v>NORD-OUEST</v>
          </cell>
        </row>
        <row r="2067">
          <cell r="D2067" t="str">
            <v>NRO_141</v>
          </cell>
          <cell r="E2067" t="str">
            <v>NORD-OUEST</v>
          </cell>
        </row>
        <row r="2068">
          <cell r="D2068" t="str">
            <v>SUO_209</v>
          </cell>
          <cell r="E2068" t="str">
            <v>SUD-OUEST</v>
          </cell>
        </row>
        <row r="2069">
          <cell r="D2069" t="str">
            <v>LIT_130</v>
          </cell>
          <cell r="E2069" t="str">
            <v>Douala</v>
          </cell>
        </row>
        <row r="2070">
          <cell r="D2070" t="str">
            <v>NRO_027</v>
          </cell>
          <cell r="E2070" t="str">
            <v>NORD-OUEST</v>
          </cell>
        </row>
        <row r="2071">
          <cell r="D2071" t="str">
            <v>OST_006</v>
          </cell>
          <cell r="E2071" t="str">
            <v>OUEST</v>
          </cell>
        </row>
        <row r="2072">
          <cell r="D2072" t="str">
            <v>SUO_093</v>
          </cell>
          <cell r="E2072" t="str">
            <v>SUD-OUEST</v>
          </cell>
        </row>
        <row r="2073">
          <cell r="D2073" t="str">
            <v>SUO_266</v>
          </cell>
          <cell r="E2073" t="str">
            <v>SUD-OUEST</v>
          </cell>
        </row>
        <row r="2074">
          <cell r="D2074" t="str">
            <v>EXN_165</v>
          </cell>
          <cell r="E2074" t="str">
            <v>EXTREME-NORD</v>
          </cell>
        </row>
        <row r="2075">
          <cell r="D2075" t="str">
            <v>ADM_022</v>
          </cell>
          <cell r="E2075" t="str">
            <v>ADAMAOUA</v>
          </cell>
        </row>
        <row r="2076">
          <cell r="D2076" t="str">
            <v>CTR_221</v>
          </cell>
          <cell r="E2076" t="str">
            <v>CENTRE</v>
          </cell>
        </row>
        <row r="2077">
          <cell r="D2077" t="str">
            <v>CTR_095</v>
          </cell>
          <cell r="E2077" t="str">
            <v>CENTRE</v>
          </cell>
        </row>
        <row r="2078">
          <cell r="D2078" t="str">
            <v>OST_070</v>
          </cell>
          <cell r="E2078" t="str">
            <v>OUEST</v>
          </cell>
        </row>
        <row r="2079">
          <cell r="D2079" t="str">
            <v>CTR_352</v>
          </cell>
          <cell r="E2079" t="str">
            <v>CENTRE</v>
          </cell>
        </row>
        <row r="2080">
          <cell r="D2080" t="str">
            <v>CTR_277</v>
          </cell>
          <cell r="E2080" t="str">
            <v>CENTRE</v>
          </cell>
        </row>
        <row r="2081">
          <cell r="D2081" t="str">
            <v>OST_138</v>
          </cell>
          <cell r="E2081" t="str">
            <v>OUEST</v>
          </cell>
        </row>
        <row r="2082">
          <cell r="D2082" t="str">
            <v>LIT_590</v>
          </cell>
          <cell r="E2082" t="str">
            <v>LITTORAL</v>
          </cell>
        </row>
        <row r="2083">
          <cell r="D2083" t="str">
            <v>OST_210</v>
          </cell>
          <cell r="E2083" t="str">
            <v>OUEST</v>
          </cell>
        </row>
        <row r="2084">
          <cell r="D2084" t="str">
            <v>SUO_082</v>
          </cell>
          <cell r="E2084" t="str">
            <v>SUD-OUEST</v>
          </cell>
        </row>
        <row r="2085">
          <cell r="D2085" t="str">
            <v>OST_207</v>
          </cell>
          <cell r="E2085" t="str">
            <v>OUEST</v>
          </cell>
        </row>
        <row r="2086">
          <cell r="D2086" t="str">
            <v>CTR_183</v>
          </cell>
          <cell r="E2086" t="str">
            <v>CENTRE</v>
          </cell>
        </row>
        <row r="2087">
          <cell r="D2087" t="str">
            <v>ADM_012</v>
          </cell>
          <cell r="E2087" t="str">
            <v>ADAMAOUA</v>
          </cell>
        </row>
        <row r="2088">
          <cell r="D2088" t="str">
            <v>CTR_114</v>
          </cell>
          <cell r="E2088" t="str">
            <v>CENTRE</v>
          </cell>
        </row>
        <row r="2089">
          <cell r="D2089" t="str">
            <v>CTR_057</v>
          </cell>
          <cell r="E2089" t="str">
            <v>CENTRE</v>
          </cell>
        </row>
        <row r="2090">
          <cell r="D2090" t="str">
            <v>EXN_191</v>
          </cell>
          <cell r="E2090" t="str">
            <v>EXTREME-NORD</v>
          </cell>
        </row>
        <row r="2091">
          <cell r="D2091" t="str">
            <v>EXN_192</v>
          </cell>
          <cell r="E2091" t="str">
            <v>EXTREME-NORD</v>
          </cell>
        </row>
        <row r="2092">
          <cell r="D2092" t="str">
            <v>SUO_028</v>
          </cell>
          <cell r="E2092" t="str">
            <v>CENTRE</v>
          </cell>
        </row>
        <row r="2093">
          <cell r="D2093" t="str">
            <v>ADM_152</v>
          </cell>
          <cell r="E2093" t="str">
            <v>ADAMAOUA</v>
          </cell>
        </row>
        <row r="2094">
          <cell r="D2094" t="str">
            <v>OST_059</v>
          </cell>
          <cell r="E2094" t="str">
            <v>OUEST</v>
          </cell>
        </row>
        <row r="2095">
          <cell r="D2095" t="str">
            <v>OST_139</v>
          </cell>
          <cell r="E2095" t="str">
            <v>OUEST</v>
          </cell>
        </row>
        <row r="2096">
          <cell r="D2096" t="str">
            <v>NRO_151</v>
          </cell>
          <cell r="E2096" t="str">
            <v>NORD-OUEST</v>
          </cell>
        </row>
        <row r="2097">
          <cell r="D2097" t="str">
            <v>CTR_949</v>
          </cell>
          <cell r="E2097" t="str">
            <v>Yaounde</v>
          </cell>
        </row>
        <row r="2098">
          <cell r="D2098" t="str">
            <v>OST_189</v>
          </cell>
          <cell r="E2098" t="str">
            <v>OUEST</v>
          </cell>
        </row>
        <row r="2099">
          <cell r="D2099" t="str">
            <v>CTR_192</v>
          </cell>
          <cell r="E2099" t="str">
            <v>CENTRE</v>
          </cell>
        </row>
        <row r="2100">
          <cell r="D2100" t="str">
            <v>CTR_227</v>
          </cell>
          <cell r="E2100" t="str">
            <v>CENTRE</v>
          </cell>
        </row>
        <row r="2101">
          <cell r="D2101" t="str">
            <v>ADM_182</v>
          </cell>
          <cell r="E2101" t="str">
            <v>ADAMAOUA</v>
          </cell>
        </row>
        <row r="2102">
          <cell r="D2102" t="str">
            <v>ADM_016</v>
          </cell>
          <cell r="E2102" t="str">
            <v>ADAMAOUA</v>
          </cell>
        </row>
        <row r="2103">
          <cell r="D2103" t="str">
            <v>SUO_105</v>
          </cell>
          <cell r="E2103" t="str">
            <v>SUD-OUEST</v>
          </cell>
        </row>
        <row r="2104">
          <cell r="D2104" t="str">
            <v>LIT_173</v>
          </cell>
          <cell r="E2104" t="str">
            <v>SUD-OUEST</v>
          </cell>
        </row>
        <row r="2105">
          <cell r="D2105" t="str">
            <v>OST_209</v>
          </cell>
          <cell r="E2105" t="str">
            <v>OUEST</v>
          </cell>
        </row>
        <row r="2106">
          <cell r="D2106" t="str">
            <v>EXN_130</v>
          </cell>
          <cell r="E2106" t="str">
            <v>EXTREME-NORD</v>
          </cell>
        </row>
        <row r="2107">
          <cell r="D2107" t="str">
            <v>CTR_506</v>
          </cell>
          <cell r="E2107" t="str">
            <v>CENTRE</v>
          </cell>
        </row>
        <row r="2108">
          <cell r="D2108" t="str">
            <v>LIT_787</v>
          </cell>
          <cell r="E2108" t="str">
            <v>LITTORAL</v>
          </cell>
        </row>
        <row r="2109">
          <cell r="D2109" t="str">
            <v>NRO_104</v>
          </cell>
          <cell r="E2109" t="str">
            <v>NORD-OUEST</v>
          </cell>
        </row>
        <row r="2110">
          <cell r="D2110" t="str">
            <v>OST_258</v>
          </cell>
          <cell r="E2110" t="str">
            <v>OUEST</v>
          </cell>
        </row>
        <row r="2111">
          <cell r="D2111" t="str">
            <v>OST_025</v>
          </cell>
          <cell r="E2111" t="str">
            <v>CENTRE</v>
          </cell>
        </row>
        <row r="2112">
          <cell r="D2112" t="str">
            <v>CTR_189</v>
          </cell>
          <cell r="E2112" t="str">
            <v>CENTRE</v>
          </cell>
        </row>
        <row r="2113">
          <cell r="D2113" t="str">
            <v>LIT_069</v>
          </cell>
          <cell r="E2113" t="str">
            <v>LITTORAL</v>
          </cell>
        </row>
        <row r="2114">
          <cell r="D2114" t="str">
            <v>CTR_081</v>
          </cell>
          <cell r="E2114" t="str">
            <v>CENTRE</v>
          </cell>
        </row>
        <row r="2115">
          <cell r="D2115" t="str">
            <v>CTR_193</v>
          </cell>
          <cell r="E2115" t="str">
            <v>CENTRE</v>
          </cell>
        </row>
        <row r="2116">
          <cell r="D2116" t="str">
            <v>CTR_826</v>
          </cell>
          <cell r="E2116" t="str">
            <v>CENTRE</v>
          </cell>
        </row>
        <row r="2117">
          <cell r="D2117" t="str">
            <v>CTR_204</v>
          </cell>
          <cell r="E2117" t="str">
            <v>CENTRE</v>
          </cell>
        </row>
        <row r="2118">
          <cell r="D2118" t="str">
            <v>CTR_544</v>
          </cell>
          <cell r="E2118" t="str">
            <v>CENTRE</v>
          </cell>
        </row>
        <row r="2119">
          <cell r="D2119" t="str">
            <v>CTR_858</v>
          </cell>
          <cell r="E2119" t="str">
            <v>CENTRE</v>
          </cell>
        </row>
        <row r="2120">
          <cell r="D2120" t="str">
            <v>CTR_531</v>
          </cell>
          <cell r="E2120" t="str">
            <v>CENTRE</v>
          </cell>
        </row>
        <row r="2121">
          <cell r="D2121" t="str">
            <v>CTR_226</v>
          </cell>
          <cell r="E2121" t="str">
            <v>CENTRE</v>
          </cell>
        </row>
        <row r="2122">
          <cell r="D2122" t="str">
            <v>SUO_029</v>
          </cell>
          <cell r="E2122" t="str">
            <v>LITTORAL</v>
          </cell>
        </row>
        <row r="2123">
          <cell r="D2123" t="str">
            <v>CTR_184</v>
          </cell>
          <cell r="E2123" t="str">
            <v>CENTRE</v>
          </cell>
        </row>
        <row r="2124">
          <cell r="D2124" t="str">
            <v>CTR_299</v>
          </cell>
          <cell r="E2124" t="str">
            <v>CENTRE</v>
          </cell>
        </row>
        <row r="2125">
          <cell r="D2125" t="str">
            <v>LIT_319</v>
          </cell>
          <cell r="E2125" t="str">
            <v>LITTORAL</v>
          </cell>
        </row>
        <row r="2126">
          <cell r="D2126" t="str">
            <v>LIT_138</v>
          </cell>
          <cell r="E2126" t="str">
            <v>LITTORAL</v>
          </cell>
        </row>
        <row r="2127">
          <cell r="D2127" t="str">
            <v>CTR_757</v>
          </cell>
          <cell r="E2127" t="str">
            <v>CENTRE</v>
          </cell>
        </row>
        <row r="2128">
          <cell r="D2128" t="str">
            <v>CTR_443</v>
          </cell>
          <cell r="E2128" t="str">
            <v>CENTRE</v>
          </cell>
        </row>
        <row r="2129">
          <cell r="D2129" t="str">
            <v>CTR_893</v>
          </cell>
          <cell r="E2129" t="str">
            <v>CENTRE</v>
          </cell>
        </row>
        <row r="2130">
          <cell r="D2130" t="str">
            <v>CTR_822</v>
          </cell>
          <cell r="E2130" t="str">
            <v>CENTRE</v>
          </cell>
        </row>
        <row r="2131">
          <cell r="D2131" t="str">
            <v>CTR_206</v>
          </cell>
          <cell r="E2131" t="str">
            <v>CENTRE</v>
          </cell>
        </row>
        <row r="2132">
          <cell r="D2132" t="str">
            <v>CTR_278</v>
          </cell>
          <cell r="E2132" t="str">
            <v>CENTRE</v>
          </cell>
        </row>
        <row r="2133">
          <cell r="D2133" t="str">
            <v>OST_283</v>
          </cell>
          <cell r="E2133" t="str">
            <v>OUEST</v>
          </cell>
        </row>
        <row r="2134">
          <cell r="D2134" t="str">
            <v>SUD_111</v>
          </cell>
          <cell r="E2134" t="str">
            <v>CENTRE</v>
          </cell>
        </row>
        <row r="2135">
          <cell r="D2135" t="str">
            <v>SUD_124</v>
          </cell>
          <cell r="E2135" t="str">
            <v>CENTRE</v>
          </cell>
        </row>
        <row r="2136">
          <cell r="D2136" t="str">
            <v>EXN_097</v>
          </cell>
          <cell r="E2136" t="str">
            <v>EXTREME-NORD</v>
          </cell>
        </row>
        <row r="2137">
          <cell r="D2137" t="str">
            <v>NRD_028</v>
          </cell>
          <cell r="E2137" t="str">
            <v>NORD</v>
          </cell>
        </row>
        <row r="2138">
          <cell r="D2138" t="str">
            <v>OST_034</v>
          </cell>
          <cell r="E2138" t="str">
            <v>OUEST</v>
          </cell>
        </row>
        <row r="2139">
          <cell r="D2139" t="str">
            <v>SUD_231</v>
          </cell>
          <cell r="E2139" t="str">
            <v>CENTRE</v>
          </cell>
        </row>
        <row r="2140">
          <cell r="D2140" t="str">
            <v>EXN_239</v>
          </cell>
          <cell r="E2140" t="str">
            <v>EXTREME-NORD</v>
          </cell>
        </row>
        <row r="2141">
          <cell r="D2141" t="str">
            <v>SUO_157</v>
          </cell>
          <cell r="E2141" t="str">
            <v>SUD-OUEST</v>
          </cell>
        </row>
        <row r="2142">
          <cell r="D2142" t="str">
            <v>NRD_069</v>
          </cell>
          <cell r="E2142" t="str">
            <v>NORD</v>
          </cell>
        </row>
        <row r="2143">
          <cell r="D2143" t="str">
            <v>CTR_689</v>
          </cell>
          <cell r="E2143" t="str">
            <v>Yaounde</v>
          </cell>
        </row>
        <row r="2144">
          <cell r="D2144" t="str">
            <v>OST_221</v>
          </cell>
          <cell r="E2144" t="str">
            <v>OUEST</v>
          </cell>
        </row>
        <row r="2145">
          <cell r="D2145" t="str">
            <v>ADM_140</v>
          </cell>
          <cell r="E2145" t="str">
            <v>ADAMAOUA</v>
          </cell>
        </row>
        <row r="2146">
          <cell r="D2146" t="str">
            <v>OST_257</v>
          </cell>
          <cell r="E2146" t="str">
            <v>OUEST</v>
          </cell>
        </row>
        <row r="2147">
          <cell r="D2147" t="str">
            <v>OST_183</v>
          </cell>
          <cell r="E2147" t="str">
            <v>OUEST</v>
          </cell>
        </row>
        <row r="2148">
          <cell r="D2148" t="str">
            <v>NRD_090</v>
          </cell>
          <cell r="E2148" t="str">
            <v>NORD</v>
          </cell>
        </row>
        <row r="2149">
          <cell r="D2149" t="str">
            <v>OST_212</v>
          </cell>
          <cell r="E2149" t="str">
            <v>OUEST</v>
          </cell>
        </row>
        <row r="2150">
          <cell r="D2150" t="str">
            <v>OST_301</v>
          </cell>
          <cell r="E2150" t="str">
            <v>OUEST</v>
          </cell>
        </row>
        <row r="2151">
          <cell r="D2151" t="str">
            <v>EXN_026</v>
          </cell>
          <cell r="E2151" t="str">
            <v>EXTREME-NORD</v>
          </cell>
        </row>
        <row r="2152">
          <cell r="D2152" t="str">
            <v>EXN_155</v>
          </cell>
          <cell r="E2152" t="str">
            <v>EXTREME-NORD</v>
          </cell>
        </row>
        <row r="2153">
          <cell r="D2153" t="str">
            <v>EXN_047</v>
          </cell>
          <cell r="E2153" t="str">
            <v>EXTREME-NORD</v>
          </cell>
        </row>
        <row r="2154">
          <cell r="D2154" t="str">
            <v>EXN_073</v>
          </cell>
          <cell r="E2154" t="str">
            <v>EXTREME-NORD</v>
          </cell>
        </row>
        <row r="2155">
          <cell r="D2155" t="str">
            <v>EXN_186</v>
          </cell>
          <cell r="E2155" t="str">
            <v>EXTREME-NORD</v>
          </cell>
        </row>
        <row r="2156">
          <cell r="D2156" t="str">
            <v>EXN_162</v>
          </cell>
          <cell r="E2156" t="str">
            <v>EXTREME-NORD</v>
          </cell>
        </row>
        <row r="2157">
          <cell r="D2157" t="str">
            <v>EXN_163</v>
          </cell>
          <cell r="E2157" t="str">
            <v>EXTREME-NORD</v>
          </cell>
        </row>
        <row r="2158">
          <cell r="D2158" t="str">
            <v>OST_018</v>
          </cell>
          <cell r="E2158" t="str">
            <v>OUEST</v>
          </cell>
        </row>
        <row r="2159">
          <cell r="D2159" t="str">
            <v>NRD_010</v>
          </cell>
          <cell r="E2159" t="str">
            <v>NORD</v>
          </cell>
        </row>
        <row r="2160">
          <cell r="D2160" t="str">
            <v>LIT_506</v>
          </cell>
          <cell r="E2160" t="str">
            <v>LITTORAL</v>
          </cell>
        </row>
        <row r="2161">
          <cell r="D2161" t="str">
            <v>CTR_437</v>
          </cell>
          <cell r="E2161" t="str">
            <v>CENTRE</v>
          </cell>
        </row>
        <row r="2162">
          <cell r="D2162" t="str">
            <v>EXN_244</v>
          </cell>
          <cell r="E2162" t="str">
            <v>EXTREME-NORD</v>
          </cell>
        </row>
        <row r="2163">
          <cell r="D2163" t="str">
            <v>NRD_099</v>
          </cell>
          <cell r="E2163" t="str">
            <v>NORD</v>
          </cell>
        </row>
        <row r="2164">
          <cell r="D2164" t="str">
            <v>NRD_164</v>
          </cell>
          <cell r="E2164" t="str">
            <v>NORD</v>
          </cell>
        </row>
        <row r="2165">
          <cell r="D2165" t="str">
            <v>LIT_178</v>
          </cell>
          <cell r="E2165" t="str">
            <v>SUD-OUEST</v>
          </cell>
        </row>
        <row r="2166">
          <cell r="D2166" t="str">
            <v>OST_265</v>
          </cell>
          <cell r="E2166" t="str">
            <v>NORD-OUEST</v>
          </cell>
        </row>
        <row r="2167">
          <cell r="D2167" t="str">
            <v>SUO_036</v>
          </cell>
          <cell r="E2167" t="str">
            <v>SUD-OUEST</v>
          </cell>
        </row>
        <row r="2168">
          <cell r="D2168" t="str">
            <v>OST_282</v>
          </cell>
          <cell r="E2168" t="str">
            <v>OUEST</v>
          </cell>
        </row>
        <row r="2169">
          <cell r="D2169" t="str">
            <v>LIT_174</v>
          </cell>
          <cell r="E2169" t="str">
            <v>SUD-OUEST</v>
          </cell>
        </row>
        <row r="2170">
          <cell r="D2170" t="str">
            <v>ADM_183</v>
          </cell>
          <cell r="E2170" t="str">
            <v>ADAMAOUA</v>
          </cell>
        </row>
        <row r="2171">
          <cell r="D2171" t="str">
            <v>EXN_006</v>
          </cell>
          <cell r="E2171" t="str">
            <v>EXTREME-NORD</v>
          </cell>
        </row>
        <row r="2172">
          <cell r="D2172" t="str">
            <v>NRO_139</v>
          </cell>
          <cell r="E2172" t="str">
            <v>NORD-OUEST</v>
          </cell>
        </row>
        <row r="2173">
          <cell r="D2173" t="str">
            <v>EXN_036</v>
          </cell>
          <cell r="E2173" t="str">
            <v>EXTREME-NORD</v>
          </cell>
        </row>
        <row r="2174">
          <cell r="D2174" t="str">
            <v>EXN_027</v>
          </cell>
          <cell r="E2174" t="str">
            <v>EXTREME-NORD</v>
          </cell>
        </row>
        <row r="2175">
          <cell r="D2175" t="str">
            <v>OST_146</v>
          </cell>
          <cell r="E2175" t="str">
            <v>OUEST</v>
          </cell>
        </row>
        <row r="2176">
          <cell r="D2176" t="str">
            <v>OST_051</v>
          </cell>
          <cell r="E2176" t="str">
            <v>OUEST</v>
          </cell>
        </row>
        <row r="2177">
          <cell r="D2177" t="str">
            <v>SUO_104</v>
          </cell>
          <cell r="E2177" t="str">
            <v>SUD-OUEST</v>
          </cell>
        </row>
        <row r="2178">
          <cell r="D2178" t="str">
            <v>NRO_001</v>
          </cell>
          <cell r="E2178" t="str">
            <v>NORD-OUEST</v>
          </cell>
        </row>
        <row r="2179">
          <cell r="D2179" t="str">
            <v>NRO_240</v>
          </cell>
          <cell r="E2179" t="str">
            <v>NORD-OUEST</v>
          </cell>
        </row>
        <row r="2180">
          <cell r="D2180" t="str">
            <v>OST_260</v>
          </cell>
          <cell r="E2180" t="str">
            <v>OUEST</v>
          </cell>
        </row>
        <row r="2181">
          <cell r="D2181" t="str">
            <v>OST_033</v>
          </cell>
          <cell r="E2181" t="str">
            <v>OUEST</v>
          </cell>
        </row>
        <row r="2182">
          <cell r="D2182" t="str">
            <v>OST_243</v>
          </cell>
          <cell r="E2182" t="str">
            <v>OUEST</v>
          </cell>
        </row>
        <row r="2183">
          <cell r="D2183" t="str">
            <v>NRD_021</v>
          </cell>
          <cell r="E2183" t="str">
            <v>NORD</v>
          </cell>
        </row>
        <row r="2184">
          <cell r="D2184" t="str">
            <v>LIT_594</v>
          </cell>
          <cell r="E2184" t="str">
            <v>LITTORAL</v>
          </cell>
        </row>
        <row r="2185">
          <cell r="D2185" t="str">
            <v>LIT_497</v>
          </cell>
          <cell r="E2185" t="str">
            <v>LITTORAL</v>
          </cell>
        </row>
        <row r="2186">
          <cell r="D2186" t="str">
            <v>ADM_096</v>
          </cell>
          <cell r="E2186" t="str">
            <v>ADAMAOUA</v>
          </cell>
        </row>
        <row r="2187">
          <cell r="D2187" t="str">
            <v>NRD_126</v>
          </cell>
          <cell r="E2187" t="str">
            <v>NORD</v>
          </cell>
        </row>
        <row r="2188">
          <cell r="D2188" t="str">
            <v>NRD_026</v>
          </cell>
          <cell r="E2188" t="str">
            <v>NORD</v>
          </cell>
        </row>
        <row r="2189">
          <cell r="D2189" t="str">
            <v>LIT_855</v>
          </cell>
          <cell r="E2189" t="str">
            <v>Douala</v>
          </cell>
        </row>
        <row r="2190">
          <cell r="D2190" t="str">
            <v>NRD_005</v>
          </cell>
          <cell r="E2190" t="str">
            <v>NORD</v>
          </cell>
        </row>
        <row r="2191">
          <cell r="D2191" t="str">
            <v>NRD_078</v>
          </cell>
          <cell r="E2191" t="str">
            <v>NORD</v>
          </cell>
        </row>
        <row r="2192">
          <cell r="D2192" t="str">
            <v>ADM_162</v>
          </cell>
          <cell r="E2192" t="str">
            <v>ADAMAOUA</v>
          </cell>
        </row>
        <row r="2193">
          <cell r="D2193" t="str">
            <v>OST_164</v>
          </cell>
          <cell r="E2193" t="str">
            <v>OUEST</v>
          </cell>
        </row>
        <row r="2194">
          <cell r="D2194" t="str">
            <v>EXN_028</v>
          </cell>
          <cell r="E2194" t="str">
            <v>EXTREME-NORD</v>
          </cell>
        </row>
        <row r="2195">
          <cell r="D2195" t="str">
            <v>EXN_018</v>
          </cell>
          <cell r="E2195" t="str">
            <v>EXTREME-NORD</v>
          </cell>
        </row>
        <row r="2196">
          <cell r="D2196" t="str">
            <v>EXN_245</v>
          </cell>
          <cell r="E2196" t="str">
            <v>EXTREME-NORD</v>
          </cell>
        </row>
        <row r="2197">
          <cell r="D2197" t="str">
            <v>NRD_092</v>
          </cell>
          <cell r="E2197" t="str">
            <v>NORD</v>
          </cell>
        </row>
        <row r="2198">
          <cell r="D2198" t="str">
            <v>EXN_075</v>
          </cell>
          <cell r="E2198" t="str">
            <v>EXTREME-NORD</v>
          </cell>
        </row>
        <row r="2199">
          <cell r="D2199" t="str">
            <v>OST_314</v>
          </cell>
          <cell r="E2199" t="str">
            <v>OUEST</v>
          </cell>
        </row>
        <row r="2200">
          <cell r="D2200" t="str">
            <v>NRD_124</v>
          </cell>
          <cell r="E2200" t="str">
            <v>NORD</v>
          </cell>
        </row>
        <row r="2201">
          <cell r="D2201" t="str">
            <v>LIT_006</v>
          </cell>
          <cell r="E2201" t="str">
            <v>LITTORAL</v>
          </cell>
        </row>
        <row r="2202">
          <cell r="D2202" t="str">
            <v>LIT_111</v>
          </cell>
          <cell r="E2202" t="str">
            <v>LITTORAL</v>
          </cell>
        </row>
        <row r="2203">
          <cell r="D2203" t="str">
            <v>OST_274</v>
          </cell>
          <cell r="E2203" t="str">
            <v>OUEST</v>
          </cell>
        </row>
        <row r="2204">
          <cell r="D2204" t="str">
            <v>LIT_040</v>
          </cell>
          <cell r="E2204" t="str">
            <v>LITTORAL</v>
          </cell>
        </row>
        <row r="2205">
          <cell r="D2205" t="str">
            <v>LIT_512</v>
          </cell>
          <cell r="E2205" t="str">
            <v>LITTORAL</v>
          </cell>
        </row>
        <row r="2206">
          <cell r="D2206" t="str">
            <v>LIT_509</v>
          </cell>
          <cell r="E2206" t="str">
            <v>LITTORAL</v>
          </cell>
        </row>
        <row r="2207">
          <cell r="D2207" t="str">
            <v>LIT_187</v>
          </cell>
          <cell r="E2207" t="str">
            <v>LITTORAL</v>
          </cell>
        </row>
        <row r="2208">
          <cell r="D2208" t="str">
            <v>LIT_592</v>
          </cell>
          <cell r="E2208" t="str">
            <v>LITTORAL</v>
          </cell>
        </row>
        <row r="2209">
          <cell r="D2209" t="str">
            <v>LIT_191</v>
          </cell>
          <cell r="E2209" t="str">
            <v>LITTORAL</v>
          </cell>
        </row>
        <row r="2210">
          <cell r="D2210" t="str">
            <v>LIT_503</v>
          </cell>
          <cell r="E2210" t="str">
            <v>LITTORAL</v>
          </cell>
        </row>
        <row r="2211">
          <cell r="D2211" t="str">
            <v>CTR_059</v>
          </cell>
          <cell r="E2211" t="str">
            <v>LITTORAL</v>
          </cell>
        </row>
        <row r="2212">
          <cell r="D2212" t="str">
            <v>LIT_496</v>
          </cell>
          <cell r="E2212" t="str">
            <v>LITTORAL</v>
          </cell>
        </row>
        <row r="2213">
          <cell r="D2213" t="str">
            <v>LIT_227</v>
          </cell>
          <cell r="E2213" t="str">
            <v>LITTORAL</v>
          </cell>
        </row>
        <row r="2214">
          <cell r="D2214" t="str">
            <v>LIT_431</v>
          </cell>
          <cell r="E2214" t="str">
            <v>LITTORAL</v>
          </cell>
        </row>
        <row r="2215">
          <cell r="D2215" t="str">
            <v>LIT_764</v>
          </cell>
          <cell r="E2215" t="str">
            <v>LITTORAL</v>
          </cell>
        </row>
        <row r="2216">
          <cell r="D2216" t="str">
            <v>LIT_480</v>
          </cell>
          <cell r="E2216" t="str">
            <v>LITTORAL</v>
          </cell>
        </row>
        <row r="2217">
          <cell r="D2217" t="str">
            <v>LIT_112</v>
          </cell>
          <cell r="E2217" t="str">
            <v>LITTORAL</v>
          </cell>
        </row>
        <row r="2218">
          <cell r="D2218" t="str">
            <v>LIT_750</v>
          </cell>
          <cell r="E2218" t="str">
            <v>LITTORAL</v>
          </cell>
        </row>
        <row r="2219">
          <cell r="D2219" t="str">
            <v>LIT_296</v>
          </cell>
          <cell r="E2219" t="str">
            <v>LITTORAL</v>
          </cell>
        </row>
        <row r="2220">
          <cell r="D2220" t="str">
            <v>LIT_113</v>
          </cell>
          <cell r="E2220" t="str">
            <v>LITTORAL</v>
          </cell>
        </row>
        <row r="2221">
          <cell r="D2221" t="str">
            <v>OST_273</v>
          </cell>
          <cell r="E2221" t="str">
            <v>OUEST</v>
          </cell>
        </row>
        <row r="2222">
          <cell r="D2222" t="str">
            <v>LIT_356</v>
          </cell>
          <cell r="E2222" t="str">
            <v>LITTORAL</v>
          </cell>
        </row>
        <row r="2223">
          <cell r="D2223" t="str">
            <v>LIT_109</v>
          </cell>
          <cell r="E2223" t="str">
            <v>LITTORAL</v>
          </cell>
        </row>
        <row r="2224">
          <cell r="D2224" t="str">
            <v>LIT_769</v>
          </cell>
          <cell r="E2224" t="str">
            <v>LITTORAL</v>
          </cell>
        </row>
        <row r="2225">
          <cell r="D2225" t="str">
            <v>CTR_517</v>
          </cell>
          <cell r="E2225" t="str">
            <v>CENTRE</v>
          </cell>
        </row>
        <row r="2226">
          <cell r="D2226" t="str">
            <v>NRD_074</v>
          </cell>
          <cell r="E2226" t="str">
            <v>NORD</v>
          </cell>
        </row>
        <row r="2227">
          <cell r="D2227" t="str">
            <v>NRD_105</v>
          </cell>
          <cell r="E2227" t="str">
            <v>NORD</v>
          </cell>
        </row>
        <row r="2228">
          <cell r="D2228" t="str">
            <v>NRO_048</v>
          </cell>
          <cell r="E2228" t="str">
            <v>NORD-OUEST</v>
          </cell>
        </row>
        <row r="2229">
          <cell r="D2229" t="str">
            <v>ADM_185</v>
          </cell>
          <cell r="E2229" t="str">
            <v>ADAMAOUA</v>
          </cell>
        </row>
        <row r="2230">
          <cell r="D2230" t="str">
            <v>ADM_119</v>
          </cell>
          <cell r="E2230" t="str">
            <v>NGAOUNDERE</v>
          </cell>
        </row>
        <row r="2231">
          <cell r="D2231" t="str">
            <v>ADM_163</v>
          </cell>
          <cell r="E2231" t="str">
            <v>ADAMAOUA</v>
          </cell>
        </row>
        <row r="2232">
          <cell r="D2232" t="str">
            <v>OST_296</v>
          </cell>
          <cell r="E2232" t="str">
            <v>Bafoussam</v>
          </cell>
        </row>
        <row r="2233">
          <cell r="D2233" t="str">
            <v>ADM_179</v>
          </cell>
          <cell r="E2233" t="str">
            <v>ADAMAOUA</v>
          </cell>
        </row>
        <row r="2234">
          <cell r="D2234" t="str">
            <v>OST_088</v>
          </cell>
          <cell r="E2234" t="str">
            <v>OUEST</v>
          </cell>
        </row>
        <row r="2235">
          <cell r="D2235" t="str">
            <v>OST_022</v>
          </cell>
          <cell r="E2235" t="str">
            <v>OUEST</v>
          </cell>
        </row>
        <row r="2236">
          <cell r="D2236" t="str">
            <v>NRD_131</v>
          </cell>
          <cell r="E2236" t="str">
            <v>NORD</v>
          </cell>
        </row>
        <row r="2237">
          <cell r="D2237" t="str">
            <v>OST_151</v>
          </cell>
          <cell r="E2237" t="str">
            <v>OUEST</v>
          </cell>
        </row>
        <row r="2238">
          <cell r="D2238" t="str">
            <v>ADM_010</v>
          </cell>
          <cell r="E2238" t="str">
            <v>NGAOUNDERE</v>
          </cell>
        </row>
        <row r="2239">
          <cell r="D2239" t="str">
            <v>OST_290</v>
          </cell>
          <cell r="E2239" t="str">
            <v>OUEST</v>
          </cell>
        </row>
        <row r="2240">
          <cell r="D2240" t="str">
            <v>ADM_178</v>
          </cell>
          <cell r="E2240" t="str">
            <v>ADAMAOUA</v>
          </cell>
        </row>
        <row r="2241">
          <cell r="D2241" t="str">
            <v>OST_266</v>
          </cell>
          <cell r="E2241" t="str">
            <v>OUEST</v>
          </cell>
        </row>
        <row r="2242">
          <cell r="D2242" t="str">
            <v>OST_310</v>
          </cell>
          <cell r="E2242" t="str">
            <v>OUEST</v>
          </cell>
        </row>
        <row r="2243">
          <cell r="D2243" t="str">
            <v>OST_311</v>
          </cell>
          <cell r="E2243" t="str">
            <v>OUEST</v>
          </cell>
        </row>
        <row r="2244">
          <cell r="D2244" t="str">
            <v>EST_082</v>
          </cell>
          <cell r="E2244" t="str">
            <v>CENTRE</v>
          </cell>
        </row>
        <row r="2245">
          <cell r="D2245" t="str">
            <v>CTR_306</v>
          </cell>
          <cell r="E2245" t="str">
            <v>CENTRE</v>
          </cell>
        </row>
        <row r="2246">
          <cell r="D2246" t="str">
            <v>SUD_012</v>
          </cell>
          <cell r="E2246" t="str">
            <v>CENTRE</v>
          </cell>
        </row>
        <row r="2247">
          <cell r="D2247" t="str">
            <v>EST_133</v>
          </cell>
          <cell r="E2247" t="str">
            <v>CENTRE</v>
          </cell>
        </row>
        <row r="2248">
          <cell r="D2248" t="str">
            <v>SUD_062</v>
          </cell>
          <cell r="E2248" t="str">
            <v>LITTORAL</v>
          </cell>
        </row>
        <row r="2249">
          <cell r="D2249" t="str">
            <v>EST_062</v>
          </cell>
          <cell r="E2249" t="str">
            <v>CENTRE</v>
          </cell>
        </row>
        <row r="2250">
          <cell r="D2250" t="str">
            <v>CTR_835</v>
          </cell>
          <cell r="E2250" t="str">
            <v>CENTRE</v>
          </cell>
        </row>
        <row r="2251">
          <cell r="D2251" t="str">
            <v>EST_022</v>
          </cell>
          <cell r="E2251" t="str">
            <v>CENTRE</v>
          </cell>
        </row>
        <row r="2252">
          <cell r="D2252" t="str">
            <v>CTR_353</v>
          </cell>
          <cell r="E2252" t="str">
            <v>CENTRE</v>
          </cell>
        </row>
        <row r="2253">
          <cell r="D2253" t="str">
            <v>EST_134</v>
          </cell>
          <cell r="E2253" t="str">
            <v>CENTRE</v>
          </cell>
        </row>
        <row r="2254">
          <cell r="D2254" t="str">
            <v>EST_017</v>
          </cell>
          <cell r="E2254" t="str">
            <v>CENTRE</v>
          </cell>
        </row>
        <row r="2255">
          <cell r="D2255" t="str">
            <v>EST_029</v>
          </cell>
          <cell r="E2255" t="str">
            <v>CENTRE</v>
          </cell>
        </row>
        <row r="2256">
          <cell r="D2256" t="str">
            <v>EST_019</v>
          </cell>
          <cell r="E2256" t="str">
            <v>CENTRE</v>
          </cell>
        </row>
        <row r="2257">
          <cell r="D2257" t="str">
            <v>CTR_349</v>
          </cell>
          <cell r="E2257" t="str">
            <v>CENTRE</v>
          </cell>
        </row>
        <row r="2258">
          <cell r="D2258" t="str">
            <v>SUD_119</v>
          </cell>
          <cell r="E2258" t="str">
            <v>CENTRE</v>
          </cell>
        </row>
        <row r="2259">
          <cell r="D2259" t="str">
            <v>EST_067</v>
          </cell>
          <cell r="E2259" t="str">
            <v>CENTRE</v>
          </cell>
        </row>
        <row r="2260">
          <cell r="D2260" t="str">
            <v>CTR_146</v>
          </cell>
          <cell r="E2260" t="str">
            <v>CENTRE</v>
          </cell>
        </row>
        <row r="2261">
          <cell r="D2261" t="str">
            <v>CTR_147</v>
          </cell>
          <cell r="E2261" t="str">
            <v>CENTRE</v>
          </cell>
        </row>
        <row r="2262">
          <cell r="D2262" t="str">
            <v>EST_147</v>
          </cell>
          <cell r="E2262" t="str">
            <v>CENTRE</v>
          </cell>
        </row>
        <row r="2263">
          <cell r="D2263" t="str">
            <v>SUD_237</v>
          </cell>
          <cell r="E2263" t="str">
            <v>CENTRE</v>
          </cell>
        </row>
        <row r="2264">
          <cell r="D2264" t="str">
            <v>EST_089</v>
          </cell>
          <cell r="E2264" t="str">
            <v>CENTRE</v>
          </cell>
        </row>
        <row r="2265">
          <cell r="D2265" t="str">
            <v>SUD_122</v>
          </cell>
          <cell r="E2265" t="str">
            <v>CENTRE</v>
          </cell>
        </row>
        <row r="2266">
          <cell r="D2266" t="str">
            <v>CTR_823</v>
          </cell>
          <cell r="E2266" t="str">
            <v>CENTRE</v>
          </cell>
        </row>
        <row r="2267">
          <cell r="D2267" t="str">
            <v>EST_155</v>
          </cell>
          <cell r="E2267" t="str">
            <v>CENTRE</v>
          </cell>
        </row>
        <row r="2268">
          <cell r="D2268" t="str">
            <v>SUD_130</v>
          </cell>
          <cell r="E2268" t="str">
            <v>CENTRE</v>
          </cell>
        </row>
        <row r="2269">
          <cell r="D2269" t="str">
            <v>EST_153</v>
          </cell>
          <cell r="E2269" t="str">
            <v>CENTRE</v>
          </cell>
        </row>
        <row r="2270">
          <cell r="D2270" t="str">
            <v>SUD_106</v>
          </cell>
          <cell r="E2270" t="str">
            <v>CENTRE</v>
          </cell>
        </row>
        <row r="2271">
          <cell r="D2271" t="str">
            <v>OST_277</v>
          </cell>
          <cell r="E2271" t="str">
            <v>OUEST</v>
          </cell>
        </row>
        <row r="2272">
          <cell r="D2272" t="str">
            <v>OST_322</v>
          </cell>
          <cell r="E2272" t="str">
            <v>OUEST</v>
          </cell>
        </row>
        <row r="2273">
          <cell r="D2273" t="str">
            <v>OST_037</v>
          </cell>
          <cell r="E2273" t="str">
            <v>OUEST</v>
          </cell>
        </row>
        <row r="2274">
          <cell r="D2274" t="str">
            <v>OST_299</v>
          </cell>
          <cell r="E2274" t="str">
            <v>OUEST</v>
          </cell>
        </row>
        <row r="2275">
          <cell r="D2275" t="str">
            <v>OST_052</v>
          </cell>
          <cell r="E2275" t="str">
            <v>OUEST</v>
          </cell>
        </row>
        <row r="2276">
          <cell r="D2276" t="str">
            <v>OST_010</v>
          </cell>
          <cell r="E2276" t="str">
            <v>OUEST</v>
          </cell>
        </row>
        <row r="2277">
          <cell r="D2277" t="str">
            <v>ADM_143</v>
          </cell>
          <cell r="E2277" t="str">
            <v>ADAMAOUA</v>
          </cell>
        </row>
        <row r="2278">
          <cell r="D2278" t="str">
            <v>CTR_795</v>
          </cell>
          <cell r="E2278" t="str">
            <v>CENTRE</v>
          </cell>
        </row>
        <row r="2279">
          <cell r="D2279" t="str">
            <v>OST_298</v>
          </cell>
          <cell r="E2279" t="str">
            <v>OUEST</v>
          </cell>
        </row>
        <row r="2280">
          <cell r="D2280" t="str">
            <v>OST_163</v>
          </cell>
          <cell r="E2280" t="str">
            <v>OUEST</v>
          </cell>
        </row>
        <row r="2281">
          <cell r="D2281" t="str">
            <v>ADM_187</v>
          </cell>
          <cell r="E2281" t="str">
            <v>ADAMAOUA</v>
          </cell>
        </row>
        <row r="2282">
          <cell r="D2282" t="str">
            <v>OST_272</v>
          </cell>
          <cell r="E2282" t="str">
            <v>OUEST</v>
          </cell>
        </row>
        <row r="2283">
          <cell r="D2283" t="str">
            <v>ADM_006</v>
          </cell>
          <cell r="E2283" t="str">
            <v>ADAMAOUA</v>
          </cell>
        </row>
        <row r="2284">
          <cell r="D2284" t="str">
            <v>ADM_174</v>
          </cell>
          <cell r="E2284" t="str">
            <v>ADAMAOUA</v>
          </cell>
        </row>
        <row r="2285">
          <cell r="D2285" t="str">
            <v>OST_286</v>
          </cell>
          <cell r="E2285" t="str">
            <v>OUEST</v>
          </cell>
        </row>
        <row r="2286">
          <cell r="D2286" t="str">
            <v>OST_300</v>
          </cell>
          <cell r="E2286" t="str">
            <v>OUEST</v>
          </cell>
        </row>
        <row r="2287">
          <cell r="D2287" t="str">
            <v>ADM_092</v>
          </cell>
          <cell r="E2287" t="str">
            <v>ADAMAOUA</v>
          </cell>
        </row>
        <row r="2288">
          <cell r="D2288" t="str">
            <v>OST_180</v>
          </cell>
          <cell r="E2288" t="str">
            <v>OUEST</v>
          </cell>
        </row>
        <row r="2289">
          <cell r="D2289" t="str">
            <v>ADM_044</v>
          </cell>
          <cell r="E2289" t="str">
            <v>ADAMAOUA</v>
          </cell>
        </row>
        <row r="2290">
          <cell r="D2290" t="str">
            <v>OST_108</v>
          </cell>
          <cell r="E2290" t="str">
            <v>OUEST</v>
          </cell>
        </row>
        <row r="2291">
          <cell r="D2291" t="str">
            <v>OST_255</v>
          </cell>
          <cell r="E2291" t="str">
            <v>OUEST</v>
          </cell>
        </row>
        <row r="2292">
          <cell r="D2292" t="str">
            <v>OST_303</v>
          </cell>
          <cell r="E2292" t="str">
            <v>OUEST</v>
          </cell>
        </row>
        <row r="2293">
          <cell r="D2293" t="str">
            <v>ADM_105</v>
          </cell>
          <cell r="E2293" t="str">
            <v>ADAMAOUA</v>
          </cell>
        </row>
        <row r="2294">
          <cell r="D2294" t="str">
            <v>OST_012</v>
          </cell>
          <cell r="E2294" t="str">
            <v>OUEST</v>
          </cell>
        </row>
        <row r="2295">
          <cell r="D2295" t="str">
            <v>OST_048</v>
          </cell>
          <cell r="E2295" t="str">
            <v>OUEST</v>
          </cell>
        </row>
        <row r="2296">
          <cell r="D2296" t="str">
            <v>OST_308</v>
          </cell>
          <cell r="E2296" t="str">
            <v>OUEST</v>
          </cell>
        </row>
        <row r="2297">
          <cell r="D2297" t="str">
            <v>SUD_246</v>
          </cell>
          <cell r="E2297" t="str">
            <v>CENTRE</v>
          </cell>
        </row>
        <row r="2298">
          <cell r="D2298" t="str">
            <v>CTR_145</v>
          </cell>
          <cell r="E2298" t="str">
            <v>CENTRE</v>
          </cell>
        </row>
        <row r="2299">
          <cell r="D2299" t="str">
            <v>CTR_355</v>
          </cell>
          <cell r="E2299" t="str">
            <v>CENTRE</v>
          </cell>
        </row>
        <row r="2300">
          <cell r="D2300" t="str">
            <v>SUD_044</v>
          </cell>
          <cell r="E2300" t="str">
            <v>CENTRE</v>
          </cell>
        </row>
        <row r="2301">
          <cell r="D2301" t="str">
            <v>SUD_117</v>
          </cell>
          <cell r="E2301" t="str">
            <v>CENTRE</v>
          </cell>
        </row>
        <row r="2302">
          <cell r="D2302" t="str">
            <v>SUD_238</v>
          </cell>
          <cell r="E2302" t="str">
            <v>CENTRE</v>
          </cell>
        </row>
        <row r="2303">
          <cell r="D2303" t="str">
            <v>SUD_138</v>
          </cell>
          <cell r="E2303" t="str">
            <v>CENTRE</v>
          </cell>
        </row>
        <row r="2304">
          <cell r="D2304" t="str">
            <v>SUD_243</v>
          </cell>
          <cell r="E2304" t="str">
            <v>CENTRE</v>
          </cell>
        </row>
        <row r="2305">
          <cell r="D2305" t="str">
            <v>CTR_298</v>
          </cell>
          <cell r="E2305" t="str">
            <v>CENTRE</v>
          </cell>
        </row>
        <row r="2306">
          <cell r="D2306" t="str">
            <v>SUD_019</v>
          </cell>
          <cell r="E2306" t="str">
            <v>CENTRE</v>
          </cell>
        </row>
        <row r="2307">
          <cell r="D2307" t="str">
            <v>SUD_256</v>
          </cell>
          <cell r="E2307" t="str">
            <v>CENTRE</v>
          </cell>
        </row>
        <row r="2308">
          <cell r="D2308" t="str">
            <v>SUD_107</v>
          </cell>
          <cell r="E2308" t="str">
            <v>CENTRE</v>
          </cell>
        </row>
        <row r="2309">
          <cell r="D2309" t="str">
            <v>SUD_249</v>
          </cell>
          <cell r="E2309" t="str">
            <v>CENTRE</v>
          </cell>
        </row>
        <row r="2310">
          <cell r="D2310" t="str">
            <v>SUD_232</v>
          </cell>
          <cell r="E2310" t="str">
            <v>CENTRE</v>
          </cell>
        </row>
        <row r="2311">
          <cell r="D2311" t="str">
            <v>SUD_115</v>
          </cell>
          <cell r="E2311" t="str">
            <v>CENTRE</v>
          </cell>
        </row>
        <row r="2312">
          <cell r="D2312" t="str">
            <v>CTR_304</v>
          </cell>
          <cell r="E2312" t="str">
            <v>CENTRE</v>
          </cell>
        </row>
        <row r="2313">
          <cell r="D2313" t="str">
            <v>CTR_305</v>
          </cell>
          <cell r="E2313" t="str">
            <v>CENTRE</v>
          </cell>
        </row>
        <row r="2314">
          <cell r="D2314" t="str">
            <v>SUD_126</v>
          </cell>
          <cell r="E2314" t="str">
            <v>CENTRE</v>
          </cell>
        </row>
        <row r="2315">
          <cell r="D2315" t="str">
            <v>SUD_239</v>
          </cell>
          <cell r="E2315" t="str">
            <v>CENTRE</v>
          </cell>
        </row>
        <row r="2316">
          <cell r="D2316" t="str">
            <v>SUD_099</v>
          </cell>
          <cell r="E2316" t="str">
            <v>CENTRE</v>
          </cell>
        </row>
        <row r="2317">
          <cell r="D2317" t="str">
            <v>SUD_112</v>
          </cell>
          <cell r="E2317" t="str">
            <v>CENTRE</v>
          </cell>
        </row>
        <row r="2318">
          <cell r="D2318" t="str">
            <v>SUD_248</v>
          </cell>
          <cell r="E2318" t="str">
            <v>CENTRE</v>
          </cell>
        </row>
        <row r="2319">
          <cell r="D2319" t="str">
            <v>SUD_244</v>
          </cell>
          <cell r="E2319" t="str">
            <v>CENTRE</v>
          </cell>
        </row>
        <row r="2320">
          <cell r="D2320" t="str">
            <v>SUD_113</v>
          </cell>
          <cell r="E2320" t="str">
            <v>CENTRE</v>
          </cell>
        </row>
        <row r="2321">
          <cell r="D2321" t="str">
            <v>SUD_105</v>
          </cell>
          <cell r="E2321" t="str">
            <v>CENTRE</v>
          </cell>
        </row>
        <row r="2322">
          <cell r="D2322" t="str">
            <v>OST_035</v>
          </cell>
          <cell r="E2322" t="str">
            <v>OUEST</v>
          </cell>
        </row>
        <row r="2323">
          <cell r="D2323" t="str">
            <v>LIT_010</v>
          </cell>
          <cell r="E2323" t="str">
            <v>Douala</v>
          </cell>
        </row>
        <row r="2324">
          <cell r="D2324" t="str">
            <v>OST_049</v>
          </cell>
          <cell r="E2324" t="str">
            <v>OUEST</v>
          </cell>
        </row>
        <row r="2325">
          <cell r="D2325" t="str">
            <v>OST_150</v>
          </cell>
          <cell r="E2325" t="str">
            <v>NORD-OUEST</v>
          </cell>
        </row>
        <row r="2326">
          <cell r="D2326" t="str">
            <v>SUD_255</v>
          </cell>
          <cell r="E2326" t="str">
            <v>CENTRE</v>
          </cell>
        </row>
        <row r="2327">
          <cell r="D2327" t="str">
            <v>NRD_157</v>
          </cell>
          <cell r="E2327" t="str">
            <v>NORD</v>
          </cell>
        </row>
        <row r="2328">
          <cell r="D2328" t="str">
            <v>SUO_091</v>
          </cell>
          <cell r="E2328" t="str">
            <v>SUD-OUEST</v>
          </cell>
        </row>
        <row r="2329">
          <cell r="D2329" t="str">
            <v>OST_036</v>
          </cell>
          <cell r="E2329" t="str">
            <v>OUEST</v>
          </cell>
        </row>
        <row r="2330">
          <cell r="D2330" t="str">
            <v>OST_044</v>
          </cell>
          <cell r="E2330" t="str">
            <v>OUEST</v>
          </cell>
        </row>
        <row r="2331">
          <cell r="D2331" t="str">
            <v>SUO_255</v>
          </cell>
          <cell r="E2331" t="str">
            <v>SUD-OUEST</v>
          </cell>
        </row>
        <row r="2332">
          <cell r="D2332" t="str">
            <v>OST_152</v>
          </cell>
          <cell r="E2332" t="str">
            <v>OUEST</v>
          </cell>
        </row>
        <row r="2333">
          <cell r="D2333" t="str">
            <v>OST_069</v>
          </cell>
          <cell r="E2333" t="str">
            <v>OUEST</v>
          </cell>
        </row>
        <row r="2334">
          <cell r="D2334" t="str">
            <v>OST_056</v>
          </cell>
          <cell r="E2334" t="str">
            <v>OUEST</v>
          </cell>
        </row>
        <row r="2335">
          <cell r="D2335" t="str">
            <v>OST_040</v>
          </cell>
          <cell r="E2335" t="str">
            <v>OUEST</v>
          </cell>
        </row>
        <row r="2336">
          <cell r="D2336" t="str">
            <v>OST_254</v>
          </cell>
          <cell r="E2336" t="str">
            <v>OUEST</v>
          </cell>
        </row>
        <row r="2337">
          <cell r="D2337" t="str">
            <v>LIT_239</v>
          </cell>
          <cell r="E2337" t="str">
            <v>LITTORAL</v>
          </cell>
        </row>
        <row r="2338">
          <cell r="D2338" t="str">
            <v>LIT_734</v>
          </cell>
          <cell r="E2338" t="str">
            <v>Douala</v>
          </cell>
        </row>
        <row r="2339">
          <cell r="D2339" t="str">
            <v>SUO_246</v>
          </cell>
          <cell r="E2339" t="str">
            <v>NORD-OUEST</v>
          </cell>
        </row>
        <row r="2340">
          <cell r="D2340" t="str">
            <v>SUO_085</v>
          </cell>
          <cell r="E2340" t="str">
            <v>SUD-OUEST</v>
          </cell>
        </row>
        <row r="2341">
          <cell r="D2341" t="str">
            <v>LIT_067</v>
          </cell>
          <cell r="E2341" t="str">
            <v>LITTORAL</v>
          </cell>
        </row>
        <row r="2342">
          <cell r="D2342" t="str">
            <v>CTR_041</v>
          </cell>
          <cell r="E2342" t="str">
            <v>CENTRE</v>
          </cell>
        </row>
        <row r="2343">
          <cell r="D2343" t="str">
            <v>CTR_053</v>
          </cell>
          <cell r="E2343" t="str">
            <v>CENTRE</v>
          </cell>
        </row>
        <row r="2344">
          <cell r="D2344" t="str">
            <v>LIT_108</v>
          </cell>
          <cell r="E2344" t="str">
            <v>LITTORAL</v>
          </cell>
        </row>
        <row r="2345">
          <cell r="D2345" t="str">
            <v>CTR_696</v>
          </cell>
          <cell r="E2345" t="str">
            <v>CENTRE</v>
          </cell>
        </row>
        <row r="2346">
          <cell r="D2346" t="str">
            <v>CTR_013</v>
          </cell>
          <cell r="E2346" t="str">
            <v>CENTRE</v>
          </cell>
        </row>
        <row r="2347">
          <cell r="D2347" t="str">
            <v>CTR_366</v>
          </cell>
          <cell r="E2347" t="str">
            <v>CENTRE</v>
          </cell>
        </row>
        <row r="2348">
          <cell r="D2348" t="str">
            <v>CTR_066</v>
          </cell>
          <cell r="E2348" t="str">
            <v>CENTRE</v>
          </cell>
        </row>
        <row r="2349">
          <cell r="D2349" t="str">
            <v>CTR_360</v>
          </cell>
          <cell r="E2349" t="str">
            <v>CENTRE</v>
          </cell>
        </row>
        <row r="2350">
          <cell r="D2350" t="str">
            <v>SUD_236</v>
          </cell>
          <cell r="E2350" t="str">
            <v>CENTRE</v>
          </cell>
        </row>
        <row r="2351">
          <cell r="D2351" t="str">
            <v>SUD_235</v>
          </cell>
          <cell r="E2351" t="str">
            <v>CENTRE</v>
          </cell>
        </row>
        <row r="2352">
          <cell r="D2352" t="str">
            <v>CTR_234</v>
          </cell>
          <cell r="E2352" t="str">
            <v>CENTRE</v>
          </cell>
        </row>
        <row r="2353">
          <cell r="D2353" t="str">
            <v>CTR_354</v>
          </cell>
          <cell r="E2353" t="str">
            <v>CENTRE</v>
          </cell>
        </row>
        <row r="2354">
          <cell r="D2354" t="str">
            <v>LIT_201</v>
          </cell>
          <cell r="E2354" t="str">
            <v>LITTORAL</v>
          </cell>
        </row>
        <row r="2355">
          <cell r="D2355" t="str">
            <v>LIT_664</v>
          </cell>
          <cell r="E2355" t="str">
            <v>LITTORAL</v>
          </cell>
        </row>
        <row r="2356">
          <cell r="D2356" t="str">
            <v>LIT_308</v>
          </cell>
          <cell r="E2356" t="str">
            <v>LITTORAL</v>
          </cell>
        </row>
        <row r="2357">
          <cell r="D2357" t="str">
            <v>LIT_517</v>
          </cell>
          <cell r="E2357" t="str">
            <v>LITTORAL</v>
          </cell>
        </row>
        <row r="2358">
          <cell r="D2358" t="str">
            <v>CTR_297</v>
          </cell>
          <cell r="E2358" t="str">
            <v>CENTRE</v>
          </cell>
        </row>
        <row r="2359">
          <cell r="D2359" t="str">
            <v>CTR_054</v>
          </cell>
          <cell r="E2359" t="str">
            <v>CENTRE</v>
          </cell>
        </row>
        <row r="2360">
          <cell r="D2360" t="str">
            <v>CTR_364</v>
          </cell>
          <cell r="E2360" t="str">
            <v>CENTRE</v>
          </cell>
        </row>
        <row r="2361">
          <cell r="D2361" t="str">
            <v>CTR_115</v>
          </cell>
          <cell r="E2361" t="str">
            <v>CENTRE</v>
          </cell>
        </row>
        <row r="2362">
          <cell r="D2362" t="str">
            <v>CTR_358</v>
          </cell>
          <cell r="E2362" t="str">
            <v>CENTRE</v>
          </cell>
        </row>
        <row r="2363">
          <cell r="D2363" t="str">
            <v>CTR_116</v>
          </cell>
          <cell r="E2363" t="str">
            <v>CENTRE</v>
          </cell>
        </row>
        <row r="2364">
          <cell r="D2364" t="str">
            <v>CTR_733</v>
          </cell>
          <cell r="E2364" t="str">
            <v>CENTRE</v>
          </cell>
        </row>
        <row r="2365">
          <cell r="D2365" t="str">
            <v>CTR_092</v>
          </cell>
          <cell r="E2365" t="str">
            <v>CENTRE</v>
          </cell>
        </row>
        <row r="2366">
          <cell r="D2366" t="str">
            <v>CTR_091</v>
          </cell>
          <cell r="E2366" t="str">
            <v>CENTRE</v>
          </cell>
        </row>
        <row r="2367">
          <cell r="D2367" t="str">
            <v>LIT_513</v>
          </cell>
          <cell r="E2367" t="str">
            <v>LITTORAL</v>
          </cell>
        </row>
        <row r="2368">
          <cell r="D2368" t="str">
            <v>OST_017</v>
          </cell>
          <cell r="E2368" t="str">
            <v>OUEST</v>
          </cell>
        </row>
        <row r="2369">
          <cell r="D2369" t="str">
            <v>CTR_356</v>
          </cell>
          <cell r="E2369" t="str">
            <v>CENTRE</v>
          </cell>
        </row>
        <row r="2370">
          <cell r="D2370" t="str">
            <v>OST_060</v>
          </cell>
          <cell r="E2370" t="str">
            <v>OUEST</v>
          </cell>
        </row>
        <row r="2371">
          <cell r="D2371" t="str">
            <v>LIT_388</v>
          </cell>
          <cell r="E2371" t="str">
            <v>LITTORAL</v>
          </cell>
        </row>
        <row r="2372">
          <cell r="D2372" t="str">
            <v>LIT_012</v>
          </cell>
          <cell r="E2372" t="str">
            <v>LITTORAL</v>
          </cell>
        </row>
        <row r="2373">
          <cell r="D2373" t="str">
            <v>CTR_223</v>
          </cell>
          <cell r="E2373" t="str">
            <v>CENTRE</v>
          </cell>
        </row>
        <row r="2374">
          <cell r="D2374" t="str">
            <v>CTR_230</v>
          </cell>
          <cell r="E2374" t="str">
            <v>CENTRE</v>
          </cell>
        </row>
        <row r="2375">
          <cell r="D2375" t="str">
            <v>LIT_230</v>
          </cell>
          <cell r="E2375" t="str">
            <v>LITTORAL</v>
          </cell>
        </row>
        <row r="2376">
          <cell r="D2376" t="str">
            <v>LIT_143</v>
          </cell>
          <cell r="E2376" t="str">
            <v>LITTORAL</v>
          </cell>
        </row>
        <row r="2377">
          <cell r="D2377" t="str">
            <v>CTR_003</v>
          </cell>
          <cell r="E2377" t="str">
            <v>LITTORAL</v>
          </cell>
        </row>
        <row r="2378">
          <cell r="D2378" t="str">
            <v>LIT_231</v>
          </cell>
          <cell r="E2378" t="str">
            <v>LITTORAL</v>
          </cell>
        </row>
        <row r="2379">
          <cell r="D2379" t="str">
            <v>LIT_389</v>
          </cell>
          <cell r="E2379" t="str">
            <v>LITTORAL</v>
          </cell>
        </row>
        <row r="2380">
          <cell r="D2380" t="str">
            <v>CTR_231</v>
          </cell>
          <cell r="E2380" t="str">
            <v>CENTRE</v>
          </cell>
        </row>
        <row r="2381">
          <cell r="D2381" t="str">
            <v>CTR_365</v>
          </cell>
          <cell r="E2381" t="str">
            <v>CENTRE</v>
          </cell>
        </row>
        <row r="2382">
          <cell r="D2382" t="str">
            <v>CTR_083</v>
          </cell>
          <cell r="E2382" t="str">
            <v>CENTRE</v>
          </cell>
        </row>
        <row r="2383">
          <cell r="D2383" t="str">
            <v>CTR_232</v>
          </cell>
          <cell r="E2383" t="str">
            <v>CENTRE</v>
          </cell>
        </row>
        <row r="2384">
          <cell r="D2384" t="str">
            <v>OST_028</v>
          </cell>
          <cell r="E2384" t="str">
            <v>OUEST</v>
          </cell>
        </row>
        <row r="2385">
          <cell r="D2385" t="str">
            <v>OST_013</v>
          </cell>
          <cell r="E2385" t="str">
            <v>OUEST</v>
          </cell>
        </row>
        <row r="2386">
          <cell r="D2386" t="str">
            <v>NRD_115</v>
          </cell>
          <cell r="E2386" t="str">
            <v>NORD</v>
          </cell>
        </row>
        <row r="2387">
          <cell r="D2387" t="str">
            <v>CTR_077</v>
          </cell>
          <cell r="E2387" t="str">
            <v>Yaounde</v>
          </cell>
        </row>
        <row r="2388">
          <cell r="D2388" t="str">
            <v>OST_264</v>
          </cell>
          <cell r="E2388" t="str">
            <v>NORD-OUEST</v>
          </cell>
        </row>
        <row r="2389">
          <cell r="D2389" t="str">
            <v>OST_136</v>
          </cell>
          <cell r="E2389" t="str">
            <v>OUEST</v>
          </cell>
        </row>
        <row r="2390">
          <cell r="D2390" t="str">
            <v>SUO_064</v>
          </cell>
          <cell r="E2390" t="str">
            <v>SUD-OUEST</v>
          </cell>
        </row>
        <row r="2391">
          <cell r="D2391" t="str">
            <v>OST_053</v>
          </cell>
          <cell r="E2391" t="str">
            <v>OUEST</v>
          </cell>
        </row>
        <row r="2392">
          <cell r="D2392" t="str">
            <v>OST_099</v>
          </cell>
          <cell r="E2392" t="str">
            <v>OUEST</v>
          </cell>
        </row>
        <row r="2393">
          <cell r="D2393" t="str">
            <v>OST_162</v>
          </cell>
          <cell r="E2393" t="str">
            <v>OUEST</v>
          </cell>
        </row>
        <row r="2394">
          <cell r="D2394" t="str">
            <v>LIT_612</v>
          </cell>
          <cell r="E2394" t="str">
            <v>Douala</v>
          </cell>
        </row>
        <row r="2395">
          <cell r="D2395" t="str">
            <v>EXN_005</v>
          </cell>
          <cell r="E2395" t="str">
            <v>EXTREME-NORD</v>
          </cell>
        </row>
        <row r="2396">
          <cell r="D2396" t="str">
            <v>SUO_012</v>
          </cell>
          <cell r="E2396" t="str">
            <v>SUD-OUEST</v>
          </cell>
        </row>
        <row r="2397">
          <cell r="D2397" t="str">
            <v>SUO_018</v>
          </cell>
          <cell r="E2397" t="str">
            <v>SUD-OUEST</v>
          </cell>
        </row>
        <row r="2398">
          <cell r="D2398" t="str">
            <v>SUO_020</v>
          </cell>
          <cell r="E2398" t="str">
            <v>SUD-OUEST</v>
          </cell>
        </row>
        <row r="2399">
          <cell r="D2399" t="str">
            <v>SUO_022</v>
          </cell>
          <cell r="E2399" t="str">
            <v>SUD-OUEST</v>
          </cell>
        </row>
        <row r="2400">
          <cell r="D2400" t="str">
            <v>SUO_019</v>
          </cell>
          <cell r="E2400" t="str">
            <v>SUD-OUEST</v>
          </cell>
        </row>
        <row r="2401">
          <cell r="D2401" t="str">
            <v>OST_313</v>
          </cell>
          <cell r="E2401" t="str">
            <v>OUEST</v>
          </cell>
        </row>
        <row r="2402">
          <cell r="D2402" t="str">
            <v>SUO_032</v>
          </cell>
          <cell r="E2402" t="str">
            <v>SUD-OUEST</v>
          </cell>
        </row>
        <row r="2403">
          <cell r="D2403" t="str">
            <v>SUO_034</v>
          </cell>
          <cell r="E2403" t="str">
            <v>SUD-OUEST</v>
          </cell>
        </row>
        <row r="2404">
          <cell r="D2404" t="str">
            <v>SUO_040</v>
          </cell>
          <cell r="E2404" t="str">
            <v>SUD-OUEST</v>
          </cell>
        </row>
        <row r="2405">
          <cell r="D2405" t="str">
            <v>SUO_043</v>
          </cell>
          <cell r="E2405" t="str">
            <v>SUD-OUEST</v>
          </cell>
        </row>
        <row r="2406">
          <cell r="D2406" t="str">
            <v>SUO_047</v>
          </cell>
          <cell r="E2406" t="str">
            <v>SUD-OUEST</v>
          </cell>
        </row>
        <row r="2407">
          <cell r="D2407" t="str">
            <v>SUO_046</v>
          </cell>
          <cell r="E2407" t="str">
            <v>SUD-OUEST</v>
          </cell>
        </row>
        <row r="2408">
          <cell r="D2408" t="str">
            <v>SUO_049</v>
          </cell>
          <cell r="E2408" t="str">
            <v>SUD-OUEST</v>
          </cell>
        </row>
        <row r="2409">
          <cell r="D2409" t="str">
            <v>OST_144</v>
          </cell>
          <cell r="E2409" t="str">
            <v>OUEST</v>
          </cell>
        </row>
        <row r="2410">
          <cell r="D2410" t="str">
            <v>SUO_168</v>
          </cell>
          <cell r="E2410" t="str">
            <v>SUD-OUEST</v>
          </cell>
        </row>
        <row r="2411">
          <cell r="D2411" t="str">
            <v>SUD_070</v>
          </cell>
          <cell r="E2411" t="str">
            <v>CENTRE</v>
          </cell>
        </row>
        <row r="2412">
          <cell r="D2412" t="str">
            <v>SUO_070</v>
          </cell>
          <cell r="E2412" t="str">
            <v>SUD-OUEST</v>
          </cell>
        </row>
        <row r="2413">
          <cell r="D2413" t="str">
            <v>SUO_089</v>
          </cell>
          <cell r="E2413" t="str">
            <v>SUD-OUEST</v>
          </cell>
        </row>
        <row r="2414">
          <cell r="D2414" t="str">
            <v>SUO_087</v>
          </cell>
          <cell r="E2414" t="str">
            <v>SUD-OUEST</v>
          </cell>
        </row>
        <row r="2415">
          <cell r="D2415" t="str">
            <v>CTR_653</v>
          </cell>
          <cell r="E2415" t="str">
            <v>CENTRE</v>
          </cell>
        </row>
        <row r="2416">
          <cell r="D2416" t="str">
            <v>SUO_086</v>
          </cell>
          <cell r="E2416" t="str">
            <v>SUD-OUEST</v>
          </cell>
        </row>
        <row r="2417">
          <cell r="D2417" t="str">
            <v>OST_004</v>
          </cell>
          <cell r="E2417" t="str">
            <v>OUEST</v>
          </cell>
        </row>
        <row r="2418">
          <cell r="D2418" t="str">
            <v>SUO_098</v>
          </cell>
          <cell r="E2418" t="str">
            <v>SUD-OUEST</v>
          </cell>
        </row>
        <row r="2419">
          <cell r="D2419" t="str">
            <v>SUO_026</v>
          </cell>
          <cell r="E2419" t="str">
            <v>SUD-OUEST</v>
          </cell>
        </row>
        <row r="2420">
          <cell r="D2420" t="str">
            <v>SUO_095</v>
          </cell>
          <cell r="E2420" t="str">
            <v>SUD-OUEST</v>
          </cell>
        </row>
        <row r="2421">
          <cell r="D2421" t="str">
            <v>OST_306</v>
          </cell>
          <cell r="E2421" t="str">
            <v>Bafoussam</v>
          </cell>
        </row>
        <row r="2422">
          <cell r="D2422" t="str">
            <v>NRO_026</v>
          </cell>
          <cell r="E2422" t="str">
            <v>NORD-OUEST</v>
          </cell>
        </row>
        <row r="2423">
          <cell r="D2423" t="str">
            <v>SUO_099</v>
          </cell>
          <cell r="E2423" t="str">
            <v>SUD-OUEST</v>
          </cell>
        </row>
        <row r="2424">
          <cell r="D2424" t="str">
            <v>SUO_128</v>
          </cell>
          <cell r="E2424" t="str">
            <v>SUD-OUEST</v>
          </cell>
        </row>
        <row r="2425">
          <cell r="D2425" t="str">
            <v>SUO_092</v>
          </cell>
          <cell r="E2425" t="str">
            <v>SUD-OUEST</v>
          </cell>
        </row>
        <row r="2426">
          <cell r="D2426" t="str">
            <v>NRO_022</v>
          </cell>
          <cell r="E2426" t="str">
            <v>NORD-OUEST</v>
          </cell>
        </row>
        <row r="2427">
          <cell r="D2427" t="str">
            <v>SUO_025</v>
          </cell>
          <cell r="E2427" t="str">
            <v>SUD-OUEST</v>
          </cell>
        </row>
        <row r="2428">
          <cell r="D2428" t="str">
            <v>SUO_134</v>
          </cell>
          <cell r="E2428" t="str">
            <v>SUD-OUEST</v>
          </cell>
        </row>
        <row r="2429">
          <cell r="D2429" t="str">
            <v>NRO_045</v>
          </cell>
          <cell r="E2429" t="str">
            <v>NORD-OUEST</v>
          </cell>
        </row>
        <row r="2430">
          <cell r="D2430" t="str">
            <v>NRO_076</v>
          </cell>
          <cell r="E2430" t="str">
            <v>NORD-OUEST</v>
          </cell>
        </row>
        <row r="2431">
          <cell r="D2431" t="str">
            <v>NRO_071</v>
          </cell>
          <cell r="E2431" t="str">
            <v>NORD-OUEST</v>
          </cell>
        </row>
        <row r="2432">
          <cell r="D2432" t="str">
            <v>NRO_086</v>
          </cell>
          <cell r="E2432" t="str">
            <v>NORD-OUEST</v>
          </cell>
        </row>
        <row r="2433">
          <cell r="D2433" t="str">
            <v>SUO_153</v>
          </cell>
          <cell r="E2433" t="str">
            <v>SUD-OUEST</v>
          </cell>
        </row>
        <row r="2434">
          <cell r="D2434" t="str">
            <v>NRO_096</v>
          </cell>
          <cell r="E2434" t="str">
            <v>NORD-OUEST</v>
          </cell>
        </row>
        <row r="2435">
          <cell r="D2435" t="str">
            <v>LIT_385</v>
          </cell>
          <cell r="E2435" t="str">
            <v>Douala</v>
          </cell>
        </row>
        <row r="2436">
          <cell r="D2436" t="str">
            <v>CTR_015</v>
          </cell>
          <cell r="E2436" t="str">
            <v>Yaounde</v>
          </cell>
        </row>
        <row r="2437">
          <cell r="D2437" t="str">
            <v>NRO_111</v>
          </cell>
          <cell r="E2437" t="str">
            <v>NORD-OUEST</v>
          </cell>
        </row>
        <row r="2438">
          <cell r="D2438" t="str">
            <v>EXN_232</v>
          </cell>
          <cell r="E2438" t="str">
            <v>EXTREME-NORD</v>
          </cell>
        </row>
        <row r="2439">
          <cell r="D2439" t="str">
            <v>CTR_878</v>
          </cell>
          <cell r="E2439" t="str">
            <v>Yaounde</v>
          </cell>
        </row>
        <row r="2440">
          <cell r="D2440" t="str">
            <v>LIT_096</v>
          </cell>
          <cell r="E2440" t="str">
            <v>Douala</v>
          </cell>
        </row>
        <row r="2441">
          <cell r="D2441" t="str">
            <v>CTR_008</v>
          </cell>
          <cell r="E2441" t="str">
            <v>Yaounde</v>
          </cell>
        </row>
        <row r="2442">
          <cell r="D2442" t="str">
            <v>LIT_630</v>
          </cell>
          <cell r="E2442" t="str">
            <v>Douala</v>
          </cell>
        </row>
        <row r="2443">
          <cell r="D2443" t="str">
            <v>LIT_281</v>
          </cell>
          <cell r="E2443" t="str">
            <v>Douala</v>
          </cell>
        </row>
        <row r="2444">
          <cell r="D2444" t="str">
            <v>LIT_628</v>
          </cell>
          <cell r="E2444" t="str">
            <v>Douala</v>
          </cell>
        </row>
        <row r="2445">
          <cell r="D2445" t="str">
            <v>ADM_046</v>
          </cell>
          <cell r="E2445" t="str">
            <v>Ngaoundere</v>
          </cell>
        </row>
        <row r="2446">
          <cell r="D2446" t="str">
            <v>LIT_663</v>
          </cell>
          <cell r="E2446" t="str">
            <v>Douala</v>
          </cell>
        </row>
        <row r="2447">
          <cell r="D2447" t="str">
            <v>CTR_805</v>
          </cell>
          <cell r="E2447" t="str">
            <v>Yaounde</v>
          </cell>
        </row>
        <row r="2448">
          <cell r="D2448" t="str">
            <v>CTR_023</v>
          </cell>
          <cell r="E2448" t="str">
            <v>Yaounde</v>
          </cell>
        </row>
        <row r="2449">
          <cell r="D2449" t="str">
            <v>CTR_745</v>
          </cell>
          <cell r="E2449" t="str">
            <v>Yaounde</v>
          </cell>
        </row>
        <row r="2450">
          <cell r="D2450" t="str">
            <v>SUO_194</v>
          </cell>
          <cell r="E2450" t="str">
            <v>SUD-OUEST</v>
          </cell>
        </row>
        <row r="2451">
          <cell r="D2451" t="str">
            <v>SUD_041</v>
          </cell>
          <cell r="E2451" t="str">
            <v>CENTRE</v>
          </cell>
        </row>
        <row r="2452">
          <cell r="D2452" t="str">
            <v>CTR_684</v>
          </cell>
          <cell r="E2452" t="str">
            <v>Yaounde</v>
          </cell>
        </row>
        <row r="2453">
          <cell r="D2453" t="str">
            <v>CTR_690</v>
          </cell>
          <cell r="E2453" t="str">
            <v>Yaounde</v>
          </cell>
        </row>
        <row r="2454">
          <cell r="D2454" t="str">
            <v>SUO_223</v>
          </cell>
          <cell r="E2454" t="str">
            <v>SUD-OUEST</v>
          </cell>
        </row>
        <row r="2455">
          <cell r="D2455" t="str">
            <v>SUD_136</v>
          </cell>
          <cell r="E2455" t="str">
            <v>CENTRE</v>
          </cell>
        </row>
        <row r="2456">
          <cell r="D2456" t="str">
            <v>LIT_094</v>
          </cell>
          <cell r="E2456" t="str">
            <v>LITTORAL</v>
          </cell>
        </row>
        <row r="2457">
          <cell r="D2457" t="str">
            <v>CTR_853</v>
          </cell>
          <cell r="E2457" t="str">
            <v>CENTRE</v>
          </cell>
        </row>
        <row r="2458">
          <cell r="D2458" t="str">
            <v>CTR_900</v>
          </cell>
          <cell r="E2458" t="str">
            <v>Yaounde</v>
          </cell>
        </row>
        <row r="2459">
          <cell r="D2459" t="str">
            <v>EST_198</v>
          </cell>
          <cell r="E2459" t="str">
            <v>CENTRE</v>
          </cell>
        </row>
        <row r="2460">
          <cell r="D2460" t="str">
            <v>LIT_828</v>
          </cell>
          <cell r="E2460" t="str">
            <v>Douala</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1">
          <cell r="L1">
            <v>3209.9119874058124</v>
          </cell>
        </row>
        <row r="2">
          <cell r="B2" t="str">
            <v>CodeSite</v>
          </cell>
          <cell r="H2" t="str">
            <v>Equipementiers</v>
          </cell>
          <cell r="N2" t="str">
            <v>Raison  d'exclusion</v>
          </cell>
        </row>
        <row r="3">
          <cell r="B3" t="str">
            <v>LIT_122</v>
          </cell>
          <cell r="H3" t="str">
            <v>ZTE</v>
          </cell>
        </row>
        <row r="4">
          <cell r="B4" t="str">
            <v>LIT_229</v>
          </cell>
          <cell r="H4" t="str">
            <v>ZTE</v>
          </cell>
        </row>
        <row r="5">
          <cell r="B5" t="str">
            <v>CTR_390</v>
          </cell>
          <cell r="H5" t="str">
            <v>ZTE</v>
          </cell>
        </row>
        <row r="6">
          <cell r="B6" t="str">
            <v>CTR_341</v>
          </cell>
          <cell r="H6" t="str">
            <v>ZTE</v>
          </cell>
        </row>
        <row r="7">
          <cell r="B7" t="str">
            <v>LIT_539</v>
          </cell>
          <cell r="H7" t="str">
            <v>ZTE</v>
          </cell>
        </row>
        <row r="8">
          <cell r="B8" t="str">
            <v>CTR_868</v>
          </cell>
          <cell r="H8" t="str">
            <v>ZTE</v>
          </cell>
        </row>
        <row r="9">
          <cell r="B9" t="str">
            <v>CTR_598</v>
          </cell>
          <cell r="H9" t="str">
            <v>ZTE</v>
          </cell>
        </row>
        <row r="10">
          <cell r="B10" t="str">
            <v>LIT_209</v>
          </cell>
          <cell r="H10" t="str">
            <v>ZTE</v>
          </cell>
        </row>
        <row r="11">
          <cell r="B11" t="str">
            <v>CTR_590</v>
          </cell>
          <cell r="H11" t="str">
            <v>ZTE</v>
          </cell>
        </row>
        <row r="12">
          <cell r="B12" t="str">
            <v>CTR_101</v>
          </cell>
          <cell r="H12" t="str">
            <v>ZTE</v>
          </cell>
          <cell r="N12" t="str">
            <v>site vandalise</v>
          </cell>
        </row>
        <row r="13">
          <cell r="B13" t="str">
            <v>LIT_322</v>
          </cell>
          <cell r="H13" t="str">
            <v>ZTE</v>
          </cell>
        </row>
        <row r="14">
          <cell r="B14" t="str">
            <v>CTR_668</v>
          </cell>
          <cell r="H14" t="str">
            <v>ZTE</v>
          </cell>
        </row>
        <row r="15">
          <cell r="B15" t="str">
            <v>CTR_705</v>
          </cell>
          <cell r="H15" t="str">
            <v>ZTE</v>
          </cell>
        </row>
        <row r="16">
          <cell r="B16" t="str">
            <v>CTR_558</v>
          </cell>
          <cell r="H16" t="str">
            <v>ZTE</v>
          </cell>
        </row>
        <row r="17">
          <cell r="B17" t="str">
            <v>LIT_363</v>
          </cell>
          <cell r="H17" t="str">
            <v>ZTE</v>
          </cell>
        </row>
        <row r="18">
          <cell r="B18" t="str">
            <v>LIT_547</v>
          </cell>
          <cell r="H18" t="str">
            <v>ZTE</v>
          </cell>
        </row>
        <row r="19">
          <cell r="B19" t="str">
            <v>CTR_259</v>
          </cell>
          <cell r="H19" t="str">
            <v>ZTE</v>
          </cell>
        </row>
        <row r="20">
          <cell r="B20" t="str">
            <v>LIT_620</v>
          </cell>
          <cell r="H20" t="str">
            <v>ZTE</v>
          </cell>
        </row>
        <row r="21">
          <cell r="B21" t="str">
            <v>SUO_211</v>
          </cell>
          <cell r="H21" t="str">
            <v>Huawei</v>
          </cell>
        </row>
        <row r="22">
          <cell r="B22" t="str">
            <v>CTR_935</v>
          </cell>
          <cell r="H22" t="str">
            <v>ZTE</v>
          </cell>
        </row>
        <row r="23">
          <cell r="B23" t="str">
            <v>CTR_017</v>
          </cell>
          <cell r="H23" t="str">
            <v>ZTE</v>
          </cell>
        </row>
        <row r="24">
          <cell r="B24" t="str">
            <v>LIT_740</v>
          </cell>
          <cell r="H24" t="str">
            <v>ZTE</v>
          </cell>
        </row>
        <row r="25">
          <cell r="B25" t="str">
            <v>LIT_613</v>
          </cell>
          <cell r="H25" t="str">
            <v>ZTE</v>
          </cell>
        </row>
        <row r="26">
          <cell r="B26" t="str">
            <v>LIT_656</v>
          </cell>
          <cell r="H26" t="str">
            <v>ZTE</v>
          </cell>
        </row>
        <row r="27">
          <cell r="B27" t="str">
            <v>LIT_741</v>
          </cell>
          <cell r="H27" t="str">
            <v>ZTE</v>
          </cell>
        </row>
        <row r="28">
          <cell r="B28" t="str">
            <v>NRO_131</v>
          </cell>
          <cell r="H28" t="str">
            <v>Huawei</v>
          </cell>
        </row>
        <row r="29">
          <cell r="B29" t="str">
            <v>NRO_065</v>
          </cell>
          <cell r="H29" t="str">
            <v>Huawei</v>
          </cell>
        </row>
        <row r="30">
          <cell r="B30" t="str">
            <v>CTR_759</v>
          </cell>
          <cell r="H30" t="str">
            <v>ZTE</v>
          </cell>
        </row>
        <row r="31">
          <cell r="B31" t="str">
            <v>SUO_054</v>
          </cell>
          <cell r="H31" t="str">
            <v>Huawei</v>
          </cell>
        </row>
        <row r="32">
          <cell r="B32" t="str">
            <v>OST_406</v>
          </cell>
          <cell r="H32" t="str">
            <v>Huawei</v>
          </cell>
        </row>
        <row r="33">
          <cell r="B33" t="str">
            <v>CTR_842</v>
          </cell>
          <cell r="H33" t="str">
            <v>ZTE</v>
          </cell>
        </row>
        <row r="34">
          <cell r="B34" t="str">
            <v>SUO_218</v>
          </cell>
          <cell r="H34" t="str">
            <v>Huawei</v>
          </cell>
        </row>
        <row r="35">
          <cell r="B35" t="str">
            <v>LIT_618</v>
          </cell>
          <cell r="H35" t="str">
            <v>ZTE</v>
          </cell>
        </row>
        <row r="36">
          <cell r="B36" t="str">
            <v>LIT_371</v>
          </cell>
          <cell r="H36" t="str">
            <v>ZTE</v>
          </cell>
        </row>
        <row r="37">
          <cell r="B37" t="str">
            <v>LIT_684</v>
          </cell>
          <cell r="H37" t="str">
            <v>ZTE</v>
          </cell>
        </row>
        <row r="38">
          <cell r="B38" t="str">
            <v>LIT_447</v>
          </cell>
          <cell r="H38" t="str">
            <v>ZTE</v>
          </cell>
        </row>
        <row r="39">
          <cell r="B39" t="str">
            <v>LIT_654</v>
          </cell>
          <cell r="H39" t="str">
            <v>ZTE</v>
          </cell>
        </row>
        <row r="40">
          <cell r="B40" t="str">
            <v>NRD_060</v>
          </cell>
          <cell r="H40" t="str">
            <v>Huawei</v>
          </cell>
        </row>
        <row r="41">
          <cell r="B41" t="str">
            <v>LIT_677</v>
          </cell>
          <cell r="H41" t="str">
            <v>ZTE</v>
          </cell>
        </row>
        <row r="42">
          <cell r="B42" t="str">
            <v>OST_135</v>
          </cell>
          <cell r="H42" t="str">
            <v>Huawei</v>
          </cell>
        </row>
        <row r="43">
          <cell r="B43" t="str">
            <v>EXN_350</v>
          </cell>
          <cell r="H43" t="str">
            <v>Huawei</v>
          </cell>
        </row>
        <row r="44">
          <cell r="B44" t="str">
            <v>SUD_028</v>
          </cell>
          <cell r="H44" t="str">
            <v>ZTE</v>
          </cell>
        </row>
        <row r="45">
          <cell r="B45" t="str">
            <v>OST_306</v>
          </cell>
          <cell r="H45" t="str">
            <v>Huawei</v>
          </cell>
        </row>
        <row r="46">
          <cell r="B46" t="str">
            <v>ADM_132</v>
          </cell>
          <cell r="H46" t="str">
            <v>Huawei</v>
          </cell>
          <cell r="N46" t="str">
            <v>site vandalise</v>
          </cell>
        </row>
        <row r="47">
          <cell r="B47" t="str">
            <v>CTR_794</v>
          </cell>
          <cell r="H47" t="str">
            <v>ZTE</v>
          </cell>
        </row>
        <row r="48">
          <cell r="B48" t="str">
            <v>LIT_168</v>
          </cell>
          <cell r="H48" t="str">
            <v>ZTE</v>
          </cell>
        </row>
        <row r="49">
          <cell r="B49" t="str">
            <v>SUO_225</v>
          </cell>
          <cell r="H49" t="str">
            <v>Huawei</v>
          </cell>
        </row>
        <row r="50">
          <cell r="B50" t="str">
            <v>LIT_568</v>
          </cell>
          <cell r="H50" t="str">
            <v>ZTE</v>
          </cell>
        </row>
        <row r="51">
          <cell r="B51" t="str">
            <v>CTR_376</v>
          </cell>
          <cell r="H51" t="str">
            <v>ZTE</v>
          </cell>
        </row>
        <row r="52">
          <cell r="B52" t="str">
            <v>CTR_583</v>
          </cell>
          <cell r="H52" t="str">
            <v>ZTE</v>
          </cell>
        </row>
        <row r="53">
          <cell r="B53" t="str">
            <v>ADM_037</v>
          </cell>
          <cell r="H53" t="str">
            <v>NOKIA</v>
          </cell>
        </row>
        <row r="54">
          <cell r="B54" t="str">
            <v>LIT_676</v>
          </cell>
          <cell r="H54" t="str">
            <v>ZTE</v>
          </cell>
        </row>
        <row r="55">
          <cell r="B55" t="str">
            <v>LIT_036</v>
          </cell>
          <cell r="H55" t="str">
            <v>ZTE</v>
          </cell>
        </row>
        <row r="56">
          <cell r="B56" t="str">
            <v>CTR_920</v>
          </cell>
          <cell r="H56" t="str">
            <v>ZTE</v>
          </cell>
        </row>
        <row r="57">
          <cell r="B57" t="str">
            <v>LIT_584</v>
          </cell>
          <cell r="H57" t="str">
            <v>ZTE</v>
          </cell>
        </row>
        <row r="58">
          <cell r="B58" t="str">
            <v>CTR_144</v>
          </cell>
          <cell r="H58" t="str">
            <v>NOKIA</v>
          </cell>
        </row>
        <row r="59">
          <cell r="B59" t="str">
            <v>LIT_670</v>
          </cell>
          <cell r="H59" t="str">
            <v>ZTE</v>
          </cell>
        </row>
        <row r="60">
          <cell r="B60" t="str">
            <v>NRO_234</v>
          </cell>
          <cell r="H60" t="str">
            <v>NOKIA</v>
          </cell>
        </row>
        <row r="61">
          <cell r="B61" t="str">
            <v>NRO_110</v>
          </cell>
          <cell r="H61" t="str">
            <v>NOKIA</v>
          </cell>
        </row>
        <row r="62">
          <cell r="B62" t="str">
            <v>CTR_878</v>
          </cell>
          <cell r="H62" t="str">
            <v>ZTE</v>
          </cell>
        </row>
        <row r="63">
          <cell r="B63" t="str">
            <v>LIT_161</v>
          </cell>
          <cell r="H63" t="str">
            <v>ZTE</v>
          </cell>
        </row>
        <row r="64">
          <cell r="B64" t="str">
            <v>CTR_154</v>
          </cell>
          <cell r="H64" t="str">
            <v>ZTE</v>
          </cell>
        </row>
        <row r="65">
          <cell r="B65" t="str">
            <v>LIT_453</v>
          </cell>
          <cell r="H65" t="str">
            <v>ZTE</v>
          </cell>
        </row>
        <row r="66">
          <cell r="B66" t="str">
            <v>LIT_341</v>
          </cell>
          <cell r="H66" t="str">
            <v>ZTE</v>
          </cell>
        </row>
        <row r="67">
          <cell r="B67" t="str">
            <v>LIT_581</v>
          </cell>
          <cell r="H67" t="str">
            <v>ZTE</v>
          </cell>
        </row>
        <row r="68">
          <cell r="B68" t="str">
            <v>LIT_695</v>
          </cell>
          <cell r="H68" t="str">
            <v>ZTE</v>
          </cell>
        </row>
        <row r="69">
          <cell r="B69" t="str">
            <v>CTR_124</v>
          </cell>
          <cell r="H69" t="str">
            <v>ZTE</v>
          </cell>
        </row>
        <row r="70">
          <cell r="B70" t="str">
            <v>CTR_630</v>
          </cell>
          <cell r="H70" t="str">
            <v>ZTE</v>
          </cell>
        </row>
        <row r="71">
          <cell r="B71" t="str">
            <v>OST_145</v>
          </cell>
          <cell r="H71" t="str">
            <v>NOKIA</v>
          </cell>
        </row>
        <row r="72">
          <cell r="B72" t="str">
            <v>LIT_128</v>
          </cell>
          <cell r="H72" t="str">
            <v>ZTE</v>
          </cell>
        </row>
        <row r="73">
          <cell r="B73" t="str">
            <v>LIT_441</v>
          </cell>
          <cell r="H73" t="str">
            <v>ZTE</v>
          </cell>
        </row>
        <row r="74">
          <cell r="B74" t="str">
            <v>CTR_542</v>
          </cell>
          <cell r="H74" t="str">
            <v>ZTE</v>
          </cell>
        </row>
        <row r="75">
          <cell r="B75" t="str">
            <v>CTR_595</v>
          </cell>
          <cell r="H75" t="str">
            <v>ZTE</v>
          </cell>
        </row>
        <row r="76">
          <cell r="B76" t="str">
            <v>SUO_219</v>
          </cell>
          <cell r="H76" t="str">
            <v>Huawei</v>
          </cell>
        </row>
        <row r="77">
          <cell r="B77" t="str">
            <v>LIT_681</v>
          </cell>
          <cell r="H77" t="str">
            <v>ZTE</v>
          </cell>
        </row>
        <row r="78">
          <cell r="B78" t="str">
            <v>CTR_070</v>
          </cell>
          <cell r="H78" t="str">
            <v>ZTE</v>
          </cell>
        </row>
        <row r="79">
          <cell r="B79" t="str">
            <v>LIT_092</v>
          </cell>
          <cell r="H79" t="str">
            <v>ZTE</v>
          </cell>
        </row>
        <row r="80">
          <cell r="B80" t="str">
            <v>NRD_138</v>
          </cell>
          <cell r="H80" t="str">
            <v>Huawei</v>
          </cell>
        </row>
        <row r="81">
          <cell r="B81" t="str">
            <v>EXN_258</v>
          </cell>
          <cell r="H81" t="str">
            <v>Huawei</v>
          </cell>
        </row>
        <row r="82">
          <cell r="B82" t="str">
            <v>LIT_641</v>
          </cell>
          <cell r="H82" t="str">
            <v>ZTE</v>
          </cell>
        </row>
        <row r="83">
          <cell r="B83" t="str">
            <v>CTR_747</v>
          </cell>
          <cell r="H83" t="str">
            <v>ZTE</v>
          </cell>
        </row>
        <row r="84">
          <cell r="B84" t="str">
            <v>CTR_096</v>
          </cell>
          <cell r="H84" t="str">
            <v>ZTE</v>
          </cell>
        </row>
        <row r="85">
          <cell r="B85" t="str">
            <v>OST_019</v>
          </cell>
          <cell r="H85" t="str">
            <v>Huawei</v>
          </cell>
        </row>
        <row r="86">
          <cell r="B86" t="str">
            <v>SUO_061</v>
          </cell>
          <cell r="H86" t="str">
            <v>ZTE</v>
          </cell>
        </row>
        <row r="87">
          <cell r="B87" t="str">
            <v>OST_125</v>
          </cell>
          <cell r="H87" t="str">
            <v>Huawei</v>
          </cell>
        </row>
        <row r="88">
          <cell r="B88" t="str">
            <v>CTR_270</v>
          </cell>
          <cell r="H88" t="str">
            <v>ZTE</v>
          </cell>
        </row>
        <row r="89">
          <cell r="B89" t="str">
            <v>LIT_687</v>
          </cell>
          <cell r="H89" t="str">
            <v>ZTE</v>
          </cell>
        </row>
        <row r="90">
          <cell r="B90" t="str">
            <v>CTR_093</v>
          </cell>
          <cell r="H90" t="str">
            <v>ZTE</v>
          </cell>
        </row>
        <row r="91">
          <cell r="B91" t="str">
            <v>OST_233</v>
          </cell>
          <cell r="H91" t="str">
            <v>Huawei</v>
          </cell>
        </row>
        <row r="92">
          <cell r="B92" t="str">
            <v>CTR_170</v>
          </cell>
          <cell r="H92" t="str">
            <v>NOKIA</v>
          </cell>
        </row>
        <row r="93">
          <cell r="B93" t="str">
            <v>ADM_142</v>
          </cell>
          <cell r="H93" t="str">
            <v>NOKIA</v>
          </cell>
        </row>
        <row r="94">
          <cell r="B94" t="str">
            <v>LIT_696</v>
          </cell>
          <cell r="H94" t="str">
            <v>ZTE</v>
          </cell>
        </row>
        <row r="95">
          <cell r="B95" t="str">
            <v>ADM_024</v>
          </cell>
          <cell r="H95" t="str">
            <v>NOKIA</v>
          </cell>
        </row>
        <row r="96">
          <cell r="B96" t="str">
            <v>EXN_246</v>
          </cell>
          <cell r="H96" t="str">
            <v>Huawei</v>
          </cell>
        </row>
        <row r="97">
          <cell r="B97" t="str">
            <v>CTR_832</v>
          </cell>
          <cell r="H97" t="str">
            <v>ZTE</v>
          </cell>
        </row>
        <row r="98">
          <cell r="B98" t="str">
            <v>NRO_125</v>
          </cell>
          <cell r="H98" t="str">
            <v>Huawei</v>
          </cell>
        </row>
        <row r="99">
          <cell r="B99" t="str">
            <v>OST_155</v>
          </cell>
          <cell r="H99" t="str">
            <v>NOKIA</v>
          </cell>
        </row>
        <row r="100">
          <cell r="B100" t="str">
            <v>CTR_529</v>
          </cell>
          <cell r="H100" t="str">
            <v>ZTE</v>
          </cell>
        </row>
        <row r="101">
          <cell r="B101" t="str">
            <v>LIT_693</v>
          </cell>
          <cell r="H101" t="str">
            <v>ZTE</v>
          </cell>
        </row>
        <row r="102">
          <cell r="B102" t="str">
            <v>CTR_011</v>
          </cell>
          <cell r="H102" t="str">
            <v>ZTE</v>
          </cell>
        </row>
        <row r="103">
          <cell r="B103" t="str">
            <v>OST_228</v>
          </cell>
          <cell r="H103" t="str">
            <v>Huawei</v>
          </cell>
        </row>
        <row r="104">
          <cell r="B104" t="str">
            <v>EXN_237</v>
          </cell>
          <cell r="H104" t="str">
            <v>Huawei</v>
          </cell>
        </row>
        <row r="105">
          <cell r="B105" t="str">
            <v>LIT_718</v>
          </cell>
          <cell r="H105" t="str">
            <v>ZTE</v>
          </cell>
        </row>
        <row r="106">
          <cell r="B106" t="str">
            <v>LIT_739</v>
          </cell>
          <cell r="H106" t="str">
            <v>ZTE</v>
          </cell>
        </row>
        <row r="107">
          <cell r="B107" t="str">
            <v>NRD_085</v>
          </cell>
          <cell r="H107" t="str">
            <v>Huawei</v>
          </cell>
        </row>
        <row r="108">
          <cell r="B108" t="str">
            <v>EST_087</v>
          </cell>
          <cell r="H108" t="str">
            <v>ZTE</v>
          </cell>
        </row>
        <row r="109">
          <cell r="B109" t="str">
            <v>NRD_118</v>
          </cell>
          <cell r="H109" t="str">
            <v>Huawei</v>
          </cell>
        </row>
        <row r="110">
          <cell r="B110" t="str">
            <v>LIT_858</v>
          </cell>
          <cell r="H110" t="str">
            <v>ZTE</v>
          </cell>
        </row>
        <row r="111">
          <cell r="B111" t="str">
            <v>EXN_133</v>
          </cell>
          <cell r="H111" t="str">
            <v>NOKIA</v>
          </cell>
          <cell r="N111" t="str">
            <v>site vandalise</v>
          </cell>
        </row>
        <row r="112">
          <cell r="B112" t="str">
            <v>EXN_227</v>
          </cell>
          <cell r="H112" t="str">
            <v>NOKIA</v>
          </cell>
        </row>
        <row r="113">
          <cell r="B113" t="str">
            <v>NRO_073</v>
          </cell>
          <cell r="H113" t="str">
            <v>NOKIA</v>
          </cell>
        </row>
        <row r="114">
          <cell r="B114" t="str">
            <v>SUO_016</v>
          </cell>
          <cell r="H114" t="str">
            <v>NOKIA</v>
          </cell>
        </row>
        <row r="115">
          <cell r="B115" t="str">
            <v>NRO_085</v>
          </cell>
          <cell r="H115" t="str">
            <v>NOKIA</v>
          </cell>
        </row>
        <row r="116">
          <cell r="B116" t="str">
            <v>SUO_100</v>
          </cell>
          <cell r="H116" t="str">
            <v>NOKIA</v>
          </cell>
        </row>
        <row r="117">
          <cell r="B117" t="str">
            <v>CTR_651</v>
          </cell>
          <cell r="H117" t="str">
            <v>ZTE</v>
          </cell>
        </row>
        <row r="118">
          <cell r="B118" t="str">
            <v>OST_342</v>
          </cell>
          <cell r="H118" t="str">
            <v>Huawei</v>
          </cell>
        </row>
        <row r="119">
          <cell r="B119" t="str">
            <v>CTR_682</v>
          </cell>
          <cell r="H119" t="str">
            <v>ZTE</v>
          </cell>
        </row>
        <row r="120">
          <cell r="B120" t="str">
            <v>CTR_633</v>
          </cell>
          <cell r="H120" t="str">
            <v>ZTE</v>
          </cell>
        </row>
        <row r="121">
          <cell r="B121" t="str">
            <v>CTR_086</v>
          </cell>
          <cell r="H121" t="str">
            <v>ZTE</v>
          </cell>
        </row>
        <row r="122">
          <cell r="B122" t="str">
            <v>CTR_197</v>
          </cell>
          <cell r="H122" t="str">
            <v>ZTE</v>
          </cell>
        </row>
        <row r="123">
          <cell r="B123" t="str">
            <v>LIT_780</v>
          </cell>
          <cell r="H123" t="str">
            <v>ZTE</v>
          </cell>
        </row>
        <row r="124">
          <cell r="B124" t="str">
            <v>CTR_449</v>
          </cell>
          <cell r="H124" t="str">
            <v>ZTE</v>
          </cell>
        </row>
        <row r="125">
          <cell r="B125" t="str">
            <v>EXN_229</v>
          </cell>
          <cell r="H125" t="str">
            <v>NOKIA</v>
          </cell>
        </row>
        <row r="126">
          <cell r="B126" t="str">
            <v>CTR_075</v>
          </cell>
          <cell r="H126" t="str">
            <v>ZTE</v>
          </cell>
        </row>
        <row r="127">
          <cell r="B127" t="str">
            <v>CTR_917</v>
          </cell>
          <cell r="H127" t="str">
            <v>ZTE</v>
          </cell>
        </row>
        <row r="128">
          <cell r="B128" t="str">
            <v>CTR_049</v>
          </cell>
          <cell r="H128" t="str">
            <v>ZTE</v>
          </cell>
        </row>
        <row r="129">
          <cell r="B129" t="str">
            <v>CTR_200</v>
          </cell>
          <cell r="H129" t="str">
            <v>ZTE</v>
          </cell>
        </row>
        <row r="130">
          <cell r="B130" t="str">
            <v>CTR_002</v>
          </cell>
          <cell r="H130" t="str">
            <v>ZTE</v>
          </cell>
        </row>
        <row r="131">
          <cell r="B131" t="str">
            <v>CTR_323</v>
          </cell>
          <cell r="H131" t="str">
            <v>ZTE</v>
          </cell>
        </row>
        <row r="132">
          <cell r="B132" t="str">
            <v>CTR_824</v>
          </cell>
          <cell r="H132" t="str">
            <v>ZTE</v>
          </cell>
        </row>
        <row r="133">
          <cell r="B133" t="str">
            <v>CTR_566</v>
          </cell>
          <cell r="H133" t="str">
            <v>ZTE</v>
          </cell>
        </row>
        <row r="134">
          <cell r="B134" t="str">
            <v>NRO_112</v>
          </cell>
          <cell r="H134" t="str">
            <v>Huawei</v>
          </cell>
        </row>
        <row r="135">
          <cell r="B135" t="str">
            <v>NRO_050</v>
          </cell>
          <cell r="H135" t="str">
            <v>NOKIA</v>
          </cell>
        </row>
        <row r="136">
          <cell r="B136" t="str">
            <v>CTR_939</v>
          </cell>
          <cell r="H136" t="str">
            <v>ZTE</v>
          </cell>
        </row>
        <row r="137">
          <cell r="B137" t="str">
            <v>CTR_865</v>
          </cell>
          <cell r="H137" t="str">
            <v>ZTE</v>
          </cell>
        </row>
        <row r="138">
          <cell r="B138" t="str">
            <v>CTR_726</v>
          </cell>
          <cell r="H138" t="str">
            <v>ZTE</v>
          </cell>
        </row>
        <row r="139">
          <cell r="B139" t="str">
            <v>SUO_231</v>
          </cell>
          <cell r="H139" t="str">
            <v>Huawei</v>
          </cell>
        </row>
        <row r="140">
          <cell r="B140" t="str">
            <v>LIT_753</v>
          </cell>
          <cell r="H140" t="str">
            <v>ZTE</v>
          </cell>
        </row>
        <row r="141">
          <cell r="B141" t="str">
            <v>EXN_194</v>
          </cell>
          <cell r="H141" t="str">
            <v>Huawei</v>
          </cell>
        </row>
        <row r="142">
          <cell r="B142" t="str">
            <v>EST_195</v>
          </cell>
          <cell r="H142" t="str">
            <v>ZTE</v>
          </cell>
        </row>
        <row r="143">
          <cell r="B143" t="str">
            <v>LIT_621</v>
          </cell>
          <cell r="H143" t="str">
            <v>ZTE</v>
          </cell>
        </row>
        <row r="144">
          <cell r="B144" t="str">
            <v>NRD_166</v>
          </cell>
          <cell r="H144" t="str">
            <v>Huawei</v>
          </cell>
        </row>
        <row r="145">
          <cell r="B145" t="str">
            <v>NRD_094</v>
          </cell>
          <cell r="H145" t="str">
            <v>Huawei</v>
          </cell>
        </row>
        <row r="146">
          <cell r="B146" t="str">
            <v>OST_111</v>
          </cell>
          <cell r="H146" t="str">
            <v>Huawei</v>
          </cell>
        </row>
        <row r="147">
          <cell r="B147" t="str">
            <v>NRO_222</v>
          </cell>
          <cell r="H147" t="str">
            <v>Huawei</v>
          </cell>
        </row>
        <row r="148">
          <cell r="B148" t="str">
            <v>NRO_046</v>
          </cell>
          <cell r="H148" t="str">
            <v>NOKIA</v>
          </cell>
        </row>
        <row r="149">
          <cell r="B149" t="str">
            <v>LIT_610</v>
          </cell>
          <cell r="H149" t="str">
            <v>ZTE</v>
          </cell>
        </row>
        <row r="150">
          <cell r="B150" t="str">
            <v>CTR_532</v>
          </cell>
          <cell r="H150" t="str">
            <v>NOKIA</v>
          </cell>
        </row>
        <row r="151">
          <cell r="B151" t="str">
            <v>NRO_248</v>
          </cell>
          <cell r="H151" t="str">
            <v>NOKIA</v>
          </cell>
        </row>
        <row r="152">
          <cell r="B152" t="str">
            <v>SUO_030</v>
          </cell>
          <cell r="H152" t="str">
            <v>NOKIA</v>
          </cell>
        </row>
        <row r="153">
          <cell r="B153" t="str">
            <v>NRD_111</v>
          </cell>
          <cell r="H153" t="str">
            <v>NOKIA</v>
          </cell>
        </row>
        <row r="154">
          <cell r="B154" t="str">
            <v>EST_040</v>
          </cell>
          <cell r="H154" t="str">
            <v>NOKIA</v>
          </cell>
        </row>
        <row r="155">
          <cell r="B155" t="str">
            <v>EXN_274</v>
          </cell>
          <cell r="H155" t="str">
            <v>NOKIA</v>
          </cell>
        </row>
        <row r="156">
          <cell r="B156" t="str">
            <v>CTR_718</v>
          </cell>
          <cell r="H156" t="str">
            <v>ZTE</v>
          </cell>
        </row>
        <row r="157">
          <cell r="B157" t="str">
            <v>NRO_043</v>
          </cell>
          <cell r="H157" t="str">
            <v>NOKIA</v>
          </cell>
        </row>
        <row r="158">
          <cell r="B158" t="str">
            <v>LIT_624</v>
          </cell>
          <cell r="H158" t="str">
            <v>ZTE</v>
          </cell>
        </row>
        <row r="159">
          <cell r="B159" t="str">
            <v>CTR_258</v>
          </cell>
          <cell r="H159" t="str">
            <v>ZTE</v>
          </cell>
        </row>
        <row r="160">
          <cell r="B160" t="str">
            <v>CTR_860</v>
          </cell>
          <cell r="H160" t="str">
            <v>NOKIA</v>
          </cell>
        </row>
        <row r="161">
          <cell r="B161" t="str">
            <v>LIT_728</v>
          </cell>
          <cell r="H161" t="str">
            <v>ZTE</v>
          </cell>
        </row>
        <row r="162">
          <cell r="B162" t="str">
            <v>LIT_825</v>
          </cell>
          <cell r="H162" t="str">
            <v>ZTE</v>
          </cell>
        </row>
        <row r="163">
          <cell r="B163" t="str">
            <v>LIT_409</v>
          </cell>
          <cell r="H163" t="str">
            <v>ZTE</v>
          </cell>
        </row>
        <row r="164">
          <cell r="B164" t="str">
            <v>CTR_133</v>
          </cell>
          <cell r="H164" t="str">
            <v>ZTE</v>
          </cell>
        </row>
        <row r="165">
          <cell r="B165" t="str">
            <v>NRO_068</v>
          </cell>
          <cell r="H165" t="str">
            <v>Huawei</v>
          </cell>
        </row>
        <row r="166">
          <cell r="B166" t="str">
            <v>CTR_849</v>
          </cell>
          <cell r="H166" t="str">
            <v>ZTE</v>
          </cell>
        </row>
        <row r="167">
          <cell r="B167" t="str">
            <v>ADM_078</v>
          </cell>
          <cell r="H167" t="str">
            <v>NOKIA</v>
          </cell>
        </row>
        <row r="168">
          <cell r="B168" t="str">
            <v>LIT_247</v>
          </cell>
          <cell r="H168" t="str">
            <v>ZTE</v>
          </cell>
        </row>
        <row r="169">
          <cell r="B169" t="str">
            <v>OST_071</v>
          </cell>
          <cell r="H169" t="str">
            <v>Huawei</v>
          </cell>
        </row>
        <row r="170">
          <cell r="B170" t="str">
            <v>LIT_407</v>
          </cell>
          <cell r="H170" t="str">
            <v>ZTE</v>
          </cell>
        </row>
        <row r="171">
          <cell r="B171" t="str">
            <v>EXN_152</v>
          </cell>
          <cell r="H171" t="str">
            <v>NOKIA</v>
          </cell>
        </row>
        <row r="172">
          <cell r="B172" t="str">
            <v>NRO_089</v>
          </cell>
          <cell r="H172" t="str">
            <v>NOKIA</v>
          </cell>
        </row>
        <row r="173">
          <cell r="B173" t="str">
            <v>NRO_033</v>
          </cell>
          <cell r="H173" t="str">
            <v>NOKIA</v>
          </cell>
        </row>
        <row r="174">
          <cell r="B174" t="str">
            <v>NRD_089</v>
          </cell>
          <cell r="H174" t="str">
            <v>Huawei</v>
          </cell>
        </row>
        <row r="175">
          <cell r="B175" t="str">
            <v>EXN_172</v>
          </cell>
          <cell r="H175" t="str">
            <v>NOKIA</v>
          </cell>
        </row>
        <row r="176">
          <cell r="B176" t="str">
            <v>OST_186</v>
          </cell>
          <cell r="H176" t="str">
            <v>NOKIA</v>
          </cell>
        </row>
        <row r="177">
          <cell r="B177" t="str">
            <v>SUD_016</v>
          </cell>
          <cell r="H177" t="str">
            <v>ZTE</v>
          </cell>
        </row>
        <row r="178">
          <cell r="B178" t="str">
            <v>ADM_081</v>
          </cell>
          <cell r="H178" t="str">
            <v>NOKIA</v>
          </cell>
        </row>
        <row r="179">
          <cell r="B179" t="str">
            <v>OST_112</v>
          </cell>
          <cell r="H179" t="str">
            <v>Huawei</v>
          </cell>
        </row>
        <row r="180">
          <cell r="B180" t="str">
            <v>SUO_169</v>
          </cell>
          <cell r="H180" t="str">
            <v>Huawei</v>
          </cell>
        </row>
        <row r="181">
          <cell r="B181" t="str">
            <v>NRD_110</v>
          </cell>
          <cell r="H181" t="str">
            <v>NOKIA</v>
          </cell>
        </row>
        <row r="182">
          <cell r="B182" t="str">
            <v>LIT_756</v>
          </cell>
          <cell r="H182" t="str">
            <v>ZTE</v>
          </cell>
        </row>
        <row r="183">
          <cell r="B183" t="str">
            <v>OST_015</v>
          </cell>
          <cell r="H183" t="str">
            <v>Huawei</v>
          </cell>
        </row>
        <row r="184">
          <cell r="B184" t="str">
            <v>OST_261</v>
          </cell>
          <cell r="H184" t="str">
            <v>Huawei</v>
          </cell>
        </row>
        <row r="185">
          <cell r="B185" t="str">
            <v>ADM_148</v>
          </cell>
          <cell r="H185" t="str">
            <v>NOKIA</v>
          </cell>
        </row>
        <row r="186">
          <cell r="B186" t="str">
            <v>NRD_158</v>
          </cell>
          <cell r="H186" t="str">
            <v>Huawei</v>
          </cell>
        </row>
        <row r="187">
          <cell r="B187" t="str">
            <v>LIT_578</v>
          </cell>
          <cell r="H187" t="str">
            <v>ZTE</v>
          </cell>
        </row>
        <row r="188">
          <cell r="B188" t="str">
            <v>NRO_056</v>
          </cell>
          <cell r="H188" t="str">
            <v>NOKIA</v>
          </cell>
        </row>
        <row r="189">
          <cell r="B189" t="str">
            <v>ADM_060</v>
          </cell>
          <cell r="H189" t="str">
            <v>NOKIA</v>
          </cell>
        </row>
        <row r="190">
          <cell r="B190" t="str">
            <v>NRO_079</v>
          </cell>
          <cell r="H190" t="str">
            <v>NOKIA</v>
          </cell>
        </row>
        <row r="191">
          <cell r="B191" t="str">
            <v>LIT_091</v>
          </cell>
          <cell r="H191" t="str">
            <v>ZTE</v>
          </cell>
        </row>
        <row r="192">
          <cell r="B192" t="str">
            <v>SUO_217</v>
          </cell>
          <cell r="H192" t="str">
            <v>Huawei</v>
          </cell>
        </row>
        <row r="193">
          <cell r="B193" t="str">
            <v>EXN_095</v>
          </cell>
          <cell r="H193" t="str">
            <v>NOKIA</v>
          </cell>
        </row>
        <row r="194">
          <cell r="B194" t="str">
            <v>LIT_841</v>
          </cell>
          <cell r="H194" t="str">
            <v>ZTE</v>
          </cell>
        </row>
        <row r="195">
          <cell r="B195" t="str">
            <v>NRO_047</v>
          </cell>
          <cell r="H195" t="str">
            <v>NOKIA</v>
          </cell>
        </row>
        <row r="196">
          <cell r="B196" t="str">
            <v>EXN_235</v>
          </cell>
          <cell r="H196" t="str">
            <v>Huawei</v>
          </cell>
        </row>
        <row r="197">
          <cell r="B197" t="str">
            <v>NRO_030</v>
          </cell>
          <cell r="H197" t="str">
            <v>NOKIA</v>
          </cell>
        </row>
        <row r="198">
          <cell r="B198" t="str">
            <v>SUD_093</v>
          </cell>
          <cell r="H198" t="str">
            <v>ZTE</v>
          </cell>
        </row>
        <row r="199">
          <cell r="B199" t="str">
            <v>NRO_057</v>
          </cell>
          <cell r="H199" t="str">
            <v>NOKIA</v>
          </cell>
        </row>
        <row r="200">
          <cell r="B200" t="str">
            <v>LIT_650</v>
          </cell>
          <cell r="H200" t="str">
            <v>ZTE</v>
          </cell>
        </row>
        <row r="201">
          <cell r="B201" t="str">
            <v>NRO_245</v>
          </cell>
          <cell r="H201" t="str">
            <v>NOKIA</v>
          </cell>
        </row>
        <row r="202">
          <cell r="B202" t="str">
            <v>CTR_383</v>
          </cell>
          <cell r="H202" t="str">
            <v>ZTE</v>
          </cell>
        </row>
        <row r="203">
          <cell r="B203" t="str">
            <v>OST_142</v>
          </cell>
          <cell r="H203" t="str">
            <v>Huawei</v>
          </cell>
        </row>
        <row r="204">
          <cell r="B204" t="str">
            <v>NRO_015</v>
          </cell>
          <cell r="H204" t="str">
            <v>NOKIA</v>
          </cell>
        </row>
        <row r="205">
          <cell r="B205" t="str">
            <v>LIT_271</v>
          </cell>
          <cell r="H205" t="str">
            <v>ZTE</v>
          </cell>
        </row>
        <row r="206">
          <cell r="B206" t="str">
            <v>OST_084</v>
          </cell>
          <cell r="H206" t="str">
            <v>Huawei</v>
          </cell>
        </row>
        <row r="207">
          <cell r="B207" t="str">
            <v>SUD_094</v>
          </cell>
          <cell r="H207" t="str">
            <v>ZTE</v>
          </cell>
        </row>
        <row r="208">
          <cell r="B208" t="str">
            <v>NRD_067</v>
          </cell>
          <cell r="H208" t="str">
            <v>Huawei</v>
          </cell>
        </row>
        <row r="209">
          <cell r="B209" t="str">
            <v>EST_012</v>
          </cell>
          <cell r="H209" t="str">
            <v>NOKIA</v>
          </cell>
        </row>
        <row r="210">
          <cell r="B210" t="str">
            <v>SUO_015</v>
          </cell>
          <cell r="H210" t="str">
            <v>NOKIA</v>
          </cell>
        </row>
        <row r="211">
          <cell r="B211" t="str">
            <v>LIT_585</v>
          </cell>
          <cell r="H211" t="str">
            <v>ZTE</v>
          </cell>
        </row>
        <row r="212">
          <cell r="B212" t="str">
            <v>NRO_255</v>
          </cell>
          <cell r="H212" t="str">
            <v>NOKIA</v>
          </cell>
        </row>
        <row r="213">
          <cell r="B213" t="str">
            <v>LIT_708</v>
          </cell>
          <cell r="H213" t="str">
            <v>ZTE</v>
          </cell>
        </row>
        <row r="214">
          <cell r="B214" t="str">
            <v>LIT_139</v>
          </cell>
          <cell r="H214" t="str">
            <v>ZTE</v>
          </cell>
        </row>
        <row r="215">
          <cell r="B215" t="str">
            <v>EST_185</v>
          </cell>
          <cell r="H215" t="str">
            <v>NOKIA</v>
          </cell>
        </row>
        <row r="216">
          <cell r="B216" t="str">
            <v>NRD_101</v>
          </cell>
          <cell r="H216" t="str">
            <v>Huawei</v>
          </cell>
        </row>
        <row r="217">
          <cell r="B217" t="str">
            <v>LIT_531</v>
          </cell>
          <cell r="H217" t="str">
            <v>ZTE</v>
          </cell>
        </row>
        <row r="218">
          <cell r="B218" t="str">
            <v>CTR_725</v>
          </cell>
          <cell r="H218" t="str">
            <v>ZTE</v>
          </cell>
        </row>
        <row r="219">
          <cell r="B219" t="str">
            <v>SUO_241</v>
          </cell>
          <cell r="H219" t="str">
            <v>Huawei</v>
          </cell>
        </row>
        <row r="220">
          <cell r="B220" t="str">
            <v>CTR_652</v>
          </cell>
          <cell r="H220" t="str">
            <v>ZTE</v>
          </cell>
        </row>
        <row r="221">
          <cell r="B221" t="str">
            <v>CTR_778</v>
          </cell>
          <cell r="H221" t="str">
            <v>ZTE</v>
          </cell>
        </row>
        <row r="222">
          <cell r="B222" t="str">
            <v>NRD_039</v>
          </cell>
          <cell r="H222" t="str">
            <v>Huawei</v>
          </cell>
        </row>
        <row r="223">
          <cell r="B223" t="str">
            <v>LIT_261</v>
          </cell>
          <cell r="H223" t="str">
            <v>ZTE</v>
          </cell>
        </row>
        <row r="224">
          <cell r="B224" t="str">
            <v>OST_227</v>
          </cell>
          <cell r="H224" t="str">
            <v>Huawei</v>
          </cell>
        </row>
        <row r="225">
          <cell r="B225" t="str">
            <v>CTR_707</v>
          </cell>
          <cell r="H225" t="str">
            <v>ZTE</v>
          </cell>
        </row>
        <row r="226">
          <cell r="B226" t="str">
            <v>NRD_082</v>
          </cell>
          <cell r="H226" t="str">
            <v>Huawei</v>
          </cell>
        </row>
        <row r="227">
          <cell r="B227" t="str">
            <v>SUO_232</v>
          </cell>
          <cell r="H227" t="str">
            <v>Huawei</v>
          </cell>
        </row>
        <row r="228">
          <cell r="B228" t="str">
            <v>SUD_037</v>
          </cell>
          <cell r="H228" t="str">
            <v>NOKIA</v>
          </cell>
        </row>
        <row r="229">
          <cell r="B229" t="str">
            <v>EXN_360</v>
          </cell>
          <cell r="H229" t="str">
            <v>Huawei</v>
          </cell>
        </row>
        <row r="230">
          <cell r="B230" t="str">
            <v>OST_169</v>
          </cell>
          <cell r="H230" t="str">
            <v>Huawei</v>
          </cell>
        </row>
        <row r="231">
          <cell r="B231" t="str">
            <v>NRD_139</v>
          </cell>
          <cell r="H231" t="str">
            <v>Huawei</v>
          </cell>
        </row>
        <row r="232">
          <cell r="B232" t="str">
            <v>LIT_583</v>
          </cell>
          <cell r="H232" t="str">
            <v>ZTE</v>
          </cell>
        </row>
        <row r="233">
          <cell r="B233" t="str">
            <v>LIT_663</v>
          </cell>
          <cell r="H233" t="str">
            <v>ZTE</v>
          </cell>
        </row>
        <row r="234">
          <cell r="B234" t="str">
            <v>LIT_738</v>
          </cell>
          <cell r="H234" t="str">
            <v>ZTE</v>
          </cell>
        </row>
        <row r="235">
          <cell r="B235" t="str">
            <v>LIT_563</v>
          </cell>
          <cell r="H235" t="str">
            <v>ZTE</v>
          </cell>
        </row>
        <row r="236">
          <cell r="B236" t="str">
            <v>LIT_596</v>
          </cell>
          <cell r="H236" t="str">
            <v>ZTE</v>
          </cell>
        </row>
        <row r="237">
          <cell r="B237" t="str">
            <v>NRO_013</v>
          </cell>
          <cell r="H237" t="str">
            <v>NOKIA</v>
          </cell>
        </row>
        <row r="238">
          <cell r="B238" t="str">
            <v>EXN_082</v>
          </cell>
          <cell r="H238" t="str">
            <v>Huawei</v>
          </cell>
        </row>
        <row r="239">
          <cell r="B239" t="str">
            <v>CTR_833</v>
          </cell>
          <cell r="H239" t="str">
            <v>ZTE</v>
          </cell>
        </row>
        <row r="240">
          <cell r="B240" t="str">
            <v>LIT_773</v>
          </cell>
          <cell r="H240" t="str">
            <v>ZTE</v>
          </cell>
        </row>
        <row r="241">
          <cell r="B241" t="str">
            <v>SUO_210</v>
          </cell>
          <cell r="H241" t="str">
            <v>Huawei</v>
          </cell>
        </row>
        <row r="242">
          <cell r="B242" t="str">
            <v>LIT_680</v>
          </cell>
          <cell r="H242" t="str">
            <v>ZTE</v>
          </cell>
        </row>
        <row r="243">
          <cell r="B243" t="str">
            <v>EXN_145</v>
          </cell>
          <cell r="H243" t="str">
            <v>Huawei</v>
          </cell>
        </row>
        <row r="244">
          <cell r="B244" t="str">
            <v>LIT_838</v>
          </cell>
          <cell r="H244" t="str">
            <v>ZTE</v>
          </cell>
        </row>
        <row r="245">
          <cell r="B245" t="str">
            <v>CTR_046</v>
          </cell>
          <cell r="H245" t="str">
            <v>ZTE</v>
          </cell>
        </row>
        <row r="246">
          <cell r="B246" t="str">
            <v>NRD_141</v>
          </cell>
          <cell r="H246" t="str">
            <v>Huawei</v>
          </cell>
        </row>
        <row r="247">
          <cell r="B247" t="str">
            <v>EXN_153</v>
          </cell>
          <cell r="H247" t="str">
            <v>Huawei</v>
          </cell>
        </row>
        <row r="248">
          <cell r="B248" t="str">
            <v>SUD_056</v>
          </cell>
          <cell r="H248" t="str">
            <v>NOKIA</v>
          </cell>
        </row>
        <row r="249">
          <cell r="B249" t="str">
            <v>NRD_091</v>
          </cell>
          <cell r="H249" t="str">
            <v>NOKIA</v>
          </cell>
        </row>
        <row r="250">
          <cell r="B250" t="str">
            <v>EXN_275</v>
          </cell>
          <cell r="H250" t="str">
            <v>NOKIA</v>
          </cell>
        </row>
        <row r="251">
          <cell r="B251" t="str">
            <v>NRD_036</v>
          </cell>
          <cell r="H251" t="str">
            <v>NOKIA</v>
          </cell>
        </row>
        <row r="252">
          <cell r="B252" t="str">
            <v>EST_115</v>
          </cell>
          <cell r="H252" t="str">
            <v>NOKIA</v>
          </cell>
        </row>
        <row r="253">
          <cell r="B253" t="str">
            <v>NRD_062</v>
          </cell>
          <cell r="H253" t="str">
            <v>Huawei</v>
          </cell>
        </row>
        <row r="254">
          <cell r="B254" t="str">
            <v>NRD_174</v>
          </cell>
          <cell r="H254" t="str">
            <v>Huawei</v>
          </cell>
        </row>
        <row r="255">
          <cell r="B255" t="str">
            <v>LIT_025</v>
          </cell>
          <cell r="H255" t="str">
            <v>ZTE</v>
          </cell>
        </row>
        <row r="256">
          <cell r="B256" t="str">
            <v>ADM_071</v>
          </cell>
          <cell r="H256" t="str">
            <v>Huawei</v>
          </cell>
        </row>
        <row r="257">
          <cell r="B257" t="str">
            <v>CTR_061</v>
          </cell>
          <cell r="H257" t="str">
            <v>ZTE</v>
          </cell>
        </row>
        <row r="258">
          <cell r="B258" t="str">
            <v>LIT_087</v>
          </cell>
          <cell r="H258" t="str">
            <v>ZTE</v>
          </cell>
        </row>
        <row r="259">
          <cell r="B259" t="str">
            <v>LIT_041</v>
          </cell>
          <cell r="H259" t="str">
            <v>ZTE</v>
          </cell>
        </row>
        <row r="260">
          <cell r="B260" t="str">
            <v>LIT_377</v>
          </cell>
          <cell r="H260" t="str">
            <v>ZTE</v>
          </cell>
        </row>
        <row r="261">
          <cell r="B261" t="str">
            <v>LIT_249</v>
          </cell>
          <cell r="H261" t="str">
            <v>ZTE</v>
          </cell>
        </row>
        <row r="262">
          <cell r="B262" t="str">
            <v>CTR_521</v>
          </cell>
          <cell r="H262" t="str">
            <v>ZTE</v>
          </cell>
        </row>
        <row r="263">
          <cell r="B263" t="str">
            <v>NRD_072</v>
          </cell>
          <cell r="H263" t="str">
            <v>Huawei</v>
          </cell>
        </row>
        <row r="264">
          <cell r="B264" t="str">
            <v>LIT_737</v>
          </cell>
          <cell r="H264" t="str">
            <v>ZTE</v>
          </cell>
        </row>
        <row r="265">
          <cell r="B265" t="str">
            <v>EXN_197</v>
          </cell>
          <cell r="H265" t="str">
            <v>Huawei</v>
          </cell>
        </row>
        <row r="266">
          <cell r="B266" t="str">
            <v>EST_152</v>
          </cell>
          <cell r="H266" t="str">
            <v>ZTE</v>
          </cell>
        </row>
        <row r="267">
          <cell r="B267" t="str">
            <v>NRO_135</v>
          </cell>
          <cell r="H267" t="str">
            <v>Huawei</v>
          </cell>
        </row>
        <row r="268">
          <cell r="B268" t="str">
            <v>CTR_762</v>
          </cell>
          <cell r="H268" t="str">
            <v>ZTE</v>
          </cell>
        </row>
        <row r="269">
          <cell r="B269" t="str">
            <v>CTR_723</v>
          </cell>
          <cell r="H269" t="str">
            <v>ZTE</v>
          </cell>
        </row>
        <row r="270">
          <cell r="B270" t="str">
            <v>EST_025</v>
          </cell>
          <cell r="H270" t="str">
            <v>ZTE</v>
          </cell>
        </row>
        <row r="271">
          <cell r="B271" t="str">
            <v>LIT_638</v>
          </cell>
          <cell r="H271" t="str">
            <v>ZTE</v>
          </cell>
        </row>
        <row r="272">
          <cell r="B272" t="str">
            <v>NRO_059</v>
          </cell>
          <cell r="H272" t="str">
            <v>Huawei</v>
          </cell>
        </row>
        <row r="273">
          <cell r="B273" t="str">
            <v>EST_143</v>
          </cell>
          <cell r="H273" t="str">
            <v>ZTE</v>
          </cell>
        </row>
        <row r="274">
          <cell r="B274" t="str">
            <v>LIT_366</v>
          </cell>
          <cell r="H274" t="str">
            <v>ZTE</v>
          </cell>
        </row>
        <row r="275">
          <cell r="B275" t="str">
            <v>NRO_243</v>
          </cell>
          <cell r="H275" t="str">
            <v>Huawei</v>
          </cell>
        </row>
        <row r="276">
          <cell r="B276" t="str">
            <v>CTR_122</v>
          </cell>
          <cell r="H276" t="str">
            <v>ZTE</v>
          </cell>
        </row>
        <row r="277">
          <cell r="B277" t="str">
            <v>LIT_632</v>
          </cell>
          <cell r="H277" t="str">
            <v>ZTE</v>
          </cell>
        </row>
        <row r="278">
          <cell r="B278" t="str">
            <v>EST_051</v>
          </cell>
          <cell r="H278" t="str">
            <v>ZTE</v>
          </cell>
        </row>
        <row r="279">
          <cell r="B279" t="str">
            <v>LIT_519</v>
          </cell>
          <cell r="H279" t="str">
            <v>NOKIA</v>
          </cell>
        </row>
        <row r="280">
          <cell r="B280" t="str">
            <v>LIT_280</v>
          </cell>
          <cell r="H280" t="str">
            <v>ZTE</v>
          </cell>
        </row>
        <row r="281">
          <cell r="B281" t="str">
            <v>NRD_255</v>
          </cell>
          <cell r="H281" t="str">
            <v>Huawei</v>
          </cell>
        </row>
        <row r="282">
          <cell r="B282" t="str">
            <v>CTR_851</v>
          </cell>
          <cell r="H282" t="str">
            <v>ZTE</v>
          </cell>
        </row>
        <row r="283">
          <cell r="B283" t="str">
            <v>CTR_462</v>
          </cell>
          <cell r="H283" t="str">
            <v>ZTE</v>
          </cell>
        </row>
        <row r="284">
          <cell r="B284" t="str">
            <v>LIT_698</v>
          </cell>
          <cell r="H284" t="str">
            <v>ZTE</v>
          </cell>
        </row>
        <row r="285">
          <cell r="B285" t="str">
            <v>NRD_189</v>
          </cell>
          <cell r="H285" t="str">
            <v>Huawei</v>
          </cell>
        </row>
        <row r="286">
          <cell r="B286" t="str">
            <v>LIT_225</v>
          </cell>
          <cell r="H286" t="str">
            <v>NOKIA</v>
          </cell>
        </row>
        <row r="287">
          <cell r="B287" t="str">
            <v>CTR_717</v>
          </cell>
          <cell r="H287" t="str">
            <v>ZTE</v>
          </cell>
        </row>
        <row r="288">
          <cell r="B288" t="str">
            <v>LIT_554</v>
          </cell>
          <cell r="H288" t="str">
            <v>ZTE</v>
          </cell>
        </row>
        <row r="289">
          <cell r="B289" t="str">
            <v>CTR_247</v>
          </cell>
          <cell r="H289" t="str">
            <v>ZTE</v>
          </cell>
        </row>
        <row r="290">
          <cell r="B290" t="str">
            <v>SUO_114</v>
          </cell>
          <cell r="H290" t="str">
            <v>Huawei</v>
          </cell>
        </row>
        <row r="291">
          <cell r="B291" t="str">
            <v>NRD_134</v>
          </cell>
          <cell r="H291" t="str">
            <v>Huawei</v>
          </cell>
        </row>
        <row r="292">
          <cell r="B292" t="str">
            <v>LIT_746</v>
          </cell>
          <cell r="H292" t="str">
            <v>ZTE</v>
          </cell>
        </row>
        <row r="293">
          <cell r="B293" t="str">
            <v>EXN_251</v>
          </cell>
          <cell r="H293" t="str">
            <v>NOKIA</v>
          </cell>
        </row>
        <row r="294">
          <cell r="B294" t="str">
            <v>ADM_073</v>
          </cell>
          <cell r="H294" t="str">
            <v>Huawei</v>
          </cell>
        </row>
        <row r="295">
          <cell r="B295" t="str">
            <v>NRO_127</v>
          </cell>
          <cell r="H295" t="str">
            <v>Huawei</v>
          </cell>
        </row>
        <row r="296">
          <cell r="B296" t="str">
            <v>EST_120</v>
          </cell>
          <cell r="H296" t="str">
            <v>ZTE</v>
          </cell>
        </row>
        <row r="297">
          <cell r="B297" t="str">
            <v>CTR_669</v>
          </cell>
          <cell r="H297" t="str">
            <v>ZTE</v>
          </cell>
        </row>
        <row r="298">
          <cell r="B298" t="str">
            <v>LIT_098</v>
          </cell>
          <cell r="H298" t="str">
            <v>ZTE</v>
          </cell>
        </row>
        <row r="299">
          <cell r="B299" t="str">
            <v>EST_069</v>
          </cell>
          <cell r="H299" t="str">
            <v>ZTE</v>
          </cell>
        </row>
        <row r="300">
          <cell r="B300" t="str">
            <v>OST_102</v>
          </cell>
          <cell r="H300" t="str">
            <v>Huawei</v>
          </cell>
        </row>
        <row r="301">
          <cell r="B301" t="str">
            <v>EXN_160</v>
          </cell>
          <cell r="H301" t="str">
            <v>NOKIA</v>
          </cell>
        </row>
        <row r="302">
          <cell r="B302" t="str">
            <v>LIT_267</v>
          </cell>
          <cell r="H302" t="str">
            <v>ZTE</v>
          </cell>
        </row>
        <row r="303">
          <cell r="B303" t="str">
            <v>ADM_157</v>
          </cell>
          <cell r="H303" t="str">
            <v>Huawei</v>
          </cell>
        </row>
        <row r="304">
          <cell r="B304" t="str">
            <v>NRD_149</v>
          </cell>
          <cell r="H304" t="str">
            <v>Huawei</v>
          </cell>
        </row>
        <row r="305">
          <cell r="B305" t="str">
            <v>OST_064</v>
          </cell>
          <cell r="H305" t="str">
            <v>Huawei</v>
          </cell>
        </row>
        <row r="306">
          <cell r="B306" t="str">
            <v>SUO_112</v>
          </cell>
          <cell r="H306" t="str">
            <v>Huawei</v>
          </cell>
        </row>
        <row r="307">
          <cell r="B307" t="str">
            <v>EST_015</v>
          </cell>
          <cell r="H307" t="str">
            <v>NOKIA</v>
          </cell>
        </row>
        <row r="308">
          <cell r="B308" t="str">
            <v>SUO_133</v>
          </cell>
          <cell r="H308" t="str">
            <v>NOKIA</v>
          </cell>
        </row>
        <row r="309">
          <cell r="B309" t="str">
            <v>LIT_616</v>
          </cell>
          <cell r="H309" t="str">
            <v>ZTE</v>
          </cell>
        </row>
        <row r="310">
          <cell r="B310" t="str">
            <v>LIT_103</v>
          </cell>
          <cell r="H310" t="str">
            <v>ZTE</v>
          </cell>
        </row>
        <row r="311">
          <cell r="B311" t="str">
            <v>LIT_763</v>
          </cell>
          <cell r="H311" t="str">
            <v>ZTE</v>
          </cell>
        </row>
        <row r="312">
          <cell r="B312" t="str">
            <v>CTR_080</v>
          </cell>
          <cell r="H312" t="str">
            <v>ZTE</v>
          </cell>
        </row>
        <row r="313">
          <cell r="B313" t="str">
            <v>NRO_029</v>
          </cell>
          <cell r="H313" t="str">
            <v>Huawei</v>
          </cell>
        </row>
        <row r="314">
          <cell r="B314" t="str">
            <v>EST_010</v>
          </cell>
          <cell r="H314" t="str">
            <v>NOKIA</v>
          </cell>
        </row>
        <row r="315">
          <cell r="B315" t="str">
            <v>CTR_670</v>
          </cell>
          <cell r="H315" t="str">
            <v>ZTE</v>
          </cell>
        </row>
        <row r="316">
          <cell r="B316" t="str">
            <v>CTR_791</v>
          </cell>
          <cell r="H316" t="str">
            <v>ZTE</v>
          </cell>
        </row>
        <row r="317">
          <cell r="B317" t="str">
            <v>CTR_629</v>
          </cell>
          <cell r="H317" t="str">
            <v>ZTE</v>
          </cell>
        </row>
        <row r="318">
          <cell r="B318" t="str">
            <v>CTR_897</v>
          </cell>
          <cell r="H318" t="str">
            <v>ZTE</v>
          </cell>
        </row>
        <row r="319">
          <cell r="B319" t="str">
            <v>EST_201</v>
          </cell>
          <cell r="H319" t="str">
            <v>ZTE</v>
          </cell>
        </row>
        <row r="320">
          <cell r="B320" t="str">
            <v>EXN_208</v>
          </cell>
          <cell r="H320" t="str">
            <v>NOKIA</v>
          </cell>
        </row>
        <row r="321">
          <cell r="B321" t="str">
            <v>CTR_746</v>
          </cell>
          <cell r="H321" t="str">
            <v>ZTE</v>
          </cell>
        </row>
        <row r="322">
          <cell r="B322" t="str">
            <v>LIT_278</v>
          </cell>
          <cell r="H322" t="str">
            <v>ZTE</v>
          </cell>
        </row>
        <row r="323">
          <cell r="B323" t="str">
            <v>SUO_071</v>
          </cell>
          <cell r="H323" t="str">
            <v>Huawei</v>
          </cell>
        </row>
        <row r="324">
          <cell r="B324" t="str">
            <v>CTR_777</v>
          </cell>
          <cell r="H324" t="str">
            <v>ZTE</v>
          </cell>
        </row>
        <row r="325">
          <cell r="B325" t="str">
            <v>CTR_896</v>
          </cell>
          <cell r="H325" t="str">
            <v>ZTE</v>
          </cell>
        </row>
        <row r="326">
          <cell r="B326" t="str">
            <v>EXN_086</v>
          </cell>
          <cell r="H326" t="str">
            <v>Huawei</v>
          </cell>
        </row>
        <row r="327">
          <cell r="B327" t="str">
            <v>CTR_310</v>
          </cell>
          <cell r="H327" t="str">
            <v>ZTE</v>
          </cell>
        </row>
        <row r="328">
          <cell r="B328" t="str">
            <v>EXN_064</v>
          </cell>
          <cell r="H328" t="str">
            <v>Huawei</v>
          </cell>
        </row>
        <row r="329">
          <cell r="B329" t="str">
            <v>CTR_237</v>
          </cell>
          <cell r="H329" t="str">
            <v>ZTE</v>
          </cell>
        </row>
        <row r="330">
          <cell r="B330" t="str">
            <v>CTR_378</v>
          </cell>
          <cell r="H330" t="str">
            <v>ZTE</v>
          </cell>
        </row>
        <row r="331">
          <cell r="B331" t="str">
            <v>CTR_419</v>
          </cell>
          <cell r="H331" t="str">
            <v>ZTE</v>
          </cell>
        </row>
        <row r="332">
          <cell r="B332" t="str">
            <v>NRD_116</v>
          </cell>
          <cell r="H332" t="str">
            <v>Huawei</v>
          </cell>
        </row>
        <row r="333">
          <cell r="B333" t="str">
            <v>LIT_598</v>
          </cell>
          <cell r="H333" t="str">
            <v>ZTE</v>
          </cell>
        </row>
        <row r="334">
          <cell r="B334" t="str">
            <v>SUD_066</v>
          </cell>
          <cell r="H334" t="str">
            <v>NOKIA</v>
          </cell>
        </row>
        <row r="335">
          <cell r="B335" t="str">
            <v>EXN_143</v>
          </cell>
          <cell r="H335" t="str">
            <v>Huawei</v>
          </cell>
        </row>
        <row r="336">
          <cell r="B336" t="str">
            <v>NRO_113</v>
          </cell>
          <cell r="H336" t="str">
            <v>Huawei</v>
          </cell>
          <cell r="N336" t="str">
            <v>site vandalise</v>
          </cell>
        </row>
        <row r="337">
          <cell r="B337" t="str">
            <v>EST_118</v>
          </cell>
          <cell r="H337" t="str">
            <v>ZTE</v>
          </cell>
        </row>
        <row r="338">
          <cell r="B338" t="str">
            <v>ADM_112</v>
          </cell>
          <cell r="H338" t="str">
            <v>NOKIA</v>
          </cell>
        </row>
        <row r="339">
          <cell r="B339" t="str">
            <v>ADM_066</v>
          </cell>
          <cell r="H339" t="str">
            <v>NOKIA</v>
          </cell>
        </row>
        <row r="340">
          <cell r="B340" t="str">
            <v>EST_103</v>
          </cell>
          <cell r="H340" t="str">
            <v>NOKIA</v>
          </cell>
        </row>
        <row r="341">
          <cell r="B341" t="str">
            <v>EST_084</v>
          </cell>
          <cell r="H341" t="str">
            <v>NOKIA</v>
          </cell>
        </row>
        <row r="342">
          <cell r="B342" t="str">
            <v>ADM_001</v>
          </cell>
          <cell r="H342" t="str">
            <v>Huawei</v>
          </cell>
        </row>
        <row r="343">
          <cell r="B343" t="str">
            <v>OST_176</v>
          </cell>
          <cell r="H343" t="str">
            <v>Huawei</v>
          </cell>
        </row>
        <row r="344">
          <cell r="B344" t="str">
            <v>CTR_675</v>
          </cell>
          <cell r="H344" t="str">
            <v>ZTE</v>
          </cell>
        </row>
        <row r="345">
          <cell r="B345" t="str">
            <v>SUD_204</v>
          </cell>
          <cell r="H345" t="str">
            <v>NOKIA</v>
          </cell>
        </row>
        <row r="346">
          <cell r="B346" t="str">
            <v>EXN_017</v>
          </cell>
          <cell r="H346" t="str">
            <v>NOKIA</v>
          </cell>
        </row>
        <row r="347">
          <cell r="B347" t="str">
            <v>NRD_055</v>
          </cell>
          <cell r="H347" t="str">
            <v>NOKIA</v>
          </cell>
        </row>
        <row r="348">
          <cell r="B348" t="str">
            <v>EXN_090</v>
          </cell>
          <cell r="H348" t="str">
            <v>Huawei</v>
          </cell>
        </row>
        <row r="349">
          <cell r="B349" t="str">
            <v>SUD_052</v>
          </cell>
          <cell r="H349" t="str">
            <v>NOKIA</v>
          </cell>
        </row>
        <row r="350">
          <cell r="B350" t="str">
            <v>CTR_427</v>
          </cell>
          <cell r="H350" t="str">
            <v>ZTE</v>
          </cell>
        </row>
        <row r="351">
          <cell r="B351" t="str">
            <v>LIT_217</v>
          </cell>
          <cell r="H351" t="str">
            <v>ZTE</v>
          </cell>
        </row>
        <row r="352">
          <cell r="B352" t="str">
            <v>EST_063</v>
          </cell>
          <cell r="H352" t="str">
            <v>NOKIA</v>
          </cell>
        </row>
        <row r="353">
          <cell r="B353" t="str">
            <v>ADM_153</v>
          </cell>
          <cell r="H353" t="str">
            <v>NOKIA</v>
          </cell>
        </row>
        <row r="354">
          <cell r="B354" t="str">
            <v>NRD_128</v>
          </cell>
          <cell r="H354" t="str">
            <v>NOKIA</v>
          </cell>
        </row>
        <row r="355">
          <cell r="B355" t="str">
            <v>SUD_007</v>
          </cell>
          <cell r="H355" t="str">
            <v>ZTE</v>
          </cell>
        </row>
        <row r="356">
          <cell r="B356" t="str">
            <v>SUO_224</v>
          </cell>
          <cell r="H356" t="str">
            <v>Huawei</v>
          </cell>
        </row>
        <row r="357">
          <cell r="B357" t="str">
            <v>EST_073</v>
          </cell>
          <cell r="H357" t="str">
            <v>NOKIA</v>
          </cell>
        </row>
        <row r="358">
          <cell r="B358" t="str">
            <v>CTR_088</v>
          </cell>
          <cell r="H358" t="str">
            <v>ZTE</v>
          </cell>
        </row>
        <row r="359">
          <cell r="B359" t="str">
            <v>CTR_846</v>
          </cell>
          <cell r="H359" t="str">
            <v>ZTE</v>
          </cell>
        </row>
        <row r="360">
          <cell r="B360" t="str">
            <v>EXN_071</v>
          </cell>
          <cell r="H360" t="str">
            <v>Huawei</v>
          </cell>
        </row>
        <row r="361">
          <cell r="B361" t="str">
            <v>NRD_183</v>
          </cell>
          <cell r="H361" t="str">
            <v>Huawei</v>
          </cell>
        </row>
        <row r="362">
          <cell r="B362" t="str">
            <v>NRD_076</v>
          </cell>
          <cell r="H362" t="str">
            <v>Huawei</v>
          </cell>
        </row>
        <row r="363">
          <cell r="B363" t="str">
            <v>EST_008</v>
          </cell>
          <cell r="H363" t="str">
            <v>NOKIA</v>
          </cell>
        </row>
        <row r="364">
          <cell r="B364" t="str">
            <v>LIT_733</v>
          </cell>
          <cell r="H364" t="str">
            <v>ZTE</v>
          </cell>
        </row>
        <row r="365">
          <cell r="B365" t="str">
            <v>CTR_557</v>
          </cell>
          <cell r="H365" t="str">
            <v>ZTE</v>
          </cell>
        </row>
        <row r="366">
          <cell r="B366" t="str">
            <v>SUO_013</v>
          </cell>
          <cell r="H366" t="str">
            <v>NOKIA</v>
          </cell>
        </row>
        <row r="367">
          <cell r="B367" t="str">
            <v>NRO_012</v>
          </cell>
          <cell r="H367" t="str">
            <v>NOKIA</v>
          </cell>
        </row>
        <row r="368">
          <cell r="B368" t="str">
            <v>EXN_043</v>
          </cell>
          <cell r="H368" t="str">
            <v>NOKIA</v>
          </cell>
        </row>
        <row r="369">
          <cell r="B369" t="str">
            <v>NRO_237</v>
          </cell>
          <cell r="H369" t="str">
            <v>NOKIA</v>
          </cell>
        </row>
        <row r="370">
          <cell r="B370" t="str">
            <v>EST_011</v>
          </cell>
          <cell r="H370" t="str">
            <v>NOKIA</v>
          </cell>
        </row>
        <row r="371">
          <cell r="B371" t="str">
            <v>SUO_186</v>
          </cell>
          <cell r="H371" t="str">
            <v>Huawei</v>
          </cell>
        </row>
        <row r="372">
          <cell r="B372" t="str">
            <v>EXN_108</v>
          </cell>
          <cell r="H372" t="str">
            <v>NOKIA</v>
          </cell>
        </row>
        <row r="373">
          <cell r="B373" t="str">
            <v>ADM_103</v>
          </cell>
          <cell r="H373" t="str">
            <v>NOKIA</v>
          </cell>
        </row>
        <row r="374">
          <cell r="B374" t="str">
            <v>EXN_169</v>
          </cell>
          <cell r="H374" t="str">
            <v>NOKIA</v>
          </cell>
        </row>
        <row r="375">
          <cell r="B375" t="str">
            <v>OST_263</v>
          </cell>
          <cell r="H375" t="str">
            <v>NOKIA</v>
          </cell>
        </row>
        <row r="376">
          <cell r="B376" t="str">
            <v>LIT_153</v>
          </cell>
          <cell r="H376" t="str">
            <v>ZTE</v>
          </cell>
        </row>
        <row r="377">
          <cell r="B377" t="str">
            <v>EXN_125</v>
          </cell>
          <cell r="H377" t="str">
            <v>NOKIA</v>
          </cell>
        </row>
        <row r="378">
          <cell r="B378" t="str">
            <v>LIT_778</v>
          </cell>
          <cell r="H378" t="str">
            <v>ZTE</v>
          </cell>
          <cell r="N378" t="str">
            <v>la cellule utilise une mauvaise bande passante , BOTX ivan travaille dessus pour la restaurer</v>
          </cell>
        </row>
        <row r="379">
          <cell r="B379" t="str">
            <v>SUD_050</v>
          </cell>
          <cell r="H379" t="str">
            <v>NOKIA</v>
          </cell>
        </row>
        <row r="380">
          <cell r="B380" t="str">
            <v>OST_167</v>
          </cell>
          <cell r="H380" t="str">
            <v>NOKIA</v>
          </cell>
        </row>
        <row r="381">
          <cell r="B381" t="str">
            <v>CTR_604</v>
          </cell>
          <cell r="H381" t="str">
            <v>ZTE</v>
          </cell>
        </row>
        <row r="382">
          <cell r="B382" t="str">
            <v>CTR_475</v>
          </cell>
          <cell r="H382" t="str">
            <v>ZTE</v>
          </cell>
        </row>
        <row r="383">
          <cell r="B383" t="str">
            <v>CTR_448</v>
          </cell>
          <cell r="H383" t="str">
            <v>ZTE</v>
          </cell>
        </row>
        <row r="384">
          <cell r="B384" t="str">
            <v>EXN_008</v>
          </cell>
          <cell r="H384" t="str">
            <v>NOKIA</v>
          </cell>
        </row>
        <row r="385">
          <cell r="B385" t="str">
            <v>SUO_170</v>
          </cell>
          <cell r="H385" t="str">
            <v>Huawei</v>
          </cell>
        </row>
        <row r="386">
          <cell r="B386" t="str">
            <v>CTR_720</v>
          </cell>
          <cell r="H386" t="str">
            <v>ZTE</v>
          </cell>
        </row>
        <row r="387">
          <cell r="B387" t="str">
            <v>EST_021</v>
          </cell>
          <cell r="H387" t="str">
            <v>NOKIA</v>
          </cell>
        </row>
        <row r="388">
          <cell r="B388" t="str">
            <v>SUO_110</v>
          </cell>
          <cell r="H388" t="str">
            <v>Huawei</v>
          </cell>
        </row>
        <row r="389">
          <cell r="B389" t="str">
            <v>CTR_709</v>
          </cell>
          <cell r="H389" t="str">
            <v>ZTE</v>
          </cell>
        </row>
        <row r="390">
          <cell r="B390" t="str">
            <v>NRD_117</v>
          </cell>
          <cell r="H390" t="str">
            <v>Huawei</v>
          </cell>
        </row>
        <row r="391">
          <cell r="B391" t="str">
            <v>NRO_258</v>
          </cell>
          <cell r="H391" t="str">
            <v>NOKIA</v>
          </cell>
        </row>
        <row r="392">
          <cell r="B392" t="str">
            <v>CTR_852</v>
          </cell>
          <cell r="H392" t="str">
            <v>ZTE</v>
          </cell>
        </row>
        <row r="393">
          <cell r="B393" t="str">
            <v>EXN_045</v>
          </cell>
          <cell r="H393" t="str">
            <v>Huawei</v>
          </cell>
        </row>
        <row r="394">
          <cell r="B394" t="str">
            <v>ADM_038</v>
          </cell>
          <cell r="H394" t="str">
            <v>NOKIA</v>
          </cell>
        </row>
        <row r="395">
          <cell r="B395" t="str">
            <v>CTR_414</v>
          </cell>
          <cell r="H395" t="str">
            <v>ZTE</v>
          </cell>
        </row>
        <row r="396">
          <cell r="B396" t="str">
            <v>ADM_109</v>
          </cell>
          <cell r="H396" t="str">
            <v>NOKIA</v>
          </cell>
        </row>
        <row r="397">
          <cell r="B397" t="str">
            <v>SUO_115</v>
          </cell>
          <cell r="H397" t="str">
            <v>Huawei</v>
          </cell>
        </row>
        <row r="398">
          <cell r="B398" t="str">
            <v>SUO_235</v>
          </cell>
          <cell r="H398" t="str">
            <v>Huawei</v>
          </cell>
        </row>
        <row r="399">
          <cell r="B399" t="str">
            <v>CTR_843</v>
          </cell>
          <cell r="H399" t="str">
            <v>ZTE</v>
          </cell>
        </row>
        <row r="400">
          <cell r="B400" t="str">
            <v>EXN_142</v>
          </cell>
          <cell r="H400" t="str">
            <v>NOKIA</v>
          </cell>
        </row>
        <row r="401">
          <cell r="B401" t="str">
            <v>CTR_198</v>
          </cell>
          <cell r="H401" t="str">
            <v>ZTE</v>
          </cell>
        </row>
        <row r="402">
          <cell r="B402" t="str">
            <v>CTR_474</v>
          </cell>
          <cell r="H402" t="str">
            <v>ZTE</v>
          </cell>
        </row>
        <row r="403">
          <cell r="B403" t="str">
            <v>NRO_129</v>
          </cell>
          <cell r="H403" t="str">
            <v>Huawei</v>
          </cell>
        </row>
        <row r="404">
          <cell r="B404" t="str">
            <v>LIT_428</v>
          </cell>
          <cell r="H404" t="str">
            <v>ZTE</v>
          </cell>
        </row>
        <row r="405">
          <cell r="B405" t="str">
            <v>EXN_021</v>
          </cell>
          <cell r="H405" t="str">
            <v>NOKIA</v>
          </cell>
        </row>
        <row r="406">
          <cell r="B406" t="str">
            <v>NRO_092</v>
          </cell>
          <cell r="H406" t="str">
            <v>NOKIA</v>
          </cell>
        </row>
        <row r="407">
          <cell r="B407" t="str">
            <v>NRD_025</v>
          </cell>
          <cell r="H407" t="str">
            <v>NOKIA</v>
          </cell>
        </row>
        <row r="408">
          <cell r="B408" t="str">
            <v>EST_144</v>
          </cell>
          <cell r="H408" t="str">
            <v>ZTE</v>
          </cell>
        </row>
        <row r="409">
          <cell r="B409" t="str">
            <v>CTR_169</v>
          </cell>
          <cell r="H409" t="str">
            <v>NOKIA</v>
          </cell>
        </row>
        <row r="410">
          <cell r="B410" t="str">
            <v>NRD_057</v>
          </cell>
          <cell r="H410" t="str">
            <v>NOKIA</v>
          </cell>
        </row>
        <row r="411">
          <cell r="B411" t="str">
            <v>ADM_064</v>
          </cell>
          <cell r="H411" t="str">
            <v>NOKIA</v>
          </cell>
        </row>
        <row r="412">
          <cell r="B412" t="str">
            <v>NRO_061</v>
          </cell>
          <cell r="H412" t="str">
            <v>Huawei</v>
          </cell>
        </row>
        <row r="413">
          <cell r="B413" t="str">
            <v>ADM_067</v>
          </cell>
          <cell r="H413" t="str">
            <v>NOKIA</v>
          </cell>
        </row>
        <row r="414">
          <cell r="B414" t="str">
            <v>OST_016</v>
          </cell>
          <cell r="H414" t="str">
            <v>Huawei</v>
          </cell>
        </row>
        <row r="415">
          <cell r="B415" t="str">
            <v>CTR_375</v>
          </cell>
          <cell r="H415" t="str">
            <v>ZTE</v>
          </cell>
        </row>
        <row r="416">
          <cell r="B416" t="str">
            <v>SUO_195</v>
          </cell>
          <cell r="H416" t="str">
            <v>Huawei</v>
          </cell>
        </row>
        <row r="417">
          <cell r="B417" t="str">
            <v>CTR_699</v>
          </cell>
          <cell r="H417" t="str">
            <v>NOKIA</v>
          </cell>
        </row>
        <row r="418">
          <cell r="B418" t="str">
            <v>NRO_090</v>
          </cell>
          <cell r="H418" t="str">
            <v>NOKIA</v>
          </cell>
        </row>
        <row r="419">
          <cell r="B419" t="str">
            <v>EST_043</v>
          </cell>
          <cell r="H419" t="str">
            <v>NOKIA</v>
          </cell>
        </row>
        <row r="420">
          <cell r="B420" t="str">
            <v>NRO_123</v>
          </cell>
          <cell r="H420" t="str">
            <v>Huawei</v>
          </cell>
        </row>
        <row r="421">
          <cell r="B421" t="str">
            <v>EST_124</v>
          </cell>
          <cell r="H421" t="str">
            <v>ZTE</v>
          </cell>
        </row>
        <row r="422">
          <cell r="B422" t="str">
            <v>ADM_130</v>
          </cell>
          <cell r="H422" t="str">
            <v>NOKIA</v>
          </cell>
        </row>
        <row r="423">
          <cell r="B423" t="str">
            <v>CTR_436</v>
          </cell>
          <cell r="H423" t="str">
            <v>NOKIA</v>
          </cell>
        </row>
        <row r="424">
          <cell r="B424" t="str">
            <v>NRO_023</v>
          </cell>
          <cell r="H424" t="str">
            <v>NOKIA</v>
          </cell>
        </row>
        <row r="425">
          <cell r="B425" t="str">
            <v>EST_018</v>
          </cell>
          <cell r="H425" t="str">
            <v>NOKIA</v>
          </cell>
        </row>
        <row r="426">
          <cell r="B426" t="str">
            <v>NRO_081</v>
          </cell>
          <cell r="H426" t="str">
            <v>NOKIA</v>
          </cell>
        </row>
        <row r="427">
          <cell r="B427" t="str">
            <v>EST_096</v>
          </cell>
          <cell r="H427" t="str">
            <v>NOKIA</v>
          </cell>
        </row>
        <row r="428">
          <cell r="B428" t="str">
            <v>CTR_177</v>
          </cell>
          <cell r="H428" t="str">
            <v>NOKIA</v>
          </cell>
        </row>
        <row r="429">
          <cell r="B429" t="str">
            <v>OST_046</v>
          </cell>
          <cell r="H429" t="str">
            <v>Huawei</v>
          </cell>
        </row>
        <row r="430">
          <cell r="B430" t="str">
            <v>NRO_259</v>
          </cell>
          <cell r="H430" t="str">
            <v>NOKIA</v>
          </cell>
        </row>
        <row r="431">
          <cell r="B431" t="str">
            <v>CTR_300</v>
          </cell>
          <cell r="H431" t="str">
            <v>NOKIA</v>
          </cell>
        </row>
        <row r="432">
          <cell r="B432" t="str">
            <v>ADM_100</v>
          </cell>
          <cell r="H432" t="str">
            <v>NOKIA</v>
          </cell>
        </row>
        <row r="433">
          <cell r="B433" t="str">
            <v>NRO_091</v>
          </cell>
          <cell r="H433" t="str">
            <v>NOKIA</v>
          </cell>
        </row>
        <row r="434">
          <cell r="B434" t="str">
            <v>NRD_015</v>
          </cell>
          <cell r="H434" t="str">
            <v>NOKIA</v>
          </cell>
        </row>
        <row r="435">
          <cell r="B435" t="str">
            <v>NRO_238</v>
          </cell>
          <cell r="H435" t="str">
            <v>NOKIA</v>
          </cell>
        </row>
        <row r="436">
          <cell r="B436" t="str">
            <v>EXN_024</v>
          </cell>
          <cell r="H436" t="str">
            <v>NOKIA</v>
          </cell>
        </row>
        <row r="437">
          <cell r="B437" t="str">
            <v>NRO_005</v>
          </cell>
          <cell r="H437" t="str">
            <v>NOKIA</v>
          </cell>
        </row>
        <row r="438">
          <cell r="B438" t="str">
            <v>LIT_134</v>
          </cell>
          <cell r="H438" t="str">
            <v>NOKIA</v>
          </cell>
        </row>
        <row r="439">
          <cell r="B439" t="str">
            <v>LIT_136</v>
          </cell>
          <cell r="H439" t="str">
            <v>NOKIA</v>
          </cell>
        </row>
        <row r="440">
          <cell r="B440" t="str">
            <v>CTR_560</v>
          </cell>
          <cell r="H440" t="str">
            <v>ZTE</v>
          </cell>
        </row>
        <row r="441">
          <cell r="B441" t="str">
            <v>OST_214</v>
          </cell>
          <cell r="H441" t="str">
            <v>Huawei</v>
          </cell>
        </row>
        <row r="442">
          <cell r="B442" t="str">
            <v>ADM_033</v>
          </cell>
          <cell r="H442" t="str">
            <v>Huawei</v>
          </cell>
        </row>
        <row r="443">
          <cell r="B443" t="str">
            <v>NRO_041</v>
          </cell>
          <cell r="H443" t="str">
            <v>NOKIA</v>
          </cell>
        </row>
        <row r="444">
          <cell r="B444" t="str">
            <v>ADM_015</v>
          </cell>
          <cell r="H444" t="str">
            <v>NOKIA</v>
          </cell>
        </row>
        <row r="445">
          <cell r="B445" t="str">
            <v>CTR_301</v>
          </cell>
          <cell r="H445" t="str">
            <v>NOKIA</v>
          </cell>
        </row>
        <row r="446">
          <cell r="B446" t="str">
            <v>EXN_356</v>
          </cell>
          <cell r="H446" t="str">
            <v>Huawei</v>
          </cell>
        </row>
        <row r="447">
          <cell r="B447" t="str">
            <v>ADM_141</v>
          </cell>
          <cell r="H447" t="str">
            <v>NOKIA</v>
          </cell>
        </row>
        <row r="448">
          <cell r="B448" t="str">
            <v>EXN_250</v>
          </cell>
          <cell r="H448" t="str">
            <v>Huawei</v>
          </cell>
        </row>
        <row r="449">
          <cell r="B449" t="str">
            <v>SUD_163</v>
          </cell>
          <cell r="H449" t="str">
            <v>NOKIA</v>
          </cell>
        </row>
        <row r="450">
          <cell r="B450" t="str">
            <v>SUD_205</v>
          </cell>
          <cell r="H450" t="str">
            <v>NOKIA</v>
          </cell>
        </row>
        <row r="451">
          <cell r="B451" t="str">
            <v>NRD_188</v>
          </cell>
          <cell r="H451" t="str">
            <v>Huawei</v>
          </cell>
        </row>
        <row r="452">
          <cell r="B452" t="str">
            <v>SUD_159</v>
          </cell>
          <cell r="H452" t="str">
            <v>NOKIA</v>
          </cell>
        </row>
        <row r="453">
          <cell r="B453" t="str">
            <v>CTR_269</v>
          </cell>
          <cell r="H453" t="str">
            <v>ZTE</v>
          </cell>
        </row>
        <row r="454">
          <cell r="B454" t="str">
            <v>OST_115</v>
          </cell>
          <cell r="H454" t="str">
            <v>NOKIA</v>
          </cell>
        </row>
        <row r="455">
          <cell r="B455" t="str">
            <v>LIT_462</v>
          </cell>
          <cell r="H455" t="str">
            <v>NOKIA</v>
          </cell>
        </row>
        <row r="456">
          <cell r="B456" t="str">
            <v>EXN_224</v>
          </cell>
          <cell r="H456" t="str">
            <v>NOKIA</v>
          </cell>
        </row>
        <row r="457">
          <cell r="B457" t="str">
            <v>CTR_406</v>
          </cell>
          <cell r="H457" t="str">
            <v>NOKIA</v>
          </cell>
        </row>
        <row r="458">
          <cell r="B458" t="str">
            <v>ADM_122</v>
          </cell>
          <cell r="H458" t="str">
            <v>NOKIA</v>
          </cell>
        </row>
        <row r="459">
          <cell r="B459" t="str">
            <v>NRD_153</v>
          </cell>
          <cell r="H459" t="str">
            <v>NOKIA</v>
          </cell>
        </row>
        <row r="460">
          <cell r="B460" t="str">
            <v>CTR_1055</v>
          </cell>
          <cell r="H460" t="str">
            <v>ZTE</v>
          </cell>
        </row>
        <row r="461">
          <cell r="B461" t="str">
            <v>LIT_073</v>
          </cell>
          <cell r="H461" t="str">
            <v>ZTE</v>
          </cell>
        </row>
        <row r="462">
          <cell r="B462" t="str">
            <v>LIT_125</v>
          </cell>
          <cell r="H462" t="str">
            <v>ZTE</v>
          </cell>
        </row>
        <row r="463">
          <cell r="B463" t="str">
            <v>CTR_487</v>
          </cell>
          <cell r="H463" t="str">
            <v>ZTE</v>
          </cell>
        </row>
        <row r="464">
          <cell r="B464" t="str">
            <v>LIT_212</v>
          </cell>
          <cell r="H464" t="str">
            <v>NOKIA</v>
          </cell>
        </row>
        <row r="465">
          <cell r="B465" t="str">
            <v>SUO_234</v>
          </cell>
          <cell r="H465" t="str">
            <v>Huawei</v>
          </cell>
        </row>
        <row r="466">
          <cell r="B466" t="str">
            <v>SUD_161</v>
          </cell>
          <cell r="H466" t="str">
            <v>NOKIA</v>
          </cell>
        </row>
        <row r="467">
          <cell r="B467" t="str">
            <v>SUO_150</v>
          </cell>
          <cell r="H467" t="str">
            <v>NOKIA</v>
          </cell>
        </row>
        <row r="468">
          <cell r="B468" t="str">
            <v>SUD_257</v>
          </cell>
          <cell r="H468" t="str">
            <v>NOKIA</v>
          </cell>
        </row>
        <row r="469">
          <cell r="B469" t="str">
            <v>CTR_076</v>
          </cell>
          <cell r="H469" t="str">
            <v>ZTE</v>
          </cell>
        </row>
        <row r="470">
          <cell r="B470" t="str">
            <v>ADM_068</v>
          </cell>
          <cell r="H470" t="str">
            <v>NOKIA</v>
          </cell>
        </row>
        <row r="471">
          <cell r="B471" t="str">
            <v>NRD_152</v>
          </cell>
          <cell r="H471" t="str">
            <v>NOKIA</v>
          </cell>
        </row>
        <row r="472">
          <cell r="B472" t="str">
            <v>CTR_661</v>
          </cell>
          <cell r="H472" t="str">
            <v>ZTE</v>
          </cell>
        </row>
        <row r="473">
          <cell r="B473" t="str">
            <v>LIT_033</v>
          </cell>
          <cell r="H473" t="str">
            <v>ZTE</v>
          </cell>
        </row>
        <row r="474">
          <cell r="B474" t="str">
            <v>LIT_642</v>
          </cell>
          <cell r="H474" t="str">
            <v>ZTE</v>
          </cell>
        </row>
        <row r="475">
          <cell r="B475" t="str">
            <v>CTR_784</v>
          </cell>
          <cell r="H475" t="str">
            <v>NOKIA</v>
          </cell>
        </row>
        <row r="476">
          <cell r="B476" t="str">
            <v>CTR_038</v>
          </cell>
          <cell r="H476" t="str">
            <v>ZTE</v>
          </cell>
        </row>
        <row r="477">
          <cell r="B477" t="str">
            <v>CTR_576</v>
          </cell>
          <cell r="H477" t="str">
            <v>ZTE</v>
          </cell>
        </row>
        <row r="478">
          <cell r="B478" t="str">
            <v>ADM_021</v>
          </cell>
          <cell r="H478" t="str">
            <v>NOKIA</v>
          </cell>
        </row>
        <row r="479">
          <cell r="B479" t="str">
            <v>CTR_196</v>
          </cell>
          <cell r="H479" t="str">
            <v>ZTE</v>
          </cell>
        </row>
        <row r="480">
          <cell r="B480" t="str">
            <v>OST_172</v>
          </cell>
          <cell r="H480" t="str">
            <v>Huawei</v>
          </cell>
        </row>
        <row r="481">
          <cell r="B481" t="str">
            <v>LIT_442</v>
          </cell>
          <cell r="H481" t="str">
            <v>ZTE</v>
          </cell>
        </row>
        <row r="482">
          <cell r="B482" t="str">
            <v>EXN_029</v>
          </cell>
          <cell r="H482" t="str">
            <v>NOKIA</v>
          </cell>
        </row>
        <row r="483">
          <cell r="B483" t="str">
            <v>LIT_420</v>
          </cell>
          <cell r="H483" t="str">
            <v>ZTE</v>
          </cell>
        </row>
        <row r="484">
          <cell r="B484" t="str">
            <v>CTR_210</v>
          </cell>
          <cell r="H484" t="str">
            <v>ZTE</v>
          </cell>
        </row>
        <row r="485">
          <cell r="B485" t="str">
            <v>OST_093</v>
          </cell>
          <cell r="H485" t="str">
            <v>NOKIA</v>
          </cell>
        </row>
        <row r="486">
          <cell r="B486" t="str">
            <v>EST_013</v>
          </cell>
          <cell r="H486" t="str">
            <v>NOKIA</v>
          </cell>
        </row>
        <row r="487">
          <cell r="B487" t="str">
            <v>SUD_120</v>
          </cell>
          <cell r="H487" t="str">
            <v>NOKIA</v>
          </cell>
        </row>
        <row r="488">
          <cell r="B488" t="str">
            <v>ADM_045</v>
          </cell>
          <cell r="H488" t="str">
            <v>NOKIA</v>
          </cell>
        </row>
        <row r="489">
          <cell r="B489" t="str">
            <v>ADM_138</v>
          </cell>
          <cell r="H489" t="str">
            <v>NOKIA</v>
          </cell>
        </row>
        <row r="490">
          <cell r="B490" t="str">
            <v>CTR_010</v>
          </cell>
          <cell r="H490" t="str">
            <v>ZTE</v>
          </cell>
        </row>
        <row r="491">
          <cell r="B491" t="str">
            <v>EXN_010</v>
          </cell>
          <cell r="H491" t="str">
            <v>Huawei</v>
          </cell>
        </row>
        <row r="492">
          <cell r="B492" t="str">
            <v>CTR_369</v>
          </cell>
          <cell r="H492" t="str">
            <v>ZTE</v>
          </cell>
        </row>
        <row r="493">
          <cell r="B493" t="str">
            <v>ADM_133</v>
          </cell>
          <cell r="H493" t="str">
            <v>NOKIA</v>
          </cell>
        </row>
        <row r="494">
          <cell r="B494" t="str">
            <v>SUD_222</v>
          </cell>
          <cell r="H494" t="str">
            <v>NOKIA</v>
          </cell>
        </row>
        <row r="495">
          <cell r="B495" t="str">
            <v>CTR_285</v>
          </cell>
          <cell r="H495" t="str">
            <v>ZTE</v>
          </cell>
        </row>
        <row r="496">
          <cell r="B496" t="str">
            <v>ADM_149</v>
          </cell>
          <cell r="H496" t="str">
            <v>NOKIA</v>
          </cell>
        </row>
        <row r="497">
          <cell r="B497" t="str">
            <v>CTR_466</v>
          </cell>
          <cell r="H497" t="str">
            <v>ZTE</v>
          </cell>
        </row>
        <row r="498">
          <cell r="B498" t="str">
            <v>SUD_092</v>
          </cell>
          <cell r="H498" t="str">
            <v>ZTE</v>
          </cell>
        </row>
        <row r="499">
          <cell r="B499" t="str">
            <v>ADM_042</v>
          </cell>
          <cell r="H499" t="str">
            <v>NOKIA</v>
          </cell>
        </row>
        <row r="500">
          <cell r="B500" t="str">
            <v>CTR_389</v>
          </cell>
          <cell r="H500" t="str">
            <v>ZTE</v>
          </cell>
        </row>
        <row r="501">
          <cell r="B501" t="str">
            <v>CTR_029</v>
          </cell>
          <cell r="H501" t="str">
            <v>ZTE</v>
          </cell>
        </row>
        <row r="502">
          <cell r="B502" t="str">
            <v>CTR_035</v>
          </cell>
          <cell r="H502" t="str">
            <v>ZTE</v>
          </cell>
        </row>
        <row r="503">
          <cell r="B503" t="str">
            <v>SUO_183</v>
          </cell>
          <cell r="H503" t="str">
            <v>Huawei</v>
          </cell>
        </row>
        <row r="504">
          <cell r="B504" t="str">
            <v>NRO_253</v>
          </cell>
          <cell r="H504" t="str">
            <v>Huawei</v>
          </cell>
        </row>
        <row r="505">
          <cell r="B505" t="str">
            <v>NRO_227</v>
          </cell>
          <cell r="H505" t="str">
            <v>Huawei</v>
          </cell>
        </row>
        <row r="506">
          <cell r="B506" t="str">
            <v>EST_122</v>
          </cell>
          <cell r="H506" t="str">
            <v>NOKIA</v>
          </cell>
        </row>
        <row r="507">
          <cell r="B507" t="str">
            <v>ADM_041</v>
          </cell>
          <cell r="H507" t="str">
            <v>NOKIA</v>
          </cell>
        </row>
        <row r="508">
          <cell r="B508" t="str">
            <v>SUD_226</v>
          </cell>
          <cell r="H508" t="str">
            <v>NOKIA</v>
          </cell>
        </row>
        <row r="509">
          <cell r="B509" t="str">
            <v>NRO_093</v>
          </cell>
          <cell r="H509" t="str">
            <v>NOKIA</v>
          </cell>
        </row>
        <row r="510">
          <cell r="B510" t="str">
            <v>EST_053</v>
          </cell>
          <cell r="H510" t="str">
            <v>NOKIA</v>
          </cell>
        </row>
        <row r="511">
          <cell r="B511" t="str">
            <v>ADM_065</v>
          </cell>
          <cell r="H511" t="str">
            <v>NOKIA</v>
          </cell>
        </row>
        <row r="512">
          <cell r="B512" t="str">
            <v>ADM_052</v>
          </cell>
          <cell r="H512" t="str">
            <v>NOKIA</v>
          </cell>
        </row>
        <row r="513">
          <cell r="B513" t="str">
            <v>ADM_063</v>
          </cell>
          <cell r="H513" t="str">
            <v>NOKIA</v>
          </cell>
        </row>
        <row r="514">
          <cell r="B514" t="str">
            <v>EXN_085</v>
          </cell>
          <cell r="H514" t="str">
            <v>Huawei</v>
          </cell>
        </row>
        <row r="515">
          <cell r="B515" t="str">
            <v>EXN_049</v>
          </cell>
          <cell r="H515" t="str">
            <v>NOKIA</v>
          </cell>
        </row>
        <row r="516">
          <cell r="B516" t="str">
            <v>OST_158</v>
          </cell>
          <cell r="H516" t="str">
            <v>NOKIA</v>
          </cell>
        </row>
        <row r="517">
          <cell r="B517" t="str">
            <v>NRO_098</v>
          </cell>
          <cell r="H517" t="str">
            <v>NOKIA</v>
          </cell>
        </row>
        <row r="518">
          <cell r="B518" t="str">
            <v>NRD_154</v>
          </cell>
          <cell r="H518" t="str">
            <v>NOKIA</v>
          </cell>
        </row>
        <row r="519">
          <cell r="B519" t="str">
            <v>NRO_039</v>
          </cell>
          <cell r="H519" t="str">
            <v>NOKIA</v>
          </cell>
        </row>
        <row r="520">
          <cell r="B520" t="str">
            <v>EXN_034</v>
          </cell>
          <cell r="H520" t="str">
            <v>NOKIA</v>
          </cell>
        </row>
        <row r="521">
          <cell r="B521" t="str">
            <v>SUO_238</v>
          </cell>
          <cell r="H521" t="str">
            <v>Huawei</v>
          </cell>
        </row>
        <row r="522">
          <cell r="B522" t="str">
            <v>EXN_041</v>
          </cell>
          <cell r="H522" t="str">
            <v>NOKIA</v>
          </cell>
        </row>
        <row r="523">
          <cell r="B523" t="str">
            <v>EXN_161</v>
          </cell>
          <cell r="H523" t="str">
            <v>NOKIA</v>
          </cell>
        </row>
        <row r="524">
          <cell r="B524" t="str">
            <v>LIT_630</v>
          </cell>
          <cell r="H524" t="str">
            <v>ZTE</v>
          </cell>
        </row>
        <row r="525">
          <cell r="B525" t="str">
            <v>EXN_171</v>
          </cell>
          <cell r="H525" t="str">
            <v>NOKIA</v>
          </cell>
        </row>
        <row r="526">
          <cell r="B526" t="str">
            <v>NRO_246</v>
          </cell>
          <cell r="H526" t="str">
            <v>NOKIA</v>
          </cell>
        </row>
        <row r="527">
          <cell r="B527" t="str">
            <v>NRO_018</v>
          </cell>
          <cell r="H527" t="str">
            <v>NOKIA</v>
          </cell>
        </row>
        <row r="528">
          <cell r="B528" t="str">
            <v>NRO_024</v>
          </cell>
          <cell r="H528" t="str">
            <v>NOKIA</v>
          </cell>
        </row>
        <row r="529">
          <cell r="B529" t="str">
            <v>NRO_101</v>
          </cell>
          <cell r="H529" t="str">
            <v>NOKIA</v>
          </cell>
        </row>
        <row r="530">
          <cell r="B530" t="str">
            <v>LIT_037</v>
          </cell>
          <cell r="H530" t="str">
            <v>ZTE</v>
          </cell>
        </row>
        <row r="531">
          <cell r="B531" t="str">
            <v>LIT_856</v>
          </cell>
          <cell r="H531" t="str">
            <v>ZTE</v>
          </cell>
        </row>
        <row r="532">
          <cell r="B532" t="str">
            <v>LIT_398</v>
          </cell>
          <cell r="H532" t="str">
            <v>ZTE</v>
          </cell>
        </row>
        <row r="533">
          <cell r="B533" t="str">
            <v>LIT_344</v>
          </cell>
          <cell r="H533" t="str">
            <v>ZTE</v>
          </cell>
        </row>
        <row r="534">
          <cell r="B534" t="str">
            <v>LIT_401</v>
          </cell>
          <cell r="H534" t="str">
            <v>ZTE</v>
          </cell>
        </row>
        <row r="535">
          <cell r="B535" t="str">
            <v>LIT_365</v>
          </cell>
          <cell r="H535" t="str">
            <v>ZTE</v>
          </cell>
        </row>
        <row r="536">
          <cell r="B536" t="str">
            <v>LIT_056</v>
          </cell>
          <cell r="H536" t="str">
            <v>ZTE</v>
          </cell>
        </row>
        <row r="537">
          <cell r="B537" t="str">
            <v>LIT_164</v>
          </cell>
          <cell r="H537" t="str">
            <v>ZTE</v>
          </cell>
        </row>
        <row r="538">
          <cell r="B538" t="str">
            <v>LIT_775</v>
          </cell>
          <cell r="H538" t="str">
            <v>ZTE</v>
          </cell>
        </row>
        <row r="539">
          <cell r="B539" t="str">
            <v>LIT_024</v>
          </cell>
          <cell r="H539" t="str">
            <v>ZTE</v>
          </cell>
        </row>
        <row r="540">
          <cell r="B540" t="str">
            <v>LIT_160</v>
          </cell>
          <cell r="H540" t="str">
            <v>ZTE</v>
          </cell>
        </row>
        <row r="541">
          <cell r="B541" t="str">
            <v>LIT_264</v>
          </cell>
          <cell r="H541" t="str">
            <v>ZTE</v>
          </cell>
        </row>
        <row r="542">
          <cell r="B542" t="str">
            <v>LIT_221</v>
          </cell>
          <cell r="H542" t="str">
            <v>ZTE</v>
          </cell>
        </row>
        <row r="543">
          <cell r="B543" t="str">
            <v>OST_293</v>
          </cell>
          <cell r="H543" t="str">
            <v>NOKIA</v>
          </cell>
        </row>
        <row r="544">
          <cell r="B544" t="str">
            <v>LIT_730</v>
          </cell>
          <cell r="H544" t="str">
            <v>ZTE</v>
          </cell>
        </row>
        <row r="545">
          <cell r="B545" t="str">
            <v>NRO_009</v>
          </cell>
          <cell r="H545" t="str">
            <v>NOKIA</v>
          </cell>
        </row>
        <row r="546">
          <cell r="B546" t="str">
            <v>LIT_490</v>
          </cell>
          <cell r="H546" t="str">
            <v>ZTE</v>
          </cell>
        </row>
        <row r="547">
          <cell r="B547" t="str">
            <v>LIT_265</v>
          </cell>
          <cell r="H547" t="str">
            <v>ZTE</v>
          </cell>
        </row>
        <row r="548">
          <cell r="B548" t="str">
            <v>LIT_373</v>
          </cell>
          <cell r="H548" t="str">
            <v>ZTE</v>
          </cell>
        </row>
        <row r="549">
          <cell r="B549" t="str">
            <v>LIT_732</v>
          </cell>
          <cell r="H549" t="str">
            <v>ZTE</v>
          </cell>
        </row>
        <row r="550">
          <cell r="B550" t="str">
            <v>LIT_397</v>
          </cell>
          <cell r="H550" t="str">
            <v>ZTE</v>
          </cell>
        </row>
        <row r="551">
          <cell r="B551" t="str">
            <v>LIT_827</v>
          </cell>
          <cell r="H551" t="str">
            <v>ZTE</v>
          </cell>
        </row>
        <row r="552">
          <cell r="B552" t="str">
            <v>LIT_080</v>
          </cell>
          <cell r="H552" t="str">
            <v>ZTE</v>
          </cell>
        </row>
        <row r="553">
          <cell r="B553" t="str">
            <v>LIT_285</v>
          </cell>
          <cell r="H553" t="str">
            <v>ZTE</v>
          </cell>
        </row>
        <row r="554">
          <cell r="B554" t="str">
            <v>LIT_248</v>
          </cell>
          <cell r="H554" t="str">
            <v>ZTE</v>
          </cell>
        </row>
        <row r="555">
          <cell r="B555" t="str">
            <v>LIT_276</v>
          </cell>
          <cell r="H555" t="str">
            <v>ZTE</v>
          </cell>
        </row>
        <row r="556">
          <cell r="B556" t="str">
            <v>LIT_851</v>
          </cell>
          <cell r="H556" t="str">
            <v>ZTE</v>
          </cell>
        </row>
        <row r="557">
          <cell r="B557" t="str">
            <v>CTR_599</v>
          </cell>
          <cell r="H557" t="str">
            <v>ZTE</v>
          </cell>
        </row>
        <row r="558">
          <cell r="B558" t="str">
            <v>LIT_576</v>
          </cell>
          <cell r="H558" t="str">
            <v>ZTE</v>
          </cell>
        </row>
        <row r="559">
          <cell r="B559" t="str">
            <v>LIT_432</v>
          </cell>
          <cell r="H559" t="str">
            <v>ZTE</v>
          </cell>
        </row>
        <row r="560">
          <cell r="B560" t="str">
            <v>NRO_021</v>
          </cell>
          <cell r="H560" t="str">
            <v>NOKIA</v>
          </cell>
        </row>
        <row r="561">
          <cell r="B561" t="str">
            <v>LIT_619</v>
          </cell>
          <cell r="H561" t="str">
            <v>ZTE</v>
          </cell>
        </row>
        <row r="562">
          <cell r="B562" t="str">
            <v>LIT_210</v>
          </cell>
          <cell r="H562" t="str">
            <v>ZTE</v>
          </cell>
        </row>
        <row r="563">
          <cell r="B563" t="str">
            <v>LIT_376</v>
          </cell>
          <cell r="H563" t="str">
            <v>ZTE</v>
          </cell>
        </row>
        <row r="564">
          <cell r="B564" t="str">
            <v>NRO_044</v>
          </cell>
          <cell r="H564" t="str">
            <v>NOKIA</v>
          </cell>
        </row>
        <row r="565">
          <cell r="B565" t="str">
            <v>LIT_652</v>
          </cell>
          <cell r="H565" t="str">
            <v>ZTE</v>
          </cell>
        </row>
        <row r="566">
          <cell r="B566" t="str">
            <v>LIT_010</v>
          </cell>
          <cell r="H566" t="str">
            <v>ZTE</v>
          </cell>
        </row>
        <row r="567">
          <cell r="B567" t="str">
            <v>NRO_218</v>
          </cell>
          <cell r="H567" t="str">
            <v>NOKIA</v>
          </cell>
        </row>
        <row r="568">
          <cell r="B568" t="str">
            <v>LIT_224</v>
          </cell>
          <cell r="H568" t="str">
            <v>ZTE</v>
          </cell>
        </row>
        <row r="569">
          <cell r="B569" t="str">
            <v>LIT_837</v>
          </cell>
          <cell r="H569" t="str">
            <v>ZTE</v>
          </cell>
        </row>
        <row r="570">
          <cell r="B570" t="str">
            <v>LIT_671</v>
          </cell>
          <cell r="H570" t="str">
            <v>ZTE</v>
          </cell>
        </row>
        <row r="571">
          <cell r="B571" t="str">
            <v>CTR_097</v>
          </cell>
          <cell r="H571" t="str">
            <v>NOKIA</v>
          </cell>
        </row>
        <row r="572">
          <cell r="B572" t="str">
            <v>NRD_059</v>
          </cell>
          <cell r="H572" t="str">
            <v>NOKIA</v>
          </cell>
        </row>
        <row r="573">
          <cell r="B573" t="str">
            <v>NRO_233</v>
          </cell>
          <cell r="H573" t="str">
            <v>NOKIA</v>
          </cell>
        </row>
        <row r="574">
          <cell r="B574" t="str">
            <v>NRO_236</v>
          </cell>
          <cell r="H574" t="str">
            <v>NOKIA</v>
          </cell>
        </row>
        <row r="575">
          <cell r="B575" t="str">
            <v>CTR_276</v>
          </cell>
          <cell r="H575" t="str">
            <v>ZTE</v>
          </cell>
        </row>
        <row r="576">
          <cell r="B576" t="str">
            <v>ADM_144</v>
          </cell>
          <cell r="H576" t="str">
            <v>NOKIA</v>
          </cell>
        </row>
        <row r="577">
          <cell r="B577" t="str">
            <v>LIT_751</v>
          </cell>
          <cell r="H577" t="str">
            <v>ZTE</v>
          </cell>
        </row>
        <row r="578">
          <cell r="B578" t="str">
            <v>EXN_002</v>
          </cell>
          <cell r="H578" t="str">
            <v>Huawei</v>
          </cell>
        </row>
        <row r="579">
          <cell r="B579" t="str">
            <v>EST_042</v>
          </cell>
          <cell r="H579" t="str">
            <v>NOKIA</v>
          </cell>
        </row>
        <row r="580">
          <cell r="B580" t="str">
            <v>NRO_231</v>
          </cell>
          <cell r="H580" t="str">
            <v>NOKIA</v>
          </cell>
        </row>
        <row r="581">
          <cell r="B581" t="str">
            <v>ADM_128</v>
          </cell>
          <cell r="H581" t="str">
            <v>NOKIA</v>
          </cell>
        </row>
        <row r="582">
          <cell r="B582" t="str">
            <v>LIT_444</v>
          </cell>
          <cell r="H582" t="str">
            <v>ZTE</v>
          </cell>
        </row>
        <row r="583">
          <cell r="B583" t="str">
            <v>CTR_546</v>
          </cell>
          <cell r="H583" t="str">
            <v>NOKIA</v>
          </cell>
        </row>
        <row r="584">
          <cell r="B584" t="str">
            <v>EST_048</v>
          </cell>
          <cell r="H584" t="str">
            <v>NOKIA</v>
          </cell>
        </row>
        <row r="585">
          <cell r="B585" t="str">
            <v>SUO_165</v>
          </cell>
          <cell r="H585" t="str">
            <v>NOKIA</v>
          </cell>
        </row>
        <row r="586">
          <cell r="B586" t="str">
            <v>CTR_547</v>
          </cell>
          <cell r="H586" t="str">
            <v>NOKIA</v>
          </cell>
        </row>
        <row r="587">
          <cell r="B587" t="str">
            <v>SUO_230</v>
          </cell>
          <cell r="H587" t="str">
            <v>Huawei</v>
          </cell>
        </row>
        <row r="588">
          <cell r="B588" t="str">
            <v>SUO_006</v>
          </cell>
          <cell r="H588" t="str">
            <v>Huawei</v>
          </cell>
        </row>
        <row r="589">
          <cell r="B589" t="str">
            <v>SUO_125</v>
          </cell>
          <cell r="H589" t="str">
            <v>Huawei</v>
          </cell>
        </row>
        <row r="590">
          <cell r="B590" t="str">
            <v>OST_224</v>
          </cell>
          <cell r="H590" t="str">
            <v>NOKIA</v>
          </cell>
        </row>
        <row r="591">
          <cell r="B591" t="str">
            <v>EST_041</v>
          </cell>
          <cell r="H591" t="str">
            <v>NOKIA</v>
          </cell>
        </row>
        <row r="592">
          <cell r="B592" t="str">
            <v>ADM_075</v>
          </cell>
          <cell r="H592" t="str">
            <v>NOKIA</v>
          </cell>
        </row>
        <row r="593">
          <cell r="B593" t="str">
            <v>SUD_003</v>
          </cell>
          <cell r="H593" t="str">
            <v>NOKIA</v>
          </cell>
        </row>
        <row r="594">
          <cell r="B594" t="str">
            <v>SUD_069</v>
          </cell>
          <cell r="H594" t="str">
            <v>NOKIA</v>
          </cell>
        </row>
        <row r="595">
          <cell r="B595" t="str">
            <v>OST_262</v>
          </cell>
          <cell r="H595" t="str">
            <v>NOKIA</v>
          </cell>
        </row>
        <row r="596">
          <cell r="B596" t="str">
            <v>SUO_220</v>
          </cell>
          <cell r="H596" t="str">
            <v>Huawei</v>
          </cell>
        </row>
        <row r="597">
          <cell r="B597" t="str">
            <v>NRD_088</v>
          </cell>
          <cell r="H597" t="str">
            <v>Huawei</v>
          </cell>
        </row>
        <row r="598">
          <cell r="B598" t="str">
            <v>OST_082</v>
          </cell>
          <cell r="H598" t="str">
            <v>Huawei</v>
          </cell>
        </row>
        <row r="599">
          <cell r="B599" t="str">
            <v>EST_014</v>
          </cell>
          <cell r="H599" t="str">
            <v>NOKIA</v>
          </cell>
        </row>
        <row r="600">
          <cell r="B600" t="str">
            <v>EXN_100</v>
          </cell>
          <cell r="H600" t="str">
            <v>NOKIA</v>
          </cell>
        </row>
        <row r="601">
          <cell r="B601" t="str">
            <v>CTR_181</v>
          </cell>
          <cell r="H601" t="str">
            <v>NOKIA</v>
          </cell>
        </row>
        <row r="602">
          <cell r="B602" t="str">
            <v>CTR_805</v>
          </cell>
          <cell r="H602" t="str">
            <v>ZTE</v>
          </cell>
        </row>
        <row r="603">
          <cell r="B603" t="str">
            <v>ADM_008</v>
          </cell>
          <cell r="H603" t="str">
            <v>NOKIA</v>
          </cell>
        </row>
        <row r="604">
          <cell r="B604" t="str">
            <v>OST_089</v>
          </cell>
          <cell r="H604" t="str">
            <v>NOKIA</v>
          </cell>
        </row>
        <row r="605">
          <cell r="B605" t="str">
            <v>OST_143</v>
          </cell>
          <cell r="H605" t="str">
            <v>NOKIA</v>
          </cell>
        </row>
        <row r="606">
          <cell r="B606" t="str">
            <v>OST_182</v>
          </cell>
          <cell r="H606" t="str">
            <v>NOKIA</v>
          </cell>
        </row>
        <row r="607">
          <cell r="B607" t="str">
            <v>OST_038</v>
          </cell>
          <cell r="H607" t="str">
            <v>NOKIA</v>
          </cell>
        </row>
        <row r="608">
          <cell r="B608" t="str">
            <v>OST_026</v>
          </cell>
          <cell r="H608" t="str">
            <v>NOKIA</v>
          </cell>
        </row>
        <row r="609">
          <cell r="B609" t="str">
            <v>CTR_838</v>
          </cell>
          <cell r="H609" t="str">
            <v>ZTE</v>
          </cell>
        </row>
        <row r="610">
          <cell r="B610" t="str">
            <v>SUD_015</v>
          </cell>
          <cell r="H610" t="str">
            <v>ZTE</v>
          </cell>
        </row>
        <row r="611">
          <cell r="B611" t="str">
            <v>CTR_409</v>
          </cell>
          <cell r="H611" t="str">
            <v>ZTE</v>
          </cell>
        </row>
        <row r="612">
          <cell r="B612" t="str">
            <v>CTR_563</v>
          </cell>
          <cell r="H612" t="str">
            <v>ZTE</v>
          </cell>
        </row>
        <row r="613">
          <cell r="B613" t="str">
            <v>LIT_062</v>
          </cell>
          <cell r="H613" t="str">
            <v>ZTE</v>
          </cell>
        </row>
        <row r="614">
          <cell r="B614" t="str">
            <v>LIT_648</v>
          </cell>
          <cell r="H614" t="str">
            <v>ZTE</v>
          </cell>
        </row>
        <row r="615">
          <cell r="B615" t="str">
            <v>SUO_216</v>
          </cell>
          <cell r="H615" t="str">
            <v>Huawei</v>
          </cell>
        </row>
        <row r="616">
          <cell r="B616" t="str">
            <v>SUO_222</v>
          </cell>
          <cell r="H616" t="str">
            <v>Huawei</v>
          </cell>
        </row>
        <row r="617">
          <cell r="B617" t="str">
            <v>CTR_947</v>
          </cell>
          <cell r="H617" t="str">
            <v>ZTE</v>
          </cell>
        </row>
        <row r="618">
          <cell r="B618" t="str">
            <v>CTR_941</v>
          </cell>
          <cell r="H618" t="str">
            <v>ZTE</v>
          </cell>
        </row>
        <row r="619">
          <cell r="B619" t="str">
            <v>EXN_174</v>
          </cell>
          <cell r="H619" t="str">
            <v>NOKIA</v>
          </cell>
        </row>
        <row r="620">
          <cell r="B620" t="str">
            <v>LIT_067</v>
          </cell>
          <cell r="H620" t="str">
            <v>ZTE</v>
          </cell>
        </row>
        <row r="621">
          <cell r="B621" t="str">
            <v>ADM_007</v>
          </cell>
          <cell r="H621" t="str">
            <v>Huawei</v>
          </cell>
        </row>
        <row r="622">
          <cell r="B622" t="str">
            <v>EXN_084</v>
          </cell>
          <cell r="H622" t="str">
            <v>Huawei</v>
          </cell>
        </row>
        <row r="623">
          <cell r="B623" t="str">
            <v>LIT_528</v>
          </cell>
          <cell r="H623" t="str">
            <v>ZTE</v>
          </cell>
        </row>
        <row r="624">
          <cell r="B624" t="str">
            <v>SUO_111</v>
          </cell>
          <cell r="H624" t="str">
            <v>Huawei</v>
          </cell>
        </row>
        <row r="625">
          <cell r="B625" t="str">
            <v>LIT_336</v>
          </cell>
          <cell r="H625" t="str">
            <v>ZTE</v>
          </cell>
        </row>
        <row r="626">
          <cell r="B626" t="str">
            <v>CTR_069</v>
          </cell>
          <cell r="H626" t="str">
            <v>ZTE</v>
          </cell>
        </row>
        <row r="627">
          <cell r="B627" t="str">
            <v>CTR_188</v>
          </cell>
          <cell r="H627" t="str">
            <v>NOKIA</v>
          </cell>
        </row>
        <row r="628">
          <cell r="B628" t="str">
            <v>SUD_014</v>
          </cell>
          <cell r="H628" t="str">
            <v>ZTE</v>
          </cell>
        </row>
        <row r="629">
          <cell r="B629" t="str">
            <v>OST_239</v>
          </cell>
          <cell r="H629" t="str">
            <v>Huawei</v>
          </cell>
        </row>
        <row r="630">
          <cell r="B630" t="str">
            <v>ADM_048</v>
          </cell>
          <cell r="H630" t="str">
            <v>Huawei</v>
          </cell>
        </row>
        <row r="631">
          <cell r="B631" t="str">
            <v>LIT_083</v>
          </cell>
          <cell r="H631" t="str">
            <v>ZTE</v>
          </cell>
        </row>
        <row r="632">
          <cell r="B632" t="str">
            <v>EXN_241</v>
          </cell>
          <cell r="H632" t="str">
            <v>Huawei</v>
          </cell>
        </row>
        <row r="633">
          <cell r="B633" t="str">
            <v>OST_215</v>
          </cell>
          <cell r="H633" t="str">
            <v>NOKIA</v>
          </cell>
        </row>
        <row r="634">
          <cell r="B634" t="str">
            <v>NRO_128</v>
          </cell>
          <cell r="H634" t="str">
            <v>Huawei</v>
          </cell>
        </row>
        <row r="635">
          <cell r="B635" t="str">
            <v>EST_197</v>
          </cell>
          <cell r="H635" t="str">
            <v>ZTE</v>
          </cell>
        </row>
        <row r="636">
          <cell r="B636" t="str">
            <v>SUD_172</v>
          </cell>
          <cell r="H636" t="str">
            <v>ZTE</v>
          </cell>
        </row>
        <row r="637">
          <cell r="B637" t="str">
            <v>SUD_191</v>
          </cell>
          <cell r="H637" t="str">
            <v>ZTE</v>
          </cell>
        </row>
        <row r="638">
          <cell r="B638" t="str">
            <v>NRD_040</v>
          </cell>
          <cell r="H638" t="str">
            <v>Huawei</v>
          </cell>
        </row>
        <row r="639">
          <cell r="B639" t="str">
            <v>NRD_083</v>
          </cell>
          <cell r="H639" t="str">
            <v>Huawei</v>
          </cell>
        </row>
        <row r="640">
          <cell r="B640" t="str">
            <v>EXN_167</v>
          </cell>
          <cell r="H640" t="str">
            <v>NOKIA</v>
          </cell>
        </row>
        <row r="641">
          <cell r="B641" t="str">
            <v>NRD_146</v>
          </cell>
          <cell r="H641" t="str">
            <v>Huawei</v>
          </cell>
        </row>
        <row r="642">
          <cell r="B642" t="str">
            <v>EXN_114</v>
          </cell>
          <cell r="H642" t="str">
            <v>Huawei</v>
          </cell>
        </row>
        <row r="643">
          <cell r="B643" t="str">
            <v>EXN_012</v>
          </cell>
          <cell r="H643" t="str">
            <v>NOKIA</v>
          </cell>
        </row>
        <row r="644">
          <cell r="B644" t="str">
            <v>LIT_844</v>
          </cell>
          <cell r="H644" t="str">
            <v>ZTE</v>
          </cell>
        </row>
        <row r="645">
          <cell r="B645" t="str">
            <v>CTR_735</v>
          </cell>
          <cell r="H645" t="str">
            <v>ZTE</v>
          </cell>
        </row>
        <row r="646">
          <cell r="B646" t="str">
            <v>LIT_287</v>
          </cell>
          <cell r="H646" t="str">
            <v>ZTE</v>
          </cell>
        </row>
        <row r="647">
          <cell r="B647" t="str">
            <v>EXN_196</v>
          </cell>
          <cell r="H647" t="str">
            <v>Huawei</v>
          </cell>
        </row>
        <row r="648">
          <cell r="B648" t="str">
            <v>LIT_647</v>
          </cell>
          <cell r="H648" t="str">
            <v>ZTE</v>
          </cell>
        </row>
        <row r="649">
          <cell r="B649" t="str">
            <v>LIT_712</v>
          </cell>
          <cell r="H649" t="str">
            <v>ZTE</v>
          </cell>
        </row>
        <row r="650">
          <cell r="B650" t="str">
            <v>LIT_713</v>
          </cell>
          <cell r="H650" t="str">
            <v>ZTE</v>
          </cell>
        </row>
        <row r="651">
          <cell r="B651" t="str">
            <v>CTR_660</v>
          </cell>
          <cell r="H651" t="str">
            <v>ZTE</v>
          </cell>
        </row>
        <row r="652">
          <cell r="B652" t="str">
            <v>CTR_680</v>
          </cell>
          <cell r="H652" t="str">
            <v>ZTE</v>
          </cell>
        </row>
        <row r="653">
          <cell r="B653" t="str">
            <v>LIT_611</v>
          </cell>
          <cell r="H653" t="str">
            <v>ZTE</v>
          </cell>
        </row>
        <row r="654">
          <cell r="B654" t="str">
            <v>LIT_657</v>
          </cell>
          <cell r="H654" t="str">
            <v>ZTE</v>
          </cell>
        </row>
        <row r="655">
          <cell r="B655" t="str">
            <v>CTR_875</v>
          </cell>
          <cell r="H655" t="str">
            <v>ZTE</v>
          </cell>
        </row>
        <row r="656">
          <cell r="B656" t="str">
            <v>CTR_951</v>
          </cell>
          <cell r="H656" t="str">
            <v>ZTE</v>
          </cell>
        </row>
        <row r="657">
          <cell r="B657" t="str">
            <v>EXN_136</v>
          </cell>
          <cell r="H657" t="str">
            <v>NOKIA</v>
          </cell>
        </row>
        <row r="658">
          <cell r="B658" t="str">
            <v>CTR_659</v>
          </cell>
          <cell r="H658" t="str">
            <v>ZTE</v>
          </cell>
        </row>
        <row r="659">
          <cell r="B659" t="str">
            <v>CTR_953</v>
          </cell>
          <cell r="H659" t="str">
            <v>ZTE</v>
          </cell>
        </row>
        <row r="660">
          <cell r="B660" t="str">
            <v>CTR_872</v>
          </cell>
          <cell r="H660" t="str">
            <v>ZTE</v>
          </cell>
        </row>
        <row r="661">
          <cell r="B661" t="str">
            <v>CTR_866</v>
          </cell>
          <cell r="H661" t="str">
            <v>ZTE</v>
          </cell>
        </row>
        <row r="662">
          <cell r="B662" t="str">
            <v>SUD_083</v>
          </cell>
          <cell r="H662" t="str">
            <v>ZTE</v>
          </cell>
        </row>
        <row r="663">
          <cell r="B663" t="str">
            <v>OST_232</v>
          </cell>
          <cell r="H663" t="str">
            <v>Huawei</v>
          </cell>
        </row>
        <row r="664">
          <cell r="B664" t="str">
            <v>CTR_711</v>
          </cell>
          <cell r="H664" t="str">
            <v>ZTE</v>
          </cell>
        </row>
        <row r="665">
          <cell r="B665" t="str">
            <v>CTR_031</v>
          </cell>
          <cell r="H665" t="str">
            <v>ZTE</v>
          </cell>
        </row>
        <row r="666">
          <cell r="B666" t="str">
            <v>SUD_097</v>
          </cell>
          <cell r="H666" t="str">
            <v>ZTE</v>
          </cell>
        </row>
        <row r="667">
          <cell r="B667" t="str">
            <v>CTR_702</v>
          </cell>
          <cell r="H667" t="str">
            <v>ZTE</v>
          </cell>
        </row>
        <row r="668">
          <cell r="B668" t="str">
            <v>LIT_358</v>
          </cell>
          <cell r="H668" t="str">
            <v>ZTE</v>
          </cell>
        </row>
        <row r="669">
          <cell r="B669" t="str">
            <v>LIT_014</v>
          </cell>
          <cell r="H669" t="str">
            <v>ZTE</v>
          </cell>
        </row>
        <row r="670">
          <cell r="B670" t="str">
            <v>CTR_395</v>
          </cell>
          <cell r="H670" t="str">
            <v>ZTE</v>
          </cell>
        </row>
        <row r="671">
          <cell r="B671" t="str">
            <v>CTR_922</v>
          </cell>
          <cell r="H671" t="str">
            <v>ZTE</v>
          </cell>
        </row>
        <row r="672">
          <cell r="B672" t="str">
            <v>LIT_023</v>
          </cell>
          <cell r="H672" t="str">
            <v>ZTE</v>
          </cell>
        </row>
        <row r="673">
          <cell r="B673" t="str">
            <v>CTR_692</v>
          </cell>
          <cell r="H673" t="str">
            <v>ZTE</v>
          </cell>
        </row>
        <row r="674">
          <cell r="B674" t="str">
            <v>CTR_940</v>
          </cell>
          <cell r="H674" t="str">
            <v>ZTE</v>
          </cell>
        </row>
        <row r="675">
          <cell r="B675" t="str">
            <v>CTR_950</v>
          </cell>
          <cell r="H675" t="str">
            <v>ZTE</v>
          </cell>
        </row>
        <row r="676">
          <cell r="B676" t="str">
            <v>CTR_559</v>
          </cell>
          <cell r="H676" t="str">
            <v>ZTE</v>
          </cell>
        </row>
        <row r="677">
          <cell r="B677" t="str">
            <v>CTR_942</v>
          </cell>
          <cell r="H677" t="str">
            <v>ZTE</v>
          </cell>
        </row>
        <row r="678">
          <cell r="B678" t="str">
            <v>CTR_434</v>
          </cell>
          <cell r="H678" t="str">
            <v>NOKIA</v>
          </cell>
        </row>
        <row r="679">
          <cell r="B679" t="str">
            <v>CTR_874</v>
          </cell>
          <cell r="H679" t="str">
            <v>ZTE</v>
          </cell>
        </row>
        <row r="680">
          <cell r="B680" t="str">
            <v>OST_101</v>
          </cell>
          <cell r="H680" t="str">
            <v>Huawei</v>
          </cell>
        </row>
        <row r="681">
          <cell r="B681" t="str">
            <v>OST_205</v>
          </cell>
          <cell r="H681" t="str">
            <v>NOKIA</v>
          </cell>
        </row>
        <row r="682">
          <cell r="B682" t="str">
            <v>CTR_937</v>
          </cell>
          <cell r="H682" t="str">
            <v>ZTE</v>
          </cell>
        </row>
        <row r="683">
          <cell r="B683" t="str">
            <v>CTR_655</v>
          </cell>
          <cell r="H683" t="str">
            <v>ZTE</v>
          </cell>
        </row>
        <row r="684">
          <cell r="B684" t="str">
            <v>LIT_678</v>
          </cell>
          <cell r="H684" t="str">
            <v>ZTE</v>
          </cell>
        </row>
        <row r="685">
          <cell r="B685" t="str">
            <v>NRD_054</v>
          </cell>
          <cell r="H685" t="str">
            <v>Huawei</v>
          </cell>
        </row>
        <row r="686">
          <cell r="B686" t="str">
            <v>LIT_790</v>
          </cell>
          <cell r="H686" t="str">
            <v>ZTE</v>
          </cell>
        </row>
        <row r="687">
          <cell r="B687" t="str">
            <v>CTR_729</v>
          </cell>
          <cell r="H687" t="str">
            <v>ZTE</v>
          </cell>
        </row>
        <row r="688">
          <cell r="B688" t="str">
            <v>LIT_748</v>
          </cell>
          <cell r="H688" t="str">
            <v>ZTE</v>
          </cell>
        </row>
        <row r="689">
          <cell r="B689" t="str">
            <v>ADM_151</v>
          </cell>
          <cell r="H689" t="str">
            <v>Huawei</v>
          </cell>
        </row>
        <row r="690">
          <cell r="B690" t="str">
            <v>CTR_098</v>
          </cell>
          <cell r="H690" t="str">
            <v>NOKIA</v>
          </cell>
        </row>
        <row r="691">
          <cell r="B691" t="str">
            <v>LIT_082</v>
          </cell>
          <cell r="H691" t="str">
            <v>ZTE</v>
          </cell>
        </row>
        <row r="692">
          <cell r="B692" t="str">
            <v>CTR_209</v>
          </cell>
          <cell r="H692" t="str">
            <v>ZTE</v>
          </cell>
        </row>
        <row r="693">
          <cell r="B693" t="str">
            <v>CTR_662</v>
          </cell>
          <cell r="H693" t="str">
            <v>ZTE</v>
          </cell>
        </row>
        <row r="694">
          <cell r="B694" t="str">
            <v>LIT_527</v>
          </cell>
          <cell r="H694" t="str">
            <v>ZTE</v>
          </cell>
        </row>
        <row r="695">
          <cell r="B695" t="str">
            <v>CTR_721</v>
          </cell>
          <cell r="H695" t="str">
            <v>ZTE</v>
          </cell>
        </row>
        <row r="696">
          <cell r="B696" t="str">
            <v>CTR_882</v>
          </cell>
          <cell r="H696" t="str">
            <v>ZTE</v>
          </cell>
        </row>
        <row r="697">
          <cell r="B697" t="str">
            <v>LIT_340</v>
          </cell>
          <cell r="H697" t="str">
            <v>ZTE</v>
          </cell>
        </row>
        <row r="698">
          <cell r="B698" t="str">
            <v>LIT_339</v>
          </cell>
          <cell r="H698" t="str">
            <v>ZTE</v>
          </cell>
        </row>
        <row r="699">
          <cell r="B699" t="str">
            <v>CTR_543</v>
          </cell>
          <cell r="H699" t="str">
            <v>ZTE</v>
          </cell>
        </row>
        <row r="700">
          <cell r="B700" t="str">
            <v>CTR_385</v>
          </cell>
          <cell r="H700" t="str">
            <v>NOKIA</v>
          </cell>
        </row>
        <row r="701">
          <cell r="B701" t="str">
            <v>LIT_548</v>
          </cell>
          <cell r="H701" t="str">
            <v>ZTE</v>
          </cell>
        </row>
        <row r="702">
          <cell r="B702" t="str">
            <v>LIT_183</v>
          </cell>
          <cell r="H702" t="str">
            <v>ZTE</v>
          </cell>
        </row>
        <row r="703">
          <cell r="B703" t="str">
            <v>LIT_198</v>
          </cell>
          <cell r="H703" t="str">
            <v>ZTE</v>
          </cell>
        </row>
        <row r="704">
          <cell r="B704" t="str">
            <v>CTR_552</v>
          </cell>
          <cell r="H704" t="str">
            <v>ZTE</v>
          </cell>
        </row>
        <row r="705">
          <cell r="B705" t="str">
            <v>ADM_055</v>
          </cell>
          <cell r="H705" t="str">
            <v>NOKIA</v>
          </cell>
        </row>
        <row r="706">
          <cell r="B706" t="str">
            <v>SUD_111</v>
          </cell>
          <cell r="H706" t="str">
            <v>ZTE</v>
          </cell>
        </row>
        <row r="707">
          <cell r="B707" t="str">
            <v>SUD_124</v>
          </cell>
          <cell r="H707" t="str">
            <v>ZTE</v>
          </cell>
        </row>
        <row r="708">
          <cell r="B708" t="str">
            <v>SUD_160</v>
          </cell>
          <cell r="H708" t="str">
            <v>NOKIA</v>
          </cell>
        </row>
        <row r="709">
          <cell r="B709" t="str">
            <v>LIT_250</v>
          </cell>
          <cell r="H709" t="str">
            <v>ZTE</v>
          </cell>
        </row>
        <row r="710">
          <cell r="B710" t="str">
            <v>SUO_228</v>
          </cell>
          <cell r="H710" t="str">
            <v>Huawei</v>
          </cell>
        </row>
        <row r="711">
          <cell r="B711" t="str">
            <v>EXN_236</v>
          </cell>
          <cell r="H711" t="str">
            <v>Huawei</v>
          </cell>
        </row>
        <row r="712">
          <cell r="B712" t="str">
            <v>LIT_008</v>
          </cell>
          <cell r="H712" t="str">
            <v>ZTE</v>
          </cell>
        </row>
        <row r="713">
          <cell r="B713" t="str">
            <v>LIT_381</v>
          </cell>
          <cell r="H713" t="str">
            <v>ZTE</v>
          </cell>
        </row>
        <row r="714">
          <cell r="B714" t="str">
            <v>LIT_477</v>
          </cell>
          <cell r="H714" t="str">
            <v>ZTE</v>
          </cell>
        </row>
        <row r="715">
          <cell r="B715" t="str">
            <v>LIT_382</v>
          </cell>
          <cell r="H715" t="str">
            <v>ZTE</v>
          </cell>
        </row>
        <row r="716">
          <cell r="B716" t="str">
            <v>CTR_973</v>
          </cell>
          <cell r="H716" t="str">
            <v>ZTE</v>
          </cell>
        </row>
        <row r="717">
          <cell r="B717" t="str">
            <v>CTR_136</v>
          </cell>
          <cell r="H717" t="str">
            <v>ZTE</v>
          </cell>
        </row>
        <row r="718">
          <cell r="B718" t="str">
            <v>CTR_708</v>
          </cell>
          <cell r="H718" t="str">
            <v>ZTE</v>
          </cell>
        </row>
        <row r="719">
          <cell r="B719" t="str">
            <v>EXN_188</v>
          </cell>
          <cell r="H719" t="str">
            <v>Huawei</v>
          </cell>
        </row>
        <row r="720">
          <cell r="B720" t="str">
            <v>EXN_207</v>
          </cell>
          <cell r="H720" t="str">
            <v>NOKIA</v>
          </cell>
        </row>
        <row r="721">
          <cell r="B721" t="str">
            <v>CTR_698</v>
          </cell>
          <cell r="H721" t="str">
            <v>ZTE</v>
          </cell>
        </row>
        <row r="722">
          <cell r="B722" t="str">
            <v>LIT_615</v>
          </cell>
          <cell r="H722" t="str">
            <v>ZTE</v>
          </cell>
        </row>
        <row r="723">
          <cell r="B723" t="str">
            <v>LIT_614</v>
          </cell>
          <cell r="H723" t="str">
            <v>ZTE</v>
          </cell>
        </row>
        <row r="724">
          <cell r="B724" t="str">
            <v>CTR_773</v>
          </cell>
          <cell r="H724" t="str">
            <v>ZTE</v>
          </cell>
        </row>
        <row r="725">
          <cell r="B725" t="str">
            <v>CTR_478</v>
          </cell>
          <cell r="H725" t="str">
            <v>ZTE</v>
          </cell>
        </row>
        <row r="726">
          <cell r="B726" t="str">
            <v>CTR_477</v>
          </cell>
          <cell r="H726" t="str">
            <v>ZTE</v>
          </cell>
        </row>
        <row r="727">
          <cell r="B727" t="str">
            <v>LIT_426</v>
          </cell>
          <cell r="H727" t="str">
            <v>ZTE</v>
          </cell>
        </row>
        <row r="728">
          <cell r="B728" t="str">
            <v>LIT_427</v>
          </cell>
          <cell r="H728" t="str">
            <v>ZTE</v>
          </cell>
        </row>
        <row r="729">
          <cell r="B729" t="str">
            <v>SUD_264</v>
          </cell>
          <cell r="H729" t="str">
            <v>ZTE</v>
          </cell>
        </row>
        <row r="730">
          <cell r="B730" t="str">
            <v>LIT_653</v>
          </cell>
          <cell r="H730" t="str">
            <v>ZTE</v>
          </cell>
        </row>
        <row r="731">
          <cell r="B731" t="str">
            <v>LIT_697</v>
          </cell>
          <cell r="H731" t="str">
            <v>ZTE</v>
          </cell>
        </row>
        <row r="732">
          <cell r="B732" t="str">
            <v>CTR_199</v>
          </cell>
          <cell r="H732" t="str">
            <v>ZTE</v>
          </cell>
        </row>
        <row r="733">
          <cell r="B733" t="str">
            <v>LIT_731</v>
          </cell>
          <cell r="H733" t="str">
            <v>ZTE</v>
          </cell>
        </row>
        <row r="734">
          <cell r="B734" t="str">
            <v>LIT_202</v>
          </cell>
          <cell r="H734" t="str">
            <v>ZTE</v>
          </cell>
        </row>
        <row r="735">
          <cell r="B735" t="str">
            <v>CTR_716</v>
          </cell>
          <cell r="H735" t="str">
            <v>ZTE</v>
          </cell>
        </row>
        <row r="736">
          <cell r="B736" t="str">
            <v>CTR_274</v>
          </cell>
          <cell r="H736" t="str">
            <v>ZTE</v>
          </cell>
        </row>
        <row r="737">
          <cell r="B737" t="str">
            <v>NRD_260</v>
          </cell>
          <cell r="H737" t="str">
            <v>Huawei</v>
          </cell>
        </row>
        <row r="738">
          <cell r="B738" t="str">
            <v>LIT_525</v>
          </cell>
          <cell r="H738" t="str">
            <v>ZTE</v>
          </cell>
        </row>
        <row r="739">
          <cell r="B739" t="str">
            <v>SUO_237</v>
          </cell>
          <cell r="H739" t="str">
            <v>Huawei</v>
          </cell>
        </row>
        <row r="740">
          <cell r="B740" t="str">
            <v>LIT_725</v>
          </cell>
          <cell r="H740" t="str">
            <v>ZTE</v>
          </cell>
        </row>
        <row r="741">
          <cell r="B741" t="str">
            <v>LIT_726</v>
          </cell>
          <cell r="H741" t="str">
            <v>ZTE</v>
          </cell>
        </row>
        <row r="742">
          <cell r="B742" t="str">
            <v>LIT_582</v>
          </cell>
          <cell r="H742" t="str">
            <v>ZTE</v>
          </cell>
        </row>
        <row r="743">
          <cell r="B743" t="str">
            <v>ADM_156</v>
          </cell>
          <cell r="H743" t="str">
            <v>ZTE</v>
          </cell>
        </row>
        <row r="744">
          <cell r="B744" t="str">
            <v>LIT_742</v>
          </cell>
          <cell r="H744" t="str">
            <v>ZTE</v>
          </cell>
        </row>
        <row r="745">
          <cell r="B745" t="str">
            <v>CTR_657</v>
          </cell>
          <cell r="H745" t="str">
            <v>ZTE</v>
          </cell>
        </row>
        <row r="746">
          <cell r="B746" t="str">
            <v>NRD_137</v>
          </cell>
          <cell r="H746" t="str">
            <v>Huawei</v>
          </cell>
        </row>
        <row r="747">
          <cell r="B747" t="str">
            <v>CTR_646</v>
          </cell>
          <cell r="H747" t="str">
            <v>ZTE</v>
          </cell>
        </row>
        <row r="748">
          <cell r="B748" t="str">
            <v>LIT_703</v>
          </cell>
          <cell r="H748" t="str">
            <v>ZTE</v>
          </cell>
        </row>
        <row r="749">
          <cell r="B749" t="str">
            <v>EXN_115</v>
          </cell>
          <cell r="H749" t="str">
            <v>Huawei</v>
          </cell>
        </row>
        <row r="750">
          <cell r="B750" t="str">
            <v>NRO_122</v>
          </cell>
          <cell r="H750" t="str">
            <v>Huawei</v>
          </cell>
        </row>
        <row r="751">
          <cell r="B751" t="str">
            <v>LIT_736</v>
          </cell>
          <cell r="H751" t="str">
            <v>ZTE</v>
          </cell>
        </row>
        <row r="752">
          <cell r="B752" t="str">
            <v>LIT_185</v>
          </cell>
          <cell r="H752" t="str">
            <v>ZTE</v>
          </cell>
        </row>
        <row r="753">
          <cell r="B753" t="str">
            <v>CTR_597</v>
          </cell>
          <cell r="H753" t="str">
            <v>ZTE</v>
          </cell>
        </row>
        <row r="754">
          <cell r="B754" t="str">
            <v>CTR_100</v>
          </cell>
          <cell r="H754" t="str">
            <v>ZTE</v>
          </cell>
        </row>
        <row r="755">
          <cell r="B755" t="str">
            <v>EXN_238</v>
          </cell>
          <cell r="H755" t="str">
            <v>Huawei</v>
          </cell>
        </row>
        <row r="756">
          <cell r="B756" t="str">
            <v>LIT_617</v>
          </cell>
          <cell r="H756" t="str">
            <v>ZTE</v>
          </cell>
        </row>
        <row r="757">
          <cell r="B757" t="str">
            <v>EST_076</v>
          </cell>
          <cell r="H757" t="str">
            <v>NOKIA</v>
          </cell>
        </row>
        <row r="758">
          <cell r="B758" t="str">
            <v>CTR_719</v>
          </cell>
          <cell r="H758" t="str">
            <v>ZTE</v>
          </cell>
        </row>
        <row r="759">
          <cell r="B759" t="str">
            <v>EST_131</v>
          </cell>
          <cell r="H759" t="str">
            <v>ZTE</v>
          </cell>
        </row>
        <row r="760">
          <cell r="B760" t="str">
            <v>CTR_380</v>
          </cell>
          <cell r="H760" t="str">
            <v>ZTE</v>
          </cell>
        </row>
        <row r="761">
          <cell r="B761" t="str">
            <v>EST_028</v>
          </cell>
          <cell r="H761" t="str">
            <v>NOKIA</v>
          </cell>
        </row>
        <row r="762">
          <cell r="B762" t="str">
            <v>LIT_626</v>
          </cell>
          <cell r="H762" t="str">
            <v>ZTE</v>
          </cell>
        </row>
        <row r="763">
          <cell r="B763" t="str">
            <v>CTR_379</v>
          </cell>
          <cell r="H763" t="str">
            <v>ZTE</v>
          </cell>
        </row>
        <row r="764">
          <cell r="B764" t="str">
            <v>CTR_724</v>
          </cell>
          <cell r="H764" t="str">
            <v>ZTE</v>
          </cell>
        </row>
        <row r="765">
          <cell r="B765" t="str">
            <v>ADM_164</v>
          </cell>
          <cell r="H765" t="str">
            <v>Huawei</v>
          </cell>
        </row>
        <row r="766">
          <cell r="B766" t="str">
            <v>SUD_103</v>
          </cell>
          <cell r="H766" t="str">
            <v>ZTE</v>
          </cell>
        </row>
        <row r="767">
          <cell r="B767" t="str">
            <v>LIT_705</v>
          </cell>
          <cell r="H767" t="str">
            <v>ZTE</v>
          </cell>
        </row>
        <row r="768">
          <cell r="B768" t="str">
            <v>SUD_090</v>
          </cell>
          <cell r="H768" t="str">
            <v>ZTE</v>
          </cell>
        </row>
        <row r="769">
          <cell r="B769" t="str">
            <v>OST_123</v>
          </cell>
          <cell r="H769" t="str">
            <v>Huawei</v>
          </cell>
        </row>
        <row r="770">
          <cell r="B770" t="str">
            <v>LIT_651</v>
          </cell>
          <cell r="H770" t="str">
            <v>ZTE</v>
          </cell>
        </row>
        <row r="771">
          <cell r="B771" t="str">
            <v>EXN_217</v>
          </cell>
          <cell r="H771" t="str">
            <v>Huawei</v>
          </cell>
        </row>
        <row r="772">
          <cell r="B772" t="str">
            <v>SUD_026</v>
          </cell>
          <cell r="H772" t="str">
            <v>ZTE</v>
          </cell>
        </row>
        <row r="773">
          <cell r="B773" t="str">
            <v>SUO_131</v>
          </cell>
          <cell r="H773" t="str">
            <v>NOKIA</v>
          </cell>
        </row>
        <row r="774">
          <cell r="B774" t="str">
            <v>SUD_073</v>
          </cell>
          <cell r="H774" t="str">
            <v>ZTE</v>
          </cell>
        </row>
        <row r="775">
          <cell r="B775" t="str">
            <v>CTR_671</v>
          </cell>
          <cell r="H775" t="str">
            <v>ZTE</v>
          </cell>
        </row>
        <row r="776">
          <cell r="B776" t="str">
            <v>LIT_735</v>
          </cell>
          <cell r="H776" t="str">
            <v>ZTE</v>
          </cell>
        </row>
        <row r="777">
          <cell r="B777" t="str">
            <v>LIT_071</v>
          </cell>
          <cell r="H777" t="str">
            <v>ZTE</v>
          </cell>
        </row>
        <row r="778">
          <cell r="B778" t="str">
            <v>EXN_069</v>
          </cell>
          <cell r="H778" t="str">
            <v>Huawei</v>
          </cell>
        </row>
        <row r="779">
          <cell r="B779" t="str">
            <v>NRO_230</v>
          </cell>
          <cell r="H779" t="str">
            <v>NOKIA</v>
          </cell>
        </row>
        <row r="780">
          <cell r="B780" t="str">
            <v>NRO_064</v>
          </cell>
          <cell r="H780" t="str">
            <v>Huawei</v>
          </cell>
        </row>
        <row r="781">
          <cell r="B781" t="str">
            <v>NRO_244</v>
          </cell>
          <cell r="H781" t="str">
            <v>Huawei</v>
          </cell>
        </row>
        <row r="782">
          <cell r="B782" t="str">
            <v>LIT_392</v>
          </cell>
          <cell r="H782" t="str">
            <v>ZTE</v>
          </cell>
        </row>
        <row r="783">
          <cell r="B783" t="str">
            <v>LIT_021</v>
          </cell>
          <cell r="H783" t="str">
            <v>ZTE</v>
          </cell>
        </row>
        <row r="784">
          <cell r="B784" t="str">
            <v>EXN_182</v>
          </cell>
          <cell r="H784" t="str">
            <v>Huawei</v>
          </cell>
        </row>
        <row r="785">
          <cell r="B785" t="str">
            <v>OST_043</v>
          </cell>
          <cell r="H785" t="str">
            <v>Huawei</v>
          </cell>
        </row>
        <row r="786">
          <cell r="B786" t="str">
            <v>NRD_129</v>
          </cell>
          <cell r="H786" t="str">
            <v>NOKIA</v>
          </cell>
        </row>
        <row r="787">
          <cell r="B787" t="str">
            <v>CTR_672</v>
          </cell>
          <cell r="H787" t="str">
            <v>ZTE</v>
          </cell>
        </row>
        <row r="788">
          <cell r="B788" t="str">
            <v>ADM_004</v>
          </cell>
          <cell r="H788" t="str">
            <v>HUAWEI</v>
          </cell>
        </row>
        <row r="789">
          <cell r="B789" t="str">
            <v>CTR_837</v>
          </cell>
          <cell r="H789" t="str">
            <v>ZTE</v>
          </cell>
        </row>
        <row r="790">
          <cell r="B790" t="str">
            <v>LIT_761</v>
          </cell>
          <cell r="H790" t="str">
            <v>ZTE</v>
          </cell>
        </row>
        <row r="791">
          <cell r="B791" t="str">
            <v>EST_156</v>
          </cell>
          <cell r="H791" t="str">
            <v>ZTE</v>
          </cell>
        </row>
        <row r="792">
          <cell r="B792" t="str">
            <v>CTR_767</v>
          </cell>
          <cell r="H792" t="str">
            <v>ZTE</v>
          </cell>
        </row>
        <row r="793">
          <cell r="B793" t="str">
            <v>LIT_137</v>
          </cell>
          <cell r="H793" t="str">
            <v>ZTE</v>
          </cell>
        </row>
        <row r="794">
          <cell r="B794" t="str">
            <v>NRD_266</v>
          </cell>
          <cell r="H794" t="str">
            <v>Huawei</v>
          </cell>
        </row>
        <row r="795">
          <cell r="B795" t="str">
            <v>LIT_685</v>
          </cell>
          <cell r="H795" t="str">
            <v>ZTE</v>
          </cell>
        </row>
        <row r="796">
          <cell r="B796" t="str">
            <v>SUD_021</v>
          </cell>
          <cell r="H796" t="str">
            <v>ZTE</v>
          </cell>
        </row>
        <row r="797">
          <cell r="B797" t="str">
            <v>LIT_290</v>
          </cell>
          <cell r="H797" t="str">
            <v>ZTE</v>
          </cell>
        </row>
        <row r="798">
          <cell r="B798" t="str">
            <v>SUD_053</v>
          </cell>
          <cell r="H798" t="str">
            <v>ZTE</v>
          </cell>
        </row>
        <row r="799">
          <cell r="B799" t="str">
            <v>SUD_001</v>
          </cell>
          <cell r="H799" t="str">
            <v>ZTE</v>
          </cell>
        </row>
        <row r="800">
          <cell r="B800" t="str">
            <v>SUD_079</v>
          </cell>
          <cell r="H800" t="str">
            <v>ZTE</v>
          </cell>
        </row>
        <row r="801">
          <cell r="B801" t="str">
            <v>LIT_686</v>
          </cell>
          <cell r="H801" t="str">
            <v>ZTE</v>
          </cell>
        </row>
        <row r="802">
          <cell r="B802" t="str">
            <v>SUD_227</v>
          </cell>
          <cell r="H802" t="str">
            <v>ZTE</v>
          </cell>
        </row>
        <row r="803">
          <cell r="B803" t="str">
            <v>EXN_128</v>
          </cell>
          <cell r="H803" t="str">
            <v>NOKIA</v>
          </cell>
        </row>
        <row r="804">
          <cell r="B804" t="str">
            <v>LIT_116</v>
          </cell>
          <cell r="H804" t="str">
            <v>ZTE</v>
          </cell>
        </row>
        <row r="805">
          <cell r="B805" t="str">
            <v>CTR_848</v>
          </cell>
          <cell r="H805" t="str">
            <v>ZTE</v>
          </cell>
        </row>
        <row r="806">
          <cell r="B806" t="str">
            <v>CTR_911</v>
          </cell>
          <cell r="H806" t="str">
            <v>ZTE</v>
          </cell>
        </row>
        <row r="807">
          <cell r="B807" t="str">
            <v>EST_080</v>
          </cell>
          <cell r="H807" t="str">
            <v>ZTE</v>
          </cell>
        </row>
        <row r="808">
          <cell r="B808" t="str">
            <v>CTR_553</v>
          </cell>
          <cell r="H808" t="str">
            <v>ZTE</v>
          </cell>
        </row>
        <row r="809">
          <cell r="B809" t="str">
            <v>CTR_554</v>
          </cell>
          <cell r="H809" t="str">
            <v>ZTE</v>
          </cell>
        </row>
        <row r="810">
          <cell r="B810" t="str">
            <v>NRO_256</v>
          </cell>
          <cell r="H810" t="str">
            <v>NOKIA</v>
          </cell>
        </row>
        <row r="811">
          <cell r="B811" t="str">
            <v>NRO_134</v>
          </cell>
          <cell r="H811" t="str">
            <v>Huawei</v>
          </cell>
        </row>
        <row r="812">
          <cell r="B812" t="str">
            <v>EST_052</v>
          </cell>
          <cell r="H812" t="str">
            <v>ZTE</v>
          </cell>
        </row>
        <row r="813">
          <cell r="B813" t="str">
            <v>EXN_158</v>
          </cell>
          <cell r="H813" t="str">
            <v>Huawei</v>
          </cell>
        </row>
        <row r="814">
          <cell r="B814" t="str">
            <v>LIT_689</v>
          </cell>
          <cell r="H814" t="str">
            <v>ZTE</v>
          </cell>
        </row>
        <row r="815">
          <cell r="B815" t="str">
            <v>LIT_791</v>
          </cell>
          <cell r="H815" t="str">
            <v>ZTE</v>
          </cell>
        </row>
        <row r="816">
          <cell r="B816" t="str">
            <v>LIT_155</v>
          </cell>
          <cell r="H816" t="str">
            <v>ZTE</v>
          </cell>
        </row>
        <row r="817">
          <cell r="B817" t="str">
            <v>LIT_637</v>
          </cell>
          <cell r="H817" t="str">
            <v>ZTE</v>
          </cell>
        </row>
        <row r="818">
          <cell r="B818" t="str">
            <v>LIT_869</v>
          </cell>
          <cell r="H818" t="str">
            <v>ZTE</v>
          </cell>
        </row>
        <row r="819">
          <cell r="B819" t="str">
            <v>EXN_247</v>
          </cell>
          <cell r="H819" t="str">
            <v>Huawei</v>
          </cell>
        </row>
        <row r="820">
          <cell r="B820" t="str">
            <v>LIT_501</v>
          </cell>
          <cell r="H820" t="str">
            <v>NOKIA</v>
          </cell>
        </row>
        <row r="821">
          <cell r="B821" t="str">
            <v>NRD_162</v>
          </cell>
          <cell r="H821" t="str">
            <v>Huawei</v>
          </cell>
        </row>
        <row r="822">
          <cell r="B822" t="str">
            <v>EXN_091</v>
          </cell>
          <cell r="H822" t="str">
            <v>Huawei</v>
          </cell>
        </row>
        <row r="823">
          <cell r="B823" t="str">
            <v>LIT_107</v>
          </cell>
          <cell r="H823" t="str">
            <v>ZTE</v>
          </cell>
        </row>
        <row r="824">
          <cell r="B824" t="str">
            <v>SUO_003</v>
          </cell>
          <cell r="H824" t="str">
            <v>Huawei</v>
          </cell>
        </row>
        <row r="825">
          <cell r="B825" t="str">
            <v>NRD_013</v>
          </cell>
          <cell r="H825" t="str">
            <v>Huawei</v>
          </cell>
        </row>
        <row r="826">
          <cell r="B826" t="str">
            <v>NRD_096</v>
          </cell>
          <cell r="H826" t="str">
            <v>Huawei</v>
          </cell>
        </row>
        <row r="827">
          <cell r="B827" t="str">
            <v>NRD_133</v>
          </cell>
          <cell r="H827" t="str">
            <v>Huawei</v>
          </cell>
        </row>
        <row r="828">
          <cell r="B828" t="str">
            <v>NRD_147</v>
          </cell>
          <cell r="H828" t="str">
            <v>Huawei</v>
          </cell>
        </row>
        <row r="829">
          <cell r="B829" t="str">
            <v>NRD_009</v>
          </cell>
          <cell r="H829" t="str">
            <v>Huawei</v>
          </cell>
        </row>
        <row r="830">
          <cell r="B830" t="str">
            <v>LIT_314</v>
          </cell>
          <cell r="H830" t="str">
            <v>ZTE</v>
          </cell>
        </row>
        <row r="831">
          <cell r="B831" t="str">
            <v>SUD_010</v>
          </cell>
          <cell r="H831" t="str">
            <v>ZTE</v>
          </cell>
        </row>
        <row r="832">
          <cell r="B832" t="str">
            <v>NRD_262</v>
          </cell>
          <cell r="H832" t="str">
            <v>Huawei</v>
          </cell>
        </row>
        <row r="833">
          <cell r="B833" t="str">
            <v>NRO_121</v>
          </cell>
          <cell r="H833" t="str">
            <v>Huawei</v>
          </cell>
        </row>
        <row r="834">
          <cell r="B834" t="str">
            <v>NRD_145</v>
          </cell>
          <cell r="H834" t="str">
            <v>Huawei</v>
          </cell>
        </row>
        <row r="835">
          <cell r="B835" t="str">
            <v>NRD_148</v>
          </cell>
          <cell r="H835" t="str">
            <v>Huawei</v>
          </cell>
        </row>
        <row r="836">
          <cell r="B836" t="str">
            <v>NRD_130</v>
          </cell>
          <cell r="H836" t="str">
            <v>Huawei</v>
          </cell>
        </row>
        <row r="837">
          <cell r="B837" t="str">
            <v>NRD_143</v>
          </cell>
          <cell r="H837" t="str">
            <v>Huawei</v>
          </cell>
        </row>
        <row r="838">
          <cell r="B838" t="str">
            <v>CTR_944</v>
          </cell>
          <cell r="H838" t="str">
            <v>ZTE</v>
          </cell>
        </row>
        <row r="839">
          <cell r="B839" t="str">
            <v>CTR_715</v>
          </cell>
          <cell r="H839" t="str">
            <v>ZTE</v>
          </cell>
        </row>
        <row r="840">
          <cell r="B840" t="str">
            <v>LIT_175</v>
          </cell>
          <cell r="H840" t="str">
            <v>NOKIA</v>
          </cell>
        </row>
        <row r="841">
          <cell r="B841" t="str">
            <v>NRD_037</v>
          </cell>
          <cell r="H841" t="str">
            <v>Huawei</v>
          </cell>
        </row>
        <row r="842">
          <cell r="B842" t="str">
            <v>CTR_158</v>
          </cell>
          <cell r="H842" t="str">
            <v>ZTE</v>
          </cell>
        </row>
        <row r="843">
          <cell r="B843" t="str">
            <v>NRD_038</v>
          </cell>
          <cell r="H843" t="str">
            <v>Huawei</v>
          </cell>
        </row>
        <row r="844">
          <cell r="B844" t="str">
            <v>LIT_765</v>
          </cell>
          <cell r="H844" t="str">
            <v>ZTE</v>
          </cell>
        </row>
        <row r="845">
          <cell r="B845" t="str">
            <v>LIT_683</v>
          </cell>
          <cell r="H845" t="str">
            <v>ZTE</v>
          </cell>
        </row>
        <row r="846">
          <cell r="B846" t="str">
            <v>LIT_562</v>
          </cell>
          <cell r="H846" t="str">
            <v>ZTE</v>
          </cell>
        </row>
        <row r="847">
          <cell r="B847" t="str">
            <v>LIT_814</v>
          </cell>
          <cell r="H847" t="str">
            <v>ZTE</v>
          </cell>
        </row>
        <row r="848">
          <cell r="B848" t="str">
            <v>EXN_202</v>
          </cell>
          <cell r="H848" t="str">
            <v>NOKIA</v>
          </cell>
        </row>
        <row r="849">
          <cell r="B849" t="str">
            <v>CTR_451</v>
          </cell>
          <cell r="H849" t="str">
            <v>NOKIA</v>
          </cell>
        </row>
        <row r="850">
          <cell r="B850" t="str">
            <v>SUD_076</v>
          </cell>
          <cell r="H850" t="str">
            <v>ZTE</v>
          </cell>
        </row>
        <row r="851">
          <cell r="B851" t="str">
            <v>CTR_157</v>
          </cell>
          <cell r="H851" t="str">
            <v>ZTE</v>
          </cell>
        </row>
        <row r="852">
          <cell r="B852" t="str">
            <v>LIT_666</v>
          </cell>
          <cell r="H852" t="str">
            <v>ZTE</v>
          </cell>
        </row>
        <row r="853">
          <cell r="B853" t="str">
            <v>NRD_123</v>
          </cell>
          <cell r="H853" t="str">
            <v>NOKIA</v>
          </cell>
        </row>
        <row r="854">
          <cell r="B854" t="str">
            <v>CTR_255</v>
          </cell>
          <cell r="H854" t="str">
            <v>ZTE</v>
          </cell>
        </row>
        <row r="855">
          <cell r="B855" t="str">
            <v>LIT_176</v>
          </cell>
          <cell r="H855" t="str">
            <v>NOKIA</v>
          </cell>
        </row>
        <row r="856">
          <cell r="B856" t="str">
            <v>EXN_116</v>
          </cell>
          <cell r="H856" t="str">
            <v>Huawei</v>
          </cell>
        </row>
        <row r="857">
          <cell r="B857" t="str">
            <v>LIT_411</v>
          </cell>
          <cell r="H857" t="str">
            <v>ZTE</v>
          </cell>
        </row>
        <row r="858">
          <cell r="B858" t="str">
            <v>SUD_043</v>
          </cell>
          <cell r="H858" t="str">
            <v>ZTE</v>
          </cell>
        </row>
        <row r="859">
          <cell r="B859" t="str">
            <v>LIT_345</v>
          </cell>
          <cell r="H859" t="str">
            <v>ZTE</v>
          </cell>
        </row>
        <row r="860">
          <cell r="B860" t="str">
            <v>CTR_254</v>
          </cell>
          <cell r="H860" t="str">
            <v>ZTE</v>
          </cell>
        </row>
        <row r="861">
          <cell r="B861" t="str">
            <v>NRD_178</v>
          </cell>
          <cell r="H861" t="str">
            <v>NOKIA</v>
          </cell>
        </row>
        <row r="862">
          <cell r="B862" t="str">
            <v>LIT_558</v>
          </cell>
          <cell r="H862" t="str">
            <v>ZTE</v>
          </cell>
        </row>
        <row r="863">
          <cell r="B863" t="str">
            <v>LIT_729</v>
          </cell>
          <cell r="H863" t="str">
            <v>ZTE</v>
          </cell>
        </row>
        <row r="864">
          <cell r="B864" t="str">
            <v>LIT_752</v>
          </cell>
          <cell r="H864" t="str">
            <v>ZTE</v>
          </cell>
        </row>
        <row r="865">
          <cell r="B865" t="str">
            <v>CTR_525</v>
          </cell>
          <cell r="H865" t="str">
            <v>ZTE</v>
          </cell>
        </row>
        <row r="866">
          <cell r="B866" t="str">
            <v>CTR_526</v>
          </cell>
          <cell r="H866" t="str">
            <v>ZTE</v>
          </cell>
        </row>
        <row r="867">
          <cell r="B867" t="str">
            <v>NRD_142</v>
          </cell>
          <cell r="H867" t="str">
            <v>Huawei</v>
          </cell>
        </row>
        <row r="868">
          <cell r="B868" t="str">
            <v>SUO_233</v>
          </cell>
          <cell r="H868" t="str">
            <v>Huawei</v>
          </cell>
        </row>
        <row r="869">
          <cell r="B869" t="str">
            <v>LIT_104</v>
          </cell>
          <cell r="H869" t="str">
            <v>ZTE</v>
          </cell>
        </row>
        <row r="870">
          <cell r="B870" t="str">
            <v>EXN_046</v>
          </cell>
          <cell r="H870" t="str">
            <v>Huawei</v>
          </cell>
        </row>
        <row r="871">
          <cell r="B871" t="str">
            <v>OST_231</v>
          </cell>
          <cell r="H871" t="str">
            <v>Huawei</v>
          </cell>
        </row>
        <row r="872">
          <cell r="B872" t="str">
            <v>LIT_159</v>
          </cell>
          <cell r="H872" t="str">
            <v>ZTE</v>
          </cell>
        </row>
        <row r="873">
          <cell r="B873" t="str">
            <v>LIT_694</v>
          </cell>
          <cell r="H873" t="str">
            <v>ZTE</v>
          </cell>
        </row>
        <row r="874">
          <cell r="B874" t="str">
            <v>CTR_452</v>
          </cell>
          <cell r="H874" t="str">
            <v>NOKIA</v>
          </cell>
        </row>
        <row r="875">
          <cell r="B875" t="str">
            <v>SUD_164</v>
          </cell>
          <cell r="H875" t="str">
            <v>NOKIA</v>
          </cell>
        </row>
        <row r="876">
          <cell r="B876" t="str">
            <v>SUO_014</v>
          </cell>
          <cell r="H876" t="str">
            <v>Huawei</v>
          </cell>
        </row>
        <row r="877">
          <cell r="B877" t="str">
            <v>LIT_575</v>
          </cell>
          <cell r="H877" t="str">
            <v>ZTE</v>
          </cell>
        </row>
        <row r="878">
          <cell r="B878" t="str">
            <v>LIT_655</v>
          </cell>
          <cell r="H878" t="str">
            <v>ZTE</v>
          </cell>
        </row>
        <row r="879">
          <cell r="B879" t="str">
            <v>SUD_088</v>
          </cell>
          <cell r="H879" t="str">
            <v>NOKIA</v>
          </cell>
        </row>
        <row r="880">
          <cell r="B880" t="str">
            <v>CTR_647</v>
          </cell>
          <cell r="H880" t="str">
            <v>ZTE</v>
          </cell>
        </row>
        <row r="881">
          <cell r="B881" t="str">
            <v>CTR_828</v>
          </cell>
          <cell r="H881" t="str">
            <v>ZTE</v>
          </cell>
        </row>
        <row r="882">
          <cell r="B882" t="str">
            <v>EXN_138</v>
          </cell>
          <cell r="H882" t="str">
            <v>Huawei</v>
          </cell>
        </row>
        <row r="883">
          <cell r="B883" t="str">
            <v>LIT_599</v>
          </cell>
          <cell r="H883" t="str">
            <v>ZTE</v>
          </cell>
        </row>
        <row r="884">
          <cell r="B884" t="str">
            <v>LIT_609</v>
          </cell>
          <cell r="H884" t="str">
            <v>ZTE</v>
          </cell>
        </row>
        <row r="885">
          <cell r="B885" t="str">
            <v>LIT_256</v>
          </cell>
          <cell r="H885" t="str">
            <v>ZTE</v>
          </cell>
        </row>
        <row r="886">
          <cell r="B886" t="str">
            <v>LIT_258</v>
          </cell>
          <cell r="H886" t="str">
            <v>ZTE</v>
          </cell>
        </row>
        <row r="887">
          <cell r="B887" t="str">
            <v>EXN_226</v>
          </cell>
          <cell r="H887" t="str">
            <v>NOKIA</v>
          </cell>
        </row>
        <row r="888">
          <cell r="B888" t="str">
            <v>LIT_140</v>
          </cell>
          <cell r="H888" t="str">
            <v>ZTE</v>
          </cell>
        </row>
        <row r="889">
          <cell r="B889" t="str">
            <v>LIT_343</v>
          </cell>
          <cell r="H889" t="str">
            <v>ZTE</v>
          </cell>
        </row>
        <row r="890">
          <cell r="B890" t="str">
            <v>CTR_739</v>
          </cell>
          <cell r="H890" t="str">
            <v>ZTE</v>
          </cell>
        </row>
        <row r="891">
          <cell r="B891" t="str">
            <v>CTR_738</v>
          </cell>
          <cell r="H891" t="str">
            <v>ZTE</v>
          </cell>
        </row>
        <row r="892">
          <cell r="B892" t="str">
            <v>EXN_233</v>
          </cell>
          <cell r="H892" t="str">
            <v>Huawei</v>
          </cell>
        </row>
        <row r="893">
          <cell r="B893" t="str">
            <v>CTR_397</v>
          </cell>
          <cell r="H893" t="str">
            <v>ZTE</v>
          </cell>
        </row>
        <row r="894">
          <cell r="B894" t="str">
            <v>LIT_275</v>
          </cell>
          <cell r="H894" t="str">
            <v>ZTE</v>
          </cell>
        </row>
        <row r="895">
          <cell r="B895" t="str">
            <v>NRD_160</v>
          </cell>
          <cell r="H895" t="str">
            <v>Huawei</v>
          </cell>
        </row>
        <row r="896">
          <cell r="B896" t="str">
            <v>ADM_095</v>
          </cell>
          <cell r="H896" t="str">
            <v>NOKIA</v>
          </cell>
        </row>
        <row r="897">
          <cell r="B897" t="str">
            <v>EXN_157</v>
          </cell>
          <cell r="H897" t="str">
            <v>Huawei</v>
          </cell>
        </row>
        <row r="898">
          <cell r="B898" t="str">
            <v>CTR_836</v>
          </cell>
          <cell r="H898" t="str">
            <v>ZTE</v>
          </cell>
        </row>
        <row r="899">
          <cell r="B899" t="str">
            <v>SUO_188</v>
          </cell>
          <cell r="H899" t="str">
            <v>Huawei</v>
          </cell>
        </row>
        <row r="900">
          <cell r="B900" t="str">
            <v>OST_042</v>
          </cell>
          <cell r="H900" t="str">
            <v>Huawei</v>
          </cell>
        </row>
        <row r="901">
          <cell r="B901" t="str">
            <v>SUO_167</v>
          </cell>
          <cell r="H901" t="str">
            <v>Huawei</v>
          </cell>
        </row>
        <row r="902">
          <cell r="B902" t="str">
            <v>OST_177</v>
          </cell>
          <cell r="H902" t="str">
            <v>Huawei</v>
          </cell>
        </row>
        <row r="903">
          <cell r="B903" t="str">
            <v>ADM_135</v>
          </cell>
          <cell r="H903" t="str">
            <v>Huawei</v>
          </cell>
        </row>
        <row r="904">
          <cell r="B904" t="str">
            <v>LIT_106</v>
          </cell>
          <cell r="H904" t="str">
            <v>ZTE</v>
          </cell>
        </row>
        <row r="905">
          <cell r="B905" t="str">
            <v>OST_175</v>
          </cell>
          <cell r="H905" t="str">
            <v>Huawei</v>
          </cell>
        </row>
        <row r="906">
          <cell r="B906" t="str">
            <v>CTR_831</v>
          </cell>
          <cell r="H906" t="str">
            <v>ZTE</v>
          </cell>
        </row>
        <row r="907">
          <cell r="B907" t="str">
            <v>LIT_205</v>
          </cell>
          <cell r="H907" t="str">
            <v>ZTE</v>
          </cell>
        </row>
        <row r="908">
          <cell r="B908" t="str">
            <v>CTR_167</v>
          </cell>
          <cell r="H908" t="str">
            <v>NOKIA</v>
          </cell>
        </row>
        <row r="909">
          <cell r="B909" t="str">
            <v>CTR_640</v>
          </cell>
          <cell r="H909" t="str">
            <v>ZTE</v>
          </cell>
        </row>
        <row r="910">
          <cell r="B910" t="str">
            <v>LIT_055</v>
          </cell>
          <cell r="H910" t="str">
            <v>ZTE</v>
          </cell>
        </row>
        <row r="911">
          <cell r="B911" t="str">
            <v>EXN_273</v>
          </cell>
          <cell r="H911" t="str">
            <v>NOKIA</v>
          </cell>
        </row>
        <row r="912">
          <cell r="B912" t="str">
            <v>LIT_097</v>
          </cell>
          <cell r="H912" t="str">
            <v>ZTE</v>
          </cell>
        </row>
        <row r="913">
          <cell r="B913" t="str">
            <v>LIT_095</v>
          </cell>
          <cell r="H913" t="str">
            <v>ZTE</v>
          </cell>
        </row>
        <row r="914">
          <cell r="B914" t="str">
            <v>OST_087</v>
          </cell>
          <cell r="H914" t="str">
            <v>Huawei</v>
          </cell>
        </row>
        <row r="915">
          <cell r="B915" t="str">
            <v>EST_203</v>
          </cell>
          <cell r="H915" t="str">
            <v>ZTE</v>
          </cell>
        </row>
        <row r="916">
          <cell r="B916" t="str">
            <v>EXN_173</v>
          </cell>
          <cell r="H916" t="str">
            <v>NOKIA</v>
          </cell>
        </row>
        <row r="917">
          <cell r="B917" t="str">
            <v>CTR_594</v>
          </cell>
          <cell r="H917" t="str">
            <v>ZTE</v>
          </cell>
          <cell r="N917"/>
        </row>
        <row r="918">
          <cell r="B918" t="str">
            <v>CTR_642</v>
          </cell>
          <cell r="H918" t="str">
            <v>ZTE</v>
          </cell>
        </row>
        <row r="919">
          <cell r="B919" t="str">
            <v>LIT_141</v>
          </cell>
          <cell r="H919" t="str">
            <v>ZTE</v>
          </cell>
        </row>
        <row r="920">
          <cell r="B920" t="str">
            <v>LIT_084</v>
          </cell>
          <cell r="H920" t="str">
            <v>ZTE</v>
          </cell>
        </row>
        <row r="921">
          <cell r="B921" t="str">
            <v>LIT_047</v>
          </cell>
          <cell r="H921" t="str">
            <v>ZTE</v>
          </cell>
        </row>
        <row r="922">
          <cell r="B922" t="str">
            <v>LIT_045</v>
          </cell>
          <cell r="H922" t="str">
            <v>ZTE</v>
          </cell>
        </row>
        <row r="923">
          <cell r="B923" t="str">
            <v>CTR_484</v>
          </cell>
          <cell r="H923" t="str">
            <v>ZTE</v>
          </cell>
        </row>
        <row r="924">
          <cell r="B924" t="str">
            <v>CTR_483</v>
          </cell>
          <cell r="H924" t="str">
            <v>ZTE</v>
          </cell>
        </row>
        <row r="925">
          <cell r="B925" t="str">
            <v>ADM_098</v>
          </cell>
          <cell r="H925" t="str">
            <v>NOKIA</v>
          </cell>
        </row>
        <row r="926">
          <cell r="B926" t="str">
            <v>ADM_057</v>
          </cell>
          <cell r="H926" t="str">
            <v>Huawei</v>
          </cell>
        </row>
        <row r="927">
          <cell r="B927" t="str">
            <v>LIT_634</v>
          </cell>
          <cell r="H927" t="str">
            <v>ZTE</v>
          </cell>
        </row>
        <row r="928">
          <cell r="B928" t="str">
            <v>LIT_633</v>
          </cell>
          <cell r="H928" t="str">
            <v>ZTE</v>
          </cell>
        </row>
        <row r="929">
          <cell r="B929" t="str">
            <v>LIT_675</v>
          </cell>
          <cell r="H929" t="str">
            <v>ZTE</v>
          </cell>
        </row>
        <row r="930">
          <cell r="B930" t="str">
            <v>CTR_649</v>
          </cell>
          <cell r="H930" t="str">
            <v>ZTE</v>
          </cell>
        </row>
        <row r="931">
          <cell r="B931" t="str">
            <v>EXN_807</v>
          </cell>
          <cell r="H931" t="str">
            <v>NOKIA</v>
          </cell>
        </row>
        <row r="932">
          <cell r="B932" t="str">
            <v>LIT_564</v>
          </cell>
          <cell r="H932" t="str">
            <v>ZTE</v>
          </cell>
        </row>
        <row r="933">
          <cell r="B933" t="str">
            <v>LIT_853</v>
          </cell>
          <cell r="H933" t="str">
            <v>ZTE</v>
          </cell>
        </row>
        <row r="934">
          <cell r="B934" t="str">
            <v>LIT_378</v>
          </cell>
          <cell r="H934" t="str">
            <v>ZTE</v>
          </cell>
        </row>
        <row r="935">
          <cell r="B935" t="str">
            <v>ADM_074</v>
          </cell>
          <cell r="H935" t="str">
            <v>Huawei</v>
          </cell>
        </row>
        <row r="936">
          <cell r="B936" t="str">
            <v>CTR_758</v>
          </cell>
          <cell r="H936" t="str">
            <v>ZTE</v>
          </cell>
        </row>
        <row r="937">
          <cell r="B937" t="str">
            <v>CTR_821</v>
          </cell>
          <cell r="H937" t="str">
            <v>ZTE</v>
          </cell>
        </row>
        <row r="938">
          <cell r="B938" t="str">
            <v>NRD_056</v>
          </cell>
          <cell r="H938" t="str">
            <v>NOKIA</v>
          </cell>
        </row>
        <row r="939">
          <cell r="B939" t="str">
            <v>OST_245</v>
          </cell>
          <cell r="H939" t="str">
            <v>NOKIA</v>
          </cell>
        </row>
        <row r="940">
          <cell r="B940" t="str">
            <v>SUO_090</v>
          </cell>
          <cell r="H940" t="str">
            <v>NOKIA</v>
          </cell>
        </row>
        <row r="941">
          <cell r="B941" t="str">
            <v>LIT_156</v>
          </cell>
          <cell r="H941" t="str">
            <v>ZTE</v>
          </cell>
        </row>
        <row r="942">
          <cell r="B942" t="str">
            <v>LIT_154</v>
          </cell>
          <cell r="H942" t="str">
            <v>ZTE</v>
          </cell>
        </row>
        <row r="943">
          <cell r="B943" t="str">
            <v>LIT_640</v>
          </cell>
          <cell r="H943" t="str">
            <v>ZTE</v>
          </cell>
        </row>
        <row r="944">
          <cell r="B944" t="str">
            <v>LIT_482</v>
          </cell>
          <cell r="H944" t="str">
            <v>ZTE</v>
          </cell>
        </row>
        <row r="945">
          <cell r="B945" t="str">
            <v>LIT_460</v>
          </cell>
          <cell r="H945" t="str">
            <v>ZTE</v>
          </cell>
        </row>
        <row r="946">
          <cell r="B946" t="str">
            <v>EST_061</v>
          </cell>
          <cell r="H946" t="str">
            <v>NOKIA</v>
          </cell>
        </row>
        <row r="947">
          <cell r="B947" t="str">
            <v>LIT_065</v>
          </cell>
          <cell r="H947" t="str">
            <v>ZTE</v>
          </cell>
        </row>
        <row r="948">
          <cell r="B948" t="str">
            <v>SUO_096</v>
          </cell>
          <cell r="H948" t="str">
            <v>NOKIA</v>
          </cell>
        </row>
        <row r="949">
          <cell r="B949" t="str">
            <v>LIT_506</v>
          </cell>
          <cell r="H949" t="str">
            <v>ZTE</v>
          </cell>
        </row>
        <row r="950">
          <cell r="B950" t="str">
            <v>LIT_727</v>
          </cell>
          <cell r="H950" t="str">
            <v>ZTE</v>
          </cell>
        </row>
        <row r="951">
          <cell r="B951" t="str">
            <v>CTR_042</v>
          </cell>
          <cell r="H951" t="str">
            <v>ZTE</v>
          </cell>
        </row>
        <row r="952">
          <cell r="B952" t="str">
            <v>CTR_040</v>
          </cell>
          <cell r="H952" t="str">
            <v>ZTE</v>
          </cell>
        </row>
        <row r="953">
          <cell r="B953" t="str">
            <v>CTR_266</v>
          </cell>
          <cell r="H953" t="str">
            <v>ZTE</v>
          </cell>
        </row>
        <row r="954">
          <cell r="B954" t="str">
            <v>CTR_265</v>
          </cell>
          <cell r="H954" t="str">
            <v>ZTE</v>
          </cell>
        </row>
        <row r="955">
          <cell r="B955" t="str">
            <v>EST_108</v>
          </cell>
          <cell r="H955" t="str">
            <v>ZTE</v>
          </cell>
        </row>
        <row r="956">
          <cell r="B956" t="str">
            <v>LIT_169</v>
          </cell>
          <cell r="H956" t="str">
            <v>ZTE</v>
          </cell>
        </row>
        <row r="957">
          <cell r="B957" t="str">
            <v>LIT_347</v>
          </cell>
          <cell r="H957" t="str">
            <v>ZTE</v>
          </cell>
        </row>
        <row r="958">
          <cell r="B958" t="str">
            <v>LIT_325</v>
          </cell>
          <cell r="H958" t="str">
            <v>ZTE</v>
          </cell>
        </row>
        <row r="959">
          <cell r="B959" t="str">
            <v>EST_088</v>
          </cell>
          <cell r="H959" t="str">
            <v>ZTE</v>
          </cell>
        </row>
        <row r="960">
          <cell r="B960" t="str">
            <v>OST_160</v>
          </cell>
          <cell r="H960" t="str">
            <v>NOKIA</v>
          </cell>
        </row>
        <row r="961">
          <cell r="B961" t="str">
            <v>CTR_159</v>
          </cell>
          <cell r="H961" t="str">
            <v>ZTE</v>
          </cell>
        </row>
        <row r="962">
          <cell r="B962" t="str">
            <v>CTR_830</v>
          </cell>
          <cell r="H962" t="str">
            <v>ZTE</v>
          </cell>
        </row>
        <row r="963">
          <cell r="B963" t="str">
            <v>SUO_101</v>
          </cell>
          <cell r="H963" t="str">
            <v>NOKIA</v>
          </cell>
        </row>
        <row r="964">
          <cell r="B964" t="str">
            <v>LIT_449</v>
          </cell>
          <cell r="H964" t="str">
            <v>ZTE</v>
          </cell>
        </row>
        <row r="965">
          <cell r="B965" t="str">
            <v>LIT_448</v>
          </cell>
          <cell r="H965" t="str">
            <v>ZTE</v>
          </cell>
        </row>
        <row r="966">
          <cell r="B966" t="str">
            <v>CTR_090</v>
          </cell>
          <cell r="H966" t="str">
            <v>ZTE</v>
          </cell>
        </row>
        <row r="967">
          <cell r="B967" t="str">
            <v>NRO_219</v>
          </cell>
          <cell r="H967" t="str">
            <v>NOKIA</v>
          </cell>
        </row>
        <row r="968">
          <cell r="B968" t="str">
            <v>LIT_157</v>
          </cell>
          <cell r="H968" t="str">
            <v>ZTE</v>
          </cell>
        </row>
        <row r="969">
          <cell r="B969" t="str">
            <v>OST_200</v>
          </cell>
          <cell r="H969" t="str">
            <v>NOKIA</v>
          </cell>
        </row>
        <row r="970">
          <cell r="B970" t="str">
            <v>SUD_228</v>
          </cell>
          <cell r="H970" t="str">
            <v>ZTE</v>
          </cell>
        </row>
        <row r="971">
          <cell r="B971" t="str">
            <v>LIT_508</v>
          </cell>
          <cell r="H971" t="str">
            <v>NOKIA</v>
          </cell>
        </row>
        <row r="972">
          <cell r="B972" t="str">
            <v>LIT_644</v>
          </cell>
          <cell r="H972" t="str">
            <v>ZTE</v>
          </cell>
        </row>
        <row r="973">
          <cell r="B973" t="str">
            <v>LIT_646</v>
          </cell>
          <cell r="H973" t="str">
            <v>ZTE</v>
          </cell>
        </row>
        <row r="974">
          <cell r="B974" t="str">
            <v>LIT_863</v>
          </cell>
          <cell r="H974" t="str">
            <v>ZTE</v>
          </cell>
        </row>
        <row r="975">
          <cell r="B975" t="str">
            <v>SUD_060</v>
          </cell>
          <cell r="H975" t="str">
            <v>ZTE</v>
          </cell>
        </row>
        <row r="976">
          <cell r="B976" t="str">
            <v>LIT_180</v>
          </cell>
          <cell r="H976" t="str">
            <v>NOKIA</v>
          </cell>
        </row>
        <row r="977">
          <cell r="B977" t="str">
            <v>SUD_077</v>
          </cell>
          <cell r="H977" t="str">
            <v>ZTE</v>
          </cell>
        </row>
        <row r="978">
          <cell r="B978" t="str">
            <v>NRD_106</v>
          </cell>
          <cell r="H978" t="str">
            <v>NOKIA</v>
          </cell>
        </row>
        <row r="979">
          <cell r="B979" t="str">
            <v>NRD_109</v>
          </cell>
          <cell r="H979" t="str">
            <v>NOKIA</v>
          </cell>
        </row>
        <row r="980">
          <cell r="B980" t="str">
            <v>LIT_043</v>
          </cell>
          <cell r="H980" t="str">
            <v>ZTE</v>
          </cell>
        </row>
        <row r="981">
          <cell r="B981" t="str">
            <v>NRO_010</v>
          </cell>
          <cell r="H981" t="str">
            <v>NOKIA</v>
          </cell>
        </row>
        <row r="982">
          <cell r="B982" t="str">
            <v>CTR_820</v>
          </cell>
          <cell r="H982" t="str">
            <v>ZTE</v>
          </cell>
        </row>
        <row r="983">
          <cell r="B983" t="str">
            <v>CTR_131</v>
          </cell>
          <cell r="H983" t="str">
            <v>ZTE</v>
          </cell>
        </row>
        <row r="984">
          <cell r="B984" t="str">
            <v>LIT_456</v>
          </cell>
          <cell r="H984" t="str">
            <v>ZTE</v>
          </cell>
        </row>
        <row r="985">
          <cell r="B985" t="str">
            <v>SUD_127</v>
          </cell>
          <cell r="H985" t="str">
            <v>NOKIA</v>
          </cell>
        </row>
        <row r="986">
          <cell r="B986" t="str">
            <v>CTR_579</v>
          </cell>
          <cell r="H986" t="str">
            <v>ZTE</v>
          </cell>
        </row>
        <row r="987">
          <cell r="B987" t="str">
            <v>CTR_578</v>
          </cell>
          <cell r="H987" t="str">
            <v>ZTE</v>
          </cell>
        </row>
        <row r="988">
          <cell r="B988" t="str">
            <v>CTR_447</v>
          </cell>
          <cell r="H988" t="str">
            <v>ZTE</v>
          </cell>
        </row>
        <row r="989">
          <cell r="B989" t="str">
            <v>NRO_261</v>
          </cell>
          <cell r="H989" t="str">
            <v>NOKIA</v>
          </cell>
        </row>
        <row r="990">
          <cell r="B990" t="str">
            <v>LIT_044</v>
          </cell>
          <cell r="H990" t="str">
            <v>ZTE</v>
          </cell>
        </row>
        <row r="991">
          <cell r="B991" t="str">
            <v>LIT_129</v>
          </cell>
          <cell r="H991" t="str">
            <v>ZTE</v>
          </cell>
        </row>
        <row r="992">
          <cell r="B992" t="str">
            <v>CTR_217</v>
          </cell>
          <cell r="H992" t="str">
            <v>ZTE</v>
          </cell>
        </row>
        <row r="993">
          <cell r="B993" t="str">
            <v>SUD_018</v>
          </cell>
          <cell r="H993" t="str">
            <v>ZTE</v>
          </cell>
        </row>
        <row r="994">
          <cell r="B994" t="str">
            <v>CTR_236</v>
          </cell>
          <cell r="H994" t="str">
            <v>ZTE</v>
          </cell>
        </row>
        <row r="995">
          <cell r="B995" t="str">
            <v>SUD_121</v>
          </cell>
          <cell r="H995" t="str">
            <v>NOKIA</v>
          </cell>
        </row>
        <row r="996">
          <cell r="B996" t="str">
            <v>LIT_452</v>
          </cell>
          <cell r="H996" t="str">
            <v>ZTE</v>
          </cell>
        </row>
        <row r="997">
          <cell r="B997" t="str">
            <v>LIT_451</v>
          </cell>
          <cell r="H997" t="str">
            <v>ZTE</v>
          </cell>
        </row>
        <row r="998">
          <cell r="B998" t="str">
            <v>OST_220</v>
          </cell>
          <cell r="H998" t="str">
            <v>NOKIA</v>
          </cell>
        </row>
        <row r="999">
          <cell r="B999" t="str">
            <v>ADM_154</v>
          </cell>
          <cell r="H999" t="str">
            <v>NOKIA</v>
          </cell>
        </row>
        <row r="1000">
          <cell r="B1000" t="str">
            <v>SUD_241</v>
          </cell>
          <cell r="H1000" t="str">
            <v>ZTE</v>
          </cell>
        </row>
        <row r="1001">
          <cell r="B1001" t="str">
            <v>LIT_580</v>
          </cell>
          <cell r="H1001" t="str">
            <v>ZTE</v>
          </cell>
        </row>
        <row r="1002">
          <cell r="B1002" t="str">
            <v>LIT_579</v>
          </cell>
          <cell r="H1002" t="str">
            <v>ZTE</v>
          </cell>
        </row>
        <row r="1003">
          <cell r="B1003" t="str">
            <v>SUO_109</v>
          </cell>
          <cell r="H1003" t="str">
            <v>Huawei</v>
          </cell>
        </row>
        <row r="1004">
          <cell r="B1004" t="str">
            <v>SUO_200</v>
          </cell>
          <cell r="H1004" t="str">
            <v>Huawei</v>
          </cell>
        </row>
        <row r="1005">
          <cell r="B1005" t="str">
            <v>SUO_236</v>
          </cell>
          <cell r="H1005" t="str">
            <v>Huawei</v>
          </cell>
        </row>
        <row r="1006">
          <cell r="B1006" t="str">
            <v>OST_077</v>
          </cell>
          <cell r="H1006" t="str">
            <v>Huawei</v>
          </cell>
        </row>
        <row r="1007">
          <cell r="B1007" t="str">
            <v>ADM_099</v>
          </cell>
          <cell r="H1007" t="str">
            <v>NOKIA</v>
          </cell>
        </row>
        <row r="1008">
          <cell r="B1008" t="str">
            <v>OST_161</v>
          </cell>
          <cell r="H1008" t="str">
            <v>NOKIA</v>
          </cell>
        </row>
        <row r="1009">
          <cell r="B1009" t="str">
            <v>OST_078</v>
          </cell>
          <cell r="H1009" t="str">
            <v>Huawei</v>
          </cell>
        </row>
        <row r="1010">
          <cell r="B1010" t="str">
            <v>OST_156</v>
          </cell>
          <cell r="H1010" t="str">
            <v>NOKIA</v>
          </cell>
        </row>
        <row r="1011">
          <cell r="B1011" t="str">
            <v>SUO_052</v>
          </cell>
          <cell r="H1011" t="str">
            <v>Huawei</v>
          </cell>
        </row>
        <row r="1012">
          <cell r="B1012" t="str">
            <v>EST_112</v>
          </cell>
          <cell r="H1012" t="str">
            <v>ZTE</v>
          </cell>
        </row>
        <row r="1013">
          <cell r="B1013" t="str">
            <v>OST_208</v>
          </cell>
          <cell r="H1013" t="str">
            <v>NOKIA</v>
          </cell>
        </row>
        <row r="1014">
          <cell r="B1014" t="str">
            <v>ADM_043</v>
          </cell>
          <cell r="H1014" t="str">
            <v>NOKIA</v>
          </cell>
        </row>
        <row r="1015">
          <cell r="B1015" t="str">
            <v>OST_140</v>
          </cell>
          <cell r="H1015" t="str">
            <v>NOKIA</v>
          </cell>
        </row>
        <row r="1016">
          <cell r="B1016" t="str">
            <v>SUO_039</v>
          </cell>
          <cell r="H1016" t="str">
            <v>NOKIA</v>
          </cell>
        </row>
        <row r="1017">
          <cell r="B1017" t="str">
            <v>OST_116</v>
          </cell>
          <cell r="H1017" t="str">
            <v>NOKIA</v>
          </cell>
        </row>
        <row r="1018">
          <cell r="B1018" t="str">
            <v>CTR_014</v>
          </cell>
          <cell r="H1018" t="str">
            <v>ZTE</v>
          </cell>
        </row>
        <row r="1019">
          <cell r="B1019" t="str">
            <v>ADM_031</v>
          </cell>
          <cell r="H1019" t="str">
            <v>NOKIA</v>
          </cell>
        </row>
        <row r="1020">
          <cell r="B1020" t="str">
            <v>ADM_032</v>
          </cell>
          <cell r="H1020" t="str">
            <v>NOKIA</v>
          </cell>
        </row>
        <row r="1021">
          <cell r="B1021" t="str">
            <v>EXN_134</v>
          </cell>
          <cell r="H1021" t="str">
            <v>Huawei</v>
          </cell>
        </row>
        <row r="1022">
          <cell r="B1022" t="str">
            <v>LIT_151</v>
          </cell>
          <cell r="H1022" t="str">
            <v>ZTE</v>
          </cell>
        </row>
        <row r="1023">
          <cell r="B1023" t="str">
            <v>LIT_120</v>
          </cell>
          <cell r="H1023" t="str">
            <v>ZTE</v>
          </cell>
        </row>
        <row r="1024">
          <cell r="B1024" t="str">
            <v>EXN_106</v>
          </cell>
          <cell r="H1024" t="str">
            <v>Huawei</v>
          </cell>
        </row>
        <row r="1025">
          <cell r="B1025" t="str">
            <v>EXN_140</v>
          </cell>
          <cell r="H1025" t="str">
            <v>NOKIA</v>
          </cell>
        </row>
        <row r="1026">
          <cell r="B1026" t="str">
            <v>EST_211</v>
          </cell>
          <cell r="H1026" t="str">
            <v>ZTE</v>
          </cell>
        </row>
        <row r="1027">
          <cell r="B1027" t="str">
            <v>EXN_089</v>
          </cell>
          <cell r="H1027" t="str">
            <v>Huawei</v>
          </cell>
        </row>
        <row r="1028">
          <cell r="B1028" t="str">
            <v>NRD_175</v>
          </cell>
          <cell r="H1028" t="str">
            <v>Huawei</v>
          </cell>
        </row>
        <row r="1029">
          <cell r="B1029" t="str">
            <v>SUO_191</v>
          </cell>
          <cell r="H1029" t="str">
            <v>Huawei</v>
          </cell>
        </row>
        <row r="1030">
          <cell r="B1030" t="str">
            <v>EXN_011</v>
          </cell>
          <cell r="H1030" t="str">
            <v>NOKIA</v>
          </cell>
        </row>
        <row r="1031">
          <cell r="B1031" t="str">
            <v>CTR_774</v>
          </cell>
          <cell r="H1031" t="str">
            <v>ZTE</v>
          </cell>
        </row>
        <row r="1032">
          <cell r="B1032" t="str">
            <v>CTR_654</v>
          </cell>
          <cell r="H1032" t="str">
            <v>ZTE</v>
          </cell>
        </row>
        <row r="1033">
          <cell r="B1033" t="str">
            <v>SUD_224</v>
          </cell>
          <cell r="H1033" t="str">
            <v>ZTE</v>
          </cell>
        </row>
        <row r="1034">
          <cell r="B1034" t="str">
            <v>LIT_313</v>
          </cell>
          <cell r="H1034" t="str">
            <v>ZTE</v>
          </cell>
        </row>
        <row r="1035">
          <cell r="B1035" t="str">
            <v>LIT_236</v>
          </cell>
          <cell r="H1035" t="str">
            <v>ZTE</v>
          </cell>
        </row>
        <row r="1036">
          <cell r="B1036" t="str">
            <v>LIT_433</v>
          </cell>
          <cell r="H1036" t="str">
            <v>ZTE</v>
          </cell>
        </row>
        <row r="1037">
          <cell r="B1037" t="str">
            <v>CTR_074</v>
          </cell>
          <cell r="H1037" t="str">
            <v>ZTE</v>
          </cell>
        </row>
        <row r="1038">
          <cell r="B1038" t="str">
            <v>CTR_658</v>
          </cell>
          <cell r="H1038" t="str">
            <v>ZTE</v>
          </cell>
        </row>
        <row r="1039">
          <cell r="B1039" t="str">
            <v>LIT_486</v>
          </cell>
          <cell r="H1039" t="str">
            <v>ZTE</v>
          </cell>
        </row>
        <row r="1040">
          <cell r="B1040" t="str">
            <v>EST_200</v>
          </cell>
          <cell r="H1040" t="str">
            <v>ZTE</v>
          </cell>
        </row>
        <row r="1041">
          <cell r="B1041" t="str">
            <v>CTR_567</v>
          </cell>
          <cell r="H1041" t="str">
            <v>ZTE</v>
          </cell>
        </row>
        <row r="1042">
          <cell r="B1042" t="str">
            <v>LIT_429</v>
          </cell>
          <cell r="H1042" t="str">
            <v>ZTE</v>
          </cell>
        </row>
        <row r="1043">
          <cell r="B1043" t="str">
            <v>LIT_498</v>
          </cell>
          <cell r="H1043" t="str">
            <v>ZTE</v>
          </cell>
        </row>
        <row r="1044">
          <cell r="B1044" t="str">
            <v>SUO_184</v>
          </cell>
          <cell r="H1044" t="str">
            <v>Huawei</v>
          </cell>
        </row>
        <row r="1045">
          <cell r="B1045" t="str">
            <v>SUO_226</v>
          </cell>
          <cell r="H1045" t="str">
            <v>Huawei</v>
          </cell>
        </row>
        <row r="1046">
          <cell r="B1046" t="str">
            <v>EST_139</v>
          </cell>
          <cell r="H1046" t="str">
            <v>ZTE</v>
          </cell>
        </row>
        <row r="1047">
          <cell r="B1047" t="str">
            <v>EST_005</v>
          </cell>
          <cell r="H1047" t="str">
            <v>ZTE</v>
          </cell>
        </row>
        <row r="1048">
          <cell r="B1048" t="str">
            <v>LIT_051</v>
          </cell>
          <cell r="H1048" t="str">
            <v>ZTE</v>
          </cell>
        </row>
        <row r="1049">
          <cell r="B1049" t="str">
            <v>OST_240</v>
          </cell>
          <cell r="H1049" t="str">
            <v>Huawei</v>
          </cell>
        </row>
        <row r="1050">
          <cell r="B1050" t="str">
            <v>CTR_628</v>
          </cell>
          <cell r="H1050" t="str">
            <v>ZTE</v>
          </cell>
        </row>
        <row r="1051">
          <cell r="B1051" t="str">
            <v>CTR_776</v>
          </cell>
          <cell r="H1051" t="str">
            <v>ZTE</v>
          </cell>
        </row>
        <row r="1052">
          <cell r="B1052" t="str">
            <v>LIT_850</v>
          </cell>
          <cell r="H1052" t="str">
            <v>ZTE</v>
          </cell>
        </row>
        <row r="1053">
          <cell r="B1053" t="str">
            <v>CTR_551</v>
          </cell>
          <cell r="H1053" t="str">
            <v>ZTE</v>
          </cell>
        </row>
        <row r="1054">
          <cell r="B1054" t="str">
            <v>EST_070</v>
          </cell>
          <cell r="H1054" t="str">
            <v>ZTE</v>
          </cell>
        </row>
        <row r="1055">
          <cell r="B1055" t="str">
            <v>CTR_750</v>
          </cell>
          <cell r="H1055" t="str">
            <v>ZTE</v>
          </cell>
        </row>
        <row r="1056">
          <cell r="B1056" t="str">
            <v>CTR_763</v>
          </cell>
          <cell r="H1056" t="str">
            <v>ZTE</v>
          </cell>
        </row>
        <row r="1057">
          <cell r="B1057" t="str">
            <v>CTR_370</v>
          </cell>
          <cell r="H1057" t="str">
            <v>ZTE</v>
          </cell>
        </row>
        <row r="1058">
          <cell r="B1058" t="str">
            <v>NRO_133</v>
          </cell>
          <cell r="H1058" t="str">
            <v>Huawei</v>
          </cell>
        </row>
        <row r="1059">
          <cell r="B1059" t="str">
            <v>CTR_946</v>
          </cell>
          <cell r="H1059" t="str">
            <v>ZTE</v>
          </cell>
        </row>
        <row r="1060">
          <cell r="B1060" t="str">
            <v>CTR_317</v>
          </cell>
          <cell r="H1060" t="str">
            <v>ZTE</v>
          </cell>
        </row>
        <row r="1061">
          <cell r="B1061" t="str">
            <v>EXN_368</v>
          </cell>
          <cell r="H1061" t="str">
            <v>Huawei</v>
          </cell>
        </row>
        <row r="1062">
          <cell r="B1062" t="str">
            <v>CTR_262</v>
          </cell>
          <cell r="H1062" t="str">
            <v>ZTE</v>
          </cell>
        </row>
        <row r="1063">
          <cell r="B1063" t="str">
            <v>LIT_102</v>
          </cell>
          <cell r="H1063" t="str">
            <v>ZTE</v>
          </cell>
        </row>
        <row r="1064">
          <cell r="B1064" t="str">
            <v>CTR_1054</v>
          </cell>
          <cell r="H1064" t="str">
            <v>ZTE</v>
          </cell>
        </row>
        <row r="1065">
          <cell r="B1065" t="str">
            <v>CTR_702_indoor_8F</v>
          </cell>
          <cell r="H1065" t="str">
            <v>ZTE</v>
          </cell>
        </row>
        <row r="1066">
          <cell r="B1066" t="str">
            <v>CTR_714</v>
          </cell>
          <cell r="H1066" t="str">
            <v>ZTE</v>
          </cell>
        </row>
        <row r="1067">
          <cell r="B1067" t="str">
            <v>CTR_513</v>
          </cell>
          <cell r="H1067" t="str">
            <v>ZTE</v>
          </cell>
        </row>
        <row r="1068">
          <cell r="B1068" t="str">
            <v>CTR_322</v>
          </cell>
          <cell r="H1068" t="str">
            <v>ZTE</v>
          </cell>
        </row>
        <row r="1069">
          <cell r="B1069" t="str">
            <v>LIT_270</v>
          </cell>
          <cell r="H1069" t="str">
            <v>ZTE</v>
          </cell>
        </row>
        <row r="1070">
          <cell r="B1070" t="str">
            <v>NRO_118</v>
          </cell>
          <cell r="H1070" t="str">
            <v>Huawei</v>
          </cell>
        </row>
        <row r="1071">
          <cell r="B1071" t="str">
            <v>CTR_1050</v>
          </cell>
          <cell r="H1071" t="str">
            <v>ZTE</v>
          </cell>
        </row>
        <row r="1072">
          <cell r="B1072" t="str">
            <v>OST_276</v>
          </cell>
          <cell r="H1072" t="str">
            <v>Huawei</v>
          </cell>
        </row>
        <row r="1073">
          <cell r="B1073" t="str">
            <v>LIT_667</v>
          </cell>
          <cell r="H1073" t="str">
            <v>ZTE</v>
          </cell>
        </row>
        <row r="1074">
          <cell r="B1074" t="str">
            <v>CTR_019</v>
          </cell>
          <cell r="H1074" t="str">
            <v>ZTE</v>
          </cell>
        </row>
        <row r="1075">
          <cell r="B1075" t="str">
            <v>LIT_020</v>
          </cell>
          <cell r="H1075" t="str">
            <v>ZTE</v>
          </cell>
        </row>
        <row r="1076">
          <cell r="B1076" t="str">
            <v>NRO_066</v>
          </cell>
          <cell r="H1076" t="str">
            <v>Huawei</v>
          </cell>
        </row>
        <row r="1077">
          <cell r="B1077" t="str">
            <v>CTR_637</v>
          </cell>
          <cell r="H1077" t="str">
            <v>ZTE</v>
          </cell>
        </row>
        <row r="1078">
          <cell r="B1078" t="str">
            <v>CTR_163</v>
          </cell>
          <cell r="H1078" t="str">
            <v>ZTE</v>
          </cell>
        </row>
        <row r="1079">
          <cell r="B1079" t="str">
            <v>SUO_163</v>
          </cell>
          <cell r="H1079" t="str">
            <v>Huawei</v>
          </cell>
        </row>
        <row r="1080">
          <cell r="B1080" t="str">
            <v>CTR_674</v>
          </cell>
          <cell r="H1080" t="str">
            <v>ZTE</v>
          </cell>
        </row>
        <row r="1081">
          <cell r="B1081" t="str">
            <v>CTR_425</v>
          </cell>
          <cell r="H1081" t="str">
            <v>ZTE</v>
          </cell>
        </row>
        <row r="1082">
          <cell r="B1082" t="str">
            <v>OST_047</v>
          </cell>
          <cell r="H1082" t="str">
            <v>Huawei</v>
          </cell>
        </row>
        <row r="1083">
          <cell r="B1083" t="str">
            <v>NRD_063</v>
          </cell>
          <cell r="H1083" t="str">
            <v>Huawei</v>
          </cell>
        </row>
        <row r="1084">
          <cell r="B1084" t="str">
            <v>NRO_119</v>
          </cell>
          <cell r="H1084" t="str">
            <v>Huawei</v>
          </cell>
        </row>
        <row r="1085">
          <cell r="B1085" t="str">
            <v>ADM_058</v>
          </cell>
          <cell r="H1085" t="str">
            <v>Huawei</v>
          </cell>
        </row>
        <row r="1086">
          <cell r="B1086" t="str">
            <v>NRD_140</v>
          </cell>
          <cell r="H1086" t="str">
            <v>Huawei</v>
          </cell>
        </row>
        <row r="1087">
          <cell r="B1087" t="str">
            <v>CTR_520</v>
          </cell>
          <cell r="H1087" t="str">
            <v>ZTE</v>
          </cell>
        </row>
        <row r="1088">
          <cell r="B1088" t="str">
            <v>NRO_124</v>
          </cell>
          <cell r="H1088" t="str">
            <v>Huawei</v>
          </cell>
        </row>
        <row r="1089">
          <cell r="B1089" t="str">
            <v>NRO_126</v>
          </cell>
          <cell r="H1089" t="str">
            <v>Huawei</v>
          </cell>
        </row>
        <row r="1090">
          <cell r="B1090" t="str">
            <v>NRO_226</v>
          </cell>
          <cell r="H1090" t="str">
            <v>Huawei</v>
          </cell>
        </row>
        <row r="1091">
          <cell r="B1091" t="str">
            <v>SUD_260</v>
          </cell>
          <cell r="H1091" t="str">
            <v>ZTE</v>
          </cell>
        </row>
        <row r="1092">
          <cell r="B1092" t="str">
            <v>EXN_144</v>
          </cell>
          <cell r="H1092" t="str">
            <v>Huawei</v>
          </cell>
        </row>
        <row r="1093">
          <cell r="B1093" t="str">
            <v>SUO_202</v>
          </cell>
          <cell r="H1093" t="str">
            <v>Huawei</v>
          </cell>
        </row>
        <row r="1094">
          <cell r="B1094" t="str">
            <v>NRO_016</v>
          </cell>
          <cell r="H1094" t="str">
            <v>Huawei</v>
          </cell>
        </row>
        <row r="1095">
          <cell r="B1095" t="str">
            <v>EST_079</v>
          </cell>
          <cell r="H1095" t="str">
            <v>ZTE</v>
          </cell>
        </row>
        <row r="1096">
          <cell r="B1096" t="str">
            <v>CTR_313</v>
          </cell>
          <cell r="H1096" t="str">
            <v>ZTE</v>
          </cell>
        </row>
        <row r="1097">
          <cell r="B1097" t="str">
            <v>LIT_435</v>
          </cell>
          <cell r="H1097" t="str">
            <v>ZTE</v>
          </cell>
        </row>
        <row r="1098">
          <cell r="B1098" t="str">
            <v>OST_170</v>
          </cell>
          <cell r="H1098" t="str">
            <v>Huawei</v>
          </cell>
        </row>
        <row r="1099">
          <cell r="B1099" t="str">
            <v>OST_107</v>
          </cell>
          <cell r="H1099" t="str">
            <v>Huawei</v>
          </cell>
        </row>
        <row r="1100">
          <cell r="B1100" t="str">
            <v>OST_096</v>
          </cell>
          <cell r="H1100" t="str">
            <v>Huawei</v>
          </cell>
        </row>
        <row r="1101">
          <cell r="B1101" t="str">
            <v>EXN_234</v>
          </cell>
          <cell r="H1101" t="str">
            <v>Huawei</v>
          </cell>
        </row>
        <row r="1102">
          <cell r="B1102" t="str">
            <v>EXN_101</v>
          </cell>
          <cell r="H1102" t="str">
            <v>Huawei</v>
          </cell>
        </row>
        <row r="1103">
          <cell r="B1103" t="str">
            <v>CTR_1052</v>
          </cell>
          <cell r="H1103" t="str">
            <v>ZTE</v>
          </cell>
        </row>
        <row r="1104">
          <cell r="B1104" t="str">
            <v>CTR_755</v>
          </cell>
          <cell r="H1104" t="str">
            <v>ZTE</v>
          </cell>
        </row>
        <row r="1105">
          <cell r="B1105" t="str">
            <v>NRD_086</v>
          </cell>
          <cell r="H1105" t="str">
            <v>Huawei</v>
          </cell>
        </row>
        <row r="1106">
          <cell r="B1106" t="str">
            <v>CTR_330</v>
          </cell>
          <cell r="H1106" t="str">
            <v>ZTE</v>
          </cell>
        </row>
        <row r="1107">
          <cell r="B1107" t="str">
            <v>CTR_772</v>
          </cell>
          <cell r="H1107" t="str">
            <v>ZTE</v>
          </cell>
        </row>
        <row r="1108">
          <cell r="B1108" t="str">
            <v>NRO_148</v>
          </cell>
          <cell r="H1108" t="str">
            <v>Huawei</v>
          </cell>
        </row>
        <row r="1109">
          <cell r="B1109" t="str">
            <v>OST_137</v>
          </cell>
          <cell r="H1109" t="str">
            <v>Huawei</v>
          </cell>
        </row>
        <row r="1110">
          <cell r="B1110" t="str">
            <v>SUO_116</v>
          </cell>
          <cell r="H1110" t="str">
            <v>Huawei</v>
          </cell>
        </row>
        <row r="1111">
          <cell r="B1111" t="str">
            <v>LIT_370</v>
          </cell>
          <cell r="H1111" t="str">
            <v>ZTE</v>
          </cell>
        </row>
        <row r="1112">
          <cell r="B1112" t="str">
            <v>SUO_154</v>
          </cell>
          <cell r="H1112" t="str">
            <v>Huawei</v>
          </cell>
        </row>
        <row r="1113">
          <cell r="B1113" t="str">
            <v>EXN_096</v>
          </cell>
          <cell r="H1113" t="str">
            <v>Huawei</v>
          </cell>
        </row>
        <row r="1114">
          <cell r="B1114" t="str">
            <v>NRD_065</v>
          </cell>
          <cell r="H1114" t="str">
            <v>Huawei</v>
          </cell>
        </row>
        <row r="1115">
          <cell r="B1115" t="str">
            <v>NRD_097</v>
          </cell>
          <cell r="H1115" t="str">
            <v>Huawei</v>
          </cell>
        </row>
        <row r="1116">
          <cell r="B1116" t="str">
            <v>EXN_184</v>
          </cell>
          <cell r="H1116" t="str">
            <v>Huawei</v>
          </cell>
        </row>
        <row r="1117">
          <cell r="B1117" t="str">
            <v>LIT_364</v>
          </cell>
          <cell r="H1117" t="str">
            <v>ZTE</v>
          </cell>
        </row>
        <row r="1118">
          <cell r="B1118" t="str">
            <v>OST_076</v>
          </cell>
          <cell r="H1118" t="str">
            <v>Huawei</v>
          </cell>
        </row>
        <row r="1119">
          <cell r="B1119" t="str">
            <v>NRD_053</v>
          </cell>
          <cell r="H1119" t="str">
            <v>Huawei</v>
          </cell>
        </row>
        <row r="1120">
          <cell r="B1120" t="str">
            <v>LIT_203</v>
          </cell>
          <cell r="H1120" t="str">
            <v>ZTE</v>
          </cell>
        </row>
        <row r="1121">
          <cell r="B1121" t="str">
            <v>LIT_123</v>
          </cell>
          <cell r="H1121" t="str">
            <v>ZTE</v>
          </cell>
        </row>
        <row r="1122">
          <cell r="B1122" t="str">
            <v>OST_119</v>
          </cell>
          <cell r="H1122" t="str">
            <v>Huawei</v>
          </cell>
        </row>
        <row r="1123">
          <cell r="B1123" t="str">
            <v>SUD_096</v>
          </cell>
          <cell r="H1123" t="str">
            <v>ZTE</v>
          </cell>
        </row>
        <row r="1124">
          <cell r="B1124" t="str">
            <v>LIT_690</v>
          </cell>
          <cell r="H1124" t="str">
            <v>ZTE</v>
          </cell>
        </row>
        <row r="1125">
          <cell r="B1125" t="str">
            <v>OST_297</v>
          </cell>
          <cell r="H1125" t="str">
            <v>Huawei</v>
          </cell>
        </row>
        <row r="1126">
          <cell r="B1126" t="str">
            <v>OST_075</v>
          </cell>
          <cell r="H1126" t="str">
            <v>Huawei</v>
          </cell>
        </row>
        <row r="1127">
          <cell r="B1127" t="str">
            <v>CTR_1057</v>
          </cell>
          <cell r="H1127" t="str">
            <v>ZTE</v>
          </cell>
        </row>
        <row r="1128">
          <cell r="B1128" t="str">
            <v>ADM_026</v>
          </cell>
          <cell r="H1128" t="str">
            <v>Huawei</v>
          </cell>
        </row>
        <row r="1129">
          <cell r="B1129" t="str">
            <v>EST_128</v>
          </cell>
          <cell r="H1129" t="str">
            <v>ZTE</v>
          </cell>
        </row>
        <row r="1130">
          <cell r="B1130" t="str">
            <v>EST_004</v>
          </cell>
          <cell r="H1130" t="str">
            <v>ZTE</v>
          </cell>
        </row>
        <row r="1131">
          <cell r="B1131" t="str">
            <v>OST_120</v>
          </cell>
          <cell r="H1131" t="str">
            <v>Huawei</v>
          </cell>
        </row>
        <row r="1132">
          <cell r="B1132" t="str">
            <v>EST_194</v>
          </cell>
          <cell r="H1132" t="str">
            <v>ZTE</v>
          </cell>
        </row>
        <row r="1133">
          <cell r="B1133" t="str">
            <v>LIT_372</v>
          </cell>
          <cell r="H1133" t="str">
            <v>ZTE</v>
          </cell>
        </row>
        <row r="1134">
          <cell r="B1134" t="str">
            <v>NRD_073</v>
          </cell>
          <cell r="H1134" t="str">
            <v>Huawei</v>
          </cell>
        </row>
        <row r="1135">
          <cell r="B1135" t="str">
            <v>NRD_163</v>
          </cell>
          <cell r="H1135" t="str">
            <v>Huawei</v>
          </cell>
        </row>
        <row r="1136">
          <cell r="B1136" t="str">
            <v>NRO_130</v>
          </cell>
          <cell r="H1136" t="str">
            <v>Huawei</v>
          </cell>
        </row>
        <row r="1137">
          <cell r="B1137" t="str">
            <v>OST_067</v>
          </cell>
          <cell r="H1137" t="str">
            <v>Huawei</v>
          </cell>
        </row>
        <row r="1138">
          <cell r="B1138" t="str">
            <v>EXN_001</v>
          </cell>
          <cell r="H1138" t="str">
            <v>Huawei</v>
          </cell>
        </row>
        <row r="1139">
          <cell r="B1139" t="str">
            <v>OST_113</v>
          </cell>
          <cell r="H1139" t="str">
            <v>Huawei</v>
          </cell>
        </row>
        <row r="1140">
          <cell r="B1140" t="str">
            <v>SUO_079</v>
          </cell>
          <cell r="H1140" t="str">
            <v>Huawei</v>
          </cell>
        </row>
        <row r="1141">
          <cell r="B1141" t="str">
            <v>OST_003</v>
          </cell>
          <cell r="H1141" t="str">
            <v>Huawei</v>
          </cell>
        </row>
        <row r="1142">
          <cell r="B1142" t="str">
            <v>LIT_374</v>
          </cell>
          <cell r="H1142" t="str">
            <v>ZTE</v>
          </cell>
        </row>
        <row r="1143">
          <cell r="B1143" t="str">
            <v>SUO_181</v>
          </cell>
          <cell r="H1143" t="str">
            <v>Huawei</v>
          </cell>
        </row>
        <row r="1144">
          <cell r="B1144" t="str">
            <v>NRO_117</v>
          </cell>
          <cell r="H1144" t="str">
            <v>Huawei</v>
          </cell>
        </row>
        <row r="1145">
          <cell r="B1145" t="str">
            <v>CTR_799</v>
          </cell>
          <cell r="H1145" t="str">
            <v>ZTE</v>
          </cell>
        </row>
        <row r="1146">
          <cell r="B1146" t="str">
            <v>NRO_221</v>
          </cell>
          <cell r="H1146" t="str">
            <v>Huawei</v>
          </cell>
        </row>
        <row r="1147">
          <cell r="B1147" t="str">
            <v>NRO_062</v>
          </cell>
          <cell r="H1147" t="str">
            <v>Huawei</v>
          </cell>
        </row>
        <row r="1148">
          <cell r="B1148" t="str">
            <v>NRO_070</v>
          </cell>
          <cell r="H1148" t="str">
            <v>Huawei</v>
          </cell>
        </row>
        <row r="1149">
          <cell r="B1149" t="str">
            <v>NRO_028</v>
          </cell>
          <cell r="H1149" t="str">
            <v>Huawei</v>
          </cell>
        </row>
        <row r="1150">
          <cell r="B1150" t="str">
            <v>EXN_189</v>
          </cell>
          <cell r="H1150" t="str">
            <v>HUAWEI</v>
          </cell>
        </row>
        <row r="1151">
          <cell r="B1151" t="str">
            <v>EXN_190</v>
          </cell>
          <cell r="H1151" t="str">
            <v>HUAWEI</v>
          </cell>
        </row>
        <row r="1152">
          <cell r="B1152" t="str">
            <v>NRD_135</v>
          </cell>
          <cell r="H1152" t="str">
            <v>Huawei</v>
          </cell>
        </row>
        <row r="1153">
          <cell r="B1153" t="str">
            <v>EXN_118</v>
          </cell>
          <cell r="H1153" t="str">
            <v>Huawei</v>
          </cell>
        </row>
        <row r="1154">
          <cell r="B1154" t="str">
            <v>NRD_031</v>
          </cell>
          <cell r="H1154" t="str">
            <v>HUAWEI</v>
          </cell>
        </row>
        <row r="1155">
          <cell r="B1155" t="str">
            <v>EXN_028</v>
          </cell>
          <cell r="H1155" t="str">
            <v>HUAWEI</v>
          </cell>
        </row>
        <row r="1156">
          <cell r="B1156" t="str">
            <v>CTR_422</v>
          </cell>
          <cell r="H1156" t="str">
            <v>ZTE</v>
          </cell>
        </row>
        <row r="1157">
          <cell r="B1157" t="str">
            <v>LIT_360</v>
          </cell>
          <cell r="H1157" t="str">
            <v>ZTE</v>
          </cell>
        </row>
        <row r="1158">
          <cell r="B1158" t="str">
            <v>OST_180</v>
          </cell>
          <cell r="H1158" t="str">
            <v>HUAWEI</v>
          </cell>
        </row>
        <row r="1159">
          <cell r="B1159" t="str">
            <v>SUO_081</v>
          </cell>
          <cell r="H1159" t="str">
            <v>HUAWEI</v>
          </cell>
        </row>
        <row r="1160">
          <cell r="B1160" t="str">
            <v>NRD_092</v>
          </cell>
          <cell r="H1160" t="str">
            <v>HUAWEI</v>
          </cell>
        </row>
        <row r="1161">
          <cell r="B1161" t="str">
            <v>SUD_055</v>
          </cell>
          <cell r="H1161" t="str">
            <v>ZTE</v>
          </cell>
        </row>
        <row r="1162">
          <cell r="B1162" t="str">
            <v>EXN_110</v>
          </cell>
          <cell r="H1162" t="str">
            <v>HUAWEI</v>
          </cell>
        </row>
        <row r="1163">
          <cell r="B1163" t="str">
            <v>NRO_051</v>
          </cell>
          <cell r="H1163" t="str">
            <v>NOKIA</v>
          </cell>
        </row>
        <row r="1164">
          <cell r="B1164" t="str">
            <v>LIT_173</v>
          </cell>
          <cell r="H1164" t="str">
            <v>HUAWEI</v>
          </cell>
        </row>
        <row r="1165">
          <cell r="B1165" t="str">
            <v>LIT_431</v>
          </cell>
          <cell r="H1165" t="str">
            <v>ZTE</v>
          </cell>
        </row>
        <row r="1166">
          <cell r="B1166" t="str">
            <v>SUD_054</v>
          </cell>
          <cell r="H1166" t="str">
            <v>ZTE</v>
          </cell>
        </row>
        <row r="1167">
          <cell r="B1167" t="str">
            <v>LIT_201</v>
          </cell>
          <cell r="H1167" t="str">
            <v>ZTE</v>
          </cell>
        </row>
        <row r="1168">
          <cell r="B1168" t="str">
            <v>CTR_442</v>
          </cell>
          <cell r="H1168" t="str">
            <v>NOKIA</v>
          </cell>
        </row>
        <row r="1169">
          <cell r="B1169" t="str">
            <v>NRO_076</v>
          </cell>
          <cell r="H1169" t="str">
            <v>NOKIA</v>
          </cell>
        </row>
        <row r="1170">
          <cell r="B1170" t="str">
            <v>OST_254</v>
          </cell>
          <cell r="H1170" t="str">
            <v>HUAWEI</v>
          </cell>
        </row>
        <row r="1171">
          <cell r="B1171" t="str">
            <v>CTR_453</v>
          </cell>
          <cell r="H1171" t="str">
            <v>NOKIA</v>
          </cell>
        </row>
        <row r="1172">
          <cell r="B1172" t="str">
            <v>CTR_441</v>
          </cell>
          <cell r="H1172" t="str">
            <v>ZTE</v>
          </cell>
        </row>
        <row r="1173">
          <cell r="B1173" t="str">
            <v>EXN_186</v>
          </cell>
          <cell r="H1173" t="str">
            <v>HUAWEI</v>
          </cell>
        </row>
        <row r="1174">
          <cell r="B1174" t="str">
            <v>NRO_247</v>
          </cell>
          <cell r="H1174" t="str">
            <v>NOKIA</v>
          </cell>
        </row>
        <row r="1175">
          <cell r="B1175" t="str">
            <v>CTR_676</v>
          </cell>
          <cell r="H1175" t="str">
            <v>ZTE</v>
          </cell>
        </row>
        <row r="1176">
          <cell r="B1176" t="str">
            <v>OST_303</v>
          </cell>
          <cell r="H1176" t="str">
            <v>HUAWEI</v>
          </cell>
        </row>
        <row r="1177">
          <cell r="B1177" t="str">
            <v>LIT_772</v>
          </cell>
          <cell r="H1177" t="str">
            <v>ZTE</v>
          </cell>
        </row>
        <row r="1178">
          <cell r="B1178" t="str">
            <v>LIT_069</v>
          </cell>
          <cell r="H1178" t="str">
            <v>ZTE</v>
          </cell>
        </row>
        <row r="1179">
          <cell r="B1179" t="str">
            <v>EXN_259</v>
          </cell>
          <cell r="H1179" t="str">
            <v>HUAWEI</v>
          </cell>
        </row>
        <row r="1180">
          <cell r="B1180" t="str">
            <v>OST_307</v>
          </cell>
          <cell r="H1180" t="str">
            <v>NOKIA</v>
          </cell>
        </row>
        <row r="1181">
          <cell r="B1181" t="str">
            <v>SUO_164</v>
          </cell>
          <cell r="H1181" t="str">
            <v>Huawei</v>
          </cell>
        </row>
        <row r="1182">
          <cell r="B1182" t="str">
            <v>NRD_107</v>
          </cell>
          <cell r="H1182" t="str">
            <v>HUAWEI</v>
          </cell>
        </row>
        <row r="1183">
          <cell r="B1183" t="str">
            <v>OST_283</v>
          </cell>
          <cell r="H1183" t="str">
            <v>HUAWEI</v>
          </cell>
        </row>
        <row r="1184">
          <cell r="B1184" t="str">
            <v>EXN_243</v>
          </cell>
          <cell r="H1184" t="str">
            <v>NOKIA</v>
          </cell>
        </row>
        <row r="1185">
          <cell r="B1185" t="str">
            <v>OST_282</v>
          </cell>
          <cell r="H1185" t="str">
            <v>HUAWEI</v>
          </cell>
        </row>
        <row r="1186">
          <cell r="B1186" t="str">
            <v>CTR_825</v>
          </cell>
          <cell r="H1186" t="str">
            <v>ZTE</v>
          </cell>
        </row>
        <row r="1187">
          <cell r="B1187" t="str">
            <v>CTR_822</v>
          </cell>
          <cell r="H1187" t="str">
            <v>ZTE</v>
          </cell>
        </row>
        <row r="1188">
          <cell r="B1188" t="str">
            <v>SUD_107</v>
          </cell>
          <cell r="H1188" t="str">
            <v>ZTE</v>
          </cell>
        </row>
        <row r="1189">
          <cell r="B1189" t="str">
            <v>CTR_795</v>
          </cell>
          <cell r="H1189" t="str">
            <v>ZTE</v>
          </cell>
        </row>
        <row r="1190">
          <cell r="B1190" t="str">
            <v>CTR_823</v>
          </cell>
          <cell r="H1190" t="str">
            <v>ZTE</v>
          </cell>
        </row>
        <row r="1191">
          <cell r="B1191" t="str">
            <v>CTR_835</v>
          </cell>
          <cell r="H1191" t="str">
            <v>ZTE</v>
          </cell>
        </row>
        <row r="1192">
          <cell r="B1192" t="str">
            <v>NRO_139</v>
          </cell>
          <cell r="H1192" t="str">
            <v>HUAWEI</v>
          </cell>
        </row>
        <row r="1193">
          <cell r="B1193" t="str">
            <v>NRO_138</v>
          </cell>
          <cell r="H1193" t="str">
            <v>HUAWEI</v>
          </cell>
        </row>
        <row r="1194">
          <cell r="B1194" t="str">
            <v>NRO_140</v>
          </cell>
          <cell r="H1194" t="str">
            <v>NOKIA</v>
          </cell>
        </row>
        <row r="1195">
          <cell r="B1195" t="str">
            <v>NRO_141</v>
          </cell>
          <cell r="H1195" t="str">
            <v>HUAWEI</v>
          </cell>
        </row>
        <row r="1196">
          <cell r="B1196" t="str">
            <v>CTR_894</v>
          </cell>
          <cell r="H1196" t="str">
            <v>ZTE</v>
          </cell>
        </row>
        <row r="1197">
          <cell r="B1197" t="str">
            <v>CTR_906</v>
          </cell>
          <cell r="H1197" t="str">
            <v>ZTE</v>
          </cell>
        </row>
        <row r="1198">
          <cell r="B1198" t="str">
            <v>SUD_119</v>
          </cell>
          <cell r="H1198" t="str">
            <v>ZTE</v>
          </cell>
        </row>
        <row r="1199">
          <cell r="B1199" t="str">
            <v>OST_322</v>
          </cell>
          <cell r="H1199" t="str">
            <v>HUAWEI</v>
          </cell>
        </row>
        <row r="1200">
          <cell r="B1200" t="str">
            <v>EXN_242</v>
          </cell>
          <cell r="H1200" t="str">
            <v>HUAWEI</v>
          </cell>
        </row>
        <row r="1201">
          <cell r="B1201" t="str">
            <v>NRO_149</v>
          </cell>
          <cell r="H1201" t="str">
            <v>Huawei</v>
          </cell>
        </row>
        <row r="1202">
          <cell r="B1202" t="str">
            <v>ADM_179</v>
          </cell>
          <cell r="H1202" t="str">
            <v>HUAWEI</v>
          </cell>
        </row>
        <row r="1203">
          <cell r="B1203" t="str">
            <v>OST_311</v>
          </cell>
          <cell r="H1203" t="str">
            <v>HUAWEI</v>
          </cell>
        </row>
        <row r="1204">
          <cell r="B1204" t="str">
            <v>EXN_265</v>
          </cell>
          <cell r="H1204" t="str">
            <v>HUAWEI</v>
          </cell>
        </row>
        <row r="1205">
          <cell r="B1205" t="str">
            <v>NRO_137</v>
          </cell>
          <cell r="H1205" t="str">
            <v>HUAWEI</v>
          </cell>
        </row>
        <row r="1206">
          <cell r="B1206" t="str">
            <v>NRO_151</v>
          </cell>
          <cell r="H1206" t="str">
            <v>HUAWEI</v>
          </cell>
        </row>
        <row r="1207">
          <cell r="B1207" t="str">
            <v>CTR_869</v>
          </cell>
          <cell r="H1207" t="str">
            <v>ZTE</v>
          </cell>
        </row>
        <row r="1208">
          <cell r="B1208" t="str">
            <v>NRO_144</v>
          </cell>
          <cell r="H1208" t="str">
            <v>HUAWEI</v>
          </cell>
        </row>
        <row r="1209">
          <cell r="B1209" t="str">
            <v>CTR_870</v>
          </cell>
          <cell r="H1209" t="str">
            <v>ZTE</v>
          </cell>
        </row>
        <row r="1210">
          <cell r="B1210" t="str">
            <v>OST_314</v>
          </cell>
          <cell r="H1210" t="str">
            <v>HUAWEI</v>
          </cell>
        </row>
        <row r="1211">
          <cell r="B1211" t="str">
            <v>EST_147</v>
          </cell>
          <cell r="H1211" t="str">
            <v>ZTE</v>
          </cell>
        </row>
        <row r="1212">
          <cell r="B1212" t="str">
            <v>SUD_108</v>
          </cell>
          <cell r="H1212" t="str">
            <v>NOKIA</v>
          </cell>
        </row>
        <row r="1213">
          <cell r="B1213" t="str">
            <v>CTR_892</v>
          </cell>
          <cell r="H1213" t="str">
            <v>ZTE</v>
          </cell>
        </row>
        <row r="1214">
          <cell r="B1214" t="str">
            <v>SUD_126</v>
          </cell>
          <cell r="H1214" t="str">
            <v>ZTE</v>
          </cell>
        </row>
        <row r="1215">
          <cell r="B1215" t="str">
            <v>NRO_088</v>
          </cell>
          <cell r="H1215" t="str">
            <v>NOKIA</v>
          </cell>
        </row>
        <row r="1216">
          <cell r="B1216" t="str">
            <v>NRO_036</v>
          </cell>
          <cell r="H1216" t="str">
            <v>HUAWEI</v>
          </cell>
        </row>
        <row r="1217">
          <cell r="B1217" t="str">
            <v>LIT_191</v>
          </cell>
          <cell r="H1217" t="str">
            <v>ZTE</v>
          </cell>
        </row>
        <row r="1218">
          <cell r="B1218" t="str">
            <v>CTR_204</v>
          </cell>
          <cell r="H1218" t="str">
            <v>ZTE</v>
          </cell>
        </row>
        <row r="1219">
          <cell r="B1219" t="str">
            <v>OST_044</v>
          </cell>
          <cell r="H1219" t="str">
            <v>HUAWEI</v>
          </cell>
        </row>
        <row r="1220">
          <cell r="B1220" t="str">
            <v>OST_037</v>
          </cell>
          <cell r="H1220" t="str">
            <v>HUAWEI</v>
          </cell>
        </row>
        <row r="1221">
          <cell r="B1221" t="str">
            <v>EST_023</v>
          </cell>
          <cell r="H1221" t="str">
            <v>NOKIA</v>
          </cell>
        </row>
        <row r="1222">
          <cell r="B1222" t="str">
            <v>EST_024</v>
          </cell>
          <cell r="H1222" t="str">
            <v>ZTE</v>
          </cell>
        </row>
        <row r="1223">
          <cell r="B1223" t="str">
            <v>EST_022</v>
          </cell>
          <cell r="H1223" t="str">
            <v>ZTE</v>
          </cell>
        </row>
        <row r="1224">
          <cell r="B1224" t="str">
            <v>LIT_178</v>
          </cell>
          <cell r="H1224" t="str">
            <v>HUAWEI</v>
          </cell>
        </row>
        <row r="1225">
          <cell r="B1225" t="str">
            <v>NRD_027</v>
          </cell>
          <cell r="H1225" t="str">
            <v>NOKIA</v>
          </cell>
        </row>
        <row r="1226">
          <cell r="B1226" t="str">
            <v>EXN_033</v>
          </cell>
          <cell r="H1226" t="str">
            <v>NOKIA</v>
          </cell>
        </row>
        <row r="1227">
          <cell r="B1227" t="str">
            <v>SUO_019</v>
          </cell>
          <cell r="H1227" t="str">
            <v>HUAWEI</v>
          </cell>
        </row>
        <row r="1228">
          <cell r="B1228" t="str">
            <v>SUO_020</v>
          </cell>
          <cell r="H1228" t="str">
            <v>NOKIA</v>
          </cell>
        </row>
        <row r="1229">
          <cell r="B1229" t="str">
            <v>EXN_230</v>
          </cell>
          <cell r="H1229" t="str">
            <v>HUAWEI</v>
          </cell>
        </row>
        <row r="1230">
          <cell r="B1230" t="str">
            <v>CTR_841</v>
          </cell>
          <cell r="H1230" t="str">
            <v>ZTE</v>
          </cell>
        </row>
        <row r="1231">
          <cell r="B1231" t="str">
            <v>OST_256</v>
          </cell>
          <cell r="H1231" t="str">
            <v>NOKIA</v>
          </cell>
        </row>
        <row r="1232">
          <cell r="B1232" t="str">
            <v>OST_040</v>
          </cell>
          <cell r="H1232" t="str">
            <v>HUAWEI</v>
          </cell>
        </row>
        <row r="1233">
          <cell r="B1233" t="str">
            <v>LIT_430</v>
          </cell>
          <cell r="H1233" t="str">
            <v>ZTE</v>
          </cell>
        </row>
        <row r="1234">
          <cell r="B1234" t="str">
            <v>OST_257</v>
          </cell>
          <cell r="H1234" t="str">
            <v>HUAWEI</v>
          </cell>
        </row>
        <row r="1235">
          <cell r="B1235" t="str">
            <v>CTR_627</v>
          </cell>
          <cell r="H1235" t="str">
            <v>ZTE</v>
          </cell>
        </row>
        <row r="1236">
          <cell r="B1236" t="str">
            <v>OST_260</v>
          </cell>
          <cell r="H1236" t="str">
            <v>HUAWEI</v>
          </cell>
        </row>
        <row r="1237">
          <cell r="B1237" t="str">
            <v>EXN_191</v>
          </cell>
          <cell r="H1237" t="str">
            <v>HUAWEI</v>
          </cell>
        </row>
        <row r="1238">
          <cell r="B1238" t="str">
            <v>EXN_231</v>
          </cell>
          <cell r="H1238" t="str">
            <v>Huawei</v>
          </cell>
        </row>
        <row r="1239">
          <cell r="B1239" t="str">
            <v>LIT_586</v>
          </cell>
          <cell r="H1239" t="str">
            <v>ZTE</v>
          </cell>
        </row>
        <row r="1240">
          <cell r="B1240" t="str">
            <v>SUO_157</v>
          </cell>
          <cell r="H1240" t="str">
            <v>HUAWEI</v>
          </cell>
        </row>
        <row r="1241">
          <cell r="B1241" t="str">
            <v>EXN_215</v>
          </cell>
          <cell r="H1241" t="str">
            <v>NOKIA</v>
          </cell>
        </row>
        <row r="1242">
          <cell r="B1242" t="str">
            <v>SUD_231</v>
          </cell>
          <cell r="H1242" t="str">
            <v>ZTE</v>
          </cell>
        </row>
        <row r="1243">
          <cell r="B1243" t="str">
            <v>SUD_247</v>
          </cell>
          <cell r="H1243" t="str">
            <v>NOKIA</v>
          </cell>
        </row>
        <row r="1244">
          <cell r="B1244" t="str">
            <v>EST_074</v>
          </cell>
          <cell r="H1244" t="str">
            <v>NOKIA</v>
          </cell>
        </row>
        <row r="1245">
          <cell r="B1245" t="str">
            <v>OST_070</v>
          </cell>
          <cell r="H1245" t="str">
            <v>HUAWEI</v>
          </cell>
        </row>
        <row r="1246">
          <cell r="B1246" t="str">
            <v>LIT_536</v>
          </cell>
          <cell r="H1246" t="str">
            <v>NOKIA</v>
          </cell>
        </row>
        <row r="1247">
          <cell r="B1247" t="str">
            <v>NRD_157</v>
          </cell>
          <cell r="H1247" t="str">
            <v>HUAWEI</v>
          </cell>
        </row>
        <row r="1248">
          <cell r="B1248" t="str">
            <v>SUO_245</v>
          </cell>
          <cell r="H1248" t="str">
            <v>NOKIA</v>
          </cell>
        </row>
        <row r="1249">
          <cell r="B1249" t="str">
            <v>CTR_829</v>
          </cell>
          <cell r="H1249" t="str">
            <v>ZTE</v>
          </cell>
        </row>
        <row r="1250">
          <cell r="B1250" t="str">
            <v>LIT_769</v>
          </cell>
          <cell r="H1250" t="str">
            <v>ZTE</v>
          </cell>
        </row>
        <row r="1251">
          <cell r="B1251" t="str">
            <v>SUD_130</v>
          </cell>
          <cell r="H1251" t="str">
            <v>ZTE</v>
          </cell>
        </row>
        <row r="1252">
          <cell r="B1252" t="str">
            <v>ADM_140</v>
          </cell>
          <cell r="H1252" t="str">
            <v>HUAWEI</v>
          </cell>
        </row>
        <row r="1253">
          <cell r="B1253" t="str">
            <v>CTR_909</v>
          </cell>
          <cell r="H1253" t="str">
            <v>ZTE</v>
          </cell>
        </row>
        <row r="1254">
          <cell r="B1254" t="str">
            <v>ADM_187</v>
          </cell>
          <cell r="H1254" t="str">
            <v>HUAWEI</v>
          </cell>
        </row>
        <row r="1255">
          <cell r="B1255" t="str">
            <v>EST_150</v>
          </cell>
          <cell r="H1255" t="str">
            <v>ZTE</v>
          </cell>
        </row>
        <row r="1256">
          <cell r="B1256" t="str">
            <v>SUD_112</v>
          </cell>
          <cell r="H1256" t="str">
            <v>ZTE</v>
          </cell>
        </row>
        <row r="1257">
          <cell r="B1257" t="str">
            <v>SUO_266</v>
          </cell>
          <cell r="H1257" t="str">
            <v>HUAWEI</v>
          </cell>
        </row>
        <row r="1258">
          <cell r="B1258" t="str">
            <v>EST_155</v>
          </cell>
          <cell r="H1258" t="str">
            <v>ZTE</v>
          </cell>
        </row>
        <row r="1259">
          <cell r="B1259" t="str">
            <v>ADM_185</v>
          </cell>
          <cell r="H1259" t="str">
            <v>HUAWEI</v>
          </cell>
        </row>
        <row r="1260">
          <cell r="B1260" t="str">
            <v>OST_023</v>
          </cell>
          <cell r="H1260" t="str">
            <v>HUAWEI</v>
          </cell>
        </row>
        <row r="1261">
          <cell r="B1261" t="str">
            <v>LIT_111</v>
          </cell>
          <cell r="H1261" t="str">
            <v>ZTE</v>
          </cell>
        </row>
        <row r="1262">
          <cell r="B1262" t="str">
            <v>CTR_145</v>
          </cell>
          <cell r="H1262" t="str">
            <v>ZTE</v>
          </cell>
        </row>
        <row r="1263">
          <cell r="B1263" t="str">
            <v>LIT_187</v>
          </cell>
          <cell r="H1263" t="str">
            <v>ZTE</v>
          </cell>
        </row>
        <row r="1264">
          <cell r="B1264" t="str">
            <v>SUD_020</v>
          </cell>
          <cell r="H1264" t="str">
            <v>ZTE</v>
          </cell>
        </row>
        <row r="1265">
          <cell r="B1265" t="str">
            <v>SUD_019</v>
          </cell>
          <cell r="H1265" t="str">
            <v>ZTE</v>
          </cell>
        </row>
        <row r="1266">
          <cell r="B1266" t="str">
            <v>EST_020</v>
          </cell>
          <cell r="H1266" t="str">
            <v>ZTE</v>
          </cell>
        </row>
        <row r="1267">
          <cell r="B1267" t="str">
            <v>NRD_024</v>
          </cell>
          <cell r="H1267" t="str">
            <v>NOKIA</v>
          </cell>
        </row>
        <row r="1268">
          <cell r="B1268" t="str">
            <v>ADM_002</v>
          </cell>
          <cell r="H1268" t="str">
            <v>Huawei</v>
          </cell>
        </row>
        <row r="1269">
          <cell r="B1269" t="str">
            <v>LIT_085</v>
          </cell>
          <cell r="H1269" t="str">
            <v>ZTE</v>
          </cell>
        </row>
        <row r="1270">
          <cell r="B1270" t="str">
            <v>CTR_160</v>
          </cell>
          <cell r="H1270" t="str">
            <v>ZTE</v>
          </cell>
        </row>
        <row r="1271">
          <cell r="B1271" t="str">
            <v>CTR_298</v>
          </cell>
          <cell r="H1271" t="str">
            <v>ZTE</v>
          </cell>
        </row>
        <row r="1272">
          <cell r="B1272" t="str">
            <v>SUD_113</v>
          </cell>
          <cell r="H1272" t="str">
            <v>ZTE</v>
          </cell>
        </row>
        <row r="1273">
          <cell r="B1273" t="str">
            <v>CTR_299</v>
          </cell>
          <cell r="H1273" t="str">
            <v>ZTE</v>
          </cell>
        </row>
        <row r="1274">
          <cell r="B1274" t="str">
            <v>SUD_122</v>
          </cell>
          <cell r="H1274" t="str">
            <v>ZTE</v>
          </cell>
        </row>
        <row r="1275">
          <cell r="B1275" t="str">
            <v>CTR_205</v>
          </cell>
          <cell r="H1275" t="str">
            <v>ZTE</v>
          </cell>
        </row>
        <row r="1276">
          <cell r="B1276" t="str">
            <v>OST_035</v>
          </cell>
          <cell r="H1276" t="str">
            <v>HUAWEI</v>
          </cell>
        </row>
        <row r="1277">
          <cell r="B1277" t="str">
            <v>CTR_192</v>
          </cell>
          <cell r="H1277" t="str">
            <v>ZTE</v>
          </cell>
        </row>
        <row r="1278">
          <cell r="B1278" t="str">
            <v>OST_097</v>
          </cell>
          <cell r="H1278" t="str">
            <v>Huawei</v>
          </cell>
        </row>
        <row r="1279">
          <cell r="B1279" t="str">
            <v>ADM_012</v>
          </cell>
          <cell r="H1279" t="str">
            <v>Huawei</v>
          </cell>
        </row>
        <row r="1280">
          <cell r="B1280" t="str">
            <v>OST_259</v>
          </cell>
          <cell r="H1280" t="str">
            <v>NOKIA</v>
          </cell>
        </row>
        <row r="1281">
          <cell r="B1281" t="str">
            <v>ADM_143</v>
          </cell>
          <cell r="H1281" t="str">
            <v>HUAWEI</v>
          </cell>
        </row>
        <row r="1282">
          <cell r="B1282" t="str">
            <v>LIT_591</v>
          </cell>
          <cell r="H1282" t="str">
            <v>ZTE</v>
          </cell>
        </row>
        <row r="1283">
          <cell r="B1283" t="str">
            <v>NRO_104</v>
          </cell>
          <cell r="H1283" t="str">
            <v>HUAWEI</v>
          </cell>
        </row>
        <row r="1284">
          <cell r="B1284" t="str">
            <v>LIT_402</v>
          </cell>
          <cell r="H1284" t="str">
            <v>NOKIA</v>
          </cell>
        </row>
        <row r="1285">
          <cell r="B1285" t="str">
            <v>SUD_246</v>
          </cell>
          <cell r="H1285" t="str">
            <v>ZTE</v>
          </cell>
        </row>
        <row r="1286">
          <cell r="B1286" t="str">
            <v>CTR_354</v>
          </cell>
          <cell r="H1286" t="str">
            <v>ZTE</v>
          </cell>
        </row>
        <row r="1287">
          <cell r="B1287" t="str">
            <v>EXN_168</v>
          </cell>
          <cell r="H1287" t="str">
            <v>NOKIA</v>
          </cell>
        </row>
        <row r="1288">
          <cell r="B1288" t="str">
            <v>OST_290</v>
          </cell>
          <cell r="H1288" t="str">
            <v>HUAWEI</v>
          </cell>
        </row>
        <row r="1289">
          <cell r="B1289" t="str">
            <v>SUD_105</v>
          </cell>
          <cell r="H1289" t="str">
            <v>ZTE</v>
          </cell>
        </row>
        <row r="1290">
          <cell r="B1290" t="str">
            <v>LIT_750</v>
          </cell>
          <cell r="H1290" t="str">
            <v>ZTE</v>
          </cell>
        </row>
        <row r="1291">
          <cell r="B1291" t="str">
            <v>ADM_178</v>
          </cell>
          <cell r="H1291" t="str">
            <v>HUAWEI</v>
          </cell>
        </row>
        <row r="1292">
          <cell r="B1292" t="str">
            <v>CTR_858</v>
          </cell>
          <cell r="H1292" t="str">
            <v>ZTE</v>
          </cell>
        </row>
        <row r="1293">
          <cell r="B1293" t="str">
            <v>EST_154</v>
          </cell>
          <cell r="H1293" t="str">
            <v>ZTE</v>
          </cell>
        </row>
        <row r="1294">
          <cell r="B1294" t="str">
            <v>CTR_880</v>
          </cell>
          <cell r="H1294" t="str">
            <v>ZTE</v>
          </cell>
        </row>
        <row r="1295">
          <cell r="B1295" t="str">
            <v>SUO_249</v>
          </cell>
          <cell r="H1295" t="str">
            <v>NOKIA</v>
          </cell>
        </row>
        <row r="1296">
          <cell r="B1296" t="str">
            <v>SUD_125</v>
          </cell>
          <cell r="H1296" t="str">
            <v>ZTE</v>
          </cell>
        </row>
        <row r="1297">
          <cell r="B1297" t="str">
            <v>CTR_189</v>
          </cell>
          <cell r="H1297" t="str">
            <v>ZTE</v>
          </cell>
        </row>
        <row r="1298">
          <cell r="B1298" t="str">
            <v>CTR_191</v>
          </cell>
          <cell r="H1298" t="str">
            <v>ZTE</v>
          </cell>
        </row>
        <row r="1299">
          <cell r="B1299" t="str">
            <v>CTR_116</v>
          </cell>
          <cell r="H1299" t="str">
            <v>ZTE</v>
          </cell>
        </row>
        <row r="1300">
          <cell r="B1300" t="str">
            <v>OST_029</v>
          </cell>
          <cell r="H1300" t="str">
            <v>NOKIA</v>
          </cell>
        </row>
        <row r="1301">
          <cell r="B1301" t="str">
            <v>EST_019</v>
          </cell>
          <cell r="H1301" t="str">
            <v>ZTE</v>
          </cell>
        </row>
        <row r="1302">
          <cell r="B1302" t="str">
            <v>SUO_022</v>
          </cell>
          <cell r="H1302" t="str">
            <v>NOKIA</v>
          </cell>
        </row>
        <row r="1303">
          <cell r="B1303" t="str">
            <v>EST_017</v>
          </cell>
          <cell r="H1303" t="str">
            <v>ZTE</v>
          </cell>
        </row>
        <row r="1304">
          <cell r="B1304" t="str">
            <v>LIT_109</v>
          </cell>
          <cell r="H1304" t="str">
            <v>ZTE</v>
          </cell>
        </row>
        <row r="1305">
          <cell r="B1305" t="str">
            <v>OST_146</v>
          </cell>
          <cell r="H1305" t="str">
            <v>HUAWEI</v>
          </cell>
        </row>
        <row r="1306">
          <cell r="B1306" t="str">
            <v>EST_092</v>
          </cell>
          <cell r="H1306" t="str">
            <v>ZTE</v>
          </cell>
        </row>
        <row r="1307">
          <cell r="B1307" t="str">
            <v>ADM_105</v>
          </cell>
          <cell r="H1307" t="str">
            <v>HUAWEI</v>
          </cell>
        </row>
        <row r="1308">
          <cell r="B1308" t="str">
            <v>CTR_134</v>
          </cell>
          <cell r="H1308" t="str">
            <v>ZTE</v>
          </cell>
        </row>
        <row r="1309">
          <cell r="B1309" t="str">
            <v>CTR_443</v>
          </cell>
          <cell r="H1309" t="str">
            <v>ZTE</v>
          </cell>
        </row>
        <row r="1310">
          <cell r="B1310" t="str">
            <v>SUO_136</v>
          </cell>
          <cell r="H1310" t="str">
            <v>NOKIA</v>
          </cell>
        </row>
        <row r="1311">
          <cell r="B1311" t="str">
            <v>NRD_259</v>
          </cell>
          <cell r="H1311" t="str">
            <v>Huawei</v>
          </cell>
        </row>
        <row r="1312">
          <cell r="B1312" t="str">
            <v>LIT_459</v>
          </cell>
          <cell r="H1312" t="str">
            <v>ZTE</v>
          </cell>
        </row>
        <row r="1313">
          <cell r="B1313" t="str">
            <v>LIT_050</v>
          </cell>
          <cell r="H1313" t="str">
            <v>ZTE</v>
          </cell>
        </row>
        <row r="1314">
          <cell r="B1314" t="str">
            <v>EST_002</v>
          </cell>
          <cell r="H1314" t="str">
            <v>NOKIA</v>
          </cell>
        </row>
        <row r="1315">
          <cell r="B1315" t="str">
            <v>LIT_054</v>
          </cell>
          <cell r="H1315" t="str">
            <v>ZTE</v>
          </cell>
        </row>
        <row r="1316">
          <cell r="B1316" t="str">
            <v>LIT_048</v>
          </cell>
          <cell r="H1316" t="str">
            <v>ZTE</v>
          </cell>
        </row>
        <row r="1317">
          <cell r="B1317" t="str">
            <v>NRD_078</v>
          </cell>
          <cell r="H1317" t="str">
            <v>HUAWEI</v>
          </cell>
        </row>
        <row r="1318">
          <cell r="B1318" t="str">
            <v>SUO_082</v>
          </cell>
          <cell r="H1318" t="str">
            <v>HUAWEI</v>
          </cell>
        </row>
        <row r="1319">
          <cell r="B1319" t="str">
            <v>NRD_007</v>
          </cell>
          <cell r="H1319" t="str">
            <v>Huawei</v>
          </cell>
        </row>
        <row r="1320">
          <cell r="B1320" t="str">
            <v>LIT_357</v>
          </cell>
          <cell r="H1320" t="str">
            <v>ZTE</v>
          </cell>
        </row>
        <row r="1321">
          <cell r="B1321" t="str">
            <v>LIT_277</v>
          </cell>
          <cell r="H1321" t="str">
            <v>ZTE</v>
          </cell>
        </row>
        <row r="1322">
          <cell r="B1322" t="str">
            <v>LIT_167</v>
          </cell>
          <cell r="H1322" t="str">
            <v>ZTE</v>
          </cell>
        </row>
        <row r="1323">
          <cell r="B1323" t="str">
            <v>LIT_291</v>
          </cell>
          <cell r="H1323" t="str">
            <v>ZTE</v>
          </cell>
        </row>
        <row r="1324">
          <cell r="B1324" t="str">
            <v>ADM_165</v>
          </cell>
          <cell r="H1324" t="str">
            <v>Huawei</v>
          </cell>
        </row>
        <row r="1325">
          <cell r="B1325" t="str">
            <v>SUO_207</v>
          </cell>
          <cell r="H1325" t="str">
            <v>Huawei</v>
          </cell>
        </row>
        <row r="1326">
          <cell r="B1326" t="str">
            <v>LIT_771</v>
          </cell>
          <cell r="H1326" t="str">
            <v>ZTE</v>
          </cell>
        </row>
        <row r="1327">
          <cell r="B1327" t="str">
            <v>LIT_245</v>
          </cell>
          <cell r="H1327" t="str">
            <v>ZTE</v>
          </cell>
        </row>
        <row r="1328">
          <cell r="B1328" t="str">
            <v>CTR_473</v>
          </cell>
          <cell r="H1328" t="str">
            <v>ZTE</v>
          </cell>
        </row>
        <row r="1329">
          <cell r="B1329" t="str">
            <v>OST_165</v>
          </cell>
          <cell r="H1329" t="str">
            <v>Huawei</v>
          </cell>
        </row>
        <row r="1330">
          <cell r="B1330" t="str">
            <v>CTR_713</v>
          </cell>
          <cell r="H1330" t="str">
            <v>ZTE</v>
          </cell>
        </row>
        <row r="1331">
          <cell r="B1331" t="str">
            <v>OST_052</v>
          </cell>
          <cell r="H1331" t="str">
            <v>HUAWEI</v>
          </cell>
        </row>
        <row r="1332">
          <cell r="B1332" t="str">
            <v>SUO_018</v>
          </cell>
          <cell r="H1332" t="str">
            <v>HUAWEI</v>
          </cell>
        </row>
        <row r="1333">
          <cell r="B1333" t="str">
            <v>LIT_440</v>
          </cell>
          <cell r="H1333" t="str">
            <v>ZTE</v>
          </cell>
        </row>
        <row r="1334">
          <cell r="B1334" t="str">
            <v>OST_099</v>
          </cell>
          <cell r="H1334" t="str">
            <v>Huawei</v>
          </cell>
        </row>
        <row r="1335">
          <cell r="B1335" t="str">
            <v>OST_122</v>
          </cell>
          <cell r="H1335" t="str">
            <v>Huawei</v>
          </cell>
        </row>
        <row r="1336">
          <cell r="B1336" t="str">
            <v>NRD_077</v>
          </cell>
          <cell r="H1336" t="str">
            <v>HUAWEI</v>
          </cell>
        </row>
        <row r="1337">
          <cell r="B1337" t="str">
            <v>LIT_479</v>
          </cell>
          <cell r="H1337" t="str">
            <v>ZTE</v>
          </cell>
        </row>
        <row r="1338">
          <cell r="B1338" t="str">
            <v>LIT_774</v>
          </cell>
          <cell r="H1338" t="str">
            <v>ZTE</v>
          </cell>
        </row>
        <row r="1339">
          <cell r="B1339" t="str">
            <v>CTR_109</v>
          </cell>
          <cell r="H1339" t="str">
            <v>ZTE</v>
          </cell>
        </row>
        <row r="1340">
          <cell r="B1340" t="str">
            <v>NRD_012</v>
          </cell>
          <cell r="H1340" t="str">
            <v>HUAWEI</v>
          </cell>
        </row>
        <row r="1341">
          <cell r="B1341" t="str">
            <v>EXN_022</v>
          </cell>
          <cell r="H1341" t="str">
            <v>HUAWEI</v>
          </cell>
        </row>
        <row r="1342">
          <cell r="B1342" t="str">
            <v>CTR_430</v>
          </cell>
          <cell r="H1342" t="str">
            <v>ZTE</v>
          </cell>
        </row>
        <row r="1343">
          <cell r="B1343" t="str">
            <v>EST_057</v>
          </cell>
          <cell r="H1343" t="str">
            <v>ZTE</v>
          </cell>
        </row>
        <row r="1344">
          <cell r="B1344" t="str">
            <v>CTR_128</v>
          </cell>
          <cell r="H1344" t="str">
            <v>ZTE</v>
          </cell>
        </row>
        <row r="1345">
          <cell r="B1345" t="str">
            <v>LIT_206</v>
          </cell>
          <cell r="H1345" t="str">
            <v>ZTE</v>
          </cell>
        </row>
        <row r="1346">
          <cell r="B1346" t="str">
            <v>LIT_361</v>
          </cell>
          <cell r="H1346" t="str">
            <v>ZTE</v>
          </cell>
        </row>
        <row r="1347">
          <cell r="B1347" t="str">
            <v>LIT_577</v>
          </cell>
          <cell r="H1347" t="str">
            <v>ZTE</v>
          </cell>
        </row>
        <row r="1348">
          <cell r="B1348" t="str">
            <v>NRD_164</v>
          </cell>
          <cell r="H1348" t="str">
            <v>HUAWEI</v>
          </cell>
        </row>
        <row r="1349">
          <cell r="B1349" t="str">
            <v>OST_235</v>
          </cell>
          <cell r="H1349" t="str">
            <v>Huawei</v>
          </cell>
        </row>
        <row r="1350">
          <cell r="B1350" t="str">
            <v>LIT_406</v>
          </cell>
          <cell r="H1350" t="str">
            <v>ZTE</v>
          </cell>
        </row>
        <row r="1351">
          <cell r="B1351" t="str">
            <v>EST_064</v>
          </cell>
          <cell r="H1351" t="str">
            <v>NOKIA</v>
          </cell>
        </row>
        <row r="1352">
          <cell r="B1352" t="str">
            <v>OST_308</v>
          </cell>
          <cell r="H1352" t="str">
            <v>HUAWEI</v>
          </cell>
        </row>
        <row r="1353">
          <cell r="B1353" t="str">
            <v>ADM_161</v>
          </cell>
          <cell r="H1353" t="str">
            <v>HUAWEI</v>
          </cell>
        </row>
        <row r="1354">
          <cell r="B1354" t="str">
            <v>EST_067</v>
          </cell>
          <cell r="H1354" t="str">
            <v>ZTE</v>
          </cell>
        </row>
        <row r="1355">
          <cell r="B1355" t="str">
            <v>OST_316</v>
          </cell>
          <cell r="H1355" t="str">
            <v>HUAWEI</v>
          </cell>
        </row>
        <row r="1356">
          <cell r="B1356" t="str">
            <v>LIT_292</v>
          </cell>
          <cell r="H1356" t="str">
            <v>ZTE</v>
          </cell>
        </row>
        <row r="1357">
          <cell r="B1357" t="str">
            <v>SUD_024</v>
          </cell>
          <cell r="H1357" t="str">
            <v>ZTE</v>
          </cell>
        </row>
        <row r="1358">
          <cell r="B1358" t="str">
            <v>ADM_155</v>
          </cell>
          <cell r="H1358" t="str">
            <v>Huawei</v>
          </cell>
        </row>
        <row r="1359">
          <cell r="B1359" t="str">
            <v>LIT_208</v>
          </cell>
          <cell r="H1359" t="str">
            <v>ZTE</v>
          </cell>
        </row>
        <row r="1360">
          <cell r="B1360" t="str">
            <v>LIT_787</v>
          </cell>
          <cell r="H1360" t="str">
            <v>ZTE</v>
          </cell>
        </row>
        <row r="1361">
          <cell r="B1361" t="str">
            <v>CTR_910</v>
          </cell>
          <cell r="H1361" t="str">
            <v>ZTE</v>
          </cell>
        </row>
        <row r="1362">
          <cell r="B1362" t="str">
            <v>CTR_352</v>
          </cell>
          <cell r="H1362" t="str">
            <v>ZTE</v>
          </cell>
        </row>
        <row r="1363">
          <cell r="B1363" t="str">
            <v>LIT_121</v>
          </cell>
          <cell r="H1363" t="str">
            <v>NOKIA</v>
          </cell>
        </row>
        <row r="1364">
          <cell r="B1364" t="str">
            <v>NRO_031</v>
          </cell>
          <cell r="H1364" t="str">
            <v>NOKIA</v>
          </cell>
        </row>
        <row r="1365">
          <cell r="B1365" t="str">
            <v>SUO_126</v>
          </cell>
          <cell r="H1365" t="str">
            <v>Huawei</v>
          </cell>
        </row>
        <row r="1366">
          <cell r="B1366" t="str">
            <v>SUO_113</v>
          </cell>
          <cell r="H1366" t="str">
            <v>Huawei</v>
          </cell>
        </row>
        <row r="1367">
          <cell r="B1367" t="str">
            <v>NRO_067</v>
          </cell>
          <cell r="H1367" t="str">
            <v>Huawei</v>
          </cell>
        </row>
        <row r="1368">
          <cell r="B1368" t="str">
            <v>OST_121</v>
          </cell>
          <cell r="H1368" t="str">
            <v>Huawei</v>
          </cell>
        </row>
        <row r="1369">
          <cell r="B1369" t="str">
            <v>EXN_083</v>
          </cell>
          <cell r="H1369" t="str">
            <v>Huawei</v>
          </cell>
        </row>
        <row r="1370">
          <cell r="B1370" t="str">
            <v>LIT_127</v>
          </cell>
          <cell r="H1370" t="str">
            <v>ZTE</v>
          </cell>
        </row>
        <row r="1371">
          <cell r="B1371" t="str">
            <v>SUD_006</v>
          </cell>
          <cell r="H1371" t="str">
            <v>ZTE</v>
          </cell>
        </row>
        <row r="1372">
          <cell r="B1372" t="str">
            <v>NRO_239</v>
          </cell>
          <cell r="H1372" t="str">
            <v>NOKIA</v>
          </cell>
        </row>
        <row r="1373">
          <cell r="B1373" t="str">
            <v>SUO_004</v>
          </cell>
          <cell r="H1373" t="str">
            <v>Huawei</v>
          </cell>
        </row>
        <row r="1374">
          <cell r="B1374" t="str">
            <v>OST_118</v>
          </cell>
          <cell r="H1374" t="str">
            <v>Huawei</v>
          </cell>
        </row>
        <row r="1375">
          <cell r="B1375" t="str">
            <v>LIT_138</v>
          </cell>
          <cell r="H1375" t="str">
            <v>ZTE</v>
          </cell>
        </row>
        <row r="1376">
          <cell r="B1376" t="str">
            <v>OST_126</v>
          </cell>
          <cell r="H1376" t="str">
            <v>Huawei</v>
          </cell>
        </row>
        <row r="1377">
          <cell r="B1377" t="str">
            <v>SUD_115</v>
          </cell>
          <cell r="H1377" t="str">
            <v>ZTE</v>
          </cell>
        </row>
        <row r="1378">
          <cell r="B1378" t="str">
            <v>NRO_019</v>
          </cell>
          <cell r="H1378" t="str">
            <v>HUAWEI</v>
          </cell>
        </row>
        <row r="1379">
          <cell r="B1379" t="str">
            <v>EST_153</v>
          </cell>
          <cell r="H1379" t="str">
            <v>ZTE</v>
          </cell>
        </row>
        <row r="1380">
          <cell r="B1380" t="str">
            <v>CTR_079</v>
          </cell>
          <cell r="H1380" t="str">
            <v>ZTE</v>
          </cell>
        </row>
        <row r="1381">
          <cell r="B1381" t="str">
            <v>LIT_022</v>
          </cell>
          <cell r="H1381" t="str">
            <v>ZTE</v>
          </cell>
        </row>
        <row r="1382">
          <cell r="B1382" t="str">
            <v>OST_027</v>
          </cell>
          <cell r="H1382" t="str">
            <v>Huawei</v>
          </cell>
        </row>
        <row r="1383">
          <cell r="B1383" t="str">
            <v>SUO_092</v>
          </cell>
          <cell r="H1383" t="str">
            <v>NOKIA</v>
          </cell>
        </row>
        <row r="1384">
          <cell r="B1384" t="str">
            <v>CTR_152</v>
          </cell>
          <cell r="H1384" t="str">
            <v>ZTE</v>
          </cell>
        </row>
        <row r="1385">
          <cell r="B1385" t="str">
            <v>LIT_405</v>
          </cell>
          <cell r="H1385" t="str">
            <v>ZTE</v>
          </cell>
        </row>
        <row r="1386">
          <cell r="B1386" t="str">
            <v>LIT_524</v>
          </cell>
          <cell r="H1386" t="str">
            <v>ZTE</v>
          </cell>
        </row>
        <row r="1387">
          <cell r="B1387" t="str">
            <v>ADM_152</v>
          </cell>
          <cell r="H1387" t="str">
            <v>HUAWEI</v>
          </cell>
        </row>
        <row r="1388">
          <cell r="B1388" t="str">
            <v>NRO_020</v>
          </cell>
          <cell r="H1388" t="str">
            <v>Huawei</v>
          </cell>
        </row>
        <row r="1389">
          <cell r="B1389" t="str">
            <v>EXN_027</v>
          </cell>
          <cell r="H1389" t="str">
            <v>HUAWEI</v>
          </cell>
        </row>
        <row r="1390">
          <cell r="B1390" t="str">
            <v>LIT_520</v>
          </cell>
          <cell r="H1390" t="str">
            <v>ZTE</v>
          </cell>
        </row>
        <row r="1391">
          <cell r="B1391" t="str">
            <v>LIT_589</v>
          </cell>
          <cell r="H1391" t="str">
            <v>ZTE</v>
          </cell>
        </row>
        <row r="1392">
          <cell r="B1392" t="str">
            <v>SUD_138</v>
          </cell>
          <cell r="H1392" t="str">
            <v>ZTE</v>
          </cell>
        </row>
        <row r="1393">
          <cell r="B1393" t="str">
            <v>SUO_254</v>
          </cell>
          <cell r="H1393" t="str">
            <v>Huawei</v>
          </cell>
        </row>
        <row r="1394">
          <cell r="B1394" t="str">
            <v>ADM_016</v>
          </cell>
          <cell r="H1394" t="str">
            <v>HUAWEI</v>
          </cell>
        </row>
        <row r="1395">
          <cell r="B1395" t="str">
            <v>ADM_093</v>
          </cell>
          <cell r="H1395" t="str">
            <v>NOKIA</v>
          </cell>
        </row>
        <row r="1396">
          <cell r="B1396" t="str">
            <v>SUO_107</v>
          </cell>
          <cell r="H1396" t="str">
            <v>NOKIA</v>
          </cell>
        </row>
        <row r="1397">
          <cell r="B1397" t="str">
            <v>OST_141</v>
          </cell>
          <cell r="H1397" t="str">
            <v>Huawei</v>
          </cell>
        </row>
        <row r="1398">
          <cell r="B1398" t="str">
            <v>CTR_110</v>
          </cell>
          <cell r="H1398" t="str">
            <v>ZTE</v>
          </cell>
        </row>
        <row r="1399">
          <cell r="B1399" t="str">
            <v>OST_006</v>
          </cell>
          <cell r="H1399" t="str">
            <v>HUAWEI</v>
          </cell>
        </row>
        <row r="1400">
          <cell r="B1400" t="str">
            <v>LIT_004</v>
          </cell>
          <cell r="H1400" t="str">
            <v>ZTE</v>
          </cell>
        </row>
        <row r="1401">
          <cell r="B1401" t="str">
            <v>ADM_051</v>
          </cell>
          <cell r="H1401" t="str">
            <v>NOKIA</v>
          </cell>
        </row>
        <row r="1402">
          <cell r="B1402" t="str">
            <v>CTR_245</v>
          </cell>
          <cell r="H1402" t="str">
            <v>ZTE</v>
          </cell>
        </row>
        <row r="1403">
          <cell r="B1403" t="str">
            <v>CTR_180</v>
          </cell>
          <cell r="H1403" t="str">
            <v>NOKIA</v>
          </cell>
        </row>
        <row r="1404">
          <cell r="B1404" t="str">
            <v>SUD_135</v>
          </cell>
          <cell r="H1404" t="str">
            <v>ZTE</v>
          </cell>
        </row>
        <row r="1405">
          <cell r="B1405" t="str">
            <v>LIT_193</v>
          </cell>
          <cell r="H1405" t="str">
            <v>ZTE</v>
          </cell>
        </row>
        <row r="1406">
          <cell r="B1406" t="str">
            <v>NRD_023</v>
          </cell>
          <cell r="H1406" t="str">
            <v>Huawei</v>
          </cell>
        </row>
        <row r="1407">
          <cell r="B1407" t="str">
            <v>EXN_073</v>
          </cell>
          <cell r="H1407" t="str">
            <v>HUAWEI</v>
          </cell>
        </row>
        <row r="1408">
          <cell r="B1408" t="str">
            <v>NRD_029</v>
          </cell>
          <cell r="H1408" t="str">
            <v>NOKIA</v>
          </cell>
        </row>
        <row r="1409">
          <cell r="B1409" t="str">
            <v>SUD_245</v>
          </cell>
          <cell r="H1409" t="str">
            <v>NOKIA</v>
          </cell>
        </row>
        <row r="1410">
          <cell r="B1410" t="str">
            <v>NRD_126</v>
          </cell>
          <cell r="H1410" t="str">
            <v>HUAWEI</v>
          </cell>
        </row>
        <row r="1411">
          <cell r="B1411" t="str">
            <v>NRD_030</v>
          </cell>
          <cell r="H1411" t="str">
            <v>HUAWEI</v>
          </cell>
        </row>
        <row r="1412">
          <cell r="B1412" t="str">
            <v>LIT_388</v>
          </cell>
          <cell r="H1412" t="str">
            <v>ZTE</v>
          </cell>
        </row>
        <row r="1413">
          <cell r="B1413" t="str">
            <v>OST_069</v>
          </cell>
          <cell r="H1413" t="str">
            <v>HUAWEI</v>
          </cell>
        </row>
        <row r="1414">
          <cell r="B1414" t="str">
            <v>EXN_006</v>
          </cell>
          <cell r="H1414" t="str">
            <v>HUAWEI</v>
          </cell>
        </row>
        <row r="1415">
          <cell r="B1415" t="str">
            <v>CTR_005</v>
          </cell>
          <cell r="H1415" t="str">
            <v>ZTE</v>
          </cell>
        </row>
        <row r="1416">
          <cell r="B1416" t="str">
            <v>LIT_194</v>
          </cell>
          <cell r="H1416" t="str">
            <v>NOKIA</v>
          </cell>
        </row>
        <row r="1417">
          <cell r="B1417" t="str">
            <v>CTR_344</v>
          </cell>
          <cell r="H1417" t="str">
            <v>ZTE</v>
          </cell>
        </row>
        <row r="1418">
          <cell r="B1418" t="str">
            <v>NRO_017</v>
          </cell>
          <cell r="H1418" t="str">
            <v>HUAWEI</v>
          </cell>
        </row>
        <row r="1419">
          <cell r="B1419" t="str">
            <v>CTR_013</v>
          </cell>
          <cell r="H1419" t="str">
            <v>ZTE</v>
          </cell>
        </row>
        <row r="1420">
          <cell r="B1420" t="str">
            <v>EXN_007</v>
          </cell>
          <cell r="H1420" t="str">
            <v>HUAWEI</v>
          </cell>
        </row>
        <row r="1421">
          <cell r="B1421" t="str">
            <v>NRD_018</v>
          </cell>
          <cell r="H1421" t="str">
            <v>Huawei</v>
          </cell>
        </row>
        <row r="1422">
          <cell r="B1422" t="str">
            <v>LIT_012</v>
          </cell>
          <cell r="H1422" t="str">
            <v>ZTE</v>
          </cell>
        </row>
        <row r="1423">
          <cell r="B1423" t="str">
            <v>LIT_649</v>
          </cell>
          <cell r="H1423" t="str">
            <v>ZTE</v>
          </cell>
        </row>
        <row r="1424">
          <cell r="B1424" t="str">
            <v>LIT_396</v>
          </cell>
          <cell r="H1424" t="str">
            <v>ZTE</v>
          </cell>
        </row>
        <row r="1425">
          <cell r="B1425" t="str">
            <v>LIT_436</v>
          </cell>
          <cell r="H1425" t="str">
            <v>ZTE</v>
          </cell>
        </row>
        <row r="1426">
          <cell r="B1426" t="str">
            <v>LIT_074</v>
          </cell>
          <cell r="H1426" t="str">
            <v>ZTE</v>
          </cell>
        </row>
        <row r="1427">
          <cell r="B1427" t="str">
            <v>LIT_588</v>
          </cell>
          <cell r="H1427" t="str">
            <v>ZTE</v>
          </cell>
        </row>
        <row r="1428">
          <cell r="B1428" t="str">
            <v>LIT_311</v>
          </cell>
          <cell r="H1428" t="str">
            <v>ZTE</v>
          </cell>
        </row>
        <row r="1429">
          <cell r="B1429" t="str">
            <v>LIT_379</v>
          </cell>
          <cell r="H1429" t="str">
            <v>ZTE</v>
          </cell>
        </row>
        <row r="1430">
          <cell r="B1430" t="str">
            <v>LIT_306</v>
          </cell>
          <cell r="H1430" t="str">
            <v>ZTE</v>
          </cell>
        </row>
        <row r="1431">
          <cell r="B1431" t="str">
            <v>LIT_521</v>
          </cell>
          <cell r="H1431" t="str">
            <v>ZTE</v>
          </cell>
        </row>
        <row r="1432">
          <cell r="B1432" t="str">
            <v>OST_012</v>
          </cell>
          <cell r="H1432" t="str">
            <v>HUAWEI</v>
          </cell>
        </row>
        <row r="1433">
          <cell r="B1433" t="str">
            <v>CTR_696</v>
          </cell>
          <cell r="H1433" t="str">
            <v>ZTE</v>
          </cell>
        </row>
        <row r="1434">
          <cell r="B1434" t="str">
            <v>EXN_037</v>
          </cell>
          <cell r="H1434" t="str">
            <v>HUAWEI</v>
          </cell>
        </row>
        <row r="1435">
          <cell r="B1435" t="str">
            <v>OST_031</v>
          </cell>
          <cell r="H1435" t="str">
            <v>ZTE</v>
          </cell>
        </row>
        <row r="1436">
          <cell r="B1436" t="str">
            <v>NRO_037</v>
          </cell>
          <cell r="H1436" t="str">
            <v>Huawei</v>
          </cell>
        </row>
        <row r="1437">
          <cell r="B1437" t="str">
            <v>CTR_673</v>
          </cell>
          <cell r="H1437" t="str">
            <v>ZTE</v>
          </cell>
        </row>
        <row r="1438">
          <cell r="B1438" t="str">
            <v>OST_209</v>
          </cell>
          <cell r="H1438" t="str">
            <v>HUAWEI</v>
          </cell>
        </row>
        <row r="1439">
          <cell r="B1439" t="str">
            <v>OST_030</v>
          </cell>
          <cell r="H1439" t="str">
            <v>HUAWEI</v>
          </cell>
        </row>
        <row r="1440">
          <cell r="B1440" t="str">
            <v>CTR_663</v>
          </cell>
          <cell r="H1440" t="str">
            <v>ZTE</v>
          </cell>
        </row>
        <row r="1441">
          <cell r="B1441" t="str">
            <v>LIT_195</v>
          </cell>
          <cell r="H1441" t="str">
            <v>ZTE</v>
          </cell>
        </row>
        <row r="1442">
          <cell r="B1442" t="str">
            <v>EXN_130</v>
          </cell>
          <cell r="H1442" t="str">
            <v>HUAWEI</v>
          </cell>
        </row>
        <row r="1443">
          <cell r="B1443" t="str">
            <v>CTR_335</v>
          </cell>
          <cell r="H1443" t="str">
            <v>ZTE</v>
          </cell>
        </row>
        <row r="1444">
          <cell r="B1444" t="str">
            <v>NRD_074</v>
          </cell>
          <cell r="H1444" t="str">
            <v>HUAWEI</v>
          </cell>
        </row>
        <row r="1445">
          <cell r="B1445" t="str">
            <v>CTR_138</v>
          </cell>
          <cell r="H1445" t="str">
            <v>NOKIA</v>
          </cell>
        </row>
        <row r="1446">
          <cell r="B1446" t="str">
            <v>OST_007</v>
          </cell>
          <cell r="H1446" t="str">
            <v>NOKIA</v>
          </cell>
        </row>
        <row r="1447">
          <cell r="B1447" t="str">
            <v>CTR_032</v>
          </cell>
          <cell r="H1447" t="str">
            <v>NOKIA</v>
          </cell>
        </row>
        <row r="1448">
          <cell r="B1448" t="str">
            <v>CTR_060</v>
          </cell>
          <cell r="H1448" t="str">
            <v>ZTE</v>
          </cell>
        </row>
        <row r="1449">
          <cell r="B1449" t="str">
            <v>ADM_006</v>
          </cell>
          <cell r="H1449" t="str">
            <v>HUAWEI</v>
          </cell>
        </row>
        <row r="1450">
          <cell r="B1450" t="str">
            <v>CTR_111</v>
          </cell>
          <cell r="H1450" t="str">
            <v>ZTE</v>
          </cell>
        </row>
        <row r="1451">
          <cell r="B1451" t="str">
            <v>SUD_017</v>
          </cell>
          <cell r="H1451" t="str">
            <v>ZTE</v>
          </cell>
        </row>
        <row r="1452">
          <cell r="B1452" t="str">
            <v>EST_016</v>
          </cell>
          <cell r="H1452" t="str">
            <v>ZTE</v>
          </cell>
        </row>
        <row r="1453">
          <cell r="B1453" t="str">
            <v>ADM_010</v>
          </cell>
          <cell r="H1453" t="str">
            <v>HUAWEI</v>
          </cell>
        </row>
        <row r="1454">
          <cell r="B1454" t="str">
            <v>CTR_114</v>
          </cell>
          <cell r="H1454" t="str">
            <v>ZTE</v>
          </cell>
        </row>
        <row r="1455">
          <cell r="B1455" t="str">
            <v>CTR_221</v>
          </cell>
          <cell r="H1455" t="str">
            <v>ZTE</v>
          </cell>
        </row>
        <row r="1456">
          <cell r="B1456" t="str">
            <v>OST_059</v>
          </cell>
          <cell r="H1456" t="str">
            <v>HUAWEI</v>
          </cell>
        </row>
        <row r="1457">
          <cell r="B1457" t="str">
            <v>EST_046</v>
          </cell>
          <cell r="H1457" t="str">
            <v>ZTE</v>
          </cell>
        </row>
        <row r="1458">
          <cell r="B1458" t="str">
            <v>OST_056</v>
          </cell>
          <cell r="H1458" t="str">
            <v>HUAWEI</v>
          </cell>
        </row>
        <row r="1459">
          <cell r="B1459" t="str">
            <v>CTR_193</v>
          </cell>
          <cell r="H1459" t="str">
            <v>ZTE</v>
          </cell>
        </row>
        <row r="1460">
          <cell r="B1460" t="str">
            <v>OST_057</v>
          </cell>
          <cell r="H1460" t="str">
            <v>Huawei</v>
          </cell>
        </row>
        <row r="1461">
          <cell r="B1461" t="str">
            <v>OST_060</v>
          </cell>
          <cell r="H1461" t="str">
            <v>HUAWEI</v>
          </cell>
        </row>
        <row r="1462">
          <cell r="B1462" t="str">
            <v>OST_033</v>
          </cell>
          <cell r="H1462" t="str">
            <v>HUAWEI</v>
          </cell>
        </row>
        <row r="1463">
          <cell r="B1463" t="str">
            <v>OST_049</v>
          </cell>
          <cell r="H1463" t="str">
            <v>HUAWEI</v>
          </cell>
        </row>
        <row r="1464">
          <cell r="B1464" t="str">
            <v>NRD_005</v>
          </cell>
          <cell r="H1464" t="str">
            <v>HUAWEI</v>
          </cell>
        </row>
        <row r="1465">
          <cell r="B1465" t="str">
            <v>ADM_022</v>
          </cell>
          <cell r="H1465" t="str">
            <v>HUAWEI</v>
          </cell>
        </row>
        <row r="1466">
          <cell r="B1466" t="str">
            <v>ADM_092</v>
          </cell>
          <cell r="H1466" t="str">
            <v>HUAWEI</v>
          </cell>
        </row>
        <row r="1467">
          <cell r="B1467" t="str">
            <v>OST_058</v>
          </cell>
          <cell r="H1467" t="str">
            <v>HUAWEI</v>
          </cell>
        </row>
        <row r="1468">
          <cell r="B1468" t="str">
            <v>EXN_162</v>
          </cell>
          <cell r="H1468" t="str">
            <v>HUAWEI</v>
          </cell>
        </row>
        <row r="1469">
          <cell r="B1469" t="str">
            <v>LIT_509</v>
          </cell>
          <cell r="H1469" t="str">
            <v>ZTE</v>
          </cell>
        </row>
        <row r="1470">
          <cell r="B1470" t="str">
            <v>NRD_119</v>
          </cell>
          <cell r="H1470" t="str">
            <v>HUAWEI</v>
          </cell>
        </row>
        <row r="1471">
          <cell r="B1471" t="str">
            <v>OST_252</v>
          </cell>
          <cell r="H1471" t="str">
            <v>HUAWEI</v>
          </cell>
        </row>
        <row r="1472">
          <cell r="B1472" t="str">
            <v>OST_255</v>
          </cell>
          <cell r="H1472" t="str">
            <v>HUAWEI</v>
          </cell>
        </row>
        <row r="1473">
          <cell r="B1473" t="str">
            <v>OST_258</v>
          </cell>
          <cell r="H1473" t="str">
            <v>HUAWEI</v>
          </cell>
        </row>
        <row r="1474">
          <cell r="B1474" t="str">
            <v>EXN_223</v>
          </cell>
          <cell r="H1474" t="str">
            <v>Huawei</v>
          </cell>
        </row>
        <row r="1475">
          <cell r="B1475" t="str">
            <v>EXN_139</v>
          </cell>
          <cell r="H1475" t="str">
            <v>NOKIA</v>
          </cell>
        </row>
        <row r="1476">
          <cell r="B1476" t="str">
            <v>EXN_185</v>
          </cell>
          <cell r="H1476" t="str">
            <v>NOKIA</v>
          </cell>
        </row>
        <row r="1477">
          <cell r="B1477" t="str">
            <v>LIT_679</v>
          </cell>
          <cell r="H1477" t="str">
            <v>ZTE</v>
          </cell>
        </row>
        <row r="1478">
          <cell r="B1478" t="str">
            <v>SUO_205</v>
          </cell>
          <cell r="H1478" t="str">
            <v>HUAWEI</v>
          </cell>
        </row>
        <row r="1479">
          <cell r="B1479" t="str">
            <v>SUO_209</v>
          </cell>
          <cell r="H1479" t="str">
            <v>HUAWEI</v>
          </cell>
        </row>
        <row r="1480">
          <cell r="B1480" t="str">
            <v>OST_300</v>
          </cell>
          <cell r="H1480" t="str">
            <v>HUAWEI</v>
          </cell>
        </row>
        <row r="1481">
          <cell r="B1481" t="str">
            <v>OST_299</v>
          </cell>
          <cell r="H1481" t="str">
            <v>HUAWEI</v>
          </cell>
        </row>
        <row r="1482">
          <cell r="B1482" t="str">
            <v>SUO_106</v>
          </cell>
          <cell r="H1482" t="str">
            <v>NOKIA</v>
          </cell>
        </row>
        <row r="1483">
          <cell r="B1483" t="str">
            <v>CTR_710</v>
          </cell>
          <cell r="H1483" t="str">
            <v>ZTE</v>
          </cell>
        </row>
        <row r="1484">
          <cell r="B1484" t="str">
            <v>CTR_749</v>
          </cell>
          <cell r="H1484" t="str">
            <v>ZTE</v>
          </cell>
        </row>
        <row r="1485">
          <cell r="B1485" t="str">
            <v>CTR_743</v>
          </cell>
          <cell r="H1485" t="str">
            <v>ZTE</v>
          </cell>
        </row>
        <row r="1486">
          <cell r="B1486" t="str">
            <v>LIT_767</v>
          </cell>
          <cell r="H1486" t="str">
            <v>ZTE</v>
          </cell>
        </row>
        <row r="1487">
          <cell r="B1487" t="str">
            <v>CTR_826</v>
          </cell>
          <cell r="H1487" t="str">
            <v>ZTE</v>
          </cell>
        </row>
        <row r="1488">
          <cell r="B1488" t="str">
            <v>ADM_174</v>
          </cell>
          <cell r="H1488" t="str">
            <v>HUAWEI</v>
          </cell>
        </row>
        <row r="1489">
          <cell r="B1489" t="str">
            <v>NRD_010</v>
          </cell>
          <cell r="H1489" t="str">
            <v>HUAWEI</v>
          </cell>
        </row>
        <row r="1490">
          <cell r="B1490" t="str">
            <v>CTR_041</v>
          </cell>
          <cell r="H1490" t="str">
            <v>ZTE</v>
          </cell>
        </row>
        <row r="1491">
          <cell r="B1491" t="str">
            <v>OST_088</v>
          </cell>
          <cell r="H1491" t="str">
            <v>HUAWEI</v>
          </cell>
        </row>
        <row r="1492">
          <cell r="B1492" t="str">
            <v>NRD_021</v>
          </cell>
          <cell r="H1492" t="str">
            <v>HUAWEI</v>
          </cell>
        </row>
        <row r="1493">
          <cell r="B1493" t="str">
            <v>LIT_593</v>
          </cell>
          <cell r="H1493" t="str">
            <v>ZTE</v>
          </cell>
        </row>
        <row r="1494">
          <cell r="B1494" t="str">
            <v>NRD_020</v>
          </cell>
          <cell r="H1494" t="str">
            <v>Huawei</v>
          </cell>
        </row>
        <row r="1495">
          <cell r="B1495" t="str">
            <v>CTR_220</v>
          </cell>
          <cell r="H1495" t="str">
            <v>ZTE</v>
          </cell>
        </row>
        <row r="1496">
          <cell r="B1496" t="str">
            <v>OST_149</v>
          </cell>
          <cell r="H1496" t="str">
            <v>HUAWEI</v>
          </cell>
        </row>
        <row r="1497">
          <cell r="B1497" t="str">
            <v>CTR_780</v>
          </cell>
          <cell r="H1497" t="str">
            <v>ZTE</v>
          </cell>
        </row>
        <row r="1498">
          <cell r="B1498" t="str">
            <v>OST_034</v>
          </cell>
          <cell r="H1498" t="str">
            <v>HUAWEI</v>
          </cell>
        </row>
        <row r="1499">
          <cell r="B1499" t="str">
            <v>OST_164</v>
          </cell>
          <cell r="H1499" t="str">
            <v>HUAWEI</v>
          </cell>
        </row>
        <row r="1500">
          <cell r="B1500" t="str">
            <v>EST_123</v>
          </cell>
          <cell r="H1500" t="str">
            <v>ZTE</v>
          </cell>
        </row>
        <row r="1501">
          <cell r="B1501" t="str">
            <v>LIT_063</v>
          </cell>
          <cell r="H1501" t="str">
            <v>ZTE</v>
          </cell>
        </row>
        <row r="1502">
          <cell r="B1502" t="str">
            <v>EXN_020</v>
          </cell>
          <cell r="H1502" t="str">
            <v>Huawei</v>
          </cell>
        </row>
        <row r="1503">
          <cell r="B1503" t="str">
            <v>ADM_044</v>
          </cell>
          <cell r="H1503" t="str">
            <v>HUAWEI</v>
          </cell>
        </row>
        <row r="1504">
          <cell r="B1504" t="str">
            <v>EXN_058</v>
          </cell>
          <cell r="H1504" t="str">
            <v>HUAWEI</v>
          </cell>
        </row>
        <row r="1505">
          <cell r="B1505" t="str">
            <v>EXN_048</v>
          </cell>
          <cell r="H1505" t="str">
            <v>HUAWEI</v>
          </cell>
        </row>
        <row r="1506">
          <cell r="B1506" t="str">
            <v>LIT_492</v>
          </cell>
          <cell r="H1506" t="str">
            <v>ZTE</v>
          </cell>
        </row>
        <row r="1507">
          <cell r="B1507" t="str">
            <v>CTR_174</v>
          </cell>
          <cell r="H1507" t="str">
            <v>ZTE</v>
          </cell>
        </row>
        <row r="1508">
          <cell r="B1508" t="str">
            <v>OST_210</v>
          </cell>
          <cell r="H1508" t="str">
            <v>HUAWEI</v>
          </cell>
        </row>
        <row r="1509">
          <cell r="B1509" t="str">
            <v>LIT_040</v>
          </cell>
          <cell r="H1509" t="str">
            <v>ZTE</v>
          </cell>
        </row>
        <row r="1510">
          <cell r="B1510" t="str">
            <v>NRO_011</v>
          </cell>
          <cell r="H1510" t="str">
            <v>HUAWEI</v>
          </cell>
        </row>
        <row r="1511">
          <cell r="B1511" t="str">
            <v>EXN_098</v>
          </cell>
          <cell r="H1511" t="str">
            <v>HUAWEI</v>
          </cell>
        </row>
        <row r="1512">
          <cell r="B1512" t="str">
            <v>OST_183</v>
          </cell>
          <cell r="H1512" t="str">
            <v>HUAWEI</v>
          </cell>
        </row>
        <row r="1513">
          <cell r="B1513" t="str">
            <v>OST_022</v>
          </cell>
          <cell r="H1513" t="str">
            <v>HUAWEI</v>
          </cell>
        </row>
        <row r="1514">
          <cell r="B1514" t="str">
            <v>OST_018</v>
          </cell>
          <cell r="H1514" t="str">
            <v>HUAWEI</v>
          </cell>
        </row>
        <row r="1515">
          <cell r="B1515" t="str">
            <v>CTR_531</v>
          </cell>
          <cell r="H1515" t="str">
            <v>ZTE</v>
          </cell>
        </row>
        <row r="1516">
          <cell r="B1516" t="str">
            <v>CTR_053</v>
          </cell>
          <cell r="H1516" t="str">
            <v>ZTE</v>
          </cell>
        </row>
        <row r="1517">
          <cell r="B1517" t="str">
            <v>EXN_199</v>
          </cell>
          <cell r="H1517" t="str">
            <v>HUAWEI</v>
          </cell>
        </row>
        <row r="1518">
          <cell r="B1518" t="str">
            <v>LIT_006</v>
          </cell>
          <cell r="H1518" t="str">
            <v>ZTE</v>
          </cell>
        </row>
        <row r="1519">
          <cell r="B1519" t="str">
            <v>LIT_039</v>
          </cell>
          <cell r="H1519" t="str">
            <v>ZTE</v>
          </cell>
        </row>
        <row r="1520">
          <cell r="B1520" t="str">
            <v>CTR_527</v>
          </cell>
          <cell r="H1520" t="str">
            <v>ZTE</v>
          </cell>
        </row>
        <row r="1521">
          <cell r="B1521" t="str">
            <v>LIT_086</v>
          </cell>
          <cell r="H1521" t="str">
            <v>ZTE</v>
          </cell>
        </row>
        <row r="1522">
          <cell r="B1522" t="str">
            <v>OST_266</v>
          </cell>
          <cell r="H1522" t="str">
            <v>HUAWEI</v>
          </cell>
        </row>
        <row r="1523">
          <cell r="B1523" t="str">
            <v>OST_144</v>
          </cell>
          <cell r="H1523" t="str">
            <v>Huawei</v>
          </cell>
        </row>
        <row r="1524">
          <cell r="B1524" t="str">
            <v>OST_243</v>
          </cell>
          <cell r="H1524" t="str">
            <v>HUAWEI</v>
          </cell>
        </row>
        <row r="1525">
          <cell r="B1525" t="str">
            <v>NRO_007</v>
          </cell>
          <cell r="H1525" t="str">
            <v>HUAWEI</v>
          </cell>
        </row>
        <row r="1526">
          <cell r="B1526" t="str">
            <v>CTR_230</v>
          </cell>
          <cell r="H1526" t="str">
            <v>ZTE</v>
          </cell>
        </row>
        <row r="1527">
          <cell r="B1527" t="str">
            <v>CTR_223</v>
          </cell>
          <cell r="H1527" t="str">
            <v>ZTE</v>
          </cell>
        </row>
        <row r="1528">
          <cell r="B1528" t="str">
            <v>CTR_113</v>
          </cell>
          <cell r="H1528" t="str">
            <v>ZTE</v>
          </cell>
        </row>
        <row r="1529">
          <cell r="B1529" t="str">
            <v>OST_264</v>
          </cell>
          <cell r="H1529" t="str">
            <v>Huawei</v>
          </cell>
          <cell r="N1529" t="str">
            <v>site vandalise</v>
          </cell>
        </row>
        <row r="1530">
          <cell r="B1530" t="str">
            <v>SUO_064</v>
          </cell>
          <cell r="H1530" t="str">
            <v>Huawei</v>
          </cell>
        </row>
        <row r="1531">
          <cell r="B1531" t="str">
            <v>CTR_306</v>
          </cell>
          <cell r="H1531" t="str">
            <v>ZTE</v>
          </cell>
        </row>
        <row r="1532">
          <cell r="B1532" t="str">
            <v>EXN_127</v>
          </cell>
          <cell r="H1532" t="str">
            <v>HUAWEI</v>
          </cell>
        </row>
        <row r="1533">
          <cell r="B1533" t="str">
            <v>EST_082</v>
          </cell>
          <cell r="H1533" t="str">
            <v>ZTE</v>
          </cell>
        </row>
        <row r="1534">
          <cell r="B1534" t="str">
            <v>CTR_510</v>
          </cell>
          <cell r="H1534" t="str">
            <v>ZTE</v>
          </cell>
        </row>
        <row r="1535">
          <cell r="B1535" t="str">
            <v>ADM_107</v>
          </cell>
          <cell r="H1535" t="str">
            <v>Huawei</v>
          </cell>
        </row>
        <row r="1536">
          <cell r="B1536" t="str">
            <v>SUO_073</v>
          </cell>
          <cell r="H1536" t="str">
            <v>Huawei</v>
          </cell>
        </row>
        <row r="1537">
          <cell r="B1537" t="str">
            <v>EXN_050</v>
          </cell>
          <cell r="H1537" t="str">
            <v>HUAWEI</v>
          </cell>
        </row>
        <row r="1538">
          <cell r="B1538" t="str">
            <v>SUO_149</v>
          </cell>
          <cell r="H1538" t="str">
            <v>Huawei</v>
          </cell>
        </row>
        <row r="1539">
          <cell r="B1539" t="str">
            <v>CTR_363</v>
          </cell>
          <cell r="H1539" t="str">
            <v>NOKIA</v>
          </cell>
        </row>
        <row r="1540">
          <cell r="B1540" t="str">
            <v>ADM_014</v>
          </cell>
          <cell r="H1540" t="str">
            <v>HUAWEI</v>
          </cell>
        </row>
        <row r="1541">
          <cell r="B1541" t="str">
            <v>CTR_030</v>
          </cell>
          <cell r="H1541" t="str">
            <v>ZTE</v>
          </cell>
        </row>
        <row r="1542">
          <cell r="B1542" t="str">
            <v>SUO_010</v>
          </cell>
          <cell r="H1542" t="str">
            <v>Huawei</v>
          </cell>
        </row>
        <row r="1543">
          <cell r="B1543" t="str">
            <v>CTR_067</v>
          </cell>
          <cell r="H1543" t="str">
            <v>ZTE</v>
          </cell>
        </row>
        <row r="1544">
          <cell r="B1544" t="str">
            <v>LIT_108</v>
          </cell>
          <cell r="H1544" t="str">
            <v>ZTE</v>
          </cell>
        </row>
        <row r="1545">
          <cell r="B1545" t="str">
            <v>EXN_035</v>
          </cell>
          <cell r="H1545" t="str">
            <v>NOKIA</v>
          </cell>
        </row>
        <row r="1546">
          <cell r="B1546" t="str">
            <v>CTR_202</v>
          </cell>
          <cell r="H1546" t="str">
            <v>ZTE</v>
          </cell>
        </row>
        <row r="1547">
          <cell r="B1547" t="str">
            <v>EXN_047</v>
          </cell>
          <cell r="H1547" t="str">
            <v>HUAWEI</v>
          </cell>
        </row>
        <row r="1548">
          <cell r="B1548" t="str">
            <v>CTR_286</v>
          </cell>
          <cell r="H1548" t="str">
            <v>ZTE</v>
          </cell>
        </row>
        <row r="1549">
          <cell r="B1549" t="str">
            <v>EST_075</v>
          </cell>
          <cell r="H1549" t="str">
            <v>ZTE</v>
          </cell>
        </row>
        <row r="1550">
          <cell r="B1550" t="str">
            <v>EXN_023</v>
          </cell>
          <cell r="H1550" t="str">
            <v>HUAWEI</v>
          </cell>
        </row>
        <row r="1551">
          <cell r="B1551" t="str">
            <v>LIT_145</v>
          </cell>
          <cell r="H1551" t="str">
            <v>ZTE</v>
          </cell>
        </row>
        <row r="1552">
          <cell r="B1552" t="str">
            <v>CTR_187</v>
          </cell>
          <cell r="H1552" t="str">
            <v>ZTE</v>
          </cell>
        </row>
        <row r="1553">
          <cell r="B1553" t="str">
            <v>CTR_185</v>
          </cell>
          <cell r="H1553" t="str">
            <v>ZTE</v>
          </cell>
        </row>
        <row r="1554">
          <cell r="B1554" t="str">
            <v>OST_139</v>
          </cell>
          <cell r="H1554" t="str">
            <v>HUAWEI</v>
          </cell>
        </row>
        <row r="1555">
          <cell r="B1555" t="str">
            <v>LIT_174</v>
          </cell>
          <cell r="H1555" t="str">
            <v>HUAWEI</v>
          </cell>
        </row>
        <row r="1556">
          <cell r="B1556" t="str">
            <v>SUO_104</v>
          </cell>
          <cell r="H1556" t="str">
            <v>HUAWEI</v>
          </cell>
        </row>
        <row r="1557">
          <cell r="B1557" t="str">
            <v>OST_136</v>
          </cell>
          <cell r="H1557" t="str">
            <v>Huawei</v>
          </cell>
        </row>
        <row r="1558">
          <cell r="B1558" t="str">
            <v>NRD_090</v>
          </cell>
          <cell r="H1558" t="str">
            <v>HUAWEI</v>
          </cell>
        </row>
        <row r="1559">
          <cell r="B1559" t="str">
            <v>ADM_111</v>
          </cell>
          <cell r="H1559" t="str">
            <v>NOKIA</v>
          </cell>
        </row>
        <row r="1560">
          <cell r="B1560" t="str">
            <v>OST_163</v>
          </cell>
          <cell r="H1560" t="str">
            <v>HUAWEI</v>
          </cell>
        </row>
        <row r="1561">
          <cell r="B1561" t="str">
            <v>OST_138</v>
          </cell>
          <cell r="H1561" t="str">
            <v>HUAWEI</v>
          </cell>
        </row>
        <row r="1562">
          <cell r="B1562" t="str">
            <v>EXN_156</v>
          </cell>
          <cell r="H1562" t="str">
            <v>NOKIA</v>
          </cell>
        </row>
        <row r="1563">
          <cell r="B1563" t="str">
            <v>EXN_178</v>
          </cell>
          <cell r="H1563" t="str">
            <v>HUAWEI</v>
          </cell>
        </row>
        <row r="1564">
          <cell r="B1564" t="str">
            <v>OST_193</v>
          </cell>
          <cell r="H1564" t="str">
            <v>NOKIA</v>
          </cell>
        </row>
        <row r="1565">
          <cell r="B1565" t="str">
            <v>NRD_125</v>
          </cell>
          <cell r="H1565" t="str">
            <v>NOKIA</v>
          </cell>
        </row>
        <row r="1566">
          <cell r="B1566" t="str">
            <v>CTR_533</v>
          </cell>
          <cell r="H1566" t="str">
            <v>ZTE</v>
          </cell>
        </row>
        <row r="1567">
          <cell r="B1567" t="str">
            <v>CTR_636</v>
          </cell>
          <cell r="H1567" t="str">
            <v>NOKIA</v>
          </cell>
        </row>
        <row r="1568">
          <cell r="B1568" t="str">
            <v>LIT_590</v>
          </cell>
          <cell r="H1568" t="str">
            <v>ZTE</v>
          </cell>
        </row>
        <row r="1569">
          <cell r="B1569" t="str">
            <v>EXN_225</v>
          </cell>
          <cell r="H1569" t="str">
            <v>NOKIA</v>
          </cell>
        </row>
        <row r="1570">
          <cell r="B1570" t="str">
            <v>SUO_168</v>
          </cell>
          <cell r="H1570" t="str">
            <v>NOKIA</v>
          </cell>
        </row>
        <row r="1571">
          <cell r="B1571" t="str">
            <v>OST_265</v>
          </cell>
          <cell r="H1571" t="str">
            <v>HUAWEI</v>
          </cell>
        </row>
        <row r="1572">
          <cell r="B1572" t="str">
            <v>OST_296</v>
          </cell>
          <cell r="H1572" t="str">
            <v>HUAWEI</v>
          </cell>
        </row>
        <row r="1573">
          <cell r="B1573" t="str">
            <v>ADM_028</v>
          </cell>
          <cell r="H1573" t="str">
            <v>NOKIA</v>
          </cell>
        </row>
        <row r="1574">
          <cell r="B1574" t="str">
            <v>OST_013</v>
          </cell>
          <cell r="H1574" t="str">
            <v>HUAWEI</v>
          </cell>
        </row>
        <row r="1575">
          <cell r="B1575" t="str">
            <v>CTR_112</v>
          </cell>
          <cell r="H1575" t="str">
            <v>ZTE</v>
          </cell>
        </row>
        <row r="1576">
          <cell r="B1576" t="str">
            <v>EXN_039</v>
          </cell>
          <cell r="H1576" t="str">
            <v>HUAWEI</v>
          </cell>
        </row>
        <row r="1577">
          <cell r="B1577" t="str">
            <v>LIT_495</v>
          </cell>
          <cell r="H1577" t="str">
            <v>ZTE</v>
          </cell>
        </row>
        <row r="1578">
          <cell r="B1578" t="str">
            <v>EXN_051</v>
          </cell>
          <cell r="H1578" t="str">
            <v>HUAWEI</v>
          </cell>
        </row>
        <row r="1579">
          <cell r="B1579" t="str">
            <v>NRD_069</v>
          </cell>
          <cell r="H1579" t="str">
            <v>HUAWEI</v>
          </cell>
        </row>
        <row r="1580">
          <cell r="B1580" t="str">
            <v>OST_150</v>
          </cell>
          <cell r="H1580" t="str">
            <v>HUAWEI</v>
          </cell>
        </row>
        <row r="1581">
          <cell r="B1581" t="str">
            <v>NRD_008</v>
          </cell>
          <cell r="H1581" t="str">
            <v>HUAWEI</v>
          </cell>
        </row>
        <row r="1582">
          <cell r="B1582" t="str">
            <v>ADM_023</v>
          </cell>
          <cell r="H1582" t="str">
            <v>NOKIA</v>
          </cell>
        </row>
        <row r="1583">
          <cell r="B1583" t="str">
            <v>NRD_155</v>
          </cell>
          <cell r="H1583" t="str">
            <v>NOKIA</v>
          </cell>
        </row>
        <row r="1584">
          <cell r="B1584" t="str">
            <v>CTR_186</v>
          </cell>
          <cell r="H1584" t="str">
            <v>ZTE</v>
          </cell>
        </row>
        <row r="1585">
          <cell r="B1585" t="str">
            <v>LIT_227</v>
          </cell>
          <cell r="H1585" t="str">
            <v>ZTE</v>
          </cell>
        </row>
        <row r="1586">
          <cell r="B1586" t="str">
            <v>OST_103</v>
          </cell>
          <cell r="H1586" t="str">
            <v>HUAWEI</v>
          </cell>
        </row>
        <row r="1587">
          <cell r="B1587" t="str">
            <v>EXN_018</v>
          </cell>
          <cell r="H1587" t="str">
            <v>HUAWEI</v>
          </cell>
        </row>
        <row r="1588">
          <cell r="B1588" t="str">
            <v>SUD_078</v>
          </cell>
          <cell r="H1588" t="str">
            <v>NOKIA</v>
          </cell>
        </row>
        <row r="1589">
          <cell r="B1589" t="str">
            <v>NRO_006</v>
          </cell>
          <cell r="H1589" t="str">
            <v>HUAWEI</v>
          </cell>
        </row>
        <row r="1590">
          <cell r="B1590" t="str">
            <v>EXN_074</v>
          </cell>
          <cell r="H1590" t="str">
            <v>HUAWEI</v>
          </cell>
        </row>
        <row r="1591">
          <cell r="B1591" t="str">
            <v>ADM_029</v>
          </cell>
          <cell r="H1591" t="str">
            <v>NOKIA</v>
          </cell>
        </row>
        <row r="1592">
          <cell r="B1592" t="str">
            <v>LIT_117</v>
          </cell>
          <cell r="H1592" t="str">
            <v>ZTE</v>
          </cell>
        </row>
        <row r="1593">
          <cell r="B1593" t="str">
            <v>CTR_694</v>
          </cell>
          <cell r="H1593" t="str">
            <v>NOKIA</v>
          </cell>
        </row>
        <row r="1594">
          <cell r="B1594" t="str">
            <v>CTR_695</v>
          </cell>
          <cell r="H1594" t="str">
            <v>ZTE</v>
          </cell>
        </row>
        <row r="1595">
          <cell r="B1595" t="str">
            <v>NRD_180</v>
          </cell>
          <cell r="H1595" t="str">
            <v>HUAWEI</v>
          </cell>
        </row>
        <row r="1596">
          <cell r="B1596" t="str">
            <v>CTR_222</v>
          </cell>
          <cell r="H1596" t="str">
            <v>ZTE</v>
          </cell>
        </row>
        <row r="1597">
          <cell r="B1597" t="str">
            <v>NRD_115</v>
          </cell>
          <cell r="H1597" t="str">
            <v>HUAWEI</v>
          </cell>
        </row>
        <row r="1598">
          <cell r="B1598" t="str">
            <v>CTR_355</v>
          </cell>
          <cell r="H1598" t="str">
            <v>ZTE</v>
          </cell>
        </row>
        <row r="1599">
          <cell r="B1599" t="str">
            <v>LIT_385</v>
          </cell>
          <cell r="H1599" t="str">
            <v>ZTE</v>
          </cell>
        </row>
        <row r="1600">
          <cell r="B1600" t="str">
            <v>EST_083</v>
          </cell>
          <cell r="H1600" t="str">
            <v>NOKIA</v>
          </cell>
        </row>
        <row r="1601">
          <cell r="B1601" t="str">
            <v>CTR_541</v>
          </cell>
          <cell r="H1601" t="str">
            <v>ZTE</v>
          </cell>
        </row>
        <row r="1602">
          <cell r="B1602" t="str">
            <v>CTR_506</v>
          </cell>
          <cell r="H1602" t="str">
            <v>ZTE</v>
          </cell>
        </row>
        <row r="1603">
          <cell r="B1603" t="str">
            <v>LIT_029</v>
          </cell>
          <cell r="H1603" t="str">
            <v>ZTE</v>
          </cell>
        </row>
        <row r="1604">
          <cell r="B1604" t="str">
            <v>EST_125</v>
          </cell>
          <cell r="H1604" t="str">
            <v>ZTE</v>
          </cell>
        </row>
        <row r="1605">
          <cell r="B1605" t="str">
            <v>EST_045</v>
          </cell>
          <cell r="H1605" t="str">
            <v>ZTE</v>
          </cell>
        </row>
        <row r="1606">
          <cell r="B1606" t="str">
            <v>OST_222</v>
          </cell>
          <cell r="H1606" t="str">
            <v>Huawei</v>
          </cell>
        </row>
        <row r="1607">
          <cell r="B1607" t="str">
            <v>LIT_110</v>
          </cell>
          <cell r="H1607" t="str">
            <v>ZTE</v>
          </cell>
        </row>
        <row r="1608">
          <cell r="B1608" t="str">
            <v>NRD_131</v>
          </cell>
          <cell r="H1608" t="str">
            <v>HUAWEI</v>
          </cell>
        </row>
        <row r="1609">
          <cell r="B1609" t="str">
            <v>EXN_036</v>
          </cell>
          <cell r="H1609" t="str">
            <v>HUAWEI</v>
          </cell>
        </row>
        <row r="1610">
          <cell r="B1610" t="str">
            <v>LIT_233</v>
          </cell>
          <cell r="H1610" t="str">
            <v>ZTE</v>
          </cell>
        </row>
        <row r="1611">
          <cell r="B1611" t="str">
            <v>NRD_099</v>
          </cell>
          <cell r="H1611" t="str">
            <v>HUAWEI</v>
          </cell>
        </row>
        <row r="1612">
          <cell r="B1612" t="str">
            <v>NRD_144</v>
          </cell>
          <cell r="H1612" t="str">
            <v>Huawei</v>
          </cell>
        </row>
        <row r="1613">
          <cell r="B1613" t="str">
            <v>SUO_005</v>
          </cell>
          <cell r="H1613" t="str">
            <v>Huawei</v>
          </cell>
        </row>
        <row r="1614">
          <cell r="B1614" t="str">
            <v>LIT_230</v>
          </cell>
          <cell r="H1614" t="str">
            <v>ZTE</v>
          </cell>
        </row>
        <row r="1615">
          <cell r="B1615" t="str">
            <v>OST_251</v>
          </cell>
          <cell r="H1615" t="str">
            <v>NOKIA</v>
          </cell>
        </row>
        <row r="1616">
          <cell r="B1616" t="str">
            <v>ADM_054</v>
          </cell>
          <cell r="H1616" t="str">
            <v>NOKIA</v>
          </cell>
        </row>
        <row r="1617">
          <cell r="B1617" t="str">
            <v>SUO_009</v>
          </cell>
          <cell r="H1617" t="str">
            <v>NOKIA</v>
          </cell>
        </row>
        <row r="1618">
          <cell r="B1618" t="str">
            <v>LIT_031</v>
          </cell>
          <cell r="H1618" t="str">
            <v>ZTE</v>
          </cell>
        </row>
        <row r="1619">
          <cell r="B1619" t="str">
            <v>SUD_011</v>
          </cell>
          <cell r="H1619" t="str">
            <v>ZTE</v>
          </cell>
        </row>
        <row r="1620">
          <cell r="B1620" t="str">
            <v>EXN_155</v>
          </cell>
          <cell r="H1620" t="str">
            <v>HUAWEI</v>
          </cell>
        </row>
        <row r="1621">
          <cell r="B1621" t="str">
            <v>LIT_594</v>
          </cell>
          <cell r="H1621" t="str">
            <v>ZTE</v>
          </cell>
        </row>
        <row r="1622">
          <cell r="B1622" t="str">
            <v>LIT_493</v>
          </cell>
          <cell r="H1622" t="str">
            <v>ZTE</v>
          </cell>
        </row>
        <row r="1623">
          <cell r="B1623" t="str">
            <v>EXN_038</v>
          </cell>
          <cell r="H1623" t="str">
            <v>HUAWEI</v>
          </cell>
        </row>
        <row r="1624">
          <cell r="B1624" t="str">
            <v>OST_053</v>
          </cell>
          <cell r="H1624" t="str">
            <v>HUAWEI</v>
          </cell>
        </row>
        <row r="1625">
          <cell r="B1625" t="str">
            <v>LIT_143</v>
          </cell>
          <cell r="H1625" t="str">
            <v>ZTE</v>
          </cell>
        </row>
        <row r="1626">
          <cell r="B1626" t="str">
            <v>CTR_063</v>
          </cell>
          <cell r="H1626" t="str">
            <v>ZTE</v>
          </cell>
        </row>
        <row r="1627">
          <cell r="B1627" t="str">
            <v>CTR_073</v>
          </cell>
          <cell r="H1627" t="str">
            <v>ZTE</v>
          </cell>
        </row>
        <row r="1628">
          <cell r="B1628" t="str">
            <v>CTR_095</v>
          </cell>
          <cell r="H1628" t="str">
            <v>ZTE</v>
          </cell>
        </row>
        <row r="1629">
          <cell r="B1629" t="str">
            <v>CTR_544</v>
          </cell>
          <cell r="H1629" t="str">
            <v>ZTE</v>
          </cell>
        </row>
        <row r="1630">
          <cell r="B1630" t="str">
            <v>EXN_014</v>
          </cell>
          <cell r="H1630" t="str">
            <v>HUAWEI</v>
          </cell>
        </row>
        <row r="1631">
          <cell r="B1631" t="str">
            <v>EST_036</v>
          </cell>
          <cell r="H1631" t="str">
            <v>ZTE</v>
          </cell>
        </row>
        <row r="1632">
          <cell r="B1632" t="str">
            <v>OST_036</v>
          </cell>
          <cell r="H1632" t="str">
            <v>HUAWEI</v>
          </cell>
        </row>
        <row r="1633">
          <cell r="B1633" t="str">
            <v>CTR_057</v>
          </cell>
          <cell r="H1633" t="str">
            <v>NOKIA</v>
          </cell>
        </row>
        <row r="1634">
          <cell r="B1634" t="str">
            <v>OST_108</v>
          </cell>
          <cell r="H1634" t="str">
            <v>HUAWEI</v>
          </cell>
        </row>
        <row r="1635">
          <cell r="B1635" t="str">
            <v>OST_051</v>
          </cell>
          <cell r="H1635" t="str">
            <v>HUAWEI</v>
          </cell>
        </row>
        <row r="1636">
          <cell r="B1636" t="str">
            <v>ADM_079</v>
          </cell>
          <cell r="H1636" t="str">
            <v>NOKIA</v>
          </cell>
        </row>
        <row r="1637">
          <cell r="B1637" t="str">
            <v>SUO_105</v>
          </cell>
          <cell r="H1637" t="str">
            <v>HUAWEI</v>
          </cell>
        </row>
        <row r="1638">
          <cell r="B1638" t="str">
            <v>OST_114</v>
          </cell>
          <cell r="H1638" t="str">
            <v>HUAWEI</v>
          </cell>
        </row>
        <row r="1639">
          <cell r="B1639" t="str">
            <v>OST_090</v>
          </cell>
          <cell r="H1639" t="str">
            <v>NOKIA</v>
          </cell>
        </row>
        <row r="1640">
          <cell r="B1640" t="str">
            <v>LIT_497</v>
          </cell>
          <cell r="H1640" t="str">
            <v>ZTE</v>
          </cell>
        </row>
        <row r="1641">
          <cell r="B1641" t="str">
            <v>OST_286</v>
          </cell>
          <cell r="H1641" t="str">
            <v>HUAWEI</v>
          </cell>
        </row>
        <row r="1642">
          <cell r="B1642" t="str">
            <v>ADM_080</v>
          </cell>
          <cell r="H1642" t="str">
            <v>NOKIA</v>
          </cell>
        </row>
        <row r="1643">
          <cell r="B1643" t="str">
            <v>NRD_087</v>
          </cell>
          <cell r="H1643" t="str">
            <v>NOKIA</v>
          </cell>
        </row>
        <row r="1644">
          <cell r="B1644" t="str">
            <v>NRD_028</v>
          </cell>
          <cell r="H1644" t="str">
            <v>HUAWEI</v>
          </cell>
        </row>
        <row r="1645">
          <cell r="B1645" t="str">
            <v>NRD_026</v>
          </cell>
          <cell r="H1645" t="str">
            <v>HUAWEI</v>
          </cell>
        </row>
        <row r="1646">
          <cell r="B1646" t="str">
            <v>CTR_309</v>
          </cell>
          <cell r="H1646" t="str">
            <v>ZTE</v>
          </cell>
        </row>
        <row r="1647">
          <cell r="B1647" t="str">
            <v>ADM_108</v>
          </cell>
          <cell r="H1647" t="str">
            <v>NOKIA</v>
          </cell>
        </row>
        <row r="1648">
          <cell r="B1648" t="str">
            <v>CTR_528</v>
          </cell>
          <cell r="H1648" t="str">
            <v>ZTE</v>
          </cell>
        </row>
        <row r="1649">
          <cell r="B1649" t="str">
            <v>OST_313</v>
          </cell>
          <cell r="H1649" t="str">
            <v>Huawei</v>
          </cell>
        </row>
        <row r="1650">
          <cell r="B1650" t="str">
            <v>OST_039</v>
          </cell>
          <cell r="H1650" t="str">
            <v>NOKIA</v>
          </cell>
        </row>
        <row r="1651">
          <cell r="B1651" t="str">
            <v>LIT_132</v>
          </cell>
          <cell r="H1651" t="str">
            <v>ZTE</v>
          </cell>
        </row>
        <row r="1652">
          <cell r="B1652" t="str">
            <v>CTR_653</v>
          </cell>
          <cell r="H1652" t="str">
            <v>ZTE</v>
          </cell>
        </row>
        <row r="1653">
          <cell r="B1653" t="str">
            <v>CTR_033</v>
          </cell>
          <cell r="H1653" t="str">
            <v>NOKIA</v>
          </cell>
        </row>
        <row r="1654">
          <cell r="B1654" t="str">
            <v>EXN_052</v>
          </cell>
          <cell r="H1654" t="str">
            <v>NOKIA</v>
          </cell>
        </row>
        <row r="1655">
          <cell r="B1655" t="str">
            <v>EXN_239</v>
          </cell>
          <cell r="H1655" t="str">
            <v>HUAWEI</v>
          </cell>
        </row>
        <row r="1656">
          <cell r="B1656" t="str">
            <v>ADM_094</v>
          </cell>
          <cell r="H1656" t="str">
            <v>NOKIA</v>
          </cell>
        </row>
        <row r="1657">
          <cell r="B1657" t="str">
            <v>OST_073</v>
          </cell>
          <cell r="H1657" t="str">
            <v>HUAWEI</v>
          </cell>
        </row>
        <row r="1658">
          <cell r="B1658" t="str">
            <v>CTR_147</v>
          </cell>
          <cell r="H1658" t="str">
            <v>ZTE</v>
          </cell>
        </row>
        <row r="1659">
          <cell r="B1659" t="str">
            <v>SUD_237</v>
          </cell>
          <cell r="H1659" t="str">
            <v>ZTE</v>
          </cell>
        </row>
        <row r="1660">
          <cell r="B1660" t="str">
            <v>EXN_126</v>
          </cell>
          <cell r="H1660" t="str">
            <v>HUAWEI</v>
          </cell>
        </row>
        <row r="1661">
          <cell r="B1661" t="str">
            <v>EST_055</v>
          </cell>
          <cell r="H1661" t="str">
            <v>ZTE</v>
          </cell>
        </row>
        <row r="1662">
          <cell r="B1662" t="str">
            <v>ADM_082</v>
          </cell>
          <cell r="H1662" t="str">
            <v>NOKIA</v>
          </cell>
        </row>
        <row r="1663">
          <cell r="B1663" t="str">
            <v>EXN_163</v>
          </cell>
          <cell r="H1663" t="str">
            <v>HUAWEI</v>
          </cell>
        </row>
        <row r="1664">
          <cell r="B1664" t="str">
            <v>SUD_239</v>
          </cell>
          <cell r="H1664" t="str">
            <v>ZTE</v>
          </cell>
        </row>
        <row r="1665">
          <cell r="B1665" t="str">
            <v>SUD_012</v>
          </cell>
          <cell r="H1665" t="str">
            <v>ZTE</v>
          </cell>
        </row>
        <row r="1666">
          <cell r="B1666" t="str">
            <v>NRD_105</v>
          </cell>
          <cell r="H1666" t="str">
            <v>HUAWEI</v>
          </cell>
        </row>
        <row r="1667">
          <cell r="B1667" t="str">
            <v>CTR_437</v>
          </cell>
          <cell r="H1667" t="str">
            <v>ZTE</v>
          </cell>
        </row>
        <row r="1668">
          <cell r="B1668" t="str">
            <v>LIT_505</v>
          </cell>
          <cell r="H1668" t="str">
            <v>ZTE</v>
          </cell>
        </row>
        <row r="1669">
          <cell r="B1669" t="str">
            <v>CTR_356</v>
          </cell>
          <cell r="H1669" t="str">
            <v>ZTE</v>
          </cell>
        </row>
        <row r="1670">
          <cell r="B1670" t="str">
            <v>ADM_162</v>
          </cell>
          <cell r="H1670" t="str">
            <v>HUAWEI</v>
          </cell>
        </row>
        <row r="1671">
          <cell r="B1671" t="str">
            <v>CTR_360</v>
          </cell>
          <cell r="H1671" t="str">
            <v>ZTE</v>
          </cell>
        </row>
        <row r="1672">
          <cell r="B1672" t="str">
            <v>ADM_163</v>
          </cell>
          <cell r="H1672" t="str">
            <v>HUAWEI</v>
          </cell>
        </row>
        <row r="1673">
          <cell r="B1673" t="str">
            <v>SUD_233</v>
          </cell>
          <cell r="H1673" t="str">
            <v>NOKIA</v>
          </cell>
        </row>
        <row r="1674">
          <cell r="B1674" t="str">
            <v>EST_126</v>
          </cell>
          <cell r="H1674" t="str">
            <v>ZTE</v>
          </cell>
        </row>
        <row r="1675">
          <cell r="B1675" t="str">
            <v>LIT_494</v>
          </cell>
          <cell r="H1675" t="str">
            <v>ZTE</v>
          </cell>
        </row>
        <row r="1676">
          <cell r="B1676" t="str">
            <v>ADM_137</v>
          </cell>
          <cell r="H1676" t="str">
            <v>NOKIA</v>
          </cell>
        </row>
        <row r="1677">
          <cell r="B1677" t="str">
            <v>LIT_592</v>
          </cell>
          <cell r="H1677" t="str">
            <v>ZTE</v>
          </cell>
        </row>
        <row r="1678">
          <cell r="B1678" t="str">
            <v>NRO_111</v>
          </cell>
          <cell r="H1678" t="str">
            <v>NOKIA</v>
          </cell>
        </row>
        <row r="1679">
          <cell r="B1679" t="str">
            <v>OST_025</v>
          </cell>
          <cell r="H1679" t="str">
            <v>ZTE</v>
          </cell>
        </row>
        <row r="1680">
          <cell r="B1680" t="str">
            <v>NRO_142</v>
          </cell>
          <cell r="H1680" t="str">
            <v>NOKIA</v>
          </cell>
        </row>
        <row r="1681">
          <cell r="B1681" t="str">
            <v>CTR_228</v>
          </cell>
          <cell r="H1681" t="str">
            <v>NOKIA</v>
          </cell>
        </row>
        <row r="1682">
          <cell r="B1682" t="str">
            <v>LIT_200</v>
          </cell>
          <cell r="H1682" t="str">
            <v>NOKIA</v>
          </cell>
        </row>
        <row r="1683">
          <cell r="B1683" t="str">
            <v>SUO_021</v>
          </cell>
          <cell r="H1683" t="str">
            <v>HUAWEI</v>
          </cell>
        </row>
        <row r="1684">
          <cell r="B1684" t="str">
            <v>NRO_048</v>
          </cell>
          <cell r="H1684" t="str">
            <v>HUAWEI</v>
          </cell>
        </row>
        <row r="1685">
          <cell r="B1685" t="str">
            <v>EXN_135</v>
          </cell>
          <cell r="H1685" t="str">
            <v>HUAWEI</v>
          </cell>
        </row>
        <row r="1686">
          <cell r="B1686" t="str">
            <v>NRO_136</v>
          </cell>
          <cell r="H1686" t="str">
            <v>HUAWEI</v>
          </cell>
        </row>
        <row r="1687">
          <cell r="B1687" t="str">
            <v>SUO_255</v>
          </cell>
          <cell r="H1687" t="str">
            <v>HUAWEI</v>
          </cell>
        </row>
        <row r="1688">
          <cell r="B1688" t="str">
            <v>OST_219</v>
          </cell>
          <cell r="H1688" t="str">
            <v>NOKIA</v>
          </cell>
        </row>
        <row r="1689">
          <cell r="B1689" t="str">
            <v>LIT_658</v>
          </cell>
          <cell r="H1689" t="str">
            <v>NOKIA</v>
          </cell>
        </row>
        <row r="1690">
          <cell r="B1690" t="str">
            <v>NRD_070</v>
          </cell>
          <cell r="H1690" t="str">
            <v>NOKIA</v>
          </cell>
        </row>
        <row r="1691">
          <cell r="B1691" t="str">
            <v>CTR_184</v>
          </cell>
          <cell r="H1691" t="str">
            <v>ZTE</v>
          </cell>
        </row>
        <row r="1692">
          <cell r="B1692" t="str">
            <v>SUD_248</v>
          </cell>
          <cell r="H1692" t="str">
            <v>ZTE</v>
          </cell>
        </row>
        <row r="1693">
          <cell r="B1693" t="str">
            <v>SUO_029</v>
          </cell>
          <cell r="H1693" t="str">
            <v>ZTE</v>
          </cell>
        </row>
        <row r="1694">
          <cell r="B1694" t="str">
            <v>EST_094</v>
          </cell>
          <cell r="H1694" t="str">
            <v>NOKIA</v>
          </cell>
        </row>
        <row r="1695">
          <cell r="B1695" t="str">
            <v>NRD_171</v>
          </cell>
          <cell r="H1695" t="str">
            <v>HUAWEI</v>
          </cell>
        </row>
        <row r="1696">
          <cell r="B1696" t="str">
            <v>CTR_139</v>
          </cell>
          <cell r="H1696" t="str">
            <v>ZTE</v>
          </cell>
        </row>
        <row r="1697">
          <cell r="B1697" t="str">
            <v>NRD_122</v>
          </cell>
          <cell r="H1697" t="str">
            <v>NOKIA</v>
          </cell>
        </row>
        <row r="1698">
          <cell r="B1698" t="str">
            <v>CTR_003</v>
          </cell>
          <cell r="H1698" t="str">
            <v>ZTE</v>
          </cell>
        </row>
        <row r="1699">
          <cell r="B1699" t="str">
            <v>OST_008</v>
          </cell>
          <cell r="H1699" t="str">
            <v>HUAWEI</v>
          </cell>
        </row>
        <row r="1700">
          <cell r="B1700" t="str">
            <v>NRO_001</v>
          </cell>
          <cell r="H1700" t="str">
            <v>HUAWEI</v>
          </cell>
        </row>
        <row r="1701">
          <cell r="B1701" t="str">
            <v>EST_007</v>
          </cell>
          <cell r="H1701" t="str">
            <v>NOKIA</v>
          </cell>
        </row>
        <row r="1702">
          <cell r="B1702" t="str">
            <v>CTR_059</v>
          </cell>
          <cell r="H1702" t="str">
            <v>ZTE</v>
          </cell>
        </row>
        <row r="1703">
          <cell r="B1703" t="str">
            <v>CTR_066</v>
          </cell>
          <cell r="H1703" t="str">
            <v>ZTE</v>
          </cell>
        </row>
        <row r="1704">
          <cell r="B1704" t="str">
            <v>EXN_013</v>
          </cell>
          <cell r="H1704" t="str">
            <v>NOKIA</v>
          </cell>
        </row>
        <row r="1705">
          <cell r="B1705" t="str">
            <v>SUO_017</v>
          </cell>
          <cell r="H1705" t="str">
            <v>NOKIA</v>
          </cell>
        </row>
        <row r="1706">
          <cell r="B1706" t="str">
            <v>CTR_115</v>
          </cell>
          <cell r="H1706" t="str">
            <v>ZTE</v>
          </cell>
        </row>
        <row r="1707">
          <cell r="B1707" t="str">
            <v>CTR_117</v>
          </cell>
          <cell r="H1707" t="str">
            <v>ZTE</v>
          </cell>
        </row>
        <row r="1708">
          <cell r="B1708" t="str">
            <v>CTR_146</v>
          </cell>
          <cell r="H1708" t="str">
            <v>ZTE</v>
          </cell>
        </row>
        <row r="1709">
          <cell r="B1709" t="str">
            <v>CTR_201</v>
          </cell>
          <cell r="H1709" t="str">
            <v>ZTE</v>
          </cell>
        </row>
        <row r="1710">
          <cell r="B1710" t="str">
            <v>LIT_231</v>
          </cell>
          <cell r="H1710" t="str">
            <v>ZTE</v>
          </cell>
        </row>
        <row r="1711">
          <cell r="B1711" t="str">
            <v>CTR_231</v>
          </cell>
          <cell r="H1711" t="str">
            <v>ZTE</v>
          </cell>
        </row>
        <row r="1712">
          <cell r="B1712" t="str">
            <v>EST_056</v>
          </cell>
          <cell r="H1712" t="str">
            <v>NOKIA</v>
          </cell>
        </row>
        <row r="1713">
          <cell r="B1713" t="str">
            <v>CTR_225</v>
          </cell>
          <cell r="H1713" t="str">
            <v>ZTE</v>
          </cell>
        </row>
        <row r="1714">
          <cell r="B1714" t="str">
            <v>LIT_239</v>
          </cell>
          <cell r="H1714" t="str">
            <v>ZTE</v>
          </cell>
        </row>
        <row r="1715">
          <cell r="B1715" t="str">
            <v>LIT_296</v>
          </cell>
          <cell r="H1715" t="str">
            <v>ZTE</v>
          </cell>
        </row>
        <row r="1716">
          <cell r="B1716" t="str">
            <v>CTR_227</v>
          </cell>
          <cell r="H1716" t="str">
            <v>ZTE</v>
          </cell>
        </row>
        <row r="1717">
          <cell r="B1717" t="str">
            <v>CTR_226</v>
          </cell>
          <cell r="H1717" t="str">
            <v>ZTE</v>
          </cell>
        </row>
        <row r="1718">
          <cell r="B1718" t="str">
            <v>LIT_308</v>
          </cell>
          <cell r="H1718" t="str">
            <v>ZTE</v>
          </cell>
        </row>
        <row r="1719">
          <cell r="B1719" t="str">
            <v>ADM_027</v>
          </cell>
          <cell r="H1719" t="str">
            <v>NOKIA</v>
          </cell>
        </row>
        <row r="1720">
          <cell r="B1720" t="str">
            <v>ADM_030</v>
          </cell>
          <cell r="H1720" t="str">
            <v>NOKIA</v>
          </cell>
        </row>
        <row r="1721">
          <cell r="B1721" t="str">
            <v>CTR_260</v>
          </cell>
          <cell r="H1721" t="str">
            <v>ZTE</v>
          </cell>
        </row>
        <row r="1722">
          <cell r="B1722" t="str">
            <v>SUO_037</v>
          </cell>
          <cell r="H1722" t="str">
            <v>ZTE</v>
          </cell>
        </row>
        <row r="1723">
          <cell r="B1723" t="str">
            <v>CTR_233</v>
          </cell>
          <cell r="H1723" t="str">
            <v>ZTE</v>
          </cell>
        </row>
        <row r="1724">
          <cell r="B1724" t="str">
            <v>EXN_042</v>
          </cell>
          <cell r="H1724" t="str">
            <v>NOKIA</v>
          </cell>
        </row>
        <row r="1725">
          <cell r="B1725" t="str">
            <v>CTR_305</v>
          </cell>
          <cell r="H1725" t="str">
            <v>ZTE</v>
          </cell>
        </row>
        <row r="1726">
          <cell r="B1726" t="str">
            <v>SUD_236</v>
          </cell>
          <cell r="H1726" t="str">
            <v>ZTE</v>
          </cell>
        </row>
        <row r="1727">
          <cell r="B1727" t="str">
            <v>CTR_304</v>
          </cell>
          <cell r="H1727" t="str">
            <v>ZTE</v>
          </cell>
        </row>
        <row r="1728">
          <cell r="B1728" t="str">
            <v>CTR_307</v>
          </cell>
          <cell r="H1728" t="str">
            <v>NOKIA</v>
          </cell>
        </row>
        <row r="1729">
          <cell r="B1729" t="str">
            <v>CTR_311</v>
          </cell>
          <cell r="H1729" t="str">
            <v>NOKIA</v>
          </cell>
        </row>
        <row r="1730">
          <cell r="B1730" t="str">
            <v>EST_062</v>
          </cell>
          <cell r="H1730" t="str">
            <v>ZTE</v>
          </cell>
        </row>
        <row r="1731">
          <cell r="B1731" t="str">
            <v>CTR_297</v>
          </cell>
          <cell r="H1731" t="str">
            <v>ZTE</v>
          </cell>
        </row>
        <row r="1732">
          <cell r="B1732" t="str">
            <v>SUD_238</v>
          </cell>
          <cell r="H1732" t="str">
            <v>ZTE</v>
          </cell>
        </row>
        <row r="1733">
          <cell r="B1733" t="str">
            <v>SUD_232</v>
          </cell>
          <cell r="H1733" t="str">
            <v>ZTE</v>
          </cell>
        </row>
        <row r="1734">
          <cell r="B1734" t="str">
            <v>LIT_319</v>
          </cell>
          <cell r="H1734" t="str">
            <v>ZTE</v>
          </cell>
        </row>
        <row r="1735">
          <cell r="B1735" t="str">
            <v>CTR_302</v>
          </cell>
          <cell r="H1735" t="str">
            <v>NOKIA</v>
          </cell>
        </row>
        <row r="1736">
          <cell r="B1736" t="str">
            <v>CTR_303</v>
          </cell>
          <cell r="H1736" t="str">
            <v>NOKIA</v>
          </cell>
        </row>
        <row r="1737">
          <cell r="B1737" t="str">
            <v>CTR_365</v>
          </cell>
          <cell r="H1737" t="str">
            <v>ZTE</v>
          </cell>
        </row>
        <row r="1738">
          <cell r="B1738" t="str">
            <v>CTR_358</v>
          </cell>
          <cell r="H1738" t="str">
            <v>ZTE</v>
          </cell>
        </row>
        <row r="1739">
          <cell r="B1739" t="str">
            <v>CTR_349</v>
          </cell>
          <cell r="H1739" t="str">
            <v>ZTE</v>
          </cell>
        </row>
        <row r="1740">
          <cell r="B1740" t="str">
            <v>CTR_364</v>
          </cell>
          <cell r="H1740" t="str">
            <v>ZTE</v>
          </cell>
        </row>
        <row r="1741">
          <cell r="B1741" t="str">
            <v>EST_071</v>
          </cell>
          <cell r="H1741" t="str">
            <v>NOKIA</v>
          </cell>
        </row>
        <row r="1742">
          <cell r="B1742" t="str">
            <v>SUD_243</v>
          </cell>
          <cell r="H1742" t="str">
            <v>ZTE</v>
          </cell>
        </row>
        <row r="1743">
          <cell r="B1743" t="str">
            <v>CTR_277</v>
          </cell>
          <cell r="H1743" t="str">
            <v>ZTE</v>
          </cell>
        </row>
        <row r="1744">
          <cell r="B1744" t="str">
            <v>CTR_367</v>
          </cell>
          <cell r="H1744" t="str">
            <v>NOKIA</v>
          </cell>
        </row>
        <row r="1745">
          <cell r="B1745" t="str">
            <v>EST_077</v>
          </cell>
          <cell r="H1745" t="str">
            <v>ZTE</v>
          </cell>
        </row>
        <row r="1746">
          <cell r="B1746" t="str">
            <v>SUD_249</v>
          </cell>
          <cell r="H1746" t="str">
            <v>ZTE</v>
          </cell>
        </row>
        <row r="1747">
          <cell r="B1747" t="str">
            <v>LIT_356</v>
          </cell>
          <cell r="H1747" t="str">
            <v>ZTE</v>
          </cell>
        </row>
        <row r="1748">
          <cell r="B1748" t="str">
            <v>CTR_278</v>
          </cell>
          <cell r="H1748" t="str">
            <v>ZTE</v>
          </cell>
        </row>
        <row r="1749">
          <cell r="B1749" t="str">
            <v>CTR_353</v>
          </cell>
          <cell r="H1749" t="str">
            <v>ZTE</v>
          </cell>
        </row>
        <row r="1750">
          <cell r="B1750" t="str">
            <v>NRO_034</v>
          </cell>
          <cell r="H1750" t="str">
            <v>NOKIA</v>
          </cell>
        </row>
        <row r="1751">
          <cell r="B1751" t="str">
            <v>EXN_075</v>
          </cell>
          <cell r="H1751" t="str">
            <v>HUAWEI</v>
          </cell>
        </row>
        <row r="1752">
          <cell r="B1752" t="str">
            <v>LIT_349</v>
          </cell>
          <cell r="H1752" t="str">
            <v>NOKIA</v>
          </cell>
        </row>
        <row r="1753">
          <cell r="B1753" t="str">
            <v>SUD_256</v>
          </cell>
          <cell r="H1753" t="str">
            <v>ZTE</v>
          </cell>
        </row>
        <row r="1754">
          <cell r="B1754" t="str">
            <v>SUD_252</v>
          </cell>
          <cell r="H1754" t="str">
            <v>ZTE</v>
          </cell>
        </row>
        <row r="1755">
          <cell r="B1755" t="str">
            <v>CTR_394</v>
          </cell>
          <cell r="H1755" t="str">
            <v>ZTE</v>
          </cell>
        </row>
        <row r="1756">
          <cell r="B1756" t="str">
            <v>EXN_097</v>
          </cell>
          <cell r="H1756" t="str">
            <v>HUAWEI</v>
          </cell>
        </row>
        <row r="1757">
          <cell r="B1757" t="str">
            <v>EXN_104</v>
          </cell>
          <cell r="H1757" t="str">
            <v>HUAWEI</v>
          </cell>
        </row>
        <row r="1758">
          <cell r="B1758" t="str">
            <v>EXN_109</v>
          </cell>
          <cell r="H1758" t="str">
            <v>Huawei</v>
          </cell>
        </row>
        <row r="1759">
          <cell r="B1759" t="str">
            <v>CTR_143</v>
          </cell>
          <cell r="H1759" t="str">
            <v>ZTE</v>
          </cell>
        </row>
        <row r="1760">
          <cell r="B1760" t="str">
            <v>EST_029</v>
          </cell>
          <cell r="H1760" t="str">
            <v>ZTE</v>
          </cell>
        </row>
        <row r="1761">
          <cell r="B1761" t="str">
            <v>SUO_091</v>
          </cell>
          <cell r="H1761" t="str">
            <v>HUAWEI</v>
          </cell>
        </row>
        <row r="1762">
          <cell r="B1762" t="str">
            <v>CTR_141</v>
          </cell>
          <cell r="H1762" t="str">
            <v>ZTE</v>
          </cell>
        </row>
        <row r="1763">
          <cell r="B1763" t="str">
            <v>CTR_142</v>
          </cell>
          <cell r="H1763" t="str">
            <v>ZTE</v>
          </cell>
        </row>
        <row r="1764">
          <cell r="B1764" t="str">
            <v>SUO_008</v>
          </cell>
          <cell r="H1764" t="str">
            <v>NOKIA</v>
          </cell>
        </row>
        <row r="1765">
          <cell r="B1765" t="str">
            <v>NRD_014</v>
          </cell>
          <cell r="H1765" t="str">
            <v>NOKIA</v>
          </cell>
        </row>
        <row r="1766">
          <cell r="B1766" t="str">
            <v>EXN_102</v>
          </cell>
          <cell r="H1766" t="str">
            <v>Huawei</v>
          </cell>
        </row>
        <row r="1767">
          <cell r="B1767" t="str">
            <v>OST_151</v>
          </cell>
          <cell r="H1767" t="str">
            <v>HUAWEI</v>
          </cell>
        </row>
        <row r="1768">
          <cell r="B1768" t="str">
            <v>CTR_183</v>
          </cell>
          <cell r="H1768" t="str">
            <v>ZTE</v>
          </cell>
        </row>
        <row r="1769">
          <cell r="B1769" t="str">
            <v>SUO_127</v>
          </cell>
          <cell r="H1769" t="str">
            <v>HUAWEI</v>
          </cell>
        </row>
        <row r="1770">
          <cell r="B1770" t="str">
            <v>SUD_044</v>
          </cell>
          <cell r="H1770" t="str">
            <v>ZTE</v>
          </cell>
        </row>
        <row r="1771">
          <cell r="B1771" t="str">
            <v>EST_089</v>
          </cell>
          <cell r="H1771" t="str">
            <v>ZTE</v>
          </cell>
        </row>
        <row r="1772">
          <cell r="B1772" t="str">
            <v>SUO_102</v>
          </cell>
          <cell r="H1772" t="str">
            <v>NOKIA</v>
          </cell>
        </row>
        <row r="1773">
          <cell r="B1773" t="str">
            <v>SUD_040</v>
          </cell>
          <cell r="H1773" t="str">
            <v>ZTE</v>
          </cell>
        </row>
        <row r="1774">
          <cell r="B1774" t="str">
            <v>EST_093</v>
          </cell>
          <cell r="H1774" t="str">
            <v>NOKIA</v>
          </cell>
        </row>
        <row r="1775">
          <cell r="B1775" t="str">
            <v>SUD_038</v>
          </cell>
          <cell r="H1775" t="str">
            <v>ZTE</v>
          </cell>
        </row>
        <row r="1776">
          <cell r="B1776" t="str">
            <v>SUO_097</v>
          </cell>
          <cell r="H1776" t="str">
            <v>NOKIA</v>
          </cell>
        </row>
        <row r="1777">
          <cell r="B1777" t="str">
            <v>OST_162</v>
          </cell>
          <cell r="H1777" t="str">
            <v>HUAWEI</v>
          </cell>
        </row>
        <row r="1778">
          <cell r="B1778" t="str">
            <v>CTR_206</v>
          </cell>
          <cell r="H1778" t="str">
            <v>ZTE</v>
          </cell>
        </row>
        <row r="1779">
          <cell r="B1779" t="str">
            <v>EXN_131</v>
          </cell>
          <cell r="H1779" t="str">
            <v>NOKIA</v>
          </cell>
        </row>
        <row r="1780">
          <cell r="B1780" t="str">
            <v>CTR_463</v>
          </cell>
          <cell r="H1780" t="str">
            <v>ZTE</v>
          </cell>
        </row>
        <row r="1781">
          <cell r="B1781" t="str">
            <v>EST_101</v>
          </cell>
          <cell r="H1781" t="str">
            <v>ZTE</v>
          </cell>
        </row>
        <row r="1782">
          <cell r="B1782" t="str">
            <v>CTR_440</v>
          </cell>
          <cell r="H1782" t="str">
            <v>ZTE</v>
          </cell>
        </row>
        <row r="1783">
          <cell r="B1783" t="str">
            <v>EST_106</v>
          </cell>
          <cell r="H1783" t="str">
            <v>NOKIA</v>
          </cell>
        </row>
        <row r="1784">
          <cell r="B1784" t="str">
            <v>OST_207</v>
          </cell>
          <cell r="H1784" t="str">
            <v>Huawei</v>
          </cell>
        </row>
        <row r="1785">
          <cell r="B1785" t="str">
            <v>NRO_087</v>
          </cell>
          <cell r="H1785" t="str">
            <v>NOKIA</v>
          </cell>
        </row>
        <row r="1786">
          <cell r="B1786" t="str">
            <v>ADM_119</v>
          </cell>
          <cell r="H1786" t="str">
            <v>HUAWEI</v>
          </cell>
        </row>
        <row r="1787">
          <cell r="B1787" t="str">
            <v>NRD_112</v>
          </cell>
          <cell r="H1787" t="str">
            <v>HUAWEI</v>
          </cell>
        </row>
        <row r="1788">
          <cell r="B1788" t="str">
            <v>LIT_496</v>
          </cell>
          <cell r="H1788" t="str">
            <v>ZTE</v>
          </cell>
        </row>
        <row r="1789">
          <cell r="B1789" t="str">
            <v>SUD_062</v>
          </cell>
          <cell r="H1789" t="str">
            <v>ZTE</v>
          </cell>
        </row>
        <row r="1790">
          <cell r="B1790" t="str">
            <v>OST_221</v>
          </cell>
          <cell r="H1790" t="str">
            <v>HUAWEI</v>
          </cell>
          <cell r="N1790" t="str">
            <v>site vandaliser</v>
          </cell>
        </row>
        <row r="1791">
          <cell r="B1791" t="str">
            <v>LIT_502</v>
          </cell>
          <cell r="H1791" t="str">
            <v>NOKIA</v>
          </cell>
        </row>
        <row r="1792">
          <cell r="B1792" t="str">
            <v>OST_201</v>
          </cell>
          <cell r="H1792" t="str">
            <v>NOKIA</v>
          </cell>
        </row>
        <row r="1793">
          <cell r="B1793" t="str">
            <v>LIT_480</v>
          </cell>
          <cell r="H1793" t="str">
            <v>ZTE</v>
          </cell>
        </row>
        <row r="1794">
          <cell r="B1794" t="str">
            <v>EXN_154</v>
          </cell>
          <cell r="H1794" t="str">
            <v>HUAWEI</v>
          </cell>
        </row>
        <row r="1795">
          <cell r="B1795" t="str">
            <v>NRO_100</v>
          </cell>
          <cell r="H1795" t="str">
            <v>HUAWEI</v>
          </cell>
        </row>
        <row r="1796">
          <cell r="B1796" t="str">
            <v>SUD_064</v>
          </cell>
          <cell r="H1796" t="str">
            <v>ZTE</v>
          </cell>
        </row>
        <row r="1797">
          <cell r="B1797" t="str">
            <v>EXN_165</v>
          </cell>
          <cell r="H1797" t="str">
            <v>HUAWEI</v>
          </cell>
        </row>
        <row r="1798">
          <cell r="B1798" t="str">
            <v>OST_189</v>
          </cell>
          <cell r="H1798" t="str">
            <v>HUAWEI</v>
          </cell>
        </row>
        <row r="1799">
          <cell r="B1799" t="str">
            <v>LIT_500</v>
          </cell>
          <cell r="H1799" t="str">
            <v>NOKIA</v>
          </cell>
        </row>
        <row r="1800">
          <cell r="B1800" t="str">
            <v>LIT_515</v>
          </cell>
          <cell r="H1800" t="str">
            <v>NOKIA</v>
          </cell>
        </row>
        <row r="1801">
          <cell r="B1801" t="str">
            <v>EST_114</v>
          </cell>
          <cell r="H1801" t="str">
            <v>ZTE</v>
          </cell>
        </row>
        <row r="1802">
          <cell r="B1802" t="str">
            <v>NRD_124</v>
          </cell>
          <cell r="H1802" t="str">
            <v>HUAWEI</v>
          </cell>
        </row>
        <row r="1803">
          <cell r="B1803" t="str">
            <v>LIT_517</v>
          </cell>
          <cell r="H1803" t="str">
            <v>ZTE</v>
          </cell>
        </row>
        <row r="1804">
          <cell r="B1804" t="str">
            <v>CTR_454</v>
          </cell>
          <cell r="H1804" t="str">
            <v>NOKIA</v>
          </cell>
        </row>
        <row r="1805">
          <cell r="B1805" t="str">
            <v>EST_116</v>
          </cell>
          <cell r="H1805" t="str">
            <v>NOKIA</v>
          </cell>
        </row>
        <row r="1806">
          <cell r="B1806" t="str">
            <v>LIT_514</v>
          </cell>
          <cell r="H1806" t="str">
            <v>NOKIA</v>
          </cell>
        </row>
        <row r="1807">
          <cell r="B1807" t="str">
            <v>LIT_510</v>
          </cell>
          <cell r="H1807" t="str">
            <v>NOKIA</v>
          </cell>
        </row>
        <row r="1808">
          <cell r="B1808" t="str">
            <v>CTR_457</v>
          </cell>
          <cell r="H1808" t="str">
            <v>NOKIA</v>
          </cell>
        </row>
        <row r="1809">
          <cell r="B1809" t="str">
            <v>EST_105</v>
          </cell>
          <cell r="H1809" t="str">
            <v>NOKIA</v>
          </cell>
        </row>
        <row r="1810">
          <cell r="B1810" t="str">
            <v>ADM_114</v>
          </cell>
          <cell r="H1810" t="str">
            <v>Huawei</v>
          </cell>
        </row>
        <row r="1811">
          <cell r="B1811" t="str">
            <v>NRD_136</v>
          </cell>
          <cell r="H1811" t="str">
            <v>Huawei</v>
          </cell>
        </row>
        <row r="1812">
          <cell r="B1812" t="str">
            <v>EXN_192</v>
          </cell>
          <cell r="H1812" t="str">
            <v>HUAWEI</v>
          </cell>
        </row>
        <row r="1813">
          <cell r="B1813" t="str">
            <v>EXN_210</v>
          </cell>
          <cell r="H1813" t="str">
            <v>HUAWEI</v>
          </cell>
        </row>
        <row r="1814">
          <cell r="B1814" t="str">
            <v>EXN_209</v>
          </cell>
          <cell r="H1814" t="str">
            <v>Huawei</v>
          </cell>
        </row>
        <row r="1815">
          <cell r="B1815" t="str">
            <v>CTR_577</v>
          </cell>
          <cell r="H1815" t="str">
            <v>ZTE</v>
          </cell>
        </row>
        <row r="1816">
          <cell r="B1816" t="str">
            <v>EXN_211</v>
          </cell>
          <cell r="H1816" t="str">
            <v>NOKIA</v>
          </cell>
        </row>
        <row r="1817">
          <cell r="B1817" t="str">
            <v>EXN_200</v>
          </cell>
          <cell r="H1817" t="str">
            <v>NOKIA</v>
          </cell>
        </row>
        <row r="1818">
          <cell r="B1818" t="str">
            <v>EXN_205</v>
          </cell>
          <cell r="H1818" t="str">
            <v>HUAWEI</v>
          </cell>
        </row>
        <row r="1819">
          <cell r="B1819" t="str">
            <v>LIT_664</v>
          </cell>
          <cell r="H1819" t="str">
            <v>ZTE</v>
          </cell>
        </row>
        <row r="1820">
          <cell r="B1820" t="str">
            <v>SUD_070</v>
          </cell>
          <cell r="H1820" t="str">
            <v>NOKIA</v>
          </cell>
        </row>
        <row r="1821">
          <cell r="B1821" t="str">
            <v>EXN_015</v>
          </cell>
          <cell r="H1821" t="str">
            <v>HUAWEI</v>
          </cell>
        </row>
        <row r="1822">
          <cell r="B1822" t="str">
            <v>EXN_245</v>
          </cell>
          <cell r="H1822" t="str">
            <v>HUAWEI</v>
          </cell>
        </row>
        <row r="1823">
          <cell r="B1823" t="str">
            <v>CTR_757</v>
          </cell>
          <cell r="H1823" t="str">
            <v>ZTE</v>
          </cell>
        </row>
        <row r="1824">
          <cell r="B1824" t="str">
            <v>ADM_160</v>
          </cell>
          <cell r="H1824" t="str">
            <v>Huawei</v>
          </cell>
        </row>
        <row r="1825">
          <cell r="B1825" t="str">
            <v>EST_130</v>
          </cell>
          <cell r="H1825" t="str">
            <v>NOKIA</v>
          </cell>
        </row>
        <row r="1826">
          <cell r="B1826" t="str">
            <v>EXN_244</v>
          </cell>
          <cell r="H1826" t="str">
            <v>HUAWEI</v>
          </cell>
        </row>
        <row r="1827">
          <cell r="B1827" t="str">
            <v>SUD_098</v>
          </cell>
          <cell r="H1827" t="str">
            <v>NOKIA</v>
          </cell>
        </row>
        <row r="1828">
          <cell r="B1828" t="str">
            <v>NRD_168</v>
          </cell>
          <cell r="H1828" t="str">
            <v>HUAWEI</v>
          </cell>
        </row>
        <row r="1829">
          <cell r="B1829" t="str">
            <v>OST_273</v>
          </cell>
          <cell r="H1829" t="str">
            <v>HUAWEI</v>
          </cell>
        </row>
        <row r="1830">
          <cell r="B1830" t="str">
            <v>OST_277</v>
          </cell>
          <cell r="H1830" t="str">
            <v>HUAWEI</v>
          </cell>
        </row>
        <row r="1831">
          <cell r="B1831" t="str">
            <v>NRD_167</v>
          </cell>
          <cell r="H1831" t="str">
            <v>Huawei</v>
          </cell>
        </row>
        <row r="1832">
          <cell r="B1832" t="str">
            <v>OST_294</v>
          </cell>
          <cell r="H1832" t="str">
            <v>NOKIA</v>
          </cell>
        </row>
        <row r="1833">
          <cell r="B1833" t="str">
            <v>EST_133</v>
          </cell>
          <cell r="H1833" t="str">
            <v>ZTE</v>
          </cell>
        </row>
        <row r="1834">
          <cell r="B1834" t="str">
            <v>SUD_106</v>
          </cell>
          <cell r="H1834" t="str">
            <v>ZTE</v>
          </cell>
        </row>
        <row r="1835">
          <cell r="B1835" t="str">
            <v>OST_272</v>
          </cell>
          <cell r="H1835" t="str">
            <v>HUAWEI</v>
          </cell>
        </row>
        <row r="1836">
          <cell r="B1836" t="str">
            <v>OST_275</v>
          </cell>
          <cell r="H1836" t="str">
            <v>HUAWEI</v>
          </cell>
        </row>
        <row r="1837">
          <cell r="B1837" t="str">
            <v>CTR_770</v>
          </cell>
          <cell r="H1837" t="str">
            <v>ZTE</v>
          </cell>
        </row>
        <row r="1838">
          <cell r="B1838" t="str">
            <v>OST_301</v>
          </cell>
          <cell r="H1838" t="str">
            <v>HUAWEI</v>
          </cell>
        </row>
        <row r="1839">
          <cell r="B1839" t="str">
            <v>EST_134</v>
          </cell>
          <cell r="H1839" t="str">
            <v>ZTE</v>
          </cell>
        </row>
        <row r="1840">
          <cell r="B1840" t="str">
            <v>OST_298</v>
          </cell>
          <cell r="H1840" t="str">
            <v>HUAWEI</v>
          </cell>
        </row>
        <row r="1841">
          <cell r="B1841" t="str">
            <v>NRO_150</v>
          </cell>
          <cell r="H1841" t="str">
            <v>Huawei</v>
          </cell>
        </row>
        <row r="1842">
          <cell r="B1842" t="str">
            <v>CTR_891</v>
          </cell>
          <cell r="H1842" t="str">
            <v>NOKIA</v>
          </cell>
        </row>
        <row r="1843">
          <cell r="B1843" t="str">
            <v>CTR_981</v>
          </cell>
          <cell r="H1843" t="str">
            <v>NOKIA</v>
          </cell>
        </row>
        <row r="1844">
          <cell r="B1844" t="str">
            <v>LIT_768</v>
          </cell>
          <cell r="H1844" t="str">
            <v>ZTE</v>
          </cell>
        </row>
        <row r="1845">
          <cell r="B1845" t="str">
            <v>CTR_135</v>
          </cell>
          <cell r="H1845" t="str">
            <v>ZTE</v>
          </cell>
        </row>
        <row r="1846">
          <cell r="B1846" t="str">
            <v>CTR_054</v>
          </cell>
          <cell r="H1846" t="str">
            <v>ZTE</v>
          </cell>
        </row>
        <row r="1847">
          <cell r="B1847" t="str">
            <v>NRO_032</v>
          </cell>
          <cell r="H1847" t="str">
            <v>NOKIA</v>
          </cell>
        </row>
        <row r="1848">
          <cell r="B1848" t="str">
            <v>OST_010</v>
          </cell>
          <cell r="H1848" t="str">
            <v>HUAWEI</v>
          </cell>
        </row>
        <row r="1849">
          <cell r="B1849" t="str">
            <v>OST_153</v>
          </cell>
          <cell r="H1849" t="str">
            <v>HUAWEI</v>
          </cell>
        </row>
        <row r="1850">
          <cell r="B1850" t="str">
            <v>SUO_048</v>
          </cell>
          <cell r="H1850" t="str">
            <v>NOKIA</v>
          </cell>
        </row>
        <row r="1851">
          <cell r="B1851" t="str">
            <v>NRO_038</v>
          </cell>
          <cell r="H1851" t="str">
            <v>Huawei</v>
          </cell>
        </row>
        <row r="1852">
          <cell r="B1852" t="str">
            <v>NRO_053</v>
          </cell>
          <cell r="H1852" t="str">
            <v>NOKIA</v>
          </cell>
        </row>
        <row r="1853">
          <cell r="B1853" t="str">
            <v>LIT_507</v>
          </cell>
          <cell r="H1853" t="str">
            <v>NOKIA</v>
          </cell>
        </row>
        <row r="1854">
          <cell r="B1854" t="str">
            <v>EXN_218</v>
          </cell>
          <cell r="H1854" t="str">
            <v>HUAWEI</v>
          </cell>
        </row>
        <row r="1855">
          <cell r="B1855" t="str">
            <v>SUD_004</v>
          </cell>
          <cell r="H1855" t="str">
            <v>NOKIA</v>
          </cell>
        </row>
        <row r="1856">
          <cell r="B1856" t="str">
            <v>SUD_214</v>
          </cell>
          <cell r="H1856" t="str">
            <v>ZTE</v>
          </cell>
        </row>
        <row r="1857">
          <cell r="B1857" t="str">
            <v>NRO_058</v>
          </cell>
          <cell r="H1857" t="str">
            <v>NOKIA</v>
          </cell>
        </row>
        <row r="1858">
          <cell r="B1858" t="str">
            <v>NRO_102</v>
          </cell>
          <cell r="H1858" t="str">
            <v>HUAWEI</v>
          </cell>
        </row>
        <row r="1859">
          <cell r="B1859" t="str">
            <v>SUO_093</v>
          </cell>
          <cell r="H1859" t="str">
            <v>HUAWEI</v>
          </cell>
        </row>
        <row r="1860">
          <cell r="B1860" t="str">
            <v>LIT_114</v>
          </cell>
          <cell r="H1860" t="str">
            <v>NOKIA</v>
          </cell>
        </row>
        <row r="1861">
          <cell r="B1861" t="str">
            <v>SUO_246</v>
          </cell>
          <cell r="H1861" t="str">
            <v>HUAWEI</v>
          </cell>
          <cell r="N1861" t="str">
            <v>site vandaliser</v>
          </cell>
        </row>
        <row r="1862">
          <cell r="B1862" t="str">
            <v>LIT_764</v>
          </cell>
          <cell r="H1862" t="str">
            <v>ZTE</v>
          </cell>
        </row>
        <row r="1863">
          <cell r="B1863" t="str">
            <v>CTR_856</v>
          </cell>
          <cell r="H1863" t="str">
            <v>ZTE</v>
          </cell>
        </row>
        <row r="1864">
          <cell r="B1864" t="str">
            <v>CTR_234</v>
          </cell>
          <cell r="H1864" t="str">
            <v>ZTE</v>
          </cell>
        </row>
        <row r="1865">
          <cell r="B1865" t="str">
            <v>CTR_190</v>
          </cell>
          <cell r="H1865" t="str">
            <v>NOKIA</v>
          </cell>
        </row>
        <row r="1866">
          <cell r="B1866" t="str">
            <v>CTR_232</v>
          </cell>
          <cell r="H1866" t="str">
            <v>ZTE</v>
          </cell>
        </row>
        <row r="1867">
          <cell r="B1867" t="str">
            <v>LIT_503</v>
          </cell>
          <cell r="H1867" t="str">
            <v>ZTE</v>
          </cell>
        </row>
        <row r="1868">
          <cell r="B1868" t="str">
            <v>EST_009</v>
          </cell>
          <cell r="H1868" t="str">
            <v>NOKIA</v>
          </cell>
        </row>
        <row r="1869">
          <cell r="B1869" t="str">
            <v>ADM_096</v>
          </cell>
          <cell r="H1869" t="str">
            <v>HUAWEI</v>
          </cell>
        </row>
        <row r="1870">
          <cell r="B1870" t="str">
            <v>EST_072</v>
          </cell>
          <cell r="H1870" t="str">
            <v>NOKIA</v>
          </cell>
        </row>
        <row r="1871">
          <cell r="B1871" t="str">
            <v>CTR_517</v>
          </cell>
          <cell r="H1871" t="str">
            <v>NOKIA</v>
          </cell>
        </row>
        <row r="1872">
          <cell r="B1872" t="str">
            <v>NRO_240</v>
          </cell>
          <cell r="H1872" t="str">
            <v>HUAWEI</v>
          </cell>
        </row>
        <row r="1873">
          <cell r="B1873" t="str">
            <v>CTR_091</v>
          </cell>
          <cell r="H1873" t="str">
            <v>ZTE</v>
          </cell>
        </row>
        <row r="1874">
          <cell r="B1874" t="str">
            <v>CTR_092</v>
          </cell>
          <cell r="H1874" t="str">
            <v>ZTE</v>
          </cell>
        </row>
        <row r="1875">
          <cell r="B1875" t="str">
            <v>LIT_133</v>
          </cell>
          <cell r="H1875" t="str">
            <v>NOKIA</v>
          </cell>
        </row>
        <row r="1876">
          <cell r="B1876" t="str">
            <v>LIT_135</v>
          </cell>
          <cell r="H1876" t="str">
            <v>NOKIA</v>
          </cell>
        </row>
        <row r="1877">
          <cell r="B1877" t="str">
            <v>SUD_215</v>
          </cell>
          <cell r="H1877" t="str">
            <v>ZTE</v>
          </cell>
        </row>
        <row r="1878">
          <cell r="B1878" t="str">
            <v>SUO_036</v>
          </cell>
          <cell r="H1878" t="str">
            <v>HUAWEI</v>
          </cell>
        </row>
        <row r="1879">
          <cell r="B1879" t="str">
            <v>SUO_045</v>
          </cell>
          <cell r="H1879" t="str">
            <v>NOKIA</v>
          </cell>
        </row>
        <row r="1880">
          <cell r="B1880" t="str">
            <v>OST_092</v>
          </cell>
          <cell r="H1880" t="str">
            <v>Huawei</v>
          </cell>
        </row>
        <row r="1881">
          <cell r="B1881" t="str">
            <v>NRD_058</v>
          </cell>
          <cell r="H1881" t="str">
            <v>NOKIA</v>
          </cell>
        </row>
        <row r="1882">
          <cell r="B1882" t="str">
            <v>SUO_085</v>
          </cell>
          <cell r="H1882" t="str">
            <v>HUAWEI</v>
          </cell>
        </row>
        <row r="1883">
          <cell r="B1883" t="str">
            <v>CTR_407</v>
          </cell>
          <cell r="H1883" t="str">
            <v>ZTE</v>
          </cell>
        </row>
        <row r="1884">
          <cell r="B1884" t="str">
            <v>CTR_405</v>
          </cell>
          <cell r="H1884" t="str">
            <v>NOKIA</v>
          </cell>
        </row>
        <row r="1885">
          <cell r="B1885" t="str">
            <v>SUO_088</v>
          </cell>
          <cell r="H1885" t="str">
            <v>Huawei</v>
          </cell>
        </row>
        <row r="1886">
          <cell r="B1886" t="str">
            <v>EXN_107</v>
          </cell>
          <cell r="H1886" t="str">
            <v>NOKIA</v>
          </cell>
        </row>
        <row r="1887">
          <cell r="B1887" t="str">
            <v>CTR_166</v>
          </cell>
          <cell r="H1887" t="str">
            <v>NOKIA</v>
          </cell>
        </row>
        <row r="1888">
          <cell r="B1888" t="str">
            <v>CTR_733</v>
          </cell>
          <cell r="H1888" t="str">
            <v>ZTE</v>
          </cell>
        </row>
        <row r="1889">
          <cell r="B1889" t="str">
            <v>SUO_173</v>
          </cell>
          <cell r="H1889" t="str">
            <v>NOKIA</v>
          </cell>
        </row>
        <row r="1890">
          <cell r="B1890" t="str">
            <v>LIT_789</v>
          </cell>
          <cell r="H1890" t="str">
            <v>ZTE</v>
          </cell>
        </row>
        <row r="1891">
          <cell r="B1891" t="str">
            <v>ADM_183</v>
          </cell>
          <cell r="H1891" t="str">
            <v>HUAWEI</v>
          </cell>
        </row>
        <row r="1892">
          <cell r="B1892" t="str">
            <v>SUD_110</v>
          </cell>
          <cell r="H1892" t="str">
            <v>ZTE</v>
          </cell>
        </row>
        <row r="1893">
          <cell r="B1893" t="str">
            <v>SUD_128</v>
          </cell>
          <cell r="H1893" t="str">
            <v>ZTE</v>
          </cell>
        </row>
        <row r="1894">
          <cell r="B1894" t="str">
            <v>SUD_162</v>
          </cell>
          <cell r="H1894" t="str">
            <v>NOKIA</v>
          </cell>
        </row>
        <row r="1895">
          <cell r="B1895" t="str">
            <v>SUD_091</v>
          </cell>
          <cell r="H1895" t="str">
            <v>NOKIA</v>
          </cell>
        </row>
        <row r="1896">
          <cell r="B1896" t="str">
            <v>LIT_628</v>
          </cell>
          <cell r="H1896" t="str">
            <v>NOKIA</v>
          </cell>
        </row>
        <row r="1897">
          <cell r="B1897" t="str">
            <v>CTR_684</v>
          </cell>
          <cell r="H1897" t="str">
            <v>ZTE</v>
          </cell>
        </row>
        <row r="1898">
          <cell r="B1898" t="str">
            <v>CTR_689</v>
          </cell>
          <cell r="H1898" t="str">
            <v>NOKIA</v>
          </cell>
        </row>
        <row r="1899">
          <cell r="B1899" t="str">
            <v>CTR_690</v>
          </cell>
          <cell r="H1899" t="str">
            <v>ZTE</v>
          </cell>
        </row>
        <row r="1900">
          <cell r="B1900" t="str">
            <v>SUD_085</v>
          </cell>
          <cell r="H1900" t="str">
            <v>NOKIA</v>
          </cell>
        </row>
        <row r="1901">
          <cell r="B1901" t="str">
            <v>SUD_005</v>
          </cell>
          <cell r="H1901" t="str">
            <v>ZTE</v>
          </cell>
        </row>
        <row r="1902">
          <cell r="B1902" t="str">
            <v>SUD_255</v>
          </cell>
          <cell r="H1902" t="str">
            <v>ZTE</v>
          </cell>
        </row>
        <row r="1903">
          <cell r="B1903" t="str">
            <v>NRD_172</v>
          </cell>
          <cell r="H1903" t="str">
            <v>HUAWEI</v>
          </cell>
        </row>
        <row r="1904">
          <cell r="B1904" t="str">
            <v>NRO_094</v>
          </cell>
          <cell r="H1904" t="str">
            <v>NOKIA</v>
          </cell>
        </row>
        <row r="1905">
          <cell r="B1905" t="str">
            <v>NRO_027</v>
          </cell>
          <cell r="H1905" t="str">
            <v>HUAWEI</v>
          </cell>
        </row>
        <row r="1906">
          <cell r="B1906" t="str">
            <v>SUO_035</v>
          </cell>
          <cell r="H1906" t="str">
            <v>HUAWEI</v>
          </cell>
        </row>
        <row r="1907">
          <cell r="B1907" t="str">
            <v>CTR_855</v>
          </cell>
          <cell r="H1907" t="str">
            <v>ZTE</v>
          </cell>
        </row>
        <row r="1908">
          <cell r="B1908" t="str">
            <v>EXN_019</v>
          </cell>
          <cell r="H1908" t="str">
            <v>NOKIA</v>
          </cell>
        </row>
        <row r="1909">
          <cell r="B1909" t="str">
            <v>CTR_058</v>
          </cell>
          <cell r="H1909" t="str">
            <v>ZTE</v>
          </cell>
        </row>
        <row r="1910">
          <cell r="B1910" t="str">
            <v>OST_017</v>
          </cell>
          <cell r="H1910" t="str">
            <v>HUAWEI</v>
          </cell>
        </row>
        <row r="1911">
          <cell r="B1911" t="str">
            <v>EST_054</v>
          </cell>
          <cell r="H1911" t="str">
            <v>ZTE</v>
          </cell>
        </row>
        <row r="1912">
          <cell r="B1912" t="str">
            <v>ADM_011</v>
          </cell>
          <cell r="H1912" t="str">
            <v>HUAWEI</v>
          </cell>
        </row>
        <row r="1913">
          <cell r="B1913" t="str">
            <v>LIT_414</v>
          </cell>
          <cell r="H1913" t="str">
            <v>ZTE</v>
          </cell>
        </row>
        <row r="1914">
          <cell r="B1914" t="str">
            <v>SUD_235</v>
          </cell>
          <cell r="H1914" t="str">
            <v>ZTE</v>
          </cell>
        </row>
        <row r="1915">
          <cell r="B1915" t="str">
            <v>CTR_083</v>
          </cell>
          <cell r="H1915" t="str">
            <v>ZTE</v>
          </cell>
        </row>
        <row r="1916">
          <cell r="B1916" t="str">
            <v>LIT_587</v>
          </cell>
          <cell r="H1916" t="str">
            <v>ZTE</v>
          </cell>
        </row>
        <row r="1917">
          <cell r="B1917" t="str">
            <v>LIT_162</v>
          </cell>
          <cell r="H1917" t="str">
            <v>ZTE</v>
          </cell>
        </row>
        <row r="1918">
          <cell r="B1918" t="str">
            <v>LIT_389</v>
          </cell>
          <cell r="H1918" t="str">
            <v>ZTE</v>
          </cell>
        </row>
        <row r="1919">
          <cell r="B1919" t="str">
            <v>CTR_252</v>
          </cell>
          <cell r="H1919" t="str">
            <v>ZTE</v>
          </cell>
        </row>
        <row r="1920">
          <cell r="B1920" t="str">
            <v>EST_001</v>
          </cell>
          <cell r="H1920" t="str">
            <v>ZTE</v>
          </cell>
        </row>
        <row r="1921">
          <cell r="B1921" t="str">
            <v>SUD_057</v>
          </cell>
          <cell r="H1921" t="str">
            <v>ZTE</v>
          </cell>
        </row>
        <row r="1922">
          <cell r="B1922" t="str">
            <v>SUD_223</v>
          </cell>
          <cell r="H1922" t="str">
            <v>ZTE</v>
          </cell>
        </row>
        <row r="1923">
          <cell r="B1923" t="str">
            <v>SUD_099</v>
          </cell>
          <cell r="H1923" t="str">
            <v>ZTE</v>
          </cell>
        </row>
        <row r="1924">
          <cell r="B1924" t="str">
            <v>CTR_898</v>
          </cell>
          <cell r="H1924" t="str">
            <v>NOKIA</v>
          </cell>
        </row>
        <row r="1925">
          <cell r="B1925" t="str">
            <v>CTR_893</v>
          </cell>
          <cell r="H1925" t="str">
            <v>ZTE</v>
          </cell>
        </row>
        <row r="1926">
          <cell r="B1926" t="str">
            <v>CTR_366</v>
          </cell>
          <cell r="H1926" t="str">
            <v>ZTE</v>
          </cell>
        </row>
        <row r="1927">
          <cell r="B1927" t="str">
            <v>CTR_455</v>
          </cell>
          <cell r="H1927" t="str">
            <v>NOKIA</v>
          </cell>
        </row>
        <row r="1928">
          <cell r="B1928" t="str">
            <v>EST_104</v>
          </cell>
          <cell r="H1928" t="str">
            <v>NOKIA</v>
          </cell>
        </row>
        <row r="1929">
          <cell r="B1929" t="str">
            <v>OST_001</v>
          </cell>
          <cell r="H1929" t="str">
            <v>Huawei</v>
          </cell>
        </row>
        <row r="1930">
          <cell r="B1930" t="str">
            <v>LIT_081</v>
          </cell>
          <cell r="H1930" t="str">
            <v>ZTE</v>
          </cell>
        </row>
        <row r="1931">
          <cell r="B1931" t="str">
            <v>CTR_044</v>
          </cell>
          <cell r="H1931" t="str">
            <v>ZTE</v>
          </cell>
        </row>
        <row r="1932">
          <cell r="B1932" t="str">
            <v>LIT_251</v>
          </cell>
          <cell r="H1932" t="str">
            <v>ZTE</v>
          </cell>
        </row>
        <row r="1933">
          <cell r="B1933" t="str">
            <v>LIT_450</v>
          </cell>
          <cell r="H1933" t="str">
            <v>ZTE</v>
          </cell>
        </row>
        <row r="1934">
          <cell r="B1934" t="str">
            <v>CTR_482</v>
          </cell>
          <cell r="H1934" t="str">
            <v>ZTE</v>
          </cell>
        </row>
        <row r="1935">
          <cell r="B1935" t="str">
            <v>OST_009</v>
          </cell>
          <cell r="H1935" t="str">
            <v>Huawei</v>
          </cell>
        </row>
        <row r="1936">
          <cell r="B1936" t="str">
            <v>SUD_262</v>
          </cell>
          <cell r="H1936" t="str">
            <v>ZTE</v>
          </cell>
        </row>
        <row r="1937">
          <cell r="B1937" t="str">
            <v>CTR_948</v>
          </cell>
          <cell r="H1937" t="str">
            <v>ZTE</v>
          </cell>
        </row>
        <row r="1938">
          <cell r="B1938" t="str">
            <v>LIT_274</v>
          </cell>
          <cell r="H1938" t="str">
            <v>ZTE</v>
          </cell>
        </row>
        <row r="1939">
          <cell r="B1939" t="str">
            <v>SUO_242</v>
          </cell>
          <cell r="H1939" t="str">
            <v>Huawei</v>
          </cell>
        </row>
        <row r="1940">
          <cell r="B1940" t="str">
            <v>CTR_211</v>
          </cell>
          <cell r="H1940" t="str">
            <v>ZTE</v>
          </cell>
        </row>
        <row r="1941">
          <cell r="B1941" t="str">
            <v>ADM_084</v>
          </cell>
          <cell r="H1941" t="str">
            <v>Huawei</v>
          </cell>
        </row>
        <row r="1942">
          <cell r="B1942" t="str">
            <v>CTR_489</v>
          </cell>
          <cell r="H1942" t="str">
            <v>ZTE</v>
          </cell>
        </row>
        <row r="1943">
          <cell r="B1943" t="str">
            <v>CTR_664</v>
          </cell>
          <cell r="H1943" t="str">
            <v>ZTE</v>
          </cell>
        </row>
        <row r="1944">
          <cell r="B1944" t="str">
            <v>CTR_253</v>
          </cell>
          <cell r="H1944" t="str">
            <v>ZTE</v>
          </cell>
        </row>
        <row r="1945">
          <cell r="B1945" t="str">
            <v>LIT_283</v>
          </cell>
          <cell r="H1945" t="str">
            <v>ZTE</v>
          </cell>
        </row>
        <row r="1946">
          <cell r="B1946" t="str">
            <v>ADM_182</v>
          </cell>
          <cell r="H1946" t="str">
            <v>HUAWEI</v>
          </cell>
        </row>
        <row r="1947">
          <cell r="B1947" t="str">
            <v>EXN_004</v>
          </cell>
          <cell r="H1947" t="str">
            <v>Huawei</v>
          </cell>
        </row>
        <row r="1948">
          <cell r="B1948" t="str">
            <v>SUO_063</v>
          </cell>
          <cell r="H1948" t="str">
            <v>Huawei</v>
          </cell>
        </row>
        <row r="1949">
          <cell r="B1949" t="str">
            <v>SUO_240</v>
          </cell>
          <cell r="H1949" t="str">
            <v>Huawei</v>
          </cell>
        </row>
        <row r="1950">
          <cell r="B1950" t="str">
            <v>SUO_259</v>
          </cell>
          <cell r="H1950" t="str">
            <v>Huawei</v>
          </cell>
        </row>
        <row r="1951">
          <cell r="B1951" t="str">
            <v>ADM_158</v>
          </cell>
          <cell r="H1951" t="str">
            <v>Huawei</v>
          </cell>
        </row>
        <row r="1952">
          <cell r="B1952" t="str">
            <v>LIT_367</v>
          </cell>
          <cell r="H1952" t="str">
            <v>ZTE</v>
          </cell>
        </row>
        <row r="1953">
          <cell r="B1953" t="str">
            <v>LIT_417</v>
          </cell>
          <cell r="H1953" t="str">
            <v>ZTE</v>
          </cell>
        </row>
        <row r="1954">
          <cell r="B1954" t="str">
            <v>CTR_469</v>
          </cell>
          <cell r="H1954" t="str">
            <v>ZTE</v>
          </cell>
        </row>
        <row r="1955">
          <cell r="B1955" t="str">
            <v>OST_011</v>
          </cell>
          <cell r="H1955" t="str">
            <v>Huawei</v>
          </cell>
        </row>
        <row r="1956">
          <cell r="B1956" t="str">
            <v>SUD_080</v>
          </cell>
          <cell r="H1956" t="str">
            <v>ZTE</v>
          </cell>
        </row>
        <row r="1957">
          <cell r="B1957" t="str">
            <v>OST_005</v>
          </cell>
          <cell r="H1957" t="str">
            <v>Huawei</v>
          </cell>
        </row>
        <row r="1958">
          <cell r="B1958" t="str">
            <v>CTR_099</v>
          </cell>
          <cell r="H1958" t="str">
            <v>ZTE</v>
          </cell>
        </row>
        <row r="1959">
          <cell r="B1959" t="str">
            <v>NRO_063</v>
          </cell>
          <cell r="H1959" t="str">
            <v>Huawei</v>
          </cell>
        </row>
        <row r="1960">
          <cell r="B1960" t="str">
            <v>LIT_038</v>
          </cell>
          <cell r="H1960" t="str">
            <v>ZTE</v>
          </cell>
        </row>
        <row r="1961">
          <cell r="B1961" t="str">
            <v>LIT_019</v>
          </cell>
          <cell r="H1961" t="str">
            <v>ZTE</v>
          </cell>
        </row>
        <row r="1962">
          <cell r="B1962" t="str">
            <v>SUO_179</v>
          </cell>
          <cell r="H1962" t="str">
            <v>Huawei</v>
          </cell>
        </row>
        <row r="1963">
          <cell r="B1963" t="str">
            <v>SUO_213</v>
          </cell>
          <cell r="H1963" t="str">
            <v>Huawei</v>
          </cell>
        </row>
        <row r="1964">
          <cell r="B1964" t="str">
            <v>SUO_077</v>
          </cell>
          <cell r="H1964" t="str">
            <v>Huawei</v>
          </cell>
        </row>
        <row r="1965">
          <cell r="B1965" t="str">
            <v>SUO_215</v>
          </cell>
          <cell r="H1965" t="str">
            <v>Huawei</v>
          </cell>
        </row>
        <row r="1966">
          <cell r="B1966" t="str">
            <v>SUO_243</v>
          </cell>
          <cell r="H1966" t="str">
            <v>Huawei</v>
          </cell>
        </row>
        <row r="1967">
          <cell r="B1967" t="str">
            <v>LIT_673</v>
          </cell>
          <cell r="H1967" t="str">
            <v>ZTE</v>
          </cell>
        </row>
        <row r="1968">
          <cell r="B1968" t="str">
            <v>CTR_565</v>
          </cell>
          <cell r="H1968" t="str">
            <v>ZTE</v>
          </cell>
        </row>
        <row r="1969">
          <cell r="B1969" t="str">
            <v>OST_291</v>
          </cell>
          <cell r="H1969" t="str">
            <v>Huawei</v>
          </cell>
        </row>
        <row r="1970">
          <cell r="B1970" t="str">
            <v>OST_213</v>
          </cell>
          <cell r="H1970" t="str">
            <v>Huawei</v>
          </cell>
        </row>
        <row r="1971">
          <cell r="B1971" t="str">
            <v>CTR_372</v>
          </cell>
          <cell r="H1971" t="str">
            <v>ZTE</v>
          </cell>
        </row>
        <row r="1972">
          <cell r="B1972" t="str">
            <v>CTR_748</v>
          </cell>
          <cell r="H1972" t="str">
            <v>ZTE</v>
          </cell>
        </row>
        <row r="1973">
          <cell r="B1973" t="str">
            <v>SUO_108</v>
          </cell>
          <cell r="H1973" t="str">
            <v>Huawei</v>
          </cell>
        </row>
        <row r="1974">
          <cell r="B1974" t="str">
            <v>SUO_027</v>
          </cell>
          <cell r="H1974" t="str">
            <v>Huawei</v>
          </cell>
        </row>
        <row r="1975">
          <cell r="B1975" t="str">
            <v>CTR_123</v>
          </cell>
          <cell r="H1975" t="str">
            <v>ZTE</v>
          </cell>
        </row>
        <row r="1976">
          <cell r="B1976" t="str">
            <v>OST_229</v>
          </cell>
          <cell r="H1976" t="str">
            <v>Huawei</v>
          </cell>
        </row>
        <row r="1977">
          <cell r="B1977" t="str">
            <v>SUO_171</v>
          </cell>
          <cell r="H1977" t="str">
            <v>Huawei</v>
          </cell>
        </row>
        <row r="1978">
          <cell r="B1978" t="str">
            <v>SUO_180</v>
          </cell>
          <cell r="H1978" t="str">
            <v>Huawei</v>
          </cell>
        </row>
        <row r="1979">
          <cell r="B1979" t="str">
            <v>CTR_561</v>
          </cell>
          <cell r="H1979" t="str">
            <v>ZTE</v>
          </cell>
        </row>
        <row r="1980">
          <cell r="B1980" t="str">
            <v>LIT_100</v>
          </cell>
          <cell r="H1980" t="str">
            <v>ZTE</v>
          </cell>
        </row>
        <row r="1981">
          <cell r="B1981" t="str">
            <v>ADM_106</v>
          </cell>
          <cell r="H1981" t="str">
            <v>Huawei</v>
          </cell>
        </row>
        <row r="1982">
          <cell r="B1982" t="str">
            <v>ADM_171</v>
          </cell>
          <cell r="H1982" t="str">
            <v>Huawei</v>
          </cell>
        </row>
        <row r="1983">
          <cell r="B1983" t="str">
            <v>LIT_871</v>
          </cell>
          <cell r="H1983" t="str">
            <v>ZTE</v>
          </cell>
        </row>
        <row r="1984">
          <cell r="B1984" t="str">
            <v>EXN_054</v>
          </cell>
          <cell r="H1984" t="str">
            <v>Huawei</v>
          </cell>
        </row>
        <row r="1985">
          <cell r="B1985" t="str">
            <v>EXN_204</v>
          </cell>
          <cell r="H1985" t="str">
            <v>Huawei</v>
          </cell>
        </row>
        <row r="1986">
          <cell r="B1986" t="str">
            <v>EXN_272</v>
          </cell>
          <cell r="H1986" t="str">
            <v>HUAWEI</v>
          </cell>
        </row>
        <row r="1987">
          <cell r="B1987" t="str">
            <v>EST_102</v>
          </cell>
          <cell r="H1987" t="str">
            <v>NOKIA</v>
          </cell>
        </row>
        <row r="1988">
          <cell r="B1988" t="str">
            <v>SUD_117</v>
          </cell>
          <cell r="H1988" t="str">
            <v>ZTE</v>
          </cell>
        </row>
        <row r="1989">
          <cell r="B1989" t="str">
            <v>LIT_512</v>
          </cell>
          <cell r="H1989" t="str">
            <v>ZTE</v>
          </cell>
        </row>
        <row r="1990">
          <cell r="B1990" t="str">
            <v>SUD_244</v>
          </cell>
          <cell r="H1990" t="str">
            <v>ZTE</v>
          </cell>
        </row>
        <row r="1991">
          <cell r="B1991" t="str">
            <v>LIT_113</v>
          </cell>
          <cell r="H1991" t="str">
            <v>ZTE</v>
          </cell>
        </row>
        <row r="1992">
          <cell r="B1992" t="str">
            <v>LIT_260</v>
          </cell>
          <cell r="H1992" t="str">
            <v>ZTE</v>
          </cell>
        </row>
        <row r="1993">
          <cell r="B1993" t="str">
            <v>OST_152</v>
          </cell>
          <cell r="H1993" t="str">
            <v>HUAWEI</v>
          </cell>
        </row>
        <row r="1994">
          <cell r="B1994" t="str">
            <v>NRO_052</v>
          </cell>
          <cell r="H1994" t="str">
            <v>Huawei</v>
          </cell>
        </row>
        <row r="1995">
          <cell r="B1995" t="str">
            <v>OST_211</v>
          </cell>
          <cell r="H1995" t="str">
            <v>HUAWEI</v>
          </cell>
        </row>
        <row r="1996">
          <cell r="B1996" t="str">
            <v>OST_212</v>
          </cell>
          <cell r="H1996" t="str">
            <v>HUAWEI</v>
          </cell>
        </row>
        <row r="1997">
          <cell r="B1997" t="str">
            <v>EXN_249</v>
          </cell>
          <cell r="H1997" t="str">
            <v>Huawei</v>
          </cell>
        </row>
        <row r="1998">
          <cell r="B1998" t="str">
            <v>EXN_067</v>
          </cell>
          <cell r="H1998" t="str">
            <v>Huawei</v>
          </cell>
        </row>
        <row r="1999">
          <cell r="B1999" t="str">
            <v>CTR_766</v>
          </cell>
          <cell r="H1999" t="str">
            <v>ZTE</v>
          </cell>
        </row>
        <row r="2000">
          <cell r="B2000" t="str">
            <v>OST_083</v>
          </cell>
          <cell r="H2000" t="str">
            <v>Huawei</v>
          </cell>
        </row>
        <row r="2001">
          <cell r="B2001" t="str">
            <v>SUO_070</v>
          </cell>
          <cell r="H2001" t="str">
            <v>HUAWEI</v>
          </cell>
        </row>
        <row r="2002">
          <cell r="B2002" t="str">
            <v>SUD_206</v>
          </cell>
          <cell r="H2002" t="str">
            <v>NOKIA</v>
          </cell>
        </row>
        <row r="2003">
          <cell r="B2003" t="str">
            <v>OST_310</v>
          </cell>
          <cell r="H2003" t="str">
            <v>HUAWEI</v>
          </cell>
        </row>
        <row r="2004">
          <cell r="B2004" t="str">
            <v>CTR_623</v>
          </cell>
          <cell r="H2004" t="str">
            <v>ZTE</v>
          </cell>
        </row>
        <row r="2005">
          <cell r="B2005" t="str">
            <v>CTR_104</v>
          </cell>
          <cell r="H2005" t="str">
            <v>ZTE</v>
          </cell>
        </row>
        <row r="2006">
          <cell r="B2006" t="str">
            <v>ADM_172</v>
          </cell>
          <cell r="H2006" t="str">
            <v>Huawei</v>
          </cell>
        </row>
        <row r="2007">
          <cell r="B2007" t="str">
            <v>OST_048</v>
          </cell>
          <cell r="H2007" t="str">
            <v>HUAWEI</v>
          </cell>
        </row>
        <row r="2008">
          <cell r="B2008" t="str">
            <v>EXN_180</v>
          </cell>
          <cell r="H2008" t="str">
            <v>Huawei</v>
          </cell>
        </row>
        <row r="2009">
          <cell r="B2009" t="str">
            <v>EXN_094</v>
          </cell>
          <cell r="H2009" t="str">
            <v>Huawei</v>
          </cell>
        </row>
        <row r="2010">
          <cell r="B2010" t="str">
            <v>NRD_001</v>
          </cell>
          <cell r="H2010" t="str">
            <v>Huawei</v>
          </cell>
        </row>
        <row r="2011">
          <cell r="B2011" t="str">
            <v>NRD_095</v>
          </cell>
          <cell r="H2011" t="str">
            <v>Huawei</v>
          </cell>
        </row>
        <row r="2012">
          <cell r="B2012" t="str">
            <v>NRD_186</v>
          </cell>
          <cell r="H2012" t="str">
            <v>Huawei</v>
          </cell>
        </row>
        <row r="2013">
          <cell r="B2013" t="str">
            <v>NRD_100</v>
          </cell>
          <cell r="H2013" t="str">
            <v>Huawei</v>
          </cell>
        </row>
        <row r="2014">
          <cell r="B2014" t="str">
            <v>CTR_740</v>
          </cell>
          <cell r="H2014" t="str">
            <v>ZTE</v>
          </cell>
        </row>
        <row r="2015">
          <cell r="B2015" t="str">
            <v>CTR_081</v>
          </cell>
          <cell r="H2015" t="str">
            <v>ZTE</v>
          </cell>
        </row>
        <row r="2016">
          <cell r="B2016" t="str">
            <v>NRD_256</v>
          </cell>
          <cell r="H2016" t="str">
            <v>Huawei</v>
          </cell>
        </row>
        <row r="2017">
          <cell r="B2017" t="str">
            <v>EXN_030</v>
          </cell>
          <cell r="H2017" t="str">
            <v>Huawei</v>
          </cell>
        </row>
        <row r="2018">
          <cell r="B2018" t="str">
            <v>NRD_006</v>
          </cell>
          <cell r="H2018" t="str">
            <v>Huawei</v>
          </cell>
        </row>
        <row r="2019">
          <cell r="B2019" t="str">
            <v>NRD_047</v>
          </cell>
          <cell r="H2019" t="str">
            <v>Huawei</v>
          </cell>
        </row>
        <row r="2020">
          <cell r="B2020" t="str">
            <v>EXN_141</v>
          </cell>
          <cell r="H2020" t="str">
            <v>Huawei</v>
          </cell>
        </row>
        <row r="2021">
          <cell r="B2021" t="str">
            <v>NRD_049</v>
          </cell>
          <cell r="H2021" t="str">
            <v>Huawei</v>
          </cell>
        </row>
        <row r="2022">
          <cell r="B2022" t="str">
            <v>EXN_032</v>
          </cell>
          <cell r="H2022" t="str">
            <v>Huawei</v>
          </cell>
        </row>
        <row r="2023">
          <cell r="B2023" t="str">
            <v>NRD_022</v>
          </cell>
          <cell r="H2023" t="str">
            <v>Huawei</v>
          </cell>
        </row>
        <row r="2024">
          <cell r="B2024" t="str">
            <v>NRD_075</v>
          </cell>
          <cell r="H2024" t="str">
            <v>Huawei</v>
          </cell>
        </row>
        <row r="2025">
          <cell r="B2025" t="str">
            <v>NRD_159</v>
          </cell>
          <cell r="H2025" t="str">
            <v>Huawei</v>
          </cell>
        </row>
        <row r="2026">
          <cell r="B2026" t="str">
            <v>NRD_002</v>
          </cell>
          <cell r="H2026" t="str">
            <v>Huawei</v>
          </cell>
        </row>
        <row r="2027">
          <cell r="B2027" t="str">
            <v>NRD_045</v>
          </cell>
          <cell r="H2027" t="str">
            <v>Huawei</v>
          </cell>
        </row>
        <row r="2028">
          <cell r="B2028" t="str">
            <v>ADM_166</v>
          </cell>
          <cell r="H2028" t="str">
            <v>Huawei</v>
          </cell>
        </row>
        <row r="2029">
          <cell r="B2029" t="str">
            <v>EXN_053</v>
          </cell>
          <cell r="H2029" t="str">
            <v>Huawei</v>
          </cell>
        </row>
        <row r="2030">
          <cell r="B2030" t="str">
            <v>EXN_016</v>
          </cell>
          <cell r="H2030" t="str">
            <v>Huawei</v>
          </cell>
        </row>
        <row r="2031">
          <cell r="B2031" t="str">
            <v>EXN_212</v>
          </cell>
          <cell r="H2031" t="str">
            <v>Huawei</v>
          </cell>
        </row>
        <row r="2032">
          <cell r="B2032" t="str">
            <v>EXN_087</v>
          </cell>
          <cell r="H2032" t="str">
            <v>Huawei</v>
          </cell>
        </row>
        <row r="2033">
          <cell r="B2033" t="str">
            <v>EXN_181</v>
          </cell>
          <cell r="H2033" t="str">
            <v>Huawei</v>
          </cell>
        </row>
        <row r="2034">
          <cell r="B2034" t="str">
            <v>EXN_355</v>
          </cell>
          <cell r="H2034" t="str">
            <v>Huawei</v>
          </cell>
        </row>
        <row r="2035">
          <cell r="B2035" t="str">
            <v>EXN_003</v>
          </cell>
          <cell r="H2035" t="str">
            <v>Huawei</v>
          </cell>
        </row>
        <row r="2036">
          <cell r="B2036" t="str">
            <v>NRD_084</v>
          </cell>
          <cell r="H2036" t="str">
            <v>Huawei</v>
          </cell>
        </row>
        <row r="2037">
          <cell r="B2037" t="str">
            <v>EXN_044</v>
          </cell>
          <cell r="H2037" t="str">
            <v>Huawei</v>
          </cell>
        </row>
        <row r="2038">
          <cell r="B2038" t="str">
            <v>NRD_190</v>
          </cell>
          <cell r="H2038" t="str">
            <v>Huawei</v>
          </cell>
        </row>
        <row r="2039">
          <cell r="B2039" t="str">
            <v>EXN_113</v>
          </cell>
          <cell r="H2039" t="str">
            <v>Huawei</v>
          </cell>
        </row>
        <row r="2040">
          <cell r="B2040" t="str">
            <v>EXN_026</v>
          </cell>
          <cell r="H2040" t="str">
            <v>Huawei</v>
          </cell>
        </row>
        <row r="2041">
          <cell r="B2041" t="str">
            <v>NRD_035</v>
          </cell>
          <cell r="H2041" t="str">
            <v>Huawei</v>
          </cell>
        </row>
        <row r="2042">
          <cell r="B2042" t="str">
            <v>EXN_117</v>
          </cell>
          <cell r="H2042" t="str">
            <v>Huawei</v>
          </cell>
        </row>
        <row r="2043">
          <cell r="B2043" t="str">
            <v>EXN_066</v>
          </cell>
          <cell r="H2043" t="str">
            <v>Huawei</v>
          </cell>
        </row>
        <row r="2044">
          <cell r="B2044" t="str">
            <v>NRD_003</v>
          </cell>
          <cell r="H2044" t="str">
            <v>Huawei</v>
          </cell>
        </row>
        <row r="2045">
          <cell r="B2045" t="str">
            <v>EXN_146</v>
          </cell>
          <cell r="H2045" t="str">
            <v>Huawei</v>
          </cell>
        </row>
        <row r="2046">
          <cell r="B2046" t="str">
            <v>EXN_009</v>
          </cell>
          <cell r="H2046" t="str">
            <v>Huawei</v>
          </cell>
        </row>
        <row r="2047">
          <cell r="B2047" t="str">
            <v>EXN_092</v>
          </cell>
          <cell r="H2047" t="str">
            <v>Huawei</v>
          </cell>
        </row>
        <row r="2048">
          <cell r="B2048" t="str">
            <v>EXN_031</v>
          </cell>
          <cell r="H2048" t="str">
            <v>Huawei</v>
          </cell>
        </row>
        <row r="2049">
          <cell r="B2049" t="str">
            <v>EXN_111</v>
          </cell>
          <cell r="H2049" t="str">
            <v>Huawei</v>
          </cell>
        </row>
        <row r="2050">
          <cell r="B2050" t="str">
            <v>OST_166</v>
          </cell>
          <cell r="H2050" t="str">
            <v>Huawei</v>
          </cell>
        </row>
        <row r="2051">
          <cell r="B2051" t="str">
            <v>EXN_055</v>
          </cell>
          <cell r="H2051" t="str">
            <v>Huawei</v>
          </cell>
        </row>
        <row r="2052">
          <cell r="B2052" t="str">
            <v>EXN_170</v>
          </cell>
          <cell r="H2052" t="str">
            <v>Huawei</v>
          </cell>
        </row>
        <row r="2053">
          <cell r="B2053" t="str">
            <v>EXN_088</v>
          </cell>
          <cell r="H2053" t="str">
            <v>Huawei</v>
          </cell>
        </row>
        <row r="2054">
          <cell r="B2054" t="str">
            <v>EXN_147</v>
          </cell>
          <cell r="H2054" t="str">
            <v>Huawei</v>
          </cell>
        </row>
        <row r="2055">
          <cell r="B2055" t="str">
            <v>CTR_540</v>
          </cell>
          <cell r="H2055" t="str">
            <v>ZTE</v>
          </cell>
        </row>
        <row r="2056">
          <cell r="B2056" t="str">
            <v>NRD_032</v>
          </cell>
          <cell r="H2056" t="str">
            <v>Huawei</v>
          </cell>
        </row>
        <row r="2057">
          <cell r="B2057" t="str">
            <v>NRD_132</v>
          </cell>
          <cell r="H2057" t="str">
            <v>Huawei</v>
          </cell>
        </row>
        <row r="2058">
          <cell r="B2058" t="str">
            <v>LIT_259</v>
          </cell>
          <cell r="H2058" t="str">
            <v>ZTE</v>
          </cell>
        </row>
        <row r="2059">
          <cell r="B2059" t="str">
            <v>CTR_417</v>
          </cell>
          <cell r="H2059" t="str">
            <v>ZTE</v>
          </cell>
        </row>
        <row r="2060">
          <cell r="B2060" t="str">
            <v>ADM_034</v>
          </cell>
          <cell r="H2060" t="str">
            <v>Huawei</v>
          </cell>
        </row>
        <row r="2061">
          <cell r="B2061" t="str">
            <v>CTR_850</v>
          </cell>
          <cell r="H2061" t="str">
            <v>ZTE</v>
          </cell>
        </row>
        <row r="2062">
          <cell r="B2062" t="str">
            <v>ADM_136</v>
          </cell>
          <cell r="H2062" t="str">
            <v>Huawei</v>
          </cell>
        </row>
        <row r="2063">
          <cell r="B2063" t="str">
            <v>ADM_115</v>
          </cell>
          <cell r="H2063" t="str">
            <v>Huawei</v>
          </cell>
        </row>
        <row r="2064">
          <cell r="B2064" t="str">
            <v>ADM_072</v>
          </cell>
          <cell r="H2064" t="str">
            <v>Huawei</v>
          </cell>
        </row>
        <row r="2065">
          <cell r="B2065" t="str">
            <v>ADM_147</v>
          </cell>
          <cell r="H2065" t="str">
            <v>Huawei</v>
          </cell>
        </row>
        <row r="2066">
          <cell r="B2066" t="str">
            <v>ADM_035</v>
          </cell>
          <cell r="H2066" t="str">
            <v>Huawei</v>
          </cell>
        </row>
        <row r="2067">
          <cell r="B2067" t="str">
            <v>ADM_131</v>
          </cell>
          <cell r="H2067" t="str">
            <v>Huawei</v>
          </cell>
        </row>
        <row r="2068">
          <cell r="B2068" t="str">
            <v>ADM_167</v>
          </cell>
          <cell r="H2068" t="str">
            <v>Huawei</v>
          </cell>
        </row>
        <row r="2069">
          <cell r="B2069" t="str">
            <v>ADM_036</v>
          </cell>
          <cell r="H2069" t="str">
            <v>Huawei</v>
          </cell>
        </row>
        <row r="2070">
          <cell r="B2070" t="str">
            <v>ADM_077</v>
          </cell>
          <cell r="H2070" t="str">
            <v>Huawei</v>
          </cell>
        </row>
        <row r="2071">
          <cell r="B2071" t="str">
            <v>ADM_101</v>
          </cell>
          <cell r="H2071" t="str">
            <v>Huawei</v>
          </cell>
        </row>
        <row r="2072">
          <cell r="B2072" t="str">
            <v>ADM_238</v>
          </cell>
          <cell r="H2072" t="str">
            <v>Huawei</v>
          </cell>
        </row>
        <row r="2073">
          <cell r="B2073" t="str">
            <v>ADM_017</v>
          </cell>
          <cell r="H2073" t="str">
            <v>Huawei</v>
          </cell>
        </row>
        <row r="2074">
          <cell r="B2074" t="str">
            <v>ADM_083</v>
          </cell>
          <cell r="H2074" t="str">
            <v>Huawei</v>
          </cell>
        </row>
        <row r="2075">
          <cell r="B2075" t="str">
            <v>ADM_087</v>
          </cell>
          <cell r="H2075" t="str">
            <v>Huawei</v>
          </cell>
        </row>
        <row r="2076">
          <cell r="B2076" t="str">
            <v>ADM_005</v>
          </cell>
          <cell r="H2076" t="str">
            <v>Huawei</v>
          </cell>
        </row>
        <row r="2077">
          <cell r="B2077" t="str">
            <v>ADM_003</v>
          </cell>
          <cell r="H2077" t="str">
            <v>Huawei</v>
          </cell>
        </row>
        <row r="2078">
          <cell r="B2078" t="str">
            <v>ADM_085</v>
          </cell>
          <cell r="H2078" t="str">
            <v>Huawei</v>
          </cell>
        </row>
        <row r="2079">
          <cell r="B2079" t="str">
            <v>ADM_120</v>
          </cell>
          <cell r="H2079" t="str">
            <v>Huawei</v>
          </cell>
        </row>
        <row r="2080">
          <cell r="B2080" t="str">
            <v>LIT_834</v>
          </cell>
          <cell r="H2080" t="str">
            <v>ZTE</v>
          </cell>
        </row>
        <row r="2081">
          <cell r="B2081" t="str">
            <v>CTR_393</v>
          </cell>
          <cell r="H2081" t="str">
            <v>ZTE</v>
          </cell>
        </row>
        <row r="2082">
          <cell r="B2082" t="str">
            <v>CTR_632</v>
          </cell>
          <cell r="H2082" t="str">
            <v>ZTE</v>
          </cell>
        </row>
        <row r="2083">
          <cell r="B2083" t="str">
            <v>ADM_180</v>
          </cell>
          <cell r="H2083" t="str">
            <v>Huawei</v>
          </cell>
        </row>
        <row r="2084">
          <cell r="B2084" t="str">
            <v>ADM_018</v>
          </cell>
          <cell r="H2084" t="str">
            <v>Huawei</v>
          </cell>
        </row>
        <row r="2085">
          <cell r="B2085" t="str">
            <v>ADM_127</v>
          </cell>
          <cell r="H2085" t="str">
            <v>Huawei</v>
          </cell>
        </row>
        <row r="2086">
          <cell r="B2086" t="str">
            <v>ADM_069</v>
          </cell>
          <cell r="H2086" t="str">
            <v>Huawei</v>
          </cell>
        </row>
        <row r="2087">
          <cell r="B2087" t="str">
            <v>ADM_076</v>
          </cell>
          <cell r="H2087" t="str">
            <v>Huawei</v>
          </cell>
        </row>
        <row r="2088">
          <cell r="B2088" t="str">
            <v>LIT_445</v>
          </cell>
          <cell r="H2088" t="str">
            <v>ZTE</v>
          </cell>
        </row>
        <row r="2089">
          <cell r="B2089" t="str">
            <v>CTR_348</v>
          </cell>
          <cell r="H2089" t="str">
            <v>ZTE</v>
          </cell>
        </row>
        <row r="2090">
          <cell r="B2090" t="str">
            <v>LIT_757</v>
          </cell>
          <cell r="H2090" t="str">
            <v>ZTE</v>
          </cell>
        </row>
        <row r="2091">
          <cell r="B2091" t="str">
            <v>LIT_513</v>
          </cell>
          <cell r="H2091" t="str">
            <v>ZTE</v>
          </cell>
        </row>
        <row r="2092">
          <cell r="B2092" t="str">
            <v>LIT_078</v>
          </cell>
          <cell r="H2092" t="str">
            <v>ZTE</v>
          </cell>
        </row>
        <row r="2093">
          <cell r="B2093" t="str">
            <v>LIT_758</v>
          </cell>
          <cell r="H2093" t="str">
            <v>ZTE</v>
          </cell>
        </row>
        <row r="2094">
          <cell r="B2094" t="str">
            <v>ADM_176</v>
          </cell>
          <cell r="H2094" t="str">
            <v>Huawei</v>
          </cell>
        </row>
        <row r="2095">
          <cell r="B2095" t="str">
            <v>EST_003</v>
          </cell>
          <cell r="H2095" t="str">
            <v>ZTE</v>
          </cell>
        </row>
        <row r="2096">
          <cell r="B2096" t="str">
            <v>LIT_639</v>
          </cell>
          <cell r="H2096" t="str">
            <v>ZTE</v>
          </cell>
        </row>
        <row r="2097">
          <cell r="B2097" t="str">
            <v>LIT_839</v>
          </cell>
          <cell r="H2097" t="str">
            <v>ZTE</v>
          </cell>
        </row>
        <row r="2098">
          <cell r="B2098" t="str">
            <v>SUO_190</v>
          </cell>
          <cell r="H2098" t="str">
            <v>Huawei</v>
          </cell>
        </row>
        <row r="2099">
          <cell r="B2099" t="str">
            <v>SUO_196</v>
          </cell>
          <cell r="H2099" t="str">
            <v>Huawei</v>
          </cell>
        </row>
        <row r="2100">
          <cell r="B2100" t="str">
            <v>CTR_127</v>
          </cell>
          <cell r="H2100" t="str">
            <v>ZTE</v>
          </cell>
        </row>
        <row r="2101">
          <cell r="B2101" t="str">
            <v>OST_100</v>
          </cell>
          <cell r="H2101" t="str">
            <v>Huawei</v>
          </cell>
        </row>
        <row r="2102">
          <cell r="B2102" t="str">
            <v>OST_223</v>
          </cell>
          <cell r="H2102" t="str">
            <v>Huawei</v>
          </cell>
        </row>
        <row r="2103">
          <cell r="B2103" t="str">
            <v>OST_110</v>
          </cell>
          <cell r="H2103" t="str">
            <v>Huawei</v>
          </cell>
        </row>
        <row r="2104">
          <cell r="B2104" t="str">
            <v>LIT_346</v>
          </cell>
          <cell r="H2104" t="str">
            <v>ZTE</v>
          </cell>
        </row>
        <row r="2105">
          <cell r="B2105" t="str">
            <v>OST_268</v>
          </cell>
          <cell r="H2105" t="str">
            <v>Huawei</v>
          </cell>
        </row>
        <row r="2106">
          <cell r="B2106" t="str">
            <v>SUO_066</v>
          </cell>
          <cell r="H2106" t="str">
            <v>Huawei</v>
          </cell>
        </row>
        <row r="2107">
          <cell r="B2107" t="str">
            <v>SUO_221</v>
          </cell>
          <cell r="H2107" t="str">
            <v>Huawei</v>
          </cell>
        </row>
        <row r="2108">
          <cell r="B2108" t="str">
            <v>CTR_315</v>
          </cell>
          <cell r="H2108" t="str">
            <v>ZTE</v>
          </cell>
        </row>
        <row r="2109">
          <cell r="B2109" t="str">
            <v>SUO_260</v>
          </cell>
          <cell r="H2109" t="str">
            <v>Huawei</v>
          </cell>
        </row>
        <row r="2110">
          <cell r="B2110" t="str">
            <v>SUO_197</v>
          </cell>
          <cell r="H2110" t="str">
            <v>Huawei</v>
          </cell>
        </row>
        <row r="2111">
          <cell r="B2111" t="str">
            <v>SUO_182</v>
          </cell>
          <cell r="H2111" t="str">
            <v>Huawei</v>
          </cell>
        </row>
        <row r="2112">
          <cell r="B2112" t="str">
            <v>SUO_199</v>
          </cell>
          <cell r="H2112" t="str">
            <v>Huawei</v>
          </cell>
        </row>
        <row r="2113">
          <cell r="B2113" t="str">
            <v>SUO_062</v>
          </cell>
          <cell r="H2113" t="str">
            <v>Huawei</v>
          </cell>
        </row>
        <row r="2114">
          <cell r="B2114" t="str">
            <v>SUO_033</v>
          </cell>
          <cell r="H2114" t="str">
            <v>Huawei</v>
          </cell>
        </row>
        <row r="2115">
          <cell r="B2115" t="str">
            <v>SUO_201</v>
          </cell>
          <cell r="H2115" t="str">
            <v>Huawei</v>
          </cell>
        </row>
        <row r="2116">
          <cell r="B2116" t="str">
            <v>SUO_185</v>
          </cell>
          <cell r="H2116" t="str">
            <v>Huawei</v>
          </cell>
        </row>
        <row r="2117">
          <cell r="B2117" t="str">
            <v>SUO_214</v>
          </cell>
          <cell r="H2117" t="str">
            <v>Huawei</v>
          </cell>
        </row>
        <row r="2118">
          <cell r="B2118" t="str">
            <v>OST_063</v>
          </cell>
          <cell r="H2118" t="str">
            <v>Huawei</v>
          </cell>
        </row>
        <row r="2119">
          <cell r="B2119" t="str">
            <v>SUO_212</v>
          </cell>
          <cell r="H2119" t="str">
            <v>Huawei</v>
          </cell>
        </row>
        <row r="2120">
          <cell r="B2120" t="str">
            <v>CTR_374</v>
          </cell>
          <cell r="H2120" t="str">
            <v>ZTE</v>
          </cell>
        </row>
        <row r="2121">
          <cell r="B2121" t="str">
            <v>CTR_667</v>
          </cell>
          <cell r="H2121" t="str">
            <v>ZTE</v>
          </cell>
        </row>
        <row r="2122">
          <cell r="B2122" t="str">
            <v>OST_024</v>
          </cell>
          <cell r="H2122" t="str">
            <v>Huawei</v>
          </cell>
        </row>
        <row r="2123">
          <cell r="B2123" t="str">
            <v>CTR_631</v>
          </cell>
          <cell r="H2123" t="str">
            <v>ZTE</v>
          </cell>
        </row>
        <row r="2124">
          <cell r="B2124" t="str">
            <v>NRO_026</v>
          </cell>
          <cell r="H2124" t="str">
            <v>NOKIA</v>
          </cell>
        </row>
        <row r="2125">
          <cell r="B2125" t="str">
            <v>CTR_471</v>
          </cell>
          <cell r="H2125" t="str">
            <v>ZTE</v>
          </cell>
        </row>
        <row r="2126">
          <cell r="B2126" t="str">
            <v>CTR_702_indoor_0F</v>
          </cell>
          <cell r="H2126" t="str">
            <v>ZTE</v>
          </cell>
        </row>
        <row r="2127">
          <cell r="B2127" t="str">
            <v>LIT_058</v>
          </cell>
          <cell r="H2127" t="str">
            <v>ZTE</v>
          </cell>
        </row>
        <row r="2128">
          <cell r="B2128" t="str">
            <v>LIT_235</v>
          </cell>
          <cell r="H2128" t="str">
            <v>ZTE</v>
          </cell>
        </row>
        <row r="2129">
          <cell r="B2129" t="str">
            <v>LIT_093</v>
          </cell>
          <cell r="H2129" t="str">
            <v>ZTE</v>
          </cell>
        </row>
        <row r="2130">
          <cell r="B2130" t="str">
            <v>LIT_255</v>
          </cell>
          <cell r="H2130" t="str">
            <v>ZTE</v>
          </cell>
        </row>
        <row r="2131">
          <cell r="B2131" t="str">
            <v>LIT_223</v>
          </cell>
          <cell r="H2131" t="str">
            <v>ZTE</v>
          </cell>
        </row>
        <row r="2132">
          <cell r="B2132" t="str">
            <v>LIT_403</v>
          </cell>
          <cell r="H2132" t="str">
            <v>ZTE</v>
          </cell>
        </row>
        <row r="2133">
          <cell r="B2133" t="str">
            <v>LIT_342</v>
          </cell>
          <cell r="H2133" t="str">
            <v>ZTE</v>
          </cell>
        </row>
        <row r="2134">
          <cell r="B2134" t="str">
            <v>LIT_179</v>
          </cell>
          <cell r="H2134" t="str">
            <v>ZTE</v>
          </cell>
        </row>
        <row r="2135">
          <cell r="B2135" t="str">
            <v>LIT_369</v>
          </cell>
          <cell r="H2135" t="str">
            <v>ZTE</v>
          </cell>
        </row>
        <row r="2136">
          <cell r="B2136" t="str">
            <v>LIT_059</v>
          </cell>
          <cell r="H2136" t="str">
            <v>ZTE</v>
          </cell>
        </row>
        <row r="2137">
          <cell r="B2137" t="str">
            <v>LIT_253</v>
          </cell>
          <cell r="H2137" t="str">
            <v>ZTE</v>
          </cell>
        </row>
        <row r="2138">
          <cell r="B2138" t="str">
            <v>LIT_443</v>
          </cell>
          <cell r="H2138" t="str">
            <v>ZTE</v>
          </cell>
        </row>
        <row r="2139">
          <cell r="B2139" t="str">
            <v>LIT_003</v>
          </cell>
          <cell r="H2139" t="str">
            <v>ZTE</v>
          </cell>
        </row>
        <row r="2140">
          <cell r="B2140" t="str">
            <v>LIT_034</v>
          </cell>
          <cell r="H2140" t="str">
            <v>ZTE</v>
          </cell>
        </row>
        <row r="2141">
          <cell r="B2141" t="str">
            <v>LIT_263</v>
          </cell>
          <cell r="H2141" t="str">
            <v>ZTE</v>
          </cell>
        </row>
        <row r="2142">
          <cell r="B2142" t="str">
            <v>OST_238</v>
          </cell>
          <cell r="H2142" t="str">
            <v>Huawei</v>
          </cell>
        </row>
        <row r="2143">
          <cell r="B2143" t="str">
            <v>LIT_016</v>
          </cell>
          <cell r="H2143" t="str">
            <v>ZTE</v>
          </cell>
        </row>
        <row r="2144">
          <cell r="B2144" t="str">
            <v>LIT_015</v>
          </cell>
          <cell r="H2144" t="str">
            <v>ZTE</v>
          </cell>
        </row>
        <row r="2145">
          <cell r="B2145" t="str">
            <v>CTR_021</v>
          </cell>
          <cell r="H2145" t="str">
            <v>ZTE</v>
          </cell>
        </row>
        <row r="2146">
          <cell r="B2146" t="str">
            <v>NRO_002</v>
          </cell>
          <cell r="H2146" t="str">
            <v>Huawei</v>
          </cell>
        </row>
        <row r="2147">
          <cell r="B2147" t="str">
            <v>CTR_022</v>
          </cell>
          <cell r="H2147" t="str">
            <v>ZTE</v>
          </cell>
        </row>
        <row r="2148">
          <cell r="B2148" t="str">
            <v>CTR_016</v>
          </cell>
          <cell r="H2148" t="str">
            <v>ZTE</v>
          </cell>
        </row>
        <row r="2149">
          <cell r="B2149" t="str">
            <v>CTR_025</v>
          </cell>
          <cell r="H2149" t="str">
            <v>ZTE</v>
          </cell>
        </row>
        <row r="2150">
          <cell r="B2150" t="str">
            <v>SUO_007</v>
          </cell>
          <cell r="H2150" t="str">
            <v>Huawei</v>
          </cell>
        </row>
        <row r="2151">
          <cell r="B2151" t="str">
            <v>CTR_036</v>
          </cell>
          <cell r="H2151" t="str">
            <v>ZTE</v>
          </cell>
        </row>
        <row r="2152">
          <cell r="B2152" t="str">
            <v>LIT_049</v>
          </cell>
          <cell r="H2152" t="str">
            <v>ZTE</v>
          </cell>
        </row>
        <row r="2153">
          <cell r="B2153" t="str">
            <v>LIT_057</v>
          </cell>
          <cell r="H2153" t="str">
            <v>ZTE</v>
          </cell>
        </row>
        <row r="2154">
          <cell r="B2154" t="str">
            <v>CTR_047</v>
          </cell>
          <cell r="H2154" t="str">
            <v>ZTE</v>
          </cell>
        </row>
        <row r="2155">
          <cell r="B2155" t="str">
            <v>CTR_050</v>
          </cell>
          <cell r="H2155" t="str">
            <v>ZTE</v>
          </cell>
        </row>
        <row r="2156">
          <cell r="B2156" t="str">
            <v>LIT_061</v>
          </cell>
          <cell r="H2156" t="str">
            <v>ZTE</v>
          </cell>
        </row>
        <row r="2157">
          <cell r="B2157" t="str">
            <v>CTR_539</v>
          </cell>
          <cell r="H2157" t="str">
            <v>ZTE</v>
          </cell>
        </row>
        <row r="2158">
          <cell r="B2158" t="str">
            <v>EXN_005</v>
          </cell>
          <cell r="H2158" t="str">
            <v>Huawei</v>
          </cell>
        </row>
        <row r="2159">
          <cell r="B2159" t="str">
            <v>CTR_062</v>
          </cell>
          <cell r="H2159" t="str">
            <v>ZTE</v>
          </cell>
        </row>
        <row r="2160">
          <cell r="B2160" t="str">
            <v>CTR_064</v>
          </cell>
          <cell r="H2160" t="str">
            <v>ZTE</v>
          </cell>
        </row>
        <row r="2161">
          <cell r="B2161" t="str">
            <v>NRO_008</v>
          </cell>
          <cell r="H2161" t="str">
            <v>Huawei</v>
          </cell>
        </row>
        <row r="2162">
          <cell r="B2162" t="str">
            <v>LIT_076</v>
          </cell>
          <cell r="H2162" t="str">
            <v>ZTE</v>
          </cell>
        </row>
        <row r="2163">
          <cell r="B2163" t="str">
            <v>SUO_011</v>
          </cell>
          <cell r="H2163" t="str">
            <v>Huawei</v>
          </cell>
        </row>
        <row r="2164">
          <cell r="B2164" t="str">
            <v>CTR_071</v>
          </cell>
          <cell r="H2164" t="str">
            <v>ZTE</v>
          </cell>
        </row>
        <row r="2165">
          <cell r="B2165" t="str">
            <v>CTR_570</v>
          </cell>
          <cell r="H2165" t="str">
            <v>ZTE</v>
          </cell>
        </row>
        <row r="2166">
          <cell r="B2166" t="str">
            <v>SUO_012</v>
          </cell>
          <cell r="H2166" t="str">
            <v>HUAWEI</v>
          </cell>
        </row>
        <row r="2167">
          <cell r="B2167" t="str">
            <v>LIT_089</v>
          </cell>
          <cell r="H2167" t="str">
            <v>ZTE</v>
          </cell>
        </row>
        <row r="2168">
          <cell r="B2168" t="str">
            <v>LIT_096</v>
          </cell>
          <cell r="H2168" t="str">
            <v>ZTE</v>
          </cell>
        </row>
        <row r="2169">
          <cell r="B2169" t="str">
            <v>CTR_006</v>
          </cell>
          <cell r="H2169" t="str">
            <v>ZTE</v>
          </cell>
        </row>
        <row r="2170">
          <cell r="B2170" t="str">
            <v>CTR_012</v>
          </cell>
          <cell r="H2170" t="str">
            <v>ZTE</v>
          </cell>
        </row>
        <row r="2171">
          <cell r="B2171" t="str">
            <v>LIT_018</v>
          </cell>
          <cell r="H2171" t="str">
            <v>ZTE</v>
          </cell>
        </row>
        <row r="2172">
          <cell r="B2172" t="str">
            <v>LIT_099</v>
          </cell>
          <cell r="H2172" t="str">
            <v>ZTE</v>
          </cell>
        </row>
        <row r="2173">
          <cell r="B2173" t="str">
            <v>CTR_102</v>
          </cell>
          <cell r="H2173" t="str">
            <v>ZTE</v>
          </cell>
        </row>
        <row r="2174">
          <cell r="B2174" t="str">
            <v>CTR_020</v>
          </cell>
          <cell r="H2174" t="str">
            <v>ZTE</v>
          </cell>
        </row>
        <row r="2175">
          <cell r="B2175" t="str">
            <v>LIT_112</v>
          </cell>
          <cell r="H2175" t="str">
            <v>ZTE</v>
          </cell>
        </row>
        <row r="2176">
          <cell r="B2176" t="str">
            <v>OST_020</v>
          </cell>
          <cell r="H2176" t="str">
            <v>Huawei</v>
          </cell>
        </row>
        <row r="2177">
          <cell r="B2177" t="str">
            <v>CTR_132</v>
          </cell>
          <cell r="H2177" t="str">
            <v>ZTE</v>
          </cell>
        </row>
        <row r="2178">
          <cell r="B2178" t="str">
            <v>LIT_005</v>
          </cell>
          <cell r="H2178" t="str">
            <v>ZTE</v>
          </cell>
        </row>
        <row r="2179">
          <cell r="B2179" t="str">
            <v>LIT_079</v>
          </cell>
          <cell r="H2179" t="str">
            <v>ZTE</v>
          </cell>
        </row>
        <row r="2180">
          <cell r="B2180" t="str">
            <v>LIT_126</v>
          </cell>
          <cell r="H2180" t="str">
            <v>ZTE</v>
          </cell>
        </row>
        <row r="2181">
          <cell r="B2181" t="str">
            <v>OST_002</v>
          </cell>
          <cell r="H2181" t="str">
            <v>Huawei</v>
          </cell>
        </row>
        <row r="2182">
          <cell r="B2182" t="str">
            <v>LIT_046</v>
          </cell>
          <cell r="H2182" t="str">
            <v>ZTE</v>
          </cell>
        </row>
        <row r="2183">
          <cell r="B2183" t="str">
            <v>EST_032</v>
          </cell>
          <cell r="H2183" t="str">
            <v>ZTE</v>
          </cell>
        </row>
        <row r="2184">
          <cell r="B2184" t="str">
            <v>CTR_105</v>
          </cell>
          <cell r="H2184" t="str">
            <v>ZTE</v>
          </cell>
        </row>
        <row r="2185">
          <cell r="B2185" t="str">
            <v>LIT_053</v>
          </cell>
          <cell r="H2185" t="str">
            <v>ZTE</v>
          </cell>
        </row>
        <row r="2186">
          <cell r="B2186" t="str">
            <v>LIT_090</v>
          </cell>
          <cell r="H2186" t="str">
            <v>ZTE</v>
          </cell>
        </row>
        <row r="2187">
          <cell r="B2187" t="str">
            <v>OST_028</v>
          </cell>
          <cell r="H2187" t="str">
            <v>Huawei</v>
          </cell>
        </row>
        <row r="2188">
          <cell r="B2188" t="str">
            <v>SUO_023</v>
          </cell>
          <cell r="H2188" t="str">
            <v>Huawei</v>
          </cell>
        </row>
        <row r="2189">
          <cell r="B2189" t="str">
            <v>LIT_700</v>
          </cell>
          <cell r="H2189" t="str">
            <v>ZTE</v>
          </cell>
        </row>
        <row r="2190">
          <cell r="B2190" t="str">
            <v>LIT_181</v>
          </cell>
          <cell r="H2190" t="str">
            <v>ZTE</v>
          </cell>
        </row>
        <row r="2191">
          <cell r="B2191" t="str">
            <v>LIT_222</v>
          </cell>
          <cell r="H2191" t="str">
            <v>ZTE</v>
          </cell>
        </row>
        <row r="2192">
          <cell r="B2192" t="str">
            <v>CTR_214</v>
          </cell>
          <cell r="H2192" t="str">
            <v>ZTE</v>
          </cell>
        </row>
        <row r="2193">
          <cell r="B2193" t="str">
            <v>CTR_215</v>
          </cell>
          <cell r="H2193" t="str">
            <v>ZTE</v>
          </cell>
        </row>
        <row r="2194">
          <cell r="B2194" t="str">
            <v>SUD_002</v>
          </cell>
          <cell r="H2194" t="str">
            <v>ZTE</v>
          </cell>
        </row>
        <row r="2195">
          <cell r="B2195" t="str">
            <v>SUO_002</v>
          </cell>
          <cell r="H2195" t="str">
            <v>Huawei</v>
          </cell>
        </row>
        <row r="2196">
          <cell r="B2196" t="str">
            <v>OST_074</v>
          </cell>
          <cell r="H2196" t="str">
            <v>Huawei</v>
          </cell>
        </row>
        <row r="2197">
          <cell r="B2197" t="str">
            <v>SUD_217</v>
          </cell>
          <cell r="H2197" t="str">
            <v>ZTE</v>
          </cell>
        </row>
        <row r="2198">
          <cell r="B2198" t="str">
            <v>SUO_038</v>
          </cell>
          <cell r="H2198" t="str">
            <v>Huawei</v>
          </cell>
        </row>
        <row r="2199">
          <cell r="B2199" t="str">
            <v>OST_045</v>
          </cell>
          <cell r="H2199" t="str">
            <v>Huawei</v>
          </cell>
        </row>
        <row r="2200">
          <cell r="B2200" t="str">
            <v>CTR_078</v>
          </cell>
          <cell r="H2200" t="str">
            <v>ZTE</v>
          </cell>
        </row>
        <row r="2201">
          <cell r="B2201" t="str">
            <v>CTR_207</v>
          </cell>
          <cell r="H2201" t="str">
            <v>ZTE</v>
          </cell>
        </row>
        <row r="2202">
          <cell r="B2202" t="str">
            <v>SUO_032</v>
          </cell>
          <cell r="H2202" t="str">
            <v>NOKIA</v>
          </cell>
        </row>
        <row r="2203">
          <cell r="B2203" t="str">
            <v>CTR_213</v>
          </cell>
          <cell r="H2203" t="str">
            <v>ZTE</v>
          </cell>
        </row>
        <row r="2204">
          <cell r="B2204" t="str">
            <v>SUO_034</v>
          </cell>
          <cell r="H2204" t="str">
            <v>NOKIA</v>
          </cell>
        </row>
        <row r="2205">
          <cell r="B2205" t="str">
            <v>CTR_240</v>
          </cell>
          <cell r="H2205" t="str">
            <v>ZTE</v>
          </cell>
        </row>
        <row r="2206">
          <cell r="B2206" t="str">
            <v>CTR_251</v>
          </cell>
          <cell r="H2206" t="str">
            <v>ZTE</v>
          </cell>
        </row>
        <row r="2207">
          <cell r="B2207" t="str">
            <v>LIT_244</v>
          </cell>
          <cell r="H2207" t="str">
            <v>ZTE</v>
          </cell>
        </row>
        <row r="2208">
          <cell r="B2208" t="str">
            <v>LIT_246</v>
          </cell>
          <cell r="H2208" t="str">
            <v>ZTE</v>
          </cell>
        </row>
        <row r="2209">
          <cell r="B2209" t="str">
            <v>OST_065</v>
          </cell>
          <cell r="H2209" t="str">
            <v>Huawei</v>
          </cell>
        </row>
        <row r="2210">
          <cell r="B2210" t="str">
            <v>CTR_249</v>
          </cell>
          <cell r="H2210" t="str">
            <v>ZTE</v>
          </cell>
        </row>
        <row r="2211">
          <cell r="B2211" t="str">
            <v>CTR_248</v>
          </cell>
          <cell r="H2211" t="str">
            <v>ZTE</v>
          </cell>
        </row>
        <row r="2212">
          <cell r="B2212" t="str">
            <v>LIT_242</v>
          </cell>
          <cell r="H2212" t="str">
            <v>ZTE</v>
          </cell>
        </row>
        <row r="2213">
          <cell r="B2213" t="str">
            <v>LIT_243</v>
          </cell>
          <cell r="H2213" t="str">
            <v>ZTE</v>
          </cell>
        </row>
        <row r="2214">
          <cell r="B2214" t="str">
            <v>OST_066</v>
          </cell>
          <cell r="H2214" t="str">
            <v>Huawei</v>
          </cell>
        </row>
        <row r="2215">
          <cell r="B2215" t="str">
            <v>CTR_246</v>
          </cell>
          <cell r="H2215" t="str">
            <v>ZTE</v>
          </cell>
        </row>
        <row r="2216">
          <cell r="B2216" t="str">
            <v>EST_060</v>
          </cell>
          <cell r="H2216" t="str">
            <v>ZTE</v>
          </cell>
        </row>
        <row r="2217">
          <cell r="B2217" t="str">
            <v>LIT_268</v>
          </cell>
          <cell r="H2217" t="str">
            <v>ZTE</v>
          </cell>
        </row>
        <row r="2218">
          <cell r="B2218" t="str">
            <v>LIT_297</v>
          </cell>
          <cell r="H2218" t="str">
            <v>ZTE</v>
          </cell>
        </row>
        <row r="2219">
          <cell r="B2219" t="str">
            <v>CTR_273</v>
          </cell>
          <cell r="H2219" t="str">
            <v>ZTE</v>
          </cell>
        </row>
        <row r="2220">
          <cell r="B2220" t="str">
            <v>LIT_294</v>
          </cell>
          <cell r="H2220" t="str">
            <v>ZTE</v>
          </cell>
        </row>
        <row r="2221">
          <cell r="B2221" t="str">
            <v>LIT_303</v>
          </cell>
          <cell r="H2221" t="str">
            <v>ZTE</v>
          </cell>
        </row>
        <row r="2222">
          <cell r="B2222" t="str">
            <v>NRO_229</v>
          </cell>
          <cell r="H2222" t="str">
            <v>Huawei</v>
          </cell>
        </row>
        <row r="2223">
          <cell r="B2223" t="str">
            <v>LIT_300</v>
          </cell>
          <cell r="H2223" t="str">
            <v>ZTE</v>
          </cell>
        </row>
        <row r="2224">
          <cell r="B2224" t="str">
            <v>LIT_000</v>
          </cell>
          <cell r="H2224" t="str">
            <v>ZTE</v>
          </cell>
        </row>
        <row r="2225">
          <cell r="B2225" t="str">
            <v>LIT_323</v>
          </cell>
          <cell r="H2225" t="str">
            <v>ZTE</v>
          </cell>
        </row>
        <row r="2226">
          <cell r="B2226" t="str">
            <v>CTR_256</v>
          </cell>
          <cell r="H2226" t="str">
            <v>ZTE</v>
          </cell>
        </row>
        <row r="2227">
          <cell r="B2227" t="str">
            <v>LIT_299</v>
          </cell>
          <cell r="H2227" t="str">
            <v>ZTE</v>
          </cell>
        </row>
        <row r="2228">
          <cell r="B2228" t="str">
            <v>LIT_186</v>
          </cell>
          <cell r="H2228" t="str">
            <v>ZTE</v>
          </cell>
        </row>
        <row r="2229">
          <cell r="B2229" t="str">
            <v>LIT_321</v>
          </cell>
          <cell r="H2229" t="str">
            <v>ZTE</v>
          </cell>
        </row>
        <row r="2230">
          <cell r="B2230" t="str">
            <v>CTR_263</v>
          </cell>
          <cell r="H2230" t="str">
            <v>ZTE</v>
          </cell>
        </row>
        <row r="2231">
          <cell r="B2231" t="str">
            <v>SUO_040</v>
          </cell>
          <cell r="H2231" t="str">
            <v>HUAWEI</v>
          </cell>
        </row>
        <row r="2232">
          <cell r="B2232" t="str">
            <v>SUO_043</v>
          </cell>
          <cell r="H2232" t="str">
            <v>HUAWEI</v>
          </cell>
        </row>
        <row r="2233">
          <cell r="B2233" t="str">
            <v>SUO_047</v>
          </cell>
          <cell r="H2233" t="str">
            <v>HUAWEI</v>
          </cell>
        </row>
        <row r="2234">
          <cell r="B2234" t="str">
            <v>SUO_046</v>
          </cell>
          <cell r="H2234" t="str">
            <v>HUAWEI</v>
          </cell>
        </row>
        <row r="2235">
          <cell r="B2235" t="str">
            <v>SUD_240</v>
          </cell>
          <cell r="H2235" t="str">
            <v>ZTE</v>
          </cell>
        </row>
        <row r="2236">
          <cell r="B2236" t="str">
            <v>SUO_049</v>
          </cell>
          <cell r="H2236" t="str">
            <v>Huawei</v>
          </cell>
        </row>
        <row r="2237">
          <cell r="B2237" t="str">
            <v>CTR_326</v>
          </cell>
          <cell r="H2237" t="str">
            <v>ZTE</v>
          </cell>
        </row>
        <row r="2238">
          <cell r="B2238" t="str">
            <v>LIT_288</v>
          </cell>
          <cell r="H2238" t="str">
            <v>ZTE</v>
          </cell>
        </row>
        <row r="2239">
          <cell r="B2239" t="str">
            <v>LIT_353</v>
          </cell>
          <cell r="H2239" t="str">
            <v>ZTE</v>
          </cell>
        </row>
        <row r="2240">
          <cell r="B2240" t="str">
            <v>CTR_327</v>
          </cell>
          <cell r="H2240" t="str">
            <v>ZTE</v>
          </cell>
        </row>
        <row r="2241">
          <cell r="B2241" t="str">
            <v>CTR_351</v>
          </cell>
          <cell r="H2241" t="str">
            <v>ZTE</v>
          </cell>
        </row>
        <row r="2242">
          <cell r="B2242" t="str">
            <v>CTR_333</v>
          </cell>
          <cell r="H2242" t="str">
            <v>ZTE</v>
          </cell>
        </row>
        <row r="2243">
          <cell r="B2243" t="str">
            <v>CTR_340</v>
          </cell>
          <cell r="H2243" t="str">
            <v>ZTE</v>
          </cell>
        </row>
        <row r="2244">
          <cell r="B2244" t="str">
            <v>CTR_342</v>
          </cell>
          <cell r="H2244" t="str">
            <v>ZTE</v>
          </cell>
        </row>
        <row r="2245">
          <cell r="B2245" t="str">
            <v>CTR_271</v>
          </cell>
          <cell r="H2245" t="str">
            <v>ZTE</v>
          </cell>
        </row>
        <row r="2246">
          <cell r="B2246" t="str">
            <v>CTR_321</v>
          </cell>
          <cell r="H2246" t="str">
            <v>ZTE</v>
          </cell>
        </row>
        <row r="2247">
          <cell r="B2247" t="str">
            <v>OST_105</v>
          </cell>
          <cell r="H2247" t="str">
            <v>Huawei</v>
          </cell>
        </row>
        <row r="2248">
          <cell r="B2248" t="str">
            <v>SUO_050</v>
          </cell>
          <cell r="H2248" t="str">
            <v>Huawei</v>
          </cell>
        </row>
        <row r="2249">
          <cell r="B2249" t="str">
            <v>CTR_362</v>
          </cell>
          <cell r="H2249" t="str">
            <v>ZTE</v>
          </cell>
        </row>
        <row r="2250">
          <cell r="B2250" t="str">
            <v>CTR_347</v>
          </cell>
          <cell r="H2250" t="str">
            <v>ZTE</v>
          </cell>
        </row>
        <row r="2251">
          <cell r="B2251" t="str">
            <v>NRO_254</v>
          </cell>
          <cell r="H2251" t="str">
            <v>Huawei</v>
          </cell>
        </row>
        <row r="2252">
          <cell r="B2252" t="str">
            <v>OST_109</v>
          </cell>
          <cell r="H2252" t="str">
            <v>Huawei</v>
          </cell>
        </row>
        <row r="2253">
          <cell r="B2253" t="str">
            <v>OST_106</v>
          </cell>
          <cell r="H2253" t="str">
            <v>Huawei</v>
          </cell>
        </row>
        <row r="2254">
          <cell r="B2254" t="str">
            <v>SUO_080</v>
          </cell>
          <cell r="H2254" t="str">
            <v>Huawei</v>
          </cell>
        </row>
        <row r="2255">
          <cell r="B2255" t="str">
            <v>CTR_392</v>
          </cell>
          <cell r="H2255" t="str">
            <v>ZTE</v>
          </cell>
        </row>
        <row r="2256">
          <cell r="B2256" t="str">
            <v>SUO_078</v>
          </cell>
          <cell r="H2256" t="str">
            <v>Huawei</v>
          </cell>
        </row>
        <row r="2257">
          <cell r="B2257" t="str">
            <v>CTR_401</v>
          </cell>
          <cell r="H2257" t="str">
            <v>ZTE</v>
          </cell>
        </row>
        <row r="2258">
          <cell r="B2258" t="str">
            <v>LIT_254</v>
          </cell>
          <cell r="H2258" t="str">
            <v>ZTE</v>
          </cell>
        </row>
        <row r="2259">
          <cell r="B2259" t="str">
            <v>LIT_362</v>
          </cell>
          <cell r="H2259" t="str">
            <v>ZTE</v>
          </cell>
        </row>
        <row r="2260">
          <cell r="B2260" t="str">
            <v>SUO_065</v>
          </cell>
          <cell r="H2260" t="str">
            <v>Huawei</v>
          </cell>
        </row>
        <row r="2261">
          <cell r="B2261" t="str">
            <v>CTR_382</v>
          </cell>
          <cell r="H2261" t="str">
            <v>ZTE</v>
          </cell>
        </row>
        <row r="2262">
          <cell r="B2262" t="str">
            <v>ADM_062</v>
          </cell>
          <cell r="H2262" t="str">
            <v>NOKIA</v>
          </cell>
        </row>
        <row r="2263">
          <cell r="B2263" t="str">
            <v>CTR_373</v>
          </cell>
          <cell r="H2263" t="str">
            <v>ZTE</v>
          </cell>
        </row>
        <row r="2264">
          <cell r="B2264" t="str">
            <v>SUO_089</v>
          </cell>
          <cell r="H2264" t="str">
            <v>HUAWEI</v>
          </cell>
        </row>
        <row r="2265">
          <cell r="B2265" t="str">
            <v>SUO_087</v>
          </cell>
          <cell r="H2265" t="str">
            <v>NOKIA</v>
          </cell>
        </row>
        <row r="2266">
          <cell r="B2266" t="str">
            <v>OST_128</v>
          </cell>
          <cell r="H2266" t="str">
            <v>Huawei</v>
          </cell>
        </row>
        <row r="2267">
          <cell r="B2267" t="str">
            <v>LIT_404</v>
          </cell>
          <cell r="H2267" t="str">
            <v>ZTE</v>
          </cell>
        </row>
        <row r="2268">
          <cell r="B2268" t="str">
            <v>LIT_400</v>
          </cell>
          <cell r="H2268" t="str">
            <v>ZTE</v>
          </cell>
        </row>
        <row r="2269">
          <cell r="B2269" t="str">
            <v>SUO_086</v>
          </cell>
          <cell r="H2269" t="str">
            <v>HUAWEI</v>
          </cell>
        </row>
        <row r="2270">
          <cell r="B2270" t="str">
            <v>SUD_263</v>
          </cell>
          <cell r="H2270" t="str">
            <v>ZTE</v>
          </cell>
        </row>
        <row r="2271">
          <cell r="B2271" t="str">
            <v>SUD_258</v>
          </cell>
          <cell r="H2271" t="str">
            <v>ZTE</v>
          </cell>
        </row>
        <row r="2272">
          <cell r="B2272" t="str">
            <v>CTR_431</v>
          </cell>
          <cell r="H2272" t="str">
            <v>ZTE</v>
          </cell>
        </row>
        <row r="2273">
          <cell r="B2273" t="str">
            <v>LIT_425</v>
          </cell>
          <cell r="H2273" t="str">
            <v>ZTE</v>
          </cell>
        </row>
        <row r="2274">
          <cell r="B2274" t="str">
            <v>LIT_419</v>
          </cell>
          <cell r="H2274" t="str">
            <v>ZTE</v>
          </cell>
        </row>
        <row r="2275">
          <cell r="B2275" t="str">
            <v>LIT_130</v>
          </cell>
          <cell r="H2275" t="str">
            <v>ZTE</v>
          </cell>
        </row>
        <row r="2276">
          <cell r="B2276" t="str">
            <v>LIT_413</v>
          </cell>
          <cell r="H2276" t="str">
            <v>ZTE</v>
          </cell>
        </row>
        <row r="2277">
          <cell r="B2277" t="str">
            <v>CTR_121</v>
          </cell>
          <cell r="H2277" t="str">
            <v>ZTE</v>
          </cell>
        </row>
        <row r="2278">
          <cell r="B2278" t="str">
            <v>CTR_129</v>
          </cell>
          <cell r="H2278" t="str">
            <v>ZTE</v>
          </cell>
        </row>
        <row r="2279">
          <cell r="B2279" t="str">
            <v>SUO_098</v>
          </cell>
          <cell r="H2279" t="str">
            <v>NOKIA</v>
          </cell>
        </row>
        <row r="2280">
          <cell r="B2280" t="str">
            <v>SUO_026</v>
          </cell>
          <cell r="H2280" t="str">
            <v>NOKIA</v>
          </cell>
        </row>
        <row r="2281">
          <cell r="B2281" t="str">
            <v>SUO_095</v>
          </cell>
          <cell r="H2281" t="str">
            <v>Huawei</v>
          </cell>
        </row>
        <row r="2282">
          <cell r="B2282" t="str">
            <v>SUO_099</v>
          </cell>
          <cell r="H2282" t="str">
            <v>NOKIA</v>
          </cell>
        </row>
        <row r="2283">
          <cell r="B2283" t="str">
            <v>CTR_130</v>
          </cell>
          <cell r="H2283" t="str">
            <v>ZTE</v>
          </cell>
        </row>
        <row r="2284">
          <cell r="B2284" t="str">
            <v>CTR_164</v>
          </cell>
          <cell r="H2284" t="str">
            <v>ZTE</v>
          </cell>
        </row>
        <row r="2285">
          <cell r="B2285" t="str">
            <v>SUO_128</v>
          </cell>
          <cell r="H2285" t="str">
            <v>NOKIA</v>
          </cell>
        </row>
        <row r="2286">
          <cell r="B2286" t="str">
            <v>SUD_042</v>
          </cell>
          <cell r="H2286" t="str">
            <v>ZTE</v>
          </cell>
        </row>
        <row r="2287">
          <cell r="B2287" t="str">
            <v>CTR_168</v>
          </cell>
          <cell r="H2287" t="str">
            <v>ZTE</v>
          </cell>
        </row>
        <row r="2288">
          <cell r="B2288" t="str">
            <v>CTR_149</v>
          </cell>
          <cell r="H2288" t="str">
            <v>ZTE</v>
          </cell>
        </row>
        <row r="2289">
          <cell r="B2289" t="str">
            <v>NRO_022</v>
          </cell>
          <cell r="H2289" t="str">
            <v>NOKIA</v>
          </cell>
        </row>
        <row r="2290">
          <cell r="B2290" t="str">
            <v>LIT_234</v>
          </cell>
          <cell r="H2290" t="str">
            <v>ZTE</v>
          </cell>
        </row>
        <row r="2291">
          <cell r="B2291" t="str">
            <v>CTR_161</v>
          </cell>
          <cell r="H2291" t="str">
            <v>ZTE</v>
          </cell>
        </row>
        <row r="2292">
          <cell r="B2292" t="str">
            <v>OST_134</v>
          </cell>
          <cell r="H2292" t="str">
            <v>Huawei</v>
          </cell>
        </row>
        <row r="2293">
          <cell r="B2293" t="str">
            <v>SUO_132</v>
          </cell>
          <cell r="H2293" t="str">
            <v>Huawei</v>
          </cell>
        </row>
        <row r="2294">
          <cell r="B2294" t="str">
            <v>LIT_368</v>
          </cell>
          <cell r="H2294" t="str">
            <v>ZTE</v>
          </cell>
        </row>
        <row r="2295">
          <cell r="B2295" t="str">
            <v>CTR_458</v>
          </cell>
          <cell r="H2295" t="str">
            <v>ZTE</v>
          </cell>
        </row>
        <row r="2296">
          <cell r="B2296" t="str">
            <v>LIT_171</v>
          </cell>
          <cell r="H2296" t="str">
            <v>ZTE</v>
          </cell>
        </row>
        <row r="2297">
          <cell r="B2297" t="str">
            <v>CTR_465</v>
          </cell>
          <cell r="H2297" t="str">
            <v>ZTE</v>
          </cell>
        </row>
        <row r="2298">
          <cell r="B2298" t="str">
            <v>CTR_468</v>
          </cell>
          <cell r="H2298" t="str">
            <v>ZTE</v>
          </cell>
        </row>
        <row r="2299">
          <cell r="B2299" t="str">
            <v>LIT_410</v>
          </cell>
          <cell r="H2299" t="str">
            <v>ZTE</v>
          </cell>
        </row>
        <row r="2300">
          <cell r="B2300" t="str">
            <v>SUO_025</v>
          </cell>
          <cell r="H2300" t="str">
            <v>NOKIA</v>
          </cell>
        </row>
        <row r="2301">
          <cell r="B2301" t="str">
            <v>SUO_134</v>
          </cell>
          <cell r="H2301" t="str">
            <v>HUAWEI</v>
          </cell>
        </row>
        <row r="2302">
          <cell r="B2302" t="str">
            <v>NRO_045</v>
          </cell>
          <cell r="H2302" t="str">
            <v>NOKIA</v>
          </cell>
        </row>
        <row r="2303">
          <cell r="B2303" t="str">
            <v>LIT_437</v>
          </cell>
          <cell r="H2303" t="str">
            <v>ZTE</v>
          </cell>
        </row>
        <row r="2304">
          <cell r="B2304" t="str">
            <v>CTR_464</v>
          </cell>
          <cell r="H2304" t="str">
            <v>ZTE</v>
          </cell>
        </row>
        <row r="2305">
          <cell r="B2305" t="str">
            <v>LIT_446</v>
          </cell>
          <cell r="H2305" t="str">
            <v>ZTE</v>
          </cell>
        </row>
        <row r="2306">
          <cell r="B2306" t="str">
            <v>NRO_071</v>
          </cell>
          <cell r="H2306" t="str">
            <v>NOKIA</v>
          </cell>
        </row>
        <row r="2307">
          <cell r="B2307" t="str">
            <v>CTR_519</v>
          </cell>
          <cell r="H2307" t="str">
            <v>ZTE</v>
          </cell>
        </row>
        <row r="2308">
          <cell r="B2308" t="str">
            <v>LIT_489</v>
          </cell>
          <cell r="H2308" t="str">
            <v>ZTE</v>
          </cell>
        </row>
        <row r="2309">
          <cell r="B2309" t="str">
            <v>NRO_086</v>
          </cell>
          <cell r="H2309" t="str">
            <v>HUAWEI</v>
          </cell>
        </row>
        <row r="2310">
          <cell r="B2310" t="str">
            <v>EST_107</v>
          </cell>
          <cell r="H2310" t="str">
            <v>ZTE</v>
          </cell>
        </row>
        <row r="2311">
          <cell r="B2311" t="str">
            <v>SUO_151</v>
          </cell>
          <cell r="H2311" t="str">
            <v>Huawei</v>
          </cell>
        </row>
        <row r="2312">
          <cell r="B2312" t="str">
            <v>LIT_485</v>
          </cell>
          <cell r="H2312" t="str">
            <v>ZTE</v>
          </cell>
        </row>
        <row r="2313">
          <cell r="B2313" t="str">
            <v>SUO_153</v>
          </cell>
          <cell r="H2313" t="str">
            <v>NOKIA</v>
          </cell>
        </row>
        <row r="2314">
          <cell r="B2314" t="str">
            <v>SUO_152</v>
          </cell>
          <cell r="H2314" t="str">
            <v>Huawei</v>
          </cell>
        </row>
        <row r="2315">
          <cell r="B2315" t="str">
            <v>LIT_488</v>
          </cell>
          <cell r="H2315" t="str">
            <v>ZTE</v>
          </cell>
        </row>
        <row r="2316">
          <cell r="B2316" t="str">
            <v>LIT_240</v>
          </cell>
          <cell r="H2316" t="str">
            <v>ZTE</v>
          </cell>
        </row>
        <row r="2317">
          <cell r="B2317" t="str">
            <v>LIT_439</v>
          </cell>
          <cell r="H2317" t="str">
            <v>ZTE</v>
          </cell>
        </row>
        <row r="2318">
          <cell r="B2318" t="str">
            <v>CTR_493</v>
          </cell>
          <cell r="H2318" t="str">
            <v>ZTE</v>
          </cell>
        </row>
        <row r="2319">
          <cell r="B2319" t="str">
            <v>LIT_504</v>
          </cell>
          <cell r="H2319" t="str">
            <v>ZTE</v>
          </cell>
        </row>
        <row r="2320">
          <cell r="B2320" t="str">
            <v>OST_178</v>
          </cell>
          <cell r="H2320" t="str">
            <v>Huawei</v>
          </cell>
        </row>
        <row r="2321">
          <cell r="B2321" t="str">
            <v>LIT_454</v>
          </cell>
          <cell r="H2321" t="str">
            <v>ZTE</v>
          </cell>
        </row>
        <row r="2322">
          <cell r="B2322" t="str">
            <v>LIT_499</v>
          </cell>
          <cell r="H2322" t="str">
            <v>NOKIA</v>
          </cell>
        </row>
        <row r="2323">
          <cell r="B2323" t="str">
            <v>NRO_096</v>
          </cell>
          <cell r="H2323" t="str">
            <v>NOKIA</v>
          </cell>
        </row>
        <row r="2324">
          <cell r="B2324" t="str">
            <v>LIT_535</v>
          </cell>
          <cell r="H2324" t="str">
            <v>ZTE</v>
          </cell>
        </row>
        <row r="2325">
          <cell r="B2325" t="str">
            <v>CTR_564</v>
          </cell>
          <cell r="H2325" t="str">
            <v>ZTE</v>
          </cell>
        </row>
        <row r="2326">
          <cell r="B2326" t="str">
            <v>CTR_575</v>
          </cell>
          <cell r="H2326" t="str">
            <v>ZTE</v>
          </cell>
        </row>
        <row r="2327">
          <cell r="B2327" t="str">
            <v>CTR_593</v>
          </cell>
          <cell r="H2327" t="str">
            <v>ZTE</v>
          </cell>
        </row>
        <row r="2328">
          <cell r="B2328" t="str">
            <v>CTR_591</v>
          </cell>
          <cell r="H2328" t="str">
            <v>ZTE</v>
          </cell>
        </row>
        <row r="2329">
          <cell r="B2329" t="str">
            <v>CTR_596</v>
          </cell>
          <cell r="H2329" t="str">
            <v>ZTE</v>
          </cell>
        </row>
        <row r="2330">
          <cell r="B2330" t="str">
            <v>EXN_232</v>
          </cell>
          <cell r="H2330" t="str">
            <v>NOKIA</v>
          </cell>
        </row>
        <row r="2331">
          <cell r="B2331" t="str">
            <v>LIT_597</v>
          </cell>
          <cell r="H2331" t="str">
            <v>ZTE</v>
          </cell>
        </row>
        <row r="2332">
          <cell r="B2332" t="str">
            <v>SUD_071</v>
          </cell>
          <cell r="H2332" t="str">
            <v>ZTE</v>
          </cell>
        </row>
        <row r="2333">
          <cell r="B2333" t="str">
            <v>SUO_166</v>
          </cell>
          <cell r="H2333" t="str">
            <v>Huawei</v>
          </cell>
        </row>
        <row r="2334">
          <cell r="B2334" t="str">
            <v>CTR_722</v>
          </cell>
          <cell r="H2334" t="str">
            <v>NOKIA</v>
          </cell>
        </row>
        <row r="2335">
          <cell r="B2335" t="str">
            <v>OST_195</v>
          </cell>
          <cell r="H2335" t="str">
            <v>NOKIA</v>
          </cell>
        </row>
        <row r="2336">
          <cell r="B2336" t="str">
            <v>SUD_086</v>
          </cell>
          <cell r="H2336" t="str">
            <v>ZTE</v>
          </cell>
        </row>
        <row r="2337">
          <cell r="B2337" t="str">
            <v>OST_274</v>
          </cell>
          <cell r="H2337" t="str">
            <v>HUAWEI</v>
          </cell>
        </row>
        <row r="2338">
          <cell r="B2338" t="str">
            <v>LIT_749</v>
          </cell>
          <cell r="H2338" t="str">
            <v>ZTE</v>
          </cell>
        </row>
        <row r="2339">
          <cell r="B2339" t="str">
            <v>CTR_861</v>
          </cell>
          <cell r="H2339" t="str">
            <v>ZTE</v>
          </cell>
        </row>
        <row r="2340">
          <cell r="B2340" t="str">
            <v>SUO_227</v>
          </cell>
          <cell r="H2340" t="str">
            <v>Huawei</v>
          </cell>
        </row>
        <row r="2341">
          <cell r="B2341" t="str">
            <v>SUO_208</v>
          </cell>
          <cell r="H2341" t="str">
            <v>Huawei</v>
          </cell>
        </row>
        <row r="2342">
          <cell r="B2342" t="str">
            <v>SUO_192</v>
          </cell>
          <cell r="H2342" t="str">
            <v>Huawei</v>
          </cell>
        </row>
        <row r="2343">
          <cell r="B2343" t="str">
            <v>SUO_193</v>
          </cell>
          <cell r="H2343" t="str">
            <v>Huawei</v>
          </cell>
        </row>
        <row r="2344">
          <cell r="B2344" t="str">
            <v>CTR_745</v>
          </cell>
          <cell r="H2344" t="str">
            <v>ZTE</v>
          </cell>
        </row>
        <row r="2345">
          <cell r="B2345" t="str">
            <v>EST_127</v>
          </cell>
          <cell r="H2345" t="str">
            <v>ZTE</v>
          </cell>
        </row>
        <row r="2346">
          <cell r="B2346" t="str">
            <v>NRO_120</v>
          </cell>
          <cell r="H2346" t="str">
            <v>Huawei</v>
          </cell>
        </row>
        <row r="2347">
          <cell r="B2347" t="str">
            <v>CTR_622</v>
          </cell>
          <cell r="H2347" t="str">
            <v>ZTE</v>
          </cell>
        </row>
        <row r="2348">
          <cell r="B2348" t="str">
            <v>CTR_635</v>
          </cell>
          <cell r="H2348" t="str">
            <v>ZTE</v>
          </cell>
        </row>
        <row r="2349">
          <cell r="B2349" t="str">
            <v>CTR_643</v>
          </cell>
          <cell r="H2349" t="str">
            <v>ZTE</v>
          </cell>
        </row>
        <row r="2350">
          <cell r="B2350" t="str">
            <v>CTR_648</v>
          </cell>
          <cell r="H2350" t="str">
            <v>ZTE</v>
          </cell>
        </row>
        <row r="2351">
          <cell r="B2351" t="str">
            <v>CTR_650</v>
          </cell>
          <cell r="H2351" t="str">
            <v>ZTE</v>
          </cell>
        </row>
        <row r="2352">
          <cell r="B2352" t="str">
            <v>CTR_665</v>
          </cell>
          <cell r="H2352" t="str">
            <v>ZTE</v>
          </cell>
        </row>
        <row r="2353">
          <cell r="B2353" t="str">
            <v>CTR_712</v>
          </cell>
          <cell r="H2353" t="str">
            <v>ZTE</v>
          </cell>
        </row>
        <row r="2354">
          <cell r="B2354" t="str">
            <v>CTR_730</v>
          </cell>
          <cell r="H2354" t="str">
            <v>ZTE</v>
          </cell>
        </row>
        <row r="2355">
          <cell r="B2355" t="str">
            <v>CTR_761</v>
          </cell>
          <cell r="H2355" t="str">
            <v>ZTE</v>
          </cell>
        </row>
        <row r="2356">
          <cell r="B2356" t="str">
            <v>LIT_645</v>
          </cell>
          <cell r="H2356" t="str">
            <v>ZTE</v>
          </cell>
        </row>
        <row r="2357">
          <cell r="B2357" t="str">
            <v>LIT_669</v>
          </cell>
          <cell r="H2357" t="str">
            <v>ZTE</v>
          </cell>
        </row>
        <row r="2358">
          <cell r="B2358" t="str">
            <v>LIT_682</v>
          </cell>
          <cell r="H2358" t="str">
            <v>ZTE</v>
          </cell>
        </row>
        <row r="2359">
          <cell r="B2359" t="str">
            <v>LIT_017</v>
          </cell>
          <cell r="H2359" t="str">
            <v>ZTE</v>
          </cell>
        </row>
        <row r="2360">
          <cell r="B2360" t="str">
            <v>LIT_418</v>
          </cell>
          <cell r="H2360" t="str">
            <v>ZTE</v>
          </cell>
        </row>
        <row r="2361">
          <cell r="B2361" t="str">
            <v>LIT_009</v>
          </cell>
          <cell r="H2361" t="str">
            <v>ZTE</v>
          </cell>
        </row>
        <row r="2362">
          <cell r="B2362" t="str">
            <v>LIT_060</v>
          </cell>
          <cell r="H2362" t="str">
            <v>ZTE</v>
          </cell>
        </row>
        <row r="2363">
          <cell r="B2363" t="str">
            <v>LIT_384</v>
          </cell>
          <cell r="H2363" t="str">
            <v>ZTE</v>
          </cell>
        </row>
        <row r="2364">
          <cell r="B2364" t="str">
            <v>LIT_395</v>
          </cell>
          <cell r="H2364" t="str">
            <v>ZTE</v>
          </cell>
        </row>
        <row r="2365">
          <cell r="B2365" t="str">
            <v>LIT_766</v>
          </cell>
          <cell r="H2365" t="str">
            <v>ZTE</v>
          </cell>
        </row>
        <row r="2366">
          <cell r="B2366" t="str">
            <v>LIT_412</v>
          </cell>
          <cell r="H2366" t="str">
            <v>ZTE</v>
          </cell>
        </row>
        <row r="2367">
          <cell r="B2367" t="str">
            <v>CTR_272</v>
          </cell>
          <cell r="H2367" t="str">
            <v>ZTE</v>
          </cell>
        </row>
        <row r="2368">
          <cell r="B2368" t="str">
            <v>CTR_336</v>
          </cell>
          <cell r="H2368" t="str">
            <v>ZTE</v>
          </cell>
        </row>
        <row r="2369">
          <cell r="B2369" t="str">
            <v>CTR_337</v>
          </cell>
          <cell r="H2369" t="str">
            <v>ZTE</v>
          </cell>
        </row>
        <row r="2370">
          <cell r="B2370" t="str">
            <v>CTR_381</v>
          </cell>
          <cell r="H2370" t="str">
            <v>ZTE</v>
          </cell>
        </row>
        <row r="2371">
          <cell r="B2371" t="str">
            <v>CTR_387</v>
          </cell>
          <cell r="H2371" t="str">
            <v>ZTE</v>
          </cell>
        </row>
        <row r="2372">
          <cell r="B2372" t="str">
            <v>CTR_446</v>
          </cell>
          <cell r="H2372" t="str">
            <v>ZTE</v>
          </cell>
        </row>
        <row r="2373">
          <cell r="B2373" t="str">
            <v>CTR_518</v>
          </cell>
          <cell r="H2373" t="str">
            <v>ZTE</v>
          </cell>
        </row>
        <row r="2374">
          <cell r="B2374" t="str">
            <v>CTR_523</v>
          </cell>
          <cell r="H2374" t="str">
            <v>ZTE</v>
          </cell>
        </row>
        <row r="2375">
          <cell r="B2375" t="str">
            <v>CTR_621</v>
          </cell>
          <cell r="H2375" t="str">
            <v>ZTE</v>
          </cell>
        </row>
        <row r="2376">
          <cell r="B2376" t="str">
            <v>CTR_867</v>
          </cell>
          <cell r="H2376" t="str">
            <v>ZTE</v>
          </cell>
        </row>
        <row r="2377">
          <cell r="B2377" t="str">
            <v>CTR_879</v>
          </cell>
          <cell r="H2377" t="str">
            <v>ZTE</v>
          </cell>
        </row>
        <row r="2378">
          <cell r="B2378" t="str">
            <v>CTR_007</v>
          </cell>
          <cell r="H2378" t="str">
            <v>ZTE</v>
          </cell>
        </row>
        <row r="2379">
          <cell r="B2379" t="str">
            <v>CTR_009</v>
          </cell>
          <cell r="H2379" t="str">
            <v>ZTE</v>
          </cell>
        </row>
        <row r="2380">
          <cell r="B2380" t="str">
            <v>CTR_056</v>
          </cell>
          <cell r="H2380" t="str">
            <v>ZTE</v>
          </cell>
        </row>
        <row r="2381">
          <cell r="B2381" t="str">
            <v>CTR_068</v>
          </cell>
          <cell r="H2381" t="str">
            <v>ZTE</v>
          </cell>
        </row>
        <row r="2382">
          <cell r="B2382" t="str">
            <v>CTR_084</v>
          </cell>
          <cell r="H2382" t="str">
            <v>ZTE</v>
          </cell>
        </row>
        <row r="2383">
          <cell r="B2383" t="str">
            <v>CTR_125</v>
          </cell>
          <cell r="H2383" t="str">
            <v>ZTE</v>
          </cell>
        </row>
        <row r="2384">
          <cell r="B2384" t="str">
            <v>CTR_155</v>
          </cell>
          <cell r="H2384" t="str">
            <v>ZTE</v>
          </cell>
        </row>
        <row r="2385">
          <cell r="B2385" t="str">
            <v>CTR_194</v>
          </cell>
          <cell r="H2385" t="str">
            <v>ZTE</v>
          </cell>
        </row>
        <row r="2386">
          <cell r="B2386" t="str">
            <v>CTR_195</v>
          </cell>
          <cell r="H2386" t="str">
            <v>ZTE</v>
          </cell>
        </row>
        <row r="2387">
          <cell r="B2387" t="str">
            <v>CTR_212</v>
          </cell>
          <cell r="H2387" t="str">
            <v>ZTE</v>
          </cell>
        </row>
        <row r="2388">
          <cell r="B2388" t="str">
            <v>CTR_238</v>
          </cell>
          <cell r="H2388" t="str">
            <v>ZTE</v>
          </cell>
        </row>
        <row r="2389">
          <cell r="B2389" t="str">
            <v>CTR_242</v>
          </cell>
          <cell r="H2389" t="str">
            <v>ZTE</v>
          </cell>
        </row>
        <row r="2390">
          <cell r="B2390" t="str">
            <v>CTR_244</v>
          </cell>
          <cell r="H2390" t="str">
            <v>ZTE</v>
          </cell>
        </row>
        <row r="2391">
          <cell r="B2391" t="str">
            <v>CTR_261</v>
          </cell>
          <cell r="H2391" t="str">
            <v>ZTE</v>
          </cell>
        </row>
        <row r="2392">
          <cell r="B2392" t="str">
            <v>CTR_320</v>
          </cell>
          <cell r="H2392" t="str">
            <v>ZTE</v>
          </cell>
        </row>
        <row r="2393">
          <cell r="B2393" t="str">
            <v>CTR_331</v>
          </cell>
          <cell r="H2393" t="str">
            <v>ZTE</v>
          </cell>
        </row>
        <row r="2394">
          <cell r="B2394" t="str">
            <v>CTR_339</v>
          </cell>
          <cell r="H2394" t="str">
            <v>ZTE</v>
          </cell>
        </row>
        <row r="2395">
          <cell r="B2395" t="str">
            <v>CTR_377</v>
          </cell>
          <cell r="H2395" t="str">
            <v>ZTE</v>
          </cell>
        </row>
        <row r="2396">
          <cell r="B2396" t="str">
            <v>CTR_467</v>
          </cell>
          <cell r="H2396" t="str">
            <v>ZTE</v>
          </cell>
        </row>
        <row r="2397">
          <cell r="B2397" t="str">
            <v>CTR_470</v>
          </cell>
          <cell r="H2397" t="str">
            <v>ZTE</v>
          </cell>
        </row>
        <row r="2398">
          <cell r="B2398" t="str">
            <v>CTR_472</v>
          </cell>
          <cell r="H2398" t="str">
            <v>ZTE</v>
          </cell>
        </row>
        <row r="2399">
          <cell r="B2399" t="str">
            <v>CTR_476</v>
          </cell>
          <cell r="H2399" t="str">
            <v>ZTE</v>
          </cell>
        </row>
        <row r="2400">
          <cell r="B2400" t="str">
            <v>CTR_479</v>
          </cell>
          <cell r="H2400" t="str">
            <v>ZTE</v>
          </cell>
        </row>
        <row r="2401">
          <cell r="B2401" t="str">
            <v>CTR_486</v>
          </cell>
          <cell r="H2401" t="str">
            <v>ZTE</v>
          </cell>
        </row>
        <row r="2402">
          <cell r="B2402" t="str">
            <v>CTR_488</v>
          </cell>
          <cell r="H2402" t="str">
            <v>ZTE</v>
          </cell>
        </row>
        <row r="2403">
          <cell r="B2403" t="str">
            <v>CTR_522</v>
          </cell>
          <cell r="H2403" t="str">
            <v>ZTE</v>
          </cell>
        </row>
        <row r="2404">
          <cell r="B2404" t="str">
            <v>CTR_524</v>
          </cell>
          <cell r="H2404" t="str">
            <v>ZTE</v>
          </cell>
        </row>
        <row r="2405">
          <cell r="B2405" t="str">
            <v>CTR_535</v>
          </cell>
          <cell r="H2405" t="str">
            <v>ZTE</v>
          </cell>
        </row>
        <row r="2406">
          <cell r="B2406" t="str">
            <v>CTR_538</v>
          </cell>
          <cell r="H2406" t="str">
            <v>ZTE</v>
          </cell>
        </row>
        <row r="2407">
          <cell r="B2407" t="str">
            <v>CTR_548</v>
          </cell>
          <cell r="H2407" t="str">
            <v>ZTE</v>
          </cell>
        </row>
        <row r="2408">
          <cell r="B2408" t="str">
            <v>CTR_549</v>
          </cell>
          <cell r="H2408" t="str">
            <v>ZTE</v>
          </cell>
        </row>
        <row r="2409">
          <cell r="B2409" t="str">
            <v>CTR_556</v>
          </cell>
          <cell r="H2409" t="str">
            <v>ZTE</v>
          </cell>
        </row>
        <row r="2410">
          <cell r="B2410" t="str">
            <v>CTR_639</v>
          </cell>
          <cell r="H2410" t="str">
            <v>ZTE</v>
          </cell>
        </row>
        <row r="2411">
          <cell r="B2411" t="str">
            <v>CTR_728</v>
          </cell>
          <cell r="H2411" t="str">
            <v>ZTE</v>
          </cell>
        </row>
        <row r="2412">
          <cell r="B2412" t="str">
            <v>CTR_769</v>
          </cell>
          <cell r="H2412" t="str">
            <v>ZTE</v>
          </cell>
        </row>
        <row r="2413">
          <cell r="B2413" t="str">
            <v>CTR_625</v>
          </cell>
          <cell r="H2413" t="str">
            <v>ZTE</v>
          </cell>
        </row>
        <row r="2414">
          <cell r="B2414" t="str">
            <v>CTR_771</v>
          </cell>
          <cell r="H2414" t="str">
            <v>ZTE</v>
          </cell>
        </row>
        <row r="2415">
          <cell r="B2415" t="str">
            <v>LIT_643</v>
          </cell>
          <cell r="H2415" t="str">
            <v>ZTE</v>
          </cell>
        </row>
        <row r="2416">
          <cell r="B2416" t="str">
            <v>SUD_081</v>
          </cell>
          <cell r="H2416" t="str">
            <v>ZTE</v>
          </cell>
        </row>
        <row r="2417">
          <cell r="B2417" t="str">
            <v>SUD_082</v>
          </cell>
          <cell r="H2417" t="str">
            <v>ZTE</v>
          </cell>
        </row>
        <row r="2418">
          <cell r="B2418" t="str">
            <v>SUD_095</v>
          </cell>
          <cell r="H2418" t="str">
            <v>ZTE</v>
          </cell>
        </row>
        <row r="2419">
          <cell r="B2419" t="str">
            <v>SUD_100</v>
          </cell>
          <cell r="H2419" t="str">
            <v>ZTE</v>
          </cell>
        </row>
        <row r="2420">
          <cell r="B2420" t="str">
            <v>OST_267</v>
          </cell>
          <cell r="H2420" t="str">
            <v>Huawei</v>
          </cell>
        </row>
        <row r="2421">
          <cell r="B2421" t="str">
            <v>OST_270</v>
          </cell>
          <cell r="H2421" t="str">
            <v>Huawei</v>
          </cell>
        </row>
        <row r="2422">
          <cell r="B2422" t="str">
            <v>SUO_187</v>
          </cell>
          <cell r="H2422" t="str">
            <v>Huawei</v>
          </cell>
        </row>
        <row r="2423">
          <cell r="B2423" t="str">
            <v>NRO_147</v>
          </cell>
          <cell r="H2423" t="str">
            <v>Huawei</v>
          </cell>
        </row>
        <row r="2424">
          <cell r="B2424" t="str">
            <v>CTR_954</v>
          </cell>
          <cell r="H2424" t="str">
            <v>ZTE</v>
          </cell>
        </row>
        <row r="2425">
          <cell r="B2425" t="str">
            <v>CTR_936</v>
          </cell>
          <cell r="H2425" t="str">
            <v>ZTE</v>
          </cell>
        </row>
        <row r="2426">
          <cell r="B2426" t="str">
            <v>CTR_943</v>
          </cell>
          <cell r="H2426" t="str">
            <v>ZTE</v>
          </cell>
        </row>
        <row r="2427">
          <cell r="B2427" t="str">
            <v>LIT_862</v>
          </cell>
          <cell r="H2427" t="str">
            <v>ZTE</v>
          </cell>
        </row>
        <row r="2428">
          <cell r="B2428" t="str">
            <v>CTR_934</v>
          </cell>
          <cell r="H2428" t="str">
            <v>ZTE</v>
          </cell>
        </row>
        <row r="2429">
          <cell r="B2429" t="str">
            <v>CTR_984</v>
          </cell>
          <cell r="H2429" t="str">
            <v>ZTE</v>
          </cell>
        </row>
        <row r="2430">
          <cell r="B2430" t="str">
            <v>EST_193</v>
          </cell>
          <cell r="H2430" t="str">
            <v>ZTE</v>
          </cell>
        </row>
        <row r="2431">
          <cell r="B2431" t="str">
            <v>EST_205</v>
          </cell>
          <cell r="H2431" t="str">
            <v>ZTE</v>
          </cell>
        </row>
        <row r="2432">
          <cell r="B2432" t="str">
            <v>OST_360</v>
          </cell>
          <cell r="H2432" t="str">
            <v>Huawei</v>
          </cell>
        </row>
        <row r="2433">
          <cell r="B2433" t="str">
            <v>OST_362</v>
          </cell>
          <cell r="H2433" t="str">
            <v>Huawei</v>
          </cell>
        </row>
        <row r="2434">
          <cell r="B2434" t="str">
            <v>LIT_878</v>
          </cell>
          <cell r="H2434" t="str">
            <v>ZTE</v>
          </cell>
        </row>
        <row r="2435">
          <cell r="B2435" t="str">
            <v>OST_347</v>
          </cell>
          <cell r="H2435" t="str">
            <v>Huawei</v>
          </cell>
        </row>
        <row r="2436">
          <cell r="B2436" t="str">
            <v>OST_364</v>
          </cell>
          <cell r="H2436" t="str">
            <v>Huawei</v>
          </cell>
        </row>
        <row r="2437">
          <cell r="B2437" t="str">
            <v>LIT_665</v>
          </cell>
          <cell r="H2437" t="str">
            <v>ZTE</v>
          </cell>
        </row>
        <row r="2438">
          <cell r="B2438" t="str">
            <v>LIT_674</v>
          </cell>
          <cell r="H2438" t="str">
            <v>ZTE</v>
          </cell>
        </row>
        <row r="2439">
          <cell r="B2439" t="str">
            <v>CTR_737</v>
          </cell>
          <cell r="H2439" t="str">
            <v>ZTE</v>
          </cell>
        </row>
        <row r="2440">
          <cell r="B2440" t="str">
            <v>LIT_662</v>
          </cell>
          <cell r="H2440" t="str">
            <v>ZTE</v>
          </cell>
        </row>
        <row r="2441">
          <cell r="B2441" t="str">
            <v>LIT_734</v>
          </cell>
          <cell r="H2441" t="str">
            <v>ZTE</v>
          </cell>
        </row>
        <row r="2442">
          <cell r="B2442" t="str">
            <v>SUO_028</v>
          </cell>
          <cell r="H2442" t="str">
            <v>ZTE</v>
          </cell>
        </row>
        <row r="2443">
          <cell r="B2443" t="str">
            <v>CTR_881</v>
          </cell>
          <cell r="H2443" t="str">
            <v>ZTE</v>
          </cell>
        </row>
        <row r="2444">
          <cell r="B2444" t="str">
            <v>LIT_833</v>
          </cell>
          <cell r="H2444" t="str">
            <v>ZTE</v>
          </cell>
          <cell r="N2444"/>
        </row>
        <row r="2445">
          <cell r="B2445" t="str">
            <v>LIT_857</v>
          </cell>
          <cell r="H2445" t="str">
            <v>ZTE</v>
          </cell>
          <cell r="N2445"/>
        </row>
        <row r="2446">
          <cell r="B2446" t="str">
            <v>CTR_077</v>
          </cell>
          <cell r="H2446" t="str">
            <v>NOKIA</v>
          </cell>
          <cell r="N2446"/>
        </row>
        <row r="2447">
          <cell r="B2447" t="str">
            <v>LIT_612</v>
          </cell>
          <cell r="H2447" t="str">
            <v>ZTE</v>
          </cell>
          <cell r="N2447"/>
        </row>
        <row r="2448">
          <cell r="B2448" t="str">
            <v>CTR_023</v>
          </cell>
          <cell r="H2448" t="str">
            <v>ZTE</v>
          </cell>
          <cell r="N2448"/>
        </row>
        <row r="2449">
          <cell r="B2449" t="str">
            <v>LIT_094</v>
          </cell>
          <cell r="H2449" t="str">
            <v>ZTE</v>
          </cell>
          <cell r="N2449"/>
        </row>
        <row r="2450">
          <cell r="B2450" t="str">
            <v>LIT_555</v>
          </cell>
          <cell r="H2450" t="str">
            <v>ZTE</v>
          </cell>
          <cell r="N2450"/>
        </row>
        <row r="2451">
          <cell r="B2451" t="str">
            <v>LIT_523</v>
          </cell>
          <cell r="H2451" t="str">
            <v>ZTE</v>
          </cell>
          <cell r="N2451"/>
        </row>
        <row r="2452">
          <cell r="B2452" t="str">
            <v>CTR_853</v>
          </cell>
          <cell r="H2452" t="str">
            <v>ZTE</v>
          </cell>
          <cell r="N2452"/>
        </row>
        <row r="2453">
          <cell r="B2453" t="str">
            <v>LIT_281</v>
          </cell>
          <cell r="H2453" t="str">
            <v>ZTE</v>
          </cell>
          <cell r="N2453"/>
        </row>
        <row r="2454">
          <cell r="B2454" t="str">
            <v>CTR_015</v>
          </cell>
          <cell r="H2454" t="str">
            <v>ZTE</v>
          </cell>
          <cell r="N2454"/>
        </row>
        <row r="2455">
          <cell r="B2455" t="str">
            <v>CTR_008</v>
          </cell>
          <cell r="H2455" t="str">
            <v>ZTE</v>
          </cell>
          <cell r="N2455"/>
        </row>
        <row r="2456">
          <cell r="B2456" t="str">
            <v>OST_004</v>
          </cell>
          <cell r="H2456" t="str">
            <v>Huawei</v>
          </cell>
          <cell r="N2456"/>
        </row>
        <row r="2457">
          <cell r="B2457" t="str">
            <v>SUO_189</v>
          </cell>
          <cell r="H2457" t="str">
            <v>ZTE</v>
          </cell>
          <cell r="N2457"/>
        </row>
        <row r="2458">
          <cell r="B2458" t="str">
            <v>SUD_136</v>
          </cell>
          <cell r="H2458" t="str">
            <v>ZTE</v>
          </cell>
          <cell r="N2458"/>
        </row>
      </sheetData>
      <sheetData sheetId="1">
        <row r="1">
          <cell r="M1">
            <v>12.220131951043422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Huawei 20042026 10h "/>
      <sheetName val="Cells Huawei 20042026 17h"/>
      <sheetName val="Cells Huawei 21042026 9h"/>
      <sheetName val="Cells Huawei 21042026 14h"/>
      <sheetName val="Cells Huawei 21042026 18h"/>
      <sheetName val="Cells Huawei 22042026 9h"/>
      <sheetName val="Cells Huawei 22042026 12h"/>
      <sheetName val="Cells Huawei 22042026 18h"/>
      <sheetName val="Cells Huawei 23042026 9h"/>
      <sheetName val="Cells Huawei 23042026 15h"/>
      <sheetName val="Cells Huawei 23042026 18h"/>
      <sheetName val="Cells Huawei 27042026 10h"/>
      <sheetName val="Cells Huawei 27042026 15h"/>
      <sheetName val="Sheet6"/>
      <sheetName val="Rapport"/>
      <sheetName val="Breackdown-Global Huawei "/>
      <sheetName val="TREND HW Cells"/>
      <sheetName val="New"/>
      <sheetName val="UP"/>
      <sheetName val="Cells Huawei 22042026 12h (3)"/>
      <sheetName val="Cells Huawei 27042026 15h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Site code</v>
          </cell>
        </row>
        <row r="2">
          <cell r="B2" t="str">
            <v>NRD_149</v>
          </cell>
          <cell r="T2" t="str">
            <v>(04/27/2026 cell huawei):-27/04/2026 : Besoin d'analyse BO RAN || UBBP in slot 5 : need a reset on site</v>
          </cell>
        </row>
        <row r="3">
          <cell r="B3" t="str">
            <v>NRD_097</v>
          </cell>
          <cell r="T3" t="str">
            <v>(04/27/2026 cell huawei):-27/04/2026 : Besoin d'analyse BO RAN || UBBP in slot 5 : need a reset on site</v>
          </cell>
        </row>
        <row r="4">
          <cell r="B4" t="str">
            <v>EXN_230</v>
          </cell>
          <cell r="T4" t="str">
            <v>(04/27/2026 cell huawei):-27/04/2026 : Besoin d'analyse BO RAN || No HW alarm observed, need a reset of BTS on site</v>
          </cell>
        </row>
        <row r="5">
          <cell r="B5" t="str">
            <v>EXN_230</v>
          </cell>
          <cell r="T5" t="str">
            <v>(04/27/2026 cell huawei):-27/04/2026 : Besoin d'analyse BO RAN || No HW alarm observed, need a reset of BTS on site</v>
          </cell>
        </row>
        <row r="6">
          <cell r="B6" t="str">
            <v>OST_063</v>
          </cell>
          <cell r="T6" t="str">
            <v>(04/27/2026 cell huawei):-27/04/2026 : Besoin d'analyse BO RAN || RRU 71 faulty : RF Unit DC Input Power Failure. Verifier l'alimentation de la RRU 71</v>
          </cell>
        </row>
        <row r="7">
          <cell r="B7" t="str">
            <v>OST_063</v>
          </cell>
          <cell r="T7" t="str">
            <v>(04/27/2026 cell huawei):-27/04/2026 : Besoin d'analyse BO RAN || RRU 71 faulty : RF Unit DC Input Power Failure. Verifier l'alimentation de la RRU 71</v>
          </cell>
        </row>
        <row r="8">
          <cell r="B8" t="str">
            <v>SUO_173</v>
          </cell>
          <cell r="T8"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9">
          <cell r="B9" t="str">
            <v>SUO_173</v>
          </cell>
          <cell r="T9"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0">
          <cell r="B10" t="str">
            <v>SUO_173</v>
          </cell>
          <cell r="T10"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1">
          <cell r="B11" t="str">
            <v>SUO_173</v>
          </cell>
          <cell r="T11"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2">
          <cell r="B12" t="str">
            <v>SUO_173</v>
          </cell>
          <cell r="T12"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3">
          <cell r="B13" t="str">
            <v>SUO_173</v>
          </cell>
          <cell r="T13"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4">
          <cell r="B14" t="str">
            <v>SUO_173</v>
          </cell>
          <cell r="T14"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5">
          <cell r="B15" t="str">
            <v>SUO_173</v>
          </cell>
          <cell r="T15"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6">
          <cell r="B16" t="str">
            <v>SUO_173</v>
          </cell>
          <cell r="T16"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7">
          <cell r="B17" t="str">
            <v>EXN_455</v>
          </cell>
          <cell r="T17" t="str">
            <v>(04/27/2026 cell huawei):-27/04/2026 : Besoin d'analyse BO RAN || No HW alarm observed, need a reset of BTS on site</v>
          </cell>
        </row>
        <row r="18">
          <cell r="B18" t="str">
            <v>EXN_455</v>
          </cell>
          <cell r="T18" t="str">
            <v>(04/27/2026 cell huawei):-27/04/2026 : Besoin d'analyse BO RAN || No HW alarm observed, need a reset of BTS on site</v>
          </cell>
        </row>
        <row r="19">
          <cell r="B19" t="str">
            <v>EXN_455</v>
          </cell>
          <cell r="T19" t="str">
            <v>(04/27/2026 cell huawei):-27/04/2026 : Besoin d'analyse BO RAN || No HW alarm observed, need a reset of BTS on site</v>
          </cell>
        </row>
        <row r="20">
          <cell r="B20" t="str">
            <v>EXN_258</v>
          </cell>
          <cell r="T20" t="str">
            <v>(04/27/2026 cell huawei):-27/04/2026 : Besoin d'analyse BO RAN || No HW alarm observed, need a reset of BTS on site</v>
          </cell>
        </row>
        <row r="21">
          <cell r="B21" t="str">
            <v>EXN_258</v>
          </cell>
          <cell r="T21" t="str">
            <v>(04/27/2026 cell huawei):-27/04/2026 : Besoin d'analyse BO RAN || No HW alarm observed, need a reset of BTS on site</v>
          </cell>
        </row>
        <row r="22">
          <cell r="B22" t="str">
            <v>EXN_258</v>
          </cell>
          <cell r="T22" t="str">
            <v>(04/27/2026 cell huawei):-27/04/2026 : Besoin d'analyse BO RAN || No HW alarm observed, need a reset of BTS on site</v>
          </cell>
        </row>
        <row r="23">
          <cell r="B23" t="str">
            <v>EXN_258</v>
          </cell>
          <cell r="T23" t="str">
            <v>(04/27/2026 cell huawei):-27/04/2026 : Besoin d'analyse BO RAN || No HW alarm observed, need a reset of BTS on site</v>
          </cell>
        </row>
        <row r="24">
          <cell r="B24" t="str">
            <v>EXN_258</v>
          </cell>
          <cell r="T24" t="str">
            <v>(04/27/2026 cell huawei):-27/04/2026 : Besoin d'analyse BO RAN || No HW alarm observed, need a reset of BTS on site</v>
          </cell>
        </row>
        <row r="25">
          <cell r="B25" t="str">
            <v>EXN_258</v>
          </cell>
          <cell r="T25" t="str">
            <v>(04/27/2026 cell huawei):-27/04/2026 : Besoin d'analyse BO RAN || No HW alarm observed, need a reset of BTS on site</v>
          </cell>
        </row>
        <row r="26">
          <cell r="B26" t="str">
            <v>EXN_258</v>
          </cell>
          <cell r="T26" t="str">
            <v>(04/27/2026 cell huawei):-27/04/2026 : Besoin d'analyse BO RAN || No HW alarm observed, need a reset of BTS on site</v>
          </cell>
        </row>
        <row r="27">
          <cell r="B27" t="str">
            <v>EXN_258</v>
          </cell>
          <cell r="T27" t="str">
            <v>(04/27/2026 cell huawei):-27/04/2026 : Besoin d'analyse BO RAN || No HW alarm observed, need a reset of BTS on site</v>
          </cell>
        </row>
        <row r="28">
          <cell r="B28" t="str">
            <v>EXN_258</v>
          </cell>
          <cell r="T28" t="str">
            <v>(04/27/2026 cell huawei):-27/04/2026 : Besoin d'analyse BO RAN || No HW alarm observed, need a reset of BTS on site</v>
          </cell>
        </row>
        <row r="29">
          <cell r="B29" t="str">
            <v>EXN_258</v>
          </cell>
          <cell r="T29" t="str">
            <v>(04/27/2026 cell huawei):-27/04/2026 : Besoin d'analyse BO RAN || No HW alarm observed, need a reset of BTS on site</v>
          </cell>
        </row>
        <row r="30">
          <cell r="B30" t="str">
            <v>EXN_258</v>
          </cell>
          <cell r="T30" t="str">
            <v>(04/27/2026 cell huawei):-27/04/2026 : Besoin d'analyse BO RAN || No HW alarm observed, need a reset of BTS on site</v>
          </cell>
        </row>
        <row r="31">
          <cell r="B31" t="str">
            <v>EXN_032</v>
          </cell>
          <cell r="T31" t="str">
            <v>(04/27/2026 cell huawei):-27/04/2026 : Besoin d'analyse BO RAN || No HW alarm observed, need a reset of BTS on site</v>
          </cell>
        </row>
        <row r="32">
          <cell r="B32" t="str">
            <v>EXN_032</v>
          </cell>
          <cell r="T32" t="str">
            <v>(04/27/2026 cell huawei):-27/04/2026 : Besoin d'analyse BO RAN || No HW alarm observed, need a reset of BTS on site</v>
          </cell>
        </row>
        <row r="33">
          <cell r="B33" t="str">
            <v>EXN_258</v>
          </cell>
          <cell r="T33" t="str">
            <v>(04/27/2026 cell huawei):-27/04/2026 : Besoin d'analyse BO RAN || No HW alarm observed, need a reset of BTS on site</v>
          </cell>
        </row>
        <row r="34">
          <cell r="B34" t="str">
            <v>EXN_032</v>
          </cell>
          <cell r="T34" t="str">
            <v>(04/27/2026 cell huawei):-27/04/2026 : Besoin d'analyse BO RAN || No HW alarm observed, need a reset of BTS on site</v>
          </cell>
        </row>
        <row r="35">
          <cell r="B35" t="str">
            <v>EXN_032</v>
          </cell>
          <cell r="T35" t="str">
            <v>(04/27/2026 cell huawei):-27/04/2026 : Besoin d'analyse BO RAN || No HW alarm observed, need a reset of BTS on site</v>
          </cell>
        </row>
        <row r="36">
          <cell r="B36" t="str">
            <v>EXN_258</v>
          </cell>
          <cell r="T36" t="str">
            <v>(04/27/2026 cell huawei):-27/04/2026 : Besoin d'analyse BO RAN || No HW alarm observed, need a reset of BTS on site</v>
          </cell>
        </row>
        <row r="37">
          <cell r="B37" t="str">
            <v>EXN_032</v>
          </cell>
          <cell r="T37" t="str">
            <v>(04/27/2026 cell huawei):-27/04/2026 : Besoin d'analyse BO RAN || No HW alarm observed, need a reset of BTS on site</v>
          </cell>
        </row>
        <row r="38">
          <cell r="B38" t="str">
            <v>EXN_032</v>
          </cell>
          <cell r="T38" t="str">
            <v>(04/27/2026 cell huawei):-27/04/2026 : Besoin d'analyse BO RAN || No HW alarm observed, need a reset of BTS on site</v>
          </cell>
        </row>
        <row r="39">
          <cell r="B39" t="str">
            <v>EXN_032</v>
          </cell>
          <cell r="T39" t="str">
            <v>(04/27/2026 cell huawei):-27/04/2026 : Besoin d'analyse BO RAN || No HW alarm observed, need a reset of BTS on site</v>
          </cell>
        </row>
        <row r="40">
          <cell r="B40" t="str">
            <v>EXN_258</v>
          </cell>
          <cell r="T40" t="str">
            <v>(04/27/2026 cell huawei):-27/04/2026 : Besoin d'analyse BO RAN || No HW alarm observed, need a reset of BTS on site</v>
          </cell>
        </row>
        <row r="41">
          <cell r="B41" t="str">
            <v>EXN_032</v>
          </cell>
          <cell r="T41" t="str">
            <v>(04/27/2026 cell huawei):-27/04/2026 : Besoin d'analyse BO RAN || No HW alarm observed, need a reset of BTS on site</v>
          </cell>
        </row>
        <row r="42">
          <cell r="B42" t="str">
            <v>EXN_032</v>
          </cell>
          <cell r="T42" t="str">
            <v>(04/27/2026 cell huawei):-27/04/2026 : Besoin d'analyse BO RAN || No HW alarm observed, need a reset of BTS on site</v>
          </cell>
        </row>
        <row r="43">
          <cell r="B43" t="str">
            <v>EXN_258</v>
          </cell>
          <cell r="T43" t="str">
            <v>(04/27/2026 cell huawei):-27/04/2026 : Besoin d'analyse BO RAN || No HW alarm observed, need a reset of BTS on site</v>
          </cell>
        </row>
        <row r="44">
          <cell r="B44" t="str">
            <v>EXN_258</v>
          </cell>
          <cell r="T44" t="str">
            <v>(04/27/2026 cell huawei):-27/04/2026 : Besoin d'analyse BO RAN || No HW alarm observed, need a reset of BTS on site</v>
          </cell>
        </row>
        <row r="45">
          <cell r="B45" t="str">
            <v>EXN_032</v>
          </cell>
          <cell r="T45" t="str">
            <v>(04/27/2026 cell huawei):-27/04/2026 : Besoin d'analyse BO RAN || No HW alarm observed, need a reset of BTS on site</v>
          </cell>
        </row>
        <row r="46">
          <cell r="B46" t="str">
            <v>EXN_258</v>
          </cell>
          <cell r="T46" t="str">
            <v>(04/27/2026 cell huawei):-27/04/2026 : Besoin d'analyse BO RAN || No HW alarm observed, need a reset of BTS on site</v>
          </cell>
        </row>
        <row r="47">
          <cell r="B47" t="str">
            <v>EXN_258</v>
          </cell>
          <cell r="T47" t="str">
            <v>(04/27/2026 cell huawei):-27/04/2026 : Besoin d'analyse BO RAN || No HW alarm observed, need a reset of BTS on site</v>
          </cell>
        </row>
        <row r="48">
          <cell r="B48" t="str">
            <v>EXN_106</v>
          </cell>
          <cell r="T48" t="str">
            <v>(04/27/2026 cell huawei):-27/04/2026 : Besoin d'analyse BO RAN || No HW alarm observed, need a reset of BTS on site</v>
          </cell>
        </row>
        <row r="49">
          <cell r="B49" t="str">
            <v>EXN_106</v>
          </cell>
          <cell r="T49" t="str">
            <v>(04/27/2026 cell huawei):-27/04/2026 : Besoin d'analyse BO RAN || No HW alarm observed, need a reset of BTS on site</v>
          </cell>
        </row>
        <row r="50">
          <cell r="B50" t="str">
            <v>EXN_106</v>
          </cell>
          <cell r="T50" t="str">
            <v>(04/27/2026 cell huawei):-27/04/2026 : Besoin d'analyse BO RAN || No HW alarm observed, need a reset of BTS on site</v>
          </cell>
        </row>
        <row r="51">
          <cell r="B51" t="str">
            <v>EXN_106</v>
          </cell>
          <cell r="T51" t="str">
            <v>(04/27/2026 cell huawei):-27/04/2026 : Besoin d'analyse BO RAN || No HW alarm observed, need a reset of BTS on site</v>
          </cell>
        </row>
        <row r="52">
          <cell r="B52" t="str">
            <v>EXN_106</v>
          </cell>
          <cell r="T52" t="str">
            <v>(04/27/2026 cell huawei):-27/04/2026 : Besoin d'analyse BO RAN || No HW alarm observed, need a reset of BTS on site</v>
          </cell>
        </row>
        <row r="53">
          <cell r="B53" t="str">
            <v>EXN_106</v>
          </cell>
          <cell r="T53" t="str">
            <v>(04/27/2026 cell huawei):-27/04/2026 : Besoin d'analyse BO RAN || No HW alarm observed, need a reset of BTS on site</v>
          </cell>
        </row>
        <row r="54">
          <cell r="B54" t="str">
            <v>EXN_106</v>
          </cell>
          <cell r="T54" t="str">
            <v>(04/27/2026 cell huawei):-27/04/2026 : Besoin d'analyse BO RAN || No HW alarm observed, need a reset of BTS on site</v>
          </cell>
        </row>
        <row r="55">
          <cell r="B55" t="str">
            <v>EXN_106</v>
          </cell>
          <cell r="T55" t="str">
            <v>(04/27/2026 cell huawei):-27/04/2026 : Besoin d'analyse BO RAN || No HW alarm observed, need a reset of BTS on site</v>
          </cell>
        </row>
        <row r="56">
          <cell r="B56" t="str">
            <v>EXN_106</v>
          </cell>
          <cell r="T56" t="str">
            <v>(04/27/2026 cell huawei):-27/04/2026 : Besoin d'analyse BO RAN || No HW alarm observed, need a reset of BTS on site</v>
          </cell>
        </row>
        <row r="57">
          <cell r="B57" t="str">
            <v>EXN_106</v>
          </cell>
          <cell r="T57" t="str">
            <v>(04/27/2026 cell huawei):-27/04/2026 : Besoin d'analyse BO RAN || No HW alarm observed, need a reset of BTS on site</v>
          </cell>
        </row>
        <row r="58">
          <cell r="B58" t="str">
            <v>EXN_032</v>
          </cell>
          <cell r="T58" t="str">
            <v>(04/27/2026 cell huawei):-27/04/2026 : Besoin d'analyse BO RAN || No HW alarm observed, need a reset of BTS on site</v>
          </cell>
        </row>
        <row r="59">
          <cell r="B59" t="str">
            <v>EXN_032</v>
          </cell>
          <cell r="T59" t="str">
            <v>(04/27/2026 cell huawei):-27/04/2026 : Besoin d'analyse BO RAN || No HW alarm observed, need a reset of BTS on site</v>
          </cell>
        </row>
        <row r="60">
          <cell r="B60" t="str">
            <v>EXN_032</v>
          </cell>
          <cell r="T60" t="str">
            <v>(04/27/2026 cell huawei):-27/04/2026 : Besoin d'analyse BO RAN || No HW alarm observed, need a reset of BTS on site</v>
          </cell>
        </row>
        <row r="61">
          <cell r="B61" t="str">
            <v>EXN_032</v>
          </cell>
          <cell r="T61" t="str">
            <v>(04/27/2026 cell huawei):-27/04/2026 : Besoin d'analyse BO RAN || No HW alarm observed, need a reset of BTS on site</v>
          </cell>
        </row>
        <row r="62">
          <cell r="B62" t="str">
            <v>EXN_032</v>
          </cell>
          <cell r="T62" t="str">
            <v>(04/27/2026 cell huawei):-27/04/2026 : Besoin d'analyse BO RAN || No HW alarm observed, need a reset of BTS on site</v>
          </cell>
        </row>
        <row r="63">
          <cell r="B63" t="str">
            <v>EXN_032</v>
          </cell>
          <cell r="T63" t="str">
            <v>(04/27/2026 cell huawei):-27/04/2026 : Besoin d'analyse BO RAN || No HW alarm observed, need a reset of BTS on site</v>
          </cell>
        </row>
        <row r="64">
          <cell r="B64" t="str">
            <v>EXN_032</v>
          </cell>
          <cell r="T64" t="str">
            <v>(04/27/2026 cell huawei):-27/04/2026 : Besoin d'analyse BO RAN || No HW alarm observed, need a reset of BTS on site</v>
          </cell>
        </row>
        <row r="65">
          <cell r="B65" t="str">
            <v>EXN_032</v>
          </cell>
          <cell r="T65" t="str">
            <v>(04/27/2026 cell huawei):-27/04/2026 : Besoin d'analyse BO RAN || No HW alarm observed, need a reset of BTS on site</v>
          </cell>
        </row>
        <row r="66">
          <cell r="B66" t="str">
            <v>EXN_106</v>
          </cell>
          <cell r="T66" t="str">
            <v>(04/27/2026 cell huawei):-27/04/2026 : Besoin d'analyse BO RAN || No HW alarm observed, need a reset of BTS on site</v>
          </cell>
        </row>
        <row r="67">
          <cell r="B67" t="str">
            <v>EXN_106</v>
          </cell>
          <cell r="T67" t="str">
            <v>(04/27/2026 cell huawei):-27/04/2026 : Besoin d'analyse BO RAN || No HW alarm observed, need a reset of BTS on site</v>
          </cell>
        </row>
        <row r="68">
          <cell r="B68" t="str">
            <v>EXN_106</v>
          </cell>
          <cell r="T68" t="str">
            <v>(04/27/2026 cell huawei):-27/04/2026 : Besoin d'analyse BO RAN || No HW alarm observed, need a reset of BTS on site</v>
          </cell>
        </row>
        <row r="69">
          <cell r="B69" t="str">
            <v>EXN_106</v>
          </cell>
          <cell r="T69" t="str">
            <v>(04/27/2026 cell huawei):-27/04/2026 : Besoin d'analyse BO RAN || No HW alarm observed, need a reset of BTS on site</v>
          </cell>
        </row>
        <row r="70">
          <cell r="B70" t="str">
            <v>EXN_106</v>
          </cell>
          <cell r="T70" t="str">
            <v>(04/27/2026 cell huawei):-27/04/2026 : Besoin d'analyse BO RAN || No HW alarm observed, need a reset of BTS on site</v>
          </cell>
        </row>
        <row r="71">
          <cell r="B71" t="str">
            <v>EXN_106</v>
          </cell>
          <cell r="T71" t="str">
            <v>(04/27/2026 cell huawei):-27/04/2026 : Besoin d'analyse BO RAN || No HW alarm observed, need a reset of BTS on site</v>
          </cell>
        </row>
        <row r="72">
          <cell r="B72" t="str">
            <v>EXN_106</v>
          </cell>
          <cell r="T72" t="str">
            <v>(04/27/2026 cell huawei):-27/04/2026 : Besoin d'analyse BO RAN || No HW alarm observed, need a reset of BTS on site</v>
          </cell>
        </row>
        <row r="73">
          <cell r="B73" t="str">
            <v>EXN_106</v>
          </cell>
          <cell r="T73" t="str">
            <v>(04/27/2026 cell huawei):-27/04/2026 : Besoin d'analyse BO RAN || No HW alarm observed, need a reset of BTS on site</v>
          </cell>
        </row>
        <row r="74">
          <cell r="B74" t="str">
            <v>EXN_238</v>
          </cell>
          <cell r="T74" t="str">
            <v>(04/27/2026 cell huawei):-27/04/2026 : Besoin d'analyse BO RAN || No HW alarm observed, need a reset of BTS on site</v>
          </cell>
        </row>
        <row r="75">
          <cell r="B75" t="str">
            <v>EXN_238</v>
          </cell>
          <cell r="T75" t="str">
            <v>(04/27/2026 cell huawei):-27/04/2026 : Besoin d'analyse BO RAN || No HW alarm observed, need a reset of BTS on site</v>
          </cell>
        </row>
        <row r="76">
          <cell r="B76" t="str">
            <v>EXN_238</v>
          </cell>
          <cell r="T76" t="str">
            <v>(04/27/2026 cell huawei):-27/04/2026 : Besoin d'analyse BO RAN || No HW alarm observed, need a reset of BTS on site</v>
          </cell>
        </row>
        <row r="77">
          <cell r="B77" t="str">
            <v>EXN_238</v>
          </cell>
          <cell r="T77" t="str">
            <v>(04/27/2026 cell huawei):-27/04/2026 : Besoin d'analyse BO RAN || No HW alarm observed, need a reset of BTS on site</v>
          </cell>
        </row>
        <row r="78">
          <cell r="B78" t="str">
            <v>EXN_238</v>
          </cell>
          <cell r="T78" t="str">
            <v>(04/27/2026 cell huawei):-27/04/2026 : Besoin d'analyse BO RAN || No HW alarm observed, need a reset of BTS on site</v>
          </cell>
        </row>
        <row r="79">
          <cell r="B79" t="str">
            <v>EXN_238</v>
          </cell>
          <cell r="T79" t="str">
            <v>(04/27/2026 cell huawei):-27/04/2026 : Besoin d'analyse BO RAN || No HW alarm observed, need a reset of BTS on site</v>
          </cell>
        </row>
        <row r="80">
          <cell r="B80" t="str">
            <v>EXN_238</v>
          </cell>
          <cell r="T80" t="str">
            <v>(04/27/2026 cell huawei):-27/04/2026 : Besoin d'analyse BO RAN || No HW alarm observed, need a reset of BTS on site</v>
          </cell>
        </row>
        <row r="81">
          <cell r="B81" t="str">
            <v>EXN_238</v>
          </cell>
          <cell r="T81" t="str">
            <v>(04/27/2026 cell huawei):-27/04/2026 : Besoin d'analyse BO RAN || No HW alarm observed, need a reset of BTS on site</v>
          </cell>
        </row>
        <row r="82">
          <cell r="B82" t="str">
            <v>EXN_238</v>
          </cell>
          <cell r="T82" t="str">
            <v>(04/27/2026 cell huawei):-27/04/2026 : Besoin d'analyse BO RAN || No HW alarm observed, need a reset of BTS on site</v>
          </cell>
        </row>
        <row r="83">
          <cell r="B83" t="str">
            <v>EXN_238</v>
          </cell>
          <cell r="T83" t="str">
            <v>(04/27/2026 cell huawei):-27/04/2026 : Besoin d'analyse BO RAN || No HW alarm observed, need a reset of BTS on site</v>
          </cell>
        </row>
        <row r="84">
          <cell r="B84" t="str">
            <v>EXN_238</v>
          </cell>
          <cell r="T84" t="str">
            <v>(04/27/2026 cell huawei):-27/04/2026 : Besoin d'analyse BO RAN || No HW alarm observed, need a reset of BTS on site</v>
          </cell>
        </row>
        <row r="85">
          <cell r="B85" t="str">
            <v>EXN_238</v>
          </cell>
          <cell r="T85" t="str">
            <v>(04/27/2026 cell huawei):-27/04/2026 : Besoin d'analyse BO RAN || No HW alarm observed, need a reset of BTS on site</v>
          </cell>
        </row>
        <row r="86">
          <cell r="B86" t="str">
            <v>EXN_238</v>
          </cell>
          <cell r="T86" t="str">
            <v>(04/27/2026 cell huawei):-27/04/2026 : Besoin d'analyse BO RAN || No HW alarm observed, need a reset of BTS on site</v>
          </cell>
        </row>
        <row r="87">
          <cell r="B87" t="str">
            <v>EXN_238</v>
          </cell>
          <cell r="T87" t="str">
            <v>(04/27/2026 cell huawei):-27/04/2026 : Besoin d'analyse BO RAN || No HW alarm observed, need a reset of BTS on site</v>
          </cell>
        </row>
        <row r="88">
          <cell r="B88" t="str">
            <v>EXN_238</v>
          </cell>
          <cell r="T88" t="str">
            <v>(04/27/2026 cell huawei):-27/04/2026 : Besoin d'analyse BO RAN || No HW alarm observed, need a reset of BTS on site</v>
          </cell>
        </row>
        <row r="89">
          <cell r="B89" t="str">
            <v>EXN_238</v>
          </cell>
          <cell r="T89" t="str">
            <v>(04/27/2026 cell huawei):-27/04/2026 : Besoin d'analyse BO RAN || No HW alarm observed, need a reset of BTS on site</v>
          </cell>
        </row>
        <row r="90">
          <cell r="B90" t="str">
            <v>EXN_238</v>
          </cell>
          <cell r="T90" t="str">
            <v>(04/27/2026 cell huawei):-27/04/2026 : Besoin d'analyse BO RAN || No HW alarm observed, need a reset of BTS on site</v>
          </cell>
        </row>
        <row r="91">
          <cell r="B91" t="str">
            <v>EXN_238</v>
          </cell>
          <cell r="T91" t="str">
            <v>(04/27/2026 cell huawei):-27/04/2026 : Besoin d'analyse BO RAN || No HW alarm observed, need a reset of BTS on site</v>
          </cell>
        </row>
        <row r="92">
          <cell r="B92" t="str">
            <v>NRD_060</v>
          </cell>
          <cell r="T92"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93">
          <cell r="B93" t="str">
            <v>NRD_060</v>
          </cell>
          <cell r="T93"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94">
          <cell r="B94" t="str">
            <v>NRD_060</v>
          </cell>
          <cell r="T94"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95">
          <cell r="B95" t="str">
            <v>NRD_060</v>
          </cell>
          <cell r="T95"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96">
          <cell r="B96" t="str">
            <v>NRD_060</v>
          </cell>
          <cell r="T96"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97">
          <cell r="B97" t="str">
            <v>NRD_060</v>
          </cell>
          <cell r="T97"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98">
          <cell r="B98" t="str">
            <v>NRD_060</v>
          </cell>
          <cell r="T98"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99">
          <cell r="B99" t="str">
            <v>NRD_060</v>
          </cell>
          <cell r="T99"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00">
          <cell r="B100" t="str">
            <v>NRD_010</v>
          </cell>
          <cell r="T100" t="str">
            <v>(04/27/2026 cell huawei):-27/04/2026 : Besoin d'analyse BO RAN || Configured Capacity Limit Exceeding Licensed Limit</v>
          </cell>
        </row>
        <row r="101">
          <cell r="B101" t="str">
            <v>NRD_028</v>
          </cell>
          <cell r="T101" t="str">
            <v>(04/27/2026 cell huawei):-27/04/2026 : Besoin d'analyse BO RAN || Configured Capacity Limit Exceeding Licensed Limit</v>
          </cell>
        </row>
        <row r="102">
          <cell r="B102" t="str">
            <v>OST_111</v>
          </cell>
          <cell r="T102" t="str">
            <v>(04/27/2026 cell huawei):-27/04/2026 : Besoin d'analyse BO RAN || Configured Capacity Limit Exceeding Licensed Limit</v>
          </cell>
        </row>
        <row r="103">
          <cell r="B103" t="str">
            <v>OST_003</v>
          </cell>
          <cell r="T103" t="str">
            <v>(04/27/2026 cell huawei):-27/04/2026 : Besoin d'analyse BO RAN || Configured Capacity Limit Exceeding Licensed Limit</v>
          </cell>
        </row>
        <row r="104">
          <cell r="B104" t="str">
            <v>ADM_237</v>
          </cell>
          <cell r="T104" t="str">
            <v>(04/27/2026 cell huawei):-27/04/2026 : Besoin d'analyse BO RAN || Configured Capacity Limit Exceeding Licensed Limit</v>
          </cell>
        </row>
        <row r="105">
          <cell r="B105" t="str">
            <v>EXN_053</v>
          </cell>
          <cell r="T105" t="str">
            <v>(04/27/2026 cell huawei):-27/04/2026 : Besoin d'analyse BO RAN || Configured Capacity Limit Exceeding Licensed Limit</v>
          </cell>
        </row>
        <row r="106">
          <cell r="B106" t="str">
            <v>OST_063</v>
          </cell>
          <cell r="T106" t="str">
            <v>(04/27/2026 cell huawei):-27/04/2026 : Besoin d'analyse BO RAN || RRU 71 faulty : RF Unit DC Input Power Failure. Verifier l'alimentation de la RRU 71</v>
          </cell>
        </row>
        <row r="107">
          <cell r="B107" t="str">
            <v>NRD_060</v>
          </cell>
          <cell r="T107"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08">
          <cell r="B108" t="str">
            <v>NRD_060</v>
          </cell>
          <cell r="T108"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09">
          <cell r="B109" t="str">
            <v>NRD_060</v>
          </cell>
          <cell r="T109"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10">
          <cell r="B110" t="str">
            <v>NRD_060</v>
          </cell>
          <cell r="T110"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11">
          <cell r="B111" t="str">
            <v>NRD_060</v>
          </cell>
          <cell r="T111"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12">
          <cell r="B112" t="str">
            <v>NRD_060</v>
          </cell>
          <cell r="T112"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13">
          <cell r="B113" t="str">
            <v>OST_063</v>
          </cell>
          <cell r="T113" t="str">
            <v>(04/27/2026 cell huawei):-27/04/2026 : Besoin d'analyse BO RAN || RRU 71 faulty : RF Unit DC Input Power Failure. Verifier l'alimentation de la RRU 71</v>
          </cell>
        </row>
        <row r="114">
          <cell r="B114" t="str">
            <v>OST_063</v>
          </cell>
          <cell r="T114" t="str">
            <v>(04/27/2026 cell huawei):-27/04/2026 : Besoin d'analyse BO RAN || RRU 71 faulty : RF Unit DC Input Power Failure. Verifier l'alimentation de la RRU 71</v>
          </cell>
        </row>
        <row r="115">
          <cell r="B115" t="str">
            <v>OST_063</v>
          </cell>
          <cell r="T115" t="str">
            <v>(04/27/2026 cell huawei):-27/04/2026 : Besoin d'analyse BO RAN || RRU 71 faulty : RF Unit DC Input Power Failure. Verifier l'alimentation de la RRU 71</v>
          </cell>
        </row>
        <row r="116">
          <cell r="B116" t="str">
            <v>NRD_149</v>
          </cell>
          <cell r="T116" t="str">
            <v>(04/27/2026 cell huawei):-27/04/2026 : Besoin d'analyse BO RAN || UBBP in slot 5 : need a reset on site</v>
          </cell>
        </row>
        <row r="117">
          <cell r="B117" t="str">
            <v>NRD_149</v>
          </cell>
          <cell r="T117" t="str">
            <v>(04/27/2026 cell huawei):-27/04/2026 : Besoin d'analyse BO RAN || UBBP in slot 5 : need a reset on site</v>
          </cell>
        </row>
        <row r="118">
          <cell r="B118" t="str">
            <v>NRD_149</v>
          </cell>
          <cell r="T118" t="str">
            <v>(04/27/2026 cell huawei):-27/04/2026 : Besoin d'analyse BO RAN || UBBP in slot 5 : need a reset on site</v>
          </cell>
        </row>
        <row r="119">
          <cell r="B119" t="str">
            <v>NRD_149</v>
          </cell>
          <cell r="T119" t="str">
            <v>(04/27/2026 cell huawei):-27/04/2026 : Besoin d'analyse BO RAN || UBBP in slot 5 : need a reset on site</v>
          </cell>
        </row>
        <row r="120">
          <cell r="B120" t="str">
            <v>NRD_097</v>
          </cell>
          <cell r="T120" t="str">
            <v>(04/27/2026 cell huawei):-27/04/2026 : Besoin d'analyse BO RAN || UBBP in slot 5 : need a reset on site</v>
          </cell>
        </row>
        <row r="121">
          <cell r="B121" t="str">
            <v>NRD_097</v>
          </cell>
          <cell r="T121" t="str">
            <v>(04/27/2026 cell huawei):-27/04/2026 : Besoin d'analyse BO RAN || UBBP in slot 5 : need a reset on site</v>
          </cell>
        </row>
        <row r="122">
          <cell r="B122" t="str">
            <v>NRD_097</v>
          </cell>
          <cell r="T122" t="str">
            <v>(04/27/2026 cell huawei):-27/04/2026 : Besoin d'analyse BO RAN || UBBP in slot 5 : need a reset on site</v>
          </cell>
        </row>
        <row r="123">
          <cell r="B123" t="str">
            <v>NRD_097</v>
          </cell>
          <cell r="T123" t="str">
            <v>(04/27/2026 cell huawei):-27/04/2026 : Besoin d'analyse BO RAN || UBBP in slot 5 : need a reset on site</v>
          </cell>
        </row>
        <row r="124">
          <cell r="B124" t="str">
            <v>NRD_060</v>
          </cell>
          <cell r="T124"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25">
          <cell r="B125" t="str">
            <v>NRD_060</v>
          </cell>
          <cell r="T125"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26">
          <cell r="B126" t="str">
            <v>NRD_060</v>
          </cell>
          <cell r="T126"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27">
          <cell r="B127" t="str">
            <v>NRD_060</v>
          </cell>
          <cell r="T127"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28">
          <cell r="B128" t="str">
            <v>NRD_060</v>
          </cell>
          <cell r="T128"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29">
          <cell r="B129" t="str">
            <v>NRD_060</v>
          </cell>
          <cell r="T129"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0">
          <cell r="B130" t="str">
            <v>NRD_060</v>
          </cell>
          <cell r="T130"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1">
          <cell r="B131" t="str">
            <v>NRD_060</v>
          </cell>
          <cell r="T131"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2">
          <cell r="B132" t="str">
            <v>NRD_060</v>
          </cell>
          <cell r="T132"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3">
          <cell r="B133" t="str">
            <v>NRD_060</v>
          </cell>
          <cell r="T133"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4">
          <cell r="B134" t="str">
            <v>NRD_060</v>
          </cell>
          <cell r="T134"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5">
          <cell r="B135" t="str">
            <v>NRD_060</v>
          </cell>
          <cell r="T135"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6">
          <cell r="B136" t="str">
            <v>NRD_060</v>
          </cell>
          <cell r="T136"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7">
          <cell r="B137" t="str">
            <v>NRD_060</v>
          </cell>
          <cell r="T137"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8">
          <cell r="B138" t="str">
            <v>NRD_060</v>
          </cell>
          <cell r="T138"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9">
          <cell r="B139" t="str">
            <v>NRD_060</v>
          </cell>
          <cell r="T139"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40">
          <cell r="B140" t="str">
            <v>NRD_060</v>
          </cell>
          <cell r="T140"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41">
          <cell r="B141" t="str">
            <v>NRD_060</v>
          </cell>
          <cell r="T141"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42">
          <cell r="B142" t="str">
            <v>OST_063</v>
          </cell>
          <cell r="T142" t="str">
            <v>(04/27/2026 cell huawei):-27/04/2026 : Besoin d'analyse BO RAN || RRU 71 faulty : RF Unit DC Input Power Failure. Verifier l'alimentation de la RRU 71</v>
          </cell>
        </row>
        <row r="143">
          <cell r="B143" t="str">
            <v>ADM_236</v>
          </cell>
          <cell r="T143" t="str">
            <v>(04/27/2026 cell huawei):-27/04/2026 : Power instability || Mail sent to Camusat</v>
          </cell>
        </row>
        <row r="144">
          <cell r="B144" t="str">
            <v>ADM_236</v>
          </cell>
          <cell r="T144" t="str">
            <v>(04/27/2026 cell huawei):-27/04/2026 : Power instability || Mail sent to Camusat</v>
          </cell>
        </row>
        <row r="145">
          <cell r="B145" t="str">
            <v>ADM_236</v>
          </cell>
          <cell r="T145" t="str">
            <v>(04/27/2026 cell huawei):-27/04/2026 : Power instability || Mail sent to Camusat</v>
          </cell>
        </row>
        <row r="146">
          <cell r="B146" t="str">
            <v>ADM_236</v>
          </cell>
          <cell r="T146" t="str">
            <v>(04/27/2026 cell huawei):-27/04/2026 : Power instability || Mail sent to Camusat</v>
          </cell>
        </row>
        <row r="147">
          <cell r="B147" t="str">
            <v>ADM_236</v>
          </cell>
          <cell r="T147" t="str">
            <v>(04/27/2026 cell huawei):-27/04/2026 : Power instability || Mail sent to Camusat</v>
          </cell>
        </row>
        <row r="148">
          <cell r="B148" t="str">
            <v>ADM_236</v>
          </cell>
          <cell r="T148" t="str">
            <v>(04/27/2026 cell huawei):-27/04/2026 : Power instability || Mail sent to Camusat</v>
          </cell>
        </row>
        <row r="149">
          <cell r="B149" t="str">
            <v>NRD_060</v>
          </cell>
          <cell r="T149"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50">
          <cell r="B150" t="str">
            <v>NRD_060</v>
          </cell>
          <cell r="T150"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51">
          <cell r="B151" t="str">
            <v>NRD_060</v>
          </cell>
          <cell r="T151"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52">
          <cell r="B152" t="str">
            <v>NRD_060</v>
          </cell>
          <cell r="T152"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53">
          <cell r="B153" t="str">
            <v>NRD_060</v>
          </cell>
          <cell r="T153"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54">
          <cell r="B154" t="str">
            <v>NRD_060</v>
          </cell>
          <cell r="T154"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55">
          <cell r="B155" t="str">
            <v>NRD_060</v>
          </cell>
          <cell r="T155"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56">
          <cell r="B156" t="str">
            <v>NRD_060</v>
          </cell>
          <cell r="T156"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57">
          <cell r="B157" t="str">
            <v>NRD_060</v>
          </cell>
          <cell r="T157"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58">
          <cell r="B158" t="str">
            <v>OST_063</v>
          </cell>
          <cell r="T158" t="str">
            <v>(04/27/2026 cell huawei):-27/04/2026 : Besoin d'analyse BO RAN || RRU 71 faulty : RF Unit DC Input Power Failure. Verifier l'alimentation de la RRU 71</v>
          </cell>
        </row>
        <row r="159">
          <cell r="B159" t="str">
            <v>NRD_188</v>
          </cell>
          <cell r="T159" t="str">
            <v xml:space="preserve">(04/27/2026 cell huawei):-27/10/2025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v>
          </cell>
        </row>
      </sheetData>
      <sheetData sheetId="12">
        <row r="1">
          <cell r="B1" t="str">
            <v>Site code</v>
          </cell>
        </row>
        <row r="2">
          <cell r="B2" t="str">
            <v>NRD_149</v>
          </cell>
          <cell r="T2" t="str">
            <v>(04/27/2026 cell huawei):-27/04/2026 : Besoin d'analyse BO RAN || UBBP in slot 5 : need a reset on site</v>
          </cell>
        </row>
        <row r="3">
          <cell r="B3" t="str">
            <v>NRD_097</v>
          </cell>
          <cell r="T3" t="str">
            <v>(04/27/2026 cell huawei):-27/04/2026 : Besoin d'analyse BO RAN || UBBP in slot 5 : need a reset on site</v>
          </cell>
        </row>
        <row r="4">
          <cell r="B4" t="str">
            <v>EXN_230</v>
          </cell>
          <cell r="T4" t="str">
            <v>(04/27/2026 cell huawei):-27/04/2026 : Besoin d'analyse BO RAN || No HW alarm observed, need a reset of BTS on site</v>
          </cell>
        </row>
        <row r="5">
          <cell r="B5" t="str">
            <v>EXN_230</v>
          </cell>
          <cell r="T5" t="str">
            <v>(04/27/2026 cell huawei):-27/04/2026 : Besoin d'analyse BO RAN || No HW alarm observed, need a reset of BTS on site</v>
          </cell>
        </row>
        <row r="6">
          <cell r="B6" t="str">
            <v>OST_063</v>
          </cell>
          <cell r="T6" t="str">
            <v>(04/27/2026 cell huawei):-27/04/2026 : Besoin d'analyse BO RAN || RRU 71 faulty : RF Unit DC Input Power Failure. Verifier l'alimentation de la RRU 71</v>
          </cell>
        </row>
        <row r="7">
          <cell r="B7" t="str">
            <v>OST_063</v>
          </cell>
          <cell r="T7" t="str">
            <v>(04/27/2026 cell huawei):-27/04/2026 : Besoin d'analyse BO RAN || RRU 71 faulty : RF Unit DC Input Power Failure. Verifier l'alimentation de la RRU 71</v>
          </cell>
        </row>
        <row r="8">
          <cell r="B8" t="str">
            <v>SUO_173</v>
          </cell>
          <cell r="T8"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9">
          <cell r="B9" t="str">
            <v>SUO_173</v>
          </cell>
          <cell r="T9"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0">
          <cell r="B10" t="str">
            <v>SUO_173</v>
          </cell>
          <cell r="T10"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1">
          <cell r="B11" t="str">
            <v>SUO_173</v>
          </cell>
          <cell r="T11"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2">
          <cell r="B12" t="str">
            <v>SUO_173</v>
          </cell>
          <cell r="T12"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3">
          <cell r="B13" t="str">
            <v>SUO_173</v>
          </cell>
          <cell r="T13"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4">
          <cell r="B14" t="str">
            <v>SUO_173</v>
          </cell>
          <cell r="T14"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5">
          <cell r="B15" t="str">
            <v>SUO_173</v>
          </cell>
          <cell r="T15"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6">
          <cell r="B16" t="str">
            <v>SUO_173</v>
          </cell>
          <cell r="T16" t="str">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7">
          <cell r="B17" t="str">
            <v>EXN_455</v>
          </cell>
          <cell r="T17" t="str">
            <v>(04/27/2026 cell huawei):-27/04/2026 : Besoin d'analyse BO RAN || No HW alarm observed, need a reset of BTS on site || Check License capacity requested by HW Project</v>
          </cell>
        </row>
        <row r="18">
          <cell r="B18" t="str">
            <v>EXN_455</v>
          </cell>
          <cell r="T18" t="str">
            <v>(04/27/2026 cell huawei):-27/04/2026 : Besoin d'analyse BO RAN || No HW alarm observed, need a reset of BTS on site || Check License capacity requested by HW Project</v>
          </cell>
        </row>
        <row r="19">
          <cell r="B19" t="str">
            <v>EXN_455</v>
          </cell>
          <cell r="T19" t="str">
            <v>(04/27/2026 cell huawei):-27/04/2026 : Besoin d'analyse BO RAN || No HW alarm observed, need a reset of BTS on site || Check License capacity requested by HW Project</v>
          </cell>
        </row>
        <row r="20">
          <cell r="B20" t="str">
            <v>EXN_258</v>
          </cell>
          <cell r="T20" t="str">
            <v>(04/27/2026 cell huawei):-27/04/2026 : Besoin d'analyse BO RAN || No HW alarm observed, need a reset of BTS on site || HW Projet should renew License</v>
          </cell>
        </row>
        <row r="21">
          <cell r="B21" t="str">
            <v>EXN_258</v>
          </cell>
          <cell r="T21" t="str">
            <v>(04/27/2026 cell huawei):-27/04/2026 : Besoin d'analyse BO RAN || No HW alarm observed, need a reset of BTS on site || HW Projet should renew License</v>
          </cell>
        </row>
        <row r="22">
          <cell r="B22" t="str">
            <v>EXN_258</v>
          </cell>
          <cell r="T22" t="str">
            <v>(04/27/2026 cell huawei):-27/04/2026 : Besoin d'analyse BO RAN || No HW alarm observed, need a reset of BTS on site || HW Projet should renew License</v>
          </cell>
        </row>
        <row r="23">
          <cell r="B23" t="str">
            <v>EXN_258</v>
          </cell>
          <cell r="T23" t="str">
            <v>(04/27/2026 cell huawei):-27/04/2026 : Besoin d'analyse BO RAN || No HW alarm observed, need a reset of BTS on site || HW Projet should renew License</v>
          </cell>
        </row>
        <row r="24">
          <cell r="B24" t="str">
            <v>EXN_258</v>
          </cell>
          <cell r="T24" t="str">
            <v>(04/27/2026 cell huawei):-27/04/2026 : Besoin d'analyse BO RAN || No HW alarm observed, need a reset of BTS on site || HW Projet should renew License</v>
          </cell>
        </row>
        <row r="25">
          <cell r="B25" t="str">
            <v>EXN_258</v>
          </cell>
          <cell r="T25" t="str">
            <v>(04/27/2026 cell huawei):-27/04/2026 : Besoin d'analyse BO RAN || No HW alarm observed, need a reset of BTS on site || HW Projet should renew License</v>
          </cell>
        </row>
        <row r="26">
          <cell r="B26" t="str">
            <v>EXN_258</v>
          </cell>
          <cell r="T26" t="str">
            <v>(04/27/2026 cell huawei):-27/04/2026 : Besoin d'analyse BO RAN || No HW alarm observed, need a reset of BTS on site || HW Projet should renew License</v>
          </cell>
        </row>
        <row r="27">
          <cell r="B27" t="str">
            <v>EXN_258</v>
          </cell>
          <cell r="T27" t="str">
            <v>(04/27/2026 cell huawei):-27/04/2026 : Besoin d'analyse BO RAN || No HW alarm observed, need a reset of BTS on site || HW Projet should renew License</v>
          </cell>
        </row>
        <row r="28">
          <cell r="B28" t="str">
            <v>EXN_258</v>
          </cell>
          <cell r="T28" t="str">
            <v>(04/27/2026 cell huawei):-27/04/2026 : Besoin d'analyse BO RAN || No HW alarm observed, need a reset of BTS on site || HW Projet should renew License</v>
          </cell>
        </row>
        <row r="29">
          <cell r="B29" t="str">
            <v>EXN_258</v>
          </cell>
          <cell r="T29" t="str">
            <v>(04/27/2026 cell huawei):-27/04/2026 : Besoin d'analyse BO RAN || No HW alarm observed, need a reset of BTS on site || HW Projet should renew License</v>
          </cell>
        </row>
        <row r="30">
          <cell r="B30" t="str">
            <v>EXN_258</v>
          </cell>
          <cell r="T30" t="str">
            <v>(04/27/2026 cell huawei):-27/04/2026 : Besoin d'analyse BO RAN || No HW alarm observed, need a reset of BTS on site || HW Projet should renew License</v>
          </cell>
        </row>
        <row r="31">
          <cell r="B31" t="str">
            <v>EXN_032</v>
          </cell>
          <cell r="T31" t="str">
            <v>(04/27/2026 cell huawei):-27/04/2026 : Besoin d'analyse BO RAN || No HW alarm observed, need a reset of BTS on site || HW Projet should renew License</v>
          </cell>
        </row>
        <row r="32">
          <cell r="B32" t="str">
            <v>EXN_032</v>
          </cell>
          <cell r="T32" t="str">
            <v>(04/27/2026 cell huawei):-27/04/2026 : Besoin d'analyse BO RAN || No HW alarm observed, need a reset of BTS on site || HW Projet should renew License</v>
          </cell>
        </row>
        <row r="33">
          <cell r="B33" t="str">
            <v>EXN_258</v>
          </cell>
          <cell r="T33" t="str">
            <v>(04/27/2026 cell huawei):-27/04/2026 : Besoin d'analyse BO RAN || No HW alarm observed, need a reset of BTS on site || HW Projet should renew License</v>
          </cell>
        </row>
        <row r="34">
          <cell r="B34" t="str">
            <v>EXN_032</v>
          </cell>
          <cell r="T34" t="str">
            <v>(04/27/2026 cell huawei):-27/04/2026 : Besoin d'analyse BO RAN || No HW alarm observed, need a reset of BTS on site || HW Projet should renew License</v>
          </cell>
        </row>
        <row r="35">
          <cell r="B35" t="str">
            <v>EXN_032</v>
          </cell>
          <cell r="T35" t="str">
            <v>(04/27/2026 cell huawei):-27/04/2026 : Besoin d'analyse BO RAN || No HW alarm observed, need a reset of BTS on site || HW Projet should renew License</v>
          </cell>
        </row>
        <row r="36">
          <cell r="B36" t="str">
            <v>EXN_258</v>
          </cell>
          <cell r="T36" t="str">
            <v>(04/27/2026 cell huawei):-27/04/2026 : Besoin d'analyse BO RAN || No HW alarm observed, need a reset of BTS on site || HW Projet should renew License</v>
          </cell>
        </row>
        <row r="37">
          <cell r="B37" t="str">
            <v>EXN_032</v>
          </cell>
          <cell r="T37" t="str">
            <v>(04/27/2026 cell huawei):-27/04/2026 : Besoin d'analyse BO RAN || No HW alarm observed, need a reset of BTS on site || HW Projet should renew License</v>
          </cell>
        </row>
        <row r="38">
          <cell r="B38" t="str">
            <v>EXN_032</v>
          </cell>
          <cell r="T38" t="str">
            <v>(04/27/2026 cell huawei):-27/04/2026 : Besoin d'analyse BO RAN || No HW alarm observed, need a reset of BTS on site || HW Projet should renew License</v>
          </cell>
        </row>
        <row r="39">
          <cell r="B39" t="str">
            <v>EXN_032</v>
          </cell>
          <cell r="T39" t="str">
            <v>(04/27/2026 cell huawei):-27/04/2026 : Besoin d'analyse BO RAN || No HW alarm observed, need a reset of BTS on site || HW Projet should renew License</v>
          </cell>
        </row>
        <row r="40">
          <cell r="B40" t="str">
            <v>EXN_258</v>
          </cell>
          <cell r="T40" t="str">
            <v>(04/27/2026 cell huawei):-27/04/2026 : Besoin d'analyse BO RAN || No HW alarm observed, need a reset of BTS on site || HW Projet should renew License</v>
          </cell>
        </row>
        <row r="41">
          <cell r="B41" t="str">
            <v>EXN_032</v>
          </cell>
          <cell r="T41" t="str">
            <v>(04/27/2026 cell huawei):-27/04/2026 : Besoin d'analyse BO RAN || No HW alarm observed, need a reset of BTS on site || HW Projet should renew License</v>
          </cell>
        </row>
        <row r="42">
          <cell r="B42" t="str">
            <v>EXN_032</v>
          </cell>
          <cell r="T42" t="str">
            <v>(04/27/2026 cell huawei):-27/04/2026 : Besoin d'analyse BO RAN || No HW alarm observed, need a reset of BTS on site || HW Projet should renew License</v>
          </cell>
        </row>
        <row r="43">
          <cell r="B43" t="str">
            <v>EXN_258</v>
          </cell>
          <cell r="T43" t="str">
            <v>(04/27/2026 cell huawei):-27/04/2026 : Besoin d'analyse BO RAN || No HW alarm observed, need a reset of BTS on site || HW Projet should renew License</v>
          </cell>
        </row>
        <row r="44">
          <cell r="B44" t="str">
            <v>EXN_258</v>
          </cell>
          <cell r="T44" t="str">
            <v>(04/27/2026 cell huawei):-27/04/2026 : Besoin d'analyse BO RAN || No HW alarm observed, need a reset of BTS on site || HW Projet should renew License</v>
          </cell>
        </row>
        <row r="45">
          <cell r="B45" t="str">
            <v>EXN_032</v>
          </cell>
          <cell r="T45" t="str">
            <v>(04/27/2026 cell huawei):-27/04/2026 : Besoin d'analyse BO RAN || No HW alarm observed, need a reset of BTS on site || HW Projet should renew License</v>
          </cell>
        </row>
        <row r="46">
          <cell r="B46" t="str">
            <v>EXN_258</v>
          </cell>
          <cell r="T46" t="str">
            <v>(04/27/2026 cell huawei):-27/04/2026 : Besoin d'analyse BO RAN || No HW alarm observed, need a reset of BTS on site || HW Projet should renew License</v>
          </cell>
        </row>
        <row r="47">
          <cell r="B47" t="str">
            <v>EXN_258</v>
          </cell>
          <cell r="T47" t="str">
            <v>(04/27/2026 cell huawei):-27/04/2026 : Besoin d'analyse BO RAN || No HW alarm observed, need a reset of BTS on site || HW Projet should renew License</v>
          </cell>
        </row>
        <row r="48">
          <cell r="B48" t="str">
            <v>EXN_106</v>
          </cell>
          <cell r="T48" t="str">
            <v>(04/27/2026 cell huawei):-27/04/2026 : Besoin d'analyse BO RAN || No HW alarm observed, need a reset of BTS on site || HW Projet should renew License</v>
          </cell>
        </row>
        <row r="49">
          <cell r="B49" t="str">
            <v>EXN_106</v>
          </cell>
          <cell r="T49" t="str">
            <v>(04/27/2026 cell huawei):-27/04/2026 : Besoin d'analyse BO RAN || No HW alarm observed, need a reset of BTS on site || HW Projet should renew License</v>
          </cell>
        </row>
        <row r="50">
          <cell r="B50" t="str">
            <v>EXN_106</v>
          </cell>
          <cell r="T50" t="str">
            <v>(04/27/2026 cell huawei):-27/04/2026 : Besoin d'analyse BO RAN || No HW alarm observed, need a reset of BTS on site || HW Projet should renew License</v>
          </cell>
        </row>
        <row r="51">
          <cell r="B51" t="str">
            <v>EXN_106</v>
          </cell>
          <cell r="T51" t="str">
            <v>(04/27/2026 cell huawei):-27/04/2026 : Besoin d'analyse BO RAN || No HW alarm observed, need a reset of BTS on site || HW Projet should renew License</v>
          </cell>
        </row>
        <row r="52">
          <cell r="B52" t="str">
            <v>EXN_106</v>
          </cell>
          <cell r="T52" t="str">
            <v>(04/27/2026 cell huawei):-27/04/2026 : Besoin d'analyse BO RAN || No HW alarm observed, need a reset of BTS on site || HW Projet should renew License</v>
          </cell>
        </row>
        <row r="53">
          <cell r="B53" t="str">
            <v>EXN_106</v>
          </cell>
          <cell r="T53" t="str">
            <v>(04/27/2026 cell huawei):-27/04/2026 : Besoin d'analyse BO RAN || No HW alarm observed, need a reset of BTS on site || HW Projet should renew License</v>
          </cell>
        </row>
        <row r="54">
          <cell r="B54" t="str">
            <v>EXN_106</v>
          </cell>
          <cell r="T54" t="str">
            <v>(04/27/2026 cell huawei):-27/04/2026 : Besoin d'analyse BO RAN || No HW alarm observed, need a reset of BTS on site || HW Projet should renew License</v>
          </cell>
        </row>
        <row r="55">
          <cell r="B55" t="str">
            <v>EXN_106</v>
          </cell>
          <cell r="T55" t="str">
            <v>(04/27/2026 cell huawei):-27/04/2026 : Besoin d'analyse BO RAN || No HW alarm observed, need a reset of BTS on site || HW Projet should renew License</v>
          </cell>
        </row>
        <row r="56">
          <cell r="B56" t="str">
            <v>EXN_106</v>
          </cell>
          <cell r="T56" t="str">
            <v>(04/27/2026 cell huawei):-27/04/2026 : Besoin d'analyse BO RAN || No HW alarm observed, need a reset of BTS on site || HW Projet should renew License</v>
          </cell>
        </row>
        <row r="57">
          <cell r="B57" t="str">
            <v>EXN_106</v>
          </cell>
          <cell r="T57" t="str">
            <v>(04/27/2026 cell huawei):-27/04/2026 : Besoin d'analyse BO RAN || No HW alarm observed, need a reset of BTS on site || HW Projet should renew License</v>
          </cell>
        </row>
        <row r="58">
          <cell r="B58" t="str">
            <v>EXN_032</v>
          </cell>
          <cell r="T58" t="str">
            <v>(04/27/2026 cell huawei):-27/04/2026 : Besoin d'analyse BO RAN || No HW alarm observed, need a reset of BTS on site || HW Projet should renew License</v>
          </cell>
        </row>
        <row r="59">
          <cell r="B59" t="str">
            <v>EXN_032</v>
          </cell>
          <cell r="T59" t="str">
            <v>(04/27/2026 cell huawei):-27/04/2026 : Besoin d'analyse BO RAN || No HW alarm observed, need a reset of BTS on site || HW Projet should renew License</v>
          </cell>
        </row>
        <row r="60">
          <cell r="B60" t="str">
            <v>EXN_032</v>
          </cell>
          <cell r="T60" t="str">
            <v>(04/27/2026 cell huawei):-27/04/2026 : Besoin d'analyse BO RAN || No HW alarm observed, need a reset of BTS on site || HW Projet should renew License</v>
          </cell>
        </row>
        <row r="61">
          <cell r="B61" t="str">
            <v>EXN_032</v>
          </cell>
          <cell r="T61" t="str">
            <v>(04/27/2026 cell huawei):-27/04/2026 : Besoin d'analyse BO RAN || No HW alarm observed, need a reset of BTS on site || HW Projet should renew License</v>
          </cell>
        </row>
        <row r="62">
          <cell r="B62" t="str">
            <v>EXN_032</v>
          </cell>
          <cell r="T62" t="str">
            <v>(04/27/2026 cell huawei):-27/04/2026 : Besoin d'analyse BO RAN || No HW alarm observed, need a reset of BTS on site || HW Projet should renew License</v>
          </cell>
        </row>
        <row r="63">
          <cell r="B63" t="str">
            <v>EXN_032</v>
          </cell>
          <cell r="T63" t="str">
            <v>(04/27/2026 cell huawei):-27/04/2026 : Besoin d'analyse BO RAN || No HW alarm observed, need a reset of BTS on site || HW Projet should renew License</v>
          </cell>
        </row>
        <row r="64">
          <cell r="B64" t="str">
            <v>EXN_032</v>
          </cell>
          <cell r="T64" t="str">
            <v>(04/27/2026 cell huawei):-27/04/2026 : Besoin d'analyse BO RAN || No HW alarm observed, need a reset of BTS on site || HW Projet should renew License</v>
          </cell>
        </row>
        <row r="65">
          <cell r="B65" t="str">
            <v>EXN_032</v>
          </cell>
          <cell r="T65" t="str">
            <v>(04/27/2026 cell huawei):-27/04/2026 : Besoin d'analyse BO RAN || No HW alarm observed, need a reset of BTS on site || HW Projet should renew License</v>
          </cell>
        </row>
        <row r="66">
          <cell r="B66" t="str">
            <v>EXN_106</v>
          </cell>
          <cell r="T66" t="str">
            <v>(04/27/2026 cell huawei):-27/04/2026 : Besoin d'analyse BO RAN || No HW alarm observed, need a reset of BTS on site || HW Projet should renew License</v>
          </cell>
        </row>
        <row r="67">
          <cell r="B67" t="str">
            <v>EXN_106</v>
          </cell>
          <cell r="T67" t="str">
            <v>(04/27/2026 cell huawei):-27/04/2026 : Besoin d'analyse BO RAN || No HW alarm observed, need a reset of BTS on site || HW Projet should renew License</v>
          </cell>
        </row>
        <row r="68">
          <cell r="B68" t="str">
            <v>EXN_106</v>
          </cell>
          <cell r="T68" t="str">
            <v>(04/27/2026 cell huawei):-27/04/2026 : Besoin d'analyse BO RAN || No HW alarm observed, need a reset of BTS on site || HW Projet should renew License</v>
          </cell>
        </row>
        <row r="69">
          <cell r="B69" t="str">
            <v>EXN_106</v>
          </cell>
          <cell r="T69" t="str">
            <v>(04/27/2026 cell huawei):-27/04/2026 : Besoin d'analyse BO RAN || No HW alarm observed, need a reset of BTS on site || HW Projet should renew License</v>
          </cell>
        </row>
        <row r="70">
          <cell r="B70" t="str">
            <v>EXN_106</v>
          </cell>
          <cell r="T70" t="str">
            <v>(04/27/2026 cell huawei):-27/04/2026 : Besoin d'analyse BO RAN || No HW alarm observed, need a reset of BTS on site || HW Projet should renew License</v>
          </cell>
        </row>
        <row r="71">
          <cell r="B71" t="str">
            <v>EXN_106</v>
          </cell>
          <cell r="T71" t="str">
            <v>(04/27/2026 cell huawei):-27/04/2026 : Besoin d'analyse BO RAN || No HW alarm observed, need a reset of BTS on site || HW Projet should renew License</v>
          </cell>
        </row>
        <row r="72">
          <cell r="B72" t="str">
            <v>EXN_106</v>
          </cell>
          <cell r="T72" t="str">
            <v>(04/27/2026 cell huawei):-27/04/2026 : Besoin d'analyse BO RAN || No HW alarm observed, need a reset of BTS on site || HW Projet should renew License</v>
          </cell>
        </row>
        <row r="73">
          <cell r="B73" t="str">
            <v>EXN_106</v>
          </cell>
          <cell r="T73" t="str">
            <v>(04/27/2026 cell huawei):-27/04/2026 : Besoin d'analyse BO RAN || No HW alarm observed, need a reset of BTS on site || HW Projet should renew License</v>
          </cell>
        </row>
        <row r="74">
          <cell r="B74" t="str">
            <v>EXN_238</v>
          </cell>
          <cell r="T74" t="str">
            <v>(04/27/2026 cell huawei):-27/04/2026 : Besoin d'analyse BO RAN || No HW alarm observed, need a reset of BTS on site || HW Projet should renew License</v>
          </cell>
        </row>
        <row r="75">
          <cell r="B75" t="str">
            <v>EXN_238</v>
          </cell>
          <cell r="T75" t="str">
            <v>(04/27/2026 cell huawei):-27/04/2026 : Besoin d'analyse BO RAN || No HW alarm observed, need a reset of BTS on site || HW Projet should renew License</v>
          </cell>
        </row>
        <row r="76">
          <cell r="B76" t="str">
            <v>EXN_238</v>
          </cell>
          <cell r="T76" t="str">
            <v>(04/27/2026 cell huawei):-27/04/2026 : Besoin d'analyse BO RAN || No HW alarm observed, need a reset of BTS on site || HW Projet should renew License</v>
          </cell>
        </row>
        <row r="77">
          <cell r="B77" t="str">
            <v>EXN_238</v>
          </cell>
          <cell r="T77" t="str">
            <v>(04/27/2026 cell huawei):-27/04/2026 : Besoin d'analyse BO RAN || No HW alarm observed, need a reset of BTS on site || HW Projet should renew License</v>
          </cell>
        </row>
        <row r="78">
          <cell r="B78" t="str">
            <v>EXN_238</v>
          </cell>
          <cell r="T78" t="str">
            <v>(04/27/2026 cell huawei):-27/04/2026 : Besoin d'analyse BO RAN || No HW alarm observed, need a reset of BTS on site || HW Projet should renew License</v>
          </cell>
        </row>
        <row r="79">
          <cell r="B79" t="str">
            <v>EXN_238</v>
          </cell>
          <cell r="T79" t="str">
            <v>(04/27/2026 cell huawei):-27/04/2026 : Besoin d'analyse BO RAN || No HW alarm observed, need a reset of BTS on site || HW Projet should renew License</v>
          </cell>
        </row>
        <row r="80">
          <cell r="B80" t="str">
            <v>EXN_238</v>
          </cell>
          <cell r="T80" t="str">
            <v>(04/27/2026 cell huawei):-27/04/2026 : Besoin d'analyse BO RAN || No HW alarm observed, need a reset of BTS on site || HW Projet should renew License</v>
          </cell>
        </row>
        <row r="81">
          <cell r="B81" t="str">
            <v>EXN_238</v>
          </cell>
          <cell r="T81" t="str">
            <v>(04/27/2026 cell huawei):-27/04/2026 : Besoin d'analyse BO RAN || No HW alarm observed, need a reset of BTS on site || HW Projet should renew License</v>
          </cell>
        </row>
        <row r="82">
          <cell r="B82" t="str">
            <v>EXN_238</v>
          </cell>
          <cell r="T82" t="str">
            <v>(04/27/2026 cell huawei):-27/04/2026 : Besoin d'analyse BO RAN || No HW alarm observed, need a reset of BTS on site || HW Projet should renew License</v>
          </cell>
        </row>
        <row r="83">
          <cell r="B83" t="str">
            <v>EXN_238</v>
          </cell>
          <cell r="T83" t="str">
            <v>(04/27/2026 cell huawei):-27/04/2026 : Besoin d'analyse BO RAN || No HW alarm observed, need a reset of BTS on site || HW Projet should renew License</v>
          </cell>
        </row>
        <row r="84">
          <cell r="B84" t="str">
            <v>EXN_238</v>
          </cell>
          <cell r="T84" t="str">
            <v>(04/27/2026 cell huawei):-27/04/2026 : Besoin d'analyse BO RAN || No HW alarm observed, need a reset of BTS on site || HW Projet should renew License</v>
          </cell>
        </row>
        <row r="85">
          <cell r="B85" t="str">
            <v>EXN_238</v>
          </cell>
          <cell r="T85" t="str">
            <v>(04/27/2026 cell huawei):-27/04/2026 : Besoin d'analyse BO RAN || No HW alarm observed, need a reset of BTS on site || HW Projet should renew License</v>
          </cell>
        </row>
        <row r="86">
          <cell r="B86" t="str">
            <v>EXN_238</v>
          </cell>
          <cell r="T86" t="str">
            <v>(04/27/2026 cell huawei):-27/04/2026 : Besoin d'analyse BO RAN || No HW alarm observed, need a reset of BTS on site || HW Projet should renew License</v>
          </cell>
        </row>
        <row r="87">
          <cell r="B87" t="str">
            <v>EXN_238</v>
          </cell>
          <cell r="T87" t="str">
            <v>(04/27/2026 cell huawei):-27/04/2026 : Besoin d'analyse BO RAN || No HW alarm observed, need a reset of BTS on site || HW Projet should renew License</v>
          </cell>
        </row>
        <row r="88">
          <cell r="B88" t="str">
            <v>EXN_238</v>
          </cell>
          <cell r="T88" t="str">
            <v>(04/27/2026 cell huawei):-27/04/2026 : Besoin d'analyse BO RAN || No HW alarm observed, need a reset of BTS on site || HW Projet should renew License</v>
          </cell>
        </row>
        <row r="89">
          <cell r="B89" t="str">
            <v>EXN_238</v>
          </cell>
          <cell r="T89" t="str">
            <v>(04/27/2026 cell huawei):-27/04/2026 : Besoin d'analyse BO RAN || No HW alarm observed, need a reset of BTS on site || HW Projet should renew License</v>
          </cell>
        </row>
        <row r="90">
          <cell r="B90" t="str">
            <v>EXN_238</v>
          </cell>
          <cell r="T90" t="str">
            <v>(04/27/2026 cell huawei):-27/04/2026 : Besoin d'analyse BO RAN || No HW alarm observed, need a reset of BTS on site || HW Projet should renew License</v>
          </cell>
        </row>
        <row r="91">
          <cell r="B91" t="str">
            <v>EXN_238</v>
          </cell>
          <cell r="T91" t="str">
            <v>(04/27/2026 cell huawei):-27/04/2026 : Besoin d'analyse BO RAN || No HW alarm observed, need a reset of BTS on site || HW Projet should renew License</v>
          </cell>
        </row>
        <row r="92">
          <cell r="B92" t="str">
            <v>EXN_233</v>
          </cell>
          <cell r="T92" t="str">
            <v>(04/27/2026 cell huawei):-27/04/2026 : Power instability || Mail sent to Camusat</v>
          </cell>
        </row>
        <row r="93">
          <cell r="B93" t="str">
            <v>EXN_233</v>
          </cell>
          <cell r="T93" t="str">
            <v>(04/27/2026 cell huawei):-27/04/2026 : Power instability || Mail sent to Camusat</v>
          </cell>
        </row>
        <row r="94">
          <cell r="B94" t="str">
            <v>EXN_233</v>
          </cell>
          <cell r="T94" t="str">
            <v>(04/27/2026 cell huawei):-27/04/2026 : Power instability || Mail sent to Camusat</v>
          </cell>
        </row>
        <row r="95">
          <cell r="B95" t="str">
            <v>EXN_233</v>
          </cell>
          <cell r="T95" t="str">
            <v>(04/27/2026 cell huawei):-27/04/2026 : Power instability || Mail sent to Camusat</v>
          </cell>
        </row>
        <row r="96">
          <cell r="B96" t="str">
            <v>EXN_233</v>
          </cell>
          <cell r="T96" t="str">
            <v>(04/27/2026 cell huawei):-27/04/2026 : Power instability || Mail sent to Camusat</v>
          </cell>
        </row>
        <row r="97">
          <cell r="B97" t="str">
            <v>EXN_233</v>
          </cell>
          <cell r="T97" t="str">
            <v>(04/27/2026 cell huawei):-27/04/2026 : Power instability || Mail sent to Camusat</v>
          </cell>
        </row>
        <row r="98">
          <cell r="B98" t="str">
            <v>NRD_060</v>
          </cell>
          <cell r="T98"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99">
          <cell r="B99" t="str">
            <v>NRD_060</v>
          </cell>
          <cell r="T99"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00">
          <cell r="B100" t="str">
            <v>NRD_010</v>
          </cell>
          <cell r="T100" t="str">
            <v>(04/27/2026 cell huawei):-27/04/2026 : Besoin d'analyse BO RAN || Configured Capacity Limit Exceeding Licensed Limit</v>
          </cell>
        </row>
        <row r="101">
          <cell r="B101" t="str">
            <v>NRD_028</v>
          </cell>
          <cell r="T101" t="str">
            <v>(04/27/2026 cell huawei):-27/04/2026 : Besoin d'analyse BO RAN || Configured Capacity Limit Exceeding Licensed Limit</v>
          </cell>
        </row>
        <row r="102">
          <cell r="B102" t="str">
            <v>OST_111</v>
          </cell>
          <cell r="T102" t="str">
            <v>(04/27/2026 cell huawei):-27/04/2026 : Besoin d'analyse BO RAN || Configured Capacity Limit Exceeding Licensed Limit</v>
          </cell>
        </row>
        <row r="103">
          <cell r="B103" t="str">
            <v>OST_003</v>
          </cell>
          <cell r="T103" t="str">
            <v>(04/27/2026 cell huawei):-27/04/2026 : Besoin d'analyse BO RAN || Configured Capacity Limit Exceeding Licensed Limit</v>
          </cell>
        </row>
        <row r="104">
          <cell r="B104" t="str">
            <v>ADM_237</v>
          </cell>
          <cell r="T104" t="str">
            <v>(04/27/2026 cell huawei):-27/04/2026 : Besoin d'analyse BO RAN || Configured Capacity Limit Exceeding Licensed Limit</v>
          </cell>
        </row>
        <row r="105">
          <cell r="B105" t="str">
            <v>EXN_053</v>
          </cell>
          <cell r="T105" t="str">
            <v>(04/27/2026 cell huawei):-27/04/2026 : Besoin d'analyse BO RAN || Configured Capacity Limit Exceeding Licensed Limit</v>
          </cell>
        </row>
        <row r="106">
          <cell r="B106" t="str">
            <v>OST_063</v>
          </cell>
          <cell r="T106" t="str">
            <v>(04/27/2026 cell huawei):-27/04/2026 : Besoin d'analyse BO RAN || RRU 71 faulty : RF Unit DC Input Power Failure. Verifier l'alimentation de la RRU 71</v>
          </cell>
        </row>
        <row r="107">
          <cell r="B107" t="str">
            <v>NRD_060</v>
          </cell>
          <cell r="T107"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08">
          <cell r="B108" t="str">
            <v>NRD_060</v>
          </cell>
          <cell r="T108"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09">
          <cell r="B109" t="str">
            <v>EXN_233</v>
          </cell>
          <cell r="T109" t="str">
            <v>(04/27/2026 cell huawei):-27/04/2026 : Power instability || Mail sent to Camusat</v>
          </cell>
        </row>
        <row r="110">
          <cell r="B110" t="str">
            <v>EXN_233</v>
          </cell>
          <cell r="T110" t="str">
            <v>(04/27/2026 cell huawei):-27/04/2026 : Power instability || Mail sent to Camusat</v>
          </cell>
        </row>
        <row r="111">
          <cell r="B111" t="str">
            <v>EXN_233</v>
          </cell>
          <cell r="T111" t="str">
            <v>(04/27/2026 cell huawei):-27/04/2026 : Power instability || Mail sent to Camusat</v>
          </cell>
        </row>
        <row r="112">
          <cell r="B112" t="str">
            <v>EXN_233</v>
          </cell>
          <cell r="T112" t="str">
            <v>(04/27/2026 cell huawei):-27/04/2026 : Power instability || Mail sent to Camusat</v>
          </cell>
        </row>
        <row r="113">
          <cell r="B113" t="str">
            <v>EXN_233</v>
          </cell>
          <cell r="T113" t="str">
            <v>(04/27/2026 cell huawei):-27/04/2026 : Power instability || Mail sent to Camusat</v>
          </cell>
        </row>
        <row r="114">
          <cell r="B114" t="str">
            <v>NRD_060</v>
          </cell>
          <cell r="T114"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15">
          <cell r="B115" t="str">
            <v>NRD_060</v>
          </cell>
          <cell r="T115"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16">
          <cell r="B116" t="str">
            <v>NRD_060</v>
          </cell>
          <cell r="T116"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17">
          <cell r="B117" t="str">
            <v>NRD_060</v>
          </cell>
          <cell r="T117"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18">
          <cell r="B118" t="str">
            <v>OST_063</v>
          </cell>
          <cell r="T118" t="str">
            <v>(04/27/2026 cell huawei):-27/04/2026 : Besoin d'analyse BO RAN || RRU 71 faulty : RF Unit DC Input Power Failure. Verifier l'alimentation de la RRU 71</v>
          </cell>
        </row>
        <row r="119">
          <cell r="B119" t="str">
            <v>OST_063</v>
          </cell>
          <cell r="T119" t="str">
            <v>(04/27/2026 cell huawei):-27/04/2026 : Besoin d'analyse BO RAN || RRU 71 faulty : RF Unit DC Input Power Failure. Verifier l'alimentation de la RRU 71</v>
          </cell>
        </row>
        <row r="120">
          <cell r="B120" t="str">
            <v>OST_063</v>
          </cell>
          <cell r="T120" t="str">
            <v>(04/27/2026 cell huawei):-27/04/2026 : Besoin d'analyse BO RAN || RRU 71 faulty : RF Unit DC Input Power Failure. Verifier l'alimentation de la RRU 71</v>
          </cell>
        </row>
        <row r="121">
          <cell r="B121" t="str">
            <v>NRD_149</v>
          </cell>
          <cell r="T121" t="str">
            <v>(04/27/2026 cell huawei):-27/04/2026 : Besoin d'analyse BO RAN || UBBP in slot 5 : need a reset on site</v>
          </cell>
        </row>
        <row r="122">
          <cell r="B122" t="str">
            <v>NRD_149</v>
          </cell>
          <cell r="T122" t="str">
            <v>(04/27/2026 cell huawei):-27/04/2026 : Besoin d'analyse BO RAN || UBBP in slot 5 : need a reset on site</v>
          </cell>
        </row>
        <row r="123">
          <cell r="B123" t="str">
            <v>NRD_149</v>
          </cell>
          <cell r="T123" t="str">
            <v>(04/27/2026 cell huawei):-27/04/2026 : Besoin d'analyse BO RAN || UBBP in slot 5 : need a reset on site</v>
          </cell>
        </row>
        <row r="124">
          <cell r="B124" t="str">
            <v>NRD_149</v>
          </cell>
          <cell r="T124" t="str">
            <v>(04/27/2026 cell huawei):-27/04/2026 : Besoin d'analyse BO RAN || UBBP in slot 5 : need a reset on site</v>
          </cell>
        </row>
        <row r="125">
          <cell r="B125" t="str">
            <v>NRD_097</v>
          </cell>
          <cell r="T125" t="str">
            <v>(04/27/2026 cell huawei):-27/04/2026 : Besoin d'analyse BO RAN || UBBP in slot 5 : need a reset on site</v>
          </cell>
        </row>
        <row r="126">
          <cell r="B126" t="str">
            <v>NRD_097</v>
          </cell>
          <cell r="T126" t="str">
            <v>(04/27/2026 cell huawei):-27/04/2026 : Besoin d'analyse BO RAN || UBBP in slot 5 : need a reset on site</v>
          </cell>
        </row>
        <row r="127">
          <cell r="B127" t="str">
            <v>NRD_097</v>
          </cell>
          <cell r="T127" t="str">
            <v>(04/27/2026 cell huawei):-27/04/2026 : Besoin d'analyse BO RAN || UBBP in slot 5 : need a reset on site</v>
          </cell>
        </row>
        <row r="128">
          <cell r="B128" t="str">
            <v>NRD_097</v>
          </cell>
          <cell r="T128" t="str">
            <v>(04/27/2026 cell huawei):-27/04/2026 : Besoin d'analyse BO RAN || UBBP in slot 5 : need a reset on site</v>
          </cell>
        </row>
        <row r="129">
          <cell r="B129" t="str">
            <v>NRD_060</v>
          </cell>
          <cell r="T129"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0">
          <cell r="B130" t="str">
            <v>NRD_060</v>
          </cell>
          <cell r="T130"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1">
          <cell r="B131" t="str">
            <v>NRD_060</v>
          </cell>
          <cell r="T131"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2">
          <cell r="B132" t="str">
            <v>NRD_060</v>
          </cell>
          <cell r="T132"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3">
          <cell r="B133" t="str">
            <v>NRD_060</v>
          </cell>
          <cell r="T133"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4">
          <cell r="B134" t="str">
            <v>NRD_060</v>
          </cell>
          <cell r="T134"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5">
          <cell r="B135" t="str">
            <v>NRD_060</v>
          </cell>
          <cell r="T135"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6">
          <cell r="B136" t="str">
            <v>NRD_060</v>
          </cell>
          <cell r="T136"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7">
          <cell r="B137" t="str">
            <v>NRD_060</v>
          </cell>
          <cell r="T137"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8">
          <cell r="B138" t="str">
            <v>NRD_060</v>
          </cell>
          <cell r="T138"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39">
          <cell r="B139" t="str">
            <v>NRD_060</v>
          </cell>
          <cell r="T139"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40">
          <cell r="B140" t="str">
            <v>NRD_060</v>
          </cell>
          <cell r="T140"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41">
          <cell r="B141" t="str">
            <v>EXN_233</v>
          </cell>
          <cell r="T141" t="str">
            <v>(04/27/2026 cell huawei):-27/04/2026 : Power instability || Mail sent to Camusat</v>
          </cell>
        </row>
        <row r="142">
          <cell r="B142" t="str">
            <v>EXN_233</v>
          </cell>
          <cell r="T142" t="str">
            <v>(04/27/2026 cell huawei):-27/04/2026 : Power instability || Mail sent to Camusat</v>
          </cell>
        </row>
        <row r="143">
          <cell r="B143" t="str">
            <v>EXN_233</v>
          </cell>
          <cell r="T143" t="str">
            <v>(04/27/2026 cell huawei):-27/04/2026 : Power instability || Mail sent to Camusat</v>
          </cell>
        </row>
        <row r="144">
          <cell r="B144" t="str">
            <v>EXN_233</v>
          </cell>
          <cell r="T144" t="str">
            <v>(04/27/2026 cell huawei):-27/04/2026 : Power instability || Mail sent to Camusat</v>
          </cell>
        </row>
        <row r="145">
          <cell r="B145" t="str">
            <v>EXN_233</v>
          </cell>
          <cell r="T145" t="str">
            <v>(04/27/2026 cell huawei):-27/04/2026 : Power instability || Mail sent to Camusat</v>
          </cell>
        </row>
        <row r="146">
          <cell r="B146" t="str">
            <v>EXN_233</v>
          </cell>
          <cell r="T146" t="str">
            <v>(04/27/2026 cell huawei):-27/04/2026 : Power instability || Mail sent to Camusat</v>
          </cell>
        </row>
        <row r="147">
          <cell r="B147" t="str">
            <v>EXN_233</v>
          </cell>
          <cell r="T147" t="str">
            <v>(04/27/2026 cell huawei):-27/04/2026 : Power instability || Mail sent to Camusat</v>
          </cell>
        </row>
        <row r="148">
          <cell r="B148" t="str">
            <v>EXN_233</v>
          </cell>
          <cell r="T148" t="str">
            <v>(04/27/2026 cell huawei):-27/04/2026 : Power instability || Mail sent to Camusat</v>
          </cell>
        </row>
        <row r="149">
          <cell r="B149" t="str">
            <v>EXN_233</v>
          </cell>
          <cell r="T149" t="str">
            <v>(04/27/2026 cell huawei):-27/04/2026 : Power instability || Mail sent to Camusat</v>
          </cell>
        </row>
        <row r="150">
          <cell r="B150" t="str">
            <v>EXN_233</v>
          </cell>
          <cell r="T150" t="str">
            <v>(04/27/2026 cell huawei):-27/04/2026 : Power instability || Mail sent to Camusat</v>
          </cell>
        </row>
        <row r="151">
          <cell r="B151" t="str">
            <v>EXN_233</v>
          </cell>
          <cell r="T151" t="str">
            <v>(04/27/2026 cell huawei):-27/04/2026 : Power instability || Mail sent to Camusat</v>
          </cell>
        </row>
        <row r="152">
          <cell r="B152" t="str">
            <v>EXN_233</v>
          </cell>
          <cell r="T152" t="str">
            <v>(04/27/2026 cell huawei):-27/04/2026 : Power instability || Mail sent to Camusat</v>
          </cell>
        </row>
        <row r="153">
          <cell r="B153" t="str">
            <v>EXN_233</v>
          </cell>
          <cell r="T153" t="str">
            <v>(04/27/2026 cell huawei):-27/04/2026 : Power instability || Mail sent to Camusat</v>
          </cell>
        </row>
        <row r="154">
          <cell r="B154" t="str">
            <v>EXN_233</v>
          </cell>
          <cell r="T154" t="str">
            <v>(04/27/2026 cell huawei):-27/04/2026 : Power instability || Mail sent to Camusat</v>
          </cell>
        </row>
        <row r="155">
          <cell r="B155" t="str">
            <v>EXN_233</v>
          </cell>
          <cell r="T155" t="str">
            <v>(04/27/2026 cell huawei):-27/04/2026 : Power instability || Mail sent to Camusat</v>
          </cell>
        </row>
        <row r="156">
          <cell r="B156" t="str">
            <v>EXN_233</v>
          </cell>
          <cell r="T156" t="str">
            <v>(04/27/2026 cell huawei):-27/04/2026 : Power instability || Mail sent to Camusat</v>
          </cell>
        </row>
        <row r="157">
          <cell r="B157" t="str">
            <v>EXN_233</v>
          </cell>
          <cell r="T157" t="str">
            <v>(04/27/2026 cell huawei):-27/04/2026 : Power instability || Mail sent to Camusat</v>
          </cell>
        </row>
        <row r="158">
          <cell r="B158" t="str">
            <v>EXN_233</v>
          </cell>
          <cell r="T158" t="str">
            <v>(04/27/2026 cell huawei):-27/04/2026 : Power instability || Mail sent to Camusat</v>
          </cell>
        </row>
        <row r="159">
          <cell r="B159" t="str">
            <v>NRD_060</v>
          </cell>
          <cell r="T159"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60">
          <cell r="B160" t="str">
            <v>NRD_060</v>
          </cell>
          <cell r="T160"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61">
          <cell r="B161" t="str">
            <v>NRD_060</v>
          </cell>
          <cell r="T161"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62">
          <cell r="B162" t="str">
            <v>NRD_060</v>
          </cell>
          <cell r="T162"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63">
          <cell r="B163" t="str">
            <v>NRD_060</v>
          </cell>
          <cell r="T163"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64">
          <cell r="B164" t="str">
            <v>NRD_060</v>
          </cell>
          <cell r="T164"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65">
          <cell r="B165" t="str">
            <v>NRD_132</v>
          </cell>
          <cell r="T165" t="str">
            <v>(04/27/2026 cell huawei):-27/04/2026 :  Check Connectivite entre BBU &amp; RRU/Check FO ou SFP</v>
          </cell>
        </row>
        <row r="166">
          <cell r="B166" t="str">
            <v>OST_063</v>
          </cell>
          <cell r="T166" t="str">
            <v>(04/27/2026 cell huawei):-27/04/2026 : Besoin d'analyse BO RAN || RRU 71 faulty : RF Unit DC Input Power Failure. Verifier l'alimentation de la RRU 71</v>
          </cell>
        </row>
        <row r="167">
          <cell r="B167" t="str">
            <v>ADM_236</v>
          </cell>
          <cell r="T167" t="str">
            <v>(04/27/2026 cell huawei):-27/04/2026 : Power instability || Mail sent to Camusat</v>
          </cell>
        </row>
        <row r="168">
          <cell r="B168" t="str">
            <v>ADM_236</v>
          </cell>
          <cell r="T168" t="str">
            <v>(04/27/2026 cell huawei):-27/04/2026 : Power instability || Mail sent to Camusat</v>
          </cell>
        </row>
        <row r="169">
          <cell r="B169" t="str">
            <v>ADM_236</v>
          </cell>
          <cell r="T169" t="str">
            <v>(04/27/2026 cell huawei):-27/04/2026 : Power instability || Mail sent to Camusat</v>
          </cell>
        </row>
        <row r="170">
          <cell r="B170" t="str">
            <v>ADM_236</v>
          </cell>
          <cell r="T170" t="str">
            <v>(04/27/2026 cell huawei):-27/04/2026 : Power instability || Mail sent to Camusat</v>
          </cell>
        </row>
        <row r="171">
          <cell r="B171" t="str">
            <v>ADM_236</v>
          </cell>
          <cell r="T171" t="str">
            <v>(04/27/2026 cell huawei):-27/04/2026 : Power instability || Mail sent to Camusat</v>
          </cell>
        </row>
        <row r="172">
          <cell r="B172" t="str">
            <v>ADM_236</v>
          </cell>
          <cell r="T172" t="str">
            <v>(04/27/2026 cell huawei):-27/04/2026 : Power instability || Mail sent to Camusat</v>
          </cell>
        </row>
        <row r="173">
          <cell r="B173" t="str">
            <v>NRD_060</v>
          </cell>
          <cell r="T173"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74">
          <cell r="B174" t="str">
            <v>NRD_060</v>
          </cell>
          <cell r="T174"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75">
          <cell r="B175" t="str">
            <v>NRD_060</v>
          </cell>
          <cell r="T175"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76">
          <cell r="B176" t="str">
            <v>NRD_060</v>
          </cell>
          <cell r="T176"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77">
          <cell r="B177" t="str">
            <v>NRD_060</v>
          </cell>
          <cell r="T177"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78">
          <cell r="B178" t="str">
            <v>NRD_060</v>
          </cell>
          <cell r="T178"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79">
          <cell r="B179" t="str">
            <v>EXN_233</v>
          </cell>
          <cell r="T179" t="str">
            <v>(04/27/2026 cell huawei):-27/04/2026 : Power instability || Mail sent to Camusat</v>
          </cell>
        </row>
        <row r="180">
          <cell r="B180" t="str">
            <v>EXN_233</v>
          </cell>
          <cell r="T180" t="str">
            <v>(04/27/2026 cell huawei):-27/04/2026 : Power instability || Mail sent to Camusat</v>
          </cell>
        </row>
        <row r="181">
          <cell r="B181" t="str">
            <v>EXN_233</v>
          </cell>
          <cell r="T181" t="str">
            <v>(04/27/2026 cell huawei):-27/04/2026 : Power instability || Mail sent to Camusat</v>
          </cell>
        </row>
        <row r="182">
          <cell r="B182" t="str">
            <v>EXN_233</v>
          </cell>
          <cell r="T182" t="str">
            <v>(04/27/2026 cell huawei):-27/04/2026 : Power instability || Mail sent to Camusat</v>
          </cell>
        </row>
        <row r="183">
          <cell r="B183" t="str">
            <v>EXN_233</v>
          </cell>
          <cell r="T183" t="str">
            <v>(04/27/2026 cell huawei):-27/04/2026 : Power instability || Mail sent to Camusat</v>
          </cell>
        </row>
        <row r="184">
          <cell r="B184" t="str">
            <v>EXN_233</v>
          </cell>
          <cell r="T184" t="str">
            <v>(04/27/2026 cell huawei):-27/04/2026 : Power instability || Mail sent to Camusat</v>
          </cell>
        </row>
        <row r="185">
          <cell r="B185" t="str">
            <v>EXN_233</v>
          </cell>
          <cell r="T185" t="str">
            <v>(04/27/2026 cell huawei):-27/04/2026 : Power instability || Mail sent to Camusat</v>
          </cell>
        </row>
        <row r="186">
          <cell r="B186" t="str">
            <v>EXN_233</v>
          </cell>
          <cell r="T186" t="str">
            <v>(04/27/2026 cell huawei):-27/04/2026 : Power instability || Mail sent to Camusat</v>
          </cell>
        </row>
        <row r="187">
          <cell r="B187" t="str">
            <v>EXN_233</v>
          </cell>
          <cell r="T187" t="str">
            <v>(04/27/2026 cell huawei):-27/04/2026 : Power instability || Mail sent to Camusat</v>
          </cell>
        </row>
        <row r="188">
          <cell r="B188" t="str">
            <v>NRD_060</v>
          </cell>
          <cell r="T188"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89">
          <cell r="B189" t="str">
            <v>NRD_060</v>
          </cell>
          <cell r="T189"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90">
          <cell r="B190" t="str">
            <v>NRD_060</v>
          </cell>
          <cell r="T190" t="str">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191">
          <cell r="B191" t="str">
            <v>OST_063</v>
          </cell>
          <cell r="T191" t="str">
            <v>(04/27/2026 cell huawei):-27/04/2026 : Besoin d'analyse BO RAN || RRU 71 faulty : RF Unit DC Input Power Failure. Verifier l'alimentation de la RRU 71</v>
          </cell>
        </row>
        <row r="192">
          <cell r="B192" t="str">
            <v>NRD_188</v>
          </cell>
          <cell r="T192" t="str">
            <v xml:space="preserve">(04/27/2026 cell huawei):-27/10/2025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down 20042026 8h23"/>
      <sheetName val="cells down 20042026 16h41"/>
      <sheetName val="cells down 20042026 18h27"/>
      <sheetName val="cells down 21042026 8h24 "/>
      <sheetName val="cells down 21042026 13h08"/>
      <sheetName val="cells down 21042026 16h58"/>
      <sheetName val="cells down 22042026 8h33"/>
      <sheetName val="cells down 22042026 16h41"/>
      <sheetName val="cells down 23042026 8h31"/>
      <sheetName val="cells down 23042026 14h33"/>
      <sheetName val="cells down 23042026 16h41"/>
      <sheetName val="cells down 24042026 15h32"/>
      <sheetName val="cells down 27042026 11h28"/>
      <sheetName val="cells down 27042026 18h01"/>
      <sheetName val="Sheet33"/>
      <sheetName val="Rapport  "/>
      <sheetName val="Breackdown-Global "/>
      <sheetName val="UP"/>
      <sheetName val="New"/>
      <sheetName val="TREND ZTE Cel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B1" t="str">
            <v>Site code</v>
          </cell>
        </row>
        <row r="2">
          <cell r="B2" t="str">
            <v>CTR_106</v>
          </cell>
          <cell r="R2" t="str">
            <v>(04/27/2026 cell zte):-27/04/2026 : Besoin d'analyse BO RAN</v>
          </cell>
        </row>
        <row r="3">
          <cell r="B3" t="str">
            <v>CTR_106</v>
          </cell>
          <cell r="R3" t="str">
            <v>(04/27/2026 cell zte):-27/04/2026 : Besoin d'analyse BO RAN</v>
          </cell>
        </row>
        <row r="4">
          <cell r="B4" t="str">
            <v>CTR_106</v>
          </cell>
          <cell r="R4" t="str">
            <v>(04/27/2026 cell zte):-27/04/2026 : Besoin d'analyse BO RAN</v>
          </cell>
        </row>
        <row r="5">
          <cell r="B5" t="str">
            <v>CTR_192</v>
          </cell>
          <cell r="R5" t="str">
            <v>(04/27/2026 cell zte):-27/04/2026 : Besoin d'analyse BO RAN</v>
          </cell>
        </row>
        <row r="6">
          <cell r="B6" t="str">
            <v>CTR_192</v>
          </cell>
          <cell r="R6" t="str">
            <v>(04/27/2026 cell zte):-27/04/2026 : Besoin d'analyse BO RAN</v>
          </cell>
        </row>
        <row r="7">
          <cell r="B7" t="str">
            <v>CTR_192</v>
          </cell>
          <cell r="R7" t="str">
            <v>(04/27/2026 cell zte):-27/04/2026 : Besoin d'analyse BO RAN</v>
          </cell>
        </row>
        <row r="8">
          <cell r="B8" t="str">
            <v>CTR_192</v>
          </cell>
          <cell r="R8" t="str">
            <v>(04/27/2026 cell zte):-27/04/2026 : Besoin d'analyse BO RAN</v>
          </cell>
        </row>
        <row r="9">
          <cell r="B9" t="str">
            <v>CTR_192</v>
          </cell>
          <cell r="R9" t="str">
            <v>(04/27/2026 cell zte):-27/04/2026 : Besoin d'analyse BO RAN</v>
          </cell>
        </row>
        <row r="10">
          <cell r="B10" t="str">
            <v>CTR_192</v>
          </cell>
          <cell r="R10" t="str">
            <v>(04/27/2026 cell zte):-27/04/2026 : Besoin d'analyse BO RAN</v>
          </cell>
        </row>
        <row r="11">
          <cell r="B11" t="str">
            <v>CTR_192</v>
          </cell>
          <cell r="R11" t="str">
            <v>(04/27/2026 cell zte):-27/04/2026 : Besoin d'analyse BO RAN</v>
          </cell>
        </row>
        <row r="12">
          <cell r="B12" t="str">
            <v>CTR_192</v>
          </cell>
          <cell r="R12" t="str">
            <v>(04/27/2026 cell zte):-27/04/2026 : Besoin d'analyse BO RAN</v>
          </cell>
        </row>
        <row r="13">
          <cell r="B13" t="str">
            <v>CTR_192</v>
          </cell>
          <cell r="R13" t="str">
            <v>(04/27/2026 cell zte):-27/04/2026 : Besoin d'analyse BO RAN</v>
          </cell>
        </row>
        <row r="14">
          <cell r="B14" t="str">
            <v>CTR_192</v>
          </cell>
          <cell r="R14" t="str">
            <v>(04/27/2026 cell zte):-27/04/2026 : Besoin d'analyse BO RAN</v>
          </cell>
        </row>
        <row r="15">
          <cell r="B15" t="str">
            <v>CTR_192</v>
          </cell>
          <cell r="R15" t="str">
            <v>(04/27/2026 cell zte):-27/04/2026 : Besoin d'analyse BO RAN</v>
          </cell>
        </row>
        <row r="16">
          <cell r="B16" t="str">
            <v>CTR_192</v>
          </cell>
          <cell r="R16" t="str">
            <v>(04/27/2026 cell zte):-27/04/2026 : Besoin d'analyse BO RAN</v>
          </cell>
        </row>
        <row r="17">
          <cell r="B17" t="str">
            <v>EST_203</v>
          </cell>
          <cell r="R17" t="str">
            <v>(04/27/2026 cell zte):-27/04/2026 : Besoin d'analyse BO RAN</v>
          </cell>
        </row>
        <row r="18">
          <cell r="B18" t="str">
            <v>EST_203</v>
          </cell>
          <cell r="R18" t="str">
            <v>(04/27/2026 cell zte):-27/04/2026 : Besoin d'analyse BO RAN</v>
          </cell>
        </row>
        <row r="19">
          <cell r="B19" t="str">
            <v>EST_203</v>
          </cell>
          <cell r="R19" t="str">
            <v>(04/27/2026 cell zte):-27/04/2026 : Besoin d'analyse BO RAN</v>
          </cell>
        </row>
        <row r="20">
          <cell r="B20" t="str">
            <v>EST_203</v>
          </cell>
          <cell r="R20" t="str">
            <v>(04/27/2026 cell zte):-27/04/2026 : Besoin d'analyse BO RAN</v>
          </cell>
        </row>
        <row r="21">
          <cell r="B21" t="str">
            <v>CTR_794</v>
          </cell>
          <cell r="R21" t="str">
            <v>(04/27/2026 cell zte):-27/04/2026 : Besoin d'analyse BO RAN</v>
          </cell>
        </row>
        <row r="22">
          <cell r="B22" t="str">
            <v>CTR_794</v>
          </cell>
          <cell r="R22" t="str">
            <v>(04/27/2026 cell zte):-27/04/2026 : Besoin d'analyse BO RAN</v>
          </cell>
        </row>
        <row r="23">
          <cell r="B23" t="str">
            <v>CTR_794</v>
          </cell>
          <cell r="R23" t="str">
            <v>(04/27/2026 cell zte):-27/04/2026 : Besoin d'analyse BO RAN</v>
          </cell>
        </row>
        <row r="24">
          <cell r="B24" t="str">
            <v>CTR_120</v>
          </cell>
          <cell r="R24" t="str">
            <v>(04/27/2026 cell zte):-27/04/2026 : Besoin d'analyse BO RAN</v>
          </cell>
        </row>
        <row r="25">
          <cell r="B25" t="str">
            <v>CTR_120</v>
          </cell>
          <cell r="R25" t="str">
            <v>(04/27/2026 cell zte):-27/04/2026 : Besoin d'analyse BO RAN</v>
          </cell>
        </row>
        <row r="26">
          <cell r="B26" t="str">
            <v>CTR_120</v>
          </cell>
          <cell r="R26" t="str">
            <v>(04/27/2026 cell zte):-27/04/2026 : Besoin d'analyse BO RAN</v>
          </cell>
        </row>
        <row r="27">
          <cell r="B27" t="str">
            <v>CTR_120</v>
          </cell>
          <cell r="R27" t="str">
            <v>(04/27/2026 cell zte):-27/04/2026 : Besoin d'analyse BO RAN</v>
          </cell>
        </row>
        <row r="28">
          <cell r="B28" t="str">
            <v>CTR_120</v>
          </cell>
          <cell r="R28" t="str">
            <v>(04/27/2026 cell zte):-27/04/2026 : Besoin d'analyse BO RAN</v>
          </cell>
        </row>
        <row r="29">
          <cell r="B29" t="str">
            <v>CTR_120</v>
          </cell>
          <cell r="R29" t="str">
            <v>(04/27/2026 cell zte):-27/04/2026 : Besoin d'analyse BO RAN</v>
          </cell>
        </row>
        <row r="30">
          <cell r="B30" t="str">
            <v>CTR_649</v>
          </cell>
          <cell r="R30" t="str">
            <v>(04/27/2026 cell zte):-27/04/2026 : Images spare toujours attendu
24/04/2026 : Le RM a partage les images de spare attendu || Feedback HW SPMS attendu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v>
          </cell>
        </row>
        <row r="31">
          <cell r="B31" t="str">
            <v>CTR_104</v>
          </cell>
          <cell r="R31" t="str">
            <v>(04/27/2026 cell zte):-27/04/2026 : Besoin d'analyse BO RAN</v>
          </cell>
        </row>
        <row r="32">
          <cell r="B32" t="str">
            <v>CTR_104</v>
          </cell>
          <cell r="R32" t="str">
            <v>(04/27/2026 cell zte):-27/04/2026 : Besoin d'analyse BO RAN</v>
          </cell>
        </row>
        <row r="33">
          <cell r="B33" t="str">
            <v>CTR_104</v>
          </cell>
          <cell r="R33" t="str">
            <v>(04/27/2026 cell zte):-27/04/2026 : Besoin d'analyse BO RAN</v>
          </cell>
        </row>
        <row r="34">
          <cell r="B34" t="str">
            <v>CTR_104</v>
          </cell>
          <cell r="R34" t="str">
            <v>(04/27/2026 cell zte):-27/04/2026 : Besoin d'analyse BO RAN</v>
          </cell>
        </row>
        <row r="35">
          <cell r="B35" t="str">
            <v>CTR_104</v>
          </cell>
          <cell r="R35" t="str">
            <v>(04/27/2026 cell zte):-27/04/2026 : Besoin d'analyse BO RAN</v>
          </cell>
        </row>
        <row r="36">
          <cell r="B36" t="str">
            <v>CTR_104</v>
          </cell>
          <cell r="R36" t="str">
            <v>(04/27/2026 cell zte):-27/04/2026 : Besoin d'analyse BO RAN</v>
          </cell>
        </row>
        <row r="37">
          <cell r="B37" t="str">
            <v>CTR_104</v>
          </cell>
          <cell r="R37" t="str">
            <v>(04/27/2026 cell zte):-27/04/2026 : Besoin d'analyse BO RAN</v>
          </cell>
        </row>
        <row r="38">
          <cell r="B38" t="str">
            <v>CTR_104</v>
          </cell>
          <cell r="R38" t="str">
            <v>(04/27/2026 cell zte):-27/04/2026 : Besoin d'analyse BO RAN</v>
          </cell>
        </row>
        <row r="39">
          <cell r="B39" t="str">
            <v>CTR_104</v>
          </cell>
          <cell r="R39" t="str">
            <v>(04/27/2026 cell zte):-27/04/2026 : Besoin d'analyse BO RAN</v>
          </cell>
        </row>
        <row r="40">
          <cell r="B40" t="str">
            <v>CTR_952</v>
          </cell>
          <cell r="R40" t="str">
            <v>(04/27/2026 cell zte):-27/04/2026 : Spare arrivee a yaounde || attente de validation de frais de gardinage et taxi || intervention en cours || Up apres remplacement de l'antenne et reset physique
23/04/2026 : Relance faite a HW SPMS || Feedback : Le warehouse Manager contacte tout a l’heure au telephone confirme le depart effectif de cette antenne demain par voiture Cargo a destination Yaounde.
Nouvel ETD = 25.April.2026
21/04/2026 :  Check and clean jumper, port 2 of RRU 52 || Feedback Fme : Antenne endomagee || Commande en cours || Spare pas disponible au magasin, commande passee a HW SPMS</v>
          </cell>
        </row>
        <row r="41">
          <cell r="B41" t="str">
            <v>CTR_125</v>
          </cell>
          <cell r="R41" t="str">
            <v>(04/27/2026 cell zte):-27/04/2026 : Besoin d'analyse BO RAN</v>
          </cell>
        </row>
        <row r="42">
          <cell r="B42" t="str">
            <v>CTR_125</v>
          </cell>
          <cell r="R42" t="str">
            <v>(04/27/2026 cell zte):-27/04/2026 : Besoin d'analyse BO RAN</v>
          </cell>
        </row>
        <row r="43">
          <cell r="B43" t="str">
            <v>CTR_125</v>
          </cell>
          <cell r="R43" t="str">
            <v>(04/27/2026 cell zte):-27/04/2026 : Besoin d'analyse BO RAN</v>
          </cell>
        </row>
        <row r="44">
          <cell r="B44" t="str">
            <v>CTR_125</v>
          </cell>
          <cell r="R44" t="str">
            <v>(04/27/2026 cell zte):-27/04/2026 : Besoin d'analyse BO RAN</v>
          </cell>
        </row>
        <row r="45">
          <cell r="B45" t="str">
            <v>CTR_125</v>
          </cell>
          <cell r="R45" t="str">
            <v>(04/27/2026 cell zte):-27/04/2026 : Besoin d'analyse BO RAN</v>
          </cell>
        </row>
        <row r="46">
          <cell r="B46" t="str">
            <v>CTR_125</v>
          </cell>
          <cell r="R46" t="str">
            <v>(04/27/2026 cell zte):-27/04/2026 : Besoin d'analyse BO RAN</v>
          </cell>
        </row>
        <row r="47">
          <cell r="B47" t="str">
            <v>CTR_125</v>
          </cell>
          <cell r="R47" t="str">
            <v>(04/27/2026 cell zte):-27/04/2026 : Besoin d'analyse BO RAN</v>
          </cell>
        </row>
        <row r="48">
          <cell r="B48" t="str">
            <v>CTR_125</v>
          </cell>
          <cell r="R48" t="str">
            <v>(04/27/2026 cell zte):-27/04/2026 : Besoin d'analyse BO RAN</v>
          </cell>
        </row>
        <row r="49">
          <cell r="B49" t="str">
            <v>CTR_125</v>
          </cell>
          <cell r="R49" t="str">
            <v>(04/27/2026 cell zte):-27/04/2026 : Besoin d'analyse BO RAN</v>
          </cell>
        </row>
        <row r="50">
          <cell r="B50" t="str">
            <v>CTR_675</v>
          </cell>
          <cell r="R50" t="str">
            <v>(04/27/2026 cell zte):-27/04/2026 : Besoin d'analyse BO RAN</v>
          </cell>
        </row>
        <row r="51">
          <cell r="B51" t="str">
            <v>CTR_675</v>
          </cell>
          <cell r="R51" t="str">
            <v>(04/27/2026 cell zte):-27/04/2026 : Besoin d'analyse BO RAN</v>
          </cell>
        </row>
        <row r="52">
          <cell r="B52" t="str">
            <v>CTR_675</v>
          </cell>
          <cell r="R52" t="str">
            <v>(04/27/2026 cell zte):-27/04/2026 : Besoin d'analyse BO RAN</v>
          </cell>
        </row>
        <row r="53">
          <cell r="B53" t="str">
            <v>CTR_675</v>
          </cell>
          <cell r="R53" t="str">
            <v>(04/27/2026 cell zte):-27/04/2026 : Besoin d'analyse BO RAN</v>
          </cell>
        </row>
        <row r="54">
          <cell r="B54" t="str">
            <v>CTR_675</v>
          </cell>
          <cell r="R54" t="str">
            <v>(04/27/2026 cell zte):-27/04/2026 : Besoin d'analyse BO RAN</v>
          </cell>
        </row>
        <row r="55">
          <cell r="B55" t="str">
            <v>CTR_675</v>
          </cell>
          <cell r="R55" t="str">
            <v>(04/27/2026 cell zte):-27/04/2026 : Besoin d'analyse BO RAN</v>
          </cell>
        </row>
        <row r="56">
          <cell r="B56" t="str">
            <v>CTR_675</v>
          </cell>
          <cell r="R56" t="str">
            <v>(04/27/2026 cell zte):-27/04/2026 : Besoin d'analyse BO RAN</v>
          </cell>
        </row>
        <row r="57">
          <cell r="B57" t="str">
            <v>CTR_675</v>
          </cell>
          <cell r="R57" t="str">
            <v>(04/27/2026 cell zte):-27/04/2026 : Besoin d'analyse BO RAN</v>
          </cell>
        </row>
        <row r="58">
          <cell r="B58" t="str">
            <v>CTR_675</v>
          </cell>
          <cell r="R58" t="str">
            <v>(04/27/2026 cell zte):-27/04/2026 : Besoin d'analyse BO RAN</v>
          </cell>
        </row>
        <row r="59">
          <cell r="B59" t="str">
            <v>SUD_113</v>
          </cell>
          <cell r="R59" t="str">
            <v>(04/27/2026 cell zte):-27/04/2026 : Besoin d'analyse BO RAN</v>
          </cell>
        </row>
        <row r="60">
          <cell r="B60" t="str">
            <v>SUD_113</v>
          </cell>
          <cell r="R60" t="str">
            <v>(04/27/2026 cell zte):-27/04/2026 : Besoin d'analyse BO RAN</v>
          </cell>
        </row>
        <row r="61">
          <cell r="B61" t="str">
            <v>SUD_113</v>
          </cell>
          <cell r="R61" t="str">
            <v>(04/27/2026 cell zte):-27/04/2026 : Besoin d'analyse BO RAN</v>
          </cell>
        </row>
        <row r="62">
          <cell r="B62" t="str">
            <v>SUD_113</v>
          </cell>
          <cell r="R62" t="str">
            <v>(04/27/2026 cell zte):-27/04/2026 : Besoin d'analyse BO RAN</v>
          </cell>
        </row>
        <row r="63">
          <cell r="B63" t="str">
            <v>SUD_113</v>
          </cell>
          <cell r="R63" t="str">
            <v>(04/27/2026 cell zte):-27/04/2026 : Besoin d'analyse BO RAN</v>
          </cell>
        </row>
        <row r="64">
          <cell r="B64" t="str">
            <v>SUD_113</v>
          </cell>
          <cell r="R64" t="str">
            <v>(04/27/2026 cell zte):-27/04/2026 : Besoin d'analyse BO RAN</v>
          </cell>
        </row>
        <row r="65">
          <cell r="B65" t="str">
            <v>SUD_113</v>
          </cell>
          <cell r="R65" t="str">
            <v>(04/27/2026 cell zte):-27/04/2026 : Besoin d'analyse BO RAN</v>
          </cell>
        </row>
        <row r="66">
          <cell r="B66" t="str">
            <v>SUD_113</v>
          </cell>
          <cell r="R66" t="str">
            <v>(04/27/2026 cell zte):-27/04/2026 : Besoin d'analyse BO RAN</v>
          </cell>
        </row>
        <row r="67">
          <cell r="B67" t="str">
            <v>CTR_124</v>
          </cell>
          <cell r="R67" t="str">
            <v>(04/27/2026 cell zte):-27/04/2026 : Besoin d'analyse BO RAN</v>
          </cell>
        </row>
        <row r="68">
          <cell r="B68" t="str">
            <v>CTR_124</v>
          </cell>
          <cell r="R68" t="str">
            <v>(04/27/2026 cell zte):-27/04/2026 : Besoin d'analyse BO RAN</v>
          </cell>
        </row>
        <row r="69">
          <cell r="B69" t="str">
            <v>CTR_124</v>
          </cell>
          <cell r="R69" t="str">
            <v>(04/27/2026 cell zte):-27/04/2026 : Besoin d'analyse BO RAN</v>
          </cell>
        </row>
        <row r="70">
          <cell r="B70" t="str">
            <v>CTR_124</v>
          </cell>
          <cell r="R70" t="str">
            <v>(04/27/2026 cell zte):-27/04/2026 : Besoin d'analyse BO RAN</v>
          </cell>
        </row>
        <row r="71">
          <cell r="B71" t="str">
            <v>CTR_124</v>
          </cell>
          <cell r="R71" t="str">
            <v>(04/27/2026 cell zte):-27/04/2026 : Besoin d'analyse BO RAN</v>
          </cell>
        </row>
        <row r="72">
          <cell r="B72" t="str">
            <v>CTR_124</v>
          </cell>
          <cell r="R72" t="str">
            <v>(04/27/2026 cell zte):-27/04/2026 : Besoin d'analyse BO RAN</v>
          </cell>
        </row>
        <row r="73">
          <cell r="B73" t="str">
            <v>CTR_124</v>
          </cell>
          <cell r="R73" t="str">
            <v>(04/27/2026 cell zte):-27/04/2026 : Besoin d'analyse BO RAN</v>
          </cell>
        </row>
        <row r="74">
          <cell r="B74" t="str">
            <v>CTR_124</v>
          </cell>
          <cell r="R74" t="str">
            <v>(04/27/2026 cell zte):-27/04/2026 : Besoin d'analyse BO RAN</v>
          </cell>
        </row>
        <row r="75">
          <cell r="B75" t="str">
            <v>CTR_124</v>
          </cell>
          <cell r="R75" t="str">
            <v>(04/27/2026 cell zte):-27/04/2026 : Besoin d'analyse BO RAN</v>
          </cell>
        </row>
        <row r="76">
          <cell r="B76" t="str">
            <v>CTR_093</v>
          </cell>
          <cell r="R76" t="str">
            <v>(04/27/2026 cell zte):-27/04/2026 : Besoin d'analyse BO RAN</v>
          </cell>
        </row>
        <row r="77">
          <cell r="B77" t="str">
            <v>CTR_093</v>
          </cell>
          <cell r="R77" t="str">
            <v>(04/27/2026 cell zte):-27/04/2026 : Besoin d'analyse BO RAN</v>
          </cell>
        </row>
        <row r="78">
          <cell r="B78" t="str">
            <v>CTR_093</v>
          </cell>
          <cell r="R78" t="str">
            <v>(04/27/2026 cell zte):-27/04/2026 : Besoin d'analyse BO RAN</v>
          </cell>
        </row>
        <row r="79">
          <cell r="B79" t="str">
            <v>CTR_093</v>
          </cell>
          <cell r="R79" t="str">
            <v>(04/27/2026 cell zte):-27/04/2026 : Besoin d'analyse BO RAN</v>
          </cell>
        </row>
        <row r="80">
          <cell r="B80" t="str">
            <v>CTR_093</v>
          </cell>
          <cell r="R80" t="str">
            <v>(04/27/2026 cell zte):-27/04/2026 : Besoin d'analyse BO RAN</v>
          </cell>
        </row>
        <row r="81">
          <cell r="B81" t="str">
            <v>CTR_093</v>
          </cell>
          <cell r="R81" t="str">
            <v>(04/27/2026 cell zte):-27/04/2026 : Besoin d'analyse BO RAN</v>
          </cell>
        </row>
        <row r="82">
          <cell r="B82" t="str">
            <v>CTR_093</v>
          </cell>
          <cell r="R82" t="str">
            <v>(04/27/2026 cell zte):-27/04/2026 : Besoin d'analyse BO RAN</v>
          </cell>
        </row>
        <row r="83">
          <cell r="B83" t="str">
            <v>CTR_093</v>
          </cell>
          <cell r="R83" t="str">
            <v>(04/27/2026 cell zte):-27/04/2026 : Besoin d'analyse BO RAN</v>
          </cell>
        </row>
        <row r="84">
          <cell r="B84" t="str">
            <v>CTR_093</v>
          </cell>
          <cell r="R84" t="str">
            <v>(04/27/2026 cell zte):-27/04/2026 : Besoin d'analyse BO RAN</v>
          </cell>
        </row>
        <row r="85">
          <cell r="B85" t="str">
            <v>CTR_102</v>
          </cell>
          <cell r="R85" t="str">
            <v>(04/27/2026 cell zte):-27/04/2026 : Besoin d'analyse BO RAN</v>
          </cell>
        </row>
        <row r="86">
          <cell r="B86" t="str">
            <v>CTR_102</v>
          </cell>
          <cell r="R86" t="str">
            <v>(04/27/2026 cell zte):-27/04/2026 : Besoin d'analyse BO RAN</v>
          </cell>
        </row>
        <row r="87">
          <cell r="B87" t="str">
            <v>CTR_102</v>
          </cell>
          <cell r="R87" t="str">
            <v>(04/27/2026 cell zte):-27/04/2026 : Besoin d'analyse BO RAN</v>
          </cell>
        </row>
        <row r="88">
          <cell r="B88" t="str">
            <v>CTR_102</v>
          </cell>
          <cell r="R88" t="str">
            <v>(04/27/2026 cell zte):-27/04/2026 : Besoin d'analyse BO RAN</v>
          </cell>
        </row>
        <row r="89">
          <cell r="B89" t="str">
            <v>CTR_102</v>
          </cell>
          <cell r="R89" t="str">
            <v>(04/27/2026 cell zte):-27/04/2026 : Besoin d'analyse BO RAN</v>
          </cell>
        </row>
        <row r="90">
          <cell r="B90" t="str">
            <v>CTR_102</v>
          </cell>
          <cell r="R90" t="str">
            <v>(04/27/2026 cell zte):-27/04/2026 : Besoin d'analyse BO RAN</v>
          </cell>
        </row>
        <row r="91">
          <cell r="B91" t="str">
            <v>CTR_102</v>
          </cell>
          <cell r="R91" t="str">
            <v>(04/27/2026 cell zte):-27/04/2026 : Besoin d'analyse BO RAN</v>
          </cell>
        </row>
        <row r="92">
          <cell r="B92" t="str">
            <v>CTR_102</v>
          </cell>
          <cell r="R92" t="str">
            <v>(04/27/2026 cell zte):-27/04/2026 : Besoin d'analyse BO RAN</v>
          </cell>
        </row>
        <row r="93">
          <cell r="B93" t="str">
            <v>CTR_102</v>
          </cell>
          <cell r="R93" t="str">
            <v>(04/27/2026 cell zte):-27/04/2026 : Besoin d'analyse BO RAN</v>
          </cell>
        </row>
        <row r="94">
          <cell r="B94" t="str">
            <v>CTR_758</v>
          </cell>
          <cell r="R94" t="str">
            <v>(04/27/2026 cell zte):-27/04/2026 : Besoin d'analyse BO RAN</v>
          </cell>
        </row>
        <row r="95">
          <cell r="B95" t="str">
            <v>CTR_758</v>
          </cell>
          <cell r="R95" t="str">
            <v>(04/27/2026 cell zte):-27/04/2026 : Besoin d'analyse BO RAN</v>
          </cell>
        </row>
        <row r="96">
          <cell r="B96" t="str">
            <v>CTR_758</v>
          </cell>
          <cell r="R96" t="str">
            <v>(04/27/2026 cell zte):-27/04/2026 : Besoin d'analyse BO RAN</v>
          </cell>
        </row>
        <row r="97">
          <cell r="B97" t="str">
            <v>CTR_758</v>
          </cell>
          <cell r="R97" t="str">
            <v>(04/27/2026 cell zte):-27/04/2026 : Besoin d'analyse BO RAN</v>
          </cell>
        </row>
        <row r="98">
          <cell r="B98" t="str">
            <v>CTR_758</v>
          </cell>
          <cell r="R98" t="str">
            <v>(04/27/2026 cell zte):-27/04/2026 : Besoin d'analyse BO RAN</v>
          </cell>
        </row>
        <row r="99">
          <cell r="B99" t="str">
            <v>CTR_758</v>
          </cell>
          <cell r="R99" t="str">
            <v>(04/27/2026 cell zte):-27/04/2026 : Besoin d'analyse BO RAN</v>
          </cell>
        </row>
        <row r="100">
          <cell r="B100" t="str">
            <v>CTR_758</v>
          </cell>
          <cell r="R100" t="str">
            <v>(04/27/2026 cell zte):-27/04/2026 : Besoin d'analyse BO RAN</v>
          </cell>
        </row>
        <row r="101">
          <cell r="B101" t="str">
            <v>CTR_758</v>
          </cell>
          <cell r="R101" t="str">
            <v>(04/27/2026 cell zte):-27/04/2026 : Besoin d'analyse BO RAN</v>
          </cell>
        </row>
        <row r="102">
          <cell r="B102" t="str">
            <v>CTR_758</v>
          </cell>
          <cell r="R102" t="str">
            <v>(04/27/2026 cell zte):-27/04/2026 : Besoin d'analyse BO RAN</v>
          </cell>
        </row>
        <row r="103">
          <cell r="B103" t="str">
            <v>CTR_523</v>
          </cell>
          <cell r="R103" t="str">
            <v>(04/27/2026 cell zte):-27/04/2026 : Besoin d'analyse BO RAN</v>
          </cell>
        </row>
        <row r="104">
          <cell r="B104" t="str">
            <v>CTR_937</v>
          </cell>
          <cell r="R104" t="str">
            <v>(04/27/2026 cell zte):-27/04/2026 : Besoin d'analyse BO RAN</v>
          </cell>
        </row>
        <row r="105">
          <cell r="B105" t="str">
            <v>CTR_937</v>
          </cell>
          <cell r="R105" t="str">
            <v>(04/27/2026 cell zte):-27/04/2026 : Besoin d'analyse BO RAN</v>
          </cell>
        </row>
        <row r="106">
          <cell r="B106" t="str">
            <v>CTR_937</v>
          </cell>
          <cell r="R106" t="str">
            <v>(04/27/2026 cell zte):-27/04/2026 : Besoin d'analyse BO RAN</v>
          </cell>
        </row>
        <row r="107">
          <cell r="B107" t="str">
            <v>CTR_937</v>
          </cell>
          <cell r="R107" t="str">
            <v>(04/27/2026 cell zte):-27/04/2026 : Besoin d'analyse BO RAN</v>
          </cell>
        </row>
        <row r="108">
          <cell r="B108" t="str">
            <v>CTR_937</v>
          </cell>
          <cell r="R108" t="str">
            <v>(04/27/2026 cell zte):-27/04/2026 : Besoin d'analyse BO RAN</v>
          </cell>
        </row>
        <row r="109">
          <cell r="B109" t="str">
            <v>CTR_937</v>
          </cell>
          <cell r="R109" t="str">
            <v>(04/27/2026 cell zte):-27/04/2026 : Besoin d'analyse BO RAN</v>
          </cell>
        </row>
        <row r="110">
          <cell r="B110" t="str">
            <v>CTR_937</v>
          </cell>
          <cell r="R110" t="str">
            <v>(04/27/2026 cell zte):-27/04/2026 : Besoin d'analyse BO RAN</v>
          </cell>
        </row>
        <row r="111">
          <cell r="B111" t="str">
            <v>CTR_937</v>
          </cell>
          <cell r="R111" t="str">
            <v>(04/27/2026 cell zte):-27/04/2026 : Besoin d'analyse BO RAN</v>
          </cell>
        </row>
        <row r="112">
          <cell r="B112" t="str">
            <v>CTR_937</v>
          </cell>
          <cell r="R112" t="str">
            <v>(04/27/2026 cell zte):-27/04/2026 : Besoin d'analyse BO RAN</v>
          </cell>
        </row>
        <row r="113">
          <cell r="B113" t="str">
            <v>LIT_112</v>
          </cell>
          <cell r="R113" t="str">
            <v>(04/27/2026 cell zte):-27/04/2026 : Besoin d'analyse BO RAN</v>
          </cell>
        </row>
        <row r="114">
          <cell r="B114" t="str">
            <v>CTR_455</v>
          </cell>
          <cell r="R114" t="str">
            <v>(04/27/2026 cell zte):-27/04/2026 : Besoin d'analyse BO RAN</v>
          </cell>
        </row>
        <row r="115">
          <cell r="B115" t="str">
            <v>SUD_122</v>
          </cell>
          <cell r="R115" t="str">
            <v>(04/27/2026 cell zte):-23/04/2026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116">
          <cell r="B116" t="str">
            <v>SUD_122</v>
          </cell>
          <cell r="R116" t="str">
            <v>(04/27/2026 cell zte):-23/04/2026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117">
          <cell r="B117" t="str">
            <v>SUD_122</v>
          </cell>
          <cell r="R117" t="str">
            <v>(04/27/2026 cell zte):-23/04/2026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118">
          <cell r="B118" t="str">
            <v>SUD_122</v>
          </cell>
          <cell r="R118" t="str">
            <v>(04/27/2026 cell zte):-23/04/2026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119">
          <cell r="B119" t="str">
            <v>SUD_214</v>
          </cell>
          <cell r="R119" t="str">
            <v>(04/27/2026 cell zte):-
25/04/2026 : Intervention ce jour ETA 14h
24/04/2026 : Fme actuellement sur site misolle et se rendra sur mbongouen une fois termine
23/04/2026 : Besoin d'analyse BO RAN || Check and clean jumper, port 1 of RRU 52 || Fme active</v>
          </cell>
        </row>
        <row r="120">
          <cell r="B120" t="str">
            <v>EST_087</v>
          </cell>
          <cell r="R120"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121">
          <cell r="B121" t="str">
            <v>EST_087</v>
          </cell>
          <cell r="R121"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122">
          <cell r="B122" t="str">
            <v>EST_087</v>
          </cell>
          <cell r="R122"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123">
          <cell r="B123" t="str">
            <v>EST_087</v>
          </cell>
          <cell r="R123"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124">
          <cell r="B124" t="str">
            <v>EST_087</v>
          </cell>
          <cell r="R124"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125">
          <cell r="B125" t="str">
            <v>EST_087</v>
          </cell>
          <cell r="R125"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126">
          <cell r="B126" t="str">
            <v>EST_087</v>
          </cell>
          <cell r="R126"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127">
          <cell r="B127" t="str">
            <v>EST_087</v>
          </cell>
          <cell r="R127"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128">
          <cell r="B128" t="str">
            <v>EST_087</v>
          </cell>
          <cell r="R128"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129">
          <cell r="B129" t="str">
            <v>EST_087</v>
          </cell>
          <cell r="R129"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130">
          <cell r="B130" t="str">
            <v>CTR_090</v>
          </cell>
          <cell r="R130" t="str">
            <v>(04/27/2026 cell zte):-24/04/2026 : Besoin d'analyse BO RAN</v>
          </cell>
        </row>
        <row r="131">
          <cell r="B131" t="str">
            <v>SUD_122</v>
          </cell>
          <cell r="R131" t="str">
            <v>(04/27/2026 cell zte):-23/04/2026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132">
          <cell r="B132" t="str">
            <v>SUD_122</v>
          </cell>
          <cell r="R132" t="str">
            <v>(04/27/2026 cell zte):-23/04/2026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133">
          <cell r="B133" t="str">
            <v>SUD_122</v>
          </cell>
          <cell r="R133" t="str">
            <v>(04/27/2026 cell zte):-23/04/2026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134">
          <cell r="B134" t="str">
            <v>CTR_118</v>
          </cell>
          <cell r="R134" t="str">
            <v>(04/27/2026 cell zte):-27/04/2026 : Besoin d'analyse BO RAN</v>
          </cell>
        </row>
        <row r="135">
          <cell r="B135" t="str">
            <v>LIT_653</v>
          </cell>
          <cell r="R135" t="str">
            <v>(04/27/2026 cell zte):-27/04/2026 : Besoin d'analyse BO RAN</v>
          </cell>
        </row>
        <row r="136">
          <cell r="B136" t="str">
            <v>LIT_751</v>
          </cell>
          <cell r="R136" t="str">
            <v>(04/27/2026 cell zte):-27/04/2026 : Besoin d'analyse BO RAN</v>
          </cell>
        </row>
        <row r="137">
          <cell r="B137" t="str">
            <v>LIT_138</v>
          </cell>
          <cell r="R137" t="str">
            <v>(04/27/2026 cell zte):-27/04/2026 : Besoin d'analyse BO RAN</v>
          </cell>
        </row>
        <row r="138">
          <cell r="B138" t="str">
            <v>LIT_592</v>
          </cell>
          <cell r="R138" t="str">
            <v>(04/27/2026 cell zte):-27/04/2026 : Besoin d'analyse BO RAN</v>
          </cell>
        </row>
        <row r="139">
          <cell r="B139" t="str">
            <v>LIT_528</v>
          </cell>
          <cell r="R139" t="str">
            <v>(04/27/2026 cell zte):-27/04/2026 : Besoin d'analyse BO RAN</v>
          </cell>
        </row>
        <row r="140">
          <cell r="B140" t="str">
            <v>LIT_616</v>
          </cell>
          <cell r="R140" t="str">
            <v>(04/27/2026 cell zte):-27/04/2026 : Besoin d'analyse BO RAN</v>
          </cell>
        </row>
        <row r="141">
          <cell r="B141" t="str">
            <v>LIT_539</v>
          </cell>
          <cell r="R141" t="str">
            <v>(04/27/2026 cell zte):-27/04/2026 : Besoin d'analyse BO RAN</v>
          </cell>
        </row>
        <row r="142">
          <cell r="B142" t="str">
            <v>LIT_050</v>
          </cell>
          <cell r="R142" t="str">
            <v>(04/27/2026 cell zte):-27/04/2026 : Besoin d'analyse BO RAN</v>
          </cell>
        </row>
        <row r="143">
          <cell r="B143" t="str">
            <v>CTR_113</v>
          </cell>
          <cell r="R143" t="str">
            <v>(04/27/2026 cell zte):-27/04/2026 : Besoin d'analyse BO RAN</v>
          </cell>
        </row>
        <row r="144">
          <cell r="B144" t="str">
            <v>LIT_936</v>
          </cell>
          <cell r="R144" t="str">
            <v>(04/27/2026 cell zte):-27/04/2026 : Besoin d'analyse BO RAN</v>
          </cell>
        </row>
        <row r="145">
          <cell r="B145" t="str">
            <v>CTR_160</v>
          </cell>
          <cell r="R145" t="str">
            <v>(04/27/2026 cell zte):-27/04/2026 : Besoin d'analyse BO RAN</v>
          </cell>
        </row>
        <row r="146">
          <cell r="B146" t="str">
            <v>LIT_737</v>
          </cell>
          <cell r="R146" t="str">
            <v>(04/27/2026 cell zte):-27/04/2026 : Besoin d'analyse BO RAN</v>
          </cell>
        </row>
        <row r="147">
          <cell r="B147" t="str">
            <v>LIT_852</v>
          </cell>
          <cell r="R147" t="str">
            <v>(04/27/2026 cell zte):-27/04/2026 : Besoin d'analyse BO RAN</v>
          </cell>
        </row>
        <row r="148">
          <cell r="B148" t="str">
            <v>LIT_942</v>
          </cell>
          <cell r="R148" t="str">
            <v>(04/27/2026 cell zte):-27/04/2026 : Besoin d'analyse BO RAN</v>
          </cell>
        </row>
        <row r="149">
          <cell r="B149" t="str">
            <v>LIT_753</v>
          </cell>
          <cell r="R149" t="str">
            <v>(04/27/2026 cell zte):-27/04/2026 : Besoin d'analyse BO RAN</v>
          </cell>
        </row>
        <row r="150">
          <cell r="B150" t="str">
            <v>LIT_740</v>
          </cell>
          <cell r="R150" t="str">
            <v>(04/27/2026 cell zte):-27/04/2026 : Besoin d'analyse BO RAN</v>
          </cell>
        </row>
        <row r="151">
          <cell r="B151" t="str">
            <v>CTR_110</v>
          </cell>
          <cell r="R151" t="str">
            <v>(04/27/2026 cell zte):-24/04/2026 : Besoin d'analyse BO RAN</v>
          </cell>
        </row>
        <row r="152">
          <cell r="B152" t="str">
            <v>CTR_321</v>
          </cell>
          <cell r="R152" t="str">
            <v>(04/27/2026 cell zte):-24/04/2026 : Besoin d'analyse BO RAN</v>
          </cell>
        </row>
        <row r="153">
          <cell r="B153" t="str">
            <v>CTR_527</v>
          </cell>
          <cell r="R153" t="str">
            <v>(04/27/2026 cell zte):-27/04/2026 : Intervention sur site ce jour || Up apres rearmement des breakers
24/04/2026 : RI recu ce jour et envoye a IHS
23/04/2026 : Intervention prevu ce jour || ETA 14h30 || Feedback Fme : Power pas toujours stable sur site RI en cours de redaction
22/04/2026 : Feedback level 3 : We have planned to upgrade the power system on this site. I will share the PIP deadline soon.
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v>
          </cell>
        </row>
      </sheetData>
      <sheetData sheetId="13">
        <row r="1">
          <cell r="B1" t="str">
            <v>Site code</v>
          </cell>
        </row>
        <row r="2">
          <cell r="B2" t="str">
            <v>CTR_749</v>
          </cell>
          <cell r="R2" t="str">
            <v>(04/27/2026 cell zte):-27/04/2026 : Besoin d'analyse BO RAN</v>
          </cell>
        </row>
        <row r="3">
          <cell r="B3" t="str">
            <v>CTR_749</v>
          </cell>
          <cell r="R3" t="str">
            <v>(04/27/2026 cell zte):-27/04/2026 : Besoin d'analyse BO RAN</v>
          </cell>
        </row>
        <row r="4">
          <cell r="B4" t="str">
            <v>CTR_749</v>
          </cell>
          <cell r="R4" t="str">
            <v>(04/27/2026 cell zte):-27/04/2026 : Besoin d'analyse BO RAN</v>
          </cell>
        </row>
        <row r="5">
          <cell r="B5" t="str">
            <v>CTR_749</v>
          </cell>
          <cell r="R5" t="str">
            <v>(04/27/2026 cell zte):-27/04/2026 : Besoin d'analyse BO RAN</v>
          </cell>
        </row>
        <row r="6">
          <cell r="B6" t="str">
            <v>CTR_749</v>
          </cell>
          <cell r="R6" t="str">
            <v>(04/27/2026 cell zte):-27/04/2026 : Besoin d'analyse BO RAN</v>
          </cell>
        </row>
        <row r="7">
          <cell r="B7" t="str">
            <v>CTR_749</v>
          </cell>
          <cell r="R7" t="str">
            <v>(04/27/2026 cell zte):-27/04/2026 : Besoin d'analyse BO RAN</v>
          </cell>
        </row>
        <row r="8">
          <cell r="B8" t="str">
            <v>CTR_749</v>
          </cell>
          <cell r="R8" t="str">
            <v>(04/27/2026 cell zte):-27/04/2026 : Besoin d'analyse BO RAN</v>
          </cell>
        </row>
        <row r="9">
          <cell r="B9" t="str">
            <v>CTR_749</v>
          </cell>
          <cell r="R9" t="str">
            <v>(04/27/2026 cell zte):-27/04/2026 : Besoin d'analyse BO RAN</v>
          </cell>
        </row>
        <row r="10">
          <cell r="B10" t="str">
            <v>CTR_749</v>
          </cell>
          <cell r="R10" t="str">
            <v>(04/27/2026 cell zte):-27/04/2026 : Besoin d'analyse BO RAN</v>
          </cell>
        </row>
        <row r="11">
          <cell r="B11" t="str">
            <v>CTR_749</v>
          </cell>
          <cell r="R11" t="str">
            <v>(04/27/2026 cell zte):-27/04/2026 : Besoin d'analyse BO RAN</v>
          </cell>
        </row>
        <row r="12">
          <cell r="B12" t="str">
            <v>CTR_749</v>
          </cell>
          <cell r="R12" t="str">
            <v>(04/27/2026 cell zte):-27/04/2026 : Besoin d'analyse BO RAN</v>
          </cell>
        </row>
        <row r="13">
          <cell r="B13" t="str">
            <v>CTR_749</v>
          </cell>
          <cell r="R13" t="str">
            <v>(04/27/2026 cell zte):-27/04/2026 : Besoin d'analyse BO RAN</v>
          </cell>
        </row>
        <row r="14">
          <cell r="B14" t="str">
            <v>CTR_749</v>
          </cell>
          <cell r="R14" t="str">
            <v>(04/27/2026 cell zte):-27/04/2026 : Besoin d'analyse BO RAN</v>
          </cell>
        </row>
        <row r="15">
          <cell r="B15" t="str">
            <v>CTR_749</v>
          </cell>
          <cell r="R15" t="str">
            <v>(04/27/2026 cell zte):-27/04/2026 : Besoin d'analyse BO RAN</v>
          </cell>
        </row>
        <row r="16">
          <cell r="B16" t="str">
            <v>CTR_749</v>
          </cell>
          <cell r="R16" t="str">
            <v>(04/27/2026 cell zte):-27/04/2026 : Besoin d'analyse BO RAN</v>
          </cell>
        </row>
        <row r="17">
          <cell r="B17" t="str">
            <v>CTR_749</v>
          </cell>
          <cell r="R17" t="str">
            <v>(04/27/2026 cell zte):-27/04/2026 : Besoin d'analyse BO RAN</v>
          </cell>
        </row>
        <row r="18">
          <cell r="B18" t="str">
            <v>CTR_749</v>
          </cell>
          <cell r="R18" t="str">
            <v>(04/27/2026 cell zte):-27/04/2026 : Besoin d'analyse BO RAN</v>
          </cell>
        </row>
        <row r="19">
          <cell r="B19" t="str">
            <v>CTR_749</v>
          </cell>
          <cell r="R19" t="str">
            <v>(04/27/2026 cell zte):-27/04/2026 : Besoin d'analyse BO RAN</v>
          </cell>
        </row>
        <row r="20">
          <cell r="B20" t="str">
            <v>CTR_749</v>
          </cell>
          <cell r="R20" t="str">
            <v>(04/27/2026 cell zte):-27/04/2026 : Besoin d'analyse BO RAN</v>
          </cell>
        </row>
        <row r="21">
          <cell r="B21" t="str">
            <v>CTR_749</v>
          </cell>
          <cell r="R21" t="str">
            <v>(04/27/2026 cell zte):-27/04/2026 : Besoin d'analyse BO RAN</v>
          </cell>
        </row>
        <row r="22">
          <cell r="B22" t="str">
            <v>CTR_749</v>
          </cell>
          <cell r="R22" t="str">
            <v>(04/27/2026 cell zte):-27/04/2026 : Besoin d'analyse BO RAN</v>
          </cell>
        </row>
        <row r="23">
          <cell r="B23" t="str">
            <v>CTR_749</v>
          </cell>
          <cell r="R23" t="str">
            <v>(04/27/2026 cell zte):-27/04/2026 : Besoin d'analyse BO RAN</v>
          </cell>
        </row>
        <row r="24">
          <cell r="B24" t="str">
            <v>CTR_749</v>
          </cell>
          <cell r="R24" t="str">
            <v>(04/27/2026 cell zte):-27/04/2026 : Besoin d'analyse BO RAN</v>
          </cell>
        </row>
        <row r="25">
          <cell r="B25" t="str">
            <v>CTR_749</v>
          </cell>
          <cell r="R25" t="str">
            <v>(04/27/2026 cell zte):-27/04/2026 : Besoin d'analyse BO RAN</v>
          </cell>
        </row>
        <row r="26">
          <cell r="B26" t="str">
            <v>LIT_613</v>
          </cell>
          <cell r="R26" t="str">
            <v>(04/27/2026 cell zte):-22/04/2026 : Site down</v>
          </cell>
        </row>
        <row r="27">
          <cell r="B27" t="str">
            <v>LIT_613</v>
          </cell>
          <cell r="R27" t="str">
            <v>(04/27/2026 cell zte):-22/04/2026 : Site down</v>
          </cell>
        </row>
        <row r="28">
          <cell r="B28" t="str">
            <v>LIT_613</v>
          </cell>
          <cell r="R28" t="str">
            <v>(04/27/2026 cell zte):-22/04/2026 : Site down</v>
          </cell>
        </row>
        <row r="29">
          <cell r="B29" t="str">
            <v>LIT_613</v>
          </cell>
          <cell r="R29" t="str">
            <v>(04/27/2026 cell zte):-22/04/2026 : Site down</v>
          </cell>
        </row>
        <row r="30">
          <cell r="B30" t="str">
            <v>LIT_613</v>
          </cell>
          <cell r="R30" t="str">
            <v>(04/27/2026 cell zte):-22/04/2026 : Site down</v>
          </cell>
        </row>
        <row r="31">
          <cell r="B31" t="str">
            <v>LIT_613</v>
          </cell>
          <cell r="R31" t="str">
            <v>(04/27/2026 cell zte):-22/04/2026 : Site down</v>
          </cell>
        </row>
        <row r="32">
          <cell r="B32" t="str">
            <v>LIT_613</v>
          </cell>
          <cell r="R32" t="str">
            <v>(04/27/2026 cell zte):-22/04/2026 : Site down</v>
          </cell>
        </row>
        <row r="33">
          <cell r="B33" t="str">
            <v>LIT_613</v>
          </cell>
          <cell r="R33" t="str">
            <v>(04/27/2026 cell zte):-22/04/2026 : Site down</v>
          </cell>
        </row>
        <row r="34">
          <cell r="B34" t="str">
            <v>LIT_613</v>
          </cell>
          <cell r="R34" t="str">
            <v>(04/27/2026 cell zte):-22/04/2026 : Site down</v>
          </cell>
        </row>
        <row r="35">
          <cell r="B35" t="str">
            <v>LIT_613</v>
          </cell>
          <cell r="R35" t="str">
            <v>(04/27/2026 cell zte):-22/04/2026 : Site down</v>
          </cell>
        </row>
        <row r="36">
          <cell r="B36" t="str">
            <v>CTR_726</v>
          </cell>
          <cell r="R36" t="str">
            <v>(04/27/2026 cell zte):-27/04/2026 : Besoin d'analyse BO RAN</v>
          </cell>
        </row>
        <row r="37">
          <cell r="B37" t="str">
            <v>CTR_726</v>
          </cell>
          <cell r="R37" t="str">
            <v>(04/27/2026 cell zte):-27/04/2026 : Besoin d'analyse BO RAN</v>
          </cell>
        </row>
        <row r="38">
          <cell r="B38" t="str">
            <v>CTR_726</v>
          </cell>
          <cell r="R38" t="str">
            <v>(04/27/2026 cell zte):-27/04/2026 : Besoin d'analyse BO RAN</v>
          </cell>
        </row>
        <row r="39">
          <cell r="B39" t="str">
            <v>CTR_726</v>
          </cell>
          <cell r="R39" t="str">
            <v>(04/27/2026 cell zte):-27/04/2026 : Besoin d'analyse BO RAN</v>
          </cell>
        </row>
        <row r="40">
          <cell r="B40" t="str">
            <v>CTR_726</v>
          </cell>
          <cell r="R40" t="str">
            <v>(04/27/2026 cell zte):-27/04/2026 : Besoin d'analyse BO RAN</v>
          </cell>
        </row>
        <row r="41">
          <cell r="B41" t="str">
            <v>CTR_726</v>
          </cell>
          <cell r="R41" t="str">
            <v>(04/27/2026 cell zte):-27/04/2026 : Besoin d'analyse BO RAN</v>
          </cell>
        </row>
        <row r="42">
          <cell r="B42" t="str">
            <v>CTR_726</v>
          </cell>
          <cell r="R42" t="str">
            <v>(04/27/2026 cell zte):-27/04/2026 : Besoin d'analyse BO RAN</v>
          </cell>
        </row>
        <row r="43">
          <cell r="B43" t="str">
            <v>CTR_726</v>
          </cell>
          <cell r="R43" t="str">
            <v>(04/27/2026 cell zte):-27/04/2026 : Besoin d'analyse BO RAN</v>
          </cell>
        </row>
        <row r="44">
          <cell r="B44" t="str">
            <v>LIT_613</v>
          </cell>
          <cell r="R44" t="str">
            <v>(04/27/2026 cell zte):-22/04/2026 : Site down</v>
          </cell>
        </row>
        <row r="45">
          <cell r="B45" t="str">
            <v>LIT_613</v>
          </cell>
          <cell r="R45" t="str">
            <v>(04/27/2026 cell zte):-22/04/2026 : Site down</v>
          </cell>
        </row>
        <row r="46">
          <cell r="B46" t="str">
            <v>LIT_613</v>
          </cell>
          <cell r="R46" t="str">
            <v>(04/27/2026 cell zte):-22/04/2026 : Site down</v>
          </cell>
        </row>
        <row r="47">
          <cell r="B47" t="str">
            <v>LIT_613</v>
          </cell>
          <cell r="R47" t="str">
            <v>(04/27/2026 cell zte):-22/04/2026 : Site down</v>
          </cell>
        </row>
        <row r="48">
          <cell r="B48" t="str">
            <v>LIT_613</v>
          </cell>
          <cell r="R48" t="str">
            <v>(04/27/2026 cell zte):-22/04/2026 : Site down</v>
          </cell>
        </row>
        <row r="49">
          <cell r="B49" t="str">
            <v>LIT_613</v>
          </cell>
          <cell r="R49" t="str">
            <v>(04/27/2026 cell zte):-22/04/2026 : Site down</v>
          </cell>
        </row>
        <row r="50">
          <cell r="B50" t="str">
            <v>LIT_666</v>
          </cell>
          <cell r="R50" t="str">
            <v>(04/27/2026 cell zte):-27/04/2026 : Besoin d'analyse BO RAN</v>
          </cell>
        </row>
        <row r="51">
          <cell r="B51" t="str">
            <v>LIT_666</v>
          </cell>
          <cell r="R51" t="str">
            <v>(04/27/2026 cell zte):-27/04/2026 : Besoin d'analyse BO RAN</v>
          </cell>
        </row>
        <row r="52">
          <cell r="B52" t="str">
            <v>LIT_666</v>
          </cell>
          <cell r="R52" t="str">
            <v>(04/27/2026 cell zte):-27/04/2026 : Besoin d'analyse BO RAN</v>
          </cell>
        </row>
        <row r="53">
          <cell r="B53" t="str">
            <v>LIT_666</v>
          </cell>
          <cell r="R53" t="str">
            <v>(04/27/2026 cell zte):-27/04/2026 : Besoin d'analyse BO RAN</v>
          </cell>
        </row>
        <row r="54">
          <cell r="B54" t="str">
            <v>LIT_666</v>
          </cell>
          <cell r="R54" t="str">
            <v>(04/27/2026 cell zte):-27/04/2026 : Besoin d'analyse BO RAN</v>
          </cell>
        </row>
        <row r="55">
          <cell r="B55" t="str">
            <v>LIT_666</v>
          </cell>
          <cell r="R55" t="str">
            <v>(04/27/2026 cell zte):-27/04/2026 : Besoin d'analyse BO RAN</v>
          </cell>
        </row>
        <row r="56">
          <cell r="B56" t="str">
            <v>LIT_780</v>
          </cell>
          <cell r="R56" t="str">
            <v>(04/27/2026 cell zte):-18/04/2026 : Site down</v>
          </cell>
        </row>
        <row r="57">
          <cell r="B57" t="str">
            <v>LIT_780</v>
          </cell>
          <cell r="R57" t="str">
            <v>(04/27/2026 cell zte):-18/04/2026 : Site down</v>
          </cell>
        </row>
        <row r="58">
          <cell r="B58" t="str">
            <v>LIT_780</v>
          </cell>
          <cell r="R58" t="str">
            <v>(04/27/2026 cell zte):-18/04/2026 : Site down</v>
          </cell>
        </row>
        <row r="59">
          <cell r="B59" t="str">
            <v>EST_143</v>
          </cell>
          <cell r="R59" t="str">
            <v>(04/27/2026 cell zte):-27/04/2026 : Besoin d'analyse BO RAN</v>
          </cell>
        </row>
        <row r="60">
          <cell r="B60" t="str">
            <v>EST_143</v>
          </cell>
          <cell r="R60" t="str">
            <v>(04/27/2026 cell zte):-27/04/2026 : Besoin d'analyse BO RAN</v>
          </cell>
        </row>
        <row r="61">
          <cell r="B61" t="str">
            <v>EST_143</v>
          </cell>
          <cell r="R61" t="str">
            <v>(04/27/2026 cell zte):-27/04/2026 : Besoin d'analyse BO RAN</v>
          </cell>
        </row>
        <row r="62">
          <cell r="B62" t="str">
            <v>EST_143</v>
          </cell>
          <cell r="R62" t="str">
            <v>(04/27/2026 cell zte):-27/04/2026 : Besoin d'analyse BO RAN</v>
          </cell>
        </row>
        <row r="63">
          <cell r="B63" t="str">
            <v>EST_143</v>
          </cell>
          <cell r="R63" t="str">
            <v>(04/27/2026 cell zte):-27/04/2026 : Besoin d'analyse BO RAN</v>
          </cell>
        </row>
        <row r="64">
          <cell r="B64" t="str">
            <v>EST_143</v>
          </cell>
          <cell r="R64" t="str">
            <v>(04/27/2026 cell zte):-27/04/2026 : Besoin d'analyse BO RAN</v>
          </cell>
        </row>
        <row r="65">
          <cell r="B65" t="str">
            <v>EST_143</v>
          </cell>
          <cell r="R65" t="str">
            <v>(04/27/2026 cell zte):-27/04/2026 : Besoin d'analyse BO RAN</v>
          </cell>
        </row>
        <row r="66">
          <cell r="B66" t="str">
            <v>EST_143</v>
          </cell>
          <cell r="R66" t="str">
            <v>(04/27/2026 cell zte):-27/04/2026 : Besoin d'analyse BO RAN</v>
          </cell>
        </row>
        <row r="67">
          <cell r="B67" t="str">
            <v>EST_143</v>
          </cell>
          <cell r="R67" t="str">
            <v>(04/27/2026 cell zte):-27/04/2026 : Besoin d'analyse BO RAN</v>
          </cell>
        </row>
        <row r="68">
          <cell r="B68" t="str">
            <v>EST_143</v>
          </cell>
          <cell r="R68" t="str">
            <v>(04/27/2026 cell zte):-27/04/2026 : Besoin d'analyse BO RAN</v>
          </cell>
        </row>
        <row r="69">
          <cell r="B69" t="str">
            <v>EST_143</v>
          </cell>
          <cell r="R69" t="str">
            <v>(04/27/2026 cell zte):-27/04/2026 : Besoin d'analyse BO RAN</v>
          </cell>
        </row>
        <row r="70">
          <cell r="B70" t="str">
            <v>EST_143</v>
          </cell>
          <cell r="R70" t="str">
            <v>(04/27/2026 cell zte):-27/04/2026 : Besoin d'analyse BO RAN</v>
          </cell>
        </row>
        <row r="71">
          <cell r="B71" t="str">
            <v>CTR_112</v>
          </cell>
          <cell r="R71" t="str">
            <v>(04/27/2026 cell zte):-18/04/2026 : Site down</v>
          </cell>
        </row>
        <row r="72">
          <cell r="B72" t="str">
            <v>CTR_112</v>
          </cell>
          <cell r="R72" t="str">
            <v>(04/27/2026 cell zte):-18/04/2026 : Site down</v>
          </cell>
        </row>
        <row r="73">
          <cell r="B73" t="str">
            <v>CTR_112</v>
          </cell>
          <cell r="R73" t="str">
            <v>(04/27/2026 cell zte):-18/04/2026 : Site down</v>
          </cell>
        </row>
        <row r="74">
          <cell r="B74" t="str">
            <v>CTR_749</v>
          </cell>
          <cell r="R74" t="str">
            <v>(04/27/2026 cell zte):-27/04/2026 : Besoin d'analyse BO RAN</v>
          </cell>
        </row>
        <row r="75">
          <cell r="B75" t="str">
            <v>CTR_723</v>
          </cell>
          <cell r="R75" t="str">
            <v>(04/27/2026 cell zte):-27/04/2026 : Besoin d'analyse BO RAN</v>
          </cell>
        </row>
        <row r="76">
          <cell r="B76" t="str">
            <v>CTR_112</v>
          </cell>
          <cell r="R76" t="str">
            <v>(04/27/2026 cell zte):-18/04/2026 : Site down</v>
          </cell>
        </row>
        <row r="77">
          <cell r="B77" t="str">
            <v>CTR_112</v>
          </cell>
          <cell r="R77" t="str">
            <v>(04/27/2026 cell zte):-18/04/2026 : Site down</v>
          </cell>
        </row>
        <row r="78">
          <cell r="B78" t="str">
            <v>CTR_234</v>
          </cell>
          <cell r="R78" t="str">
            <v>(04/27/2026 cell zte):-27/04/2026 : Besoin d'analyse BO RAN</v>
          </cell>
        </row>
        <row r="79">
          <cell r="B79" t="str">
            <v>CTR_749</v>
          </cell>
          <cell r="R79" t="str">
            <v>(04/27/2026 cell zte):-27/04/2026 : Besoin d'analyse BO RAN</v>
          </cell>
        </row>
        <row r="80">
          <cell r="B80" t="str">
            <v>CTR_749</v>
          </cell>
          <cell r="R80" t="str">
            <v>(04/27/2026 cell zte):-27/04/2026 : Besoin d'analyse BO RAN</v>
          </cell>
        </row>
        <row r="81">
          <cell r="B81" t="str">
            <v>CTR_749</v>
          </cell>
          <cell r="R81" t="str">
            <v>(04/27/2026 cell zte):-27/04/2026 : Besoin d'analyse BO RAN</v>
          </cell>
        </row>
        <row r="82">
          <cell r="B82" t="str">
            <v>CTR_749</v>
          </cell>
          <cell r="R82" t="str">
            <v>(04/27/2026 cell zte):-27/04/2026 : Besoin d'analyse BO RAN</v>
          </cell>
        </row>
        <row r="83">
          <cell r="B83" t="str">
            <v>CTR_112</v>
          </cell>
          <cell r="R83" t="str">
            <v>(04/27/2026 cell zte):-18/04/2026 : Site down</v>
          </cell>
        </row>
        <row r="84">
          <cell r="B84" t="str">
            <v>CTR_112</v>
          </cell>
          <cell r="R84" t="str">
            <v>(04/27/2026 cell zte):-18/04/2026 : Site down</v>
          </cell>
        </row>
        <row r="85">
          <cell r="B85" t="str">
            <v>CTR_112</v>
          </cell>
          <cell r="R85" t="str">
            <v>(04/27/2026 cell zte):-18/04/2026 : Site down</v>
          </cell>
        </row>
        <row r="86">
          <cell r="B86" t="str">
            <v>CTR_112</v>
          </cell>
          <cell r="R86" t="str">
            <v>(04/27/2026 cell zte):-18/04/2026 : Site down</v>
          </cell>
        </row>
        <row r="87">
          <cell r="B87" t="str">
            <v>CTR_749</v>
          </cell>
          <cell r="R87" t="str">
            <v>(04/27/2026 cell zte):-27/04/2026 : Besoin d'analyse BO RAN</v>
          </cell>
        </row>
        <row r="88">
          <cell r="B88" t="str">
            <v>CTR_749</v>
          </cell>
          <cell r="R88" t="str">
            <v>(04/27/2026 cell zte):-27/04/2026 : Besoin d'analyse BO RAN</v>
          </cell>
        </row>
        <row r="89">
          <cell r="B89" t="str">
            <v>CTR_749</v>
          </cell>
          <cell r="R89" t="str">
            <v>(04/27/2026 cell zte):-27/04/2026 : Besoin d'analyse BO RAN</v>
          </cell>
        </row>
        <row r="90">
          <cell r="B90" t="str">
            <v>CTR_794</v>
          </cell>
          <cell r="R90" t="str">
            <v>(04/27/2026 cell zte):-27/04/2026 : Besoin d'analyse BO RAN || GPS Instability</v>
          </cell>
        </row>
        <row r="91">
          <cell r="B91" t="str">
            <v>CTR_451</v>
          </cell>
          <cell r="R91" t="str">
            <v>(04/27/2026 cell zte):-27/04/2026 : Besoin d'analyse BO RAN</v>
          </cell>
        </row>
        <row r="92">
          <cell r="B92" t="str">
            <v>EST_124</v>
          </cell>
          <cell r="R92" t="str">
            <v>(04/27/2026 cell zte):-27/04/2026 : Besoin d'analyse BO RAN</v>
          </cell>
        </row>
        <row r="93">
          <cell r="B93" t="str">
            <v>EST_124</v>
          </cell>
          <cell r="R93" t="str">
            <v>(04/27/2026 cell zte):-27/04/2026 : Besoin d'analyse BO RAN</v>
          </cell>
        </row>
        <row r="94">
          <cell r="B94" t="str">
            <v>EST_124</v>
          </cell>
          <cell r="R94" t="str">
            <v>(04/27/2026 cell zte):-27/04/2026 : Besoin d'analyse BO RAN</v>
          </cell>
        </row>
        <row r="95">
          <cell r="B95" t="str">
            <v>EST_124</v>
          </cell>
          <cell r="R95" t="str">
            <v>(04/27/2026 cell zte):-27/04/2026 : Besoin d'analyse BO RAN</v>
          </cell>
        </row>
        <row r="96">
          <cell r="B96" t="str">
            <v>EST_124</v>
          </cell>
          <cell r="R96" t="str">
            <v>(04/27/2026 cell zte):-27/04/2026 : Besoin d'analyse BO RAN</v>
          </cell>
        </row>
        <row r="97">
          <cell r="B97" t="str">
            <v>EST_124</v>
          </cell>
          <cell r="R97" t="str">
            <v>(04/27/2026 cell zte):-27/04/2026 : Besoin d'analyse BO RAN</v>
          </cell>
        </row>
        <row r="98">
          <cell r="B98" t="str">
            <v>EST_124</v>
          </cell>
          <cell r="R98" t="str">
            <v>(04/27/2026 cell zte):-27/04/2026 : Besoin d'analyse BO RAN</v>
          </cell>
        </row>
        <row r="99">
          <cell r="B99" t="str">
            <v>EST_124</v>
          </cell>
          <cell r="R99" t="str">
            <v>(04/27/2026 cell zte):-27/04/2026 : Besoin d'analyse BO RAN</v>
          </cell>
        </row>
        <row r="100">
          <cell r="B100" t="str">
            <v>EST_124</v>
          </cell>
          <cell r="R100" t="str">
            <v>(04/27/2026 cell zte):-27/04/2026 : Besoin d'analyse BO RAN</v>
          </cell>
        </row>
        <row r="101">
          <cell r="B101" t="str">
            <v>EST_124</v>
          </cell>
          <cell r="R101" t="str">
            <v>(04/27/2026 cell zte):-27/04/2026 : Besoin d'analyse BO RAN</v>
          </cell>
        </row>
        <row r="102">
          <cell r="B102" t="str">
            <v>EST_124</v>
          </cell>
          <cell r="R102" t="str">
            <v>(04/27/2026 cell zte):-27/04/2026 : Besoin d'analyse BO RAN</v>
          </cell>
        </row>
        <row r="103">
          <cell r="B103" t="str">
            <v>EST_124</v>
          </cell>
          <cell r="R103" t="str">
            <v>(04/27/2026 cell zte):-27/04/2026 : Besoin d'analyse BO RAN</v>
          </cell>
        </row>
        <row r="104">
          <cell r="B104" t="str">
            <v>CTR_204</v>
          </cell>
          <cell r="R104" t="str">
            <v>(04/27/2026 cell zte):-27/04/2026 : Besoin d'analyse BO RAN</v>
          </cell>
        </row>
        <row r="105">
          <cell r="B105" t="str">
            <v>CTR_652</v>
          </cell>
          <cell r="R105" t="e">
            <v>#N/A</v>
          </cell>
        </row>
        <row r="106">
          <cell r="B106" t="str">
            <v>CTR_652</v>
          </cell>
          <cell r="R106" t="e">
            <v>#N/A</v>
          </cell>
        </row>
        <row r="107">
          <cell r="B107" t="str">
            <v>CTR_652</v>
          </cell>
          <cell r="R107" t="e">
            <v>#N/A</v>
          </cell>
        </row>
        <row r="108">
          <cell r="B108" t="str">
            <v>CTR_652</v>
          </cell>
          <cell r="R108" t="e">
            <v>#N/A</v>
          </cell>
        </row>
        <row r="109">
          <cell r="B109" t="str">
            <v>CTR_652</v>
          </cell>
          <cell r="R109" t="e">
            <v>#N/A</v>
          </cell>
        </row>
        <row r="110">
          <cell r="B110" t="str">
            <v>CTR_749</v>
          </cell>
          <cell r="R110" t="str">
            <v>(04/27/2026 cell zte):-27/04/2026 : Besoin d'analyse BO RAN</v>
          </cell>
        </row>
        <row r="111">
          <cell r="B111" t="str">
            <v>CTR_652</v>
          </cell>
          <cell r="R111" t="e">
            <v>#N/A</v>
          </cell>
        </row>
        <row r="112">
          <cell r="B112" t="str">
            <v>CTR_652</v>
          </cell>
          <cell r="R112" t="e">
            <v>#N/A</v>
          </cell>
        </row>
        <row r="113">
          <cell r="B113" t="str">
            <v>CTR_652</v>
          </cell>
          <cell r="R113" t="e">
            <v>#N/A</v>
          </cell>
        </row>
        <row r="114">
          <cell r="B114" t="str">
            <v>CTR_652</v>
          </cell>
          <cell r="R114" t="e">
            <v>#N/A</v>
          </cell>
        </row>
        <row r="115">
          <cell r="B115" t="str">
            <v>CTR_112</v>
          </cell>
          <cell r="R115" t="str">
            <v>(04/27/2026 cell zte):-18/04/2026 : Site down</v>
          </cell>
        </row>
        <row r="116">
          <cell r="B116" t="str">
            <v>CTR_112</v>
          </cell>
          <cell r="R116" t="str">
            <v>(04/27/2026 cell zte):-18/04/2026 : Site down</v>
          </cell>
        </row>
        <row r="117">
          <cell r="B117" t="str">
            <v>CTR_112</v>
          </cell>
          <cell r="R117" t="str">
            <v>(04/27/2026 cell zte):-18/04/2026 : Site down</v>
          </cell>
        </row>
        <row r="118">
          <cell r="B118" t="str">
            <v>CTR_112</v>
          </cell>
          <cell r="R118" t="str">
            <v>(04/27/2026 cell zte):-18/04/2026 : Site down</v>
          </cell>
        </row>
        <row r="119">
          <cell r="B119" t="str">
            <v>CTR_112</v>
          </cell>
          <cell r="R119" t="str">
            <v>(04/27/2026 cell zte):-18/04/2026 : Site down</v>
          </cell>
        </row>
        <row r="120">
          <cell r="B120" t="str">
            <v>CTR_112</v>
          </cell>
          <cell r="R120" t="str">
            <v>(04/27/2026 cell zte):-18/04/2026 : Site down</v>
          </cell>
        </row>
        <row r="121">
          <cell r="B121" t="str">
            <v>CTR_020</v>
          </cell>
          <cell r="R121" t="e">
            <v>#N/A</v>
          </cell>
        </row>
        <row r="122">
          <cell r="B122" t="str">
            <v>CTR_020</v>
          </cell>
          <cell r="R122" t="e">
            <v>#N/A</v>
          </cell>
        </row>
        <row r="123">
          <cell r="B123" t="str">
            <v>CTR_020</v>
          </cell>
          <cell r="R123" t="e">
            <v>#N/A</v>
          </cell>
        </row>
        <row r="124">
          <cell r="B124" t="str">
            <v>CTR_020</v>
          </cell>
          <cell r="R124" t="e">
            <v>#N/A</v>
          </cell>
        </row>
        <row r="125">
          <cell r="B125" t="str">
            <v>CTR_020</v>
          </cell>
          <cell r="R125" t="e">
            <v>#N/A</v>
          </cell>
        </row>
        <row r="126">
          <cell r="B126" t="str">
            <v>CTR_020</v>
          </cell>
          <cell r="R126" t="e">
            <v>#N/A</v>
          </cell>
        </row>
        <row r="127">
          <cell r="B127" t="str">
            <v>CTR_020</v>
          </cell>
          <cell r="R127" t="e">
            <v>#N/A</v>
          </cell>
        </row>
        <row r="128">
          <cell r="B128" t="str">
            <v>CTR_020</v>
          </cell>
          <cell r="R128" t="e">
            <v>#N/A</v>
          </cell>
        </row>
        <row r="129">
          <cell r="B129" t="str">
            <v>CTR_020</v>
          </cell>
          <cell r="R129" t="e">
            <v>#N/A</v>
          </cell>
        </row>
        <row r="130">
          <cell r="B130" t="str">
            <v>CTR_794</v>
          </cell>
          <cell r="R130" t="str">
            <v>(04/27/2026 cell zte):-27/04/2026 : Besoin d'analyse BO RAN || GPS Instability</v>
          </cell>
        </row>
        <row r="131">
          <cell r="B131" t="str">
            <v>CTR_762</v>
          </cell>
          <cell r="R131" t="str">
            <v>(04/27/2026 cell zte):-27/04/2026 : Besoin d'analyse BO RAN</v>
          </cell>
        </row>
        <row r="132">
          <cell r="B132" t="str">
            <v>LIT_103</v>
          </cell>
          <cell r="R132" t="str">
            <v>(04/27/2026 cell zte):-27/04/2026 : Besoin d'analyse BO RAN</v>
          </cell>
        </row>
        <row r="133">
          <cell r="B133" t="str">
            <v>LIT_935</v>
          </cell>
          <cell r="R133" t="str">
            <v>(04/27/2026 cell zte):-27/04/2026 : Besoin d'analyse BO RAN</v>
          </cell>
        </row>
        <row r="134">
          <cell r="B134" t="str">
            <v>LIT_937</v>
          </cell>
          <cell r="R134" t="str">
            <v>(04/27/2026 cell zte):-27/04/2026 : Besoin d'analyse BO RAN</v>
          </cell>
        </row>
        <row r="135">
          <cell r="B135" t="str">
            <v>LIT_938</v>
          </cell>
          <cell r="R135" t="str">
            <v>(04/27/2026 cell zte):-27/04/2026 : Besoin d'analyse BO RAN</v>
          </cell>
        </row>
        <row r="136">
          <cell r="B136" t="str">
            <v>CTR_120</v>
          </cell>
          <cell r="R136" t="str">
            <v>(04/27/2026 cell zte):-27/04/2026 : Besoin d'analyse BO RAN || GPS Instability</v>
          </cell>
        </row>
        <row r="137">
          <cell r="B137" t="str">
            <v>CTR_120</v>
          </cell>
          <cell r="R137" t="str">
            <v>(04/27/2026 cell zte):-27/04/2026 : Besoin d'analyse BO RAN || GPS Instability</v>
          </cell>
        </row>
        <row r="138">
          <cell r="B138" t="str">
            <v>CTR_120</v>
          </cell>
          <cell r="R138" t="str">
            <v>(04/27/2026 cell zte):-27/04/2026 : Besoin d'analyse BO RAN || GPS Instability</v>
          </cell>
        </row>
        <row r="139">
          <cell r="B139" t="str">
            <v>CTR_120</v>
          </cell>
          <cell r="R139" t="str">
            <v>(04/27/2026 cell zte):-27/04/2026 : Besoin d'analyse BO RAN || GPS Instability</v>
          </cell>
        </row>
        <row r="140">
          <cell r="B140" t="str">
            <v>CTR_120</v>
          </cell>
          <cell r="R140" t="str">
            <v>(04/27/2026 cell zte):-27/04/2026 : Besoin d'analyse BO RAN || GPS Instability</v>
          </cell>
        </row>
        <row r="141">
          <cell r="B141" t="str">
            <v>CTR_120</v>
          </cell>
          <cell r="R141" t="str">
            <v>(04/27/2026 cell zte):-27/04/2026 : Besoin d'analyse BO RAN || GPS Instability</v>
          </cell>
        </row>
        <row r="142">
          <cell r="B142" t="str">
            <v>LIT_653</v>
          </cell>
          <cell r="R142" t="str">
            <v>(04/27/2026 cell zte):-27/04/2026 : Besoin d'analyse BO RAN || Power issue || Mail sent to camusat</v>
          </cell>
        </row>
        <row r="143">
          <cell r="B143" t="str">
            <v>LIT_653</v>
          </cell>
          <cell r="R143" t="str">
            <v>(04/27/2026 cell zte):-27/04/2026 : Besoin d'analyse BO RAN || Power issue || Mail sent to camusat</v>
          </cell>
        </row>
        <row r="144">
          <cell r="B144" t="str">
            <v>LIT_653</v>
          </cell>
          <cell r="R144" t="str">
            <v>(04/27/2026 cell zte):-27/04/2026 : Besoin d'analyse BO RAN || Power issue || Mail sent to camusat</v>
          </cell>
        </row>
        <row r="145">
          <cell r="B145" t="str">
            <v>LIT_653</v>
          </cell>
          <cell r="R145" t="str">
            <v>(04/27/2026 cell zte):-27/04/2026 : Besoin d'analyse BO RAN || Power issue || Mail sent to camusat</v>
          </cell>
        </row>
        <row r="146">
          <cell r="B146" t="str">
            <v>LIT_653</v>
          </cell>
          <cell r="R146" t="str">
            <v>(04/27/2026 cell zte):-27/04/2026 : Besoin d'analyse BO RAN || Power issue || Mail sent to camusat</v>
          </cell>
        </row>
        <row r="147">
          <cell r="B147" t="str">
            <v>LIT_653</v>
          </cell>
          <cell r="R147" t="str">
            <v>(04/27/2026 cell zte):-27/04/2026 : Besoin d'analyse BO RAN || Power issue || Mail sent to camusat</v>
          </cell>
        </row>
        <row r="148">
          <cell r="B148" t="str">
            <v>LIT_653</v>
          </cell>
          <cell r="R148" t="str">
            <v>(04/27/2026 cell zte):-27/04/2026 : Besoin d'analyse BO RAN || Power issue || Mail sent to camusat</v>
          </cell>
        </row>
        <row r="149">
          <cell r="B149" t="str">
            <v>LIT_934</v>
          </cell>
          <cell r="R149" t="e">
            <v>#N/A</v>
          </cell>
        </row>
        <row r="150">
          <cell r="B150" t="str">
            <v>CTR_200</v>
          </cell>
          <cell r="R150" t="e">
            <v>#N/A</v>
          </cell>
        </row>
        <row r="151">
          <cell r="B151" t="str">
            <v>CTR_200</v>
          </cell>
          <cell r="R151" t="e">
            <v>#N/A</v>
          </cell>
        </row>
        <row r="152">
          <cell r="B152" t="str">
            <v>CTR_200</v>
          </cell>
          <cell r="R152" t="e">
            <v>#N/A</v>
          </cell>
        </row>
        <row r="153">
          <cell r="B153" t="str">
            <v>CTR_200</v>
          </cell>
          <cell r="R153" t="e">
            <v>#N/A</v>
          </cell>
        </row>
        <row r="154">
          <cell r="B154" t="str">
            <v>CTR_200</v>
          </cell>
          <cell r="R154" t="e">
            <v>#N/A</v>
          </cell>
        </row>
        <row r="155">
          <cell r="B155" t="str">
            <v>CTR_200</v>
          </cell>
          <cell r="R155" t="e">
            <v>#N/A</v>
          </cell>
        </row>
        <row r="156">
          <cell r="B156" t="str">
            <v>CTR_200</v>
          </cell>
          <cell r="R156" t="e">
            <v>#N/A</v>
          </cell>
        </row>
        <row r="157">
          <cell r="B157" t="str">
            <v>CTR_200</v>
          </cell>
          <cell r="R157" t="e">
            <v>#N/A</v>
          </cell>
        </row>
        <row r="158">
          <cell r="B158" t="str">
            <v>CTR_200</v>
          </cell>
          <cell r="R158" t="e">
            <v>#N/A</v>
          </cell>
        </row>
        <row r="159">
          <cell r="B159" t="str">
            <v>SUD_054</v>
          </cell>
          <cell r="R159" t="str">
            <v>(04/27/2026 cell zte):-21/04/2026 : Not accepted</v>
          </cell>
        </row>
        <row r="160">
          <cell r="B160" t="str">
            <v>CTR_917</v>
          </cell>
          <cell r="R160" t="e">
            <v>#N/A</v>
          </cell>
        </row>
        <row r="161">
          <cell r="B161" t="str">
            <v>CTR_917</v>
          </cell>
          <cell r="R161" t="e">
            <v>#N/A</v>
          </cell>
        </row>
        <row r="162">
          <cell r="B162" t="str">
            <v>CTR_917</v>
          </cell>
          <cell r="R162" t="e">
            <v>#N/A</v>
          </cell>
        </row>
        <row r="163">
          <cell r="B163" t="str">
            <v>CTR_917</v>
          </cell>
          <cell r="R163" t="e">
            <v>#N/A</v>
          </cell>
        </row>
        <row r="164">
          <cell r="B164" t="str">
            <v>CTR_917</v>
          </cell>
          <cell r="R164" t="e">
            <v>#N/A</v>
          </cell>
        </row>
        <row r="165">
          <cell r="B165" t="str">
            <v>CTR_917</v>
          </cell>
          <cell r="R165" t="e">
            <v>#N/A</v>
          </cell>
        </row>
        <row r="166">
          <cell r="B166" t="str">
            <v>CTR_917</v>
          </cell>
          <cell r="R166" t="e">
            <v>#N/A</v>
          </cell>
        </row>
        <row r="167">
          <cell r="B167" t="str">
            <v>CTR_917</v>
          </cell>
          <cell r="R167" t="e">
            <v>#N/A</v>
          </cell>
        </row>
        <row r="168">
          <cell r="B168" t="str">
            <v>CTR_917</v>
          </cell>
          <cell r="R168" t="e">
            <v>#N/A</v>
          </cell>
        </row>
        <row r="169">
          <cell r="B169" t="str">
            <v>CTR_125</v>
          </cell>
          <cell r="R169" t="str">
            <v>(04/27/2026 cell zte):-27/04/2026 : Besoin d'analyse BO RAN || GPS Instability</v>
          </cell>
        </row>
        <row r="170">
          <cell r="B170" t="str">
            <v>CTR_125</v>
          </cell>
          <cell r="R170" t="str">
            <v>(04/27/2026 cell zte):-27/04/2026 : Besoin d'analyse BO RAN || GPS Instability</v>
          </cell>
        </row>
        <row r="171">
          <cell r="B171" t="str">
            <v>CTR_125</v>
          </cell>
          <cell r="R171" t="str">
            <v>(04/27/2026 cell zte):-27/04/2026 : Besoin d'analyse BO RAN || GPS Instability</v>
          </cell>
        </row>
        <row r="172">
          <cell r="B172" t="str">
            <v>CTR_125</v>
          </cell>
          <cell r="R172" t="str">
            <v>(04/27/2026 cell zte):-27/04/2026 : Besoin d'analyse BO RAN || GPS Instability</v>
          </cell>
        </row>
        <row r="173">
          <cell r="B173" t="str">
            <v>CTR_125</v>
          </cell>
          <cell r="R173" t="str">
            <v>(04/27/2026 cell zte):-27/04/2026 : Besoin d'analyse BO RAN || GPS Instability</v>
          </cell>
        </row>
        <row r="174">
          <cell r="B174" t="str">
            <v>CTR_125</v>
          </cell>
          <cell r="R174" t="str">
            <v>(04/27/2026 cell zte):-27/04/2026 : Besoin d'analyse BO RAN || GPS Instability</v>
          </cell>
        </row>
        <row r="175">
          <cell r="B175" t="str">
            <v>CTR_125</v>
          </cell>
          <cell r="R175" t="str">
            <v>(04/27/2026 cell zte):-27/04/2026 : Besoin d'analyse BO RAN || GPS Instability</v>
          </cell>
        </row>
        <row r="176">
          <cell r="B176" t="str">
            <v>CTR_125</v>
          </cell>
          <cell r="R176" t="str">
            <v>(04/27/2026 cell zte):-27/04/2026 : Besoin d'analyse BO RAN || GPS Instability</v>
          </cell>
        </row>
        <row r="177">
          <cell r="B177" t="str">
            <v>CTR_125</v>
          </cell>
          <cell r="R177" t="str">
            <v>(04/27/2026 cell zte):-27/04/2026 : Besoin d'analyse BO RAN || GPS Instability</v>
          </cell>
        </row>
        <row r="178">
          <cell r="B178" t="str">
            <v>LIT_654</v>
          </cell>
          <cell r="R178" t="str">
            <v>(04/27/2026 cell zte):-18/04/2026 : Site down</v>
          </cell>
        </row>
        <row r="179">
          <cell r="B179" t="str">
            <v>LIT_654</v>
          </cell>
          <cell r="R179" t="str">
            <v>(04/27/2026 cell zte):-18/04/2026 : Site down</v>
          </cell>
        </row>
        <row r="180">
          <cell r="B180" t="str">
            <v>LIT_654</v>
          </cell>
          <cell r="R180" t="str">
            <v>(04/27/2026 cell zte):-18/04/2026 : Site down</v>
          </cell>
        </row>
        <row r="181">
          <cell r="B181" t="str">
            <v>CTR_675</v>
          </cell>
          <cell r="R181" t="str">
            <v>(04/27/2026 cell zte):-27/04/2026 : Besoin d'analyse BO RAN || GPS Instability</v>
          </cell>
        </row>
        <row r="182">
          <cell r="B182" t="str">
            <v>CTR_675</v>
          </cell>
          <cell r="R182" t="str">
            <v>(04/27/2026 cell zte):-27/04/2026 : Besoin d'analyse BO RAN || GPS Instability</v>
          </cell>
        </row>
        <row r="183">
          <cell r="B183" t="str">
            <v>CTR_675</v>
          </cell>
          <cell r="R183" t="str">
            <v>(04/27/2026 cell zte):-27/04/2026 : Besoin d'analyse BO RAN || GPS Instability</v>
          </cell>
        </row>
        <row r="184">
          <cell r="B184" t="str">
            <v>CTR_675</v>
          </cell>
          <cell r="R184" t="str">
            <v>(04/27/2026 cell zte):-27/04/2026 : Besoin d'analyse BO RAN || GPS Instability</v>
          </cell>
        </row>
        <row r="185">
          <cell r="B185" t="str">
            <v>CTR_675</v>
          </cell>
          <cell r="R185" t="str">
            <v>(04/27/2026 cell zte):-27/04/2026 : Besoin d'analyse BO RAN || GPS Instability</v>
          </cell>
        </row>
        <row r="186">
          <cell r="B186" t="str">
            <v>CTR_675</v>
          </cell>
          <cell r="R186" t="str">
            <v>(04/27/2026 cell zte):-27/04/2026 : Besoin d'analyse BO RAN || GPS Instability</v>
          </cell>
        </row>
        <row r="187">
          <cell r="B187" t="str">
            <v>CTR_675</v>
          </cell>
          <cell r="R187" t="str">
            <v>(04/27/2026 cell zte):-27/04/2026 : Besoin d'analyse BO RAN || GPS Instability</v>
          </cell>
        </row>
        <row r="188">
          <cell r="B188" t="str">
            <v>CTR_675</v>
          </cell>
          <cell r="R188" t="str">
            <v>(04/27/2026 cell zte):-27/04/2026 : Besoin d'analyse BO RAN || GPS Instability</v>
          </cell>
        </row>
        <row r="189">
          <cell r="B189" t="str">
            <v>CTR_675</v>
          </cell>
          <cell r="R189" t="str">
            <v>(04/27/2026 cell zte):-27/04/2026 : Besoin d'analyse BO RAN || GPS Instability</v>
          </cell>
        </row>
        <row r="190">
          <cell r="B190" t="str">
            <v>SUD_113</v>
          </cell>
          <cell r="R190" t="str">
            <v>(04/27/2026 cell zte):-27/04/2026 : Besoin d'analyse BO RAN || Fme should check connectivity(SFP, Optical fiber) of RRU 51</v>
          </cell>
        </row>
        <row r="191">
          <cell r="B191" t="str">
            <v>SUD_113</v>
          </cell>
          <cell r="R191" t="str">
            <v>(04/27/2026 cell zte):-27/04/2026 : Besoin d'analyse BO RAN || Fme should check connectivity(SFP, Optical fiber) of RRU 51</v>
          </cell>
        </row>
        <row r="192">
          <cell r="B192" t="str">
            <v>SUD_113</v>
          </cell>
          <cell r="R192" t="str">
            <v>(04/27/2026 cell zte):-27/04/2026 : Besoin d'analyse BO RAN || Fme should check connectivity(SFP, Optical fiber) of RRU 51</v>
          </cell>
        </row>
        <row r="193">
          <cell r="B193" t="str">
            <v>SUD_113</v>
          </cell>
          <cell r="R193" t="str">
            <v>(04/27/2026 cell zte):-27/04/2026 : Besoin d'analyse BO RAN || Fme should check connectivity(SFP, Optical fiber) of RRU 51</v>
          </cell>
        </row>
        <row r="194">
          <cell r="B194" t="str">
            <v>SUD_113</v>
          </cell>
          <cell r="R194" t="str">
            <v>(04/27/2026 cell zte):-27/04/2026 : Besoin d'analyse BO RAN || Fme should check connectivity(SFP, Optical fiber) of RRU 51</v>
          </cell>
        </row>
        <row r="195">
          <cell r="B195" t="str">
            <v>SUD_113</v>
          </cell>
          <cell r="R195" t="str">
            <v>(04/27/2026 cell zte):-27/04/2026 : Besoin d'analyse BO RAN || Fme should check connectivity(SFP, Optical fiber) of RRU 51</v>
          </cell>
        </row>
        <row r="196">
          <cell r="B196" t="str">
            <v>SUD_113</v>
          </cell>
          <cell r="R196" t="str">
            <v>(04/27/2026 cell zte):-27/04/2026 : Besoin d'analyse BO RAN || Fme should check connectivity(SFP, Optical fiber) of RRU 51</v>
          </cell>
        </row>
        <row r="197">
          <cell r="B197" t="str">
            <v>SUD_113</v>
          </cell>
          <cell r="R197" t="str">
            <v>(04/27/2026 cell zte):-27/04/2026 : Besoin d'analyse BO RAN || Fme should check connectivity(SFP, Optical fiber) of RRU 51</v>
          </cell>
        </row>
        <row r="198">
          <cell r="B198" t="str">
            <v>CTR_936</v>
          </cell>
          <cell r="R198" t="str">
            <v>(04/27/2026 cell zte):-27/04/2026 : Besoin d'analyse BO RAN</v>
          </cell>
        </row>
        <row r="199">
          <cell r="B199" t="str">
            <v>CTR_667</v>
          </cell>
          <cell r="R199" t="e">
            <v>#N/A</v>
          </cell>
        </row>
        <row r="200">
          <cell r="B200" t="str">
            <v>CTR_667</v>
          </cell>
          <cell r="R200" t="e">
            <v>#N/A</v>
          </cell>
        </row>
        <row r="201">
          <cell r="B201" t="str">
            <v>CTR_667</v>
          </cell>
          <cell r="R201" t="e">
            <v>#N/A</v>
          </cell>
        </row>
        <row r="202">
          <cell r="B202" t="str">
            <v>CTR_667</v>
          </cell>
          <cell r="R202" t="e">
            <v>#N/A</v>
          </cell>
        </row>
        <row r="203">
          <cell r="B203" t="str">
            <v>CTR_667</v>
          </cell>
          <cell r="R203" t="e">
            <v>#N/A</v>
          </cell>
        </row>
        <row r="204">
          <cell r="B204" t="str">
            <v>CTR_667</v>
          </cell>
          <cell r="R204" t="e">
            <v>#N/A</v>
          </cell>
        </row>
        <row r="205">
          <cell r="B205" t="str">
            <v>CTR_667</v>
          </cell>
          <cell r="R205" t="e">
            <v>#N/A</v>
          </cell>
        </row>
        <row r="206">
          <cell r="B206" t="str">
            <v>CTR_667</v>
          </cell>
          <cell r="R206" t="e">
            <v>#N/A</v>
          </cell>
        </row>
        <row r="207">
          <cell r="B207" t="str">
            <v>CTR_667</v>
          </cell>
          <cell r="R207" t="e">
            <v>#N/A</v>
          </cell>
        </row>
        <row r="208">
          <cell r="B208" t="str">
            <v>CTR_667</v>
          </cell>
          <cell r="R208" t="e">
            <v>#N/A</v>
          </cell>
        </row>
        <row r="209">
          <cell r="B209" t="str">
            <v>CTR_667</v>
          </cell>
          <cell r="R209" t="e">
            <v>#N/A</v>
          </cell>
        </row>
        <row r="210">
          <cell r="B210" t="str">
            <v>CTR_667</v>
          </cell>
          <cell r="R210" t="e">
            <v>#N/A</v>
          </cell>
        </row>
        <row r="211">
          <cell r="B211" t="str">
            <v>CTR_667</v>
          </cell>
          <cell r="R211" t="e">
            <v>#N/A</v>
          </cell>
        </row>
        <row r="212">
          <cell r="B212" t="str">
            <v>CTR_667</v>
          </cell>
          <cell r="R212" t="e">
            <v>#N/A</v>
          </cell>
        </row>
        <row r="213">
          <cell r="B213" t="str">
            <v>CTR_667</v>
          </cell>
          <cell r="R213" t="e">
            <v>#N/A</v>
          </cell>
        </row>
        <row r="214">
          <cell r="B214" t="str">
            <v>CTR_667</v>
          </cell>
          <cell r="R214" t="e">
            <v>#N/A</v>
          </cell>
        </row>
        <row r="215">
          <cell r="B215" t="str">
            <v>CTR_667</v>
          </cell>
          <cell r="R215" t="e">
            <v>#N/A</v>
          </cell>
        </row>
        <row r="216">
          <cell r="B216" t="str">
            <v>CTR_667</v>
          </cell>
          <cell r="R216" t="e">
            <v>#N/A</v>
          </cell>
        </row>
        <row r="217">
          <cell r="B217" t="str">
            <v>CTR_667</v>
          </cell>
          <cell r="R217" t="e">
            <v>#N/A</v>
          </cell>
        </row>
        <row r="218">
          <cell r="B218" t="str">
            <v>CTR_667</v>
          </cell>
          <cell r="R218" t="e">
            <v>#N/A</v>
          </cell>
        </row>
        <row r="219">
          <cell r="B219" t="str">
            <v>CTR_667</v>
          </cell>
          <cell r="R219" t="e">
            <v>#N/A</v>
          </cell>
        </row>
        <row r="220">
          <cell r="B220" t="str">
            <v>CTR_667</v>
          </cell>
          <cell r="R220" t="e">
            <v>#N/A</v>
          </cell>
        </row>
        <row r="221">
          <cell r="B221" t="str">
            <v>CTR_667</v>
          </cell>
          <cell r="R221" t="e">
            <v>#N/A</v>
          </cell>
        </row>
        <row r="222">
          <cell r="B222" t="str">
            <v>CTR_667</v>
          </cell>
          <cell r="R222" t="e">
            <v>#N/A</v>
          </cell>
        </row>
        <row r="223">
          <cell r="B223" t="str">
            <v>CTR_124</v>
          </cell>
          <cell r="R223" t="str">
            <v>(04/27/2026 cell zte):-27/04/2026 : Besoin d'analyse BO RAN || GPS Instability</v>
          </cell>
        </row>
        <row r="224">
          <cell r="B224" t="str">
            <v>CTR_124</v>
          </cell>
          <cell r="R224" t="str">
            <v>(04/27/2026 cell zte):-27/04/2026 : Besoin d'analyse BO RAN || GPS Instability</v>
          </cell>
        </row>
        <row r="225">
          <cell r="B225" t="str">
            <v>CTR_124</v>
          </cell>
          <cell r="R225" t="str">
            <v>(04/27/2026 cell zte):-27/04/2026 : Besoin d'analyse BO RAN || GPS Instability</v>
          </cell>
        </row>
        <row r="226">
          <cell r="B226" t="str">
            <v>CTR_124</v>
          </cell>
          <cell r="R226" t="str">
            <v>(04/27/2026 cell zte):-27/04/2026 : Besoin d'analyse BO RAN || GPS Instability</v>
          </cell>
        </row>
        <row r="227">
          <cell r="B227" t="str">
            <v>CTR_124</v>
          </cell>
          <cell r="R227" t="str">
            <v>(04/27/2026 cell zte):-27/04/2026 : Besoin d'analyse BO RAN || GPS Instability</v>
          </cell>
        </row>
        <row r="228">
          <cell r="B228" t="str">
            <v>CTR_124</v>
          </cell>
          <cell r="R228" t="str">
            <v>(04/27/2026 cell zte):-27/04/2026 : Besoin d'analyse BO RAN || GPS Instability</v>
          </cell>
        </row>
        <row r="229">
          <cell r="B229" t="str">
            <v>CTR_124</v>
          </cell>
          <cell r="R229" t="str">
            <v>(04/27/2026 cell zte):-27/04/2026 : Besoin d'analyse BO RAN || GPS Instability</v>
          </cell>
        </row>
        <row r="230">
          <cell r="B230" t="str">
            <v>CTR_124</v>
          </cell>
          <cell r="R230" t="str">
            <v>(04/27/2026 cell zte):-27/04/2026 : Besoin d'analyse BO RAN || GPS Instability</v>
          </cell>
        </row>
        <row r="231">
          <cell r="B231" t="str">
            <v>CTR_124</v>
          </cell>
          <cell r="R231" t="str">
            <v>(04/27/2026 cell zte):-27/04/2026 : Besoin d'analyse BO RAN || GPS Instability</v>
          </cell>
        </row>
        <row r="232">
          <cell r="B232" t="str">
            <v>CTR_093</v>
          </cell>
          <cell r="R232" t="str">
            <v>(04/27/2026 cell zte):-27/04/2026 : Besoin d'analyse BO RAN || GPS Instability</v>
          </cell>
        </row>
        <row r="233">
          <cell r="B233" t="str">
            <v>CTR_093</v>
          </cell>
          <cell r="R233" t="str">
            <v>(04/27/2026 cell zte):-27/04/2026 : Besoin d'analyse BO RAN || GPS Instability</v>
          </cell>
        </row>
        <row r="234">
          <cell r="B234" t="str">
            <v>CTR_093</v>
          </cell>
          <cell r="R234" t="str">
            <v>(04/27/2026 cell zte):-27/04/2026 : Besoin d'analyse BO RAN || GPS Instability</v>
          </cell>
        </row>
        <row r="235">
          <cell r="B235" t="str">
            <v>CTR_093</v>
          </cell>
          <cell r="R235" t="str">
            <v>(04/27/2026 cell zte):-27/04/2026 : Besoin d'analyse BO RAN || GPS Instability</v>
          </cell>
        </row>
        <row r="236">
          <cell r="B236" t="str">
            <v>CTR_093</v>
          </cell>
          <cell r="R236" t="str">
            <v>(04/27/2026 cell zte):-27/04/2026 : Besoin d'analyse BO RAN || GPS Instability</v>
          </cell>
        </row>
        <row r="237">
          <cell r="B237" t="str">
            <v>CTR_093</v>
          </cell>
          <cell r="R237" t="str">
            <v>(04/27/2026 cell zte):-27/04/2026 : Besoin d'analyse BO RAN || GPS Instability</v>
          </cell>
        </row>
        <row r="238">
          <cell r="B238" t="str">
            <v>CTR_093</v>
          </cell>
          <cell r="R238" t="str">
            <v>(04/27/2026 cell zte):-27/04/2026 : Besoin d'analyse BO RAN || GPS Instability</v>
          </cell>
        </row>
        <row r="239">
          <cell r="B239" t="str">
            <v>CTR_093</v>
          </cell>
          <cell r="R239" t="str">
            <v>(04/27/2026 cell zte):-27/04/2026 : Besoin d'analyse BO RAN || GPS Instability</v>
          </cell>
        </row>
        <row r="240">
          <cell r="B240" t="str">
            <v>CTR_093</v>
          </cell>
          <cell r="R240" t="str">
            <v>(04/27/2026 cell zte):-27/04/2026 : Besoin d'analyse BO RAN || GPS Instability</v>
          </cell>
        </row>
        <row r="241">
          <cell r="B241" t="str">
            <v>CTR_102</v>
          </cell>
          <cell r="R241" t="str">
            <v>(04/27/2026 cell zte):-27/04/2026 : Besoin d'analyse BO RAN || GPS Instability</v>
          </cell>
        </row>
        <row r="242">
          <cell r="B242" t="str">
            <v>CTR_102</v>
          </cell>
          <cell r="R242" t="str">
            <v>(04/27/2026 cell zte):-27/04/2026 : Besoin d'analyse BO RAN || GPS Instability</v>
          </cell>
        </row>
        <row r="243">
          <cell r="B243" t="str">
            <v>CTR_102</v>
          </cell>
          <cell r="R243" t="str">
            <v>(04/27/2026 cell zte):-27/04/2026 : Besoin d'analyse BO RAN || GPS Instability</v>
          </cell>
        </row>
        <row r="244">
          <cell r="B244" t="str">
            <v>CTR_102</v>
          </cell>
          <cell r="R244" t="str">
            <v>(04/27/2026 cell zte):-27/04/2026 : Besoin d'analyse BO RAN || GPS Instability</v>
          </cell>
        </row>
        <row r="245">
          <cell r="B245" t="str">
            <v>CTR_102</v>
          </cell>
          <cell r="R245" t="str">
            <v>(04/27/2026 cell zte):-27/04/2026 : Besoin d'analyse BO RAN || GPS Instability</v>
          </cell>
        </row>
        <row r="246">
          <cell r="B246" t="str">
            <v>CTR_102</v>
          </cell>
          <cell r="R246" t="str">
            <v>(04/27/2026 cell zte):-27/04/2026 : Besoin d'analyse BO RAN || GPS Instability</v>
          </cell>
        </row>
        <row r="247">
          <cell r="B247" t="str">
            <v>CTR_102</v>
          </cell>
          <cell r="R247" t="str">
            <v>(04/27/2026 cell zte):-27/04/2026 : Besoin d'analyse BO RAN || GPS Instability</v>
          </cell>
        </row>
        <row r="248">
          <cell r="B248" t="str">
            <v>CTR_102</v>
          </cell>
          <cell r="R248" t="str">
            <v>(04/27/2026 cell zte):-27/04/2026 : Besoin d'analyse BO RAN || GPS Instability</v>
          </cell>
        </row>
        <row r="249">
          <cell r="B249" t="str">
            <v>CTR_102</v>
          </cell>
          <cell r="R249" t="str">
            <v>(04/27/2026 cell zte):-27/04/2026 : Besoin d'analyse BO RAN || GPS Instability</v>
          </cell>
        </row>
        <row r="250">
          <cell r="B250" t="str">
            <v>CTR_758</v>
          </cell>
          <cell r="R250" t="str">
            <v>(04/27/2026 cell zte):-27/04/2026 : Besoin d'analyse BO RAN || GPS Instability</v>
          </cell>
        </row>
        <row r="251">
          <cell r="B251" t="str">
            <v>CTR_758</v>
          </cell>
          <cell r="R251" t="str">
            <v>(04/27/2026 cell zte):-27/04/2026 : Besoin d'analyse BO RAN || GPS Instability</v>
          </cell>
        </row>
        <row r="252">
          <cell r="B252" t="str">
            <v>CTR_758</v>
          </cell>
          <cell r="R252" t="str">
            <v>(04/27/2026 cell zte):-27/04/2026 : Besoin d'analyse BO RAN || GPS Instability</v>
          </cell>
        </row>
        <row r="253">
          <cell r="B253" t="str">
            <v>CTR_758</v>
          </cell>
          <cell r="R253" t="str">
            <v>(04/27/2026 cell zte):-27/04/2026 : Besoin d'analyse BO RAN || GPS Instability</v>
          </cell>
        </row>
        <row r="254">
          <cell r="B254" t="str">
            <v>CTR_758</v>
          </cell>
          <cell r="R254" t="str">
            <v>(04/27/2026 cell zte):-27/04/2026 : Besoin d'analyse BO RAN || GPS Instability</v>
          </cell>
        </row>
        <row r="255">
          <cell r="B255" t="str">
            <v>CTR_758</v>
          </cell>
          <cell r="R255" t="str">
            <v>(04/27/2026 cell zte):-27/04/2026 : Besoin d'analyse BO RAN || GPS Instability</v>
          </cell>
        </row>
        <row r="256">
          <cell r="B256" t="str">
            <v>CTR_758</v>
          </cell>
          <cell r="R256" t="str">
            <v>(04/27/2026 cell zte):-27/04/2026 : Besoin d'analyse BO RAN || GPS Instability</v>
          </cell>
        </row>
        <row r="257">
          <cell r="B257" t="str">
            <v>CTR_758</v>
          </cell>
          <cell r="R257" t="str">
            <v>(04/27/2026 cell zte):-27/04/2026 : Besoin d'analyse BO RAN || GPS Instability</v>
          </cell>
        </row>
        <row r="258">
          <cell r="B258" t="str">
            <v>CTR_758</v>
          </cell>
          <cell r="R258" t="str">
            <v>(04/27/2026 cell zte):-27/04/2026 : Besoin d'analyse BO RAN || GPS Instability</v>
          </cell>
        </row>
        <row r="259">
          <cell r="B259" t="str">
            <v>CTR_523</v>
          </cell>
          <cell r="R259" t="str">
            <v>(04/27/2026 cell zte):-27/04/2026 : Besoin d'analyse BO RAN || Fme should check and clean port 4 on RRU 52</v>
          </cell>
        </row>
        <row r="260">
          <cell r="B260" t="str">
            <v>CTR_682</v>
          </cell>
          <cell r="R260" t="e">
            <v>#N/A</v>
          </cell>
        </row>
        <row r="261">
          <cell r="B261" t="str">
            <v>CTR_682</v>
          </cell>
          <cell r="R261" t="e">
            <v>#N/A</v>
          </cell>
        </row>
        <row r="262">
          <cell r="B262" t="str">
            <v>CTR_682</v>
          </cell>
          <cell r="R262" t="e">
            <v>#N/A</v>
          </cell>
        </row>
        <row r="263">
          <cell r="B263" t="str">
            <v>CTR_682</v>
          </cell>
          <cell r="R263" t="e">
            <v>#N/A</v>
          </cell>
        </row>
        <row r="264">
          <cell r="B264" t="str">
            <v>CTR_682</v>
          </cell>
          <cell r="R264" t="e">
            <v>#N/A</v>
          </cell>
        </row>
        <row r="265">
          <cell r="B265" t="str">
            <v>CTR_682</v>
          </cell>
          <cell r="R265" t="e">
            <v>#N/A</v>
          </cell>
        </row>
        <row r="266">
          <cell r="B266" t="str">
            <v>CTR_682</v>
          </cell>
          <cell r="R266" t="e">
            <v>#N/A</v>
          </cell>
        </row>
        <row r="267">
          <cell r="B267" t="str">
            <v>CTR_682</v>
          </cell>
          <cell r="R267" t="e">
            <v>#N/A</v>
          </cell>
        </row>
        <row r="268">
          <cell r="B268" t="str">
            <v>CTR_682</v>
          </cell>
          <cell r="R268" t="e">
            <v>#N/A</v>
          </cell>
        </row>
        <row r="269">
          <cell r="B269" t="str">
            <v>CTR_937</v>
          </cell>
          <cell r="R269" t="str">
            <v>(04/27/2026 cell zte):-27/04/2026 : Besoin d'analyse BO RAN || GPS Instability</v>
          </cell>
        </row>
        <row r="270">
          <cell r="B270" t="str">
            <v>CTR_937</v>
          </cell>
          <cell r="R270" t="str">
            <v>(04/27/2026 cell zte):-27/04/2026 : Besoin d'analyse BO RAN || GPS Instability</v>
          </cell>
        </row>
        <row r="271">
          <cell r="B271" t="str">
            <v>CTR_937</v>
          </cell>
          <cell r="R271" t="str">
            <v>(04/27/2026 cell zte):-27/04/2026 : Besoin d'analyse BO RAN || GPS Instability</v>
          </cell>
        </row>
        <row r="272">
          <cell r="B272" t="str">
            <v>CTR_937</v>
          </cell>
          <cell r="R272" t="str">
            <v>(04/27/2026 cell zte):-27/04/2026 : Besoin d'analyse BO RAN || GPS Instability</v>
          </cell>
        </row>
        <row r="273">
          <cell r="B273" t="str">
            <v>CTR_937</v>
          </cell>
          <cell r="R273" t="str">
            <v>(04/27/2026 cell zte):-27/04/2026 : Besoin d'analyse BO RAN || GPS Instability</v>
          </cell>
        </row>
        <row r="274">
          <cell r="B274" t="str">
            <v>CTR_937</v>
          </cell>
          <cell r="R274" t="str">
            <v>(04/27/2026 cell zte):-27/04/2026 : Besoin d'analyse BO RAN || GPS Instability</v>
          </cell>
        </row>
        <row r="275">
          <cell r="B275" t="str">
            <v>CTR_937</v>
          </cell>
          <cell r="R275" t="str">
            <v>(04/27/2026 cell zte):-27/04/2026 : Besoin d'analyse BO RAN || GPS Instability</v>
          </cell>
        </row>
        <row r="276">
          <cell r="B276" t="str">
            <v>CTR_937</v>
          </cell>
          <cell r="R276" t="str">
            <v>(04/27/2026 cell zte):-27/04/2026 : Besoin d'analyse BO RAN || GPS Instability</v>
          </cell>
        </row>
        <row r="277">
          <cell r="B277" t="str">
            <v>CTR_937</v>
          </cell>
          <cell r="R277" t="str">
            <v>(04/27/2026 cell zte):-27/04/2026 : Besoin d'analyse BO RAN || GPS Instability</v>
          </cell>
        </row>
        <row r="278">
          <cell r="B278" t="str">
            <v>CTR_159</v>
          </cell>
          <cell r="R278" t="str">
            <v>(04/27/2026 cell zte):-27/04/2026 : Besoin d'analyse BO RAN</v>
          </cell>
        </row>
        <row r="279">
          <cell r="B279" t="str">
            <v>CTR_323</v>
          </cell>
          <cell r="R279" t="e">
            <v>#N/A</v>
          </cell>
        </row>
        <row r="280">
          <cell r="B280" t="str">
            <v>CTR_323</v>
          </cell>
          <cell r="R280" t="e">
            <v>#N/A</v>
          </cell>
        </row>
        <row r="281">
          <cell r="B281" t="str">
            <v>CTR_323</v>
          </cell>
          <cell r="R281" t="e">
            <v>#N/A</v>
          </cell>
        </row>
        <row r="282">
          <cell r="B282" t="str">
            <v>CTR_323</v>
          </cell>
          <cell r="R282" t="e">
            <v>#N/A</v>
          </cell>
        </row>
        <row r="283">
          <cell r="B283" t="str">
            <v>CTR_323</v>
          </cell>
          <cell r="R283" t="e">
            <v>#N/A</v>
          </cell>
        </row>
        <row r="284">
          <cell r="B284" t="str">
            <v>CTR_323</v>
          </cell>
          <cell r="R284" t="e">
            <v>#N/A</v>
          </cell>
        </row>
        <row r="285">
          <cell r="B285" t="str">
            <v>CTR_323</v>
          </cell>
          <cell r="R285" t="e">
            <v>#N/A</v>
          </cell>
        </row>
        <row r="286">
          <cell r="B286" t="str">
            <v>CTR_323</v>
          </cell>
          <cell r="R286" t="e">
            <v>#N/A</v>
          </cell>
        </row>
        <row r="287">
          <cell r="B287" t="str">
            <v>CTR_323</v>
          </cell>
          <cell r="R287" t="e">
            <v>#N/A</v>
          </cell>
        </row>
        <row r="288">
          <cell r="B288" t="str">
            <v>CTR_323</v>
          </cell>
          <cell r="R288" t="e">
            <v>#N/A</v>
          </cell>
        </row>
        <row r="289">
          <cell r="B289" t="str">
            <v>LIT_112</v>
          </cell>
          <cell r="R289" t="str">
            <v>(04/27/2026 cell zte):-27/04/2026 : Besoin d'analyse BO RAN || Check and clean jumper, port 2 of RRU 61</v>
          </cell>
        </row>
        <row r="290">
          <cell r="B290" t="str">
            <v>CTR_455</v>
          </cell>
          <cell r="R290" t="str">
            <v>(04/27/2026 cell zte):-27/04/2026 : Besoin d'analyse BO RAN || FME should check Antenna Fider status</v>
          </cell>
        </row>
        <row r="291">
          <cell r="B291" t="str">
            <v>CTR_049</v>
          </cell>
          <cell r="R291" t="e">
            <v>#N/A</v>
          </cell>
        </row>
        <row r="292">
          <cell r="B292" t="str">
            <v>CTR_049</v>
          </cell>
          <cell r="R292" t="e">
            <v>#N/A</v>
          </cell>
        </row>
        <row r="293">
          <cell r="B293" t="str">
            <v>CTR_049</v>
          </cell>
          <cell r="R293" t="e">
            <v>#N/A</v>
          </cell>
        </row>
        <row r="294">
          <cell r="B294" t="str">
            <v>CTR_049</v>
          </cell>
          <cell r="R294" t="e">
            <v>#N/A</v>
          </cell>
        </row>
        <row r="295">
          <cell r="B295" t="str">
            <v>CTR_049</v>
          </cell>
          <cell r="R295" t="e">
            <v>#N/A</v>
          </cell>
        </row>
        <row r="296">
          <cell r="B296" t="str">
            <v>CTR_049</v>
          </cell>
          <cell r="R296" t="e">
            <v>#N/A</v>
          </cell>
        </row>
        <row r="297">
          <cell r="B297" t="str">
            <v>CTR_049</v>
          </cell>
          <cell r="R297" t="e">
            <v>#N/A</v>
          </cell>
        </row>
        <row r="298">
          <cell r="B298" t="str">
            <v>CTR_049</v>
          </cell>
          <cell r="R298" t="e">
            <v>#N/A</v>
          </cell>
        </row>
        <row r="299">
          <cell r="B299" t="str">
            <v>CTR_049</v>
          </cell>
          <cell r="R299" t="e">
            <v>#N/A</v>
          </cell>
        </row>
        <row r="300">
          <cell r="B300" t="str">
            <v>CTR_086</v>
          </cell>
          <cell r="R300" t="e">
            <v>#N/A</v>
          </cell>
        </row>
        <row r="301">
          <cell r="B301" t="str">
            <v>CTR_086</v>
          </cell>
          <cell r="R301" t="e">
            <v>#N/A</v>
          </cell>
        </row>
        <row r="302">
          <cell r="B302" t="str">
            <v>CTR_086</v>
          </cell>
          <cell r="R302" t="e">
            <v>#N/A</v>
          </cell>
        </row>
        <row r="303">
          <cell r="B303" t="str">
            <v>CTR_086</v>
          </cell>
          <cell r="R303" t="e">
            <v>#N/A</v>
          </cell>
        </row>
        <row r="304">
          <cell r="B304" t="str">
            <v>CTR_086</v>
          </cell>
          <cell r="R304" t="e">
            <v>#N/A</v>
          </cell>
        </row>
        <row r="305">
          <cell r="B305" t="str">
            <v>CTR_086</v>
          </cell>
          <cell r="R305" t="e">
            <v>#N/A</v>
          </cell>
        </row>
        <row r="306">
          <cell r="B306" t="str">
            <v>CTR_086</v>
          </cell>
          <cell r="R306" t="e">
            <v>#N/A</v>
          </cell>
        </row>
        <row r="307">
          <cell r="B307" t="str">
            <v>CTR_086</v>
          </cell>
          <cell r="R307" t="e">
            <v>#N/A</v>
          </cell>
        </row>
        <row r="308">
          <cell r="B308" t="str">
            <v>CTR_086</v>
          </cell>
          <cell r="R308" t="e">
            <v>#N/A</v>
          </cell>
        </row>
        <row r="309">
          <cell r="B309" t="str">
            <v>SUD_122</v>
          </cell>
          <cell r="R309" t="str">
            <v>(04/27/2026 cell zte):-27/04/2026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310">
          <cell r="B310" t="str">
            <v>SUD_122</v>
          </cell>
          <cell r="R310" t="str">
            <v>(04/27/2026 cell zte):-27/04/2026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311">
          <cell r="B311" t="str">
            <v>SUD_122</v>
          </cell>
          <cell r="R311" t="str">
            <v>(04/27/2026 cell zte):-27/04/2026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312">
          <cell r="B312" t="str">
            <v>SUD_122</v>
          </cell>
          <cell r="R312" t="str">
            <v>(04/27/2026 cell zte):-27/04/2026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313">
          <cell r="B313" t="str">
            <v>SUD_214</v>
          </cell>
          <cell r="R313" t="str">
            <v>(04/27/2026 cell zte):-
25/04/2026 : Intervention ce jour ETA 14h
24/04/2026 : Fme actuellement sur site misolle et se rendra sur mbongouen une fois termine
23/04/2026 : Besoin d'analyse BO RAN || Check and clean jumper, port 1 of RRU 52 || Fme active</v>
          </cell>
        </row>
        <row r="314">
          <cell r="B314" t="str">
            <v>CTR_633</v>
          </cell>
          <cell r="R314" t="e">
            <v>#N/A</v>
          </cell>
        </row>
        <row r="315">
          <cell r="B315" t="str">
            <v>CTR_633</v>
          </cell>
          <cell r="R315" t="e">
            <v>#N/A</v>
          </cell>
        </row>
        <row r="316">
          <cell r="B316" t="str">
            <v>CTR_633</v>
          </cell>
          <cell r="R316" t="e">
            <v>#N/A</v>
          </cell>
        </row>
        <row r="317">
          <cell r="B317" t="str">
            <v>CTR_633</v>
          </cell>
          <cell r="R317" t="e">
            <v>#N/A</v>
          </cell>
        </row>
        <row r="318">
          <cell r="B318" t="str">
            <v>CTR_633</v>
          </cell>
          <cell r="R318" t="e">
            <v>#N/A</v>
          </cell>
        </row>
        <row r="319">
          <cell r="B319" t="str">
            <v>CTR_633</v>
          </cell>
          <cell r="R319" t="e">
            <v>#N/A</v>
          </cell>
        </row>
        <row r="320">
          <cell r="B320" t="str">
            <v>CTR_633</v>
          </cell>
          <cell r="R320" t="e">
            <v>#N/A</v>
          </cell>
        </row>
        <row r="321">
          <cell r="B321" t="str">
            <v>CTR_633</v>
          </cell>
          <cell r="R321" t="e">
            <v>#N/A</v>
          </cell>
        </row>
        <row r="322">
          <cell r="B322" t="str">
            <v>CTR_633</v>
          </cell>
          <cell r="R322" t="e">
            <v>#N/A</v>
          </cell>
        </row>
        <row r="323">
          <cell r="B323" t="str">
            <v>EST_087</v>
          </cell>
          <cell r="R323"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324">
          <cell r="B324" t="str">
            <v>EST_087</v>
          </cell>
          <cell r="R324"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325">
          <cell r="B325" t="str">
            <v>EST_087</v>
          </cell>
          <cell r="R325"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326">
          <cell r="B326" t="str">
            <v>EST_087</v>
          </cell>
          <cell r="R326"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327">
          <cell r="B327" t="str">
            <v>EST_087</v>
          </cell>
          <cell r="R327"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328">
          <cell r="B328" t="str">
            <v>EST_087</v>
          </cell>
          <cell r="R328"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329">
          <cell r="B329" t="str">
            <v>EST_087</v>
          </cell>
          <cell r="R329"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330">
          <cell r="B330" t="str">
            <v>EST_087</v>
          </cell>
          <cell r="R330"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331">
          <cell r="B331" t="str">
            <v>EST_087</v>
          </cell>
          <cell r="R331"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332">
          <cell r="B332" t="str">
            <v>EST_087</v>
          </cell>
          <cell r="R332" t="str">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333">
          <cell r="B333" t="str">
            <v>CTR_824</v>
          </cell>
          <cell r="R333" t="e">
            <v>#N/A</v>
          </cell>
        </row>
        <row r="334">
          <cell r="B334" t="str">
            <v>CTR_824</v>
          </cell>
          <cell r="R334" t="e">
            <v>#N/A</v>
          </cell>
        </row>
        <row r="335">
          <cell r="B335" t="str">
            <v>CTR_824</v>
          </cell>
          <cell r="R335" t="e">
            <v>#N/A</v>
          </cell>
        </row>
        <row r="336">
          <cell r="B336" t="str">
            <v>CTR_824</v>
          </cell>
          <cell r="R336" t="e">
            <v>#N/A</v>
          </cell>
        </row>
        <row r="337">
          <cell r="B337" t="str">
            <v>CTR_824</v>
          </cell>
          <cell r="R337" t="e">
            <v>#N/A</v>
          </cell>
        </row>
        <row r="338">
          <cell r="B338" t="str">
            <v>CTR_824</v>
          </cell>
          <cell r="R338" t="e">
            <v>#N/A</v>
          </cell>
        </row>
        <row r="339">
          <cell r="B339" t="str">
            <v>CTR_824</v>
          </cell>
          <cell r="R339" t="e">
            <v>#N/A</v>
          </cell>
        </row>
        <row r="340">
          <cell r="B340" t="str">
            <v>CTR_824</v>
          </cell>
          <cell r="R340" t="e">
            <v>#N/A</v>
          </cell>
        </row>
        <row r="341">
          <cell r="B341" t="str">
            <v>CTR_824</v>
          </cell>
          <cell r="R341" t="e">
            <v>#N/A</v>
          </cell>
        </row>
        <row r="342">
          <cell r="B342" t="str">
            <v>CTR_011</v>
          </cell>
          <cell r="R342" t="e">
            <v>#N/A</v>
          </cell>
        </row>
        <row r="343">
          <cell r="B343" t="str">
            <v>CTR_011</v>
          </cell>
          <cell r="R343" t="e">
            <v>#N/A</v>
          </cell>
        </row>
        <row r="344">
          <cell r="B344" t="str">
            <v>CTR_011</v>
          </cell>
          <cell r="R344" t="e">
            <v>#N/A</v>
          </cell>
        </row>
        <row r="345">
          <cell r="B345" t="str">
            <v>CTR_011</v>
          </cell>
          <cell r="R345" t="e">
            <v>#N/A</v>
          </cell>
        </row>
        <row r="346">
          <cell r="B346" t="str">
            <v>CTR_011</v>
          </cell>
          <cell r="R346" t="e">
            <v>#N/A</v>
          </cell>
        </row>
        <row r="347">
          <cell r="B347" t="str">
            <v>CTR_011</v>
          </cell>
          <cell r="R347" t="e">
            <v>#N/A</v>
          </cell>
        </row>
        <row r="348">
          <cell r="B348" t="str">
            <v>CTR_011</v>
          </cell>
          <cell r="R348" t="e">
            <v>#N/A</v>
          </cell>
        </row>
        <row r="349">
          <cell r="B349" t="str">
            <v>CTR_011</v>
          </cell>
          <cell r="R349" t="e">
            <v>#N/A</v>
          </cell>
        </row>
        <row r="350">
          <cell r="B350" t="str">
            <v>CTR_011</v>
          </cell>
          <cell r="R350" t="e">
            <v>#N/A</v>
          </cell>
        </row>
        <row r="351">
          <cell r="B351" t="str">
            <v>CTR_011</v>
          </cell>
          <cell r="R351" t="e">
            <v>#N/A</v>
          </cell>
        </row>
        <row r="352">
          <cell r="B352" t="str">
            <v>CTR_011</v>
          </cell>
          <cell r="R352" t="e">
            <v>#N/A</v>
          </cell>
        </row>
        <row r="353">
          <cell r="B353" t="str">
            <v>CTR_011</v>
          </cell>
          <cell r="R353" t="e">
            <v>#N/A</v>
          </cell>
        </row>
        <row r="354">
          <cell r="B354" t="str">
            <v>CTR_064</v>
          </cell>
          <cell r="R354" t="e">
            <v>#N/A</v>
          </cell>
        </row>
        <row r="355">
          <cell r="B355" t="str">
            <v>CTR_064</v>
          </cell>
          <cell r="R355" t="e">
            <v>#N/A</v>
          </cell>
        </row>
        <row r="356">
          <cell r="B356" t="str">
            <v>CTR_064</v>
          </cell>
          <cell r="R356" t="e">
            <v>#N/A</v>
          </cell>
        </row>
        <row r="357">
          <cell r="B357" t="str">
            <v>CTR_002</v>
          </cell>
          <cell r="R357" t="e">
            <v>#N/A</v>
          </cell>
        </row>
        <row r="358">
          <cell r="B358" t="str">
            <v>CTR_002</v>
          </cell>
          <cell r="R358" t="e">
            <v>#N/A</v>
          </cell>
        </row>
        <row r="359">
          <cell r="B359" t="str">
            <v>CTR_002</v>
          </cell>
          <cell r="R359" t="e">
            <v>#N/A</v>
          </cell>
        </row>
        <row r="360">
          <cell r="B360" t="str">
            <v>CTR_064</v>
          </cell>
          <cell r="R360" t="e">
            <v>#N/A</v>
          </cell>
        </row>
        <row r="361">
          <cell r="B361" t="str">
            <v>CTR_002</v>
          </cell>
          <cell r="R361" t="e">
            <v>#N/A</v>
          </cell>
        </row>
        <row r="362">
          <cell r="B362" t="str">
            <v>CTR_075</v>
          </cell>
          <cell r="R362" t="e">
            <v>#N/A</v>
          </cell>
        </row>
        <row r="363">
          <cell r="B363" t="str">
            <v>CTR_064</v>
          </cell>
          <cell r="R363" t="e">
            <v>#N/A</v>
          </cell>
        </row>
        <row r="364">
          <cell r="B364" t="str">
            <v>CTR_002</v>
          </cell>
          <cell r="R364" t="e">
            <v>#N/A</v>
          </cell>
        </row>
        <row r="365">
          <cell r="B365" t="str">
            <v>CTR_075</v>
          </cell>
          <cell r="R365" t="e">
            <v>#N/A</v>
          </cell>
        </row>
        <row r="366">
          <cell r="B366" t="str">
            <v>CTR_064</v>
          </cell>
          <cell r="R366" t="e">
            <v>#N/A</v>
          </cell>
        </row>
        <row r="367">
          <cell r="B367" t="str">
            <v>CTR_075</v>
          </cell>
          <cell r="R367" t="e">
            <v>#N/A</v>
          </cell>
        </row>
        <row r="368">
          <cell r="B368" t="str">
            <v>CTR_002</v>
          </cell>
          <cell r="R368" t="e">
            <v>#N/A</v>
          </cell>
        </row>
        <row r="369">
          <cell r="B369" t="str">
            <v>CTR_075</v>
          </cell>
          <cell r="R369" t="e">
            <v>#N/A</v>
          </cell>
        </row>
        <row r="370">
          <cell r="B370" t="str">
            <v>CTR_002</v>
          </cell>
          <cell r="R370" t="e">
            <v>#N/A</v>
          </cell>
        </row>
        <row r="371">
          <cell r="B371" t="str">
            <v>CTR_075</v>
          </cell>
          <cell r="R371" t="e">
            <v>#N/A</v>
          </cell>
        </row>
        <row r="372">
          <cell r="B372" t="str">
            <v>CTR_075</v>
          </cell>
          <cell r="R372" t="e">
            <v>#N/A</v>
          </cell>
        </row>
        <row r="373">
          <cell r="B373" t="str">
            <v>CTR_075</v>
          </cell>
          <cell r="R373" t="e">
            <v>#N/A</v>
          </cell>
        </row>
        <row r="374">
          <cell r="B374" t="str">
            <v>CTR_075</v>
          </cell>
          <cell r="R374" t="e">
            <v>#N/A</v>
          </cell>
        </row>
        <row r="375">
          <cell r="B375" t="str">
            <v>CTR_064</v>
          </cell>
          <cell r="R375" t="e">
            <v>#N/A</v>
          </cell>
        </row>
        <row r="376">
          <cell r="B376" t="str">
            <v>CTR_064</v>
          </cell>
          <cell r="R376" t="e">
            <v>#N/A</v>
          </cell>
        </row>
        <row r="377">
          <cell r="B377" t="str">
            <v>CTR_064</v>
          </cell>
          <cell r="R377" t="e">
            <v>#N/A</v>
          </cell>
        </row>
        <row r="378">
          <cell r="B378" t="str">
            <v>CTR_002</v>
          </cell>
          <cell r="R378" t="e">
            <v>#N/A</v>
          </cell>
        </row>
        <row r="379">
          <cell r="B379" t="str">
            <v>CTR_002</v>
          </cell>
          <cell r="R379" t="e">
            <v>#N/A</v>
          </cell>
        </row>
        <row r="380">
          <cell r="B380" t="str">
            <v>CTR_075</v>
          </cell>
          <cell r="R380" t="e">
            <v>#N/A</v>
          </cell>
        </row>
        <row r="381">
          <cell r="B381" t="str">
            <v>CTR_667</v>
          </cell>
          <cell r="R381" t="e">
            <v>#N/A</v>
          </cell>
        </row>
        <row r="382">
          <cell r="B382" t="str">
            <v>CTR_667</v>
          </cell>
          <cell r="R382" t="e">
            <v>#N/A</v>
          </cell>
        </row>
        <row r="383">
          <cell r="B383" t="str">
            <v>CTR_667</v>
          </cell>
          <cell r="R383" t="e">
            <v>#N/A</v>
          </cell>
        </row>
        <row r="384">
          <cell r="B384" t="str">
            <v>CTR_667</v>
          </cell>
          <cell r="R384" t="e">
            <v>#N/A</v>
          </cell>
        </row>
        <row r="385">
          <cell r="B385" t="str">
            <v>CTR_667</v>
          </cell>
          <cell r="R385" t="e">
            <v>#N/A</v>
          </cell>
        </row>
        <row r="386">
          <cell r="B386" t="str">
            <v>CTR_667</v>
          </cell>
          <cell r="R386" t="e">
            <v>#N/A</v>
          </cell>
        </row>
        <row r="387">
          <cell r="B387" t="str">
            <v>CTR_090</v>
          </cell>
          <cell r="R387" t="str">
            <v>(04/27/2026 cell zte):-24/04/2026 : Besoin d'analyse BO RAN</v>
          </cell>
        </row>
        <row r="388">
          <cell r="B388" t="str">
            <v>LIT_025</v>
          </cell>
          <cell r="R388" t="str">
            <v>(04/27/2026 cell zte):-18/04/2026 : Site down</v>
          </cell>
        </row>
        <row r="389">
          <cell r="B389" t="str">
            <v>CTR_262</v>
          </cell>
          <cell r="R389" t="e">
            <v>#N/A</v>
          </cell>
        </row>
        <row r="390">
          <cell r="B390" t="str">
            <v>CTR_262</v>
          </cell>
          <cell r="R390" t="e">
            <v>#N/A</v>
          </cell>
        </row>
        <row r="391">
          <cell r="B391" t="str">
            <v>CTR_262</v>
          </cell>
          <cell r="R391" t="e">
            <v>#N/A</v>
          </cell>
        </row>
        <row r="392">
          <cell r="B392" t="str">
            <v>CTR_262</v>
          </cell>
          <cell r="R392" t="e">
            <v>#N/A</v>
          </cell>
        </row>
        <row r="393">
          <cell r="B393" t="str">
            <v>LIT_875</v>
          </cell>
          <cell r="R393" t="str">
            <v>(04/27/2026 cell zte):-18/04/2026 : Site down</v>
          </cell>
        </row>
        <row r="394">
          <cell r="B394" t="str">
            <v>LIT_875</v>
          </cell>
          <cell r="R394" t="str">
            <v>(04/27/2026 cell zte):-18/04/2026 : Site down</v>
          </cell>
        </row>
        <row r="395">
          <cell r="B395" t="str">
            <v>LIT_875</v>
          </cell>
          <cell r="R395" t="str">
            <v>(04/27/2026 cell zte):-18/04/2026 : Site down</v>
          </cell>
        </row>
        <row r="396">
          <cell r="B396" t="str">
            <v>LIT_875</v>
          </cell>
          <cell r="R396" t="str">
            <v>(04/27/2026 cell zte):-18/04/2026 : Site down</v>
          </cell>
        </row>
        <row r="397">
          <cell r="B397" t="str">
            <v>LIT_756</v>
          </cell>
          <cell r="R397" t="str">
            <v>(04/27/2026 cell zte):-18/04/2026 : Site down</v>
          </cell>
        </row>
        <row r="398">
          <cell r="B398" t="str">
            <v>LIT_756</v>
          </cell>
          <cell r="R398" t="str">
            <v>(04/27/2026 cell zte):-18/04/2026 : Site down</v>
          </cell>
        </row>
        <row r="399">
          <cell r="B399" t="str">
            <v>LIT_756</v>
          </cell>
          <cell r="R399" t="str">
            <v>(04/27/2026 cell zte):-18/04/2026 : Site down</v>
          </cell>
        </row>
        <row r="400">
          <cell r="B400" t="str">
            <v>LIT_087</v>
          </cell>
          <cell r="R400" t="str">
            <v>(04/27/2026 cell zte):-18/04/2026 : Site down</v>
          </cell>
        </row>
        <row r="401">
          <cell r="B401" t="str">
            <v>LIT_041</v>
          </cell>
          <cell r="R401" t="str">
            <v>(04/27/2026 cell zte):-18/04/2026 : Site down</v>
          </cell>
        </row>
        <row r="402">
          <cell r="B402" t="str">
            <v>SUD_122</v>
          </cell>
          <cell r="R402" t="str">
            <v>(04/27/2026 cell zte):-27/04/2026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403">
          <cell r="B403" t="str">
            <v>SUD_122</v>
          </cell>
          <cell r="R403" t="str">
            <v>(04/27/2026 cell zte):-27/04/2026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404">
          <cell r="B404" t="str">
            <v>SUD_122</v>
          </cell>
          <cell r="R404" t="str">
            <v>(04/27/2026 cell zte):-27/04/2026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405">
          <cell r="B405" t="str">
            <v>SUD_190</v>
          </cell>
          <cell r="R405" t="str">
            <v>(04/27/2026 cell zte):-18/04/2026 : Site down</v>
          </cell>
        </row>
        <row r="406">
          <cell r="B406" t="str">
            <v>SUD_175</v>
          </cell>
          <cell r="R406" t="str">
            <v>(04/27/2026 cell zte):-18/04/2026 : Site down</v>
          </cell>
        </row>
        <row r="407">
          <cell r="B407" t="str">
            <v>SUD_174</v>
          </cell>
          <cell r="R407" t="str">
            <v>(04/27/2026 cell zte):-18/04/2026 : Site down</v>
          </cell>
        </row>
        <row r="408">
          <cell r="B408" t="str">
            <v>SUD_173</v>
          </cell>
          <cell r="R408" t="str">
            <v>(04/27/2026 cell zte):-18/04/2026 : Site down</v>
          </cell>
        </row>
        <row r="409">
          <cell r="B409" t="str">
            <v>SUD_178</v>
          </cell>
          <cell r="R409" t="str">
            <v>(04/27/2026 cell zte):-18/04/2026 : Site down</v>
          </cell>
        </row>
        <row r="410">
          <cell r="B410" t="str">
            <v>SUD_170</v>
          </cell>
          <cell r="R410" t="str">
            <v>(04/27/2026 cell zte):-18/04/2026 : Site down</v>
          </cell>
        </row>
        <row r="411">
          <cell r="B411" t="str">
            <v>SUD_192</v>
          </cell>
          <cell r="R411" t="str">
            <v>(04/27/2026 cell zte):-18/04/2026 : Site down</v>
          </cell>
        </row>
        <row r="412">
          <cell r="B412" t="str">
            <v>SUD_291</v>
          </cell>
          <cell r="R412" t="str">
            <v>(04/27/2026 cell zte):-18/04/2026 : Site down</v>
          </cell>
        </row>
        <row r="413">
          <cell r="B413" t="str">
            <v>CTR_111</v>
          </cell>
          <cell r="R413" t="str">
            <v>(04/27/2026 cell zte):-18/04/2026 : Site down</v>
          </cell>
        </row>
        <row r="414">
          <cell r="B414" t="str">
            <v>CTR_111</v>
          </cell>
          <cell r="R414" t="str">
            <v>(04/27/2026 cell zte):-18/04/2026 : Site down</v>
          </cell>
        </row>
        <row r="415">
          <cell r="B415" t="str">
            <v>CTR_111</v>
          </cell>
          <cell r="R415" t="str">
            <v>(04/27/2026 cell zte):-18/04/2026 : Site down</v>
          </cell>
        </row>
        <row r="416">
          <cell r="B416" t="str">
            <v>CTR_111</v>
          </cell>
          <cell r="R416" t="str">
            <v>(04/27/2026 cell zte):-18/04/2026 : Site down</v>
          </cell>
        </row>
        <row r="417">
          <cell r="B417" t="str">
            <v>CTR_111</v>
          </cell>
          <cell r="R417" t="str">
            <v>(04/27/2026 cell zte):-18/04/2026 : Site down</v>
          </cell>
        </row>
        <row r="418">
          <cell r="B418" t="str">
            <v>CTR_111</v>
          </cell>
          <cell r="R418" t="str">
            <v>(04/27/2026 cell zte):-18/04/2026 : Site down</v>
          </cell>
        </row>
        <row r="419">
          <cell r="B419" t="str">
            <v>CTR_111</v>
          </cell>
          <cell r="R419" t="str">
            <v>(04/27/2026 cell zte):-18/04/2026 : Site down</v>
          </cell>
        </row>
        <row r="420">
          <cell r="B420" t="str">
            <v>EST_248</v>
          </cell>
          <cell r="R420" t="str">
            <v>(04/27/2026 cell zte):-18/04/2026 : Site down</v>
          </cell>
        </row>
        <row r="421">
          <cell r="B421" t="str">
            <v>SUD_171</v>
          </cell>
          <cell r="R421" t="str">
            <v>(04/27/2026 cell zte):-18/04/2026 : Site down</v>
          </cell>
        </row>
        <row r="422">
          <cell r="B422" t="str">
            <v>LIT_847</v>
          </cell>
          <cell r="R422" t="str">
            <v>(04/27/2026 cell zte):-18/04/2026 : Site down</v>
          </cell>
        </row>
        <row r="423">
          <cell r="B423" t="str">
            <v>LIT_843</v>
          </cell>
          <cell r="R423" t="str">
            <v>(04/27/2026 cell zte):-18/04/2026 : Site down</v>
          </cell>
        </row>
        <row r="424">
          <cell r="B424" t="str">
            <v>LIT_840</v>
          </cell>
          <cell r="R424" t="str">
            <v>(04/27/2026 cell zte):-18/04/2026 : Site down</v>
          </cell>
        </row>
        <row r="425">
          <cell r="B425" t="str">
            <v>LIT_845</v>
          </cell>
          <cell r="R425" t="str">
            <v>(04/27/2026 cell zte):-18/04/2026 : Site down</v>
          </cell>
        </row>
        <row r="426">
          <cell r="B426" t="str">
            <v>LIT_848</v>
          </cell>
          <cell r="R426" t="str">
            <v>(04/27/2026 cell zte):-18/04/2026 : Site down</v>
          </cell>
        </row>
        <row r="427">
          <cell r="B427" t="str">
            <v>LIT_450</v>
          </cell>
          <cell r="R427" t="str">
            <v>(04/27/2026 cell zte):-27/04/2026 : Power issue || Mail sent to IHS</v>
          </cell>
        </row>
        <row r="428">
          <cell r="B428" t="str">
            <v>CTR_192</v>
          </cell>
          <cell r="R428" t="str">
            <v>(04/27/2026 cell zte):-27/04/2026 : Besoin d'analyse BO RAN || Site down</v>
          </cell>
        </row>
        <row r="429">
          <cell r="B429" t="str">
            <v>CTR_910</v>
          </cell>
          <cell r="R429" t="str">
            <v>(04/27/2026 cell zte):-27/04/2026 : Site down</v>
          </cell>
        </row>
        <row r="430">
          <cell r="B430" t="str">
            <v>LIT_592</v>
          </cell>
          <cell r="R430" t="str">
            <v>(04/27/2026 cell zte):-27/04/2026 : Besoin d'analyse BO RAN || Site down</v>
          </cell>
        </row>
        <row r="431">
          <cell r="B431" t="str">
            <v>CTR_868</v>
          </cell>
          <cell r="R431" t="str">
            <v>(04/27/2026 cell zte):-0</v>
          </cell>
        </row>
        <row r="432">
          <cell r="B432" t="str">
            <v>CTR_038</v>
          </cell>
          <cell r="R432" t="str">
            <v>(04/27/2026 cell zte):-27/04/2026 : Site down</v>
          </cell>
        </row>
        <row r="433">
          <cell r="B433" t="str">
            <v>LIT_528</v>
          </cell>
          <cell r="R433" t="str">
            <v>(04/27/2026 cell zte):-27/04/2026 : Besoin d'analyse BO RAN || Site down</v>
          </cell>
        </row>
        <row r="434">
          <cell r="B434" t="str">
            <v>LIT_183</v>
          </cell>
          <cell r="R434" t="str">
            <v>(04/27/2026 cell zte):-27/04/2026 : Site down</v>
          </cell>
        </row>
        <row r="435">
          <cell r="B435" t="str">
            <v>LIT_648</v>
          </cell>
          <cell r="R435" t="str">
            <v>(04/27/2026 cell zte):-27/04/2026 : Site down</v>
          </cell>
        </row>
        <row r="436">
          <cell r="B436" t="str">
            <v>LIT_751</v>
          </cell>
          <cell r="R436" t="str">
            <v>(04/27/2026 cell zte):-27/04/2026 : Besoin d'analyse BO RAN || Site down</v>
          </cell>
        </row>
        <row r="437">
          <cell r="B437" t="str">
            <v>LIT_825</v>
          </cell>
          <cell r="R437" t="str">
            <v>(04/27/2026 cell zte):-27/04/2026 : Site down</v>
          </cell>
        </row>
        <row r="438">
          <cell r="B438" t="str">
            <v>LIT_594</v>
          </cell>
          <cell r="R438" t="str">
            <v>(04/27/2026 cell zte):-27/04/2026 : Power issue || Mail sent to Camusat</v>
          </cell>
        </row>
        <row r="439">
          <cell r="B439" t="str">
            <v>LIT_539</v>
          </cell>
          <cell r="R439" t="str">
            <v>(04/27/2026 cell zte):-27/04/2026 : Besoin d'analyse BO RAN || Site down</v>
          </cell>
        </row>
        <row r="440">
          <cell r="B440" t="str">
            <v>LIT_050</v>
          </cell>
          <cell r="R440" t="str">
            <v>(04/27/2026 cell zte):-27/04/2026 : Besoin d'analyse BO RAN || Site down</v>
          </cell>
        </row>
        <row r="441">
          <cell r="B441" t="str">
            <v>LIT_737</v>
          </cell>
          <cell r="R441" t="str">
            <v>(04/27/2026 cell zte):-27/04/2026 : Besoin d'analyse BO RAN || Site down</v>
          </cell>
        </row>
        <row r="442">
          <cell r="B442" t="str">
            <v>LIT_852</v>
          </cell>
          <cell r="R442" t="str">
            <v>(04/27/2026 cell zte):-27/04/2026 : Besoin d'analyse BO RAN || Site down</v>
          </cell>
        </row>
        <row r="443">
          <cell r="B443" t="str">
            <v>LIT_615</v>
          </cell>
          <cell r="R443" t="str">
            <v>(04/27/2026 cell zte):-22/04/2026 : Site down</v>
          </cell>
        </row>
        <row r="444">
          <cell r="B444" t="str">
            <v>CTR_117</v>
          </cell>
          <cell r="R444" t="str">
            <v>(04/27/2026 cell zte):-18/04/2026 : Site down</v>
          </cell>
        </row>
        <row r="445">
          <cell r="B445" t="str">
            <v>LIT_753</v>
          </cell>
          <cell r="R445" t="str">
            <v>(04/27/2026 cell zte):-27/04/2026 : Besoin d'analyse BO RAN</v>
          </cell>
        </row>
        <row r="446">
          <cell r="B446" t="str">
            <v>CTR_110</v>
          </cell>
          <cell r="R446" t="str">
            <v>(04/27/2026 cell zte):-27/04/2026 : Besoin d'analyse BO RAN || Site down</v>
          </cell>
        </row>
        <row r="447">
          <cell r="B447" t="str">
            <v>CTR_321</v>
          </cell>
          <cell r="R447" t="str">
            <v>(04/27/2026 cell zte):-27/04/2026 : Besoin d'analyse BO RAN || Site down</v>
          </cell>
        </row>
        <row r="448">
          <cell r="B448" t="str">
            <v>CTR_197</v>
          </cell>
          <cell r="R448" t="e">
            <v>#N/A</v>
          </cell>
        </row>
        <row r="449">
          <cell r="B449" t="str">
            <v>CTR_567</v>
          </cell>
          <cell r="R449" t="str">
            <v>(04/27/2026 cell zte):-23/04/2026 : Site down</v>
          </cell>
        </row>
        <row r="450">
          <cell r="B450" t="str">
            <v>CTR_841</v>
          </cell>
          <cell r="R450" t="str">
            <v>(04/27/2026 cell zte):-20/04/2026 : Site down</v>
          </cell>
        </row>
        <row r="451">
          <cell r="B451" t="str">
            <v>CTR_019</v>
          </cell>
          <cell r="R451" t="str">
            <v>(04/27/2026 cell zte):-23/04/2026 : Site down</v>
          </cell>
        </row>
        <row r="452">
          <cell r="B452" t="str">
            <v>CTR_771</v>
          </cell>
          <cell r="R452" t="str">
            <v>(04/27/2026 cell zte):-23/04/2026 : Site down</v>
          </cell>
        </row>
        <row r="453">
          <cell r="B453" t="str">
            <v>LIT_736</v>
          </cell>
          <cell r="R453" t="str">
            <v>(04/27/2026 cell zte):-23/04/2026 : Site down</v>
          </cell>
        </row>
        <row r="454">
          <cell r="B454" t="str">
            <v>CTR_394</v>
          </cell>
          <cell r="R454" t="str">
            <v>(04/27/2026 cell zte):-19/04/2026 : Fme should check power on RRU 65 || Feedback Fme : Power sous dimensionné après le swap, ZTE a éteint certaines radios pour éviter les disjonctions interminables</v>
          </cell>
        </row>
      </sheetData>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 downs 20042026 8h30"/>
      <sheetName val="cell downs 20042026 14h"/>
      <sheetName val="cell downs 20042026 17h16"/>
      <sheetName val="cell downs 21042026 8h30"/>
      <sheetName val="cell downs 21042026 13h50"/>
      <sheetName val="cell downs 21042026 17h20"/>
      <sheetName val="cell downs 22042026 8h40"/>
      <sheetName val="cell downs 22042026 13h"/>
      <sheetName val="cell downs 22042026 16h"/>
      <sheetName val="cell downs 23042026 8h40"/>
      <sheetName val="cell downs 23042026 12h30"/>
      <sheetName val="cell downs 23042026 17h"/>
      <sheetName val="cell downs 24042026 13h"/>
      <sheetName val="Rapport"/>
      <sheetName val="cell downs 27042026 11h"/>
      <sheetName val="cell downs 27042026 17h40"/>
      <sheetName val="Breackdown-Global"/>
      <sheetName val="TREND Cell Nokia"/>
      <sheetName val="New"/>
      <sheetName val="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B1" t="str">
            <v>site code</v>
          </cell>
        </row>
        <row r="2">
          <cell r="B2" t="str">
            <v>EXN_152</v>
          </cell>
          <cell r="R2" t="str">
            <v>(04/27/2026 cell nokia):-27/04/2026 : Need BO RAN analysis  || Closed after reset but FME should check ABIA/BBMOD-3 module</v>
          </cell>
        </row>
        <row r="3">
          <cell r="B3" t="str">
            <v>EXN_152</v>
          </cell>
          <cell r="R3" t="str">
            <v>(04/27/2026 cell nokia):-27/04/2026 : Need BO RAN analysis  || Closed after reset but FME should check ABIA/BBMOD-3 module</v>
          </cell>
        </row>
        <row r="4">
          <cell r="B4" t="str">
            <v>EXN_152</v>
          </cell>
          <cell r="R4" t="str">
            <v xml:space="preserve">(04/27/2026 cell nokia):-27/04/2026 : Check breaker and  interconnection AREA , ARMA (sfp, optical fiber) between system and radio module, swap its if needed ||FME Hermann activer ||  Action avec le level 0 en cours </v>
          </cell>
        </row>
        <row r="5">
          <cell r="B5" t="str">
            <v>EXN_152</v>
          </cell>
          <cell r="R5" t="str">
            <v xml:space="preserve">(04/27/2026 cell nokia):-27/04/2026 : Check breaker and  interconnection AREA , ARMA (sfp, optical fiber) between system and radio module, swap its if needed ||FME Hermann activer ||  Action avec le level 0 en cours </v>
          </cell>
        </row>
        <row r="6">
          <cell r="B6" t="str">
            <v>ADM_052</v>
          </cell>
          <cell r="R6" t="str">
            <v>(04/27/2026 cell nokia):-27/04/2026 : Need BO RAN analysis</v>
          </cell>
        </row>
        <row r="7">
          <cell r="B7" t="str">
            <v>NRO_033</v>
          </cell>
          <cell r="R7" t="str">
            <v xml:space="preserve">(04/27/2026 cell nokia):-
27/04/2026 : Ghost town 
24/04/2026 : Acess issue 
22/04/2026 : Need BO RAN analysis || Check and replace ABIA || Acess issue </v>
          </cell>
        </row>
        <row r="8">
          <cell r="B8" t="str">
            <v>NRO_033</v>
          </cell>
          <cell r="R8" t="str">
            <v xml:space="preserve">(04/27/2026 cell nokia):-
27/04/2026 : Ghost town 
24/04/2026 : Acess issue 
22/04/2026 : Need BO RAN analysis || Check and replace ABIA || Acess issue </v>
          </cell>
        </row>
        <row r="9">
          <cell r="B9" t="str">
            <v>ADM_027</v>
          </cell>
          <cell r="R9" t="str">
            <v xml:space="preserve">(04/27/2026 cell nokia):-27/04/2026 : FRGU faulty || Cde passer 
23/04/2026 : Check and replace FRGU || FME activer|| FME etait sur le site de batoua il a fini tard || Il interviendra demai sur le site de Bata || ETA : Demain 24/04/2026 
22/04/2026 : Need BO RAN analysis || Closed after reset but check and replace rado module if issue persist </v>
          </cell>
        </row>
        <row r="10">
          <cell r="B10" t="str">
            <v>OST_215</v>
          </cell>
          <cell r="R10" t="str">
            <v>(04/27/2026 cell nokia):-27/04/2026 : Need BO RAN analysis</v>
          </cell>
        </row>
        <row r="11">
          <cell r="B11" t="str">
            <v>NRO_010</v>
          </cell>
          <cell r="R11" t="str">
            <v>(04/27/2026 cell nokia):-27/04/2026 : Need BO RAN analysis</v>
          </cell>
        </row>
        <row r="12">
          <cell r="B12" t="str">
            <v>SUO_096</v>
          </cell>
          <cell r="R12" t="str">
            <v xml:space="preserve">(04/27/2026 cell nokia):-27/04/2026 : Intervention plan for 29/04/2026 || La FXED quitte ce jour pour KOUMA 
24/04/2026 : Cde la FXED en cours 
23/04/2026 : Need BO RAN analysis ||Closed after reset but check and replace FXED ||FME  Andre activer </v>
          </cell>
        </row>
        <row r="13">
          <cell r="B13" t="str">
            <v>EST_014</v>
          </cell>
          <cell r="R13" t="str">
            <v xml:space="preserve">(04/27/2026 cell nokia):-27/04/2026 : Check breaker and  interconnection FRGU (sfp, optical fiber) between system and radio module, swap its if needed ||FME Mezazem activer </v>
          </cell>
        </row>
        <row r="14">
          <cell r="B14" t="str">
            <v>NRO_098</v>
          </cell>
          <cell r="R14" t="str">
            <v>(04/27/2026 cell nokia):-
27/04/2026 : Ghost town 
23/04/2026 : Check breaker and  interconnection AREA(sfp, optical fiber) between system and radio module, swap its if needed|| ETA : 24/04/2026 || UP After remote reset</v>
          </cell>
        </row>
        <row r="15">
          <cell r="B15" t="str">
            <v>ADM_128</v>
          </cell>
          <cell r="R15" t="str">
            <v>(04/27/2026 cell nokia):-27/04/2026 : Need BO RAN analysis</v>
          </cell>
        </row>
        <row r="16">
          <cell r="B16" t="str">
            <v>OST_156</v>
          </cell>
          <cell r="R16" t="str">
            <v>(04/27/2026 cell nokia):-27/04/2026 : Commande de la FBBC passe || ETA: 28/04/2026 
24/05/2026 : FBBC faulty spare request Ongoing. Planned to be replace on 25.04.2026
23/04/2026 : Access issue 
22/04/2026 : Need BO RAN analysis || Check and replace FBBC if needed</v>
          </cell>
        </row>
        <row r="17">
          <cell r="B17" t="str">
            <v>OST_156</v>
          </cell>
          <cell r="R17" t="str">
            <v>(04/27/2026 cell nokia):-27/04/2026 : Commande de la FBBC passe || ETA: 28/04/2026 
24/05/2026 : FBBC faulty spare request Ongoing. Planned to be replace on 25.04.2026
23/04/2026 : Access issue 
22/04/2026 : Need BO RAN analysis || Check and replace FBBC if needed</v>
          </cell>
        </row>
        <row r="18">
          <cell r="B18" t="str">
            <v>OST_156</v>
          </cell>
          <cell r="R18" t="str">
            <v>(04/27/2026 cell nokia):-27/04/2026 : Commande de la FBBC passe || ETA: 28/04/2026 
24/05/2026 : FBBC faulty spare request Ongoing. Planned to be replace on 25.04.2026
23/04/2026 : Access issue 
22/04/2026 : Need BO RAN analysis || Check and replace FBBC if needed</v>
          </cell>
        </row>
        <row r="19">
          <cell r="B19" t="str">
            <v>OST_156</v>
          </cell>
          <cell r="R19" t="str">
            <v>(04/27/2026 cell nokia):-27/04/2026 : Commande de la FBBC passe || ETA: 28/04/2026 
24/05/2026 : FBBC faulty spare request Ongoing. Planned to be replace on 25.04.2026
23/04/2026 : Access issue 
22/04/2026 : Need BO RAN analysis || Check and replace FBBC if needed</v>
          </cell>
        </row>
        <row r="20">
          <cell r="B20" t="str">
            <v>SUO_097</v>
          </cell>
          <cell r="R20" t="str">
            <v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21">
          <cell r="B21" t="str">
            <v>SUO_097</v>
          </cell>
          <cell r="R21" t="str">
            <v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22">
          <cell r="B22" t="str">
            <v>SUO_097</v>
          </cell>
          <cell r="R22" t="str">
            <v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23">
          <cell r="B23" t="str">
            <v>SUO_097</v>
          </cell>
          <cell r="R23" t="str">
            <v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24">
          <cell r="B24" t="str">
            <v>SUO_097</v>
          </cell>
          <cell r="R24" t="str">
            <v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25">
          <cell r="B25" t="str">
            <v>NRO_026</v>
          </cell>
          <cell r="R25" t="str">
            <v>(04/27/2026 cell nokia):-27/04/2026 : Need BO RAN analysis</v>
          </cell>
        </row>
        <row r="26">
          <cell r="B26" t="str">
            <v>NRO_026</v>
          </cell>
          <cell r="R26" t="str">
            <v>(04/27/2026 cell nokia):-27/04/2026 : Need BO RAN analysis</v>
          </cell>
        </row>
        <row r="27">
          <cell r="B27" t="str">
            <v>EXN_107</v>
          </cell>
          <cell r="R27" t="str">
            <v xml:space="preserve">(04/27/2026 cell nokia):-27/04/2026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v>
          </cell>
        </row>
        <row r="28">
          <cell r="B28" t="str">
            <v>ADM_015</v>
          </cell>
          <cell r="R28" t="str">
            <v>(04/27/2026 cell nokia):-27/04/2026 : Need BO RAN analysis</v>
          </cell>
        </row>
        <row r="29">
          <cell r="B29" t="str">
            <v>ADM_015</v>
          </cell>
          <cell r="R29" t="str">
            <v>(04/27/2026 cell nokia):-27/04/2026 : Need BO RAN analysis</v>
          </cell>
        </row>
        <row r="30">
          <cell r="B30" t="str">
            <v>ADM_015</v>
          </cell>
          <cell r="R30" t="str">
            <v>(04/27/2026 cell nokia):-27/04/2026 : Need BO RAN analysis</v>
          </cell>
        </row>
        <row r="31">
          <cell r="B31" t="str">
            <v>ADM_015</v>
          </cell>
          <cell r="R31" t="str">
            <v>(04/27/2026 cell nokia):-27/04/2026 : Need BO RAN analysis</v>
          </cell>
        </row>
        <row r="32">
          <cell r="B32" t="str">
            <v>ADM_015</v>
          </cell>
          <cell r="R32" t="str">
            <v>(04/27/2026 cell nokia):-27/04/2026 : Need BO RAN analysis</v>
          </cell>
        </row>
        <row r="33">
          <cell r="B33" t="str">
            <v>ADM_015</v>
          </cell>
          <cell r="R33" t="str">
            <v>(04/27/2026 cell nokia):-27/04/2026 : Need BO RAN analysis</v>
          </cell>
        </row>
        <row r="34">
          <cell r="B34" t="str">
            <v>OST_293</v>
          </cell>
          <cell r="R34" t="str">
            <v>(04/27/2026 cell nokia):-23/04/2026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v>
          </cell>
        </row>
        <row r="35">
          <cell r="B35" t="str">
            <v>OST_293</v>
          </cell>
          <cell r="R35" t="str">
            <v>(04/27/2026 cell nokia):-23/04/2026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v>
          </cell>
        </row>
        <row r="36">
          <cell r="B36" t="str">
            <v>OST_293</v>
          </cell>
          <cell r="R36" t="str">
            <v>(04/27/2026 cell nokia):-23/04/2026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v>
          </cell>
        </row>
        <row r="37">
          <cell r="B37" t="str">
            <v>CTR_301</v>
          </cell>
          <cell r="R37" t="str">
            <v>(04/27/2026 cell nokia):-27/04/2026 : Need BO RAN analysis</v>
          </cell>
        </row>
        <row r="38">
          <cell r="B38" t="str">
            <v>NRO_057</v>
          </cell>
          <cell r="R38" t="str">
            <v>(04/27/2026 cell nokia):-27/04/2026 : Need BO RAN analysis</v>
          </cell>
        </row>
        <row r="39">
          <cell r="B39" t="str">
            <v>ADM_029</v>
          </cell>
          <cell r="R39" t="str">
            <v>(04/27/2026 cell nokia):-27/04/2026 : Need BO RAN analysis</v>
          </cell>
        </row>
        <row r="40">
          <cell r="B40" t="str">
            <v>SUD_163</v>
          </cell>
          <cell r="R40" t="str">
            <v>(04/27/2026 cell nokia):-27/04/2026 : Need BO RAN analysis</v>
          </cell>
        </row>
        <row r="41">
          <cell r="B41" t="str">
            <v>LIT_134</v>
          </cell>
          <cell r="R41" t="str">
            <v xml:space="preserve">(04/27/2026 cell nokia):-27/04/2026 : Intervention plan for 29/04/2026 
24/04/2026 : Check and clean FRGU ant 5  || FME charlie activer ||Attende du Work Permis </v>
          </cell>
        </row>
        <row r="42">
          <cell r="B42" t="str">
            <v>LIT_134</v>
          </cell>
          <cell r="R42" t="str">
            <v xml:space="preserve">(04/27/2026 cell nokia):-27/04/2026 : Intervention plan for 29/04/2026 
24/04/2026 : Check and clean FRGU ant 5  || FME charlie activer ||Attende du Work Permis </v>
          </cell>
        </row>
        <row r="43">
          <cell r="B43" t="str">
            <v>LIT_134</v>
          </cell>
          <cell r="R43" t="str">
            <v xml:space="preserve">(04/27/2026 cell nokia):-27/04/2026 : Intervention plan for 29/04/2026 
24/04/2026 : Check and clean FRGU ant 5  || FME charlie activer ||Attende du Work Permis </v>
          </cell>
        </row>
        <row r="44">
          <cell r="B44" t="str">
            <v>LIT_134</v>
          </cell>
          <cell r="R44" t="str">
            <v xml:space="preserve">(04/27/2026 cell nokia):-27/04/2026 : Intervention plan for 29/04/2026 
24/04/2026 : Check and clean FRGU ant 5  || FME charlie activer ||Attende du Work Permis </v>
          </cell>
        </row>
        <row r="45">
          <cell r="B45" t="str">
            <v>LIT_134</v>
          </cell>
          <cell r="R45" t="str">
            <v xml:space="preserve">(04/27/2026 cell nokia):-27/04/2026 : Intervention plan for 29/04/2026 
24/04/2026 : Check and clean FRGU ant 5  || FME charlie activer ||Attende du Work Permis </v>
          </cell>
        </row>
        <row r="46">
          <cell r="B46" t="str">
            <v>LIT_134</v>
          </cell>
          <cell r="R46" t="str">
            <v xml:space="preserve">(04/27/2026 cell nokia):-27/04/2026 : Intervention plan for 29/04/2026 
24/04/2026 : Check and clean FRGU ant 5  || FME charlie activer ||Attende du Work Permis </v>
          </cell>
        </row>
        <row r="47">
          <cell r="B47" t="str">
            <v>LIT_134</v>
          </cell>
          <cell r="R47" t="str">
            <v xml:space="preserve">(04/27/2026 cell nokia):-27/04/2026 : Intervention plan for 29/04/2026 
24/04/2026 : Check and clean FRGU ant 5  || FME charlie activer ||Attende du Work Permis </v>
          </cell>
        </row>
        <row r="48">
          <cell r="B48" t="str">
            <v>LIT_134</v>
          </cell>
          <cell r="R48" t="str">
            <v xml:space="preserve">(04/27/2026 cell nokia):-27/04/2026 : Intervention plan for 29/04/2026 
24/04/2026 : Check and clean FRGU ant 5  || FME charlie activer ||Attende du Work Permis </v>
          </cell>
        </row>
        <row r="49">
          <cell r="B49" t="str">
            <v>LIT_134</v>
          </cell>
          <cell r="R49" t="str">
            <v xml:space="preserve">(04/27/2026 cell nokia):-27/04/2026 : Intervention plan for 29/04/2026 
24/04/2026 : Check and clean FRGU ant 5  || FME charlie activer ||Attende du Work Permis </v>
          </cell>
        </row>
        <row r="50">
          <cell r="B50" t="str">
            <v>LIT_134</v>
          </cell>
          <cell r="R50" t="str">
            <v xml:space="preserve">(04/27/2026 cell nokia):-27/04/2026 : Intervention plan for 29/04/2026 
24/04/2026 : Check and clean FRGU ant 5  || FME charlie activer ||Attende du Work Permis </v>
          </cell>
        </row>
        <row r="51">
          <cell r="B51" t="str">
            <v>LIT_134</v>
          </cell>
          <cell r="R51" t="str">
            <v xml:space="preserve">(04/27/2026 cell nokia):-27/04/2026 : Intervention plan for 29/04/2026 
24/04/2026 : Check and clean FRGU ant 5  || FME charlie activer ||Attende du Work Permis </v>
          </cell>
        </row>
        <row r="52">
          <cell r="B52" t="str">
            <v>LIT_134</v>
          </cell>
          <cell r="R52" t="str">
            <v xml:space="preserve">(04/27/2026 cell nokia):-27/04/2026 : Intervention plan for 29/04/2026 
24/04/2026 : Check and clean FRGU ant 5  || FME charlie activer ||Attende du Work Permis </v>
          </cell>
        </row>
        <row r="53">
          <cell r="B53" t="str">
            <v>LIT_134</v>
          </cell>
          <cell r="R53" t="str">
            <v xml:space="preserve">(04/27/2026 cell nokia):-27/04/2026 : Intervention plan for 29/04/2026 
24/04/2026 : Check and clean FRGU ant 5  || FME charlie activer ||Attende du Work Permis </v>
          </cell>
        </row>
        <row r="54">
          <cell r="B54" t="str">
            <v>LIT_134</v>
          </cell>
          <cell r="R54" t="str">
            <v xml:space="preserve">(04/27/2026 cell nokia):-27/04/2026 : Intervention plan for 29/04/2026 
24/04/2026 : Check and clean FRGU ant 5  || FME charlie activer ||Attende du Work Permis </v>
          </cell>
        </row>
        <row r="55">
          <cell r="B55" t="str">
            <v>LIT_134</v>
          </cell>
          <cell r="R55" t="str">
            <v xml:space="preserve">(04/27/2026 cell nokia):-27/04/2026 : Intervention plan for 29/04/2026 
24/04/2026 : Check and clean FRGU ant 5  || FME charlie activer ||Attende du Work Permis </v>
          </cell>
        </row>
        <row r="56">
          <cell r="B56" t="str">
            <v>LIT_134</v>
          </cell>
          <cell r="R56" t="str">
            <v xml:space="preserve">(04/27/2026 cell nokia):-27/04/2026 : Intervention plan for 29/04/2026 
24/04/2026 : Check and clean FRGU ant 5  || FME charlie activer ||Attende du Work Permis </v>
          </cell>
        </row>
        <row r="57">
          <cell r="B57" t="str">
            <v>LIT_134</v>
          </cell>
          <cell r="R57" t="str">
            <v xml:space="preserve">(04/27/2026 cell nokia):-27/04/2026 : Intervention plan for 29/04/2026 
24/04/2026 : Check and clean FRGU ant 5  || FME charlie activer ||Attende du Work Permis </v>
          </cell>
        </row>
        <row r="58">
          <cell r="B58" t="str">
            <v>EST_185</v>
          </cell>
          <cell r="R58" t="str">
            <v>(04/27/2026 cell nokia):-20/04/2026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row r="59">
          <cell r="B59" t="str">
            <v>EST_185</v>
          </cell>
          <cell r="R59" t="str">
            <v>(04/27/2026 cell nokia):-20/04/2026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row r="60">
          <cell r="B60" t="str">
            <v>EST_185</v>
          </cell>
          <cell r="R60" t="str">
            <v>(04/27/2026 cell nokia):-20/04/2026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row r="61">
          <cell r="B61" t="str">
            <v>EST_185</v>
          </cell>
          <cell r="R61" t="str">
            <v>(04/27/2026 cell nokia):-20/04/2026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row r="62">
          <cell r="B62" t="str">
            <v>NRO_009</v>
          </cell>
          <cell r="R62" t="str">
            <v>(04/27/2026 cell nokia):-
27/04/2026 : Ghost town 
27/04/2026 : Check breaker and  interconnection FRMF (sfp, optical fiber) between system and radio module, swap its if needed</v>
          </cell>
        </row>
        <row r="63">
          <cell r="B63" t="str">
            <v>NRO_089</v>
          </cell>
          <cell r="R63" t="str">
            <v>(04/27/2026 cell nokia):-27/04/2026 : Road blocked No traffic 
24/04/2026 : Road blocked No traffic 
23/04/2026 : Feedback RM : Road blocked No traffic 
21/04/2026 : Feedback RM: Road blocked No traffic || Access issue  
20/04/2026 : Ghost town 
18/04/2026 : Check breaker and  interconnection FXDB (sfp, optical fiber) between system and radio module, swap its if neede</v>
          </cell>
        </row>
        <row r="64">
          <cell r="B64" t="str">
            <v>ADM_251</v>
          </cell>
          <cell r="R64" t="str">
            <v>(04/27/2026 cell nokia):-27/04/2026 : Need BO RAN analysis</v>
          </cell>
        </row>
        <row r="65">
          <cell r="B65" t="str">
            <v>ADM_251</v>
          </cell>
          <cell r="R65" t="str">
            <v>(04/27/2026 cell nokia):-27/04/2026 : Need BO RAN analysis</v>
          </cell>
        </row>
        <row r="66">
          <cell r="B66" t="str">
            <v>NRO_091</v>
          </cell>
          <cell r="R66" t="str">
            <v>(04/27/2026 cell nokia):-27/04/2026 : Need BO RAN analysis</v>
          </cell>
        </row>
        <row r="67">
          <cell r="B67" t="str">
            <v>NRO_091</v>
          </cell>
          <cell r="R67" t="str">
            <v>(04/27/2026 cell nokia):-27/04/2026 : Need BO RAN analysis</v>
          </cell>
        </row>
        <row r="68">
          <cell r="B68" t="str">
            <v>NRO_091</v>
          </cell>
          <cell r="R68" t="str">
            <v>(04/27/2026 cell nokia):-27/04/2026 : Need BO RAN analysis</v>
          </cell>
        </row>
        <row r="69">
          <cell r="B69" t="str">
            <v>EST_103</v>
          </cell>
          <cell r="R69" t="str">
            <v xml:space="preserve">(04/27/2026 cell nokia):-27/04/2026 : Need BO RAN analysis || Check and replace FXDB || FME Hugues activer </v>
          </cell>
        </row>
        <row r="70">
          <cell r="B70" t="str">
            <v>NRD_087</v>
          </cell>
          <cell r="R70" t="str">
            <v>(04/27/2026 cell nokia):-27/04/2026 : Need BO RAN analysis</v>
          </cell>
        </row>
        <row r="71">
          <cell r="B71" t="str">
            <v>OST_038</v>
          </cell>
          <cell r="R71" t="str">
            <v xml:space="preserve">(04/27/2026 cell nokia):-27/04/2026 : Intervention prevu pour ce jour || 
24/04/2026 : Cde de la AZHA passe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v>
          </cell>
        </row>
        <row r="72">
          <cell r="B72" t="str">
            <v>LIT_515</v>
          </cell>
          <cell r="R72" t="str">
            <v>(04/27/2026 cell nokia):-27/04/2026 : Need BO RAN analysis</v>
          </cell>
        </row>
        <row r="73">
          <cell r="B73" t="str">
            <v>LIT_506</v>
          </cell>
          <cell r="R73" t="str">
            <v xml:space="preserve">(04/27/2026 cell nokia):-27/04/2026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v>
          </cell>
        </row>
        <row r="74">
          <cell r="B74" t="str">
            <v>LIT_506</v>
          </cell>
          <cell r="R74" t="str">
            <v xml:space="preserve">(04/27/2026 cell nokia):-27/04/2026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v>
          </cell>
        </row>
        <row r="75">
          <cell r="B75" t="str">
            <v>NRO_258</v>
          </cell>
          <cell r="R75" t="str">
            <v>(04/27/2026 cell nokia):-27/04/2026 : Need BO RAN analysis</v>
          </cell>
        </row>
        <row r="76">
          <cell r="B76" t="str">
            <v>EXN_017</v>
          </cell>
          <cell r="R76" t="str">
            <v>(04/27/2026 cell nokia):-27/04/2026 : Need BO RAN analysis</v>
          </cell>
        </row>
        <row r="77">
          <cell r="B77" t="str">
            <v>EXN_227</v>
          </cell>
          <cell r="R77" t="str">
            <v>(04/27/2026 cell nokia):-23/04/2026 : Relance faite hier 
22/04/2026 : Cable d'alimentation SPM vandaliser
21/04/2026 : Check breaker and  interconnection FXED, FXDB, FRMF (sfp, optical fiber) between system and radio module, swap its if needed || FME Tsafack ervis activer</v>
          </cell>
        </row>
        <row r="78">
          <cell r="B78" t="str">
            <v>EXN_227</v>
          </cell>
          <cell r="R78" t="str">
            <v>(04/27/2026 cell nokia):-23/04/2026 : Relance faite hier 
22/04/2026 : Cable d'alimentation SPM vandaliser
21/04/2026 : Check breaker and  interconnection FXED, FXDB, FRMF (sfp, optical fiber) between system and radio module, swap its if needed || FME Tsafack ervis activer</v>
          </cell>
        </row>
        <row r="79">
          <cell r="B79" t="str">
            <v>EXN_227</v>
          </cell>
          <cell r="R79" t="str">
            <v>(04/27/2026 cell nokia):-23/04/2026 : Relance faite hier 
22/04/2026 : Cable d'alimentation SPM vandaliser
21/04/2026 : Check breaker and  interconnection FXED, FXDB, FRMF (sfp, optical fiber) between system and radio module, swap its if needed || FME Tsafack ervis activer</v>
          </cell>
        </row>
        <row r="80">
          <cell r="B80" t="str">
            <v>EXN_125</v>
          </cell>
          <cell r="R80" t="str">
            <v>(04/27/2026 cell nokia):-27/04/2026 : Need BO RAN analysis</v>
          </cell>
        </row>
        <row r="81">
          <cell r="B81" t="str">
            <v>EST_013</v>
          </cell>
          <cell r="R81" t="str">
            <v xml:space="preserve">(04/27/2026 cell nokia):-27/04/2026 : FME a recu la SFP ce jour || Intervention prevue pour demain 27/04/2026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v>
          </cell>
        </row>
        <row r="82">
          <cell r="B82" t="str">
            <v>NRO_030</v>
          </cell>
          <cell r="R82" t="str">
            <v>(04/27/2026 cell nokia):-
27/04/2026 : Ghost town 
23/04/2026 : Check and replace ABIA || Acess issue || UP After remote reset</v>
          </cell>
        </row>
      </sheetData>
      <sheetData sheetId="15">
        <row r="1">
          <cell r="B1" t="str">
            <v>site code</v>
          </cell>
        </row>
        <row r="2">
          <cell r="B2" t="str">
            <v>NRO_087</v>
          </cell>
          <cell r="R2" t="str">
            <v>(04/27/2026 cell nokia):-28/03/2026 : Probleme d'access
27/03/2026 : Feedback du RM : Access not granted for now we keep trying
26/03/2026 : need BO RAN analysis || FME should check and replace FRGU</v>
          </cell>
        </row>
        <row r="3">
          <cell r="B3" t="str">
            <v>TR_1112</v>
          </cell>
          <cell r="R3" t="str">
            <v>(04/27/2026 cell nokia):-06/04/2026 : Check breaker and  interconnection AHPMDA(sfp, optical fiber) between system and radio module, swap its if needed</v>
          </cell>
        </row>
        <row r="4">
          <cell r="B4" t="str">
            <v>NRO_087</v>
          </cell>
          <cell r="R4" t="str">
            <v>(04/27/2026 cell nokia):-28/03/2026 : Probleme d'access
27/03/2026 : Feedback du RM : Access not granted for now we keep trying
26/03/2026 : need BO RAN analysis || FME should check and replace FRGU</v>
          </cell>
        </row>
        <row r="5">
          <cell r="B5" t="str">
            <v>ADM_256</v>
          </cell>
          <cell r="R5" t="str">
            <v>(04/27/2026 cell nokia):-10/04/2026 : Check breaker and  interconnection AHPMDA (sfp, optical fiber) between system and radio module, swap its if needed</v>
          </cell>
        </row>
        <row r="6">
          <cell r="B6" t="str">
            <v>SUD_166</v>
          </cell>
          <cell r="R6" t="str">
            <v xml:space="preserve">(04/27/2026 cell nokia):-20/04/2026 : Check and clean AHPMDA ant 1 || FME Peguy activer </v>
          </cell>
        </row>
        <row r="7">
          <cell r="B7" t="str">
            <v>EST_269</v>
          </cell>
          <cell r="R7" t="str">
            <v>(04/27/2026 cell nokia):-06/04/2026 : Need BO RAN analysis || Check and clean jumper and port 2 of AHPMDA</v>
          </cell>
        </row>
        <row r="8">
          <cell r="B8" t="str">
            <v>NRO_089</v>
          </cell>
          <cell r="R8" t="str">
            <v>(04/27/2026 cell nokia):-27/04/2026 : Road blocked No traffic 
24/04/2026 : Road blocked No traffic 
23/04/2026 : Feedback RM : Road blocked No traffic 
21/04/2026 : Feedback RM: Road blocked No traffic || Access issue  
20/04/2026 : Ghost town 
18/04/2026 : Check breaker and  interconnection FXDB (sfp, optical fiber) between system and radio module, swap its if neede</v>
          </cell>
        </row>
        <row r="9">
          <cell r="B9" t="str">
            <v>SUO_097</v>
          </cell>
          <cell r="R9" t="str">
            <v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10">
          <cell r="B10" t="str">
            <v>SUO_097</v>
          </cell>
          <cell r="R10" t="str">
            <v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11">
          <cell r="B11" t="str">
            <v>SUO_097</v>
          </cell>
          <cell r="R11" t="str">
            <v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12">
          <cell r="B12" t="str">
            <v>TR_1112</v>
          </cell>
          <cell r="R12" t="str">
            <v>(04/27/2026 cell nokia):-06/04/2026 : Check breaker and  interconnection AHPMDA(sfp, optical fiber) between system and radio module, swap its if needed</v>
          </cell>
        </row>
        <row r="13">
          <cell r="B13" t="str">
            <v>TR_1112</v>
          </cell>
          <cell r="R13" t="str">
            <v>(04/27/2026 cell nokia):-06/04/2026 : Check breaker and  interconnection AHPMDA(sfp, optical fiber) between system and radio module, swap its if needed</v>
          </cell>
        </row>
        <row r="14">
          <cell r="B14" t="str">
            <v>SUO_097</v>
          </cell>
          <cell r="R14" t="str">
            <v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15">
          <cell r="B15" t="str">
            <v>EST_103</v>
          </cell>
          <cell r="R15" t="str">
            <v xml:space="preserve">(04/27/2026 cell nokia):-27/04/2026 : Need BO RAN analysis || Check and replace FXDB || FME Hugues activer || Un reset a ete effectuer mais les cellules demeures down || FME ira sur site demain 28/04/2026 </v>
          </cell>
        </row>
        <row r="16">
          <cell r="B16" t="str">
            <v>ADM_027</v>
          </cell>
          <cell r="R16" t="str">
            <v xml:space="preserve">(04/27/2026 cell nokia):-27/04/2026 : FRGU faulty || Cde passer 
23/04/2026 : Check and replace FRGU || FME activer|| FME etait sur le site de batoua il a fini tard || Il interviendra demai sur le site de Bata || ETA : Demain 24/04/2026 
22/04/2026 : Need BO RAN analysis || Closed after reset but check and replace rado module if issue persist </v>
          </cell>
        </row>
        <row r="17">
          <cell r="B17" t="str">
            <v>LIT_506</v>
          </cell>
          <cell r="R17" t="str">
            <v xml:space="preserve">(04/27/2026 cell nokia):-27/04/2026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v>
          </cell>
        </row>
        <row r="18">
          <cell r="B18" t="str">
            <v>LIT_506</v>
          </cell>
          <cell r="R18" t="str">
            <v xml:space="preserve">(04/27/2026 cell nokia):-27/04/2026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v>
          </cell>
        </row>
        <row r="19">
          <cell r="B19" t="str">
            <v>OST_293</v>
          </cell>
          <cell r="R19" t="str">
            <v>(04/27/2026 cell nokia):-23/04/2026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v>
          </cell>
        </row>
        <row r="20">
          <cell r="B20" t="str">
            <v>OST_293</v>
          </cell>
          <cell r="R20" t="str">
            <v>(04/27/2026 cell nokia):-23/04/2026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v>
          </cell>
        </row>
        <row r="21">
          <cell r="B21" t="str">
            <v>OST_293</v>
          </cell>
          <cell r="R21" t="str">
            <v>(04/27/2026 cell nokia):-23/04/2026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v>
          </cell>
        </row>
        <row r="22">
          <cell r="B22" t="str">
            <v>EST_267</v>
          </cell>
          <cell r="R22" t="str">
            <v xml:space="preserve">(04/27/2026 cell nokia):-21/04/2026 : Pas encore transferer </v>
          </cell>
        </row>
        <row r="23">
          <cell r="B23" t="str">
            <v>SUO_096</v>
          </cell>
          <cell r="R23" t="str">
            <v xml:space="preserve">(04/27/2026 cell nokia):-27/04/2026 : Intervention plan for 29/04/2026 || La FXED quitte ce jour pour KOUMA 
24/04/2026 : Cde la FXED en cours 
23/04/2026 : Need BO RAN analysis ||Closed after reset but check and replace FXED ||FME  Andre activer </v>
          </cell>
        </row>
        <row r="24">
          <cell r="B24" t="str">
            <v>NRO_026</v>
          </cell>
          <cell r="R24" t="str">
            <v>(04/27/2026 cell nokia):-27/04/2026 : Need BO RAN analysis || Check and clean jumper and port 1 of ARGA</v>
          </cell>
        </row>
        <row r="25">
          <cell r="B25" t="str">
            <v>NRO_033</v>
          </cell>
          <cell r="R25" t="str">
            <v xml:space="preserve">(04/27/2026 cell nokia):-
24/04/2026 : Acess issue 
22/04/2026 : Need BO RAN analysis || Check and replace ABIA || Acess issue </v>
          </cell>
        </row>
        <row r="26">
          <cell r="B26" t="str">
            <v>OST_156</v>
          </cell>
          <cell r="R26" t="str">
            <v>(04/27/2026 cell nokia):-27/04/2026 : Commande de la FBBC passe || ETA: 28/04/2026 
24/05/2026 : FBBC faulty spare request Ongoing. Planned to be replace on 25.04.2026
23/04/2026 : Access issue 
22/04/2026 : Need BO RAN analysis || Check and replace FBBC if needed</v>
          </cell>
        </row>
        <row r="27">
          <cell r="B27" t="str">
            <v>OST_156</v>
          </cell>
          <cell r="R27" t="str">
            <v>(04/27/2026 cell nokia):-27/04/2026 : Commande de la FBBC passe || ETA: 28/04/2026 
24/05/2026 : FBBC faulty spare request Ongoing. Planned to be replace on 25.04.2026
23/04/2026 : Access issue 
22/04/2026 : Need BO RAN analysis || Check and replace FBBC if needed</v>
          </cell>
        </row>
        <row r="28">
          <cell r="B28" t="str">
            <v>OST_156</v>
          </cell>
          <cell r="R28" t="str">
            <v>(04/27/2026 cell nokia):-27/04/2026 : Commande de la FBBC passe || ETA: 28/04/2026 
24/05/2026 : FBBC faulty spare request Ongoing. Planned to be replace on 25.04.2026
23/04/2026 : Access issue 
22/04/2026 : Need BO RAN analysis || Check and replace FBBC if needed</v>
          </cell>
        </row>
        <row r="29">
          <cell r="B29" t="str">
            <v>SUO_097</v>
          </cell>
          <cell r="R29" t="str">
            <v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30">
          <cell r="B30" t="str">
            <v>EST_013</v>
          </cell>
          <cell r="R30" t="str">
            <v xml:space="preserve">(04/27/2026 cell nokia):-27/04/2026 : FME a recu la SFP ce jour || Intervention prevue pour demain 27/04/2026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v>
          </cell>
        </row>
        <row r="31">
          <cell r="B31" t="str">
            <v>EXN_172</v>
          </cell>
          <cell r="R31" t="str">
            <v>(04/27/2026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v>
          </cell>
        </row>
        <row r="32">
          <cell r="B32" t="str">
            <v>EXN_172</v>
          </cell>
          <cell r="R32" t="str">
            <v>(04/27/2026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v>
          </cell>
        </row>
        <row r="33">
          <cell r="B33" t="str">
            <v>LIT_515</v>
          </cell>
          <cell r="R33" t="str">
            <v>(04/27/2026 cell nokia):-27/04/2026 : Need BO RAN analysis || Check and clean jumper, port 2 of FRGU</v>
          </cell>
        </row>
        <row r="34">
          <cell r="B34" t="str">
            <v>OST_215</v>
          </cell>
          <cell r="R34" t="str">
            <v>(04/27/2026 cell nokia):-27/04/2026 : Need BO RAN analysis || Closed after reset but FME should check ABIA module</v>
          </cell>
        </row>
        <row r="35">
          <cell r="B35" t="str">
            <v>NRO_218</v>
          </cell>
          <cell r="R35" t="str">
            <v>(04/27/2026 cell nokia):-27/04/2026 : Check breaker and  interconnection AREA(sfp, optical fiber) between system and radio module, swap its if needed</v>
          </cell>
        </row>
        <row r="36">
          <cell r="B36" t="str">
            <v>NRO_026</v>
          </cell>
          <cell r="R36" t="str">
            <v>(04/27/2026 cell nokia):-27/04/2026 : Need BO RAN analysis || Check and clean jumper and port 1 of ARGA</v>
          </cell>
        </row>
        <row r="37">
          <cell r="B37" t="str">
            <v>EXN_125</v>
          </cell>
          <cell r="R37" t="str">
            <v>(04/27/2026 cell nokia):-27/04/2026 : Need BO RAN analysis || Closed after reset but check and replace FRGU</v>
          </cell>
        </row>
        <row r="38">
          <cell r="B38" t="str">
            <v>EXN_017</v>
          </cell>
          <cell r="R38" t="str">
            <v>(04/27/2026 cell nokia):-27/04/2026 : Need BO RAN analysis || Closed after reset</v>
          </cell>
        </row>
        <row r="39">
          <cell r="B39" t="str">
            <v>NRO_030</v>
          </cell>
          <cell r="R39" t="str">
            <v>(04/27/2026 cell nokia):-23/04/2026 : Check and replace ABIA || Acess issue || UP After remote reset</v>
          </cell>
        </row>
        <row r="40">
          <cell r="B40" t="str">
            <v>LIT_508</v>
          </cell>
          <cell r="R40" t="str">
            <v xml:space="preserve">(04/27/2026 cell nokia):-27/04/2026 : Check and replace FRGU || ETA : 28/04/2026 </v>
          </cell>
        </row>
        <row r="41">
          <cell r="B41" t="str">
            <v>NRD_087</v>
          </cell>
          <cell r="R41" t="str">
            <v>(04/27/2026 cell nokia):-27/04/2026 : Need BO RAN analysis || Closed after reset but FME should check and replace SFP if needed</v>
          </cell>
        </row>
        <row r="42">
          <cell r="B42" t="str">
            <v>ADM_052</v>
          </cell>
          <cell r="R42" t="str">
            <v xml:space="preserve">(04/27/2026 cell nokia):-27/04/2026 : Need BO RAN analysis || Check and clean jumper, port 1 of FRGU || ETA : 28/04/2026 </v>
          </cell>
        </row>
        <row r="43">
          <cell r="B43" t="str">
            <v>EST_014</v>
          </cell>
          <cell r="R43" t="str">
            <v xml:space="preserve">(04/27/2026 cell nokia):-27/04/2026 : Check breaker and  interconnection FRGU (sfp, optical fiber) between system and radio module, swap its if needed ||FME Mezazem activer || Action non aboutti avec le vel 0 || FME ira sur site demain 28/04/2026 </v>
          </cell>
        </row>
        <row r="44">
          <cell r="B44" t="str">
            <v>OST_156</v>
          </cell>
          <cell r="R44" t="str">
            <v>(04/27/2026 cell nokia):-27/04/2026 : Commande de la FBBC passe || ETA: 28/04/2026 
24/05/2026 : FBBC faulty spare request Ongoing. Planned to be replace on 25.04.2026
23/04/2026 : Access issue 
22/04/2026 : Need BO RAN analysis || Check and replace FBBC if needed</v>
          </cell>
        </row>
        <row r="45">
          <cell r="B45" t="str">
            <v>SUD_163</v>
          </cell>
          <cell r="R45" t="str">
            <v xml:space="preserve">(04/27/2026 cell nokia):-27/04/2026 : Need BO RAN analysis || Check and clean jumper, port 2 &amp; 3 of AHPMDA || FME dominique activer || ETA : 28/04/2026 </v>
          </cell>
        </row>
        <row r="46">
          <cell r="B46" t="str">
            <v>ADM_251</v>
          </cell>
          <cell r="R46" t="str">
            <v>(04/27/2026 cell nokia):-27/04/2026 : Need BO RAN analysis || Closed after reset but FME should check and replace SFP</v>
          </cell>
        </row>
        <row r="47">
          <cell r="B47" t="str">
            <v>ADM_251</v>
          </cell>
          <cell r="R47" t="str">
            <v>(04/27/2026 cell nokia):-27/04/2026 : Need BO RAN analysis || Closed after reset but FME should check and replace SFP</v>
          </cell>
        </row>
        <row r="48">
          <cell r="B48" t="str">
            <v>CTR_301</v>
          </cell>
          <cell r="R48" t="str">
            <v>(04/27/2026 cell nokia):-27/04/2026 : Need BO RAN analysis || Closed after reset but FME should check and replace FBBC</v>
          </cell>
        </row>
        <row r="49">
          <cell r="B49" t="str">
            <v>NRO_091</v>
          </cell>
          <cell r="R49" t="str">
            <v>(04/27/2026 cell nokia):-27/04/2026 : Need BO RAN analysisM || Closed after reset</v>
          </cell>
        </row>
        <row r="50">
          <cell r="B50" t="str">
            <v>NRO_091</v>
          </cell>
          <cell r="R50" t="str">
            <v>(04/27/2026 cell nokia):-27/04/2026 : Need BO RAN analysisM || Closed after reset</v>
          </cell>
        </row>
        <row r="51">
          <cell r="B51" t="str">
            <v>NRO_091</v>
          </cell>
          <cell r="R51" t="str">
            <v>(04/27/2026 cell nokia):-27/04/2026 : Need BO RAN analysisM || Closed after reset</v>
          </cell>
        </row>
        <row r="52">
          <cell r="B52" t="str">
            <v>ADM_128</v>
          </cell>
          <cell r="R52" t="str">
            <v xml:space="preserve">(04/27/2026 cell nokia):-27/04/2026 : Need BO RAN analysis || Check and clean jumper, port 1 of FXDB || Access issue </v>
          </cell>
        </row>
        <row r="53">
          <cell r="B53" t="str">
            <v>EXN_174</v>
          </cell>
          <cell r="R53"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54">
          <cell r="B54" t="str">
            <v>EXN_174</v>
          </cell>
          <cell r="R54"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55">
          <cell r="B55" t="str">
            <v>EXN_174</v>
          </cell>
          <cell r="R55"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56">
          <cell r="B56" t="str">
            <v>EXN_174</v>
          </cell>
          <cell r="R56"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57">
          <cell r="B57" t="str">
            <v>EXN_174</v>
          </cell>
          <cell r="R57"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58">
          <cell r="B58" t="str">
            <v>EXN_174</v>
          </cell>
          <cell r="R58"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59">
          <cell r="B59" t="str">
            <v>EXN_174</v>
          </cell>
          <cell r="R59"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60">
          <cell r="B60" t="str">
            <v>EXN_174</v>
          </cell>
          <cell r="R60"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61">
          <cell r="B61" t="str">
            <v>EXN_174</v>
          </cell>
          <cell r="R61"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62">
          <cell r="B62" t="str">
            <v>EXN_174</v>
          </cell>
          <cell r="R62"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63">
          <cell r="B63" t="str">
            <v>EXN_174</v>
          </cell>
          <cell r="R63"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64">
          <cell r="B64" t="str">
            <v>EXN_174</v>
          </cell>
          <cell r="R64"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65">
          <cell r="B65" t="str">
            <v>EXN_174</v>
          </cell>
          <cell r="R65"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66">
          <cell r="B66" t="str">
            <v>EXN_174</v>
          </cell>
          <cell r="R66"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67">
          <cell r="B67" t="str">
            <v>EXN_174</v>
          </cell>
          <cell r="R67"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68">
          <cell r="B68" t="str">
            <v>EXN_174</v>
          </cell>
          <cell r="R68" t="str">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ell>
        </row>
        <row r="69">
          <cell r="B69" t="str">
            <v>ADM_015</v>
          </cell>
          <cell r="R69" t="str">
            <v>(04/27/2026 cell nokia):-27/04/2026 : Need BO RAN analysis || Closed after reset but power check needed</v>
          </cell>
        </row>
        <row r="70">
          <cell r="B70" t="str">
            <v>ADM_015</v>
          </cell>
          <cell r="R70" t="str">
            <v>(04/27/2026 cell nokia):-27/04/2026 : Need BO RAN analysis || Closed after reset but power check needed</v>
          </cell>
        </row>
        <row r="71">
          <cell r="B71" t="str">
            <v>ADM_015</v>
          </cell>
          <cell r="R71" t="str">
            <v>(04/27/2026 cell nokia):-27/04/2026 : Need BO RAN analysis || Closed after reset but power check needed</v>
          </cell>
        </row>
        <row r="72">
          <cell r="B72" t="str">
            <v>ADM_015</v>
          </cell>
          <cell r="R72" t="str">
            <v>(04/27/2026 cell nokia):-27/04/2026 : Need BO RAN analysis || Closed after reset but power check needed</v>
          </cell>
        </row>
        <row r="73">
          <cell r="B73" t="str">
            <v>ADM_015</v>
          </cell>
          <cell r="R73" t="str">
            <v>(04/27/2026 cell nokia):-27/04/2026 : Need BO RAN analysis || Closed after reset but power check needed</v>
          </cell>
        </row>
        <row r="74">
          <cell r="B74" t="str">
            <v>ADM_015</v>
          </cell>
          <cell r="R74" t="str">
            <v>(04/27/2026 cell nokia):-27/04/2026 : Need BO RAN analysis || Closed after reset but power check needed</v>
          </cell>
        </row>
        <row r="75">
          <cell r="B75" t="str">
            <v>NRO_258</v>
          </cell>
          <cell r="R75" t="str">
            <v>(04/27/2026 cell nokia):-27/04/2026 : Need BO RAN analysis || Check and clean jumper, port 4 of ARGA</v>
          </cell>
        </row>
        <row r="76">
          <cell r="B76" t="str">
            <v>NRO_010</v>
          </cell>
          <cell r="R76" t="str">
            <v xml:space="preserve">(04/27/2026 cell nokia):-27/04/2026 : Need BO RAN analysis ||FME should reload software || Ghost town </v>
          </cell>
        </row>
        <row r="77">
          <cell r="B77" t="str">
            <v>NRO_057</v>
          </cell>
          <cell r="R77" t="str">
            <v>(04/27/2026 cell nokia):-27/04/2026 : Need BO RAN analysis || Closed after reset but check and replace SFP</v>
          </cell>
        </row>
        <row r="78">
          <cell r="B78" t="str">
            <v>ADM_029</v>
          </cell>
          <cell r="R78" t="str">
            <v>(04/27/2026 cell nokia):-27/04/2026 : Need BO RAN analysis || Check and clean jumper, port 2 of FRGU</v>
          </cell>
        </row>
        <row r="79">
          <cell r="B79" t="str">
            <v>NRO_098</v>
          </cell>
          <cell r="R79" t="str">
            <v>(04/27/2026 cell nokia):-23/04/2026 : Check breaker and  interconnection AREA(sfp, optical fiber) between system and radio module, swap its if needed|| ETA : 24/04/2026 || UP After remote reset</v>
          </cell>
        </row>
        <row r="80">
          <cell r="B80" t="str">
            <v>EXN_107</v>
          </cell>
          <cell r="R80" t="str">
            <v xml:space="preserve">(04/27/2026 cell nokia):-27/04/2026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v>
          </cell>
        </row>
        <row r="81">
          <cell r="B81" t="str">
            <v>EST_268</v>
          </cell>
          <cell r="R81" t="str">
            <v>(04/27/2026 cell nokia):-24/04/2026 : Check breaker and  interconnection ARDA and ARMA (sfp, optical fiber) between system and radio module, swap its if needed</v>
          </cell>
        </row>
        <row r="82">
          <cell r="B82" t="str">
            <v>EST_268</v>
          </cell>
          <cell r="R82" t="str">
            <v>(04/27/2026 cell nokia):-24/04/2026 : Check breaker and  interconnection ARDA and ARMA (sfp, optical fiber) between system and radio module, swap its if needed</v>
          </cell>
        </row>
        <row r="83">
          <cell r="B83" t="str">
            <v>EST_268</v>
          </cell>
          <cell r="R83" t="str">
            <v>(04/27/2026 cell nokia):-24/04/2026 : Check breaker and  interconnection ARDA and ARMA (sfp, optical fiber) between system and radio module, swap its if needed</v>
          </cell>
        </row>
        <row r="84">
          <cell r="B84" t="str">
            <v>EST_268</v>
          </cell>
          <cell r="R84" t="str">
            <v>(04/27/2026 cell nokia):-24/04/2026 : Check breaker and  interconnection ARDA and ARMA (sfp, optical fiber) between system and radio module, swap its if needed</v>
          </cell>
        </row>
        <row r="85">
          <cell r="B85" t="str">
            <v>EST_268</v>
          </cell>
          <cell r="R85" t="str">
            <v>(04/27/2026 cell nokia):-24/04/2026 : Check breaker and  interconnection ARDA and ARMA (sfp, optical fiber) between system and radio module, swap its if needed</v>
          </cell>
        </row>
        <row r="86">
          <cell r="B86" t="str">
            <v>NRO_043</v>
          </cell>
          <cell r="R86" t="str">
            <v>(04/27/2026 cell nokia):-27/04/2027 : Need BO RAN analysis</v>
          </cell>
        </row>
        <row r="87">
          <cell r="B87" t="str">
            <v>EST_267</v>
          </cell>
          <cell r="R87" t="str">
            <v xml:space="preserve">(04/27/2026 cell nokia):-21/04/2026 : Pas encore transferer </v>
          </cell>
        </row>
        <row r="88">
          <cell r="B88" t="str">
            <v>EST_267</v>
          </cell>
          <cell r="R88" t="str">
            <v xml:space="preserve">(04/27/2026 cell nokia):-21/04/2026 : Pas encore transferer </v>
          </cell>
        </row>
        <row r="89">
          <cell r="B89" t="str">
            <v>NRO_033</v>
          </cell>
          <cell r="R89" t="str">
            <v xml:space="preserve">(04/27/2026 cell nokia):-
24/04/2026 : Acess issue 
22/04/2026 : Need BO RAN analysis || Check and replace ABIA || Acess issue </v>
          </cell>
        </row>
        <row r="90">
          <cell r="B90" t="str">
            <v>NRO_043</v>
          </cell>
          <cell r="R90" t="str">
            <v xml:space="preserve">(04/27/2026 cell nokia):-27/04/2026 : check ABIA connectivity. </v>
          </cell>
        </row>
        <row r="91">
          <cell r="B91" t="str">
            <v>ADM_141</v>
          </cell>
          <cell r="R91" t="str">
            <v>(04/27/2026 cell nokia):-27/04/2026 : Check breaker and  interconnection FRMF (sfp, optical fiber) between system and radio module, swap its if needed</v>
          </cell>
        </row>
        <row r="92">
          <cell r="B92" t="str">
            <v>LIT_134</v>
          </cell>
          <cell r="R92" t="str">
            <v xml:space="preserve">(04/27/2026 cell nokia):-27/04/2026 : Intervention plan for 29/04/2026 
24/04/2026 : Check and clean FRGU ant 5  || FME charlie activer ||Attende du Work Permis </v>
          </cell>
        </row>
        <row r="93">
          <cell r="B93" t="str">
            <v>EST_185</v>
          </cell>
          <cell r="R93" t="str">
            <v>(04/27/2026 cell nokia):-20/04/2026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row r="94">
          <cell r="B94" t="str">
            <v>TR_1118</v>
          </cell>
          <cell r="R94" t="str">
            <v xml:space="preserve">(04/27/2026 cell nokia):-27/04/2026 : Check breaker and  interconnection AHPMDA (sfp, optical fiber) between system and radio module, swap its if needed </v>
          </cell>
        </row>
        <row r="95">
          <cell r="B95" t="str">
            <v>EST_185</v>
          </cell>
          <cell r="R95" t="str">
            <v>(04/27/2026 cell nokia):-20/04/2026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row r="96">
          <cell r="B96" t="str">
            <v>NRO_255</v>
          </cell>
          <cell r="R96" t="str">
            <v xml:space="preserve">(04/27/2026 cell nokia):-27/04/2026 : Need BO RAN analysis </v>
          </cell>
        </row>
        <row r="97">
          <cell r="B97" t="str">
            <v>NRO_015</v>
          </cell>
          <cell r="R97" t="str">
            <v>(04/27/2026 cell nokia):-27/04/2026 : Check breaker and  interconnection FRMF, FXED, FRGU, FXDB  (sfp, optical fiber) between system and radio module, swap its if needed</v>
          </cell>
        </row>
        <row r="98">
          <cell r="B98" t="str">
            <v>NRO_015</v>
          </cell>
          <cell r="R98" t="str">
            <v>(04/27/2026 cell nokia):-27/04/2026 : Check breaker and  interconnection FRMF, FXED, FRGU, FXDB  (sfp, optical fiber) between system and radio module, swap its if needed</v>
          </cell>
        </row>
        <row r="99">
          <cell r="B99" t="str">
            <v>NRO_015</v>
          </cell>
          <cell r="R99" t="str">
            <v>(04/27/2026 cell nokia):-27/04/2026 : Check breaker and  interconnection FRMF, FXED, FRGU, FXDB  (sfp, optical fiber) between system and radio module, swap its if needed</v>
          </cell>
        </row>
        <row r="100">
          <cell r="B100" t="str">
            <v>NRO_015</v>
          </cell>
          <cell r="R100" t="str">
            <v>(04/27/2026 cell nokia):-27/04/2026 : Check breaker and  interconnection FRMF, FXED, FRGU, FXDB  (sfp, optical fiber) between system and radio module, swap its if needed</v>
          </cell>
        </row>
        <row r="101">
          <cell r="B101" t="str">
            <v>EXN_227</v>
          </cell>
          <cell r="R101" t="str">
            <v>(04/27/2026 cell nokia):-23/04/2026 : Relance faite hier 
22/04/2026 : Cable d'alimentation SPM vandaliser
21/04/2026 : Check breaker and  interconnection FXED, FXDB, FRMF (sfp, optical fiber) between system and radio module, swap its if needed || FME Tsafack ervis activer</v>
          </cell>
        </row>
        <row r="102">
          <cell r="B102" t="str">
            <v>EXN_227</v>
          </cell>
          <cell r="R102" t="str">
            <v>(04/27/2026 cell nokia):-23/04/2026 : Relance faite hier 
22/04/2026 : Cable d'alimentation SPM vandaliser
21/04/2026 : Check breaker and  interconnection FXED, FXDB, FRMF (sfp, optical fiber) between system and radio module, swap its if needed || FME Tsafack ervis activer</v>
          </cell>
        </row>
        <row r="103">
          <cell r="B103" t="str">
            <v>EXN_227</v>
          </cell>
          <cell r="R103" t="str">
            <v>(04/27/2026 cell nokia):-23/04/2026 : Relance faite hier 
22/04/2026 : Cable d'alimentation SPM vandaliser
21/04/2026 : Check breaker and  interconnection FXED, FXDB, FRMF (sfp, optical fiber) between system and radio module, swap its if needed || FME Tsafack ervis activer</v>
          </cell>
        </row>
        <row r="104">
          <cell r="B104" t="str">
            <v>EST_010</v>
          </cell>
          <cell r="R104" t="str">
            <v xml:space="preserve">(04/27/2026 cell nokia):-27/04/2026 : Need BO RAN analysis </v>
          </cell>
        </row>
      </sheetData>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REACKDOWN"/>
      <sheetName val="ALL SITES DOWN"/>
      <sheetName val="Extract"/>
      <sheetName val="SMS"/>
      <sheetName val="CONCAT"/>
      <sheetName val="Rural_Sites"/>
      <sheetName val="NSB"/>
      <sheetName val="NEW_CAMUSAT"/>
      <sheetName val="SBC And PowerCO Info"/>
      <sheetName val="UP"/>
      <sheetName val="PMO"/>
      <sheetName val="Sheet2"/>
    </sheetNames>
    <sheetDataSet>
      <sheetData sheetId="0" refreshError="1"/>
      <sheetData sheetId="1">
        <row r="1">
          <cell r="D1" t="str">
            <v>Site ID</v>
          </cell>
          <cell r="J1" t="str">
            <v>Column1</v>
          </cell>
        </row>
        <row r="2">
          <cell r="D2" t="str">
            <v>NRO_073</v>
          </cell>
          <cell r="J2" t="str">
            <v>(04/27/2026 ocm ran 17h):-21.04.26;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v>
          </cell>
        </row>
        <row r="3">
          <cell r="D3" t="str">
            <v>CTR_442</v>
          </cell>
          <cell r="J3" t="str">
            <v>(04/27/2026 ocm ran 17h):-13/04/2026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v>
          </cell>
        </row>
        <row r="4">
          <cell r="D4" t="str">
            <v>CTR_170</v>
          </cell>
          <cell r="J4" t="str">
            <v>(04/27/2026 ocm ran 17h):-21.04.26;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ell>
        </row>
        <row r="5">
          <cell r="D5" t="str">
            <v>ADM_215</v>
          </cell>
          <cell r="J5" t="str">
            <v>(04/27/2026 ocm ran 17h):-New site not yet transferred to MSP</v>
          </cell>
        </row>
        <row r="6">
          <cell r="D6" t="str">
            <v>ADM_233</v>
          </cell>
          <cell r="J6" t="str">
            <v>(04/27/2026 ocm ran 17h):-New site not yet transferred to MSP</v>
          </cell>
        </row>
        <row r="7">
          <cell r="D7" t="str">
            <v>ADM_216</v>
          </cell>
          <cell r="J7" t="str">
            <v>(04/27/2026 ocm ran 17h):-New site not yet transferred to MSP</v>
          </cell>
        </row>
        <row r="8">
          <cell r="D8" t="str">
            <v>EXN_394</v>
          </cell>
          <cell r="J8" t="str">
            <v>(04/27/2026 ocm ran 17h):-New site not yet transferred to MSP</v>
          </cell>
        </row>
        <row r="9">
          <cell r="D9" t="str">
            <v>EXN_300</v>
          </cell>
          <cell r="J9" t="str">
            <v>(04/27/2026 ocm ran 17h):-26/04/2026 Karena à nouveau entièrement vandalisé cette nuit.
26/04/2026 suite remplacement des PV et batteries ce jour, ETR 18H
25/04/2026 FME sur site suite des travaux en cours 
24.04.26: Travaux de restoration en cours ce jour, ETR=14H UTC
23.04.26: PV et Batteries reçus à Kousseri, remplacement ce 24/04/2026
22.04.26; PV et Batteries confiés à un nouveau transporteur pour KOUSSERI, ETD=22/04/2026
21.04.26; PV et Batteries confiés à un nouveau transporteur pour KOUSSERI, ETD=22/04/2026
20.04.26; we are facing transport issues from Maroua to Kousseri due to the very bad road.
We finally found a workaround to go through Chad. The ETA 23rd April, approximation as we do not have mastery of this route.
19.04.26; Soucis de transport du matériel (car matériel délicat à transporter). Expédition de Maroua pour Kousseri ce jour, ETD à préciser
18.04.26; Négociations de l'escorte en cours pour Makary, update ASAP
17/04/2026 le Materiel est arrive a Kousseri, l'equipe negocie l'acces pour Makary, zone insecurisee. Update asap
15/04/2026 Apres l'arrivee des Panneaux solaires et battéries à Maroua. l'expedition  de Maroua vers Kousseri sur une route tres mauvaise et ensuite de Kousseri vers Makary avec des panneaux solaire de 2m chacun et donc assez delicat a transporter. Nouvel ETD pour Kousseri 16/04/2026
08/04/2026 KARENA : Apres l'arrivee des Panneaux solaires et battéries à Maroua. l'expedition continue demain de Maroua vers Kousseri sur une route tres mauvaise et ensuite de Kousseri vers Makary avec des panneaux solaire de 2m chacun et donc assez delicat a transporter. ETD pour Makary ETD 14.04.2026 et ETR 15.04.2026
06.04.26; Panneaux solaires et battéries à Maroua et recherche d'une solution pour expédition vers Kousseri puis vers Makary, ETD=08.04.26
04/04/2026  Karena etant un site situé dans le cluster de Makari, nous essayons de procéder au transfert de ces spare vers kousseri afin qu'elle soient acheminée sur Makari...Nous vous  reviendrons pour l'ETD sur Kousseri car vu l'heure le départ pour Kousseri n'est pas pour ce jour. 
02/04/2026 Expedition toujours en cours Retards du transporteur a cause d'une panne de vehicule Nouvelle ETD=03/04/2026
25.03.26; Tous les restes de matériels attendus, panneaux, batteries, Fibre optique a été livré ce jour. ETD 01/04
09.03.2026: Le reste du materiel(Panneau solaire. Qté:3. PN: 52240364 Batterie 48 Volts Huawei ESM-48100B1. Qté: 3. PN: 01074746-010, Cosses de 35  Qté: 6 PN:56464200056, Câble bleu de section 35 mm2 pour le câblage des batteries. Longueur:10m. PN:25030741, Câble noir de section 35 mm2 pour le câblage des batteries. Longueur:10m. PN:25030742 , Câble rouge de section 16 mm2 pour le câblage des PV. Longueur:10m. PN:25035221 ) Sera mis a dispostion de Huawei ce 13.03.2026
05.03.2026: 05.03.2026: 700m de cable 2*16 et 500m de cable 2*25 ont ete deja fournit a Huawei. Il ne reste que les cable 2*35, les panneaux solaire, les Batteries et Fibre Optiques  qui sont attendus de OCM
25.02.26; Site vendalisé, inventaire du matériel pour restauration transmis à OCM, en attente de la mise à disposition
24/02/2026 Site vandalise, requete de spare en cours vers OCM pour restauration
24.02.26; Rapport sur le vendalisme transmis et vérifications du SPM en cours</v>
          </cell>
        </row>
        <row r="10">
          <cell r="D10" t="str">
            <v>EXN_383</v>
          </cell>
          <cell r="J10" t="str">
            <v>(04/27/2026 ocm ran 17h):-New site not yet transferred to MSP</v>
          </cell>
        </row>
        <row r="11">
          <cell r="D11" t="str">
            <v>ADM_148</v>
          </cell>
          <cell r="J11" t="str">
            <v>(04/27/2026 ocm ran 17h):-21.04.26;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v>
          </cell>
        </row>
        <row r="12">
          <cell r="D12" t="str">
            <v>CTR_987</v>
          </cell>
          <cell r="J12" t="str">
            <v>(04/27/2026 ocm ran 17h):-New site not yet transferred to MSP</v>
          </cell>
        </row>
        <row r="13">
          <cell r="D13" t="str">
            <v>NRO_085</v>
          </cell>
          <cell r="J13" t="str">
            <v>(04/27/2026 ocm ran 17h):-
27.04.26; Access banned by Separatist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v>
          </cell>
        </row>
        <row r="14">
          <cell r="D14" t="str">
            <v>EXN_569</v>
          </cell>
          <cell r="J14" t="str">
            <v>(04/27/2026 ocm ran 17h):-New site not yet transferred to MSP</v>
          </cell>
        </row>
        <row r="15">
          <cell r="D15" t="str">
            <v>EXN_574</v>
          </cell>
          <cell r="J15" t="str">
            <v>(04/27/2026 ocm ran 17h):-New site not yet transferred to MSP</v>
          </cell>
        </row>
        <row r="16">
          <cell r="D16" t="str">
            <v>NRO_079</v>
          </cell>
          <cell r="J16" t="str">
            <v>(04/27/2026 ocm ran 17h):-27.04.26; Access banned by Separatist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v>
          </cell>
        </row>
        <row r="17">
          <cell r="D17" t="str">
            <v>LIT_943</v>
          </cell>
          <cell r="J17" t="str">
            <v>(04/27/2026 ocm ran 17h):-New site not yet transferred to MSP</v>
          </cell>
        </row>
        <row r="18">
          <cell r="D18" t="str">
            <v>OST_306</v>
          </cell>
          <cell r="J18" t="str">
            <v>(04/27/2026 ocm ran 17h):-Site en cours de démentelement</v>
          </cell>
        </row>
        <row r="19">
          <cell r="D19" t="str">
            <v>NRO_047</v>
          </cell>
          <cell r="J19" t="str">
            <v>(04/27/2026 ocm ran 17h):-27.04.26; Access banned by Separatist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v>
          </cell>
        </row>
        <row r="20">
          <cell r="D20" t="str">
            <v>EXN_373</v>
          </cell>
          <cell r="J20" t="str">
            <v>(04/27/2026 ocm ran 17h):-New site not yet transferred to MSP</v>
          </cell>
        </row>
        <row r="21">
          <cell r="D21" t="str">
            <v>NRO_110</v>
          </cell>
          <cell r="J21" t="str">
            <v>(04/27/2026 ocm ran 17h):-27.04.26; Access banned by Separatist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v>
          </cell>
        </row>
        <row r="22">
          <cell r="D22" t="str">
            <v>CTR_977</v>
          </cell>
          <cell r="J22" t="str">
            <v>(04/27/2026 ocm ran 17h):-New site not yet transferred to MSP</v>
          </cell>
        </row>
        <row r="23">
          <cell r="D23" t="str">
            <v>SUO_296</v>
          </cell>
          <cell r="J23" t="str">
            <v>(04/27/2026 ocm ran 17h):-New site not yet transferred to MSP</v>
          </cell>
        </row>
        <row r="24">
          <cell r="D24" t="str">
            <v>SUO_214</v>
          </cell>
          <cell r="J24" t="str">
            <v xml:space="preserve">(04/27/2026 ocm ran 17h):-17/04/2026 Carte EAC (3DB19417AA )  faulty commandée passé pas disponible point transmis a OCM 
16/04/2026 Besoin d'un fme sur site pour verifier le status du MPR et la chaine antennaire de l ODU FME desmond activé ETA asap </v>
          </cell>
        </row>
        <row r="25">
          <cell r="D25" t="str">
            <v>NRO_012</v>
          </cell>
          <cell r="J25" t="str">
            <v>(04/27/2026 ocm ran 17h):-27.04.26; Access banned by Separatist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v>
          </cell>
        </row>
        <row r="26">
          <cell r="D26" t="str">
            <v>EXN_511</v>
          </cell>
          <cell r="J26" t="str">
            <v>(04/27/2026 ocm ran 17h):-New site not yet transferred to MSP</v>
          </cell>
        </row>
        <row r="27">
          <cell r="D27" t="str">
            <v>SUD_161</v>
          </cell>
          <cell r="J27" t="str">
            <v>(04/27/2026 ocm ran 17h):-27/04/2026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v>
          </cell>
        </row>
        <row r="28">
          <cell r="D28" t="str">
            <v>EXN_039</v>
          </cell>
          <cell r="J28" t="str">
            <v>(04/27/2026 ocm ran 17h):-27/04/2026 FME sur site travaux en cours ETR=14H30 // FME SUR SITE TRAVAUX TOUJOURS EN COURS 
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v>
          </cell>
        </row>
        <row r="29">
          <cell r="D29" t="str">
            <v>NRD_168</v>
          </cell>
          <cell r="J29" t="str">
            <v>(04/27/2026 ocm ran 17h):-20.04.26; ODU MPT MC 8GHZ 3DB20773CB faulty and not available, order done to OCM
19.04.26; ODU 3DB20773CB faulty, commande en cours
19.04.26; Besoin d'un FME sur NRD_172_SAKDJE pour vérifier la chaine antennaire de l'ODU 4.3; FME Belo activé pour investigations, ETA=17H UTC</v>
          </cell>
        </row>
        <row r="30">
          <cell r="D30" t="str">
            <v>ADM_062</v>
          </cell>
          <cell r="J30" t="str">
            <v>(04/27/2026 ocm ran 17h):-26/04/2026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v>
          </cell>
        </row>
        <row r="31">
          <cell r="D31" t="str">
            <v>SUD_215</v>
          </cell>
          <cell r="J31" t="str">
            <v>(04/27/2026 ocm ran 17h):-22.04.26;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v>
          </cell>
        </row>
        <row r="32">
          <cell r="D32" t="str">
            <v>SUO_195</v>
          </cell>
          <cell r="J32" t="str">
            <v>(04/27/2026 ocm ran 17h):-20.04.26; Carte EAC 3DB19417AA faulty, commande passée vers OCM
19.04.26; Besoin d'un FME sur SUO_077_H_Buea-David-Square pour vérifier la chaine antennaire de l'ODU 3.2; FME Fabien activé pour investigations, update ASAP
19.04.26; Reste down après l'incident P2 sur Buea-David</v>
          </cell>
        </row>
        <row r="33">
          <cell r="D33" t="str">
            <v>NRD_110</v>
          </cell>
          <cell r="J33" t="str">
            <v>(04/27/2026 ocm ran 17h):-27/04/2026  Nouvel ETR=28.04.26
23.04.26: En attente d'un nouvel ETR de l'ing OCM
20.04.26; Nouvel ETR=22.04.26
13/04/2026 Relance OCM en attente de retour
10.04.26; Nouvel ETR=12.04.26
07.04.26; Site UE relay, nouvel ETR=09.04.26</v>
          </cell>
        </row>
        <row r="34">
          <cell r="D34" t="str">
            <v>CTR_826</v>
          </cell>
          <cell r="J34" t="str">
            <v>(04/27/2026 ocm ran 17h):-22.04.26;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v>
          </cell>
        </row>
        <row r="35">
          <cell r="D35" t="str">
            <v>NRD_036</v>
          </cell>
          <cell r="J35" t="str">
            <v>(04/27/2026 ocm ran 17h):-New BTS installed and not yet accepted</v>
          </cell>
        </row>
        <row r="36">
          <cell r="D36" t="str">
            <v>CTR_694</v>
          </cell>
          <cell r="J36" t="str">
            <v>(04/27/2026 ocm ran 17h):-
27/04/2026 ODU en cours de dementelement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v>
          </cell>
        </row>
        <row r="37">
          <cell r="D37" t="str">
            <v>CTR_911</v>
          </cell>
          <cell r="J37" t="str">
            <v xml:space="preserve">(04/27/2026 ocm ran 17h):-22.04.26: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v>
          </cell>
        </row>
        <row r="38">
          <cell r="D38" t="str">
            <v>LIT_200</v>
          </cell>
          <cell r="J38" t="str">
            <v>(04/27/2026 ocm ran 17h):-
27/04/2026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v>
          </cell>
        </row>
        <row r="39">
          <cell r="D39" t="str">
            <v>LIT_510</v>
          </cell>
          <cell r="J39" t="str">
            <v>(04/27/2026 ocm ran 17h):-Impacted by Songloulou-IHS_LIT_200 (TX issue)</v>
          </cell>
        </row>
        <row r="40">
          <cell r="D40" t="str">
            <v>CTR_938</v>
          </cell>
          <cell r="J40" t="str">
            <v>(04/27/2026 ocm ran 17h):-New site not yet transferred to MSP</v>
          </cell>
        </row>
        <row r="41">
          <cell r="D41" t="str">
            <v>CTR_771</v>
          </cell>
          <cell r="J41" t="str">
            <v>(04/27/2026 ocm ran 17h):-27/04/2026 26/04/2026 team en route pour Verifier la continuté du delsetage
26/04/2026 team en route pour Verifier la continuté du delsetage ETR 35min
24.04.26: Grid outage, Grid only site / Grid return awaited - Escalade L4
23.04.26: Grid outage, Grid only site / Grid return awaited - Escalade L3</v>
          </cell>
        </row>
        <row r="42">
          <cell r="D42" t="str">
            <v>CTR_019</v>
          </cell>
          <cell r="J42" t="str">
            <v>(04/27/2026 ocm ran 17h):-27/04/2026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v>
          </cell>
        </row>
        <row r="43">
          <cell r="D43" t="str">
            <v>CTR_841</v>
          </cell>
          <cell r="J43" t="str">
            <v>(04/27/2026 ocm ran 17h):-27/04/2026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v>
          </cell>
        </row>
        <row r="44">
          <cell r="D44" t="str">
            <v>CTR_567</v>
          </cell>
          <cell r="J44" t="str">
            <v>(04/27/2026 ocm ran 17h):-27/04/2026 Grid outage, Grid only site / Grid return awaited - Escalade L4
26/04/2026 Continuté du delestage confirmé / prochaine visite 18H - Escalade L4
24.04.26: Grid outage, Grid only site / Grid return awaited - Escalade L4
23.04.26: Grid outage, Grid only site / Grid return awaited - Escalade L3</v>
          </cell>
        </row>
        <row r="45">
          <cell r="D45" t="str">
            <v>SUO_232</v>
          </cell>
          <cell r="J45" t="str">
            <v>(04/27/2026 ocm ran 17h):-27/04/2026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v>
          </cell>
        </row>
        <row r="46">
          <cell r="D46" t="str">
            <v>CTR_757</v>
          </cell>
          <cell r="J46" t="str">
            <v>(04/27/2026 ocm ran 17h):-Impacted by CTR_699_N_Batchenga-Nachtigal-IHS (TX issue)</v>
          </cell>
        </row>
        <row r="47">
          <cell r="D47" t="str">
            <v>CTR_077</v>
          </cell>
          <cell r="J47" t="str">
            <v>(04/27/2026 ocm ran 17h):-23.04.26; BTS en plan sur Netact. Travaux ing en cours</v>
          </cell>
        </row>
        <row r="48">
          <cell r="D48" t="str">
            <v>CTR_699</v>
          </cell>
          <cell r="J48" t="str">
            <v xml:space="preserve">(04/27/2026 ocm ran 17h):-27.04.26: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v>
          </cell>
        </row>
        <row r="49">
          <cell r="D49" t="str">
            <v>CTR_366</v>
          </cell>
          <cell r="J49" t="str">
            <v>(04/27/2026 ocm ran 17h):-27/04/2026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v>
          </cell>
        </row>
        <row r="50">
          <cell r="D50" t="str">
            <v>CTR_303</v>
          </cell>
          <cell r="J50" t="str">
            <v xml:space="preserve">(04/27/2026 ocm ran 17h):-27/04/2026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v>
          </cell>
        </row>
        <row r="51">
          <cell r="D51" t="str">
            <v>CTR_983</v>
          </cell>
          <cell r="J51" t="str">
            <v>(04/27/2026 ocm ran 17h):-New site not yet transferred to MSP</v>
          </cell>
        </row>
        <row r="52">
          <cell r="D52" t="str">
            <v>OST_084</v>
          </cell>
          <cell r="J52" t="str">
            <v>(04/27/2026 ocm ran 17h):-27.04.26: IHS : Gen and PWC Overload. - Escalated to L4
24.04.26: IHS : Gen and PWC Overload. - Escalated to L3
23/04/2026 IHS : grid outage gen overload</v>
          </cell>
        </row>
        <row r="53">
          <cell r="D53" t="str">
            <v>CTR_197</v>
          </cell>
          <cell r="J53" t="str">
            <v>(04/27/2026 ocm ran 17h):-27.04.26: IHS: Grid only, no space//awaiting grid return - Escalated to L4
24.04.26: IHS: Grid only, no space//awaiting grid return - Escalated to L2</v>
          </cell>
        </row>
        <row r="54">
          <cell r="D54" t="str">
            <v>CTR_321</v>
          </cell>
          <cell r="J54" t="str">
            <v xml:space="preserve">(04/27/2026 ocm ran 17h):-27.04.26: IHS: Grid only, no space//awaiting grid return - Escalated to L4
24.04.26: IHS: Grid only, no space//awaiting grid return escalade L2 IHS </v>
          </cell>
        </row>
        <row r="55">
          <cell r="D55" t="str">
            <v>NRD_015</v>
          </cell>
          <cell r="J55" t="str">
            <v xml:space="preserve">(04/27/2026 ocm ran 17h):-27/04/2026 Retour projet en attente du GO de Fadimatou 
24/04/2026 Travaux de swap en cours </v>
          </cell>
        </row>
        <row r="56">
          <cell r="D56" t="str">
            <v>NRO_059</v>
          </cell>
          <cell r="J56" t="str">
            <v xml:space="preserve">(04/27/2026 ocm ran 17h):-27/04/2026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v>
          </cell>
        </row>
        <row r="57">
          <cell r="D57" t="str">
            <v>CTR_1100</v>
          </cell>
          <cell r="J57" t="str">
            <v>(04/27/2026 ocm ran 17h):-New site not yet transferred to MSP</v>
          </cell>
        </row>
        <row r="58">
          <cell r="D58" t="str">
            <v>CTR_718</v>
          </cell>
          <cell r="J58" t="str">
            <v xml:space="preserve">(04/27/2026 ocm ran 17h):-27/04/2026 l'AOF est Down Oyomabang-Marche_Oyomabang et ODU faulty commande passé ETD asap 
26/04/2026 l'AOF est Down  lODU est HS sur le FH commande mail en cours pas disponible à Yaoundé
25/04/2026 Besoin d'un fme sur site pour verifier le status du MPR fme mouhamadou activé </v>
          </cell>
        </row>
        <row r="59">
          <cell r="D59" t="str">
            <v>LIT_336</v>
          </cell>
          <cell r="J59" t="str">
            <v>(04/27/2026 ocm ran 17h):-26/04/2026 Carte core Evo faulty /not available in the system, SPM informed through an email
26/04/2026 The FME should replace the Core-ENH board at Bonaminkengue / FME activated ETA 12H UTC</v>
          </cell>
        </row>
        <row r="60">
          <cell r="D60" t="str">
            <v>CTR_524</v>
          </cell>
          <cell r="J60" t="str">
            <v xml:space="preserve">(04/27/2026 ocm ran 17h):-27/04/2026 FME mbah hosiah activé ETA=14H UTC 
27/04/2026 Power issue evidence transmis a IHS en attente de retour 
26/04/2026 OCM_AOF_CTR_242_CTR_524_E-Poste_BONAS-YDE down CDS activated ETA ASAP </v>
          </cell>
        </row>
        <row r="61">
          <cell r="D61" t="str">
            <v>LIT_615</v>
          </cell>
          <cell r="J61" t="str">
            <v xml:space="preserve">(04/27/2026 ocm ran 17h):-27/04/2026 Grid Grid and GEN faulty / Grid return awaited ESCALADE L3 CAMUSAT </v>
          </cell>
        </row>
        <row r="62">
          <cell r="D62" t="str">
            <v>OST_419</v>
          </cell>
          <cell r="J62" t="str">
            <v>(04/27/2026 ocm ran 17h):-P1 incident at Bambalang</v>
          </cell>
        </row>
        <row r="63">
          <cell r="D63" t="str">
            <v>NRD_216</v>
          </cell>
          <cell r="J63" t="str">
            <v>(04/27/2026 ocm ran 17h):-
27/04/2026 Need FME on site to check interco RTN BBU  / RM SAYAKA alerté 	FME activé, ETA 14H</v>
          </cell>
        </row>
        <row r="64">
          <cell r="D64" t="str">
            <v>EXN_407</v>
          </cell>
          <cell r="J64" t="str">
            <v>(04/27/2026 ocm ran 17h):-27/04/2026 Le FME en route pour Pette, niveau zéro activé pour action sur Mazera, ETA 11H
26/04/2026 Need FME on Mazera-IHS_EXN_226 to check interco MPR  RTN S1P2  / RM SAYAKA alerté ETA ASAP</v>
          </cell>
        </row>
        <row r="65">
          <cell r="D65" t="str">
            <v>EXN_405</v>
          </cell>
          <cell r="J65" t="str">
            <v>(04/27/2026 ocm ran 17h):-27/04/2026 Le FME en route pour Pette, niveau zéro activé pour action sur Mazera, ETA 11H
26/04/2026 Need FME on Mazera-IHS_EXN_226 to check interco MPR  RTN S1P2  / RM SAYAKA alerté ETA ASAP</v>
          </cell>
        </row>
        <row r="66">
          <cell r="D66" t="str">
            <v>EXN_406</v>
          </cell>
          <cell r="J66" t="str">
            <v>(04/27/2026 ocm ran 17h):-27/04/2026 Le FME en route pour Pette, niveau zéro activé pour action sur Mazera, ETA 11H
26/04/2026 Need FME on Mazera-IHS_EXN_226 to check interco MPR  RTN S1P2  / RM SAYAKA alerté ETA ASAP</v>
          </cell>
        </row>
        <row r="67">
          <cell r="D67" t="str">
            <v>CTR_629</v>
          </cell>
          <cell r="J67" t="str">
            <v>(04/27/2026 ocm ran 17h):-27/04/2026 Site nkongoa vendalise côté power</v>
          </cell>
        </row>
        <row r="68">
          <cell r="D68" t="str">
            <v>CTR_896</v>
          </cell>
          <cell r="J68" t="str">
            <v>(04/27/2026 ocm ran 17h):-Impacted by CTR_629_Z_Nkongoa(CTR-629)</v>
          </cell>
        </row>
        <row r="69">
          <cell r="D69" t="str">
            <v>SUO_133</v>
          </cell>
          <cell r="J69" t="str">
            <v>(04/27/2026 ocm ran 17h):-27/06/2026 Access banned by Separatist
24.04.26; Access banned by Separatist
23.04.26: FME en route pour le site, ETA=13H UTC // Red zone 
22.04.26; Besoin d'un FME sur site pour vérifier l'état du FAN du MPR et le remplacer au besoin, PN: 3DB18134BBAD01 FME activé eta asap "</v>
          </cell>
        </row>
        <row r="70">
          <cell r="D70" t="str">
            <v>OST_907</v>
          </cell>
          <cell r="J70" t="str">
            <v>(04/27/2026 ocm ran 17h):-New site not yet transferred to MSP</v>
          </cell>
        </row>
        <row r="71">
          <cell r="D71" t="str">
            <v>ADM_122</v>
          </cell>
          <cell r="J71" t="str">
            <v>(04/27/2026 ocm ran 17h):-27/04/2026 BTS 4G down fme manage avec le level 0</v>
          </cell>
        </row>
        <row r="72">
          <cell r="D72" t="str">
            <v>LIT_852</v>
          </cell>
          <cell r="J72" t="str">
            <v xml:space="preserve">(04/27/2026 ocm ran 17h):-27/04/2026 FME pascal en route ETA=18H30 UTC 
27/04/2026 The FME will be involve in case of no power issue and he should check the MPR status </v>
          </cell>
        </row>
        <row r="73">
          <cell r="D73" t="str">
            <v>LIT_737</v>
          </cell>
          <cell r="J73" t="str">
            <v>(04/27/2026 ocm ran 17h):-27/04/2026 Grid outage grid only site /Grid return awaited</v>
          </cell>
        </row>
        <row r="74">
          <cell r="D74" t="str">
            <v>ADM_250</v>
          </cell>
          <cell r="J74" t="str">
            <v>(04/27/2026 ocm ran 17h):-27/04/2026 Besoin d'un fme sur site pour verifier l'interco entre le MPR et RTN manage avec level 0
27/04/2026 Power issue site solar only awaited sunshine return</v>
          </cell>
        </row>
        <row r="75">
          <cell r="D75" t="str">
            <v>NRD_056</v>
          </cell>
          <cell r="J75" t="str">
            <v xml:space="preserve">(04/27/2026 ocm ran 17h):-27/04/2026 Besoin d'un fme sur site pour verifier l'interco entre le MPR et la BTS S1P1 FME seydou bachirou activé manage avec le levle 0 </v>
          </cell>
        </row>
        <row r="76">
          <cell r="D76" t="str">
            <v>CTR_449</v>
          </cell>
          <cell r="J76" t="str">
            <v>(04/27/2026 ocm ran 17h):-Impacted by CTR_197_Z_Charles-Atangana(CTR-197)</v>
          </cell>
        </row>
        <row r="77">
          <cell r="D77" t="str">
            <v>CTR_684</v>
          </cell>
          <cell r="J77" t="str">
            <v>(04/27/2026 ocm ran 17h):-27/04/2026 grid only site, grid outage / grid return awaited</v>
          </cell>
        </row>
        <row r="78">
          <cell r="D78" t="str">
            <v>LIT_050</v>
          </cell>
          <cell r="J78" t="str">
            <v>(04/27/2026 ocm ran 17h):-27/04/2026 Grid outage // awaiting grid returned</v>
          </cell>
        </row>
        <row r="79">
          <cell r="D79" t="str">
            <v>EXN_386</v>
          </cell>
          <cell r="J79" t="str">
            <v>(04/27/2026 ocm ran 17h):-27/04/02/2026  Merci de dépêcher un FME à GOULFEY pour vérifier le statut de la RTN2 et la cascade entre RTN1 et RTN2 huawei projet activé REDZONE negociation d'acceès</v>
          </cell>
        </row>
        <row r="80">
          <cell r="D80" t="str">
            <v>SUO_089</v>
          </cell>
          <cell r="J80" t="str">
            <v>(04/27/2026 ocm ran 17h):-Impacted by SUO_040_H_Tinto</v>
          </cell>
        </row>
        <row r="81">
          <cell r="D81" t="str">
            <v>SUO_040</v>
          </cell>
          <cell r="J81" t="str">
            <v xml:space="preserve">(04/27/2026 ocm ran 17h):-27/04/2026 FME stanley activé manage avec le level 0
Besoi d'un fme pour verifier le status de RTN </v>
          </cell>
        </row>
        <row r="82">
          <cell r="D82" t="str">
            <v>SUO_218</v>
          </cell>
          <cell r="J82" t="str">
            <v xml:space="preserve">(04/27/2026 ocm ran 17h):-25/04/2026 FME activé GHOST TOWN to day
Besoin d'un fme sur site pour verifier le status du MPR </v>
          </cell>
        </row>
        <row r="83">
          <cell r="D83" t="str">
            <v>EXN_409</v>
          </cell>
          <cell r="J83" t="str">
            <v>(04/27/2026 ocm ran 17h):-Impacted by Mazera_G9U9U21_EXN_226</v>
          </cell>
        </row>
        <row r="84">
          <cell r="D84" t="str">
            <v>EXN_226</v>
          </cell>
          <cell r="J84" t="str">
            <v xml:space="preserve">(04/27/2026 ocm ran 17h):-27/04/2026 FME eric activé manage avec level 0 
Besoin d'un fme sur site pour verifier le status du MPR et la chaine antennaire de l ODU 3/1 </v>
          </cell>
        </row>
        <row r="85">
          <cell r="D85" t="str">
            <v>NRO_046</v>
          </cell>
          <cell r="J85" t="str">
            <v>(04/27/2026 ocm ran 17h):-27/04/2026 |access negotiation ongoing
26/04/2026 Need FME on site to check ODU 4.2 and entenna chain / FME Donald manage with L0</v>
          </cell>
        </row>
        <row r="86">
          <cell r="D86" t="str">
            <v>ADM_223</v>
          </cell>
          <cell r="J86" t="str">
            <v>(04/27/2026 ocm ran 17h):-Impacted by Kaladi-MTN-IHS_G18L18L8_ADM_100</v>
          </cell>
        </row>
        <row r="87">
          <cell r="D87" t="str">
            <v>ADM_100</v>
          </cell>
          <cell r="J87" t="str">
            <v xml:space="preserve">(04/27/2026 ocm ran 17h):-27/04/2026 FME HIPOLITE activé eta asap 
Besoin d'un fme sur site de  MPR_GALE  pour verifier le status de L ODU 5/2 </v>
          </cell>
        </row>
        <row r="88">
          <cell r="D88" t="str">
            <v>LIT_539</v>
          </cell>
          <cell r="J88" t="str">
            <v>(04/27/2026 ocm ran 17h):-27/04/2026 Grid outage grid only site /Grid return awaited</v>
          </cell>
        </row>
        <row r="89">
          <cell r="D89" t="str">
            <v>CTR_860</v>
          </cell>
          <cell r="J89" t="str">
            <v xml:space="preserve">(04/27/2026 ocm ran 17h):-27/04/2026 ODU UBT-T 3DB29211ACAA02 faulty commande en cours 
24/04/2026 Besoin d'un fme sur biba pour verifier le status de L ODU 5/1 </v>
          </cell>
        </row>
        <row r="90">
          <cell r="D90" t="str">
            <v>ADM_247</v>
          </cell>
          <cell r="J90" t="str">
            <v>(04/27/2026 ocm ran 17h):-Impacted by Limbon-IHS_L8_ADM_080</v>
          </cell>
        </row>
        <row r="91">
          <cell r="D91" t="str">
            <v>NRD_264</v>
          </cell>
          <cell r="J91" t="str">
            <v>(04/27/2026 ocm ran 17h):-New site not yet transferred to MSP</v>
          </cell>
        </row>
        <row r="92">
          <cell r="D92" t="str">
            <v>ADM_080</v>
          </cell>
          <cell r="J92" t="str">
            <v xml:space="preserve">(04/27/2026 ocm ran 17h):-27/04/2026 fme hipolite actvé eta asap 
Besoin d'un fme sur site pour verifier le le status du MPR et la chaine antennaire de l ODU 3/1 </v>
          </cell>
        </row>
        <row r="93">
          <cell r="D93" t="str">
            <v>EST_073</v>
          </cell>
          <cell r="J93" t="str">
            <v>(04/27/2026 ocm ran 17h):-27/04/2026 Besoin d'un fme sur site pour verifier le le status du MPR et la chaine antennaire de l ODU 4/1 FME HIPOLITE ACTIVE</v>
          </cell>
        </row>
        <row r="94">
          <cell r="D94" t="str">
            <v>LIT_751</v>
          </cell>
          <cell r="J94" t="str">
            <v>(04/27/2026 ocm ran 17h):-power status check ongoing</v>
          </cell>
        </row>
        <row r="95">
          <cell r="D95" t="str">
            <v>ADM_236</v>
          </cell>
          <cell r="J95" t="str">
            <v>(04/27/2026 ocm ran 17h):-26/04/2026 low solar, its not possible to start gen due to noise pollution / solar power return</v>
          </cell>
        </row>
        <row r="96">
          <cell r="D96" t="str">
            <v>LIT_616</v>
          </cell>
          <cell r="J96" t="str">
            <v>(04/27/2026 ocm ran 17h):-27/04/2026  Grid outage and grid only site / Grid return awaited</v>
          </cell>
        </row>
        <row r="97">
          <cell r="D97" t="str">
            <v>CTR_519</v>
          </cell>
          <cell r="J97" t="str">
            <v>(04/27/2026 ocm ran 17h):-Impacted by CTR_519_Z_Entree-Cite-Verte-IHS(CTR-519)</v>
          </cell>
        </row>
        <row r="98">
          <cell r="D98" t="str">
            <v>CTR_935</v>
          </cell>
          <cell r="J98" t="str">
            <v xml:space="preserve">(04/27/2026 ocm ran 17h):-27/04/2026 besoin d'un fme sur site pour verifier le status du MPR FME brice tsague activé </v>
          </cell>
        </row>
        <row r="99">
          <cell r="D99" t="str">
            <v>LIT_648</v>
          </cell>
          <cell r="J99" t="str">
            <v>(04/27/2026 ocm ran 17h):-Impacter par LIT_616_Z_Buca-Voyage(LIT-616)</v>
          </cell>
        </row>
        <row r="100">
          <cell r="D100" t="str">
            <v>LIT_183</v>
          </cell>
          <cell r="J100" t="str">
            <v>(04/27/2026 ocm ran 17h):-27/04/2026 Grid outage // awaiting grid returned Escalation done until Armel B</v>
          </cell>
        </row>
        <row r="101">
          <cell r="D101" t="str">
            <v>NRD_200</v>
          </cell>
          <cell r="J101" t="str">
            <v>(04/27/2026 ocm ran 17h):-power status check ongoing</v>
          </cell>
        </row>
        <row r="102">
          <cell r="D102" t="str">
            <v>NRD_243</v>
          </cell>
          <cell r="J102" t="str">
            <v>(04/27/2026 ocm ran 17h):-power status check ongoing</v>
          </cell>
        </row>
        <row r="103">
          <cell r="D103" t="str">
            <v>NRD_238</v>
          </cell>
          <cell r="J103" t="str">
            <v>(04/27/2026 ocm ran 17h):-power status check ongoing</v>
          </cell>
        </row>
        <row r="104">
          <cell r="D104" t="str">
            <v>LIT_528</v>
          </cell>
          <cell r="J104" t="str">
            <v>(04/27/2026 ocm ran 17h):-27/04/2026 Grid outage // awaiting grid returned Escalation done until Armel B</v>
          </cell>
        </row>
        <row r="105">
          <cell r="D105" t="str">
            <v>CTR_038</v>
          </cell>
          <cell r="J105" t="str">
            <v>(04/27/2026 ocm ran 17h):-power status check ongoing</v>
          </cell>
        </row>
        <row r="106">
          <cell r="D106" t="str">
            <v>EXN_485</v>
          </cell>
          <cell r="J106" t="str">
            <v>(04/27/2026 ocm ran 17h):-power status check ongoing</v>
          </cell>
        </row>
        <row r="107">
          <cell r="D107" t="str">
            <v>EXN_312</v>
          </cell>
          <cell r="J107" t="str">
            <v>(04/27/2026 ocm ran 17h):-power status check ongoing</v>
          </cell>
        </row>
        <row r="108">
          <cell r="D108" t="str">
            <v>EXN_049</v>
          </cell>
          <cell r="J108" t="str">
            <v>(04/27/2026 ocm ran 17h):-power status check ongoing</v>
          </cell>
        </row>
        <row r="109">
          <cell r="D109" t="str">
            <v>ADM_234</v>
          </cell>
          <cell r="J109" t="str">
            <v>(04/27/2026 ocm ran 17h):-New site not yet transferred to MSP</v>
          </cell>
        </row>
        <row r="110">
          <cell r="D110" t="str">
            <v>EXN_246</v>
          </cell>
          <cell r="J110" t="str">
            <v>(04/27/2026 ocm ran 17h):-power status check ongoing</v>
          </cell>
        </row>
        <row r="111">
          <cell r="D111" t="str">
            <v>LIT_663</v>
          </cell>
          <cell r="J111" t="str">
            <v>(04/27/2026 ocm ran 17h):-27/04/2026 Bad grid voltage, low solar/ Solar return awaited ESCALADE L3 CAMUSAT
26/04/2026 CAMUSAT feedback : team en route pour verification 
25/04/2026 Bad grid voltage, low solar/ Solar return awaited</v>
          </cell>
        </row>
        <row r="112">
          <cell r="D112" t="str">
            <v>CTR_868</v>
          </cell>
          <cell r="J112" t="str">
            <v>(04/27/2026 ocm ran 17h):-power status check ongoing</v>
          </cell>
        </row>
        <row r="113">
          <cell r="D113" t="str">
            <v>LIT_512</v>
          </cell>
          <cell r="J113" t="str">
            <v>(04/27/2026 ocm ran 17h):-power status check ongoing</v>
          </cell>
        </row>
        <row r="114">
          <cell r="D114" t="str">
            <v>NRD_180</v>
          </cell>
          <cell r="J114" t="str">
            <v>(04/27/2026 ocm ran 17h):-power status check ongoing</v>
          </cell>
        </row>
        <row r="115">
          <cell r="D115" t="str">
            <v>NRD_207</v>
          </cell>
          <cell r="J115" t="str">
            <v>(04/27/2026 ocm ran 17h):-power status check ongoing</v>
          </cell>
        </row>
        <row r="116">
          <cell r="D116" t="str">
            <v>SUO_236</v>
          </cell>
          <cell r="J116" t="str">
            <v>(04/27/2026 ocm ran 17h):-power status check ongoing</v>
          </cell>
        </row>
        <row r="117">
          <cell r="D117" t="str">
            <v>ADM_235</v>
          </cell>
          <cell r="J117" t="str">
            <v>(04/27/2026 ocm ran 17h):-power status check ongoing</v>
          </cell>
        </row>
        <row r="118">
          <cell r="D118" t="str">
            <v>EXN_565</v>
          </cell>
          <cell r="J118" t="str">
            <v>(04/27/2026 ocm ran 17h):-power status check ongoing</v>
          </cell>
        </row>
        <row r="119">
          <cell r="D119" t="str">
            <v>LIT_141</v>
          </cell>
          <cell r="J119" t="str">
            <v>(04/27/2026 ocm ran 17h):-power status check ongoing</v>
          </cell>
        </row>
        <row r="120">
          <cell r="D120" t="str">
            <v>OST_343</v>
          </cell>
          <cell r="J120" t="str">
            <v>(04/27/2026 ocm ran 17h):-P1 incident at Bambalang</v>
          </cell>
        </row>
        <row r="121">
          <cell r="D121" t="str">
            <v>OST_328</v>
          </cell>
          <cell r="J121" t="str">
            <v>(04/27/2026 ocm ran 17h):-P1 incident at Bambalang</v>
          </cell>
        </row>
        <row r="122">
          <cell r="D122" t="str">
            <v>OST_420</v>
          </cell>
          <cell r="J122" t="str">
            <v>(04/27/2026 ocm ran 17h):-P1 incident at Bambalang</v>
          </cell>
        </row>
        <row r="123">
          <cell r="D123" t="str">
            <v>OST_374</v>
          </cell>
          <cell r="J123" t="str">
            <v>(04/27/2026 ocm ran 17h):-P1 incident at Bambalang</v>
          </cell>
        </row>
        <row r="124">
          <cell r="D124" t="str">
            <v>OST_090</v>
          </cell>
          <cell r="J124" t="str">
            <v>(04/27/2026 ocm ran 17h):-P1 incident at Bambalang</v>
          </cell>
        </row>
        <row r="125">
          <cell r="D125" t="str">
            <v>NRO_050</v>
          </cell>
          <cell r="J125" t="str">
            <v>(04/27/2026 ocm ran 17h):-P1 incident at Bambalang</v>
          </cell>
        </row>
        <row r="126">
          <cell r="D126" t="str">
            <v>OST_906</v>
          </cell>
          <cell r="J126" t="str">
            <v>(04/27/2026 ocm ran 17h):-P1 incident at Bambalang</v>
          </cell>
        </row>
        <row r="127">
          <cell r="D127" t="str">
            <v>OST_388</v>
          </cell>
          <cell r="J127" t="str">
            <v>(04/27/2026 ocm ran 17h):-P1 incident at Bambalang</v>
          </cell>
        </row>
        <row r="128">
          <cell r="D128" t="str">
            <v>OST_409</v>
          </cell>
          <cell r="J128" t="str">
            <v>(04/27/2026 ocm ran 17h):-P1 incident at Bambalang</v>
          </cell>
        </row>
        <row r="129">
          <cell r="D129" t="str">
            <v>OST_375</v>
          </cell>
          <cell r="J129" t="str">
            <v>(04/27/2026 ocm ran 17h):-P1 incident at Bambalang</v>
          </cell>
        </row>
        <row r="130">
          <cell r="D130" t="str">
            <v>CTR_1162</v>
          </cell>
          <cell r="J130" t="str">
            <v>(04/27/2026 ocm ran 17h):-power status check ongoing</v>
          </cell>
        </row>
        <row r="131">
          <cell r="D131" t="str">
            <v>ADM_163</v>
          </cell>
          <cell r="J131" t="str">
            <v>(04/27/2026 ocm ran 17h):-power status check ongoing</v>
          </cell>
        </row>
        <row r="132">
          <cell r="D132" t="str">
            <v>CTR_799</v>
          </cell>
          <cell r="J132" t="str">
            <v>(04/27/2026 ocm ran 17h):-power status check ongoing</v>
          </cell>
        </row>
        <row r="133">
          <cell r="D133" t="str">
            <v>EXN_274</v>
          </cell>
          <cell r="J133" t="str">
            <v>(04/27/2026 ocm ran 17h):-26/04/2026 ODUs expedié de Garoua est arrivé mais L'ODU expedié de Ngaoundere n'est pas encore arrivé ETD=26.04.26
24.04.26: ODUs disponible à Garoua, à expédier vers Maroua, ETD=25.04.26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v>
          </cell>
        </row>
        <row r="134">
          <cell r="D134" t="str">
            <v>CTR_1197</v>
          </cell>
          <cell r="J134" t="str">
            <v>(04/27/2026 ocm ran 17h):-power status check ongoing</v>
          </cell>
        </row>
        <row r="135">
          <cell r="D135" t="str">
            <v>CTR_894</v>
          </cell>
          <cell r="J135" t="str">
            <v>(04/27/2026 ocm ran 17h):-power status check ongoing</v>
          </cell>
        </row>
        <row r="136">
          <cell r="D136" t="str">
            <v>CTR_1064</v>
          </cell>
          <cell r="J136" t="str">
            <v>(04/27/2026 ocm ran 17h):-power status check ongoing</v>
          </cell>
        </row>
        <row r="137">
          <cell r="D137" t="str">
            <v>CTR_870</v>
          </cell>
          <cell r="J137" t="str">
            <v>(04/27/2026 ocm ran 17h):-power status check ongoing</v>
          </cell>
        </row>
        <row r="138">
          <cell r="D138" t="str">
            <v>CTR_1072</v>
          </cell>
          <cell r="J138" t="str">
            <v>(04/27/2026 ocm ran 17h):-power status check ongoing</v>
          </cell>
        </row>
        <row r="139">
          <cell r="D139" t="str">
            <v>CTR_1073</v>
          </cell>
          <cell r="J139" t="str">
            <v>(04/27/2026 ocm ran 17h):-power status check ongoing</v>
          </cell>
        </row>
        <row r="140">
          <cell r="D140" t="str">
            <v>CTR_139</v>
          </cell>
          <cell r="J140" t="str">
            <v>(04/27/2026 ocm ran 17h):-power status check ongoing</v>
          </cell>
        </row>
        <row r="141">
          <cell r="D141" t="str">
            <v>CTR_1070</v>
          </cell>
          <cell r="J141" t="str">
            <v>(04/27/2026 ocm ran 17h):-power status check ongoing</v>
          </cell>
        </row>
        <row r="142">
          <cell r="D142" t="str">
            <v>EXN_100</v>
          </cell>
          <cell r="J142" t="str">
            <v>(04/27/2026 ocm ran 17h):-power status check ongoing</v>
          </cell>
        </row>
        <row r="143">
          <cell r="D143" t="str">
            <v>CTR_599</v>
          </cell>
          <cell r="J143" t="str">
            <v>(04/27/2026 ocm ran 17h):-power status check ongoing</v>
          </cell>
        </row>
        <row r="144">
          <cell r="D144" t="str">
            <v>SUO_046</v>
          </cell>
          <cell r="J144" t="str">
            <v>(04/27/2026 ocm ran 17h):-power status check ongoing</v>
          </cell>
        </row>
        <row r="145">
          <cell r="D145" t="str">
            <v>CTR_859</v>
          </cell>
          <cell r="J145" t="str">
            <v>(04/27/2026 ocm ran 17h):-power status check ongoing</v>
          </cell>
        </row>
        <row r="146">
          <cell r="D146" t="str">
            <v>NRD_070</v>
          </cell>
          <cell r="J146" t="str">
            <v>(04/27/2026 ocm ran 17h):-power status check ongoing</v>
          </cell>
        </row>
        <row r="147">
          <cell r="D147" t="str">
            <v>EXN_207</v>
          </cell>
          <cell r="J147" t="str">
            <v>(04/27/2026 ocm ran 17h):-power status check ongoing</v>
          </cell>
        </row>
        <row r="148">
          <cell r="D148" t="str">
            <v>LIT_592</v>
          </cell>
          <cell r="J148" t="str">
            <v>(04/27/2026 ocm ran 17h):-power status check ongoing</v>
          </cell>
        </row>
        <row r="149">
          <cell r="D149" t="str">
            <v>NRO_100</v>
          </cell>
          <cell r="J149" t="str">
            <v>(04/27/2026 ocm ran 17h):-power status check ongoing</v>
          </cell>
        </row>
        <row r="150">
          <cell r="D150" t="str">
            <v>EXN_285</v>
          </cell>
          <cell r="J150" t="str">
            <v>(04/27/2026 ocm ran 17h):-power status check ongoing</v>
          </cell>
        </row>
        <row r="151">
          <cell r="D151" t="str">
            <v>EXN_017</v>
          </cell>
          <cell r="J151" t="str">
            <v>(04/27/2026 ocm ran 17h):-power status check ongoing</v>
          </cell>
        </row>
        <row r="152">
          <cell r="D152" t="str">
            <v>EXN_125</v>
          </cell>
          <cell r="J152" t="str">
            <v>(04/27/2026 ocm ran 17h):-power status check ongoing</v>
          </cell>
        </row>
        <row r="153">
          <cell r="D153" t="str">
            <v>EXN_238</v>
          </cell>
          <cell r="J153" t="str">
            <v>(04/27/2026 ocm ran 17h):-power status check ongoing</v>
          </cell>
        </row>
        <row r="154">
          <cell r="D154" t="str">
            <v>EXN_491</v>
          </cell>
          <cell r="J154" t="str">
            <v>(04/27/2026 ocm ran 17h):-power status check ongoing</v>
          </cell>
        </row>
        <row r="155">
          <cell r="D155" t="str">
            <v>EXN_334</v>
          </cell>
          <cell r="J155" t="str">
            <v>(04/27/2026 ocm ran 17h):-power status check ongoing</v>
          </cell>
        </row>
        <row r="156">
          <cell r="D156" t="str">
            <v>EXN_153</v>
          </cell>
          <cell r="J156" t="str">
            <v>(04/27/2026 ocm ran 17h):-power status check ongoing</v>
          </cell>
        </row>
        <row r="157">
          <cell r="D157" t="str">
            <v>SUO_043</v>
          </cell>
          <cell r="J157" t="str">
            <v>(04/27/2026 ocm ran 17h):-power status check ongoing</v>
          </cell>
        </row>
        <row r="158">
          <cell r="D158" t="str">
            <v>LIT_477</v>
          </cell>
          <cell r="J158" t="str">
            <v>(04/27/2026 ocm ran 17h):-power status check ongoing</v>
          </cell>
        </row>
        <row r="159">
          <cell r="D159" t="str">
            <v>LIT_790</v>
          </cell>
          <cell r="J159" t="str">
            <v>(04/27/2026 ocm ran 17h):-power status check ongoing</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REACKDOWN"/>
      <sheetName val="ALL SITES DOWN"/>
      <sheetName val="Extract"/>
      <sheetName val="SMS"/>
      <sheetName val="CONCAT"/>
      <sheetName val="Rural_Sites"/>
      <sheetName val="NSB"/>
      <sheetName val="NEW_CAMUSAT"/>
      <sheetName val="SBC And PowerCO Info"/>
      <sheetName val="UP"/>
      <sheetName val="PMO"/>
      <sheetName val="Sheet2"/>
    </sheetNames>
    <sheetDataSet>
      <sheetData sheetId="0" refreshError="1"/>
      <sheetData sheetId="1">
        <row r="1">
          <cell r="D1" t="str">
            <v>Site ID</v>
          </cell>
          <cell r="J1" t="str">
            <v>Column2</v>
          </cell>
        </row>
        <row r="2">
          <cell r="D2" t="str">
            <v>NRO_073</v>
          </cell>
          <cell r="J2" t="str">
            <v>(04/27/2026 ocm ran 11h):-21.04.26;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v>
          </cell>
        </row>
        <row r="3">
          <cell r="D3" t="str">
            <v>CTR_442</v>
          </cell>
          <cell r="J3" t="str">
            <v>(04/27/2026 ocm ran 11h):-13/04/2026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v>
          </cell>
        </row>
        <row r="4">
          <cell r="D4" t="str">
            <v>CTR_170</v>
          </cell>
          <cell r="J4" t="str">
            <v>(04/27/2026 ocm ran 11h):-21.04.26;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ell>
        </row>
        <row r="5">
          <cell r="D5" t="str">
            <v>ADM_215</v>
          </cell>
          <cell r="J5" t="str">
            <v>(04/27/2026 ocm ran 11h):-New site not yet transferred to MSP</v>
          </cell>
        </row>
        <row r="6">
          <cell r="D6" t="str">
            <v>ADM_233</v>
          </cell>
          <cell r="J6" t="str">
            <v>(04/27/2026 ocm ran 11h):-New site not yet transferred to MSP</v>
          </cell>
        </row>
        <row r="7">
          <cell r="D7" t="str">
            <v>ADM_216</v>
          </cell>
          <cell r="J7" t="str">
            <v>(04/27/2026 ocm ran 11h):-New site not yet transferred to MSP</v>
          </cell>
        </row>
        <row r="8">
          <cell r="D8" t="str">
            <v>EXN_394</v>
          </cell>
          <cell r="J8" t="str">
            <v>(04/27/2026 ocm ran 11h):-New site not yet transferred to MSP</v>
          </cell>
        </row>
        <row r="9">
          <cell r="D9" t="str">
            <v>EXN_300</v>
          </cell>
          <cell r="J9" t="str">
            <v>(04/27/2026 ocm ran 11h):-26/04/2026 Karena à nouveau entièrement vandalisé cette nuit.
26/04/2026 suite remplacement des PV et batteries ce jour, ETR 18H
25/04/2026 FME sur site suite des travaux en cours 
24.04.26: Travaux de restoration en cours ce jour, ETR=14H UTC
23.04.26: PV et Batteries reçus à Kousseri, remplacement ce 24/04/2026
22.04.26; PV et Batteries confiés à un nouveau transporteur pour KOUSSERI, ETD=22/04/2026
21.04.26; PV et Batteries confiés à un nouveau transporteur pour KOUSSERI, ETD=22/04/2026
20.04.26; we are facing transport issues from Maroua to Kousseri due to the very bad road.
We finally found a workaround to go through Chad. The ETA 23rd April, approximation as we do not have mastery of this route.
19.04.26; Soucis de transport du matériel (car matériel délicat à transporter). Expédition de Maroua pour Kousseri ce jour, ETD à préciser
18.04.26; Négociations de l'escorte en cours pour Makary, update ASAP
17/04/2026 le Materiel est arrive a Kousseri, l'equipe negocie l'acces pour Makary, zone insecurisee. Update asap
15/04/2026 Apres l'arrivee des Panneaux solaires et battéries à Maroua. l'expedition  de Maroua vers Kousseri sur une route tres mauvaise et ensuite de Kousseri vers Makary avec des panneaux solaire de 2m chacun et donc assez delicat a transporter. Nouvel ETD pour Kousseri 16/04/2026
08/04/2026 KARENA : Apres l'arrivee des Panneaux solaires et battéries à Maroua. l'expedition continue demain de Maroua vers Kousseri sur une route tres mauvaise et ensuite de Kousseri vers Makary avec des panneaux solaire de 2m chacun et donc assez delicat a transporter. ETD pour Makary ETD 14.04.2026 et ETR 15.04.2026
06.04.26; Panneaux solaires et battéries à Maroua et recherche d'une solution pour expédition vers Kousseri puis vers Makary, ETD=08.04.26
04/04/2026  Karena etant un site situé dans le cluster de Makari, nous essayons de procéder au transfert de ces spare vers kousseri afin qu'elle soient acheminée sur Makari...Nous vous  reviendrons pour l'ETD sur Kousseri car vu l'heure le départ pour Kousseri n'est pas pour ce jour. 
02/04/2026 Expedition toujours en cours Retards du transporteur a cause d'une panne de vehicule Nouvelle ETD=03/04/2026
25.03.26; Tous les restes de matériels attendus, panneaux, batteries, Fibre optique a été livré ce jour. ETD 01/04
09.03.2026: Le reste du materiel(Panneau solaire. Qté:3. PN: 52240364 Batterie 48 Volts Huawei ESM-48100B1. Qté: 3. PN: 01074746-010, Cosses de 35  Qté: 6 PN:56464200056, Câble bleu de section 35 mm2 pour le câblage des batteries. Longueur:10m. PN:25030741, Câble noir de section 35 mm2 pour le câblage des batteries. Longueur:10m. PN:25030742 , Câble rouge de section 16 mm2 pour le câblage des PV. Longueur:10m. PN:25035221 ) Sera mis a dispostion de Huawei ce 13.03.2026
05.03.2026: 05.03.2026: 700m de cable 2*16 et 500m de cable 2*25 ont ete deja fournit a Huawei. Il ne reste que les cable 2*35, les panneaux solaire, les Batteries et Fibre Optiques  qui sont attendus de OCM
25.02.26; Site vendalisé, inventaire du matériel pour restauration transmis à OCM, en attente de la mise à disposition
24/02/2026 Site vandalise, requete de spare en cours vers OCM pour restauration
24.02.26; Rapport sur le vendalisme transmis et vérifications du SPM en cours</v>
          </cell>
        </row>
        <row r="10">
          <cell r="D10" t="str">
            <v>EXN_383</v>
          </cell>
          <cell r="J10" t="str">
            <v>(04/27/2026 ocm ran 11h):-New site not yet transferred to MSP</v>
          </cell>
        </row>
        <row r="11">
          <cell r="D11" t="str">
            <v>ADM_148</v>
          </cell>
          <cell r="J11" t="str">
            <v>(04/27/2026 ocm ran 11h):-21.04.26;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v>
          </cell>
        </row>
        <row r="12">
          <cell r="D12" t="str">
            <v>CTR_987</v>
          </cell>
          <cell r="J12" t="str">
            <v>(04/27/2026 ocm ran 11h):-New site not yet transferred to MSP</v>
          </cell>
        </row>
        <row r="13">
          <cell r="D13" t="str">
            <v>NRO_085</v>
          </cell>
          <cell r="J13" t="str">
            <v>(04/27/2026 ocm ran 11h):-
27.04.26; Access banned by Separatist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v>
          </cell>
        </row>
        <row r="14">
          <cell r="D14" t="str">
            <v>EXN_569</v>
          </cell>
          <cell r="J14" t="str">
            <v>(04/27/2026 ocm ran 11h):-New site not yet transferred to MSP</v>
          </cell>
        </row>
        <row r="15">
          <cell r="D15" t="str">
            <v>EXN_574</v>
          </cell>
          <cell r="J15" t="str">
            <v>(04/27/2026 ocm ran 11h):-New site not yet transferred to MSP</v>
          </cell>
        </row>
        <row r="16">
          <cell r="D16" t="str">
            <v>NRO_079</v>
          </cell>
          <cell r="J16" t="str">
            <v>(04/27/2026 ocm ran 11h):-27.04.26; Access banned by Separatist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v>
          </cell>
        </row>
        <row r="17">
          <cell r="D17" t="str">
            <v>LIT_943</v>
          </cell>
          <cell r="J17" t="str">
            <v>(04/27/2026 ocm ran 11h):-New site not yet transferred to MSP</v>
          </cell>
        </row>
        <row r="18">
          <cell r="D18" t="str">
            <v>OST_306</v>
          </cell>
          <cell r="J18" t="str">
            <v>(04/27/2026 ocm ran 11h):-Site en cours de démentelement</v>
          </cell>
        </row>
        <row r="19">
          <cell r="D19" t="str">
            <v>NRO_047</v>
          </cell>
          <cell r="J19" t="str">
            <v>(04/27/2026 ocm ran 11h):-27.04.26; Access banned by Separatist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v>
          </cell>
        </row>
        <row r="20">
          <cell r="D20" t="str">
            <v>EXN_373</v>
          </cell>
          <cell r="J20" t="str">
            <v>(04/27/2026 ocm ran 11h):-New site not yet transferred to MSP</v>
          </cell>
        </row>
        <row r="21">
          <cell r="D21" t="str">
            <v>NRO_110</v>
          </cell>
          <cell r="J21" t="str">
            <v>(04/27/2026 ocm ran 11h):-27.04.26; Access banned by Separatist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v>
          </cell>
        </row>
        <row r="22">
          <cell r="D22" t="str">
            <v>CTR_977</v>
          </cell>
          <cell r="J22" t="str">
            <v>(04/27/2026 ocm ran 11h):-New site not yet transferred to MSP</v>
          </cell>
        </row>
        <row r="23">
          <cell r="D23" t="str">
            <v>SUO_296</v>
          </cell>
          <cell r="J23" t="str">
            <v>(04/27/2026 ocm ran 11h):-New site not yet transferred to MSP</v>
          </cell>
        </row>
        <row r="24">
          <cell r="D24" t="str">
            <v>SUO_214</v>
          </cell>
          <cell r="J24" t="str">
            <v xml:space="preserve">(04/27/2026 ocm ran 11h):-17/04/2026 Carte EAC (3DB19417AA )  faulty commandée passé pas disponible point transmis a OCM 
16/04/2026 Besoin d'un fme sur site pour verifier le status du MPR et la chaine antennaire de l ODU FME desmond activé ETA asap </v>
          </cell>
        </row>
        <row r="25">
          <cell r="D25" t="str">
            <v>NRO_012</v>
          </cell>
          <cell r="J25" t="str">
            <v>(04/27/2026 ocm ran 11h):-27.04.26; Access banned by Separatist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v>
          </cell>
        </row>
        <row r="26">
          <cell r="D26" t="str">
            <v>EXN_511</v>
          </cell>
          <cell r="J26" t="str">
            <v>(04/27/2026 ocm ran 11h):-New site not yet transferred to MSP</v>
          </cell>
        </row>
        <row r="27">
          <cell r="D27" t="str">
            <v>SUD_161</v>
          </cell>
          <cell r="J27" t="str">
            <v>(04/27/2026 ocm ran 11h):-27/04/2026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v>
          </cell>
        </row>
        <row r="28">
          <cell r="D28" t="str">
            <v>EXN_039</v>
          </cell>
          <cell r="J28" t="str">
            <v>(04/27/2026 ocm ran 11h):-27/04/2026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v>
          </cell>
        </row>
        <row r="29">
          <cell r="D29" t="str">
            <v>NRD_168</v>
          </cell>
          <cell r="J29" t="str">
            <v>(04/27/2026 ocm ran 11h):-20.04.26; ODU MPT MC 8GHZ 3DB20773CB faulty and not available, order done to OCM
19.04.26; ODU 3DB20773CB faulty, commande en cours
19.04.26; Besoin d'un FME sur NRD_172_SAKDJE pour vérifier la chaine antennaire de l'ODU 4.3; FME Belo activé pour investigations, ETA=17H UTC</v>
          </cell>
        </row>
        <row r="30">
          <cell r="D30" t="str">
            <v>ADM_062</v>
          </cell>
          <cell r="J30" t="str">
            <v>(04/27/2026 ocm ran 11h):-26/04/2026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v>
          </cell>
        </row>
        <row r="31">
          <cell r="D31" t="str">
            <v>SUD_215</v>
          </cell>
          <cell r="J31" t="str">
            <v>(04/27/2026 ocm ran 11h):-22.04.26;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v>
          </cell>
        </row>
        <row r="32">
          <cell r="D32" t="str">
            <v>SUO_195</v>
          </cell>
          <cell r="J32" t="str">
            <v>(04/27/2026 ocm ran 11h):-20.04.26; Carte EAC 3DB19417AA faulty, commande passée vers OCM
19.04.26; Besoin d'un FME sur SUO_077_H_Buea-David-Square pour vérifier la chaine antennaire de l'ODU 3.2; FME Fabien activé pour investigations, update ASAP
19.04.26; Reste down après l'incident P2 sur Buea-David</v>
          </cell>
        </row>
        <row r="33">
          <cell r="D33" t="str">
            <v>NRD_110</v>
          </cell>
          <cell r="J33" t="str">
            <v>(04/27/2026 ocm ran 11h):-23.04.26: En attente d'un nouvel ETR de l'ing OCM
20.04.26; Nouvel ETR=22.04.26
13/04/2026 Relance OCM en attente de retour
10.04.26; Nouvel ETR=12.04.26
07.04.26; Site UE relay, nouvel ETR=09.04.26</v>
          </cell>
        </row>
        <row r="34">
          <cell r="D34" t="str">
            <v>CTR_826</v>
          </cell>
          <cell r="J34" t="str">
            <v>(04/27/2026 ocm ran 11h):-22.04.26;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v>
          </cell>
        </row>
        <row r="35">
          <cell r="D35" t="str">
            <v>NRD_036</v>
          </cell>
          <cell r="J35" t="str">
            <v>(04/27/2026 ocm ran 11h):-New BTS installed and not yet accepted</v>
          </cell>
        </row>
        <row r="36">
          <cell r="D36" t="str">
            <v>CTR_694</v>
          </cell>
          <cell r="J36" t="str">
            <v>(04/27/2026 ocm ran 11h):-22.04.26;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v>
          </cell>
        </row>
        <row r="37">
          <cell r="D37" t="str">
            <v>CTR_911</v>
          </cell>
          <cell r="J37" t="str">
            <v xml:space="preserve">(04/27/2026 ocm ran 11h):-22.04.26: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v>
          </cell>
        </row>
        <row r="38">
          <cell r="D38" t="str">
            <v>LIT_200</v>
          </cell>
          <cell r="J38" t="str">
            <v>(04/27/2026 ocm ran 11h):-27/04/2026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v>
          </cell>
        </row>
        <row r="39">
          <cell r="D39" t="str">
            <v>LIT_510</v>
          </cell>
          <cell r="J39" t="str">
            <v>(04/27/2026 ocm ran 11h):-Impacted by Songloulou-IHS_LIT_200 (TX issue)</v>
          </cell>
        </row>
        <row r="40">
          <cell r="D40" t="str">
            <v>CTR_938</v>
          </cell>
          <cell r="J40" t="str">
            <v>(04/27/2026 ocm ran 11h):-New site not yet transferred to MSP</v>
          </cell>
        </row>
        <row r="41">
          <cell r="D41" t="str">
            <v>LIT_736</v>
          </cell>
          <cell r="J41" t="str">
            <v>(04/27/2026 ocm ran 11h):-26/04/2026 ENEO a fini les travaux dans la zone / Pas eu d'accès site pour diagnostiguer / site à l'interieur du marcher sans accès
24.04.26: Grid outage, Grid only site / Grid return awaited - Escalade L4
23.04.26: Grid outage, Grid only site / Grid return awaited - Escalade L4
23.04.26: Grid outage, Grid only site / Grid return awaited - Escalade L3</v>
          </cell>
        </row>
        <row r="42">
          <cell r="D42" t="str">
            <v>CTR_771</v>
          </cell>
          <cell r="J42" t="str">
            <v>(04/27/2026 ocm ran 11h):-27/04/2026 26/04/2026 team en route pour Verifier la continuté du delsetage
26/04/2026 team en route pour Verifier la continuté du delsetage ETR 35min
24.04.26: Grid outage, Grid only site / Grid return awaited - Escalade L4
23.04.26: Grid outage, Grid only site / Grid return awaited - Escalade L3</v>
          </cell>
        </row>
        <row r="43">
          <cell r="D43" t="str">
            <v>CTR_019</v>
          </cell>
          <cell r="J43" t="str">
            <v>(04/27/2026 ocm ran 11h):-27/04/2026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v>
          </cell>
        </row>
        <row r="44">
          <cell r="D44" t="str">
            <v>CTR_841</v>
          </cell>
          <cell r="J44" t="str">
            <v>(04/27/2026 ocm ran 11h):-27/04/2026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v>
          </cell>
        </row>
        <row r="45">
          <cell r="D45" t="str">
            <v>CTR_567</v>
          </cell>
          <cell r="J45" t="str">
            <v>(04/27/2026 ocm ran 11h):-27/04/2026 Grid outage, Grid only site / Grid return awaited - Escalade L4
26/04/2026 Continuté du delestage confirmé / prochaine visite 18H - Escalade L4
24.04.26: Grid outage, Grid only site / Grid return awaited - Escalade L4
23.04.26: Grid outage, Grid only site / Grid return awaited - Escalade L3</v>
          </cell>
        </row>
        <row r="46">
          <cell r="D46" t="str">
            <v>SUO_232</v>
          </cell>
          <cell r="J46" t="str">
            <v>(04/27/2026 ocm ran 11h):-27/04/2026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v>
          </cell>
        </row>
        <row r="47">
          <cell r="D47" t="str">
            <v>CTR_757</v>
          </cell>
          <cell r="J47" t="str">
            <v>(04/27/2026 ocm ran 11h):-Impacted by CTR_699_N_Batchenga-Nachtigal-IHS (TX issue)</v>
          </cell>
        </row>
        <row r="48">
          <cell r="D48" t="str">
            <v>CTR_077</v>
          </cell>
          <cell r="J48" t="str">
            <v>(04/27/2026 ocm ran 11h):-23.04.26; BTS en plan sur Netact. Travaux ing en cours</v>
          </cell>
        </row>
        <row r="49">
          <cell r="D49" t="str">
            <v>CTR_699</v>
          </cell>
          <cell r="J49" t="str">
            <v xml:space="preserve">(04/27/2026 ocm ran 11h):-27.04.26: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v>
          </cell>
        </row>
        <row r="50">
          <cell r="D50" t="str">
            <v>CTR_366</v>
          </cell>
          <cell r="J50" t="str">
            <v>(04/27/2026 ocm ran 11h):-21.04.26;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v>
          </cell>
        </row>
        <row r="51">
          <cell r="D51" t="str">
            <v>CTR_303</v>
          </cell>
          <cell r="J51" t="str">
            <v xml:space="preserve">(04/27/2026 ocm ran 11h):-27/04/2026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v>
          </cell>
        </row>
        <row r="52">
          <cell r="D52" t="str">
            <v>EXN_197</v>
          </cell>
          <cell r="J52" t="str">
            <v>(04/27/2026 ocm ran 11h):-26/04/2026 GE en cours de reparation / pas de GEM disponible dans la zone / finalisation des travaux prevu dans 28/04/2026 (Rebobinage de la generatrice)
24.04.26: Grid outage and gen faulty // Grid restoration awaited Gen under maintenance W19 escalade L2 
23/04/2026 Grid outage and gen faulty // Grid restoration awaited Gen under maintenance W19 escalade L2 
23.04.26; Power alarms; Camusat feedback awaiting - Escalated to L2</v>
          </cell>
        </row>
        <row r="53">
          <cell r="D53" t="str">
            <v>CTR_983</v>
          </cell>
          <cell r="J53" t="str">
            <v>(04/27/2026 ocm ran 11h):-New site not yet transferred to MSP</v>
          </cell>
        </row>
        <row r="54">
          <cell r="D54" t="str">
            <v>OST_084</v>
          </cell>
          <cell r="J54" t="str">
            <v>(04/27/2026 ocm ran 11h):-27.04.26: IHS : Gen and PWC Overload. - Escalated to L4
24.04.26: IHS : Gen and PWC Overload. - Escalated to L3
23/04/2026 IHS : grid outage gen overload</v>
          </cell>
        </row>
        <row r="55">
          <cell r="D55" t="str">
            <v>CTR_197</v>
          </cell>
          <cell r="J55" t="str">
            <v>(04/27/2026 ocm ran 11h):-27.04.26: IHS: Grid only, no space//awaiting grid return - Escalated to L4
24.04.26: IHS: Grid only, no space//awaiting grid return - Escalated to L2</v>
          </cell>
        </row>
        <row r="56">
          <cell r="D56" t="str">
            <v>CTR_321</v>
          </cell>
          <cell r="J56" t="str">
            <v xml:space="preserve">(04/27/2026 ocm ran 11h):-27.04.26: IHS: Grid only, no space//awaiting grid return - Escalated to L4
24.04.26: IHS: Grid only, no space//awaiting grid return escalade L2 IHS </v>
          </cell>
        </row>
        <row r="57">
          <cell r="D57" t="str">
            <v>NRO_059</v>
          </cell>
          <cell r="J57" t="str">
            <v xml:space="preserve">(04/27/2026 ocm ran 11h):-27/04/2026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v>
          </cell>
        </row>
        <row r="58">
          <cell r="D58" t="str">
            <v>CTR_860</v>
          </cell>
          <cell r="J58" t="str">
            <v xml:space="preserve">(04/27/2026 ocm ran 11h):-26/04/2026 ODU UBT-T 3DB29211ACAA02 faulty commande en cours 
24/04/2026 Besoin d'un fme sur biba pour verifier le status de L ODU 5/1 </v>
          </cell>
        </row>
        <row r="59">
          <cell r="D59" t="str">
            <v>CTR_1100</v>
          </cell>
          <cell r="J59" t="str">
            <v>(04/27/2026 ocm ran 11h):-New site not yet transferred to MSP</v>
          </cell>
        </row>
        <row r="60">
          <cell r="D60" t="str">
            <v>LIT_739</v>
          </cell>
          <cell r="J60" t="str">
            <v>(04/27/2026 ocm ran 11h):-27/04/2026 FME activé ETA=12H UTC 
26/04/2026 Pas d'accès au site / situé dans un batiment commercial / Intervention prevue pour demain
25/04/2026 Camusat: Grid outage grid only site / awaiting grid return</v>
          </cell>
        </row>
        <row r="61">
          <cell r="D61" t="str">
            <v>CTR_718</v>
          </cell>
          <cell r="J61" t="str">
            <v xml:space="preserve">(04/27/2026 ocm ran 11h):-27/04/2026 l'AOF est Down Oyomabang-Marche_Oyomabang et ODU faulty commande passé ETD asap 
26/04/2026 l'AOF est Down  lODU est HS sur le FH commande mail en cours pas disponible à Yaoundé
25/04/2026 Besoin d'un fme sur site pour verifier le status du MPR fme mouhamadou activé </v>
          </cell>
        </row>
        <row r="62">
          <cell r="D62" t="str">
            <v>NRD_015</v>
          </cell>
          <cell r="J62" t="str">
            <v xml:space="preserve">(04/27/2026 ocm ran 11h):-27/04/2026 Retour projet en attente du GO de Fadimatou 
24/04/2026 Travaux de swap en cours </v>
          </cell>
        </row>
        <row r="63">
          <cell r="D63" t="str">
            <v>CTR_159</v>
          </cell>
          <cell r="J63" t="str">
            <v>(04/27/2026 ocm ran 11h):-27/04/2026 Survey en cours ETR=13H UTC 
26/04/2026  AOF Crf-Nsam-IHS == ahala  down CDS activated 
26/04/2026 fme sur site 
25/04/2026 fme henri activé 
Besoin d'un FME sur site pour reset du MPR</v>
          </cell>
        </row>
        <row r="64">
          <cell r="D64" t="str">
            <v>LIT_663</v>
          </cell>
          <cell r="J64" t="str">
            <v>(04/27/2026 ocm ran 11h):-27/04/2026 Bad grid voltage, low solar/ Solar return awaited ESCALADE L3 CAMUSAT
26/04/2026 CAMUSAT feedback : team en route pour verification 
25/04/2026 Bad grid voltage, low solar/ Solar return awaited</v>
          </cell>
        </row>
        <row r="65">
          <cell r="D65" t="str">
            <v>LIT_336</v>
          </cell>
          <cell r="J65" t="str">
            <v>(04/27/2026 ocm ran 11h):-26/04/2026 Carte core Evo faulty /not available in the system, SPM informed through an email
26/04/2026 The FME should replace the Core-ENH board at Bonaminkengue / FME activated ETA 12H UTC</v>
          </cell>
        </row>
        <row r="66">
          <cell r="D66" t="str">
            <v>CTR_524</v>
          </cell>
          <cell r="J66" t="str">
            <v xml:space="preserve">(04/27/2026 ocm ran 11h):-27/04/2026 Power issue evidence transmis a IHS en attente de retour 
26/04/2026 OCM_AOF_CTR_242_CTR_524_E-Poste_BONAS-YDE down CDS activated ETA ASAP </v>
          </cell>
        </row>
        <row r="67">
          <cell r="D67" t="str">
            <v>LIT_753</v>
          </cell>
          <cell r="J67" t="str">
            <v xml:space="preserve">(04/27/2026 ocm ran 11h):-27/04/2026 MTN Power issue escalate to L3 MTN 
23/04/2026 MTN Power issue escalate to L2 MTN </v>
          </cell>
        </row>
        <row r="68">
          <cell r="D68" t="str">
            <v>EST_115</v>
          </cell>
          <cell r="J68" t="str">
            <v xml:space="preserve">(04/27/2026 ocm ran 11h):-27/04/2026 FM manage avec le level 0 sur moloundou ETA=12H UTC 
26/04/2026 Need FME on the site to check iDirect &amp; IBUC status, FME Hugues Hachua activated ETA ASAP </v>
          </cell>
        </row>
        <row r="69">
          <cell r="D69" t="str">
            <v>LIT_615</v>
          </cell>
          <cell r="J69" t="str">
            <v xml:space="preserve">(04/27/2026 ocm ran 11h):-27/04/2026 Grid Grid and GEN faulty / Grid return awaited ESCALADE L3 CAMUSAT </v>
          </cell>
        </row>
        <row r="70">
          <cell r="D70" t="str">
            <v>OST_419</v>
          </cell>
          <cell r="J70" t="str">
            <v>(04/27/2026 ocm ran 11h):-P1 incident at Bambalang</v>
          </cell>
        </row>
        <row r="71">
          <cell r="D71" t="str">
            <v>NRD_216</v>
          </cell>
          <cell r="J71" t="str">
            <v>(04/27/2026 ocm ran 11h):-27/04/2026 Need FME on site to check interco RTN BBU  / RM SAYAKA alerté 	FME activé, ETA 14H</v>
          </cell>
        </row>
        <row r="72">
          <cell r="D72" t="str">
            <v>NRD_264</v>
          </cell>
          <cell r="J72" t="str">
            <v>(04/27/2026 ocm ran 11h):-New site not yet transferred to MSP</v>
          </cell>
        </row>
        <row r="73">
          <cell r="D73" t="str">
            <v>CTR_936</v>
          </cell>
          <cell r="J73" t="str">
            <v>(04/27/2026 ocm ran 11h):-27/04/2026 FME Crislain activated and manging ETA =09H
26/04/2026 CAMUSAT FME is managing</v>
          </cell>
        </row>
        <row r="74">
          <cell r="D74" t="str">
            <v>EXN_407</v>
          </cell>
          <cell r="J74" t="str">
            <v>(04/27/2026 ocm ran 11h):-27/04/2026 Le FME en route pour Pette, niveau zéro activé pour action sur Mazera, ETA 11H
26/04/2026 Need FME on Mazera-IHS_EXN_226 to check interco MPR  RTN S1P2  / RM SAYAKA alerté ETA ASAP</v>
          </cell>
        </row>
        <row r="75">
          <cell r="D75" t="str">
            <v>EXN_405</v>
          </cell>
          <cell r="J75" t="str">
            <v>(04/27/2026 ocm ran 11h):-27/04/2026 Le FME en route pour Pette, niveau zéro activé pour action sur Mazera, ETA 11H
26/04/2026 Need FME on Mazera-IHS_EXN_226 to check interco MPR  RTN S1P2  / RM SAYAKA alerté ETA ASAP</v>
          </cell>
        </row>
        <row r="76">
          <cell r="D76" t="str">
            <v>EXN_406</v>
          </cell>
          <cell r="J76" t="str">
            <v>(04/27/2026 ocm ran 11h):-27/04/2026 Le FME en route pour Pette, niveau zéro activé pour action sur Mazera, ETA 11H
26/04/2026 Need FME on Mazera-IHS_EXN_226 to check interco MPR  RTN S1P2  / RM SAYAKA alerté ETA ASAP</v>
          </cell>
        </row>
        <row r="77">
          <cell r="D77" t="str">
            <v>CTR_629</v>
          </cell>
          <cell r="J77" t="str">
            <v>(04/27/2026 ocm ran 11h):-27/04/2026 Site nkongoa vendalise côté power</v>
          </cell>
        </row>
        <row r="78">
          <cell r="D78" t="str">
            <v>CTR_896</v>
          </cell>
          <cell r="J78" t="str">
            <v>(04/27/2026 ocm ran 11h):-Impacted by CTR_629_Z_Nkongoa(CTR-629)</v>
          </cell>
        </row>
        <row r="79">
          <cell r="D79" t="str">
            <v>SUO_133</v>
          </cell>
          <cell r="J79" t="str">
            <v>(04/27/2026 ocm ran 11h):-27/06/2026 Access banned by Separatist
24.04.26; Access banned by Separatist
23.04.26: FME en route pour le site, ETA=13H UTC // Red zone 
22.04.26; Besoin d'un FME sur site pour vérifier l'état du FAN du MPR et le remplacer au besoin, PN: 3DB18134BBAD01 FME activé eta asap "</v>
          </cell>
        </row>
        <row r="80">
          <cell r="D80" t="str">
            <v>OST_907</v>
          </cell>
          <cell r="J80" t="str">
            <v>(04/27/2026 ocm ran 11h):-New site not yet transferred to MSP</v>
          </cell>
        </row>
        <row r="81">
          <cell r="D81" t="str">
            <v>ADM_122</v>
          </cell>
          <cell r="J81" t="str">
            <v>(04/27/2026 ocm ran 11h):-27/04/2026 BTS 4G down fme manage avec le level 0</v>
          </cell>
        </row>
        <row r="82">
          <cell r="D82" t="str">
            <v>LIT_852</v>
          </cell>
          <cell r="J82" t="str">
            <v xml:space="preserve">(04/27/2026 ocm ran 11h):-27/04/2026 The FME will be involve in case of no power issue and he should check the MPR status </v>
          </cell>
        </row>
        <row r="83">
          <cell r="D83" t="str">
            <v>LIT_737</v>
          </cell>
          <cell r="J83" t="str">
            <v>(04/27/2026 ocm ran 11h):-27/04/2026 Grid outage grid only site /Grid return awaited</v>
          </cell>
        </row>
        <row r="84">
          <cell r="D84" t="str">
            <v>CTR_160</v>
          </cell>
          <cell r="J84" t="str">
            <v xml:space="preserve">(04/27/2026 ocm ran 11h):-27/04/2026 Besoin d'un fme sur site pour verifier le status du MPR ETA=12H UTC </v>
          </cell>
        </row>
        <row r="85">
          <cell r="D85" t="str">
            <v>ADM_250</v>
          </cell>
          <cell r="J85" t="str">
            <v>(04/27/2026 ocm ran 11h):-27/04/2026 Power issue site solar only awaited sunshine return</v>
          </cell>
        </row>
        <row r="86">
          <cell r="D86" t="str">
            <v>ADM_141</v>
          </cell>
          <cell r="J86" t="str">
            <v xml:space="preserve">(04/27/2026 ocm ran 11h):-27/04/2026 besoin d'un fme sur site pour verifier le status du MPR et la chaine antennaire de l ODU FME activé ETA asap </v>
          </cell>
        </row>
        <row r="87">
          <cell r="D87" t="str">
            <v>NRD_056</v>
          </cell>
          <cell r="J87" t="str">
            <v xml:space="preserve">(04/27/2026 ocm ran 11h):-27/04/2026 Besoin d'un fme sur site pour verifier l'interco entre le MPR et la BTS S1P1 FME seydou bachirou activé </v>
          </cell>
        </row>
        <row r="88">
          <cell r="D88" t="str">
            <v>CTR_449</v>
          </cell>
          <cell r="J88" t="str">
            <v>(04/27/2026 ocm ran 11h):-Impacted by CTR_197_Z_Charles-Atangana(CTR-197)</v>
          </cell>
        </row>
        <row r="89">
          <cell r="D89" t="str">
            <v>CTR_684</v>
          </cell>
          <cell r="J89" t="str">
            <v>(04/27/2026 ocm ran 11h):-27/04/2026 grid only site, grid outage / grid return awaited</v>
          </cell>
        </row>
        <row r="90">
          <cell r="D90" t="str">
            <v>LIT_050</v>
          </cell>
          <cell r="J90" t="str">
            <v>(04/27/2026 ocm ran 11h):-27/04/2026 Grid outage // awaiting grid returned</v>
          </cell>
        </row>
        <row r="91">
          <cell r="D91" t="str">
            <v>EXN_274</v>
          </cell>
          <cell r="J91" t="str">
            <v>(04/27/2026 ocm ran 11h):-26/04/2026 ODUs expedié de Garoua est arrivé mais L'ODU expedié de Ngaoundere n'est pas encore arrivé ETD=26.04.26
24.04.26: ODUs disponible à Garoua, à expédier vers Maroua, ETD=25.04.26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v>
          </cell>
        </row>
        <row r="92">
          <cell r="D92" t="str">
            <v>EXN_386</v>
          </cell>
          <cell r="J92" t="str">
            <v>(04/27/2026 ocm ran 11h):-power status check ongoing</v>
          </cell>
        </row>
        <row r="93">
          <cell r="D93" t="str">
            <v>SUO_089</v>
          </cell>
          <cell r="J93" t="str">
            <v>(04/27/2026 ocm ran 11h):-power status check ongoing</v>
          </cell>
        </row>
        <row r="94">
          <cell r="D94" t="str">
            <v>SUO_040</v>
          </cell>
          <cell r="J94" t="str">
            <v>(04/27/2026 ocm ran 11h):-power status check ongoing</v>
          </cell>
        </row>
        <row r="95">
          <cell r="D95" t="str">
            <v>SUO_218</v>
          </cell>
          <cell r="J95" t="str">
            <v xml:space="preserve">(04/27/2026 ocm ran 11h):-25/04/2026 FME activé ETA=30 MIN 
Besoin d'un fme sur site pour verifier le status du MPR </v>
          </cell>
        </row>
        <row r="96">
          <cell r="D96" t="str">
            <v>LIT_489</v>
          </cell>
          <cell r="J96" t="str">
            <v>(04/27/2026 ocm ran 11h):-power status check ongoing</v>
          </cell>
        </row>
        <row r="97">
          <cell r="D97" t="str">
            <v>EXN_409</v>
          </cell>
          <cell r="J97" t="str">
            <v>(04/27/2026 ocm ran 11h):-power status check ongoing</v>
          </cell>
        </row>
        <row r="98">
          <cell r="D98" t="str">
            <v>EXN_226</v>
          </cell>
          <cell r="J98" t="str">
            <v>(04/27/2026 ocm ran 11h):-power status check ongoing</v>
          </cell>
        </row>
        <row r="99">
          <cell r="D99" t="str">
            <v>NRO_046</v>
          </cell>
          <cell r="J99" t="str">
            <v>(04/27/2026 ocm ran 11h):-27/04/2026 |access negotiation ongoing
26/04/2026 Need FME on site to check ODU 4.2 and entenna chain / FME Donald manage with L0</v>
          </cell>
        </row>
        <row r="100">
          <cell r="D100" t="str">
            <v>LIT_134</v>
          </cell>
          <cell r="J100" t="str">
            <v>(04/27/2026 ocm ran 11h):-power status check ongoing</v>
          </cell>
        </row>
        <row r="101">
          <cell r="D101" t="str">
            <v>ADM_223</v>
          </cell>
          <cell r="J101" t="str">
            <v>(04/27/2026 ocm ran 11h):-power status check ongoing</v>
          </cell>
        </row>
        <row r="102">
          <cell r="D102" t="str">
            <v>LIT_508</v>
          </cell>
          <cell r="J102" t="str">
            <v>(04/27/2026 ocm ran 11h):-power status check ongoing</v>
          </cell>
        </row>
        <row r="103">
          <cell r="D103" t="str">
            <v>LIT_201</v>
          </cell>
          <cell r="J103" t="str">
            <v>(04/27/2026 ocm ran 11h):-Impacted by LIT_138_Z_Sackbayeme(LIT-138)</v>
          </cell>
        </row>
        <row r="104">
          <cell r="D104" t="str">
            <v>LIT_513</v>
          </cell>
          <cell r="J104" t="str">
            <v>(04/27/2026 ocm ran 11h):-Impacted by LIT_138_Z_Sackbayeme(LIT-138)</v>
          </cell>
        </row>
        <row r="105">
          <cell r="D105" t="str">
            <v>LIT_319</v>
          </cell>
          <cell r="J105" t="str">
            <v>(04/27/2026 ocm ran 11h):-Impacted by LIT_138_Z_Sackbayeme(LIT-138)</v>
          </cell>
        </row>
        <row r="106">
          <cell r="D106" t="str">
            <v>LIT_517</v>
          </cell>
          <cell r="J106" t="str">
            <v>(04/27/2026 ocm ran 11h):-Impacted by LIT_138_Z_Sackbayeme(LIT-138)</v>
          </cell>
        </row>
        <row r="107">
          <cell r="D107" t="str">
            <v>LIT_138</v>
          </cell>
          <cell r="J107" t="str">
            <v>(04/27/2026 ocm ran 11h):-Impacted by LIT_138_Z_Sackbayeme(LIT-138)</v>
          </cell>
        </row>
        <row r="108">
          <cell r="D108" t="str">
            <v>ADM_100</v>
          </cell>
          <cell r="J108" t="str">
            <v>(04/27/2026 ocm ran 11h):-power status check ongoing</v>
          </cell>
        </row>
        <row r="109">
          <cell r="D109" t="str">
            <v>LIT_514</v>
          </cell>
          <cell r="J109" t="str">
            <v>(04/27/2026 ocm ran 11h):-power status check ongoing</v>
          </cell>
        </row>
        <row r="110">
          <cell r="D110" t="str">
            <v>EXN_246</v>
          </cell>
          <cell r="J110" t="str">
            <v>(04/27/2026 ocm ran 11h):-power status check ongoing</v>
          </cell>
        </row>
        <row r="111">
          <cell r="D111" t="str">
            <v>SUO_293</v>
          </cell>
          <cell r="J111" t="str">
            <v>(04/27/2026 ocm ran 11h):-power status check ongoing</v>
          </cell>
        </row>
        <row r="112">
          <cell r="D112" t="str">
            <v>NRD_175</v>
          </cell>
          <cell r="J112" t="str">
            <v>(04/27/2026 ocm ran 11h):-power status check ongoing</v>
          </cell>
        </row>
        <row r="113">
          <cell r="D113" t="str">
            <v>NRD_232</v>
          </cell>
          <cell r="J113" t="str">
            <v>(04/27/2026 ocm ran 11h):-power status check ongoing</v>
          </cell>
        </row>
        <row r="114">
          <cell r="D114" t="str">
            <v>SUO_236</v>
          </cell>
          <cell r="J114" t="str">
            <v>(04/27/2026 ocm ran 11h):-power status check ongoing</v>
          </cell>
        </row>
        <row r="115">
          <cell r="D115" t="str">
            <v>LIT_592</v>
          </cell>
          <cell r="J115" t="str">
            <v>(04/27/2026 ocm ran 11h):-power status check ongoing</v>
          </cell>
        </row>
        <row r="116">
          <cell r="D116" t="str">
            <v>CTR_1196</v>
          </cell>
          <cell r="J116" t="str">
            <v>(04/27/2026 ocm ran 11h):-power status check ongoing</v>
          </cell>
        </row>
        <row r="117">
          <cell r="D117" t="str">
            <v>EXN_233</v>
          </cell>
          <cell r="J117" t="str">
            <v>(04/27/2026 ocm ran 11h):-power status check ongoing</v>
          </cell>
        </row>
        <row r="118">
          <cell r="D118" t="str">
            <v>LIT_940</v>
          </cell>
          <cell r="J118" t="str">
            <v>(04/27/2026 ocm ran 11h):-power status check ongoing</v>
          </cell>
        </row>
        <row r="119">
          <cell r="D119" t="str">
            <v>LIT_771</v>
          </cell>
          <cell r="J119" t="str">
            <v>(04/27/2026 ocm ran 11h):-power status check ongoing</v>
          </cell>
        </row>
        <row r="120">
          <cell r="D120" t="str">
            <v>CTR_204</v>
          </cell>
          <cell r="J120" t="str">
            <v>(04/27/2026 ocm ran 11h):-power status check ongoing</v>
          </cell>
        </row>
        <row r="121">
          <cell r="D121" t="str">
            <v>OST_374</v>
          </cell>
          <cell r="J121" t="str">
            <v>(04/27/2026 ocm ran 11h):-P1 incident at Bambalang</v>
          </cell>
        </row>
        <row r="122">
          <cell r="D122" t="str">
            <v>OST_343</v>
          </cell>
          <cell r="J122" t="str">
            <v>(04/27/2026 ocm ran 11h):-P1 incident at Bambalang</v>
          </cell>
        </row>
        <row r="123">
          <cell r="D123" t="str">
            <v>OST_328</v>
          </cell>
          <cell r="J123" t="str">
            <v>(04/27/2026 ocm ran 11h):-P1 incident at Bambalang</v>
          </cell>
        </row>
        <row r="124">
          <cell r="D124" t="str">
            <v>OST_420</v>
          </cell>
          <cell r="J124" t="str">
            <v>(04/27/2026 ocm ran 11h):-P1 incident at Bambalang</v>
          </cell>
        </row>
        <row r="125">
          <cell r="D125" t="str">
            <v>OST_090</v>
          </cell>
          <cell r="J125" t="str">
            <v>(04/27/2026 ocm ran 11h):-P1 incident at Bambalang</v>
          </cell>
        </row>
        <row r="126">
          <cell r="D126" t="str">
            <v>OST_375</v>
          </cell>
          <cell r="J126" t="str">
            <v>(04/27/2026 ocm ran 11h):-P1 incident at Bambalang</v>
          </cell>
        </row>
        <row r="127">
          <cell r="D127" t="str">
            <v>SUD_066</v>
          </cell>
          <cell r="J127" t="str">
            <v>(04/27/2026 ocm ran 11h):-power status check ongoing</v>
          </cell>
        </row>
        <row r="128">
          <cell r="D128" t="str">
            <v>EXN_017</v>
          </cell>
          <cell r="J128" t="str">
            <v>(04/27/2026 ocm ran 11h):-power status check ongoing</v>
          </cell>
        </row>
        <row r="129">
          <cell r="D129" t="str">
            <v>NRO_050</v>
          </cell>
          <cell r="J129" t="str">
            <v>(04/27/2026 ocm ran 11h):-P1 incident at Bambalang</v>
          </cell>
        </row>
        <row r="130">
          <cell r="D130" t="str">
            <v>OST_906</v>
          </cell>
          <cell r="J130" t="str">
            <v>(04/27/2026 ocm ran 11h):-P1 incident at Bambalang</v>
          </cell>
        </row>
        <row r="131">
          <cell r="D131" t="str">
            <v>OST_388</v>
          </cell>
          <cell r="J131" t="str">
            <v>(04/27/2026 ocm ran 11h):-P1 incident at Bambalang</v>
          </cell>
        </row>
        <row r="132">
          <cell r="D132" t="str">
            <v>OST_409</v>
          </cell>
          <cell r="J132" t="str">
            <v>(04/27/2026 ocm ran 11h):-P1 incident at Bambalang</v>
          </cell>
        </row>
        <row r="133">
          <cell r="D133" t="str">
            <v>EST_240</v>
          </cell>
          <cell r="J133" t="str">
            <v>(04/27/2026 ocm ran 11h):-power status check ongoing</v>
          </cell>
        </row>
        <row r="134">
          <cell r="D134" t="str">
            <v>SUO_245</v>
          </cell>
          <cell r="J134" t="str">
            <v>(04/27/2026 ocm ran 11h):-power status check ongoing</v>
          </cell>
        </row>
        <row r="135">
          <cell r="D135" t="str">
            <v>NRD_321</v>
          </cell>
          <cell r="J135" t="str">
            <v>(04/27/2026 ocm ran 11h):-power status check ongoing</v>
          </cell>
        </row>
        <row r="136">
          <cell r="D136" t="str">
            <v>ADM_024</v>
          </cell>
          <cell r="J136" t="str">
            <v>(04/27/2026 ocm ran 11h):-power status check ongoing</v>
          </cell>
        </row>
        <row r="137">
          <cell r="D137" t="str">
            <v>NRO_026</v>
          </cell>
          <cell r="J137" t="str">
            <v>(04/27/2026 ocm ran 11h):-power status check ongoing</v>
          </cell>
        </row>
        <row r="138">
          <cell r="D138" t="str">
            <v>SUO_030</v>
          </cell>
          <cell r="J138" t="str">
            <v>(04/27/2026 ocm ran 11h):-power status check ongoing</v>
          </cell>
        </row>
        <row r="139">
          <cell r="D139" t="str">
            <v>SUO_100</v>
          </cell>
          <cell r="J139" t="str">
            <v>(04/27/2026 ocm ran 11h):-power status check ongoing</v>
          </cell>
        </row>
        <row r="140">
          <cell r="D140" t="str">
            <v>ADM_234</v>
          </cell>
          <cell r="J140" t="str">
            <v>(04/27/2026 ocm ran 11h):-New site not yet transferred to MSP</v>
          </cell>
        </row>
        <row r="141">
          <cell r="D141" t="str">
            <v>EST_094</v>
          </cell>
          <cell r="J141" t="str">
            <v>(04/27/2026 ocm ran 11h):-power status check ongoing</v>
          </cell>
        </row>
        <row r="142">
          <cell r="D142" t="str">
            <v>NRD_060</v>
          </cell>
          <cell r="J142" t="str">
            <v>(04/27/2026 ocm ran 11h):-power status check ongoing</v>
          </cell>
        </row>
        <row r="143">
          <cell r="D143" t="str">
            <v>EST_112</v>
          </cell>
          <cell r="J143" t="str">
            <v>(04/27/2026 ocm ran 11h):-power status check ongoing</v>
          </cell>
        </row>
        <row r="144">
          <cell r="D144" t="str">
            <v>NRD_167</v>
          </cell>
          <cell r="J144" t="str">
            <v>(04/27/2026 ocm ran 11h):-power status check ongoing</v>
          </cell>
        </row>
        <row r="145">
          <cell r="D145" t="str">
            <v>LIT_500</v>
          </cell>
          <cell r="J145" t="str">
            <v>(04/27/2026 ocm ran 11h):-power status check ongoing</v>
          </cell>
        </row>
        <row r="146">
          <cell r="D146" t="str">
            <v>SUO_064</v>
          </cell>
          <cell r="J146" t="str">
            <v>(04/27/2026 ocm ran 11h):-power status check ongoing</v>
          </cell>
        </row>
        <row r="147">
          <cell r="D147" t="str">
            <v>SUO_164</v>
          </cell>
          <cell r="J147" t="str">
            <v>(04/27/2026 ocm ran 11h):-power status check ongoing</v>
          </cell>
        </row>
        <row r="148">
          <cell r="D148" t="str">
            <v>SUO_131</v>
          </cell>
          <cell r="J148" t="str">
            <v>(04/27/2026 ocm ran 11h):-power status check ongoing</v>
          </cell>
        </row>
        <row r="149">
          <cell r="D149" t="str">
            <v>EXN_125</v>
          </cell>
          <cell r="J149" t="str">
            <v>(04/27/2026 ocm ran 11h):-power status check ongoing</v>
          </cell>
        </row>
        <row r="150">
          <cell r="D150" t="str">
            <v>NRD_332</v>
          </cell>
          <cell r="J150" t="str">
            <v>(04/27/2026 ocm ran 11h):-power status check ongoing</v>
          </cell>
        </row>
        <row r="151">
          <cell r="D151" t="str">
            <v>ADM_236</v>
          </cell>
          <cell r="J151" t="str">
            <v>(04/27/2026 ocm ran 11h):-26/04/2026 low solar, its not possible to start gen due to noise pollution / solar power return</v>
          </cell>
        </row>
        <row r="152">
          <cell r="D152" t="str">
            <v>NRD_166</v>
          </cell>
          <cell r="J152" t="str">
            <v>(04/27/2026 ocm ran 11h):-power status check ongoing</v>
          </cell>
        </row>
        <row r="153">
          <cell r="D153" t="str">
            <v>NRO_100</v>
          </cell>
          <cell r="J153" t="str">
            <v>(04/27/2026 ocm ran 11h):-power status check ongoing</v>
          </cell>
        </row>
        <row r="154">
          <cell r="D154" t="str">
            <v>NRD_094</v>
          </cell>
          <cell r="J154" t="str">
            <v>(04/27/2026 ocm ran 11h):-power status check ongoing</v>
          </cell>
        </row>
        <row r="155">
          <cell r="D155" t="str">
            <v>LIT_763</v>
          </cell>
          <cell r="J155" t="str">
            <v>(04/27/2026 ocm ran 11h):-power status check ongoing</v>
          </cell>
        </row>
        <row r="156">
          <cell r="D156" t="str">
            <v>LIT_746</v>
          </cell>
          <cell r="J156" t="str">
            <v>(04/27/2026 ocm ran 11h):-power status check ongoing</v>
          </cell>
        </row>
        <row r="157">
          <cell r="D157" t="str">
            <v>SUO_211</v>
          </cell>
          <cell r="J157" t="str">
            <v>(04/27/2026 ocm ran 11h):-power status check ongoing</v>
          </cell>
        </row>
        <row r="158">
          <cell r="D158" t="str">
            <v>SUO_225</v>
          </cell>
          <cell r="J158" t="str">
            <v>(04/27/2026 ocm ran 11h):-power status check ongoing</v>
          </cell>
        </row>
        <row r="159">
          <cell r="D159" t="str">
            <v>SUO_210</v>
          </cell>
          <cell r="J159" t="str">
            <v>(04/27/2026 ocm ran 11h):-power status check ongoing</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AC2" t="str">
            <v>EXN_274</v>
          </cell>
          <cell r="AF2" t="str">
            <v>(04/27/2026 ticket):-INC-20260427-00002531…2026-04-27 10:32:40…No power issue, Ubaie = 54.5V site on GEN. TX FME Yaya 694806622 / HUAWEI is informed.…Others Transmission equipement fault</v>
          </cell>
        </row>
        <row r="3">
          <cell r="AC3" t="str">
            <v>NRO_050</v>
          </cell>
          <cell r="AF3" t="str">
            <v>(04/27/2026 ticket):-INC-20260427-00002500…Site up without any action on my part …Others Transmission equipement fault</v>
          </cell>
        </row>
        <row r="4">
          <cell r="AC4" t="str">
            <v>ADM_100</v>
          </cell>
          <cell r="AF4" t="str">
            <v>(04/27/2026 ticket):-INC-20260427-00005651…2026-04-28 03:59:14…Activer le FME pour check de la chaine antennaire sur le site de Gale, check des radio 5.2 et 6.2.
refaire le cable et remplacer les ODUs le cas echeant.</v>
          </cell>
        </row>
        <row r="5">
          <cell r="AC5" t="str">
            <v>ADM_223</v>
          </cell>
          <cell r="AF5" t="str">
            <v>(04/27/2026 ticket):-INC-20260427-00005699…2026-04-28 03:59:14…Activer le FME pour check de la chaine antennaire sur le site de Gale, check des radio 5.2 et 6.2.
refaire le cable et remplacer les ODUs le cas echeant.…Others Transmission equipement fault</v>
          </cell>
        </row>
        <row r="6">
          <cell r="AC6" t="str">
            <v>ADM_100</v>
          </cell>
          <cell r="AF6" t="str">
            <v>(04/27/2026 ticket):-INC-20260427-00005805…2026-04-28 03:59:14…Activer le FME pour check de la chaine antennaire sur le site de Gale, check des radio 5.2 et 6.2.
refaire le cable et remplacer les ODUs le cas echeant.</v>
          </cell>
        </row>
        <row r="7">
          <cell r="AC7" t="e">
            <v>#VALUE!</v>
          </cell>
          <cell r="AF7" t="str">
            <v>(04/27/2026 ticket):-INC-20260427-00018369…2026-04-28 05:20:17…access issue due to insecurity /the technician will go to site in morning</v>
          </cell>
        </row>
        <row r="8">
          <cell r="AC8" t="e">
            <v>#VALUE!</v>
          </cell>
          <cell r="AF8" t="str">
            <v>(04/27/2026 ticket):-INC-20260427-00009199</v>
          </cell>
        </row>
        <row r="9">
          <cell r="AC9" t="str">
            <v>LIT_751</v>
          </cell>
          <cell r="AF9" t="str">
            <v>(04/27/2026 ticket):-INC-20260427-00009173…2026-04-27 19:55:54…Grid outage and Grid only site / Grid return awaited</v>
          </cell>
        </row>
        <row r="10">
          <cell r="AC10" t="e">
            <v>#VALUE!</v>
          </cell>
          <cell r="AF10" t="str">
            <v>(04/27/2026 ticket):-INC-20260427-00015538…2026-04-27 22:47:36…Site U-relay…Site Satelitaire Forte pluie dans la zone .
Site up en observation</v>
          </cell>
        </row>
        <row r="11">
          <cell r="AC11" t="str">
            <v>EST_010</v>
          </cell>
          <cell r="AF11" t="str">
            <v>(04/27/2026 ticket):-INC-20260427-00015274…2026-04-27 22:47:36…Site U-relay…Site Satelitaire Forte pluie dans la zone .
Site up en observation.</v>
          </cell>
        </row>
        <row r="12">
          <cell r="AC12" t="str">
            <v>ADM_080</v>
          </cell>
          <cell r="AF12" t="str">
            <v>(04/27/2026 ticket):-INC-20260427-00008842…2026-04-28 02:57:02…	No Power Issue on site, U =56V and Site on GEN. TX FME Hypolite 694315331 of HUAWEI is informed…Others</v>
          </cell>
        </row>
        <row r="13">
          <cell r="AC13" t="str">
            <v>ADM_080</v>
          </cell>
          <cell r="AF13" t="str">
            <v>(04/27/2026 ticket):-INC-20260427-00008584…2026-04-28 02:57:02…	No Power Issue on site, U =56V and Site on GEN. TX FME Hypolite 694315331 of HUAWEI is informed…Others</v>
          </cell>
        </row>
        <row r="14">
          <cell r="AC14" t="e">
            <v>#VALUE!</v>
          </cell>
          <cell r="AF14" t="str">
            <v>(04/27/2026 ticket):-INC-20260427-00014218…2026-04-28 04:32:25…FME will be on site around 08:00 AM</v>
          </cell>
        </row>
        <row r="15">
          <cell r="AC15" t="str">
            <v>CTR_860</v>
          </cell>
          <cell r="AF15" t="str">
            <v>(04/27/2026 ticket):-INC-20260427-00007620…site already up</v>
          </cell>
        </row>
        <row r="16">
          <cell r="AC16" t="e">
            <v>#VALUE!</v>
          </cell>
          <cell r="AF16" t="str">
            <v>(04/27/2026 ticket):-INC-20260427-00013368…2026-04-28 04:36:05…Souci avec le powercore // FME se rendra ce matin pour investigations ETA 09:30 AM</v>
          </cell>
        </row>
        <row r="17">
          <cell r="AC17" t="e">
            <v>#VALUE!</v>
          </cell>
          <cell r="AF17" t="str">
            <v>(04/27/2026 ticket):-INC-20260427-00011819…2026-04-28 04:34:01…Red zone and ghost town yesterday // FME will be on site this morning around 08:30 AM</v>
          </cell>
        </row>
        <row r="18">
          <cell r="AC18" t="str">
            <v>LIT_663</v>
          </cell>
          <cell r="AF18" t="str">
            <v xml:space="preserve">(04/27/2026 ticket):-INC-20260427-00011279…2026-04-28 04:30:29…Mauvaises phases ENEO / En attente retour solaire et ENEO mis à contribution pour normalisation des phases.…grid only power issue on site </v>
          </cell>
        </row>
        <row r="19">
          <cell r="AC19" t="str">
            <v>NRO_050</v>
          </cell>
          <cell r="AF19" t="str">
            <v>(04/27/2026 ticket):-INC-20260427-00001792…Site up without any action on my part …Others Transmission equipement fault</v>
          </cell>
        </row>
        <row r="20">
          <cell r="AC20" t="str">
            <v>CTR_684</v>
          </cell>
          <cell r="AF20" t="str">
            <v xml:space="preserve">(04/27/2026 ticket):-INC-20260427-00002200…2026-04-28 04:21:06…Power issue resolved since yesterday. Kindly check on your side.…power issues responsabilité camusat </v>
          </cell>
        </row>
        <row r="21">
          <cell r="AC21" t="str">
            <v>NRO_050</v>
          </cell>
          <cell r="AF21" t="str">
            <v>(04/27/2026 ticket):-INC-20260427-00017988…Others Transmission equipement fault</v>
          </cell>
        </row>
        <row r="22">
          <cell r="AC22" t="str">
            <v>ADM_024</v>
          </cell>
          <cell r="AF22" t="str">
            <v>(04/27/2026 ticket):-INC-20260427-00017759…	No Power Issue on Site, U = 53.8V and Site is on Gen. TX FME Willy Ngouni 699759164 / Huawei is informed.…Others Transmission equipement fault</v>
          </cell>
        </row>
        <row r="23">
          <cell r="AC23" t="e">
            <v>#VALUE!</v>
          </cell>
          <cell r="AF23" t="str">
            <v>(04/27/2026 ticket):-INC-20260427-00017197…2026-04-28 02:38:53…	Grid outage,site went down because Gen failed to start due to Gen card fuse Faulty //He replaced it and site on Gen…Others</v>
          </cell>
        </row>
        <row r="24">
          <cell r="AC24" t="str">
            <v>SUO_131</v>
          </cell>
          <cell r="AF24" t="str">
            <v>(04/27/2026 ticket):-INC-20260427-00017015…2026-04-28 02:55:17…	No Power Issue on Site, U = 54.4V and Site is on GEN. TX FME SALVADORE 670353980 / HUAWEI is informed…Others</v>
          </cell>
        </row>
        <row r="25">
          <cell r="AC25" t="e">
            <v>#VALUE!</v>
          </cell>
          <cell r="AF25" t="str">
            <v>(04/27/2026 ticket):-INC-20260427-00018321…2026-04-27 23:55:11…No power issue U=53 V Load=62A…Others Transmission equipement fault</v>
          </cell>
        </row>
        <row r="26">
          <cell r="AC26" t="e">
            <v>#VALUE!</v>
          </cell>
          <cell r="AF26" t="str">
            <v>(04/27/2026 ticket):-INC-20260427-00018329…2026-04-28 01:20:27…Grid outage and gen cannot be started due to noise disturbance/Awaiting grid return or gen will be started in the morning</v>
          </cell>
        </row>
        <row r="27">
          <cell r="AC27" t="str">
            <v>ADM_079</v>
          </cell>
          <cell r="AF27" t="str">
            <v>(04/27/2026 ticket):-INC-20260427-00018279…Others Transmission equipement fault</v>
          </cell>
        </row>
        <row r="28">
          <cell r="AC28" t="str">
            <v>EXN_226</v>
          </cell>
          <cell r="AF28" t="str">
            <v xml:space="preserve">(04/27/2026 ticket):-INC-20260427-00005299…2026-04-27 22:28:50…activer le FME pour check de la chaine antennaire en local et verifier le statut des ODUs.
Pas de signal recu a Tekelle.…unknown reason </v>
          </cell>
        </row>
        <row r="29">
          <cell r="AC29" t="str">
            <v>EXN_226</v>
          </cell>
          <cell r="AF29" t="str">
            <v xml:space="preserve">(04/27/2026 ticket):-INC-20260427-00005144…2026-04-27 22:28:50…activer le FME pour check de la chaine antennaire en local et verifier le statut des ODUs.
Pas de signal recu a Tekelle.…unknown reason </v>
          </cell>
        </row>
        <row r="30">
          <cell r="AC30" t="str">
            <v>EXN_226</v>
          </cell>
          <cell r="AF30" t="str">
            <v xml:space="preserve">(04/27/2026 ticket):-INC-20260427-00005180…2026-04-28 03:47:48…activer le FME pour check de la chaine antennaire en local et verifier le statut des ODUs.
Pas de signal recu a Tekelle.…unknown reason </v>
          </cell>
        </row>
        <row r="31">
          <cell r="AC31" t="e">
            <v>#VALUE!</v>
          </cell>
          <cell r="AF31" t="str">
            <v>(04/27/2026 ticket):-INC-20260427-00017561…2026-04-27 23:39:33…gen scheduled to stop at 06PM and start at 08AM / Awaiting schedule to kick in</v>
          </cell>
        </row>
        <row r="32">
          <cell r="AC32" t="e">
            <v>#VALUE!</v>
          </cell>
          <cell r="AF32" t="str">
            <v>(04/27/2026 ticket):-INC-20260427-00016050…2026-04-27 22:24:01…	Fuel shortage // Refueling done…Others</v>
          </cell>
        </row>
        <row r="33">
          <cell r="AC33" t="e">
            <v>#VALUE!</v>
          </cell>
          <cell r="AF33" t="str">
            <v>(04/27/2026 ticket):-INC-20260427-00015428…2026-04-28 03:15:08…Herve reports that Gen Overload</v>
          </cell>
        </row>
        <row r="34">
          <cell r="AC34" t="e">
            <v>#VALUE!</v>
          </cell>
          <cell r="AF34" t="str">
            <v>(04/27/2026 ticket):-INC-20260427-00017413…2026-04-27 23:37:13…Grid outage and gen cannot be started due to noise disturbance/Awaiting grid return, or gen will be started in the morning</v>
          </cell>
        </row>
        <row r="35">
          <cell r="AC35" t="str">
            <v>EXN_173</v>
          </cell>
          <cell r="AF35" t="str">
            <v>(04/27/2026 ticket):-INC-20260427-00001155…impacté par mazavou…Others Transmission equipement fault</v>
          </cell>
        </row>
        <row r="36">
          <cell r="AC36" t="str">
            <v>NRD_014</v>
          </cell>
          <cell r="AF36" t="str">
            <v>(04/27/2026 ticket):-INC-20260427-00001161…impacté par mazavou…Others Transmission equipement fault</v>
          </cell>
        </row>
        <row r="37">
          <cell r="AC37" t="str">
            <v>EXN_227</v>
          </cell>
          <cell r="AF37" t="str">
            <v>(04/27/2026 ticket):-INC-20260427-00001240…impacté par mazavou…Others Transmission equipement fault</v>
          </cell>
        </row>
        <row r="38">
          <cell r="AC38" t="str">
            <v>NRD_087</v>
          </cell>
          <cell r="AF38" t="str">
            <v>(04/27/2026 ticket):-INC-20260427-00001125…power issue …Others Transmission equipement fault</v>
          </cell>
        </row>
        <row r="39">
          <cell r="AC39" t="str">
            <v>NRO_050</v>
          </cell>
          <cell r="AF39" t="str">
            <v>(04/27/2026 ticket):-INC-20260427-00001201…Site up without any action on part…Others Transmission equipement fault</v>
          </cell>
        </row>
        <row r="40">
          <cell r="AC40" t="e">
            <v>#VALUE!</v>
          </cell>
          <cell r="AF40" t="str">
            <v>(04/27/2026 ticket):-INC-20260427-00016344…2026-04-28 03:03:41…Rectifiers hanging // Rectifiers reset.</v>
          </cell>
        </row>
        <row r="41">
          <cell r="AC41" t="str">
            <v>CTR_160</v>
          </cell>
          <cell r="AF41" t="str">
            <v>(04/27/2026 ticket):-INC-20260427-00016445…2026-04-27 23:07:07…Access issue ,Grid outage, site down because site behaves as Grid only site (Gen Noise</v>
          </cell>
        </row>
        <row r="42">
          <cell r="AC42" t="str">
            <v>LIT_653</v>
          </cell>
          <cell r="AF42" t="str">
            <v>(04/27/2026 ticket):-INC-20260427-00017150</v>
          </cell>
        </row>
        <row r="43">
          <cell r="AC43" t="e">
            <v>#VALUE!</v>
          </cell>
          <cell r="AF43" t="str">
            <v>(04/27/2026 ticket):-INC-20260427-00017028…2026-04-27 23:14:46…	Rectifiers hanging when load increased (Lack of rectifiers). // Rectifiers reset.…Others</v>
          </cell>
        </row>
        <row r="44">
          <cell r="AC44" t="e">
            <v>#VALUE!</v>
          </cell>
          <cell r="AF44" t="str">
            <v>(04/27/2026 ticket):-INC-20260427-00017965…Others Transmission equipement fault</v>
          </cell>
        </row>
        <row r="45">
          <cell r="AC45" t="e">
            <v>#VALUE!</v>
          </cell>
          <cell r="AF45" t="str">
            <v>(04/27/2026 ticket):-INC-20260427-00017967…Others Transmission equipement fault</v>
          </cell>
        </row>
        <row r="46">
          <cell r="AC46" t="str">
            <v>NRO_046</v>
          </cell>
          <cell r="AF46" t="str">
            <v>(04/27/2026 ticket):-INC-20260427-00018430…	Active// No power issue on site Ubaie; 54.8V site on BATTERY, The FME TX Julien (+237 6 93 09 58 49) from Huawei is informed…Others Transmission equipement fault</v>
          </cell>
        </row>
        <row r="47">
          <cell r="AC47" t="str">
            <v>ADM_130</v>
          </cell>
          <cell r="AF47" t="str">
            <v>(04/27/2026 ticket):-INC-20260427-00016878…Others Transmission equipement fault</v>
          </cell>
        </row>
        <row r="48">
          <cell r="AC48" t="e">
            <v>#VALUE!</v>
          </cell>
          <cell r="AF48" t="str">
            <v>(04/27/2026 ticket):-INC-20260427-00016895…Others Transmission equipement fault</v>
          </cell>
        </row>
        <row r="49">
          <cell r="AC49" t="e">
            <v>#VALUE!</v>
          </cell>
          <cell r="AF49" t="str">
            <v>(04/27/2026 ticket):-INC-20260427-00016720…Others Transmission equipement fault</v>
          </cell>
        </row>
        <row r="50">
          <cell r="AC50" t="e">
            <v>#VALUE!</v>
          </cell>
          <cell r="AF50" t="str">
            <v>(04/27/2026 ticket):-INC-20260427-00016666…2026-04-27 22:34:11…ODU faulty on site</v>
          </cell>
        </row>
        <row r="51">
          <cell r="AC51" t="str">
            <v>EXN_274</v>
          </cell>
          <cell r="AF51" t="str">
            <v>(04/27/2026 ticket):-INC-20260427-00016819…2026-04-27 22:34:11…ODU faulty on site…Others Transmission equipement fault</v>
          </cell>
        </row>
        <row r="52">
          <cell r="AC52" t="e">
            <v>#VALUE!</v>
          </cell>
          <cell r="AF52" t="str">
            <v>(04/27/2026 ticket):-INC-20260427-00016612…2026-04-27 22:45:01…FME is managing with level0</v>
          </cell>
        </row>
        <row r="53">
          <cell r="AC53" t="e">
            <v>#VALUE!</v>
          </cell>
          <cell r="AF53" t="str">
            <v>(04/27/2026 ticket):-INC-20260427-00011196…2026-04-27 23:45:26…27.04.26: Power alarms; MTN is activated to check, escalated to L2</v>
          </cell>
        </row>
        <row r="54">
          <cell r="AC54" t="str">
            <v>EXN_160</v>
          </cell>
          <cell r="AF54" t="str">
            <v>(04/27/2026 ticket):-INC-20260427-00013040…Others Transmission equipement fault</v>
          </cell>
        </row>
        <row r="55">
          <cell r="AC55" t="e">
            <v>#VALUE!</v>
          </cell>
          <cell r="AF55" t="str">
            <v>(04/27/2026 ticket):-INC-20260427-00016579…2026-04-27 22:47:18…Grid outage, GEN stop due to noise pollution, GEN will be started on morning</v>
          </cell>
        </row>
        <row r="56">
          <cell r="AC56" t="str">
            <v>SUD_052</v>
          </cell>
          <cell r="AF56" t="str">
            <v>(04/27/2026 ticket):-INC-20260427-00016550…Others Transmission equipement fault</v>
          </cell>
        </row>
        <row r="57">
          <cell r="AC57" t="str">
            <v>NRO_050</v>
          </cell>
          <cell r="AF57" t="str">
            <v>(04/27/2026 ticket):-INC-20260427-00004628…Issue resolved without any action on my part …Others Transmission equipement fault</v>
          </cell>
        </row>
        <row r="58">
          <cell r="AC58" t="str">
            <v>LIT_657</v>
          </cell>
          <cell r="AF58" t="str">
            <v>(04/27/2026 ticket):-INC-20260427-00016405…2026-04-27 22:06:52… grid only site probable grid outage / FME will check</v>
          </cell>
        </row>
        <row r="59">
          <cell r="AC59" t="e">
            <v>#VALUE!</v>
          </cell>
          <cell r="AF59" t="str">
            <v>(04/27/2026 ticket):-INC-20260427-00016408…2026-04-27 22:06:52… grid only site probable grid outage / FME will check…Others Transmission equipement fault</v>
          </cell>
        </row>
        <row r="60">
          <cell r="AC60" t="str">
            <v>NRO_218</v>
          </cell>
          <cell r="AF60" t="str">
            <v>(04/27/2026 ticket):-INC-20260427-00004769…2026-04-27 10:33:57…Rectifiers hanging // Rectifiers reset…Rectifiers hanging // Rectifiers reset…Others Transmission equipement fault</v>
          </cell>
        </row>
        <row r="61">
          <cell r="AC61" t="str">
            <v>NRO_261</v>
          </cell>
          <cell r="AF61" t="str">
            <v>(04/27/2026 ticket):-INC-20260427-00004772…2026-04-27 10:33:57…Rectifiers hanging // Rectifiers reset…Rectifiers hanging // Rectifiers reset…Others Transmission equipement fault</v>
          </cell>
        </row>
        <row r="62">
          <cell r="AC62" t="str">
            <v>NRO_218</v>
          </cell>
          <cell r="AF62" t="str">
            <v>(04/27/2026 ticket):-INC-20260427-00004632…2026-04-27 10:33:57…Rectifiers hanging // Rectifiers reset…Rectifiers hanging // Rectifiers reset…Others Transmission equipement fault</v>
          </cell>
        </row>
        <row r="63">
          <cell r="AC63" t="str">
            <v>ADM_141</v>
          </cell>
          <cell r="AF63" t="str">
            <v>(04/27/2026 ticket):-INC-20260427-00000578…Others Transmission equipement fault</v>
          </cell>
        </row>
        <row r="64">
          <cell r="AC64" t="str">
            <v>NRO_218</v>
          </cell>
          <cell r="AF64" t="str">
            <v>(04/27/2026 ticket):-INC-20260427-00004604…Others Transmission equipement fault</v>
          </cell>
        </row>
        <row r="65">
          <cell r="AC65" t="str">
            <v>NRO_261</v>
          </cell>
          <cell r="AF65" t="str">
            <v>(04/27/2026 ticket):-INC-20260427-00004605…Others Transmission equipement fault</v>
          </cell>
        </row>
        <row r="66">
          <cell r="AC66" t="str">
            <v>SUO_131</v>
          </cell>
          <cell r="AF66" t="str">
            <v>(04/27/2026 ticket):-INC-20260427-00016174</v>
          </cell>
        </row>
        <row r="67">
          <cell r="AC67" t="str">
            <v>EXN_142</v>
          </cell>
          <cell r="AF67" t="str">
            <v>(04/27/2026 ticket):-INC-20260427-00016154…Others Transmission equipement fault</v>
          </cell>
        </row>
        <row r="68">
          <cell r="AC68" t="str">
            <v>EXN_274</v>
          </cell>
          <cell r="AF68" t="str">
            <v>(04/27/2026 ticket):-INC-20260427-00015272…Others Transmission equipement fault</v>
          </cell>
        </row>
        <row r="69">
          <cell r="AC69" t="str">
            <v>ADM_024</v>
          </cell>
          <cell r="AF69" t="str">
            <v>(04/27/2026 ticket):-INC-20260427-00015214…Others Transmission equipement fault</v>
          </cell>
        </row>
        <row r="70">
          <cell r="AC70" t="str">
            <v>CTR_PRI</v>
          </cell>
          <cell r="AF70" t="str">
            <v>(04/27/2026 ticket):-INC-20260427-00015870</v>
          </cell>
        </row>
        <row r="71">
          <cell r="AC71" t="str">
            <v>EXN_011</v>
          </cell>
          <cell r="AF71" t="str">
            <v>(04/27/2026 ticket):-INC-20260427-00013035…2026-04-27 18:56:06…	Bad grid voltage, Gen failed to start. // Grid switched off and Manual start of Gen.…IHS…Others…Probleme energie, chute de tension, U:46V</v>
          </cell>
        </row>
        <row r="72">
          <cell r="AC72" t="e">
            <v>#VALUE!</v>
          </cell>
          <cell r="AF72" t="str">
            <v>(04/27/2026 ticket):-INC-20260427-00015731…Others Transmission equipement fault</v>
          </cell>
        </row>
        <row r="73">
          <cell r="AC73" t="str">
            <v>OST_219</v>
          </cell>
          <cell r="AF73" t="str">
            <v>(04/27/2026 ticket):-INC-20260427-00011115…No power issue, U=54.9V site on Grid // TX FME Willy 691145053 of Huawei is informed.…GE Fault</v>
          </cell>
        </row>
        <row r="74">
          <cell r="AC74" t="str">
            <v>LIT_746</v>
          </cell>
          <cell r="AF74" t="str">
            <v>(04/27/2026 ticket):-INC-20260427-00015726…Others Transmission equipement fault</v>
          </cell>
        </row>
        <row r="75">
          <cell r="AC75" t="str">
            <v>LIT_753</v>
          </cell>
          <cell r="AF75" t="str">
            <v>(04/27/2026 ticket):-INC-20260427-00015651…2026-04-27 23:44:23…27.04.26: Power alarms; MTN is activated to check, escalated to L2</v>
          </cell>
        </row>
        <row r="76">
          <cell r="AC76" t="str">
            <v>CTR_468</v>
          </cell>
          <cell r="AF76" t="str">
            <v>(04/27/2026 ticket):-INC-20260427-00011232…IMPACTED BY OLEMBE CTR_080…GE Fault</v>
          </cell>
        </row>
        <row r="77">
          <cell r="AC77" t="str">
            <v>CTR_300</v>
          </cell>
          <cell r="AF77" t="str">
            <v>(04/27/2026 ticket):-INC-20260427-00015619…Others Transmission equipement fault</v>
          </cell>
        </row>
        <row r="78">
          <cell r="AC78" t="e">
            <v>#VALUE!</v>
          </cell>
          <cell r="AF78" t="str">
            <v>(04/27/2026 ticket):-INC-20260427-00015602…Others Transmission equipement fault</v>
          </cell>
        </row>
        <row r="79">
          <cell r="AC79" t="e">
            <v>#VALUE!</v>
          </cell>
          <cell r="AF79" t="str">
            <v>(04/27/2026 ticket):-INC-20260427-00004806…2026-04-27 17:06:39…Nous constatons l'indisponibilité de KUMBA-BONAKAMA dû à un probable souci d'énergie.
Merci de vérifier l'énergie à KUMBA-BONAKAMA.
Si énergie ok, dépêcher un FME pour investigation.</v>
          </cell>
        </row>
        <row r="80">
          <cell r="AC80" t="str">
            <v>LIT_229</v>
          </cell>
          <cell r="AF80" t="str">
            <v xml:space="preserve">(04/27/2026 ticket):-INC-20260427-00015436…2026-04-27 21:54:46…FME is trying to get a level0…power issue observed at Cellucam new Camusat support team is managing it we are following up </v>
          </cell>
        </row>
        <row r="81">
          <cell r="AC81" t="str">
            <v>LIT_322</v>
          </cell>
          <cell r="AF81" t="str">
            <v xml:space="preserve">(04/27/2026 ticket):-INC-20260427-00015438…2026-04-27 21:54:46…FME is trying to get a level0…power issue observed at Cellucam new Camusat support team is managing it we are following up </v>
          </cell>
        </row>
        <row r="82">
          <cell r="AC82" t="e">
            <v>#VALUE!</v>
          </cell>
          <cell r="AF82" t="str">
            <v>(04/27/2026 ticket):-INC-20260427-00015439…2026-04-27 21:48:38…FME is managing with level0</v>
          </cell>
        </row>
        <row r="83">
          <cell r="AC83" t="str">
            <v>CTR_599</v>
          </cell>
          <cell r="AF83" t="str">
            <v>(04/27/2026 ticket):-INC-20260427-00015427…AOF en défaut …Others Transmission equipement fault</v>
          </cell>
        </row>
        <row r="84">
          <cell r="AC84" t="str">
            <v>LIT_209</v>
          </cell>
          <cell r="AF84" t="str">
            <v>(04/27/2026 ticket):-INC-20260427-00015432…2026-04-27 21:54:46…FME is trying to get a level0</v>
          </cell>
        </row>
        <row r="85">
          <cell r="AC85" t="e">
            <v>#VALUE!</v>
          </cell>
          <cell r="AF85" t="str">
            <v>(04/27/2026 ticket):-INC-20260427-00015470</v>
          </cell>
        </row>
        <row r="86">
          <cell r="AC86" t="e">
            <v>#VALUE!</v>
          </cell>
          <cell r="AF86" t="str">
            <v>(04/27/2026 ticket):-INC-20260427-00015434…2026-04-27 22:01:59…Grid only site , grid outage , awaiting grid return</v>
          </cell>
        </row>
        <row r="87">
          <cell r="AC87" t="str">
            <v>EXN_085</v>
          </cell>
          <cell r="AF87" t="str">
            <v>(04/27/2026 ticket):-INC-20260427-00010855…	rectifier hanging// rectifier reset…Auto TT closure RCA…GE Fault</v>
          </cell>
        </row>
        <row r="88">
          <cell r="AC88" t="e">
            <v>#VALUE!</v>
          </cell>
          <cell r="AF88" t="str">
            <v>(04/27/2026 ticket):-INC-20260427-00017121</v>
          </cell>
        </row>
        <row r="89">
          <cell r="AC89" t="e">
            <v>#VALUE!</v>
          </cell>
          <cell r="AF89" t="str">
            <v>(04/27/2026 ticket):-INC-20260427-00004562…2026-04-27 09:45:14…Impacted by SUO_089_ASHUM//No Power Issue on Site, U = 52.6V Site is on GEN. TX FME Stanley 657494112 of HUAWEI is informed..</v>
          </cell>
        </row>
        <row r="90">
          <cell r="AC90" t="e">
            <v>#VALUE!</v>
          </cell>
          <cell r="AF90" t="str">
            <v>(04/27/2026 ticket):-INC-20260427-00004563…2026-04-27 16:53:47…BO Tx analysis ongoing</v>
          </cell>
        </row>
        <row r="91">
          <cell r="AC91" t="str">
            <v>ADM_157</v>
          </cell>
          <cell r="AF91" t="str">
            <v>(04/27/2026 ticket):-INC-20260427-00011465…	Bad grid voltage, RCP malfunction // Started Gen manually…GE Fault</v>
          </cell>
        </row>
        <row r="92">
          <cell r="AC92" t="str">
            <v>CTR_169</v>
          </cell>
          <cell r="AF92" t="str">
            <v>(04/27/2026 ticket):-INC-20260427-00018386…Others Transmission equipement fault</v>
          </cell>
        </row>
        <row r="93">
          <cell r="AC93" t="e">
            <v>#VALUE!</v>
          </cell>
          <cell r="AF93" t="str">
            <v>(04/27/2026 ticket):-INC-20260427-00015069…Others Transmission equipement fault</v>
          </cell>
        </row>
        <row r="94">
          <cell r="AC94" t="str">
            <v>EST_021</v>
          </cell>
          <cell r="AF94" t="str">
            <v>(04/27/2026 ticket):-INC-20260427-00014393…Others Transmission equipement fault</v>
          </cell>
        </row>
        <row r="95">
          <cell r="AC95" t="str">
            <v>OST_116</v>
          </cell>
          <cell r="AF95" t="str">
            <v>(04/27/2026 ticket):-INC-20260427-00015003…Others Transmission equipement fault</v>
          </cell>
        </row>
        <row r="96">
          <cell r="AC96" t="str">
            <v>ADM_068</v>
          </cell>
          <cell r="AF96" t="str">
            <v>(04/27/2026 ticket):-INC-20260427-00014982…Others Transmission equipement fault</v>
          </cell>
        </row>
        <row r="97">
          <cell r="AC97" t="str">
            <v>EXN_108</v>
          </cell>
          <cell r="AF97" t="str">
            <v>(04/27/2026 ticket):-INC-20260427-00014943</v>
          </cell>
        </row>
        <row r="98">
          <cell r="AC98" t="str">
            <v>SUO_150</v>
          </cell>
          <cell r="AF98" t="str">
            <v>(04/27/2026 ticket):-INC-20260427-00014886…Others Transmission equipement fault</v>
          </cell>
        </row>
        <row r="99">
          <cell r="AC99" t="e">
            <v>#VALUE!</v>
          </cell>
          <cell r="AF99" t="str">
            <v>(04/27/2026 ticket):-INC-20260427-00014889…Others Transmission equipement fault</v>
          </cell>
        </row>
        <row r="100">
          <cell r="AC100" t="str">
            <v>SUO_131</v>
          </cell>
          <cell r="AF100" t="str">
            <v>(04/27/2026 ticket):-INC-20260427-00014897</v>
          </cell>
        </row>
        <row r="101">
          <cell r="AC101" t="str">
            <v>EXN_274</v>
          </cell>
          <cell r="AF101" t="str">
            <v>(04/27/2026 ticket):-INC-20260427-00014905…Others Transmission equipement fault</v>
          </cell>
        </row>
        <row r="102">
          <cell r="AC102" t="str">
            <v>OST_082</v>
          </cell>
          <cell r="AF102" t="str">
            <v>(04/27/2026 ticket):-INC-20260427-00008540…No Power Issue on Site, U = 50.3V and Site is on GEN. TX FME Yaya 694806622 / Huawei is informed.…Auto TT closure RCA…GE Fault</v>
          </cell>
        </row>
        <row r="103">
          <cell r="AC103" t="e">
            <v>#VALUE!</v>
          </cell>
          <cell r="AF103" t="str">
            <v>(04/27/2026 ticket):-INC-20260427-00018324</v>
          </cell>
        </row>
        <row r="104">
          <cell r="AC104" t="str">
            <v>ADM_079</v>
          </cell>
          <cell r="AF104" t="str">
            <v>(04/27/2026 ticket):-INC-20260427-00018006…Others Transmission equipement fault</v>
          </cell>
        </row>
        <row r="105">
          <cell r="AC105" t="str">
            <v>NRD_085</v>
          </cell>
          <cell r="AF105" t="str">
            <v>(04/27/2026 ticket):-INC-20260427-00008339…No power Issue on site u:52.5v site on Grid , FME TX jean paul 697888041/Huawei is informed…Auto TT closure RCA…GE Fault</v>
          </cell>
        </row>
        <row r="106">
          <cell r="AC106" t="str">
            <v>ADM_112</v>
          </cell>
          <cell r="AF106" t="str">
            <v>(04/27/2026 ticket):-INC-20260427-00014664</v>
          </cell>
        </row>
        <row r="107">
          <cell r="AC107" t="str">
            <v>OST_251</v>
          </cell>
          <cell r="AF107" t="str">
            <v>(04/27/2026 ticket):-INC-20260427-00014667…Others Transmission equipement fault</v>
          </cell>
        </row>
        <row r="108">
          <cell r="AC108" t="e">
            <v>#VALUE!</v>
          </cell>
          <cell r="AF108" t="str">
            <v>(04/27/2026 ticket):-INC-20260427-00014669…Others Transmission equipement fault</v>
          </cell>
        </row>
        <row r="109">
          <cell r="AC109" t="str">
            <v>EXN_085</v>
          </cell>
          <cell r="AF109" t="str">
            <v>(04/27/2026 ticket):-INC-20260427-00008736…	rectifier hanging// rectifier reset…Auto TT closure RCA…GE Fault</v>
          </cell>
        </row>
        <row r="110">
          <cell r="AC110" t="e">
            <v>#VALUE!</v>
          </cell>
          <cell r="AF110" t="str">
            <v>(04/27/2026 ticket):-INC-20260427-00016923…2026-04-27 22:57:30…FME is managing with level0…Others Transmission equipement fault</v>
          </cell>
        </row>
        <row r="111">
          <cell r="AC111" t="e">
            <v>#VALUE!</v>
          </cell>
          <cell r="AF111" t="str">
            <v>(04/27/2026 ticket):-INC-20260427-00014525</v>
          </cell>
        </row>
        <row r="112">
          <cell r="AC112" t="str">
            <v>CTR_832</v>
          </cell>
          <cell r="AF112" t="str">
            <v>(04/27/2026 ticket):-INC-20260427-00014529</v>
          </cell>
        </row>
        <row r="113">
          <cell r="AC113" t="str">
            <v>SUD_066</v>
          </cell>
          <cell r="AF113" t="str">
            <v>(04/27/2026 ticket):-INC-20260427-00014485…Others Transmission equipement fault</v>
          </cell>
        </row>
        <row r="114">
          <cell r="AC114" t="e">
            <v>#VALUE!</v>
          </cell>
          <cell r="AF114" t="str">
            <v>(04/27/2026 ticket):-INC-20260427-00016628…2026-04-27 23:33:42…IHS: FME Moses is managing with level 0</v>
          </cell>
        </row>
        <row r="115">
          <cell r="AC115" t="e">
            <v>#VALUE!</v>
          </cell>
          <cell r="AF115" t="str">
            <v>(04/27/2026 ticket):-INC-20260427-00014475…Others Transmission equipement fault</v>
          </cell>
        </row>
        <row r="116">
          <cell r="AC116" t="str">
            <v>CTR_776</v>
          </cell>
          <cell r="AF116" t="str">
            <v>(04/27/2026 ticket):-INC-20260427-00014431…2026-04-27 20:05:08…Grid outage and Grid only site / Grid return awaited</v>
          </cell>
        </row>
        <row r="117">
          <cell r="AC117" t="e">
            <v>#VALUE!</v>
          </cell>
          <cell r="AF117" t="str">
            <v>(04/27/2026 ticket):-INC-20260427-00014438…2026-04-27 19:43:46…Power Issue on the site. Solar-Only site awaiting solar return while FME is also activated for investigation…Others</v>
          </cell>
        </row>
        <row r="118">
          <cell r="AC118" t="e">
            <v>#VALUE!</v>
          </cell>
          <cell r="AF118" t="str">
            <v>(04/27/2026 ticket):-INC-20260427-00014369…2026-04-27 19:40:40…Bo Trans analyse en cours…Others</v>
          </cell>
        </row>
        <row r="119">
          <cell r="AC119" t="e">
            <v>#VALUE!</v>
          </cell>
          <cell r="AF119" t="str">
            <v>(04/27/2026 ticket):-INC-20260427-00017286…Others Transmission equipement fault</v>
          </cell>
        </row>
        <row r="120">
          <cell r="AC120" t="e">
            <v>#VALUE!</v>
          </cell>
          <cell r="AF120" t="str">
            <v>(04/27/2026 ticket):-INC-20260427-00014236…Others Transmission equipement fault</v>
          </cell>
        </row>
        <row r="121">
          <cell r="AC121" t="str">
            <v>SUO_131</v>
          </cell>
          <cell r="AF121" t="str">
            <v>(04/27/2026 ticket):-INC-20260427-00014238</v>
          </cell>
        </row>
        <row r="122">
          <cell r="AC122" t="str">
            <v>LIT_528</v>
          </cell>
          <cell r="AF122" t="str">
            <v>(04/27/2026 ticket):-INC-20260427-00010657…2026-04-27 23:11:32…Site et traffic OK. BV recouper avec le BoRAN.</v>
          </cell>
        </row>
        <row r="123">
          <cell r="AC123" t="e">
            <v>#VALUE!</v>
          </cell>
          <cell r="AF123" t="str">
            <v>(04/27/2026 ticket):-INC-20260427-00014114…2026-04-27 20:32:11…Bo Trans analyse en cours…Others Transmission equipement fault</v>
          </cell>
        </row>
        <row r="124">
          <cell r="AC124" t="e">
            <v>#VALUE!</v>
          </cell>
          <cell r="AF124" t="str">
            <v>(04/27/2026 ticket):-INC-20260427-00017285</v>
          </cell>
        </row>
        <row r="125">
          <cell r="AC125" t="str">
            <v>NRO_046</v>
          </cell>
          <cell r="AF125" t="str">
            <v>(04/27/2026 ticket):-INC-20260427-00005486…transmission link problem on site. intervention planned …Others Transmission equipement fault</v>
          </cell>
        </row>
        <row r="126">
          <cell r="AC126" t="str">
            <v>EXN_274</v>
          </cell>
          <cell r="AF126" t="str">
            <v>(04/27/2026 ticket):-INC-20260427-00014066…Others Transmission equipement fault</v>
          </cell>
        </row>
        <row r="127">
          <cell r="AC127" t="e">
            <v>#VALUE!</v>
          </cell>
          <cell r="AF127" t="str">
            <v>(04/27/2026 ticket):-INC-20260427-00014024</v>
          </cell>
        </row>
        <row r="128">
          <cell r="AC128" t="e">
            <v>#VALUE!</v>
          </cell>
          <cell r="AF128" t="str">
            <v>(04/27/2026 ticket):-INC-20260427-00014026</v>
          </cell>
        </row>
        <row r="129">
          <cell r="AC129" t="e">
            <v>#VALUE!</v>
          </cell>
          <cell r="AF129" t="str">
            <v>(04/27/2026 ticket):-INC-20260427-00011632…2026-04-27 22:59:01…ODU 7-8 G faulty et commande passée à OCM</v>
          </cell>
        </row>
        <row r="130">
          <cell r="AC130" t="str">
            <v>CTR_799</v>
          </cell>
          <cell r="AF130" t="str">
            <v xml:space="preserve">(04/27/2026 ticket):-INC-20260427-00012882…2026-04-27 22:57:58…Besoin d'un FME sur CTR_213_Z_Okolo pour investigations conjointes avec le BO TX; CM-20260427-00004269; FME Totat activé pour investigations, update ASAP…Reset physique sur le MPR. impossible de contacter le BO pour confirmer le statut. Tout le réseau semble perturbé …PLANTAGE…Reset physique sur le MPR. impossible de contacter le BO pour confirmer le statut. Tout le réseau semble perturbé </v>
          </cell>
        </row>
        <row r="131">
          <cell r="AC131" t="e">
            <v>#VALUE!</v>
          </cell>
          <cell r="AF131" t="str">
            <v>(04/27/2026 ticket):-INC-20260427-00013976…2026-04-27 20:08:32…unknow / Our FME is on the way to site ETA=22H15</v>
          </cell>
        </row>
        <row r="132">
          <cell r="AC132" t="e">
            <v>#VALUE!</v>
          </cell>
          <cell r="AF132" t="str">
            <v>(04/27/2026 ticket):-INC-20260427-00008178</v>
          </cell>
        </row>
        <row r="133">
          <cell r="AC133" t="e">
            <v>#VALUE!</v>
          </cell>
          <cell r="AF133" t="str">
            <v>(04/27/2026 ticket):-INC-20260427-00016802…2026-04-27 22:48:28…insecurity, FME will manage in the morning</v>
          </cell>
        </row>
        <row r="134">
          <cell r="AC134" t="str">
            <v>ADM_024</v>
          </cell>
          <cell r="AF134" t="str">
            <v>(04/27/2026 ticket):-INC-20260427-00016478…Others Transmission equipement fault</v>
          </cell>
        </row>
        <row r="135">
          <cell r="AC135" t="str">
            <v>LIT_790</v>
          </cell>
          <cell r="AF135" t="str">
            <v>(04/27/2026 ticket):-INC-20260427-00013633…Power issue 
Technicien power suit le point …Others Transmission equipement fault</v>
          </cell>
        </row>
        <row r="136">
          <cell r="AC136" t="str">
            <v>CTR_409</v>
          </cell>
          <cell r="AF136" t="str">
            <v>(04/27/2026 ticket):-INC-20260427-00013883…2026-04-27 20:31:13…Grid outage // awaiting grid returned</v>
          </cell>
        </row>
        <row r="137">
          <cell r="AC137" t="e">
            <v>#VALUE!</v>
          </cell>
          <cell r="AF137" t="str">
            <v>(04/27/2026 ticket):-INC-20260427-00016791…Others Transmission equipement fault</v>
          </cell>
        </row>
        <row r="138">
          <cell r="AC138" t="str">
            <v>LIT_141</v>
          </cell>
          <cell r="AF138" t="str">
            <v>(04/27/2026 ticket):-INC-20260427-00012495…2026-04-27 20:51:41…Analysis ongoing…site up…Others Transmission equipement fault</v>
          </cell>
        </row>
        <row r="139">
          <cell r="AC139" t="str">
            <v>SUO_131</v>
          </cell>
          <cell r="AF139" t="str">
            <v>(04/27/2026 ticket):-INC-20260427-00013736</v>
          </cell>
        </row>
        <row r="140">
          <cell r="AC140" t="e">
            <v>#VALUE!</v>
          </cell>
          <cell r="AF140" t="str">
            <v>(04/27/2026 ticket):-INC-20260427-00013716…2026-04-27 20:03:45…Grid outage and GEN can't start due to noise pollution / Grid return awaited</v>
          </cell>
        </row>
        <row r="141">
          <cell r="AC141" t="e">
            <v>#VALUE!</v>
          </cell>
          <cell r="AF141" t="str">
            <v>(04/27/2026 ticket):-INC-20260427-00016851</v>
          </cell>
        </row>
        <row r="142">
          <cell r="AC142" t="str">
            <v>EXN_049</v>
          </cell>
          <cell r="AF142" t="str">
            <v>(04/27/2026 ticket):-INC-20260427-00007772…2026-04-27 22:31:42…FME Mamoudou is on site, Escalation done until Alphonse T</v>
          </cell>
        </row>
        <row r="143">
          <cell r="AC143" t="e">
            <v>#VALUE!</v>
          </cell>
          <cell r="AF143" t="str">
            <v>(04/27/2026 ticket):-INC-20260427-00015655</v>
          </cell>
        </row>
        <row r="144">
          <cell r="AC144" t="str">
            <v>EXN_049</v>
          </cell>
          <cell r="AF144" t="str">
            <v>(04/27/2026 ticket):-INC-20260427-00011093</v>
          </cell>
        </row>
        <row r="145">
          <cell r="AC145" t="str">
            <v>LIT_477</v>
          </cell>
          <cell r="AF145" t="str">
            <v>(04/27/2026 ticket):-INC-20260427-00013625</v>
          </cell>
        </row>
        <row r="146">
          <cell r="AC146" t="e">
            <v>#VALUE!</v>
          </cell>
          <cell r="AF146" t="str">
            <v>(04/27/2026 ticket):-INC-20260427-00013557…2026-04-27 18:52:41…Grid outage ,battery backup discharged and No gen on site / Grid return awaited</v>
          </cell>
        </row>
        <row r="147">
          <cell r="AC147" t="e">
            <v>#VALUE!</v>
          </cell>
          <cell r="AF147" t="str">
            <v>(04/27/2026 ticket):-INC-20260427-00015326…2026-04-27 20:47:56…investigation ongoing / Our FME is trying to reach the level 0</v>
          </cell>
        </row>
        <row r="148">
          <cell r="AC148" t="e">
            <v>#VALUE!</v>
          </cell>
          <cell r="AF148" t="str">
            <v>(04/27/2026 ticket):-INC-20260427-00014550…Others Transmission equipement fault</v>
          </cell>
        </row>
        <row r="149">
          <cell r="AC149" t="e">
            <v>#VALUE!</v>
          </cell>
          <cell r="AF149" t="str">
            <v>(04/27/2026 ticket):-INC-20260427-00013497…Others Transmission equipement fault</v>
          </cell>
        </row>
        <row r="150">
          <cell r="AC150" t="e">
            <v>#VALUE!</v>
          </cell>
          <cell r="AF150" t="str">
            <v>(04/27/2026 ticket):-INC-20260427-00016314…2026-04-27 22:15:43…investigations ongoing / FME is managing</v>
          </cell>
        </row>
        <row r="151">
          <cell r="AC151" t="e">
            <v>#VALUE!</v>
          </cell>
          <cell r="AF151" t="str">
            <v>(04/27/2026 ticket):-INC-20260427-00015886</v>
          </cell>
        </row>
        <row r="152">
          <cell r="AC152" t="str">
            <v>CTR_599</v>
          </cell>
          <cell r="AF152" t="str">
            <v xml:space="preserve">(04/27/2026 ticket):-INC-20260427-00013123…Reset effectué …PLANTAGE…Reset effectué </v>
          </cell>
        </row>
        <row r="153">
          <cell r="AC153" t="str">
            <v>NRO_050</v>
          </cell>
          <cell r="AF153" t="str">
            <v>(04/27/2026 ticket):-INC-20260427-00012786…Site unstable due to power issues …Others Transmission equipement fault</v>
          </cell>
        </row>
        <row r="154">
          <cell r="AC154" t="e">
            <v>#VALUE!</v>
          </cell>
          <cell r="AF154" t="str">
            <v>(04/27/2026 ticket):-INC-20260427-00016653</v>
          </cell>
        </row>
        <row r="155">
          <cell r="AC155" t="str">
            <v>NRD_070</v>
          </cell>
          <cell r="AF155" t="str">
            <v>(04/27/2026 ticket):-INC-20260427-00013270…Others Transmission equipement fault</v>
          </cell>
        </row>
        <row r="156">
          <cell r="AC156" t="str">
            <v>CTR_859</v>
          </cell>
          <cell r="AF156" t="str">
            <v>(04/27/2026 ticket):-INC-20260427-00013242…2026-04-27 19:36:48…Batteries backup discharged and GEN failed to sart due to GEN battery discharged / Our FME start the GEN with another battery…RCA Camusat attendu…Others…Probleme energie</v>
          </cell>
        </row>
        <row r="157">
          <cell r="AC157" t="str">
            <v>EXN_142</v>
          </cell>
          <cell r="AF157" t="str">
            <v>(04/27/2026 ticket):-INC-20260427-00016247</v>
          </cell>
        </row>
        <row r="158">
          <cell r="AC158" t="str">
            <v>EXN_100</v>
          </cell>
          <cell r="AF158" t="str">
            <v>(04/27/2026 ticket):-INC-20260427-00013206…Others Transmission equipement fault</v>
          </cell>
        </row>
        <row r="159">
          <cell r="AC159" t="str">
            <v>LIT_381</v>
          </cell>
          <cell r="AF159" t="str">
            <v>(04/27/2026 ticket):-INC-20260427-00013183</v>
          </cell>
        </row>
        <row r="160">
          <cell r="AC160" t="str">
            <v>EXN_095</v>
          </cell>
          <cell r="AF160" t="str">
            <v>(04/27/2026 ticket):-INC-20260427-00013172…Others Transmission equipement fault</v>
          </cell>
        </row>
        <row r="161">
          <cell r="AC161" t="str">
            <v>NRD_070</v>
          </cell>
          <cell r="AF161" t="str">
            <v>(04/27/2026 ticket):-INC-20260427-00013152…Others Transmission equipement fault</v>
          </cell>
        </row>
        <row r="162">
          <cell r="AC162" t="str">
            <v>EXN_100</v>
          </cell>
          <cell r="AF162" t="str">
            <v>(04/27/2026 ticket):-INC-20260427-00013124…Others Transmission equipement fault</v>
          </cell>
        </row>
        <row r="163">
          <cell r="AC163" t="str">
            <v>LIT_581</v>
          </cell>
          <cell r="AF163" t="str">
            <v>(04/27/2026 ticket):-INC-20260427-00013129…Others Transmission equipement fault</v>
          </cell>
        </row>
        <row r="164">
          <cell r="AC164" t="e">
            <v>#VALUE!</v>
          </cell>
          <cell r="AF164" t="str">
            <v>(04/27/2026 ticket):-INC-20260427-00006778</v>
          </cell>
        </row>
        <row r="165">
          <cell r="AC165" t="e">
            <v>#VALUE!</v>
          </cell>
          <cell r="AF165" t="str">
            <v>(04/27/2026 ticket):-INC-20260427-00013000…2026-04-27 19:36:48…Batteries backup discharged and GEN failed to sart due to GEN battery discharged / Our FME start the GEN with another battery…RCA Camusat attendu…Others…Probleme energie</v>
          </cell>
        </row>
        <row r="166">
          <cell r="AC166" t="e">
            <v>#VALUE!</v>
          </cell>
          <cell r="AF166" t="str">
            <v>(04/27/2026 ticket):-INC-20260427-00013004…2026-04-27 19:36:48…Batteries backup discharged and GEN failed to sart due to GEN battery discharged / Our FME start the GEN with another battery…RCA Camusat attendu…Others…Probleme energie</v>
          </cell>
        </row>
        <row r="167">
          <cell r="AC167" t="e">
            <v>#VALUE!</v>
          </cell>
          <cell r="AF167" t="str">
            <v>(04/27/2026 ticket):-INC-20260427-00013005…2026-04-27 19:36:48…Batteries backup discharged and GEN failed to sart due to GEN battery discharged / Our FME start the GEN with another battery…RCA Camusat attendu…Others…Probleme energie</v>
          </cell>
        </row>
        <row r="168">
          <cell r="AC168" t="e">
            <v>#VALUE!</v>
          </cell>
          <cell r="AF168" t="str">
            <v>(04/27/2026 ticket):-INC-20260427-00013006…2026-04-27 19:36:48…Batteries backup discharged and GEN failed to sart due to GEN battery discharged / Our FME start the GEN with another battery…RCA Camusat attendu…Others…Probleme energie</v>
          </cell>
        </row>
        <row r="169">
          <cell r="AC169" t="e">
            <v>#VALUE!</v>
          </cell>
          <cell r="AF169" t="str">
            <v>(04/27/2026 ticket):-INC-20260427-00013007…2026-04-27 19:36:48…Batteries backup discharged and GEN failed to sart due to GEN battery discharged / Our FME start the GEN with another battery…RCA Camusat attendu…Others…Probleme energie</v>
          </cell>
        </row>
        <row r="170">
          <cell r="AC170" t="e">
            <v>#VALUE!</v>
          </cell>
          <cell r="AF170" t="str">
            <v>(04/27/2026 ticket):-INC-20260427-00013008…2026-04-27 19:36:48…Batteries backup discharged and GEN failed to sart due to GEN battery discharged / Our FME start the GEN with another battery…RCA Camusat attendu…Others…Probleme energie</v>
          </cell>
        </row>
        <row r="171">
          <cell r="AC171" t="e">
            <v>#VALUE!</v>
          </cell>
          <cell r="AF171" t="str">
            <v>(04/27/2026 ticket):-INC-20260427-00013009…2026-04-27 19:36:48…Batteries backup discharged and GEN failed to sart due to GEN battery discharged / Our FME start the GEN with another battery…RCA Camusat attendu…Others…Probleme energie</v>
          </cell>
        </row>
        <row r="172">
          <cell r="AC172" t="e">
            <v>#VALUE!</v>
          </cell>
          <cell r="AF172" t="str">
            <v>(04/27/2026 ticket):-INC-20260427-00014544…Others Transmission equipement fault</v>
          </cell>
        </row>
        <row r="173">
          <cell r="AC173" t="e">
            <v>#VALUE!</v>
          </cell>
          <cell r="AF173" t="str">
            <v>(04/27/2026 ticket):-INC-20260427-00012904</v>
          </cell>
        </row>
        <row r="174">
          <cell r="AC174" t="e">
            <v>#VALUE!</v>
          </cell>
          <cell r="AF174" t="str">
            <v>(04/27/2026 ticket):-INC-20260427-00012800…Others Transmission equipement fault</v>
          </cell>
        </row>
        <row r="175">
          <cell r="AC175" t="e">
            <v>#VALUE!</v>
          </cell>
          <cell r="AF175" t="str">
            <v>(04/27/2026 ticket):-INC-20260427-00014549</v>
          </cell>
        </row>
        <row r="176">
          <cell r="AC176" t="str">
            <v>LIT_428</v>
          </cell>
          <cell r="AF176" t="str">
            <v>(04/27/2026 ticket):-INC-20260427-00012662…Others Transmission equipement fault</v>
          </cell>
        </row>
        <row r="177">
          <cell r="AC177" t="e">
            <v>#VALUE!</v>
          </cell>
          <cell r="AF177" t="str">
            <v>(04/27/2026 ticket):-INC-20260427-00012672…Others Transmission equipement fault</v>
          </cell>
        </row>
        <row r="178">
          <cell r="AC178" t="str">
            <v>CTR_163</v>
          </cell>
          <cell r="AF178" t="str">
            <v>(04/27/2026 ticket):-INC-20260427-00012651…Others Transmission equipement fault</v>
          </cell>
        </row>
        <row r="179">
          <cell r="AC179" t="e">
            <v>#VALUE!</v>
          </cell>
          <cell r="AF179" t="str">
            <v>(04/27/2026 ticket):-INC-20260427-00012622</v>
          </cell>
        </row>
        <row r="180">
          <cell r="AC180" t="e">
            <v>#VALUE!</v>
          </cell>
          <cell r="AF180" t="str">
            <v>(04/27/2026 ticket):-INC-20260427-00012611…Others Transmission equipement fault</v>
          </cell>
        </row>
        <row r="181">
          <cell r="AC181" t="str">
            <v>ADM_062</v>
          </cell>
          <cell r="AF181" t="str">
            <v>(04/27/2026 ticket):-INC-20260427-00012498…Others Transmission equipement fault</v>
          </cell>
        </row>
        <row r="182">
          <cell r="AC182" t="str">
            <v>ADM_062</v>
          </cell>
          <cell r="AF182" t="str">
            <v>(04/27/2026 ticket):-INC-20260427-00012483…Others Transmission equipement fault</v>
          </cell>
        </row>
        <row r="183">
          <cell r="AC183" t="e">
            <v>#VALUE!</v>
          </cell>
          <cell r="AF183" t="str">
            <v>(04/27/2026 ticket):-INC-20260427-00014133…2026-04-27 21:17:19…Site probablement en arrêt par le BIR, investigations en cours</v>
          </cell>
        </row>
        <row r="184">
          <cell r="AC184" t="str">
            <v>EXN_017</v>
          </cell>
          <cell r="AF184" t="str">
            <v>(04/27/2026 ticket):-INC-20260427-00015601…Others Transmission equipement fault</v>
          </cell>
        </row>
        <row r="185">
          <cell r="AC185" t="str">
            <v>CTR_599</v>
          </cell>
          <cell r="AF185" t="str">
            <v>(04/27/2026 ticket):-INC-20260427-00012053…AOF coupée entre Okolo et EMANA Pont …Others Transmission equipement fault</v>
          </cell>
        </row>
        <row r="186">
          <cell r="AC186" t="str">
            <v>CTR_799</v>
          </cell>
          <cell r="AF186" t="str">
            <v>(04/27/2026 ticket):-INC-20260427-00012032…AOF vers Okolo coupé. Routage du trafic en cours par le BO…Others Transmission equipement fault</v>
          </cell>
        </row>
        <row r="187">
          <cell r="AC187" t="e">
            <v>#VALUE!</v>
          </cell>
          <cell r="AF187" t="str">
            <v>(04/27/2026 ticket):-INC-20260427-00012340…Others Transmission equipement fault</v>
          </cell>
        </row>
        <row r="188">
          <cell r="AC188" t="e">
            <v>#VALUE!</v>
          </cell>
          <cell r="AF188" t="str">
            <v>(04/27/2026 ticket):-INC-20260427-00012274</v>
          </cell>
        </row>
        <row r="189">
          <cell r="AC189" t="e">
            <v>#VALUE!</v>
          </cell>
          <cell r="AF189" t="str">
            <v>(04/27/2026 ticket):-INC-20260427-00012185</v>
          </cell>
        </row>
        <row r="190">
          <cell r="AC190" t="e">
            <v>#VALUE!</v>
          </cell>
          <cell r="AF190" t="str">
            <v>(04/27/2026 ticket):-INC-20260427-00012147</v>
          </cell>
        </row>
        <row r="191">
          <cell r="AC191" t="str">
            <v>NRO_050</v>
          </cell>
          <cell r="AF191" t="str">
            <v>(04/27/2026 ticket):-INC-20260427-00012093…Others Transmission equipement fault</v>
          </cell>
        </row>
        <row r="192">
          <cell r="AC192" t="str">
            <v>LIT_050</v>
          </cell>
          <cell r="AF192" t="str">
            <v>(04/27/2026 ticket):-INC-20260427-00002349…2026-04-27 05:45:55…Grid outage // awaiting grid returned</v>
          </cell>
        </row>
        <row r="193">
          <cell r="AC193" t="str">
            <v>SUO_131</v>
          </cell>
          <cell r="AF193" t="str">
            <v>(04/27/2026 ticket):-INC-20260427-00012016</v>
          </cell>
        </row>
        <row r="194">
          <cell r="AC194" t="str">
            <v>SUO_131</v>
          </cell>
          <cell r="AF194" t="str">
            <v>(04/27/2026 ticket):-INC-20260427-00011943</v>
          </cell>
        </row>
        <row r="195">
          <cell r="AC195" t="str">
            <v>CTR_935</v>
          </cell>
          <cell r="AF195" t="str">
            <v>(04/27/2026 ticket):-INC-20260427-00010262…impacté par entré cité verte qui à un problème de power.…Others Transmission equipement fault</v>
          </cell>
        </row>
        <row r="196">
          <cell r="AC196" t="str">
            <v>CTR_519</v>
          </cell>
          <cell r="AF196" t="str">
            <v>(04/27/2026 ticket):-INC-20260427-00010264…2026-04-27 20:22:29…Bo Trans analyse en cours…power issue (grid outage)…Others Transmission equipement fault</v>
          </cell>
        </row>
        <row r="197">
          <cell r="AC197" t="str">
            <v>NRD_024</v>
          </cell>
          <cell r="AF197" t="str">
            <v>(04/27/2026 ticket):-INC-20260427-00011835…Others Transmission equipement fault</v>
          </cell>
        </row>
        <row r="198">
          <cell r="AC198" t="e">
            <v>#VALUE!</v>
          </cell>
          <cell r="AF198" t="str">
            <v>(04/27/2026 ticket):-INC-20260427-00015347</v>
          </cell>
        </row>
        <row r="199">
          <cell r="AC199" t="str">
            <v>LIT_539</v>
          </cell>
          <cell r="AF199" t="str">
            <v>(04/27/2026 ticket):-INC-20260427-00007626…2026-04-27 19:54:29…Grid outage and Grid only site / Grid return awaited</v>
          </cell>
        </row>
        <row r="200">
          <cell r="AC200" t="str">
            <v>LIT_616</v>
          </cell>
          <cell r="AF200" t="str">
            <v>(04/27/2026 ticket):-INC-20260427-00009868…2026-04-27 15:35:03… Grid outage and grid only site / Grid return awaited</v>
          </cell>
        </row>
        <row r="201">
          <cell r="AC201" t="str">
            <v>LIT_648</v>
          </cell>
          <cell r="AF201" t="str">
            <v>(04/27/2026 ticket):-INC-20260427-00010419…2026-04-27 19:56:59…Grid outage and Grid only site / Grid return awaited</v>
          </cell>
        </row>
        <row r="202">
          <cell r="AC202" t="str">
            <v>NRD_024</v>
          </cell>
          <cell r="AF202" t="str">
            <v>(04/27/2026 ticket):-INC-20260427-00011757…Others Transmission equipement fault</v>
          </cell>
        </row>
        <row r="203">
          <cell r="AC203" t="str">
            <v>LIT_127</v>
          </cell>
          <cell r="AF203" t="str">
            <v>(04/27/2026 ticket):-INC-20260427-00011753</v>
          </cell>
        </row>
        <row r="204">
          <cell r="AC204" t="str">
            <v>CTR_038</v>
          </cell>
          <cell r="AF204" t="str">
            <v>(04/27/2026 ticket):-INC-20260427-00010726…2026-04-27 20:26:51…Grid outage, No space to deploy MDG // awaiting grid return</v>
          </cell>
        </row>
        <row r="205">
          <cell r="AC205" t="e">
            <v>#VALUE!</v>
          </cell>
          <cell r="AF205" t="str">
            <v>(04/27/2026 ticket):-INC-20260427-00014922…2026-04-27 20:20:09…Grid outage and Grid only site / Grid return awaited</v>
          </cell>
        </row>
        <row r="206">
          <cell r="AC206" t="str">
            <v>CTR_707</v>
          </cell>
          <cell r="AF206" t="str">
            <v>(04/27/2026 ticket):-INC-20260427-00011390…Down derrière OLEMBE Terminus …Others Transmission equipement fault</v>
          </cell>
        </row>
        <row r="207">
          <cell r="AC207" t="str">
            <v>CTR_383</v>
          </cell>
          <cell r="AF207" t="str">
            <v>(04/27/2026 ticket):-INC-20260427-00011396…power fluctuation in site …Others Transmission equipement fault</v>
          </cell>
        </row>
        <row r="208">
          <cell r="AC208" t="str">
            <v>CTR_387</v>
          </cell>
          <cell r="AF208" t="str">
            <v>(04/27/2026 ticket):-INC-20260427-00011397…Network issue …Others Transmission equipement fault</v>
          </cell>
        </row>
        <row r="209">
          <cell r="AC209" t="str">
            <v>CTR_248</v>
          </cell>
          <cell r="AF209" t="str">
            <v>(04/27/2026 ticket):-INC-20260427-00011399…Network issue …Others Transmission equipement fault</v>
          </cell>
        </row>
        <row r="210">
          <cell r="AC210" t="str">
            <v>CTR_080</v>
          </cell>
          <cell r="AF210" t="str">
            <v>(04/27/2026 ticket):-INC-20260427-00011234…2026-04-27 16:19:07…Sans actions…Others Transmission equipement fault…A determiner</v>
          </cell>
        </row>
        <row r="211">
          <cell r="AC211" t="str">
            <v>CTR_381</v>
          </cell>
          <cell r="AF211" t="str">
            <v>(04/27/2026 ticket):-INC-20260427-00011377…Network issue …Others Transmission equipement fault</v>
          </cell>
        </row>
        <row r="212">
          <cell r="AC212" t="str">
            <v>CTR_861</v>
          </cell>
          <cell r="AF212" t="str">
            <v>(04/27/2026 ticket):-INC-20260427-00011378…site Grid onlyGrid Outage …Others Transmission equipement fault</v>
          </cell>
        </row>
        <row r="213">
          <cell r="AC213" t="str">
            <v>CTR_079</v>
          </cell>
          <cell r="AF213" t="str">
            <v>(04/27/2026 ticket):-INC-20260427-00011382…up après intervention du power team IHS…Others Transmission equipement fault</v>
          </cell>
        </row>
        <row r="214">
          <cell r="AC214" t="str">
            <v>CTR_723</v>
          </cell>
          <cell r="AF214" t="str">
            <v>(04/27/2026 ticket):-INC-20260427-00011384…Network issue …Others Transmission equipement fault</v>
          </cell>
        </row>
        <row r="215">
          <cell r="AC215" t="str">
            <v>CTR_523</v>
          </cell>
          <cell r="AF215" t="str">
            <v>(04/27/2026 ticket):-INC-20260427-00011388…Network issue …Others Transmission equipement fault</v>
          </cell>
        </row>
        <row r="216">
          <cell r="AC216" t="str">
            <v>LIT_183</v>
          </cell>
          <cell r="AF216" t="str">
            <v>(04/27/2026 ticket):-INC-20260427-00009408…2026-04-27 20:23:41…Grid outage // awaiting grid returned</v>
          </cell>
        </row>
        <row r="217">
          <cell r="AC217" t="str">
            <v>CTR_778</v>
          </cell>
          <cell r="AF217" t="str">
            <v>(04/27/2026 ticket):-INC-20260427-00011356…Network issue …Others Transmission equipement fault</v>
          </cell>
        </row>
        <row r="218">
          <cell r="AC218" t="e">
            <v>#VALUE!</v>
          </cell>
          <cell r="AF218" t="str">
            <v>(04/27/2026 ticket):-INC-20260427-00011621…Others Transmission equipement fault</v>
          </cell>
        </row>
        <row r="219">
          <cell r="AC219" t="e">
            <v>#VALUE!</v>
          </cell>
          <cell r="AF219" t="str">
            <v>(04/27/2026 ticket):-INC-20260427-00011615…Others Transmission equipement fault</v>
          </cell>
        </row>
        <row r="220">
          <cell r="AC220" t="e">
            <v>#VALUE!</v>
          </cell>
          <cell r="AF220" t="str">
            <v>(04/27/2026 ticket):-INC-20260427-00011540…Others Transmission equipement fault</v>
          </cell>
        </row>
        <row r="221">
          <cell r="AC221" t="str">
            <v>CTR_449</v>
          </cell>
          <cell r="AF221" t="str">
            <v xml:space="preserve">(04/27/2026 ticket):-INC-20260427-00002062…2026-04-27 19:15:19…Site impacted by CTR_197_Z_Charles-Atangana(CTR-197)  //  En attente de retour ENEO sur CTR_197_Z_Charles-Atangana(CTR-197)…power issues responsabilité ihs </v>
          </cell>
        </row>
        <row r="222">
          <cell r="AC222" t="e">
            <v>#VALUE!</v>
          </cell>
          <cell r="AF222" t="str">
            <v>(04/27/2026 ticket):-INC-20260427-00015027…Others Transmission equipement fault</v>
          </cell>
        </row>
        <row r="223">
          <cell r="AC223" t="e">
            <v>#VALUE!</v>
          </cell>
          <cell r="AF223" t="str">
            <v>(04/27/2026 ticket):-INC-20260427-00014900…Others Transmission equipement fault</v>
          </cell>
        </row>
        <row r="224">
          <cell r="AC224" t="str">
            <v>NRO_233</v>
          </cell>
          <cell r="AF224" t="str">
            <v>(04/27/2026 ticket):-INC-20260427-00010743…power issue …Others Transmission equipement fault</v>
          </cell>
        </row>
        <row r="225">
          <cell r="AC225" t="str">
            <v>NRO_233</v>
          </cell>
          <cell r="AF225" t="str">
            <v>(04/27/2026 ticket):-INC-20260427-00011041…Power issue …Others Transmission equipement fault</v>
          </cell>
        </row>
        <row r="226">
          <cell r="AC226" t="str">
            <v>LIT_548</v>
          </cell>
          <cell r="AF226" t="str">
            <v>(04/27/2026 ticket):-INC-20260427-00011534</v>
          </cell>
        </row>
        <row r="227">
          <cell r="AC227" t="e">
            <v>#VALUE!</v>
          </cell>
          <cell r="AF227" t="str">
            <v>(04/27/2026 ticket):-INC-20260427-00014815…2026-04-27 20:14:07…Our technician is trying to reach the levl 0. We will revert back to you</v>
          </cell>
        </row>
        <row r="228">
          <cell r="AC228" t="str">
            <v>CTR_599</v>
          </cell>
          <cell r="AF228" t="str">
            <v>(04/27/2026 ticket):-INC-20260427-00011125…Up après retour d'énergie à EMANA Bilick …Others Transmission equipement fault</v>
          </cell>
        </row>
        <row r="229">
          <cell r="AC229" t="str">
            <v>EXN_251</v>
          </cell>
          <cell r="AF229" t="str">
            <v>(04/27/2026 ticket):-INC-20260427-00011419…NOT IHS SITE…Others</v>
          </cell>
        </row>
        <row r="230">
          <cell r="AC230" t="str">
            <v>CTR_163</v>
          </cell>
          <cell r="AF230" t="str">
            <v>(04/27/2026 ticket):-INC-20260427-00011461…Others Transmission equipement fault</v>
          </cell>
        </row>
        <row r="231">
          <cell r="AC231" t="e">
            <v>#VALUE!</v>
          </cell>
          <cell r="AF231" t="str">
            <v>(04/27/2026 ticket):-INC-20260427-00011402…Others Transmission equipement fault</v>
          </cell>
        </row>
        <row r="232">
          <cell r="AC232" t="str">
            <v>CTR_337</v>
          </cell>
          <cell r="AF232" t="str">
            <v>(04/27/2026 ticket):-INC-20260427-00011386</v>
          </cell>
        </row>
        <row r="233">
          <cell r="AC233" t="e">
            <v>#VALUE!</v>
          </cell>
          <cell r="AF233" t="str">
            <v>(04/27/2026 ticket):-INC-20260427-00011394…Others Transmission equipement fault</v>
          </cell>
        </row>
        <row r="234">
          <cell r="AC234" t="e">
            <v>#VALUE!</v>
          </cell>
          <cell r="AF234" t="str">
            <v>(04/27/2026 ticket):-INC-20260427-00011398…Others Transmission equipement fault</v>
          </cell>
        </row>
        <row r="235">
          <cell r="AC235" t="e">
            <v>#VALUE!</v>
          </cell>
          <cell r="AF235" t="str">
            <v>(04/27/2026 ticket):-INC-20260427-00011334</v>
          </cell>
        </row>
        <row r="236">
          <cell r="AC236" t="str">
            <v>ADM_024</v>
          </cell>
          <cell r="AF236" t="str">
            <v>(04/27/2026 ticket):-INC-20260427-00014804…Others Transmission equipement fault</v>
          </cell>
        </row>
        <row r="237">
          <cell r="AC237" t="str">
            <v>ADM_024</v>
          </cell>
          <cell r="AF237" t="str">
            <v>(04/27/2026 ticket):-INC-20260427-00014822…Others Transmission equipement fault</v>
          </cell>
        </row>
        <row r="238">
          <cell r="AC238" t="str">
            <v>CTR_868</v>
          </cell>
          <cell r="AF238" t="str">
            <v>(04/27/2026 ticket):-INC-20260427-00011306…2026-04-27 19:58:38…Grid outage and Grid only site / Grid return awaited</v>
          </cell>
        </row>
        <row r="239">
          <cell r="AC239" t="str">
            <v>OST_219</v>
          </cell>
          <cell r="AF239" t="str">
            <v>(04/27/2026 ticket):-INC-20260427-00011283</v>
          </cell>
        </row>
        <row r="240">
          <cell r="AC240" t="str">
            <v>LIT_095</v>
          </cell>
          <cell r="AF240" t="str">
            <v>(04/27/2026 ticket):-INC-20260427-00011264</v>
          </cell>
        </row>
        <row r="241">
          <cell r="AC241" t="str">
            <v>OST_219</v>
          </cell>
          <cell r="AF241" t="str">
            <v>(04/27/2026 ticket):-INC-20260427-00011186</v>
          </cell>
        </row>
        <row r="242">
          <cell r="AC242" t="str">
            <v>SUO_131</v>
          </cell>
          <cell r="AF242" t="str">
            <v>(04/27/2026 ticket):-INC-20260427-00011117</v>
          </cell>
        </row>
        <row r="243">
          <cell r="AC243" t="e">
            <v>#VALUE!</v>
          </cell>
          <cell r="AF243" t="str">
            <v>(04/27/2026 ticket):-INC-20260427-00011020…Others Transmission equipement fault</v>
          </cell>
        </row>
        <row r="244">
          <cell r="AC244" t="str">
            <v>CTR_163</v>
          </cell>
          <cell r="AF244" t="str">
            <v>(04/27/2026 ticket):-INC-20260427-00010555…network issue …Others Transmission equipement fault</v>
          </cell>
        </row>
        <row r="245">
          <cell r="AC245" t="str">
            <v>LIT_167</v>
          </cell>
          <cell r="AF245" t="str">
            <v>(04/27/2026 ticket):-INC-20260427-00010503…Site impacté par makepe parcours vita qui est un site Grid only.…Others Transmission equipement fault</v>
          </cell>
        </row>
        <row r="246">
          <cell r="AC246" t="str">
            <v>LIT_277</v>
          </cell>
          <cell r="AF246" t="str">
            <v>(04/27/2026 ticket):-INC-20260427-00010679…power issue grid outage no backup awaiting grid return …Others Transmission equipement fault</v>
          </cell>
        </row>
        <row r="247">
          <cell r="AC247" t="str">
            <v>LIT_697</v>
          </cell>
          <cell r="AF247" t="str">
            <v>(04/27/2026 ticket):-INC-20260427-00010682…Site impacté par makepe parcours vita qui est un site Grid only.…Others Transmission equipement fault</v>
          </cell>
        </row>
        <row r="248">
          <cell r="AC248" t="str">
            <v>LIT_666</v>
          </cell>
          <cell r="AF248" t="str">
            <v>(04/27/2026 ticket):-INC-20260427-00010684…2026-04-27 16:07:27…Remplacement du démarreur GE…Remplacement du démarreur GE par notre technicien…Others…le démarreur du GE est passé HS ce qui à cause l'arret du GE</v>
          </cell>
        </row>
        <row r="249">
          <cell r="AC249" t="str">
            <v>LIT_357</v>
          </cell>
          <cell r="AF249" t="str">
            <v>(04/27/2026 ticket):-INC-20260427-00010687…Site impacté par makepe parcours vita qui est un site Grid only.…Others Transmission equipement fault</v>
          </cell>
        </row>
        <row r="250">
          <cell r="AC250" t="e">
            <v>#VALUE!</v>
          </cell>
          <cell r="AF250" t="str">
            <v>(04/27/2026 ticket):-INC-20260427-00010958…Others Transmission equipement fault</v>
          </cell>
        </row>
        <row r="251">
          <cell r="AC251" t="str">
            <v>LIT_653</v>
          </cell>
          <cell r="AF251" t="str">
            <v>(04/27/2026 ticket):-INC-20260427-00010950</v>
          </cell>
        </row>
        <row r="252">
          <cell r="AC252" t="str">
            <v>EXN_043</v>
          </cell>
          <cell r="AF252" t="str">
            <v>(04/27/2026 ticket):-INC-20260427-00010939…Others Transmission equipement fault</v>
          </cell>
        </row>
        <row r="253">
          <cell r="AC253" t="str">
            <v>EXN_125</v>
          </cell>
          <cell r="AF253" t="str">
            <v>(04/27/2026 ticket):-INC-20260427-00014632</v>
          </cell>
        </row>
        <row r="254">
          <cell r="AC254" t="e">
            <v>#VALUE!</v>
          </cell>
          <cell r="AF254" t="str">
            <v>(04/27/2026 ticket):-INC-20260427-00014474</v>
          </cell>
        </row>
        <row r="255">
          <cell r="AC255" t="str">
            <v>LIT_791</v>
          </cell>
          <cell r="AF255" t="str">
            <v>(04/27/2026 ticket):-INC-20260427-00010598…power Grid outage here the site is only on Grid …Others Transmission equipement fault</v>
          </cell>
        </row>
        <row r="256">
          <cell r="AC256" t="e">
            <v>#VALUE!</v>
          </cell>
          <cell r="AF256" t="str">
            <v>(04/27/2026 ticket):-INC-20260427-00010868</v>
          </cell>
        </row>
        <row r="257">
          <cell r="AC257" t="str">
            <v>ADM_024</v>
          </cell>
          <cell r="AF257" t="str">
            <v>(04/27/2026 ticket):-INC-20260427-00014399…Others Transmission equipement fault</v>
          </cell>
        </row>
        <row r="258">
          <cell r="AC258" t="str">
            <v>EXN_274</v>
          </cell>
          <cell r="AF258" t="str">
            <v>(04/27/2026 ticket):-INC-20260427-00013831…Others Transmission equipement fault</v>
          </cell>
        </row>
        <row r="259">
          <cell r="AC259" t="str">
            <v>NRO_050</v>
          </cell>
          <cell r="AF259" t="str">
            <v>(04/27/2026 ticket):-INC-20260427-00010076…Site unstable due to power issues …Others Transmission equipement fault</v>
          </cell>
        </row>
        <row r="260">
          <cell r="AC260" t="e">
            <v>#VALUE!</v>
          </cell>
          <cell r="AF260" t="str">
            <v>(04/27/2026 ticket):-INC-20260427-00010790…fueling line blocked by dirty // Fuel line cleaned and End of works…Others Transmission equipement fault</v>
          </cell>
        </row>
        <row r="261">
          <cell r="AC261" t="e">
            <v>#VALUE!</v>
          </cell>
          <cell r="AF261" t="str">
            <v>(04/27/2026 ticket):-INC-20260427-00013851</v>
          </cell>
        </row>
        <row r="262">
          <cell r="AC262" t="e">
            <v>#VALUE!</v>
          </cell>
          <cell r="AF262" t="str">
            <v>(04/27/2026 ticket):-INC-20260427-00013745</v>
          </cell>
        </row>
        <row r="263">
          <cell r="AC263" t="e">
            <v>#VALUE!</v>
          </cell>
          <cell r="AF263" t="str">
            <v>(04/27/2026 ticket):-INC-20260427-00010742…Others Transmission equipement fault</v>
          </cell>
        </row>
        <row r="264">
          <cell r="AC264" t="e">
            <v>#VALUE!</v>
          </cell>
          <cell r="AF264" t="str">
            <v>(04/27/2026 ticket):-INC-20260427-00010740…Others Transmission equipement fault</v>
          </cell>
        </row>
        <row r="265">
          <cell r="AC265" t="str">
            <v>LIT_663</v>
          </cell>
          <cell r="AF265" t="str">
            <v>(04/27/2026 ticket):-INC-20260427-00010720…Others Transmission equipement fault</v>
          </cell>
        </row>
        <row r="266">
          <cell r="AC266" t="str">
            <v>LIT_695</v>
          </cell>
          <cell r="AF266" t="str">
            <v>(04/27/2026 ticket):-INC-20260427-00010600</v>
          </cell>
        </row>
        <row r="267">
          <cell r="AC267" t="str">
            <v>EXN_100</v>
          </cell>
          <cell r="AF267" t="str">
            <v>(04/27/2026 ticket):-INC-20260427-00010596…Others Transmission equipement fault</v>
          </cell>
        </row>
        <row r="268">
          <cell r="AC268" t="e">
            <v>#VALUE!</v>
          </cell>
          <cell r="AF268" t="str">
            <v>(04/27/2026 ticket):-INC-20260427-00012313…2026-04-27 18:51:00…Our FME is managing with the level 0</v>
          </cell>
        </row>
        <row r="269">
          <cell r="AC269" t="str">
            <v>NRO_026</v>
          </cell>
          <cell r="AF269" t="str">
            <v>(04/27/2026 ticket):-INC-20260427-00010511…Others Transmission equipement fault</v>
          </cell>
        </row>
        <row r="270">
          <cell r="AC270" t="str">
            <v>LIT_061</v>
          </cell>
          <cell r="AF270" t="str">
            <v>(04/27/2026 ticket):-INC-20260427-00010498</v>
          </cell>
        </row>
        <row r="271">
          <cell r="AC271" t="str">
            <v>EST_073</v>
          </cell>
          <cell r="AF271" t="str">
            <v>(04/27/2026 ticket):-INC-20260427-00008942…2026-04-27 18:31:56…No power Issue on site, U = 52.9V and Site is on GEN. TX FME Hypolithe 694315331 / Huawei is informed.…Others Transmission equipement fault</v>
          </cell>
        </row>
        <row r="272">
          <cell r="AC272" t="e">
            <v>#VALUE!</v>
          </cell>
          <cell r="AF272" t="str">
            <v>(04/27/2026 ticket):-INC-20260427-00010263…Others Transmission equipement fault</v>
          </cell>
        </row>
        <row r="273">
          <cell r="AC273" t="str">
            <v>LIT_740</v>
          </cell>
          <cell r="AF273" t="str">
            <v>(04/27/2026 ticket):-INC-20260427-00010265…2026-04-27 15:44:11…Grid outage and grid only site / Grid return awaited</v>
          </cell>
        </row>
        <row r="274">
          <cell r="AC274" t="str">
            <v>SUO_245</v>
          </cell>
          <cell r="AF274" t="str">
            <v>(04/27/2026 ticket):-INC-20260427-00010196</v>
          </cell>
        </row>
        <row r="275">
          <cell r="AC275" t="str">
            <v>LIT_647</v>
          </cell>
          <cell r="AF275" t="str">
            <v>(04/27/2026 ticket):-INC-20260427-00010172…2026-04-27 15:42:09…Grid outage and grid only site / Grid return awaited</v>
          </cell>
        </row>
        <row r="276">
          <cell r="AC276" t="e">
            <v>#VALUE!</v>
          </cell>
          <cell r="AF276" t="str">
            <v>(04/27/2026 ticket):-INC-20260427-00013692…2026-04-27 18:25:16…MTN merci de stabiliser l energie</v>
          </cell>
        </row>
        <row r="277">
          <cell r="AC277" t="e">
            <v>#VALUE!</v>
          </cell>
          <cell r="AF277" t="str">
            <v>(04/27/2026 ticket):-INC-20260427-00009009…Others Transmission equipement fault</v>
          </cell>
        </row>
        <row r="278">
          <cell r="AC278" t="str">
            <v>LIT_153</v>
          </cell>
          <cell r="AF278" t="str">
            <v>(04/27/2026 ticket):-INC-20260427-00009869</v>
          </cell>
        </row>
        <row r="279">
          <cell r="AC279" t="e">
            <v>#VALUE!</v>
          </cell>
          <cell r="AF279" t="str">
            <v>(04/27/2026 ticket):-INC-20260427-00011681</v>
          </cell>
        </row>
        <row r="280">
          <cell r="AC280" t="str">
            <v>SUO_030</v>
          </cell>
          <cell r="AF280" t="str">
            <v>(04/27/2026 ticket):-INC-20260427-00009782…Others Transmission equipement fault</v>
          </cell>
        </row>
        <row r="281">
          <cell r="AC281" t="str">
            <v>NRO_090</v>
          </cell>
          <cell r="AF281" t="str">
            <v>(04/27/2026 ticket):-INC-20260427-00013651</v>
          </cell>
        </row>
        <row r="282">
          <cell r="AC282" t="str">
            <v>NRO_090</v>
          </cell>
          <cell r="AF282" t="str">
            <v>(04/27/2026 ticket):-INC-20260427-00013652</v>
          </cell>
        </row>
        <row r="283">
          <cell r="AC283" t="e">
            <v>#VALUE!</v>
          </cell>
          <cell r="AF283" t="str">
            <v>(04/27/2026 ticket):-INC-20260427-00013037…Others Transmission equipement fault</v>
          </cell>
        </row>
        <row r="284">
          <cell r="AC284" t="e">
            <v>#VALUE!</v>
          </cell>
          <cell r="AF284" t="str">
            <v>(04/27/2026 ticket):-INC-20260427-00012634</v>
          </cell>
        </row>
        <row r="285">
          <cell r="AC285" t="str">
            <v>EXN_274</v>
          </cell>
          <cell r="AF285" t="str">
            <v>(04/27/2026 ticket):-INC-20260427-00009170…Others Transmission equipement fault</v>
          </cell>
        </row>
        <row r="286">
          <cell r="AC286" t="e">
            <v>#VALUE!</v>
          </cell>
          <cell r="AF286" t="str">
            <v>(04/27/2026 ticket):-INC-20260427-00009699…Others Transmission equipement fault</v>
          </cell>
        </row>
        <row r="287">
          <cell r="AC287" t="e">
            <v>#VALUE!</v>
          </cell>
          <cell r="AF287" t="str">
            <v>(04/27/2026 ticket):-INC-20260427-00009691…Others Transmission equipement fault</v>
          </cell>
        </row>
        <row r="288">
          <cell r="AC288" t="str">
            <v>EXN_108</v>
          </cell>
          <cell r="AF288" t="str">
            <v>(04/27/2026 ticket):-INC-20260427-00009654…Others Transmission equipement fault</v>
          </cell>
        </row>
        <row r="289">
          <cell r="AC289" t="e">
            <v>#VALUE!</v>
          </cell>
          <cell r="AF289" t="str">
            <v>(04/27/2026 ticket):-INC-20260427-00009646…Others Transmission equipement fault</v>
          </cell>
        </row>
        <row r="290">
          <cell r="AC290" t="e">
            <v>#VALUE!</v>
          </cell>
          <cell r="AF290" t="str">
            <v>(04/27/2026 ticket):-INC-20260427-00007616…IMPACTED BY MUTENGUENE…Others Transmission equipement fault</v>
          </cell>
        </row>
        <row r="291">
          <cell r="AC291" t="e">
            <v>#VALUE!</v>
          </cell>
          <cell r="AF291" t="str">
            <v>(04/27/2026 ticket):-INC-20260427-00009558…Others Transmission equipement fault</v>
          </cell>
        </row>
        <row r="292">
          <cell r="AC292" t="e">
            <v>#VALUE!</v>
          </cell>
          <cell r="AF292" t="str">
            <v>(04/27/2026 ticket):-INC-20260427-00009571…Others Transmission equipement fault</v>
          </cell>
        </row>
        <row r="293">
          <cell r="AC293" t="e">
            <v>#VALUE!</v>
          </cell>
          <cell r="AF293" t="str">
            <v>(04/27/2026 ticket):-INC-20260427-00009572…Others Transmission equipement fault</v>
          </cell>
        </row>
        <row r="294">
          <cell r="AC294" t="e">
            <v>#VALUE!</v>
          </cell>
          <cell r="AF294" t="str">
            <v>(04/27/2026 ticket):-INC-20260427-00008643…IMPACTED BY MUTENGUENE…Others Transmission equipement fault</v>
          </cell>
        </row>
        <row r="295">
          <cell r="AC295" t="e">
            <v>#VALUE!</v>
          </cell>
          <cell r="AF295" t="str">
            <v>(04/27/2026 ticket):-INC-20260427-00007668…IMPACTED BY MUTENGUENE…Others Transmission equipement fault</v>
          </cell>
        </row>
        <row r="296">
          <cell r="AC296" t="e">
            <v>#VALUE!</v>
          </cell>
          <cell r="AF296" t="str">
            <v>(04/27/2026 ticket):-INC-20260427-00013562</v>
          </cell>
        </row>
        <row r="297">
          <cell r="AC297" t="e">
            <v>#VALUE!</v>
          </cell>
          <cell r="AF297" t="str">
            <v>(04/27/2026 ticket):-INC-20260427-00013121…Others Transmission equipement fault</v>
          </cell>
        </row>
        <row r="298">
          <cell r="AC298" t="e">
            <v>#VALUE!</v>
          </cell>
          <cell r="AF298" t="str">
            <v>(04/27/2026 ticket):-INC-20260427-00013119…Others Transmission equipement fault</v>
          </cell>
        </row>
        <row r="299">
          <cell r="AC299" t="e">
            <v>#VALUE!</v>
          </cell>
          <cell r="AF299" t="str">
            <v>(04/27/2026 ticket):-INC-20260427-00009493…Others Transmission equipement fault</v>
          </cell>
        </row>
        <row r="300">
          <cell r="AC300" t="e">
            <v>#VALUE!</v>
          </cell>
          <cell r="AF300" t="str">
            <v>(04/27/2026 ticket):-INC-20260427-00009460…Others Transmission equipement fault</v>
          </cell>
        </row>
        <row r="301">
          <cell r="AC301" t="e">
            <v>#VALUE!</v>
          </cell>
          <cell r="AF301" t="str">
            <v>(04/27/2026 ticket):-INC-20260427-00013036</v>
          </cell>
        </row>
        <row r="302">
          <cell r="AC302" t="e">
            <v>#VALUE!</v>
          </cell>
          <cell r="AF302" t="str">
            <v>(04/27/2026 ticket):-INC-20260427-00012171…2026-04-27 18:17:40…SITE UP WAITING RCA</v>
          </cell>
        </row>
        <row r="303">
          <cell r="AC303" t="str">
            <v>EXN_095</v>
          </cell>
          <cell r="AF303" t="str">
            <v>(04/27/2026 ticket):-INC-20260427-00013011…Others Transmission equipement fault</v>
          </cell>
        </row>
        <row r="304">
          <cell r="AC304" t="e">
            <v>#VALUE!</v>
          </cell>
          <cell r="AF304" t="str">
            <v>(04/27/2026 ticket):-INC-20260427-00012472</v>
          </cell>
        </row>
        <row r="305">
          <cell r="AC305" t="str">
            <v>EXN_274</v>
          </cell>
          <cell r="AF305" t="str">
            <v>(04/27/2026 ticket):-INC-20260427-00012098…Others Transmission equipement fault</v>
          </cell>
        </row>
        <row r="306">
          <cell r="AC306" t="e">
            <v>#VALUE!</v>
          </cell>
          <cell r="AF306" t="str">
            <v>(04/27/2026 ticket):-INC-20260427-00009119</v>
          </cell>
        </row>
        <row r="307">
          <cell r="AC307" t="str">
            <v>SUD_066</v>
          </cell>
          <cell r="AF307" t="str">
            <v>(04/27/2026 ticket):-INC-20260427-00006818…Bad weather in area…Others Transmission equipement fault</v>
          </cell>
        </row>
        <row r="308">
          <cell r="AC308" t="e">
            <v>#VALUE!</v>
          </cell>
          <cell r="AF308" t="str">
            <v>(04/27/2026 ticket):-INC-20260427-00012773…Others Transmission equipement fault</v>
          </cell>
        </row>
        <row r="309">
          <cell r="AC309" t="e">
            <v>#VALUE!</v>
          </cell>
          <cell r="AF309" t="str">
            <v>(04/27/2026 ticket):-INC-20260427-00009273</v>
          </cell>
        </row>
        <row r="310">
          <cell r="AC310" t="str">
            <v>LIT_061</v>
          </cell>
          <cell r="AF310" t="str">
            <v>(04/27/2026 ticket):-INC-20260427-00009275</v>
          </cell>
        </row>
        <row r="311">
          <cell r="AC311" t="e">
            <v>#VALUE!</v>
          </cell>
          <cell r="AF311" t="str">
            <v>(04/27/2026 ticket):-INC-20260427-00013134</v>
          </cell>
        </row>
        <row r="312">
          <cell r="AC312" t="e">
            <v>#VALUE!</v>
          </cell>
          <cell r="AF312" t="str">
            <v>(04/27/2026 ticket):-INC-20260427-00013038</v>
          </cell>
        </row>
        <row r="313">
          <cell r="AC313" t="e">
            <v>#VALUE!</v>
          </cell>
          <cell r="AF313" t="str">
            <v>(04/27/2026 ticket):-INC-20260427-00009212…Others Transmission equipement fault</v>
          </cell>
        </row>
        <row r="314">
          <cell r="AC314" t="e">
            <v>#VALUE!</v>
          </cell>
          <cell r="AF314" t="str">
            <v>(04/27/2026 ticket):-INC-20260427-00009056</v>
          </cell>
        </row>
        <row r="315">
          <cell r="AC315" t="str">
            <v>EXN_167</v>
          </cell>
          <cell r="AF315" t="str">
            <v>(04/27/2026 ticket):-INC-20260427-00009042…Others Transmission equipement fault</v>
          </cell>
        </row>
        <row r="316">
          <cell r="AC316" t="e">
            <v>#VALUE!</v>
          </cell>
          <cell r="AF316" t="str">
            <v>(04/27/2026 ticket):-INC-20260427-00009031…Others Transmission equipement fault</v>
          </cell>
        </row>
        <row r="317">
          <cell r="AC317" t="str">
            <v>EXN_167</v>
          </cell>
          <cell r="AF317" t="str">
            <v>(04/27/2026 ticket):-INC-20260427-00009008…Others Transmission equipement fault</v>
          </cell>
        </row>
        <row r="318">
          <cell r="AC318" t="e">
            <v>#VALUE!</v>
          </cell>
          <cell r="AF318" t="str">
            <v>(04/27/2026 ticket):-INC-20260427-00012919</v>
          </cell>
        </row>
        <row r="319">
          <cell r="AC319" t="str">
            <v>ADM_141</v>
          </cell>
          <cell r="AF319" t="str">
            <v>(04/27/2026 ticket):-INC-20260427-00000507…2026-04-27 11:06:23…27/04/2026 besoin d'un fme sur site pour verifier le status du MPR et la chaine antennaire de l ODU FME activé ETA asap…Others</v>
          </cell>
        </row>
        <row r="320">
          <cell r="AC320" t="str">
            <v>ADM_141</v>
          </cell>
          <cell r="AF320" t="str">
            <v>(04/27/2026 ticket):-INC-20260427-00000494…Others Transmission equipement fault</v>
          </cell>
        </row>
        <row r="321">
          <cell r="AC321" t="str">
            <v>CTR_599</v>
          </cell>
          <cell r="AF321" t="str">
            <v>(04/27/2026 ticket):-INC-20260427-00008445…we must MPR status ASAP …Others Transmission equipement fault</v>
          </cell>
        </row>
        <row r="322">
          <cell r="AC322" t="str">
            <v>CTR_799</v>
          </cell>
          <cell r="AF322" t="str">
            <v>(04/27/2026 ticket):-INC-20260427-00008454…2026-04-27 14:22:00…Pas d'alarme énergie
Point transmis au BO TX pour analyse nous sommes en attente de retour…MPR alarm. must bé check with BO…Others Transmission equipement fault</v>
          </cell>
        </row>
        <row r="323">
          <cell r="AC323" t="str">
            <v>CTR_652</v>
          </cell>
          <cell r="AF323" t="str">
            <v>(04/27/2026 ticket):-INC-20260427-00008851</v>
          </cell>
        </row>
        <row r="324">
          <cell r="AC324" t="e">
            <v>#VALUE!</v>
          </cell>
          <cell r="AF324" t="str">
            <v>(04/27/2026 ticket):-INC-20260427-00010645</v>
          </cell>
        </row>
        <row r="325">
          <cell r="AC325" t="e">
            <v>#VALUE!</v>
          </cell>
          <cell r="AF325" t="str">
            <v>(04/27/2026 ticket):-INC-20260427-00008812…Others Transmission equipement fault</v>
          </cell>
        </row>
        <row r="326">
          <cell r="AC326" t="str">
            <v>LIT_528</v>
          </cell>
          <cell r="AF326" t="str">
            <v>(04/27/2026 ticket):-INC-20260427-00008817</v>
          </cell>
        </row>
        <row r="327">
          <cell r="AC327" t="e">
            <v>#VALUE!</v>
          </cell>
          <cell r="AF327" t="str">
            <v>(04/27/2026 ticket):-INC-20260427-00008788…Others Transmission equipement fault</v>
          </cell>
        </row>
        <row r="328">
          <cell r="AC328" t="e">
            <v>#VALUE!</v>
          </cell>
          <cell r="AF328" t="str">
            <v>(04/27/2026 ticket):-INC-20260427-00007664…Others Transmission equipement fault</v>
          </cell>
        </row>
        <row r="329">
          <cell r="AC329" t="e">
            <v>#VALUE!</v>
          </cell>
          <cell r="AF329" t="str">
            <v>(04/27/2026 ticket):-INC-20260427-00008698…Others Transmission equipement fault</v>
          </cell>
        </row>
        <row r="330">
          <cell r="AC330" t="e">
            <v>#VALUE!</v>
          </cell>
          <cell r="AF330" t="str">
            <v>(04/27/2026 ticket):-INC-20260427-00008702…Others Transmission equipement fault</v>
          </cell>
        </row>
        <row r="331">
          <cell r="AC331" t="e">
            <v>#VALUE!</v>
          </cell>
          <cell r="AF331" t="str">
            <v>(04/27/2026 ticket):-INC-20260427-00008613…Others Transmission equipement fault</v>
          </cell>
        </row>
        <row r="332">
          <cell r="AC332" t="e">
            <v>#VALUE!</v>
          </cell>
          <cell r="AF332" t="str">
            <v>(04/27/2026 ticket):-INC-20260427-00008558…Others Transmission equipement fault</v>
          </cell>
        </row>
        <row r="333">
          <cell r="AC333" t="e">
            <v>#VALUE!</v>
          </cell>
          <cell r="AF333" t="str">
            <v>(04/27/2026 ticket):-INC-20260427-00008532…2026-04-27 14:25:14…Pas d'alarme énergie
Point transmis au BO TX pour analyse nous sommes en attente de retour…Others Transmission equipement fault</v>
          </cell>
        </row>
        <row r="334">
          <cell r="AC334" t="e">
            <v>#VALUE!</v>
          </cell>
          <cell r="AF334" t="str">
            <v>(04/27/2026 ticket):-INC-20260427-00008479…Others Transmission equipement fault</v>
          </cell>
        </row>
        <row r="335">
          <cell r="AC335" t="e">
            <v>#VALUE!</v>
          </cell>
          <cell r="AF335" t="str">
            <v>(04/27/2026 ticket):-INC-20260427-00008430…Others Transmission equipement fault</v>
          </cell>
        </row>
        <row r="336">
          <cell r="AC336" t="e">
            <v>#VALUE!</v>
          </cell>
          <cell r="AF336" t="str">
            <v>(04/27/2026 ticket):-INC-20260427-00008443…Others Transmission equipement fault</v>
          </cell>
        </row>
        <row r="337">
          <cell r="AC337" t="e">
            <v>#VALUE!</v>
          </cell>
          <cell r="AF337" t="str">
            <v>(04/27/2026 ticket):-INC-20260427-00008343…Others Transmission equipement fault</v>
          </cell>
        </row>
        <row r="338">
          <cell r="AC338" t="e">
            <v>#VALUE!</v>
          </cell>
          <cell r="AF338" t="str">
            <v>(04/27/2026 ticket):-INC-20260427-00008352</v>
          </cell>
        </row>
        <row r="339">
          <cell r="AC339" t="e">
            <v>#VALUE!</v>
          </cell>
          <cell r="AF339" t="str">
            <v>(04/27/2026 ticket):-INC-20260427-00008244…Others Transmission equipement fault</v>
          </cell>
        </row>
        <row r="340">
          <cell r="AC340" t="e">
            <v>#VALUE!</v>
          </cell>
          <cell r="AF340" t="str">
            <v>(04/27/2026 ticket):-INC-20260427-00008253…2026-04-27 14:13:27…Pas d'alarme énergie
Point transmis au BO TX pour analyse nous sommes en attente de retour…Others Transmission equipement fault</v>
          </cell>
        </row>
        <row r="341">
          <cell r="AC341" t="e">
            <v>#VALUE!</v>
          </cell>
          <cell r="AF341" t="str">
            <v>(04/27/2026 ticket):-INC-20260427-00008261…2026-04-27 14:07:44…Pas d'alarme énergie
Point transmis au BO TX pour analyse nous sommes en attente de retour…Others Transmission equipement fault</v>
          </cell>
        </row>
        <row r="342">
          <cell r="AC342" t="e">
            <v>#VALUE!</v>
          </cell>
          <cell r="AF342" t="str">
            <v>(04/27/2026 ticket):-INC-20260427-00008266…Others Transmission equipement fault</v>
          </cell>
        </row>
        <row r="343">
          <cell r="AC343" t="e">
            <v>#VALUE!</v>
          </cell>
          <cell r="AF343" t="str">
            <v>(04/27/2026 ticket):-INC-20260427-00008215…Others Transmission equipement fault</v>
          </cell>
        </row>
        <row r="344">
          <cell r="AC344" t="e">
            <v>#VALUE!</v>
          </cell>
          <cell r="AF344" t="str">
            <v>(04/27/2026 ticket):-INC-20260427-00008218…Others Transmission equipement fault</v>
          </cell>
        </row>
        <row r="345">
          <cell r="AC345" t="e">
            <v>#VALUE!</v>
          </cell>
          <cell r="AF345" t="str">
            <v>(04/27/2026 ticket):-INC-20260427-00008206…Others Transmission equipement fault</v>
          </cell>
        </row>
        <row r="346">
          <cell r="AC346" t="str">
            <v>EXN_049</v>
          </cell>
          <cell r="AF346" t="str">
            <v>(04/27/2026 ticket):-INC-20260427-00008191</v>
          </cell>
        </row>
        <row r="347">
          <cell r="AC347" t="e">
            <v>#VALUE!</v>
          </cell>
          <cell r="AF347" t="str">
            <v>(04/27/2026 ticket):-INC-20260427-00008159…Others Transmission equipement fault</v>
          </cell>
        </row>
        <row r="348">
          <cell r="AC348" t="e">
            <v>#VALUE!</v>
          </cell>
          <cell r="AF348" t="str">
            <v>(04/27/2026 ticket):-INC-20260427-00008093…2026-04-27 14:20:18…Site Up à notre vue.
Merci de mettre en observation.…Others Transmission equipement fault</v>
          </cell>
        </row>
        <row r="349">
          <cell r="AC349" t="e">
            <v>#VALUE!</v>
          </cell>
          <cell r="AF349" t="str">
            <v>(04/27/2026 ticket):-INC-20260427-00007988…Others Transmission equipement fault</v>
          </cell>
        </row>
        <row r="350">
          <cell r="AC350" t="e">
            <v>#VALUE!</v>
          </cell>
          <cell r="AF350" t="str">
            <v>(04/27/2026 ticket):-INC-20260427-00007991…2026-04-27 13:52:53…Others Transmission equipement fault</v>
          </cell>
        </row>
        <row r="351">
          <cell r="AC351" t="str">
            <v>LIT_648</v>
          </cell>
          <cell r="AF351" t="str">
            <v>(04/27/2026 ticket):-INC-20260427-00007938…2026-04-27 13:35:56…Impacter par LIT_616_Z_Buca-Voyage(LIT-616)</v>
          </cell>
        </row>
        <row r="352">
          <cell r="AC352" t="e">
            <v>#VALUE!</v>
          </cell>
          <cell r="AF352" t="str">
            <v>(04/27/2026 ticket):-INC-20260427-00007946…Others Transmission equipement fault</v>
          </cell>
        </row>
        <row r="353">
          <cell r="AC353" t="e">
            <v>#VALUE!</v>
          </cell>
          <cell r="AF353" t="str">
            <v>(04/27/2026 ticket):-INC-20260427-00007889…Others Transmission equipement fault</v>
          </cell>
        </row>
        <row r="354">
          <cell r="AC354" t="e">
            <v>#VALUE!</v>
          </cell>
          <cell r="AF354" t="str">
            <v>(04/27/2026 ticket):-INC-20260427-00011091</v>
          </cell>
        </row>
        <row r="355">
          <cell r="AC355" t="str">
            <v>SUO_131</v>
          </cell>
          <cell r="AF355" t="str">
            <v>(04/27/2026 ticket):-INC-20260427-00007628</v>
          </cell>
        </row>
        <row r="356">
          <cell r="AC356" t="str">
            <v>LIT_153</v>
          </cell>
          <cell r="AF356" t="str">
            <v>(04/27/2026 ticket):-INC-20260427-00007630</v>
          </cell>
        </row>
        <row r="357">
          <cell r="AC357" t="str">
            <v>LIT_616</v>
          </cell>
          <cell r="AF357" t="str">
            <v>(04/27/2026 ticket):-INC-20260427-00007631</v>
          </cell>
        </row>
        <row r="358">
          <cell r="AC358" t="str">
            <v>LIT_740</v>
          </cell>
          <cell r="AF358" t="str">
            <v>(04/27/2026 ticket):-INC-20260427-00007638</v>
          </cell>
        </row>
        <row r="359">
          <cell r="AC359" t="str">
            <v>LIT_647</v>
          </cell>
          <cell r="AF359" t="str">
            <v>(04/27/2026 ticket):-INC-20260427-00007605</v>
          </cell>
        </row>
        <row r="360">
          <cell r="AC360" t="str">
            <v>ADM_024</v>
          </cell>
          <cell r="AF360" t="str">
            <v>(04/27/2026 ticket):-INC-20260427-00006769…mw link faillure …Others Transmission equipement fault</v>
          </cell>
        </row>
        <row r="361">
          <cell r="AC361" t="e">
            <v>#VALUE!</v>
          </cell>
          <cell r="AF361" t="str">
            <v>(04/27/2026 ticket):-INC-20260427-00012235</v>
          </cell>
        </row>
        <row r="362">
          <cell r="AC362" t="str">
            <v>NRO_050</v>
          </cell>
          <cell r="AF362" t="str">
            <v>(04/27/2026 ticket):-INC-20260427-00007126…Site unstable due to power issues …Others Transmission equipement fault</v>
          </cell>
        </row>
        <row r="363">
          <cell r="AC363" t="e">
            <v>#VALUE!</v>
          </cell>
          <cell r="AF363" t="str">
            <v>(04/27/2026 ticket):-INC-20260427-00007878</v>
          </cell>
        </row>
        <row r="364">
          <cell r="AC364" t="e">
            <v>#VALUE!</v>
          </cell>
          <cell r="AF364" t="str">
            <v>(04/27/2026 ticket):-INC-20260427-00007522</v>
          </cell>
        </row>
        <row r="365">
          <cell r="AC365" t="str">
            <v>EXN_152</v>
          </cell>
          <cell r="AF365" t="str">
            <v>(04/27/2026 ticket):-INC-20260427-00011947</v>
          </cell>
        </row>
        <row r="366">
          <cell r="AC366" t="e">
            <v>#VALUE!</v>
          </cell>
          <cell r="AF366" t="str">
            <v>(04/27/2026 ticket):-INC-20260427-00011285</v>
          </cell>
        </row>
        <row r="367">
          <cell r="AC367" t="str">
            <v>CTR_163</v>
          </cell>
          <cell r="AF367" t="str">
            <v>(04/27/2026 ticket):-INC-20260427-00007403…Others Transmission equipement fault</v>
          </cell>
        </row>
        <row r="368">
          <cell r="AC368" t="str">
            <v>ADM_024</v>
          </cell>
          <cell r="AF368" t="str">
            <v>(04/27/2026 ticket):-INC-20260427-00006961…mw link faillure …Others Transmission equipement fault</v>
          </cell>
        </row>
        <row r="369">
          <cell r="AC369" t="str">
            <v>ADM_024</v>
          </cell>
          <cell r="AF369" t="str">
            <v>(04/27/2026 ticket):-INC-20260427-00007222…mw link faillure …Others Transmission equipement fault</v>
          </cell>
        </row>
        <row r="370">
          <cell r="AC370" t="e">
            <v>#VALUE!</v>
          </cell>
          <cell r="AF370" t="str">
            <v>(04/27/2026 ticket):-INC-20260427-00011114</v>
          </cell>
        </row>
        <row r="371">
          <cell r="AC371" t="e">
            <v>#VALUE!</v>
          </cell>
          <cell r="AF371" t="str">
            <v>(04/27/2026 ticket):-INC-20260427-00010937…Others Transmission equipement fault</v>
          </cell>
        </row>
        <row r="372">
          <cell r="AC372" t="e">
            <v>#VALUE!</v>
          </cell>
          <cell r="AF372" t="str">
            <v>(04/27/2026 ticket):-INC-20260427-00007331…Others Transmission equipement fault</v>
          </cell>
        </row>
        <row r="373">
          <cell r="AC373" t="str">
            <v>NRD_153</v>
          </cell>
          <cell r="AF373" t="str">
            <v>(04/27/2026 ticket):-INC-20260427-00011546…Others Transmission equipement fault</v>
          </cell>
        </row>
        <row r="374">
          <cell r="AC374" t="str">
            <v>NRO_090</v>
          </cell>
          <cell r="AF374" t="str">
            <v>(04/27/2026 ticket):-INC-20260427-00011709</v>
          </cell>
        </row>
        <row r="375">
          <cell r="AC375" t="str">
            <v>NRO_090</v>
          </cell>
          <cell r="AF375" t="str">
            <v>(04/27/2026 ticket):-INC-20260427-00011711</v>
          </cell>
        </row>
        <row r="376">
          <cell r="AC376" t="e">
            <v>#VALUE!</v>
          </cell>
          <cell r="AF376" t="str">
            <v>(04/27/2026 ticket):-INC-20260427-00011584</v>
          </cell>
        </row>
        <row r="377">
          <cell r="AC377" t="e">
            <v>#VALUE!</v>
          </cell>
          <cell r="AF377" t="str">
            <v>(04/27/2026 ticket):-INC-20260427-00011885</v>
          </cell>
        </row>
        <row r="378">
          <cell r="AC378" t="e">
            <v>#VALUE!</v>
          </cell>
          <cell r="AF378" t="str">
            <v>(04/27/2026 ticket):-INC-20260427-00011239</v>
          </cell>
        </row>
        <row r="379">
          <cell r="AC379" t="str">
            <v>NRO_050</v>
          </cell>
          <cell r="AF379" t="str">
            <v>(04/27/2026 ticket):-INC-20260427-00005335…Issue resolved without any action on my part …Others Transmission equipement fault</v>
          </cell>
        </row>
        <row r="380">
          <cell r="AC380" t="str">
            <v>EST_094</v>
          </cell>
          <cell r="AF380" t="str">
            <v>(04/27/2026 ticket):-INC-20260427-00007085…Others Transmission equipement fault</v>
          </cell>
        </row>
        <row r="381">
          <cell r="AC381" t="str">
            <v>SUO_245</v>
          </cell>
          <cell r="AF381" t="str">
            <v>(04/27/2026 ticket):-INC-20260427-00007005</v>
          </cell>
        </row>
        <row r="382">
          <cell r="AC382" t="str">
            <v>EST_094</v>
          </cell>
          <cell r="AF382" t="str">
            <v>(04/27/2026 ticket):-INC-20260427-00007018…Others Transmission equipement fault</v>
          </cell>
        </row>
        <row r="383">
          <cell r="AC383" t="e">
            <v>#VALUE!</v>
          </cell>
          <cell r="AF383" t="str">
            <v>(04/27/2026 ticket):-INC-20260427-00011609</v>
          </cell>
        </row>
        <row r="384">
          <cell r="AC384" t="e">
            <v>#VALUE!</v>
          </cell>
          <cell r="AF384" t="str">
            <v>(04/27/2026 ticket):-INC-20260427-00009701…2026-04-27 16:15:48…Grid outage grid only site /Awaiting grid return</v>
          </cell>
        </row>
        <row r="385">
          <cell r="AC385" t="e">
            <v>#VALUE!</v>
          </cell>
          <cell r="AF385" t="str">
            <v>(04/27/2026 ticket):-INC-20260427-00007000…Others Transmission equipement fault</v>
          </cell>
        </row>
        <row r="386">
          <cell r="AC386" t="e">
            <v>#VALUE!</v>
          </cell>
          <cell r="AF386" t="str">
            <v>(04/27/2026 ticket):-INC-20260427-00011463</v>
          </cell>
        </row>
        <row r="387">
          <cell r="AC387" t="e">
            <v>#VALUE!</v>
          </cell>
          <cell r="AF387" t="str">
            <v>(04/27/2026 ticket):-INC-20260427-00006894…Others Transmission equipement fault</v>
          </cell>
        </row>
        <row r="388">
          <cell r="AC388" t="str">
            <v>SUO_131</v>
          </cell>
          <cell r="AF388" t="str">
            <v>(04/27/2026 ticket):-INC-20260427-00006824</v>
          </cell>
        </row>
        <row r="389">
          <cell r="AC389" t="str">
            <v>LIT_648</v>
          </cell>
          <cell r="AF389" t="str">
            <v>(04/27/2026 ticket):-INC-20260427-00006833…Others Transmission equipement fault</v>
          </cell>
        </row>
        <row r="390">
          <cell r="AC390" t="e">
            <v>#VALUE!</v>
          </cell>
          <cell r="AF390" t="str">
            <v>(04/27/2026 ticket):-INC-20260427-00009769…2026-04-27 16:04:56…GEN can't be start due to noise and Low solar production/Awaited solar return</v>
          </cell>
        </row>
        <row r="391">
          <cell r="AC391" t="e">
            <v>#VALUE!</v>
          </cell>
          <cell r="AF391" t="str">
            <v>(04/27/2026 ticket):-INC-20260427-00006775</v>
          </cell>
        </row>
        <row r="392">
          <cell r="AC392" t="e">
            <v>#VALUE!</v>
          </cell>
          <cell r="AF392" t="str">
            <v>(04/27/2026 ticket):-INC-20260427-00007775…2026-04-27 15:34:37…Nous constatons l'indisponibilité de BAMBALANG-IHS dû à un probable souci d'énergie.
Merci de vérifier l'énergie à  BAMBALANG-IHS.
Si énergie ok, dépêcher un FME pour investigation.…Others</v>
          </cell>
        </row>
        <row r="393">
          <cell r="AC393" t="e">
            <v>#VALUE!</v>
          </cell>
          <cell r="AF393" t="str">
            <v>(04/27/2026 ticket):-INC-20260427-00011201</v>
          </cell>
        </row>
        <row r="394">
          <cell r="AC394" t="e">
            <v>#VALUE!</v>
          </cell>
          <cell r="AF394" t="str">
            <v>(04/27/2026 ticket):-INC-20260427-00006731…Others Transmission equipement fault</v>
          </cell>
        </row>
        <row r="395">
          <cell r="AC395" t="str">
            <v>NRO_026</v>
          </cell>
          <cell r="AF395" t="str">
            <v>(04/27/2026 ticket):-INC-20260427-00010186…Others Transmission equipement fault</v>
          </cell>
        </row>
        <row r="396">
          <cell r="AC396" t="e">
            <v>#VALUE!</v>
          </cell>
          <cell r="AF396" t="str">
            <v>(04/27/2026 ticket):-INC-20260427-00006686</v>
          </cell>
        </row>
        <row r="397">
          <cell r="AC397" t="str">
            <v>LIT_653</v>
          </cell>
          <cell r="AF397" t="str">
            <v>(04/27/2026 ticket):-INC-20260427-00006687</v>
          </cell>
        </row>
        <row r="398">
          <cell r="AC398" t="str">
            <v>LIT_771</v>
          </cell>
          <cell r="AF398" t="str">
            <v>(04/27/2026 ticket):-INC-20260427-00006622…2026-04-27 12:17:28…fme will be on site ETA ASAP</v>
          </cell>
        </row>
        <row r="399">
          <cell r="AC399" t="e">
            <v>#VALUE!</v>
          </cell>
          <cell r="AF399" t="str">
            <v>(04/27/2026 ticket):-INC-20260427-00006582…Others Transmission equipement fault</v>
          </cell>
        </row>
        <row r="400">
          <cell r="AC400" t="e">
            <v>#VALUE!</v>
          </cell>
          <cell r="AF400" t="str">
            <v>(04/27/2026 ticket):-INC-20260427-00006535</v>
          </cell>
        </row>
        <row r="401">
          <cell r="AC401" t="e">
            <v>#VALUE!</v>
          </cell>
          <cell r="AF401" t="str">
            <v>(04/27/2026 ticket):-INC-20260427-00006509…Others Transmission equipement fault</v>
          </cell>
        </row>
        <row r="402">
          <cell r="AC402" t="str">
            <v>NRO_261</v>
          </cell>
          <cell r="AF402" t="str">
            <v>(04/27/2026 ticket):-INC-20260427-00004836…2026-04-27 10:33:57…Rectifiers hanging // Rectifiers reset…Rectifiers hanging // Rectifiers reset…Others Transmission equipement fault</v>
          </cell>
        </row>
        <row r="403">
          <cell r="AC403" t="str">
            <v>SUO_131</v>
          </cell>
          <cell r="AF403" t="str">
            <v>(04/27/2026 ticket):-INC-20260427-00010796</v>
          </cell>
        </row>
        <row r="404">
          <cell r="AC404" t="str">
            <v>NRO_009</v>
          </cell>
          <cell r="AF404" t="str">
            <v>(04/27/2026 ticket):-INC-20260427-00006503…Others Transmission equipement fault</v>
          </cell>
        </row>
        <row r="405">
          <cell r="AC405" t="str">
            <v>NRO_009</v>
          </cell>
          <cell r="AF405" t="str">
            <v>(04/27/2026 ticket):-INC-20260427-00006454…Others Transmission equipement fault</v>
          </cell>
        </row>
        <row r="406">
          <cell r="AC406" t="e">
            <v>#VALUE!</v>
          </cell>
          <cell r="AF406" t="str">
            <v>(04/27/2026 ticket):-INC-20260427-00006446…Others Transmission equipement fault</v>
          </cell>
        </row>
        <row r="407">
          <cell r="AC407" t="e">
            <v>#VALUE!</v>
          </cell>
          <cell r="AF407" t="str">
            <v>(04/27/2026 ticket):-INC-20260427-00009859</v>
          </cell>
        </row>
        <row r="408">
          <cell r="AC408" t="str">
            <v>LIT_514</v>
          </cell>
          <cell r="AF408" t="str">
            <v>(04/27/2026 ticket):-INC-20260427-00005917…we check the power issue on site to Sackbayeme…Others Transmission equipement fault</v>
          </cell>
        </row>
        <row r="409">
          <cell r="AC409" t="e">
            <v>#VALUE!</v>
          </cell>
          <cell r="AF409" t="str">
            <v>(04/27/2026 ticket):-INC-20260427-00010885</v>
          </cell>
        </row>
        <row r="410">
          <cell r="AC410" t="str">
            <v>ADM_080</v>
          </cell>
          <cell r="AF410" t="str">
            <v>(04/27/2026 ticket):-INC-20260427-00006333…Others Transmission equipement fault</v>
          </cell>
        </row>
        <row r="411">
          <cell r="AC411" t="e">
            <v>#VALUE!</v>
          </cell>
          <cell r="AF411" t="str">
            <v>(04/27/2026 ticket):-INC-20260427-00006211…2026-04-27 11:38:15…TECHNICIAN IS MANAGING</v>
          </cell>
        </row>
        <row r="412">
          <cell r="AC412" t="e">
            <v>#VALUE!</v>
          </cell>
          <cell r="AF412" t="str">
            <v>(04/27/2026 ticket):-INC-20260427-00010070</v>
          </cell>
        </row>
        <row r="413">
          <cell r="AC413" t="e">
            <v>#VALUE!</v>
          </cell>
          <cell r="AF413" t="str">
            <v>(04/27/2026 ticket):-INC-20260427-00006272…Others Transmission equipement fault</v>
          </cell>
        </row>
        <row r="414">
          <cell r="AC414" t="str">
            <v>EXN_100</v>
          </cell>
          <cell r="AF414" t="str">
            <v>(04/27/2026 ticket):-INC-20260427-00006255…Others Transmission equipement fault</v>
          </cell>
        </row>
        <row r="415">
          <cell r="AC415" t="str">
            <v>ADM_080</v>
          </cell>
          <cell r="AF415" t="str">
            <v>(04/27/2026 ticket):-INC-20260427-00006241…Others Transmission equipement fault</v>
          </cell>
        </row>
        <row r="416">
          <cell r="AC416" t="e">
            <v>#VALUE!</v>
          </cell>
          <cell r="AF416" t="str">
            <v>(04/27/2026 ticket):-INC-20260427-00007996</v>
          </cell>
        </row>
        <row r="417">
          <cell r="AC417" t="e">
            <v>#VALUE!</v>
          </cell>
          <cell r="AF417" t="str">
            <v>(04/27/2026 ticket):-INC-20260427-00010314…Others Transmission equipement fault</v>
          </cell>
        </row>
        <row r="418">
          <cell r="AC418" t="str">
            <v>LIT_508</v>
          </cell>
          <cell r="AF418" t="str">
            <v>(04/27/2026 ticket):-INC-20260427-00005633…we check the power issue on site to Sackbayeme…Others Transmission equipement fault</v>
          </cell>
        </row>
        <row r="419">
          <cell r="AC419" t="str">
            <v>NRO_026</v>
          </cell>
          <cell r="AF419" t="str">
            <v>(04/27/2026 ticket):-INC-20260427-00009780…Others Transmission equipement fault</v>
          </cell>
        </row>
        <row r="420">
          <cell r="AC420" t="str">
            <v>LIT_138</v>
          </cell>
          <cell r="AF420" t="str">
            <v>(04/27/2026 ticket):-INC-20260427-00005660…2026-04-27 11:48:53…
Apres Un Conf call avec le RM(Honore). Le FME yannick est plus Proche du Site de Sackbayeme. Il a pris la route ETA=1H(13H45 UTC+ 1)…
Remplacement Disjoncteur dans la Baie TX…Disconnection…
Defaut Disjoncteur dans la Baie TX</v>
          </cell>
        </row>
        <row r="421">
          <cell r="AC421" t="e">
            <v>#VALUE!</v>
          </cell>
          <cell r="AF421" t="str">
            <v>(04/27/2026 ticket):-INC-20260427-00005993</v>
          </cell>
        </row>
        <row r="422">
          <cell r="AC422" t="str">
            <v>EXN_090</v>
          </cell>
          <cell r="AF422" t="str">
            <v>(04/27/2026 ticket):-INC-20260427-00004084…Several Grid fluctuations, No RCP. // Grid stabilized…Several Grid fluctuations, No RCP. // Grid stabilized…GE Fault</v>
          </cell>
        </row>
        <row r="423">
          <cell r="AC423" t="e">
            <v>#VALUE!</v>
          </cell>
          <cell r="AF423" t="str">
            <v>(04/27/2026 ticket):-INC-20260427-00009797…Others Transmission equipement fault</v>
          </cell>
        </row>
        <row r="424">
          <cell r="AC424" t="str">
            <v>LIT_217</v>
          </cell>
          <cell r="AF424" t="str">
            <v>(04/27/2026 ticket):-INC-20260427-00002701…Grid outage, Site went down before Gen start due to Poor backup // Gen started automatically…Grid outage, Site went down before Gen start due to Poor backup // Gen started automatically…GE Fault</v>
          </cell>
        </row>
        <row r="425">
          <cell r="AC425" t="e">
            <v>#VALUE!</v>
          </cell>
          <cell r="AF425" t="str">
            <v>(04/27/2026 ticket):-INC-20260427-00005936…Others Transmission equipement fault</v>
          </cell>
        </row>
        <row r="426">
          <cell r="AC426" t="e">
            <v>#VALUE!</v>
          </cell>
          <cell r="AF426" t="str">
            <v>(04/27/2026 ticket):-INC-20260427-00005937…Others Transmission equipement fault</v>
          </cell>
        </row>
        <row r="427">
          <cell r="AC427" t="e">
            <v>#VALUE!</v>
          </cell>
          <cell r="AF427" t="str">
            <v>(04/27/2026 ticket):-INC-20260427-00010010</v>
          </cell>
        </row>
        <row r="428">
          <cell r="AC428" t="e">
            <v>#VALUE!</v>
          </cell>
          <cell r="AF428" t="str">
            <v>(04/27/2026 ticket):-INC-20260427-00009663…Others Transmission equipement fault</v>
          </cell>
        </row>
        <row r="429">
          <cell r="AC429" t="e">
            <v>#VALUE!</v>
          </cell>
          <cell r="AF429" t="str">
            <v>(04/27/2026 ticket):-INC-20260427-00009720…Others Transmission equipement fault</v>
          </cell>
        </row>
        <row r="430">
          <cell r="AC430" t="e">
            <v>#VALUE!</v>
          </cell>
          <cell r="AF430" t="str">
            <v>(04/27/2026 ticket):-INC-20260427-00008742</v>
          </cell>
        </row>
        <row r="431">
          <cell r="AC431" t="e">
            <v>#VALUE!</v>
          </cell>
          <cell r="AF431" t="str">
            <v>(04/27/2026 ticket):-INC-20260427-00009737…Others Transmission equipement fault</v>
          </cell>
        </row>
        <row r="432">
          <cell r="AC432" t="e">
            <v>#VALUE!</v>
          </cell>
          <cell r="AF432" t="str">
            <v>(04/27/2026 ticket):-INC-20260427-00005877</v>
          </cell>
        </row>
        <row r="433">
          <cell r="AC433" t="str">
            <v>EXN_017</v>
          </cell>
          <cell r="AF433" t="str">
            <v>(04/27/2026 ticket):-INC-20260427-00009561…Others Transmission equipement fault</v>
          </cell>
        </row>
        <row r="434">
          <cell r="AC434" t="e">
            <v>#VALUE!</v>
          </cell>
          <cell r="AF434" t="str">
            <v>(04/27/2026 ticket):-INC-20260427-00009695…Others Transmission equipement fault</v>
          </cell>
        </row>
        <row r="435">
          <cell r="AC435" t="e">
            <v>#VALUE!</v>
          </cell>
          <cell r="AF435" t="str">
            <v>(04/27/2026 ticket):-INC-20260427-00008874</v>
          </cell>
        </row>
        <row r="436">
          <cell r="AC436" t="e">
            <v>#VALUE!</v>
          </cell>
          <cell r="AF436" t="str">
            <v>(04/27/2026 ticket):-INC-20260427-00008870</v>
          </cell>
        </row>
        <row r="437">
          <cell r="AC437" t="e">
            <v>#VALUE!</v>
          </cell>
          <cell r="AF437" t="str">
            <v>(04/27/2026 ticket):-INC-20260427-00008729</v>
          </cell>
        </row>
        <row r="438">
          <cell r="AC438" t="e">
            <v>#VALUE!</v>
          </cell>
          <cell r="AF438" t="str">
            <v>(04/27/2026 ticket):-INC-20260427-00009546…Others Transmission equipement fault</v>
          </cell>
        </row>
        <row r="439">
          <cell r="AC439" t="e">
            <v>#VALUE!</v>
          </cell>
          <cell r="AF439" t="str">
            <v>(04/27/2026 ticket):-INC-20260427-00009457…Others Transmission equipement fault</v>
          </cell>
        </row>
        <row r="440">
          <cell r="AC440" t="e">
            <v>#VALUE!</v>
          </cell>
          <cell r="AF440" t="str">
            <v>(04/27/2026 ticket):-INC-20260427-00009621…Others Transmission equipement fault</v>
          </cell>
        </row>
        <row r="441">
          <cell r="AC441" t="e">
            <v>#VALUE!</v>
          </cell>
          <cell r="AF441" t="str">
            <v>(04/27/2026 ticket):-INC-20260427-00004623…2026-04-27 10:33:57…Rectifiers hanging // Rectifiers reset…Rectifiers hanging // Rectifiers reset…Others Transmission equipement fault</v>
          </cell>
        </row>
        <row r="442">
          <cell r="AC442" t="e">
            <v>#VALUE!</v>
          </cell>
          <cell r="AF442" t="str">
            <v>(04/27/2026 ticket):-INC-20260427-00004770…2026-04-27 10:33:57…Rectifiers hanging // Rectifiers reset…Rectifiers hanging // Rectifiers reset…Others Transmission equipement fault</v>
          </cell>
        </row>
        <row r="443">
          <cell r="AC443" t="e">
            <v>#VALUE!</v>
          </cell>
          <cell r="AF443" t="str">
            <v>(04/27/2026 ticket):-INC-20260427-00004833…2026-04-27 10:33:57…Rectifiers hanging // Rectifiers reset…Rectifiers hanging // Rectifiers reset…Others Transmission equipement fault</v>
          </cell>
        </row>
        <row r="444">
          <cell r="AC444" t="e">
            <v>#VALUE!</v>
          </cell>
          <cell r="AF444" t="str">
            <v>(04/27/2026 ticket):-INC-20260427-00009725</v>
          </cell>
        </row>
        <row r="445">
          <cell r="AC445" t="e">
            <v>#VALUE!</v>
          </cell>
          <cell r="AF445" t="str">
            <v>(04/27/2026 ticket):-INC-20260427-00009677</v>
          </cell>
        </row>
        <row r="446">
          <cell r="AC446" t="e">
            <v>#VALUE!</v>
          </cell>
          <cell r="AF446" t="str">
            <v>(04/27/2026 ticket):-INC-20260427-00009637</v>
          </cell>
        </row>
        <row r="447">
          <cell r="AC447" t="e">
            <v>#VALUE!</v>
          </cell>
          <cell r="AF447" t="str">
            <v>(04/27/2026 ticket):-INC-20260427-00009599</v>
          </cell>
        </row>
        <row r="448">
          <cell r="AC448" t="str">
            <v>NRO_028</v>
          </cell>
          <cell r="AF448" t="str">
            <v>(04/27/2026 ticket):-INC-20260427-00009426…Others Transmission equipement fault</v>
          </cell>
        </row>
        <row r="449">
          <cell r="AC449" t="e">
            <v>#VALUE!</v>
          </cell>
          <cell r="AF449" t="str">
            <v>(04/27/2026 ticket):-INC-20260427-00005683…Others Transmission equipement fault</v>
          </cell>
        </row>
        <row r="450">
          <cell r="AC450" t="str">
            <v>CTR_436</v>
          </cell>
          <cell r="AF450" t="str">
            <v>(04/27/2026 ticket):-INC-20260427-00005636</v>
          </cell>
        </row>
        <row r="451">
          <cell r="AC451" t="e">
            <v>#VALUE!</v>
          </cell>
          <cell r="AF451" t="str">
            <v>(04/27/2026 ticket):-INC-20260427-00009404…Others Transmission equipement fault</v>
          </cell>
        </row>
        <row r="452">
          <cell r="AC452" t="e">
            <v>#VALUE!</v>
          </cell>
          <cell r="AF452" t="str">
            <v>(04/27/2026 ticket):-INC-20260427-00009633</v>
          </cell>
        </row>
        <row r="453">
          <cell r="AC453" t="e">
            <v>#VALUE!</v>
          </cell>
          <cell r="AF453" t="str">
            <v>(04/27/2026 ticket):-INC-20260427-00009121…Others Transmission equipement fault</v>
          </cell>
        </row>
        <row r="454">
          <cell r="AC454" t="str">
            <v>EXN_003</v>
          </cell>
          <cell r="AF454" t="str">
            <v>(04/27/2026 ticket):-INC-20260427-00009351…Others Transmission equipement fault</v>
          </cell>
        </row>
        <row r="455">
          <cell r="AC455" t="e">
            <v>#VALUE!</v>
          </cell>
          <cell r="AF455" t="str">
            <v>(04/27/2026 ticket):-INC-20260427-00009367…Others Transmission equipement fault</v>
          </cell>
        </row>
        <row r="456">
          <cell r="AC456" t="e">
            <v>#VALUE!</v>
          </cell>
          <cell r="AF456" t="str">
            <v>(04/27/2026 ticket):-INC-20260427-00005569…2026-04-27 11:32:50…TECHNICIAN ON HIS WAY ETA 13H30</v>
          </cell>
        </row>
        <row r="457">
          <cell r="AC457" t="str">
            <v>CTR_860</v>
          </cell>
          <cell r="AF457" t="str">
            <v>(04/27/2026 ticket):-INC-20260427-00005574…Others Transmission equipement fault</v>
          </cell>
        </row>
        <row r="458">
          <cell r="AC458" t="e">
            <v>#VALUE!</v>
          </cell>
          <cell r="AF458" t="str">
            <v>(04/27/2026 ticket):-INC-20260427-00009556</v>
          </cell>
        </row>
        <row r="459">
          <cell r="AC459" t="e">
            <v>#VALUE!</v>
          </cell>
          <cell r="AF459" t="str">
            <v>(04/27/2026 ticket):-INC-20260427-00009557</v>
          </cell>
        </row>
        <row r="460">
          <cell r="AC460" t="e">
            <v>#VALUE!</v>
          </cell>
          <cell r="AF460" t="str">
            <v>(04/27/2026 ticket):-INC-20260427-00009506</v>
          </cell>
        </row>
        <row r="461">
          <cell r="AC461" t="e">
            <v>#VALUE!</v>
          </cell>
          <cell r="AF461" t="str">
            <v>(04/27/2026 ticket):-INC-20260427-00009540</v>
          </cell>
        </row>
        <row r="462">
          <cell r="AC462" t="e">
            <v>#VALUE!</v>
          </cell>
          <cell r="AF462" t="str">
            <v>(04/27/2026 ticket):-INC-20260427-00009433</v>
          </cell>
        </row>
        <row r="463">
          <cell r="AC463" t="str">
            <v>LIT_528</v>
          </cell>
          <cell r="AF463" t="str">
            <v>(04/27/2026 ticket):-INC-20260427-00005442</v>
          </cell>
        </row>
        <row r="464">
          <cell r="AC464" t="e">
            <v>#VALUE!</v>
          </cell>
          <cell r="AF464" t="str">
            <v>(04/27/2026 ticket):-INC-20260427-00009425</v>
          </cell>
        </row>
        <row r="465">
          <cell r="AC465" t="e">
            <v>#VALUE!</v>
          </cell>
          <cell r="AF465" t="str">
            <v>(04/27/2026 ticket):-INC-20260427-00008719</v>
          </cell>
        </row>
        <row r="466">
          <cell r="AC466" t="e">
            <v>#VALUE!</v>
          </cell>
          <cell r="AF466" t="str">
            <v>(04/27/2026 ticket):-INC-20260427-00009181…Others Transmission equipement fault</v>
          </cell>
        </row>
        <row r="467">
          <cell r="AC467" t="e">
            <v>#VALUE!</v>
          </cell>
          <cell r="AF467" t="str">
            <v>(04/27/2026 ticket):-INC-20260427-00009322</v>
          </cell>
        </row>
        <row r="468">
          <cell r="AC468" t="str">
            <v>EXN_031</v>
          </cell>
          <cell r="AF468" t="str">
            <v>(04/27/2026 ticket):-INC-20260427-00009005…Others Transmission equipement fault</v>
          </cell>
        </row>
        <row r="469">
          <cell r="AC469" t="e">
            <v>#VALUE!</v>
          </cell>
          <cell r="AF469" t="str">
            <v>(04/27/2026 ticket):-INC-20260427-00008987…Others Transmission equipement fault</v>
          </cell>
        </row>
        <row r="470">
          <cell r="AC470" t="e">
            <v>#VALUE!</v>
          </cell>
          <cell r="AF470" t="str">
            <v>(04/27/2026 ticket):-INC-20260427-00008804…Others Transmission equipement fault</v>
          </cell>
        </row>
        <row r="471">
          <cell r="AC471" t="e">
            <v>#VALUE!</v>
          </cell>
          <cell r="AF471" t="str">
            <v>(04/27/2026 ticket):-INC-20260427-00007353…2026-04-27 13:40:05…Others Transmission equipement fault</v>
          </cell>
        </row>
        <row r="472">
          <cell r="AC472" t="e">
            <v>#VALUE!</v>
          </cell>
          <cell r="AF472" t="str">
            <v>(04/27/2026 ticket):-INC-20260427-00009236</v>
          </cell>
        </row>
        <row r="473">
          <cell r="AC473" t="e">
            <v>#VALUE!</v>
          </cell>
          <cell r="AF473" t="str">
            <v>(04/27/2026 ticket):-INC-20260427-00009204</v>
          </cell>
        </row>
        <row r="474">
          <cell r="AC474" t="e">
            <v>#VALUE!</v>
          </cell>
          <cell r="AF474" t="str">
            <v>(04/27/2026 ticket):-INC-20260427-00009227</v>
          </cell>
        </row>
        <row r="475">
          <cell r="AC475" t="str">
            <v>LIT_514</v>
          </cell>
          <cell r="AF475" t="str">
            <v>(04/27/2026 ticket):-INC-20260427-00005666…we check the power issue on site to Sackbayeme…Others Transmission equipement fault</v>
          </cell>
        </row>
        <row r="476">
          <cell r="AC476" t="e">
            <v>#VALUE!</v>
          </cell>
          <cell r="AF476" t="str">
            <v>(04/27/2026 ticket):-INC-20260427-00008421…Others Transmission equipement fault</v>
          </cell>
        </row>
        <row r="477">
          <cell r="AC477" t="str">
            <v>LIT_489</v>
          </cell>
          <cell r="AF477" t="str">
            <v>(04/27/2026 ticket):-INC-20260427-00005048…2026-04-27 10:25:47…Nous constatons l'indisponibilité de MABANDA4-IHS dû à un souci d'énergie vu la coupure simultanée de l'AOF et la MW.
Merci de vérifier l'énergie à  MABANDA4-IHS.
Si énergie ok, dépêcher un FME pour investigation et troubleshooting au besoin avec le BO.…power issue here the power guy taken point …Others Transmission equipement fault</v>
          </cell>
        </row>
        <row r="478">
          <cell r="AC478" t="e">
            <v>#VALUE!</v>
          </cell>
          <cell r="AF478" t="str">
            <v>(04/27/2026 ticket):-INC-20260427-00008209…Others Transmission equipement fault</v>
          </cell>
        </row>
        <row r="479">
          <cell r="AC479" t="e">
            <v>#VALUE!</v>
          </cell>
          <cell r="AF479" t="str">
            <v>(04/27/2026 ticket):-INC-20260427-00008813…Others Transmission equipement fault</v>
          </cell>
        </row>
        <row r="480">
          <cell r="AC480" t="e">
            <v>#VALUE!</v>
          </cell>
          <cell r="AF480" t="str">
            <v>(04/27/2026 ticket):-INC-20260427-00008458…Others Transmission equipement fault</v>
          </cell>
        </row>
        <row r="481">
          <cell r="AC481" t="e">
            <v>#VALUE!</v>
          </cell>
          <cell r="AF481" t="str">
            <v>(04/27/2026 ticket):-INC-20260427-00008496…Others Transmission equipement fault</v>
          </cell>
        </row>
        <row r="482">
          <cell r="AC482" t="e">
            <v>#VALUE!</v>
          </cell>
          <cell r="AF482" t="str">
            <v>(04/27/2026 ticket):-INC-20260427-00008913…Others Transmission equipement fault</v>
          </cell>
        </row>
        <row r="483">
          <cell r="AC483" t="e">
            <v>#VALUE!</v>
          </cell>
          <cell r="AF483" t="str">
            <v>(04/27/2026 ticket):-INC-20260427-00008786…Others Transmission equipement fault</v>
          </cell>
        </row>
        <row r="484">
          <cell r="AC484" t="e">
            <v>#VALUE!</v>
          </cell>
          <cell r="AF484" t="str">
            <v>(04/27/2026 ticket):-INC-20260427-00008123…Others Transmission equipement fault</v>
          </cell>
        </row>
        <row r="485">
          <cell r="AC485" t="e">
            <v>#VALUE!</v>
          </cell>
          <cell r="AF485" t="str">
            <v>(04/27/2026 ticket):-INC-20260427-00008251…Others Transmission equipement fault</v>
          </cell>
        </row>
        <row r="486">
          <cell r="AC486" t="e">
            <v>#VALUE!</v>
          </cell>
          <cell r="AF486" t="str">
            <v>(04/27/2026 ticket):-INC-20260427-00008932…Others Transmission equipement fault</v>
          </cell>
        </row>
        <row r="487">
          <cell r="AC487" t="e">
            <v>#VALUE!</v>
          </cell>
          <cell r="AF487" t="str">
            <v>(04/27/2026 ticket):-INC-20260427-00008598…Others Transmission equipement fault</v>
          </cell>
        </row>
        <row r="488">
          <cell r="AC488" t="e">
            <v>#VALUE!</v>
          </cell>
          <cell r="AF488" t="str">
            <v>(04/27/2026 ticket):-INC-20260427-00009083</v>
          </cell>
        </row>
        <row r="489">
          <cell r="AC489" t="str">
            <v>LIT_794</v>
          </cell>
          <cell r="AF489" t="str">
            <v>(04/27/2026 ticket):-INC-20260427-00008787…Others Transmission equipement fault</v>
          </cell>
        </row>
        <row r="490">
          <cell r="AC490" t="e">
            <v>#VALUE!</v>
          </cell>
          <cell r="AF490" t="str">
            <v>(04/27/2026 ticket):-INC-20260427-00008626…Others Transmission equipement fault</v>
          </cell>
        </row>
        <row r="491">
          <cell r="AC491" t="e">
            <v>#VALUE!</v>
          </cell>
          <cell r="AF491" t="str">
            <v>(04/27/2026 ticket):-INC-20260427-00008827…Others Transmission equipement fault</v>
          </cell>
        </row>
        <row r="492">
          <cell r="AC492" t="e">
            <v>#VALUE!</v>
          </cell>
          <cell r="AF492" t="str">
            <v>(04/27/2026 ticket):-INC-20260427-00009104</v>
          </cell>
        </row>
        <row r="493">
          <cell r="AC493" t="e">
            <v>#VALUE!</v>
          </cell>
          <cell r="AF493" t="str">
            <v>(04/27/2026 ticket):-INC-20260427-00008591…Others Transmission equipement fault</v>
          </cell>
        </row>
        <row r="494">
          <cell r="AC494" t="e">
            <v>#VALUE!</v>
          </cell>
          <cell r="AF494" t="str">
            <v>(04/27/2026 ticket):-INC-20260427-00008187…Others Transmission equipement fault</v>
          </cell>
        </row>
        <row r="495">
          <cell r="AC495" t="str">
            <v>OST_213</v>
          </cell>
          <cell r="AF495" t="str">
            <v>(04/27/2026 ticket):-INC-20260427-00008169…Others Transmission equipement fault</v>
          </cell>
        </row>
        <row r="496">
          <cell r="AC496" t="str">
            <v>EXN_212</v>
          </cell>
          <cell r="AF496" t="str">
            <v>(04/27/2026 ticket):-INC-20260427-00008523…Others Transmission equipement fault</v>
          </cell>
        </row>
        <row r="497">
          <cell r="AC497" t="e">
            <v>#VALUE!</v>
          </cell>
          <cell r="AF497" t="str">
            <v>(04/27/2026 ticket):-INC-20260427-00008414…Others Transmission equipement fault</v>
          </cell>
        </row>
        <row r="498">
          <cell r="AC498" t="e">
            <v>#VALUE!</v>
          </cell>
          <cell r="AF498" t="str">
            <v>(04/27/2026 ticket):-INC-20260427-00008607…Others Transmission equipement fault</v>
          </cell>
        </row>
        <row r="499">
          <cell r="AC499" t="e">
            <v>#VALUE!</v>
          </cell>
          <cell r="AF499" t="str">
            <v>(04/27/2026 ticket):-INC-20260427-00008164…Others Transmission equipement fault</v>
          </cell>
        </row>
        <row r="500">
          <cell r="AC500" t="e">
            <v>#VALUE!</v>
          </cell>
          <cell r="AF500" t="str">
            <v>(04/27/2026 ticket):-INC-20260427-00008250…Others Transmission equipement fault</v>
          </cell>
        </row>
        <row r="501">
          <cell r="AC501" t="str">
            <v>EXN_091</v>
          </cell>
          <cell r="AF501" t="str">
            <v>(04/27/2026 ticket):-INC-20260427-00008160…Others Transmission equipement fault</v>
          </cell>
        </row>
        <row r="502">
          <cell r="AC502" t="e">
            <v>#VALUE!</v>
          </cell>
          <cell r="AF502" t="str">
            <v>(04/27/2026 ticket):-INC-20260427-00007948…Others Transmission equipement fault</v>
          </cell>
        </row>
        <row r="503">
          <cell r="AC503" t="str">
            <v>OST_112</v>
          </cell>
          <cell r="AF503" t="str">
            <v>(04/27/2026 ticket):-INC-20260427-00008180…Auto TT closure RCA…GE Fault</v>
          </cell>
        </row>
        <row r="504">
          <cell r="AC504" t="e">
            <v>#VALUE!</v>
          </cell>
          <cell r="AF504" t="str">
            <v>(04/27/2026 ticket):-INC-20260427-00008467…Others Transmission equipement fault</v>
          </cell>
        </row>
        <row r="505">
          <cell r="AC505" t="e">
            <v>#VALUE!</v>
          </cell>
          <cell r="AF505" t="str">
            <v>(04/27/2026 ticket):-INC-20260427-00008323…Others Transmission equipement fault</v>
          </cell>
        </row>
        <row r="506">
          <cell r="AC506" t="e">
            <v>#VALUE!</v>
          </cell>
          <cell r="AF506" t="str">
            <v>(04/27/2026 ticket):-INC-20260427-00008171…Others Transmission equipement fault</v>
          </cell>
        </row>
        <row r="507">
          <cell r="AC507" t="e">
            <v>#VALUE!</v>
          </cell>
          <cell r="AF507" t="str">
            <v>(04/27/2026 ticket):-INC-20260427-00008514…Others Transmission equipement fault</v>
          </cell>
        </row>
        <row r="508">
          <cell r="AC508" t="e">
            <v>#VALUE!</v>
          </cell>
          <cell r="AF508" t="str">
            <v>(04/27/2026 ticket):-INC-20260427-00008675…Others Transmission equipement fault</v>
          </cell>
        </row>
        <row r="509">
          <cell r="AC509" t="str">
            <v>EXN_138</v>
          </cell>
          <cell r="AF509" t="str">
            <v>(04/27/2026 ticket):-INC-20260427-00008564…Others Transmission equipement fault</v>
          </cell>
        </row>
        <row r="510">
          <cell r="AC510" t="e">
            <v>#VALUE!</v>
          </cell>
          <cell r="AF510" t="str">
            <v>(04/27/2026 ticket):-INC-20260427-00008577…Others Transmission equipement fault</v>
          </cell>
        </row>
        <row r="511">
          <cell r="AC511" t="e">
            <v>#VALUE!</v>
          </cell>
          <cell r="AF511" t="str">
            <v>(04/27/2026 ticket):-INC-20260427-00007994…Others Transmission equipement fault</v>
          </cell>
        </row>
        <row r="512">
          <cell r="AC512" t="e">
            <v>#VALUE!</v>
          </cell>
          <cell r="AF512" t="str">
            <v>(04/27/2026 ticket):-INC-20260427-00008725…Others Transmission equipement fault</v>
          </cell>
        </row>
        <row r="513">
          <cell r="AC513" t="e">
            <v>#VALUE!</v>
          </cell>
          <cell r="AF513" t="str">
            <v>(04/27/2026 ticket):-INC-20260427-00008610…Others Transmission equipement fault</v>
          </cell>
        </row>
        <row r="514">
          <cell r="AC514" t="e">
            <v>#VALUE!</v>
          </cell>
          <cell r="AF514" t="str">
            <v>(04/27/2026 ticket):-INC-20260427-00008010…Others Transmission equipement fault</v>
          </cell>
        </row>
        <row r="515">
          <cell r="AC515" t="e">
            <v>#VALUE!</v>
          </cell>
          <cell r="AF515" t="str">
            <v>(04/27/2026 ticket):-INC-20260427-00008525…Others Transmission equipement fault</v>
          </cell>
        </row>
        <row r="516">
          <cell r="AC516" t="e">
            <v>#VALUE!</v>
          </cell>
          <cell r="AF516" t="str">
            <v>(04/27/2026 ticket):-INC-20260427-00007923…Others Transmission equipement fault</v>
          </cell>
        </row>
        <row r="517">
          <cell r="AC517" t="e">
            <v>#VALUE!</v>
          </cell>
          <cell r="AF517" t="str">
            <v>(04/27/2026 ticket):-INC-20260427-00008147…Others Transmission equipement fault</v>
          </cell>
        </row>
        <row r="518">
          <cell r="AC518" t="str">
            <v>OST_063</v>
          </cell>
          <cell r="AF518" t="str">
            <v>(04/27/2026 ticket):-INC-20260427-00008527…Others Transmission equipement fault</v>
          </cell>
        </row>
        <row r="519">
          <cell r="AC519" t="e">
            <v>#VALUE!</v>
          </cell>
          <cell r="AF519" t="str">
            <v>(04/27/2026 ticket):-INC-20260427-00008269…Others Transmission equipement fault</v>
          </cell>
        </row>
        <row r="520">
          <cell r="AC520" t="e">
            <v>#VALUE!</v>
          </cell>
          <cell r="AF520" t="str">
            <v>(04/27/2026 ticket):-INC-20260427-00008660…Others Transmission equipement fault</v>
          </cell>
        </row>
        <row r="521">
          <cell r="AC521" t="e">
            <v>#VALUE!</v>
          </cell>
          <cell r="AF521" t="str">
            <v>(04/27/2026 ticket):-INC-20260427-00008486…Others Transmission equipement fault</v>
          </cell>
        </row>
        <row r="522">
          <cell r="AC522" t="e">
            <v>#VALUE!</v>
          </cell>
          <cell r="AF522" t="str">
            <v>(04/27/2026 ticket):-INC-20260427-00007955…Others Transmission equipement fault</v>
          </cell>
        </row>
        <row r="523">
          <cell r="AC523" t="e">
            <v>#VALUE!</v>
          </cell>
          <cell r="AF523" t="str">
            <v>(04/27/2026 ticket):-INC-20260427-00008389…Others Transmission equipement fault</v>
          </cell>
        </row>
        <row r="524">
          <cell r="AC524" t="str">
            <v>EXN_010</v>
          </cell>
          <cell r="AF524" t="str">
            <v>(04/27/2026 ticket):-INC-20260427-00008137…Others Transmission equipement fault</v>
          </cell>
        </row>
        <row r="525">
          <cell r="AC525" t="e">
            <v>#VALUE!</v>
          </cell>
          <cell r="AF525" t="str">
            <v>(04/27/2026 ticket):-INC-20260427-00008550…Others Transmission equipement fault</v>
          </cell>
        </row>
        <row r="526">
          <cell r="AC526" t="e">
            <v>#VALUE!</v>
          </cell>
          <cell r="AF526" t="str">
            <v>(04/27/2026 ticket):-INC-20260427-00008553…Others Transmission equipement fault</v>
          </cell>
        </row>
        <row r="527">
          <cell r="AC527" t="e">
            <v>#VALUE!</v>
          </cell>
          <cell r="AF527" t="str">
            <v>(04/27/2026 ticket):-INC-20260427-00008239…Others Transmission equipement fault</v>
          </cell>
        </row>
        <row r="528">
          <cell r="AC528" t="e">
            <v>#VALUE!</v>
          </cell>
          <cell r="AF528" t="str">
            <v>(04/27/2026 ticket):-INC-20260427-00008578…Others Transmission equipement fault</v>
          </cell>
        </row>
        <row r="529">
          <cell r="AC529" t="e">
            <v>#VALUE!</v>
          </cell>
          <cell r="AF529" t="str">
            <v>(04/27/2026 ticket):-INC-20260427-00008494…Others Transmission equipement fault</v>
          </cell>
        </row>
        <row r="530">
          <cell r="AC530" t="e">
            <v>#VALUE!</v>
          </cell>
          <cell r="AF530" t="str">
            <v>(04/27/2026 ticket):-INC-20260427-00008052…Others Transmission equipement fault</v>
          </cell>
        </row>
        <row r="531">
          <cell r="AC531" t="e">
            <v>#VALUE!</v>
          </cell>
          <cell r="AF531" t="str">
            <v>(04/27/2026 ticket):-INC-20260427-00008551…Others Transmission equipement fault</v>
          </cell>
        </row>
        <row r="532">
          <cell r="AC532" t="str">
            <v>OST_233</v>
          </cell>
          <cell r="AF532" t="str">
            <v>(04/27/2026 ticket):-INC-20260427-00008456…Others Transmission equipement fault</v>
          </cell>
        </row>
        <row r="533">
          <cell r="AC533" t="e">
            <v>#VALUE!</v>
          </cell>
          <cell r="AF533" t="str">
            <v>(04/27/2026 ticket):-INC-20260427-00008200…Others Transmission equipement fault</v>
          </cell>
        </row>
        <row r="534">
          <cell r="AC534" t="e">
            <v>#VALUE!</v>
          </cell>
          <cell r="AF534" t="str">
            <v>(04/27/2026 ticket):-INC-20260427-00008222…Others Transmission equipement fault</v>
          </cell>
        </row>
        <row r="535">
          <cell r="AC535" t="e">
            <v>#VALUE!</v>
          </cell>
          <cell r="AF535" t="str">
            <v>(04/27/2026 ticket):-INC-20260427-00008546…Others Transmission equipement fault</v>
          </cell>
        </row>
        <row r="536">
          <cell r="AC536" t="e">
            <v>#VALUE!</v>
          </cell>
          <cell r="AF536" t="str">
            <v>(04/27/2026 ticket):-INC-20260427-00008969</v>
          </cell>
        </row>
        <row r="537">
          <cell r="AC537" t="e">
            <v>#VALUE!</v>
          </cell>
          <cell r="AF537" t="str">
            <v>(04/27/2026 ticket):-INC-20260427-00008392…Others Transmission equipement fault</v>
          </cell>
        </row>
        <row r="538">
          <cell r="AC538" t="e">
            <v>#VALUE!</v>
          </cell>
          <cell r="AF538" t="str">
            <v>(04/27/2026 ticket):-INC-20260427-00008516…Others Transmission equipement fault</v>
          </cell>
        </row>
        <row r="539">
          <cell r="AC539" t="e">
            <v>#VALUE!</v>
          </cell>
          <cell r="AF539" t="str">
            <v>(04/27/2026 ticket):-INC-20260427-00008199…Others Transmission equipement fault</v>
          </cell>
        </row>
        <row r="540">
          <cell r="AC540" t="e">
            <v>#VALUE!</v>
          </cell>
          <cell r="AF540" t="str">
            <v>(04/27/2026 ticket):-INC-20260427-00008464…Others Transmission equipement fault</v>
          </cell>
        </row>
        <row r="541">
          <cell r="AC541" t="e">
            <v>#VALUE!</v>
          </cell>
          <cell r="AF541" t="str">
            <v>(04/27/2026 ticket):-INC-20260427-00008142…Others Transmission equipement fault</v>
          </cell>
        </row>
        <row r="542">
          <cell r="AC542" t="e">
            <v>#VALUE!</v>
          </cell>
          <cell r="AF542" t="str">
            <v>(04/27/2026 ticket):-INC-20260427-00008408…Others Transmission equipement fault</v>
          </cell>
        </row>
        <row r="543">
          <cell r="AC543" t="e">
            <v>#VALUE!</v>
          </cell>
          <cell r="AF543" t="str">
            <v>(04/27/2026 ticket):-INC-20260427-00007981…Others Transmission equipement fault</v>
          </cell>
        </row>
        <row r="544">
          <cell r="AC544" t="e">
            <v>#VALUE!</v>
          </cell>
          <cell r="AF544" t="str">
            <v>(04/27/2026 ticket):-INC-20260427-00008131…Others Transmission equipement fault</v>
          </cell>
        </row>
        <row r="545">
          <cell r="AC545" t="e">
            <v>#VALUE!</v>
          </cell>
          <cell r="AF545" t="str">
            <v>(04/27/2026 ticket):-INC-20260427-00008500…Others Transmission equipement fault</v>
          </cell>
        </row>
        <row r="546">
          <cell r="AC546" t="e">
            <v>#VALUE!</v>
          </cell>
          <cell r="AF546" t="str">
            <v>(04/27/2026 ticket):-INC-20260427-00008146…Others Transmission equipement fault</v>
          </cell>
        </row>
        <row r="547">
          <cell r="AC547" t="e">
            <v>#VALUE!</v>
          </cell>
          <cell r="AF547" t="str">
            <v>(04/27/2026 ticket):-INC-20260427-00008298…Others Transmission equipement fault</v>
          </cell>
        </row>
        <row r="548">
          <cell r="AC548" t="e">
            <v>#VALUE!</v>
          </cell>
          <cell r="AF548" t="str">
            <v>(04/27/2026 ticket):-INC-20260427-00008127…Others Transmission equipement fault</v>
          </cell>
        </row>
        <row r="549">
          <cell r="AC549" t="e">
            <v>#VALUE!</v>
          </cell>
          <cell r="AF549" t="str">
            <v>(04/27/2026 ticket):-INC-20260427-00008235…Others Transmission equipement fault</v>
          </cell>
        </row>
        <row r="550">
          <cell r="AC550" t="e">
            <v>#VALUE!</v>
          </cell>
          <cell r="AF550" t="str">
            <v>(04/27/2026 ticket):-INC-20260427-00008481…Others Transmission equipement fault</v>
          </cell>
        </row>
        <row r="551">
          <cell r="AC551" t="e">
            <v>#VALUE!</v>
          </cell>
          <cell r="AF551" t="str">
            <v>(04/27/2026 ticket):-INC-20260427-00008650…Others Transmission equipement fault</v>
          </cell>
        </row>
        <row r="552">
          <cell r="AC552" t="e">
            <v>#VALUE!</v>
          </cell>
          <cell r="AF552" t="str">
            <v>(04/27/2026 ticket):-INC-20260427-00008347…Others Transmission equipement fault</v>
          </cell>
        </row>
        <row r="553">
          <cell r="AC553" t="e">
            <v>#VALUE!</v>
          </cell>
          <cell r="AF553" t="str">
            <v>(04/27/2026 ticket):-INC-20260427-00008357…Others Transmission equipement fault</v>
          </cell>
        </row>
        <row r="554">
          <cell r="AC554" t="e">
            <v>#VALUE!</v>
          </cell>
          <cell r="AF554" t="str">
            <v>(04/27/2026 ticket):-INC-20260427-00008120…Others Transmission equipement fault</v>
          </cell>
        </row>
        <row r="555">
          <cell r="AC555" t="e">
            <v>#VALUE!</v>
          </cell>
          <cell r="AF555" t="str">
            <v>(04/27/2026 ticket):-INC-20260427-00008438…Others Transmission equipement fault</v>
          </cell>
        </row>
        <row r="556">
          <cell r="AC556" t="e">
            <v>#VALUE!</v>
          </cell>
          <cell r="AF556" t="str">
            <v>(04/27/2026 ticket):-INC-20260427-00008125…Others Transmission equipement fault</v>
          </cell>
        </row>
        <row r="557">
          <cell r="AC557" t="e">
            <v>#VALUE!</v>
          </cell>
          <cell r="AF557" t="str">
            <v>(04/27/2026 ticket):-INC-20260427-00008429…Others Transmission equipement fault</v>
          </cell>
        </row>
        <row r="558">
          <cell r="AC558" t="e">
            <v>#VALUE!</v>
          </cell>
          <cell r="AF558" t="str">
            <v>(04/27/2026 ticket):-INC-20260427-00008451…Others Transmission equipement fault</v>
          </cell>
        </row>
        <row r="559">
          <cell r="AC559" t="e">
            <v>#VALUE!</v>
          </cell>
          <cell r="AF559" t="str">
            <v>(04/27/2026 ticket):-INC-20260427-00008452…Others Transmission equipement fault</v>
          </cell>
        </row>
        <row r="560">
          <cell r="AC560" t="e">
            <v>#VALUE!</v>
          </cell>
          <cell r="AF560" t="str">
            <v>(04/27/2026 ticket):-INC-20260427-00008002…Others Transmission equipement fault</v>
          </cell>
        </row>
        <row r="561">
          <cell r="AC561" t="e">
            <v>#VALUE!</v>
          </cell>
          <cell r="AF561" t="str">
            <v>(04/27/2026 ticket):-INC-20260427-00008364…Others Transmission equipement fault</v>
          </cell>
        </row>
        <row r="562">
          <cell r="AC562" t="e">
            <v>#VALUE!</v>
          </cell>
          <cell r="AF562" t="str">
            <v>(04/27/2026 ticket):-INC-20260427-00008095…Others Transmission equipement fault</v>
          </cell>
        </row>
        <row r="563">
          <cell r="AC563" t="e">
            <v>#VALUE!</v>
          </cell>
          <cell r="AF563" t="str">
            <v>(04/27/2026 ticket):-INC-20260427-00008071…Others Transmission equipement fault</v>
          </cell>
        </row>
        <row r="564">
          <cell r="AC564" t="e">
            <v>#VALUE!</v>
          </cell>
          <cell r="AF564" t="str">
            <v>(04/27/2026 ticket):-INC-20260427-00008608…Others Transmission equipement fault</v>
          </cell>
        </row>
        <row r="565">
          <cell r="AC565" t="e">
            <v>#VALUE!</v>
          </cell>
          <cell r="AF565" t="str">
            <v>(04/27/2026 ticket):-INC-20260427-00008740…Others Transmission equipement fault</v>
          </cell>
        </row>
        <row r="566">
          <cell r="AC566" t="e">
            <v>#VALUE!</v>
          </cell>
          <cell r="AF566" t="str">
            <v>(04/27/2026 ticket):-INC-20260427-00008122…Others Transmission equipement fault</v>
          </cell>
        </row>
        <row r="567">
          <cell r="AC567" t="e">
            <v>#VALUE!</v>
          </cell>
          <cell r="AF567" t="str">
            <v>(04/27/2026 ticket):-INC-20260427-00008678…Others Transmission equipement fault</v>
          </cell>
        </row>
        <row r="568">
          <cell r="AC568" t="e">
            <v>#VALUE!</v>
          </cell>
          <cell r="AF568" t="str">
            <v>(04/27/2026 ticket):-INC-20260427-00008119…Others Transmission equipement fault</v>
          </cell>
        </row>
        <row r="569">
          <cell r="AC569" t="str">
            <v>OST_077</v>
          </cell>
          <cell r="AF569" t="str">
            <v>(04/27/2026 ticket):-INC-20260427-00008469…Others Transmission equipement fault</v>
          </cell>
        </row>
        <row r="570">
          <cell r="AC570" t="str">
            <v>LIT_819</v>
          </cell>
          <cell r="AF570" t="str">
            <v>(04/27/2026 ticket):-INC-20260427-00008379…Others Transmission equipement fault</v>
          </cell>
        </row>
        <row r="571">
          <cell r="AC571" t="str">
            <v>NRD_054</v>
          </cell>
          <cell r="AF571" t="str">
            <v>(04/27/2026 ticket):-INC-20260427-00008172…Others Transmission equipement fault</v>
          </cell>
        </row>
        <row r="572">
          <cell r="AC572" t="e">
            <v>#VALUE!</v>
          </cell>
          <cell r="AF572" t="str">
            <v>(04/27/2026 ticket):-INC-20260427-00007992…Others Transmission equipement fault</v>
          </cell>
        </row>
        <row r="573">
          <cell r="AC573" t="str">
            <v>OST_100</v>
          </cell>
          <cell r="AF573" t="str">
            <v>(04/27/2026 ticket):-INC-20260427-00008780…Others Transmission equipement fault</v>
          </cell>
        </row>
        <row r="574">
          <cell r="AC574" t="e">
            <v>#VALUE!</v>
          </cell>
          <cell r="AF574" t="str">
            <v>(04/27/2026 ticket):-INC-20260427-00008375…Others Transmission equipement fault</v>
          </cell>
        </row>
        <row r="575">
          <cell r="AC575" t="e">
            <v>#VALUE!</v>
          </cell>
          <cell r="AF575" t="str">
            <v>(04/27/2026 ticket):-INC-20260427-00008616…Others Transmission equipement fault</v>
          </cell>
        </row>
        <row r="576">
          <cell r="AC576" t="e">
            <v>#VALUE!</v>
          </cell>
          <cell r="AF576" t="str">
            <v>(04/27/2026 ticket):-INC-20260427-00008152…Others Transmission equipement fault</v>
          </cell>
        </row>
        <row r="577">
          <cell r="AC577" t="e">
            <v>#VALUE!</v>
          </cell>
          <cell r="AF577" t="str">
            <v>(04/27/2026 ticket):-INC-20260427-00008634…Others Transmission equipement fault</v>
          </cell>
        </row>
        <row r="578">
          <cell r="AC578" t="e">
            <v>#VALUE!</v>
          </cell>
          <cell r="AF578" t="str">
            <v>(04/27/2026 ticket):-INC-20260427-00008428…Others Transmission equipement fault</v>
          </cell>
        </row>
        <row r="579">
          <cell r="AC579" t="e">
            <v>#VALUE!</v>
          </cell>
          <cell r="AF579" t="str">
            <v>(04/27/2026 ticket):-INC-20260427-00008840</v>
          </cell>
        </row>
        <row r="580">
          <cell r="AC580" t="e">
            <v>#VALUE!</v>
          </cell>
          <cell r="AF580" t="str">
            <v>(04/27/2026 ticket):-INC-20260427-00008324…Others Transmission equipement fault</v>
          </cell>
        </row>
        <row r="581">
          <cell r="AC581" t="e">
            <v>#VALUE!</v>
          </cell>
          <cell r="AF581" t="str">
            <v>(04/27/2026 ticket):-INC-20260427-00008538…Others Transmission equipement fault</v>
          </cell>
        </row>
        <row r="582">
          <cell r="AC582" t="e">
            <v>#VALUE!</v>
          </cell>
          <cell r="AF582" t="str">
            <v>(04/27/2026 ticket):-INC-20260427-00008386…Others Transmission equipement fault</v>
          </cell>
        </row>
        <row r="583">
          <cell r="AC583" t="str">
            <v>OST_066</v>
          </cell>
          <cell r="AF583" t="str">
            <v>(04/27/2026 ticket):-INC-20260427-00008637…Others Transmission equipement fault</v>
          </cell>
        </row>
        <row r="584">
          <cell r="AC584" t="e">
            <v>#VALUE!</v>
          </cell>
          <cell r="AF584" t="str">
            <v>(04/27/2026 ticket):-INC-20260427-00008153</v>
          </cell>
        </row>
        <row r="585">
          <cell r="AC585" t="e">
            <v>#VALUE!</v>
          </cell>
          <cell r="AF585" t="str">
            <v>(04/27/2026 ticket):-INC-20260427-00008381…Others Transmission equipement fault</v>
          </cell>
        </row>
        <row r="586">
          <cell r="AC586" t="e">
            <v>#VALUE!</v>
          </cell>
          <cell r="AF586" t="str">
            <v>(04/27/2026 ticket):-INC-20260427-00008833</v>
          </cell>
        </row>
        <row r="587">
          <cell r="AC587" t="e">
            <v>#VALUE!</v>
          </cell>
          <cell r="AF587" t="str">
            <v>(04/27/2026 ticket):-INC-20260427-00008034</v>
          </cell>
        </row>
        <row r="588">
          <cell r="AC588" t="e">
            <v>#VALUE!</v>
          </cell>
          <cell r="AF588" t="str">
            <v>(04/27/2026 ticket):-INC-20260427-00008524…Others Transmission equipement fault</v>
          </cell>
        </row>
        <row r="589">
          <cell r="AC589" t="str">
            <v>OST_075</v>
          </cell>
          <cell r="AF589" t="str">
            <v>(04/27/2026 ticket):-INC-20260427-00008280…Others Transmission equipement fault</v>
          </cell>
        </row>
        <row r="590">
          <cell r="AC590" t="e">
            <v>#VALUE!</v>
          </cell>
          <cell r="AF590" t="str">
            <v>(04/27/2026 ticket):-INC-20260427-00008289…Others Transmission equipement fault</v>
          </cell>
        </row>
        <row r="591">
          <cell r="AC591" t="str">
            <v>OST_003</v>
          </cell>
          <cell r="AF591" t="str">
            <v>(04/27/2026 ticket):-INC-20260427-00007770…Others Transmission equipement fault</v>
          </cell>
        </row>
        <row r="592">
          <cell r="AC592" t="e">
            <v>#VALUE!</v>
          </cell>
          <cell r="AF592" t="str">
            <v>(04/27/2026 ticket):-INC-20260427-00007197</v>
          </cell>
        </row>
        <row r="593">
          <cell r="AC593" t="e">
            <v>#VALUE!</v>
          </cell>
          <cell r="AF593" t="str">
            <v>(04/27/2026 ticket):-INC-20260427-00007194</v>
          </cell>
        </row>
        <row r="594">
          <cell r="AC594" t="e">
            <v>#VALUE!</v>
          </cell>
          <cell r="AF594" t="str">
            <v>(04/27/2026 ticket):-INC-20260427-00008036</v>
          </cell>
        </row>
        <row r="595">
          <cell r="AC595" t="e">
            <v>#VALUE!</v>
          </cell>
          <cell r="AF595" t="str">
            <v>(04/27/2026 ticket):-INC-20260427-00008765</v>
          </cell>
        </row>
        <row r="596">
          <cell r="AC596" t="e">
            <v>#VALUE!</v>
          </cell>
          <cell r="AF596" t="str">
            <v>(04/27/2026 ticket):-INC-20260427-00008771</v>
          </cell>
        </row>
        <row r="597">
          <cell r="AC597" t="e">
            <v>#VALUE!</v>
          </cell>
          <cell r="AF597" t="str">
            <v>(04/27/2026 ticket):-INC-20260427-00005015…Others Transmission equipement fault</v>
          </cell>
        </row>
        <row r="598">
          <cell r="AC598" t="str">
            <v>SUO_131</v>
          </cell>
          <cell r="AF598" t="str">
            <v>(04/27/2026 ticket):-INC-20260427-00005026</v>
          </cell>
        </row>
        <row r="599">
          <cell r="AC599" t="e">
            <v>#VALUE!</v>
          </cell>
          <cell r="AF599" t="str">
            <v>(04/27/2026 ticket):-INC-20260427-00008426…Others Transmission equipement fault</v>
          </cell>
        </row>
        <row r="600">
          <cell r="AC600" t="str">
            <v>OST_064</v>
          </cell>
          <cell r="AF600" t="str">
            <v>(04/27/2026 ticket):-INC-20260427-00008072…Others Transmission equipement fault</v>
          </cell>
        </row>
        <row r="601">
          <cell r="AC601" t="str">
            <v>LIT_822</v>
          </cell>
          <cell r="AF601" t="str">
            <v>(04/27/2026 ticket):-INC-20260427-00008368…Others Transmission equipement fault</v>
          </cell>
        </row>
        <row r="602">
          <cell r="AC602" t="e">
            <v>#VALUE!</v>
          </cell>
          <cell r="AF602" t="str">
            <v>(04/27/2026 ticket):-INC-20260427-00007982…Others Transmission equipement fault</v>
          </cell>
        </row>
        <row r="603">
          <cell r="AC603" t="e">
            <v>#VALUE!</v>
          </cell>
          <cell r="AF603" t="str">
            <v>(04/27/2026 ticket):-INC-20260427-00007999…Others Transmission equipement fault</v>
          </cell>
        </row>
        <row r="604">
          <cell r="AC604" t="e">
            <v>#VALUE!</v>
          </cell>
          <cell r="AF604" t="str">
            <v>(04/27/2026 ticket):-INC-20260427-00008242…Others Transmission equipement fault</v>
          </cell>
        </row>
        <row r="605">
          <cell r="AC605" t="e">
            <v>#VALUE!</v>
          </cell>
          <cell r="AF605" t="str">
            <v>(04/27/2026 ticket):-INC-20260427-00008390…Others Transmission equipement fault</v>
          </cell>
        </row>
        <row r="606">
          <cell r="AC606" t="e">
            <v>#VALUE!</v>
          </cell>
          <cell r="AF606" t="str">
            <v>(04/27/2026 ticket):-INC-20260427-00007958…Others Transmission equipement fault</v>
          </cell>
        </row>
        <row r="607">
          <cell r="AC607" t="e">
            <v>#VALUE!</v>
          </cell>
          <cell r="AF607" t="str">
            <v>(04/27/2026 ticket):-INC-20260427-00007524</v>
          </cell>
        </row>
        <row r="608">
          <cell r="AC608" t="e">
            <v>#VALUE!</v>
          </cell>
          <cell r="AF608" t="str">
            <v>(04/27/2026 ticket):-INC-20260427-00007966…Others Transmission equipement fault</v>
          </cell>
        </row>
        <row r="609">
          <cell r="AC609" t="e">
            <v>#VALUE!</v>
          </cell>
          <cell r="AF609" t="str">
            <v>(04/27/2026 ticket):-INC-20260427-00008319…Others Transmission equipement fault</v>
          </cell>
        </row>
        <row r="610">
          <cell r="AC610" t="e">
            <v>#VALUE!</v>
          </cell>
          <cell r="AF610" t="str">
            <v>(04/27/2026 ticket):-INC-20260427-00008102…Others Transmission equipement fault</v>
          </cell>
        </row>
        <row r="611">
          <cell r="AC611" t="e">
            <v>#VALUE!</v>
          </cell>
          <cell r="AF611" t="str">
            <v>(04/27/2026 ticket):-INC-20260427-00008488…Others Transmission equipement fault</v>
          </cell>
        </row>
        <row r="612">
          <cell r="AC612" t="e">
            <v>#VALUE!</v>
          </cell>
          <cell r="AF612" t="str">
            <v>(04/27/2026 ticket):-INC-20260427-00008480…Others Transmission equipement fault</v>
          </cell>
        </row>
        <row r="613">
          <cell r="AC613" t="e">
            <v>#VALUE!</v>
          </cell>
          <cell r="AF613" t="str">
            <v>(04/27/2026 ticket):-INC-20260427-00008372…Others Transmission equipement fault</v>
          </cell>
        </row>
        <row r="614">
          <cell r="AC614" t="e">
            <v>#VALUE!</v>
          </cell>
          <cell r="AF614" t="str">
            <v>(04/27/2026 ticket):-INC-20260427-00008212…Others Transmission equipement fault</v>
          </cell>
        </row>
        <row r="615">
          <cell r="AC615" t="e">
            <v>#VALUE!</v>
          </cell>
          <cell r="AF615" t="str">
            <v>(04/27/2026 ticket):-INC-20260427-00008549…Others Transmission equipement fault</v>
          </cell>
        </row>
        <row r="616">
          <cell r="AC616" t="e">
            <v>#VALUE!</v>
          </cell>
          <cell r="AF616" t="str">
            <v>(04/27/2026 ticket):-INC-20260427-00008455…Others Transmission equipement fault</v>
          </cell>
        </row>
        <row r="617">
          <cell r="AC617" t="str">
            <v>OST_291</v>
          </cell>
          <cell r="AF617" t="str">
            <v>(04/27/2026 ticket):-INC-20260427-00008391…Others Transmission equipement fault</v>
          </cell>
        </row>
        <row r="618">
          <cell r="AC618" t="e">
            <v>#VALUE!</v>
          </cell>
          <cell r="AF618" t="str">
            <v>(04/27/2026 ticket):-INC-20260427-00008521…Others Transmission equipement fault</v>
          </cell>
        </row>
        <row r="619">
          <cell r="AC619" t="e">
            <v>#VALUE!</v>
          </cell>
          <cell r="AF619" t="str">
            <v>(04/27/2026 ticket):-INC-20260427-00008022…Others Transmission equipement fault</v>
          </cell>
        </row>
        <row r="620">
          <cell r="AC620" t="e">
            <v>#VALUE!</v>
          </cell>
          <cell r="AF620" t="str">
            <v>(04/27/2026 ticket):-INC-20260427-00008236…Others Transmission equipement fault</v>
          </cell>
        </row>
        <row r="621">
          <cell r="AC621" t="e">
            <v>#VALUE!</v>
          </cell>
          <cell r="AF621" t="str">
            <v>(04/27/2026 ticket):-INC-20260427-00008346…Others Transmission equipement fault</v>
          </cell>
        </row>
        <row r="622">
          <cell r="AC622" t="e">
            <v>#VALUE!</v>
          </cell>
          <cell r="AF622" t="str">
            <v>(04/27/2026 ticket):-INC-20260427-00008162…Others Transmission equipement fault</v>
          </cell>
        </row>
        <row r="623">
          <cell r="AC623" t="e">
            <v>#VALUE!</v>
          </cell>
          <cell r="AF623" t="str">
            <v>(04/27/2026 ticket):-INC-20260427-00008132…Others Transmission equipement fault</v>
          </cell>
        </row>
        <row r="624">
          <cell r="AC624" t="e">
            <v>#VALUE!</v>
          </cell>
          <cell r="AF624" t="str">
            <v>(04/27/2026 ticket):-INC-20260427-00008393…Others Transmission equipement fault</v>
          </cell>
        </row>
        <row r="625">
          <cell r="AC625" t="e">
            <v>#VALUE!</v>
          </cell>
          <cell r="AF625" t="str">
            <v>(04/27/2026 ticket):-INC-20260427-00008275…Others Transmission equipement fault</v>
          </cell>
        </row>
        <row r="626">
          <cell r="AC626" t="e">
            <v>#VALUE!</v>
          </cell>
          <cell r="AF626" t="str">
            <v>(04/27/2026 ticket):-INC-20260427-00008143…Others Transmission equipement fault</v>
          </cell>
        </row>
        <row r="627">
          <cell r="AC627" t="e">
            <v>#VALUE!</v>
          </cell>
          <cell r="AF627" t="str">
            <v>(04/27/2026 ticket):-INC-20260427-00008351</v>
          </cell>
        </row>
        <row r="628">
          <cell r="AC628" t="e">
            <v>#VALUE!</v>
          </cell>
          <cell r="AF628" t="str">
            <v>(04/27/2026 ticket):-INC-20260427-00008734</v>
          </cell>
        </row>
        <row r="629">
          <cell r="AC629" t="e">
            <v>#VALUE!</v>
          </cell>
          <cell r="AF629" t="str">
            <v>(04/27/2026 ticket):-INC-20260427-00008801</v>
          </cell>
        </row>
        <row r="630">
          <cell r="AC630" t="e">
            <v>#VALUE!</v>
          </cell>
          <cell r="AF630" t="str">
            <v>(04/27/2026 ticket):-INC-20260427-00008225…Others Transmission equipement fault</v>
          </cell>
        </row>
        <row r="631">
          <cell r="AC631" t="e">
            <v>#VALUE!</v>
          </cell>
          <cell r="AF631" t="str">
            <v>(04/27/2026 ticket):-INC-20260427-00008233…Others Transmission equipement fault</v>
          </cell>
        </row>
        <row r="632">
          <cell r="AC632" t="e">
            <v>#VALUE!</v>
          </cell>
          <cell r="AF632" t="str">
            <v>(04/27/2026 ticket):-INC-20260427-00008321…Others Transmission equipement fault</v>
          </cell>
        </row>
        <row r="633">
          <cell r="AC633" t="e">
            <v>#VALUE!</v>
          </cell>
          <cell r="AF633" t="str">
            <v>(04/27/2026 ticket):-INC-20260427-00008349…Others Transmission equipement fault</v>
          </cell>
        </row>
        <row r="634">
          <cell r="AC634" t="e">
            <v>#VALUE!</v>
          </cell>
          <cell r="AF634" t="str">
            <v>(04/27/2026 ticket):-INC-20260427-00008374…Others Transmission equipement fault</v>
          </cell>
        </row>
        <row r="635">
          <cell r="AC635" t="e">
            <v>#VALUE!</v>
          </cell>
          <cell r="AF635" t="str">
            <v>(04/27/2026 ticket):-INC-20260427-00008032…Others Transmission equipement fault</v>
          </cell>
        </row>
        <row r="636">
          <cell r="AC636" t="e">
            <v>#VALUE!</v>
          </cell>
          <cell r="AF636" t="str">
            <v>(04/27/2026 ticket):-INC-20260427-00008355…Others Transmission equipement fault</v>
          </cell>
        </row>
        <row r="637">
          <cell r="AC637" t="e">
            <v>#VALUE!</v>
          </cell>
          <cell r="AF637" t="str">
            <v>(04/27/2026 ticket):-INC-20260427-00008255…Others Transmission equipement fault</v>
          </cell>
        </row>
        <row r="638">
          <cell r="AC638" t="e">
            <v>#VALUE!</v>
          </cell>
          <cell r="AF638" t="str">
            <v>(04/27/2026 ticket):-INC-20260427-00008111…Others Transmission equipement fault</v>
          </cell>
        </row>
        <row r="639">
          <cell r="AC639" t="str">
            <v>LIT_795</v>
          </cell>
          <cell r="AF639" t="str">
            <v>(04/27/2026 ticket):-INC-20260427-00008531…Others Transmission equipement fault</v>
          </cell>
        </row>
        <row r="640">
          <cell r="AC640" t="e">
            <v>#VALUE!</v>
          </cell>
          <cell r="AF640" t="str">
            <v>(04/27/2026 ticket):-INC-20260427-00008287…Others Transmission equipement fault</v>
          </cell>
        </row>
        <row r="641">
          <cell r="AC641" t="e">
            <v>#VALUE!</v>
          </cell>
          <cell r="AF641" t="str">
            <v>(04/27/2026 ticket):-INC-20260427-00008237…Others Transmission equipement fault</v>
          </cell>
        </row>
        <row r="642">
          <cell r="AC642" t="e">
            <v>#VALUE!</v>
          </cell>
          <cell r="AF642" t="str">
            <v>(04/27/2026 ticket):-INC-20260427-00008263…Others Transmission equipement fault</v>
          </cell>
        </row>
        <row r="643">
          <cell r="AC643" t="e">
            <v>#VALUE!</v>
          </cell>
          <cell r="AF643" t="str">
            <v>(04/27/2026 ticket):-INC-20260427-00008415…Others Transmission equipement fault</v>
          </cell>
        </row>
        <row r="644">
          <cell r="AC644" t="e">
            <v>#VALUE!</v>
          </cell>
          <cell r="AF644" t="str">
            <v>(04/27/2026 ticket):-INC-20260427-00008630</v>
          </cell>
        </row>
        <row r="645">
          <cell r="AC645" t="e">
            <v>#VALUE!</v>
          </cell>
          <cell r="AF645" t="str">
            <v>(04/27/2026 ticket):-INC-20260427-00008668</v>
          </cell>
        </row>
        <row r="646">
          <cell r="AC646" t="str">
            <v>OST_019</v>
          </cell>
          <cell r="AF646" t="str">
            <v>(04/27/2026 ticket):-INC-20260427-00008617…Others Transmission equipement fault</v>
          </cell>
        </row>
        <row r="647">
          <cell r="AC647" t="str">
            <v>EXN_031</v>
          </cell>
          <cell r="AF647" t="str">
            <v>(04/27/2026 ticket):-INC-20260427-00008431…Others Transmission equipement fault</v>
          </cell>
        </row>
        <row r="648">
          <cell r="AC648" t="str">
            <v>OST_028</v>
          </cell>
          <cell r="AF648" t="str">
            <v>(04/27/2026 ticket):-INC-20260427-00008331…Others Transmission equipement fault</v>
          </cell>
        </row>
        <row r="649">
          <cell r="AC649" t="e">
            <v>#VALUE!</v>
          </cell>
          <cell r="AF649" t="str">
            <v>(04/27/2026 ticket):-INC-20260427-00008207…Others Transmission equipement fault</v>
          </cell>
        </row>
        <row r="650">
          <cell r="AC650" t="e">
            <v>#VALUE!</v>
          </cell>
          <cell r="AF650" t="str">
            <v>(04/27/2026 ticket):-INC-20260427-00008645…Others Transmission equipement fault</v>
          </cell>
        </row>
        <row r="651">
          <cell r="AC651" t="e">
            <v>#VALUE!</v>
          </cell>
          <cell r="AF651" t="str">
            <v>(04/27/2026 ticket):-INC-20260427-00008174…Others Transmission equipement fault</v>
          </cell>
        </row>
        <row r="652">
          <cell r="AC652" t="e">
            <v>#VALUE!</v>
          </cell>
          <cell r="AF652" t="str">
            <v>(04/27/2026 ticket):-INC-20260427-00008313…Others Transmission equipement fault</v>
          </cell>
        </row>
        <row r="653">
          <cell r="AC653" t="e">
            <v>#VALUE!</v>
          </cell>
          <cell r="AF653" t="str">
            <v>(04/27/2026 ticket):-INC-20260427-00008026…Others Transmission equipement fault</v>
          </cell>
        </row>
        <row r="654">
          <cell r="AC654" t="e">
            <v>#VALUE!</v>
          </cell>
          <cell r="AF654" t="str">
            <v>(04/27/2026 ticket):-INC-20260427-00008213…Others Transmission equipement fault</v>
          </cell>
        </row>
        <row r="655">
          <cell r="AC655" t="e">
            <v>#VALUE!</v>
          </cell>
          <cell r="AF655" t="str">
            <v>(04/27/2026 ticket):-INC-20260427-00008635…Others Transmission equipement fault</v>
          </cell>
        </row>
        <row r="656">
          <cell r="AC656" t="e">
            <v>#VALUE!</v>
          </cell>
          <cell r="AF656" t="str">
            <v>(04/27/2026 ticket):-INC-20260427-00008592…Others Transmission equipement fault</v>
          </cell>
        </row>
        <row r="657">
          <cell r="AC657" t="e">
            <v>#VALUE!</v>
          </cell>
          <cell r="AF657" t="str">
            <v>(04/27/2026 ticket):-INC-20260427-00008277</v>
          </cell>
        </row>
        <row r="658">
          <cell r="AC658" t="e">
            <v>#VALUE!</v>
          </cell>
          <cell r="AF658" t="str">
            <v>(04/27/2026 ticket):-INC-20260427-00008501</v>
          </cell>
        </row>
        <row r="659">
          <cell r="AC659" t="e">
            <v>#VALUE!</v>
          </cell>
          <cell r="AF659" t="str">
            <v>(04/27/2026 ticket):-INC-20260427-00008573</v>
          </cell>
        </row>
        <row r="660">
          <cell r="AC660" t="e">
            <v>#VALUE!</v>
          </cell>
          <cell r="AF660" t="str">
            <v>(04/27/2026 ticket):-INC-20260427-00008260…Others Transmission equipement fault</v>
          </cell>
        </row>
        <row r="661">
          <cell r="AC661" t="e">
            <v>#VALUE!</v>
          </cell>
          <cell r="AF661" t="str">
            <v>(04/27/2026 ticket):-INC-20260427-00008216…Others Transmission equipement fault</v>
          </cell>
        </row>
        <row r="662">
          <cell r="AC662" t="str">
            <v>ADM_017</v>
          </cell>
          <cell r="AF662" t="str">
            <v>(04/27/2026 ticket):-INC-20260427-00008320…Others Transmission equipement fault</v>
          </cell>
        </row>
        <row r="663">
          <cell r="AC663" t="e">
            <v>#VALUE!</v>
          </cell>
          <cell r="AF663" t="str">
            <v>(04/27/2026 ticket):-INC-20260427-00008293…Others Transmission equipement fault</v>
          </cell>
        </row>
        <row r="664">
          <cell r="AC664" t="e">
            <v>#VALUE!</v>
          </cell>
          <cell r="AF664" t="str">
            <v>(04/27/2026 ticket):-INC-20260427-00008784</v>
          </cell>
        </row>
        <row r="665">
          <cell r="AC665" t="e">
            <v>#VALUE!</v>
          </cell>
          <cell r="AF665" t="str">
            <v>(04/27/2026 ticket):-INC-20260427-00008345</v>
          </cell>
        </row>
        <row r="666">
          <cell r="AC666" t="str">
            <v>OST_083</v>
          </cell>
          <cell r="AF666" t="str">
            <v>(04/27/2026 ticket):-INC-20260427-00008046…Others Transmission equipement fault</v>
          </cell>
        </row>
        <row r="667">
          <cell r="AC667" t="e">
            <v>#VALUE!</v>
          </cell>
          <cell r="AF667" t="str">
            <v>(04/27/2026 ticket):-INC-20260427-00008303…Others Transmission equipement fault</v>
          </cell>
        </row>
        <row r="668">
          <cell r="AC668" t="e">
            <v>#VALUE!</v>
          </cell>
          <cell r="AF668" t="str">
            <v>(04/27/2026 ticket):-INC-20260427-00008033</v>
          </cell>
        </row>
        <row r="669">
          <cell r="AC669" t="e">
            <v>#VALUE!</v>
          </cell>
          <cell r="AF669" t="str">
            <v>(04/27/2026 ticket):-INC-20260427-00008307</v>
          </cell>
        </row>
        <row r="670">
          <cell r="AC670" t="e">
            <v>#VALUE!</v>
          </cell>
          <cell r="AF670" t="str">
            <v>(04/27/2026 ticket):-INC-20260427-00008362</v>
          </cell>
        </row>
        <row r="671">
          <cell r="AC671" t="e">
            <v>#VALUE!</v>
          </cell>
          <cell r="AF671" t="str">
            <v>(04/27/2026 ticket):-INC-20260427-00008666</v>
          </cell>
        </row>
        <row r="672">
          <cell r="AC672" t="e">
            <v>#VALUE!</v>
          </cell>
          <cell r="AF672" t="str">
            <v>(04/27/2026 ticket):-INC-20260427-00008227</v>
          </cell>
        </row>
        <row r="673">
          <cell r="AC673" t="e">
            <v>#VALUE!</v>
          </cell>
          <cell r="AF673" t="str">
            <v>(04/27/2026 ticket):-INC-20260427-00008656</v>
          </cell>
        </row>
        <row r="674">
          <cell r="AC674" t="e">
            <v>#VALUE!</v>
          </cell>
          <cell r="AF674" t="str">
            <v>(04/27/2026 ticket):-INC-20260427-00008802</v>
          </cell>
        </row>
        <row r="675">
          <cell r="AC675" t="e">
            <v>#VALUE!</v>
          </cell>
          <cell r="AF675" t="str">
            <v>(04/27/2026 ticket):-INC-20260427-00008733</v>
          </cell>
        </row>
        <row r="676">
          <cell r="AC676" t="e">
            <v>#VALUE!</v>
          </cell>
          <cell r="AF676" t="str">
            <v>(04/27/2026 ticket):-INC-20260427-00008766</v>
          </cell>
        </row>
        <row r="677">
          <cell r="AC677" t="str">
            <v>NRO_063</v>
          </cell>
          <cell r="AF677" t="str">
            <v>(04/27/2026 ticket):-INC-20260427-00008441…Others Transmission equipement fault</v>
          </cell>
        </row>
        <row r="678">
          <cell r="AC678" t="e">
            <v>#VALUE!</v>
          </cell>
          <cell r="AF678" t="str">
            <v>(04/27/2026 ticket):-INC-20260427-00008602</v>
          </cell>
        </row>
        <row r="679">
          <cell r="AC679" t="e">
            <v>#VALUE!</v>
          </cell>
          <cell r="AF679" t="str">
            <v>(04/27/2026 ticket):-INC-20260427-00008229</v>
          </cell>
        </row>
        <row r="680">
          <cell r="AC680" t="e">
            <v>#VALUE!</v>
          </cell>
          <cell r="AF680" t="str">
            <v>(04/27/2026 ticket):-INC-20260427-00008309</v>
          </cell>
        </row>
        <row r="681">
          <cell r="AC681" t="e">
            <v>#VALUE!</v>
          </cell>
          <cell r="AF681" t="str">
            <v>(04/27/2026 ticket):-INC-20260427-00008121</v>
          </cell>
        </row>
        <row r="682">
          <cell r="AC682" t="e">
            <v>#VALUE!</v>
          </cell>
          <cell r="AF682" t="str">
            <v>(04/27/2026 ticket):-INC-20260427-00008019</v>
          </cell>
        </row>
        <row r="683">
          <cell r="AC683" t="e">
            <v>#VALUE!</v>
          </cell>
          <cell r="AF683" t="str">
            <v>(04/27/2026 ticket):-INC-20260427-00008356</v>
          </cell>
        </row>
        <row r="684">
          <cell r="AC684" t="e">
            <v>#VALUE!</v>
          </cell>
          <cell r="AF684" t="str">
            <v>(04/27/2026 ticket):-INC-20260427-00008796</v>
          </cell>
        </row>
        <row r="685">
          <cell r="AC685" t="e">
            <v>#VALUE!</v>
          </cell>
          <cell r="AF685" t="str">
            <v>(04/27/2026 ticket):-INC-20260427-00008402</v>
          </cell>
        </row>
        <row r="686">
          <cell r="AC686" t="e">
            <v>#VALUE!</v>
          </cell>
          <cell r="AF686" t="str">
            <v>(04/27/2026 ticket):-INC-20260427-00008576</v>
          </cell>
        </row>
        <row r="687">
          <cell r="AC687" t="e">
            <v>#VALUE!</v>
          </cell>
          <cell r="AF687" t="str">
            <v>(04/27/2026 ticket):-INC-20260427-00008685</v>
          </cell>
        </row>
        <row r="688">
          <cell r="AC688" t="e">
            <v>#VALUE!</v>
          </cell>
          <cell r="AF688" t="str">
            <v>(04/27/2026 ticket):-INC-20260427-00008778</v>
          </cell>
        </row>
        <row r="689">
          <cell r="AC689" t="e">
            <v>#VALUE!</v>
          </cell>
          <cell r="AF689" t="str">
            <v>(04/27/2026 ticket):-INC-20260427-00008726</v>
          </cell>
        </row>
        <row r="690">
          <cell r="AC690" t="e">
            <v>#VALUE!</v>
          </cell>
          <cell r="AF690" t="str">
            <v>(04/27/2026 ticket):-INC-20260427-00008409</v>
          </cell>
        </row>
        <row r="691">
          <cell r="AC691" t="e">
            <v>#VALUE!</v>
          </cell>
          <cell r="AF691" t="str">
            <v>(04/27/2026 ticket):-INC-20260427-00008680</v>
          </cell>
        </row>
        <row r="692">
          <cell r="AC692" t="e">
            <v>#VALUE!</v>
          </cell>
          <cell r="AF692" t="str">
            <v>(04/27/2026 ticket):-INC-20260427-00007941</v>
          </cell>
        </row>
        <row r="693">
          <cell r="AC693" t="e">
            <v>#VALUE!</v>
          </cell>
          <cell r="AF693" t="str">
            <v>(04/27/2026 ticket):-INC-20260427-00008148</v>
          </cell>
        </row>
        <row r="694">
          <cell r="AC694" t="e">
            <v>#VALUE!</v>
          </cell>
          <cell r="AF694" t="str">
            <v>(04/27/2026 ticket):-INC-20260427-00008184</v>
          </cell>
        </row>
        <row r="695">
          <cell r="AC695" t="e">
            <v>#VALUE!</v>
          </cell>
          <cell r="AF695" t="str">
            <v>(04/27/2026 ticket):-INC-20260427-00008571</v>
          </cell>
        </row>
        <row r="696">
          <cell r="AC696" t="e">
            <v>#VALUE!</v>
          </cell>
          <cell r="AF696" t="str">
            <v>(04/27/2026 ticket):-INC-20260427-00008647</v>
          </cell>
        </row>
        <row r="697">
          <cell r="AC697" t="e">
            <v>#VALUE!</v>
          </cell>
          <cell r="AF697" t="str">
            <v>(04/27/2026 ticket):-INC-20260427-00008711</v>
          </cell>
        </row>
        <row r="698">
          <cell r="AC698" t="e">
            <v>#VALUE!</v>
          </cell>
          <cell r="AF698" t="str">
            <v>(04/27/2026 ticket):-INC-20260427-00008231</v>
          </cell>
        </row>
        <row r="699">
          <cell r="AC699" t="e">
            <v>#VALUE!</v>
          </cell>
          <cell r="AF699" t="str">
            <v>(04/27/2026 ticket):-INC-20260427-00008723</v>
          </cell>
        </row>
        <row r="700">
          <cell r="AC700" t="e">
            <v>#VALUE!</v>
          </cell>
          <cell r="AF700" t="str">
            <v>(04/27/2026 ticket):-INC-20260427-00007970</v>
          </cell>
        </row>
        <row r="701">
          <cell r="AC701" t="e">
            <v>#VALUE!</v>
          </cell>
          <cell r="AF701" t="str">
            <v>(04/27/2026 ticket):-INC-20260427-00008042</v>
          </cell>
        </row>
        <row r="702">
          <cell r="AC702" t="e">
            <v>#VALUE!</v>
          </cell>
          <cell r="AF702" t="str">
            <v>(04/27/2026 ticket):-INC-20260427-00008196</v>
          </cell>
        </row>
        <row r="703">
          <cell r="AC703" t="e">
            <v>#VALUE!</v>
          </cell>
          <cell r="AF703" t="str">
            <v>(04/27/2026 ticket):-INC-20260427-00008601</v>
          </cell>
        </row>
        <row r="704">
          <cell r="AC704" t="e">
            <v>#VALUE!</v>
          </cell>
          <cell r="AF704" t="str">
            <v>(04/27/2026 ticket):-INC-20260427-00008684</v>
          </cell>
        </row>
        <row r="705">
          <cell r="AC705" t="e">
            <v>#VALUE!</v>
          </cell>
          <cell r="AF705" t="str">
            <v>(04/27/2026 ticket):-INC-20260427-00007985</v>
          </cell>
        </row>
        <row r="706">
          <cell r="AC706" t="e">
            <v>#VALUE!</v>
          </cell>
          <cell r="AF706" t="str">
            <v>(04/27/2026 ticket):-INC-20260427-00008054</v>
          </cell>
        </row>
        <row r="707">
          <cell r="AC707" t="e">
            <v>#VALUE!</v>
          </cell>
          <cell r="AF707" t="str">
            <v>(04/27/2026 ticket):-INC-20260427-00007936</v>
          </cell>
        </row>
        <row r="708">
          <cell r="AC708" t="e">
            <v>#VALUE!</v>
          </cell>
          <cell r="AF708" t="str">
            <v>(04/27/2026 ticket):-INC-20260427-00008589</v>
          </cell>
        </row>
        <row r="709">
          <cell r="AC709" t="e">
            <v>#VALUE!</v>
          </cell>
          <cell r="AF709" t="str">
            <v>(04/27/2026 ticket):-INC-20260427-00008273…Others Transmission equipement fault</v>
          </cell>
        </row>
        <row r="710">
          <cell r="AC710" t="e">
            <v>#VALUE!</v>
          </cell>
          <cell r="AF710" t="str">
            <v>(04/27/2026 ticket):-INC-20260427-00008476</v>
          </cell>
        </row>
        <row r="711">
          <cell r="AC711" t="e">
            <v>#VALUE!</v>
          </cell>
          <cell r="AF711" t="str">
            <v>(04/27/2026 ticket):-INC-20260427-00007952</v>
          </cell>
        </row>
        <row r="712">
          <cell r="AC712" t="e">
            <v>#VALUE!</v>
          </cell>
          <cell r="AF712" t="str">
            <v>(04/27/2026 ticket):-INC-20260427-00008597</v>
          </cell>
        </row>
        <row r="713">
          <cell r="AC713" t="e">
            <v>#VALUE!</v>
          </cell>
          <cell r="AF713" t="str">
            <v>(04/27/2026 ticket):-INC-20260427-00008657</v>
          </cell>
        </row>
        <row r="714">
          <cell r="AC714" t="e">
            <v>#VALUE!</v>
          </cell>
          <cell r="AF714" t="str">
            <v>(04/27/2026 ticket):-INC-20260427-00008681</v>
          </cell>
        </row>
        <row r="715">
          <cell r="AC715" t="e">
            <v>#VALUE!</v>
          </cell>
          <cell r="AF715" t="str">
            <v>(04/27/2026 ticket):-INC-20260427-00008705</v>
          </cell>
        </row>
        <row r="716">
          <cell r="AC716" t="e">
            <v>#VALUE!</v>
          </cell>
          <cell r="AF716" t="str">
            <v>(04/27/2026 ticket):-INC-20260427-00008082</v>
          </cell>
        </row>
        <row r="717">
          <cell r="AC717" t="e">
            <v>#VALUE!</v>
          </cell>
          <cell r="AF717" t="str">
            <v>(04/27/2026 ticket):-INC-20260427-00008583</v>
          </cell>
        </row>
        <row r="718">
          <cell r="AC718" t="e">
            <v>#VALUE!</v>
          </cell>
          <cell r="AF718" t="str">
            <v>(04/27/2026 ticket):-INC-20260427-00008338…Others Transmission equipement fault</v>
          </cell>
        </row>
        <row r="719">
          <cell r="AC719" t="e">
            <v>#VALUE!</v>
          </cell>
          <cell r="AF719" t="str">
            <v>(04/27/2026 ticket):-INC-20260427-00008232…Others Transmission equipement fault</v>
          </cell>
        </row>
        <row r="720">
          <cell r="AC720" t="e">
            <v>#VALUE!</v>
          </cell>
          <cell r="AF720" t="str">
            <v>(04/27/2026 ticket):-INC-20260427-00008165…Others Transmission equipement fault</v>
          </cell>
        </row>
        <row r="721">
          <cell r="AC721" t="e">
            <v>#VALUE!</v>
          </cell>
          <cell r="AF721" t="str">
            <v>(04/27/2026 ticket):-INC-20260427-00008383…Others Transmission equipement fault</v>
          </cell>
        </row>
        <row r="722">
          <cell r="AC722" t="e">
            <v>#VALUE!</v>
          </cell>
          <cell r="AF722" t="str">
            <v>(04/27/2026 ticket):-INC-20260427-00008106…Others Transmission equipement fault</v>
          </cell>
        </row>
        <row r="723">
          <cell r="AC723" t="e">
            <v>#VALUE!</v>
          </cell>
          <cell r="AF723" t="str">
            <v>(04/27/2026 ticket):-INC-20260427-00007924…Others Transmission equipement fault</v>
          </cell>
        </row>
        <row r="724">
          <cell r="AC724" t="e">
            <v>#VALUE!</v>
          </cell>
          <cell r="AF724" t="str">
            <v>(04/27/2026 ticket):-INC-20260427-00008663</v>
          </cell>
        </row>
        <row r="725">
          <cell r="AC725" t="e">
            <v>#VALUE!</v>
          </cell>
          <cell r="AF725" t="str">
            <v>(04/27/2026 ticket):-INC-20260427-00008677</v>
          </cell>
        </row>
        <row r="726">
          <cell r="AC726" t="e">
            <v>#VALUE!</v>
          </cell>
          <cell r="AF726" t="str">
            <v>(04/27/2026 ticket):-INC-20260427-00008448</v>
          </cell>
        </row>
        <row r="727">
          <cell r="AC727" t="e">
            <v>#VALUE!</v>
          </cell>
          <cell r="AF727" t="str">
            <v>(04/27/2026 ticket):-INC-20260427-00007820</v>
          </cell>
        </row>
        <row r="728">
          <cell r="AC728" t="e">
            <v>#VALUE!</v>
          </cell>
          <cell r="AF728" t="str">
            <v>(04/27/2026 ticket):-INC-20260427-00008335</v>
          </cell>
        </row>
        <row r="729">
          <cell r="AC729" t="e">
            <v>#VALUE!</v>
          </cell>
          <cell r="AF729" t="str">
            <v>(04/27/2026 ticket):-INC-20260427-00008606</v>
          </cell>
        </row>
        <row r="730">
          <cell r="AC730" t="e">
            <v>#VALUE!</v>
          </cell>
          <cell r="AF730" t="str">
            <v>(04/27/2026 ticket):-INC-20260427-00008173…Others Transmission equipement fault</v>
          </cell>
        </row>
        <row r="731">
          <cell r="AC731" t="e">
            <v>#VALUE!</v>
          </cell>
          <cell r="AF731" t="str">
            <v>(04/27/2026 ticket):-INC-20260427-00008622</v>
          </cell>
        </row>
        <row r="732">
          <cell r="AC732" t="e">
            <v>#VALUE!</v>
          </cell>
          <cell r="AF732" t="str">
            <v>(04/27/2026 ticket):-INC-20260427-00008361</v>
          </cell>
        </row>
        <row r="733">
          <cell r="AC733" t="e">
            <v>#VALUE!</v>
          </cell>
          <cell r="AF733" t="str">
            <v>(04/27/2026 ticket):-INC-20260427-00008354</v>
          </cell>
        </row>
        <row r="734">
          <cell r="AC734" t="e">
            <v>#VALUE!</v>
          </cell>
          <cell r="AF734" t="str">
            <v>(04/27/2026 ticket):-INC-20260427-00008605</v>
          </cell>
        </row>
        <row r="735">
          <cell r="AC735" t="e">
            <v>#VALUE!</v>
          </cell>
          <cell r="AF735" t="str">
            <v>(04/27/2026 ticket):-INC-20260427-00008624</v>
          </cell>
        </row>
        <row r="736">
          <cell r="AC736" t="e">
            <v>#VALUE!</v>
          </cell>
          <cell r="AF736" t="str">
            <v>(04/27/2026 ticket):-INC-20260427-00008703</v>
          </cell>
        </row>
        <row r="737">
          <cell r="AC737" t="e">
            <v>#VALUE!</v>
          </cell>
          <cell r="AF737" t="str">
            <v>(04/27/2026 ticket):-INC-20260427-00008300…Others Transmission equipement fault</v>
          </cell>
        </row>
        <row r="738">
          <cell r="AC738" t="e">
            <v>#VALUE!</v>
          </cell>
          <cell r="AF738" t="str">
            <v>(04/27/2026 ticket):-INC-20260427-00008136…Others Transmission equipement fault</v>
          </cell>
        </row>
        <row r="739">
          <cell r="AC739" t="e">
            <v>#VALUE!</v>
          </cell>
          <cell r="AF739" t="str">
            <v>(04/27/2026 ticket):-INC-20260427-00008271…Others Transmission equipement fault</v>
          </cell>
        </row>
        <row r="740">
          <cell r="AC740" t="e">
            <v>#VALUE!</v>
          </cell>
          <cell r="AF740" t="str">
            <v>(04/27/2026 ticket):-INC-20260427-00007937…Others Transmission equipement fault</v>
          </cell>
        </row>
        <row r="741">
          <cell r="AC741" t="e">
            <v>#VALUE!</v>
          </cell>
          <cell r="AF741" t="str">
            <v>(04/27/2026 ticket):-INC-20260427-00008542</v>
          </cell>
        </row>
        <row r="742">
          <cell r="AC742" t="e">
            <v>#VALUE!</v>
          </cell>
          <cell r="AF742" t="str">
            <v>(04/27/2026 ticket):-INC-20260427-00008453</v>
          </cell>
        </row>
        <row r="743">
          <cell r="AC743" t="e">
            <v>#VALUE!</v>
          </cell>
          <cell r="AF743" t="str">
            <v>(04/27/2026 ticket):-INC-20260427-00008511</v>
          </cell>
        </row>
        <row r="744">
          <cell r="AC744" t="e">
            <v>#VALUE!</v>
          </cell>
          <cell r="AF744" t="str">
            <v>(04/27/2026 ticket):-INC-20260427-00008518</v>
          </cell>
        </row>
        <row r="745">
          <cell r="AC745" t="e">
            <v>#VALUE!</v>
          </cell>
          <cell r="AF745" t="str">
            <v>(04/27/2026 ticket):-INC-20260427-00008679</v>
          </cell>
        </row>
        <row r="746">
          <cell r="AC746" t="e">
            <v>#VALUE!</v>
          </cell>
          <cell r="AF746" t="str">
            <v>(04/27/2026 ticket):-INC-20260427-00008722</v>
          </cell>
        </row>
        <row r="747">
          <cell r="AC747" t="e">
            <v>#VALUE!</v>
          </cell>
          <cell r="AF747" t="str">
            <v>(04/27/2026 ticket):-INC-20260427-00007968…Others Transmission equipement fault</v>
          </cell>
        </row>
        <row r="748">
          <cell r="AC748" t="str">
            <v>EXN_003</v>
          </cell>
          <cell r="AF748" t="str">
            <v>(04/27/2026 ticket):-INC-20260427-00007792…Others Transmission equipement fault</v>
          </cell>
        </row>
        <row r="749">
          <cell r="AC749" t="e">
            <v>#VALUE!</v>
          </cell>
          <cell r="AF749" t="str">
            <v>(04/27/2026 ticket):-INC-20260427-00008139…Others Transmission equipement fault</v>
          </cell>
        </row>
        <row r="750">
          <cell r="AC750" t="e">
            <v>#VALUE!</v>
          </cell>
          <cell r="AF750" t="str">
            <v>(04/27/2026 ticket):-INC-20260427-00008332…Others Transmission equipement fault</v>
          </cell>
        </row>
        <row r="751">
          <cell r="AC751" t="e">
            <v>#VALUE!</v>
          </cell>
          <cell r="AF751" t="str">
            <v>(04/27/2026 ticket):-INC-20260427-00008285</v>
          </cell>
        </row>
        <row r="752">
          <cell r="AC752" t="e">
            <v>#VALUE!</v>
          </cell>
          <cell r="AF752" t="str">
            <v>(04/27/2026 ticket):-INC-20260427-00008519</v>
          </cell>
        </row>
        <row r="753">
          <cell r="AC753" t="e">
            <v>#VALUE!</v>
          </cell>
          <cell r="AF753" t="str">
            <v>(04/27/2026 ticket):-INC-20260427-00008737</v>
          </cell>
        </row>
        <row r="754">
          <cell r="AC754" t="e">
            <v>#VALUE!</v>
          </cell>
          <cell r="AF754" t="str">
            <v>(04/27/2026 ticket):-INC-20260427-00008047</v>
          </cell>
        </row>
        <row r="755">
          <cell r="AC755" t="e">
            <v>#VALUE!</v>
          </cell>
          <cell r="AF755" t="str">
            <v>(04/27/2026 ticket):-INC-20260427-00008717</v>
          </cell>
        </row>
        <row r="756">
          <cell r="AC756" t="e">
            <v>#VALUE!</v>
          </cell>
          <cell r="AF756" t="str">
            <v>(04/27/2026 ticket):-INC-20260427-00007950…Others Transmission equipement fault</v>
          </cell>
        </row>
        <row r="757">
          <cell r="AC757" t="e">
            <v>#VALUE!</v>
          </cell>
          <cell r="AF757" t="str">
            <v>(04/27/2026 ticket):-INC-20260427-00008629</v>
          </cell>
        </row>
        <row r="758">
          <cell r="AC758" t="e">
            <v>#VALUE!</v>
          </cell>
          <cell r="AF758" t="str">
            <v>(04/27/2026 ticket):-INC-20260427-00008653</v>
          </cell>
        </row>
        <row r="759">
          <cell r="AC759" t="e">
            <v>#VALUE!</v>
          </cell>
          <cell r="AF759" t="str">
            <v>(04/27/2026 ticket):-INC-20260427-00008039</v>
          </cell>
        </row>
        <row r="760">
          <cell r="AC760" t="e">
            <v>#VALUE!</v>
          </cell>
          <cell r="AF760" t="str">
            <v>(04/27/2026 ticket):-INC-20260427-00008175</v>
          </cell>
        </row>
        <row r="761">
          <cell r="AC761" t="e">
            <v>#VALUE!</v>
          </cell>
          <cell r="AF761" t="str">
            <v>(04/27/2026 ticket):-INC-20260427-00008342</v>
          </cell>
        </row>
        <row r="762">
          <cell r="AC762" t="e">
            <v>#VALUE!</v>
          </cell>
          <cell r="AF762" t="str">
            <v>(04/27/2026 ticket):-INC-20260427-00008604</v>
          </cell>
        </row>
        <row r="763">
          <cell r="AC763" t="e">
            <v>#VALUE!</v>
          </cell>
          <cell r="AF763" t="str">
            <v>(04/27/2026 ticket):-INC-20260427-00008686</v>
          </cell>
        </row>
        <row r="764">
          <cell r="AC764" t="e">
            <v>#VALUE!</v>
          </cell>
          <cell r="AF764" t="str">
            <v>(04/27/2026 ticket):-INC-20260427-00008144…Others Transmission equipement fault</v>
          </cell>
        </row>
        <row r="765">
          <cell r="AC765" t="e">
            <v>#VALUE!</v>
          </cell>
          <cell r="AF765" t="str">
            <v>(04/27/2026 ticket):-INC-20260427-00008529</v>
          </cell>
        </row>
        <row r="766">
          <cell r="AC766" t="e">
            <v>#VALUE!</v>
          </cell>
          <cell r="AF766" t="str">
            <v>(04/27/2026 ticket):-INC-20260427-00008208…Others Transmission equipement fault</v>
          </cell>
        </row>
        <row r="767">
          <cell r="AC767" t="e">
            <v>#VALUE!</v>
          </cell>
          <cell r="AF767" t="str">
            <v>(04/27/2026 ticket):-INC-20260427-00008234…Others Transmission equipement fault</v>
          </cell>
        </row>
        <row r="768">
          <cell r="AC768" t="e">
            <v>#VALUE!</v>
          </cell>
          <cell r="AF768" t="str">
            <v>(04/27/2026 ticket):-INC-20260427-00008020</v>
          </cell>
        </row>
        <row r="769">
          <cell r="AC769" t="e">
            <v>#VALUE!</v>
          </cell>
          <cell r="AF769" t="str">
            <v>(04/27/2026 ticket):-INC-20260427-00008284</v>
          </cell>
        </row>
        <row r="770">
          <cell r="AC770" t="e">
            <v>#VALUE!</v>
          </cell>
          <cell r="AF770" t="str">
            <v>(04/27/2026 ticket):-INC-20260427-00008638</v>
          </cell>
        </row>
        <row r="771">
          <cell r="AC771" t="e">
            <v>#VALUE!</v>
          </cell>
          <cell r="AF771" t="str">
            <v>(04/27/2026 ticket):-INC-20260427-00008037</v>
          </cell>
        </row>
        <row r="772">
          <cell r="AC772" t="e">
            <v>#VALUE!</v>
          </cell>
          <cell r="AF772" t="str">
            <v>(04/27/2026 ticket):-INC-20260427-00008399</v>
          </cell>
        </row>
        <row r="773">
          <cell r="AC773" t="e">
            <v>#VALUE!</v>
          </cell>
          <cell r="AF773" t="str">
            <v>(04/27/2026 ticket):-INC-20260427-00008534</v>
          </cell>
        </row>
        <row r="774">
          <cell r="AC774" t="e">
            <v>#VALUE!</v>
          </cell>
          <cell r="AF774" t="str">
            <v>(04/27/2026 ticket):-INC-20260427-00008612</v>
          </cell>
        </row>
        <row r="775">
          <cell r="AC775" t="e">
            <v>#VALUE!</v>
          </cell>
          <cell r="AF775" t="str">
            <v>(04/27/2026 ticket):-INC-20260427-00008632</v>
          </cell>
        </row>
        <row r="776">
          <cell r="AC776" t="e">
            <v>#VALUE!</v>
          </cell>
          <cell r="AF776" t="str">
            <v>(04/27/2026 ticket):-INC-20260427-00008103</v>
          </cell>
        </row>
        <row r="777">
          <cell r="AC777" t="e">
            <v>#VALUE!</v>
          </cell>
          <cell r="AF777" t="str">
            <v>(04/27/2026 ticket):-INC-20260427-00008567</v>
          </cell>
        </row>
        <row r="778">
          <cell r="AC778" t="e">
            <v>#VALUE!</v>
          </cell>
          <cell r="AF778" t="str">
            <v>(04/27/2026 ticket):-INC-20260427-00008590</v>
          </cell>
        </row>
        <row r="779">
          <cell r="AC779" t="e">
            <v>#VALUE!</v>
          </cell>
          <cell r="AF779" t="str">
            <v>(04/27/2026 ticket):-INC-20260427-00008664</v>
          </cell>
        </row>
        <row r="780">
          <cell r="AC780" t="e">
            <v>#VALUE!</v>
          </cell>
          <cell r="AF780" t="str">
            <v>(04/27/2026 ticket):-INC-20260427-00008217</v>
          </cell>
        </row>
        <row r="781">
          <cell r="AC781" t="e">
            <v>#VALUE!</v>
          </cell>
          <cell r="AF781" t="str">
            <v>(04/27/2026 ticket):-INC-20260427-00008473</v>
          </cell>
        </row>
        <row r="782">
          <cell r="AC782" t="e">
            <v>#VALUE!</v>
          </cell>
          <cell r="AF782" t="str">
            <v>(04/27/2026 ticket):-INC-20260427-00008512</v>
          </cell>
        </row>
        <row r="783">
          <cell r="AC783" t="e">
            <v>#VALUE!</v>
          </cell>
          <cell r="AF783" t="str">
            <v>(04/27/2026 ticket):-INC-20260427-00008134</v>
          </cell>
        </row>
        <row r="784">
          <cell r="AC784" t="e">
            <v>#VALUE!</v>
          </cell>
          <cell r="AF784" t="str">
            <v>(04/27/2026 ticket):-INC-20260427-00008340</v>
          </cell>
        </row>
        <row r="785">
          <cell r="AC785" t="e">
            <v>#VALUE!</v>
          </cell>
          <cell r="AF785" t="str">
            <v>(04/27/2026 ticket):-INC-20260427-00008561</v>
          </cell>
        </row>
        <row r="786">
          <cell r="AC786" t="e">
            <v>#VALUE!</v>
          </cell>
          <cell r="AF786" t="str">
            <v>(04/27/2026 ticket):-INC-20260427-00007940</v>
          </cell>
        </row>
        <row r="787">
          <cell r="AC787" t="e">
            <v>#VALUE!</v>
          </cell>
          <cell r="AF787" t="str">
            <v>(04/27/2026 ticket):-INC-20260427-00008066</v>
          </cell>
        </row>
        <row r="788">
          <cell r="AC788" t="e">
            <v>#VALUE!</v>
          </cell>
          <cell r="AF788" t="str">
            <v>(04/27/2026 ticket):-INC-20260427-00008618</v>
          </cell>
        </row>
        <row r="789">
          <cell r="AC789" t="e">
            <v>#VALUE!</v>
          </cell>
          <cell r="AF789" t="str">
            <v>(04/27/2026 ticket):-INC-20260427-00008411</v>
          </cell>
        </row>
        <row r="790">
          <cell r="AC790" t="e">
            <v>#VALUE!</v>
          </cell>
          <cell r="AF790" t="str">
            <v>(04/27/2026 ticket):-INC-20260427-00008417</v>
          </cell>
        </row>
        <row r="791">
          <cell r="AC791" t="e">
            <v>#VALUE!</v>
          </cell>
          <cell r="AF791" t="str">
            <v>(04/27/2026 ticket):-INC-20260427-00008661</v>
          </cell>
        </row>
        <row r="792">
          <cell r="AC792" t="e">
            <v>#VALUE!</v>
          </cell>
          <cell r="AF792" t="str">
            <v>(04/27/2026 ticket):-INC-20260427-00008064…Others Transmission equipement fault</v>
          </cell>
        </row>
        <row r="793">
          <cell r="AC793" t="e">
            <v>#VALUE!</v>
          </cell>
          <cell r="AF793" t="str">
            <v>(04/27/2026 ticket):-INC-20260427-00008081</v>
          </cell>
        </row>
        <row r="794">
          <cell r="AC794" t="e">
            <v>#VALUE!</v>
          </cell>
          <cell r="AF794" t="str">
            <v>(04/27/2026 ticket):-INC-20260427-00008593</v>
          </cell>
        </row>
        <row r="795">
          <cell r="AC795" t="e">
            <v>#VALUE!</v>
          </cell>
          <cell r="AF795" t="str">
            <v>(04/27/2026 ticket):-INC-20260427-00008198</v>
          </cell>
        </row>
        <row r="796">
          <cell r="AC796" t="e">
            <v>#VALUE!</v>
          </cell>
          <cell r="AF796" t="str">
            <v>(04/27/2026 ticket):-INC-20260427-00008230</v>
          </cell>
        </row>
        <row r="797">
          <cell r="AC797" t="e">
            <v>#VALUE!</v>
          </cell>
          <cell r="AF797" t="str">
            <v>(04/27/2026 ticket):-INC-20260427-00008315</v>
          </cell>
        </row>
        <row r="798">
          <cell r="AC798" t="e">
            <v>#VALUE!</v>
          </cell>
          <cell r="AF798" t="str">
            <v>(04/27/2026 ticket):-INC-20260427-00008506</v>
          </cell>
        </row>
        <row r="799">
          <cell r="AC799" t="e">
            <v>#VALUE!</v>
          </cell>
          <cell r="AF799" t="str">
            <v>(04/27/2026 ticket):-INC-20260427-00008267</v>
          </cell>
        </row>
        <row r="800">
          <cell r="AC800" t="e">
            <v>#VALUE!</v>
          </cell>
          <cell r="AF800" t="str">
            <v>(04/27/2026 ticket):-INC-20260427-00008539</v>
          </cell>
        </row>
        <row r="801">
          <cell r="AC801" t="e">
            <v>#VALUE!</v>
          </cell>
          <cell r="AF801" t="str">
            <v>(04/27/2026 ticket):-INC-20260427-00008582</v>
          </cell>
        </row>
        <row r="802">
          <cell r="AC802" t="e">
            <v>#VALUE!</v>
          </cell>
          <cell r="AF802" t="str">
            <v>(04/27/2026 ticket):-INC-20260427-00008181</v>
          </cell>
        </row>
        <row r="803">
          <cell r="AC803" t="e">
            <v>#VALUE!</v>
          </cell>
          <cell r="AF803" t="str">
            <v>(04/27/2026 ticket):-INC-20260427-00008427</v>
          </cell>
        </row>
        <row r="804">
          <cell r="AC804" t="e">
            <v>#VALUE!</v>
          </cell>
          <cell r="AF804" t="str">
            <v>(04/27/2026 ticket):-INC-20260427-00008599</v>
          </cell>
        </row>
        <row r="805">
          <cell r="AC805" t="e">
            <v>#VALUE!</v>
          </cell>
          <cell r="AF805" t="str">
            <v>(04/27/2026 ticket):-INC-20260427-00008621</v>
          </cell>
        </row>
        <row r="806">
          <cell r="AC806" t="e">
            <v>#VALUE!</v>
          </cell>
          <cell r="AF806" t="str">
            <v>(04/27/2026 ticket):-INC-20260427-00008030…Others Transmission equipement fault</v>
          </cell>
        </row>
        <row r="807">
          <cell r="AC807" t="e">
            <v>#VALUE!</v>
          </cell>
          <cell r="AF807" t="str">
            <v>(04/27/2026 ticket):-INC-20260427-00008011…Others Transmission equipement fault</v>
          </cell>
        </row>
        <row r="808">
          <cell r="AC808" t="e">
            <v>#VALUE!</v>
          </cell>
          <cell r="AF808" t="str">
            <v>(04/27/2026 ticket):-INC-20260427-00008084…Others Transmission equipement fault</v>
          </cell>
        </row>
        <row r="809">
          <cell r="AC809" t="e">
            <v>#VALUE!</v>
          </cell>
          <cell r="AF809" t="str">
            <v>(04/27/2026 ticket):-INC-20260427-00008587</v>
          </cell>
        </row>
        <row r="810">
          <cell r="AC810" t="e">
            <v>#VALUE!</v>
          </cell>
          <cell r="AF810" t="str">
            <v>(04/27/2026 ticket):-INC-20260427-00008570</v>
          </cell>
        </row>
        <row r="811">
          <cell r="AC811" t="e">
            <v>#VALUE!</v>
          </cell>
          <cell r="AF811" t="str">
            <v>(04/27/2026 ticket):-INC-20260427-00007380</v>
          </cell>
        </row>
        <row r="812">
          <cell r="AC812" t="e">
            <v>#VALUE!</v>
          </cell>
          <cell r="AF812" t="str">
            <v>(04/27/2026 ticket):-INC-20260427-00008150</v>
          </cell>
        </row>
        <row r="813">
          <cell r="AC813" t="e">
            <v>#VALUE!</v>
          </cell>
          <cell r="AF813" t="str">
            <v>(04/27/2026 ticket):-INC-20260427-00008449</v>
          </cell>
        </row>
        <row r="814">
          <cell r="AC814" t="e">
            <v>#VALUE!</v>
          </cell>
          <cell r="AF814" t="str">
            <v>(04/27/2026 ticket):-INC-20260427-00008460</v>
          </cell>
        </row>
        <row r="815">
          <cell r="AC815" t="e">
            <v>#VALUE!</v>
          </cell>
          <cell r="AF815" t="str">
            <v>(04/27/2026 ticket):-INC-20260427-00008461</v>
          </cell>
        </row>
        <row r="816">
          <cell r="AC816" t="e">
            <v>#VALUE!</v>
          </cell>
          <cell r="AF816" t="str">
            <v>(04/27/2026 ticket):-INC-20260427-00008530</v>
          </cell>
        </row>
        <row r="817">
          <cell r="AC817" t="e">
            <v>#VALUE!</v>
          </cell>
          <cell r="AF817" t="str">
            <v>(04/27/2026 ticket):-INC-20260427-00008113…Others Transmission equipement fault</v>
          </cell>
        </row>
        <row r="818">
          <cell r="AC818" t="e">
            <v>#VALUE!</v>
          </cell>
          <cell r="AF818" t="str">
            <v>(04/27/2026 ticket):-INC-20260427-00008029…Others Transmission equipement fault</v>
          </cell>
        </row>
        <row r="819">
          <cell r="AC819" t="e">
            <v>#VALUE!</v>
          </cell>
          <cell r="AF819" t="str">
            <v>(04/27/2026 ticket):-INC-20260427-00008167…Others Transmission equipement fault</v>
          </cell>
        </row>
        <row r="820">
          <cell r="AC820" t="str">
            <v>OST_020</v>
          </cell>
          <cell r="AF820" t="str">
            <v>(04/27/2026 ticket):-INC-20260427-00008088…Others Transmission equipement fault</v>
          </cell>
        </row>
        <row r="821">
          <cell r="AC821" t="e">
            <v>#VALUE!</v>
          </cell>
          <cell r="AF821" t="str">
            <v>(04/27/2026 ticket):-INC-20260427-00008596</v>
          </cell>
        </row>
        <row r="822">
          <cell r="AC822" t="e">
            <v>#VALUE!</v>
          </cell>
          <cell r="AF822" t="str">
            <v>(04/27/2026 ticket):-INC-20260427-00008074…Others Transmission equipement fault</v>
          </cell>
        </row>
        <row r="823">
          <cell r="AC823" t="e">
            <v>#VALUE!</v>
          </cell>
          <cell r="AF823" t="str">
            <v>(04/27/2026 ticket):-INC-20260427-00008096</v>
          </cell>
        </row>
        <row r="824">
          <cell r="AC824" t="e">
            <v>#VALUE!</v>
          </cell>
          <cell r="AF824" t="str">
            <v>(04/27/2026 ticket):-INC-20260427-00008310</v>
          </cell>
        </row>
        <row r="825">
          <cell r="AC825" t="e">
            <v>#VALUE!</v>
          </cell>
          <cell r="AF825" t="str">
            <v>(04/27/2026 ticket):-INC-20260427-00008380</v>
          </cell>
        </row>
        <row r="826">
          <cell r="AC826" t="e">
            <v>#VALUE!</v>
          </cell>
          <cell r="AF826" t="str">
            <v>(04/27/2026 ticket):-INC-20260427-00008190</v>
          </cell>
        </row>
        <row r="827">
          <cell r="AC827" t="e">
            <v>#VALUE!</v>
          </cell>
          <cell r="AF827" t="str">
            <v>(04/27/2026 ticket):-INC-20260427-00008418</v>
          </cell>
        </row>
        <row r="828">
          <cell r="AC828" t="e">
            <v>#VALUE!</v>
          </cell>
          <cell r="AF828" t="str">
            <v>(04/27/2026 ticket):-INC-20260427-00008204</v>
          </cell>
        </row>
        <row r="829">
          <cell r="AC829" t="e">
            <v>#VALUE!</v>
          </cell>
          <cell r="AF829" t="str">
            <v>(04/27/2026 ticket):-INC-20260427-00008296</v>
          </cell>
        </row>
        <row r="830">
          <cell r="AC830" t="e">
            <v>#VALUE!</v>
          </cell>
          <cell r="AF830" t="str">
            <v>(04/27/2026 ticket):-INC-20260427-00008552</v>
          </cell>
        </row>
        <row r="831">
          <cell r="AC831" t="e">
            <v>#VALUE!</v>
          </cell>
          <cell r="AF831" t="str">
            <v>(04/27/2026 ticket):-INC-20260427-00008620</v>
          </cell>
        </row>
        <row r="832">
          <cell r="AC832" t="e">
            <v>#VALUE!</v>
          </cell>
          <cell r="AF832" t="str">
            <v>(04/27/2026 ticket):-INC-20260427-00007935…Others Transmission equipement fault</v>
          </cell>
        </row>
        <row r="833">
          <cell r="AC833" t="e">
            <v>#VALUE!</v>
          </cell>
          <cell r="AF833" t="str">
            <v>(04/27/2026 ticket):-INC-20260427-00008202…Others Transmission equipement fault</v>
          </cell>
        </row>
        <row r="834">
          <cell r="AC834" t="e">
            <v>#VALUE!</v>
          </cell>
          <cell r="AF834" t="str">
            <v>(04/27/2026 ticket):-INC-20260427-00008185…Others Transmission equipement fault</v>
          </cell>
        </row>
        <row r="835">
          <cell r="AC835" t="e">
            <v>#VALUE!</v>
          </cell>
          <cell r="AF835" t="str">
            <v>(04/27/2026 ticket):-INC-20260427-00008087…Others Transmission equipement fault</v>
          </cell>
        </row>
        <row r="836">
          <cell r="AC836" t="e">
            <v>#VALUE!</v>
          </cell>
          <cell r="AF836" t="str">
            <v>(04/27/2026 ticket):-INC-20260427-00008503</v>
          </cell>
        </row>
        <row r="837">
          <cell r="AC837" t="e">
            <v>#VALUE!</v>
          </cell>
          <cell r="AF837" t="str">
            <v>(04/27/2026 ticket):-INC-20260427-00008133</v>
          </cell>
        </row>
        <row r="838">
          <cell r="AC838" t="e">
            <v>#VALUE!</v>
          </cell>
          <cell r="AF838" t="str">
            <v>(04/27/2026 ticket):-INC-20260427-00008367</v>
          </cell>
        </row>
        <row r="839">
          <cell r="AC839" t="e">
            <v>#VALUE!</v>
          </cell>
          <cell r="AF839" t="str">
            <v>(04/27/2026 ticket):-INC-20260427-00008586</v>
          </cell>
        </row>
        <row r="840">
          <cell r="AC840" t="e">
            <v>#VALUE!</v>
          </cell>
          <cell r="AF840" t="str">
            <v>(04/27/2026 ticket):-INC-20260427-00008290</v>
          </cell>
        </row>
        <row r="841">
          <cell r="AC841" t="e">
            <v>#VALUE!</v>
          </cell>
          <cell r="AF841" t="str">
            <v>(04/27/2026 ticket):-INC-20260427-00008658</v>
          </cell>
        </row>
        <row r="842">
          <cell r="AC842" t="e">
            <v>#VALUE!</v>
          </cell>
          <cell r="AF842" t="str">
            <v>(04/27/2026 ticket):-INC-20260427-00008671</v>
          </cell>
        </row>
        <row r="843">
          <cell r="AC843" t="e">
            <v>#VALUE!</v>
          </cell>
          <cell r="AF843" t="str">
            <v>(04/27/2026 ticket):-INC-20260427-00008105…Others Transmission equipement fault</v>
          </cell>
        </row>
        <row r="844">
          <cell r="AC844" t="e">
            <v>#VALUE!</v>
          </cell>
          <cell r="AF844" t="str">
            <v>(04/27/2026 ticket):-INC-20260427-00008377</v>
          </cell>
        </row>
        <row r="845">
          <cell r="AC845" t="e">
            <v>#VALUE!</v>
          </cell>
          <cell r="AF845" t="str">
            <v>(04/27/2026 ticket):-INC-20260427-00007912</v>
          </cell>
        </row>
        <row r="846">
          <cell r="AC846" t="e">
            <v>#VALUE!</v>
          </cell>
          <cell r="AF846" t="str">
            <v>(04/27/2026 ticket):-INC-20260427-00008098…Others Transmission equipement fault</v>
          </cell>
        </row>
        <row r="847">
          <cell r="AC847" t="e">
            <v>#VALUE!</v>
          </cell>
          <cell r="AF847" t="str">
            <v>(04/27/2026 ticket):-INC-20260427-00008387</v>
          </cell>
        </row>
        <row r="848">
          <cell r="AC848" t="e">
            <v>#VALUE!</v>
          </cell>
          <cell r="AF848" t="str">
            <v>(04/27/2026 ticket):-INC-20260427-00008440</v>
          </cell>
        </row>
        <row r="849">
          <cell r="AC849" t="e">
            <v>#VALUE!</v>
          </cell>
          <cell r="AF849" t="str">
            <v>(04/27/2026 ticket):-INC-20260427-00008498</v>
          </cell>
        </row>
        <row r="850">
          <cell r="AC850" t="e">
            <v>#VALUE!</v>
          </cell>
          <cell r="AF850" t="str">
            <v>(04/27/2026 ticket):-INC-20260427-00007910</v>
          </cell>
        </row>
        <row r="851">
          <cell r="AC851" t="e">
            <v>#VALUE!</v>
          </cell>
          <cell r="AF851" t="str">
            <v>(04/27/2026 ticket):-INC-20260427-00008341</v>
          </cell>
        </row>
        <row r="852">
          <cell r="AC852" t="e">
            <v>#VALUE!</v>
          </cell>
          <cell r="AF852" t="str">
            <v>(04/27/2026 ticket):-INC-20260427-00008533</v>
          </cell>
        </row>
        <row r="853">
          <cell r="AC853" t="e">
            <v>#VALUE!</v>
          </cell>
          <cell r="AF853" t="str">
            <v>(04/27/2026 ticket):-INC-20260427-00008220</v>
          </cell>
        </row>
        <row r="854">
          <cell r="AC854" t="e">
            <v>#VALUE!</v>
          </cell>
          <cell r="AF854" t="str">
            <v>(04/27/2026 ticket):-INC-20260427-00008485</v>
          </cell>
        </row>
        <row r="855">
          <cell r="AC855" t="e">
            <v>#VALUE!</v>
          </cell>
          <cell r="AF855" t="str">
            <v>(04/27/2026 ticket):-INC-20260427-00007969…Others Transmission equipement fault</v>
          </cell>
        </row>
        <row r="856">
          <cell r="AC856" t="str">
            <v>EXN_094</v>
          </cell>
          <cell r="AF856" t="str">
            <v>(04/27/2026 ticket):-INC-20260427-00008166…Others Transmission equipement fault</v>
          </cell>
        </row>
        <row r="857">
          <cell r="AC857" t="e">
            <v>#VALUE!</v>
          </cell>
          <cell r="AF857" t="str">
            <v>(04/27/2026 ticket):-INC-20260427-00008094…Others Transmission equipement fault</v>
          </cell>
        </row>
        <row r="858">
          <cell r="AC858" t="e">
            <v>#VALUE!</v>
          </cell>
          <cell r="AF858" t="str">
            <v>(04/27/2026 ticket):-INC-20260427-00008210…Others Transmission equipement fault</v>
          </cell>
        </row>
        <row r="859">
          <cell r="AC859" t="e">
            <v>#VALUE!</v>
          </cell>
          <cell r="AF859" t="str">
            <v>(04/27/2026 ticket):-INC-20260427-00007983…Others Transmission equipement fault</v>
          </cell>
        </row>
        <row r="860">
          <cell r="AC860" t="e">
            <v>#VALUE!</v>
          </cell>
          <cell r="AF860" t="str">
            <v>(04/27/2026 ticket):-INC-20260427-00008128</v>
          </cell>
        </row>
        <row r="861">
          <cell r="AC861" t="e">
            <v>#VALUE!</v>
          </cell>
          <cell r="AF861" t="str">
            <v>(04/27/2026 ticket):-INC-20260427-00008385</v>
          </cell>
        </row>
        <row r="862">
          <cell r="AC862" t="e">
            <v>#VALUE!</v>
          </cell>
          <cell r="AF862" t="str">
            <v>(04/27/2026 ticket):-INC-20260427-00008609</v>
          </cell>
        </row>
        <row r="863">
          <cell r="AC863" t="e">
            <v>#VALUE!</v>
          </cell>
          <cell r="AF863" t="str">
            <v>(04/27/2026 ticket):-INC-20260427-00008416</v>
          </cell>
        </row>
        <row r="864">
          <cell r="AC864" t="e">
            <v>#VALUE!</v>
          </cell>
          <cell r="AF864" t="str">
            <v>(04/27/2026 ticket):-INC-20260427-00008633</v>
          </cell>
        </row>
        <row r="865">
          <cell r="AC865" t="e">
            <v>#VALUE!</v>
          </cell>
          <cell r="AF865" t="str">
            <v>(04/27/2026 ticket):-INC-20260427-00008179</v>
          </cell>
        </row>
        <row r="866">
          <cell r="AC866" t="e">
            <v>#VALUE!</v>
          </cell>
          <cell r="AF866" t="str">
            <v>(04/27/2026 ticket):-INC-20260427-00008224</v>
          </cell>
        </row>
        <row r="867">
          <cell r="AC867" t="e">
            <v>#VALUE!</v>
          </cell>
          <cell r="AF867" t="str">
            <v>(04/27/2026 ticket):-INC-20260427-00007976</v>
          </cell>
        </row>
        <row r="868">
          <cell r="AC868" t="e">
            <v>#VALUE!</v>
          </cell>
          <cell r="AF868" t="str">
            <v>(04/27/2026 ticket):-INC-20260427-00008322</v>
          </cell>
        </row>
        <row r="869">
          <cell r="AC869" t="e">
            <v>#VALUE!</v>
          </cell>
          <cell r="AF869" t="str">
            <v>(04/27/2026 ticket):-INC-20260427-00008499</v>
          </cell>
        </row>
        <row r="870">
          <cell r="AC870" t="e">
            <v>#VALUE!</v>
          </cell>
          <cell r="AF870" t="str">
            <v>(04/27/2026 ticket):-INC-20260427-00007917</v>
          </cell>
        </row>
        <row r="871">
          <cell r="AC871" t="e">
            <v>#VALUE!</v>
          </cell>
          <cell r="AF871" t="str">
            <v>(04/27/2026 ticket):-INC-20260427-00008642</v>
          </cell>
        </row>
        <row r="872">
          <cell r="AC872" t="e">
            <v>#VALUE!</v>
          </cell>
          <cell r="AF872" t="str">
            <v>(04/27/2026 ticket):-INC-20260427-00007956…Others Transmission equipement fault</v>
          </cell>
        </row>
        <row r="873">
          <cell r="AC873" t="e">
            <v>#VALUE!</v>
          </cell>
          <cell r="AF873" t="str">
            <v>(04/27/2026 ticket):-INC-20260427-00007974…Others Transmission equipement fault</v>
          </cell>
        </row>
        <row r="874">
          <cell r="AC874" t="e">
            <v>#VALUE!</v>
          </cell>
          <cell r="AF874" t="str">
            <v>(04/27/2026 ticket):-INC-20260427-00008058…Others Transmission equipement fault</v>
          </cell>
        </row>
        <row r="875">
          <cell r="AC875" t="e">
            <v>#VALUE!</v>
          </cell>
          <cell r="AF875" t="str">
            <v>(04/27/2026 ticket):-INC-20260427-00008401</v>
          </cell>
        </row>
        <row r="876">
          <cell r="AC876" t="e">
            <v>#VALUE!</v>
          </cell>
          <cell r="AF876" t="str">
            <v>(04/27/2026 ticket):-INC-20260427-00008470</v>
          </cell>
        </row>
        <row r="877">
          <cell r="AC877" t="e">
            <v>#VALUE!</v>
          </cell>
          <cell r="AF877" t="str">
            <v>(04/27/2026 ticket):-INC-20260427-00008070</v>
          </cell>
        </row>
        <row r="878">
          <cell r="AC878" t="e">
            <v>#VALUE!</v>
          </cell>
          <cell r="AF878" t="str">
            <v>(04/27/2026 ticket):-INC-20260427-00008104</v>
          </cell>
        </row>
        <row r="879">
          <cell r="AC879" t="e">
            <v>#VALUE!</v>
          </cell>
          <cell r="AF879" t="str">
            <v>(04/27/2026 ticket):-INC-20260427-00008504</v>
          </cell>
        </row>
        <row r="880">
          <cell r="AC880" t="e">
            <v>#VALUE!</v>
          </cell>
          <cell r="AF880" t="str">
            <v>(04/27/2026 ticket):-INC-20260427-00008627</v>
          </cell>
        </row>
        <row r="881">
          <cell r="AC881" t="e">
            <v>#VALUE!</v>
          </cell>
          <cell r="AF881" t="str">
            <v>(04/27/2026 ticket):-INC-20260427-00007961</v>
          </cell>
        </row>
        <row r="882">
          <cell r="AC882" t="e">
            <v>#VALUE!</v>
          </cell>
          <cell r="AF882" t="str">
            <v>(04/27/2026 ticket):-INC-20260427-00008424</v>
          </cell>
        </row>
        <row r="883">
          <cell r="AC883" t="e">
            <v>#VALUE!</v>
          </cell>
          <cell r="AF883" t="str">
            <v>(04/27/2026 ticket):-INC-20260427-00008575</v>
          </cell>
        </row>
        <row r="884">
          <cell r="AC884" t="e">
            <v>#VALUE!</v>
          </cell>
          <cell r="AF884" t="str">
            <v>(04/27/2026 ticket):-INC-20260427-00008015</v>
          </cell>
        </row>
        <row r="885">
          <cell r="AC885" t="e">
            <v>#VALUE!</v>
          </cell>
          <cell r="AF885" t="str">
            <v>(04/27/2026 ticket):-INC-20260427-00008489</v>
          </cell>
        </row>
        <row r="886">
          <cell r="AC886" t="e">
            <v>#VALUE!</v>
          </cell>
          <cell r="AF886" t="str">
            <v>(04/27/2026 ticket):-INC-20260427-00008544</v>
          </cell>
        </row>
        <row r="887">
          <cell r="AC887" t="e">
            <v>#VALUE!</v>
          </cell>
          <cell r="AF887" t="str">
            <v>(04/27/2026 ticket):-INC-20260427-00008138</v>
          </cell>
        </row>
        <row r="888">
          <cell r="AC888" t="e">
            <v>#VALUE!</v>
          </cell>
          <cell r="AF888" t="str">
            <v>(04/27/2026 ticket):-INC-20260427-00008243</v>
          </cell>
        </row>
        <row r="889">
          <cell r="AC889" t="e">
            <v>#VALUE!</v>
          </cell>
          <cell r="AF889" t="str">
            <v>(04/27/2026 ticket):-INC-20260427-00008394</v>
          </cell>
        </row>
        <row r="890">
          <cell r="AC890" t="e">
            <v>#VALUE!</v>
          </cell>
          <cell r="AF890" t="str">
            <v>(04/27/2026 ticket):-INC-20260427-00008631</v>
          </cell>
        </row>
        <row r="891">
          <cell r="AC891" t="e">
            <v>#VALUE!</v>
          </cell>
          <cell r="AF891" t="str">
            <v>(04/27/2026 ticket):-INC-20260427-00008083</v>
          </cell>
        </row>
        <row r="892">
          <cell r="AC892" t="e">
            <v>#VALUE!</v>
          </cell>
          <cell r="AF892" t="str">
            <v>(04/27/2026 ticket):-INC-20260427-00007975…Others Transmission equipement fault</v>
          </cell>
        </row>
        <row r="893">
          <cell r="AC893" t="e">
            <v>#VALUE!</v>
          </cell>
          <cell r="AF893" t="str">
            <v>(04/27/2026 ticket):-INC-20260427-00008025…Others Transmission equipement fault</v>
          </cell>
        </row>
        <row r="894">
          <cell r="AC894" t="str">
            <v>NRD_162</v>
          </cell>
          <cell r="AF894" t="str">
            <v>(04/27/2026 ticket):-INC-20260427-00008041…Others Transmission equipement fault</v>
          </cell>
        </row>
        <row r="895">
          <cell r="AC895" t="e">
            <v>#VALUE!</v>
          </cell>
          <cell r="AF895" t="str">
            <v>(04/27/2026 ticket):-INC-20260427-00007905</v>
          </cell>
        </row>
        <row r="896">
          <cell r="AC896" t="e">
            <v>#VALUE!</v>
          </cell>
          <cell r="AF896" t="str">
            <v>(04/27/2026 ticket):-INC-20260427-00008398</v>
          </cell>
        </row>
        <row r="897">
          <cell r="AC897" t="e">
            <v>#VALUE!</v>
          </cell>
          <cell r="AF897" t="str">
            <v>(04/27/2026 ticket):-INC-20260427-00008462</v>
          </cell>
        </row>
        <row r="898">
          <cell r="AC898" t="e">
            <v>#VALUE!</v>
          </cell>
          <cell r="AF898" t="str">
            <v>(04/27/2026 ticket):-INC-20260427-00008471</v>
          </cell>
        </row>
        <row r="899">
          <cell r="AC899" t="e">
            <v>#VALUE!</v>
          </cell>
          <cell r="AF899" t="str">
            <v>(04/27/2026 ticket):-INC-20260427-00008182</v>
          </cell>
        </row>
        <row r="900">
          <cell r="AC900" t="e">
            <v>#VALUE!</v>
          </cell>
          <cell r="AF900" t="str">
            <v>(04/27/2026 ticket):-INC-20260427-00008554</v>
          </cell>
        </row>
        <row r="901">
          <cell r="AC901" t="e">
            <v>#VALUE!</v>
          </cell>
          <cell r="AF901" t="str">
            <v>(04/27/2026 ticket):-INC-20260427-00008468</v>
          </cell>
        </row>
        <row r="902">
          <cell r="AC902" t="e">
            <v>#VALUE!</v>
          </cell>
          <cell r="AF902" t="str">
            <v>(04/27/2026 ticket):-INC-20260427-00008585</v>
          </cell>
        </row>
        <row r="903">
          <cell r="AC903" t="e">
            <v>#VALUE!</v>
          </cell>
          <cell r="AF903" t="str">
            <v>(04/27/2026 ticket):-INC-20260427-00008562</v>
          </cell>
        </row>
        <row r="904">
          <cell r="AC904" t="e">
            <v>#VALUE!</v>
          </cell>
          <cell r="AF904" t="str">
            <v>(04/27/2026 ticket):-INC-20260427-00007921</v>
          </cell>
        </row>
        <row r="905">
          <cell r="AC905" t="e">
            <v>#VALUE!</v>
          </cell>
          <cell r="AF905" t="str">
            <v>(04/27/2026 ticket):-INC-20260427-00008008</v>
          </cell>
        </row>
        <row r="906">
          <cell r="AC906" t="e">
            <v>#VALUE!</v>
          </cell>
          <cell r="AF906" t="str">
            <v>(04/27/2026 ticket):-INC-20260427-00008109</v>
          </cell>
        </row>
        <row r="907">
          <cell r="AC907" t="e">
            <v>#VALUE!</v>
          </cell>
          <cell r="AF907" t="str">
            <v>(04/27/2026 ticket):-INC-20260427-00008247</v>
          </cell>
        </row>
        <row r="908">
          <cell r="AC908" t="e">
            <v>#VALUE!</v>
          </cell>
          <cell r="AF908" t="str">
            <v>(04/27/2026 ticket):-INC-20260427-00008450</v>
          </cell>
        </row>
        <row r="909">
          <cell r="AC909" t="e">
            <v>#VALUE!</v>
          </cell>
          <cell r="AF909" t="str">
            <v>(04/27/2026 ticket):-INC-20260427-00007930</v>
          </cell>
        </row>
        <row r="910">
          <cell r="AC910" t="e">
            <v>#VALUE!</v>
          </cell>
          <cell r="AF910" t="str">
            <v>(04/27/2026 ticket):-INC-20260427-00008001</v>
          </cell>
        </row>
        <row r="911">
          <cell r="AC911" t="e">
            <v>#VALUE!</v>
          </cell>
          <cell r="AF911" t="str">
            <v>(04/27/2026 ticket):-INC-20260427-00008241</v>
          </cell>
        </row>
        <row r="912">
          <cell r="AC912" t="e">
            <v>#VALUE!</v>
          </cell>
          <cell r="AF912" t="str">
            <v>(04/27/2026 ticket):-INC-20260427-00008434</v>
          </cell>
        </row>
        <row r="913">
          <cell r="AC913" t="e">
            <v>#VALUE!</v>
          </cell>
          <cell r="AF913" t="str">
            <v>(04/27/2026 ticket):-INC-20260427-00008073</v>
          </cell>
        </row>
        <row r="914">
          <cell r="AC914" t="e">
            <v>#VALUE!</v>
          </cell>
          <cell r="AF914" t="str">
            <v>(04/27/2026 ticket):-INC-20260427-00008189</v>
          </cell>
        </row>
        <row r="915">
          <cell r="AC915" t="e">
            <v>#VALUE!</v>
          </cell>
          <cell r="AF915" t="str">
            <v>(04/27/2026 ticket):-INC-20260427-00008350</v>
          </cell>
        </row>
        <row r="916">
          <cell r="AC916" t="e">
            <v>#VALUE!</v>
          </cell>
          <cell r="AF916" t="str">
            <v>(04/27/2026 ticket):-INC-20260427-00008149</v>
          </cell>
        </row>
        <row r="917">
          <cell r="AC917" t="e">
            <v>#VALUE!</v>
          </cell>
          <cell r="AF917" t="str">
            <v>(04/27/2026 ticket):-INC-20260427-00008580</v>
          </cell>
        </row>
        <row r="918">
          <cell r="AC918" t="e">
            <v>#VALUE!</v>
          </cell>
          <cell r="AF918" t="str">
            <v>(04/27/2026 ticket):-INC-20260427-00008161</v>
          </cell>
        </row>
        <row r="919">
          <cell r="AC919" t="e">
            <v>#VALUE!</v>
          </cell>
          <cell r="AF919" t="str">
            <v>(04/27/2026 ticket):-INC-20260427-00007979</v>
          </cell>
        </row>
        <row r="920">
          <cell r="AC920" t="e">
            <v>#VALUE!</v>
          </cell>
          <cell r="AF920" t="str">
            <v>(04/27/2026 ticket):-INC-20260427-00008000</v>
          </cell>
        </row>
        <row r="921">
          <cell r="AC921" t="e">
            <v>#VALUE!</v>
          </cell>
          <cell r="AF921" t="str">
            <v>(04/27/2026 ticket):-INC-20260427-00008279</v>
          </cell>
        </row>
        <row r="922">
          <cell r="AC922" t="e">
            <v>#VALUE!</v>
          </cell>
          <cell r="AF922" t="str">
            <v>(04/27/2026 ticket):-INC-20260427-00008382</v>
          </cell>
        </row>
        <row r="923">
          <cell r="AC923" t="e">
            <v>#VALUE!</v>
          </cell>
          <cell r="AF923" t="str">
            <v>(04/27/2026 ticket):-INC-20260427-00008459</v>
          </cell>
        </row>
        <row r="924">
          <cell r="AC924" t="e">
            <v>#VALUE!</v>
          </cell>
          <cell r="AF924" t="str">
            <v>(04/27/2026 ticket):-INC-20260427-00008505</v>
          </cell>
        </row>
        <row r="925">
          <cell r="AC925" t="e">
            <v>#VALUE!</v>
          </cell>
          <cell r="AF925" t="str">
            <v>(04/27/2026 ticket):-INC-20260427-00008510</v>
          </cell>
        </row>
        <row r="926">
          <cell r="AC926" t="e">
            <v>#VALUE!</v>
          </cell>
          <cell r="AF926" t="str">
            <v>(04/27/2026 ticket):-INC-20260427-00008487</v>
          </cell>
        </row>
        <row r="927">
          <cell r="AC927" t="e">
            <v>#VALUE!</v>
          </cell>
          <cell r="AF927" t="str">
            <v>(04/27/2026 ticket):-INC-20260427-00008009</v>
          </cell>
        </row>
        <row r="928">
          <cell r="AC928" t="e">
            <v>#VALUE!</v>
          </cell>
          <cell r="AF928" t="str">
            <v>(04/27/2026 ticket):-INC-20260427-00008384</v>
          </cell>
        </row>
        <row r="929">
          <cell r="AC929" t="e">
            <v>#VALUE!</v>
          </cell>
          <cell r="AF929" t="str">
            <v>(04/27/2026 ticket):-INC-20260427-00008101</v>
          </cell>
        </row>
        <row r="930">
          <cell r="AC930" t="e">
            <v>#VALUE!</v>
          </cell>
          <cell r="AF930" t="str">
            <v>(04/27/2026 ticket):-INC-20260427-00008302</v>
          </cell>
        </row>
        <row r="931">
          <cell r="AC931" t="e">
            <v>#VALUE!</v>
          </cell>
          <cell r="AF931" t="str">
            <v>(04/27/2026 ticket):-INC-20260427-00008221</v>
          </cell>
        </row>
        <row r="932">
          <cell r="AC932" t="e">
            <v>#VALUE!</v>
          </cell>
          <cell r="AF932" t="str">
            <v>(04/27/2026 ticket):-INC-20260427-00008442</v>
          </cell>
        </row>
        <row r="933">
          <cell r="AC933" t="e">
            <v>#VALUE!</v>
          </cell>
          <cell r="AF933" t="str">
            <v>(04/27/2026 ticket):-INC-20260427-00008541</v>
          </cell>
        </row>
        <row r="934">
          <cell r="AC934" t="e">
            <v>#VALUE!</v>
          </cell>
          <cell r="AF934" t="str">
            <v>(04/27/2026 ticket):-INC-20260427-00008246</v>
          </cell>
        </row>
        <row r="935">
          <cell r="AC935" t="e">
            <v>#VALUE!</v>
          </cell>
          <cell r="AF935" t="str">
            <v>(04/27/2026 ticket):-INC-20260427-00008304</v>
          </cell>
        </row>
        <row r="936">
          <cell r="AC936" t="e">
            <v>#VALUE!</v>
          </cell>
          <cell r="AF936" t="str">
            <v>(04/27/2026 ticket):-INC-20260427-00008197</v>
          </cell>
        </row>
        <row r="937">
          <cell r="AC937" t="e">
            <v>#VALUE!</v>
          </cell>
          <cell r="AF937" t="str">
            <v>(04/27/2026 ticket):-INC-20260427-00008482</v>
          </cell>
        </row>
        <row r="938">
          <cell r="AC938" t="e">
            <v>#VALUE!</v>
          </cell>
          <cell r="AF938" t="str">
            <v>(04/27/2026 ticket):-INC-20260427-00008006</v>
          </cell>
        </row>
        <row r="939">
          <cell r="AC939" t="e">
            <v>#VALUE!</v>
          </cell>
          <cell r="AF939" t="str">
            <v>(04/27/2026 ticket):-INC-20260427-00007978</v>
          </cell>
        </row>
        <row r="940">
          <cell r="AC940" t="e">
            <v>#VALUE!</v>
          </cell>
          <cell r="AF940" t="str">
            <v>(04/27/2026 ticket):-INC-20260427-00007977</v>
          </cell>
        </row>
        <row r="941">
          <cell r="AC941" t="e">
            <v>#VALUE!</v>
          </cell>
          <cell r="AF941" t="str">
            <v>(04/27/2026 ticket):-INC-20260427-00007980</v>
          </cell>
        </row>
        <row r="942">
          <cell r="AC942" t="e">
            <v>#VALUE!</v>
          </cell>
          <cell r="AF942" t="str">
            <v>(04/27/2026 ticket):-INC-20260427-00008358</v>
          </cell>
        </row>
        <row r="943">
          <cell r="AC943" t="e">
            <v>#VALUE!</v>
          </cell>
          <cell r="AF943" t="str">
            <v>(04/27/2026 ticket):-INC-20260427-00008021</v>
          </cell>
        </row>
        <row r="944">
          <cell r="AC944" t="e">
            <v>#VALUE!</v>
          </cell>
          <cell r="AF944" t="str">
            <v>(04/27/2026 ticket):-INC-20260427-00008274</v>
          </cell>
        </row>
        <row r="945">
          <cell r="AC945" t="e">
            <v>#VALUE!</v>
          </cell>
          <cell r="AF945" t="str">
            <v>(04/27/2026 ticket):-INC-20260427-00008079</v>
          </cell>
        </row>
        <row r="946">
          <cell r="AC946" t="e">
            <v>#VALUE!</v>
          </cell>
          <cell r="AF946" t="str">
            <v>(04/27/2026 ticket):-INC-20260427-00007601</v>
          </cell>
        </row>
        <row r="947">
          <cell r="AC947" t="e">
            <v>#VALUE!</v>
          </cell>
          <cell r="AF947" t="str">
            <v>(04/27/2026 ticket):-INC-20260427-00008038</v>
          </cell>
        </row>
        <row r="948">
          <cell r="AC948" t="e">
            <v>#VALUE!</v>
          </cell>
          <cell r="AF948" t="str">
            <v>(04/27/2026 ticket):-INC-20260427-00008403</v>
          </cell>
        </row>
        <row r="949">
          <cell r="AC949" t="e">
            <v>#VALUE!</v>
          </cell>
          <cell r="AF949" t="str">
            <v>(04/27/2026 ticket):-INC-20260427-00008078</v>
          </cell>
        </row>
        <row r="950">
          <cell r="AC950" t="e">
            <v>#VALUE!</v>
          </cell>
          <cell r="AF950" t="str">
            <v>(04/27/2026 ticket):-INC-20260427-00008203</v>
          </cell>
        </row>
        <row r="951">
          <cell r="AC951" t="e">
            <v>#VALUE!</v>
          </cell>
          <cell r="AF951" t="str">
            <v>(04/27/2026 ticket):-INC-20260427-00008060</v>
          </cell>
        </row>
        <row r="952">
          <cell r="AC952" t="e">
            <v>#VALUE!</v>
          </cell>
          <cell r="AF952" t="str">
            <v>(04/27/2026 ticket):-INC-20260427-00008254</v>
          </cell>
        </row>
        <row r="953">
          <cell r="AC953" t="e">
            <v>#VALUE!</v>
          </cell>
          <cell r="AF953" t="str">
            <v>(04/27/2026 ticket):-INC-20260427-00007901</v>
          </cell>
        </row>
        <row r="954">
          <cell r="AC954" t="e">
            <v>#VALUE!</v>
          </cell>
          <cell r="AF954" t="str">
            <v>(04/27/2026 ticket):-INC-20260427-00008080</v>
          </cell>
        </row>
        <row r="955">
          <cell r="AC955" t="e">
            <v>#VALUE!</v>
          </cell>
          <cell r="AF955" t="str">
            <v>(04/27/2026 ticket):-INC-20260427-00007965</v>
          </cell>
        </row>
        <row r="956">
          <cell r="AC956" t="e">
            <v>#VALUE!</v>
          </cell>
          <cell r="AF956" t="str">
            <v>(04/27/2026 ticket):-INC-20260427-00008059</v>
          </cell>
        </row>
        <row r="957">
          <cell r="AC957" t="str">
            <v>EXN_224</v>
          </cell>
          <cell r="AF957" t="str">
            <v>(04/27/2026 ticket):-INC-20260427-00003192…site vandalisé …Others Transmission equipement fault</v>
          </cell>
        </row>
        <row r="958">
          <cell r="AC958" t="e">
            <v>#VALUE!</v>
          </cell>
          <cell r="AF958" t="str">
            <v>(04/27/2026 ticket):-INC-20260427-00007973</v>
          </cell>
        </row>
        <row r="959">
          <cell r="AC959" t="e">
            <v>#VALUE!</v>
          </cell>
          <cell r="AF959" t="str">
            <v>(04/27/2026 ticket):-INC-20260427-00008314</v>
          </cell>
        </row>
        <row r="960">
          <cell r="AC960" t="e">
            <v>#VALUE!</v>
          </cell>
          <cell r="AF960" t="str">
            <v>(04/27/2026 ticket):-INC-20260427-00008114</v>
          </cell>
        </row>
        <row r="961">
          <cell r="AC961" t="e">
            <v>#VALUE!</v>
          </cell>
          <cell r="AF961" t="str">
            <v>(04/27/2026 ticket):-INC-20260427-00008090</v>
          </cell>
        </row>
        <row r="962">
          <cell r="AC962" t="e">
            <v>#VALUE!</v>
          </cell>
          <cell r="AF962" t="str">
            <v>(04/27/2026 ticket):-INC-20260427-00008130</v>
          </cell>
        </row>
        <row r="963">
          <cell r="AC963" t="e">
            <v>#VALUE!</v>
          </cell>
          <cell r="AF963" t="str">
            <v>(04/27/2026 ticket):-INC-20260427-00008249</v>
          </cell>
        </row>
        <row r="964">
          <cell r="AC964" t="e">
            <v>#VALUE!</v>
          </cell>
          <cell r="AF964" t="str">
            <v>(04/27/2026 ticket):-INC-20260427-00008100</v>
          </cell>
        </row>
        <row r="965">
          <cell r="AC965" t="e">
            <v>#VALUE!</v>
          </cell>
          <cell r="AF965" t="str">
            <v>(04/27/2026 ticket):-INC-20260427-00008238</v>
          </cell>
        </row>
        <row r="966">
          <cell r="AC966" t="e">
            <v>#VALUE!</v>
          </cell>
          <cell r="AF966" t="str">
            <v>(04/27/2026 ticket):-INC-20260427-00008050</v>
          </cell>
        </row>
        <row r="967">
          <cell r="AC967" t="e">
            <v>#VALUE!</v>
          </cell>
          <cell r="AF967" t="str">
            <v>(04/27/2026 ticket):-INC-20260427-00008092</v>
          </cell>
        </row>
        <row r="968">
          <cell r="AC968" t="e">
            <v>#VALUE!</v>
          </cell>
          <cell r="AF968" t="str">
            <v>(04/27/2026 ticket):-INC-20260427-00008065</v>
          </cell>
        </row>
        <row r="969">
          <cell r="AC969" t="e">
            <v>#VALUE!</v>
          </cell>
          <cell r="AF969" t="str">
            <v>(04/27/2026 ticket):-INC-20260427-00008027</v>
          </cell>
        </row>
        <row r="970">
          <cell r="AC970" t="e">
            <v>#VALUE!</v>
          </cell>
          <cell r="AF970" t="str">
            <v>(04/27/2026 ticket):-INC-20260427-00008151</v>
          </cell>
        </row>
        <row r="971">
          <cell r="AC971" t="e">
            <v>#VALUE!</v>
          </cell>
          <cell r="AF971" t="str">
            <v>(04/27/2026 ticket):-INC-20260427-00008051</v>
          </cell>
        </row>
        <row r="972">
          <cell r="AC972" t="e">
            <v>#VALUE!</v>
          </cell>
          <cell r="AF972" t="str">
            <v>(04/27/2026 ticket):-INC-20260427-00008014</v>
          </cell>
        </row>
        <row r="973">
          <cell r="AC973" t="e">
            <v>#VALUE!</v>
          </cell>
          <cell r="AF973" t="str">
            <v>(04/27/2026 ticket):-INC-20260427-00007998</v>
          </cell>
        </row>
        <row r="974">
          <cell r="AC974" t="e">
            <v>#VALUE!</v>
          </cell>
          <cell r="AF974" t="str">
            <v>(04/27/2026 ticket):-INC-20260427-00007932</v>
          </cell>
        </row>
        <row r="975">
          <cell r="AC975" t="e">
            <v>#VALUE!</v>
          </cell>
          <cell r="AF975" t="str">
            <v>(04/27/2026 ticket):-INC-20260427-00007971</v>
          </cell>
        </row>
        <row r="976">
          <cell r="AC976" t="e">
            <v>#VALUE!</v>
          </cell>
          <cell r="AF976" t="str">
            <v>(04/27/2026 ticket):-INC-20260427-00007995</v>
          </cell>
        </row>
        <row r="977">
          <cell r="AC977" t="e">
            <v>#VALUE!</v>
          </cell>
          <cell r="AF977" t="str">
            <v>(04/27/2026 ticket):-INC-20260427-00007993</v>
          </cell>
        </row>
        <row r="978">
          <cell r="AC978" t="e">
            <v>#VALUE!</v>
          </cell>
          <cell r="AF978" t="str">
            <v>(04/27/2026 ticket):-INC-20260427-00007922</v>
          </cell>
        </row>
        <row r="979">
          <cell r="AC979" t="str">
            <v>NRO_050</v>
          </cell>
          <cell r="AF979" t="str">
            <v>(04/27/2026 ticket):-INC-20260427-00004656…Others Transmission equipement fault</v>
          </cell>
        </row>
        <row r="980">
          <cell r="AC980" t="str">
            <v>LIT_653</v>
          </cell>
          <cell r="AF980" t="str">
            <v>(04/27/2026 ticket):-INC-20260427-00004633</v>
          </cell>
        </row>
        <row r="981">
          <cell r="AC981" t="e">
            <v>#VALUE!</v>
          </cell>
          <cell r="AF981" t="str">
            <v>(04/27/2026 ticket):-INC-20260427-00004594</v>
          </cell>
        </row>
        <row r="982">
          <cell r="AC982" t="e">
            <v>#VALUE!</v>
          </cell>
          <cell r="AF982" t="str">
            <v>(04/27/2026 ticket):-INC-20260427-00004523…Others Transmission equipement fault</v>
          </cell>
        </row>
        <row r="983">
          <cell r="AC983" t="str">
            <v>SUO_131</v>
          </cell>
          <cell r="AF983" t="str">
            <v>(04/27/2026 ticket):-INC-20260427-00004466</v>
          </cell>
        </row>
        <row r="984">
          <cell r="AC984" t="str">
            <v>NRD_056</v>
          </cell>
          <cell r="AF984" t="str">
            <v>(04/27/2026 ticket):-INC-20260427-00000722…2026-04-27 12:37:25…Besoin d'un fme sur site pour verifier l'interco entre le MPR et la BTS S1P1 FME seydou activé…Others</v>
          </cell>
        </row>
        <row r="985">
          <cell r="AC985" t="str">
            <v>SUO_131</v>
          </cell>
          <cell r="AF985" t="str">
            <v>(04/27/2026 ticket):-INC-20260427-00004373</v>
          </cell>
        </row>
        <row r="986">
          <cell r="AC986" t="str">
            <v>CTR_PRI</v>
          </cell>
          <cell r="AF986" t="str">
            <v>(04/27/2026 ticket):-INC-20260427-00004144…2026-04-27 10:20:43…Nous constatons l'indisponibilité de BERTOUA-Q-ADMIN dû à un probable souci d'énergie.
Merci de vérifier l'énergie à  BERTOUA-Q-ADMIN.
Si énergie ok, dépêcher un FME pour investigation et troubleshooting au besoin avec le BO.…UP sans mon  intervention …Others Transmission equipement fault</v>
          </cell>
        </row>
        <row r="987">
          <cell r="AC987" t="e">
            <v>#VALUE!</v>
          </cell>
          <cell r="AF987" t="str">
            <v>(04/27/2026 ticket):-INC-20260427-00006146…2026-04-27 12:11:16…fme is managing</v>
          </cell>
        </row>
        <row r="988">
          <cell r="AC988" t="e">
            <v>#VALUE!</v>
          </cell>
          <cell r="AF988" t="str">
            <v>(04/27/2026 ticket):-INC-20260427-00005329…2026-04-27 12:25:41…Low Oil pressure // Added oil and started GEN manually</v>
          </cell>
        </row>
        <row r="989">
          <cell r="AC989" t="str">
            <v>CTR_200</v>
          </cell>
          <cell r="AF989" t="str">
            <v>(04/27/2026 ticket):-INC-20260427-00002914…Grid outage gen failed to start due to battery GE discharged causing by satiic charger faulty/Gen manually started with external battery…Grid outage gen failed to start due to battery GE discharged causing by satiic charger faulty/Gen manually started with external battery…GE Fault</v>
          </cell>
        </row>
        <row r="990">
          <cell r="AC990" t="e">
            <v>#VALUE!</v>
          </cell>
          <cell r="AF990" t="str">
            <v>(04/27/2026 ticket):-INC-20260427-00005453…2026-04-27 11:06:57…No power issue, Site is on Gen with U = 54V. TX FME Andre Fodjo HUAWEI / 676263040 is informed..…Others Transmission equipement fault</v>
          </cell>
        </row>
        <row r="991">
          <cell r="AC991" t="e">
            <v>#VALUE!</v>
          </cell>
          <cell r="AF991" t="str">
            <v>(04/27/2026 ticket):-INC-20260427-00004154…2026-04-27 08:54:48…NO POWER ISSUE / IMPACTED BY  EST_108_Z_Bertoua-Q-Admin(EST-108)</v>
          </cell>
        </row>
        <row r="992">
          <cell r="AC992" t="e">
            <v>#VALUE!</v>
          </cell>
          <cell r="AF992" t="str">
            <v>(04/27/2026 ticket):-INC-20260427-00006512…2026-04-27 12:14:21</v>
          </cell>
        </row>
        <row r="993">
          <cell r="AC993" t="str">
            <v>LIT_339</v>
          </cell>
          <cell r="AF993" t="str">
            <v>(04/27/2026 ticket):-INC-20260427-00002277…2026-04-27 05:58:11…Active // No power issue, site is on Grid with Ubaie=53.3V. The Tx FME Marius (691311142) from Huawei is informed…Grid outage, generator failure …Others Transmission equipement fault</v>
          </cell>
        </row>
        <row r="994">
          <cell r="AC994" t="str">
            <v>CTR_935</v>
          </cell>
          <cell r="AF994" t="str">
            <v>(04/27/2026 ticket):-INC-20260427-00004145</v>
          </cell>
        </row>
        <row r="995">
          <cell r="AC995" t="str">
            <v>LIT_616</v>
          </cell>
          <cell r="AF995" t="str">
            <v>(04/27/2026 ticket):-INC-20260427-00004089…2026-04-27 08:59:42…grid outage, grid only site  / grid return awaited</v>
          </cell>
        </row>
        <row r="996">
          <cell r="AC996" t="e">
            <v>#VALUE!</v>
          </cell>
          <cell r="AF996" t="str">
            <v>(04/27/2026 ticket):-INC-20260427-00006620…Others Transmission equipement fault</v>
          </cell>
        </row>
        <row r="997">
          <cell r="AC997" t="str">
            <v>LIT_539</v>
          </cell>
          <cell r="AF997" t="str">
            <v>(04/27/2026 ticket):-INC-20260427-00004034…2026-04-27 12:03:31…grid outage, grid only site / grid return awaited</v>
          </cell>
        </row>
        <row r="998">
          <cell r="AC998" t="str">
            <v>ADM_080</v>
          </cell>
          <cell r="AF998" t="str">
            <v>(04/27/2026 ticket):-INC-20260427-00006191…Others Transmission equipement fault</v>
          </cell>
        </row>
        <row r="999">
          <cell r="AC999" t="e">
            <v>#VALUE!</v>
          </cell>
          <cell r="AF999" t="str">
            <v>(04/27/2026 ticket):-INC-20260427-00001407…2026-04-27 03:05:43…Grid outage GEN cannot be to start due to noise pollution/Grid return awaited</v>
          </cell>
        </row>
        <row r="1000">
          <cell r="AC1000" t="e">
            <v>#VALUE!</v>
          </cell>
          <cell r="AF1000" t="str">
            <v>(04/27/2026 ticket):-INC-20260427-00006558</v>
          </cell>
        </row>
        <row r="1001">
          <cell r="AC1001" t="e">
            <v>#VALUE!</v>
          </cell>
          <cell r="AF1001" t="str">
            <v>(04/27/2026 ticket):-INC-20260427-00005516</v>
          </cell>
        </row>
        <row r="1002">
          <cell r="AC1002" t="str">
            <v>NRD_045</v>
          </cell>
          <cell r="AF1002" t="str">
            <v>(04/27/2026 ticket):-INC-20260427-00006125…Auto TT closure RCA…GE Fault</v>
          </cell>
        </row>
        <row r="1003">
          <cell r="AC1003" t="e">
            <v>#VALUE!</v>
          </cell>
          <cell r="AF1003" t="str">
            <v>(04/27/2026 ticket):-INC-20260427-00003664…Others Transmission equipement fault</v>
          </cell>
        </row>
        <row r="1004">
          <cell r="AC1004" t="str">
            <v>LIT_653</v>
          </cell>
          <cell r="AF1004" t="str">
            <v>(04/27/2026 ticket):-INC-20260427-00003638…2026-04-27 07:35:01…GRID OUTAGE; GRID ONLY SITE / GRID RETURN AWAITED</v>
          </cell>
        </row>
        <row r="1005">
          <cell r="AC1005" t="e">
            <v>#VALUE!</v>
          </cell>
          <cell r="AF1005" t="str">
            <v>(04/27/2026 ticket):-INC-20260427-00004533</v>
          </cell>
        </row>
        <row r="1006">
          <cell r="AC1006" t="str">
            <v>CTR_474</v>
          </cell>
          <cell r="AF1006" t="str">
            <v>(04/27/2026 ticket):-INC-20260427-00002736…Grid outage gen failed to start due to primiomg pump faulty//We change priming pump and site on gen…Grid outage gen failed to start due to primiomg pump faulty//We change priming pump and site on gen…GE Fault</v>
          </cell>
        </row>
        <row r="1007">
          <cell r="AC1007" t="e">
            <v>#VALUE!</v>
          </cell>
          <cell r="AF1007" t="str">
            <v>(04/27/2026 ticket):-INC-20260427-00003578…Others Transmission equipement fault</v>
          </cell>
        </row>
        <row r="1008">
          <cell r="AC1008" t="e">
            <v>#VALUE!</v>
          </cell>
          <cell r="AF1008" t="str">
            <v>(04/27/2026 ticket):-INC-20260427-00003720…Rectifiers hanging due to PWC overload // Rectifiers reset…Rectifiers hanging due to PWC overload // Rectifiers reset…Others Transmission equipement fault</v>
          </cell>
        </row>
        <row r="1009">
          <cell r="AC1009" t="str">
            <v>CTR_860</v>
          </cell>
          <cell r="AF1009" t="str">
            <v>(04/27/2026 ticket):-INC-20260427-00003519…Others Transmission equipement fault</v>
          </cell>
        </row>
        <row r="1010">
          <cell r="AC1010" t="e">
            <v>#VALUE!</v>
          </cell>
          <cell r="AF1010" t="str">
            <v>(04/27/2026 ticket):-INC-20260427-00003514…Others Transmission equipement fault</v>
          </cell>
        </row>
        <row r="1011">
          <cell r="AC1011" t="e">
            <v>#VALUE!</v>
          </cell>
          <cell r="AF1011" t="str">
            <v>(04/27/2026 ticket):-INC-20260427-00003495…2026-04-27 07:41:15…investigation ongoing / fme is managing</v>
          </cell>
        </row>
        <row r="1012">
          <cell r="AC1012" t="e">
            <v>#VALUE!</v>
          </cell>
          <cell r="AF1012" t="str">
            <v>(04/27/2026 ticket):-INC-20260427-00006148…Others Transmission equipement fault</v>
          </cell>
        </row>
        <row r="1013">
          <cell r="AC1013" t="e">
            <v>#VALUE!</v>
          </cell>
          <cell r="AF1013" t="str">
            <v>(04/27/2026 ticket):-INC-20260427-00002103…2026-04-27 07:52:53…
There is power issue so please to involve the Powerco…Others Transmission equipement fault</v>
          </cell>
        </row>
        <row r="1014">
          <cell r="AC1014" t="str">
            <v>CTR_474</v>
          </cell>
          <cell r="AF1014" t="str">
            <v>(04/27/2026 ticket):-INC-20260427-00003392…2026-04-27 07:39:17…Grid outage gen failed to start due to primiomg pump faulty//We change priming pump and site on gen…Grid outage gen failed to start due to primiomg pump faulty//We change priming pump and site on gen…GE Fault</v>
          </cell>
        </row>
        <row r="1015">
          <cell r="AC1015" t="str">
            <v>CTR_038</v>
          </cell>
          <cell r="AF1015" t="str">
            <v>(04/27/2026 ticket):-INC-20260427-00003322…2026-04-27 10:52:05…Grid only site, No space to deployed MGEN//Grid return</v>
          </cell>
        </row>
        <row r="1016">
          <cell r="AC1016" t="str">
            <v>ADM_024</v>
          </cell>
          <cell r="AF1016" t="str">
            <v>(04/27/2026 ticket):-INC-20260427-00003323…Others Transmission equipement fault</v>
          </cell>
        </row>
        <row r="1017">
          <cell r="AC1017" t="e">
            <v>#VALUE!</v>
          </cell>
          <cell r="AF1017" t="str">
            <v>(04/27/2026 ticket):-INC-20260427-00005731…2026-04-27 11:02:29…Le site est actuellement UP.
il y avait un souci énergie.…
DG started manually.…Others…
Solar Gen site, Solar outage and DG was in manual mode</v>
          </cell>
        </row>
        <row r="1018">
          <cell r="AC1018" t="e">
            <v>#VALUE!</v>
          </cell>
          <cell r="AF1018" t="str">
            <v>(04/27/2026 ticket):-INC-20260427-00004078…2026-04-27 08:56:31…investigation ongoing Ghost Twon / fme will managing tomorrow</v>
          </cell>
        </row>
        <row r="1019">
          <cell r="AC1019" t="str">
            <v>ADM_024</v>
          </cell>
          <cell r="AF1019" t="str">
            <v>(04/27/2026 ticket):-INC-20260427-00003272…Others Transmission equipement fault</v>
          </cell>
        </row>
        <row r="1020">
          <cell r="AC1020" t="str">
            <v>ADM_024</v>
          </cell>
          <cell r="AF1020" t="str">
            <v>(04/27/2026 ticket):-INC-20260427-00003280…Others Transmission equipement fault</v>
          </cell>
        </row>
        <row r="1021">
          <cell r="AC1021" t="e">
            <v>#VALUE!</v>
          </cell>
          <cell r="AF1021" t="str">
            <v>(04/27/2026 ticket):-INC-20260427-00006150</v>
          </cell>
        </row>
        <row r="1022">
          <cell r="AC1022" t="str">
            <v>SUO_045</v>
          </cell>
          <cell r="AF1022" t="str">
            <v>(04/27/2026 ticket):-INC-20260427-00003202…Team was on site for PM works // End of work…Team was on site for PM works // End of work…Others Transmission equipement fault…Team was on site for PM works // End of work</v>
          </cell>
        </row>
        <row r="1023">
          <cell r="AC1023" t="e">
            <v>#VALUE!</v>
          </cell>
          <cell r="AF1023" t="str">
            <v>(04/27/2026 ticket):-INC-20260427-00005730…Others Transmission equipement fault</v>
          </cell>
        </row>
        <row r="1024">
          <cell r="AC1024" t="e">
            <v>#VALUE!</v>
          </cell>
          <cell r="AF1024" t="str">
            <v>(04/27/2026 ticket):-INC-20260427-00004243…2026-04-27 09:41:21…	No Power Issue on Site U = 54V and site is on Gen. TX FME Willy 691145053 is informed.…Others Transmission equipement fault</v>
          </cell>
        </row>
        <row r="1025">
          <cell r="AC1025" t="str">
            <v>LIT_428</v>
          </cell>
          <cell r="AF1025" t="str">
            <v>(04/27/2026 ticket):-INC-20260427-00003179…Others Transmission equipement fault</v>
          </cell>
        </row>
        <row r="1026">
          <cell r="AC1026" t="e">
            <v>#VALUE!</v>
          </cell>
          <cell r="AF1026" t="str">
            <v>(04/27/2026 ticket):-INC-20260427-00003143…Others Transmission equipement fault</v>
          </cell>
        </row>
        <row r="1027">
          <cell r="AC1027" t="e">
            <v>#VALUE!</v>
          </cell>
          <cell r="AF1027" t="str">
            <v>(04/27/2026 ticket):-INC-20260427-00003107…Others Transmission equipement fault</v>
          </cell>
        </row>
        <row r="1028">
          <cell r="AC1028" t="e">
            <v>#VALUE!</v>
          </cell>
          <cell r="AF1028" t="str">
            <v>(04/27/2026 ticket):-INC-20260427-00000318</v>
          </cell>
        </row>
        <row r="1029">
          <cell r="AC1029" t="str">
            <v>EXN_224</v>
          </cell>
          <cell r="AF1029" t="str">
            <v>(04/27/2026 ticket):-INC-20260427-00003056…Others Transmission equipement fault</v>
          </cell>
        </row>
        <row r="1030">
          <cell r="AC1030" t="e">
            <v>#VALUE!</v>
          </cell>
          <cell r="AF1030" t="str">
            <v>(04/27/2026 ticket):-INC-20260427-00003058…Others Transmission equipement fault</v>
          </cell>
        </row>
        <row r="1031">
          <cell r="AC1031" t="e">
            <v>#VALUE!</v>
          </cell>
          <cell r="AF1031" t="str">
            <v>(04/27/2026 ticket):-INC-20260427-00005763</v>
          </cell>
        </row>
        <row r="1032">
          <cell r="AC1032" t="str">
            <v>CTR_874</v>
          </cell>
          <cell r="AF1032" t="str">
            <v>(04/27/2026 ticket):-INC-20260427-00003026…Others Transmission equipement fault</v>
          </cell>
        </row>
        <row r="1033">
          <cell r="AC1033" t="str">
            <v>CTR_539</v>
          </cell>
          <cell r="AF1033" t="str">
            <v>(04/27/2026 ticket):-INC-20260427-00003027…Others Transmission equipement fault</v>
          </cell>
        </row>
        <row r="1034">
          <cell r="AC1034" t="e">
            <v>#VALUE!</v>
          </cell>
          <cell r="AF1034" t="str">
            <v>(04/27/2026 ticket):-INC-20260427-00004691…2026-04-27 10:28:03…
Grid outage, ATS faulty. // Manual start of GEN.</v>
          </cell>
        </row>
        <row r="1035">
          <cell r="AC1035" t="str">
            <v>NRO_005</v>
          </cell>
          <cell r="AF1035" t="str">
            <v>(04/27/2026 ticket):-INC-20260427-00002893…2026-04-27 06:16:37…No power issue U=51V load=31A/no action done…generator issue on site …Others Transmission equipement fault</v>
          </cell>
        </row>
        <row r="1036">
          <cell r="AC1036" t="e">
            <v>#VALUE!</v>
          </cell>
          <cell r="AF1036" t="str">
            <v>(04/27/2026 ticket):-INC-20260427-00005481</v>
          </cell>
        </row>
        <row r="1037">
          <cell r="AC1037" t="e">
            <v>#VALUE!</v>
          </cell>
          <cell r="AF1037" t="str">
            <v>(04/27/2026 ticket):-INC-20260427-00002822</v>
          </cell>
        </row>
        <row r="1038">
          <cell r="AC1038" t="e">
            <v>#VALUE!</v>
          </cell>
          <cell r="AF1038" t="str">
            <v>(04/27/2026 ticket):-INC-20260427-00002734</v>
          </cell>
        </row>
        <row r="1039">
          <cell r="AC1039" t="str">
            <v>LIT_653</v>
          </cell>
          <cell r="AF1039" t="str">
            <v>(04/27/2026 ticket):-INC-20260427-00002711</v>
          </cell>
        </row>
        <row r="1040">
          <cell r="AC1040" t="e">
            <v>#VALUE!</v>
          </cell>
          <cell r="AF1040" t="str">
            <v>(04/27/2026 ticket):-INC-20260427-00005267…Others Transmission equipement fault</v>
          </cell>
        </row>
        <row r="1041">
          <cell r="AC1041" t="str">
            <v>ADM_100</v>
          </cell>
          <cell r="AF1041" t="str">
            <v>(04/27/2026 ticket):-INC-20260427-00004926…Others Transmission equipement fault</v>
          </cell>
        </row>
        <row r="1042">
          <cell r="AC1042" t="e">
            <v>#VALUE!</v>
          </cell>
          <cell r="AF1042" t="str">
            <v>(04/27/2026 ticket):-INC-20260427-00002667</v>
          </cell>
        </row>
        <row r="1043">
          <cell r="AC1043" t="e">
            <v>#VALUE!</v>
          </cell>
          <cell r="AF1043" t="str">
            <v>(04/27/2026 ticket):-INC-20260427-00005415</v>
          </cell>
        </row>
        <row r="1044">
          <cell r="AC1044" t="e">
            <v>#VALUE!</v>
          </cell>
          <cell r="AF1044" t="str">
            <v>(04/27/2026 ticket):-INC-20260427-00001322…2026-04-27 07:19:58…FME is on the way ETA 11:40 AM</v>
          </cell>
        </row>
        <row r="1045">
          <cell r="AC1045" t="e">
            <v>#VALUE!</v>
          </cell>
          <cell r="AF1045" t="str">
            <v>(04/27/2026 ticket):-INC-20260427-00002572</v>
          </cell>
        </row>
        <row r="1046">
          <cell r="AC1046" t="str">
            <v>EST_250</v>
          </cell>
          <cell r="AF1046" t="str">
            <v>(04/27/2026 ticket):-INC-20260427-00002607</v>
          </cell>
        </row>
        <row r="1047">
          <cell r="AC1047" t="e">
            <v>#VALUE!</v>
          </cell>
          <cell r="AF1047" t="str">
            <v>(04/27/2026 ticket):-INC-20260427-00002587…Others Transmission equipement fault</v>
          </cell>
        </row>
        <row r="1048">
          <cell r="AC1048" t="str">
            <v>ADM_100</v>
          </cell>
          <cell r="AF1048" t="str">
            <v>(04/27/2026 ticket):-INC-20260427-00004782…Others Transmission equipement fault</v>
          </cell>
        </row>
        <row r="1049">
          <cell r="AC1049" t="e">
            <v>#VALUE!</v>
          </cell>
          <cell r="AF1049" t="str">
            <v>(04/27/2026 ticket):-INC-20260427-00004023…2026-04-27 09:34:04…Rectifiers hanging due to lack of rectifiers // Rectifiers reset</v>
          </cell>
        </row>
        <row r="1050">
          <cell r="AC1050" t="e">
            <v>#VALUE!</v>
          </cell>
          <cell r="AF1050" t="str">
            <v>(04/27/2026 ticket):-INC-20260427-00003961…2026-04-27 09:32:40…DG took undervoltage alarm // card reset and DG started</v>
          </cell>
        </row>
        <row r="1051">
          <cell r="AC1051" t="e">
            <v>#VALUE!</v>
          </cell>
          <cell r="AF1051" t="str">
            <v>(04/27/2026 ticket):-INC-20260427-00004851</v>
          </cell>
        </row>
        <row r="1052">
          <cell r="AC1052" t="e">
            <v>#VALUE!</v>
          </cell>
          <cell r="AF1052" t="str">
            <v>(04/27/2026 ticket):-INC-20260427-00004902</v>
          </cell>
        </row>
        <row r="1053">
          <cell r="AC1053" t="e">
            <v>#VALUE!</v>
          </cell>
          <cell r="AF1053" t="str">
            <v>(04/27/2026 ticket):-INC-20260427-00001972</v>
          </cell>
        </row>
        <row r="1054">
          <cell r="AC1054" t="str">
            <v>LIT_099</v>
          </cell>
          <cell r="AF1054" t="str">
            <v>(04/27/2026 ticket):-INC-20260427-00000515…2026-04-27 07:35:19…No power issue ubaie = 53.4 v site on grid…intervention en cour en attente l accès …Others Transmission equipement fault</v>
          </cell>
        </row>
        <row r="1055">
          <cell r="AC1055" t="str">
            <v>LIT_023</v>
          </cell>
          <cell r="AF1055" t="str">
            <v>(04/27/2026 ticket):-INC-20260427-00000416…power issue here the power guy taken point …Others Transmission equipement fault</v>
          </cell>
        </row>
        <row r="1056">
          <cell r="AC1056" t="e">
            <v>#VALUE!</v>
          </cell>
          <cell r="AF1056" t="str">
            <v>(04/27/2026 ticket):-INC-20260427-00002369…2026-04-27 05:47:31…Grid outage grid only site /Grid return awaited</v>
          </cell>
        </row>
        <row r="1057">
          <cell r="AC1057" t="str">
            <v>EXN_107</v>
          </cell>
          <cell r="AF1057" t="str">
            <v>(04/27/2026 ticket):-INC-20260427-00001913…up après avoir redémarrer le groupe…Others</v>
          </cell>
        </row>
        <row r="1058">
          <cell r="AC1058" t="e">
            <v>#VALUE!</v>
          </cell>
          <cell r="AF1058" t="str">
            <v>(04/27/2026 ticket):-INC-20260427-00002338…Others Transmission equipement fault</v>
          </cell>
        </row>
        <row r="1059">
          <cell r="AC1059" t="str">
            <v>LIT_096</v>
          </cell>
          <cell r="AF1059" t="str">
            <v>(04/27/2026 ticket):-INC-20260427-00002005…power issu coupure d'électricité dans la zone en attente du retour secteur défaut démarrage GE …Others Transmission equipement fault</v>
          </cell>
        </row>
        <row r="1060">
          <cell r="AC1060" t="e">
            <v>#VALUE!</v>
          </cell>
          <cell r="AF1060" t="str">
            <v>(04/27/2026 ticket):-INC-20260427-00002958…Others</v>
          </cell>
        </row>
        <row r="1061">
          <cell r="AC1061" t="str">
            <v>EXN_107</v>
          </cell>
          <cell r="AF1061" t="str">
            <v>(04/27/2026 ticket):-INC-20260427-00001826…Auto TT closure RCA…Others Transmission equipement fault</v>
          </cell>
        </row>
        <row r="1062">
          <cell r="AC1062" t="e">
            <v>#VALUE!</v>
          </cell>
          <cell r="AF1062" t="str">
            <v>(04/27/2026 ticket):-INC-20260427-00004132…2026-04-27 08:53:21…UP / NO ACTION  DONE</v>
          </cell>
        </row>
        <row r="1063">
          <cell r="AC1063" t="e">
            <v>#VALUE!</v>
          </cell>
          <cell r="AF1063" t="str">
            <v>(04/27/2026 ticket):-INC-20260427-00002120…Others Transmission equipement fault</v>
          </cell>
        </row>
        <row r="1064">
          <cell r="AC1064" t="str">
            <v>LIT_653</v>
          </cell>
          <cell r="AF1064" t="str">
            <v>(04/27/2026 ticket):-INC-20260427-00002090</v>
          </cell>
        </row>
        <row r="1065">
          <cell r="AC1065" t="e">
            <v>#VALUE!</v>
          </cell>
          <cell r="AF1065" t="str">
            <v>(04/27/2026 ticket):-INC-20260427-00004504</v>
          </cell>
        </row>
        <row r="1066">
          <cell r="AC1066" t="e">
            <v>#VALUE!</v>
          </cell>
          <cell r="AF1066" t="str">
            <v>(04/27/2026 ticket):-INC-20260427-00002050…Others Transmission equipement fault</v>
          </cell>
        </row>
        <row r="1067">
          <cell r="AC1067" t="str">
            <v>NRO_013</v>
          </cell>
          <cell r="AF1067" t="str">
            <v>(04/27/2026 ticket):-INC-20260427-00002042…Others Transmission equipement fault</v>
          </cell>
        </row>
        <row r="1068">
          <cell r="AC1068" t="str">
            <v>NRO_237</v>
          </cell>
          <cell r="AF1068" t="str">
            <v>(04/27/2026 ticket):-INC-20260427-00002044…Others Transmission equipement fault</v>
          </cell>
        </row>
        <row r="1069">
          <cell r="AC1069" t="str">
            <v>NRO_238</v>
          </cell>
          <cell r="AF1069" t="str">
            <v>(04/27/2026 ticket):-INC-20260427-00001998…Others Transmission equipement fault</v>
          </cell>
        </row>
        <row r="1070">
          <cell r="AC1070" t="str">
            <v>CTR_375</v>
          </cell>
          <cell r="AF1070" t="str">
            <v>(04/27/2026 ticket):-INC-20260427-00000058…2026-04-27 07:29:31…Grid outage, No space to deploy MDG // awaiting grid return</v>
          </cell>
        </row>
        <row r="1071">
          <cell r="AC1071" t="str">
            <v>NRO_237</v>
          </cell>
          <cell r="AF1071" t="str">
            <v>(04/27/2026 ticket):-INC-20260427-00001995…Others Transmission equipement fault</v>
          </cell>
        </row>
        <row r="1072">
          <cell r="AC1072" t="e">
            <v>#VALUE!</v>
          </cell>
          <cell r="AF1072" t="str">
            <v>(04/27/2026 ticket):-INC-20260427-00002121…Others</v>
          </cell>
        </row>
        <row r="1073">
          <cell r="AC1073" t="e">
            <v>#VALUE!</v>
          </cell>
          <cell r="AF1073" t="str">
            <v>(04/27/2026 ticket):-INC-20260427-00002344</v>
          </cell>
        </row>
        <row r="1074">
          <cell r="AC1074" t="str">
            <v>LIT_514</v>
          </cell>
          <cell r="AF1074" t="str">
            <v>(04/27/2026 ticket):-INC-20260427-00001531…Power issue on site je vérifie avec l'équipe power IHS …Others Transmission equipement fault</v>
          </cell>
        </row>
        <row r="1075">
          <cell r="AC1075" t="e">
            <v>#VALUE!</v>
          </cell>
          <cell r="AF1075" t="str">
            <v>(04/27/2026 ticket):-INC-20260427-00003375</v>
          </cell>
        </row>
        <row r="1076">
          <cell r="AC1076" t="e">
            <v>#VALUE!</v>
          </cell>
          <cell r="AF1076" t="str">
            <v>(04/27/2026 ticket):-INC-20260427-00003018…2026-04-27 07:58:22…investigation ongoing / fme is managing</v>
          </cell>
        </row>
        <row r="1077">
          <cell r="AC1077" t="e">
            <v>#VALUE!</v>
          </cell>
          <cell r="AF1077" t="str">
            <v>(04/27/2026 ticket):-INC-20260427-00004190</v>
          </cell>
        </row>
        <row r="1078">
          <cell r="AC1078" t="str">
            <v>LIT_539</v>
          </cell>
          <cell r="AF1078" t="str">
            <v>(04/27/2026 ticket):-INC-20260427-00001712…2026-04-27 07:25:17…The Optim Link Radio Nkolmintag_Nkololoun is cut so please to involve CDS…power Grid outage here the site is only on Grid …Others Transmission equipement fault</v>
          </cell>
        </row>
        <row r="1079">
          <cell r="AC1079" t="str">
            <v>CTR_259</v>
          </cell>
          <cell r="AF1079" t="str">
            <v>(04/27/2026 ticket):-INC-20260427-00001715…2026-04-27 06:57:25…The Optim Link Radio Ekoumdoum_Ekie-Nodal is cut so please to involve CDS…Auto TT closure RCA…Others Transmission equipement fault</v>
          </cell>
        </row>
        <row r="1080">
          <cell r="AC1080" t="e">
            <v>#VALUE!</v>
          </cell>
          <cell r="AF1080" t="str">
            <v>(04/27/2026 ticket):-INC-20260427-00001816…Others Transmission equipement fault</v>
          </cell>
        </row>
        <row r="1081">
          <cell r="AC1081" t="e">
            <v>#VALUE!</v>
          </cell>
          <cell r="AF1081" t="str">
            <v>(04/27/2026 ticket):-INC-20260427-00002865…2026-04-27 08:03:14…investigation ongoing , ghost Town / fme wil managing tomorrow…Others</v>
          </cell>
        </row>
        <row r="1082">
          <cell r="AC1082" t="str">
            <v>LIT_514</v>
          </cell>
          <cell r="AF1082" t="str">
            <v>(04/27/2026 ticket):-INC-20260427-00001475…Others Transmission equipement fault</v>
          </cell>
        </row>
        <row r="1083">
          <cell r="AC1083" t="e">
            <v>#VALUE!</v>
          </cell>
          <cell r="AF1083" t="str">
            <v>(04/27/2026 ticket):-INC-20260427-00001761…2026-04-27 04:43:17…Gen fails to start due low oil pressure alarm // Reset done and gen manually started(Investigation ongoing)</v>
          </cell>
        </row>
        <row r="1084">
          <cell r="AC1084" t="str">
            <v>SUD_026</v>
          </cell>
          <cell r="AF1084" t="str">
            <v>(04/27/2026 ticket):-INC-20260427-00001776…2026-04-27 04:42:00…SITE UP Feedback is awaited</v>
          </cell>
        </row>
        <row r="1085">
          <cell r="AC1085" t="e">
            <v>#VALUE!</v>
          </cell>
          <cell r="AF1085" t="str">
            <v>(04/27/2026 ticket):-INC-20260427-00003414…2026-04-27 07:56:49…grid outage, noise polution / grid return</v>
          </cell>
        </row>
        <row r="1086">
          <cell r="AC1086" t="e">
            <v>#VALUE!</v>
          </cell>
          <cell r="AF1086" t="str">
            <v>(04/27/2026 ticket):-INC-20260427-00001725…Others Transmission equipement fault</v>
          </cell>
        </row>
        <row r="1087">
          <cell r="AC1087" t="str">
            <v>CTR_860</v>
          </cell>
          <cell r="AF1087" t="str">
            <v>(04/27/2026 ticket):-INC-20260427-00001681…Others Transmission equipement fault</v>
          </cell>
        </row>
        <row r="1088">
          <cell r="AC1088" t="e">
            <v>#VALUE!</v>
          </cell>
          <cell r="AF1088" t="str">
            <v>(04/27/2026 ticket):-INC-20260427-00001597…Others Transmission equipement fault</v>
          </cell>
        </row>
        <row r="1089">
          <cell r="AC1089" t="e">
            <v>#VALUE!</v>
          </cell>
          <cell r="AF1089" t="str">
            <v>(04/27/2026 ticket):-INC-20260427-00003523…2026-04-27 07:39:34…UP NO ACTION DONE</v>
          </cell>
        </row>
        <row r="1090">
          <cell r="AC1090" t="e">
            <v>#VALUE!</v>
          </cell>
          <cell r="AF1090" t="str">
            <v>(04/27/2026 ticket):-INC-20260427-00001554…Others Transmission equipement fault</v>
          </cell>
        </row>
        <row r="1091">
          <cell r="AC1091" t="e">
            <v>#VALUE!</v>
          </cell>
          <cell r="AF1091" t="str">
            <v>(04/27/2026 ticket):-INC-20260427-00001562…Others Transmission equipement fault</v>
          </cell>
        </row>
        <row r="1092">
          <cell r="AC1092" t="str">
            <v>NRD_006</v>
          </cell>
          <cell r="AF1092" t="str">
            <v>(04/27/2026 ticket):-INC-20260427-00003444…Others Transmission equipement fault</v>
          </cell>
        </row>
        <row r="1093">
          <cell r="AC1093" t="str">
            <v>NRD_087</v>
          </cell>
          <cell r="AF1093" t="str">
            <v>(04/27/2026 ticket):-INC-20260427-00003451…Others Transmission equipement fault</v>
          </cell>
        </row>
        <row r="1094">
          <cell r="AC1094" t="e">
            <v>#VALUE!</v>
          </cell>
          <cell r="AF1094" t="str">
            <v>(04/27/2026 ticket):-INC-20260427-00003022…2026-04-27 06:58:35…No power issue, U = 51.7V site on BATTERY, hybrid site with threshold 50.6V. TX FME Romeo 691144448/ HUAWEI is informe…Sans action…Dep Transmission…A Determiner</v>
          </cell>
        </row>
        <row r="1095">
          <cell r="AC1095" t="str">
            <v>EXN_173</v>
          </cell>
          <cell r="AF1095" t="str">
            <v>(04/27/2026 ticket):-INC-20260427-00001203…impacté par mazavou…Others Transmission equipement fault</v>
          </cell>
        </row>
        <row r="1096">
          <cell r="AC1096" t="str">
            <v>EXN_215</v>
          </cell>
          <cell r="AF1096" t="str">
            <v>(04/27/2026 ticket):-INC-20260427-00001132…2026-04-27 05:50:16…Hello Victorine.
FME manage avec le level 0 qui est sur site et en parallèle il est aussi en chemin ETA 09 :00.…RCA attendu de CAMUSAT…Others…Probleme d'energie</v>
          </cell>
        </row>
        <row r="1097">
          <cell r="AC1097" t="str">
            <v>NRD_057</v>
          </cell>
          <cell r="AF1097" t="str">
            <v>(04/27/2026 ticket):-INC-20260427-00001160…impacté par mazavou…Others Transmission equipement fault</v>
          </cell>
        </row>
        <row r="1098">
          <cell r="AC1098" t="str">
            <v>EXN_173</v>
          </cell>
          <cell r="AF1098" t="str">
            <v>(04/27/2026 ticket):-INC-20260427-00001100…impacté par mazavou…Others Transmission equipement fault</v>
          </cell>
        </row>
        <row r="1099">
          <cell r="AC1099" t="str">
            <v>NRD_014</v>
          </cell>
          <cell r="AF1099" t="str">
            <v>(04/27/2026 ticket):-INC-20260427-00001096…impacté par mazavou…Others Transmission equipement fault</v>
          </cell>
        </row>
        <row r="1100">
          <cell r="AC1100" t="str">
            <v>NRD_057</v>
          </cell>
          <cell r="AF1100" t="str">
            <v>(04/27/2026 ticket):-INC-20260427-00001119…impacté par mazavou…Others Transmission equipement fault</v>
          </cell>
        </row>
        <row r="1101">
          <cell r="AC1101" t="str">
            <v>EXN_215</v>
          </cell>
          <cell r="AF1101" t="str">
            <v>(04/27/2026 ticket):-INC-20260427-00001122…fluctuation power sur ke site dû à un raté de démarrage du GE…Others Transmission equipement fault</v>
          </cell>
        </row>
        <row r="1102">
          <cell r="AC1102" t="str">
            <v>NRD_086</v>
          </cell>
          <cell r="AF1102" t="str">
            <v>(04/27/2026 ticket):-INC-20260427-00002826…Rectifiers hanging due to base connectors faulty. // Rectifiers reset.…Rectifiers hanging due to base connectors faulty. // Rectifiers reset.…GE Fault</v>
          </cell>
        </row>
        <row r="1103">
          <cell r="AC1103" t="e">
            <v>#VALUE!</v>
          </cell>
          <cell r="AF1103" t="str">
            <v>(04/27/2026 ticket):-INC-20260427-00000288</v>
          </cell>
        </row>
        <row r="1104">
          <cell r="AC1104" t="e">
            <v>#VALUE!</v>
          </cell>
          <cell r="AF1104" t="str">
            <v>(04/27/2026 ticket):-INC-20260427-00003288</v>
          </cell>
        </row>
        <row r="1105">
          <cell r="AC1105" t="e">
            <v>#VALUE!</v>
          </cell>
          <cell r="AF1105" t="str">
            <v>(04/27/2026 ticket):-INC-20260427-00003333</v>
          </cell>
        </row>
        <row r="1106">
          <cell r="AC1106" t="str">
            <v>LIT_321</v>
          </cell>
          <cell r="AF1106" t="str">
            <v>(04/27/2026 ticket):-INC-20260427-00001384…2026-04-27 03:44:25…FME is on the way to the site, ETA 05:20 AM</v>
          </cell>
        </row>
        <row r="1107">
          <cell r="AC1107" t="e">
            <v>#VALUE!</v>
          </cell>
          <cell r="AF1107" t="str">
            <v>(04/27/2026 ticket):-INC-20260427-00000361…Others</v>
          </cell>
        </row>
        <row r="1108">
          <cell r="AC1108" t="e">
            <v>#VALUE!</v>
          </cell>
          <cell r="AF1108" t="str">
            <v>(04/27/2026 ticket):-INC-20260427-00001237…Others Transmission equipement fault</v>
          </cell>
        </row>
        <row r="1109">
          <cell r="AC1109" t="e">
            <v>#VALUE!</v>
          </cell>
          <cell r="AF1109" t="str">
            <v>(04/27/2026 ticket):-INC-20260427-00001243…Others Transmission equipement fault</v>
          </cell>
        </row>
        <row r="1110">
          <cell r="AC1110" t="e">
            <v>#VALUE!</v>
          </cell>
          <cell r="AF1110" t="str">
            <v>(04/27/2026 ticket):-INC-20260427-00001244…2026-04-27 03:00:15…The technician is on the way to the site ETA 08h…Others Transmission equipement fault</v>
          </cell>
        </row>
        <row r="1111">
          <cell r="AC1111" t="str">
            <v>NRD_152</v>
          </cell>
          <cell r="AF1111" t="str">
            <v>(04/27/2026 ticket):-INC-20260427-00001204</v>
          </cell>
        </row>
        <row r="1112">
          <cell r="AC1112" t="e">
            <v>#VALUE!</v>
          </cell>
          <cell r="AF1112" t="str">
            <v>(04/27/2026 ticket):-INC-20260427-00002627</v>
          </cell>
        </row>
        <row r="1113">
          <cell r="AC1113" t="e">
            <v>#VALUE!</v>
          </cell>
          <cell r="AF1113" t="str">
            <v>(04/27/2026 ticket):-INC-20260427-00001166…Others Transmission equipement fault</v>
          </cell>
        </row>
        <row r="1114">
          <cell r="AC1114" t="str">
            <v>EXN_019</v>
          </cell>
          <cell r="AF1114" t="str">
            <v>(04/27/2026 ticket):-INC-20260427-00001167</v>
          </cell>
        </row>
        <row r="1115">
          <cell r="AC1115" t="str">
            <v>EXN_019</v>
          </cell>
          <cell r="AF1115" t="str">
            <v>(04/27/2026 ticket):-INC-20260427-00001157</v>
          </cell>
        </row>
        <row r="1116">
          <cell r="AC1116" t="e">
            <v>#VALUE!</v>
          </cell>
          <cell r="AF1116" t="str">
            <v>(04/27/2026 ticket):-INC-20260427-00001129</v>
          </cell>
        </row>
        <row r="1117">
          <cell r="AC1117" t="str">
            <v>NRD_152</v>
          </cell>
          <cell r="AF1117" t="str">
            <v>(04/27/2026 ticket):-INC-20260427-00001105</v>
          </cell>
        </row>
        <row r="1118">
          <cell r="AC1118" t="str">
            <v>ADM_024</v>
          </cell>
          <cell r="AF1118" t="str">
            <v>(04/27/2026 ticket):-INC-20260427-00001106…Others Transmission equipement fault</v>
          </cell>
        </row>
        <row r="1119">
          <cell r="AC1119" t="e">
            <v>#VALUE!</v>
          </cell>
          <cell r="AF1119" t="str">
            <v>(04/27/2026 ticket):-INC-20260427-00002830</v>
          </cell>
        </row>
        <row r="1120">
          <cell r="AC1120" t="str">
            <v>LIT_653</v>
          </cell>
          <cell r="AF1120" t="str">
            <v>(04/27/2026 ticket):-INC-20260427-00001063…2026-04-27 02:29:27…Grid outage grid only site/Grid return awaited</v>
          </cell>
        </row>
        <row r="1121">
          <cell r="AC1121" t="e">
            <v>#VALUE!</v>
          </cell>
          <cell r="AF1121" t="str">
            <v>(04/27/2026 ticket):-INC-20260427-00001071…Others Transmission equipement fault</v>
          </cell>
        </row>
        <row r="1122">
          <cell r="AC1122" t="str">
            <v>NRD_087</v>
          </cell>
          <cell r="AF1122" t="str">
            <v>(04/27/2026 ticket):-INC-20260427-00002658…Others Transmission equipement fault</v>
          </cell>
        </row>
        <row r="1123">
          <cell r="AC1123" t="str">
            <v>NRD_006</v>
          </cell>
          <cell r="AF1123" t="str">
            <v>(04/27/2026 ticket):-INC-20260427-00002654…Others Transmission equipement fault</v>
          </cell>
        </row>
        <row r="1124">
          <cell r="AC1124" t="e">
            <v>#VALUE!</v>
          </cell>
          <cell r="AF1124" t="str">
            <v>(04/27/2026 ticket):-INC-20260427-00001022…Others Transmission equipement fault</v>
          </cell>
        </row>
        <row r="1125">
          <cell r="AC1125" t="e">
            <v>#VALUE!</v>
          </cell>
          <cell r="AF1125" t="str">
            <v>(04/27/2026 ticket):-INC-20260427-00000617</v>
          </cell>
        </row>
        <row r="1126">
          <cell r="AC1126" t="e">
            <v>#VALUE!</v>
          </cell>
          <cell r="AF1126" t="str">
            <v>(04/27/2026 ticket):-INC-20260427-00000981</v>
          </cell>
        </row>
        <row r="1127">
          <cell r="AC1127" t="e">
            <v>#VALUE!</v>
          </cell>
          <cell r="AF1127" t="str">
            <v>(04/27/2026 ticket):-INC-20260427-00002538</v>
          </cell>
        </row>
        <row r="1128">
          <cell r="AC1128" t="e">
            <v>#VALUE!</v>
          </cell>
          <cell r="AF1128" t="str">
            <v>(04/27/2026 ticket):-INC-20260427-00002642</v>
          </cell>
        </row>
        <row r="1129">
          <cell r="AC1129" t="e">
            <v>#VALUE!</v>
          </cell>
          <cell r="AF1129" t="str">
            <v>(04/27/2026 ticket):-INC-20260427-00000675…2026-04-27 01:24:39…GEN cannot stop due to noise pollution/Gen will be start on the morning</v>
          </cell>
        </row>
        <row r="1130">
          <cell r="AC1130" t="str">
            <v>LIT_514</v>
          </cell>
          <cell r="AF1130" t="str">
            <v>(04/27/2026 ticket):-INC-20260427-00000236…Power issue on site je vérifie avec l'équipe power IHS …Others Transmission equipement fault</v>
          </cell>
        </row>
        <row r="1131">
          <cell r="AC1131" t="str">
            <v>NRD_006</v>
          </cell>
          <cell r="AF1131" t="str">
            <v>(04/27/2026 ticket):-INC-20260427-00001131…2026-04-27 02:31:21…No power issue U=52V Load=70A/No action done…pas de soucis particulier sur le site après investigations, pour rappelle site déjà en BBU et non plus en système module Nokia …Others Transmission equipement fault</v>
          </cell>
        </row>
        <row r="1132">
          <cell r="AC1132" t="e">
            <v>#VALUE!</v>
          </cell>
          <cell r="AF1132" t="str">
            <v>(04/27/2026 ticket):-INC-20260427-00000715…Others Transmission equipement fault</v>
          </cell>
        </row>
        <row r="1133">
          <cell r="AC1133" t="e">
            <v>#VALUE!</v>
          </cell>
          <cell r="AF1133" t="str">
            <v>(04/27/2026 ticket):-INC-20260427-00000724…Others Transmission equipement fault</v>
          </cell>
        </row>
        <row r="1134">
          <cell r="AC1134" t="e">
            <v>#VALUE!</v>
          </cell>
          <cell r="AF1134" t="str">
            <v>(04/27/2026 ticket):-INC-20260427-00000354…2026-04-27 01:00:09…Low solar production solar only site/awaiting solar return</v>
          </cell>
        </row>
        <row r="1135">
          <cell r="AC1135" t="e">
            <v>#VALUE!</v>
          </cell>
          <cell r="AF1135" t="str">
            <v>(04/27/2026 ticket):-INC-20260427-00000142…2026-04-27 03:08:53…The technician will be on site ETA 04h30</v>
          </cell>
        </row>
        <row r="1136">
          <cell r="AC1136" t="e">
            <v>#VALUE!</v>
          </cell>
          <cell r="AF1136" t="str">
            <v>(04/27/2026 ticket):-INC-20260427-00001905…Others Transmission equipement fault</v>
          </cell>
        </row>
        <row r="1137">
          <cell r="AC1137" t="e">
            <v>#VALUE!</v>
          </cell>
          <cell r="AF1137" t="str">
            <v>(04/27/2026 ticket):-INC-20260427-00001904…Others Transmission equipement fault</v>
          </cell>
        </row>
        <row r="1138">
          <cell r="AC1138" t="str">
            <v>OST_293</v>
          </cell>
          <cell r="AF1138" t="str">
            <v>(04/27/2026 ticket):-INC-20260427-00000534…Others Transmission equipement fault</v>
          </cell>
        </row>
        <row r="1139">
          <cell r="AC1139" t="str">
            <v>EXN_017</v>
          </cell>
          <cell r="AF1139" t="str">
            <v>(04/27/2026 ticket):-INC-20260427-00002049…Others Transmission equipement fault</v>
          </cell>
        </row>
        <row r="1140">
          <cell r="AC1140" t="e">
            <v>#VALUE!</v>
          </cell>
          <cell r="AF1140" t="str">
            <v>(04/27/2026 ticket):-INC-20260427-00001833…Others Transmission equipement fault</v>
          </cell>
        </row>
        <row r="1141">
          <cell r="AC1141" t="str">
            <v>CTR_860</v>
          </cell>
          <cell r="AF1141" t="str">
            <v>(04/27/2026 ticket):-INC-20260427-00000366…2026-04-27 01:02:22…No power issue U=48V load=26A/Noo action done…Others Transmission equipement fault</v>
          </cell>
        </row>
        <row r="1142">
          <cell r="AC1142" t="str">
            <v>SUD_095</v>
          </cell>
          <cell r="AF1142" t="str">
            <v>(04/27/2026 ticket):-INC-20260427-00000378…2026-04-27 02:48:57…The technician will be on site ETA 04h30.</v>
          </cell>
        </row>
        <row r="1143">
          <cell r="AC1143" t="e">
            <v>#VALUE!</v>
          </cell>
          <cell r="AF1143" t="str">
            <v>(04/27/2026 ticket):-INC-20260427-00001726</v>
          </cell>
        </row>
        <row r="1144">
          <cell r="AC1144" t="e">
            <v>#VALUE!</v>
          </cell>
          <cell r="AF1144" t="str">
            <v>(04/27/2026 ticket):-INC-20260427-00002063</v>
          </cell>
        </row>
        <row r="1145">
          <cell r="AC1145" t="e">
            <v>#VALUE!</v>
          </cell>
          <cell r="AF1145" t="str">
            <v>(04/27/2026 ticket):-INC-20260427-00001973…Others Transmission equipement fault</v>
          </cell>
        </row>
        <row r="1146">
          <cell r="AC1146" t="e">
            <v>#VALUE!</v>
          </cell>
          <cell r="AF1146" t="str">
            <v>(04/27/2026 ticket):-INC-20260427-00001831</v>
          </cell>
        </row>
        <row r="1147">
          <cell r="AC1147" t="e">
            <v>#VALUE!</v>
          </cell>
          <cell r="AF1147" t="str">
            <v>(04/27/2026 ticket):-INC-20260427-00001906</v>
          </cell>
        </row>
        <row r="1148">
          <cell r="AC1148" t="e">
            <v>#VALUE!</v>
          </cell>
          <cell r="AF1148" t="str">
            <v>(04/27/2026 ticket):-INC-20260427-00000232…Others Transmission equipement fault</v>
          </cell>
        </row>
        <row r="1149">
          <cell r="AC1149" t="str">
            <v>EST_043</v>
          </cell>
          <cell r="AF1149" t="str">
            <v>(04/27/2026 ticket):-INC-20260427-00001940</v>
          </cell>
        </row>
        <row r="1150">
          <cell r="AC1150" t="str">
            <v>EXN_017</v>
          </cell>
          <cell r="AF1150" t="str">
            <v>(04/27/2026 ticket):-INC-20260427-00001727…Others Transmission equipement fault</v>
          </cell>
        </row>
        <row r="1151">
          <cell r="AC1151" t="e">
            <v>#VALUE!</v>
          </cell>
          <cell r="AF1151" t="str">
            <v>(04/27/2026 ticket):-INC-20260427-00001609…Others Transmission equipement fault</v>
          </cell>
        </row>
        <row r="1152">
          <cell r="AC1152" t="str">
            <v>EXN_125</v>
          </cell>
          <cell r="AF1152" t="str">
            <v>(04/27/2026 ticket):-INC-20260427-00001640</v>
          </cell>
        </row>
        <row r="1153">
          <cell r="AC1153" t="e">
            <v>#VALUE!</v>
          </cell>
          <cell r="AF1153" t="str">
            <v>(04/27/2026 ticket):-INC-20260427-00001059…Others Transmission equipement fault</v>
          </cell>
        </row>
        <row r="1154">
          <cell r="AC1154" t="e">
            <v>#VALUE!</v>
          </cell>
          <cell r="AF1154" t="str">
            <v>(04/27/2026 ticket):-INC-20260427-00001538</v>
          </cell>
        </row>
        <row r="1155">
          <cell r="AC1155" t="e">
            <v>#VALUE!</v>
          </cell>
          <cell r="AF1155" t="str">
            <v>(04/27/2026 ticket):-INC-20260427-00001409…Others Transmission equipement fault</v>
          </cell>
        </row>
        <row r="1156">
          <cell r="AC1156" t="e">
            <v>#VALUE!</v>
          </cell>
          <cell r="AF1156" t="str">
            <v>(04/27/2026 ticket):-INC-20260427-00001405…Others Transmission equipement fault</v>
          </cell>
        </row>
        <row r="1157">
          <cell r="AC1157" t="e">
            <v>#VALUE!</v>
          </cell>
          <cell r="AF1157" t="str">
            <v>(04/27/2026 ticket):-INC-20260427-00001403</v>
          </cell>
        </row>
        <row r="1158">
          <cell r="AC1158" t="e">
            <v>#VALUE!</v>
          </cell>
          <cell r="AF1158" t="str">
            <v>(04/27/2026 ticket):-INC-20260427-00000816…Others Transmission equipement fault</v>
          </cell>
        </row>
        <row r="1159">
          <cell r="AC1159" t="e">
            <v>#VALUE!</v>
          </cell>
          <cell r="AF1159" t="str">
            <v>(04/27/2026 ticket):-INC-20260427-00000977…Others Transmission equipement fault</v>
          </cell>
        </row>
        <row r="1160">
          <cell r="AC1160" t="e">
            <v>#VALUE!</v>
          </cell>
          <cell r="AF1160" t="str">
            <v>(04/27/2026 ticket):-INC-20260427-00000812</v>
          </cell>
        </row>
        <row r="1161">
          <cell r="AC1161" t="e">
            <v>#VALUE!</v>
          </cell>
          <cell r="AF1161" t="str">
            <v>(04/27/2026 ticket):-INC-20260427-00000815</v>
          </cell>
        </row>
        <row r="1162">
          <cell r="AC1162" t="e">
            <v>#VALUE!</v>
          </cell>
          <cell r="AF1162" t="str">
            <v>(04/27/2026 ticket):-INC-20260427-00000978…Others Transmission equipement fault</v>
          </cell>
        </row>
        <row r="1163">
          <cell r="AC1163" t="str">
            <v>NRD_085</v>
          </cell>
          <cell r="AF1163" t="str">
            <v>(04/27/2026 ticket):-INC-20260427-00000311…Auto TT closure RCA…GE Fault</v>
          </cell>
        </row>
        <row r="1164">
          <cell r="AC1164" t="e">
            <v>#VALUE!</v>
          </cell>
          <cell r="AF1164" t="str">
            <v>(04/27/2026 ticket):-INC-20260427-00000654</v>
          </cell>
        </row>
        <row r="1165">
          <cell r="AC1165" t="e">
            <v>#VALUE!</v>
          </cell>
          <cell r="AF1165" t="str">
            <v>(04/27/2026 ticket):-INC-20260427-00000653</v>
          </cell>
        </row>
        <row r="1166">
          <cell r="AC1166" t="e">
            <v>#VALUE!</v>
          </cell>
          <cell r="AF1166" t="str">
            <v>(04/27/2026 ticket):-INC-20260427-00000658</v>
          </cell>
        </row>
        <row r="1167">
          <cell r="AC1167" t="str">
            <v>EXN_108</v>
          </cell>
          <cell r="AF1167" t="str">
            <v>(04/27/2026 ticket):-INC-20260427-00000128…Others Transmission equipement fault</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 downs 13042026 8h30"/>
      <sheetName val="cell downs 13042026 13h30"/>
      <sheetName val="cell downs 13042026 16h40"/>
      <sheetName val="cell downs 14042026 8h50"/>
      <sheetName val="cell downs 14042026 12h40"/>
      <sheetName val="cell downs 14042026 17h"/>
      <sheetName val="cell downs 15042026 8h40"/>
      <sheetName val="cell downs 15042026 14h50"/>
      <sheetName val="cell downs 15042026 18h11"/>
      <sheetName val="cell downs 16042026 8h"/>
      <sheetName val="cell downs 16042026 12h40"/>
      <sheetName val="cell downs 16042026 17h"/>
      <sheetName val="cell downs 17042026 8h30"/>
      <sheetName val="cell downs 17042026 13h"/>
      <sheetName val="cell downs 17042026 16h30"/>
      <sheetName val="cell downs 18042026 8h30"/>
      <sheetName val="cell downs 18042026 12h40"/>
      <sheetName val="cell downs 18042026 17h"/>
      <sheetName val="cell downs 20042026 8h30"/>
      <sheetName val="Sheet2"/>
      <sheetName val="cell downs 18042026 17h (2)"/>
      <sheetName val="Rapport"/>
      <sheetName val="Breackdown-Global"/>
      <sheetName val="TREND Cell Nokia"/>
      <sheetName val="New"/>
      <sheetName val="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EXN_172</v>
          </cell>
        </row>
        <row r="3">
          <cell r="B3" t="str">
            <v>EXN_172</v>
          </cell>
        </row>
        <row r="4">
          <cell r="B4" t="str">
            <v>EST_185</v>
          </cell>
        </row>
        <row r="5">
          <cell r="B5" t="str">
            <v>EST_185</v>
          </cell>
        </row>
        <row r="6">
          <cell r="B6" t="str">
            <v>EST_185</v>
          </cell>
        </row>
        <row r="7">
          <cell r="B7" t="str">
            <v>EST_185</v>
          </cell>
        </row>
        <row r="8">
          <cell r="B8" t="str">
            <v>ADM_128</v>
          </cell>
        </row>
        <row r="9">
          <cell r="B9" t="str">
            <v>NRO_044</v>
          </cell>
        </row>
        <row r="10">
          <cell r="B10" t="str">
            <v>NRO_046</v>
          </cell>
        </row>
        <row r="11">
          <cell r="B11" t="str">
            <v>EXN_229</v>
          </cell>
        </row>
        <row r="12">
          <cell r="B12" t="str">
            <v>EXN_229</v>
          </cell>
        </row>
        <row r="13">
          <cell r="B13" t="str">
            <v>EXN_229</v>
          </cell>
        </row>
        <row r="14">
          <cell r="B14" t="str">
            <v>EST_013</v>
          </cell>
        </row>
        <row r="15">
          <cell r="B15" t="str">
            <v>EST_013</v>
          </cell>
        </row>
        <row r="16">
          <cell r="B16" t="str">
            <v>EST_106</v>
          </cell>
        </row>
        <row r="17">
          <cell r="B17" t="str">
            <v>EST_106</v>
          </cell>
        </row>
        <row r="18">
          <cell r="B18" t="str">
            <v>EST_106</v>
          </cell>
        </row>
        <row r="19">
          <cell r="B19" t="str">
            <v>EXN_107</v>
          </cell>
        </row>
        <row r="20">
          <cell r="B20" t="str">
            <v>ADM_128</v>
          </cell>
        </row>
        <row r="21">
          <cell r="B21" t="str">
            <v>SUO_097</v>
          </cell>
        </row>
        <row r="22">
          <cell r="B22" t="str">
            <v>EXN_172</v>
          </cell>
        </row>
        <row r="23">
          <cell r="B23" t="str">
            <v>ADM_141</v>
          </cell>
        </row>
        <row r="24">
          <cell r="B24" t="str">
            <v>EST_018</v>
          </cell>
        </row>
        <row r="25">
          <cell r="B25" t="str">
            <v>EST_018</v>
          </cell>
        </row>
        <row r="26">
          <cell r="B26" t="str">
            <v>EST_018</v>
          </cell>
        </row>
        <row r="27">
          <cell r="B27" t="str">
            <v>EST_018</v>
          </cell>
        </row>
        <row r="28">
          <cell r="B28" t="str">
            <v>EXN_174</v>
          </cell>
        </row>
        <row r="29">
          <cell r="B29" t="str">
            <v>EXN_174</v>
          </cell>
        </row>
        <row r="30">
          <cell r="B30" t="str">
            <v>EXN_174</v>
          </cell>
        </row>
        <row r="31">
          <cell r="B31" t="str">
            <v>EXN_174</v>
          </cell>
        </row>
        <row r="32">
          <cell r="B32" t="str">
            <v>EXN_174</v>
          </cell>
        </row>
        <row r="33">
          <cell r="B33" t="str">
            <v>EXN_174</v>
          </cell>
        </row>
        <row r="34">
          <cell r="B34" t="str">
            <v>EXN_174</v>
          </cell>
        </row>
        <row r="35">
          <cell r="B35" t="str">
            <v>EXN_174</v>
          </cell>
        </row>
        <row r="36">
          <cell r="B36" t="str">
            <v>EXN_174</v>
          </cell>
        </row>
        <row r="37">
          <cell r="B37" t="str">
            <v>SUO_097</v>
          </cell>
        </row>
        <row r="38">
          <cell r="B38" t="str">
            <v>NRO_030</v>
          </cell>
        </row>
        <row r="39">
          <cell r="B39" t="str">
            <v>SUO_097</v>
          </cell>
        </row>
        <row r="40">
          <cell r="B40" t="str">
            <v>NRD_110</v>
          </cell>
        </row>
        <row r="41">
          <cell r="B41" t="str">
            <v>NRD_110</v>
          </cell>
        </row>
        <row r="42">
          <cell r="B42" t="str">
            <v>NRD_110</v>
          </cell>
        </row>
        <row r="43">
          <cell r="B43" t="str">
            <v>OST_160</v>
          </cell>
        </row>
        <row r="44">
          <cell r="B44" t="str">
            <v>NRO_044</v>
          </cell>
        </row>
        <row r="45">
          <cell r="B45" t="str">
            <v>NRO_046</v>
          </cell>
        </row>
        <row r="46">
          <cell r="B46" t="str">
            <v>NRO_046</v>
          </cell>
        </row>
        <row r="47">
          <cell r="B47" t="str">
            <v>NRO_089</v>
          </cell>
        </row>
        <row r="48">
          <cell r="B48" t="str">
            <v>NRO_050</v>
          </cell>
        </row>
        <row r="49">
          <cell r="B49" t="str">
            <v>NRO_050</v>
          </cell>
        </row>
        <row r="50">
          <cell r="B50" t="str">
            <v>NRO_050</v>
          </cell>
        </row>
        <row r="51">
          <cell r="B51" t="str">
            <v>NRO_245</v>
          </cell>
        </row>
        <row r="52">
          <cell r="B52" t="str">
            <v>NRO_245</v>
          </cell>
        </row>
        <row r="53">
          <cell r="B53" t="str">
            <v>NRO_010</v>
          </cell>
        </row>
        <row r="54">
          <cell r="B54" t="str">
            <v>NRO_245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Huawei 13042026 9h"/>
      <sheetName val="Cells Huawei 13042026 13h"/>
      <sheetName val="Cells Huawei 13042026 16h"/>
      <sheetName val="Cells Huawei 14042026 9h"/>
      <sheetName val="Cells Huawei 14042026 15h"/>
      <sheetName val="Cells Huawei 14042026 18h"/>
      <sheetName val="Cells Huawei 15042026 9h"/>
      <sheetName val="Cells Huawei 15042026 15h"/>
      <sheetName val="Cells Huawei 15042026 18h"/>
      <sheetName val="Cells Huawei 16042026 9h"/>
      <sheetName val="Cells Huawei 16042026 14h"/>
      <sheetName val="Cells Huawei 17042026 8h"/>
      <sheetName val="Cells Huawei 17042026 17h"/>
      <sheetName val="Cells Huawei 18042026 8h "/>
      <sheetName val="Cells Huawei 19042026 15h"/>
      <sheetName val="Sheet4"/>
      <sheetName val="Breackdown-Global Huawei "/>
      <sheetName val="New"/>
      <sheetName val="UP"/>
      <sheetName val="TREND HW Cells"/>
      <sheetName val="Rap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B1" t="str">
            <v>Site code</v>
          </cell>
        </row>
        <row r="2">
          <cell r="B2" t="str">
            <v>EXN_018</v>
          </cell>
        </row>
        <row r="3">
          <cell r="B3" t="str">
            <v>NRD_069</v>
          </cell>
        </row>
        <row r="4">
          <cell r="B4" t="str">
            <v>EXN_512</v>
          </cell>
        </row>
        <row r="5">
          <cell r="B5" t="str">
            <v>EXN_512</v>
          </cell>
        </row>
        <row r="6">
          <cell r="B6" t="str">
            <v>EXN_352</v>
          </cell>
        </row>
        <row r="7">
          <cell r="B7" t="str">
            <v>EXN_352</v>
          </cell>
        </row>
        <row r="8">
          <cell r="B8" t="str">
            <v>EXN_023</v>
          </cell>
        </row>
        <row r="9">
          <cell r="B9" t="str">
            <v>EXN_073</v>
          </cell>
        </row>
        <row r="10">
          <cell r="B10" t="str">
            <v>EXN_577</v>
          </cell>
        </row>
        <row r="11">
          <cell r="B11" t="str">
            <v>EXN_577</v>
          </cell>
        </row>
        <row r="12">
          <cell r="B12" t="str">
            <v>EXN_577</v>
          </cell>
        </row>
        <row r="13">
          <cell r="B13" t="str">
            <v>EXN_577</v>
          </cell>
        </row>
        <row r="14">
          <cell r="B14" t="str">
            <v>EXN_577</v>
          </cell>
        </row>
        <row r="15">
          <cell r="B15" t="str">
            <v>EXN_577</v>
          </cell>
        </row>
        <row r="16">
          <cell r="B16" t="str">
            <v>EXN_577</v>
          </cell>
        </row>
        <row r="17">
          <cell r="B17" t="str">
            <v>EXN_577</v>
          </cell>
        </row>
        <row r="18">
          <cell r="B18" t="str">
            <v>EXN_577</v>
          </cell>
        </row>
        <row r="19">
          <cell r="B19" t="str">
            <v>EXN_098</v>
          </cell>
        </row>
        <row r="20">
          <cell r="B20" t="str">
            <v>EXN_243</v>
          </cell>
        </row>
        <row r="21">
          <cell r="B21" t="str">
            <v>EXN_510</v>
          </cell>
        </row>
        <row r="22">
          <cell r="B22" t="str">
            <v>NRO_170</v>
          </cell>
        </row>
        <row r="23">
          <cell r="B23" t="str">
            <v>SUO_054</v>
          </cell>
        </row>
        <row r="24">
          <cell r="B24" t="str">
            <v>SUO_054</v>
          </cell>
        </row>
        <row r="25">
          <cell r="B25" t="str">
            <v>SUO_054</v>
          </cell>
        </row>
        <row r="26">
          <cell r="B26" t="str">
            <v>SUO_054</v>
          </cell>
        </row>
        <row r="27">
          <cell r="B27" t="str">
            <v>SUO_266</v>
          </cell>
        </row>
        <row r="28">
          <cell r="B28" t="str">
            <v>SUO_266</v>
          </cell>
        </row>
        <row r="29">
          <cell r="B29" t="str">
            <v>SUO_266</v>
          </cell>
        </row>
        <row r="30">
          <cell r="B30" t="str">
            <v>SUO_266</v>
          </cell>
        </row>
        <row r="31">
          <cell r="B31" t="str">
            <v>SUO_266</v>
          </cell>
        </row>
        <row r="32">
          <cell r="B32" t="str">
            <v>SUO_266</v>
          </cell>
        </row>
        <row r="33">
          <cell r="B33" t="str">
            <v>ADM_026</v>
          </cell>
        </row>
        <row r="34">
          <cell r="B34" t="str">
            <v>EXN_353</v>
          </cell>
        </row>
        <row r="35">
          <cell r="B35" t="str">
            <v>OST_361</v>
          </cell>
        </row>
        <row r="36">
          <cell r="B36" t="str">
            <v>OST_361</v>
          </cell>
        </row>
        <row r="37">
          <cell r="B37" t="str">
            <v>OST_361</v>
          </cell>
        </row>
        <row r="38">
          <cell r="B38" t="str">
            <v>EXN_212</v>
          </cell>
        </row>
        <row r="39">
          <cell r="B39" t="str">
            <v>OST_342</v>
          </cell>
        </row>
        <row r="40">
          <cell r="B40" t="str">
            <v>OST_039</v>
          </cell>
        </row>
        <row r="41">
          <cell r="B41" t="str">
            <v>EXN_154</v>
          </cell>
        </row>
        <row r="42">
          <cell r="B42" t="str">
            <v>SUO_046</v>
          </cell>
        </row>
        <row r="43">
          <cell r="B43" t="str">
            <v>OST_264</v>
          </cell>
        </row>
        <row r="44">
          <cell r="B44" t="str">
            <v>EXN_018</v>
          </cell>
        </row>
        <row r="45">
          <cell r="B45" t="str">
            <v>EXN_352</v>
          </cell>
        </row>
        <row r="46">
          <cell r="B46" t="str">
            <v>EXN_352</v>
          </cell>
        </row>
        <row r="47">
          <cell r="B47" t="str">
            <v>NRO_037</v>
          </cell>
        </row>
        <row r="48">
          <cell r="B48" t="str">
            <v>OST_368</v>
          </cell>
        </row>
        <row r="49">
          <cell r="B49" t="str">
            <v>EXN_073</v>
          </cell>
        </row>
        <row r="50">
          <cell r="B50" t="str">
            <v>ADM_232</v>
          </cell>
        </row>
        <row r="51">
          <cell r="B51" t="str">
            <v>ADM_232</v>
          </cell>
        </row>
        <row r="52">
          <cell r="B52" t="str">
            <v>ADM_232</v>
          </cell>
        </row>
        <row r="53">
          <cell r="B53" t="str">
            <v>OST_221</v>
          </cell>
        </row>
        <row r="54">
          <cell r="B54" t="str">
            <v>OST_221</v>
          </cell>
        </row>
        <row r="55">
          <cell r="B55" t="str">
            <v>OST_221</v>
          </cell>
        </row>
        <row r="56">
          <cell r="B56" t="str">
            <v>OST_221</v>
          </cell>
        </row>
        <row r="57">
          <cell r="B57" t="str">
            <v>OST_221</v>
          </cell>
        </row>
        <row r="58">
          <cell r="B58" t="str">
            <v>OST_221</v>
          </cell>
        </row>
        <row r="59">
          <cell r="B59" t="str">
            <v>OST_221</v>
          </cell>
        </row>
        <row r="60">
          <cell r="B60" t="str">
            <v>OST_221</v>
          </cell>
        </row>
        <row r="61">
          <cell r="B61" t="str">
            <v>OST_221</v>
          </cell>
        </row>
        <row r="62">
          <cell r="B62" t="str">
            <v>NRD_069</v>
          </cell>
        </row>
        <row r="63">
          <cell r="B63" t="str">
            <v>NRD_069</v>
          </cell>
        </row>
        <row r="64">
          <cell r="B64" t="str">
            <v>EXN_015</v>
          </cell>
        </row>
        <row r="65">
          <cell r="B65" t="str">
            <v>EXN_015</v>
          </cell>
        </row>
        <row r="66">
          <cell r="B66" t="str">
            <v>EXN_015</v>
          </cell>
        </row>
        <row r="67">
          <cell r="B67" t="str">
            <v>EXN_015</v>
          </cell>
        </row>
        <row r="68">
          <cell r="B68" t="str">
            <v>EXN_015</v>
          </cell>
        </row>
        <row r="69">
          <cell r="B69" t="str">
            <v>EXN_015</v>
          </cell>
        </row>
        <row r="70">
          <cell r="B70" t="str">
            <v>EXN_015</v>
          </cell>
        </row>
        <row r="71">
          <cell r="B71" t="str">
            <v>EXN_015</v>
          </cell>
        </row>
        <row r="72">
          <cell r="B72" t="str">
            <v>EXN_015</v>
          </cell>
        </row>
        <row r="73">
          <cell r="B73" t="str">
            <v>EXN_098</v>
          </cell>
        </row>
        <row r="74">
          <cell r="B74" t="str">
            <v>ADM_026</v>
          </cell>
        </row>
        <row r="75">
          <cell r="B75" t="str">
            <v>ADM_026</v>
          </cell>
        </row>
        <row r="76">
          <cell r="B76" t="str">
            <v>SUO_301</v>
          </cell>
        </row>
        <row r="77">
          <cell r="B77" t="str">
            <v>SUO_301</v>
          </cell>
        </row>
        <row r="78">
          <cell r="B78" t="str">
            <v>SUO_301</v>
          </cell>
        </row>
        <row r="79">
          <cell r="B79" t="str">
            <v>SUO_301</v>
          </cell>
        </row>
        <row r="80">
          <cell r="B80" t="str">
            <v>SUO_301</v>
          </cell>
        </row>
        <row r="81">
          <cell r="B81" t="str">
            <v>OST_227</v>
          </cell>
        </row>
        <row r="82">
          <cell r="B82" t="str">
            <v>OST_227</v>
          </cell>
        </row>
        <row r="83">
          <cell r="B83" t="str">
            <v>OST_227</v>
          </cell>
        </row>
        <row r="84">
          <cell r="B84" t="str">
            <v>OST_227</v>
          </cell>
        </row>
        <row r="85">
          <cell r="B85" t="str">
            <v>OST_227</v>
          </cell>
        </row>
        <row r="86">
          <cell r="B86" t="str">
            <v>OST_227</v>
          </cell>
        </row>
        <row r="87">
          <cell r="B87" t="str">
            <v>OST_227</v>
          </cell>
        </row>
        <row r="88">
          <cell r="B88" t="str">
            <v>OST_227</v>
          </cell>
        </row>
        <row r="89">
          <cell r="B89" t="str">
            <v>OST_227</v>
          </cell>
        </row>
        <row r="90">
          <cell r="B90" t="str">
            <v>OST_227</v>
          </cell>
        </row>
        <row r="91">
          <cell r="B91" t="str">
            <v>OST_227</v>
          </cell>
        </row>
        <row r="92">
          <cell r="B92" t="str">
            <v>OST_227</v>
          </cell>
        </row>
        <row r="93">
          <cell r="B93" t="str">
            <v>OST_227</v>
          </cell>
        </row>
        <row r="94">
          <cell r="B94" t="str">
            <v>OST_227</v>
          </cell>
        </row>
        <row r="95">
          <cell r="B95" t="str">
            <v>OST_227</v>
          </cell>
        </row>
        <row r="96">
          <cell r="B96" t="str">
            <v>OST_227</v>
          </cell>
        </row>
        <row r="97">
          <cell r="B97" t="str">
            <v>OST_227</v>
          </cell>
        </row>
        <row r="98">
          <cell r="B98" t="str">
            <v>OST_227</v>
          </cell>
        </row>
        <row r="99">
          <cell r="B99" t="str">
            <v>OST_227</v>
          </cell>
        </row>
        <row r="100">
          <cell r="B100" t="str">
            <v>OST_227</v>
          </cell>
        </row>
        <row r="101">
          <cell r="B101" t="str">
            <v>OST_227</v>
          </cell>
        </row>
        <row r="102">
          <cell r="B102" t="str">
            <v>OST_227</v>
          </cell>
        </row>
        <row r="103">
          <cell r="B103" t="str">
            <v>OST_227</v>
          </cell>
        </row>
        <row r="104">
          <cell r="B104" t="str">
            <v>OST_227</v>
          </cell>
        </row>
        <row r="105">
          <cell r="B105" t="str">
            <v>OST_227</v>
          </cell>
        </row>
        <row r="106">
          <cell r="B106" t="str">
            <v>OST_227</v>
          </cell>
        </row>
        <row r="107">
          <cell r="B107" t="str">
            <v>OST_227</v>
          </cell>
        </row>
        <row r="108">
          <cell r="B108" t="str">
            <v>NRO_170</v>
          </cell>
        </row>
        <row r="109">
          <cell r="B109" t="str">
            <v>NRO_170</v>
          </cell>
        </row>
        <row r="110">
          <cell r="B110" t="str">
            <v>NRO_170</v>
          </cell>
        </row>
        <row r="111">
          <cell r="B111" t="str">
            <v>EXN_353</v>
          </cell>
        </row>
        <row r="112">
          <cell r="B112" t="str">
            <v>SUO_266</v>
          </cell>
        </row>
        <row r="113">
          <cell r="B113" t="str">
            <v>SUO_266</v>
          </cell>
        </row>
        <row r="114">
          <cell r="B114" t="str">
            <v>SUO_266</v>
          </cell>
        </row>
        <row r="115">
          <cell r="B115" t="str">
            <v>SUO_266</v>
          </cell>
        </row>
        <row r="116">
          <cell r="B116" t="str">
            <v>SUO_266</v>
          </cell>
        </row>
        <row r="117">
          <cell r="B117" t="str">
            <v>SUO_266</v>
          </cell>
        </row>
        <row r="118">
          <cell r="B118" t="str">
            <v>SUO_266</v>
          </cell>
        </row>
        <row r="119">
          <cell r="B119" t="str">
            <v>SUO_266</v>
          </cell>
        </row>
        <row r="120">
          <cell r="B120" t="str">
            <v>SUO_266</v>
          </cell>
        </row>
        <row r="121">
          <cell r="B121" t="str">
            <v>OST_361</v>
          </cell>
        </row>
        <row r="122">
          <cell r="B122" t="str">
            <v>OST_361</v>
          </cell>
        </row>
        <row r="123">
          <cell r="B123" t="str">
            <v>OST_361</v>
          </cell>
        </row>
        <row r="124">
          <cell r="B124" t="str">
            <v>OST_361</v>
          </cell>
        </row>
        <row r="125">
          <cell r="B125" t="str">
            <v>OST_361</v>
          </cell>
        </row>
        <row r="126">
          <cell r="B126" t="str">
            <v>OST_361</v>
          </cell>
        </row>
        <row r="127">
          <cell r="B127" t="str">
            <v>OST_361</v>
          </cell>
        </row>
        <row r="128">
          <cell r="B128" t="str">
            <v>OST_361</v>
          </cell>
        </row>
        <row r="129">
          <cell r="B129" t="str">
            <v>OST_361</v>
          </cell>
        </row>
        <row r="130">
          <cell r="B130" t="str">
            <v>OST_361</v>
          </cell>
        </row>
        <row r="131">
          <cell r="B131" t="str">
            <v>EXN_212</v>
          </cell>
        </row>
        <row r="132">
          <cell r="B132" t="str">
            <v>EXN_212</v>
          </cell>
        </row>
        <row r="133">
          <cell r="B133" t="str">
            <v>EXN_212</v>
          </cell>
        </row>
        <row r="134">
          <cell r="B134" t="str">
            <v>SUO_173</v>
          </cell>
        </row>
        <row r="135">
          <cell r="B135" t="str">
            <v>SUO_173</v>
          </cell>
        </row>
        <row r="136">
          <cell r="B136" t="str">
            <v>SUO_173</v>
          </cell>
        </row>
        <row r="137">
          <cell r="B137" t="str">
            <v>SUO_173</v>
          </cell>
        </row>
        <row r="138">
          <cell r="B138" t="str">
            <v>SUO_173</v>
          </cell>
        </row>
        <row r="139">
          <cell r="B139" t="str">
            <v>SUO_173</v>
          </cell>
        </row>
        <row r="140">
          <cell r="B140" t="str">
            <v>SUO_173</v>
          </cell>
        </row>
        <row r="141">
          <cell r="B141" t="str">
            <v>SUO_173</v>
          </cell>
        </row>
        <row r="142">
          <cell r="B142" t="str">
            <v>SUO_173</v>
          </cell>
        </row>
        <row r="143">
          <cell r="B143" t="str">
            <v>OST_359</v>
          </cell>
        </row>
        <row r="144">
          <cell r="B144" t="str">
            <v>OST_359</v>
          </cell>
        </row>
        <row r="145">
          <cell r="B145" t="str">
            <v>OST_359</v>
          </cell>
        </row>
        <row r="146">
          <cell r="B146" t="str">
            <v>OST_039</v>
          </cell>
        </row>
        <row r="147">
          <cell r="B147" t="str">
            <v>SUO_106</v>
          </cell>
        </row>
        <row r="148">
          <cell r="B148" t="str">
            <v>SUO_106</v>
          </cell>
        </row>
        <row r="149">
          <cell r="B149" t="str">
            <v>SUO_054</v>
          </cell>
        </row>
        <row r="150">
          <cell r="B150" t="str">
            <v>SUO_054</v>
          </cell>
        </row>
        <row r="151">
          <cell r="B151" t="str">
            <v>SUO_054</v>
          </cell>
        </row>
        <row r="152">
          <cell r="B152" t="str">
            <v>SUO_054</v>
          </cell>
        </row>
        <row r="153">
          <cell r="B153" t="str">
            <v>SUO_054</v>
          </cell>
        </row>
        <row r="154">
          <cell r="B154" t="str">
            <v>SUO_054</v>
          </cell>
        </row>
        <row r="155">
          <cell r="B155" t="str">
            <v>SUO_054</v>
          </cell>
        </row>
        <row r="156">
          <cell r="B156" t="str">
            <v>SUO_054</v>
          </cell>
        </row>
        <row r="157">
          <cell r="B157" t="str">
            <v>SUO_054</v>
          </cell>
        </row>
        <row r="158">
          <cell r="B158" t="str">
            <v>SUO_054</v>
          </cell>
        </row>
        <row r="159">
          <cell r="B159" t="str">
            <v>SUO_054</v>
          </cell>
        </row>
        <row r="160">
          <cell r="B160" t="str">
            <v>SUO_054</v>
          </cell>
        </row>
        <row r="161">
          <cell r="B161" t="str">
            <v>SUO_054</v>
          </cell>
        </row>
        <row r="162">
          <cell r="B162" t="str">
            <v>SUO_054</v>
          </cell>
        </row>
        <row r="163">
          <cell r="B163" t="str">
            <v>SUO_046</v>
          </cell>
        </row>
        <row r="164">
          <cell r="B164" t="str">
            <v>SUO_046</v>
          </cell>
        </row>
        <row r="165">
          <cell r="B165" t="str">
            <v>EXN_367</v>
          </cell>
        </row>
        <row r="166">
          <cell r="B166" t="str">
            <v>EXN_367</v>
          </cell>
        </row>
        <row r="167">
          <cell r="B167" t="str">
            <v>EXN_367</v>
          </cell>
        </row>
        <row r="168">
          <cell r="B168" t="str">
            <v>NRD_060</v>
          </cell>
        </row>
        <row r="169">
          <cell r="B169" t="str">
            <v>OST_022</v>
          </cell>
        </row>
        <row r="170">
          <cell r="B170" t="str">
            <v>NRD_112</v>
          </cell>
        </row>
        <row r="171">
          <cell r="B171" t="str">
            <v>DLA_RNC</v>
          </cell>
        </row>
        <row r="172">
          <cell r="B172" t="str">
            <v>DLA_RNC</v>
          </cell>
        </row>
        <row r="173">
          <cell r="B173" t="str">
            <v>EXN_047</v>
          </cell>
        </row>
        <row r="174">
          <cell r="B174" t="str">
            <v>EXN_023</v>
          </cell>
        </row>
        <row r="175">
          <cell r="B175" t="str">
            <v>EXN_037</v>
          </cell>
        </row>
        <row r="176">
          <cell r="B176" t="str">
            <v>EXN_243</v>
          </cell>
        </row>
        <row r="177">
          <cell r="B177" t="str">
            <v>EXN_577</v>
          </cell>
        </row>
        <row r="178">
          <cell r="B178" t="str">
            <v>EXN_015</v>
          </cell>
        </row>
        <row r="179">
          <cell r="B179" t="str">
            <v>OST_361</v>
          </cell>
        </row>
        <row r="180">
          <cell r="B180" t="str">
            <v>OST_092</v>
          </cell>
        </row>
        <row r="181">
          <cell r="B181" t="str">
            <v>EXN_350</v>
          </cell>
        </row>
        <row r="182">
          <cell r="B182" t="str">
            <v>EXN_018</v>
          </cell>
        </row>
        <row r="183">
          <cell r="B183" t="str">
            <v>NRD_069</v>
          </cell>
        </row>
        <row r="184">
          <cell r="B184" t="str">
            <v>EXN_512</v>
          </cell>
        </row>
        <row r="185">
          <cell r="B185" t="str">
            <v>EXN_352</v>
          </cell>
        </row>
        <row r="186">
          <cell r="B186" t="str">
            <v>EXN_352</v>
          </cell>
        </row>
        <row r="187">
          <cell r="B187" t="str">
            <v>EXN_352</v>
          </cell>
        </row>
        <row r="188">
          <cell r="B188" t="str">
            <v>EXN_023</v>
          </cell>
        </row>
        <row r="189">
          <cell r="B189" t="str">
            <v>EXN_073</v>
          </cell>
        </row>
        <row r="190">
          <cell r="B190" t="str">
            <v>EXN_577</v>
          </cell>
        </row>
        <row r="191">
          <cell r="B191" t="str">
            <v>EXN_577</v>
          </cell>
        </row>
        <row r="192">
          <cell r="B192" t="str">
            <v>EXN_577</v>
          </cell>
        </row>
        <row r="193">
          <cell r="B193" t="str">
            <v>OST_221</v>
          </cell>
        </row>
        <row r="194">
          <cell r="B194" t="str">
            <v>OST_221</v>
          </cell>
        </row>
        <row r="195">
          <cell r="B195" t="str">
            <v>OST_221</v>
          </cell>
        </row>
        <row r="196">
          <cell r="B196" t="str">
            <v>OST_221</v>
          </cell>
        </row>
        <row r="197">
          <cell r="B197" t="str">
            <v>OST_221</v>
          </cell>
        </row>
        <row r="198">
          <cell r="B198" t="str">
            <v>OST_221</v>
          </cell>
        </row>
        <row r="199">
          <cell r="B199" t="str">
            <v>EXN_098</v>
          </cell>
        </row>
        <row r="200">
          <cell r="B200" t="str">
            <v>EXN_510</v>
          </cell>
        </row>
        <row r="201">
          <cell r="B201" t="str">
            <v>SUO_054</v>
          </cell>
        </row>
        <row r="202">
          <cell r="B202" t="str">
            <v>SUO_054</v>
          </cell>
        </row>
        <row r="203">
          <cell r="B203" t="str">
            <v>SUO_054</v>
          </cell>
        </row>
        <row r="204">
          <cell r="B204" t="str">
            <v>SUO_266</v>
          </cell>
        </row>
        <row r="205">
          <cell r="B205" t="str">
            <v>SUO_266</v>
          </cell>
        </row>
        <row r="206">
          <cell r="B206" t="str">
            <v>SUO_266</v>
          </cell>
        </row>
        <row r="207">
          <cell r="B207" t="str">
            <v>SUO_266</v>
          </cell>
        </row>
        <row r="208">
          <cell r="B208" t="str">
            <v>SUO_266</v>
          </cell>
        </row>
        <row r="209">
          <cell r="B209" t="str">
            <v>SUO_266</v>
          </cell>
        </row>
        <row r="210">
          <cell r="B210" t="str">
            <v>ADM_026</v>
          </cell>
        </row>
        <row r="211">
          <cell r="B211" t="str">
            <v>SUO_301</v>
          </cell>
        </row>
        <row r="212">
          <cell r="B212" t="str">
            <v>OST_361</v>
          </cell>
        </row>
        <row r="213">
          <cell r="B213" t="str">
            <v>OST_361</v>
          </cell>
        </row>
        <row r="214">
          <cell r="B214" t="str">
            <v>SUO_106</v>
          </cell>
        </row>
        <row r="215">
          <cell r="B215" t="str">
            <v>OST_342</v>
          </cell>
        </row>
        <row r="216">
          <cell r="B216" t="str">
            <v>OST_039</v>
          </cell>
        </row>
        <row r="217">
          <cell r="B217" t="str">
            <v>EXN_154</v>
          </cell>
        </row>
        <row r="218">
          <cell r="B218" t="str">
            <v>SUO_046</v>
          </cell>
        </row>
        <row r="219">
          <cell r="B219" t="str">
            <v>NRD_060</v>
          </cell>
        </row>
        <row r="220">
          <cell r="B220" t="str">
            <v>EXN_367</v>
          </cell>
        </row>
        <row r="221">
          <cell r="B221" t="str">
            <v>EXN_367</v>
          </cell>
        </row>
        <row r="222">
          <cell r="B222" t="str">
            <v>EXN_367</v>
          </cell>
        </row>
        <row r="223">
          <cell r="B223" t="str">
            <v>OST_264</v>
          </cell>
        </row>
        <row r="224">
          <cell r="B224" t="str">
            <v>OST_264</v>
          </cell>
        </row>
        <row r="225">
          <cell r="B225" t="str">
            <v>OST_264</v>
          </cell>
        </row>
        <row r="226">
          <cell r="B226" t="str">
            <v>OST_264</v>
          </cell>
        </row>
        <row r="227">
          <cell r="B227" t="str">
            <v>OST_264</v>
          </cell>
        </row>
        <row r="228">
          <cell r="B228" t="str">
            <v>OST_264</v>
          </cell>
        </row>
        <row r="229">
          <cell r="B229" t="str">
            <v>EXN_383</v>
          </cell>
        </row>
        <row r="230">
          <cell r="B230" t="str">
            <v>EXN_383</v>
          </cell>
        </row>
        <row r="231">
          <cell r="B231" t="str">
            <v>EXN_383</v>
          </cell>
        </row>
        <row r="232">
          <cell r="B232" t="str">
            <v>EXN_383</v>
          </cell>
        </row>
        <row r="233">
          <cell r="B233" t="str">
            <v>EXN_018</v>
          </cell>
        </row>
        <row r="234">
          <cell r="B234" t="str">
            <v>EXN_018</v>
          </cell>
        </row>
        <row r="235">
          <cell r="B235" t="str">
            <v>EXN_018</v>
          </cell>
        </row>
        <row r="236">
          <cell r="B236" t="str">
            <v>NRD_069</v>
          </cell>
        </row>
        <row r="237">
          <cell r="B237" t="str">
            <v>EXN_512</v>
          </cell>
        </row>
        <row r="238">
          <cell r="B238" t="str">
            <v>EXN_512</v>
          </cell>
        </row>
        <row r="239">
          <cell r="B239" t="str">
            <v>EXN_512</v>
          </cell>
        </row>
        <row r="240">
          <cell r="B240" t="str">
            <v>EXN_512</v>
          </cell>
        </row>
        <row r="241">
          <cell r="B241" t="str">
            <v>EXN_512</v>
          </cell>
        </row>
        <row r="242">
          <cell r="B242" t="str">
            <v>EXN_512</v>
          </cell>
        </row>
        <row r="243">
          <cell r="B243" t="str">
            <v>EXN_512</v>
          </cell>
        </row>
        <row r="244">
          <cell r="B244" t="str">
            <v>EXN_352</v>
          </cell>
        </row>
        <row r="245">
          <cell r="B245" t="str">
            <v>EXN_352</v>
          </cell>
        </row>
        <row r="246">
          <cell r="B246" t="str">
            <v>EXN_352</v>
          </cell>
        </row>
        <row r="247">
          <cell r="B247" t="str">
            <v>EXN_352</v>
          </cell>
        </row>
        <row r="248">
          <cell r="B248" t="str">
            <v>EXN_352</v>
          </cell>
        </row>
        <row r="249">
          <cell r="B249" t="str">
            <v>EXN_352</v>
          </cell>
        </row>
        <row r="250">
          <cell r="B250" t="str">
            <v>EXN_352</v>
          </cell>
        </row>
        <row r="251">
          <cell r="B251" t="str">
            <v>EXN_352</v>
          </cell>
        </row>
        <row r="252">
          <cell r="B252" t="str">
            <v>EXN_352</v>
          </cell>
        </row>
        <row r="253">
          <cell r="B253" t="str">
            <v>EXN_023</v>
          </cell>
        </row>
        <row r="254">
          <cell r="B254" t="str">
            <v>EXN_023</v>
          </cell>
        </row>
        <row r="255">
          <cell r="B255" t="str">
            <v>EXN_023</v>
          </cell>
        </row>
        <row r="256">
          <cell r="B256" t="str">
            <v>EXN_073</v>
          </cell>
        </row>
        <row r="257">
          <cell r="B257" t="str">
            <v>EXN_073</v>
          </cell>
        </row>
        <row r="258">
          <cell r="B258" t="str">
            <v>EXN_073</v>
          </cell>
        </row>
        <row r="259">
          <cell r="B259" t="str">
            <v>EXN_577</v>
          </cell>
        </row>
        <row r="260">
          <cell r="B260" t="str">
            <v>EXN_577</v>
          </cell>
        </row>
        <row r="261">
          <cell r="B261" t="str">
            <v>EXN_577</v>
          </cell>
        </row>
        <row r="262">
          <cell r="B262" t="str">
            <v>EXN_577</v>
          </cell>
        </row>
        <row r="263">
          <cell r="B263" t="str">
            <v>EXN_577</v>
          </cell>
        </row>
        <row r="264">
          <cell r="B264" t="str">
            <v>EXN_577</v>
          </cell>
        </row>
        <row r="265">
          <cell r="B265" t="str">
            <v>EXN_577</v>
          </cell>
        </row>
        <row r="266">
          <cell r="B266" t="str">
            <v>EXN_577</v>
          </cell>
        </row>
        <row r="267">
          <cell r="B267" t="str">
            <v>EXN_577</v>
          </cell>
        </row>
        <row r="268">
          <cell r="B268" t="str">
            <v>EXN_577</v>
          </cell>
        </row>
        <row r="269">
          <cell r="B269" t="str">
            <v>EXN_577</v>
          </cell>
        </row>
        <row r="270">
          <cell r="B270" t="str">
            <v>EXN_577</v>
          </cell>
        </row>
        <row r="271">
          <cell r="B271" t="str">
            <v>EXN_577</v>
          </cell>
        </row>
        <row r="272">
          <cell r="B272" t="str">
            <v>EXN_577</v>
          </cell>
        </row>
        <row r="273">
          <cell r="B273" t="str">
            <v>EXN_577</v>
          </cell>
        </row>
        <row r="274">
          <cell r="B274" t="str">
            <v>EXN_577</v>
          </cell>
        </row>
        <row r="275">
          <cell r="B275" t="str">
            <v>EXN_577</v>
          </cell>
        </row>
        <row r="276">
          <cell r="B276" t="str">
            <v>EXN_577</v>
          </cell>
        </row>
        <row r="277">
          <cell r="B277" t="str">
            <v>OST_221</v>
          </cell>
        </row>
        <row r="278">
          <cell r="B278" t="str">
            <v>OST_221</v>
          </cell>
        </row>
        <row r="279">
          <cell r="B279" t="str">
            <v>OST_221</v>
          </cell>
        </row>
        <row r="280">
          <cell r="B280" t="str">
            <v>OST_221</v>
          </cell>
        </row>
        <row r="281">
          <cell r="B281" t="str">
            <v>OST_221</v>
          </cell>
        </row>
        <row r="282">
          <cell r="B282" t="str">
            <v>OST_221</v>
          </cell>
        </row>
        <row r="283">
          <cell r="B283" t="str">
            <v>OST_221</v>
          </cell>
        </row>
        <row r="284">
          <cell r="B284" t="str">
            <v>OST_221</v>
          </cell>
        </row>
        <row r="285">
          <cell r="B285" t="str">
            <v>OST_221</v>
          </cell>
        </row>
        <row r="286">
          <cell r="B286" t="str">
            <v>OST_221</v>
          </cell>
        </row>
        <row r="287">
          <cell r="B287" t="str">
            <v>OST_221</v>
          </cell>
        </row>
        <row r="288">
          <cell r="B288" t="str">
            <v>OST_221</v>
          </cell>
        </row>
        <row r="289">
          <cell r="B289" t="str">
            <v>EXN_098</v>
          </cell>
        </row>
        <row r="290">
          <cell r="B290" t="str">
            <v>EXN_098</v>
          </cell>
        </row>
        <row r="291">
          <cell r="B291" t="str">
            <v>EXN_098</v>
          </cell>
        </row>
        <row r="292">
          <cell r="B292" t="str">
            <v>EXN_510</v>
          </cell>
        </row>
        <row r="293">
          <cell r="B293" t="str">
            <v>NRO_170</v>
          </cell>
        </row>
        <row r="294">
          <cell r="B294" t="str">
            <v>NRO_170</v>
          </cell>
        </row>
        <row r="295">
          <cell r="B295" t="str">
            <v>NRO_170</v>
          </cell>
        </row>
        <row r="296">
          <cell r="B296" t="str">
            <v>NRO_170</v>
          </cell>
        </row>
        <row r="297">
          <cell r="B297" t="str">
            <v>NRO_170</v>
          </cell>
        </row>
        <row r="298">
          <cell r="B298" t="str">
            <v>SUO_054</v>
          </cell>
        </row>
        <row r="299">
          <cell r="B299" t="str">
            <v>SUO_054</v>
          </cell>
        </row>
        <row r="300">
          <cell r="B300" t="str">
            <v>SUO_054</v>
          </cell>
        </row>
        <row r="301">
          <cell r="B301" t="str">
            <v>SUO_054</v>
          </cell>
        </row>
        <row r="302">
          <cell r="B302" t="str">
            <v>OST_092</v>
          </cell>
        </row>
        <row r="303">
          <cell r="B303" t="str">
            <v>OST_092</v>
          </cell>
        </row>
        <row r="304">
          <cell r="B304" t="str">
            <v>OST_092</v>
          </cell>
        </row>
        <row r="305">
          <cell r="B305" t="str">
            <v>OST_092</v>
          </cell>
        </row>
        <row r="306">
          <cell r="B306" t="str">
            <v>OST_092</v>
          </cell>
        </row>
        <row r="307">
          <cell r="B307" t="str">
            <v>OST_092</v>
          </cell>
        </row>
        <row r="308">
          <cell r="B308" t="str">
            <v>SUO_266</v>
          </cell>
        </row>
        <row r="309">
          <cell r="B309" t="str">
            <v>SUO_266</v>
          </cell>
        </row>
        <row r="310">
          <cell r="B310" t="str">
            <v>SUO_266</v>
          </cell>
        </row>
        <row r="311">
          <cell r="B311" t="str">
            <v>SUO_266</v>
          </cell>
        </row>
        <row r="312">
          <cell r="B312" t="str">
            <v>SUO_266</v>
          </cell>
        </row>
        <row r="313">
          <cell r="B313" t="str">
            <v>SUO_266</v>
          </cell>
        </row>
        <row r="314">
          <cell r="B314" t="str">
            <v>SUO_266</v>
          </cell>
        </row>
        <row r="315">
          <cell r="B315" t="str">
            <v>SUO_266</v>
          </cell>
        </row>
        <row r="316">
          <cell r="B316" t="str">
            <v>SUO_266</v>
          </cell>
        </row>
        <row r="317">
          <cell r="B317" t="str">
            <v>SUO_266</v>
          </cell>
        </row>
        <row r="318">
          <cell r="B318" t="str">
            <v>SUO_266</v>
          </cell>
        </row>
        <row r="319">
          <cell r="B319" t="str">
            <v>SUO_266</v>
          </cell>
        </row>
        <row r="320">
          <cell r="B320" t="str">
            <v>SUO_301</v>
          </cell>
        </row>
        <row r="321">
          <cell r="B321" t="str">
            <v>EXN_353</v>
          </cell>
        </row>
        <row r="322">
          <cell r="B322" t="str">
            <v>EXN_353</v>
          </cell>
        </row>
        <row r="323">
          <cell r="B323" t="str">
            <v>EXN_353</v>
          </cell>
        </row>
        <row r="324">
          <cell r="B324" t="str">
            <v>OST_359</v>
          </cell>
        </row>
        <row r="325">
          <cell r="B325" t="str">
            <v>OST_359</v>
          </cell>
        </row>
        <row r="326">
          <cell r="B326" t="str">
            <v>OST_359</v>
          </cell>
        </row>
        <row r="327">
          <cell r="B327" t="str">
            <v>OST_359</v>
          </cell>
        </row>
        <row r="328">
          <cell r="B328" t="str">
            <v>OST_359</v>
          </cell>
        </row>
        <row r="329">
          <cell r="B329" t="str">
            <v>OST_359</v>
          </cell>
        </row>
        <row r="330">
          <cell r="B330" t="str">
            <v>OST_359</v>
          </cell>
        </row>
        <row r="331">
          <cell r="B331" t="str">
            <v>OST_359</v>
          </cell>
        </row>
        <row r="332">
          <cell r="B332" t="str">
            <v>SUO_106</v>
          </cell>
        </row>
        <row r="333">
          <cell r="B333" t="str">
            <v>OST_342</v>
          </cell>
        </row>
        <row r="334">
          <cell r="B334" t="str">
            <v>OST_342</v>
          </cell>
        </row>
        <row r="335">
          <cell r="B335" t="str">
            <v>OST_342</v>
          </cell>
        </row>
        <row r="336">
          <cell r="B336" t="str">
            <v>OST_039</v>
          </cell>
        </row>
        <row r="337">
          <cell r="B337" t="str">
            <v>OST_039</v>
          </cell>
        </row>
        <row r="338">
          <cell r="B338" t="str">
            <v>OST_039</v>
          </cell>
        </row>
        <row r="339">
          <cell r="B339" t="str">
            <v>EXN_154</v>
          </cell>
        </row>
        <row r="340">
          <cell r="B340" t="str">
            <v>SUO_046</v>
          </cell>
        </row>
        <row r="341">
          <cell r="B341" t="str">
            <v>NRD_060</v>
          </cell>
        </row>
        <row r="342">
          <cell r="B342" t="str">
            <v>NRD_060</v>
          </cell>
        </row>
        <row r="343">
          <cell r="B343" t="str">
            <v>NRD_060</v>
          </cell>
        </row>
        <row r="344">
          <cell r="B344" t="str">
            <v>NRD_060</v>
          </cell>
        </row>
        <row r="345">
          <cell r="B345" t="str">
            <v>NRD_060</v>
          </cell>
        </row>
        <row r="346">
          <cell r="B346" t="str">
            <v>NRD_060</v>
          </cell>
        </row>
        <row r="347">
          <cell r="B347" t="str">
            <v>EXN_367</v>
          </cell>
        </row>
        <row r="348">
          <cell r="B348" t="str">
            <v>EXN_367</v>
          </cell>
        </row>
        <row r="349">
          <cell r="B349" t="str">
            <v>EXN_367</v>
          </cell>
        </row>
        <row r="350">
          <cell r="B350" t="str">
            <v>EXN_367</v>
          </cell>
        </row>
        <row r="351">
          <cell r="B351" t="str">
            <v>EXN_367</v>
          </cell>
        </row>
        <row r="352">
          <cell r="B352" t="str">
            <v>EXN_367</v>
          </cell>
        </row>
        <row r="353">
          <cell r="B353" t="str">
            <v>EXN_367</v>
          </cell>
        </row>
        <row r="354">
          <cell r="B354" t="str">
            <v>EXN_367</v>
          </cell>
        </row>
        <row r="355">
          <cell r="B355" t="str">
            <v>EXN_367</v>
          </cell>
        </row>
        <row r="356">
          <cell r="B356" t="str">
            <v>OST_264</v>
          </cell>
        </row>
        <row r="357">
          <cell r="B357" t="str">
            <v>OST_264</v>
          </cell>
        </row>
        <row r="358">
          <cell r="B358" t="str">
            <v>OST_264</v>
          </cell>
        </row>
        <row r="359">
          <cell r="B359" t="str">
            <v>OST_264</v>
          </cell>
        </row>
        <row r="360">
          <cell r="B360" t="str">
            <v>OST_264</v>
          </cell>
        </row>
        <row r="361">
          <cell r="B361" t="str">
            <v>OST_264</v>
          </cell>
        </row>
        <row r="362">
          <cell r="B362" t="str">
            <v>OST_264</v>
          </cell>
        </row>
        <row r="363">
          <cell r="B363" t="str">
            <v>OST_264</v>
          </cell>
        </row>
        <row r="364">
          <cell r="B364" t="str">
            <v>OST_264</v>
          </cell>
        </row>
        <row r="365">
          <cell r="B365" t="str">
            <v>OST_264</v>
          </cell>
        </row>
        <row r="366">
          <cell r="B366" t="str">
            <v>OST_264</v>
          </cell>
        </row>
        <row r="367">
          <cell r="B367" t="str">
            <v>OST_264</v>
          </cell>
        </row>
        <row r="368">
          <cell r="B368" t="str">
            <v>EXN_320</v>
          </cell>
        </row>
        <row r="369">
          <cell r="B369" t="str">
            <v>EXN_018</v>
          </cell>
        </row>
        <row r="370">
          <cell r="B370" t="str">
            <v>ADM_012</v>
          </cell>
        </row>
        <row r="371">
          <cell r="B371" t="str">
            <v>EXN_352</v>
          </cell>
        </row>
        <row r="372">
          <cell r="B372" t="str">
            <v>EXN_352</v>
          </cell>
        </row>
        <row r="373">
          <cell r="B373" t="str">
            <v>EXN_352</v>
          </cell>
        </row>
        <row r="374">
          <cell r="B374" t="str">
            <v>EXN_352</v>
          </cell>
        </row>
        <row r="375">
          <cell r="B375" t="str">
            <v>EXN_352</v>
          </cell>
        </row>
        <row r="376">
          <cell r="B376" t="str">
            <v>ADM_232</v>
          </cell>
        </row>
        <row r="377">
          <cell r="B377" t="str">
            <v>OST_221</v>
          </cell>
        </row>
        <row r="378">
          <cell r="B378" t="str">
            <v>OST_221</v>
          </cell>
        </row>
        <row r="379">
          <cell r="B379" t="str">
            <v>OST_221</v>
          </cell>
        </row>
        <row r="380">
          <cell r="B380" t="str">
            <v>OST_221</v>
          </cell>
        </row>
        <row r="381">
          <cell r="B381" t="str">
            <v>OST_221</v>
          </cell>
        </row>
        <row r="382">
          <cell r="B382" t="str">
            <v>OST_221</v>
          </cell>
        </row>
        <row r="383">
          <cell r="B383" t="str">
            <v>SUO_054</v>
          </cell>
        </row>
        <row r="384">
          <cell r="B384" t="str">
            <v>SUO_054</v>
          </cell>
        </row>
        <row r="385">
          <cell r="B385" t="str">
            <v>SUO_106</v>
          </cell>
        </row>
        <row r="386">
          <cell r="B386" t="str">
            <v>EXN_367</v>
          </cell>
        </row>
        <row r="387">
          <cell r="B387" t="str">
            <v>EXN_367</v>
          </cell>
        </row>
        <row r="388">
          <cell r="B388" t="str">
            <v>EXN_367</v>
          </cell>
        </row>
        <row r="389">
          <cell r="B389" t="str">
            <v>OST_264</v>
          </cell>
        </row>
        <row r="390">
          <cell r="B390" t="str">
            <v>OST_264</v>
          </cell>
        </row>
        <row r="391">
          <cell r="B391" t="str">
            <v>OST_264</v>
          </cell>
        </row>
        <row r="392">
          <cell r="B392" t="str">
            <v>OST_264</v>
          </cell>
        </row>
        <row r="393">
          <cell r="B393" t="str">
            <v>OST_264</v>
          </cell>
        </row>
        <row r="394">
          <cell r="B394" t="str">
            <v>OST_264</v>
          </cell>
        </row>
        <row r="395">
          <cell r="B395" t="str">
            <v>OST_264</v>
          </cell>
        </row>
        <row r="396">
          <cell r="B396" t="str">
            <v>OST_264</v>
          </cell>
        </row>
        <row r="397">
          <cell r="B397" t="str">
            <v>OST_264</v>
          </cell>
        </row>
        <row r="398">
          <cell r="B398" t="str">
            <v>NRD_060</v>
          </cell>
        </row>
        <row r="399">
          <cell r="B399" t="str">
            <v>NRD_060</v>
          </cell>
        </row>
        <row r="400">
          <cell r="B400" t="str">
            <v>NRD_060</v>
          </cell>
        </row>
        <row r="401">
          <cell r="B401" t="str">
            <v>ADM_235</v>
          </cell>
        </row>
        <row r="402">
          <cell r="B402" t="str">
            <v>ADM_235</v>
          </cell>
        </row>
        <row r="403">
          <cell r="B403" t="str">
            <v>ADM_235</v>
          </cell>
        </row>
        <row r="404">
          <cell r="B404" t="str">
            <v>EXN_018</v>
          </cell>
        </row>
        <row r="405">
          <cell r="B405" t="str">
            <v>NRD_069</v>
          </cell>
        </row>
        <row r="406">
          <cell r="B406" t="str">
            <v>EXN_512</v>
          </cell>
        </row>
        <row r="407">
          <cell r="B407" t="str">
            <v>EXN_512</v>
          </cell>
        </row>
        <row r="408">
          <cell r="B408" t="str">
            <v>EXN_352</v>
          </cell>
        </row>
        <row r="409">
          <cell r="B409" t="str">
            <v>EXN_352</v>
          </cell>
        </row>
        <row r="410">
          <cell r="B410" t="str">
            <v>EXN_352</v>
          </cell>
        </row>
        <row r="411">
          <cell r="B411" t="str">
            <v>EXN_352</v>
          </cell>
        </row>
        <row r="412">
          <cell r="B412" t="str">
            <v>EXN_352</v>
          </cell>
        </row>
        <row r="413">
          <cell r="B413" t="str">
            <v>EXN_352</v>
          </cell>
        </row>
        <row r="414">
          <cell r="B414" t="str">
            <v>EXN_352</v>
          </cell>
        </row>
        <row r="415">
          <cell r="B415" t="str">
            <v>EXN_352</v>
          </cell>
        </row>
        <row r="416">
          <cell r="B416" t="str">
            <v>EXN_352</v>
          </cell>
        </row>
        <row r="417">
          <cell r="B417" t="str">
            <v>EXN_023</v>
          </cell>
        </row>
        <row r="418">
          <cell r="B418" t="str">
            <v>EXN_073</v>
          </cell>
        </row>
        <row r="419">
          <cell r="B419" t="str">
            <v>EXN_577</v>
          </cell>
        </row>
        <row r="420">
          <cell r="B420" t="str">
            <v>EXN_577</v>
          </cell>
        </row>
        <row r="421">
          <cell r="B421" t="str">
            <v>EXN_577</v>
          </cell>
        </row>
        <row r="422">
          <cell r="B422" t="str">
            <v>EXN_577</v>
          </cell>
        </row>
        <row r="423">
          <cell r="B423" t="str">
            <v>EXN_577</v>
          </cell>
        </row>
        <row r="424">
          <cell r="B424" t="str">
            <v>EXN_577</v>
          </cell>
        </row>
        <row r="425">
          <cell r="B425" t="str">
            <v>EXN_577</v>
          </cell>
        </row>
        <row r="426">
          <cell r="B426" t="str">
            <v>EXN_577</v>
          </cell>
        </row>
        <row r="427">
          <cell r="B427" t="str">
            <v>EXN_577</v>
          </cell>
        </row>
        <row r="428">
          <cell r="B428" t="str">
            <v>ADM_232</v>
          </cell>
        </row>
        <row r="429">
          <cell r="B429" t="str">
            <v>OST_221</v>
          </cell>
        </row>
        <row r="430">
          <cell r="B430" t="str">
            <v>OST_221</v>
          </cell>
        </row>
        <row r="431">
          <cell r="B431" t="str">
            <v>OST_221</v>
          </cell>
        </row>
        <row r="432">
          <cell r="B432" t="str">
            <v>OST_221</v>
          </cell>
        </row>
        <row r="433">
          <cell r="B433" t="str">
            <v>OST_221</v>
          </cell>
        </row>
        <row r="434">
          <cell r="B434" t="str">
            <v>OST_221</v>
          </cell>
        </row>
        <row r="435">
          <cell r="B435" t="str">
            <v>EXN_098</v>
          </cell>
        </row>
        <row r="436">
          <cell r="B436" t="str">
            <v>EXN_510</v>
          </cell>
        </row>
        <row r="437">
          <cell r="B437" t="str">
            <v>NRO_170</v>
          </cell>
        </row>
        <row r="438">
          <cell r="B438" t="str">
            <v>SUO_054</v>
          </cell>
        </row>
        <row r="439">
          <cell r="B439" t="str">
            <v>SUO_054</v>
          </cell>
        </row>
        <row r="440">
          <cell r="B440" t="str">
            <v>SUO_054</v>
          </cell>
        </row>
        <row r="441">
          <cell r="B441" t="str">
            <v>SUO_054</v>
          </cell>
        </row>
        <row r="442">
          <cell r="B442" t="str">
            <v>SUO_054</v>
          </cell>
        </row>
        <row r="443">
          <cell r="B443" t="str">
            <v>SUO_054</v>
          </cell>
        </row>
        <row r="444">
          <cell r="B444" t="str">
            <v>SUO_266</v>
          </cell>
        </row>
        <row r="445">
          <cell r="B445" t="str">
            <v>SUO_266</v>
          </cell>
        </row>
        <row r="446">
          <cell r="B446" t="str">
            <v>SUO_266</v>
          </cell>
        </row>
        <row r="447">
          <cell r="B447" t="str">
            <v>SUO_266</v>
          </cell>
        </row>
        <row r="448">
          <cell r="B448" t="str">
            <v>SUO_266</v>
          </cell>
        </row>
        <row r="449">
          <cell r="B449" t="str">
            <v>SUO_266</v>
          </cell>
        </row>
        <row r="450">
          <cell r="B450" t="str">
            <v>ADM_026</v>
          </cell>
        </row>
        <row r="451">
          <cell r="B451" t="str">
            <v>EXN_353</v>
          </cell>
        </row>
        <row r="452">
          <cell r="B452" t="str">
            <v>OST_361</v>
          </cell>
        </row>
        <row r="453">
          <cell r="B453" t="str">
            <v>OST_361</v>
          </cell>
        </row>
        <row r="454">
          <cell r="B454" t="str">
            <v>OST_361</v>
          </cell>
        </row>
        <row r="455">
          <cell r="B455" t="str">
            <v>EXN_212</v>
          </cell>
        </row>
        <row r="456">
          <cell r="B456" t="str">
            <v>NRO_037</v>
          </cell>
        </row>
        <row r="457">
          <cell r="B457" t="str">
            <v>SUO_106</v>
          </cell>
        </row>
        <row r="458">
          <cell r="B458" t="str">
            <v>OST_342</v>
          </cell>
        </row>
        <row r="459">
          <cell r="B459" t="str">
            <v>OST_039</v>
          </cell>
        </row>
        <row r="460">
          <cell r="B460" t="str">
            <v>EXN_154</v>
          </cell>
        </row>
        <row r="461">
          <cell r="B461" t="str">
            <v>SUO_046</v>
          </cell>
        </row>
        <row r="462">
          <cell r="B462" t="str">
            <v>EXN_367</v>
          </cell>
        </row>
        <row r="463">
          <cell r="B463" t="str">
            <v>EXN_367</v>
          </cell>
        </row>
        <row r="464">
          <cell r="B464" t="str">
            <v>EXN_367</v>
          </cell>
        </row>
        <row r="465">
          <cell r="B465" t="str">
            <v>OST_264</v>
          </cell>
        </row>
        <row r="466">
          <cell r="B466" t="str">
            <v>OST_264</v>
          </cell>
        </row>
        <row r="467">
          <cell r="B467" t="str">
            <v>OST_264</v>
          </cell>
        </row>
        <row r="468">
          <cell r="B468" t="str">
            <v>OST_264</v>
          </cell>
        </row>
        <row r="469">
          <cell r="B469" t="str">
            <v>OST_264</v>
          </cell>
        </row>
        <row r="470">
          <cell r="B470" t="str">
            <v>OST_264</v>
          </cell>
        </row>
        <row r="471">
          <cell r="B471" t="str">
            <v>OST_264</v>
          </cell>
        </row>
        <row r="472">
          <cell r="B472" t="str">
            <v>OST_264</v>
          </cell>
        </row>
        <row r="473">
          <cell r="B473" t="str">
            <v>OST_264</v>
          </cell>
        </row>
        <row r="474">
          <cell r="B474" t="str">
            <v>OST_264</v>
          </cell>
        </row>
        <row r="475">
          <cell r="B475" t="str">
            <v>EXN_212</v>
          </cell>
        </row>
        <row r="476">
          <cell r="B476" t="str">
            <v>NRO_169</v>
          </cell>
        </row>
        <row r="477">
          <cell r="B477" t="str">
            <v>NRO_169</v>
          </cell>
        </row>
        <row r="478">
          <cell r="B478" t="str">
            <v>NRO_169</v>
          </cell>
        </row>
        <row r="479">
          <cell r="B479" t="str">
            <v>NRO_169</v>
          </cell>
        </row>
        <row r="480">
          <cell r="B480" t="str">
            <v>NRO_169</v>
          </cell>
        </row>
        <row r="481">
          <cell r="B481" t="str">
            <v>NRO_169</v>
          </cell>
        </row>
        <row r="482">
          <cell r="B482" t="str">
            <v>NRO_169</v>
          </cell>
        </row>
        <row r="483">
          <cell r="B483" t="str">
            <v>NRO_169</v>
          </cell>
        </row>
        <row r="484">
          <cell r="B484" t="str">
            <v>NRO_169</v>
          </cell>
        </row>
        <row r="485">
          <cell r="B485" t="str">
            <v>NRO_169</v>
          </cell>
        </row>
        <row r="486">
          <cell r="B486" t="str">
            <v>NRO_169</v>
          </cell>
        </row>
        <row r="487">
          <cell r="B487" t="str">
            <v>NRO_169</v>
          </cell>
        </row>
        <row r="488">
          <cell r="B488" t="str">
            <v>OST_275</v>
          </cell>
        </row>
        <row r="489">
          <cell r="B489" t="str">
            <v>SUO_073</v>
          </cell>
        </row>
        <row r="490">
          <cell r="B490" t="str">
            <v>SUO_298</v>
          </cell>
        </row>
        <row r="491">
          <cell r="B491" t="str">
            <v>SUO_298</v>
          </cell>
        </row>
        <row r="492">
          <cell r="B492" t="str">
            <v>SUO_298</v>
          </cell>
        </row>
        <row r="493">
          <cell r="B493" t="str">
            <v>SUO_298</v>
          </cell>
        </row>
        <row r="494">
          <cell r="B494" t="str">
            <v>SUO_298</v>
          </cell>
        </row>
        <row r="495">
          <cell r="B495" t="str">
            <v>SUO_298</v>
          </cell>
        </row>
        <row r="496">
          <cell r="B496" t="str">
            <v>SUO_298</v>
          </cell>
        </row>
        <row r="497">
          <cell r="B497" t="str">
            <v>SUO_298</v>
          </cell>
        </row>
        <row r="498">
          <cell r="B498" t="str">
            <v>SUO_298</v>
          </cell>
        </row>
        <row r="499">
          <cell r="B499" t="str">
            <v>SUO_298</v>
          </cell>
        </row>
        <row r="500">
          <cell r="B500" t="str">
            <v>SUO_298</v>
          </cell>
        </row>
        <row r="501">
          <cell r="B501" t="str">
            <v>SUO_298</v>
          </cell>
        </row>
        <row r="502">
          <cell r="B502" t="str">
            <v>OST_139</v>
          </cell>
        </row>
        <row r="503">
          <cell r="B503" t="str">
            <v>OST_411</v>
          </cell>
        </row>
        <row r="504">
          <cell r="B504" t="str">
            <v>OST_138</v>
          </cell>
        </row>
        <row r="505">
          <cell r="B505" t="str">
            <v>NRO_170</v>
          </cell>
        </row>
        <row r="506">
          <cell r="B506" t="str">
            <v>NRO_170</v>
          </cell>
        </row>
        <row r="507">
          <cell r="B507" t="str">
            <v>NRO_170</v>
          </cell>
        </row>
        <row r="508">
          <cell r="B508" t="str">
            <v>NRO_170</v>
          </cell>
        </row>
        <row r="509">
          <cell r="B509" t="str">
            <v>NRO_170</v>
          </cell>
        </row>
        <row r="510">
          <cell r="B510" t="str">
            <v>NRO_170</v>
          </cell>
        </row>
        <row r="511">
          <cell r="B511" t="str">
            <v>NRO_170</v>
          </cell>
        </row>
        <row r="512">
          <cell r="B512" t="str">
            <v>OST_368</v>
          </cell>
        </row>
        <row r="513">
          <cell r="B513" t="str">
            <v>OST_368</v>
          </cell>
        </row>
        <row r="514">
          <cell r="B514" t="str">
            <v>OST_368</v>
          </cell>
        </row>
        <row r="515">
          <cell r="B515" t="str">
            <v>OST_368</v>
          </cell>
        </row>
        <row r="516">
          <cell r="B516" t="str">
            <v>SUO_211</v>
          </cell>
        </row>
        <row r="517">
          <cell r="B517" t="str">
            <v>SUO_301</v>
          </cell>
        </row>
        <row r="518">
          <cell r="B518" t="str">
            <v>SUO_301</v>
          </cell>
        </row>
        <row r="519">
          <cell r="B519" t="str">
            <v>SUO_301</v>
          </cell>
        </row>
        <row r="520">
          <cell r="B520" t="str">
            <v>SUO_301</v>
          </cell>
        </row>
        <row r="521">
          <cell r="B521" t="str">
            <v>SUO_301</v>
          </cell>
        </row>
        <row r="522">
          <cell r="B522" t="str">
            <v>SUO_301</v>
          </cell>
        </row>
        <row r="523">
          <cell r="B523" t="str">
            <v>SUO_301</v>
          </cell>
        </row>
        <row r="524">
          <cell r="B524" t="str">
            <v>SUO_301</v>
          </cell>
        </row>
        <row r="525">
          <cell r="B525" t="str">
            <v>SUO_301</v>
          </cell>
        </row>
        <row r="526">
          <cell r="B526" t="str">
            <v>SUO_301</v>
          </cell>
        </row>
        <row r="527">
          <cell r="B527" t="str">
            <v>EXN_353</v>
          </cell>
        </row>
        <row r="528">
          <cell r="B528" t="str">
            <v>OST_361</v>
          </cell>
        </row>
        <row r="529">
          <cell r="B529" t="str">
            <v>OST_361</v>
          </cell>
        </row>
        <row r="530">
          <cell r="B530" t="str">
            <v>OST_361</v>
          </cell>
        </row>
        <row r="531">
          <cell r="B531" t="str">
            <v>OST_361</v>
          </cell>
        </row>
        <row r="532">
          <cell r="B532" t="str">
            <v>OST_359</v>
          </cell>
        </row>
        <row r="533">
          <cell r="B533" t="str">
            <v>OST_359</v>
          </cell>
        </row>
        <row r="534">
          <cell r="B534" t="str">
            <v>OST_359</v>
          </cell>
        </row>
        <row r="535">
          <cell r="B535" t="str">
            <v>OST_359</v>
          </cell>
        </row>
        <row r="536">
          <cell r="B536" t="str">
            <v>OST_359</v>
          </cell>
        </row>
        <row r="537">
          <cell r="B537" t="str">
            <v>OST_359</v>
          </cell>
        </row>
        <row r="538">
          <cell r="B538" t="str">
            <v>OST_359</v>
          </cell>
        </row>
        <row r="539">
          <cell r="B539" t="str">
            <v>OST_411</v>
          </cell>
        </row>
        <row r="540">
          <cell r="B540" t="str">
            <v>OST_411</v>
          </cell>
        </row>
        <row r="541">
          <cell r="B541" t="str">
            <v>NRD_188</v>
          </cell>
        </row>
        <row r="542">
          <cell r="B542" t="str">
            <v>EXN_074</v>
          </cell>
        </row>
        <row r="543">
          <cell r="B543" t="str">
            <v>ADM_232</v>
          </cell>
        </row>
        <row r="544">
          <cell r="B544" t="str">
            <v>ADM_232</v>
          </cell>
        </row>
        <row r="545">
          <cell r="B545" t="str">
            <v>NRD_264</v>
          </cell>
        </row>
        <row r="546">
          <cell r="B546" t="str">
            <v>NRD_264</v>
          </cell>
        </row>
        <row r="547">
          <cell r="B547" t="str">
            <v>OST_409</v>
          </cell>
        </row>
        <row r="548">
          <cell r="B548" t="str">
            <v>OST_420</v>
          </cell>
        </row>
        <row r="549">
          <cell r="B549" t="str">
            <v>OST_375</v>
          </cell>
        </row>
        <row r="550">
          <cell r="B550" t="str">
            <v>OST_374</v>
          </cell>
        </row>
        <row r="551">
          <cell r="B551" t="str">
            <v>OST_328</v>
          </cell>
        </row>
        <row r="552">
          <cell r="B552" t="str">
            <v>OST_388</v>
          </cell>
        </row>
        <row r="553">
          <cell r="B553" t="str">
            <v>OST_419</v>
          </cell>
        </row>
        <row r="554">
          <cell r="B554" t="str">
            <v>SUO_266</v>
          </cell>
        </row>
        <row r="555">
          <cell r="B555" t="str">
            <v>OST_906</v>
          </cell>
        </row>
        <row r="556">
          <cell r="B556" t="str">
            <v>OST_343</v>
          </cell>
        </row>
        <row r="557">
          <cell r="B557" t="str">
            <v>SUD_144</v>
          </cell>
        </row>
        <row r="558">
          <cell r="B558" t="str">
            <v>SUO_186</v>
          </cell>
        </row>
        <row r="559">
          <cell r="B559" t="str">
            <v>SUO_170</v>
          </cell>
        </row>
        <row r="560">
          <cell r="B560" t="str">
            <v>OST_283</v>
          </cell>
        </row>
        <row r="561">
          <cell r="B561" t="str">
            <v>OST_342</v>
          </cell>
        </row>
        <row r="562">
          <cell r="B562" t="str">
            <v>OST_039</v>
          </cell>
        </row>
        <row r="563">
          <cell r="B563" t="str">
            <v>EXN_246</v>
          </cell>
        </row>
        <row r="564">
          <cell r="B564" t="str">
            <v>EXN_246</v>
          </cell>
        </row>
      </sheetData>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down 13042026 8h14"/>
      <sheetName val="cells down 13042026 12h31"/>
      <sheetName val="cells down 13042026 16h33 "/>
      <sheetName val="cells down 14042026 8h29"/>
      <sheetName val="cells down 14042026 12h07"/>
      <sheetName val="cells down 14042026 16h32"/>
      <sheetName val="cells down 15042026 8h31"/>
      <sheetName val="cells down 15042026 14h41"/>
      <sheetName val="cells down 15042026 17h25"/>
      <sheetName val="cells down 16042026 8h23"/>
      <sheetName val="cells down 16042026 12h03"/>
      <sheetName val="cells down 16042026 16h58"/>
      <sheetName val="cells down 17042026 9H"/>
      <sheetName val="cells down 17042026 12h51"/>
      <sheetName val="cells down 17042026 17h"/>
      <sheetName val="cells down 18042026 8h"/>
      <sheetName val="cells down 18042026 16h38"/>
      <sheetName val="cells down 19042026 9H40"/>
      <sheetName val="Sheet4"/>
      <sheetName val="Active Alarms Data"/>
      <sheetName val="Sheet2"/>
      <sheetName val="Rapport  "/>
      <sheetName val="Breackdown-Global "/>
      <sheetName val="New"/>
      <sheetName val="UP"/>
      <sheetName val="TREND ZTE Cells"/>
      <sheetName val="cells down 18042026 16h3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CTR_457</v>
          </cell>
        </row>
        <row r="3">
          <cell r="B3" t="str">
            <v>CTR_778</v>
          </cell>
        </row>
        <row r="4">
          <cell r="B4" t="str">
            <v>CTR_778</v>
          </cell>
        </row>
        <row r="5">
          <cell r="B5" t="str">
            <v>CTR_778</v>
          </cell>
        </row>
        <row r="6">
          <cell r="B6" t="str">
            <v>CTR_778</v>
          </cell>
        </row>
        <row r="7">
          <cell r="B7" t="str">
            <v>CTR_778</v>
          </cell>
        </row>
        <row r="8">
          <cell r="B8" t="str">
            <v>CTR_778</v>
          </cell>
        </row>
        <row r="9">
          <cell r="B9" t="str">
            <v>CTR_778</v>
          </cell>
        </row>
        <row r="10">
          <cell r="B10" t="str">
            <v>CTR_778</v>
          </cell>
        </row>
        <row r="11">
          <cell r="B11" t="str">
            <v>CTR_778</v>
          </cell>
        </row>
        <row r="12">
          <cell r="B12" t="str">
            <v>CTR_115</v>
          </cell>
        </row>
        <row r="13">
          <cell r="B13" t="str">
            <v>CTR_115</v>
          </cell>
        </row>
        <row r="14">
          <cell r="B14" t="str">
            <v>CTR_112</v>
          </cell>
        </row>
        <row r="15">
          <cell r="B15" t="str">
            <v>CTR_112</v>
          </cell>
        </row>
        <row r="16">
          <cell r="B16" t="str">
            <v>CTR_112</v>
          </cell>
        </row>
        <row r="17">
          <cell r="B17" t="str">
            <v>CTR_112</v>
          </cell>
        </row>
        <row r="18">
          <cell r="B18" t="str">
            <v>CTR_112</v>
          </cell>
        </row>
        <row r="19">
          <cell r="B19" t="str">
            <v>CTR_112</v>
          </cell>
        </row>
        <row r="20">
          <cell r="B20" t="str">
            <v>CTR_112</v>
          </cell>
        </row>
        <row r="21">
          <cell r="B21" t="str">
            <v>CTR_112</v>
          </cell>
        </row>
        <row r="22">
          <cell r="B22" t="str">
            <v>CTR_112</v>
          </cell>
        </row>
        <row r="23">
          <cell r="B23" t="str">
            <v>SUD_099</v>
          </cell>
        </row>
        <row r="24">
          <cell r="B24" t="str">
            <v>SUD_099</v>
          </cell>
        </row>
        <row r="25">
          <cell r="B25" t="str">
            <v>SUD_099</v>
          </cell>
        </row>
        <row r="26">
          <cell r="B26" t="str">
            <v>CTR_851</v>
          </cell>
        </row>
        <row r="27">
          <cell r="B27" t="str">
            <v>CTR_851</v>
          </cell>
        </row>
        <row r="28">
          <cell r="B28" t="str">
            <v>CTR_851</v>
          </cell>
        </row>
        <row r="29">
          <cell r="B29" t="str">
            <v>CTR_851</v>
          </cell>
        </row>
        <row r="30">
          <cell r="B30" t="str">
            <v>CTR_851</v>
          </cell>
        </row>
        <row r="31">
          <cell r="B31" t="str">
            <v>CTR_851</v>
          </cell>
        </row>
        <row r="32">
          <cell r="B32" t="str">
            <v>LIT_613</v>
          </cell>
        </row>
        <row r="33">
          <cell r="B33" t="str">
            <v>LIT_613</v>
          </cell>
        </row>
        <row r="34">
          <cell r="B34" t="str">
            <v>LIT_613</v>
          </cell>
        </row>
        <row r="35">
          <cell r="B35" t="str">
            <v>LIT_613</v>
          </cell>
        </row>
        <row r="36">
          <cell r="B36" t="str">
            <v>LIT_613</v>
          </cell>
        </row>
        <row r="37">
          <cell r="B37" t="str">
            <v>LIT_613</v>
          </cell>
        </row>
        <row r="38">
          <cell r="B38" t="str">
            <v>LIT_613</v>
          </cell>
        </row>
        <row r="39">
          <cell r="B39" t="str">
            <v>LIT_613</v>
          </cell>
        </row>
        <row r="40">
          <cell r="B40" t="str">
            <v>LIT_613</v>
          </cell>
        </row>
        <row r="41">
          <cell r="B41" t="str">
            <v>LIT_613</v>
          </cell>
        </row>
        <row r="42">
          <cell r="B42" t="str">
            <v>LIT_613</v>
          </cell>
        </row>
        <row r="43">
          <cell r="B43" t="str">
            <v>LIT_613</v>
          </cell>
        </row>
        <row r="44">
          <cell r="B44" t="str">
            <v>LIT_613</v>
          </cell>
        </row>
        <row r="45">
          <cell r="B45" t="str">
            <v>LIT_613</v>
          </cell>
        </row>
        <row r="46">
          <cell r="B46" t="str">
            <v>LIT_613</v>
          </cell>
        </row>
        <row r="47">
          <cell r="B47" t="str">
            <v>LIT_613</v>
          </cell>
        </row>
        <row r="48">
          <cell r="B48" t="str">
            <v>LIT_613</v>
          </cell>
        </row>
        <row r="49">
          <cell r="B49" t="str">
            <v>LIT_613</v>
          </cell>
        </row>
        <row r="50">
          <cell r="B50" t="str">
            <v>LIT_613</v>
          </cell>
        </row>
        <row r="51">
          <cell r="B51" t="str">
            <v>CTR_778</v>
          </cell>
        </row>
        <row r="52">
          <cell r="B52" t="str">
            <v>CTR_020</v>
          </cell>
        </row>
        <row r="53">
          <cell r="B53" t="str">
            <v>CTR_020</v>
          </cell>
        </row>
        <row r="54">
          <cell r="B54" t="str">
            <v>CTR_020</v>
          </cell>
        </row>
        <row r="55">
          <cell r="B55" t="str">
            <v>CTR_020</v>
          </cell>
        </row>
        <row r="56">
          <cell r="B56" t="str">
            <v>CTR_020</v>
          </cell>
        </row>
        <row r="57">
          <cell r="B57" t="str">
            <v>CTR_020</v>
          </cell>
        </row>
        <row r="58">
          <cell r="B58" t="str">
            <v>CTR_020</v>
          </cell>
        </row>
        <row r="59">
          <cell r="B59" t="str">
            <v>CTR_020</v>
          </cell>
        </row>
        <row r="60">
          <cell r="B60" t="str">
            <v>CTR_020</v>
          </cell>
        </row>
        <row r="61">
          <cell r="B61" t="str">
            <v>CTR_457</v>
          </cell>
        </row>
        <row r="62">
          <cell r="B62" t="str">
            <v>CTR_457</v>
          </cell>
        </row>
        <row r="63">
          <cell r="B63" t="str">
            <v>CTR_457</v>
          </cell>
        </row>
        <row r="64">
          <cell r="B64" t="str">
            <v>CTR_457</v>
          </cell>
        </row>
        <row r="65">
          <cell r="B65" t="str">
            <v>CTR_868</v>
          </cell>
        </row>
        <row r="66">
          <cell r="B66" t="str">
            <v>CTR_868</v>
          </cell>
        </row>
        <row r="67">
          <cell r="B67" t="str">
            <v>CTR_868</v>
          </cell>
        </row>
        <row r="68">
          <cell r="B68" t="str">
            <v>CTR_868</v>
          </cell>
        </row>
        <row r="69">
          <cell r="B69" t="str">
            <v>CTR_868</v>
          </cell>
        </row>
        <row r="70">
          <cell r="B70" t="str">
            <v>CTR_868</v>
          </cell>
        </row>
        <row r="71">
          <cell r="B71" t="str">
            <v>CTR_868</v>
          </cell>
        </row>
        <row r="72">
          <cell r="B72" t="str">
            <v>CTR_868</v>
          </cell>
        </row>
        <row r="73">
          <cell r="B73" t="str">
            <v>CTR_868</v>
          </cell>
        </row>
        <row r="74">
          <cell r="B74" t="str">
            <v>CTR_463</v>
          </cell>
        </row>
        <row r="75">
          <cell r="B75" t="str">
            <v>CTR_463</v>
          </cell>
        </row>
        <row r="76">
          <cell r="B76" t="str">
            <v>CTR_463</v>
          </cell>
        </row>
        <row r="77">
          <cell r="B77" t="str">
            <v>CTR_463</v>
          </cell>
        </row>
        <row r="78">
          <cell r="B78" t="str">
            <v>CTR_463</v>
          </cell>
        </row>
        <row r="79">
          <cell r="B79" t="str">
            <v>CTR_463</v>
          </cell>
        </row>
        <row r="80">
          <cell r="B80" t="str">
            <v>CTR_463</v>
          </cell>
        </row>
        <row r="81">
          <cell r="B81" t="str">
            <v>CTR_463</v>
          </cell>
        </row>
        <row r="82">
          <cell r="B82" t="str">
            <v>CTR_463</v>
          </cell>
        </row>
        <row r="83">
          <cell r="B83" t="str">
            <v>CTR_112</v>
          </cell>
        </row>
        <row r="84">
          <cell r="B84" t="str">
            <v>CTR_112</v>
          </cell>
        </row>
        <row r="85">
          <cell r="B85" t="str">
            <v>CTR_112</v>
          </cell>
        </row>
        <row r="86">
          <cell r="B86" t="str">
            <v>CTR_112</v>
          </cell>
        </row>
        <row r="87">
          <cell r="B87" t="str">
            <v>CTR_112</v>
          </cell>
        </row>
        <row r="88">
          <cell r="B88" t="str">
            <v>CTR_112</v>
          </cell>
        </row>
        <row r="89">
          <cell r="B89" t="str">
            <v>CTR_112</v>
          </cell>
        </row>
        <row r="90">
          <cell r="B90" t="str">
            <v>CTR_112</v>
          </cell>
        </row>
        <row r="91">
          <cell r="B91" t="str">
            <v>CTR_112</v>
          </cell>
        </row>
        <row r="92">
          <cell r="B92" t="str">
            <v>LIT_728</v>
          </cell>
        </row>
        <row r="93">
          <cell r="B93" t="str">
            <v>LIT_728</v>
          </cell>
        </row>
        <row r="94">
          <cell r="B94" t="str">
            <v>LIT_728</v>
          </cell>
        </row>
        <row r="95">
          <cell r="B95" t="str">
            <v>LIT_728</v>
          </cell>
        </row>
        <row r="96">
          <cell r="B96" t="str">
            <v>LIT_728</v>
          </cell>
        </row>
        <row r="97">
          <cell r="B97" t="str">
            <v>LIT_728</v>
          </cell>
        </row>
        <row r="98">
          <cell r="B98" t="str">
            <v>LIT_728</v>
          </cell>
        </row>
        <row r="99">
          <cell r="B99" t="str">
            <v>LIT_728</v>
          </cell>
        </row>
        <row r="100">
          <cell r="B100" t="str">
            <v>LIT_728</v>
          </cell>
        </row>
        <row r="101">
          <cell r="B101" t="str">
            <v>LIT_728</v>
          </cell>
        </row>
        <row r="102">
          <cell r="B102" t="str">
            <v>CTR_675</v>
          </cell>
        </row>
        <row r="103">
          <cell r="B103" t="str">
            <v>CTR_675</v>
          </cell>
        </row>
        <row r="104">
          <cell r="B104" t="str">
            <v>CTR_675</v>
          </cell>
        </row>
        <row r="105">
          <cell r="B105" t="str">
            <v>CTR_675</v>
          </cell>
        </row>
        <row r="106">
          <cell r="B106" t="str">
            <v>CTR_675</v>
          </cell>
        </row>
        <row r="107">
          <cell r="B107" t="str">
            <v>CTR_675</v>
          </cell>
        </row>
        <row r="108">
          <cell r="B108" t="str">
            <v>CTR_675</v>
          </cell>
        </row>
        <row r="109">
          <cell r="B109" t="str">
            <v>CTR_675</v>
          </cell>
        </row>
        <row r="110">
          <cell r="B110" t="str">
            <v>CTR_675</v>
          </cell>
        </row>
        <row r="111">
          <cell r="B111" t="str">
            <v>CTR_952</v>
          </cell>
        </row>
        <row r="112">
          <cell r="B112" t="str">
            <v>CTR_832</v>
          </cell>
        </row>
        <row r="113">
          <cell r="B113" t="str">
            <v>CTR_633</v>
          </cell>
        </row>
        <row r="114">
          <cell r="B114" t="str">
            <v>CTR_633</v>
          </cell>
        </row>
        <row r="115">
          <cell r="B115" t="str">
            <v>CTR_633</v>
          </cell>
        </row>
        <row r="116">
          <cell r="B116" t="str">
            <v>CTR_633</v>
          </cell>
        </row>
        <row r="117">
          <cell r="B117" t="str">
            <v>CTR_633</v>
          </cell>
        </row>
        <row r="118">
          <cell r="B118" t="str">
            <v>CTR_633</v>
          </cell>
        </row>
        <row r="119">
          <cell r="B119" t="str">
            <v>CTR_633</v>
          </cell>
        </row>
        <row r="120">
          <cell r="B120" t="str">
            <v>CTR_633</v>
          </cell>
        </row>
        <row r="121">
          <cell r="B121" t="str">
            <v>CTR_633</v>
          </cell>
        </row>
        <row r="122">
          <cell r="B122" t="str">
            <v>SUD_122</v>
          </cell>
        </row>
        <row r="123">
          <cell r="B123" t="str">
            <v>SUD_122</v>
          </cell>
        </row>
        <row r="124">
          <cell r="B124" t="str">
            <v>SUD_122</v>
          </cell>
        </row>
        <row r="125">
          <cell r="B125" t="str">
            <v>SUD_122</v>
          </cell>
        </row>
        <row r="126">
          <cell r="B126" t="str">
            <v>CTR_478</v>
          </cell>
        </row>
        <row r="127">
          <cell r="B127" t="str">
            <v>CTR_478</v>
          </cell>
        </row>
        <row r="128">
          <cell r="B128" t="str">
            <v>CTR_478</v>
          </cell>
        </row>
        <row r="129">
          <cell r="B129" t="str">
            <v>CTR_478</v>
          </cell>
        </row>
        <row r="130">
          <cell r="B130" t="str">
            <v>CTR_478</v>
          </cell>
        </row>
        <row r="131">
          <cell r="B131" t="str">
            <v>CTR_478</v>
          </cell>
        </row>
        <row r="132">
          <cell r="B132" t="str">
            <v>CTR_478</v>
          </cell>
        </row>
        <row r="133">
          <cell r="B133" t="str">
            <v>CTR_478</v>
          </cell>
        </row>
        <row r="134">
          <cell r="B134" t="str">
            <v>CTR_478</v>
          </cell>
        </row>
        <row r="135">
          <cell r="B135" t="str">
            <v>SUD_054</v>
          </cell>
        </row>
        <row r="136">
          <cell r="B136" t="str">
            <v>CTR_449</v>
          </cell>
        </row>
        <row r="137">
          <cell r="B137" t="str">
            <v>CTR_449</v>
          </cell>
        </row>
        <row r="138">
          <cell r="B138" t="str">
            <v>CTR_449</v>
          </cell>
        </row>
        <row r="139">
          <cell r="B139" t="str">
            <v>CTR_449</v>
          </cell>
        </row>
        <row r="140">
          <cell r="B140" t="str">
            <v>CTR_449</v>
          </cell>
        </row>
        <row r="141">
          <cell r="B141" t="str">
            <v>CTR_449</v>
          </cell>
        </row>
        <row r="142">
          <cell r="B142" t="str">
            <v>CTR_449</v>
          </cell>
        </row>
        <row r="143">
          <cell r="B143" t="str">
            <v>CTR_449</v>
          </cell>
        </row>
        <row r="144">
          <cell r="B144" t="str">
            <v>CTR_449</v>
          </cell>
        </row>
        <row r="145">
          <cell r="B145" t="str">
            <v>CTR_652</v>
          </cell>
        </row>
        <row r="146">
          <cell r="B146" t="str">
            <v>CTR_652</v>
          </cell>
        </row>
        <row r="147">
          <cell r="B147" t="str">
            <v>CTR_652</v>
          </cell>
        </row>
        <row r="148">
          <cell r="B148" t="str">
            <v>CTR_652</v>
          </cell>
        </row>
        <row r="149">
          <cell r="B149" t="str">
            <v>CTR_652</v>
          </cell>
        </row>
        <row r="150">
          <cell r="B150" t="str">
            <v>CTR_652</v>
          </cell>
        </row>
        <row r="151">
          <cell r="B151" t="str">
            <v>CTR_652</v>
          </cell>
        </row>
        <row r="152">
          <cell r="B152" t="str">
            <v>CTR_652</v>
          </cell>
        </row>
        <row r="153">
          <cell r="B153" t="str">
            <v>CTR_652</v>
          </cell>
        </row>
        <row r="154">
          <cell r="B154" t="str">
            <v>CTR_102</v>
          </cell>
        </row>
        <row r="155">
          <cell r="B155" t="str">
            <v>CTR_102</v>
          </cell>
        </row>
        <row r="156">
          <cell r="B156" t="str">
            <v>CTR_102</v>
          </cell>
        </row>
        <row r="157">
          <cell r="B157" t="str">
            <v>CTR_102</v>
          </cell>
        </row>
        <row r="158">
          <cell r="B158" t="str">
            <v>CTR_102</v>
          </cell>
        </row>
        <row r="159">
          <cell r="B159" t="str">
            <v>CTR_102</v>
          </cell>
        </row>
        <row r="160">
          <cell r="B160" t="str">
            <v>CTR_102</v>
          </cell>
        </row>
        <row r="161">
          <cell r="B161" t="str">
            <v>CTR_102</v>
          </cell>
        </row>
        <row r="162">
          <cell r="B162" t="str">
            <v>CTR_102</v>
          </cell>
        </row>
        <row r="163">
          <cell r="B163" t="str">
            <v>CTR_011</v>
          </cell>
        </row>
        <row r="164">
          <cell r="B164" t="str">
            <v>CTR_197</v>
          </cell>
        </row>
        <row r="165">
          <cell r="B165" t="str">
            <v>CTR_011</v>
          </cell>
        </row>
        <row r="166">
          <cell r="B166" t="str">
            <v>CTR_197</v>
          </cell>
        </row>
        <row r="167">
          <cell r="B167" t="str">
            <v>CTR_197</v>
          </cell>
        </row>
        <row r="168">
          <cell r="B168" t="str">
            <v>CTR_824</v>
          </cell>
        </row>
        <row r="169">
          <cell r="B169" t="str">
            <v>CTR_011</v>
          </cell>
        </row>
        <row r="170">
          <cell r="B170" t="str">
            <v>CTR_086</v>
          </cell>
        </row>
        <row r="171">
          <cell r="B171" t="str">
            <v>CTR_682</v>
          </cell>
        </row>
        <row r="172">
          <cell r="B172" t="str">
            <v>CTR_011</v>
          </cell>
        </row>
        <row r="173">
          <cell r="B173" t="str">
            <v>CTR_917</v>
          </cell>
        </row>
        <row r="174">
          <cell r="B174" t="str">
            <v>CTR_124</v>
          </cell>
        </row>
        <row r="175">
          <cell r="B175" t="str">
            <v>CTR_086</v>
          </cell>
        </row>
        <row r="176">
          <cell r="B176" t="str">
            <v>CTR_824</v>
          </cell>
        </row>
        <row r="177">
          <cell r="B177" t="str">
            <v>CTR_682</v>
          </cell>
        </row>
        <row r="178">
          <cell r="B178" t="str">
            <v>CTR_011</v>
          </cell>
        </row>
        <row r="179">
          <cell r="B179" t="str">
            <v>CTR_917</v>
          </cell>
        </row>
        <row r="180">
          <cell r="B180" t="str">
            <v>CTR_824</v>
          </cell>
        </row>
        <row r="181">
          <cell r="B181" t="str">
            <v>CTR_086</v>
          </cell>
        </row>
        <row r="182">
          <cell r="B182" t="str">
            <v>CTR_682</v>
          </cell>
        </row>
        <row r="183">
          <cell r="B183" t="str">
            <v>CTR_011</v>
          </cell>
        </row>
        <row r="184">
          <cell r="B184" t="str">
            <v>CTR_323</v>
          </cell>
        </row>
        <row r="185">
          <cell r="B185" t="str">
            <v>CTR_197</v>
          </cell>
        </row>
        <row r="186">
          <cell r="B186" t="str">
            <v>CTR_917</v>
          </cell>
        </row>
        <row r="187">
          <cell r="B187" t="str">
            <v>CTR_093</v>
          </cell>
        </row>
        <row r="188">
          <cell r="B188" t="str">
            <v>CTR_075</v>
          </cell>
        </row>
        <row r="189">
          <cell r="B189" t="str">
            <v>CTR_682</v>
          </cell>
        </row>
        <row r="190">
          <cell r="B190" t="str">
            <v>CTR_197</v>
          </cell>
        </row>
        <row r="191">
          <cell r="B191" t="str">
            <v>CTR_824</v>
          </cell>
        </row>
        <row r="192">
          <cell r="B192" t="str">
            <v>CTR_323</v>
          </cell>
        </row>
        <row r="193">
          <cell r="B193" t="str">
            <v>CTR_917</v>
          </cell>
        </row>
        <row r="194">
          <cell r="B194" t="str">
            <v>CTR_093</v>
          </cell>
        </row>
        <row r="195">
          <cell r="B195" t="str">
            <v>CTR_075</v>
          </cell>
        </row>
        <row r="196">
          <cell r="B196" t="str">
            <v>CTR_323</v>
          </cell>
        </row>
        <row r="197">
          <cell r="B197" t="str">
            <v>CTR_197</v>
          </cell>
        </row>
        <row r="198">
          <cell r="B198" t="str">
            <v>CTR_917</v>
          </cell>
        </row>
        <row r="199">
          <cell r="B199" t="str">
            <v>CTR_124</v>
          </cell>
        </row>
        <row r="200">
          <cell r="B200" t="str">
            <v>CTR_075</v>
          </cell>
        </row>
        <row r="201">
          <cell r="B201" t="str">
            <v>CTR_093</v>
          </cell>
        </row>
        <row r="202">
          <cell r="B202" t="str">
            <v>CTR_011</v>
          </cell>
        </row>
        <row r="203">
          <cell r="B203" t="str">
            <v>CTR_323</v>
          </cell>
        </row>
        <row r="204">
          <cell r="B204" t="str">
            <v>CTR_917</v>
          </cell>
        </row>
        <row r="205">
          <cell r="B205" t="str">
            <v>CTR_124</v>
          </cell>
        </row>
        <row r="206">
          <cell r="B206" t="str">
            <v>CTR_075</v>
          </cell>
        </row>
        <row r="207">
          <cell r="B207" t="str">
            <v>CTR_086</v>
          </cell>
        </row>
        <row r="208">
          <cell r="B208" t="str">
            <v>CTR_323</v>
          </cell>
        </row>
        <row r="209">
          <cell r="B209" t="str">
            <v>CTR_011</v>
          </cell>
        </row>
        <row r="210">
          <cell r="B210" t="str">
            <v>CTR_917</v>
          </cell>
        </row>
        <row r="211">
          <cell r="B211" t="str">
            <v>CTR_075</v>
          </cell>
        </row>
        <row r="212">
          <cell r="B212" t="str">
            <v>CTR_086</v>
          </cell>
        </row>
        <row r="213">
          <cell r="B213" t="str">
            <v>CTR_093</v>
          </cell>
        </row>
        <row r="214">
          <cell r="B214" t="str">
            <v>CTR_323</v>
          </cell>
        </row>
        <row r="215">
          <cell r="B215" t="str">
            <v>CTR_917</v>
          </cell>
        </row>
        <row r="216">
          <cell r="B216" t="str">
            <v>CTR_086</v>
          </cell>
        </row>
        <row r="217">
          <cell r="B217" t="str">
            <v>CTR_093</v>
          </cell>
        </row>
        <row r="218">
          <cell r="B218" t="str">
            <v>CTR_075</v>
          </cell>
        </row>
        <row r="219">
          <cell r="B219" t="str">
            <v>CTR_323</v>
          </cell>
        </row>
        <row r="220">
          <cell r="B220" t="str">
            <v>CTR_011</v>
          </cell>
        </row>
        <row r="221">
          <cell r="B221" t="str">
            <v>CTR_824</v>
          </cell>
        </row>
        <row r="222">
          <cell r="B222" t="str">
            <v>CTR_011</v>
          </cell>
        </row>
        <row r="223">
          <cell r="B223" t="str">
            <v>CTR_682</v>
          </cell>
        </row>
        <row r="224">
          <cell r="B224" t="str">
            <v>CTR_011</v>
          </cell>
        </row>
        <row r="225">
          <cell r="B225" t="str">
            <v>CTR_124</v>
          </cell>
        </row>
        <row r="226">
          <cell r="B226" t="str">
            <v>CTR_075</v>
          </cell>
        </row>
        <row r="227">
          <cell r="B227" t="str">
            <v>CTR_682</v>
          </cell>
        </row>
        <row r="228">
          <cell r="B228" t="str">
            <v>CTR_197</v>
          </cell>
        </row>
        <row r="229">
          <cell r="B229" t="str">
            <v>CTR_011</v>
          </cell>
        </row>
        <row r="230">
          <cell r="B230" t="str">
            <v>CTR_124</v>
          </cell>
        </row>
        <row r="231">
          <cell r="B231" t="str">
            <v>CTR_682</v>
          </cell>
        </row>
        <row r="232">
          <cell r="B232" t="str">
            <v>CTR_197</v>
          </cell>
        </row>
        <row r="233">
          <cell r="B233" t="str">
            <v>CTR_124</v>
          </cell>
        </row>
        <row r="234">
          <cell r="B234" t="str">
            <v>CTR_682</v>
          </cell>
        </row>
        <row r="235">
          <cell r="B235" t="str">
            <v>CTR_197</v>
          </cell>
        </row>
        <row r="236">
          <cell r="B236" t="str">
            <v>CTR_124</v>
          </cell>
        </row>
        <row r="237">
          <cell r="B237" t="str">
            <v>CTR_824</v>
          </cell>
        </row>
        <row r="238">
          <cell r="B238" t="str">
            <v>CTR_086</v>
          </cell>
        </row>
        <row r="239">
          <cell r="B239" t="str">
            <v>CTR_682</v>
          </cell>
        </row>
        <row r="240">
          <cell r="B240" t="str">
            <v>CTR_917</v>
          </cell>
        </row>
        <row r="241">
          <cell r="B241" t="str">
            <v>CTR_124</v>
          </cell>
        </row>
        <row r="242">
          <cell r="B242" t="str">
            <v>CTR_824</v>
          </cell>
        </row>
        <row r="243">
          <cell r="B243" t="str">
            <v>CTR_086</v>
          </cell>
        </row>
        <row r="244">
          <cell r="B244" t="str">
            <v>CTR_323</v>
          </cell>
        </row>
        <row r="245">
          <cell r="B245" t="str">
            <v>CTR_124</v>
          </cell>
        </row>
        <row r="246">
          <cell r="B246" t="str">
            <v>CTR_075</v>
          </cell>
        </row>
        <row r="247">
          <cell r="B247" t="str">
            <v>CTR_093</v>
          </cell>
        </row>
        <row r="248">
          <cell r="B248" t="str">
            <v>CTR_086</v>
          </cell>
        </row>
        <row r="249">
          <cell r="B249" t="str">
            <v>CTR_824</v>
          </cell>
        </row>
        <row r="250">
          <cell r="B250" t="str">
            <v>CTR_323</v>
          </cell>
        </row>
        <row r="251">
          <cell r="B251" t="str">
            <v>CTR_075</v>
          </cell>
        </row>
        <row r="252">
          <cell r="B252" t="str">
            <v>CTR_093</v>
          </cell>
        </row>
        <row r="253">
          <cell r="B253" t="str">
            <v>CTR_824</v>
          </cell>
        </row>
        <row r="254">
          <cell r="B254" t="str">
            <v>CTR_093</v>
          </cell>
        </row>
        <row r="255">
          <cell r="B255" t="str">
            <v>CTR_093</v>
          </cell>
        </row>
        <row r="256">
          <cell r="B256" t="str">
            <v>CTR_937</v>
          </cell>
        </row>
        <row r="257">
          <cell r="B257" t="str">
            <v>CTR_120</v>
          </cell>
        </row>
        <row r="258">
          <cell r="B258" t="str">
            <v>CTR_937</v>
          </cell>
        </row>
        <row r="259">
          <cell r="B259" t="str">
            <v>CTR_120</v>
          </cell>
        </row>
        <row r="260">
          <cell r="B260" t="str">
            <v>CTR_937</v>
          </cell>
        </row>
        <row r="261">
          <cell r="B261" t="str">
            <v>CTR_120</v>
          </cell>
        </row>
        <row r="262">
          <cell r="B262" t="str">
            <v>CTR_728</v>
          </cell>
        </row>
        <row r="263">
          <cell r="B263" t="str">
            <v>CTR_728</v>
          </cell>
        </row>
        <row r="264">
          <cell r="B264" t="str">
            <v>CTR_120</v>
          </cell>
        </row>
        <row r="265">
          <cell r="B265" t="str">
            <v>CTR_728</v>
          </cell>
        </row>
        <row r="266">
          <cell r="B266" t="str">
            <v>CTR_728</v>
          </cell>
        </row>
        <row r="267">
          <cell r="B267" t="str">
            <v>CTR_728</v>
          </cell>
        </row>
        <row r="268">
          <cell r="B268" t="str">
            <v>CTR_064</v>
          </cell>
        </row>
        <row r="269">
          <cell r="B269" t="str">
            <v>CTR_002</v>
          </cell>
        </row>
        <row r="270">
          <cell r="B270" t="str">
            <v>CTR_728</v>
          </cell>
        </row>
        <row r="271">
          <cell r="B271" t="str">
            <v>CTR_002</v>
          </cell>
        </row>
        <row r="272">
          <cell r="B272" t="str">
            <v>CTR_728</v>
          </cell>
        </row>
        <row r="273">
          <cell r="B273" t="str">
            <v>CTR_728</v>
          </cell>
        </row>
        <row r="274">
          <cell r="B274" t="str">
            <v>CTR_002</v>
          </cell>
        </row>
        <row r="275">
          <cell r="B275" t="str">
            <v>CTR_758</v>
          </cell>
        </row>
        <row r="276">
          <cell r="B276" t="str">
            <v>CTR_937</v>
          </cell>
        </row>
        <row r="277">
          <cell r="B277" t="str">
            <v>CTR_728</v>
          </cell>
        </row>
        <row r="278">
          <cell r="B278" t="str">
            <v>CTR_200</v>
          </cell>
        </row>
        <row r="279">
          <cell r="B279" t="str">
            <v>CTR_937</v>
          </cell>
        </row>
        <row r="280">
          <cell r="B280" t="str">
            <v>CTR_758</v>
          </cell>
        </row>
        <row r="281">
          <cell r="B281" t="str">
            <v>CTR_200</v>
          </cell>
        </row>
        <row r="282">
          <cell r="B282" t="str">
            <v>CTR_937</v>
          </cell>
        </row>
        <row r="283">
          <cell r="B283" t="str">
            <v>CTR_758</v>
          </cell>
        </row>
        <row r="284">
          <cell r="B284" t="str">
            <v>CTR_120</v>
          </cell>
        </row>
        <row r="285">
          <cell r="B285" t="str">
            <v>CTR_200</v>
          </cell>
        </row>
        <row r="286">
          <cell r="B286" t="str">
            <v>CTR_049</v>
          </cell>
        </row>
        <row r="287">
          <cell r="B287" t="str">
            <v>CTR_937</v>
          </cell>
        </row>
        <row r="288">
          <cell r="B288" t="str">
            <v>CTR_200</v>
          </cell>
        </row>
        <row r="289">
          <cell r="B289" t="str">
            <v>CTR_049</v>
          </cell>
        </row>
        <row r="290">
          <cell r="B290" t="str">
            <v>CTR_937</v>
          </cell>
        </row>
        <row r="291">
          <cell r="B291" t="str">
            <v>CTR_064</v>
          </cell>
        </row>
        <row r="292">
          <cell r="B292" t="str">
            <v>CTR_120</v>
          </cell>
        </row>
        <row r="293">
          <cell r="B293" t="str">
            <v>CTR_200</v>
          </cell>
        </row>
        <row r="294">
          <cell r="B294" t="str">
            <v>CTR_937</v>
          </cell>
        </row>
        <row r="295">
          <cell r="B295" t="str">
            <v>CTR_200</v>
          </cell>
        </row>
        <row r="296">
          <cell r="B296" t="str">
            <v>CTR_064</v>
          </cell>
        </row>
        <row r="297">
          <cell r="B297" t="str">
            <v>CTR_049</v>
          </cell>
        </row>
        <row r="298">
          <cell r="B298" t="str">
            <v>CTR_758</v>
          </cell>
        </row>
        <row r="299">
          <cell r="B299" t="str">
            <v>CTR_064</v>
          </cell>
        </row>
        <row r="300">
          <cell r="B300" t="str">
            <v>CTR_049</v>
          </cell>
        </row>
        <row r="301">
          <cell r="B301" t="str">
            <v>CTR_200</v>
          </cell>
        </row>
        <row r="302">
          <cell r="B302" t="str">
            <v>CTR_064</v>
          </cell>
        </row>
        <row r="303">
          <cell r="B303" t="str">
            <v>CTR_200</v>
          </cell>
        </row>
        <row r="304">
          <cell r="B304" t="str">
            <v>CTR_049</v>
          </cell>
        </row>
        <row r="305">
          <cell r="B305" t="str">
            <v>CTR_064</v>
          </cell>
        </row>
        <row r="306">
          <cell r="B306" t="str">
            <v>CTR_049</v>
          </cell>
        </row>
        <row r="307">
          <cell r="B307" t="str">
            <v>CTR_064</v>
          </cell>
        </row>
        <row r="308">
          <cell r="B308" t="str">
            <v>CTR_002</v>
          </cell>
        </row>
        <row r="309">
          <cell r="B309" t="str">
            <v>CTR_049</v>
          </cell>
        </row>
        <row r="310">
          <cell r="B310" t="str">
            <v>CTR_002</v>
          </cell>
        </row>
        <row r="311">
          <cell r="B311" t="str">
            <v>CTR_002</v>
          </cell>
        </row>
        <row r="312">
          <cell r="B312" t="str">
            <v>CTR_758</v>
          </cell>
        </row>
        <row r="313">
          <cell r="B313" t="str">
            <v>CTR_002</v>
          </cell>
        </row>
        <row r="314">
          <cell r="B314" t="str">
            <v>CTR_758</v>
          </cell>
        </row>
        <row r="315">
          <cell r="B315" t="str">
            <v>CTR_002</v>
          </cell>
        </row>
        <row r="316">
          <cell r="B316" t="str">
            <v>CTR_758</v>
          </cell>
        </row>
        <row r="317">
          <cell r="B317" t="str">
            <v>CTR_002</v>
          </cell>
        </row>
        <row r="318">
          <cell r="B318" t="str">
            <v>CTR_758</v>
          </cell>
        </row>
        <row r="319">
          <cell r="B319" t="str">
            <v>CTR_758</v>
          </cell>
        </row>
        <row r="320">
          <cell r="B320" t="str">
            <v>CTR_200</v>
          </cell>
        </row>
        <row r="321">
          <cell r="B321" t="str">
            <v>CTR_049</v>
          </cell>
        </row>
        <row r="322">
          <cell r="B322" t="str">
            <v>CTR_064</v>
          </cell>
        </row>
        <row r="323">
          <cell r="B323" t="str">
            <v>CTR_049</v>
          </cell>
        </row>
        <row r="324">
          <cell r="B324" t="str">
            <v>CTR_064</v>
          </cell>
        </row>
        <row r="325">
          <cell r="B325" t="str">
            <v>CTR_323</v>
          </cell>
        </row>
        <row r="326">
          <cell r="B326" t="str">
            <v>LIT_934</v>
          </cell>
        </row>
        <row r="327">
          <cell r="B327" t="str">
            <v>CTR_090</v>
          </cell>
        </row>
        <row r="328">
          <cell r="B328" t="str">
            <v>CTR_649</v>
          </cell>
        </row>
        <row r="329">
          <cell r="B329" t="str">
            <v>LIT_025</v>
          </cell>
        </row>
        <row r="330">
          <cell r="B330" t="str">
            <v>CTR_262</v>
          </cell>
        </row>
        <row r="331">
          <cell r="B331" t="str">
            <v>CTR_262</v>
          </cell>
        </row>
        <row r="332">
          <cell r="B332" t="str">
            <v>CTR_262</v>
          </cell>
        </row>
        <row r="333">
          <cell r="B333" t="str">
            <v>CTR_262</v>
          </cell>
        </row>
        <row r="334">
          <cell r="B334" t="str">
            <v>CTR_832</v>
          </cell>
        </row>
        <row r="335">
          <cell r="B335" t="str">
            <v>CTR_832</v>
          </cell>
        </row>
        <row r="336">
          <cell r="B336" t="str">
            <v>CTR_832</v>
          </cell>
        </row>
        <row r="337">
          <cell r="B337" t="str">
            <v>CTR_832</v>
          </cell>
        </row>
        <row r="338">
          <cell r="B338" t="str">
            <v>CTR_832</v>
          </cell>
        </row>
        <row r="339">
          <cell r="B339" t="str">
            <v>EST_087</v>
          </cell>
        </row>
        <row r="340">
          <cell r="B340" t="str">
            <v>EST_087</v>
          </cell>
        </row>
        <row r="341">
          <cell r="B341" t="str">
            <v>EST_087</v>
          </cell>
        </row>
        <row r="342">
          <cell r="B342" t="str">
            <v>EST_087</v>
          </cell>
        </row>
        <row r="343">
          <cell r="B343" t="str">
            <v>EST_087</v>
          </cell>
        </row>
        <row r="344">
          <cell r="B344" t="str">
            <v>EST_087</v>
          </cell>
        </row>
        <row r="345">
          <cell r="B345" t="str">
            <v>EST_087</v>
          </cell>
        </row>
        <row r="346">
          <cell r="B346" t="str">
            <v>EST_087</v>
          </cell>
        </row>
        <row r="347">
          <cell r="B347" t="str">
            <v>EST_087</v>
          </cell>
        </row>
        <row r="348">
          <cell r="B348" t="str">
            <v>EST_087</v>
          </cell>
        </row>
        <row r="349">
          <cell r="B349" t="str">
            <v>CTR_061</v>
          </cell>
        </row>
        <row r="350">
          <cell r="B350" t="str">
            <v>LIT_113</v>
          </cell>
        </row>
        <row r="351">
          <cell r="B351" t="str">
            <v>CTR_226</v>
          </cell>
        </row>
        <row r="352">
          <cell r="B352" t="str">
            <v>LIT_756</v>
          </cell>
        </row>
        <row r="353">
          <cell r="B353" t="str">
            <v>LIT_756</v>
          </cell>
        </row>
        <row r="354">
          <cell r="B354" t="str">
            <v>LIT_756</v>
          </cell>
        </row>
        <row r="355">
          <cell r="B355" t="str">
            <v>CTR_590</v>
          </cell>
        </row>
        <row r="356">
          <cell r="B356" t="str">
            <v>CTR_590</v>
          </cell>
        </row>
        <row r="357">
          <cell r="B357" t="str">
            <v>CTR_590</v>
          </cell>
        </row>
        <row r="358">
          <cell r="B358" t="str">
            <v>CTR_590</v>
          </cell>
        </row>
        <row r="359">
          <cell r="B359" t="str">
            <v>CTR_590</v>
          </cell>
        </row>
        <row r="360">
          <cell r="B360" t="str">
            <v>CTR_590</v>
          </cell>
        </row>
        <row r="361">
          <cell r="B361" t="str">
            <v>CTR_590</v>
          </cell>
        </row>
        <row r="362">
          <cell r="B362" t="str">
            <v>CTR_590</v>
          </cell>
        </row>
        <row r="363">
          <cell r="B363" t="str">
            <v>CTR_590</v>
          </cell>
        </row>
        <row r="364">
          <cell r="B364" t="str">
            <v>CTR_590</v>
          </cell>
        </row>
        <row r="365">
          <cell r="B365" t="str">
            <v>CTR_590</v>
          </cell>
        </row>
        <row r="366">
          <cell r="B366" t="str">
            <v>CTR_590</v>
          </cell>
        </row>
        <row r="367">
          <cell r="B367" t="str">
            <v>CTR_590</v>
          </cell>
        </row>
        <row r="368">
          <cell r="B368" t="str">
            <v>CTR_590</v>
          </cell>
        </row>
        <row r="369">
          <cell r="B369" t="str">
            <v>CTR_590</v>
          </cell>
        </row>
        <row r="370">
          <cell r="B370" t="str">
            <v>CTR_590</v>
          </cell>
        </row>
        <row r="371">
          <cell r="B371" t="str">
            <v>CTR_590</v>
          </cell>
        </row>
        <row r="372">
          <cell r="B372" t="str">
            <v>CTR_590</v>
          </cell>
        </row>
        <row r="373">
          <cell r="B373" t="str">
            <v>CTR_590</v>
          </cell>
        </row>
        <row r="374">
          <cell r="B374" t="str">
            <v>CTR_590</v>
          </cell>
        </row>
        <row r="375">
          <cell r="B375" t="str">
            <v>CTR_590</v>
          </cell>
        </row>
        <row r="376">
          <cell r="B376" t="str">
            <v>CTR_590</v>
          </cell>
        </row>
        <row r="377">
          <cell r="B377" t="str">
            <v>CTR_590</v>
          </cell>
        </row>
        <row r="378">
          <cell r="B378" t="str">
            <v>CTR_590</v>
          </cell>
        </row>
        <row r="379">
          <cell r="B379" t="str">
            <v>LIT_087</v>
          </cell>
        </row>
        <row r="380">
          <cell r="B380" t="str">
            <v>LIT_041</v>
          </cell>
        </row>
        <row r="381">
          <cell r="B381" t="str">
            <v>CTR_590</v>
          </cell>
        </row>
        <row r="382">
          <cell r="B382" t="str">
            <v>CTR_590</v>
          </cell>
        </row>
        <row r="383">
          <cell r="B383" t="str">
            <v>CTR_590</v>
          </cell>
        </row>
        <row r="384">
          <cell r="B384" t="str">
            <v>CTR_590</v>
          </cell>
        </row>
        <row r="385">
          <cell r="B385" t="str">
            <v>CTR_590</v>
          </cell>
        </row>
        <row r="386">
          <cell r="B386" t="str">
            <v>CTR_590</v>
          </cell>
        </row>
        <row r="387">
          <cell r="B387" t="str">
            <v>LIT_139</v>
          </cell>
        </row>
        <row r="388">
          <cell r="B388" t="str">
            <v>LIT_139</v>
          </cell>
        </row>
        <row r="389">
          <cell r="B389" t="str">
            <v>LIT_139</v>
          </cell>
        </row>
        <row r="390">
          <cell r="B390" t="str">
            <v>LIT_377</v>
          </cell>
        </row>
        <row r="391">
          <cell r="B391" t="str">
            <v>SUD_122</v>
          </cell>
        </row>
        <row r="392">
          <cell r="B392" t="str">
            <v>SUD_122</v>
          </cell>
        </row>
        <row r="393">
          <cell r="B393" t="str">
            <v>SUD_122</v>
          </cell>
        </row>
        <row r="394">
          <cell r="B394" t="str">
            <v>SUD_190</v>
          </cell>
        </row>
        <row r="395">
          <cell r="B395" t="str">
            <v>SUD_175</v>
          </cell>
        </row>
        <row r="396">
          <cell r="B396" t="str">
            <v>SUD_174</v>
          </cell>
        </row>
        <row r="397">
          <cell r="B397" t="str">
            <v>SUD_173</v>
          </cell>
        </row>
        <row r="398">
          <cell r="B398" t="str">
            <v>SUD_178</v>
          </cell>
        </row>
        <row r="399">
          <cell r="B399" t="str">
            <v>SUD_170</v>
          </cell>
        </row>
        <row r="400">
          <cell r="B400" t="str">
            <v>SUD_192</v>
          </cell>
        </row>
        <row r="401">
          <cell r="B401" t="str">
            <v>CTR_118</v>
          </cell>
        </row>
        <row r="402">
          <cell r="B402" t="str">
            <v>LIT_940</v>
          </cell>
        </row>
        <row r="403">
          <cell r="B403" t="str">
            <v>SUD_291</v>
          </cell>
        </row>
        <row r="404">
          <cell r="B404" t="str">
            <v>CTR_111</v>
          </cell>
        </row>
        <row r="405">
          <cell r="B405" t="str">
            <v>CTR_111</v>
          </cell>
        </row>
        <row r="406">
          <cell r="B406" t="str">
            <v>CTR_111</v>
          </cell>
        </row>
        <row r="407">
          <cell r="B407" t="str">
            <v>CTR_111</v>
          </cell>
        </row>
        <row r="408">
          <cell r="B408" t="str">
            <v>CTR_111</v>
          </cell>
        </row>
        <row r="409">
          <cell r="B409" t="str">
            <v>CTR_111</v>
          </cell>
        </row>
        <row r="410">
          <cell r="B410" t="str">
            <v>CTR_111</v>
          </cell>
        </row>
        <row r="411">
          <cell r="B411" t="str">
            <v>LIT_972</v>
          </cell>
        </row>
        <row r="412">
          <cell r="B412" t="str">
            <v>EST_248</v>
          </cell>
        </row>
        <row r="413">
          <cell r="B413" t="str">
            <v>SUD_171</v>
          </cell>
        </row>
        <row r="414">
          <cell r="B414" t="str">
            <v>LIT_847</v>
          </cell>
        </row>
        <row r="415">
          <cell r="B415" t="str">
            <v>LIT_843</v>
          </cell>
        </row>
        <row r="416">
          <cell r="B416" t="str">
            <v>LIT_840</v>
          </cell>
        </row>
        <row r="417">
          <cell r="B417" t="str">
            <v>LIT_845</v>
          </cell>
        </row>
        <row r="418">
          <cell r="B418" t="str">
            <v>LIT_848</v>
          </cell>
        </row>
        <row r="419">
          <cell r="B419" t="str">
            <v>CTR_718</v>
          </cell>
        </row>
        <row r="420">
          <cell r="B420" t="str">
            <v>LIT_654</v>
          </cell>
        </row>
        <row r="421">
          <cell r="B421" t="str">
            <v>LIT_208</v>
          </cell>
        </row>
        <row r="422">
          <cell r="B422" t="str">
            <v>LIT_488</v>
          </cell>
        </row>
        <row r="423">
          <cell r="B423" t="str">
            <v>LIT_825</v>
          </cell>
        </row>
        <row r="424">
          <cell r="B424" t="str">
            <v>CTR_838</v>
          </cell>
        </row>
        <row r="425">
          <cell r="B425" t="str">
            <v>EST_243</v>
          </cell>
        </row>
        <row r="426">
          <cell r="B426" t="str">
            <v>LIT_936</v>
          </cell>
        </row>
        <row r="427">
          <cell r="B427" t="str">
            <v>EST_250</v>
          </cell>
        </row>
        <row r="428">
          <cell r="B428" t="str">
            <v>LIT_547</v>
          </cell>
        </row>
        <row r="429">
          <cell r="B429" t="str">
            <v>CTR_106</v>
          </cell>
        </row>
        <row r="430">
          <cell r="B430" t="str">
            <v>LIT_647</v>
          </cell>
        </row>
        <row r="431">
          <cell r="B431" t="str">
            <v>SUD_269</v>
          </cell>
        </row>
        <row r="432">
          <cell r="B432" t="str">
            <v>CTR_119</v>
          </cell>
        </row>
        <row r="433">
          <cell r="B433" t="str">
            <v>LIT_618</v>
          </cell>
        </row>
        <row r="434">
          <cell r="B434" t="str">
            <v>LIT_593</v>
          </cell>
        </row>
        <row r="435">
          <cell r="B435" t="str">
            <v>CTR_321</v>
          </cell>
        </row>
        <row r="436">
          <cell r="B436" t="str">
            <v>EST_114</v>
          </cell>
        </row>
        <row r="437">
          <cell r="B437" t="str">
            <v>CTR_117</v>
          </cell>
        </row>
        <row r="438">
          <cell r="B438" t="str">
            <v>CTR_003</v>
          </cell>
        </row>
        <row r="439">
          <cell r="B439" t="str">
            <v>CTR_110</v>
          </cell>
        </row>
        <row r="440">
          <cell r="B440" t="str">
            <v>LIT_875</v>
          </cell>
        </row>
        <row r="441">
          <cell r="B441" t="str">
            <v>LIT_780</v>
          </cell>
        </row>
        <row r="442">
          <cell r="B442" t="str">
            <v>CTR_113</v>
          </cell>
        </row>
        <row r="443">
          <cell r="B443" t="str">
            <v>CTR_972</v>
          </cell>
        </row>
        <row r="444">
          <cell r="B444" t="str">
            <v>CTR_527</v>
          </cell>
        </row>
        <row r="445">
          <cell r="B445" t="str">
            <v>CTR_394</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ce responsabilité"/>
      <sheetName val="Sites &amp; PowerCo"/>
      <sheetName val="Recap"/>
      <sheetName val="Sheet1"/>
      <sheetName val="Feuil6"/>
      <sheetName val="Feuil7"/>
      <sheetName val="Feuil5"/>
      <sheetName val="Feuil3"/>
      <sheetName val="Feuil4"/>
      <sheetName val="Feuil2"/>
      <sheetName val="Feuil1"/>
    </sheetNames>
    <sheetDataSet>
      <sheetData sheetId="0" refreshError="1"/>
      <sheetData sheetId="1" refreshError="1"/>
      <sheetData sheetId="2" refreshError="1"/>
      <sheetData sheetId="3" refreshError="1">
        <row r="1">
          <cell r="A1" t="str">
            <v>Site ID</v>
          </cell>
          <cell r="I1" t="str">
            <v>Typologie cible catalogue</v>
          </cell>
        </row>
        <row r="2">
          <cell r="A2" t="str">
            <v>CTR_859</v>
          </cell>
          <cell r="I2" t="str">
            <v>Hybrid Solar - S3</v>
          </cell>
        </row>
        <row r="3">
          <cell r="A3" t="str">
            <v>SUO_173</v>
          </cell>
          <cell r="I3" t="str">
            <v>Good Grid no GE - 8h</v>
          </cell>
        </row>
        <row r="4">
          <cell r="A4" t="str">
            <v>SUO_018</v>
          </cell>
          <cell r="I4" t="str">
            <v>Solar Gen</v>
          </cell>
        </row>
        <row r="5">
          <cell r="A5" t="str">
            <v>SUO_015</v>
          </cell>
          <cell r="I5" t="str">
            <v>Grid Gen</v>
          </cell>
        </row>
        <row r="6">
          <cell r="A6" t="str">
            <v>SUO_020</v>
          </cell>
          <cell r="I6" t="str">
            <v>Hybrid Gen</v>
          </cell>
        </row>
        <row r="7">
          <cell r="A7" t="str">
            <v>SUO_046</v>
          </cell>
          <cell r="I7" t="str">
            <v>Gen Only</v>
          </cell>
        </row>
        <row r="8">
          <cell r="A8" t="str">
            <v>SUO_043</v>
          </cell>
          <cell r="I8" t="str">
            <v>Gen Only</v>
          </cell>
        </row>
        <row r="9">
          <cell r="A9" t="str">
            <v>SUO_261</v>
          </cell>
        </row>
        <row r="10">
          <cell r="A10" t="str">
            <v>SUO_035</v>
          </cell>
          <cell r="I10" t="str">
            <v>Grid Gen</v>
          </cell>
        </row>
        <row r="11">
          <cell r="A11" t="str">
            <v>SUO_036</v>
          </cell>
          <cell r="I11" t="str">
            <v>Grid-Gen</v>
          </cell>
        </row>
        <row r="12">
          <cell r="A12" t="str">
            <v>SUO_016</v>
          </cell>
          <cell r="I12" t="str">
            <v>Solar Gen</v>
          </cell>
        </row>
        <row r="13">
          <cell r="A13" t="str">
            <v>SUO_047</v>
          </cell>
          <cell r="I13" t="str">
            <v>Gen Only</v>
          </cell>
        </row>
        <row r="14">
          <cell r="A14" t="str">
            <v>SUO_082</v>
          </cell>
          <cell r="I14" t="str">
            <v>Grid-Gen</v>
          </cell>
        </row>
        <row r="15">
          <cell r="A15" t="str">
            <v>SUO_019</v>
          </cell>
          <cell r="I15" t="str">
            <v>Grid Gen</v>
          </cell>
        </row>
        <row r="16">
          <cell r="A16" t="str">
            <v>SUO_227</v>
          </cell>
          <cell r="I16" t="str">
            <v>Good Grid no GE - 8h</v>
          </cell>
        </row>
        <row r="17">
          <cell r="A17" t="str">
            <v>SUO_134</v>
          </cell>
          <cell r="I17" t="str">
            <v>Hybrid-Gen</v>
          </cell>
        </row>
        <row r="18">
          <cell r="A18" t="str">
            <v>SUO_098</v>
          </cell>
          <cell r="I18" t="str">
            <v>Vandalized</v>
          </cell>
        </row>
        <row r="19">
          <cell r="A19" t="str">
            <v>SUO_081</v>
          </cell>
          <cell r="I19" t="str">
            <v>Bad Grid + Solar + GE</v>
          </cell>
        </row>
        <row r="20">
          <cell r="A20" t="str">
            <v>SUO_080</v>
          </cell>
          <cell r="I20" t="str">
            <v>Bad Grid + Solar + GE</v>
          </cell>
        </row>
        <row r="21">
          <cell r="A21" t="str">
            <v>SUO_171</v>
          </cell>
          <cell r="I21" t="str">
            <v>Bad Grid + GE</v>
          </cell>
        </row>
        <row r="22">
          <cell r="A22" t="str">
            <v>SUO_153</v>
          </cell>
          <cell r="I22" t="str">
            <v>Vandalized</v>
          </cell>
        </row>
        <row r="23">
          <cell r="A23" t="str">
            <v>SUO_078</v>
          </cell>
          <cell r="I23" t="str">
            <v>Grid-Gen</v>
          </cell>
        </row>
        <row r="24">
          <cell r="A24" t="str">
            <v>SUO_235</v>
          </cell>
          <cell r="I24" t="str">
            <v>Medium Grid + GE</v>
          </cell>
        </row>
        <row r="25">
          <cell r="A25" t="str">
            <v>SUO_154</v>
          </cell>
          <cell r="I25" t="str">
            <v>Grid-Gen</v>
          </cell>
        </row>
        <row r="26">
          <cell r="A26" t="str">
            <v>SUO_131</v>
          </cell>
          <cell r="I26" t="str">
            <v>Grid-Gen</v>
          </cell>
        </row>
        <row r="27">
          <cell r="A27" t="str">
            <v>SUO_002</v>
          </cell>
          <cell r="I27" t="str">
            <v>Grid-Gen</v>
          </cell>
        </row>
        <row r="28">
          <cell r="A28" t="str">
            <v>SUO_233</v>
          </cell>
          <cell r="I28" t="str">
            <v>Good Grid + GE</v>
          </cell>
        </row>
        <row r="29">
          <cell r="A29" t="str">
            <v>SUO_207</v>
          </cell>
          <cell r="I29" t="str">
            <v>Grid-Gen</v>
          </cell>
        </row>
        <row r="30">
          <cell r="A30" t="str">
            <v>SUO_065</v>
          </cell>
          <cell r="I30" t="str">
            <v>Grid-Gen</v>
          </cell>
        </row>
        <row r="31">
          <cell r="A31" t="str">
            <v>SUO_003</v>
          </cell>
          <cell r="I31" t="str">
            <v>Bad Grid + Solar + GE</v>
          </cell>
        </row>
        <row r="32">
          <cell r="A32" t="str">
            <v>SUO_234</v>
          </cell>
          <cell r="I32" t="str">
            <v>Medium Grid + GE</v>
          </cell>
        </row>
        <row r="33">
          <cell r="A33" t="str">
            <v>SUO_127</v>
          </cell>
          <cell r="I33" t="str">
            <v>Grid-Gen</v>
          </cell>
        </row>
        <row r="34">
          <cell r="A34" t="str">
            <v>SUO_151</v>
          </cell>
          <cell r="I34" t="str">
            <v>Grid-Gen</v>
          </cell>
        </row>
        <row r="35">
          <cell r="A35" t="str">
            <v>SUO_050</v>
          </cell>
          <cell r="I35" t="str">
            <v>Grid Only</v>
          </cell>
        </row>
        <row r="36">
          <cell r="A36" t="str">
            <v>SUO_188</v>
          </cell>
          <cell r="I36" t="str">
            <v>Grid Only</v>
          </cell>
        </row>
        <row r="37">
          <cell r="A37" t="str">
            <v>SUO_025</v>
          </cell>
          <cell r="I37" t="str">
            <v>Vandalized</v>
          </cell>
        </row>
        <row r="38">
          <cell r="A38" t="str">
            <v>SUO_014</v>
          </cell>
          <cell r="I38" t="str">
            <v>Grid-Gen</v>
          </cell>
        </row>
        <row r="39">
          <cell r="A39" t="str">
            <v>SUO_236</v>
          </cell>
          <cell r="I39" t="str">
            <v>Medium Grid + GE</v>
          </cell>
        </row>
        <row r="40">
          <cell r="A40" t="str">
            <v>SUO_187</v>
          </cell>
          <cell r="I40" t="str">
            <v>Grid-Gen</v>
          </cell>
        </row>
        <row r="41">
          <cell r="A41" t="str">
            <v>SUO_167</v>
          </cell>
          <cell r="I41" t="str">
            <v>Grid-Gen</v>
          </cell>
        </row>
        <row r="42">
          <cell r="A42" t="str">
            <v>SUO_299</v>
          </cell>
          <cell r="I42" t="str">
            <v>Hybrid Solar - S1</v>
          </cell>
        </row>
        <row r="43">
          <cell r="A43" t="str">
            <v>SUO_215</v>
          </cell>
          <cell r="I43" t="str">
            <v>Grid-Gen</v>
          </cell>
        </row>
        <row r="44">
          <cell r="A44" t="str">
            <v>SUO_241</v>
          </cell>
          <cell r="I44" t="str">
            <v>Good Grid + GE</v>
          </cell>
        </row>
        <row r="45">
          <cell r="A45" t="str">
            <v>SUO_166</v>
          </cell>
          <cell r="I45" t="str">
            <v>Grid-Gen</v>
          </cell>
        </row>
        <row r="46">
          <cell r="A46" t="str">
            <v>SUO_212</v>
          </cell>
          <cell r="I46" t="str">
            <v>Grid-Gen</v>
          </cell>
        </row>
        <row r="47">
          <cell r="A47" t="str">
            <v>SUO_085</v>
          </cell>
          <cell r="I47" t="str">
            <v>Grid Gen</v>
          </cell>
        </row>
        <row r="48">
          <cell r="A48" t="str">
            <v>SUO_214</v>
          </cell>
          <cell r="I48" t="str">
            <v>Grid-Gen</v>
          </cell>
        </row>
        <row r="49">
          <cell r="A49" t="str">
            <v>SUO_202</v>
          </cell>
          <cell r="I49" t="str">
            <v>Grid Only</v>
          </cell>
        </row>
        <row r="50">
          <cell r="A50" t="str">
            <v>SUO_226</v>
          </cell>
          <cell r="I50" t="str">
            <v>Good Grid no GE - 8h</v>
          </cell>
        </row>
        <row r="51">
          <cell r="A51" t="str">
            <v>SUO_163</v>
          </cell>
          <cell r="I51" t="str">
            <v>Grid-Gen</v>
          </cell>
        </row>
        <row r="52">
          <cell r="A52" t="str">
            <v>SUO_184</v>
          </cell>
          <cell r="I52" t="str">
            <v>Grid-Gen</v>
          </cell>
        </row>
        <row r="53">
          <cell r="A53" t="str">
            <v>SUO_196</v>
          </cell>
          <cell r="I53" t="str">
            <v>Grid-Gen</v>
          </cell>
        </row>
        <row r="54">
          <cell r="A54" t="str">
            <v>SUO_063</v>
          </cell>
          <cell r="I54" t="str">
            <v>Grid-Gen</v>
          </cell>
        </row>
        <row r="55">
          <cell r="A55" t="str">
            <v>SUO_240</v>
          </cell>
          <cell r="I55" t="str">
            <v>Bad Grid + GE</v>
          </cell>
        </row>
        <row r="56">
          <cell r="A56" t="str">
            <v>SUO_152</v>
          </cell>
          <cell r="I56" t="str">
            <v>Grid-Gen</v>
          </cell>
        </row>
        <row r="57">
          <cell r="A57" t="str">
            <v>NRO_026</v>
          </cell>
          <cell r="I57" t="str">
            <v>Grid-Gen</v>
          </cell>
        </row>
        <row r="58">
          <cell r="A58" t="str">
            <v>SUO_066</v>
          </cell>
          <cell r="I58" t="str">
            <v>Grid-Gen</v>
          </cell>
        </row>
        <row r="59">
          <cell r="A59" t="str">
            <v>SUO_181</v>
          </cell>
          <cell r="I59" t="str">
            <v>Grid-Gen</v>
          </cell>
        </row>
        <row r="60">
          <cell r="A60" t="str">
            <v>SUO_180</v>
          </cell>
          <cell r="I60" t="str">
            <v>Grid-Gen</v>
          </cell>
        </row>
        <row r="61">
          <cell r="A61" t="str">
            <v>SUO_221</v>
          </cell>
        </row>
        <row r="62">
          <cell r="A62" t="str">
            <v>SUO_186</v>
          </cell>
          <cell r="I62" t="str">
            <v>Grid-Gen</v>
          </cell>
        </row>
        <row r="63">
          <cell r="A63" t="str">
            <v>SUO_306</v>
          </cell>
          <cell r="I63" t="str">
            <v>Hybrid Solar - S1</v>
          </cell>
        </row>
        <row r="64">
          <cell r="A64" t="str">
            <v>SUO_095</v>
          </cell>
          <cell r="I64" t="str">
            <v>Vandalized</v>
          </cell>
        </row>
        <row r="65">
          <cell r="A65" t="str">
            <v>SUO_007</v>
          </cell>
          <cell r="I65" t="str">
            <v>Grid-Gen</v>
          </cell>
        </row>
        <row r="66">
          <cell r="A66" t="str">
            <v>SUO_026</v>
          </cell>
          <cell r="I66" t="str">
            <v>Gen Only</v>
          </cell>
        </row>
        <row r="67">
          <cell r="A67" t="str">
            <v>SUO_132</v>
          </cell>
          <cell r="I67" t="str">
            <v>Grid-Gen</v>
          </cell>
        </row>
        <row r="68">
          <cell r="A68" t="str">
            <v>SUO_197</v>
          </cell>
          <cell r="I68" t="str">
            <v>Grid-Gen</v>
          </cell>
        </row>
        <row r="69">
          <cell r="A69" t="str">
            <v>SUO_149</v>
          </cell>
          <cell r="I69" t="str">
            <v>Gen Only</v>
          </cell>
        </row>
        <row r="70">
          <cell r="A70" t="str">
            <v>SUO_185</v>
          </cell>
          <cell r="I70" t="str">
            <v>Grid-Gen</v>
          </cell>
        </row>
        <row r="71">
          <cell r="A71" t="str">
            <v>SUO_100</v>
          </cell>
          <cell r="I71" t="str">
            <v>Hybrid-Gen</v>
          </cell>
        </row>
        <row r="72">
          <cell r="A72" t="str">
            <v>SUO_183</v>
          </cell>
          <cell r="I72" t="str">
            <v>Grid-Gen</v>
          </cell>
        </row>
        <row r="73">
          <cell r="A73" t="str">
            <v>SUO_097</v>
          </cell>
          <cell r="I73" t="str">
            <v>Gen Only</v>
          </cell>
        </row>
        <row r="74">
          <cell r="A74" t="str">
            <v>SUO_199</v>
          </cell>
          <cell r="I74" t="str">
            <v>Grid-Gen</v>
          </cell>
        </row>
        <row r="75">
          <cell r="A75" t="str">
            <v>SUO_165</v>
          </cell>
          <cell r="I75" t="str">
            <v>Hybrid-Gen</v>
          </cell>
        </row>
        <row r="76">
          <cell r="A76" t="str">
            <v>SUO_303</v>
          </cell>
          <cell r="I76" t="str">
            <v>Medium Grid + Solar + GE</v>
          </cell>
        </row>
        <row r="77">
          <cell r="A77" t="str">
            <v>SUO_179</v>
          </cell>
          <cell r="I77" t="str">
            <v>Grid-Gen</v>
          </cell>
        </row>
        <row r="78">
          <cell r="A78" t="str">
            <v>SUO_062</v>
          </cell>
          <cell r="I78" t="str">
            <v>Grid-Gen</v>
          </cell>
        </row>
        <row r="79">
          <cell r="A79" t="str">
            <v>SUO_200</v>
          </cell>
          <cell r="I79" t="str">
            <v>Grid-Gen</v>
          </cell>
        </row>
        <row r="80">
          <cell r="A80" t="str">
            <v>SUO_232</v>
          </cell>
          <cell r="I80" t="str">
            <v>Good Grid + GE</v>
          </cell>
        </row>
        <row r="81">
          <cell r="A81" t="str">
            <v>SUO_182</v>
          </cell>
          <cell r="I81" t="str">
            <v>Grid-Gen</v>
          </cell>
        </row>
        <row r="82">
          <cell r="A82" t="str">
            <v>SUO_297</v>
          </cell>
          <cell r="I82" t="str">
            <v>Medium Grid + Solar + GE</v>
          </cell>
        </row>
        <row r="83">
          <cell r="A83" t="str">
            <v>SUO_093</v>
          </cell>
          <cell r="I83" t="str">
            <v>Vandalized</v>
          </cell>
        </row>
        <row r="84">
          <cell r="A84" t="str">
            <v>SUO_033</v>
          </cell>
          <cell r="I84" t="str">
            <v>Grid-Gen</v>
          </cell>
        </row>
        <row r="85">
          <cell r="A85" t="str">
            <v>SUO_077</v>
          </cell>
          <cell r="I85" t="str">
            <v>Grid-Gen</v>
          </cell>
        </row>
        <row r="86">
          <cell r="A86" t="str">
            <v>SUO_201</v>
          </cell>
          <cell r="I86" t="str">
            <v>Grid-Gen</v>
          </cell>
        </row>
        <row r="87">
          <cell r="A87" t="str">
            <v>SUO_195</v>
          </cell>
          <cell r="I87" t="str">
            <v>Grid-Gen</v>
          </cell>
        </row>
        <row r="88">
          <cell r="A88" t="str">
            <v>SUO_038</v>
          </cell>
          <cell r="I88" t="str">
            <v>Grid-Gen</v>
          </cell>
        </row>
        <row r="89">
          <cell r="A89" t="str">
            <v>SUO_106</v>
          </cell>
          <cell r="I89" t="str">
            <v>Grid-Gen</v>
          </cell>
        </row>
        <row r="90">
          <cell r="A90" t="str">
            <v>SUO_079</v>
          </cell>
          <cell r="I90" t="str">
            <v>Grid-Gen</v>
          </cell>
        </row>
        <row r="91">
          <cell r="A91" t="str">
            <v>SUO_073</v>
          </cell>
          <cell r="I91" t="str">
            <v>Grid Gen</v>
          </cell>
        </row>
        <row r="92">
          <cell r="A92" t="str">
            <v>SUO_096</v>
          </cell>
          <cell r="I92" t="str">
            <v>Hybrid-Gen</v>
          </cell>
        </row>
        <row r="93">
          <cell r="A93" t="str">
            <v>LIT_176</v>
          </cell>
          <cell r="I93" t="str">
            <v>Gen Only</v>
          </cell>
        </row>
        <row r="94">
          <cell r="A94" t="str">
            <v>SUO_009</v>
          </cell>
          <cell r="I94" t="str">
            <v>Bad Grid + GE</v>
          </cell>
        </row>
        <row r="95">
          <cell r="A95" t="str">
            <v>SUO_245</v>
          </cell>
          <cell r="I95" t="str">
            <v>HGB</v>
          </cell>
        </row>
        <row r="96">
          <cell r="A96" t="str">
            <v>SUO_005</v>
          </cell>
          <cell r="I96" t="str">
            <v>Grid-Gen</v>
          </cell>
        </row>
        <row r="97">
          <cell r="A97" t="str">
            <v>LIT_175</v>
          </cell>
          <cell r="I97" t="str">
            <v>Gen Only</v>
          </cell>
        </row>
        <row r="98">
          <cell r="A98" t="str">
            <v>SUO_107</v>
          </cell>
          <cell r="I98" t="str">
            <v>Gen Only</v>
          </cell>
        </row>
        <row r="99">
          <cell r="A99" t="str">
            <v>SUO_064</v>
          </cell>
          <cell r="I99" t="str">
            <v>Grid-Gen</v>
          </cell>
        </row>
        <row r="100">
          <cell r="A100" t="str">
            <v>SUO_164</v>
          </cell>
          <cell r="I100" t="str">
            <v>Bad Grid + Solar + GE</v>
          </cell>
        </row>
        <row r="101">
          <cell r="A101" t="str">
            <v>SUO_128</v>
          </cell>
          <cell r="I101" t="str">
            <v>Grid Gen</v>
          </cell>
        </row>
        <row r="102">
          <cell r="A102" t="str">
            <v>SUO_087</v>
          </cell>
          <cell r="I102" t="str">
            <v>Vandalized</v>
          </cell>
        </row>
        <row r="103">
          <cell r="A103" t="str">
            <v>SUO_091</v>
          </cell>
          <cell r="I103" t="str">
            <v>Gen Only</v>
          </cell>
        </row>
        <row r="104">
          <cell r="A104" t="str">
            <v>SUO_209</v>
          </cell>
          <cell r="I104" t="str">
            <v>Grid-Gen</v>
          </cell>
        </row>
        <row r="105">
          <cell r="A105" t="str">
            <v>NRO_086</v>
          </cell>
          <cell r="I105" t="str">
            <v>Gen Only</v>
          </cell>
        </row>
        <row r="106">
          <cell r="A106" t="str">
            <v>SUO_205</v>
          </cell>
          <cell r="I106" t="str">
            <v>Grid-Gen</v>
          </cell>
        </row>
        <row r="107">
          <cell r="A107" t="str">
            <v>LIT_174</v>
          </cell>
          <cell r="I107" t="str">
            <v>Grid-Gen</v>
          </cell>
        </row>
        <row r="108">
          <cell r="A108" t="str">
            <v>SUO_105</v>
          </cell>
          <cell r="I108" t="str">
            <v>Grid-Gen</v>
          </cell>
        </row>
        <row r="109">
          <cell r="A109" t="str">
            <v>SUO_004</v>
          </cell>
          <cell r="I109" t="str">
            <v>Grid-Gen</v>
          </cell>
        </row>
        <row r="110">
          <cell r="A110" t="str">
            <v>SUO_104</v>
          </cell>
          <cell r="I110" t="str">
            <v>Grid-Gen</v>
          </cell>
        </row>
        <row r="111">
          <cell r="A111" t="str">
            <v>SUO_090</v>
          </cell>
          <cell r="I111" t="str">
            <v>Hybrid-Gen</v>
          </cell>
        </row>
        <row r="112">
          <cell r="A112" t="str">
            <v>SUO_030</v>
          </cell>
          <cell r="I112" t="str">
            <v>Grid Gen</v>
          </cell>
        </row>
        <row r="113">
          <cell r="A113" t="str">
            <v>SUO_012</v>
          </cell>
          <cell r="I113" t="str">
            <v>Grid Gen</v>
          </cell>
        </row>
        <row r="114">
          <cell r="A114" t="str">
            <v>LIT_173</v>
          </cell>
          <cell r="I114" t="str">
            <v>Grid-Gen</v>
          </cell>
        </row>
        <row r="115">
          <cell r="A115" t="str">
            <v>SUO_099</v>
          </cell>
          <cell r="I115" t="str">
            <v>Gen Only</v>
          </cell>
        </row>
        <row r="116">
          <cell r="A116" t="str">
            <v>SUO_088</v>
          </cell>
          <cell r="I116" t="str">
            <v>Vandalized</v>
          </cell>
        </row>
        <row r="117">
          <cell r="A117" t="str">
            <v>SUO_052</v>
          </cell>
          <cell r="I117" t="str">
            <v>Gen Only</v>
          </cell>
        </row>
        <row r="118">
          <cell r="A118" t="str">
            <v>SUO_126</v>
          </cell>
          <cell r="I118" t="str">
            <v>Grid-Gen</v>
          </cell>
        </row>
        <row r="119">
          <cell r="A119" t="str">
            <v>SUO_070</v>
          </cell>
        </row>
        <row r="120">
          <cell r="A120" t="str">
            <v>LIT_462</v>
          </cell>
          <cell r="I120" t="str">
            <v>Grid-Gen</v>
          </cell>
        </row>
        <row r="121">
          <cell r="A121" t="str">
            <v>SUO_217</v>
          </cell>
          <cell r="I121" t="str">
            <v>Grid-Gen</v>
          </cell>
        </row>
        <row r="122">
          <cell r="A122" t="str">
            <v>SUO_049</v>
          </cell>
          <cell r="I122" t="str">
            <v>Vandalized</v>
          </cell>
        </row>
        <row r="123">
          <cell r="A123" t="str">
            <v>SUO_112</v>
          </cell>
          <cell r="I123" t="str">
            <v>Grid-Gen</v>
          </cell>
        </row>
        <row r="124">
          <cell r="A124" t="str">
            <v>SUO_111</v>
          </cell>
          <cell r="I124" t="str">
            <v>Grid-Gen</v>
          </cell>
        </row>
        <row r="125">
          <cell r="A125" t="str">
            <v>SUO_125</v>
          </cell>
          <cell r="I125" t="str">
            <v>Grid-Gen</v>
          </cell>
        </row>
        <row r="126">
          <cell r="A126" t="str">
            <v>SUO_115</v>
          </cell>
          <cell r="I126" t="str">
            <v>Grid-Gen</v>
          </cell>
        </row>
        <row r="127">
          <cell r="A127" t="str">
            <v>SUO_006</v>
          </cell>
          <cell r="I127" t="str">
            <v>Grid-Gen</v>
          </cell>
        </row>
        <row r="128">
          <cell r="A128" t="str">
            <v>LIT_178</v>
          </cell>
          <cell r="I128" t="str">
            <v>Grid-Gen</v>
          </cell>
        </row>
        <row r="129">
          <cell r="A129" t="str">
            <v>SUO_231</v>
          </cell>
          <cell r="I129" t="str">
            <v>Gen-Hybrid</v>
          </cell>
        </row>
        <row r="130">
          <cell r="A130" t="str">
            <v>SUO_218</v>
          </cell>
          <cell r="I130" t="str">
            <v>Grid-Gen</v>
          </cell>
        </row>
        <row r="131">
          <cell r="A131" t="str">
            <v>SUO_216</v>
          </cell>
          <cell r="I131" t="str">
            <v>Grid-Gen</v>
          </cell>
        </row>
        <row r="132">
          <cell r="A132" t="str">
            <v>SUO_008</v>
          </cell>
          <cell r="I132" t="str">
            <v>Grid-Gen</v>
          </cell>
        </row>
        <row r="133">
          <cell r="A133" t="str">
            <v>SUO_113</v>
          </cell>
          <cell r="I133" t="str">
            <v>Grid-Gen</v>
          </cell>
        </row>
        <row r="134">
          <cell r="A134" t="str">
            <v>SUO_114</v>
          </cell>
          <cell r="I134" t="str">
            <v>Grid-Gen</v>
          </cell>
        </row>
        <row r="135">
          <cell r="A135" t="str">
            <v>SUO_230</v>
          </cell>
          <cell r="I135" t="str">
            <v>Grid-Gen</v>
          </cell>
        </row>
        <row r="136">
          <cell r="A136" t="str">
            <v>SUO_086</v>
          </cell>
          <cell r="I136" t="str">
            <v>Vandalized</v>
          </cell>
        </row>
        <row r="137">
          <cell r="A137" t="str">
            <v>SUO_116</v>
          </cell>
          <cell r="I137" t="str">
            <v>Grid-Gen</v>
          </cell>
        </row>
        <row r="138">
          <cell r="A138" t="str">
            <v>SUO_109</v>
          </cell>
          <cell r="I138" t="str">
            <v>Grid-Gen</v>
          </cell>
        </row>
        <row r="139">
          <cell r="A139" t="str">
            <v>SUO_071</v>
          </cell>
          <cell r="I139" t="str">
            <v>Grid-Gen</v>
          </cell>
        </row>
        <row r="140">
          <cell r="A140" t="str">
            <v>SUO_054</v>
          </cell>
          <cell r="I140" t="str">
            <v>Grid-Gen</v>
          </cell>
        </row>
        <row r="141">
          <cell r="A141" t="str">
            <v>SUO_294</v>
          </cell>
        </row>
        <row r="142">
          <cell r="A142" t="str">
            <v>SUO_238</v>
          </cell>
          <cell r="I142" t="str">
            <v>Gen-Hybrid</v>
          </cell>
        </row>
        <row r="143">
          <cell r="A143" t="str">
            <v>SUO_045</v>
          </cell>
          <cell r="I143" t="str">
            <v>Grid Gen</v>
          </cell>
        </row>
        <row r="144">
          <cell r="A144" t="str">
            <v>SUO_108</v>
          </cell>
          <cell r="I144" t="str">
            <v>Grid-Gen</v>
          </cell>
        </row>
        <row r="145">
          <cell r="A145" t="str">
            <v>SUO_110</v>
          </cell>
          <cell r="I145" t="str">
            <v>Grid-Gen</v>
          </cell>
        </row>
        <row r="146">
          <cell r="A146" t="str">
            <v>SUO_032</v>
          </cell>
          <cell r="I146" t="str">
            <v>Hybrid Gen</v>
          </cell>
        </row>
        <row r="147">
          <cell r="A147" t="str">
            <v>SUO_027</v>
          </cell>
          <cell r="I147" t="str">
            <v>Grid Gen</v>
          </cell>
        </row>
        <row r="148">
          <cell r="A148" t="str">
            <v>SUO_293</v>
          </cell>
        </row>
        <row r="149">
          <cell r="A149" t="str">
            <v>SUO_048</v>
          </cell>
          <cell r="I149" t="str">
            <v>Vandalized</v>
          </cell>
        </row>
        <row r="150">
          <cell r="A150" t="str">
            <v>SUO_157</v>
          </cell>
          <cell r="I150" t="str">
            <v>Gen Only</v>
          </cell>
        </row>
        <row r="151">
          <cell r="A151" t="str">
            <v>SUO_092</v>
          </cell>
          <cell r="I151" t="str">
            <v>Vandalized</v>
          </cell>
        </row>
        <row r="152">
          <cell r="A152" t="str">
            <v>SUO_053</v>
          </cell>
          <cell r="I152" t="str">
            <v>Hybrid-Gen</v>
          </cell>
        </row>
        <row r="153">
          <cell r="A153" t="str">
            <v>SUO_089</v>
          </cell>
          <cell r="I153" t="str">
            <v>Hybrid Gen</v>
          </cell>
        </row>
        <row r="154">
          <cell r="A154" t="str">
            <v>LIT_031</v>
          </cell>
          <cell r="I154" t="str">
            <v>Grid-Gen</v>
          </cell>
        </row>
        <row r="155">
          <cell r="A155" t="str">
            <v>LIT_670</v>
          </cell>
          <cell r="I155" t="str">
            <v>Bad Grid + GE</v>
          </cell>
        </row>
        <row r="156">
          <cell r="A156" t="str">
            <v>LIT_430</v>
          </cell>
          <cell r="I156" t="str">
            <v>Grid-Gen</v>
          </cell>
        </row>
        <row r="157">
          <cell r="A157" t="str">
            <v>SUO_061</v>
          </cell>
          <cell r="I157" t="str">
            <v>Grid-Gen</v>
          </cell>
        </row>
        <row r="158">
          <cell r="A158" t="str">
            <v>SUO_040</v>
          </cell>
          <cell r="I158" t="str">
            <v>Gen Only</v>
          </cell>
        </row>
        <row r="159">
          <cell r="A159" t="str">
            <v>LIT_111</v>
          </cell>
          <cell r="I159" t="str">
            <v>Grid-Gen</v>
          </cell>
        </row>
        <row r="160">
          <cell r="A160" t="str">
            <v>LIT_682</v>
          </cell>
          <cell r="I160" t="str">
            <v>Good Grid + GE</v>
          </cell>
        </row>
        <row r="161">
          <cell r="A161" t="str">
            <v>LIT_477</v>
          </cell>
          <cell r="I161" t="str">
            <v>Grid-Gen</v>
          </cell>
        </row>
        <row r="162">
          <cell r="A162" t="str">
            <v>LIT_051</v>
          </cell>
          <cell r="I162" t="str">
            <v>Grid-Gen</v>
          </cell>
        </row>
        <row r="163">
          <cell r="A163" t="str">
            <v>LIT_479</v>
          </cell>
          <cell r="I163" t="str">
            <v>Grid-Gen</v>
          </cell>
        </row>
        <row r="164">
          <cell r="A164" t="str">
            <v>LIT_498</v>
          </cell>
          <cell r="I164" t="str">
            <v>Grid-Gen</v>
          </cell>
        </row>
        <row r="165">
          <cell r="A165" t="str">
            <v>LIT_769</v>
          </cell>
          <cell r="I165" t="str">
            <v>Hybrid Solar - S3</v>
          </cell>
        </row>
        <row r="166">
          <cell r="A166" t="str">
            <v>LIT_233</v>
          </cell>
          <cell r="I166" t="str">
            <v>Grid-Gen</v>
          </cell>
        </row>
        <row r="167">
          <cell r="A167" t="str">
            <v>LIT_989</v>
          </cell>
        </row>
        <row r="168">
          <cell r="A168" t="str">
            <v>LIT_621</v>
          </cell>
          <cell r="I168" t="str">
            <v>Grid-Gen</v>
          </cell>
        </row>
        <row r="169">
          <cell r="A169" t="str">
            <v>LIT_485</v>
          </cell>
          <cell r="I169" t="str">
            <v>Grid-Gen</v>
          </cell>
        </row>
        <row r="170">
          <cell r="A170" t="str">
            <v>LIT_123</v>
          </cell>
          <cell r="I170" t="str">
            <v>Grid-Gen</v>
          </cell>
        </row>
        <row r="171">
          <cell r="A171" t="str">
            <v>LIT_597</v>
          </cell>
          <cell r="I171" t="str">
            <v>Grid-Gen</v>
          </cell>
        </row>
        <row r="172">
          <cell r="A172" t="str">
            <v>SUO_102</v>
          </cell>
          <cell r="I172" t="str">
            <v>Solar-Gen-Lithium</v>
          </cell>
        </row>
        <row r="173">
          <cell r="A173" t="str">
            <v>SUO_101</v>
          </cell>
          <cell r="I173" t="str">
            <v>Grid-Gen</v>
          </cell>
        </row>
        <row r="174">
          <cell r="A174" t="str">
            <v>LIT_497</v>
          </cell>
          <cell r="I174" t="str">
            <v>Solar-Gen</v>
          </cell>
        </row>
        <row r="175">
          <cell r="A175" t="str">
            <v>LIT_690</v>
          </cell>
          <cell r="I175" t="str">
            <v>Bad Grid + GE</v>
          </cell>
        </row>
        <row r="176">
          <cell r="A176" t="str">
            <v>LIT_590</v>
          </cell>
          <cell r="I176" t="str">
            <v>Good Grid + GE</v>
          </cell>
        </row>
        <row r="177">
          <cell r="A177" t="str">
            <v>LIT_437</v>
          </cell>
          <cell r="I177" t="str">
            <v>Grid-Gen</v>
          </cell>
        </row>
        <row r="178">
          <cell r="A178" t="str">
            <v>LIT_773</v>
          </cell>
          <cell r="I178" t="str">
            <v>Bad Grid + GE</v>
          </cell>
        </row>
        <row r="179">
          <cell r="A179" t="str">
            <v>LIT_852</v>
          </cell>
          <cell r="I179" t="str">
            <v>Bad Grid + Solar + GE</v>
          </cell>
        </row>
        <row r="180">
          <cell r="A180" t="str">
            <v>LIT_637</v>
          </cell>
          <cell r="I180" t="str">
            <v>Good Grid + GE</v>
          </cell>
        </row>
        <row r="181">
          <cell r="A181" t="str">
            <v>LIT_260</v>
          </cell>
          <cell r="I181" t="str">
            <v>Grid-Gen</v>
          </cell>
        </row>
        <row r="182">
          <cell r="A182" t="str">
            <v>LIT_536</v>
          </cell>
          <cell r="I182" t="str">
            <v>Hybrid-Gen</v>
          </cell>
        </row>
        <row r="183">
          <cell r="A183" t="str">
            <v>LIT_346</v>
          </cell>
          <cell r="I183" t="str">
            <v>Grid-Gen</v>
          </cell>
        </row>
        <row r="184">
          <cell r="A184" t="str">
            <v>LIT_377</v>
          </cell>
          <cell r="I184" t="str">
            <v>Grid-Gen</v>
          </cell>
        </row>
        <row r="185">
          <cell r="A185" t="str">
            <v>LIT_039</v>
          </cell>
          <cell r="I185" t="str">
            <v>Grid-Gen</v>
          </cell>
        </row>
        <row r="186">
          <cell r="A186" t="str">
            <v>LIT_137</v>
          </cell>
          <cell r="I186" t="str">
            <v>Grid-Gen</v>
          </cell>
        </row>
        <row r="187">
          <cell r="A187" t="str">
            <v>LIT_361</v>
          </cell>
          <cell r="I187" t="str">
            <v>Grid-Gen</v>
          </cell>
        </row>
        <row r="188">
          <cell r="A188" t="str">
            <v>LIT_489</v>
          </cell>
          <cell r="I188" t="str">
            <v>Grid-Gen</v>
          </cell>
        </row>
        <row r="189">
          <cell r="A189" t="str">
            <v>LIT_206</v>
          </cell>
          <cell r="I189" t="str">
            <v>Grid-Gen</v>
          </cell>
        </row>
        <row r="190">
          <cell r="A190" t="str">
            <v>LIT_017</v>
          </cell>
        </row>
        <row r="191">
          <cell r="A191" t="str">
            <v>LIT_645</v>
          </cell>
          <cell r="I191" t="str">
            <v>Bad Grid + GE</v>
          </cell>
        </row>
        <row r="192">
          <cell r="A192" t="str">
            <v>LIT_187</v>
          </cell>
          <cell r="I192" t="str">
            <v>Grid-Gen</v>
          </cell>
        </row>
        <row r="193">
          <cell r="A193" t="str">
            <v>LIT_577</v>
          </cell>
          <cell r="I193" t="str">
            <v>Grid-Gen</v>
          </cell>
        </row>
        <row r="194">
          <cell r="A194" t="str">
            <v>LIT_259</v>
          </cell>
          <cell r="I194" t="str">
            <v>Grid-Gen</v>
          </cell>
        </row>
        <row r="195">
          <cell r="A195" t="str">
            <v>LIT_181</v>
          </cell>
          <cell r="I195" t="str">
            <v>Grid-Gen</v>
          </cell>
        </row>
        <row r="196">
          <cell r="A196" t="str">
            <v>LIT_291</v>
          </cell>
          <cell r="I196" t="str">
            <v>Grid-Gen</v>
          </cell>
        </row>
        <row r="197">
          <cell r="A197" t="str">
            <v>LIT_364</v>
          </cell>
          <cell r="I197" t="str">
            <v>Grid Only</v>
          </cell>
        </row>
        <row r="198">
          <cell r="A198" t="str">
            <v>LIT_488</v>
          </cell>
          <cell r="I198" t="str">
            <v>Grid-Gen</v>
          </cell>
        </row>
        <row r="199">
          <cell r="A199" t="str">
            <v>LIT_418</v>
          </cell>
          <cell r="I199" t="str">
            <v>Grid-Gen</v>
          </cell>
        </row>
        <row r="200">
          <cell r="A200" t="str">
            <v>LIT_492</v>
          </cell>
          <cell r="I200" t="str">
            <v>Grid-Gen</v>
          </cell>
        </row>
        <row r="201">
          <cell r="A201" t="str">
            <v>LIT_991</v>
          </cell>
        </row>
        <row r="202">
          <cell r="A202" t="str">
            <v>LIT_360</v>
          </cell>
          <cell r="I202" t="str">
            <v>Grid-Gen</v>
          </cell>
        </row>
        <row r="203">
          <cell r="A203" t="str">
            <v>LIT_243</v>
          </cell>
          <cell r="I203" t="str">
            <v>Grid-Gen</v>
          </cell>
        </row>
        <row r="204">
          <cell r="A204" t="str">
            <v>LIT_791</v>
          </cell>
          <cell r="I204" t="str">
            <v>Good Grid no GE - 8h</v>
          </cell>
        </row>
        <row r="205">
          <cell r="A205" t="str">
            <v>LIT_347</v>
          </cell>
          <cell r="I205" t="str">
            <v>Grid-Gen</v>
          </cell>
        </row>
        <row r="206">
          <cell r="A206" t="str">
            <v>LIT_155</v>
          </cell>
          <cell r="I206" t="str">
            <v>Grid-Gen</v>
          </cell>
        </row>
        <row r="207">
          <cell r="A207" t="str">
            <v>LIT_225</v>
          </cell>
          <cell r="I207" t="str">
            <v>Grid Gen</v>
          </cell>
        </row>
        <row r="208">
          <cell r="A208" t="str">
            <v>LIT_431</v>
          </cell>
          <cell r="I208" t="str">
            <v>Grid-Gen</v>
          </cell>
        </row>
        <row r="209">
          <cell r="A209" t="str">
            <v>LIT_871</v>
          </cell>
        </row>
        <row r="210">
          <cell r="A210" t="str">
            <v>LIT_311</v>
          </cell>
          <cell r="I210" t="str">
            <v>Grid-Gen</v>
          </cell>
        </row>
        <row r="211">
          <cell r="A211" t="str">
            <v>LIT_535</v>
          </cell>
          <cell r="I211" t="str">
            <v>Grid Only</v>
          </cell>
        </row>
        <row r="212">
          <cell r="A212" t="str">
            <v>LIT_641</v>
          </cell>
          <cell r="I212" t="str">
            <v>Medium Grid + GE</v>
          </cell>
        </row>
        <row r="213">
          <cell r="A213" t="str">
            <v>LIT_695</v>
          </cell>
          <cell r="I213" t="str">
            <v>Good Grid no GE - 8h</v>
          </cell>
        </row>
        <row r="214">
          <cell r="A214" t="str">
            <v>LIT_046</v>
          </cell>
          <cell r="I214" t="str">
            <v>Grid-Gen</v>
          </cell>
        </row>
        <row r="215">
          <cell r="A215" t="str">
            <v>LIT_444</v>
          </cell>
          <cell r="I215" t="str">
            <v>Grid-Gen</v>
          </cell>
        </row>
        <row r="216">
          <cell r="A216" t="str">
            <v>LIT_290</v>
          </cell>
          <cell r="I216" t="str">
            <v>Grid-Gen</v>
          </cell>
        </row>
        <row r="217">
          <cell r="A217" t="str">
            <v>LIT_681</v>
          </cell>
          <cell r="I217" t="str">
            <v>Good Grid + GE</v>
          </cell>
        </row>
        <row r="218">
          <cell r="A218" t="str">
            <v>SUO_039</v>
          </cell>
          <cell r="I218" t="str">
            <v>Grid Gen</v>
          </cell>
        </row>
        <row r="219">
          <cell r="A219" t="str">
            <v>LIT_640</v>
          </cell>
          <cell r="I219" t="str">
            <v>Medium Grid + GE</v>
          </cell>
        </row>
        <row r="220">
          <cell r="A220" t="str">
            <v>LIT_130</v>
          </cell>
          <cell r="I220" t="str">
            <v>Grid-Gen</v>
          </cell>
        </row>
        <row r="221">
          <cell r="A221" t="str">
            <v>LIT_493</v>
          </cell>
          <cell r="I221" t="str">
            <v>Grid-Gen</v>
          </cell>
        </row>
        <row r="222">
          <cell r="A222" t="str">
            <v>LIT_023</v>
          </cell>
          <cell r="I222" t="str">
            <v>Grid-Gen</v>
          </cell>
        </row>
        <row r="223">
          <cell r="A223" t="str">
            <v>LIT_435</v>
          </cell>
          <cell r="I223" t="str">
            <v>Grid-Gen</v>
          </cell>
        </row>
        <row r="224">
          <cell r="A224" t="str">
            <v>LIT_862</v>
          </cell>
          <cell r="I224" t="str">
            <v>Medium Grid + Solar + GE</v>
          </cell>
        </row>
        <row r="225">
          <cell r="A225" t="str">
            <v>LIT_581</v>
          </cell>
          <cell r="I225" t="str">
            <v>Grid-Gen</v>
          </cell>
        </row>
        <row r="226">
          <cell r="A226" t="str">
            <v>LIT_362</v>
          </cell>
          <cell r="I226" t="str">
            <v>Grid-Gen</v>
          </cell>
        </row>
        <row r="227">
          <cell r="A227" t="str">
            <v>LIT_099</v>
          </cell>
          <cell r="I227" t="str">
            <v>Grid Only</v>
          </cell>
        </row>
        <row r="228">
          <cell r="A228" t="str">
            <v>LIT_708</v>
          </cell>
          <cell r="I228" t="str">
            <v>Good Grid no GE - 8h</v>
          </cell>
        </row>
        <row r="229">
          <cell r="A229" t="str">
            <v>LIT_139</v>
          </cell>
          <cell r="I229" t="str">
            <v>Good Grid + GE</v>
          </cell>
        </row>
        <row r="230">
          <cell r="A230" t="str">
            <v>LIT_589</v>
          </cell>
          <cell r="I230" t="str">
            <v>Grid-Gen</v>
          </cell>
        </row>
        <row r="231">
          <cell r="A231" t="str">
            <v>LIT_453</v>
          </cell>
          <cell r="I231" t="str">
            <v>Grid Only</v>
          </cell>
        </row>
        <row r="232">
          <cell r="A232" t="str">
            <v>LIT_009</v>
          </cell>
          <cell r="I232" t="str">
            <v>Grid-Gen</v>
          </cell>
        </row>
        <row r="233">
          <cell r="A233" t="str">
            <v>LIT_700</v>
          </cell>
          <cell r="I233" t="str">
            <v>Good Grid no GE - 8h</v>
          </cell>
        </row>
        <row r="234">
          <cell r="A234" t="str">
            <v>LIT_041</v>
          </cell>
          <cell r="I234" t="str">
            <v>Grid Only</v>
          </cell>
        </row>
        <row r="235">
          <cell r="A235" t="str">
            <v>LIT_429</v>
          </cell>
          <cell r="I235" t="str">
            <v>Grid-Gen</v>
          </cell>
        </row>
        <row r="236">
          <cell r="A236" t="str">
            <v>LIT_015</v>
          </cell>
          <cell r="I236" t="str">
            <v>Good Grid + GE</v>
          </cell>
        </row>
        <row r="237">
          <cell r="A237" t="str">
            <v>LIT_427</v>
          </cell>
          <cell r="I237" t="str">
            <v>Grid-Gen</v>
          </cell>
        </row>
        <row r="238">
          <cell r="A238" t="str">
            <v>LIT_208</v>
          </cell>
          <cell r="I238" t="str">
            <v>Grid-Gen</v>
          </cell>
        </row>
        <row r="239">
          <cell r="A239" t="str">
            <v>LIT_242</v>
          </cell>
          <cell r="I239" t="str">
            <v>Grid-Gen</v>
          </cell>
        </row>
        <row r="240">
          <cell r="A240" t="str">
            <v>LIT_025</v>
          </cell>
          <cell r="I240" t="str">
            <v>Grid-Gen</v>
          </cell>
        </row>
        <row r="241">
          <cell r="A241" t="str">
            <v>LIT_087</v>
          </cell>
          <cell r="I241" t="str">
            <v>Grid-Gen</v>
          </cell>
        </row>
        <row r="242">
          <cell r="A242" t="str">
            <v>LIT_045</v>
          </cell>
          <cell r="I242" t="str">
            <v>Grid Only</v>
          </cell>
        </row>
        <row r="243">
          <cell r="A243" t="str">
            <v>LIT_325</v>
          </cell>
          <cell r="I243" t="str">
            <v>Grid Only</v>
          </cell>
        </row>
        <row r="244">
          <cell r="A244" t="str">
            <v>LIT_676</v>
          </cell>
          <cell r="I244" t="str">
            <v>Good Grid no GE - 8h</v>
          </cell>
        </row>
        <row r="245">
          <cell r="A245" t="str">
            <v>LIT_662</v>
          </cell>
          <cell r="I245" t="str">
            <v>Good Grid no GE - 8h</v>
          </cell>
        </row>
        <row r="246">
          <cell r="A246" t="str">
            <v>LIT_367</v>
          </cell>
          <cell r="I246" t="str">
            <v>Grid Only</v>
          </cell>
        </row>
        <row r="247">
          <cell r="A247" t="str">
            <v>LIT_705</v>
          </cell>
          <cell r="I247" t="str">
            <v>Good Grid no GE - 8h</v>
          </cell>
        </row>
        <row r="248">
          <cell r="A248" t="str">
            <v>LIT_060</v>
          </cell>
          <cell r="I248" t="str">
            <v>Grid-Gen</v>
          </cell>
        </row>
        <row r="249">
          <cell r="A249" t="str">
            <v>LIT_047</v>
          </cell>
          <cell r="I249" t="str">
            <v>Medium Grid + GE</v>
          </cell>
        </row>
        <row r="250">
          <cell r="A250" t="str">
            <v>LIT_336</v>
          </cell>
          <cell r="I250" t="str">
            <v>Grid Only</v>
          </cell>
        </row>
        <row r="251">
          <cell r="A251" t="str">
            <v>LIT_151</v>
          </cell>
          <cell r="I251" t="str">
            <v>Grid-Gen</v>
          </cell>
        </row>
        <row r="252">
          <cell r="A252" t="str">
            <v>LIT_029</v>
          </cell>
          <cell r="I252" t="str">
            <v>Bad Grid + Solar + GE</v>
          </cell>
        </row>
        <row r="253">
          <cell r="A253" t="str">
            <v>LIT_412</v>
          </cell>
          <cell r="I253" t="str">
            <v>Grid Only</v>
          </cell>
        </row>
        <row r="254">
          <cell r="A254" t="str">
            <v>LIT_675</v>
          </cell>
          <cell r="I254" t="str">
            <v>Good Grid + GE</v>
          </cell>
        </row>
        <row r="255">
          <cell r="A255" t="str">
            <v>LIT_596</v>
          </cell>
          <cell r="I255" t="str">
            <v>Good Grid no GE - 8h</v>
          </cell>
        </row>
        <row r="256">
          <cell r="A256" t="str">
            <v>LIT_244</v>
          </cell>
          <cell r="I256" t="str">
            <v>Grid Only</v>
          </cell>
        </row>
        <row r="257">
          <cell r="A257" t="str">
            <v>LIT_014</v>
          </cell>
          <cell r="I257" t="str">
            <v>Grid Only</v>
          </cell>
        </row>
        <row r="258">
          <cell r="A258" t="str">
            <v>LIT_126</v>
          </cell>
          <cell r="I258" t="str">
            <v>Grid-Gen</v>
          </cell>
        </row>
        <row r="259">
          <cell r="A259" t="str">
            <v>LIT_382</v>
          </cell>
          <cell r="I259" t="str">
            <v>Grid Only</v>
          </cell>
        </row>
        <row r="260">
          <cell r="A260" t="str">
            <v>LIT_141</v>
          </cell>
          <cell r="I260" t="str">
            <v>Grid Only</v>
          </cell>
        </row>
        <row r="261">
          <cell r="A261" t="str">
            <v>LIT_091</v>
          </cell>
          <cell r="I261" t="str">
            <v>Grid Only</v>
          </cell>
        </row>
        <row r="262">
          <cell r="A262" t="str">
            <v>LIT_756</v>
          </cell>
          <cell r="I262" t="str">
            <v>Medium Grid + GE</v>
          </cell>
        </row>
        <row r="263">
          <cell r="A263" t="str">
            <v>LIT_653</v>
          </cell>
          <cell r="I263" t="str">
            <v>Good Grid no GE - 8h</v>
          </cell>
        </row>
        <row r="264">
          <cell r="A264" t="str">
            <v>LIT_381</v>
          </cell>
          <cell r="I264" t="str">
            <v>Grid Only</v>
          </cell>
        </row>
        <row r="265">
          <cell r="A265" t="str">
            <v>LIT_593</v>
          </cell>
          <cell r="I265" t="str">
            <v>Bad Grid + GE</v>
          </cell>
        </row>
        <row r="266">
          <cell r="A266" t="str">
            <v>LIT_410</v>
          </cell>
          <cell r="I266" t="str">
            <v>Grid-Gen</v>
          </cell>
        </row>
        <row r="267">
          <cell r="A267" t="str">
            <v>LIT_079</v>
          </cell>
          <cell r="I267" t="str">
            <v>Grid-Gen</v>
          </cell>
        </row>
        <row r="268">
          <cell r="A268" t="str">
            <v>LIT_644</v>
          </cell>
          <cell r="I268" t="str">
            <v>Good Grid no GE - 8h</v>
          </cell>
        </row>
        <row r="269">
          <cell r="A269" t="str">
            <v>LIT_547</v>
          </cell>
          <cell r="I269" t="str">
            <v>Good Grid no GE - 8h</v>
          </cell>
        </row>
        <row r="270">
          <cell r="A270" t="str">
            <v>LIT_065</v>
          </cell>
          <cell r="I270" t="str">
            <v>Grid Only</v>
          </cell>
        </row>
        <row r="271">
          <cell r="A271" t="str">
            <v>LIT_763</v>
          </cell>
          <cell r="I271" t="str">
            <v>Good Grid + GE</v>
          </cell>
        </row>
        <row r="272">
          <cell r="A272" t="str">
            <v>LIT_120</v>
          </cell>
          <cell r="I272" t="str">
            <v>Grid Only</v>
          </cell>
        </row>
        <row r="273">
          <cell r="A273" t="str">
            <v>LIT_460</v>
          </cell>
          <cell r="I273" t="str">
            <v>Grid Only</v>
          </cell>
        </row>
        <row r="274">
          <cell r="A274" t="str">
            <v>LIT_752</v>
          </cell>
          <cell r="I274" t="str">
            <v>Good Grid + GE</v>
          </cell>
        </row>
        <row r="275">
          <cell r="A275" t="str">
            <v>LIT_580</v>
          </cell>
          <cell r="I275" t="str">
            <v>Grid-Gen</v>
          </cell>
        </row>
        <row r="276">
          <cell r="A276" t="str">
            <v>LIT_875</v>
          </cell>
          <cell r="I276" t="str">
            <v>Good Grid no GE - 8h</v>
          </cell>
        </row>
        <row r="277">
          <cell r="A277" t="str">
            <v>LIT_740</v>
          </cell>
          <cell r="I277" t="str">
            <v>Good Grid no GE - 8h</v>
          </cell>
        </row>
        <row r="278">
          <cell r="A278" t="str">
            <v>LIT_245</v>
          </cell>
          <cell r="I278" t="str">
            <v>Grid Only</v>
          </cell>
        </row>
        <row r="279">
          <cell r="A279" t="str">
            <v>LIT_082</v>
          </cell>
          <cell r="I279" t="str">
            <v>Grid Only</v>
          </cell>
        </row>
        <row r="280">
          <cell r="A280" t="str">
            <v>LIT_689</v>
          </cell>
          <cell r="I280" t="str">
            <v>Good Grid no GE - 8h</v>
          </cell>
        </row>
        <row r="281">
          <cell r="A281" t="str">
            <v>LIT_407</v>
          </cell>
          <cell r="I281" t="str">
            <v>Grid Only</v>
          </cell>
        </row>
        <row r="282">
          <cell r="A282" t="str">
            <v>LIT_055</v>
          </cell>
          <cell r="I282" t="str">
            <v>Grid-Gen</v>
          </cell>
        </row>
        <row r="283">
          <cell r="A283" t="str">
            <v>LIT_825</v>
          </cell>
          <cell r="I283" t="str">
            <v>Good Grid no GE - 8h</v>
          </cell>
        </row>
        <row r="284">
          <cell r="A284" t="str">
            <v>LIT_090</v>
          </cell>
          <cell r="I284" t="str">
            <v>Grid-Gen</v>
          </cell>
        </row>
        <row r="285">
          <cell r="A285" t="str">
            <v>LIT_048</v>
          </cell>
          <cell r="I285" t="str">
            <v>Grid-Gen</v>
          </cell>
        </row>
        <row r="286">
          <cell r="A286" t="str">
            <v>LIT_626</v>
          </cell>
          <cell r="I286" t="str">
            <v>Good Grid no GE - 8h</v>
          </cell>
        </row>
        <row r="287">
          <cell r="A287" t="str">
            <v>LIT_053</v>
          </cell>
          <cell r="I287" t="str">
            <v>Grid-Gen</v>
          </cell>
        </row>
        <row r="288">
          <cell r="A288" t="str">
            <v>LIT_294</v>
          </cell>
          <cell r="I288" t="str">
            <v>Grid-Gen</v>
          </cell>
        </row>
        <row r="289">
          <cell r="A289" t="str">
            <v>LIT_008</v>
          </cell>
          <cell r="I289" t="str">
            <v>Grid Only</v>
          </cell>
        </row>
        <row r="290">
          <cell r="A290" t="str">
            <v>LIT_085</v>
          </cell>
          <cell r="I290" t="str">
            <v>Grid-Gen</v>
          </cell>
        </row>
        <row r="291">
          <cell r="A291" t="str">
            <v>LIT_411</v>
          </cell>
          <cell r="I291" t="str">
            <v>Grid Only</v>
          </cell>
        </row>
        <row r="292">
          <cell r="A292" t="str">
            <v>LIT_548</v>
          </cell>
          <cell r="I292" t="str">
            <v>Good Grid no GE - 8h</v>
          </cell>
        </row>
        <row r="293">
          <cell r="A293" t="str">
            <v>LIT_395</v>
          </cell>
          <cell r="I293" t="str">
            <v>Grid Only</v>
          </cell>
        </row>
        <row r="294">
          <cell r="A294" t="str">
            <v>LIT_122</v>
          </cell>
          <cell r="I294" t="str">
            <v>Grid Only</v>
          </cell>
        </row>
        <row r="295">
          <cell r="A295" t="str">
            <v>LIT_345</v>
          </cell>
          <cell r="I295" t="str">
            <v>Grid-Gen</v>
          </cell>
        </row>
        <row r="296">
          <cell r="A296" t="str">
            <v>LIT_414</v>
          </cell>
          <cell r="I296" t="str">
            <v>Grid Only</v>
          </cell>
        </row>
        <row r="297">
          <cell r="A297" t="str">
            <v>LIT_095</v>
          </cell>
          <cell r="I297" t="str">
            <v>Grid Only</v>
          </cell>
        </row>
        <row r="298">
          <cell r="A298" t="str">
            <v>LIT_594</v>
          </cell>
          <cell r="I298" t="str">
            <v>Medium Grid + GE</v>
          </cell>
        </row>
        <row r="299">
          <cell r="A299" t="str">
            <v>LIT_022</v>
          </cell>
          <cell r="I299" t="str">
            <v>Good Grid no GE - 8h</v>
          </cell>
        </row>
        <row r="300">
          <cell r="A300" t="str">
            <v>LIT_417</v>
          </cell>
          <cell r="I300" t="str">
            <v>Grid Only</v>
          </cell>
        </row>
        <row r="301">
          <cell r="A301" t="str">
            <v>LIT_162</v>
          </cell>
          <cell r="I301" t="str">
            <v>Grid Only</v>
          </cell>
        </row>
        <row r="302">
          <cell r="A302" t="str">
            <v>LIT_674</v>
          </cell>
          <cell r="I302" t="str">
            <v>Good Grid no GE - 8h</v>
          </cell>
        </row>
        <row r="303">
          <cell r="A303" t="str">
            <v>LIT_061</v>
          </cell>
          <cell r="I303" t="str">
            <v>Grid Only</v>
          </cell>
        </row>
        <row r="304">
          <cell r="A304" t="str">
            <v>LIT_528</v>
          </cell>
          <cell r="I304" t="str">
            <v>Grid Only</v>
          </cell>
        </row>
        <row r="305">
          <cell r="A305" t="str">
            <v>LIT_648</v>
          </cell>
          <cell r="I305" t="str">
            <v>Good Grid no GE - 12h</v>
          </cell>
        </row>
        <row r="306">
          <cell r="A306" t="str">
            <v>LIT_436</v>
          </cell>
          <cell r="I306" t="str">
            <v>Grid-Gen</v>
          </cell>
        </row>
        <row r="307">
          <cell r="A307" t="str">
            <v>LIT_736</v>
          </cell>
          <cell r="I307" t="str">
            <v>Good Grid no GE - 8h</v>
          </cell>
        </row>
        <row r="308">
          <cell r="A308" t="str">
            <v>NRO_261</v>
          </cell>
          <cell r="I308" t="str">
            <v>Grid Gen</v>
          </cell>
        </row>
        <row r="309">
          <cell r="A309" t="str">
            <v>LIT_527</v>
          </cell>
          <cell r="I309" t="str">
            <v>Grid-Gen</v>
          </cell>
        </row>
        <row r="310">
          <cell r="A310" t="str">
            <v>LIT_651</v>
          </cell>
          <cell r="I310" t="str">
            <v>Good Grid no GE - 12h</v>
          </cell>
        </row>
        <row r="311">
          <cell r="A311" t="str">
            <v>LIT_587</v>
          </cell>
          <cell r="I311" t="str">
            <v>Grid-Gen</v>
          </cell>
        </row>
        <row r="312">
          <cell r="A312" t="str">
            <v>LIT_287</v>
          </cell>
          <cell r="I312" t="str">
            <v>Grid Only</v>
          </cell>
        </row>
        <row r="313">
          <cell r="A313" t="str">
            <v>LIT_616</v>
          </cell>
          <cell r="I313" t="str">
            <v>Good Grid no GE - 8h</v>
          </cell>
        </row>
        <row r="314">
          <cell r="A314" t="str">
            <v>LIT_236</v>
          </cell>
          <cell r="I314" t="str">
            <v>Grid-Gen</v>
          </cell>
        </row>
        <row r="315">
          <cell r="A315" t="str">
            <v>LIT_439</v>
          </cell>
          <cell r="I315" t="str">
            <v>Grid-Gen</v>
          </cell>
        </row>
        <row r="316">
          <cell r="A316" t="str">
            <v>LIT_378</v>
          </cell>
          <cell r="I316" t="str">
            <v>Grid-Gen</v>
          </cell>
        </row>
        <row r="317">
          <cell r="A317" t="str">
            <v>LIT_125</v>
          </cell>
          <cell r="I317" t="str">
            <v>Grid Only</v>
          </cell>
        </row>
        <row r="318">
          <cell r="A318" t="str">
            <v>LIT_096</v>
          </cell>
          <cell r="I318" t="str">
            <v>Grid-Gen</v>
          </cell>
        </row>
        <row r="319">
          <cell r="A319" t="str">
            <v>LIT_647</v>
          </cell>
          <cell r="I319" t="str">
            <v>Good Grid no GE - 12h</v>
          </cell>
        </row>
        <row r="320">
          <cell r="A320" t="str">
            <v>LIT_183</v>
          </cell>
          <cell r="I320" t="str">
            <v>Grid Only</v>
          </cell>
        </row>
        <row r="321">
          <cell r="A321" t="str">
            <v>LIT_054</v>
          </cell>
          <cell r="I321" t="str">
            <v>Grid-Gen</v>
          </cell>
        </row>
        <row r="322">
          <cell r="A322" t="str">
            <v>LIT_379</v>
          </cell>
          <cell r="I322" t="str">
            <v>Good Grid no GE - 8h</v>
          </cell>
        </row>
        <row r="323">
          <cell r="A323" t="str">
            <v>LIT_097</v>
          </cell>
          <cell r="I323" t="str">
            <v>Grid Only</v>
          </cell>
        </row>
        <row r="324">
          <cell r="A324" t="str">
            <v>LIT_564</v>
          </cell>
          <cell r="I324" t="str">
            <v>Medium Grid + GE</v>
          </cell>
        </row>
        <row r="325">
          <cell r="A325" t="str">
            <v>LIT_102</v>
          </cell>
          <cell r="I325" t="str">
            <v>Grid Only</v>
          </cell>
        </row>
        <row r="326">
          <cell r="A326" t="str">
            <v>LIT_033</v>
          </cell>
          <cell r="I326" t="str">
            <v>Grid Only</v>
          </cell>
        </row>
        <row r="327">
          <cell r="A327" t="str">
            <v>LIT_739</v>
          </cell>
          <cell r="I327" t="str">
            <v>Good Grid no GE - 8h</v>
          </cell>
        </row>
        <row r="328">
          <cell r="A328" t="str">
            <v>LIT_074</v>
          </cell>
          <cell r="I328" t="str">
            <v>Grid-Gen</v>
          </cell>
        </row>
        <row r="329">
          <cell r="A329" t="str">
            <v>LIT_539</v>
          </cell>
          <cell r="I329" t="str">
            <v>Good Grid no GE - 12h</v>
          </cell>
        </row>
        <row r="330">
          <cell r="A330" t="str">
            <v>LIT_459</v>
          </cell>
          <cell r="I330" t="str">
            <v>Grid-Gen</v>
          </cell>
        </row>
        <row r="331">
          <cell r="A331" t="str">
            <v>LIT_073</v>
          </cell>
          <cell r="I331" t="str">
            <v>Grid-Gen</v>
          </cell>
        </row>
        <row r="332">
          <cell r="A332" t="str">
            <v>LIT_405</v>
          </cell>
          <cell r="I332" t="str">
            <v>Grid-Gen</v>
          </cell>
        </row>
        <row r="333">
          <cell r="A333" t="str">
            <v>LIT_154</v>
          </cell>
          <cell r="I333" t="str">
            <v>Grid-Gen</v>
          </cell>
        </row>
        <row r="334">
          <cell r="A334" t="str">
            <v>LIT_089</v>
          </cell>
          <cell r="I334" t="str">
            <v>Grid Only</v>
          </cell>
        </row>
        <row r="335">
          <cell r="A335" t="str">
            <v>LIT_366</v>
          </cell>
          <cell r="I335" t="str">
            <v>Grid Only</v>
          </cell>
        </row>
        <row r="336">
          <cell r="A336" t="str">
            <v>LIT_372</v>
          </cell>
          <cell r="I336" t="str">
            <v>Grid Only</v>
          </cell>
        </row>
        <row r="337">
          <cell r="A337" t="str">
            <v>LIT_003</v>
          </cell>
          <cell r="I337" t="str">
            <v>Good Grid no GE - 8h</v>
          </cell>
        </row>
        <row r="338">
          <cell r="A338" t="str">
            <v>LIT_428</v>
          </cell>
          <cell r="I338" t="str">
            <v>Grid-Gen</v>
          </cell>
        </row>
        <row r="339">
          <cell r="A339" t="str">
            <v>LIT_129</v>
          </cell>
          <cell r="I339" t="str">
            <v>Grid-Gen</v>
          </cell>
        </row>
        <row r="340">
          <cell r="A340" t="str">
            <v>LIT_654</v>
          </cell>
          <cell r="I340" t="str">
            <v>Good Grid no GE - 12h</v>
          </cell>
        </row>
        <row r="341">
          <cell r="A341" t="str">
            <v>LIT_857</v>
          </cell>
          <cell r="I341" t="str">
            <v>Grid-Gen</v>
          </cell>
        </row>
        <row r="342">
          <cell r="A342" t="str">
            <v>LIT_420</v>
          </cell>
          <cell r="I342" t="str">
            <v>Bad Grid + Solar + GE</v>
          </cell>
        </row>
        <row r="343">
          <cell r="A343" t="str">
            <v>LIT_615</v>
          </cell>
          <cell r="I343" t="str">
            <v>Good Grid + GE</v>
          </cell>
        </row>
        <row r="344">
          <cell r="A344" t="str">
            <v>LIT_649</v>
          </cell>
          <cell r="I344" t="str">
            <v>Good Grid no GE - 12h</v>
          </cell>
        </row>
        <row r="345">
          <cell r="A345" t="str">
            <v>LIT_521</v>
          </cell>
          <cell r="I345" t="str">
            <v>Grid-Gen</v>
          </cell>
        </row>
        <row r="346">
          <cell r="A346" t="str">
            <v>LIT_442</v>
          </cell>
          <cell r="I346" t="str">
            <v>Grid Only</v>
          </cell>
        </row>
        <row r="347">
          <cell r="A347" t="str">
            <v>LIT_267</v>
          </cell>
          <cell r="I347" t="str">
            <v>Grid-Gen</v>
          </cell>
        </row>
        <row r="348">
          <cell r="A348" t="str">
            <v>LIT_050</v>
          </cell>
          <cell r="I348" t="str">
            <v>Grid Only</v>
          </cell>
        </row>
        <row r="349">
          <cell r="A349" t="str">
            <v>LIT_034</v>
          </cell>
          <cell r="I349" t="str">
            <v>Grid Only</v>
          </cell>
        </row>
        <row r="350">
          <cell r="A350" t="str">
            <v>LIT_450</v>
          </cell>
          <cell r="I350" t="str">
            <v>Grid-Gen</v>
          </cell>
        </row>
        <row r="351">
          <cell r="A351" t="str">
            <v>LIT_486</v>
          </cell>
          <cell r="I351" t="str">
            <v>Grid Only</v>
          </cell>
        </row>
        <row r="352">
          <cell r="A352" t="str">
            <v>LIT_340</v>
          </cell>
          <cell r="I352" t="str">
            <v>Grid-Gen</v>
          </cell>
        </row>
        <row r="353">
          <cell r="A353" t="str">
            <v>LIT_687</v>
          </cell>
          <cell r="I353" t="str">
            <v>Good Grid no GE - 8h</v>
          </cell>
        </row>
        <row r="354">
          <cell r="A354" t="str">
            <v>LIT_694</v>
          </cell>
          <cell r="I354" t="str">
            <v>Good Grid + GE</v>
          </cell>
        </row>
        <row r="355">
          <cell r="A355" t="str">
            <v>LIT_300</v>
          </cell>
          <cell r="I355" t="str">
            <v>Grid-Gen</v>
          </cell>
        </row>
        <row r="356">
          <cell r="A356" t="str">
            <v>LIT_524</v>
          </cell>
          <cell r="I356" t="str">
            <v>Grid-Gen</v>
          </cell>
        </row>
        <row r="357">
          <cell r="A357" t="str">
            <v>LIT_400</v>
          </cell>
          <cell r="I357" t="str">
            <v>Grid-Gen</v>
          </cell>
        </row>
        <row r="358">
          <cell r="A358" t="str">
            <v>LIT_092</v>
          </cell>
          <cell r="I358" t="str">
            <v>Grid Only</v>
          </cell>
        </row>
        <row r="359">
          <cell r="A359" t="str">
            <v>LIT_018</v>
          </cell>
          <cell r="I359" t="str">
            <v>Grid-Gen</v>
          </cell>
        </row>
        <row r="360">
          <cell r="A360" t="str">
            <v>LIT_156</v>
          </cell>
          <cell r="I360" t="str">
            <v>Grid-Gen</v>
          </cell>
        </row>
        <row r="361">
          <cell r="A361" t="str">
            <v>LIT_265</v>
          </cell>
          <cell r="I361" t="str">
            <v>Medium Grid + GE</v>
          </cell>
        </row>
        <row r="362">
          <cell r="A362" t="str">
            <v>LIT_974</v>
          </cell>
          <cell r="I362" t="str">
            <v>Hybrid Solar - S1</v>
          </cell>
        </row>
        <row r="363">
          <cell r="A363" t="str">
            <v>LIT_490</v>
          </cell>
          <cell r="I363" t="str">
            <v>Grid-Gen</v>
          </cell>
        </row>
        <row r="364">
          <cell r="A364" t="str">
            <v>LIT_401</v>
          </cell>
          <cell r="I364" t="str">
            <v>Grid-Gen</v>
          </cell>
        </row>
        <row r="365">
          <cell r="A365" t="str">
            <v>LIT_161</v>
          </cell>
          <cell r="I365" t="str">
            <v>Grid Only</v>
          </cell>
        </row>
        <row r="366">
          <cell r="A366" t="str">
            <v>LIT_404</v>
          </cell>
          <cell r="I366" t="str">
            <v>Grid-Gen</v>
          </cell>
        </row>
        <row r="367">
          <cell r="A367" t="str">
            <v>LIT_076</v>
          </cell>
          <cell r="I367" t="str">
            <v>Grid-Gen</v>
          </cell>
        </row>
        <row r="368">
          <cell r="A368" t="str">
            <v>LIT_579</v>
          </cell>
          <cell r="I368" t="str">
            <v>Grid-Gen</v>
          </cell>
        </row>
        <row r="369">
          <cell r="A369" t="str">
            <v>LIT_609</v>
          </cell>
          <cell r="I369" t="str">
            <v>Good Grid no GE - 8h</v>
          </cell>
        </row>
        <row r="370">
          <cell r="A370" t="str">
            <v>LIT_106</v>
          </cell>
          <cell r="I370" t="str">
            <v>Grid-Gen</v>
          </cell>
        </row>
        <row r="371">
          <cell r="A371" t="str">
            <v>LIT_057</v>
          </cell>
          <cell r="I371" t="str">
            <v>Grid Only</v>
          </cell>
        </row>
        <row r="372">
          <cell r="A372" t="str">
            <v>LIT_368</v>
          </cell>
          <cell r="I372" t="str">
            <v>Grid-Gen</v>
          </cell>
        </row>
        <row r="373">
          <cell r="A373" t="str">
            <v>LIT_643</v>
          </cell>
          <cell r="I373" t="str">
            <v>Good Grid no GE - 12h</v>
          </cell>
        </row>
        <row r="374">
          <cell r="A374" t="str">
            <v>LIT_568</v>
          </cell>
          <cell r="I374" t="str">
            <v>Medium Grid + GE</v>
          </cell>
        </row>
        <row r="375">
          <cell r="A375" t="str">
            <v>LIT_426</v>
          </cell>
          <cell r="I375" t="str">
            <v>Grid-Gen</v>
          </cell>
        </row>
        <row r="376">
          <cell r="A376" t="str">
            <v>LIT_520</v>
          </cell>
          <cell r="I376" t="str">
            <v>Grid-Gen</v>
          </cell>
        </row>
        <row r="377">
          <cell r="A377" t="str">
            <v>LIT_171</v>
          </cell>
          <cell r="I377" t="str">
            <v>Grid Only</v>
          </cell>
        </row>
        <row r="378">
          <cell r="A378" t="str">
            <v>LIT_049</v>
          </cell>
          <cell r="I378" t="str">
            <v>Grid-Gen</v>
          </cell>
        </row>
        <row r="379">
          <cell r="A379" t="str">
            <v>LIT_296</v>
          </cell>
          <cell r="I379" t="str">
            <v>Grid-Gen</v>
          </cell>
        </row>
        <row r="380">
          <cell r="A380" t="str">
            <v>LIT_160</v>
          </cell>
          <cell r="I380" t="str">
            <v>Grid-Gen</v>
          </cell>
        </row>
        <row r="381">
          <cell r="A381" t="str">
            <v>LIT_732</v>
          </cell>
          <cell r="I381" t="str">
            <v>Good Grid no GE - 8h</v>
          </cell>
        </row>
        <row r="382">
          <cell r="A382" t="str">
            <v>LIT_080</v>
          </cell>
          <cell r="I382" t="str">
            <v>Grid-Gen</v>
          </cell>
        </row>
        <row r="383">
          <cell r="A383" t="str">
            <v>LIT_525</v>
          </cell>
          <cell r="I383" t="str">
            <v>Grid-Gen</v>
          </cell>
        </row>
        <row r="384">
          <cell r="A384" t="str">
            <v>LIT_696</v>
          </cell>
          <cell r="I384" t="str">
            <v>Good Grid + GE</v>
          </cell>
        </row>
        <row r="385">
          <cell r="A385" t="str">
            <v>LIT_263</v>
          </cell>
          <cell r="I385" t="str">
            <v>Grid-Gen</v>
          </cell>
        </row>
        <row r="386">
          <cell r="A386" t="str">
            <v>LIT_765</v>
          </cell>
          <cell r="I386" t="str">
            <v>Good Grid no GE - 8h</v>
          </cell>
        </row>
        <row r="387">
          <cell r="A387" t="str">
            <v>LIT_425</v>
          </cell>
          <cell r="I387" t="str">
            <v>Grid-Gen</v>
          </cell>
        </row>
        <row r="388">
          <cell r="A388" t="str">
            <v>LIT_446</v>
          </cell>
          <cell r="I388" t="str">
            <v>Grid-Gen</v>
          </cell>
        </row>
        <row r="389">
          <cell r="A389" t="str">
            <v>LIT_771</v>
          </cell>
          <cell r="I389" t="str">
            <v>Good Grid + GE</v>
          </cell>
        </row>
        <row r="390">
          <cell r="A390" t="str">
            <v>LIT_086</v>
          </cell>
          <cell r="I390" t="str">
            <v>Good Grid + Solar + GE</v>
          </cell>
        </row>
        <row r="391">
          <cell r="A391" t="str">
            <v>LIT_398</v>
          </cell>
          <cell r="I391" t="str">
            <v>Grid Only</v>
          </cell>
        </row>
        <row r="392">
          <cell r="A392" t="str">
            <v>LIT_574</v>
          </cell>
          <cell r="I392" t="str">
            <v>Grid-Gen</v>
          </cell>
        </row>
        <row r="393">
          <cell r="A393" t="str">
            <v>LIT_277</v>
          </cell>
          <cell r="I393" t="str">
            <v>Grid Only</v>
          </cell>
        </row>
        <row r="394">
          <cell r="A394" t="str">
            <v>LIT_432</v>
          </cell>
          <cell r="I394" t="str">
            <v>Grid-Gen</v>
          </cell>
        </row>
        <row r="395">
          <cell r="A395" t="str">
            <v>LIT_247</v>
          </cell>
          <cell r="I395" t="str">
            <v>Grid-Gen</v>
          </cell>
        </row>
        <row r="396">
          <cell r="A396" t="str">
            <v>LIT_373</v>
          </cell>
          <cell r="I396" t="str">
            <v>Grid Only</v>
          </cell>
        </row>
        <row r="397">
          <cell r="A397" t="str">
            <v>LIT_419</v>
          </cell>
          <cell r="I397" t="str">
            <v>Grid-Gen</v>
          </cell>
        </row>
        <row r="398">
          <cell r="A398" t="str">
            <v>LIT_358</v>
          </cell>
          <cell r="I398" t="str">
            <v>Grid-Gen</v>
          </cell>
        </row>
        <row r="399">
          <cell r="A399" t="str">
            <v>LIT_451</v>
          </cell>
          <cell r="I399" t="str">
            <v>Grid-Gen</v>
          </cell>
        </row>
        <row r="400">
          <cell r="A400" t="str">
            <v>LIT_250</v>
          </cell>
          <cell r="I400" t="str">
            <v>Grid-Gen</v>
          </cell>
        </row>
        <row r="401">
          <cell r="A401" t="str">
            <v>LIT_666</v>
          </cell>
          <cell r="I401" t="str">
            <v>Good Grid + GE</v>
          </cell>
        </row>
        <row r="402">
          <cell r="A402" t="str">
            <v>LIT_619</v>
          </cell>
          <cell r="I402" t="str">
            <v>Good Grid no GE - 12h</v>
          </cell>
        </row>
        <row r="403">
          <cell r="A403" t="str">
            <v>LIT_598</v>
          </cell>
          <cell r="I403" t="str">
            <v>Hybrid-Gen</v>
          </cell>
        </row>
        <row r="404">
          <cell r="A404" t="str">
            <v>LIT_221</v>
          </cell>
          <cell r="I404" t="str">
            <v>Grid-Gen</v>
          </cell>
        </row>
        <row r="405">
          <cell r="A405" t="str">
            <v>LIT_224</v>
          </cell>
          <cell r="I405" t="str">
            <v>Grid-Gen</v>
          </cell>
        </row>
        <row r="406">
          <cell r="A406" t="str">
            <v>LIT_576</v>
          </cell>
          <cell r="I406" t="str">
            <v>Grid-Gen</v>
          </cell>
        </row>
        <row r="407">
          <cell r="A407" t="str">
            <v>LIT_357</v>
          </cell>
          <cell r="I407" t="str">
            <v>Grid Only</v>
          </cell>
        </row>
        <row r="408">
          <cell r="A408" t="str">
            <v>LIT_686</v>
          </cell>
          <cell r="I408" t="str">
            <v>Good Grid no GE - 8h</v>
          </cell>
        </row>
        <row r="409">
          <cell r="A409" t="str">
            <v>LIT_697</v>
          </cell>
          <cell r="I409" t="str">
            <v>Good Grid no GE - 8h</v>
          </cell>
        </row>
        <row r="410">
          <cell r="A410" t="str">
            <v>LIT_083</v>
          </cell>
          <cell r="I410" t="str">
            <v>Grid-Gen</v>
          </cell>
        </row>
        <row r="411">
          <cell r="A411" t="str">
            <v>LIT_844</v>
          </cell>
          <cell r="I411" t="str">
            <v>Bad Grid + GE</v>
          </cell>
        </row>
        <row r="412">
          <cell r="A412" t="str">
            <v>LIT_856</v>
          </cell>
          <cell r="I412" t="str">
            <v>Good Grid + Solar + GE</v>
          </cell>
        </row>
        <row r="413">
          <cell r="A413" t="str">
            <v>LIT_222</v>
          </cell>
          <cell r="I413" t="str">
            <v>Grid-Gen</v>
          </cell>
        </row>
        <row r="414">
          <cell r="A414" t="str">
            <v>LIT_084</v>
          </cell>
          <cell r="I414" t="str">
            <v>Grid-Gen</v>
          </cell>
        </row>
        <row r="415">
          <cell r="A415" t="str">
            <v>LIT_157</v>
          </cell>
          <cell r="I415" t="str">
            <v>Grid-Gen</v>
          </cell>
        </row>
        <row r="416">
          <cell r="A416" t="str">
            <v>LIT_652</v>
          </cell>
          <cell r="I416" t="str">
            <v>Good Grid no GE - 8h</v>
          </cell>
        </row>
        <row r="417">
          <cell r="A417" t="str">
            <v>LIT_167</v>
          </cell>
          <cell r="I417" t="str">
            <v>Grid-Gen</v>
          </cell>
        </row>
        <row r="418">
          <cell r="A418" t="str">
            <v>LIT_202</v>
          </cell>
          <cell r="I418" t="str">
            <v>Grid Only</v>
          </cell>
        </row>
        <row r="419">
          <cell r="A419" t="str">
            <v>LIT_656</v>
          </cell>
          <cell r="I419" t="str">
            <v>Bad Grid + GE</v>
          </cell>
        </row>
        <row r="420">
          <cell r="A420" t="str">
            <v>LIT_671</v>
          </cell>
          <cell r="I420" t="str">
            <v>Good Grid + GE</v>
          </cell>
        </row>
        <row r="421">
          <cell r="A421" t="str">
            <v>LIT_729</v>
          </cell>
          <cell r="I421" t="str">
            <v>Bad Grid + GE</v>
          </cell>
        </row>
        <row r="422">
          <cell r="A422" t="str">
            <v>LIT_712</v>
          </cell>
          <cell r="I422" t="str">
            <v>Good Grid no GE - 8h</v>
          </cell>
        </row>
        <row r="423">
          <cell r="A423" t="str">
            <v>LIT_303</v>
          </cell>
          <cell r="I423" t="str">
            <v>Grid-Gen</v>
          </cell>
        </row>
        <row r="424">
          <cell r="A424" t="str">
            <v>LIT_630</v>
          </cell>
          <cell r="I424" t="str">
            <v>Good Grid no GE - 8h</v>
          </cell>
        </row>
        <row r="425">
          <cell r="A425" t="str">
            <v>LIT_397</v>
          </cell>
          <cell r="I425" t="str">
            <v>Grid-Gen</v>
          </cell>
        </row>
        <row r="426">
          <cell r="A426" t="str">
            <v>LIT_531</v>
          </cell>
          <cell r="I426" t="str">
            <v>Grid-Gen</v>
          </cell>
        </row>
        <row r="427">
          <cell r="A427" t="str">
            <v>LIT_730</v>
          </cell>
          <cell r="I427" t="str">
            <v>Good Grid no GE - 8h</v>
          </cell>
        </row>
        <row r="428">
          <cell r="A428" t="str">
            <v>LIT_246</v>
          </cell>
          <cell r="I428" t="str">
            <v>Grid-Gen</v>
          </cell>
        </row>
        <row r="429">
          <cell r="A429" t="str">
            <v>LIT_443</v>
          </cell>
          <cell r="I429" t="str">
            <v>Grid-Gen</v>
          </cell>
        </row>
        <row r="430">
          <cell r="A430" t="str">
            <v>LIT_264</v>
          </cell>
          <cell r="I430" t="str">
            <v>Grid-Gen</v>
          </cell>
        </row>
        <row r="431">
          <cell r="A431" t="str">
            <v>LIT_611</v>
          </cell>
          <cell r="I431" t="str">
            <v>Good Grid no GE - 8h</v>
          </cell>
        </row>
        <row r="432">
          <cell r="A432" t="str">
            <v>LIT_253</v>
          </cell>
          <cell r="I432" t="str">
            <v>Medium Grid + GE</v>
          </cell>
        </row>
        <row r="433">
          <cell r="A433" t="str">
            <v>LIT_657</v>
          </cell>
          <cell r="I433" t="str">
            <v>Good Grid no GE - 12h</v>
          </cell>
        </row>
        <row r="434">
          <cell r="A434" t="str">
            <v>NRO_219</v>
          </cell>
          <cell r="I434" t="str">
            <v>Solar Gen</v>
          </cell>
        </row>
        <row r="435">
          <cell r="A435" t="str">
            <v>LIT_613</v>
          </cell>
          <cell r="I435" t="str">
            <v>Good Grid no GE - 8h</v>
          </cell>
        </row>
        <row r="436">
          <cell r="A436" t="str">
            <v>LIT_255</v>
          </cell>
          <cell r="I436" t="str">
            <v>Grid-Gen</v>
          </cell>
        </row>
        <row r="437">
          <cell r="A437" t="str">
            <v>LIT_285</v>
          </cell>
          <cell r="I437" t="str">
            <v>Grid Only</v>
          </cell>
        </row>
        <row r="438">
          <cell r="A438" t="str">
            <v>LIT_283</v>
          </cell>
          <cell r="I438" t="str">
            <v>Grid-Gen</v>
          </cell>
        </row>
        <row r="439">
          <cell r="A439" t="str">
            <v>LIT_454</v>
          </cell>
          <cell r="I439" t="str">
            <v>Grid-Gen</v>
          </cell>
        </row>
        <row r="440">
          <cell r="A440" t="str">
            <v>LIT_205</v>
          </cell>
          <cell r="I440" t="str">
            <v>Grid-Gen</v>
          </cell>
        </row>
        <row r="441">
          <cell r="A441" t="str">
            <v>LIT_037</v>
          </cell>
          <cell r="I441" t="str">
            <v>Grid-Gen</v>
          </cell>
        </row>
        <row r="442">
          <cell r="A442" t="str">
            <v>LIT_633</v>
          </cell>
          <cell r="I442" t="str">
            <v>Grid-Gen</v>
          </cell>
        </row>
        <row r="443">
          <cell r="A443" t="str">
            <v>LIT_248</v>
          </cell>
          <cell r="I443" t="str">
            <v>Medium Grid + GE</v>
          </cell>
        </row>
        <row r="444">
          <cell r="A444" t="str">
            <v>LIT_850</v>
          </cell>
          <cell r="I444" t="str">
            <v>Medium Grid + GE</v>
          </cell>
        </row>
        <row r="445">
          <cell r="A445" t="str">
            <v>LIT_713</v>
          </cell>
          <cell r="I445" t="str">
            <v>Good Grid no GE - 8h</v>
          </cell>
        </row>
        <row r="446">
          <cell r="A446" t="str">
            <v>LIT_342</v>
          </cell>
          <cell r="I446" t="str">
            <v>Grid Only</v>
          </cell>
        </row>
        <row r="447">
          <cell r="A447" t="str">
            <v>LIT_863</v>
          </cell>
          <cell r="I447" t="str">
            <v>Good Grid + GE</v>
          </cell>
        </row>
        <row r="448">
          <cell r="A448" t="str">
            <v>LIT_369</v>
          </cell>
          <cell r="I448" t="str">
            <v>Grid-Gen</v>
          </cell>
        </row>
        <row r="449">
          <cell r="A449" t="str">
            <v>LIT_554</v>
          </cell>
          <cell r="I449" t="str">
            <v>Good Grid no GE - 12h</v>
          </cell>
        </row>
        <row r="450">
          <cell r="A450" t="str">
            <v>LIT_058</v>
          </cell>
          <cell r="I450" t="str">
            <v>Grid-Gen</v>
          </cell>
        </row>
        <row r="451">
          <cell r="A451" t="str">
            <v>LIT_409</v>
          </cell>
          <cell r="I451" t="str">
            <v>Grid-Gen</v>
          </cell>
        </row>
        <row r="452">
          <cell r="A452" t="str">
            <v>LIT_036</v>
          </cell>
          <cell r="I452" t="str">
            <v>Good Grid + GE</v>
          </cell>
        </row>
        <row r="453">
          <cell r="A453" t="str">
            <v>LIT_371</v>
          </cell>
          <cell r="I453" t="str">
            <v>Good Grid + GE</v>
          </cell>
        </row>
        <row r="454">
          <cell r="A454" t="str">
            <v>LIT_449</v>
          </cell>
          <cell r="I454" t="str">
            <v>Grid-Gen</v>
          </cell>
        </row>
        <row r="455">
          <cell r="A455" t="str">
            <v>LIT_274</v>
          </cell>
          <cell r="I455" t="str">
            <v>Grid-Gen</v>
          </cell>
        </row>
        <row r="456">
          <cell r="A456" t="str">
            <v>LIT_280</v>
          </cell>
          <cell r="I456" t="str">
            <v>Grid-Gen</v>
          </cell>
        </row>
        <row r="457">
          <cell r="A457" t="str">
            <v>LIT_764</v>
          </cell>
          <cell r="I457" t="str">
            <v>Grid-Gen</v>
          </cell>
        </row>
        <row r="458">
          <cell r="A458" t="str">
            <v>LIT_993</v>
          </cell>
        </row>
        <row r="459">
          <cell r="A459" t="str">
            <v>LIT_140</v>
          </cell>
          <cell r="I459" t="str">
            <v>Grid-Gen</v>
          </cell>
        </row>
        <row r="460">
          <cell r="A460" t="str">
            <v>LIT_210</v>
          </cell>
          <cell r="I460" t="str">
            <v>Grid-Gen</v>
          </cell>
        </row>
        <row r="461">
          <cell r="A461" t="str">
            <v>LIT_370</v>
          </cell>
          <cell r="I461" t="str">
            <v>Grid-Gen</v>
          </cell>
        </row>
        <row r="462">
          <cell r="A462" t="str">
            <v>LIT_168</v>
          </cell>
          <cell r="I462" t="str">
            <v>Grid Only</v>
          </cell>
        </row>
        <row r="463">
          <cell r="A463" t="str">
            <v>LIT_038</v>
          </cell>
          <cell r="I463" t="str">
            <v>Grid-Gen</v>
          </cell>
        </row>
        <row r="464">
          <cell r="A464" t="str">
            <v>LIT_363</v>
          </cell>
          <cell r="I464" t="str">
            <v>Good Grid + GE</v>
          </cell>
        </row>
        <row r="465">
          <cell r="A465" t="str">
            <v>LIT_127</v>
          </cell>
          <cell r="I465" t="str">
            <v>Grid-Gen</v>
          </cell>
        </row>
        <row r="466">
          <cell r="A466" t="str">
            <v>LIT_292</v>
          </cell>
          <cell r="I466" t="str">
            <v>Grid-Gen</v>
          </cell>
        </row>
        <row r="467">
          <cell r="A467" t="str">
            <v>LIT_663</v>
          </cell>
          <cell r="I467" t="str">
            <v>Good Grid no GE - 8h</v>
          </cell>
        </row>
        <row r="468">
          <cell r="A468" t="str">
            <v>LIT_726</v>
          </cell>
          <cell r="I468" t="str">
            <v>Good Grid + GE</v>
          </cell>
        </row>
        <row r="469">
          <cell r="A469" t="str">
            <v>LIT_256</v>
          </cell>
          <cell r="I469" t="str">
            <v>Grid-Gen</v>
          </cell>
        </row>
        <row r="470">
          <cell r="A470" t="str">
            <v>SUO_150</v>
          </cell>
          <cell r="I470" t="str">
            <v>Grid-Gen</v>
          </cell>
        </row>
        <row r="471">
          <cell r="A471" t="str">
            <v>LIT_374</v>
          </cell>
          <cell r="I471" t="str">
            <v>Grid-Gen</v>
          </cell>
        </row>
        <row r="472">
          <cell r="A472" t="str">
            <v>LIT_452</v>
          </cell>
          <cell r="I472" t="str">
            <v>Grid-Gen</v>
          </cell>
        </row>
        <row r="473">
          <cell r="A473" t="str">
            <v>LIT_297</v>
          </cell>
          <cell r="I473" t="str">
            <v>Grid-Gen</v>
          </cell>
        </row>
        <row r="474">
          <cell r="A474" t="str">
            <v>LIT_737</v>
          </cell>
          <cell r="I474" t="str">
            <v>Good Grid no GE - 8h</v>
          </cell>
        </row>
        <row r="475">
          <cell r="A475" t="str">
            <v>OCM0438</v>
          </cell>
        </row>
        <row r="476">
          <cell r="A476" t="str">
            <v>LIT_693</v>
          </cell>
          <cell r="I476" t="str">
            <v>Good Grid no GE - 8h</v>
          </cell>
        </row>
        <row r="477">
          <cell r="A477" t="str">
            <v>LIT_638</v>
          </cell>
          <cell r="I477" t="str">
            <v>Medium Grid + GE</v>
          </cell>
        </row>
        <row r="478">
          <cell r="A478" t="str">
            <v>LIT_632</v>
          </cell>
          <cell r="I478" t="str">
            <v>Grid-Gen</v>
          </cell>
        </row>
        <row r="479">
          <cell r="A479" t="str">
            <v>LIT_975</v>
          </cell>
        </row>
        <row r="480">
          <cell r="A480" t="str">
            <v>LIT_774</v>
          </cell>
          <cell r="I480" t="str">
            <v>Good Grid + GE</v>
          </cell>
        </row>
        <row r="481">
          <cell r="A481" t="str">
            <v>LIT_669</v>
          </cell>
          <cell r="I481" t="str">
            <v>Bad Grid + GE</v>
          </cell>
        </row>
        <row r="482">
          <cell r="A482" t="str">
            <v>LIT_276</v>
          </cell>
          <cell r="I482" t="str">
            <v>Grid-Gen</v>
          </cell>
        </row>
        <row r="483">
          <cell r="A483" t="str">
            <v>LIT_223</v>
          </cell>
          <cell r="I483" t="str">
            <v>Grid-Gen</v>
          </cell>
        </row>
        <row r="484">
          <cell r="A484" t="str">
            <v>LIT_341</v>
          </cell>
          <cell r="I484" t="str">
            <v>Bad Grid + Solar + GE</v>
          </cell>
        </row>
        <row r="485">
          <cell r="A485" t="str">
            <v>SUO_013</v>
          </cell>
          <cell r="I485" t="str">
            <v>Grid Gen</v>
          </cell>
        </row>
        <row r="486">
          <cell r="A486" t="str">
            <v>LIT_339</v>
          </cell>
          <cell r="I486" t="str">
            <v>Grid-Gen</v>
          </cell>
        </row>
        <row r="487">
          <cell r="A487" t="str">
            <v>LIT_403</v>
          </cell>
          <cell r="I487" t="str">
            <v>Grid-Gen</v>
          </cell>
        </row>
        <row r="488">
          <cell r="A488" t="str">
            <v>LIT_261</v>
          </cell>
          <cell r="I488" t="str">
            <v>Medium Grid + GE</v>
          </cell>
        </row>
        <row r="489">
          <cell r="A489" t="str">
            <v>LIT_650</v>
          </cell>
          <cell r="I489" t="str">
            <v>Good Grid no GE - 8h</v>
          </cell>
        </row>
        <row r="490">
          <cell r="A490" t="str">
            <v>LIT_680</v>
          </cell>
          <cell r="I490" t="str">
            <v>Good Grid + GE</v>
          </cell>
        </row>
        <row r="491">
          <cell r="A491" t="str">
            <v>LIT_562</v>
          </cell>
          <cell r="I491" t="str">
            <v>Grid-Gen</v>
          </cell>
        </row>
        <row r="492">
          <cell r="A492" t="str">
            <v>LIT_582</v>
          </cell>
          <cell r="I492" t="str">
            <v>Medium Grid + GE</v>
          </cell>
        </row>
        <row r="493">
          <cell r="A493" t="str">
            <v>LIT_251</v>
          </cell>
          <cell r="I493" t="str">
            <v>Grid-Gen</v>
          </cell>
        </row>
        <row r="494">
          <cell r="A494" t="str">
            <v>LIT_440</v>
          </cell>
          <cell r="I494" t="str">
            <v>Grid-Gen</v>
          </cell>
        </row>
        <row r="495">
          <cell r="A495" t="str">
            <v>LIT_838</v>
          </cell>
          <cell r="I495" t="str">
            <v>Good Grid + Solar + GE</v>
          </cell>
        </row>
        <row r="496">
          <cell r="A496" t="str">
            <v>LIT_128</v>
          </cell>
          <cell r="I496" t="str">
            <v>Grid-Gen</v>
          </cell>
        </row>
        <row r="497">
          <cell r="A497" t="str">
            <v>LIT_447</v>
          </cell>
          <cell r="I497" t="str">
            <v>Grid-Gen</v>
          </cell>
        </row>
        <row r="498">
          <cell r="A498" t="str">
            <v>LIT_343</v>
          </cell>
          <cell r="I498" t="str">
            <v>Grid-Gen</v>
          </cell>
        </row>
        <row r="499">
          <cell r="A499" t="str">
            <v>LIT_059</v>
          </cell>
          <cell r="I499" t="str">
            <v>Grid-Gen</v>
          </cell>
        </row>
        <row r="500">
          <cell r="A500" t="str">
            <v>LIT_392</v>
          </cell>
          <cell r="I500" t="str">
            <v>Grid-Gen</v>
          </cell>
        </row>
        <row r="501">
          <cell r="A501" t="str">
            <v>LIT_445</v>
          </cell>
          <cell r="I501" t="str">
            <v>Grid-Gen</v>
          </cell>
        </row>
        <row r="502">
          <cell r="A502" t="str">
            <v>LIT_841</v>
          </cell>
          <cell r="I502" t="str">
            <v>Medium Grid + GE</v>
          </cell>
        </row>
        <row r="503">
          <cell r="A503" t="str">
            <v>LIT_249</v>
          </cell>
          <cell r="I503" t="str">
            <v>Grid-Gen</v>
          </cell>
        </row>
        <row r="504">
          <cell r="A504" t="str">
            <v>LIT_198</v>
          </cell>
          <cell r="I504" t="str">
            <v>Grid-Gen</v>
          </cell>
        </row>
        <row r="505">
          <cell r="A505" t="str">
            <v>LIT_834</v>
          </cell>
        </row>
        <row r="506">
          <cell r="A506" t="str">
            <v>LIT_448</v>
          </cell>
          <cell r="I506" t="str">
            <v>Grid-Gen</v>
          </cell>
        </row>
        <row r="507">
          <cell r="A507" t="str">
            <v>LIT_592</v>
          </cell>
          <cell r="I507" t="str">
            <v>Good Grid + GE</v>
          </cell>
        </row>
        <row r="508">
          <cell r="A508" t="str">
            <v>LIT_655</v>
          </cell>
          <cell r="I508" t="str">
            <v>Good Grid + GE</v>
          </cell>
        </row>
        <row r="509">
          <cell r="A509" t="str">
            <v>LIT_159</v>
          </cell>
          <cell r="I509" t="str">
            <v>Grid-Gen</v>
          </cell>
        </row>
        <row r="510">
          <cell r="A510" t="str">
            <v>LIT_191</v>
          </cell>
          <cell r="I510" t="str">
            <v>Grid-Gen</v>
          </cell>
        </row>
        <row r="511">
          <cell r="A511" t="str">
            <v>LIT_482</v>
          </cell>
          <cell r="I511" t="str">
            <v>Grid-Gen</v>
          </cell>
        </row>
        <row r="512">
          <cell r="A512" t="str">
            <v>LIT_179</v>
          </cell>
          <cell r="I512" t="str">
            <v>Grid-Gen</v>
          </cell>
        </row>
        <row r="513">
          <cell r="A513" t="str">
            <v>LIT_610</v>
          </cell>
          <cell r="I513" t="str">
            <v>Medium Grid + GE</v>
          </cell>
        </row>
        <row r="514">
          <cell r="A514" t="str">
            <v>LIT_758</v>
          </cell>
          <cell r="I514" t="str">
            <v>Good Grid + GE</v>
          </cell>
        </row>
        <row r="515">
          <cell r="A515" t="str">
            <v>LIT_618</v>
          </cell>
          <cell r="I515" t="str">
            <v>Good Grid no GE - 8h</v>
          </cell>
        </row>
        <row r="516">
          <cell r="A516" t="str">
            <v>LIT_728</v>
          </cell>
          <cell r="I516" t="str">
            <v>Good Grid no GE - 8h</v>
          </cell>
        </row>
        <row r="517">
          <cell r="A517" t="str">
            <v>LIT_766</v>
          </cell>
          <cell r="I517" t="str">
            <v>Good Grid no GE - 8h</v>
          </cell>
        </row>
        <row r="518">
          <cell r="A518" t="str">
            <v>LIT_667</v>
          </cell>
          <cell r="I518" t="str">
            <v>Medium Grid + GE</v>
          </cell>
        </row>
        <row r="519">
          <cell r="A519" t="str">
            <v>LIT_578</v>
          </cell>
          <cell r="I519" t="str">
            <v>Grid-Gen</v>
          </cell>
        </row>
        <row r="520">
          <cell r="A520" t="str">
            <v>LIT_839</v>
          </cell>
          <cell r="I520" t="str">
            <v>Good Grid + Solar + GE</v>
          </cell>
        </row>
        <row r="521">
          <cell r="A521" t="str">
            <v>OCM0051</v>
          </cell>
        </row>
        <row r="522">
          <cell r="A522" t="str">
            <v>LIT_441</v>
          </cell>
          <cell r="I522" t="str">
            <v>Grid-Gen</v>
          </cell>
        </row>
        <row r="523">
          <cell r="A523" t="str">
            <v>LIT_254</v>
          </cell>
          <cell r="I523" t="str">
            <v>Good Grid + GE</v>
          </cell>
        </row>
        <row r="524">
          <cell r="A524" t="str">
            <v>LIT_164</v>
          </cell>
          <cell r="I524" t="str">
            <v>Grid-Gen</v>
          </cell>
        </row>
        <row r="525">
          <cell r="A525" t="str">
            <v>LIT_639</v>
          </cell>
          <cell r="I525" t="str">
            <v>Good Grid + GE</v>
          </cell>
        </row>
        <row r="526">
          <cell r="A526" t="str">
            <v>LIT_270</v>
          </cell>
          <cell r="I526" t="str">
            <v>Grid-Gen</v>
          </cell>
        </row>
        <row r="527">
          <cell r="A527" t="str">
            <v>LIT_837</v>
          </cell>
          <cell r="I527" t="str">
            <v>Bad Grid + Solar + GE</v>
          </cell>
        </row>
        <row r="528">
          <cell r="A528" t="str">
            <v>LIT_757</v>
          </cell>
          <cell r="I528" t="str">
            <v>Good Grid no GE - 8h</v>
          </cell>
        </row>
        <row r="529">
          <cell r="A529" t="str">
            <v>LIT_828</v>
          </cell>
          <cell r="I529" t="str">
            <v>Medium Grid + GE</v>
          </cell>
        </row>
        <row r="530">
          <cell r="A530" t="str">
            <v>LIT_365</v>
          </cell>
          <cell r="I530" t="str">
            <v>Grid-Gen</v>
          </cell>
        </row>
        <row r="531">
          <cell r="A531" t="str">
            <v>LIT_584</v>
          </cell>
          <cell r="I531" t="str">
            <v>Good Grid + GE</v>
          </cell>
        </row>
        <row r="532">
          <cell r="A532" t="str">
            <v>OCM0439</v>
          </cell>
        </row>
        <row r="533">
          <cell r="A533" t="str">
            <v>LIT_851</v>
          </cell>
          <cell r="I533" t="str">
            <v>Good Grid + Solar + GE</v>
          </cell>
        </row>
        <row r="534">
          <cell r="A534" t="str">
            <v>LIT_853</v>
          </cell>
          <cell r="I534" t="str">
            <v>Bad Grid + GE</v>
          </cell>
        </row>
        <row r="535">
          <cell r="A535" t="str">
            <v>LIT_234</v>
          </cell>
          <cell r="I535" t="str">
            <v>Grid-Gen</v>
          </cell>
        </row>
        <row r="536">
          <cell r="A536" t="str">
            <v>LIT_855</v>
          </cell>
          <cell r="I536" t="str">
            <v>Good Grid + Solar + GE</v>
          </cell>
        </row>
        <row r="537">
          <cell r="A537" t="str">
            <v>LIT_751</v>
          </cell>
          <cell r="I537" t="str">
            <v>Good Grid no GE - 8h</v>
          </cell>
        </row>
        <row r="538">
          <cell r="A538" t="str">
            <v>LIT_212</v>
          </cell>
          <cell r="I538" t="str">
            <v>Grid-Gen</v>
          </cell>
        </row>
        <row r="539">
          <cell r="A539" t="str">
            <v>LIT_718</v>
          </cell>
          <cell r="I539" t="str">
            <v>Good Grid no GE - 8h</v>
          </cell>
        </row>
        <row r="540">
          <cell r="A540" t="str">
            <v>LIT_731</v>
          </cell>
          <cell r="I540" t="str">
            <v>Medium Grid + GE</v>
          </cell>
        </row>
        <row r="541">
          <cell r="A541" t="str">
            <v>LIT_617</v>
          </cell>
          <cell r="I541" t="str">
            <v>Good Grid + GE</v>
          </cell>
        </row>
        <row r="542">
          <cell r="A542" t="str">
            <v>LIT_827</v>
          </cell>
          <cell r="I542" t="str">
            <v>Good Grid + Solar + GE</v>
          </cell>
        </row>
        <row r="543">
          <cell r="A543" t="str">
            <v>LIT_563</v>
          </cell>
        </row>
        <row r="544">
          <cell r="A544" t="str">
            <v>LIT_585</v>
          </cell>
          <cell r="I544" t="str">
            <v>Good Grid + GE</v>
          </cell>
        </row>
        <row r="545">
          <cell r="A545" t="str">
            <v>LIT_620</v>
          </cell>
          <cell r="I545" t="str">
            <v>Good Grid + GE</v>
          </cell>
        </row>
        <row r="546">
          <cell r="A546" t="str">
            <v>LIT_733</v>
          </cell>
          <cell r="I546" t="str">
            <v>Good Grid no GE - 8h</v>
          </cell>
        </row>
        <row r="547">
          <cell r="A547" t="str">
            <v>LIT_725</v>
          </cell>
          <cell r="I547" t="str">
            <v>Good Grid + GE</v>
          </cell>
        </row>
        <row r="548">
          <cell r="A548" t="str">
            <v>OCM0053</v>
          </cell>
        </row>
        <row r="549">
          <cell r="A549" t="str">
            <v>LIT_642</v>
          </cell>
          <cell r="I549" t="str">
            <v>Good Grid + GE</v>
          </cell>
        </row>
        <row r="550">
          <cell r="A550" t="str">
            <v>LIT_494</v>
          </cell>
          <cell r="I550" t="str">
            <v>Grid-Gen</v>
          </cell>
        </row>
        <row r="551">
          <cell r="A551" t="str">
            <v>LIT_132</v>
          </cell>
          <cell r="I551" t="str">
            <v>Grid-Gen</v>
          </cell>
        </row>
        <row r="552">
          <cell r="A552" t="str">
            <v>LIT_385</v>
          </cell>
          <cell r="I552" t="str">
            <v>Hybrid Solar - S3</v>
          </cell>
        </row>
        <row r="553">
          <cell r="A553" t="str">
            <v>LIT_994</v>
          </cell>
        </row>
        <row r="554">
          <cell r="A554" t="str">
            <v>LIT_117</v>
          </cell>
          <cell r="I554" t="str">
            <v>Grid-Gen</v>
          </cell>
        </row>
        <row r="555">
          <cell r="A555" t="str">
            <v>NRO_218</v>
          </cell>
          <cell r="I555" t="str">
            <v>Solar Gen</v>
          </cell>
        </row>
        <row r="556">
          <cell r="A556" t="str">
            <v>LIT_583</v>
          </cell>
          <cell r="I556" t="str">
            <v>Medium Grid + GE</v>
          </cell>
        </row>
        <row r="557">
          <cell r="A557" t="str">
            <v>LIT_133</v>
          </cell>
          <cell r="I557" t="str">
            <v>Solar-Gen</v>
          </cell>
        </row>
        <row r="558">
          <cell r="A558" t="str">
            <v>NRO_087</v>
          </cell>
          <cell r="I558" t="str">
            <v>Hybrid-Gen</v>
          </cell>
        </row>
        <row r="559">
          <cell r="A559" t="str">
            <v>NRO_022</v>
          </cell>
          <cell r="I559" t="str">
            <v>Gen Only</v>
          </cell>
        </row>
        <row r="560">
          <cell r="A560" t="str">
            <v>LIT_480</v>
          </cell>
          <cell r="I560" t="str">
            <v>Grid-Gen</v>
          </cell>
        </row>
        <row r="561">
          <cell r="A561" t="str">
            <v>LIT_356</v>
          </cell>
          <cell r="I561" t="str">
            <v>Grid-Gen</v>
          </cell>
        </row>
        <row r="562">
          <cell r="A562" t="str">
            <v>SUD_092</v>
          </cell>
          <cell r="I562" t="str">
            <v>Good Grid no GE - 8h</v>
          </cell>
        </row>
        <row r="563">
          <cell r="A563" t="str">
            <v>LIT_143</v>
          </cell>
          <cell r="I563" t="str">
            <v>Hybrid-Gen</v>
          </cell>
        </row>
        <row r="564">
          <cell r="A564" t="str">
            <v>SUD_076</v>
          </cell>
          <cell r="I564" t="str">
            <v>Hybrid-Gen</v>
          </cell>
        </row>
        <row r="565">
          <cell r="A565" t="str">
            <v>SUO_017</v>
          </cell>
          <cell r="I565" t="str">
            <v>Grid Gen</v>
          </cell>
        </row>
        <row r="566">
          <cell r="A566" t="str">
            <v>NRO_010</v>
          </cell>
          <cell r="I566" t="str">
            <v>Grid Gen</v>
          </cell>
        </row>
        <row r="567">
          <cell r="A567" t="str">
            <v>LIT_107</v>
          </cell>
          <cell r="I567" t="str">
            <v>Grid-Gen</v>
          </cell>
        </row>
        <row r="568">
          <cell r="A568" t="str">
            <v>LIT_109</v>
          </cell>
          <cell r="I568" t="str">
            <v>Grid-Gen</v>
          </cell>
        </row>
        <row r="569">
          <cell r="A569" t="str">
            <v>SUD_094</v>
          </cell>
          <cell r="I569" t="str">
            <v>Good Grid + GE</v>
          </cell>
        </row>
        <row r="570">
          <cell r="A570" t="str">
            <v>NRO_233</v>
          </cell>
          <cell r="I570" t="str">
            <v>Gen Only</v>
          </cell>
        </row>
        <row r="571">
          <cell r="A571" t="str">
            <v>SUD_091</v>
          </cell>
          <cell r="I571" t="str">
            <v>Good Grid no GE - 8h</v>
          </cell>
        </row>
        <row r="572">
          <cell r="A572" t="str">
            <v>SUD_240</v>
          </cell>
          <cell r="I572" t="str">
            <v>Grid-Gen</v>
          </cell>
        </row>
        <row r="573">
          <cell r="A573" t="str">
            <v>SUD_093</v>
          </cell>
          <cell r="I573" t="str">
            <v>Good Grid + GE</v>
          </cell>
        </row>
        <row r="574">
          <cell r="A574" t="str">
            <v>SUD_006</v>
          </cell>
          <cell r="I574" t="str">
            <v>Grid-Gen</v>
          </cell>
        </row>
        <row r="575">
          <cell r="A575" t="str">
            <v>SUD_177</v>
          </cell>
          <cell r="I575" t="str">
            <v>Hybrid Solar - S1</v>
          </cell>
        </row>
        <row r="576">
          <cell r="A576" t="str">
            <v>SUD_010</v>
          </cell>
          <cell r="I576" t="str">
            <v>Good Grid + GE</v>
          </cell>
        </row>
        <row r="577">
          <cell r="A577" t="str">
            <v>LIT_504</v>
          </cell>
          <cell r="I577" t="str">
            <v>Grid-Gen</v>
          </cell>
        </row>
        <row r="578">
          <cell r="A578" t="str">
            <v>SUD_042</v>
          </cell>
          <cell r="I578" t="str">
            <v>Grid-Gen</v>
          </cell>
        </row>
        <row r="579">
          <cell r="A579" t="str">
            <v>SUD_080</v>
          </cell>
          <cell r="I579" t="str">
            <v>Grid-Gen</v>
          </cell>
        </row>
        <row r="580">
          <cell r="A580" t="str">
            <v>SUD_071</v>
          </cell>
          <cell r="I580" t="str">
            <v>Good Grid no GE - 8h</v>
          </cell>
        </row>
        <row r="581">
          <cell r="A581" t="str">
            <v>SUD_241</v>
          </cell>
          <cell r="I581" t="str">
            <v>Medium Grid + Solar + GE</v>
          </cell>
        </row>
        <row r="582">
          <cell r="A582" t="str">
            <v>SUD_057</v>
          </cell>
          <cell r="I582" t="str">
            <v>Grid-Gen</v>
          </cell>
        </row>
        <row r="583">
          <cell r="A583" t="str">
            <v>LIT_021</v>
          </cell>
          <cell r="I583" t="str">
            <v>Bad Grid + Solar + GE</v>
          </cell>
        </row>
        <row r="584">
          <cell r="A584" t="str">
            <v>SUD_043</v>
          </cell>
          <cell r="I584" t="str">
            <v>Grid-Gen</v>
          </cell>
        </row>
        <row r="585">
          <cell r="A585" t="str">
            <v>LIT_227</v>
          </cell>
          <cell r="I585" t="str">
            <v>Gen Only</v>
          </cell>
        </row>
        <row r="586">
          <cell r="A586" t="str">
            <v>SUD_096</v>
          </cell>
          <cell r="I586" t="str">
            <v>Good Grid + Solar + GE</v>
          </cell>
        </row>
        <row r="587">
          <cell r="A587" t="str">
            <v>SUD_081</v>
          </cell>
          <cell r="I587" t="str">
            <v>Good Grid + Solar + GE</v>
          </cell>
        </row>
        <row r="588">
          <cell r="A588" t="str">
            <v>SUD_090</v>
          </cell>
          <cell r="I588" t="str">
            <v>Hybrid Solar - S1</v>
          </cell>
        </row>
        <row r="589">
          <cell r="A589" t="str">
            <v>NRO_076</v>
          </cell>
          <cell r="I589" t="str">
            <v>Solar-Gen</v>
          </cell>
        </row>
        <row r="590">
          <cell r="A590" t="str">
            <v>LIT_116</v>
          </cell>
          <cell r="I590" t="str">
            <v>Good Grid + GE</v>
          </cell>
        </row>
        <row r="591">
          <cell r="A591" t="str">
            <v>LIT_735</v>
          </cell>
          <cell r="I591" t="str">
            <v>Grid-Gen</v>
          </cell>
        </row>
        <row r="592">
          <cell r="A592" t="str">
            <v>SUD_095</v>
          </cell>
          <cell r="I592" t="str">
            <v>Bad Grid + GE</v>
          </cell>
        </row>
        <row r="593">
          <cell r="A593" t="str">
            <v>LIT_071</v>
          </cell>
          <cell r="I593" t="str">
            <v>Grid-Gen</v>
          </cell>
        </row>
        <row r="594">
          <cell r="A594" t="str">
            <v>LIT_558</v>
          </cell>
          <cell r="I594" t="str">
            <v>Grid-Gen</v>
          </cell>
        </row>
        <row r="595">
          <cell r="A595" t="str">
            <v>SUD_191</v>
          </cell>
          <cell r="I595" t="str">
            <v>Hybrid Solar - S1</v>
          </cell>
        </row>
        <row r="596">
          <cell r="A596" t="str">
            <v>LIT_169</v>
          </cell>
          <cell r="I596" t="str">
            <v>Grid-Gen</v>
          </cell>
        </row>
        <row r="597">
          <cell r="A597" t="str">
            <v>SUD_077</v>
          </cell>
          <cell r="I597" t="str">
            <v>Grid-Gen</v>
          </cell>
        </row>
        <row r="598">
          <cell r="A598" t="str">
            <v>OST_263</v>
          </cell>
          <cell r="I598" t="str">
            <v>Grid-Gen</v>
          </cell>
        </row>
        <row r="599">
          <cell r="A599" t="str">
            <v>LIT_063</v>
          </cell>
          <cell r="I599" t="str">
            <v>Grid-Gen</v>
          </cell>
        </row>
        <row r="600">
          <cell r="A600" t="str">
            <v>OST_029</v>
          </cell>
          <cell r="I600" t="str">
            <v>Gen Only</v>
          </cell>
        </row>
        <row r="601">
          <cell r="A601" t="str">
            <v>SUO_133</v>
          </cell>
          <cell r="I601" t="str">
            <v>Grid-Gen</v>
          </cell>
        </row>
        <row r="602">
          <cell r="A602" t="str">
            <v>SUD_086</v>
          </cell>
          <cell r="I602" t="str">
            <v>Hybrid Solar - S1</v>
          </cell>
        </row>
        <row r="603">
          <cell r="A603" t="str">
            <v>SUD_053</v>
          </cell>
          <cell r="I603" t="str">
            <v>Grid-Gen</v>
          </cell>
        </row>
        <row r="604">
          <cell r="A604" t="str">
            <v>LIT_112</v>
          </cell>
          <cell r="I604" t="str">
            <v>Grid-Gen</v>
          </cell>
        </row>
        <row r="605">
          <cell r="A605" t="str">
            <v>LIT_496</v>
          </cell>
          <cell r="I605" t="str">
            <v>Grid-Gen</v>
          </cell>
        </row>
        <row r="606">
          <cell r="A606" t="str">
            <v>OST_038</v>
          </cell>
          <cell r="I606" t="str">
            <v>Grid-Gen</v>
          </cell>
        </row>
        <row r="607">
          <cell r="A607" t="str">
            <v>SUD_021</v>
          </cell>
          <cell r="I607" t="str">
            <v>Grid-Gen</v>
          </cell>
        </row>
        <row r="608">
          <cell r="A608" t="str">
            <v>SUO_136</v>
          </cell>
          <cell r="I608" t="str">
            <v>Grid-Gen</v>
          </cell>
        </row>
        <row r="609">
          <cell r="A609" t="str">
            <v>LIT_195</v>
          </cell>
          <cell r="I609" t="str">
            <v>Grid-Gen</v>
          </cell>
        </row>
        <row r="610">
          <cell r="A610" t="str">
            <v>SUD_079</v>
          </cell>
          <cell r="I610" t="str">
            <v>Bad Grid + Solar + GE</v>
          </cell>
        </row>
        <row r="611">
          <cell r="A611" t="str">
            <v>LIT_110</v>
          </cell>
          <cell r="I611" t="str">
            <v>Grid Only</v>
          </cell>
        </row>
        <row r="612">
          <cell r="A612" t="str">
            <v>SUD_001</v>
          </cell>
          <cell r="I612" t="str">
            <v>Grid-Gen</v>
          </cell>
        </row>
        <row r="613">
          <cell r="A613" t="str">
            <v>NRO_239</v>
          </cell>
          <cell r="I613" t="str">
            <v>Vandalized</v>
          </cell>
        </row>
        <row r="614">
          <cell r="A614" t="str">
            <v>LIT_145</v>
          </cell>
          <cell r="I614" t="str">
            <v>Solar-Grid-Gen</v>
          </cell>
        </row>
        <row r="615">
          <cell r="A615" t="str">
            <v>NRO_011</v>
          </cell>
          <cell r="I615" t="str">
            <v>Grid Gen</v>
          </cell>
        </row>
        <row r="616">
          <cell r="A616" t="str">
            <v>LIT_040</v>
          </cell>
          <cell r="I616" t="str">
            <v>Medium Grid + Solar + GE</v>
          </cell>
        </row>
        <row r="617">
          <cell r="A617" t="str">
            <v>OST_140</v>
          </cell>
          <cell r="I617" t="str">
            <v>Grid-Gen</v>
          </cell>
        </row>
        <row r="618">
          <cell r="A618" t="str">
            <v>LIT_012</v>
          </cell>
          <cell r="I618" t="str">
            <v>Solar-Gen</v>
          </cell>
        </row>
        <row r="619">
          <cell r="A619" t="str">
            <v>OST_262</v>
          </cell>
          <cell r="I619" t="str">
            <v>Hybrid Solar - S3</v>
          </cell>
        </row>
        <row r="620">
          <cell r="A620" t="str">
            <v>NRO_017</v>
          </cell>
          <cell r="I620" t="str">
            <v>Grid Gen</v>
          </cell>
        </row>
        <row r="621">
          <cell r="A621" t="str">
            <v>OST_256</v>
          </cell>
          <cell r="I621" t="str">
            <v>Grid-Gen</v>
          </cell>
        </row>
        <row r="622">
          <cell r="A622" t="str">
            <v>LIT_389</v>
          </cell>
          <cell r="I622" t="str">
            <v>Pure Solar</v>
          </cell>
        </row>
        <row r="623">
          <cell r="A623" t="str">
            <v>LIT_113</v>
          </cell>
          <cell r="I623" t="str">
            <v>Grid-Gen</v>
          </cell>
        </row>
        <row r="624">
          <cell r="A624" t="str">
            <v>NUR0032</v>
          </cell>
        </row>
        <row r="625">
          <cell r="A625" t="str">
            <v>OST_103</v>
          </cell>
          <cell r="I625" t="str">
            <v>Grid-Gen</v>
          </cell>
        </row>
        <row r="626">
          <cell r="A626" t="str">
            <v>NRO_144</v>
          </cell>
        </row>
        <row r="627">
          <cell r="A627" t="str">
            <v>SUD_128</v>
          </cell>
          <cell r="I627" t="str">
            <v>Hybrid Solar - S2</v>
          </cell>
        </row>
        <row r="628">
          <cell r="A628" t="str">
            <v>SUD_215</v>
          </cell>
          <cell r="I628" t="str">
            <v>Grid-Gen</v>
          </cell>
        </row>
        <row r="629">
          <cell r="A629" t="str">
            <v>LIT_505</v>
          </cell>
          <cell r="I629" t="str">
            <v>Hybrid-Gen</v>
          </cell>
        </row>
        <row r="630">
          <cell r="A630" t="str">
            <v>NUR0030</v>
          </cell>
        </row>
        <row r="631">
          <cell r="A631" t="str">
            <v>LIT_819</v>
          </cell>
        </row>
        <row r="632">
          <cell r="A632" t="str">
            <v>NRO_256</v>
          </cell>
          <cell r="I632" t="str">
            <v>Hybrid Gen</v>
          </cell>
        </row>
        <row r="633">
          <cell r="A633" t="str">
            <v>OST_364</v>
          </cell>
          <cell r="I633" t="str">
            <v>Hybrid Solar - S1</v>
          </cell>
        </row>
        <row r="634">
          <cell r="A634" t="str">
            <v>NUR0033</v>
          </cell>
        </row>
        <row r="635">
          <cell r="A635" t="str">
            <v>OST_408</v>
          </cell>
        </row>
        <row r="636">
          <cell r="A636" t="str">
            <v>OST_267</v>
          </cell>
          <cell r="I636" t="str">
            <v>Grid-Gen</v>
          </cell>
        </row>
        <row r="637">
          <cell r="A637" t="str">
            <v>LIT_388</v>
          </cell>
          <cell r="I637" t="str">
            <v>Hybrid-Gen</v>
          </cell>
        </row>
        <row r="638">
          <cell r="A638" t="str">
            <v>OST_084</v>
          </cell>
          <cell r="I638" t="str">
            <v>Grid-Gen</v>
          </cell>
        </row>
        <row r="639">
          <cell r="A639" t="str">
            <v>OST_251</v>
          </cell>
          <cell r="I639" t="str">
            <v>Bad Grid + GE</v>
          </cell>
        </row>
        <row r="640">
          <cell r="A640" t="str">
            <v>OST_112</v>
          </cell>
          <cell r="I640" t="str">
            <v>Grid-Gen</v>
          </cell>
        </row>
        <row r="641">
          <cell r="A641" t="str">
            <v>LIT_495</v>
          </cell>
          <cell r="I641" t="str">
            <v>Grid-Gen</v>
          </cell>
        </row>
        <row r="642">
          <cell r="A642" t="str">
            <v>OST_096</v>
          </cell>
          <cell r="I642" t="str">
            <v>Bad Grid + GE</v>
          </cell>
        </row>
        <row r="643">
          <cell r="A643" t="str">
            <v>OST_363</v>
          </cell>
          <cell r="I643" t="str">
            <v>Bad Grid + GE</v>
          </cell>
        </row>
        <row r="644">
          <cell r="A644" t="str">
            <v>OST_106</v>
          </cell>
          <cell r="I644" t="str">
            <v>Grid-Gen</v>
          </cell>
        </row>
        <row r="645">
          <cell r="A645" t="str">
            <v>SUD_011</v>
          </cell>
          <cell r="I645" t="str">
            <v>Grid-Gen</v>
          </cell>
        </row>
        <row r="646">
          <cell r="A646" t="str">
            <v>OST_097</v>
          </cell>
          <cell r="I646" t="str">
            <v>Grid-Gen</v>
          </cell>
        </row>
        <row r="647">
          <cell r="A647" t="str">
            <v>NRO_091</v>
          </cell>
          <cell r="I647" t="str">
            <v>Solar-Gen</v>
          </cell>
        </row>
        <row r="648">
          <cell r="A648" t="str">
            <v>OST_011</v>
          </cell>
          <cell r="I648" t="str">
            <v>Bad Grid + Solar + GE</v>
          </cell>
        </row>
        <row r="649">
          <cell r="A649" t="str">
            <v>OST_123</v>
          </cell>
          <cell r="I649" t="str">
            <v>Bad Grid + GE</v>
          </cell>
        </row>
        <row r="650">
          <cell r="A650" t="str">
            <v>NRO_255</v>
          </cell>
          <cell r="I650" t="str">
            <v>Hybrid Gen</v>
          </cell>
        </row>
        <row r="651">
          <cell r="A651" t="str">
            <v>LIT_193</v>
          </cell>
          <cell r="I651" t="str">
            <v>Grid-Gen</v>
          </cell>
        </row>
        <row r="652">
          <cell r="A652" t="str">
            <v>LIT_194</v>
          </cell>
          <cell r="I652" t="str">
            <v>Bad Grid + Solar + GE</v>
          </cell>
        </row>
        <row r="653">
          <cell r="A653" t="str">
            <v>OST_105</v>
          </cell>
          <cell r="I653" t="str">
            <v>Grid-Gen</v>
          </cell>
        </row>
        <row r="654">
          <cell r="A654" t="str">
            <v>OST_089</v>
          </cell>
          <cell r="I654" t="str">
            <v>Grid-Gen</v>
          </cell>
        </row>
        <row r="655">
          <cell r="A655" t="str">
            <v>OST_156</v>
          </cell>
          <cell r="I655" t="str">
            <v>Grid-Gen</v>
          </cell>
        </row>
        <row r="656">
          <cell r="A656" t="str">
            <v>LIT_591</v>
          </cell>
          <cell r="I656" t="str">
            <v>Good Grid no GE - 8h</v>
          </cell>
        </row>
        <row r="657">
          <cell r="A657" t="str">
            <v>NRO_141</v>
          </cell>
          <cell r="I657" t="str">
            <v>HGB</v>
          </cell>
        </row>
        <row r="658">
          <cell r="A658" t="str">
            <v>NRO_093</v>
          </cell>
          <cell r="I658" t="str">
            <v>Grid-Gen</v>
          </cell>
        </row>
        <row r="659">
          <cell r="A659" t="str">
            <v>OST_362</v>
          </cell>
          <cell r="I659" t="str">
            <v>Hybrid Solar - S1</v>
          </cell>
        </row>
        <row r="660">
          <cell r="A660" t="str">
            <v>SUD_004</v>
          </cell>
          <cell r="I660" t="str">
            <v>Grid-Gen</v>
          </cell>
        </row>
        <row r="661">
          <cell r="A661" t="str">
            <v>NRO_007</v>
          </cell>
          <cell r="I661" t="str">
            <v>Grid Gen</v>
          </cell>
        </row>
        <row r="662">
          <cell r="A662" t="str">
            <v>LIT_322</v>
          </cell>
          <cell r="I662" t="str">
            <v>Grid-Gen</v>
          </cell>
        </row>
        <row r="663">
          <cell r="A663" t="str">
            <v>NUR0029</v>
          </cell>
        </row>
        <row r="664">
          <cell r="A664" t="str">
            <v>NRO_234</v>
          </cell>
          <cell r="I664" t="str">
            <v>Gen Only</v>
          </cell>
        </row>
        <row r="665">
          <cell r="A665" t="str">
            <v>OST_224</v>
          </cell>
          <cell r="I665" t="str">
            <v>Grid-Gen</v>
          </cell>
        </row>
        <row r="666">
          <cell r="A666" t="str">
            <v>LIT_229</v>
          </cell>
          <cell r="I666" t="str">
            <v>Hybrid-Gen</v>
          </cell>
        </row>
        <row r="667">
          <cell r="A667" t="str">
            <v>OST_255</v>
          </cell>
          <cell r="I667" t="str">
            <v>Grid-Gen</v>
          </cell>
        </row>
        <row r="668">
          <cell r="A668" t="str">
            <v>OST_108</v>
          </cell>
          <cell r="I668" t="str">
            <v>Grid-Gen</v>
          </cell>
        </row>
        <row r="669">
          <cell r="A669" t="str">
            <v>OST_017</v>
          </cell>
          <cell r="I669" t="str">
            <v>Grid-Gen</v>
          </cell>
        </row>
        <row r="670">
          <cell r="A670" t="str">
            <v>SUD_088</v>
          </cell>
          <cell r="I670" t="str">
            <v>Good Grid + GE</v>
          </cell>
        </row>
        <row r="671">
          <cell r="A671" t="str">
            <v>LIT_006</v>
          </cell>
          <cell r="I671" t="str">
            <v>Grid-Gen</v>
          </cell>
        </row>
        <row r="672">
          <cell r="A672" t="str">
            <v>LIT_503</v>
          </cell>
          <cell r="I672" t="str">
            <v>Grid-Gen</v>
          </cell>
        </row>
        <row r="673">
          <cell r="A673" t="str">
            <v>LIT_209</v>
          </cell>
          <cell r="I673" t="str">
            <v>Medium Grid + Solar + GE</v>
          </cell>
        </row>
        <row r="674">
          <cell r="A674" t="str">
            <v>SUD_121</v>
          </cell>
          <cell r="I674" t="str">
            <v>Hybrid Solar - S3</v>
          </cell>
        </row>
        <row r="675">
          <cell r="A675" t="str">
            <v>NRO_059</v>
          </cell>
          <cell r="I675" t="str">
            <v>Grid-Gen</v>
          </cell>
        </row>
        <row r="676">
          <cell r="A676" t="str">
            <v>OST_069</v>
          </cell>
          <cell r="I676" t="str">
            <v>Grid-Gen</v>
          </cell>
        </row>
        <row r="677">
          <cell r="A677" t="str">
            <v>LIT_512</v>
          </cell>
        </row>
        <row r="678">
          <cell r="A678" t="str">
            <v>LIT_509</v>
          </cell>
          <cell r="I678" t="str">
            <v>Hybrid-Gen</v>
          </cell>
        </row>
        <row r="679">
          <cell r="A679" t="str">
            <v>LIT_078</v>
          </cell>
          <cell r="I679" t="str">
            <v>Grid-Gen</v>
          </cell>
        </row>
        <row r="680">
          <cell r="A680" t="str">
            <v>SUD_214</v>
          </cell>
          <cell r="I680" t="str">
            <v>Grid-Gen</v>
          </cell>
        </row>
        <row r="681">
          <cell r="A681" t="str">
            <v>LIT_313</v>
          </cell>
          <cell r="I681" t="str">
            <v>Grid-Gen</v>
          </cell>
        </row>
        <row r="682">
          <cell r="A682" t="str">
            <v>OST_139</v>
          </cell>
          <cell r="I682" t="str">
            <v>Grid-Gen</v>
          </cell>
        </row>
        <row r="683">
          <cell r="A683" t="str">
            <v>NRO_088</v>
          </cell>
          <cell r="I683" t="str">
            <v>Hybrid-Gen</v>
          </cell>
        </row>
        <row r="684">
          <cell r="A684" t="str">
            <v>NRO_170</v>
          </cell>
        </row>
        <row r="685">
          <cell r="A685" t="str">
            <v>LIT_186</v>
          </cell>
          <cell r="I685" t="str">
            <v>Medium Grid + Solar + GE</v>
          </cell>
        </row>
        <row r="686">
          <cell r="A686" t="str">
            <v>SUO_037</v>
          </cell>
          <cell r="I686" t="str">
            <v>Bad Grid + Solar + GE</v>
          </cell>
        </row>
        <row r="687">
          <cell r="A687" t="str">
            <v>NRO_163</v>
          </cell>
        </row>
        <row r="688">
          <cell r="A688" t="str">
            <v>NRO_168</v>
          </cell>
        </row>
        <row r="689">
          <cell r="A689" t="str">
            <v>OST_308</v>
          </cell>
          <cell r="I689" t="str">
            <v>Grid-Gen</v>
          </cell>
        </row>
        <row r="690">
          <cell r="A690" t="str">
            <v>NRO_125</v>
          </cell>
          <cell r="I690" t="str">
            <v>Grid-Gen</v>
          </cell>
        </row>
        <row r="691">
          <cell r="A691" t="str">
            <v>NRO_227</v>
          </cell>
          <cell r="I691" t="str">
            <v>Grid Gen</v>
          </cell>
        </row>
        <row r="692">
          <cell r="A692" t="str">
            <v>NRO_029</v>
          </cell>
          <cell r="I692" t="str">
            <v>Grid Gen</v>
          </cell>
        </row>
        <row r="693">
          <cell r="A693" t="str">
            <v>LIT_185</v>
          </cell>
          <cell r="I693" t="str">
            <v>Good Grid + GE</v>
          </cell>
        </row>
        <row r="694">
          <cell r="A694" t="str">
            <v>NRO_127</v>
          </cell>
          <cell r="I694" t="str">
            <v>Grid-Gen</v>
          </cell>
        </row>
        <row r="695">
          <cell r="A695" t="str">
            <v>SUD_005</v>
          </cell>
          <cell r="I695" t="str">
            <v>Grid-Hybrid-Gen</v>
          </cell>
        </row>
        <row r="696">
          <cell r="A696" t="str">
            <v>LIT_586</v>
          </cell>
          <cell r="I696" t="str">
            <v>Hybrid Solar - S3</v>
          </cell>
        </row>
        <row r="697">
          <cell r="A697" t="str">
            <v>NRO_122</v>
          </cell>
          <cell r="I697" t="str">
            <v>Grid-Gen</v>
          </cell>
        </row>
        <row r="698">
          <cell r="A698" t="str">
            <v>OST_073</v>
          </cell>
          <cell r="I698" t="str">
            <v>Grid-Gen</v>
          </cell>
        </row>
        <row r="699">
          <cell r="A699" t="str">
            <v>LIT_456</v>
          </cell>
        </row>
        <row r="700">
          <cell r="A700" t="str">
            <v>OST_059</v>
          </cell>
          <cell r="I700" t="str">
            <v>Grid-Gen</v>
          </cell>
        </row>
        <row r="701">
          <cell r="A701" t="str">
            <v>NRO_065</v>
          </cell>
          <cell r="I701" t="str">
            <v>Grid-Gen</v>
          </cell>
        </row>
        <row r="702">
          <cell r="A702" t="str">
            <v>LIT_000</v>
          </cell>
          <cell r="I702" t="str">
            <v>Medium Grid + GE</v>
          </cell>
        </row>
        <row r="703">
          <cell r="A703" t="str">
            <v>NRO_169</v>
          </cell>
        </row>
        <row r="704">
          <cell r="A704" t="str">
            <v>NRO_226</v>
          </cell>
          <cell r="I704" t="str">
            <v>Grid Gen</v>
          </cell>
        </row>
        <row r="705">
          <cell r="A705" t="str">
            <v>NRO_002</v>
          </cell>
          <cell r="I705" t="str">
            <v>Grid-Gen</v>
          </cell>
        </row>
        <row r="706">
          <cell r="A706" t="str">
            <v>NRO_240</v>
          </cell>
          <cell r="I706" t="str">
            <v>Grid(fault) Gen</v>
          </cell>
        </row>
        <row r="707">
          <cell r="A707" t="str">
            <v>NUR0031</v>
          </cell>
        </row>
        <row r="708">
          <cell r="A708" t="str">
            <v>NRO_036</v>
          </cell>
          <cell r="I708" t="str">
            <v>Grid Gen</v>
          </cell>
        </row>
        <row r="709">
          <cell r="A709" t="str">
            <v>NRO_126</v>
          </cell>
          <cell r="I709" t="str">
            <v>Grid-Gen</v>
          </cell>
        </row>
        <row r="710">
          <cell r="A710" t="str">
            <v>NRO_131</v>
          </cell>
          <cell r="I710" t="str">
            <v>Grid-Gen</v>
          </cell>
        </row>
        <row r="711">
          <cell r="A711" t="str">
            <v>OST_265</v>
          </cell>
          <cell r="I711" t="str">
            <v>Grid-Gen</v>
          </cell>
        </row>
        <row r="712">
          <cell r="A712" t="str">
            <v>LIT_877</v>
          </cell>
          <cell r="I712" t="str">
            <v>Bad Grid + Solar + GE</v>
          </cell>
        </row>
        <row r="713">
          <cell r="A713" t="str">
            <v>NRO_064</v>
          </cell>
          <cell r="I713" t="str">
            <v>Grid-Gen</v>
          </cell>
        </row>
        <row r="714">
          <cell r="A714" t="str">
            <v>NUR0028</v>
          </cell>
        </row>
        <row r="715">
          <cell r="A715" t="str">
            <v>OST_290</v>
          </cell>
          <cell r="I715" t="str">
            <v>Hybrid Solar - S3</v>
          </cell>
        </row>
        <row r="716">
          <cell r="A716" t="str">
            <v>NRO_016</v>
          </cell>
          <cell r="I716" t="str">
            <v>Bad Grid + GE</v>
          </cell>
        </row>
        <row r="717">
          <cell r="A717" t="str">
            <v>NRO_123</v>
          </cell>
          <cell r="I717" t="str">
            <v>Grid-Gen</v>
          </cell>
        </row>
        <row r="718">
          <cell r="A718" t="str">
            <v>NRO_124</v>
          </cell>
          <cell r="I718" t="str">
            <v>Grid-Gen</v>
          </cell>
        </row>
        <row r="719">
          <cell r="A719" t="str">
            <v>NRO_070</v>
          </cell>
          <cell r="I719" t="str">
            <v>Grid-Gen</v>
          </cell>
        </row>
        <row r="720">
          <cell r="A720" t="str">
            <v>NRO_001</v>
          </cell>
          <cell r="I720" t="str">
            <v>Medium Grid + GE</v>
          </cell>
        </row>
        <row r="721">
          <cell r="A721" t="str">
            <v>NRO_243</v>
          </cell>
        </row>
        <row r="722">
          <cell r="A722" t="str">
            <v>NRO_102</v>
          </cell>
          <cell r="I722" t="str">
            <v>Gen Only</v>
          </cell>
        </row>
        <row r="723">
          <cell r="A723" t="str">
            <v>LIT_323</v>
          </cell>
          <cell r="I723" t="str">
            <v>Grid-Gen</v>
          </cell>
        </row>
        <row r="724">
          <cell r="A724" t="str">
            <v>NRO_128</v>
          </cell>
          <cell r="I724" t="str">
            <v>Grid-Gen</v>
          </cell>
        </row>
        <row r="725">
          <cell r="A725" t="str">
            <v>NRO_120</v>
          </cell>
          <cell r="I725" t="str">
            <v>Grid-Gen</v>
          </cell>
        </row>
        <row r="726">
          <cell r="A726" t="str">
            <v>NRO_119</v>
          </cell>
          <cell r="I726" t="str">
            <v>Grid-Gen</v>
          </cell>
        </row>
        <row r="727">
          <cell r="A727" t="str">
            <v>NRO_253</v>
          </cell>
          <cell r="I727" t="str">
            <v>Grid-Gen</v>
          </cell>
        </row>
        <row r="728">
          <cell r="A728" t="str">
            <v>OST_099</v>
          </cell>
          <cell r="I728" t="str">
            <v>Grid-Gen</v>
          </cell>
        </row>
        <row r="729">
          <cell r="A729" t="str">
            <v>NRO_139</v>
          </cell>
          <cell r="I729" t="str">
            <v>Grid-Gen</v>
          </cell>
        </row>
        <row r="730">
          <cell r="A730" t="str">
            <v>NRO_104</v>
          </cell>
          <cell r="I730" t="str">
            <v>Grid-Gen</v>
          </cell>
        </row>
        <row r="731">
          <cell r="A731" t="str">
            <v>NRO_167</v>
          </cell>
        </row>
        <row r="732">
          <cell r="A732" t="str">
            <v>NRO_008</v>
          </cell>
          <cell r="I732" t="str">
            <v>Medium Grid + GE</v>
          </cell>
        </row>
        <row r="733">
          <cell r="A733" t="str">
            <v>OST_208</v>
          </cell>
          <cell r="I733" t="str">
            <v>Grid-Gen</v>
          </cell>
        </row>
        <row r="734">
          <cell r="A734" t="str">
            <v>NRO_165</v>
          </cell>
          <cell r="I734" t="str">
            <v>Medium Grid + Solar + GE</v>
          </cell>
        </row>
        <row r="735">
          <cell r="A735" t="str">
            <v>LIT_314</v>
          </cell>
          <cell r="I735" t="str">
            <v>Grid-Gen</v>
          </cell>
        </row>
        <row r="736">
          <cell r="A736" t="str">
            <v>OST_222</v>
          </cell>
          <cell r="I736" t="str">
            <v>Grid-Gen</v>
          </cell>
        </row>
        <row r="737">
          <cell r="A737" t="str">
            <v>NRO_030</v>
          </cell>
          <cell r="I737" t="str">
            <v>Hybrid-Gen</v>
          </cell>
        </row>
        <row r="738">
          <cell r="A738" t="str">
            <v>NRO_066</v>
          </cell>
          <cell r="I738" t="str">
            <v>Grid-Gen</v>
          </cell>
        </row>
        <row r="739">
          <cell r="A739" t="str">
            <v>NRO_121</v>
          </cell>
          <cell r="I739" t="str">
            <v>Grid-Gen</v>
          </cell>
        </row>
        <row r="740">
          <cell r="A740" t="str">
            <v>OST_310</v>
          </cell>
          <cell r="I740" t="str">
            <v>Medium Grid + GE</v>
          </cell>
        </row>
        <row r="741">
          <cell r="A741" t="str">
            <v>NRO_130</v>
          </cell>
          <cell r="I741" t="str">
            <v>Grid-Gen</v>
          </cell>
        </row>
        <row r="742">
          <cell r="A742" t="str">
            <v>OST_311</v>
          </cell>
          <cell r="I742" t="str">
            <v>Hybrid Solar - S3</v>
          </cell>
        </row>
        <row r="743">
          <cell r="A743" t="str">
            <v>OST_126</v>
          </cell>
          <cell r="I743" t="str">
            <v>Grid Only</v>
          </cell>
        </row>
        <row r="744">
          <cell r="A744" t="str">
            <v>OST_056</v>
          </cell>
          <cell r="I744" t="str">
            <v>Grid-Gen</v>
          </cell>
        </row>
        <row r="745">
          <cell r="A745" t="str">
            <v>OST_182</v>
          </cell>
          <cell r="I745" t="str">
            <v>Grid-Gen</v>
          </cell>
        </row>
        <row r="746">
          <cell r="A746" t="str">
            <v>NRO_063</v>
          </cell>
          <cell r="I746" t="str">
            <v>Grid-Gen</v>
          </cell>
        </row>
        <row r="747">
          <cell r="A747" t="str">
            <v>OST_161</v>
          </cell>
          <cell r="I747" t="str">
            <v>Grid-Gen</v>
          </cell>
        </row>
        <row r="748">
          <cell r="A748" t="str">
            <v>NRO_229</v>
          </cell>
          <cell r="I748" t="str">
            <v>Grid-Gen</v>
          </cell>
        </row>
        <row r="749">
          <cell r="A749" t="str">
            <v>NRO_117</v>
          </cell>
          <cell r="I749" t="str">
            <v>Grid-Gen</v>
          </cell>
        </row>
        <row r="750">
          <cell r="A750" t="str">
            <v>OST_015</v>
          </cell>
          <cell r="I750" t="str">
            <v>Grid-Gen</v>
          </cell>
        </row>
        <row r="751">
          <cell r="A751" t="str">
            <v>OST_158</v>
          </cell>
          <cell r="I751" t="str">
            <v>Grid-Gen</v>
          </cell>
        </row>
        <row r="752">
          <cell r="A752" t="str">
            <v>NUR0027</v>
          </cell>
        </row>
        <row r="753">
          <cell r="A753" t="str">
            <v>NRO_027</v>
          </cell>
          <cell r="I753" t="str">
            <v>Hybrid-Gen</v>
          </cell>
        </row>
        <row r="754">
          <cell r="A754" t="str">
            <v>OST_040</v>
          </cell>
          <cell r="I754" t="str">
            <v>Grid-Gen</v>
          </cell>
        </row>
        <row r="755">
          <cell r="A755" t="str">
            <v>OST_060</v>
          </cell>
        </row>
        <row r="756">
          <cell r="A756" t="str">
            <v>OST_286</v>
          </cell>
          <cell r="I756" t="str">
            <v>Good Grid + GE</v>
          </cell>
        </row>
        <row r="757">
          <cell r="A757" t="str">
            <v>NRO_164</v>
          </cell>
          <cell r="I757" t="str">
            <v>Hybrid Solar - S1</v>
          </cell>
        </row>
        <row r="758">
          <cell r="A758" t="str">
            <v>LIT_230</v>
          </cell>
          <cell r="I758" t="str">
            <v>Grid-Gen</v>
          </cell>
        </row>
        <row r="759">
          <cell r="A759" t="str">
            <v>OST_022</v>
          </cell>
          <cell r="I759" t="str">
            <v>Grid-Gen</v>
          </cell>
        </row>
        <row r="760">
          <cell r="A760" t="str">
            <v>NRO_067</v>
          </cell>
          <cell r="I760" t="str">
            <v>Hybrid-Gen</v>
          </cell>
        </row>
        <row r="761">
          <cell r="A761" t="str">
            <v>OST_243</v>
          </cell>
          <cell r="I761" t="str">
            <v>HGB</v>
          </cell>
        </row>
        <row r="762">
          <cell r="A762" t="str">
            <v>LIT_501</v>
          </cell>
          <cell r="I762" t="str">
            <v>Gen Only</v>
          </cell>
        </row>
        <row r="763">
          <cell r="A763" t="str">
            <v>OST_297</v>
          </cell>
          <cell r="I763" t="str">
            <v>Bad Grid + Solar + GE</v>
          </cell>
        </row>
        <row r="764">
          <cell r="A764" t="str">
            <v>OST_153</v>
          </cell>
          <cell r="I764" t="str">
            <v>Hybrid-Gen</v>
          </cell>
        </row>
        <row r="765">
          <cell r="A765" t="str">
            <v>LIT_239</v>
          </cell>
          <cell r="I765" t="str">
            <v>Grid-Gen</v>
          </cell>
        </row>
        <row r="766">
          <cell r="A766" t="str">
            <v>NRO_047</v>
          </cell>
          <cell r="I766" t="str">
            <v>Hybrid-Gen</v>
          </cell>
        </row>
        <row r="767">
          <cell r="A767" t="str">
            <v>NRO_140</v>
          </cell>
          <cell r="I767" t="str">
            <v>HGB</v>
          </cell>
        </row>
        <row r="768">
          <cell r="A768" t="str">
            <v>OST_210</v>
          </cell>
          <cell r="I768" t="str">
            <v>Grid-Gen</v>
          </cell>
        </row>
        <row r="769">
          <cell r="A769" t="str">
            <v>OST_014</v>
          </cell>
          <cell r="I769" t="str">
            <v>Good Grid + Solar + GE</v>
          </cell>
        </row>
        <row r="770">
          <cell r="A770" t="str">
            <v>NRO_248</v>
          </cell>
          <cell r="I770" t="str">
            <v>Grid(fault) Gen</v>
          </cell>
        </row>
        <row r="771">
          <cell r="A771" t="str">
            <v>NRO_129</v>
          </cell>
          <cell r="I771" t="str">
            <v>Grid-Gen</v>
          </cell>
        </row>
        <row r="772">
          <cell r="A772" t="str">
            <v>NRO_068</v>
          </cell>
          <cell r="I772" t="str">
            <v>Grid-Gen</v>
          </cell>
        </row>
        <row r="773">
          <cell r="A773" t="str">
            <v>OST_283</v>
          </cell>
          <cell r="I773" t="str">
            <v>Hybrid Solar - S3</v>
          </cell>
        </row>
        <row r="774">
          <cell r="A774" t="str">
            <v>NRO_058</v>
          </cell>
          <cell r="I774" t="str">
            <v>Grid-Gen</v>
          </cell>
        </row>
        <row r="775">
          <cell r="A775" t="str">
            <v>OST_144</v>
          </cell>
          <cell r="I775" t="str">
            <v>Grid-Gen</v>
          </cell>
        </row>
        <row r="776">
          <cell r="A776" t="str">
            <v>OST_142</v>
          </cell>
          <cell r="I776" t="str">
            <v>Grid-Gen</v>
          </cell>
        </row>
        <row r="777">
          <cell r="A777" t="str">
            <v>LIT_500</v>
          </cell>
          <cell r="I777" t="str">
            <v>Hybrid-Gen</v>
          </cell>
        </row>
        <row r="778">
          <cell r="A778" t="str">
            <v>LIT_114</v>
          </cell>
          <cell r="I778" t="str">
            <v>Hybrid Solar - S1</v>
          </cell>
        </row>
        <row r="779">
          <cell r="A779" t="str">
            <v>OST_211</v>
          </cell>
          <cell r="I779" t="str">
            <v>Grid-Gen</v>
          </cell>
        </row>
        <row r="780">
          <cell r="A780" t="str">
            <v>NRO_041</v>
          </cell>
          <cell r="I780" t="str">
            <v>Grid-Gen</v>
          </cell>
        </row>
        <row r="781">
          <cell r="A781" t="str">
            <v>OST_071</v>
          </cell>
          <cell r="I781" t="str">
            <v>Grid-Gen</v>
          </cell>
        </row>
        <row r="782">
          <cell r="A782" t="str">
            <v>OST_257</v>
          </cell>
          <cell r="I782" t="str">
            <v>Hybrid Solar - S3</v>
          </cell>
        </row>
        <row r="783">
          <cell r="A783" t="str">
            <v>OST_167</v>
          </cell>
          <cell r="I783" t="str">
            <v>Gen Only</v>
          </cell>
        </row>
        <row r="784">
          <cell r="A784" t="str">
            <v>OCM0105</v>
          </cell>
        </row>
        <row r="785">
          <cell r="A785" t="str">
            <v>SUD_127</v>
          </cell>
          <cell r="I785" t="str">
            <v>Hybrid Solar - S3</v>
          </cell>
        </row>
        <row r="786">
          <cell r="A786" t="str">
            <v>CTR_059</v>
          </cell>
          <cell r="I786" t="str">
            <v>Grid-Gen</v>
          </cell>
        </row>
        <row r="787">
          <cell r="A787" t="str">
            <v>NRO_015</v>
          </cell>
          <cell r="I787" t="str">
            <v>Grid Gen</v>
          </cell>
        </row>
        <row r="788">
          <cell r="A788" t="str">
            <v>SUD_135</v>
          </cell>
          <cell r="I788" t="str">
            <v>Hybrid Solar - S3</v>
          </cell>
        </row>
        <row r="789">
          <cell r="A789" t="str">
            <v>OST_036</v>
          </cell>
          <cell r="I789" t="str">
            <v>Grid-Gen</v>
          </cell>
        </row>
        <row r="790">
          <cell r="A790" t="str">
            <v>OST_303</v>
          </cell>
          <cell r="I790" t="str">
            <v>Hybrid Solar - S3</v>
          </cell>
        </row>
        <row r="791">
          <cell r="A791" t="str">
            <v>NRO_031</v>
          </cell>
          <cell r="I791" t="str">
            <v>Grid-Gen</v>
          </cell>
        </row>
        <row r="792">
          <cell r="A792" t="str">
            <v>SUO_010</v>
          </cell>
          <cell r="I792" t="str">
            <v>Grid Only</v>
          </cell>
        </row>
        <row r="793">
          <cell r="A793" t="str">
            <v>LIT_180</v>
          </cell>
          <cell r="I793" t="str">
            <v>Solar-Gen</v>
          </cell>
        </row>
        <row r="794">
          <cell r="A794" t="str">
            <v>NRO_217</v>
          </cell>
          <cell r="I794" t="str">
            <v>Grid Gen</v>
          </cell>
        </row>
        <row r="795">
          <cell r="A795" t="str">
            <v>OST_160</v>
          </cell>
          <cell r="I795" t="str">
            <v>Grid-Gen</v>
          </cell>
        </row>
        <row r="796">
          <cell r="A796" t="str">
            <v>OST_164</v>
          </cell>
          <cell r="I796" t="str">
            <v>Grid-Gen</v>
          </cell>
        </row>
        <row r="797">
          <cell r="A797" t="str">
            <v>LIT_502</v>
          </cell>
          <cell r="I797" t="str">
            <v>Gen Only</v>
          </cell>
        </row>
        <row r="798">
          <cell r="A798" t="str">
            <v>NRO_092</v>
          </cell>
          <cell r="I798" t="str">
            <v>Hybrid-Gen</v>
          </cell>
        </row>
        <row r="799">
          <cell r="A799" t="str">
            <v>OST_273</v>
          </cell>
          <cell r="I799" t="str">
            <v>Bad Grid + GE</v>
          </cell>
        </row>
        <row r="800">
          <cell r="A800" t="str">
            <v>OST_150</v>
          </cell>
          <cell r="I800" t="str">
            <v>Grid-Gen</v>
          </cell>
        </row>
        <row r="801">
          <cell r="A801" t="str">
            <v>NRO_081</v>
          </cell>
          <cell r="I801" t="str">
            <v>Grid-Gen</v>
          </cell>
        </row>
        <row r="802">
          <cell r="A802" t="str">
            <v>OST_299</v>
          </cell>
          <cell r="I802" t="str">
            <v>Hybrid Solar - S3</v>
          </cell>
        </row>
        <row r="803">
          <cell r="A803" t="str">
            <v>NRO_048</v>
          </cell>
          <cell r="I803" t="str">
            <v>Grid-Gen</v>
          </cell>
        </row>
        <row r="804">
          <cell r="A804" t="str">
            <v>OST_151</v>
          </cell>
          <cell r="I804" t="str">
            <v>Grid-Gen</v>
          </cell>
        </row>
        <row r="805">
          <cell r="A805" t="str">
            <v>OST_186</v>
          </cell>
          <cell r="I805" t="str">
            <v>Grid-Gen</v>
          </cell>
        </row>
        <row r="806">
          <cell r="A806" t="str">
            <v>OST_259</v>
          </cell>
          <cell r="I806" t="str">
            <v>Hybrid Solar - S1</v>
          </cell>
        </row>
        <row r="807">
          <cell r="A807" t="str">
            <v>OST_007</v>
          </cell>
          <cell r="I807" t="str">
            <v>Grid-Gen</v>
          </cell>
        </row>
        <row r="808">
          <cell r="A808" t="str">
            <v>OST_155</v>
          </cell>
          <cell r="I808" t="str">
            <v>Grid-Gen</v>
          </cell>
        </row>
        <row r="809">
          <cell r="A809" t="str">
            <v>OST_393</v>
          </cell>
        </row>
        <row r="810">
          <cell r="A810" t="str">
            <v>OST_034</v>
          </cell>
          <cell r="I810" t="str">
            <v>Grid-Gen</v>
          </cell>
        </row>
        <row r="811">
          <cell r="A811" t="str">
            <v>SUD_085</v>
          </cell>
          <cell r="I811" t="str">
            <v>Hybrid Solar - S1</v>
          </cell>
        </row>
        <row r="812">
          <cell r="A812" t="str">
            <v>LIT_519</v>
          </cell>
          <cell r="I812" t="str">
            <v>Hybrid-Gen</v>
          </cell>
        </row>
        <row r="813">
          <cell r="A813" t="str">
            <v>OST_044</v>
          </cell>
          <cell r="I813" t="str">
            <v>Grid-Gen</v>
          </cell>
        </row>
        <row r="814">
          <cell r="A814" t="str">
            <v>NRO_079</v>
          </cell>
          <cell r="I814" t="str">
            <v>Hybrid-Gen</v>
          </cell>
        </row>
        <row r="815">
          <cell r="A815" t="str">
            <v>OST_274</v>
          </cell>
          <cell r="I815" t="str">
            <v>Good Grid + GE</v>
          </cell>
        </row>
        <row r="816">
          <cell r="A816" t="str">
            <v>OST_300</v>
          </cell>
          <cell r="I816" t="str">
            <v>Grid-Gen</v>
          </cell>
        </row>
        <row r="817">
          <cell r="A817" t="str">
            <v>NRO_032</v>
          </cell>
          <cell r="I817" t="str">
            <v>Grid Gen</v>
          </cell>
        </row>
        <row r="818">
          <cell r="A818" t="str">
            <v>OST_146</v>
          </cell>
          <cell r="I818" t="str">
            <v>Grid-Gen</v>
          </cell>
        </row>
        <row r="819">
          <cell r="A819" t="str">
            <v>OST_258</v>
          </cell>
          <cell r="I819" t="str">
            <v>Medium Grid + GE</v>
          </cell>
        </row>
        <row r="820">
          <cell r="A820" t="str">
            <v>OST_162</v>
          </cell>
          <cell r="I820" t="str">
            <v>Grid-Gen</v>
          </cell>
        </row>
        <row r="821">
          <cell r="A821" t="str">
            <v>OST_163</v>
          </cell>
          <cell r="I821" t="str">
            <v>Grid-Gen</v>
          </cell>
        </row>
        <row r="822">
          <cell r="A822" t="str">
            <v>OST_354</v>
          </cell>
        </row>
        <row r="823">
          <cell r="A823" t="str">
            <v>CTR_003</v>
          </cell>
          <cell r="I823" t="str">
            <v>Hybrid Solar - S3</v>
          </cell>
        </row>
        <row r="824">
          <cell r="A824" t="str">
            <v>OST_394</v>
          </cell>
        </row>
        <row r="825">
          <cell r="A825" t="str">
            <v>OST_026</v>
          </cell>
          <cell r="I825" t="str">
            <v>Grid-Gen</v>
          </cell>
        </row>
        <row r="826">
          <cell r="A826" t="str">
            <v>SUD_056</v>
          </cell>
          <cell r="I826" t="str">
            <v>Hybrid-Gen</v>
          </cell>
        </row>
        <row r="827">
          <cell r="A827" t="str">
            <v>OST_035</v>
          </cell>
          <cell r="I827" t="str">
            <v>Grid-Gen</v>
          </cell>
        </row>
        <row r="828">
          <cell r="A828" t="str">
            <v>NRO_034</v>
          </cell>
        </row>
        <row r="829">
          <cell r="A829" t="str">
            <v>OST_298</v>
          </cell>
          <cell r="I829" t="str">
            <v>Hybrid Solar - S3</v>
          </cell>
        </row>
        <row r="830">
          <cell r="A830" t="str">
            <v>NRO_038</v>
          </cell>
          <cell r="I830" t="str">
            <v>Grid-Gen</v>
          </cell>
        </row>
        <row r="831">
          <cell r="A831" t="str">
            <v>OST_306</v>
          </cell>
          <cell r="I831" t="str">
            <v>HGB</v>
          </cell>
        </row>
        <row r="832">
          <cell r="A832" t="str">
            <v>NRO_051</v>
          </cell>
          <cell r="I832" t="str">
            <v>Gen Only</v>
          </cell>
        </row>
        <row r="833">
          <cell r="A833" t="str">
            <v>LIT_515</v>
          </cell>
          <cell r="I833" t="str">
            <v>Hybrid-Gen</v>
          </cell>
        </row>
        <row r="834">
          <cell r="A834" t="str">
            <v>OST_392</v>
          </cell>
        </row>
        <row r="835">
          <cell r="A835" t="str">
            <v>OST_033</v>
          </cell>
          <cell r="I835" t="str">
            <v>Grid-Gen</v>
          </cell>
        </row>
        <row r="836">
          <cell r="A836" t="str">
            <v>OST_346</v>
          </cell>
          <cell r="I836" t="str">
            <v>Medium Grid + Solar + GE</v>
          </cell>
        </row>
        <row r="837">
          <cell r="A837" t="str">
            <v>OST_214</v>
          </cell>
          <cell r="I837" t="str">
            <v>Grid-Gen</v>
          </cell>
        </row>
        <row r="838">
          <cell r="A838" t="str">
            <v>NRO_033</v>
          </cell>
          <cell r="I838" t="str">
            <v>Grid Gen</v>
          </cell>
        </row>
        <row r="839">
          <cell r="A839" t="str">
            <v>OST_145</v>
          </cell>
          <cell r="I839" t="str">
            <v>Medium Grid + GE</v>
          </cell>
        </row>
        <row r="840">
          <cell r="A840" t="str">
            <v>OST_121</v>
          </cell>
          <cell r="I840" t="str">
            <v>Grid-Gen</v>
          </cell>
        </row>
        <row r="841">
          <cell r="A841" t="str">
            <v>OST_166</v>
          </cell>
          <cell r="I841" t="str">
            <v>Grid-Gen</v>
          </cell>
        </row>
        <row r="842">
          <cell r="A842" t="str">
            <v>LIT_135</v>
          </cell>
          <cell r="I842" t="str">
            <v>Grid-Gen</v>
          </cell>
        </row>
        <row r="843">
          <cell r="A843" t="str">
            <v>OST_045</v>
          </cell>
          <cell r="I843" t="str">
            <v>Grid-Gen</v>
          </cell>
        </row>
        <row r="844">
          <cell r="A844" t="str">
            <v>OST_395</v>
          </cell>
        </row>
        <row r="845">
          <cell r="A845" t="str">
            <v>SUD_257</v>
          </cell>
          <cell r="I845" t="str">
            <v>Hybrid Solar - S3</v>
          </cell>
        </row>
        <row r="846">
          <cell r="A846" t="str">
            <v>LIT_231</v>
          </cell>
          <cell r="I846" t="str">
            <v>Solar-Gen</v>
          </cell>
        </row>
        <row r="847">
          <cell r="A847" t="str">
            <v>OST_002</v>
          </cell>
          <cell r="I847" t="str">
            <v>Grid-Gen</v>
          </cell>
        </row>
        <row r="848">
          <cell r="A848" t="str">
            <v>OST_282</v>
          </cell>
          <cell r="I848" t="str">
            <v>Bad Grid + GE</v>
          </cell>
        </row>
        <row r="849">
          <cell r="A849" t="str">
            <v>OST_063</v>
          </cell>
          <cell r="I849" t="str">
            <v>Grid-Gen</v>
          </cell>
        </row>
        <row r="850">
          <cell r="A850" t="str">
            <v>OST_172</v>
          </cell>
          <cell r="I850" t="str">
            <v>Grid-Gen</v>
          </cell>
        </row>
        <row r="851">
          <cell r="A851" t="str">
            <v>OST_276</v>
          </cell>
          <cell r="I851" t="str">
            <v>Medium Grid + GE</v>
          </cell>
        </row>
        <row r="852">
          <cell r="A852" t="str">
            <v>OST_169</v>
          </cell>
          <cell r="I852" t="str">
            <v>Grid-Gen</v>
          </cell>
        </row>
        <row r="853">
          <cell r="A853" t="str">
            <v>OST_065</v>
          </cell>
          <cell r="I853" t="str">
            <v>Grid-Gen</v>
          </cell>
        </row>
        <row r="854">
          <cell r="A854" t="str">
            <v>OST_407</v>
          </cell>
        </row>
        <row r="855">
          <cell r="A855" t="str">
            <v>OST_223</v>
          </cell>
          <cell r="I855" t="str">
            <v>Grid-Gen</v>
          </cell>
        </row>
        <row r="856">
          <cell r="A856" t="str">
            <v>OST_111</v>
          </cell>
          <cell r="I856" t="str">
            <v>Grid-Gen</v>
          </cell>
        </row>
        <row r="857">
          <cell r="A857" t="str">
            <v>OST_193</v>
          </cell>
          <cell r="I857" t="str">
            <v>Gen Only</v>
          </cell>
        </row>
        <row r="858">
          <cell r="A858" t="str">
            <v>OST_238</v>
          </cell>
          <cell r="I858" t="str">
            <v>Good Grid no GE - 8h</v>
          </cell>
        </row>
        <row r="859">
          <cell r="A859" t="str">
            <v>OST_118</v>
          </cell>
          <cell r="I859" t="str">
            <v>Grid-Gen</v>
          </cell>
        </row>
        <row r="860">
          <cell r="A860" t="str">
            <v>OST_134</v>
          </cell>
          <cell r="I860" t="str">
            <v>Grid-Gen</v>
          </cell>
        </row>
        <row r="861">
          <cell r="A861" t="str">
            <v>OST_067</v>
          </cell>
          <cell r="I861" t="str">
            <v>Grid-Gen</v>
          </cell>
        </row>
        <row r="862">
          <cell r="A862" t="str">
            <v>OST_348</v>
          </cell>
          <cell r="I862" t="str">
            <v>Hybrid Solar - S1</v>
          </cell>
        </row>
        <row r="863">
          <cell r="A863" t="str">
            <v>SUD_040</v>
          </cell>
          <cell r="I863" t="str">
            <v>Hybrid-Gen</v>
          </cell>
        </row>
        <row r="864">
          <cell r="A864" t="str">
            <v>OST_359</v>
          </cell>
          <cell r="I864" t="str">
            <v>Medium Grid + Solar + GE</v>
          </cell>
        </row>
        <row r="865">
          <cell r="A865" t="str">
            <v>OST_107</v>
          </cell>
          <cell r="I865" t="str">
            <v>Grid-Gen</v>
          </cell>
        </row>
        <row r="866">
          <cell r="A866" t="str">
            <v>OST_232</v>
          </cell>
          <cell r="I866" t="str">
            <v>Good Grid + GE</v>
          </cell>
        </row>
        <row r="867">
          <cell r="A867" t="str">
            <v>OST_170</v>
          </cell>
          <cell r="I867" t="str">
            <v>Grid Only</v>
          </cell>
        </row>
        <row r="868">
          <cell r="A868" t="str">
            <v>OST_019</v>
          </cell>
          <cell r="I868" t="str">
            <v>Good Grid + GE</v>
          </cell>
        </row>
        <row r="869">
          <cell r="A869" t="str">
            <v>OST_296</v>
          </cell>
          <cell r="I869" t="str">
            <v>Medium Grid + GE</v>
          </cell>
        </row>
        <row r="870">
          <cell r="A870" t="str">
            <v>OST_077</v>
          </cell>
          <cell r="I870" t="str">
            <v>Grid-Gen</v>
          </cell>
        </row>
        <row r="871">
          <cell r="A871" t="str">
            <v>OST_109</v>
          </cell>
          <cell r="I871" t="str">
            <v>Grid Only</v>
          </cell>
        </row>
        <row r="872">
          <cell r="A872" t="str">
            <v>OST_016</v>
          </cell>
          <cell r="I872" t="str">
            <v>Grid-Gen</v>
          </cell>
        </row>
        <row r="873">
          <cell r="A873" t="str">
            <v>OST_347</v>
          </cell>
          <cell r="I873" t="str">
            <v>Hybrid Solar - S1</v>
          </cell>
        </row>
        <row r="874">
          <cell r="A874" t="str">
            <v>OST_009</v>
          </cell>
          <cell r="I874" t="str">
            <v>Grid-Gen</v>
          </cell>
        </row>
        <row r="875">
          <cell r="A875" t="str">
            <v>OST_120</v>
          </cell>
          <cell r="I875" t="str">
            <v>Grid Only</v>
          </cell>
        </row>
        <row r="876">
          <cell r="A876" t="str">
            <v>OST_110</v>
          </cell>
          <cell r="I876" t="str">
            <v>Grid Only</v>
          </cell>
        </row>
        <row r="877">
          <cell r="A877" t="str">
            <v>OST_119</v>
          </cell>
          <cell r="I877" t="str">
            <v>Good Grid no GE - 8h</v>
          </cell>
        </row>
        <row r="878">
          <cell r="A878" t="str">
            <v>OST_231</v>
          </cell>
          <cell r="I878" t="str">
            <v>Good Grid + GE</v>
          </cell>
        </row>
        <row r="879">
          <cell r="A879" t="str">
            <v>OST_260</v>
          </cell>
          <cell r="I879" t="str">
            <v>Good Grid + GE</v>
          </cell>
        </row>
        <row r="880">
          <cell r="A880" t="str">
            <v>OST_076</v>
          </cell>
          <cell r="I880" t="str">
            <v>Grid-Gen</v>
          </cell>
        </row>
        <row r="881">
          <cell r="A881" t="str">
            <v>OST_261</v>
          </cell>
          <cell r="I881" t="str">
            <v>Hybrid Solar - S1</v>
          </cell>
        </row>
        <row r="882">
          <cell r="A882" t="str">
            <v>OST_360</v>
          </cell>
          <cell r="I882" t="str">
            <v>Hybrid Solar - S1</v>
          </cell>
        </row>
        <row r="883">
          <cell r="A883" t="str">
            <v>OST_239</v>
          </cell>
          <cell r="I883" t="str">
            <v>Good Grid + GE</v>
          </cell>
        </row>
        <row r="884">
          <cell r="A884" t="str">
            <v>OST_240</v>
          </cell>
          <cell r="I884" t="str">
            <v>Good Grid + GE</v>
          </cell>
        </row>
        <row r="885">
          <cell r="A885" t="str">
            <v>OST_066</v>
          </cell>
          <cell r="I885" t="str">
            <v>Grid-Gen</v>
          </cell>
        </row>
        <row r="886">
          <cell r="A886" t="str">
            <v>OST_268</v>
          </cell>
          <cell r="I886" t="str">
            <v>Good Grid + GE</v>
          </cell>
        </row>
        <row r="887">
          <cell r="A887" t="str">
            <v>OST_100</v>
          </cell>
          <cell r="I887" t="str">
            <v>Grid-Gen</v>
          </cell>
        </row>
        <row r="888">
          <cell r="A888" t="str">
            <v>NRO_006</v>
          </cell>
          <cell r="I888" t="str">
            <v>Grid Gen</v>
          </cell>
        </row>
        <row r="889">
          <cell r="A889" t="str">
            <v>NRO_085</v>
          </cell>
          <cell r="I889" t="str">
            <v>Grid-Gen</v>
          </cell>
        </row>
        <row r="890">
          <cell r="A890" t="str">
            <v>OST_270</v>
          </cell>
          <cell r="I890" t="str">
            <v>Good Grid no GE - 8h</v>
          </cell>
        </row>
        <row r="891">
          <cell r="A891" t="str">
            <v>OST_165</v>
          </cell>
        </row>
        <row r="892">
          <cell r="A892" t="str">
            <v>OST_051</v>
          </cell>
          <cell r="I892" t="str">
            <v>Grid-Gen</v>
          </cell>
        </row>
        <row r="893">
          <cell r="A893" t="str">
            <v>OCM0448</v>
          </cell>
        </row>
        <row r="894">
          <cell r="A894" t="str">
            <v>OST_135</v>
          </cell>
          <cell r="I894" t="str">
            <v>Grid Only</v>
          </cell>
        </row>
        <row r="895">
          <cell r="A895" t="str">
            <v>OST_013</v>
          </cell>
          <cell r="I895" t="str">
            <v>Grid-Gen</v>
          </cell>
        </row>
        <row r="896">
          <cell r="A896" t="str">
            <v>NRO_137</v>
          </cell>
          <cell r="I896" t="str">
            <v>Grid-Gen</v>
          </cell>
        </row>
        <row r="897">
          <cell r="A897" t="str">
            <v>OST_064</v>
          </cell>
          <cell r="I897" t="str">
            <v>Grid-Gen</v>
          </cell>
        </row>
        <row r="898">
          <cell r="A898" t="str">
            <v>OST_221</v>
          </cell>
          <cell r="I898" t="str">
            <v>Grid-Gen</v>
          </cell>
        </row>
        <row r="899">
          <cell r="A899" t="str">
            <v>OST_088</v>
          </cell>
          <cell r="I899" t="str">
            <v>Grid-Gen</v>
          </cell>
        </row>
        <row r="900">
          <cell r="A900" t="str">
            <v>LIT_134</v>
          </cell>
          <cell r="I900" t="str">
            <v>Hybrid Solar - S1</v>
          </cell>
        </row>
        <row r="901">
          <cell r="A901" t="str">
            <v>OST_215</v>
          </cell>
          <cell r="I901" t="str">
            <v>Grid-Gen</v>
          </cell>
        </row>
        <row r="902">
          <cell r="A902" t="str">
            <v>OST_024</v>
          </cell>
          <cell r="I902" t="str">
            <v>Grid-Gen</v>
          </cell>
        </row>
        <row r="903">
          <cell r="A903" t="str">
            <v>OST_353</v>
          </cell>
          <cell r="I903" t="str">
            <v>Medium Grid + Solar + GE</v>
          </cell>
        </row>
        <row r="904">
          <cell r="A904" t="str">
            <v>OST_183</v>
          </cell>
          <cell r="I904" t="str">
            <v>Grid-Gen</v>
          </cell>
        </row>
        <row r="905">
          <cell r="A905" t="str">
            <v>LIT_108</v>
          </cell>
          <cell r="I905" t="str">
            <v>Solar-Grid-Gen</v>
          </cell>
        </row>
        <row r="906">
          <cell r="A906" t="str">
            <v>NUR0130</v>
          </cell>
        </row>
        <row r="907">
          <cell r="A907" t="str">
            <v>OST_291</v>
          </cell>
          <cell r="I907" t="str">
            <v>Good Grid + GE</v>
          </cell>
        </row>
        <row r="908">
          <cell r="A908" t="str">
            <v>OST_049</v>
          </cell>
          <cell r="I908" t="str">
            <v>Bad Grid + Solar + GE</v>
          </cell>
        </row>
        <row r="909">
          <cell r="A909" t="str">
            <v>OST_152</v>
          </cell>
          <cell r="I909" t="str">
            <v>Grid-Gen</v>
          </cell>
        </row>
        <row r="910">
          <cell r="A910" t="str">
            <v>NRO_071</v>
          </cell>
          <cell r="I910" t="str">
            <v>Hybrid-Gen</v>
          </cell>
        </row>
        <row r="911">
          <cell r="A911" t="str">
            <v>LIT_200</v>
          </cell>
          <cell r="I911" t="str">
            <v>Grid-Gen</v>
          </cell>
        </row>
        <row r="912">
          <cell r="A912" t="str">
            <v>OST_213</v>
          </cell>
          <cell r="I912" t="str">
            <v>Grid-Gen</v>
          </cell>
        </row>
        <row r="913">
          <cell r="A913" t="str">
            <v>OST_277</v>
          </cell>
          <cell r="I913" t="str">
            <v>Medium Grid + GE</v>
          </cell>
        </row>
        <row r="914">
          <cell r="A914" t="str">
            <v>OST_294</v>
          </cell>
          <cell r="I914" t="str">
            <v>Hybrid Solar - S1</v>
          </cell>
        </row>
        <row r="915">
          <cell r="A915" t="str">
            <v>NRO_101</v>
          </cell>
          <cell r="I915" t="str">
            <v>Gen Only</v>
          </cell>
        </row>
        <row r="916">
          <cell r="A916" t="str">
            <v>NRO_043</v>
          </cell>
          <cell r="I916" t="str">
            <v>Hybrid-Gen</v>
          </cell>
        </row>
        <row r="917">
          <cell r="A917" t="str">
            <v>OST_037</v>
          </cell>
          <cell r="I917" t="str">
            <v>Grid-Gen</v>
          </cell>
        </row>
        <row r="918">
          <cell r="A918" t="str">
            <v>OCM0445</v>
          </cell>
        </row>
        <row r="919">
          <cell r="A919" t="str">
            <v>LIT_510</v>
          </cell>
          <cell r="I919" t="str">
            <v>Hybrid-Gen</v>
          </cell>
        </row>
        <row r="920">
          <cell r="A920" t="str">
            <v>OCM0446</v>
          </cell>
        </row>
        <row r="921">
          <cell r="A921" t="str">
            <v>NRO_259</v>
          </cell>
          <cell r="I921" t="str">
            <v>Grid-Gen</v>
          </cell>
        </row>
        <row r="922">
          <cell r="A922" t="str">
            <v>OST_075</v>
          </cell>
          <cell r="I922" t="str">
            <v>Grid-Gen</v>
          </cell>
        </row>
        <row r="923">
          <cell r="A923" t="str">
            <v>OST_030</v>
          </cell>
          <cell r="I923" t="str">
            <v>Grid-Hybrid-Gen</v>
          </cell>
        </row>
        <row r="924">
          <cell r="A924" t="str">
            <v>LIT_664</v>
          </cell>
          <cell r="I924" t="str">
            <v>Solar-Gen</v>
          </cell>
        </row>
        <row r="925">
          <cell r="A925" t="str">
            <v>NRO_013</v>
          </cell>
          <cell r="I925" t="str">
            <v>Grid Gen</v>
          </cell>
        </row>
        <row r="926">
          <cell r="A926" t="str">
            <v>OST_012</v>
          </cell>
          <cell r="I926" t="str">
            <v>Grid-Gen</v>
          </cell>
        </row>
        <row r="927">
          <cell r="A927" t="str">
            <v>NRO_110</v>
          </cell>
          <cell r="I927" t="str">
            <v>Grid-Gen</v>
          </cell>
        </row>
        <row r="928">
          <cell r="A928" t="str">
            <v>NRO_046</v>
          </cell>
          <cell r="I928" t="str">
            <v>Hybrid-Gen</v>
          </cell>
        </row>
        <row r="929">
          <cell r="A929" t="str">
            <v>OCM0002</v>
          </cell>
        </row>
        <row r="930">
          <cell r="A930" t="str">
            <v>OST_212</v>
          </cell>
          <cell r="I930" t="str">
            <v>Grid-Gen</v>
          </cell>
        </row>
        <row r="931">
          <cell r="A931" t="str">
            <v>OST_266</v>
          </cell>
          <cell r="I931" t="str">
            <v>Grid-Gen</v>
          </cell>
        </row>
        <row r="932">
          <cell r="A932" t="str">
            <v>LIT_506</v>
          </cell>
          <cell r="I932" t="str">
            <v>Gen Only</v>
          </cell>
        </row>
        <row r="933">
          <cell r="A933" t="str">
            <v>OST_402</v>
          </cell>
        </row>
        <row r="934">
          <cell r="A934" t="str">
            <v>OST_220</v>
          </cell>
          <cell r="I934" t="str">
            <v>Gen Only</v>
          </cell>
        </row>
        <row r="935">
          <cell r="A935" t="str">
            <v>OST_180</v>
          </cell>
          <cell r="I935" t="str">
            <v>Grid-Gen</v>
          </cell>
        </row>
        <row r="936">
          <cell r="A936" t="str">
            <v>NRO_100</v>
          </cell>
          <cell r="I936" t="str">
            <v>Hybrid-Gen</v>
          </cell>
        </row>
        <row r="937">
          <cell r="A937" t="str">
            <v>OST_018</v>
          </cell>
          <cell r="I937" t="str">
            <v>Grid Only</v>
          </cell>
        </row>
        <row r="938">
          <cell r="A938" t="str">
            <v>CTR_311</v>
          </cell>
          <cell r="I938" t="str">
            <v>Solar-Gen</v>
          </cell>
        </row>
        <row r="939">
          <cell r="A939" t="str">
            <v>OST_314</v>
          </cell>
          <cell r="I939" t="str">
            <v>Hybrid Solar - S3</v>
          </cell>
        </row>
        <row r="940">
          <cell r="A940" t="str">
            <v>OST_219</v>
          </cell>
        </row>
        <row r="941">
          <cell r="A941" t="str">
            <v>OST_307</v>
          </cell>
          <cell r="I941" t="str">
            <v>Medium Grid + GE</v>
          </cell>
        </row>
        <row r="942">
          <cell r="A942" t="str">
            <v>OST_406</v>
          </cell>
          <cell r="I942" t="str">
            <v>Hybrid Solar - S1</v>
          </cell>
        </row>
        <row r="943">
          <cell r="A943" t="str">
            <v>LIT_319</v>
          </cell>
          <cell r="I943" t="str">
            <v>Grid-Gen</v>
          </cell>
        </row>
        <row r="944">
          <cell r="A944" t="str">
            <v>NRO_237</v>
          </cell>
          <cell r="I944" t="str">
            <v>Solar Gen</v>
          </cell>
        </row>
        <row r="945">
          <cell r="A945" t="str">
            <v>LIT_508</v>
          </cell>
          <cell r="I945" t="str">
            <v>Grid-Gen</v>
          </cell>
        </row>
        <row r="946">
          <cell r="A946" t="str">
            <v>SUD_054</v>
          </cell>
          <cell r="I946" t="str">
            <v>Gen Only</v>
          </cell>
        </row>
        <row r="947">
          <cell r="A947" t="str">
            <v>OST_398</v>
          </cell>
        </row>
        <row r="948">
          <cell r="A948" t="str">
            <v>LIT_513</v>
          </cell>
          <cell r="I948" t="str">
            <v>Hybrid-Gen</v>
          </cell>
        </row>
        <row r="949">
          <cell r="A949" t="str">
            <v>LIT_499</v>
          </cell>
          <cell r="I949" t="str">
            <v>Hybrid-Gen</v>
          </cell>
        </row>
        <row r="950">
          <cell r="A950" t="str">
            <v>LIT_069</v>
          </cell>
          <cell r="I950" t="str">
            <v>Grid-Gen</v>
          </cell>
        </row>
        <row r="951">
          <cell r="A951" t="str">
            <v>NRO_098</v>
          </cell>
          <cell r="I951" t="str">
            <v>Gen Only</v>
          </cell>
        </row>
        <row r="952">
          <cell r="A952" t="str">
            <v>OST_207</v>
          </cell>
          <cell r="I952" t="str">
            <v>Grid-Gen</v>
          </cell>
        </row>
        <row r="953">
          <cell r="A953" t="str">
            <v>LIT_138</v>
          </cell>
          <cell r="I953" t="str">
            <v>Grid-Gen</v>
          </cell>
        </row>
        <row r="954">
          <cell r="A954" t="str">
            <v>NRO_238</v>
          </cell>
          <cell r="I954" t="str">
            <v>Solar Gen</v>
          </cell>
        </row>
        <row r="955">
          <cell r="A955" t="str">
            <v>OST_143</v>
          </cell>
          <cell r="I955" t="str">
            <v>Grid-Gen</v>
          </cell>
        </row>
        <row r="956">
          <cell r="A956" t="str">
            <v>NRO_024</v>
          </cell>
          <cell r="I956" t="str">
            <v>Grid-Gen</v>
          </cell>
        </row>
        <row r="957">
          <cell r="A957" t="str">
            <v>NRO_039</v>
          </cell>
          <cell r="I957" t="str">
            <v>Grid-Gen</v>
          </cell>
        </row>
        <row r="958">
          <cell r="A958" t="str">
            <v>LIT_517</v>
          </cell>
          <cell r="I958" t="str">
            <v>Grid-Gen</v>
          </cell>
        </row>
        <row r="959">
          <cell r="A959" t="str">
            <v>OST_399</v>
          </cell>
        </row>
        <row r="960">
          <cell r="A960" t="str">
            <v>NRO_018</v>
          </cell>
          <cell r="I960" t="str">
            <v>Hybrid-Gen</v>
          </cell>
        </row>
        <row r="961">
          <cell r="A961" t="str">
            <v>OST_195</v>
          </cell>
          <cell r="I961" t="str">
            <v>Grid-Gen</v>
          </cell>
        </row>
        <row r="962">
          <cell r="A962" t="str">
            <v>LIT_201</v>
          </cell>
          <cell r="I962" t="str">
            <v>Grid-Gen</v>
          </cell>
        </row>
        <row r="963">
          <cell r="A963" t="str">
            <v>OST_136</v>
          </cell>
          <cell r="I963" t="str">
            <v>Grid-Gen</v>
          </cell>
        </row>
        <row r="964">
          <cell r="A964" t="str">
            <v>OST_380</v>
          </cell>
        </row>
        <row r="965">
          <cell r="A965" t="str">
            <v>NRO_019</v>
          </cell>
          <cell r="I965" t="str">
            <v>Grid Gen</v>
          </cell>
        </row>
        <row r="966">
          <cell r="A966" t="str">
            <v>OST_411</v>
          </cell>
        </row>
        <row r="967">
          <cell r="A967" t="str">
            <v>OST_058</v>
          </cell>
          <cell r="I967" t="str">
            <v>Grid-Gen</v>
          </cell>
        </row>
        <row r="968">
          <cell r="A968" t="str">
            <v>SUO_029</v>
          </cell>
          <cell r="I968" t="str">
            <v>Grid-Hybrid-Gen</v>
          </cell>
        </row>
        <row r="969">
          <cell r="A969" t="str">
            <v>OST_048</v>
          </cell>
          <cell r="I969" t="str">
            <v>Grid-Gen</v>
          </cell>
        </row>
        <row r="970">
          <cell r="A970" t="str">
            <v>LIT_507</v>
          </cell>
          <cell r="I970" t="str">
            <v>Grid-Gen</v>
          </cell>
        </row>
        <row r="971">
          <cell r="A971" t="str">
            <v>LIT_402</v>
          </cell>
          <cell r="I971" t="str">
            <v>Hybrid Solar - S3</v>
          </cell>
        </row>
        <row r="972">
          <cell r="A972" t="str">
            <v>NRO_050</v>
          </cell>
          <cell r="I972" t="str">
            <v>Hybrid-Gen</v>
          </cell>
        </row>
        <row r="973">
          <cell r="A973" t="str">
            <v>OST_388</v>
          </cell>
        </row>
        <row r="974">
          <cell r="A974" t="str">
            <v>OST_228</v>
          </cell>
          <cell r="I974" t="str">
            <v>Hybrid Solar - S1</v>
          </cell>
        </row>
        <row r="975">
          <cell r="A975" t="str">
            <v>OST_368</v>
          </cell>
          <cell r="I975" t="str">
            <v>Hybrid Solar - S3</v>
          </cell>
        </row>
        <row r="976">
          <cell r="A976" t="str">
            <v>NRO_044</v>
          </cell>
          <cell r="I976" t="str">
            <v>Gen Only</v>
          </cell>
        </row>
        <row r="977">
          <cell r="A977" t="str">
            <v>SUD_037</v>
          </cell>
          <cell r="I977" t="str">
            <v>Gen Only</v>
          </cell>
        </row>
        <row r="978">
          <cell r="A978" t="str">
            <v>OST_369</v>
          </cell>
          <cell r="I978" t="str">
            <v>Hybrid Solar - S1</v>
          </cell>
        </row>
        <row r="979">
          <cell r="A979" t="str">
            <v>OST_125</v>
          </cell>
          <cell r="I979" t="str">
            <v>Grid-Gen</v>
          </cell>
        </row>
        <row r="980">
          <cell r="A980" t="str">
            <v>NRO_142</v>
          </cell>
          <cell r="I980" t="str">
            <v>Gen-Hybrid</v>
          </cell>
        </row>
        <row r="981">
          <cell r="A981" t="str">
            <v>LIT_308</v>
          </cell>
          <cell r="I981" t="str">
            <v>Grid-Gen</v>
          </cell>
        </row>
        <row r="982">
          <cell r="A982" t="str">
            <v>NRO_138</v>
          </cell>
          <cell r="I982" t="str">
            <v>Grid-Gen</v>
          </cell>
        </row>
        <row r="983">
          <cell r="A983" t="str">
            <v>OST_005</v>
          </cell>
          <cell r="I983" t="str">
            <v>Grid-Gen</v>
          </cell>
        </row>
        <row r="984">
          <cell r="A984" t="str">
            <v>NRO_258</v>
          </cell>
          <cell r="I984" t="str">
            <v>Grid Gen</v>
          </cell>
        </row>
        <row r="985">
          <cell r="A985" t="str">
            <v>OST_227</v>
          </cell>
          <cell r="I985" t="str">
            <v>Bad Grid + GE</v>
          </cell>
        </row>
        <row r="986">
          <cell r="A986" t="str">
            <v>OST_370</v>
          </cell>
          <cell r="I986" t="str">
            <v>Medium Grid + Solar + GE</v>
          </cell>
        </row>
        <row r="987">
          <cell r="A987" t="str">
            <v>OST_397</v>
          </cell>
        </row>
        <row r="988">
          <cell r="A988" t="str">
            <v>OST_301</v>
          </cell>
          <cell r="I988" t="str">
            <v>Grid-Gen</v>
          </cell>
        </row>
        <row r="989">
          <cell r="A989" t="str">
            <v>OST_375</v>
          </cell>
        </row>
        <row r="990">
          <cell r="A990" t="str">
            <v>OST_400</v>
          </cell>
        </row>
        <row r="991">
          <cell r="A991" t="str">
            <v>OST_189</v>
          </cell>
          <cell r="I991" t="str">
            <v>Gen Only</v>
          </cell>
        </row>
        <row r="992">
          <cell r="A992" t="str">
            <v>OST_374</v>
          </cell>
        </row>
        <row r="993">
          <cell r="A993" t="str">
            <v>OST_409</v>
          </cell>
        </row>
        <row r="994">
          <cell r="A994" t="str">
            <v>OST_264</v>
          </cell>
          <cell r="I994" t="str">
            <v>Grid-Gen</v>
          </cell>
        </row>
        <row r="995">
          <cell r="A995" t="str">
            <v>LIT_514</v>
          </cell>
          <cell r="I995" t="str">
            <v>Hybrid-Gen</v>
          </cell>
        </row>
        <row r="996">
          <cell r="A996" t="str">
            <v>NRO_052</v>
          </cell>
          <cell r="I996" t="str">
            <v>Grid-Gen</v>
          </cell>
        </row>
        <row r="997">
          <cell r="A997" t="str">
            <v>OST_090</v>
          </cell>
          <cell r="I997" t="str">
            <v>Grid-Gen</v>
          </cell>
        </row>
        <row r="998">
          <cell r="A998" t="str">
            <v>NRO_037</v>
          </cell>
          <cell r="I998" t="str">
            <v>HGB</v>
          </cell>
        </row>
        <row r="999">
          <cell r="A999" t="str">
            <v>OST_070</v>
          </cell>
          <cell r="I999" t="str">
            <v>Grid-Gen</v>
          </cell>
        </row>
        <row r="1000">
          <cell r="A1000" t="str">
            <v>NRO_053</v>
          </cell>
          <cell r="I1000" t="str">
            <v>Gen Only</v>
          </cell>
        </row>
        <row r="1001">
          <cell r="A1001" t="str">
            <v>OST_053</v>
          </cell>
          <cell r="I1001" t="str">
            <v>Grid-Gen</v>
          </cell>
        </row>
        <row r="1002">
          <cell r="A1002" t="str">
            <v>OST_010</v>
          </cell>
          <cell r="I1002" t="str">
            <v>Grid-Gen</v>
          </cell>
        </row>
        <row r="1003">
          <cell r="A1003" t="str">
            <v>OST_906</v>
          </cell>
        </row>
        <row r="1004">
          <cell r="A1004" t="str">
            <v>CTR_013</v>
          </cell>
          <cell r="I1004" t="str">
            <v>Bad Grid + Solar + GE</v>
          </cell>
        </row>
        <row r="1005">
          <cell r="A1005" t="str">
            <v>NRO_005</v>
          </cell>
          <cell r="I1005" t="str">
            <v>HGB</v>
          </cell>
        </row>
        <row r="1006">
          <cell r="A1006" t="str">
            <v>NRO_020</v>
          </cell>
          <cell r="I1006" t="str">
            <v>Grid Gen</v>
          </cell>
        </row>
        <row r="1007">
          <cell r="A1007" t="str">
            <v>NRO_090</v>
          </cell>
          <cell r="I1007" t="str">
            <v>Grid-Gen</v>
          </cell>
        </row>
        <row r="1008">
          <cell r="A1008" t="str">
            <v>LIT_121</v>
          </cell>
          <cell r="I1008" t="str">
            <v>Hybrid-Gen</v>
          </cell>
        </row>
        <row r="1009">
          <cell r="A1009" t="str">
            <v>CTR_204</v>
          </cell>
          <cell r="I1009" t="str">
            <v>Bad Grid + Solar + GE</v>
          </cell>
        </row>
        <row r="1010">
          <cell r="A1010" t="str">
            <v>OST_316</v>
          </cell>
          <cell r="I1010" t="str">
            <v>Medium Grid + Solar + GE</v>
          </cell>
        </row>
        <row r="1011">
          <cell r="A1011" t="str">
            <v>NRO_045</v>
          </cell>
          <cell r="I1011" t="str">
            <v>Gen Only</v>
          </cell>
        </row>
        <row r="1012">
          <cell r="A1012" t="str">
            <v>SUD_024</v>
          </cell>
          <cell r="I1012" t="str">
            <v>Solar-Gen</v>
          </cell>
        </row>
        <row r="1013">
          <cell r="A1013" t="str">
            <v>NRO_231</v>
          </cell>
          <cell r="I1013" t="str">
            <v>Gen Only</v>
          </cell>
        </row>
        <row r="1014">
          <cell r="A1014" t="str">
            <v>NRO_021</v>
          </cell>
          <cell r="I1014" t="str">
            <v>Grid Gen</v>
          </cell>
        </row>
        <row r="1015">
          <cell r="A1015" t="str">
            <v>SUD_800</v>
          </cell>
          <cell r="I1015" t="str">
            <v>Hybrid Solar - S3</v>
          </cell>
        </row>
        <row r="1016">
          <cell r="A1016" t="str">
            <v>OST_205</v>
          </cell>
          <cell r="I1016" t="str">
            <v>Grid-Gen</v>
          </cell>
        </row>
        <row r="1017">
          <cell r="A1017" t="str">
            <v>OST_384</v>
          </cell>
        </row>
        <row r="1018">
          <cell r="A1018" t="str">
            <v>OST_381</v>
          </cell>
        </row>
        <row r="1019">
          <cell r="A1019" t="str">
            <v>OST_006</v>
          </cell>
        </row>
        <row r="1020">
          <cell r="A1020" t="str">
            <v>CTR_855</v>
          </cell>
          <cell r="I1020" t="str">
            <v>Hybrid Solar - S3</v>
          </cell>
        </row>
        <row r="1021">
          <cell r="A1021" t="str">
            <v>OST_138</v>
          </cell>
          <cell r="I1021" t="str">
            <v>Grid-Gen</v>
          </cell>
        </row>
        <row r="1022">
          <cell r="A1022" t="str">
            <v>NRO_246</v>
          </cell>
          <cell r="I1022" t="str">
            <v>Solar Only</v>
          </cell>
        </row>
        <row r="1023">
          <cell r="A1023" t="str">
            <v>OST_904</v>
          </cell>
        </row>
        <row r="1024">
          <cell r="A1024" t="str">
            <v>OST_114</v>
          </cell>
          <cell r="I1024" t="str">
            <v>Bad Grid + Solar + GE</v>
          </cell>
        </row>
        <row r="1025">
          <cell r="A1025" t="str">
            <v>NRO_073</v>
          </cell>
          <cell r="I1025" t="str">
            <v>Hybrid-Gen</v>
          </cell>
        </row>
        <row r="1026">
          <cell r="A1026" t="str">
            <v>NRO_023</v>
          </cell>
          <cell r="I1026" t="str">
            <v>Gen Only</v>
          </cell>
        </row>
        <row r="1027">
          <cell r="A1027" t="str">
            <v>CTR_081</v>
          </cell>
          <cell r="I1027" t="str">
            <v>Bad Grid + Solar + GE</v>
          </cell>
        </row>
        <row r="1028">
          <cell r="A1028" t="str">
            <v>CTR_185</v>
          </cell>
          <cell r="I1028" t="str">
            <v>Grid-Gen</v>
          </cell>
        </row>
        <row r="1029">
          <cell r="A1029" t="str">
            <v>NRO_089</v>
          </cell>
          <cell r="I1029" t="str">
            <v>Hybrid-Gen</v>
          </cell>
        </row>
        <row r="1030">
          <cell r="A1030" t="str">
            <v>OST_209</v>
          </cell>
          <cell r="I1030" t="str">
            <v>Hybrid-Gen</v>
          </cell>
        </row>
        <row r="1031">
          <cell r="A1031" t="str">
            <v>OST_391</v>
          </cell>
        </row>
        <row r="1032">
          <cell r="A1032" t="str">
            <v>NRO_009</v>
          </cell>
          <cell r="I1032" t="str">
            <v>Grid Gen</v>
          </cell>
        </row>
        <row r="1033">
          <cell r="A1033" t="str">
            <v>OST_252</v>
          </cell>
          <cell r="I1033" t="str">
            <v>Hybrid-Gen</v>
          </cell>
        </row>
        <row r="1034">
          <cell r="A1034" t="str">
            <v>NUR0019</v>
          </cell>
        </row>
        <row r="1035">
          <cell r="A1035" t="str">
            <v>CTR_234</v>
          </cell>
          <cell r="I1035" t="str">
            <v>Bad Grid + Solar + GE</v>
          </cell>
        </row>
        <row r="1036">
          <cell r="A1036" t="str">
            <v>OCM0410</v>
          </cell>
        </row>
        <row r="1037">
          <cell r="A1037" t="str">
            <v>OST_396</v>
          </cell>
        </row>
        <row r="1038">
          <cell r="A1038" t="str">
            <v>CTR_067</v>
          </cell>
          <cell r="I1038" t="str">
            <v>Bad Grid + Solar + GE</v>
          </cell>
        </row>
        <row r="1039">
          <cell r="A1039" t="str">
            <v>OST_025</v>
          </cell>
          <cell r="I1039" t="str">
            <v>Grid-Gen</v>
          </cell>
        </row>
        <row r="1040">
          <cell r="A1040" t="str">
            <v>OST_377</v>
          </cell>
        </row>
        <row r="1041">
          <cell r="A1041" t="str">
            <v>SUO_028</v>
          </cell>
          <cell r="I1041" t="str">
            <v>Grid-Gen</v>
          </cell>
        </row>
        <row r="1042">
          <cell r="A1042" t="str">
            <v>OCM0086</v>
          </cell>
        </row>
        <row r="1043">
          <cell r="A1043" t="str">
            <v>OST_275</v>
          </cell>
          <cell r="I1043" t="str">
            <v>Hybrid Solar - S3</v>
          </cell>
        </row>
        <row r="1044">
          <cell r="A1044" t="str">
            <v>CTR_546</v>
          </cell>
          <cell r="I1044" t="str">
            <v>Grid-Gen</v>
          </cell>
        </row>
        <row r="1045">
          <cell r="A1045" t="str">
            <v>OCM0222</v>
          </cell>
        </row>
        <row r="1046">
          <cell r="A1046" t="str">
            <v>NRO_236</v>
          </cell>
          <cell r="I1046" t="str">
            <v>Grid Gen</v>
          </cell>
        </row>
        <row r="1047">
          <cell r="A1047" t="str">
            <v>OCM0447</v>
          </cell>
        </row>
        <row r="1048">
          <cell r="A1048" t="str">
            <v>CTR_286</v>
          </cell>
          <cell r="I1048" t="str">
            <v>Grid-Gen</v>
          </cell>
        </row>
        <row r="1049">
          <cell r="A1049" t="str">
            <v>SUD_070</v>
          </cell>
          <cell r="I1049" t="str">
            <v>Grid-Gen</v>
          </cell>
        </row>
        <row r="1050">
          <cell r="A1050" t="str">
            <v>CTR_058</v>
          </cell>
          <cell r="I1050" t="str">
            <v>Grid-Gen</v>
          </cell>
        </row>
        <row r="1051">
          <cell r="A1051" t="str">
            <v>NRO_245</v>
          </cell>
          <cell r="I1051" t="str">
            <v>Solar Gen</v>
          </cell>
        </row>
        <row r="1052">
          <cell r="A1052" t="str">
            <v>OST_365</v>
          </cell>
          <cell r="I1052" t="str">
            <v>Bad Grid + Solar + GE</v>
          </cell>
        </row>
        <row r="1053">
          <cell r="A1053" t="str">
            <v>OST_176</v>
          </cell>
          <cell r="I1053" t="str">
            <v>Grid-Gen</v>
          </cell>
        </row>
        <row r="1054">
          <cell r="A1054" t="str">
            <v>CTR_177</v>
          </cell>
        </row>
        <row r="1055">
          <cell r="A1055" t="str">
            <v>LIT_136</v>
          </cell>
          <cell r="I1055" t="str">
            <v>Grid-Gen</v>
          </cell>
        </row>
        <row r="1056">
          <cell r="A1056" t="str">
            <v>OCM0474</v>
          </cell>
        </row>
        <row r="1057">
          <cell r="A1057" t="str">
            <v>OST_233</v>
          </cell>
          <cell r="I1057" t="str">
            <v>Bad Grid + GE</v>
          </cell>
        </row>
        <row r="1058">
          <cell r="A1058" t="str">
            <v>OCM0058</v>
          </cell>
        </row>
        <row r="1059">
          <cell r="A1059" t="str">
            <v>OST_367</v>
          </cell>
          <cell r="I1059" t="str">
            <v>Hybrid Solar - S1</v>
          </cell>
        </row>
        <row r="1060">
          <cell r="A1060" t="str">
            <v>OCM0224</v>
          </cell>
        </row>
        <row r="1061">
          <cell r="A1061" t="str">
            <v>OST_229</v>
          </cell>
          <cell r="I1061" t="str">
            <v>HGB</v>
          </cell>
        </row>
        <row r="1062">
          <cell r="A1062" t="str">
            <v>OST_342</v>
          </cell>
          <cell r="I1062" t="str">
            <v>Medium Grid + Solar + GE</v>
          </cell>
        </row>
        <row r="1063">
          <cell r="A1063" t="str">
            <v>OST_083</v>
          </cell>
          <cell r="I1063" t="str">
            <v>Bad Grid + Solar + GE</v>
          </cell>
        </row>
        <row r="1064">
          <cell r="A1064" t="str">
            <v>OST_101</v>
          </cell>
          <cell r="I1064" t="str">
            <v>Grid-Gen</v>
          </cell>
        </row>
        <row r="1065">
          <cell r="A1065" t="str">
            <v>OST_235</v>
          </cell>
          <cell r="I1065" t="str">
            <v>Bad Grid + Solar + GE</v>
          </cell>
        </row>
        <row r="1066">
          <cell r="A1066" t="str">
            <v>OCM0507</v>
          </cell>
        </row>
        <row r="1067">
          <cell r="A1067" t="str">
            <v>CTR_356</v>
          </cell>
          <cell r="I1067" t="str">
            <v>Grid-Gen</v>
          </cell>
        </row>
        <row r="1068">
          <cell r="A1068" t="str">
            <v>OST_047</v>
          </cell>
          <cell r="I1068" t="str">
            <v>Medium Grid + Solar + GE</v>
          </cell>
        </row>
        <row r="1069">
          <cell r="A1069" t="str">
            <v>CTR_451</v>
          </cell>
          <cell r="I1069" t="str">
            <v>Hybrid Solar - S1</v>
          </cell>
        </row>
        <row r="1070">
          <cell r="A1070" t="str">
            <v>OST_137</v>
          </cell>
          <cell r="I1070" t="str">
            <v>Grid-Gen</v>
          </cell>
        </row>
        <row r="1071">
          <cell r="A1071" t="str">
            <v>OST_177</v>
          </cell>
          <cell r="I1071" t="str">
            <v>Grid-Gen</v>
          </cell>
        </row>
        <row r="1072">
          <cell r="A1072" t="str">
            <v>CTR_297</v>
          </cell>
          <cell r="I1072" t="str">
            <v>Gen Only</v>
          </cell>
        </row>
        <row r="1073">
          <cell r="A1073" t="str">
            <v>OST_042</v>
          </cell>
          <cell r="I1073" t="str">
            <v>Grid-Gen</v>
          </cell>
        </row>
        <row r="1074">
          <cell r="A1074" t="str">
            <v>OCM0056</v>
          </cell>
        </row>
        <row r="1075">
          <cell r="A1075" t="str">
            <v>OST_293</v>
          </cell>
          <cell r="I1075" t="str">
            <v>Hybrid Solar - S3</v>
          </cell>
        </row>
        <row r="1076">
          <cell r="A1076" t="str">
            <v>OCM0223</v>
          </cell>
        </row>
        <row r="1077">
          <cell r="A1077" t="str">
            <v>CTR_189</v>
          </cell>
          <cell r="I1077" t="str">
            <v>Bad Grid + Solar + GE</v>
          </cell>
        </row>
        <row r="1078">
          <cell r="A1078" t="str">
            <v>OST_149</v>
          </cell>
          <cell r="I1078" t="str">
            <v>Grid-Gen</v>
          </cell>
        </row>
        <row r="1079">
          <cell r="A1079" t="str">
            <v>NRO_057</v>
          </cell>
          <cell r="I1079" t="str">
            <v>Gen Only</v>
          </cell>
        </row>
        <row r="1080">
          <cell r="A1080" t="str">
            <v>OST_387</v>
          </cell>
        </row>
        <row r="1081">
          <cell r="A1081" t="str">
            <v>OST_272</v>
          </cell>
          <cell r="I1081" t="str">
            <v>Hybrid Solar - S2</v>
          </cell>
        </row>
        <row r="1082">
          <cell r="A1082" t="str">
            <v>LIT_349</v>
          </cell>
          <cell r="I1082" t="str">
            <v>Hybrid-Gen</v>
          </cell>
        </row>
        <row r="1083">
          <cell r="A1083" t="str">
            <v>CTR_115</v>
          </cell>
          <cell r="I1083" t="str">
            <v>Grid-Gen</v>
          </cell>
        </row>
        <row r="1084">
          <cell r="A1084" t="str">
            <v>SUD_226</v>
          </cell>
          <cell r="I1084" t="str">
            <v>Bad Grid + Solar + GE</v>
          </cell>
        </row>
        <row r="1085">
          <cell r="A1085" t="str">
            <v>OCM0258</v>
          </cell>
        </row>
        <row r="1086">
          <cell r="A1086" t="str">
            <v>CTR_092</v>
          </cell>
          <cell r="I1086" t="str">
            <v>Hybrid Solar - S3</v>
          </cell>
        </row>
        <row r="1087">
          <cell r="A1087" t="str">
            <v>OST_382</v>
          </cell>
        </row>
        <row r="1088">
          <cell r="A1088" t="str">
            <v>OST_057</v>
          </cell>
          <cell r="I1088" t="str">
            <v>Solar-Grid-Gen</v>
          </cell>
        </row>
        <row r="1089">
          <cell r="A1089" t="str">
            <v>CTR_145</v>
          </cell>
          <cell r="I1089" t="str">
            <v>Solar-Gen</v>
          </cell>
        </row>
        <row r="1090">
          <cell r="A1090" t="str">
            <v>OCM0434</v>
          </cell>
        </row>
        <row r="1091">
          <cell r="A1091" t="str">
            <v>NUR0048</v>
          </cell>
        </row>
        <row r="1092">
          <cell r="A1092" t="str">
            <v>NRO_056</v>
          </cell>
          <cell r="I1092" t="str">
            <v>Hybrid-Gen</v>
          </cell>
        </row>
        <row r="1093">
          <cell r="A1093" t="str">
            <v>CTR_144</v>
          </cell>
          <cell r="I1093" t="str">
            <v>Medium Grid + GE</v>
          </cell>
        </row>
        <row r="1094">
          <cell r="A1094" t="str">
            <v>OCM0272</v>
          </cell>
        </row>
        <row r="1095">
          <cell r="A1095" t="str">
            <v>SUD_009</v>
          </cell>
          <cell r="I1095" t="str">
            <v>Medium Grid + GE</v>
          </cell>
        </row>
        <row r="1096">
          <cell r="A1096" t="str">
            <v>NRO_096</v>
          </cell>
          <cell r="I1096" t="str">
            <v>Gen Only</v>
          </cell>
        </row>
        <row r="1097">
          <cell r="A1097" t="str">
            <v>CTR_360</v>
          </cell>
          <cell r="I1097" t="str">
            <v>Hybrid-Gen</v>
          </cell>
        </row>
        <row r="1098">
          <cell r="A1098" t="str">
            <v>OCM0428</v>
          </cell>
        </row>
        <row r="1099">
          <cell r="A1099" t="str">
            <v>OST_385</v>
          </cell>
        </row>
        <row r="1100">
          <cell r="A1100" t="str">
            <v>OCM0212</v>
          </cell>
        </row>
        <row r="1101">
          <cell r="A1101" t="str">
            <v>CTR_005</v>
          </cell>
          <cell r="I1101" t="str">
            <v>Grid-Gen</v>
          </cell>
        </row>
        <row r="1102">
          <cell r="A1102" t="str">
            <v>CTR_858</v>
          </cell>
          <cell r="I1102" t="str">
            <v>Hybrid Solar - S3</v>
          </cell>
        </row>
        <row r="1103">
          <cell r="A1103" t="str">
            <v>OST_116</v>
          </cell>
          <cell r="I1103" t="str">
            <v>Solar-Gen</v>
          </cell>
        </row>
        <row r="1104">
          <cell r="A1104" t="str">
            <v>OCM0436</v>
          </cell>
        </row>
        <row r="1105">
          <cell r="A1105" t="str">
            <v>OST_401</v>
          </cell>
        </row>
        <row r="1106">
          <cell r="A1106" t="str">
            <v>NRO_012</v>
          </cell>
          <cell r="I1106" t="str">
            <v>Solar Gen</v>
          </cell>
        </row>
        <row r="1107">
          <cell r="A1107" t="str">
            <v>SUD_238</v>
          </cell>
          <cell r="I1107" t="str">
            <v>Solar-Grid-Gen</v>
          </cell>
        </row>
        <row r="1108">
          <cell r="A1108" t="str">
            <v>OST_907</v>
          </cell>
        </row>
        <row r="1109">
          <cell r="A1109" t="str">
            <v>OST_908</v>
          </cell>
        </row>
        <row r="1110">
          <cell r="A1110" t="str">
            <v>CTR_860</v>
          </cell>
          <cell r="I1110" t="str">
            <v>Hybrid Solar - S2</v>
          </cell>
        </row>
        <row r="1111">
          <cell r="A1111" t="str">
            <v>OST_372</v>
          </cell>
        </row>
        <row r="1112">
          <cell r="A1112" t="str">
            <v>CTR_091</v>
          </cell>
          <cell r="I1112" t="str">
            <v>Solar-Gen</v>
          </cell>
        </row>
        <row r="1113">
          <cell r="A1113" t="str">
            <v>OST_386</v>
          </cell>
        </row>
        <row r="1114">
          <cell r="A1114" t="str">
            <v>CTR_066</v>
          </cell>
          <cell r="I1114" t="str">
            <v>Solar-Grid-Gen</v>
          </cell>
        </row>
        <row r="1115">
          <cell r="A1115" t="str">
            <v>OCM0426</v>
          </cell>
        </row>
        <row r="1116">
          <cell r="A1116" t="str">
            <v>SUD_038</v>
          </cell>
          <cell r="I1116" t="str">
            <v>Gen Only</v>
          </cell>
        </row>
        <row r="1117">
          <cell r="A1117" t="str">
            <v>OST_245</v>
          </cell>
          <cell r="I1117" t="str">
            <v>Hybrid Solar - S3</v>
          </cell>
        </row>
        <row r="1118">
          <cell r="A1118" t="str">
            <v>CTR_436</v>
          </cell>
          <cell r="I1118" t="str">
            <v>Gen Only</v>
          </cell>
        </row>
        <row r="1119">
          <cell r="A1119" t="str">
            <v>OST_905</v>
          </cell>
        </row>
        <row r="1120">
          <cell r="A1120" t="str">
            <v>LIT_658</v>
          </cell>
          <cell r="I1120" t="str">
            <v>Hybrid Solar - S3</v>
          </cell>
        </row>
        <row r="1121">
          <cell r="A1121" t="str">
            <v>OST_405</v>
          </cell>
        </row>
        <row r="1122">
          <cell r="A1122" t="str">
            <v>CTR_205</v>
          </cell>
          <cell r="I1122" t="str">
            <v>Grid-Gen</v>
          </cell>
        </row>
        <row r="1123">
          <cell r="A1123" t="str">
            <v>SUD_060</v>
          </cell>
          <cell r="I1123" t="str">
            <v>Grid-Gen</v>
          </cell>
        </row>
        <row r="1124">
          <cell r="A1124" t="str">
            <v>SUD_171</v>
          </cell>
          <cell r="I1124" t="str">
            <v>Bad Grid + Solar + GE</v>
          </cell>
        </row>
        <row r="1125">
          <cell r="A1125" t="str">
            <v>OCM0435</v>
          </cell>
        </row>
        <row r="1126">
          <cell r="A1126" t="str">
            <v>OST_390</v>
          </cell>
        </row>
        <row r="1127">
          <cell r="A1127" t="str">
            <v>CTR_364</v>
          </cell>
          <cell r="I1127" t="str">
            <v>Hybrid-Gen</v>
          </cell>
        </row>
        <row r="1128">
          <cell r="A1128" t="str">
            <v>OST_039</v>
          </cell>
          <cell r="I1128" t="str">
            <v>Bad Grid + Solar + GE</v>
          </cell>
        </row>
        <row r="1129">
          <cell r="A1129" t="str">
            <v>OCM0472</v>
          </cell>
        </row>
        <row r="1130">
          <cell r="A1130" t="str">
            <v>CTR_193</v>
          </cell>
          <cell r="I1130" t="str">
            <v>Grid-Gen</v>
          </cell>
        </row>
        <row r="1131">
          <cell r="A1131" t="str">
            <v>OCM0206</v>
          </cell>
        </row>
        <row r="1132">
          <cell r="A1132" t="str">
            <v>CTR_304</v>
          </cell>
          <cell r="I1132" t="str">
            <v>Grid-Gen</v>
          </cell>
        </row>
        <row r="1133">
          <cell r="A1133" t="str">
            <v>CTR_305</v>
          </cell>
          <cell r="I1133" t="str">
            <v>Hybrid-Gen</v>
          </cell>
        </row>
        <row r="1134">
          <cell r="A1134" t="str">
            <v>CTR_186</v>
          </cell>
          <cell r="I1134" t="str">
            <v>Hybrid-Gen</v>
          </cell>
        </row>
        <row r="1135">
          <cell r="A1135" t="str">
            <v>OST_389</v>
          </cell>
        </row>
        <row r="1136">
          <cell r="A1136" t="str">
            <v>SUD_262</v>
          </cell>
          <cell r="I1136" t="str">
            <v>Grid-Gen</v>
          </cell>
        </row>
        <row r="1137">
          <cell r="A1137" t="str">
            <v>SUD_263</v>
          </cell>
          <cell r="I1137" t="str">
            <v>Grid-Gen</v>
          </cell>
        </row>
        <row r="1138">
          <cell r="A1138" t="str">
            <v>SUD_227</v>
          </cell>
          <cell r="I1138" t="str">
            <v>Grid-Gen</v>
          </cell>
        </row>
        <row r="1139">
          <cell r="A1139" t="str">
            <v>OST_200</v>
          </cell>
          <cell r="I1139" t="str">
            <v>Hybrid-Gen</v>
          </cell>
        </row>
        <row r="1140">
          <cell r="A1140" t="str">
            <v>CTR_392</v>
          </cell>
          <cell r="I1140" t="str">
            <v>Grid-Gen</v>
          </cell>
        </row>
        <row r="1141">
          <cell r="A1141" t="str">
            <v>SUD_097</v>
          </cell>
          <cell r="I1141" t="str">
            <v>Medium Grid + GE</v>
          </cell>
        </row>
        <row r="1142">
          <cell r="A1142" t="str">
            <v>SUD_172</v>
          </cell>
          <cell r="I1142" t="str">
            <v>Hybrid Solar - S1</v>
          </cell>
        </row>
        <row r="1143">
          <cell r="A1143" t="str">
            <v>SUD_100</v>
          </cell>
          <cell r="I1143" t="str">
            <v>Good Grid + GE</v>
          </cell>
        </row>
        <row r="1144">
          <cell r="A1144" t="str">
            <v>SUD_264</v>
          </cell>
          <cell r="I1144" t="str">
            <v>Grid-Gen</v>
          </cell>
        </row>
        <row r="1145">
          <cell r="A1145" t="str">
            <v>CTR_733</v>
          </cell>
          <cell r="I1145" t="str">
            <v>Solar-Gen</v>
          </cell>
        </row>
        <row r="1146">
          <cell r="A1146" t="str">
            <v>NRO_230</v>
          </cell>
          <cell r="I1146" t="str">
            <v>Hybrid Gen</v>
          </cell>
        </row>
        <row r="1147">
          <cell r="A1147" t="str">
            <v>SUD_223</v>
          </cell>
          <cell r="I1147" t="str">
            <v>Grid-Gen</v>
          </cell>
        </row>
        <row r="1148">
          <cell r="A1148" t="str">
            <v>SUD_082</v>
          </cell>
          <cell r="I1148" t="str">
            <v>Grid-Gen</v>
          </cell>
        </row>
        <row r="1149">
          <cell r="A1149" t="str">
            <v>SUD_217</v>
          </cell>
          <cell r="I1149" t="str">
            <v>Grid-Gen</v>
          </cell>
        </row>
        <row r="1150">
          <cell r="A1150" t="str">
            <v>OCM0208</v>
          </cell>
        </row>
        <row r="1151">
          <cell r="A1151" t="str">
            <v>CTR_097</v>
          </cell>
          <cell r="I1151" t="str">
            <v>Grid-Gen</v>
          </cell>
        </row>
        <row r="1152">
          <cell r="A1152" t="str">
            <v>CTR_190</v>
          </cell>
          <cell r="I1152" t="str">
            <v>Grid-Gen</v>
          </cell>
        </row>
        <row r="1153">
          <cell r="A1153" t="str">
            <v>OST_201</v>
          </cell>
          <cell r="I1153" t="str">
            <v>Hybrid-Gen</v>
          </cell>
        </row>
        <row r="1154">
          <cell r="A1154" t="str">
            <v>CTR_054</v>
          </cell>
          <cell r="I1154" t="str">
            <v>Gen Only</v>
          </cell>
        </row>
        <row r="1155">
          <cell r="A1155" t="str">
            <v>SUD_115</v>
          </cell>
          <cell r="I1155" t="str">
            <v>Bad Grid + GE</v>
          </cell>
        </row>
        <row r="1156">
          <cell r="A1156" t="str">
            <v>CTR_202</v>
          </cell>
          <cell r="I1156" t="str">
            <v>Grid-Gen</v>
          </cell>
        </row>
        <row r="1157">
          <cell r="A1157" t="str">
            <v>OST_383</v>
          </cell>
        </row>
        <row r="1158">
          <cell r="A1158" t="str">
            <v>CTR_073</v>
          </cell>
          <cell r="I1158" t="str">
            <v>Grid-Gen</v>
          </cell>
        </row>
        <row r="1159">
          <cell r="A1159" t="str">
            <v>CTR_532</v>
          </cell>
          <cell r="I1159" t="str">
            <v>Gen Only</v>
          </cell>
        </row>
        <row r="1160">
          <cell r="A1160" t="str">
            <v>OST_378</v>
          </cell>
        </row>
        <row r="1161">
          <cell r="A1161" t="str">
            <v>CTR_228</v>
          </cell>
          <cell r="I1161" t="str">
            <v>Bad Grid + Solar + GE</v>
          </cell>
        </row>
        <row r="1162">
          <cell r="A1162" t="str">
            <v>OCM0253</v>
          </cell>
        </row>
        <row r="1163">
          <cell r="A1163" t="str">
            <v>OCM0209</v>
          </cell>
        </row>
        <row r="1164">
          <cell r="A1164" t="str">
            <v>CTR_060</v>
          </cell>
          <cell r="I1164" t="str">
            <v>Solar-Grid-Gen</v>
          </cell>
        </row>
        <row r="1165">
          <cell r="A1165" t="str">
            <v>CTR_869</v>
          </cell>
          <cell r="I1165" t="str">
            <v>Grid-Gen</v>
          </cell>
        </row>
        <row r="1166">
          <cell r="A1166" t="str">
            <v>OST_023</v>
          </cell>
          <cell r="I1166" t="str">
            <v>Bad Grid + Solar + GE</v>
          </cell>
        </row>
        <row r="1167">
          <cell r="A1167" t="str">
            <v>CTR_188</v>
          </cell>
          <cell r="I1167" t="str">
            <v>Bad Grid + Solar + GE</v>
          </cell>
        </row>
        <row r="1168">
          <cell r="A1168" t="str">
            <v>OST_373</v>
          </cell>
        </row>
        <row r="1169">
          <cell r="A1169" t="str">
            <v>OCM0034</v>
          </cell>
        </row>
        <row r="1170">
          <cell r="A1170" t="str">
            <v>CTR_101</v>
          </cell>
          <cell r="I1170" t="str">
            <v>Medium Grid + GE</v>
          </cell>
        </row>
        <row r="1171">
          <cell r="A1171" t="str">
            <v>CTR_440</v>
          </cell>
          <cell r="I1171" t="str">
            <v>Grid-Gen</v>
          </cell>
        </row>
        <row r="1172">
          <cell r="A1172" t="str">
            <v>CTR_442</v>
          </cell>
          <cell r="I1172" t="str">
            <v>Grid-Gen</v>
          </cell>
        </row>
        <row r="1173">
          <cell r="A1173" t="str">
            <v>CTR_135</v>
          </cell>
          <cell r="I1173" t="str">
            <v>Grid-Gen</v>
          </cell>
        </row>
        <row r="1174">
          <cell r="A1174" t="str">
            <v>CTR_397</v>
          </cell>
          <cell r="I1174" t="str">
            <v>Grid-Gen</v>
          </cell>
        </row>
        <row r="1175">
          <cell r="A1175" t="str">
            <v>CTR_227</v>
          </cell>
          <cell r="I1175" t="str">
            <v>Bad Grid + Solar + GE</v>
          </cell>
        </row>
        <row r="1176">
          <cell r="A1176" t="str">
            <v>OST_376</v>
          </cell>
        </row>
        <row r="1177">
          <cell r="A1177" t="str">
            <v>CTR_022</v>
          </cell>
          <cell r="I1177" t="str">
            <v>Grid-Gen</v>
          </cell>
        </row>
        <row r="1178">
          <cell r="A1178" t="str">
            <v>CTR_385</v>
          </cell>
          <cell r="I1178" t="str">
            <v>Bad Grid + Solar + GE</v>
          </cell>
        </row>
        <row r="1179">
          <cell r="A1179" t="str">
            <v>CTR_828</v>
          </cell>
          <cell r="I1179" t="str">
            <v>Grid-Hybrid-Gen</v>
          </cell>
        </row>
        <row r="1180">
          <cell r="A1180" t="str">
            <v>CTR_201</v>
          </cell>
          <cell r="I1180" t="str">
            <v>Grid-Gen</v>
          </cell>
        </row>
        <row r="1181">
          <cell r="A1181" t="str">
            <v>OCM0414</v>
          </cell>
        </row>
        <row r="1182">
          <cell r="A1182" t="str">
            <v>OCM0038</v>
          </cell>
        </row>
        <row r="1183">
          <cell r="A1183" t="str">
            <v>CTR_362</v>
          </cell>
          <cell r="I1183" t="str">
            <v>Grid-Gen</v>
          </cell>
        </row>
        <row r="1184">
          <cell r="A1184" t="str">
            <v>CTR_452</v>
          </cell>
          <cell r="I1184" t="str">
            <v>Bad Grid + Solar + GE</v>
          </cell>
        </row>
        <row r="1185">
          <cell r="A1185" t="str">
            <v>CTR_223</v>
          </cell>
          <cell r="I1185" t="str">
            <v>Solar-Gen</v>
          </cell>
        </row>
        <row r="1186">
          <cell r="A1186" t="str">
            <v>OCM0205</v>
          </cell>
        </row>
        <row r="1187">
          <cell r="A1187" t="str">
            <v>CTR_231</v>
          </cell>
          <cell r="I1187" t="str">
            <v>Bad Grid + Solar + GE</v>
          </cell>
        </row>
        <row r="1188">
          <cell r="A1188" t="str">
            <v>CTR_232</v>
          </cell>
          <cell r="I1188" t="str">
            <v>Grid-Gen</v>
          </cell>
        </row>
        <row r="1189">
          <cell r="A1189" t="str">
            <v>CTR_095</v>
          </cell>
          <cell r="I1189" t="str">
            <v>Grid-Gen</v>
          </cell>
        </row>
        <row r="1190">
          <cell r="A1190" t="str">
            <v>CTR_277</v>
          </cell>
        </row>
        <row r="1191">
          <cell r="A1191" t="str">
            <v>SUD_020</v>
          </cell>
          <cell r="I1191" t="str">
            <v>Hybrid Solar - S3</v>
          </cell>
        </row>
        <row r="1192">
          <cell r="A1192" t="str">
            <v>CTR_696</v>
          </cell>
          <cell r="I1192" t="str">
            <v>Hybrid-Gen</v>
          </cell>
        </row>
        <row r="1193">
          <cell r="A1193" t="str">
            <v>CTR_394</v>
          </cell>
          <cell r="I1193" t="str">
            <v>Bad Grid + Solar + GE</v>
          </cell>
        </row>
        <row r="1194">
          <cell r="A1194" t="str">
            <v>CTR_116</v>
          </cell>
          <cell r="I1194" t="str">
            <v>Grid-Hybrid-Gen</v>
          </cell>
        </row>
        <row r="1195">
          <cell r="A1195" t="str">
            <v>SUD_255</v>
          </cell>
          <cell r="I1195" t="str">
            <v>Grid-Gen</v>
          </cell>
        </row>
        <row r="1196">
          <cell r="A1196" t="str">
            <v>CTR_822</v>
          </cell>
          <cell r="I1196" t="str">
            <v>Hybrid Solar - S1</v>
          </cell>
        </row>
        <row r="1197">
          <cell r="A1197" t="str">
            <v>SUD_164</v>
          </cell>
          <cell r="I1197" t="str">
            <v>Hybrid Solar - S3</v>
          </cell>
        </row>
        <row r="1198">
          <cell r="A1198" t="str">
            <v>CTR_441</v>
          </cell>
          <cell r="I1198" t="str">
            <v>Grid-Gen</v>
          </cell>
        </row>
        <row r="1199">
          <cell r="A1199" t="str">
            <v>OCM0204</v>
          </cell>
        </row>
        <row r="1200">
          <cell r="A1200" t="str">
            <v>OCM0515</v>
          </cell>
        </row>
        <row r="1201">
          <cell r="A1201" t="str">
            <v>OST_027</v>
          </cell>
          <cell r="I1201" t="str">
            <v>Grid-Gen</v>
          </cell>
        </row>
        <row r="1202">
          <cell r="A1202" t="str">
            <v>CTR_098</v>
          </cell>
          <cell r="I1202" t="str">
            <v>Medium Grid + Solar + GE</v>
          </cell>
        </row>
        <row r="1203">
          <cell r="A1203" t="str">
            <v>NUR0003</v>
          </cell>
        </row>
        <row r="1204">
          <cell r="A1204" t="str">
            <v>NUR0037</v>
          </cell>
        </row>
        <row r="1205">
          <cell r="A1205" t="str">
            <v>CTR_358</v>
          </cell>
          <cell r="I1205" t="str">
            <v>Grid-Gen</v>
          </cell>
        </row>
        <row r="1206">
          <cell r="A1206" t="str">
            <v>OCM0162</v>
          </cell>
        </row>
        <row r="1207">
          <cell r="A1207" t="str">
            <v>OCM0036</v>
          </cell>
        </row>
        <row r="1208">
          <cell r="A1208" t="str">
            <v>CTR_352</v>
          </cell>
          <cell r="I1208" t="str">
            <v>Bad Grid + Solar + GE</v>
          </cell>
        </row>
        <row r="1209">
          <cell r="A1209" t="str">
            <v>OCM0415</v>
          </cell>
        </row>
        <row r="1210">
          <cell r="A1210" t="str">
            <v>NRO_094</v>
          </cell>
          <cell r="I1210" t="str">
            <v>Gen Only</v>
          </cell>
        </row>
        <row r="1211">
          <cell r="A1211" t="str">
            <v>OCM0457</v>
          </cell>
        </row>
        <row r="1212">
          <cell r="A1212" t="str">
            <v>SUD_016</v>
          </cell>
          <cell r="I1212" t="str">
            <v>Grid-Gen</v>
          </cell>
        </row>
        <row r="1213">
          <cell r="A1213" t="str">
            <v>OCM0174</v>
          </cell>
        </row>
        <row r="1214">
          <cell r="A1214" t="str">
            <v>OCM0037</v>
          </cell>
        </row>
        <row r="1215">
          <cell r="A1215" t="str">
            <v>ADM_239</v>
          </cell>
        </row>
        <row r="1216">
          <cell r="A1216" t="str">
            <v>SUD_015</v>
          </cell>
          <cell r="I1216" t="str">
            <v>Solar-Gen</v>
          </cell>
        </row>
        <row r="1217">
          <cell r="A1217" t="str">
            <v>CTR_906</v>
          </cell>
          <cell r="I1217" t="str">
            <v>Hybrid Solar - S3</v>
          </cell>
        </row>
        <row r="1218">
          <cell r="A1218" t="str">
            <v>SUD_073</v>
          </cell>
          <cell r="I1218" t="str">
            <v>Bad Grid + GE</v>
          </cell>
        </row>
        <row r="1219">
          <cell r="A1219" t="str">
            <v>NUR0005</v>
          </cell>
        </row>
        <row r="1220">
          <cell r="A1220" t="str">
            <v>SUD_026</v>
          </cell>
          <cell r="I1220" t="str">
            <v>Gen Only</v>
          </cell>
        </row>
        <row r="1221">
          <cell r="A1221" t="str">
            <v>OCM0411</v>
          </cell>
        </row>
        <row r="1222">
          <cell r="A1222" t="str">
            <v>SUD_117</v>
          </cell>
          <cell r="I1222" t="str">
            <v>Hybrid Solar - S2</v>
          </cell>
        </row>
        <row r="1223">
          <cell r="A1223" t="str">
            <v>CTR_541</v>
          </cell>
          <cell r="I1223" t="str">
            <v>Grid-Gen</v>
          </cell>
        </row>
        <row r="1224">
          <cell r="A1224" t="str">
            <v>CTR_547</v>
          </cell>
          <cell r="I1224" t="str">
            <v>Grid-Gen</v>
          </cell>
        </row>
        <row r="1225">
          <cell r="A1225" t="str">
            <v>CTR_694</v>
          </cell>
          <cell r="I1225" t="str">
            <v>Hybrid-Gen</v>
          </cell>
        </row>
        <row r="1226">
          <cell r="A1226" t="str">
            <v>CTR_898</v>
          </cell>
          <cell r="I1226" t="str">
            <v>Medium Grid + Solar + GE</v>
          </cell>
        </row>
        <row r="1227">
          <cell r="A1227" t="str">
            <v>OCM0210</v>
          </cell>
        </row>
        <row r="1228">
          <cell r="A1228" t="str">
            <v>CTR_531</v>
          </cell>
          <cell r="I1228" t="str">
            <v>Hybrid-Gen</v>
          </cell>
        </row>
        <row r="1229">
          <cell r="A1229" t="str">
            <v>CTR_230</v>
          </cell>
          <cell r="I1229" t="str">
            <v>Gen Only</v>
          </cell>
        </row>
        <row r="1230">
          <cell r="A1230" t="str">
            <v>CTR_528</v>
          </cell>
          <cell r="I1230" t="str">
            <v>Grid-Gen</v>
          </cell>
        </row>
        <row r="1231">
          <cell r="A1231" t="str">
            <v>OCM0207</v>
          </cell>
        </row>
        <row r="1232">
          <cell r="A1232" t="str">
            <v>CTR_191</v>
          </cell>
          <cell r="I1232" t="str">
            <v>Grid-Gen</v>
          </cell>
        </row>
        <row r="1233">
          <cell r="A1233" t="str">
            <v>CTR_278</v>
          </cell>
          <cell r="I1233" t="str">
            <v>Hybrid-Gen</v>
          </cell>
        </row>
        <row r="1234">
          <cell r="A1234" t="str">
            <v>CTR_226</v>
          </cell>
          <cell r="I1234" t="str">
            <v>Grid-Gen</v>
          </cell>
        </row>
        <row r="1235">
          <cell r="A1235" t="str">
            <v>CTR_222</v>
          </cell>
          <cell r="I1235" t="str">
            <v>Grid-Gen</v>
          </cell>
        </row>
        <row r="1236">
          <cell r="A1236" t="str">
            <v>CTR_354</v>
          </cell>
          <cell r="I1236" t="str">
            <v>Grid-Gen</v>
          </cell>
        </row>
        <row r="1237">
          <cell r="A1237" t="str">
            <v>CTR_710</v>
          </cell>
          <cell r="I1237" t="str">
            <v>Bad Grid + GE</v>
          </cell>
        </row>
        <row r="1238">
          <cell r="A1238" t="str">
            <v>CTR_453</v>
          </cell>
          <cell r="I1238" t="str">
            <v>Good Grid + Solar + GE</v>
          </cell>
        </row>
        <row r="1239">
          <cell r="A1239" t="str">
            <v>NUR0006</v>
          </cell>
        </row>
        <row r="1240">
          <cell r="A1240" t="str">
            <v>SUD_019</v>
          </cell>
          <cell r="I1240" t="str">
            <v>Medium Grid + GE</v>
          </cell>
        </row>
        <row r="1241">
          <cell r="A1241" t="str">
            <v>OCM0039</v>
          </cell>
        </row>
        <row r="1242">
          <cell r="A1242" t="str">
            <v>CTR_355</v>
          </cell>
          <cell r="I1242" t="str">
            <v>Grid-Gen</v>
          </cell>
        </row>
        <row r="1243">
          <cell r="A1243" t="str">
            <v>CTR_743</v>
          </cell>
          <cell r="I1243" t="str">
            <v>Hybrid Solar - S1</v>
          </cell>
        </row>
        <row r="1244">
          <cell r="A1244" t="str">
            <v>SUD_017</v>
          </cell>
          <cell r="I1244" t="str">
            <v>Gen Only</v>
          </cell>
        </row>
        <row r="1245">
          <cell r="A1245" t="str">
            <v>CTR_117</v>
          </cell>
          <cell r="I1245" t="str">
            <v>Bad Grid + Solar + GE</v>
          </cell>
        </row>
        <row r="1246">
          <cell r="A1246" t="str">
            <v>OCM0173</v>
          </cell>
        </row>
        <row r="1247">
          <cell r="A1247" t="str">
            <v>OCM0035</v>
          </cell>
        </row>
        <row r="1248">
          <cell r="A1248" t="str">
            <v>CTR_774</v>
          </cell>
          <cell r="I1248" t="str">
            <v>Hybrid Solar - S1</v>
          </cell>
        </row>
        <row r="1249">
          <cell r="A1249" t="str">
            <v>CTR_527</v>
          </cell>
          <cell r="I1249" t="str">
            <v>Grid-Gen</v>
          </cell>
        </row>
        <row r="1250">
          <cell r="A1250" t="str">
            <v>CTR_083</v>
          </cell>
          <cell r="I1250" t="str">
            <v>Bad Grid + Solar + GE</v>
          </cell>
        </row>
        <row r="1251">
          <cell r="A1251" t="str">
            <v>SUD_044</v>
          </cell>
          <cell r="I1251" t="str">
            <v>Solar-Gen</v>
          </cell>
        </row>
        <row r="1252">
          <cell r="A1252" t="str">
            <v>CTR_950</v>
          </cell>
          <cell r="I1252" t="str">
            <v>Bad Grid + Solar + GE</v>
          </cell>
        </row>
        <row r="1253">
          <cell r="A1253" t="str">
            <v>CTR_577</v>
          </cell>
          <cell r="I1253" t="str">
            <v>Bad Grid + GE</v>
          </cell>
        </row>
        <row r="1254">
          <cell r="A1254" t="str">
            <v>CTR_657</v>
          </cell>
          <cell r="I1254" t="str">
            <v>Bad Grid + GE</v>
          </cell>
        </row>
        <row r="1255">
          <cell r="A1255" t="str">
            <v>CTR_630</v>
          </cell>
          <cell r="I1255" t="str">
            <v>Good Grid + GE</v>
          </cell>
        </row>
        <row r="1256">
          <cell r="A1256" t="str">
            <v>CTR_738</v>
          </cell>
          <cell r="I1256" t="str">
            <v>Bad Grid + GE</v>
          </cell>
        </row>
        <row r="1257">
          <cell r="A1257" t="str">
            <v>OCM0215</v>
          </cell>
        </row>
        <row r="1258">
          <cell r="A1258" t="str">
            <v>CTR_934</v>
          </cell>
          <cell r="I1258" t="str">
            <v>Hybrid Solar - S1</v>
          </cell>
        </row>
        <row r="1259">
          <cell r="A1259" t="str">
            <v>CTR_922</v>
          </cell>
          <cell r="I1259" t="str">
            <v>Good Grid + Solar + GE</v>
          </cell>
        </row>
        <row r="1260">
          <cell r="A1260" t="str">
            <v>CTR_192</v>
          </cell>
          <cell r="I1260" t="str">
            <v>Grid-Gen</v>
          </cell>
        </row>
        <row r="1261">
          <cell r="A1261" t="str">
            <v>CTR_829</v>
          </cell>
          <cell r="I1261" t="str">
            <v>Grid-Gen</v>
          </cell>
        </row>
        <row r="1262">
          <cell r="A1262" t="str">
            <v>CTR_100</v>
          </cell>
          <cell r="I1262" t="str">
            <v>Good Grid no GE - 8h</v>
          </cell>
        </row>
        <row r="1263">
          <cell r="A1263" t="str">
            <v>CTR_717</v>
          </cell>
          <cell r="I1263" t="str">
            <v>Medium Grid + GE</v>
          </cell>
        </row>
        <row r="1264">
          <cell r="A1264" t="str">
            <v>CTR_713</v>
          </cell>
          <cell r="I1264" t="str">
            <v>Good Grid + GE</v>
          </cell>
        </row>
        <row r="1265">
          <cell r="A1265" t="str">
            <v>CTR_921</v>
          </cell>
          <cell r="I1265" t="str">
            <v>Grid-Gen-Lithium</v>
          </cell>
        </row>
        <row r="1266">
          <cell r="A1266" t="str">
            <v>CTR_260</v>
          </cell>
          <cell r="I1266" t="str">
            <v>Bad Grid + Solar + GE</v>
          </cell>
        </row>
        <row r="1267">
          <cell r="A1267" t="str">
            <v>CTR_062</v>
          </cell>
          <cell r="I1267" t="str">
            <v>Grid-Gen</v>
          </cell>
        </row>
        <row r="1268">
          <cell r="A1268" t="str">
            <v>OCM0503</v>
          </cell>
        </row>
        <row r="1269">
          <cell r="A1269" t="str">
            <v>CTR_716</v>
          </cell>
          <cell r="I1269" t="str">
            <v>Good Grid + GE</v>
          </cell>
        </row>
        <row r="1270">
          <cell r="A1270" t="str">
            <v>CTR_466</v>
          </cell>
          <cell r="I1270" t="str">
            <v>Grid-Gen</v>
          </cell>
        </row>
        <row r="1271">
          <cell r="A1271" t="str">
            <v>CTR_593</v>
          </cell>
          <cell r="I1271" t="str">
            <v>Grid-Gen</v>
          </cell>
        </row>
        <row r="1272">
          <cell r="A1272" t="str">
            <v>CTR_255</v>
          </cell>
          <cell r="I1272" t="str">
            <v>Grid-Gen</v>
          </cell>
        </row>
        <row r="1273">
          <cell r="A1273" t="str">
            <v>CTR_597</v>
          </cell>
          <cell r="I1273" t="str">
            <v>Medium Grid + GE</v>
          </cell>
        </row>
        <row r="1274">
          <cell r="A1274" t="str">
            <v>CTR_920</v>
          </cell>
          <cell r="I1274" t="str">
            <v>Good Grid + Solar + GE</v>
          </cell>
        </row>
        <row r="1275">
          <cell r="A1275" t="str">
            <v>CTR_761</v>
          </cell>
          <cell r="I1275" t="str">
            <v>Bad Grid + GE</v>
          </cell>
        </row>
        <row r="1276">
          <cell r="A1276" t="str">
            <v>CTR_256</v>
          </cell>
          <cell r="I1276" t="str">
            <v>Grid-Gen</v>
          </cell>
        </row>
        <row r="1277">
          <cell r="A1277" t="str">
            <v>CTR_560</v>
          </cell>
          <cell r="I1277" t="str">
            <v>Good Grid + GE</v>
          </cell>
        </row>
        <row r="1278">
          <cell r="A1278" t="str">
            <v>CTR_1093</v>
          </cell>
          <cell r="I1278" t="str">
            <v>Hybrid Solar - S1</v>
          </cell>
        </row>
        <row r="1279">
          <cell r="A1279" t="str">
            <v>CTR_069</v>
          </cell>
          <cell r="I1279" t="str">
            <v>Grid-Gen</v>
          </cell>
        </row>
        <row r="1280">
          <cell r="A1280" t="str">
            <v>CTR_486</v>
          </cell>
          <cell r="I1280" t="str">
            <v>Grid-Gen</v>
          </cell>
        </row>
        <row r="1281">
          <cell r="A1281" t="str">
            <v>CTR_831</v>
          </cell>
          <cell r="I1281" t="str">
            <v>Good Grid no GE - 8h</v>
          </cell>
        </row>
        <row r="1282">
          <cell r="A1282" t="str">
            <v>CTR_981</v>
          </cell>
          <cell r="I1282" t="str">
            <v>HGB</v>
          </cell>
        </row>
        <row r="1283">
          <cell r="A1283" t="str">
            <v>CTR_521</v>
          </cell>
          <cell r="I1283" t="str">
            <v>Grid-Gen</v>
          </cell>
        </row>
        <row r="1284">
          <cell r="A1284" t="str">
            <v>CTR_740</v>
          </cell>
          <cell r="I1284" t="str">
            <v>Bad Grid + GE</v>
          </cell>
        </row>
        <row r="1285">
          <cell r="A1285" t="str">
            <v>CTR_940</v>
          </cell>
          <cell r="I1285" t="str">
            <v>Medium Grid + Solar + GE</v>
          </cell>
        </row>
        <row r="1286">
          <cell r="A1286" t="str">
            <v>CTR_865</v>
          </cell>
          <cell r="I1286" t="str">
            <v>Good Grid + GE</v>
          </cell>
        </row>
        <row r="1287">
          <cell r="A1287" t="str">
            <v>CTR_838</v>
          </cell>
          <cell r="I1287" t="str">
            <v>Bad Grid + GE</v>
          </cell>
        </row>
        <row r="1288">
          <cell r="A1288" t="str">
            <v>CTR_591</v>
          </cell>
          <cell r="I1288" t="str">
            <v>Grid-Gen</v>
          </cell>
        </row>
        <row r="1289">
          <cell r="A1289" t="str">
            <v>CTR_767</v>
          </cell>
          <cell r="I1289" t="str">
            <v>Good Grid no GE - 8h</v>
          </cell>
        </row>
        <row r="1290">
          <cell r="A1290" t="str">
            <v>CTR_340</v>
          </cell>
          <cell r="I1290" t="str">
            <v>Grid-Gen</v>
          </cell>
        </row>
        <row r="1291">
          <cell r="A1291" t="str">
            <v>CTR_471</v>
          </cell>
          <cell r="I1291" t="str">
            <v>Grid-Gen</v>
          </cell>
        </row>
        <row r="1292">
          <cell r="A1292" t="str">
            <v>OCM0234</v>
          </cell>
        </row>
        <row r="1293">
          <cell r="A1293" t="str">
            <v>CTR_463</v>
          </cell>
          <cell r="I1293" t="str">
            <v>Grid-Gen</v>
          </cell>
        </row>
        <row r="1294">
          <cell r="A1294" t="str">
            <v>CTR_623</v>
          </cell>
          <cell r="I1294" t="str">
            <v>Grid-Gen</v>
          </cell>
        </row>
        <row r="1295">
          <cell r="A1295" t="str">
            <v>NUR0004</v>
          </cell>
        </row>
        <row r="1296">
          <cell r="A1296" t="str">
            <v>CTR_025</v>
          </cell>
          <cell r="I1296" t="str">
            <v>Grid-Gen</v>
          </cell>
        </row>
        <row r="1297">
          <cell r="A1297" t="str">
            <v>CTR_1100</v>
          </cell>
          <cell r="I1297" t="str">
            <v>Good Grid + GE</v>
          </cell>
        </row>
        <row r="1298">
          <cell r="A1298" t="str">
            <v>CTR_672</v>
          </cell>
          <cell r="I1298" t="str">
            <v>Good Grid + GE</v>
          </cell>
        </row>
        <row r="1299">
          <cell r="A1299" t="str">
            <v>ADM_012</v>
          </cell>
          <cell r="I1299" t="str">
            <v>Grid-Gen</v>
          </cell>
        </row>
        <row r="1300">
          <cell r="A1300" t="str">
            <v>CTR_221</v>
          </cell>
          <cell r="I1300" t="str">
            <v>Grid-Gen</v>
          </cell>
        </row>
        <row r="1301">
          <cell r="A1301" t="str">
            <v>CTR_718</v>
          </cell>
          <cell r="I1301" t="str">
            <v>Good Grid no GE - 8h</v>
          </cell>
        </row>
        <row r="1302">
          <cell r="A1302" t="str">
            <v>CTR_526</v>
          </cell>
          <cell r="I1302" t="str">
            <v>Grid-Gen</v>
          </cell>
        </row>
        <row r="1303">
          <cell r="A1303" t="str">
            <v>CTR_553</v>
          </cell>
          <cell r="I1303" t="str">
            <v>Grid-Gen</v>
          </cell>
        </row>
        <row r="1304">
          <cell r="A1304" t="str">
            <v>CTR_476</v>
          </cell>
          <cell r="I1304" t="str">
            <v>Grid-Gen</v>
          </cell>
        </row>
        <row r="1305">
          <cell r="A1305" t="str">
            <v>CTR_253</v>
          </cell>
          <cell r="I1305" t="str">
            <v>Grid-Gen</v>
          </cell>
        </row>
        <row r="1306">
          <cell r="A1306" t="str">
            <v>CTR_443</v>
          </cell>
          <cell r="I1306" t="str">
            <v>Solar-Grid-Gen</v>
          </cell>
        </row>
        <row r="1307">
          <cell r="A1307" t="str">
            <v>CTR_692</v>
          </cell>
          <cell r="I1307" t="str">
            <v>Grid-Gen</v>
          </cell>
        </row>
        <row r="1308">
          <cell r="A1308" t="str">
            <v>CTR_206</v>
          </cell>
          <cell r="I1308" t="str">
            <v>Grid-Gen</v>
          </cell>
        </row>
        <row r="1309">
          <cell r="A1309" t="str">
            <v>CTR_265</v>
          </cell>
          <cell r="I1309" t="str">
            <v>Grid-Gen</v>
          </cell>
        </row>
        <row r="1310">
          <cell r="A1310" t="str">
            <v>CTR_1108</v>
          </cell>
          <cell r="I1310" t="str">
            <v>Good Grid + GE</v>
          </cell>
        </row>
        <row r="1311">
          <cell r="A1311" t="str">
            <v>CTR_149</v>
          </cell>
          <cell r="I1311" t="str">
            <v>Grid-Gen</v>
          </cell>
        </row>
        <row r="1312">
          <cell r="A1312" t="str">
            <v>CTR_770</v>
          </cell>
          <cell r="I1312" t="str">
            <v>Hybrid Solar - S1</v>
          </cell>
        </row>
        <row r="1313">
          <cell r="A1313" t="str">
            <v>CTR_122</v>
          </cell>
          <cell r="I1313" t="str">
            <v>Grid-Gen</v>
          </cell>
        </row>
        <row r="1314">
          <cell r="A1314" t="str">
            <v>CTR_419</v>
          </cell>
          <cell r="I1314" t="str">
            <v>Grid-Gen</v>
          </cell>
        </row>
        <row r="1315">
          <cell r="A1315" t="str">
            <v>CTR_123</v>
          </cell>
          <cell r="I1315" t="str">
            <v>Grid Only</v>
          </cell>
        </row>
        <row r="1316">
          <cell r="A1316" t="str">
            <v>CTR_326</v>
          </cell>
          <cell r="I1316" t="str">
            <v>Grid-Gen</v>
          </cell>
        </row>
        <row r="1317">
          <cell r="A1317" t="str">
            <v>CTR_557</v>
          </cell>
          <cell r="I1317" t="str">
            <v>Good Grid + GE</v>
          </cell>
        </row>
        <row r="1318">
          <cell r="A1318" t="str">
            <v>CTR_596</v>
          </cell>
          <cell r="I1318" t="str">
            <v>Good Grid no GE - 8h</v>
          </cell>
        </row>
        <row r="1319">
          <cell r="A1319" t="str">
            <v>CTR_942</v>
          </cell>
          <cell r="I1319" t="str">
            <v>Medium Grid + GE</v>
          </cell>
        </row>
        <row r="1320">
          <cell r="A1320" t="str">
            <v>CTR_016</v>
          </cell>
          <cell r="I1320" t="str">
            <v>Grid-Gen</v>
          </cell>
        </row>
        <row r="1321">
          <cell r="A1321" t="str">
            <v>CTR_249</v>
          </cell>
          <cell r="I1321" t="str">
            <v>Grid-Gen</v>
          </cell>
        </row>
        <row r="1322">
          <cell r="A1322" t="str">
            <v>CTR_715</v>
          </cell>
          <cell r="I1322" t="str">
            <v>Good Grid + GE</v>
          </cell>
        </row>
        <row r="1323">
          <cell r="A1323" t="str">
            <v>CTR_561</v>
          </cell>
          <cell r="I1323" t="str">
            <v>Good Grid no GE - 12h</v>
          </cell>
        </row>
        <row r="1324">
          <cell r="A1324" t="str">
            <v>CTR_941</v>
          </cell>
          <cell r="I1324" t="str">
            <v>Good Grid + Solar + GE</v>
          </cell>
        </row>
        <row r="1325">
          <cell r="A1325" t="str">
            <v>CTR_154</v>
          </cell>
          <cell r="I1325" t="str">
            <v>Grid-Gen</v>
          </cell>
        </row>
        <row r="1326">
          <cell r="A1326" t="str">
            <v>CTR_012</v>
          </cell>
          <cell r="I1326" t="str">
            <v>Grid Only</v>
          </cell>
        </row>
        <row r="1327">
          <cell r="A1327" t="str">
            <v>OCM0004</v>
          </cell>
        </row>
        <row r="1328">
          <cell r="A1328" t="str">
            <v>CTR_382</v>
          </cell>
          <cell r="I1328" t="str">
            <v>Grid Only</v>
          </cell>
        </row>
        <row r="1329">
          <cell r="A1329" t="str">
            <v>CTR_533</v>
          </cell>
          <cell r="I1329" t="str">
            <v>Grid-Gen</v>
          </cell>
        </row>
        <row r="1330">
          <cell r="A1330" t="str">
            <v>CTR_538</v>
          </cell>
          <cell r="I1330" t="str">
            <v>Grid-Gen</v>
          </cell>
        </row>
        <row r="1331">
          <cell r="A1331" t="str">
            <v>CTR_680</v>
          </cell>
          <cell r="I1331" t="str">
            <v>Good Grid + GE</v>
          </cell>
        </row>
        <row r="1332">
          <cell r="A1332" t="str">
            <v>CTR_748</v>
          </cell>
          <cell r="I1332" t="str">
            <v>Medium Grid + GE</v>
          </cell>
        </row>
        <row r="1333">
          <cell r="A1333" t="str">
            <v>CTR_157</v>
          </cell>
          <cell r="I1333" t="str">
            <v>Grid-Gen</v>
          </cell>
        </row>
        <row r="1334">
          <cell r="A1334" t="str">
            <v>CTR_660</v>
          </cell>
          <cell r="I1334" t="str">
            <v>Good Grid no GE - 12h</v>
          </cell>
        </row>
        <row r="1335">
          <cell r="A1335" t="str">
            <v>CTR_720</v>
          </cell>
          <cell r="I1335" t="str">
            <v>Good Grid no GE - 8h</v>
          </cell>
        </row>
        <row r="1336">
          <cell r="A1336" t="str">
            <v>CTR_121</v>
          </cell>
          <cell r="I1336" t="str">
            <v>Grid-Gen</v>
          </cell>
        </row>
        <row r="1337">
          <cell r="A1337" t="str">
            <v>CTR_425</v>
          </cell>
          <cell r="I1337" t="str">
            <v>Grid-Gen</v>
          </cell>
        </row>
        <row r="1338">
          <cell r="A1338" t="str">
            <v>CTR_414</v>
          </cell>
          <cell r="I1338" t="str">
            <v>Grid Only</v>
          </cell>
        </row>
        <row r="1339">
          <cell r="A1339" t="str">
            <v>CTR_482</v>
          </cell>
          <cell r="I1339" t="str">
            <v>Grid Only</v>
          </cell>
        </row>
        <row r="1340">
          <cell r="A1340" t="str">
            <v>OST_031</v>
          </cell>
          <cell r="I1340" t="str">
            <v>Hybrid-Gen</v>
          </cell>
        </row>
        <row r="1341">
          <cell r="A1341" t="str">
            <v>CTR_664</v>
          </cell>
          <cell r="I1341" t="str">
            <v>Good Grid no GE - 12h</v>
          </cell>
        </row>
        <row r="1342">
          <cell r="A1342" t="str">
            <v>CTR_472</v>
          </cell>
          <cell r="I1342" t="str">
            <v>Grid-Gen</v>
          </cell>
        </row>
        <row r="1343">
          <cell r="A1343" t="str">
            <v>CTR_320</v>
          </cell>
          <cell r="I1343" t="str">
            <v>Grid-Gen</v>
          </cell>
        </row>
        <row r="1344">
          <cell r="A1344" t="str">
            <v>CTR_540</v>
          </cell>
          <cell r="I1344" t="str">
            <v>Grid-Gen</v>
          </cell>
        </row>
        <row r="1345">
          <cell r="A1345" t="str">
            <v>CTR_248</v>
          </cell>
          <cell r="I1345" t="str">
            <v>Grid-Gen</v>
          </cell>
        </row>
        <row r="1346">
          <cell r="A1346" t="str">
            <v>CTR_489</v>
          </cell>
          <cell r="I1346" t="str">
            <v>Grid Only</v>
          </cell>
        </row>
        <row r="1347">
          <cell r="A1347" t="str">
            <v>CTR_088</v>
          </cell>
          <cell r="I1347" t="str">
            <v>Grid-Gen</v>
          </cell>
        </row>
        <row r="1348">
          <cell r="A1348" t="str">
            <v>CTR_519</v>
          </cell>
          <cell r="I1348" t="str">
            <v>Grid-Gen</v>
          </cell>
        </row>
        <row r="1349">
          <cell r="A1349" t="str">
            <v>CTR_238</v>
          </cell>
          <cell r="I1349" t="str">
            <v>Grid-Gen</v>
          </cell>
        </row>
        <row r="1350">
          <cell r="A1350" t="str">
            <v>CTR_1042</v>
          </cell>
        </row>
        <row r="1351">
          <cell r="A1351" t="str">
            <v>CTR_339</v>
          </cell>
          <cell r="I1351" t="str">
            <v>Grid-Gen</v>
          </cell>
        </row>
        <row r="1352">
          <cell r="A1352" t="str">
            <v>CTR_372</v>
          </cell>
          <cell r="I1352" t="str">
            <v>Grid Only</v>
          </cell>
        </row>
        <row r="1353">
          <cell r="A1353" t="str">
            <v>CTR_729</v>
          </cell>
          <cell r="I1353" t="str">
            <v>Good Grid no GE - 8h</v>
          </cell>
        </row>
        <row r="1354">
          <cell r="A1354" t="str">
            <v>CTR_844</v>
          </cell>
          <cell r="I1354" t="str">
            <v>Good Grid no GE - 8h</v>
          </cell>
        </row>
        <row r="1355">
          <cell r="A1355" t="str">
            <v>CTR_524</v>
          </cell>
          <cell r="I1355" t="str">
            <v>Grid-Gen</v>
          </cell>
        </row>
        <row r="1356">
          <cell r="A1356" t="str">
            <v>CTR_050</v>
          </cell>
          <cell r="I1356" t="str">
            <v>Grid Only</v>
          </cell>
        </row>
        <row r="1357">
          <cell r="A1357" t="str">
            <v>CTR_841</v>
          </cell>
          <cell r="I1357" t="str">
            <v>Good Grid no GE - 8h</v>
          </cell>
        </row>
        <row r="1358">
          <cell r="A1358" t="str">
            <v>CTR_155</v>
          </cell>
          <cell r="I1358" t="str">
            <v>Grid Only</v>
          </cell>
        </row>
        <row r="1359">
          <cell r="A1359" t="str">
            <v>CTR_164</v>
          </cell>
          <cell r="I1359" t="str">
            <v>Grid-Gen</v>
          </cell>
        </row>
        <row r="1360">
          <cell r="A1360" t="str">
            <v>CTR_409</v>
          </cell>
          <cell r="I1360" t="str">
            <v>Grid Only</v>
          </cell>
        </row>
        <row r="1361">
          <cell r="A1361" t="str">
            <v>CTR_056</v>
          </cell>
          <cell r="I1361" t="str">
            <v>Grid-Gen</v>
          </cell>
        </row>
        <row r="1362">
          <cell r="A1362" t="str">
            <v>CTR_448</v>
          </cell>
          <cell r="I1362" t="str">
            <v>Grid-Gen</v>
          </cell>
        </row>
        <row r="1363">
          <cell r="A1363" t="str">
            <v>OCM0458</v>
          </cell>
        </row>
        <row r="1364">
          <cell r="A1364" t="str">
            <v>CTR_563</v>
          </cell>
          <cell r="I1364" t="str">
            <v>Good Grid + GE</v>
          </cell>
        </row>
        <row r="1365">
          <cell r="A1365" t="str">
            <v>CTR_850</v>
          </cell>
          <cell r="I1365" t="str">
            <v>Good Grid + GE</v>
          </cell>
        </row>
        <row r="1366">
          <cell r="A1366" t="str">
            <v>CTR_447</v>
          </cell>
          <cell r="I1366" t="str">
            <v>Grid-Gen</v>
          </cell>
        </row>
        <row r="1367">
          <cell r="A1367" t="str">
            <v>CTR_598</v>
          </cell>
          <cell r="I1367" t="str">
            <v>Medium Grid + GE</v>
          </cell>
        </row>
        <row r="1368">
          <cell r="A1368" t="str">
            <v>CTR_773</v>
          </cell>
          <cell r="I1368" t="str">
            <v>Good Grid + GE</v>
          </cell>
        </row>
        <row r="1369">
          <cell r="A1369" t="str">
            <v>CTR_1125</v>
          </cell>
          <cell r="I1369" t="str">
            <v>Good Grid + GE</v>
          </cell>
        </row>
        <row r="1370">
          <cell r="A1370" t="str">
            <v>CTR_210</v>
          </cell>
          <cell r="I1370" t="str">
            <v>Grid-Gen</v>
          </cell>
        </row>
        <row r="1371">
          <cell r="A1371" t="str">
            <v>CTR_242</v>
          </cell>
          <cell r="I1371" t="str">
            <v>Grid-Gen</v>
          </cell>
        </row>
        <row r="1372">
          <cell r="A1372" t="str">
            <v>CTR_470</v>
          </cell>
          <cell r="I1372" t="str">
            <v>Grid-Gen</v>
          </cell>
        </row>
        <row r="1373">
          <cell r="A1373" t="str">
            <v>CTR_017</v>
          </cell>
          <cell r="I1373" t="str">
            <v>Grid Only</v>
          </cell>
        </row>
        <row r="1374">
          <cell r="A1374" t="str">
            <v>NUR0007</v>
          </cell>
        </row>
        <row r="1375">
          <cell r="A1375" t="str">
            <v>CTR_011</v>
          </cell>
          <cell r="I1375" t="str">
            <v>Grid-Gen</v>
          </cell>
        </row>
        <row r="1376">
          <cell r="A1376" t="str">
            <v>CTR_579</v>
          </cell>
          <cell r="I1376" t="str">
            <v>Good Grid + GE</v>
          </cell>
        </row>
        <row r="1377">
          <cell r="A1377" t="str">
            <v>CTR_370</v>
          </cell>
          <cell r="I1377" t="str">
            <v>Grid-Gen</v>
          </cell>
        </row>
        <row r="1378">
          <cell r="A1378" t="str">
            <v>CTR_769</v>
          </cell>
          <cell r="I1378" t="str">
            <v>Good Grid + GE</v>
          </cell>
        </row>
        <row r="1379">
          <cell r="A1379" t="str">
            <v>CTR_475</v>
          </cell>
          <cell r="I1379" t="str">
            <v>Grid-Gen</v>
          </cell>
        </row>
        <row r="1380">
          <cell r="A1380" t="str">
            <v>CTR_381</v>
          </cell>
          <cell r="I1380" t="str">
            <v>Grid-Gen</v>
          </cell>
        </row>
        <row r="1381">
          <cell r="A1381" t="str">
            <v>CTR_737</v>
          </cell>
          <cell r="I1381" t="str">
            <v>Good Grid no GE - 8h</v>
          </cell>
        </row>
        <row r="1382">
          <cell r="A1382" t="str">
            <v>CTR_136</v>
          </cell>
          <cell r="I1382" t="str">
            <v>Grid-Gen</v>
          </cell>
        </row>
        <row r="1383">
          <cell r="A1383" t="str">
            <v>CTR_735</v>
          </cell>
          <cell r="I1383" t="str">
            <v>Good Grid no GE - 12h</v>
          </cell>
        </row>
        <row r="1384">
          <cell r="A1384" t="str">
            <v>CTR_543</v>
          </cell>
          <cell r="I1384" t="str">
            <v>Grid-Gen</v>
          </cell>
        </row>
        <row r="1385">
          <cell r="A1385" t="str">
            <v>CTR_493</v>
          </cell>
          <cell r="I1385" t="str">
            <v>Grid-Gen</v>
          </cell>
        </row>
        <row r="1386">
          <cell r="A1386" t="str">
            <v>CTR_323</v>
          </cell>
          <cell r="I1386" t="str">
            <v>Grid Only</v>
          </cell>
        </row>
        <row r="1387">
          <cell r="A1387" t="str">
            <v>CTR_548</v>
          </cell>
          <cell r="I1387" t="str">
            <v>Grid-Gen</v>
          </cell>
        </row>
        <row r="1388">
          <cell r="A1388" t="str">
            <v>CTR_321</v>
          </cell>
          <cell r="I1388" t="str">
            <v>Grid Only</v>
          </cell>
        </row>
        <row r="1389">
          <cell r="A1389" t="str">
            <v>CTR_209</v>
          </cell>
          <cell r="I1389" t="str">
            <v>Grid-Gen</v>
          </cell>
        </row>
        <row r="1390">
          <cell r="A1390" t="str">
            <v>CTR_322</v>
          </cell>
          <cell r="I1390" t="str">
            <v>Grid-Gen</v>
          </cell>
        </row>
        <row r="1391">
          <cell r="A1391" t="str">
            <v>CTR_375</v>
          </cell>
          <cell r="I1391" t="str">
            <v>Grid Only</v>
          </cell>
        </row>
        <row r="1392">
          <cell r="A1392" t="str">
            <v>CTR_539</v>
          </cell>
          <cell r="I1392" t="str">
            <v>Grid-Gen</v>
          </cell>
        </row>
        <row r="1393">
          <cell r="A1393" t="str">
            <v>CTR_198</v>
          </cell>
          <cell r="I1393" t="str">
            <v>Grid-Gen</v>
          </cell>
        </row>
        <row r="1394">
          <cell r="A1394" t="str">
            <v>CTR_401</v>
          </cell>
          <cell r="I1394" t="str">
            <v>Grid-Gen</v>
          </cell>
        </row>
        <row r="1395">
          <cell r="A1395" t="str">
            <v>SUD_236</v>
          </cell>
          <cell r="I1395" t="str">
            <v>Grid-Gen</v>
          </cell>
        </row>
        <row r="1396">
          <cell r="A1396" t="str">
            <v>CTR_474</v>
          </cell>
          <cell r="I1396" t="str">
            <v>Grid-Gen</v>
          </cell>
        </row>
        <row r="1397">
          <cell r="A1397" t="str">
            <v>CTR_874</v>
          </cell>
          <cell r="I1397" t="str">
            <v>Grid Only</v>
          </cell>
        </row>
        <row r="1398">
          <cell r="A1398" t="str">
            <v>LIT_742</v>
          </cell>
          <cell r="I1398" t="str">
            <v>Good Grid no GE - 8h</v>
          </cell>
        </row>
        <row r="1399">
          <cell r="A1399" t="str">
            <v>CTR_261</v>
          </cell>
          <cell r="I1399" t="str">
            <v>Grid-Gen</v>
          </cell>
        </row>
        <row r="1400">
          <cell r="A1400" t="str">
            <v>CTR_310</v>
          </cell>
          <cell r="I1400" t="str">
            <v>Grid Only</v>
          </cell>
        </row>
        <row r="1401">
          <cell r="A1401" t="str">
            <v>CTR_110</v>
          </cell>
          <cell r="I1401" t="str">
            <v>Grid-Gen</v>
          </cell>
        </row>
        <row r="1402">
          <cell r="A1402" t="str">
            <v>CTR_523</v>
          </cell>
          <cell r="I1402" t="str">
            <v>Grid-Gen</v>
          </cell>
        </row>
        <row r="1403">
          <cell r="A1403" t="str">
            <v>CTR_690</v>
          </cell>
          <cell r="I1403" t="str">
            <v>Good Grid no GE - 8h</v>
          </cell>
        </row>
        <row r="1404">
          <cell r="A1404" t="str">
            <v>CTR_159</v>
          </cell>
          <cell r="I1404" t="str">
            <v>Grid-Gen</v>
          </cell>
        </row>
        <row r="1405">
          <cell r="A1405" t="str">
            <v>CTR_160</v>
          </cell>
          <cell r="I1405" t="str">
            <v>Grid-Gen</v>
          </cell>
        </row>
        <row r="1406">
          <cell r="A1406" t="str">
            <v>CTR_127</v>
          </cell>
          <cell r="I1406" t="str">
            <v>Grid Only</v>
          </cell>
        </row>
        <row r="1407">
          <cell r="A1407" t="str">
            <v>CTR_393</v>
          </cell>
          <cell r="I1407" t="str">
            <v>Grid-Gen</v>
          </cell>
        </row>
        <row r="1408">
          <cell r="A1408" t="str">
            <v>CTR_549</v>
          </cell>
          <cell r="I1408" t="str">
            <v>Grid-Gen</v>
          </cell>
        </row>
        <row r="1409">
          <cell r="A1409" t="str">
            <v>CTR_936</v>
          </cell>
          <cell r="I1409" t="str">
            <v>Good Grid + GE</v>
          </cell>
        </row>
        <row r="1410">
          <cell r="A1410" t="str">
            <v>CTR_200</v>
          </cell>
          <cell r="I1410" t="str">
            <v>Grid-Gen</v>
          </cell>
        </row>
        <row r="1411">
          <cell r="A1411" t="str">
            <v>CTR_551</v>
          </cell>
          <cell r="I1411" t="str">
            <v>Bad Grid + GE</v>
          </cell>
        </row>
        <row r="1412">
          <cell r="A1412" t="str">
            <v>CTR_076</v>
          </cell>
          <cell r="I1412" t="str">
            <v>Grid Only</v>
          </cell>
        </row>
        <row r="1413">
          <cell r="A1413" t="str">
            <v>CTR_124</v>
          </cell>
          <cell r="I1413" t="str">
            <v>Grid Only</v>
          </cell>
        </row>
        <row r="1414">
          <cell r="A1414" t="str">
            <v>CTR_518</v>
          </cell>
          <cell r="I1414" t="str">
            <v>Grid-Gen</v>
          </cell>
        </row>
        <row r="1415">
          <cell r="A1415" t="str">
            <v>CTR_174</v>
          </cell>
          <cell r="I1415" t="str">
            <v>Hybrid-Gen</v>
          </cell>
        </row>
        <row r="1416">
          <cell r="A1416" t="str">
            <v>CTR_640</v>
          </cell>
          <cell r="I1416" t="str">
            <v>Grid-Gen</v>
          </cell>
        </row>
        <row r="1417">
          <cell r="A1417" t="str">
            <v>CTR_366</v>
          </cell>
          <cell r="I1417" t="str">
            <v>Grid-Gen</v>
          </cell>
        </row>
        <row r="1418">
          <cell r="A1418" t="str">
            <v>CTR_038</v>
          </cell>
          <cell r="I1418" t="str">
            <v>Grid Only</v>
          </cell>
        </row>
        <row r="1419">
          <cell r="A1419" t="str">
            <v>CTR_759</v>
          </cell>
          <cell r="I1419" t="str">
            <v>Good Grid no GE - 8h</v>
          </cell>
        </row>
        <row r="1420">
          <cell r="A1420" t="str">
            <v>CTR_843</v>
          </cell>
          <cell r="I1420" t="str">
            <v>Good Grid no GE - 8h</v>
          </cell>
        </row>
        <row r="1421">
          <cell r="A1421" t="str">
            <v>SUD_108</v>
          </cell>
          <cell r="I1421" t="str">
            <v>Good Grid + GE</v>
          </cell>
        </row>
        <row r="1422">
          <cell r="A1422" t="str">
            <v>CTR_035</v>
          </cell>
          <cell r="I1422" t="str">
            <v>Grid Only</v>
          </cell>
        </row>
        <row r="1423">
          <cell r="A1423" t="str">
            <v>CTR_722</v>
          </cell>
          <cell r="I1423" t="str">
            <v>Good Grid + GE</v>
          </cell>
        </row>
        <row r="1424">
          <cell r="A1424" t="str">
            <v>CTR_702</v>
          </cell>
          <cell r="I1424" t="str">
            <v>Good Grid no GE - 8h</v>
          </cell>
        </row>
        <row r="1425">
          <cell r="A1425" t="str">
            <v>CTR_002</v>
          </cell>
          <cell r="I1425" t="str">
            <v>Grid-Gen</v>
          </cell>
        </row>
        <row r="1426">
          <cell r="A1426" t="str">
            <v>CTR_824</v>
          </cell>
          <cell r="I1426" t="str">
            <v>Good Grid no GE - 8h</v>
          </cell>
        </row>
        <row r="1427">
          <cell r="A1427" t="str">
            <v>CTR_639</v>
          </cell>
          <cell r="I1427" t="str">
            <v>Grid-Gen</v>
          </cell>
        </row>
        <row r="1428">
          <cell r="A1428" t="str">
            <v>CTR_369</v>
          </cell>
          <cell r="I1428" t="str">
            <v>Grid-Gen</v>
          </cell>
        </row>
        <row r="1429">
          <cell r="A1429" t="str">
            <v>CTR_984</v>
          </cell>
          <cell r="I1429" t="str">
            <v>Hybrid Solar - S1</v>
          </cell>
        </row>
        <row r="1430">
          <cell r="A1430" t="str">
            <v>CTR_331</v>
          </cell>
          <cell r="I1430" t="str">
            <v>Grid-Gen</v>
          </cell>
        </row>
        <row r="1431">
          <cell r="A1431" t="str">
            <v>CTR_599</v>
          </cell>
          <cell r="I1431" t="str">
            <v>Grid-Gen</v>
          </cell>
        </row>
        <row r="1432">
          <cell r="A1432" t="str">
            <v>CTR_244</v>
          </cell>
          <cell r="I1432" t="str">
            <v>Grid Only</v>
          </cell>
        </row>
        <row r="1433">
          <cell r="A1433" t="str">
            <v>CTR_008</v>
          </cell>
          <cell r="I1433" t="str">
            <v>Grid-Gen</v>
          </cell>
        </row>
        <row r="1434">
          <cell r="A1434" t="str">
            <v>CTR_1055</v>
          </cell>
          <cell r="I1434" t="str">
            <v>Good Grid + GE</v>
          </cell>
        </row>
        <row r="1435">
          <cell r="A1435" t="str">
            <v>CTR_949</v>
          </cell>
          <cell r="I1435" t="str">
            <v>Bad Grid + GE</v>
          </cell>
        </row>
        <row r="1436">
          <cell r="A1436" t="str">
            <v>CTR_487</v>
          </cell>
          <cell r="I1436" t="str">
            <v>Grid-Gen</v>
          </cell>
        </row>
        <row r="1437">
          <cell r="A1437" t="str">
            <v>CTR_197</v>
          </cell>
          <cell r="I1437" t="str">
            <v>Grid Only</v>
          </cell>
        </row>
        <row r="1438">
          <cell r="A1438" t="str">
            <v>CTR_046</v>
          </cell>
          <cell r="I1438" t="str">
            <v>Good Grid + GE</v>
          </cell>
        </row>
        <row r="1439">
          <cell r="A1439" t="str">
            <v>CTR_632</v>
          </cell>
          <cell r="I1439" t="str">
            <v>Grid-Gen</v>
          </cell>
        </row>
        <row r="1440">
          <cell r="A1440" t="str">
            <v>CTR_240</v>
          </cell>
          <cell r="I1440" t="str">
            <v>Grid Only</v>
          </cell>
        </row>
        <row r="1441">
          <cell r="A1441" t="str">
            <v>OCM0394</v>
          </cell>
        </row>
        <row r="1442">
          <cell r="A1442" t="str">
            <v>CTR_728</v>
          </cell>
          <cell r="I1442" t="str">
            <v>Good Grid no GE - 8h</v>
          </cell>
        </row>
        <row r="1443">
          <cell r="A1443" t="str">
            <v>CTR_014</v>
          </cell>
          <cell r="I1443" t="str">
            <v>Grid Only</v>
          </cell>
        </row>
        <row r="1444">
          <cell r="A1444" t="str">
            <v>CTR_373</v>
          </cell>
          <cell r="I1444" t="str">
            <v>Grid Only</v>
          </cell>
        </row>
        <row r="1445">
          <cell r="A1445" t="str">
            <v>CTR_184</v>
          </cell>
          <cell r="I1445" t="str">
            <v>Grid-Hybrid-Gen</v>
          </cell>
        </row>
        <row r="1446">
          <cell r="A1446" t="str">
            <v>CTR_029</v>
          </cell>
          <cell r="I1446" t="str">
            <v>Medium Grid + GE</v>
          </cell>
        </row>
        <row r="1447">
          <cell r="A1447" t="str">
            <v>CTR_821</v>
          </cell>
          <cell r="I1447" t="str">
            <v>Good Grid no GE - 8h</v>
          </cell>
        </row>
        <row r="1448">
          <cell r="A1448" t="str">
            <v>CTR_449</v>
          </cell>
          <cell r="I1448" t="str">
            <v>Grid-Gen</v>
          </cell>
        </row>
        <row r="1449">
          <cell r="A1449" t="str">
            <v>CTR_842</v>
          </cell>
          <cell r="I1449" t="str">
            <v>Good Grid no GE - 8h</v>
          </cell>
        </row>
        <row r="1450">
          <cell r="A1450" t="str">
            <v>CTR_917</v>
          </cell>
          <cell r="I1450" t="str">
            <v>Good Grid no GE - 8h</v>
          </cell>
        </row>
        <row r="1451">
          <cell r="A1451" t="str">
            <v>CTR_661</v>
          </cell>
          <cell r="I1451" t="str">
            <v>Grid-Gen</v>
          </cell>
        </row>
        <row r="1452">
          <cell r="A1452" t="str">
            <v>CTR_646</v>
          </cell>
          <cell r="I1452" t="str">
            <v>Medium Grid + GE</v>
          </cell>
        </row>
        <row r="1453">
          <cell r="A1453" t="str">
            <v>CTR_009</v>
          </cell>
          <cell r="I1453" t="str">
            <v>Good Grid no GE - 8h</v>
          </cell>
        </row>
        <row r="1454">
          <cell r="A1454" t="str">
            <v>CTR_648</v>
          </cell>
          <cell r="I1454" t="str">
            <v>Grid-Gen</v>
          </cell>
        </row>
        <row r="1455">
          <cell r="A1455" t="str">
            <v>CTR_468</v>
          </cell>
          <cell r="I1455" t="str">
            <v>Grid-Gen</v>
          </cell>
        </row>
        <row r="1456">
          <cell r="A1456" t="str">
            <v>CTR_337</v>
          </cell>
          <cell r="I1456" t="str">
            <v>Grid-Gen</v>
          </cell>
        </row>
        <row r="1457">
          <cell r="A1457" t="str">
            <v>CTR_483</v>
          </cell>
          <cell r="I1457" t="str">
            <v>Grid-Gen</v>
          </cell>
        </row>
        <row r="1458">
          <cell r="A1458" t="str">
            <v>CTR_707</v>
          </cell>
          <cell r="I1458" t="str">
            <v>Medium Grid + GE</v>
          </cell>
        </row>
        <row r="1459">
          <cell r="A1459" t="str">
            <v>CTR_129</v>
          </cell>
          <cell r="I1459" t="str">
            <v>Grid-Gen</v>
          </cell>
        </row>
        <row r="1460">
          <cell r="A1460" t="str">
            <v>CTR_047</v>
          </cell>
          <cell r="I1460" t="str">
            <v>Grid Only</v>
          </cell>
        </row>
        <row r="1461">
          <cell r="A1461" t="str">
            <v>CTR_377</v>
          </cell>
          <cell r="I1461" t="str">
            <v>Grid-Gen</v>
          </cell>
        </row>
        <row r="1462">
          <cell r="A1462" t="str">
            <v>CTR_251</v>
          </cell>
          <cell r="I1462" t="str">
            <v>Good Grid no GE - 8h</v>
          </cell>
        </row>
        <row r="1463">
          <cell r="A1463" t="str">
            <v>CTR_252</v>
          </cell>
          <cell r="I1463" t="str">
            <v>Grid-Gen</v>
          </cell>
        </row>
        <row r="1464">
          <cell r="A1464" t="str">
            <v>CTR_684</v>
          </cell>
          <cell r="I1464" t="str">
            <v>Good Grid no GE - 8h</v>
          </cell>
        </row>
        <row r="1465">
          <cell r="A1465" t="str">
            <v>CTR_833</v>
          </cell>
          <cell r="I1465" t="str">
            <v>Good Grid + GE</v>
          </cell>
        </row>
        <row r="1466">
          <cell r="A1466" t="str">
            <v>CTR_878</v>
          </cell>
          <cell r="I1466" t="str">
            <v>Good Grid no GE - 8h</v>
          </cell>
        </row>
        <row r="1467">
          <cell r="A1467" t="str">
            <v>CTR_020</v>
          </cell>
          <cell r="I1467" t="str">
            <v>Grid Only</v>
          </cell>
        </row>
        <row r="1468">
          <cell r="A1468" t="str">
            <v>CTR_604</v>
          </cell>
          <cell r="I1468" t="str">
            <v>Grid-Gen</v>
          </cell>
        </row>
        <row r="1469">
          <cell r="A1469" t="str">
            <v>CTR_330</v>
          </cell>
          <cell r="I1469" t="str">
            <v>Grid-Gen</v>
          </cell>
        </row>
        <row r="1470">
          <cell r="A1470" t="str">
            <v>CTR_270</v>
          </cell>
          <cell r="I1470" t="str">
            <v>Grid-Gen</v>
          </cell>
        </row>
        <row r="1471">
          <cell r="A1471" t="str">
            <v>CTR_633</v>
          </cell>
          <cell r="I1471" t="str">
            <v>Grid-Gen</v>
          </cell>
        </row>
        <row r="1472">
          <cell r="A1472" t="str">
            <v>CTR_199</v>
          </cell>
          <cell r="I1472" t="str">
            <v>Grid-Gen</v>
          </cell>
        </row>
        <row r="1473">
          <cell r="A1473" t="str">
            <v>CTR_213</v>
          </cell>
          <cell r="I1473" t="str">
            <v>Grid-Gen</v>
          </cell>
        </row>
        <row r="1474">
          <cell r="A1474" t="str">
            <v>CTR_1096</v>
          </cell>
        </row>
        <row r="1475">
          <cell r="A1475" t="str">
            <v>CTR_019</v>
          </cell>
          <cell r="I1475" t="str">
            <v>Good Grid no GE - 8h</v>
          </cell>
        </row>
        <row r="1476">
          <cell r="A1476" t="str">
            <v>CTR_520</v>
          </cell>
          <cell r="I1476" t="str">
            <v>Grid-Gen</v>
          </cell>
        </row>
        <row r="1477">
          <cell r="A1477" t="str">
            <v>CTR_721</v>
          </cell>
          <cell r="I1477" t="str">
            <v>Good Grid no GE - 8h</v>
          </cell>
        </row>
        <row r="1478">
          <cell r="A1478" t="str">
            <v>CTR_196</v>
          </cell>
          <cell r="I1478" t="str">
            <v>Grid-Gen</v>
          </cell>
        </row>
        <row r="1479">
          <cell r="A1479" t="str">
            <v>CTR_682</v>
          </cell>
          <cell r="I1479" t="str">
            <v>Good Grid no GE - 8h</v>
          </cell>
        </row>
        <row r="1480">
          <cell r="A1480" t="str">
            <v>CTR_380</v>
          </cell>
          <cell r="I1480" t="str">
            <v>Grid-Gen</v>
          </cell>
        </row>
        <row r="1481">
          <cell r="A1481" t="str">
            <v>CTR_109</v>
          </cell>
          <cell r="I1481" t="str">
            <v>Grid-Gen</v>
          </cell>
        </row>
        <row r="1482">
          <cell r="A1482" t="str">
            <v>CTR_086</v>
          </cell>
          <cell r="I1482" t="str">
            <v>Grid-Gen</v>
          </cell>
        </row>
        <row r="1483">
          <cell r="A1483" t="str">
            <v>CTR_096</v>
          </cell>
          <cell r="I1483" t="str">
            <v>Grid Only</v>
          </cell>
        </row>
        <row r="1484">
          <cell r="A1484" t="str">
            <v>CTR_258</v>
          </cell>
          <cell r="I1484" t="str">
            <v>Medium Grid + GE</v>
          </cell>
        </row>
        <row r="1485">
          <cell r="A1485" t="str">
            <v>CTR_658</v>
          </cell>
          <cell r="I1485" t="str">
            <v>Good Grid + GE</v>
          </cell>
        </row>
        <row r="1486">
          <cell r="A1486" t="str">
            <v>CTR_075</v>
          </cell>
          <cell r="I1486" t="str">
            <v>Grid Only</v>
          </cell>
        </row>
        <row r="1487">
          <cell r="A1487" t="str">
            <v>CTR_868</v>
          </cell>
          <cell r="I1487" t="str">
            <v>Good Grid no GE - 8h</v>
          </cell>
        </row>
        <row r="1488">
          <cell r="A1488" t="str">
            <v>CTR_662</v>
          </cell>
          <cell r="I1488" t="str">
            <v>Medium Grid + GE</v>
          </cell>
        </row>
        <row r="1489">
          <cell r="A1489" t="str">
            <v>OCM0385</v>
          </cell>
        </row>
        <row r="1490">
          <cell r="A1490" t="str">
            <v>CTR_131</v>
          </cell>
          <cell r="I1490" t="str">
            <v>Grid-Gen</v>
          </cell>
        </row>
        <row r="1491">
          <cell r="A1491" t="str">
            <v>CTR_762</v>
          </cell>
          <cell r="I1491" t="str">
            <v>Medium Grid + GE</v>
          </cell>
        </row>
        <row r="1492">
          <cell r="A1492" t="str">
            <v>CTR_479</v>
          </cell>
          <cell r="I1492" t="str">
            <v>Grid-Gen</v>
          </cell>
        </row>
        <row r="1493">
          <cell r="A1493" t="str">
            <v>CTR_327</v>
          </cell>
          <cell r="I1493" t="str">
            <v>Grid-Gen</v>
          </cell>
        </row>
        <row r="1494">
          <cell r="A1494" t="str">
            <v>CTR_099</v>
          </cell>
          <cell r="I1494" t="str">
            <v>Grid-Gen</v>
          </cell>
        </row>
        <row r="1495">
          <cell r="A1495" t="str">
            <v>CTR_104</v>
          </cell>
          <cell r="I1495" t="str">
            <v>Grid Only</v>
          </cell>
        </row>
        <row r="1496">
          <cell r="A1496" t="str">
            <v>CTR_535</v>
          </cell>
          <cell r="I1496" t="str">
            <v>Grid-Gen</v>
          </cell>
        </row>
        <row r="1497">
          <cell r="A1497" t="str">
            <v>CTR_049</v>
          </cell>
          <cell r="I1497" t="str">
            <v>Grid-Gen</v>
          </cell>
        </row>
        <row r="1498">
          <cell r="A1498" t="str">
            <v>CTR_627</v>
          </cell>
          <cell r="I1498" t="str">
            <v>Grid-Gen</v>
          </cell>
        </row>
        <row r="1499">
          <cell r="A1499" t="str">
            <v>CTR_090</v>
          </cell>
          <cell r="I1499" t="str">
            <v>Grid Only</v>
          </cell>
        </row>
        <row r="1500">
          <cell r="A1500" t="str">
            <v>CTR_161</v>
          </cell>
          <cell r="I1500" t="str">
            <v>Grid-Gen</v>
          </cell>
        </row>
        <row r="1501">
          <cell r="A1501" t="str">
            <v>CTR_446</v>
          </cell>
          <cell r="I1501" t="str">
            <v>Grid-Gen</v>
          </cell>
        </row>
        <row r="1502">
          <cell r="A1502" t="str">
            <v>CTR_467</v>
          </cell>
          <cell r="I1502" t="str">
            <v>Grid-Gen</v>
          </cell>
        </row>
        <row r="1503">
          <cell r="A1503" t="str">
            <v>CTR_215</v>
          </cell>
          <cell r="I1503" t="str">
            <v>Grid-Gen</v>
          </cell>
        </row>
        <row r="1504">
          <cell r="A1504" t="str">
            <v>CTR_465</v>
          </cell>
          <cell r="I1504" t="str">
            <v>Grid-Gen</v>
          </cell>
        </row>
        <row r="1505">
          <cell r="A1505" t="str">
            <v>CTR_269</v>
          </cell>
          <cell r="I1505" t="str">
            <v>Grid-Gen</v>
          </cell>
        </row>
        <row r="1506">
          <cell r="A1506" t="str">
            <v>CTR_183</v>
          </cell>
          <cell r="I1506" t="str">
            <v>Hybrid-Gen</v>
          </cell>
        </row>
        <row r="1507">
          <cell r="A1507" t="str">
            <v>CTR_758</v>
          </cell>
          <cell r="I1507" t="str">
            <v>Good Grid no GE - 8h</v>
          </cell>
        </row>
        <row r="1508">
          <cell r="A1508" t="str">
            <v>CTR_652</v>
          </cell>
          <cell r="I1508" t="str">
            <v>Good Grid + GE</v>
          </cell>
        </row>
        <row r="1509">
          <cell r="A1509" t="str">
            <v>CTR_070</v>
          </cell>
          <cell r="I1509" t="str">
            <v>Grid Only</v>
          </cell>
        </row>
        <row r="1510">
          <cell r="A1510" t="str">
            <v>CTR_207</v>
          </cell>
          <cell r="I1510" t="str">
            <v>Good Grid + GE</v>
          </cell>
        </row>
        <row r="1511">
          <cell r="A1511" t="str">
            <v>CTR_665</v>
          </cell>
          <cell r="I1511" t="str">
            <v>Good Grid + GE</v>
          </cell>
        </row>
        <row r="1512">
          <cell r="A1512" t="str">
            <v>CTR_1149</v>
          </cell>
          <cell r="I1512" t="str">
            <v>Medium Grid + GE</v>
          </cell>
        </row>
        <row r="1513">
          <cell r="A1513" t="str">
            <v>CTR_669</v>
          </cell>
          <cell r="I1513" t="str">
            <v>Good Grid no GE - 12h</v>
          </cell>
        </row>
        <row r="1514">
          <cell r="A1514" t="str">
            <v>CTR_163</v>
          </cell>
          <cell r="I1514" t="str">
            <v>Grid-Gen</v>
          </cell>
        </row>
        <row r="1515">
          <cell r="A1515" t="str">
            <v>CTR_387</v>
          </cell>
          <cell r="I1515" t="str">
            <v>Grid-Gen</v>
          </cell>
        </row>
        <row r="1516">
          <cell r="A1516" t="str">
            <v>CTR_749</v>
          </cell>
          <cell r="I1516" t="str">
            <v>Hybrid Solar - S2</v>
          </cell>
        </row>
        <row r="1517">
          <cell r="A1517" t="str">
            <v>CTR_125</v>
          </cell>
          <cell r="I1517" t="str">
            <v>Grid Only</v>
          </cell>
        </row>
        <row r="1518">
          <cell r="A1518" t="str">
            <v>CTR_079</v>
          </cell>
          <cell r="I1518" t="str">
            <v>Grid-Gen</v>
          </cell>
        </row>
        <row r="1519">
          <cell r="A1519" t="str">
            <v>CTR_158</v>
          </cell>
          <cell r="I1519" t="str">
            <v>Grid-Gen</v>
          </cell>
        </row>
        <row r="1520">
          <cell r="A1520" t="str">
            <v>CTR_951</v>
          </cell>
          <cell r="I1520" t="str">
            <v>Good Grid + Solar + GE</v>
          </cell>
        </row>
        <row r="1521">
          <cell r="A1521" t="str">
            <v>CTR_010</v>
          </cell>
          <cell r="I1521" t="str">
            <v>Grid Only</v>
          </cell>
        </row>
        <row r="1522">
          <cell r="A1522" t="str">
            <v>CTR_643</v>
          </cell>
          <cell r="I1522" t="str">
            <v>Grid-Gen</v>
          </cell>
        </row>
        <row r="1523">
          <cell r="A1523" t="str">
            <v>CTR_695</v>
          </cell>
          <cell r="I1523" t="str">
            <v>Grid-Gen</v>
          </cell>
        </row>
        <row r="1524">
          <cell r="A1524" t="str">
            <v>CTR_478</v>
          </cell>
          <cell r="I1524" t="str">
            <v>Grid-Gen</v>
          </cell>
        </row>
        <row r="1525">
          <cell r="A1525" t="str">
            <v>CTR_259</v>
          </cell>
          <cell r="I1525" t="str">
            <v>Medium Grid + GE</v>
          </cell>
        </row>
        <row r="1526">
          <cell r="A1526" t="str">
            <v>CTR_378</v>
          </cell>
          <cell r="I1526" t="str">
            <v>Grid-Gen</v>
          </cell>
        </row>
        <row r="1527">
          <cell r="A1527" t="str">
            <v>CTR_132</v>
          </cell>
          <cell r="I1527" t="str">
            <v>Grid-Gen</v>
          </cell>
        </row>
        <row r="1528">
          <cell r="A1528" t="str">
            <v>CTR_566</v>
          </cell>
          <cell r="I1528" t="str">
            <v>Good Grid no GE - 8h</v>
          </cell>
        </row>
        <row r="1529">
          <cell r="A1529" t="str">
            <v>CTR_565</v>
          </cell>
          <cell r="I1529" t="str">
            <v>Good Grid no GE - 8h</v>
          </cell>
        </row>
        <row r="1530">
          <cell r="A1530" t="str">
            <v>CTR_015</v>
          </cell>
          <cell r="I1530" t="str">
            <v>Grid Only</v>
          </cell>
        </row>
        <row r="1531">
          <cell r="A1531" t="str">
            <v>CTR_1057</v>
          </cell>
          <cell r="I1531" t="str">
            <v>Good Grid + GE</v>
          </cell>
        </row>
        <row r="1532">
          <cell r="A1532" t="str">
            <v>CTR_567</v>
          </cell>
          <cell r="I1532" t="str">
            <v>Good Grid no GE - 8h</v>
          </cell>
        </row>
        <row r="1533">
          <cell r="A1533" t="str">
            <v>CTR_477</v>
          </cell>
          <cell r="I1533" t="str">
            <v>Grid-Gen</v>
          </cell>
        </row>
        <row r="1534">
          <cell r="A1534" t="str">
            <v>CTR_040</v>
          </cell>
          <cell r="I1534" t="str">
            <v>Grid-Gen</v>
          </cell>
        </row>
        <row r="1535">
          <cell r="A1535" t="str">
            <v>CTR_068</v>
          </cell>
          <cell r="I1535" t="str">
            <v>Grid-Gen</v>
          </cell>
        </row>
        <row r="1536">
          <cell r="A1536" t="str">
            <v>CTR_093</v>
          </cell>
          <cell r="I1536" t="str">
            <v>Grid-Gen</v>
          </cell>
        </row>
        <row r="1537">
          <cell r="A1537" t="str">
            <v>CTR_945</v>
          </cell>
          <cell r="I1537" t="str">
            <v>Good Grid + Solar + GE</v>
          </cell>
        </row>
        <row r="1538">
          <cell r="A1538" t="str">
            <v>CTR_861</v>
          </cell>
          <cell r="I1538" t="str">
            <v>Good Grid no GE - 8h</v>
          </cell>
        </row>
        <row r="1539">
          <cell r="A1539" t="str">
            <v>CTR_309</v>
          </cell>
          <cell r="I1539" t="str">
            <v>Grid-Gen</v>
          </cell>
        </row>
        <row r="1540">
          <cell r="A1540" t="str">
            <v>CTR_635</v>
          </cell>
          <cell r="I1540" t="str">
            <v>Grid-Gen</v>
          </cell>
        </row>
        <row r="1541">
          <cell r="A1541" t="str">
            <v>CTR_719</v>
          </cell>
          <cell r="I1541" t="str">
            <v>Good Grid + GE</v>
          </cell>
        </row>
        <row r="1542">
          <cell r="A1542" t="str">
            <v>CTR_336</v>
          </cell>
          <cell r="I1542" t="str">
            <v>Grid-Gen</v>
          </cell>
        </row>
        <row r="1543">
          <cell r="A1543" t="str">
            <v>CTR_583</v>
          </cell>
          <cell r="I1543" t="str">
            <v>Good Grid + GE</v>
          </cell>
        </row>
        <row r="1544">
          <cell r="A1544" t="str">
            <v>CTR_647</v>
          </cell>
          <cell r="I1544" t="str">
            <v>Grid-Gen</v>
          </cell>
        </row>
        <row r="1545">
          <cell r="A1545" t="str">
            <v>CTR_763</v>
          </cell>
          <cell r="I1545" t="str">
            <v>Medium Grid + GE</v>
          </cell>
        </row>
        <row r="1546">
          <cell r="A1546" t="str">
            <v>CTR_376</v>
          </cell>
          <cell r="I1546" t="str">
            <v>Grid-Gen</v>
          </cell>
        </row>
        <row r="1547">
          <cell r="A1547" t="str">
            <v>OCM0376</v>
          </cell>
        </row>
        <row r="1548">
          <cell r="A1548" t="str">
            <v>CTR_595</v>
          </cell>
          <cell r="I1548" t="str">
            <v>Good Grid no GE - 8h</v>
          </cell>
        </row>
        <row r="1549">
          <cell r="A1549" t="str">
            <v>CTR_766</v>
          </cell>
          <cell r="I1549" t="str">
            <v>Good Grid + GE</v>
          </cell>
        </row>
        <row r="1550">
          <cell r="A1550" t="str">
            <v>CTR_776</v>
          </cell>
          <cell r="I1550" t="str">
            <v>Good Grid no GE - 8h</v>
          </cell>
        </row>
        <row r="1551">
          <cell r="A1551" t="str">
            <v>CTR_276</v>
          </cell>
          <cell r="I1551" t="str">
            <v>Grid-Gen</v>
          </cell>
        </row>
        <row r="1552">
          <cell r="A1552" t="str">
            <v>CTR_271</v>
          </cell>
          <cell r="I1552" t="str">
            <v>Grid-Gen</v>
          </cell>
        </row>
        <row r="1553">
          <cell r="A1553" t="str">
            <v>CTR_061</v>
          </cell>
          <cell r="I1553" t="str">
            <v>Grid-Gen</v>
          </cell>
        </row>
        <row r="1554">
          <cell r="A1554" t="str">
            <v>CTR_953</v>
          </cell>
          <cell r="I1554" t="str">
            <v>Good Grid + Solar + GE</v>
          </cell>
        </row>
        <row r="1555">
          <cell r="A1555" t="str">
            <v>CTR_274</v>
          </cell>
          <cell r="I1555" t="str">
            <v>Medium Grid + Solar + GE</v>
          </cell>
        </row>
        <row r="1556">
          <cell r="A1556" t="str">
            <v>CTR_417</v>
          </cell>
          <cell r="I1556" t="str">
            <v>Grid Only</v>
          </cell>
        </row>
        <row r="1557">
          <cell r="A1557" t="str">
            <v>CTR_730</v>
          </cell>
          <cell r="I1557" t="str">
            <v>Good Grid + GE</v>
          </cell>
        </row>
        <row r="1558">
          <cell r="A1558" t="str">
            <v>CTR_130</v>
          </cell>
          <cell r="I1558" t="str">
            <v>Grid-Gen</v>
          </cell>
        </row>
        <row r="1559">
          <cell r="A1559" t="str">
            <v>CTR_133</v>
          </cell>
          <cell r="I1559" t="str">
            <v>Grid-Gen</v>
          </cell>
        </row>
        <row r="1560">
          <cell r="A1560" t="str">
            <v>CTR_266</v>
          </cell>
          <cell r="I1560" t="str">
            <v>Grid-Gen</v>
          </cell>
        </row>
        <row r="1561">
          <cell r="A1561" t="str">
            <v>CTR_723</v>
          </cell>
          <cell r="I1561" t="str">
            <v>Good Grid + GE</v>
          </cell>
        </row>
        <row r="1562">
          <cell r="A1562" t="str">
            <v>CTR_484</v>
          </cell>
          <cell r="I1562" t="str">
            <v>Grid Only</v>
          </cell>
        </row>
        <row r="1563">
          <cell r="A1563" t="str">
            <v>CTR_866</v>
          </cell>
          <cell r="I1563" t="str">
            <v>Medium Grid + GE</v>
          </cell>
        </row>
        <row r="1564">
          <cell r="A1564" t="str">
            <v>CTR_558</v>
          </cell>
          <cell r="I1564" t="str">
            <v>Good Grid no GE - 8h</v>
          </cell>
        </row>
        <row r="1565">
          <cell r="A1565" t="str">
            <v>CTR_342</v>
          </cell>
          <cell r="I1565" t="str">
            <v>Grid-Gen</v>
          </cell>
        </row>
        <row r="1566">
          <cell r="A1566" t="str">
            <v>CTR_437</v>
          </cell>
          <cell r="I1566" t="str">
            <v>Grid-Gen</v>
          </cell>
        </row>
        <row r="1567">
          <cell r="A1567" t="str">
            <v>CTR_952</v>
          </cell>
          <cell r="I1567" t="str">
            <v>Hybrid Solar - S1</v>
          </cell>
        </row>
        <row r="1568">
          <cell r="A1568" t="str">
            <v>CTR_272</v>
          </cell>
          <cell r="I1568" t="str">
            <v>Grid-Gen</v>
          </cell>
        </row>
        <row r="1569">
          <cell r="A1569" t="str">
            <v>CTR_168</v>
          </cell>
          <cell r="I1569" t="str">
            <v>Grid-Gen</v>
          </cell>
        </row>
        <row r="1570">
          <cell r="A1570" t="str">
            <v>CTR_554</v>
          </cell>
          <cell r="I1570" t="str">
            <v>Grid-Gen</v>
          </cell>
        </row>
        <row r="1571">
          <cell r="A1571" t="str">
            <v>CTR_622</v>
          </cell>
          <cell r="I1571" t="str">
            <v>Grid-Gen</v>
          </cell>
        </row>
        <row r="1572">
          <cell r="A1572" t="str">
            <v>CTR_552</v>
          </cell>
          <cell r="I1572" t="str">
            <v>Grid-Gen</v>
          </cell>
        </row>
        <row r="1573">
          <cell r="A1573" t="str">
            <v>CTR_542</v>
          </cell>
          <cell r="I1573" t="str">
            <v>Grid-Gen</v>
          </cell>
        </row>
        <row r="1574">
          <cell r="A1574" t="str">
            <v>CTR_655</v>
          </cell>
          <cell r="I1574" t="str">
            <v>Good Grid no GE - 8h</v>
          </cell>
        </row>
        <row r="1575">
          <cell r="A1575" t="str">
            <v>ADM_248</v>
          </cell>
        </row>
        <row r="1576">
          <cell r="A1576" t="str">
            <v>CTR_750</v>
          </cell>
          <cell r="I1576" t="str">
            <v>Hybrid Solar - S1</v>
          </cell>
        </row>
        <row r="1577">
          <cell r="A1577" t="str">
            <v>CTR_236</v>
          </cell>
          <cell r="I1577" t="str">
            <v>Grid-Gen</v>
          </cell>
        </row>
        <row r="1578">
          <cell r="A1578" t="str">
            <v>CTR_374</v>
          </cell>
          <cell r="I1578" t="str">
            <v>Grid-Gen</v>
          </cell>
        </row>
        <row r="1579">
          <cell r="A1579" t="str">
            <v>CTR_212</v>
          </cell>
          <cell r="I1579" t="str">
            <v>Grid-Gen</v>
          </cell>
        </row>
        <row r="1580">
          <cell r="A1580" t="str">
            <v>CTR_939</v>
          </cell>
          <cell r="I1580" t="str">
            <v>Good Grid + Solar + GE</v>
          </cell>
        </row>
        <row r="1581">
          <cell r="A1581" t="str">
            <v>CTR_943</v>
          </cell>
          <cell r="I1581" t="str">
            <v>Good Grid + GE</v>
          </cell>
        </row>
        <row r="1582">
          <cell r="A1582" t="str">
            <v>CTR_042</v>
          </cell>
          <cell r="I1582" t="str">
            <v>Grid-Gen</v>
          </cell>
        </row>
        <row r="1583">
          <cell r="A1583" t="str">
            <v>CTR_513</v>
          </cell>
          <cell r="I1583" t="str">
            <v>Grid-Gen</v>
          </cell>
        </row>
        <row r="1584">
          <cell r="A1584" t="str">
            <v>OCM0393</v>
          </cell>
        </row>
        <row r="1585">
          <cell r="A1585" t="str">
            <v>CTR_625</v>
          </cell>
          <cell r="I1585" t="str">
            <v>Grid-Gen</v>
          </cell>
        </row>
        <row r="1586">
          <cell r="A1586" t="str">
            <v>CTR_771</v>
          </cell>
          <cell r="I1586" t="str">
            <v>Good Grid no GE - 8h</v>
          </cell>
        </row>
        <row r="1587">
          <cell r="A1587" t="str">
            <v>CTR_1050</v>
          </cell>
          <cell r="I1587" t="str">
            <v>Good Grid + GE</v>
          </cell>
        </row>
        <row r="1588">
          <cell r="A1588" t="str">
            <v>CTR_777</v>
          </cell>
          <cell r="I1588" t="str">
            <v>Bad Grid + GE</v>
          </cell>
        </row>
        <row r="1589">
          <cell r="A1589" t="str">
            <v>CTR_559</v>
          </cell>
          <cell r="I1589" t="str">
            <v>Good Grid no GE - 8h</v>
          </cell>
        </row>
        <row r="1590">
          <cell r="A1590" t="str">
            <v>CTR_849</v>
          </cell>
          <cell r="I1590" t="str">
            <v>Good Grid no GE - 8h</v>
          </cell>
        </row>
        <row r="1591">
          <cell r="A1591" t="str">
            <v>CTR_078</v>
          </cell>
          <cell r="I1591" t="str">
            <v>Grid-Gen</v>
          </cell>
        </row>
        <row r="1592">
          <cell r="A1592" t="str">
            <v>CTR_556</v>
          </cell>
          <cell r="I1592" t="str">
            <v>Good Grid no GE - 8h</v>
          </cell>
        </row>
        <row r="1593">
          <cell r="A1593" t="str">
            <v>CTR_772</v>
          </cell>
          <cell r="I1593" t="str">
            <v>Good Grid no GE - 8h</v>
          </cell>
        </row>
        <row r="1594">
          <cell r="A1594" t="str">
            <v>CTR_739</v>
          </cell>
          <cell r="I1594" t="str">
            <v>Good Grid + GE</v>
          </cell>
        </row>
        <row r="1595">
          <cell r="A1595" t="str">
            <v>CTR_1107</v>
          </cell>
          <cell r="I1595" t="str">
            <v>Good Grid + GE</v>
          </cell>
        </row>
        <row r="1596">
          <cell r="A1596" t="str">
            <v>CTR_254</v>
          </cell>
          <cell r="I1596" t="str">
            <v>Grid-Gen</v>
          </cell>
        </row>
        <row r="1597">
          <cell r="A1597" t="str">
            <v>CTR_273</v>
          </cell>
          <cell r="I1597" t="str">
            <v>Grid-Gen</v>
          </cell>
        </row>
        <row r="1598">
          <cell r="A1598" t="str">
            <v>CTR_670</v>
          </cell>
          <cell r="I1598" t="str">
            <v>Good Grid + GE</v>
          </cell>
        </row>
        <row r="1599">
          <cell r="A1599" t="str">
            <v>CTR_654</v>
          </cell>
          <cell r="I1599" t="str">
            <v>Good Grid + GE</v>
          </cell>
        </row>
        <row r="1600">
          <cell r="A1600" t="str">
            <v>CTR_671</v>
          </cell>
          <cell r="I1600" t="str">
            <v>Bad Grid + GE</v>
          </cell>
        </row>
        <row r="1601">
          <cell r="A1601" t="str">
            <v>SUD_256</v>
          </cell>
          <cell r="I1601" t="str">
            <v>Grid-Gen</v>
          </cell>
        </row>
        <row r="1602">
          <cell r="A1602" t="str">
            <v>OCM0143</v>
          </cell>
        </row>
        <row r="1603">
          <cell r="A1603" t="str">
            <v>CTR_395</v>
          </cell>
          <cell r="I1603" t="str">
            <v>Grid-Gen</v>
          </cell>
        </row>
        <row r="1604">
          <cell r="A1604" t="str">
            <v>CTR_422</v>
          </cell>
          <cell r="I1604" t="str">
            <v>Grid-Gen</v>
          </cell>
        </row>
        <row r="1605">
          <cell r="A1605" t="str">
            <v>CTR_675</v>
          </cell>
          <cell r="I1605" t="str">
            <v>Hybrid-Gen</v>
          </cell>
        </row>
        <row r="1606">
          <cell r="A1606" t="str">
            <v>CTR_944</v>
          </cell>
          <cell r="I1606" t="str">
            <v>Bad Grid + GE</v>
          </cell>
        </row>
        <row r="1607">
          <cell r="A1607" t="str">
            <v>CTR_564</v>
          </cell>
          <cell r="I1607" t="str">
            <v>Good Grid + GE</v>
          </cell>
        </row>
        <row r="1608">
          <cell r="A1608" t="str">
            <v>CTR_211</v>
          </cell>
          <cell r="I1608" t="str">
            <v>Grid-Gen</v>
          </cell>
        </row>
        <row r="1609">
          <cell r="A1609" t="str">
            <v>CTR_365</v>
          </cell>
          <cell r="I1609" t="str">
            <v>Hybrid-Gen</v>
          </cell>
        </row>
        <row r="1610">
          <cell r="A1610" t="str">
            <v>ADM_068</v>
          </cell>
          <cell r="I1610" t="str">
            <v>Hybrid-Gen</v>
          </cell>
        </row>
        <row r="1611">
          <cell r="A1611" t="str">
            <v>CTR_946</v>
          </cell>
          <cell r="I1611" t="str">
            <v>Good Grid + Solar + GE</v>
          </cell>
        </row>
        <row r="1612">
          <cell r="A1612" t="str">
            <v>CTR_263</v>
          </cell>
          <cell r="I1612" t="str">
            <v>Grid-Gen</v>
          </cell>
        </row>
        <row r="1613">
          <cell r="A1613" t="str">
            <v>CTR_628</v>
          </cell>
          <cell r="I1613" t="str">
            <v>Bad Grid + GE</v>
          </cell>
        </row>
        <row r="1614">
          <cell r="A1614" t="str">
            <v>OCM0475</v>
          </cell>
        </row>
        <row r="1615">
          <cell r="A1615" t="str">
            <v>CTR_650</v>
          </cell>
          <cell r="I1615" t="str">
            <v>Good Grid + GE</v>
          </cell>
        </row>
        <row r="1616">
          <cell r="A1616" t="str">
            <v>CTR_473</v>
          </cell>
          <cell r="I1616" t="str">
            <v>Grid-Gen</v>
          </cell>
        </row>
        <row r="1617">
          <cell r="A1617" t="str">
            <v>CTR_794</v>
          </cell>
          <cell r="I1617" t="str">
            <v>Good Grid + GE</v>
          </cell>
        </row>
        <row r="1618">
          <cell r="A1618" t="str">
            <v>CTR_659</v>
          </cell>
          <cell r="I1618" t="str">
            <v>Good Grid + GE</v>
          </cell>
        </row>
        <row r="1619">
          <cell r="A1619" t="str">
            <v>CTR_517</v>
          </cell>
          <cell r="I1619" t="str">
            <v>Grid-Hybrid-Gen</v>
          </cell>
        </row>
        <row r="1620">
          <cell r="A1620" t="str">
            <v>CTR_247</v>
          </cell>
          <cell r="I1620" t="str">
            <v>Grid-Gen</v>
          </cell>
        </row>
        <row r="1621">
          <cell r="A1621" t="str">
            <v>CTR_379</v>
          </cell>
          <cell r="I1621" t="str">
            <v>Grid-Gen</v>
          </cell>
        </row>
        <row r="1622">
          <cell r="A1622" t="str">
            <v>CTR_469</v>
          </cell>
          <cell r="I1622" t="str">
            <v>Grid-Gen</v>
          </cell>
        </row>
        <row r="1623">
          <cell r="A1623" t="str">
            <v>CTR_341</v>
          </cell>
          <cell r="I1623" t="str">
            <v>Grid-Gen</v>
          </cell>
        </row>
        <row r="1624">
          <cell r="A1624" t="str">
            <v>CTR_872</v>
          </cell>
          <cell r="I1624" t="str">
            <v>Good Grid + GE</v>
          </cell>
        </row>
        <row r="1625">
          <cell r="A1625" t="str">
            <v>CTR_825</v>
          </cell>
          <cell r="I1625" t="str">
            <v>Hybrid Solar - S3</v>
          </cell>
        </row>
        <row r="1626">
          <cell r="A1626" t="str">
            <v>CTR_705</v>
          </cell>
          <cell r="I1626" t="str">
            <v>Good Grid + GE</v>
          </cell>
        </row>
        <row r="1627">
          <cell r="A1627" t="str">
            <v>CTR_214</v>
          </cell>
          <cell r="I1627" t="str">
            <v>Grid-Gen</v>
          </cell>
        </row>
        <row r="1628">
          <cell r="A1628" t="str">
            <v>CTR_621</v>
          </cell>
          <cell r="I1628" t="str">
            <v>Grid-Gen</v>
          </cell>
        </row>
        <row r="1629">
          <cell r="A1629" t="str">
            <v>CTR_315</v>
          </cell>
          <cell r="I1629" t="str">
            <v>Grid-Gen</v>
          </cell>
        </row>
        <row r="1630">
          <cell r="A1630" t="str">
            <v>OST_093</v>
          </cell>
          <cell r="I1630" t="str">
            <v>Solar-Gen</v>
          </cell>
        </row>
        <row r="1631">
          <cell r="A1631" t="str">
            <v>CTR_948</v>
          </cell>
          <cell r="I1631" t="str">
            <v>Good Grid + Solar + GE</v>
          </cell>
        </row>
        <row r="1632">
          <cell r="A1632" t="str">
            <v>CTR_954</v>
          </cell>
          <cell r="I1632" t="str">
            <v>Good Grid + GE</v>
          </cell>
        </row>
        <row r="1633">
          <cell r="A1633" t="str">
            <v>CTR_462</v>
          </cell>
          <cell r="I1633" t="str">
            <v>Grid-Gen</v>
          </cell>
        </row>
        <row r="1634">
          <cell r="A1634" t="str">
            <v>CTR_708</v>
          </cell>
          <cell r="I1634" t="str">
            <v>Good Grid + GE</v>
          </cell>
        </row>
        <row r="1635">
          <cell r="A1635" t="str">
            <v>CTR_674</v>
          </cell>
          <cell r="I1635" t="str">
            <v>Grid-Gen</v>
          </cell>
        </row>
        <row r="1636">
          <cell r="A1636" t="str">
            <v>CTR_668</v>
          </cell>
          <cell r="I1636" t="str">
            <v>Good Grid + Solar + GE</v>
          </cell>
        </row>
        <row r="1637">
          <cell r="A1637" t="str">
            <v>CTR_084</v>
          </cell>
          <cell r="I1637" t="str">
            <v>Grid-Gen</v>
          </cell>
        </row>
        <row r="1638">
          <cell r="A1638" t="str">
            <v>CTR_590</v>
          </cell>
          <cell r="I1638" t="str">
            <v>Grid-Gen</v>
          </cell>
        </row>
        <row r="1639">
          <cell r="A1639" t="str">
            <v>CTR_313</v>
          </cell>
          <cell r="I1639" t="str">
            <v>Grid-Gen</v>
          </cell>
        </row>
        <row r="1640">
          <cell r="A1640" t="str">
            <v>CTR_711</v>
          </cell>
          <cell r="I1640" t="str">
            <v>Good Grid + GE</v>
          </cell>
        </row>
        <row r="1641">
          <cell r="A1641" t="str">
            <v>CTR_791</v>
          </cell>
          <cell r="I1641" t="str">
            <v>HGB</v>
          </cell>
        </row>
        <row r="1642">
          <cell r="A1642" t="str">
            <v>CTR_689</v>
          </cell>
          <cell r="I1642" t="str">
            <v>Good Grid no GE - 8h</v>
          </cell>
        </row>
        <row r="1643">
          <cell r="A1643" t="str">
            <v>CTR_947</v>
          </cell>
          <cell r="I1643" t="str">
            <v>Medium Grid + GE</v>
          </cell>
        </row>
        <row r="1644">
          <cell r="A1644" t="str">
            <v>CTR_651</v>
          </cell>
          <cell r="I1644" t="str">
            <v>Good Grid + GE</v>
          </cell>
        </row>
        <row r="1645">
          <cell r="A1645" t="str">
            <v>CTR_031</v>
          </cell>
          <cell r="I1645" t="str">
            <v>Grid-Gen</v>
          </cell>
        </row>
        <row r="1646">
          <cell r="A1646" t="str">
            <v>SUD_245</v>
          </cell>
          <cell r="I1646" t="str">
            <v>Grid-Gen</v>
          </cell>
        </row>
        <row r="1647">
          <cell r="A1647" t="str">
            <v>CTR_317</v>
          </cell>
          <cell r="I1647" t="str">
            <v>Medium Grid + Solar + GE</v>
          </cell>
        </row>
        <row r="1648">
          <cell r="A1648" t="str">
            <v>CTR_667</v>
          </cell>
          <cell r="I1648" t="str">
            <v>Good Grid + Solar + GE</v>
          </cell>
        </row>
        <row r="1649">
          <cell r="A1649" t="str">
            <v>CTR_712</v>
          </cell>
          <cell r="I1649" t="str">
            <v>Good Grid + GE</v>
          </cell>
        </row>
        <row r="1650">
          <cell r="A1650" t="str">
            <v>CTR_1126</v>
          </cell>
          <cell r="I1650" t="str">
            <v>Hybrid Solar - S1</v>
          </cell>
        </row>
        <row r="1651">
          <cell r="A1651" t="str">
            <v>CTR_709</v>
          </cell>
          <cell r="I1651" t="str">
            <v>Good Grid + GE</v>
          </cell>
        </row>
        <row r="1652">
          <cell r="A1652" t="str">
            <v>CTR_458</v>
          </cell>
          <cell r="I1652" t="str">
            <v>Grid-Gen</v>
          </cell>
        </row>
        <row r="1653">
          <cell r="A1653" t="str">
            <v>CTR_714</v>
          </cell>
          <cell r="I1653" t="str">
            <v>Bad Grid + GE</v>
          </cell>
        </row>
        <row r="1654">
          <cell r="A1654" t="str">
            <v>CTR_631</v>
          </cell>
          <cell r="I1654" t="str">
            <v>Good Grid + Solar + GE</v>
          </cell>
        </row>
        <row r="1655">
          <cell r="A1655" t="str">
            <v>CTR_867</v>
          </cell>
          <cell r="I1655" t="str">
            <v>Bad Grid + GE</v>
          </cell>
        </row>
        <row r="1656">
          <cell r="A1656" t="str">
            <v>OCM0066</v>
          </cell>
        </row>
        <row r="1657">
          <cell r="A1657" t="str">
            <v>CTR_755</v>
          </cell>
          <cell r="I1657" t="str">
            <v>Medium Grid + GE</v>
          </cell>
        </row>
        <row r="1658">
          <cell r="A1658" t="str">
            <v>CTR_629</v>
          </cell>
          <cell r="I1658" t="str">
            <v>Bad Grid + GE</v>
          </cell>
        </row>
        <row r="1659">
          <cell r="A1659" t="str">
            <v>OST_115</v>
          </cell>
          <cell r="I1659" t="str">
            <v>Solar-Gen</v>
          </cell>
        </row>
        <row r="1660">
          <cell r="A1660" t="str">
            <v>CTR_875</v>
          </cell>
          <cell r="I1660" t="str">
            <v>Bad Grid + GE</v>
          </cell>
        </row>
        <row r="1661">
          <cell r="A1661" t="str">
            <v>SUD_235</v>
          </cell>
          <cell r="I1661" t="str">
            <v>Grid-Gen</v>
          </cell>
        </row>
        <row r="1662">
          <cell r="A1662" t="str">
            <v>CTR_663</v>
          </cell>
          <cell r="I1662" t="str">
            <v>Medium Grid + Solar + GE</v>
          </cell>
        </row>
        <row r="1663">
          <cell r="A1663" t="str">
            <v>CTR_896</v>
          </cell>
          <cell r="I1663" t="str">
            <v>HGB</v>
          </cell>
        </row>
        <row r="1664">
          <cell r="A1664" t="str">
            <v>CTR_699</v>
          </cell>
          <cell r="I1664" t="str">
            <v>Grid-Gen</v>
          </cell>
        </row>
        <row r="1665">
          <cell r="A1665" t="str">
            <v>CTR_879</v>
          </cell>
          <cell r="I1665" t="str">
            <v>Medium Grid + GE</v>
          </cell>
        </row>
        <row r="1666">
          <cell r="A1666" t="str">
            <v>OCM0482</v>
          </cell>
        </row>
        <row r="1667">
          <cell r="A1667" t="str">
            <v>CTR_114</v>
          </cell>
          <cell r="I1667" t="str">
            <v>Bad Grid + Solar + GE</v>
          </cell>
        </row>
        <row r="1668">
          <cell r="A1668" t="str">
            <v>CTR_826</v>
          </cell>
          <cell r="I1668" t="str">
            <v>HGB</v>
          </cell>
        </row>
        <row r="1669">
          <cell r="A1669" t="str">
            <v>CTR_036</v>
          </cell>
          <cell r="I1669" t="str">
            <v>Grid-Gen</v>
          </cell>
        </row>
        <row r="1670">
          <cell r="A1670" t="str">
            <v>CTR_032</v>
          </cell>
          <cell r="I1670" t="str">
            <v>Medium Grid + Solar + GE</v>
          </cell>
        </row>
        <row r="1671">
          <cell r="A1671" t="str">
            <v>CTR_653</v>
          </cell>
          <cell r="I1671" t="str">
            <v>Medium Grid + Solar + GE</v>
          </cell>
        </row>
        <row r="1672">
          <cell r="A1672" t="str">
            <v>CTR_464</v>
          </cell>
          <cell r="I1672" t="str">
            <v>Grid-Gen</v>
          </cell>
        </row>
        <row r="1673">
          <cell r="A1673" t="str">
            <v>CTR_405</v>
          </cell>
          <cell r="I1673" t="str">
            <v>Hybrid-Gen</v>
          </cell>
        </row>
        <row r="1674">
          <cell r="A1674" t="str">
            <v>OCM0001</v>
          </cell>
        </row>
        <row r="1675">
          <cell r="A1675" t="str">
            <v>CTR_180</v>
          </cell>
          <cell r="I1675" t="str">
            <v>Hybrid-Gen</v>
          </cell>
        </row>
        <row r="1676">
          <cell r="A1676" t="str">
            <v>CTR_780</v>
          </cell>
          <cell r="I1676" t="str">
            <v>Bad Grid + GE</v>
          </cell>
        </row>
        <row r="1677">
          <cell r="A1677" t="str">
            <v>OCM0525</v>
          </cell>
        </row>
        <row r="1678">
          <cell r="A1678" t="str">
            <v>CTR_349</v>
          </cell>
          <cell r="I1678" t="str">
            <v>Grid-Gen</v>
          </cell>
        </row>
        <row r="1679">
          <cell r="A1679" t="str">
            <v>OCM0040</v>
          </cell>
        </row>
        <row r="1680">
          <cell r="A1680" t="str">
            <v>OCM0459</v>
          </cell>
        </row>
        <row r="1681">
          <cell r="A1681" t="str">
            <v>CTR_299</v>
          </cell>
          <cell r="I1681" t="str">
            <v>Gen Only</v>
          </cell>
        </row>
        <row r="1682">
          <cell r="A1682" t="str">
            <v>OCM0391</v>
          </cell>
        </row>
        <row r="1683">
          <cell r="A1683" t="str">
            <v>OCM0392</v>
          </cell>
        </row>
        <row r="1684">
          <cell r="A1684" t="str">
            <v>CTR_673</v>
          </cell>
          <cell r="I1684" t="str">
            <v>Grid-Solar-Gen</v>
          </cell>
        </row>
        <row r="1685">
          <cell r="A1685" t="str">
            <v>OCM0033</v>
          </cell>
        </row>
        <row r="1686">
          <cell r="A1686" t="str">
            <v>OCM0268</v>
          </cell>
        </row>
        <row r="1687">
          <cell r="A1687" t="str">
            <v>CTR_835</v>
          </cell>
          <cell r="I1687" t="str">
            <v>Medium Grid + GE</v>
          </cell>
        </row>
        <row r="1688">
          <cell r="A1688" t="str">
            <v>OCM0375</v>
          </cell>
        </row>
        <row r="1689">
          <cell r="A1689" t="str">
            <v>CTR_757</v>
          </cell>
          <cell r="I1689" t="str">
            <v>Solar-Gen</v>
          </cell>
        </row>
        <row r="1690">
          <cell r="A1690" t="str">
            <v>SUD_066</v>
          </cell>
          <cell r="I1690" t="str">
            <v>Grid-Hybrid-Gen</v>
          </cell>
        </row>
        <row r="1691">
          <cell r="A1691" t="str">
            <v>CTR_795</v>
          </cell>
          <cell r="I1691" t="str">
            <v>Hybrid Solar - S1</v>
          </cell>
        </row>
        <row r="1692">
          <cell r="A1692" t="str">
            <v>OCM0395</v>
          </cell>
        </row>
        <row r="1693">
          <cell r="A1693" t="str">
            <v>CTR_053</v>
          </cell>
          <cell r="I1693" t="str">
            <v>Grid-Gen</v>
          </cell>
        </row>
        <row r="1694">
          <cell r="A1694" t="str">
            <v>OCM0524</v>
          </cell>
        </row>
        <row r="1695">
          <cell r="A1695" t="str">
            <v>OCM0373</v>
          </cell>
        </row>
        <row r="1696">
          <cell r="A1696" t="str">
            <v>OCM0374</v>
          </cell>
        </row>
        <row r="1697">
          <cell r="A1697" t="str">
            <v>CTR_147</v>
          </cell>
          <cell r="I1697" t="str">
            <v>Grid-Hybrid-Gen</v>
          </cell>
        </row>
        <row r="1698">
          <cell r="A1698" t="str">
            <v>OCM0523</v>
          </cell>
        </row>
        <row r="1699">
          <cell r="A1699" t="str">
            <v>OST_092</v>
          </cell>
          <cell r="I1699" t="str">
            <v>Hybrid-Gen</v>
          </cell>
        </row>
        <row r="1700">
          <cell r="A1700" t="str">
            <v>SUD_237</v>
          </cell>
          <cell r="I1700" t="str">
            <v>Gen Only</v>
          </cell>
        </row>
        <row r="1701">
          <cell r="A1701" t="str">
            <v>CTR_166</v>
          </cell>
          <cell r="I1701" t="str">
            <v>Hybrid-Gen</v>
          </cell>
        </row>
        <row r="1702">
          <cell r="A1702" t="str">
            <v>OCM0527</v>
          </cell>
        </row>
        <row r="1703">
          <cell r="A1703" t="str">
            <v>ADM_006</v>
          </cell>
          <cell r="I1703" t="str">
            <v>Medium Grid + GE</v>
          </cell>
        </row>
        <row r="1704">
          <cell r="A1704" t="str">
            <v>SUD_078</v>
          </cell>
          <cell r="I1704" t="str">
            <v>Medium Grid + GE</v>
          </cell>
        </row>
        <row r="1705">
          <cell r="A1705" t="str">
            <v>CTR_880</v>
          </cell>
          <cell r="I1705" t="str">
            <v>Good Grid + GE</v>
          </cell>
        </row>
        <row r="1706">
          <cell r="A1706" t="str">
            <v>OCM0221</v>
          </cell>
        </row>
        <row r="1707">
          <cell r="A1707" t="str">
            <v>CTR_363</v>
          </cell>
          <cell r="I1707" t="str">
            <v>Grid-Gen</v>
          </cell>
        </row>
        <row r="1708">
          <cell r="A1708" t="str">
            <v>OCM0261</v>
          </cell>
        </row>
        <row r="1709">
          <cell r="A1709" t="str">
            <v>SUD_012</v>
          </cell>
          <cell r="I1709" t="str">
            <v>Grid-Gen</v>
          </cell>
        </row>
        <row r="1710">
          <cell r="A1710" t="str">
            <v>OCM0260</v>
          </cell>
        </row>
        <row r="1711">
          <cell r="A1711" t="str">
            <v>ADM_246</v>
          </cell>
        </row>
        <row r="1712">
          <cell r="A1712" t="str">
            <v>OCM0495</v>
          </cell>
        </row>
        <row r="1713">
          <cell r="A1713" t="str">
            <v>CTR_112</v>
          </cell>
          <cell r="I1713" t="str">
            <v>Grid-Gen</v>
          </cell>
        </row>
        <row r="1714">
          <cell r="A1714" t="str">
            <v>CTR_134</v>
          </cell>
          <cell r="I1714" t="str">
            <v>Grid-Gen</v>
          </cell>
        </row>
        <row r="1715">
          <cell r="A1715" t="str">
            <v>CTR_856</v>
          </cell>
          <cell r="I1715" t="str">
            <v>Grid-Gen</v>
          </cell>
        </row>
        <row r="1716">
          <cell r="A1716" t="str">
            <v>CTR_187</v>
          </cell>
          <cell r="I1716" t="str">
            <v>Grid-Gen</v>
          </cell>
        </row>
        <row r="1717">
          <cell r="A1717" t="str">
            <v>CTR_348</v>
          </cell>
        </row>
        <row r="1718">
          <cell r="A1718" t="str">
            <v>OCM0225</v>
          </cell>
        </row>
        <row r="1719">
          <cell r="A1719" t="str">
            <v>OCM0484</v>
          </cell>
        </row>
        <row r="1720">
          <cell r="A1720" t="str">
            <v>OCM0271</v>
          </cell>
        </row>
        <row r="1721">
          <cell r="A1721" t="str">
            <v>CTR_111</v>
          </cell>
          <cell r="I1721" t="str">
            <v>Grid-Gen</v>
          </cell>
        </row>
        <row r="1722">
          <cell r="A1722" t="str">
            <v>OCM0211</v>
          </cell>
        </row>
        <row r="1723">
          <cell r="A1723" t="str">
            <v>CTR_030</v>
          </cell>
          <cell r="I1723" t="str">
            <v>Hybrid Solar - S1</v>
          </cell>
        </row>
        <row r="1724">
          <cell r="A1724" t="str">
            <v>OCM0489</v>
          </cell>
        </row>
        <row r="1725">
          <cell r="A1725" t="str">
            <v>OCM0546</v>
          </cell>
        </row>
        <row r="1726">
          <cell r="A1726" t="str">
            <v>OCM0476</v>
          </cell>
        </row>
        <row r="1727">
          <cell r="A1727" t="str">
            <v>CTR_510</v>
          </cell>
          <cell r="I1727" t="str">
            <v>Good Grid no GE - 8h</v>
          </cell>
        </row>
        <row r="1728">
          <cell r="A1728" t="str">
            <v>OCM0485</v>
          </cell>
        </row>
        <row r="1729">
          <cell r="A1729" t="str">
            <v>SUD_206</v>
          </cell>
        </row>
        <row r="1730">
          <cell r="A1730" t="str">
            <v>SUD_122</v>
          </cell>
          <cell r="I1730" t="str">
            <v>HGB</v>
          </cell>
        </row>
        <row r="1731">
          <cell r="A1731" t="str">
            <v>OCM0494</v>
          </cell>
        </row>
        <row r="1732">
          <cell r="A1732" t="str">
            <v>ADM_154</v>
          </cell>
          <cell r="I1732" t="str">
            <v>Solar-Gen</v>
          </cell>
        </row>
        <row r="1733">
          <cell r="A1733" t="str">
            <v>CTR_636</v>
          </cell>
          <cell r="I1733" t="str">
            <v>Hybrid Solar - S3</v>
          </cell>
        </row>
        <row r="1734">
          <cell r="A1734" t="str">
            <v>CTR_893</v>
          </cell>
          <cell r="I1734" t="str">
            <v>Hybrid Solar - S3</v>
          </cell>
        </row>
        <row r="1735">
          <cell r="A1735" t="str">
            <v>SUD_050</v>
          </cell>
          <cell r="I1735" t="str">
            <v>Grid-Hybrid-Gen</v>
          </cell>
        </row>
        <row r="1736">
          <cell r="A1736" t="str">
            <v>OCM0256</v>
          </cell>
        </row>
        <row r="1737">
          <cell r="A1737" t="str">
            <v>SUD_099</v>
          </cell>
          <cell r="I1737" t="str">
            <v>HGB</v>
          </cell>
        </row>
        <row r="1738">
          <cell r="A1738" t="str">
            <v>SUD_239</v>
          </cell>
          <cell r="I1738" t="str">
            <v>Grid-Gen</v>
          </cell>
        </row>
        <row r="1739">
          <cell r="A1739" t="str">
            <v>SUD_224</v>
          </cell>
          <cell r="I1739" t="str">
            <v>Grid-Gen</v>
          </cell>
        </row>
        <row r="1740">
          <cell r="A1740" t="str">
            <v>SUD_228</v>
          </cell>
          <cell r="I1740" t="str">
            <v>Grid-Gen</v>
          </cell>
        </row>
        <row r="1741">
          <cell r="A1741" t="str">
            <v>SUD_103</v>
          </cell>
          <cell r="I1741" t="str">
            <v>Good Grid + GE</v>
          </cell>
        </row>
        <row r="1742">
          <cell r="A1742" t="str">
            <v>ADM_144</v>
          </cell>
          <cell r="I1742" t="str">
            <v>Hybrid-Gen</v>
          </cell>
        </row>
        <row r="1743">
          <cell r="A1743" t="str">
            <v>SUD_260</v>
          </cell>
          <cell r="I1743" t="str">
            <v>Medium Grid + GE</v>
          </cell>
        </row>
        <row r="1744">
          <cell r="A1744" t="str">
            <v>CTR_904</v>
          </cell>
          <cell r="I1744" t="str">
            <v>Hybrid Solar - S3</v>
          </cell>
        </row>
        <row r="1745">
          <cell r="A1745" t="str">
            <v>ADM_244</v>
          </cell>
        </row>
        <row r="1746">
          <cell r="A1746" t="str">
            <v>SUD_018</v>
          </cell>
          <cell r="I1746" t="str">
            <v>Medium Grid + Solar + GE</v>
          </cell>
        </row>
        <row r="1747">
          <cell r="A1747" t="str">
            <v>OCM0199</v>
          </cell>
        </row>
        <row r="1748">
          <cell r="A1748" t="str">
            <v>OCM0528</v>
          </cell>
        </row>
        <row r="1749">
          <cell r="A1749" t="str">
            <v>SUD_258</v>
          </cell>
          <cell r="I1749" t="str">
            <v>Grid-Gen</v>
          </cell>
        </row>
        <row r="1750">
          <cell r="A1750" t="str">
            <v>CTR_167</v>
          </cell>
          <cell r="I1750" t="str">
            <v>Hybrid-Gen</v>
          </cell>
        </row>
        <row r="1751">
          <cell r="A1751" t="str">
            <v>OCM0478</v>
          </cell>
        </row>
        <row r="1752">
          <cell r="A1752" t="str">
            <v>OCM0480</v>
          </cell>
        </row>
        <row r="1753">
          <cell r="A1753" t="str">
            <v>CTR_892</v>
          </cell>
          <cell r="I1753" t="str">
            <v>Hybrid Solar - S3</v>
          </cell>
        </row>
        <row r="1754">
          <cell r="A1754" t="str">
            <v>CTR_910</v>
          </cell>
          <cell r="I1754" t="str">
            <v>Grid-Gen-Lithium</v>
          </cell>
        </row>
        <row r="1755">
          <cell r="A1755" t="str">
            <v>OCM0016</v>
          </cell>
        </row>
        <row r="1756">
          <cell r="A1756" t="str">
            <v>ADM_163</v>
          </cell>
          <cell r="I1756" t="str">
            <v>Hybrid Solar - S3</v>
          </cell>
        </row>
        <row r="1757">
          <cell r="A1757" t="str">
            <v>OCM0281</v>
          </cell>
        </row>
        <row r="1758">
          <cell r="A1758" t="str">
            <v>SUD_130</v>
          </cell>
          <cell r="I1758" t="str">
            <v>Hybrid Solar - S3</v>
          </cell>
        </row>
        <row r="1759">
          <cell r="A1759" t="str">
            <v>SUD_119</v>
          </cell>
          <cell r="I1759" t="str">
            <v>Hybrid Solar - S1</v>
          </cell>
        </row>
        <row r="1760">
          <cell r="A1760" t="str">
            <v>OCM0533</v>
          </cell>
        </row>
        <row r="1761">
          <cell r="A1761" t="str">
            <v>CTR_306</v>
          </cell>
          <cell r="I1761" t="str">
            <v>Grid-Gen</v>
          </cell>
        </row>
        <row r="1762">
          <cell r="A1762" t="str">
            <v>SUD_249</v>
          </cell>
          <cell r="I1762" t="str">
            <v>Grid-Gen</v>
          </cell>
        </row>
        <row r="1763">
          <cell r="A1763" t="str">
            <v>OCM0262</v>
          </cell>
        </row>
        <row r="1764">
          <cell r="A1764" t="str">
            <v>OCM0177</v>
          </cell>
        </row>
        <row r="1765">
          <cell r="A1765" t="str">
            <v>OCM0041</v>
          </cell>
        </row>
        <row r="1766">
          <cell r="A1766" t="str">
            <v>ADM_153</v>
          </cell>
          <cell r="I1766" t="str">
            <v>Hybrid-Gen</v>
          </cell>
        </row>
        <row r="1767">
          <cell r="A1767" t="str">
            <v>OCM0259</v>
          </cell>
        </row>
        <row r="1768">
          <cell r="A1768" t="str">
            <v>CTR_300</v>
          </cell>
          <cell r="I1768" t="str">
            <v>Hybrid-Gen</v>
          </cell>
        </row>
        <row r="1769">
          <cell r="A1769" t="str">
            <v>OCM0257</v>
          </cell>
        </row>
        <row r="1770">
          <cell r="A1770" t="str">
            <v>CTR_220</v>
          </cell>
          <cell r="I1770" t="str">
            <v>Grid-Gen</v>
          </cell>
        </row>
        <row r="1771">
          <cell r="A1771" t="str">
            <v>CTR_225</v>
          </cell>
          <cell r="I1771" t="str">
            <v>Grid-Gen</v>
          </cell>
        </row>
        <row r="1772">
          <cell r="A1772" t="str">
            <v>SUD_062</v>
          </cell>
          <cell r="I1772" t="str">
            <v>Grid-Gen</v>
          </cell>
        </row>
        <row r="1773">
          <cell r="A1773" t="str">
            <v>OCM0255</v>
          </cell>
        </row>
        <row r="1774">
          <cell r="A1774" t="str">
            <v>OCM0254</v>
          </cell>
        </row>
        <row r="1775">
          <cell r="A1775" t="str">
            <v>CTR_823</v>
          </cell>
          <cell r="I1775" t="str">
            <v>Hybrid Solar - S1</v>
          </cell>
        </row>
        <row r="1776">
          <cell r="A1776" t="str">
            <v>CTR_506</v>
          </cell>
          <cell r="I1776" t="str">
            <v>Grid-Gen</v>
          </cell>
        </row>
        <row r="1777">
          <cell r="A1777" t="str">
            <v>CTR_298</v>
          </cell>
          <cell r="I1777" t="str">
            <v>Hybrid-Gen</v>
          </cell>
        </row>
        <row r="1778">
          <cell r="A1778" t="str">
            <v>CTR_152</v>
          </cell>
          <cell r="I1778" t="str">
            <v>Grid-Gen</v>
          </cell>
        </row>
        <row r="1779">
          <cell r="A1779" t="str">
            <v>OCM0412</v>
          </cell>
        </row>
        <row r="1780">
          <cell r="A1780" t="str">
            <v>OCM0453</v>
          </cell>
        </row>
        <row r="1781">
          <cell r="A1781" t="str">
            <v>OCM0483</v>
          </cell>
        </row>
        <row r="1782">
          <cell r="A1782" t="str">
            <v>EST_007</v>
          </cell>
          <cell r="I1782" t="str">
            <v>Hybrid Solar - S1</v>
          </cell>
        </row>
        <row r="1783">
          <cell r="A1783" t="str">
            <v>SUD_069</v>
          </cell>
          <cell r="I1783" t="str">
            <v>Gen Only</v>
          </cell>
        </row>
        <row r="1784">
          <cell r="A1784" t="str">
            <v>ADM_043</v>
          </cell>
          <cell r="I1784" t="str">
            <v>Solar-Gen</v>
          </cell>
        </row>
        <row r="1785">
          <cell r="A1785" t="str">
            <v>OCM0111</v>
          </cell>
        </row>
        <row r="1786">
          <cell r="A1786" t="str">
            <v>OCM0531</v>
          </cell>
        </row>
        <row r="1787">
          <cell r="A1787" t="str">
            <v>CTR_406</v>
          </cell>
          <cell r="I1787" t="str">
            <v>Solar-Gen</v>
          </cell>
        </row>
        <row r="1788">
          <cell r="A1788" t="str">
            <v>CTR_146</v>
          </cell>
          <cell r="I1788" t="str">
            <v>Grid-Gen</v>
          </cell>
        </row>
        <row r="1789">
          <cell r="A1789" t="str">
            <v>CTR_142</v>
          </cell>
          <cell r="I1789" t="str">
            <v>Bad Grid + GE</v>
          </cell>
        </row>
        <row r="1790">
          <cell r="A1790" t="str">
            <v>ADM_130</v>
          </cell>
          <cell r="I1790" t="str">
            <v>Hybrid Solar - S3</v>
          </cell>
        </row>
        <row r="1791">
          <cell r="A1791" t="str">
            <v>OCM0220</v>
          </cell>
        </row>
        <row r="1792">
          <cell r="A1792" t="str">
            <v>OCM0095</v>
          </cell>
        </row>
        <row r="1793">
          <cell r="A1793" t="str">
            <v>SUD_251</v>
          </cell>
          <cell r="I1793" t="str">
            <v>Hybrid-Gen</v>
          </cell>
        </row>
        <row r="1794">
          <cell r="A1794" t="str">
            <v>OCM0413</v>
          </cell>
        </row>
        <row r="1795">
          <cell r="A1795" t="str">
            <v>SUD_106</v>
          </cell>
          <cell r="I1795" t="str">
            <v>Hybrid Solar - S3</v>
          </cell>
        </row>
        <row r="1796">
          <cell r="A1796" t="str">
            <v>SUD_003</v>
          </cell>
          <cell r="I1796" t="str">
            <v>Bad Grid + Solar + GE</v>
          </cell>
        </row>
        <row r="1797">
          <cell r="A1797" t="str">
            <v>OCM0235</v>
          </cell>
        </row>
        <row r="1798">
          <cell r="A1798" t="str">
            <v>CTR_301</v>
          </cell>
          <cell r="I1798" t="str">
            <v>Hybrid-Gen</v>
          </cell>
        </row>
        <row r="1799">
          <cell r="A1799" t="str">
            <v>CTR_302</v>
          </cell>
          <cell r="I1799" t="str">
            <v>Hybrid-Gen</v>
          </cell>
        </row>
        <row r="1800">
          <cell r="A1800" t="str">
            <v>OCM0032</v>
          </cell>
        </row>
        <row r="1801">
          <cell r="A1801" t="str">
            <v>CTR_143</v>
          </cell>
          <cell r="I1801" t="str">
            <v>Solar-Gen</v>
          </cell>
        </row>
        <row r="1802">
          <cell r="A1802" t="str">
            <v>CTR_335</v>
          </cell>
          <cell r="I1802" t="str">
            <v>Grid-Gen</v>
          </cell>
        </row>
        <row r="1803">
          <cell r="A1803" t="str">
            <v>OCM0219</v>
          </cell>
        </row>
        <row r="1804">
          <cell r="A1804" t="str">
            <v>OCM0019</v>
          </cell>
        </row>
        <row r="1805">
          <cell r="A1805" t="str">
            <v>ADM_075</v>
          </cell>
          <cell r="I1805" t="str">
            <v>Hybrid-Gen</v>
          </cell>
        </row>
        <row r="1806">
          <cell r="A1806" t="str">
            <v>SUD_160</v>
          </cell>
          <cell r="I1806" t="str">
            <v>HGB</v>
          </cell>
        </row>
        <row r="1807">
          <cell r="A1807" t="str">
            <v>OCM0047</v>
          </cell>
        </row>
        <row r="1808">
          <cell r="A1808" t="str">
            <v>CTR_307</v>
          </cell>
          <cell r="I1808" t="str">
            <v>Grid-Gen</v>
          </cell>
        </row>
        <row r="1809">
          <cell r="A1809" t="str">
            <v>CTR_181</v>
          </cell>
          <cell r="I1809" t="str">
            <v>Bad Grid + GE</v>
          </cell>
        </row>
        <row r="1810">
          <cell r="A1810" t="str">
            <v>OCM0097</v>
          </cell>
        </row>
        <row r="1811">
          <cell r="A1811" t="str">
            <v>ADM_099</v>
          </cell>
          <cell r="I1811" t="str">
            <v>Solar-Gen</v>
          </cell>
        </row>
        <row r="1812">
          <cell r="A1812" t="str">
            <v>CTR_138</v>
          </cell>
          <cell r="I1812" t="str">
            <v>Grid-Gen</v>
          </cell>
        </row>
        <row r="1813">
          <cell r="A1813" t="str">
            <v>CTR_033</v>
          </cell>
          <cell r="I1813" t="str">
            <v>Medium Grid + Solar + GE</v>
          </cell>
        </row>
        <row r="1814">
          <cell r="A1814" t="str">
            <v>ADM_128</v>
          </cell>
          <cell r="I1814" t="str">
            <v>Hybrid-Gen</v>
          </cell>
        </row>
        <row r="1815">
          <cell r="A1815" t="str">
            <v>CTR_303</v>
          </cell>
          <cell r="I1815" t="str">
            <v>Hybrid-Gen</v>
          </cell>
        </row>
        <row r="1816">
          <cell r="A1816" t="str">
            <v>OCM0021</v>
          </cell>
        </row>
        <row r="1817">
          <cell r="A1817" t="str">
            <v>CTR_367</v>
          </cell>
          <cell r="I1817" t="str">
            <v>Solar-Gen</v>
          </cell>
        </row>
        <row r="1818">
          <cell r="A1818" t="str">
            <v>SUD_055</v>
          </cell>
          <cell r="I1818" t="str">
            <v>Good Grid no GE - 8h</v>
          </cell>
        </row>
        <row r="1819">
          <cell r="A1819" t="str">
            <v>SUD_232</v>
          </cell>
          <cell r="I1819" t="str">
            <v>Hybrid-Gen</v>
          </cell>
        </row>
        <row r="1820">
          <cell r="A1820" t="str">
            <v>SUD_098</v>
          </cell>
          <cell r="I1820" t="str">
            <v>Good Grid no GE - 12h</v>
          </cell>
        </row>
        <row r="1821">
          <cell r="A1821" t="str">
            <v>CTR_434</v>
          </cell>
          <cell r="I1821" t="str">
            <v>Hybrid Solar - S1</v>
          </cell>
        </row>
        <row r="1822">
          <cell r="A1822" t="str">
            <v>OCM0163</v>
          </cell>
        </row>
        <row r="1823">
          <cell r="A1823" t="str">
            <v>CTR_353</v>
          </cell>
          <cell r="I1823" t="str">
            <v>Grid-Gen</v>
          </cell>
        </row>
        <row r="1824">
          <cell r="A1824" t="str">
            <v>OCM0088</v>
          </cell>
        </row>
        <row r="1825">
          <cell r="A1825" t="str">
            <v>OCM0087</v>
          </cell>
        </row>
        <row r="1826">
          <cell r="A1826" t="str">
            <v>OCM0529</v>
          </cell>
        </row>
        <row r="1827">
          <cell r="A1827" t="str">
            <v>SUD_052</v>
          </cell>
          <cell r="I1827" t="str">
            <v>Grid-Gen</v>
          </cell>
        </row>
        <row r="1828">
          <cell r="A1828" t="str">
            <v>SUD_204</v>
          </cell>
        </row>
        <row r="1829">
          <cell r="A1829" t="str">
            <v>OCM0350</v>
          </cell>
        </row>
        <row r="1830">
          <cell r="A1830" t="str">
            <v>OCM0120</v>
          </cell>
        </row>
        <row r="1831">
          <cell r="A1831" t="str">
            <v>CTR_891</v>
          </cell>
          <cell r="I1831" t="str">
            <v>HGB</v>
          </cell>
        </row>
        <row r="1832">
          <cell r="A1832" t="str">
            <v>OCM0139</v>
          </cell>
        </row>
        <row r="1833">
          <cell r="A1833" t="str">
            <v>ADM_024</v>
          </cell>
          <cell r="I1833" t="str">
            <v>Hybrid-Gen</v>
          </cell>
        </row>
        <row r="1834">
          <cell r="A1834" t="str">
            <v>ADM_055</v>
          </cell>
          <cell r="I1834" t="str">
            <v>Solar-Gen</v>
          </cell>
        </row>
        <row r="1835">
          <cell r="A1835" t="str">
            <v>OCM0145</v>
          </cell>
        </row>
        <row r="1836">
          <cell r="A1836" t="str">
            <v>OCM0530</v>
          </cell>
        </row>
        <row r="1837">
          <cell r="A1837" t="str">
            <v>OCM0497</v>
          </cell>
        </row>
        <row r="1838">
          <cell r="A1838" t="str">
            <v>OCM0027</v>
          </cell>
        </row>
        <row r="1839">
          <cell r="A1839" t="str">
            <v>OCM0138</v>
          </cell>
        </row>
        <row r="1840">
          <cell r="A1840" t="str">
            <v>ADM_054</v>
          </cell>
          <cell r="I1840" t="str">
            <v>Hybrid-Gen</v>
          </cell>
        </row>
        <row r="1841">
          <cell r="A1841" t="str">
            <v>SUD_233</v>
          </cell>
          <cell r="I1841" t="str">
            <v>Hybrid-Gen</v>
          </cell>
        </row>
        <row r="1842">
          <cell r="A1842" t="str">
            <v>ADM_064</v>
          </cell>
          <cell r="I1842" t="str">
            <v>Hybrid-Gen</v>
          </cell>
        </row>
        <row r="1843">
          <cell r="A1843" t="str">
            <v>CTR_139</v>
          </cell>
          <cell r="I1843" t="str">
            <v>Hybrid Solar - S2</v>
          </cell>
        </row>
        <row r="1844">
          <cell r="A1844" t="str">
            <v>OCM0496</v>
          </cell>
        </row>
        <row r="1845">
          <cell r="A1845" t="str">
            <v>ADM_044</v>
          </cell>
          <cell r="I1845" t="str">
            <v>Grid-Gen</v>
          </cell>
        </row>
        <row r="1846">
          <cell r="A1846" t="str">
            <v>CTR_454</v>
          </cell>
          <cell r="I1846" t="str">
            <v>Hybrid Solar - S3</v>
          </cell>
        </row>
        <row r="1847">
          <cell r="A1847" t="str">
            <v>SUD_243</v>
          </cell>
          <cell r="I1847" t="str">
            <v>Hybrid Solar - S2</v>
          </cell>
        </row>
        <row r="1848">
          <cell r="A1848" t="str">
            <v>ADM_103</v>
          </cell>
          <cell r="I1848" t="str">
            <v>Hybrid-Gen</v>
          </cell>
        </row>
        <row r="1849">
          <cell r="A1849" t="str">
            <v>OCM0252</v>
          </cell>
        </row>
        <row r="1850">
          <cell r="A1850" t="str">
            <v>ADM_105</v>
          </cell>
          <cell r="I1850" t="str">
            <v>Grid-Gen</v>
          </cell>
        </row>
        <row r="1851">
          <cell r="A1851" t="str">
            <v>OCM0137</v>
          </cell>
        </row>
        <row r="1852">
          <cell r="A1852" t="str">
            <v>ADM_067</v>
          </cell>
          <cell r="I1852" t="str">
            <v>Hybrid-Gen</v>
          </cell>
        </row>
        <row r="1853">
          <cell r="A1853" t="str">
            <v>ADM_814</v>
          </cell>
          <cell r="I1853" t="str">
            <v>Grid-Gen</v>
          </cell>
        </row>
        <row r="1854">
          <cell r="A1854" t="str">
            <v>ADM_038</v>
          </cell>
          <cell r="I1854" t="str">
            <v>Hybrid Solar - S2</v>
          </cell>
        </row>
        <row r="1855">
          <cell r="A1855" t="str">
            <v>OCM0416</v>
          </cell>
        </row>
        <row r="1856">
          <cell r="A1856" t="str">
            <v>ADM_011</v>
          </cell>
          <cell r="I1856" t="str">
            <v>Grid-Gen</v>
          </cell>
        </row>
        <row r="1857">
          <cell r="A1857" t="str">
            <v>EST_067</v>
          </cell>
          <cell r="I1857" t="str">
            <v>Grid-Hybrid-Gen</v>
          </cell>
        </row>
        <row r="1858">
          <cell r="A1858" t="str">
            <v>SUD_014</v>
          </cell>
          <cell r="I1858" t="str">
            <v>Medium Grid + Solar + GE</v>
          </cell>
        </row>
        <row r="1859">
          <cell r="A1859" t="str">
            <v>SUD_064</v>
          </cell>
          <cell r="I1859" t="str">
            <v>Grid-Gen</v>
          </cell>
        </row>
        <row r="1860">
          <cell r="A1860" t="str">
            <v>CTR_141</v>
          </cell>
          <cell r="I1860" t="str">
            <v>Solar-Gen</v>
          </cell>
        </row>
        <row r="1861">
          <cell r="A1861" t="str">
            <v>SUD_231</v>
          </cell>
          <cell r="I1861" t="str">
            <v>Hybrid-Gen</v>
          </cell>
        </row>
        <row r="1862">
          <cell r="A1862" t="str">
            <v>OCM0003</v>
          </cell>
        </row>
        <row r="1863">
          <cell r="A1863" t="str">
            <v>ADM_098</v>
          </cell>
          <cell r="I1863" t="str">
            <v>Solar-Gen</v>
          </cell>
        </row>
        <row r="1864">
          <cell r="A1864" t="str">
            <v>EST_057</v>
          </cell>
          <cell r="I1864" t="str">
            <v>Grid-Gen</v>
          </cell>
        </row>
        <row r="1865">
          <cell r="A1865" t="str">
            <v>CTR_290</v>
          </cell>
          <cell r="I1865" t="str">
            <v>Hybrid Solar - S1</v>
          </cell>
        </row>
        <row r="1866">
          <cell r="A1866" t="str">
            <v>EST_017</v>
          </cell>
          <cell r="I1866" t="str">
            <v>Grid-Hybrid-Gen</v>
          </cell>
        </row>
        <row r="1867">
          <cell r="A1867" t="str">
            <v>SUD_252</v>
          </cell>
          <cell r="I1867" t="str">
            <v>Hybrid-Gen</v>
          </cell>
        </row>
        <row r="1868">
          <cell r="A1868" t="str">
            <v>ADM_109</v>
          </cell>
          <cell r="I1868" t="str">
            <v>Grid-Gen</v>
          </cell>
        </row>
        <row r="1869">
          <cell r="A1869" t="str">
            <v>NRD_055</v>
          </cell>
          <cell r="I1869" t="str">
            <v>Solar-Gen</v>
          </cell>
        </row>
        <row r="1870">
          <cell r="A1870" t="str">
            <v>OCM0031</v>
          </cell>
        </row>
        <row r="1871">
          <cell r="A1871" t="str">
            <v>OCM0069</v>
          </cell>
        </row>
        <row r="1872">
          <cell r="A1872" t="str">
            <v>NUR0017</v>
          </cell>
        </row>
        <row r="1873">
          <cell r="A1873" t="str">
            <v>CTR_169</v>
          </cell>
          <cell r="I1873" t="str">
            <v>Solar-Gen</v>
          </cell>
        </row>
        <row r="1874">
          <cell r="A1874" t="str">
            <v>EST_046</v>
          </cell>
          <cell r="I1874" t="str">
            <v>Solar-Gen</v>
          </cell>
        </row>
        <row r="1875">
          <cell r="A1875" t="str">
            <v>CTR_233</v>
          </cell>
          <cell r="I1875" t="str">
            <v>Bad Grid + Solar + GE</v>
          </cell>
        </row>
        <row r="1876">
          <cell r="A1876" t="str">
            <v>OCM0096</v>
          </cell>
        </row>
        <row r="1877">
          <cell r="A1877" t="str">
            <v>OCM0156</v>
          </cell>
        </row>
        <row r="1878">
          <cell r="A1878" t="str">
            <v>SUD_244</v>
          </cell>
          <cell r="I1878" t="str">
            <v>Hybrid-Gen</v>
          </cell>
        </row>
        <row r="1879">
          <cell r="A1879" t="str">
            <v>NUR0035</v>
          </cell>
        </row>
        <row r="1880">
          <cell r="A1880" t="str">
            <v>OCM0492</v>
          </cell>
        </row>
        <row r="1881">
          <cell r="A1881" t="str">
            <v>OCM0298</v>
          </cell>
        </row>
        <row r="1882">
          <cell r="A1882" t="str">
            <v>OCM0144</v>
          </cell>
        </row>
        <row r="1883">
          <cell r="A1883" t="str">
            <v>ADM_041</v>
          </cell>
          <cell r="I1883" t="str">
            <v>Hybrid-Gen</v>
          </cell>
        </row>
        <row r="1884">
          <cell r="A1884" t="str">
            <v>CTR_894</v>
          </cell>
          <cell r="I1884" t="str">
            <v>Good Grid + GE</v>
          </cell>
        </row>
        <row r="1885">
          <cell r="A1885" t="str">
            <v>OCM0092</v>
          </cell>
        </row>
        <row r="1886">
          <cell r="A1886" t="str">
            <v>OCM0140</v>
          </cell>
        </row>
        <row r="1887">
          <cell r="A1887" t="str">
            <v>OCM0491</v>
          </cell>
        </row>
        <row r="1888">
          <cell r="A1888" t="str">
            <v>OCM0493</v>
          </cell>
        </row>
        <row r="1889">
          <cell r="A1889" t="str">
            <v>NUR0025</v>
          </cell>
        </row>
        <row r="1890">
          <cell r="A1890" t="str">
            <v>OCM0116</v>
          </cell>
        </row>
        <row r="1891">
          <cell r="A1891" t="str">
            <v>NRD_318</v>
          </cell>
        </row>
        <row r="1892">
          <cell r="A1892" t="str">
            <v>EST_029</v>
          </cell>
          <cell r="I1892" t="str">
            <v>Hybrid-Gen</v>
          </cell>
        </row>
        <row r="1893">
          <cell r="A1893" t="str">
            <v>EST_024</v>
          </cell>
          <cell r="I1893" t="str">
            <v>Grid-Gen</v>
          </cell>
        </row>
        <row r="1894">
          <cell r="A1894" t="str">
            <v>SUD_247</v>
          </cell>
          <cell r="I1894" t="str">
            <v>Hybrid-Gen</v>
          </cell>
        </row>
        <row r="1895">
          <cell r="A1895" t="str">
            <v>OCM0098</v>
          </cell>
        </row>
        <row r="1896">
          <cell r="A1896" t="str">
            <v>CTR_170</v>
          </cell>
          <cell r="I1896" t="str">
            <v>Solar-Gen</v>
          </cell>
        </row>
        <row r="1897">
          <cell r="A1897" t="str">
            <v>OCM0532</v>
          </cell>
        </row>
        <row r="1898">
          <cell r="A1898" t="str">
            <v>NUR0026</v>
          </cell>
        </row>
        <row r="1899">
          <cell r="A1899" t="str">
            <v>NRD_020</v>
          </cell>
          <cell r="I1899" t="str">
            <v>Solar-Gen</v>
          </cell>
        </row>
        <row r="1900">
          <cell r="A1900" t="str">
            <v>NRD_317</v>
          </cell>
        </row>
        <row r="1901">
          <cell r="A1901" t="str">
            <v>NUR0038</v>
          </cell>
        </row>
        <row r="1902">
          <cell r="A1902" t="str">
            <v>NRD_110</v>
          </cell>
          <cell r="I1902" t="str">
            <v>Gen Only</v>
          </cell>
        </row>
        <row r="1903">
          <cell r="A1903" t="str">
            <v>NRD_324</v>
          </cell>
        </row>
        <row r="1904">
          <cell r="A1904" t="str">
            <v>OCM0136</v>
          </cell>
        </row>
        <row r="1905">
          <cell r="A1905" t="str">
            <v>NUR0034</v>
          </cell>
        </row>
        <row r="1906">
          <cell r="A1906" t="str">
            <v>OCM0469</v>
          </cell>
        </row>
        <row r="1907">
          <cell r="A1907" t="str">
            <v>OCM0454</v>
          </cell>
        </row>
        <row r="1908">
          <cell r="A1908" t="str">
            <v>CTR_407</v>
          </cell>
          <cell r="I1908" t="str">
            <v>Hybrid Solar - S2</v>
          </cell>
        </row>
        <row r="1909">
          <cell r="A1909" t="str">
            <v>OCM0419</v>
          </cell>
        </row>
        <row r="1910">
          <cell r="A1910" t="str">
            <v>ADM_122</v>
          </cell>
          <cell r="I1910" t="str">
            <v>Gen-Solar AER</v>
          </cell>
        </row>
        <row r="1911">
          <cell r="A1911" t="str">
            <v>ADM_149</v>
          </cell>
          <cell r="I1911" t="str">
            <v>Hybrid Solar - S1</v>
          </cell>
        </row>
        <row r="1912">
          <cell r="A1912" t="str">
            <v>EST_074</v>
          </cell>
          <cell r="I1912" t="str">
            <v>Solar Only</v>
          </cell>
        </row>
        <row r="1913">
          <cell r="A1913" t="str">
            <v>NUR0047</v>
          </cell>
        </row>
        <row r="1914">
          <cell r="A1914" t="str">
            <v>NRD_153</v>
          </cell>
          <cell r="I1914" t="str">
            <v>Hybrid Solar - S3</v>
          </cell>
        </row>
        <row r="1915">
          <cell r="A1915" t="str">
            <v>ADM_060</v>
          </cell>
          <cell r="I1915" t="str">
            <v>Solar-Gen</v>
          </cell>
        </row>
        <row r="1916">
          <cell r="A1916" t="str">
            <v>OCM0091</v>
          </cell>
        </row>
        <row r="1917">
          <cell r="A1917" t="str">
            <v>CTR_289</v>
          </cell>
          <cell r="I1917" t="str">
            <v>Hybrid Solar - S1</v>
          </cell>
        </row>
        <row r="1918">
          <cell r="A1918" t="str">
            <v>OCM0490</v>
          </cell>
        </row>
        <row r="1919">
          <cell r="A1919" t="str">
            <v>NUR0050</v>
          </cell>
        </row>
        <row r="1920">
          <cell r="A1920" t="str">
            <v>OCM0290</v>
          </cell>
        </row>
        <row r="1921">
          <cell r="A1921" t="str">
            <v>ADM_042</v>
          </cell>
          <cell r="I1921" t="str">
            <v>Hybrid-Gen</v>
          </cell>
        </row>
        <row r="1922">
          <cell r="A1922" t="str">
            <v>SUD_126</v>
          </cell>
          <cell r="I1922" t="str">
            <v>Hybrid Solar - S2</v>
          </cell>
        </row>
        <row r="1923">
          <cell r="A1923" t="str">
            <v>EST_082</v>
          </cell>
          <cell r="I1923" t="str">
            <v>Grid-Gen</v>
          </cell>
        </row>
        <row r="1924">
          <cell r="A1924" t="str">
            <v>ADM_063</v>
          </cell>
          <cell r="I1924" t="str">
            <v>Solar-Gen</v>
          </cell>
        </row>
        <row r="1925">
          <cell r="A1925" t="str">
            <v>EST_134</v>
          </cell>
          <cell r="I1925" t="str">
            <v>Hybrid Solar - S2</v>
          </cell>
        </row>
        <row r="1926">
          <cell r="A1926" t="str">
            <v>OCM0468</v>
          </cell>
        </row>
        <row r="1927">
          <cell r="A1927" t="str">
            <v>NRD_328</v>
          </cell>
        </row>
        <row r="1928">
          <cell r="A1928" t="str">
            <v>EST_077</v>
          </cell>
          <cell r="I1928" t="str">
            <v>Grid-Gen</v>
          </cell>
        </row>
        <row r="1929">
          <cell r="A1929" t="str">
            <v>OCM0399</v>
          </cell>
        </row>
        <row r="1930">
          <cell r="A1930" t="str">
            <v>NRD_327</v>
          </cell>
        </row>
        <row r="1931">
          <cell r="A1931" t="str">
            <v>ADM_066</v>
          </cell>
          <cell r="I1931" t="str">
            <v>Hybrid-Gen</v>
          </cell>
        </row>
        <row r="1932">
          <cell r="A1932" t="str">
            <v>OCM0433</v>
          </cell>
        </row>
        <row r="1933">
          <cell r="A1933" t="str">
            <v>OCM0466</v>
          </cell>
        </row>
        <row r="1934">
          <cell r="A1934" t="str">
            <v>OCM0506</v>
          </cell>
        </row>
        <row r="1935">
          <cell r="A1935" t="str">
            <v>EST_009</v>
          </cell>
          <cell r="I1935" t="str">
            <v>Medium Grid + Solar + GE</v>
          </cell>
        </row>
        <row r="1936">
          <cell r="A1936" t="str">
            <v>OCM0267</v>
          </cell>
        </row>
        <row r="1937">
          <cell r="A1937" t="str">
            <v>SUD_248</v>
          </cell>
          <cell r="I1937" t="str">
            <v>Hybrid-Gen</v>
          </cell>
        </row>
        <row r="1938">
          <cell r="A1938" t="str">
            <v>NRD_331</v>
          </cell>
        </row>
        <row r="1939">
          <cell r="A1939" t="str">
            <v>NRD_310</v>
          </cell>
        </row>
        <row r="1940">
          <cell r="A1940" t="str">
            <v>EST_062</v>
          </cell>
          <cell r="I1940" t="str">
            <v>Grid-Gen</v>
          </cell>
        </row>
        <row r="1941">
          <cell r="A1941" t="str">
            <v>OCM0044</v>
          </cell>
        </row>
        <row r="1942">
          <cell r="A1942" t="str">
            <v>OCM0498</v>
          </cell>
        </row>
        <row r="1943">
          <cell r="A1943" t="str">
            <v>ADM_152</v>
          </cell>
          <cell r="I1943" t="str">
            <v>Gen Only</v>
          </cell>
        </row>
        <row r="1944">
          <cell r="A1944" t="str">
            <v>NUR0075</v>
          </cell>
        </row>
        <row r="1945">
          <cell r="A1945" t="str">
            <v>NRD_025</v>
          </cell>
          <cell r="I1945" t="str">
            <v>Grid-Hybrid-Gen</v>
          </cell>
        </row>
        <row r="1946">
          <cell r="A1946" t="str">
            <v>ADM_183</v>
          </cell>
          <cell r="I1946" t="str">
            <v>Hybrid Solar - S3</v>
          </cell>
        </row>
        <row r="1947">
          <cell r="A1947" t="str">
            <v>NRD_119</v>
          </cell>
          <cell r="I1947" t="str">
            <v>Grid-Gen</v>
          </cell>
        </row>
        <row r="1948">
          <cell r="A1948" t="str">
            <v>OCM0379</v>
          </cell>
        </row>
        <row r="1949">
          <cell r="A1949" t="str">
            <v>NRD_157</v>
          </cell>
          <cell r="I1949" t="str">
            <v>Bad Grid + Solar + GE</v>
          </cell>
        </row>
        <row r="1950">
          <cell r="A1950" t="str">
            <v>ADM_015</v>
          </cell>
          <cell r="I1950" t="str">
            <v>Hybrid Solar - S3</v>
          </cell>
        </row>
        <row r="1951">
          <cell r="A1951" t="str">
            <v>EST_150</v>
          </cell>
          <cell r="I1951" t="str">
            <v>Hybrid Solar - S2</v>
          </cell>
        </row>
        <row r="1952">
          <cell r="A1952" t="str">
            <v>NRD_314</v>
          </cell>
        </row>
        <row r="1953">
          <cell r="A1953" t="str">
            <v>ADM_010</v>
          </cell>
          <cell r="I1953" t="str">
            <v>Bad Grid + Solar + GE</v>
          </cell>
        </row>
        <row r="1954">
          <cell r="A1954" t="str">
            <v>OCM0502</v>
          </cell>
        </row>
        <row r="1955">
          <cell r="A1955" t="str">
            <v>ADM_065</v>
          </cell>
          <cell r="I1955" t="str">
            <v>Hybrid-Gen</v>
          </cell>
        </row>
        <row r="1956">
          <cell r="A1956" t="str">
            <v>NUR0093</v>
          </cell>
        </row>
        <row r="1957">
          <cell r="A1957" t="str">
            <v>OCM0405</v>
          </cell>
        </row>
        <row r="1958">
          <cell r="A1958" t="str">
            <v>ADM_119</v>
          </cell>
          <cell r="I1958" t="str">
            <v>Grid-Gen</v>
          </cell>
        </row>
        <row r="1959">
          <cell r="A1959" t="str">
            <v>SUD_246</v>
          </cell>
          <cell r="I1959" t="str">
            <v>Solar-Gen</v>
          </cell>
        </row>
        <row r="1960">
          <cell r="A1960" t="str">
            <v>EST_002</v>
          </cell>
          <cell r="I1960" t="str">
            <v>Good Grid + GE</v>
          </cell>
        </row>
        <row r="1961">
          <cell r="A1961" t="str">
            <v>EST_022</v>
          </cell>
          <cell r="I1961" t="str">
            <v>Grid-Gen</v>
          </cell>
        </row>
        <row r="1962">
          <cell r="A1962" t="str">
            <v>OCM0465</v>
          </cell>
        </row>
        <row r="1963">
          <cell r="A1963" t="str">
            <v>OCM0045</v>
          </cell>
        </row>
        <row r="1964">
          <cell r="A1964" t="str">
            <v>NRD_152</v>
          </cell>
          <cell r="I1964" t="str">
            <v>Gen Only</v>
          </cell>
        </row>
        <row r="1965">
          <cell r="A1965" t="str">
            <v>OCM0512</v>
          </cell>
        </row>
        <row r="1966">
          <cell r="A1966" t="str">
            <v>NRD_302</v>
          </cell>
        </row>
        <row r="1967">
          <cell r="A1967" t="str">
            <v>EST_105</v>
          </cell>
          <cell r="I1967" t="str">
            <v>Hybrid Solar - S1</v>
          </cell>
        </row>
        <row r="1968">
          <cell r="A1968" t="str">
            <v>OCM0461</v>
          </cell>
        </row>
        <row r="1969">
          <cell r="A1969" t="str">
            <v>NRD_343</v>
          </cell>
        </row>
        <row r="1970">
          <cell r="A1970" t="str">
            <v>OCM0378</v>
          </cell>
        </row>
        <row r="1971">
          <cell r="A1971" t="str">
            <v>NRD_086</v>
          </cell>
          <cell r="I1971" t="str">
            <v>Grid-Gen</v>
          </cell>
        </row>
        <row r="1972">
          <cell r="A1972" t="str">
            <v>NRD_295</v>
          </cell>
        </row>
        <row r="1973">
          <cell r="A1973" t="str">
            <v>EST_076</v>
          </cell>
          <cell r="I1973" t="str">
            <v>Grid-Gen</v>
          </cell>
        </row>
        <row r="1974">
          <cell r="A1974" t="str">
            <v>NRD_060</v>
          </cell>
          <cell r="I1974" t="str">
            <v>Grid-Gen</v>
          </cell>
        </row>
        <row r="1975">
          <cell r="A1975" t="str">
            <v>NRD_160</v>
          </cell>
          <cell r="I1975" t="str">
            <v>Hybrid Solar - S1</v>
          </cell>
        </row>
        <row r="1976">
          <cell r="A1976" t="str">
            <v>OCM0121</v>
          </cell>
        </row>
        <row r="1977">
          <cell r="A1977" t="str">
            <v>NRD_149</v>
          </cell>
          <cell r="I1977" t="str">
            <v>Good Grid + GE</v>
          </cell>
        </row>
        <row r="1978">
          <cell r="A1978" t="str">
            <v>ADM_014</v>
          </cell>
          <cell r="I1978" t="str">
            <v>Hybrid Solar - S3</v>
          </cell>
        </row>
        <row r="1979">
          <cell r="A1979" t="str">
            <v>ADM_143</v>
          </cell>
          <cell r="I1979" t="str">
            <v>Solar-Gen</v>
          </cell>
        </row>
        <row r="1980">
          <cell r="A1980" t="str">
            <v>NRD_047</v>
          </cell>
          <cell r="I1980" t="str">
            <v>Grid-Gen</v>
          </cell>
        </row>
        <row r="1981">
          <cell r="A1981" t="str">
            <v>ADM_114</v>
          </cell>
          <cell r="I1981" t="str">
            <v>Hybrid Solar - S3</v>
          </cell>
        </row>
        <row r="1982">
          <cell r="A1982" t="str">
            <v>EST_008</v>
          </cell>
          <cell r="I1982" t="str">
            <v>Grid-Gen</v>
          </cell>
        </row>
        <row r="1983">
          <cell r="A1983" t="str">
            <v>OCM0464</v>
          </cell>
        </row>
        <row r="1984">
          <cell r="A1984" t="str">
            <v>NRD_159</v>
          </cell>
          <cell r="I1984" t="str">
            <v>Good Grid + Solar + GE</v>
          </cell>
        </row>
        <row r="1985">
          <cell r="A1985" t="str">
            <v>NRD_022</v>
          </cell>
          <cell r="I1985" t="str">
            <v>Grid-Gen</v>
          </cell>
        </row>
        <row r="1986">
          <cell r="A1986" t="str">
            <v>NRD_003</v>
          </cell>
          <cell r="I1986" t="str">
            <v>Grid-Gen</v>
          </cell>
        </row>
        <row r="1987">
          <cell r="A1987" t="str">
            <v>NRD_018</v>
          </cell>
          <cell r="I1987" t="str">
            <v>Medium Grid + Solar + GE</v>
          </cell>
        </row>
        <row r="1988">
          <cell r="A1988" t="str">
            <v>NRD_260</v>
          </cell>
          <cell r="I1988" t="str">
            <v>Hybrid Solar - S1</v>
          </cell>
        </row>
        <row r="1989">
          <cell r="A1989" t="str">
            <v>EST_104</v>
          </cell>
          <cell r="I1989" t="str">
            <v>Hybrid Solar - S2</v>
          </cell>
        </row>
        <row r="1990">
          <cell r="A1990" t="str">
            <v>OCM0463</v>
          </cell>
        </row>
        <row r="1991">
          <cell r="A1991" t="str">
            <v>NRD_175</v>
          </cell>
          <cell r="I1991" t="str">
            <v>Good Grid + GE</v>
          </cell>
        </row>
        <row r="1992">
          <cell r="A1992" t="str">
            <v>NRD_015</v>
          </cell>
          <cell r="I1992" t="str">
            <v>Hybrid-Gen</v>
          </cell>
        </row>
        <row r="1993">
          <cell r="A1993" t="str">
            <v>NRD_163</v>
          </cell>
          <cell r="I1993" t="str">
            <v>Good Grid + GE</v>
          </cell>
        </row>
        <row r="1994">
          <cell r="A1994" t="str">
            <v>NRD_350</v>
          </cell>
        </row>
        <row r="1995">
          <cell r="A1995" t="str">
            <v>EST_023</v>
          </cell>
          <cell r="I1995" t="str">
            <v>Hybrid Solar - S2</v>
          </cell>
        </row>
        <row r="1996">
          <cell r="A1996" t="str">
            <v>NRD_072</v>
          </cell>
          <cell r="I1996" t="str">
            <v>Grid-Gen</v>
          </cell>
        </row>
        <row r="1997">
          <cell r="A1997" t="str">
            <v>NRD_268</v>
          </cell>
          <cell r="I1997" t="str">
            <v>Hybrid Solar - S1</v>
          </cell>
        </row>
        <row r="1998">
          <cell r="A1998" t="str">
            <v>NRD_049</v>
          </cell>
          <cell r="I1998" t="str">
            <v>Grid-Gen</v>
          </cell>
        </row>
        <row r="1999">
          <cell r="A1999" t="str">
            <v>NRD_255</v>
          </cell>
          <cell r="I1999" t="str">
            <v>Hybrid Solar - S1</v>
          </cell>
        </row>
        <row r="2000">
          <cell r="A2000" t="str">
            <v>NRD_141</v>
          </cell>
          <cell r="I2000" t="str">
            <v>Good Grid + GE</v>
          </cell>
        </row>
        <row r="2001">
          <cell r="A2001" t="str">
            <v>NRD_073</v>
          </cell>
          <cell r="I2001" t="str">
            <v>Grid-Gen</v>
          </cell>
        </row>
        <row r="2002">
          <cell r="A2002" t="str">
            <v>NRD_190</v>
          </cell>
          <cell r="I2002" t="str">
            <v>Medium Grid + GE</v>
          </cell>
        </row>
        <row r="2003">
          <cell r="A2003" t="str">
            <v>NRD_040</v>
          </cell>
          <cell r="I2003" t="str">
            <v>Grid-Gen</v>
          </cell>
        </row>
        <row r="2004">
          <cell r="A2004" t="str">
            <v>NRD_097</v>
          </cell>
          <cell r="I2004" t="str">
            <v>Grid-Gen</v>
          </cell>
        </row>
        <row r="2005">
          <cell r="A2005" t="str">
            <v>NRD_035</v>
          </cell>
          <cell r="I2005" t="str">
            <v>Grid-Gen</v>
          </cell>
        </row>
        <row r="2006">
          <cell r="A2006" t="str">
            <v>OCM0149</v>
          </cell>
        </row>
        <row r="2007">
          <cell r="A2007" t="str">
            <v>NRD_002</v>
          </cell>
          <cell r="I2007" t="str">
            <v>Good Grid + Solar + GE</v>
          </cell>
        </row>
        <row r="2008">
          <cell r="A2008" t="str">
            <v>ADM_052</v>
          </cell>
          <cell r="I2008" t="str">
            <v>Gen-Solar AER</v>
          </cell>
        </row>
        <row r="2009">
          <cell r="A2009" t="str">
            <v>NRD_189</v>
          </cell>
          <cell r="I2009" t="str">
            <v>Medium Grid + Solar + GE</v>
          </cell>
        </row>
        <row r="2010">
          <cell r="A2010" t="str">
            <v>NRD_253</v>
          </cell>
          <cell r="I2010" t="str">
            <v>Hybrid Solar - S1</v>
          </cell>
        </row>
        <row r="2011">
          <cell r="A2011" t="str">
            <v>NRD_252</v>
          </cell>
          <cell r="I2011" t="str">
            <v>Hybrid Solar - S1</v>
          </cell>
        </row>
        <row r="2012">
          <cell r="A2012" t="str">
            <v>NRD_084</v>
          </cell>
          <cell r="I2012" t="str">
            <v>Grid-Gen</v>
          </cell>
        </row>
        <row r="2013">
          <cell r="A2013" t="str">
            <v>NRD_143</v>
          </cell>
          <cell r="I2013" t="str">
            <v>Good Grid + GE</v>
          </cell>
        </row>
        <row r="2014">
          <cell r="A2014" t="str">
            <v>NRD_117</v>
          </cell>
          <cell r="I2014" t="str">
            <v>Grid-Gen</v>
          </cell>
        </row>
        <row r="2015">
          <cell r="A2015" t="str">
            <v>NRD_138</v>
          </cell>
          <cell r="I2015" t="str">
            <v>Good Grid + GE</v>
          </cell>
        </row>
        <row r="2016">
          <cell r="A2016" t="str">
            <v>NRD_139</v>
          </cell>
          <cell r="I2016" t="str">
            <v>Good Grid + GE</v>
          </cell>
        </row>
        <row r="2017">
          <cell r="A2017" t="str">
            <v>ADM_182</v>
          </cell>
          <cell r="I2017" t="str">
            <v>Hybrid Solar - S3</v>
          </cell>
        </row>
        <row r="2018">
          <cell r="A2018" t="str">
            <v>NRD_062</v>
          </cell>
          <cell r="I2018" t="str">
            <v>Grid-Gen</v>
          </cell>
        </row>
        <row r="2019">
          <cell r="A2019" t="str">
            <v>NRD_082</v>
          </cell>
          <cell r="I2019" t="str">
            <v>Grid-Gen</v>
          </cell>
        </row>
        <row r="2020">
          <cell r="A2020" t="str">
            <v>OCM0151</v>
          </cell>
        </row>
        <row r="2021">
          <cell r="A2021" t="str">
            <v>NUR0046</v>
          </cell>
        </row>
        <row r="2022">
          <cell r="A2022" t="str">
            <v>NRD_085</v>
          </cell>
          <cell r="I2022" t="str">
            <v>Grid-Gen</v>
          </cell>
        </row>
        <row r="2023">
          <cell r="A2023" t="str">
            <v>OCM0402</v>
          </cell>
        </row>
        <row r="2024">
          <cell r="A2024" t="str">
            <v>NRD_174</v>
          </cell>
          <cell r="I2024" t="str">
            <v>Medium Grid + GE</v>
          </cell>
        </row>
        <row r="2025">
          <cell r="A2025" t="str">
            <v>NRD_075</v>
          </cell>
          <cell r="I2025" t="str">
            <v>Grid-Gen</v>
          </cell>
        </row>
        <row r="2026">
          <cell r="A2026" t="str">
            <v>NRD_142</v>
          </cell>
          <cell r="I2026" t="str">
            <v>Medium Grid + GE</v>
          </cell>
        </row>
        <row r="2027">
          <cell r="A2027" t="str">
            <v>NRD_065</v>
          </cell>
          <cell r="I2027" t="str">
            <v>Grid-Gen</v>
          </cell>
        </row>
        <row r="2028">
          <cell r="A2028" t="str">
            <v>NRD_045</v>
          </cell>
          <cell r="I2028" t="str">
            <v>Grid-Gen</v>
          </cell>
        </row>
        <row r="2029">
          <cell r="A2029" t="str">
            <v>EST_012</v>
          </cell>
          <cell r="I2029" t="str">
            <v>Solar-Gen</v>
          </cell>
        </row>
        <row r="2030">
          <cell r="A2030" t="str">
            <v>NRD_067</v>
          </cell>
          <cell r="I2030" t="str">
            <v>Grid-Gen</v>
          </cell>
        </row>
        <row r="2031">
          <cell r="A2031" t="str">
            <v>NRD_158</v>
          </cell>
          <cell r="I2031" t="str">
            <v>Good Grid + Solar + GE</v>
          </cell>
        </row>
        <row r="2032">
          <cell r="A2032" t="str">
            <v>NRD_053</v>
          </cell>
          <cell r="I2032" t="str">
            <v>Grid-Gen</v>
          </cell>
        </row>
        <row r="2033">
          <cell r="A2033" t="str">
            <v>NRD_325</v>
          </cell>
        </row>
        <row r="2034">
          <cell r="A2034" t="str">
            <v>NRD_262</v>
          </cell>
          <cell r="I2034" t="str">
            <v>Good Grid + Solar + GE</v>
          </cell>
        </row>
        <row r="2035">
          <cell r="A2035" t="str">
            <v>NRD_101</v>
          </cell>
          <cell r="I2035" t="str">
            <v>Grid-Gen</v>
          </cell>
        </row>
        <row r="2036">
          <cell r="A2036" t="str">
            <v>NRD_063</v>
          </cell>
          <cell r="I2036" t="str">
            <v>Grid-Gen</v>
          </cell>
        </row>
        <row r="2037">
          <cell r="A2037" t="str">
            <v>OCM0237</v>
          </cell>
        </row>
        <row r="2038">
          <cell r="A2038" t="str">
            <v>NRD_116</v>
          </cell>
          <cell r="I2038" t="str">
            <v>Grid-Gen</v>
          </cell>
        </row>
        <row r="2039">
          <cell r="A2039" t="str">
            <v>OCM0010</v>
          </cell>
        </row>
        <row r="2040">
          <cell r="A2040" t="str">
            <v>OCM0150</v>
          </cell>
        </row>
        <row r="2041">
          <cell r="A2041" t="str">
            <v>NRD_039</v>
          </cell>
          <cell r="I2041" t="str">
            <v>Grid-Gen</v>
          </cell>
        </row>
        <row r="2042">
          <cell r="A2042" t="str">
            <v>NRD_140</v>
          </cell>
          <cell r="I2042" t="str">
            <v>Good Grid + GE</v>
          </cell>
        </row>
        <row r="2043">
          <cell r="A2043" t="str">
            <v>NRD_009</v>
          </cell>
          <cell r="I2043" t="str">
            <v>Grid-Gen</v>
          </cell>
        </row>
        <row r="2044">
          <cell r="A2044" t="str">
            <v>NRD_261</v>
          </cell>
          <cell r="I2044" t="str">
            <v>Hybrid Solar - S1</v>
          </cell>
        </row>
        <row r="2045">
          <cell r="A2045" t="str">
            <v>SUD_163</v>
          </cell>
          <cell r="I2045" t="str">
            <v>Hybrid Solar - S3</v>
          </cell>
        </row>
        <row r="2046">
          <cell r="A2046" t="str">
            <v>SUD_205</v>
          </cell>
        </row>
        <row r="2047">
          <cell r="A2047" t="str">
            <v>NRD_145</v>
          </cell>
          <cell r="I2047" t="str">
            <v>Good Grid + GE</v>
          </cell>
        </row>
        <row r="2048">
          <cell r="A2048" t="str">
            <v>NRD_038</v>
          </cell>
          <cell r="I2048" t="str">
            <v>Grid-Gen</v>
          </cell>
        </row>
        <row r="2049">
          <cell r="A2049" t="str">
            <v>NRD_054</v>
          </cell>
          <cell r="I2049" t="str">
            <v>Grid-Gen</v>
          </cell>
        </row>
        <row r="2050">
          <cell r="A2050" t="str">
            <v>NRD_148</v>
          </cell>
          <cell r="I2050" t="str">
            <v>Good Grid + GE</v>
          </cell>
        </row>
        <row r="2051">
          <cell r="A2051" t="str">
            <v>NRD_147</v>
          </cell>
          <cell r="I2051" t="str">
            <v>Medium Grid + GE</v>
          </cell>
        </row>
        <row r="2052">
          <cell r="A2052" t="str">
            <v>NRD_083</v>
          </cell>
          <cell r="I2052" t="str">
            <v>Grid-Gen</v>
          </cell>
        </row>
        <row r="2053">
          <cell r="A2053" t="str">
            <v>NRD_146</v>
          </cell>
          <cell r="I2053" t="str">
            <v>Hybrid Solar - S1</v>
          </cell>
        </row>
        <row r="2054">
          <cell r="A2054" t="str">
            <v>SUD_159</v>
          </cell>
          <cell r="I2054" t="str">
            <v>Hybrid Solar - S3</v>
          </cell>
        </row>
        <row r="2055">
          <cell r="A2055" t="str">
            <v>NRD_037</v>
          </cell>
          <cell r="I2055" t="str">
            <v>Grid-Gen</v>
          </cell>
        </row>
        <row r="2056">
          <cell r="A2056" t="str">
            <v>OCM0263</v>
          </cell>
        </row>
        <row r="2057">
          <cell r="A2057" t="str">
            <v>EST_003</v>
          </cell>
          <cell r="I2057" t="str">
            <v>Grid-Gen</v>
          </cell>
        </row>
        <row r="2058">
          <cell r="A2058" t="str">
            <v>EST_020</v>
          </cell>
          <cell r="I2058" t="str">
            <v>Grid-Hybrid-Gen</v>
          </cell>
        </row>
        <row r="2059">
          <cell r="A2059" t="str">
            <v>NRD_266</v>
          </cell>
          <cell r="I2059" t="str">
            <v>Hybrid Solar - S1</v>
          </cell>
        </row>
        <row r="2060">
          <cell r="A2060" t="str">
            <v>NRD_186</v>
          </cell>
          <cell r="I2060" t="str">
            <v>Bad Grid + GE</v>
          </cell>
        </row>
        <row r="2061">
          <cell r="A2061" t="str">
            <v>NRD_315</v>
          </cell>
        </row>
        <row r="2062">
          <cell r="A2062" t="str">
            <v>NRD_162</v>
          </cell>
          <cell r="I2062" t="str">
            <v>Good Grid + GE</v>
          </cell>
        </row>
        <row r="2063">
          <cell r="A2063" t="str">
            <v>EXN_541</v>
          </cell>
        </row>
        <row r="2064">
          <cell r="A2064" t="str">
            <v>NRD_095</v>
          </cell>
          <cell r="I2064" t="str">
            <v>Grid-Gen</v>
          </cell>
        </row>
        <row r="2065">
          <cell r="A2065" t="str">
            <v>NRD_171</v>
          </cell>
          <cell r="I2065" t="str">
            <v>Hybrid Solar - S2</v>
          </cell>
        </row>
        <row r="2066">
          <cell r="A2066" t="str">
            <v>EST_092</v>
          </cell>
          <cell r="I2066" t="str">
            <v>Grid-Gen</v>
          </cell>
        </row>
        <row r="2067">
          <cell r="A2067" t="str">
            <v>OCM0401</v>
          </cell>
        </row>
        <row r="2068">
          <cell r="A2068" t="str">
            <v>NRD_014</v>
          </cell>
          <cell r="I2068" t="str">
            <v>Grid-Gen</v>
          </cell>
        </row>
        <row r="2069">
          <cell r="A2069" t="str">
            <v>NRD_166</v>
          </cell>
          <cell r="I2069" t="str">
            <v>Grid-Gen</v>
          </cell>
        </row>
        <row r="2070">
          <cell r="A2070" t="str">
            <v>OCM0409</v>
          </cell>
        </row>
        <row r="2071">
          <cell r="A2071" t="str">
            <v>NRD_094</v>
          </cell>
          <cell r="I2071" t="str">
            <v>Grid-Gen</v>
          </cell>
        </row>
        <row r="2072">
          <cell r="A2072" t="str">
            <v>OCM0178</v>
          </cell>
        </row>
        <row r="2073">
          <cell r="A2073" t="str">
            <v>OCM0123</v>
          </cell>
        </row>
        <row r="2074">
          <cell r="A2074" t="str">
            <v>OCM0407</v>
          </cell>
        </row>
        <row r="2075">
          <cell r="A2075" t="str">
            <v>OCM0406</v>
          </cell>
        </row>
        <row r="2076">
          <cell r="A2076" t="str">
            <v>OCM0408</v>
          </cell>
        </row>
        <row r="2077">
          <cell r="A2077" t="str">
            <v>NRD_330</v>
          </cell>
        </row>
        <row r="2078">
          <cell r="A2078" t="str">
            <v>NUR0055</v>
          </cell>
        </row>
        <row r="2079">
          <cell r="A2079" t="str">
            <v>EST_083</v>
          </cell>
          <cell r="I2079" t="str">
            <v>Hybrid-Gen</v>
          </cell>
        </row>
        <row r="2080">
          <cell r="A2080" t="str">
            <v>OCM0486</v>
          </cell>
        </row>
        <row r="2081">
          <cell r="A2081" t="str">
            <v>NRD_316</v>
          </cell>
        </row>
        <row r="2082">
          <cell r="A2082" t="str">
            <v>NRD_304</v>
          </cell>
        </row>
        <row r="2083">
          <cell r="A2083" t="str">
            <v>NRD_133</v>
          </cell>
          <cell r="I2083" t="str">
            <v>Good Grid + Solar + GE</v>
          </cell>
        </row>
        <row r="2084">
          <cell r="A2084" t="str">
            <v>NRD_289</v>
          </cell>
        </row>
        <row r="2085">
          <cell r="A2085" t="str">
            <v>OCM0024</v>
          </cell>
        </row>
        <row r="2086">
          <cell r="A2086" t="str">
            <v>OCM0167</v>
          </cell>
        </row>
        <row r="2087">
          <cell r="A2087" t="str">
            <v>NRD_183</v>
          </cell>
          <cell r="I2087" t="str">
            <v>Good Grid + Solar + GE</v>
          </cell>
        </row>
        <row r="2088">
          <cell r="A2088" t="str">
            <v>NRD_335</v>
          </cell>
        </row>
        <row r="2089">
          <cell r="A2089" t="str">
            <v>NRD_096</v>
          </cell>
          <cell r="I2089" t="str">
            <v>Grid-Gen</v>
          </cell>
        </row>
        <row r="2090">
          <cell r="A2090" t="str">
            <v>OCM0501</v>
          </cell>
        </row>
        <row r="2091">
          <cell r="A2091" t="str">
            <v>EST_071</v>
          </cell>
          <cell r="I2091" t="str">
            <v>Gen Only</v>
          </cell>
        </row>
        <row r="2092">
          <cell r="A2092" t="str">
            <v>NRD_263</v>
          </cell>
          <cell r="I2092" t="str">
            <v>Hybrid Solar - S1</v>
          </cell>
        </row>
        <row r="2093">
          <cell r="A2093" t="str">
            <v>NRD_352</v>
          </cell>
        </row>
        <row r="2094">
          <cell r="A2094" t="str">
            <v>NRD_265</v>
          </cell>
          <cell r="I2094" t="str">
            <v>Hybrid Solar - S1</v>
          </cell>
        </row>
        <row r="2095">
          <cell r="A2095" t="str">
            <v>NRD_132</v>
          </cell>
          <cell r="I2095" t="str">
            <v>Bad Grid + GE</v>
          </cell>
        </row>
        <row r="2096">
          <cell r="A2096" t="str">
            <v>SUD_113</v>
          </cell>
          <cell r="I2096" t="str">
            <v>Gen-Lithium</v>
          </cell>
        </row>
        <row r="2097">
          <cell r="A2097" t="str">
            <v>NRD_087</v>
          </cell>
          <cell r="I2097" t="str">
            <v>Solar-Gen</v>
          </cell>
        </row>
        <row r="2098">
          <cell r="A2098" t="str">
            <v>NUR0121</v>
          </cell>
        </row>
        <row r="2099">
          <cell r="A2099" t="str">
            <v>NRD_013</v>
          </cell>
          <cell r="I2099" t="str">
            <v>Grid-Gen</v>
          </cell>
        </row>
        <row r="2100">
          <cell r="A2100" t="str">
            <v>OCM0083</v>
          </cell>
        </row>
        <row r="2101">
          <cell r="A2101" t="str">
            <v>NRD_112</v>
          </cell>
          <cell r="I2101" t="str">
            <v>Hybrid-Gen</v>
          </cell>
        </row>
        <row r="2102">
          <cell r="A2102" t="str">
            <v>NRD_030</v>
          </cell>
          <cell r="I2102" t="str">
            <v>Gen Only</v>
          </cell>
        </row>
        <row r="2103">
          <cell r="A2103" t="str">
            <v>NRD_057</v>
          </cell>
          <cell r="I2103" t="str">
            <v>Grid-Gen</v>
          </cell>
        </row>
        <row r="2104">
          <cell r="A2104" t="str">
            <v>EXN_019</v>
          </cell>
          <cell r="I2104" t="str">
            <v>Grid-Gen</v>
          </cell>
        </row>
        <row r="2105">
          <cell r="A2105" t="str">
            <v>OCM0132</v>
          </cell>
        </row>
        <row r="2106">
          <cell r="A2106" t="str">
            <v>EXN_227</v>
          </cell>
          <cell r="I2106" t="str">
            <v>Grid-Gen</v>
          </cell>
        </row>
        <row r="2107">
          <cell r="A2107" t="str">
            <v>NRD_264</v>
          </cell>
          <cell r="I2107" t="str">
            <v>Hybrid Solar - S1</v>
          </cell>
        </row>
        <row r="2108">
          <cell r="A2108" t="str">
            <v>NUR0122</v>
          </cell>
        </row>
        <row r="2109">
          <cell r="A2109" t="str">
            <v>OCM0135</v>
          </cell>
        </row>
        <row r="2110">
          <cell r="A2110" t="str">
            <v>ADM_166</v>
          </cell>
          <cell r="I2110" t="str">
            <v>Hybrid Solar - S1</v>
          </cell>
        </row>
        <row r="2111">
          <cell r="A2111" t="str">
            <v>EST_093</v>
          </cell>
          <cell r="I2111" t="str">
            <v>Hybrid-Gen</v>
          </cell>
        </row>
        <row r="2112">
          <cell r="A2112" t="str">
            <v>NRD_107</v>
          </cell>
          <cell r="I2112" t="str">
            <v>Hybrid-Gen</v>
          </cell>
        </row>
        <row r="2113">
          <cell r="A2113" t="str">
            <v>NRD_334</v>
          </cell>
        </row>
        <row r="2114">
          <cell r="A2114" t="str">
            <v>NRD_287</v>
          </cell>
        </row>
        <row r="2115">
          <cell r="A2115" t="str">
            <v>NRD_307</v>
          </cell>
        </row>
        <row r="2116">
          <cell r="A2116" t="str">
            <v>NRD_321</v>
          </cell>
        </row>
        <row r="2117">
          <cell r="A2117" t="str">
            <v>OCM0192</v>
          </cell>
        </row>
        <row r="2118">
          <cell r="A2118" t="str">
            <v>ADM_082</v>
          </cell>
          <cell r="I2118" t="str">
            <v>Solar-Gen</v>
          </cell>
        </row>
        <row r="2119">
          <cell r="A2119" t="str">
            <v>ADM_232</v>
          </cell>
          <cell r="I2119" t="str">
            <v>Hybrid Solar - S3</v>
          </cell>
        </row>
        <row r="2120">
          <cell r="A2120" t="str">
            <v>EXN_535</v>
          </cell>
        </row>
        <row r="2121">
          <cell r="A2121" t="str">
            <v>EST_185</v>
          </cell>
          <cell r="I2121" t="str">
            <v>Hybrid Solar - S3</v>
          </cell>
        </row>
        <row r="2122">
          <cell r="A2122" t="str">
            <v>ADM_021</v>
          </cell>
          <cell r="I2122" t="str">
            <v>Solar-Gen</v>
          </cell>
        </row>
        <row r="2123">
          <cell r="A2123" t="str">
            <v>ADM_003</v>
          </cell>
          <cell r="I2123" t="str">
            <v>Grid-Gen</v>
          </cell>
        </row>
        <row r="2124">
          <cell r="A2124" t="str">
            <v>ADM_132</v>
          </cell>
          <cell r="I2124" t="str">
            <v>Grid-Gen</v>
          </cell>
        </row>
        <row r="2125">
          <cell r="A2125" t="str">
            <v>NRD_024</v>
          </cell>
          <cell r="I2125" t="str">
            <v>Solar-Gen</v>
          </cell>
        </row>
        <row r="2126">
          <cell r="A2126" t="str">
            <v>ADM_069</v>
          </cell>
          <cell r="I2126" t="str">
            <v>Grid-Gen</v>
          </cell>
        </row>
        <row r="2127">
          <cell r="A2127" t="str">
            <v>ADM_034</v>
          </cell>
          <cell r="I2127" t="str">
            <v>Grid-Gen</v>
          </cell>
        </row>
        <row r="2128">
          <cell r="A2128" t="str">
            <v>EXN_173</v>
          </cell>
          <cell r="I2128" t="str">
            <v>Grid-Gen</v>
          </cell>
        </row>
        <row r="2129">
          <cell r="A2129" t="str">
            <v>ADM_076</v>
          </cell>
          <cell r="I2129" t="str">
            <v>Grid-Gen</v>
          </cell>
        </row>
        <row r="2130">
          <cell r="A2130" t="str">
            <v>ADM_227</v>
          </cell>
          <cell r="I2130" t="str">
            <v>Hybrid Solar - S1</v>
          </cell>
        </row>
        <row r="2131">
          <cell r="A2131" t="str">
            <v>ADM_127</v>
          </cell>
          <cell r="I2131" t="str">
            <v>Grid-Gen</v>
          </cell>
        </row>
        <row r="2132">
          <cell r="A2132" t="str">
            <v>EXN_527</v>
          </cell>
        </row>
        <row r="2133">
          <cell r="A2133" t="str">
            <v>ADM_235</v>
          </cell>
          <cell r="I2133" t="str">
            <v>Hybrid Solar - S1</v>
          </cell>
        </row>
        <row r="2134">
          <cell r="A2134" t="str">
            <v>ADM_017</v>
          </cell>
          <cell r="I2134" t="str">
            <v>Grid-Gen</v>
          </cell>
        </row>
        <row r="2135">
          <cell r="A2135" t="str">
            <v>ADM_083</v>
          </cell>
          <cell r="I2135" t="str">
            <v>Grid-Gen</v>
          </cell>
        </row>
        <row r="2136">
          <cell r="A2136" t="str">
            <v>ADM_078</v>
          </cell>
          <cell r="I2136" t="str">
            <v>Grid-Gen</v>
          </cell>
        </row>
        <row r="2137">
          <cell r="A2137" t="str">
            <v>ADM_172</v>
          </cell>
          <cell r="I2137" t="str">
            <v>Hybrid Solar - S1</v>
          </cell>
        </row>
        <row r="2138">
          <cell r="A2138" t="str">
            <v>ADM_231</v>
          </cell>
          <cell r="I2138" t="str">
            <v>Hybrid Solar - S1</v>
          </cell>
        </row>
        <row r="2139">
          <cell r="A2139" t="str">
            <v>OCM0203</v>
          </cell>
        </row>
        <row r="2140">
          <cell r="A2140" t="str">
            <v>OCM0176</v>
          </cell>
        </row>
        <row r="2141">
          <cell r="A2141" t="str">
            <v>ADM_016</v>
          </cell>
          <cell r="I2141" t="str">
            <v>Solar-Grid-Gen</v>
          </cell>
        </row>
        <row r="2142">
          <cell r="A2142" t="str">
            <v>NRD_292</v>
          </cell>
        </row>
        <row r="2143">
          <cell r="A2143" t="str">
            <v>ADM_151</v>
          </cell>
          <cell r="I2143" t="str">
            <v>Good Grid + Solar + GE</v>
          </cell>
        </row>
        <row r="2144">
          <cell r="A2144" t="str">
            <v>OCM0071</v>
          </cell>
        </row>
        <row r="2145">
          <cell r="A2145" t="str">
            <v>OCM0154</v>
          </cell>
        </row>
        <row r="2146">
          <cell r="A2146" t="str">
            <v>ADM_131</v>
          </cell>
          <cell r="I2146" t="str">
            <v>Grid-Gen</v>
          </cell>
        </row>
        <row r="2147">
          <cell r="A2147" t="str">
            <v>OCM0104</v>
          </cell>
        </row>
        <row r="2148">
          <cell r="A2148" t="str">
            <v>OCM0025</v>
          </cell>
        </row>
        <row r="2149">
          <cell r="A2149" t="str">
            <v>OCM0124</v>
          </cell>
        </row>
        <row r="2150">
          <cell r="A2150" t="str">
            <v>OCM0068</v>
          </cell>
        </row>
        <row r="2151">
          <cell r="A2151" t="str">
            <v>EXN_024</v>
          </cell>
          <cell r="I2151" t="str">
            <v>Solar-Grid-Gen</v>
          </cell>
        </row>
        <row r="2152">
          <cell r="A2152" t="str">
            <v>ADM_234</v>
          </cell>
          <cell r="I2152" t="str">
            <v>Medium Grid + Solar + GE</v>
          </cell>
        </row>
        <row r="2153">
          <cell r="A2153" t="str">
            <v>OCM0070</v>
          </cell>
        </row>
        <row r="2154">
          <cell r="A2154" t="str">
            <v>ADM_077</v>
          </cell>
          <cell r="I2154" t="str">
            <v>Grid-Gen</v>
          </cell>
        </row>
        <row r="2155">
          <cell r="A2155" t="str">
            <v>ADM_236</v>
          </cell>
          <cell r="I2155" t="str">
            <v>Good Grid + Solar + GE</v>
          </cell>
        </row>
        <row r="2156">
          <cell r="A2156" t="str">
            <v>NRD_320</v>
          </cell>
        </row>
        <row r="2157">
          <cell r="A2157" t="str">
            <v>EXN_481</v>
          </cell>
        </row>
        <row r="2158">
          <cell r="A2158" t="str">
            <v>ADM_084</v>
          </cell>
          <cell r="I2158" t="str">
            <v>Grid-Gen</v>
          </cell>
        </row>
        <row r="2159">
          <cell r="A2159" t="str">
            <v>ADM_136</v>
          </cell>
          <cell r="I2159" t="str">
            <v>Grid-Gen</v>
          </cell>
        </row>
        <row r="2160">
          <cell r="A2160" t="str">
            <v>NUR0060</v>
          </cell>
        </row>
        <row r="2161">
          <cell r="A2161" t="str">
            <v>ADM_158</v>
          </cell>
          <cell r="I2161" t="str">
            <v>Grid-Gen</v>
          </cell>
        </row>
        <row r="2162">
          <cell r="A2162" t="str">
            <v>ADM_087</v>
          </cell>
          <cell r="I2162" t="str">
            <v>Grid-Gen</v>
          </cell>
        </row>
        <row r="2163">
          <cell r="A2163" t="str">
            <v>ADM_085</v>
          </cell>
          <cell r="I2163" t="str">
            <v>Grid-Gen</v>
          </cell>
        </row>
        <row r="2164">
          <cell r="A2164" t="str">
            <v>ADM_001</v>
          </cell>
          <cell r="I2164" t="str">
            <v>Good Grid + Solar + GE</v>
          </cell>
        </row>
        <row r="2165">
          <cell r="A2165" t="str">
            <v>ADM_157</v>
          </cell>
          <cell r="I2165" t="str">
            <v>Grid-Gen</v>
          </cell>
        </row>
        <row r="2166">
          <cell r="A2166" t="str">
            <v>ADM_033</v>
          </cell>
          <cell r="I2166" t="str">
            <v>Grid-Gen</v>
          </cell>
        </row>
        <row r="2167">
          <cell r="A2167" t="str">
            <v>NUR0057</v>
          </cell>
        </row>
        <row r="2168">
          <cell r="A2168" t="str">
            <v>ADM_057</v>
          </cell>
          <cell r="I2168" t="str">
            <v>Grid Only</v>
          </cell>
        </row>
        <row r="2169">
          <cell r="A2169" t="str">
            <v>ADM_071</v>
          </cell>
          <cell r="I2169" t="str">
            <v>Grid Only</v>
          </cell>
        </row>
        <row r="2170">
          <cell r="A2170" t="str">
            <v>ADM_135</v>
          </cell>
          <cell r="I2170" t="str">
            <v>Grid-Gen</v>
          </cell>
        </row>
        <row r="2171">
          <cell r="A2171" t="str">
            <v>OCM0449</v>
          </cell>
        </row>
        <row r="2172">
          <cell r="A2172" t="str">
            <v>EXN_215</v>
          </cell>
          <cell r="I2172" t="str">
            <v>Hybrid Solar - S3</v>
          </cell>
        </row>
        <row r="2173">
          <cell r="A2173" t="str">
            <v>ADM_073</v>
          </cell>
          <cell r="I2173" t="str">
            <v>Grid-Gen</v>
          </cell>
        </row>
        <row r="2174">
          <cell r="A2174" t="str">
            <v>EST_019</v>
          </cell>
          <cell r="I2174" t="str">
            <v>Grid-Gen</v>
          </cell>
        </row>
        <row r="2175">
          <cell r="A2175" t="str">
            <v>ADM_072</v>
          </cell>
          <cell r="I2175" t="str">
            <v>Grid-Gen</v>
          </cell>
        </row>
        <row r="2176">
          <cell r="A2176" t="str">
            <v>ADM_238</v>
          </cell>
          <cell r="I2176" t="str">
            <v>Hybrid Solar - S1</v>
          </cell>
        </row>
        <row r="2177">
          <cell r="A2177" t="str">
            <v>ADM_058</v>
          </cell>
          <cell r="I2177" t="str">
            <v>Grid-Gen</v>
          </cell>
        </row>
        <row r="2178">
          <cell r="A2178" t="str">
            <v>ADM_007</v>
          </cell>
          <cell r="I2178" t="str">
            <v>Good Grid + Solar + GE</v>
          </cell>
        </row>
        <row r="2179">
          <cell r="A2179" t="str">
            <v>ADM_092</v>
          </cell>
          <cell r="I2179" t="str">
            <v>Solar-Gen</v>
          </cell>
        </row>
        <row r="2180">
          <cell r="A2180" t="str">
            <v>ADM_074</v>
          </cell>
          <cell r="I2180" t="str">
            <v>Grid-Gen</v>
          </cell>
        </row>
        <row r="2181">
          <cell r="A2181" t="str">
            <v>ADM_229</v>
          </cell>
          <cell r="I2181" t="str">
            <v>Hybrid Solar - S1</v>
          </cell>
        </row>
        <row r="2182">
          <cell r="A2182" t="str">
            <v>ADM_228</v>
          </cell>
          <cell r="I2182" t="str">
            <v>Hybrid Solar - S1</v>
          </cell>
        </row>
        <row r="2183">
          <cell r="A2183" t="str">
            <v>NRD_059</v>
          </cell>
          <cell r="I2183" t="str">
            <v>Solar-Gen</v>
          </cell>
        </row>
        <row r="2184">
          <cell r="A2184" t="str">
            <v>NRD_333</v>
          </cell>
        </row>
        <row r="2185">
          <cell r="A2185" t="str">
            <v>NUR0054</v>
          </cell>
        </row>
        <row r="2186">
          <cell r="A2186" t="str">
            <v>ADM_048</v>
          </cell>
          <cell r="I2186" t="str">
            <v>Grid-Gen</v>
          </cell>
        </row>
        <row r="2187">
          <cell r="A2187" t="str">
            <v>ADM_115</v>
          </cell>
          <cell r="I2187" t="str">
            <v>Grid-Gen</v>
          </cell>
        </row>
        <row r="2188">
          <cell r="A2188" t="str">
            <v>ADM_237</v>
          </cell>
          <cell r="I2188" t="str">
            <v>Good Grid + Solar + GE</v>
          </cell>
        </row>
        <row r="2189">
          <cell r="A2189" t="str">
            <v>SUD_161</v>
          </cell>
          <cell r="I2189" t="str">
            <v>Hybrid Solar - S3</v>
          </cell>
        </row>
        <row r="2190">
          <cell r="A2190" t="str">
            <v>EXN_139</v>
          </cell>
          <cell r="I2190" t="str">
            <v>Grid-Gen</v>
          </cell>
        </row>
        <row r="2191">
          <cell r="A2191" t="str">
            <v>ADM_155</v>
          </cell>
          <cell r="I2191" t="str">
            <v>Grid-Gen</v>
          </cell>
        </row>
        <row r="2192">
          <cell r="A2192" t="str">
            <v>OCM0023</v>
          </cell>
        </row>
        <row r="2193">
          <cell r="A2193" t="str">
            <v>OCM0125</v>
          </cell>
        </row>
        <row r="2194">
          <cell r="A2194" t="str">
            <v>ADM_162</v>
          </cell>
          <cell r="I2194" t="str">
            <v>Good Grid + GE</v>
          </cell>
        </row>
        <row r="2195">
          <cell r="A2195" t="str">
            <v>NRD_305</v>
          </cell>
        </row>
        <row r="2196">
          <cell r="A2196" t="str">
            <v>ADM_233</v>
          </cell>
          <cell r="I2196" t="str">
            <v>Medium Grid + Solar + GE</v>
          </cell>
        </row>
        <row r="2197">
          <cell r="A2197" t="str">
            <v>ADM_120</v>
          </cell>
          <cell r="I2197" t="str">
            <v>Grid-Gen</v>
          </cell>
        </row>
        <row r="2198">
          <cell r="A2198" t="str">
            <v>NUR0059</v>
          </cell>
        </row>
        <row r="2199">
          <cell r="A2199" t="str">
            <v>ADM_101</v>
          </cell>
          <cell r="I2199" t="str">
            <v>Grid-Gen</v>
          </cell>
        </row>
        <row r="2200">
          <cell r="A2200" t="str">
            <v>ADM_018</v>
          </cell>
          <cell r="I2200" t="str">
            <v>Grid-Gen</v>
          </cell>
        </row>
        <row r="2201">
          <cell r="A2201" t="str">
            <v>NRD_311</v>
          </cell>
        </row>
        <row r="2202">
          <cell r="A2202" t="str">
            <v>OCM0117</v>
          </cell>
        </row>
        <row r="2203">
          <cell r="A2203" t="str">
            <v>NRD_010</v>
          </cell>
          <cell r="I2203" t="str">
            <v>Grid-Gen</v>
          </cell>
        </row>
        <row r="2204">
          <cell r="A2204" t="str">
            <v>NRD_326</v>
          </cell>
        </row>
        <row r="2205">
          <cell r="A2205" t="str">
            <v>NRD_026</v>
          </cell>
          <cell r="I2205" t="str">
            <v>Solar-Gen</v>
          </cell>
        </row>
        <row r="2206">
          <cell r="A2206" t="str">
            <v>NRD_299</v>
          </cell>
        </row>
        <row r="2207">
          <cell r="A2207" t="str">
            <v>EST_010</v>
          </cell>
          <cell r="I2207" t="str">
            <v>Grid-Gen</v>
          </cell>
        </row>
        <row r="2208">
          <cell r="A2208" t="str">
            <v>EST_072</v>
          </cell>
          <cell r="I2208" t="str">
            <v>Grid-Gen</v>
          </cell>
        </row>
        <row r="2209">
          <cell r="A2209" t="str">
            <v>NRD_329</v>
          </cell>
        </row>
        <row r="2210">
          <cell r="A2210" t="str">
            <v>ADM_147</v>
          </cell>
          <cell r="I2210" t="str">
            <v>Hybrid Solar - S1</v>
          </cell>
        </row>
        <row r="2211">
          <cell r="A2211" t="str">
            <v>EXN_458</v>
          </cell>
        </row>
        <row r="2212">
          <cell r="A2212" t="str">
            <v>NRD_277</v>
          </cell>
        </row>
        <row r="2213">
          <cell r="A2213" t="str">
            <v>EXN_469</v>
          </cell>
        </row>
        <row r="2214">
          <cell r="A2214" t="str">
            <v>ADM_165</v>
          </cell>
          <cell r="I2214" t="str">
            <v>Hybrid Solar - S1</v>
          </cell>
        </row>
        <row r="2215">
          <cell r="A2215" t="str">
            <v>NUR0068</v>
          </cell>
        </row>
        <row r="2216">
          <cell r="A2216" t="str">
            <v>EST_087</v>
          </cell>
          <cell r="I2216" t="str">
            <v>Grid-Gen</v>
          </cell>
        </row>
        <row r="2217">
          <cell r="A2217" t="str">
            <v>EST_196</v>
          </cell>
          <cell r="I2217" t="str">
            <v>Hybrid Solar - S1</v>
          </cell>
        </row>
        <row r="2218">
          <cell r="A2218" t="str">
            <v>EST_203</v>
          </cell>
          <cell r="I2218" t="str">
            <v>Hybrid Solar - S1</v>
          </cell>
        </row>
        <row r="2219">
          <cell r="A2219" t="str">
            <v>NRD_172</v>
          </cell>
          <cell r="I2219" t="str">
            <v>Hybrid Solar - S1</v>
          </cell>
        </row>
        <row r="2220">
          <cell r="A2220" t="str">
            <v>OCM0470</v>
          </cell>
        </row>
        <row r="2221">
          <cell r="A2221" t="str">
            <v>NUR0067</v>
          </cell>
        </row>
        <row r="2222">
          <cell r="A2222" t="str">
            <v>NUR0063</v>
          </cell>
        </row>
        <row r="2223">
          <cell r="A2223" t="str">
            <v>EST_120</v>
          </cell>
          <cell r="I2223" t="str">
            <v>Good Grid + GE</v>
          </cell>
        </row>
        <row r="2224">
          <cell r="A2224" t="str">
            <v>NRD_313</v>
          </cell>
        </row>
        <row r="2225">
          <cell r="A2225" t="str">
            <v>OCM0269</v>
          </cell>
        </row>
        <row r="2226">
          <cell r="A2226" t="str">
            <v>EST_194</v>
          </cell>
          <cell r="I2226" t="str">
            <v>Bad Grid + Solar + GE</v>
          </cell>
        </row>
        <row r="2227">
          <cell r="A2227" t="str">
            <v>EXN_436</v>
          </cell>
        </row>
        <row r="2228">
          <cell r="A2228" t="str">
            <v>NRD_012</v>
          </cell>
          <cell r="I2228" t="str">
            <v>Grid-Gen</v>
          </cell>
        </row>
        <row r="2229">
          <cell r="A2229" t="str">
            <v>EXN_168</v>
          </cell>
          <cell r="I2229" t="str">
            <v>Grid-Gen</v>
          </cell>
        </row>
        <row r="2230">
          <cell r="A2230" t="str">
            <v>EST_004</v>
          </cell>
          <cell r="I2230" t="str">
            <v>Medium Grid + GE</v>
          </cell>
        </row>
        <row r="2231">
          <cell r="A2231" t="str">
            <v>NRD_342</v>
          </cell>
        </row>
        <row r="2232">
          <cell r="A2232" t="str">
            <v>EXN_442</v>
          </cell>
        </row>
        <row r="2233">
          <cell r="A2233" t="str">
            <v>NRD_077</v>
          </cell>
          <cell r="I2233" t="str">
            <v>Grid-Gen</v>
          </cell>
        </row>
        <row r="2234">
          <cell r="A2234" t="str">
            <v>EST_108</v>
          </cell>
          <cell r="I2234" t="str">
            <v>Grid-Gen</v>
          </cell>
        </row>
        <row r="2235">
          <cell r="A2235" t="str">
            <v>NRD_131</v>
          </cell>
          <cell r="I2235" t="str">
            <v>Good Grid + GE</v>
          </cell>
        </row>
        <row r="2236">
          <cell r="A2236" t="str">
            <v>EST_195</v>
          </cell>
          <cell r="I2236" t="str">
            <v>Hybrid Solar - S1</v>
          </cell>
        </row>
        <row r="2237">
          <cell r="A2237" t="str">
            <v>NRD_124</v>
          </cell>
          <cell r="I2237" t="str">
            <v>Hybrid-Gen</v>
          </cell>
        </row>
        <row r="2238">
          <cell r="A2238" t="str">
            <v>EST_025</v>
          </cell>
          <cell r="I2238" t="str">
            <v>Grid-Gen</v>
          </cell>
        </row>
        <row r="2239">
          <cell r="A2239" t="str">
            <v>NRD_278</v>
          </cell>
        </row>
        <row r="2240">
          <cell r="A2240" t="str">
            <v>EXN_461</v>
          </cell>
        </row>
        <row r="2241">
          <cell r="A2241" t="str">
            <v>EXN_243</v>
          </cell>
          <cell r="I2241" t="str">
            <v>Bad Grid + Solar + GE</v>
          </cell>
        </row>
        <row r="2242">
          <cell r="A2242" t="str">
            <v>EST_128</v>
          </cell>
          <cell r="I2242" t="str">
            <v>Grid-Gen</v>
          </cell>
        </row>
        <row r="2243">
          <cell r="A2243" t="str">
            <v>NRD_336</v>
          </cell>
        </row>
        <row r="2244">
          <cell r="A2244" t="str">
            <v>OCM0431</v>
          </cell>
        </row>
        <row r="2245">
          <cell r="A2245" t="str">
            <v>NRD_090</v>
          </cell>
          <cell r="I2245" t="str">
            <v>Grid Only</v>
          </cell>
        </row>
        <row r="2246">
          <cell r="A2246" t="str">
            <v>NRD_319</v>
          </cell>
        </row>
        <row r="2247">
          <cell r="A2247" t="str">
            <v>EST_079</v>
          </cell>
          <cell r="I2247" t="str">
            <v>Grid-Gen</v>
          </cell>
        </row>
        <row r="2248">
          <cell r="A2248" t="str">
            <v>EXN_239</v>
          </cell>
          <cell r="I2248" t="str">
            <v>Hybrid Solar - S3</v>
          </cell>
        </row>
        <row r="2249">
          <cell r="A2249" t="str">
            <v>NRD_322</v>
          </cell>
        </row>
        <row r="2250">
          <cell r="A2250" t="str">
            <v>NRD_309</v>
          </cell>
        </row>
        <row r="2251">
          <cell r="A2251" t="str">
            <v>EST_060</v>
          </cell>
          <cell r="I2251" t="str">
            <v>Grid-Gen</v>
          </cell>
        </row>
        <row r="2252">
          <cell r="A2252" t="str">
            <v>EST_143</v>
          </cell>
          <cell r="I2252" t="str">
            <v>Good Grid + GE</v>
          </cell>
        </row>
        <row r="2253">
          <cell r="A2253" t="str">
            <v>EXN_908</v>
          </cell>
        </row>
        <row r="2254">
          <cell r="A2254" t="str">
            <v>OCM0266</v>
          </cell>
        </row>
        <row r="2255">
          <cell r="A2255" t="str">
            <v>NRD_168</v>
          </cell>
          <cell r="I2255" t="str">
            <v>Hybrid Solar - S1</v>
          </cell>
        </row>
        <row r="2256">
          <cell r="A2256" t="str">
            <v>NRD_901</v>
          </cell>
        </row>
        <row r="2257">
          <cell r="A2257" t="str">
            <v>EST_193</v>
          </cell>
          <cell r="I2257" t="str">
            <v>Bad Grid + Solar + GE</v>
          </cell>
        </row>
        <row r="2258">
          <cell r="A2258" t="str">
            <v>EST_124</v>
          </cell>
          <cell r="I2258" t="str">
            <v>Good Grid + GE</v>
          </cell>
        </row>
        <row r="2259">
          <cell r="A2259" t="str">
            <v>OCM0072</v>
          </cell>
        </row>
        <row r="2260">
          <cell r="A2260" t="str">
            <v>OCM0159</v>
          </cell>
        </row>
        <row r="2261">
          <cell r="A2261" t="str">
            <v>SUD_120</v>
          </cell>
          <cell r="I2261" t="str">
            <v>Hybrid Solar - S3</v>
          </cell>
        </row>
        <row r="2262">
          <cell r="A2262" t="str">
            <v>NRD_123</v>
          </cell>
          <cell r="I2262" t="str">
            <v>Grid-Hybrid-Gen</v>
          </cell>
        </row>
        <row r="2263">
          <cell r="A2263" t="str">
            <v>OCM0190</v>
          </cell>
        </row>
        <row r="2264">
          <cell r="A2264" t="str">
            <v>NRD_126</v>
          </cell>
          <cell r="I2264" t="str">
            <v>Grid-Gen</v>
          </cell>
        </row>
        <row r="2265">
          <cell r="A2265" t="str">
            <v>EXN_447</v>
          </cell>
        </row>
        <row r="2266">
          <cell r="A2266" t="str">
            <v>NRD_128</v>
          </cell>
          <cell r="I2266" t="str">
            <v>Hybrid-Gen</v>
          </cell>
        </row>
        <row r="2267">
          <cell r="A2267" t="str">
            <v>NRD_312</v>
          </cell>
        </row>
        <row r="2268">
          <cell r="A2268" t="str">
            <v>OCM0403</v>
          </cell>
        </row>
        <row r="2269">
          <cell r="A2269" t="str">
            <v>EST_201</v>
          </cell>
          <cell r="I2269" t="str">
            <v>Hybrid Solar - S1</v>
          </cell>
        </row>
        <row r="2270">
          <cell r="A2270" t="str">
            <v>EST_131</v>
          </cell>
          <cell r="I2270" t="str">
            <v>Bad Grid + GE</v>
          </cell>
        </row>
        <row r="2271">
          <cell r="A2271" t="str">
            <v>NRD_323</v>
          </cell>
        </row>
        <row r="2272">
          <cell r="A2272" t="str">
            <v>EXN_424</v>
          </cell>
        </row>
        <row r="2273">
          <cell r="A2273" t="str">
            <v>OCM0450</v>
          </cell>
        </row>
        <row r="2274">
          <cell r="A2274" t="str">
            <v>EST_032</v>
          </cell>
          <cell r="I2274" t="str">
            <v>Grid-Gen</v>
          </cell>
        </row>
        <row r="2275">
          <cell r="A2275" t="str">
            <v>OCM0384</v>
          </cell>
        </row>
        <row r="2276">
          <cell r="A2276" t="str">
            <v>EXN_231</v>
          </cell>
          <cell r="I2276" t="str">
            <v>Hybrid Solar - S3</v>
          </cell>
        </row>
        <row r="2277">
          <cell r="A2277" t="str">
            <v>NRD_058</v>
          </cell>
          <cell r="I2277" t="str">
            <v>Solar-Gen</v>
          </cell>
        </row>
        <row r="2278">
          <cell r="A2278" t="str">
            <v>NUR0043</v>
          </cell>
        </row>
        <row r="2279">
          <cell r="A2279" t="str">
            <v>OCM0390</v>
          </cell>
        </row>
        <row r="2280">
          <cell r="A2280" t="str">
            <v>NRD_125</v>
          </cell>
          <cell r="I2280" t="str">
            <v>Solar-Gen</v>
          </cell>
        </row>
        <row r="2281">
          <cell r="A2281" t="str">
            <v>ADM_045</v>
          </cell>
          <cell r="I2281" t="str">
            <v>Solar-Gen</v>
          </cell>
        </row>
        <row r="2282">
          <cell r="A2282" t="str">
            <v>EST_112</v>
          </cell>
          <cell r="I2282" t="str">
            <v>Grid-Gen</v>
          </cell>
        </row>
        <row r="2283">
          <cell r="A2283" t="str">
            <v>EST_127</v>
          </cell>
          <cell r="I2283" t="str">
            <v>Grid-Gen</v>
          </cell>
        </row>
        <row r="2284">
          <cell r="A2284" t="str">
            <v>NRD_290</v>
          </cell>
        </row>
        <row r="2285">
          <cell r="A2285" t="str">
            <v>EXN_449</v>
          </cell>
        </row>
        <row r="2286">
          <cell r="A2286" t="str">
            <v>EXN_472</v>
          </cell>
        </row>
        <row r="2287">
          <cell r="A2287" t="str">
            <v>EXN_163</v>
          </cell>
          <cell r="I2287" t="str">
            <v>Solar-Gen</v>
          </cell>
        </row>
        <row r="2288">
          <cell r="A2288" t="str">
            <v>OCM0418</v>
          </cell>
        </row>
        <row r="2289">
          <cell r="A2289" t="str">
            <v>NRD_122</v>
          </cell>
          <cell r="I2289" t="str">
            <v>Grid-Gen</v>
          </cell>
        </row>
        <row r="2290">
          <cell r="A2290" t="str">
            <v>EST_205</v>
          </cell>
          <cell r="I2290" t="str">
            <v>Hybrid Solar - S1</v>
          </cell>
        </row>
        <row r="2291">
          <cell r="A2291" t="str">
            <v>NRD_275</v>
          </cell>
        </row>
        <row r="2292">
          <cell r="A2292" t="str">
            <v>EXN_464</v>
          </cell>
        </row>
        <row r="2293">
          <cell r="A2293" t="str">
            <v>OCM0141</v>
          </cell>
        </row>
        <row r="2294">
          <cell r="A2294" t="str">
            <v>NRD_105</v>
          </cell>
          <cell r="I2294" t="str">
            <v>Hybrid-Gen</v>
          </cell>
        </row>
        <row r="2295">
          <cell r="A2295" t="str">
            <v>NRD_303</v>
          </cell>
        </row>
        <row r="2296">
          <cell r="A2296" t="str">
            <v>OCM0487</v>
          </cell>
        </row>
        <row r="2297">
          <cell r="A2297" t="str">
            <v>OCM0388</v>
          </cell>
        </row>
        <row r="2298">
          <cell r="A2298" t="str">
            <v>EXN_167</v>
          </cell>
          <cell r="I2298" t="str">
            <v>Solar-Gen</v>
          </cell>
        </row>
        <row r="2299">
          <cell r="A2299" t="str">
            <v>OCM0511</v>
          </cell>
        </row>
        <row r="2300">
          <cell r="A2300" t="str">
            <v>EXN_445</v>
          </cell>
        </row>
        <row r="2301">
          <cell r="A2301" t="str">
            <v>NRD_297</v>
          </cell>
        </row>
        <row r="2302">
          <cell r="A2302" t="str">
            <v>OCM0194</v>
          </cell>
        </row>
        <row r="2303">
          <cell r="A2303" t="str">
            <v>EXN_453</v>
          </cell>
        </row>
        <row r="2304">
          <cell r="A2304" t="str">
            <v>ADM_093</v>
          </cell>
          <cell r="I2304" t="str">
            <v>Solar-Gen</v>
          </cell>
        </row>
        <row r="2305">
          <cell r="A2305" t="str">
            <v>NRD_078</v>
          </cell>
          <cell r="I2305" t="str">
            <v>Grid-Gen</v>
          </cell>
        </row>
        <row r="2306">
          <cell r="A2306" t="str">
            <v>ADM_111</v>
          </cell>
          <cell r="I2306" t="str">
            <v>Hybrid-Gen</v>
          </cell>
        </row>
        <row r="2307">
          <cell r="A2307" t="str">
            <v>EST_094</v>
          </cell>
          <cell r="I2307" t="str">
            <v>Hybrid-Gen</v>
          </cell>
        </row>
        <row r="2308">
          <cell r="A2308" t="str">
            <v>OCM0427</v>
          </cell>
        </row>
        <row r="2309">
          <cell r="A2309" t="str">
            <v>NRD_276</v>
          </cell>
        </row>
        <row r="2310">
          <cell r="A2310" t="str">
            <v>NUR0077</v>
          </cell>
        </row>
        <row r="2311">
          <cell r="A2311" t="str">
            <v>NUR0094</v>
          </cell>
        </row>
        <row r="2312">
          <cell r="A2312" t="str">
            <v>NRD_345</v>
          </cell>
        </row>
        <row r="2313">
          <cell r="A2313" t="str">
            <v>EXN_140</v>
          </cell>
          <cell r="I2313" t="str">
            <v>Grid-Gen</v>
          </cell>
        </row>
        <row r="2314">
          <cell r="A2314" t="str">
            <v>EXN_156</v>
          </cell>
          <cell r="I2314" t="str">
            <v>Grid-Gen</v>
          </cell>
        </row>
        <row r="2315">
          <cell r="A2315" t="str">
            <v>NRD_069</v>
          </cell>
          <cell r="I2315" t="str">
            <v>Solar-Gen</v>
          </cell>
        </row>
        <row r="2316">
          <cell r="A2316" t="str">
            <v>OCM0122</v>
          </cell>
        </row>
        <row r="2317">
          <cell r="A2317" t="str">
            <v>EXN_483</v>
          </cell>
        </row>
        <row r="2318">
          <cell r="A2318" t="str">
            <v>OCM0404</v>
          </cell>
        </row>
        <row r="2319">
          <cell r="A2319" t="str">
            <v>EXN_012</v>
          </cell>
          <cell r="I2319" t="str">
            <v>Medium Grid + GE</v>
          </cell>
        </row>
        <row r="2320">
          <cell r="A2320" t="str">
            <v>NRD_154</v>
          </cell>
          <cell r="I2320" t="str">
            <v>Hybrid Solar - S2</v>
          </cell>
        </row>
        <row r="2321">
          <cell r="A2321" t="str">
            <v>NRD_274</v>
          </cell>
        </row>
        <row r="2322">
          <cell r="A2322" t="str">
            <v>SUD_222</v>
          </cell>
          <cell r="I2322" t="str">
            <v>Hybrid Solar - S3</v>
          </cell>
        </row>
        <row r="2323">
          <cell r="A2323" t="str">
            <v>EXN_142</v>
          </cell>
          <cell r="I2323" t="str">
            <v>Grid-Gen</v>
          </cell>
        </row>
        <row r="2324">
          <cell r="A2324" t="str">
            <v>NRD_282</v>
          </cell>
        </row>
        <row r="2325">
          <cell r="A2325" t="str">
            <v>NRD_284</v>
          </cell>
        </row>
        <row r="2326">
          <cell r="A2326" t="str">
            <v>NRD_346</v>
          </cell>
        </row>
        <row r="2327">
          <cell r="A2327" t="str">
            <v>NUR0090</v>
          </cell>
        </row>
        <row r="2328">
          <cell r="A2328" t="str">
            <v>OCM0462</v>
          </cell>
        </row>
        <row r="2329">
          <cell r="A2329" t="str">
            <v>EXN_174</v>
          </cell>
          <cell r="I2329" t="str">
            <v>Grid-Gen</v>
          </cell>
        </row>
        <row r="2330">
          <cell r="A2330" t="str">
            <v>EST_075</v>
          </cell>
          <cell r="I2330" t="str">
            <v>Grid-Gen</v>
          </cell>
        </row>
        <row r="2331">
          <cell r="A2331" t="str">
            <v>NRD_115</v>
          </cell>
          <cell r="I2331" t="str">
            <v>Hybrid-Gen</v>
          </cell>
        </row>
        <row r="2332">
          <cell r="A2332" t="str">
            <v>EXN_165</v>
          </cell>
          <cell r="I2332" t="str">
            <v>Hybrid-Gen</v>
          </cell>
        </row>
        <row r="2333">
          <cell r="A2333" t="str">
            <v>EXN_476</v>
          </cell>
        </row>
        <row r="2334">
          <cell r="A2334" t="str">
            <v>NRD_348</v>
          </cell>
        </row>
        <row r="2335">
          <cell r="A2335" t="str">
            <v>NRD_294</v>
          </cell>
        </row>
        <row r="2336">
          <cell r="A2336" t="str">
            <v>NRD_300</v>
          </cell>
        </row>
        <row r="2337">
          <cell r="A2337" t="str">
            <v>EST_056</v>
          </cell>
          <cell r="I2337" t="str">
            <v>Solar-Gen</v>
          </cell>
        </row>
        <row r="2338">
          <cell r="A2338" t="str">
            <v>EST_063</v>
          </cell>
          <cell r="I2338" t="str">
            <v>Solar-Gen</v>
          </cell>
        </row>
        <row r="2339">
          <cell r="A2339" t="str">
            <v>EXN_444</v>
          </cell>
        </row>
        <row r="2340">
          <cell r="A2340" t="str">
            <v>OCM0386</v>
          </cell>
        </row>
        <row r="2341">
          <cell r="A2341" t="str">
            <v>NUR0042</v>
          </cell>
        </row>
        <row r="2342">
          <cell r="A2342" t="str">
            <v>NUR0118</v>
          </cell>
        </row>
        <row r="2343">
          <cell r="A2343" t="str">
            <v>NUR0089</v>
          </cell>
        </row>
        <row r="2344">
          <cell r="A2344" t="str">
            <v>OCM0057</v>
          </cell>
        </row>
        <row r="2345">
          <cell r="A2345" t="str">
            <v>OCM0175</v>
          </cell>
        </row>
        <row r="2346">
          <cell r="A2346" t="str">
            <v>ADM_031</v>
          </cell>
          <cell r="I2346" t="str">
            <v>Grid-Gen</v>
          </cell>
        </row>
        <row r="2347">
          <cell r="A2347" t="str">
            <v>EXN_155</v>
          </cell>
          <cell r="I2347" t="str">
            <v>Solar-Gen</v>
          </cell>
        </row>
        <row r="2348">
          <cell r="A2348" t="str">
            <v>EXN_459</v>
          </cell>
        </row>
        <row r="2349">
          <cell r="A2349" t="str">
            <v>NRD_272</v>
          </cell>
        </row>
        <row r="2350">
          <cell r="A2350" t="str">
            <v>NRD_099</v>
          </cell>
          <cell r="I2350" t="str">
            <v>Grid-Gen</v>
          </cell>
        </row>
        <row r="2351">
          <cell r="A2351" t="str">
            <v>EXN_467</v>
          </cell>
        </row>
        <row r="2352">
          <cell r="A2352" t="str">
            <v>EXN_047</v>
          </cell>
          <cell r="I2352" t="str">
            <v>Solar-Gen</v>
          </cell>
        </row>
        <row r="2353">
          <cell r="A2353" t="str">
            <v>NRD_269</v>
          </cell>
        </row>
        <row r="2354">
          <cell r="A2354" t="str">
            <v>OCM0195</v>
          </cell>
        </row>
        <row r="2355">
          <cell r="A2355" t="str">
            <v>NRD_293</v>
          </cell>
        </row>
        <row r="2356">
          <cell r="A2356" t="str">
            <v>NUR0013</v>
          </cell>
        </row>
        <row r="2357">
          <cell r="A2357" t="str">
            <v>NRD_021</v>
          </cell>
          <cell r="I2357" t="str">
            <v>Solar-Grid-Gen</v>
          </cell>
        </row>
        <row r="2358">
          <cell r="A2358" t="str">
            <v>EXN_162</v>
          </cell>
          <cell r="I2358" t="str">
            <v>Hybrid-Gen</v>
          </cell>
        </row>
        <row r="2359">
          <cell r="A2359" t="str">
            <v>EXN_496</v>
          </cell>
        </row>
        <row r="2360">
          <cell r="A2360" t="str">
            <v>NUR0065</v>
          </cell>
        </row>
        <row r="2361">
          <cell r="A2361" t="str">
            <v>NRD_347</v>
          </cell>
        </row>
        <row r="2362">
          <cell r="A2362" t="str">
            <v>EXN_454</v>
          </cell>
        </row>
        <row r="2363">
          <cell r="A2363" t="str">
            <v>ADM_138</v>
          </cell>
          <cell r="I2363" t="str">
            <v>Hybrid-Gen</v>
          </cell>
        </row>
        <row r="2364">
          <cell r="A2364" t="str">
            <v>EXN_443</v>
          </cell>
        </row>
        <row r="2365">
          <cell r="A2365" t="str">
            <v>OCM0193</v>
          </cell>
        </row>
        <row r="2366">
          <cell r="A2366" t="str">
            <v>OCM0429</v>
          </cell>
        </row>
        <row r="2367">
          <cell r="A2367" t="str">
            <v>EXN_043</v>
          </cell>
          <cell r="I2367" t="str">
            <v>Grid-Gen</v>
          </cell>
        </row>
        <row r="2368">
          <cell r="A2368" t="str">
            <v>NUR0062</v>
          </cell>
        </row>
        <row r="2369">
          <cell r="A2369" t="str">
            <v>NUR0014</v>
          </cell>
        </row>
        <row r="2370">
          <cell r="A2370" t="str">
            <v>EXN_136</v>
          </cell>
          <cell r="I2370" t="str">
            <v>Hybrid-Gen</v>
          </cell>
        </row>
        <row r="2371">
          <cell r="A2371" t="str">
            <v>EXN_484</v>
          </cell>
        </row>
        <row r="2372">
          <cell r="A2372" t="str">
            <v>OCM0387</v>
          </cell>
        </row>
        <row r="2373">
          <cell r="A2373" t="str">
            <v>OCM0179</v>
          </cell>
        </row>
        <row r="2374">
          <cell r="A2374" t="str">
            <v>EXN_042</v>
          </cell>
          <cell r="I2374" t="str">
            <v>Solar-Gen</v>
          </cell>
        </row>
        <row r="2375">
          <cell r="A2375" t="str">
            <v>EXN_500</v>
          </cell>
        </row>
        <row r="2376">
          <cell r="A2376" t="str">
            <v>EXN_052</v>
          </cell>
          <cell r="I2376" t="str">
            <v>Solar-Grid-Gen</v>
          </cell>
        </row>
        <row r="2377">
          <cell r="A2377" t="str">
            <v>NRD_178</v>
          </cell>
          <cell r="I2377" t="str">
            <v>Hybrid Solar - S3</v>
          </cell>
        </row>
        <row r="2378">
          <cell r="A2378" t="str">
            <v>OCM0106</v>
          </cell>
        </row>
        <row r="2379">
          <cell r="A2379" t="str">
            <v>EXN_131</v>
          </cell>
          <cell r="I2379" t="str">
            <v>Grid-Gen</v>
          </cell>
        </row>
        <row r="2380">
          <cell r="A2380" t="str">
            <v>OCM0432</v>
          </cell>
        </row>
        <row r="2381">
          <cell r="A2381" t="str">
            <v>NRD_298</v>
          </cell>
        </row>
        <row r="2382">
          <cell r="A2382" t="str">
            <v>NRD_288</v>
          </cell>
        </row>
        <row r="2383">
          <cell r="A2383" t="str">
            <v>EXN_172</v>
          </cell>
          <cell r="I2383" t="str">
            <v>Hybrid-Gen</v>
          </cell>
        </row>
        <row r="2384">
          <cell r="A2384" t="str">
            <v>EXN_421</v>
          </cell>
        </row>
        <row r="2385">
          <cell r="A2385" t="str">
            <v>ADM_133</v>
          </cell>
          <cell r="I2385" t="str">
            <v>Hybrid Solar - S3</v>
          </cell>
        </row>
        <row r="2386">
          <cell r="A2386" t="str">
            <v>OCM0518</v>
          </cell>
        </row>
        <row r="2387">
          <cell r="A2387" t="str">
            <v>NRD_028</v>
          </cell>
          <cell r="I2387" t="str">
            <v>Solar-Gen</v>
          </cell>
        </row>
        <row r="2388">
          <cell r="A2388" t="str">
            <v>NRD_308</v>
          </cell>
        </row>
        <row r="2389">
          <cell r="A2389" t="str">
            <v>NRD_259</v>
          </cell>
          <cell r="I2389" t="str">
            <v>Hybrid Solar - S3</v>
          </cell>
        </row>
        <row r="2390">
          <cell r="A2390" t="str">
            <v>ADM_137</v>
          </cell>
          <cell r="I2390" t="str">
            <v>Hybrid-Gen</v>
          </cell>
        </row>
        <row r="2391">
          <cell r="A2391" t="str">
            <v>EXN_473</v>
          </cell>
        </row>
        <row r="2392">
          <cell r="A2392" t="str">
            <v>NRD_256</v>
          </cell>
          <cell r="I2392" t="str">
            <v>Hybrid Solar - S3</v>
          </cell>
        </row>
        <row r="2393">
          <cell r="A2393" t="str">
            <v>NRD_134</v>
          </cell>
          <cell r="I2393" t="str">
            <v>Good Grid + GE</v>
          </cell>
        </row>
        <row r="2394">
          <cell r="A2394" t="str">
            <v>NRD_006</v>
          </cell>
          <cell r="I2394" t="str">
            <v>Good Grid + Solar + GE</v>
          </cell>
        </row>
        <row r="2395">
          <cell r="A2395" t="str">
            <v>NRD_089</v>
          </cell>
          <cell r="I2395" t="str">
            <v>Grid-Gen</v>
          </cell>
        </row>
        <row r="2396">
          <cell r="A2396" t="str">
            <v>NRD_076</v>
          </cell>
          <cell r="I2396" t="str">
            <v>Grid-Gen</v>
          </cell>
        </row>
        <row r="2397">
          <cell r="A2397" t="str">
            <v>OCM0052</v>
          </cell>
        </row>
        <row r="2398">
          <cell r="A2398" t="str">
            <v>ADM_030</v>
          </cell>
          <cell r="I2398" t="str">
            <v>Grid-Gen</v>
          </cell>
        </row>
        <row r="2399">
          <cell r="A2399" t="str">
            <v>EXN_154</v>
          </cell>
          <cell r="I2399" t="str">
            <v>Solar-Gen</v>
          </cell>
        </row>
        <row r="2400">
          <cell r="A2400" t="str">
            <v>NRD_257</v>
          </cell>
          <cell r="I2400" t="str">
            <v>Hybrid Solar - S1</v>
          </cell>
        </row>
        <row r="2401">
          <cell r="A2401" t="str">
            <v>NRD_258</v>
          </cell>
          <cell r="I2401" t="str">
            <v>Hybrid Solar - S3</v>
          </cell>
        </row>
        <row r="2402">
          <cell r="A2402" t="str">
            <v>NRD_100</v>
          </cell>
          <cell r="I2402" t="str">
            <v>Good Grid + Solar + GE</v>
          </cell>
        </row>
        <row r="2403">
          <cell r="A2403" t="str">
            <v>NRD_283</v>
          </cell>
        </row>
        <row r="2404">
          <cell r="A2404" t="str">
            <v>NRD_074</v>
          </cell>
          <cell r="I2404" t="str">
            <v>Grid-Gen</v>
          </cell>
        </row>
        <row r="2405">
          <cell r="A2405" t="str">
            <v>NRD_005</v>
          </cell>
          <cell r="I2405" t="str">
            <v>Grid Only</v>
          </cell>
        </row>
        <row r="2406">
          <cell r="A2406" t="str">
            <v>NUR0021</v>
          </cell>
        </row>
        <row r="2407">
          <cell r="A2407" t="str">
            <v>OCM0504</v>
          </cell>
        </row>
        <row r="2408">
          <cell r="A2408" t="str">
            <v>OCM0185</v>
          </cell>
        </row>
        <row r="2409">
          <cell r="A2409" t="str">
            <v>EXN_493</v>
          </cell>
        </row>
        <row r="2410">
          <cell r="A2410" t="str">
            <v>OCM0191</v>
          </cell>
        </row>
        <row r="2411">
          <cell r="A2411" t="str">
            <v>OCM0180</v>
          </cell>
        </row>
        <row r="2412">
          <cell r="A2412" t="str">
            <v>EXN_507</v>
          </cell>
        </row>
        <row r="2413">
          <cell r="A2413" t="str">
            <v>OCM0306</v>
          </cell>
        </row>
        <row r="2414">
          <cell r="A2414" t="str">
            <v>EST_084</v>
          </cell>
          <cell r="I2414" t="str">
            <v>Grid-Gen</v>
          </cell>
        </row>
        <row r="2415">
          <cell r="A2415" t="str">
            <v>ADM_223</v>
          </cell>
        </row>
        <row r="2416">
          <cell r="A2416" t="str">
            <v>OCM0042</v>
          </cell>
        </row>
        <row r="2417">
          <cell r="A2417" t="str">
            <v>OCM0264</v>
          </cell>
        </row>
        <row r="2418">
          <cell r="A2418" t="str">
            <v>NUR0134</v>
          </cell>
        </row>
        <row r="2419">
          <cell r="A2419" t="str">
            <v>EXN_108</v>
          </cell>
          <cell r="I2419" t="str">
            <v>Grid-Gen</v>
          </cell>
        </row>
        <row r="2420">
          <cell r="A2420" t="str">
            <v>NRD_291</v>
          </cell>
        </row>
        <row r="2421">
          <cell r="A2421" t="str">
            <v>NUR0099</v>
          </cell>
        </row>
        <row r="2422">
          <cell r="A2422" t="str">
            <v>EXN_161</v>
          </cell>
          <cell r="I2422" t="str">
            <v>Hybrid-Gen</v>
          </cell>
        </row>
        <row r="2423">
          <cell r="A2423" t="str">
            <v>EST_116</v>
          </cell>
          <cell r="I2423" t="str">
            <v>Hybrid-Gen</v>
          </cell>
        </row>
        <row r="2424">
          <cell r="A2424" t="str">
            <v>NUR0132</v>
          </cell>
        </row>
        <row r="2425">
          <cell r="A2425" t="str">
            <v>NUR0066</v>
          </cell>
        </row>
        <row r="2426">
          <cell r="A2426" t="str">
            <v>NUR0117</v>
          </cell>
        </row>
        <row r="2427">
          <cell r="A2427" t="str">
            <v>OCM0076</v>
          </cell>
        </row>
        <row r="2428">
          <cell r="A2428" t="str">
            <v>EXN_104</v>
          </cell>
          <cell r="I2428" t="str">
            <v>Grid-Hybrid-Gen</v>
          </cell>
        </row>
        <row r="2429">
          <cell r="A2429" t="str">
            <v>ADM_094</v>
          </cell>
          <cell r="I2429" t="str">
            <v>Solar-Grid-Gen</v>
          </cell>
        </row>
        <row r="2430">
          <cell r="A2430" t="str">
            <v>OCM0060</v>
          </cell>
        </row>
        <row r="2431">
          <cell r="A2431" t="str">
            <v>EXN_906</v>
          </cell>
        </row>
        <row r="2432">
          <cell r="A2432" t="str">
            <v>OCM0508</v>
          </cell>
        </row>
        <row r="2433">
          <cell r="A2433" t="str">
            <v>NUR0056</v>
          </cell>
        </row>
        <row r="2434">
          <cell r="A2434" t="str">
            <v>EST_064</v>
          </cell>
          <cell r="I2434" t="str">
            <v>Solar-Gen</v>
          </cell>
        </row>
        <row r="2435">
          <cell r="A2435" t="str">
            <v>EXN_207</v>
          </cell>
          <cell r="I2435" t="str">
            <v>Hybrid-Gen</v>
          </cell>
        </row>
        <row r="2436">
          <cell r="A2436" t="str">
            <v>NUR0061</v>
          </cell>
        </row>
        <row r="2437">
          <cell r="A2437" t="str">
            <v>OCM0153</v>
          </cell>
        </row>
        <row r="2438">
          <cell r="A2438" t="str">
            <v>NUR0113</v>
          </cell>
        </row>
        <row r="2439">
          <cell r="A2439" t="str">
            <v>EXN_439</v>
          </cell>
        </row>
        <row r="2440">
          <cell r="A2440" t="str">
            <v>NUR0100</v>
          </cell>
        </row>
        <row r="2441">
          <cell r="A2441" t="str">
            <v>NUR0133</v>
          </cell>
        </row>
        <row r="2442">
          <cell r="A2442" t="str">
            <v>EXN_073</v>
          </cell>
          <cell r="I2442" t="str">
            <v>Hybrid-Gen</v>
          </cell>
        </row>
        <row r="2443">
          <cell r="A2443" t="str">
            <v>EST_053</v>
          </cell>
          <cell r="I2443" t="str">
            <v>Solar-Gen</v>
          </cell>
        </row>
        <row r="2444">
          <cell r="A2444" t="str">
            <v>OCM0218</v>
          </cell>
        </row>
        <row r="2445">
          <cell r="A2445" t="str">
            <v>NUR0012</v>
          </cell>
        </row>
        <row r="2446">
          <cell r="A2446" t="str">
            <v>OCM0160</v>
          </cell>
        </row>
        <row r="2447">
          <cell r="A2447" t="str">
            <v>NUR0084</v>
          </cell>
        </row>
        <row r="2448">
          <cell r="A2448" t="str">
            <v>NRD_281</v>
          </cell>
        </row>
        <row r="2449">
          <cell r="A2449" t="str">
            <v>EST_123</v>
          </cell>
          <cell r="I2449" t="str">
            <v>Hybrid Solar - S2</v>
          </cell>
        </row>
        <row r="2450">
          <cell r="A2450" t="str">
            <v>OCM0182</v>
          </cell>
        </row>
        <row r="2451">
          <cell r="A2451" t="str">
            <v>OCM0377</v>
          </cell>
        </row>
        <row r="2452">
          <cell r="A2452" t="str">
            <v>NUR0105</v>
          </cell>
        </row>
        <row r="2453">
          <cell r="A2453" t="str">
            <v>OCM0029</v>
          </cell>
        </row>
        <row r="2454">
          <cell r="A2454" t="str">
            <v>OCM0172</v>
          </cell>
        </row>
        <row r="2455">
          <cell r="A2455" t="str">
            <v>OCM0082</v>
          </cell>
        </row>
        <row r="2456">
          <cell r="A2456" t="str">
            <v>OCM0164</v>
          </cell>
        </row>
        <row r="2457">
          <cell r="A2457" t="str">
            <v>OCM0505</v>
          </cell>
        </row>
        <row r="2458">
          <cell r="A2458" t="str">
            <v>ADM_079</v>
          </cell>
          <cell r="I2458" t="str">
            <v>Grid-Gen</v>
          </cell>
        </row>
        <row r="2459">
          <cell r="A2459" t="str">
            <v>EST_147</v>
          </cell>
          <cell r="I2459" t="str">
            <v>Hybrid Solar - S3</v>
          </cell>
        </row>
        <row r="2460">
          <cell r="A2460" t="str">
            <v>EXN_571</v>
          </cell>
        </row>
        <row r="2461">
          <cell r="A2461" t="str">
            <v>NRD_164</v>
          </cell>
          <cell r="I2461" t="str">
            <v>Hybrid-Gen</v>
          </cell>
        </row>
        <row r="2462">
          <cell r="A2462" t="str">
            <v>OCM0085</v>
          </cell>
        </row>
        <row r="2463">
          <cell r="A2463" t="str">
            <v>OCM0161</v>
          </cell>
        </row>
        <row r="2464">
          <cell r="A2464" t="str">
            <v>OCM0074</v>
          </cell>
        </row>
        <row r="2465">
          <cell r="A2465" t="str">
            <v>OCM0084</v>
          </cell>
        </row>
        <row r="2466">
          <cell r="A2466" t="str">
            <v>OCM0165</v>
          </cell>
        </row>
        <row r="2467">
          <cell r="A2467" t="str">
            <v>OCM0200</v>
          </cell>
        </row>
        <row r="2468">
          <cell r="A2468" t="str">
            <v>OCM0158</v>
          </cell>
        </row>
        <row r="2469">
          <cell r="A2469" t="str">
            <v>ADM_100</v>
          </cell>
          <cell r="I2469" t="str">
            <v>Solar-Gen</v>
          </cell>
        </row>
        <row r="2470">
          <cell r="A2470" t="str">
            <v>OCM0148</v>
          </cell>
        </row>
        <row r="2471">
          <cell r="A2471" t="str">
            <v>OCM0101</v>
          </cell>
        </row>
        <row r="2472">
          <cell r="A2472" t="str">
            <v>NRD_286</v>
          </cell>
        </row>
        <row r="2473">
          <cell r="A2473" t="str">
            <v>EXN_408</v>
          </cell>
        </row>
        <row r="2474">
          <cell r="A2474" t="str">
            <v>OCM0022</v>
          </cell>
        </row>
        <row r="2475">
          <cell r="A2475" t="str">
            <v>OCM0147</v>
          </cell>
        </row>
        <row r="2476">
          <cell r="A2476" t="str">
            <v>OCM0201</v>
          </cell>
        </row>
        <row r="2477">
          <cell r="A2477" t="str">
            <v>NRD_027</v>
          </cell>
          <cell r="I2477" t="str">
            <v>Gen Only</v>
          </cell>
        </row>
        <row r="2478">
          <cell r="A2478" t="str">
            <v>NUR0139</v>
          </cell>
        </row>
        <row r="2479">
          <cell r="A2479" t="str">
            <v>OCM0425</v>
          </cell>
        </row>
        <row r="2480">
          <cell r="A2480" t="str">
            <v>EST_014</v>
          </cell>
          <cell r="I2480" t="str">
            <v>Solar-Gen</v>
          </cell>
        </row>
        <row r="2481">
          <cell r="A2481" t="str">
            <v>NUR0020</v>
          </cell>
        </row>
        <row r="2482">
          <cell r="A2482" t="str">
            <v>OCM0184</v>
          </cell>
        </row>
        <row r="2483">
          <cell r="A2483" t="str">
            <v>NRD_285</v>
          </cell>
        </row>
        <row r="2484">
          <cell r="A2484" t="str">
            <v>NUR0051</v>
          </cell>
        </row>
        <row r="2485">
          <cell r="A2485" t="str">
            <v>OCM0500</v>
          </cell>
        </row>
        <row r="2486">
          <cell r="A2486" t="str">
            <v>NUR0128</v>
          </cell>
        </row>
        <row r="2487">
          <cell r="A2487" t="str">
            <v>ADM_241</v>
          </cell>
        </row>
        <row r="2488">
          <cell r="A2488" t="str">
            <v>OCM0146</v>
          </cell>
        </row>
        <row r="2489">
          <cell r="A2489" t="str">
            <v>EXN_470</v>
          </cell>
        </row>
        <row r="2490">
          <cell r="A2490" t="str">
            <v>OCM0181</v>
          </cell>
        </row>
        <row r="2491">
          <cell r="A2491" t="str">
            <v>EXN_238</v>
          </cell>
          <cell r="I2491" t="str">
            <v>Medium Grid + Solar + GE</v>
          </cell>
        </row>
        <row r="2492">
          <cell r="A2492" t="str">
            <v>NRD_129</v>
          </cell>
          <cell r="I2492" t="str">
            <v>Solar-Gen</v>
          </cell>
        </row>
        <row r="2493">
          <cell r="A2493" t="str">
            <v>EXN_477</v>
          </cell>
        </row>
        <row r="2494">
          <cell r="A2494" t="str">
            <v>OCM0202</v>
          </cell>
        </row>
        <row r="2495">
          <cell r="A2495" t="str">
            <v>NRD_353</v>
          </cell>
          <cell r="I2495" t="str">
            <v>Hybrid Solar - S1</v>
          </cell>
        </row>
        <row r="2496">
          <cell r="A2496" t="str">
            <v>OCM0142</v>
          </cell>
        </row>
        <row r="2497">
          <cell r="A2497" t="str">
            <v>OCM0372</v>
          </cell>
        </row>
        <row r="2498">
          <cell r="A2498" t="str">
            <v>EXN_572</v>
          </cell>
        </row>
        <row r="2499">
          <cell r="A2499" t="str">
            <v>NUR0136</v>
          </cell>
        </row>
        <row r="2500">
          <cell r="A2500" t="str">
            <v>EXN_134</v>
          </cell>
          <cell r="I2500" t="str">
            <v>Grid-Gen</v>
          </cell>
        </row>
        <row r="2501">
          <cell r="A2501" t="str">
            <v>NUR0088</v>
          </cell>
        </row>
        <row r="2502">
          <cell r="A2502" t="str">
            <v>EXN_023</v>
          </cell>
          <cell r="I2502" t="str">
            <v>Grid-Gen</v>
          </cell>
        </row>
        <row r="2503">
          <cell r="A2503" t="str">
            <v>EXN_258</v>
          </cell>
          <cell r="I2503" t="str">
            <v>Grid-Gen</v>
          </cell>
        </row>
        <row r="2504">
          <cell r="A2504" t="str">
            <v>EXN_418</v>
          </cell>
        </row>
        <row r="2505">
          <cell r="A2505" t="str">
            <v>EXN_451</v>
          </cell>
        </row>
        <row r="2506">
          <cell r="A2506" t="str">
            <v>OCM0420</v>
          </cell>
        </row>
        <row r="2507">
          <cell r="A2507" t="str">
            <v>EXN_130</v>
          </cell>
          <cell r="I2507" t="str">
            <v>Grid-Gen</v>
          </cell>
        </row>
        <row r="2508">
          <cell r="A2508" t="str">
            <v>EXN_106</v>
          </cell>
          <cell r="I2508" t="str">
            <v>Grid-Gen</v>
          </cell>
        </row>
        <row r="2509">
          <cell r="A2509" t="str">
            <v>EXN_005</v>
          </cell>
          <cell r="I2509" t="str">
            <v>Hybrid Solar - S1</v>
          </cell>
        </row>
        <row r="2510">
          <cell r="A2510" t="str">
            <v>EST_040</v>
          </cell>
          <cell r="I2510" t="str">
            <v>Grid-Gen</v>
          </cell>
        </row>
        <row r="2511">
          <cell r="A2511" t="str">
            <v>NUR0104</v>
          </cell>
        </row>
        <row r="2512">
          <cell r="A2512" t="str">
            <v>EXN_015</v>
          </cell>
          <cell r="I2512" t="str">
            <v>Grid-Gen</v>
          </cell>
        </row>
        <row r="2513">
          <cell r="A2513" t="str">
            <v>ADM_108</v>
          </cell>
          <cell r="I2513" t="str">
            <v>Grid-Hybrid-Gen</v>
          </cell>
        </row>
        <row r="2514">
          <cell r="A2514" t="str">
            <v>NRD_111</v>
          </cell>
          <cell r="I2514" t="str">
            <v>Solar-Gen</v>
          </cell>
        </row>
        <row r="2515">
          <cell r="A2515" t="str">
            <v>EXN_463</v>
          </cell>
        </row>
        <row r="2516">
          <cell r="A2516" t="str">
            <v>EST_054</v>
          </cell>
          <cell r="I2516" t="str">
            <v>Solar-Gen</v>
          </cell>
        </row>
        <row r="2517">
          <cell r="A2517" t="str">
            <v>ADM_029</v>
          </cell>
          <cell r="I2517" t="str">
            <v>Gen Only</v>
          </cell>
        </row>
        <row r="2518">
          <cell r="A2518" t="str">
            <v>OCM0115</v>
          </cell>
        </row>
        <row r="2519">
          <cell r="A2519" t="str">
            <v>EXN_007</v>
          </cell>
          <cell r="I2519" t="str">
            <v>Grid-Hybrid-Gen</v>
          </cell>
        </row>
        <row r="2520">
          <cell r="A2520" t="str">
            <v>NUR0023</v>
          </cell>
        </row>
        <row r="2521">
          <cell r="A2521" t="str">
            <v>EXN_517</v>
          </cell>
        </row>
        <row r="2522">
          <cell r="A2522" t="str">
            <v>OCM0424</v>
          </cell>
        </row>
        <row r="2523">
          <cell r="A2523" t="str">
            <v>EXN_413</v>
          </cell>
        </row>
        <row r="2524">
          <cell r="A2524" t="str">
            <v>NRD_180</v>
          </cell>
          <cell r="I2524" t="str">
            <v>Bad Grid + GE</v>
          </cell>
        </row>
        <row r="2525">
          <cell r="A2525" t="str">
            <v>EXN_032</v>
          </cell>
          <cell r="I2525" t="str">
            <v>Grid-Gen</v>
          </cell>
        </row>
        <row r="2526">
          <cell r="A2526" t="str">
            <v>ADM_161</v>
          </cell>
          <cell r="I2526" t="str">
            <v>Hybrid Solar - S3</v>
          </cell>
        </row>
        <row r="2527">
          <cell r="A2527" t="str">
            <v>NRD_092</v>
          </cell>
          <cell r="I2527" t="str">
            <v>Gen Only</v>
          </cell>
        </row>
        <row r="2528">
          <cell r="A2528" t="str">
            <v>NRD_023</v>
          </cell>
          <cell r="I2528" t="str">
            <v>Grid-Gen</v>
          </cell>
        </row>
        <row r="2529">
          <cell r="A2529" t="str">
            <v>NRD_070</v>
          </cell>
          <cell r="I2529" t="str">
            <v>Solar-Gen</v>
          </cell>
        </row>
        <row r="2530">
          <cell r="A2530" t="str">
            <v>EXN_027</v>
          </cell>
          <cell r="I2530" t="str">
            <v>Grid-Gen</v>
          </cell>
        </row>
        <row r="2531">
          <cell r="A2531" t="str">
            <v>EXN_902</v>
          </cell>
        </row>
        <row r="2532">
          <cell r="A2532" t="str">
            <v>OCM0473</v>
          </cell>
        </row>
        <row r="2533">
          <cell r="A2533" t="str">
            <v>OCM0430</v>
          </cell>
        </row>
        <row r="2534">
          <cell r="A2534" t="str">
            <v>OCM0452</v>
          </cell>
        </row>
        <row r="2535">
          <cell r="A2535" t="str">
            <v>NUR0114</v>
          </cell>
        </row>
        <row r="2536">
          <cell r="A2536" t="str">
            <v>ADM_242</v>
          </cell>
        </row>
        <row r="2537">
          <cell r="A2537" t="str">
            <v>EXN_128</v>
          </cell>
          <cell r="I2537" t="str">
            <v>Gen Only</v>
          </cell>
        </row>
        <row r="2538">
          <cell r="A2538" t="str">
            <v>NRD_008</v>
          </cell>
          <cell r="I2538" t="str">
            <v>Grid-Hybrid-Gen</v>
          </cell>
        </row>
        <row r="2539">
          <cell r="A2539" t="str">
            <v>EXN_416</v>
          </cell>
        </row>
        <row r="2540">
          <cell r="A2540" t="str">
            <v>OCM0421</v>
          </cell>
        </row>
        <row r="2541">
          <cell r="A2541" t="str">
            <v>ADM_247</v>
          </cell>
        </row>
        <row r="2542">
          <cell r="A2542" t="str">
            <v>EXN_491</v>
          </cell>
        </row>
        <row r="2543">
          <cell r="A2543" t="str">
            <v>ADM_080</v>
          </cell>
          <cell r="I2543" t="str">
            <v>Grid-Gen</v>
          </cell>
        </row>
        <row r="2544">
          <cell r="A2544" t="str">
            <v>EXN_026</v>
          </cell>
          <cell r="I2544" t="str">
            <v>Grid-Gen</v>
          </cell>
        </row>
        <row r="2545">
          <cell r="A2545" t="str">
            <v>NRD_339</v>
          </cell>
        </row>
        <row r="2546">
          <cell r="A2546" t="str">
            <v>EXN_904</v>
          </cell>
        </row>
        <row r="2547">
          <cell r="A2547" t="str">
            <v>EXN_414</v>
          </cell>
        </row>
        <row r="2548">
          <cell r="A2548" t="str">
            <v>NRD_109</v>
          </cell>
          <cell r="I2548" t="str">
            <v>Solar-Gen</v>
          </cell>
        </row>
        <row r="2549">
          <cell r="A2549" t="str">
            <v>NUR0096</v>
          </cell>
        </row>
        <row r="2550">
          <cell r="A2550" t="str">
            <v>EXN_905</v>
          </cell>
        </row>
        <row r="2551">
          <cell r="A2551" t="str">
            <v>ADM_062</v>
          </cell>
          <cell r="I2551" t="str">
            <v>Grid-Gen</v>
          </cell>
        </row>
        <row r="2552">
          <cell r="A2552" t="str">
            <v>EXN_259</v>
          </cell>
          <cell r="I2552" t="str">
            <v>Gen-Hybrid</v>
          </cell>
        </row>
        <row r="2553">
          <cell r="A2553" t="str">
            <v>EXN_475</v>
          </cell>
        </row>
        <row r="2554">
          <cell r="A2554" t="str">
            <v>NUR0102</v>
          </cell>
        </row>
        <row r="2555">
          <cell r="A2555" t="str">
            <v>EXN_013</v>
          </cell>
          <cell r="I2555" t="str">
            <v>Solar-Gen</v>
          </cell>
        </row>
        <row r="2556">
          <cell r="A2556" t="str">
            <v>EXN_107</v>
          </cell>
          <cell r="I2556" t="str">
            <v>Hybrid Solar - S1</v>
          </cell>
        </row>
        <row r="2557">
          <cell r="A2557" t="str">
            <v>EST_089</v>
          </cell>
          <cell r="I2557" t="str">
            <v>Grid-Hybrid-Gen</v>
          </cell>
        </row>
        <row r="2558">
          <cell r="A2558" t="str">
            <v>EXN_186</v>
          </cell>
          <cell r="I2558" t="str">
            <v>Hybrid-Gen</v>
          </cell>
        </row>
        <row r="2559">
          <cell r="A2559" t="str">
            <v>EXN_169</v>
          </cell>
          <cell r="I2559" t="str">
            <v>Grid-Gen</v>
          </cell>
        </row>
        <row r="2560">
          <cell r="A2560" t="str">
            <v>EXN_430</v>
          </cell>
        </row>
        <row r="2561">
          <cell r="A2561" t="str">
            <v>EXN_153</v>
          </cell>
          <cell r="I2561" t="str">
            <v>Solar-Gen</v>
          </cell>
        </row>
        <row r="2562">
          <cell r="A2562" t="str">
            <v>OCM0152</v>
          </cell>
        </row>
        <row r="2563">
          <cell r="A2563" t="str">
            <v>EXN_355</v>
          </cell>
          <cell r="I2563" t="str">
            <v>Hybrid Solar - S3</v>
          </cell>
        </row>
        <row r="2564">
          <cell r="A2564" t="str">
            <v>NRD_301</v>
          </cell>
        </row>
        <row r="2565">
          <cell r="A2565" t="str">
            <v>EST_021</v>
          </cell>
          <cell r="I2565" t="str">
            <v>Gen Only</v>
          </cell>
        </row>
        <row r="2566">
          <cell r="A2566" t="str">
            <v>EXN_471</v>
          </cell>
        </row>
        <row r="2567">
          <cell r="A2567" t="str">
            <v>NUR0098</v>
          </cell>
        </row>
        <row r="2568">
          <cell r="A2568" t="str">
            <v>EXN_029</v>
          </cell>
          <cell r="I2568" t="str">
            <v>Grid-Gen</v>
          </cell>
        </row>
        <row r="2569">
          <cell r="A2569" t="str">
            <v>EXN_462</v>
          </cell>
        </row>
        <row r="2570">
          <cell r="A2570" t="str">
            <v>EXN_272</v>
          </cell>
          <cell r="I2570" t="str">
            <v>Hybrid Solar - S3</v>
          </cell>
        </row>
        <row r="2571">
          <cell r="A2571" t="str">
            <v>EXN_233</v>
          </cell>
          <cell r="I2571" t="str">
            <v>Medium Grid + GE</v>
          </cell>
        </row>
        <row r="2572">
          <cell r="A2572" t="str">
            <v>NRD_106</v>
          </cell>
          <cell r="I2572" t="str">
            <v>Solar-Gen</v>
          </cell>
        </row>
        <row r="2573">
          <cell r="A2573" t="str">
            <v>EXN_455</v>
          </cell>
        </row>
        <row r="2574">
          <cell r="A2574" t="str">
            <v>EXN_422</v>
          </cell>
        </row>
        <row r="2575">
          <cell r="A2575" t="str">
            <v>ADM_028</v>
          </cell>
          <cell r="I2575" t="str">
            <v>Grid-Gen</v>
          </cell>
        </row>
        <row r="2576">
          <cell r="A2576" t="str">
            <v>EXN_008</v>
          </cell>
          <cell r="I2576" t="str">
            <v>Grid-Gen</v>
          </cell>
        </row>
        <row r="2577">
          <cell r="A2577" t="str">
            <v>ADM_249</v>
          </cell>
        </row>
        <row r="2578">
          <cell r="A2578" t="str">
            <v>EXN_046</v>
          </cell>
          <cell r="I2578" t="str">
            <v>Solar-Grid-Gen</v>
          </cell>
        </row>
        <row r="2579">
          <cell r="A2579" t="str">
            <v>NRD_810</v>
          </cell>
          <cell r="I2579" t="str">
            <v>Pure Solar</v>
          </cell>
        </row>
        <row r="2580">
          <cell r="A2580" t="str">
            <v>EXN_350</v>
          </cell>
          <cell r="I2580" t="str">
            <v>Hybrid Solar - S1</v>
          </cell>
        </row>
        <row r="2581">
          <cell r="A2581" t="str">
            <v>EXN_170</v>
          </cell>
          <cell r="I2581" t="str">
            <v>Grid-Gen</v>
          </cell>
        </row>
        <row r="2582">
          <cell r="A2582" t="str">
            <v>OCM0509</v>
          </cell>
        </row>
        <row r="2583">
          <cell r="A2583" t="str">
            <v>NUR0081</v>
          </cell>
        </row>
        <row r="2584">
          <cell r="A2584" t="str">
            <v>EXN_555</v>
          </cell>
        </row>
        <row r="2585">
          <cell r="A2585" t="str">
            <v>EST_011</v>
          </cell>
          <cell r="I2585" t="str">
            <v>Solar-Gen</v>
          </cell>
        </row>
        <row r="2586">
          <cell r="A2586" t="str">
            <v>EXN_157</v>
          </cell>
          <cell r="I2586" t="str">
            <v>Grid-Gen</v>
          </cell>
        </row>
        <row r="2587">
          <cell r="A2587" t="str">
            <v>EXN_354</v>
          </cell>
          <cell r="I2587" t="str">
            <v>Hybrid Solar - S3</v>
          </cell>
        </row>
        <row r="2588">
          <cell r="A2588" t="str">
            <v>OCM0422</v>
          </cell>
        </row>
        <row r="2589">
          <cell r="A2589" t="str">
            <v>EXN_147</v>
          </cell>
          <cell r="I2589" t="str">
            <v>Grid-Gen</v>
          </cell>
        </row>
        <row r="2590">
          <cell r="A2590" t="str">
            <v>EXN_225</v>
          </cell>
          <cell r="I2590" t="str">
            <v>Hybrid-Gen</v>
          </cell>
        </row>
        <row r="2591">
          <cell r="A2591" t="str">
            <v>OCM0517</v>
          </cell>
        </row>
        <row r="2592">
          <cell r="A2592" t="str">
            <v>EXN_028</v>
          </cell>
          <cell r="I2592" t="str">
            <v>Grid-Gen</v>
          </cell>
        </row>
        <row r="2593">
          <cell r="A2593" t="str">
            <v>EXN_351</v>
          </cell>
          <cell r="I2593" t="str">
            <v>Hybrid Solar - S3</v>
          </cell>
        </row>
        <row r="2594">
          <cell r="A2594" t="str">
            <v>EXN_506</v>
          </cell>
        </row>
        <row r="2595">
          <cell r="A2595" t="str">
            <v>ADM_171</v>
          </cell>
          <cell r="I2595" t="str">
            <v>Hybrid Solar - S1</v>
          </cell>
        </row>
        <row r="2596">
          <cell r="A2596" t="str">
            <v>EXN_092</v>
          </cell>
          <cell r="I2596" t="str">
            <v>Grid-Gen</v>
          </cell>
        </row>
        <row r="2597">
          <cell r="A2597" t="str">
            <v>ADM_004</v>
          </cell>
          <cell r="I2597" t="str">
            <v>Bad Grid + Solar + GE</v>
          </cell>
        </row>
        <row r="2598">
          <cell r="A2598" t="str">
            <v>EXN_446</v>
          </cell>
        </row>
        <row r="2599">
          <cell r="A2599" t="str">
            <v>ADM_106</v>
          </cell>
          <cell r="I2599" t="str">
            <v>Grid-Gen</v>
          </cell>
        </row>
        <row r="2600">
          <cell r="A2600" t="str">
            <v>EXN_359</v>
          </cell>
          <cell r="I2600" t="str">
            <v>Good Grid + Solar + GE</v>
          </cell>
        </row>
        <row r="2601">
          <cell r="A2601" t="str">
            <v>EXN_419</v>
          </cell>
        </row>
        <row r="2602">
          <cell r="A2602" t="str">
            <v>ADM_107</v>
          </cell>
          <cell r="I2602" t="str">
            <v>Grid-Gen</v>
          </cell>
        </row>
        <row r="2603">
          <cell r="A2603" t="str">
            <v>EXN_204</v>
          </cell>
          <cell r="I2603" t="str">
            <v>Good Grid + GE</v>
          </cell>
        </row>
        <row r="2604">
          <cell r="A2604" t="str">
            <v>EXN_456</v>
          </cell>
        </row>
        <row r="2605">
          <cell r="A2605" t="str">
            <v>OCM0488</v>
          </cell>
        </row>
        <row r="2606">
          <cell r="A2606" t="str">
            <v>EXN_101</v>
          </cell>
          <cell r="I2606" t="str">
            <v>Grid-Gen</v>
          </cell>
        </row>
        <row r="2607">
          <cell r="A2607" t="str">
            <v>EXN_133</v>
          </cell>
          <cell r="I2607" t="str">
            <v>Solar-Gen</v>
          </cell>
        </row>
        <row r="2608">
          <cell r="A2608" t="str">
            <v>EXN_109</v>
          </cell>
          <cell r="I2608" t="str">
            <v>Grid-Gen</v>
          </cell>
        </row>
        <row r="2609">
          <cell r="A2609" t="str">
            <v>NUR0080</v>
          </cell>
        </row>
        <row r="2610">
          <cell r="A2610" t="str">
            <v>EXN_116</v>
          </cell>
          <cell r="I2610" t="str">
            <v>Grid-Gen</v>
          </cell>
        </row>
        <row r="2611">
          <cell r="A2611" t="str">
            <v>EXN_086</v>
          </cell>
          <cell r="I2611" t="str">
            <v>Grid-Gen</v>
          </cell>
        </row>
        <row r="2612">
          <cell r="A2612" t="str">
            <v>EXN_234</v>
          </cell>
          <cell r="I2612" t="str">
            <v>Good Grid + GE</v>
          </cell>
        </row>
        <row r="2613">
          <cell r="A2613" t="str">
            <v>NUR0101</v>
          </cell>
        </row>
        <row r="2614">
          <cell r="A2614" t="str">
            <v>EXN_358</v>
          </cell>
          <cell r="I2614" t="str">
            <v>Hybrid Solar - S3</v>
          </cell>
        </row>
        <row r="2615">
          <cell r="A2615" t="str">
            <v>EXN_352</v>
          </cell>
          <cell r="I2615" t="str">
            <v>Medium Grid + GE</v>
          </cell>
        </row>
        <row r="2616">
          <cell r="A2616" t="str">
            <v>EXN_145</v>
          </cell>
          <cell r="I2616" t="str">
            <v>Grid-Gen</v>
          </cell>
        </row>
        <row r="2617">
          <cell r="A2617" t="str">
            <v>EXN_429</v>
          </cell>
        </row>
        <row r="2618">
          <cell r="A2618" t="str">
            <v>EXN_525</v>
          </cell>
        </row>
        <row r="2619">
          <cell r="A2619" t="str">
            <v>EXN_158</v>
          </cell>
          <cell r="I2619" t="str">
            <v>Grid-Gen</v>
          </cell>
        </row>
        <row r="2620">
          <cell r="A2620" t="str">
            <v>EXN_171</v>
          </cell>
          <cell r="I2620" t="str">
            <v>Gen Only</v>
          </cell>
        </row>
        <row r="2621">
          <cell r="A2621" t="str">
            <v>EXN_379</v>
          </cell>
        </row>
        <row r="2622">
          <cell r="A2622" t="str">
            <v>EXN_001</v>
          </cell>
          <cell r="I2622" t="str">
            <v>Grid-Gen</v>
          </cell>
        </row>
        <row r="2623">
          <cell r="A2623" t="str">
            <v>EXN_224</v>
          </cell>
          <cell r="I2623" t="str">
            <v>Hybrid-Gen</v>
          </cell>
        </row>
        <row r="2624">
          <cell r="A2624" t="str">
            <v>EXN_071</v>
          </cell>
          <cell r="I2624" t="str">
            <v>Grid-Gen</v>
          </cell>
        </row>
        <row r="2625">
          <cell r="A2625" t="str">
            <v>ADM_051</v>
          </cell>
          <cell r="I2625" t="str">
            <v>Solar-Grid-Gen</v>
          </cell>
        </row>
        <row r="2626">
          <cell r="A2626" t="str">
            <v>EXN_114</v>
          </cell>
          <cell r="I2626" t="str">
            <v>Grid-Gen</v>
          </cell>
        </row>
        <row r="2627">
          <cell r="A2627" t="str">
            <v>EXN_088</v>
          </cell>
          <cell r="I2627" t="str">
            <v>Grid-Gen</v>
          </cell>
        </row>
        <row r="2628">
          <cell r="A2628" t="str">
            <v>EXN_196</v>
          </cell>
          <cell r="I2628" t="str">
            <v>Good Grid + GE</v>
          </cell>
        </row>
        <row r="2629">
          <cell r="A2629" t="str">
            <v>EXN_241</v>
          </cell>
          <cell r="I2629" t="str">
            <v>Grid-Gen</v>
          </cell>
        </row>
        <row r="2630">
          <cell r="A2630" t="str">
            <v>EXN_410</v>
          </cell>
        </row>
        <row r="2631">
          <cell r="A2631" t="str">
            <v>EXN_494</v>
          </cell>
        </row>
        <row r="2632">
          <cell r="A2632" t="str">
            <v>EXN_543</v>
          </cell>
        </row>
        <row r="2633">
          <cell r="A2633" t="str">
            <v>EXN_197</v>
          </cell>
          <cell r="I2633" t="str">
            <v>Good Grid + GE</v>
          </cell>
        </row>
        <row r="2634">
          <cell r="A2634" t="str">
            <v>EXN_044</v>
          </cell>
          <cell r="I2634" t="str">
            <v>Good Grid + GE</v>
          </cell>
        </row>
        <row r="2635">
          <cell r="A2635" t="str">
            <v>EXN_066</v>
          </cell>
        </row>
        <row r="2636">
          <cell r="A2636" t="str">
            <v>EXN_030</v>
          </cell>
          <cell r="I2636" t="str">
            <v>Solar-Grid-Gen</v>
          </cell>
        </row>
        <row r="2637">
          <cell r="A2637" t="str">
            <v>EXN_146</v>
          </cell>
          <cell r="I2637" t="str">
            <v>Grid-Gen</v>
          </cell>
        </row>
        <row r="2638">
          <cell r="A2638" t="str">
            <v>NUR0119</v>
          </cell>
        </row>
        <row r="2639">
          <cell r="A2639" t="str">
            <v>EXN_560</v>
          </cell>
        </row>
        <row r="2640">
          <cell r="A2640" t="str">
            <v>EXN_111</v>
          </cell>
          <cell r="I2640" t="str">
            <v>Grid-Gen</v>
          </cell>
        </row>
        <row r="2641">
          <cell r="A2641" t="str">
            <v>EXN_237</v>
          </cell>
          <cell r="I2641" t="str">
            <v>Good Grid + GE</v>
          </cell>
        </row>
        <row r="2642">
          <cell r="A2642" t="str">
            <v>ADM_095</v>
          </cell>
          <cell r="I2642" t="str">
            <v>Hybrid-Gen</v>
          </cell>
        </row>
        <row r="2643">
          <cell r="A2643" t="str">
            <v>EXN_082</v>
          </cell>
          <cell r="I2643" t="str">
            <v>Grid Only</v>
          </cell>
        </row>
        <row r="2644">
          <cell r="A2644" t="str">
            <v>EXN_084</v>
          </cell>
          <cell r="I2644" t="str">
            <v>Grid-Gen</v>
          </cell>
        </row>
        <row r="2645">
          <cell r="A2645" t="str">
            <v>NUR0115</v>
          </cell>
        </row>
        <row r="2646">
          <cell r="A2646" t="str">
            <v>EXN_085</v>
          </cell>
          <cell r="I2646" t="str">
            <v>Grid-Gen</v>
          </cell>
        </row>
        <row r="2647">
          <cell r="A2647" t="str">
            <v>EXN_489</v>
          </cell>
        </row>
        <row r="2648">
          <cell r="A2648" t="str">
            <v>EXN_091</v>
          </cell>
          <cell r="I2648" t="str">
            <v>Solar-Grid-Gen</v>
          </cell>
        </row>
        <row r="2649">
          <cell r="A2649" t="str">
            <v>OCM0371</v>
          </cell>
        </row>
        <row r="2650">
          <cell r="A2650" t="str">
            <v>EXN_089</v>
          </cell>
          <cell r="I2650" t="str">
            <v>Grid-Gen</v>
          </cell>
        </row>
        <row r="2651">
          <cell r="A2651" t="str">
            <v>EXN_115</v>
          </cell>
          <cell r="I2651" t="str">
            <v>Grid-Gen</v>
          </cell>
        </row>
        <row r="2652">
          <cell r="A2652" t="str">
            <v>EXN_002</v>
          </cell>
          <cell r="I2652" t="str">
            <v>Grid-Gen</v>
          </cell>
        </row>
        <row r="2653">
          <cell r="A2653" t="str">
            <v>EXN_054</v>
          </cell>
          <cell r="I2653" t="str">
            <v>Grid-Gen</v>
          </cell>
        </row>
        <row r="2654">
          <cell r="A2654" t="str">
            <v>EXN_385</v>
          </cell>
        </row>
        <row r="2655">
          <cell r="A2655" t="str">
            <v>EXN_425</v>
          </cell>
        </row>
        <row r="2656">
          <cell r="A2656" t="str">
            <v>EXN_247</v>
          </cell>
          <cell r="I2656" t="str">
            <v>Good Grid + GE</v>
          </cell>
        </row>
        <row r="2657">
          <cell r="A2657" t="str">
            <v>EXN_217</v>
          </cell>
          <cell r="I2657" t="str">
            <v>Medium Grid + GE</v>
          </cell>
        </row>
        <row r="2658">
          <cell r="A2658" t="str">
            <v>EXN_087</v>
          </cell>
          <cell r="I2658" t="str">
            <v>Grid-Gen</v>
          </cell>
        </row>
        <row r="2659">
          <cell r="A2659" t="str">
            <v>NUR00131</v>
          </cell>
        </row>
        <row r="2660">
          <cell r="A2660" t="str">
            <v>NUR0085</v>
          </cell>
        </row>
        <row r="2661">
          <cell r="A2661" t="str">
            <v>NUR0112</v>
          </cell>
        </row>
        <row r="2662">
          <cell r="A2662" t="str">
            <v>EXN_437</v>
          </cell>
        </row>
        <row r="2663">
          <cell r="A2663" t="str">
            <v>EXN_083</v>
          </cell>
          <cell r="I2663" t="str">
            <v>Grid-Gen</v>
          </cell>
        </row>
        <row r="2664">
          <cell r="A2664" t="str">
            <v>EST_005</v>
          </cell>
          <cell r="I2664" t="str">
            <v>Bad Grid + Solar + GE</v>
          </cell>
        </row>
        <row r="2665">
          <cell r="A2665" t="str">
            <v>NUR0083</v>
          </cell>
        </row>
        <row r="2666">
          <cell r="A2666" t="str">
            <v>EXN_067</v>
          </cell>
          <cell r="I2666" t="str">
            <v>Grid-Gen</v>
          </cell>
        </row>
        <row r="2667">
          <cell r="A2667" t="str">
            <v>OCM0017</v>
          </cell>
        </row>
        <row r="2668">
          <cell r="A2668" t="str">
            <v>EXN_045</v>
          </cell>
          <cell r="I2668" t="str">
            <v>Good Grid + Solar + GE</v>
          </cell>
        </row>
        <row r="2669">
          <cell r="A2669" t="str">
            <v>EXN_360</v>
          </cell>
          <cell r="I2669" t="str">
            <v>Hybrid Solar - S1</v>
          </cell>
        </row>
        <row r="2670">
          <cell r="A2670" t="str">
            <v>EXN_495</v>
          </cell>
        </row>
        <row r="2671">
          <cell r="A2671" t="str">
            <v>EXN_184</v>
          </cell>
          <cell r="I2671" t="str">
            <v>Grid-Gen</v>
          </cell>
        </row>
        <row r="2672">
          <cell r="A2672" t="str">
            <v>EXN_482</v>
          </cell>
        </row>
        <row r="2673">
          <cell r="A2673" t="str">
            <v>NUR0110</v>
          </cell>
        </row>
        <row r="2674">
          <cell r="A2674" t="str">
            <v>EXN_466</v>
          </cell>
        </row>
        <row r="2675">
          <cell r="A2675" t="str">
            <v>EXN_249</v>
          </cell>
          <cell r="I2675" t="str">
            <v>Medium Grid + GE</v>
          </cell>
        </row>
        <row r="2676">
          <cell r="A2676" t="str">
            <v>EXN_212</v>
          </cell>
          <cell r="I2676" t="str">
            <v>Bad Grid + GE</v>
          </cell>
        </row>
        <row r="2677">
          <cell r="A2677" t="str">
            <v>EXN_244</v>
          </cell>
          <cell r="I2677" t="str">
            <v>Medium Grid + GE</v>
          </cell>
        </row>
        <row r="2678">
          <cell r="A2678" t="str">
            <v>NUR0018</v>
          </cell>
        </row>
        <row r="2679">
          <cell r="A2679" t="str">
            <v>EST_061</v>
          </cell>
          <cell r="I2679" t="str">
            <v>Solar-Gen</v>
          </cell>
        </row>
        <row r="2680">
          <cell r="A2680" t="str">
            <v>EST_070</v>
          </cell>
          <cell r="I2680" t="str">
            <v>Grid-Gen</v>
          </cell>
        </row>
        <row r="2681">
          <cell r="A2681" t="str">
            <v>EXN_143</v>
          </cell>
          <cell r="I2681" t="str">
            <v>Solar-Grid-Gen</v>
          </cell>
        </row>
        <row r="2682">
          <cell r="A2682" t="str">
            <v>EXN_250</v>
          </cell>
          <cell r="I2682" t="str">
            <v>Bad Grid + GE</v>
          </cell>
        </row>
        <row r="2683">
          <cell r="A2683" t="str">
            <v>EST_139</v>
          </cell>
          <cell r="I2683" t="str">
            <v>Hybrid Solar - S1</v>
          </cell>
        </row>
        <row r="2684">
          <cell r="A2684" t="str">
            <v>ADM_185</v>
          </cell>
          <cell r="I2684" t="str">
            <v>Hybrid Solar - S3</v>
          </cell>
        </row>
        <row r="2685">
          <cell r="A2685" t="str">
            <v>EXN_235</v>
          </cell>
          <cell r="I2685" t="str">
            <v>Good Grid + GE</v>
          </cell>
        </row>
        <row r="2686">
          <cell r="A2686" t="str">
            <v>EXN_540</v>
          </cell>
        </row>
        <row r="2687">
          <cell r="A2687" t="str">
            <v>EXN_053</v>
          </cell>
          <cell r="I2687" t="str">
            <v>Grid-Gen</v>
          </cell>
        </row>
        <row r="2688">
          <cell r="A2688" t="str">
            <v>EXN_391</v>
          </cell>
        </row>
        <row r="2689">
          <cell r="A2689" t="str">
            <v>OCM0423</v>
          </cell>
        </row>
        <row r="2690">
          <cell r="A2690" t="str">
            <v>EST_125</v>
          </cell>
          <cell r="I2690" t="str">
            <v>Hybrid-Gen</v>
          </cell>
        </row>
        <row r="2691">
          <cell r="A2691" t="str">
            <v>EXN_356</v>
          </cell>
          <cell r="I2691" t="str">
            <v>Hybrid Solar - S3</v>
          </cell>
        </row>
        <row r="2692">
          <cell r="A2692" t="str">
            <v>ADM_027</v>
          </cell>
          <cell r="I2692" t="str">
            <v>Solar-Grid-Gen</v>
          </cell>
        </row>
        <row r="2693">
          <cell r="A2693" t="str">
            <v>EXN_113</v>
          </cell>
          <cell r="I2693" t="str">
            <v>Grid-Gen</v>
          </cell>
        </row>
        <row r="2694">
          <cell r="A2694" t="str">
            <v>NUR0064</v>
          </cell>
        </row>
        <row r="2695">
          <cell r="A2695" t="str">
            <v>EXN_361</v>
          </cell>
          <cell r="I2695" t="str">
            <v>Hybrid Solar - S1</v>
          </cell>
        </row>
        <row r="2696">
          <cell r="A2696" t="str">
            <v>NRD_155</v>
          </cell>
          <cell r="I2696" t="str">
            <v>Hybrid Solar - S3</v>
          </cell>
        </row>
        <row r="2697">
          <cell r="A2697" t="str">
            <v>EXN_211</v>
          </cell>
          <cell r="I2697" t="str">
            <v>Hybrid-Gen</v>
          </cell>
        </row>
        <row r="2698">
          <cell r="A2698" t="str">
            <v>EXN_505</v>
          </cell>
        </row>
        <row r="2699">
          <cell r="A2699" t="str">
            <v>EXN_362</v>
          </cell>
          <cell r="I2699" t="str">
            <v>Hybrid Solar - S1</v>
          </cell>
        </row>
        <row r="2700">
          <cell r="A2700" t="str">
            <v>EXN_434</v>
          </cell>
        </row>
        <row r="2701">
          <cell r="A2701" t="str">
            <v>EXN_117</v>
          </cell>
          <cell r="I2701" t="str">
            <v>Grid-Gen</v>
          </cell>
        </row>
        <row r="2702">
          <cell r="A2702" t="str">
            <v>EXN_368</v>
          </cell>
          <cell r="I2702" t="str">
            <v>Hybrid Solar - S1</v>
          </cell>
        </row>
        <row r="2703">
          <cell r="A2703" t="str">
            <v>EXN_460</v>
          </cell>
        </row>
        <row r="2704">
          <cell r="A2704" t="str">
            <v>NUR0009</v>
          </cell>
        </row>
        <row r="2705">
          <cell r="A2705" t="str">
            <v>EXN_554</v>
          </cell>
        </row>
        <row r="2706">
          <cell r="A2706" t="str">
            <v>EXN_393</v>
          </cell>
        </row>
        <row r="2707">
          <cell r="A2707" t="str">
            <v>EXN_100</v>
          </cell>
          <cell r="I2707" t="str">
            <v>Grid-Gen</v>
          </cell>
        </row>
        <row r="2708">
          <cell r="A2708" t="str">
            <v>OCM0383</v>
          </cell>
        </row>
        <row r="2709">
          <cell r="A2709" t="str">
            <v>NRD_056</v>
          </cell>
          <cell r="I2709" t="str">
            <v>Solar-Gen</v>
          </cell>
        </row>
        <row r="2710">
          <cell r="A2710" t="str">
            <v>EXN_549</v>
          </cell>
        </row>
        <row r="2711">
          <cell r="A2711" t="str">
            <v>ADM_245</v>
          </cell>
        </row>
        <row r="2712">
          <cell r="A2712" t="str">
            <v>EXN_452</v>
          </cell>
        </row>
        <row r="2713">
          <cell r="A2713" t="str">
            <v>EXN_518</v>
          </cell>
        </row>
        <row r="2714">
          <cell r="A2714" t="str">
            <v>EXN_474</v>
          </cell>
        </row>
        <row r="2715">
          <cell r="A2715" t="str">
            <v>EXN_468</v>
          </cell>
        </row>
        <row r="2716">
          <cell r="A2716" t="str">
            <v>EXN_378</v>
          </cell>
        </row>
        <row r="2717">
          <cell r="A2717" t="str">
            <v>EXN_526</v>
          </cell>
        </row>
        <row r="2718">
          <cell r="A2718" t="str">
            <v>ADM_096</v>
          </cell>
          <cell r="I2718" t="str">
            <v>Solar-Gen</v>
          </cell>
        </row>
        <row r="2719">
          <cell r="A2719" t="str">
            <v>EST_073</v>
          </cell>
          <cell r="I2719" t="str">
            <v>Gen Only</v>
          </cell>
        </row>
        <row r="2720">
          <cell r="A2720" t="str">
            <v>NUR0095</v>
          </cell>
        </row>
        <row r="2721">
          <cell r="A2721" t="str">
            <v>NUR0129</v>
          </cell>
        </row>
        <row r="2722">
          <cell r="A2722" t="str">
            <v>EXN_037</v>
          </cell>
          <cell r="I2722" t="str">
            <v>Grid-Gen</v>
          </cell>
        </row>
        <row r="2723">
          <cell r="A2723" t="str">
            <v>EXN_457</v>
          </cell>
        </row>
        <row r="2724">
          <cell r="A2724" t="str">
            <v>NUR0079</v>
          </cell>
        </row>
        <row r="2725">
          <cell r="A2725" t="str">
            <v>ADM_148</v>
          </cell>
          <cell r="I2725" t="str">
            <v>Hybrid Solar - S1</v>
          </cell>
        </row>
        <row r="2726">
          <cell r="A2726" t="str">
            <v>EXN_095</v>
          </cell>
          <cell r="I2726" t="str">
            <v>Grid-Gen</v>
          </cell>
        </row>
        <row r="2727">
          <cell r="A2727" t="str">
            <v>EXN_440</v>
          </cell>
        </row>
        <row r="2728">
          <cell r="A2728" t="str">
            <v>EXN_011</v>
          </cell>
          <cell r="I2728" t="str">
            <v>Grid-Gen</v>
          </cell>
        </row>
        <row r="2729">
          <cell r="A2729" t="str">
            <v>EXN_274</v>
          </cell>
        </row>
        <row r="2730">
          <cell r="A2730" t="str">
            <v>OCM0118</v>
          </cell>
        </row>
        <row r="2731">
          <cell r="A2731" t="str">
            <v>EXN_020</v>
          </cell>
          <cell r="I2731" t="str">
            <v>Solar-Gen</v>
          </cell>
        </row>
        <row r="2732">
          <cell r="A2732" t="str">
            <v>EXN_160</v>
          </cell>
          <cell r="I2732" t="str">
            <v>Grid-Gen</v>
          </cell>
        </row>
        <row r="2733">
          <cell r="A2733" t="str">
            <v>EST_028</v>
          </cell>
          <cell r="I2733" t="str">
            <v>Solar-Gen</v>
          </cell>
        </row>
        <row r="2734">
          <cell r="A2734" t="str">
            <v>NUR0120</v>
          </cell>
        </row>
        <row r="2735">
          <cell r="A2735" t="str">
            <v>EXN_478</v>
          </cell>
        </row>
        <row r="2736">
          <cell r="A2736" t="str">
            <v>OCM0526</v>
          </cell>
        </row>
        <row r="2737">
          <cell r="A2737" t="str">
            <v>NUR0111</v>
          </cell>
        </row>
        <row r="2738">
          <cell r="A2738" t="str">
            <v>EXN_223</v>
          </cell>
          <cell r="I2738" t="str">
            <v>Gen Only</v>
          </cell>
        </row>
        <row r="2739">
          <cell r="A2739" t="str">
            <v>NUR0008</v>
          </cell>
        </row>
        <row r="2740">
          <cell r="A2740" t="str">
            <v>OCM0126</v>
          </cell>
        </row>
        <row r="2741">
          <cell r="A2741" t="str">
            <v>EXN_036</v>
          </cell>
          <cell r="I2741" t="str">
            <v>Solar-Grid-Gen</v>
          </cell>
        </row>
        <row r="2742">
          <cell r="A2742" t="str">
            <v>EXN_433</v>
          </cell>
        </row>
        <row r="2743">
          <cell r="A2743" t="str">
            <v>OCM0026</v>
          </cell>
        </row>
        <row r="2744">
          <cell r="A2744" t="str">
            <v>EXN_537</v>
          </cell>
        </row>
        <row r="2745">
          <cell r="A2745" t="str">
            <v>EXN_039</v>
          </cell>
          <cell r="I2745" t="str">
            <v>Hybrid Solar - S1</v>
          </cell>
        </row>
        <row r="2746">
          <cell r="A2746" t="str">
            <v>NUR0087</v>
          </cell>
        </row>
        <row r="2747">
          <cell r="A2747" t="str">
            <v>EXN_199</v>
          </cell>
          <cell r="I2747" t="str">
            <v>Hybrid-Gen</v>
          </cell>
        </row>
        <row r="2748">
          <cell r="A2748" t="str">
            <v>EXN_448</v>
          </cell>
        </row>
        <row r="2749">
          <cell r="A2749" t="str">
            <v>NUR0116</v>
          </cell>
        </row>
        <row r="2750">
          <cell r="A2750" t="str">
            <v>NRD_167</v>
          </cell>
          <cell r="I2750" t="str">
            <v>Hybrid Solar - S2</v>
          </cell>
        </row>
        <row r="2751">
          <cell r="A2751" t="str">
            <v>EXN_102</v>
          </cell>
          <cell r="I2751" t="str">
            <v>Grid-Gen</v>
          </cell>
        </row>
        <row r="2752">
          <cell r="A2752" t="str">
            <v>EXN_542</v>
          </cell>
        </row>
        <row r="2753">
          <cell r="A2753" t="str">
            <v>EXN_178</v>
          </cell>
          <cell r="I2753" t="str">
            <v>Solar-Grid-Gen</v>
          </cell>
        </row>
        <row r="2754">
          <cell r="A2754" t="str">
            <v>EXN_395</v>
          </cell>
        </row>
        <row r="2755">
          <cell r="A2755" t="str">
            <v>EXN_372</v>
          </cell>
        </row>
        <row r="2756">
          <cell r="A2756" t="str">
            <v>EXN_370</v>
          </cell>
        </row>
        <row r="2757">
          <cell r="A2757" t="str">
            <v>OCM0028</v>
          </cell>
        </row>
        <row r="2758">
          <cell r="A2758" t="str">
            <v>EXN_486</v>
          </cell>
        </row>
        <row r="2759">
          <cell r="A2759" t="str">
            <v>EST_204</v>
          </cell>
          <cell r="I2759" t="str">
            <v>Hybrid Solar - S3</v>
          </cell>
        </row>
        <row r="2760">
          <cell r="A2760" t="str">
            <v>OCM0114</v>
          </cell>
        </row>
        <row r="2761">
          <cell r="A2761" t="str">
            <v>NUR0022</v>
          </cell>
        </row>
        <row r="2762">
          <cell r="A2762" t="str">
            <v>EST_206</v>
          </cell>
          <cell r="I2762" t="str">
            <v>Hybrid Solar - S3</v>
          </cell>
        </row>
        <row r="2763">
          <cell r="A2763" t="str">
            <v>EXN_431</v>
          </cell>
        </row>
        <row r="2764">
          <cell r="A2764" t="str">
            <v>NUR0039</v>
          </cell>
        </row>
        <row r="2765">
          <cell r="A2765" t="str">
            <v>EST_045</v>
          </cell>
        </row>
        <row r="2766">
          <cell r="A2766" t="str">
            <v>EXN_520</v>
          </cell>
        </row>
        <row r="2767">
          <cell r="A2767" t="str">
            <v>OCM0166</v>
          </cell>
        </row>
        <row r="2768">
          <cell r="A2768" t="str">
            <v>EXN_546</v>
          </cell>
        </row>
        <row r="2769">
          <cell r="A2769" t="str">
            <v>OCM0077</v>
          </cell>
        </row>
        <row r="2770">
          <cell r="A2770" t="str">
            <v>EST_118</v>
          </cell>
          <cell r="I2770" t="str">
            <v>Grid-Gen</v>
          </cell>
        </row>
        <row r="2771">
          <cell r="A2771" t="str">
            <v>NUR0109</v>
          </cell>
        </row>
        <row r="2772">
          <cell r="A2772" t="str">
            <v>EST_080</v>
          </cell>
          <cell r="I2772" t="str">
            <v>Grid-Gen</v>
          </cell>
        </row>
        <row r="2773">
          <cell r="A2773" t="str">
            <v>EXN_041</v>
          </cell>
          <cell r="I2773" t="str">
            <v>Solar-Gen</v>
          </cell>
        </row>
        <row r="2774">
          <cell r="A2774" t="str">
            <v>NUR0107</v>
          </cell>
        </row>
        <row r="2775">
          <cell r="A2775" t="str">
            <v>EST_114</v>
          </cell>
          <cell r="I2775" t="str">
            <v>Gen Only</v>
          </cell>
        </row>
        <row r="2776">
          <cell r="A2776" t="str">
            <v>EXN_528</v>
          </cell>
        </row>
        <row r="2777">
          <cell r="A2777" t="str">
            <v>EXN_488</v>
          </cell>
        </row>
        <row r="2778">
          <cell r="A2778" t="str">
            <v>ADM_156</v>
          </cell>
          <cell r="I2778" t="str">
            <v>Grid-Gen</v>
          </cell>
        </row>
        <row r="2779">
          <cell r="A2779" t="str">
            <v>EST_144</v>
          </cell>
          <cell r="I2779" t="str">
            <v>Hybrid Solar - S3</v>
          </cell>
        </row>
        <row r="2780">
          <cell r="A2780" t="str">
            <v>EXN_033</v>
          </cell>
          <cell r="I2780" t="str">
            <v>Grid-Gen</v>
          </cell>
        </row>
        <row r="2781">
          <cell r="A2781" t="str">
            <v>OCM0540</v>
          </cell>
        </row>
        <row r="2782">
          <cell r="A2782" t="str">
            <v>EXN_209</v>
          </cell>
          <cell r="I2782" t="str">
            <v>Hybrid Solar - S3</v>
          </cell>
        </row>
        <row r="2783">
          <cell r="A2783" t="str">
            <v>EST_122</v>
          </cell>
          <cell r="I2783" t="str">
            <v>Gen Only</v>
          </cell>
        </row>
        <row r="2784">
          <cell r="A2784" t="str">
            <v>OCM0081</v>
          </cell>
        </row>
        <row r="2785">
          <cell r="A2785" t="str">
            <v>EXN_524</v>
          </cell>
        </row>
        <row r="2786">
          <cell r="A2786" t="str">
            <v>ADM_023</v>
          </cell>
          <cell r="I2786" t="str">
            <v>Hybrid-Gen</v>
          </cell>
        </row>
        <row r="2787">
          <cell r="A2787" t="str">
            <v>EXN_432</v>
          </cell>
        </row>
        <row r="2788">
          <cell r="A2788" t="str">
            <v>OCM0265</v>
          </cell>
        </row>
        <row r="2789">
          <cell r="A2789" t="str">
            <v>EXN_487</v>
          </cell>
        </row>
        <row r="2790">
          <cell r="A2790" t="str">
            <v>NUR0045</v>
          </cell>
        </row>
        <row r="2791">
          <cell r="A2791" t="str">
            <v>EST_096</v>
          </cell>
          <cell r="I2791" t="str">
            <v>Hybrid-Gen</v>
          </cell>
        </row>
        <row r="2792">
          <cell r="A2792" t="str">
            <v>EXN_384</v>
          </cell>
        </row>
        <row r="2793">
          <cell r="A2793" t="str">
            <v>EST_130</v>
          </cell>
          <cell r="I2793" t="str">
            <v>Solar-Gen</v>
          </cell>
        </row>
        <row r="2794">
          <cell r="A2794" t="str">
            <v>NUR0011</v>
          </cell>
        </row>
        <row r="2795">
          <cell r="A2795" t="str">
            <v>EXN_097</v>
          </cell>
          <cell r="I2795" t="str">
            <v>Grid-Gen</v>
          </cell>
        </row>
        <row r="2796">
          <cell r="A2796" t="str">
            <v>EXN_190</v>
          </cell>
          <cell r="I2796" t="str">
            <v>Grid-Gen</v>
          </cell>
        </row>
        <row r="2797">
          <cell r="A2797" t="str">
            <v>EXN_191</v>
          </cell>
          <cell r="I2797" t="str">
            <v>Medium Grid + GE</v>
          </cell>
        </row>
        <row r="2798">
          <cell r="A2798" t="str">
            <v>EXN_552</v>
          </cell>
        </row>
        <row r="2799">
          <cell r="A2799" t="str">
            <v>EXN_006</v>
          </cell>
          <cell r="I2799" t="str">
            <v>Grid-Gen</v>
          </cell>
        </row>
        <row r="2800">
          <cell r="A2800" t="str">
            <v>EXN_504</v>
          </cell>
        </row>
        <row r="2801">
          <cell r="A2801" t="str">
            <v>OCM0396</v>
          </cell>
        </row>
        <row r="2802">
          <cell r="A2802" t="str">
            <v>ADM_250</v>
          </cell>
        </row>
        <row r="2803">
          <cell r="A2803" t="str">
            <v>NUR0103</v>
          </cell>
        </row>
        <row r="2804">
          <cell r="A2804" t="str">
            <v>EXN_465</v>
          </cell>
        </row>
        <row r="2805">
          <cell r="A2805" t="str">
            <v>EXN_562</v>
          </cell>
        </row>
        <row r="2806">
          <cell r="A2806" t="str">
            <v>EXN_545</v>
          </cell>
        </row>
        <row r="2807">
          <cell r="A2807" t="str">
            <v>ADM_112</v>
          </cell>
          <cell r="I2807" t="str">
            <v>Hybrid-Gen</v>
          </cell>
        </row>
        <row r="2808">
          <cell r="A2808" t="str">
            <v>EXN_514</v>
          </cell>
        </row>
        <row r="2809">
          <cell r="A2809" t="str">
            <v>EXN_034</v>
          </cell>
          <cell r="I2809" t="str">
            <v>Solar-Grid-Gen</v>
          </cell>
        </row>
        <row r="2810">
          <cell r="A2810" t="str">
            <v>EXN_807</v>
          </cell>
          <cell r="I2810" t="str">
            <v>Solar-Grid-Gen</v>
          </cell>
        </row>
        <row r="2811">
          <cell r="A2811" t="str">
            <v>NUR0106</v>
          </cell>
        </row>
        <row r="2812">
          <cell r="A2812" t="str">
            <v>EXN_441</v>
          </cell>
        </row>
        <row r="2813">
          <cell r="A2813" t="str">
            <v>EXN_275</v>
          </cell>
          <cell r="I2813" t="str">
            <v>Hybrid Solar - S3</v>
          </cell>
        </row>
        <row r="2814">
          <cell r="A2814" t="str">
            <v>OCM0510</v>
          </cell>
        </row>
        <row r="2815">
          <cell r="A2815" t="str">
            <v>EXN_229</v>
          </cell>
          <cell r="I2815" t="str">
            <v>Hybrid Solar - S2</v>
          </cell>
        </row>
        <row r="2816">
          <cell r="A2816" t="str">
            <v>OCM0008</v>
          </cell>
        </row>
        <row r="2817">
          <cell r="A2817" t="str">
            <v>EXN_152</v>
          </cell>
          <cell r="I2817" t="str">
            <v>Solar-Gen</v>
          </cell>
        </row>
        <row r="2818">
          <cell r="A2818" t="str">
            <v>OCM0075</v>
          </cell>
        </row>
        <row r="2819">
          <cell r="A2819" t="str">
            <v>EXN_530</v>
          </cell>
        </row>
        <row r="2820">
          <cell r="A2820" t="str">
            <v>EST_133</v>
          </cell>
          <cell r="I2820" t="str">
            <v>HGB</v>
          </cell>
        </row>
        <row r="2821">
          <cell r="A2821" t="str">
            <v>EXN_438</v>
          </cell>
        </row>
        <row r="2822">
          <cell r="A2822" t="str">
            <v>EXN_558</v>
          </cell>
        </row>
        <row r="2823">
          <cell r="A2823" t="str">
            <v>NUR0015</v>
          </cell>
        </row>
        <row r="2824">
          <cell r="A2824" t="str">
            <v>OCM0217</v>
          </cell>
        </row>
        <row r="2825">
          <cell r="A2825" t="str">
            <v>ADM_022</v>
          </cell>
          <cell r="I2825" t="str">
            <v>Solar-Gen</v>
          </cell>
        </row>
        <row r="2826">
          <cell r="A2826" t="str">
            <v>EXN_565</v>
          </cell>
        </row>
        <row r="2827">
          <cell r="A2827" t="str">
            <v>EXN_018</v>
          </cell>
          <cell r="I2827" t="str">
            <v>Grid-Gen</v>
          </cell>
        </row>
        <row r="2828">
          <cell r="A2828" t="str">
            <v>NUR0123</v>
          </cell>
        </row>
        <row r="2829">
          <cell r="A2829" t="str">
            <v>EXN_415</v>
          </cell>
        </row>
        <row r="2830">
          <cell r="A2830" t="str">
            <v>NRD_197</v>
          </cell>
          <cell r="I2830" t="str">
            <v>Hybrid Solar - S3</v>
          </cell>
        </row>
        <row r="2831">
          <cell r="A2831" t="str">
            <v>EXN_553</v>
          </cell>
        </row>
        <row r="2832">
          <cell r="A2832" t="str">
            <v>OCM0381</v>
          </cell>
        </row>
        <row r="2833">
          <cell r="A2833" t="str">
            <v>EST_101</v>
          </cell>
          <cell r="I2833" t="str">
            <v>Hybrid-Gen</v>
          </cell>
        </row>
        <row r="2834">
          <cell r="A2834" t="str">
            <v>EXN_521</v>
          </cell>
        </row>
        <row r="2835">
          <cell r="A2835" t="str">
            <v>NRD_144</v>
          </cell>
          <cell r="I2835" t="str">
            <v>Medium Grid + GE</v>
          </cell>
        </row>
        <row r="2836">
          <cell r="A2836" t="str">
            <v>EXN_273</v>
          </cell>
        </row>
        <row r="2837">
          <cell r="A2837" t="str">
            <v>OCM0080</v>
          </cell>
        </row>
        <row r="2838">
          <cell r="A2838" t="str">
            <v>EXN_531</v>
          </cell>
        </row>
        <row r="2839">
          <cell r="A2839" t="str">
            <v>ADM_141</v>
          </cell>
          <cell r="I2839" t="str">
            <v>Solar-Gen</v>
          </cell>
        </row>
        <row r="2840">
          <cell r="A2840" t="str">
            <v>EXN_218</v>
          </cell>
          <cell r="I2840" t="str">
            <v>Hybrid-Gen</v>
          </cell>
        </row>
        <row r="2841">
          <cell r="A2841" t="str">
            <v>EXN_516</v>
          </cell>
        </row>
        <row r="2842">
          <cell r="A2842" t="str">
            <v>EXN_559</v>
          </cell>
        </row>
        <row r="2843">
          <cell r="A2843" t="str">
            <v>EXN_567</v>
          </cell>
        </row>
        <row r="2844">
          <cell r="A2844" t="str">
            <v>EXN_375</v>
          </cell>
        </row>
        <row r="2845">
          <cell r="A2845" t="str">
            <v>NUR0010</v>
          </cell>
        </row>
        <row r="2846">
          <cell r="A2846" t="str">
            <v>OCM0299</v>
          </cell>
        </row>
        <row r="2847">
          <cell r="A2847" t="str">
            <v>EXN_538</v>
          </cell>
        </row>
        <row r="2848">
          <cell r="A2848" t="str">
            <v>EXN_501</v>
          </cell>
        </row>
        <row r="2849">
          <cell r="A2849" t="str">
            <v>NUR0058</v>
          </cell>
        </row>
        <row r="2850">
          <cell r="A2850" t="str">
            <v>EXN_529</v>
          </cell>
        </row>
        <row r="2851">
          <cell r="A2851" t="str">
            <v>EXN_450</v>
          </cell>
        </row>
        <row r="2852">
          <cell r="A2852" t="str">
            <v>EXN_490</v>
          </cell>
        </row>
        <row r="2853">
          <cell r="A2853" t="str">
            <v>EXN_566</v>
          </cell>
        </row>
        <row r="2854">
          <cell r="A2854" t="str">
            <v>EXN_417</v>
          </cell>
        </row>
        <row r="2855">
          <cell r="A2855" t="str">
            <v>EXN_074</v>
          </cell>
          <cell r="I2855" t="str">
            <v>Gen-Solar AER</v>
          </cell>
        </row>
        <row r="2856">
          <cell r="A2856" t="str">
            <v>EXN_522</v>
          </cell>
        </row>
        <row r="2857">
          <cell r="A2857" t="str">
            <v>EXN_534</v>
          </cell>
        </row>
        <row r="2858">
          <cell r="A2858" t="str">
            <v>EXN_548</v>
          </cell>
        </row>
        <row r="2859">
          <cell r="A2859" t="str">
            <v>NUR0097</v>
          </cell>
        </row>
        <row r="2860">
          <cell r="A2860" t="str">
            <v>EXN_513</v>
          </cell>
        </row>
        <row r="2861">
          <cell r="A2861" t="str">
            <v>ADM_243</v>
          </cell>
        </row>
        <row r="2862">
          <cell r="A2862" t="str">
            <v>EXN_035</v>
          </cell>
          <cell r="I2862" t="str">
            <v>Solar-Gen</v>
          </cell>
        </row>
        <row r="2863">
          <cell r="A2863" t="str">
            <v>EXN_533</v>
          </cell>
        </row>
        <row r="2864">
          <cell r="A2864" t="str">
            <v>OCM0109</v>
          </cell>
        </row>
        <row r="2865">
          <cell r="A2865" t="str">
            <v>EXN_210</v>
          </cell>
          <cell r="I2865" t="str">
            <v>Hybrid-Gen</v>
          </cell>
        </row>
        <row r="2866">
          <cell r="A2866" t="str">
            <v>EXN_098</v>
          </cell>
        </row>
        <row r="2867">
          <cell r="A2867" t="str">
            <v>EXN_551</v>
          </cell>
        </row>
        <row r="2868">
          <cell r="A2868" t="str">
            <v>EST_126</v>
          </cell>
          <cell r="I2868" t="str">
            <v>Solar-Gen</v>
          </cell>
        </row>
        <row r="2869">
          <cell r="A2869" t="str">
            <v>EXN_125</v>
          </cell>
          <cell r="I2869" t="str">
            <v>Grid-Gen</v>
          </cell>
        </row>
        <row r="2870">
          <cell r="A2870" t="str">
            <v>EXN_397</v>
          </cell>
        </row>
        <row r="2871">
          <cell r="A2871" t="str">
            <v>EXN_557</v>
          </cell>
        </row>
        <row r="2872">
          <cell r="A2872" t="str">
            <v>EXN_544</v>
          </cell>
        </row>
        <row r="2873">
          <cell r="A2873" t="str">
            <v>OCM0089</v>
          </cell>
        </row>
        <row r="2874">
          <cell r="A2874" t="str">
            <v>OCM0108</v>
          </cell>
        </row>
        <row r="2875">
          <cell r="A2875" t="str">
            <v>EXN_038</v>
          </cell>
          <cell r="I2875" t="str">
            <v>Solar-Gen</v>
          </cell>
        </row>
        <row r="2876">
          <cell r="A2876" t="str">
            <v>EXN_503</v>
          </cell>
        </row>
        <row r="2877">
          <cell r="A2877" t="str">
            <v>EXN_563</v>
          </cell>
        </row>
        <row r="2878">
          <cell r="A2878" t="str">
            <v>EXN_499</v>
          </cell>
        </row>
        <row r="2879">
          <cell r="A2879" t="str">
            <v>NUR0124</v>
          </cell>
        </row>
        <row r="2880">
          <cell r="A2880" t="str">
            <v>NUR0092</v>
          </cell>
        </row>
        <row r="2881">
          <cell r="A2881" t="str">
            <v>EXN_396</v>
          </cell>
        </row>
        <row r="2882">
          <cell r="A2882" t="str">
            <v>OCM0251</v>
          </cell>
        </row>
        <row r="2883">
          <cell r="A2883" t="str">
            <v>EXN_021</v>
          </cell>
          <cell r="I2883" t="str">
            <v>Solar-Gen</v>
          </cell>
        </row>
        <row r="2884">
          <cell r="A2884" t="str">
            <v>OCM0006</v>
          </cell>
        </row>
        <row r="2885">
          <cell r="A2885" t="str">
            <v>OCM0131</v>
          </cell>
        </row>
        <row r="2886">
          <cell r="A2886" t="str">
            <v>EXN_017</v>
          </cell>
          <cell r="I2886" t="str">
            <v>Grid-Gen</v>
          </cell>
        </row>
        <row r="2887">
          <cell r="A2887" t="str">
            <v>OCM0380</v>
          </cell>
        </row>
        <row r="2888">
          <cell r="A2888" t="str">
            <v>EST_041</v>
          </cell>
          <cell r="I2888" t="str">
            <v>Gen-Solar AER</v>
          </cell>
        </row>
        <row r="2889">
          <cell r="A2889" t="str">
            <v>EXN_399</v>
          </cell>
        </row>
        <row r="2890">
          <cell r="A2890" t="str">
            <v>EXN_536</v>
          </cell>
        </row>
        <row r="2891">
          <cell r="A2891" t="str">
            <v>OCM0134</v>
          </cell>
        </row>
        <row r="2892">
          <cell r="A2892" t="str">
            <v>EXN_058</v>
          </cell>
          <cell r="I2892" t="str">
            <v>Grid-Gen</v>
          </cell>
        </row>
        <row r="2893">
          <cell r="A2893" t="str">
            <v>EST_153</v>
          </cell>
          <cell r="I2893" t="str">
            <v>Hybrid Solar - S3</v>
          </cell>
        </row>
        <row r="2894">
          <cell r="A2894" t="str">
            <v>OCM0030</v>
          </cell>
        </row>
        <row r="2895">
          <cell r="A2895" t="str">
            <v>EXN_014</v>
          </cell>
          <cell r="I2895" t="str">
            <v>Grid-Gen</v>
          </cell>
        </row>
        <row r="2896">
          <cell r="A2896" t="str">
            <v>NRD_135</v>
          </cell>
          <cell r="I2896" t="str">
            <v>Medium Grid + Solar + GE</v>
          </cell>
        </row>
        <row r="2897">
          <cell r="A2897" t="str">
            <v>ADM_037</v>
          </cell>
          <cell r="I2897" t="str">
            <v>Solar-Gen</v>
          </cell>
        </row>
        <row r="2898">
          <cell r="A2898" t="str">
            <v>OCM0119</v>
          </cell>
        </row>
        <row r="2899">
          <cell r="A2899" t="str">
            <v>EXN_398</v>
          </cell>
        </row>
        <row r="2900">
          <cell r="A2900" t="str">
            <v>EXN_420</v>
          </cell>
        </row>
        <row r="2901">
          <cell r="A2901" t="str">
            <v>EXN_110</v>
          </cell>
          <cell r="I2901" t="str">
            <v>Hybrid-Gen</v>
          </cell>
        </row>
        <row r="2902">
          <cell r="A2902" t="str">
            <v>OCM0007</v>
          </cell>
        </row>
        <row r="2903">
          <cell r="A2903" t="str">
            <v>OCM0079</v>
          </cell>
        </row>
        <row r="2904">
          <cell r="A2904" t="str">
            <v>OCM0128</v>
          </cell>
        </row>
        <row r="2905">
          <cell r="A2905" t="str">
            <v>OCM0168</v>
          </cell>
        </row>
        <row r="2906">
          <cell r="A2906" t="str">
            <v>NUR0041</v>
          </cell>
        </row>
        <row r="2907">
          <cell r="A2907" t="str">
            <v>EXN_022</v>
          </cell>
          <cell r="I2907" t="str">
            <v>Solar-Grid-Gen</v>
          </cell>
        </row>
        <row r="2908">
          <cell r="A2908" t="str">
            <v>EXN_403</v>
          </cell>
        </row>
        <row r="2909">
          <cell r="A2909" t="str">
            <v>EXN_192</v>
          </cell>
          <cell r="I2909" t="str">
            <v>Good Grid + GE</v>
          </cell>
        </row>
        <row r="2910">
          <cell r="A2910" t="str">
            <v>OCM0440</v>
          </cell>
        </row>
        <row r="2911">
          <cell r="A2911" t="str">
            <v>ADM_142</v>
          </cell>
          <cell r="I2911" t="str">
            <v>Hybrid-Gen</v>
          </cell>
        </row>
        <row r="2912">
          <cell r="A2912" t="str">
            <v>OCM0382</v>
          </cell>
        </row>
        <row r="2913">
          <cell r="A2913" t="str">
            <v>NRD_091</v>
          </cell>
          <cell r="I2913" t="str">
            <v>Hybrid-Gen</v>
          </cell>
        </row>
        <row r="2914">
          <cell r="A2914" t="str">
            <v>OCM0189</v>
          </cell>
        </row>
        <row r="2915">
          <cell r="A2915" t="str">
            <v>EST_102</v>
          </cell>
          <cell r="I2915" t="str">
            <v>Hybrid-Gen</v>
          </cell>
        </row>
        <row r="2916">
          <cell r="A2916" t="str">
            <v>EXN_181</v>
          </cell>
          <cell r="I2916" t="str">
            <v>Gen Only</v>
          </cell>
        </row>
        <row r="2917">
          <cell r="A2917" t="str">
            <v>OCM0009</v>
          </cell>
        </row>
        <row r="2918">
          <cell r="A2918" t="str">
            <v>OCM0129</v>
          </cell>
        </row>
        <row r="2919">
          <cell r="A2919" t="str">
            <v>NUR0082</v>
          </cell>
        </row>
        <row r="2920">
          <cell r="A2920" t="str">
            <v>OCM0460</v>
          </cell>
        </row>
        <row r="2921">
          <cell r="A2921" t="str">
            <v>NRD_036</v>
          </cell>
          <cell r="I2921" t="str">
            <v>Solar-Gen</v>
          </cell>
        </row>
        <row r="2922">
          <cell r="A2922" t="str">
            <v>EXN_182</v>
          </cell>
          <cell r="I2922" t="str">
            <v>Grid-Gen</v>
          </cell>
        </row>
        <row r="2923">
          <cell r="A2923" t="str">
            <v>EXN_064</v>
          </cell>
          <cell r="I2923" t="str">
            <v>Grid-Gen</v>
          </cell>
        </row>
        <row r="2924">
          <cell r="A2924" t="str">
            <v>EST_106</v>
          </cell>
          <cell r="I2924" t="str">
            <v>Solar-Gen</v>
          </cell>
        </row>
        <row r="2925">
          <cell r="A2925" t="str">
            <v>EXN_188</v>
          </cell>
          <cell r="I2925" t="str">
            <v>Grid-Gen</v>
          </cell>
        </row>
        <row r="2926">
          <cell r="A2926" t="str">
            <v>EXN_180</v>
          </cell>
          <cell r="I2926" t="str">
            <v>Grid-Gen</v>
          </cell>
        </row>
        <row r="2927">
          <cell r="A2927" t="str">
            <v>EXN_509</v>
          </cell>
          <cell r="I2927" t="str">
            <v>Bad Grid + Solar + GE</v>
          </cell>
        </row>
        <row r="2928">
          <cell r="A2928" t="str">
            <v>EXN_242</v>
          </cell>
          <cell r="I2928" t="str">
            <v>Hybrid Solar - S2</v>
          </cell>
        </row>
        <row r="2929">
          <cell r="A2929" t="str">
            <v>OCM0467</v>
          </cell>
        </row>
        <row r="2930">
          <cell r="A2930" t="str">
            <v>EXN_194</v>
          </cell>
          <cell r="I2930" t="str">
            <v>Bad Grid + GE</v>
          </cell>
        </row>
        <row r="2931">
          <cell r="A2931" t="str">
            <v>EXN_010</v>
          </cell>
          <cell r="I2931" t="str">
            <v>Grid-Gen</v>
          </cell>
        </row>
        <row r="2932">
          <cell r="A2932" t="str">
            <v>EXN_003</v>
          </cell>
          <cell r="I2932" t="str">
            <v>Grid-Gen</v>
          </cell>
        </row>
        <row r="2933">
          <cell r="A2933" t="str">
            <v>EST_016</v>
          </cell>
          <cell r="I2933" t="str">
            <v>Solar-Gen</v>
          </cell>
        </row>
        <row r="2934">
          <cell r="A2934" t="str">
            <v>EXN_031</v>
          </cell>
          <cell r="I2934" t="str">
            <v>Bad Grid + Solar + GE</v>
          </cell>
        </row>
        <row r="2935">
          <cell r="A2935" t="str">
            <v>EXN_094</v>
          </cell>
          <cell r="I2935" t="str">
            <v>Grid-Gen</v>
          </cell>
        </row>
        <row r="2936">
          <cell r="A2936" t="str">
            <v>EXN_511</v>
          </cell>
          <cell r="I2936" t="str">
            <v>Bad Grid + Solar + GE</v>
          </cell>
        </row>
        <row r="2937">
          <cell r="A2937" t="str">
            <v>EXN_226</v>
          </cell>
          <cell r="I2937" t="str">
            <v>Gen Only</v>
          </cell>
        </row>
        <row r="2938">
          <cell r="A2938" t="str">
            <v>EXN_230</v>
          </cell>
          <cell r="I2938" t="str">
            <v>Hybrid Solar - S1</v>
          </cell>
        </row>
        <row r="2939">
          <cell r="A2939" t="str">
            <v>NRD_136</v>
          </cell>
          <cell r="I2939" t="str">
            <v>Hybrid Solar - S3</v>
          </cell>
        </row>
        <row r="2940">
          <cell r="A2940" t="str">
            <v>NUR0108</v>
          </cell>
        </row>
        <row r="2941">
          <cell r="A2941" t="str">
            <v>EXN_141</v>
          </cell>
          <cell r="I2941" t="str">
            <v>Grid-Gen</v>
          </cell>
        </row>
        <row r="2942">
          <cell r="A2942" t="str">
            <v>EST_013</v>
          </cell>
          <cell r="I2942" t="str">
            <v>Medium Grid + Solar + GE</v>
          </cell>
        </row>
        <row r="2943">
          <cell r="A2943" t="str">
            <v>EXN_189</v>
          </cell>
          <cell r="I2943" t="str">
            <v>Grid-Gen</v>
          </cell>
        </row>
        <row r="2944">
          <cell r="A2944" t="str">
            <v>EXN_402</v>
          </cell>
        </row>
        <row r="2945">
          <cell r="A2945" t="str">
            <v>EXN_407</v>
          </cell>
        </row>
        <row r="2946">
          <cell r="A2946" t="str">
            <v>EXN_200</v>
          </cell>
          <cell r="I2946" t="str">
            <v>Hybrid-Gen</v>
          </cell>
        </row>
        <row r="2947">
          <cell r="A2947" t="str">
            <v>EXN_202</v>
          </cell>
          <cell r="I2947" t="str">
            <v>Hybrid Solar - S3</v>
          </cell>
        </row>
        <row r="2948">
          <cell r="A2948" t="str">
            <v>EXN_561</v>
          </cell>
        </row>
        <row r="2949">
          <cell r="A2949" t="str">
            <v>EXN_405</v>
          </cell>
        </row>
        <row r="2950">
          <cell r="A2950" t="str">
            <v>EXN_426</v>
          </cell>
        </row>
        <row r="2951">
          <cell r="A2951" t="str">
            <v>OCM0545</v>
          </cell>
        </row>
        <row r="2952">
          <cell r="A2952" t="str">
            <v>EXN_208</v>
          </cell>
          <cell r="I2952" t="str">
            <v>Hybrid-Gen</v>
          </cell>
        </row>
        <row r="2953">
          <cell r="A2953" t="str">
            <v>EXN_051</v>
          </cell>
          <cell r="I2953" t="str">
            <v>Solar-Gen</v>
          </cell>
        </row>
        <row r="2954">
          <cell r="A2954" t="str">
            <v>EXN_075</v>
          </cell>
          <cell r="I2954" t="str">
            <v>Gen-Solar AER</v>
          </cell>
        </row>
        <row r="2955">
          <cell r="A2955" t="str">
            <v>EST_048</v>
          </cell>
          <cell r="I2955" t="str">
            <v>Gen-Solar AER</v>
          </cell>
        </row>
        <row r="2956">
          <cell r="A2956" t="str">
            <v>OCM0011</v>
          </cell>
        </row>
        <row r="2957">
          <cell r="A2957" t="str">
            <v>EXN_118</v>
          </cell>
          <cell r="I2957" t="str">
            <v>Hybrid-Gen</v>
          </cell>
        </row>
        <row r="2958">
          <cell r="A2958" t="str">
            <v>NUR0091</v>
          </cell>
        </row>
        <row r="2959">
          <cell r="A2959" t="str">
            <v>ADM_160</v>
          </cell>
          <cell r="I2959" t="str">
            <v>Hybrid Solar - S2</v>
          </cell>
        </row>
        <row r="2960">
          <cell r="A2960" t="str">
            <v>OCM0228</v>
          </cell>
        </row>
        <row r="2961">
          <cell r="A2961" t="str">
            <v>EXN_485</v>
          </cell>
        </row>
        <row r="2962">
          <cell r="A2962" t="str">
            <v>EXN_539</v>
          </cell>
        </row>
        <row r="2963">
          <cell r="A2963" t="str">
            <v>EXN_245</v>
          </cell>
          <cell r="I2963" t="str">
            <v>Hybrid Solar - S3</v>
          </cell>
        </row>
        <row r="2964">
          <cell r="A2964" t="str">
            <v>EXN_498</v>
          </cell>
        </row>
        <row r="2965">
          <cell r="A2965" t="str">
            <v>OCM0514</v>
          </cell>
        </row>
        <row r="2966">
          <cell r="A2966" t="str">
            <v>OCM0538</v>
          </cell>
        </row>
        <row r="2967">
          <cell r="A2967" t="str">
            <v>EXN_127</v>
          </cell>
          <cell r="I2967" t="str">
            <v>Gen Only</v>
          </cell>
        </row>
        <row r="2968">
          <cell r="A2968" t="str">
            <v>OCM0516</v>
          </cell>
        </row>
        <row r="2969">
          <cell r="A2969" t="str">
            <v>EXN_049</v>
          </cell>
          <cell r="I2969" t="str">
            <v>Solar-Gen</v>
          </cell>
        </row>
        <row r="2970">
          <cell r="A2970" t="str">
            <v>NUR0138</v>
          </cell>
        </row>
        <row r="2971">
          <cell r="A2971" t="str">
            <v>OCM0443</v>
          </cell>
        </row>
        <row r="2972">
          <cell r="A2972" t="str">
            <v>EXN_564</v>
          </cell>
        </row>
        <row r="2973">
          <cell r="A2973" t="str">
            <v>OCM0456</v>
          </cell>
        </row>
        <row r="2974">
          <cell r="A2974" t="str">
            <v>OCM0539</v>
          </cell>
        </row>
        <row r="2975">
          <cell r="A2975" t="str">
            <v>OCM0397</v>
          </cell>
        </row>
        <row r="2976">
          <cell r="A2976" t="str">
            <v>EXN_364</v>
          </cell>
          <cell r="I2976" t="str">
            <v>Hybrid Solar - S3</v>
          </cell>
        </row>
        <row r="2977">
          <cell r="A2977" t="str">
            <v>EXN_236</v>
          </cell>
          <cell r="I2977" t="str">
            <v>Good Grid + GE</v>
          </cell>
        </row>
        <row r="2978">
          <cell r="A2978" t="str">
            <v>EXN_556</v>
          </cell>
        </row>
        <row r="2979">
          <cell r="A2979" t="str">
            <v>EXN_069</v>
          </cell>
          <cell r="I2979" t="str">
            <v>Grid-Gen</v>
          </cell>
        </row>
        <row r="2980">
          <cell r="A2980" t="str">
            <v>OCM0536</v>
          </cell>
        </row>
        <row r="2981">
          <cell r="A2981" t="str">
            <v>OCM0537</v>
          </cell>
        </row>
        <row r="2982">
          <cell r="A2982" t="str">
            <v>EST_015</v>
          </cell>
          <cell r="I2982" t="str">
            <v>Solar-Gen</v>
          </cell>
        </row>
        <row r="2983">
          <cell r="A2983" t="str">
            <v>NRD_902</v>
          </cell>
        </row>
        <row r="2984">
          <cell r="A2984" t="str">
            <v>OCM0107</v>
          </cell>
        </row>
        <row r="2985">
          <cell r="A2985" t="str">
            <v>EXN_004</v>
          </cell>
          <cell r="I2985" t="str">
            <v>Medium Grid + Solar + GE</v>
          </cell>
        </row>
        <row r="2986">
          <cell r="A2986" t="str">
            <v>OCM0170</v>
          </cell>
        </row>
        <row r="2987">
          <cell r="A2987" t="str">
            <v>EXN_096</v>
          </cell>
          <cell r="I2987" t="str">
            <v>Grid-Gen</v>
          </cell>
        </row>
        <row r="2988">
          <cell r="A2988" t="str">
            <v>OCM0307</v>
          </cell>
        </row>
        <row r="2989">
          <cell r="A2989" t="str">
            <v>EXN_144</v>
          </cell>
          <cell r="I2989" t="str">
            <v>Grid-Gen</v>
          </cell>
        </row>
        <row r="2990">
          <cell r="A2990" t="str">
            <v>EXN_366</v>
          </cell>
          <cell r="I2990" t="str">
            <v>Bad Grid + Solar + GE</v>
          </cell>
        </row>
        <row r="2991">
          <cell r="A2991" t="str">
            <v>EXN_126</v>
          </cell>
          <cell r="I2991" t="str">
            <v>Gen Only</v>
          </cell>
        </row>
        <row r="2992">
          <cell r="A2992" t="str">
            <v>OCM0188</v>
          </cell>
        </row>
        <row r="2993">
          <cell r="A2993" t="str">
            <v>EXN_367</v>
          </cell>
          <cell r="I2993" t="str">
            <v>Hybrid Solar - S3</v>
          </cell>
        </row>
        <row r="2994">
          <cell r="A2994" t="str">
            <v>OCM0441</v>
          </cell>
        </row>
        <row r="2995">
          <cell r="A2995" t="str">
            <v>NUR0086</v>
          </cell>
        </row>
        <row r="2996">
          <cell r="A2996" t="str">
            <v>EXN_205</v>
          </cell>
          <cell r="I2996" t="str">
            <v>Hybrid Solar - S1</v>
          </cell>
        </row>
        <row r="2997">
          <cell r="A2997" t="str">
            <v>OCM0187</v>
          </cell>
        </row>
        <row r="2998">
          <cell r="A2998" t="str">
            <v>EXN_519</v>
          </cell>
        </row>
        <row r="2999">
          <cell r="A2999" t="str">
            <v>NRD_338</v>
          </cell>
        </row>
        <row r="3000">
          <cell r="A3000" t="str">
            <v>OCM0444</v>
          </cell>
        </row>
        <row r="3001">
          <cell r="A3001" t="str">
            <v>EXN_547</v>
          </cell>
        </row>
        <row r="3002">
          <cell r="A3002" t="str">
            <v>EST_043</v>
          </cell>
          <cell r="I3002" t="str">
            <v>Solar-Gen</v>
          </cell>
        </row>
        <row r="3003">
          <cell r="A3003" t="str">
            <v>OCM0186</v>
          </cell>
        </row>
        <row r="3004">
          <cell r="A3004" t="str">
            <v>OCM0049</v>
          </cell>
        </row>
        <row r="3005">
          <cell r="A3005" t="str">
            <v>OCM0127</v>
          </cell>
        </row>
        <row r="3006">
          <cell r="A3006" t="str">
            <v>OCM0455</v>
          </cell>
        </row>
        <row r="3007">
          <cell r="A3007" t="str">
            <v>NRD_903</v>
          </cell>
        </row>
        <row r="3008">
          <cell r="A3008" t="str">
            <v>OCM0236</v>
          </cell>
        </row>
        <row r="3009">
          <cell r="A3009" t="str">
            <v>NRD_270</v>
          </cell>
          <cell r="I3009" t="str">
            <v>Hybrid Solar - S1</v>
          </cell>
        </row>
        <row r="3010">
          <cell r="A3010" t="str">
            <v>OCM0398</v>
          </cell>
        </row>
        <row r="3011">
          <cell r="A3011" t="str">
            <v>EST_115</v>
          </cell>
        </row>
        <row r="3012">
          <cell r="A3012" t="str">
            <v>NRD_137</v>
          </cell>
          <cell r="I3012" t="str">
            <v>Medium Grid + GE</v>
          </cell>
        </row>
        <row r="3013">
          <cell r="A3013" t="str">
            <v>NRD_271</v>
          </cell>
          <cell r="I3013" t="str">
            <v>Hybrid Solar - S3</v>
          </cell>
        </row>
        <row r="3014">
          <cell r="A3014" t="str">
            <v>EST_103</v>
          </cell>
          <cell r="I3014" t="str">
            <v>Hybrid-Gen</v>
          </cell>
        </row>
        <row r="3015">
          <cell r="A3015" t="str">
            <v>OCM0078</v>
          </cell>
        </row>
        <row r="3016">
          <cell r="A3016" t="str">
            <v>NRD_340</v>
          </cell>
        </row>
        <row r="3017">
          <cell r="A3017" t="str">
            <v>OCM0110</v>
          </cell>
        </row>
        <row r="3018">
          <cell r="A3018" t="str">
            <v>OCM0169</v>
          </cell>
        </row>
        <row r="3019">
          <cell r="A3019" t="str">
            <v>EXN_048</v>
          </cell>
          <cell r="I3019" t="str">
            <v>Solar-Gen</v>
          </cell>
        </row>
        <row r="3020">
          <cell r="A3020" t="str">
            <v>OCM0130</v>
          </cell>
        </row>
        <row r="3021">
          <cell r="A3021" t="str">
            <v>ADM_008</v>
          </cell>
          <cell r="I3021" t="str">
            <v>Gen Only</v>
          </cell>
        </row>
        <row r="3022">
          <cell r="A3022" t="str">
            <v>OCM0542</v>
          </cell>
        </row>
        <row r="3023">
          <cell r="A3023" t="str">
            <v>NRD_341</v>
          </cell>
        </row>
        <row r="3024">
          <cell r="A3024" t="str">
            <v>EST_042</v>
          </cell>
          <cell r="I3024" t="str">
            <v>Grid-Gen</v>
          </cell>
        </row>
        <row r="3025">
          <cell r="A3025" t="str">
            <v>OCM0015</v>
          </cell>
        </row>
        <row r="3026">
          <cell r="A3026" t="str">
            <v>OCM0541</v>
          </cell>
        </row>
        <row r="3027">
          <cell r="A3027" t="str">
            <v>OCM0157</v>
          </cell>
        </row>
        <row r="3028">
          <cell r="A3028" t="str">
            <v>EXN_135</v>
          </cell>
          <cell r="I3028" t="str">
            <v>Gen Only</v>
          </cell>
        </row>
        <row r="3029">
          <cell r="A3029" t="str">
            <v>NUR0137</v>
          </cell>
        </row>
        <row r="3030">
          <cell r="A3030" t="str">
            <v>OCM0062</v>
          </cell>
        </row>
        <row r="3031">
          <cell r="A3031" t="str">
            <v>OCM0014</v>
          </cell>
        </row>
        <row r="3032">
          <cell r="A3032" t="str">
            <v>OCM0216</v>
          </cell>
        </row>
        <row r="3033">
          <cell r="A3033" t="str">
            <v>OCM0133</v>
          </cell>
        </row>
        <row r="3034">
          <cell r="A3034" t="str">
            <v>OCM0012</v>
          </cell>
        </row>
        <row r="3035">
          <cell r="A3035" t="str">
            <v>OCM0155</v>
          </cell>
        </row>
        <row r="3036">
          <cell r="A3036" t="str">
            <v>OCM0063</v>
          </cell>
        </row>
        <row r="3037">
          <cell r="A3037" t="str">
            <v>OCM0061</v>
          </cell>
        </row>
        <row r="3038">
          <cell r="A3038" t="str">
            <v>OCM0013</v>
          </cell>
        </row>
        <row r="3039">
          <cell r="A3039" t="str">
            <v>CTR_1124</v>
          </cell>
        </row>
        <row r="3040">
          <cell r="A3040" t="str">
            <v>OST_361</v>
          </cell>
        </row>
        <row r="3041">
          <cell r="A3041" t="str">
            <v>LIT_976</v>
          </cell>
        </row>
        <row r="3042">
          <cell r="A3042" t="str">
            <v>SUD_183</v>
          </cell>
        </row>
        <row r="3043">
          <cell r="A3043" t="str">
            <v>OST_351</v>
          </cell>
        </row>
        <row r="3044">
          <cell r="A3044" t="str">
            <v>CTR_1167</v>
          </cell>
        </row>
        <row r="3045">
          <cell r="A3045" t="str">
            <v>CTR_1169</v>
          </cell>
        </row>
        <row r="3046">
          <cell r="A3046" t="str">
            <v>CTR_1099</v>
          </cell>
        </row>
        <row r="3047">
          <cell r="A3047" t="str">
            <v>CTR_1134</v>
          </cell>
        </row>
        <row r="3048">
          <cell r="A3048" t="str">
            <v>CTR_1162</v>
          </cell>
        </row>
        <row r="3049">
          <cell r="A3049" t="str">
            <v>CTR_1164</v>
          </cell>
        </row>
        <row r="3050">
          <cell r="A3050" t="str">
            <v>CTR_1133</v>
          </cell>
        </row>
        <row r="3051">
          <cell r="A3051" t="str">
            <v>CTR_1163</v>
          </cell>
        </row>
        <row r="3052">
          <cell r="A3052" t="str">
            <v>CTR_1098</v>
          </cell>
        </row>
        <row r="3053">
          <cell r="A3053" t="str">
            <v>CTR_1101</v>
          </cell>
        </row>
        <row r="3054">
          <cell r="A3054" t="str">
            <v>CTR_1112</v>
          </cell>
        </row>
        <row r="3055">
          <cell r="A3055" t="str">
            <v>CTR_1166</v>
          </cell>
        </row>
        <row r="3056">
          <cell r="A3056" t="str">
            <v>CTR_1111</v>
          </cell>
        </row>
        <row r="3057">
          <cell r="A3057" t="str">
            <v>CTR_972</v>
          </cell>
        </row>
        <row r="3058">
          <cell r="A3058" t="str">
            <v>CTR_1158</v>
          </cell>
        </row>
        <row r="3059">
          <cell r="A3059" t="str">
            <v>CTR_1157</v>
          </cell>
        </row>
        <row r="3060">
          <cell r="A3060" t="str">
            <v>SUD_285</v>
          </cell>
        </row>
        <row r="3061">
          <cell r="A3061" t="str">
            <v>SUD_169</v>
          </cell>
        </row>
        <row r="3062">
          <cell r="A3062" t="str">
            <v>CTR_987</v>
          </cell>
        </row>
        <row r="3063">
          <cell r="A3063" t="str">
            <v>CTR_986</v>
          </cell>
        </row>
        <row r="3064">
          <cell r="A3064" t="str">
            <v>CTR_1118</v>
          </cell>
        </row>
        <row r="3065">
          <cell r="A3065" t="str">
            <v>ADM_251</v>
          </cell>
        </row>
        <row r="3066">
          <cell r="A3066" t="str">
            <v>ADM_201</v>
          </cell>
        </row>
        <row r="3067">
          <cell r="A3067" t="str">
            <v>ADM_216</v>
          </cell>
        </row>
        <row r="3068">
          <cell r="A3068" t="str">
            <v>EXN_508</v>
          </cell>
        </row>
        <row r="3069">
          <cell r="A3069" t="str">
            <v>ADM_257</v>
          </cell>
        </row>
        <row r="3070">
          <cell r="A3070" t="str">
            <v>EXN_577</v>
          </cell>
        </row>
        <row r="3071">
          <cell r="A3071" t="str">
            <v>SUO_298</v>
          </cell>
        </row>
        <row r="3072">
          <cell r="A3072" t="str">
            <v>SUO_301</v>
          </cell>
        </row>
        <row r="3073">
          <cell r="A3073" t="str">
            <v>LIT_953</v>
          </cell>
        </row>
        <row r="3074">
          <cell r="A3074" t="str">
            <v>LIT_971</v>
          </cell>
        </row>
        <row r="3075">
          <cell r="A3075" t="str">
            <v>LIT_972</v>
          </cell>
        </row>
        <row r="3076">
          <cell r="A3076" t="str">
            <v>LIT_950</v>
          </cell>
        </row>
        <row r="3077">
          <cell r="A3077" t="str">
            <v>LIT_947</v>
          </cell>
        </row>
        <row r="3078">
          <cell r="A3078" t="str">
            <v>LIT_963</v>
          </cell>
        </row>
        <row r="3079">
          <cell r="A3079" t="str">
            <v>LIT_973</v>
          </cell>
        </row>
        <row r="3080">
          <cell r="A3080" t="str">
            <v>LIT_873</v>
          </cell>
        </row>
        <row r="3081">
          <cell r="I3081" t="str">
            <v>Grid-Gen</v>
          </cell>
        </row>
        <row r="3082">
          <cell r="A3082" t="str">
            <v>CTR_827</v>
          </cell>
        </row>
        <row r="3083">
          <cell r="A3083" t="str">
            <v>ADM_254</v>
          </cell>
          <cell r="I3083" t="str">
            <v>Hybrid Solar - S3</v>
          </cell>
        </row>
        <row r="3084">
          <cell r="A3084" t="str">
            <v>LIT_748 </v>
          </cell>
          <cell r="I3084" t="str">
            <v>Grid-Gen</v>
          </cell>
        </row>
        <row r="3085">
          <cell r="A3085" t="str">
            <v>EST_269</v>
          </cell>
          <cell r="I3085" t="str">
            <v>Hybrid Solar - S3</v>
          </cell>
        </row>
        <row r="3086">
          <cell r="A3086" t="str">
            <v>OST_254</v>
          </cell>
          <cell r="I3086" t="str">
            <v>Hybrid Solar - S2</v>
          </cell>
        </row>
        <row r="3087">
          <cell r="A3087" t="str">
            <v>SUO_249 </v>
          </cell>
          <cell r="I3087" t="str">
            <v>Hybrid Gen</v>
          </cell>
        </row>
        <row r="3088">
          <cell r="A3088" t="str">
            <v>NRO</v>
          </cell>
        </row>
        <row r="3089">
          <cell r="A3089" t="str">
            <v>LIT_413</v>
          </cell>
          <cell r="I3089" t="str">
            <v>Grid-Gen</v>
          </cell>
        </row>
        <row r="3090">
          <cell r="A3090" t="str">
            <v>  NRO_134</v>
          </cell>
        </row>
        <row r="3091">
          <cell r="A3091" t="str">
            <v>OST_322 </v>
          </cell>
          <cell r="I3091" t="str">
            <v>Grid-Gen</v>
          </cell>
        </row>
        <row r="3092">
          <cell r="A3092" t="str">
            <v> CTR_935</v>
          </cell>
        </row>
        <row r="3093">
          <cell r="I3093" t="str">
            <v>Grid-Gen</v>
          </cell>
        </row>
        <row r="3094">
          <cell r="I3094" t="str">
            <v>Grid-Gen</v>
          </cell>
        </row>
        <row r="3095">
          <cell r="A3095" t="str">
            <v>CTR_878_</v>
          </cell>
          <cell r="I3095" t="str">
            <v>Good Grid no GE - 8h</v>
          </cell>
        </row>
        <row r="3096">
          <cell r="A3096" t="str">
            <v>LIT_948</v>
          </cell>
          <cell r="I3096" t="str">
            <v>Good Grid + GE</v>
          </cell>
        </row>
        <row r="3097">
          <cell r="A3097" t="str">
            <v>NRD_813</v>
          </cell>
          <cell r="I3097" t="str">
            <v>Solar-Gen</v>
          </cell>
        </row>
        <row r="3098">
          <cell r="A3098" t="str">
            <v>ADM_159</v>
          </cell>
          <cell r="I3098" t="str">
            <v>Hybrid Solar - S2</v>
          </cell>
        </row>
        <row r="3099">
          <cell r="I3099" t="str">
            <v>Grid-Gen</v>
          </cell>
        </row>
        <row r="3100">
          <cell r="I3100" t="str">
            <v>Grid-Gen</v>
          </cell>
        </row>
        <row r="3101">
          <cell r="A3101" t="str">
            <v xml:space="preserve">EST_202 </v>
          </cell>
          <cell r="I3101" t="str">
            <v>Bad Grid + Solar + GE</v>
          </cell>
        </row>
        <row r="3102">
          <cell r="A3102" t="str">
            <v>SUO_143 </v>
          </cell>
        </row>
        <row r="3103">
          <cell r="A3103" t="str">
            <v>LIT_826</v>
          </cell>
        </row>
        <row r="3104">
          <cell r="A3104" t="str">
            <v>LIT_790 </v>
          </cell>
          <cell r="I3104" t="str">
            <v>Grid-Gen</v>
          </cell>
        </row>
        <row r="3105">
          <cell r="I3105" t="str">
            <v>Grid-Gen</v>
          </cell>
        </row>
        <row r="3106">
          <cell r="A3106" t="str">
            <v>ADM_178 </v>
          </cell>
          <cell r="I3106" t="str">
            <v>Solar-Gen</v>
          </cell>
        </row>
        <row r="3107">
          <cell r="A3107" t="str">
            <v>EST_154 </v>
          </cell>
          <cell r="I3107" t="str">
            <v>Solar-AER-Gen</v>
          </cell>
        </row>
        <row r="3108">
          <cell r="A3108" t="str">
            <v>CTR_839</v>
          </cell>
          <cell r="I3108" t="str">
            <v>Good Grid + GE</v>
          </cell>
        </row>
        <row r="3109">
          <cell r="A3109" t="str">
            <v>CTR_481</v>
          </cell>
        </row>
        <row r="3110">
          <cell r="A3110" t="str">
            <v>EXN_265 </v>
          </cell>
          <cell r="I3110" t="str">
            <v>Solar AER-Gen-Lithium</v>
          </cell>
        </row>
        <row r="3111">
          <cell r="A3111" t="str">
            <v>NRD_812</v>
          </cell>
          <cell r="I3111" t="str">
            <v>Gen Only</v>
          </cell>
        </row>
        <row r="3112">
          <cell r="A3112" t="str">
            <v>ADM_187 </v>
          </cell>
          <cell r="I3112" t="str">
            <v>Gen-Lithium</v>
          </cell>
        </row>
        <row r="3113">
          <cell r="A3113" t="str">
            <v>LIT_742_</v>
          </cell>
          <cell r="I3113" t="str">
            <v>Pure Solar</v>
          </cell>
        </row>
        <row r="3114">
          <cell r="A3114" t="str">
            <v>SUD_041</v>
          </cell>
          <cell r="I3114" t="str">
            <v>Bad Grid + GE</v>
          </cell>
        </row>
        <row r="3115">
          <cell r="A3115" t="str">
            <v>LIT_749 </v>
          </cell>
          <cell r="I3115" t="str">
            <v>Grid-Gen</v>
          </cell>
        </row>
        <row r="3116">
          <cell r="A3116" t="str">
            <v>SUO</v>
          </cell>
        </row>
        <row r="3117">
          <cell r="A3117" t="str">
            <v>EXN_409</v>
          </cell>
        </row>
        <row r="3118">
          <cell r="A3118" t="str">
            <v>EST_156 </v>
          </cell>
        </row>
        <row r="3119">
          <cell r="I3119" t="str">
            <v>Grid-Gen</v>
          </cell>
        </row>
        <row r="3120">
          <cell r="A3120" t="str">
            <v>SUO_206</v>
          </cell>
          <cell r="I3120" t="str">
            <v>Grid-Gen</v>
          </cell>
        </row>
        <row r="3121">
          <cell r="A3121" t="str">
            <v>HABAGA</v>
          </cell>
        </row>
        <row r="3122">
          <cell r="A3122" t="str">
            <v>CTR_024</v>
          </cell>
          <cell r="I3122" t="str">
            <v>Grid Only</v>
          </cell>
        </row>
        <row r="3123">
          <cell r="A3123" t="str">
            <v>CTR_555</v>
          </cell>
        </row>
        <row r="3124">
          <cell r="A3124" t="str">
            <v>CTR_702_</v>
          </cell>
          <cell r="I3124" t="str">
            <v>Good Grid no GE - 8h</v>
          </cell>
        </row>
        <row r="3125">
          <cell r="I3125" t="str">
            <v>Grid-Gen</v>
          </cell>
        </row>
        <row r="3126">
          <cell r="I3126" t="str">
            <v>Grid-Gen</v>
          </cell>
        </row>
        <row r="3127">
          <cell r="A3127" t="str">
            <v xml:space="preserve">SUD_176_ </v>
          </cell>
          <cell r="I3127" t="str">
            <v>Medium Grid + Solar + GE</v>
          </cell>
        </row>
        <row r="3128">
          <cell r="A3128" t="str">
            <v>SUD_176</v>
          </cell>
          <cell r="I3128" t="str">
            <v>Medium Grid + Solar + GE</v>
          </cell>
        </row>
        <row r="3129">
          <cell r="A3129" t="str">
            <v>SUO_204</v>
          </cell>
          <cell r="I3129" t="str">
            <v>Grid-Gen</v>
          </cell>
        </row>
        <row r="3130">
          <cell r="A3130" t="str">
            <v>LIT_062</v>
          </cell>
        </row>
        <row r="3131">
          <cell r="A3131" t="str">
            <v>NRD_004</v>
          </cell>
        </row>
        <row r="3132">
          <cell r="A3132" t="str">
            <v>CTR_983</v>
          </cell>
          <cell r="I3132" t="str">
            <v>Bad Grid + Solar + GE</v>
          </cell>
        </row>
        <row r="3133">
          <cell r="A3133" t="str">
            <v>LIT_789 </v>
          </cell>
          <cell r="I3133" t="str">
            <v>Gen-Lithium</v>
          </cell>
        </row>
        <row r="3134">
          <cell r="A3134" t="str">
            <v>ADM_256</v>
          </cell>
          <cell r="I3134" t="str">
            <v>Hybrid Solar - S3</v>
          </cell>
        </row>
        <row r="3135">
          <cell r="A3135" t="str">
            <v>NRO</v>
          </cell>
        </row>
        <row r="3136">
          <cell r="A3136" t="str">
            <v>NRO</v>
          </cell>
        </row>
        <row r="3137">
          <cell r="A3137" t="str">
            <v>SUD_110 </v>
          </cell>
          <cell r="I3137" t="str">
            <v>Gen Only</v>
          </cell>
        </row>
        <row r="3138">
          <cell r="A3138" t="str">
            <v>CTR_968</v>
          </cell>
          <cell r="I3138" t="str">
            <v>Medium Grid + Solar + GE</v>
          </cell>
        </row>
        <row r="3139">
          <cell r="A3139" t="str">
            <v>SUD_124</v>
          </cell>
          <cell r="I3139" t="str">
            <v>Hybrid Solar - S3</v>
          </cell>
        </row>
        <row r="3140">
          <cell r="A3140" t="str">
            <v>  SUO_243</v>
          </cell>
        </row>
        <row r="3141">
          <cell r="A3141" t="str">
            <v>CTR_909 </v>
          </cell>
          <cell r="I3141" t="str">
            <v>Gen-Lithium</v>
          </cell>
        </row>
        <row r="3142">
          <cell r="A3142" t="str">
            <v>CTR_1135</v>
          </cell>
          <cell r="I3142" t="str">
            <v>Good Grid + GE</v>
          </cell>
        </row>
        <row r="3143">
          <cell r="A3143" t="str">
            <v xml:space="preserve">EXN_363 </v>
          </cell>
          <cell r="I3143" t="str">
            <v>Medium Grid + Solar + GE</v>
          </cell>
        </row>
        <row r="3144">
          <cell r="A3144" t="str">
            <v>EXN_175</v>
          </cell>
        </row>
        <row r="3145">
          <cell r="A3145" t="str">
            <v>SUO_256</v>
          </cell>
        </row>
        <row r="3146">
          <cell r="A3146" t="str">
            <v>EST_267</v>
          </cell>
          <cell r="I3146" t="str">
            <v>Hybrid Solar - S3</v>
          </cell>
        </row>
        <row r="3147">
          <cell r="A3147" t="str">
            <v>CTR_082</v>
          </cell>
        </row>
        <row r="3148">
          <cell r="A3148" t="str">
            <v>ADM_186</v>
          </cell>
          <cell r="I3148" t="str">
            <v>Bad Grid + Solar + GE</v>
          </cell>
        </row>
        <row r="3149">
          <cell r="A3149" t="str">
            <v xml:space="preserve">ADM_230 </v>
          </cell>
          <cell r="I3149" t="str">
            <v>Medium Grid + Solar + GE</v>
          </cell>
        </row>
        <row r="3150">
          <cell r="A3150" t="str">
            <v xml:space="preserve">ADM_215 </v>
          </cell>
          <cell r="I3150" t="str">
            <v>Medium Grid + Solar + GE</v>
          </cell>
        </row>
        <row r="3151">
          <cell r="A3151" t="str">
            <v>LIT_067</v>
          </cell>
        </row>
        <row r="3152">
          <cell r="A3152" t="str">
            <v>CTR_1102</v>
          </cell>
          <cell r="I3152" t="str">
            <v>Good Grid + GE</v>
          </cell>
        </row>
        <row r="3153">
          <cell r="A3153" t="str">
            <v>CTR_065</v>
          </cell>
        </row>
        <row r="3154">
          <cell r="A3154" t="str">
            <v>CTR_911 </v>
          </cell>
          <cell r="I3154" t="str">
            <v>Gen-Lithium</v>
          </cell>
        </row>
        <row r="3155">
          <cell r="A3155" t="str">
            <v>SUD_111</v>
          </cell>
          <cell r="I3155" t="str">
            <v>Gen-Lithium</v>
          </cell>
        </row>
        <row r="3156">
          <cell r="A3156" t="str">
            <v>LIT_556</v>
          </cell>
          <cell r="I3156" t="str">
            <v>Grid-Gen</v>
          </cell>
        </row>
        <row r="3157">
          <cell r="A3157" t="str">
            <v>NRD_349</v>
          </cell>
        </row>
        <row r="3158">
          <cell r="A3158" t="str">
            <v>SUD_801</v>
          </cell>
          <cell r="I3158" t="str">
            <v>Gen Only</v>
          </cell>
        </row>
        <row r="3159">
          <cell r="A3159" t="str">
            <v>LIT_969</v>
          </cell>
          <cell r="I3159" t="str">
            <v>Good Grid + GE</v>
          </cell>
        </row>
        <row r="3160">
          <cell r="A3160" t="str">
            <v>SUD_166</v>
          </cell>
          <cell r="I3160" t="str">
            <v>Medium Grid + Solar + GE</v>
          </cell>
        </row>
        <row r="3161">
          <cell r="A3161" t="str">
            <v>EST_155 </v>
          </cell>
          <cell r="I3161" t="str">
            <v>Grid-Gen</v>
          </cell>
        </row>
        <row r="3162">
          <cell r="A3162" t="str">
            <v>ADM_140 </v>
          </cell>
          <cell r="I3162" t="str">
            <v>Solar-Gen-Lithium</v>
          </cell>
        </row>
        <row r="3163">
          <cell r="A3163" t="str">
            <v>SUO_198</v>
          </cell>
          <cell r="I3163" t="str">
            <v>Grid-Gen</v>
          </cell>
        </row>
        <row r="3164">
          <cell r="I3164" t="str">
            <v>Grid-Gen</v>
          </cell>
        </row>
        <row r="3165">
          <cell r="I3165" t="str">
            <v>Grid-Gen</v>
          </cell>
        </row>
        <row r="3166">
          <cell r="I3166" t="str">
            <v>Grid-Gen</v>
          </cell>
        </row>
        <row r="3167">
          <cell r="I3167" t="str">
            <v>Grid-Gen</v>
          </cell>
        </row>
        <row r="3168">
          <cell r="I3168" t="str">
            <v>Grid-Gen</v>
          </cell>
        </row>
        <row r="3169">
          <cell r="I3169" t="str">
            <v>Grid-Gen</v>
          </cell>
        </row>
        <row r="3170">
          <cell r="I3170" t="str">
            <v>Grid-Gen</v>
          </cell>
        </row>
        <row r="3171">
          <cell r="I3171" t="str">
            <v>Grid-Gen</v>
          </cell>
        </row>
        <row r="3172">
          <cell r="I3172" t="str">
            <v>Grid-Gen</v>
          </cell>
        </row>
        <row r="3173">
          <cell r="I3173" t="str">
            <v>Grid-Gen</v>
          </cell>
        </row>
        <row r="3174">
          <cell r="I3174" t="str">
            <v>Grid-Gen</v>
          </cell>
        </row>
        <row r="3175">
          <cell r="I3175" t="str">
            <v>Grid-Gen</v>
          </cell>
        </row>
        <row r="3176">
          <cell r="I3176" t="str">
            <v>Grid-Gen</v>
          </cell>
        </row>
        <row r="3177">
          <cell r="I3177" t="str">
            <v>Grid-Gen</v>
          </cell>
        </row>
        <row r="3178">
          <cell r="I3178" t="str">
            <v>Grid-Gen</v>
          </cell>
        </row>
        <row r="3179">
          <cell r="I3179" t="str">
            <v>Grid-Gen</v>
          </cell>
        </row>
        <row r="3180">
          <cell r="I3180" t="str">
            <v>Grid-Gen</v>
          </cell>
        </row>
        <row r="3181">
          <cell r="I3181" t="str">
            <v>Grid-Gen</v>
          </cell>
        </row>
        <row r="3182">
          <cell r="I3182" t="str">
            <v>Grid-Gen</v>
          </cell>
        </row>
        <row r="3183">
          <cell r="I3183" t="str">
            <v>Grid-Gen</v>
          </cell>
        </row>
        <row r="3184">
          <cell r="I3184" t="str">
            <v>Grid-Gen</v>
          </cell>
        </row>
        <row r="3185">
          <cell r="I3185" t="str">
            <v>Grid-Gen</v>
          </cell>
        </row>
        <row r="3186">
          <cell r="I3186" t="str">
            <v>Grid-Gen</v>
          </cell>
        </row>
        <row r="3187">
          <cell r="I3187" t="str">
            <v>Grid-Gen</v>
          </cell>
        </row>
        <row r="3188">
          <cell r="I3188" t="str">
            <v>Grid-Gen</v>
          </cell>
        </row>
        <row r="3189">
          <cell r="I3189" t="str">
            <v>Grid-Gen</v>
          </cell>
        </row>
        <row r="3190">
          <cell r="I3190" t="str">
            <v>Grid-Gen</v>
          </cell>
        </row>
        <row r="3191">
          <cell r="I3191" t="str">
            <v>Grid-Gen</v>
          </cell>
        </row>
        <row r="3192">
          <cell r="I3192" t="str">
            <v>Grid-Gen</v>
          </cell>
        </row>
        <row r="3193">
          <cell r="I3193" t="str">
            <v>Grid-Gen</v>
          </cell>
        </row>
        <row r="3194">
          <cell r="I3194" t="str">
            <v>Grid-Gen</v>
          </cell>
        </row>
        <row r="3195">
          <cell r="I3195" t="str">
            <v>Grid-Gen</v>
          </cell>
        </row>
        <row r="3196">
          <cell r="I3196" t="str">
            <v>Grid-Gen</v>
          </cell>
        </row>
        <row r="3197">
          <cell r="I3197" t="str">
            <v>Grid-Gen</v>
          </cell>
        </row>
        <row r="3198">
          <cell r="I3198" t="str">
            <v>Grid-Gen</v>
          </cell>
        </row>
        <row r="3199">
          <cell r="I3199" t="str">
            <v>Grid-Gen</v>
          </cell>
        </row>
        <row r="3200">
          <cell r="I3200" t="str">
            <v>Grid-Gen</v>
          </cell>
        </row>
        <row r="3201">
          <cell r="I3201" t="str">
            <v>Grid-Gen</v>
          </cell>
        </row>
        <row r="3202">
          <cell r="I3202" t="str">
            <v>Grid-Gen</v>
          </cell>
        </row>
        <row r="3203">
          <cell r="I3203" t="str">
            <v>Grid-Gen</v>
          </cell>
        </row>
        <row r="3204">
          <cell r="I3204" t="str">
            <v>Grid-Gen</v>
          </cell>
        </row>
        <row r="3205">
          <cell r="I3205" t="str">
            <v>Grid-Gen</v>
          </cell>
        </row>
        <row r="3206">
          <cell r="I3206" t="str">
            <v>Grid-Gen</v>
          </cell>
        </row>
        <row r="3207">
          <cell r="I3207" t="str">
            <v>Grid-Gen</v>
          </cell>
        </row>
        <row r="3208">
          <cell r="I3208" t="str">
            <v>Grid-Gen</v>
          </cell>
        </row>
        <row r="3209">
          <cell r="I3209" t="str">
            <v>Grid-Gen</v>
          </cell>
        </row>
        <row r="3210">
          <cell r="I3210" t="str">
            <v>Grid-Gen</v>
          </cell>
        </row>
        <row r="3211">
          <cell r="I3211" t="str">
            <v>Grid-Gen</v>
          </cell>
        </row>
        <row r="3212">
          <cell r="I3212" t="str">
            <v>Grid-Gen</v>
          </cell>
        </row>
        <row r="3213">
          <cell r="I3213" t="str">
            <v>Grid-Gen</v>
          </cell>
        </row>
        <row r="3214">
          <cell r="I3214" t="str">
            <v>Grid-Gen</v>
          </cell>
        </row>
        <row r="3215">
          <cell r="I3215" t="str">
            <v>Grid-Gen</v>
          </cell>
        </row>
        <row r="3216">
          <cell r="I3216" t="str">
            <v>Grid-Gen</v>
          </cell>
        </row>
        <row r="3217">
          <cell r="I3217" t="str">
            <v>Grid-Gen</v>
          </cell>
        </row>
        <row r="3218">
          <cell r="I3218" t="str">
            <v>Grid-Gen</v>
          </cell>
        </row>
        <row r="3219">
          <cell r="I3219" t="str">
            <v>Grid-Gen</v>
          </cell>
        </row>
        <row r="3220">
          <cell r="I3220" t="str">
            <v>Grid-Gen</v>
          </cell>
        </row>
        <row r="3221">
          <cell r="I3221" t="str">
            <v>Grid-Gen</v>
          </cell>
        </row>
        <row r="3222">
          <cell r="I3222" t="str">
            <v>Grid-Gen</v>
          </cell>
        </row>
        <row r="3223">
          <cell r="I3223" t="str">
            <v>Grid-Gen</v>
          </cell>
        </row>
        <row r="3224">
          <cell r="I3224" t="str">
            <v>Grid-Gen</v>
          </cell>
        </row>
        <row r="3225">
          <cell r="I3225" t="str">
            <v>Grid-Gen</v>
          </cell>
        </row>
        <row r="3226">
          <cell r="I3226" t="str">
            <v>Grid-Gen</v>
          </cell>
        </row>
        <row r="3227">
          <cell r="I3227" t="str">
            <v>Grid-Gen</v>
          </cell>
        </row>
        <row r="3228">
          <cell r="I3228" t="str">
            <v>Grid-Gen</v>
          </cell>
        </row>
        <row r="3229">
          <cell r="I3229" t="str">
            <v>Grid-Gen</v>
          </cell>
        </row>
        <row r="3230">
          <cell r="I3230" t="str">
            <v>Grid-Gen</v>
          </cell>
        </row>
        <row r="3231">
          <cell r="I3231" t="str">
            <v>Grid-Gen</v>
          </cell>
        </row>
        <row r="3232">
          <cell r="I3232" t="str">
            <v>Grid-Gen</v>
          </cell>
        </row>
        <row r="3233">
          <cell r="I3233" t="str">
            <v>Grid-Gen</v>
          </cell>
        </row>
        <row r="3234">
          <cell r="I3234" t="str">
            <v>Grid-Gen</v>
          </cell>
        </row>
        <row r="3235">
          <cell r="I3235" t="str">
            <v>Grid-Gen</v>
          </cell>
        </row>
        <row r="3236">
          <cell r="I3236" t="str">
            <v>Grid-Gen</v>
          </cell>
        </row>
        <row r="3237">
          <cell r="I3237" t="str">
            <v>Grid-Gen</v>
          </cell>
        </row>
        <row r="3238">
          <cell r="I3238" t="str">
            <v>Grid-Gen</v>
          </cell>
        </row>
        <row r="3239">
          <cell r="I3239" t="str">
            <v>Grid-Gen</v>
          </cell>
        </row>
        <row r="3240">
          <cell r="I3240" t="str">
            <v>Grid-Gen</v>
          </cell>
        </row>
        <row r="3241">
          <cell r="I3241" t="str">
            <v>Grid-Gen</v>
          </cell>
        </row>
        <row r="3242">
          <cell r="I3242" t="str">
            <v>Grid-Gen</v>
          </cell>
        </row>
        <row r="3243">
          <cell r="I3243" t="str">
            <v>Grid-Gen</v>
          </cell>
        </row>
        <row r="3244">
          <cell r="I3244" t="str">
            <v>Grid-Gen</v>
          </cell>
        </row>
        <row r="3245">
          <cell r="I3245" t="str">
            <v>Grid-Gen</v>
          </cell>
        </row>
        <row r="3246">
          <cell r="I3246" t="str">
            <v>Grid-Gen</v>
          </cell>
        </row>
        <row r="3247">
          <cell r="I3247" t="str">
            <v>Grid-Gen</v>
          </cell>
        </row>
        <row r="3248">
          <cell r="I3248" t="str">
            <v>Grid-Gen</v>
          </cell>
        </row>
        <row r="3249">
          <cell r="I3249" t="str">
            <v>Grid-Gen</v>
          </cell>
        </row>
        <row r="3250">
          <cell r="I3250" t="str">
            <v>Grid-Gen</v>
          </cell>
        </row>
        <row r="3251">
          <cell r="I3251" t="str">
            <v>Grid-Gen</v>
          </cell>
        </row>
        <row r="3252">
          <cell r="I3252" t="str">
            <v>Grid-Gen</v>
          </cell>
        </row>
        <row r="3253">
          <cell r="I3253" t="str">
            <v>Grid-Gen</v>
          </cell>
        </row>
        <row r="3254">
          <cell r="I3254" t="str">
            <v>Grid-Gen</v>
          </cell>
        </row>
        <row r="3255">
          <cell r="I3255" t="str">
            <v>Grid-Gen</v>
          </cell>
        </row>
        <row r="3256">
          <cell r="I3256" t="str">
            <v>Grid-Gen</v>
          </cell>
        </row>
        <row r="3257">
          <cell r="I3257" t="str">
            <v>Grid-Gen</v>
          </cell>
        </row>
        <row r="3258">
          <cell r="I3258" t="str">
            <v>Grid-Gen</v>
          </cell>
        </row>
        <row r="3259">
          <cell r="I3259" t="str">
            <v>Grid-Gen</v>
          </cell>
        </row>
        <row r="3260">
          <cell r="I3260" t="str">
            <v>Grid-Gen</v>
          </cell>
        </row>
        <row r="3261">
          <cell r="I3261" t="str">
            <v>Grid-Gen</v>
          </cell>
        </row>
        <row r="3262">
          <cell r="I3262" t="str">
            <v>Grid-Gen</v>
          </cell>
        </row>
        <row r="3263">
          <cell r="I3263" t="str">
            <v>Grid-Gen</v>
          </cell>
        </row>
        <row r="3264">
          <cell r="I3264" t="str">
            <v>Grid-Gen</v>
          </cell>
        </row>
        <row r="3265">
          <cell r="I3265" t="str">
            <v>Grid-Gen</v>
          </cell>
        </row>
        <row r="3266">
          <cell r="I3266" t="str">
            <v>Grid-Gen</v>
          </cell>
        </row>
        <row r="3267">
          <cell r="I3267" t="str">
            <v>Grid-Gen</v>
          </cell>
        </row>
        <row r="3268">
          <cell r="I3268" t="str">
            <v>Grid-Gen</v>
          </cell>
        </row>
        <row r="3269">
          <cell r="I3269" t="str">
            <v>Grid-Gen</v>
          </cell>
        </row>
        <row r="3270">
          <cell r="I3270" t="str">
            <v>Grid-Gen</v>
          </cell>
        </row>
        <row r="3271">
          <cell r="I3271" t="str">
            <v>Grid-Gen</v>
          </cell>
        </row>
        <row r="3272">
          <cell r="I3272" t="str">
            <v>Grid-Gen</v>
          </cell>
        </row>
        <row r="3273">
          <cell r="I3273" t="str">
            <v>Grid-Gen</v>
          </cell>
        </row>
        <row r="3274">
          <cell r="I3274" t="str">
            <v>Grid-Gen</v>
          </cell>
        </row>
        <row r="3275">
          <cell r="I3275" t="str">
            <v>Grid-Gen</v>
          </cell>
        </row>
        <row r="3276">
          <cell r="I3276" t="str">
            <v>Grid-Gen</v>
          </cell>
        </row>
        <row r="3277">
          <cell r="I3277" t="str">
            <v>Grid-Gen</v>
          </cell>
        </row>
        <row r="3278">
          <cell r="I3278" t="str">
            <v>Grid-Gen</v>
          </cell>
        </row>
        <row r="3279">
          <cell r="I3279" t="str">
            <v>Grid-Gen</v>
          </cell>
        </row>
        <row r="3280">
          <cell r="I3280" t="str">
            <v>Grid-Gen</v>
          </cell>
        </row>
        <row r="3281">
          <cell r="I3281" t="str">
            <v>Grid-Gen</v>
          </cell>
        </row>
        <row r="3282">
          <cell r="I3282" t="str">
            <v>Grid-Gen</v>
          </cell>
        </row>
        <row r="3283">
          <cell r="I3283" t="str">
            <v>Grid-Gen</v>
          </cell>
        </row>
        <row r="3284">
          <cell r="I3284" t="str">
            <v>Grid-Gen</v>
          </cell>
        </row>
        <row r="3285">
          <cell r="I3285" t="str">
            <v>Grid-Gen</v>
          </cell>
        </row>
        <row r="3286">
          <cell r="I3286" t="str">
            <v>Grid-Gen</v>
          </cell>
        </row>
        <row r="3287">
          <cell r="I3287" t="str">
            <v>Grid-Gen</v>
          </cell>
        </row>
        <row r="3288">
          <cell r="I3288" t="str">
            <v>Grid-Gen</v>
          </cell>
        </row>
        <row r="3289">
          <cell r="I3289" t="str">
            <v>Grid-Gen</v>
          </cell>
        </row>
        <row r="3290">
          <cell r="I3290" t="str">
            <v>Grid-Gen</v>
          </cell>
        </row>
        <row r="3291">
          <cell r="I3291" t="str">
            <v>Grid-Gen</v>
          </cell>
        </row>
        <row r="3292">
          <cell r="I3292" t="str">
            <v>Grid-Gen</v>
          </cell>
        </row>
        <row r="3293">
          <cell r="I3293" t="str">
            <v>Grid-Gen</v>
          </cell>
        </row>
        <row r="3294">
          <cell r="I3294" t="str">
            <v>Grid-Gen</v>
          </cell>
        </row>
        <row r="3295">
          <cell r="I3295" t="str">
            <v>Grid-Gen</v>
          </cell>
        </row>
        <row r="3296">
          <cell r="I3296" t="str">
            <v>Grid-Gen</v>
          </cell>
        </row>
        <row r="3297">
          <cell r="I3297" t="str">
            <v>Grid-Gen</v>
          </cell>
        </row>
        <row r="3298">
          <cell r="I3298" t="str">
            <v>Grid-Gen</v>
          </cell>
        </row>
        <row r="3299">
          <cell r="I3299" t="str">
            <v>Grid-Gen</v>
          </cell>
        </row>
        <row r="3300">
          <cell r="I3300" t="str">
            <v>Grid-Gen</v>
          </cell>
        </row>
        <row r="3301">
          <cell r="I3301" t="str">
            <v>Grid-Gen</v>
          </cell>
        </row>
        <row r="3302">
          <cell r="I3302" t="str">
            <v>Grid-Gen</v>
          </cell>
        </row>
        <row r="3303">
          <cell r="I3303" t="str">
            <v>Grid-Gen</v>
          </cell>
        </row>
        <row r="3304">
          <cell r="I3304" t="str">
            <v>Grid-Gen</v>
          </cell>
        </row>
        <row r="3305">
          <cell r="I3305" t="str">
            <v>Grid-Gen</v>
          </cell>
        </row>
        <row r="3306">
          <cell r="A3306" t="str">
            <v>SUD_136</v>
          </cell>
          <cell r="I3306" t="str">
            <v>Hybrid Solar - S3</v>
          </cell>
        </row>
        <row r="3307">
          <cell r="A3307" t="str">
            <v>EST_036</v>
          </cell>
          <cell r="I3307" t="str">
            <v>Grid-Gen</v>
          </cell>
        </row>
        <row r="3308">
          <cell r="A3308" t="str">
            <v>CTR_195</v>
          </cell>
          <cell r="I3308" t="str">
            <v>Grid-Hybrid-Gen</v>
          </cell>
        </row>
        <row r="3309">
          <cell r="A3309" t="str">
            <v>SUD_112</v>
          </cell>
          <cell r="I3309" t="str">
            <v>Hybrid Gen</v>
          </cell>
        </row>
        <row r="3310">
          <cell r="A3310" t="str">
            <v>CTR_063</v>
          </cell>
          <cell r="I3310" t="str">
            <v>Grid-Gen</v>
          </cell>
        </row>
        <row r="3311">
          <cell r="A3311" t="str">
            <v>LIT_056</v>
          </cell>
          <cell r="I3311" t="str">
            <v>Grid Only</v>
          </cell>
        </row>
        <row r="3312">
          <cell r="A3312" t="str">
            <v>EST_018</v>
          </cell>
          <cell r="I3312" t="str">
            <v>Grid-Gen</v>
          </cell>
        </row>
        <row r="3313">
          <cell r="A3313" t="str">
            <v>LIT_153</v>
          </cell>
          <cell r="I3313" t="str">
            <v>Grid-Gen</v>
          </cell>
        </row>
        <row r="3314">
          <cell r="A3314" t="str">
            <v>SUO_252</v>
          </cell>
          <cell r="I3314" t="str">
            <v>Hybrid Gen</v>
          </cell>
        </row>
        <row r="3315">
          <cell r="A3315" t="str">
            <v>NRO_147</v>
          </cell>
          <cell r="I3315" t="str">
            <v>Hybrid Gen</v>
          </cell>
        </row>
        <row r="3316">
          <cell r="A3316" t="str">
            <v>NRO_061</v>
          </cell>
          <cell r="I3316" t="str">
            <v>Grid-Gen</v>
          </cell>
        </row>
        <row r="3317">
          <cell r="A3317" t="str">
            <v>NRO_133</v>
          </cell>
          <cell r="I3317" t="str">
            <v>Grid-Hybrid-Gen</v>
          </cell>
        </row>
        <row r="3318">
          <cell r="A3318" t="str">
            <v>NRO_062</v>
          </cell>
          <cell r="I3318" t="str">
            <v>Grid-Hybrid-Gen</v>
          </cell>
        </row>
        <row r="3319">
          <cell r="A3319" t="str">
            <v>NRO_148</v>
          </cell>
          <cell r="I3319" t="str">
            <v>Hybrid Gen</v>
          </cell>
        </row>
        <row r="3320">
          <cell r="A3320" t="str">
            <v>NRO_118</v>
          </cell>
          <cell r="I3320" t="str">
            <v>Grid-Gen</v>
          </cell>
        </row>
        <row r="3321">
          <cell r="A3321" t="str">
            <v>NRO_244</v>
          </cell>
          <cell r="I3321" t="str">
            <v>Grid-Gen</v>
          </cell>
        </row>
        <row r="3322">
          <cell r="A3322" t="str">
            <v>NRD_029</v>
          </cell>
          <cell r="I3322" t="str">
            <v>Solar-Hybrid-Gen</v>
          </cell>
        </row>
        <row r="3323">
          <cell r="A3323" t="str">
            <v>OST_052</v>
          </cell>
          <cell r="I3323" t="str">
            <v>Grid-Gen</v>
          </cell>
        </row>
        <row r="3324">
          <cell r="A3324" t="str">
            <v>CTR_237</v>
          </cell>
          <cell r="I3324" t="str">
            <v>Grid-Gen</v>
          </cell>
        </row>
        <row r="3325">
          <cell r="A3325" t="str">
            <v>OST_113</v>
          </cell>
          <cell r="I3325" t="str">
            <v>Hybrid Gen</v>
          </cell>
        </row>
        <row r="3326">
          <cell r="A3326" t="str">
            <v>EST_107</v>
          </cell>
          <cell r="I3326" t="str">
            <v>Grid-Gen</v>
          </cell>
        </row>
        <row r="3327">
          <cell r="A3327" t="str">
            <v>EST_152</v>
          </cell>
          <cell r="I3327" t="str">
            <v>Grid-Gen</v>
          </cell>
        </row>
        <row r="3328">
          <cell r="A3328" t="str">
            <v>EST_051</v>
          </cell>
          <cell r="I3328" t="str">
            <v>Grid-Gen</v>
          </cell>
        </row>
        <row r="3329">
          <cell r="A3329" t="str">
            <v>OST_046</v>
          </cell>
          <cell r="I3329" t="str">
            <v>Grid-Gen</v>
          </cell>
        </row>
        <row r="3330">
          <cell r="A3330" t="str">
            <v>OST_078</v>
          </cell>
          <cell r="I3330" t="str">
            <v>Grid Only</v>
          </cell>
        </row>
        <row r="3331">
          <cell r="A3331" t="str">
            <v>CTR_870</v>
          </cell>
          <cell r="I3331" t="str">
            <v>Hybrid Gen</v>
          </cell>
        </row>
        <row r="3332">
          <cell r="A3332" t="str">
            <v>SUD_125</v>
          </cell>
          <cell r="I3332" t="str">
            <v>Hybrid-Gen</v>
          </cell>
        </row>
        <row r="3333">
          <cell r="A3333" t="str">
            <v>SUO_262</v>
          </cell>
          <cell r="I3333" t="str">
            <v>Hybrid Gen</v>
          </cell>
        </row>
        <row r="3334">
          <cell r="A3334" t="str">
            <v>CTR_148</v>
          </cell>
          <cell r="I3334" t="str">
            <v>Grid-Hybrid-Gen</v>
          </cell>
        </row>
        <row r="3335">
          <cell r="A3335" t="str">
            <v>LIT_044</v>
          </cell>
          <cell r="I3335" t="str">
            <v>Grid-Gen</v>
          </cell>
        </row>
        <row r="3336">
          <cell r="A3336" t="str">
            <v>SUO_802</v>
          </cell>
          <cell r="I3336" t="str">
            <v>Gen Only</v>
          </cell>
        </row>
        <row r="3337">
          <cell r="A3337" t="str">
            <v>LIT_240</v>
          </cell>
          <cell r="I3337" t="str">
            <v>Grid-Gen</v>
          </cell>
        </row>
        <row r="3338">
          <cell r="A3338" t="str">
            <v>SUO_254</v>
          </cell>
          <cell r="I3338" t="str">
            <v>Grid-Gen</v>
          </cell>
        </row>
        <row r="3339">
          <cell r="A3339" t="str">
            <v>LIT_738</v>
          </cell>
          <cell r="I3339" t="str">
            <v>Grid-Gen</v>
          </cell>
        </row>
        <row r="3340">
          <cell r="A3340" t="str">
            <v>LIT_433</v>
          </cell>
          <cell r="I3340" t="str">
            <v>Grid-Hybrid-Gen</v>
          </cell>
        </row>
        <row r="3341">
          <cell r="A3341" t="str">
            <v>LIT_203</v>
          </cell>
          <cell r="I3341" t="str">
            <v>Grid-Gen</v>
          </cell>
        </row>
        <row r="3342">
          <cell r="A3342" t="str">
            <v>LIT_020</v>
          </cell>
          <cell r="I3342" t="str">
            <v>Grid-Gen</v>
          </cell>
        </row>
        <row r="3343">
          <cell r="A3343" t="str">
            <v>LIT_396</v>
          </cell>
          <cell r="I3343" t="str">
            <v>Grid-Gen</v>
          </cell>
        </row>
        <row r="3344">
          <cell r="A3344" t="str">
            <v>EST_052</v>
          </cell>
          <cell r="I3344" t="str">
            <v>Grid-Hybrid-Gen</v>
          </cell>
        </row>
        <row r="3345">
          <cell r="A3345" t="str">
            <v>LIT_081</v>
          </cell>
          <cell r="I3345" t="str">
            <v>Grid-Hybrid-Gen</v>
          </cell>
        </row>
        <row r="3346">
          <cell r="A3346" t="str">
            <v>SUO_260</v>
          </cell>
          <cell r="I3346" t="str">
            <v>Grid-Hybrid-Gen</v>
          </cell>
        </row>
        <row r="3347">
          <cell r="A3347" t="str">
            <v>SUO_242</v>
          </cell>
          <cell r="I3347" t="str">
            <v>Grid-Hybrid-Gen</v>
          </cell>
        </row>
        <row r="3348">
          <cell r="A3348" t="str">
            <v>SUO_259</v>
          </cell>
          <cell r="I3348" t="str">
            <v>Hybrid Gen</v>
          </cell>
        </row>
        <row r="3349">
          <cell r="A3349" t="str">
            <v>CTR_074</v>
          </cell>
          <cell r="I3349" t="str">
            <v>Grid-Gen</v>
          </cell>
        </row>
        <row r="3350">
          <cell r="A3350" t="str">
            <v>LIT_588</v>
          </cell>
          <cell r="I3350" t="str">
            <v>Grid-Gen</v>
          </cell>
        </row>
        <row r="3351">
          <cell r="A3351" t="str">
            <v>ADM_032</v>
          </cell>
          <cell r="I3351" t="str">
            <v>Grid-Gen</v>
          </cell>
        </row>
        <row r="3352">
          <cell r="A3352" t="str">
            <v>SUO_263</v>
          </cell>
          <cell r="I3352" t="str">
            <v>Gen Only</v>
          </cell>
        </row>
        <row r="3353">
          <cell r="A3353" t="str">
            <v>NRD_118</v>
          </cell>
          <cell r="I3353" t="str">
            <v>Grid-Gen</v>
          </cell>
        </row>
        <row r="3354">
          <cell r="A3354" t="str">
            <v>CTR_344</v>
          </cell>
          <cell r="I3354" t="str">
            <v>Grid-Gen</v>
          </cell>
        </row>
        <row r="3355">
          <cell r="A3355" t="str">
            <v>OST_122</v>
          </cell>
          <cell r="I3355" t="str">
            <v>Grid Only</v>
          </cell>
        </row>
        <row r="3356">
          <cell r="A3356" t="str">
            <v>OST_020</v>
          </cell>
          <cell r="I3356" t="str">
            <v>Grid-Gen</v>
          </cell>
        </row>
        <row r="3357">
          <cell r="A3357" t="str">
            <v>OST_074</v>
          </cell>
          <cell r="I3357" t="str">
            <v>Grid-Hybrid-Gen</v>
          </cell>
        </row>
        <row r="3358">
          <cell r="A3358" t="str">
            <v>LIT_321</v>
          </cell>
          <cell r="I3358" t="str">
            <v>Grid-Gen</v>
          </cell>
        </row>
        <row r="3359">
          <cell r="A3359" t="str">
            <v>CTR_285</v>
          </cell>
          <cell r="I3359" t="str">
            <v>Grid Only</v>
          </cell>
        </row>
        <row r="3360">
          <cell r="A3360" t="str">
            <v>CTR_023</v>
          </cell>
          <cell r="I3360" t="str">
            <v>Grid Only</v>
          </cell>
        </row>
        <row r="3361">
          <cell r="A3361" t="str">
            <v>LIT_384</v>
          </cell>
          <cell r="I3361" t="str">
            <v>Grid-Gen</v>
          </cell>
        </row>
        <row r="3362">
          <cell r="A3362" t="str">
            <v>SUD_107</v>
          </cell>
          <cell r="I3362" t="str">
            <v>Grid-Hybrid-Gen</v>
          </cell>
        </row>
        <row r="3363">
          <cell r="A3363" t="str">
            <v>EST_069</v>
          </cell>
          <cell r="I3363" t="str">
            <v>Grid-Gen</v>
          </cell>
        </row>
        <row r="3364">
          <cell r="A3364" t="str">
            <v>SUD_138</v>
          </cell>
          <cell r="I3364" t="str">
            <v>Hybrid Gen</v>
          </cell>
        </row>
        <row r="3365">
          <cell r="A3365" t="str">
            <v>OST_004</v>
          </cell>
          <cell r="I3365" t="str">
            <v>Grid-Gen</v>
          </cell>
        </row>
        <row r="3366">
          <cell r="A3366" t="str">
            <v>OST_128</v>
          </cell>
          <cell r="I3366" t="str">
            <v>Grid-Gen</v>
          </cell>
        </row>
        <row r="3367">
          <cell r="A3367" t="str">
            <v>OST_178</v>
          </cell>
          <cell r="I3367" t="str">
            <v>Grid-Gen</v>
          </cell>
        </row>
        <row r="3368">
          <cell r="A3368" t="str">
            <v>OST_028</v>
          </cell>
          <cell r="I3368" t="str">
            <v>Grid-Gen</v>
          </cell>
        </row>
        <row r="3369">
          <cell r="A3369" t="str">
            <v>OST_087</v>
          </cell>
          <cell r="I3369" t="str">
            <v>Grid-Gen</v>
          </cell>
        </row>
        <row r="3370">
          <cell r="A3370" t="str">
            <v>OST_175</v>
          </cell>
          <cell r="I3370" t="str">
            <v>Grid-Gen</v>
          </cell>
        </row>
        <row r="3371">
          <cell r="A3371" t="str">
            <v>OST_082</v>
          </cell>
          <cell r="I3371" t="str">
            <v>Grid-Gen</v>
          </cell>
        </row>
        <row r="3372">
          <cell r="A3372" t="str">
            <v>EST_055</v>
          </cell>
          <cell r="I3372" t="str">
            <v>Solar-Hybrid-Gen</v>
          </cell>
        </row>
        <row r="3373">
          <cell r="A3373" t="str">
            <v>CTR_852</v>
          </cell>
          <cell r="I3373" t="str">
            <v>Grid-Hybrid-Gen</v>
          </cell>
        </row>
        <row r="3374">
          <cell r="A3374" t="str">
            <v>NRD_031</v>
          </cell>
          <cell r="I3374" t="str">
            <v>Gen Only</v>
          </cell>
        </row>
        <row r="3375">
          <cell r="A3375" t="str">
            <v>CTR_389</v>
          </cell>
          <cell r="I3375" t="str">
            <v>Grid-Hybrid-Gen</v>
          </cell>
        </row>
        <row r="3376">
          <cell r="A3376" t="str">
            <v>CTR_044</v>
          </cell>
          <cell r="I3376" t="str">
            <v>Grid-Gen</v>
          </cell>
        </row>
        <row r="3377">
          <cell r="A3377" t="str">
            <v>CTR_077</v>
          </cell>
          <cell r="I3377" t="str">
            <v>Grid Only</v>
          </cell>
        </row>
        <row r="3378">
          <cell r="A3378" t="str">
            <v>CTR_525</v>
          </cell>
          <cell r="I3378" t="str">
            <v>Grid-Gen</v>
          </cell>
        </row>
        <row r="3379">
          <cell r="A3379" t="str">
            <v>EXN_050</v>
          </cell>
          <cell r="I3379" t="str">
            <v>Solar-Hybrid-Gen</v>
          </cell>
        </row>
        <row r="3380">
          <cell r="A3380" t="str">
            <v>EXN_138</v>
          </cell>
          <cell r="I3380" t="str">
            <v>Grid-Gen</v>
          </cell>
        </row>
        <row r="3381">
          <cell r="A3381" t="str">
            <v>SUO_237</v>
          </cell>
          <cell r="I3381" t="str">
            <v>Grid-Gen</v>
          </cell>
        </row>
        <row r="3382">
          <cell r="A3382" t="str">
            <v xml:space="preserve">SUO_208 </v>
          </cell>
          <cell r="I3382" t="str">
            <v>Grid-Hybrid-Gen</v>
          </cell>
        </row>
        <row r="3383">
          <cell r="A3383" t="str">
            <v>SUO_258</v>
          </cell>
          <cell r="I3383" t="str">
            <v>Gen Only</v>
          </cell>
        </row>
        <row r="3384">
          <cell r="A3384" t="str">
            <v>LIT_235</v>
          </cell>
          <cell r="I3384" t="str">
            <v>Grid-Hybrid-Gen</v>
          </cell>
        </row>
        <row r="3385">
          <cell r="A3385" t="str">
            <v>LIT_376</v>
          </cell>
          <cell r="I3385" t="str">
            <v>Grid-Gen</v>
          </cell>
        </row>
        <row r="3386">
          <cell r="A3386" t="str">
            <v>LIT_275</v>
          </cell>
          <cell r="I3386" t="str">
            <v>Grid-Gen</v>
          </cell>
        </row>
        <row r="3387">
          <cell r="A3387" t="str">
            <v>LIT_094</v>
          </cell>
          <cell r="I3387" t="str">
            <v>Grid-Gen</v>
          </cell>
        </row>
        <row r="3388">
          <cell r="A3388" t="str">
            <v>CTR_217</v>
          </cell>
          <cell r="I3388" t="str">
            <v>Grid Only</v>
          </cell>
        </row>
        <row r="3389">
          <cell r="A3389" t="str">
            <v>EXN_016</v>
          </cell>
          <cell r="I3389" t="str">
            <v>Grid-Gen</v>
          </cell>
        </row>
        <row r="3390">
          <cell r="A3390" t="str">
            <v>EXN_090</v>
          </cell>
          <cell r="I3390" t="str">
            <v>Grid-Hybrid-Gen</v>
          </cell>
        </row>
        <row r="3391">
          <cell r="A3391" t="str">
            <v>SUD_105</v>
          </cell>
          <cell r="I3391" t="str">
            <v>Hybrid Gen</v>
          </cell>
        </row>
        <row r="3392">
          <cell r="A3392" t="str">
            <v>LIT_761</v>
          </cell>
          <cell r="I3392" t="str">
            <v>Grid-Gen</v>
          </cell>
        </row>
        <row r="3393">
          <cell r="A3393" t="str">
            <v>CTR_642</v>
          </cell>
          <cell r="I3393" t="str">
            <v>Grid-Hybrid-Gen</v>
          </cell>
        </row>
        <row r="3394">
          <cell r="A3394" t="str">
            <v>CTR_594</v>
          </cell>
          <cell r="I3394" t="str">
            <v>Grid-Gen</v>
          </cell>
        </row>
        <row r="3395">
          <cell r="A3395" t="str">
            <v>NRO_135</v>
          </cell>
          <cell r="I3395" t="str">
            <v>Grid Only</v>
          </cell>
        </row>
        <row r="3396">
          <cell r="A3396" t="str">
            <v>SUO_220 </v>
          </cell>
          <cell r="I3396" t="str">
            <v>Grid-Gen</v>
          </cell>
        </row>
        <row r="3397">
          <cell r="A3397" t="str">
            <v>SUO_021</v>
          </cell>
          <cell r="I3397" t="str">
            <v>Grid-Gen</v>
          </cell>
        </row>
        <row r="3398">
          <cell r="A3398" t="str">
            <v>CTR_351</v>
          </cell>
          <cell r="I3398" t="str">
            <v>Grid Only</v>
          </cell>
        </row>
        <row r="3399">
          <cell r="A3399" t="str">
            <v>CTR_245</v>
          </cell>
          <cell r="I3399" t="str">
            <v>Grid-Hybrid-Gen</v>
          </cell>
        </row>
        <row r="3400">
          <cell r="A3400" t="str">
            <v>LIT_750</v>
          </cell>
          <cell r="I3400" t="str">
            <v>Solar-Hybrid-Gen</v>
          </cell>
        </row>
        <row r="3401">
          <cell r="A3401" t="str">
            <v>LIT_306</v>
          </cell>
          <cell r="I3401" t="str">
            <v>Hybrid-Gen</v>
          </cell>
        </row>
        <row r="3402">
          <cell r="A3402" t="str">
            <v>SUO_213</v>
          </cell>
          <cell r="I3402" t="str">
            <v>Grid-Gen</v>
          </cell>
        </row>
        <row r="3403">
          <cell r="A3403" t="str">
            <v>SUO_011</v>
          </cell>
          <cell r="I3403" t="str">
            <v>Gen Only</v>
          </cell>
        </row>
        <row r="3404">
          <cell r="A3404" t="str">
            <v>SUO_210</v>
          </cell>
          <cell r="I3404" t="str">
            <v>Grid-Gen</v>
          </cell>
        </row>
        <row r="3405">
          <cell r="A3405" t="str">
            <v xml:space="preserve">SUO_211 </v>
          </cell>
          <cell r="I3405" t="str">
            <v>Gen Only</v>
          </cell>
        </row>
        <row r="3406">
          <cell r="A3406" t="str">
            <v>SUO_255</v>
          </cell>
          <cell r="I3406" t="str">
            <v>Hybrid Gen</v>
          </cell>
        </row>
        <row r="3407">
          <cell r="A3407" t="str">
            <v>NRO_221</v>
          </cell>
          <cell r="I3407" t="str">
            <v>Grid-Gen</v>
          </cell>
        </row>
        <row r="3408">
          <cell r="A3408" t="str">
            <v>LIT_624</v>
          </cell>
          <cell r="I3408" t="str">
            <v>Grid-Gen</v>
          </cell>
        </row>
        <row r="3409">
          <cell r="A3409" t="str">
            <v>LIT_344</v>
          </cell>
          <cell r="I3409" t="str">
            <v>Grid-Gen</v>
          </cell>
        </row>
        <row r="3410">
          <cell r="A3410" t="str">
            <v>LIT_575</v>
          </cell>
          <cell r="I3410" t="str">
            <v>Grid-Gen</v>
          </cell>
        </row>
        <row r="3411">
          <cell r="A3411" t="str">
            <v>LIT_093</v>
          </cell>
          <cell r="I3411" t="str">
            <v>Grid-Hybrid-Gen</v>
          </cell>
        </row>
        <row r="3412">
          <cell r="A3412" t="str">
            <v>LIT_634</v>
          </cell>
          <cell r="I3412" t="str">
            <v>Grid-Hybrid-Gen</v>
          </cell>
        </row>
        <row r="3413">
          <cell r="A3413" t="str">
            <v>LIT_406</v>
          </cell>
          <cell r="I3413" t="str">
            <v>Grid Only</v>
          </cell>
        </row>
        <row r="3414">
          <cell r="A3414" t="str">
            <v>LIT_217</v>
          </cell>
          <cell r="I3414" t="str">
            <v>Grid-Gen</v>
          </cell>
        </row>
        <row r="3415">
          <cell r="A3415" t="str">
            <v>NRO_136</v>
          </cell>
          <cell r="I3415" t="str">
            <v>Hybrid Gen</v>
          </cell>
        </row>
        <row r="3416">
          <cell r="A3416" t="str">
            <v>OST_043</v>
          </cell>
          <cell r="I3416" t="str">
            <v>Grid-Gen</v>
          </cell>
        </row>
        <row r="3417">
          <cell r="A3417" t="str">
            <v>NRO_145</v>
          </cell>
          <cell r="I3417" t="str">
            <v>Gen Only</v>
          </cell>
        </row>
        <row r="3418">
          <cell r="A3418" t="str">
            <v>ADM_081</v>
          </cell>
          <cell r="I3418" t="str">
            <v>Hybrid Gen</v>
          </cell>
        </row>
        <row r="3419">
          <cell r="A3419" t="str">
            <v>ADM_035</v>
          </cell>
          <cell r="I3419" t="str">
            <v>Grid-Gen</v>
          </cell>
        </row>
        <row r="3420">
          <cell r="A3420" t="str">
            <v>ADM_036</v>
          </cell>
          <cell r="I3420" t="str">
            <v>Grid-Gen</v>
          </cell>
        </row>
        <row r="3421">
          <cell r="A3421" t="str">
            <v>NRD_088</v>
          </cell>
          <cell r="I3421" t="str">
            <v>Grid-Gen</v>
          </cell>
        </row>
        <row r="3422">
          <cell r="A3422" t="str">
            <v>NRD_032</v>
          </cell>
          <cell r="I3422" t="str">
            <v>Grid-Gen</v>
          </cell>
        </row>
        <row r="3423">
          <cell r="A3423" t="str">
            <v>LIT_787</v>
          </cell>
          <cell r="I3423" t="str">
            <v>Gen Only</v>
          </cell>
        </row>
        <row r="3424">
          <cell r="A3424" t="str">
            <v>CTR_881</v>
          </cell>
          <cell r="I3424" t="str">
            <v>Grid-Solar</v>
          </cell>
        </row>
        <row r="3425">
          <cell r="A3425" t="str">
            <v>CTR_246</v>
          </cell>
          <cell r="I3425" t="str">
            <v>Grid-Hybrid-Gen</v>
          </cell>
        </row>
        <row r="3426">
          <cell r="A3426" t="str">
            <v>CTR_333</v>
          </cell>
          <cell r="I3426" t="str">
            <v>Grid-Gen</v>
          </cell>
        </row>
        <row r="3427">
          <cell r="A3427" t="str">
            <v>CTR_522</v>
          </cell>
          <cell r="I3427" t="str">
            <v>Grid-Gen</v>
          </cell>
        </row>
        <row r="3428">
          <cell r="A3428" t="str">
            <v>CTR_676</v>
          </cell>
          <cell r="I3428" t="str">
            <v>Grid-Hybrid-Gen</v>
          </cell>
        </row>
        <row r="3429">
          <cell r="A3429" t="str">
            <v>CTR_262</v>
          </cell>
          <cell r="I3429" t="str">
            <v>Grid-Gen</v>
          </cell>
        </row>
        <row r="3430">
          <cell r="A3430" t="str">
            <v>CTR_427</v>
          </cell>
          <cell r="I3430" t="str">
            <v>Grid Only</v>
          </cell>
        </row>
        <row r="3431">
          <cell r="A3431" t="str">
            <v>LIT_288</v>
          </cell>
          <cell r="I3431" t="str">
            <v>Grid-Gen</v>
          </cell>
        </row>
        <row r="3432">
          <cell r="A3432" t="str">
            <v>CTR_529</v>
          </cell>
          <cell r="I3432" t="str">
            <v>Grid-Gen</v>
          </cell>
        </row>
        <row r="3433">
          <cell r="A3433" t="str">
            <v>NRO_222</v>
          </cell>
          <cell r="I3433" t="str">
            <v>Grid-Hybrid-Gen</v>
          </cell>
        </row>
        <row r="3434">
          <cell r="A3434" t="str">
            <v>CTR_488</v>
          </cell>
          <cell r="I3434" t="str">
            <v>Grid-Gen</v>
          </cell>
        </row>
        <row r="3435">
          <cell r="A3435" t="str">
            <v>CTR_113</v>
          </cell>
          <cell r="I3435" t="str">
            <v>Grid-Gen</v>
          </cell>
        </row>
        <row r="3436">
          <cell r="A3436" t="str">
            <v>CTR_080</v>
          </cell>
          <cell r="I3436" t="str">
            <v>Grid-Gen</v>
          </cell>
        </row>
        <row r="3437">
          <cell r="A3437" t="str">
            <v>CTR_383</v>
          </cell>
          <cell r="I3437" t="str">
            <v>Grid-Gen</v>
          </cell>
        </row>
        <row r="3438">
          <cell r="A3438" t="str">
            <v>LIT_299</v>
          </cell>
          <cell r="I3438" t="str">
            <v>Grid-Gen</v>
          </cell>
        </row>
        <row r="3439">
          <cell r="A3439" t="str">
            <v>EXN_055</v>
          </cell>
          <cell r="I3439" t="str">
            <v>Grid-Gen</v>
          </cell>
        </row>
        <row r="3440">
          <cell r="A3440" t="str">
            <v>NRO_247</v>
          </cell>
          <cell r="I3440" t="str">
            <v>Grid-Gen</v>
          </cell>
        </row>
        <row r="3441">
          <cell r="A3441" t="str">
            <v>LIT_278</v>
          </cell>
          <cell r="I3441" t="str">
            <v>Grid-Hybrid-Gen</v>
          </cell>
        </row>
        <row r="3442">
          <cell r="A3442" t="str">
            <v>LIT_271</v>
          </cell>
          <cell r="I3442" t="str">
            <v>Grid-Gen</v>
          </cell>
        </row>
        <row r="3443">
          <cell r="A3443" t="str">
            <v>CTR_128</v>
          </cell>
          <cell r="I3443" t="str">
            <v>Grid Only</v>
          </cell>
        </row>
        <row r="3444">
          <cell r="A3444" t="str">
            <v>LIT_043</v>
          </cell>
          <cell r="I3444" t="str">
            <v>Grid Only</v>
          </cell>
        </row>
        <row r="3445">
          <cell r="A3445" t="str">
            <v>CTR_431</v>
          </cell>
          <cell r="I3445" t="str">
            <v>Grid-Gen</v>
          </cell>
        </row>
        <row r="3446">
          <cell r="A3446" t="str">
            <v>CTR_649</v>
          </cell>
          <cell r="I3446" t="str">
            <v>Grid-Gen</v>
          </cell>
        </row>
        <row r="3447">
          <cell r="A3447" t="str">
            <v>CTR_430</v>
          </cell>
          <cell r="I3447" t="str">
            <v>Grid-Gen</v>
          </cell>
        </row>
        <row r="3448">
          <cell r="A3448" t="str">
            <v>LIT_024</v>
          </cell>
          <cell r="I3448" t="str">
            <v>Grid-Gen</v>
          </cell>
        </row>
        <row r="3449">
          <cell r="A3449" t="str">
            <v>SUO_250</v>
          </cell>
          <cell r="I3449" t="str">
            <v>Hybrid Gen</v>
          </cell>
        </row>
        <row r="3450">
          <cell r="A3450" t="str">
            <v>CTR_390</v>
          </cell>
          <cell r="I3450" t="str">
            <v>Grid-Gen</v>
          </cell>
        </row>
        <row r="3451">
          <cell r="A3451" t="str">
            <v>ADM_005</v>
          </cell>
          <cell r="I3451" t="str">
            <v>Grid-Gen</v>
          </cell>
        </row>
        <row r="3452">
          <cell r="A3452" t="str">
            <v>SUO_203</v>
          </cell>
          <cell r="I3452" t="str">
            <v>Grid-Gen</v>
          </cell>
        </row>
        <row r="3453">
          <cell r="A3453" t="str">
            <v>NRO_254</v>
          </cell>
          <cell r="I3453" t="str">
            <v>Grid-Gen</v>
          </cell>
        </row>
        <row r="3454">
          <cell r="A3454" t="str">
            <v>NRO_149</v>
          </cell>
          <cell r="I3454" t="str">
            <v>Hybrid Gen</v>
          </cell>
        </row>
        <row r="3455">
          <cell r="A3455" t="str">
            <v>NRD_007</v>
          </cell>
          <cell r="I3455" t="str">
            <v>Grid-Gen</v>
          </cell>
        </row>
        <row r="3456">
          <cell r="A3456" t="str">
            <v>LIT_268</v>
          </cell>
          <cell r="I3456" t="str">
            <v>Grid-Gen</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
      <sheetName val="CAT par REGION"/>
      <sheetName val="Summary"/>
      <sheetName val="CAT per REGION"/>
      <sheetName val="Feuil2"/>
      <sheetName val="Camusat Inputs"/>
      <sheetName val="Feuil1"/>
      <sheetName val="Liste des 35 sites"/>
      <sheetName val="Input_27-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B1" t="str">
            <v>Code site</v>
          </cell>
          <cell r="M1" t="str">
            <v>CAMUSAT Feedback</v>
          </cell>
        </row>
        <row r="2">
          <cell r="B2" t="str">
            <v>LIT_615</v>
          </cell>
          <cell r="M2" t="str">
            <v>GE faulty</v>
          </cell>
        </row>
        <row r="3">
          <cell r="B3" t="str">
            <v>LIT_653</v>
          </cell>
          <cell r="M3" t="str">
            <v>Mauvaises phases ENEO</v>
          </cell>
        </row>
        <row r="4">
          <cell r="B4" t="str">
            <v>CTR_868</v>
          </cell>
          <cell r="M4" t="str">
            <v>Grid outage,  / grid return awaited</v>
          </cell>
        </row>
        <row r="5">
          <cell r="B5" t="str">
            <v>LIT_539</v>
          </cell>
          <cell r="M5" t="str">
            <v>Grid outage,  / grid return awaited</v>
          </cell>
        </row>
        <row r="6">
          <cell r="B6" t="str">
            <v>LIT_740</v>
          </cell>
          <cell r="M6" t="str">
            <v>Grid outage,  / grid return awaited</v>
          </cell>
        </row>
        <row r="7">
          <cell r="B7" t="str">
            <v>LIT_736</v>
          </cell>
          <cell r="M7" t="str">
            <v>Grid outage,  / grid return awaited</v>
          </cell>
        </row>
        <row r="8">
          <cell r="B8" t="str">
            <v>LIT_647</v>
          </cell>
          <cell r="M8" t="str">
            <v>Grid outage,  / grid return awaited</v>
          </cell>
        </row>
        <row r="9">
          <cell r="B9" t="str">
            <v>LIT_739</v>
          </cell>
          <cell r="M9" t="str">
            <v>Grid outage,  / grid return awaited</v>
          </cell>
        </row>
        <row r="10">
          <cell r="B10" t="str">
            <v>LIT_616</v>
          </cell>
          <cell r="M10" t="str">
            <v>Grid outage,  / grid return awaited</v>
          </cell>
        </row>
        <row r="11">
          <cell r="B11" t="str">
            <v>CTR_667</v>
          </cell>
          <cell r="M11" t="str">
            <v>No power issue</v>
          </cell>
        </row>
        <row r="12">
          <cell r="B12" t="str">
            <v>LIT_547</v>
          </cell>
          <cell r="M12" t="str">
            <v>Grid outage,  / grid return awaited</v>
          </cell>
        </row>
        <row r="13">
          <cell r="B13" t="str">
            <v>LIT_751</v>
          </cell>
          <cell r="M13" t="str">
            <v>Grid outage,  / grid return awaited</v>
          </cell>
        </row>
        <row r="14">
          <cell r="B14" t="str">
            <v>CTR_947</v>
          </cell>
          <cell r="M14" t="str">
            <v>Nuisance sonore malgré que le GE soit insonorisé</v>
          </cell>
        </row>
        <row r="15">
          <cell r="B15" t="str">
            <v>LIT_613</v>
          </cell>
          <cell r="M15" t="str">
            <v>Grid outage,  / grid return awaited</v>
          </cell>
        </row>
        <row r="16">
          <cell r="B16" t="str">
            <v>LIT_648</v>
          </cell>
          <cell r="M16" t="str">
            <v>Grid outage,  / grid return awaited</v>
          </cell>
        </row>
        <row r="17">
          <cell r="B17" t="str">
            <v>LIT_687</v>
          </cell>
          <cell r="M17" t="str">
            <v>No power issue</v>
          </cell>
        </row>
        <row r="18">
          <cell r="B18" t="str">
            <v>LIT_825</v>
          </cell>
          <cell r="M18" t="str">
            <v>Grid outage,  / grid return awaited</v>
          </cell>
        </row>
        <row r="19">
          <cell r="B19" t="str">
            <v>EXN_197</v>
          </cell>
          <cell r="M19" t="str">
            <v>No power issue</v>
          </cell>
        </row>
        <row r="20">
          <cell r="B20" t="str">
            <v>SUO_232</v>
          </cell>
          <cell r="M20" t="str">
            <v>Site vandalisé</v>
          </cell>
        </row>
        <row r="21">
          <cell r="B21" t="str">
            <v>CTR_917</v>
          </cell>
          <cell r="M21" t="str">
            <v>Grid outage,  / grid return awaited</v>
          </cell>
        </row>
        <row r="22">
          <cell r="B22" t="str">
            <v>CTR_718</v>
          </cell>
          <cell r="M22" t="str">
            <v>Grid outage,  / grid return awaited</v>
          </cell>
        </row>
        <row r="23">
          <cell r="B23" t="str">
            <v>CTR_567</v>
          </cell>
          <cell r="M23" t="str">
            <v>Grid outage,  / grid return awaited</v>
          </cell>
        </row>
        <row r="24">
          <cell r="B24" t="str">
            <v>CTR_771</v>
          </cell>
          <cell r="M24" t="str">
            <v>Grid outage,  / grid return awaited</v>
          </cell>
        </row>
        <row r="25">
          <cell r="B25" t="str">
            <v>CTR_841</v>
          </cell>
          <cell r="M25" t="str">
            <v>Grid outage,  / grid return awaited</v>
          </cell>
        </row>
        <row r="26">
          <cell r="B26" t="str">
            <v>CTR_019</v>
          </cell>
          <cell r="M26" t="str">
            <v>Grid outage,  / grid return awaited</v>
          </cell>
        </row>
        <row r="27">
          <cell r="B27" t="str">
            <v>CTR_629</v>
          </cell>
          <cell r="M27" t="str">
            <v>Site vandalisé</v>
          </cell>
        </row>
        <row r="28">
          <cell r="B28" t="str">
            <v>CTR_896</v>
          </cell>
          <cell r="M28" t="str">
            <v>Impacté par CTR_629_Z_Nkongoa</v>
          </cell>
        </row>
        <row r="29">
          <cell r="B29" t="str">
            <v>LIT_737</v>
          </cell>
          <cell r="M29" t="str">
            <v>Grid outage,  / grid return awaited</v>
          </cell>
        </row>
        <row r="30">
          <cell r="B30" t="str">
            <v>SUO_236</v>
          </cell>
          <cell r="M30" t="str">
            <v>Joint de culasse faulty</v>
          </cell>
        </row>
        <row r="31">
          <cell r="B31" t="str">
            <v>CTR_794</v>
          </cell>
          <cell r="M31" t="str">
            <v>Perte d'une phase ENEO</v>
          </cell>
        </row>
        <row r="32">
          <cell r="B32" t="str">
            <v>EXN_233</v>
          </cell>
          <cell r="M32" t="str">
            <v>Powercore overload</v>
          </cell>
        </row>
        <row r="33">
          <cell r="B33" t="str">
            <v>CTR_758</v>
          </cell>
          <cell r="M33" t="str">
            <v>Grid outage,  / grid return awaited</v>
          </cell>
        </row>
        <row r="34">
          <cell r="B34" t="str">
            <v>CTR_682</v>
          </cell>
          <cell r="M34" t="str">
            <v>Grid outage,  / grid return awaited</v>
          </cell>
        </row>
        <row r="35">
          <cell r="B35" t="str">
            <v>CTR_824</v>
          </cell>
          <cell r="M35" t="str">
            <v>No power issue</v>
          </cell>
        </row>
        <row r="36">
          <cell r="B36" t="str">
            <v>CTR_937</v>
          </cell>
          <cell r="M36" t="str">
            <v>Hors périmètre ESCO</v>
          </cell>
        </row>
        <row r="37">
          <cell r="B37" t="str">
            <v>SUD_095</v>
          </cell>
          <cell r="M37" t="str">
            <v>Disjonction dans le TGBT</v>
          </cell>
        </row>
        <row r="38">
          <cell r="B38" t="str">
            <v>NRD_149</v>
          </cell>
          <cell r="M38" t="str">
            <v>ATS faulty</v>
          </cell>
        </row>
        <row r="39">
          <cell r="B39" t="str">
            <v>LIT_654</v>
          </cell>
          <cell r="M39" t="str">
            <v>Grid outage,  / grid return awaited</v>
          </cell>
        </row>
        <row r="40">
          <cell r="B40" t="str">
            <v>CTR_875</v>
          </cell>
          <cell r="M40" t="str">
            <v>Batterie GE déchargée</v>
          </cell>
        </row>
        <row r="41">
          <cell r="B41" t="str">
            <v>CTR_860</v>
          </cell>
          <cell r="M41" t="str">
            <v>No power issue</v>
          </cell>
        </row>
        <row r="42">
          <cell r="B42" t="str">
            <v>EST_203</v>
          </cell>
          <cell r="M42" t="str">
            <v>No power issue</v>
          </cell>
        </row>
        <row r="43">
          <cell r="B43" t="str">
            <v>ADM_004</v>
          </cell>
          <cell r="M43" t="str">
            <v>No power issue</v>
          </cell>
        </row>
        <row r="44">
          <cell r="B44" t="str">
            <v>EXN_235</v>
          </cell>
          <cell r="M44" t="str">
            <v>No power issue</v>
          </cell>
        </row>
        <row r="45">
          <cell r="B45" t="str">
            <v>EST_013</v>
          </cell>
          <cell r="M45" t="str">
            <v>No power issue</v>
          </cell>
        </row>
        <row r="46">
          <cell r="B46" t="str">
            <v>LIT_756</v>
          </cell>
          <cell r="M46" t="str">
            <v>Site démantélé</v>
          </cell>
        </row>
        <row r="47">
          <cell r="B47" t="str">
            <v>OST_293</v>
          </cell>
          <cell r="M47" t="str">
            <v>No power issue</v>
          </cell>
        </row>
        <row r="48">
          <cell r="B48" t="str">
            <v>LIT_697</v>
          </cell>
          <cell r="M48" t="str">
            <v>Impacté par LIT_666_Z_Parcours-Vita</v>
          </cell>
        </row>
        <row r="49">
          <cell r="B49" t="str">
            <v>LIT_718</v>
          </cell>
          <cell r="M49" t="str">
            <v>No power issue</v>
          </cell>
        </row>
        <row r="50">
          <cell r="B50" t="str">
            <v>LIT_666</v>
          </cell>
          <cell r="M50" t="str">
            <v>Démarreur du GE faulty</v>
          </cell>
        </row>
        <row r="51">
          <cell r="B51" t="str">
            <v>CTR_652</v>
          </cell>
          <cell r="M51" t="str">
            <v>No power issue</v>
          </cell>
        </row>
        <row r="52">
          <cell r="B52" t="str">
            <v>ADM_015</v>
          </cell>
          <cell r="M52" t="str">
            <v>No power issue</v>
          </cell>
        </row>
        <row r="53">
          <cell r="B53" t="str">
            <v>CTR_762</v>
          </cell>
          <cell r="M53" t="str">
            <v>No power issue</v>
          </cell>
        </row>
        <row r="54">
          <cell r="B54" t="str">
            <v>EST_143</v>
          </cell>
          <cell r="M54" t="str">
            <v>No power issue</v>
          </cell>
        </row>
        <row r="55">
          <cell r="B55" t="str">
            <v>EST_185</v>
          </cell>
          <cell r="M55" t="str">
            <v>No power issue</v>
          </cell>
        </row>
        <row r="56">
          <cell r="B56" t="str">
            <v>CTR_566</v>
          </cell>
          <cell r="M56" t="str">
            <v>Grid outage,  / grid return awaited</v>
          </cell>
        </row>
        <row r="57">
          <cell r="B57" t="str">
            <v>LIT_548</v>
          </cell>
          <cell r="M57" t="str">
            <v>Grid outage,  / grid return awaited</v>
          </cell>
        </row>
        <row r="58">
          <cell r="B58" t="str">
            <v>LIT_696</v>
          </cell>
          <cell r="M58" t="str">
            <v>No power issue</v>
          </cell>
        </row>
        <row r="59">
          <cell r="B59" t="str">
            <v>LIT_657</v>
          </cell>
          <cell r="M59" t="str">
            <v>No power issue</v>
          </cell>
        </row>
        <row r="60">
          <cell r="B60" t="str">
            <v>LIT_791</v>
          </cell>
          <cell r="M60" t="str">
            <v>Grid outage,  / grid return awaited</v>
          </cell>
        </row>
        <row r="61">
          <cell r="B61" t="str">
            <v>LIT_695</v>
          </cell>
          <cell r="M61" t="str">
            <v>Grid outage,  / grid return awaited</v>
          </cell>
        </row>
        <row r="62">
          <cell r="B62" t="str">
            <v>EXN_237</v>
          </cell>
          <cell r="M62" t="str">
            <v>Plantage du controleur</v>
          </cell>
        </row>
        <row r="63">
          <cell r="B63" t="str">
            <v>EST_124</v>
          </cell>
          <cell r="M63" t="str">
            <v>No power issue</v>
          </cell>
        </row>
        <row r="64">
          <cell r="B64" t="str">
            <v>CTR_717</v>
          </cell>
          <cell r="M64" t="str">
            <v>No power issue</v>
          </cell>
        </row>
        <row r="65">
          <cell r="B65" t="str">
            <v>CTR_776</v>
          </cell>
          <cell r="M65" t="str">
            <v>Grid outage,  / grid return awaited</v>
          </cell>
        </row>
        <row r="66">
          <cell r="B66" t="str">
            <v>NRD_175</v>
          </cell>
          <cell r="M66" t="str">
            <v>Batterie GE déchargée</v>
          </cell>
        </row>
        <row r="67">
          <cell r="B67" t="str">
            <v>CTR_865</v>
          </cell>
          <cell r="M67" t="str">
            <v>No power issue</v>
          </cell>
        </row>
        <row r="68">
          <cell r="B68" t="str">
            <v>CTR_707</v>
          </cell>
          <cell r="M68" t="str">
            <v>No power issue</v>
          </cell>
        </row>
        <row r="69">
          <cell r="B69" t="str">
            <v>NRD_142</v>
          </cell>
          <cell r="M69" t="str">
            <v>ATS faulty</v>
          </cell>
        </row>
        <row r="70">
          <cell r="B70" t="str">
            <v>SUO_241</v>
          </cell>
          <cell r="M70" t="str">
            <v>A investiguer</v>
          </cell>
        </row>
        <row r="71">
          <cell r="B71" t="str">
            <v>LIT_134</v>
          </cell>
          <cell r="M71" t="str">
            <v>No power issue</v>
          </cell>
        </row>
        <row r="72">
          <cell r="B72" t="str">
            <v>ADM_166</v>
          </cell>
          <cell r="M72" t="str">
            <v>No power issue</v>
          </cell>
        </row>
        <row r="73">
          <cell r="B73" t="str">
            <v>LIT_651</v>
          </cell>
          <cell r="M73" t="str">
            <v>No power issue</v>
          </cell>
        </row>
        <row r="74">
          <cell r="B74" t="str">
            <v>NRD_134</v>
          </cell>
          <cell r="M74" t="str">
            <v>No power issue</v>
          </cell>
        </row>
        <row r="75">
          <cell r="B75" t="str">
            <v>LIT_287</v>
          </cell>
          <cell r="M75" t="str">
            <v>No power issue</v>
          </cell>
        </row>
        <row r="76">
          <cell r="B76" t="str">
            <v>LIT_726</v>
          </cell>
          <cell r="M76" t="str">
            <v>No power issue</v>
          </cell>
        </row>
        <row r="77">
          <cell r="B77" t="str">
            <v>LIT_585</v>
          </cell>
          <cell r="M77" t="str">
            <v>No power issue</v>
          </cell>
        </row>
        <row r="78">
          <cell r="B78" t="str">
            <v>ADM_007</v>
          </cell>
          <cell r="M78" t="str">
            <v>No power issue</v>
          </cell>
        </row>
        <row r="79">
          <cell r="B79" t="str">
            <v>LIT_763</v>
          </cell>
          <cell r="M79" t="str">
            <v>No power issue</v>
          </cell>
        </row>
        <row r="80">
          <cell r="B80" t="str">
            <v>NRD_158</v>
          </cell>
          <cell r="M80" t="str">
            <v>Disjonction dans la baie suite aux mauvaises phases ENEO</v>
          </cell>
        </row>
        <row r="81">
          <cell r="B81" t="str">
            <v>NRD_140</v>
          </cell>
          <cell r="M81" t="str">
            <v>No power issue</v>
          </cell>
        </row>
        <row r="82">
          <cell r="B82" t="str">
            <v>LIT_116</v>
          </cell>
          <cell r="M82" t="str">
            <v>No power issue</v>
          </cell>
        </row>
        <row r="83">
          <cell r="B83" t="str">
            <v>LIT_609</v>
          </cell>
          <cell r="M83" t="str">
            <v>No power issue</v>
          </cell>
        </row>
        <row r="84">
          <cell r="B84" t="str">
            <v>CTR_773</v>
          </cell>
          <cell r="M84" t="str">
            <v>No power issue</v>
          </cell>
        </row>
        <row r="85">
          <cell r="B85" t="str">
            <v>CTR_723</v>
          </cell>
          <cell r="M85" t="str">
            <v>No power issue</v>
          </cell>
        </row>
        <row r="86">
          <cell r="B86" t="str">
            <v>NRD_174</v>
          </cell>
          <cell r="M86" t="str">
            <v>No power issue</v>
          </cell>
        </row>
        <row r="87">
          <cell r="B87" t="str">
            <v>CTR_738</v>
          </cell>
          <cell r="M87" t="str">
            <v>No power issue</v>
          </cell>
        </row>
        <row r="88">
          <cell r="B88" t="str">
            <v>ADM_001</v>
          </cell>
          <cell r="M88" t="str">
            <v>No power issue</v>
          </cell>
        </row>
        <row r="89">
          <cell r="B89" t="str">
            <v>ADM_180</v>
          </cell>
          <cell r="M89" t="str">
            <v>No power issue</v>
          </cell>
        </row>
        <row r="90">
          <cell r="B90" t="str">
            <v>LIT_649</v>
          </cell>
          <cell r="M90" t="str">
            <v>No power issue</v>
          </cell>
        </row>
        <row r="91">
          <cell r="B91" t="str">
            <v>NRD_138</v>
          </cell>
          <cell r="M91" t="str">
            <v>No power issue</v>
          </cell>
        </row>
        <row r="92">
          <cell r="B92" t="str">
            <v>NRD_159</v>
          </cell>
          <cell r="M92" t="str">
            <v>No power issue</v>
          </cell>
        </row>
        <row r="93">
          <cell r="B93" t="str">
            <v>ADM_172</v>
          </cell>
          <cell r="M93" t="str">
            <v>No power issue</v>
          </cell>
        </row>
        <row r="94">
          <cell r="B94" t="str">
            <v>CTR_598</v>
          </cell>
          <cell r="M94" t="str">
            <v>Perte du neutre dans la zone</v>
          </cell>
        </row>
        <row r="95">
          <cell r="B95" t="str">
            <v>NRD_141</v>
          </cell>
          <cell r="M95" t="str">
            <v>No power issue</v>
          </cell>
        </row>
        <row r="96">
          <cell r="B96" t="str">
            <v>NRD_186</v>
          </cell>
          <cell r="M96" t="str">
            <v>ATS faulty</v>
          </cell>
        </row>
        <row r="97">
          <cell r="B97" t="str">
            <v>ADM_130</v>
          </cell>
          <cell r="M97" t="str">
            <v>No power issue</v>
          </cell>
        </row>
        <row r="98">
          <cell r="B98" t="str">
            <v>CTR_849</v>
          </cell>
          <cell r="M98" t="str">
            <v>No power issue</v>
          </cell>
        </row>
        <row r="99">
          <cell r="B99" t="str">
            <v>CTR_739</v>
          </cell>
          <cell r="M99" t="str">
            <v>No power issue</v>
          </cell>
        </row>
        <row r="100">
          <cell r="B100" t="str">
            <v>OST_231</v>
          </cell>
          <cell r="M100" t="str">
            <v>No power issue</v>
          </cell>
        </row>
        <row r="101">
          <cell r="B101" t="str">
            <v>ADM_149</v>
          </cell>
          <cell r="M101" t="str">
            <v>No power issue</v>
          </cell>
        </row>
        <row r="102">
          <cell r="B102" t="str">
            <v>LIT_708</v>
          </cell>
          <cell r="M102" t="str">
            <v>No power issue</v>
          </cell>
        </row>
        <row r="103">
          <cell r="B103" t="str">
            <v>EXN_045</v>
          </cell>
          <cell r="M103" t="str">
            <v>No power issue</v>
          </cell>
        </row>
        <row r="104">
          <cell r="B104" t="str">
            <v>OST_245</v>
          </cell>
          <cell r="M104" t="str">
            <v>No power issue</v>
          </cell>
        </row>
        <row r="105">
          <cell r="B105" t="str">
            <v>CTR_658</v>
          </cell>
          <cell r="M105" t="str">
            <v>No power issue</v>
          </cell>
        </row>
        <row r="106">
          <cell r="B106" t="str">
            <v>SUD_257</v>
          </cell>
          <cell r="M106" t="str">
            <v>No power issue</v>
          </cell>
        </row>
        <row r="107">
          <cell r="B107" t="str">
            <v>LIT_674</v>
          </cell>
          <cell r="M107" t="str">
            <v>No power issue</v>
          </cell>
        </row>
        <row r="108">
          <cell r="B108" t="str">
            <v>NRD_153</v>
          </cell>
          <cell r="M108" t="str">
            <v>No power issue</v>
          </cell>
        </row>
        <row r="109">
          <cell r="B109" t="str">
            <v>OST_251</v>
          </cell>
          <cell r="M109" t="str">
            <v>No power issue</v>
          </cell>
        </row>
        <row r="110">
          <cell r="B110" t="str">
            <v>SUD_260</v>
          </cell>
          <cell r="M110" t="str">
            <v>No power issue</v>
          </cell>
        </row>
        <row r="111">
          <cell r="B111" t="str">
            <v>OST_268</v>
          </cell>
          <cell r="M111" t="str">
            <v>No power issue</v>
          </cell>
        </row>
        <row r="112">
          <cell r="B112" t="str">
            <v>NRD_190</v>
          </cell>
          <cell r="M112" t="str">
            <v>No power issue</v>
          </cell>
        </row>
        <row r="113">
          <cell r="B113" t="str">
            <v>CTR_759</v>
          </cell>
          <cell r="M113" t="str">
            <v>No power issue</v>
          </cell>
        </row>
        <row r="114">
          <cell r="B114" t="str">
            <v>OST_360</v>
          </cell>
          <cell r="M114" t="str">
            <v>No power issue</v>
          </cell>
        </row>
        <row r="115">
          <cell r="B115" t="str">
            <v>OST_261</v>
          </cell>
          <cell r="M115" t="str">
            <v>No power issue</v>
          </cell>
        </row>
        <row r="116">
          <cell r="B116" t="str">
            <v>EST_104</v>
          </cell>
          <cell r="M116" t="str">
            <v>No power issue</v>
          </cell>
        </row>
        <row r="117">
          <cell r="B117" t="str">
            <v>OST_238</v>
          </cell>
          <cell r="M117" t="str">
            <v>No power issue</v>
          </cell>
        </row>
        <row r="118">
          <cell r="B118" t="str">
            <v>LIT_705</v>
          </cell>
          <cell r="M118" t="str">
            <v>No power issue</v>
          </cell>
        </row>
        <row r="119">
          <cell r="B119" t="str">
            <v>SUD_018</v>
          </cell>
          <cell r="M119" t="str">
            <v>No power issue</v>
          </cell>
        </row>
        <row r="120">
          <cell r="B120" t="str">
            <v>SUD_094</v>
          </cell>
          <cell r="M120" t="str">
            <v>No power issue</v>
          </cell>
        </row>
        <row r="121">
          <cell r="B121" t="str">
            <v>SUD_093</v>
          </cell>
          <cell r="M121" t="str">
            <v>No power issue</v>
          </cell>
        </row>
        <row r="122">
          <cell r="B122" t="str">
            <v>SUD_010</v>
          </cell>
          <cell r="M122" t="str">
            <v>No power issue</v>
          </cell>
        </row>
        <row r="123">
          <cell r="B123" t="str">
            <v>SUD_071</v>
          </cell>
          <cell r="M123" t="str">
            <v>No power issue</v>
          </cell>
        </row>
        <row r="124">
          <cell r="B124" t="str">
            <v>SUD_079</v>
          </cell>
          <cell r="M124" t="str">
            <v>No power issue</v>
          </cell>
        </row>
        <row r="125">
          <cell r="B125" t="str">
            <v>SUD_090</v>
          </cell>
          <cell r="M125" t="str">
            <v>No power issue</v>
          </cell>
        </row>
        <row r="126">
          <cell r="B126" t="str">
            <v>SUD_086</v>
          </cell>
          <cell r="M126" t="str">
            <v>No power issue</v>
          </cell>
        </row>
        <row r="127">
          <cell r="B127" t="str">
            <v>SUD_103</v>
          </cell>
          <cell r="M127" t="str">
            <v>No power issue</v>
          </cell>
        </row>
        <row r="128">
          <cell r="B128" t="str">
            <v>SUD_081</v>
          </cell>
          <cell r="M128" t="str">
            <v>No power issue</v>
          </cell>
        </row>
        <row r="129">
          <cell r="B129" t="str">
            <v>SUD_096</v>
          </cell>
          <cell r="M129" t="str">
            <v>No power issue</v>
          </cell>
        </row>
        <row r="130">
          <cell r="B130" t="str">
            <v>SUD_073</v>
          </cell>
          <cell r="M130" t="str">
            <v>No power issue</v>
          </cell>
        </row>
        <row r="131">
          <cell r="B131" t="str">
            <v>NRD_154</v>
          </cell>
          <cell r="M131" t="str">
            <v>No power issue</v>
          </cell>
        </row>
        <row r="132">
          <cell r="B132" t="str">
            <v>SUD_083</v>
          </cell>
          <cell r="M132" t="str">
            <v>No power issue</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39.812260416664" createdVersion="8" refreshedVersion="8" minRefreshableVersion="3" recordCount="2456" xr:uid="{4C5B4041-AC3A-4A4C-A73E-E40E10813DF7}">
  <cacheSource type="worksheet">
    <worksheetSource ref="A1:AH2457" sheet="daily break down"/>
  </cacheSource>
  <cacheFields count="33">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0">
      <sharedItems containsSemiMixedTypes="0" containsString="0" containsNumber="1" minValue="0" maxValue="67.128149318129317"/>
    </cacheField>
    <cacheField name="NUR 12/04/2026" numFmtId="0">
      <sharedItems containsSemiMixedTypes="0" containsString="0" containsNumber="1" minValue="0" maxValue="60.097079898297274"/>
    </cacheField>
    <cacheField name="NUR 13/04/2026" numFmtId="0">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3/04/2026" numFmtId="2">
      <sharedItems containsSemiMixedTypes="0" containsString="0" containsNumber="1" minValue="0" maxValue="610272.57298185385"/>
    </cacheField>
    <cacheField name="NUR  DU 25/04/2026" numFmtId="2">
      <sharedItems containsSemiMixedTypes="0" containsString="0" containsNumber="1" minValue="0" maxValue="49.764487790818777"/>
    </cacheField>
    <cacheField name="NUR 2G" numFmtId="2">
      <sharedItems containsMixedTypes="1" containsNumber="1" minValue="0" maxValue="64.726388739014183"/>
    </cacheField>
    <cacheField name="NUR 3G" numFmtId="2">
      <sharedItems containsMixedTypes="1" containsNumber="1" minValue="0" maxValue="55.081244836133287"/>
    </cacheField>
    <cacheField name="NUR 4G" numFmtId="2">
      <sharedItems containsMixedTypes="1" containsNumber="1" minValue="0" maxValue="88.511296777836876"/>
    </cacheField>
    <cacheField name="NUR  DU 26/04/2026" numFmtId="2">
      <sharedItems containsMixedTypes="1" containsNumber="1" minValue="0" maxValue="58.181681662400514" count="610">
        <s v=""/>
        <n v="58.181681662400514"/>
        <n v="46.970783288103576"/>
        <n v="46.252957055985036"/>
        <n v="37.422542254867551"/>
        <n v="36.982729223560575"/>
        <n v="36.683563619864536"/>
        <n v="32.899156186774654"/>
        <n v="30.134576366951745"/>
        <n v="28.451497861217419"/>
        <n v="28.440172586485872"/>
        <n v="27.916748708026926"/>
        <n v="26.883259424768784"/>
        <n v="26.870971055808106"/>
        <n v="24.489702739182665"/>
        <n v="23.751722868565473"/>
        <n v="23.220647741508362"/>
        <n v="23.113993973170334"/>
        <n v="21.860277142848989"/>
        <n v="21.570653306052801"/>
        <n v="21.026665582293905"/>
        <n v="19.987326393347651"/>
        <n v="19.809350146818367"/>
        <n v="18.491409199476077"/>
        <n v="18.491409199476074"/>
        <n v="18.491141673301318"/>
        <n v="18.490606620951795"/>
        <n v="17.700887188135827"/>
        <n v="16.529479244249256"/>
        <n v="16.505330548207503"/>
        <n v="16.472549674260129"/>
        <n v="16.462704711028938"/>
        <n v="15.776535742923754"/>
        <n v="15.53945404685061"/>
        <n v="15.409507666230066"/>
        <n v="14.511029925834613"/>
        <n v="14.409102453250691"/>
        <n v="14.306211886437639"/>
        <n v="14.276569986274124"/>
        <n v="14.016017327135287"/>
        <n v="13.868556899607057"/>
        <n v="13.868289373432297"/>
        <n v="13.865774627389543"/>
        <n v="13.50973295893937"/>
        <n v="13.37136842135301"/>
        <n v="13.16416467728264"/>
        <n v="12.966369462921584"/>
        <n v="12.949872015477991"/>
        <n v="12.650331875137333"/>
        <n v="12.586054252881434"/>
        <n v="12.469680366860427"/>
        <n v="12.327606132984052"/>
        <n v="12.32692840000799"/>
        <n v="11.950394226571131"/>
        <n v="11.70887159599695"/>
        <n v="11.613864133800183"/>
        <n v="11.41555589798906"/>
        <n v="10.867020229259232"/>
        <n v="10.761561411168469"/>
        <n v="10.601616428818064"/>
        <n v="10.570440711919254"/>
        <n v="10.453121566747425"/>
        <n v="10.352870591525342"/>
        <n v="10.344113568071499"/>
        <n v="10.333020149358083"/>
        <n v="10.223815964820666"/>
        <n v="10.100432893020919"/>
        <n v="9.7999831636860666"/>
        <n v="9.791012119292418"/>
        <n v="9.2458116102079444"/>
        <n v="9.2457045997380387"/>
        <n v="9.2449555264487078"/>
        <n v="9.2449020212137576"/>
        <n v="9.2443134636292825"/>
        <n v="9.2242846706788448"/>
        <n v="9.21609836973116"/>
        <n v="9.2099274326333411"/>
        <n v="9.0813543530432348"/>
        <n v="9.0566245748942453"/>
        <n v="8.7709348149289603"/>
        <n v="8.5472472626721814"/>
        <n v="8.14581531990423"/>
        <n v="8.0600999335108288"/>
        <n v="7.8960707182257375"/>
        <n v="7.8664109829839113"/>
        <n v="7.8193798814609359"/>
        <n v="7.6085335855926814"/>
        <n v="7.4212117580250725"/>
        <n v="7.3747870491648895"/>
        <n v="7.321870371797174"/>
        <n v="7.1831491326444672"/>
        <n v="6.9201173976195172"/>
        <n v="6.8692695893366231"/>
        <n v="6.8487057440366623"/>
        <n v="6.7100023399622755"/>
        <n v="6.7091462562030406"/>
        <n v="6.6797718822142906"/>
        <n v="6.6002452679970203"/>
        <n v="6.5878142184097959"/>
        <n v="6.5479167879821514"/>
        <n v="6.4848166411268346"/>
        <n v="6.4656381062986172"/>
        <n v="6.4536230891497093"/>
        <n v="6.3994757913780944"/>
        <n v="6.3741856503240264"/>
        <n v="6.325977433632108"/>
        <n v="6.2912525361481393"/>
        <n v="6.1939800190050587"/>
        <n v="6.1748251448921758"/>
        <n v="6.1638030664920258"/>
        <n v="6.0747881906099019"/>
        <n v="5.8214409031112941"/>
        <n v="5.799432416467627"/>
        <n v="5.7560931761563543"/>
        <n v="5.6889262712130435"/>
        <n v="5.6142329632197887"/>
        <n v="5.5825221939714567"/>
        <n v="5.582124336199441"/>
        <n v="5.5764582673435426"/>
        <n v="5.5665241287207534"/>
        <n v="5.5354910924484857"/>
        <n v="5.3887975732879045"/>
        <n v="5.3818775629007529"/>
        <n v="5.3320998593169016"/>
        <n v="5.321220461543291"/>
        <n v="5.2544994335579114"/>
        <n v="5.2518063367319865"/>
        <n v="5.1732963219788095"/>
        <n v="5.1305099690953764"/>
        <n v="4.9969965728113506"/>
        <n v="4.9827285101574343"/>
        <n v="4.9809806724823282"/>
        <n v="4.923123678420696"/>
        <n v="4.9152397026425287"/>
        <n v="4.7568829134242501"/>
        <n v="4.6669941187045749"/>
        <n v="4.6377089201074098"/>
        <n v="4.626811687255481"/>
        <n v="4.62531354067682"/>
        <n v="4.6233874605976846"/>
        <n v="4.62311982604378"/>
        <n v="4.6228522998690194"/>
        <n v="4.6216216794651199"/>
        <n v="4.6214611637602614"/>
        <n v="4.6210509569589622"/>
        <n v="4.5243313272437238"/>
        <n v="4.5082975918363859"/>
        <n v="4.473661869744002"/>
        <n v="4.4671163960015186"/>
        <n v="4.2159553812722237"/>
        <n v="4.1299085702545142"/>
        <n v="4.1029776019952457"/>
        <n v="4.0727114740906272"/>
        <n v="3.9357413250195168"/>
        <n v="3.9102874158541012"/>
        <n v="3.9015303924002578"/>
        <n v="3.8924825071937534"/>
        <n v="3.8896700653191911"/>
        <n v="3.8880827433489444"/>
        <n v="3.871478285435447"/>
        <n v="3.8645047698133448"/>
        <n v="3.8344526628485323"/>
        <n v="3.8089663359329746"/>
        <n v="3.7337736457468331"/>
        <n v="3.6650372539115894"/>
        <n v="3.5423675852445413"/>
        <n v="3.5137779547017547"/>
        <n v="3.4570089004174842"/>
        <n v="3.4559923009533917"/>
        <n v="3.4440427984807367"/>
        <n v="3.4415102173596646"/>
        <n v="3.4361596938644476"/>
        <n v="3.3622689643954766"/>
        <n v="3.3609134984433542"/>
        <n v="3.3179309596984288"/>
        <n v="3.2370667146073573"/>
        <n v="3.1816531262752084"/>
        <n v="3.0875195829159923"/>
        <n v="3.0819907086375999"/>
        <n v="3.0819728735592826"/>
        <n v="3.0819015332460129"/>
        <n v="3.0813664808964911"/>
        <n v="3.0809741091735079"/>
        <n v="3.0125230785913431"/>
        <n v="3.0011799687814791"/>
        <n v="2.9959364557561643"/>
        <n v="2.9653136262851953"/>
        <n v="2.8946332109133559"/>
        <n v="2.7969148168123441"/>
        <n v="2.7929554294258812"/>
        <n v="2.7877570454759875"/>
        <n v="2.7791689138865312"/>
        <n v="2.741519063558512"/>
        <n v="2.6744770041634212"/>
        <n v="2.6349009653771196"/>
        <n v="2.6256802298870259"/>
        <n v="2.6207577482714246"/>
        <n v="2.5663785944816837"/>
        <n v="2.5372004063544242"/>
        <n v="2.5340435974922477"/>
        <n v="2.533811741474119"/>
        <n v="2.5181882128680808"/>
        <n v="2.4737967029360819"/>
        <n v="2.4613478182705402"/>
        <n v="2.428923645889514"/>
        <n v="2.4228953894182341"/>
        <n v="2.4066654681494035"/>
        <n v="2.4055061880587729"/>
        <n v="2.3783255287030625"/>
        <n v="2.3405865029834523"/>
        <n v="2.3402119663387868"/>
        <n v="2.2811956921865235"/>
        <n v="2.2755063022032749"/>
        <n v="2.2288497373249667"/>
        <n v="2.2271554048848139"/>
        <n v="2.1300969086815456"/>
        <n v="2.1265190569459995"/>
        <n v="2.0869360191534465"/>
        <n v="2.0653020691544457"/>
        <n v="2.0540578713119992"/>
        <n v="2.0532990614468392"/>
        <n v="2.0168798315227159"/>
        <n v="2.0140083839136156"/>
        <n v="1.9842991772053429"/>
        <n v="1.9723991461991308"/>
        <n v="1.9620191306184063"/>
        <n v="1.9539737131743511"/>
        <n v="1.9251183535797147"/>
        <n v="1.9240482488806705"/>
        <n v="1.9228889687900397"/>
        <n v="1.9143816364326425"/>
        <n v="1.9096196705218971"/>
        <n v="1.8995606863508858"/>
        <n v="1.8838614699778493"/>
        <n v="1.8591999041186189"/>
        <n v="1.8419712184640149"/>
        <n v="1.8401342053973226"/>
        <n v="1.8149154046565257"/>
        <n v="1.7629974916745859"/>
        <n v="1.7494939144334163"/>
        <n v="1.708868028981289"/>
        <n v="1.689687742539673"/>
        <n v="1.678601901076668"/>
        <n v="1.6454643255629462"/>
        <n v="1.5709850385095012"/>
        <n v="1.5613540962181074"/>
        <n v="1.5573590386750107"/>
        <n v="1.5533120088651449"/>
        <n v="1.5486508137047401"/>
        <n v="1.5413253032676717"/>
        <n v="1.5409507666230065"/>
        <n v="1.4878099766689359"/>
        <n v="1.479105932037063"/>
        <n v="1.4637670628001243"/>
        <n v="1.4419660819614593"/>
        <n v="1.3772069125909947"/>
        <n v="1.3449967611497775"/>
        <n v="1.3367391198888234"/>
        <n v="1.3316026173334132"/>
        <n v="1.3202416724452344"/>
        <n v="1.3070080443337244"/>
        <n v="1.3048143297006869"/>
        <n v="1.3029416464773582"/>
        <n v="1.3004269004346078"/>
        <n v="1.2988930836993091"/>
        <n v="1.2981261753316611"/>
        <n v="1.2845536807321229"/>
        <n v="1.2825383168822571"/>
        <n v="1.2824848116473049"/>
        <n v="1.2785967645741125"/>
        <n v="1.2480096052597787"/>
        <n v="1.2452630031988996"/>
        <n v="1.2446209403794732"/>
        <n v="1.242268657769616"/>
        <n v="1.2418029980053247"/>
        <n v="1.2398411393904114"/>
        <n v="1.2361849483353451"/>
        <n v="1.2354358750460144"/>
        <n v="1.2065787183284673"/>
        <n v="1.2051162419064416"/>
        <n v="1.202744176490228"/>
        <n v="1.1878697211735196"/>
        <n v="1.1776323862193345"/>
        <n v="1.1573737139255658"/>
        <n v="1.1542684336235458"/>
        <n v="1.1408742898071815"/>
        <n v="1.1294070312528155"/>
        <n v="1.103866502298585"/>
        <n v="1.0963936044835962"/>
        <n v="1.0907042145003467"/>
        <n v="1.086906199530068"/>
        <n v="1.0836058533300232"/>
        <n v="1.0778838028234741"/>
        <n v="1.0679466545673495"/>
        <n v="1.0530543641723256"/>
        <n v="1.0324370136374144"/>
        <n v="1.0250711262923298"/>
        <n v="1.0084754508667519"/>
        <n v="0.99594644340002392"/>
        <n v="0.98726076025945042"/>
        <n v="0.98146435980629665"/>
        <n v="0.9793954907214788"/>
        <n v="0.97761305223062345"/>
        <n v="0.96532361392905253"/>
        <n v="0.96507392283260973"/>
        <n v="0.96152474224744811"/>
        <n v="0.96122154591605258"/>
        <n v="0.96057948309662611"/>
        <n v="0.95513978420982037"/>
        <n v="0.95170590561514445"/>
        <n v="0.93464727922313251"/>
        <n v="0.93414789703024548"/>
        <n v="0.92002251500286858"/>
        <n v="0.91238910148302288"/>
        <n v="0.90263331364340682"/>
        <n v="0.90108166182979355"/>
        <n v="0.89075515148402118"/>
        <n v="0.88945319076685136"/>
        <n v="0.88524411228394595"/>
        <n v="0.87481059146826923"/>
        <n v="0.87202831925075575"/>
        <n v="0.87152893705786816"/>
        <n v="0.86510830886360734"/>
        <n v="0.85030519386016734"/>
        <n v="0.83307650820556278"/>
        <n v="0.81782751624418881"/>
        <n v="0.81770267069596736"/>
        <n v="0.81456369691210584"/>
        <n v="0.8081073985612085"/>
        <n v="0.80680543784403891"/>
        <n v="0.7867053045803335"/>
        <n v="0.78388736220618549"/>
        <n v="0.73944234703923428"/>
        <n v="0.73207645969414992"/>
        <n v="0.72783171105460986"/>
        <n v="0.72715397807854865"/>
        <n v="0.72453222156589114"/>
        <n v="0.72249676632267235"/>
        <n v="0.72246335248107341"/>
        <n v="0.70002682395778926"/>
        <n v="0.68775629007542183"/>
        <n v="0.67732276925974433"/>
        <n v="0.66412481130487144"/>
        <n v="0.66334006785890598"/>
        <n v="0.65943556986388807"/>
        <n v="0.65615253129699558"/>
        <n v="0.64454189531237061"/>
        <n v="0.63359115722548953"/>
        <n v="0.62957826460407607"/>
        <n v="0.62877568607979228"/>
        <n v="0.61559556320323672"/>
        <n v="0.60591111567689115"/>
        <n v="0.60015038538037246"/>
        <n v="0.59872357911498153"/>
        <n v="0.59663687495184503"/>
        <n v="0.59132202161326131"/>
        <n v="0.58317139082221126"/>
        <n v="0.56679878892684188"/>
        <n v="0.56617456118573306"/>
        <n v="0.56537198266145017"/>
        <n v="0.561804966997971"/>
        <n v="0.56171579160638396"/>
        <n v="0.54951659803728536"/>
        <n v="0.54648463472332809"/>
        <n v="0.53906302914439586"/>
        <n v="0.53774544634780408"/>
        <n v="0.5364791557872689"/>
        <n v="0.52930945430367571"/>
        <n v="0.52661635747774893"/>
        <n v="0.52504687058581845"/>
        <n v="0.52415511666994841"/>
        <n v="0.52123016382589582"/>
        <n v="0.51209957191440525"/>
        <n v="0.50749715352150049"/>
        <n v="0.50170075306834683"/>
        <n v="0.4984012635796285"/>
        <n v="0.48680846267332123"/>
        <n v="0.48106556745511947"/>
        <n v="0.47824762508097124"/>
        <n v="0.47295060682070456"/>
        <n v="0.47221936860969121"/>
        <n v="0.47050720109122152"/>
        <n v="0.45292181387026903"/>
        <n v="0.45279696832204713"/>
        <n v="0.44694706263394141"/>
        <n v="0.44588539602536847"/>
        <n v="0.43230446333535943"/>
        <n v="0.42553565423980527"/>
        <n v="0.41912434045880376"/>
        <n v="0.41232917561987609"/>
        <n v="0.41229350546324095"/>
        <n v="0.40214534590064288"/>
        <n v="0.40093256057505999"/>
        <n v="0.37685520484657559"/>
        <n v="0.36706374685032511"/>
        <n v="0.36670704528397718"/>
        <n v="0.36524456886195078"/>
        <n v="0.3559168229019527"/>
        <n v="0.34710629421315908"/>
        <n v="0.33606638073469108"/>
        <n v="0.32725585204589752"/>
        <n v="0.31658981312910739"/>
        <n v="0.3147891323020377"/>
        <n v="0.29998601729859914"/>
        <n v="0.29187105666418423"/>
        <n v="0.29140734462793172"/>
        <n v="0.28136619553523801"/>
        <n v="0.27980548219303192"/>
        <n v="0.27690561550809861"/>
        <n v="0.27171741816552664"/>
        <n v="0.25867997591551017"/>
        <n v="0.25404285555298695"/>
        <n v="0.24627156105439338"/>
        <n v="0.24451892373149794"/>
        <n v="0.24350232426740637"/>
        <n v="0.23638612801876538"/>
        <n v="0.23611860184400438"/>
        <n v="0.2330866385300471"/>
        <n v="0.2234245934887871"/>
        <n v="0.21607197381525159"/>
        <n v="0.21114949219965015"/>
        <n v="0.208937942488293"/>
        <n v="0.20795701318083623"/>
        <n v="0.20462185353548318"/>
        <n v="0.2044791729089441"/>
        <n v="0.20374793469793084"/>
        <n v="0.19912864941372527"/>
        <n v="0.1984509164376643"/>
        <n v="0.18685811553135692"/>
        <n v="0.17843995856554604"/>
        <n v="0.17082438012401799"/>
        <n v="0.16529550584562525"/>
        <n v="0.16440375192975548"/>
        <n v="0.15445177822864858"/>
        <n v="0.14401825741297195"/>
        <n v="0.13957732291194033"/>
        <n v="0.13768680461029642"/>
        <n v="0.1317120533739688"/>
        <n v="0.12829903972362774"/>
        <n v="0.11978038597963138"/>
        <n v="0.11751533103332193"/>
        <n v="0.11642739125596048"/>
        <n v="0.11235969294018514"/>
        <n v="0.10765253272380167"/>
        <n v="9.5385926295163223E-2"/>
        <n v="9.0209826129388479E-2"/>
        <n v="8.4252909971378409E-2"/>
        <n v="8.4181569658108524E-2"/>
        <n v="8.4003218874934685E-2"/>
        <n v="8.3610847151951773E-2"/>
        <n v="8.2826103705986226E-2"/>
        <n v="7.9366098512411998E-2"/>
        <n v="7.2232067185453427E-2"/>
        <n v="6.9217938949813498E-2"/>
        <n v="6.401009608113381E-2"/>
        <n v="5.8231530706297635E-2"/>
        <n v="5.6983075224079929E-2"/>
        <n v="5.4878535982627201E-2"/>
        <n v="5.199226210667357E-2"/>
        <n v="5.1168839692608686E-2"/>
        <n v="5.1097499379339266E-2"/>
        <n v="4.9759868505534655E-2"/>
        <n v="4.8885949667981689E-2"/>
        <n v="4.6157182685420607E-2"/>
        <n v="4.2072949750736943E-2"/>
        <n v="4.1698413106071634E-2"/>
        <n v="3.977222464779287E-2"/>
        <n v="3.9593873864618913E-2"/>
        <n v="3.9058821515097035E-2"/>
        <n v="3.8862635653605794E-2"/>
        <n v="3.8612944557162056E-2"/>
        <n v="3.7632015249705365E-2"/>
        <n v="3.6740261333835574E-2"/>
        <n v="3.3423680024100962E-2"/>
        <n v="3.2727368712421483E-2"/>
        <n v="3.2675096935342242E-2"/>
        <n v="2.9427879223703251E-2"/>
        <n v="2.6771495058555347E-2"/>
        <n v="2.5967874030128443E-2"/>
        <n v="2.4884254435828985E-2"/>
        <n v="2.4452712958094893E-2"/>
        <n v="2.377415939708875E-2"/>
        <n v="2.3347098090675707E-2"/>
        <n v="2.3346814240537601E-2"/>
        <n v="2.1134567806114148E-2"/>
        <n v="2.0849861988809393E-2"/>
        <n v="1.9673216462817208E-2"/>
        <n v="1.7745902925808851E-2"/>
        <n v="1.7015624755476234E-2"/>
        <n v="1.5784864895840522E-2"/>
        <n v="1.5730539075943184E-2"/>
        <n v="1.5516518136134437E-2"/>
        <n v="1.534083069162231E-2"/>
        <n v="1.4181256394976778E-2"/>
        <n v="1.346782229322644E-2"/>
        <n v="1.3447649051316511E-2"/>
        <n v="1.3394143816364326E-2"/>
        <n v="1.3269298268142552E-2"/>
        <n v="1.326929826814255E-2"/>
        <n v="1.298393701506422E-2"/>
        <n v="1.2859091466842516E-2"/>
        <n v="1.2770561189205836E-2"/>
        <n v="1.2325680477193573E-2"/>
        <n v="1.2038677864242238E-2"/>
        <n v="1.195157739928698E-2"/>
        <n v="1.1236099339959449E-2"/>
        <n v="1.1146923948372441E-2"/>
        <n v="1.0792096009804093E-2"/>
        <n v="1.0701046990437543E-2"/>
        <n v="1.0165994640915667E-2"/>
        <n v="1.0165994640915665E-2"/>
        <n v="9.9174339149505457E-3"/>
        <n v="9.8806333878373332E-3"/>
        <n v="9.7201176829807678E-3"/>
        <n v="9.5417668998068125E-3"/>
        <n v="9.5239318214895355E-3"/>
        <n v="9.2207354900938135E-3"/>
        <n v="8.9175391586978642E-3"/>
        <n v="8.0796827070620802E-3"/>
        <n v="8.0267917370899482E-3"/>
        <n v="7.6879097645323902E-3"/>
        <n v="7.6690836764802392E-3"/>
        <n v="7.651248598162845E-3"/>
        <n v="7.5987188884182036E-3"/>
        <n v="7.0983611703236277E-3"/>
        <n v="7.0460792130125323E-3"/>
        <n v="6.2422774110888072E-3"/>
        <n v="5.8677407664232519E-3"/>
        <n v="5.7964004531536632E-3"/>
        <n v="5.3505234952187716E-3"/>
        <n v="5.1721727120448129E-3"/>
        <n v="4.8868114589664781E-3"/>
        <n v="4.8154711456968938E-3"/>
        <n v="4.5479449709359557E-3"/>
        <n v="4.494439735983769E-3"/>
        <n v="4.4587695793489755E-3"/>
        <n v="4.2804187961750177E-3"/>
        <n v="4.2804187961750159E-3"/>
        <n v="4.280418796175002E-3"/>
        <n v="4.0128926214140796E-3"/>
        <n v="3.8345418382401196E-3"/>
        <n v="3.4778402718922009E-3"/>
        <n v="3.2996804424475757E-3"/>
        <n v="2.9610720519737052E-3"/>
        <n v="2.9427879223704097E-3"/>
        <n v="2.9427879223703837E-3"/>
        <n v="2.764917159536535E-3"/>
        <n v="2.6752617476092913E-3"/>
        <n v="2.56825127770507E-3"/>
        <n v="2.4255706511658228E-3"/>
        <n v="2.4077355728484473E-3"/>
        <n v="2.3720654162136274E-3"/>
        <n v="2.3363952595789436E-3"/>
        <n v="2.2295138124645555E-3"/>
        <n v="2.2115497113570394E-3"/>
        <n v="2.158044476405014E-3"/>
        <n v="2.1402093980875088E-3"/>
        <n v="2.1045392414528177E-3"/>
        <n v="2.0867041631353212E-3"/>
        <n v="2.0867041631353052E-3"/>
        <n v="2.051034006500451E-3"/>
        <n v="2.0331989281831093E-3"/>
        <n v="1.9975287715482551E-3"/>
        <n v="1.9440235365961538E-3"/>
        <n v="1.9440235365960586E-3"/>
        <n v="1.8726832233265697E-3"/>
        <n v="1.8370130666916665E-3"/>
        <n v="1.8013429100568119E-3"/>
        <n v="1.7835078317394704E-3"/>
        <n v="1.7510804166169997E-3"/>
        <n v="1.6943324401527619E-3"/>
        <n v="1.6764973618350781E-3"/>
        <n v="1.6408272052002239E-3"/>
        <n v="1.551651813613344E-3"/>
        <n v="1.5159816569786609E-3"/>
        <n v="1.4981465786612564E-3"/>
        <n v="1.4981465786611484E-3"/>
        <n v="1.4803115003438065E-3"/>
        <n v="1.4268062653917818E-3"/>
        <n v="1.391136108756585E-3"/>
        <n v="1.3554659521219016E-3"/>
        <n v="1.2485277349802194E-3"/>
        <n v="1.2306204039001676E-3"/>
        <n v="8.9190876114083977E-4"/>
        <n v="8.0257852428281592E-4"/>
        <n v="8.0257852428281581E-4"/>
        <n v="6.0639266279149864E-4"/>
        <n v="5.3505234952187721E-4"/>
        <n v="3.7453664466531404E-4"/>
        <n v="3.2103140971312578E-4"/>
        <n v="3.2103140971306789E-4"/>
        <n v="2.8536125307830184E-4"/>
        <n v="2.8536125307821499E-4"/>
        <n v="2.6752617476094782E-4"/>
        <n v="2.675261747609386E-4"/>
        <n v="2.6752617476083203E-4"/>
        <n v="2.4969109644354268E-4"/>
        <n v="2.3185601812606598E-4"/>
        <n v="1.9618586149141573E-4"/>
        <n v="1.7835078317400378E-4"/>
        <n v="1.0701046990441385E-4"/>
        <n v="1.0701046990435595E-4"/>
        <n v="1.0701046990429807E-4"/>
        <n v="8.9175391586979543E-5"/>
        <n v="7.1340313269532038E-5"/>
        <n v="5.3505234952177976E-5"/>
        <n v="5.3505234952120087E-5"/>
        <n v="3.5670156634823915E-5"/>
        <n v="4.3422645349446661E-17"/>
        <n v="0"/>
      </sharedItems>
    </cacheField>
    <cacheField name="oprationnel" numFmtId="2">
      <sharedItems count="3">
        <s v="Operationnel"/>
        <s v="EXCLU"/>
        <s v="Insecurity"/>
      </sharedItems>
    </cacheField>
    <cacheField name="Raison d'exclusion" numFmtId="2">
      <sharedItems containsBlank="1"/>
    </cacheField>
    <cacheField name="OCM NOMENCLATURE" numFmtId="0">
      <sharedItems count="16">
        <s v="No root cause"/>
        <s v="SPARE-ISSUE"/>
        <s v="Exclu"/>
        <s v="BSS"/>
        <s v="AKTIVCO GRID ONLY"/>
        <s v="PDH"/>
        <s v="IHS GRID ONLY"/>
        <s v="IHS"/>
        <s v="AKTIVCO"/>
        <s v="ACCESS-ISSUE"/>
        <s v="Partners"/>
        <s v="Fiber AOF"/>
        <s v="ENVTECH"/>
        <s v="TRAVAUX-HUAWEI"/>
        <s v="TRAVAUX OCM"/>
        <s v="no impacts"/>
      </sharedItems>
    </cacheField>
    <cacheField name="SUB RCA" numFmtId="0">
      <sharedItems count="11">
        <s v="No root cause"/>
        <s v="SPARE-ISSUE"/>
        <s v="Exclu"/>
        <s v="RAN ISSUE"/>
        <s v="POWER ISSUE"/>
        <s v="TX ISSUE"/>
        <s v="ACCESS-ISSUE"/>
        <s v="ENVTECH"/>
        <s v="TRAVAUX-HUAWEI"/>
        <s v="TRAVAUX OCM"/>
        <s v="no impacts"/>
      </sharedItems>
    </cacheField>
    <cacheField name="CAUSE" numFmtId="0">
      <sharedItems/>
    </cacheField>
    <cacheField name="CATEGORIE" numFmtId="0">
      <sharedItems count="8">
        <s v="No root cause"/>
        <s v="SPARE-ISSUE"/>
        <s v="Exclu"/>
        <s v="ACTIVE"/>
        <s v="PASSIVE"/>
        <s v="ACCESS-ISSUE"/>
        <s v="PLANNED WORKS"/>
        <s v="no impacts"/>
      </sharedItems>
    </cacheField>
    <cacheField name="Verifications 26/04/2026" numFmtId="0">
      <sharedItems longText="1"/>
    </cacheField>
    <cacheField name="IMPACT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CTR_1055_Z_Ndisamba"/>
    <s v="CTR_1055"/>
    <s v="Yaounde"/>
    <s v="IHS"/>
    <s v="Grid-Gen"/>
    <s v="CTR"/>
    <s v="Yaounde"/>
    <s v="ZTE"/>
    <n v="0"/>
    <n v="0"/>
    <n v="0"/>
    <n v="3.6793766568787745E-2"/>
    <n v="0"/>
    <n v="0.31264892290395052"/>
    <n v="3.7828201111196648E-2"/>
    <n v="0"/>
    <n v="0"/>
    <n v="0"/>
    <n v="0"/>
    <n v="0"/>
    <n v="6.2370517331415707"/>
    <s v=""/>
    <s v=""/>
    <s v=""/>
    <x v="0"/>
    <x v="0"/>
    <m/>
    <x v="0"/>
    <x v="0"/>
    <s v="no root cause"/>
    <x v="0"/>
    <s v=""/>
    <s v="X"/>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0.11573182320158182"/>
    <n v="3.1427904906216027"/>
    <s v=""/>
    <s v=""/>
    <s v=""/>
    <x v="0"/>
    <x v="0"/>
    <m/>
    <x v="0"/>
    <x v="0"/>
    <s v="no root cause"/>
    <x v="0"/>
    <s v=""/>
    <s v=""/>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280797.08771163103"/>
    <n v="6.7847277896314813"/>
    <s v=""/>
    <s v=""/>
    <s v=""/>
    <x v="0"/>
    <x v="0"/>
    <m/>
    <x v="1"/>
    <x v="1"/>
    <s v="Warehouse HUAWEI"/>
    <x v="1"/>
    <s v="(04/26/2026 ocm ran 20h): -26/04/2026 ODU UBT-T 3DB29211ACAA02 faulty commande en cours _x000a_24/04/2026 Besoin d'un fme sur biba pour verifier le status de L ODU 5/1 ..;..;(04/26/2026 ticket): …INC-20260426-00013303…Others Transmission equipement fault"/>
    <s v=""/>
  </r>
  <r>
    <s v="CTR_984_Z_Mbalmayo-Ngalan-II"/>
    <s v="CTR_984"/>
    <s v="CENTRE"/>
    <s v="ESCO"/>
    <s v="Hybrid Solar - S1"/>
    <s v="CTR"/>
    <s v="Mbalmayo"/>
    <s v="ZTE"/>
    <n v="0"/>
    <n v="0"/>
    <n v="0"/>
    <n v="0"/>
    <n v="0"/>
    <n v="0"/>
    <n v="0"/>
    <n v="0"/>
    <n v="0"/>
    <n v="0"/>
    <n v="0"/>
    <n v="0"/>
    <n v="0"/>
    <s v=""/>
    <s v=""/>
    <s v=""/>
    <x v="0"/>
    <x v="0"/>
    <m/>
    <x v="0"/>
    <x v="0"/>
    <s v="no root cause"/>
    <x v="0"/>
    <s v="(04/26/2026 cell zte): -24/04/2026 : Besoin d'analyse BO RAN"/>
    <s v=""/>
  </r>
  <r>
    <s v="ADM_238_H_NGD-MARZA"/>
    <s v="ADM_238"/>
    <s v=""/>
    <s v="ESCO"/>
    <s v="Hybrid Solar - S1"/>
    <s v="ADM"/>
    <s v="Ngaoundere"/>
    <s v="Huawei"/>
    <n v="0"/>
    <n v="0"/>
    <n v="0"/>
    <n v="0"/>
    <n v="0"/>
    <n v="0"/>
    <n v="0"/>
    <n v="0"/>
    <n v="0"/>
    <n v="0"/>
    <n v="0.17683480151698042"/>
    <n v="0"/>
    <n v="0"/>
    <s v=""/>
    <s v=""/>
    <s v=""/>
    <x v="0"/>
    <x v="1"/>
    <s v="not accepted"/>
    <x v="2"/>
    <x v="2"/>
    <s v="EXCLU"/>
    <x v="2"/>
    <s v=""/>
    <s v=""/>
  </r>
  <r>
    <s v="NRO_147_H_Bambili-Campus-two-IHS"/>
    <s v="NRO_147"/>
    <s v="NORD-OUEST"/>
    <s v="IHS"/>
    <s v="Hybrid Gen"/>
    <s v="NRO"/>
    <s v="Tubah"/>
    <s v="Huawei"/>
    <n v="0"/>
    <n v="0"/>
    <n v="0"/>
    <n v="0"/>
    <n v="0"/>
    <n v="8.9175391586979543E-5"/>
    <n v="0"/>
    <n v="0"/>
    <n v="0"/>
    <n v="0"/>
    <n v="0"/>
    <n v="0"/>
    <n v="0"/>
    <s v=""/>
    <s v=""/>
    <s v=""/>
    <x v="0"/>
    <x v="2"/>
    <m/>
    <x v="0"/>
    <x v="0"/>
    <s v="no root cause"/>
    <x v="0"/>
    <s v=""/>
    <s v=""/>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270333.50489251874"/>
    <n v="3.0819015332460129"/>
    <s v=""/>
    <s v=""/>
    <s v=""/>
    <x v="0"/>
    <x v="0"/>
    <m/>
    <x v="3"/>
    <x v="3"/>
    <s v="BSS Hardware issue"/>
    <x v="3"/>
    <s v="(04/26/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2.2702449540996423"/>
    <n v="0"/>
    <s v=""/>
    <s v=""/>
    <s v=""/>
    <x v="0"/>
    <x v="2"/>
    <m/>
    <x v="0"/>
    <x v="0"/>
    <s v="no root cause"/>
    <x v="0"/>
    <s v=""/>
    <s v=""/>
  </r>
  <r>
    <s v="EXN_360_H_Maroua-Cge-Protestant"/>
    <s v="EXN_360"/>
    <s v="Maroua"/>
    <s v="ESCO"/>
    <s v="Hybrid Solar - S1"/>
    <s v="EXN"/>
    <s v="Maroua"/>
    <s v="Huawei"/>
    <n v="0.47717752038192751"/>
    <n v="0.7969426395345186"/>
    <n v="0"/>
    <n v="2.229188603812998"/>
    <n v="0.23453127987375622"/>
    <n v="0"/>
    <n v="0"/>
    <n v="0"/>
    <n v="0"/>
    <n v="0"/>
    <n v="0"/>
    <n v="2.6039214343398023E-2"/>
    <n v="7.1982376089009883E-2"/>
    <s v=""/>
    <s v=""/>
    <s v=""/>
    <x v="0"/>
    <x v="0"/>
    <m/>
    <x v="0"/>
    <x v="0"/>
    <s v="no root cause"/>
    <x v="0"/>
    <s v=""/>
    <s v=""/>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1.7611069733729414"/>
    <n v="0.36909694577850827"/>
    <s v=""/>
    <s v=""/>
    <s v=""/>
    <x v="0"/>
    <x v="1"/>
    <m/>
    <x v="2"/>
    <x v="2"/>
    <s v="EXCLU"/>
    <x v="2"/>
    <s v="(04/26/2026 cell huawei): -19/03/2026 : Feedback BO Projet : Site down, need check power and ODU. After site restored, need check all RRU status_x000a_NEW SITE..;..;(04/26/2026 zte): -19/03/2026 : Feedback BO Projet : Site down, need check power and ODU. After site restored, need check all RRU status_x000a_NEW SITE"/>
    <s v=""/>
  </r>
  <r>
    <s v="CTR_702_Z_Hilton-Indoor-8F"/>
    <s v="CTR_702_indoor_8F"/>
    <s v="Yaounde"/>
    <e v="#N/A"/>
    <e v="#N/A"/>
    <s v="CTR"/>
    <s v="Yaounde"/>
    <s v="ZTE"/>
    <n v="0"/>
    <n v="0"/>
    <n v="0"/>
    <n v="0"/>
    <n v="6.2850815990503309E-2"/>
    <n v="0"/>
    <n v="0"/>
    <n v="0.25313326655880014"/>
    <n v="0"/>
    <n v="0"/>
    <n v="0"/>
    <n v="0"/>
    <n v="0"/>
    <s v=""/>
    <s v=""/>
    <s v=""/>
    <x v="0"/>
    <x v="0"/>
    <m/>
    <x v="0"/>
    <x v="0"/>
    <s v="no root cause"/>
    <x v="0"/>
    <s v=""/>
    <s v=""/>
  </r>
  <r>
    <s v="CTR_702_Z_Hilton-Indoor-0F"/>
    <s v="CTR_702_indoor_0F"/>
    <s v="Yaounde"/>
    <e v="#N/A"/>
    <e v="#N/A"/>
    <s v="CTR"/>
    <s v="Yaounde"/>
    <s v="ZTE"/>
    <n v="0"/>
    <n v="0"/>
    <n v="0"/>
    <n v="0"/>
    <n v="0"/>
    <n v="0"/>
    <n v="0"/>
    <n v="0"/>
    <n v="0"/>
    <n v="0"/>
    <n v="0"/>
    <n v="0"/>
    <n v="0"/>
    <s v=""/>
    <s v=""/>
    <s v=""/>
    <x v="0"/>
    <x v="0"/>
    <m/>
    <x v="0"/>
    <x v="0"/>
    <s v="no root cause"/>
    <x v="0"/>
    <s v=""/>
    <s v=""/>
  </r>
  <r>
    <s v="CTR_1052_Z_Santa-Barbara-Gottam-IHS"/>
    <s v="CTR_1052"/>
    <s v="Yaounde"/>
    <e v="#N/A"/>
    <e v="#N/A"/>
    <s v="CTR"/>
    <s v="Yaoundé"/>
    <s v="ZTE"/>
    <n v="0"/>
    <n v="0"/>
    <n v="0"/>
    <n v="0"/>
    <n v="0"/>
    <n v="0"/>
    <n v="0"/>
    <n v="0"/>
    <n v="0"/>
    <n v="3.289876381505167"/>
    <n v="0"/>
    <n v="0"/>
    <n v="0.78793592498423404"/>
    <s v=""/>
    <s v=""/>
    <s v=""/>
    <x v="0"/>
    <x v="0"/>
    <m/>
    <x v="0"/>
    <x v="0"/>
    <s v="no root cause"/>
    <x v="0"/>
    <s v=""/>
    <s v=""/>
  </r>
  <r>
    <s v="CTR_942_Z_Mbankolo-II"/>
    <s v="CTR_942"/>
    <s v="Yaounde"/>
    <s v="ESCO"/>
    <s v="Medium Grid + GE"/>
    <s v="CTR"/>
    <s v="Yaoundé"/>
    <s v="ZTE"/>
    <n v="36.503340153467285"/>
    <n v="36.777393966892383"/>
    <n v="30.438593111950073"/>
    <n v="0"/>
    <n v="9.9727872375033169"/>
    <n v="0"/>
    <n v="0"/>
    <n v="0"/>
    <n v="0"/>
    <n v="0"/>
    <n v="0"/>
    <n v="0"/>
    <n v="0"/>
    <s v=""/>
    <s v=""/>
    <s v=""/>
    <x v="0"/>
    <x v="0"/>
    <m/>
    <x v="0"/>
    <x v="0"/>
    <s v="no root cause"/>
    <x v="0"/>
    <s v=""/>
    <s v=""/>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s v=""/>
    <s v=""/>
    <s v=""/>
    <x v="0"/>
    <x v="0"/>
    <m/>
    <x v="0"/>
    <x v="0"/>
    <s v="no root cause"/>
    <x v="0"/>
    <s v=""/>
    <s v=""/>
  </r>
  <r>
    <s v="NRD_255_H_Garoua-Universite"/>
    <s v="NRD_255"/>
    <s v=""/>
    <s v="ESCO"/>
    <s v="Hybrid Solar - S1"/>
    <s v="NRD"/>
    <s v="Garoua"/>
    <s v="Huawei"/>
    <n v="0"/>
    <n v="0"/>
    <n v="9.0676926830521101"/>
    <n v="1.2369518567029933"/>
    <n v="0"/>
    <n v="0"/>
    <n v="0"/>
    <n v="0"/>
    <n v="0"/>
    <n v="0.55859465290083987"/>
    <n v="2.0293287161882581"/>
    <n v="0"/>
    <n v="0"/>
    <s v=""/>
    <s v=""/>
    <s v=""/>
    <x v="0"/>
    <x v="1"/>
    <s v=" not accepted"/>
    <x v="2"/>
    <x v="2"/>
    <s v="EXCLU"/>
    <x v="2"/>
    <s v=""/>
    <s v=""/>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1.5054411256930711"/>
    <n v="1.2854632697263098"/>
    <s v=""/>
    <s v=""/>
    <s v=""/>
    <x v="0"/>
    <x v="0"/>
    <m/>
    <x v="0"/>
    <x v="0"/>
    <s v="no root cause"/>
    <x v="0"/>
    <s v=""/>
    <s v=""/>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0"/>
    <n v="0"/>
    <s v=""/>
    <s v=""/>
    <s v=""/>
    <x v="0"/>
    <x v="1"/>
    <m/>
    <x v="2"/>
    <x v="2"/>
    <s v="EXCLU"/>
    <x v="2"/>
    <s v=""/>
    <s v=""/>
  </r>
  <r>
    <s v="LIT_837_Z_Yassa-Hotel-Midi"/>
    <s v="LIT_837"/>
    <s v="Douala"/>
    <s v="ESCO"/>
    <s v="Bad Grid + Solar + GE"/>
    <s v="LIT"/>
    <s v="Douala"/>
    <s v="ZTE"/>
    <n v="0"/>
    <n v="18.876022663390717"/>
    <n v="0"/>
    <n v="1.3554659521220727E-3"/>
    <n v="0"/>
    <n v="0"/>
    <n v="27.886215053947545"/>
    <n v="0"/>
    <n v="0"/>
    <n v="1.5338167352961737E-3"/>
    <n v="0"/>
    <n v="0"/>
    <n v="0"/>
    <s v=""/>
    <s v=""/>
    <s v=""/>
    <x v="0"/>
    <x v="1"/>
    <m/>
    <x v="2"/>
    <x v="2"/>
    <s v="EXCLU"/>
    <x v="2"/>
    <s v=""/>
    <s v=""/>
  </r>
  <r>
    <s v="OST_360_H_Bandjoun-Yom-V"/>
    <s v="OST_360"/>
    <s v="OUEST"/>
    <s v="ESCO"/>
    <s v="Hybrid Solar - S1"/>
    <s v="OST"/>
    <s v="Bandjoun"/>
    <s v="Huawei"/>
    <n v="0"/>
    <n v="0"/>
    <n v="0"/>
    <n v="0"/>
    <n v="0"/>
    <n v="0"/>
    <n v="0"/>
    <n v="0.12288368960685779"/>
    <n v="0"/>
    <n v="0"/>
    <n v="0"/>
    <n v="0"/>
    <n v="0"/>
    <s v=""/>
    <s v=""/>
    <s v=""/>
    <x v="0"/>
    <x v="0"/>
    <m/>
    <x v="0"/>
    <x v="0"/>
    <s v="no root cause"/>
    <x v="0"/>
    <s v=""/>
    <s v=""/>
  </r>
  <r>
    <s v="Ndom"/>
    <s v="SUD_028"/>
    <s v=""/>
    <s v="IHS"/>
    <s v="Grid Gen"/>
    <s v="SUD"/>
    <s v="Ndom"/>
    <s v="ZTE"/>
    <n v="18.491409199476074"/>
    <n v="18.491409199476074"/>
    <n v="18.491409199476074"/>
    <n v="18.491409199476074"/>
    <n v="0"/>
    <n v="0"/>
    <n v="0"/>
    <n v="0"/>
    <n v="0"/>
    <n v="0"/>
    <n v="0"/>
    <n v="0"/>
    <n v="0"/>
    <s v=""/>
    <s v=""/>
    <s v=""/>
    <x v="0"/>
    <x v="0"/>
    <m/>
    <x v="0"/>
    <x v="0"/>
    <s v="no root cause"/>
    <x v="0"/>
    <s v=""/>
    <s v=""/>
  </r>
  <r>
    <s v="Manjo-New"/>
    <s v="LIT_062"/>
    <s v=""/>
    <s v="IHS"/>
    <e v="#REF!"/>
    <s v="LIT"/>
    <s v="Manjo"/>
    <s v="ZTE"/>
    <n v="0"/>
    <n v="0"/>
    <n v="0"/>
    <n v="0"/>
    <n v="0"/>
    <n v="0"/>
    <n v="0"/>
    <n v="0"/>
    <n v="0"/>
    <n v="0"/>
    <n v="0"/>
    <n v="0"/>
    <n v="0"/>
    <s v=""/>
    <s v=""/>
    <s v=""/>
    <x v="0"/>
    <x v="0"/>
    <m/>
    <x v="0"/>
    <x v="0"/>
    <s v="no root cause"/>
    <x v="0"/>
    <s v=""/>
    <s v=""/>
  </r>
  <r>
    <s v="Ngoulmepa-New"/>
    <s v="LIT_067"/>
    <s v="LITTORAL"/>
    <s v="IHS"/>
    <s v="Grid Gen"/>
    <s v="LIT"/>
    <s v="Ngoulmepa"/>
    <s v="ZTE"/>
    <n v="0"/>
    <n v="0"/>
    <n v="0"/>
    <n v="0"/>
    <n v="0"/>
    <n v="0"/>
    <n v="0"/>
    <n v="0"/>
    <n v="0"/>
    <n v="0"/>
    <n v="0"/>
    <n v="0"/>
    <n v="0"/>
    <s v=""/>
    <s v=""/>
    <s v=""/>
    <x v="0"/>
    <x v="0"/>
    <m/>
    <x v="0"/>
    <x v="0"/>
    <s v="no root cause"/>
    <x v="0"/>
    <s v=""/>
    <s v=""/>
  </r>
  <r>
    <s v="SUD_191_Z_Kribi-Terre-Promise"/>
    <s v="SUD_191"/>
    <s v="CENTRE"/>
    <s v="ESCO"/>
    <s v="Hybrid Solar - S1"/>
    <s v="SUD"/>
    <s v="Kribi"/>
    <s v="ZTE"/>
    <n v="0"/>
    <n v="0"/>
    <n v="0"/>
    <n v="0"/>
    <n v="0"/>
    <n v="0"/>
    <n v="0"/>
    <n v="0"/>
    <n v="0"/>
    <n v="0"/>
    <n v="0"/>
    <n v="0"/>
    <n v="0"/>
    <s v=""/>
    <s v=""/>
    <s v=""/>
    <x v="0"/>
    <x v="1"/>
    <m/>
    <x v="2"/>
    <x v="2"/>
    <s v="EXCLU"/>
    <x v="2"/>
    <s v=""/>
    <s v=""/>
  </r>
  <r>
    <s v="NRD_262_H_Gra-Doualare-Ancien-LAWANAT"/>
    <s v="NRD_262"/>
    <s v=""/>
    <s v="ESCO"/>
    <s v="Good Grid + Solar + GE"/>
    <s v="NRD"/>
    <s v="Garoua"/>
    <s v="Huawei"/>
    <n v="0"/>
    <n v="0.85672582205442971"/>
    <n v="5.354821749093265"/>
    <n v="0"/>
    <n v="0"/>
    <n v="0"/>
    <n v="0"/>
    <n v="0"/>
    <n v="0"/>
    <n v="0"/>
    <n v="0"/>
    <n v="0"/>
    <n v="0"/>
    <s v=""/>
    <s v=""/>
    <s v=""/>
    <x v="0"/>
    <x v="0"/>
    <m/>
    <x v="0"/>
    <x v="0"/>
    <s v="no root cause"/>
    <x v="0"/>
    <s v=""/>
    <s v=""/>
  </r>
  <r>
    <s v="EXN_368_H_Maroua-Walya-Mosquee"/>
    <s v="EXN_368"/>
    <s v=""/>
    <s v="ESCO"/>
    <s v="Hybrid Solar - S1"/>
    <s v="EXN"/>
    <s v="Maroua"/>
    <s v="Huawei"/>
    <n v="0.27046896268330889"/>
    <n v="0.70166765116298979"/>
    <n v="0"/>
    <n v="0"/>
    <n v="0"/>
    <n v="0"/>
    <n v="0"/>
    <n v="0"/>
    <n v="0"/>
    <n v="0"/>
    <n v="0"/>
    <n v="0.6068920449843479"/>
    <n v="0"/>
    <s v=""/>
    <s v=""/>
    <s v=""/>
    <x v="0"/>
    <x v="0"/>
    <m/>
    <x v="0"/>
    <x v="0"/>
    <s v="no root cause"/>
    <x v="0"/>
    <s v=""/>
    <s v=""/>
  </r>
  <r>
    <s v="OST_362_H_Dschang-TSINBING"/>
    <s v="OST_362"/>
    <s v="OUEST"/>
    <s v="ESCO"/>
    <s v="Hybrid Solar - S1"/>
    <s v="OST"/>
    <s v="Dschang"/>
    <s v="Huawei"/>
    <n v="0"/>
    <n v="0"/>
    <n v="0"/>
    <n v="0"/>
    <n v="0"/>
    <n v="0"/>
    <n v="0"/>
    <n v="0"/>
    <n v="0"/>
    <n v="0"/>
    <n v="0"/>
    <n v="0"/>
    <n v="0"/>
    <s v=""/>
    <s v=""/>
    <s v=""/>
    <x v="0"/>
    <x v="0"/>
    <m/>
    <x v="0"/>
    <x v="0"/>
    <s v="no root cause"/>
    <x v="0"/>
    <s v=""/>
    <s v=""/>
  </r>
  <r>
    <s v="EXN_355_H_Maroua-Hedjere-Miskine"/>
    <s v="EXN_355"/>
    <s v="Maroua"/>
    <s v="ESCO"/>
    <s v="Hybrid Solar - S3"/>
    <s v="EXN"/>
    <s v="Maroua"/>
    <s v="Huawei"/>
    <n v="0"/>
    <n v="0"/>
    <n v="0"/>
    <n v="0"/>
    <n v="0"/>
    <n v="0"/>
    <n v="0"/>
    <n v="0"/>
    <n v="0"/>
    <n v="0"/>
    <n v="0"/>
    <n v="0"/>
    <n v="0"/>
    <s v=""/>
    <s v=""/>
    <s v=""/>
    <x v="0"/>
    <x v="0"/>
    <m/>
    <x v="0"/>
    <x v="0"/>
    <s v="no root cause"/>
    <x v="0"/>
    <s v=""/>
    <s v=""/>
  </r>
  <r>
    <s v="Tole-IHS"/>
    <s v="SUO_189"/>
    <s v=""/>
    <s v="IHS"/>
    <e v="#N/A"/>
    <s v="SUD-OUEST"/>
    <s v="Buea"/>
    <s v="ZTE"/>
    <n v="0"/>
    <n v="0"/>
    <n v="0"/>
    <n v="0"/>
    <n v="0"/>
    <n v="0"/>
    <n v="0"/>
    <n v="0"/>
    <n v="0"/>
    <n v="0"/>
    <n v="0"/>
    <n v="0"/>
    <n v="0"/>
    <s v=""/>
    <s v=""/>
    <s v=""/>
    <x v="0"/>
    <x v="0"/>
    <m/>
    <x v="0"/>
    <x v="0"/>
    <s v="no root cause"/>
    <x v="0"/>
    <s v=""/>
    <s v=""/>
  </r>
  <r>
    <s v="OST_347_H_Bfsam-Baleng-Lycee"/>
    <s v="OST_347"/>
    <s v=""/>
    <s v="ESCO"/>
    <s v="Hybrid Solar - S1"/>
    <s v="OST"/>
    <s v="Bafoussam"/>
    <s v="Huawei"/>
    <n v="0"/>
    <n v="0"/>
    <n v="0"/>
    <n v="0"/>
    <n v="0"/>
    <n v="0"/>
    <n v="0"/>
    <n v="0"/>
    <n v="0"/>
    <n v="0"/>
    <n v="0"/>
    <n v="0"/>
    <n v="0"/>
    <s v=""/>
    <s v=""/>
    <s v=""/>
    <x v="0"/>
    <x v="0"/>
    <m/>
    <x v="0"/>
    <x v="0"/>
    <s v="no root cause"/>
    <x v="0"/>
    <s v=""/>
    <s v=""/>
  </r>
  <r>
    <s v="OST_364_H_Dschang-Tchouale"/>
    <s v="OST_364"/>
    <s v=""/>
    <s v="ESCO"/>
    <s v="Hybrid Solar - S1"/>
    <s v="OST"/>
    <s v="Dschang"/>
    <s v="Huawei"/>
    <n v="0"/>
    <n v="0"/>
    <n v="0"/>
    <n v="0"/>
    <n v="0"/>
    <n v="0"/>
    <n v="0"/>
    <n v="0"/>
    <n v="0"/>
    <n v="0"/>
    <n v="0"/>
    <n v="0"/>
    <n v="0"/>
    <s v=""/>
    <s v=""/>
    <s v=""/>
    <x v="0"/>
    <x v="0"/>
    <m/>
    <x v="0"/>
    <x v="0"/>
    <s v="no root cause"/>
    <x v="0"/>
    <s v=""/>
    <s v=""/>
  </r>
  <r>
    <s v="Ngoulmepa-New"/>
    <s v="LIT_523"/>
    <s v=""/>
    <m/>
    <m/>
    <s v="LITTORAL"/>
    <m/>
    <s v="ZTE"/>
    <n v="0"/>
    <n v="0"/>
    <n v="0"/>
    <n v="0"/>
    <n v="0"/>
    <n v="0"/>
    <n v="0"/>
    <n v="0"/>
    <n v="0"/>
    <n v="0"/>
    <n v="0"/>
    <n v="0"/>
    <n v="0"/>
    <s v=""/>
    <s v=""/>
    <s v=""/>
    <x v="0"/>
    <x v="0"/>
    <m/>
    <x v="0"/>
    <x v="0"/>
    <s v="no root cause"/>
    <x v="0"/>
    <s v=""/>
    <s v=""/>
  </r>
  <r>
    <s v="Ancien-Troisieme"/>
    <s v="LIT_653"/>
    <s v="Douala"/>
    <s v="CAMUSAT"/>
    <s v="Good Grid no GE - 8h"/>
    <s v="LITTORAL"/>
    <s v="Douala"/>
    <s v="ZTE"/>
    <n v="6.8514345110192263"/>
    <n v="1.1615808157336778"/>
    <n v="10.532523335416474"/>
    <n v="0"/>
    <n v="0"/>
    <n v="2.3130848122180243"/>
    <n v="0"/>
    <n v="2.7501690765424511E-2"/>
    <n v="7.9679639189231581"/>
    <n v="0"/>
    <n v="0"/>
    <n v="58.181681662400514"/>
    <n v="17.27926593671258"/>
    <n v="24.255347529465368"/>
    <n v="25.499248158008371"/>
    <n v="88.511296777836876"/>
    <x v="1"/>
    <x v="0"/>
    <m/>
    <x v="4"/>
    <x v="4"/>
    <s v="AKTIVCO Coupure ENEO &amp; Baisse de tension"/>
    <x v="4"/>
    <s v="(04/26/2026 retour camusat):;Grid outage,  / grid return awaited(04/26/2026 ticket): …INC-20260426-00017019"/>
    <s v="(04/26/2026 BO RAN);27/04/2026 : Besoin d'analyse BO RAN"/>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46.970783288103576"/>
    <n v="22.248350611957211"/>
    <n v="22.42200520364975"/>
    <n v="19.107103695543518"/>
    <n v="71.630426634009453"/>
    <x v="2"/>
    <x v="0"/>
    <m/>
    <x v="3"/>
    <x v="3"/>
    <s v="BSS Hardware issue"/>
    <x v="3"/>
    <s v="26/04/2026: hardware issue,  site with GPS issue (alarm : TDD down 09Apr 02pm)"/>
    <s v=""/>
  </r>
  <r>
    <s v="Douche"/>
    <s v="LIT_580"/>
    <s v="Douala"/>
    <s v="IHS"/>
    <s v="Grid-Gen"/>
    <s v="LITTORAL"/>
    <s v="Douala"/>
    <s v="ZTE"/>
    <n v="0"/>
    <n v="0"/>
    <n v="0"/>
    <n v="0"/>
    <n v="0"/>
    <n v="0.29781013774387655"/>
    <n v="0.443130355874019"/>
    <n v="0"/>
    <n v="0.29470683411665022"/>
    <n v="1.1911157054272863"/>
    <n v="0"/>
    <n v="46.252957055985036"/>
    <n v="0.60519771254419363"/>
    <n v="23.166133112717766"/>
    <n v="19.70939543233677"/>
    <n v="69.662437317643878"/>
    <x v="3"/>
    <x v="0"/>
    <m/>
    <x v="5"/>
    <x v="5"/>
    <s v="ODU HS"/>
    <x v="3"/>
    <s v="(04/26/2026 top offenders):;26/04/2026 Need FME on site to check ODU 3.1 and entenna chain / FME Njoya activated manage after bonamikenge "/>
    <s v=""/>
  </r>
  <r>
    <s v="BATA-Mokolo"/>
    <s v="CTR_409"/>
    <s v="Yaounde"/>
    <s v="IHS"/>
    <s v="GridOnly"/>
    <s v="CENTRE"/>
    <s v="Yaounde"/>
    <s v="ZTE"/>
    <n v="0"/>
    <n v="0"/>
    <n v="0"/>
    <n v="0"/>
    <n v="0"/>
    <n v="0"/>
    <n v="0"/>
    <n v="0"/>
    <n v="0"/>
    <n v="0"/>
    <n v="0"/>
    <n v="37.422542254867551"/>
    <n v="16.384141191040801"/>
    <n v="14.559203505869093"/>
    <n v="14.813231654035381"/>
    <n v="58.238126467877962"/>
    <x v="4"/>
    <x v="0"/>
    <m/>
    <x v="6"/>
    <x v="4"/>
    <s v="Coupure ENEO &amp; Baisse de tension"/>
    <x v="4"/>
    <s v="(04/26/2026 retour IHS):;Power issue NUR to be checked || (04/26/2026 cell zte): -24/04/2026 : Besoin d'analyse BO RAN"/>
    <s v=""/>
  </r>
  <r>
    <s v="Lada"/>
    <s v="CTR_667"/>
    <s v="Yaounde"/>
    <s v="CAMUSAT"/>
    <s v="Bad Grid + Solar + GE"/>
    <s v="CENTRE"/>
    <s v="Lada"/>
    <s v="ZTE"/>
    <n v="0"/>
    <n v="0"/>
    <n v="0"/>
    <n v="0"/>
    <n v="8.6248298533528516"/>
    <n v="8.5509212888055615"/>
    <n v="0"/>
    <n v="4.9264410029877332"/>
    <n v="33.859289792913337"/>
    <n v="36.982818398952162"/>
    <n v="36.982604378012347"/>
    <n v="36.982729223560575"/>
    <n v="36.982818398952162"/>
    <n v="32.372311747379193"/>
    <n v="27.540622418066651"/>
    <n v="44.323621535370265"/>
    <x v="5"/>
    <x v="0"/>
    <m/>
    <x v="7"/>
    <x v="4"/>
    <s v="Defaut GE &amp; Power Cabinet"/>
    <x v="4"/>
    <s v="(04/26/2026 ticket): …INC-20260426-00002948…2026-04-26 06:07:04…Site impacted by CTR_315_Z_Bitoto/Main site Up awaited"/>
    <s v=" CTR_315_Z_Bitoto (power issue)"/>
  </r>
  <r>
    <s v="Bonewonda-III"/>
    <s v="LIT_615"/>
    <s v="Douala"/>
    <s v="CAMUSAT"/>
    <s v="Good Grid no GE - 8h"/>
    <s v="LITTORAL"/>
    <s v="Douala"/>
    <s v="ZTE"/>
    <n v="0"/>
    <n v="0"/>
    <n v="0"/>
    <n v="0"/>
    <n v="0"/>
    <n v="0"/>
    <n v="0"/>
    <n v="0"/>
    <n v="0"/>
    <n v="0"/>
    <n v="13.732653602828499"/>
    <n v="36.683563619864536"/>
    <n v="48.377382409761644"/>
    <n v="16.834301523925998"/>
    <n v="14.324629986637699"/>
    <n v="56.512617457597017"/>
    <x v="6"/>
    <x v="0"/>
    <m/>
    <x v="4"/>
    <x v="4"/>
    <s v="AKTIVCO Coupure ENEO &amp; Baisse de tension"/>
    <x v="4"/>
    <s v="(04/26/2026 cell zte): -22/04/2026 : Site down..;..;(04/26/2026 ocm ran 20h): -Grid Grid and GEN faulty / Grid return awaited..;..;(04/26/2026 ticket): …INC-20260426-00006333…2026-04-26 12:13:44…Grid Grid and GEN faulty / Grid return awaited"/>
    <s v=""/>
  </r>
  <r>
    <s v="CNDH"/>
    <s v="CTR_046"/>
    <s v="Yaounde"/>
    <s v="IHS"/>
    <s v="Grid-Gen"/>
    <s v="CENTRE"/>
    <s v="Yaounde"/>
    <s v="ZTE"/>
    <n v="4.3560930334757275"/>
    <n v="0"/>
    <n v="1.3372385020817108"/>
    <n v="1.8499613335502085"/>
    <n v="36.836107044713245"/>
    <n v="20.377343885992474"/>
    <n v="1.2764922253326614"/>
    <n v="3.8177590295434514"/>
    <n v="1.9197143248495436"/>
    <n v="0"/>
    <n v="2.5585668301786617"/>
    <n v="32.899156186774654"/>
    <n v="49.764487790818777"/>
    <n v="16.819438949038606"/>
    <n v="14.342161632852902"/>
    <n v="49.248468372633617"/>
    <x v="7"/>
    <x v="0"/>
    <m/>
    <x v="5"/>
    <x v="5"/>
    <s v="MPR ISSUE"/>
    <x v="3"/>
    <s v="(04/26/2026 BO TX):no supervision , FME to restore supervision on site analyse BO TX"/>
    <s v=""/>
  </r>
  <r>
    <s v="Mvan-MRS-IHS"/>
    <s v="CTR_487"/>
    <s v="Yaounde"/>
    <s v="IHS"/>
    <s v="Grid-Gen"/>
    <s v="CENTRE"/>
    <s v="Yaounde"/>
    <s v="ZTE"/>
    <n v="0"/>
    <n v="0"/>
    <n v="15.787272460070835"/>
    <n v="3.5955517887870124E-2"/>
    <n v="0"/>
    <n v="0"/>
    <n v="7.7065373409467647E-2"/>
    <n v="3.2398489868248732"/>
    <n v="3.748006038244116"/>
    <n v="7.7238730370712814"/>
    <n v="0"/>
    <n v="30.134576366951745"/>
    <n v="20.20464682264512"/>
    <n v="14.894173470978263"/>
    <n v="12.665551866472182"/>
    <n v="45.553670433627296"/>
    <x v="8"/>
    <x v="0"/>
    <m/>
    <x v="7"/>
    <x v="4"/>
    <s v="Defaut GE &amp; Power Cabinet"/>
    <x v="4"/>
    <s v="(04/26/2026 retour IHS):;Power issue NUR to be checked || "/>
    <s v=""/>
  </r>
  <r>
    <s v="Mora-II"/>
    <s v="EXN_032"/>
    <s v="EXTREME-NORD"/>
    <s v="IHS"/>
    <s v="Grid-Gen"/>
    <s v="EXTREME-NORD"/>
    <s v="Mora"/>
    <s v="Huawei"/>
    <n v="0"/>
    <n v="0"/>
    <n v="0"/>
    <n v="0"/>
    <n v="0"/>
    <n v="0"/>
    <n v="0"/>
    <n v="0"/>
    <n v="0"/>
    <n v="0"/>
    <n v="0"/>
    <n v="28.451497861217419"/>
    <n v="7.6005078003498543"/>
    <n v="0.9816793160917473"/>
    <n v="1.710398029995478"/>
    <n v="53.188345842444321"/>
    <x v="9"/>
    <x v="2"/>
    <m/>
    <x v="7"/>
    <x v="4"/>
    <s v="Defaut GE &amp; Power Cabinet"/>
    <x v="4"/>
    <s v="(04/26/2026  incident ) : impacted by EXN_028_H_Godola-MTN, (update 1 ,  04/25 17h)power issue on the site. IHS as discussed pleaseshare ETA|| (update 2, 04/25 17h )fme is on site"/>
    <s v="EXN_028_H_Godola-MTN,power issue on the site"/>
  </r>
  <r>
    <s v="Mora4-IHS"/>
    <s v="EXN_258"/>
    <s v="EXTREME-NORD"/>
    <s v="IHS"/>
    <s v="Grid-Gen"/>
    <s v="EXTREME-NORD"/>
    <s v="Mora"/>
    <s v="Huawei"/>
    <n v="11.931934920512624"/>
    <n v="11.931934920512624"/>
    <n v="13.029844506653195"/>
    <n v="13.52371566034021"/>
    <n v="10.216664098415391"/>
    <n v="6.7571404519551512"/>
    <n v="0"/>
    <n v="0"/>
    <n v="0"/>
    <n v="0"/>
    <n v="0"/>
    <n v="28.440172586485872"/>
    <n v="7.5903418057089391"/>
    <n v="0.98355274990108277"/>
    <n v="1.6758659995715903"/>
    <n v="53.188345842444321"/>
    <x v="10"/>
    <x v="2"/>
    <m/>
    <x v="7"/>
    <x v="4"/>
    <s v="Defaut GE &amp; Power Cabinet"/>
    <x v="4"/>
    <s v="(04/26/2026  incident ) : impacted by EXN_028_H_Godola-MTN, (update 1 ,  04/25 17h)power issue on the site. IHS as discussed pleaseshare ETA|| (update 2, 04/25 17h )fme is on site"/>
    <s v="EXN_028_H_Godola-MTN,power issue on the site"/>
  </r>
  <r>
    <s v="Mora-Kourgui"/>
    <s v="EXN_238"/>
    <s v="EXTREME-NORD"/>
    <s v="CAMUSAT"/>
    <s v="Bad Grid + Solar + GE"/>
    <s v="EXTREME-NORD"/>
    <s v="Mora"/>
    <s v="Huawei"/>
    <n v="0"/>
    <n v="0"/>
    <n v="1.8837766420399902"/>
    <n v="0"/>
    <n v="2.4077355728484478E-3"/>
    <n v="0"/>
    <n v="0"/>
    <n v="2.0510340065005299E-3"/>
    <n v="0"/>
    <n v="0"/>
    <n v="4.8860088804421959"/>
    <n v="27.916748708026926"/>
    <n v="6.7212384393022351"/>
    <n v="4.3988225843195092"/>
    <n v="7.5429642209913945"/>
    <n v="47.472445481945513"/>
    <x v="11"/>
    <x v="2"/>
    <m/>
    <x v="7"/>
    <x v="4"/>
    <s v="Defaut GE &amp; Power Cabinet"/>
    <x v="4"/>
    <s v="(04/26/2026  incident ) : impacted by EXN_028_H_Godola-MTN, (update 1 ,  04/25 17h)power issue on the site. IHS as discussed pleaseshare ETA|| (update 2, 04/25 17h )fme is on site"/>
    <s v="EXN_028_H_Godola-MTN,power issue on the site"/>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26.883259424768784"/>
    <n v="29.444626362243277"/>
    <n v="9.7058858794048177"/>
    <n v="15.483418675262062"/>
    <n v="38.925681598802278"/>
    <x v="12"/>
    <x v="0"/>
    <m/>
    <x v="4"/>
    <x v="4"/>
    <s v="AKTIVCO Coupure ENEO &amp; Baisse de tension"/>
    <x v="4"/>
    <s v="(04/26/2026 cell zte): -22/04/2026 : Site down..;..;(04/26/2026 ticket): …INC-20260426-00014458…2026-04-26 20:50:34…Grid only site bad grid phases, awaiting stabilization grid"/>
    <s v=""/>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26.870971055808106"/>
    <n v="37.085548450060351"/>
    <n v="32.131887741847819"/>
    <n v="54.724821155958125"/>
    <n v="7.4992763211175246"/>
    <x v="13"/>
    <x v="0"/>
    <m/>
    <x v="5"/>
    <x v="5"/>
    <s v="MPR ISSUE"/>
    <x v="3"/>
    <s v="(04/26/2026 ocm ran 20h): -25/04/2026 FME activé ETA=30 MIN _x000a_Besoin d'un fme sur site pour verifier le status du MPR "/>
    <s v=""/>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24.489702739182665"/>
    <n v="8.3387016919068699"/>
    <n v="11.132443277420077"/>
    <n v="9.5829040736320632"/>
    <n v="37.743684157533806"/>
    <x v="14"/>
    <x v="0"/>
    <m/>
    <x v="4"/>
    <x v="4"/>
    <s v="AKTIVCO Coupure ENEO &amp; Baisse de tension"/>
    <x v="4"/>
    <s v="(04/26/2026 ticket): …INC-20260426-00008716"/>
    <s v=""/>
  </r>
  <r>
    <s v="Nkolbong"/>
    <s v="CTR_271"/>
    <s v="Yaounde"/>
    <s v="IHS"/>
    <s v="Grid-Gen"/>
    <s v="CENTRE"/>
    <s v="Yaounde"/>
    <s v="ZTE"/>
    <n v="0"/>
    <n v="0"/>
    <n v="0"/>
    <n v="0"/>
    <n v="0"/>
    <n v="0"/>
    <n v="0"/>
    <n v="26.264738908721501"/>
    <n v="0"/>
    <n v="0"/>
    <n v="0"/>
    <n v="23.751722868565473"/>
    <n v="5.6774048106200077"/>
    <n v="10.926615349567761"/>
    <n v="9.3000601813600987"/>
    <n v="36.566987766680484"/>
    <x v="15"/>
    <x v="0"/>
    <m/>
    <x v="7"/>
    <x v="4"/>
    <s v="Defaut GE &amp; Power Cabinet"/>
    <x v="4"/>
    <s v="(04/26/2026 ocm ran 20h): -26/04/2026 Need FME on site to check MPR status / FME activated ETA ASAP..;..;(04/26/2026 ticket): …INC-20260426-00009825…2026-04-26 20:32:55…26/04/2026 Need FME on site to check MPR status / FME activated ETA ASAP…Grid outage and GE fail to start…Others"/>
    <s v=""/>
  </r>
  <r>
    <s v="Newb-Ancien-Etage-New"/>
    <s v="LIT_528"/>
    <s v="Douala"/>
    <s v="IHS"/>
    <s v="GridOnly"/>
    <s v="LITTORAL"/>
    <s v="Douala"/>
    <s v="ZTE"/>
    <n v="1.6895526391635487"/>
    <n v="6.3224995933602157"/>
    <n v="6.4643419712184658"/>
    <n v="0"/>
    <n v="12.078325243341807"/>
    <n v="14.232178476342126"/>
    <n v="0"/>
    <n v="4.2477270976192312"/>
    <n v="1.1615808157336787"/>
    <n v="0"/>
    <n v="0"/>
    <n v="23.220647741508362"/>
    <n v="21.193566245188094"/>
    <n v="14.200253588000432"/>
    <n v="13.890376422507146"/>
    <n v="31.697135052433204"/>
    <x v="16"/>
    <x v="0"/>
    <m/>
    <x v="6"/>
    <x v="4"/>
    <s v="Coupure ENEO &amp; Baisse de tension"/>
    <x v="4"/>
    <s v="(04/26/2026 hourly): ;25/04/2026 22:53;45V;Grid outage, No space to deploy MDG // awaiting grid return..;..;(04/26/2026 ticket): …INC-20260426-00007998…2026-04-26 18:23:37…IHS feedback grid only no space // awaiting grid return…Others"/>
    <s v="(04/26/2026 BO RAN);Site unstable due to power"/>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23.113993973170334"/>
    <n v="23.114261499345094"/>
    <n v="32.371062791506304"/>
    <n v="55.081244836133287"/>
    <n v="0"/>
    <x v="17"/>
    <x v="1"/>
    <m/>
    <x v="2"/>
    <x v="2"/>
    <s v="EXCLU"/>
    <x v="2"/>
    <s v=""/>
    <s v=""/>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23.113993973170334"/>
    <n v="23.114261499345094"/>
    <n v="32.371062791506304"/>
    <n v="55.081244836133287"/>
    <n v="0"/>
    <x v="17"/>
    <x v="0"/>
    <m/>
    <x v="1"/>
    <x v="1"/>
    <s v="SPARE-ISSUE"/>
    <x v="1"/>
    <s v="(04/26/2026 ocm ran 20h): -20.04.26; Carte EAC 3DB19417AA faulty, commande passée vers OCM_x000a_19.04.26; Besoin d'un FME sur SUO_077_H_Buea-David-Square pour vérifier la chaine antennaire de l'ODU 3.2; FME Fabien activé pour investigations, update ASAP_x000a_19.04.26; Reste down après l'incident P2 sur Buea-David"/>
    <s v=""/>
  </r>
  <r>
    <s v="Bda-Mankon-Palace-IHS"/>
    <s v="NRO_059"/>
    <s v="NORD-OUEST"/>
    <s v="IHS"/>
    <s v="Grid-Gen"/>
    <s v="NORD-OUEST"/>
    <s v="Bamenda"/>
    <s v="Huawei"/>
    <n v="0"/>
    <n v="0"/>
    <n v="0.90241929270359811"/>
    <n v="1.4098629409901466"/>
    <n v="0"/>
    <n v="7.7582590680672185E-3"/>
    <n v="0"/>
    <n v="0"/>
    <n v="0"/>
    <n v="0"/>
    <n v="11.653386667351532"/>
    <n v="23.113993973170334"/>
    <n v="23.114261499345094"/>
    <n v="32.371062791506304"/>
    <n v="55.081244836133287"/>
    <n v="0"/>
    <x v="17"/>
    <x v="0"/>
    <m/>
    <x v="7"/>
    <x v="4"/>
    <s v="Defaut GE &amp; Power Cabinet"/>
    <x v="4"/>
    <s v="(04/26/2026 ocm ran 20h): -25/04/2026 FME sur site power issue evidence transmis a IHS _x000a_25/04/2026 Besoin d'un fme sur site pour verifier le status du MPR et la chaine antennaire de l ODU 3/1 FME uche activé ETA=13H UTC _x000a_24/04/2026 Rectifiers hanging. // Rectifiers reset. Escalade L2 IHS "/>
    <s v=""/>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21.860277142848989"/>
    <n v="16.325035741496947"/>
    <n v="18.484546918775905"/>
    <n v="33.611618997589339"/>
    <n v="15.21965774503302"/>
    <x v="18"/>
    <x v="0"/>
    <m/>
    <x v="7"/>
    <x v="4"/>
    <s v="Defaut GE &amp; Power Cabinet"/>
    <x v="4"/>
    <s v="(04/26/2026 retour IHS):;Power issue NUR to be checked || (04/26/2026 ticket): …INC-20260426-00011973…2026-04-26 18:28:13…Others"/>
    <s v=""/>
  </r>
  <r>
    <s v="Dschang-Foto-II"/>
    <s v="OST_123"/>
    <s v="OUEST"/>
    <s v="IHS"/>
    <s v="Grid-Gen"/>
    <s v="OUEST"/>
    <s v="Dschang"/>
    <s v="Huawei"/>
    <n v="2.7614051758824076"/>
    <n v="2.5325811210702192E-2"/>
    <n v="2.4540889413953595"/>
    <n v="0"/>
    <n v="0"/>
    <n v="2.675261747609386E-4"/>
    <n v="0"/>
    <n v="0"/>
    <n v="0"/>
    <n v="0"/>
    <n v="0"/>
    <n v="21.570653306052801"/>
    <n v="20.505524593859597"/>
    <n v="20.578421439676433"/>
    <n v="26.315850988232334"/>
    <n v="18.787606677654551"/>
    <x v="19"/>
    <x v="0"/>
    <m/>
    <x v="7"/>
    <x v="4"/>
    <s v="Defaut GE &amp; Power Cabinet"/>
    <x v="4"/>
    <s v="(04/26/2026 top offenders):;Impacted by OST_105_H_Dschang-Foto"/>
    <s v="OST_105_H_Dschang-Foto, power issue"/>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21.026665582293905"/>
    <n v="23.114261499345094"/>
    <n v="19.386293059002675"/>
    <n v="32.964276242643081"/>
    <n v="13.790939157347763"/>
    <x v="20"/>
    <x v="0"/>
    <m/>
    <x v="5"/>
    <x v="5"/>
    <s v="MPR ISSUE"/>
    <x v="3"/>
    <s v="(04/26/2026 top offenders):;25/04/2026 FME activé ETA=13H30 UTC _x000a_24.04.26: Besoin d'un FME sur site pour vérifier le statut du MPR; Insecurité et intervention ce 25.04.26"/>
    <s v=""/>
  </r>
  <r>
    <s v="CTR_1057_Z_Labogenie"/>
    <s v="CTR_1057"/>
    <s v="Yaounde"/>
    <s v="ESCO"/>
    <s v="Good Grid + GE"/>
    <s v="CTR"/>
    <s v="Yaounde"/>
    <s v="ZTE"/>
    <n v="0"/>
    <n v="6.8272679798991511"/>
    <n v="0"/>
    <n v="0"/>
    <n v="0"/>
    <n v="0"/>
    <n v="0"/>
    <n v="13.02151552507897"/>
    <n v="0"/>
    <n v="0"/>
    <n v="0"/>
    <n v="19.987326393347651"/>
    <n v="0"/>
    <n v="8.4328251581677733"/>
    <n v="7.3403408917041526"/>
    <n v="31.292887207874482"/>
    <x v="21"/>
    <x v="0"/>
    <m/>
    <x v="8"/>
    <x v="4"/>
    <s v="AKTIVCO Defaut GE &amp; Power Cabinet"/>
    <x v="4"/>
    <s v="(04/26/2026 BO TX): power issue"/>
    <s v=""/>
  </r>
  <r>
    <s v="CTR_943_Z_Mimboman"/>
    <s v="CTR_943"/>
    <s v="Yaounde"/>
    <s v="ESCO"/>
    <s v="Good Grid + GE"/>
    <s v="CENTRE"/>
    <s v="Yaoundé"/>
    <s v="ZTE"/>
    <n v="0"/>
    <n v="0"/>
    <n v="0"/>
    <n v="0"/>
    <n v="7.2328554959150537"/>
    <n v="5.4737638863919784"/>
    <n v="6.8933469450651046"/>
    <n v="2.92604078383029"/>
    <n v="0"/>
    <n v="0"/>
    <n v="0"/>
    <n v="19.809350146818367"/>
    <n v="2.7688602386190806"/>
    <n v="9.8812392839586103"/>
    <n v="8.4081243986114078"/>
    <n v="29.867588652715124"/>
    <x v="22"/>
    <x v="0"/>
    <m/>
    <x v="7"/>
    <x v="4"/>
    <s v="Defaut GE &amp; Power Cabinet"/>
    <x v="4"/>
    <s v="(04/26/2026 ocm ran 20h): -26/04/2026  Impacté par CTR_212_Z_Emombo(CTR-212)"/>
    <s v="CTR_212_Z_Emombo(CTR-212), power issue"/>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18.491409199476077"/>
    <n v="18.491409199476077"/>
    <n v="32.372936225315634"/>
    <n v="41.310933627099971"/>
    <n v="0"/>
    <x v="23"/>
    <x v="0"/>
    <m/>
    <x v="7"/>
    <x v="4"/>
    <s v="Defaut GE &amp; Power Cabinet"/>
    <x v="4"/>
    <s v="(04/26/2026 hourly): ;23/04/2026 21:07;45.3V;Gen and PWC Overload...;..;(04/26/2026 ocm ran 20h): -24.04.26: IHS : Gen and PWC Overload. - Escalated to L3_x000a_23/04/2026 IHS : grid outage gen overload"/>
    <s v=""/>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18.491409199476077"/>
    <n v="18.491409199476077"/>
    <n v="32.372936225315634"/>
    <n v="41.310933627099971"/>
    <n v="0"/>
    <x v="23"/>
    <x v="0"/>
    <m/>
    <x v="8"/>
    <x v="4"/>
    <s v="AKTIVCO Defaut GE &amp; Power Cabinet"/>
    <x v="4"/>
    <s v="(04/26/2026 cell huawei): -23/04/2026 : Site down..;..;(04/26/2026 zte): -23/04/2026 : Site down..;..;(04/26/2026 ocm ran 20h): -26/04/2026 Remplacemet du cable prevue pour Mardi / NB: Lundi ghost Townn_x000a_25/04/2026 C'est le Générateur qui a été vandalisé. Pas de câble sectionné de notre côté.Camusat doit être interpellé point transmis a camusat _x000a_24.04.26: Site vendalisé et FME sera sur le site après l'intervention sur Ekata, ETA=18H UTC_x000a_23/04/2026 Site vandalisé inventaire demain 24/04/2026 _x000a_23.04.26; Camusat; investigations ongoing/Technician is trying to manage with level0"/>
    <s v=""/>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69613.143693658989"/>
    <n v="18.491409199476074"/>
    <n v="0"/>
    <n v="55.081244836133287"/>
    <n v="0"/>
    <x v="24"/>
    <x v="0"/>
    <m/>
    <x v="9"/>
    <x v="6"/>
    <s v="ACCESS-ISSUE"/>
    <x v="5"/>
    <s v="(04/26/2026 ocm ran 20h): -24.04.26: En attente de validation de l'accès ce jour_x000a_23.04.26; Demande d'accès au pylone de Camtel effectué vers Orange. En attente de la validation de l'accès_x000a_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
    <s v=""/>
  </r>
  <r>
    <s v="Bati"/>
    <s v="OST_215"/>
    <s v="OUEST"/>
    <s v="IHS"/>
    <s v="Grid-Gen"/>
    <s v="OUEST"/>
    <s v="Bati"/>
    <s v="NOKIA"/>
    <n v="0"/>
    <n v="0"/>
    <n v="3.567015663479283E-3"/>
    <n v="0"/>
    <n v="0.25253314264189036"/>
    <n v="0"/>
    <n v="0"/>
    <n v="0"/>
    <n v="0"/>
    <n v="0"/>
    <n v="0"/>
    <n v="69613.143693658989"/>
    <n v="18.491409199476074"/>
    <n v="0"/>
    <n v="55.081244836133287"/>
    <n v="0"/>
    <x v="24"/>
    <x v="0"/>
    <m/>
    <x v="7"/>
    <x v="4"/>
    <s v="Defaut GE &amp; Power Cabinet"/>
    <x v="4"/>
    <s v="(04/26/2026 retour IHS):;Power issue NUR to be checked || "/>
    <s v="(04/26/2026 BO RAN);Closed after reset but FME should check ABIA module"/>
  </r>
  <r>
    <s v="Pette"/>
    <s v="EXN_039"/>
    <s v="EXTREME-NORD"/>
    <s v="CAMUSAT"/>
    <s v="Hybrid Solar - S3"/>
    <s v="EXTREME-NORD"/>
    <s v="Pette"/>
    <s v="Huawei"/>
    <n v="0"/>
    <n v="0"/>
    <n v="0"/>
    <n v="0"/>
    <n v="0"/>
    <n v="0"/>
    <n v="0"/>
    <n v="0"/>
    <n v="0"/>
    <n v="0"/>
    <n v="0"/>
    <n v="0"/>
    <n v="0"/>
    <n v="0"/>
    <n v="55.081244836133287"/>
    <n v="0"/>
    <x v="24"/>
    <x v="2"/>
    <m/>
    <x v="1"/>
    <x v="1"/>
    <s v="Warehouse HUAWEI"/>
    <x v="1"/>
    <s v="(04/26/2026 ocm ran 20h): -26/04/2026 ODU expedié de douala ETD= 25/04/2026_x000a_20.04.26; ODU available in Douala and will be shipped today, ETD= 25/04/2026_x000a_19.04.26; FME sur site et le BO recommande également le remplacement de l'ODU, commande en cours_x000a_18.04.26; MPR FAN is faulty, replacement planned for this 19.04.26"/>
    <s v=""/>
  </r>
  <r>
    <s v="Reserve-Benoue"/>
    <s v="NRD_168"/>
    <s v="NORD"/>
    <s v="CAMUSAT"/>
    <s v="Hybrid Solar - S3"/>
    <s v="NORD"/>
    <s v="Reserve Benoue"/>
    <s v="Huawei"/>
    <n v="0"/>
    <n v="0"/>
    <n v="0"/>
    <n v="0"/>
    <n v="0"/>
    <n v="0"/>
    <n v="0"/>
    <n v="0"/>
    <n v="0"/>
    <n v="0"/>
    <n v="0"/>
    <n v="0"/>
    <n v="0"/>
    <n v="0"/>
    <n v="55.081244836133287"/>
    <n v="0"/>
    <x v="24"/>
    <x v="0"/>
    <m/>
    <x v="1"/>
    <x v="1"/>
    <s v="SPARE-ISSUE"/>
    <x v="1"/>
    <s v="(04/26/2026 ocm ran 20h): -20.04.26; ODU MPT MC 8GHZ 3DB20773CB faulty and not available, order done to OCM_x000a_19.04.26; ODU 3DB20773CB faulty, commande en cours_x000a_19.04.26; Besoin d'un FME sur NRD_172_SAKDJE pour vérifier la chaine antennaire de l'ODU 4.3; FME Belo activé pour investigations, ETA=17H UTC"/>
    <s v=""/>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18.491141673301318"/>
    <n v="18.491409199476077"/>
    <n v="32.371062791506304"/>
    <n v="41.310933627099971"/>
    <n v="0"/>
    <x v="25"/>
    <x v="0"/>
    <m/>
    <x v="8"/>
    <x v="4"/>
    <s v="AKTIVCO Defaut GE &amp; Power Cabinet"/>
    <x v="4"/>
    <s v="(04/26/2026 ocm ran 20h): -26/04/2026 GE en cours de reparation / pas de GEM disponible dans la zone / finalisation des travaux prevu dans 2J (Rebobinage de la generatrice)_x000a_24.04.26: Grid outage and gen faulty // Grid restoration awaited Gen under maintenance W19 escalade L2 _x000a_23/04/2026 Grid outage and gen faulty // Grid restoration awaited Gen under maintenance W19 escalade L2 _x000a_23.04.26; Power alarms; Camusat feedback awaiting - Escalated to L2"/>
    <s v=""/>
  </r>
  <r>
    <s v="Tchika"/>
    <s v="EXN_225"/>
    <s v="EXTREME-NORD"/>
    <s v="IHS"/>
    <s v="Hybrid-Gen"/>
    <s v="EXTREME-NORD"/>
    <s v="Tchika"/>
    <s v="NOKIA"/>
    <n v="0"/>
    <n v="0"/>
    <n v="0"/>
    <n v="0"/>
    <n v="18.542502658521219"/>
    <n v="18.542502658521219"/>
    <n v="18.542610871749567"/>
    <n v="18.542556765135394"/>
    <n v="18.542340338678692"/>
    <n v="18.542664978363742"/>
    <n v="18.542827298206269"/>
    <n v="89214.146405732332"/>
    <n v="18.542664978363742"/>
    <n v="32.367315923887631"/>
    <n v="41.310933627099971"/>
    <n v="0"/>
    <x v="26"/>
    <x v="1"/>
    <m/>
    <x v="2"/>
    <x v="2"/>
    <s v="EXCLU"/>
    <x v="2"/>
    <s v=""/>
    <s v=""/>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17.700887188135827"/>
    <n v="16.532974919599468"/>
    <n v="7.3479820869752883"/>
    <n v="6.5983803733964379"/>
    <n v="27.683145477786763"/>
    <x v="27"/>
    <x v="0"/>
    <m/>
    <x v="4"/>
    <x v="4"/>
    <s v="AKTIVCO Coupure ENEO &amp; Baisse de tension"/>
    <x v="4"/>
    <s v="(04/26/2026 cell zte): -24/04/2026 : Besoin d'analyse BO RAN..;..;(04/26/2026 ticket): …INC-20260426-00005279…2026-04-26 12:56:10…Grid outage and grid only site / Grid return"/>
    <s v=""/>
  </r>
  <r>
    <s v="Banyo-Sabongari-MTN"/>
    <s v="ADM_174"/>
    <s v="ADAMAOUA"/>
    <s v="MTN sharing"/>
    <s v="MTN Sharing"/>
    <s v="ADAMAOUA"/>
    <s v="Banyo"/>
    <s v="Huawei"/>
    <n v="0"/>
    <n v="0"/>
    <n v="0"/>
    <n v="0"/>
    <n v="0"/>
    <n v="0"/>
    <n v="0"/>
    <n v="0"/>
    <n v="0"/>
    <n v="0"/>
    <n v="0"/>
    <n v="0"/>
    <n v="0"/>
    <n v="0"/>
    <n v="49.237150259595865"/>
    <n v="0"/>
    <x v="28"/>
    <x v="0"/>
    <m/>
    <x v="10"/>
    <x v="4"/>
    <s v="sharing"/>
    <x v="4"/>
    <s v="(04/26/2026 ocm ran 20h): -MTN Power issue escalate to L3 MTN "/>
    <s v=""/>
  </r>
  <r>
    <s v="Bambalang"/>
    <s v="NRO_100"/>
    <s v="NORD-OUEST"/>
    <s v="IHS"/>
    <s v="Hybrid-Gen"/>
    <s v="NORD-OUEST"/>
    <s v="Bambalang"/>
    <s v="Huawei"/>
    <n v="0"/>
    <n v="0"/>
    <n v="0"/>
    <n v="0"/>
    <n v="0"/>
    <n v="0"/>
    <n v="0"/>
    <n v="0"/>
    <n v="0"/>
    <n v="0"/>
    <n v="0"/>
    <n v="0"/>
    <n v="0"/>
    <n v="0"/>
    <n v="49.165217383912875"/>
    <n v="0"/>
    <x v="29"/>
    <x v="2"/>
    <m/>
    <x v="7"/>
    <x v="4"/>
    <s v="Defaut GE &amp; Power Cabinet"/>
    <x v="4"/>
    <s v="(04/26/2026  incident ) : NRO_100_H_Bambalang, Hello @IHS_CAM_NOC , Bien vouloirstabiliserle site de  BAMBALANG svp nous avons un des instabilite powersn sur ce site , @carineIHS sipa pour support stp || Acces issue due do insecurity  || @carinesipa , besion de ton support pour workaround de stabilisation des sites en attendant de trouver une solution  definitive stp cdlt ..;..;(04/26/2026 hourly): ;23/04/2026 22:49;Gen only, GEN overload...;..;(04/26/2026 ticket): …INC-20260426-00001222…2026-04-26 02:12:37…Gen only, GEN overload. // Load reduced.… Load reduced.…Others…Gen only, GEN overload."/>
    <s v=""/>
  </r>
  <r>
    <s v="Afanoya-II"/>
    <s v="CTR_838"/>
    <s v="Yaounde"/>
    <s v="CAMUSAT"/>
    <s v="Medium Grid + GE"/>
    <s v="CENTRE"/>
    <s v="Yaounde"/>
    <s v="ZTE"/>
    <n v="0.65579582973064821"/>
    <n v="0"/>
    <n v="0"/>
    <n v="1.6283492006042497E-16"/>
    <n v="0"/>
    <n v="0"/>
    <n v="0"/>
    <n v="3.0392578609891188"/>
    <n v="1.7075125630291672"/>
    <n v="6.9762978943193135"/>
    <n v="0.5292381139904061"/>
    <n v="16.472549674260129"/>
    <n v="19.313748990534567"/>
    <n v="14.335515509034447"/>
    <n v="12.18943485622775"/>
    <n v="19.815018648753359"/>
    <x v="30"/>
    <x v="0"/>
    <m/>
    <x v="7"/>
    <x v="4"/>
    <s v="Defaut GE &amp; Power Cabinet"/>
    <x v="4"/>
    <s v="(04/26/2026 retour camusat):;Impacté par Mbalgong Crf"/>
    <s v="Mbalgong Crf , power issue"/>
  </r>
  <r>
    <s v="Bitoto"/>
    <s v="CTR_315"/>
    <s v="Yaounde"/>
    <s v="IHS"/>
    <s v="Grid-Gen"/>
    <s v="CENTRE"/>
    <s v="Yaounde"/>
    <s v="ZTE"/>
    <n v="0"/>
    <n v="0"/>
    <n v="0"/>
    <n v="0"/>
    <n v="19.777871233588158"/>
    <n v="27.107071822573786"/>
    <n v="0"/>
    <n v="15.832805415015143"/>
    <n v="0"/>
    <n v="0"/>
    <n v="14.353296493195566"/>
    <n v="16.462704711028934"/>
    <n v="0"/>
    <n v="7.3333693032624723"/>
    <n v="6.3292430408927247"/>
    <n v="25.48608238283791"/>
    <x v="31"/>
    <x v="0"/>
    <m/>
    <x v="7"/>
    <x v="4"/>
    <s v="Defaut GE &amp; Power Cabinet"/>
    <x v="4"/>
    <s v="(04/26/2026 hourly): ;26/04/2026 06:17;45.9 V;Grid outage, site went down because due to Gen (30kva, 370A) overload..;..;(04/26/2026 ticket): …INC-20260426-00002850…2026-04-26 08:53:51…Grid outage, site went down because due to Gen (30kva, 370A) overl…Others"/>
    <s v=""/>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15.776535742923754"/>
    <n v="4.1133041123410194"/>
    <n v="13.225193738035003"/>
    <n v="11.714646000999622"/>
    <n v="19.090040153917879"/>
    <x v="32"/>
    <x v="0"/>
    <m/>
    <x v="10"/>
    <x v="4"/>
    <s v="sharing"/>
    <x v="4"/>
    <s v="(04/26/2026 ticket): …INC-20260426-00003872…2026-04-26 09:00:54…Power issue on site"/>
    <s v=""/>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15.53945404685061"/>
    <n v="15.181325674237298"/>
    <n v="8.6227913464343811"/>
    <n v="17.487604594863843"/>
    <n v="16.179318871794202"/>
    <x v="33"/>
    <x v="1"/>
    <s v="site vandaliser"/>
    <x v="2"/>
    <x v="2"/>
    <s v="EXCLU"/>
    <x v="2"/>
    <s v="(04/26/2026 cell huawei): -13/04/2026 : Check Connectivite entre BBU &amp; RRU/Check FO ou SFP || Site down..;..;(04/26/2026 zte): -13/04/2026 : Check Connectivite entre BBU &amp; RRU/Check FO ou SFP || Site down"/>
    <s v=""/>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15.409507666230066"/>
    <n v="30.956951828166883"/>
    <n v="32.372936225315634"/>
    <n v="32.130726154411093"/>
    <n v="0"/>
    <x v="34"/>
    <x v="0"/>
    <m/>
    <x v="4"/>
    <x v="4"/>
    <s v="AKTIVCO Coupure ENEO &amp; Baisse de tension"/>
    <x v="4"/>
    <s v="(04/26/2026 ocm ran 20h): -26/04/2026 Coupure ENO / No space pour le MDG "/>
    <s v="(04/26/2026 BO RAN);27/04/2026 : Besoin d'analyse BO RAN"/>
  </r>
  <r>
    <s v="Etoa-Dispensaire"/>
    <s v="CTR_715"/>
    <s v="Yaounde"/>
    <s v="CAMUSAT"/>
    <s v="Good Grid + GE"/>
    <s v="CENTRE"/>
    <s v="Yaounde"/>
    <s v="ZTE"/>
    <n v="13.444884614177317"/>
    <n v="0"/>
    <n v="0"/>
    <n v="0"/>
    <n v="0"/>
    <n v="0"/>
    <n v="0"/>
    <n v="0"/>
    <n v="0"/>
    <n v="0"/>
    <n v="1.6586622835179196E-3"/>
    <n v="14.511029925834611"/>
    <n v="15.12154249171739"/>
    <n v="14.457663393403115"/>
    <n v="12.332078704978734"/>
    <n v="15.928356885045323"/>
    <x v="35"/>
    <x v="0"/>
    <m/>
    <x v="8"/>
    <x v="4"/>
    <s v="AKTIVCO Defaut GE &amp; Power Cabinet"/>
    <x v="4"/>
    <s v="(04/26/2026 retour camusat):;Coupure ENEO et refus de démarrer le GE par la voisine qui signale qu'elle est en contentieux avec OCM"/>
    <s v=""/>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14.409102453250691"/>
    <n v="1.4413953594553019"/>
    <n v="6.0905333141493703"/>
    <n v="5.4449043048372898"/>
    <n v="22.457746182149286"/>
    <x v="36"/>
    <x v="0"/>
    <m/>
    <x v="4"/>
    <x v="4"/>
    <s v="AKTIVCO Coupure ENEO &amp; Baisse de tension"/>
    <x v="4"/>
    <s v="(04/26/2026 ticket): …INC-20260426-00006607…2026-04-26 13:57:50…grid outage, grid only / grid return awaited"/>
    <s v="(04/26/2026 BO RAN);27/04/2026 : Besoin d'analyse BO RAN"/>
  </r>
  <r>
    <s v="Ngousso-IHS"/>
    <s v="CTR_130"/>
    <s v="Yaounde"/>
    <s v="IHS"/>
    <s v="Grid-Gen"/>
    <s v="CENTRE"/>
    <s v="Yaounde"/>
    <s v="ZTE"/>
    <n v="0"/>
    <n v="0"/>
    <n v="0"/>
    <n v="0"/>
    <n v="5.3483654507423681"/>
    <n v="1.5304637405723776"/>
    <n v="0"/>
    <n v="3.605503762488123"/>
    <n v="20.041313175414405"/>
    <n v="0"/>
    <n v="0"/>
    <n v="14.306211886437639"/>
    <n v="0.68129999172452416"/>
    <n v="6.6998988845325318"/>
    <n v="6.6972482328100611"/>
    <n v="21.28737685146881"/>
    <x v="37"/>
    <x v="0"/>
    <m/>
    <x v="7"/>
    <x v="4"/>
    <s v="Defaut GE &amp; Power Cabinet"/>
    <x v="4"/>
    <s v="(04/26/2026 hourly): ;26/04/2026 04:23;43.8V;FME Boris is on site..;..;(04/26/2026 ticket): …INC-20260426-00015310…2026-04-26 23:15:15…Grid outage, site went down due to MPR malfunctioning // He reset it, site on GRID"/>
    <s v=""/>
  </r>
  <r>
    <s v="Dschang-Foto"/>
    <s v="OST_105"/>
    <s v="OUEST"/>
    <s v="IHS"/>
    <s v="Grid-Gen"/>
    <s v="OUEST"/>
    <s v="Dschang"/>
    <s v="Huawei"/>
    <n v="0"/>
    <n v="0"/>
    <n v="0"/>
    <n v="0"/>
    <n v="0"/>
    <n v="0"/>
    <n v="0"/>
    <n v="0"/>
    <n v="0"/>
    <n v="0"/>
    <n v="0"/>
    <n v="14.276569986274124"/>
    <n v="11.317694823261506"/>
    <n v="20.515349168095472"/>
    <n v="26.309263339351471"/>
    <n v="4.8220748598607486"/>
    <x v="38"/>
    <x v="0"/>
    <m/>
    <x v="7"/>
    <x v="4"/>
    <s v="Defaut GE &amp; Power Cabinet"/>
    <x v="4"/>
    <s v="(04/26/2026 hourly): ;25/04/2026 10:43;0.1V;Sup Yannick reports Injection pump malfunctioning, next ETA ASAP"/>
    <s v=""/>
  </r>
  <r>
    <s v="Abom-Plateau-II"/>
    <s v="CTR_872"/>
    <s v="CENTRE"/>
    <s v="CAMUSAT"/>
    <s v="Good Grid + GE"/>
    <s v="CENTRE"/>
    <s v="Abom"/>
    <s v="ZTE"/>
    <n v="0"/>
    <n v="0"/>
    <n v="0"/>
    <n v="0"/>
    <n v="0"/>
    <n v="0"/>
    <n v="0"/>
    <n v="2.577953560309671"/>
    <n v="3.8698196231519315"/>
    <n v="0"/>
    <n v="2.4796822787808237"/>
    <n v="14.016017327135287"/>
    <n v="0"/>
    <n v="6.7138871903089017"/>
    <n v="5.7474048913505449"/>
    <n v="21.338540538055938"/>
    <x v="39"/>
    <x v="0"/>
    <m/>
    <x v="8"/>
    <x v="4"/>
    <s v="AKTIVCO Defaut GE &amp; Power Cabinet"/>
    <x v="4"/>
    <s v="(04/26/2026 ticket): …INC-20260426-00006013…2026-04-26 12:10:34…unknow / Our FME is on the way to site ETA=13H35"/>
    <s v=""/>
  </r>
  <r>
    <s v="Ngousso-Maetur"/>
    <s v="CTR_567"/>
    <s v="Yaounde"/>
    <s v="CAMUSAT"/>
    <s v="Good Grid no GE - 8h"/>
    <s v="CENTRE"/>
    <s v="Yaounde"/>
    <s v="ZTE"/>
    <n v="0"/>
    <n v="0"/>
    <n v="0"/>
    <n v="0"/>
    <n v="0"/>
    <n v="0"/>
    <n v="0"/>
    <n v="0"/>
    <n v="0"/>
    <n v="0"/>
    <n v="0"/>
    <n v="13.868556899607057"/>
    <n v="13.868556899607057"/>
    <n v="32.372936225315634"/>
    <n v="27.540622418066651"/>
    <n v="0"/>
    <x v="40"/>
    <x v="0"/>
    <m/>
    <x v="4"/>
    <x v="4"/>
    <s v="AKTIVCO Coupure ENEO &amp; Baisse de tension"/>
    <x v="4"/>
    <s v="(04/26/2026 cell zte): -23/04/2026 : Site down..;..;(04/26/2026 ocm ran 20h): -26/04/2026 Continuté du delestage confirmé / prochaine visite 18H - Escalade L4_x000a_24.04.26: Grid outage, Grid only site / Grid return awaited - Escalade L4_x000a_23.04.26: Grid outage, Grid only site / Grid return awaited - Escalade L3"/>
    <s v=""/>
  </r>
  <r>
    <s v="CTR_947_Z_Nkoabang-Tradex"/>
    <s v="CTR_947"/>
    <s v="Yaounde"/>
    <s v="ESCO"/>
    <s v="meduim grid + GE"/>
    <s v="CENTRE"/>
    <s v="Yaoundé"/>
    <s v="ZTE"/>
    <n v="0"/>
    <n v="16.120003681160171"/>
    <n v="0"/>
    <n v="0"/>
    <n v="0"/>
    <n v="0"/>
    <n v="0"/>
    <n v="0.63141527767076588"/>
    <n v="4.7026286051827286"/>
    <n v="0"/>
    <n v="24.852860603881485"/>
    <n v="13.868556899607057"/>
    <n v="13.868556899607057"/>
    <n v="32.372936225315634"/>
    <n v="27.540622418066651"/>
    <n v="0"/>
    <x v="40"/>
    <x v="0"/>
    <m/>
    <x v="8"/>
    <x v="4"/>
    <s v="AKTIVCO Defaut GE &amp; Power Cabinet"/>
    <x v="4"/>
    <s v="(04/26/2026 cell zte): -23/04/2026 : Site down_x000a_22/04/2026 : Power issue || Mail sent to camusat..;..;(04/26/2026 ocm ran 20h): -26/04/2026CTR_947_Z_Nkoabang-Tradex team en route pour Verifier la continuté du delsetage ETR 30min_x000a_24.04.26: Camusat: Grid outage, gen can start due to noise polution  / grid return awaited - Escalade L4_x000a_23.04.26: Camusat: Grid outage, gen can start due to noise polution  / grid return awaited - Escalade L3"/>
    <s v=""/>
  </r>
  <r>
    <s v="Mboppi-New"/>
    <s v="LIT_736"/>
    <s v="Douala"/>
    <s v="CAMUSAT"/>
    <s v="Good Grid no GE - 8h"/>
    <s v="LITTORAL"/>
    <s v="Douala"/>
    <s v="ZTE"/>
    <n v="0"/>
    <n v="0"/>
    <n v="0"/>
    <n v="0"/>
    <n v="0"/>
    <n v="0"/>
    <n v="0"/>
    <n v="0"/>
    <n v="45.003984356496098"/>
    <n v="0"/>
    <n v="15.895691901162273"/>
    <n v="13.868556899607057"/>
    <n v="13.868556899607057"/>
    <n v="32.372936225315634"/>
    <n v="27.540622418066651"/>
    <n v="0"/>
    <x v="40"/>
    <x v="0"/>
    <m/>
    <x v="4"/>
    <x v="4"/>
    <s v="AKTIVCO Coupure ENEO &amp; Baisse de tension"/>
    <x v="4"/>
    <s v="(04/26/2026  incident ) :impacted by LIT_736_Z_Mboppi-New(LIT-736)  ,CAMUSAT : continuete du delestage. No space pour deployer un GE mobile . //En attente retour secteur..;..;(04/26/2026 cell zte): -23/04/2026 : Site down..;..;(04/26/2026 ocm ran 20h): -26/04/2026 ENEO a fini les travaux dans la zone / Pas eu d'accès site pour diagnostiguer / site à l'interieur du marcher sans accès_x000a_24.04.26: Grid outage, Grid only site / Grid return awaited - Escalade L4_x000a_23.04.26: Grid outage, Grid only site / Grid return awaited - Escalade L4_x000a_23.04.26: Grid outage, Grid only site / Grid return awaited - Escalade L3"/>
    <s v="LIT_736_Z_Mboppi-New(LIT-736)  ,CAMUSAT : continuete du delestage"/>
  </r>
  <r>
    <s v="Nkolmesseng-H-Pyramides"/>
    <s v="CTR_771"/>
    <s v="Yaounde"/>
    <s v="CAMUSAT"/>
    <s v="Good Grid no GE - 8h"/>
    <s v="CENTRE"/>
    <s v="Yaounde"/>
    <s v="ZTE"/>
    <n v="0"/>
    <n v="0"/>
    <n v="0"/>
    <n v="0"/>
    <n v="0"/>
    <n v="0"/>
    <n v="0"/>
    <n v="0"/>
    <n v="4.1508826223557724"/>
    <n v="33.897492530669204"/>
    <n v="15.384288865489266"/>
    <n v="13.868556899607057"/>
    <n v="13.868556899607057"/>
    <n v="32.372936225315634"/>
    <n v="27.540622418066651"/>
    <n v="0"/>
    <x v="40"/>
    <x v="0"/>
    <m/>
    <x v="4"/>
    <x v="4"/>
    <s v="AKTIVCO Coupure ENEO &amp; Baisse de tension"/>
    <x v="4"/>
    <s v="(04/26/2026 cell zte): -23/04/2026 : Site down..;..;(04/26/2026 ocm ran 20h): -26/04/2026 team en route pour Verifier la continuté du delsetage ETR 35min_x000a_24.04.26: Grid outage, Grid only site / Grid return awaited - Escalade L4_x000a_23.04.26: Grid outage, Grid only site / Grid return awaited - Escalade L3"/>
    <s v=""/>
  </r>
  <r>
    <s v="Nkolfon-Cimencam-IHS"/>
    <s v="CTR_911"/>
    <s v="CENTRE"/>
    <s v="IHS"/>
    <s v="Gen-Lithium"/>
    <s v="CENTRE"/>
    <s v="Mbankomo"/>
    <s v="ZTE"/>
    <n v="0"/>
    <n v="0"/>
    <n v="0"/>
    <n v="0"/>
    <n v="0"/>
    <n v="0"/>
    <n v="0"/>
    <n v="1.9373353822271302"/>
    <n v="1.4769228354635553"/>
    <n v="4.1027992512120708"/>
    <n v="13.868556899607057"/>
    <n v="13.868556899607057"/>
    <n v="13.868556899607057"/>
    <n v="32.372936225315634"/>
    <n v="27.540622418066651"/>
    <n v="0"/>
    <x v="40"/>
    <x v="0"/>
    <m/>
    <x v="1"/>
    <x v="1"/>
    <s v="SPARE-ISSUE"/>
    <x v="1"/>
    <s v="(04/26/2026 ocm ran 20h): -22.04.26: Carte core EVO 1G et pas disponible en stock, commande en cours vers OCM_x000a_22.04.26; FME Samba en route pour le site, ETA=11H UTC | FME sur site et investigations en cours, carte core EVO 1G probablement faulty_x000a_21/04/2026 Besoin d'un fme sur site pour verifier le status du MPR fme activé "/>
    <s v=""/>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13.868556899607057"/>
    <n v="13.868556899607057"/>
    <n v="32.372936225315634"/>
    <n v="27.540622418066651"/>
    <n v="0"/>
    <x v="40"/>
    <x v="0"/>
    <m/>
    <x v="4"/>
    <x v="4"/>
    <s v="AKTIVCO Coupure ENEO &amp; Baisse de tension"/>
    <x v="4"/>
    <s v="(04/26/2026 cell zte): -0..;..;(04/26/2026 ocm ran 20h): -26/04/2026  No space to deploy DG / verification de la coninuté du delestage ETR 30min_x000a_24.04.26: Grid outage, Grid only site / Grid return awaited - Escalade L4_x000a_23.04.26: Grid outage, Grid only site / Grid return awaited - Escalade L3"/>
    <s v=""/>
  </r>
  <r>
    <s v="Carrefour-Diderot"/>
    <s v="CTR_841"/>
    <s v="Yaounde"/>
    <s v="CAMUSAT"/>
    <s v="Good Grid no GE - 8h"/>
    <s v="CENTRE"/>
    <s v="Yaounde"/>
    <s v="ZTE"/>
    <n v="0"/>
    <n v="0"/>
    <n v="0"/>
    <n v="0"/>
    <n v="0"/>
    <n v="0"/>
    <n v="0"/>
    <n v="2.0062322897672304"/>
    <n v="48.931036745968562"/>
    <n v="12.206844817696965"/>
    <n v="12.24872158158621"/>
    <n v="13.868556899607057"/>
    <n v="13.868556899607057"/>
    <n v="32.372936225315634"/>
    <n v="27.540622418066651"/>
    <n v="0"/>
    <x v="40"/>
    <x v="0"/>
    <m/>
    <x v="4"/>
    <x v="4"/>
    <s v="AKTIVCO Coupure ENEO &amp; Baisse de tension"/>
    <x v="4"/>
    <s v="(04/26/2026 cell zte): -20/04/2026 : Site down..;..;(04/26/2026 ocm ran 20h): -26/04/2026 No space to deploy DG / continuté du delestage confirmé_x000a_24.04.26: Grid outage and grid only site, no space to deploy a GEM / Grid return awaited - Escalade L4_x000a_23.04.26: Grid outage and grid only site, no space to deploy a GEM / Grid return awaited - Escalade L3"/>
    <s v=""/>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13.868556899607057"/>
    <n v="13.868556899607057"/>
    <n v="32.372936225315634"/>
    <n v="27.540622418066651"/>
    <n v="0"/>
    <x v="40"/>
    <x v="0"/>
    <m/>
    <x v="8"/>
    <x v="4"/>
    <s v="AKTIVCO Defaut GE &amp; Power Cabinet"/>
    <x v="4"/>
    <s v="(04/26/2026 cell zte): -23/04/2026 : Site down..;..;(04/26/2026 ocm ran 20h): -26/04/2026 No space to deploy DG / verification de la coninuté du delestage ETR 25min_x000a_24.04.26: Grid outage, Grid only site / Grid return awaited - Escalade L4_x000a_23.04.26: Grid outage, Grid only site / Grid return awaited - Escalade L3"/>
    <s v=""/>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13.868556899607057"/>
    <n v="13.868556899607057"/>
    <n v="32.372936225315634"/>
    <n v="27.540622418066651"/>
    <n v="0"/>
    <x v="40"/>
    <x v="0"/>
    <m/>
    <x v="6"/>
    <x v="4"/>
    <s v="Coupure ENEO &amp; Baisse de tension"/>
    <x v="4"/>
    <s v="(04/26/2026 hourly): ;24/04/2026 03:59;47.8V;Grid outage, No space to deploy MDG // awaiting grid return..;..;(04/26/2026 ocm ran 20h): -24.04.26: IHS: Grid only, no space//awaiting grid return - Escalated to L2"/>
    <s v=""/>
  </r>
  <r>
    <s v="Oyomabang-marche"/>
    <s v="CTR_718"/>
    <s v="Yaounde"/>
    <s v="CAMUSAT"/>
    <s v="Good Grid no GE - 8h"/>
    <s v="CENTRE"/>
    <s v="Yaounde"/>
    <s v="ZTE"/>
    <n v="0"/>
    <n v="0"/>
    <n v="0"/>
    <n v="5.996403021404948"/>
    <n v="34.245490578798226"/>
    <n v="38.763650968944127"/>
    <n v="40.276582827530511"/>
    <n v="39.472809353000429"/>
    <n v="26.309469285141528"/>
    <n v="0"/>
    <n v="0"/>
    <n v="13.868556899607057"/>
    <n v="30.551703178639009"/>
    <n v="32.372936225315634"/>
    <n v="27.540622418066651"/>
    <n v="0"/>
    <x v="40"/>
    <x v="0"/>
    <m/>
    <x v="1"/>
    <x v="1"/>
    <s v="Warehouse HUAWEI"/>
    <x v="1"/>
    <s v="(04/26/2026 ocm ran 20h): -26/04/2026 l'AOF est Down  lODU est HS sur le FH commande mail en cours pas disponible à Yaoundé_x000a_25/04/2026 Besoin d'un fme sur site pour verifier le status du MPR fme mouhamadou activé "/>
    <s v=""/>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13.868556899607057"/>
    <n v="23.491723096854464"/>
    <n v="32.372936225315634"/>
    <n v="27.540622418066651"/>
    <n v="0"/>
    <x v="40"/>
    <x v="0"/>
    <m/>
    <x v="10"/>
    <x v="4"/>
    <s v="sharing"/>
    <x v="4"/>
    <s v="(04/26/2026 ocm ran 20h): -MTN Power issue escalate to L3 MTN "/>
    <s v="(04/26/2026 BO RAN);27/04/2026 : Besoin d'analyse BO RAN"/>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13.868556899607057"/>
    <n v="13.868556899607057"/>
    <n v="32.372936225315634"/>
    <n v="27.540622418066651"/>
    <n v="0"/>
    <x v="40"/>
    <x v="0"/>
    <m/>
    <x v="7"/>
    <x v="4"/>
    <s v="Defaut GE &amp; Power Cabinet"/>
    <x v="4"/>
    <s v="(04/26/2026 hourly): ;24/04/2026 10:59;48.3V;Grid outage, No space to deploy MDG // awaiting grid return..;..;(04/26/2026 cell zte): -24/04/2026 : Besoin d'analyse BO RAN..;..;(04/26/2026 ocm ran 20h): -24.04.26: IHS: Grid only, no space//awaiting grid return escalade L2 IHS "/>
    <s v="(04/26/2026 BO RAN);Site down due to power"/>
  </r>
  <r>
    <s v="Bonas-Yde-MTN-IHS"/>
    <s v="CTR_524"/>
    <s v="Yaounde"/>
    <s v="IHS"/>
    <s v="Grid-Gen"/>
    <s v="CENTRE"/>
    <s v="Yaounde"/>
    <s v="ZTE"/>
    <n v="0"/>
    <n v="0"/>
    <n v="0"/>
    <n v="0"/>
    <n v="0"/>
    <n v="0"/>
    <n v="0"/>
    <n v="0"/>
    <n v="0"/>
    <n v="0"/>
    <n v="0"/>
    <n v="13.868556899607057"/>
    <n v="8.8723450702416713"/>
    <n v="32.372936225315634"/>
    <n v="27.540622418066651"/>
    <n v="0"/>
    <x v="40"/>
    <x v="0"/>
    <m/>
    <x v="11"/>
    <x v="5"/>
    <s v="fiber AOF"/>
    <x v="3"/>
    <s v="(04/26/2026 ocm ran 20h): -26/04/2026 OCM_AOF_CTR_242_CTR_524_E-Poste_BONAS-YDE down CDS activated ETA ASAP "/>
    <s v=""/>
  </r>
  <r>
    <s v="Crf-Nsam-IHS"/>
    <s v="CTR_159"/>
    <s v="Yaounde"/>
    <s v="IHS"/>
    <s v="Grid-Gen"/>
    <s v="CENTRE"/>
    <s v="Yaounde"/>
    <s v="ZTE"/>
    <n v="0"/>
    <n v="0"/>
    <n v="0"/>
    <n v="0"/>
    <n v="0"/>
    <n v="0"/>
    <n v="0"/>
    <n v="0"/>
    <n v="0"/>
    <n v="0"/>
    <n v="0"/>
    <n v="13.868556899607057"/>
    <n v="10.968412649493624"/>
    <n v="32.372936225315634"/>
    <n v="27.540622418066651"/>
    <n v="0"/>
    <x v="40"/>
    <x v="0"/>
    <m/>
    <x v="11"/>
    <x v="5"/>
    <s v="fiber AOF"/>
    <x v="3"/>
    <s v="(04/26/2026 ocm ran 20h): -26/04/2026  AOF Crf-Nsam-IHS == ahala  down CDS activated _x000a_26/04/2026 fme sur site _x000a_25/04/2026 fme henri activé _x000a_Besoin d'un FME sur site pour reset du MPR"/>
    <s v=""/>
  </r>
  <r>
    <s v="Marche-Congo"/>
    <s v="LIT_547"/>
    <s v="Douala"/>
    <s v="CAMUSAT"/>
    <s v="Good Grid no GE - 8h"/>
    <s v="LITTORAL"/>
    <s v="Douala"/>
    <s v="ZTE"/>
    <n v="0"/>
    <n v="0"/>
    <n v="24.475220655588945"/>
    <n v="28.880966547100314"/>
    <n v="0"/>
    <n v="0"/>
    <n v="0"/>
    <n v="61.36729417606216"/>
    <n v="61.405247222721577"/>
    <n v="0"/>
    <n v="0"/>
    <n v="13.868556899607057"/>
    <n v="16.595932746059884"/>
    <n v="32.372936225315634"/>
    <n v="27.540622418066651"/>
    <n v="0"/>
    <x v="40"/>
    <x v="0"/>
    <m/>
    <x v="7"/>
    <x v="4"/>
    <s v="Defaut GE &amp; Power Cabinet"/>
    <x v="4"/>
    <s v="(04/26/2026 cell zte): -24/04/2026 : Besoin d'analyse BO RAN..;..;(04/26/2026 ocm ran 20h): -26/04/2026 Impacté par LIT_126_Z_Bonadibong(LIT-126)"/>
    <s v="LIT_126_Z_Bonadibong(LIT-126), power issue"/>
  </r>
  <r>
    <s v="SCDP-New"/>
    <s v="LIT_739"/>
    <s v="Douala"/>
    <s v="CAMUSAT"/>
    <s v="Good Grid no GE - 8h"/>
    <s v="LITTORAL"/>
    <s v="Douala"/>
    <s v="ZTE"/>
    <n v="0"/>
    <n v="0"/>
    <n v="0"/>
    <n v="9.7902273758464489"/>
    <n v="0"/>
    <n v="1.8487663833029431"/>
    <n v="0"/>
    <n v="0"/>
    <n v="9.3527150696423922E-2"/>
    <n v="0"/>
    <n v="0"/>
    <n v="13.868556899607057"/>
    <n v="39.464391196034605"/>
    <n v="32.372936225315634"/>
    <n v="27.540622418066651"/>
    <n v="0"/>
    <x v="40"/>
    <x v="0"/>
    <m/>
    <x v="4"/>
    <x v="4"/>
    <s v="AKTIVCO Coupure ENEO &amp; Baisse de tension"/>
    <x v="4"/>
    <s v="(04/26/2026 cell zte): -24/04/2026 : Besoin d'analyse BO RAN..;..;(04/26/2026 ocm ran 20h): -26/04/2026 Pas d'accès au site / situé dans un batiment commercial / Intervention prevue pour demain_x000a_25/04/2026 Camusat: Grid outage grid only site / awaiting grid return"/>
    <s v=""/>
  </r>
  <r>
    <s v="Bonamikengue"/>
    <s v="LIT_336"/>
    <s v="Douala"/>
    <s v="IHS"/>
    <s v="Grid-Gen"/>
    <s v="LITTORAL"/>
    <s v="Douala"/>
    <s v="ZTE"/>
    <n v="0"/>
    <n v="0"/>
    <n v="0"/>
    <n v="0"/>
    <n v="3.7935211581101344E-2"/>
    <n v="0"/>
    <n v="0"/>
    <n v="0"/>
    <n v="0"/>
    <n v="0"/>
    <n v="0"/>
    <n v="13.868556899607057"/>
    <n v="12.535402630460029"/>
    <n v="32.372936225315634"/>
    <n v="27.540622418066651"/>
    <n v="0"/>
    <x v="40"/>
    <x v="0"/>
    <m/>
    <x v="1"/>
    <x v="1"/>
    <s v="SPARE-HS"/>
    <x v="1"/>
    <s v="(04/26/2026 ocm ran 20h): -26/04/2026 Carte core Evo faulty /not available in the system, SPM informed through an email_x000a_26/04/2026 The FME should replace the Core-ENH board at Bonaminkengue / FME activated ETA 12H UTC"/>
    <s v=""/>
  </r>
  <r>
    <s v="Bonadibong"/>
    <s v="LIT_126"/>
    <s v="Douala"/>
    <s v="IHS"/>
    <s v="Grid-Gen"/>
    <s v="LITTORAL"/>
    <s v="Douala"/>
    <s v="ZTE"/>
    <n v="0"/>
    <n v="0"/>
    <n v="0"/>
    <n v="0"/>
    <n v="0"/>
    <n v="0"/>
    <n v="0"/>
    <n v="0"/>
    <n v="0"/>
    <n v="0"/>
    <n v="0"/>
    <n v="13.868556899607057"/>
    <n v="9.9502080283534955"/>
    <n v="32.372936225315634"/>
    <n v="27.540622418066651"/>
    <n v="0"/>
    <x v="40"/>
    <x v="0"/>
    <m/>
    <x v="7"/>
    <x v="4"/>
    <s v="Defaut GE &amp; Power Cabinet"/>
    <x v="4"/>
    <s v="(04/26/2026 hourly): ;26/04/2026 04:39;0V;Fme is on the ay, ETA=06:30..;..;(04/26/2026 ocm ran 20h): -26/04/2026Need FME on site to check MPR status / fme Njoya Mohamed activated ETA ASAP / Bureau pas ouvert les dimanches intervention pour lundi matin"/>
    <s v=""/>
  </r>
  <r>
    <s v="Mile4-Q10-IHS"/>
    <s v="SUO_214"/>
    <s v="SUD-OUEST"/>
    <s v="IHS"/>
    <s v="Grid-Gen"/>
    <s v="SUD-OUEST"/>
    <s v="Limbe"/>
    <s v="Huawei"/>
    <n v="0"/>
    <n v="0"/>
    <n v="0"/>
    <n v="0"/>
    <n v="0"/>
    <n v="8.5060839019156305"/>
    <n v="13.868556899607057"/>
    <n v="13.868556899607057"/>
    <n v="13.868289373432297"/>
    <n v="13.868556899607057"/>
    <n v="13.868556899607057"/>
    <n v="13.868289373432297"/>
    <n v="13.868556899607057"/>
    <n v="32.371062791506304"/>
    <n v="27.540622418066651"/>
    <n v="0"/>
    <x v="41"/>
    <x v="2"/>
    <m/>
    <x v="1"/>
    <x v="1"/>
    <s v="SPARE-ISSUE"/>
    <x v="1"/>
    <s v="(04/26/2026 ocm ran 20h): -17/04/2026 Carte EAC (3DB19417AA )  faulty commandée passé pas disponible point transmis a OCM _x000a_16/04/2026 Besoin d'un fme sur site pour verifier le status du MPR et la chaine antennaire de l ODU FME desmond activé ETA asap "/>
    <s v=""/>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91408.481208105397"/>
    <n v="13.969986325098887"/>
    <n v="64.726388739014183"/>
    <n v="13.770311209033324"/>
    <n v="0"/>
    <x v="42"/>
    <x v="1"/>
    <s v="site en projet"/>
    <x v="2"/>
    <x v="2"/>
    <s v="EXCLU"/>
    <x v="2"/>
    <s v=""/>
    <s v=""/>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91408.481208105397"/>
    <n v="13.969986325098887"/>
    <n v="64.726388739014183"/>
    <n v="13.770311209033324"/>
    <n v="0"/>
    <x v="42"/>
    <x v="2"/>
    <m/>
    <x v="9"/>
    <x v="6"/>
    <s v="ACCESS-ISSUE"/>
    <x v="5"/>
    <s v="(04/26/2026 ocm ran 20h): -24.04.26; Access banned by Separatist_x000a_23.04.26; Access banned by Separatist_x000a_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s v=""/>
  </r>
  <r>
    <s v="Nitob-IHS"/>
    <s v="NRO_122"/>
    <s v="NORD-OUEST"/>
    <s v="IHS"/>
    <s v="Grid-Gen"/>
    <s v="NORD-OUEST"/>
    <s v="Bamenda"/>
    <s v="Huawei"/>
    <n v="16.300191477400816"/>
    <n v="11.879588965651065"/>
    <n v="9.2782357825889701"/>
    <n v="0"/>
    <n v="0"/>
    <n v="0"/>
    <n v="0"/>
    <n v="0"/>
    <n v="1.4938661598650813"/>
    <n v="0"/>
    <n v="0"/>
    <n v="13.509732958939372"/>
    <n v="7.6873646317555711"/>
    <n v="8.2468556286944121"/>
    <n v="10.540025704580923"/>
    <n v="16.862641370464491"/>
    <x v="43"/>
    <x v="0"/>
    <m/>
    <x v="7"/>
    <x v="4"/>
    <s v="Defaut GE &amp; Power Cabinet"/>
    <x v="4"/>
    <s v="(04/26/2026 BO TX): power issue"/>
    <s v=""/>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13.37136842135301"/>
    <n v="1.1839816741003271"/>
    <n v="9.6625471106155256"/>
    <n v="12.340578897083073"/>
    <n v="15.05053713662838"/>
    <x v="44"/>
    <x v="0"/>
    <m/>
    <x v="5"/>
    <x v="5"/>
    <s v="ODU HS"/>
    <x v="3"/>
    <s v="(04/26/2026 BO TX): probable ODU faulty at maroua-bouloure"/>
    <s v=""/>
  </r>
  <r>
    <s v="Zileng-IHS"/>
    <s v="EXN_174"/>
    <s v="EXTREME-NORD"/>
    <s v="IHS"/>
    <s v="Grid-Gen"/>
    <s v="EXTREME-NORD"/>
    <s v="Zileng"/>
    <s v="NOKIA"/>
    <n v="15.903667082885152"/>
    <n v="3.0737402174271398"/>
    <n v="0.17469681274573265"/>
    <n v="0"/>
    <n v="0"/>
    <n v="0"/>
    <n v="13.968480603866711"/>
    <n v="13.49893199931083"/>
    <n v="9.6659110355023365"/>
    <n v="7.8209222103247216"/>
    <n v="0"/>
    <n v="90417.533719997824"/>
    <n v="13.788672457605864"/>
    <n v="18.200784144455234"/>
    <n v="31.470751862002675"/>
    <n v="0"/>
    <x v="45"/>
    <x v="2"/>
    <m/>
    <x v="0"/>
    <x v="0"/>
    <s v="no root cause"/>
    <x v="0"/>
    <s v="(04/26/2026 ticket): …INC-20260426-00001045…Others Transmission equipement fault"/>
    <s v=""/>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12.966369462921584"/>
    <n v="43.2320336555062"/>
    <n v="5.8514831600781747"/>
    <n v="5.031954347168246"/>
    <n v="20.022477821773073"/>
    <x v="46"/>
    <x v="0"/>
    <m/>
    <x v="8"/>
    <x v="4"/>
    <s v="AKTIVCO Defaut GE &amp; Power Cabinet"/>
    <x v="4"/>
    <s v="(04/26/2026 ocm ran 20h): -power status check ongoing..;..;(04/26/2026 ticket): …INC-20260426-00012826…2026-04-26 18:56:15…FME is managing with level 0"/>
    <s v=""/>
  </r>
  <r>
    <s v="CTR_936_Z_Nsimalen-TOUTOULI"/>
    <s v="CTR_936"/>
    <s v="Yaounde"/>
    <s v="ESCO"/>
    <s v="Good Grid + GE"/>
    <s v="CENTRE"/>
    <s v="Yaoundé"/>
    <s v="ZTE"/>
    <n v="0"/>
    <n v="0"/>
    <n v="0"/>
    <n v="0"/>
    <n v="0"/>
    <n v="0"/>
    <n v="0"/>
    <n v="0"/>
    <n v="0"/>
    <n v="0"/>
    <n v="0"/>
    <n v="12.949872015477991"/>
    <n v="0"/>
    <n v="11.110961236406364"/>
    <n v="9.4632638697634572"/>
    <n v="15.697949293776958"/>
    <x v="47"/>
    <x v="0"/>
    <m/>
    <x v="8"/>
    <x v="4"/>
    <s v="AKTIVCO Defaut GE &amp; Power Cabinet"/>
    <x v="4"/>
    <s v="(04/26/2026 ocm ran 20h): -26/04/2026 CAMUSAT FME is managing"/>
    <s v=""/>
  </r>
  <r>
    <s v="Bamenda-Nchuobuh-IHS"/>
    <s v="NRO_125"/>
    <s v="NORD-OUEST"/>
    <s v="IHS"/>
    <s v="Grid-Gen"/>
    <s v="NORD-OUEST"/>
    <s v="Bamenda"/>
    <s v="Huawei"/>
    <n v="16.298675495743836"/>
    <n v="11.220315295648525"/>
    <n v="12.546995431366339"/>
    <n v="11.037684093678394"/>
    <n v="35.833722138040642"/>
    <n v="35.428384313121192"/>
    <n v="0"/>
    <n v="0"/>
    <n v="1.4945082226845074"/>
    <n v="0"/>
    <n v="0"/>
    <n v="12.650331875137333"/>
    <n v="7.8033818162102344"/>
    <n v="6.8792489478795726"/>
    <n v="8.7570572844946284"/>
    <n v="16.736955175138501"/>
    <x v="48"/>
    <x v="0"/>
    <m/>
    <x v="7"/>
    <x v="4"/>
    <s v="Defaut GE &amp; Power Cabinet"/>
    <x v="4"/>
    <s v="(04/26/2026 BO TX): power issue"/>
    <s v=""/>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12.586054252881434"/>
    <n v="0"/>
    <n v="3.5239289953598791"/>
    <n v="3.668364155029904"/>
    <n v="20.808367095894429"/>
    <x v="49"/>
    <x v="0"/>
    <m/>
    <x v="4"/>
    <x v="4"/>
    <s v="AKTIVCO Coupure ENEO &amp; Baisse de tension"/>
    <x v="4"/>
    <s v="(04/26/2026 retour camusat):;Grid outage,  / grid return awaited  ||(04/26/2026 ticket): …INC-20260426-00011788"/>
    <s v="(04/26/2026 BO RAN);Site unstable due to power"/>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12.469680366860427"/>
    <n v="2.6380221040826632"/>
    <n v="14.378604486649161"/>
    <n v="18.385968647891442"/>
    <n v="8.1383093985777055"/>
    <x v="50"/>
    <x v="0"/>
    <m/>
    <x v="8"/>
    <x v="4"/>
    <s v="AKTIVCO Defaut GE &amp; Power Cabinet"/>
    <x v="4"/>
    <s v="(04/26/2026 BO TX): power issue"/>
    <s v=""/>
  </r>
  <r>
    <s v="Ekekam-MTN-IHS"/>
    <s v="CTR_694"/>
    <s v="Yaounde"/>
    <s v="IHS"/>
    <s v="Gen-Lithium"/>
    <s v="CENTRE"/>
    <s v="Yaounde"/>
    <s v="NOKIA"/>
    <n v="0"/>
    <n v="0"/>
    <n v="0"/>
    <n v="0"/>
    <n v="0"/>
    <n v="0"/>
    <n v="0"/>
    <n v="0"/>
    <n v="0"/>
    <n v="5.5081142472312825"/>
    <n v="12.327606132984052"/>
    <n v="46408.762462439328"/>
    <n v="12.327606132984052"/>
    <n v="0"/>
    <n v="36.720829890755532"/>
    <n v="0"/>
    <x v="51"/>
    <x v="0"/>
    <m/>
    <x v="1"/>
    <x v="1"/>
    <s v="SPARE-HS"/>
    <x v="1"/>
    <s v="(04/26/2026 ocm ran 20h): -22.04.26; ODU MPT 7-8G 3DB20859AC faulty and not available, order done to customer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
    <s v=""/>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59470.926666153013"/>
    <n v="12.36137987040521"/>
    <n v="21.577211451226773"/>
    <n v="27.540622418066651"/>
    <n v="0"/>
    <x v="52"/>
    <x v="0"/>
    <m/>
    <x v="12"/>
    <x v="7"/>
    <s v="Sites strategiques, MLL, Pylone, etc."/>
    <x v="4"/>
    <s v="(04/26/2026 ocm ran 20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r>
  <r>
    <s v="KOUSSERI-Douane-MTN"/>
    <s v="EXN_246"/>
    <s v="EXTREME-NORD"/>
    <s v="MTN sharing"/>
    <m/>
    <s v="EXTREME-NORD"/>
    <s v="Kousseri"/>
    <s v="Huawei"/>
    <n v="16.611217408177886"/>
    <n v="11.780960982555868"/>
    <n v="12.691887607616863"/>
    <n v="11.596082560717742"/>
    <n v="13.690027765649926"/>
    <n v="13.326192167975048"/>
    <n v="10.481211815097321"/>
    <n v="12.864352814946081"/>
    <n v="7.0784215527647234"/>
    <n v="11.380117597372394"/>
    <n v="8.2046889134299565"/>
    <n v="11.950394226571131"/>
    <n v="8.4947586271840851"/>
    <n v="16.947082239247987"/>
    <n v="28.189027697025956"/>
    <n v="0.12842222134669393"/>
    <x v="53"/>
    <x v="2"/>
    <m/>
    <x v="0"/>
    <x v="0"/>
    <s v="no root cause"/>
    <x v="0"/>
    <s v=""/>
    <s v=""/>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11.70887159599695"/>
    <n v="0.75055360083097333"/>
    <n v="6.5690083090536318"/>
    <n v="12.248564317553573"/>
    <n v="12.768896637314578"/>
    <x v="54"/>
    <x v="0"/>
    <m/>
    <x v="0"/>
    <x v="0"/>
    <s v="no root cause"/>
    <x v="0"/>
    <s v="(04/26/2026 top offenders):;power status check ongoing ||(04/26/2026 ocm ran 20h): -power status check ongoing..;..;(04/26/2026 ticket): …INC-20260426-00012875"/>
    <s v=""/>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75611.471247856214"/>
    <n v="10.653821542222548"/>
    <n v="50.910064186340222"/>
    <n v="12.939417430833936"/>
    <n v="0"/>
    <x v="55"/>
    <x v="2"/>
    <m/>
    <x v="7"/>
    <x v="4"/>
    <s v="Defaut GE &amp; Power Cabinet"/>
    <x v="4"/>
    <s v="(04/26/2026 cell nokia): -23/04/2026 : Feedback RM : Still Power Issue Site going down after reset when cells are coming up. Ihs to upgrade power capacity there_x000a_22/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04/26/2026 ocm ran 20h): -26/04/2026 Need FME on site to check ODU 4.2 and entenna chain / FME Donald manage with L0..;..;(04/26/2026 ticket): …INC-20260426-00006865…power issue at Zhoa"/>
    <s v=""/>
  </r>
  <r>
    <s v="Emombo"/>
    <s v="CTR_212"/>
    <s v="Yaounde"/>
    <s v="IHS"/>
    <s v="Grid-Gen"/>
    <s v="CENTRE"/>
    <s v="Yaounde"/>
    <s v="ZTE"/>
    <n v="0"/>
    <n v="0"/>
    <n v="0"/>
    <n v="0"/>
    <n v="4.5113295551503434"/>
    <n v="3.3414375929207578"/>
    <n v="3.6604893089406532"/>
    <n v="2.5959134841752913"/>
    <n v="0"/>
    <n v="0"/>
    <n v="0"/>
    <n v="11.415555897989059"/>
    <n v="2.0556354567064177"/>
    <n v="9.6309485270314017"/>
    <n v="8.3912833930046826"/>
    <n v="13.851131729803207"/>
    <x v="56"/>
    <x v="0"/>
    <m/>
    <x v="7"/>
    <x v="4"/>
    <s v="Defaut GE &amp; Power Cabinet"/>
    <x v="4"/>
    <s v="(04/26/2026 ocm ran 20h): -26/04/2026  Site went down due to work of Joseph Tayou(655 99 98 73) of Grato on site (Swapp of PWC &amp; Gen)//End of work..;..;(04/26/2026 ticket): …INC-20260426-00008849…2026-04-26 20:05:13…Site went down due to work of Joseph Tayou(655 99 98 73) of Grato on site (Swapp of PWC &amp; Gen)//End of work…Others"/>
    <s v=""/>
  </r>
  <r>
    <s v="Mimboman-Don-Bosco"/>
    <s v="CTR_654"/>
    <s v="Yaounde"/>
    <s v="CAMUSAT"/>
    <s v="Good Grid no GE - 8h"/>
    <s v="CENTRE"/>
    <s v="Yaounde"/>
    <s v="ZTE"/>
    <n v="0"/>
    <n v="0"/>
    <n v="0"/>
    <n v="0"/>
    <n v="5.1142800478265462"/>
    <n v="2.2463994543892838"/>
    <n v="2.6084693793107396"/>
    <n v="1.4147497524491131"/>
    <n v="6.5133968024169991E-17"/>
    <n v="0"/>
    <n v="0"/>
    <n v="10.867020229259232"/>
    <n v="1.3911539438351985"/>
    <n v="9.5286590410416885"/>
    <n v="8.1114676941698889"/>
    <n v="13.007409705669266"/>
    <x v="57"/>
    <x v="0"/>
    <m/>
    <x v="7"/>
    <x v="4"/>
    <s v="Defaut GE &amp; Power Cabinet"/>
    <x v="4"/>
    <s v="(04/26/2026 ocm ran 20h): -26/04/2026  Impacté par CTR_212_Z_Emombo(CTR-212)..;..;(04/26/2026 ticket): …INC-20260426-00009013…power issue …Others Transmission equipement fault"/>
    <s v="CTR_212_Z_Emombo(CTR-212), power issue"/>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360774.37516030169"/>
    <n v="18.684958431911163"/>
    <n v="18.215521823755342"/>
    <n v="7.7968012077072935"/>
    <n v="10.62901648619839"/>
    <x v="58"/>
    <x v="2"/>
    <m/>
    <x v="0"/>
    <x v="0"/>
    <s v="no root cause"/>
    <x v="0"/>
    <s v="(04/26/2026 ticket): …INC-20260426-00006928…Others Transmission equipement fault"/>
    <s v=""/>
  </r>
  <r>
    <s v="Biteng-OKUI"/>
    <s v="CTR_705"/>
    <s v="Yaounde"/>
    <s v="CAMUSAT"/>
    <s v="Good Grid + GE"/>
    <s v="CENTRE"/>
    <s v="Yaounde"/>
    <s v="ZTE"/>
    <n v="0"/>
    <n v="0"/>
    <n v="0"/>
    <n v="31.51502926379651"/>
    <n v="32.343201125464788"/>
    <n v="10.185898588317883"/>
    <n v="0"/>
    <n v="8.3548067676274798"/>
    <n v="0"/>
    <n v="0"/>
    <n v="12.079983905625321"/>
    <n v="10.601616428818064"/>
    <n v="0"/>
    <n v="5.4147232913284498"/>
    <n v="4.6084322755694274"/>
    <n v="15.880100226105192"/>
    <x v="59"/>
    <x v="0"/>
    <m/>
    <x v="7"/>
    <x v="4"/>
    <s v="Defaut GE &amp; Power Cabinet"/>
    <x v="4"/>
    <s v="(04/26/2026 ticket): …INC-20260426-00002949…2026-04-26 06:07:49…Site impacted by CTR_315_Z_Bitoto/Main site Up awaited…impacté par Bitotol qui a un problème d'énergie …Others Transmission equipement fault"/>
    <s v="CTR_212_Z_Emombo(CTR-212), power issue"/>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10.570440711919254"/>
    <n v="2.576615929435869"/>
    <n v="10.588647890363657"/>
    <n v="13.515146067301121"/>
    <n v="8.6697824530990424"/>
    <x v="60"/>
    <x v="0"/>
    <m/>
    <x v="7"/>
    <x v="4"/>
    <s v="Defaut GE &amp; Power Cabinet"/>
    <x v="4"/>
    <s v="(04/26/2026 hourly): ;26/04/2026 06:57;52.5 v;FME is managing with level 0"/>
    <s v=""/>
  </r>
  <r>
    <s v="Edea-Lom"/>
    <s v="LIT_321"/>
    <s v="LITTORAL"/>
    <s v="IHS"/>
    <s v="Grid-Gen"/>
    <s v="LITTORAL"/>
    <s v="Edea"/>
    <s v="ZTE"/>
    <n v="0"/>
    <n v="0"/>
    <n v="0"/>
    <n v="0"/>
    <n v="0"/>
    <n v="0.89715794459996578"/>
    <n v="1.0080207914208992"/>
    <n v="1.8178046873439433"/>
    <n v="0"/>
    <n v="0"/>
    <n v="0"/>
    <n v="3.3181449806382388"/>
    <n v="1.1446553264104691"/>
    <n v="4.03437726061013"/>
    <n v="8.1678345930618033"/>
    <n v="13.681942720748053"/>
    <x v="61"/>
    <x v="0"/>
    <m/>
    <x v="7"/>
    <x v="4"/>
    <s v="Defaut GE &amp; Power Cabinet"/>
    <x v="4"/>
    <s v="(04/26/2026 retour IHS):;Power issue NUR to be checked || (04/26/2026 ticket): …INC-20260426-00012108"/>
    <s v=""/>
  </r>
  <r>
    <s v="Bali"/>
    <s v="NRO_017"/>
    <s v="NORD-OUEST"/>
    <s v="IHS"/>
    <s v="Grid-Gen"/>
    <s v="NORD-OUEST"/>
    <s v="Bali"/>
    <s v="Huawei"/>
    <n v="0"/>
    <n v="0"/>
    <n v="0"/>
    <n v="0"/>
    <n v="0"/>
    <n v="0"/>
    <n v="0"/>
    <n v="0"/>
    <n v="0"/>
    <n v="0"/>
    <n v="0"/>
    <n v="0"/>
    <n v="0"/>
    <n v="0"/>
    <n v="30.838590702149869"/>
    <n v="0"/>
    <x v="62"/>
    <x v="2"/>
    <m/>
    <x v="7"/>
    <x v="4"/>
    <s v="Defaut GE &amp; Power Cabinet"/>
    <x v="4"/>
    <s v="(04/26/2026 hourly): ;26/04/2026 05:42;No comm;FME Pascal is managing with level 0"/>
    <s v=""/>
  </r>
  <r>
    <s v="Bali-Njenka-IHS"/>
    <s v="NRO_151"/>
    <s v="NORD-OUEST"/>
    <m/>
    <m/>
    <s v="NORD-OUEST"/>
    <s v="Bali"/>
    <s v="Huawei"/>
    <n v="0"/>
    <n v="0"/>
    <n v="0"/>
    <n v="0"/>
    <n v="0"/>
    <n v="0"/>
    <n v="0"/>
    <n v="0"/>
    <n v="0"/>
    <n v="0"/>
    <n v="0"/>
    <n v="0"/>
    <n v="0"/>
    <n v="0"/>
    <n v="30.812505737629671"/>
    <n v="0"/>
    <x v="63"/>
    <x v="2"/>
    <m/>
    <x v="0"/>
    <x v="0"/>
    <s v="no root cause"/>
    <x v="0"/>
    <s v=""/>
    <s v=""/>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10.333020149358081"/>
    <n v="12.416157296829921"/>
    <n v="7.4175489290952772"/>
    <n v="9.474260993298449"/>
    <n v="11.684199121407328"/>
    <x v="64"/>
    <x v="0"/>
    <m/>
    <x v="7"/>
    <x v="4"/>
    <s v="Defaut GE &amp; Power Cabinet"/>
    <x v="4"/>
    <s v="(04/26/2026 retour IHS):;Power issue NUR to be checked || (04/26/2026 cell huawei): -10/04/2026 : Site down..;..;(04/26/2026 zte): -10/04/2026 : Site down"/>
    <s v=""/>
  </r>
  <r>
    <s v="Anguissa-IHS"/>
    <s v="CTR_478"/>
    <s v="Yaounde"/>
    <s v="IHS"/>
    <s v="Grid-Gen"/>
    <s v="CENTRE"/>
    <s v="Yaounde"/>
    <s v="ZTE"/>
    <n v="4.4709509378397581"/>
    <n v="10.516097228286149"/>
    <n v="0"/>
    <n v="0"/>
    <n v="1.048738275219514"/>
    <n v="2.09622809495681"/>
    <n v="5.7526866761977322"/>
    <n v="12.041691992477876"/>
    <n v="0"/>
    <n v="0"/>
    <n v="0"/>
    <n v="10.223815964820666"/>
    <n v="0"/>
    <n v="8.5900687025646558"/>
    <n v="7.3126090149637379"/>
    <n v="12.54529491077272"/>
    <x v="65"/>
    <x v="0"/>
    <m/>
    <x v="3"/>
    <x v="3"/>
    <s v="BSS Hardware issue"/>
    <x v="3"/>
    <s v="26/04/2026: hardware issue,  site with GPS issue (alarm : TDD down 09Apr 02pm)  || (04/26/2026 ticket): …INC-20260426-00000188…power issue …Others Transmission equipement fault"/>
    <s v=""/>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10.100432893020919"/>
    <n v="9.8019806924576152"/>
    <n v="14.94313254119556"/>
    <n v="12.732437753093221"/>
    <n v="7.0799803334449631"/>
    <x v="66"/>
    <x v="2"/>
    <m/>
    <x v="0"/>
    <x v="0"/>
    <s v="no root cause"/>
    <x v="0"/>
    <s v=""/>
    <s v=""/>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9.7999831636860666"/>
    <n v="28.765288229133677"/>
    <n v="3.6395823091895174"/>
    <n v="6.1409106595809053"/>
    <n v="13.842444847187473"/>
    <x v="67"/>
    <x v="0"/>
    <m/>
    <x v="4"/>
    <x v="4"/>
    <s v="AKTIVCO Coupure ENEO &amp; Baisse de tension"/>
    <x v="4"/>
    <s v="(04/26/2026 retour camusat):;Grid outage,  / grid return awaited || (04/26/2026 cell zte): -18/04/2026 : Site down"/>
    <s v=""/>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9.7910121192924162"/>
    <n v="0.73698110623143298"/>
    <n v="5.3244237817184832"/>
    <n v="4.6004102192709544"/>
    <n v="14.355586527370111"/>
    <x v="68"/>
    <x v="0"/>
    <m/>
    <x v="8"/>
    <x v="4"/>
    <s v="AKTIVCO Defaut GE &amp; Power Cabinet"/>
    <x v="4"/>
    <s v="(04/26/2026 retour camusat):;Batterie GE déchargée || (04/26/2026 ticket): …INC-20260426-00014987"/>
    <s v=""/>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322540.40564244805"/>
    <n v="2.7804352044470693"/>
    <n v="0"/>
    <n v="27.540622418066651"/>
    <n v="2.0520195155249166E-4"/>
    <x v="69"/>
    <x v="0"/>
    <m/>
    <x v="0"/>
    <x v="0"/>
    <s v="no root cause"/>
    <x v="0"/>
    <s v=""/>
    <s v=""/>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9.2457045997380387"/>
    <n v="9.2457045997380387"/>
    <n v="0"/>
    <n v="0"/>
    <n v="17.729448614148101"/>
    <x v="70"/>
    <x v="0"/>
    <m/>
    <x v="3"/>
    <x v="3"/>
    <s v="BSS Hardware issue"/>
    <x v="3"/>
    <s v="26/04/2026: hardware issue,  site with GPS issue (alarm : TDD down 09Apr 02pm)"/>
    <s v=""/>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9.2457045997380387"/>
    <n v="9.2457045997380387"/>
    <n v="0"/>
    <n v="0"/>
    <n v="17.729448614148101"/>
    <x v="70"/>
    <x v="0"/>
    <m/>
    <x v="3"/>
    <x v="3"/>
    <s v="BSS Hardware issue"/>
    <x v="3"/>
    <s v="26/04/2026: hardware issue,  site with GPS issue (alarm : TDD down 09Apr 02pm)"/>
    <s v=""/>
  </r>
  <r>
    <s v="Vallee-Omnisport"/>
    <s v="CTR_758"/>
    <s v="Yaounde"/>
    <s v="CAMUSAT"/>
    <s v="Good Grid no GE - 8h"/>
    <s v="CENTRE"/>
    <s v="Yaounde"/>
    <s v="ZTE"/>
    <n v="35.519949605202697"/>
    <n v="5.1358069873556431"/>
    <n v="0"/>
    <n v="0"/>
    <n v="0"/>
    <n v="0"/>
    <n v="9.2457045997380387"/>
    <n v="16.023515907463054"/>
    <n v="7.3569341357691762"/>
    <n v="10.846563394429175"/>
    <n v="9.2457045997380387"/>
    <n v="9.2457045997380387"/>
    <n v="24.285776453701555"/>
    <n v="0"/>
    <n v="0"/>
    <n v="17.729448614148101"/>
    <x v="70"/>
    <x v="0"/>
    <m/>
    <x v="4"/>
    <x v="4"/>
    <s v="AKTIVCO Coupure ENEO &amp; Baisse de tension"/>
    <x v="4"/>
    <s v="(04/26/2026 retour camusat):;Grid outage,  / grid return awaited || "/>
    <s v="(04/26/2026 BO RAN);4G down due to GPS issue =&gt; FME should check continuity of GPS cable"/>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9.2457045997380387"/>
    <n v="9.2457045997380387"/>
    <n v="0"/>
    <n v="0"/>
    <n v="17.729448614148101"/>
    <x v="70"/>
    <x v="0"/>
    <m/>
    <x v="3"/>
    <x v="3"/>
    <s v="BSS Hardware issue"/>
    <x v="3"/>
    <s v="26/04/2026: hardware issue,  site with GPS issue (alarm : TDD down 09Apr 02pm)"/>
    <s v=""/>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9.2457045997380387"/>
    <n v="14.169256320038357"/>
    <n v="0"/>
    <n v="0"/>
    <n v="17.729448614148101"/>
    <x v="70"/>
    <x v="0"/>
    <m/>
    <x v="3"/>
    <x v="3"/>
    <s v="BSS Hardware issue"/>
    <x v="3"/>
    <s v="26/04/2026: hardware issue,  site with GPS issue (alarm : TDD down 09Apr 02pm)"/>
    <s v=""/>
  </r>
  <r>
    <s v="Masque"/>
    <s v="CTR_020"/>
    <s v="Yaounde"/>
    <s v="IHS"/>
    <s v="Grid-Gen"/>
    <s v="CENTRE"/>
    <s v="Yaounde"/>
    <s v="ZTE"/>
    <n v="5.7591608096269482"/>
    <n v="0"/>
    <n v="9.0566527695736171E-2"/>
    <n v="0"/>
    <n v="0"/>
    <n v="0.32948523683557179"/>
    <n v="6.3307572346211689"/>
    <n v="5.3269455216831743"/>
    <n v="9.2457045997380387"/>
    <n v="9.2457045997380387"/>
    <n v="9.579505925526421"/>
    <n v="9.2457045997380387"/>
    <n v="10.239047121703722"/>
    <n v="0"/>
    <n v="0"/>
    <n v="17.729448614148101"/>
    <x v="70"/>
    <x v="0"/>
    <m/>
    <x v="3"/>
    <x v="3"/>
    <s v="BSS Hardware issue"/>
    <x v="3"/>
    <s v="26/04/2026: hardware issue,  site with GPS issue (alarm : TDD down 09Apr 02pm)"/>
    <s v=""/>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9.2457045997380387"/>
    <n v="9.2457045997380387"/>
    <n v="0"/>
    <n v="0"/>
    <n v="17.729448614148101"/>
    <x v="70"/>
    <x v="0"/>
    <m/>
    <x v="3"/>
    <x v="3"/>
    <s v="BSS Hardware issue"/>
    <x v="3"/>
    <s v="26/04/2026: hardware issue,  site with GPS issue (alarm : TDD down 09Apr 02pm)"/>
    <s v=""/>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9.2457045997380387"/>
    <n v="9.2457045997380387"/>
    <n v="0"/>
    <n v="0"/>
    <n v="17.729448614148101"/>
    <x v="70"/>
    <x v="0"/>
    <m/>
    <x v="1"/>
    <x v="1"/>
    <s v="Warehouse HUAWEI"/>
    <x v="1"/>
    <s v="(04/26/2026 cell zte): -24/03/2026 : Fme en route pour le site ETA 10H || Apres troubleshooting entre le fme sur site et le support ZTE , il a ete demande de commander un GPS complet || Commande en cours _x000a_23/04/2026 : Test de troobleshooting entre le Fme et le suport ZTE planifie pour demain_x000a_22/04/2026 : RI en cours de redaction pour envoye a ZTE_x000a_21/04/2026 : Fme actuellement sur site || Intervention en cours || Cable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9.2457045997380387"/>
    <n v="9.2457045997380387"/>
    <n v="0"/>
    <n v="0"/>
    <n v="17.729448614148101"/>
    <x v="70"/>
    <x v="0"/>
    <m/>
    <x v="3"/>
    <x v="3"/>
    <s v="BSS Hardware issue"/>
    <x v="3"/>
    <s v="26/04/2026: hardware issue,  site with GPS issue (alarm : TDD down 09Apr 02pm)"/>
    <s v=""/>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9.2457045997380387"/>
    <n v="9.7790804518980803"/>
    <n v="0"/>
    <n v="0"/>
    <n v="17.729448614148101"/>
    <x v="70"/>
    <x v="0"/>
    <m/>
    <x v="3"/>
    <x v="3"/>
    <s v="BSS Hardware issue"/>
    <x v="3"/>
    <s v="26/04/2026: hardware issue,  site with GPS issue (alarm : TDD down 09Apr 02pm)"/>
    <s v=""/>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9.2457045997380387"/>
    <n v="9.2457045997380387"/>
    <n v="0"/>
    <n v="0"/>
    <n v="17.729448614148101"/>
    <x v="70"/>
    <x v="0"/>
    <m/>
    <x v="3"/>
    <x v="3"/>
    <s v="BSS Hardware issue"/>
    <x v="3"/>
    <s v="26/04/2026: hardware issue,  site with GPS issue (alarm : TDD down 09Apr 02pm)"/>
    <s v=""/>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9.2457045997380387"/>
    <n v="9.2457045997380387"/>
    <n v="0"/>
    <n v="0"/>
    <n v="17.729448614148101"/>
    <x v="70"/>
    <x v="0"/>
    <m/>
    <x v="3"/>
    <x v="3"/>
    <s v="BSS Hardware issue"/>
    <x v="3"/>
    <s v="26/04/2026: hardware issue,  site with GPS issue (alarm : TDD down 09Apr 02pm)"/>
    <s v=""/>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9.2457045997380387"/>
    <n v="12.643893411864749"/>
    <n v="0"/>
    <n v="0"/>
    <n v="17.729448614148101"/>
    <x v="70"/>
    <x v="0"/>
    <m/>
    <x v="4"/>
    <x v="4"/>
    <s v="AKTIVCO Coupure ENEO &amp; Baisse de tension"/>
    <x v="4"/>
    <s v="(04/26/2026 retour camusat):;Grid outage,  / grid return awaited"/>
    <s v=""/>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9.2457045997380387"/>
    <n v="9.2457045997380387"/>
    <n v="0"/>
    <n v="27.540622418066651"/>
    <n v="0"/>
    <x v="70"/>
    <x v="0"/>
    <m/>
    <x v="0"/>
    <x v="0"/>
    <s v="no root cause"/>
    <x v="0"/>
    <s v="(04/26/2026 cell zte): -18/04/2026 : Site down"/>
    <s v=""/>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34805.564712227446"/>
    <n v="9.2457045997380387"/>
    <n v="0"/>
    <n v="27.540622418066651"/>
    <n v="0"/>
    <x v="70"/>
    <x v="1"/>
    <m/>
    <x v="2"/>
    <x v="2"/>
    <s v="EXCLU"/>
    <x v="2"/>
    <s v="(04/26/2026 ocm ran 20h): -23.04.26: En attente d'un nouvel ETR de l'ing OCM_x000a_20.04.26; Nouvel ETR=22.04.26_x000a_13/04/2026 Relance OCM en attente de retour_x000a_10.04.26; Nouvel ETR=12.04.26_x000a_07.04.26; Site UE relay, nouvel ETR=09.04.26"/>
    <s v=""/>
  </r>
  <r>
    <s v="laboratorie-T.Bella"/>
    <s v="CTR_937"/>
    <s v="Yaounde"/>
    <s v="ESCO"/>
    <m/>
    <s v="CENTRE"/>
    <s v="Yaounde"/>
    <s v="ZTE"/>
    <n v="6.2907888241118846"/>
    <n v="5.095731566376454"/>
    <n v="0"/>
    <n v="0"/>
    <n v="0"/>
    <n v="0"/>
    <n v="9.2457045997380387"/>
    <n v="7.4489809749652576"/>
    <n v="2.5207921343024204"/>
    <n v="6.7872460641549175"/>
    <n v="9.2457045997380387"/>
    <n v="9.2457045997380387"/>
    <n v="3.4146862595703023"/>
    <n v="0"/>
    <n v="0"/>
    <n v="17.729448614148101"/>
    <x v="70"/>
    <x v="0"/>
    <m/>
    <x v="3"/>
    <x v="3"/>
    <s v="BSS Hardware issue"/>
    <x v="3"/>
    <s v="26/04/2026: hardware issue,  site with GPS issue (alarm : TDD down 09Apr 02pm)"/>
    <s v="(04/26/2026 BO RAN);4G down due to GPS issue =&gt; FME should check continuity of GPS cable"/>
  </r>
  <r>
    <s v="CTR_064_Z_Etoa-Meki"/>
    <s v="CTR_064"/>
    <s v="Yaounde"/>
    <m/>
    <m/>
    <s v="CENTRE"/>
    <s v="Yaounde"/>
    <s v="ZTE"/>
    <n v="0"/>
    <n v="0"/>
    <n v="0"/>
    <n v="0"/>
    <n v="4.8743269041442668E-2"/>
    <n v="0"/>
    <n v="0"/>
    <n v="5.2203274235017923E-2"/>
    <n v="0"/>
    <n v="0"/>
    <n v="0"/>
    <n v="0"/>
    <n v="0"/>
    <n v="0"/>
    <n v="0"/>
    <n v="17.729448614148101"/>
    <x v="70"/>
    <x v="0"/>
    <m/>
    <x v="3"/>
    <x v="3"/>
    <s v="BSS Hardware issue"/>
    <x v="3"/>
    <s v="26/04/2026: hardware issue,  site with GPS issue (alarm : TDD down 09Apr 02pm)"/>
    <s v=""/>
  </r>
  <r>
    <s v="Kanga"/>
    <s v="LIT_510"/>
    <s v="LITTORAL"/>
    <s v="IHS"/>
    <s v="Grid-Hybrid-Gen"/>
    <s v="LITTORAL"/>
    <s v="Massock-Songloulou"/>
    <s v="NOKIA"/>
    <n v="0"/>
    <n v="0"/>
    <n v="0"/>
    <n v="0"/>
    <n v="0"/>
    <n v="0.99509095518137713"/>
    <n v="0"/>
    <n v="0"/>
    <n v="7.2101826740124768E-3"/>
    <n v="1.945774552425614"/>
    <n v="9.2972309116965803"/>
    <n v="54410.017227829572"/>
    <n v="9.2971226984682325"/>
    <n v="32.367690610649497"/>
    <n v="13.770311209033324"/>
    <n v="0"/>
    <x v="71"/>
    <x v="0"/>
    <m/>
    <x v="1"/>
    <x v="1"/>
    <s v="SPARE-HS"/>
    <x v="1"/>
    <s v="(04/26/2026 ocm ran 20h): -Impacted by Songloulou-IHS_LIT_200 (TX issue)"/>
    <s v="Songloulou-IHS_LIT_200 (TX issue), SPARE-HS"/>
  </r>
  <r>
    <s v="SongLoulou-IHS"/>
    <s v="LIT_200"/>
    <s v="LITTORAL"/>
    <s v="IHS"/>
    <s v="Grid-Gen"/>
    <s v="LITTORAL"/>
    <s v="Songloulou"/>
    <s v="NOKIA"/>
    <n v="0"/>
    <n v="0"/>
    <n v="0"/>
    <n v="0"/>
    <n v="0"/>
    <n v="0.99426933882033042"/>
    <n v="0"/>
    <n v="0"/>
    <n v="6.2402786523116866E-3"/>
    <n v="1.9455260434439701"/>
    <n v="9.2972309116965803"/>
    <n v="54410.017227829572"/>
    <n v="9.2971226984682325"/>
    <n v="32.367690610649497"/>
    <n v="13.770311209033324"/>
    <n v="0"/>
    <x v="71"/>
    <x v="0"/>
    <m/>
    <x v="1"/>
    <x v="1"/>
    <s v="SPARE-HS"/>
    <x v="1"/>
    <s v="(04/26/2026 ocm ran 20h): -26/04/2026 Feedback RM Honore : Faulty spare part to be replaced/SPM is managing_x000a_25/04/2026 FME en route ETA=12H UTC // FME sur site travaux en cours _x000a_24.04.26: ODU MPT 7-8 G pas disponible et commande en cours vers OCM. Cable Eth, carte MPT et chassis en cours d'expédition de Douala pour Edea, ETD=24.04.26, ETR=25.04.26_x000a_23.04.26: ODU MPT 7-8G 3DB20858AC faulty, cable Eth faulty, carte MPT faulty, commande passée et vérifications du SPM en cours_x000a_23.04.26: FME sur site et investigations en cours, update ASAP_x000a_22.04.26: Check en cours avec le level 0 qui est sur site actuellement et si NOK, suite des investigations en hauteur ce 23.04.26_x000a_22.04.26; Besoin d'un FME sur site pour vérifier la chaine antennaire de l'ODU 3.1; FME Charly activé pour investigations, ETA=14H UTC"/>
    <s v=""/>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54409.588828106942"/>
    <n v="9.2969603786257053"/>
    <n v="32.367315923887631"/>
    <n v="13.770311209033324"/>
    <n v="0"/>
    <x v="72"/>
    <x v="2"/>
    <m/>
    <x v="9"/>
    <x v="6"/>
    <s v="ACCESS-ISSUE"/>
    <x v="5"/>
    <s v="(04/26/2026 hourly): ;23/01/2026 03:17;Area attaqued by Boko Haram. No one can reach the site now. Awaiting updates. The site no longer appears in the client app"/>
    <s v=""/>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54409.588828106942"/>
    <n v="9.2969603786257053"/>
    <n v="32.367315923887631"/>
    <n v="13.770311209033324"/>
    <n v="0"/>
    <x v="72"/>
    <x v="2"/>
    <m/>
    <x v="3"/>
    <x v="3"/>
    <s v="BSS Hardware issue"/>
    <x v="3"/>
    <s v="(04/26/2026 cell nokia): -23/04/2026 : Relance faite hier _x000a_22/04/2026 : Cable d'alimentation SPM vandaliser_x000a_21/04/2026 : Check breaker and  interconnection FXED, FXDB, FRMF (sfp, optical fiber) between system and radio module, swap its if needed || FME Tsafack ervis activer"/>
    <s v=""/>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54405.883565760072"/>
    <n v="9.2964193124839536"/>
    <n v="32.363194369507092"/>
    <n v="13.770311209033324"/>
    <n v="0"/>
    <x v="73"/>
    <x v="2"/>
    <m/>
    <x v="12"/>
    <x v="7"/>
    <s v="Sites strategiques, MLL, Pylone, etc."/>
    <x v="4"/>
    <s v="(04/26/2026 ocm ran 20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54405.883565760072"/>
    <n v="9.2964193124839536"/>
    <n v="32.363194369507092"/>
    <n v="13.770311209033324"/>
    <n v="0"/>
    <x v="73"/>
    <x v="1"/>
    <m/>
    <x v="2"/>
    <x v="2"/>
    <s v="EXCLU"/>
    <x v="2"/>
    <s v=""/>
    <s v=""/>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54405.883565760072"/>
    <n v="9.2964193124839536"/>
    <n v="32.363194369507092"/>
    <n v="13.770311209033324"/>
    <n v="0"/>
    <x v="73"/>
    <x v="2"/>
    <m/>
    <x v="9"/>
    <x v="6"/>
    <s v="ACCESS-ISSUE"/>
    <x v="5"/>
    <s v="(04/26/2026 ocm ran 20h): -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s v=""/>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54405.883565760072"/>
    <n v="9.2964193124839536"/>
    <n v="32.363194369507092"/>
    <n v="13.770311209033324"/>
    <n v="0"/>
    <x v="73"/>
    <x v="2"/>
    <m/>
    <x v="9"/>
    <x v="6"/>
    <s v="ACCESS-ISSUE"/>
    <x v="5"/>
    <s v="(04/26/2026 cell nokia): -24/04/2026 : Road blocked No traffic _x000a_23/04/2026 : Feedback RM : Road blocked No traffic _x000a_21/04/2026 : Feedback RM: Road blocked No traffic || Access issue  _x000a_20/04/2026 : Ghost town _x000a_18/04/2026 : Check breaker and  interconnection FXDB (sfp, optical fiber) between system and radio module, swap its if neede..;..;(04/26/2026 ticket): …INC-20260426-00000639…generator issue at Jakiri …Others Transmission equipement fault"/>
    <s v=""/>
  </r>
  <r>
    <s v="Pouss-II"/>
    <s v="NRD_136"/>
    <s v="NORD"/>
    <s v="CAMUSAT"/>
    <s v="Hybrid Solar - S3"/>
    <s v="NORD"/>
    <s v="Pouss"/>
    <s v="Huawei"/>
    <n v="0"/>
    <n v="0"/>
    <n v="0"/>
    <n v="0"/>
    <n v="0"/>
    <n v="0"/>
    <n v="0"/>
    <n v="0"/>
    <n v="0"/>
    <n v="0"/>
    <n v="0"/>
    <n v="0"/>
    <n v="0"/>
    <n v="0"/>
    <n v="27.476817851083428"/>
    <n v="0"/>
    <x v="74"/>
    <x v="1"/>
    <m/>
    <x v="2"/>
    <x v="2"/>
    <s v="EXCLU"/>
    <x v="2"/>
    <s v=""/>
    <s v=""/>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9.21609836973116"/>
    <n v="21.703863506005426"/>
    <n v="4.5332102362425015"/>
    <n v="3.9672521598988135"/>
    <n v="13.877397579601936"/>
    <x v="75"/>
    <x v="0"/>
    <m/>
    <x v="4"/>
    <x v="4"/>
    <s v="AKTIVCO Coupure ENEO &amp; Baisse de tension"/>
    <x v="4"/>
    <s v="(04/26/2026  incident ) :impacted by LIT_736_Z_Mboppi-New(LIT-736)  ,CAMUSAT : continuete du delestage. No space pour deployer un GE mobile . //En attente retour secteur..;..;(04/26/2026 ticket): …INC-20260426-00014980"/>
    <s v="LIT_736_Z_Mboppi-New(LIT-736)  ,CAMUSAT : continuete du delestage"/>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9.2099274326333411"/>
    <n v="2.573958502766577"/>
    <n v="7.2046019527674865"/>
    <n v="9.1934358966512644"/>
    <n v="9.7696649134211899"/>
    <x v="76"/>
    <x v="0"/>
    <m/>
    <x v="7"/>
    <x v="4"/>
    <s v="Defaut GE &amp; Power Cabinet"/>
    <x v="4"/>
    <s v="(04/26/2026 retour IHS):;Power issue NUR to be checked || (04/26/2026 ocm ran 20h): -power status check ongoing"/>
    <s v=""/>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53251.770949796395"/>
    <n v="9.2294072889644276"/>
    <n v="31.353788233037182"/>
    <n v="13.714263067345321"/>
    <n v="0"/>
    <x v="77"/>
    <x v="2"/>
    <m/>
    <x v="7"/>
    <x v="4"/>
    <s v="Defaut GE &amp; Power Cabinet"/>
    <x v="4"/>
    <s v="(04/26/2026 ocm ran 20h): -P1 incident at Bambalang..;..;(04/26/2026 ticket): …INC-20260426-00016877…Others Transmission equipement fault"/>
    <s v=""/>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120073.27979613793"/>
    <n v="9.1584616909373242"/>
    <n v="20.982708455731007"/>
    <n v="9.0141784874920958"/>
    <n v="5.8182140535429347"/>
    <x v="78"/>
    <x v="2"/>
    <m/>
    <x v="1"/>
    <x v="1"/>
    <s v="Warehouse HUAWEI"/>
    <x v="1"/>
    <s v="(04/26/2026 ocm ran 20h): -26/04/2026 ODUs expedié de Garoua est arrivé mais L'ODU expedié de Ngaoundere n'est pas encore arrivé ETD=26.04.26_x000a_24.04.26: ODUs disponible à Garoua, à expédier vers Maroua, ETD=25.04.26_x000a_23.04.26: ODUs disponible à Garoua, à expédier vers Maroua, ETD=24.04.26_x000a_23.04.26: Apres Intervention avec le BO TRANS, Il est question de remplacer les  ODU UTB-S 7GHZ (3DB29107AA)  main de WAZA et TAGAWA. Commande en cours Update ASAP_x000a_22.04.2026: Apres Intervention avec le BO TRANS, Il est question de remplacer les  ODU UTB-S 7GHZ (3DB29107AA)  main de WAZA et TAGAWA. Commande en cours Update ASAP_x000a_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04/26/2026 ticket): …INC-20260426-00016276"/>
    <s v=""/>
  </r>
  <r>
    <s v="Ekounou-Lycee-MTN"/>
    <s v="CTR_726"/>
    <s v="Yaounde"/>
    <s v="MTN"/>
    <m/>
    <s v="CENTRE"/>
    <s v="Yaounde"/>
    <s v="ZTE"/>
    <n v="0"/>
    <n v="0"/>
    <n v="1.0878149318129278"/>
    <n v="8.5409693151044568"/>
    <n v="27.128349071006443"/>
    <n v="0.9366626430729984"/>
    <n v="0"/>
    <n v="4.0623136234315833"/>
    <n v="15.700611814526599"/>
    <n v="0"/>
    <n v="0.56694146955338143"/>
    <n v="8.7709348149289603"/>
    <n v="1.9730768791751918"/>
    <n v="7.8671730433357716"/>
    <n v="7.0992010669441132"/>
    <n v="10.094602203704799"/>
    <x v="79"/>
    <x v="0"/>
    <m/>
    <x v="10"/>
    <x v="4"/>
    <s v="sharing"/>
    <x v="4"/>
    <s v="(04/26/2026 ticket): …INC-20260426-00008983…2026-04-26 15:27:40…Power issue on site"/>
    <s v=""/>
  </r>
  <r>
    <s v="CTR_935_Z_BATA-Mokolo-II-HIS"/>
    <s v="CTR_935"/>
    <s v="Yaounde"/>
    <s v="I_HS"/>
    <s v="Grid Only"/>
    <s v="CENTRE"/>
    <s v="Yaoundé"/>
    <s v="ZTE"/>
    <n v="0"/>
    <n v="0"/>
    <n v="0"/>
    <n v="27.364467672850438"/>
    <n v="0"/>
    <n v="0"/>
    <n v="0"/>
    <n v="4.9707255024498247"/>
    <n v="0.15421992221052261"/>
    <n v="0"/>
    <n v="0"/>
    <n v="8.5472472626721814"/>
    <n v="9.054530395253872"/>
    <n v="3.8405393091375606"/>
    <n v="3.3134811346736428"/>
    <n v="13.205361188267052"/>
    <x v="80"/>
    <x v="0"/>
    <m/>
    <x v="6"/>
    <x v="4"/>
    <s v="Coupure ENEO &amp; Baisse de tension"/>
    <x v="4"/>
    <s v="(04/26/2026 ticket): …INC-20260426-00005128…2026-04-26 09:08:09…Grid outage, No space to deploy MDG // awaiting grid return"/>
    <s v=""/>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8.1458153199042318"/>
    <n v="4.5175004922481614"/>
    <n v="0"/>
    <n v="0"/>
    <n v="15.620314555439546"/>
    <x v="81"/>
    <x v="0"/>
    <m/>
    <x v="3"/>
    <x v="3"/>
    <s v="BSS Hardware issue"/>
    <x v="3"/>
    <s v="26/04/2026: hardware issue,  site with GPS issue (alarm : TDD down 09Apr 02pm)"/>
    <s v=""/>
  </r>
  <r>
    <s v="Kumbo-Bangam-IHS"/>
    <s v="NRO_052"/>
    <s v="NORD-OUEST"/>
    <s v="IHS"/>
    <s v="Grid-Gen"/>
    <s v="NORD-OUEST"/>
    <s v="Kumbo-Bangam"/>
    <s v="Huawei"/>
    <n v="0"/>
    <n v="0"/>
    <n v="0"/>
    <n v="0"/>
    <n v="0"/>
    <n v="0"/>
    <n v="0"/>
    <n v="0"/>
    <n v="0"/>
    <n v="0"/>
    <n v="0"/>
    <n v="0"/>
    <n v="0"/>
    <n v="0"/>
    <n v="24.009005103515342"/>
    <n v="0"/>
    <x v="82"/>
    <x v="2"/>
    <m/>
    <x v="0"/>
    <x v="0"/>
    <s v="no root cause"/>
    <x v="0"/>
    <s v=""/>
    <s v=""/>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54405.613917210998"/>
    <n v="6.8521218290848447"/>
    <n v="32.363194369507092"/>
    <n v="9.7542360707351996"/>
    <n v="0"/>
    <x v="83"/>
    <x v="2"/>
    <m/>
    <x v="9"/>
    <x v="6"/>
    <s v="ACCESS-ISSUE"/>
    <x v="5"/>
    <s v="(04/26/2026 ocm ran 20h): -&quot;24.04.26; Access banned by Separatist_x000a_23.04.26: FME en route pour le site, ETA=13H UTC // Red zone _x000a_22.04.26; Besoin d'un FME sur site pour vérifier l'état du FAN du MPR et le remplacer au besoin, PN: 3DB18134BBAD01 FME activé eta asap &quot;"/>
    <s v=""/>
  </r>
  <r>
    <s v="Ndogpassi-III"/>
    <s v="LIT_283"/>
    <s v="Douala"/>
    <s v="IHS"/>
    <s v="Grid-Gen"/>
    <s v="LITTORAL"/>
    <s v="Douala"/>
    <s v="ZTE"/>
    <n v="0"/>
    <n v="0"/>
    <n v="0"/>
    <n v="0"/>
    <n v="2.1432948666364182"/>
    <n v="0"/>
    <n v="0"/>
    <n v="0.8292419663673225"/>
    <n v="0"/>
    <n v="0"/>
    <n v="0"/>
    <n v="7.8664109829839077"/>
    <n v="0"/>
    <n v="3.0616904268031924"/>
    <n v="2.8054352778372786"/>
    <n v="12.440128910601997"/>
    <x v="84"/>
    <x v="0"/>
    <m/>
    <x v="7"/>
    <x v="4"/>
    <s v="Defaut GE &amp; Power Cabinet"/>
    <x v="4"/>
    <s v="(04/26/2026 ticket): …INC-20260426-00009618…GE Fault"/>
    <s v=""/>
  </r>
  <r>
    <s v="Kumbo"/>
    <s v="NRO_037"/>
    <s v="NORD-OUEST"/>
    <s v="CAMUSAT"/>
    <s v="Medium Grid + Solar + GE"/>
    <s v="NORD-OUEST"/>
    <s v="Kumbo"/>
    <s v="Huawei"/>
    <n v="0"/>
    <n v="0"/>
    <n v="0"/>
    <n v="0"/>
    <n v="0"/>
    <n v="0"/>
    <n v="0"/>
    <n v="0"/>
    <n v="0"/>
    <n v="0"/>
    <n v="0"/>
    <n v="0"/>
    <n v="0"/>
    <n v="0"/>
    <n v="23.291960773313477"/>
    <n v="0"/>
    <x v="85"/>
    <x v="2"/>
    <m/>
    <x v="13"/>
    <x v="8"/>
    <s v="Projet OCM (HUAWEI)"/>
    <x v="6"/>
    <s v="(04/26/2026 cell huawei): -17/03/2026 : SWAP en cours ce jour..;..;(04/26/2026 zte): -17/03/2026 : SWAP en cours ce jour"/>
    <s v=""/>
  </r>
  <r>
    <s v="Fondonera-IHS"/>
    <s v="OST_263"/>
    <s v="OUEST"/>
    <s v="IHS"/>
    <s v="Grid-Gen"/>
    <s v="OUEST"/>
    <s v="Santchou"/>
    <s v="NOKIA"/>
    <n v="0"/>
    <n v="0"/>
    <n v="0"/>
    <n v="0.30997021247031109"/>
    <n v="0"/>
    <n v="0"/>
    <n v="0"/>
    <n v="0"/>
    <n v="0"/>
    <n v="0"/>
    <n v="0"/>
    <n v="81686.53965522653"/>
    <n v="6.6434101200108735"/>
    <n v="10.561795339096516"/>
    <n v="18.171285671056168"/>
    <n v="0"/>
    <x v="86"/>
    <x v="0"/>
    <m/>
    <x v="7"/>
    <x v="4"/>
    <s v="Defaut GE &amp; Power Cabinet"/>
    <x v="4"/>
    <s v="(04/26/2026 hourly): ;25/04/2026 16:37;30.7V;FME Brice is informed and is unable to intervene at the moment due to access environmental issues, bad roads as a result of heavy rainfall, Team will take the road in the morning, ETA ASAP..;..;(04/26/2026 ticket): …INC-20260426-00004379"/>
    <s v=""/>
  </r>
  <r>
    <s v="Nkongoa"/>
    <s v="CTR_629"/>
    <s v="Yaounde"/>
    <s v="CAMUSAT"/>
    <s v="Medium Grid + GE"/>
    <s v="CENTRE"/>
    <s v="Yaounde"/>
    <s v="ZTE"/>
    <n v="0"/>
    <n v="25.540135346842337"/>
    <n v="0"/>
    <n v="0.73241532618218019"/>
    <n v="0"/>
    <n v="0"/>
    <n v="0"/>
    <n v="3.0703444024963402"/>
    <n v="3.4680309788176342"/>
    <n v="7.7279394349276345E-2"/>
    <n v="0"/>
    <n v="7.4212117580250716"/>
    <n v="1.083035130823867"/>
    <n v="6.3081014272068554"/>
    <n v="5.3567148117547454"/>
    <n v="9.0550491171391236"/>
    <x v="87"/>
    <x v="0"/>
    <m/>
    <x v="5"/>
    <x v="5"/>
    <s v="MPR ISSUE"/>
    <x v="3"/>
    <s v="(04/26/2026 top offenders):;27/04/2026 Need fme on site to check MPR status / FME Henry activated ETA = 09H30 || (04/26/2026 ocm ran 20h): -power status check ongoing..;..;(04/26/2026 ticket): …INC-20260426-00013357…2026-04-26 23:10:54…No power issue, site on grid U=53 V Load =204 A_x000a_BO TX ANALYSE ONGOING…intervention en cours "/>
    <s v=""/>
  </r>
  <r>
    <s v="Garoua-Boulai-Sabal-IHS"/>
    <s v="EST_156"/>
    <s v="CENTRE"/>
    <s v="IHS"/>
    <s v="Grid-Gen"/>
    <s v="EST"/>
    <s v="Garoua"/>
    <s v="ZTE"/>
    <n v="0"/>
    <n v="0"/>
    <n v="0"/>
    <n v="0"/>
    <n v="0"/>
    <n v="0"/>
    <n v="0"/>
    <n v="0"/>
    <n v="0"/>
    <n v="0"/>
    <n v="0"/>
    <n v="7.3747870491648895"/>
    <n v="12.751171407943884"/>
    <n v="4.4798798204700869"/>
    <n v="7.8446679144948668"/>
    <n v="7.8650145994348462"/>
    <x v="88"/>
    <x v="0"/>
    <m/>
    <x v="7"/>
    <x v="4"/>
    <s v="Defaut GE &amp; Power Cabinet"/>
    <x v="4"/>
    <s v="(04/26/2026 hourly): ;26/04/2026 06:57;45.4 v;FME Stephane is on site..;..;(04/26/2026 ticket): …INC-20260426-00003282…Others Transmission equipement fault"/>
    <s v=""/>
  </r>
  <r>
    <s v="Camp-Yabassi"/>
    <s v="LIT_162"/>
    <s v="Douala"/>
    <s v="IHS"/>
    <s v="Grid-Gen-Lithium"/>
    <s v="LITTORAL"/>
    <s v="Douala"/>
    <s v="ZTE"/>
    <n v="0"/>
    <n v="3.9415523081444961E-3"/>
    <n v="0"/>
    <n v="0"/>
    <n v="0"/>
    <n v="3.5848507417965097E-3"/>
    <n v="0"/>
    <n v="0"/>
    <n v="33.038144952102115"/>
    <n v="0"/>
    <n v="0"/>
    <n v="7.321870371797174"/>
    <n v="18.408440415143549"/>
    <n v="0"/>
    <n v="3.7364719442659391"/>
    <n v="11.634950653034688"/>
    <x v="89"/>
    <x v="0"/>
    <m/>
    <x v="4"/>
    <x v="4"/>
    <s v="AKTIVCO Coupure ENEO &amp; Baisse de tension"/>
    <x v="4"/>
    <s v="(04/26/2026  incident ) :impacted by LIT_736_Z_Mboppi-New(LIT-736)  ,CAMUSAT : continuete du delestage. No space pour deployer un GE mobile . //En attente retour secteur..;..;(04/26/2026 ticket): …INC-20260426-00014996…affecté par Mboppi New grid only site manque secteur en attente du retour secteur"/>
    <s v="LIT_736_Z_Mboppi-New(LIT-736)  ,CAMUSAT : continuete du delestage"/>
  </r>
  <r>
    <s v="Nyom-Sud"/>
    <s v="CTR_707"/>
    <s v="Yaounde"/>
    <s v="CAMUSAT"/>
    <s v="Good Grid + GE"/>
    <s v="CENTRE"/>
    <s v="Yaounde"/>
    <s v="ZTE"/>
    <n v="10.039900637211677"/>
    <n v="0"/>
    <n v="0"/>
    <n v="2.7124122157445223"/>
    <n v="0"/>
    <n v="19.176864764448556"/>
    <n v="0"/>
    <n v="0"/>
    <n v="1.3205091986199933"/>
    <n v="4.6422033598433936"/>
    <n v="0"/>
    <n v="7.1831491326444752"/>
    <n v="1.0366460921203193"/>
    <n v="3.1899581949490221"/>
    <n v="2.7674500443710026"/>
    <n v="11.119243948457639"/>
    <x v="90"/>
    <x v="0"/>
    <m/>
    <x v="0"/>
    <x v="0"/>
    <s v="no root cause"/>
    <x v="0"/>
    <s v="(04/26/2026 ticket): …INC-20260426-00005752"/>
    <s v=""/>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45067.109241424179"/>
    <n v="0"/>
    <n v="24.19552254315392"/>
    <n v="10.321358262696737"/>
    <n v="0"/>
    <x v="91"/>
    <x v="2"/>
    <m/>
    <x v="3"/>
    <x v="3"/>
    <s v="BSS Hardware issue"/>
    <x v="3"/>
    <s v="(04/26/2026 BO RAN);Closed after reset (BTS reset required) ||(04/26/2026 ticket): …INC-20260426-00003371…power …Others Transmission equipement fault"/>
    <s v="(04/26/2026 BO RAN);Closed after reset (BTS reset required)"/>
  </r>
  <r>
    <s v="Bep-Yonyong"/>
    <s v="LIT_092"/>
    <s v="Douala"/>
    <s v="IHS"/>
    <s v="GridOnly"/>
    <s v="LITTORAL"/>
    <s v="Douala"/>
    <s v="ZTE"/>
    <n v="6.6359510947884477"/>
    <n v="0"/>
    <n v="2.2494670878598737"/>
    <n v="13.743996712638364"/>
    <n v="4.5519756986356894"/>
    <n v="0"/>
    <n v="0"/>
    <n v="6.6356657335353688"/>
    <n v="0"/>
    <n v="0"/>
    <n v="0"/>
    <n v="6.8692695893366231"/>
    <n v="0"/>
    <n v="3.891122021989617"/>
    <n v="3.3150749206932075"/>
    <n v="9.972814845458311"/>
    <x v="92"/>
    <x v="0"/>
    <m/>
    <x v="0"/>
    <x v="0"/>
    <s v="no root cause"/>
    <x v="0"/>
    <s v="(04/26/2026 ticket): …INC-20260426-00015026…2026-04-26 23:19:42…NO POWER ISSUE UBAIE = 55.5 C SITE ON GRID"/>
    <s v=""/>
  </r>
  <r>
    <s v="Kosseoua"/>
    <s v="EXN_244"/>
    <s v="EXTREME-NORD"/>
    <s v="CAMUSAT"/>
    <s v="HGB"/>
    <s v="EXTREME-NORD"/>
    <s v="Kosseoua"/>
    <s v="Huawei"/>
    <n v="0"/>
    <n v="0"/>
    <n v="0"/>
    <n v="0"/>
    <n v="0"/>
    <n v="0"/>
    <n v="0"/>
    <n v="0"/>
    <n v="0"/>
    <n v="0"/>
    <n v="0"/>
    <n v="0"/>
    <n v="0"/>
    <n v="0"/>
    <n v="20.400567302821042"/>
    <n v="0"/>
    <x v="93"/>
    <x v="2"/>
    <m/>
    <x v="7"/>
    <x v="4"/>
    <s v="Defaut GE &amp; Power Cabinet"/>
    <x v="4"/>
    <s v="(04/26/2026 ocm ran 20h): -26/04/2026FME is managing with L0."/>
    <s v=""/>
  </r>
  <r>
    <s v="Widikum"/>
    <s v="NRO_219"/>
    <s v="NORD-OUEST"/>
    <s v="IHS"/>
    <s v="Vandalized"/>
    <s v="NORD-OUEST"/>
    <s v="Widikum"/>
    <s v="NOKIA"/>
    <n v="2.1745378757294547"/>
    <n v="1.3376308738047311E-3"/>
    <n v="0"/>
    <n v="0"/>
    <n v="3.8293380590601611E-2"/>
    <n v="5.3492757987588755"/>
    <n v="4.31168759645724E-2"/>
    <n v="0"/>
    <n v="0"/>
    <n v="1.5342263251484363"/>
    <n v="3.4495409051081993"/>
    <n v="44220.856104447921"/>
    <n v="0"/>
    <n v="23.455391292879153"/>
    <n v="10.010304357878489"/>
    <n v="0"/>
    <x v="94"/>
    <x v="2"/>
    <m/>
    <x v="0"/>
    <x v="0"/>
    <s v="no root cause"/>
    <x v="0"/>
    <s v=""/>
    <s v=""/>
  </r>
  <r>
    <s v="Batibo"/>
    <s v="NRO_010"/>
    <s v="NORD-OUEST"/>
    <s v="IHS"/>
    <s v="Grid-Gen"/>
    <s v="NORD-OUEST"/>
    <s v="Batibo"/>
    <s v="NOKIA"/>
    <n v="0"/>
    <n v="1.0701046990435794E-3"/>
    <n v="0"/>
    <n v="0"/>
    <n v="5.269374667359035E-2"/>
    <n v="5.0409182907438033E-3"/>
    <n v="0"/>
    <n v="0"/>
    <n v="0"/>
    <n v="0"/>
    <n v="1.6051570485657116E-3"/>
    <n v="44241.133013586055"/>
    <n v="0"/>
    <n v="23.473126466274195"/>
    <n v="10.000210379754581"/>
    <n v="0"/>
    <x v="95"/>
    <x v="2"/>
    <m/>
    <x v="7"/>
    <x v="4"/>
    <s v="Defaut GE &amp; Power Cabinet"/>
    <x v="4"/>
    <s v="(04/26/2026 hourly): ;26/04/2026 01:39;No comm;FME Pascal is managing with level 0..;..;(04/26/2026 ticket): …INC-20260426-00000625…2026-04-26 14:41:54…FME Jeremiah activated ETA ASAP_x000a_ Impacted by Mbengwi so the the FME should replace the UBT-T 5.1(3DB29211ACAA01) at Mbengwi_NRO_011…Others Transmission equipement fault"/>
    <s v="(04/26/2026 BO RAN);FME should reload software"/>
  </r>
  <r>
    <s v="Tole-Tea-IHS"/>
    <s v="SUO_152"/>
    <s v="SUD-OUEST"/>
    <s v="IHS"/>
    <s v="Grid-Gen"/>
    <s v="SUD-OUEST"/>
    <s v="Buea"/>
    <s v="Huawei"/>
    <n v="0"/>
    <n v="0"/>
    <n v="0"/>
    <n v="0"/>
    <n v="0"/>
    <n v="0"/>
    <n v="0"/>
    <n v="0"/>
    <n v="0"/>
    <n v="0"/>
    <n v="0"/>
    <n v="6.6797718822142906"/>
    <n v="0"/>
    <n v="9.2585098857355241"/>
    <n v="15.753246648374258"/>
    <n v="0.1325262603777467"/>
    <x v="96"/>
    <x v="0"/>
    <m/>
    <x v="7"/>
    <x v="4"/>
    <s v="Defaut GE &amp; Power Cabinet"/>
    <x v="4"/>
    <s v="(04/26/2026 hourly): ;26/04/2026 01:10;41.9V;FME Calvin is informed and reported insecurity area"/>
    <s v=""/>
  </r>
  <r>
    <s v="Marche-Mboppi"/>
    <s v="LIT_236"/>
    <s v="Douala"/>
    <s v="IHS"/>
    <s v="Grid-Gen"/>
    <s v="LITTORAL"/>
    <s v="Douala"/>
    <s v="ZTE"/>
    <n v="0"/>
    <n v="0"/>
    <n v="0"/>
    <n v="0"/>
    <n v="0"/>
    <n v="0"/>
    <n v="0"/>
    <n v="0"/>
    <n v="31.061750748359888"/>
    <n v="1.847232566567645"/>
    <n v="0"/>
    <n v="6.6002452679970203"/>
    <n v="16.767434859159952"/>
    <n v="4.3879566682253639"/>
    <n v="3.7367907014698547"/>
    <n v="9.0494060634714248"/>
    <x v="97"/>
    <x v="0"/>
    <m/>
    <x v="4"/>
    <x v="4"/>
    <s v="AKTIVCO Coupure ENEO &amp; Baisse de tension"/>
    <x v="4"/>
    <s v="(04/26/2026  incident ) :impacted by LIT_736_Z_Mboppi-New(LIT-736)  ,CAMUSAT : continuete du delestage. No space pour deployer un GE mobile . //En attente retour secteur..;..;(04/26/2026 ticket): …INC-20260426-00014970…affecté par Mboppi New grid only site manque secteur en attente du retour secteur "/>
    <s v="LIT_736_Z_Mboppi-New(LIT-736)  ,CAMUSAT : continuete du delestage"/>
  </r>
  <r>
    <s v="Garoua-Boulai-Frontiere"/>
    <s v="EST_080"/>
    <s v="CENTRE"/>
    <s v="IHS"/>
    <s v="Grid-Gen"/>
    <s v="EST"/>
    <s v="Garoua-Boulai"/>
    <s v="ZTE"/>
    <n v="0"/>
    <n v="0"/>
    <n v="0"/>
    <n v="0"/>
    <n v="0"/>
    <n v="0"/>
    <n v="0"/>
    <n v="0"/>
    <n v="0"/>
    <n v="0"/>
    <n v="0"/>
    <n v="6.5878142184097959"/>
    <n v="12.661585809555605"/>
    <n v="4.4909955277388107"/>
    <n v="2.4665963700779634"/>
    <n v="9.8150487450395865"/>
    <x v="98"/>
    <x v="0"/>
    <m/>
    <x v="7"/>
    <x v="4"/>
    <s v="Defaut GE &amp; Power Cabinet"/>
    <x v="4"/>
    <s v="(04/26/2026 retour IHS):;Power issue NUR to be checked || "/>
    <s v=""/>
  </r>
  <r>
    <s v="So-Djay-IHS"/>
    <s v="NRD_125"/>
    <s v="NORD"/>
    <s v="IHS"/>
    <s v="Solar-Gen"/>
    <s v="NORD"/>
    <s v="So-Djay"/>
    <s v="NOKIA"/>
    <n v="0"/>
    <n v="0"/>
    <n v="0"/>
    <n v="0"/>
    <n v="0"/>
    <n v="0"/>
    <n v="0"/>
    <n v="0"/>
    <n v="2.2293847896745519E-3"/>
    <n v="0"/>
    <n v="0"/>
    <n v="65200.696107957869"/>
    <n v="0"/>
    <n v="11.366247816825133"/>
    <n v="14.669789839235436"/>
    <n v="0"/>
    <x v="99"/>
    <x v="0"/>
    <m/>
    <x v="7"/>
    <x v="4"/>
    <s v="Defaut GE &amp; Power Cabinet"/>
    <x v="4"/>
    <s v="(04/26/2026 ticket): …INC-20260426-00000246…fluctuation power sur le site dû à un raté de démarrage du GE…Others Transmission equipement fault"/>
    <s v=""/>
  </r>
  <r>
    <s v="Nkongoa-Mfou"/>
    <s v="CTR_896"/>
    <s v="CENTRE"/>
    <s v="CAMUSAT"/>
    <s v="Good Grid + GE"/>
    <s v="CENTRE"/>
    <s v="Mfou"/>
    <s v="ZTE"/>
    <n v="0"/>
    <n v="21.457668084912093"/>
    <n v="0"/>
    <n v="0.65153324601279039"/>
    <n v="0"/>
    <n v="0"/>
    <n v="5.6160699762864796"/>
    <n v="2.7662919873413747"/>
    <n v="3.4639110757263158"/>
    <n v="9.9394891462847454E-2"/>
    <n v="4.6685101003615532"/>
    <n v="6.4848166411268346"/>
    <n v="0.94602605918963112"/>
    <n v="6.3109740257145024"/>
    <n v="5.3497021532686642"/>
    <n v="7.2631572755309532"/>
    <x v="100"/>
    <x v="0"/>
    <m/>
    <x v="0"/>
    <x v="0"/>
    <s v="no root cause"/>
    <x v="0"/>
    <s v="(04/26/2026 top offenders):;Impacted by Nkongoa_CTR_629 || (04/26/2026 ocm ran 20h): -power status check ongoing"/>
    <s v="Nkongoa_CTR_629 "/>
  </r>
  <r>
    <s v="Sanguere-MTN-IHS"/>
    <s v="NRD_087"/>
    <s v="NORD"/>
    <s v="IHS"/>
    <s v="Solar-Grid-Gen"/>
    <s v="NORD"/>
    <s v="Sanguere"/>
    <s v="NOKIA"/>
    <n v="0"/>
    <n v="0"/>
    <n v="2.1202735795326871E-2"/>
    <n v="0"/>
    <n v="2.1132277182129868E-2"/>
    <n v="1.0755511740678195E-2"/>
    <n v="2.0600552787096868E-2"/>
    <n v="0"/>
    <n v="1.9865104921522308E-2"/>
    <n v="0"/>
    <n v="0"/>
    <n v="149582.28661926815"/>
    <n v="2.8200611497264454"/>
    <n v="21.575712704179306"/>
    <n v="9.7983665903735595"/>
    <n v="0.182561336231332"/>
    <x v="101"/>
    <x v="0"/>
    <m/>
    <x v="11"/>
    <x v="5"/>
    <s v="fiber AOF"/>
    <x v="3"/>
    <s v="(04/26/2026 BO RAN);Closed after reset but FME should check and replace SFP if needed"/>
    <s v="(04/26/2026 BO RAN);Closed after reset but FME should check and replace SFP if needed"/>
  </r>
  <r>
    <s v="Garoua-Stade"/>
    <s v="NRD_143"/>
    <s v="Garoua"/>
    <s v="CAMUSAT"/>
    <s v="Good Grid + GE"/>
    <s v="NORD"/>
    <s v="Garoua"/>
    <s v="Huawei"/>
    <n v="0"/>
    <n v="0"/>
    <n v="5.1936283112606398"/>
    <n v="0"/>
    <n v="0"/>
    <n v="0.7853676737065286"/>
    <n v="0"/>
    <n v="0"/>
    <n v="0"/>
    <n v="0"/>
    <n v="0"/>
    <n v="6.4536230891497093"/>
    <n v="6.2890053162801447"/>
    <n v="10.496225155769777"/>
    <n v="13.398162173465121"/>
    <n v="0.87604133150347918"/>
    <x v="102"/>
    <x v="0"/>
    <m/>
    <x v="8"/>
    <x v="4"/>
    <s v="AKTIVCO Defaut GE &amp; Power Cabinet"/>
    <x v="4"/>
    <s v="(04/26/2026 retour camusat):;Batterie GE déchargée"/>
    <s v=""/>
  </r>
  <r>
    <s v="Sorawel-IHS"/>
    <s v="NRD_099"/>
    <s v="NORD"/>
    <s v="IHS"/>
    <s v="Grid-Gen"/>
    <s v="NORD"/>
    <s v="Sorawel"/>
    <s v="Huawei"/>
    <n v="0"/>
    <n v="0"/>
    <n v="0"/>
    <n v="0"/>
    <n v="0"/>
    <n v="0"/>
    <n v="0"/>
    <n v="0"/>
    <n v="0"/>
    <n v="0"/>
    <n v="0"/>
    <n v="0"/>
    <n v="0"/>
    <n v="0"/>
    <n v="19.062424560795073"/>
    <n v="0"/>
    <x v="103"/>
    <x v="0"/>
    <m/>
    <x v="7"/>
    <x v="4"/>
    <s v="Defaut GE &amp; Power Cabinet"/>
    <x v="4"/>
    <s v="(04/26/2026 hourly): ;26/04/2026 00:19;36.7V;Coor Arold is managing with level 0"/>
    <s v=""/>
  </r>
  <r>
    <s v="H-Franco"/>
    <s v="CTR_102"/>
    <s v="Yaounde"/>
    <s v="IHS"/>
    <s v="Grid-Gen"/>
    <s v="CENTRE"/>
    <s v="Yaounde"/>
    <s v="ZTE"/>
    <n v="6.2482699974032121"/>
    <n v="5.4646501613717877"/>
    <n v="0"/>
    <n v="0"/>
    <n v="0"/>
    <n v="0"/>
    <n v="10.853643920521185"/>
    <n v="7.4495338623930971"/>
    <n v="4.6395459331741025"/>
    <n v="10.372025465638224"/>
    <n v="9.3388393787114801"/>
    <n v="6.3741856503240264"/>
    <n v="0.65765067787565745"/>
    <n v="0"/>
    <n v="0"/>
    <n v="12.223059446184555"/>
    <x v="104"/>
    <x v="0"/>
    <m/>
    <x v="3"/>
    <x v="3"/>
    <s v="BSS Hardware issue"/>
    <x v="3"/>
    <s v="26/04/2026: hardware issue,  site with GPS issue (alarm : TDD down 09Apr 02pm)"/>
    <s v="(04/26/2026 BO RAN);4G down due to GPS issue =&gt; FME should check continuity of GPS cable"/>
  </r>
  <r>
    <s v="Garoua-Foulbere-IV"/>
    <s v="NRD_067"/>
    <s v="Garoua"/>
    <s v="IHS"/>
    <s v="Grid-Gen"/>
    <s v="NORD"/>
    <s v="Garoua"/>
    <s v="Huawei"/>
    <n v="3.2921592715297932"/>
    <n v="1.0058984171011291"/>
    <n v="5.4380045543655982"/>
    <n v="3.1678487756575442"/>
    <n v="0"/>
    <n v="0"/>
    <n v="0"/>
    <n v="1.2829485236835574"/>
    <n v="0"/>
    <n v="0.17674562612539343"/>
    <n v="0"/>
    <n v="6.325977433632108"/>
    <n v="8.4460331932209574"/>
    <n v="7.8496876611153077"/>
    <n v="9.9151022063098626"/>
    <n v="3.5982162204755435"/>
    <x v="105"/>
    <x v="0"/>
    <m/>
    <x v="7"/>
    <x v="4"/>
    <s v="Defaut GE &amp; Power Cabinet"/>
    <x v="4"/>
    <s v="(04/26/2026 retour IHS):;Power issue NUR to be checked || "/>
    <s v=""/>
  </r>
  <r>
    <s v="Bepanda-Ambiance"/>
    <s v="LIT_687"/>
    <s v="Douala"/>
    <s v="CAMUSAT"/>
    <s v="Good Grid no GE - 8h"/>
    <s v="LITTORAL"/>
    <s v="Douala"/>
    <s v="ZTE"/>
    <n v="2.1355901128033032"/>
    <n v="0"/>
    <n v="1.5400946828637718"/>
    <n v="12.605637168873933"/>
    <n v="3.6391763903513659"/>
    <n v="0"/>
    <n v="0"/>
    <n v="5.7912104453633084"/>
    <n v="0"/>
    <n v="0"/>
    <n v="0"/>
    <n v="6.2912525361481393"/>
    <n v="0"/>
    <n v="3.8914967087514842"/>
    <n v="3.3144374062853839"/>
    <n v="8.864724307074054"/>
    <x v="106"/>
    <x v="0"/>
    <m/>
    <x v="6"/>
    <x v="4"/>
    <s v="Coupure ENEO &amp; Baisse de tension"/>
    <x v="4"/>
    <s v="(04/26/2026 ticket): …INC-20260426-00015050…2026-04-26 23:18:59…No power issue U=50,9V load=54,1A /No action done_x000a__x000a_BO TX ANALYSE ONGOING…affecté par Bepanda yonyong GE failure "/>
    <s v=""/>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6.1939800190050587"/>
    <n v="0"/>
    <n v="0"/>
    <n v="0"/>
    <n v="11.877499359769908"/>
    <x v="107"/>
    <x v="0"/>
    <m/>
    <x v="3"/>
    <x v="3"/>
    <s v="BSS Hardware issue"/>
    <x v="3"/>
    <s v="(04/26/2026 BO RAN);4G down due to GPS issue =&gt; FME should check continuity of GPS cable"/>
    <s v="(04/26/2026 BO RAN);4G down due to GPS issue =&gt; FME should check continuity of GPS cable"/>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6.1748251448921767"/>
    <n v="0.79401768669046613"/>
    <n v="0"/>
    <n v="0"/>
    <n v="11.840768210441988"/>
    <x v="108"/>
    <x v="0"/>
    <m/>
    <x v="3"/>
    <x v="3"/>
    <s v="BSS Hardware issue"/>
    <x v="3"/>
    <s v="(04/26/2026 BO RAN);4G down due to GPS issue =&gt; FME should check continuity of GPS cable"/>
    <s v="(04/26/2026 BO RAN);4G down due to GPS issue =&gt; FME should check continuity of GPS cable"/>
  </r>
  <r>
    <s v="Nkol-Mbanda"/>
    <s v="CTR_262"/>
    <s v="Yaounde"/>
    <s v="IHS"/>
    <s v="Grid-Gen"/>
    <s v="CENTRE"/>
    <s v="Yaounde"/>
    <s v="ZTE"/>
    <n v="0"/>
    <n v="0"/>
    <n v="0"/>
    <n v="0"/>
    <n v="4.5035891311605933"/>
    <n v="6.1638030664920258"/>
    <n v="6.1638030664920258"/>
    <n v="6.1638030664920258"/>
    <n v="6.1638030664920258"/>
    <n v="6.1638030664920258"/>
    <n v="6.1638030664920258"/>
    <n v="6.1638030664920258"/>
    <n v="6.1638030664920258"/>
    <n v="0"/>
    <n v="0"/>
    <n v="11.819632409432067"/>
    <x v="109"/>
    <x v="0"/>
    <m/>
    <x v="0"/>
    <x v="0"/>
    <s v="no root cause"/>
    <x v="0"/>
    <s v=""/>
    <s v=""/>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6.1638030664920258"/>
    <n v="6.7494892033569887"/>
    <n v="0"/>
    <n v="18.360414945377766"/>
    <n v="0"/>
    <x v="109"/>
    <x v="0"/>
    <m/>
    <x v="8"/>
    <x v="4"/>
    <s v="AKTIVCO Defaut GE &amp; Power Cabinet"/>
    <x v="4"/>
    <s v="(04/26/2026 retour camusat):;ATS faulty"/>
    <s v=""/>
  </r>
  <r>
    <s v="Bfsam-Baleng"/>
    <s v="OST_063"/>
    <s v="Bafoussam"/>
    <s v="IHS"/>
    <s v="Grid-Gen"/>
    <s v="OUEST"/>
    <s v="Bafoussam"/>
    <s v="Huawei"/>
    <n v="0"/>
    <n v="0"/>
    <n v="0"/>
    <n v="0"/>
    <n v="0"/>
    <n v="0"/>
    <n v="0"/>
    <n v="0"/>
    <n v="0"/>
    <n v="0"/>
    <n v="0"/>
    <n v="6.1638030664920258"/>
    <n v="6.1589340901113774"/>
    <n v="0"/>
    <n v="13.770311209033324"/>
    <n v="2.9549081023580168"/>
    <x v="109"/>
    <x v="0"/>
    <m/>
    <x v="0"/>
    <x v="0"/>
    <s v="no root cause"/>
    <x v="0"/>
    <s v=""/>
    <s v=""/>
  </r>
  <r>
    <s v="Garoua-Rte-Gashiga"/>
    <s v="NRD_159"/>
    <s v="Garoua"/>
    <s v="CAMUSAT"/>
    <s v="Medium Grid + Solar + GE"/>
    <s v="NORD"/>
    <s v="Garoua"/>
    <s v="Huawei"/>
    <n v="2.4077355728484478E-3"/>
    <n v="0"/>
    <n v="0"/>
    <n v="0"/>
    <n v="0"/>
    <n v="0"/>
    <n v="0"/>
    <n v="0"/>
    <n v="0"/>
    <n v="0"/>
    <n v="0"/>
    <n v="6.0747881906099019"/>
    <n v="2.8265923871324907"/>
    <n v="7.9152578444420465"/>
    <n v="13.465844953095939"/>
    <n v="0.81277072977474851"/>
    <x v="110"/>
    <x v="0"/>
    <m/>
    <x v="8"/>
    <x v="4"/>
    <s v="AKTIVCO Defaut GE &amp; Power Cabinet"/>
    <x v="4"/>
    <s v="(04/26/2026 retour camusat):;Carte GE alarmée"/>
    <s v=""/>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213285.41034220526"/>
    <n v="2.4907775035781228"/>
    <n v="7.4411541950929019"/>
    <n v="7.1311299135360464"/>
    <n v="4.5347921276870506"/>
    <x v="111"/>
    <x v="2"/>
    <m/>
    <x v="7"/>
    <x v="4"/>
    <s v="Defaut GE &amp; Power Cabinet"/>
    <x v="4"/>
    <s v="(04/26/2026 ticket): …INC-20260426-00000626…generator issue at Jakiri …Others Transmission equipement fault"/>
    <s v=""/>
  </r>
  <r>
    <s v="Mora-IHS"/>
    <s v="EXN_106"/>
    <s v="EXTREME-NORD"/>
    <s v="IHS"/>
    <s v="Grid-Gen"/>
    <s v="EXTREME-NORD"/>
    <s v="Mora"/>
    <s v="Huawei"/>
    <n v="0"/>
    <n v="0"/>
    <n v="1.908478225509584"/>
    <n v="0"/>
    <n v="0"/>
    <n v="0"/>
    <n v="0"/>
    <n v="0"/>
    <n v="0"/>
    <n v="0"/>
    <n v="0"/>
    <n v="5.7994324164676279"/>
    <n v="1.3452821224028559"/>
    <n v="0.65819974501316902"/>
    <n v="1.685163084685714"/>
    <n v="9.8558497330733008"/>
    <x v="112"/>
    <x v="2"/>
    <m/>
    <x v="7"/>
    <x v="4"/>
    <s v="Defaut GE &amp; Power Cabinet"/>
    <x v="4"/>
    <s v="(04/26/2026  incident ) : impacted by EXN_028_H_Godola-MTN, (update 1 ,  04/25 17h)power issue on the site. IHS as discussed pleaseshare ETA|| (update 2, 04/25 17h )fme is on site"/>
    <s v="EXN_028_H_Godola-MTN,power issue on the site"/>
  </r>
  <r>
    <s v="Tourou"/>
    <s v="EXN_231"/>
    <s v="EXTREME-NORD"/>
    <s v="CAMUSAT"/>
    <s v="Hybrid Solar - S3"/>
    <s v="EXTREME-NORD"/>
    <s v="Tourou"/>
    <s v="Huawei"/>
    <n v="0"/>
    <n v="0"/>
    <n v="0"/>
    <n v="0"/>
    <n v="0"/>
    <n v="0"/>
    <n v="0"/>
    <n v="0"/>
    <n v="0"/>
    <n v="0"/>
    <n v="0"/>
    <n v="0"/>
    <n v="0"/>
    <n v="0"/>
    <n v="17.145949998469963"/>
    <n v="0"/>
    <x v="113"/>
    <x v="2"/>
    <m/>
    <x v="0"/>
    <x v="0"/>
    <s v="no root cause"/>
    <x v="0"/>
    <s v=""/>
    <s v=""/>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5.6889262712130435"/>
    <n v="4.3131104947308057"/>
    <n v="3.5741370214500678"/>
    <n v="6.0654714546548769"/>
    <n v="6.0256185060422407"/>
    <x v="114"/>
    <x v="0"/>
    <m/>
    <x v="0"/>
    <x v="0"/>
    <s v="no root cause"/>
    <x v="0"/>
    <s v="(04/26/2026 BO RAN);Site unstable due to transmission"/>
    <s v="(04/26/2026 BO RAN);Site unstable due to transmission"/>
  </r>
  <r>
    <s v="Ngd-Yarban"/>
    <s v="ADM_073"/>
    <s v="Ngaoundere"/>
    <s v="IHS"/>
    <s v="Grid-Gen"/>
    <s v="ADAMAOUA"/>
    <s v="Ngaoundere"/>
    <s v="Huawei"/>
    <n v="0.55335113987552542"/>
    <n v="5.0622907945313376"/>
    <n v="0.79194881760564773"/>
    <n v="1.0171880216760407"/>
    <n v="1.6637631159165946"/>
    <n v="0"/>
    <n v="0"/>
    <n v="0"/>
    <n v="0"/>
    <n v="0"/>
    <n v="0"/>
    <n v="5.6142329632197887"/>
    <n v="2.7436771080349174"/>
    <n v="8.8813252121226647"/>
    <n v="11.40146704815529"/>
    <n v="0.99403245364624726"/>
    <x v="115"/>
    <x v="0"/>
    <m/>
    <x v="7"/>
    <x v="4"/>
    <s v="Defaut GE &amp; Power Cabinet"/>
    <x v="4"/>
    <s v="(04/26/2026 hourly): ;26/04/2026 07:06;0 V"/>
    <s v=""/>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58241.517692112327"/>
    <n v="2.8080250624667422"/>
    <n v="35.718639217614069"/>
    <n v="1.4354699416206809"/>
    <n v="0"/>
    <x v="116"/>
    <x v="2"/>
    <m/>
    <x v="3"/>
    <x v="3"/>
    <s v="BSS Hardware issue"/>
    <x v="3"/>
    <s v="(04/26/2026 cell nokia): -23/04/2026 : Check and replace ABIA || Acess issue || UP After remote reset..;..;(04/26/2026 ticket): …INC-20260426-00007064…Power issue …Others Transmission equipement fault"/>
    <s v=""/>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350600.33156052651"/>
    <n v="3.8871857090686679"/>
    <n v="24.545979561086931"/>
    <n v="3.7885192793484341"/>
    <n v="1.5438710828315463"/>
    <x v="117"/>
    <x v="2"/>
    <m/>
    <x v="3"/>
    <x v="3"/>
    <s v="BSS Hardware issue"/>
    <x v="3"/>
    <s v="(04/26/2026 BO RAN);Closed after reset(DSP platform fatal error) || (04/26/2026 ticket): …INC-20260426-00008569…Others Transmission equipement fault"/>
    <s v="(04/26/2026 BO RAN);Closed after reset(DSP platform fatal error)"/>
  </r>
  <r>
    <s v="Bamenda-Ntasen-IHS"/>
    <s v="NRO_134"/>
    <s v="SUD-OUEST"/>
    <s v="IHS"/>
    <s v="Grid-Gen"/>
    <s v="NORD-OUEST"/>
    <s v="Bamenda"/>
    <s v="Huawei"/>
    <n v="0"/>
    <n v="1.5835230985666306"/>
    <n v="0"/>
    <n v="0"/>
    <n v="0"/>
    <n v="0"/>
    <n v="0"/>
    <n v="0"/>
    <n v="0"/>
    <n v="0"/>
    <n v="0.57589467886871393"/>
    <n v="5.5764582673435426"/>
    <n v="7.1793324258845495"/>
    <n v="7.5205877886087231"/>
    <n v="12.826152371043582"/>
    <n v="0.37705858597797615"/>
    <x v="118"/>
    <x v="0"/>
    <m/>
    <x v="7"/>
    <x v="4"/>
    <s v="Defaut GE &amp; Power Cabinet"/>
    <x v="4"/>
    <s v="(04/26/2026 hourly): ;26/04/2026 04:06;1V;FME Stanley is managing with level 0"/>
    <s v=""/>
  </r>
  <r>
    <s v="Nlobisson"/>
    <s v="CTR_631"/>
    <s v="Yaounde"/>
    <s v="CAMUSAT"/>
    <s v="Bad Grid + Solar + GE"/>
    <s v="CENTRE"/>
    <s v="Yaounde"/>
    <s v="ZTE"/>
    <n v="0"/>
    <n v="0"/>
    <n v="0"/>
    <n v="0"/>
    <n v="7.5361231676240532"/>
    <n v="7.5473235968073791"/>
    <n v="0"/>
    <n v="4.3094186335191038"/>
    <n v="0"/>
    <n v="0"/>
    <n v="6.273667148927184"/>
    <n v="5.5665241287207543"/>
    <n v="0"/>
    <n v="5.5936986679136247"/>
    <n v="4.7689265277395263"/>
    <n v="6.0725413522972769"/>
    <x v="119"/>
    <x v="0"/>
    <m/>
    <x v="7"/>
    <x v="4"/>
    <s v="Defaut GE &amp; Power Cabinet"/>
    <x v="4"/>
    <s v="(04/26/2026 ticket): …INC-20260426-00002946…2026-04-26 06:08:24…Site impacted by CTR_315_Z_Bitoto/Main site Up awaited"/>
    <s v=" CTR_315_Z_Bitoto (power issue)"/>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39336.415170802975"/>
    <n v="5.9695036498825296"/>
    <n v="19.183462625245298"/>
    <n v="8.3288601072384232"/>
    <n v="0"/>
    <x v="120"/>
    <x v="1"/>
    <m/>
    <x v="2"/>
    <x v="2"/>
    <s v="EXCLU"/>
    <x v="2"/>
    <s v="(04/26/2026 ocm ran 20h): -power status check ongoing..;..;(04/26/2026 ticket): …INC-20260426-00013518…2026-04-26 23:12:56…Active //No power issue on site ,Site on Solar Ubaie=54.5V, Rodrigues Mongang (655102999 /Huawei) is informed_x000a__x000a_BO TX ANALYSE ONGOING"/>
    <s v=""/>
  </r>
  <r>
    <s v="Garoua-Ray-Re"/>
    <s v="NRD_062"/>
    <s v="Garoua"/>
    <s v="IHS"/>
    <s v="Grid-Gen"/>
    <s v="NORD"/>
    <s v="Garoua"/>
    <s v="Huawei"/>
    <n v="0"/>
    <n v="0.22614879306458011"/>
    <n v="2.2884188989050687"/>
    <n v="1.5899972319958453"/>
    <n v="0"/>
    <n v="0"/>
    <n v="0"/>
    <n v="0"/>
    <n v="0"/>
    <n v="0"/>
    <n v="0"/>
    <n v="5.3887975732879045"/>
    <n v="4.7953531773548725"/>
    <n v="5.7458214932316576"/>
    <n v="7.337312698266981"/>
    <n v="4.0366643902930175"/>
    <x v="121"/>
    <x v="0"/>
    <m/>
    <x v="7"/>
    <x v="4"/>
    <s v="Defaut GE &amp; Power Cabinet"/>
    <x v="4"/>
    <s v="(04/26/2026 retour IHS):;Power issue NUR to be checked || "/>
    <s v=""/>
  </r>
  <r>
    <s v="CTR_948_Z_Nkoabang-III"/>
    <s v="CTR_948"/>
    <s v="Yaounde"/>
    <m/>
    <e v="#N/A"/>
    <s v="CENTRE"/>
    <s v="Yaoundé"/>
    <s v="ZTE"/>
    <n v="0"/>
    <n v="0"/>
    <n v="0"/>
    <n v="0"/>
    <n v="0"/>
    <n v="0"/>
    <n v="0"/>
    <n v="4.3580013868556922"/>
    <n v="0"/>
    <n v="0.11343109809863772"/>
    <n v="5.6834152320129707"/>
    <n v="5.3818775629007529"/>
    <n v="0"/>
    <n v="3.1616068966344137"/>
    <n v="2.7260116078623366"/>
    <n v="7.6995876261581575"/>
    <x v="122"/>
    <x v="0"/>
    <m/>
    <x v="0"/>
    <x v="0"/>
    <s v="no root cause"/>
    <x v="0"/>
    <s v="(04/26/2026 top offenders):;power status check ongoing"/>
    <s v=""/>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5.3320998593169016"/>
    <n v="6.2400480262988927"/>
    <n v="7.4162999732223867"/>
    <n v="12.62342278935504"/>
    <n v="6.7545642386077354E-2"/>
    <x v="123"/>
    <x v="0"/>
    <m/>
    <x v="0"/>
    <x v="0"/>
    <s v="no root cause"/>
    <x v="0"/>
    <s v="(04/26/2026 cell huawei): -10/04/2026 : Site down..;..;(04/26/2026 zte): -10/04/2026 : Site down"/>
    <s v=""/>
  </r>
  <r>
    <s v="Ngbetnsouen"/>
    <s v="OST_219"/>
    <s v="OUEST"/>
    <s v="IHS"/>
    <s v="Grid-Gen"/>
    <s v="OUEST"/>
    <s v="Ngbetnsouen"/>
    <s v="NOKIA"/>
    <n v="1.7756656423187911"/>
    <n v="0"/>
    <n v="0"/>
    <n v="0"/>
    <n v="0"/>
    <n v="0"/>
    <n v="0"/>
    <n v="0"/>
    <n v="0.25878843825887876"/>
    <n v="0"/>
    <n v="0"/>
    <n v="38568.270800980499"/>
    <n v="0"/>
    <n v="18.511649261217624"/>
    <n v="7.97636776591151"/>
    <n v="0"/>
    <x v="124"/>
    <x v="0"/>
    <m/>
    <x v="7"/>
    <x v="4"/>
    <s v="Defaut GE &amp; Power Cabinet"/>
    <x v="4"/>
    <s v="(04/26/2026 hourly): ;26/04/2026 03:46;45.9V;FME Eric is managing with level 0..;..;(04/26/2026 ocm ran 20h): -26/04/2026 Need fme on site to check ODU 3.2 and entenna chain / FME YAYA activated ETA ASAP..;..;(04/26/2026 ticket): …INC-20260426-00005656"/>
    <s v=""/>
  </r>
  <r>
    <s v="Leboudi"/>
    <s v="CTR_593"/>
    <s v="CENTRE"/>
    <s v="IHS"/>
    <s v="Grid-Gen"/>
    <s v="CENTRE"/>
    <s v="Leboudi"/>
    <s v="ZTE"/>
    <n v="0"/>
    <n v="0"/>
    <n v="0"/>
    <n v="0"/>
    <n v="0.43082415183501682"/>
    <n v="5.9877886785776466"/>
    <n v="0"/>
    <n v="0.13784732031515295"/>
    <n v="0"/>
    <n v="0"/>
    <n v="0.74286668207617523"/>
    <n v="5.2544994335579114"/>
    <n v="0"/>
    <n v="4.0803388367324915"/>
    <n v="3.4661658353478773"/>
    <n v="6.7272723790512332"/>
    <x v="125"/>
    <x v="0"/>
    <m/>
    <x v="7"/>
    <x v="4"/>
    <s v="Defaut GE &amp; Power Cabinet"/>
    <x v="4"/>
    <s v="(04/26/2026 ticket): …INC-20260426-00007835…problème énergie délestage dans la zone sur leboudi …Others Transmission equipement fault"/>
    <s v=""/>
  </r>
  <r>
    <s v="Mboppi-Market-IHS"/>
    <s v="LIT_761"/>
    <s v="Douala"/>
    <s v="IHS"/>
    <s v="Grid Gen "/>
    <s v="LITTORAL"/>
    <s v="Douala"/>
    <s v="ZTE"/>
    <n v="0"/>
    <n v="0"/>
    <n v="0"/>
    <n v="0"/>
    <n v="0"/>
    <n v="0"/>
    <n v="0"/>
    <n v="3.6185537791205549E-17"/>
    <n v="24.200756635362541"/>
    <n v="0"/>
    <n v="0"/>
    <n v="5.2518063367319865"/>
    <n v="13.587244209306771"/>
    <n v="4.3879566682253639"/>
    <n v="3.7364719442659391"/>
    <n v="6.4638614739081621"/>
    <x v="126"/>
    <x v="0"/>
    <m/>
    <x v="4"/>
    <x v="4"/>
    <s v="AKTIVCO Coupure ENEO &amp; Baisse de tension"/>
    <x v="4"/>
    <s v="(04/26/2026  incident ) :impacted by LIT_736_Z_Mboppi-New(LIT-736)  ,CAMUSAT : continuete du delestage. No space pour deployer un GE mobile . //En attente retour secteur..;..;(04/26/2026 ticket): …INC-20260426-00014995…affecté par Mboppi New grid only site manque secteur en attente du retour secteur"/>
    <s v="LIT_736_Z_Mboppi-New(LIT-736)  ,CAMUSAT : continuete du delestage"/>
  </r>
  <r>
    <s v="Pinyin-New"/>
    <s v="NRO_247"/>
    <s v="NORD-OUEST"/>
    <s v="IHS"/>
    <s v="Grid Gen"/>
    <s v="NORD-OUEST"/>
    <s v="Pinyin"/>
    <s v="NOKIA"/>
    <n v="0"/>
    <n v="0"/>
    <n v="0"/>
    <n v="0"/>
    <n v="0"/>
    <n v="5.2032381332695306E-3"/>
    <n v="0"/>
    <n v="0"/>
    <n v="0"/>
    <n v="0"/>
    <n v="2.0510340065006218E-3"/>
    <n v="38087.160344916141"/>
    <n v="0"/>
    <n v="18.090876027640892"/>
    <n v="7.7147212276997461"/>
    <n v="0"/>
    <x v="127"/>
    <x v="2"/>
    <m/>
    <x v="0"/>
    <x v="0"/>
    <s v="no root cause"/>
    <x v="0"/>
    <s v="(04/26/2026 ticket): …INC-20260426-00002758…Auto TT closure RCA…Others Transmission equipement fault"/>
    <s v=""/>
  </r>
  <r>
    <s v="Garoua-Roumde-Adja-II"/>
    <s v="NRD_138"/>
    <s v="Garoua"/>
    <s v="CAMUSAT"/>
    <s v="Medium Grid + GE"/>
    <s v="NORD"/>
    <s v="Garoua"/>
    <s v="Huawei"/>
    <n v="0.14276980193075425"/>
    <n v="5.0876344408203567"/>
    <n v="12.820425017050335"/>
    <n v="13.667858763301401"/>
    <n v="6.4416914217553716"/>
    <n v="9.7272517143077275E-2"/>
    <n v="0"/>
    <n v="0"/>
    <n v="0"/>
    <n v="0"/>
    <n v="0"/>
    <n v="5.1305099690953764"/>
    <n v="8.4437503031963317"/>
    <n v="5.764555831325012"/>
    <n v="7.2766425771222432"/>
    <n v="3.5753020025521653"/>
    <x v="128"/>
    <x v="0"/>
    <m/>
    <x v="0"/>
    <x v="0"/>
    <s v="no root cause"/>
    <x v="0"/>
    <s v=""/>
    <s v=""/>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4.9969965728113506"/>
    <n v="0.56431971304072437"/>
    <n v="4.2801717763949334"/>
    <n v="3.7522504258596245"/>
    <n v="5.9945988110325326"/>
    <x v="129"/>
    <x v="0"/>
    <m/>
    <x v="8"/>
    <x v="4"/>
    <s v="AKTIVCO Defaut GE &amp; Power Cabinet"/>
    <x v="4"/>
    <s v="(04/26/2026 ticket): …INC-20260426-00007839…problème énergie délestage dans la zone sur leboudi …Others Transmission equipement fault"/>
    <s v=""/>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173614.12445303382"/>
    <n v="4.6214076585253103"/>
    <n v="33.628011981983065"/>
    <n v="0"/>
    <n v="0.34641509454611508"/>
    <x v="130"/>
    <x v="0"/>
    <m/>
    <x v="11"/>
    <x v="5"/>
    <s v="fiber AOF"/>
    <x v="3"/>
    <s v="(04/26/2026  incident ) : impacted by EST_041_N_Ndelele-MTN ,A déterminer / sans action..;..;(04/26/2026 cell nokia): -24/04/2026 : Tickets creer au FME pour la commande de la SFP et la F.O_x000a_23/04/2026 : Check and replace SFP on FSMF &lt;&gt;FXDB connection || FME activer _x000a_22/04/2026 : Closed after reset but check and replace SFP on FSMF&lt;&gt;FXDB connection_x000a_22/04/2026 : FME a remplacer la ABIA hier mais l'alarme  persiste. Le point a ete transmis a lexpert MOHAN pour une analyse plus appronfondie _x000a_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04/26/2026 ticket): …INC-20260426-00009207…2026-04-26 14:45:27…_x0009_No power issue on site Ubaie: 53V site on Gen (hybrid site, 48.4v). TX FME Hugues (Huawei/651514691) is informed.…Sans actions…Others…A daterminer"/>
    <s v="EST_041_N_Ndelele-MTN ,A déterminer / sans action"/>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4.9809806724823282"/>
    <n v="3.4362845394126689"/>
    <n v="6.8680083450235605"/>
    <n v="11.676076379326171"/>
    <n v="0.15424346691706783"/>
    <x v="131"/>
    <x v="0"/>
    <m/>
    <x v="7"/>
    <x v="4"/>
    <s v="Defaut GE &amp; Power Cabinet"/>
    <x v="4"/>
    <s v="(04/26/2026 hourly): ;25/04/2026 23:39;45.3V;FME Pascal is managing with level 0"/>
    <s v=""/>
  </r>
  <r>
    <s v="Koundoum"/>
    <s v="OST_252"/>
    <s v="OUEST"/>
    <s v="IHS"/>
    <s v="Gen-Lithium"/>
    <s v="OUEST"/>
    <s v="Koundoum"/>
    <s v="Huawei"/>
    <n v="0"/>
    <n v="0"/>
    <n v="0"/>
    <n v="0"/>
    <n v="0"/>
    <n v="0"/>
    <n v="0"/>
    <n v="0"/>
    <n v="0"/>
    <n v="0"/>
    <n v="0"/>
    <n v="0"/>
    <n v="0"/>
    <n v="0"/>
    <n v="14.664743923212663"/>
    <n v="0"/>
    <x v="132"/>
    <x v="0"/>
    <m/>
    <x v="7"/>
    <x v="4"/>
    <s v="Defaut GE &amp; Power Cabinet"/>
    <x v="4"/>
    <s v="(04/26/2026 retour IHS):;Power issue NUR to be checked || "/>
    <s v=""/>
  </r>
  <r>
    <s v="Ndjokloumbe-IHS"/>
    <s v="LIT_500"/>
    <s v="LITTORAL"/>
    <s v="IHS"/>
    <s v="Hybrid-Gen"/>
    <s v="LITTORAL"/>
    <s v="Ndjokloumbe"/>
    <s v="NOKIA"/>
    <n v="0"/>
    <n v="0"/>
    <n v="0"/>
    <n v="0"/>
    <n v="3.1407109232144901"/>
    <n v="1.0531151735374513"/>
    <n v="6.2353738111532296E-2"/>
    <n v="3.6060977227545345E-2"/>
    <n v="0.20585205939642395"/>
    <n v="6.482468978853726"/>
    <n v="5.5979681424939098"/>
    <n v="54409.151334777263"/>
    <n v="4.7922494416687869"/>
    <n v="32.367690610649497"/>
    <n v="0.8731796389469404"/>
    <n v="0"/>
    <x v="133"/>
    <x v="0"/>
    <m/>
    <x v="0"/>
    <x v="0"/>
    <s v="no root cause"/>
    <x v="0"/>
    <s v="(04/26/2026 ticket): …INC-20260426-00015431…Others Transmission equipement fault"/>
    <s v=""/>
  </r>
  <r>
    <s v="Garoua-Foulbere-II"/>
    <s v="NRD_139"/>
    <s v="Garoua"/>
    <s v="CAMUSAT"/>
    <s v="Good Grid + GE"/>
    <s v="NORD"/>
    <s v="Garoua"/>
    <s v="Huawei"/>
    <n v="0"/>
    <n v="0"/>
    <n v="0"/>
    <n v="2.2144746642011452"/>
    <n v="2.7029061190013497"/>
    <n v="0"/>
    <n v="0"/>
    <n v="0.58120953220729787"/>
    <n v="1.1627222607459913"/>
    <n v="0"/>
    <n v="1.5410577770929108"/>
    <n v="4.7568829134242501"/>
    <n v="0"/>
    <n v="3.7918300300948409"/>
    <n v="4.8387343553964328"/>
    <n v="4.9684522519682979"/>
    <x v="134"/>
    <x v="0"/>
    <m/>
    <x v="0"/>
    <x v="0"/>
    <s v="no root cause"/>
    <x v="0"/>
    <s v=""/>
    <s v=""/>
  </r>
  <r>
    <s v="LIT_841_Z_PK12-BASSA-SODIKOMBO"/>
    <s v="LIT_841"/>
    <s v="Douala"/>
    <s v="ESCO"/>
    <s v="Medium Grid + GE"/>
    <s v="LIT"/>
    <s v="Douala"/>
    <s v="ZTE"/>
    <n v="0"/>
    <n v="8.0850512080768677"/>
    <n v="0"/>
    <n v="3.9541617085148961"/>
    <n v="30.641966510003339"/>
    <n v="10.506876492796055"/>
    <n v="0"/>
    <n v="0"/>
    <n v="7.2368148833015216"/>
    <n v="0"/>
    <n v="0.1732677858535018"/>
    <n v="4.6669941187045749"/>
    <n v="0"/>
    <n v="2.0475382580162984"/>
    <n v="1.8736548445994896"/>
    <n v="7.1825129085707662"/>
    <x v="135"/>
    <x v="0"/>
    <m/>
    <x v="0"/>
    <x v="0"/>
    <s v="no root cause"/>
    <x v="0"/>
    <s v=""/>
    <s v=""/>
  </r>
  <r>
    <s v="CTR_922_Z_Ekong"/>
    <s v="CTR_922"/>
    <s v="CENTRE"/>
    <s v="CAMUSAT"/>
    <s v="Good Grid Solar + GE"/>
    <s v="CENTRE"/>
    <s v="Leboudi"/>
    <s v="ZTE"/>
    <n v="0"/>
    <n v="0"/>
    <n v="0"/>
    <n v="0"/>
    <n v="0.38363253460718466"/>
    <n v="5.3175464354099073"/>
    <n v="0"/>
    <n v="0.11872811635890425"/>
    <n v="0"/>
    <n v="0"/>
    <n v="0.43034260472044555"/>
    <n v="4.6377089201074098"/>
    <n v="0"/>
    <n v="4.0803388367324915"/>
    <n v="3.46940653358766"/>
    <n v="5.5424363107862895"/>
    <x v="136"/>
    <x v="0"/>
    <m/>
    <x v="0"/>
    <x v="0"/>
    <s v="no root cause"/>
    <x v="0"/>
    <s v=""/>
    <s v=""/>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54404.960065404804"/>
    <n v="4.6782552326955162"/>
    <n v="32.363194369507092"/>
    <n v="1.5937860195640877E-2"/>
    <n v="0"/>
    <x v="137"/>
    <x v="0"/>
    <m/>
    <x v="8"/>
    <x v="4"/>
    <s v="AKTIVCO Defaut GE &amp; Power Cabinet"/>
    <x v="4"/>
    <s v="(04/26/2026 cell nokia): -23/04/2026 : Need BO RAN analysis || Site was down due to transmission || Feedback BO TX : Bien vouloir noter que presentement cote TX, le site est up._x000a_Cependant quelques alarmes conduisent a la suspicion d’un probleme d’energie_x000a_Bien vouloir verifier le statut du power du site, si Power OK,_x000a_Bien vouloir envoyer un FME sur site afin de reseter le Modem..;..;(04/26/2026 ticket): …INC-20260426-00015382…Others Transmission equipement fault"/>
    <s v=""/>
  </r>
  <r>
    <s v="Camp-Yabassi-IHS"/>
    <s v="LIT_587"/>
    <s v="Douala"/>
    <s v="IHS"/>
    <s v="Grid-Gen"/>
    <s v="LITTORAL"/>
    <s v="Douala"/>
    <s v="ZTE"/>
    <n v="0"/>
    <n v="3.8345418382401204E-3"/>
    <n v="0"/>
    <n v="0"/>
    <n v="5.7896860465928885E-17"/>
    <n v="2.5147460427529101E-3"/>
    <n v="0"/>
    <n v="5.7896860465928885E-17"/>
    <n v="21.021404234190275"/>
    <n v="0"/>
    <n v="0"/>
    <n v="4.62531354067682"/>
    <n v="11.725672239771937"/>
    <n v="0"/>
    <n v="3.7367907014698547"/>
    <n v="6.4638614739081621"/>
    <x v="138"/>
    <x v="0"/>
    <m/>
    <x v="4"/>
    <x v="4"/>
    <s v="AKTIVCO Coupure ENEO &amp; Baisse de tension"/>
    <x v="4"/>
    <s v="(04/26/2026  incident ) :impacted by LIT_736_Z_Mboppi-New(LIT-736)  ,CAMUSAT : continuete du delestage. No space pour deployer un GE mobile . //En attente retour secteur..;..;(04/26/2026 ticket): …INC-20260426-00014975…affecté par Mboppi New grid only site manque secteur en attente du retour secteur "/>
    <s v="LIT_736_Z_Mboppi-New(LIT-736)  ,CAMUSAT : continuete du delestage"/>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54404.380688462559"/>
    <n v="4.6760319855599528"/>
    <n v="32.363569056268958"/>
    <n v="5.5785739026123198E-3"/>
    <n v="0"/>
    <x v="139"/>
    <x v="2"/>
    <m/>
    <x v="3"/>
    <x v="3"/>
    <s v="BSS Hardware issue"/>
    <x v="3"/>
    <s v="(04/26/2026 BO RAN);Closed after reset but FME should check ABIA/BBMOD-3 module ||(04/26/2026 cell nokia): -24/04/2026 : Need BO RAN analysis"/>
    <s v="(04/26/2026 BO RAN);Closed after reset but FME should check ABIA/BBMOD-3 module"/>
  </r>
  <r>
    <s v="Taram-FH"/>
    <s v="OST_092"/>
    <s v="OUEST"/>
    <s v="IHS"/>
    <s v="Grid-Hybrid-Gen"/>
    <s v="OUEST"/>
    <s v="Taram"/>
    <s v="Huawei"/>
    <n v="0"/>
    <n v="0"/>
    <n v="0"/>
    <n v="0"/>
    <n v="0"/>
    <n v="0"/>
    <n v="0"/>
    <n v="0"/>
    <n v="0"/>
    <n v="0"/>
    <n v="0"/>
    <n v="0"/>
    <n v="0"/>
    <n v="0"/>
    <n v="13.771108102043108"/>
    <n v="0"/>
    <x v="140"/>
    <x v="1"/>
    <m/>
    <x v="2"/>
    <x v="2"/>
    <s v="EXCLU"/>
    <x v="2"/>
    <s v="(04/26/2026 cell huawei): -17/03/2026 : Week 12_x000a_12/03/2026 : SWAP ce jour 12032026..;..;(04/26/2026 zte): -17/03/2026 : Week 12_x000a_12/03/2026 : SWAP ce jour 12032026"/>
    <s v=""/>
  </r>
  <r>
    <s v="Mbam"/>
    <s v="CTR_303"/>
    <s v="CENTRE"/>
    <s v="IHS"/>
    <s v="Hybrid-Gen"/>
    <s v="CENTRE"/>
    <s v="Mbam"/>
    <s v="NOKIA"/>
    <n v="1.2484554822176806E-3"/>
    <n v="0"/>
    <n v="0"/>
    <n v="0"/>
    <n v="4.4924352663456109"/>
    <n v="9.2966357389406529"/>
    <n v="9.2964734190981293"/>
    <n v="9.29679805878318"/>
    <n v="9.2964734190981293"/>
    <n v="9.2967439521690061"/>
    <n v="9.2967439521690061"/>
    <n v="17403.285923414747"/>
    <n v="4.6228522998690194"/>
    <n v="0"/>
    <n v="13.770311209033324"/>
    <n v="0"/>
    <x v="141"/>
    <x v="0"/>
    <m/>
    <x v="1"/>
    <x v="1"/>
    <s v="Warehouse HUAWEI"/>
    <x v="1"/>
    <s v="(04/26/2026 ocm ran 20h): -26/04/2026 Apres conf call effectuer avec THEO et Kingsley. Les spare seront expediee par ESICO ce Jours  De Garoua pour Ngaoundere ETD=26.04.2025_x000a_25/04/2026 Apres conf call effectuer avec THEO et Kingsley. Les spare seront expediee par ESICO ce Jours  De Garoua pour Ngaoundere ETD=25.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s v=""/>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17403.285923414747"/>
    <n v="4.6228522998690194"/>
    <n v="0"/>
    <n v="13.770311209033324"/>
    <n v="0"/>
    <x v="141"/>
    <x v="2"/>
    <m/>
    <x v="9"/>
    <x v="6"/>
    <s v="ACCESS-ISSUE"/>
    <x v="5"/>
    <s v="(04/26/2026 ocm ran 20h): -24.04.26; Access banned by Separatist_x000a_23.04.26; Access banned by Separatist_x000a_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
    <s v=""/>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17403.285923414747"/>
    <n v="4.6228522998690194"/>
    <n v="0"/>
    <n v="13.770311209033324"/>
    <n v="0"/>
    <x v="141"/>
    <x v="2"/>
    <m/>
    <x v="3"/>
    <x v="3"/>
    <s v="BSS Hardware issue"/>
    <x v="3"/>
    <s v="(04/26/2026 cell nokia): -_x000a_24/04/2026 : Acess issue _x000a_22/04/2026 : Need BO RAN analysis || Check and replace ABIA || Acess issue "/>
    <s v=""/>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4.6228522998690194"/>
    <n v="4.6228522998690194"/>
    <n v="10.790978741771879"/>
    <n v="9.1802074726888829"/>
    <n v="0"/>
    <x v="141"/>
    <x v="0"/>
    <m/>
    <x v="0"/>
    <x v="0"/>
    <s v="no root cause"/>
    <x v="0"/>
    <s v="(04/26/2026 cell zte): -18/04/2026 : Site down"/>
    <s v=""/>
  </r>
  <r>
    <s v="Kossehone"/>
    <s v="EXN_243"/>
    <s v="EXTREME-NORD"/>
    <s v="CAMUSAT"/>
    <s v="Bad Grid + GE"/>
    <s v="EXTREME-NORD"/>
    <s v="KOSSEHONE"/>
    <s v="NOKIA"/>
    <n v="0"/>
    <n v="0"/>
    <n v="0"/>
    <n v="0"/>
    <n v="4.6228522998690194"/>
    <n v="4.6228522998690194"/>
    <n v="4.6228522998690194"/>
    <n v="4.6228522998690194"/>
    <n v="4.6228522998690194"/>
    <n v="4.6228522998690194"/>
    <n v="4.6228522998690194"/>
    <n v="17402.278788812699"/>
    <n v="4.6228522998690194"/>
    <n v="0"/>
    <n v="13.770311209033324"/>
    <n v="0"/>
    <x v="141"/>
    <x v="2"/>
    <m/>
    <x v="14"/>
    <x v="9"/>
    <s v="Projet OCM (ZTE, NOKIA, autres projets)"/>
    <x v="6"/>
    <s v="(04/26/2026 cell huawei): -17/03/2026 : Week 12_x000a_16/03/2026 : SWAP le 15 Mars 2026..;..;(04/26/2026 zte): -17/03/2026 : Week 12_x000a_16/03/2026 : SWAP le 15 Mars 2026"/>
    <s v=""/>
  </r>
  <r>
    <s v="Guirvidig"/>
    <s v="EXN_098"/>
    <s v="EXTREME-NORD"/>
    <s v="IHS"/>
    <s v="Grid-Gen"/>
    <s v="EXTREME-NORD"/>
    <s v="Guirvidig"/>
    <s v="Huawei"/>
    <n v="0"/>
    <n v="0"/>
    <n v="0"/>
    <n v="0"/>
    <n v="0"/>
    <n v="0"/>
    <n v="0"/>
    <n v="0"/>
    <n v="0"/>
    <n v="0"/>
    <n v="0"/>
    <n v="0"/>
    <n v="0"/>
    <n v="0"/>
    <n v="13.770311209033324"/>
    <n v="0"/>
    <x v="141"/>
    <x v="2"/>
    <m/>
    <x v="13"/>
    <x v="8"/>
    <s v="Projet OCM (HUAWEI)"/>
    <x v="6"/>
    <s v="(04/26/2026 cell huawei): -18/03/2026 : SWAP le 22 Fevrier 2026..;..;(04/26/2026 zte): -18/03/2026 : SWAP le 22 Fevrier 2026"/>
    <s v=""/>
  </r>
  <r>
    <s v="Ndoukoula"/>
    <s v="EXN_073"/>
    <s v="EXTREME-NORD"/>
    <s v="IHS"/>
    <s v="Hybrid-Gen"/>
    <s v="EXTREME-NORD"/>
    <s v="Ndoukoula"/>
    <s v="Huawei"/>
    <n v="0"/>
    <n v="0"/>
    <n v="0"/>
    <n v="0"/>
    <n v="0"/>
    <n v="0"/>
    <n v="0"/>
    <n v="0"/>
    <n v="0"/>
    <n v="0"/>
    <n v="0"/>
    <n v="0"/>
    <n v="0"/>
    <n v="0"/>
    <n v="13.770311209033324"/>
    <n v="0"/>
    <x v="141"/>
    <x v="2"/>
    <m/>
    <x v="13"/>
    <x v="8"/>
    <s v="Projet OCM (HUAWEI)"/>
    <x v="6"/>
    <s v="(04/26/2026 cell huawei): -01/04/2026  : SWAP le 10 Fevrier || Pas encore transfere..;..;(04/26/2026 zte): -01/04/2026  : SWAP le 10 Fevrier || Pas encore transfere"/>
    <s v=""/>
  </r>
  <r>
    <s v="Nkomekui"/>
    <s v="SUD_016"/>
    <s v="CENTRE"/>
    <s v="IHS"/>
    <s v="Grid-Gen"/>
    <s v="SUD"/>
    <s v="Nkomekui"/>
    <s v="ZTE"/>
    <n v="4.6737834390716344"/>
    <n v="4.6739457589141615"/>
    <n v="4.6738375456858101"/>
    <n v="4.6735129060007585"/>
    <n v="0"/>
    <n v="0"/>
    <n v="0"/>
    <n v="0"/>
    <n v="0"/>
    <n v="0"/>
    <n v="0"/>
    <n v="0"/>
    <n v="0"/>
    <n v="32.364318429792696"/>
    <n v="0"/>
    <n v="0"/>
    <x v="142"/>
    <x v="1"/>
    <m/>
    <x v="2"/>
    <x v="2"/>
    <s v="EXCLU"/>
    <x v="2"/>
    <s v=""/>
    <s v=""/>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89209.681701209644"/>
    <n v="4.6735670126149351"/>
    <n v="32.363194369507092"/>
    <n v="0"/>
    <n v="0"/>
    <x v="143"/>
    <x v="0"/>
    <m/>
    <x v="0"/>
    <x v="0"/>
    <s v="no root cause"/>
    <x v="0"/>
    <s v=""/>
    <s v=""/>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37002.597642345325"/>
    <n v="4.6214076585253103"/>
    <n v="32.363194369507092"/>
    <n v="0"/>
    <n v="0"/>
    <x v="143"/>
    <x v="0"/>
    <m/>
    <x v="14"/>
    <x v="9"/>
    <s v="Projet OCM (ZTE, NOKIA, autres projets)"/>
    <x v="6"/>
    <s v="(04/26/2026 ocm ran 20h): -24/04/2026 Travaux de swap en cours "/>
    <s v=""/>
  </r>
  <r>
    <s v="Nchum-IHS"/>
    <s v="NRO_088"/>
    <s v="NORD-OUEST"/>
    <s v="IHS"/>
    <s v="Hybrid-Gen"/>
    <s v="NORD-OUEST"/>
    <s v="Nchum"/>
    <s v="NOKIA"/>
    <n v="0"/>
    <n v="0"/>
    <n v="0"/>
    <n v="0"/>
    <n v="0"/>
    <n v="0"/>
    <n v="0.22508903247741516"/>
    <n v="0"/>
    <n v="0"/>
    <n v="0.28793583732688693"/>
    <n v="0"/>
    <n v="54404.958995300098"/>
    <n v="4.6735670126149351"/>
    <n v="32.363194369507092"/>
    <n v="0"/>
    <n v="0"/>
    <x v="143"/>
    <x v="2"/>
    <m/>
    <x v="0"/>
    <x v="0"/>
    <s v="no root cause"/>
    <x v="0"/>
    <s v=""/>
    <s v=""/>
  </r>
  <r>
    <s v="Dibamba"/>
    <s v="LIT_583"/>
    <s v="LITTORAL"/>
    <s v="CAMUSAT"/>
    <s v="Good Grid + GE"/>
    <s v="LITTORAL"/>
    <s v="Dibamba"/>
    <s v="ZTE"/>
    <n v="0"/>
    <n v="1.7041238981488611"/>
    <n v="2.4434057294832511E-2"/>
    <n v="2.1892736985386643"/>
    <n v="0.36688539606715159"/>
    <n v="0"/>
    <n v="1.9903947402213698E-2"/>
    <n v="0"/>
    <n v="0"/>
    <n v="0"/>
    <n v="16.667843781835604"/>
    <n v="4.6210509569589622"/>
    <n v="0"/>
    <n v="2.694747191348033"/>
    <n v="2.2891548598998344"/>
    <n v="6.6497060413643361"/>
    <x v="144"/>
    <x v="0"/>
    <m/>
    <x v="0"/>
    <x v="0"/>
    <s v="no root cause"/>
    <x v="0"/>
    <s v="(04/26/2026 ticket): …INC-20260426-00002056…2026-04-26 04:54:19…No power issue impacted by LIT_306_Z_Missole-Entree(LIT-306)/No action done"/>
    <s v=" LIT_306_Z_Missole-Entree(LIT-306)/No action done"/>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36224.909345866399"/>
    <n v="1.9106541050643062"/>
    <n v="31.683013001131055"/>
    <n v="0"/>
    <n v="0"/>
    <x v="145"/>
    <x v="0"/>
    <m/>
    <x v="7"/>
    <x v="4"/>
    <s v="Defaut GE &amp; Power Cabinet"/>
    <x v="4"/>
    <s v="(04/26/2026 ocm ran 20h): -26/04/2026 Need FME on the site to check iDirect &amp; IBUC status, FME Hugues Hachua activated ETA ASAP ..;..;(04/26/2026 ticket): …INC-20260426-00000206…Power isue on site "/>
    <s v=""/>
  </r>
  <r>
    <s v="Spectrum-Bonanjo-IHS"/>
    <s v="LIT_429"/>
    <s v="Douala"/>
    <s v="IHS"/>
    <s v="Grid-Gen"/>
    <s v="LITTORAL"/>
    <s v="Douala"/>
    <s v="ZTE"/>
    <n v="0"/>
    <n v="0"/>
    <n v="0"/>
    <n v="0"/>
    <n v="0"/>
    <n v="0"/>
    <n v="0"/>
    <n v="0"/>
    <n v="0"/>
    <n v="0"/>
    <n v="0"/>
    <n v="4.5082975918363859"/>
    <n v="0"/>
    <n v="3.7757184993345563"/>
    <n v="3.2165789446841488"/>
    <n v="5.5404526919212831"/>
    <x v="146"/>
    <x v="0"/>
    <m/>
    <x v="0"/>
    <x v="0"/>
    <s v="no root cause"/>
    <x v="0"/>
    <s v="(04/26/2026 ticket): …INC-20260426-00015048…2026-04-26 23:21:00…NO POWER ISSUE UBAIE = 53.2  SITE ON GRID_x000a__x000a_BO TX ANALYSE ONGOING"/>
    <s v=""/>
  </r>
  <r>
    <s v="Number49-MTN"/>
    <s v="NRO_261"/>
    <s v="NORD-OUEST"/>
    <s v="IHS"/>
    <s v="Grid-Gen"/>
    <s v="NORD-OUEST"/>
    <s v="Number49"/>
    <s v="NOKIA"/>
    <n v="1.4466659617926092"/>
    <n v="0"/>
    <n v="0"/>
    <n v="0"/>
    <n v="2.6546254876876441E-2"/>
    <n v="5.3975006185775012"/>
    <n v="0.69322670601166858"/>
    <n v="0"/>
    <n v="0"/>
    <n v="1.8323372128363844"/>
    <n v="6.0179490162867078"/>
    <n v="29479.142838288633"/>
    <n v="0"/>
    <n v="15.635678572713211"/>
    <n v="6.6750414809374687"/>
    <n v="0"/>
    <x v="147"/>
    <x v="2"/>
    <m/>
    <x v="0"/>
    <x v="0"/>
    <s v="no root cause"/>
    <x v="0"/>
    <s v="(04/26/2026 ticket): …INC-20260426-00000836…Others Transmission equipement fault"/>
    <s v=""/>
  </r>
  <r>
    <s v="Batouri"/>
    <s v="EST_005"/>
    <s v="CENTRE"/>
    <s v="CAMUSAT"/>
    <s v="Bad Grid + Solar + GE"/>
    <s v="EST"/>
    <s v="Batouri"/>
    <s v="ZTE"/>
    <n v="0"/>
    <n v="0"/>
    <n v="0"/>
    <n v="0"/>
    <n v="0"/>
    <n v="0"/>
    <n v="0"/>
    <n v="2.4601350329449558"/>
    <n v="21.774347735515779"/>
    <n v="46.76803411779143"/>
    <n v="28.483815023128532"/>
    <n v="4.4671163960015186"/>
    <n v="5.7806877491560442"/>
    <n v="2.4434572697225119"/>
    <n v="4.3934836677308917"/>
    <n v="5.0686592049765036"/>
    <x v="148"/>
    <x v="0"/>
    <m/>
    <x v="8"/>
    <x v="4"/>
    <s v="AKTIVCO Defaut GE &amp; Power Cabinet"/>
    <x v="4"/>
    <s v="(04/26/2026 ticket): …INC-20260426-00010504…2026-04-26 16:41:53…FME is managing"/>
    <s v=""/>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74150.675702202701"/>
    <n v="1.8878298562388596"/>
    <n v="3.9816713227741607"/>
    <n v="10.86460462313012"/>
    <n v="0"/>
    <x v="149"/>
    <x v="0"/>
    <m/>
    <x v="0"/>
    <x v="0"/>
    <s v="no root cause"/>
    <x v="0"/>
    <s v="(04/26/2026 ocm ran 20h): -power status check ongoing..;..;(04/26/2026 ticket): …INC-20260426-00015082…Others Transmission equipement fault"/>
    <s v=""/>
  </r>
  <r>
    <s v="Biteng-Maetur"/>
    <s v="CTR_395"/>
    <s v="Yaounde"/>
    <s v="IHS"/>
    <s v="Grid-Gen"/>
    <s v="CENTRE"/>
    <s v="Yaounde"/>
    <s v="ZTE"/>
    <n v="9.9234375757991669E-2"/>
    <n v="1.5479777874800595"/>
    <n v="0"/>
    <n v="0"/>
    <n v="4.2697177491845789E-2"/>
    <n v="0"/>
    <n v="0"/>
    <n v="0.6817280336041408"/>
    <n v="0"/>
    <n v="0"/>
    <n v="0.70220270351251146"/>
    <n v="4.1299085702545142"/>
    <n v="0.33986525241629534"/>
    <n v="1.2914203725685327"/>
    <n v="1.2147305779110606"/>
    <n v="6.7838397170292453"/>
    <x v="150"/>
    <x v="0"/>
    <m/>
    <x v="7"/>
    <x v="4"/>
    <s v="Defaut GE &amp; Power Cabinet"/>
    <x v="4"/>
    <s v="(04/26/2026 ticket): …INC-20260426-00002960…GE Fault"/>
    <s v=""/>
  </r>
  <r>
    <s v="Admin"/>
    <s v="EST_108"/>
    <s v="CENTRE"/>
    <s v="IHS"/>
    <s v="Grid-Gen"/>
    <s v="EST"/>
    <s v="Bertoua"/>
    <s v="ZTE"/>
    <n v="0.12821637802375915"/>
    <n v="4.4869490030904622"/>
    <n v="0.47084606757925213"/>
    <n v="0"/>
    <n v="0"/>
    <n v="9.0958899418766732E-4"/>
    <n v="2.5040449957623383E-2"/>
    <n v="5.5270907705609697E-2"/>
    <n v="0"/>
    <n v="2.5588878615883774"/>
    <n v="3.9623301743842623"/>
    <n v="1.5787432975775684"/>
    <n v="1.1800579568705003"/>
    <n v="3.7020301028340308"/>
    <n v="3.1279644419963892"/>
    <n v="4.8404404345247078"/>
    <x v="151"/>
    <x v="0"/>
    <m/>
    <x v="0"/>
    <x v="0"/>
    <s v="no root cause"/>
    <x v="0"/>
    <s v=""/>
    <s v=""/>
  </r>
  <r>
    <s v="Makepe-Decharge2-IHS"/>
    <s v="LIT_490"/>
    <s v="Douala"/>
    <s v="CAMUSAT"/>
    <s v="Grid-Gen"/>
    <s v="LITTORAL"/>
    <s v="Douala"/>
    <s v="ZTE"/>
    <n v="23.180572320529166"/>
    <n v="0"/>
    <n v="0"/>
    <n v="2.140209398087501E-3"/>
    <n v="0"/>
    <n v="0"/>
    <n v="0"/>
    <n v="0"/>
    <n v="0"/>
    <n v="0"/>
    <n v="0"/>
    <n v="4.0727114740906272"/>
    <n v="0"/>
    <n v="1.2132357349256022"/>
    <n v="1.2877791038077466"/>
    <n v="6.648543230305541"/>
    <x v="152"/>
    <x v="0"/>
    <m/>
    <x v="8"/>
    <x v="4"/>
    <s v="AKTIVCO Defaut GE &amp; Power Cabinet"/>
    <x v="4"/>
    <s v="(04/26/2026 ticket): …INC-20260426-00015559…Instabilité Power suspecté... l'équipe maintenance power se déploie sur site pour examiner et nous faire un retour.…Others Transmission equipement fault"/>
    <s v=""/>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345156.16408243519"/>
    <n v="2.3851016535055876"/>
    <n v="4.5641843418901802"/>
    <n v="9.7715117740458908"/>
    <n v="6.8400650517546893E-3"/>
    <x v="153"/>
    <x v="2"/>
    <m/>
    <x v="3"/>
    <x v="3"/>
    <s v="BSS Hardware issue"/>
    <x v="3"/>
    <s v="(04/26/2026 BO RAN);Closed after reset but check and replace FRGU ||(04/26/2026 ticket): …INC-20260426-00000249…Others Transmission equipement fault"/>
    <s v="(04/26/2026 BO RAN);Closed after reset but check and replace FRGU"/>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3.9102874158541008"/>
    <n v="0"/>
    <n v="2.6672701621444475"/>
    <n v="2.6144465864928552"/>
    <n v="5.0848701591491627"/>
    <x v="154"/>
    <x v="0"/>
    <m/>
    <x v="4"/>
    <x v="4"/>
    <s v="AKTIVCO Coupure ENEO &amp; Baisse de tension"/>
    <x v="4"/>
    <s v="(04/26/2026 retour camusat):;Problème d'accès aux équipements en hauteur suite à la dalle fragilisée ||  (04/26/2026 ticket): …INC-20260426-00009263"/>
    <s v=""/>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3.9015303924002578"/>
    <n v="0"/>
    <n v="2.4709342989260978"/>
    <n v="2.0926410436875864"/>
    <n v="5.4577563054455647"/>
    <x v="155"/>
    <x v="0"/>
    <m/>
    <x v="8"/>
    <x v="4"/>
    <s v="AKTIVCO Defaut GE &amp; Power Cabinet"/>
    <x v="4"/>
    <s v="(04/26/2026 ticket): …INC-20260426-00002709…Grid outage, generator failure …Others Transmission equipement fault"/>
    <s v=""/>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71706.168587147899"/>
    <n v="1.4313898639656926"/>
    <n v="17.056615669300466"/>
    <n v="4.3394379370665215"/>
    <n v="0"/>
    <x v="156"/>
    <x v="2"/>
    <m/>
    <x v="0"/>
    <x v="0"/>
    <s v="no root cause"/>
    <x v="0"/>
    <s v="(04/26/2026 ticket): …INC-20260426-00000995"/>
    <s v=""/>
  </r>
  <r>
    <s v="Garoua-Sabongari-Lainde-IHS"/>
    <s v="NRD_083"/>
    <s v="Garoua"/>
    <s v="IHS"/>
    <s v="Grid-Gen"/>
    <s v="NORD"/>
    <s v="Garoua"/>
    <s v="Huawei"/>
    <n v="3.910965148830162"/>
    <n v="17.69355697094737"/>
    <n v="13.9381137050449"/>
    <n v="0"/>
    <n v="0"/>
    <n v="0"/>
    <n v="0"/>
    <n v="0.54165132849931374"/>
    <n v="0.8795368872223791"/>
    <n v="7.612653488683998"/>
    <n v="2.8418592141721817"/>
    <n v="3.8896700653191911"/>
    <n v="0"/>
    <n v="6.1367446814463111"/>
    <n v="7.8321832573416152"/>
    <n v="0.73633300282138991"/>
    <x v="157"/>
    <x v="0"/>
    <m/>
    <x v="7"/>
    <x v="4"/>
    <s v="Defaut GE &amp; Power Cabinet"/>
    <x v="4"/>
    <s v="(04/26/2026 retour IHS):;Power issue NUR to be checked || "/>
    <s v=""/>
  </r>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3.8880827433489444"/>
    <n v="1.4785814977470741"/>
    <n v="0.80857403210915679"/>
    <n v="0.90994556476976385"/>
    <n v="6.648543230305541"/>
    <x v="158"/>
    <x v="0"/>
    <m/>
    <x v="4"/>
    <x v="4"/>
    <s v="AKTIVCO Coupure ENEO &amp; Baisse de tension"/>
    <x v="4"/>
    <s v="(04/26/2026 retour camusat):;Grid outage,  / grid return awaited (04/26/2026 ticket): …INC-20260426-00011763"/>
    <s v="(04/26/2026 BO RAN);Site unstable due to power"/>
  </r>
  <r>
    <s v="Mora-Technical-School-MTN-IHS"/>
    <s v="EXN_134"/>
    <s v="EXTREME-NORD"/>
    <s v="IHS"/>
    <s v="Grid-Gen"/>
    <s v="EXTREME-NORD"/>
    <s v="Mora"/>
    <s v="Huawei"/>
    <n v="0"/>
    <n v="0"/>
    <n v="1.9974752663133892"/>
    <n v="0"/>
    <n v="1.1213270439713157"/>
    <n v="0"/>
    <n v="0"/>
    <n v="0"/>
    <n v="0"/>
    <n v="0"/>
    <n v="0"/>
    <n v="3.8714782854354475"/>
    <n v="1.3516849155188011"/>
    <n v="3.9498229480154592"/>
    <n v="6.6679225700500826"/>
    <n v="2.0497964943845806"/>
    <x v="159"/>
    <x v="2"/>
    <m/>
    <x v="7"/>
    <x v="4"/>
    <s v="Defaut GE &amp; Power Cabinet"/>
    <x v="4"/>
    <s v="(04/26/2026  incident ) : impacted by EXN_028_H_Godola-MTN, (update 1 ,  04/25 17h)power issue on the site. IHS as discussed pleaseshare ETA|| (update 2, 04/25 17h )fme is on site"/>
    <s v="EXN_028_H_Godola-MTN,power issue on the site"/>
  </r>
  <r>
    <s v="White-Star-Hotel"/>
    <s v="SUO_236"/>
    <s v="SUD-OUEST"/>
    <s v="CAMUSAT"/>
    <s v="Medium Grid + GE"/>
    <s v="SUD-OUEST"/>
    <s v="Limbe"/>
    <s v="Huawei"/>
    <n v="0"/>
    <n v="0"/>
    <n v="0"/>
    <n v="0"/>
    <n v="3.2080847123415879"/>
    <n v="1.6494772181843604"/>
    <n v="7.9436190370199151"/>
    <n v="5.2270155778708052"/>
    <n v="0"/>
    <n v="0.70650095738700402"/>
    <n v="10.108137646854034"/>
    <n v="3.8645047698133457"/>
    <n v="2.7456032964931962"/>
    <n v="8.5934408834214597"/>
    <n v="7.3170716158185174"/>
    <n v="0.34696229975025555"/>
    <x v="160"/>
    <x v="0"/>
    <m/>
    <x v="8"/>
    <x v="4"/>
    <s v="AKTIVCO Defaut GE &amp; Power Cabinet"/>
    <x v="4"/>
    <s v="(04/26/2026 retour camusat):;A investiguer"/>
    <s v=""/>
  </r>
  <r>
    <s v="Jakiri"/>
    <s v="NRO_019"/>
    <s v="NORD-OUEST"/>
    <s v="IHS"/>
    <s v="Grid-Gen"/>
    <s v="NORD-OUEST"/>
    <s v="Jakiri"/>
    <s v="Huawei"/>
    <n v="0"/>
    <n v="0"/>
    <n v="0"/>
    <n v="0"/>
    <n v="0"/>
    <n v="0"/>
    <n v="0"/>
    <n v="0"/>
    <n v="0"/>
    <n v="0"/>
    <n v="0"/>
    <n v="0"/>
    <n v="0"/>
    <n v="0"/>
    <n v="11.421867509205706"/>
    <n v="0"/>
    <x v="161"/>
    <x v="2"/>
    <m/>
    <x v="7"/>
    <x v="4"/>
    <s v="Defaut GE &amp; Power Cabinet"/>
    <x v="4"/>
    <s v="(04/26/2026 hourly): ;26/04/2026 00:19;50.1V;FME Kelvin is managing with level 0"/>
    <s v=""/>
  </r>
  <r>
    <s v="Song-Bong"/>
    <s v="CTR_311"/>
    <s v="CENTRE"/>
    <s v="IHS"/>
    <s v="Solar-Gen"/>
    <s v="CENTRE"/>
    <s v="Song-Bong"/>
    <s v="NOKIA"/>
    <n v="2.1281934908928771E-3"/>
    <n v="0"/>
    <n v="0"/>
    <n v="0"/>
    <n v="0"/>
    <n v="0"/>
    <n v="0.866668152279646"/>
    <n v="0"/>
    <n v="0.44487279086717141"/>
    <n v="0"/>
    <n v="0"/>
    <n v="32564.667398047561"/>
    <n v="0.26193866114277026"/>
    <n v="13.260913875999666"/>
    <n v="5.7052226880327499"/>
    <n v="0"/>
    <x v="162"/>
    <x v="0"/>
    <m/>
    <x v="7"/>
    <x v="4"/>
    <s v="Defaut GE &amp; Power Cabinet"/>
    <x v="4"/>
    <s v="(04/26/2026 hourly): ;25/04/2026 23:24;42.8V;FME Franklin ETA 08:20 AM..;..;(04/26/2026 ticket): …INC-20260426-00003148…site down cause power issue GEN en alarmes et les batteries déchargé,le site doit passe UP après le retour du soleil …Others Transmission equipement fault"/>
    <s v=""/>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3.7337736457468331"/>
    <n v="7.6166307111487788"/>
    <n v="6.3890337677701439"/>
    <n v="8.1556686931124638"/>
    <n v="0.16005752221105923"/>
    <x v="163"/>
    <x v="0"/>
    <m/>
    <x v="7"/>
    <x v="4"/>
    <s v="Defaut GE &amp; Power Cabinet"/>
    <x v="4"/>
    <s v="(04/26/2026 hourly): ;26/04/2026 06:57;46.2 V;Our FME RUBAIN is managing with level zero"/>
    <s v=""/>
  </r>
  <r>
    <s v="Mamfe-Camtel"/>
    <s v="SUO_245"/>
    <s v="SUD-OUEST"/>
    <s v="ESCO"/>
    <s v="HGB"/>
    <s v="SUD-OUEST"/>
    <s v="Mamfe"/>
    <s v="NOKIA"/>
    <n v="0"/>
    <n v="0"/>
    <n v="0"/>
    <n v="0"/>
    <n v="18.542069805607813"/>
    <n v="18.542178018836168"/>
    <n v="18.542069805607813"/>
    <n v="18.542232125450344"/>
    <n v="18.542069805607813"/>
    <n v="18.542178018836168"/>
    <n v="13.304771466270058"/>
    <n v="57478.214162621669"/>
    <n v="12.850081021405529"/>
    <n v="4.6096463356633857"/>
    <n v="8.9564399155420915"/>
    <n v="0"/>
    <x v="164"/>
    <x v="2"/>
    <m/>
    <x v="5"/>
    <x v="5"/>
    <s v="MPR ISSUE"/>
    <x v="3"/>
    <s v="(04/26/2026  incident ) : impacted by SUO_030_N_Bachuo-Ntai ,A déterminer / sans action..;..;(04/26/2026 cell huawei): -23/04/2026 : Extension  PROJET MASSIVE MIMO en cours par l'equipe Projet suivi par Micael (Rajout de couches)..;..;(04/26/2026 zte): -23/04/2026 : Extension  PROJET MASSIVE MIMO en cours par l'equipe Projet suivi par Micael (Rajout de couches)..;..;(04/26/2026 ticket): …INC-20260426-00009805"/>
    <s v=" impacted by SUO_030_N_Bachuo-Ntai ,A déterminer / sans action"/>
  </r>
  <r>
    <s v="Kousseri-Market-MTN-IHS"/>
    <s v="EXN_180"/>
    <s v="EXTREME-NORD"/>
    <s v="IHS"/>
    <s v="Grid-Gen"/>
    <s v="EXTREME-NORD"/>
    <s v="Kousseri"/>
    <s v="Huawei"/>
    <n v="0"/>
    <n v="0"/>
    <n v="0"/>
    <n v="0"/>
    <n v="5.3505234952187721E-4"/>
    <n v="4.2001609437467363E-2"/>
    <n v="0.46886637388602093"/>
    <n v="0.19472338506932857"/>
    <n v="0.49886497561588089"/>
    <n v="0"/>
    <n v="0"/>
    <n v="3.5423675852445422"/>
    <n v="2.9908534584357067"/>
    <n v="0.67381169342429725"/>
    <n v="3.4544249450037574"/>
    <n v="4.3844816981747439"/>
    <x v="165"/>
    <x v="2"/>
    <m/>
    <x v="0"/>
    <x v="0"/>
    <s v="no root cause"/>
    <x v="0"/>
    <s v=""/>
    <s v=""/>
  </r>
  <r>
    <s v="Berore-IHS"/>
    <s v="NRO_086"/>
    <s v="NORD-OUEST"/>
    <s v="IHS"/>
    <s v="Gen Only"/>
    <s v="NORD-OUEST"/>
    <s v="Berore"/>
    <s v="Huawei"/>
    <n v="0"/>
    <n v="0"/>
    <n v="0"/>
    <n v="0"/>
    <n v="0"/>
    <n v="0"/>
    <n v="0"/>
    <n v="0"/>
    <n v="0"/>
    <n v="0"/>
    <n v="0"/>
    <n v="0"/>
    <n v="0"/>
    <n v="0"/>
    <n v="10.466658421480325"/>
    <n v="0"/>
    <x v="166"/>
    <x v="2"/>
    <m/>
    <x v="0"/>
    <x v="0"/>
    <s v="no root cause"/>
    <x v="0"/>
    <s v=""/>
    <s v=""/>
  </r>
  <r>
    <s v="Garoua-Djamboutou-Village-IHS"/>
    <s v="NRD_086"/>
    <s v="Garoua"/>
    <s v="IHS"/>
    <s v="Grid-Gen"/>
    <s v="NORD"/>
    <s v="Garoua"/>
    <s v="Huawei"/>
    <n v="0"/>
    <n v="1.0694091309893761"/>
    <n v="0"/>
    <n v="0"/>
    <n v="0"/>
    <n v="0.13082029945809895"/>
    <n v="0"/>
    <n v="0.22051290831628301"/>
    <n v="0.29818467438854213"/>
    <n v="0.144695990389033"/>
    <n v="2.2990664406605541"/>
    <n v="3.4570089004174842"/>
    <n v="3.8909720260363612"/>
    <n v="4.8409529633226622"/>
    <n v="6.1770896022250117"/>
    <n v="1.3269726200404057"/>
    <x v="167"/>
    <x v="0"/>
    <m/>
    <x v="7"/>
    <x v="4"/>
    <s v="Defaut GE &amp; Power Cabinet"/>
    <x v="4"/>
    <s v="(04/26/2026 retour IHS):;Power issue NUR to be checked || "/>
    <s v=""/>
  </r>
  <r>
    <s v="Garoua-Ouro-Lawan-II"/>
    <s v="NRD_146"/>
    <s v="Garoua"/>
    <s v="CAMUSAT"/>
    <s v="Hybrid Solar - S3"/>
    <s v="NORD"/>
    <s v="Garoua"/>
    <s v="Huawei"/>
    <n v="0"/>
    <n v="0"/>
    <n v="4.2541298907351761"/>
    <n v="0"/>
    <n v="0"/>
    <n v="0"/>
    <n v="0"/>
    <n v="0"/>
    <n v="0.87926936104761821"/>
    <n v="7.6676568702148487"/>
    <n v="0"/>
    <n v="3.4559923009533922"/>
    <n v="0"/>
    <n v="2.7664372584519343"/>
    <n v="3.5390018564419559"/>
    <n v="3.591376155423788"/>
    <x v="168"/>
    <x v="0"/>
    <m/>
    <x v="0"/>
    <x v="0"/>
    <s v="no root cause"/>
    <x v="0"/>
    <s v=""/>
    <s v=""/>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3.4440427984807367"/>
    <n v="4.7293277174238728"/>
    <n v="6.7899486029679199"/>
    <n v="5.8183814954217965"/>
    <n v="0.99933350406135713"/>
    <x v="169"/>
    <x v="0"/>
    <m/>
    <x v="8"/>
    <x v="4"/>
    <s v="AKTIVCO Defaut GE &amp; Power Cabinet"/>
    <x v="4"/>
    <s v="(04/26/2026 retour camusat):;Disjonction dans la baie suite aux mauvaises phases ENEO"/>
    <s v=""/>
  </r>
  <r>
    <s v="Emana-Bilick-IHS"/>
    <s v="CTR_160"/>
    <s v="Yaounde"/>
    <s v="IHS"/>
    <s v="Grid-Gen"/>
    <s v="CENTRE"/>
    <s v="Yaounde"/>
    <s v="ZTE"/>
    <n v="4.3638512925437958"/>
    <n v="13.934903390947767"/>
    <n v="0"/>
    <n v="0"/>
    <n v="0"/>
    <n v="0"/>
    <n v="0"/>
    <n v="0"/>
    <n v="0"/>
    <n v="0"/>
    <n v="5.2243046459665603"/>
    <n v="3.4415102173596646"/>
    <n v="9.7253076907711318"/>
    <n v="7.9808280277687854E-2"/>
    <n v="7.07640992686423E-2"/>
    <n v="6.531988521823636"/>
    <x v="170"/>
    <x v="0"/>
    <m/>
    <x v="7"/>
    <x v="4"/>
    <s v="Defaut GE &amp; Power Cabinet"/>
    <x v="4"/>
    <s v="(04/26/2026 retour IHS):;Power issue NUR to be checked || (04/26/2026 ticket): …INC-20260426-00016957"/>
    <s v="(04/26/2026 BO RAN);Site down due to power"/>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204607.86154971138"/>
    <n v="0.14848631625779557"/>
    <n v="11.182401512335687"/>
    <n v="4.7694046635453962"/>
    <n v="0.45671114350565928"/>
    <x v="171"/>
    <x v="1"/>
    <m/>
    <x v="2"/>
    <x v="2"/>
    <s v="EXCLU"/>
    <x v="2"/>
    <s v="(04/26/2026 ticket): …INC-20260426-00002842…2026-04-26 05:41:15…No power issue on site Ubaie: 51.7V site on Solar. Foe (682106733/Huawei) is informed.…Sans action…Others Transmission equipement fault… A determiner"/>
    <s v="(04/26/2026 BO RAN);Check and clean jumper, port 2 &amp; 3 of AHPMDA"/>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17403.033806747651"/>
    <n v="4.7084606757925196E-2"/>
    <n v="0"/>
    <n v="10.015351346940442"/>
    <n v="0"/>
    <x v="172"/>
    <x v="2"/>
    <m/>
    <x v="3"/>
    <x v="3"/>
    <s v="BSS Hardware issue"/>
    <x v="3"/>
    <s v="(04/26/2026 cell nokia): -_x000a_24/04/2026 : Feedback PM : Plan on 25.04.2026_x000a_23/04/2026 : Action non aboutti avec le level 0 FME ira sur le site demain 24/4/2026 _x000a_22/04/2026 : Check breaker and  interconnection AREA (sfp, optical fiber) between system and radio module, swap its if needed || FME Jeremiah activer || Action en cours avec le lkevel 0..;..;(04/26/2026 ticket): …INC-20260426-00000500…Others Transmission equipement fault"/>
    <s v=""/>
  </r>
  <r>
    <s v="Sangmelima-Chateau"/>
    <s v="SUD_260"/>
    <s v="CENTRE"/>
    <s v="CAMUSAT"/>
    <s v="Good Grid + GE"/>
    <s v="SUD"/>
    <s v="Sangmelima"/>
    <s v="ZTE"/>
    <n v="0"/>
    <n v="0"/>
    <n v="0"/>
    <n v="0"/>
    <n v="0"/>
    <n v="0"/>
    <n v="0.34551897224291145"/>
    <n v="1.9575425259607395"/>
    <n v="0"/>
    <n v="0"/>
    <n v="0"/>
    <n v="3.3609134984433542"/>
    <n v="0"/>
    <n v="2.0876297415360758"/>
    <n v="3.601743899412126"/>
    <n v="3.5545424051200891"/>
    <x v="173"/>
    <x v="0"/>
    <m/>
    <x v="8"/>
    <x v="4"/>
    <s v="AKTIVCO Defaut GE &amp; Power Cabinet"/>
    <x v="4"/>
    <s v="(04/26/2026 ticket): …INC-20260426-00009728…2026-04-26 15:23:07…No power issue on site. U=51V, load=31a…Site Up was power issue on site …Others Transmission equipement fault"/>
    <s v=""/>
  </r>
  <r>
    <s v="Cite-Berges-IHS"/>
    <s v="LIT_157"/>
    <s v="Douala"/>
    <s v="IHS"/>
    <s v="Grid-Gen"/>
    <s v="LITTORAL"/>
    <s v="Douala"/>
    <s v="ZTE"/>
    <n v="0"/>
    <n v="1.4052436557059411"/>
    <n v="0"/>
    <n v="0"/>
    <n v="0"/>
    <n v="0"/>
    <n v="0"/>
    <n v="1.9740578084826474"/>
    <n v="0"/>
    <n v="4.1502227244580171E-2"/>
    <n v="0"/>
    <n v="3.3179309596984288"/>
    <n v="0"/>
    <n v="2.1224756103897144"/>
    <n v="1.8363602517416884"/>
    <n v="4.5990545388482849"/>
    <x v="174"/>
    <x v="0"/>
    <m/>
    <x v="7"/>
    <x v="4"/>
    <s v="Defaut GE &amp; Power Cabinet"/>
    <x v="4"/>
    <s v="(04/26/2026 ticket): …INC-20260426-00002707…2026-04-26 12:56:56…Site went down because Gen fails to start due to Gen high temp alarm // Water Added and gen start manually"/>
    <s v=""/>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3.2370667146073573"/>
    <n v="7.6051805908690113"/>
    <n v="4.0743438485426182"/>
    <n v="2.1716928302579639"/>
    <n v="3.6936351279475215"/>
    <x v="175"/>
    <x v="0"/>
    <m/>
    <x v="7"/>
    <x v="4"/>
    <s v="Defaut GE &amp; Power Cabinet"/>
    <x v="4"/>
    <s v="(04/26/2026 hourly): ;26/04/2026 02:35;49.6V;fme delor is informed ETA 04:25 AM..;..;(04/26/2026 ticket): …INC-20260426-00001146…2026-04-26 12:41:19…Grid outage, gen ran until fuel shortage//Refueling done"/>
    <s v=""/>
  </r>
  <r>
    <s v="Yelwa-MTN-IHS"/>
    <s v="NRD_097"/>
    <s v="Garoua"/>
    <s v="IHS"/>
    <s v="Grid-Gen"/>
    <s v="NORD"/>
    <s v="Garoua"/>
    <s v="Huawei"/>
    <n v="0"/>
    <n v="0"/>
    <n v="0"/>
    <n v="0"/>
    <n v="0"/>
    <n v="0"/>
    <n v="0"/>
    <n v="0"/>
    <n v="0"/>
    <n v="0"/>
    <n v="0"/>
    <n v="3.1816531262752084"/>
    <n v="0"/>
    <n v="0.65944870088605922"/>
    <n v="8.9986752450605376"/>
    <n v="0.12756721321522452"/>
    <x v="176"/>
    <x v="0"/>
    <m/>
    <x v="7"/>
    <x v="4"/>
    <s v="Defaut GE &amp; Power Cabinet"/>
    <x v="4"/>
    <s v="(04/26/2026 retour IHS):;Power issue NUR to be checked || "/>
    <s v=""/>
  </r>
  <r>
    <s v="Torock-IHS"/>
    <s v="EXN_178"/>
    <s v="EXTREME-NORD"/>
    <s v="IHS"/>
    <s v="Solar-Grid-Gen"/>
    <s v="EXTREME-NORD"/>
    <s v="Torock"/>
    <s v="Huawei"/>
    <n v="0"/>
    <n v="0"/>
    <n v="0"/>
    <n v="0"/>
    <n v="0"/>
    <n v="0"/>
    <n v="0"/>
    <n v="0"/>
    <n v="0"/>
    <n v="0"/>
    <n v="0"/>
    <n v="0"/>
    <n v="0"/>
    <n v="0"/>
    <n v="9.1969422258943041"/>
    <n v="0"/>
    <x v="177"/>
    <x v="2"/>
    <m/>
    <x v="0"/>
    <x v="0"/>
    <s v="no root cause"/>
    <x v="0"/>
    <s v=""/>
    <s v=""/>
  </r>
  <r>
    <s v="Bastos-ART"/>
    <s v="CTR_722"/>
    <s v="Yaounde"/>
    <s v="CAMUSAT"/>
    <s v="Good Grid + GE"/>
    <s v="CENTRE"/>
    <s v="Yaounde"/>
    <s v="NOKIA"/>
    <n v="0"/>
    <n v="0"/>
    <n v="0"/>
    <n v="0"/>
    <n v="5.6483860251546583"/>
    <n v="3.0819728735592831"/>
    <n v="3.0819907086375999"/>
    <n v="3.0819907086375999"/>
    <n v="3.0819907086375999"/>
    <n v="4.361809019620118"/>
    <n v="3.0820620489508697"/>
    <n v="339943.1453487543"/>
    <n v="17.736089136137718"/>
    <n v="0"/>
    <n v="0"/>
    <n v="5.9099872063423273"/>
    <x v="178"/>
    <x v="1"/>
    <m/>
    <x v="2"/>
    <x v="2"/>
    <s v="EXCLU"/>
    <x v="2"/>
    <s v="(04/26/2026 ticket): …INC-20260426-00017154…2026-04-27 00:11:47…Grid outage grid only site/Grid return awaited"/>
    <s v=""/>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575470.17190375889"/>
    <n v="3.0925134048448637"/>
    <n v="0"/>
    <n v="0"/>
    <n v="5.9099530060170684"/>
    <x v="179"/>
    <x v="0"/>
    <m/>
    <x v="1"/>
    <x v="1"/>
    <s v="Warehouse HUAWEI"/>
    <x v="1"/>
    <s v="(04/26/2026 cell nokia): -24/04/2026 : Cde de la AZHA passe_x000a_23/04/2026 : FME a travailler hier nouvelle alarme apparue || FME activer || ETA: 11H || Feedback FME : AZHA faulty || Cde en cours _x000a_22/04/206 : Intervention ce jour || FME sur site ||Cell up_x000a_21/04/2026 : Check breaker and  interconnection AZHA (sfp, optical fiber) between system and radio module, swap its if needed || FME Yannick activer pour investigation "/>
    <s v=""/>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11602.190615609832"/>
    <n v="3.0819015332460129"/>
    <n v="0"/>
    <n v="9.1802074726888829"/>
    <n v="0"/>
    <x v="180"/>
    <x v="2"/>
    <m/>
    <x v="0"/>
    <x v="0"/>
    <s v="no root cause"/>
    <x v="0"/>
    <s v=""/>
    <s v=""/>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11602.190615609832"/>
    <n v="3.0819015332460129"/>
    <n v="0"/>
    <n v="9.1802074726888829"/>
    <n v="0"/>
    <x v="180"/>
    <x v="0"/>
    <m/>
    <x v="1"/>
    <x v="1"/>
    <s v="SPARE-ISSUE"/>
    <x v="1"/>
    <s v="(04/26/2026 ocm ran 20h): -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69597.976711953481"/>
    <n v="3.0819015332460129"/>
    <n v="0"/>
    <n v="9.1802074726888829"/>
    <n v="0"/>
    <x v="180"/>
    <x v="0"/>
    <m/>
    <x v="3"/>
    <x v="3"/>
    <s v="BSS Hardware issue"/>
    <x v="3"/>
    <s v="(04/26/2026 cell nokia): -23/04/2026 : FME sur site || Intervention en cours || UP apres remplacement du jumpeurs _x000a_22/04/2026 : Probleme d'access au pylone avec HIS || Acess issue _x000a_18/04/2026 : Check and clean FRGUant 2 || FME Hippolyte activer || FME Hippolyte activer "/>
    <s v=""/>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76875.602877440193"/>
    <n v="3.1160720525044576"/>
    <n v="21.578210615925087"/>
    <n v="0"/>
    <n v="0"/>
    <x v="181"/>
    <x v="2"/>
    <m/>
    <x v="9"/>
    <x v="6"/>
    <s v="ACCESS-ISSUE"/>
    <x v="5"/>
    <s v="(04/26/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24668.398428230219"/>
    <n v="3.1157113417432898"/>
    <n v="21.575462913004728"/>
    <n v="0"/>
    <n v="0"/>
    <x v="182"/>
    <x v="1"/>
    <m/>
    <x v="2"/>
    <x v="2"/>
    <s v="EXCLU"/>
    <x v="2"/>
    <s v=""/>
    <s v=""/>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3.0125230785913431"/>
    <n v="0"/>
    <n v="5.1737997034479175"/>
    <n v="6.6033211100570872"/>
    <n v="0.10909903757548693"/>
    <x v="183"/>
    <x v="0"/>
    <m/>
    <x v="7"/>
    <x v="4"/>
    <s v="Defaut GE &amp; Power Cabinet"/>
    <x v="4"/>
    <s v="(04/26/2026 ticket): …INC-20260426-00005201…Auto TT closure RCA…GE Fault"/>
    <s v=""/>
  </r>
  <r>
    <s v="Garoua-Bockle-II"/>
    <s v="NRD_186"/>
    <s v="Garoua"/>
    <s v="CAMUSAT"/>
    <s v="Medium Grid + GE"/>
    <s v="NORD"/>
    <s v="Garoua"/>
    <s v="Huawei"/>
    <n v="0"/>
    <n v="0"/>
    <n v="0"/>
    <n v="0"/>
    <n v="2.9877501548084795"/>
    <n v="5.1205044901593171"/>
    <n v="0"/>
    <n v="3.8139066526268923"/>
    <n v="4.1371317769730585"/>
    <n v="7.9532143091546761"/>
    <n v="3.0752490490336237"/>
    <n v="3.0011799687814791"/>
    <n v="0.7946240793532573"/>
    <n v="3.6107314285257526"/>
    <n v="6.1431950862089488"/>
    <n v="0.81157371839069137"/>
    <x v="184"/>
    <x v="0"/>
    <m/>
    <x v="8"/>
    <x v="4"/>
    <s v="AKTIVCO Defaut GE &amp; Power Cabinet"/>
    <x v="4"/>
    <s v="(04/26/2026 retour camusat):;ATS faulty"/>
    <s v=""/>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74384.331474062084"/>
    <n v="0.75648293917800891"/>
    <n v="4.1757590654213077"/>
    <n v="7.1479177929421196"/>
    <n v="0"/>
    <x v="185"/>
    <x v="2"/>
    <m/>
    <x v="0"/>
    <x v="0"/>
    <s v="no root cause"/>
    <x v="0"/>
    <s v="(04/26/2026 ticket): …INC-20260426-00002557…Others Transmission equipement fault"/>
    <s v=""/>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2.9653136262851962"/>
    <n v="3.5626995745263716"/>
    <n v="4.7079391628598497"/>
    <n v="6.0119202443975226"/>
    <n v="0.5268560106114033"/>
    <x v="186"/>
    <x v="0"/>
    <m/>
    <x v="0"/>
    <x v="0"/>
    <s v="no root cause"/>
    <x v="0"/>
    <s v=""/>
    <s v=""/>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287733.36327058234"/>
    <n v="1.8726832233265207E-3"/>
    <n v="0"/>
    <n v="8.6223823658414673"/>
    <n v="0"/>
    <x v="187"/>
    <x v="0"/>
    <m/>
    <x v="3"/>
    <x v="3"/>
    <s v="BSS Hardware issue"/>
    <x v="3"/>
    <s v="(04/26/2026 BO RAN);Closed after reset but FME should check and replace FBBC"/>
    <s v="(04/26/2026 BO RAN);Closed after reset but FME should check and replace FBBC"/>
  </r>
  <r>
    <s v="KRIBI-MAKAO"/>
    <s v="SUD_095"/>
    <s v="CENTRE"/>
    <s v="CAMUSAT"/>
    <s v="Good Grid + GE"/>
    <s v="SUD"/>
    <s v="Kribi"/>
    <s v="ZTE"/>
    <n v="0"/>
    <n v="0"/>
    <n v="2.6030653505805676"/>
    <n v="0"/>
    <n v="0"/>
    <n v="0"/>
    <n v="0"/>
    <n v="0"/>
    <n v="0"/>
    <n v="0"/>
    <n v="0"/>
    <n v="2.7969148168123441"/>
    <n v="0"/>
    <n v="1.7876305408678344"/>
    <n v="3.2676863497115045"/>
    <n v="2.7702263459606415"/>
    <x v="188"/>
    <x v="0"/>
    <m/>
    <x v="0"/>
    <x v="0"/>
    <s v="no root cause"/>
    <x v="0"/>
    <s v="(04/26/2026 ticket): …INC-20260426-00006354"/>
    <s v=""/>
  </r>
  <r>
    <s v="Bonjongo"/>
    <s v="SUO_131"/>
    <s v="SUD-OUEST"/>
    <s v="IHS"/>
    <s v="Grid-Gen"/>
    <s v="SUD-OUEST"/>
    <s v="Bonjongo"/>
    <s v="NOKIA"/>
    <n v="0"/>
    <n v="0.65853529892792617"/>
    <n v="0"/>
    <n v="0"/>
    <n v="0.34235795956480369"/>
    <n v="6.8388598076999124E-2"/>
    <n v="0.16227141690168898"/>
    <n v="0.17326807194652988"/>
    <n v="3.5283456170889974E-2"/>
    <n v="0"/>
    <n v="0"/>
    <n v="27141.487571661342"/>
    <n v="3.2000428650187351"/>
    <n v="8.5177541575243083"/>
    <n v="4.69635613764871"/>
    <n v="0"/>
    <x v="189"/>
    <x v="2"/>
    <m/>
    <x v="0"/>
    <x v="0"/>
    <s v="no root cause"/>
    <x v="0"/>
    <s v="(04/26/2026 ticket): …INC-20260426-00014879"/>
    <s v=""/>
  </r>
  <r>
    <s v="Dakana"/>
    <s v="EXN_211"/>
    <s v="EXTREME-NORD"/>
    <s v="IHS"/>
    <s v="Hybrid-Gen"/>
    <s v="EXTREME-NORD"/>
    <s v="Dakana"/>
    <s v="NOKIA"/>
    <n v="0.12579238602832277"/>
    <n v="1.1042919236351156"/>
    <n v="0"/>
    <n v="0"/>
    <n v="0"/>
    <n v="0"/>
    <n v="0"/>
    <n v="0"/>
    <n v="0"/>
    <n v="0"/>
    <n v="0"/>
    <n v="28543.310684067994"/>
    <n v="1.8987955370989934E-2"/>
    <n v="9.7447284070517046"/>
    <n v="4.1589596675854255"/>
    <n v="0"/>
    <x v="190"/>
    <x v="2"/>
    <m/>
    <x v="7"/>
    <x v="4"/>
    <s v="Defaut GE &amp; Power Cabinet"/>
    <x v="4"/>
    <s v="(04/26/2026 hourly): ;26/04/2026 00:25;51V;FME Brice is managing with level 0 ETA 07:40 AM"/>
    <s v=""/>
  </r>
  <r>
    <s v="Biteng"/>
    <s v="CTR_211"/>
    <s v="Yaounde"/>
    <s v="IHS"/>
    <s v="Grid-Gen"/>
    <s v="CENTRE"/>
    <s v="Yaounde"/>
    <s v="ZTE"/>
    <n v="0"/>
    <n v="0"/>
    <n v="0"/>
    <n v="0"/>
    <n v="0"/>
    <n v="0"/>
    <n v="0"/>
    <n v="0"/>
    <n v="0"/>
    <n v="0"/>
    <n v="0"/>
    <n v="2.7791689138865312"/>
    <n v="0"/>
    <n v="1.0627365522423253"/>
    <n v="0.9412368969538718"/>
    <n v="4.4323621535370181"/>
    <x v="191"/>
    <x v="0"/>
    <m/>
    <x v="7"/>
    <x v="4"/>
    <s v="Defaut GE &amp; Power Cabinet"/>
    <x v="4"/>
    <s v="(04/26/2026 ticket): …INC-20260426-00003827…GE Fault"/>
    <s v=""/>
  </r>
  <r>
    <s v="Ngd-Mbideng-IHS"/>
    <s v="ADM_157"/>
    <s v="Ngaoundere"/>
    <s v="IHS"/>
    <s v="Grid-Gen"/>
    <s v="ADAMAOUA"/>
    <s v="Ngaoundere"/>
    <s v="Huawei"/>
    <n v="10.699388328154024"/>
    <n v="6.3574920170189433"/>
    <n v="0.46392605719210234"/>
    <n v="0.89434000222581789"/>
    <n v="11.112876783864532"/>
    <n v="0"/>
    <n v="4.7467882590966033"/>
    <n v="0"/>
    <n v="0"/>
    <n v="8.9175391586979543E-5"/>
    <n v="0"/>
    <n v="2.741519063558512"/>
    <n v="0"/>
    <n v="2.7146055897269883"/>
    <n v="3.4789692497050435"/>
    <n v="2.2741506280821335"/>
    <x v="192"/>
    <x v="0"/>
    <m/>
    <x v="0"/>
    <x v="0"/>
    <s v="no root cause"/>
    <x v="0"/>
    <s v=""/>
    <s v=""/>
  </r>
  <r>
    <s v="Bamenda-Sisia-Quater-IHS"/>
    <s v="NRO_118"/>
    <s v="NORD-OUEST"/>
    <s v="IHS"/>
    <s v="Grid-Gen"/>
    <s v="NORD-OUEST"/>
    <s v="Bamenda"/>
    <s v="Huawei"/>
    <n v="0"/>
    <n v="0"/>
    <n v="0"/>
    <n v="0"/>
    <n v="0"/>
    <n v="0"/>
    <n v="0"/>
    <n v="0"/>
    <n v="0"/>
    <n v="0.19570431437678526"/>
    <n v="0"/>
    <n v="2.6744770041634207"/>
    <n v="0"/>
    <n v="2.9943717052544074"/>
    <n v="3.9011100400869068"/>
    <n v="1.7972270923485392"/>
    <x v="193"/>
    <x v="0"/>
    <m/>
    <x v="0"/>
    <x v="0"/>
    <s v="no root cause"/>
    <x v="0"/>
    <s v=""/>
    <s v=""/>
  </r>
  <r>
    <s v="Kribi-Afanmabe"/>
    <s v="SUD_241"/>
    <s v="LITTORAL"/>
    <s v="IHS"/>
    <s v="Grid-Gen"/>
    <s v="SUD"/>
    <s v="Kribi"/>
    <s v="ZTE"/>
    <n v="13.922133474872512"/>
    <n v="0"/>
    <n v="0"/>
    <n v="0"/>
    <n v="0"/>
    <n v="0"/>
    <n v="0"/>
    <n v="0"/>
    <n v="0"/>
    <n v="0"/>
    <n v="0"/>
    <n v="2.6349009653771196"/>
    <n v="0"/>
    <n v="1.5895461394274386"/>
    <n v="2.7923131062762026"/>
    <n v="2.8198168175858624"/>
    <x v="194"/>
    <x v="0"/>
    <m/>
    <x v="7"/>
    <x v="4"/>
    <s v="Defaut GE &amp; Power Cabinet"/>
    <x v="4"/>
    <s v="(04/26/2026 ticket): …INC-20260426-00003140…2026-04-26 06:19:34…GE Fault"/>
    <s v=""/>
  </r>
  <r>
    <s v="Garoua-Lycee-Technique-MTN"/>
    <s v="NRD_063"/>
    <s v="Garoua"/>
    <s v="IHS"/>
    <s v="Grid-Gen"/>
    <s v="NORD"/>
    <s v="Garoua"/>
    <s v="Huawei"/>
    <n v="0"/>
    <n v="0"/>
    <n v="0"/>
    <n v="0"/>
    <n v="0"/>
    <n v="0"/>
    <n v="0"/>
    <n v="0"/>
    <n v="3.7842469173850626"/>
    <n v="0"/>
    <n v="0"/>
    <n v="2.6256802298870259"/>
    <n v="0"/>
    <n v="1.9433753382172503"/>
    <n v="2.4809935704546922"/>
    <n v="2.9056596339853833"/>
    <x v="195"/>
    <x v="0"/>
    <m/>
    <x v="0"/>
    <x v="0"/>
    <s v="no root cause"/>
    <x v="0"/>
    <s v=""/>
    <s v=""/>
  </r>
  <r>
    <s v="Mankon-II"/>
    <s v="NRO_141"/>
    <s v="NORD-OUEST"/>
    <s v="CAMUSAT"/>
    <s v="HGB"/>
    <s v="NORD-OUEST"/>
    <s v="Bamenda"/>
    <s v="Huawei"/>
    <n v="0"/>
    <n v="0"/>
    <n v="0"/>
    <n v="0"/>
    <n v="0"/>
    <n v="0"/>
    <n v="0"/>
    <n v="0"/>
    <n v="0"/>
    <n v="0"/>
    <n v="0"/>
    <n v="0"/>
    <n v="0"/>
    <n v="0"/>
    <n v="7.8065764286272881"/>
    <n v="0"/>
    <x v="196"/>
    <x v="0"/>
    <m/>
    <x v="0"/>
    <x v="0"/>
    <s v="no root cause"/>
    <x v="0"/>
    <s v=""/>
    <s v=""/>
  </r>
  <r>
    <s v="Ngd-Chateau"/>
    <s v="ADM_001"/>
    <s v="Ngaoundere"/>
    <s v="CAMUSAT"/>
    <s v="Good Grid + Solar + GE"/>
    <s v="ADAMAOUA"/>
    <s v="Ngaoundere"/>
    <s v="Huawei"/>
    <n v="10.751520262075777"/>
    <n v="6.4099271472720911"/>
    <n v="2.675261747609386E-4"/>
    <n v="0.47690999420716657"/>
    <n v="7.9314555136074514"/>
    <n v="0"/>
    <n v="4.4399000664891721"/>
    <n v="0"/>
    <n v="0"/>
    <n v="0"/>
    <n v="0"/>
    <n v="2.5663785944816837"/>
    <n v="0"/>
    <n v="2.5865876127557366"/>
    <n v="3.3219813267779847"/>
    <n v="2.0744207285708969"/>
    <x v="197"/>
    <x v="0"/>
    <m/>
    <x v="0"/>
    <x v="0"/>
    <s v="no root cause"/>
    <x v="0"/>
    <s v=""/>
    <s v=""/>
  </r>
  <r>
    <s v="MBIYEH-IHS"/>
    <s v="NRO_150"/>
    <s v="NORD-OUEST"/>
    <s v="IHS"/>
    <m/>
    <s v="NORD-OUEST"/>
    <s v="Ndu"/>
    <s v="Huawei"/>
    <n v="0"/>
    <n v="0"/>
    <n v="0"/>
    <n v="0"/>
    <n v="0"/>
    <n v="0"/>
    <n v="0"/>
    <n v="0"/>
    <n v="0"/>
    <n v="0"/>
    <n v="0"/>
    <n v="0"/>
    <n v="0"/>
    <n v="0"/>
    <n v="7.5576801785720358"/>
    <n v="0"/>
    <x v="198"/>
    <x v="2"/>
    <m/>
    <x v="0"/>
    <x v="0"/>
    <s v="no root cause"/>
    <x v="0"/>
    <s v=""/>
    <s v=""/>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2.5340435974922477"/>
    <n v="2.0945872677516078"/>
    <n v="0.54666798556406848"/>
    <n v="0.69690950015470343"/>
    <n v="4.2609159230147995"/>
    <x v="199"/>
    <x v="0"/>
    <m/>
    <x v="0"/>
    <x v="0"/>
    <s v="no root cause"/>
    <x v="0"/>
    <s v=""/>
    <s v=""/>
  </r>
  <r>
    <s v="Kumbo-II"/>
    <s v="NRO_020"/>
    <s v="NORD-OUEST"/>
    <m/>
    <m/>
    <s v="NORD-OUEST"/>
    <s v="Kumbo"/>
    <s v="Huawei"/>
    <n v="0"/>
    <n v="0"/>
    <n v="0"/>
    <n v="0"/>
    <n v="0"/>
    <n v="0"/>
    <n v="0"/>
    <n v="0"/>
    <n v="0"/>
    <n v="0"/>
    <n v="0"/>
    <n v="0"/>
    <n v="0"/>
    <n v="0"/>
    <n v="7.54758620044813"/>
    <n v="0"/>
    <x v="200"/>
    <x v="2"/>
    <m/>
    <x v="0"/>
    <x v="0"/>
    <s v="no root cause"/>
    <x v="0"/>
    <s v=""/>
    <s v=""/>
  </r>
  <r>
    <s v="Akum-IHS"/>
    <s v="NRO_139"/>
    <s v="NORD-OUEST"/>
    <s v="IHS"/>
    <m/>
    <s v="NORD-OUEST"/>
    <s v="Akum"/>
    <s v="Huawei"/>
    <n v="0"/>
    <n v="0"/>
    <n v="0"/>
    <n v="0"/>
    <n v="0"/>
    <n v="0"/>
    <n v="0"/>
    <n v="0"/>
    <n v="0"/>
    <n v="0"/>
    <n v="0"/>
    <n v="0"/>
    <n v="0"/>
    <n v="0"/>
    <n v="7.5010476486768614"/>
    <n v="0"/>
    <x v="201"/>
    <x v="2"/>
    <m/>
    <x v="0"/>
    <x v="0"/>
    <s v="no root cause"/>
    <x v="0"/>
    <s v=""/>
    <s v=""/>
  </r>
  <r>
    <s v="Jakiri-Church-IHS"/>
    <s v="NRO_138"/>
    <s v="NORD-OUEST"/>
    <s v="IHS"/>
    <s v="Grid-Gen"/>
    <s v="NORD-OUEST"/>
    <s v="Jakiri"/>
    <s v="Huawei"/>
    <n v="0"/>
    <n v="0"/>
    <n v="0"/>
    <n v="0"/>
    <n v="0"/>
    <n v="0"/>
    <n v="0"/>
    <n v="0"/>
    <n v="0"/>
    <n v="0"/>
    <n v="0"/>
    <n v="0"/>
    <n v="0"/>
    <n v="0"/>
    <n v="7.3688165352536963"/>
    <n v="0"/>
    <x v="202"/>
    <x v="2"/>
    <m/>
    <x v="0"/>
    <x v="0"/>
    <s v="no root cause"/>
    <x v="0"/>
    <s v=""/>
    <s v=""/>
  </r>
  <r>
    <s v="EST_211_Z_BATOURI-TRYPANO-MTN-IHS"/>
    <s v="EST_211"/>
    <s v="CENTRE"/>
    <s v="MTN"/>
    <s v="MTN"/>
    <s v="EST"/>
    <s v="Batouri"/>
    <s v="ZTE"/>
    <n v="0"/>
    <n v="4.0755294164647733"/>
    <n v="0"/>
    <n v="0"/>
    <n v="0"/>
    <n v="0"/>
    <n v="0"/>
    <n v="0"/>
    <n v="0"/>
    <n v="5.8195860549662817E-2"/>
    <n v="0"/>
    <n v="2.4613478182705406"/>
    <n v="0"/>
    <n v="1.3591137808791849"/>
    <n v="2.4503928788790632"/>
    <n v="2.770226345960642"/>
    <x v="203"/>
    <x v="0"/>
    <m/>
    <x v="0"/>
    <x v="0"/>
    <s v="no root cause"/>
    <x v="0"/>
    <s v=""/>
    <s v=""/>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2.428923645889514"/>
    <n v="0.31767841498945631"/>
    <n v="0"/>
    <n v="0"/>
    <n v="4.6576738963418238"/>
    <x v="204"/>
    <x v="0"/>
    <m/>
    <x v="3"/>
    <x v="3"/>
    <s v="BSS Hardware issue"/>
    <x v="3"/>
    <s v="26/04/2026: hardware issue,  site with GPS issue (alarm : TDD down 09Apr 02pm)"/>
    <s v="(04/26/2026 BO RAN);4G down due to GPS issue =&gt; FME should check continuity of GPS cable"/>
  </r>
  <r>
    <s v="Garoua-Nigeriare-II"/>
    <s v="NRD_140"/>
    <s v="Garoua"/>
    <s v="CAMUSAT"/>
    <s v="Medium Grid + GE"/>
    <s v="NORD"/>
    <s v="Garoua"/>
    <s v="Huawei"/>
    <n v="0"/>
    <n v="0"/>
    <n v="0"/>
    <n v="0"/>
    <n v="0"/>
    <n v="0"/>
    <n v="0"/>
    <n v="0"/>
    <n v="5.8253824554194384"/>
    <n v="0"/>
    <n v="0"/>
    <n v="2.4228953894182341"/>
    <n v="0"/>
    <n v="1.9421263823443602"/>
    <n v="2.4799310464416497"/>
    <n v="2.5178279455508927"/>
    <x v="205"/>
    <x v="0"/>
    <m/>
    <x v="0"/>
    <x v="0"/>
    <s v="no root cause"/>
    <x v="0"/>
    <s v=""/>
    <s v=""/>
  </r>
  <r>
    <s v="Doreissou-IHS"/>
    <s v="EXN_118"/>
    <s v="EXTREME-NORD"/>
    <s v="IHS"/>
    <s v="Hybrid-Gen"/>
    <s v="EXTREME-NORD"/>
    <s v="Doreissou"/>
    <s v="Huawei"/>
    <n v="0"/>
    <n v="0"/>
    <n v="0"/>
    <n v="0"/>
    <n v="0"/>
    <n v="0"/>
    <n v="0"/>
    <n v="0"/>
    <n v="0"/>
    <n v="0"/>
    <n v="0"/>
    <n v="0"/>
    <n v="0"/>
    <n v="0"/>
    <n v="7.1688495159990611"/>
    <n v="0"/>
    <x v="206"/>
    <x v="2"/>
    <m/>
    <x v="0"/>
    <x v="0"/>
    <s v="no root cause"/>
    <x v="0"/>
    <s v=""/>
    <s v=""/>
  </r>
  <r>
    <s v="Kay-Kay"/>
    <s v="EXN_050"/>
    <s v="EXTREME-NORD"/>
    <s v="IHS"/>
    <s v="Solar-Gen"/>
    <s v="EXTREME-NORD"/>
    <s v="Kay-Kay"/>
    <s v="Huawei"/>
    <n v="0"/>
    <n v="0"/>
    <n v="0"/>
    <n v="0"/>
    <n v="0"/>
    <n v="0"/>
    <n v="0"/>
    <n v="0"/>
    <n v="0"/>
    <n v="0"/>
    <n v="0"/>
    <n v="0"/>
    <n v="0"/>
    <n v="0"/>
    <n v="7.1653963129566725"/>
    <n v="0"/>
    <x v="207"/>
    <x v="2"/>
    <m/>
    <x v="0"/>
    <x v="0"/>
    <s v="no root cause"/>
    <x v="0"/>
    <s v=""/>
    <s v=""/>
  </r>
  <r>
    <s v="Bberi-Chateau"/>
    <s v="LIT_017"/>
    <s v="Douala"/>
    <s v="IHS"/>
    <s v="Grid-Gen"/>
    <s v="LITTORAL"/>
    <s v="Douala"/>
    <s v="ZTE"/>
    <n v="1.675980144564011"/>
    <n v="0"/>
    <n v="0"/>
    <n v="0"/>
    <n v="0"/>
    <n v="0"/>
    <n v="0"/>
    <n v="0"/>
    <n v="0"/>
    <n v="0"/>
    <n v="5.5323699537429398"/>
    <n v="2.3783255287030625"/>
    <n v="2.2129230123875328"/>
    <n v="1.2724362433006007"/>
    <n v="1.0675178759039963"/>
    <n v="3.5249933240965103"/>
    <x v="208"/>
    <x v="0"/>
    <m/>
    <x v="0"/>
    <x v="0"/>
    <s v="no root cause"/>
    <x v="0"/>
    <s v="(04/26/2026 ticket): …INC-20260426-00004497…Others Transmission equipement fault"/>
    <s v=""/>
  </r>
  <r>
    <s v="Tinto"/>
    <s v="SUO_040"/>
    <s v="SUD-OUEST"/>
    <s v="IHS"/>
    <s v="Gen Only"/>
    <s v="SUD-OUEST"/>
    <s v="Tinto"/>
    <s v="Huawei"/>
    <n v="0"/>
    <n v="0"/>
    <n v="0"/>
    <n v="0"/>
    <n v="0"/>
    <n v="0"/>
    <n v="0"/>
    <n v="0"/>
    <n v="0"/>
    <n v="0"/>
    <n v="0"/>
    <n v="0"/>
    <n v="0"/>
    <n v="0"/>
    <n v="6.9720169425829024"/>
    <n v="0"/>
    <x v="209"/>
    <x v="2"/>
    <m/>
    <x v="7"/>
    <x v="4"/>
    <s v="Defaut GE &amp; Power Cabinet"/>
    <x v="4"/>
    <s v="(04/26/2026 hourly): ;25/04/2026 15:48;No comm;fme Gerald is informed and is managing"/>
    <s v=""/>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26733.713470763309"/>
    <n v="4.6371203625230331E-3"/>
    <n v="8.16117725581414"/>
    <n v="3.4994228369561151"/>
    <n v="0"/>
    <x v="210"/>
    <x v="2"/>
    <m/>
    <x v="3"/>
    <x v="3"/>
    <s v="BSS Hardware issue"/>
    <x v="3"/>
    <s v="(04/26/2026 cell nokia): -23/04/2026 : Check breaker and  interconnection AREA(sfp, optical fiber) between system and radio module, swap its if needed|| ETA : 24/04/2026 || UP After remote reset..;..;(04/26/2026 ticket): …INC-20260426-00014672"/>
    <s v=""/>
  </r>
  <r>
    <s v="LIT_838_Z_Logpom-Bagam"/>
    <s v="LIT_838"/>
    <s v="Douala"/>
    <s v="ESCO"/>
    <s v="Good Grid + Solar + GE"/>
    <s v="LIT"/>
    <s v="Douala"/>
    <s v="ZTE"/>
    <n v="0"/>
    <n v="4.4712184640145187"/>
    <n v="0"/>
    <n v="1.8708818804165137"/>
    <n v="15.390602483213623"/>
    <n v="5.1131564378925489"/>
    <n v="0"/>
    <n v="0"/>
    <n v="3.7057190675535692"/>
    <n v="0"/>
    <n v="9.4436739690611837E-2"/>
    <n v="2.2811956921865226"/>
    <n v="0"/>
    <n v="1.9903360790379243"/>
    <n v="1.6935570243887501"/>
    <n v="2.739138250300416"/>
    <x v="211"/>
    <x v="0"/>
    <m/>
    <x v="0"/>
    <x v="0"/>
    <s v="no root cause"/>
    <x v="0"/>
    <s v=""/>
    <s v=""/>
  </r>
  <r>
    <s v="Fotokol-Town-IHS"/>
    <s v="EXN_259"/>
    <s v="EXTREME-NORD"/>
    <s v="IHS"/>
    <s v="Hybrid-Gen"/>
    <s v="EXTREME-NORD"/>
    <s v="Fotokol"/>
    <s v="Huawei"/>
    <n v="0"/>
    <n v="0"/>
    <n v="0"/>
    <n v="0"/>
    <n v="0"/>
    <n v="0"/>
    <n v="0"/>
    <n v="0"/>
    <n v="0"/>
    <n v="0"/>
    <n v="0"/>
    <n v="0"/>
    <n v="0"/>
    <n v="0"/>
    <n v="6.7781594364032642"/>
    <n v="0"/>
    <x v="212"/>
    <x v="2"/>
    <m/>
    <x v="0"/>
    <x v="0"/>
    <s v="no root cause"/>
    <x v="0"/>
    <s v=""/>
    <s v=""/>
  </r>
  <r>
    <s v="Garoua-Yelwa-Orange-IHS"/>
    <s v="NRD_082"/>
    <s v="Garoua"/>
    <s v="IHS"/>
    <s v="Grid-Gen"/>
    <s v="NORD"/>
    <s v="Garoua"/>
    <s v="Huawei"/>
    <n v="0"/>
    <n v="0"/>
    <n v="0"/>
    <n v="2.595949154331926"/>
    <n v="3.287450810854001"/>
    <n v="0"/>
    <n v="0"/>
    <n v="0"/>
    <n v="0"/>
    <n v="0"/>
    <n v="0"/>
    <n v="2.2288497373249667"/>
    <n v="0"/>
    <n v="3.7899565962855051"/>
    <n v="4.8376718313833891"/>
    <n v="0.121924159547527"/>
    <x v="213"/>
    <x v="0"/>
    <m/>
    <x v="0"/>
    <x v="0"/>
    <s v="no root cause"/>
    <x v="0"/>
    <s v=""/>
    <s v=""/>
  </r>
  <r>
    <s v="Sanguere-Paul-MTN"/>
    <s v="NRD_166"/>
    <s v="NORD"/>
    <s v="IHS"/>
    <s v="Grid-Gen"/>
    <s v="NORD"/>
    <s v="Garoua"/>
    <s v="Huawei"/>
    <n v="0"/>
    <n v="0"/>
    <n v="9.7629218709425203E-2"/>
    <n v="7.0687014350817412"/>
    <n v="0"/>
    <n v="0"/>
    <n v="0"/>
    <n v="0"/>
    <n v="9.1048074810306107E-2"/>
    <n v="0.66121769353913606"/>
    <n v="0"/>
    <n v="2.2271554048848139"/>
    <n v="5.2663419255606625"/>
    <n v="3.0181018668393227"/>
    <n v="5.1423505921233819"/>
    <n v="0.13389427338809765"/>
    <x v="214"/>
    <x v="0"/>
    <m/>
    <x v="0"/>
    <x v="0"/>
    <s v="no root cause"/>
    <x v="0"/>
    <s v="(04/26/2026 ocm ran 20h): -power status check ongoing"/>
    <s v=""/>
  </r>
  <r>
    <s v="Ilor-MTN"/>
    <s v="SUO_046"/>
    <s v="SUD-OUEST"/>
    <s v="IHS"/>
    <s v="Gen Only"/>
    <s v="SUD-OUEST"/>
    <s v="Ilor"/>
    <s v="Huawei"/>
    <n v="0"/>
    <n v="0"/>
    <n v="0"/>
    <n v="0"/>
    <n v="0"/>
    <n v="0"/>
    <n v="0"/>
    <n v="0"/>
    <n v="0"/>
    <n v="0"/>
    <n v="0"/>
    <n v="0"/>
    <n v="0"/>
    <n v="0"/>
    <n v="6.3450215224864088"/>
    <n v="0"/>
    <x v="215"/>
    <x v="2"/>
    <m/>
    <x v="13"/>
    <x v="8"/>
    <s v="Projet OCM (HUAWEI)"/>
    <x v="6"/>
    <s v="(04/26/2026 cell huawei): -17/03/2026 : Week 12_x000a_13/03/2026 :  SWAP le 01 Fevrier 2026..;..;(04/26/2026 zte): -17/03/2026 : Week 12_x000a_13/03/2026 :  SWAP le 01 Fevrier 2026"/>
    <s v=""/>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187635.91433012873"/>
    <n v="1.0637197410061265"/>
    <n v="0.23667713791270495"/>
    <n v="0.12008606174843395"/>
    <n v="3.9356708298038594"/>
    <x v="216"/>
    <x v="0"/>
    <m/>
    <x v="0"/>
    <x v="0"/>
    <s v="no root cause"/>
    <x v="0"/>
    <s v="(04/26/2026 ocm ran 20h): -power status check ongoing..;..;(04/26/2026 ticket): …INC-20260426-00013562…Others Transmission equipement fault"/>
    <s v=""/>
  </r>
  <r>
    <s v="Ndobo-Rail"/>
    <s v="LIT_260"/>
    <s v="Douala"/>
    <s v="IHS"/>
    <s v="Grid-Gen"/>
    <s v="LITTORAL"/>
    <s v="Douala"/>
    <s v="ZTE"/>
    <n v="1.0565143693658992"/>
    <n v="0"/>
    <n v="0"/>
    <n v="0"/>
    <n v="0"/>
    <n v="0"/>
    <n v="0"/>
    <n v="0"/>
    <n v="0"/>
    <n v="0"/>
    <n v="4.2248625272163292"/>
    <n v="2.0869360191534465"/>
    <n v="2.0389596584796528"/>
    <n v="1.4245590686186347"/>
    <n v="1.2960667911094788"/>
    <n v="2.7774426145902411"/>
    <x v="217"/>
    <x v="0"/>
    <m/>
    <x v="0"/>
    <x v="0"/>
    <s v="no root cause"/>
    <x v="0"/>
    <s v="(04/26/2026 ticket): …INC-20260426-00003945"/>
    <s v=""/>
  </r>
  <r>
    <s v="Lamape"/>
    <s v="OST_027"/>
    <s v="OUEST"/>
    <s v="IHS"/>
    <s v="Grid-Gen"/>
    <s v="OUEST"/>
    <s v="Lamape"/>
    <s v="Huawei"/>
    <n v="0"/>
    <n v="0"/>
    <n v="0"/>
    <n v="0"/>
    <n v="0"/>
    <n v="0"/>
    <n v="0"/>
    <n v="0"/>
    <n v="0"/>
    <n v="0"/>
    <n v="0"/>
    <n v="0"/>
    <n v="0"/>
    <n v="0"/>
    <n v="6.1520140355172019"/>
    <n v="0"/>
    <x v="218"/>
    <x v="0"/>
    <m/>
    <x v="0"/>
    <x v="0"/>
    <s v="no root cause"/>
    <x v="0"/>
    <s v="(04/26/2026 ocm ran 20h): -power status check ongoing"/>
    <s v=""/>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193246.94035792863"/>
    <n v="2.1728241177459782"/>
    <n v="5.1402027904671694"/>
    <n v="2.8165145303769474"/>
    <n v="0.71813842978372289"/>
    <x v="219"/>
    <x v="2"/>
    <m/>
    <x v="0"/>
    <x v="0"/>
    <s v="no root cause"/>
    <x v="0"/>
    <s v="(04/26/2026 ticket): …INC-20260426-00001037…Others Transmission equipement fault"/>
    <s v=""/>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28364.818686025574"/>
    <n v="3.0231543110979953"/>
    <n v="9.5878595494166881"/>
    <n v="2.0379210570158888"/>
    <n v="0"/>
    <x v="220"/>
    <x v="2"/>
    <m/>
    <x v="7"/>
    <x v="4"/>
    <s v="Defaut GE &amp; Power Cabinet"/>
    <x v="4"/>
    <s v="(04/26/2026 ticket): …INC-20260426-00000617…generator issue at Jakiri …Others Transmission equipement fault"/>
    <s v=""/>
  </r>
  <r>
    <s v="Garoua-Kolbives"/>
    <s v="NRD_049"/>
    <s v="Garoua"/>
    <s v="IHS"/>
    <s v="Grid-Gen"/>
    <s v="NORD"/>
    <s v="Garoua"/>
    <s v="Huawei"/>
    <n v="0"/>
    <n v="0.7093902400744222"/>
    <n v="0"/>
    <n v="0"/>
    <n v="4.9199847046368355"/>
    <n v="0"/>
    <n v="0"/>
    <n v="0"/>
    <n v="1.0701046990437547E-2"/>
    <n v="6.5989789774364869E-3"/>
    <n v="0"/>
    <n v="2.0168798315227159"/>
    <n v="0"/>
    <n v="3.405902665371749"/>
    <n v="4.3510358334098349"/>
    <n v="0.13389427338809765"/>
    <x v="221"/>
    <x v="0"/>
    <m/>
    <x v="0"/>
    <x v="0"/>
    <s v="no root cause"/>
    <x v="0"/>
    <s v=""/>
    <s v=""/>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2.0140083839136156"/>
    <n v="1.0206301917912985"/>
    <n v="0.53505269594618898"/>
    <n v="0.64123324187126596"/>
    <n v="3.3027254102397423"/>
    <x v="222"/>
    <x v="0"/>
    <m/>
    <x v="0"/>
    <x v="0"/>
    <s v="no root cause"/>
    <x v="0"/>
    <s v="(04/26/2026 ticket): …INC-20260426-00005103"/>
    <s v=""/>
  </r>
  <r>
    <s v="Bagarao"/>
    <s v="EXN_202"/>
    <s v="EXTREME-NORD"/>
    <s v="CAMUSAT"/>
    <s v="Hybrid Solar - S3"/>
    <s v="EXTREME-NORD"/>
    <s v="Bagarao"/>
    <s v="NOKIA"/>
    <n v="0"/>
    <n v="0"/>
    <n v="0"/>
    <n v="0"/>
    <n v="0"/>
    <n v="0"/>
    <n v="2.138614970500615"/>
    <n v="1.5586892038831206"/>
    <n v="1.4050125567639238"/>
    <n v="0.20114205479180028"/>
    <n v="0"/>
    <n v="25328.375982855494"/>
    <n v="0"/>
    <n v="6.9329540504138549"/>
    <n v="2.9616914495343583"/>
    <n v="0"/>
    <x v="223"/>
    <x v="2"/>
    <m/>
    <x v="0"/>
    <x v="0"/>
    <s v="no root cause"/>
    <x v="0"/>
    <s v="(04/26/2026 ocm ran 20h): -power status check ongoing..;..;(04/26/2026 ticket): …INC-20260426-00014248…Others Transmission equipement fault"/>
    <s v=""/>
  </r>
  <r>
    <s v="Stade-Omnisport-Roumde-Adja"/>
    <s v="NRD_174"/>
    <s v="Garoua"/>
    <s v="CAMUSAT"/>
    <s v="Medium Grid + GE"/>
    <s v="NORD"/>
    <s v="Garoua"/>
    <s v="Huawei"/>
    <n v="0"/>
    <n v="0"/>
    <n v="0"/>
    <n v="1.5567526460122192"/>
    <n v="0"/>
    <n v="8.1223086866819045"/>
    <n v="4.1915109307627993"/>
    <n v="0"/>
    <n v="0.86669563083385415"/>
    <n v="0"/>
    <n v="1.4492071237583217"/>
    <n v="1.9723991461991301"/>
    <n v="0"/>
    <n v="3.2079431595186421"/>
    <n v="4.1213181417900051"/>
    <n v="0.25068838414680861"/>
    <x v="224"/>
    <x v="0"/>
    <m/>
    <x v="0"/>
    <x v="0"/>
    <s v="no root cause"/>
    <x v="0"/>
    <s v=""/>
    <s v=""/>
  </r>
  <r>
    <s v="Bonabappe-II"/>
    <s v="LIT_362"/>
    <s v="Douala"/>
    <s v="IHS"/>
    <s v="Grid-Gen"/>
    <s v="LITTORAL"/>
    <s v="Douala"/>
    <s v="ZTE"/>
    <n v="0"/>
    <n v="1.4447840243356067"/>
    <n v="0"/>
    <n v="0"/>
    <n v="0"/>
    <n v="0"/>
    <n v="0"/>
    <n v="1.5408437561531017"/>
    <n v="0"/>
    <n v="0"/>
    <n v="0"/>
    <n v="1.9620191306184063"/>
    <n v="0.44489602862744065"/>
    <n v="1.2384646435579856"/>
    <n v="1.2792789117034049"/>
    <n v="2.5996693238951374"/>
    <x v="225"/>
    <x v="0"/>
    <m/>
    <x v="0"/>
    <x v="0"/>
    <s v="no root cause"/>
    <x v="0"/>
    <s v=""/>
    <s v=""/>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129926.13287190418"/>
    <n v="4.1802794667392353"/>
    <n v="6.5197994476617556"/>
    <n v="2.9681448713573007"/>
    <n v="5.0828510950235828E-2"/>
    <x v="226"/>
    <x v="0"/>
    <m/>
    <x v="0"/>
    <x v="0"/>
    <s v="no root cause"/>
    <x v="0"/>
    <s v=""/>
    <s v=""/>
  </r>
  <r>
    <s v="Wum"/>
    <s v="NRO_007"/>
    <s v="NORD-OUEST"/>
    <s v="IHS"/>
    <s v="Grid-Gen"/>
    <s v="NORD-OUEST"/>
    <s v="Wum"/>
    <s v="Huawei"/>
    <n v="0"/>
    <n v="0"/>
    <n v="0"/>
    <n v="0"/>
    <n v="0"/>
    <n v="0"/>
    <n v="0"/>
    <n v="0"/>
    <n v="0"/>
    <n v="0"/>
    <n v="0"/>
    <n v="0"/>
    <n v="0"/>
    <n v="0"/>
    <n v="5.7344420983914253"/>
    <n v="0"/>
    <x v="227"/>
    <x v="2"/>
    <m/>
    <x v="0"/>
    <x v="0"/>
    <s v="no root cause"/>
    <x v="0"/>
    <s v=""/>
    <s v=""/>
  </r>
  <r>
    <s v="Wum-II-IHS"/>
    <s v="NRO_149"/>
    <s v="NORD-OUEST"/>
    <m/>
    <m/>
    <s v="NORD-OUEST"/>
    <s v="Wum"/>
    <s v="Huawei"/>
    <n v="0"/>
    <n v="0"/>
    <n v="0"/>
    <n v="0"/>
    <n v="0"/>
    <n v="0"/>
    <n v="0"/>
    <n v="0"/>
    <n v="0"/>
    <n v="0"/>
    <n v="0"/>
    <n v="0"/>
    <n v="0"/>
    <n v="0"/>
    <n v="5.7312545263522958"/>
    <n v="0"/>
    <x v="228"/>
    <x v="2"/>
    <m/>
    <x v="0"/>
    <x v="0"/>
    <s v="no root cause"/>
    <x v="0"/>
    <s v=""/>
    <s v=""/>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343778.58817049192"/>
    <n v="7.7099513543120862E-3"/>
    <n v="3.3555697436942711"/>
    <n v="1.436798096636984"/>
    <n v="1.8435001324236593"/>
    <x v="229"/>
    <x v="2"/>
    <m/>
    <x v="0"/>
    <x v="0"/>
    <s v="no root cause"/>
    <x v="0"/>
    <s v="(04/26/2026 ticket): …INC-20260426-00006933…Others Transmission equipement fault"/>
    <s v=""/>
  </r>
  <r>
    <s v="Mbengwi-Mile17-IHS"/>
    <s v="NRO_144"/>
    <s v="NORD-OUEST"/>
    <m/>
    <m/>
    <s v="NORD-OUEST"/>
    <s v="Mbengwi"/>
    <s v="Huawei"/>
    <n v="0"/>
    <n v="0"/>
    <n v="0"/>
    <n v="0"/>
    <n v="0"/>
    <n v="0"/>
    <n v="0"/>
    <n v="0"/>
    <n v="0"/>
    <n v="0"/>
    <n v="0"/>
    <n v="0"/>
    <n v="0"/>
    <n v="0"/>
    <n v="5.7024601255988401"/>
    <n v="0"/>
    <x v="230"/>
    <x v="2"/>
    <m/>
    <x v="0"/>
    <x v="0"/>
    <s v="no root cause"/>
    <x v="0"/>
    <s v=""/>
    <s v=""/>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27535.000415343304"/>
    <n v="0.44277786590844326"/>
    <n v="8.8620912916801551"/>
    <n v="1.9186527365518462"/>
    <n v="0"/>
    <x v="231"/>
    <x v="2"/>
    <m/>
    <x v="7"/>
    <x v="4"/>
    <s v="Defaut GE &amp; Power Cabinet"/>
    <x v="4"/>
    <s v="(04/26/2026 ticket): …INC-20260426-00001827…power issue on site …Others Transmission equipement fault"/>
    <s v=""/>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15209.189752677403"/>
    <n v="1.7840607191674298"/>
    <n v="13.30225431539233"/>
    <n v="0"/>
    <n v="0"/>
    <x v="232"/>
    <x v="0"/>
    <m/>
    <x v="0"/>
    <x v="0"/>
    <s v="no root cause"/>
    <x v="0"/>
    <s v="(04/26/2026 cell nokia): -24/04/2026 : Need BO RAN analysis"/>
    <s v=""/>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282361.29127907479"/>
    <n v="1.7121531651633077"/>
    <n v="5.1063560863118429"/>
    <n v="2.2448476085559537"/>
    <n v="0.769054377470619"/>
    <x v="233"/>
    <x v="2"/>
    <m/>
    <x v="7"/>
    <x v="4"/>
    <s v="Defaut GE &amp; Power Cabinet"/>
    <x v="4"/>
    <s v="(04/26/2026  incident ) : NRO_100_H_Bambalang, Hello @IHS_CAM_NOC , Bien vouloirstabiliserle site de  BAMBALANG svp nous avons un des instabilite powersn sur ce site , @carineIHS sipa pour support stp || Acces issue due do insecurity  || @carinesipa , besion de ton support pour workaround de stabilisation des sites en attendant de trouver une solution  definitive stp cdlt ..;..;(04/26/2026 hourly): ;26/04/2026 01:51;44.2V;FME Roland managing with level 0 due to insecurity..;..;(04/26/2026 ticket): …INC-20260426-00000671…generator issue at Jakiri …Others Transmission equipement fault"/>
    <s v=""/>
  </r>
  <r>
    <s v="Mbankolo-Camtel-II"/>
    <s v="CTR_680"/>
    <s v="Yaounde"/>
    <s v="CAMUSAT"/>
    <s v="Medium Grid + GE"/>
    <s v="CENTRE"/>
    <s v="Yaounde"/>
    <s v="ZTE"/>
    <n v="11.460642975975437"/>
    <n v="16.720082726227268"/>
    <n v="0"/>
    <n v="0"/>
    <n v="0"/>
    <n v="0"/>
    <n v="0.66077181658120143"/>
    <n v="1.5149293873579259"/>
    <n v="0"/>
    <n v="0"/>
    <n v="8.0935585404342814E-2"/>
    <n v="1.8591999041186189"/>
    <n v="3.5267262215601849"/>
    <n v="1.3642344999580351"/>
    <n v="1.2848040365712268"/>
    <n v="2.3645078874158125"/>
    <x v="234"/>
    <x v="0"/>
    <m/>
    <x v="0"/>
    <x v="0"/>
    <s v="no root cause"/>
    <x v="0"/>
    <s v="(04/26/2026 ticket): …INC-20260426-00005505"/>
    <s v=""/>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27161.146066152443"/>
    <n v="5.0829973204579446E-3"/>
    <n v="8.5351146441574848"/>
    <n v="1.8562294507855881"/>
    <n v="0"/>
    <x v="235"/>
    <x v="2"/>
    <m/>
    <x v="7"/>
    <x v="4"/>
    <s v="Defaut GE &amp; Power Cabinet"/>
    <x v="4"/>
    <s v="(04/26/2026 ticket): …INC-20260426-00000603…generator issue at Jakiri …Others Transmission equipement fault"/>
    <s v=""/>
  </r>
  <r>
    <s v="Ange-raphael-II"/>
    <s v="LIT_696"/>
    <s v="Douala"/>
    <s v="CAMUSAT"/>
    <s v="Good Grid no GE - 8h"/>
    <s v="LITTORAL"/>
    <s v="Douala"/>
    <s v="ZTE"/>
    <n v="0"/>
    <n v="0"/>
    <n v="0"/>
    <n v="11.67425370898289"/>
    <n v="0"/>
    <n v="0"/>
    <n v="0.85897304192242108"/>
    <n v="10.660311671560615"/>
    <n v="1.062399945210639"/>
    <n v="3.8822150025825199"/>
    <n v="4.6973850921574165"/>
    <n v="1.8401342053973222"/>
    <n v="6.6491312176650039"/>
    <n v="0.37056520748654126"/>
    <n v="0.67310896226254779"/>
    <n v="2.9938280725025002"/>
    <x v="236"/>
    <x v="0"/>
    <m/>
    <x v="0"/>
    <x v="0"/>
    <s v="no root cause"/>
    <x v="0"/>
    <s v=""/>
    <s v=""/>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1.8149154046565255"/>
    <n v="14.279708960057992"/>
    <n v="0.68779999920066826"/>
    <n v="0.98533164349514302"/>
    <n v="2.6576046748835016"/>
    <x v="237"/>
    <x v="0"/>
    <m/>
    <x v="0"/>
    <x v="0"/>
    <s v="no root cause"/>
    <x v="0"/>
    <s v="(04/26/2026 ticket): …INC-20260426-00015061"/>
    <s v=""/>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1.7629974916745859"/>
    <n v="2.9174799462379402"/>
    <n v="0.59237977051185209"/>
    <n v="0.64548333792343693"/>
    <n v="2.8029560572332874"/>
    <x v="238"/>
    <x v="0"/>
    <m/>
    <x v="3"/>
    <x v="3"/>
    <s v="BSS Hardware issue"/>
    <x v="3"/>
    <s v="26/04/2026: hardware issue,  site with GPS issue (alarm : TDD down 09Apr 02pm) || (04/26/2026 ticket): …INC-20260426-00005117"/>
    <s v=""/>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194374.43017252942"/>
    <n v="1.7415281392201041"/>
    <n v="6.1228812712572278"/>
    <n v="0"/>
    <n v="1.6781711138944457"/>
    <x v="239"/>
    <x v="0"/>
    <m/>
    <x v="0"/>
    <x v="0"/>
    <s v="no root cause"/>
    <x v="0"/>
    <s v=""/>
    <s v=""/>
  </r>
  <r>
    <s v="Tchollire-Centre"/>
    <s v="NRD_180"/>
    <s v="NORD"/>
    <s v="CAMUSAT"/>
    <s v="HGB"/>
    <s v="NORD"/>
    <s v="Tchollire"/>
    <s v="Huawei"/>
    <n v="0"/>
    <n v="0"/>
    <n v="0"/>
    <n v="0"/>
    <n v="0"/>
    <n v="0"/>
    <n v="0"/>
    <n v="0"/>
    <n v="0"/>
    <n v="0"/>
    <n v="0"/>
    <n v="0"/>
    <n v="0"/>
    <n v="0"/>
    <n v="5.09028691548429"/>
    <n v="0"/>
    <x v="240"/>
    <x v="0"/>
    <m/>
    <x v="0"/>
    <x v="0"/>
    <s v="no root cause"/>
    <x v="0"/>
    <s v=""/>
    <s v=""/>
  </r>
  <r>
    <s v="Soulede"/>
    <s v="EXN_052"/>
    <s v="EXTREME-NORD"/>
    <s v="IHS"/>
    <s v="Solar-Grid-Gen"/>
    <s v="EXTREME-NORD"/>
    <s v="Soulede"/>
    <s v="NOKIA"/>
    <n v="0"/>
    <n v="0"/>
    <n v="0"/>
    <n v="0"/>
    <n v="0"/>
    <n v="4.815749834923679E-3"/>
    <n v="0"/>
    <n v="0"/>
    <n v="0"/>
    <n v="2.9429582324530077E-3"/>
    <n v="0"/>
    <n v="58106.917346254493"/>
    <n v="0"/>
    <n v="5.1625591005919063"/>
    <n v="2.8371821751091013"/>
    <n v="0"/>
    <x v="241"/>
    <x v="2"/>
    <m/>
    <x v="7"/>
    <x v="4"/>
    <s v="Defaut GE &amp; Power Cabinet"/>
    <x v="4"/>
    <s v="(04/26/2026 hourly): ;26/04/2026 02:14;45.9V;FME Robert managing with level 0"/>
    <s v=""/>
  </r>
  <r>
    <s v="Ngd-Madagascar-MTN-IHS"/>
    <s v="ADM_084"/>
    <s v="Ngaoundere"/>
    <s v="IHS"/>
    <s v="Grid-Gen"/>
    <s v="ADAMAOUA"/>
    <s v="Ngaoundere"/>
    <s v="Huawei"/>
    <n v="0"/>
    <n v="0"/>
    <n v="0"/>
    <n v="0"/>
    <n v="0.18769636421227451"/>
    <n v="0"/>
    <n v="0"/>
    <n v="0"/>
    <n v="0.6686370861191725"/>
    <n v="0"/>
    <n v="0"/>
    <n v="1.678601901076668"/>
    <n v="0"/>
    <n v="2.1144822928032165"/>
    <n v="2.7045486227988755"/>
    <n v="0.89878454780056316"/>
    <x v="242"/>
    <x v="0"/>
    <m/>
    <x v="0"/>
    <x v="0"/>
    <s v="no root cause"/>
    <x v="0"/>
    <s v=""/>
    <s v=""/>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1.6454643255629462"/>
    <n v="2.7832353117429012"/>
    <n v="0.4751028140474563"/>
    <n v="0.3822961398927614"/>
    <n v="2.7791184305279213"/>
    <x v="243"/>
    <x v="0"/>
    <m/>
    <x v="0"/>
    <x v="0"/>
    <s v="no root cause"/>
    <x v="0"/>
    <s v="(04/26/2026 ticket): …INC-20260426-00002026…Others Transmission equipement fault"/>
    <s v=""/>
  </r>
  <r>
    <s v="Mbengwi"/>
    <s v="NRO_011"/>
    <s v="NORD-OUEST"/>
    <m/>
    <m/>
    <s v="NORD-OUEST"/>
    <s v="Mbengwi"/>
    <s v="Huawei"/>
    <n v="0"/>
    <n v="0"/>
    <n v="0"/>
    <n v="0"/>
    <n v="0"/>
    <n v="0"/>
    <n v="0"/>
    <n v="0"/>
    <n v="0"/>
    <n v="0"/>
    <n v="0"/>
    <n v="0"/>
    <n v="0"/>
    <n v="0"/>
    <n v="4.6795682582426368"/>
    <n v="0"/>
    <x v="244"/>
    <x v="2"/>
    <m/>
    <x v="0"/>
    <x v="0"/>
    <s v="no root cause"/>
    <x v="0"/>
    <s v=""/>
    <s v=""/>
  </r>
  <r>
    <s v="Ashum-MTN"/>
    <s v="SUO_089"/>
    <s v="SUD-OUEST"/>
    <s v="IHS"/>
    <s v="Gen Only"/>
    <s v="SUD-OUEST"/>
    <s v="Ashum"/>
    <s v="Huawei"/>
    <n v="0"/>
    <n v="0"/>
    <n v="0"/>
    <n v="0"/>
    <n v="0"/>
    <n v="0"/>
    <n v="0"/>
    <n v="0"/>
    <n v="0"/>
    <n v="0"/>
    <n v="0"/>
    <n v="0"/>
    <n v="0"/>
    <n v="0"/>
    <n v="4.6508801098904833"/>
    <n v="0"/>
    <x v="245"/>
    <x v="0"/>
    <m/>
    <x v="0"/>
    <x v="0"/>
    <s v="no root cause"/>
    <x v="0"/>
    <s v=""/>
    <s v=""/>
  </r>
  <r>
    <s v="Garoua-Ouro-Lawan"/>
    <s v="NRD_054"/>
    <s v="Garoua"/>
    <s v="IHS"/>
    <s v="Grid-Gen"/>
    <s v="NORD"/>
    <s v="Garoua"/>
    <s v="Huawei"/>
    <n v="0"/>
    <n v="0"/>
    <n v="4.2670424874369699"/>
    <n v="0"/>
    <n v="0"/>
    <n v="0"/>
    <n v="0"/>
    <n v="0"/>
    <n v="0.41306041383088932"/>
    <n v="3.4209463720597091"/>
    <n v="0"/>
    <n v="1.5573590386750107"/>
    <n v="0"/>
    <n v="2.6939978178242989"/>
    <n v="3.4362026581800746"/>
    <n v="3.6594348026887463E-2"/>
    <x v="246"/>
    <x v="0"/>
    <m/>
    <x v="0"/>
    <x v="0"/>
    <s v="no root cause"/>
    <x v="0"/>
    <s v=""/>
    <s v=""/>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113320.42688830676"/>
    <n v="0.45623974233386155"/>
    <n v="9.4920646339660044E-3"/>
    <n v="4.6164057719928815"/>
    <n v="4.172439681570125E-3"/>
    <x v="247"/>
    <x v="0"/>
    <m/>
    <x v="3"/>
    <x v="3"/>
    <s v="BSS Hardware issue"/>
    <x v="3"/>
    <s v="(04/26/2026 BO RAN);Check and clean jumper, port 1 of FRGU"/>
    <s v="(04/26/2026 BO RAN);Check and clean jumper, port 1 of FRGU"/>
  </r>
  <r>
    <s v="Mokolo-Djimeta-IHS"/>
    <s v="EXN_140"/>
    <s v="EXTREME-NORD"/>
    <m/>
    <m/>
    <s v="EXTREME-NORD"/>
    <s v="Mokolo"/>
    <s v="NOKIA"/>
    <n v="0"/>
    <n v="0.81668465357338604"/>
    <n v="0.16739040939603173"/>
    <n v="0"/>
    <n v="0"/>
    <n v="5.083291492419221E-3"/>
    <n v="0.14911644101847027"/>
    <n v="1.0654501347913408"/>
    <n v="0.45632201199742134"/>
    <n v="0"/>
    <n v="0"/>
    <n v="72508.545514691825"/>
    <n v="1.7224099388344294"/>
    <n v="2.538877498411328"/>
    <n v="3.5330908279441533"/>
    <n v="0"/>
    <x v="248"/>
    <x v="2"/>
    <m/>
    <x v="0"/>
    <x v="0"/>
    <s v="no root cause"/>
    <x v="0"/>
    <s v="(04/26/2026 ticket): …INC-20260426-00001028…Others Transmission equipement fault"/>
    <s v=""/>
  </r>
  <r>
    <s v="Moulvouday"/>
    <s v="EXN_038"/>
    <s v="EXTREME-NORD"/>
    <s v="IHS"/>
    <s v="Solar-Gen"/>
    <s v="EXTREME-NORD"/>
    <s v="Moulvoudaye"/>
    <s v="Huawei"/>
    <n v="0"/>
    <n v="0"/>
    <n v="0"/>
    <n v="0"/>
    <n v="0"/>
    <n v="0"/>
    <n v="0"/>
    <n v="0"/>
    <n v="0"/>
    <n v="0"/>
    <n v="0"/>
    <n v="0"/>
    <n v="0"/>
    <n v="0"/>
    <n v="4.5912193865581363"/>
    <n v="0"/>
    <x v="249"/>
    <x v="2"/>
    <m/>
    <x v="0"/>
    <x v="0"/>
    <s v="no root cause"/>
    <x v="0"/>
    <s v=""/>
    <s v=""/>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1.5409507666230065"/>
    <n v="1.5409507666230065"/>
    <n v="0"/>
    <n v="4.5901037363444415"/>
    <n v="0"/>
    <x v="250"/>
    <x v="1"/>
    <m/>
    <x v="2"/>
    <x v="2"/>
    <s v="EXCLU"/>
    <x v="2"/>
    <s v="(04/26/2026 cell zte): -18/04/2026 : Site down"/>
    <s v=""/>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1.5409507666230065"/>
    <n v="1.5409507666230065"/>
    <n v="0"/>
    <n v="4.5901037363444415"/>
    <n v="0"/>
    <x v="250"/>
    <x v="1"/>
    <m/>
    <x v="2"/>
    <x v="2"/>
    <s v="EXCLU"/>
    <x v="2"/>
    <s v="(04/26/2026 cell zte): -18/04/2026 : Site down"/>
    <s v=""/>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1.5409507666230065"/>
    <n v="1.5409507666230065"/>
    <n v="0"/>
    <n v="4.5901037363444415"/>
    <n v="0"/>
    <x v="250"/>
    <x v="1"/>
    <m/>
    <x v="2"/>
    <x v="2"/>
    <s v="EXCLU"/>
    <x v="2"/>
    <s v="(04/26/2026 cell zte): -18/04/2026 : Site down"/>
    <s v=""/>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75511.937758002226"/>
    <n v="1.6555807837671508"/>
    <n v="5.1654316990995532"/>
    <n v="2.2346173175605908"/>
    <n v="0"/>
    <x v="251"/>
    <x v="2"/>
    <m/>
    <x v="7"/>
    <x v="4"/>
    <s v="Defaut GE &amp; Power Cabinet"/>
    <x v="4"/>
    <s v="(04/26/2026 hourly): ;25/04/2026 22:30;50.3V;FME Mamoudou is managing with level 0..;..;(04/26/2026 cell nokia): -24/04/2026 : Need BO RAN analysis..;..;(04/26/2026 ticket): …INC-20260426-00014407"/>
    <s v=""/>
  </r>
  <r>
    <s v="Mayo-Nonde-IHS"/>
    <s v="NRD_106"/>
    <s v="NORD"/>
    <s v="IHS"/>
    <s v="Solar-Gen"/>
    <s v="NORD"/>
    <s v="Mayo-Nonde"/>
    <s v="NOKIA"/>
    <n v="0"/>
    <n v="0"/>
    <n v="0"/>
    <n v="0"/>
    <n v="0"/>
    <n v="0"/>
    <n v="3.6659162718221575E-2"/>
    <n v="0"/>
    <n v="0"/>
    <n v="0"/>
    <n v="0"/>
    <n v="23310.56265548621"/>
    <n v="1.7794618445754095E-2"/>
    <n v="5.168179402019911"/>
    <n v="2.2075213871764747"/>
    <n v="0"/>
    <x v="252"/>
    <x v="0"/>
    <m/>
    <x v="0"/>
    <x v="0"/>
    <s v="no root cause"/>
    <x v="0"/>
    <s v="(04/26/2026 ocm ran 20h): -power status check ongoing..;..;(04/26/2026 ticket): …INC-20260426-00012813…Others Transmission equipement fault"/>
    <s v=""/>
  </r>
  <r>
    <s v="Mokolo3-IHS"/>
    <s v="EXN_156"/>
    <s v="Maroua"/>
    <s v="IHS"/>
    <s v="Grid-Gen"/>
    <s v="EXTREME-NORD"/>
    <s v="Maroua"/>
    <s v="NOKIA"/>
    <n v="0"/>
    <n v="1.0120809815603458"/>
    <n v="0.21697413022933226"/>
    <n v="0"/>
    <n v="0"/>
    <n v="5.4088412574883112E-3"/>
    <n v="0.20581716577800915"/>
    <n v="1.2208052176986062"/>
    <n v="0.48638450978317849"/>
    <n v="0.74344988774519372"/>
    <n v="0"/>
    <n v="40686.210518415784"/>
    <n v="1.6727625801242836"/>
    <n v="5.1456981963078867"/>
    <n v="2.1713934799976538"/>
    <n v="0"/>
    <x v="253"/>
    <x v="0"/>
    <m/>
    <x v="0"/>
    <x v="0"/>
    <s v="no root cause"/>
    <x v="0"/>
    <s v="(04/26/2026 ticket): …INC-20260426-00000993…Others Transmission equipement fault"/>
    <s v=""/>
  </r>
  <r>
    <s v="Bda-Kwe-Pastoral-Center-IHS"/>
    <s v="NRO_062"/>
    <s v="NORD-OUEST"/>
    <s v="IHS"/>
    <s v="Grid-Gen"/>
    <s v="NORD-OUEST"/>
    <s v="Bamenda"/>
    <s v="Huawei"/>
    <n v="0"/>
    <n v="0"/>
    <n v="0"/>
    <n v="0"/>
    <n v="0"/>
    <n v="0"/>
    <n v="0"/>
    <n v="0"/>
    <n v="0"/>
    <n v="0.14687186994375528"/>
    <n v="4.5194088456281234"/>
    <n v="1.4419660819614593"/>
    <n v="0"/>
    <n v="2.0008273083702024"/>
    <n v="3.2069631023661138"/>
    <n v="0.15270445228042298"/>
    <x v="254"/>
    <x v="0"/>
    <m/>
    <x v="0"/>
    <x v="0"/>
    <s v="no root cause"/>
    <x v="0"/>
    <s v=""/>
    <s v=""/>
  </r>
  <r>
    <s v="Yagoua-Ville"/>
    <s v="EXN_096"/>
    <s v="EXTREME-NORD"/>
    <s v="IHS"/>
    <s v="Grid-Gen"/>
    <s v="EXTREME-NORD"/>
    <s v="Yagoua"/>
    <s v="Huawei"/>
    <n v="0.30658499627603564"/>
    <n v="0.27933299660705474"/>
    <n v="0"/>
    <n v="0"/>
    <n v="0"/>
    <n v="0"/>
    <n v="4.745040421421499"/>
    <n v="3.2768032690985152"/>
    <n v="3.9430147845665222"/>
    <n v="0"/>
    <n v="0.32156646206264822"/>
    <n v="1.3772069125909947"/>
    <n v="0"/>
    <n v="1.1303050649656887"/>
    <n v="1.9263029094457536"/>
    <n v="1.0913323790074574"/>
    <x v="255"/>
    <x v="2"/>
    <m/>
    <x v="0"/>
    <x v="0"/>
    <s v="no root cause"/>
    <x v="0"/>
    <s v=""/>
    <s v=""/>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22772.201145154708"/>
    <n v="1.5159816569786612E-3"/>
    <n v="4.6964487688292591"/>
    <n v="2.0087016466572143"/>
    <n v="0"/>
    <x v="256"/>
    <x v="0"/>
    <m/>
    <x v="7"/>
    <x v="4"/>
    <s v="Defaut GE &amp; Power Cabinet"/>
    <x v="4"/>
    <s v="(04/26/2026 hourly): ;26/04/2026 03:48;45.1V;FME Eric is managing with level 0..;..;(04/26/2026 ticket): …INC-20260426-00001901"/>
    <s v=""/>
  </r>
  <r>
    <s v="NYANGOBE-MTN"/>
    <s v="LIT_685"/>
    <s v="Douala"/>
    <s v="MTN"/>
    <m/>
    <s v="LITTORAL"/>
    <s v="Douala"/>
    <s v="ZTE"/>
    <n v="0.12036894356410451"/>
    <n v="0.8580812880065517"/>
    <n v="8.0257852428281592E-4"/>
    <n v="0"/>
    <n v="0.47901453344861988"/>
    <n v="2.8460682926550862"/>
    <n v="0"/>
    <n v="2.143401877106323"/>
    <n v="1.1349708788841231"/>
    <n v="6.7719792371152346E-2"/>
    <n v="0.54502215830130107"/>
    <n v="1.3367391198888234"/>
    <n v="1.2405723776014246"/>
    <n v="0.70803308434149048"/>
    <n v="0.64521770692017721"/>
    <n v="1.9540697839852732"/>
    <x v="257"/>
    <x v="0"/>
    <m/>
    <x v="0"/>
    <x v="0"/>
    <s v="no root cause"/>
    <x v="0"/>
    <s v="(04/26/2026 ticket): …INC-20260426-00005098…Others Transmission equipement fault"/>
    <s v=""/>
  </r>
  <r>
    <s v="Bayangam"/>
    <s v="OST_051"/>
    <s v="OUEST"/>
    <s v="IHS"/>
    <s v="Grid-Gen"/>
    <s v="OUEST"/>
    <s v="Bayangam"/>
    <s v="Huawei"/>
    <n v="0"/>
    <n v="0"/>
    <n v="0"/>
    <n v="0"/>
    <n v="0"/>
    <n v="0"/>
    <n v="0"/>
    <n v="0"/>
    <n v="0"/>
    <n v="0"/>
    <n v="0"/>
    <n v="0"/>
    <n v="0"/>
    <n v="0"/>
    <n v="3.9665083930896841"/>
    <n v="0"/>
    <x v="258"/>
    <x v="0"/>
    <m/>
    <x v="7"/>
    <x v="4"/>
    <s v="Defaut GE &amp; Power Cabinet"/>
    <x v="4"/>
    <s v="(04/26/2026 hourly): ;25/04/2026 20:15;0V;FME Cyrille is on site"/>
    <s v=""/>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1.3202416724452333"/>
    <n v="1.6516352626607655"/>
    <n v="0.38105643681881946"/>
    <n v="0.32800116282627917"/>
    <n v="2.2161810767685175"/>
    <x v="259"/>
    <x v="0"/>
    <m/>
    <x v="4"/>
    <x v="4"/>
    <s v="AKTIVCO Coupure ENEO &amp; Baisse de tension"/>
    <x v="4"/>
    <s v="(04/26/2026 ticket): …INC-20260426-00016768…2026-04-26 23:38:50…Grid outage grid only site /Grid return awaited"/>
    <s v="(04/26/2026 BO RAN);27/04/2026 : Besoin d'analyse BO RAN"/>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22749.346132926981"/>
    <n v="0.29950657014578247"/>
    <n v="4.676465474863015"/>
    <n v="1.9040430313725092"/>
    <n v="0"/>
    <x v="260"/>
    <x v="2"/>
    <m/>
    <x v="0"/>
    <x v="0"/>
    <s v="no root cause"/>
    <x v="0"/>
    <s v="(04/26/2026 ticket): …INC-20260426-00002538…Others Transmission equipement fault"/>
    <s v=""/>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1.3048143297006858"/>
    <n v="1.3028881412424069"/>
    <n v="0.29850045362077304"/>
    <n v="0.31716341789324309"/>
    <n v="2.2161810767685175"/>
    <x v="261"/>
    <x v="0"/>
    <m/>
    <x v="0"/>
    <x v="0"/>
    <s v="no root cause"/>
    <x v="0"/>
    <s v=""/>
    <s v=""/>
  </r>
  <r>
    <s v="Kousseri-Ngueli-MTN-IHS"/>
    <s v="EXN_141"/>
    <s v="EXTREME-NORD"/>
    <s v="IHS"/>
    <s v="Grid-Gen"/>
    <s v="EXTREME-NORD"/>
    <s v="Kousseri"/>
    <s v="Huawei"/>
    <n v="0"/>
    <n v="0"/>
    <n v="0"/>
    <n v="0"/>
    <n v="8.0257852428281603E-4"/>
    <n v="0.12395379430590157"/>
    <n v="0.4372982852642302"/>
    <n v="0.18218532501219922"/>
    <n v="0"/>
    <n v="0"/>
    <n v="0"/>
    <n v="1.302941646477358"/>
    <n v="0"/>
    <n v="2.6609004871927069"/>
    <n v="2.26317614778094"/>
    <n v="0.31293297611777604"/>
    <x v="262"/>
    <x v="2"/>
    <m/>
    <x v="0"/>
    <x v="0"/>
    <s v="no root cause"/>
    <x v="0"/>
    <s v=""/>
    <s v=""/>
  </r>
  <r>
    <s v="New-Deido"/>
    <s v="LIT_287"/>
    <s v="Douala"/>
    <s v="IHS"/>
    <s v="GridOnly"/>
    <s v="LITTORAL"/>
    <s v="Douala"/>
    <s v="ZTE"/>
    <n v="0"/>
    <n v="7.9493440971598046"/>
    <n v="2.0538519488746791"/>
    <n v="0"/>
    <n v="0"/>
    <n v="0"/>
    <n v="1.3462987218669489"/>
    <n v="5.1192917048337367"/>
    <n v="2.6352219967868309"/>
    <n v="1.5926546586651382"/>
    <n v="2.8345111619054144"/>
    <n v="1.3004269004346067"/>
    <n v="0.14210990403301055"/>
    <n v="0.24517003784835878"/>
    <n v="0.32677926021128073"/>
    <n v="2.2161810767685175"/>
    <x v="263"/>
    <x v="0"/>
    <m/>
    <x v="0"/>
    <x v="0"/>
    <s v="no root cause"/>
    <x v="0"/>
    <s v=""/>
    <s v=""/>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22618.685858352383"/>
    <n v="4.0542799677111635E-2"/>
    <n v="4.5621860124935552"/>
    <n v="1.9284810836724913"/>
    <n v="0"/>
    <x v="264"/>
    <x v="2"/>
    <m/>
    <x v="3"/>
    <x v="3"/>
    <s v="BSS Hardware issue"/>
    <x v="3"/>
    <s v="(04/26/2026 cell nokia): -23/04/2026 : Feedback RM : AFTER TROUBLESHOOTIN WITH THE BO YVAN : HE SUGGEST TO REPLACE THE ARMA MODULE : (REQUEST DONE FROM BAMENDA WH : INTERVENTION PLANED 25.04.2032)_x000a_21/04/2026 : Feedback RM: intervention planned on 23.04.2028_x000a_20/04/2026 : Ghost town _x000a_18/04/2026 : Check and clean ARMA ant 2,4,5,6..;..;(04/26/2026 ticket): …INC-20260426-00002574…Others Transmission equipement fault"/>
    <s v=""/>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22612.545462328035"/>
    <n v="0.29014017048756729"/>
    <n v="4.5568155022401271"/>
    <n v="1.9284810836724913"/>
    <n v="0"/>
    <x v="265"/>
    <x v="2"/>
    <m/>
    <x v="0"/>
    <x v="0"/>
    <s v="no root cause"/>
    <x v="0"/>
    <s v="(04/26/2026 ticket): …INC-20260426-00002563…Others Transmission equipement fault"/>
    <s v=""/>
  </r>
  <r>
    <s v="Garoua-Mairie"/>
    <s v="NRD_142"/>
    <s v="Garoua"/>
    <s v="CAMUSAT"/>
    <s v="Bad Grid + GE"/>
    <s v="NORD"/>
    <s v="Garoua"/>
    <s v="Huawei"/>
    <n v="0"/>
    <n v="0"/>
    <n v="0"/>
    <n v="0"/>
    <n v="0"/>
    <n v="0.70002682395778937"/>
    <n v="0"/>
    <n v="2.0571871085200306"/>
    <n v="0"/>
    <n v="0"/>
    <n v="1.8583794905160189"/>
    <n v="1.2845536807321225"/>
    <n v="2.5703201467898289"/>
    <n v="2.6327989800526761"/>
    <n v="2.2432006963357374"/>
    <n v="0.29822683625650348"/>
    <x v="266"/>
    <x v="0"/>
    <m/>
    <x v="0"/>
    <x v="0"/>
    <s v="no root cause"/>
    <x v="0"/>
    <s v=""/>
    <s v=""/>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22522.009464862043"/>
    <n v="5.3505234952187534E-3"/>
    <n v="4.4776316998988843"/>
    <n v="1.9157307955159784"/>
    <n v="0"/>
    <x v="267"/>
    <x v="2"/>
    <m/>
    <x v="7"/>
    <x v="4"/>
    <s v="Defaut GE &amp; Power Cabinet"/>
    <x v="4"/>
    <s v="(04/26/2026 ticket): …INC-20260426-00000759…power …Others Transmission equipement fault"/>
    <s v=""/>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22505.159485978777"/>
    <n v="3.210314097131252E-3"/>
    <n v="4.4628940205987799"/>
    <n v="1.9218403085909741"/>
    <n v="0"/>
    <x v="268"/>
    <x v="2"/>
    <m/>
    <x v="0"/>
    <x v="0"/>
    <s v="no root cause"/>
    <x v="0"/>
    <s v="(04/26/2026 ticket): …INC-20260426-00002531…Others Transmission equipement fault"/>
    <s v=""/>
  </r>
  <r>
    <s v="Meri"/>
    <s v="EXN_023"/>
    <s v="EXTREME-NORD"/>
    <s v="IHS"/>
    <s v="Grid-Gen"/>
    <s v="EXTREME-NORD"/>
    <s v="Meri"/>
    <s v="Huawei"/>
    <n v="0"/>
    <n v="0"/>
    <n v="0"/>
    <n v="0"/>
    <n v="0"/>
    <n v="0"/>
    <n v="0"/>
    <n v="0"/>
    <n v="0"/>
    <n v="0"/>
    <n v="0"/>
    <n v="0"/>
    <n v="0"/>
    <n v="0"/>
    <n v="3.8086173247515394"/>
    <n v="0"/>
    <x v="269"/>
    <x v="2"/>
    <m/>
    <x v="7"/>
    <x v="4"/>
    <s v="Defaut GE &amp; Power Cabinet"/>
    <x v="4"/>
    <s v="(04/26/2026  incident ) : impacted by EXN_028_H_Godola-MTN, (update 1 ,  04/25 17h)power issue on the site. IHS as discussed pleaseshare ETA|| (update 2, 04/25 17h )fme is on site..;..;(04/26/2026 cell huawei): -17/03/2026 : Week 12_x000a_12/03/2026 : SWAP le 14 Fevrier 2026..;..;(04/26/2026 zte): -17/03/2026 : Week 12_x000a_12/03/2026 : SWAP le 14 Fevrier 2026"/>
    <s v="EXN_028_H_Godola-MTN,power issue on the site"/>
  </r>
  <r>
    <s v="Ngd-Mbiassoro"/>
    <s v="ADM_166"/>
    <s v="Ngaoundere"/>
    <s v="CAMUSAT"/>
    <s v="Hybrid Solar - S3"/>
    <s v="ADAMAOUA"/>
    <s v="Ngaoundere"/>
    <s v="Huawei"/>
    <n v="0"/>
    <n v="0"/>
    <n v="0"/>
    <n v="0"/>
    <n v="0"/>
    <n v="0"/>
    <n v="0"/>
    <n v="0"/>
    <n v="0.1656700424902906"/>
    <n v="3.5019711328556387"/>
    <n v="0.61226040355788414"/>
    <n v="1.2480096052597787"/>
    <n v="0.19128121495407113"/>
    <n v="1.4656497168367246"/>
    <n v="1.8615420708508015"/>
    <n v="0.7934475460035415"/>
    <x v="270"/>
    <x v="0"/>
    <m/>
    <x v="0"/>
    <x v="0"/>
    <s v="no root cause"/>
    <x v="0"/>
    <s v=""/>
    <s v=""/>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22199.28228020763"/>
    <n v="2.1168282332009478"/>
    <n v="4.195367672625685"/>
    <n v="1.9247622496268413"/>
    <n v="0"/>
    <x v="271"/>
    <x v="2"/>
    <m/>
    <x v="11"/>
    <x v="5"/>
    <s v="fiber AOF"/>
    <x v="3"/>
    <s v="(04/26/2026 BO RAN);Closed after reset but check and replace SFP ||(04/26/2026 ticket): …INC-20260426-00002565…Others Transmission equipement fault"/>
    <s v="(04/26/2026 BO RAN);Closed after reset but check and replace SFP"/>
  </r>
  <r>
    <s v="Djabi-IHS"/>
    <s v="NRD_069"/>
    <s v="NORD"/>
    <s v="IHS"/>
    <s v="Solar-Gen"/>
    <s v="NORD"/>
    <s v="Djabi"/>
    <s v="Huawei"/>
    <n v="0"/>
    <n v="0"/>
    <n v="0"/>
    <n v="0"/>
    <n v="0"/>
    <n v="0"/>
    <n v="0"/>
    <n v="0"/>
    <n v="0"/>
    <n v="0"/>
    <n v="0"/>
    <n v="0"/>
    <n v="0"/>
    <n v="0"/>
    <n v="3.7074119125092224"/>
    <n v="0"/>
    <x v="272"/>
    <x v="0"/>
    <m/>
    <x v="13"/>
    <x v="8"/>
    <s v="Projet OCM (HUAWEI)"/>
    <x v="6"/>
    <s v="(04/26/2026 cell huawei): -25/03/2026 : SWAP le 13 fevrier..;..;(04/26/2026 zte): -25/03/2026 : SWAP le 13 fevrier"/>
    <s v=""/>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342171.67287227517"/>
    <n v="1.1841686338579278"/>
    <n v="1.9551155234224189"/>
    <n v="1.9362964369590039"/>
    <n v="0.60028410894198947"/>
    <x v="273"/>
    <x v="2"/>
    <m/>
    <x v="0"/>
    <x v="0"/>
    <s v="no root cause"/>
    <x v="0"/>
    <s v="(04/26/2026 ticket): …INC-20260426-00013289…Others Transmission equipement fault"/>
    <s v=""/>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22172.293079846935"/>
    <n v="4.7262957541099127E-3"/>
    <n v="4.1717624066280585"/>
    <n v="1.9244966186235808"/>
    <n v="0"/>
    <x v="274"/>
    <x v="2"/>
    <m/>
    <x v="7"/>
    <x v="4"/>
    <s v="Defaut GE &amp; Power Cabinet"/>
    <x v="4"/>
    <s v="(04/26/2026 ticket): …INC-20260426-00000668…generator issue at Jakiri …Others Transmission equipement fault"/>
    <s v=""/>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22178.718522798936"/>
    <n v="2.0837250783763488"/>
    <n v="4.177382708056065"/>
    <n v="1.9162620575225002"/>
    <n v="0"/>
    <x v="275"/>
    <x v="2"/>
    <m/>
    <x v="0"/>
    <x v="0"/>
    <s v="no root cause"/>
    <x v="0"/>
    <s v="(04/26/2026 ticket): …INC-20260426-00002518…Others Transmission equipement fault"/>
    <s v=""/>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22315.088296764286"/>
    <n v="3.8784632934339629"/>
    <n v="4.2966579939170852"/>
    <n v="1.8546356647660236"/>
    <n v="0"/>
    <x v="276"/>
    <x v="2"/>
    <m/>
    <x v="7"/>
    <x v="4"/>
    <s v="Defaut GE &amp; Power Cabinet"/>
    <x v="4"/>
    <s v="(04/26/2026 ticket): …INC-20260426-00001820…generator issue on site …Others Transmission equipement fault"/>
    <s v=""/>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22122.027494556733"/>
    <n v="0.52606261177082436"/>
    <n v="4.127799159902322"/>
    <n v="1.9242309876203199"/>
    <n v="0"/>
    <x v="277"/>
    <x v="2"/>
    <m/>
    <x v="0"/>
    <x v="0"/>
    <s v="no root cause"/>
    <x v="0"/>
    <s v="(04/26/2026 ticket): …INC-20260426-00000731"/>
    <s v=""/>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1.2065787183284673"/>
    <n v="0.30904623708383588"/>
    <n v="0.54142237089792933"/>
    <n v="0.45646031600314169"/>
    <n v="1.8716127997863699"/>
    <x v="278"/>
    <x v="0"/>
    <m/>
    <x v="0"/>
    <x v="0"/>
    <s v="no root cause"/>
    <x v="0"/>
    <s v="(04/26/2026 ticket): …INC-20260426-00005011…Others Transmission equipement fault"/>
    <s v=""/>
  </r>
  <r>
    <s v="Garoua-Djalingo-IHS"/>
    <s v="NRD_095"/>
    <s v="Garoua"/>
    <s v="IHS"/>
    <s v="Grid-Gen"/>
    <s v="NORD"/>
    <s v="Garoua"/>
    <s v="Huawei"/>
    <n v="0"/>
    <n v="0"/>
    <n v="0"/>
    <n v="0"/>
    <n v="0"/>
    <n v="0"/>
    <n v="0"/>
    <n v="0"/>
    <n v="0"/>
    <n v="0"/>
    <n v="0"/>
    <n v="1.2051162419064416"/>
    <n v="0.1720193303712835"/>
    <n v="1.0154011246597845"/>
    <n v="1.7528989905171861"/>
    <n v="0.90442760146826107"/>
    <x v="279"/>
    <x v="0"/>
    <m/>
    <x v="0"/>
    <x v="0"/>
    <s v="no root cause"/>
    <x v="0"/>
    <s v=""/>
    <s v=""/>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1.202744176490228"/>
    <n v="0.30952778419840549"/>
    <n v="0.53742571210468049"/>
    <n v="0.45582280159531496"/>
    <n v="1.8657645441671216"/>
    <x v="280"/>
    <x v="0"/>
    <m/>
    <x v="0"/>
    <x v="0"/>
    <s v="no root cause"/>
    <x v="0"/>
    <s v="(04/26/2026 ticket): …INC-20260426-00005010…Others Transmission equipement fault"/>
    <s v=""/>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1.1878697211735196"/>
    <n v="0"/>
    <n v="0.82493535404401919"/>
    <n v="1.4141132089585227"/>
    <n v="1.1416068571378541"/>
    <x v="281"/>
    <x v="2"/>
    <m/>
    <x v="0"/>
    <x v="0"/>
    <s v="no root cause"/>
    <x v="0"/>
    <s v=""/>
    <s v=""/>
  </r>
  <r>
    <s v="Loe-MTN"/>
    <s v="SUO_043"/>
    <s v="SUD-OUEST"/>
    <s v="IHS"/>
    <s v="Gen Only"/>
    <s v="SUD-OUEST"/>
    <s v="Loe"/>
    <s v="Huawei"/>
    <n v="0"/>
    <n v="0"/>
    <n v="0"/>
    <n v="0"/>
    <n v="0"/>
    <n v="0"/>
    <n v="0"/>
    <n v="0"/>
    <n v="0"/>
    <n v="0"/>
    <n v="0"/>
    <n v="0"/>
    <n v="0"/>
    <n v="0"/>
    <n v="3.5078699028598046"/>
    <n v="0"/>
    <x v="282"/>
    <x v="2"/>
    <m/>
    <x v="0"/>
    <x v="0"/>
    <s v="no root cause"/>
    <x v="0"/>
    <s v=""/>
    <s v=""/>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290756.29484123923"/>
    <n v="1.9618586149141573E-4"/>
    <n v="2.5918332274218754"/>
    <n v="1.9821385463311472"/>
    <n v="0.23362621228977917"/>
    <x v="283"/>
    <x v="0"/>
    <m/>
    <x v="0"/>
    <x v="0"/>
    <s v="no root cause"/>
    <x v="0"/>
    <s v=""/>
    <s v=""/>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1.1542684336235458"/>
    <n v="1.6100795301812332"/>
    <n v="1.0903384770332001"/>
    <n v="2.14969858318798"/>
    <n v="0.53096004964245602"/>
    <x v="284"/>
    <x v="0"/>
    <m/>
    <x v="0"/>
    <x v="0"/>
    <s v="no root cause"/>
    <x v="0"/>
    <s v=""/>
    <s v=""/>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1.1408742898071815"/>
    <n v="3.5691737079555863"/>
    <n v="0.53180541067667431"/>
    <n v="0.53795590780351665"/>
    <n v="1.6957889276310176"/>
    <x v="285"/>
    <x v="0"/>
    <m/>
    <x v="0"/>
    <x v="0"/>
    <s v="no root cause"/>
    <x v="0"/>
    <s v=""/>
    <s v=""/>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314139.7789635965"/>
    <n v="1.4270540178252754E-3"/>
    <n v="7.8809115579375648"/>
    <n v="1.1955470749291132E-2"/>
    <n v="0"/>
    <x v="286"/>
    <x v="0"/>
    <m/>
    <x v="8"/>
    <x v="4"/>
    <s v="AKTIVCO Defaut GE &amp; Power Cabinet"/>
    <x v="4"/>
    <s v="(04/26/2026 BO RAN);Closed after reset but power check needed"/>
    <s v="(04/26/2026 BO RAN);Closed after reset but power check needed"/>
  </r>
  <r>
    <s v="Yagoua-MTN-IHS"/>
    <s v="EXN_144"/>
    <s v="EXTREME-NORD"/>
    <s v="IHS"/>
    <s v="Grid-Gen"/>
    <s v="EXTREME-NORD"/>
    <s v="Yagoua"/>
    <s v="Huawei"/>
    <n v="0.24177232167061891"/>
    <n v="0.21537640576087294"/>
    <n v="0"/>
    <n v="0"/>
    <n v="0"/>
    <n v="1.4929744059492116"/>
    <n v="4.7060529402196716"/>
    <n v="3.2046425422263316"/>
    <n v="4.9567963062839411"/>
    <n v="0"/>
    <n v="0.24846047603964241"/>
    <n v="1.103866502298585"/>
    <n v="0"/>
    <n v="1.126558197347018"/>
    <n v="1.9230622112059734"/>
    <n v="0.57029042369004546"/>
    <x v="287"/>
    <x v="2"/>
    <m/>
    <x v="0"/>
    <x v="0"/>
    <s v="no root cause"/>
    <x v="0"/>
    <s v=""/>
    <s v=""/>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21765.580020146506"/>
    <n v="4.3735095752084112E-2"/>
    <n v="3.8160597740289117"/>
    <n v="1.6426621241640063"/>
    <n v="0"/>
    <x v="288"/>
    <x v="2"/>
    <m/>
    <x v="9"/>
    <x v="6"/>
    <s v="ACCESS-ISSUE"/>
    <x v="5"/>
    <s v="(04/26/2026 ocm ran 20h): -25/04/2026 Retour fme :  Je suis bloqué à Fundong depuis ce matin. Les routes qui mènent hors de Fundong sont bloquées, je ne peux donc pas continuer._x000a_24.04.26; MRBTS2 down. FME Jeremiah will be on site this 25.04.26_x000a_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04/26/2026 ticket): …INC-20260426-00006920"/>
    <s v=""/>
  </r>
  <r>
    <s v="Bda-Titam-Naka"/>
    <s v="OST_113"/>
    <s v="NORD-OUEST"/>
    <s v="IHS"/>
    <s v="Grid-Gen"/>
    <s v="OUEST"/>
    <s v="Bamenda"/>
    <s v="Huawei"/>
    <n v="0"/>
    <n v="0"/>
    <n v="0"/>
    <n v="0"/>
    <n v="0.56287507169701478"/>
    <n v="0"/>
    <n v="0"/>
    <n v="0"/>
    <n v="0"/>
    <n v="0"/>
    <n v="1.0384474350303767"/>
    <n v="1.0907042145003467"/>
    <n v="0"/>
    <n v="1.4406705993789193"/>
    <n v="2.4353050378938566"/>
    <n v="0.1292772294781632"/>
    <x v="289"/>
    <x v="0"/>
    <m/>
    <x v="0"/>
    <x v="0"/>
    <s v="no root cause"/>
    <x v="0"/>
    <s v=""/>
    <s v=""/>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325227.01769382448"/>
    <n v="0.27180549202709925"/>
    <n v="2.3532826556998354"/>
    <n v="4.4097298468266703E-2"/>
    <n v="1.4114474234295764"/>
    <x v="290"/>
    <x v="2"/>
    <m/>
    <x v="0"/>
    <x v="0"/>
    <s v="no root cause"/>
    <x v="0"/>
    <s v="(04/26/2026 ticket): …INC-20260426-00015299…No Power Issue on Site, U = 54.6V and Site is on GEN. TX FME Herman 656401745 / Huawei is informed…No Power Issue on Site, U = 54.6V and Site is on GEN. TX FME Herman 656401745 / Huawei is informed…Others Transmission equipement fault"/>
    <s v=""/>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1.0836058533300232"/>
    <n v="1.3511141930126445"/>
    <n v="0.54279622235810865"/>
    <n v="0.72867896814468092"/>
    <n v="1.4601828869233271"/>
    <x v="291"/>
    <x v="0"/>
    <m/>
    <x v="0"/>
    <x v="0"/>
    <s v="no root cause"/>
    <x v="0"/>
    <s v=""/>
    <s v=""/>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90826.820441853357"/>
    <n v="0"/>
    <n v="3.6439536547446334"/>
    <n v="1.5524374231840334"/>
    <n v="6.9716599616555713E-2"/>
    <x v="292"/>
    <x v="2"/>
    <m/>
    <x v="0"/>
    <x v="0"/>
    <s v="no root cause"/>
    <x v="0"/>
    <s v="(04/26/2026 ticket): …INC-20260426-00007352…Others Transmission equipement fault"/>
    <s v=""/>
  </r>
  <r>
    <s v="Mogode"/>
    <s v="EXN_024"/>
    <s v="EXTREME-NORD"/>
    <s v="IHS"/>
    <s v="Solar-Grid-Gen"/>
    <s v="EXTREME-NORD"/>
    <s v="Mogode"/>
    <s v="NOKIA"/>
    <n v="0"/>
    <n v="0.31520709864690521"/>
    <n v="0.19478381103087353"/>
    <n v="5.8687640842079856E-2"/>
    <n v="0"/>
    <n v="0.13400404777401764"/>
    <n v="0"/>
    <n v="0"/>
    <n v="0"/>
    <n v="0"/>
    <n v="0"/>
    <n v="8550.7156637645421"/>
    <n v="0.43793893513441406"/>
    <n v="7.4786228712796108"/>
    <n v="0"/>
    <n v="0"/>
    <x v="293"/>
    <x v="2"/>
    <m/>
    <x v="0"/>
    <x v="0"/>
    <s v="no root cause"/>
    <x v="0"/>
    <s v="(04/26/2026 ticket): …INC-20260426-00002768…Others Transmission equipement fault"/>
    <s v=""/>
  </r>
  <r>
    <s v="Mbanga-Bakoko-SIC"/>
    <s v="LIT_614"/>
    <s v="Douala"/>
    <s v="IHS"/>
    <s v="Grid + Gen"/>
    <s v="LITTORAL"/>
    <s v="Douala"/>
    <s v="ZTE"/>
    <n v="0.10454922909657442"/>
    <n v="2.2517143077278687"/>
    <n v="0"/>
    <n v="0"/>
    <n v="0"/>
    <n v="0"/>
    <n v="0"/>
    <n v="0.58725562375689422"/>
    <n v="0"/>
    <n v="0"/>
    <n v="1.1794515642077097"/>
    <n v="1.0530543641723256"/>
    <n v="1.6452681397014559"/>
    <n v="0.12814287255854107"/>
    <n v="0.21229229780592992"/>
    <n v="1.8475699711294569"/>
    <x v="294"/>
    <x v="0"/>
    <m/>
    <x v="0"/>
    <x v="0"/>
    <s v="no root cause"/>
    <x v="0"/>
    <s v=""/>
    <s v=""/>
  </r>
  <r>
    <s v="SONGKOLONG-IHS"/>
    <s v="NRO_094"/>
    <s v="NORD-OUEST"/>
    <s v="IHS"/>
    <s v="Gen Only"/>
    <s v="NORD-OUEST"/>
    <s v="Songkolong"/>
    <s v="NOKIA"/>
    <n v="0.27985492565527881"/>
    <n v="0"/>
    <n v="0"/>
    <n v="0"/>
    <n v="0"/>
    <n v="0"/>
    <n v="3.043917372510093"/>
    <n v="4.1375493385060222"/>
    <n v="3.0711289376977202"/>
    <n v="0"/>
    <n v="4.9938219288708924E-3"/>
    <n v="21507.677037836049"/>
    <n v="0.97239228370317343"/>
    <n v="3.5904983433849305"/>
    <n v="1.548097487003206"/>
    <n v="0"/>
    <x v="295"/>
    <x v="2"/>
    <m/>
    <x v="0"/>
    <x v="0"/>
    <s v="no root cause"/>
    <x v="0"/>
    <s v="(04/26/2026 ocm ran 20h): -power status check ongoing..;..;(04/26/2026 ticket): …INC-20260426-00012835…Others Transmission equipement fault"/>
    <s v=""/>
  </r>
  <r>
    <s v="Garoua-Kolbives-II"/>
    <s v="NRD_141"/>
    <s v="Garoua"/>
    <s v="CAMUSAT"/>
    <s v="Medium Grid + GE"/>
    <s v="NORD"/>
    <s v="Garoua"/>
    <s v="Huawei"/>
    <n v="0"/>
    <n v="1.6773891157510852"/>
    <n v="0"/>
    <n v="1.7793879286482726"/>
    <n v="2.1287057725727889"/>
    <n v="4.9538713534398866"/>
    <n v="1.3200633216620581"/>
    <n v="0"/>
    <n v="0"/>
    <n v="0"/>
    <n v="0"/>
    <n v="1.0250711262923295"/>
    <n v="0"/>
    <n v="1.6767232593551791"/>
    <n v="2.1441734583201582"/>
    <n v="0.1261992002048736"/>
    <x v="296"/>
    <x v="0"/>
    <m/>
    <x v="0"/>
    <x v="0"/>
    <s v="no root cause"/>
    <x v="0"/>
    <s v=""/>
    <s v=""/>
  </r>
  <r>
    <s v="Kouba-MTN-IHS"/>
    <s v="EST_094"/>
    <s v="CENTRE"/>
    <s v="IHS"/>
    <s v="Hybrid-Gen"/>
    <s v="EST"/>
    <s v="Kouba"/>
    <s v="NOKIA"/>
    <n v="2.6752617476098045E-4"/>
    <n v="0"/>
    <n v="0"/>
    <n v="0"/>
    <n v="0"/>
    <n v="0"/>
    <n v="0"/>
    <n v="0"/>
    <n v="0"/>
    <n v="0"/>
    <n v="0"/>
    <n v="256141.41983360585"/>
    <n v="0"/>
    <n v="3.3551950569324043"/>
    <n v="1.4391887756663304"/>
    <n v="8.8595683610265097E-2"/>
    <x v="297"/>
    <x v="0"/>
    <m/>
    <x v="7"/>
    <x v="4"/>
    <s v="Defaut GE &amp; Power Cabinet"/>
    <x v="4"/>
    <s v="(04/26/2026 hourly): ;26/04/2026 03:46;0V;Coor Beaudelaire is managing with level 0..;..;(04/26/2026 ticket): …INC-20260426-00001898…Others Transmission equipement fault"/>
    <s v=""/>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99594644340002381"/>
    <n v="0"/>
    <n v="0.14238096950949009"/>
    <n v="0.2285489152054837"/>
    <n v="1.7236963930421796"/>
    <x v="298"/>
    <x v="0"/>
    <m/>
    <x v="0"/>
    <x v="0"/>
    <s v="no root cause"/>
    <x v="0"/>
    <s v=""/>
    <s v=""/>
  </r>
  <r>
    <s v="Limbe-Mile4-IHS"/>
    <s v="SUO_212"/>
    <s v="SUD-OUEST"/>
    <s v="IHS"/>
    <s v="Grid-Gen"/>
    <s v="SUD-OUEST"/>
    <s v="Limbe"/>
    <s v="Huawei"/>
    <n v="0"/>
    <n v="0"/>
    <n v="0"/>
    <n v="0"/>
    <n v="0"/>
    <n v="0"/>
    <n v="0"/>
    <n v="0"/>
    <n v="2.6639364728778396"/>
    <n v="0"/>
    <n v="0"/>
    <n v="0.98726076025945042"/>
    <n v="0"/>
    <n v="1.8590708167971577"/>
    <n v="1.5831607794336149"/>
    <n v="0.36491747051111162"/>
    <x v="299"/>
    <x v="0"/>
    <m/>
    <x v="15"/>
    <x v="10"/>
    <s v="no impacts"/>
    <x v="7"/>
    <s v=""/>
    <s v=""/>
  </r>
  <r>
    <s v="Garoua-Foulbere"/>
    <s v="NRD_045"/>
    <s v="Garoua"/>
    <s v="IHS"/>
    <s v="Grid-Gen"/>
    <s v="NORD"/>
    <s v="Garoua"/>
    <s v="Huawei"/>
    <n v="0"/>
    <n v="0"/>
    <n v="0"/>
    <n v="0"/>
    <n v="0"/>
    <n v="0"/>
    <n v="0"/>
    <n v="0"/>
    <n v="0"/>
    <n v="2.2788771320052623"/>
    <n v="0"/>
    <n v="0.98146435980629676"/>
    <n v="0"/>
    <n v="1.6729763917365081"/>
    <n v="2.1354076352125557"/>
    <n v="4.9248468372633601E-2"/>
    <x v="300"/>
    <x v="0"/>
    <m/>
    <x v="7"/>
    <x v="4"/>
    <s v="Defaut GE &amp; Power Cabinet"/>
    <x v="4"/>
    <s v="(04/26/2026 ticket): …INC-20260426-00006711…2026-04-26 11:44:40…&quot;_x0009_FME is managing with level 0&quot;_x000a_…Auto TT closure RCA…GE Fault"/>
    <s v=""/>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20074.133966977999"/>
    <n v="1.8371419720363085"/>
    <n v="2.3366715425903943"/>
    <n v="1.9234340946105382"/>
    <n v="0"/>
    <x v="301"/>
    <x v="2"/>
    <m/>
    <x v="5"/>
    <x v="5"/>
    <s v="MPR ISSUE"/>
    <x v="3"/>
    <s v="(04/26/2026  incident ) : impacted by SUO_030_N_Bachuo-Ntai ,A déterminer / sans action..;..;(04/26/2026 ticket): …INC-20260426-00009035…Others Transmission equipement fault"/>
    <s v=" impacted by SUO_030_N_Bachuo-Ntai ,A déterminer / sans action"/>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22613.33062725257"/>
    <n v="0.48878604776528461"/>
    <n v="4.5584391448748853"/>
    <n v="0.97306267644132671"/>
    <n v="0"/>
    <x v="302"/>
    <x v="2"/>
    <m/>
    <x v="15"/>
    <x v="10"/>
    <s v="no impacts"/>
    <x v="7"/>
    <s v="(04/26/2026 ticket): …INC-20260426-00010816"/>
    <s v=""/>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0.96532361392905253"/>
    <n v="0.69854651245744537"/>
    <n v="0.40453680722915641"/>
    <n v="0.40832797821230726"/>
    <n v="1.4774540511790066"/>
    <x v="303"/>
    <x v="0"/>
    <m/>
    <x v="15"/>
    <x v="10"/>
    <s v="no impacts"/>
    <x v="7"/>
    <s v=""/>
    <s v=""/>
  </r>
  <r>
    <s v="Muchemni-Fundong-IHS"/>
    <s v="NRO_041"/>
    <s v="NORD-OUEST"/>
    <s v="IHS"/>
    <s v="Grid-Gen"/>
    <s v="NORD-OUEST"/>
    <s v="Fundong"/>
    <s v="NOKIA"/>
    <n v="0.59935991812762679"/>
    <n v="0"/>
    <n v="0"/>
    <n v="5.1353068033237963E-2"/>
    <n v="2.4821841798304538E-2"/>
    <n v="0"/>
    <n v="0"/>
    <n v="2.0867041631353226E-2"/>
    <n v="0"/>
    <n v="0.36630234820623853"/>
    <n v="0.25348300068948926"/>
    <n v="21238.920852345524"/>
    <n v="2.7053307087621325E-3"/>
    <n v="3.3554448481069823"/>
    <n v="1.4474233367674105"/>
    <n v="0"/>
    <x v="304"/>
    <x v="2"/>
    <m/>
    <x v="15"/>
    <x v="10"/>
    <s v="no impacts"/>
    <x v="7"/>
    <s v="(04/26/2026 ticket): …INC-20260426-00006925…Others Transmission equipement fault"/>
    <s v=""/>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21239.06293884994"/>
    <n v="4.2940535617442016E-2"/>
    <n v="3.3555697436942711"/>
    <n v="1.436798096636984"/>
    <n v="0"/>
    <x v="305"/>
    <x v="2"/>
    <m/>
    <x v="9"/>
    <x v="6"/>
    <s v="ACCESS-ISSUE"/>
    <x v="5"/>
    <s v="(04/26/2026 ocm ran 20h): -25/04/2026 Retour fme :  Je suis bloqué à Fundong depuis ce matin. Les routes qui mènent hors de Fundong sont bloquées, je ne peux donc pas continuer._x000a_24.04.26; MRBTS2 down. FME Jeremiah will be on site this 25.04.26_x000a_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04/26/2026 ticket): …INC-20260426-00006985…Others Transmission equipement fault"/>
    <s v=""/>
  </r>
  <r>
    <s v="Logone-Birni"/>
    <s v="EXN_051"/>
    <s v="EXTREME-NORD"/>
    <s v="IHS"/>
    <s v="Solar-Gen"/>
    <s v="EXTREME-NORD"/>
    <s v="Logone-Birni"/>
    <s v="Huawei"/>
    <n v="0"/>
    <n v="0"/>
    <n v="0"/>
    <n v="0"/>
    <n v="0"/>
    <n v="0"/>
    <n v="0"/>
    <n v="0"/>
    <n v="0"/>
    <n v="0"/>
    <n v="0"/>
    <n v="0"/>
    <n v="0"/>
    <n v="0"/>
    <n v="2.8632365841468022"/>
    <n v="0"/>
    <x v="306"/>
    <x v="2"/>
    <m/>
    <x v="15"/>
    <x v="10"/>
    <s v="no impacts"/>
    <x v="7"/>
    <s v=""/>
    <s v=""/>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21238.634360776523"/>
    <n v="3.9137117586758837E-3"/>
    <n v="3.3551950569324047"/>
    <n v="1.4341417866043771"/>
    <n v="0"/>
    <x v="307"/>
    <x v="2"/>
    <m/>
    <x v="15"/>
    <x v="10"/>
    <s v="no impacts"/>
    <x v="7"/>
    <s v="(04/26/2026 ticket): …INC-20260426-00006870…site restored without any issue on my part…Others Transmission equipement fault"/>
    <s v=""/>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0.95513978420982049"/>
    <n v="5.5199567392340332E-2"/>
    <n v="0.82243744229823879"/>
    <n v="1.0587520527963932"/>
    <n v="0.92477679499723109"/>
    <x v="308"/>
    <x v="0"/>
    <m/>
    <x v="15"/>
    <x v="10"/>
    <s v="no impacts"/>
    <x v="7"/>
    <s v=""/>
    <s v=""/>
  </r>
  <r>
    <s v="Gueme"/>
    <s v="EXN_049"/>
    <s v="EXTREME-NORD"/>
    <s v="IHS"/>
    <s v="Solar-Gen"/>
    <s v="EXTREME-NORD"/>
    <s v="Gueme"/>
    <s v="NOKIA"/>
    <n v="0"/>
    <n v="0"/>
    <n v="0"/>
    <n v="5.6451234122836492E-3"/>
    <n v="0.15034424525494089"/>
    <n v="0"/>
    <n v="4.3127457377968055"/>
    <n v="4.164686947672692"/>
    <n v="4.7490163827414991"/>
    <n v="0.59897998697455568"/>
    <n v="0"/>
    <n v="56269.646940642007"/>
    <n v="0.27601587444597114"/>
    <n v="3.5556524745312919"/>
    <n v="1.3224420849817919"/>
    <n v="0"/>
    <x v="309"/>
    <x v="2"/>
    <m/>
    <x v="15"/>
    <x v="10"/>
    <s v="no impacts"/>
    <x v="7"/>
    <s v="(04/26/2026 ticket): …INC-20260426-00011462"/>
    <s v=""/>
  </r>
  <r>
    <s v="Ngd-Baladji-II-IHS"/>
    <s v="ADM_158"/>
    <s v="Ngaoundere"/>
    <s v="IHS"/>
    <s v="Grid-Gen"/>
    <s v="ADAMAOUA"/>
    <s v="Ngaoundere"/>
    <s v="Huawei"/>
    <n v="0"/>
    <n v="2.2704946451960857"/>
    <n v="29.627899627032843"/>
    <n v="0"/>
    <n v="0"/>
    <n v="0"/>
    <n v="0"/>
    <n v="0"/>
    <n v="0"/>
    <n v="0"/>
    <n v="0.5940329535175054"/>
    <n v="0.93464727922313262"/>
    <n v="0"/>
    <n v="0.69691737707276713"/>
    <n v="0.89305143296238487"/>
    <n v="1.0265227626420819"/>
    <x v="310"/>
    <x v="0"/>
    <m/>
    <x v="15"/>
    <x v="10"/>
    <s v="no impacts"/>
    <x v="7"/>
    <s v=""/>
    <s v=""/>
  </r>
  <r>
    <s v="Beka-Hossere-II"/>
    <s v="ADM_172"/>
    <s v="Ngaoundere"/>
    <s v="CAMUSAT"/>
    <s v="Hybrid Solar - S3"/>
    <s v="ADAMAOUA"/>
    <s v="Ngaoundere"/>
    <s v="Huawei"/>
    <n v="2.2857436371574593"/>
    <n v="17.624624393250635"/>
    <n v="21.493142055685393"/>
    <n v="0"/>
    <n v="0"/>
    <n v="0"/>
    <n v="0.82635268367990466"/>
    <n v="3.2250280367431148"/>
    <n v="0"/>
    <n v="2.3044704693907248"/>
    <n v="0"/>
    <n v="0.93414789703024548"/>
    <n v="1.3225780677048109"/>
    <n v="0.88800762562497759"/>
    <n v="1.1298349092689497"/>
    <n v="0.82080780621056004"/>
    <x v="311"/>
    <x v="0"/>
    <m/>
    <x v="15"/>
    <x v="10"/>
    <s v="no impacts"/>
    <x v="7"/>
    <s v=""/>
    <s v=""/>
  </r>
  <r>
    <s v="Simbock-Chefferie-MTN"/>
    <s v="CTR_836"/>
    <s v="Yaounde"/>
    <s v="MTN sharing"/>
    <m/>
    <s v="CENTRE"/>
    <s v="Yaounde"/>
    <s v="ZTE"/>
    <n v="0"/>
    <n v="0"/>
    <n v="0.67396977453607387"/>
    <n v="0"/>
    <n v="0"/>
    <n v="0"/>
    <n v="0"/>
    <n v="0.56934920512623077"/>
    <n v="0"/>
    <n v="0"/>
    <n v="0.35024526799701955"/>
    <n v="0.92002251500286858"/>
    <n v="10.245342904349759"/>
    <n v="0.24991607016534179"/>
    <n v="0.48259840672399301"/>
    <n v="1.3851131729803208"/>
    <x v="312"/>
    <x v="0"/>
    <m/>
    <x v="15"/>
    <x v="10"/>
    <s v="no impacts"/>
    <x v="7"/>
    <s v=""/>
    <s v=""/>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0.91238910148302277"/>
    <n v="0"/>
    <n v="0.31548625349208059"/>
    <n v="0.27221865214153762"/>
    <n v="1.4879535510334529"/>
    <x v="313"/>
    <x v="0"/>
    <m/>
    <x v="15"/>
    <x v="10"/>
    <s v="no impacts"/>
    <x v="7"/>
    <s v="(04/26/2026 cell zte): -24/04/2026 : Besoin d'analyse BO RAN"/>
    <s v=""/>
  </r>
  <r>
    <s v="Mada-IHS"/>
    <s v="EXN_223"/>
    <s v="EXTREME-NORD"/>
    <s v="IHS"/>
    <s v="Gen Only"/>
    <s v="EXTREME-NORD"/>
    <s v="Mada"/>
    <s v="Huawei"/>
    <n v="0"/>
    <n v="0"/>
    <n v="0"/>
    <n v="0"/>
    <n v="0"/>
    <n v="0"/>
    <n v="0"/>
    <n v="0"/>
    <n v="0"/>
    <n v="0"/>
    <n v="0"/>
    <n v="0"/>
    <n v="0"/>
    <n v="0"/>
    <n v="2.688717015004539"/>
    <n v="0"/>
    <x v="314"/>
    <x v="2"/>
    <m/>
    <x v="7"/>
    <x v="4"/>
    <s v="Defaut GE &amp; Power Cabinet"/>
    <x v="4"/>
    <s v="(04/26/2026  incident ) : impacted by Mada-IHS_U_EXN_223: A déterminer / sans action"/>
    <s v="Mada-IHS_U_EXN_223: power issue"/>
  </r>
  <r>
    <s v="Ngd-Projet-Laitier"/>
    <s v="ADM_034"/>
    <s v="Ngaoundere"/>
    <s v="IHS"/>
    <s v="Grid-Gen"/>
    <s v="ADAMAOUA"/>
    <s v="Ngaoundere"/>
    <s v="Huawei"/>
    <n v="0"/>
    <n v="5.6893899832492949E-3"/>
    <n v="0"/>
    <n v="0"/>
    <n v="0"/>
    <n v="0"/>
    <n v="0"/>
    <n v="0"/>
    <n v="5.5163897235705542E-2"/>
    <n v="0"/>
    <n v="0"/>
    <n v="0.90108166182979355"/>
    <n v="0.25834110942747973"/>
    <n v="1.330138004628131"/>
    <n v="1.7007290614767894"/>
    <n v="0.26881455653395847"/>
    <x v="315"/>
    <x v="0"/>
    <m/>
    <x v="15"/>
    <x v="10"/>
    <s v="no impacts"/>
    <x v="7"/>
    <s v=""/>
    <s v=""/>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0.89075515148402118"/>
    <n v="0"/>
    <n v="0.86552641991295265"/>
    <n v="1.1835986243289098"/>
    <n v="0.70914374424066517"/>
    <x v="316"/>
    <x v="0"/>
    <m/>
    <x v="15"/>
    <x v="10"/>
    <s v="no impacts"/>
    <x v="7"/>
    <s v=""/>
    <s v=""/>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0.88945319076685136"/>
    <n v="0.39784709202615121"/>
    <n v="0.62048127765188299"/>
    <n v="1.0544488305435702"/>
    <n v="0.85688914935856608"/>
    <x v="317"/>
    <x v="0"/>
    <m/>
    <x v="15"/>
    <x v="10"/>
    <s v="no impacts"/>
    <x v="7"/>
    <s v="(04/26/2026 ticket): …INC-20260426-00003405…Others Transmission equipement fault"/>
    <s v=""/>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0.88524411228394595"/>
    <n v="1.2705353091746499"/>
    <n v="0.84366969213737308"/>
    <n v="1.0699616811339936"/>
    <n v="0.77771539638450593"/>
    <x v="318"/>
    <x v="0"/>
    <m/>
    <x v="15"/>
    <x v="10"/>
    <s v="no impacts"/>
    <x v="7"/>
    <s v=""/>
    <s v=""/>
  </r>
  <r>
    <s v="Doumo-IHS-VSAT"/>
    <s v="NRD_152"/>
    <s v="EXTREME-NORD"/>
    <s v="IHS"/>
    <s v="Gen Only"/>
    <s v="NORD"/>
    <s v="Doumo"/>
    <s v="NOKIA"/>
    <n v="0"/>
    <n v="0.35019604248022884"/>
    <n v="0.37284867828159707"/>
    <n v="2.6259743413051099E-2"/>
    <n v="2.4203692074391877E-2"/>
    <n v="0"/>
    <n v="0.24411100762063639"/>
    <n v="7.5027838323003145E-3"/>
    <n v="2.4726722678085889E-2"/>
    <n v="0"/>
    <n v="0"/>
    <n v="7004.3354649818939"/>
    <n v="0.44315120563329574"/>
    <n v="6.1261285565267434"/>
    <n v="0"/>
    <n v="0"/>
    <x v="319"/>
    <x v="0"/>
    <m/>
    <x v="9"/>
    <x v="6"/>
    <s v="ACCESS-ISSUE"/>
    <x v="5"/>
    <s v="(04/26/2026 hourly): ;25/04/2026 21:45;49.2V;ACCESS ISSUE DURING THE NIGHT"/>
    <s v=""/>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87202831925075575"/>
    <n v="0"/>
    <n v="0.55416172080141002"/>
    <n v="0.93927122752974368"/>
    <n v="0.91578210945417327"/>
    <x v="320"/>
    <x v="1"/>
    <s v="site vandalise"/>
    <x v="2"/>
    <x v="2"/>
    <s v="EXCLU"/>
    <x v="2"/>
    <s v="(04/26/2026 ticket): …INC-20260426-00003448…Others Transmission equipement fault"/>
    <s v=""/>
  </r>
  <r>
    <s v="Bafia-Lable"/>
    <s v="CTR_362"/>
    <s v="CENTRE"/>
    <s v="IHS"/>
    <s v="Grid-Gen"/>
    <s v="CENTRE"/>
    <s v="Bafia"/>
    <s v="ZTE"/>
    <n v="0"/>
    <n v="0"/>
    <n v="0"/>
    <n v="0"/>
    <n v="0"/>
    <n v="0"/>
    <n v="0.21651785077318528"/>
    <n v="0"/>
    <n v="3.5804276423738632"/>
    <n v="0"/>
    <n v="1.9547959238998613"/>
    <n v="0.87152893705786816"/>
    <n v="0"/>
    <n v="0.55266297375394169"/>
    <n v="0.93842120831930809"/>
    <n v="0.91578210945417338"/>
    <x v="321"/>
    <x v="0"/>
    <m/>
    <x v="15"/>
    <x v="10"/>
    <s v="no impacts"/>
    <x v="7"/>
    <s v="(04/26/2026 ticket): …INC-20260426-00003450…Others Transmission equipement fault"/>
    <s v=""/>
  </r>
  <r>
    <s v="Ebolowa-Angale"/>
    <s v="SUD_264"/>
    <s v="CENTRE"/>
    <s v="IHS"/>
    <s v="Grid-Gen"/>
    <s v="SUD"/>
    <s v="Ebolowa"/>
    <s v="ZTE"/>
    <n v="0"/>
    <n v="0"/>
    <n v="0"/>
    <n v="0"/>
    <n v="0"/>
    <n v="0"/>
    <n v="8.5499581945764227"/>
    <n v="6.2190918092759526"/>
    <n v="0"/>
    <n v="4.6127219753847362"/>
    <n v="1.3290343660557089"/>
    <n v="0.86510830886360734"/>
    <n v="0.84987715198055114"/>
    <n v="0.359949082566974"/>
    <n v="0.70254087742383076"/>
    <n v="1.1080905383842583"/>
    <x v="322"/>
    <x v="0"/>
    <m/>
    <x v="15"/>
    <x v="10"/>
    <s v="no impacts"/>
    <x v="7"/>
    <s v=""/>
    <s v=""/>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14955.459149965898"/>
    <n v="1.0685285424864597"/>
    <n v="2.9332977630700734"/>
    <n v="1.2851227937751397"/>
    <n v="0"/>
    <x v="323"/>
    <x v="2"/>
    <m/>
    <x v="15"/>
    <x v="10"/>
    <s v="no impacts"/>
    <x v="7"/>
    <s v="(04/26/2026 ticket): …INC-20260426-00002572…Others Transmission equipement fault"/>
    <s v=""/>
  </r>
  <r>
    <s v="EMVIENG1"/>
    <s v="SUD_160"/>
    <s v="CENTRE"/>
    <s v="ESCO"/>
    <s v="HGB"/>
    <s v="SUD"/>
    <s v="Emvieng"/>
    <s v="NOKIA"/>
    <n v="0"/>
    <n v="0"/>
    <n v="3.759398628524356E-3"/>
    <n v="0"/>
    <n v="0"/>
    <n v="0"/>
    <n v="0"/>
    <n v="0"/>
    <n v="0.22160425785545262"/>
    <n v="0"/>
    <n v="0"/>
    <n v="14928.895584890692"/>
    <n v="0"/>
    <n v="2.9100671838343146"/>
    <n v="1.2436843572664742"/>
    <n v="0"/>
    <x v="324"/>
    <x v="0"/>
    <m/>
    <x v="15"/>
    <x v="10"/>
    <s v="no impacts"/>
    <x v="7"/>
    <s v="(04/26/2026 ticket): …INC-20260426-00003592"/>
    <s v=""/>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0.81782751624418881"/>
    <n v="1.7809039103052511"/>
    <n v="0.50058151385441763"/>
    <n v="0.88417935745347787"/>
    <n v="0.86198499782212279"/>
    <x v="325"/>
    <x v="0"/>
    <m/>
    <x v="15"/>
    <x v="10"/>
    <s v="no impacts"/>
    <x v="7"/>
    <s v=""/>
    <s v=""/>
  </r>
  <r>
    <s v="Gashiga"/>
    <s v="NRD_022"/>
    <s v="NORD"/>
    <s v="IHS"/>
    <s v="Grid-Gen"/>
    <s v="NORD"/>
    <s v="Garoua"/>
    <s v="Huawei"/>
    <n v="2.764437139196366E-3"/>
    <n v="8.9175391586979543E-5"/>
    <n v="0"/>
    <n v="0"/>
    <n v="0"/>
    <n v="0"/>
    <n v="0"/>
    <n v="0"/>
    <n v="0"/>
    <n v="0.39668781193551977"/>
    <n v="0"/>
    <n v="0.81770267069596736"/>
    <n v="0"/>
    <n v="1.0385068083082543"/>
    <n v="1.7652773952691325"/>
    <n v="0.14723240023901918"/>
    <x v="326"/>
    <x v="0"/>
    <m/>
    <x v="15"/>
    <x v="10"/>
    <s v="no impacts"/>
    <x v="7"/>
    <s v=""/>
    <s v=""/>
  </r>
  <r>
    <s v="Njimom-IHS"/>
    <s v="OST_149"/>
    <s v="OUEST"/>
    <s v="IHS"/>
    <s v="Grid-Gen"/>
    <s v="OUEST"/>
    <s v="Njimom"/>
    <s v="Huawei"/>
    <n v="0"/>
    <n v="0"/>
    <n v="0"/>
    <n v="0"/>
    <n v="0"/>
    <n v="0"/>
    <n v="0"/>
    <n v="0"/>
    <n v="0"/>
    <n v="0"/>
    <n v="0"/>
    <n v="0"/>
    <n v="0"/>
    <n v="0"/>
    <n v="2.4263798361842976"/>
    <n v="0"/>
    <x v="327"/>
    <x v="0"/>
    <m/>
    <x v="15"/>
    <x v="10"/>
    <s v="no impacts"/>
    <x v="7"/>
    <s v=""/>
    <s v=""/>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0.8081073985612085"/>
    <n v="0.65071283241018962"/>
    <n v="1.2133606305128912"/>
    <n v="1.5515506900455951"/>
    <n v="0.2185400784035616"/>
    <x v="328"/>
    <x v="0"/>
    <m/>
    <x v="15"/>
    <x v="10"/>
    <s v="no impacts"/>
    <x v="7"/>
    <s v=""/>
    <s v=""/>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0.80680543784403891"/>
    <n v="13.371885638624217"/>
    <n v="0.32710154310996009"/>
    <n v="0.27444995256892818"/>
    <n v="1.2808705815915795"/>
    <x v="329"/>
    <x v="0"/>
    <m/>
    <x v="4"/>
    <x v="4"/>
    <s v="AKTIVCO Coupure ENEO &amp; Baisse de tension"/>
    <x v="4"/>
    <s v="(04/26/2026 ticket): …INC-20260426-00015028…impacté par bonamoutongo lll power issue grid outage no backup awaiting grid return …Others Transmission equipement fault"/>
    <s v=" bonamoutongo lll power issue grid outage no backup awaiting grid return"/>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0.7867053045803335"/>
    <n v="0.20524608127659161"/>
    <n v="0.5364265474063683"/>
    <n v="0.45518528718749124"/>
    <n v="1.0686575633608904"/>
    <x v="330"/>
    <x v="0"/>
    <m/>
    <x v="15"/>
    <x v="10"/>
    <s v="no impacts"/>
    <x v="7"/>
    <s v=""/>
    <s v=""/>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319567.98015255411"/>
    <n v="4.0182957206159458E-5"/>
    <n v="1.884174829842252"/>
    <n v="1.221796362597797"/>
    <n v="0.20068750861848172"/>
    <x v="331"/>
    <x v="0"/>
    <m/>
    <x v="15"/>
    <x v="10"/>
    <s v="no impacts"/>
    <x v="7"/>
    <s v="(04/26/2026 ticket): …INC-20260426-00015629"/>
    <s v=""/>
  </r>
  <r>
    <s v="Baikwa-Bere"/>
    <s v="NRD_056"/>
    <s v="NORD"/>
    <s v="IHS"/>
    <s v="Solar-Gen"/>
    <s v="NORD"/>
    <s v="Baikwa-Bere"/>
    <s v="NOKIA"/>
    <n v="0"/>
    <n v="0"/>
    <n v="0"/>
    <n v="0"/>
    <n v="1.9730878635905152E-2"/>
    <n v="0"/>
    <n v="3.929943742928458E-2"/>
    <n v="0"/>
    <n v="0"/>
    <n v="0"/>
    <n v="0"/>
    <n v="5920.4841667308729"/>
    <n v="7.2683218375409284E-3"/>
    <n v="5.1781710490030335"/>
    <n v="0"/>
    <n v="0"/>
    <x v="332"/>
    <x v="0"/>
    <m/>
    <x v="15"/>
    <x v="10"/>
    <s v="no impacts"/>
    <x v="7"/>
    <s v="(04/26/2026 ocm ran 20h): -power status check ongoing..;..;(04/26/2026 ticket): …INC-20260426-00013029…Others Transmission equipement fault"/>
    <s v=""/>
  </r>
  <r>
    <s v="Bitotol-Ecole-Publique"/>
    <s v="CTR_794"/>
    <s v="Yaounde"/>
    <s v="ESCO "/>
    <s v="Good Grid no GE 8H"/>
    <s v="CENTRE"/>
    <s v="Yaounde"/>
    <s v="ZTE"/>
    <n v="0"/>
    <n v="0"/>
    <n v="3.0910509284228387"/>
    <n v="18.092117466106206"/>
    <n v="0"/>
    <n v="0"/>
    <n v="0"/>
    <n v="0"/>
    <n v="0"/>
    <n v="0"/>
    <n v="0"/>
    <n v="0.73207645969414981"/>
    <n v="0"/>
    <n v="0.19608607204377143"/>
    <n v="0.25729018975828882"/>
    <n v="1.1844940650123561"/>
    <x v="333"/>
    <x v="0"/>
    <m/>
    <x v="4"/>
    <x v="4"/>
    <s v="AKTIVCO Coupure ENEO &amp; Baisse de tension"/>
    <x v="4"/>
    <s v="(04/26/2026 BO RAN);Site unstable due to power ||(04/26/2026 ticket): …INC-20260426-00016940"/>
    <s v="(04/26/2026 BO RAN);Site unstable due to power"/>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289180.61172934627"/>
    <n v="2.6752617476083203E-4"/>
    <n v="1.264942508063259"/>
    <n v="0.55065306975937656"/>
    <n v="0.69481380795723968"/>
    <x v="334"/>
    <x v="0"/>
    <m/>
    <x v="7"/>
    <x v="4"/>
    <s v="Defaut GE &amp; Power Cabinet"/>
    <x v="4"/>
    <s v="(04/26/2026  incident ) : impacted by EST_041_N_Ndelele-MTN ,A déterminer / sans action..;..;(04/26/2026 ticket): …INC-20260426-00009255…2026-04-26 14:45:27…_x0009_No power issue on site Ubaie: 53V site on Gen (hybrid site, 48.4v). TX FME Hugues (Huawei/651514691) is informed.…Sans actions…Others…A daterminer"/>
    <s v="EST_041_N_Ndelele-MTN ,A déterminer / sans action."/>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289178.65833226324"/>
    <n v="1.7835078317388799E-4"/>
    <n v="1.2635686566030797"/>
    <n v="0.5458717117006846"/>
    <n v="0.69696842844854212"/>
    <x v="335"/>
    <x v="0"/>
    <m/>
    <x v="7"/>
    <x v="4"/>
    <s v="Defaut GE &amp; Power Cabinet"/>
    <x v="4"/>
    <s v="(04/26/2026  incident ) : impacted by EST_041_N_Ndelele-MTN ,A déterminer / sans action..;..;(04/26/2026 ticket): …INC-20260426-00009307…2026-04-26 14:45:27…_x0009_No power issue on site Ubaie: 53V site on Gen (hybrid site, 48.4v). TX FME Hugues (Huawei/651514691) is informed.…Sans actions…Others…A daterminer"/>
    <s v="EST_041_N_Ndelele-MTN ,A déterminer / sans action."/>
  </r>
  <r>
    <s v="Kar-Hay-Ville"/>
    <s v="EXN_192"/>
    <s v="EXTREME-NORD"/>
    <s v="CAMUSAT"/>
    <s v="Bad Grid + GE"/>
    <s v="EXTREME-NORD"/>
    <s v="Kar-Hay"/>
    <s v="Huawei"/>
    <n v="0"/>
    <n v="0"/>
    <n v="0"/>
    <n v="0"/>
    <n v="0"/>
    <n v="0"/>
    <n v="0"/>
    <n v="0"/>
    <n v="0"/>
    <n v="0"/>
    <n v="0"/>
    <n v="0"/>
    <n v="0"/>
    <n v="0"/>
    <n v="2.1581987752923211"/>
    <n v="0"/>
    <x v="336"/>
    <x v="2"/>
    <m/>
    <x v="15"/>
    <x v="10"/>
    <s v="no impacts"/>
    <x v="7"/>
    <s v=""/>
    <s v=""/>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333029.56129788008"/>
    <n v="7.1340313269572576E-4"/>
    <n v="0"/>
    <n v="1.8060251911693199"/>
    <n v="0.22281079237914497"/>
    <x v="337"/>
    <x v="0"/>
    <m/>
    <x v="15"/>
    <x v="10"/>
    <s v="no impacts"/>
    <x v="7"/>
    <s v="(04/26/2026 ticket): …INC-20260426-00002762…Others Transmission equipement fault"/>
    <s v=""/>
  </r>
  <r>
    <s v="Ngd-Maraba-MTN"/>
    <s v="ADM_167"/>
    <s v="Ngaoundere"/>
    <s v="MTN sharing"/>
    <m/>
    <s v="ADAMAOUA"/>
    <s v="Ngaoundere"/>
    <s v="Huawei"/>
    <n v="0"/>
    <n v="0"/>
    <n v="0"/>
    <n v="0"/>
    <n v="0"/>
    <n v="0"/>
    <n v="0"/>
    <n v="0"/>
    <n v="0"/>
    <n v="0"/>
    <n v="0"/>
    <n v="0.72246335248107341"/>
    <n v="2.242778933490853"/>
    <n v="1.1502883589319328"/>
    <n v="1.4693644576367424"/>
    <n v="0.12448918394193492"/>
    <x v="338"/>
    <x v="0"/>
    <m/>
    <x v="15"/>
    <x v="10"/>
    <s v="no impacts"/>
    <x v="7"/>
    <s v=""/>
    <s v=""/>
  </r>
  <r>
    <s v="Ngd-Lamidat-IHS"/>
    <s v="ADM_072"/>
    <s v="Ngaoundere"/>
    <s v="IHS"/>
    <s v="Grid-Gen"/>
    <s v="ADAMAOUA"/>
    <s v="Ngaoundere"/>
    <s v="Huawei"/>
    <n v="0"/>
    <n v="0"/>
    <n v="0"/>
    <n v="0"/>
    <n v="0"/>
    <n v="0"/>
    <n v="0"/>
    <n v="0"/>
    <n v="0"/>
    <n v="0"/>
    <n v="0"/>
    <n v="0.70002682395778926"/>
    <n v="0"/>
    <n v="1.1777653881355188"/>
    <n v="1.5079872055108445"/>
    <n v="4.9077466746339726E-2"/>
    <x v="339"/>
    <x v="0"/>
    <m/>
    <x v="15"/>
    <x v="10"/>
    <s v="no impacts"/>
    <x v="7"/>
    <s v=""/>
    <s v=""/>
  </r>
  <r>
    <s v="Bertoua-Camtel"/>
    <s v="EST_143"/>
    <s v="CENTRE"/>
    <s v="CAMUSAT"/>
    <s v="Good Grid + GE"/>
    <s v="EST"/>
    <s v="Bertoua"/>
    <s v="ZTE"/>
    <n v="0"/>
    <n v="0"/>
    <n v="1.1054894944254678"/>
    <n v="1.3624037975875558"/>
    <n v="0"/>
    <n v="0"/>
    <n v="0"/>
    <n v="0"/>
    <n v="0"/>
    <n v="3.676273353251549"/>
    <n v="6.3890244354841021"/>
    <n v="0.68775629007542161"/>
    <n v="1.1074870231970164"/>
    <n v="0.22718507327873896"/>
    <n v="0.51760857295374829"/>
    <n v="0.92340878198688192"/>
    <x v="340"/>
    <x v="0"/>
    <m/>
    <x v="15"/>
    <x v="10"/>
    <s v="no impacts"/>
    <x v="7"/>
    <s v=""/>
    <s v=""/>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13285.564147354844"/>
    <n v="1.1975211278743971"/>
    <n v="1.4727687653121988"/>
    <n v="1.3911095640761484"/>
    <n v="0"/>
    <x v="341"/>
    <x v="2"/>
    <m/>
    <x v="5"/>
    <x v="5"/>
    <s v="MPR ISSUE"/>
    <x v="3"/>
    <s v="(04/26/2026  incident ) : impacted by SUO_030_N_Bachuo-Ntai ,A déterminer / sans action..;..;(04/26/2026 ticket): …INC-20260426-00008007…2026-04-26 13:49:27…The MPR link Fontem_Fainchang needs to be aligned in order to get at least 10 dbm to be definitely stable so please to ask the FME to realign it…Sans actions…Others Transmission equipement fault…A determiner, "/>
    <s v="SUO_030_N_Bachuo-Ntai ,A déterminer / sans action"/>
  </r>
  <r>
    <s v="Yagoua-Quinf"/>
    <s v="EXN_069"/>
    <s v="EXTREME-NORD"/>
    <s v="IHS"/>
    <s v="Grid-Gen"/>
    <s v="EXTREME-NORD"/>
    <s v="Yagoua"/>
    <s v="Huawei"/>
    <n v="0"/>
    <n v="0"/>
    <n v="0"/>
    <n v="0"/>
    <n v="0"/>
    <n v="0"/>
    <n v="4.5036248013172271"/>
    <n v="2.8459612821851823"/>
    <n v="2.5435318591570999"/>
    <n v="0.56467641460707174"/>
    <n v="0"/>
    <n v="0.66412481130487144"/>
    <n v="0"/>
    <n v="0.82243744229823879"/>
    <n v="1.4044973666404861"/>
    <n v="0.14415437096572964"/>
    <x v="342"/>
    <x v="2"/>
    <m/>
    <x v="15"/>
    <x v="10"/>
    <s v="no impacts"/>
    <x v="7"/>
    <s v=""/>
    <s v=""/>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5311.1569612450885"/>
    <n v="1.8013429100569866E-3"/>
    <n v="4.6452415780407579"/>
    <n v="0"/>
    <n v="0"/>
    <x v="343"/>
    <x v="0"/>
    <m/>
    <x v="3"/>
    <x v="3"/>
    <s v="BSS Hardware issue"/>
    <x v="3"/>
    <s v="(04/26/2026 BO RAN);Check and clean jumper, port 1 of FXDB"/>
    <s v="(04/26/2026 BO RAN);Check and clean jumper, port 1 of FXDB"/>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104331.91696586795"/>
    <n v="2.1750944487225206"/>
    <n v="2.2922087135155009"/>
    <n v="0.98926710539653329"/>
    <n v="0"/>
    <x v="344"/>
    <x v="2"/>
    <m/>
    <x v="15"/>
    <x v="10"/>
    <s v="no impacts"/>
    <x v="7"/>
    <s v=""/>
    <s v=""/>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0.65615253129699558"/>
    <n v="0.15596775988562725"/>
    <n v="0.90486852990899613"/>
    <n v="1.1475259340861106"/>
    <n v="0.27172158418095416"/>
    <x v="345"/>
    <x v="0"/>
    <m/>
    <x v="15"/>
    <x v="10"/>
    <s v="no impacts"/>
    <x v="7"/>
    <s v=""/>
    <s v=""/>
  </r>
  <r>
    <s v="Guendjen"/>
    <s v="EXN_205"/>
    <s v="EXTREME-NORD"/>
    <s v="CAMUSAT"/>
    <s v="Hybrid Solar - S3"/>
    <s v="EXTREME-NORD"/>
    <s v="Kalfou"/>
    <s v="Huawei"/>
    <n v="0"/>
    <n v="0"/>
    <n v="0"/>
    <n v="0"/>
    <n v="0"/>
    <n v="0"/>
    <n v="0"/>
    <n v="0"/>
    <n v="0"/>
    <n v="0"/>
    <n v="0"/>
    <n v="0"/>
    <n v="0"/>
    <n v="0"/>
    <n v="1.9199277653674971"/>
    <n v="0"/>
    <x v="346"/>
    <x v="2"/>
    <m/>
    <x v="15"/>
    <x v="10"/>
    <s v="no impacts"/>
    <x v="7"/>
    <s v=""/>
    <s v=""/>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0.63359115722548953"/>
    <n v="1.0668587147899886"/>
    <n v="1.2907958946320874"/>
    <n v="1.1060874975774453"/>
    <n v="0.14945542138083945"/>
    <x v="347"/>
    <x v="2"/>
    <m/>
    <x v="15"/>
    <x v="10"/>
    <s v="no impacts"/>
    <x v="7"/>
    <s v=""/>
    <s v=""/>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0.62957826460407607"/>
    <n v="0.16024817868180183"/>
    <n v="0.5375506076919695"/>
    <n v="0.45646031600314169"/>
    <n v="0.76622408709755896"/>
    <x v="348"/>
    <x v="0"/>
    <m/>
    <x v="15"/>
    <x v="10"/>
    <s v="no impacts"/>
    <x v="7"/>
    <s v="(04/26/2026 ticket): …INC-20260426-00005102…Others Transmission equipement fault"/>
    <s v=""/>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0.6287756860797924"/>
    <n v="0.15816147451866672"/>
    <n v="0.53792529445383652"/>
    <n v="0.45773534481879202"/>
    <n v="0.76376166367892595"/>
    <x v="349"/>
    <x v="0"/>
    <m/>
    <x v="15"/>
    <x v="10"/>
    <s v="no impacts"/>
    <x v="7"/>
    <s v="(04/26/2026 ticket): …INC-20260426-00005099…Others Transmission equipement fault"/>
    <s v=""/>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0.61559556320323672"/>
    <n v="0"/>
    <n v="0.1762276736648162"/>
    <n v="0.24724933783503428"/>
    <n v="0.97303345393736007"/>
    <x v="350"/>
    <x v="0"/>
    <m/>
    <x v="15"/>
    <x v="10"/>
    <s v="no impacts"/>
    <x v="7"/>
    <s v="(04/26/2026 cell zte): -24/04/2026 : Besoin d'analyse BO RAN"/>
    <s v=""/>
  </r>
  <r>
    <s v="Sabongari-NRO"/>
    <s v="NRO_230"/>
    <s v="NORD-OUEST"/>
    <s v="IHS"/>
    <s v="Hybrid-Gen"/>
    <s v="NORD-OUEST"/>
    <s v="Sabongari"/>
    <s v="NOKIA"/>
    <n v="0"/>
    <n v="0"/>
    <n v="0"/>
    <n v="0"/>
    <n v="0"/>
    <n v="0"/>
    <n v="2.8711472503450963"/>
    <n v="4.1322689584042607"/>
    <n v="2.8459366217446149"/>
    <n v="0"/>
    <n v="0"/>
    <n v="19811.171207192245"/>
    <n v="0"/>
    <n v="2.1067387663912971"/>
    <n v="0.90872366215476474"/>
    <n v="0"/>
    <x v="351"/>
    <x v="2"/>
    <m/>
    <x v="15"/>
    <x v="10"/>
    <s v="no impacts"/>
    <x v="7"/>
    <s v="(04/26/2026 ticket): …INC-20260426-00013680…Others Transmission equipement fault"/>
    <s v=""/>
  </r>
  <r>
    <s v="Tokombere"/>
    <s v="EXN_015"/>
    <s v="EXTREME-NORD"/>
    <s v="IHS"/>
    <s v="Grid-Gen"/>
    <s v="EXTREME-NORD"/>
    <s v="Tokombere"/>
    <s v="Huawei"/>
    <n v="0"/>
    <n v="0"/>
    <n v="0"/>
    <n v="0"/>
    <n v="0"/>
    <n v="0"/>
    <n v="0"/>
    <n v="0"/>
    <n v="0"/>
    <n v="0"/>
    <n v="0"/>
    <n v="0"/>
    <n v="0"/>
    <n v="0"/>
    <n v="1.7876966519443345"/>
    <n v="0"/>
    <x v="352"/>
    <x v="2"/>
    <m/>
    <x v="7"/>
    <x v="4"/>
    <s v="Defaut GE &amp; Power Cabinet"/>
    <x v="4"/>
    <s v="(04/26/2026  incident ) : impacted by EXN_028_H_Godola-MTN, (update 1 ,  04/25 17h)power issue on the site. IHS as discussed pleaseshare ETA|| (update 2, 04/25 17h )fme is on site..;..;(04/26/2026 cell huawei): -31/03/2026 : SWAP le 18 Fevrier 2026  || Pas encore accepte..;..;(04/26/2026 zte): -31/03/2026 : SWAP le 18 Fevrier 2026  || Pas encore accepte"/>
    <s v="EXN_028_H_Godola-MTN, (update 1 ,  04/25 17h)power issue on the site"/>
  </r>
  <r>
    <s v="Mini-Ferme"/>
    <s v="CTR_050"/>
    <s v="Yaounde"/>
    <s v="IHS"/>
    <s v="GridOnly"/>
    <s v="CENTRE"/>
    <s v="Yaounde"/>
    <s v="ZTE"/>
    <n v="0"/>
    <n v="0"/>
    <n v="0"/>
    <n v="0"/>
    <n v="0"/>
    <n v="0"/>
    <n v="0"/>
    <n v="0"/>
    <n v="0.14492784640715975"/>
    <n v="0"/>
    <n v="0"/>
    <n v="0.59872357911498142"/>
    <n v="2.8090248349898168E-2"/>
    <n v="0.19733502791666169"/>
    <n v="0.20464212491202441"/>
    <n v="0.96232875213136515"/>
    <x v="353"/>
    <x v="0"/>
    <m/>
    <x v="15"/>
    <x v="10"/>
    <s v="no impacts"/>
    <x v="7"/>
    <s v=""/>
    <s v=""/>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52667.435991758764"/>
    <n v="0.77154548801054701"/>
    <n v="0.40253847783253205"/>
    <n v="1.6060050457140325"/>
    <n v="0"/>
    <x v="354"/>
    <x v="0"/>
    <m/>
    <x v="15"/>
    <x v="10"/>
    <s v="no impacts"/>
    <x v="7"/>
    <s v=""/>
    <s v=""/>
  </r>
  <r>
    <s v="Bda-Bus-Station-IHS"/>
    <s v="NRO_066"/>
    <s v="NORD-OUEST"/>
    <s v="IHS"/>
    <s v="Grid-Gen"/>
    <s v="NORD-OUEST"/>
    <s v="Bamenda"/>
    <s v="Huawei"/>
    <n v="0"/>
    <n v="0"/>
    <n v="0"/>
    <n v="0"/>
    <n v="0"/>
    <n v="0"/>
    <n v="0"/>
    <n v="0"/>
    <n v="0"/>
    <n v="0.26859627945998238"/>
    <n v="4.2767269349633175"/>
    <n v="0.59132202161326131"/>
    <n v="5.6407002194428033"/>
    <n v="0.88176284626052603"/>
    <n v="1.13158807389047"/>
    <n v="0.16399055961581821"/>
    <x v="355"/>
    <x v="0"/>
    <m/>
    <x v="15"/>
    <x v="10"/>
    <s v="no impacts"/>
    <x v="7"/>
    <s v="(04/26/2026 ticket): …INC-20260426-00008859…Others Transmission equipement fault"/>
    <s v=""/>
  </r>
  <r>
    <s v="Amchide"/>
    <s v="EXN_007"/>
    <s v="EXTREME-NORD"/>
    <s v="IHS"/>
    <s v="Grid-Hybrid-Gen"/>
    <s v="EXTREME-NORD"/>
    <s v="Amchide"/>
    <s v="Huawei"/>
    <n v="0"/>
    <n v="0"/>
    <n v="0"/>
    <n v="0"/>
    <n v="0"/>
    <n v="0"/>
    <n v="0"/>
    <n v="0"/>
    <n v="0"/>
    <n v="0"/>
    <n v="0"/>
    <n v="0"/>
    <n v="0"/>
    <n v="0"/>
    <n v="1.7371205089235016"/>
    <n v="0"/>
    <x v="356"/>
    <x v="2"/>
    <m/>
    <x v="7"/>
    <x v="4"/>
    <s v="Defaut GE &amp; Power Cabinet"/>
    <x v="4"/>
    <s v="(04/26/2026  incident ) : impacted by EXN_028_H_Godola-MTN, (update 1 ,  04/25 17h)power issue on the site. IHS as discussed pleaseshare ETA|| (update 2, 04/25 17h )fme is on site"/>
    <s v="EXN_028_H_Godola-MTN,power issue on the site"/>
  </r>
  <r>
    <s v="DOUBLE-IHS"/>
    <s v="EXN_109"/>
    <s v="EXTREME-NORD"/>
    <s v="IHS"/>
    <s v="Grid-Gen"/>
    <s v="EXTREME-NORD"/>
    <s v="Double(Djakaramani)"/>
    <s v="Huawei"/>
    <n v="0"/>
    <n v="0"/>
    <n v="0"/>
    <n v="0"/>
    <n v="0"/>
    <n v="0"/>
    <n v="0"/>
    <n v="0"/>
    <n v="0"/>
    <n v="0"/>
    <n v="0"/>
    <n v="0"/>
    <n v="0"/>
    <n v="0"/>
    <n v="1.6883506567248419"/>
    <n v="0"/>
    <x v="357"/>
    <x v="2"/>
    <m/>
    <x v="7"/>
    <x v="4"/>
    <s v="Defaut GE &amp; Power Cabinet"/>
    <x v="4"/>
    <s v="(04/26/2026  incident ) : impacted by EXN_028_H_Godola-MTN, (update 1 ,  04/25 17h)power issue on the site. IHS as discussed pleaseshare ETA|| (update 2, 04/25 17h )fme is on site"/>
    <s v="EXN_028_H_Godola-MTN,power issue on the site"/>
  </r>
  <r>
    <s v="Doulek"/>
    <s v="EXN_272"/>
    <s v="EXTREME-NORD"/>
    <s v="ESCO"/>
    <s v="Hybrid Solar - S3"/>
    <s v="EXTREME-NORD"/>
    <s v="Doulek"/>
    <s v="Huawei"/>
    <n v="0"/>
    <n v="0"/>
    <n v="0"/>
    <n v="0"/>
    <n v="0"/>
    <n v="0"/>
    <n v="0"/>
    <n v="0"/>
    <n v="0"/>
    <n v="0"/>
    <n v="0"/>
    <n v="0"/>
    <n v="0"/>
    <n v="0"/>
    <n v="1.6864912397020171"/>
    <n v="0"/>
    <x v="358"/>
    <x v="2"/>
    <m/>
    <x v="7"/>
    <x v="4"/>
    <s v="Defaut GE &amp; Power Cabinet"/>
    <x v="4"/>
    <s v="(04/26/2026  incident ) : impacted by EXN_028_H_Godola-MTN, (update 1 ,  04/25 17h)power issue on the site. IHS as discussed pleaseshare ETA|| (update 2, 04/25 17h )fme is on site"/>
    <s v="EXN_028_H_Godola-MTN,power issue on the site"/>
  </r>
  <r>
    <s v="Kolofata"/>
    <s v="EXN_104"/>
    <s v="EXTREME-NORD"/>
    <s v="IHS"/>
    <s v="Grid-Hybrid-Gen"/>
    <s v="EXTREME-NORD"/>
    <s v="Kolofata"/>
    <s v="Huawei"/>
    <n v="0"/>
    <n v="0"/>
    <n v="0"/>
    <n v="0"/>
    <n v="0"/>
    <n v="0"/>
    <n v="0"/>
    <n v="0"/>
    <n v="0"/>
    <n v="0"/>
    <n v="0"/>
    <n v="0"/>
    <n v="0"/>
    <n v="0"/>
    <n v="1.6841005606726709"/>
    <n v="0"/>
    <x v="359"/>
    <x v="2"/>
    <m/>
    <x v="7"/>
    <x v="4"/>
    <s v="Defaut GE &amp; Power Cabinet"/>
    <x v="4"/>
    <s v="(04/26/2026  incident ) : impacted by EXN_028_H_Godola-MTN, (update 1 ,  04/25 17h)power issue on the site. IHS as discussed pleaseshare ETA|| (update 2, 04/25 17h )fme is on site"/>
    <s v="EXN_028_H_Godola-MTN,power issue on the site"/>
  </r>
  <r>
    <s v="Godola-MTN"/>
    <s v="EXN_028"/>
    <s v="EXTREME-NORD"/>
    <s v="IHS"/>
    <s v="Grid-Gen"/>
    <s v="EXTREME-NORD"/>
    <s v="Godola"/>
    <s v="Huawei"/>
    <n v="0"/>
    <n v="0"/>
    <n v="0"/>
    <n v="0"/>
    <n v="0"/>
    <n v="0"/>
    <n v="0"/>
    <n v="0"/>
    <n v="0"/>
    <n v="0"/>
    <n v="0"/>
    <n v="0"/>
    <n v="0"/>
    <n v="0"/>
    <n v="1.6734753205422441"/>
    <n v="0"/>
    <x v="360"/>
    <x v="2"/>
    <m/>
    <x v="7"/>
    <x v="4"/>
    <s v="Defaut GE &amp; Power Cabinet"/>
    <x v="4"/>
    <s v="(04/26/2026  incident ) : impacted by EXN_028_H_Godola-MTN, (update 1 ,  04/25 17h)power issue on the site. IHS as discussed pleaseshare ETA|| (update 2, 04/25 17h )fme is on site"/>
    <s v="EXN_028_H_Godola-MTN,power issue on the site"/>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36339.181728033596"/>
    <n v="1.0029021239438065"/>
    <n v="1.3420030854205884"/>
    <n v="1.1023686635317953"/>
    <n v="0"/>
    <x v="361"/>
    <x v="2"/>
    <m/>
    <x v="15"/>
    <x v="10"/>
    <s v="no impacts"/>
    <x v="7"/>
    <s v=""/>
    <s v=""/>
  </r>
  <r>
    <s v="SFID-Ndeng-MTN-IHS"/>
    <s v="EST_102"/>
    <s v="CENTRE"/>
    <s v="IHS"/>
    <s v="Hybrid-Gen"/>
    <s v="EST"/>
    <s v="Deng"/>
    <s v="NOKIA"/>
    <n v="5.8855758447406642E-3"/>
    <n v="0"/>
    <n v="0"/>
    <n v="0"/>
    <n v="1.7060679216854582"/>
    <n v="6.857177406237426"/>
    <n v="0"/>
    <n v="0"/>
    <n v="0"/>
    <n v="0"/>
    <n v="0"/>
    <n v="206235.11633892928"/>
    <n v="0"/>
    <n v="1.2770573800302947"/>
    <n v="0.55012180775285524"/>
    <n v="0.34990352772251021"/>
    <x v="362"/>
    <x v="0"/>
    <m/>
    <x v="7"/>
    <x v="4"/>
    <s v="Defaut GE &amp; Power Cabinet"/>
    <x v="4"/>
    <s v="(04/26/2026  incident ) : impacted by EST_041_N_Ndelele-MTN ,A déterminer / sans action..;..;(04/26/2026 ticket): …INC-20260426-00009169…2026-04-26 14:45:27…_x0009_No power issue on site Ubaie: 53V site on Gen (hybrid site, 48.4v). TX FME Hugues (Huawei/651514691) is informed.…Sans actions…Others…A daterminer"/>
    <s v="EST_041_N_Ndelele-MTN ,A déterminer / sans action"/>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154013.92606318468"/>
    <n v="0"/>
    <n v="1.26481761247597"/>
    <n v="0.54852802173329152"/>
    <n v="0.34846711406164177"/>
    <x v="363"/>
    <x v="0"/>
    <m/>
    <x v="7"/>
    <x v="4"/>
    <s v="Defaut GE &amp; Power Cabinet"/>
    <x v="4"/>
    <s v="(04/26/2026  incident ) : impacted by EST_041_N_Ndelele-MTN ,A déterminer / sans action"/>
    <s v="EST_041_N_Ndelele-MTN ,A déterminer / sans action"/>
  </r>
  <r>
    <s v="Omeng"/>
    <s v="LIT_136"/>
    <s v="LITTORAL"/>
    <s v="IHS"/>
    <s v="Grid-Gen"/>
    <s v="LITTORAL"/>
    <s v="Omeng"/>
    <s v="NOKIA"/>
    <n v="8.9175391586982075E-4"/>
    <n v="2.8536125307832214E-3"/>
    <n v="0"/>
    <n v="5.3560431444566639E-2"/>
    <n v="4.7440393605066369E-2"/>
    <n v="0"/>
    <n v="0"/>
    <n v="3.7507835305672234E-2"/>
    <n v="0.12661824095855131"/>
    <n v="2.8862717160186336E-2"/>
    <n v="0"/>
    <n v="19556.116063555659"/>
    <n v="0"/>
    <n v="1.8845495166041188"/>
    <n v="0.80411158110507674"/>
    <n v="0"/>
    <x v="364"/>
    <x v="0"/>
    <m/>
    <x v="11"/>
    <x v="5"/>
    <s v="fiber AOF"/>
    <x v="3"/>
    <s v="(04/26/2026 cell nokia): -24/04/2026 : Intervention ce jour ||FME sur site || Intervention en cours _x000a_23/04/2026 : Expedition fibre et SFP ce jour || Intervention demain 24042026 _x000a_22/04/2026 : Intervention ce jour ||FME gregoire activer  ||Cde la F.O et la SFP _x000a_21/04/2026 : Check breaker and  interconnection FRGU, FXED(sfp, optical fiber) between system and radio module, swap its if needed || Feedback RM : Planned On 22.04.2026..;..;(04/26/2026 ticket): …INC-20260426-00015702"/>
    <s v=""/>
  </r>
  <r>
    <s v="Ngd-Q-Haoussa"/>
    <s v="ADM_048"/>
    <s v="Ngaoundere"/>
    <s v="IHS"/>
    <s v="Grid-Gen"/>
    <s v="ADAMAOUA"/>
    <s v="Ngaoundere"/>
    <s v="Huawei"/>
    <n v="1.4620305450685294"/>
    <n v="0.82210793504036428"/>
    <n v="0"/>
    <n v="0"/>
    <n v="0"/>
    <n v="0"/>
    <n v="0"/>
    <n v="0"/>
    <n v="0"/>
    <n v="0"/>
    <n v="0"/>
    <n v="0.53774544634780408"/>
    <n v="0"/>
    <n v="0.89550136086231913"/>
    <n v="1.1446571192508954"/>
    <n v="4.9077466746339733E-2"/>
    <x v="365"/>
    <x v="0"/>
    <m/>
    <x v="15"/>
    <x v="10"/>
    <s v="no impacts"/>
    <x v="7"/>
    <s v=""/>
    <s v=""/>
  </r>
  <r>
    <s v="Ngd-Dang-MTN-IHS"/>
    <s v="ADM_083"/>
    <s v="Ngaoundere"/>
    <s v="IHS"/>
    <s v="Grid-Gen"/>
    <s v="ADAMAOUA"/>
    <s v="Ngaoundere"/>
    <s v="Huawei"/>
    <n v="0"/>
    <n v="4.1912434045880374E-3"/>
    <n v="0"/>
    <n v="0"/>
    <n v="0"/>
    <n v="1.7921578447235273"/>
    <n v="0"/>
    <n v="0"/>
    <n v="4.9438837095821454E-2"/>
    <n v="0"/>
    <n v="0"/>
    <n v="0.5364791557872689"/>
    <n v="0"/>
    <n v="0.82181296436179352"/>
    <n v="1.0572113929774813"/>
    <n v="0.12312117093158398"/>
    <x v="366"/>
    <x v="0"/>
    <m/>
    <x v="15"/>
    <x v="10"/>
    <s v="no impacts"/>
    <x v="7"/>
    <s v=""/>
    <s v=""/>
  </r>
  <r>
    <s v="Muyuka"/>
    <s v="SUO_012"/>
    <s v="SUD-OUEST"/>
    <s v="IHS"/>
    <s v="Grid-Gen"/>
    <s v="SUD-OUEST"/>
    <s v="Muyuka"/>
    <s v="Huawei"/>
    <n v="0"/>
    <n v="0"/>
    <n v="0"/>
    <n v="0"/>
    <n v="0"/>
    <n v="0"/>
    <n v="0"/>
    <n v="0"/>
    <n v="0"/>
    <n v="0"/>
    <n v="0"/>
    <n v="0"/>
    <n v="0"/>
    <n v="0"/>
    <n v="1.5766793829540549"/>
    <n v="0"/>
    <x v="367"/>
    <x v="0"/>
    <m/>
    <x v="15"/>
    <x v="10"/>
    <s v="no impacts"/>
    <x v="7"/>
    <s v=""/>
    <s v=""/>
  </r>
  <r>
    <s v="Fio-MTN"/>
    <s v="EST_084"/>
    <s v="CENTRE"/>
    <s v="IHS"/>
    <s v="Grid-Gen"/>
    <s v="EST"/>
    <s v="Fio"/>
    <s v="NOKIA"/>
    <n v="0"/>
    <n v="0"/>
    <n v="0"/>
    <n v="0.48190381613603728"/>
    <n v="0"/>
    <n v="0"/>
    <n v="0"/>
    <n v="0"/>
    <n v="0"/>
    <n v="9.9876438577416946E-3"/>
    <n v="9.4543750160515888E-2"/>
    <n v="192686.53243815512"/>
    <n v="0.2692918475143608"/>
    <n v="0.75599298986047669"/>
    <n v="0.41066553104100117"/>
    <n v="0.53844992087412769"/>
    <x v="368"/>
    <x v="0"/>
    <m/>
    <x v="15"/>
    <x v="10"/>
    <s v="no impacts"/>
    <x v="7"/>
    <s v="(04/26/2026 ticket): …INC-20260426-00013306…Others Transmission equipement fault"/>
    <s v=""/>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52504687058581845"/>
    <n v="0.51470252516172876"/>
    <n v="0.23680203349999401"/>
    <n v="0.2008170384650701"/>
    <n v="0.81270232912423102"/>
    <x v="369"/>
    <x v="0"/>
    <m/>
    <x v="15"/>
    <x v="10"/>
    <s v="no impacts"/>
    <x v="7"/>
    <s v="(04/26/2026 ticket): …INC-20260426-00006815…Others Transmission equipement fault"/>
    <s v=""/>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52415511666994841"/>
    <n v="0.51505922672807647"/>
    <n v="0.23605265997625985"/>
    <n v="0.20049828126115526"/>
    <n v="0.81140271676439846"/>
    <x v="370"/>
    <x v="0"/>
    <m/>
    <x v="15"/>
    <x v="10"/>
    <s v="no impacts"/>
    <x v="7"/>
    <s v=""/>
    <s v=""/>
  </r>
  <r>
    <s v="Bsadi-Lycee-CAMTEL"/>
    <s v="LIT_643"/>
    <s v="Douala"/>
    <s v="CAMUSAT"/>
    <s v="Good Grid no GE - 12h"/>
    <s v="LITTORAL"/>
    <s v="Douala"/>
    <s v="ZTE"/>
    <n v="0"/>
    <n v="0"/>
    <n v="0"/>
    <n v="0"/>
    <n v="0"/>
    <n v="0"/>
    <n v="1.8434693650426761"/>
    <n v="1.2579615789608842"/>
    <n v="0.38532686704733804"/>
    <n v="2.8817741194465132"/>
    <n v="1.2075774827142418"/>
    <n v="0.52123016382589582"/>
    <n v="0.58194077041831116"/>
    <n v="0"/>
    <n v="0.20597027992832578"/>
    <n v="0.86690984465938792"/>
    <x v="371"/>
    <x v="0"/>
    <m/>
    <x v="15"/>
    <x v="10"/>
    <s v="no impacts"/>
    <x v="7"/>
    <s v=""/>
    <s v=""/>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71392.460579768449"/>
    <n v="2.3265844095354342E-3"/>
    <n v="1.5628184837475869"/>
    <n v="0.86064733454954756"/>
    <n v="0"/>
    <x v="372"/>
    <x v="2"/>
    <m/>
    <x v="7"/>
    <x v="4"/>
    <s v="Defaut GE &amp; Power Cabinet"/>
    <x v="4"/>
    <s v="(04/26/2026  incident ) : impacted by Mada-IHS_U_EXN_223: A déterminer / sans action..;..;(04/26/2026 ticket): …INC-20260426-00011469…Others Transmission equipement fault"/>
    <s v="EXN_028_H_Godola-MTN,power issue on the site"/>
  </r>
  <r>
    <s v="Kumba Gare Ntam"/>
    <s v="SUO_238"/>
    <s v="SUD-OUEST"/>
    <s v="IHS"/>
    <s v="Hybrid-Gen"/>
    <s v="SUD-OUEST"/>
    <s v="Kumba"/>
    <s v="Huawei"/>
    <n v="0"/>
    <n v="3.7706565877072085"/>
    <n v="0"/>
    <n v="3.9237172298271011E-3"/>
    <n v="1.2438540320118252"/>
    <n v="2.3824097616377458"/>
    <n v="6.723824525658258E-3"/>
    <n v="0"/>
    <n v="5.3505234952187721E-4"/>
    <n v="0"/>
    <n v="0.2234735313169707"/>
    <n v="0.50749715352150049"/>
    <n v="0"/>
    <n v="0.42027365122757376"/>
    <n v="0.72251632886903239"/>
    <n v="0.39296173722330568"/>
    <x v="373"/>
    <x v="0"/>
    <m/>
    <x v="15"/>
    <x v="10"/>
    <s v="no impacts"/>
    <x v="7"/>
    <s v=""/>
    <s v=""/>
  </r>
  <r>
    <s v="NEW-Bonako"/>
    <s v="SUO_157"/>
    <s v="SUD-OUEST"/>
    <s v="IHS"/>
    <s v="Grid-Gen"/>
    <s v="SUD-OUEST"/>
    <s v="Tiko"/>
    <s v="Huawei"/>
    <n v="0"/>
    <n v="0"/>
    <n v="0"/>
    <n v="0"/>
    <n v="0"/>
    <n v="0"/>
    <n v="0"/>
    <n v="0"/>
    <n v="0"/>
    <n v="0"/>
    <n v="0"/>
    <n v="0"/>
    <n v="0"/>
    <n v="0"/>
    <n v="1.4944400243445499"/>
    <n v="0"/>
    <x v="374"/>
    <x v="2"/>
    <m/>
    <x v="15"/>
    <x v="10"/>
    <s v="no impacts"/>
    <x v="7"/>
    <s v=""/>
    <s v=""/>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53151.670852773568"/>
    <n v="0.8882582405195858"/>
    <n v="0.82605941432962049"/>
    <n v="1.1332349861106858"/>
    <n v="0"/>
    <x v="375"/>
    <x v="0"/>
    <m/>
    <x v="15"/>
    <x v="10"/>
    <s v="no impacts"/>
    <x v="7"/>
    <s v=""/>
    <s v=""/>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19338.063110494732"/>
    <n v="5.7813193316288167"/>
    <n v="1.6929596857027525"/>
    <n v="0.72995399696033114"/>
    <n v="0"/>
    <x v="376"/>
    <x v="0"/>
    <m/>
    <x v="3"/>
    <x v="3"/>
    <s v="BSS Hardware issue"/>
    <x v="3"/>
    <s v="(04/26/2026 cell nokia): -24/04/2026 : Check and clean FRGU ant 5  || FME charlie activer ||Attende du Work Permis "/>
    <s v=""/>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48106556745511947"/>
    <n v="0.5088526194736227"/>
    <n v="0.4136541851012554"/>
    <n v="0.3480297404721347"/>
    <n v="0.58516756517761126"/>
    <x v="377"/>
    <x v="0"/>
    <m/>
    <x v="15"/>
    <x v="10"/>
    <s v="no impacts"/>
    <x v="7"/>
    <s v=""/>
    <s v=""/>
  </r>
  <r>
    <s v="Maroua-Titouare-II"/>
    <s v="EXN_086"/>
    <s v="Maroua"/>
    <s v="IHS"/>
    <s v="Grid-Gen"/>
    <s v="EXTREME-NORD"/>
    <s v="Maroua"/>
    <s v="Huawei"/>
    <n v="0"/>
    <n v="0"/>
    <n v="0"/>
    <n v="0.64404251311948368"/>
    <n v="0"/>
    <n v="0"/>
    <n v="0.25862647068055805"/>
    <n v="0.88064266207805786"/>
    <n v="0"/>
    <n v="0"/>
    <n v="0"/>
    <n v="0.47824762508097118"/>
    <n v="0"/>
    <n v="0.79183802341242726"/>
    <n v="1.0112572294133848"/>
    <n v="4.9248468372633594E-2"/>
    <x v="378"/>
    <x v="0"/>
    <m/>
    <x v="15"/>
    <x v="10"/>
    <s v="no impacts"/>
    <x v="7"/>
    <s v=""/>
    <s v=""/>
  </r>
  <r>
    <s v="Nkolafeme"/>
    <s v="CTR_246"/>
    <s v="Yaounde"/>
    <s v="IHS"/>
    <s v="Grid-Gen"/>
    <s v="CENTRE"/>
    <s v="Yaounde"/>
    <s v="ZTE"/>
    <n v="0"/>
    <n v="0"/>
    <n v="0"/>
    <n v="0"/>
    <n v="10.574364429149082"/>
    <n v="10.778790096823075"/>
    <n v="0"/>
    <n v="0.20497855510183091"/>
    <n v="0"/>
    <n v="3.9330628108654153"/>
    <n v="0"/>
    <n v="0.47295060682070461"/>
    <n v="0"/>
    <n v="0.24279702168986728"/>
    <n v="0.20527963931984813"/>
    <n v="0.70828873610919596"/>
    <x v="379"/>
    <x v="0"/>
    <m/>
    <x v="15"/>
    <x v="10"/>
    <s v="no impacts"/>
    <x v="7"/>
    <s v=""/>
    <s v=""/>
  </r>
  <r>
    <s v="LELE-HIS"/>
    <s v="SUD_205"/>
    <s v="CENTRE"/>
    <s v="IHS"/>
    <s v="Grid-Gen"/>
    <s v="SUD"/>
    <s v="Mintom"/>
    <s v="NOKIA"/>
    <n v="0"/>
    <n v="0.78398045142824935"/>
    <n v="9.0578201069784221E-3"/>
    <n v="4.1403458978590463E-2"/>
    <n v="0.34801415302569788"/>
    <n v="1.4696316670541736E-2"/>
    <n v="3.0319633139573223E-3"/>
    <n v="0.14880315163642469"/>
    <n v="1.076042320465139"/>
    <n v="1.0681196668935369"/>
    <n v="3.9976652713198675E-2"/>
    <n v="192717.19024078781"/>
    <n v="0"/>
    <n v="0.78284554112761728"/>
    <n v="0.35833622339864862"/>
    <n v="0.46047317928412407"/>
    <x v="380"/>
    <x v="0"/>
    <m/>
    <x v="15"/>
    <x v="10"/>
    <s v="no impacts"/>
    <x v="7"/>
    <s v="(04/26/2026 ticket): …INC-20260426-00002885…Others Transmission equipement fault"/>
    <s v=""/>
  </r>
  <r>
    <s v="Marouare-New"/>
    <s v="NRD_130"/>
    <s v="Garoua"/>
    <s v="IHS"/>
    <s v="Grid-Gen"/>
    <s v="NORD"/>
    <s v="Garoua"/>
    <s v="Huawei"/>
    <n v="0"/>
    <n v="0"/>
    <n v="5.2659852239943161"/>
    <n v="0"/>
    <n v="0"/>
    <n v="0.30455179734785254"/>
    <n v="0"/>
    <n v="0"/>
    <n v="0"/>
    <n v="0"/>
    <n v="0"/>
    <n v="0.47050720109122146"/>
    <n v="2.4283350883050399"/>
    <n v="0.50395369471122142"/>
    <n v="0.64978656017626002"/>
    <n v="0.34593628999249249"/>
    <x v="381"/>
    <x v="0"/>
    <m/>
    <x v="15"/>
    <x v="10"/>
    <s v="no impacts"/>
    <x v="7"/>
    <s v=""/>
    <s v=""/>
  </r>
  <r>
    <s v="ODING-IHS"/>
    <s v="SUD_204"/>
    <s v="CENTRE"/>
    <m/>
    <m/>
    <s v="SUD"/>
    <s v="Meyomessi"/>
    <s v="NOKIA"/>
    <n v="0.53786853543581203"/>
    <n v="0.35932202473778641"/>
    <n v="0.50085528199811957"/>
    <n v="0.45438734584368773"/>
    <n v="0.41285150169515977"/>
    <n v="0.56976068280336345"/>
    <n v="0.53311246946866586"/>
    <n v="0.54589966595208139"/>
    <n v="1.0163161187875764"/>
    <n v="0.57549598390593926"/>
    <n v="0.5618070105196028"/>
    <n v="195448.25988134678"/>
    <n v="0.46115067261559306"/>
    <n v="3.1717234392048246"/>
    <n v="0"/>
    <n v="0"/>
    <x v="382"/>
    <x v="0"/>
    <m/>
    <x v="15"/>
    <x v="10"/>
    <s v="no impacts"/>
    <x v="7"/>
    <s v=""/>
    <s v=""/>
  </r>
  <r>
    <s v="Lele"/>
    <s v="SUD_159"/>
    <s v="CENTRE"/>
    <s v="ESCO"/>
    <s v="Hybrid Solar - S3"/>
    <s v="SUD"/>
    <s v="Lele"/>
    <s v="NOKIA"/>
    <n v="0"/>
    <n v="0.7837800559121969"/>
    <n v="1.0578017257151051E-2"/>
    <n v="3.9997494687631772E-2"/>
    <n v="0.34393282945035375"/>
    <n v="1.6210093270368944E-2"/>
    <n v="4.102068013000902E-3"/>
    <n v="9.9941222105565261E-2"/>
    <n v="1.0791203720036304"/>
    <n v="1.0737012854383505"/>
    <n v="3.931635389597353E-2"/>
    <n v="192723.73772361621"/>
    <n v="0"/>
    <n v="0.78859073814291247"/>
    <n v="0.36232068844755883"/>
    <n v="0.41909078572100822"/>
    <x v="383"/>
    <x v="0"/>
    <m/>
    <x v="15"/>
    <x v="10"/>
    <s v="no impacts"/>
    <x v="7"/>
    <s v="(04/26/2026 ticket): …INC-20260426-00002843…Others Transmission equipement fault"/>
    <s v=""/>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11601.663624715708"/>
    <n v="3.4778402718922325E-3"/>
    <n v="0"/>
    <n v="1.3313425883424965"/>
    <n v="0"/>
    <x v="384"/>
    <x v="2"/>
    <m/>
    <x v="7"/>
    <x v="4"/>
    <s v="Defaut GE &amp; Power Cabinet"/>
    <x v="4"/>
    <s v="(04/26/2026 ticket): …INC-20260426-00001661…power …Others Transmission equipement fault"/>
    <s v="(04/26/2026 BO RAN);Check and clean jumper, port 4 of ARGA"/>
  </r>
  <r>
    <s v="Makalingai-MTN"/>
    <s v="EXN_029"/>
    <s v="EXTREME-NORD"/>
    <s v="IHS"/>
    <s v="Grid-Gen"/>
    <s v="EXTREME-NORD"/>
    <s v="Makalingai"/>
    <s v="NOKIA"/>
    <n v="0"/>
    <n v="0"/>
    <n v="0"/>
    <n v="1.7140465031664064E-2"/>
    <n v="0"/>
    <n v="0"/>
    <n v="0"/>
    <n v="0"/>
    <n v="0"/>
    <n v="5.7075553599091585E-3"/>
    <n v="0"/>
    <n v="205915.30093527149"/>
    <n v="0.8317615017804213"/>
    <n v="1.0009132365342575"/>
    <n v="0.43433182527479408"/>
    <n v="0.30133906585505177"/>
    <x v="385"/>
    <x v="2"/>
    <m/>
    <x v="15"/>
    <x v="10"/>
    <s v="no impacts"/>
    <x v="7"/>
    <s v="(04/26/2026 ticket): …INC-20260426-00013097…Others Transmission equipement fault"/>
    <s v=""/>
  </r>
  <r>
    <s v="Tekel-IHS"/>
    <s v="ADM_140"/>
    <s v="ADAMAOUA"/>
    <m/>
    <m/>
    <s v="ADAMAOUA"/>
    <s v="Martap"/>
    <s v="Huawei"/>
    <n v="0"/>
    <n v="0"/>
    <n v="0"/>
    <n v="0"/>
    <n v="0"/>
    <n v="0"/>
    <n v="0"/>
    <n v="0"/>
    <n v="0"/>
    <n v="0"/>
    <n v="0"/>
    <n v="0"/>
    <n v="0"/>
    <n v="0"/>
    <n v="1.287725977607094"/>
    <n v="0"/>
    <x v="386"/>
    <x v="0"/>
    <m/>
    <x v="15"/>
    <x v="10"/>
    <s v="no impacts"/>
    <x v="7"/>
    <s v=""/>
    <s v=""/>
  </r>
  <r>
    <s v="Dogba-IHS"/>
    <s v="EXN_171"/>
    <s v="EXTREME-NORD"/>
    <s v="IHS"/>
    <s v="Gen Only"/>
    <s v="EXTREME-NORD"/>
    <s v="Dogba"/>
    <s v="NOKIA"/>
    <n v="0.2845787430767871"/>
    <n v="0"/>
    <n v="0"/>
    <n v="3.38886099494609E-3"/>
    <n v="0.54404468898060421"/>
    <n v="0"/>
    <n v="0"/>
    <n v="0"/>
    <n v="0"/>
    <n v="1.7836110499716445E-3"/>
    <n v="1.5767339689282551"/>
    <n v="19629.633474872517"/>
    <n v="3.413273167473144"/>
    <n v="1.9488707440579676"/>
    <n v="0.4385821672958311"/>
    <n v="0"/>
    <x v="387"/>
    <x v="2"/>
    <m/>
    <x v="15"/>
    <x v="10"/>
    <s v="no impacts"/>
    <x v="7"/>
    <s v="(04/26/2026 ticket): …INC-20260426-00013281…Others Transmission equipement fault"/>
    <s v=""/>
  </r>
  <r>
    <s v="Ngd-Stade"/>
    <s v="ADM_057"/>
    <s v="Ngaoundere"/>
    <s v="IHS"/>
    <s v="Grid-Gen"/>
    <s v="ADAMAOUA"/>
    <s v="Ngaoundere"/>
    <s v="Huawei"/>
    <n v="0.37872788806990215"/>
    <n v="1.9178238065478994"/>
    <n v="32.696157325366045"/>
    <n v="0"/>
    <n v="0"/>
    <n v="0"/>
    <n v="0"/>
    <n v="0"/>
    <n v="0"/>
    <n v="0"/>
    <n v="0.3150566584767987"/>
    <n v="0.41912434045880381"/>
    <n v="0"/>
    <n v="0.70066424469143795"/>
    <n v="0.59740412633325513"/>
    <n v="0.22726116134454877"/>
    <x v="388"/>
    <x v="0"/>
    <m/>
    <x v="15"/>
    <x v="10"/>
    <s v="no impacts"/>
    <x v="7"/>
    <s v=""/>
    <s v=""/>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52621.309731104084"/>
    <n v="0.5081748864975616"/>
    <n v="0.36219720313817649"/>
    <n v="1.0741586509855126"/>
    <n v="0"/>
    <x v="389"/>
    <x v="0"/>
    <m/>
    <x v="15"/>
    <x v="10"/>
    <s v="no impacts"/>
    <x v="7"/>
    <s v=""/>
    <s v=""/>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0.41229350546324095"/>
    <n v="1.8394208022646275"/>
    <n v="0.49034007569671756"/>
    <n v="0.17351017132987132"/>
    <n v="0.54464017974596546"/>
    <x v="390"/>
    <x v="0"/>
    <m/>
    <x v="7"/>
    <x v="4"/>
    <s v="Defaut GE &amp; Power Cabinet"/>
    <x v="4"/>
    <s v="(04/26/2026 ticket): …INC-20260426-00005581…Site en défaut derrière EMANA BILICK qui est down pour défaut d'énergie …Others Transmission equipement fault"/>
    <s v=""/>
  </r>
  <r>
    <s v="Badankali-IHS"/>
    <s v="NRD_107"/>
    <s v="NORD"/>
    <s v="IHS"/>
    <s v="Hybrid-Gen"/>
    <s v="NORD"/>
    <s v="Badankali"/>
    <s v="Huawei"/>
    <n v="0"/>
    <n v="0"/>
    <n v="0"/>
    <n v="0"/>
    <n v="0"/>
    <n v="0"/>
    <n v="0"/>
    <n v="0"/>
    <n v="0"/>
    <n v="0"/>
    <n v="0"/>
    <n v="0"/>
    <n v="0"/>
    <n v="0"/>
    <n v="1.1978895723043339"/>
    <n v="0"/>
    <x v="391"/>
    <x v="0"/>
    <m/>
    <x v="7"/>
    <x v="4"/>
    <s v="Defaut GE &amp; Power Cabinet"/>
    <x v="4"/>
    <s v="(04/26/2026 hourly): ;26/04/2026 07:06;2 V;Our FME PARFAIT is managing with level zero"/>
    <s v=""/>
  </r>
  <r>
    <s v="Mbang"/>
    <s v="EST_011"/>
    <s v="CENTRE"/>
    <s v="IHS"/>
    <s v="Solar-Gen"/>
    <s v="EST"/>
    <s v="Mbang"/>
    <s v="NOKIA"/>
    <n v="5.8855758447407145E-3"/>
    <n v="0.39713368889345474"/>
    <n v="3.2861845202934652"/>
    <n v="0.32386718716559226"/>
    <n v="0"/>
    <n v="0"/>
    <n v="0.1161777001595168"/>
    <n v="0"/>
    <n v="0"/>
    <n v="8.4181569658109169E-3"/>
    <n v="9.3081273738489331E-2"/>
    <n v="18832.546889847705"/>
    <n v="0.2020179321011436"/>
    <n v="1.250829306699599"/>
    <n v="0.66221809112885954"/>
    <n v="0"/>
    <x v="392"/>
    <x v="0"/>
    <m/>
    <x v="15"/>
    <x v="10"/>
    <s v="no impacts"/>
    <x v="7"/>
    <s v="(04/26/2026 ocm ran 20h): -power status check ongoing"/>
    <s v=""/>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37685520484657564"/>
    <n v="1.4125025325811214"/>
    <n v="0.22955808943723044"/>
    <n v="0.3951526804505775"/>
    <n v="0.40541065561749978"/>
    <x v="393"/>
    <x v="0"/>
    <m/>
    <x v="15"/>
    <x v="10"/>
    <s v="no impacts"/>
    <x v="7"/>
    <s v=""/>
    <s v=""/>
  </r>
  <r>
    <s v="Mbingo-IHS"/>
    <s v="NRO_031"/>
    <s v="NORD-OUEST"/>
    <s v="IHS"/>
    <s v="Grid-Gen"/>
    <s v="NORD-OUEST"/>
    <s v="Mbingo"/>
    <s v="NOKIA"/>
    <n v="2.0924462720842469"/>
    <n v="0"/>
    <n v="0"/>
    <n v="0"/>
    <n v="1.0795221731192857"/>
    <n v="0"/>
    <n v="0"/>
    <n v="0"/>
    <n v="0"/>
    <n v="0"/>
    <n v="0"/>
    <n v="18849.81847328876"/>
    <n v="0"/>
    <n v="1.2659416727615713"/>
    <n v="0.55490316581154708"/>
    <n v="0"/>
    <x v="394"/>
    <x v="2"/>
    <m/>
    <x v="15"/>
    <x v="10"/>
    <s v="no impacts"/>
    <x v="7"/>
    <s v="(04/26/2026 ticket): …INC-20260426-00011030…Others Transmission equipement fault"/>
    <s v=""/>
  </r>
  <r>
    <s v="Babanki-IHS"/>
    <s v="NRO_058"/>
    <s v="NORD-OUEST"/>
    <s v="IHS"/>
    <s v="Grid-Gen"/>
    <s v="NORD-OUEST"/>
    <s v="Babanki"/>
    <s v="NOKIA"/>
    <n v="2.0923861516778413"/>
    <n v="0"/>
    <n v="0"/>
    <n v="0"/>
    <n v="1.0719943551738911"/>
    <n v="0"/>
    <n v="0.58064207155090763"/>
    <n v="0"/>
    <n v="0"/>
    <n v="0"/>
    <n v="0"/>
    <n v="18846.248493435265"/>
    <n v="0"/>
    <n v="1.2628192830793457"/>
    <n v="0.55516879681480802"/>
    <n v="0"/>
    <x v="395"/>
    <x v="2"/>
    <m/>
    <x v="15"/>
    <x v="10"/>
    <s v="no impacts"/>
    <x v="7"/>
    <s v="(04/26/2026 ticket): …INC-20260426-00010951…Others Transmission equipement fault"/>
    <s v=""/>
  </r>
  <r>
    <s v="Maroua-University-IHS"/>
    <s v="EXN_117"/>
    <s v="Maroua"/>
    <s v="IHS"/>
    <s v="Grid-Gen"/>
    <s v="EXTREME-NORD"/>
    <s v="Maroua"/>
    <s v="Huawei"/>
    <n v="0.27136071659917876"/>
    <n v="0.69710187111373645"/>
    <n v="0"/>
    <n v="0"/>
    <n v="0"/>
    <n v="0"/>
    <n v="0"/>
    <n v="0"/>
    <n v="0"/>
    <n v="0"/>
    <n v="0"/>
    <n v="0.36524456886195078"/>
    <n v="0"/>
    <n v="0.46648501852451352"/>
    <n v="0.60053857217173112"/>
    <n v="0.18604976940772699"/>
    <x v="396"/>
    <x v="0"/>
    <m/>
    <x v="15"/>
    <x v="10"/>
    <s v="no impacts"/>
    <x v="7"/>
    <s v=""/>
    <s v=""/>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0.3559168229019527"/>
    <n v="4.1218827850116861"/>
    <n v="0.1463776283027389"/>
    <n v="0.22472382875853142"/>
    <n v="0.49775153381618614"/>
    <x v="397"/>
    <x v="0"/>
    <m/>
    <x v="15"/>
    <x v="10"/>
    <s v="no impacts"/>
    <x v="7"/>
    <s v=""/>
    <s v=""/>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0.34710629421315903"/>
    <n v="0"/>
    <n v="0.30162284330299871"/>
    <n v="0.31928846591933013"/>
    <n v="0.37746898988108102"/>
    <x v="398"/>
    <x v="0"/>
    <m/>
    <x v="15"/>
    <x v="10"/>
    <s v="no impacts"/>
    <x v="7"/>
    <s v=""/>
    <s v=""/>
  </r>
  <r>
    <s v="Kar-Hay"/>
    <s v="EXN_022"/>
    <s v="EXTREME-NORD"/>
    <s v="IHS"/>
    <s v="Solar-Grid-Gen"/>
    <s v="EXTREME-NORD"/>
    <s v="Kar-Hay"/>
    <s v="Huawei"/>
    <n v="0"/>
    <n v="0"/>
    <n v="0"/>
    <n v="0"/>
    <n v="0"/>
    <n v="0"/>
    <n v="0"/>
    <n v="0"/>
    <n v="0"/>
    <n v="0"/>
    <n v="0"/>
    <n v="0"/>
    <n v="0"/>
    <n v="0"/>
    <n v="1.0010569988881748"/>
    <n v="0"/>
    <x v="399"/>
    <x v="2"/>
    <m/>
    <x v="13"/>
    <x v="8"/>
    <s v="Projet OCM (HUAWEI)"/>
    <x v="6"/>
    <s v="(04/26/2026 zte): -23/04/2026 : swaP le 15 Fevrier 2026 || Pas encore transfere"/>
    <s v=""/>
  </r>
  <r>
    <s v="Ngd-Bamyangal-New"/>
    <s v="ADM_131"/>
    <s v="Ngaoundere"/>
    <s v="IHS"/>
    <s v="Grid-Gen"/>
    <s v="ADAMAOUA"/>
    <s v="Ngaoundere"/>
    <s v="Huawei"/>
    <n v="3.4416350629078885"/>
    <n v="1.488693987153036"/>
    <n v="0.23920407039291394"/>
    <n v="0"/>
    <n v="0"/>
    <n v="0"/>
    <n v="0.66248398409967091"/>
    <n v="1.931628157165564"/>
    <n v="0"/>
    <n v="1.7961529022666243"/>
    <n v="0"/>
    <n v="0.32725585204589752"/>
    <n v="0.49142774795752686"/>
    <n v="0.4277673864649153"/>
    <n v="0.56281896970871537"/>
    <n v="0.14808740837048853"/>
    <x v="400"/>
    <x v="0"/>
    <m/>
    <x v="15"/>
    <x v="10"/>
    <s v="no impacts"/>
    <x v="7"/>
    <s v=""/>
    <s v=""/>
  </r>
  <r>
    <s v="Mayo-Tolere-I"/>
    <s v="ADM_043"/>
    <s v="ADAMAOUA"/>
    <s v="IHS"/>
    <s v="Solar-Gen"/>
    <s v="ADAMAOUA"/>
    <s v="Mayo-Tolere"/>
    <s v="NOKIA"/>
    <n v="2.0513901506238972E-3"/>
    <n v="0"/>
    <n v="1.5045242377724869E-2"/>
    <n v="0"/>
    <n v="0"/>
    <n v="0"/>
    <n v="4.0397043315757997E-2"/>
    <n v="0.12421202450420094"/>
    <n v="2.4740092291893539E-2"/>
    <n v="0"/>
    <n v="0"/>
    <n v="145556.47404482451"/>
    <n v="0"/>
    <n v="1.0758505889076733"/>
    <n v="0.46148117092263063"/>
    <n v="1.5405700782624668E-2"/>
    <x v="401"/>
    <x v="0"/>
    <m/>
    <x v="15"/>
    <x v="10"/>
    <s v="no impacts"/>
    <x v="7"/>
    <s v="(04/26/2026 ticket): …INC-20260426-00009911…Others Transmission equipement fault"/>
    <s v=""/>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3147891323020377"/>
    <n v="0.97620301170266488"/>
    <n v="0.36469511488395701"/>
    <n v="0.31078827381498819"/>
    <n v="0.3036988882979072"/>
    <x v="402"/>
    <x v="0"/>
    <m/>
    <x v="15"/>
    <x v="10"/>
    <s v="no impacts"/>
    <x v="7"/>
    <s v=""/>
    <s v=""/>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29998601729859914"/>
    <n v="2.2558877160541391"/>
    <n v="0.23043235854825367"/>
    <n v="0.39393077783557906"/>
    <n v="0.25855445895632639"/>
    <x v="403"/>
    <x v="0"/>
    <m/>
    <x v="15"/>
    <x v="10"/>
    <s v="no impacts"/>
    <x v="7"/>
    <s v=""/>
    <s v=""/>
  </r>
  <r>
    <s v="Bertoua-Meteo-II"/>
    <s v="EST_124"/>
    <s v="CENTRE"/>
    <s v="CAMUSAT"/>
    <s v="Good Grid + GE"/>
    <s v="EST"/>
    <s v="Bertoua"/>
    <s v="ZTE"/>
    <n v="0"/>
    <n v="0.90760930049395938"/>
    <n v="0"/>
    <n v="0.11840708494919165"/>
    <n v="0"/>
    <n v="5.86898922190547"/>
    <n v="0"/>
    <n v="0"/>
    <n v="0.90550476125250778"/>
    <n v="0"/>
    <n v="1.9380666204381434"/>
    <n v="0.29187105666418417"/>
    <n v="1.3120553714975469"/>
    <n v="0.2120727072167668"/>
    <n v="0.11602762222426256"/>
    <n v="0.4269226602052677"/>
    <x v="404"/>
    <x v="0"/>
    <m/>
    <x v="15"/>
    <x v="10"/>
    <s v="no impacts"/>
    <x v="7"/>
    <s v=""/>
    <s v=""/>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0.29140734462793172"/>
    <n v="0.27139638675581351"/>
    <n v="0.54142237089792933"/>
    <n v="0.63772691262822534"/>
    <n v="0"/>
    <x v="405"/>
    <x v="0"/>
    <m/>
    <x v="15"/>
    <x v="10"/>
    <s v="no impacts"/>
    <x v="7"/>
    <s v=""/>
    <s v=""/>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0.28136619553523801"/>
    <n v="0"/>
    <n v="0.2425472305152892"/>
    <n v="0.20591715372767488"/>
    <n v="0.3405668389268649"/>
    <x v="406"/>
    <x v="0"/>
    <m/>
    <x v="15"/>
    <x v="10"/>
    <s v="no impacts"/>
    <x v="7"/>
    <s v=""/>
    <s v=""/>
  </r>
  <r>
    <s v="Nkan"/>
    <s v="LIT_514"/>
    <s v="LITTORAL"/>
    <s v="IHS"/>
    <s v="Hybrid-Gen"/>
    <s v="LITTORAL"/>
    <s v="Nkan"/>
    <s v="NOKIA"/>
    <n v="0"/>
    <n v="0"/>
    <n v="0"/>
    <n v="0"/>
    <n v="0"/>
    <n v="0.99298681685940637"/>
    <n v="0"/>
    <n v="0"/>
    <n v="1.2955775048836102"/>
    <n v="7.0526930887202379"/>
    <n v="1.4685480284032921"/>
    <n v="18427.830326909847"/>
    <n v="0"/>
    <n v="0.89774948143352162"/>
    <n v="0.45159883973525933"/>
    <n v="0"/>
    <x v="407"/>
    <x v="0"/>
    <m/>
    <x v="15"/>
    <x v="10"/>
    <s v="no impacts"/>
    <x v="7"/>
    <s v="(04/26/2026 ticket): …INC-20260426-00008526…Others Transmission equipement fault"/>
    <s v=""/>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11600.95822582348"/>
    <n v="0.26183410213583802"/>
    <n v="0"/>
    <n v="0.824831998457636"/>
    <n v="0"/>
    <x v="408"/>
    <x v="2"/>
    <m/>
    <x v="15"/>
    <x v="10"/>
    <s v="no impacts"/>
    <x v="7"/>
    <s v=""/>
    <s v=""/>
  </r>
  <r>
    <s v="MOLYKO-CHIEF-STREET-MTN"/>
    <s v="SUO_228"/>
    <s v="SUD-OUEST"/>
    <s v="MTN sharing"/>
    <m/>
    <s v="SUD-OUEST"/>
    <s v="Buea"/>
    <s v="Huawei"/>
    <n v="0.34287938065193635"/>
    <n v="0.75050009559601982"/>
    <n v="0"/>
    <n v="0"/>
    <n v="0"/>
    <n v="0"/>
    <n v="0"/>
    <n v="0"/>
    <n v="7.2232067185453424E-3"/>
    <n v="4.4679724797607525"/>
    <n v="0"/>
    <n v="0.27171741816552664"/>
    <n v="7.5620732065758639E-3"/>
    <n v="0.28788432870120578"/>
    <n v="0.49566745208441709"/>
    <n v="0.12312117093158398"/>
    <x v="409"/>
    <x v="0"/>
    <m/>
    <x v="15"/>
    <x v="10"/>
    <s v="no impacts"/>
    <x v="7"/>
    <s v=""/>
    <s v=""/>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35537.210063549952"/>
    <n v="1.3508970016949899"/>
    <n v="0.64058946720541621"/>
    <n v="0.49805813111376307"/>
    <n v="0"/>
    <x v="410"/>
    <x v="0"/>
    <m/>
    <x v="15"/>
    <x v="10"/>
    <s v="no impacts"/>
    <x v="7"/>
    <s v="(04/26/2026 ticket): …INC-20260426-00009587…Others Transmission equipement fault"/>
    <s v=""/>
  </r>
  <r>
    <s v="Pont-Emana-MTN"/>
    <s v="CTR_799"/>
    <s v="Yaounde"/>
    <m/>
    <m/>
    <s v="CENTRE"/>
    <s v="Yaounde"/>
    <s v="ZTE"/>
    <n v="4.2804187961750177E-4"/>
    <n v="0"/>
    <n v="0"/>
    <n v="0"/>
    <n v="0"/>
    <n v="0"/>
    <n v="0"/>
    <n v="0"/>
    <n v="0"/>
    <n v="0"/>
    <n v="0"/>
    <n v="0.25404285555298695"/>
    <n v="1.3214366226924974"/>
    <n v="0.2378011981983062"/>
    <n v="0.17946030580290964"/>
    <n v="0.30650331496912697"/>
    <x v="411"/>
    <x v="0"/>
    <m/>
    <x v="15"/>
    <x v="10"/>
    <s v="no impacts"/>
    <x v="7"/>
    <s v="(04/26/2026 ticket): …INC-20260426-00005592…Others Transmission equipement fault"/>
    <s v=""/>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18709.132411759168"/>
    <n v="0"/>
    <n v="1.1437937883929037"/>
    <n v="0.24705112997281831"/>
    <n v="0"/>
    <x v="412"/>
    <x v="2"/>
    <m/>
    <x v="15"/>
    <x v="10"/>
    <s v="no impacts"/>
    <x v="7"/>
    <s v=""/>
    <s v=""/>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17757.259162949835"/>
    <n v="0.32006474029423687"/>
    <n v="0.31036553441323056"/>
    <n v="0.5963416023202126"/>
    <n v="0"/>
    <x v="413"/>
    <x v="2"/>
    <m/>
    <x v="15"/>
    <x v="10"/>
    <s v="no impacts"/>
    <x v="7"/>
    <s v=""/>
    <s v=""/>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24350232426740637"/>
    <n v="0"/>
    <n v="0.26415416711629081"/>
    <n v="0.33724512173975135"/>
    <n v="0.17749968809303363"/>
    <x v="414"/>
    <x v="0"/>
    <m/>
    <x v="15"/>
    <x v="10"/>
    <s v="no impacts"/>
    <x v="7"/>
    <s v=""/>
    <s v=""/>
  </r>
  <r>
    <s v="Adoumre-IHS"/>
    <s v="NRD_078"/>
    <s v="NORD"/>
    <s v="IHS"/>
    <s v="Grid-Gen"/>
    <s v="NORD"/>
    <s v="Adoumre"/>
    <s v="Huawei"/>
    <n v="0"/>
    <n v="0"/>
    <n v="0"/>
    <n v="0"/>
    <n v="0"/>
    <n v="0"/>
    <n v="0"/>
    <n v="0"/>
    <n v="0"/>
    <n v="0"/>
    <n v="0"/>
    <n v="0"/>
    <n v="0"/>
    <n v="0"/>
    <n v="0.70413466344339393"/>
    <n v="0"/>
    <x v="415"/>
    <x v="0"/>
    <m/>
    <x v="15"/>
    <x v="10"/>
    <s v="no impacts"/>
    <x v="7"/>
    <s v=""/>
    <s v=""/>
  </r>
  <r>
    <s v="Maroua-Domayo-IHS"/>
    <s v="EXN_241"/>
    <s v="Maroua"/>
    <s v="IHS"/>
    <s v="Grid-Gen"/>
    <s v="EXTREME-NORD"/>
    <s v="Maroua"/>
    <s v="Huawei"/>
    <n v="0"/>
    <n v="0"/>
    <n v="0"/>
    <n v="0"/>
    <n v="0"/>
    <n v="0"/>
    <n v="0"/>
    <n v="0"/>
    <n v="0"/>
    <n v="0"/>
    <n v="0"/>
    <n v="0.23611860184400438"/>
    <n v="0"/>
    <n v="0.36656854869329242"/>
    <n v="0.31551650567302819"/>
    <n v="0.14928441975454562"/>
    <x v="416"/>
    <x v="0"/>
    <m/>
    <x v="7"/>
    <x v="4"/>
    <s v="Defaut GE &amp; Power Cabinet"/>
    <x v="4"/>
    <s v="(04/26/2026 ticket): …INC-20260426-00005370…GE Fault"/>
    <s v=""/>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1866.2519916788658"/>
    <n v="0.16076539595300671"/>
    <n v="1.6322604302802857"/>
    <n v="0"/>
    <n v="0"/>
    <x v="417"/>
    <x v="0"/>
    <m/>
    <x v="15"/>
    <x v="10"/>
    <s v="no impacts"/>
    <x v="7"/>
    <s v=""/>
    <s v=""/>
  </r>
  <r>
    <s v="Salack"/>
    <s v="EXN_008"/>
    <s v="EXTREME-NORD"/>
    <s v="IHS"/>
    <s v="Grid-Gen"/>
    <s v="EXTREME-NORD"/>
    <s v="Salak"/>
    <s v="NOKIA"/>
    <n v="1.1693954826550281"/>
    <n v="0.88059296532993858"/>
    <n v="2.0309672480686705"/>
    <n v="0.27823539193748392"/>
    <n v="0"/>
    <n v="0"/>
    <n v="0"/>
    <n v="1.4268062653917818E-3"/>
    <n v="0.44727679749959492"/>
    <n v="2.1061413349859572"/>
    <n v="0"/>
    <n v="187903.47131020765"/>
    <n v="1.5160693924757608E-3"/>
    <n v="0.46710949646095867"/>
    <n v="0.2350970430386497"/>
    <n v="0.14918181877876935"/>
    <x v="418"/>
    <x v="2"/>
    <m/>
    <x v="15"/>
    <x v="10"/>
    <s v="no impacts"/>
    <x v="7"/>
    <s v=""/>
    <s v=""/>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17920.755283463601"/>
    <n v="0.23435292909058211"/>
    <n v="0.4533709818591658"/>
    <n v="0.45077581253336374"/>
    <n v="0"/>
    <x v="419"/>
    <x v="0"/>
    <m/>
    <x v="15"/>
    <x v="10"/>
    <s v="no impacts"/>
    <x v="7"/>
    <s v=""/>
    <s v=""/>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1690.6081054010324"/>
    <n v="0.50203961955637744"/>
    <n v="1.4786388579147833"/>
    <n v="0"/>
    <n v="0"/>
    <x v="420"/>
    <x v="0"/>
    <m/>
    <x v="15"/>
    <x v="10"/>
    <s v="no impacts"/>
    <x v="7"/>
    <s v=""/>
    <s v=""/>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20893794248829303"/>
    <n v="8.4060826177899912"/>
    <n v="0"/>
    <n v="0.44307251343880361"/>
    <n v="0.11542609774836"/>
    <x v="421"/>
    <x v="0"/>
    <m/>
    <x v="15"/>
    <x v="10"/>
    <s v="no impacts"/>
    <x v="7"/>
    <s v=""/>
    <s v=""/>
  </r>
  <r>
    <s v="Palar"/>
    <s v="EXN_055"/>
    <s v="Maroua"/>
    <s v="IHS"/>
    <s v="Grid-Gen"/>
    <s v="EXTREME-NORD"/>
    <s v="Maroua"/>
    <s v="Huawei"/>
    <n v="0"/>
    <n v="0"/>
    <n v="0"/>
    <n v="0"/>
    <n v="0"/>
    <n v="0"/>
    <n v="0"/>
    <n v="0"/>
    <n v="0.90372125342076792"/>
    <n v="0"/>
    <n v="0"/>
    <n v="0.20795701318083629"/>
    <n v="0"/>
    <n v="0.317234791714127"/>
    <n v="0.40641543498883065"/>
    <n v="5.0274478130396809E-2"/>
    <x v="422"/>
    <x v="0"/>
    <m/>
    <x v="15"/>
    <x v="10"/>
    <s v="no impacts"/>
    <x v="7"/>
    <s v=""/>
    <s v=""/>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288104.89331769553"/>
    <n v="0.16115776767598938"/>
    <n v="0.32535300488791369"/>
    <n v="0.15990986396292542"/>
    <n v="0.20034550536589418"/>
    <x v="423"/>
    <x v="0"/>
    <m/>
    <x v="15"/>
    <x v="10"/>
    <s v="no impacts"/>
    <x v="7"/>
    <s v=""/>
    <s v=""/>
  </r>
  <r>
    <s v="Hougno"/>
    <s v="EXN_245"/>
    <s v="EXTREME-NORD"/>
    <s v="CAMUSAT"/>
    <s v="HGB"/>
    <s v="EXTREME-NORD"/>
    <s v="Hougno"/>
    <s v="Huawei"/>
    <n v="0"/>
    <n v="0"/>
    <n v="0"/>
    <n v="0"/>
    <n v="0"/>
    <n v="0"/>
    <n v="0"/>
    <n v="0"/>
    <n v="0"/>
    <n v="0"/>
    <n v="0"/>
    <n v="0"/>
    <n v="0"/>
    <n v="0"/>
    <n v="0.60909189047672485"/>
    <n v="0"/>
    <x v="424"/>
    <x v="2"/>
    <m/>
    <x v="15"/>
    <x v="10"/>
    <s v="no impacts"/>
    <x v="7"/>
    <s v=""/>
    <s v=""/>
  </r>
  <r>
    <s v="Zouhaye"/>
    <s v="EXN_242"/>
    <s v="EXTREME-NORD"/>
    <s v="CAMUSAT"/>
    <s v="Hybrid Solar - S3"/>
    <s v="EXTREME-NORD"/>
    <s v="Zouhaye"/>
    <s v="Huawei"/>
    <n v="0"/>
    <n v="0"/>
    <n v="0"/>
    <n v="0"/>
    <n v="0"/>
    <n v="0"/>
    <n v="0"/>
    <n v="0"/>
    <n v="0"/>
    <n v="0"/>
    <n v="0"/>
    <n v="0"/>
    <n v="0"/>
    <n v="0"/>
    <n v="0.60691371624998725"/>
    <n v="0"/>
    <x v="425"/>
    <x v="2"/>
    <m/>
    <x v="15"/>
    <x v="10"/>
    <s v="no impacts"/>
    <x v="7"/>
    <s v=""/>
    <s v=""/>
  </r>
  <r>
    <s v="Bambui-Round-About-IHS"/>
    <s v="NRO_067"/>
    <s v="NORD-OUEST"/>
    <s v="IHS"/>
    <s v="Hybrid-Gen"/>
    <s v="NORD-OUEST"/>
    <s v="Bamenda"/>
    <s v="Huawei"/>
    <n v="0"/>
    <n v="0"/>
    <n v="0"/>
    <n v="0"/>
    <n v="0"/>
    <n v="0"/>
    <n v="1.0677147985492235"/>
    <n v="0.38525552673406904"/>
    <n v="0"/>
    <n v="1.6682040504176263"/>
    <n v="0"/>
    <n v="0.19912864941372527"/>
    <n v="4.6969392151994809"/>
    <n v="0.13738514601792901"/>
    <n v="0.17930092720095475"/>
    <n v="0.22880017598119359"/>
    <x v="426"/>
    <x v="2"/>
    <m/>
    <x v="15"/>
    <x v="10"/>
    <s v="no impacts"/>
    <x v="7"/>
    <s v=""/>
    <s v=""/>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1984509164376643"/>
    <n v="0.88886463318237741"/>
    <n v="0.16923352077663073"/>
    <n v="0.28964404595543863"/>
    <n v="0.14774540511790088"/>
    <x v="427"/>
    <x v="0"/>
    <m/>
    <x v="15"/>
    <x v="10"/>
    <s v="no impacts"/>
    <x v="7"/>
    <s v=""/>
    <s v=""/>
  </r>
  <r>
    <s v="Batsaa"/>
    <s v="OST_290"/>
    <s v="OUEST"/>
    <s v="CAMUSAT"/>
    <s v="Hybrid Solar - S3"/>
    <s v="OUEST"/>
    <s v="Batsaa"/>
    <s v="Huawei"/>
    <n v="0"/>
    <n v="0"/>
    <n v="0"/>
    <n v="0"/>
    <n v="0"/>
    <n v="0"/>
    <n v="0"/>
    <n v="0"/>
    <n v="0"/>
    <n v="0"/>
    <n v="0"/>
    <n v="0"/>
    <n v="0"/>
    <n v="0"/>
    <n v="0.5566032042324156"/>
    <n v="0"/>
    <x v="428"/>
    <x v="0"/>
    <m/>
    <x v="15"/>
    <x v="10"/>
    <s v="no impacts"/>
    <x v="7"/>
    <s v=""/>
    <s v=""/>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0.17843995856554604"/>
    <n v="0.67470101274708738"/>
    <n v="0.22606101299313774"/>
    <n v="0.20639528953354344"/>
    <n v="0.14740340186531309"/>
    <x v="429"/>
    <x v="0"/>
    <m/>
    <x v="15"/>
    <x v="10"/>
    <s v="no impacts"/>
    <x v="7"/>
    <s v=""/>
    <s v=""/>
  </r>
  <r>
    <s v="Mbamti-Katarko"/>
    <s v="ADM_163"/>
    <s v="ADAMAOUA"/>
    <s v="CAMUSAT"/>
    <s v="HGB"/>
    <s v="ADAMAOUA"/>
    <s v="Mbamti"/>
    <s v="Huawei"/>
    <n v="0"/>
    <n v="0"/>
    <n v="0"/>
    <n v="0"/>
    <n v="0"/>
    <n v="0"/>
    <n v="0"/>
    <n v="0"/>
    <n v="0"/>
    <n v="0"/>
    <n v="0"/>
    <n v="0"/>
    <n v="0"/>
    <n v="0"/>
    <n v="0.50884274984614652"/>
    <n v="0"/>
    <x v="430"/>
    <x v="0"/>
    <m/>
    <x v="15"/>
    <x v="10"/>
    <s v="no impacts"/>
    <x v="7"/>
    <s v=""/>
    <s v=""/>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16529550584562525"/>
    <n v="0.44420046057306251"/>
    <n v="0.1273934990348069"/>
    <n v="0.2161173842528841"/>
    <n v="0.14295735958167255"/>
    <x v="431"/>
    <x v="0"/>
    <m/>
    <x v="15"/>
    <x v="10"/>
    <s v="no impacts"/>
    <x v="7"/>
    <s v=""/>
    <s v=""/>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1316.32954773095"/>
    <n v="0"/>
    <n v="1.1512875236302451"/>
    <n v="0"/>
    <n v="0"/>
    <x v="432"/>
    <x v="0"/>
    <m/>
    <x v="11"/>
    <x v="5"/>
    <s v="fiber AOF"/>
    <x v="3"/>
    <s v="(04/26/2026 cell nokia): -24/04/2026 : Materiel recue || FME en route pour le site || ETA : 13H_x000a_22/04/2026 : FME should check SFP (06 Gb), Optical fiber and replace it if needed || Tickets creer au FME jeremiah  pour la commande  SFP et la F.O || ETA : 24/04/2026_x000a_21/04/2026 : Need BO RAN analysis || Closed after reset but FME should check SFP(06 Gb), Optical fiber and replace it if needed ..;..;(04/26/2026 ticket): …INC-20260426-00002875…2026-04-26 06:09:00…No power issue  impacted by SUD_246_Z_Mintom-MTN/No action done…Others Transmission equipement fault"/>
    <s v=""/>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15445177822864858"/>
    <n v="0"/>
    <n v="0.11802632998812992"/>
    <n v="0.10067415023579535"/>
    <n v="0.19904589300606088"/>
    <x v="433"/>
    <x v="0"/>
    <m/>
    <x v="15"/>
    <x v="10"/>
    <s v="no impacts"/>
    <x v="7"/>
    <s v=""/>
    <s v=""/>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14401825741297195"/>
    <n v="0"/>
    <n v="0.14800127093749624"/>
    <n v="0.18886364331833899"/>
    <n v="0.11405808473800909"/>
    <x v="434"/>
    <x v="2"/>
    <m/>
    <x v="15"/>
    <x v="10"/>
    <s v="no impacts"/>
    <x v="7"/>
    <s v=""/>
    <s v=""/>
  </r>
  <r>
    <s v="Fotouni-IHS"/>
    <s v="OST_153"/>
    <s v="OUEST"/>
    <s v="IHS"/>
    <s v="Hybrid-Gen"/>
    <s v="OUEST"/>
    <s v="Fotouni"/>
    <s v="Huawei"/>
    <n v="0"/>
    <n v="0"/>
    <n v="0"/>
    <n v="0"/>
    <n v="0"/>
    <n v="0"/>
    <n v="0"/>
    <n v="0"/>
    <n v="0"/>
    <n v="0"/>
    <n v="0"/>
    <n v="0"/>
    <n v="0"/>
    <n v="0"/>
    <n v="0.41576564630360635"/>
    <n v="0"/>
    <x v="435"/>
    <x v="0"/>
    <m/>
    <x v="15"/>
    <x v="10"/>
    <s v="no impacts"/>
    <x v="7"/>
    <s v=""/>
    <s v=""/>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13768680461029642"/>
    <n v="0.60129183039268552"/>
    <n v="0.20482876315400325"/>
    <n v="0.17691024817160869"/>
    <n v="9.4050894461626691E-2"/>
    <x v="436"/>
    <x v="0"/>
    <m/>
    <x v="15"/>
    <x v="10"/>
    <s v="no impacts"/>
    <x v="7"/>
    <s v=""/>
    <s v=""/>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0.13171205337396877"/>
    <n v="6.1334834333524532E-2"/>
    <n v="0.1686090428401856"/>
    <n v="0.21728616066723108"/>
    <n v="6.6519632628314146E-2"/>
    <x v="437"/>
    <x v="0"/>
    <m/>
    <x v="15"/>
    <x v="10"/>
    <s v="no impacts"/>
    <x v="7"/>
    <s v=""/>
    <s v=""/>
  </r>
  <r>
    <s v="Laore-MTN-IHS"/>
    <s v="ADM_093"/>
    <s v="ADAMAOUA"/>
    <s v="IHS"/>
    <s v="Solar-Gen"/>
    <s v="ADAMAOUA"/>
    <s v="Laore"/>
    <s v="NOKIA"/>
    <n v="0"/>
    <n v="0"/>
    <n v="0"/>
    <n v="0"/>
    <n v="0"/>
    <n v="0"/>
    <n v="0"/>
    <n v="0"/>
    <n v="1.8728999941590844E-3"/>
    <n v="0"/>
    <n v="0"/>
    <n v="111855.00463426675"/>
    <n v="0"/>
    <n v="0.39641859405536972"/>
    <n v="0.17322148730083795"/>
    <n v="2.5960396826950397E-2"/>
    <x v="438"/>
    <x v="0"/>
    <m/>
    <x v="15"/>
    <x v="10"/>
    <s v="no impacts"/>
    <x v="7"/>
    <s v="(04/26/2026 ticket): …INC-20260426-00011945…Others Transmission equipement fault"/>
    <s v=""/>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0.11978038597963138"/>
    <n v="0.58417015520798665"/>
    <n v="8.7052224340451387E-2"/>
    <n v="0.11730265103991451"/>
    <n v="0.13033743956118546"/>
    <x v="439"/>
    <x v="0"/>
    <m/>
    <x v="15"/>
    <x v="10"/>
    <s v="no impacts"/>
    <x v="7"/>
    <s v=""/>
    <s v=""/>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11751533103332193"/>
    <n v="0"/>
    <n v="5.1456981963078866E-2"/>
    <n v="2.1037975458245584E-2"/>
    <n v="0.1977120803209691"/>
    <x v="440"/>
    <x v="0"/>
    <m/>
    <x v="15"/>
    <x v="10"/>
    <s v="no impacts"/>
    <x v="7"/>
    <s v=""/>
    <s v=""/>
  </r>
  <r>
    <s v="Akum-Ville-MTN"/>
    <s v="NRO_240"/>
    <s v="NORD-OUEST"/>
    <s v="IHS"/>
    <s v="Grid-Gen"/>
    <s v="NORD-OUEST"/>
    <s v="Akum"/>
    <s v="Huawei"/>
    <n v="0"/>
    <n v="0"/>
    <n v="0"/>
    <n v="0"/>
    <n v="0"/>
    <n v="0"/>
    <n v="0"/>
    <n v="0"/>
    <n v="0"/>
    <n v="0"/>
    <n v="0"/>
    <n v="0"/>
    <n v="0"/>
    <n v="0"/>
    <n v="0.34680783785713559"/>
    <n v="0"/>
    <x v="441"/>
    <x v="2"/>
    <m/>
    <x v="15"/>
    <x v="10"/>
    <s v="no impacts"/>
    <x v="7"/>
    <s v=""/>
    <s v=""/>
  </r>
  <r>
    <s v="Ntam"/>
    <s v="SUD_120"/>
    <s v="CENTRE"/>
    <s v="ESCO"/>
    <s v="Hybrid Solar - S3"/>
    <s v="SUD"/>
    <s v="Ntam"/>
    <s v="NOKIA"/>
    <n v="0"/>
    <n v="0.1971667907988118"/>
    <n v="2.2115497113572103E-3"/>
    <n v="1.3162287798238184E-2"/>
    <n v="8.3967548718299825E-2"/>
    <n v="3.1389737838617136E-3"/>
    <n v="2.6253235283206663E-2"/>
    <n v="1.6871984088256541E-2"/>
    <n v="0.27055813807489598"/>
    <n v="0.26793328048260356"/>
    <n v="1.2912596701794716E-2"/>
    <n v="90111.296299435286"/>
    <n v="0"/>
    <n v="0"/>
    <n v="0"/>
    <n v="0.21545955538541794"/>
    <x v="442"/>
    <x v="0"/>
    <m/>
    <x v="15"/>
    <x v="10"/>
    <s v="no impacts"/>
    <x v="7"/>
    <s v="(04/26/2026 ticket): …INC-20260426-00002879…2026-04-26 06:09:24…Others Transmission equipement fault"/>
    <s v=""/>
  </r>
  <r>
    <s v="Lagdo-Ville"/>
    <s v="NRD_131"/>
    <s v="NORD"/>
    <s v="CAMUSAT"/>
    <s v="Good Grid + GE"/>
    <s v="NORD"/>
    <s v="Lagdo"/>
    <s v="Huawei"/>
    <n v="0"/>
    <n v="0"/>
    <n v="0"/>
    <n v="0"/>
    <n v="0"/>
    <n v="0"/>
    <n v="0"/>
    <n v="0"/>
    <n v="0"/>
    <n v="0"/>
    <n v="0"/>
    <n v="0"/>
    <n v="0"/>
    <n v="0"/>
    <n v="0.32066974713628521"/>
    <n v="0"/>
    <x v="443"/>
    <x v="0"/>
    <m/>
    <x v="15"/>
    <x v="10"/>
    <s v="no impacts"/>
    <x v="7"/>
    <s v=""/>
    <s v=""/>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52424.443094828406"/>
    <n v="0"/>
    <n v="0.19271389118696769"/>
    <n v="0.20215689237560763"/>
    <n v="0"/>
    <x v="444"/>
    <x v="2"/>
    <m/>
    <x v="15"/>
    <x v="10"/>
    <s v="no impacts"/>
    <x v="7"/>
    <s v="(04/26/2026 cell nokia): -24/04/2026 : Need BO RAN analysis"/>
    <s v=""/>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17754.800763341354"/>
    <n v="0"/>
    <n v="0.30824230942931707"/>
    <n v="0.13759685968902891"/>
    <n v="0"/>
    <x v="445"/>
    <x v="0"/>
    <m/>
    <x v="15"/>
    <x v="10"/>
    <s v="no impacts"/>
    <x v="7"/>
    <s v=""/>
    <s v=""/>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287847.50226904999"/>
    <n v="5.115144801928722E-2"/>
    <n v="0.10029115659308818"/>
    <n v="7.5704835929292114E-2"/>
    <n v="8.536401184589848E-2"/>
    <x v="446"/>
    <x v="0"/>
    <m/>
    <x v="15"/>
    <x v="10"/>
    <s v="no impacts"/>
    <x v="7"/>
    <s v=""/>
    <s v=""/>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8.4181569658108524E-2"/>
    <n v="2.3459726966353061"/>
    <n v="8.0557653801422005E-2"/>
    <n v="6.8532798841253309E-2"/>
    <n v="9.5247905845683767E-2"/>
    <x v="447"/>
    <x v="0"/>
    <m/>
    <x v="15"/>
    <x v="10"/>
    <s v="no impacts"/>
    <x v="7"/>
    <s v=""/>
    <s v=""/>
  </r>
  <r>
    <s v="Abattoir"/>
    <s v="CTR_104"/>
    <s v="Yaounde"/>
    <s v="IHS"/>
    <s v="GridOnly"/>
    <s v="CENTRE"/>
    <s v="Yaounde"/>
    <s v="ZTE"/>
    <n v="0"/>
    <n v="0"/>
    <n v="0"/>
    <n v="0"/>
    <n v="0"/>
    <n v="0"/>
    <n v="0"/>
    <n v="0"/>
    <n v="0"/>
    <n v="0"/>
    <n v="0"/>
    <n v="8.4003218874934685E-2"/>
    <n v="0"/>
    <n v="0"/>
    <n v="0"/>
    <n v="0.16108353196882236"/>
    <x v="448"/>
    <x v="0"/>
    <m/>
    <x v="3"/>
    <x v="3"/>
    <s v="BSS Hardware issue"/>
    <x v="3"/>
    <s v="(04/26/2026 BO RAN);4G down due to GPS issue =&gt; FME should check continuity of GPS cable"/>
    <s v="(04/26/2026 BO RAN);4G down due to GPS issue =&gt; FME should check continuity of GPS cable"/>
  </r>
  <r>
    <s v="Boko-Hospital-IHS"/>
    <s v="LIT_632"/>
    <s v="Douala"/>
    <s v="IHS"/>
    <s v="Grid-Gen"/>
    <s v="LITTORAL"/>
    <s v="Douala"/>
    <s v="ZTE"/>
    <n v="12.442802903836112"/>
    <n v="24.172595046699371"/>
    <n v="10.089928031891974"/>
    <n v="1.2955935942105905"/>
    <n v="19.172120633616128"/>
    <n v="0"/>
    <n v="0"/>
    <n v="0"/>
    <n v="0"/>
    <n v="0"/>
    <n v="0"/>
    <n v="8.3610847151951787E-2"/>
    <n v="0.18619821763361358"/>
    <n v="3.0724314473100485E-2"/>
    <n v="2.5500576313023569E-2"/>
    <n v="0.13550168867526025"/>
    <x v="449"/>
    <x v="0"/>
    <m/>
    <x v="15"/>
    <x v="10"/>
    <s v="no impacts"/>
    <x v="7"/>
    <s v=""/>
    <s v=""/>
  </r>
  <r>
    <s v="Entree-Cite-Verte-IHS"/>
    <s v="CTR_519"/>
    <s v="Yaounde"/>
    <s v="IHS"/>
    <s v="Grid-Gen"/>
    <s v="CENTRE"/>
    <s v="Yaounde"/>
    <s v="ZTE"/>
    <n v="0"/>
    <n v="0"/>
    <n v="0"/>
    <n v="0"/>
    <n v="0"/>
    <n v="0"/>
    <n v="0"/>
    <n v="0"/>
    <n v="6.9503300202891458E-2"/>
    <n v="0"/>
    <n v="0"/>
    <n v="8.282610370598624E-2"/>
    <n v="1.2930431780111835E-2"/>
    <n v="8.4804103769248906E-2"/>
    <n v="7.2517263890163525E-2"/>
    <n v="8.8920845672810264E-2"/>
    <x v="450"/>
    <x v="0"/>
    <m/>
    <x v="15"/>
    <x v="10"/>
    <s v="no impacts"/>
    <x v="7"/>
    <s v=""/>
    <s v=""/>
  </r>
  <r>
    <s v="Canal-Olympia-1"/>
    <s v="LIT_674"/>
    <s v="Douala"/>
    <s v="CAMUSAT"/>
    <s v="Good Grid no GE - 8h"/>
    <s v="LITTORAL"/>
    <s v="Douala"/>
    <s v="ZTE"/>
    <n v="0"/>
    <n v="0"/>
    <n v="0"/>
    <n v="0"/>
    <n v="7.722588911432432E-2"/>
    <n v="7.7439910054132935E-2"/>
    <n v="0"/>
    <n v="0.13219360048853881"/>
    <n v="7.9401768669046482E-2"/>
    <n v="7.8991561867746612E-2"/>
    <n v="0.10075035741496964"/>
    <n v="7.9366098512411998E-2"/>
    <n v="7.1607839444344581E-2"/>
    <n v="0"/>
    <n v="0.13919064570859369"/>
    <n v="6.2586595223555169E-2"/>
    <x v="451"/>
    <x v="0"/>
    <m/>
    <x v="15"/>
    <x v="10"/>
    <s v="no impacts"/>
    <x v="7"/>
    <s v="(04/26/2026 cell zte): -24/04/2026 : Besoin d'analyse BO RAN"/>
    <s v=""/>
  </r>
  <r>
    <s v="Boudva-IHS"/>
    <s v="NRD_092"/>
    <s v="NORD"/>
    <s v="IHS"/>
    <s v="Gen Only"/>
    <s v="NORD"/>
    <s v="Boudva"/>
    <s v="Huawei"/>
    <n v="0"/>
    <n v="0"/>
    <n v="0"/>
    <n v="0"/>
    <n v="0"/>
    <n v="0"/>
    <n v="0"/>
    <n v="0"/>
    <n v="0"/>
    <n v="0"/>
    <n v="0"/>
    <n v="0"/>
    <n v="0"/>
    <n v="0"/>
    <n v="0.21516111264114571"/>
    <n v="0"/>
    <x v="452"/>
    <x v="0"/>
    <m/>
    <x v="15"/>
    <x v="10"/>
    <s v="no impacts"/>
    <x v="7"/>
    <s v=""/>
    <s v=""/>
  </r>
  <r>
    <s v="Tiko-Junction-IHS"/>
    <s v="SUO_205"/>
    <s v="SUD-OUEST"/>
    <s v="IHS"/>
    <s v="Grid-Gen"/>
    <s v="SUD-OUEST"/>
    <s v="Tiko"/>
    <s v="Huawei"/>
    <n v="0"/>
    <n v="0"/>
    <n v="0"/>
    <n v="0"/>
    <n v="0"/>
    <n v="0"/>
    <n v="0"/>
    <n v="0"/>
    <n v="0"/>
    <n v="0"/>
    <n v="0"/>
    <n v="0"/>
    <n v="0"/>
    <n v="0"/>
    <n v="0.20618278473093488"/>
    <n v="0"/>
    <x v="453"/>
    <x v="2"/>
    <m/>
    <x v="15"/>
    <x v="10"/>
    <s v="no impacts"/>
    <x v="7"/>
    <s v=""/>
    <s v=""/>
  </r>
  <r>
    <s v="Bagam-IHS"/>
    <s v="OST_160"/>
    <s v="OUEST"/>
    <s v="IHS"/>
    <s v="Grid-Gen"/>
    <s v="OUEST"/>
    <s v="Bagam"/>
    <s v="NOKIA"/>
    <n v="1.6394795455009348"/>
    <n v="0.12598798774794534"/>
    <n v="0"/>
    <n v="0"/>
    <n v="2.7890890164350181E-2"/>
    <n v="0"/>
    <n v="0.68311556727619316"/>
    <n v="1.5568981622682991"/>
    <n v="0.88911484780960071"/>
    <n v="0"/>
    <n v="0.3020205201882043"/>
    <n v="17633.561430287671"/>
    <n v="9.083876953993901E-2"/>
    <n v="0.2022059558209337"/>
    <n v="0.10465861528470514"/>
    <n v="0"/>
    <x v="454"/>
    <x v="0"/>
    <m/>
    <x v="15"/>
    <x v="10"/>
    <s v="no impacts"/>
    <x v="7"/>
    <s v=""/>
    <s v=""/>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5.8231530706297642E-2"/>
    <n v="0"/>
    <n v="0"/>
    <n v="5.5782510684741479E-2"/>
    <n v="7.5753720448182946E-2"/>
    <x v="455"/>
    <x v="0"/>
    <m/>
    <x v="15"/>
    <x v="10"/>
    <s v="no impacts"/>
    <x v="7"/>
    <s v=""/>
    <s v=""/>
  </r>
  <r>
    <s v="BAMENDA-MENTEH-IHS"/>
    <s v="NRO_148"/>
    <s v="NORD-OUEST"/>
    <m/>
    <m/>
    <s v="NORD-OUEST"/>
    <s v="Bamenda"/>
    <s v="Huawei"/>
    <n v="0"/>
    <n v="0"/>
    <n v="3.2272574215327894"/>
    <n v="0"/>
    <n v="0"/>
    <n v="0"/>
    <n v="0"/>
    <n v="0.30346385757049138"/>
    <n v="0"/>
    <n v="6.1424009725111507E-2"/>
    <n v="4.4494061632323438"/>
    <n v="5.6983075224079922E-2"/>
    <n v="1.5248991961373502E-2"/>
    <n v="0.37593571773996942"/>
    <n v="9.8283471206449258E-3"/>
    <n v="0"/>
    <x v="456"/>
    <x v="0"/>
    <m/>
    <x v="15"/>
    <x v="10"/>
    <s v="no impacts"/>
    <x v="7"/>
    <s v=""/>
    <s v=""/>
  </r>
  <r>
    <s v="Gagadje"/>
    <s v="EXN_209"/>
    <s v="EXTREME-NORD"/>
    <s v="CAMUSAT"/>
    <s v="Hybrid Solar - S3"/>
    <s v="EXTREME-NORD"/>
    <s v="Mindif"/>
    <s v="Huawei"/>
    <n v="0"/>
    <n v="0"/>
    <n v="0"/>
    <n v="0"/>
    <n v="0"/>
    <n v="0"/>
    <n v="0"/>
    <n v="0"/>
    <n v="0"/>
    <n v="0"/>
    <n v="0"/>
    <n v="0"/>
    <n v="0"/>
    <n v="0"/>
    <n v="0.16346931940661857"/>
    <n v="0"/>
    <x v="457"/>
    <x v="2"/>
    <m/>
    <x v="15"/>
    <x v="10"/>
    <s v="no impacts"/>
    <x v="7"/>
    <s v=""/>
    <s v=""/>
  </r>
  <r>
    <s v="SS-Hotel-Lagon-Outdoor"/>
    <s v="SUD_091"/>
    <s v="CENTRE"/>
    <s v="CAMUSAT"/>
    <s v="Good Grid no GE - 8h"/>
    <s v="SUD"/>
    <s v="Kribi"/>
    <s v="NOKIA"/>
    <n v="0"/>
    <n v="0"/>
    <n v="0"/>
    <n v="0"/>
    <n v="0"/>
    <n v="0"/>
    <n v="0"/>
    <n v="0"/>
    <n v="0"/>
    <n v="0"/>
    <n v="0"/>
    <n v="0"/>
    <n v="0"/>
    <n v="0"/>
    <n v="0.15487183739156252"/>
    <n v="0"/>
    <x v="458"/>
    <x v="0"/>
    <m/>
    <x v="15"/>
    <x v="10"/>
    <s v="no impacts"/>
    <x v="7"/>
    <s v=""/>
    <s v=""/>
  </r>
  <r>
    <s v="Bsadi-Terminus"/>
    <s v="LIT_057"/>
    <s v="Douala"/>
    <s v="IHS"/>
    <s v="Grid-Gen"/>
    <s v="LITTORAL"/>
    <s v="Douala"/>
    <s v="ZTE"/>
    <n v="0"/>
    <n v="0"/>
    <n v="0"/>
    <n v="0"/>
    <n v="0"/>
    <n v="0"/>
    <n v="1.9546532432733215"/>
    <n v="1.4839141861639749"/>
    <n v="0.28748362739810429"/>
    <n v="3.4729356253549182"/>
    <n v="1.2015670613212797"/>
    <n v="5.1168839692608686E-2"/>
    <n v="0.31081190983725848"/>
    <n v="3.3721808568037123E-2"/>
    <n v="2.8369391148239286E-2"/>
    <n v="7.0623671659367046E-2"/>
    <x v="459"/>
    <x v="0"/>
    <m/>
    <x v="15"/>
    <x v="10"/>
    <s v="no impacts"/>
    <x v="7"/>
    <s v=""/>
    <s v=""/>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409.12173511056324"/>
    <n v="3.9930681261329072E-2"/>
    <n v="0.35782585758306051"/>
    <n v="0"/>
    <n v="0"/>
    <x v="460"/>
    <x v="0"/>
    <m/>
    <x v="15"/>
    <x v="10"/>
    <s v="no impacts"/>
    <x v="7"/>
    <s v=""/>
    <s v=""/>
  </r>
  <r>
    <s v="Mini_SS_AFD"/>
    <s v="CTR_737"/>
    <s v="Yaounde"/>
    <s v="CAMUSAT"/>
    <s v="Good Grid no GE - 8h"/>
    <s v="CENTRE"/>
    <s v="Yaounde"/>
    <s v="ZTE"/>
    <n v="0"/>
    <n v="0"/>
    <n v="0"/>
    <n v="0"/>
    <n v="0"/>
    <n v="0"/>
    <n v="0"/>
    <n v="0"/>
    <n v="0"/>
    <n v="0"/>
    <n v="0"/>
    <n v="4.9759868505534662E-2"/>
    <n v="3.3119740435404242E-2"/>
    <n v="0"/>
    <n v="7.1667244679729916E-2"/>
    <n v="4.9282668697892433E-2"/>
    <x v="461"/>
    <x v="0"/>
    <m/>
    <x v="15"/>
    <x v="10"/>
    <s v="no impacts"/>
    <x v="7"/>
    <s v="(04/26/2026 ticket): …INC-20260426-00009298"/>
    <s v=""/>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4.8885949667981696E-2"/>
    <n v="0"/>
    <n v="3.9841692345199409E-2"/>
    <n v="3.1556963187366852E-2"/>
    <n v="6.2518194573037478E-2"/>
    <x v="462"/>
    <x v="0"/>
    <m/>
    <x v="15"/>
    <x v="10"/>
    <s v="no impacts"/>
    <x v="7"/>
    <s v=""/>
    <s v=""/>
  </r>
  <r>
    <s v="Bda-Nitop-II"/>
    <s v="NRO_226"/>
    <s v="NORD-OUEST"/>
    <s v="IHS"/>
    <s v="Grid-Gen"/>
    <s v="NORD-OUEST"/>
    <s v="Bamenda"/>
    <s v="Huawei"/>
    <n v="8.550671597709119"/>
    <n v="4.5593594210590886"/>
    <n v="0"/>
    <n v="0"/>
    <n v="7.3854702610770122"/>
    <n v="0"/>
    <n v="0"/>
    <n v="1.7037671965825134"/>
    <n v="14.999586226183036"/>
    <n v="0.86946006797305042"/>
    <n v="1.0492019872557665"/>
    <n v="4.6157182685420607E-2"/>
    <n v="0.34988856643067295"/>
    <n v="5.0582712852055685E-2"/>
    <n v="0.11597449602361014"/>
    <n v="0"/>
    <x v="463"/>
    <x v="0"/>
    <m/>
    <x v="15"/>
    <x v="10"/>
    <s v="no impacts"/>
    <x v="7"/>
    <s v=""/>
    <s v=""/>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336.86498189382849"/>
    <n v="3.3383780946124715E-2"/>
    <n v="0.29462869041481321"/>
    <n v="0"/>
    <n v="0"/>
    <x v="464"/>
    <x v="0"/>
    <m/>
    <x v="15"/>
    <x v="10"/>
    <s v="no impacts"/>
    <x v="7"/>
    <s v=""/>
    <s v=""/>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333.86618383542645"/>
    <n v="3.7441777009267915E-2"/>
    <n v="0.29200588308174369"/>
    <n v="0"/>
    <n v="0"/>
    <x v="465"/>
    <x v="0"/>
    <m/>
    <x v="15"/>
    <x v="10"/>
    <s v="no impacts"/>
    <x v="7"/>
    <s v=""/>
    <s v=""/>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3.977222464779287E-2"/>
    <n v="0.29597312467718512"/>
    <n v="5.2456146661391076E-2"/>
    <n v="9.6158423180363869E-2"/>
    <n v="0"/>
    <x v="466"/>
    <x v="0"/>
    <m/>
    <x v="15"/>
    <x v="10"/>
    <s v="no impacts"/>
    <x v="7"/>
    <s v=""/>
    <s v=""/>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3.959387386461892E-2"/>
    <n v="2.750169076542449E-2"/>
    <n v="0"/>
    <n v="0.10279919826188072"/>
    <n v="9.7470926987504019E-3"/>
    <x v="467"/>
    <x v="0"/>
    <m/>
    <x v="15"/>
    <x v="10"/>
    <s v="no impacts"/>
    <x v="7"/>
    <s v="(04/26/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4/26/2026 zte):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3.9058821515097035E-2"/>
    <n v="0.30979531037316688"/>
    <n v="5.0582712852055685E-2"/>
    <n v="9.4830268164060511E-2"/>
    <n v="0"/>
    <x v="468"/>
    <x v="2"/>
    <m/>
    <x v="15"/>
    <x v="10"/>
    <s v="no impacts"/>
    <x v="7"/>
    <s v=""/>
    <s v=""/>
  </r>
  <r>
    <s v="Bastos-Bethesda"/>
    <s v="CTR_474"/>
    <s v="Yaounde"/>
    <s v="IHS"/>
    <s v="Grid-Gen"/>
    <s v="CENTRE"/>
    <s v="Yaounde"/>
    <s v="ZTE"/>
    <n v="1.2698575761985931E-2"/>
    <n v="0"/>
    <n v="0"/>
    <n v="0.20241030382412623"/>
    <n v="0.72057283417942941"/>
    <n v="0"/>
    <n v="0"/>
    <n v="0"/>
    <n v="4.2804187961750177E-4"/>
    <n v="0"/>
    <n v="0"/>
    <n v="3.8862635653605794E-2"/>
    <n v="3.8723165341163654"/>
    <n v="2.9350463012921199E-2"/>
    <n v="2.5181819109111728E-2"/>
    <n v="5.0274478130397121E-2"/>
    <x v="469"/>
    <x v="0"/>
    <m/>
    <x v="15"/>
    <x v="10"/>
    <s v="no impacts"/>
    <x v="7"/>
    <s v=""/>
    <s v=""/>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3.8612944557162056E-2"/>
    <n v="18.988829533748245"/>
    <n v="7.4937352373415827E-4"/>
    <n v="2.2313004273889886E-3"/>
    <n v="7.2402088572823431E-2"/>
    <x v="470"/>
    <x v="0"/>
    <m/>
    <x v="15"/>
    <x v="10"/>
    <s v="no impacts"/>
    <x v="7"/>
    <s v=""/>
    <s v=""/>
  </r>
  <r>
    <s v="Bamenda-Abangoh-IHS"/>
    <s v="NRO_064"/>
    <s v="NORD-OUEST"/>
    <s v="IHS"/>
    <s v="Grid-Gen"/>
    <s v="NORD-OUEST"/>
    <s v="Bamenda"/>
    <s v="Huawei"/>
    <n v="9.4769007199664426"/>
    <n v="5.5451933750531479"/>
    <n v="0"/>
    <n v="0"/>
    <n v="7.3343014213844002"/>
    <n v="0"/>
    <n v="0"/>
    <n v="1.7089393692945583"/>
    <n v="14.990704357180975"/>
    <n v="6.1590054304246449"/>
    <n v="1.0371989795481591"/>
    <n v="3.7632015249705365E-2"/>
    <n v="0.31097242554211496"/>
    <n v="5.2456146661391076E-2"/>
    <n v="8.9783279102107705E-2"/>
    <n v="0"/>
    <x v="471"/>
    <x v="0"/>
    <m/>
    <x v="15"/>
    <x v="10"/>
    <s v="no impacts"/>
    <x v="7"/>
    <s v=""/>
    <s v=""/>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3.6740261333835574E-2"/>
    <n v="0.291871056664184"/>
    <n v="5.1831668724945948E-2"/>
    <n v="8.7392600072761659E-2"/>
    <n v="0"/>
    <x v="472"/>
    <x v="0"/>
    <m/>
    <x v="15"/>
    <x v="10"/>
    <s v="no impacts"/>
    <x v="7"/>
    <s v=""/>
    <s v=""/>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191843.00276144088"/>
    <n v="0"/>
    <n v="2.0233085140822272E-2"/>
    <n v="1.2752502132576596E-2"/>
    <n v="5.0342878780914792E-2"/>
    <x v="473"/>
    <x v="0"/>
    <m/>
    <x v="15"/>
    <x v="10"/>
    <s v="no impacts"/>
    <x v="7"/>
    <s v=""/>
    <s v=""/>
  </r>
  <r>
    <s v="Wina-IHS"/>
    <s v="EXN_127"/>
    <s v="EXTREME-NORD"/>
    <s v="IHS"/>
    <s v="Gen Only"/>
    <s v="EXTREME-NORD"/>
    <s v="Wina"/>
    <s v="Huawei"/>
    <n v="0"/>
    <n v="0"/>
    <n v="0"/>
    <n v="0"/>
    <n v="0"/>
    <n v="0"/>
    <n v="0"/>
    <n v="0"/>
    <n v="0"/>
    <n v="0"/>
    <n v="0"/>
    <n v="0"/>
    <n v="0"/>
    <n v="0"/>
    <n v="9.7486578196667228E-2"/>
    <n v="0"/>
    <x v="474"/>
    <x v="2"/>
    <m/>
    <x v="15"/>
    <x v="10"/>
    <s v="no impacts"/>
    <x v="7"/>
    <s v=""/>
    <s v=""/>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34893.677310498722"/>
    <n v="0.14649293399488114"/>
    <n v="7.9558489103109808E-2"/>
    <n v="6.3489483939250718E-2"/>
    <n v="0"/>
    <x v="475"/>
    <x v="2"/>
    <m/>
    <x v="15"/>
    <x v="10"/>
    <s v="no impacts"/>
    <x v="7"/>
    <s v=""/>
    <s v=""/>
  </r>
  <r>
    <s v="Bouba-Ndjida-Park"/>
    <s v="NRD_167"/>
    <s v="NORD"/>
    <s v="CAMUSAT"/>
    <s v="Hybrid Solar - S3"/>
    <s v="NORD"/>
    <s v="Bouba-Ndjida"/>
    <s v="Huawei"/>
    <n v="0"/>
    <n v="0"/>
    <n v="0"/>
    <n v="0"/>
    <n v="0"/>
    <n v="0"/>
    <n v="0"/>
    <n v="0"/>
    <n v="0"/>
    <n v="0"/>
    <n v="0"/>
    <n v="0"/>
    <n v="0"/>
    <n v="0"/>
    <n v="8.765823107602233E-2"/>
    <n v="0"/>
    <x v="476"/>
    <x v="1"/>
    <m/>
    <x v="2"/>
    <x v="2"/>
    <s v="EXCLU"/>
    <x v="2"/>
    <s v=""/>
    <s v=""/>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339977.84962032677"/>
    <n v="0.25367891780749086"/>
    <n v="3.5720137964661544E-2"/>
    <n v="5.366056801560138E-2"/>
    <n v="7.011066678049147E-3"/>
    <x v="477"/>
    <x v="2"/>
    <m/>
    <x v="15"/>
    <x v="10"/>
    <s v="no impacts"/>
    <x v="7"/>
    <s v=""/>
    <s v=""/>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207.91666538254103"/>
    <n v="4.182441275746257E-2"/>
    <n v="0.18184797509282241"/>
    <n v="0"/>
    <n v="0"/>
    <x v="478"/>
    <x v="2"/>
    <m/>
    <x v="15"/>
    <x v="10"/>
    <s v="no impacts"/>
    <x v="7"/>
    <s v=""/>
    <s v=""/>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52198.027266838457"/>
    <n v="0.11362917616934116"/>
    <n v="0"/>
    <n v="7.4123918645603692E-2"/>
    <n v="0"/>
    <x v="479"/>
    <x v="0"/>
    <m/>
    <x v="15"/>
    <x v="10"/>
    <s v="no impacts"/>
    <x v="7"/>
    <s v=""/>
    <s v=""/>
  </r>
  <r>
    <s v="Magada-IHS"/>
    <s v="EXN_128"/>
    <s v="EXTREME-NORD"/>
    <s v="IHS"/>
    <s v="Gen Only"/>
    <s v="EXTREME-NORD"/>
    <s v="Magada"/>
    <s v="NOKIA"/>
    <n v="0"/>
    <n v="2.1403332599658708E-3"/>
    <n v="3.8023408028515511E-2"/>
    <n v="0"/>
    <n v="0"/>
    <n v="0"/>
    <n v="0"/>
    <n v="0.14857273970691828"/>
    <n v="0"/>
    <n v="0"/>
    <n v="0"/>
    <n v="287777.19507066975"/>
    <n v="0.20079234285224226"/>
    <n v="3.9716796757910386E-2"/>
    <n v="4.223777383406209E-2"/>
    <n v="8.8236839167642449E-3"/>
    <x v="480"/>
    <x v="2"/>
    <m/>
    <x v="15"/>
    <x v="10"/>
    <s v="no impacts"/>
    <x v="7"/>
    <s v=""/>
    <s v=""/>
  </r>
  <r>
    <s v="Akwa-Palace-Micro"/>
    <s v="LIT_705"/>
    <s v="Douala"/>
    <s v="CAMUSAT"/>
    <s v="Good Grid no GE - 8h"/>
    <s v="LITTORAL"/>
    <s v="Douala"/>
    <s v="ZTE"/>
    <n v="0"/>
    <n v="2.3542303378962601E-2"/>
    <n v="0"/>
    <n v="0"/>
    <n v="0"/>
    <n v="0"/>
    <n v="0"/>
    <n v="2.3845499710358289E-2"/>
    <n v="0"/>
    <n v="2.3916840023627997E-2"/>
    <n v="0"/>
    <n v="2.377415939708875E-2"/>
    <n v="0"/>
    <n v="5.8950717200420451E-2"/>
    <n v="0"/>
    <n v="2.9446480047803855E-2"/>
    <x v="481"/>
    <x v="0"/>
    <m/>
    <x v="15"/>
    <x v="10"/>
    <s v="no impacts"/>
    <x v="7"/>
    <s v=""/>
    <s v=""/>
  </r>
  <r>
    <s v="Akok-II"/>
    <s v="SUD_127"/>
    <s v="CENTRE"/>
    <s v="CAMUSAT"/>
    <s v="Hybrid Solar - S3"/>
    <s v="SUD"/>
    <s v="Akom-I"/>
    <s v="NOKIA"/>
    <n v="7.2127137215191275E-2"/>
    <n v="0"/>
    <n v="4.399779337716108E-2"/>
    <n v="0"/>
    <n v="0"/>
    <n v="9.2742407250450407E-4"/>
    <n v="0"/>
    <n v="8.7632028686346439E-2"/>
    <n v="0"/>
    <n v="0"/>
    <n v="8.9175391586982075E-4"/>
    <n v="101753.17434773553"/>
    <n v="8.9175391586982075E-4"/>
    <n v="3.6844198250262784E-2"/>
    <n v="5.0472811499822995E-2"/>
    <n v="2.1888208165613985E-3"/>
    <x v="482"/>
    <x v="0"/>
    <m/>
    <x v="15"/>
    <x v="10"/>
    <s v="no impacts"/>
    <x v="7"/>
    <s v=""/>
    <s v=""/>
  </r>
  <r>
    <s v="Yoyo-New"/>
    <s v="LIT_536"/>
    <s v="LITTORAL"/>
    <s v="IHS"/>
    <s v="Hybrid-Gen"/>
    <s v="LITTORAL"/>
    <s v="Yoyo"/>
    <s v="NOKIA"/>
    <n v="0"/>
    <n v="0"/>
    <n v="0"/>
    <n v="0"/>
    <n v="0"/>
    <n v="0.23718993460223825"/>
    <n v="0"/>
    <n v="2.8934958451594647E-2"/>
    <n v="0"/>
    <n v="0"/>
    <n v="0"/>
    <n v="11691.440397023111"/>
    <n v="3.2101194760234701E-2"/>
    <n v="7.9183802341242726E-2"/>
    <n v="3.5862260802505805E-2"/>
    <n v="0"/>
    <x v="483"/>
    <x v="0"/>
    <m/>
    <x v="15"/>
    <x v="10"/>
    <s v="no impacts"/>
    <x v="7"/>
    <s v=""/>
    <s v=""/>
  </r>
  <r>
    <s v="Ribao"/>
    <s v="NRD_028"/>
    <s v="NORD"/>
    <s v="IHS"/>
    <s v="Solar-Gen"/>
    <s v="NORD"/>
    <s v="Ribao"/>
    <s v="Huawei"/>
    <n v="0"/>
    <n v="0"/>
    <n v="0"/>
    <n v="0"/>
    <n v="0"/>
    <n v="0"/>
    <n v="0"/>
    <n v="0"/>
    <n v="0"/>
    <n v="0"/>
    <n v="0"/>
    <n v="0"/>
    <n v="0"/>
    <n v="0"/>
    <n v="6.2954547772779659E-2"/>
    <n v="0"/>
    <x v="484"/>
    <x v="0"/>
    <m/>
    <x v="15"/>
    <x v="10"/>
    <s v="no impacts"/>
    <x v="7"/>
    <s v=""/>
    <s v=""/>
  </r>
  <r>
    <s v="Matafal"/>
    <s v="EXN_207"/>
    <s v="EXTREME-NORD"/>
    <s v="IHS"/>
    <s v="Hybrid-Gen"/>
    <s v="EXTREME-NORD"/>
    <s v="Matafal"/>
    <s v="NOKIA"/>
    <n v="0"/>
    <n v="2.7645971274559804E-3"/>
    <n v="4.1782281180049188E-2"/>
    <n v="0"/>
    <n v="0"/>
    <n v="0"/>
    <n v="0"/>
    <n v="0.12041814767257501"/>
    <n v="0.47552141736597703"/>
    <n v="0"/>
    <n v="0"/>
    <n v="17477.611687540841"/>
    <n v="0.12615152974952956"/>
    <n v="6.6694243612340082E-2"/>
    <n v="3.373708979198705E-2"/>
    <n v="0"/>
    <x v="485"/>
    <x v="2"/>
    <m/>
    <x v="15"/>
    <x v="10"/>
    <s v="no impacts"/>
    <x v="7"/>
    <s v=""/>
    <s v=""/>
  </r>
  <r>
    <s v="Kaele"/>
    <s v="EXN_011"/>
    <s v="EXTREME-NORD"/>
    <s v="IHS"/>
    <s v="Grid-Gen"/>
    <s v="EXTREME-NORD"/>
    <s v="Kaele"/>
    <s v="NOKIA"/>
    <n v="0.23333032236829862"/>
    <n v="0.59597723953319981"/>
    <n v="0.92546130111667813"/>
    <n v="0"/>
    <n v="0"/>
    <n v="0"/>
    <n v="0"/>
    <n v="0.10539955596344142"/>
    <n v="0"/>
    <n v="0.11074796143878519"/>
    <n v="0"/>
    <n v="69607.290090687806"/>
    <n v="0.13122420095732315"/>
    <n v="1.6236426347573428E-3"/>
    <n v="5.7910910036639424E-2"/>
    <n v="0"/>
    <x v="486"/>
    <x v="2"/>
    <m/>
    <x v="15"/>
    <x v="10"/>
    <s v="no impacts"/>
    <x v="7"/>
    <s v=""/>
    <s v=""/>
  </r>
  <r>
    <s v="Cite-Verte"/>
    <s v="CTR_414"/>
    <s v="Yaounde"/>
    <s v="IHS"/>
    <s v="GridOnly"/>
    <s v="CENTRE"/>
    <s v="Yaounde"/>
    <s v="ZTE"/>
    <n v="0"/>
    <n v="0"/>
    <n v="0"/>
    <n v="0.22857436371574583"/>
    <n v="0"/>
    <n v="0"/>
    <n v="0"/>
    <n v="0"/>
    <n v="4.0503462858806107E-2"/>
    <n v="2.099188717957513E-2"/>
    <n v="3.7988716816053238E-2"/>
    <n v="1.7745902925808851E-2"/>
    <n v="0.15527219183124921"/>
    <n v="0"/>
    <n v="0"/>
    <n v="3.4029323632479326E-2"/>
    <x v="487"/>
    <x v="0"/>
    <m/>
    <x v="15"/>
    <x v="10"/>
    <s v="no impacts"/>
    <x v="7"/>
    <s v=""/>
    <s v=""/>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191837.1290957187"/>
    <n v="2.0335395877790776E-3"/>
    <n v="3.0474523298522436E-2"/>
    <n v="1.6471981921245153E-2"/>
    <n v="1.3680130103509726E-2"/>
    <x v="488"/>
    <x v="0"/>
    <m/>
    <x v="15"/>
    <x v="10"/>
    <s v="no impacts"/>
    <x v="7"/>
    <s v=""/>
    <s v=""/>
  </r>
  <r>
    <s v="Kong-Kong-IHS"/>
    <s v="NRD_070"/>
    <s v="NORD"/>
    <s v="IHS"/>
    <s v="Solar-Gen"/>
    <s v="NORD"/>
    <s v="KongKong"/>
    <s v="NOKIA"/>
    <n v="0"/>
    <n v="9.8098607748450719E-4"/>
    <n v="2.5483726777558637E-2"/>
    <n v="0"/>
    <n v="0"/>
    <n v="0"/>
    <n v="0"/>
    <n v="0.10843379050572668"/>
    <n v="0"/>
    <n v="0"/>
    <n v="0"/>
    <n v="187369.28419170002"/>
    <n v="0.11792436547633295"/>
    <n v="0"/>
    <n v="4.2237773834062596E-2"/>
    <n v="3.0780292732900819E-3"/>
    <x v="489"/>
    <x v="0"/>
    <m/>
    <x v="15"/>
    <x v="10"/>
    <s v="no impacts"/>
    <x v="7"/>
    <s v=""/>
    <s v=""/>
  </r>
  <r>
    <s v="Yagoua"/>
    <s v="EXN_004"/>
    <s v="EXTREME-NORD"/>
    <s v="CAMUSAT"/>
    <s v="Bad Grid + Solar + GE"/>
    <s v="EXTREME-NORD"/>
    <s v="Yagoua"/>
    <s v="Huawei"/>
    <n v="0"/>
    <n v="0"/>
    <n v="0"/>
    <n v="0"/>
    <n v="0"/>
    <n v="0"/>
    <n v="4.7828864576110135"/>
    <n v="2.7963619293845046"/>
    <n v="2.6274637377187653"/>
    <n v="0"/>
    <n v="0"/>
    <n v="1.5730539075943191E-2"/>
    <n v="0"/>
    <n v="1.1865080792457506E-2"/>
    <n v="4.1810319913230025E-2"/>
    <n v="0"/>
    <x v="490"/>
    <x v="2"/>
    <m/>
    <x v="15"/>
    <x v="10"/>
    <s v="no impacts"/>
    <x v="7"/>
    <s v=""/>
    <s v=""/>
  </r>
  <r>
    <s v="Mankon"/>
    <s v="NRO_029"/>
    <s v="NORD-OUEST"/>
    <s v="IHS"/>
    <s v="Grid-Gen"/>
    <s v="NORD-OUEST"/>
    <s v="Bamenda"/>
    <s v="Huawei"/>
    <n v="0"/>
    <n v="0"/>
    <n v="0"/>
    <n v="0.76976198017880737"/>
    <n v="0"/>
    <n v="4.726295754109916E-2"/>
    <n v="0"/>
    <n v="0"/>
    <n v="0"/>
    <n v="0"/>
    <n v="1.5462121147266381"/>
    <n v="1.5516518136134439E-2"/>
    <n v="0"/>
    <n v="0"/>
    <n v="1.5406598189119073E-2"/>
    <n v="1.9836188650088536E-2"/>
    <x v="491"/>
    <x v="0"/>
    <m/>
    <x v="15"/>
    <x v="10"/>
    <s v="no impacts"/>
    <x v="7"/>
    <s v=""/>
    <s v=""/>
  </r>
  <r>
    <s v="Martap"/>
    <s v="ADM_060"/>
    <s v="Ngaoundere"/>
    <s v="IHS"/>
    <s v="Solar-Gen"/>
    <s v="ADAMAOUA"/>
    <s v="Martap"/>
    <s v="NOKIA"/>
    <n v="9.2513236249332245"/>
    <n v="9.4853174359718988"/>
    <n v="9.8285571753140903"/>
    <n v="4.3311258293502179"/>
    <n v="0.18861983891998182"/>
    <n v="7.7596062219251697E-3"/>
    <n v="0.10442139866642042"/>
    <n v="0.15819802111669609"/>
    <n v="6.2460578417842215E-2"/>
    <n v="0.21467540549097525"/>
    <n v="0.27380315256765925"/>
    <n v="187363.2408847055"/>
    <n v="1.596516682442076E-2"/>
    <n v="0"/>
    <n v="4.5696465975067921E-2"/>
    <n v="0"/>
    <x v="492"/>
    <x v="0"/>
    <m/>
    <x v="15"/>
    <x v="10"/>
    <s v="no impacts"/>
    <x v="7"/>
    <s v=""/>
    <s v=""/>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136508.3869966584"/>
    <n v="8.6283189962236329E-2"/>
    <n v="0"/>
    <n v="4.0648600547589751E-2"/>
    <n v="1.0260097577633606E-3"/>
    <x v="493"/>
    <x v="0"/>
    <m/>
    <x v="15"/>
    <x v="10"/>
    <s v="no impacts"/>
    <x v="7"/>
    <s v=""/>
    <s v=""/>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113309.26383631109"/>
    <n v="5.5012787040754102E-2"/>
    <n v="0"/>
    <n v="4.0117246292065083E-2"/>
    <n v="0"/>
    <x v="494"/>
    <x v="0"/>
    <m/>
    <x v="15"/>
    <x v="10"/>
    <s v="no impacts"/>
    <x v="7"/>
    <s v=""/>
    <s v=""/>
  </r>
  <r>
    <s v="Kumba-Kake"/>
    <s v="SUO_052"/>
    <s v="SUD-OUEST"/>
    <s v="IHS"/>
    <s v="Hybrid-Gen"/>
    <s v="SUD-OUEST"/>
    <s v="Kumba"/>
    <s v="Huawei"/>
    <n v="0"/>
    <n v="0"/>
    <n v="0"/>
    <n v="0"/>
    <n v="5.3505234952187721E-4"/>
    <n v="5.671554904931899E-3"/>
    <n v="1.9618586149135506E-3"/>
    <n v="0"/>
    <n v="1.8726832233265705E-3"/>
    <n v="3.2816544104008467E-3"/>
    <n v="8.0257852428281603E-4"/>
    <n v="1.3447649051316513E-2"/>
    <n v="0"/>
    <n v="0"/>
    <n v="4.0057155291709584E-2"/>
    <n v="0"/>
    <x v="495"/>
    <x v="0"/>
    <m/>
    <x v="15"/>
    <x v="10"/>
    <s v="no impacts"/>
    <x v="7"/>
    <s v=""/>
    <s v=""/>
  </r>
  <r>
    <s v="Kalfou"/>
    <s v="EXN_058"/>
    <s v="EXTREME-NORD"/>
    <s v="IHS"/>
    <s v="Grid-Gen"/>
    <s v="EXTREME-NORD"/>
    <s v="Kalfou"/>
    <s v="Huawei"/>
    <n v="0"/>
    <n v="0"/>
    <n v="0"/>
    <n v="0"/>
    <n v="0"/>
    <n v="0"/>
    <n v="0"/>
    <n v="0"/>
    <n v="0"/>
    <n v="0"/>
    <n v="0"/>
    <n v="0"/>
    <n v="0"/>
    <n v="0"/>
    <n v="3.9897776689753188E-2"/>
    <n v="0"/>
    <x v="496"/>
    <x v="2"/>
    <m/>
    <x v="15"/>
    <x v="10"/>
    <s v="no impacts"/>
    <x v="7"/>
    <s v=""/>
    <s v=""/>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1.3269298268142552E-2"/>
    <n v="5.3505234952187721E-4"/>
    <n v="0"/>
    <n v="3.9525893285188241E-2"/>
    <n v="0"/>
    <x v="497"/>
    <x v="0"/>
    <m/>
    <x v="15"/>
    <x v="10"/>
    <s v="no impacts"/>
    <x v="7"/>
    <s v=""/>
    <s v=""/>
  </r>
  <r>
    <s v="Bougoudoum-IHS"/>
    <s v="EXN_135"/>
    <s v="EXTREME-NORD"/>
    <s v="IHS"/>
    <s v="Gen Only"/>
    <s v="EXTREME-NORD"/>
    <s v="Bougoudoum"/>
    <s v="Huawei"/>
    <n v="0"/>
    <n v="0"/>
    <n v="0"/>
    <n v="0"/>
    <n v="0"/>
    <n v="0"/>
    <n v="0"/>
    <n v="0"/>
    <n v="0"/>
    <n v="0"/>
    <n v="0"/>
    <n v="0"/>
    <n v="0"/>
    <n v="0"/>
    <n v="3.9525893285188234E-2"/>
    <n v="0"/>
    <x v="498"/>
    <x v="2"/>
    <m/>
    <x v="15"/>
    <x v="10"/>
    <s v="no impacts"/>
    <x v="7"/>
    <s v=""/>
    <s v=""/>
  </r>
  <r>
    <s v="Gobo"/>
    <s v="EXN_048"/>
    <s v="EXTREME-NORD"/>
    <s v="IHS"/>
    <s v="Solar-Gen"/>
    <s v="EXTREME-NORD"/>
    <s v="Gobo"/>
    <s v="Huawei"/>
    <n v="0"/>
    <n v="0"/>
    <n v="0"/>
    <n v="0"/>
    <n v="0"/>
    <n v="0"/>
    <n v="0"/>
    <n v="0"/>
    <n v="0"/>
    <n v="0"/>
    <n v="0"/>
    <n v="0"/>
    <n v="0"/>
    <n v="0"/>
    <n v="3.8675874074754084E-2"/>
    <n v="0"/>
    <x v="499"/>
    <x v="2"/>
    <m/>
    <x v="15"/>
    <x v="10"/>
    <s v="no impacts"/>
    <x v="7"/>
    <s v=""/>
    <s v=""/>
  </r>
  <r>
    <s v="Scalom-EHS-IHS"/>
    <s v="CTR_155"/>
    <s v="Yaounde"/>
    <s v="IHS"/>
    <s v="Grid-Lithium"/>
    <s v="CENTRE"/>
    <s v="Yaounde"/>
    <s v="ZTE"/>
    <n v="0"/>
    <n v="0"/>
    <n v="0"/>
    <n v="0"/>
    <n v="0"/>
    <n v="0"/>
    <n v="0"/>
    <n v="0"/>
    <n v="0"/>
    <n v="0"/>
    <n v="0"/>
    <n v="1.2859091466842516E-2"/>
    <n v="1.09329030085638E-2"/>
    <n v="0"/>
    <n v="0"/>
    <n v="2.4658434511575709E-2"/>
    <x v="500"/>
    <x v="0"/>
    <m/>
    <x v="15"/>
    <x v="10"/>
    <s v="no impacts"/>
    <x v="7"/>
    <s v=""/>
    <s v=""/>
  </r>
  <r>
    <s v="Akok-I"/>
    <s v="SUD_121"/>
    <s v="CENTRE"/>
    <s v="CAMUSAT"/>
    <s v="Hybrid Solar - S3"/>
    <s v="SUD"/>
    <s v="Akom-I"/>
    <s v="NOKIA"/>
    <n v="8.0257852428277016E-4"/>
    <n v="0"/>
    <n v="3.4459405099785123E-2"/>
    <n v="0"/>
    <n v="0"/>
    <n v="9.2742407250450407E-4"/>
    <n v="0"/>
    <n v="4.6191284195926573E-2"/>
    <n v="0"/>
    <n v="0"/>
    <n v="0"/>
    <n v="101722.32748100208"/>
    <n v="7.4907328933040301E-4"/>
    <n v="9.8667513958330833E-3"/>
    <n v="3.3205797039357228E-2"/>
    <n v="4.1040390310534425E-4"/>
    <x v="501"/>
    <x v="0"/>
    <m/>
    <x v="15"/>
    <x v="10"/>
    <s v="no impacts"/>
    <x v="7"/>
    <s v=""/>
    <s v=""/>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52221.016803497383"/>
    <n v="3.3000624162211412E-3"/>
    <n v="2.0108189553533246E-2"/>
    <n v="2.8161775542774461E-2"/>
    <n v="0"/>
    <x v="502"/>
    <x v="0"/>
    <m/>
    <x v="15"/>
    <x v="10"/>
    <s v="no impacts"/>
    <x v="7"/>
    <s v=""/>
    <s v=""/>
  </r>
  <r>
    <s v="Kumba"/>
    <s v="SUO_006"/>
    <s v="SUD-OUEST"/>
    <s v="IHS"/>
    <s v="Grid-Gen"/>
    <s v="SUD-OUEST"/>
    <s v="Kumba"/>
    <s v="Huawei"/>
    <n v="0"/>
    <n v="8.0257852428281603E-4"/>
    <n v="0"/>
    <n v="2.675261747609386E-4"/>
    <n v="0"/>
    <n v="6.3136177243581504E-3"/>
    <n v="8.0257852428281603E-4"/>
    <n v="0"/>
    <n v="1.6051570485656321E-3"/>
    <n v="3.4778402718922017E-3"/>
    <n v="2.675261747609386E-4"/>
    <n v="1.2038677864242238E-2"/>
    <n v="0"/>
    <n v="0"/>
    <n v="3.5860185440190949E-2"/>
    <n v="0"/>
    <x v="503"/>
    <x v="0"/>
    <m/>
    <x v="15"/>
    <x v="10"/>
    <s v="no impacts"/>
    <x v="7"/>
    <s v=""/>
    <s v=""/>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17399.342499564827"/>
    <n v="1.8373320479501062E-2"/>
    <n v="0"/>
    <n v="3.5600735120110555E-2"/>
    <n v="0"/>
    <x v="504"/>
    <x v="0"/>
    <m/>
    <x v="15"/>
    <x v="10"/>
    <s v="no impacts"/>
    <x v="7"/>
    <s v=""/>
    <s v=""/>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11625.851860412689"/>
    <n v="2.3768922590706802"/>
    <n v="2.1232249839134482E-2"/>
    <n v="2.4438052299982062E-2"/>
    <n v="0"/>
    <x v="505"/>
    <x v="2"/>
    <m/>
    <x v="15"/>
    <x v="10"/>
    <s v="no impacts"/>
    <x v="7"/>
    <s v=""/>
    <s v=""/>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1.1146923948372441E-2"/>
    <n v="2.675261747609386E-4"/>
    <n v="0"/>
    <n v="3.320387540758421E-2"/>
    <n v="0"/>
    <x v="506"/>
    <x v="0"/>
    <m/>
    <x v="15"/>
    <x v="10"/>
    <s v="no impacts"/>
    <x v="7"/>
    <s v=""/>
    <s v=""/>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11599.56223115403"/>
    <n v="8.8298967352942112E-3"/>
    <n v="0"/>
    <n v="3.2146932459204837E-2"/>
    <n v="0"/>
    <x v="507"/>
    <x v="0"/>
    <m/>
    <x v="15"/>
    <x v="10"/>
    <s v="no impacts"/>
    <x v="7"/>
    <s v=""/>
    <s v=""/>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1.0701046990437543E-2"/>
    <n v="0"/>
    <n v="0"/>
    <n v="3.1875720391280837E-2"/>
    <n v="0"/>
    <x v="508"/>
    <x v="0"/>
    <m/>
    <x v="15"/>
    <x v="10"/>
    <s v="no impacts"/>
    <x v="7"/>
    <s v=""/>
    <s v=""/>
  </r>
  <r>
    <s v="Kumba-Mbongue-Road"/>
    <s v="SUO_237"/>
    <s v="SUD-OUEST"/>
    <s v="IHS"/>
    <s v="Grid-Gen"/>
    <s v="SUD-OUEST"/>
    <s v="Kumba"/>
    <s v="Huawei"/>
    <n v="0"/>
    <n v="5.3505234952187721E-4"/>
    <n v="0"/>
    <n v="0"/>
    <n v="3.3315926296895559E-2"/>
    <n v="3.299489488718243E-3"/>
    <n v="1.9618586149135501E-3"/>
    <n v="0"/>
    <n v="1.8726832233265705E-3"/>
    <n v="2.1402093980875093E-3"/>
    <n v="2.675261747609386E-4"/>
    <n v="1.0165994640915667E-2"/>
    <n v="0"/>
    <n v="0"/>
    <n v="3.02819343717168E-2"/>
    <n v="0"/>
    <x v="509"/>
    <x v="0"/>
    <m/>
    <x v="15"/>
    <x v="10"/>
    <s v="no impacts"/>
    <x v="7"/>
    <s v=""/>
    <s v=""/>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1.0165994640915667E-2"/>
    <n v="0.56555033344462424"/>
    <n v="1.3738514601792901E-2"/>
    <n v="2.4438052299981975E-2"/>
    <n v="0"/>
    <x v="510"/>
    <x v="0"/>
    <m/>
    <x v="15"/>
    <x v="10"/>
    <s v="no impacts"/>
    <x v="7"/>
    <s v=""/>
    <s v=""/>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17426.616193965754"/>
    <n v="6.3501704990375886E-3"/>
    <n v="2.3855057172204042E-2"/>
    <n v="1.9394430326627226E-2"/>
    <n v="0"/>
    <x v="511"/>
    <x v="0"/>
    <m/>
    <x v="15"/>
    <x v="10"/>
    <s v="no impacts"/>
    <x v="7"/>
    <s v=""/>
    <s v=""/>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9.8806333878373332E-3"/>
    <n v="3.4217132804273569"/>
    <n v="0"/>
    <n v="2.9431915161282646E-2"/>
    <n v="0"/>
    <x v="512"/>
    <x v="0"/>
    <m/>
    <x v="15"/>
    <x v="10"/>
    <s v="no impacts"/>
    <x v="7"/>
    <s v=""/>
    <s v=""/>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9.7201176829807695E-3"/>
    <n v="0"/>
    <n v="0"/>
    <n v="2.8953779355413427E-2"/>
    <n v="0"/>
    <x v="513"/>
    <x v="0"/>
    <m/>
    <x v="15"/>
    <x v="10"/>
    <s v="no impacts"/>
    <x v="7"/>
    <s v=""/>
    <s v=""/>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76.39795053548039"/>
    <n v="7.2502862994825151E-3"/>
    <n v="6.6819139199629118E-2"/>
    <n v="0"/>
    <n v="0"/>
    <x v="514"/>
    <x v="2"/>
    <m/>
    <x v="15"/>
    <x v="10"/>
    <s v="no impacts"/>
    <x v="7"/>
    <s v=""/>
    <s v=""/>
  </r>
  <r>
    <s v="Port_Autonome_Kribi"/>
    <s v="SUD_092"/>
    <s v="CENTRE"/>
    <s v="CAMUSAT"/>
    <s v="Good Grid no GE - 8h"/>
    <s v="SUD"/>
    <s v="Kribi"/>
    <s v="ZTE"/>
    <n v="0"/>
    <n v="2.6752617476098045E-4"/>
    <n v="0"/>
    <n v="9.4169213515849729E-3"/>
    <n v="0"/>
    <n v="0"/>
    <n v="0"/>
    <n v="0"/>
    <n v="0"/>
    <n v="0"/>
    <n v="1.4106655195144295"/>
    <n v="9.5239318214895355E-3"/>
    <n v="4.7298627697734158E-2"/>
    <n v="0"/>
    <n v="2.2313004273897021E-2"/>
    <n v="3.898837079500114E-3"/>
    <x v="515"/>
    <x v="0"/>
    <m/>
    <x v="15"/>
    <x v="10"/>
    <s v="no impacts"/>
    <x v="7"/>
    <s v=""/>
    <s v=""/>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17411.216570214565"/>
    <n v="1.5159816569788325E-3"/>
    <n v="7.7435264119196344E-3"/>
    <n v="2.4172421296721688E-2"/>
    <n v="0"/>
    <x v="516"/>
    <x v="0"/>
    <m/>
    <x v="15"/>
    <x v="10"/>
    <s v="no impacts"/>
    <x v="7"/>
    <s v=""/>
    <s v=""/>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17402.363136462605"/>
    <n v="1.4022587050667971E-2"/>
    <n v="0"/>
    <n v="2.6563100326067103E-2"/>
    <n v="0"/>
    <x v="517"/>
    <x v="2"/>
    <m/>
    <x v="15"/>
    <x v="10"/>
    <s v="no impacts"/>
    <x v="7"/>
    <s v=""/>
    <s v=""/>
  </r>
  <r>
    <s v="LAF-CAMTEL"/>
    <s v="EXN_107"/>
    <s v="EXTREME-NORD"/>
    <s v="CAMUSAT"/>
    <s v="Bad Grid + Solar + GE"/>
    <s v="EXTREME-NORD"/>
    <s v="Laf"/>
    <s v="NOKIA"/>
    <n v="0"/>
    <n v="0"/>
    <n v="0"/>
    <n v="0"/>
    <n v="0"/>
    <n v="0.10275775134102022"/>
    <n v="2.2293847896745003E-2"/>
    <n v="0"/>
    <n v="0"/>
    <n v="0"/>
    <n v="0"/>
    <n v="11611.328596621894"/>
    <n v="1.1527138383791871E-2"/>
    <n v="9.1173778720989255E-3"/>
    <n v="2.0189124599928991E-2"/>
    <n v="0"/>
    <x v="518"/>
    <x v="2"/>
    <m/>
    <x v="9"/>
    <x v="6"/>
    <s v="ACCESS-ISSUE"/>
    <x v="5"/>
    <s v="(04/26/2026 cell nokia): -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
    <s v=""/>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11617.411220832511"/>
    <n v="7.1352700891280868E-4"/>
    <n v="1.5611948411128299E-2"/>
    <n v="1.7269013304531636E-2"/>
    <n v="0"/>
    <x v="519"/>
    <x v="0"/>
    <m/>
    <x v="15"/>
    <x v="10"/>
    <s v="no impacts"/>
    <x v="7"/>
    <s v=""/>
    <s v=""/>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11615.412004291835"/>
    <n v="7.1352700891280868E-4"/>
    <n v="1.3863410189081927E-2"/>
    <n v="1.7003336176769815E-2"/>
    <n v="0"/>
    <x v="520"/>
    <x v="0"/>
    <m/>
    <x v="15"/>
    <x v="10"/>
    <s v="no impacts"/>
    <x v="7"/>
    <s v=""/>
    <s v=""/>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7.66908367648024E-3"/>
    <n v="0.16738221000876058"/>
    <n v="0"/>
    <n v="2.2844266280417934E-2"/>
    <n v="0"/>
    <x v="521"/>
    <x v="2"/>
    <m/>
    <x v="15"/>
    <x v="10"/>
    <s v="no impacts"/>
    <x v="7"/>
    <s v=""/>
    <s v=""/>
  </r>
  <r>
    <s v="Buea-Signal-Hill"/>
    <s v="SUO_023"/>
    <s v="SUD-OUEST"/>
    <s v="OCM/Strategique"/>
    <m/>
    <s v="SUD-OUEST"/>
    <s v="Buea"/>
    <s v="Huawei"/>
    <n v="0"/>
    <n v="0"/>
    <n v="0"/>
    <n v="0"/>
    <n v="0"/>
    <n v="0"/>
    <n v="0"/>
    <n v="0"/>
    <n v="0"/>
    <n v="0"/>
    <n v="7.7582590680672185E-3"/>
    <n v="7.6512485981628442E-3"/>
    <n v="7.5620732065758639E-3"/>
    <n v="1.4987470474683165E-2"/>
    <n v="5.2594938645613388E-3"/>
    <n v="7.1820683043424018E-3"/>
    <x v="522"/>
    <x v="0"/>
    <m/>
    <x v="15"/>
    <x v="10"/>
    <s v="no impacts"/>
    <x v="7"/>
    <s v=""/>
    <s v=""/>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11615.411986456756"/>
    <n v="9.8109963725485526E-4"/>
    <n v="1.3863410189081927E-2"/>
    <n v="1.6737659049007484E-2"/>
    <n v="0"/>
    <x v="523"/>
    <x v="0"/>
    <m/>
    <x v="15"/>
    <x v="10"/>
    <s v="no impacts"/>
    <x v="7"/>
    <s v=""/>
    <s v=""/>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287742.92747129983"/>
    <n v="1.2353903162956008"/>
    <n v="8.8675866975208729E-3"/>
    <n v="5.5782510684740001E-3"/>
    <n v="7.5924722074478847E-3"/>
    <x v="524"/>
    <x v="0"/>
    <m/>
    <x v="15"/>
    <x v="10"/>
    <s v="no impacts"/>
    <x v="7"/>
    <s v=""/>
    <s v=""/>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124908.82542540229"/>
    <n v="9.9893781247772685E-3"/>
    <n v="0"/>
    <n v="2.0988493093199681E-2"/>
    <n v="0"/>
    <x v="525"/>
    <x v="0"/>
    <m/>
    <x v="15"/>
    <x v="10"/>
    <s v="no impacts"/>
    <x v="7"/>
    <s v=""/>
    <s v=""/>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17413.786308652438"/>
    <n v="1.2104835417411539E-2"/>
    <n v="9.9916469831221096E-3"/>
    <n v="1.4344074176077092E-2"/>
    <n v="0"/>
    <x v="526"/>
    <x v="0"/>
    <m/>
    <x v="15"/>
    <x v="10"/>
    <s v="no impacts"/>
    <x v="7"/>
    <s v=""/>
    <s v=""/>
  </r>
  <r>
    <s v="Mayo-Oulo"/>
    <s v="NRD_010"/>
    <s v="NORD"/>
    <s v="IHS"/>
    <s v="Grid-Gen"/>
    <s v="NORD"/>
    <s v="Mayo-Oulo"/>
    <s v="Huawei"/>
    <n v="0"/>
    <n v="0"/>
    <n v="0"/>
    <n v="0"/>
    <n v="0"/>
    <n v="0"/>
    <n v="0"/>
    <n v="0"/>
    <n v="0"/>
    <n v="0"/>
    <n v="0"/>
    <n v="0"/>
    <n v="0"/>
    <n v="0"/>
    <n v="1.7478520014552325E-2"/>
    <n v="0"/>
    <x v="527"/>
    <x v="0"/>
    <m/>
    <x v="15"/>
    <x v="10"/>
    <s v="no impacts"/>
    <x v="7"/>
    <s v=""/>
    <s v=""/>
  </r>
  <r>
    <s v="Ngoura-IHS"/>
    <s v="EST_021"/>
    <s v="CENTRE"/>
    <s v="IHS"/>
    <s v="Gen Only"/>
    <s v="EST"/>
    <s v="Ngoura"/>
    <s v="NOKIA"/>
    <n v="9.363416116632604E-3"/>
    <n v="0"/>
    <n v="0"/>
    <n v="0.26278204392851134"/>
    <n v="3.3886648803053529E-3"/>
    <n v="0"/>
    <n v="5.5288742783926826E-3"/>
    <n v="0"/>
    <n v="0"/>
    <n v="5.2720491506222364E-2"/>
    <n v="0.11484006928571242"/>
    <n v="17402.362512234864"/>
    <n v="0.23267643172874691"/>
    <n v="0"/>
    <n v="1.7266015211943771E-2"/>
    <n v="0"/>
    <x v="528"/>
    <x v="0"/>
    <m/>
    <x v="15"/>
    <x v="10"/>
    <s v="no impacts"/>
    <x v="7"/>
    <s v=""/>
    <s v=""/>
  </r>
  <r>
    <s v="Sedek"/>
    <s v="EXN_218"/>
    <s v="EXTREME-NORD"/>
    <s v="IHS"/>
    <s v="Hybrid-Gen"/>
    <s v="EXTREME-NORD"/>
    <s v="Sedek"/>
    <s v="Huawei"/>
    <n v="0"/>
    <n v="0"/>
    <n v="0"/>
    <n v="0"/>
    <n v="0"/>
    <n v="0"/>
    <n v="0"/>
    <n v="0"/>
    <n v="0"/>
    <n v="0"/>
    <n v="0"/>
    <n v="0"/>
    <n v="0"/>
    <n v="0"/>
    <n v="1.5937860195640419E-2"/>
    <n v="0"/>
    <x v="529"/>
    <x v="2"/>
    <m/>
    <x v="15"/>
    <x v="10"/>
    <s v="no impacts"/>
    <x v="7"/>
    <s v=""/>
    <s v=""/>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41.41197318745666"/>
    <n v="4.7976360673794996E-3"/>
    <n v="3.6219720313817649E-2"/>
    <n v="0"/>
    <n v="0"/>
    <x v="530"/>
    <x v="0"/>
    <m/>
    <x v="15"/>
    <x v="10"/>
    <s v="no impacts"/>
    <x v="7"/>
    <s v=""/>
    <s v=""/>
  </r>
  <r>
    <s v="Pangar-camrail"/>
    <s v="ADM_114"/>
    <s v="ADAMAOUA"/>
    <s v="CAMUSAT"/>
    <s v="Hybrid Solar - S3"/>
    <s v="ADAMAOUA"/>
    <s v="Pangar"/>
    <s v="Huawei"/>
    <n v="0"/>
    <n v="0"/>
    <n v="0"/>
    <n v="0"/>
    <n v="0"/>
    <n v="0"/>
    <n v="0"/>
    <n v="0"/>
    <n v="0"/>
    <n v="0"/>
    <n v="0"/>
    <n v="0"/>
    <n v="0"/>
    <n v="0"/>
    <n v="1.4556578978684917E-2"/>
    <n v="0"/>
    <x v="531"/>
    <x v="1"/>
    <m/>
    <x v="2"/>
    <x v="2"/>
    <s v="EXCLU"/>
    <x v="2"/>
    <s v=""/>
    <s v=""/>
  </r>
  <r>
    <s v="Ouro-Zangui"/>
    <s v="EXN_199"/>
    <s v="EXTREME-NORD"/>
    <s v="IHS"/>
    <s v="Hybrid-Gen"/>
    <s v="EXTREME-NORD"/>
    <s v="Ouro Zangui"/>
    <s v="Huawei"/>
    <n v="0"/>
    <n v="0"/>
    <n v="0"/>
    <n v="0"/>
    <n v="0"/>
    <n v="0"/>
    <n v="0"/>
    <n v="0"/>
    <n v="0"/>
    <n v="0"/>
    <n v="0"/>
    <n v="0"/>
    <n v="0"/>
    <n v="0"/>
    <n v="1.4344074176076377E-2"/>
    <n v="0"/>
    <x v="532"/>
    <x v="2"/>
    <m/>
    <x v="15"/>
    <x v="10"/>
    <s v="no impacts"/>
    <x v="7"/>
    <s v=""/>
    <s v=""/>
  </r>
  <r>
    <s v="Bawa-IHS"/>
    <s v="ADM_143"/>
    <s v="ADAMAOUA"/>
    <s v="IHS"/>
    <s v="Solar-Gen"/>
    <s v="ADAMAOUA"/>
    <s v="Bawa"/>
    <s v="Huawei"/>
    <n v="0"/>
    <n v="0"/>
    <n v="0"/>
    <n v="0"/>
    <n v="0"/>
    <n v="0"/>
    <n v="0"/>
    <n v="0"/>
    <n v="0"/>
    <n v="0"/>
    <n v="0"/>
    <n v="0"/>
    <n v="0"/>
    <n v="0"/>
    <n v="1.3547181166294357E-2"/>
    <n v="0"/>
    <x v="533"/>
    <x v="0"/>
    <m/>
    <x v="15"/>
    <x v="10"/>
    <s v="no impacts"/>
    <x v="7"/>
    <s v=""/>
    <s v=""/>
  </r>
  <r>
    <s v="Massangam"/>
    <s v="OST_057"/>
    <s v="OUEST"/>
    <s v="IHS"/>
    <s v="Solar-Grid-Gen"/>
    <s v="OUEST"/>
    <s v="Massangam"/>
    <s v="Huawei"/>
    <n v="0"/>
    <n v="0"/>
    <n v="0"/>
    <n v="0"/>
    <n v="0"/>
    <n v="0"/>
    <n v="0"/>
    <n v="0"/>
    <n v="0"/>
    <n v="0"/>
    <n v="0"/>
    <n v="0"/>
    <n v="0"/>
    <n v="0"/>
    <n v="1.3387802564337956E-2"/>
    <n v="0"/>
    <x v="534"/>
    <x v="0"/>
    <m/>
    <x v="15"/>
    <x v="10"/>
    <s v="no impacts"/>
    <x v="7"/>
    <s v=""/>
    <s v=""/>
  </r>
  <r>
    <s v="Gabarairou"/>
    <s v="EXN_210"/>
    <s v="EXTREME-NORD"/>
    <s v="IHS"/>
    <s v="Hybrid-Gen"/>
    <s v="EXTREME-NORD"/>
    <s v="Moulvoudaye"/>
    <s v="Huawei"/>
    <n v="0"/>
    <n v="0"/>
    <n v="0"/>
    <n v="0"/>
    <n v="0"/>
    <n v="0"/>
    <n v="0"/>
    <n v="0"/>
    <n v="0"/>
    <n v="0"/>
    <n v="0"/>
    <n v="0"/>
    <n v="0"/>
    <n v="0"/>
    <n v="1.3281550163033682E-2"/>
    <n v="0"/>
    <x v="535"/>
    <x v="2"/>
    <m/>
    <x v="15"/>
    <x v="10"/>
    <s v="no impacts"/>
    <x v="7"/>
    <s v=""/>
    <s v=""/>
  </r>
  <r>
    <s v="Bawa-CAMRAIL"/>
    <s v="ADM_014"/>
    <s v="ADAMAOUA"/>
    <s v="CAMUSAT"/>
    <s v="Hybrid Solar - S3"/>
    <s v="ADAMAOUA"/>
    <s v="Bawa"/>
    <s v="Huawei"/>
    <n v="0"/>
    <n v="0"/>
    <n v="0"/>
    <n v="0"/>
    <n v="0"/>
    <n v="0"/>
    <n v="0"/>
    <n v="0"/>
    <n v="0"/>
    <n v="0"/>
    <n v="0"/>
    <n v="0"/>
    <n v="0"/>
    <n v="0"/>
    <n v="1.2750288156512336E-2"/>
    <n v="0"/>
    <x v="536"/>
    <x v="0"/>
    <m/>
    <x v="15"/>
    <x v="10"/>
    <s v="no impacts"/>
    <x v="7"/>
    <s v=""/>
    <s v=""/>
  </r>
  <r>
    <s v="Dargala-New"/>
    <s v="EXN_190"/>
    <s v="EXTREME-NORD"/>
    <s v="IHS"/>
    <s v="Grid-Gen"/>
    <s v="EXTREME-NORD"/>
    <s v="Dargala"/>
    <s v="Huawei"/>
    <n v="0"/>
    <n v="0"/>
    <n v="0"/>
    <n v="0"/>
    <n v="0"/>
    <n v="0"/>
    <n v="0"/>
    <n v="0"/>
    <n v="0"/>
    <n v="0"/>
    <n v="0"/>
    <n v="0"/>
    <n v="0"/>
    <n v="0"/>
    <n v="1.2750288156512333E-2"/>
    <n v="0"/>
    <x v="537"/>
    <x v="2"/>
    <m/>
    <x v="15"/>
    <x v="10"/>
    <s v="no impacts"/>
    <x v="7"/>
    <s v=""/>
    <s v=""/>
  </r>
  <r>
    <s v="CTR_228_N_Evodoula"/>
    <s v="CTR_228"/>
    <s v="CENTRE"/>
    <s v="IHS"/>
    <s v="Grid-Gen"/>
    <s v="CENTRE"/>
    <s v="Evodoula"/>
    <s v="NOKIA"/>
    <n v="0"/>
    <n v="0"/>
    <n v="1.694332440152591E-3"/>
    <n v="0"/>
    <n v="1.3376308738047311E-3"/>
    <n v="0"/>
    <n v="1.9563165861944827"/>
    <n v="7.7473387376578016"/>
    <n v="7.7582590680672341E-3"/>
    <n v="0"/>
    <n v="0"/>
    <n v="610270.29494297039"/>
    <n v="0"/>
    <n v="0"/>
    <n v="1.2750288156512291E-2"/>
    <n v="0"/>
    <x v="538"/>
    <x v="0"/>
    <m/>
    <x v="15"/>
    <x v="10"/>
    <s v="no impacts"/>
    <x v="7"/>
    <s v=""/>
    <s v=""/>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32.129979197164651"/>
    <n v="7.2321242577040395E-2"/>
    <n v="2.8101507140030936E-2"/>
    <n v="0"/>
    <n v="0"/>
    <x v="539"/>
    <x v="0"/>
    <m/>
    <x v="15"/>
    <x v="10"/>
    <s v="no impacts"/>
    <x v="7"/>
    <s v=""/>
    <s v=""/>
  </r>
  <r>
    <s v="Guere-IHS"/>
    <s v="EXN_126"/>
    <s v="EXTREME-NORD"/>
    <s v="IHS"/>
    <s v="Gen Only"/>
    <s v="EXTREME-NORD"/>
    <s v="Guere"/>
    <s v="Huawei"/>
    <n v="0"/>
    <n v="0"/>
    <n v="0"/>
    <n v="0"/>
    <n v="0"/>
    <n v="0"/>
    <n v="0"/>
    <n v="0"/>
    <n v="0"/>
    <n v="0"/>
    <n v="0"/>
    <n v="0"/>
    <n v="0"/>
    <n v="0"/>
    <n v="1.1953395146730316E-2"/>
    <n v="0"/>
    <x v="539"/>
    <x v="2"/>
    <m/>
    <x v="15"/>
    <x v="10"/>
    <s v="no impacts"/>
    <x v="7"/>
    <s v=""/>
    <s v=""/>
  </r>
  <r>
    <s v="GBHS-Muyuka"/>
    <s v="SUO_246"/>
    <s v="NORD-OUEST"/>
    <m/>
    <m/>
    <s v="SUD-OUEST"/>
    <s v="Bamenda"/>
    <s v="Huawei"/>
    <n v="0"/>
    <n v="0"/>
    <n v="0"/>
    <n v="0"/>
    <n v="0"/>
    <n v="0"/>
    <n v="0"/>
    <n v="0"/>
    <n v="0"/>
    <n v="0"/>
    <n v="0"/>
    <n v="0"/>
    <n v="0"/>
    <n v="0"/>
    <n v="1.1953395146730317E-2"/>
    <n v="0"/>
    <x v="539"/>
    <x v="0"/>
    <m/>
    <x v="15"/>
    <x v="10"/>
    <s v="no impacts"/>
    <x v="7"/>
    <s v=""/>
    <s v=""/>
  </r>
  <r>
    <s v="Ngaoundal3-IHS"/>
    <s v="ADM_119"/>
    <s v="Ngaoundere"/>
    <s v="IHS"/>
    <s v="Grid-Gen"/>
    <s v="ADAMAOUA"/>
    <s v="Ngaoundal"/>
    <s v="Huawei"/>
    <n v="0"/>
    <n v="0"/>
    <n v="0"/>
    <n v="0"/>
    <n v="0"/>
    <n v="0"/>
    <n v="0"/>
    <n v="0"/>
    <n v="0"/>
    <n v="0"/>
    <n v="0"/>
    <n v="0"/>
    <n v="0"/>
    <n v="0"/>
    <n v="1.1422133140208967E-2"/>
    <n v="0"/>
    <x v="540"/>
    <x v="0"/>
    <m/>
    <x v="15"/>
    <x v="10"/>
    <s v="no impacts"/>
    <x v="7"/>
    <s v=""/>
    <s v=""/>
  </r>
  <r>
    <s v="Maga-Ville"/>
    <s v="EXN_110"/>
    <s v="EXTREME-NORD"/>
    <s v="IHS"/>
    <s v="Hybrid-Gen"/>
    <s v="EXTREME-NORD"/>
    <s v="Maga"/>
    <s v="Huawei"/>
    <n v="0"/>
    <n v="0"/>
    <n v="0"/>
    <n v="0"/>
    <n v="0"/>
    <n v="0"/>
    <n v="0"/>
    <n v="0"/>
    <n v="0"/>
    <n v="0"/>
    <n v="0"/>
    <n v="0"/>
    <n v="0"/>
    <n v="0"/>
    <n v="1.0359609127166271E-2"/>
    <n v="0"/>
    <x v="541"/>
    <x v="2"/>
    <m/>
    <x v="15"/>
    <x v="10"/>
    <s v="no impacts"/>
    <x v="7"/>
    <s v=""/>
    <s v=""/>
  </r>
  <r>
    <s v="Boukoula-IHS"/>
    <s v="NRD_014"/>
    <s v="EXTREME-NORD"/>
    <s v="IHS"/>
    <s v="Grid-Gen"/>
    <s v="NORD"/>
    <s v="Boukoula"/>
    <s v="NOKIA"/>
    <n v="0"/>
    <n v="0.71386609729377348"/>
    <n v="0.49014883816436305"/>
    <n v="0"/>
    <n v="7.8811494932899656E-2"/>
    <n v="0"/>
    <n v="0.49078817628828031"/>
    <n v="0"/>
    <n v="0"/>
    <n v="0"/>
    <n v="0"/>
    <n v="17401.354931755857"/>
    <n v="2.0511527074673565E-3"/>
    <n v="0"/>
    <n v="9.8289159236498412E-3"/>
    <n v="0"/>
    <x v="542"/>
    <x v="0"/>
    <m/>
    <x v="15"/>
    <x v="10"/>
    <s v="no impacts"/>
    <x v="7"/>
    <s v=""/>
    <s v=""/>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187363.23373283909"/>
    <n v="0"/>
    <n v="0"/>
    <n v="7.7046367050989332E-3"/>
    <n v="7.1820683043402438E-4"/>
    <x v="543"/>
    <x v="0"/>
    <m/>
    <x v="15"/>
    <x v="10"/>
    <s v="no impacts"/>
    <x v="7"/>
    <s v=""/>
    <s v=""/>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339941.0215832984"/>
    <n v="8.886384279700333E-3"/>
    <n v="0"/>
    <n v="7.9689300978204366E-3"/>
    <n v="5.1300487888161772E-4"/>
    <x v="544"/>
    <x v="0"/>
    <m/>
    <x v="15"/>
    <x v="10"/>
    <s v="no impacts"/>
    <x v="7"/>
    <s v=""/>
    <s v=""/>
  </r>
  <r>
    <s v="Afeme-Nord"/>
    <s v="CTR_591"/>
    <s v="Yaounde"/>
    <s v="IHS"/>
    <s v="Grid-Gen"/>
    <s v="CENTRE"/>
    <s v="Yaounde"/>
    <s v="ZTE"/>
    <n v="0.23223055477081209"/>
    <n v="0"/>
    <n v="0"/>
    <n v="0"/>
    <n v="0"/>
    <n v="0"/>
    <n v="0.23544086886794377"/>
    <n v="0.8779495652521303"/>
    <n v="0"/>
    <n v="0"/>
    <n v="5.9355140640293569E-2"/>
    <n v="2.9427879223703837E-3"/>
    <n v="0"/>
    <n v="2.6228073330695537E-3"/>
    <n v="0"/>
    <n v="4.9248468372634748E-3"/>
    <x v="545"/>
    <x v="0"/>
    <m/>
    <x v="15"/>
    <x v="10"/>
    <s v="no impacts"/>
    <x v="7"/>
    <s v=""/>
    <s v=""/>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34798.681877990952"/>
    <n v="0"/>
    <n v="0"/>
    <n v="8.2359909606225766E-3"/>
    <n v="0"/>
    <x v="546"/>
    <x v="0"/>
    <m/>
    <x v="15"/>
    <x v="10"/>
    <s v="no impacts"/>
    <x v="7"/>
    <s v=""/>
    <s v=""/>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17402.361888007123"/>
    <n v="0.70636255647862523"/>
    <n v="0"/>
    <n v="7.9689300978199283E-3"/>
    <n v="0"/>
    <x v="547"/>
    <x v="2"/>
    <m/>
    <x v="15"/>
    <x v="10"/>
    <s v="no impacts"/>
    <x v="7"/>
    <s v=""/>
    <s v=""/>
  </r>
  <r>
    <s v="Ndogp-Nodal"/>
    <s v="LIT_093"/>
    <s v="Douala"/>
    <m/>
    <m/>
    <s v="LITTORAL"/>
    <s v="Douala"/>
    <s v="ZTE"/>
    <n v="0"/>
    <n v="0"/>
    <n v="0"/>
    <n v="0"/>
    <n v="0"/>
    <n v="0"/>
    <n v="0"/>
    <n v="0"/>
    <n v="0"/>
    <n v="0"/>
    <n v="0"/>
    <n v="2.56825127770507E-3"/>
    <n v="0"/>
    <n v="0"/>
    <n v="0"/>
    <n v="4.9248468372634748E-3"/>
    <x v="548"/>
    <x v="0"/>
    <m/>
    <x v="15"/>
    <x v="10"/>
    <s v="no impacts"/>
    <x v="7"/>
    <s v=""/>
    <s v=""/>
  </r>
  <r>
    <s v="Nyalla"/>
    <s v="LIT_059"/>
    <s v="Douala"/>
    <s v="IHS"/>
    <s v="Grid-Gen"/>
    <s v="LITTORAL"/>
    <s v="Douala"/>
    <s v="ZTE"/>
    <n v="0.12907246178299447"/>
    <n v="0"/>
    <n v="0"/>
    <n v="0"/>
    <n v="0"/>
    <n v="0"/>
    <n v="0"/>
    <n v="0"/>
    <n v="0"/>
    <n v="0"/>
    <n v="0"/>
    <n v="2.4255706511658228E-3"/>
    <n v="0"/>
    <n v="0"/>
    <n v="0"/>
    <n v="4.6512442351931355E-3"/>
    <x v="549"/>
    <x v="0"/>
    <m/>
    <x v="15"/>
    <x v="10"/>
    <s v="no impacts"/>
    <x v="7"/>
    <s v=""/>
    <s v=""/>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19.27798751829879"/>
    <n v="2.0510340065005295E-3"/>
    <n v="1.6860904284018562E-2"/>
    <n v="0"/>
    <n v="0"/>
    <x v="550"/>
    <x v="0"/>
    <m/>
    <x v="15"/>
    <x v="10"/>
    <s v="no impacts"/>
    <x v="7"/>
    <s v=""/>
    <s v=""/>
  </r>
  <r>
    <s v="PK8"/>
    <s v="LIT_255"/>
    <s v="Douala"/>
    <s v="IHS"/>
    <s v="Grid-Gen"/>
    <s v="LITTORAL"/>
    <s v="Douala"/>
    <s v="ZTE"/>
    <n v="0"/>
    <n v="0"/>
    <n v="0.35877043543273729"/>
    <n v="0"/>
    <n v="0"/>
    <n v="0"/>
    <n v="0"/>
    <n v="0"/>
    <n v="0"/>
    <n v="0"/>
    <n v="0.77719920783716157"/>
    <n v="2.372065416213627E-3"/>
    <n v="0"/>
    <n v="0"/>
    <n v="0"/>
    <n v="4.5486432594168003E-3"/>
    <x v="551"/>
    <x v="0"/>
    <m/>
    <x v="15"/>
    <x v="10"/>
    <s v="no impacts"/>
    <x v="7"/>
    <s v=""/>
    <s v=""/>
  </r>
  <r>
    <s v="Ndpssi-Vallee-de-la-Paix"/>
    <s v="LIT_554"/>
    <s v="Douala"/>
    <s v="CAMUSAT"/>
    <s v="Good Grid no GE - 12h"/>
    <s v="LITTORAL"/>
    <s v="Douala"/>
    <s v="ZTE"/>
    <n v="1.5409507666230065"/>
    <n v="2.1633593297434888"/>
    <n v="1.5409507666230065"/>
    <n v="1.1619196822217084"/>
    <n v="0"/>
    <n v="0"/>
    <n v="0"/>
    <n v="0"/>
    <n v="0"/>
    <n v="0"/>
    <n v="0"/>
    <n v="2.3363952595789436E-3"/>
    <n v="0"/>
    <n v="0"/>
    <n v="0"/>
    <n v="4.480242608899461E-3"/>
    <x v="552"/>
    <x v="0"/>
    <m/>
    <x v="15"/>
    <x v="10"/>
    <s v="no impacts"/>
    <x v="7"/>
    <s v=""/>
    <s v=""/>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17401.354717734914"/>
    <n v="1.337708287478733E-3"/>
    <n v="0"/>
    <n v="6.6411594078714456E-3"/>
    <n v="0"/>
    <x v="553"/>
    <x v="2"/>
    <m/>
    <x v="15"/>
    <x v="10"/>
    <s v="no impacts"/>
    <x v="7"/>
    <s v=""/>
    <s v=""/>
  </r>
  <r>
    <s v="PK10-Soeurs-Dominicaines"/>
    <s v="LIT_403"/>
    <s v="Douala"/>
    <s v="IHS"/>
    <s v="Grid-Gen"/>
    <s v="LITTORAL"/>
    <s v="Douala"/>
    <s v="ZTE"/>
    <n v="0"/>
    <n v="0"/>
    <n v="0"/>
    <n v="0"/>
    <n v="0"/>
    <n v="0"/>
    <n v="0"/>
    <n v="0"/>
    <n v="0"/>
    <n v="0"/>
    <n v="6.4090888985911727"/>
    <n v="2.211549711357039E-3"/>
    <n v="0"/>
    <n v="0"/>
    <n v="0"/>
    <n v="4.2408403320877922E-3"/>
    <x v="554"/>
    <x v="0"/>
    <m/>
    <x v="15"/>
    <x v="10"/>
    <s v="no impacts"/>
    <x v="7"/>
    <s v=""/>
    <s v=""/>
  </r>
  <r>
    <s v="PK9"/>
    <s v="LIT_370"/>
    <s v="Douala"/>
    <s v="IHS"/>
    <s v="Grid-Gen"/>
    <s v="LITTORAL"/>
    <s v="Douala"/>
    <s v="ZTE"/>
    <n v="0"/>
    <n v="0"/>
    <n v="0"/>
    <n v="0"/>
    <n v="0"/>
    <n v="0"/>
    <n v="0"/>
    <n v="0"/>
    <n v="0"/>
    <n v="0"/>
    <n v="0"/>
    <n v="2.211549711357039E-3"/>
    <n v="0"/>
    <n v="0"/>
    <n v="0"/>
    <n v="4.2408403320877922E-3"/>
    <x v="554"/>
    <x v="0"/>
    <m/>
    <x v="15"/>
    <x v="10"/>
    <s v="no impacts"/>
    <x v="7"/>
    <s v=""/>
    <s v=""/>
  </r>
  <r>
    <s v="Crf-Mutzig-IHS"/>
    <s v="LIT_485"/>
    <s v="Douala"/>
    <s v="IHS"/>
    <s v="Grid-Gen"/>
    <s v="LITTORAL"/>
    <s v="Douala"/>
    <s v="ZTE"/>
    <n v="0"/>
    <n v="0"/>
    <n v="0"/>
    <n v="0"/>
    <n v="0"/>
    <n v="0"/>
    <n v="0"/>
    <n v="0"/>
    <n v="0"/>
    <n v="0"/>
    <n v="0"/>
    <n v="2.158044476405014E-3"/>
    <n v="0"/>
    <n v="0"/>
    <n v="0"/>
    <n v="4.1382393563117841E-3"/>
    <x v="555"/>
    <x v="0"/>
    <m/>
    <x v="15"/>
    <x v="10"/>
    <s v="no impacts"/>
    <x v="7"/>
    <s v=""/>
    <s v=""/>
  </r>
  <r>
    <s v="Ngd-Sabonbari-America-IHS"/>
    <s v="ADM_155"/>
    <s v="Ngaoundere"/>
    <s v="IHS"/>
    <s v="Grid-Gen"/>
    <s v="ADAMAOUA"/>
    <s v="Ngaoundere"/>
    <s v="Huawei"/>
    <n v="1.5003046231376609"/>
    <n v="0.86036417803117826"/>
    <n v="0"/>
    <n v="0"/>
    <n v="0"/>
    <n v="0"/>
    <n v="0"/>
    <n v="0"/>
    <n v="0"/>
    <n v="0"/>
    <n v="0"/>
    <n v="2.1402093980875093E-3"/>
    <n v="0"/>
    <n v="4.9958234915610548E-3"/>
    <n v="0"/>
    <n v="2.7360260207018672E-3"/>
    <x v="556"/>
    <x v="0"/>
    <m/>
    <x v="15"/>
    <x v="10"/>
    <s v="no impacts"/>
    <x v="7"/>
    <s v=""/>
    <s v=""/>
  </r>
  <r>
    <s v="Song-Kot-IHS"/>
    <s v="LIT_374"/>
    <s v="Douala"/>
    <s v="IHS"/>
    <s v="Grid-Gen"/>
    <s v="LITTORAL"/>
    <s v="Douala"/>
    <s v="ZTE"/>
    <n v="0"/>
    <n v="1.7554532535463276"/>
    <n v="0"/>
    <n v="0"/>
    <n v="0"/>
    <n v="0"/>
    <n v="0"/>
    <n v="0"/>
    <n v="0"/>
    <n v="0"/>
    <n v="0"/>
    <n v="2.1045392414528177E-3"/>
    <n v="0"/>
    <n v="0"/>
    <n v="0"/>
    <n v="4.0356383805354471E-3"/>
    <x v="557"/>
    <x v="0"/>
    <m/>
    <x v="15"/>
    <x v="10"/>
    <s v="no impacts"/>
    <x v="7"/>
    <s v=""/>
    <s v=""/>
  </r>
  <r>
    <s v="Bawa"/>
    <s v="ADM_183"/>
    <s v="ADAMAOUA"/>
    <m/>
    <m/>
    <s v="ADAMAOUA"/>
    <s v="Bawa"/>
    <s v="Huawei"/>
    <n v="0"/>
    <n v="0"/>
    <n v="0"/>
    <n v="0"/>
    <n v="0"/>
    <n v="0"/>
    <n v="0"/>
    <n v="0"/>
    <n v="0"/>
    <n v="0"/>
    <n v="0"/>
    <n v="0"/>
    <n v="0"/>
    <n v="0"/>
    <n v="6.2157654762997642E-3"/>
    <n v="0"/>
    <x v="558"/>
    <x v="0"/>
    <m/>
    <x v="15"/>
    <x v="10"/>
    <s v="no impacts"/>
    <x v="7"/>
    <s v=""/>
    <s v=""/>
  </r>
  <r>
    <s v="Nyalla-Pariso"/>
    <s v="LIT_179"/>
    <s v="Douala"/>
    <s v="IHS"/>
    <s v="Grid-Gen"/>
    <s v="LITTORAL"/>
    <s v="Douala"/>
    <s v="ZTE"/>
    <n v="0"/>
    <n v="0"/>
    <n v="0"/>
    <n v="0"/>
    <n v="0"/>
    <n v="8.4071705575673512"/>
    <n v="0"/>
    <n v="0"/>
    <n v="0"/>
    <n v="0"/>
    <n v="0"/>
    <n v="2.0867041631353052E-3"/>
    <n v="0"/>
    <n v="0"/>
    <n v="0"/>
    <n v="4.0014380552764505E-3"/>
    <x v="559"/>
    <x v="0"/>
    <m/>
    <x v="15"/>
    <x v="10"/>
    <s v="no impacts"/>
    <x v="7"/>
    <s v=""/>
    <s v=""/>
  </r>
  <r>
    <s v="Nkololoun-Marche"/>
    <s v="LIT_548"/>
    <s v="Douala"/>
    <s v="CAMUSAT"/>
    <s v="Good Grid no GE - 8h"/>
    <s v="LITTORAL"/>
    <s v="Douala"/>
    <s v="ZTE"/>
    <n v="0"/>
    <n v="12.118418499399315"/>
    <n v="0"/>
    <n v="0"/>
    <n v="0"/>
    <n v="0"/>
    <n v="0"/>
    <n v="0"/>
    <n v="0"/>
    <n v="0"/>
    <n v="0"/>
    <n v="2.051034006500451E-3"/>
    <n v="0"/>
    <n v="0"/>
    <n v="0"/>
    <n v="3.9330374047587841E-3"/>
    <x v="560"/>
    <x v="0"/>
    <m/>
    <x v="15"/>
    <x v="10"/>
    <s v="no impacts"/>
    <x v="7"/>
    <s v=""/>
    <s v=""/>
  </r>
  <r>
    <s v="PK11"/>
    <s v="LIT_128"/>
    <s v="Douala"/>
    <s v="IHS"/>
    <s v="Grid-Gen"/>
    <s v="LITTORAL"/>
    <s v="Douala"/>
    <s v="ZTE"/>
    <n v="0"/>
    <n v="57.767140937069307"/>
    <n v="13.868556899607057"/>
    <n v="13.868556899607057"/>
    <n v="43.079383220187594"/>
    <n v="0"/>
    <n v="0"/>
    <n v="0"/>
    <n v="0"/>
    <n v="0"/>
    <n v="0"/>
    <n v="2.0331989281831093E-3"/>
    <n v="0"/>
    <n v="0"/>
    <n v="0"/>
    <n v="3.8988370795001144E-3"/>
    <x v="561"/>
    <x v="0"/>
    <m/>
    <x v="15"/>
    <x v="10"/>
    <s v="no impacts"/>
    <x v="7"/>
    <s v=""/>
    <s v=""/>
  </r>
  <r>
    <s v="Nyalla-Kilimandjaro"/>
    <s v="LIT_343"/>
    <s v="Douala"/>
    <s v="IHS"/>
    <s v="Grid-Gen"/>
    <s v="LITTORAL"/>
    <s v="Douala"/>
    <s v="ZTE"/>
    <n v="0"/>
    <n v="0"/>
    <n v="0"/>
    <n v="0"/>
    <n v="0"/>
    <n v="0"/>
    <n v="0"/>
    <n v="0"/>
    <n v="0"/>
    <n v="0"/>
    <n v="0"/>
    <n v="2.0331989281831093E-3"/>
    <n v="0"/>
    <n v="0"/>
    <n v="0"/>
    <n v="3.8988370795001144E-3"/>
    <x v="561"/>
    <x v="0"/>
    <m/>
    <x v="15"/>
    <x v="10"/>
    <s v="no impacts"/>
    <x v="7"/>
    <s v=""/>
    <s v=""/>
  </r>
  <r>
    <s v="Logbaba-CAMTEL"/>
    <s v="LIT_253"/>
    <s v="Douala"/>
    <s v="CAMUSAT"/>
    <s v="Good Grid + GE"/>
    <s v="LITTORAL"/>
    <s v="Douala"/>
    <s v="ZTE"/>
    <n v="0"/>
    <n v="0"/>
    <n v="0"/>
    <n v="0"/>
    <n v="0"/>
    <n v="0"/>
    <n v="0"/>
    <n v="0"/>
    <n v="0"/>
    <n v="0"/>
    <n v="0"/>
    <n v="2.0331989281831093E-3"/>
    <n v="0"/>
    <n v="0"/>
    <n v="0"/>
    <n v="3.8988370795001144E-3"/>
    <x v="561"/>
    <x v="0"/>
    <m/>
    <x v="15"/>
    <x v="10"/>
    <s v="no impacts"/>
    <x v="7"/>
    <s v=""/>
    <s v=""/>
  </r>
  <r>
    <s v="Malangue"/>
    <s v="LIT_449"/>
    <s v="Douala"/>
    <s v="IHS"/>
    <s v="Grid-Gen"/>
    <s v="LITTORAL"/>
    <s v="Douala"/>
    <s v="ZTE"/>
    <n v="0"/>
    <n v="4.1116276149791844"/>
    <n v="0"/>
    <n v="0"/>
    <n v="9.2054686630539919"/>
    <n v="0"/>
    <n v="0"/>
    <n v="0"/>
    <n v="0"/>
    <n v="0"/>
    <n v="0"/>
    <n v="1.9975287715482547E-3"/>
    <n v="0"/>
    <n v="0"/>
    <n v="0"/>
    <n v="3.8304364289824481E-3"/>
    <x v="562"/>
    <x v="0"/>
    <m/>
    <x v="15"/>
    <x v="10"/>
    <s v="no impacts"/>
    <x v="7"/>
    <s v=""/>
    <s v=""/>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15.565189922181986"/>
    <n v="1.0640967454464388E-3"/>
    <n v="1.3613619014503874E-2"/>
    <n v="0"/>
    <n v="0"/>
    <x v="563"/>
    <x v="0"/>
    <m/>
    <x v="15"/>
    <x v="10"/>
    <s v="no impacts"/>
    <x v="7"/>
    <s v=""/>
    <s v=""/>
  </r>
  <r>
    <s v="Nyalla-Marche"/>
    <s v="LIT_655"/>
    <s v="Douala"/>
    <s v="CAMUSAT"/>
    <s v="Medium Grid + GE"/>
    <s v="LITTORAL"/>
    <s v="Douala"/>
    <s v="ZTE"/>
    <n v="4.2804187961750177E-4"/>
    <n v="5.5955239660648406"/>
    <n v="5.1171871655922843"/>
    <n v="0"/>
    <n v="0"/>
    <n v="0"/>
    <n v="0"/>
    <n v="0.67289966983702865"/>
    <n v="0"/>
    <n v="0"/>
    <n v="0"/>
    <n v="1.9440235365960584E-3"/>
    <n v="0"/>
    <n v="0"/>
    <n v="0"/>
    <n v="3.7278354532061116E-3"/>
    <x v="564"/>
    <x v="0"/>
    <m/>
    <x v="15"/>
    <x v="10"/>
    <s v="no impacts"/>
    <x v="7"/>
    <s v=""/>
    <s v=""/>
  </r>
  <r>
    <s v="Ngaoundal"/>
    <s v="ADM_010"/>
    <s v="Ngaoundere"/>
    <s v="IHS"/>
    <s v="Medium Grid + Solar + GE"/>
    <s v="ADAMAOUA"/>
    <s v="Ngaoundal"/>
    <s v="Huawei"/>
    <n v="0"/>
    <n v="0"/>
    <n v="0"/>
    <n v="0"/>
    <n v="0"/>
    <n v="0"/>
    <n v="0"/>
    <n v="0"/>
    <n v="0"/>
    <n v="0"/>
    <n v="0"/>
    <n v="0"/>
    <n v="0"/>
    <n v="0"/>
    <n v="5.5782510684741458E-3"/>
    <n v="0"/>
    <x v="565"/>
    <x v="0"/>
    <m/>
    <x v="15"/>
    <x v="10"/>
    <s v="no impacts"/>
    <x v="7"/>
    <s v=""/>
    <s v=""/>
  </r>
  <r>
    <s v="Bana-Centre"/>
    <s v="OST_036"/>
    <s v="OUEST"/>
    <s v="IHS"/>
    <s v="Grid-Gen"/>
    <s v="OUEST"/>
    <s v="Bana"/>
    <s v="Huawei"/>
    <n v="0"/>
    <n v="0"/>
    <n v="0"/>
    <n v="0"/>
    <n v="0"/>
    <n v="0"/>
    <n v="0"/>
    <n v="0"/>
    <n v="0"/>
    <n v="0"/>
    <n v="0"/>
    <n v="0"/>
    <n v="0"/>
    <n v="0"/>
    <n v="5.5782510684741458E-3"/>
    <n v="0"/>
    <x v="565"/>
    <x v="0"/>
    <m/>
    <x v="15"/>
    <x v="10"/>
    <s v="no impacts"/>
    <x v="7"/>
    <s v=""/>
    <s v=""/>
  </r>
  <r>
    <s v="Bberi-Abattoir"/>
    <s v="LIT_346"/>
    <s v="Douala"/>
    <s v="IHS"/>
    <s v="Grid-Gen"/>
    <s v="LITTORAL"/>
    <s v="Douala"/>
    <s v="ZTE"/>
    <n v="0"/>
    <n v="0"/>
    <n v="0"/>
    <n v="0"/>
    <n v="0"/>
    <n v="0"/>
    <n v="0"/>
    <n v="0"/>
    <n v="5.4676999597640661"/>
    <n v="1.9723456409641797"/>
    <n v="1.7559704708175321"/>
    <n v="1.8370130666916663E-3"/>
    <n v="2.3293860738001273"/>
    <n v="0"/>
    <n v="0"/>
    <n v="3.5226335016534395E-3"/>
    <x v="566"/>
    <x v="0"/>
    <m/>
    <x v="15"/>
    <x v="10"/>
    <s v="no impacts"/>
    <x v="7"/>
    <s v=""/>
    <s v=""/>
  </r>
  <r>
    <s v="PK10-Genie-Militaire"/>
    <s v="LIT_447"/>
    <s v="Douala"/>
    <s v="IHS"/>
    <s v="Grid-Gen"/>
    <s v="LITTORAL"/>
    <s v="Douala"/>
    <s v="ZTE"/>
    <n v="0"/>
    <n v="0"/>
    <n v="5.0418696298579189"/>
    <n v="20.032359966099083"/>
    <n v="20.032359966099083"/>
    <n v="20.032359966099083"/>
    <n v="0"/>
    <n v="0.68156751789928505"/>
    <n v="0"/>
    <n v="1.0392321784763419"/>
    <n v="4.6752517599655281"/>
    <n v="1.8013429100568121E-3"/>
    <n v="0"/>
    <n v="0"/>
    <n v="0"/>
    <n v="3.4542328511357723E-3"/>
    <x v="567"/>
    <x v="0"/>
    <m/>
    <x v="15"/>
    <x v="10"/>
    <s v="no impacts"/>
    <x v="7"/>
    <s v=""/>
    <s v=""/>
  </r>
  <r>
    <s v="Total-Ndobo"/>
    <s v="LIT_437"/>
    <s v="Douala"/>
    <s v="IHS"/>
    <s v="Grid-Gen"/>
    <s v="LITTORAL"/>
    <s v="Douala"/>
    <s v="ZTE"/>
    <n v="0"/>
    <n v="0"/>
    <n v="0"/>
    <n v="0"/>
    <n v="0"/>
    <n v="0"/>
    <n v="0"/>
    <n v="0"/>
    <n v="0"/>
    <n v="0"/>
    <n v="0"/>
    <n v="1.7835078317394704E-3"/>
    <n v="0"/>
    <n v="0"/>
    <n v="0"/>
    <n v="3.4200325258771035E-3"/>
    <x v="568"/>
    <x v="0"/>
    <m/>
    <x v="15"/>
    <x v="10"/>
    <s v="no impacts"/>
    <x v="7"/>
    <s v=""/>
    <s v=""/>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176099.46580501835"/>
    <n v="0"/>
    <n v="0"/>
    <n v="0"/>
    <n v="3.3578501163158267E-3"/>
    <x v="569"/>
    <x v="0"/>
    <m/>
    <x v="15"/>
    <x v="10"/>
    <s v="no impacts"/>
    <x v="7"/>
    <s v="(04/26/2026 ticket): …INC-20260426-00015870"/>
    <s v=""/>
  </r>
  <r>
    <s v="Fondjomekwet-IHS"/>
    <s v="OST_208"/>
    <s v="OUEST"/>
    <s v="IHS"/>
    <s v="Grid-Gen"/>
    <s v="OUEST"/>
    <s v="Fondjomekwet"/>
    <s v="NOKIA"/>
    <n v="1.6051570485657116E-3"/>
    <n v="0"/>
    <n v="1.0433520815676698E-2"/>
    <n v="0"/>
    <n v="1.5159816569788325E-3"/>
    <n v="0"/>
    <n v="1.4268062653917818E-3"/>
    <n v="7.134031326958566E-3"/>
    <n v="0.75803090876026336"/>
    <n v="4.8154711456967923E-3"/>
    <n v="0"/>
    <n v="17402.361691821261"/>
    <n v="5.4396988868056322E-3"/>
    <n v="0"/>
    <n v="5.0469890619532489E-3"/>
    <n v="0"/>
    <x v="570"/>
    <x v="0"/>
    <m/>
    <x v="15"/>
    <x v="10"/>
    <s v="no impacts"/>
    <x v="7"/>
    <s v=""/>
    <s v=""/>
  </r>
  <r>
    <s v="Bonendale"/>
    <s v="LIT_181"/>
    <s v="Douala"/>
    <s v="IHS"/>
    <s v="Grid-Gen"/>
    <s v="LITTORAL"/>
    <s v="Douala"/>
    <s v="ZTE"/>
    <n v="4.9499298011317414"/>
    <n v="1.8527614408460404"/>
    <n v="2.2262458158906271"/>
    <n v="0"/>
    <n v="0"/>
    <n v="0"/>
    <n v="0"/>
    <n v="0"/>
    <n v="1.9888430884077701"/>
    <n v="0"/>
    <n v="0.38286562623953768"/>
    <n v="1.6764973618350781E-3"/>
    <n v="1.0269081393590211"/>
    <n v="0"/>
    <n v="0"/>
    <n v="3.214830574324431E-3"/>
    <x v="571"/>
    <x v="0"/>
    <m/>
    <x v="15"/>
    <x v="10"/>
    <s v="no impacts"/>
    <x v="7"/>
    <s v=""/>
    <s v=""/>
  </r>
  <r>
    <s v="Bberi-Enem"/>
    <s v="LIT_637"/>
    <s v="Douala"/>
    <s v="CAMUSAT"/>
    <s v="Good Grid + GE"/>
    <s v="LITTORAL"/>
    <s v="Douala"/>
    <s v="ZTE"/>
    <n v="0"/>
    <n v="0"/>
    <n v="0"/>
    <n v="0"/>
    <n v="0"/>
    <n v="0"/>
    <n v="0"/>
    <n v="0"/>
    <n v="0"/>
    <n v="0"/>
    <n v="0"/>
    <n v="1.6408272052002239E-3"/>
    <n v="0"/>
    <n v="0"/>
    <n v="0"/>
    <n v="3.1464299238067647E-3"/>
    <x v="572"/>
    <x v="0"/>
    <m/>
    <x v="15"/>
    <x v="10"/>
    <s v="no impacts"/>
    <x v="7"/>
    <s v=""/>
    <s v=""/>
  </r>
  <r>
    <s v="LIT_862_Z_Bonamatoumbe-Village"/>
    <s v="LIT_862"/>
    <s v="Douala"/>
    <s v="ESCO"/>
    <s v="GE"/>
    <s v="LITTORAL"/>
    <s v="Douala"/>
    <s v="ZTE"/>
    <n v="6.8049027916891403"/>
    <n v="1.6285388362397377"/>
    <n v="14.452780560049996"/>
    <n v="0"/>
    <n v="0"/>
    <n v="0"/>
    <n v="0"/>
    <n v="0"/>
    <n v="1.9880761800401219"/>
    <n v="0"/>
    <n v="0.38261593514309417"/>
    <n v="1.551651813613344E-3"/>
    <n v="1.02369782526189"/>
    <n v="0"/>
    <n v="0"/>
    <n v="2.9754282975130893E-3"/>
    <x v="573"/>
    <x v="0"/>
    <m/>
    <x v="15"/>
    <x v="10"/>
    <s v="no impacts"/>
    <x v="7"/>
    <s v=""/>
    <s v=""/>
  </r>
  <r>
    <s v="Bekoko-MTN"/>
    <s v="SUO_061"/>
    <s v="LITTORAL"/>
    <s v="IHS"/>
    <s v="Grid-Gen"/>
    <s v="SUD-OUEST"/>
    <s v="Bekoko"/>
    <s v="ZTE"/>
    <n v="0"/>
    <n v="0"/>
    <n v="0.34489474450180085"/>
    <n v="13.046627315349868"/>
    <n v="13.810450214448982"/>
    <n v="14.415986793481206"/>
    <n v="0"/>
    <n v="0.64693179580690241"/>
    <n v="13.217380355160616"/>
    <n v="16.067265354575621"/>
    <n v="0"/>
    <n v="1.5159816569786609E-3"/>
    <n v="0"/>
    <n v="0"/>
    <n v="0"/>
    <n v="2.9070276469957508E-3"/>
    <x v="574"/>
    <x v="0"/>
    <m/>
    <x v="15"/>
    <x v="10"/>
    <s v="no impacts"/>
    <x v="7"/>
    <s v=""/>
    <s v=""/>
  </r>
  <r>
    <s v="Mutengene-E-Police"/>
    <s v="SUO_164"/>
    <s v="SUD-OUEST"/>
    <s v="CAMUSAT"/>
    <s v="Hybrid Solar - S1"/>
    <s v="SUD-OUEST"/>
    <s v="Mutengene"/>
    <s v="Huawei"/>
    <n v="0"/>
    <n v="0"/>
    <n v="0"/>
    <n v="0"/>
    <n v="0"/>
    <n v="0"/>
    <n v="0"/>
    <n v="0"/>
    <n v="0"/>
    <n v="0"/>
    <n v="0"/>
    <n v="0"/>
    <n v="0"/>
    <n v="0"/>
    <n v="4.4626008547793182E-3"/>
    <n v="0"/>
    <x v="575"/>
    <x v="2"/>
    <m/>
    <x v="15"/>
    <x v="10"/>
    <s v="no impacts"/>
    <x v="7"/>
    <s v=""/>
    <s v=""/>
  </r>
  <r>
    <s v="Logbaba-SONEL"/>
    <s v="LIT_342"/>
    <s v="Douala"/>
    <s v="IHS"/>
    <s v="Grid-GenLithium"/>
    <s v="LITTORAL"/>
    <s v="Douala"/>
    <s v="ZTE"/>
    <n v="0"/>
    <n v="0"/>
    <n v="0"/>
    <n v="0"/>
    <n v="0"/>
    <n v="0"/>
    <n v="0"/>
    <n v="0"/>
    <n v="0"/>
    <n v="0"/>
    <n v="0"/>
    <n v="1.4981465786611484E-3"/>
    <n v="0"/>
    <n v="0"/>
    <n v="0"/>
    <n v="2.8728273217367537E-3"/>
    <x v="576"/>
    <x v="0"/>
    <m/>
    <x v="15"/>
    <x v="10"/>
    <s v="no impacts"/>
    <x v="7"/>
    <s v=""/>
    <s v=""/>
  </r>
  <r>
    <s v="ZI-Bassa"/>
    <s v="LIT_083"/>
    <s v="Douala"/>
    <s v="IHS"/>
    <s v="Grid-Gen"/>
    <s v="LITTORAL"/>
    <s v="Douala"/>
    <s v="ZTE"/>
    <n v="0"/>
    <n v="28.874367568122878"/>
    <n v="45.919351916058126"/>
    <n v="0"/>
    <n v="0"/>
    <n v="0"/>
    <n v="0"/>
    <n v="0"/>
    <n v="0"/>
    <n v="0"/>
    <n v="8.6847200463426688"/>
    <n v="1.4803115003438065E-3"/>
    <n v="0"/>
    <n v="0"/>
    <n v="0"/>
    <n v="2.8386269964780844E-3"/>
    <x v="577"/>
    <x v="0"/>
    <m/>
    <x v="15"/>
    <x v="10"/>
    <s v="no impacts"/>
    <x v="7"/>
    <s v=""/>
    <s v=""/>
  </r>
  <r>
    <s v="Deng-Deng-IHS"/>
    <s v="EST_093"/>
    <s v="CENTRE"/>
    <s v="IHS"/>
    <s v="Hybrid-Gen"/>
    <s v="EST"/>
    <s v="Deng-Deng"/>
    <s v="NOKIA"/>
    <n v="5.2452965331461446E-2"/>
    <n v="0"/>
    <n v="1.5159816569788325E-3"/>
    <n v="0"/>
    <n v="0"/>
    <n v="0"/>
    <n v="1.7728067847491646E-2"/>
    <n v="0"/>
    <n v="0"/>
    <n v="0"/>
    <n v="0.96603701706174927"/>
    <n v="17402.36163831603"/>
    <n v="3.8345418382400923E-3"/>
    <n v="0"/>
    <n v="4.2500960521711043E-3"/>
    <n v="0"/>
    <x v="578"/>
    <x v="0"/>
    <m/>
    <x v="15"/>
    <x v="10"/>
    <s v="no impacts"/>
    <x v="7"/>
    <s v=""/>
    <s v=""/>
  </r>
  <r>
    <s v="Boadibo"/>
    <s v="LIT_682"/>
    <s v="Douala"/>
    <s v="CAMUSAT"/>
    <s v="Good Grid + GE"/>
    <s v="LITTORAL"/>
    <s v="Douala"/>
    <s v="ZTE"/>
    <n v="0"/>
    <n v="0"/>
    <n v="0"/>
    <n v="0"/>
    <n v="15.181700210881967"/>
    <n v="0"/>
    <n v="0"/>
    <n v="0"/>
    <n v="7.1749271615401522"/>
    <n v="0"/>
    <n v="0"/>
    <n v="1.391136108756585E-3"/>
    <n v="0"/>
    <n v="0"/>
    <n v="0"/>
    <n v="2.6676253701837537E-3"/>
    <x v="579"/>
    <x v="0"/>
    <m/>
    <x v="15"/>
    <x v="10"/>
    <s v="no impacts"/>
    <x v="7"/>
    <s v=""/>
    <s v=""/>
  </r>
  <r>
    <s v="Bomono-Gare-IHS"/>
    <s v="LIT_498"/>
    <s v="LITTORAL"/>
    <s v="IHS"/>
    <s v="Grid-Gen"/>
    <s v="LITTORAL"/>
    <s v="Bomono"/>
    <s v="ZTE"/>
    <n v="0"/>
    <n v="0"/>
    <n v="0"/>
    <n v="0"/>
    <n v="2.2071622820910135"/>
    <n v="0"/>
    <n v="0"/>
    <n v="0"/>
    <n v="0"/>
    <n v="0"/>
    <n v="0"/>
    <n v="1.3554659521219014E-3"/>
    <n v="0"/>
    <n v="0"/>
    <n v="0"/>
    <n v="2.5992247196664148E-3"/>
    <x v="580"/>
    <x v="0"/>
    <m/>
    <x v="15"/>
    <x v="10"/>
    <s v="no impacts"/>
    <x v="7"/>
    <s v=""/>
    <s v=""/>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69605.418175371611"/>
    <n v="0"/>
    <n v="0"/>
    <n v="3.7190492684082135E-3"/>
    <n v="0"/>
    <x v="581"/>
    <x v="2"/>
    <m/>
    <x v="15"/>
    <x v="10"/>
    <s v="no impacts"/>
    <x v="7"/>
    <s v=""/>
    <s v=""/>
  </r>
  <r>
    <s v="Bonendale-II"/>
    <s v="LIT_641"/>
    <s v="Douala"/>
    <s v="CAMUSAT"/>
    <s v="Good Grid + GE"/>
    <s v="LITTORAL"/>
    <s v="Douala"/>
    <s v="ZTE"/>
    <n v="4.8062682452851195"/>
    <n v="1.6006091035946957"/>
    <n v="1.8972242910913073"/>
    <n v="13.469211661002245"/>
    <n v="0"/>
    <n v="2.1497333299089982"/>
    <n v="0"/>
    <n v="0"/>
    <n v="4.8546191426035792"/>
    <n v="0"/>
    <n v="0.38256242990814188"/>
    <n v="1.2306204039001676E-3"/>
    <n v="5.5504190530001463"/>
    <n v="0"/>
    <n v="0"/>
    <n v="2.3598224428550731E-3"/>
    <x v="582"/>
    <x v="0"/>
    <m/>
    <x v="15"/>
    <x v="10"/>
    <s v="no impacts"/>
    <x v="7"/>
    <s v=""/>
    <s v=""/>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101709.70124845549"/>
    <n v="0.60942976521179115"/>
    <n v="0"/>
    <n v="2.6567712776202515E-3"/>
    <n v="0"/>
    <x v="583"/>
    <x v="0"/>
    <m/>
    <x v="15"/>
    <x v="10"/>
    <s v="no impacts"/>
    <x v="7"/>
    <s v=""/>
    <s v=""/>
  </r>
  <r>
    <s v="Limbon-IHS"/>
    <s v="ADM_080"/>
    <s v="ADAMAOUA"/>
    <s v="IHS"/>
    <s v="Grid-Gen"/>
    <s v="ADAMAOUA"/>
    <s v="Limbon"/>
    <s v="NOKIA"/>
    <n v="0"/>
    <n v="0"/>
    <n v="6.9468320208874043E-2"/>
    <n v="0"/>
    <n v="0"/>
    <n v="0"/>
    <n v="0"/>
    <n v="0"/>
    <n v="0"/>
    <n v="3.6029748478909459E-3"/>
    <n v="0"/>
    <n v="124908.82176921124"/>
    <n v="0"/>
    <n v="0"/>
    <n v="2.6567712776202515E-3"/>
    <n v="0"/>
    <x v="583"/>
    <x v="0"/>
    <m/>
    <x v="15"/>
    <x v="10"/>
    <s v="no impacts"/>
    <x v="7"/>
    <s v=""/>
    <s v=""/>
  </r>
  <r>
    <s v="Bonamouti"/>
    <s v="LIT_120"/>
    <s v="Douala"/>
    <s v="IHS"/>
    <s v="GridOnly"/>
    <s v="LITTORAL"/>
    <s v="Douala"/>
    <s v="ZTE"/>
    <n v="0"/>
    <n v="0"/>
    <n v="4.2804187961750177E-4"/>
    <n v="0"/>
    <n v="8.7946554690910954"/>
    <n v="0"/>
    <n v="4.2804187961750177E-4"/>
    <n v="2.6968243572951183"/>
    <n v="4.2804187961750177E-4"/>
    <n v="0"/>
    <n v="0"/>
    <n v="8.0257852428281592E-4"/>
    <n v="9.6309422913952957E-4"/>
    <n v="5.6203014280061872E-3"/>
    <n v="0"/>
    <n v="0"/>
    <x v="584"/>
    <x v="0"/>
    <m/>
    <x v="15"/>
    <x v="10"/>
    <s v="no impacts"/>
    <x v="7"/>
    <s v=""/>
    <s v=""/>
  </r>
  <r>
    <s v="Ndop-Catholic-Church"/>
    <s v="NRO_136"/>
    <s v="NORD-OUEST"/>
    <s v="IHS"/>
    <s v="Grid-Gen"/>
    <s v="NORD-OUEST"/>
    <s v="Ndop"/>
    <s v="Huawei"/>
    <n v="0"/>
    <n v="0"/>
    <n v="0"/>
    <n v="0"/>
    <n v="0"/>
    <n v="0"/>
    <n v="0"/>
    <n v="0"/>
    <n v="0"/>
    <n v="0"/>
    <n v="0"/>
    <n v="0"/>
    <n v="0"/>
    <n v="0"/>
    <n v="2.3906790293460631E-3"/>
    <n v="0"/>
    <x v="585"/>
    <x v="2"/>
    <m/>
    <x v="15"/>
    <x v="10"/>
    <s v="no impacts"/>
    <x v="7"/>
    <s v=""/>
    <s v=""/>
  </r>
  <r>
    <s v="BANKA"/>
    <s v="OST_286"/>
    <s v="OUEST"/>
    <s v="CAMUSAT"/>
    <s v="Bad Grid + GE"/>
    <s v="OUEST"/>
    <s v="Banka"/>
    <s v="Huawei"/>
    <n v="0"/>
    <n v="0"/>
    <n v="0"/>
    <n v="0"/>
    <n v="0"/>
    <n v="0"/>
    <n v="0"/>
    <n v="0"/>
    <n v="0"/>
    <n v="0"/>
    <n v="0"/>
    <n v="0"/>
    <n v="0"/>
    <n v="0"/>
    <n v="2.3906790293460631E-3"/>
    <n v="0"/>
    <x v="585"/>
    <x v="0"/>
    <m/>
    <x v="15"/>
    <x v="10"/>
    <s v="no impacts"/>
    <x v="7"/>
    <s v=""/>
    <s v=""/>
  </r>
  <r>
    <s v="Bomono-ba-mbengue-IHS"/>
    <s v="LIT_790"/>
    <s v="Douala"/>
    <s v="IHS"/>
    <m/>
    <s v="LITTORAL"/>
    <s v="Dibombari"/>
    <s v="ZTE"/>
    <n v="0"/>
    <n v="2.7603350711833645"/>
    <n v="0"/>
    <n v="0"/>
    <n v="0.2838274363430387"/>
    <n v="0"/>
    <n v="0.55811310578626994"/>
    <n v="1.1887971452460244"/>
    <n v="3.4403866074256842E-2"/>
    <n v="1.6661173462544903"/>
    <n v="0"/>
    <n v="6.0639266279149864E-4"/>
    <n v="0"/>
    <n v="0"/>
    <n v="0"/>
    <n v="1.1628110587983661E-3"/>
    <x v="586"/>
    <x v="0"/>
    <m/>
    <x v="15"/>
    <x v="10"/>
    <s v="no impacts"/>
    <x v="7"/>
    <s v=""/>
    <s v=""/>
  </r>
  <r>
    <s v="Bafang-Hotel-IHS"/>
    <s v="OST_222"/>
    <s v="OUEST"/>
    <s v="IHS"/>
    <s v="Grid-Gen"/>
    <s v="OUEST"/>
    <s v="Bafang"/>
    <s v="Huawei"/>
    <n v="0"/>
    <n v="0"/>
    <n v="0"/>
    <n v="0"/>
    <n v="0"/>
    <n v="2.2115497113570925E-2"/>
    <n v="0"/>
    <n v="8.9175391586979538E-4"/>
    <n v="8.9175391586979538E-4"/>
    <n v="0"/>
    <n v="0"/>
    <n v="5.3505234952187721E-4"/>
    <n v="0"/>
    <n v="0"/>
    <n v="1.593786019564042E-3"/>
    <n v="0"/>
    <x v="587"/>
    <x v="0"/>
    <m/>
    <x v="15"/>
    <x v="10"/>
    <s v="no impacts"/>
    <x v="7"/>
    <s v=""/>
    <s v=""/>
  </r>
  <r>
    <s v="Famkeu-IHS"/>
    <s v="OST_308"/>
    <s v="OUEST"/>
    <m/>
    <m/>
    <s v="OUEST"/>
    <s v="Bafang"/>
    <s v="Huawei"/>
    <n v="0"/>
    <n v="0"/>
    <n v="0"/>
    <n v="0"/>
    <n v="0"/>
    <n v="0"/>
    <n v="0"/>
    <n v="0"/>
    <n v="0"/>
    <n v="0"/>
    <n v="0"/>
    <n v="0"/>
    <n v="0"/>
    <n v="0"/>
    <n v="1.593786019564042E-3"/>
    <n v="0"/>
    <x v="587"/>
    <x v="0"/>
    <m/>
    <x v="15"/>
    <x v="10"/>
    <s v="no impacts"/>
    <x v="7"/>
    <s v=""/>
    <s v=""/>
  </r>
  <r>
    <s v="Bberi-Q-Princes-II"/>
    <s v="LIT_444"/>
    <s v="Douala"/>
    <s v="IHS"/>
    <s v="Grid-Gen"/>
    <s v="LITTORAL"/>
    <s v="Douala"/>
    <s v="ZTE"/>
    <n v="0"/>
    <n v="0"/>
    <n v="0"/>
    <n v="4.2804187961750177E-4"/>
    <n v="0"/>
    <n v="0"/>
    <n v="0"/>
    <n v="0"/>
    <n v="0"/>
    <n v="0"/>
    <n v="0"/>
    <n v="3.7453664466531404E-4"/>
    <n v="0"/>
    <n v="2.6228073330695537E-3"/>
    <n v="0"/>
    <n v="0"/>
    <x v="588"/>
    <x v="0"/>
    <m/>
    <x v="15"/>
    <x v="10"/>
    <s v="no impacts"/>
    <x v="7"/>
    <s v=""/>
    <s v=""/>
  </r>
  <r>
    <s v="Ngog-Mapubi-NEW"/>
    <s v="CTR_546"/>
    <s v="CENTRE"/>
    <m/>
    <m/>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322538.65826848499"/>
    <n v="2.8536125307818605E-4"/>
    <n v="0"/>
    <n v="0"/>
    <n v="6.1560585465791906E-4"/>
    <x v="589"/>
    <x v="0"/>
    <m/>
    <x v="15"/>
    <x v="10"/>
    <s v="no impacts"/>
    <x v="7"/>
    <s v=""/>
    <s v=""/>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305136.297093881"/>
    <n v="2.6752617476094782E-4"/>
    <n v="0"/>
    <n v="0"/>
    <n v="6.1560585465780804E-4"/>
    <x v="590"/>
    <x v="0"/>
    <m/>
    <x v="15"/>
    <x v="10"/>
    <s v="no impacts"/>
    <x v="7"/>
    <s v=""/>
    <s v=""/>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339941.01958576968"/>
    <n v="0.16023767692682597"/>
    <n v="0"/>
    <n v="0"/>
    <n v="5.4720520414031082E-4"/>
    <x v="591"/>
    <x v="0"/>
    <m/>
    <x v="15"/>
    <x v="10"/>
    <s v="no impacts"/>
    <x v="7"/>
    <s v=""/>
    <s v=""/>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305135.9406241707"/>
    <n v="6.0639266279136972E-4"/>
    <n v="0"/>
    <n v="0"/>
    <n v="5.4720520414014429E-4"/>
    <x v="592"/>
    <x v="0"/>
    <m/>
    <x v="15"/>
    <x v="10"/>
    <s v="no impacts"/>
    <x v="7"/>
    <s v=""/>
    <s v=""/>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322538.65803662897"/>
    <n v="2.4969109644359369E-4"/>
    <n v="0"/>
    <n v="0"/>
    <n v="5.1300487888161772E-4"/>
    <x v="593"/>
    <x v="0"/>
    <m/>
    <x v="15"/>
    <x v="10"/>
    <s v="no impacts"/>
    <x v="7"/>
    <s v=""/>
    <s v=""/>
  </r>
  <r>
    <s v="Bafang-Centre"/>
    <s v="OST_126"/>
    <s v="OUEST"/>
    <s v="IHS"/>
    <s v="Grid Only"/>
    <s v="OUEST"/>
    <s v="Bafang"/>
    <s v="Huawei"/>
    <n v="0"/>
    <n v="0"/>
    <n v="0"/>
    <n v="0"/>
    <n v="2.675261747609386E-4"/>
    <n v="0"/>
    <n v="0"/>
    <n v="5.439698886805751E-3"/>
    <n v="0"/>
    <n v="2.675261747609386E-4"/>
    <n v="0"/>
    <n v="2.675261747609386E-4"/>
    <n v="0"/>
    <n v="0"/>
    <n v="7.9689300978202102E-4"/>
    <n v="0"/>
    <x v="594"/>
    <x v="0"/>
    <m/>
    <x v="15"/>
    <x v="10"/>
    <s v="no impacts"/>
    <x v="7"/>
    <s v=""/>
    <s v=""/>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2.675261747609386E-4"/>
    <n v="0"/>
    <n v="0"/>
    <n v="7.9689300978202102E-4"/>
    <n v="0"/>
    <x v="594"/>
    <x v="0"/>
    <m/>
    <x v="15"/>
    <x v="10"/>
    <s v="no impacts"/>
    <x v="7"/>
    <s v=""/>
    <s v=""/>
  </r>
  <r>
    <s v="Zidim-IHS"/>
    <s v="EXN_154"/>
    <s v="EXTREME-NORD"/>
    <s v="IHS"/>
    <s v="Solar-Gen"/>
    <s v="EXTREME-NORD"/>
    <s v="Zidim"/>
    <s v="Huawei"/>
    <n v="0"/>
    <n v="0"/>
    <n v="0"/>
    <n v="0"/>
    <n v="0"/>
    <n v="0"/>
    <n v="0"/>
    <n v="0"/>
    <n v="0"/>
    <n v="0"/>
    <n v="0"/>
    <n v="0"/>
    <n v="0"/>
    <n v="0"/>
    <n v="7.9689300978202102E-4"/>
    <n v="0"/>
    <x v="594"/>
    <x v="2"/>
    <m/>
    <x v="13"/>
    <x v="8"/>
    <s v="Projet OCM (HUAWEI)"/>
    <x v="6"/>
    <s v="(04/26/2026 cell huawei): -17/03/2026 : Week 12_x000a_12/03/2026 : SWAP le 20 Fevrier 2026..;..;(04/26/2026 zte): -17/03/2026 : Week 12_x000a_12/03/2026 : SWAP le 20 Fevrier 2026"/>
    <s v=""/>
  </r>
  <r>
    <s v="Bafang-Chefferie"/>
    <s v="OST_099"/>
    <s v="OUEST"/>
    <s v="IHS"/>
    <s v="Grid-Gen"/>
    <s v="OUEST"/>
    <s v="Bafang"/>
    <s v="Huawei"/>
    <n v="0"/>
    <n v="0"/>
    <n v="0"/>
    <n v="0"/>
    <n v="0"/>
    <n v="0"/>
    <n v="0"/>
    <n v="0"/>
    <n v="0"/>
    <n v="0"/>
    <n v="0"/>
    <n v="0"/>
    <n v="0"/>
    <n v="0"/>
    <n v="7.9689300978202102E-4"/>
    <n v="0"/>
    <x v="594"/>
    <x v="0"/>
    <m/>
    <x v="15"/>
    <x v="10"/>
    <s v="no impacts"/>
    <x v="7"/>
    <s v=""/>
    <s v=""/>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339941.01971061528"/>
    <n v="2.6752617476088987E-4"/>
    <n v="0"/>
    <n v="0"/>
    <n v="5.1300487888139568E-4"/>
    <x v="595"/>
    <x v="0"/>
    <m/>
    <x v="15"/>
    <x v="10"/>
    <s v="no impacts"/>
    <x v="7"/>
    <s v=""/>
    <s v=""/>
  </r>
  <r>
    <s v="Ndop"/>
    <s v="NRO_006"/>
    <s v="NORD-OUEST"/>
    <s v="IHS"/>
    <s v="Grid-Hybrid-Gen"/>
    <s v="NORD-OUEST"/>
    <s v="Ndop"/>
    <s v="Huawei"/>
    <n v="0"/>
    <n v="0"/>
    <n v="0"/>
    <n v="0"/>
    <n v="0"/>
    <n v="0"/>
    <n v="0"/>
    <n v="0"/>
    <n v="0"/>
    <n v="0"/>
    <n v="0"/>
    <n v="0"/>
    <n v="0"/>
    <n v="0"/>
    <n v="7.4376680912988634E-4"/>
    <n v="0"/>
    <x v="596"/>
    <x v="0"/>
    <m/>
    <x v="15"/>
    <x v="10"/>
    <s v="no impacts"/>
    <x v="7"/>
    <s v=""/>
    <s v=""/>
  </r>
  <r>
    <s v="Fochieya-IHS"/>
    <s v="OST_195"/>
    <s v="OUEST"/>
    <s v="IHS"/>
    <s v="Grid-Gen"/>
    <s v="OUEST"/>
    <s v=" Fochieya"/>
    <s v="NOKIA"/>
    <n v="0"/>
    <n v="0"/>
    <n v="0"/>
    <n v="0"/>
    <n v="6.5989789774327555E-4"/>
    <n v="1.0577180016607828"/>
    <n v="2.4969109644359369E-4"/>
    <n v="2.3185601812623967E-4"/>
    <n v="2.8536125307841763E-4"/>
    <n v="2.8536125307859132E-4"/>
    <n v="0.58057495646188817"/>
    <n v="270331.5745484872"/>
    <n v="0.5802077956583509"/>
    <n v="0"/>
    <n v="0"/>
    <n v="4.4460422836389846E-4"/>
    <x v="597"/>
    <x v="0"/>
    <m/>
    <x v="15"/>
    <x v="10"/>
    <s v="no impacts"/>
    <x v="7"/>
    <s v=""/>
    <s v=""/>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305133.8990672967"/>
    <n v="1.7835078317400378E-4"/>
    <n v="0"/>
    <n v="0"/>
    <n v="3.7620357784662328E-4"/>
    <x v="598"/>
    <x v="0"/>
    <m/>
    <x v="15"/>
    <x v="10"/>
    <s v="no impacts"/>
    <x v="7"/>
    <s v=""/>
    <s v=""/>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287733.55184086546"/>
    <n v="1.9618586149135786E-4"/>
    <n v="0"/>
    <n v="0"/>
    <n v="3.4200325258781916E-4"/>
    <x v="599"/>
    <x v="0"/>
    <m/>
    <x v="15"/>
    <x v="10"/>
    <s v="no impacts"/>
    <x v="7"/>
    <s v=""/>
    <s v=""/>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226619.28997953958"/>
    <n v="1.783507831741196E-4"/>
    <n v="0"/>
    <n v="0"/>
    <n v="3.4200325258781916E-4"/>
    <x v="599"/>
    <x v="0"/>
    <m/>
    <x v="15"/>
    <x v="10"/>
    <s v="no impacts"/>
    <x v="7"/>
    <s v=""/>
    <s v=""/>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610272.57298185385"/>
    <n v="1.2484554822171003E-4"/>
    <n v="0"/>
    <n v="0"/>
    <n v="2.052019515527137E-4"/>
    <x v="600"/>
    <x v="0"/>
    <m/>
    <x v="15"/>
    <x v="10"/>
    <s v="no impacts"/>
    <x v="7"/>
    <s v=""/>
    <s v=""/>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339941.01983546081"/>
    <n v="1.7835078317469854E-5"/>
    <n v="0"/>
    <n v="0"/>
    <n v="2.0520195155260268E-4"/>
    <x v="601"/>
    <x v="0"/>
    <m/>
    <x v="15"/>
    <x v="10"/>
    <s v="no impacts"/>
    <x v="7"/>
    <s v=""/>
    <s v=""/>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558065.46673615195"/>
    <n v="1.0701046990441385E-4"/>
    <n v="0"/>
    <n v="0"/>
    <n v="2.0520195155249166E-4"/>
    <x v="602"/>
    <x v="0"/>
    <m/>
    <x v="15"/>
    <x v="10"/>
    <s v="no impacts"/>
    <x v="7"/>
    <s v=""/>
    <s v=""/>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78866716319524699"/>
    <n v="0"/>
    <n v="2.6563100326067369E-4"/>
    <n v="0"/>
    <x v="603"/>
    <x v="0"/>
    <m/>
    <x v="15"/>
    <x v="10"/>
    <s v="no impacts"/>
    <x v="7"/>
    <s v=""/>
    <s v=""/>
  </r>
  <r>
    <s v="Kumba-Mabanda"/>
    <s v="SUO_027"/>
    <s v="SUD-OUEST"/>
    <s v="IHS"/>
    <s v="Grid-Gen"/>
    <s v="SUD-OUEST"/>
    <s v="Kumba"/>
    <s v="Huawei"/>
    <n v="0"/>
    <n v="0"/>
    <n v="0"/>
    <n v="0"/>
    <n v="0"/>
    <n v="0"/>
    <n v="7.3123821101323226E-3"/>
    <n v="0"/>
    <n v="0"/>
    <n v="0"/>
    <n v="0"/>
    <n v="8.9175391586979543E-5"/>
    <n v="0"/>
    <n v="0"/>
    <n v="2.6563100326067369E-4"/>
    <n v="0"/>
    <x v="603"/>
    <x v="0"/>
    <m/>
    <x v="15"/>
    <x v="10"/>
    <s v="no impacts"/>
    <x v="7"/>
    <s v=""/>
    <s v=""/>
  </r>
  <r>
    <s v="Bfsam-Kouogouo"/>
    <s v="OST_065"/>
    <s v="Bafoussam"/>
    <s v="IHS"/>
    <s v="Grid-Gen"/>
    <s v="OUEST"/>
    <s v="Bafoussam"/>
    <s v="Huawei"/>
    <n v="0"/>
    <n v="0"/>
    <n v="0"/>
    <n v="0"/>
    <n v="0"/>
    <n v="0"/>
    <n v="0"/>
    <n v="0"/>
    <n v="0"/>
    <n v="0"/>
    <n v="0"/>
    <n v="8.9175391586979543E-5"/>
    <n v="0"/>
    <n v="0"/>
    <n v="2.6563100326067369E-4"/>
    <n v="0"/>
    <x v="603"/>
    <x v="0"/>
    <m/>
    <x v="15"/>
    <x v="10"/>
    <s v="no impacts"/>
    <x v="7"/>
    <s v=""/>
    <s v=""/>
  </r>
  <r>
    <s v="Bafou-Balepe-IHS"/>
    <s v="OST_255"/>
    <s v="OUEST"/>
    <s v="IHS"/>
    <s v="Grid-Gen"/>
    <s v="OUEST"/>
    <s v="Loung"/>
    <s v="Huawei"/>
    <n v="0"/>
    <n v="0"/>
    <n v="0"/>
    <n v="0"/>
    <n v="0"/>
    <n v="0"/>
    <n v="0"/>
    <n v="0"/>
    <n v="0"/>
    <n v="0"/>
    <n v="0"/>
    <n v="0"/>
    <n v="0"/>
    <n v="0"/>
    <n v="2.6563100326067369E-4"/>
    <n v="0"/>
    <x v="603"/>
    <x v="0"/>
    <m/>
    <x v="15"/>
    <x v="10"/>
    <s v="no impacts"/>
    <x v="7"/>
    <s v=""/>
    <s v=""/>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287733.93583010166"/>
    <n v="7.1340313269589948E-5"/>
    <n v="0"/>
    <n v="0"/>
    <n v="1.3680130103499444E-4"/>
    <x v="604"/>
    <x v="0"/>
    <m/>
    <x v="15"/>
    <x v="10"/>
    <s v="no impacts"/>
    <x v="7"/>
    <s v=""/>
    <s v=""/>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339941.01972845022"/>
    <n v="2.5058285035941468E-2"/>
    <n v="0"/>
    <n v="0"/>
    <n v="1.0260097577630134E-4"/>
    <x v="605"/>
    <x v="0"/>
    <m/>
    <x v="15"/>
    <x v="10"/>
    <s v="no impacts"/>
    <x v="7"/>
    <s v=""/>
    <s v=""/>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322538.58778425551"/>
    <n v="1.2484554822171003E-4"/>
    <n v="0"/>
    <n v="0"/>
    <n v="1.0260097577619032E-4"/>
    <x v="606"/>
    <x v="0"/>
    <m/>
    <x v="15"/>
    <x v="10"/>
    <s v="no impacts"/>
    <x v="7"/>
    <s v=""/>
    <s v=""/>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339936.96249340108"/>
    <n v="3.5670156634823915E-5"/>
    <n v="0"/>
    <n v="0"/>
    <n v="1.0260097577619032E-4"/>
    <x v="606"/>
    <x v="0"/>
    <m/>
    <x v="15"/>
    <x v="10"/>
    <s v="no impacts"/>
    <x v="7"/>
    <s v=""/>
    <s v=""/>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339941.02004948171"/>
    <n v="5.3505234952293776E-5"/>
    <n v="0"/>
    <n v="0"/>
    <n v="6.8400650517608241E-5"/>
    <x v="607"/>
    <x v="0"/>
    <m/>
    <x v="15"/>
    <x v="10"/>
    <s v="no impacts"/>
    <x v="7"/>
    <s v=""/>
    <s v=""/>
  </r>
  <r>
    <s v="Batouri-Kako-MTN"/>
    <s v="EST_070"/>
    <s v="CENTRE"/>
    <s v="IHS"/>
    <s v="Grid-Gen"/>
    <s v="EST"/>
    <s v="Batouri"/>
    <s v="ZTE"/>
    <n v="0"/>
    <n v="0"/>
    <n v="0"/>
    <n v="0"/>
    <n v="0"/>
    <n v="0"/>
    <n v="0"/>
    <n v="0"/>
    <n v="0"/>
    <n v="3.0926025802364636E-2"/>
    <n v="0"/>
    <n v="4.3422645349446661E-17"/>
    <n v="0"/>
    <n v="0"/>
    <n v="0"/>
    <n v="8.3266726846886741E-17"/>
    <x v="608"/>
    <x v="0"/>
    <m/>
    <x v="15"/>
    <x v="10"/>
    <s v="no impacts"/>
    <x v="7"/>
    <s v=""/>
    <s v=""/>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0"/>
    <n v="0"/>
    <n v="0"/>
    <n v="0"/>
    <n v="0"/>
    <x v="609"/>
    <x v="0"/>
    <m/>
    <x v="15"/>
    <x v="10"/>
    <s v="no impacts"/>
    <x v="7"/>
    <s v="(04/26/2026 cell zte): -22/04/2026 : Site down"/>
    <s v=""/>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0"/>
    <n v="0"/>
    <n v="0"/>
    <n v="0"/>
    <n v="0"/>
    <x v="609"/>
    <x v="0"/>
    <m/>
    <x v="15"/>
    <x v="10"/>
    <s v="no impacts"/>
    <x v="7"/>
    <s v=""/>
    <s v=""/>
  </r>
  <r>
    <s v="Superette-Biyem-Assi"/>
    <s v="CTR_561"/>
    <s v="Yaounde"/>
    <s v="CAMUSAT"/>
    <s v="Good Grid no GE - 12h"/>
    <s v="CENTRE"/>
    <s v="Yaounde"/>
    <s v="ZTE"/>
    <n v="13.868556899607057"/>
    <n v="13.868556899607057"/>
    <n v="37.547601824029122"/>
    <n v="0"/>
    <n v="0"/>
    <n v="0"/>
    <n v="0"/>
    <n v="0"/>
    <n v="53.665322615164676"/>
    <n v="42.695322643700806"/>
    <n v="3.7213069260029727"/>
    <n v="0"/>
    <n v="40.030458746750448"/>
    <n v="0"/>
    <n v="0"/>
    <n v="0"/>
    <x v="609"/>
    <x v="0"/>
    <m/>
    <x v="15"/>
    <x v="10"/>
    <s v="no impacts"/>
    <x v="7"/>
    <s v="(04/26/2026 cell zte): -23/04/2026 : Site down"/>
    <s v=""/>
  </r>
  <r>
    <s v="Mobil-Kondengui"/>
    <s v="CTR_125"/>
    <s v="Yaounde"/>
    <s v="IHS"/>
    <s v="GridOnly"/>
    <s v="CENTRE"/>
    <s v="Yaounde"/>
    <s v="ZTE"/>
    <n v="5.8741792296958328"/>
    <n v="2.7424108174743815"/>
    <n v="0"/>
    <n v="0"/>
    <n v="0"/>
    <n v="0"/>
    <n v="0"/>
    <n v="0"/>
    <n v="0"/>
    <n v="4.6656564878307744E-2"/>
    <n v="2.7062591137250198"/>
    <n v="0"/>
    <n v="0"/>
    <n v="0"/>
    <n v="0"/>
    <n v="0"/>
    <x v="609"/>
    <x v="0"/>
    <m/>
    <x v="3"/>
    <x v="3"/>
    <s v="BSS Hardware issue"/>
    <x v="3"/>
    <s v="26/04/2026: hardware issue,  site with GPS issue (alarm : TDD down 09Apr 02pm)"/>
    <s v="(04/26/2026 BO RAN);4G down due to GPS issue =&gt; FME should check continuity of GPS cable"/>
  </r>
  <r>
    <s v="Av-Germaine"/>
    <s v="CTR_090"/>
    <s v="Yaounde"/>
    <s v="IHS"/>
    <s v="Grid-Lithium"/>
    <s v="CENTRE"/>
    <s v="Yaounde"/>
    <s v="ZTE"/>
    <n v="0"/>
    <n v="0"/>
    <n v="0"/>
    <n v="0"/>
    <n v="0"/>
    <n v="0"/>
    <n v="1.1331873710523839"/>
    <n v="1.8005224964543862"/>
    <n v="36.075494459711273"/>
    <n v="5.5752454820179966E-2"/>
    <n v="0.52600996481495754"/>
    <n v="0"/>
    <n v="0.38730656074056991"/>
    <n v="0"/>
    <n v="0"/>
    <n v="0"/>
    <x v="609"/>
    <x v="0"/>
    <m/>
    <x v="15"/>
    <x v="10"/>
    <s v="no impacts"/>
    <x v="7"/>
    <s v="(04/26/2026 cell zte): -24/04/2026 : Besoin d'analyse BO RAN"/>
    <s v="(04/26/2026 BO RAN);24/04/2026 : Besoin d'analyse BO RAN"/>
  </r>
  <r>
    <s v="CTR_1050_Z_Nouvelle-Route-Nkomo"/>
    <s v="CTR_1050"/>
    <s v="Yaounde"/>
    <s v="ESCO"/>
    <s v="Good Grid + GE"/>
    <s v="CTR"/>
    <s v="Yaoundé"/>
    <s v="ZTE"/>
    <n v="0"/>
    <n v="5.4523974625677347"/>
    <n v="0.74275967160626866"/>
    <n v="0"/>
    <n v="0"/>
    <n v="0"/>
    <n v="0"/>
    <n v="2.924364286468454"/>
    <n v="9.2164550712975135"/>
    <n v="0"/>
    <n v="0"/>
    <n v="0"/>
    <n v="0"/>
    <n v="0"/>
    <n v="0"/>
    <n v="0"/>
    <x v="609"/>
    <x v="1"/>
    <m/>
    <x v="2"/>
    <x v="2"/>
    <s v="EXCLU"/>
    <x v="2"/>
    <s v=""/>
    <s v=""/>
  </r>
  <r>
    <s v="Nkolbisson-Ayene-Bar"/>
    <s v="CTR_657"/>
    <s v="Yaounde"/>
    <s v="CAMUSAT"/>
    <s v="Good Grid + GE"/>
    <s v="CENTRE"/>
    <s v="Yaounde"/>
    <s v="ZTE"/>
    <n v="0"/>
    <n v="0"/>
    <n v="0"/>
    <n v="0"/>
    <n v="0"/>
    <n v="0"/>
    <n v="0"/>
    <n v="0.2020536022577781"/>
    <n v="0"/>
    <n v="0"/>
    <n v="4.9063230346457072"/>
    <n v="0"/>
    <n v="0"/>
    <n v="0"/>
    <n v="0"/>
    <n v="0"/>
    <x v="609"/>
    <x v="0"/>
    <m/>
    <x v="15"/>
    <x v="10"/>
    <s v="no impacts"/>
    <x v="7"/>
    <s v=""/>
    <s v=""/>
  </r>
  <r>
    <s v="Ngousso-II"/>
    <s v="CTR_342"/>
    <s v="Yaounde"/>
    <s v="IHS"/>
    <s v="Grid-Gen"/>
    <s v="CENTRE"/>
    <s v="Yaounde"/>
    <s v="ZTE"/>
    <n v="0"/>
    <n v="0"/>
    <n v="0"/>
    <n v="0"/>
    <n v="0"/>
    <n v="0"/>
    <n v="0"/>
    <n v="0"/>
    <n v="12.20406254547945"/>
    <n v="0"/>
    <n v="4.6602167889439627"/>
    <n v="0"/>
    <n v="0"/>
    <n v="0"/>
    <n v="0"/>
    <n v="0"/>
    <x v="609"/>
    <x v="0"/>
    <m/>
    <x v="15"/>
    <x v="10"/>
    <s v="no impacts"/>
    <x v="7"/>
    <s v=""/>
    <s v=""/>
  </r>
  <r>
    <s v="Montee-Kondengui-MTN-IHS"/>
    <s v="CTR_535"/>
    <s v="Yaounde"/>
    <s v="IHS"/>
    <s v="Grid-Gen"/>
    <s v="CENTRE"/>
    <s v="Yaounde"/>
    <s v="ZTE"/>
    <n v="0"/>
    <n v="0"/>
    <n v="0"/>
    <n v="0"/>
    <n v="0"/>
    <n v="0"/>
    <n v="0"/>
    <n v="0"/>
    <n v="0"/>
    <n v="2.7929732645041908E-2"/>
    <n v="0"/>
    <n v="0"/>
    <n v="0"/>
    <n v="0"/>
    <n v="0"/>
    <n v="0"/>
    <x v="609"/>
    <x v="0"/>
    <m/>
    <x v="15"/>
    <x v="10"/>
    <s v="no impacts"/>
    <x v="7"/>
    <s v=""/>
    <s v=""/>
  </r>
  <r>
    <s v="Nkolbong-II"/>
    <s v="CTR_658"/>
    <s v="Yaounde"/>
    <s v="CAMUSAT"/>
    <s v="Good Grid + GE"/>
    <s v="CENTRE"/>
    <s v="Yaounde"/>
    <s v="ZTE"/>
    <n v="0"/>
    <n v="2.4202914679838914"/>
    <n v="0"/>
    <n v="0"/>
    <n v="11.021686028427688"/>
    <n v="0"/>
    <n v="6.1107080383411372"/>
    <n v="0"/>
    <n v="0.34664258217690724"/>
    <n v="0"/>
    <n v="0.69342784498035315"/>
    <n v="0"/>
    <n v="3.0158582382366972"/>
    <n v="0"/>
    <n v="0"/>
    <n v="0"/>
    <x v="609"/>
    <x v="0"/>
    <m/>
    <x v="15"/>
    <x v="10"/>
    <s v="no impacts"/>
    <x v="7"/>
    <s v=""/>
    <s v=""/>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0"/>
    <n v="0"/>
    <n v="0"/>
    <n v="0"/>
    <n v="0"/>
    <x v="609"/>
    <x v="0"/>
    <m/>
    <x v="15"/>
    <x v="10"/>
    <s v="no impacts"/>
    <x v="7"/>
    <s v=""/>
    <s v=""/>
  </r>
  <r>
    <s v="Nkolmesseng-Ebama-Ewoulou"/>
    <s v="CTR_564"/>
    <s v="Yaounde"/>
    <s v="CAMUSAT"/>
    <s v="Good Grid no GE - 8h"/>
    <s v="CENTRE"/>
    <s v="Yaounde"/>
    <s v="ZTE"/>
    <n v="0.17626407901082361"/>
    <n v="3.1262038677864252"/>
    <n v="0.18122223078305957"/>
    <n v="0"/>
    <n v="0"/>
    <n v="0"/>
    <n v="0"/>
    <n v="1.7770872035453285"/>
    <n v="9.3073783005595896"/>
    <n v="0"/>
    <n v="1.2461725921930871"/>
    <n v="0"/>
    <n v="3.4839041985201167"/>
    <n v="0"/>
    <n v="0"/>
    <n v="0"/>
    <x v="609"/>
    <x v="0"/>
    <m/>
    <x v="15"/>
    <x v="10"/>
    <s v="no impacts"/>
    <x v="7"/>
    <s v=""/>
    <s v=""/>
  </r>
  <r>
    <s v="Sapeur-Mimboman-IHS"/>
    <s v="CTR_133"/>
    <s v="Yaounde"/>
    <s v="IHS"/>
    <s v="Grid-Gen"/>
    <s v="CENTRE"/>
    <s v="Yaounde"/>
    <s v="ZTE"/>
    <n v="0"/>
    <n v="0"/>
    <n v="0"/>
    <n v="5.1502177306360997"/>
    <n v="7.6313981559955844"/>
    <n v="14.174160966575633"/>
    <n v="1.8903577859391114"/>
    <n v="3.6071089195366888"/>
    <n v="6.1574181084544"/>
    <n v="0"/>
    <n v="2.1608624187790539"/>
    <n v="0"/>
    <n v="8.270714373360958"/>
    <n v="0"/>
    <n v="0"/>
    <n v="0"/>
    <x v="609"/>
    <x v="0"/>
    <m/>
    <x v="15"/>
    <x v="10"/>
    <s v="no impacts"/>
    <x v="7"/>
    <s v=""/>
    <s v=""/>
  </r>
  <r>
    <s v="Awae-Nkomo"/>
    <s v="CTR_374"/>
    <s v="Yaounde"/>
    <s v="IHS"/>
    <s v="Grid-Gen"/>
    <s v="CENTRE"/>
    <s v="Yaounde"/>
    <s v="ZTE"/>
    <n v="0"/>
    <n v="0"/>
    <n v="0"/>
    <n v="0"/>
    <n v="2.927717281192125"/>
    <n v="1.5057621571027837"/>
    <n v="0"/>
    <n v="0"/>
    <n v="0"/>
    <n v="0"/>
    <n v="0"/>
    <n v="0"/>
    <n v="0"/>
    <n v="0"/>
    <n v="0"/>
    <n v="0"/>
    <x v="609"/>
    <x v="0"/>
    <m/>
    <x v="15"/>
    <x v="10"/>
    <s v="no impacts"/>
    <x v="7"/>
    <s v=""/>
    <s v=""/>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n v="0"/>
    <n v="0"/>
    <x v="609"/>
    <x v="0"/>
    <m/>
    <x v="3"/>
    <x v="3"/>
    <s v="BSS Hardware issue"/>
    <x v="3"/>
    <s v="26/04/2026: hardware issue,  site with GPS issue (alarm : TDD down 09Apr 02pm)"/>
    <s v=""/>
  </r>
  <r>
    <s v="CBC-Radio-II"/>
    <s v="CTR_821"/>
    <s v="Yaounde"/>
    <s v="CAMUSAT"/>
    <s v="Good Grid no GE - 8h"/>
    <s v="CENTRE"/>
    <s v="Yaounde"/>
    <s v="ZTE"/>
    <n v="0"/>
    <n v="0"/>
    <n v="0"/>
    <n v="0"/>
    <n v="0"/>
    <n v="0"/>
    <n v="0"/>
    <n v="0"/>
    <n v="0"/>
    <n v="0"/>
    <n v="10.694465846538424"/>
    <n v="0"/>
    <n v="3.4511589947293775"/>
    <n v="0"/>
    <n v="0"/>
    <n v="0"/>
    <x v="609"/>
    <x v="0"/>
    <m/>
    <x v="15"/>
    <x v="10"/>
    <s v="no impacts"/>
    <x v="7"/>
    <s v=""/>
    <s v=""/>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0"/>
    <n v="0"/>
    <n v="0"/>
    <n v="0"/>
    <n v="0"/>
    <x v="609"/>
    <x v="1"/>
    <m/>
    <x v="2"/>
    <x v="2"/>
    <s v="EXCLU"/>
    <x v="2"/>
    <s v=""/>
    <s v=""/>
  </r>
  <r>
    <s v="Nkolmesseng-Crf-Safari"/>
    <s v="CTR_559"/>
    <s v="Yaounde"/>
    <s v="CAMUSAT"/>
    <s v="Good Grid no GE - 8h"/>
    <s v="CENTRE"/>
    <s v="Yaounde"/>
    <s v="ZTE"/>
    <n v="0"/>
    <n v="0"/>
    <n v="0"/>
    <n v="0"/>
    <n v="0"/>
    <n v="0"/>
    <n v="0"/>
    <n v="0"/>
    <n v="0"/>
    <n v="0"/>
    <n v="2.4465982085020532"/>
    <n v="0"/>
    <n v="0"/>
    <n v="0"/>
    <n v="0"/>
    <n v="0"/>
    <x v="609"/>
    <x v="0"/>
    <m/>
    <x v="15"/>
    <x v="10"/>
    <s v="no impacts"/>
    <x v="7"/>
    <s v=""/>
    <s v=""/>
  </r>
  <r>
    <s v="Dschang-Rectorat-MTN"/>
    <s v="OST_097"/>
    <s v="OUEST"/>
    <s v="IHS"/>
    <s v="Grid-Gen"/>
    <s v="OUEST"/>
    <s v="Dschang"/>
    <s v="Huawei"/>
    <n v="0"/>
    <n v="0"/>
    <n v="0"/>
    <n v="0"/>
    <n v="0"/>
    <n v="0"/>
    <n v="0"/>
    <n v="0"/>
    <n v="0"/>
    <n v="0"/>
    <n v="5.8839706876920843"/>
    <n v="0"/>
    <n v="0"/>
    <n v="0"/>
    <n v="0"/>
    <n v="0"/>
    <x v="609"/>
    <x v="0"/>
    <m/>
    <x v="15"/>
    <x v="10"/>
    <s v="no impacts"/>
    <x v="7"/>
    <s v=""/>
    <s v=""/>
  </r>
  <r>
    <s v="Abom-Plateau"/>
    <s v="CTR_650"/>
    <s v="Yaounde"/>
    <s v="CAMUSAT"/>
    <s v="Good Grid + GE"/>
    <s v="CENTRE"/>
    <s v="Yaounde"/>
    <s v="ZTE"/>
    <n v="0"/>
    <n v="0"/>
    <n v="0"/>
    <n v="0"/>
    <n v="0"/>
    <n v="0"/>
    <n v="0"/>
    <n v="0"/>
    <n v="0"/>
    <n v="0"/>
    <n v="1.2217742050548894"/>
    <n v="0"/>
    <n v="0"/>
    <n v="0"/>
    <n v="0"/>
    <n v="0"/>
    <x v="609"/>
    <x v="0"/>
    <m/>
    <x v="15"/>
    <x v="10"/>
    <s v="no impacts"/>
    <x v="7"/>
    <s v=""/>
    <s v=""/>
  </r>
  <r>
    <s v="Nkoa-Ayos-IHS"/>
    <s v="CTR_661"/>
    <s v="Yaounde"/>
    <s v="IHS"/>
    <s v="Grid-Gen"/>
    <s v="CENTRE"/>
    <s v="Yaounde"/>
    <s v="ZTE"/>
    <n v="3.8505934087257318E-2"/>
    <n v="0"/>
    <n v="0"/>
    <n v="2.5860863560224118E-2"/>
    <n v="0"/>
    <n v="0"/>
    <n v="2.7323339982250585E-2"/>
    <n v="0"/>
    <n v="0"/>
    <n v="2.782272217513735E-2"/>
    <n v="0"/>
    <n v="0"/>
    <n v="0"/>
    <n v="0"/>
    <n v="0"/>
    <n v="0"/>
    <x v="609"/>
    <x v="0"/>
    <m/>
    <x v="15"/>
    <x v="10"/>
    <s v="no impacts"/>
    <x v="7"/>
    <s v=""/>
    <s v=""/>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0"/>
    <n v="2.6058832929547164"/>
    <n v="0"/>
    <n v="0"/>
    <n v="0"/>
    <x v="609"/>
    <x v="0"/>
    <m/>
    <x v="15"/>
    <x v="10"/>
    <s v="no impacts"/>
    <x v="7"/>
    <s v=""/>
    <s v=""/>
  </r>
  <r>
    <s v="Ndogbong-Bifaka"/>
    <s v="LIT_671"/>
    <s v="Douala"/>
    <s v="CAMUSAT"/>
    <s v="Good Grid no GE - 8h"/>
    <s v="LITTORAL"/>
    <s v="Douala"/>
    <s v="ZTE"/>
    <n v="0"/>
    <n v="3.4078732596530577"/>
    <n v="0"/>
    <n v="1.3554659521219862E-3"/>
    <n v="0"/>
    <n v="0"/>
    <n v="0"/>
    <n v="0"/>
    <n v="1.054570345829303"/>
    <n v="0"/>
    <n v="14.176800558166612"/>
    <n v="0"/>
    <n v="0"/>
    <n v="0"/>
    <n v="0"/>
    <n v="0"/>
    <x v="609"/>
    <x v="0"/>
    <m/>
    <x v="15"/>
    <x v="10"/>
    <s v="no impacts"/>
    <x v="7"/>
    <s v=""/>
    <s v=""/>
  </r>
  <r>
    <s v="Mimboman-Chapelle"/>
    <s v="CTR_772"/>
    <s v="Yaounde"/>
    <s v="CAMUSAT"/>
    <s v="Good Grid no GE - 8h"/>
    <s v="CENTRE"/>
    <s v="Yaounde"/>
    <s v="ZTE"/>
    <n v="0"/>
    <n v="0"/>
    <n v="0"/>
    <n v="0"/>
    <n v="1.8192849988442874"/>
    <n v="0"/>
    <n v="0"/>
    <n v="2.3954293688094448"/>
    <n v="2.7739967411744897"/>
    <n v="0"/>
    <n v="1.5382755048753978"/>
    <n v="0"/>
    <n v="3.9644347136257143"/>
    <n v="0"/>
    <n v="0"/>
    <n v="0"/>
    <x v="609"/>
    <x v="0"/>
    <m/>
    <x v="15"/>
    <x v="10"/>
    <s v="no impacts"/>
    <x v="7"/>
    <s v=""/>
    <s v=""/>
  </r>
  <r>
    <s v="Crf-Nkomo-IHS"/>
    <s v="CTR_554"/>
    <s v="Yaounde"/>
    <s v="IHS"/>
    <s v="Grid-Gen"/>
    <s v="CENTRE"/>
    <s v="Yaounde"/>
    <s v="ZTE"/>
    <n v="0"/>
    <n v="0"/>
    <n v="0"/>
    <n v="0"/>
    <n v="0"/>
    <n v="0"/>
    <n v="0"/>
    <n v="1.4564660006335017"/>
    <n v="0"/>
    <n v="0"/>
    <n v="0"/>
    <n v="0"/>
    <n v="0"/>
    <n v="0"/>
    <n v="0"/>
    <n v="0"/>
    <x v="609"/>
    <x v="0"/>
    <m/>
    <x v="15"/>
    <x v="10"/>
    <s v="no impacts"/>
    <x v="7"/>
    <s v=""/>
    <s v=""/>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0"/>
    <n v="6.2155247936124737E-2"/>
    <n v="0"/>
    <n v="0"/>
    <n v="0"/>
    <x v="609"/>
    <x v="1"/>
    <s v="enquete suite a un deces"/>
    <x v="2"/>
    <x v="2"/>
    <s v="EXCLU"/>
    <x v="2"/>
    <s v="(04/26/2026 cell huawei): -23/04/2026 : Site down..;..;(04/26/2026 zte): -23/04/2026 : Site down"/>
    <s v=""/>
  </r>
  <r>
    <s v="Mimboman-Liberte-II"/>
    <s v="CTR_655"/>
    <s v="Yaounde"/>
    <s v="CAMUSAT"/>
    <s v="Good Grid no GE - 8h"/>
    <s v="CENTRE"/>
    <s v="Yaounde"/>
    <s v="ZTE"/>
    <n v="0"/>
    <n v="5.3091104433657801"/>
    <n v="0"/>
    <n v="0"/>
    <n v="0"/>
    <n v="2.6645607006189072E-2"/>
    <n v="0.44865923015241171"/>
    <n v="3.4645709736240589"/>
    <n v="3.1806008566544821"/>
    <n v="0"/>
    <n v="0.36742044841667265"/>
    <n v="0"/>
    <n v="0"/>
    <n v="0"/>
    <n v="0"/>
    <n v="0"/>
    <x v="609"/>
    <x v="0"/>
    <m/>
    <x v="15"/>
    <x v="10"/>
    <s v="no impacts"/>
    <x v="7"/>
    <s v=""/>
    <s v=""/>
  </r>
  <r>
    <s v="Mvogmbi-New"/>
    <s v="CTR_483"/>
    <s v="Yaounde"/>
    <s v="IHS"/>
    <s v="Grid-Gen"/>
    <s v="CENTRE"/>
    <s v="Yaounde"/>
    <s v="ZTE"/>
    <n v="0"/>
    <n v="0"/>
    <n v="0"/>
    <n v="0"/>
    <n v="1.1106081619025603"/>
    <n v="0"/>
    <n v="2.5557667228828455E-2"/>
    <n v="0.99558974183367621"/>
    <n v="1.6317491503368691"/>
    <n v="5.4165132849930873E-2"/>
    <n v="0"/>
    <n v="0"/>
    <n v="0"/>
    <n v="0"/>
    <n v="0"/>
    <n v="0"/>
    <x v="609"/>
    <x v="0"/>
    <m/>
    <x v="15"/>
    <x v="10"/>
    <s v="no impacts"/>
    <x v="7"/>
    <s v=""/>
    <s v=""/>
  </r>
  <r>
    <s v="C-D-Palmiers-III"/>
    <s v="LIT_168"/>
    <s v="Douala"/>
    <s v="IHS"/>
    <s v="GridOnly"/>
    <s v="LITTORAL"/>
    <s v="Douala"/>
    <s v="ZTE"/>
    <n v="0"/>
    <n v="16.35804847146245"/>
    <n v="13.868556899607057"/>
    <n v="17.771050386236453"/>
    <n v="0"/>
    <n v="0"/>
    <n v="0"/>
    <n v="0"/>
    <n v="0"/>
    <n v="0"/>
    <n v="14.670600371540351"/>
    <n v="0"/>
    <n v="0"/>
    <n v="0"/>
    <n v="0"/>
    <n v="0"/>
    <x v="609"/>
    <x v="0"/>
    <m/>
    <x v="15"/>
    <x v="10"/>
    <s v="no impacts"/>
    <x v="7"/>
    <s v=""/>
    <s v=""/>
  </r>
  <r>
    <s v="Etam-Bafia"/>
    <s v="CTR_721"/>
    <s v="Yaounde"/>
    <s v="CAMUSAT"/>
    <s v="Good Grid no GE - 8h"/>
    <s v="CENTRE"/>
    <s v="Yaounde"/>
    <s v="ZTE"/>
    <n v="0"/>
    <n v="0"/>
    <n v="0.15489765518658405"/>
    <n v="0"/>
    <n v="5.4485450856511806"/>
    <n v="18.446714493212689"/>
    <n v="0"/>
    <n v="0"/>
    <n v="0"/>
    <n v="2.2454363601601302E-2"/>
    <n v="2.7555196000376314E-2"/>
    <n v="0"/>
    <n v="0"/>
    <n v="0"/>
    <n v="0"/>
    <n v="0"/>
    <x v="609"/>
    <x v="0"/>
    <m/>
    <x v="15"/>
    <x v="10"/>
    <s v="no impacts"/>
    <x v="7"/>
    <s v=""/>
    <s v=""/>
  </r>
  <r>
    <s v="Edea-Entree"/>
    <s v="LIT_229"/>
    <s v="LITTORAL"/>
    <s v="IHS"/>
    <s v="Solar-Grid-Gen"/>
    <s v="LITTORAL"/>
    <s v="Edea"/>
    <s v="ZTE"/>
    <n v="50.851161277619418"/>
    <n v="50.851375298559219"/>
    <n v="50.851375298559219"/>
    <n v="50.851072102227825"/>
    <n v="50.851375298559219"/>
    <n v="50.851375298559219"/>
    <n v="32.277550202178446"/>
    <n v="3.3850443594067916"/>
    <n v="0"/>
    <n v="0"/>
    <n v="0"/>
    <n v="0"/>
    <n v="5.2967685691701405"/>
    <n v="0"/>
    <n v="0"/>
    <n v="0"/>
    <x v="609"/>
    <x v="1"/>
    <s v="site vandalise"/>
    <x v="2"/>
    <x v="2"/>
    <s v="EXCLU"/>
    <x v="2"/>
    <s v=""/>
    <s v=""/>
  </r>
  <r>
    <s v="Cellucam-New"/>
    <s v="LIT_209"/>
    <s v="LITTORAL"/>
    <s v="IHS"/>
    <s v="Grid-Gen"/>
    <s v="LITTORAL"/>
    <s v="Edea"/>
    <s v="ZTE"/>
    <n v="34.507969426395341"/>
    <n v="0"/>
    <n v="0"/>
    <n v="37.870398906495673"/>
    <n v="12.220131951043422"/>
    <n v="2.9388285349838621"/>
    <n v="0"/>
    <n v="0"/>
    <n v="0"/>
    <n v="0"/>
    <n v="0"/>
    <n v="0"/>
    <n v="0"/>
    <n v="0"/>
    <n v="0"/>
    <n v="0"/>
    <x v="609"/>
    <x v="0"/>
    <m/>
    <x v="15"/>
    <x v="10"/>
    <s v="no impacts"/>
    <x v="7"/>
    <s v=""/>
    <s v=""/>
  </r>
  <r>
    <s v="Edea-Ekite"/>
    <s v="LIT_322"/>
    <s v="LITTORAL"/>
    <s v="IHS"/>
    <s v="Grid-Gen"/>
    <s v="LITTORAL"/>
    <s v="Edea"/>
    <s v="ZTE"/>
    <n v="34.712573444852524"/>
    <n v="0"/>
    <n v="4.6890917807398269"/>
    <n v="31.989852553840535"/>
    <n v="5.0959990925512155"/>
    <n v="2.4286382846364352"/>
    <n v="0"/>
    <n v="0"/>
    <n v="0.18917667571261898"/>
    <n v="0"/>
    <n v="0"/>
    <n v="0"/>
    <n v="0"/>
    <n v="0"/>
    <n v="0"/>
    <n v="0"/>
    <x v="609"/>
    <x v="0"/>
    <m/>
    <x v="15"/>
    <x v="10"/>
    <s v="no impacts"/>
    <x v="7"/>
    <s v=""/>
    <s v=""/>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0"/>
    <n v="7.0065996923805685"/>
    <n v="0"/>
    <n v="0"/>
    <n v="0"/>
    <x v="609"/>
    <x v="0"/>
    <m/>
    <x v="15"/>
    <x v="10"/>
    <s v="no impacts"/>
    <x v="7"/>
    <s v=""/>
    <s v=""/>
  </r>
  <r>
    <s v="CTR_946_Z_Nkolfoulou-foret-Bar"/>
    <s v="CTR_946"/>
    <s v="Yaounde"/>
    <s v="ESCO"/>
    <s v="GE"/>
    <s v="CENTRE"/>
    <s v="Yaounde"/>
    <s v="ZTE"/>
    <n v="0.13233628111507781"/>
    <n v="2.3479523903285369"/>
    <n v="0.13709824702582263"/>
    <n v="0"/>
    <n v="0"/>
    <n v="0"/>
    <n v="0"/>
    <n v="0"/>
    <n v="0"/>
    <n v="0"/>
    <n v="0.95658442555352985"/>
    <n v="0"/>
    <n v="2.6518442897786452"/>
    <n v="0"/>
    <n v="0"/>
    <n v="0"/>
    <x v="609"/>
    <x v="0"/>
    <m/>
    <x v="15"/>
    <x v="10"/>
    <s v="no impacts"/>
    <x v="7"/>
    <s v=""/>
    <s v=""/>
  </r>
  <r>
    <s v="LIT_856_Z_Makepe-Orchidee"/>
    <s v="LIT_856"/>
    <s v="Douala"/>
    <m/>
    <e v="#N/A"/>
    <s v="LITTORAL"/>
    <s v="Douala"/>
    <s v="ZTE"/>
    <n v="0"/>
    <n v="0"/>
    <n v="0"/>
    <n v="2.3899004945311399E-3"/>
    <n v="20.122997834108084"/>
    <n v="13.868556899607057"/>
    <n v="13.868556899607057"/>
    <n v="13.868556899607057"/>
    <n v="13.868556899607057"/>
    <n v="13.868556899607057"/>
    <n v="13.868556899607057"/>
    <n v="0"/>
    <n v="0"/>
    <n v="0"/>
    <n v="0"/>
    <n v="0"/>
    <x v="609"/>
    <x v="0"/>
    <m/>
    <x v="15"/>
    <x v="10"/>
    <s v="no impacts"/>
    <x v="7"/>
    <s v=""/>
    <s v=""/>
  </r>
  <r>
    <s v="Limbe-Issokolo-IHS"/>
    <s v="SUO_191"/>
    <s v="SUD-OUEST"/>
    <s v="IHS"/>
    <m/>
    <s v="SUD-OUEST"/>
    <s v="Limbe"/>
    <s v="Huawei"/>
    <n v="0"/>
    <n v="0"/>
    <n v="0"/>
    <n v="0"/>
    <n v="0"/>
    <n v="0"/>
    <n v="12.857521979950519"/>
    <n v="13.868556899607057"/>
    <n v="13.868556899607057"/>
    <n v="13.868289373432297"/>
    <n v="13.868556899607057"/>
    <n v="0"/>
    <n v="26.617784284014352"/>
    <n v="0"/>
    <n v="0"/>
    <n v="0"/>
    <x v="609"/>
    <x v="0"/>
    <m/>
    <x v="15"/>
    <x v="10"/>
    <s v="no impacts"/>
    <x v="7"/>
    <s v=""/>
    <s v=""/>
  </r>
  <r>
    <s v="CTR_941_Z_Biyemassi-Accacia"/>
    <s v="CTR_941"/>
    <s v="Yaounde"/>
    <s v="ESCO"/>
    <s v="Good Grid + Solar + GE"/>
    <s v="CENTRE"/>
    <s v="Yaounde"/>
    <s v="ZTE"/>
    <n v="6.5133968024169991E-17"/>
    <n v="0"/>
    <n v="0"/>
    <n v="0"/>
    <n v="0"/>
    <n v="0"/>
    <n v="0"/>
    <n v="0"/>
    <n v="0"/>
    <n v="0"/>
    <n v="13.510232341132257"/>
    <n v="0"/>
    <n v="12.055353662469003"/>
    <n v="0"/>
    <n v="0"/>
    <n v="0"/>
    <x v="609"/>
    <x v="0"/>
    <m/>
    <x v="15"/>
    <x v="10"/>
    <s v="no impacts"/>
    <x v="7"/>
    <s v=""/>
    <s v=""/>
  </r>
  <r>
    <s v="Meiganga"/>
    <s v="ADM_004"/>
    <s v="ADAMAOUA"/>
    <s v="CAMUSAT"/>
    <s v="Bad Grid + Solar + GE"/>
    <s v="ADAMAOUA"/>
    <s v="Meiganga"/>
    <s v="Huawei"/>
    <n v="0"/>
    <n v="8.9175391586979543E-5"/>
    <n v="0"/>
    <n v="0"/>
    <n v="0"/>
    <n v="2.0087470358099835"/>
    <n v="2.931640998421952"/>
    <n v="11.220333130726845"/>
    <n v="2.4848544514928674"/>
    <n v="0"/>
    <n v="9.5060967431720184E-2"/>
    <n v="0"/>
    <n v="0"/>
    <n v="0"/>
    <n v="0"/>
    <n v="0"/>
    <x v="609"/>
    <x v="0"/>
    <m/>
    <x v="15"/>
    <x v="10"/>
    <s v="no impacts"/>
    <x v="7"/>
    <s v=""/>
    <s v=""/>
  </r>
  <r>
    <s v="Ngong-II"/>
    <s v="NRD_032"/>
    <s v="NORD"/>
    <s v="IHS"/>
    <s v="Grid-Gen"/>
    <s v="NORD"/>
    <s v="Ngong"/>
    <s v="Huawei"/>
    <n v="0"/>
    <n v="0"/>
    <n v="0"/>
    <n v="0"/>
    <n v="0"/>
    <n v="0"/>
    <n v="0"/>
    <n v="0"/>
    <n v="0"/>
    <n v="0"/>
    <n v="21.494800717968918"/>
    <n v="0"/>
    <n v="0"/>
    <n v="0"/>
    <n v="0"/>
    <n v="0"/>
    <x v="609"/>
    <x v="1"/>
    <m/>
    <x v="2"/>
    <x v="2"/>
    <s v="EXCLU"/>
    <x v="2"/>
    <s v=""/>
    <s v=""/>
  </r>
  <r>
    <s v="Ancienne-Mairie-Dla-V"/>
    <s v="LIT_771"/>
    <s v="Douala"/>
    <s v="CAMUSAT"/>
    <s v="Good Grid + GE"/>
    <s v="LITTORAL"/>
    <s v="Douala"/>
    <s v="ZTE"/>
    <n v="0"/>
    <n v="0"/>
    <n v="0"/>
    <n v="0"/>
    <n v="0"/>
    <n v="0"/>
    <n v="0"/>
    <n v="0"/>
    <n v="0"/>
    <n v="0"/>
    <n v="9.4643091546743605"/>
    <n v="0"/>
    <n v="0"/>
    <n v="0"/>
    <n v="0"/>
    <n v="0"/>
    <x v="609"/>
    <x v="0"/>
    <m/>
    <x v="15"/>
    <x v="10"/>
    <s v="no impacts"/>
    <x v="7"/>
    <s v=""/>
    <s v=""/>
  </r>
  <r>
    <s v="Nkololoun"/>
    <s v="LIT_183"/>
    <s v="Douala"/>
    <s v="IHS"/>
    <s v="GridOnly"/>
    <s v="LITTORAL"/>
    <s v="Douala"/>
    <s v="ZTE"/>
    <n v="0"/>
    <n v="4.2096492054115924"/>
    <n v="4.2464429719803798"/>
    <n v="0"/>
    <n v="0"/>
    <n v="4.44093450103159E-3"/>
    <n v="27.146255489637099"/>
    <n v="18.560466622721034"/>
    <n v="23.18105386764374"/>
    <n v="7.86960346200273"/>
    <n v="60.072021613261327"/>
    <n v="0"/>
    <n v="0"/>
    <n v="0"/>
    <n v="0"/>
    <n v="0"/>
    <x v="609"/>
    <x v="0"/>
    <m/>
    <x v="15"/>
    <x v="10"/>
    <s v="no impacts"/>
    <x v="7"/>
    <s v="(04/26/2026 cell zte): -23/04/2026 : Site down_x000a_22/04/2026 : Power issue || Mail sent to IHS"/>
    <s v=""/>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0"/>
    <n v="1.0280674194496524"/>
    <n v="0"/>
    <n v="0"/>
    <n v="0"/>
    <x v="609"/>
    <x v="0"/>
    <m/>
    <x v="15"/>
    <x v="10"/>
    <s v="no impacts"/>
    <x v="7"/>
    <s v=""/>
    <s v=""/>
  </r>
  <r>
    <s v="Damas"/>
    <s v="CTR_074"/>
    <s v="Yaounde"/>
    <s v="IHS"/>
    <s v="Grid-Gen"/>
    <s v="CENTRE"/>
    <s v="Yaounde"/>
    <s v="ZTE"/>
    <n v="0"/>
    <n v="0"/>
    <n v="0"/>
    <n v="0"/>
    <n v="0"/>
    <n v="0"/>
    <n v="0"/>
    <n v="0"/>
    <n v="0"/>
    <n v="0"/>
    <n v="0"/>
    <n v="0"/>
    <n v="0"/>
    <n v="0"/>
    <n v="0"/>
    <n v="0"/>
    <x v="609"/>
    <x v="0"/>
    <m/>
    <x v="15"/>
    <x v="10"/>
    <s v="no impacts"/>
    <x v="7"/>
    <s v=""/>
    <s v=""/>
  </r>
  <r>
    <s v="Mvog-Manga-III"/>
    <s v="CTR_739"/>
    <s v="Yaounde"/>
    <s v="CAMUSAT"/>
    <s v="Good Grid + GE"/>
    <s v="CENTRE"/>
    <s v="Yaounde"/>
    <s v="ZTE"/>
    <n v="0"/>
    <n v="0"/>
    <n v="0"/>
    <n v="0"/>
    <n v="0"/>
    <n v="0"/>
    <n v="0"/>
    <n v="2.97713828320963"/>
    <n v="23.181945621559613"/>
    <n v="1.7165371126577695"/>
    <n v="2.2757381582214"/>
    <n v="0"/>
    <n v="0"/>
    <n v="0"/>
    <n v="0"/>
    <n v="0"/>
    <x v="609"/>
    <x v="0"/>
    <m/>
    <x v="15"/>
    <x v="10"/>
    <s v="no impacts"/>
    <x v="7"/>
    <s v=""/>
    <s v=""/>
  </r>
  <r>
    <s v="H-Progres"/>
    <s v="CTR_017"/>
    <s v="Yaounde"/>
    <s v="IHS"/>
    <s v="GridOnly"/>
    <s v="CENTRE"/>
    <s v="Yaounde"/>
    <s v="ZTE"/>
    <n v="29.789699457528258"/>
    <n v="41.605670698821186"/>
    <n v="41.605670698821186"/>
    <n v="26.802181158737906"/>
    <n v="0"/>
    <n v="0"/>
    <n v="0"/>
    <n v="0"/>
    <n v="0"/>
    <n v="0"/>
    <n v="0"/>
    <n v="0"/>
    <n v="14.090817645598447"/>
    <n v="0"/>
    <n v="0"/>
    <n v="0"/>
    <x v="609"/>
    <x v="0"/>
    <m/>
    <x v="15"/>
    <x v="10"/>
    <s v="no impacts"/>
    <x v="7"/>
    <s v="(04/26/2026 cell zte): -24/04/2026 : Besoin d'analyse BO RAN"/>
    <s v=""/>
  </r>
  <r>
    <s v="Hilton"/>
    <s v="CTR_702"/>
    <s v="Yaounde"/>
    <s v="CAMUSAT"/>
    <s v="Good Grid no GE - 8h"/>
    <s v="CENTRE"/>
    <s v="Yaounde"/>
    <s v="ZTE"/>
    <n v="0"/>
    <n v="0"/>
    <n v="0"/>
    <n v="0"/>
    <n v="0.5815127285386924"/>
    <n v="0"/>
    <n v="0"/>
    <n v="2.3127281106516793"/>
    <n v="0"/>
    <n v="0"/>
    <n v="0"/>
    <n v="0"/>
    <n v="0"/>
    <n v="0"/>
    <n v="0"/>
    <n v="0"/>
    <x v="609"/>
    <x v="0"/>
    <m/>
    <x v="15"/>
    <x v="10"/>
    <s v="no impacts"/>
    <x v="7"/>
    <s v=""/>
    <s v=""/>
  </r>
  <r>
    <s v="GSO"/>
    <s v="CTR_389"/>
    <s v="Yaounde"/>
    <s v="IHS"/>
    <s v="Grid-Gen"/>
    <s v="CENTRE"/>
    <s v="Yaounde"/>
    <s v="ZTE"/>
    <n v="1.9582915992500744E-2"/>
    <n v="0"/>
    <n v="0"/>
    <n v="9.2920758033632374E-3"/>
    <n v="0"/>
    <n v="0"/>
    <n v="1.0843727616976754E-2"/>
    <n v="0"/>
    <n v="2.5432108277473873"/>
    <n v="2.7065266398997805"/>
    <n v="0"/>
    <n v="0"/>
    <n v="0"/>
    <n v="0"/>
    <n v="0"/>
    <n v="0"/>
    <x v="609"/>
    <x v="0"/>
    <m/>
    <x v="15"/>
    <x v="10"/>
    <s v="no impacts"/>
    <x v="7"/>
    <s v=""/>
    <s v=""/>
  </r>
  <r>
    <s v="Nkolndongo"/>
    <s v="CTR_109"/>
    <s v="Yaounde"/>
    <s v="IHS"/>
    <s v="Grid-Gen"/>
    <s v="CENTRE"/>
    <s v="Yaounde"/>
    <s v="ZTE"/>
    <n v="0"/>
    <n v="0"/>
    <n v="0.17599655283606258"/>
    <n v="0"/>
    <n v="0"/>
    <n v="0"/>
    <n v="0"/>
    <n v="0"/>
    <n v="0"/>
    <n v="2.1526939529097084E-2"/>
    <n v="0"/>
    <n v="0"/>
    <n v="0"/>
    <n v="0"/>
    <n v="0"/>
    <n v="0"/>
    <x v="609"/>
    <x v="0"/>
    <m/>
    <x v="15"/>
    <x v="10"/>
    <s v="no impacts"/>
    <x v="7"/>
    <s v="(04/26/2026 cell zte): -23/04/2026 : Site down"/>
    <s v=""/>
  </r>
  <r>
    <s v="Ngomedzap"/>
    <s v="CTR_188"/>
    <s v="CENTRE"/>
    <s v="IHS"/>
    <s v="Grid-Gen"/>
    <s v="CENTRE"/>
    <s v="Ngomedzap"/>
    <s v="NOKIA"/>
    <n v="18.542340338678692"/>
    <n v="13.745846130854471"/>
    <n v="0"/>
    <n v="0"/>
    <n v="7.5442381282584681E-2"/>
    <n v="5.4445598000339057"/>
    <n v="18.542178018836168"/>
    <n v="18.542502658521219"/>
    <n v="18.542178018836168"/>
    <n v="8.0829600918532165"/>
    <n v="0"/>
    <n v="52207.084094534483"/>
    <n v="0"/>
    <n v="0"/>
    <n v="0"/>
    <n v="0"/>
    <x v="609"/>
    <x v="0"/>
    <m/>
    <x v="15"/>
    <x v="10"/>
    <s v="no impacts"/>
    <x v="7"/>
    <s v=""/>
    <s v=""/>
  </r>
  <r>
    <s v="Nkolfoulou-I"/>
    <s v="CTR_671"/>
    <s v="Yaounde"/>
    <s v="CAMUSAT"/>
    <s v="Good Grid + GE"/>
    <s v="CENTRE"/>
    <s v="Yaounde"/>
    <s v="ZTE"/>
    <n v="0.20198226194450908"/>
    <n v="3.5356437607188815"/>
    <n v="0.21411011520033768"/>
    <n v="0"/>
    <n v="0"/>
    <n v="0"/>
    <n v="0"/>
    <n v="0"/>
    <n v="0"/>
    <n v="0"/>
    <n v="1.4464248515408076"/>
    <n v="0"/>
    <n v="3.9678947188192883"/>
    <n v="0"/>
    <n v="0"/>
    <n v="0"/>
    <x v="609"/>
    <x v="0"/>
    <m/>
    <x v="15"/>
    <x v="10"/>
    <s v="no impacts"/>
    <x v="7"/>
    <s v=""/>
    <s v=""/>
  </r>
  <r>
    <s v="Makepe-Nodal"/>
    <s v="LIT_103"/>
    <s v="Douala"/>
    <m/>
    <m/>
    <s v="LITTORAL"/>
    <s v="Douala"/>
    <s v="ZTE"/>
    <n v="0"/>
    <n v="0"/>
    <n v="0"/>
    <n v="0.79417820239532244"/>
    <n v="0"/>
    <n v="0"/>
    <n v="0"/>
    <n v="0"/>
    <n v="0"/>
    <n v="0"/>
    <n v="0"/>
    <n v="0"/>
    <n v="0.969051145297389"/>
    <n v="0"/>
    <n v="0"/>
    <n v="0"/>
    <x v="609"/>
    <x v="0"/>
    <m/>
    <x v="15"/>
    <x v="10"/>
    <s v="no impacts"/>
    <x v="7"/>
    <s v=""/>
    <s v=""/>
  </r>
  <r>
    <s v="NR-Omnisport"/>
    <s v="CTR_132"/>
    <s v="Yaounde"/>
    <s v="IHS"/>
    <s v="Grid-Gen"/>
    <s v="CENTRE"/>
    <s v="Yaounde"/>
    <s v="ZTE"/>
    <n v="0"/>
    <n v="0"/>
    <n v="0"/>
    <n v="0"/>
    <n v="0"/>
    <n v="0"/>
    <n v="0"/>
    <n v="0"/>
    <n v="0"/>
    <n v="0"/>
    <n v="0"/>
    <n v="0"/>
    <n v="0"/>
    <n v="0"/>
    <n v="0"/>
    <n v="0"/>
    <x v="609"/>
    <x v="0"/>
    <m/>
    <x v="15"/>
    <x v="10"/>
    <s v="no impacts"/>
    <x v="7"/>
    <s v=""/>
    <s v=""/>
  </r>
  <r>
    <s v="Ayene"/>
    <s v="CTR_651"/>
    <s v="Yaounde"/>
    <s v="CAMUSAT"/>
    <s v="Good Grid + GE"/>
    <s v="CENTRE"/>
    <s v="Yaounde"/>
    <s v="ZTE"/>
    <n v="15.180505260634709"/>
    <n v="0"/>
    <n v="5.6799373917410767"/>
    <n v="9.2773083585164624"/>
    <n v="0"/>
    <n v="0"/>
    <n v="0"/>
    <n v="11.453170078160445"/>
    <n v="23.302742607003335"/>
    <n v="0.17221551623277523"/>
    <n v="0"/>
    <n v="0"/>
    <n v="3.0247401072387583"/>
    <n v="0"/>
    <n v="0"/>
    <n v="0"/>
    <x v="609"/>
    <x v="0"/>
    <m/>
    <x v="15"/>
    <x v="10"/>
    <s v="no impacts"/>
    <x v="7"/>
    <s v=""/>
    <s v=""/>
  </r>
  <r>
    <s v="Sagamla-MTN-IHS"/>
    <s v="NRD_089"/>
    <s v="NORD"/>
    <s v="IHS"/>
    <s v="Grid-Gen"/>
    <s v="NORD"/>
    <s v="Guider"/>
    <s v="Huawei"/>
    <n v="6.2296680107181697"/>
    <n v="3.3387266610165143"/>
    <n v="10.013611731771835"/>
    <n v="4.6761078437247638"/>
    <n v="2.9204227341603102"/>
    <n v="2.8484403580713002"/>
    <n v="0"/>
    <n v="0"/>
    <n v="0"/>
    <n v="0"/>
    <n v="0"/>
    <n v="0"/>
    <n v="0"/>
    <n v="0"/>
    <n v="0"/>
    <n v="0"/>
    <x v="609"/>
    <x v="0"/>
    <m/>
    <x v="15"/>
    <x v="10"/>
    <s v="no impacts"/>
    <x v="7"/>
    <s v=""/>
    <s v=""/>
  </r>
  <r>
    <s v="Abang-MTN-IHS"/>
    <s v="CTR_462"/>
    <s v="Yaounde"/>
    <s v="IHS"/>
    <s v="Grid-Gen"/>
    <s v="CENTRE"/>
    <s v="Yaounde"/>
    <s v="ZTE"/>
    <n v="0"/>
    <n v="0"/>
    <n v="0"/>
    <n v="1.1976076739348176"/>
    <n v="0"/>
    <n v="0"/>
    <n v="0"/>
    <n v="9.8598198514409319"/>
    <n v="18.907055699662987"/>
    <n v="0.22292064388913121"/>
    <n v="0"/>
    <n v="0"/>
    <n v="2.952650720679844"/>
    <n v="0"/>
    <n v="0"/>
    <n v="0"/>
    <x v="609"/>
    <x v="0"/>
    <m/>
    <x v="15"/>
    <x v="10"/>
    <s v="no impacts"/>
    <x v="7"/>
    <s v=""/>
    <s v=""/>
  </r>
  <r>
    <s v="Ekoumdoum"/>
    <s v="CTR_259"/>
    <s v="Yaounde"/>
    <s v="CAMUSAT"/>
    <s v="Grid-Gen"/>
    <s v="CENTRE"/>
    <s v="Yaounde"/>
    <s v="ZTE"/>
    <n v="9.1622542682909405"/>
    <n v="0"/>
    <n v="3.6733484004074977"/>
    <n v="28.701278133052543"/>
    <n v="0"/>
    <n v="0"/>
    <n v="0"/>
    <n v="0"/>
    <n v="20.349128792094362"/>
    <n v="27.15404941886181"/>
    <n v="32.177548918052807"/>
    <n v="0"/>
    <n v="0"/>
    <n v="0"/>
    <n v="0"/>
    <n v="0"/>
    <x v="609"/>
    <x v="0"/>
    <m/>
    <x v="15"/>
    <x v="10"/>
    <s v="no impacts"/>
    <x v="7"/>
    <s v=""/>
    <s v=""/>
  </r>
  <r>
    <s v="Edenville-Stade"/>
    <s v="CTR_730"/>
    <s v="Yaounde"/>
    <s v="CAMUSAT"/>
    <s v="Good Grid + GE"/>
    <s v="CENTRE"/>
    <s v="Yaounde"/>
    <s v="ZTE"/>
    <n v="0"/>
    <n v="0"/>
    <n v="0"/>
    <n v="0"/>
    <n v="9.2742407250458962E-3"/>
    <n v="0"/>
    <n v="9.3099108816805769E-3"/>
    <n v="1.6408272052003906E-2"/>
    <n v="0"/>
    <n v="0"/>
    <n v="0"/>
    <n v="0"/>
    <n v="0"/>
    <n v="0"/>
    <n v="0"/>
    <n v="0"/>
    <x v="609"/>
    <x v="0"/>
    <m/>
    <x v="15"/>
    <x v="10"/>
    <s v="no impacts"/>
    <x v="7"/>
    <s v=""/>
    <s v=""/>
  </r>
  <r>
    <s v="Acropole-IHS"/>
    <s v="CTR_129"/>
    <s v="Yaounde"/>
    <s v="IHS"/>
    <s v="Grid-Gen"/>
    <s v="CENTRE"/>
    <s v="Yaounde"/>
    <s v="ZTE"/>
    <n v="0"/>
    <n v="0"/>
    <n v="0"/>
    <n v="0"/>
    <n v="0"/>
    <n v="0"/>
    <n v="0"/>
    <n v="0"/>
    <n v="0"/>
    <n v="1.6533117600226025E-2"/>
    <n v="0"/>
    <n v="0"/>
    <n v="0"/>
    <n v="0"/>
    <n v="0"/>
    <n v="0"/>
    <x v="609"/>
    <x v="0"/>
    <m/>
    <x v="15"/>
    <x v="10"/>
    <s v="no impacts"/>
    <x v="7"/>
    <s v=""/>
    <s v=""/>
  </r>
  <r>
    <s v="Olezoa"/>
    <s v="CTR_035"/>
    <s v="Yaounde"/>
    <s v="IHS"/>
    <s v="GridOnly"/>
    <s v="CENTRE"/>
    <s v="Yaounde"/>
    <s v="ZTE"/>
    <n v="0"/>
    <n v="0"/>
    <n v="0"/>
    <n v="8.435992044128442E-3"/>
    <n v="0"/>
    <n v="0"/>
    <n v="1.6729303461717124E-2"/>
    <n v="0"/>
    <n v="0"/>
    <n v="8.0792904777802401E-3"/>
    <n v="0"/>
    <n v="0"/>
    <n v="0"/>
    <n v="0"/>
    <n v="0"/>
    <n v="0"/>
    <x v="609"/>
    <x v="0"/>
    <m/>
    <x v="15"/>
    <x v="10"/>
    <s v="no impacts"/>
    <x v="7"/>
    <s v=""/>
    <s v=""/>
  </r>
  <r>
    <s v="C-Supreme"/>
    <s v="CTR_240"/>
    <s v="Yaounde"/>
    <s v="IHS"/>
    <s v="GridOnly"/>
    <s v="CENTRE"/>
    <s v="Yaounde"/>
    <s v="ZTE"/>
    <n v="0"/>
    <n v="0"/>
    <n v="4.3238293767995595"/>
    <n v="0"/>
    <n v="0"/>
    <n v="0"/>
    <n v="0"/>
    <n v="0"/>
    <n v="0"/>
    <n v="2.5022614879306262E-2"/>
    <n v="0"/>
    <n v="0"/>
    <n v="0"/>
    <n v="0"/>
    <n v="0"/>
    <n v="0"/>
    <x v="609"/>
    <x v="0"/>
    <m/>
    <x v="15"/>
    <x v="10"/>
    <s v="no impacts"/>
    <x v="7"/>
    <s v=""/>
    <s v=""/>
  </r>
  <r>
    <s v="Yde-M-Central"/>
    <s v="CTR_244"/>
    <s v="Yaounde"/>
    <s v="IHS"/>
    <s v="GridOnly"/>
    <s v="CENTRE"/>
    <s v="Yaounde"/>
    <s v="ZTE"/>
    <n v="0"/>
    <n v="0"/>
    <n v="0.35597032813690493"/>
    <n v="0"/>
    <n v="0"/>
    <n v="0"/>
    <n v="0"/>
    <n v="0"/>
    <n v="0"/>
    <n v="0"/>
    <n v="0"/>
    <n v="0"/>
    <n v="0"/>
    <n v="0"/>
    <n v="0"/>
    <n v="0"/>
    <x v="609"/>
    <x v="0"/>
    <m/>
    <x v="15"/>
    <x v="10"/>
    <s v="no impacts"/>
    <x v="7"/>
    <s v=""/>
    <s v=""/>
  </r>
  <r>
    <s v="Imm-Olympique"/>
    <s v="CTR_377"/>
    <s v="Yaounde"/>
    <s v="IHS"/>
    <s v="Grid-Gen"/>
    <s v="CENTRE"/>
    <s v="Yaounde"/>
    <s v="ZTE"/>
    <n v="0"/>
    <n v="0"/>
    <n v="0"/>
    <n v="0"/>
    <n v="0"/>
    <n v="0"/>
    <n v="0"/>
    <n v="0"/>
    <n v="0"/>
    <n v="0"/>
    <n v="0"/>
    <n v="0"/>
    <n v="0"/>
    <n v="0"/>
    <n v="0"/>
    <n v="0"/>
    <x v="609"/>
    <x v="0"/>
    <m/>
    <x v="15"/>
    <x v="10"/>
    <s v="no impacts"/>
    <x v="7"/>
    <s v=""/>
    <s v=""/>
  </r>
  <r>
    <s v="Emombo-Tchad"/>
    <s v="CTR_417"/>
    <s v="Yaounde"/>
    <s v="IHS"/>
    <s v="GridOnly"/>
    <s v="CENTRE"/>
    <s v="Yaounde"/>
    <s v="ZTE"/>
    <n v="1.9369786806607827"/>
    <n v="0"/>
    <n v="0"/>
    <n v="0"/>
    <n v="0"/>
    <n v="0"/>
    <n v="0"/>
    <n v="0"/>
    <n v="0"/>
    <n v="0"/>
    <n v="5.4716415120722077"/>
    <n v="0"/>
    <n v="0"/>
    <n v="0"/>
    <n v="0"/>
    <n v="0"/>
    <x v="609"/>
    <x v="0"/>
    <m/>
    <x v="15"/>
    <x v="10"/>
    <s v="no impacts"/>
    <x v="7"/>
    <s v=""/>
    <s v=""/>
  </r>
  <r>
    <s v="Grand-Hangar"/>
    <s v="LIT_291"/>
    <s v="Douala"/>
    <s v="IHS"/>
    <s v="Grid-Gen"/>
    <s v="LITTORAL"/>
    <s v="Douala"/>
    <s v="ZTE"/>
    <n v="20.523448847568588"/>
    <n v="33.660089803186331"/>
    <n v="0"/>
    <n v="0"/>
    <n v="3.6383559767487868E-2"/>
    <n v="0"/>
    <n v="12.492045555070444"/>
    <n v="2.6862481558529021"/>
    <n v="0"/>
    <n v="0"/>
    <n v="0"/>
    <n v="0"/>
    <n v="0"/>
    <n v="0"/>
    <n v="0"/>
    <n v="0"/>
    <x v="609"/>
    <x v="0"/>
    <m/>
    <x v="15"/>
    <x v="10"/>
    <s v="no impacts"/>
    <x v="7"/>
    <s v=""/>
    <s v=""/>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69609.44544748927"/>
    <n v="0"/>
    <n v="0"/>
    <n v="0"/>
    <n v="0"/>
    <x v="609"/>
    <x v="0"/>
    <m/>
    <x v="15"/>
    <x v="10"/>
    <s v="no impacts"/>
    <x v="7"/>
    <s v=""/>
    <s v=""/>
  </r>
  <r>
    <s v="LIT_871_Z_Bonamatoumbe-III-IHS"/>
    <s v="LIT_871"/>
    <s v="Douala"/>
    <s v="I_HS"/>
    <s v="Grid-Gen"/>
    <s v="LITTORAL"/>
    <s v="Douala"/>
    <s v="ZTE"/>
    <n v="5.7137527002308568"/>
    <n v="1.8071393105101401"/>
    <n v="2.0931782965645369"/>
    <n v="0"/>
    <n v="0.16715035399063402"/>
    <n v="0"/>
    <n v="1.1928635431023908"/>
    <n v="0"/>
    <n v="2.2371252136642381"/>
    <n v="0"/>
    <n v="0.43084198691333331"/>
    <n v="0"/>
    <n v="1.15403657760542"/>
    <n v="0"/>
    <n v="0"/>
    <n v="0"/>
    <x v="609"/>
    <x v="0"/>
    <m/>
    <x v="15"/>
    <x v="10"/>
    <s v="no impacts"/>
    <x v="7"/>
    <s v=""/>
    <s v=""/>
  </r>
  <r>
    <s v="H-Central"/>
    <s v="CTR_110"/>
    <s v="Yaounde"/>
    <s v="IHS"/>
    <s v="Grid-Gen"/>
    <s v="CENTRE"/>
    <s v="Yaounde"/>
    <s v="ZTE"/>
    <n v="0"/>
    <n v="0"/>
    <n v="0"/>
    <n v="0"/>
    <n v="0"/>
    <n v="0"/>
    <n v="0"/>
    <n v="0"/>
    <n v="0"/>
    <n v="0"/>
    <n v="0"/>
    <n v="0"/>
    <n v="0"/>
    <n v="0"/>
    <n v="0"/>
    <n v="0"/>
    <x v="609"/>
    <x v="0"/>
    <m/>
    <x v="7"/>
    <x v="4"/>
    <s v="Defaut GE &amp; Power Cabinet"/>
    <x v="4"/>
    <s v="(04/26/2026 BO RAN);Site down due to power ||(04/26/2026 cell zte): -24/04/2026 : Besoin d'analyse BO RAN"/>
    <s v="(04/26/2026 BO RAN);Site down due to power"/>
  </r>
  <r>
    <s v="Croix-Rouge-Yde"/>
    <s v="CTR_759"/>
    <s v="Yaounde"/>
    <s v="CAMUSAT"/>
    <s v="Good Grid no GE - 8h"/>
    <s v="CENTRE"/>
    <s v="Yaounde"/>
    <s v="ZTE"/>
    <n v="0"/>
    <n v="0"/>
    <n v="19.376260940037042"/>
    <n v="23.824061946220823"/>
    <n v="0"/>
    <n v="0"/>
    <n v="0"/>
    <n v="0"/>
    <n v="0"/>
    <n v="0"/>
    <n v="0"/>
    <n v="0"/>
    <n v="0"/>
    <n v="0"/>
    <n v="0"/>
    <n v="0"/>
    <x v="609"/>
    <x v="0"/>
    <m/>
    <x v="15"/>
    <x v="10"/>
    <s v="no impacts"/>
    <x v="7"/>
    <s v=""/>
    <s v=""/>
  </r>
  <r>
    <s v="Mercure"/>
    <s v="CTR_014"/>
    <s v="Yaounde"/>
    <s v="IHS"/>
    <s v="Grid-Gen (LL)"/>
    <s v="CENTRE"/>
    <s v="Yaounde"/>
    <s v="ZTE"/>
    <n v="0"/>
    <n v="0"/>
    <n v="0"/>
    <n v="0"/>
    <n v="0"/>
    <n v="0"/>
    <n v="0"/>
    <n v="0"/>
    <n v="0"/>
    <n v="0"/>
    <n v="0"/>
    <n v="0"/>
    <n v="0"/>
    <n v="0"/>
    <n v="0"/>
    <n v="0"/>
    <x v="609"/>
    <x v="0"/>
    <m/>
    <x v="15"/>
    <x v="10"/>
    <s v="no impacts"/>
    <x v="7"/>
    <s v=""/>
    <s v=""/>
  </r>
  <r>
    <s v="Montee-Anne-Rouge"/>
    <s v="CTR_373"/>
    <s v="Yaounde"/>
    <s v="IHS"/>
    <s v="GridOnly"/>
    <s v="CENTRE"/>
    <s v="Yaounde"/>
    <s v="ZTE"/>
    <n v="0"/>
    <n v="0"/>
    <n v="0"/>
    <n v="0"/>
    <n v="0"/>
    <n v="0"/>
    <n v="0"/>
    <n v="0"/>
    <n v="0"/>
    <n v="0"/>
    <n v="0"/>
    <n v="0"/>
    <n v="2.2033277402527736"/>
    <n v="0"/>
    <n v="0"/>
    <n v="0"/>
    <x v="609"/>
    <x v="0"/>
    <m/>
    <x v="15"/>
    <x v="10"/>
    <s v="no impacts"/>
    <x v="7"/>
    <s v=""/>
    <s v=""/>
  </r>
  <r>
    <s v="Nodal"/>
    <s v="CTR_009"/>
    <s v="Yaounde"/>
    <s v="CAMUSAT"/>
    <s v="Good Grid + GE"/>
    <s v="CENTRE"/>
    <s v="Yaounde"/>
    <s v="ZTE"/>
    <n v="0"/>
    <n v="0"/>
    <n v="0"/>
    <n v="0"/>
    <n v="0"/>
    <n v="0"/>
    <n v="0"/>
    <n v="0"/>
    <n v="0"/>
    <n v="0"/>
    <n v="0"/>
    <n v="0"/>
    <n v="0"/>
    <n v="0"/>
    <n v="0"/>
    <n v="0"/>
    <x v="609"/>
    <x v="0"/>
    <m/>
    <x v="15"/>
    <x v="10"/>
    <s v="no impacts"/>
    <x v="7"/>
    <s v=""/>
    <s v=""/>
  </r>
  <r>
    <s v="H-Plateau-New"/>
    <s v="CTR_484"/>
    <s v="Yaounde"/>
    <s v="IHS"/>
    <s v="Grid-Gen"/>
    <s v="CENTRE"/>
    <s v="Yaounde"/>
    <s v="ZTE"/>
    <n v="0"/>
    <n v="0"/>
    <n v="0"/>
    <n v="0"/>
    <n v="0"/>
    <n v="0"/>
    <n v="0"/>
    <n v="0"/>
    <n v="0"/>
    <n v="0"/>
    <n v="0"/>
    <n v="0"/>
    <n v="0"/>
    <n v="0"/>
    <n v="0"/>
    <n v="0"/>
    <x v="609"/>
    <x v="0"/>
    <m/>
    <x v="15"/>
    <x v="10"/>
    <s v="no impacts"/>
    <x v="7"/>
    <s v=""/>
    <s v=""/>
  </r>
  <r>
    <s v="Montee-Jouvence-II-IHS"/>
    <s v="CTR_154"/>
    <s v="Yaounde"/>
    <s v="IHS"/>
    <s v="Grid-Gen"/>
    <s v="CENTRE"/>
    <s v="Yaounde"/>
    <s v="ZTE"/>
    <n v="0"/>
    <n v="0"/>
    <n v="16.036856546044461"/>
    <n v="13.868556899607057"/>
    <n v="21.059321610693054"/>
    <n v="0"/>
    <n v="0"/>
    <n v="0"/>
    <n v="0"/>
    <n v="0"/>
    <n v="0"/>
    <n v="0"/>
    <n v="0"/>
    <n v="0"/>
    <n v="0"/>
    <n v="0"/>
    <x v="609"/>
    <x v="0"/>
    <m/>
    <x v="15"/>
    <x v="10"/>
    <s v="no impacts"/>
    <x v="7"/>
    <s v=""/>
    <s v=""/>
  </r>
  <r>
    <s v="Ngong-Marche"/>
    <s v="NRD_132"/>
    <s v="NORD"/>
    <s v="CAMUSAT"/>
    <s v="Good Grid + GE"/>
    <s v="NORD"/>
    <s v="Ngong"/>
    <s v="Huawei"/>
    <n v="0"/>
    <n v="0"/>
    <n v="6.6218970530743402"/>
    <n v="0"/>
    <n v="0"/>
    <n v="0"/>
    <n v="0"/>
    <n v="0"/>
    <n v="0"/>
    <n v="0"/>
    <n v="1.802858891713965"/>
    <n v="0"/>
    <n v="0"/>
    <n v="0"/>
    <n v="0"/>
    <n v="0"/>
    <x v="609"/>
    <x v="0"/>
    <m/>
    <x v="15"/>
    <x v="10"/>
    <s v="no impacts"/>
    <x v="7"/>
    <s v=""/>
    <s v=""/>
  </r>
  <r>
    <s v="Bobongo"/>
    <s v="LIT_250"/>
    <s v="Douala"/>
    <s v="IHS"/>
    <s v="Grid-Gen"/>
    <s v="LITTORAL"/>
    <s v="Douala"/>
    <s v="ZTE"/>
    <n v="0"/>
    <n v="0"/>
    <n v="0"/>
    <n v="0"/>
    <n v="0"/>
    <n v="0"/>
    <n v="0"/>
    <n v="0"/>
    <n v="0"/>
    <n v="0"/>
    <n v="0"/>
    <n v="0"/>
    <n v="0"/>
    <n v="0"/>
    <n v="0"/>
    <n v="0"/>
    <x v="609"/>
    <x v="0"/>
    <m/>
    <x v="15"/>
    <x v="10"/>
    <s v="no impacts"/>
    <x v="7"/>
    <s v=""/>
    <s v=""/>
  </r>
  <r>
    <s v="Nkolmekong-YDE-HIS"/>
    <s v="CTR_523"/>
    <s v="Yaounde"/>
    <s v="IHS"/>
    <s v="Grid-Gen"/>
    <s v="CENTRE"/>
    <s v="Yaounde"/>
    <s v="ZTE"/>
    <n v="0"/>
    <n v="0"/>
    <n v="0"/>
    <n v="0"/>
    <n v="0"/>
    <n v="0"/>
    <n v="0"/>
    <n v="0"/>
    <n v="5.2906868074639135"/>
    <n v="0"/>
    <n v="7.785011685543311E-2"/>
    <n v="0"/>
    <n v="0"/>
    <n v="0"/>
    <n v="0"/>
    <n v="0"/>
    <x v="609"/>
    <x v="0"/>
    <m/>
    <x v="3"/>
    <x v="3"/>
    <s v="BSS Hardware issue"/>
    <x v="3"/>
    <s v="(04/26/2026 BO RAN);Fme should check ant4 on RRU 52"/>
    <s v="(04/26/2026 BO RAN);Fme should check ant4 on RRU 52"/>
  </r>
  <r>
    <s v="Makepe-III-MTN"/>
    <s v="LIT_677"/>
    <s v="Douala"/>
    <s v="MTN"/>
    <s v="MTN"/>
    <s v="LITTORAL"/>
    <s v="Douala"/>
    <s v="ZTE"/>
    <n v="0.35627352446830124"/>
    <n v="8.8859889051544805"/>
    <n v="31.423303456010132"/>
    <n v="18.5135782018246"/>
    <n v="3.2628027326193592"/>
    <n v="4.9623073454840156"/>
    <n v="0"/>
    <n v="0"/>
    <n v="0.67245379287909623"/>
    <n v="0"/>
    <n v="1.4424832992326637"/>
    <n v="0"/>
    <n v="0"/>
    <n v="0"/>
    <n v="0"/>
    <n v="0"/>
    <x v="609"/>
    <x v="0"/>
    <m/>
    <x v="15"/>
    <x v="10"/>
    <s v="no impacts"/>
    <x v="7"/>
    <s v=""/>
    <s v=""/>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0"/>
    <n v="0"/>
    <n v="0"/>
    <n v="0"/>
    <n v="0"/>
    <x v="609"/>
    <x v="0"/>
    <m/>
    <x v="15"/>
    <x v="10"/>
    <s v="no impacts"/>
    <x v="7"/>
    <s v=""/>
    <s v=""/>
  </r>
  <r>
    <s v="CRH-Etoug-Ebe"/>
    <s v="CTR_265"/>
    <s v="Yaounde"/>
    <s v="IHS"/>
    <s v="Grid-Gen"/>
    <s v="CENTRE"/>
    <s v="Yaounde"/>
    <s v="ZTE"/>
    <n v="0"/>
    <n v="0"/>
    <n v="0"/>
    <n v="0"/>
    <n v="0"/>
    <n v="0"/>
    <n v="0"/>
    <n v="0"/>
    <n v="0"/>
    <n v="0"/>
    <n v="0"/>
    <n v="0"/>
    <n v="0"/>
    <n v="0"/>
    <n v="0"/>
    <n v="0"/>
    <x v="609"/>
    <x v="0"/>
    <m/>
    <x v="15"/>
    <x v="10"/>
    <s v="no impacts"/>
    <x v="7"/>
    <s v=""/>
    <s v=""/>
  </r>
  <r>
    <s v="Elig-Essono"/>
    <s v="CTR_047"/>
    <s v="Yaounde"/>
    <s v="IHS"/>
    <s v="GridOnly"/>
    <s v="CENTRE"/>
    <s v="Yaounde"/>
    <s v="ZTE"/>
    <n v="0"/>
    <n v="0"/>
    <n v="0"/>
    <n v="0"/>
    <n v="0"/>
    <n v="0"/>
    <n v="0"/>
    <n v="0"/>
    <n v="0"/>
    <n v="0"/>
    <n v="0"/>
    <n v="0"/>
    <n v="0"/>
    <n v="0"/>
    <n v="0"/>
    <n v="0"/>
    <x v="609"/>
    <x v="0"/>
    <m/>
    <x v="15"/>
    <x v="10"/>
    <s v="no impacts"/>
    <x v="7"/>
    <s v=""/>
    <s v=""/>
  </r>
  <r>
    <s v="Oyomabang-II"/>
    <s v="CTR_865"/>
    <s v="Yaounde"/>
    <s v="CAMUSAT"/>
    <s v="Good Grid + GE"/>
    <s v="CENTRE"/>
    <s v="Yaounde"/>
    <s v="ZTE"/>
    <n v="0"/>
    <n v="0"/>
    <n v="0"/>
    <n v="8.6031245630405806"/>
    <n v="34.664400898317226"/>
    <n v="0"/>
    <n v="0"/>
    <n v="16.030043546127221"/>
    <n v="0"/>
    <n v="0"/>
    <n v="3.6143321262552348"/>
    <n v="0"/>
    <n v="0"/>
    <n v="0"/>
    <n v="0"/>
    <n v="0"/>
    <x v="609"/>
    <x v="0"/>
    <m/>
    <x v="15"/>
    <x v="10"/>
    <s v="no impacts"/>
    <x v="7"/>
    <s v=""/>
    <s v=""/>
  </r>
  <r>
    <s v="Ba-aba"/>
    <s v="CTR_755"/>
    <s v="Yaounde"/>
    <s v="CAMUSAT"/>
    <s v="Good Grid + GE"/>
    <s v="CENTRE"/>
    <s v="Yaounde"/>
    <s v="ZTE"/>
    <n v="2.9481384458655769E-2"/>
    <n v="0.29174621111596244"/>
    <n v="0"/>
    <n v="0"/>
    <n v="0.34776619211090348"/>
    <n v="5.4753690434405311E-2"/>
    <n v="0"/>
    <n v="1.2431406288791298"/>
    <n v="5.5752454820179272E-2"/>
    <n v="0.85722520424731674"/>
    <n v="0"/>
    <n v="0"/>
    <n v="0.25079687129922135"/>
    <n v="0"/>
    <n v="0"/>
    <n v="0"/>
    <x v="609"/>
    <x v="0"/>
    <m/>
    <x v="15"/>
    <x v="10"/>
    <s v="no impacts"/>
    <x v="7"/>
    <s v=""/>
    <s v=""/>
  </r>
  <r>
    <s v="Awae-Yde"/>
    <s v="CTR_236"/>
    <s v="Yaounde"/>
    <s v="IHS"/>
    <s v="Grid-Gen"/>
    <s v="CENTRE"/>
    <s v="Yaounde"/>
    <s v="ZTE"/>
    <n v="0"/>
    <n v="0"/>
    <n v="9.2100344431032391E-2"/>
    <n v="0"/>
    <n v="0"/>
    <n v="0"/>
    <n v="0"/>
    <n v="12.52864313577774"/>
    <n v="46.616810488738231"/>
    <n v="0"/>
    <n v="0.49702796254918918"/>
    <n v="0"/>
    <n v="0.3803687152751028"/>
    <n v="0"/>
    <n v="0"/>
    <n v="0"/>
    <x v="609"/>
    <x v="0"/>
    <m/>
    <x v="15"/>
    <x v="10"/>
    <s v="no impacts"/>
    <x v="7"/>
    <s v=""/>
    <s v=""/>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17401.354271857956"/>
    <n v="1.7836110499716445E-3"/>
    <n v="0"/>
    <n v="0"/>
    <n v="0"/>
    <x v="609"/>
    <x v="2"/>
    <m/>
    <x v="15"/>
    <x v="10"/>
    <s v="no impacts"/>
    <x v="7"/>
    <s v=""/>
    <s v=""/>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0"/>
    <n v="4.992056256117432"/>
    <n v="0"/>
    <n v="0"/>
    <n v="0"/>
    <x v="609"/>
    <x v="0"/>
    <m/>
    <x v="15"/>
    <x v="10"/>
    <s v="no impacts"/>
    <x v="7"/>
    <s v=""/>
    <s v=""/>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0"/>
    <n v="0"/>
    <n v="0"/>
    <n v="0"/>
    <n v="0"/>
    <x v="609"/>
    <x v="0"/>
    <m/>
    <x v="15"/>
    <x v="10"/>
    <s v="no impacts"/>
    <x v="7"/>
    <s v=""/>
    <s v=""/>
  </r>
  <r>
    <s v="Ebolowa-SIM"/>
    <s v="SUD_097"/>
    <s v="CENTRE"/>
    <s v="CAMUSAT"/>
    <s v="Good Grid + GE"/>
    <s v="SUD"/>
    <s v="Ebolowa"/>
    <s v="ZTE"/>
    <n v="0"/>
    <n v="0"/>
    <n v="0"/>
    <n v="0"/>
    <n v="0"/>
    <n v="0"/>
    <n v="0"/>
    <n v="0"/>
    <n v="0"/>
    <n v="0"/>
    <n v="0"/>
    <n v="0"/>
    <n v="0"/>
    <n v="0"/>
    <n v="0"/>
    <n v="0"/>
    <x v="609"/>
    <x v="0"/>
    <m/>
    <x v="15"/>
    <x v="10"/>
    <s v="no impacts"/>
    <x v="7"/>
    <s v=""/>
    <s v=""/>
  </r>
  <r>
    <s v="Eloumdem"/>
    <s v="CTR_630"/>
    <s v="Yaounde"/>
    <s v="CAMUSAT"/>
    <s v="HGB"/>
    <s v="CENTRE"/>
    <s v="Yaounde"/>
    <s v="ZTE"/>
    <n v="0"/>
    <n v="0"/>
    <n v="16.09919014476376"/>
    <n v="13.868556899607057"/>
    <n v="13.868556899607057"/>
    <n v="24.964757885244829"/>
    <n v="0"/>
    <n v="1.1617234963602177"/>
    <n v="4.1380413659672461"/>
    <n v="0"/>
    <n v="0"/>
    <n v="0"/>
    <n v="14.78608250364549"/>
    <n v="0"/>
    <n v="0"/>
    <n v="0"/>
    <x v="609"/>
    <x v="0"/>
    <m/>
    <x v="15"/>
    <x v="10"/>
    <s v="no impacts"/>
    <x v="7"/>
    <s v=""/>
    <s v=""/>
  </r>
  <r>
    <s v="Ekounou-II"/>
    <s v="CTR_719"/>
    <s v="Yaounde"/>
    <s v="CAMUSAT"/>
    <s v="Good Grid no GE - 8h"/>
    <s v="CENTRE"/>
    <s v="Yaounde"/>
    <s v="ZTE"/>
    <n v="0"/>
    <n v="0"/>
    <n v="0"/>
    <n v="0"/>
    <n v="0"/>
    <n v="0"/>
    <n v="0"/>
    <n v="26.10531114364229"/>
    <n v="19.097338150231288"/>
    <n v="0"/>
    <n v="0"/>
    <n v="0"/>
    <n v="12.805443551263719"/>
    <n v="0"/>
    <n v="0"/>
    <n v="0"/>
    <x v="609"/>
    <x v="0"/>
    <m/>
    <x v="15"/>
    <x v="10"/>
    <s v="no impacts"/>
    <x v="7"/>
    <s v=""/>
    <s v=""/>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191821.85622929348"/>
    <n v="1.2306204039001678E-3"/>
    <n v="0"/>
    <n v="0"/>
    <n v="0"/>
    <x v="609"/>
    <x v="0"/>
    <m/>
    <x v="15"/>
    <x v="10"/>
    <s v="no impacts"/>
    <x v="7"/>
    <s v=""/>
    <s v=""/>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0"/>
    <n v="4.4601785505360514"/>
    <n v="0"/>
    <n v="0"/>
    <n v="0"/>
    <x v="609"/>
    <x v="0"/>
    <m/>
    <x v="15"/>
    <x v="10"/>
    <s v="no impacts"/>
    <x v="7"/>
    <s v="(04/26/2026 cell zte): -24/04/2026 : Besoin d'analyse BO RAN"/>
    <s v=""/>
  </r>
  <r>
    <s v="Denver-Total-IHS"/>
    <s v="LIT_588"/>
    <s v="Douala"/>
    <s v="IHS"/>
    <s v="Grid-Gen"/>
    <s v="LITTORAL"/>
    <s v="Douala"/>
    <s v="ZTE"/>
    <n v="0"/>
    <n v="0"/>
    <n v="0"/>
    <n v="0"/>
    <n v="0"/>
    <n v="0"/>
    <n v="0"/>
    <n v="0"/>
    <n v="0"/>
    <n v="0"/>
    <n v="0"/>
    <n v="0"/>
    <n v="0"/>
    <n v="0"/>
    <n v="0"/>
    <n v="0"/>
    <x v="609"/>
    <x v="0"/>
    <m/>
    <x v="15"/>
    <x v="10"/>
    <s v="no impacts"/>
    <x v="7"/>
    <s v=""/>
    <s v=""/>
  </r>
  <r>
    <s v="SOA-Vallee"/>
    <s v="CTR_714"/>
    <s v="Yaounde"/>
    <s v="CAMUSAT"/>
    <s v="Good Grid + GE"/>
    <s v="CENTRE"/>
    <s v="Yaounde"/>
    <s v="ZTE"/>
    <n v="4.3665978946046744"/>
    <n v="5.7703434037319541"/>
    <n v="0"/>
    <n v="0"/>
    <n v="0.90329321154115039"/>
    <n v="0"/>
    <n v="0"/>
    <n v="0"/>
    <n v="0"/>
    <n v="0"/>
    <n v="0"/>
    <n v="0"/>
    <n v="0"/>
    <n v="0"/>
    <n v="0"/>
    <n v="0"/>
    <x v="609"/>
    <x v="0"/>
    <m/>
    <x v="15"/>
    <x v="10"/>
    <s v="no impacts"/>
    <x v="7"/>
    <s v="(04/26/2026 cell zte): -24/04/2026 : Besoin d'analyse BO RAN"/>
    <s v=""/>
  </r>
  <r>
    <s v="Nkolangaa"/>
    <s v="CTR_247"/>
    <s v="Yaounde"/>
    <s v="IHS"/>
    <s v="Grid-Gen"/>
    <s v="CENTRE"/>
    <s v="Yaounde"/>
    <s v="ZTE"/>
    <n v="0"/>
    <n v="0"/>
    <n v="0"/>
    <n v="1.1358091275650408"/>
    <n v="0"/>
    <n v="0"/>
    <n v="0"/>
    <n v="4.3962219596898686"/>
    <n v="3.4902534864011101"/>
    <n v="8.0061666566790743E-2"/>
    <n v="0"/>
    <n v="0"/>
    <n v="1.8182327292235603"/>
    <n v="0"/>
    <n v="0"/>
    <n v="0"/>
    <x v="609"/>
    <x v="0"/>
    <m/>
    <x v="15"/>
    <x v="10"/>
    <s v="no impacts"/>
    <x v="7"/>
    <s v=""/>
    <s v=""/>
  </r>
  <r>
    <s v="Bberi-Excellence"/>
    <s v="LIT_645"/>
    <s v="Douala"/>
    <s v="CAMUSAT"/>
    <s v="Good Grid no GE - 8h"/>
    <s v="LITTORAL"/>
    <s v="Douala"/>
    <s v="ZTE"/>
    <n v="4.6738962940134066"/>
    <n v="1.5503676879745911"/>
    <n v="1.8062832267509048"/>
    <n v="0"/>
    <n v="0"/>
    <n v="2.7190111947219582"/>
    <n v="0"/>
    <n v="0"/>
    <n v="2.658960486027286"/>
    <n v="0.61766443228805568"/>
    <n v="1.2894939974260415"/>
    <n v="0"/>
    <n v="1.0256240137201693"/>
    <n v="0"/>
    <n v="0"/>
    <n v="0"/>
    <x v="609"/>
    <x v="0"/>
    <m/>
    <x v="15"/>
    <x v="10"/>
    <s v="no impacts"/>
    <x v="7"/>
    <s v=""/>
    <s v=""/>
  </r>
  <r>
    <s v="Ebolowa-Agence-New"/>
    <s v="SUD_083"/>
    <s v="CENTRE"/>
    <s v="CAMUSAT"/>
    <s v="Good Grid + GE"/>
    <s v="SUD"/>
    <s v="Ebolowa"/>
    <s v="ZTE"/>
    <n v="0"/>
    <n v="0"/>
    <n v="0"/>
    <n v="0"/>
    <n v="0"/>
    <n v="0"/>
    <n v="0"/>
    <n v="0"/>
    <n v="0"/>
    <n v="0"/>
    <n v="0"/>
    <n v="0"/>
    <n v="0"/>
    <n v="0"/>
    <n v="0"/>
    <n v="0"/>
    <x v="609"/>
    <x v="0"/>
    <m/>
    <x v="15"/>
    <x v="10"/>
    <s v="no impacts"/>
    <x v="7"/>
    <s v=""/>
    <s v=""/>
  </r>
  <r>
    <s v="Ndobo3-MTN"/>
    <s v="LIT_624"/>
    <s v="Douala"/>
    <s v="IHS"/>
    <s v="grid + Gen"/>
    <s v="LITTORAL"/>
    <s v="Douala"/>
    <s v="ZTE"/>
    <n v="0"/>
    <n v="0.72301623990891328"/>
    <n v="0"/>
    <n v="5.7412900611529185"/>
    <n v="0"/>
    <n v="0"/>
    <n v="0.72323026084872188"/>
    <n v="1.3597107007616307"/>
    <n v="3.7495755251360459"/>
    <n v="0"/>
    <n v="5.0546930511681261"/>
    <n v="0"/>
    <n v="2.1617363376166052"/>
    <n v="0"/>
    <n v="0"/>
    <n v="0"/>
    <x v="609"/>
    <x v="0"/>
    <m/>
    <x v="15"/>
    <x v="10"/>
    <s v="no impacts"/>
    <x v="7"/>
    <s v=""/>
    <s v=""/>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17402.361352954773"/>
    <n v="0"/>
    <n v="0"/>
    <n v="0"/>
    <n v="0"/>
    <x v="609"/>
    <x v="0"/>
    <m/>
    <x v="15"/>
    <x v="10"/>
    <s v="no impacts"/>
    <x v="7"/>
    <s v=""/>
    <s v=""/>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
    <n v="7.4907328933062805E-3"/>
    <n v="0"/>
    <n v="0"/>
    <n v="0"/>
    <x v="609"/>
    <x v="0"/>
    <m/>
    <x v="15"/>
    <x v="10"/>
    <s v="no impacts"/>
    <x v="7"/>
    <s v=""/>
    <s v=""/>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0"/>
    <n v="0"/>
    <n v="0"/>
    <n v="0"/>
    <n v="0"/>
    <x v="609"/>
    <x v="0"/>
    <m/>
    <x v="15"/>
    <x v="10"/>
    <s v="no impacts"/>
    <x v="7"/>
    <s v=""/>
    <s v=""/>
  </r>
  <r>
    <s v="Kondengui"/>
    <s v="CTR_040"/>
    <s v="Yaounde"/>
    <s v="IHS"/>
    <s v="Grid-Gen"/>
    <s v="CENTRE"/>
    <s v="Yaounde"/>
    <s v="ZTE"/>
    <n v="0"/>
    <n v="0"/>
    <n v="0"/>
    <n v="0"/>
    <n v="0"/>
    <n v="0"/>
    <n v="0"/>
    <n v="0"/>
    <n v="0"/>
    <n v="0"/>
    <n v="3.1333557341916993"/>
    <n v="0"/>
    <n v="0"/>
    <n v="0"/>
    <n v="0"/>
    <n v="0"/>
    <x v="609"/>
    <x v="0"/>
    <m/>
    <x v="15"/>
    <x v="10"/>
    <s v="no impacts"/>
    <x v="7"/>
    <s v=""/>
    <s v=""/>
  </r>
  <r>
    <s v="Sangmelima-Stade"/>
    <s v="SUD_103"/>
    <s v="CENTRE"/>
    <s v="CAMUSAT"/>
    <s v="Bad Grid + GE"/>
    <s v="SUD"/>
    <s v="Sangmelima"/>
    <s v="ZTE"/>
    <n v="0"/>
    <n v="0"/>
    <n v="0"/>
    <n v="0"/>
    <n v="0"/>
    <n v="0"/>
    <n v="0"/>
    <n v="7.2371075582411097E-17"/>
    <n v="0"/>
    <n v="0"/>
    <n v="0"/>
    <n v="0"/>
    <n v="0"/>
    <n v="0"/>
    <n v="0"/>
    <n v="0"/>
    <x v="609"/>
    <x v="0"/>
    <m/>
    <x v="15"/>
    <x v="10"/>
    <s v="no impacts"/>
    <x v="7"/>
    <s v=""/>
    <s v=""/>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17401.354271857956"/>
    <n v="2.8393511513777212"/>
    <n v="0"/>
    <n v="0"/>
    <n v="0"/>
    <x v="609"/>
    <x v="0"/>
    <m/>
    <x v="15"/>
    <x v="10"/>
    <s v="no impacts"/>
    <x v="7"/>
    <s v=""/>
    <s v=""/>
  </r>
  <r>
    <s v="Maroua-Zikirou-IHS"/>
    <s v="EXN_147"/>
    <s v="Maroua"/>
    <s v="IHS"/>
    <s v="Grid-Gen"/>
    <s v="EXTREME-NORD"/>
    <s v="Maroua"/>
    <s v="Huawei"/>
    <n v="0.59535274931299276"/>
    <n v="7.874187077130293E-2"/>
    <n v="0"/>
    <n v="0"/>
    <n v="0"/>
    <n v="0"/>
    <n v="0"/>
    <n v="8.9175391586979543E-5"/>
    <n v="0"/>
    <n v="0.56694146955338098"/>
    <n v="0.18511027785625211"/>
    <n v="0"/>
    <n v="9.861014801688199E-2"/>
    <n v="0"/>
    <n v="0"/>
    <n v="0"/>
    <x v="609"/>
    <x v="0"/>
    <m/>
    <x v="15"/>
    <x v="10"/>
    <s v="no impacts"/>
    <x v="7"/>
    <s v=""/>
    <s v=""/>
  </r>
  <r>
    <s v="Abom"/>
    <s v="CTR_263"/>
    <s v="Yaounde"/>
    <s v="IHS"/>
    <s v="Grid-Gen"/>
    <s v="CENTRE"/>
    <s v="Yaounde"/>
    <s v="ZTE"/>
    <n v="0"/>
    <n v="0"/>
    <n v="0"/>
    <n v="0"/>
    <n v="0"/>
    <n v="0"/>
    <n v="0"/>
    <n v="0"/>
    <n v="0"/>
    <n v="0"/>
    <n v="2.3861551280843987"/>
    <n v="0"/>
    <n v="0"/>
    <n v="0"/>
    <n v="0"/>
    <n v="0"/>
    <x v="609"/>
    <x v="0"/>
    <m/>
    <x v="15"/>
    <x v="10"/>
    <s v="no impacts"/>
    <x v="7"/>
    <s v=""/>
    <s v=""/>
  </r>
  <r>
    <s v="Koweit-City-II-IHS"/>
    <s v="CTR_604"/>
    <s v="Yaounde"/>
    <s v="IHS"/>
    <s v="Grid-Gen"/>
    <s v="CENTRE"/>
    <s v="Yaounde"/>
    <s v="ZTE"/>
    <n v="0"/>
    <n v="0"/>
    <n v="0.17203716544960049"/>
    <n v="0.28441599392751243"/>
    <n v="4.7407956727819585"/>
    <n v="4.3603912873502209"/>
    <n v="2.6021022563514284"/>
    <n v="3.589238171062656"/>
    <n v="9.1043794391509927"/>
    <n v="11.071891773891156"/>
    <n v="6.0526191882613789"/>
    <n v="0"/>
    <n v="0"/>
    <n v="0"/>
    <n v="0"/>
    <n v="0"/>
    <x v="609"/>
    <x v="0"/>
    <m/>
    <x v="15"/>
    <x v="10"/>
    <s v="no impacts"/>
    <x v="7"/>
    <s v=""/>
    <s v=""/>
  </r>
  <r>
    <s v="Mbeng"/>
    <s v="CTR_385"/>
    <s v="CENTRE"/>
    <s v="IHS"/>
    <s v="Grid-Gen"/>
    <s v="CENTRE"/>
    <s v="Mbeng"/>
    <s v="NOKIA"/>
    <n v="0"/>
    <n v="0"/>
    <n v="3.1782563028780554E-2"/>
    <n v="0"/>
    <n v="0"/>
    <n v="0"/>
    <n v="0"/>
    <n v="0"/>
    <n v="1.4652044552874499"/>
    <n v="3.6198121058727168"/>
    <n v="0"/>
    <n v="17402.361352954773"/>
    <n v="0"/>
    <n v="0"/>
    <n v="0"/>
    <n v="0"/>
    <x v="609"/>
    <x v="0"/>
    <m/>
    <x v="15"/>
    <x v="10"/>
    <s v="no impacts"/>
    <x v="7"/>
    <s v=""/>
    <s v=""/>
  </r>
  <r>
    <s v="Boko-IHS"/>
    <s v="LIT_633"/>
    <s v="Douala"/>
    <s v="IHS"/>
    <s v="Grid-Gen"/>
    <s v="LITTORAL"/>
    <s v="Douala"/>
    <s v="ZTE"/>
    <n v="0"/>
    <n v="0"/>
    <n v="0"/>
    <n v="0"/>
    <n v="0"/>
    <n v="0"/>
    <n v="0"/>
    <n v="0"/>
    <n v="0"/>
    <n v="0"/>
    <n v="0"/>
    <n v="0"/>
    <n v="10.212383679619217"/>
    <n v="0"/>
    <n v="0"/>
    <n v="0"/>
    <x v="609"/>
    <x v="0"/>
    <m/>
    <x v="15"/>
    <x v="10"/>
    <s v="no impacts"/>
    <x v="7"/>
    <s v=""/>
    <s v=""/>
  </r>
  <r>
    <s v="Ondoa-Otoa-IHS"/>
    <s v="CTR_622"/>
    <s v="Yaounde"/>
    <s v="IHS"/>
    <s v="Grid-Gen"/>
    <s v="CENTRE"/>
    <s v="Yaounde"/>
    <s v="ZTE"/>
    <n v="0"/>
    <n v="0"/>
    <n v="5.2345954861557201E-2"/>
    <n v="0"/>
    <n v="0"/>
    <n v="0"/>
    <n v="0"/>
    <n v="7.7031130059098318"/>
    <n v="26.153126988611234"/>
    <n v="0"/>
    <n v="0.31632294903733421"/>
    <n v="0"/>
    <n v="0.23157065687306846"/>
    <n v="0"/>
    <n v="0"/>
    <n v="0"/>
    <x v="609"/>
    <x v="0"/>
    <m/>
    <x v="15"/>
    <x v="10"/>
    <s v="no impacts"/>
    <x v="7"/>
    <s v=""/>
    <s v=""/>
  </r>
  <r>
    <s v="Domayo"/>
    <s v="EXN_054"/>
    <s v="Maroua"/>
    <s v="IHS"/>
    <s v="Grid-Gen"/>
    <s v="EXTREME-NORD"/>
    <s v="Maroua"/>
    <s v="Huawei"/>
    <n v="0"/>
    <n v="0"/>
    <n v="0"/>
    <n v="0"/>
    <n v="0"/>
    <n v="0"/>
    <n v="4.8154711456968955E-3"/>
    <n v="0"/>
    <n v="0"/>
    <n v="0"/>
    <n v="0.8269234061860613"/>
    <n v="0"/>
    <n v="0"/>
    <n v="0"/>
    <n v="0"/>
    <n v="0"/>
    <x v="609"/>
    <x v="0"/>
    <m/>
    <x v="15"/>
    <x v="10"/>
    <s v="no impacts"/>
    <x v="7"/>
    <s v=""/>
    <s v=""/>
  </r>
  <r>
    <s v="Buea-GRA-HIS"/>
    <s v="SUO_242"/>
    <s v="SUD-OUEST"/>
    <s v="IHS"/>
    <s v="Grid-Gen"/>
    <s v="SUD-OUEST"/>
    <s v="Buea"/>
    <s v="Huawei"/>
    <n v="0"/>
    <n v="0.58099551126748905"/>
    <n v="0"/>
    <n v="0"/>
    <n v="0.8229283486429646"/>
    <n v="0"/>
    <n v="0"/>
    <n v="0"/>
    <n v="0"/>
    <n v="0"/>
    <n v="0"/>
    <n v="0"/>
    <n v="0"/>
    <n v="0"/>
    <n v="0"/>
    <n v="0"/>
    <x v="609"/>
    <x v="0"/>
    <m/>
    <x v="15"/>
    <x v="10"/>
    <s v="no impacts"/>
    <x v="7"/>
    <s v=""/>
    <s v=""/>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0"/>
    <n v="2.1596317983751527"/>
    <n v="0"/>
    <n v="0"/>
    <n v="0"/>
    <x v="609"/>
    <x v="0"/>
    <m/>
    <x v="15"/>
    <x v="10"/>
    <s v="no impacts"/>
    <x v="7"/>
    <s v=""/>
    <s v=""/>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1.2523613643692235"/>
    <n v="0"/>
    <n v="0"/>
    <n v="0"/>
    <x v="609"/>
    <x v="0"/>
    <m/>
    <x v="15"/>
    <x v="10"/>
    <s v="no impacts"/>
    <x v="7"/>
    <s v=""/>
    <s v=""/>
  </r>
  <r>
    <s v="Songa-Boko"/>
    <s v="LIT_280"/>
    <s v="Douala"/>
    <s v="IHS"/>
    <s v="Grid-Gen"/>
    <s v="LITTORAL"/>
    <s v="Douala"/>
    <s v="ZTE"/>
    <n v="11.697885187753437"/>
    <n v="22.335813836025714"/>
    <n v="9.3552833209201189"/>
    <n v="1.2422845451198943"/>
    <n v="17.856801442786495"/>
    <n v="0"/>
    <n v="0"/>
    <n v="0"/>
    <n v="0"/>
    <n v="0"/>
    <n v="0"/>
    <n v="0"/>
    <n v="0"/>
    <n v="0"/>
    <n v="0"/>
    <n v="0"/>
    <x v="609"/>
    <x v="0"/>
    <m/>
    <x v="15"/>
    <x v="10"/>
    <s v="no impacts"/>
    <x v="7"/>
    <s v=""/>
    <s v=""/>
  </r>
  <r>
    <s v="Nkoulou"/>
    <s v="CTR_659"/>
    <s v="CENTRE"/>
    <s v="CAMUSAT"/>
    <s v="Good Grid + GE"/>
    <s v="CENTRE"/>
    <s v="Nkoulou"/>
    <s v="ZTE"/>
    <n v="0"/>
    <n v="0"/>
    <n v="5.2845337054444705E-2"/>
    <n v="0"/>
    <n v="0"/>
    <n v="0"/>
    <n v="0"/>
    <n v="7.6998848567343856"/>
    <n v="26.056692720149073"/>
    <n v="0"/>
    <n v="0.31553820559136875"/>
    <n v="0"/>
    <n v="0.24384119075543681"/>
    <n v="0"/>
    <n v="0"/>
    <n v="0"/>
    <x v="609"/>
    <x v="0"/>
    <m/>
    <x v="15"/>
    <x v="10"/>
    <s v="no impacts"/>
    <x v="7"/>
    <s v=""/>
    <s v=""/>
  </r>
  <r>
    <s v="Awae-Escalier-IHS"/>
    <s v="CTR_168"/>
    <s v="Yaounde"/>
    <s v="IHS"/>
    <s v="Grid-Gen"/>
    <s v="CENTRE"/>
    <s v="Yaounde"/>
    <s v="ZTE"/>
    <n v="0"/>
    <n v="0"/>
    <n v="5.3665750657044382E-2"/>
    <n v="0"/>
    <n v="0"/>
    <n v="0"/>
    <n v="0"/>
    <n v="7.7010798069816486"/>
    <n v="26.205383768081202"/>
    <n v="0"/>
    <n v="0.31931924219465618"/>
    <n v="0"/>
    <n v="0.23103560452354641"/>
    <n v="0"/>
    <n v="0"/>
    <n v="0"/>
    <x v="609"/>
    <x v="0"/>
    <m/>
    <x v="15"/>
    <x v="10"/>
    <s v="no impacts"/>
    <x v="7"/>
    <s v=""/>
    <s v=""/>
  </r>
  <r>
    <s v="NR-Carrossel"/>
    <s v="CTR_565"/>
    <s v="Yaounde"/>
    <s v="CAMUSAT"/>
    <s v="Good Grid no GE - 8h"/>
    <s v="CENTRE"/>
    <s v="Yaounde"/>
    <s v="ZTE"/>
    <n v="22.13276146938216"/>
    <n v="0.41286422796939709"/>
    <n v="0"/>
    <n v="0"/>
    <n v="0"/>
    <n v="0"/>
    <n v="0"/>
    <n v="0"/>
    <n v="0"/>
    <n v="0"/>
    <n v="2.2890431266461775"/>
    <n v="0"/>
    <n v="0"/>
    <n v="0"/>
    <n v="0"/>
    <n v="0"/>
    <x v="609"/>
    <x v="0"/>
    <m/>
    <x v="15"/>
    <x v="10"/>
    <s v="no impacts"/>
    <x v="7"/>
    <s v=""/>
    <s v=""/>
  </r>
  <r>
    <s v="ZI-Bassa-II"/>
    <s v="LIT_729"/>
    <s v="Douala"/>
    <s v="CAMUSAT"/>
    <s v="Good Grid + GE"/>
    <s v="LITTORAL"/>
    <s v="Douala"/>
    <s v="ZTE"/>
    <n v="0"/>
    <n v="0"/>
    <n v="0"/>
    <n v="0"/>
    <n v="0"/>
    <n v="0"/>
    <n v="0"/>
    <n v="0"/>
    <n v="0"/>
    <n v="0"/>
    <n v="5.2902587655842916"/>
    <n v="0"/>
    <n v="0"/>
    <n v="0"/>
    <n v="0"/>
    <n v="0"/>
    <x v="609"/>
    <x v="0"/>
    <m/>
    <x v="15"/>
    <x v="10"/>
    <s v="no impacts"/>
    <x v="7"/>
    <s v=""/>
    <s v=""/>
  </r>
  <r>
    <s v="Nkolbisson-II"/>
    <s v="CTR_761"/>
    <s v="Yaounde"/>
    <s v="CAMUSAT"/>
    <s v="Good Grid + GE"/>
    <s v="CENTRE"/>
    <s v="Yaounde"/>
    <s v="ZTE"/>
    <n v="0"/>
    <n v="0"/>
    <n v="0"/>
    <n v="0"/>
    <n v="0"/>
    <n v="1.3489561485362387"/>
    <n v="0"/>
    <n v="2.0541016399711221"/>
    <n v="0"/>
    <n v="0.63350198183390394"/>
    <n v="0"/>
    <n v="0"/>
    <n v="0"/>
    <n v="0"/>
    <n v="0"/>
    <n v="0"/>
    <x v="609"/>
    <x v="0"/>
    <m/>
    <x v="15"/>
    <x v="10"/>
    <s v="no impacts"/>
    <x v="7"/>
    <s v=""/>
    <s v=""/>
  </r>
  <r>
    <s v="Logbong"/>
    <s v="LIT_508"/>
    <s v="LITTORAL"/>
    <s v="IHS"/>
    <s v="Grid-Gen"/>
    <s v="LITTORAL"/>
    <s v="Logbong"/>
    <s v="NOKIA"/>
    <n v="0"/>
    <n v="0"/>
    <n v="0"/>
    <n v="0"/>
    <n v="0"/>
    <n v="0.9954296212096666"/>
    <n v="0"/>
    <n v="0"/>
    <n v="6.8354455696060315E-3"/>
    <n v="1.281353583207814"/>
    <n v="1.1940305905214328"/>
    <n v="17401.354271857956"/>
    <n v="4.3904425846911996E-2"/>
    <n v="0"/>
    <n v="0"/>
    <n v="0"/>
    <x v="609"/>
    <x v="0"/>
    <m/>
    <x v="3"/>
    <x v="3"/>
    <s v="BSS Hardware issue"/>
    <x v="3"/>
    <s v="(04/26/2026 cell nokia): -_x000a_24/04/2026 : Radio sortie du Ware House et expedier ce jour pour edea || Interventuion demain 25/04/2026 _x000a_ 23/04/2026 : Check and replace FRGU || Cde la radio passe || ETA: demain 24042026 "/>
    <s v=""/>
  </r>
  <r>
    <s v="Ayene-II"/>
    <s v="CTR_791"/>
    <s v="Yaounde"/>
    <s v="CAMUSAT"/>
    <s v="Good Grid + GE"/>
    <s v="CENTRE"/>
    <s v="Yaounde"/>
    <s v="ZTE"/>
    <n v="0"/>
    <n v="0"/>
    <n v="0"/>
    <n v="0.74085131822630856"/>
    <n v="0"/>
    <n v="0"/>
    <n v="0"/>
    <n v="3.0716820333701449"/>
    <n v="3.4684590206972521"/>
    <n v="7.6013103788741043E-2"/>
    <n v="0"/>
    <n v="0"/>
    <n v="13.306769767687401"/>
    <n v="0"/>
    <n v="0"/>
    <n v="0"/>
    <x v="609"/>
    <x v="0"/>
    <m/>
    <x v="15"/>
    <x v="10"/>
    <s v="no impacts"/>
    <x v="7"/>
    <s v=""/>
    <s v=""/>
  </r>
  <r>
    <s v="Ekie-Sud-IHS"/>
    <s v="CTR_647"/>
    <s v="Yaounde"/>
    <s v="IHS"/>
    <s v="Grid-Gen"/>
    <s v="CENTRE"/>
    <s v="Yaounde"/>
    <s v="ZTE"/>
    <n v="0"/>
    <n v="0"/>
    <n v="0"/>
    <n v="0"/>
    <n v="0"/>
    <n v="0"/>
    <n v="0"/>
    <n v="0"/>
    <n v="13.695574475006634"/>
    <n v="0"/>
    <n v="0"/>
    <n v="0"/>
    <n v="0"/>
    <n v="0"/>
    <n v="0"/>
    <n v="0"/>
    <x v="609"/>
    <x v="0"/>
    <m/>
    <x v="15"/>
    <x v="10"/>
    <s v="no impacts"/>
    <x v="7"/>
    <s v=""/>
    <s v=""/>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0"/>
    <n v="0"/>
    <n v="0"/>
    <n v="0"/>
    <n v="0"/>
    <x v="609"/>
    <x v="0"/>
    <m/>
    <x v="15"/>
    <x v="10"/>
    <s v="no impacts"/>
    <x v="7"/>
    <s v=""/>
    <s v=""/>
  </r>
  <r>
    <s v="Nkolagaa-II"/>
    <s v="CTR_670"/>
    <s v="Yaounde"/>
    <s v="CAMUSAT"/>
    <s v="Good Grid + GE"/>
    <s v="CENTRE"/>
    <s v="Yaounde"/>
    <s v="ZTE"/>
    <n v="0"/>
    <n v="0"/>
    <n v="0"/>
    <n v="0.75479834947051272"/>
    <n v="0"/>
    <n v="0"/>
    <n v="0"/>
    <n v="3.0678296564535885"/>
    <n v="4.0241465558323561"/>
    <n v="0.35994755060168376"/>
    <n v="0"/>
    <n v="0"/>
    <n v="1.0569424112455164"/>
    <n v="0"/>
    <n v="0"/>
    <n v="0"/>
    <x v="609"/>
    <x v="0"/>
    <m/>
    <x v="15"/>
    <x v="10"/>
    <s v="no impacts"/>
    <x v="7"/>
    <s v=""/>
    <s v=""/>
  </r>
  <r>
    <s v="Nyalla-II"/>
    <s v="LIT_341"/>
    <s v="Douala"/>
    <s v="IHS"/>
    <s v="Grid-Gen"/>
    <s v="LITTORAL"/>
    <s v="Douala"/>
    <s v="ZTE"/>
    <n v="13.868556899607057"/>
    <n v="13.868556899607057"/>
    <n v="13.868556899607057"/>
    <n v="13.868556899607057"/>
    <n v="51.126945093641304"/>
    <n v="0"/>
    <n v="0"/>
    <n v="1.7710411119957321"/>
    <n v="1.1486325488752502"/>
    <n v="0"/>
    <n v="10.849220821098468"/>
    <n v="0"/>
    <n v="0"/>
    <n v="0"/>
    <n v="0"/>
    <n v="0"/>
    <x v="609"/>
    <x v="0"/>
    <m/>
    <x v="15"/>
    <x v="10"/>
    <s v="no impacts"/>
    <x v="7"/>
    <s v=""/>
    <s v=""/>
  </r>
  <r>
    <s v="Makondo"/>
    <s v="LIT_114"/>
    <s v="LITTORAL"/>
    <s v="ESCO"/>
    <s v="Hybrid Solar - S1"/>
    <s v="LITTORAL"/>
    <s v="Makondo"/>
    <s v="NOKIA"/>
    <n v="0"/>
    <n v="0"/>
    <n v="0"/>
    <n v="0"/>
    <n v="0"/>
    <n v="0.99390963035786761"/>
    <n v="0"/>
    <n v="0"/>
    <n v="1.5898294686009187E-2"/>
    <n v="0.99671486919687635"/>
    <n v="0.96768300951115027"/>
    <n v="17401.354271857956"/>
    <n v="0"/>
    <n v="0"/>
    <n v="0"/>
    <n v="0"/>
    <x v="609"/>
    <x v="0"/>
    <m/>
    <x v="15"/>
    <x v="10"/>
    <s v="no impacts"/>
    <x v="7"/>
    <s v=""/>
    <s v=""/>
  </r>
  <r>
    <s v="Madjap"/>
    <s v="LIT_519"/>
    <s v="LITTORAL"/>
    <s v="IHS"/>
    <s v="Hybrid-Gen"/>
    <s v="LITTORAL"/>
    <s v="Mandjap"/>
    <s v="NOKIA"/>
    <n v="0"/>
    <n v="0"/>
    <n v="0"/>
    <n v="1.2705632801202602"/>
    <n v="0"/>
    <n v="0.9958905268095446"/>
    <n v="0"/>
    <n v="0"/>
    <n v="1.8891180027734621E-2"/>
    <n v="0.99864276455131518"/>
    <n v="0.96401178981414082"/>
    <n v="17401.354271857956"/>
    <n v="0"/>
    <n v="0"/>
    <n v="0"/>
    <n v="0"/>
    <x v="609"/>
    <x v="0"/>
    <m/>
    <x v="15"/>
    <x v="10"/>
    <s v="no impacts"/>
    <x v="7"/>
    <s v=""/>
    <s v=""/>
  </r>
  <r>
    <s v="Nkoulou-II"/>
    <s v="CTR_777"/>
    <s v="Yaounde"/>
    <s v="CAMUSAT"/>
    <s v="Good Grid + GE"/>
    <s v="CENTRE"/>
    <s v="Yaounde"/>
    <s v="ZTE"/>
    <n v="4.4699343383756664"/>
    <n v="0"/>
    <n v="0"/>
    <n v="0.65504675644131638"/>
    <n v="0"/>
    <n v="0"/>
    <n v="0"/>
    <n v="2.7657926051484885"/>
    <n v="3.4638397354130461"/>
    <n v="0.10626139661504487"/>
    <n v="0"/>
    <n v="0"/>
    <n v="0.97531125778679517"/>
    <n v="0"/>
    <n v="0"/>
    <n v="0"/>
    <x v="609"/>
    <x v="0"/>
    <m/>
    <x v="15"/>
    <x v="10"/>
    <s v="no impacts"/>
    <x v="7"/>
    <s v=""/>
    <s v=""/>
  </r>
  <r>
    <s v="Ngoulmekong-Nord"/>
    <s v="CTR_379"/>
    <s v="Yaounde"/>
    <s v="IHS"/>
    <s v="Grid-Gen"/>
    <s v="CENTRE"/>
    <s v="Yaounde"/>
    <s v="ZTE"/>
    <n v="0.10410335213863958"/>
    <n v="1.8770884876709675"/>
    <n v="0.10792005889856218"/>
    <n v="0"/>
    <n v="0"/>
    <n v="0"/>
    <n v="0"/>
    <n v="0"/>
    <n v="5.9836687754863265"/>
    <n v="0"/>
    <n v="0.7676039357024026"/>
    <n v="0"/>
    <n v="2.117219982136386"/>
    <n v="0"/>
    <n v="0"/>
    <n v="0"/>
    <x v="609"/>
    <x v="0"/>
    <m/>
    <x v="15"/>
    <x v="10"/>
    <s v="no impacts"/>
    <x v="7"/>
    <s v=""/>
    <s v=""/>
  </r>
  <r>
    <s v="Maroua-Doualare-II"/>
    <s v="EXN_111"/>
    <s v="Maroua"/>
    <s v="IHS"/>
    <s v="Grid-Gen"/>
    <s v="EXTREME-NORD"/>
    <s v="Maroua"/>
    <s v="Huawei"/>
    <n v="0"/>
    <n v="0"/>
    <n v="1.0317236105047183"/>
    <n v="0"/>
    <n v="0"/>
    <n v="0"/>
    <n v="4.8154711456968955E-3"/>
    <n v="0"/>
    <n v="0"/>
    <n v="0"/>
    <n v="0"/>
    <n v="0"/>
    <n v="0"/>
    <n v="0"/>
    <n v="0"/>
    <n v="0"/>
    <x v="609"/>
    <x v="0"/>
    <m/>
    <x v="15"/>
    <x v="10"/>
    <s v="no impacts"/>
    <x v="7"/>
    <s v=""/>
    <s v=""/>
  </r>
  <r>
    <s v="Soa-Sofamac"/>
    <s v="CTR_430"/>
    <s v="Yaounde"/>
    <s v="IHS"/>
    <s v="Grid-Gen"/>
    <s v="CENTRE"/>
    <s v="Yaounde"/>
    <s v="ZTE"/>
    <n v="0"/>
    <n v="0"/>
    <n v="0"/>
    <n v="0"/>
    <n v="0"/>
    <n v="0"/>
    <n v="0"/>
    <n v="0"/>
    <n v="0"/>
    <n v="1.2679848929752622"/>
    <n v="0"/>
    <n v="0"/>
    <n v="0.71713066406417314"/>
    <n v="0"/>
    <n v="0"/>
    <n v="0"/>
    <x v="609"/>
    <x v="0"/>
    <m/>
    <x v="15"/>
    <x v="10"/>
    <s v="no impacts"/>
    <x v="7"/>
    <s v=""/>
    <s v=""/>
  </r>
  <r>
    <s v="Maroua-Douggoy-II"/>
    <s v="EXN_212"/>
    <s v="Maroua"/>
    <s v="CAMUSAT"/>
    <s v="Bad Grid + GE"/>
    <s v="EXTREME-NORD"/>
    <s v="Maroua"/>
    <s v="Huawei"/>
    <n v="0.27127154120759178"/>
    <n v="0.69615661196291456"/>
    <n v="0"/>
    <n v="0"/>
    <n v="0"/>
    <n v="0"/>
    <n v="3.0923350540616896"/>
    <n v="4.6228522998690194"/>
    <n v="4.6626245245168114"/>
    <n v="3.1392413100364402"/>
    <n v="0"/>
    <n v="0"/>
    <n v="0"/>
    <n v="0"/>
    <n v="0"/>
    <n v="0"/>
    <x v="609"/>
    <x v="0"/>
    <m/>
    <x v="15"/>
    <x v="10"/>
    <s v="no impacts"/>
    <x v="7"/>
    <s v=""/>
    <s v=""/>
  </r>
  <r>
    <s v="Bamenda-Mile8-IHS"/>
    <s v="NRO_135"/>
    <s v="NORD-OUEST"/>
    <s v="IHS"/>
    <s v="Grid-Gen"/>
    <s v="NORD-OUEST"/>
    <s v="Bamenda"/>
    <s v="Huawei"/>
    <n v="0"/>
    <n v="0"/>
    <n v="8.8551163845870681E-2"/>
    <n v="1.4501702179874612"/>
    <n v="0"/>
    <n v="4.8243886848555927E-2"/>
    <n v="0"/>
    <n v="0"/>
    <n v="0"/>
    <n v="0"/>
    <n v="2.6242177534649991"/>
    <n v="0"/>
    <n v="0.27032628205676973"/>
    <n v="0"/>
    <n v="0"/>
    <n v="0"/>
    <x v="609"/>
    <x v="0"/>
    <m/>
    <x v="15"/>
    <x v="10"/>
    <s v="no impacts"/>
    <x v="7"/>
    <s v=""/>
    <s v=""/>
  </r>
  <r>
    <s v="Indoor-Orange-shop-PlaYce"/>
    <s v="CTR_882"/>
    <s v="Yaounde"/>
    <m/>
    <m/>
    <s v="CENTRE"/>
    <s v="Yaounde"/>
    <s v="ZTE"/>
    <n v="0"/>
    <n v="0"/>
    <n v="0"/>
    <n v="0"/>
    <n v="0"/>
    <n v="0"/>
    <n v="0"/>
    <n v="0"/>
    <n v="0"/>
    <n v="0"/>
    <n v="0"/>
    <n v="0"/>
    <n v="0"/>
    <n v="0"/>
    <n v="0"/>
    <n v="0"/>
    <x v="609"/>
    <x v="0"/>
    <m/>
    <x v="15"/>
    <x v="10"/>
    <s v="no impacts"/>
    <x v="7"/>
    <s v=""/>
    <s v=""/>
  </r>
  <r>
    <s v="LIT_858_Z_JAPOMA-COCOTIERS"/>
    <s v="LIT_858"/>
    <s v="Douala"/>
    <s v="IHS"/>
    <s v="Grid-Gen"/>
    <s v="LITTORAL"/>
    <s v="Douala"/>
    <s v="ZTE"/>
    <n v="0"/>
    <n v="5.1418530789052438E-2"/>
    <n v="0"/>
    <n v="9.5217737770130082"/>
    <n v="5.3525388590686376"/>
    <n v="0"/>
    <n v="17.012809866650688"/>
    <n v="0"/>
    <n v="0"/>
    <n v="0"/>
    <n v="0"/>
    <n v="0"/>
    <n v="0"/>
    <n v="0"/>
    <n v="0"/>
    <n v="0"/>
    <x v="609"/>
    <x v="0"/>
    <m/>
    <x v="15"/>
    <x v="10"/>
    <s v="no impacts"/>
    <x v="7"/>
    <s v=""/>
    <s v=""/>
  </r>
  <r>
    <s v="Ngonga"/>
    <s v="LIT_135"/>
    <s v="LITTORAL"/>
    <s v="IHS"/>
    <s v="Grid-Gen"/>
    <s v="LITTORAL"/>
    <s v="Ngonga"/>
    <s v="NOKIA"/>
    <n v="0"/>
    <n v="0"/>
    <n v="0"/>
    <n v="0"/>
    <n v="0"/>
    <n v="1.3304858288692452"/>
    <n v="0"/>
    <n v="0"/>
    <n v="3.2994894887184733E-3"/>
    <n v="1.6281743481602859"/>
    <n v="1.5158702052550677"/>
    <n v="191821.18484189562"/>
    <n v="0"/>
    <n v="0"/>
    <n v="0"/>
    <n v="0"/>
    <x v="609"/>
    <x v="0"/>
    <m/>
    <x v="15"/>
    <x v="10"/>
    <s v="no impacts"/>
    <x v="7"/>
    <s v=""/>
    <s v=""/>
  </r>
  <r>
    <s v="Santa-Barbara-Yde-IHS"/>
    <s v="CTR_163"/>
    <s v="Yaounde"/>
    <s v="IHS"/>
    <s v="Grid-Gen"/>
    <s v="CENTRE"/>
    <s v="Yaounde"/>
    <s v="ZTE"/>
    <n v="2.6742451481452942"/>
    <n v="2.1616114920683799E-2"/>
    <n v="0"/>
    <n v="0"/>
    <n v="0"/>
    <n v="0"/>
    <n v="0"/>
    <n v="0"/>
    <n v="0"/>
    <n v="0"/>
    <n v="0"/>
    <n v="0"/>
    <n v="0.87333027996792534"/>
    <n v="0"/>
    <n v="0"/>
    <n v="0"/>
    <x v="609"/>
    <x v="0"/>
    <m/>
    <x v="3"/>
    <x v="3"/>
    <s v="BSS Hardware issue"/>
    <x v="3"/>
    <s v="26/04/2026: hardware issue,  site with GPS issue (alarm : TDD down 09Apr 02pm)"/>
    <s v=""/>
  </r>
  <r>
    <s v="Akak-Nkozoa-MTN-IHS"/>
    <s v="CTR_529"/>
    <s v="Yaounde"/>
    <s v="IHS"/>
    <s v="Grid-Gen"/>
    <s v="CENTRE"/>
    <s v="Yaounde"/>
    <s v="ZTE"/>
    <n v="1.4550035242114749"/>
    <n v="3.5397636638102017"/>
    <n v="1.857844438166498"/>
    <n v="10.480997794157519"/>
    <n v="0"/>
    <n v="2.9731253905882165"/>
    <n v="13.985840374622249"/>
    <n v="0"/>
    <n v="0"/>
    <n v="7.8080367716510697"/>
    <n v="2.384104094077895"/>
    <n v="0"/>
    <n v="0"/>
    <n v="0"/>
    <n v="0"/>
    <n v="0"/>
    <x v="609"/>
    <x v="0"/>
    <m/>
    <x v="15"/>
    <x v="10"/>
    <s v="no impacts"/>
    <x v="7"/>
    <s v=""/>
    <s v=""/>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
    <n v="15.124431774404808"/>
    <n v="0"/>
    <n v="0"/>
    <n v="0"/>
    <x v="609"/>
    <x v="0"/>
    <m/>
    <x v="15"/>
    <x v="10"/>
    <s v="no impacts"/>
    <x v="7"/>
    <s v=""/>
    <s v=""/>
  </r>
  <r>
    <s v="Belo"/>
    <s v="NRO_032"/>
    <s v="NORD-OUEST"/>
    <s v="IHS"/>
    <s v="Grid-Gen"/>
    <s v="NORD-OUEST"/>
    <s v="Belo"/>
    <s v="NOKIA"/>
    <n v="0"/>
    <n v="0"/>
    <n v="0"/>
    <n v="0"/>
    <n v="0"/>
    <n v="0"/>
    <n v="0"/>
    <n v="0"/>
    <n v="0"/>
    <n v="2.4744041952081322"/>
    <n v="0.12246308030734648"/>
    <n v="17402.361352954773"/>
    <n v="7.3299293438313221E-2"/>
    <n v="0"/>
    <n v="0"/>
    <n v="0"/>
    <x v="609"/>
    <x v="2"/>
    <m/>
    <x v="15"/>
    <x v="10"/>
    <s v="no impacts"/>
    <x v="7"/>
    <s v=""/>
    <s v=""/>
  </r>
  <r>
    <s v="Soa-University-Stadium"/>
    <s v="CTR_674"/>
    <s v="Yaounde"/>
    <s v="IHS"/>
    <s v="Grid-Gen"/>
    <s v="CENTRE"/>
    <s v="Yaounde"/>
    <s v="ZTE"/>
    <n v="0"/>
    <n v="0"/>
    <n v="0"/>
    <n v="0"/>
    <n v="1.7959388813268158"/>
    <n v="0.20670855769861829"/>
    <n v="0"/>
    <n v="0"/>
    <n v="0.28405929236116489"/>
    <n v="0.79182397205742605"/>
    <n v="0"/>
    <n v="0"/>
    <n v="0.18646574380837364"/>
    <n v="0"/>
    <n v="0"/>
    <n v="0"/>
    <x v="609"/>
    <x v="0"/>
    <m/>
    <x v="15"/>
    <x v="10"/>
    <s v="no impacts"/>
    <x v="7"/>
    <s v=""/>
    <s v=""/>
  </r>
  <r>
    <s v="Obili-GP-MTN"/>
    <s v="CTR_747"/>
    <s v="Yaounde"/>
    <s v="MTN sharing"/>
    <s v="MTN"/>
    <s v="CENTRE"/>
    <s v="Yaounde"/>
    <s v="ZTE"/>
    <n v="0.33315926296895554"/>
    <n v="0"/>
    <n v="0"/>
    <n v="13.464003818133564"/>
    <n v="17.063889530951705"/>
    <n v="0.81181709485122677"/>
    <n v="0"/>
    <n v="2.2088922846878001"/>
    <n v="7.6820676134953043"/>
    <n v="23.988340852602352"/>
    <n v="1.2530212622669672"/>
    <n v="0"/>
    <n v="1.1949502472654912E-2"/>
    <n v="0"/>
    <n v="0"/>
    <n v="0"/>
    <x v="609"/>
    <x v="0"/>
    <m/>
    <x v="15"/>
    <x v="10"/>
    <s v="no impacts"/>
    <x v="7"/>
    <s v=""/>
    <s v=""/>
  </r>
  <r>
    <s v="Nkolso-MTN-IHS"/>
    <s v="CTR_471"/>
    <s v="Yaounde"/>
    <s v="IHS"/>
    <s v="Grid-Gen"/>
    <s v="CENTRE"/>
    <s v="Yaounde"/>
    <s v="ZTE"/>
    <n v="0"/>
    <n v="8.4354748268570585"/>
    <n v="0"/>
    <n v="0"/>
    <n v="0"/>
    <n v="1.8487485482246264"/>
    <n v="0"/>
    <n v="0"/>
    <n v="0"/>
    <n v="0"/>
    <n v="0"/>
    <n v="0"/>
    <n v="0.79558717358239628"/>
    <n v="0"/>
    <n v="0"/>
    <n v="0"/>
    <x v="609"/>
    <x v="0"/>
    <m/>
    <x v="15"/>
    <x v="10"/>
    <s v="no impacts"/>
    <x v="7"/>
    <s v=""/>
    <s v=""/>
  </r>
  <r>
    <s v="Edea-Centre"/>
    <s v="LIT_185"/>
    <s v="LITTORAL"/>
    <s v="CAMUSAT"/>
    <s v="Good Grid + GE"/>
    <s v="LITTORAL"/>
    <s v="Edea"/>
    <s v="ZTE"/>
    <n v="0"/>
    <n v="0"/>
    <n v="0"/>
    <n v="0"/>
    <n v="0"/>
    <n v="1.9439343612045668"/>
    <n v="1.4134121215753088"/>
    <n v="3.7399802530012871"/>
    <n v="1.8795675635570852"/>
    <n v="1.4064921111881596"/>
    <n v="2.739039987672395"/>
    <n v="0"/>
    <n v="1.467933955991588"/>
    <n v="0"/>
    <n v="0"/>
    <n v="0"/>
    <x v="609"/>
    <x v="0"/>
    <m/>
    <x v="15"/>
    <x v="10"/>
    <s v="no impacts"/>
    <x v="7"/>
    <s v=""/>
    <s v=""/>
  </r>
  <r>
    <s v="Bertoua-Force-Tyre"/>
    <s v="EST_120"/>
    <s v="CENTRE"/>
    <s v="CAMUSAT"/>
    <s v="Medium Grid + GE"/>
    <s v="EST"/>
    <s v="Bertoua"/>
    <s v="ZTE"/>
    <n v="0"/>
    <n v="2.0912342730279394"/>
    <n v="2.3098923331992136"/>
    <n v="0.99844335436445741"/>
    <n v="0"/>
    <n v="0"/>
    <n v="0"/>
    <n v="0"/>
    <n v="0"/>
    <n v="4.726295754109917E-3"/>
    <n v="2.9491907154862704"/>
    <n v="0"/>
    <n v="9.0890591068763484"/>
    <n v="0"/>
    <n v="0"/>
    <n v="0"/>
    <x v="609"/>
    <x v="0"/>
    <m/>
    <x v="15"/>
    <x v="10"/>
    <s v="no impacts"/>
    <x v="7"/>
    <s v=""/>
    <s v=""/>
  </r>
  <r>
    <s v="NYOM-Camtel"/>
    <s v="CTR_551"/>
    <s v="Yaounde"/>
    <s v="CAMUSAT"/>
    <s v="HGB"/>
    <s v="CENTRE"/>
    <s v="Yaounde"/>
    <s v="ZTE"/>
    <n v="0"/>
    <n v="0"/>
    <n v="0"/>
    <n v="0"/>
    <n v="0"/>
    <n v="0"/>
    <n v="0"/>
    <n v="0"/>
    <n v="6.4206281942625276E-4"/>
    <n v="0.13344205597075612"/>
    <n v="0"/>
    <n v="0"/>
    <n v="0"/>
    <n v="0"/>
    <n v="0"/>
    <n v="0"/>
    <x v="609"/>
    <x v="0"/>
    <m/>
    <x v="15"/>
    <x v="10"/>
    <s v="no impacts"/>
    <x v="7"/>
    <s v=""/>
    <s v=""/>
  </r>
  <r>
    <s v="Nkolmeyang-IHS"/>
    <s v="CTR_442"/>
    <s v="CENTRE"/>
    <s v="IHS"/>
    <s v="Grid-Gen"/>
    <s v="CENTRE"/>
    <s v="Nkolmeyang"/>
    <s v="NOKIA"/>
    <n v="0"/>
    <n v="0"/>
    <n v="0"/>
    <n v="0"/>
    <n v="0"/>
    <n v="0"/>
    <n v="0"/>
    <n v="0"/>
    <n v="1.4814390961181438"/>
    <n v="4.6738916522999867"/>
    <n v="4.6738916522999867"/>
    <n v="0"/>
    <n v="0"/>
    <n v="0"/>
    <n v="0"/>
    <n v="0"/>
    <x v="609"/>
    <x v="0"/>
    <m/>
    <x v="12"/>
    <x v="7"/>
    <s v="Sites strategiques, MLL, Pylone, etc."/>
    <x v="4"/>
    <s v="(04/26/2026 ocm ran 20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r>
  <r>
    <s v="CTR_953_Z_Akak-II"/>
    <s v="CTR_953"/>
    <s v="Yaounde"/>
    <s v="ESCO"/>
    <s v="Good Grid + Solar + GE"/>
    <s v="CTR"/>
    <s v="Yaoundé"/>
    <s v="ZTE"/>
    <n v="0"/>
    <n v="0"/>
    <n v="0"/>
    <n v="0"/>
    <n v="0"/>
    <n v="0"/>
    <n v="0"/>
    <n v="0"/>
    <n v="0"/>
    <n v="0.13513638841090894"/>
    <n v="0"/>
    <n v="0"/>
    <n v="0"/>
    <n v="0"/>
    <n v="0"/>
    <n v="0"/>
    <x v="609"/>
    <x v="0"/>
    <m/>
    <x v="15"/>
    <x v="10"/>
    <s v="no impacts"/>
    <x v="7"/>
    <s v=""/>
    <s v=""/>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0"/>
    <n v="0"/>
    <n v="0"/>
    <n v="0"/>
    <n v="0"/>
    <x v="609"/>
    <x v="0"/>
    <m/>
    <x v="1"/>
    <x v="1"/>
    <s v="SPARE-ISSUE"/>
    <x v="1"/>
    <s v="(04/26/2026 ocm ran 20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r>
  <r>
    <s v="Mbangue-III-MTN"/>
    <s v="LIT_678"/>
    <s v="Douala"/>
    <m/>
    <m/>
    <s v="LITTORAL"/>
    <s v="Douala"/>
    <s v="ZTE"/>
    <n v="0.91303116430244902"/>
    <n v="2.743944634209678"/>
    <n v="0"/>
    <n v="0"/>
    <n v="0.3764985032802271"/>
    <n v="0.98824168956690717"/>
    <n v="0.66829821963114322"/>
    <n v="2.4922738440729044"/>
    <n v="0.42392197652618319"/>
    <n v="0"/>
    <n v="0.71800458290172453"/>
    <n v="0"/>
    <n v="0.72035881323962114"/>
    <n v="0"/>
    <n v="0"/>
    <n v="0"/>
    <x v="609"/>
    <x v="0"/>
    <m/>
    <x v="15"/>
    <x v="10"/>
    <s v="no impacts"/>
    <x v="7"/>
    <s v=""/>
    <s v=""/>
  </r>
  <r>
    <s v="Nkwein-Ntambang"/>
    <s v="NRO_222"/>
    <s v="NORD-OUEST"/>
    <s v="IHS"/>
    <s v="Grid-Gen"/>
    <s v="NORD-OUEST"/>
    <s v="Bamenda"/>
    <s v="Huawei"/>
    <n v="0.39757956585138959"/>
    <n v="1.2561780711291459"/>
    <n v="0"/>
    <n v="6.7607966430102184"/>
    <n v="9.9894273655734462"/>
    <n v="0.23479880604851711"/>
    <n v="1.4175320246666268"/>
    <n v="0"/>
    <n v="0"/>
    <n v="0"/>
    <n v="1.0148159562598272E-2"/>
    <n v="0"/>
    <n v="4.7178775971441036"/>
    <n v="0"/>
    <n v="0"/>
    <n v="0"/>
    <x v="609"/>
    <x v="0"/>
    <m/>
    <x v="15"/>
    <x v="10"/>
    <s v="no impacts"/>
    <x v="7"/>
    <s v=""/>
    <s v=""/>
  </r>
  <r>
    <s v="Soa-II"/>
    <s v="CTR_317"/>
    <s v="Yaounde"/>
    <s v="IHS"/>
    <s v="Grid-Gen"/>
    <s v="CENTRE"/>
    <s v="Yaounde"/>
    <s v="ZTE"/>
    <n v="0"/>
    <n v="0"/>
    <n v="0"/>
    <n v="0"/>
    <n v="0"/>
    <n v="0"/>
    <n v="0"/>
    <n v="0"/>
    <n v="0"/>
    <n v="0"/>
    <n v="0"/>
    <n v="0"/>
    <n v="0"/>
    <n v="0"/>
    <n v="0"/>
    <n v="0"/>
    <x v="609"/>
    <x v="0"/>
    <m/>
    <x v="15"/>
    <x v="10"/>
    <s v="no impacts"/>
    <x v="7"/>
    <s v=""/>
    <s v=""/>
  </r>
  <r>
    <s v="Garoua-Lainde-II"/>
    <s v="NRD_145"/>
    <s v="Garoua"/>
    <s v="CAMUSAT"/>
    <s v="Medium Grid + GE"/>
    <s v="NORD"/>
    <s v="Garoua"/>
    <s v="Huawei"/>
    <n v="0"/>
    <n v="0"/>
    <n v="5.0805717498066683"/>
    <n v="0"/>
    <n v="0"/>
    <n v="0"/>
    <n v="2.0636077367142933"/>
    <n v="0.73792636538225576"/>
    <n v="0.85158931949901973"/>
    <n v="1.0968573165198483"/>
    <n v="4.594316174561186E-2"/>
    <n v="0"/>
    <n v="0"/>
    <n v="0"/>
    <n v="0"/>
    <n v="0"/>
    <x v="609"/>
    <x v="0"/>
    <m/>
    <x v="15"/>
    <x v="10"/>
    <s v="no impacts"/>
    <x v="7"/>
    <s v=""/>
    <s v=""/>
  </r>
  <r>
    <s v="Poumpoumrey-II"/>
    <s v="NRD_148"/>
    <s v="Garoua"/>
    <s v="CAMUSAT"/>
    <s v="Good Grid + GE"/>
    <s v="NORD"/>
    <s v="Garoua"/>
    <s v="Huawei"/>
    <n v="0"/>
    <n v="1.8473574121158682"/>
    <n v="5.0657686348032289"/>
    <n v="0"/>
    <n v="0"/>
    <n v="0"/>
    <n v="0"/>
    <n v="8.1006925717612213E-2"/>
    <n v="6.1533695456763482"/>
    <n v="5.2857999960049424"/>
    <n v="0"/>
    <n v="0"/>
    <n v="1.1254826172192687"/>
    <n v="0"/>
    <n v="0"/>
    <n v="0"/>
    <x v="609"/>
    <x v="0"/>
    <m/>
    <x v="15"/>
    <x v="10"/>
    <s v="no impacts"/>
    <x v="7"/>
    <s v=""/>
    <s v=""/>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0"/>
    <n v="0"/>
    <n v="0"/>
    <n v="0"/>
    <n v="0"/>
    <x v="609"/>
    <x v="0"/>
    <m/>
    <x v="15"/>
    <x v="10"/>
    <s v="no impacts"/>
    <x v="7"/>
    <s v=""/>
    <s v=""/>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0"/>
    <n v="0"/>
    <n v="0"/>
    <n v="0"/>
    <n v="0"/>
    <x v="609"/>
    <x v="0"/>
    <m/>
    <x v="15"/>
    <x v="10"/>
    <s v="no impacts"/>
    <x v="7"/>
    <s v=""/>
    <s v=""/>
  </r>
  <r>
    <s v="Akak-IHS"/>
    <s v="CTR_513"/>
    <s v="Yaounde"/>
    <s v="IHS"/>
    <s v="Grid-Gen"/>
    <s v="CENTRE"/>
    <s v="Yaounde"/>
    <s v="ZTE"/>
    <n v="0"/>
    <n v="0"/>
    <n v="0"/>
    <n v="0"/>
    <n v="0"/>
    <n v="0"/>
    <n v="0"/>
    <n v="0"/>
    <n v="1.0701046990437546E-3"/>
    <n v="2.6651670932817404"/>
    <n v="0"/>
    <n v="0"/>
    <n v="0"/>
    <n v="0"/>
    <n v="0"/>
    <n v="0"/>
    <x v="609"/>
    <x v="0"/>
    <m/>
    <x v="15"/>
    <x v="10"/>
    <s v="no impacts"/>
    <x v="7"/>
    <s v=""/>
    <s v=""/>
  </r>
  <r>
    <s v="Longtimbi"/>
    <s v="EST_072"/>
    <s v="CENTRE"/>
    <s v="IHS"/>
    <s v="Grid-Gen"/>
    <s v="EST"/>
    <s v="Longtimbi"/>
    <s v="NOKIA"/>
    <n v="1.7835078317392992E-4"/>
    <n v="0"/>
    <n v="0"/>
    <n v="0"/>
    <n v="0"/>
    <n v="0"/>
    <n v="0"/>
    <n v="0"/>
    <n v="0"/>
    <n v="0"/>
    <n v="0.71618540491335014"/>
    <n v="287732.78434394021"/>
    <n v="0"/>
    <n v="0"/>
    <n v="0"/>
    <n v="0"/>
    <x v="609"/>
    <x v="0"/>
    <m/>
    <x v="15"/>
    <x v="10"/>
    <s v="no impacts"/>
    <x v="7"/>
    <s v=""/>
    <s v=""/>
  </r>
  <r>
    <s v="Bfsam-Toungan-Lycee"/>
    <s v="OST_268"/>
    <s v="Bafoussam"/>
    <s v="CAMUSAT"/>
    <s v="Good Grid + GE"/>
    <s v="OUEST"/>
    <s v="Bafoussam"/>
    <s v="Huawei"/>
    <n v="0"/>
    <n v="0"/>
    <n v="0"/>
    <n v="0"/>
    <n v="0"/>
    <n v="0"/>
    <n v="0"/>
    <n v="0"/>
    <n v="0.51935748060256892"/>
    <n v="0.11138006409213744"/>
    <n v="0.54691267660294551"/>
    <n v="0"/>
    <n v="0"/>
    <n v="0"/>
    <n v="0"/>
    <n v="0"/>
    <x v="609"/>
    <x v="0"/>
    <m/>
    <x v="15"/>
    <x v="10"/>
    <s v="no impacts"/>
    <x v="7"/>
    <s v=""/>
    <s v=""/>
  </r>
  <r>
    <s v="Boussa-IHS"/>
    <s v="NRD_129"/>
    <s v="NORD"/>
    <s v="IHS"/>
    <s v="Solar-Gen"/>
    <s v="NORD"/>
    <s v="Boussa"/>
    <s v="NOKIA"/>
    <n v="0"/>
    <n v="0"/>
    <n v="0"/>
    <n v="0"/>
    <n v="0"/>
    <n v="1.188192218300262"/>
    <n v="0"/>
    <n v="0"/>
    <n v="0.39016743069246196"/>
    <n v="0"/>
    <n v="0"/>
    <n v="69605.467721219175"/>
    <n v="0"/>
    <n v="0"/>
    <n v="0"/>
    <n v="0"/>
    <x v="609"/>
    <x v="0"/>
    <m/>
    <x v="15"/>
    <x v="10"/>
    <s v="no impacts"/>
    <x v="7"/>
    <s v=""/>
    <s v=""/>
  </r>
  <r>
    <s v="Mefou-Assi-IHS"/>
    <s v="CTR_642"/>
    <s v="Yaounde"/>
    <s v="HIS"/>
    <s v="Grid-Gen"/>
    <s v="CENTRE"/>
    <s v="Yaounde"/>
    <s v="ZTE"/>
    <n v="0"/>
    <n v="0"/>
    <n v="0"/>
    <n v="0"/>
    <n v="0"/>
    <n v="0"/>
    <n v="0"/>
    <n v="0"/>
    <n v="0"/>
    <n v="0"/>
    <n v="0"/>
    <n v="0"/>
    <n v="0"/>
    <n v="0"/>
    <n v="0"/>
    <n v="0"/>
    <x v="609"/>
    <x v="0"/>
    <m/>
    <x v="15"/>
    <x v="10"/>
    <s v="no impacts"/>
    <x v="7"/>
    <s v=""/>
    <s v=""/>
  </r>
  <r>
    <s v="Ngodi-Cimetiere"/>
    <s v="LIT_411"/>
    <s v="Douala"/>
    <s v="IHS"/>
    <s v="Grid-Lithium"/>
    <s v="LITTORAL"/>
    <s v="Douala"/>
    <s v="ZTE"/>
    <n v="0"/>
    <n v="0"/>
    <n v="0"/>
    <n v="0"/>
    <n v="0"/>
    <n v="0"/>
    <n v="0"/>
    <n v="3.051778085967932"/>
    <n v="16.237893548838148"/>
    <n v="0.38777027277682186"/>
    <n v="0.33228534413140237"/>
    <n v="0"/>
    <n v="0"/>
    <n v="0"/>
    <n v="0"/>
    <n v="0"/>
    <x v="609"/>
    <x v="0"/>
    <m/>
    <x v="15"/>
    <x v="10"/>
    <s v="no impacts"/>
    <x v="7"/>
    <s v=""/>
    <s v=""/>
  </r>
  <r>
    <s v="Kumba-Makata-IHS"/>
    <s v="SUO_111"/>
    <s v="SUD-OUEST"/>
    <s v="IHS"/>
    <s v="Grid-Gen"/>
    <s v="SUD-OUEST"/>
    <s v="Kumba"/>
    <s v="Huawei"/>
    <n v="0"/>
    <n v="0"/>
    <n v="0"/>
    <n v="0"/>
    <n v="0"/>
    <n v="0"/>
    <n v="5.7964004531536693E-3"/>
    <n v="0"/>
    <n v="1.159280090630734E-3"/>
    <n v="7.6512485981628442E-3"/>
    <n v="0"/>
    <n v="0"/>
    <n v="0"/>
    <n v="0"/>
    <n v="0"/>
    <n v="0"/>
    <x v="609"/>
    <x v="0"/>
    <m/>
    <x v="15"/>
    <x v="10"/>
    <s v="no impacts"/>
    <x v="7"/>
    <s v=""/>
    <s v=""/>
  </r>
  <r>
    <s v="Fougerole-MTN-IHS"/>
    <s v="CTR_473"/>
    <s v="Yaounde"/>
    <s v="IHS"/>
    <s v="Grid-Gen"/>
    <s v="CENTRE"/>
    <s v="Yaounde"/>
    <s v="ZTE"/>
    <n v="0"/>
    <n v="50.465709565023836"/>
    <n v="24.766503154668658"/>
    <n v="0"/>
    <n v="3.6696030339608434"/>
    <n v="0.62986362585715361"/>
    <n v="0"/>
    <n v="0"/>
    <n v="4.1849832920986323"/>
    <n v="0"/>
    <n v="0.18464656582000016"/>
    <n v="0"/>
    <n v="0"/>
    <n v="0"/>
    <n v="0"/>
    <n v="0"/>
    <x v="609"/>
    <x v="0"/>
    <m/>
    <x v="15"/>
    <x v="10"/>
    <s v="no impacts"/>
    <x v="7"/>
    <s v=""/>
    <s v=""/>
  </r>
  <r>
    <s v="Mvog-Ada-TKC"/>
    <s v="CTR_096"/>
    <s v="Yaounde"/>
    <s v="IHS"/>
    <s v="Grid-Lithium"/>
    <s v="CENTRE"/>
    <s v="Yaounde"/>
    <s v="ZTE"/>
    <n v="31.584835760330794"/>
    <n v="23.161149920241538"/>
    <n v="23.114261499345105"/>
    <n v="13.341280644231563"/>
    <n v="0"/>
    <n v="0"/>
    <n v="0"/>
    <n v="3.4133664637748162"/>
    <n v="20.528852876298753"/>
    <n v="0.29262012995351455"/>
    <n v="0"/>
    <n v="0"/>
    <n v="0"/>
    <n v="0"/>
    <n v="0"/>
    <n v="0"/>
    <x v="609"/>
    <x v="0"/>
    <m/>
    <x v="15"/>
    <x v="10"/>
    <s v="no impacts"/>
    <x v="7"/>
    <s v=""/>
    <s v=""/>
  </r>
  <r>
    <s v="Makepe-Maturite"/>
    <s v="LIT_401"/>
    <s v="Douala"/>
    <s v="IHS"/>
    <s v="Grid-Gen"/>
    <s v="LITTORAL"/>
    <s v="Douala"/>
    <s v="ZTE"/>
    <n v="0"/>
    <n v="0"/>
    <n v="0"/>
    <n v="2.3185601812614315E-3"/>
    <n v="0"/>
    <n v="0"/>
    <n v="0"/>
    <n v="0"/>
    <n v="0"/>
    <n v="0"/>
    <n v="13.796556688439729"/>
    <n v="0"/>
    <n v="0"/>
    <n v="0"/>
    <n v="0"/>
    <n v="0"/>
    <x v="609"/>
    <x v="0"/>
    <m/>
    <x v="15"/>
    <x v="10"/>
    <s v="no impacts"/>
    <x v="7"/>
    <s v=""/>
    <s v=""/>
  </r>
  <r>
    <s v="Sodibanga"/>
    <s v="LIT_515"/>
    <s v="LITTORAL"/>
    <s v="IHS"/>
    <s v="Hybrid-Gen"/>
    <s v="LITTORAL"/>
    <s v="Sodibanga"/>
    <s v="NOKIA"/>
    <n v="0"/>
    <n v="0"/>
    <n v="0"/>
    <n v="0"/>
    <n v="0"/>
    <n v="0.99515808584008514"/>
    <n v="0"/>
    <n v="2.9527112634140436E-2"/>
    <n v="3.178654886906819E-2"/>
    <n v="1.212863683933338"/>
    <n v="1.1638421709327282"/>
    <n v="17402.361352954773"/>
    <n v="0"/>
    <n v="0"/>
    <n v="0"/>
    <n v="0"/>
    <x v="609"/>
    <x v="0"/>
    <m/>
    <x v="3"/>
    <x v="3"/>
    <s v="BSS Hardware issue"/>
    <x v="3"/>
    <s v="(04/26/2026 BO RAN);Check and clean jumper, port 2 of FRGU ||(04/26/2026 cell nokia): -24/04/2026 : Need BO RAN analysis"/>
    <s v="(04/26/2026 BO RAN);Check and clean jumper, port 2 of FRGU"/>
  </r>
  <r>
    <s v="Kumba-Nkamlikum"/>
    <s v="SUO_216"/>
    <s v="SUD-OUEST"/>
    <s v="IHS"/>
    <s v="Grid-Gen"/>
    <s v="SUD-OUEST"/>
    <s v="Kumba"/>
    <s v="Huawei"/>
    <n v="0"/>
    <n v="0"/>
    <n v="2.898271566890104"/>
    <n v="0"/>
    <n v="0"/>
    <n v="0"/>
    <n v="6.6346491340712778E-3"/>
    <n v="0"/>
    <n v="0"/>
    <n v="0"/>
    <n v="0"/>
    <n v="0"/>
    <n v="0"/>
    <n v="0"/>
    <n v="0"/>
    <n v="0"/>
    <x v="609"/>
    <x v="0"/>
    <m/>
    <x v="15"/>
    <x v="10"/>
    <s v="no impacts"/>
    <x v="7"/>
    <s v=""/>
    <s v=""/>
  </r>
  <r>
    <s v="Nkolondom"/>
    <s v="CTR_248"/>
    <s v="Yaounde"/>
    <s v="IHS"/>
    <s v="Grid-Gen"/>
    <s v="CENTRE"/>
    <s v="Yaounde"/>
    <s v="ZTE"/>
    <n v="5.0699063729728655"/>
    <n v="0"/>
    <n v="0"/>
    <n v="0"/>
    <n v="0"/>
    <n v="1.460211367080154"/>
    <n v="0"/>
    <n v="0"/>
    <n v="0"/>
    <n v="0"/>
    <n v="3.777469587624447E-2"/>
    <n v="0"/>
    <n v="0"/>
    <n v="0"/>
    <n v="0"/>
    <n v="0"/>
    <x v="609"/>
    <x v="0"/>
    <m/>
    <x v="15"/>
    <x v="10"/>
    <s v="no impacts"/>
    <x v="7"/>
    <s v=""/>
    <s v=""/>
  </r>
  <r>
    <s v="Kambolepi-IHS"/>
    <s v="EST_028"/>
    <s v="CENTRE"/>
    <s v="IHS"/>
    <s v="Solar-Gen"/>
    <s v="EST"/>
    <s v="Kambolepi"/>
    <s v="NOKIA"/>
    <n v="1.3376308738046931E-3"/>
    <n v="0"/>
    <n v="0"/>
    <n v="0"/>
    <n v="0"/>
    <n v="0"/>
    <n v="0.31890903539335619"/>
    <n v="0"/>
    <n v="0"/>
    <n v="0"/>
    <n v="0"/>
    <n v="287732.78434394021"/>
    <n v="0"/>
    <n v="0"/>
    <n v="0"/>
    <n v="0"/>
    <x v="609"/>
    <x v="0"/>
    <m/>
    <x v="15"/>
    <x v="10"/>
    <s v="no impacts"/>
    <x v="7"/>
    <s v=""/>
    <s v=""/>
  </r>
  <r>
    <s v="Poumpoumrey"/>
    <s v="NRD_038"/>
    <s v="Garoua"/>
    <s v="IHS"/>
    <s v="Grid-Gen"/>
    <s v="NORD"/>
    <s v="Garoua"/>
    <s v="Huawei"/>
    <n v="0"/>
    <n v="0"/>
    <n v="4.6273824097616378"/>
    <n v="0"/>
    <n v="0"/>
    <n v="0"/>
    <n v="0"/>
    <n v="0"/>
    <n v="0"/>
    <n v="0"/>
    <n v="0"/>
    <n v="0"/>
    <n v="0"/>
    <n v="0"/>
    <n v="0"/>
    <n v="0"/>
    <x v="609"/>
    <x v="0"/>
    <m/>
    <x v="15"/>
    <x v="10"/>
    <s v="no impacts"/>
    <x v="7"/>
    <s v=""/>
    <s v=""/>
  </r>
  <r>
    <s v="Bfsam-Dienso"/>
    <s v="OST_120"/>
    <s v="Bafoussam"/>
    <s v="IHS"/>
    <s v="Grid-Gen (LL)"/>
    <s v="OUEST"/>
    <s v="Bafoussam"/>
    <s v="Huawei"/>
    <n v="0"/>
    <n v="0"/>
    <n v="0.90040392885373233"/>
    <n v="0"/>
    <n v="0"/>
    <n v="0"/>
    <n v="0"/>
    <n v="0"/>
    <n v="0"/>
    <n v="14.772955886003887"/>
    <n v="0"/>
    <n v="0"/>
    <n v="0"/>
    <n v="0"/>
    <n v="0"/>
    <n v="0"/>
    <x v="609"/>
    <x v="0"/>
    <m/>
    <x v="15"/>
    <x v="10"/>
    <s v="no impacts"/>
    <x v="7"/>
    <s v=""/>
    <s v=""/>
  </r>
  <r>
    <s v="Tete-d-elephant-Camrail"/>
    <s v="EST_104"/>
    <s v="CENTRE"/>
    <s v="CAMUSAT"/>
    <s v="Hybrid Solar - S3"/>
    <s v="EST"/>
    <s v="Tete-d-elephant"/>
    <s v="NOKIA"/>
    <n v="4.3695941877618816E-3"/>
    <n v="0"/>
    <n v="5.8588232272645639E-2"/>
    <n v="0"/>
    <n v="1.0451355893993923E-2"/>
    <n v="0"/>
    <n v="0"/>
    <n v="1.6051570485658829E-3"/>
    <n v="0"/>
    <n v="0"/>
    <n v="0.76475032317161906"/>
    <n v="17402.361352954773"/>
    <n v="0"/>
    <n v="0"/>
    <n v="0"/>
    <n v="0"/>
    <x v="609"/>
    <x v="0"/>
    <m/>
    <x v="15"/>
    <x v="10"/>
    <s v="no impacts"/>
    <x v="7"/>
    <s v="(04/26/2026 cell nokia): -24/04/2026 : Need BO RAN analysis"/>
    <s v=""/>
  </r>
  <r>
    <s v="Nassarao-II"/>
    <s v="NRD_147"/>
    <s v="NORD"/>
    <s v="CAMUSAT"/>
    <s v="Good Grid + GE"/>
    <s v="NORD"/>
    <s v="Garoua"/>
    <s v="Huawei"/>
    <n v="0"/>
    <n v="0"/>
    <n v="4.4944397359837689"/>
    <n v="0"/>
    <n v="1.6448400978218378"/>
    <n v="3.8411586522958738"/>
    <n v="0"/>
    <n v="0"/>
    <n v="0"/>
    <n v="0"/>
    <n v="0"/>
    <n v="0"/>
    <n v="4.3381866148450632"/>
    <n v="0"/>
    <n v="0"/>
    <n v="0"/>
    <x v="609"/>
    <x v="0"/>
    <m/>
    <x v="15"/>
    <x v="10"/>
    <s v="no impacts"/>
    <x v="7"/>
    <s v=""/>
    <s v=""/>
  </r>
  <r>
    <s v="Mendji-IHS"/>
    <s v="NRO_087"/>
    <s v="NORD-OUEST"/>
    <s v="IHS"/>
    <s v="Hybrid-Gen"/>
    <s v="NORD-OUEST"/>
    <s v="Mendji"/>
    <s v="NOKIA"/>
    <n v="0"/>
    <n v="0"/>
    <n v="0"/>
    <n v="0"/>
    <n v="1.6051570485658829E-3"/>
    <n v="0"/>
    <n v="3.3360663850941982E-2"/>
    <n v="0"/>
    <n v="0"/>
    <n v="0"/>
    <n v="0"/>
    <n v="17402.361352954773"/>
    <n v="0"/>
    <n v="0"/>
    <n v="0"/>
    <n v="0"/>
    <x v="609"/>
    <x v="2"/>
    <m/>
    <x v="15"/>
    <x v="10"/>
    <s v="no impacts"/>
    <x v="7"/>
    <s v=""/>
    <s v=""/>
  </r>
  <r>
    <s v="Fontem"/>
    <s v="SUO_017"/>
    <s v="SUD-OUEST"/>
    <s v="IHS"/>
    <s v="Grid-Gen"/>
    <s v="SUD-OUEST"/>
    <s v="Fontem"/>
    <s v="NOKIA"/>
    <n v="0"/>
    <n v="0"/>
    <n v="0"/>
    <n v="0"/>
    <n v="1.3376308738047311E-3"/>
    <n v="0"/>
    <n v="3.2573113968602393E-2"/>
    <n v="0"/>
    <n v="0"/>
    <n v="0"/>
    <n v="0"/>
    <n v="17402.361352954773"/>
    <n v="0"/>
    <n v="0"/>
    <n v="0"/>
    <n v="0"/>
    <x v="609"/>
    <x v="2"/>
    <m/>
    <x v="15"/>
    <x v="10"/>
    <s v="no impacts"/>
    <x v="7"/>
    <s v=""/>
    <s v=""/>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
    <n v="0.50494673732211259"/>
    <n v="0"/>
    <n v="0"/>
    <n v="0"/>
    <x v="609"/>
    <x v="0"/>
    <m/>
    <x v="15"/>
    <x v="10"/>
    <s v="no impacts"/>
    <x v="7"/>
    <s v=""/>
    <s v=""/>
  </r>
  <r>
    <s v="Mewoulo-II-MTN"/>
    <s v="CTR_846"/>
    <s v="Yaounde"/>
    <s v="MTN sharing"/>
    <s v="MTN"/>
    <s v="CENTRE"/>
    <s v="Yaounde"/>
    <s v="ZTE"/>
    <n v="0"/>
    <n v="0"/>
    <n v="0"/>
    <n v="0.35179691981063327"/>
    <n v="0"/>
    <n v="0"/>
    <n v="5.5270907705610203E-2"/>
    <n v="0.71565035256382814"/>
    <n v="0"/>
    <n v="0"/>
    <n v="0.35263516849155196"/>
    <n v="0"/>
    <n v="0"/>
    <n v="0"/>
    <n v="0"/>
    <n v="0"/>
    <x v="609"/>
    <x v="0"/>
    <m/>
    <x v="15"/>
    <x v="10"/>
    <s v="no impacts"/>
    <x v="7"/>
    <s v=""/>
    <s v=""/>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0"/>
    <n v="0"/>
    <n v="0"/>
    <n v="0"/>
    <n v="0"/>
    <x v="609"/>
    <x v="0"/>
    <m/>
    <x v="15"/>
    <x v="10"/>
    <s v="no impacts"/>
    <x v="7"/>
    <s v=""/>
    <s v=""/>
  </r>
  <r>
    <s v="Pitoa-Ville-IHS"/>
    <s v="NRD_096"/>
    <s v="NORD"/>
    <s v="IHS"/>
    <s v="Grid-Gen"/>
    <s v="NORD"/>
    <s v="Garoua"/>
    <s v="Huawei"/>
    <n v="0"/>
    <n v="0"/>
    <n v="5.649920954932897"/>
    <n v="0"/>
    <n v="0"/>
    <n v="0"/>
    <n v="0.30289313506433468"/>
    <n v="0"/>
    <n v="0"/>
    <n v="0"/>
    <n v="0"/>
    <n v="0"/>
    <n v="0"/>
    <n v="0"/>
    <n v="0"/>
    <n v="0"/>
    <x v="609"/>
    <x v="0"/>
    <m/>
    <x v="15"/>
    <x v="10"/>
    <s v="no impacts"/>
    <x v="7"/>
    <s v=""/>
    <s v=""/>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0"/>
    <n v="0.55713217647881341"/>
    <n v="0"/>
    <n v="0"/>
    <n v="0"/>
    <x v="609"/>
    <x v="0"/>
    <m/>
    <x v="15"/>
    <x v="10"/>
    <s v="no impacts"/>
    <x v="7"/>
    <s v=""/>
    <s v=""/>
  </r>
  <r>
    <s v="Nyassosso-MTN"/>
    <s v="SUO_039"/>
    <s v="SUD-OUEST"/>
    <m/>
    <m/>
    <s v="SUD-OUEST"/>
    <s v="Nyassosso"/>
    <s v="NOKIA"/>
    <n v="0"/>
    <n v="0"/>
    <n v="0.10932903008563702"/>
    <n v="0"/>
    <n v="0"/>
    <n v="3.5135104285269843E-2"/>
    <n v="5.7607302965188768E-2"/>
    <n v="0"/>
    <n v="0"/>
    <n v="1.0701046990439218E-3"/>
    <n v="0"/>
    <n v="11601.574235303184"/>
    <n v="0"/>
    <n v="0"/>
    <n v="0"/>
    <n v="0"/>
    <x v="609"/>
    <x v="2"/>
    <m/>
    <x v="15"/>
    <x v="10"/>
    <s v="no impacts"/>
    <x v="7"/>
    <s v=""/>
    <s v=""/>
  </r>
  <r>
    <s v="Kumba-Centre"/>
    <s v="SUO_071"/>
    <s v="SUD-OUEST"/>
    <s v="IHS"/>
    <s v="Grid-Gen"/>
    <s v="SUD-OUEST"/>
    <s v="Kumba"/>
    <s v="Huawei"/>
    <n v="0"/>
    <n v="0"/>
    <n v="0"/>
    <n v="0.66587264897997633"/>
    <n v="0"/>
    <n v="0"/>
    <n v="6.2957826460407554E-3"/>
    <n v="0"/>
    <n v="1.6051570485656321E-3"/>
    <n v="0"/>
    <n v="7.2000211167327285E-2"/>
    <n v="0"/>
    <n v="5.7268436477158263E-2"/>
    <n v="0"/>
    <n v="0"/>
    <n v="0"/>
    <x v="609"/>
    <x v="0"/>
    <m/>
    <x v="7"/>
    <x v="4"/>
    <s v="Defaut GE &amp; Power Cabinet"/>
    <x v="4"/>
    <s v="(04/26/2026 hourly): ;25/04/2026 23:00;FME Stephane is managing with level 0"/>
    <s v=""/>
  </r>
  <r>
    <s v="Bda-Tubah-MTN"/>
    <s v="NRO_254"/>
    <s v="NORD-OUEST"/>
    <s v="IHS"/>
    <s v="Grid-Gen"/>
    <s v="NORD-OUEST"/>
    <s v="Bamenda"/>
    <s v="Huawei"/>
    <n v="0"/>
    <n v="0"/>
    <n v="0"/>
    <n v="0"/>
    <n v="0"/>
    <n v="0"/>
    <n v="0"/>
    <n v="0"/>
    <n v="0"/>
    <n v="0"/>
    <n v="0"/>
    <n v="0"/>
    <n v="0"/>
    <n v="0"/>
    <n v="0"/>
    <n v="0"/>
    <x v="609"/>
    <x v="0"/>
    <m/>
    <x v="15"/>
    <x v="10"/>
    <s v="no impacts"/>
    <x v="7"/>
    <s v=""/>
    <s v=""/>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
    <n v="0"/>
    <n v="0"/>
    <n v="0"/>
    <n v="0"/>
    <x v="609"/>
    <x v="0"/>
    <m/>
    <x v="15"/>
    <x v="10"/>
    <s v="no impacts"/>
    <x v="7"/>
    <s v=""/>
    <s v=""/>
  </r>
  <r>
    <s v="Mbouda-Marche-Ignames"/>
    <s v="OST_297"/>
    <s v="OUEST"/>
    <s v="CAMUSAT"/>
    <s v="Medium Grid + Solar + GE"/>
    <s v="OUEST"/>
    <s v="Mbouda"/>
    <s v="Huawei"/>
    <n v="0"/>
    <n v="0"/>
    <n v="0.1982368954978555"/>
    <n v="0"/>
    <n v="0.21241578276018522"/>
    <n v="0"/>
    <n v="0.2138425890255769"/>
    <n v="0"/>
    <n v="0.18735749772424398"/>
    <n v="0"/>
    <n v="0"/>
    <n v="0"/>
    <n v="0"/>
    <n v="0"/>
    <n v="0"/>
    <n v="0"/>
    <x v="609"/>
    <x v="0"/>
    <m/>
    <x v="15"/>
    <x v="10"/>
    <s v="no impacts"/>
    <x v="7"/>
    <s v=""/>
    <s v=""/>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187369.27431106661"/>
    <n v="0"/>
    <n v="0"/>
    <n v="0"/>
    <n v="0"/>
    <x v="609"/>
    <x v="0"/>
    <m/>
    <x v="15"/>
    <x v="10"/>
    <s v="no impacts"/>
    <x v="7"/>
    <s v=""/>
    <s v=""/>
  </r>
  <r>
    <s v="Bfsam-Djeleng"/>
    <s v="OST_016"/>
    <s v="Bafoussam"/>
    <s v="IHS"/>
    <s v="Grid-Gen"/>
    <s v="OUEST"/>
    <s v="Bafoussam"/>
    <s v="Huawei"/>
    <n v="0.62396021493409581"/>
    <n v="0.3026612790462086"/>
    <n v="0.16301261582099857"/>
    <n v="0.14967197723958645"/>
    <n v="0"/>
    <n v="9.572086532946382E-2"/>
    <n v="0"/>
    <n v="0.15088476256516933"/>
    <n v="6.402793115945131E-2"/>
    <n v="0"/>
    <n v="0"/>
    <n v="0"/>
    <n v="0"/>
    <n v="0"/>
    <n v="0"/>
    <n v="0"/>
    <x v="609"/>
    <x v="0"/>
    <m/>
    <x v="15"/>
    <x v="10"/>
    <s v="no impacts"/>
    <x v="7"/>
    <s v=""/>
    <s v=""/>
  </r>
  <r>
    <s v="Ngd-Burkina-II-IHS"/>
    <s v="ADM_101"/>
    <s v="Ngaoundere"/>
    <s v="IHS"/>
    <s v="Grid-Gen"/>
    <s v="ADAMAOUA"/>
    <s v="Ngaoundere"/>
    <s v="Huawei"/>
    <n v="1.4233105900414629"/>
    <n v="0.78046302716924476"/>
    <n v="0.59711842206641497"/>
    <n v="0"/>
    <n v="0"/>
    <n v="0"/>
    <n v="0.96288020819957021"/>
    <n v="0"/>
    <n v="0"/>
    <n v="0"/>
    <n v="0"/>
    <n v="0"/>
    <n v="0.56974157684921223"/>
    <n v="0"/>
    <n v="0"/>
    <n v="0"/>
    <x v="609"/>
    <x v="0"/>
    <m/>
    <x v="15"/>
    <x v="10"/>
    <s v="no impacts"/>
    <x v="7"/>
    <s v=""/>
    <s v=""/>
  </r>
  <r>
    <s v="Bfsam-Ndiandam-II"/>
    <s v="OST_240"/>
    <s v="Bafoussam"/>
    <s v="CAMUSAT"/>
    <s v="Good Grid + GE"/>
    <s v="OUEST"/>
    <s v="Bafoussam"/>
    <s v="Huawei"/>
    <n v="0.91620580824294517"/>
    <n v="2.7666665239860402"/>
    <n v="3.8097510793789411"/>
    <n v="0"/>
    <n v="0"/>
    <n v="0"/>
    <n v="0"/>
    <n v="0"/>
    <n v="2.9998780080643086"/>
    <n v="13.530225463926062"/>
    <n v="8.9175391586979543E-5"/>
    <n v="0"/>
    <n v="0"/>
    <n v="0"/>
    <n v="0"/>
    <n v="0"/>
    <x v="609"/>
    <x v="0"/>
    <m/>
    <x v="15"/>
    <x v="10"/>
    <s v="no impacts"/>
    <x v="7"/>
    <s v=""/>
    <s v=""/>
  </r>
  <r>
    <s v="Ngd-Burkina"/>
    <s v="ADM_036"/>
    <s v="Ngaoundere"/>
    <s v="IHS"/>
    <s v="Grid-Gen"/>
    <s v="ADAMAOUA"/>
    <s v="Ngaoundere"/>
    <s v="Huawei"/>
    <n v="1.4409851526540025"/>
    <n v="0.80177594575853328"/>
    <n v="0.62442392697034821"/>
    <n v="0"/>
    <n v="0"/>
    <n v="0"/>
    <n v="0"/>
    <n v="0"/>
    <n v="0"/>
    <n v="0"/>
    <n v="0"/>
    <n v="0"/>
    <n v="0"/>
    <n v="0"/>
    <n v="0"/>
    <n v="0"/>
    <x v="609"/>
    <x v="0"/>
    <m/>
    <x v="15"/>
    <x v="10"/>
    <s v="no impacts"/>
    <x v="7"/>
    <s v=""/>
    <s v=""/>
  </r>
  <r>
    <s v="Meiganga-Markt-MTN-IHS"/>
    <s v="ADM_107"/>
    <s v="ADAMAOUA"/>
    <s v="IHS"/>
    <s v="Grid-Gen"/>
    <s v="ADAMAOUA"/>
    <s v="Meiganga"/>
    <s v="Huawei"/>
    <n v="0"/>
    <n v="0"/>
    <n v="0"/>
    <n v="0"/>
    <n v="0"/>
    <n v="0"/>
    <n v="0"/>
    <n v="0"/>
    <n v="0"/>
    <n v="0"/>
    <n v="0"/>
    <n v="0"/>
    <n v="0"/>
    <n v="0"/>
    <n v="0"/>
    <n v="0"/>
    <x v="609"/>
    <x v="0"/>
    <m/>
    <x v="15"/>
    <x v="10"/>
    <s v="no impacts"/>
    <x v="7"/>
    <s v=""/>
    <s v=""/>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
    <n v="0"/>
    <n v="0"/>
    <n v="0"/>
    <n v="0"/>
    <x v="609"/>
    <x v="0"/>
    <m/>
    <x v="15"/>
    <x v="10"/>
    <s v="no impacts"/>
    <x v="7"/>
    <s v=""/>
    <s v=""/>
  </r>
  <r>
    <s v="Bonakanda"/>
    <s v="SUO_132"/>
    <s v="SUD-OUEST"/>
    <s v="IHS"/>
    <s v="Grid-Gen"/>
    <s v="SUD-OUEST"/>
    <s v="Buea"/>
    <s v="Huawei"/>
    <n v="0"/>
    <n v="0"/>
    <n v="0"/>
    <n v="0"/>
    <n v="0"/>
    <n v="0"/>
    <n v="7.0448559353713837E-3"/>
    <n v="0"/>
    <n v="0"/>
    <n v="0"/>
    <n v="0"/>
    <n v="0"/>
    <n v="0"/>
    <n v="0"/>
    <n v="0"/>
    <n v="0"/>
    <x v="609"/>
    <x v="2"/>
    <m/>
    <x v="15"/>
    <x v="10"/>
    <s v="no impacts"/>
    <x v="7"/>
    <s v=""/>
    <s v=""/>
  </r>
  <r>
    <s v="Muea"/>
    <s v="SUO_038"/>
    <s v="SUD-OUEST"/>
    <s v="IHS"/>
    <s v="Grid-Gen"/>
    <s v="SUD-OUEST"/>
    <s v="Buea"/>
    <s v="Huawei"/>
    <n v="0"/>
    <n v="0"/>
    <n v="0"/>
    <n v="0"/>
    <n v="0"/>
    <n v="0"/>
    <n v="6.9556805437844052E-3"/>
    <n v="0"/>
    <n v="0"/>
    <n v="0"/>
    <n v="0"/>
    <n v="0"/>
    <n v="0"/>
    <n v="0"/>
    <n v="0"/>
    <n v="0"/>
    <x v="609"/>
    <x v="0"/>
    <m/>
    <x v="15"/>
    <x v="10"/>
    <s v="no impacts"/>
    <x v="7"/>
    <s v=""/>
    <s v=""/>
  </r>
  <r>
    <s v="Ndjore-Luxe-MTN"/>
    <s v="CTR_363"/>
    <s v="CENTRE"/>
    <m/>
    <m/>
    <s v="CENTRE"/>
    <s v="Ndjore-Luxe"/>
    <s v="NOKIA"/>
    <n v="0"/>
    <n v="0"/>
    <n v="0"/>
    <n v="0"/>
    <n v="0"/>
    <n v="0"/>
    <n v="0"/>
    <n v="0"/>
    <n v="0"/>
    <n v="2.1989113169365972"/>
    <n v="0"/>
    <n v="339939.86840280454"/>
    <n v="0"/>
    <n v="0"/>
    <n v="0"/>
    <n v="0"/>
    <x v="609"/>
    <x v="0"/>
    <m/>
    <x v="15"/>
    <x v="10"/>
    <s v="no impacts"/>
    <x v="7"/>
    <s v=""/>
    <s v=""/>
  </r>
  <r>
    <s v="Batchenga"/>
    <s v="CTR_032"/>
    <s v="CENTRE"/>
    <s v="CAMUSAT"/>
    <s v="Medium Grid + Solar + GE"/>
    <s v="CENTRE"/>
    <s v="Batchenga"/>
    <s v="NOKIA"/>
    <n v="0"/>
    <n v="0"/>
    <n v="0"/>
    <n v="0"/>
    <n v="0"/>
    <n v="0"/>
    <n v="5.500000290841775E-2"/>
    <n v="0"/>
    <n v="0"/>
    <n v="0"/>
    <n v="0"/>
    <n v="339939.86840280454"/>
    <n v="0"/>
    <n v="0"/>
    <n v="0"/>
    <n v="0"/>
    <x v="609"/>
    <x v="0"/>
    <m/>
    <x v="15"/>
    <x v="10"/>
    <s v="no impacts"/>
    <x v="7"/>
    <s v=""/>
    <s v=""/>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0"/>
    <n v="2.4707469045438075"/>
    <n v="0"/>
    <n v="0"/>
    <n v="0"/>
    <x v="609"/>
    <x v="0"/>
    <m/>
    <x v="15"/>
    <x v="10"/>
    <s v="no impacts"/>
    <x v="7"/>
    <s v=""/>
    <s v=""/>
  </r>
  <r>
    <s v="Molyko-Paramount-Street-IHS"/>
    <s v="SUO_179"/>
    <s v="SUD-OUEST"/>
    <s v="IHS"/>
    <s v="Grid-Gen"/>
    <s v="SUD-OUEST"/>
    <s v="Buea"/>
    <s v="Huawei"/>
    <n v="0"/>
    <n v="0"/>
    <n v="4.3424491985629201"/>
    <n v="0"/>
    <n v="1.2518619821763359"/>
    <n v="0"/>
    <n v="0"/>
    <n v="10.014039773651453"/>
    <n v="1.2445317649878866"/>
    <n v="0"/>
    <n v="0"/>
    <n v="0"/>
    <n v="0"/>
    <n v="0"/>
    <n v="0"/>
    <n v="0"/>
    <x v="609"/>
    <x v="0"/>
    <m/>
    <x v="15"/>
    <x v="10"/>
    <s v="no impacts"/>
    <x v="7"/>
    <s v=""/>
    <s v=""/>
  </r>
  <r>
    <s v="Soukounga-MTN"/>
    <s v="ADM_030"/>
    <s v="ADAMAOUA"/>
    <s v="IHS"/>
    <s v="Grid-Gen"/>
    <s v="ADAMAOUA"/>
    <s v="Soukounga"/>
    <s v="NOKIA"/>
    <n v="0"/>
    <n v="0"/>
    <n v="0"/>
    <n v="0"/>
    <n v="0"/>
    <n v="0"/>
    <n v="0"/>
    <n v="0"/>
    <n v="0"/>
    <n v="0"/>
    <n v="0"/>
    <n v="287729.76310064981"/>
    <n v="0"/>
    <n v="0"/>
    <n v="0"/>
    <n v="0"/>
    <x v="609"/>
    <x v="0"/>
    <m/>
    <x v="15"/>
    <x v="10"/>
    <s v="no impacts"/>
    <x v="7"/>
    <s v=""/>
    <s v=""/>
  </r>
  <r>
    <s v="Messassi"/>
    <s v="CTR_337"/>
    <s v="Yaounde"/>
    <s v="IHS"/>
    <s v="Grid-Gen"/>
    <s v="CENTRE"/>
    <s v="Yaounde"/>
    <s v="ZTE"/>
    <n v="0"/>
    <n v="0"/>
    <n v="0"/>
    <n v="0"/>
    <n v="0"/>
    <n v="0"/>
    <n v="0"/>
    <n v="0"/>
    <n v="0"/>
    <n v="0"/>
    <n v="2.7852685106710813"/>
    <n v="0"/>
    <n v="0"/>
    <n v="0"/>
    <n v="0"/>
    <n v="0"/>
    <x v="609"/>
    <x v="0"/>
    <m/>
    <x v="15"/>
    <x v="10"/>
    <s v="no impacts"/>
    <x v="7"/>
    <s v=""/>
    <s v=""/>
  </r>
  <r>
    <s v="Chapelle-Manguier-IHS"/>
    <s v="CTR_446"/>
    <s v="Yaounde"/>
    <s v="IHS"/>
    <s v="Grid-Gen"/>
    <s v="CENTRE"/>
    <s v="Yaounde"/>
    <s v="ZTE"/>
    <n v="0"/>
    <n v="0"/>
    <n v="0"/>
    <n v="0"/>
    <n v="0"/>
    <n v="0"/>
    <n v="0"/>
    <n v="2.0828517862187641"/>
    <n v="0"/>
    <n v="0"/>
    <n v="0"/>
    <n v="0"/>
    <n v="0"/>
    <n v="0"/>
    <n v="0"/>
    <n v="0"/>
    <x v="609"/>
    <x v="0"/>
    <m/>
    <x v="15"/>
    <x v="10"/>
    <s v="no impacts"/>
    <x v="7"/>
    <s v=""/>
    <s v=""/>
  </r>
  <r>
    <s v="Efoulan"/>
    <s v="CTR_209"/>
    <s v="Yaounde"/>
    <s v="IHS"/>
    <s v="Grid-Gen"/>
    <s v="CENTRE"/>
    <s v="Yaounde"/>
    <s v="ZTE"/>
    <n v="0"/>
    <n v="3.2009328459363133"/>
    <n v="0"/>
    <n v="0"/>
    <n v="0"/>
    <n v="0.95758318993930402"/>
    <n v="0"/>
    <n v="0"/>
    <n v="0"/>
    <n v="0"/>
    <n v="0"/>
    <n v="0"/>
    <n v="8.339165403943122"/>
    <n v="0"/>
    <n v="0"/>
    <n v="0"/>
    <x v="609"/>
    <x v="0"/>
    <m/>
    <x v="15"/>
    <x v="10"/>
    <s v="no impacts"/>
    <x v="7"/>
    <s v=""/>
    <s v=""/>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0"/>
    <n v="0.63073754469470622"/>
    <n v="0"/>
    <n v="0"/>
    <n v="0"/>
    <x v="609"/>
    <x v="2"/>
    <m/>
    <x v="15"/>
    <x v="10"/>
    <s v="no impacts"/>
    <x v="7"/>
    <s v=""/>
    <s v=""/>
  </r>
  <r>
    <s v="Bastos-Bir-IHS"/>
    <s v="CTR_640"/>
    <s v="Yaounde"/>
    <s v="IHS"/>
    <s v="Grid-Gen"/>
    <s v="CENTRE"/>
    <s v="Yaounde"/>
    <s v="ZTE"/>
    <n v="6.3740964749324398"/>
    <n v="1.2358817520039498"/>
    <n v="5.3291214012379455E-2"/>
    <n v="0"/>
    <n v="0"/>
    <n v="0.57739282544737491"/>
    <n v="4.6674399956624979E-2"/>
    <n v="4.644254393849935E-2"/>
    <n v="0"/>
    <n v="0"/>
    <n v="0.28618166668093431"/>
    <n v="0"/>
    <n v="0.75474484423555976"/>
    <n v="0"/>
    <n v="0"/>
    <n v="0"/>
    <x v="609"/>
    <x v="0"/>
    <m/>
    <x v="3"/>
    <x v="3"/>
    <s v="BSS Hardware issue"/>
    <x v="3"/>
    <s v="26/04/2026: hardware issue,  site with GPS issue (alarm : TDD down 09Apr 02pm)"/>
    <s v=""/>
  </r>
  <r>
    <s v="Mefou-Assi"/>
    <s v="CTR_253"/>
    <s v="Yaounde"/>
    <s v="IHS"/>
    <s v="Grid-Gen"/>
    <s v="CENTRE"/>
    <s v="Yaounde"/>
    <s v="ZTE"/>
    <n v="0"/>
    <n v="0"/>
    <n v="0"/>
    <n v="0"/>
    <n v="0"/>
    <n v="0"/>
    <n v="0"/>
    <n v="0.70543085268795958"/>
    <n v="0"/>
    <n v="0"/>
    <n v="0"/>
    <n v="0"/>
    <n v="1.402978600759633"/>
    <n v="0"/>
    <n v="0"/>
    <n v="0"/>
    <x v="609"/>
    <x v="0"/>
    <m/>
    <x v="15"/>
    <x v="10"/>
    <s v="no impacts"/>
    <x v="7"/>
    <s v=""/>
    <s v=""/>
  </r>
  <r>
    <s v="Eleveur"/>
    <s v="CTR_254"/>
    <s v="Yaounde"/>
    <s v="IHS"/>
    <s v="Grid-Gen"/>
    <s v="CENTRE"/>
    <s v="Yaounde"/>
    <s v="ZTE"/>
    <n v="0.20920546866305395"/>
    <n v="3.6137970739057108"/>
    <n v="0.21575094240553791"/>
    <n v="0"/>
    <n v="0"/>
    <n v="0"/>
    <n v="0"/>
    <n v="0"/>
    <n v="0"/>
    <n v="0"/>
    <n v="1.4766731443671111"/>
    <n v="0"/>
    <n v="4.0498469036877234"/>
    <n v="0"/>
    <n v="0"/>
    <n v="0"/>
    <x v="609"/>
    <x v="0"/>
    <m/>
    <x v="15"/>
    <x v="10"/>
    <s v="no impacts"/>
    <x v="7"/>
    <s v=""/>
    <s v=""/>
  </r>
  <r>
    <s v="H-General-Yde"/>
    <s v="CTR_336"/>
    <s v="Yaounde"/>
    <s v="IHS"/>
    <s v="Grid-Gen"/>
    <s v="CENTRE"/>
    <s v="Yaounde"/>
    <s v="ZTE"/>
    <n v="0"/>
    <n v="0"/>
    <n v="0"/>
    <n v="0"/>
    <n v="0"/>
    <n v="0"/>
    <n v="0"/>
    <n v="0"/>
    <n v="0"/>
    <n v="0"/>
    <n v="0"/>
    <n v="0"/>
    <n v="0"/>
    <n v="0"/>
    <n v="0"/>
    <n v="0"/>
    <x v="609"/>
    <x v="0"/>
    <m/>
    <x v="15"/>
    <x v="10"/>
    <s v="no impacts"/>
    <x v="7"/>
    <s v=""/>
    <s v=""/>
  </r>
  <r>
    <s v="Bekondo-IHS"/>
    <s v="SUO_096"/>
    <s v="SUD-OUEST"/>
    <s v="IHS"/>
    <s v="Hybrid-Gen"/>
    <s v="SUD-OUEST"/>
    <s v="Bekondo"/>
    <s v="NOKIA"/>
    <n v="0"/>
    <n v="0"/>
    <n v="0"/>
    <n v="0"/>
    <n v="5.7109399892720861E-2"/>
    <n v="0"/>
    <n v="8.9840707736364114E-2"/>
    <n v="0.71089348572610733"/>
    <n v="9.2965816323264807"/>
    <n v="9.2971226984682325"/>
    <n v="4.1604784861386985"/>
    <n v="17402.361352954773"/>
    <n v="0"/>
    <n v="0"/>
    <n v="0"/>
    <n v="0"/>
    <x v="609"/>
    <x v="2"/>
    <m/>
    <x v="1"/>
    <x v="1"/>
    <s v="Warehouse HUAWEI"/>
    <x v="1"/>
    <s v="(04/26/2026 cell nokia): -24/04/2026 : Cde la FXED en cours _x000a_23/04/2026 : Need BO RAN analysis ||Closed after reset but check and replace FXED ||FME  Andre activer "/>
    <s v=""/>
  </r>
  <r>
    <s v="Nkolo2-MTN-IHS"/>
    <s v="CTR_469"/>
    <s v="Yaounde"/>
    <s v="IHS"/>
    <s v="Grid-Gen"/>
    <s v="CENTRE"/>
    <s v="Yaounde"/>
    <s v="ZTE"/>
    <n v="0"/>
    <n v="0"/>
    <n v="0"/>
    <n v="0"/>
    <n v="0"/>
    <n v="0"/>
    <n v="0"/>
    <n v="3.7635760616151974"/>
    <n v="0"/>
    <n v="0"/>
    <n v="2.8187449526728323"/>
    <n v="0"/>
    <n v="0"/>
    <n v="0"/>
    <n v="0"/>
    <n v="0"/>
    <x v="609"/>
    <x v="0"/>
    <m/>
    <x v="15"/>
    <x v="10"/>
    <s v="no impacts"/>
    <x v="7"/>
    <s v=""/>
    <s v=""/>
  </r>
  <r>
    <s v="Ekie-Nodal"/>
    <s v="CTR_575"/>
    <s v="Yaounde"/>
    <m/>
    <m/>
    <s v="CENTRE"/>
    <s v="Yaounde"/>
    <s v="ZTE"/>
    <n v="0"/>
    <n v="0"/>
    <n v="0"/>
    <n v="0"/>
    <n v="0"/>
    <n v="0"/>
    <n v="0"/>
    <n v="0"/>
    <n v="0"/>
    <n v="0"/>
    <n v="0"/>
    <n v="0"/>
    <n v="0"/>
    <n v="0"/>
    <n v="0"/>
    <n v="0"/>
    <x v="609"/>
    <x v="0"/>
    <m/>
    <x v="15"/>
    <x v="10"/>
    <s v="no impacts"/>
    <x v="7"/>
    <s v=""/>
    <s v=""/>
  </r>
  <r>
    <s v="Bfsam-Centre"/>
    <s v="OST_078"/>
    <s v="Bafoussam"/>
    <s v="IHS"/>
    <s v="GridOnly"/>
    <s v="OUEST"/>
    <s v="Bafoussam"/>
    <s v="Huawei"/>
    <n v="0"/>
    <n v="0"/>
    <n v="0"/>
    <n v="0"/>
    <n v="4.6192852842055409E-3"/>
    <n v="0"/>
    <n v="0"/>
    <n v="0"/>
    <n v="0"/>
    <n v="0"/>
    <n v="0"/>
    <n v="0"/>
    <n v="8.9175391586979543E-5"/>
    <n v="0"/>
    <n v="0"/>
    <n v="0"/>
    <x v="609"/>
    <x v="0"/>
    <m/>
    <x v="15"/>
    <x v="10"/>
    <s v="no impacts"/>
    <x v="7"/>
    <s v=""/>
    <s v=""/>
  </r>
  <r>
    <s v="Ngoa-Ekelle-New"/>
    <s v="CTR_194"/>
    <s v="Yaounde"/>
    <m/>
    <m/>
    <s v="CENTRE"/>
    <s v="Yaounde"/>
    <s v="ZTE"/>
    <n v="1.2876926545160032E-2"/>
    <n v="0"/>
    <n v="0"/>
    <n v="0"/>
    <n v="0"/>
    <n v="0"/>
    <n v="0"/>
    <n v="0"/>
    <n v="0"/>
    <n v="0"/>
    <n v="0"/>
    <n v="0"/>
    <n v="0"/>
    <n v="0"/>
    <n v="0"/>
    <n v="0"/>
    <x v="609"/>
    <x v="0"/>
    <m/>
    <x v="15"/>
    <x v="10"/>
    <s v="no impacts"/>
    <x v="7"/>
    <s v=""/>
    <s v=""/>
  </r>
  <r>
    <s v="Ekounou-PJ"/>
    <s v="CTR_269"/>
    <s v="Yaounde"/>
    <s v="IHS"/>
    <s v="Grid-Gen"/>
    <s v="CENTRE"/>
    <s v="Yaounde"/>
    <s v="ZTE"/>
    <n v="12.828896679251098"/>
    <n v="0"/>
    <n v="0"/>
    <n v="3.8826965496971039E-2"/>
    <n v="0"/>
    <n v="0"/>
    <n v="7.9865480705299099E-2"/>
    <n v="0"/>
    <n v="0"/>
    <n v="0.50387663262306925"/>
    <n v="0"/>
    <n v="0"/>
    <n v="0"/>
    <n v="0"/>
    <n v="0"/>
    <n v="0"/>
    <x v="609"/>
    <x v="0"/>
    <m/>
    <x v="15"/>
    <x v="10"/>
    <s v="no impacts"/>
    <x v="7"/>
    <s v=""/>
    <s v=""/>
  </r>
  <r>
    <s v="Mimboman-Village"/>
    <s v="CTR_245"/>
    <s v="Yaounde"/>
    <s v="IHS"/>
    <s v="Grid-Gen"/>
    <s v="CENTRE"/>
    <s v="Yaounde"/>
    <s v="ZTE"/>
    <n v="0"/>
    <n v="0"/>
    <n v="0"/>
    <n v="0"/>
    <n v="0"/>
    <n v="0"/>
    <n v="0"/>
    <n v="4.2462467861188884"/>
    <n v="1.2934177146558701"/>
    <n v="0"/>
    <n v="0"/>
    <n v="0"/>
    <n v="0"/>
    <n v="0"/>
    <n v="0"/>
    <n v="0"/>
    <x v="609"/>
    <x v="0"/>
    <m/>
    <x v="15"/>
    <x v="10"/>
    <s v="no impacts"/>
    <x v="7"/>
    <s v=""/>
    <s v=""/>
  </r>
  <r>
    <s v="Olembe-Terminus"/>
    <s v="CTR_383"/>
    <s v="Yaounde"/>
    <s v="IHS"/>
    <s v="Grid-Gen"/>
    <s v="CENTRE"/>
    <s v="Yaounde"/>
    <s v="ZTE"/>
    <n v="11.809871644508361"/>
    <n v="0"/>
    <n v="0"/>
    <n v="3.5492697605533707"/>
    <n v="0"/>
    <n v="5.8628896251209239"/>
    <n v="0"/>
    <n v="0"/>
    <n v="1.4969159582573557"/>
    <n v="5.7473896579374664"/>
    <n v="0"/>
    <n v="0"/>
    <n v="0"/>
    <n v="0"/>
    <n v="0"/>
    <n v="0"/>
    <x v="609"/>
    <x v="0"/>
    <m/>
    <x v="15"/>
    <x v="10"/>
    <s v="no impacts"/>
    <x v="7"/>
    <s v=""/>
    <s v=""/>
  </r>
  <r>
    <s v="Memve-Ele-IHS"/>
    <s v="SUD_056"/>
    <s v="CENTRE"/>
    <s v="IHS"/>
    <s v="Hybrid-Gen"/>
    <s v="SUD"/>
    <s v="Memve-Ele"/>
    <s v="NOKIA"/>
    <n v="0.75361310108546975"/>
    <n v="1.306031303272507"/>
    <n v="0.1644826960897062"/>
    <n v="1.7133008244275927"/>
    <n v="0"/>
    <n v="0.16485041710317686"/>
    <n v="0"/>
    <n v="0"/>
    <n v="0"/>
    <n v="4.3496291487940502"/>
    <n v="0"/>
    <n v="34804.722705909546"/>
    <n v="0"/>
    <n v="0"/>
    <n v="0"/>
    <n v="0"/>
    <x v="609"/>
    <x v="0"/>
    <m/>
    <x v="15"/>
    <x v="10"/>
    <s v="no impacts"/>
    <x v="7"/>
    <s v=""/>
    <s v=""/>
  </r>
  <r>
    <s v="Messassi-MTN-IHS"/>
    <s v="CTR_468"/>
    <s v="Yaounde"/>
    <s v="IHS"/>
    <s v="Grid-Gen"/>
    <s v="CENTRE"/>
    <s v="Yaounde"/>
    <s v="ZTE"/>
    <n v="0"/>
    <n v="9.6783835997180638"/>
    <n v="0"/>
    <n v="0"/>
    <n v="0"/>
    <n v="0"/>
    <n v="0"/>
    <n v="0"/>
    <n v="0"/>
    <n v="0"/>
    <n v="0"/>
    <n v="0"/>
    <n v="0"/>
    <n v="0"/>
    <n v="0"/>
    <n v="0"/>
    <x v="609"/>
    <x v="0"/>
    <m/>
    <x v="15"/>
    <x v="10"/>
    <s v="no impacts"/>
    <x v="7"/>
    <s v=""/>
    <s v=""/>
  </r>
  <r>
    <s v="Foumbot-MTN"/>
    <s v="OST_043"/>
    <s v="OUEST"/>
    <s v="IHS"/>
    <s v="Grid-Gen"/>
    <s v="OUEST"/>
    <s v="Foumbot"/>
    <s v="Huawei"/>
    <n v="2.1917884445814182"/>
    <n v="1.4428578358773287"/>
    <n v="8.9175391586979543E-5"/>
    <n v="0"/>
    <n v="5.3505234952187721E-4"/>
    <n v="4.0137843753299496"/>
    <n v="0"/>
    <n v="0"/>
    <n v="0"/>
    <n v="0"/>
    <n v="1.9065698721296229"/>
    <n v="0"/>
    <n v="2.8982002265768355E-2"/>
    <n v="0"/>
    <n v="0"/>
    <n v="0"/>
    <x v="609"/>
    <x v="0"/>
    <m/>
    <x v="15"/>
    <x v="10"/>
    <s v="no impacts"/>
    <x v="7"/>
    <s v=""/>
    <s v=""/>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17401.354271857956"/>
    <n v="0"/>
    <n v="0"/>
    <n v="0"/>
    <n v="0"/>
    <x v="609"/>
    <x v="0"/>
    <m/>
    <x v="15"/>
    <x v="10"/>
    <s v="no impacts"/>
    <x v="7"/>
    <s v=""/>
    <s v=""/>
  </r>
  <r>
    <s v="IHS-Bamenda-Bujong"/>
    <s v="NRO_133"/>
    <s v="NORD-OUEST"/>
    <s v="IHS"/>
    <s v="Grid-Gen"/>
    <s v="NORD-OUEST"/>
    <s v="Bamenda"/>
    <s v="Huawei"/>
    <n v="0"/>
    <n v="0.20405113102932659"/>
    <n v="0"/>
    <n v="0"/>
    <n v="0.57683993801953592"/>
    <n v="0"/>
    <n v="0.55249505611629024"/>
    <n v="9.3277459599980569E-3"/>
    <n v="0"/>
    <n v="0"/>
    <n v="0"/>
    <n v="0"/>
    <n v="0.65738315170089578"/>
    <n v="0"/>
    <n v="0"/>
    <n v="0"/>
    <x v="609"/>
    <x v="0"/>
    <m/>
    <x v="15"/>
    <x v="10"/>
    <s v="no impacts"/>
    <x v="7"/>
    <s v=""/>
    <s v=""/>
  </r>
  <r>
    <s v="Crf-Cornier"/>
    <s v="CTR_477"/>
    <s v="Yaounde"/>
    <s v="IHS"/>
    <s v="Grid-Gen"/>
    <s v="CENTRE"/>
    <s v="Yaounde"/>
    <s v="ZTE"/>
    <n v="0"/>
    <n v="0"/>
    <n v="0"/>
    <n v="0"/>
    <n v="0"/>
    <n v="0"/>
    <n v="0"/>
    <n v="0"/>
    <n v="0"/>
    <n v="0"/>
    <n v="0"/>
    <n v="0"/>
    <n v="0"/>
    <n v="0"/>
    <n v="0"/>
    <n v="0"/>
    <x v="609"/>
    <x v="0"/>
    <m/>
    <x v="15"/>
    <x v="10"/>
    <s v="no impacts"/>
    <x v="7"/>
    <s v=""/>
    <s v=""/>
  </r>
  <r>
    <s v="Maan-IHS"/>
    <s v="SUD_037"/>
    <s v="CENTRE"/>
    <s v="IHS"/>
    <s v="Gen Only"/>
    <s v="SUD"/>
    <s v="Maan"/>
    <s v="NOKIA"/>
    <n v="0.18271041665342455"/>
    <n v="1.6723545907637318"/>
    <n v="3.0259210058420418"/>
    <n v="2.3102587307891511"/>
    <n v="0"/>
    <n v="6.2971578854974286"/>
    <n v="0"/>
    <n v="0"/>
    <n v="0"/>
    <n v="7.1802638844526188"/>
    <n v="0"/>
    <n v="69609.445411819121"/>
    <n v="0"/>
    <n v="0"/>
    <n v="0"/>
    <n v="0"/>
    <x v="609"/>
    <x v="0"/>
    <m/>
    <x v="15"/>
    <x v="10"/>
    <s v="no impacts"/>
    <x v="7"/>
    <s v=""/>
    <s v=""/>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n v="0"/>
    <n v="0"/>
    <x v="609"/>
    <x v="0"/>
    <m/>
    <x v="15"/>
    <x v="10"/>
    <s v="no impacts"/>
    <x v="7"/>
    <s v=""/>
    <s v=""/>
  </r>
  <r>
    <s v="Foyemtcha"/>
    <s v="OST_156"/>
    <s v="OUEST"/>
    <s v="IHS"/>
    <s v="Grid-Gen"/>
    <s v="OUEST"/>
    <s v="Foyemtcha"/>
    <s v="NOKIA"/>
    <n v="3.8345418382399201E-3"/>
    <n v="0"/>
    <n v="0"/>
    <n v="0"/>
    <n v="0"/>
    <n v="0"/>
    <n v="0.15674540939221412"/>
    <n v="6.6881543690234836E-3"/>
    <n v="4.7262957541102536E-3"/>
    <n v="0"/>
    <n v="0.12784255369234826"/>
    <n v="52207.084058864326"/>
    <n v="4.9046465372843562E-3"/>
    <n v="0"/>
    <n v="0"/>
    <n v="0"/>
    <x v="609"/>
    <x v="0"/>
    <m/>
    <x v="15"/>
    <x v="10"/>
    <s v="no impacts"/>
    <x v="7"/>
    <s v=""/>
    <s v=""/>
  </r>
  <r>
    <s v="Ngd-Trouamala"/>
    <s v="ADM_058"/>
    <s v="Ngaoundere"/>
    <s v="IHS"/>
    <s v="Grid-Gen"/>
    <s v="ADAMAOUA"/>
    <s v="Ngaoundere"/>
    <s v="Huawei"/>
    <n v="1.7971695017307163"/>
    <n v="0.8496631310407412"/>
    <n v="0"/>
    <n v="0"/>
    <n v="0"/>
    <n v="0"/>
    <n v="0.46317698390277162"/>
    <n v="0"/>
    <n v="0.22133332191888319"/>
    <n v="0.67705524308498344"/>
    <n v="0.98651168697011982"/>
    <n v="0"/>
    <n v="0.50589199647293492"/>
    <n v="0"/>
    <n v="0"/>
    <n v="0"/>
    <x v="609"/>
    <x v="0"/>
    <m/>
    <x v="15"/>
    <x v="10"/>
    <s v="no impacts"/>
    <x v="7"/>
    <s v=""/>
    <s v=""/>
  </r>
  <r>
    <s v="Dong-MTN-IHS"/>
    <s v="CTR_167"/>
    <s v="CENTRE"/>
    <s v="IHS"/>
    <s v="Hybrid-Gen"/>
    <s v="CENTRE"/>
    <s v="Dong"/>
    <s v="NOKIA"/>
    <n v="1.7121675184699329E-3"/>
    <n v="0"/>
    <n v="0"/>
    <n v="0"/>
    <n v="2.6731191638337946E-2"/>
    <n v="0"/>
    <n v="2.4951504218943453E-2"/>
    <n v="9.6363076401558712E-3"/>
    <n v="2.6752617476094621E-3"/>
    <n v="0"/>
    <n v="3.7453664466535548E-3"/>
    <n v="287732.78434394021"/>
    <n v="0"/>
    <n v="0"/>
    <n v="0"/>
    <n v="0"/>
    <x v="609"/>
    <x v="0"/>
    <m/>
    <x v="15"/>
    <x v="10"/>
    <s v="no impacts"/>
    <x v="7"/>
    <s v=""/>
    <s v=""/>
  </r>
  <r>
    <s v="Madison"/>
    <s v="CTR_071"/>
    <s v="Yaounde"/>
    <s v="IHS"/>
    <s v="Grid-Gen"/>
    <s v="CENTRE"/>
    <s v="Yaounde"/>
    <s v="ZTE"/>
    <n v="0"/>
    <n v="0"/>
    <n v="0"/>
    <n v="0"/>
    <n v="0"/>
    <n v="0"/>
    <n v="0"/>
    <n v="0"/>
    <n v="0"/>
    <n v="0"/>
    <n v="0"/>
    <n v="0"/>
    <n v="0"/>
    <n v="0"/>
    <n v="0"/>
    <n v="0"/>
    <x v="609"/>
    <x v="0"/>
    <m/>
    <x v="15"/>
    <x v="10"/>
    <s v="no impacts"/>
    <x v="7"/>
    <s v=""/>
    <s v=""/>
  </r>
  <r>
    <s v="Nkolfoulou-II-IHS"/>
    <s v="CTR_621"/>
    <s v="Yaounde"/>
    <s v="IHS"/>
    <s v="Grid-Gen"/>
    <s v="CENTRE"/>
    <s v="Yaounde"/>
    <s v="ZTE"/>
    <n v="0"/>
    <n v="0"/>
    <n v="0"/>
    <n v="0"/>
    <n v="0"/>
    <n v="0"/>
    <n v="0"/>
    <n v="0"/>
    <n v="11.548855273333279"/>
    <n v="0"/>
    <n v="0"/>
    <n v="0"/>
    <n v="0"/>
    <n v="0"/>
    <n v="0"/>
    <n v="0"/>
    <x v="609"/>
    <x v="0"/>
    <m/>
    <x v="15"/>
    <x v="10"/>
    <s v="no impacts"/>
    <x v="7"/>
    <s v=""/>
    <s v=""/>
  </r>
  <r>
    <s v="Ahala"/>
    <s v="CTR_195"/>
    <s v="Yaounde"/>
    <s v="IHS"/>
    <s v="Grid-Gen-Lithium"/>
    <s v="CENTRE"/>
    <s v="Yaounde"/>
    <s v="ZTE"/>
    <n v="0"/>
    <n v="4.2423944092023307"/>
    <n v="0"/>
    <n v="0"/>
    <n v="0"/>
    <n v="0"/>
    <n v="4.0342947153949517E-2"/>
    <n v="0"/>
    <n v="0"/>
    <n v="0"/>
    <n v="1.0165994640915666E-3"/>
    <n v="0"/>
    <n v="0"/>
    <n v="0"/>
    <n v="0"/>
    <n v="0"/>
    <x v="609"/>
    <x v="0"/>
    <m/>
    <x v="15"/>
    <x v="10"/>
    <s v="no impacts"/>
    <x v="7"/>
    <s v=""/>
    <s v=""/>
  </r>
  <r>
    <s v="Diang-MTN"/>
    <s v="EST_076"/>
    <s v="CENTRE"/>
    <s v="IHS"/>
    <s v="Grid-Gen"/>
    <s v="EST"/>
    <s v="Diang"/>
    <s v="NOKIA"/>
    <n v="0"/>
    <n v="0"/>
    <n v="0"/>
    <n v="0"/>
    <n v="0"/>
    <n v="0.37895974408802824"/>
    <n v="0"/>
    <n v="0"/>
    <n v="2.1924840126357958"/>
    <n v="0"/>
    <n v="0"/>
    <n v="287732.78434394021"/>
    <n v="0.38095727285957653"/>
    <n v="0"/>
    <n v="0"/>
    <n v="0"/>
    <x v="609"/>
    <x v="0"/>
    <m/>
    <x v="15"/>
    <x v="10"/>
    <s v="no impacts"/>
    <x v="7"/>
    <s v=""/>
    <s v=""/>
  </r>
  <r>
    <s v="Sole"/>
    <s v="LIT_212"/>
    <s v="LITTORAL"/>
    <s v="IHS"/>
    <s v="Grid-Gen"/>
    <s v="LITTORAL"/>
    <s v="Sole"/>
    <s v="NOKIA"/>
    <n v="0"/>
    <n v="0"/>
    <n v="0"/>
    <n v="3.5888646075235377E-2"/>
    <n v="1.4942411168913235E-2"/>
    <n v="0.11211768587548591"/>
    <n v="0"/>
    <n v="0.27669868314052304"/>
    <n v="0"/>
    <n v="8.7917708550138807E-2"/>
    <n v="0.25315133907486909"/>
    <n v="17401.354271857956"/>
    <n v="0"/>
    <n v="0"/>
    <n v="0"/>
    <n v="0"/>
    <x v="609"/>
    <x v="0"/>
    <m/>
    <x v="15"/>
    <x v="10"/>
    <s v="no impacts"/>
    <x v="7"/>
    <s v=""/>
    <s v=""/>
  </r>
  <r>
    <s v="Kouen"/>
    <s v="EST_071"/>
    <s v="CENTRE"/>
    <s v="IHS"/>
    <s v="Gen Only"/>
    <s v="EST"/>
    <s v="Kouen"/>
    <s v="NOKIA"/>
    <n v="0"/>
    <n v="0"/>
    <n v="0"/>
    <n v="0"/>
    <n v="1.0341135109992494"/>
    <n v="0"/>
    <n v="0"/>
    <n v="0"/>
    <n v="0"/>
    <n v="0"/>
    <n v="0"/>
    <n v="287732.78434394021"/>
    <n v="0"/>
    <n v="0"/>
    <n v="0"/>
    <n v="0"/>
    <x v="609"/>
    <x v="0"/>
    <m/>
    <x v="15"/>
    <x v="10"/>
    <s v="no impacts"/>
    <x v="7"/>
    <s v=""/>
    <s v=""/>
  </r>
  <r>
    <s v="Olembe"/>
    <s v="CTR_080"/>
    <s v="Yaounde"/>
    <s v="IHS"/>
    <s v="Grid-Gen"/>
    <s v="CENTRE"/>
    <s v="Yaounde"/>
    <s v="ZTE"/>
    <n v="3.5170239389555191"/>
    <n v="8.2978415274817134"/>
    <n v="0"/>
    <n v="0.78208601929612642"/>
    <n v="2.0640714487505472"/>
    <n v="3.0569324236016691E-2"/>
    <n v="0"/>
    <n v="0"/>
    <n v="0"/>
    <n v="0"/>
    <n v="0"/>
    <n v="0"/>
    <n v="0"/>
    <n v="0"/>
    <n v="0"/>
    <n v="0"/>
    <x v="609"/>
    <x v="0"/>
    <m/>
    <x v="15"/>
    <x v="10"/>
    <s v="no impacts"/>
    <x v="7"/>
    <s v=""/>
    <s v=""/>
  </r>
  <r>
    <s v="Science"/>
    <s v="CTR_249"/>
    <s v="Yaounde"/>
    <s v="IHS"/>
    <s v="Grid-Gen"/>
    <s v="CENTRE"/>
    <s v="Yaounde"/>
    <s v="ZTE"/>
    <n v="0"/>
    <n v="0"/>
    <n v="0"/>
    <n v="0"/>
    <n v="0"/>
    <n v="0"/>
    <n v="0"/>
    <n v="0"/>
    <n v="0"/>
    <n v="0"/>
    <n v="0"/>
    <n v="0"/>
    <n v="0.33990092257293125"/>
    <n v="0"/>
    <n v="0"/>
    <n v="0"/>
    <x v="609"/>
    <x v="0"/>
    <m/>
    <x v="15"/>
    <x v="10"/>
    <s v="no impacts"/>
    <x v="7"/>
    <s v=""/>
    <s v=""/>
  </r>
  <r>
    <s v="Brigaya"/>
    <s v="EST_056"/>
    <s v="CENTRE"/>
    <s v="IHS"/>
    <s v="Solar-Gen"/>
    <s v="EST"/>
    <s v="Brigaya"/>
    <s v="NOKIA"/>
    <n v="2.9427879223703924E-3"/>
    <n v="0"/>
    <n v="7.1340313269584272E-3"/>
    <n v="0"/>
    <n v="0"/>
    <n v="0"/>
    <n v="0"/>
    <n v="0"/>
    <n v="0"/>
    <n v="0"/>
    <n v="7.0805260920062405E-3"/>
    <n v="287732.78434394021"/>
    <n v="0.46684826771817967"/>
    <n v="0"/>
    <n v="0"/>
    <n v="0"/>
    <x v="609"/>
    <x v="0"/>
    <m/>
    <x v="15"/>
    <x v="10"/>
    <s v="no impacts"/>
    <x v="7"/>
    <s v=""/>
    <s v=""/>
  </r>
  <r>
    <s v="Miende-MTN"/>
    <s v="CTR_307"/>
    <s v="CENTRE"/>
    <m/>
    <m/>
    <s v="CENTRE"/>
    <s v="Miende"/>
    <s v="NOKIA"/>
    <n v="0"/>
    <n v="0"/>
    <n v="4.2162125142324015E-2"/>
    <n v="0"/>
    <n v="1.3279424617821542"/>
    <n v="0"/>
    <n v="0"/>
    <n v="0"/>
    <n v="6.8030452422032012E-2"/>
    <n v="0"/>
    <n v="0"/>
    <n v="287732.78434394021"/>
    <n v="0"/>
    <n v="0"/>
    <n v="0"/>
    <n v="0"/>
    <x v="609"/>
    <x v="0"/>
    <m/>
    <x v="15"/>
    <x v="10"/>
    <s v="no impacts"/>
    <x v="7"/>
    <s v=""/>
    <s v=""/>
  </r>
  <r>
    <s v="Letta-MTN"/>
    <s v="EST_063"/>
    <s v="CENTRE"/>
    <s v="IHS"/>
    <s v="solar + Gen"/>
    <s v="EST"/>
    <s v="Letta"/>
    <s v="NOKIA"/>
    <n v="2.0974076872486383E-2"/>
    <n v="0.44464633753099769"/>
    <n v="3.9307442506841537"/>
    <n v="0.38099294301621162"/>
    <n v="0.18232800563873838"/>
    <n v="0"/>
    <n v="2.5652906547043228"/>
    <n v="0"/>
    <n v="0"/>
    <n v="0"/>
    <n v="0.32554368452742793"/>
    <n v="287732.78434394021"/>
    <n v="0.4658522456503808"/>
    <n v="0"/>
    <n v="0"/>
    <n v="0"/>
    <x v="609"/>
    <x v="0"/>
    <m/>
    <x v="15"/>
    <x v="10"/>
    <s v="no impacts"/>
    <x v="7"/>
    <s v=""/>
    <s v=""/>
  </r>
  <r>
    <s v="De-La-Salle"/>
    <s v="LIT_245"/>
    <s v="Douala"/>
    <s v="IHS"/>
    <s v="Grid-GenLithium"/>
    <s v="LITTORAL"/>
    <s v="Douala"/>
    <s v="ZTE"/>
    <n v="0"/>
    <n v="0"/>
    <n v="0"/>
    <n v="0"/>
    <n v="0"/>
    <n v="0"/>
    <n v="0"/>
    <n v="0"/>
    <n v="0"/>
    <n v="0.32286842277981803"/>
    <n v="0"/>
    <n v="0"/>
    <n v="0"/>
    <n v="0"/>
    <n v="0"/>
    <n v="0"/>
    <x v="609"/>
    <x v="0"/>
    <m/>
    <x v="15"/>
    <x v="10"/>
    <s v="no impacts"/>
    <x v="7"/>
    <s v=""/>
    <s v=""/>
  </r>
  <r>
    <s v="EST_074_N_Mazabe"/>
    <s v="EST_074"/>
    <s v="CENTRE"/>
    <s v="IHS"/>
    <s v="Solar Only"/>
    <s v="EST"/>
    <s v="Mazabe"/>
    <s v="NOKIA"/>
    <n v="0"/>
    <n v="0"/>
    <n v="0"/>
    <n v="0"/>
    <n v="0"/>
    <n v="0"/>
    <n v="0"/>
    <n v="0"/>
    <n v="0"/>
    <n v="0"/>
    <n v="0"/>
    <n v="242677.71384544263"/>
    <n v="0"/>
    <n v="0"/>
    <n v="0"/>
    <n v="0"/>
    <x v="609"/>
    <x v="0"/>
    <m/>
    <x v="15"/>
    <x v="10"/>
    <s v="no impacts"/>
    <x v="7"/>
    <s v=""/>
    <s v=""/>
  </r>
  <r>
    <s v="Nkeng-Likok-II"/>
    <s v="LIT_658"/>
    <s v="LITTORAL"/>
    <s v="CAMUSAT"/>
    <s v="Hybrid Solar - S3"/>
    <s v="LITTORAL"/>
    <s v="Nkeng-Likok-II"/>
    <s v="NOKIA"/>
    <n v="0"/>
    <n v="0"/>
    <n v="0"/>
    <n v="0"/>
    <n v="0"/>
    <n v="0"/>
    <n v="0"/>
    <n v="0"/>
    <n v="0"/>
    <n v="0"/>
    <n v="0"/>
    <n v="17402.361352954773"/>
    <n v="0"/>
    <n v="0"/>
    <n v="0"/>
    <n v="0"/>
    <x v="609"/>
    <x v="1"/>
    <m/>
    <x v="2"/>
    <x v="2"/>
    <s v="EXCLU"/>
    <x v="2"/>
    <s v=""/>
    <s v=""/>
  </r>
  <r>
    <s v="Goyoum"/>
    <s v="EST_023"/>
    <s v="CENTRE"/>
    <s v="CAMUSAT"/>
    <m/>
    <s v="EST"/>
    <s v="Goyoum"/>
    <s v="NOKIA"/>
    <n v="2.4969109644355321E-3"/>
    <n v="0"/>
    <n v="0"/>
    <n v="0"/>
    <n v="0"/>
    <n v="0"/>
    <n v="0"/>
    <n v="0"/>
    <n v="0"/>
    <n v="0"/>
    <n v="0"/>
    <n v="17402.361352954773"/>
    <n v="0"/>
    <n v="0"/>
    <n v="0"/>
    <n v="0"/>
    <x v="609"/>
    <x v="0"/>
    <m/>
    <x v="15"/>
    <x v="10"/>
    <s v="no impacts"/>
    <x v="7"/>
    <s v=""/>
    <s v=""/>
  </r>
  <r>
    <s v="Nkozoa"/>
    <s v="CTR_079"/>
    <s v="Yaounde"/>
    <s v="IHS"/>
    <s v="Grid-Gen"/>
    <s v="CENTRE"/>
    <s v="Yaounde"/>
    <s v="ZTE"/>
    <n v="0.12821637802375885"/>
    <n v="0"/>
    <n v="0"/>
    <n v="0"/>
    <n v="0"/>
    <n v="2.3845499710358178E-2"/>
    <n v="0"/>
    <n v="0"/>
    <n v="8.6536691749920838"/>
    <n v="0"/>
    <n v="0"/>
    <n v="0"/>
    <n v="0"/>
    <n v="0"/>
    <n v="0"/>
    <n v="0"/>
    <x v="609"/>
    <x v="0"/>
    <m/>
    <x v="15"/>
    <x v="10"/>
    <s v="no impacts"/>
    <x v="7"/>
    <s v=""/>
    <s v=""/>
  </r>
  <r>
    <s v="Sibongo"/>
    <s v="LIT_507"/>
    <s v="LITTORAL"/>
    <s v="IHS"/>
    <s v="Grid-Gen"/>
    <s v="LITTORAL"/>
    <s v="Sibongo"/>
    <s v="NOKIA"/>
    <n v="0"/>
    <n v="0"/>
    <n v="0"/>
    <n v="0"/>
    <n v="0"/>
    <n v="0"/>
    <n v="0"/>
    <n v="0"/>
    <n v="0"/>
    <n v="0"/>
    <n v="0"/>
    <n v="17401.354271857956"/>
    <n v="0"/>
    <n v="0"/>
    <n v="0"/>
    <n v="0"/>
    <x v="609"/>
    <x v="0"/>
    <m/>
    <x v="15"/>
    <x v="10"/>
    <s v="no impacts"/>
    <x v="7"/>
    <s v=""/>
    <s v=""/>
  </r>
  <r>
    <s v="Mvan-IHS"/>
    <s v="CTR_639"/>
    <s v="Yaounde"/>
    <s v="IHS"/>
    <s v="Grid-Gen"/>
    <s v="CENTRE"/>
    <s v="Yaounde"/>
    <s v="ZTE"/>
    <n v="0"/>
    <n v="0"/>
    <n v="0"/>
    <n v="0"/>
    <n v="0"/>
    <n v="1.2549296156469283"/>
    <n v="4.1591402636167125E-2"/>
    <n v="0"/>
    <n v="0.7294903733381275"/>
    <n v="0"/>
    <n v="0"/>
    <n v="0"/>
    <n v="0"/>
    <n v="0"/>
    <n v="0"/>
    <n v="0"/>
    <x v="609"/>
    <x v="0"/>
    <m/>
    <x v="15"/>
    <x v="10"/>
    <s v="no impacts"/>
    <x v="7"/>
    <s v=""/>
    <s v=""/>
  </r>
  <r>
    <s v="EST_064_N_Garga-Salari-MTN"/>
    <s v="EST_064"/>
    <s v="CENTRE"/>
    <s v="IHS"/>
    <s v="Solar-Gen"/>
    <s v="EST"/>
    <s v="Garga-Salari"/>
    <s v="NOKIA"/>
    <n v="1.0701046990437507E-3"/>
    <n v="0"/>
    <n v="0"/>
    <n v="0"/>
    <n v="0"/>
    <n v="0"/>
    <n v="0"/>
    <n v="0"/>
    <n v="0"/>
    <n v="0"/>
    <n v="0"/>
    <n v="287732.78434394021"/>
    <n v="0.46624461737336415"/>
    <n v="0"/>
    <n v="0"/>
    <n v="0"/>
    <x v="609"/>
    <x v="0"/>
    <m/>
    <x v="15"/>
    <x v="10"/>
    <s v="no impacts"/>
    <x v="7"/>
    <s v=""/>
    <s v=""/>
  </r>
  <r>
    <s v="Batchenga-MTN-IHS"/>
    <s v="CTR_180"/>
    <s v="CENTRE"/>
    <s v="IHS"/>
    <s v="Grid-Gen-Lithium"/>
    <s v="CENTRE"/>
    <s v="Batchenga"/>
    <s v="NOKIA"/>
    <n v="0"/>
    <n v="0"/>
    <n v="0"/>
    <n v="0"/>
    <n v="0"/>
    <n v="0"/>
    <n v="0"/>
    <n v="0"/>
    <n v="0"/>
    <n v="1.2045578683424085"/>
    <n v="0"/>
    <n v="475105.07989829726"/>
    <n v="0"/>
    <n v="0"/>
    <n v="0"/>
    <n v="0"/>
    <x v="609"/>
    <x v="0"/>
    <m/>
    <x v="15"/>
    <x v="10"/>
    <s v="no impacts"/>
    <x v="7"/>
    <s v=""/>
    <s v=""/>
  </r>
  <r>
    <s v="Mbidou-IHS"/>
    <s v="ADM_079"/>
    <s v="ADAMAOUA"/>
    <s v="IHS"/>
    <s v="Grid-Gen"/>
    <s v="ADAMAOUA"/>
    <s v="Mbidou"/>
    <s v="NOKIA"/>
    <n v="0"/>
    <n v="0"/>
    <n v="2.5022784293142787E-2"/>
    <n v="0"/>
    <n v="0"/>
    <n v="0"/>
    <n v="0"/>
    <n v="6.6616802048432469E-2"/>
    <n v="5.2241216224856175E-2"/>
    <n v="0"/>
    <n v="0"/>
    <n v="124908.82125199396"/>
    <n v="0"/>
    <n v="0"/>
    <n v="0"/>
    <n v="0"/>
    <x v="609"/>
    <x v="0"/>
    <m/>
    <x v="15"/>
    <x v="10"/>
    <s v="no impacts"/>
    <x v="7"/>
    <s v=""/>
    <s v=""/>
  </r>
  <r>
    <s v="Emana-Lycee2-MTN-IHS"/>
    <s v="CTR_518"/>
    <s v="Yaounde"/>
    <s v="IHS"/>
    <s v="Grid-Gen"/>
    <s v="CENTRE"/>
    <s v="Yaounde"/>
    <s v="ZTE"/>
    <n v="0"/>
    <n v="0"/>
    <n v="0"/>
    <n v="0"/>
    <n v="0"/>
    <n v="0"/>
    <n v="0"/>
    <n v="0"/>
    <n v="0"/>
    <n v="0"/>
    <n v="0"/>
    <n v="0"/>
    <n v="0"/>
    <n v="0"/>
    <n v="0"/>
    <n v="0"/>
    <x v="609"/>
    <x v="0"/>
    <m/>
    <x v="15"/>
    <x v="10"/>
    <s v="no impacts"/>
    <x v="7"/>
    <s v=""/>
    <s v=""/>
  </r>
  <r>
    <s v="Messa-Carriere"/>
    <s v="CTR_382"/>
    <s v="Yaounde"/>
    <s v="IHS"/>
    <s v="GridOnly"/>
    <s v="CENTRE"/>
    <s v="Yaounde"/>
    <s v="ZTE"/>
    <n v="0"/>
    <n v="0"/>
    <n v="0"/>
    <n v="0"/>
    <n v="0"/>
    <n v="0"/>
    <n v="0"/>
    <n v="0"/>
    <n v="0"/>
    <n v="0"/>
    <n v="0"/>
    <n v="0"/>
    <n v="0"/>
    <n v="0"/>
    <n v="0"/>
    <n v="0"/>
    <x v="609"/>
    <x v="0"/>
    <m/>
    <x v="15"/>
    <x v="10"/>
    <s v="no impacts"/>
    <x v="7"/>
    <s v=""/>
    <s v=""/>
  </r>
  <r>
    <s v="Tsomo-Assi"/>
    <s v="CTR_563"/>
    <s v="Yaounde"/>
    <s v="CAMUSAT"/>
    <s v="Good Grid no GE - 8h"/>
    <s v="CENTRE"/>
    <s v="Yaounde"/>
    <s v="ZTE"/>
    <n v="0"/>
    <n v="0"/>
    <n v="0"/>
    <n v="0"/>
    <n v="0"/>
    <n v="0"/>
    <n v="0"/>
    <n v="0"/>
    <n v="0"/>
    <n v="0"/>
    <n v="0"/>
    <n v="0"/>
    <n v="8.6818664338118872"/>
    <n v="0"/>
    <n v="0"/>
    <n v="0"/>
    <x v="609"/>
    <x v="0"/>
    <m/>
    <x v="15"/>
    <x v="10"/>
    <s v="no impacts"/>
    <x v="7"/>
    <s v=""/>
    <s v=""/>
  </r>
  <r>
    <s v="Yde-University"/>
    <s v="CTR_447"/>
    <s v="Yaounde"/>
    <s v="IHS"/>
    <s v="Grid-Gen"/>
    <s v="CENTRE"/>
    <s v="Yaounde"/>
    <s v="ZTE"/>
    <n v="0"/>
    <n v="0"/>
    <n v="1.4535588828677943E-2"/>
    <n v="0"/>
    <n v="0"/>
    <n v="0"/>
    <n v="0"/>
    <n v="0"/>
    <n v="0"/>
    <n v="0"/>
    <n v="0"/>
    <n v="0"/>
    <n v="19.658144352843482"/>
    <n v="0"/>
    <n v="0"/>
    <n v="0"/>
    <x v="609"/>
    <x v="0"/>
    <m/>
    <x v="15"/>
    <x v="10"/>
    <s v="no impacts"/>
    <x v="7"/>
    <s v=""/>
    <s v=""/>
  </r>
  <r>
    <s v="Meyong-Meyeme"/>
    <s v="CTR_122"/>
    <s v="Yaounde"/>
    <s v="IHS"/>
    <s v="Grid-Gen"/>
    <s v="CENTRE"/>
    <s v="Yaounde"/>
    <s v="ZTE"/>
    <n v="0"/>
    <n v="0"/>
    <n v="0"/>
    <n v="1.3353301487017499"/>
    <n v="0"/>
    <n v="0"/>
    <n v="0"/>
    <n v="0"/>
    <n v="0"/>
    <n v="0"/>
    <n v="0"/>
    <n v="0"/>
    <n v="0.23190952336109938"/>
    <n v="0"/>
    <n v="0"/>
    <n v="0"/>
    <x v="609"/>
    <x v="0"/>
    <m/>
    <x v="15"/>
    <x v="10"/>
    <s v="no impacts"/>
    <x v="7"/>
    <s v=""/>
    <s v=""/>
  </r>
  <r>
    <s v="Nanga-Eboko"/>
    <s v="CTR_033"/>
    <s v="CENTRE"/>
    <s v="CAMUSAT"/>
    <s v="Medium Grid + Solar + GE"/>
    <s v="CENTRE"/>
    <s v="Nanga-Eboko"/>
    <s v="NOKIA"/>
    <n v="0"/>
    <n v="0"/>
    <n v="0"/>
    <n v="0"/>
    <n v="0"/>
    <n v="0"/>
    <n v="0"/>
    <n v="0"/>
    <n v="0"/>
    <n v="0"/>
    <n v="0"/>
    <n v="187372.29559002721"/>
    <n v="0"/>
    <n v="0"/>
    <n v="0"/>
    <n v="0"/>
    <x v="609"/>
    <x v="0"/>
    <m/>
    <x v="15"/>
    <x v="10"/>
    <s v="no impacts"/>
    <x v="7"/>
    <s v=""/>
    <s v=""/>
  </r>
  <r>
    <s v="Kiiki"/>
    <s v="CTR_190"/>
    <s v="CENTRE"/>
    <s v="IHS"/>
    <s v="Grid-Gen"/>
    <s v="CENTRE"/>
    <s v="Kiiki"/>
    <s v="NOKIA"/>
    <n v="0"/>
    <n v="0"/>
    <n v="0"/>
    <n v="0"/>
    <n v="0"/>
    <n v="0"/>
    <n v="0"/>
    <n v="6.6851597340379598E-2"/>
    <n v="0"/>
    <n v="0"/>
    <n v="0"/>
    <n v="17402.361352954773"/>
    <n v="0"/>
    <n v="0"/>
    <n v="0"/>
    <n v="0"/>
    <x v="609"/>
    <x v="0"/>
    <m/>
    <x v="15"/>
    <x v="10"/>
    <s v="no impacts"/>
    <x v="7"/>
    <s v=""/>
    <s v=""/>
  </r>
  <r>
    <s v="Ngousso-Savana"/>
    <s v="CTR_272"/>
    <s v="Yaounde"/>
    <s v="IHS"/>
    <s v="Grid-Gen"/>
    <s v="CENTRE"/>
    <s v="Yaounde"/>
    <s v="ZTE"/>
    <n v="0"/>
    <n v="0"/>
    <n v="0"/>
    <n v="0"/>
    <n v="0.87261687683522893"/>
    <n v="0"/>
    <n v="0"/>
    <n v="0"/>
    <n v="0"/>
    <n v="0"/>
    <n v="0.23146364640316447"/>
    <n v="0"/>
    <n v="0"/>
    <n v="0"/>
    <n v="0"/>
    <n v="0"/>
    <x v="609"/>
    <x v="0"/>
    <m/>
    <x v="15"/>
    <x v="10"/>
    <s v="no impacts"/>
    <x v="7"/>
    <s v=""/>
    <s v=""/>
  </r>
  <r>
    <s v="Nkomkana"/>
    <s v="CTR_427"/>
    <s v="Yaounde"/>
    <s v="IHS"/>
    <s v="GridOnly"/>
    <s v="CENTRE"/>
    <s v="Yaounde"/>
    <s v="ZTE"/>
    <n v="0"/>
    <n v="7.5989629361531663E-17"/>
    <n v="0"/>
    <n v="0.38814480942148699"/>
    <n v="0"/>
    <n v="0"/>
    <n v="3.4756287221808466"/>
    <n v="0"/>
    <n v="1.1579372093185777E-16"/>
    <n v="1.5921636628130443E-16"/>
    <n v="0"/>
    <n v="0"/>
    <n v="0.23146364640316341"/>
    <n v="0"/>
    <n v="0"/>
    <n v="0"/>
    <x v="609"/>
    <x v="0"/>
    <m/>
    <x v="15"/>
    <x v="10"/>
    <s v="no impacts"/>
    <x v="7"/>
    <s v=""/>
    <s v=""/>
  </r>
  <r>
    <s v="Stade-Abega"/>
    <s v="CTR_274"/>
    <s v="Yaounde"/>
    <s v="IHS"/>
    <s v="Grid-Gen"/>
    <s v="CENTRE"/>
    <s v="Yaounde"/>
    <s v="ZTE"/>
    <n v="0.52194356695859134"/>
    <n v="0"/>
    <n v="0"/>
    <n v="0"/>
    <n v="0"/>
    <n v="0.30061024503970812"/>
    <n v="0"/>
    <n v="0"/>
    <n v="0.77224105606492599"/>
    <n v="0"/>
    <n v="0.10799139921183183"/>
    <n v="0"/>
    <n v="0"/>
    <n v="0"/>
    <n v="0"/>
    <n v="0"/>
    <x v="609"/>
    <x v="0"/>
    <m/>
    <x v="15"/>
    <x v="10"/>
    <s v="no impacts"/>
    <x v="7"/>
    <s v=""/>
    <s v=""/>
  </r>
  <r>
    <s v="vence"/>
    <s v="CTR_326"/>
    <s v="Yaounde"/>
    <s v="IHS"/>
    <s v="Grid-Gen"/>
    <s v="CENTRE"/>
    <s v="Yaounde"/>
    <s v="ZTE"/>
    <n v="0"/>
    <n v="0"/>
    <n v="0"/>
    <n v="0"/>
    <n v="0"/>
    <n v="0"/>
    <n v="0"/>
    <n v="0"/>
    <n v="0"/>
    <n v="0"/>
    <n v="0"/>
    <n v="0"/>
    <n v="0"/>
    <n v="0"/>
    <n v="0"/>
    <n v="0"/>
    <x v="609"/>
    <x v="0"/>
    <m/>
    <x v="15"/>
    <x v="10"/>
    <s v="no impacts"/>
    <x v="7"/>
    <s v=""/>
    <s v=""/>
  </r>
  <r>
    <s v="Nanga-Eboko-IHS"/>
    <s v="CTR_138"/>
    <s v="CENTRE"/>
    <s v="IHS"/>
    <s v="Grid-Gen"/>
    <s v="CENTRE"/>
    <s v="Nanga-Eboko"/>
    <s v="NOKIA"/>
    <n v="0"/>
    <n v="0"/>
    <n v="0"/>
    <n v="0"/>
    <n v="0"/>
    <n v="0"/>
    <n v="0"/>
    <n v="0"/>
    <n v="0"/>
    <n v="0"/>
    <n v="0"/>
    <n v="339939.86840280454"/>
    <n v="0"/>
    <n v="0"/>
    <n v="0"/>
    <n v="0"/>
    <x v="609"/>
    <x v="0"/>
    <m/>
    <x v="15"/>
    <x v="10"/>
    <s v="no impacts"/>
    <x v="7"/>
    <s v=""/>
    <s v=""/>
  </r>
  <r>
    <s v="Tabene"/>
    <s v="EST_007"/>
    <s v="CENTRE"/>
    <s v="CAMUSAT"/>
    <s v="Hybrid Solar - S3"/>
    <s v="EST"/>
    <s v="Tabene"/>
    <s v="NOKIA"/>
    <n v="0"/>
    <n v="0"/>
    <n v="0"/>
    <n v="0"/>
    <n v="0"/>
    <n v="0"/>
    <n v="0"/>
    <n v="0"/>
    <n v="0"/>
    <n v="0"/>
    <n v="0"/>
    <n v="287732.78434394021"/>
    <n v="0"/>
    <n v="0"/>
    <n v="0"/>
    <n v="0"/>
    <x v="609"/>
    <x v="0"/>
    <m/>
    <x v="15"/>
    <x v="10"/>
    <s v="no impacts"/>
    <x v="7"/>
    <s v=""/>
    <s v=""/>
  </r>
  <r>
    <s v="Dagobert"/>
    <s v="CTR_255"/>
    <s v="Yaounde"/>
    <s v="IHS"/>
    <s v="Grid-Gen"/>
    <s v="CENTRE"/>
    <s v="Yaounde"/>
    <s v="ZTE"/>
    <n v="2.7883896493766271"/>
    <n v="0"/>
    <n v="0"/>
    <n v="0"/>
    <n v="0"/>
    <n v="0"/>
    <n v="0"/>
    <n v="0"/>
    <n v="0"/>
    <n v="0"/>
    <n v="0"/>
    <n v="0"/>
    <n v="0"/>
    <n v="0"/>
    <n v="0"/>
    <n v="0"/>
    <x v="609"/>
    <x v="0"/>
    <m/>
    <x v="15"/>
    <x v="10"/>
    <s v="no impacts"/>
    <x v="7"/>
    <s v=""/>
    <s v=""/>
  </r>
  <r>
    <s v="Mantoum-Village"/>
    <s v="OST_200"/>
    <s v="OUEST"/>
    <s v="IHS"/>
    <s v="Hybrid-Gen"/>
    <s v="OUEST"/>
    <s v="Mantoum"/>
    <s v="NOKIA"/>
    <n v="0"/>
    <n v="0"/>
    <n v="0"/>
    <n v="0"/>
    <n v="0"/>
    <n v="1.2484554822176806E-3"/>
    <n v="2.7691283992586522"/>
    <n v="4.1449048311377403"/>
    <n v="2.7661114529093713"/>
    <n v="0"/>
    <n v="0"/>
    <n v="17402.361352954773"/>
    <n v="0"/>
    <n v="0"/>
    <n v="0"/>
    <n v="0"/>
    <x v="609"/>
    <x v="0"/>
    <m/>
    <x v="15"/>
    <x v="10"/>
    <s v="no impacts"/>
    <x v="7"/>
    <s v=""/>
    <s v=""/>
  </r>
  <r>
    <s v="Mfandena"/>
    <s v="CTR_570"/>
    <s v="Yaounde"/>
    <m/>
    <m/>
    <s v="CENTRE"/>
    <s v="Yaounde"/>
    <s v="ZTE"/>
    <n v="0"/>
    <n v="0"/>
    <n v="0"/>
    <n v="0"/>
    <n v="0"/>
    <n v="0"/>
    <n v="0"/>
    <n v="0"/>
    <n v="0"/>
    <n v="0"/>
    <n v="0"/>
    <n v="0"/>
    <n v="0"/>
    <n v="0"/>
    <n v="0"/>
    <n v="0"/>
    <x v="609"/>
    <x v="0"/>
    <m/>
    <x v="15"/>
    <x v="10"/>
    <s v="no impacts"/>
    <x v="7"/>
    <s v=""/>
    <s v=""/>
  </r>
  <r>
    <s v="Messan"/>
    <s v="SUD_247"/>
    <s v="CENTRE"/>
    <s v="IHS"/>
    <s v="Hybrid-Gen"/>
    <s v="SUD"/>
    <s v="Messam"/>
    <s v="NOKIA"/>
    <n v="0"/>
    <n v="0"/>
    <n v="1.2750483157643213E-2"/>
    <n v="0"/>
    <n v="0.21232737222955178"/>
    <n v="0"/>
    <n v="0"/>
    <n v="0.10259446831346235"/>
    <n v="0.75430580042471951"/>
    <n v="0.49846642661893742"/>
    <n v="5.8432957714221856E-2"/>
    <n v="287732.78434394021"/>
    <n v="0"/>
    <n v="0"/>
    <n v="0"/>
    <n v="0"/>
    <x v="609"/>
    <x v="0"/>
    <m/>
    <x v="15"/>
    <x v="10"/>
    <s v="no impacts"/>
    <x v="7"/>
    <s v=""/>
    <s v=""/>
  </r>
  <r>
    <s v="Tikondi-MTN"/>
    <s v="EST_040"/>
    <s v="CENTRE"/>
    <s v="IHS"/>
    <s v="Grid-Gen"/>
    <s v="EST"/>
    <s v="Tikondi"/>
    <s v="NOKIA"/>
    <n v="0"/>
    <n v="2.4607057554511131"/>
    <n v="6.1633393544557737"/>
    <n v="6.1633928596907248"/>
    <n v="6.1633571895340911"/>
    <n v="3.4763110746564965"/>
    <n v="0"/>
    <n v="0"/>
    <n v="0"/>
    <n v="1.3929196165886303E-2"/>
    <n v="0"/>
    <n v="287732.78434394021"/>
    <n v="0"/>
    <n v="0"/>
    <n v="0"/>
    <n v="0"/>
    <x v="609"/>
    <x v="0"/>
    <m/>
    <x v="15"/>
    <x v="10"/>
    <s v="no impacts"/>
    <x v="7"/>
    <s v=""/>
    <s v=""/>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69609.445411819121"/>
    <n v="2.7644371391963413E-3"/>
    <n v="0"/>
    <n v="0"/>
    <n v="0"/>
    <x v="609"/>
    <x v="0"/>
    <m/>
    <x v="15"/>
    <x v="10"/>
    <s v="no impacts"/>
    <x v="7"/>
    <s v=""/>
    <s v=""/>
  </r>
  <r>
    <s v="Endoum-Carrefour"/>
    <s v="SUD_108"/>
    <s v="CENTRE"/>
    <m/>
    <m/>
    <s v="SUD"/>
    <s v="Minton"/>
    <s v="NOKIA"/>
    <n v="0"/>
    <n v="0"/>
    <n v="0"/>
    <n v="0"/>
    <n v="0"/>
    <n v="0"/>
    <n v="0"/>
    <n v="0"/>
    <n v="0"/>
    <n v="0"/>
    <n v="0"/>
    <n v="152567.57284844748"/>
    <n v="0"/>
    <n v="0"/>
    <n v="0"/>
    <n v="0"/>
    <x v="609"/>
    <x v="0"/>
    <m/>
    <x v="15"/>
    <x v="10"/>
    <s v="no impacts"/>
    <x v="7"/>
    <s v=""/>
    <s v=""/>
  </r>
  <r>
    <s v="Nkoumadjap-IHS"/>
    <s v="SUD_050"/>
    <s v="CENTRE"/>
    <s v="IHS"/>
    <s v="Gird-Hybrid-Gen"/>
    <s v="SUD"/>
    <s v="Nkoumadjap"/>
    <s v="NOKIA"/>
    <n v="0"/>
    <n v="0"/>
    <n v="0"/>
    <n v="0.28682764527704951"/>
    <n v="0"/>
    <n v="0"/>
    <n v="4.2596852256993972E-2"/>
    <n v="0"/>
    <n v="0"/>
    <n v="0"/>
    <n v="0"/>
    <n v="17402.361352954773"/>
    <n v="0"/>
    <n v="0"/>
    <n v="0"/>
    <n v="0"/>
    <x v="609"/>
    <x v="0"/>
    <m/>
    <x v="15"/>
    <x v="10"/>
    <s v="no impacts"/>
    <x v="7"/>
    <s v=""/>
    <s v=""/>
  </r>
  <r>
    <s v="Mehanda"/>
    <s v="CTR_635"/>
    <s v="Yaounde"/>
    <s v="HIS"/>
    <s v="Grid-Gen"/>
    <s v="CENTRE"/>
    <s v="Yaounde"/>
    <s v="ZTE"/>
    <n v="0"/>
    <n v="0"/>
    <n v="0"/>
    <n v="0"/>
    <n v="0"/>
    <n v="0"/>
    <n v="0"/>
    <n v="0"/>
    <n v="0"/>
    <n v="4.3714668709853255"/>
    <n v="0"/>
    <n v="0"/>
    <n v="0"/>
    <n v="0"/>
    <n v="0"/>
    <n v="0"/>
    <x v="609"/>
    <x v="0"/>
    <m/>
    <x v="15"/>
    <x v="10"/>
    <s v="no impacts"/>
    <x v="7"/>
    <s v=""/>
    <s v=""/>
  </r>
  <r>
    <s v="Mekin-CAMTEL"/>
    <s v="CTR_434"/>
    <s v="CENTRE"/>
    <s v="CAMUSAT"/>
    <s v="Hybrid Solar - S3"/>
    <s v="CENTRE"/>
    <s v="Mekin"/>
    <s v="NOKIA"/>
    <n v="0"/>
    <n v="1.2569732696210253E-2"/>
    <n v="0"/>
    <n v="0"/>
    <n v="0"/>
    <n v="0"/>
    <n v="3.3684272044122304E-2"/>
    <n v="0"/>
    <n v="0"/>
    <n v="0.83761090754739698"/>
    <n v="3.05030494820162"/>
    <n v="17402.361352954773"/>
    <n v="1.0701046990435794E-3"/>
    <n v="0"/>
    <n v="0"/>
    <n v="0"/>
    <x v="609"/>
    <x v="0"/>
    <m/>
    <x v="15"/>
    <x v="10"/>
    <s v="no impacts"/>
    <x v="7"/>
    <s v=""/>
    <s v=""/>
  </r>
  <r>
    <s v="Biyemassi-Crf-IHS"/>
    <s v="CTR_538"/>
    <s v="Yaounde"/>
    <s v="IHS"/>
    <s v="Grid-Gen"/>
    <s v="CENTRE"/>
    <s v="Yaounde"/>
    <s v="ZTE"/>
    <n v="0"/>
    <n v="0"/>
    <n v="0"/>
    <n v="0"/>
    <n v="0"/>
    <n v="0"/>
    <n v="0"/>
    <n v="0"/>
    <n v="0"/>
    <n v="0"/>
    <n v="0"/>
    <n v="0"/>
    <n v="0"/>
    <n v="0"/>
    <n v="0"/>
    <n v="0"/>
    <x v="609"/>
    <x v="0"/>
    <m/>
    <x v="15"/>
    <x v="10"/>
    <s v="no impacts"/>
    <x v="7"/>
    <s v=""/>
    <s v=""/>
  </r>
  <r>
    <s v="Boulou_MTN"/>
    <s v="SUD_233"/>
    <s v="CENTRE"/>
    <s v="IHS"/>
    <s v="Hybrid-Gen"/>
    <s v="SUD"/>
    <s v="Boulou"/>
    <s v="NOKIA"/>
    <n v="0"/>
    <n v="0"/>
    <n v="1.2974126165021258E-2"/>
    <n v="0"/>
    <n v="0"/>
    <n v="0.38976741215264477"/>
    <n v="0"/>
    <n v="0"/>
    <n v="0.71924524380857524"/>
    <n v="0"/>
    <n v="0"/>
    <n v="287732.78434394021"/>
    <n v="0"/>
    <n v="0"/>
    <n v="0"/>
    <n v="0"/>
    <x v="609"/>
    <x v="0"/>
    <m/>
    <x v="15"/>
    <x v="10"/>
    <s v="no impacts"/>
    <x v="7"/>
    <s v=""/>
    <s v=""/>
  </r>
  <r>
    <s v="Nkoabang-II-IHS"/>
    <s v="CTR_458"/>
    <s v="Yaounde"/>
    <s v="IHS"/>
    <s v="Grid-Gen"/>
    <s v="CENTRE"/>
    <s v="Yaounde"/>
    <s v="ZTE"/>
    <n v="0"/>
    <n v="0"/>
    <n v="0"/>
    <n v="0"/>
    <n v="0"/>
    <n v="0"/>
    <n v="0"/>
    <n v="0"/>
    <n v="0"/>
    <n v="0"/>
    <n v="0.41468340595777187"/>
    <n v="0"/>
    <n v="0.49206981077695305"/>
    <n v="0"/>
    <n v="0"/>
    <n v="0"/>
    <x v="609"/>
    <x v="0"/>
    <m/>
    <x v="15"/>
    <x v="10"/>
    <s v="no impacts"/>
    <x v="7"/>
    <s v=""/>
    <s v=""/>
  </r>
  <r>
    <s v="Benakuma"/>
    <s v="NRO_233"/>
    <s v="NORD-OUEST"/>
    <s v="IHS"/>
    <s v="Gen Only"/>
    <s v="NORD-OUEST"/>
    <s v="Benakuma"/>
    <s v="NOKIA"/>
    <n v="0"/>
    <n v="0"/>
    <n v="0"/>
    <n v="1.0701046990435794E-3"/>
    <n v="1.9193780818540392E-2"/>
    <n v="1.8726832233265207E-3"/>
    <n v="0"/>
    <n v="3.3321197453903015"/>
    <n v="3.3295236360472287"/>
    <n v="0.95029478125722833"/>
    <n v="0"/>
    <n v="17402.361352954773"/>
    <n v="0.60059533788804531"/>
    <n v="0"/>
    <n v="0"/>
    <n v="0"/>
    <x v="609"/>
    <x v="2"/>
    <m/>
    <x v="15"/>
    <x v="10"/>
    <s v="no impacts"/>
    <x v="7"/>
    <s v=""/>
    <s v=""/>
  </r>
  <r>
    <s v="Odza-PK10"/>
    <s v="CTR_330"/>
    <s v="Yaounde"/>
    <s v="IHS"/>
    <s v="Grid-Gen"/>
    <s v="CENTRE"/>
    <s v="Yaounde"/>
    <s v="ZTE"/>
    <n v="0"/>
    <n v="0"/>
    <n v="0"/>
    <n v="0"/>
    <n v="0"/>
    <n v="0"/>
    <n v="0"/>
    <n v="0"/>
    <n v="0.66414264638318832"/>
    <n v="0"/>
    <n v="5.7944207594604427"/>
    <n v="0"/>
    <n v="0"/>
    <n v="0"/>
    <n v="0"/>
    <n v="0"/>
    <x v="609"/>
    <x v="0"/>
    <m/>
    <x v="15"/>
    <x v="10"/>
    <s v="no impacts"/>
    <x v="7"/>
    <s v=""/>
    <s v=""/>
  </r>
  <r>
    <s v="Mvoula"/>
    <s v="SUD_245"/>
    <s v="CENTRE"/>
    <s v="IHS"/>
    <s v="Grid-Gen"/>
    <s v="SUD"/>
    <s v="Mvoula"/>
    <s v="NOKIA"/>
    <n v="9.7201176829808059E-3"/>
    <n v="3.8345418382400923E-3"/>
    <n v="0"/>
    <n v="0"/>
    <n v="2.4077355728483103E-3"/>
    <n v="0"/>
    <n v="0"/>
    <n v="0"/>
    <n v="3.1505322438735179"/>
    <n v="7.1233332771329856"/>
    <n v="0"/>
    <n v="17402.361352954773"/>
    <n v="0"/>
    <n v="0"/>
    <n v="0"/>
    <n v="0"/>
    <x v="609"/>
    <x v="0"/>
    <m/>
    <x v="15"/>
    <x v="10"/>
    <s v="no impacts"/>
    <x v="7"/>
    <s v=""/>
    <s v=""/>
  </r>
  <r>
    <s v="Mendong-II"/>
    <s v="CTR_476"/>
    <s v="Yaounde"/>
    <s v="IHS"/>
    <s v="Grid-Gen"/>
    <s v="CENTRE"/>
    <s v="Yaounde"/>
    <s v="ZTE"/>
    <n v="0"/>
    <n v="0"/>
    <n v="0"/>
    <n v="0"/>
    <n v="0"/>
    <n v="0"/>
    <n v="0"/>
    <n v="0"/>
    <n v="0"/>
    <n v="0"/>
    <n v="0"/>
    <n v="0"/>
    <n v="0"/>
    <n v="0"/>
    <n v="0"/>
    <n v="0"/>
    <x v="609"/>
    <x v="0"/>
    <m/>
    <x v="15"/>
    <x v="10"/>
    <s v="no impacts"/>
    <x v="7"/>
    <s v=""/>
    <s v=""/>
  </r>
  <r>
    <s v="CTR_302_N_Doume-Centre"/>
    <s v="CTR_302"/>
    <s v="CENTRE"/>
    <s v="IHS"/>
    <s v="Hybrid-Gen"/>
    <s v="CENTRE"/>
    <s v="Doume"/>
    <s v="NOKIA"/>
    <n v="2.1402093980876723E-3"/>
    <n v="0"/>
    <n v="0"/>
    <n v="0"/>
    <n v="0"/>
    <n v="0"/>
    <n v="5.9924872525011837E-2"/>
    <n v="0.17405416217056086"/>
    <n v="0.40025165722115302"/>
    <n v="1.0701046990435794E-3"/>
    <n v="0"/>
    <n v="152567.57284844748"/>
    <n v="0"/>
    <n v="0"/>
    <n v="0"/>
    <n v="0"/>
    <x v="609"/>
    <x v="0"/>
    <m/>
    <x v="15"/>
    <x v="10"/>
    <s v="no impacts"/>
    <x v="7"/>
    <s v=""/>
    <s v=""/>
  </r>
  <r>
    <s v="Ouassa-Bamvele-Camrail"/>
    <s v="CTR_454"/>
    <s v="CENTRE"/>
    <s v="CAMUSAT"/>
    <s v="Hybrid Solar - S3"/>
    <s v="CENTRE"/>
    <s v="Ouassa-Bamvele"/>
    <s v="NOKIA"/>
    <n v="0"/>
    <n v="0"/>
    <n v="0"/>
    <n v="0"/>
    <n v="0"/>
    <n v="0"/>
    <n v="0"/>
    <n v="0"/>
    <n v="0"/>
    <n v="0"/>
    <n v="0"/>
    <n v="17402.361352954773"/>
    <n v="0"/>
    <n v="0"/>
    <n v="0"/>
    <n v="0"/>
    <x v="609"/>
    <x v="0"/>
    <m/>
    <x v="15"/>
    <x v="10"/>
    <s v="no impacts"/>
    <x v="7"/>
    <s v=""/>
    <s v=""/>
  </r>
  <r>
    <s v="Mendong"/>
    <s v="CTR_025"/>
    <s v="Yaounde"/>
    <s v="IHS"/>
    <s v="Grid-Gen"/>
    <s v="CENTRE"/>
    <s v="Yaounde"/>
    <s v="ZTE"/>
    <n v="0"/>
    <n v="0"/>
    <n v="0"/>
    <n v="0"/>
    <n v="0"/>
    <n v="0"/>
    <n v="9.2742407250458962E-3"/>
    <n v="0"/>
    <n v="3.4859552325266199"/>
    <n v="0"/>
    <n v="0"/>
    <n v="0"/>
    <n v="0"/>
    <n v="0"/>
    <n v="0"/>
    <n v="0"/>
    <x v="609"/>
    <x v="0"/>
    <m/>
    <x v="15"/>
    <x v="10"/>
    <s v="no impacts"/>
    <x v="7"/>
    <s v=""/>
    <s v=""/>
  </r>
  <r>
    <s v="Nkolmesseng"/>
    <s v="CTR_078"/>
    <s v="Yaounde"/>
    <s v="IHS"/>
    <s v="Grid-Gen"/>
    <s v="CENTRE"/>
    <s v="Yaounde"/>
    <s v="ZTE"/>
    <n v="0"/>
    <n v="0"/>
    <n v="0"/>
    <n v="0"/>
    <n v="0"/>
    <n v="0"/>
    <n v="0"/>
    <n v="0"/>
    <n v="0"/>
    <n v="0"/>
    <n v="0.65065932717523789"/>
    <n v="0"/>
    <n v="0"/>
    <n v="0"/>
    <n v="0"/>
    <n v="0"/>
    <x v="609"/>
    <x v="0"/>
    <m/>
    <x v="15"/>
    <x v="10"/>
    <s v="no impacts"/>
    <x v="7"/>
    <s v=""/>
    <s v=""/>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287732.78434394021"/>
    <n v="0"/>
    <n v="0"/>
    <n v="0"/>
    <n v="0"/>
    <x v="609"/>
    <x v="0"/>
    <m/>
    <x v="15"/>
    <x v="10"/>
    <s v="no impacts"/>
    <x v="7"/>
    <s v=""/>
    <s v=""/>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17401.354271857956"/>
    <n v="0"/>
    <n v="0"/>
    <n v="0"/>
    <n v="0"/>
    <x v="609"/>
    <x v="0"/>
    <m/>
    <x v="15"/>
    <x v="10"/>
    <s v="no impacts"/>
    <x v="7"/>
    <s v=""/>
    <s v=""/>
  </r>
  <r>
    <s v="New-Marche-Melen"/>
    <s v="CTR_425"/>
    <s v="Yaounde"/>
    <s v="IHS"/>
    <s v="Grid-Gen"/>
    <s v="CENTRE"/>
    <s v="Yaounde"/>
    <s v="ZTE"/>
    <n v="0"/>
    <n v="0"/>
    <n v="0"/>
    <n v="0"/>
    <n v="0"/>
    <n v="0"/>
    <n v="0"/>
    <n v="0"/>
    <n v="16.632441151375581"/>
    <n v="6.0377447329446685"/>
    <n v="0"/>
    <n v="0"/>
    <n v="0"/>
    <n v="0"/>
    <n v="0"/>
    <n v="0"/>
    <x v="609"/>
    <x v="0"/>
    <m/>
    <x v="15"/>
    <x v="10"/>
    <s v="no impacts"/>
    <x v="7"/>
    <s v=""/>
    <s v=""/>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0"/>
    <n v="4.7084606757925203E-3"/>
    <n v="0"/>
    <n v="0"/>
    <n v="0"/>
    <x v="609"/>
    <x v="2"/>
    <m/>
    <x v="15"/>
    <x v="10"/>
    <s v="no impacts"/>
    <x v="7"/>
    <s v=""/>
    <s v=""/>
  </r>
  <r>
    <s v="Chapelle-Essos"/>
    <s v="CTR_207"/>
    <s v="Yaounde"/>
    <s v="IHS"/>
    <s v="Grid-Gen"/>
    <s v="CENTRE"/>
    <s v="Yaounde"/>
    <s v="ZTE"/>
    <n v="0.18045532241541212"/>
    <n v="7.249959336021429E-2"/>
    <n v="0"/>
    <n v="0"/>
    <n v="0"/>
    <n v="0"/>
    <n v="0"/>
    <n v="0"/>
    <n v="0"/>
    <n v="0"/>
    <n v="0.52347738369388697"/>
    <n v="0"/>
    <n v="0.43753014128235607"/>
    <n v="0"/>
    <n v="0"/>
    <n v="0"/>
    <x v="609"/>
    <x v="0"/>
    <m/>
    <x v="15"/>
    <x v="10"/>
    <s v="no impacts"/>
    <x v="7"/>
    <s v=""/>
    <s v=""/>
  </r>
  <r>
    <s v="Ngd-Bamyanga2-IHS"/>
    <s v="ADM_136"/>
    <s v="Ngaoundere"/>
    <s v="IHS"/>
    <s v="Grid-Gen"/>
    <s v="ADAMAOUA"/>
    <s v="Ngaoundere"/>
    <s v="Huawei"/>
    <n v="0"/>
    <n v="0"/>
    <n v="0"/>
    <n v="0"/>
    <n v="5.0829973204578353E-3"/>
    <n v="0"/>
    <n v="0"/>
    <n v="0"/>
    <n v="0"/>
    <n v="0"/>
    <n v="0"/>
    <n v="0"/>
    <n v="0"/>
    <n v="0"/>
    <n v="0"/>
    <n v="0"/>
    <x v="609"/>
    <x v="0"/>
    <m/>
    <x v="15"/>
    <x v="10"/>
    <s v="no impacts"/>
    <x v="7"/>
    <s v=""/>
    <s v=""/>
  </r>
  <r>
    <s v="Bertoua-Mokolo"/>
    <s v="EST_060"/>
    <s v="CENTRE"/>
    <s v="IHS"/>
    <s v="Grid-Gen"/>
    <s v="EST"/>
    <s v="Bertoua"/>
    <s v="ZTE"/>
    <n v="0"/>
    <n v="0"/>
    <n v="0"/>
    <n v="0"/>
    <n v="0"/>
    <n v="0"/>
    <n v="0"/>
    <n v="0"/>
    <n v="0"/>
    <n v="0"/>
    <n v="0"/>
    <n v="0"/>
    <n v="0"/>
    <n v="0"/>
    <n v="0"/>
    <n v="0"/>
    <x v="609"/>
    <x v="0"/>
    <m/>
    <x v="15"/>
    <x v="10"/>
    <s v="no impacts"/>
    <x v="7"/>
    <s v=""/>
    <s v=""/>
  </r>
  <r>
    <s v="Chapelle-Nsimeyong"/>
    <s v="CTR_238"/>
    <s v="Yaounde"/>
    <s v="IHS"/>
    <s v="Grid-Gen"/>
    <s v="CENTRE"/>
    <s v="Yaounde"/>
    <s v="ZTE"/>
    <n v="0"/>
    <n v="0"/>
    <n v="0"/>
    <n v="0"/>
    <n v="0"/>
    <n v="0"/>
    <n v="0"/>
    <n v="0"/>
    <n v="0"/>
    <n v="0"/>
    <n v="0"/>
    <n v="0"/>
    <n v="0"/>
    <n v="0"/>
    <n v="0"/>
    <n v="0"/>
    <x v="609"/>
    <x v="0"/>
    <m/>
    <x v="15"/>
    <x v="10"/>
    <s v="no impacts"/>
    <x v="7"/>
    <s v=""/>
    <s v=""/>
  </r>
  <r>
    <s v="CTR_944_Z_Mimboman-Camtel"/>
    <s v="CTR_944"/>
    <s v="Yaounde"/>
    <s v="ESCO"/>
    <s v="Bad Grid + GE"/>
    <s v="CTR"/>
    <s v="Yaoundé"/>
    <s v="ZTE"/>
    <n v="0"/>
    <n v="0"/>
    <n v="0"/>
    <n v="0"/>
    <n v="0"/>
    <n v="0"/>
    <n v="0"/>
    <n v="0"/>
    <n v="0"/>
    <n v="0"/>
    <n v="0"/>
    <n v="0"/>
    <n v="0"/>
    <n v="0"/>
    <n v="0"/>
    <n v="0"/>
    <x v="609"/>
    <x v="0"/>
    <m/>
    <x v="15"/>
    <x v="10"/>
    <s v="no impacts"/>
    <x v="7"/>
    <s v=""/>
    <s v=""/>
  </r>
  <r>
    <s v="Messamendongo"/>
    <s v="CTR_007"/>
    <s v="Yaounde"/>
    <m/>
    <m/>
    <s v="CENTRE"/>
    <s v="Yaounde"/>
    <s v="ZTE"/>
    <n v="0"/>
    <n v="0"/>
    <n v="0"/>
    <n v="0"/>
    <n v="0"/>
    <n v="0"/>
    <n v="0"/>
    <n v="0"/>
    <n v="0"/>
    <n v="0"/>
    <n v="0"/>
    <n v="0"/>
    <n v="0"/>
    <n v="0"/>
    <n v="0"/>
    <n v="0"/>
    <x v="609"/>
    <x v="0"/>
    <m/>
    <x v="15"/>
    <x v="10"/>
    <s v="no impacts"/>
    <x v="7"/>
    <s v=""/>
    <s v=""/>
  </r>
  <r>
    <s v="Bfsam-Ndiandam"/>
    <s v="OST_119"/>
    <s v="Bafoussam"/>
    <s v="IHS"/>
    <s v="GridOnly"/>
    <s v="OUEST"/>
    <s v="Bafoussam"/>
    <s v="Huawei"/>
    <n v="0"/>
    <n v="3.1478913230203784E-2"/>
    <n v="0"/>
    <n v="0"/>
    <n v="0"/>
    <n v="0"/>
    <n v="0"/>
    <n v="0"/>
    <n v="0"/>
    <n v="6.5633088208016952"/>
    <n v="0"/>
    <n v="0"/>
    <n v="0"/>
    <n v="0"/>
    <n v="0"/>
    <n v="0"/>
    <x v="609"/>
    <x v="0"/>
    <m/>
    <x v="15"/>
    <x v="10"/>
    <s v="no impacts"/>
    <x v="7"/>
    <s v=""/>
    <s v=""/>
  </r>
  <r>
    <s v="Fouda-New"/>
    <s v="CTR_327"/>
    <s v="Yaounde"/>
    <s v="IHS"/>
    <s v="Grid-Gen"/>
    <s v="CENTRE"/>
    <s v="Yaounde"/>
    <s v="ZTE"/>
    <n v="0"/>
    <n v="0"/>
    <n v="0"/>
    <n v="0"/>
    <n v="0"/>
    <n v="0"/>
    <n v="0"/>
    <n v="13.140457662377692"/>
    <n v="24.400937554396993"/>
    <n v="0"/>
    <n v="0"/>
    <n v="0"/>
    <n v="0"/>
    <n v="0"/>
    <n v="0"/>
    <n v="0"/>
    <x v="609"/>
    <x v="0"/>
    <m/>
    <x v="15"/>
    <x v="10"/>
    <s v="no impacts"/>
    <x v="7"/>
    <s v=""/>
    <s v=""/>
  </r>
  <r>
    <s v="Nkolzie"/>
    <s v="CTR_105"/>
    <s v="Yaounde"/>
    <m/>
    <m/>
    <s v="CENTRE"/>
    <s v="Yaounde"/>
    <s v="ZTE"/>
    <n v="0"/>
    <n v="0"/>
    <n v="0"/>
    <n v="0"/>
    <n v="0"/>
    <n v="0"/>
    <n v="0"/>
    <n v="0"/>
    <n v="0"/>
    <n v="0"/>
    <n v="0"/>
    <n v="0"/>
    <n v="0"/>
    <n v="0"/>
    <n v="0"/>
    <n v="0"/>
    <x v="609"/>
    <x v="0"/>
    <m/>
    <x v="15"/>
    <x v="10"/>
    <s v="no impacts"/>
    <x v="7"/>
    <s v=""/>
    <s v=""/>
  </r>
  <r>
    <s v="Cradat"/>
    <s v="CTR_579"/>
    <s v="Yaounde"/>
    <s v="CAMUSAT"/>
    <s v="Good Grid + GE"/>
    <s v="CENTRE"/>
    <s v="Yaounde"/>
    <s v="ZTE"/>
    <n v="0"/>
    <n v="0"/>
    <n v="0"/>
    <n v="0"/>
    <n v="0"/>
    <n v="0"/>
    <n v="0"/>
    <n v="0"/>
    <n v="0"/>
    <n v="0"/>
    <n v="0"/>
    <n v="0"/>
    <n v="11.899492913053278"/>
    <n v="0"/>
    <n v="0"/>
    <n v="0"/>
    <x v="609"/>
    <x v="0"/>
    <m/>
    <x v="15"/>
    <x v="10"/>
    <s v="no impacts"/>
    <x v="7"/>
    <s v=""/>
    <s v=""/>
  </r>
  <r>
    <s v="Sapeur"/>
    <s v="CTR_322"/>
    <s v="Yaounde"/>
    <s v="IHS"/>
    <s v="Grid-Gen"/>
    <s v="CENTRE"/>
    <s v="Yaounde"/>
    <s v="ZTE"/>
    <n v="0"/>
    <n v="0"/>
    <n v="6.3538893311988343"/>
    <n v="0"/>
    <n v="0"/>
    <n v="0"/>
    <n v="0"/>
    <n v="0"/>
    <n v="0"/>
    <n v="0"/>
    <n v="0"/>
    <n v="0"/>
    <n v="0.1753901601732713"/>
    <n v="0"/>
    <n v="0"/>
    <n v="0"/>
    <x v="609"/>
    <x v="0"/>
    <m/>
    <x v="15"/>
    <x v="10"/>
    <s v="no impacts"/>
    <x v="7"/>
    <s v=""/>
    <s v=""/>
  </r>
  <r>
    <s v="Damas-II"/>
    <s v="CTR_472"/>
    <s v="Yaounde"/>
    <s v="IHS"/>
    <s v="Grid-Gen"/>
    <s v="CENTRE"/>
    <s v="Yaounde"/>
    <s v="ZTE"/>
    <n v="0"/>
    <n v="0"/>
    <n v="0.24598140015352477"/>
    <n v="0"/>
    <n v="0"/>
    <n v="0"/>
    <n v="62.058367790704629"/>
    <n v="0"/>
    <n v="0"/>
    <n v="0"/>
    <n v="2.2278153027825578"/>
    <n v="0"/>
    <n v="0"/>
    <n v="0"/>
    <n v="0"/>
    <n v="0"/>
    <x v="609"/>
    <x v="0"/>
    <m/>
    <x v="15"/>
    <x v="10"/>
    <s v="no impacts"/>
    <x v="7"/>
    <s v=""/>
    <s v=""/>
  </r>
  <r>
    <s v="Bertoua-Kano"/>
    <s v="EST_032"/>
    <s v="CENTRE"/>
    <s v="IHS"/>
    <s v="Grid-Gen"/>
    <s v="EST"/>
    <s v="Bertoua"/>
    <s v="ZTE"/>
    <n v="0"/>
    <n v="0"/>
    <n v="0"/>
    <n v="0"/>
    <n v="0"/>
    <n v="0"/>
    <n v="0"/>
    <n v="0"/>
    <n v="0"/>
    <n v="0"/>
    <n v="0"/>
    <n v="0"/>
    <n v="0"/>
    <n v="0"/>
    <n v="0"/>
    <n v="0"/>
    <x v="609"/>
    <x v="0"/>
    <m/>
    <x v="15"/>
    <x v="10"/>
    <s v="no impacts"/>
    <x v="7"/>
    <s v=""/>
    <s v=""/>
  </r>
  <r>
    <s v="Nsam-Sofavinc-IHS"/>
    <s v="CTR_488"/>
    <s v="Yaounde"/>
    <s v="IHS"/>
    <s v="Grid-Gen"/>
    <s v="CENTRE"/>
    <s v="Yaounde"/>
    <s v="ZTE"/>
    <n v="0"/>
    <n v="0"/>
    <n v="0"/>
    <n v="0"/>
    <n v="0"/>
    <n v="3.9194368110309252"/>
    <n v="0.36048260295120621"/>
    <n v="0"/>
    <n v="0"/>
    <n v="0"/>
    <n v="0"/>
    <n v="0"/>
    <n v="0"/>
    <n v="0"/>
    <n v="0"/>
    <n v="0"/>
    <x v="609"/>
    <x v="0"/>
    <m/>
    <x v="15"/>
    <x v="10"/>
    <s v="no impacts"/>
    <x v="7"/>
    <s v=""/>
    <s v=""/>
  </r>
  <r>
    <s v="Shell-Nsimeyong"/>
    <s v="CTR_056"/>
    <s v="Yaounde"/>
    <s v="IHS"/>
    <s v="Grid-Gen"/>
    <s v="CENTRE"/>
    <s v="Yaounde"/>
    <s v="ZTE"/>
    <n v="0.2307859134271032"/>
    <n v="0"/>
    <n v="0"/>
    <n v="0"/>
    <n v="0"/>
    <n v="0"/>
    <n v="0"/>
    <n v="0"/>
    <n v="0"/>
    <n v="0"/>
    <n v="0"/>
    <n v="0"/>
    <n v="0"/>
    <n v="0"/>
    <n v="0"/>
    <n v="0"/>
    <x v="609"/>
    <x v="0"/>
    <m/>
    <x v="15"/>
    <x v="10"/>
    <s v="no impacts"/>
    <x v="7"/>
    <s v=""/>
    <s v=""/>
  </r>
  <r>
    <s v="Abome-New"/>
    <s v="CTR_549"/>
    <s v="Yaounde"/>
    <s v="IHS"/>
    <s v="Grid-Gen"/>
    <s v="CENTRE"/>
    <s v="Yaounde"/>
    <s v="ZTE"/>
    <n v="0"/>
    <n v="0"/>
    <n v="0"/>
    <n v="0"/>
    <n v="3.3445587316263019"/>
    <n v="0"/>
    <n v="0"/>
    <n v="0"/>
    <n v="0"/>
    <n v="0"/>
    <n v="0"/>
    <n v="0"/>
    <n v="0"/>
    <n v="0"/>
    <n v="0"/>
    <n v="0"/>
    <x v="609"/>
    <x v="0"/>
    <m/>
    <x v="15"/>
    <x v="10"/>
    <s v="no impacts"/>
    <x v="7"/>
    <s v=""/>
    <s v=""/>
  </r>
  <r>
    <s v="Nkolmesseng-II"/>
    <s v="CTR_273"/>
    <s v="Yaounde"/>
    <s v="IHS"/>
    <s v="Grid-Gen"/>
    <s v="CENTRE"/>
    <s v="Yaounde"/>
    <s v="ZTE"/>
    <n v="0.35479321296795668"/>
    <n v="0.1385963936044835"/>
    <n v="0"/>
    <n v="0"/>
    <n v="0"/>
    <n v="0"/>
    <n v="0"/>
    <n v="0"/>
    <n v="3.2071216181124482"/>
    <n v="0"/>
    <n v="0.80268553475272031"/>
    <n v="0"/>
    <n v="0.35687991713109229"/>
    <n v="0"/>
    <n v="0"/>
    <n v="0"/>
    <x v="609"/>
    <x v="0"/>
    <m/>
    <x v="15"/>
    <x v="10"/>
    <s v="no impacts"/>
    <x v="7"/>
    <s v=""/>
    <s v=""/>
  </r>
  <r>
    <s v="Simbock"/>
    <s v="CTR_069"/>
    <s v="Yaounde"/>
    <s v="IHS"/>
    <s v="Grid-Gen"/>
    <s v="CENTRE"/>
    <s v="Yaounde"/>
    <s v="ZTE"/>
    <n v="0"/>
    <n v="0"/>
    <n v="0"/>
    <n v="0"/>
    <n v="0"/>
    <n v="0"/>
    <n v="0"/>
    <n v="0"/>
    <n v="0"/>
    <n v="0"/>
    <n v="0"/>
    <n v="0"/>
    <n v="0"/>
    <n v="0"/>
    <n v="0"/>
    <n v="0"/>
    <x v="609"/>
    <x v="0"/>
    <m/>
    <x v="15"/>
    <x v="10"/>
    <s v="no impacts"/>
    <x v="7"/>
    <s v=""/>
    <s v=""/>
  </r>
  <r>
    <s v="Nkomkana-IHS"/>
    <s v="CTR_448"/>
    <s v="Yaounde"/>
    <s v="IHS"/>
    <s v="Grid-Gen"/>
    <s v="CENTRE"/>
    <s v="Yaounde"/>
    <s v="ZTE"/>
    <n v="0"/>
    <n v="0"/>
    <n v="0"/>
    <n v="0.27977887356498915"/>
    <n v="0"/>
    <n v="0"/>
    <n v="0"/>
    <n v="0"/>
    <n v="0"/>
    <n v="0"/>
    <n v="0"/>
    <n v="0"/>
    <n v="0.16643695085793903"/>
    <n v="0"/>
    <n v="0"/>
    <n v="0"/>
    <x v="609"/>
    <x v="0"/>
    <m/>
    <x v="15"/>
    <x v="10"/>
    <s v="no impacts"/>
    <x v="7"/>
    <s v=""/>
    <s v=""/>
  </r>
  <r>
    <s v="CTR_1054_Z_AKOK-Ndoe-MTN-IHS"/>
    <s v="CTR_1054"/>
    <s v="Yaounde"/>
    <e v="#N/A"/>
    <e v="#N/A"/>
    <s v="CTR"/>
    <s v="Yaoundé"/>
    <s v="ZTE"/>
    <n v="0"/>
    <n v="0"/>
    <n v="0"/>
    <n v="0"/>
    <n v="0"/>
    <n v="0"/>
    <n v="0"/>
    <n v="0"/>
    <n v="0"/>
    <n v="0"/>
    <n v="0"/>
    <n v="0"/>
    <n v="0"/>
    <n v="0"/>
    <n v="0"/>
    <n v="0"/>
    <x v="609"/>
    <x v="0"/>
    <m/>
    <x v="15"/>
    <x v="10"/>
    <s v="no impacts"/>
    <x v="7"/>
    <s v=""/>
    <s v=""/>
  </r>
  <r>
    <s v="Elum-Ndem-IHS"/>
    <s v="CTR_623"/>
    <s v="Yaounde"/>
    <s v="IHS"/>
    <s v="Grid-Gen"/>
    <s v="CENTRE"/>
    <s v="Yaounde"/>
    <s v="ZTE"/>
    <n v="0"/>
    <n v="0"/>
    <n v="0"/>
    <n v="0"/>
    <n v="0"/>
    <n v="0"/>
    <n v="0"/>
    <n v="0"/>
    <n v="0"/>
    <n v="0"/>
    <n v="0"/>
    <n v="0"/>
    <n v="0"/>
    <n v="0"/>
    <n v="0"/>
    <n v="0"/>
    <x v="609"/>
    <x v="0"/>
    <m/>
    <x v="15"/>
    <x v="10"/>
    <s v="no impacts"/>
    <x v="7"/>
    <s v=""/>
    <s v=""/>
  </r>
  <r>
    <s v="Garoua-Boulai-new"/>
    <s v="EST_118"/>
    <s v="CENTRE"/>
    <s v="IHS"/>
    <s v="Grid-Gen"/>
    <s v="EST"/>
    <s v="Garoua-Boulai"/>
    <s v="ZTE"/>
    <n v="2.6928114646737038"/>
    <n v="0"/>
    <n v="0"/>
    <n v="0.53253760347912427"/>
    <n v="0"/>
    <n v="0"/>
    <n v="0"/>
    <n v="8.6845290698893322E-17"/>
    <n v="0"/>
    <n v="0"/>
    <n v="0"/>
    <n v="0"/>
    <n v="0"/>
    <n v="0"/>
    <n v="0"/>
    <n v="0"/>
    <x v="609"/>
    <x v="0"/>
    <m/>
    <x v="15"/>
    <x v="10"/>
    <s v="no impacts"/>
    <x v="7"/>
    <s v=""/>
    <s v=""/>
  </r>
  <r>
    <s v="Soa"/>
    <s v="CTR_031"/>
    <s v="Yaounde"/>
    <s v="IHS"/>
    <s v="Grid-Gen"/>
    <s v="CENTRE"/>
    <s v="Yaounde"/>
    <s v="ZTE"/>
    <n v="0"/>
    <n v="0"/>
    <n v="0"/>
    <n v="0"/>
    <n v="0"/>
    <n v="0"/>
    <n v="0"/>
    <n v="0"/>
    <n v="0"/>
    <n v="0"/>
    <n v="0"/>
    <n v="0"/>
    <n v="0"/>
    <n v="0"/>
    <n v="0"/>
    <n v="0"/>
    <x v="609"/>
    <x v="0"/>
    <m/>
    <x v="15"/>
    <x v="10"/>
    <s v="no impacts"/>
    <x v="7"/>
    <s v=""/>
    <s v=""/>
  </r>
  <r>
    <s v="Crfr-Ecole-Maternelle-Carriere"/>
    <s v="CTR_557"/>
    <s v="Yaounde"/>
    <s v="CAMUSAT"/>
    <s v="Good Grid no GE - 8h"/>
    <s v="CENTRE"/>
    <s v="Yaounde"/>
    <s v="ZTE"/>
    <n v="0"/>
    <n v="0"/>
    <n v="0"/>
    <n v="0.33397967657155619"/>
    <n v="9.3975167863757108"/>
    <n v="21.281939058250792"/>
    <n v="0"/>
    <n v="0"/>
    <n v="0"/>
    <n v="0"/>
    <n v="0"/>
    <n v="0"/>
    <n v="0.19878978292569499"/>
    <n v="0"/>
    <n v="0"/>
    <n v="0"/>
    <x v="609"/>
    <x v="0"/>
    <m/>
    <x v="15"/>
    <x v="10"/>
    <s v="no impacts"/>
    <x v="7"/>
    <s v=""/>
    <s v=""/>
  </r>
  <r>
    <s v="Bertoua-Birpondo-IHS"/>
    <s v="EST_128"/>
    <s v="CENTRE"/>
    <s v="IHS"/>
    <s v="Grid-Gen"/>
    <s v="EST"/>
    <s v="Bertoua"/>
    <s v="ZTE"/>
    <n v="0"/>
    <n v="0"/>
    <n v="0"/>
    <n v="0"/>
    <n v="0"/>
    <n v="0"/>
    <n v="0"/>
    <n v="0"/>
    <n v="0"/>
    <n v="4.6549554408403318E-3"/>
    <n v="0"/>
    <n v="0"/>
    <n v="0"/>
    <n v="0"/>
    <n v="0"/>
    <n v="0"/>
    <x v="609"/>
    <x v="0"/>
    <m/>
    <x v="15"/>
    <x v="10"/>
    <s v="no impacts"/>
    <x v="7"/>
    <s v=""/>
    <s v=""/>
  </r>
  <r>
    <s v="Mvog-Ebanda"/>
    <s v="CTR_341"/>
    <s v="Yaounde"/>
    <s v="IHS"/>
    <s v="Grid-Gen"/>
    <s v="CENTRE"/>
    <s v="Yaounde"/>
    <s v="ZTE"/>
    <n v="60.097079898297274"/>
    <n v="60.097079898297274"/>
    <n v="60.097079898297274"/>
    <n v="41.186974400241979"/>
    <n v="0"/>
    <n v="0"/>
    <n v="0"/>
    <n v="0"/>
    <n v="0"/>
    <n v="0"/>
    <n v="2.26690979445429"/>
    <n v="0"/>
    <n v="0"/>
    <n v="0"/>
    <n v="0"/>
    <n v="0"/>
    <x v="609"/>
    <x v="0"/>
    <m/>
    <x v="3"/>
    <x v="3"/>
    <s v="BSS Hardware issue"/>
    <x v="3"/>
    <s v="26/04/2026: hardware issue,  site with GPS issue (alarm : TDD down 09Apr 02pm)"/>
    <s v=""/>
  </r>
  <r>
    <s v="Chapelle-Obili"/>
    <s v="CTR_339"/>
    <s v="Yaounde"/>
    <s v="IHS"/>
    <s v="Grid-Gen"/>
    <s v="CENTRE"/>
    <s v="Yaounde"/>
    <s v="ZTE"/>
    <n v="0"/>
    <n v="0"/>
    <n v="0"/>
    <n v="0"/>
    <n v="0"/>
    <n v="0"/>
    <n v="0"/>
    <n v="0"/>
    <n v="0"/>
    <n v="0"/>
    <n v="0"/>
    <n v="0"/>
    <n v="0"/>
    <n v="0"/>
    <n v="0"/>
    <n v="0"/>
    <x v="609"/>
    <x v="0"/>
    <m/>
    <x v="15"/>
    <x v="10"/>
    <s v="no impacts"/>
    <x v="7"/>
    <s v=""/>
    <s v=""/>
  </r>
  <r>
    <s v="E-Police"/>
    <s v="CTR_076"/>
    <s v="Yaounde"/>
    <s v="IHS"/>
    <s v="GridOnly"/>
    <s v="CENTRE"/>
    <s v="Yaounde"/>
    <s v="ZTE"/>
    <n v="0"/>
    <n v="0"/>
    <n v="5.6101308952067859"/>
    <n v="2.7573031078693879E-2"/>
    <n v="0"/>
    <n v="0"/>
    <n v="2.7894062488407395E-2"/>
    <n v="0"/>
    <n v="0"/>
    <n v="0"/>
    <n v="0"/>
    <n v="0"/>
    <n v="9.5507379442004599"/>
    <n v="0"/>
    <n v="0"/>
    <n v="0"/>
    <x v="609"/>
    <x v="0"/>
    <m/>
    <x v="15"/>
    <x v="10"/>
    <s v="no impacts"/>
    <x v="7"/>
    <s v=""/>
    <s v=""/>
  </r>
  <r>
    <s v="EST_194_Z_Bertoua-Birpondo-II"/>
    <s v="EST_194"/>
    <s v="CENTRE"/>
    <s v="ESCO"/>
    <s v="Bad Grid + Solar + GE"/>
    <s v="EST"/>
    <s v="Bertoua"/>
    <s v="ZTE"/>
    <n v="0"/>
    <n v="0"/>
    <n v="0"/>
    <n v="0"/>
    <n v="0"/>
    <n v="0"/>
    <n v="0"/>
    <n v="0"/>
    <n v="0"/>
    <n v="4.726295754109917E-3"/>
    <n v="0"/>
    <n v="0"/>
    <n v="0"/>
    <n v="0"/>
    <n v="0"/>
    <n v="0"/>
    <x v="609"/>
    <x v="0"/>
    <m/>
    <x v="15"/>
    <x v="10"/>
    <s v="no impacts"/>
    <x v="7"/>
    <s v=""/>
    <s v=""/>
  </r>
  <r>
    <s v="Sim-barriere"/>
    <s v="CTR_748"/>
    <s v="Yaounde"/>
    <s v="CAMUSAT"/>
    <s v="Good Grid + GE"/>
    <s v="CENTRE"/>
    <s v="Yaounde"/>
    <s v="ZTE"/>
    <n v="0"/>
    <n v="0"/>
    <n v="0"/>
    <n v="0"/>
    <n v="0"/>
    <n v="0"/>
    <n v="0"/>
    <n v="0"/>
    <n v="12.667132518912316"/>
    <n v="0"/>
    <n v="3.0497983922746955E-2"/>
    <n v="0"/>
    <n v="0"/>
    <n v="0"/>
    <n v="0"/>
    <n v="0"/>
    <x v="609"/>
    <x v="0"/>
    <m/>
    <x v="15"/>
    <x v="10"/>
    <s v="no impacts"/>
    <x v="7"/>
    <s v=""/>
    <s v=""/>
  </r>
  <r>
    <s v="Bertoua-Bindia-IHS"/>
    <s v="EST_127"/>
    <s v="CENTRE"/>
    <s v="IHS"/>
    <s v="Grid-Gen"/>
    <s v="EST"/>
    <s v="Bertoua"/>
    <s v="ZTE"/>
    <n v="0"/>
    <n v="0"/>
    <n v="0"/>
    <n v="0"/>
    <n v="0"/>
    <n v="0"/>
    <n v="0"/>
    <n v="0"/>
    <n v="0"/>
    <n v="0"/>
    <n v="0"/>
    <n v="0"/>
    <n v="4.0542521680321197"/>
    <n v="0"/>
    <n v="0"/>
    <n v="0"/>
    <x v="609"/>
    <x v="0"/>
    <m/>
    <x v="15"/>
    <x v="10"/>
    <s v="no impacts"/>
    <x v="7"/>
    <s v=""/>
    <s v=""/>
  </r>
  <r>
    <s v="Nkolbisson-Nodal"/>
    <s v="CTR_576"/>
    <s v="Yaounde"/>
    <m/>
    <m/>
    <s v="CENTRE"/>
    <s v="Yaounde"/>
    <s v="ZTE"/>
    <n v="0"/>
    <n v="0"/>
    <n v="0"/>
    <n v="2.2436528523283907E-2"/>
    <n v="0"/>
    <n v="0"/>
    <n v="2.8393444681294167E-2"/>
    <n v="0"/>
    <n v="0"/>
    <n v="0"/>
    <n v="0"/>
    <n v="0"/>
    <n v="0"/>
    <n v="0"/>
    <n v="0"/>
    <n v="0"/>
    <x v="609"/>
    <x v="0"/>
    <m/>
    <x v="15"/>
    <x v="10"/>
    <s v="no impacts"/>
    <x v="7"/>
    <s v=""/>
    <s v=""/>
  </r>
  <r>
    <s v="Voirie-Municipale-IHS"/>
    <s v="CTR_632"/>
    <s v="Yaounde"/>
    <s v="IHS"/>
    <s v="Grid-Gen"/>
    <s v="CENTRE"/>
    <s v="Yaounde"/>
    <s v="ZTE"/>
    <n v="0"/>
    <n v="0"/>
    <n v="0"/>
    <n v="0"/>
    <n v="0"/>
    <n v="0"/>
    <n v="0"/>
    <n v="0"/>
    <n v="0"/>
    <n v="0"/>
    <n v="0"/>
    <n v="0"/>
    <n v="0"/>
    <n v="0"/>
    <n v="0"/>
    <n v="0"/>
    <x v="609"/>
    <x v="0"/>
    <m/>
    <x v="15"/>
    <x v="10"/>
    <s v="no impacts"/>
    <x v="7"/>
    <s v=""/>
    <s v=""/>
  </r>
  <r>
    <s v="Madagascar-Yde-New"/>
    <s v="CTR_217"/>
    <s v="Yaounde"/>
    <s v="IHS"/>
    <s v="Grid-Lithium"/>
    <s v="CENTRE"/>
    <s v="Yaounde"/>
    <s v="ZTE"/>
    <n v="0"/>
    <n v="0"/>
    <n v="0"/>
    <n v="0"/>
    <n v="0"/>
    <n v="0"/>
    <n v="0"/>
    <n v="0"/>
    <n v="0"/>
    <n v="0"/>
    <n v="0"/>
    <n v="0"/>
    <n v="0.14999300864929954"/>
    <n v="0"/>
    <n v="0"/>
    <n v="0"/>
    <x v="609"/>
    <x v="0"/>
    <m/>
    <x v="15"/>
    <x v="10"/>
    <s v="no impacts"/>
    <x v="7"/>
    <s v=""/>
    <s v=""/>
  </r>
  <r>
    <s v="Donga-MTN-IHS"/>
    <s v="CTR_166"/>
    <s v="CENTRE"/>
    <s v="IHS"/>
    <s v="Hybrid-Gen"/>
    <s v="CENTRE"/>
    <s v="Donga"/>
    <s v="NOKIA"/>
    <n v="0"/>
    <n v="0"/>
    <n v="0"/>
    <n v="0"/>
    <n v="0"/>
    <n v="0"/>
    <n v="0"/>
    <n v="0"/>
    <n v="0"/>
    <n v="0"/>
    <n v="0"/>
    <n v="191821.85622929348"/>
    <n v="0.57666213792550824"/>
    <n v="0"/>
    <n v="0"/>
    <n v="0"/>
    <x v="609"/>
    <x v="0"/>
    <m/>
    <x v="15"/>
    <x v="10"/>
    <s v="no impacts"/>
    <x v="7"/>
    <s v=""/>
    <s v=""/>
  </r>
  <r>
    <s v="Tongolo"/>
    <s v="CTR_390"/>
    <s v="Yaounde"/>
    <s v="IHS"/>
    <s v="Grid-Gen"/>
    <s v="CENTRE"/>
    <s v="Yaounde"/>
    <s v="ZTE"/>
    <n v="4.5586460179263884E-2"/>
    <n v="4.8281875565372019"/>
    <n v="34.892886086641383"/>
    <n v="49.985856782894288"/>
    <n v="50.559415066503426"/>
    <n v="17.659349290734603"/>
    <n v="0"/>
    <n v="0"/>
    <n v="4.5800481119073005E-2"/>
    <n v="0"/>
    <n v="0"/>
    <n v="0"/>
    <n v="23.93993645004894"/>
    <n v="0"/>
    <n v="0"/>
    <n v="0"/>
    <x v="609"/>
    <x v="0"/>
    <m/>
    <x v="15"/>
    <x v="10"/>
    <s v="no impacts"/>
    <x v="7"/>
    <s v=""/>
    <s v=""/>
  </r>
  <r>
    <s v="An-Marche-Melen"/>
    <s v="CTR_372"/>
    <s v="Yaounde"/>
    <s v="IHS"/>
    <s v="GridOnly"/>
    <s v="CENTRE"/>
    <s v="Yaounde"/>
    <s v="ZTE"/>
    <n v="0"/>
    <n v="0"/>
    <n v="0"/>
    <n v="0"/>
    <n v="0"/>
    <n v="0"/>
    <n v="0"/>
    <n v="0"/>
    <n v="0"/>
    <n v="0"/>
    <n v="0"/>
    <n v="0"/>
    <n v="0"/>
    <n v="0"/>
    <n v="0"/>
    <n v="0"/>
    <x v="609"/>
    <x v="0"/>
    <m/>
    <x v="15"/>
    <x v="10"/>
    <s v="no impacts"/>
    <x v="7"/>
    <s v=""/>
    <s v=""/>
  </r>
  <r>
    <s v="Obobogo-New"/>
    <s v="CTR_543"/>
    <s v="Yaounde"/>
    <s v="IHS"/>
    <s v="Grid-Gen"/>
    <s v="CENTRE"/>
    <s v="Yaounde"/>
    <s v="ZTE"/>
    <n v="0"/>
    <n v="2.7700908590229791"/>
    <n v="0"/>
    <n v="0"/>
    <n v="0"/>
    <n v="0.8262456732100002"/>
    <n v="0"/>
    <n v="0"/>
    <n v="0"/>
    <n v="0"/>
    <n v="0"/>
    <n v="0"/>
    <n v="7.2225289855692818"/>
    <n v="0"/>
    <n v="0"/>
    <n v="0"/>
    <x v="609"/>
    <x v="0"/>
    <m/>
    <x v="15"/>
    <x v="10"/>
    <s v="no impacts"/>
    <x v="7"/>
    <s v=""/>
    <s v=""/>
  </r>
  <r>
    <s v="Mobil-Essos"/>
    <s v="CTR_068"/>
    <s v="Yaounde"/>
    <s v="IHS"/>
    <s v="Grid-Gen"/>
    <s v="CENTRE"/>
    <s v="Yaounde"/>
    <s v="ZTE"/>
    <n v="0"/>
    <n v="0"/>
    <n v="0"/>
    <n v="0"/>
    <n v="9.4525915082201671E-4"/>
    <n v="0"/>
    <n v="0"/>
    <n v="0"/>
    <n v="6.717867609500253"/>
    <n v="0"/>
    <n v="0"/>
    <n v="0"/>
    <n v="0"/>
    <n v="0"/>
    <n v="0"/>
    <n v="0"/>
    <x v="609"/>
    <x v="0"/>
    <m/>
    <x v="15"/>
    <x v="10"/>
    <s v="no impacts"/>
    <x v="7"/>
    <s v=""/>
    <s v=""/>
  </r>
  <r>
    <s v="Nkolzie-II"/>
    <s v="CTR_672"/>
    <s v="CENTRE"/>
    <s v="CAMUSAT"/>
    <s v="Good Grid no GE - 12h"/>
    <s v="CENTRE"/>
    <s v="Nkolzie"/>
    <s v="ZTE"/>
    <n v="0"/>
    <n v="0"/>
    <n v="0"/>
    <n v="0"/>
    <n v="0"/>
    <n v="0"/>
    <n v="9.4347564299023141E-3"/>
    <n v="0"/>
    <n v="0"/>
    <n v="0"/>
    <n v="0"/>
    <n v="0"/>
    <n v="0"/>
    <n v="0"/>
    <n v="0"/>
    <n v="0"/>
    <x v="609"/>
    <x v="0"/>
    <m/>
    <x v="15"/>
    <x v="10"/>
    <s v="no impacts"/>
    <x v="7"/>
    <s v=""/>
    <s v=""/>
  </r>
  <r>
    <s v="Titi-Garage"/>
    <s v="CTR_542"/>
    <s v="Yaounde"/>
    <s v="IHS"/>
    <s v="Grid-Gen"/>
    <s v="CENTRE"/>
    <s v="Yaounde"/>
    <s v="ZTE"/>
    <n v="13.868556899607057"/>
    <n v="13.868556899607057"/>
    <n v="13.868556899607057"/>
    <n v="13.868556899607057"/>
    <n v="13.868556899607057"/>
    <n v="13.868556899607057"/>
    <n v="0"/>
    <n v="0"/>
    <n v="0"/>
    <n v="0"/>
    <n v="1.1539830723704667"/>
    <n v="0"/>
    <n v="0.2942787922370324"/>
    <n v="0"/>
    <n v="0"/>
    <n v="0"/>
    <x v="609"/>
    <x v="0"/>
    <m/>
    <x v="15"/>
    <x v="10"/>
    <s v="no impacts"/>
    <x v="7"/>
    <s v=""/>
    <s v=""/>
  </r>
  <r>
    <s v="Montee-Des-Soeurs-IHS"/>
    <s v="CTR_149"/>
    <s v="Yaounde"/>
    <s v="IHS"/>
    <s v="Grid-Gen"/>
    <s v="CENTRE"/>
    <s v="Yaounde"/>
    <s v="ZTE"/>
    <n v="0"/>
    <n v="0"/>
    <n v="0"/>
    <n v="0"/>
    <n v="0"/>
    <n v="0"/>
    <n v="0"/>
    <n v="5.5680222752994162"/>
    <n v="18.689699600208879"/>
    <n v="0"/>
    <n v="0"/>
    <n v="0"/>
    <n v="0"/>
    <n v="0"/>
    <n v="0"/>
    <n v="0"/>
    <x v="609"/>
    <x v="0"/>
    <m/>
    <x v="15"/>
    <x v="10"/>
    <s v="no impacts"/>
    <x v="7"/>
    <s v=""/>
    <s v=""/>
  </r>
  <r>
    <s v="Polytechnique"/>
    <s v="CTR_128"/>
    <s v="Yaounde"/>
    <s v="IHS"/>
    <s v="GridOnly"/>
    <s v="CENTRE"/>
    <s v="Yaounde"/>
    <s v="ZTE"/>
    <n v="0"/>
    <n v="0"/>
    <n v="0"/>
    <n v="0"/>
    <n v="0"/>
    <n v="0"/>
    <n v="0"/>
    <n v="0"/>
    <n v="0"/>
    <n v="0"/>
    <n v="0"/>
    <n v="0"/>
    <n v="17.399670550433317"/>
    <n v="0"/>
    <n v="0"/>
    <n v="0"/>
    <x v="609"/>
    <x v="0"/>
    <m/>
    <x v="15"/>
    <x v="10"/>
    <s v="no impacts"/>
    <x v="7"/>
    <s v=""/>
    <s v=""/>
  </r>
  <r>
    <s v="Ekombitie-II"/>
    <s v="CTR_723"/>
    <s v="Yaounde"/>
    <s v="CAMUSAT"/>
    <s v="Good Grid + GE"/>
    <s v="CENTRE"/>
    <s v="Yaounde"/>
    <s v="ZTE"/>
    <n v="5.3305660425816068"/>
    <n v="0"/>
    <n v="0"/>
    <n v="1.443232372521994"/>
    <n v="0"/>
    <n v="2.3286013303541617"/>
    <n v="0"/>
    <n v="0"/>
    <n v="0.55424289379139535"/>
    <n v="2.3075381028613169"/>
    <n v="0"/>
    <n v="0"/>
    <n v="0"/>
    <n v="0"/>
    <n v="0"/>
    <n v="0"/>
    <x v="609"/>
    <x v="0"/>
    <m/>
    <x v="15"/>
    <x v="10"/>
    <s v="no impacts"/>
    <x v="7"/>
    <s v=""/>
    <s v=""/>
  </r>
  <r>
    <s v="Odza-II-IHS"/>
    <s v="CTR_158"/>
    <s v="Yaounde"/>
    <s v="IHS"/>
    <s v="Grid-Gen"/>
    <s v="CENTRE"/>
    <s v="Yaounde"/>
    <s v="ZTE"/>
    <n v="0"/>
    <n v="0"/>
    <n v="0"/>
    <n v="0"/>
    <n v="0"/>
    <n v="0"/>
    <n v="0"/>
    <n v="0"/>
    <n v="0"/>
    <n v="0"/>
    <n v="0"/>
    <n v="0"/>
    <n v="0"/>
    <n v="0"/>
    <n v="0"/>
    <n v="0"/>
    <x v="609"/>
    <x v="0"/>
    <m/>
    <x v="15"/>
    <x v="10"/>
    <s v="no impacts"/>
    <x v="7"/>
    <s v=""/>
    <s v=""/>
  </r>
  <r>
    <s v="Mimboman-Liberte-IHS"/>
    <s v="CTR_552"/>
    <s v="Yaounde"/>
    <s v="IHS"/>
    <s v="Grid-Gen"/>
    <s v="CENTRE"/>
    <s v="Yaounde"/>
    <s v="ZTE"/>
    <n v="0"/>
    <n v="0"/>
    <n v="0"/>
    <n v="0"/>
    <n v="0"/>
    <n v="0"/>
    <n v="0"/>
    <n v="6.1184306272525699"/>
    <n v="5.5394861499915811"/>
    <n v="0"/>
    <n v="0"/>
    <n v="0"/>
    <n v="0"/>
    <n v="0"/>
    <n v="0"/>
    <n v="0"/>
    <x v="609"/>
    <x v="0"/>
    <m/>
    <x v="15"/>
    <x v="10"/>
    <s v="no impacts"/>
    <x v="7"/>
    <s v=""/>
    <s v=""/>
  </r>
  <r>
    <s v="Maison-Blanche-IHS"/>
    <s v="CTR_123"/>
    <s v="Yaounde"/>
    <s v="IHS"/>
    <s v="GridOnly"/>
    <s v="CENTRE"/>
    <s v="Yaounde"/>
    <s v="ZTE"/>
    <n v="0"/>
    <n v="0"/>
    <n v="0"/>
    <n v="0"/>
    <n v="0"/>
    <n v="0"/>
    <n v="0"/>
    <n v="0"/>
    <n v="0"/>
    <n v="0"/>
    <n v="4.3822749284456624"/>
    <n v="0"/>
    <n v="13.077589011308868"/>
    <n v="0"/>
    <n v="0"/>
    <n v="0"/>
    <x v="609"/>
    <x v="0"/>
    <m/>
    <x v="15"/>
    <x v="10"/>
    <s v="no impacts"/>
    <x v="7"/>
    <s v=""/>
    <s v=""/>
  </r>
  <r>
    <s v="Ntaba"/>
    <s v="CTR_380"/>
    <s v="Yaounde"/>
    <s v="IHS"/>
    <s v="Grid-Gen"/>
    <s v="CENTRE"/>
    <s v="Yaounde"/>
    <s v="ZTE"/>
    <n v="2.5783994372676076"/>
    <n v="5.0194866065695862"/>
    <n v="0"/>
    <n v="0"/>
    <n v="0"/>
    <n v="0"/>
    <n v="0"/>
    <n v="6.0937647139396116"/>
    <n v="0"/>
    <n v="0"/>
    <n v="0"/>
    <n v="0"/>
    <n v="0"/>
    <n v="0"/>
    <n v="0"/>
    <n v="0"/>
    <x v="609"/>
    <x v="0"/>
    <m/>
    <x v="15"/>
    <x v="10"/>
    <s v="no impacts"/>
    <x v="7"/>
    <s v=""/>
    <s v=""/>
  </r>
  <r>
    <s v="Bertoua-Crtv"/>
    <s v="EST_004"/>
    <s v="CENTRE"/>
    <s v="CAMUSAT"/>
    <s v="Good Grid + GE"/>
    <s v="EST"/>
    <s v="Bertoua"/>
    <s v="ZTE"/>
    <n v="0"/>
    <n v="0"/>
    <n v="0"/>
    <n v="0"/>
    <n v="0"/>
    <n v="0"/>
    <n v="0"/>
    <n v="0"/>
    <n v="0"/>
    <n v="4.761965910744707E-3"/>
    <n v="0"/>
    <n v="0"/>
    <n v="0"/>
    <n v="0"/>
    <n v="0"/>
    <n v="0"/>
    <x v="609"/>
    <x v="0"/>
    <m/>
    <x v="15"/>
    <x v="10"/>
    <s v="no impacts"/>
    <x v="7"/>
    <s v=""/>
    <s v=""/>
  </r>
  <r>
    <s v="Mbalgong-Carrefour"/>
    <s v="CTR_831"/>
    <s v="Yaounde"/>
    <s v="CAMUSAT"/>
    <s v="Good Grid no GE - 8h"/>
    <s v="CENTRE"/>
    <s v="Yaounde"/>
    <s v="ZTE"/>
    <n v="0"/>
    <n v="0"/>
    <n v="14.995698179109844"/>
    <n v="0"/>
    <n v="0"/>
    <n v="0"/>
    <n v="0"/>
    <n v="2.4358436562766603"/>
    <n v="12.95955646300434"/>
    <n v="0"/>
    <n v="0"/>
    <n v="0"/>
    <n v="24.399261057035151"/>
    <n v="0"/>
    <n v="0"/>
    <n v="0"/>
    <x v="609"/>
    <x v="0"/>
    <m/>
    <x v="15"/>
    <x v="10"/>
    <s v="no impacts"/>
    <x v="7"/>
    <s v=""/>
    <s v=""/>
  </r>
  <r>
    <s v="CTR_934_Z_Nkolbisson-II-MTN"/>
    <s v="CTR_934"/>
    <s v="Yaounde"/>
    <s v="ESCO"/>
    <s v="Hybrid Solar - S1"/>
    <s v="CTR"/>
    <s v="Yaoundé"/>
    <s v="ZTE"/>
    <n v="0"/>
    <n v="0"/>
    <n v="0"/>
    <n v="0"/>
    <n v="0"/>
    <n v="0"/>
    <n v="0"/>
    <n v="0"/>
    <n v="6.1854548515693466"/>
    <n v="0"/>
    <n v="0"/>
    <n v="0"/>
    <n v="0"/>
    <n v="0"/>
    <n v="0"/>
    <n v="0"/>
    <x v="609"/>
    <x v="0"/>
    <m/>
    <x v="15"/>
    <x v="10"/>
    <s v="no impacts"/>
    <x v="7"/>
    <s v=""/>
    <s v=""/>
  </r>
  <r>
    <s v="CTR_920_Z_MENDONG-ELOUMDEM"/>
    <s v="CTR_920"/>
    <s v="Yaounde"/>
    <s v="ESCO"/>
    <s v="Good Grid + Solar + GE"/>
    <s v="CENTRE"/>
    <s v="Yaounde"/>
    <s v="ZTE"/>
    <n v="0"/>
    <n v="0"/>
    <n v="0"/>
    <n v="16.087436828152605"/>
    <n v="0"/>
    <n v="0"/>
    <n v="0"/>
    <n v="2.5397151523971342E-2"/>
    <n v="0"/>
    <n v="0"/>
    <n v="0"/>
    <n v="0"/>
    <n v="0"/>
    <n v="0"/>
    <n v="0"/>
    <n v="0"/>
    <x v="609"/>
    <x v="0"/>
    <m/>
    <x v="15"/>
    <x v="10"/>
    <s v="no impacts"/>
    <x v="7"/>
    <s v=""/>
    <s v=""/>
  </r>
  <r>
    <s v="Ekie-Elegance"/>
    <s v="CTR_285"/>
    <s v="Yaounde"/>
    <s v="IHS"/>
    <s v="Grid-Gen"/>
    <s v="CENTRE"/>
    <s v="Yaounde"/>
    <s v="ZTE"/>
    <n v="0"/>
    <n v="0"/>
    <n v="0"/>
    <n v="1.0041149092693984E-2"/>
    <n v="0"/>
    <n v="0"/>
    <n v="1.1146923948372248E-2"/>
    <n v="0"/>
    <n v="0"/>
    <n v="7.8726532603949959"/>
    <n v="0"/>
    <n v="0"/>
    <n v="0"/>
    <n v="0"/>
    <n v="0"/>
    <n v="0"/>
    <x v="609"/>
    <x v="0"/>
    <m/>
    <x v="15"/>
    <x v="10"/>
    <s v="no impacts"/>
    <x v="7"/>
    <s v=""/>
    <s v=""/>
  </r>
  <r>
    <s v="Essang-Mvout"/>
    <s v="SUD_162"/>
    <s v="CENTRE"/>
    <m/>
    <m/>
    <s v="SUD"/>
    <s v="Meyomessi"/>
    <s v="NOKIA"/>
    <n v="0"/>
    <n v="0"/>
    <n v="8.8417945697595954E-3"/>
    <n v="0"/>
    <n v="0"/>
    <n v="0"/>
    <n v="0"/>
    <n v="0"/>
    <n v="0.83497108740266046"/>
    <n v="0"/>
    <n v="0"/>
    <n v="191821.85622929348"/>
    <n v="0"/>
    <n v="0"/>
    <n v="0"/>
    <n v="0"/>
    <x v="609"/>
    <x v="0"/>
    <m/>
    <x v="15"/>
    <x v="10"/>
    <s v="no impacts"/>
    <x v="7"/>
    <s v=""/>
    <s v=""/>
  </r>
  <r>
    <s v="Sanglou-IHS"/>
    <s v="SUD_206"/>
    <s v="CENTRE"/>
    <m/>
    <m/>
    <s v="SUD"/>
    <s v="Sagmelima"/>
    <s v="NOKIA"/>
    <n v="0"/>
    <n v="0"/>
    <n v="0"/>
    <n v="0"/>
    <n v="0"/>
    <n v="0"/>
    <n v="0"/>
    <n v="0"/>
    <n v="0"/>
    <n v="0"/>
    <n v="0"/>
    <n v="191821.85622929348"/>
    <n v="0.23633103934238686"/>
    <n v="0"/>
    <n v="0"/>
    <n v="0"/>
    <x v="609"/>
    <x v="0"/>
    <m/>
    <x v="15"/>
    <x v="10"/>
    <s v="no impacts"/>
    <x v="7"/>
    <s v=""/>
    <s v=""/>
  </r>
  <r>
    <s v="Tho-II"/>
    <s v="SUD_164"/>
    <s v="CENTRE"/>
    <m/>
    <m/>
    <s v="SUD"/>
    <s v="Ambam"/>
    <s v="NOKIA"/>
    <n v="0.20976555317945933"/>
    <n v="0"/>
    <n v="0"/>
    <n v="0"/>
    <n v="0"/>
    <n v="0"/>
    <n v="0"/>
    <n v="0"/>
    <n v="0"/>
    <n v="0"/>
    <n v="0"/>
    <n v="191821.85622929348"/>
    <n v="0"/>
    <n v="0"/>
    <n v="0"/>
    <n v="0"/>
    <x v="609"/>
    <x v="0"/>
    <m/>
    <x v="15"/>
    <x v="10"/>
    <s v="no impacts"/>
    <x v="7"/>
    <s v=""/>
    <s v=""/>
  </r>
  <r>
    <s v="CTR_950_Z_Nkolbisson-Claretains"/>
    <s v="CTR_950"/>
    <s v="Yaounde"/>
    <s v="ESCO"/>
    <e v="#N/A"/>
    <s v="CENTRE"/>
    <s v="Yaounde"/>
    <s v="ZTE"/>
    <n v="0"/>
    <n v="0"/>
    <n v="0"/>
    <n v="0"/>
    <n v="0"/>
    <n v="0"/>
    <n v="0"/>
    <n v="0"/>
    <n v="0"/>
    <n v="0"/>
    <n v="0"/>
    <n v="0"/>
    <n v="0"/>
    <n v="0"/>
    <n v="0"/>
    <n v="0"/>
    <x v="609"/>
    <x v="0"/>
    <m/>
    <x v="15"/>
    <x v="10"/>
    <s v="no impacts"/>
    <x v="7"/>
    <s v=""/>
    <s v=""/>
  </r>
  <r>
    <s v="Tamtam-Weekend-IHS"/>
    <s v="CTR_121"/>
    <s v="Yaounde"/>
    <s v="IHS"/>
    <s v="Grid-Gen"/>
    <s v="CENTRE"/>
    <s v="Yaounde"/>
    <s v="ZTE"/>
    <n v="0"/>
    <n v="0"/>
    <n v="0"/>
    <n v="0"/>
    <n v="0"/>
    <n v="0"/>
    <n v="0"/>
    <n v="0"/>
    <n v="0"/>
    <n v="0"/>
    <n v="0"/>
    <n v="0"/>
    <n v="0"/>
    <n v="0"/>
    <n v="0"/>
    <n v="0"/>
    <x v="609"/>
    <x v="0"/>
    <m/>
    <x v="15"/>
    <x v="10"/>
    <s v="no impacts"/>
    <x v="7"/>
    <s v=""/>
    <s v=""/>
  </r>
  <r>
    <s v="Ossombe-MTN"/>
    <s v="CTR_405"/>
    <s v="CENTRE"/>
    <s v="IHS"/>
    <s v="Hybrid-Gen"/>
    <s v="CENTRE"/>
    <s v="Ossombe"/>
    <s v="NOKIA"/>
    <n v="0"/>
    <n v="0"/>
    <n v="0"/>
    <n v="0"/>
    <n v="0"/>
    <n v="0"/>
    <n v="0.30053964817907008"/>
    <n v="0"/>
    <n v="0"/>
    <n v="0.45796757044175218"/>
    <n v="0"/>
    <n v="11601.574235303184"/>
    <n v="0.21238810958486926"/>
    <n v="0"/>
    <n v="0"/>
    <n v="0"/>
    <x v="609"/>
    <x v="0"/>
    <m/>
    <x v="15"/>
    <x v="10"/>
    <s v="no impacts"/>
    <x v="7"/>
    <s v=""/>
    <s v=""/>
  </r>
  <r>
    <s v="Mimboman-Nodal"/>
    <s v="CTR_351"/>
    <s v="Yaounde"/>
    <s v="IHS"/>
    <s v="GridOnly"/>
    <s v="CENTRE"/>
    <s v="Yaounde"/>
    <s v="ZTE"/>
    <n v="0"/>
    <n v="0"/>
    <n v="0"/>
    <n v="0"/>
    <n v="0"/>
    <n v="0"/>
    <n v="0"/>
    <n v="0"/>
    <n v="0"/>
    <n v="0"/>
    <n v="0"/>
    <n v="0"/>
    <n v="0"/>
    <n v="0"/>
    <n v="0"/>
    <n v="0"/>
    <x v="609"/>
    <x v="0"/>
    <m/>
    <x v="15"/>
    <x v="10"/>
    <s v="no impacts"/>
    <x v="7"/>
    <s v=""/>
    <s v=""/>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n v="0"/>
    <n v="0"/>
    <x v="609"/>
    <x v="0"/>
    <m/>
    <x v="15"/>
    <x v="10"/>
    <s v="no impacts"/>
    <x v="7"/>
    <s v=""/>
    <s v=""/>
  </r>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0"/>
    <n v="0"/>
    <n v="0"/>
    <x v="609"/>
    <x v="0"/>
    <m/>
    <x v="15"/>
    <x v="10"/>
    <s v="no impacts"/>
    <x v="7"/>
    <s v=""/>
    <s v=""/>
  </r>
  <r>
    <s v="Clge-Advantiste"/>
    <s v="CTR_331"/>
    <s v="Yaounde"/>
    <s v="IHS"/>
    <s v="Grid-Gen"/>
    <s v="CENTRE"/>
    <s v="Yaounde"/>
    <s v="ZTE"/>
    <n v="0"/>
    <n v="0"/>
    <n v="0"/>
    <n v="0"/>
    <n v="1.1664141219576867E-2"/>
    <n v="0"/>
    <n v="0"/>
    <n v="0"/>
    <n v="0"/>
    <n v="0"/>
    <n v="0"/>
    <n v="0"/>
    <n v="0"/>
    <n v="0"/>
    <n v="0"/>
    <n v="0"/>
    <x v="609"/>
    <x v="0"/>
    <m/>
    <x v="15"/>
    <x v="10"/>
    <s v="no impacts"/>
    <x v="7"/>
    <s v=""/>
    <s v=""/>
  </r>
  <r>
    <s v="E-Poste"/>
    <s v="CTR_242"/>
    <s v="Yaounde"/>
    <s v="IHS"/>
    <s v="Grid-Gen"/>
    <s v="CENTRE"/>
    <s v="Yaounde"/>
    <s v="ZTE"/>
    <n v="0"/>
    <n v="0"/>
    <n v="0"/>
    <n v="0"/>
    <n v="0"/>
    <n v="0"/>
    <n v="0"/>
    <n v="0"/>
    <n v="0"/>
    <n v="0"/>
    <n v="0"/>
    <n v="0"/>
    <n v="0"/>
    <n v="0"/>
    <n v="0"/>
    <n v="0"/>
    <x v="609"/>
    <x v="0"/>
    <m/>
    <x v="15"/>
    <x v="10"/>
    <s v="no impacts"/>
    <x v="7"/>
    <s v=""/>
    <s v=""/>
  </r>
  <r>
    <s v="NR-Bastos"/>
    <s v="CTR_038"/>
    <s v="Yaounde"/>
    <s v="IHS"/>
    <s v="GridOnly"/>
    <s v="CENTRE"/>
    <s v="Yaounde"/>
    <s v="ZTE"/>
    <n v="0"/>
    <n v="0"/>
    <n v="0"/>
    <n v="2.2632714384775689E-2"/>
    <n v="0"/>
    <n v="0"/>
    <n v="2.4451892373150014E-2"/>
    <n v="0"/>
    <n v="0"/>
    <n v="0"/>
    <n v="0"/>
    <n v="0"/>
    <n v="19.101012176364669"/>
    <n v="0"/>
    <n v="0"/>
    <n v="0"/>
    <x v="609"/>
    <x v="0"/>
    <m/>
    <x v="15"/>
    <x v="10"/>
    <s v="no impacts"/>
    <x v="7"/>
    <s v=""/>
    <s v=""/>
  </r>
  <r>
    <s v="Bertoua-Lycee-Technique"/>
    <s v="EST_131"/>
    <s v="CENTRE"/>
    <s v="CAMUSAT"/>
    <s v="Bad Grid + GE"/>
    <s v="EST"/>
    <s v="Bertoua"/>
    <s v="ZTE"/>
    <n v="0"/>
    <n v="0"/>
    <n v="0"/>
    <n v="0"/>
    <n v="0"/>
    <n v="0"/>
    <n v="0"/>
    <n v="0"/>
    <n v="0"/>
    <n v="5.1650386807178636E-2"/>
    <n v="0"/>
    <n v="0"/>
    <n v="0"/>
    <n v="0"/>
    <n v="0"/>
    <n v="0"/>
    <x v="609"/>
    <x v="0"/>
    <m/>
    <x v="15"/>
    <x v="10"/>
    <s v="no impacts"/>
    <x v="7"/>
    <s v=""/>
    <s v=""/>
  </r>
  <r>
    <s v="Mandjou-MTN-IHS"/>
    <s v="EST_112"/>
    <s v="CENTRE"/>
    <s v="IHS"/>
    <s v="Grid-Gen"/>
    <s v="EST"/>
    <s v="Bertoua"/>
    <s v="ZTE"/>
    <n v="0"/>
    <n v="0"/>
    <n v="0"/>
    <n v="0"/>
    <n v="9.570303025114632E-2"/>
    <n v="1.3485994469698919"/>
    <n v="0"/>
    <n v="0"/>
    <n v="0"/>
    <n v="0"/>
    <n v="0"/>
    <n v="0"/>
    <n v="0"/>
    <n v="0"/>
    <n v="0"/>
    <n v="0"/>
    <x v="609"/>
    <x v="0"/>
    <m/>
    <x v="15"/>
    <x v="10"/>
    <s v="no impacts"/>
    <x v="7"/>
    <s v=""/>
    <s v=""/>
  </r>
  <r>
    <s v="Vallee-Bastos"/>
    <s v="CTR_251"/>
    <s v="Yaounde"/>
    <s v="IHS"/>
    <s v="GridOnly"/>
    <s v="CENTRE"/>
    <s v="Yaounde"/>
    <s v="ZTE"/>
    <n v="0"/>
    <n v="0"/>
    <n v="0"/>
    <n v="0"/>
    <n v="0"/>
    <n v="0"/>
    <n v="0"/>
    <n v="12.351398127459456"/>
    <n v="3.5285989047835122"/>
    <n v="0"/>
    <n v="0"/>
    <n v="0"/>
    <n v="0"/>
    <n v="0"/>
    <n v="0"/>
    <n v="0"/>
    <x v="609"/>
    <x v="0"/>
    <m/>
    <x v="15"/>
    <x v="10"/>
    <s v="no impacts"/>
    <x v="7"/>
    <s v=""/>
    <s v=""/>
  </r>
  <r>
    <s v="Ngona-II"/>
    <s v="CTR_709"/>
    <s v="Yaounde"/>
    <s v="CAMUSAT"/>
    <s v="Good Grid + GE"/>
    <s v="CENTRE"/>
    <s v="Yaounde"/>
    <s v="ZTE"/>
    <n v="0"/>
    <n v="0"/>
    <n v="0"/>
    <n v="0.25249120373937367"/>
    <n v="2.3114261499344941E-2"/>
    <n v="0"/>
    <n v="0"/>
    <n v="0"/>
    <n v="0"/>
    <n v="0"/>
    <n v="0.3258290457805062"/>
    <n v="0"/>
    <n v="0.35725445377575693"/>
    <n v="0"/>
    <n v="0"/>
    <n v="0"/>
    <x v="609"/>
    <x v="0"/>
    <m/>
    <x v="15"/>
    <x v="10"/>
    <s v="no impacts"/>
    <x v="7"/>
    <s v=""/>
    <s v=""/>
  </r>
  <r>
    <s v="Etougebe-Lycee-MTN"/>
    <s v="CTR_419"/>
    <s v="Yaounde"/>
    <s v="IHS"/>
    <s v="Grid-Gen"/>
    <s v="CENTRE"/>
    <s v="Yaounde"/>
    <s v="ZTE"/>
    <n v="0"/>
    <n v="0"/>
    <n v="0"/>
    <n v="0.58590015780477378"/>
    <n v="0"/>
    <n v="0"/>
    <n v="0"/>
    <n v="0"/>
    <n v="0"/>
    <n v="0"/>
    <n v="0"/>
    <n v="0"/>
    <n v="0"/>
    <n v="0"/>
    <n v="0"/>
    <n v="0"/>
    <x v="609"/>
    <x v="0"/>
    <m/>
    <x v="15"/>
    <x v="10"/>
    <s v="no impacts"/>
    <x v="7"/>
    <s v=""/>
    <s v=""/>
  </r>
  <r>
    <s v="Mvog-Ebanda-II"/>
    <s v="CTR_668"/>
    <s v="Yaounde"/>
    <s v="CAMUSAT"/>
    <s v="Medium Grid + Solar + GE"/>
    <s v="CENTRE"/>
    <s v="Yaounde"/>
    <s v="ZTE"/>
    <n v="46.22852299869021"/>
    <n v="46.22852299869021"/>
    <n v="46.22852299869021"/>
    <n v="31.777008729200727"/>
    <n v="0"/>
    <n v="0"/>
    <n v="0"/>
    <n v="0"/>
    <n v="0"/>
    <n v="0"/>
    <n v="1.7524569603890046"/>
    <n v="0"/>
    <n v="0"/>
    <n v="0"/>
    <n v="0"/>
    <n v="0"/>
    <x v="609"/>
    <x v="0"/>
    <m/>
    <x v="3"/>
    <x v="3"/>
    <s v="BSS Hardware issue"/>
    <x v="3"/>
    <s v="26/04/2026: hardware issue,  site with GPS issue (alarm : TDD down 09Apr 02pm)"/>
    <s v=""/>
  </r>
  <r>
    <s v="Mvog-Betsi"/>
    <s v="CTR_016"/>
    <s v="Yaounde"/>
    <s v="IHS"/>
    <s v="Grid-Gen"/>
    <s v="CENTRE"/>
    <s v="Yaounde"/>
    <s v="ZTE"/>
    <n v="0"/>
    <n v="13.316382874900478"/>
    <n v="0"/>
    <n v="0"/>
    <n v="0"/>
    <n v="0"/>
    <n v="0"/>
    <n v="0"/>
    <n v="0"/>
    <n v="0"/>
    <n v="0"/>
    <n v="0"/>
    <n v="0"/>
    <n v="0"/>
    <n v="0"/>
    <n v="0"/>
    <x v="609"/>
    <x v="0"/>
    <m/>
    <x v="15"/>
    <x v="10"/>
    <s v="no impacts"/>
    <x v="7"/>
    <s v=""/>
    <s v=""/>
  </r>
  <r>
    <s v="Mfandena-IHS"/>
    <s v="CTR_643"/>
    <s v="Yaounde"/>
    <s v="IHS"/>
    <s v="Grid-Gen"/>
    <s v="CENTRE"/>
    <s v="Yaounde"/>
    <s v="ZTE"/>
    <n v="0"/>
    <n v="0"/>
    <n v="0"/>
    <n v="0"/>
    <n v="0"/>
    <n v="0"/>
    <n v="0"/>
    <n v="0"/>
    <n v="0"/>
    <n v="0"/>
    <n v="0"/>
    <n v="0"/>
    <n v="0"/>
    <n v="0"/>
    <n v="0"/>
    <n v="0"/>
    <x v="609"/>
    <x v="0"/>
    <m/>
    <x v="15"/>
    <x v="10"/>
    <s v="no impacts"/>
    <x v="7"/>
    <s v=""/>
    <s v=""/>
  </r>
  <r>
    <s v="Carriere"/>
    <s v="CTR_720"/>
    <s v="Yaounde"/>
    <s v="CAMUSAT"/>
    <s v="Good Grid no GE - 8h"/>
    <s v="CENTRE"/>
    <s v="Yaounde"/>
    <s v="ZTE"/>
    <n v="0"/>
    <n v="0"/>
    <n v="0"/>
    <n v="0.26349544706120653"/>
    <n v="0"/>
    <n v="0"/>
    <n v="1.7153421624105036"/>
    <n v="0"/>
    <n v="0"/>
    <n v="0"/>
    <n v="0"/>
    <n v="0"/>
    <n v="0.15775126771736708"/>
    <n v="0"/>
    <n v="0"/>
    <n v="0"/>
    <x v="609"/>
    <x v="0"/>
    <m/>
    <x v="15"/>
    <x v="10"/>
    <s v="no impacts"/>
    <x v="7"/>
    <s v=""/>
    <s v=""/>
  </r>
  <r>
    <s v="Omnisport-Rail-IHS"/>
    <s v="CTR_161"/>
    <s v="Yaounde"/>
    <s v="IHS"/>
    <s v="Grid-Gen"/>
    <s v="CENTRE"/>
    <s v="Yaounde"/>
    <s v="ZTE"/>
    <n v="0"/>
    <n v="0"/>
    <n v="0"/>
    <n v="0"/>
    <n v="0"/>
    <n v="0"/>
    <n v="0"/>
    <n v="2.3130491420613932"/>
    <n v="0"/>
    <n v="0"/>
    <n v="0"/>
    <n v="0"/>
    <n v="0"/>
    <n v="0"/>
    <n v="0"/>
    <n v="0"/>
    <x v="609"/>
    <x v="0"/>
    <m/>
    <x v="15"/>
    <x v="10"/>
    <s v="no impacts"/>
    <x v="7"/>
    <s v=""/>
    <s v=""/>
  </r>
  <r>
    <s v="Marche-Odza-IHS"/>
    <s v="CTR_479"/>
    <s v="Yaounde"/>
    <s v="IHS"/>
    <s v="Grid-Gen"/>
    <s v="CENTRE"/>
    <s v="Yaounde"/>
    <s v="ZTE"/>
    <n v="0"/>
    <n v="0"/>
    <n v="0"/>
    <n v="0"/>
    <n v="0"/>
    <n v="0"/>
    <n v="0"/>
    <n v="4.4780314639317673"/>
    <n v="0"/>
    <n v="21.040041891031947"/>
    <n v="0"/>
    <n v="0"/>
    <n v="0"/>
    <n v="0"/>
    <n v="0"/>
    <n v="0"/>
    <x v="609"/>
    <x v="0"/>
    <m/>
    <x v="15"/>
    <x v="10"/>
    <s v="no impacts"/>
    <x v="7"/>
    <s v=""/>
    <s v=""/>
  </r>
  <r>
    <s v="Biyem-assi-Stade"/>
    <s v="CTR_489"/>
    <s v="Yaounde"/>
    <s v="IHS"/>
    <s v="Grid-Lithium"/>
    <s v="CENTRE"/>
    <s v="Yaounde"/>
    <s v="ZTE"/>
    <n v="0"/>
    <n v="0"/>
    <n v="0"/>
    <n v="0"/>
    <n v="0"/>
    <n v="0"/>
    <n v="0"/>
    <n v="0"/>
    <n v="0"/>
    <n v="0"/>
    <n v="0"/>
    <n v="0"/>
    <n v="16.184085117554567"/>
    <n v="0"/>
    <n v="0"/>
    <n v="0"/>
    <x v="609"/>
    <x v="0"/>
    <m/>
    <x v="15"/>
    <x v="10"/>
    <s v="no impacts"/>
    <x v="7"/>
    <s v=""/>
    <s v=""/>
  </r>
  <r>
    <s v="Mimboman-Ecole"/>
    <s v="CTR_422"/>
    <s v="Yaounde"/>
    <s v="IHS"/>
    <s v="Grid-Gen"/>
    <s v="CENTRE"/>
    <s v="Yaounde"/>
    <s v="ZTE"/>
    <n v="0"/>
    <n v="0"/>
    <n v="0"/>
    <n v="0"/>
    <n v="0"/>
    <n v="0"/>
    <n v="0"/>
    <n v="0"/>
    <n v="0"/>
    <n v="0"/>
    <n v="0"/>
    <n v="0"/>
    <n v="0"/>
    <n v="0"/>
    <n v="0"/>
    <n v="0"/>
    <x v="609"/>
    <x v="0"/>
    <m/>
    <x v="15"/>
    <x v="10"/>
    <s v="no impacts"/>
    <x v="7"/>
    <s v=""/>
    <s v=""/>
  </r>
  <r>
    <s v="Odza"/>
    <s v="CTR_099"/>
    <s v="Yaounde"/>
    <s v="IHS"/>
    <s v="Grid-Gen"/>
    <s v="CENTRE"/>
    <s v="Yaounde"/>
    <s v="ZTE"/>
    <n v="0"/>
    <n v="0"/>
    <n v="0"/>
    <n v="0"/>
    <n v="0"/>
    <n v="0"/>
    <n v="0"/>
    <n v="0"/>
    <n v="0"/>
    <n v="0"/>
    <n v="0"/>
    <n v="0"/>
    <n v="0"/>
    <n v="0"/>
    <n v="0"/>
    <n v="0"/>
    <x v="609"/>
    <x v="0"/>
    <m/>
    <x v="15"/>
    <x v="10"/>
    <s v="no impacts"/>
    <x v="7"/>
    <s v=""/>
    <s v=""/>
  </r>
  <r>
    <s v="Sous-Prefecture-Tsinga"/>
    <s v="CTR_475"/>
    <s v="Yaounde"/>
    <s v="IHS"/>
    <s v="Grid-Gen"/>
    <s v="CENTRE"/>
    <s v="Yaounde"/>
    <s v="ZTE"/>
    <n v="0"/>
    <n v="0"/>
    <n v="0"/>
    <n v="0.2814732060051422"/>
    <n v="0"/>
    <n v="0"/>
    <n v="0"/>
    <n v="0"/>
    <n v="0"/>
    <n v="0"/>
    <n v="0"/>
    <n v="0"/>
    <n v="0.1666509717977476"/>
    <n v="0"/>
    <n v="0"/>
    <n v="0"/>
    <x v="609"/>
    <x v="0"/>
    <m/>
    <x v="15"/>
    <x v="10"/>
    <s v="no impacts"/>
    <x v="7"/>
    <s v=""/>
    <s v=""/>
  </r>
  <r>
    <s v="Olembe-CAMTEL"/>
    <s v="CTR_861"/>
    <s v="Yaounde"/>
    <m/>
    <m/>
    <s v="CENTRE"/>
    <s v="Yaounde"/>
    <s v="ZTE"/>
    <n v="0"/>
    <n v="0"/>
    <n v="0"/>
    <n v="0"/>
    <n v="0"/>
    <n v="0"/>
    <n v="0"/>
    <n v="0"/>
    <n v="0"/>
    <n v="0"/>
    <n v="0"/>
    <n v="0"/>
    <n v="0"/>
    <n v="0"/>
    <n v="0"/>
    <n v="0"/>
    <x v="609"/>
    <x v="0"/>
    <m/>
    <x v="15"/>
    <x v="10"/>
    <s v="no impacts"/>
    <x v="7"/>
    <s v=""/>
    <s v=""/>
  </r>
  <r>
    <s v="Nkometou-II"/>
    <s v="CTR_750"/>
    <s v="Yaounde"/>
    <s v="CAMUSAT"/>
    <s v="Hybrid Solar - S1"/>
    <s v="CENTRE"/>
    <s v="Yaounde"/>
    <s v="ZTE"/>
    <n v="5.3505234952196076E-5"/>
    <n v="0"/>
    <n v="0"/>
    <n v="0"/>
    <n v="0"/>
    <n v="4.6284168443040485"/>
    <n v="0"/>
    <n v="9.4221113593754051"/>
    <n v="19.545283977251003"/>
    <n v="0"/>
    <n v="0"/>
    <n v="0"/>
    <n v="0"/>
    <n v="0"/>
    <n v="0"/>
    <n v="0"/>
    <x v="609"/>
    <x v="0"/>
    <m/>
    <x v="15"/>
    <x v="10"/>
    <s v="no impacts"/>
    <x v="7"/>
    <s v=""/>
    <s v=""/>
  </r>
  <r>
    <s v="Complexe-BEAC"/>
    <s v="CTR_196"/>
    <s v="Yaounde"/>
    <s v="IHS"/>
    <s v="Grid-Gen"/>
    <s v="CENTRE"/>
    <s v="Yaounde"/>
    <s v="ZTE"/>
    <n v="0"/>
    <n v="0"/>
    <n v="0"/>
    <n v="1.7728067847491338E-2"/>
    <n v="0"/>
    <n v="0"/>
    <n v="1.8976523329709189E-2"/>
    <n v="0"/>
    <n v="0"/>
    <n v="7.8339868106028838"/>
    <n v="0"/>
    <n v="0"/>
    <n v="0"/>
    <n v="0"/>
    <n v="0"/>
    <n v="0"/>
    <x v="609"/>
    <x v="0"/>
    <m/>
    <x v="15"/>
    <x v="10"/>
    <s v="no impacts"/>
    <x v="7"/>
    <s v=""/>
    <s v=""/>
  </r>
  <r>
    <s v="Nkolbisson-Usne-Ds-Eaux-IHS"/>
    <s v="CTR_522"/>
    <s v="Yaounde"/>
    <s v="IHS"/>
    <s v="Grid-Gen"/>
    <s v="CENTRE"/>
    <s v="Yaounde"/>
    <s v="ZTE"/>
    <n v="0.46175017763737997"/>
    <n v="0"/>
    <n v="0"/>
    <n v="0"/>
    <n v="1.1684829910425103"/>
    <n v="0"/>
    <n v="0"/>
    <n v="0.11323491223714717"/>
    <n v="1.1165650780605709"/>
    <n v="0.73107769530837685"/>
    <n v="0"/>
    <n v="0"/>
    <n v="0"/>
    <n v="0"/>
    <n v="0"/>
    <n v="0"/>
    <x v="609"/>
    <x v="0"/>
    <m/>
    <x v="15"/>
    <x v="10"/>
    <s v="no impacts"/>
    <x v="7"/>
    <s v=""/>
    <s v=""/>
  </r>
  <r>
    <s v="Nyom-II-IHS"/>
    <s v="CTR_648"/>
    <s v="Yaounde"/>
    <s v="IHS"/>
    <s v="Grid-Gen"/>
    <s v="CENTRE"/>
    <s v="Yaounde"/>
    <s v="ZTE"/>
    <n v="0"/>
    <n v="0"/>
    <n v="0"/>
    <n v="0"/>
    <n v="0"/>
    <n v="0"/>
    <n v="0"/>
    <n v="0"/>
    <n v="0"/>
    <n v="0"/>
    <n v="0"/>
    <n v="0"/>
    <n v="0"/>
    <n v="0"/>
    <n v="0"/>
    <n v="0"/>
    <x v="609"/>
    <x v="0"/>
    <m/>
    <x v="15"/>
    <x v="10"/>
    <s v="no impacts"/>
    <x v="7"/>
    <s v=""/>
    <s v=""/>
  </r>
  <r>
    <s v="Golf-Quater-IHS"/>
    <s v="CTR_852"/>
    <s v="Yaounde"/>
    <s v="IHS"/>
    <s v="Grid-Gen"/>
    <s v="CENTRE"/>
    <s v="Yaounde"/>
    <s v="ZTE"/>
    <n v="0"/>
    <n v="0"/>
    <n v="1.6099903547896446"/>
    <n v="0.23544086886794377"/>
    <n v="0"/>
    <n v="0"/>
    <n v="0"/>
    <n v="0"/>
    <n v="0"/>
    <n v="0"/>
    <n v="0"/>
    <n v="0"/>
    <n v="0.13618865803163549"/>
    <n v="0"/>
    <n v="0"/>
    <n v="0"/>
    <x v="609"/>
    <x v="0"/>
    <m/>
    <x v="15"/>
    <x v="10"/>
    <s v="no impacts"/>
    <x v="7"/>
    <s v=""/>
    <s v=""/>
  </r>
  <r>
    <s v="Crf-Nkolbisson"/>
    <s v="CTR_256"/>
    <s v="Yaounde"/>
    <s v="IHS"/>
    <s v="Grid-Gen"/>
    <s v="CENTRE"/>
    <s v="Yaounde"/>
    <s v="ZTE"/>
    <n v="0.18874863383300125"/>
    <n v="0"/>
    <n v="0"/>
    <n v="0"/>
    <n v="0"/>
    <n v="0"/>
    <n v="0.35844940402302272"/>
    <n v="0"/>
    <n v="0"/>
    <n v="0"/>
    <n v="0"/>
    <n v="0"/>
    <n v="0"/>
    <n v="0"/>
    <n v="0"/>
    <n v="0"/>
    <x v="609"/>
    <x v="0"/>
    <m/>
    <x v="15"/>
    <x v="10"/>
    <s v="no impacts"/>
    <x v="7"/>
    <s v=""/>
    <s v=""/>
  </r>
  <r>
    <s v="Ebogo"/>
    <s v="CTR_313"/>
    <s v="Yaounde"/>
    <s v="IHS"/>
    <s v="Grid-Gen"/>
    <s v="CENTRE"/>
    <s v="Yaounde"/>
    <s v="ZTE"/>
    <n v="0"/>
    <n v="0"/>
    <n v="0"/>
    <n v="0"/>
    <n v="0"/>
    <n v="0"/>
    <n v="0.81313689064671413"/>
    <n v="0.67564627189791004"/>
    <n v="2.6765815434048736"/>
    <n v="0"/>
    <n v="0"/>
    <n v="0"/>
    <n v="0.69414124811304911"/>
    <n v="0"/>
    <n v="0"/>
    <n v="0"/>
    <x v="609"/>
    <x v="0"/>
    <m/>
    <x v="15"/>
    <x v="10"/>
    <s v="no impacts"/>
    <x v="7"/>
    <s v=""/>
    <s v=""/>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0"/>
    <n v="0"/>
    <n v="0"/>
    <n v="0"/>
    <n v="0"/>
    <x v="609"/>
    <x v="0"/>
    <m/>
    <x v="15"/>
    <x v="10"/>
    <s v="no impacts"/>
    <x v="7"/>
    <s v=""/>
    <s v=""/>
  </r>
  <r>
    <s v="Nkolbi-Boss"/>
    <s v="CTR_333"/>
    <s v="Yaounde"/>
    <s v="IHS"/>
    <s v="Grid-Gen"/>
    <s v="CENTRE"/>
    <s v="Yaounde"/>
    <s v="ZTE"/>
    <n v="2.0295427371280677"/>
    <n v="0"/>
    <n v="0"/>
    <n v="0"/>
    <n v="0"/>
    <n v="0"/>
    <n v="0"/>
    <n v="0"/>
    <n v="0"/>
    <n v="0"/>
    <n v="0"/>
    <n v="0"/>
    <n v="0"/>
    <n v="0"/>
    <n v="0"/>
    <n v="0"/>
    <x v="609"/>
    <x v="0"/>
    <m/>
    <x v="15"/>
    <x v="10"/>
    <s v="no impacts"/>
    <x v="7"/>
    <s v=""/>
    <s v=""/>
  </r>
  <r>
    <s v="Ahala-IHS"/>
    <s v="CTR_164"/>
    <s v="Yaounde"/>
    <s v="IHS"/>
    <s v="Grid-Gen"/>
    <s v="CENTRE"/>
    <s v="Yaounde"/>
    <s v="ZTE"/>
    <n v="0"/>
    <n v="0"/>
    <n v="0"/>
    <n v="0"/>
    <n v="0.94524131574366665"/>
    <n v="0"/>
    <n v="0"/>
    <n v="0"/>
    <n v="0"/>
    <n v="0"/>
    <n v="2.1830135860492372E-2"/>
    <n v="0"/>
    <n v="0"/>
    <n v="0"/>
    <n v="0"/>
    <n v="0"/>
    <x v="609"/>
    <x v="0"/>
    <m/>
    <x v="15"/>
    <x v="10"/>
    <s v="no impacts"/>
    <x v="7"/>
    <s v=""/>
    <s v=""/>
  </r>
  <r>
    <s v="Abome-II"/>
    <s v="CTR_662"/>
    <s v="Yaounde"/>
    <s v="CAMUSAT"/>
    <s v="Good Grid no GE - 12h"/>
    <s v="CENTRE"/>
    <s v="Yaounde"/>
    <s v="ZTE"/>
    <n v="0"/>
    <n v="0"/>
    <n v="0"/>
    <n v="0"/>
    <n v="0"/>
    <n v="0"/>
    <n v="0"/>
    <n v="6.2003828121210054"/>
    <n v="0"/>
    <n v="0"/>
    <n v="0"/>
    <n v="0"/>
    <n v="3.4735955232526607"/>
    <n v="0"/>
    <n v="0"/>
    <n v="0"/>
    <x v="609"/>
    <x v="0"/>
    <m/>
    <x v="15"/>
    <x v="10"/>
    <s v="no impacts"/>
    <x v="7"/>
    <s v=""/>
    <s v=""/>
  </r>
  <r>
    <s v="Minkan-Nord-IHS"/>
    <s v="CTR_646"/>
    <s v="Yaounde"/>
    <s v="CAMUSAT"/>
    <s v="Good Grid + GE"/>
    <s v="CENTRE"/>
    <s v="Yaounde"/>
    <s v="ZTE"/>
    <n v="0"/>
    <n v="0"/>
    <n v="0"/>
    <n v="0"/>
    <n v="0"/>
    <n v="0"/>
    <n v="0"/>
    <n v="0"/>
    <n v="0"/>
    <n v="0"/>
    <n v="0"/>
    <n v="0"/>
    <n v="0"/>
    <n v="0"/>
    <n v="0"/>
    <n v="0"/>
    <x v="609"/>
    <x v="0"/>
    <m/>
    <x v="15"/>
    <x v="10"/>
    <s v="no impacts"/>
    <x v="7"/>
    <s v=""/>
    <s v=""/>
  </r>
  <r>
    <s v="EST_200_Z_Batouri-Qtier-Admin-MTN-IHS"/>
    <s v="EST_200"/>
    <s v="CENTRE"/>
    <e v="#N/A"/>
    <e v="#N/A"/>
    <s v="EST"/>
    <s v="Batouri"/>
    <s v="ZTE"/>
    <n v="0"/>
    <n v="0"/>
    <n v="0"/>
    <n v="0"/>
    <n v="0"/>
    <n v="0"/>
    <n v="0"/>
    <n v="0"/>
    <n v="0"/>
    <n v="1.8316447081182425"/>
    <n v="0"/>
    <n v="0"/>
    <n v="0"/>
    <n v="0"/>
    <n v="0"/>
    <n v="0"/>
    <x v="609"/>
    <x v="0"/>
    <m/>
    <x v="15"/>
    <x v="10"/>
    <s v="no impacts"/>
    <x v="7"/>
    <s v=""/>
    <s v=""/>
  </r>
  <r>
    <s v="Avenue-Biyemassi"/>
    <s v="CTR_664"/>
    <s v="Yaounde"/>
    <s v="CAMUSAT"/>
    <s v="Good Grid no GE - 12h"/>
    <s v="CENTRE"/>
    <s v="Yaounde"/>
    <s v="ZTE"/>
    <n v="0"/>
    <n v="0"/>
    <n v="0.98585178907237736"/>
    <n v="0"/>
    <n v="0"/>
    <n v="0"/>
    <n v="0"/>
    <n v="0"/>
    <n v="0"/>
    <n v="11.562659623950937"/>
    <n v="0"/>
    <n v="0"/>
    <n v="9.501923334845749"/>
    <n v="0"/>
    <n v="0"/>
    <n v="0"/>
    <x v="609"/>
    <x v="0"/>
    <m/>
    <x v="15"/>
    <x v="10"/>
    <s v="no impacts"/>
    <x v="7"/>
    <s v=""/>
    <s v=""/>
  </r>
  <r>
    <s v="Bertoua-Bonis-MTN"/>
    <s v="EST_052"/>
    <s v="CENTRE"/>
    <s v="IHS"/>
    <s v="Grid-Gen"/>
    <s v="EST"/>
    <s v="Bertoua"/>
    <s v="ZTE"/>
    <n v="0"/>
    <n v="0"/>
    <n v="0"/>
    <n v="0"/>
    <n v="0"/>
    <n v="0"/>
    <n v="0"/>
    <n v="0"/>
    <n v="0"/>
    <n v="6.500886046690843E-2"/>
    <n v="0"/>
    <n v="0"/>
    <n v="0"/>
    <n v="0"/>
    <n v="0"/>
    <n v="0"/>
    <x v="609"/>
    <x v="0"/>
    <m/>
    <x v="15"/>
    <x v="10"/>
    <s v="no impacts"/>
    <x v="7"/>
    <s v=""/>
    <s v=""/>
  </r>
  <r>
    <s v="Crf-Mbankolo"/>
    <s v="CTR_637"/>
    <s v="Yaounde"/>
    <m/>
    <m/>
    <s v="CENTRE"/>
    <s v="Yaounde"/>
    <s v="ZTE"/>
    <n v="0"/>
    <n v="0"/>
    <n v="0"/>
    <n v="0"/>
    <n v="0"/>
    <n v="0"/>
    <n v="0"/>
    <n v="0"/>
    <n v="0"/>
    <n v="0"/>
    <n v="0"/>
    <n v="0"/>
    <n v="0.22573858626328039"/>
    <n v="0"/>
    <n v="0"/>
    <n v="0"/>
    <x v="609"/>
    <x v="0"/>
    <m/>
    <x v="15"/>
    <x v="10"/>
    <s v="no impacts"/>
    <x v="7"/>
    <s v=""/>
    <s v=""/>
  </r>
  <r>
    <s v="Nkolfoulou"/>
    <s v="CTR_214"/>
    <s v="Yaounde"/>
    <s v="IHS"/>
    <s v="Grid-Gen"/>
    <s v="CENTRE"/>
    <s v="Yaounde"/>
    <s v="ZTE"/>
    <n v="0"/>
    <n v="0"/>
    <n v="0"/>
    <n v="0"/>
    <n v="0"/>
    <n v="0.50708694672020049"/>
    <n v="0"/>
    <n v="0"/>
    <n v="2.19526628485331"/>
    <n v="0"/>
    <n v="0"/>
    <n v="0"/>
    <n v="0"/>
    <n v="0"/>
    <n v="0"/>
    <n v="0"/>
    <x v="609"/>
    <x v="0"/>
    <m/>
    <x v="15"/>
    <x v="10"/>
    <s v="no impacts"/>
    <x v="7"/>
    <s v=""/>
    <s v=""/>
  </r>
  <r>
    <s v="Scalom"/>
    <s v="CTR_210"/>
    <s v="Yaounde"/>
    <s v="IHS"/>
    <s v="Grid-Gen"/>
    <s v="CENTRE"/>
    <s v="Yaounde"/>
    <s v="ZTE"/>
    <n v="0"/>
    <n v="0"/>
    <n v="0"/>
    <n v="1.6283426503782214E-2"/>
    <n v="0"/>
    <n v="0"/>
    <n v="1.8887347938122478E-2"/>
    <n v="0"/>
    <n v="0"/>
    <n v="0"/>
    <n v="0"/>
    <n v="0"/>
    <n v="0"/>
    <n v="0"/>
    <n v="0"/>
    <n v="0"/>
    <x v="609"/>
    <x v="0"/>
    <m/>
    <x v="15"/>
    <x v="10"/>
    <s v="no impacts"/>
    <x v="7"/>
    <s v=""/>
    <s v=""/>
  </r>
  <r>
    <s v="EST_193_Z_Bertoua-Npoklota-Crf-ENIET"/>
    <s v="EST_193"/>
    <s v="CENTRE"/>
    <s v="ESCO"/>
    <s v="Bad Grid + Solar + GE"/>
    <s v="EST"/>
    <s v="Bertoua"/>
    <s v="ZTE"/>
    <n v="0"/>
    <n v="0"/>
    <n v="0"/>
    <n v="0"/>
    <n v="0"/>
    <n v="0"/>
    <n v="0"/>
    <n v="0"/>
    <n v="0"/>
    <n v="0"/>
    <n v="0"/>
    <n v="0"/>
    <n v="0"/>
    <n v="0"/>
    <n v="0"/>
    <n v="0"/>
    <x v="609"/>
    <x v="0"/>
    <m/>
    <x v="15"/>
    <x v="10"/>
    <s v="no impacts"/>
    <x v="7"/>
    <s v=""/>
    <s v=""/>
  </r>
  <r>
    <s v="Nkolda"/>
    <s v="CTR_215"/>
    <s v="Yaounde"/>
    <s v="IHS"/>
    <s v="Grid-Gen"/>
    <s v="CENTRE"/>
    <s v="Yaounde"/>
    <s v="ZTE"/>
    <n v="0"/>
    <n v="0"/>
    <n v="0"/>
    <n v="0"/>
    <n v="0"/>
    <n v="0"/>
    <n v="0"/>
    <n v="0"/>
    <n v="0"/>
    <n v="0"/>
    <n v="0"/>
    <n v="0"/>
    <n v="0"/>
    <n v="0"/>
    <n v="0"/>
    <n v="0"/>
    <x v="609"/>
    <x v="0"/>
    <m/>
    <x v="15"/>
    <x v="10"/>
    <s v="no impacts"/>
    <x v="7"/>
    <s v=""/>
    <s v=""/>
  </r>
  <r>
    <s v="CTR_951_Z_Odza-Entree-Plaque-LB"/>
    <s v="CTR_951"/>
    <s v="Yaounde"/>
    <s v="ESCO"/>
    <e v="#N/A"/>
    <s v="CENTRE"/>
    <s v="Yaoundé"/>
    <s v="ZTE"/>
    <n v="0"/>
    <n v="0"/>
    <n v="0"/>
    <n v="0"/>
    <n v="0"/>
    <n v="0"/>
    <n v="0"/>
    <n v="0"/>
    <n v="0"/>
    <n v="0"/>
    <n v="0"/>
    <n v="0"/>
    <n v="0"/>
    <n v="0"/>
    <n v="0"/>
    <n v="0"/>
    <x v="609"/>
    <x v="0"/>
    <m/>
    <x v="15"/>
    <x v="10"/>
    <s v="no impacts"/>
    <x v="7"/>
    <s v=""/>
    <s v=""/>
  </r>
  <r>
    <s v="Mont-Febe"/>
    <s v="CTR_729"/>
    <s v="Yaounde"/>
    <s v="CAMUSAT"/>
    <s v="Good Grid no GE - 8h"/>
    <s v="CENTRE"/>
    <s v="Yaounde"/>
    <s v="ZTE"/>
    <n v="0"/>
    <n v="0.50014910125473355"/>
    <n v="0.57794571287521435"/>
    <n v="0"/>
    <n v="5.1507349479073037"/>
    <n v="1.470020660154723"/>
    <n v="0"/>
    <n v="0.495833012301923"/>
    <n v="0"/>
    <n v="0"/>
    <n v="0.79952872589054247"/>
    <n v="0"/>
    <n v="0.56048517120248387"/>
    <n v="0"/>
    <n v="0"/>
    <n v="0"/>
    <x v="609"/>
    <x v="0"/>
    <m/>
    <x v="15"/>
    <x v="10"/>
    <s v="no impacts"/>
    <x v="7"/>
    <s v=""/>
    <s v=""/>
  </r>
  <r>
    <s v="Meyo"/>
    <s v="CTR_320"/>
    <s v="Yaounde"/>
    <s v="IHS"/>
    <s v="Grid-Gen"/>
    <s v="CENTRE"/>
    <s v="Yaounde"/>
    <s v="ZTE"/>
    <n v="0"/>
    <n v="0"/>
    <n v="0"/>
    <n v="0"/>
    <n v="0"/>
    <n v="0"/>
    <n v="0"/>
    <n v="0"/>
    <n v="0"/>
    <n v="0"/>
    <n v="1.551651813613444E-3"/>
    <n v="0"/>
    <n v="0"/>
    <n v="0"/>
    <n v="0"/>
    <n v="0"/>
    <x v="609"/>
    <x v="0"/>
    <m/>
    <x v="15"/>
    <x v="10"/>
    <s v="no impacts"/>
    <x v="7"/>
    <s v=""/>
    <s v=""/>
  </r>
  <r>
    <s v="EST_197_Z_Bertoua-Mokolo-IV-MTN-IHS"/>
    <s v="EST_197"/>
    <s v="CENTRE"/>
    <m/>
    <e v="#N/A"/>
    <s v="EST"/>
    <s v="Bertoua"/>
    <s v="ZTE"/>
    <n v="0"/>
    <n v="0"/>
    <n v="0"/>
    <n v="0"/>
    <n v="0"/>
    <n v="0"/>
    <n v="0"/>
    <n v="0"/>
    <n v="0"/>
    <n v="0"/>
    <n v="0"/>
    <n v="0"/>
    <n v="0"/>
    <n v="0"/>
    <n v="0"/>
    <n v="0"/>
    <x v="609"/>
    <x v="0"/>
    <m/>
    <x v="15"/>
    <x v="10"/>
    <s v="no impacts"/>
    <x v="7"/>
    <s v=""/>
    <s v=""/>
  </r>
  <r>
    <s v="Bodjongo-IHS"/>
    <s v="LIT_123"/>
    <s v="Douala"/>
    <s v="IHS"/>
    <s v="Grid-Gen"/>
    <s v="LITTORAL"/>
    <s v="Douala"/>
    <s v="ZTE"/>
    <n v="0"/>
    <n v="0.10380015580724465"/>
    <n v="0"/>
    <n v="0"/>
    <n v="3.422551529108319E-2"/>
    <n v="0.42695393984014046"/>
    <n v="0"/>
    <n v="5.006306483693005E-2"/>
    <n v="12.124767787280311"/>
    <n v="0"/>
    <n v="0.22825333230603287"/>
    <n v="0"/>
    <n v="0"/>
    <n v="0"/>
    <n v="0"/>
    <n v="0"/>
    <x v="609"/>
    <x v="0"/>
    <m/>
    <x v="15"/>
    <x v="10"/>
    <s v="no impacts"/>
    <x v="7"/>
    <s v=""/>
    <s v=""/>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n v="0"/>
    <n v="0"/>
    <x v="609"/>
    <x v="0"/>
    <m/>
    <x v="15"/>
    <x v="10"/>
    <s v="no impacts"/>
    <x v="7"/>
    <s v=""/>
    <s v=""/>
  </r>
  <r>
    <s v="EST_195_Z_Bertoua-Nyanganza"/>
    <s v="EST_195"/>
    <s v="CENTRE"/>
    <s v="ESCO"/>
    <s v="Hybrid Solar - S1"/>
    <s v="EST"/>
    <s v="Bertoua"/>
    <s v="ZTE"/>
    <n v="0"/>
    <n v="0"/>
    <n v="0"/>
    <n v="7.5061959062074628"/>
    <n v="0"/>
    <n v="0"/>
    <n v="0"/>
    <n v="0"/>
    <n v="0"/>
    <n v="5.7946169453219398E-2"/>
    <n v="0"/>
    <n v="0"/>
    <n v="0"/>
    <n v="0"/>
    <n v="0"/>
    <n v="0"/>
    <x v="609"/>
    <x v="0"/>
    <m/>
    <x v="15"/>
    <x v="10"/>
    <s v="no impacts"/>
    <x v="7"/>
    <s v=""/>
    <s v=""/>
  </r>
  <r>
    <s v="EST_205_Z_Mandjou-Sallekere"/>
    <s v="EST_205"/>
    <s v="CENTRE"/>
    <s v="ESCO"/>
    <s v="Hybrid Solar - S1"/>
    <s v="EST"/>
    <s v="Mandjou"/>
    <s v="ZTE"/>
    <n v="0"/>
    <n v="0"/>
    <n v="0"/>
    <n v="0"/>
    <n v="0"/>
    <n v="0"/>
    <n v="0"/>
    <n v="0"/>
    <n v="0"/>
    <n v="0"/>
    <n v="0"/>
    <n v="0"/>
    <n v="0"/>
    <n v="0"/>
    <n v="0"/>
    <n v="0"/>
    <x v="609"/>
    <x v="0"/>
    <m/>
    <x v="15"/>
    <x v="10"/>
    <s v="no impacts"/>
    <x v="7"/>
    <s v=""/>
    <s v=""/>
  </r>
  <r>
    <s v="Bertoua-Meteo"/>
    <s v="EST_107"/>
    <s v="CENTRE"/>
    <s v="IHS"/>
    <s v="Grid-Gen"/>
    <s v="EST"/>
    <s v="Bertoua"/>
    <s v="ZTE"/>
    <n v="0"/>
    <n v="0"/>
    <n v="0"/>
    <n v="0"/>
    <n v="0"/>
    <n v="0"/>
    <n v="0"/>
    <n v="0"/>
    <n v="0"/>
    <n v="0"/>
    <n v="0"/>
    <n v="0"/>
    <n v="0"/>
    <n v="0"/>
    <n v="0"/>
    <n v="0"/>
    <x v="609"/>
    <x v="0"/>
    <m/>
    <x v="15"/>
    <x v="10"/>
    <s v="no impacts"/>
    <x v="7"/>
    <s v=""/>
    <s v=""/>
  </r>
  <r>
    <s v="Odza-II-MTN-IHS"/>
    <s v="CTR_467"/>
    <s v="Yaounde"/>
    <s v="IHS"/>
    <s v="Grid-Gen"/>
    <s v="CENTRE"/>
    <s v="Yaounde"/>
    <s v="ZTE"/>
    <n v="0"/>
    <n v="0"/>
    <n v="0"/>
    <n v="0"/>
    <n v="0"/>
    <n v="0"/>
    <n v="0"/>
    <n v="0"/>
    <n v="0"/>
    <n v="1.3371849968467582"/>
    <n v="0"/>
    <n v="0"/>
    <n v="0"/>
    <n v="0"/>
    <n v="0"/>
    <n v="0"/>
    <x v="609"/>
    <x v="0"/>
    <m/>
    <x v="15"/>
    <x v="10"/>
    <s v="no impacts"/>
    <x v="7"/>
    <s v=""/>
    <s v=""/>
  </r>
  <r>
    <s v="GAROUA-BOULAI-II-IHS"/>
    <s v="ADM_156"/>
    <s v="CENTRE"/>
    <s v="IHS"/>
    <s v="Grid-Gen-Lithium"/>
    <s v="ADAMAOUA"/>
    <s v="Garoua Boulai"/>
    <s v="ZTE"/>
    <n v="2.7876405760872967"/>
    <n v="0"/>
    <n v="8.2070253086895359"/>
    <n v="0"/>
    <n v="0"/>
    <n v="0"/>
    <n v="0"/>
    <n v="0"/>
    <n v="0"/>
    <n v="0"/>
    <n v="0"/>
    <n v="0"/>
    <n v="0"/>
    <n v="0"/>
    <n v="0"/>
    <n v="0"/>
    <x v="609"/>
    <x v="0"/>
    <m/>
    <x v="15"/>
    <x v="10"/>
    <s v="no impacts"/>
    <x v="7"/>
    <s v=""/>
    <s v=""/>
  </r>
  <r>
    <s v="CTR_940_Z_GBS-la-releve-Simbock"/>
    <s v="CTR_940"/>
    <s v="Yaounde"/>
    <s v="ESCO"/>
    <e v="#N/A"/>
    <s v="CENTRE"/>
    <s v="Yaounde"/>
    <s v="ZTE"/>
    <n v="0"/>
    <n v="0"/>
    <n v="0"/>
    <n v="0"/>
    <n v="0"/>
    <n v="0"/>
    <n v="0"/>
    <n v="0"/>
    <n v="29.566671803169218"/>
    <n v="0"/>
    <n v="0"/>
    <n v="0"/>
    <n v="0"/>
    <n v="0"/>
    <n v="0"/>
    <n v="0"/>
    <x v="609"/>
    <x v="0"/>
    <m/>
    <x v="15"/>
    <x v="10"/>
    <s v="no impacts"/>
    <x v="7"/>
    <s v=""/>
    <s v=""/>
  </r>
  <r>
    <s v="Niki-Accacia-IHS"/>
    <s v="CTR_848"/>
    <s v="Yaounde"/>
    <m/>
    <m/>
    <s v="CENTRE"/>
    <s v="Yaounde"/>
    <s v="ZTE"/>
    <n v="0"/>
    <n v="0"/>
    <n v="0"/>
    <n v="0"/>
    <n v="0"/>
    <n v="0"/>
    <n v="0"/>
    <n v="0"/>
    <n v="0"/>
    <n v="0"/>
    <n v="0"/>
    <n v="0"/>
    <n v="4.9402275185270801"/>
    <n v="0"/>
    <n v="0"/>
    <n v="0"/>
    <x v="609"/>
    <x v="0"/>
    <m/>
    <x v="15"/>
    <x v="10"/>
    <s v="no impacts"/>
    <x v="7"/>
    <s v=""/>
    <s v=""/>
  </r>
  <r>
    <s v="Lycee-Leclerc-MTN"/>
    <s v="CTR_401"/>
    <s v="Yaounde"/>
    <s v="IHS"/>
    <s v="Grid-Gen"/>
    <s v="CENTRE"/>
    <s v="Yaounde"/>
    <s v="ZTE"/>
    <n v="0"/>
    <n v="0"/>
    <n v="0"/>
    <n v="0"/>
    <n v="0"/>
    <n v="0"/>
    <n v="0"/>
    <n v="0"/>
    <n v="0"/>
    <n v="0"/>
    <n v="0"/>
    <n v="0"/>
    <n v="0"/>
    <n v="0"/>
    <n v="0"/>
    <n v="0"/>
    <x v="609"/>
    <x v="0"/>
    <m/>
    <x v="15"/>
    <x v="10"/>
    <s v="no impacts"/>
    <x v="7"/>
    <s v=""/>
    <s v=""/>
  </r>
  <r>
    <s v="Balikumbat-Palais"/>
    <s v="NRO_034"/>
    <s v="NORD-OUEST"/>
    <s v="IHS"/>
    <s v="Grid-Gen"/>
    <s v="NORD-OUEST"/>
    <s v="Balikumbat"/>
    <s v="NOKIA"/>
    <n v="2.7053307087621325E-3"/>
    <n v="0.15714335700993459"/>
    <n v="0"/>
    <n v="0"/>
    <n v="2.6195218224961261"/>
    <n v="3.8940339532160726"/>
    <n v="0"/>
    <n v="0"/>
    <n v="0.66923146871340267"/>
    <n v="0"/>
    <n v="0.75584397278040771"/>
    <n v="17402.361352954773"/>
    <n v="0"/>
    <n v="0"/>
    <n v="0"/>
    <n v="0"/>
    <x v="609"/>
    <x v="2"/>
    <m/>
    <x v="15"/>
    <x v="10"/>
    <s v="no impacts"/>
    <x v="7"/>
    <s v=""/>
    <s v=""/>
  </r>
  <r>
    <s v="Mvog-Manga"/>
    <s v="CTR_378"/>
    <s v="Yaounde"/>
    <s v="IHS"/>
    <s v="Grid-Gen"/>
    <s v="CENTRE"/>
    <s v="Yaounde"/>
    <s v="ZTE"/>
    <n v="0"/>
    <n v="0"/>
    <n v="0"/>
    <n v="0.61568473859482431"/>
    <n v="0"/>
    <n v="0"/>
    <n v="0"/>
    <n v="0"/>
    <n v="0"/>
    <n v="0"/>
    <n v="0"/>
    <n v="0"/>
    <n v="0"/>
    <n v="0"/>
    <n v="0"/>
    <n v="0"/>
    <x v="609"/>
    <x v="0"/>
    <m/>
    <x v="15"/>
    <x v="10"/>
    <s v="no impacts"/>
    <x v="7"/>
    <s v=""/>
    <s v=""/>
  </r>
  <r>
    <s v="Simbock-II"/>
    <s v="CTR_716"/>
    <s v="Yaounde"/>
    <s v="CAMUSAT"/>
    <s v="Good Grid + GE"/>
    <s v="CENTRE"/>
    <s v="Yaounde"/>
    <s v="ZTE"/>
    <n v="0"/>
    <n v="2.0421699725767839"/>
    <n v="0"/>
    <n v="0"/>
    <n v="0"/>
    <n v="0"/>
    <n v="0"/>
    <n v="0.41757268864519032"/>
    <n v="0.15916023890444153"/>
    <n v="1.4238278073126662"/>
    <n v="2.1972816487031647E-2"/>
    <n v="0"/>
    <n v="1.2645070527034249E-2"/>
    <n v="0"/>
    <n v="0"/>
    <n v="0"/>
    <x v="609"/>
    <x v="0"/>
    <m/>
    <x v="15"/>
    <x v="10"/>
    <s v="no impacts"/>
    <x v="7"/>
    <s v=""/>
    <s v=""/>
  </r>
  <r>
    <s v="Nkoabang"/>
    <s v="CTR_084"/>
    <s v="Yaounde"/>
    <s v="IHS"/>
    <s v="Grid-Gen"/>
    <s v="CENTRE"/>
    <s v="Yaounde"/>
    <s v="ZTE"/>
    <n v="0"/>
    <n v="0"/>
    <n v="0"/>
    <n v="0"/>
    <n v="0"/>
    <n v="0"/>
    <n v="0"/>
    <n v="0"/>
    <n v="0"/>
    <n v="0"/>
    <n v="3.6867425442238599"/>
    <n v="0"/>
    <n v="0"/>
    <n v="0"/>
    <n v="0"/>
    <n v="0"/>
    <x v="609"/>
    <x v="0"/>
    <m/>
    <x v="15"/>
    <x v="10"/>
    <s v="no impacts"/>
    <x v="7"/>
    <s v=""/>
    <s v=""/>
  </r>
  <r>
    <s v="Bertoua-ENIA-MTN"/>
    <s v="EST_069"/>
    <s v="CENTRE"/>
    <s v="IHS"/>
    <s v="Grid-Gen"/>
    <s v="EST"/>
    <s v="Bertoua"/>
    <s v="ZTE"/>
    <n v="0"/>
    <n v="0"/>
    <n v="0"/>
    <n v="0.96330825007918786"/>
    <n v="0"/>
    <n v="0"/>
    <n v="4.3422645349446661E-17"/>
    <n v="0"/>
    <n v="0"/>
    <n v="0"/>
    <n v="0"/>
    <n v="0"/>
    <n v="0"/>
    <n v="0"/>
    <n v="0"/>
    <n v="0"/>
    <x v="609"/>
    <x v="0"/>
    <m/>
    <x v="15"/>
    <x v="10"/>
    <s v="no impacts"/>
    <x v="7"/>
    <s v=""/>
    <s v=""/>
  </r>
  <r>
    <s v="Essomba"/>
    <s v="CTR_266"/>
    <s v="Yaounde"/>
    <s v="IHS"/>
    <s v="Grid-Gen"/>
    <s v="CENTRE"/>
    <s v="Yaounde"/>
    <s v="ZTE"/>
    <n v="0"/>
    <n v="0"/>
    <n v="0"/>
    <n v="0"/>
    <n v="0"/>
    <n v="0"/>
    <n v="0"/>
    <n v="3.7293862164807545"/>
    <n v="0"/>
    <n v="0"/>
    <n v="0"/>
    <n v="0"/>
    <n v="0"/>
    <n v="0"/>
    <n v="0"/>
    <n v="0"/>
    <x v="609"/>
    <x v="0"/>
    <m/>
    <x v="15"/>
    <x v="10"/>
    <s v="no impacts"/>
    <x v="7"/>
    <s v=""/>
    <s v=""/>
  </r>
  <r>
    <s v="H-ville-MTN"/>
    <s v="CTR_369"/>
    <s v="Yaounde"/>
    <s v="IHS"/>
    <s v="Grid-Gen"/>
    <s v="CENTRE"/>
    <s v="Yaounde"/>
    <s v="ZTE"/>
    <n v="0"/>
    <n v="0"/>
    <n v="0"/>
    <n v="1.0665376833802823E-2"/>
    <n v="0"/>
    <n v="0"/>
    <n v="1.0879397773611608E-2"/>
    <n v="0"/>
    <n v="0"/>
    <n v="0"/>
    <n v="0"/>
    <n v="0"/>
    <n v="0"/>
    <n v="0"/>
    <n v="0"/>
    <n v="0"/>
    <x v="609"/>
    <x v="0"/>
    <m/>
    <x v="15"/>
    <x v="10"/>
    <s v="no impacts"/>
    <x v="7"/>
    <s v=""/>
    <s v=""/>
  </r>
  <r>
    <s v="Bastos-Golf"/>
    <s v="CTR_769"/>
    <s v="Yaounde"/>
    <s v="CAMUSAT"/>
    <s v="Good Grid + GE"/>
    <s v="CENTRE"/>
    <s v="Yaounde"/>
    <s v="ZTE"/>
    <n v="0"/>
    <n v="0"/>
    <n v="0"/>
    <n v="0"/>
    <n v="0"/>
    <n v="0"/>
    <n v="0"/>
    <n v="0"/>
    <n v="0"/>
    <n v="0"/>
    <n v="0"/>
    <n v="0"/>
    <n v="3.3071942425513581"/>
    <n v="0"/>
    <n v="0"/>
    <n v="0"/>
    <x v="609"/>
    <x v="0"/>
    <m/>
    <x v="15"/>
    <x v="10"/>
    <s v="no impacts"/>
    <x v="7"/>
    <s v=""/>
    <s v=""/>
  </r>
  <r>
    <s v="Bertoua-Agence-New"/>
    <s v="EST_088"/>
    <s v="CENTRE"/>
    <m/>
    <m/>
    <s v="EST"/>
    <s v="Bertoua"/>
    <s v="ZTE"/>
    <n v="0"/>
    <n v="0"/>
    <n v="2.6057049421715366E-2"/>
    <n v="0"/>
    <n v="0"/>
    <n v="5.7896860465928885E-17"/>
    <n v="0"/>
    <n v="0"/>
    <n v="0"/>
    <n v="0"/>
    <n v="0"/>
    <n v="0"/>
    <n v="0"/>
    <n v="0"/>
    <n v="0"/>
    <n v="0"/>
    <x v="609"/>
    <x v="0"/>
    <m/>
    <x v="15"/>
    <x v="10"/>
    <s v="no impacts"/>
    <x v="7"/>
    <s v=""/>
    <s v=""/>
  </r>
  <r>
    <s v="Mvog-Ada-New"/>
    <s v="CTR_347"/>
    <s v="Yaounde"/>
    <m/>
    <m/>
    <s v="CENTRE"/>
    <s v="Yaounde"/>
    <s v="ZTE"/>
    <n v="0"/>
    <n v="0"/>
    <n v="0"/>
    <n v="0"/>
    <n v="0"/>
    <n v="0"/>
    <n v="0"/>
    <n v="0"/>
    <n v="0"/>
    <n v="0.31609109301920768"/>
    <n v="0"/>
    <n v="0"/>
    <n v="0"/>
    <n v="0"/>
    <n v="0"/>
    <n v="0"/>
    <x v="609"/>
    <x v="0"/>
    <m/>
    <x v="15"/>
    <x v="10"/>
    <s v="no impacts"/>
    <x v="7"/>
    <s v=""/>
    <s v=""/>
  </r>
  <r>
    <s v="Oyomabang"/>
    <s v="CTR_340"/>
    <s v="Yaounde"/>
    <s v="IHS"/>
    <s v="Grid-Gen"/>
    <s v="CENTRE"/>
    <s v="Yaounde"/>
    <s v="ZTE"/>
    <n v="0.5850262389672215"/>
    <n v="0"/>
    <n v="0"/>
    <n v="0"/>
    <n v="0"/>
    <n v="0"/>
    <n v="0.70329064328987367"/>
    <n v="0"/>
    <n v="0"/>
    <n v="0"/>
    <n v="0"/>
    <n v="0"/>
    <n v="0"/>
    <n v="0"/>
    <n v="0"/>
    <n v="0"/>
    <x v="609"/>
    <x v="0"/>
    <m/>
    <x v="15"/>
    <x v="10"/>
    <s v="no impacts"/>
    <x v="7"/>
    <s v=""/>
    <s v=""/>
  </r>
  <r>
    <s v="EST_001_Z_Bertoua"/>
    <s v="EST_001"/>
    <s v="CENTRE"/>
    <m/>
    <m/>
    <s v="EST"/>
    <s v="Bertoua"/>
    <s v="ZTE"/>
    <n v="0"/>
    <n v="0"/>
    <n v="0"/>
    <n v="0"/>
    <n v="0"/>
    <n v="0"/>
    <n v="0"/>
    <n v="0"/>
    <n v="0"/>
    <n v="0"/>
    <n v="0"/>
    <n v="0"/>
    <n v="0"/>
    <n v="0"/>
    <n v="0"/>
    <n v="0"/>
    <x v="609"/>
    <x v="0"/>
    <m/>
    <x v="15"/>
    <x v="10"/>
    <s v="no impacts"/>
    <x v="7"/>
    <s v=""/>
    <s v=""/>
  </r>
  <r>
    <s v="Nkomeda"/>
    <s v="CTR_597"/>
    <s v="Yaounde"/>
    <s v="CAMUSAT"/>
    <s v="Good Grid + GE"/>
    <s v="CENTRE"/>
    <s v="Yaounde"/>
    <s v="ZTE"/>
    <n v="0"/>
    <n v="0"/>
    <n v="0"/>
    <n v="0"/>
    <n v="0"/>
    <n v="0"/>
    <n v="0"/>
    <n v="0"/>
    <n v="0"/>
    <n v="0"/>
    <n v="0"/>
    <n v="0"/>
    <n v="0"/>
    <n v="0"/>
    <n v="0"/>
    <n v="0"/>
    <x v="609"/>
    <x v="0"/>
    <m/>
    <x v="15"/>
    <x v="10"/>
    <s v="no impacts"/>
    <x v="7"/>
    <s v=""/>
    <s v=""/>
  </r>
  <r>
    <s v="Ebogo-II"/>
    <s v="CTR_867"/>
    <s v="CENTRE"/>
    <s v="CAMUSAT"/>
    <s v="HGB"/>
    <s v="CENTRE"/>
    <s v="Ebogo"/>
    <s v="ZTE"/>
    <n v="0"/>
    <n v="0"/>
    <n v="0"/>
    <n v="0"/>
    <n v="0"/>
    <n v="0.11542862687018635"/>
    <n v="0"/>
    <n v="0"/>
    <n v="2.1620038637913663"/>
    <n v="0"/>
    <n v="0"/>
    <n v="0"/>
    <n v="0"/>
    <n v="0"/>
    <n v="0"/>
    <n v="0"/>
    <x v="609"/>
    <x v="0"/>
    <m/>
    <x v="15"/>
    <x v="10"/>
    <s v="no impacts"/>
    <x v="7"/>
    <s v=""/>
    <s v=""/>
  </r>
  <r>
    <s v="Ebom-Maetur"/>
    <s v="CTR_596"/>
    <s v="Yaounde"/>
    <s v="CAMUSAT"/>
    <s v="Good Grid no GE - 8h"/>
    <s v="CENTRE"/>
    <s v="Yaounde"/>
    <s v="ZTE"/>
    <n v="0"/>
    <n v="0"/>
    <n v="0.14064742761098362"/>
    <n v="0"/>
    <n v="0.61987598199941263"/>
    <n v="4.5336769082820763E-2"/>
    <n v="36.46228380318064"/>
    <n v="1.4473522756133113"/>
    <n v="1.287621314202714"/>
    <n v="0"/>
    <n v="1.287157602166463"/>
    <n v="0"/>
    <n v="1.8906431471921883"/>
    <n v="0"/>
    <n v="0"/>
    <n v="0"/>
    <x v="609"/>
    <x v="0"/>
    <m/>
    <x v="15"/>
    <x v="10"/>
    <s v="no impacts"/>
    <x v="7"/>
    <s v=""/>
    <s v=""/>
  </r>
  <r>
    <s v="Mendong-Vallee2-MTN-IHS"/>
    <s v="CTR_521"/>
    <s v="Yaounde"/>
    <s v="IHS"/>
    <s v="Grid-Gen"/>
    <s v="CENTRE"/>
    <s v="Yaounde"/>
    <s v="ZTE"/>
    <n v="0"/>
    <n v="0"/>
    <n v="1.5275031175716891"/>
    <n v="1.5374015860378438"/>
    <n v="0"/>
    <n v="0"/>
    <n v="0"/>
    <n v="0"/>
    <n v="0"/>
    <n v="0"/>
    <n v="0"/>
    <n v="0"/>
    <n v="0"/>
    <n v="0"/>
    <n v="0"/>
    <n v="0"/>
    <x v="609"/>
    <x v="0"/>
    <m/>
    <x v="15"/>
    <x v="10"/>
    <s v="no impacts"/>
    <x v="7"/>
    <s v=""/>
    <s v=""/>
  </r>
  <r>
    <s v="H-Deputes"/>
    <s v="CTR_578"/>
    <s v="Yaounde"/>
    <s v="IHS"/>
    <m/>
    <s v="CENTRE"/>
    <s v="Yaounde"/>
    <s v="ZTE"/>
    <n v="0"/>
    <n v="0"/>
    <n v="0"/>
    <n v="0"/>
    <n v="0"/>
    <n v="0"/>
    <n v="0"/>
    <n v="0"/>
    <n v="0"/>
    <n v="0"/>
    <n v="0"/>
    <n v="0"/>
    <n v="0"/>
    <n v="0"/>
    <n v="0"/>
    <n v="0"/>
    <x v="609"/>
    <x v="0"/>
    <m/>
    <x v="15"/>
    <x v="10"/>
    <s v="no impacts"/>
    <x v="7"/>
    <s v=""/>
    <s v=""/>
  </r>
  <r>
    <s v="Bertoua-Tigaza"/>
    <s v="EST_079"/>
    <s v="CENTRE"/>
    <s v="IHS"/>
    <s v="Grid-Gen"/>
    <s v="EST"/>
    <s v="Bertoua"/>
    <s v="ZTE"/>
    <n v="0"/>
    <n v="0"/>
    <n v="0"/>
    <n v="0"/>
    <n v="0"/>
    <n v="0"/>
    <n v="0"/>
    <n v="0"/>
    <n v="0"/>
    <n v="8.7213532972065522E-2"/>
    <n v="0"/>
    <n v="0"/>
    <n v="0"/>
    <n v="0"/>
    <n v="0"/>
    <n v="0"/>
    <x v="609"/>
    <x v="0"/>
    <m/>
    <x v="15"/>
    <x v="10"/>
    <s v="no impacts"/>
    <x v="7"/>
    <s v=""/>
    <s v=""/>
  </r>
  <r>
    <s v="Biteng-GP"/>
    <s v="CTR_556"/>
    <s v="Yaounde"/>
    <s v="CAMUSAT"/>
    <s v="Good Grid no GE - 8h"/>
    <s v="CENTRE"/>
    <s v="Yaounde"/>
    <s v="ZTE"/>
    <n v="0"/>
    <n v="0"/>
    <n v="0"/>
    <n v="0"/>
    <n v="0"/>
    <n v="0"/>
    <n v="0"/>
    <n v="1.4565195058684539"/>
    <n v="0"/>
    <n v="0"/>
    <n v="5.9016274152263244E-2"/>
    <n v="0"/>
    <n v="0"/>
    <n v="0"/>
    <n v="0"/>
    <n v="0"/>
    <x v="609"/>
    <x v="0"/>
    <m/>
    <x v="15"/>
    <x v="10"/>
    <s v="no impacts"/>
    <x v="7"/>
    <s v=""/>
    <s v=""/>
  </r>
  <r>
    <s v="Nkoabang-Nord"/>
    <s v="CTR_708"/>
    <s v="Yaounde"/>
    <s v="CAMUSAT"/>
    <s v="Good Grid + GE"/>
    <s v="CENTRE"/>
    <s v="Yaounde"/>
    <s v="ZTE"/>
    <n v="0"/>
    <n v="0"/>
    <n v="0"/>
    <n v="0"/>
    <n v="0"/>
    <n v="0"/>
    <n v="0"/>
    <n v="0"/>
    <n v="0.11701594884043463"/>
    <n v="0"/>
    <n v="0"/>
    <n v="0"/>
    <n v="0"/>
    <n v="0"/>
    <n v="0"/>
    <n v="0"/>
    <x v="609"/>
    <x v="0"/>
    <m/>
    <x v="15"/>
    <x v="10"/>
    <s v="no impacts"/>
    <x v="7"/>
    <s v=""/>
    <s v=""/>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0"/>
    <n v="0"/>
    <n v="0"/>
    <x v="609"/>
    <x v="0"/>
    <m/>
    <x v="15"/>
    <x v="10"/>
    <s v="no impacts"/>
    <x v="7"/>
    <s v=""/>
    <s v=""/>
  </r>
  <r>
    <s v="Febe-Village-IHS"/>
    <s v="CTR_692"/>
    <s v="Yaounde"/>
    <s v="IHS"/>
    <s v="Grid-Gen"/>
    <s v="CENTRE"/>
    <s v="Yaounde"/>
    <s v="ZTE"/>
    <n v="0"/>
    <n v="0"/>
    <n v="0"/>
    <n v="0"/>
    <n v="0"/>
    <n v="0"/>
    <n v="0"/>
    <n v="0"/>
    <n v="0"/>
    <n v="0"/>
    <n v="0"/>
    <n v="0"/>
    <n v="0"/>
    <n v="0"/>
    <n v="0"/>
    <n v="0"/>
    <x v="609"/>
    <x v="0"/>
    <m/>
    <x v="15"/>
    <x v="10"/>
    <s v="no impacts"/>
    <x v="7"/>
    <s v=""/>
    <s v=""/>
  </r>
  <r>
    <s v="Mehanda-III"/>
    <s v="CTR_866"/>
    <s v="Yaounde"/>
    <s v="CAMUSAT"/>
    <s v="Good Grid + GE"/>
    <s v="CENTRE"/>
    <s v="Binguela"/>
    <s v="ZTE"/>
    <n v="0"/>
    <n v="0"/>
    <n v="0"/>
    <n v="0"/>
    <n v="0"/>
    <n v="0"/>
    <n v="0"/>
    <n v="0"/>
    <n v="0"/>
    <n v="0"/>
    <n v="0"/>
    <n v="0"/>
    <n v="0"/>
    <n v="0"/>
    <n v="0"/>
    <n v="0"/>
    <x v="609"/>
    <x v="0"/>
    <m/>
    <x v="15"/>
    <x v="10"/>
    <s v="no impacts"/>
    <x v="7"/>
    <s v=""/>
    <s v=""/>
  </r>
  <r>
    <s v="Bastos-Nylon"/>
    <s v="CTR_198"/>
    <s v="Yaounde"/>
    <s v="IHS"/>
    <s v="Grid-Gen"/>
    <s v="CENTRE"/>
    <s v="Yaounde"/>
    <s v="ZTE"/>
    <n v="0"/>
    <n v="0"/>
    <n v="0"/>
    <n v="0.20280267554710912"/>
    <n v="0"/>
    <n v="0"/>
    <n v="0"/>
    <n v="0"/>
    <n v="0"/>
    <n v="0"/>
    <n v="0"/>
    <n v="0"/>
    <n v="0.11913832316020478"/>
    <n v="0"/>
    <n v="0"/>
    <n v="0"/>
    <x v="609"/>
    <x v="0"/>
    <m/>
    <x v="15"/>
    <x v="10"/>
    <s v="no impacts"/>
    <x v="7"/>
    <s v=""/>
    <s v=""/>
  </r>
  <r>
    <s v="BAFIA-BEGNIAN-IHS"/>
    <s v="CTR_828"/>
    <s v="CENTRE"/>
    <s v="IHS"/>
    <s v="Grid-Gen"/>
    <s v="CENTRE"/>
    <s v="Bafia"/>
    <s v="ZTE"/>
    <n v="0"/>
    <n v="0.13980917893006692"/>
    <n v="0"/>
    <n v="0"/>
    <n v="0.19961019652829567"/>
    <n v="0"/>
    <n v="0"/>
    <n v="0"/>
    <n v="3.7562815145833865"/>
    <n v="0"/>
    <n v="2.0872927207197955"/>
    <n v="0"/>
    <n v="0"/>
    <n v="0"/>
    <n v="0"/>
    <n v="0"/>
    <x v="609"/>
    <x v="0"/>
    <m/>
    <x v="15"/>
    <x v="10"/>
    <s v="no impacts"/>
    <x v="7"/>
    <s v=""/>
    <s v=""/>
  </r>
  <r>
    <s v="Mendong-Village"/>
    <s v="CTR_713"/>
    <s v="Yaounde"/>
    <s v="CAMUSAT"/>
    <s v="Good Grid + GE"/>
    <s v="CENTRE"/>
    <s v="Yaounde"/>
    <s v="ZTE"/>
    <n v="0"/>
    <n v="0"/>
    <n v="0"/>
    <n v="0"/>
    <n v="0"/>
    <n v="0"/>
    <n v="0"/>
    <n v="0"/>
    <n v="0"/>
    <n v="0"/>
    <n v="0"/>
    <n v="0"/>
    <n v="0"/>
    <n v="0"/>
    <n v="0"/>
    <n v="0"/>
    <x v="609"/>
    <x v="0"/>
    <m/>
    <x v="15"/>
    <x v="10"/>
    <s v="no impacts"/>
    <x v="7"/>
    <s v=""/>
    <s v=""/>
  </r>
  <r>
    <s v="Nsimalen"/>
    <s v="CTR_010"/>
    <s v="Yaounde"/>
    <s v="IHS"/>
    <s v="Grid-Gen"/>
    <s v="CENTRE"/>
    <s v="Yaounde"/>
    <s v="ZTE"/>
    <n v="0"/>
    <n v="0"/>
    <n v="0"/>
    <n v="1.1129088870055419E-2"/>
    <n v="0"/>
    <n v="0"/>
    <n v="1.1396615044815888E-2"/>
    <n v="0"/>
    <n v="0"/>
    <n v="0"/>
    <n v="0"/>
    <n v="0"/>
    <n v="0.14854836730559065"/>
    <n v="0"/>
    <n v="0"/>
    <n v="0"/>
    <x v="609"/>
    <x v="0"/>
    <m/>
    <x v="15"/>
    <x v="10"/>
    <s v="no impacts"/>
    <x v="7"/>
    <s v=""/>
    <s v=""/>
  </r>
  <r>
    <s v="Baaba-II"/>
    <s v="CTR_879"/>
    <s v="CENTRE"/>
    <s v="CAMUSAT"/>
    <s v="Hybrid Solar - S3"/>
    <s v="CENTRE"/>
    <s v="Baaba"/>
    <s v="ZTE"/>
    <n v="7.4229595957002042E-2"/>
    <n v="0"/>
    <n v="0"/>
    <n v="0"/>
    <n v="0"/>
    <n v="0"/>
    <n v="0"/>
    <n v="0"/>
    <n v="2.1676575836179817"/>
    <n v="0"/>
    <n v="0"/>
    <n v="0"/>
    <n v="0"/>
    <n v="0"/>
    <n v="0"/>
    <n v="0"/>
    <x v="609"/>
    <x v="0"/>
    <m/>
    <x v="15"/>
    <x v="10"/>
    <s v="no impacts"/>
    <x v="7"/>
    <s v=""/>
    <s v=""/>
  </r>
  <r>
    <s v="Nsimalen-highway-I"/>
    <s v="CTR_724"/>
    <s v="Yaounde"/>
    <m/>
    <m/>
    <s v="CENTRE"/>
    <s v="Yaounde"/>
    <s v="ZTE"/>
    <n v="0"/>
    <n v="0"/>
    <n v="0"/>
    <n v="0"/>
    <n v="2.3434222804359179"/>
    <n v="0"/>
    <n v="0"/>
    <n v="0.20583463886106595"/>
    <n v="0"/>
    <n v="0"/>
    <n v="1.3911361087568404E-2"/>
    <n v="0"/>
    <n v="0"/>
    <n v="0"/>
    <n v="0"/>
    <n v="0"/>
    <x v="609"/>
    <x v="0"/>
    <m/>
    <x v="15"/>
    <x v="10"/>
    <s v="no impacts"/>
    <x v="7"/>
    <s v=""/>
    <s v=""/>
  </r>
  <r>
    <s v="Bertoua-Ngaikada"/>
    <s v="EST_051"/>
    <s v="CENTRE"/>
    <s v="IHS"/>
    <s v="Grid-Gen"/>
    <s v="EST"/>
    <s v="Bertoua"/>
    <s v="ZTE"/>
    <n v="0"/>
    <n v="0"/>
    <n v="0"/>
    <n v="1.2821102750026387"/>
    <n v="0"/>
    <n v="0"/>
    <n v="0"/>
    <n v="0"/>
    <n v="0"/>
    <n v="0"/>
    <n v="5.7896860465928885E-17"/>
    <n v="0"/>
    <n v="0"/>
    <n v="0"/>
    <n v="0"/>
    <n v="0"/>
    <x v="609"/>
    <x v="0"/>
    <m/>
    <x v="15"/>
    <x v="10"/>
    <s v="no impacts"/>
    <x v="7"/>
    <s v=""/>
    <s v=""/>
  </r>
  <r>
    <s v="Djoungolo"/>
    <s v="CTR_029"/>
    <s v="Yaounde"/>
    <s v="IHS"/>
    <s v="Grid-Gen"/>
    <s v="CENTRE"/>
    <s v="Yaounde"/>
    <s v="ZTE"/>
    <n v="0"/>
    <n v="4.8939454902934658E-2"/>
    <n v="0"/>
    <n v="8.9532093153328902E-3"/>
    <n v="0"/>
    <n v="0"/>
    <n v="7.8652695379717984E-3"/>
    <n v="0"/>
    <n v="0"/>
    <n v="2.1621287093395893"/>
    <n v="8.0792904777803154E-2"/>
    <n v="0"/>
    <n v="4.844042941161363"/>
    <n v="0"/>
    <n v="0"/>
    <n v="0"/>
    <x v="609"/>
    <x v="0"/>
    <m/>
    <x v="15"/>
    <x v="10"/>
    <s v="no impacts"/>
    <x v="7"/>
    <s v=""/>
    <s v=""/>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n v="0"/>
    <n v="0"/>
    <x v="609"/>
    <x v="0"/>
    <m/>
    <x v="15"/>
    <x v="10"/>
    <s v="no impacts"/>
    <x v="7"/>
    <s v=""/>
    <s v=""/>
  </r>
  <r>
    <s v="Nkolfoulou-CSD"/>
    <s v="CTR_712"/>
    <s v="Yaounde"/>
    <s v="CAMUSAT"/>
    <s v="Medium Grid + GE"/>
    <s v="CENTRE"/>
    <s v="Yaounde"/>
    <s v="ZTE"/>
    <n v="0"/>
    <n v="0"/>
    <n v="0"/>
    <n v="0"/>
    <n v="0"/>
    <n v="0"/>
    <n v="0"/>
    <n v="0.51894727380126937"/>
    <n v="11.41191754201231"/>
    <n v="0"/>
    <n v="0"/>
    <n v="0"/>
    <n v="0"/>
    <n v="0"/>
    <n v="0"/>
    <n v="0"/>
    <x v="609"/>
    <x v="0"/>
    <m/>
    <x v="15"/>
    <x v="10"/>
    <s v="no impacts"/>
    <x v="7"/>
    <s v=""/>
    <s v=""/>
  </r>
  <r>
    <s v="Ekoumdoum-II"/>
    <s v="CTR_665"/>
    <s v="Yaounde"/>
    <s v="CAMUSAT"/>
    <s v="HGB"/>
    <s v="CENTRE"/>
    <s v="Yaounde"/>
    <s v="ZTE"/>
    <n v="0"/>
    <n v="0"/>
    <n v="0"/>
    <n v="0"/>
    <n v="0"/>
    <n v="0"/>
    <n v="0"/>
    <n v="0"/>
    <n v="0"/>
    <n v="0"/>
    <n v="0"/>
    <n v="0"/>
    <n v="0"/>
    <n v="0"/>
    <n v="0"/>
    <n v="0"/>
    <x v="609"/>
    <x v="0"/>
    <m/>
    <x v="15"/>
    <x v="10"/>
    <s v="no impacts"/>
    <x v="7"/>
    <s v=""/>
    <s v=""/>
  </r>
  <r>
    <s v="Bertoua-Camp-SIC-IHS"/>
    <s v="EST_025"/>
    <s v="CENTRE"/>
    <s v="IHS"/>
    <s v="Grid-Gen"/>
    <s v="EST"/>
    <s v="Bertoua"/>
    <s v="ZTE"/>
    <n v="0"/>
    <n v="0"/>
    <n v="0"/>
    <n v="1.4246660559935846"/>
    <n v="0"/>
    <n v="0"/>
    <n v="0"/>
    <n v="0"/>
    <n v="0"/>
    <n v="4.7084606757925203E-3"/>
    <n v="0"/>
    <n v="0"/>
    <n v="2.0229437581506313"/>
    <n v="0"/>
    <n v="0"/>
    <n v="0"/>
    <x v="609"/>
    <x v="0"/>
    <m/>
    <x v="15"/>
    <x v="10"/>
    <s v="no impacts"/>
    <x v="7"/>
    <s v=""/>
    <s v=""/>
  </r>
  <r>
    <s v="Mehanda-II"/>
    <s v="CTR_763"/>
    <s v="Yaounde"/>
    <s v="CAMUSAT"/>
    <s v="Good Grid + GE"/>
    <s v="CENTRE"/>
    <s v="Yaounde"/>
    <s v="ZTE"/>
    <n v="0"/>
    <n v="0"/>
    <n v="0"/>
    <n v="0"/>
    <n v="0"/>
    <n v="0"/>
    <n v="0"/>
    <n v="9.8754612151252896"/>
    <n v="12.299765575730596"/>
    <n v="1.9944433029994322"/>
    <n v="0"/>
    <n v="0"/>
    <n v="0"/>
    <n v="0"/>
    <n v="0"/>
    <n v="0"/>
    <x v="609"/>
    <x v="0"/>
    <m/>
    <x v="15"/>
    <x v="10"/>
    <s v="no impacts"/>
    <x v="7"/>
    <s v=""/>
    <s v=""/>
  </r>
  <r>
    <s v="Satcom"/>
    <s v="CTR_199"/>
    <s v="Yaounde"/>
    <s v="IHS"/>
    <s v="Grid-Gen"/>
    <s v="CENTRE"/>
    <s v="Yaounde"/>
    <s v="ZTE"/>
    <n v="2.8127880365148257"/>
    <n v="0"/>
    <n v="0"/>
    <n v="0"/>
    <n v="0"/>
    <n v="0"/>
    <n v="0"/>
    <n v="1.3124834133771648"/>
    <n v="0"/>
    <n v="2.6569094520207854"/>
    <n v="0"/>
    <n v="0"/>
    <n v="4.2416096657563642"/>
    <n v="0"/>
    <n v="0"/>
    <n v="0"/>
    <x v="609"/>
    <x v="0"/>
    <m/>
    <x v="15"/>
    <x v="10"/>
    <s v="no impacts"/>
    <x v="7"/>
    <s v=""/>
    <s v=""/>
  </r>
  <r>
    <s v="J-Vespa"/>
    <s v="CTR_088"/>
    <s v="Yaounde"/>
    <s v="IHS"/>
    <s v="Grid-Gen"/>
    <s v="CENTRE"/>
    <s v="Yaounde"/>
    <s v="ZTE"/>
    <n v="0"/>
    <n v="0"/>
    <n v="0"/>
    <n v="0.35680857681782263"/>
    <n v="1.4587667257364454"/>
    <n v="0"/>
    <n v="0"/>
    <n v="0"/>
    <n v="0"/>
    <n v="0"/>
    <n v="0"/>
    <n v="0"/>
    <n v="5.6249518452885425"/>
    <n v="0"/>
    <n v="0"/>
    <n v="0"/>
    <x v="609"/>
    <x v="0"/>
    <m/>
    <x v="15"/>
    <x v="10"/>
    <s v="no impacts"/>
    <x v="7"/>
    <s v=""/>
    <s v=""/>
  </r>
  <r>
    <s v="Biscuiterie-IHS"/>
    <s v="CTR_157"/>
    <s v="Yaounde"/>
    <s v="IHS"/>
    <s v="Grid-Gen"/>
    <s v="CENTRE"/>
    <s v="Yaounde"/>
    <s v="ZTE"/>
    <n v="2.2004206224870373"/>
    <n v="0.59893760005479013"/>
    <n v="0"/>
    <n v="0"/>
    <n v="0"/>
    <n v="0"/>
    <n v="0"/>
    <n v="0"/>
    <n v="0"/>
    <n v="0"/>
    <n v="9.3063438660171929E-2"/>
    <n v="0"/>
    <n v="0"/>
    <n v="0"/>
    <n v="0"/>
    <n v="0"/>
    <x v="609"/>
    <x v="0"/>
    <m/>
    <x v="15"/>
    <x v="10"/>
    <s v="no impacts"/>
    <x v="7"/>
    <s v=""/>
    <s v=""/>
  </r>
  <r>
    <s v="Oyomabang-Ecole-IHS"/>
    <s v="CTR_553"/>
    <s v="Yaounde"/>
    <s v="IHS"/>
    <s v="Grid-Gen"/>
    <s v="CENTRE"/>
    <s v="Yaounde"/>
    <s v="ZTE"/>
    <n v="0.16584839327346426"/>
    <n v="0"/>
    <n v="0"/>
    <n v="0"/>
    <n v="0"/>
    <n v="0"/>
    <n v="0.33171462162524651"/>
    <n v="0"/>
    <n v="0"/>
    <n v="0"/>
    <n v="0"/>
    <n v="0"/>
    <n v="0"/>
    <n v="0"/>
    <n v="0"/>
    <n v="0"/>
    <x v="609"/>
    <x v="0"/>
    <m/>
    <x v="15"/>
    <x v="10"/>
    <s v="no impacts"/>
    <x v="7"/>
    <s v=""/>
    <s v=""/>
  </r>
  <r>
    <s v="GP-Etoudi"/>
    <s v="CTR_735"/>
    <s v="Yaounde"/>
    <s v="CAMUSAT"/>
    <s v="Good Grid no GE - 12h"/>
    <s v="CENTRE"/>
    <s v="Yaounde"/>
    <s v="ZTE"/>
    <n v="0"/>
    <n v="0"/>
    <n v="0"/>
    <n v="0"/>
    <n v="0"/>
    <n v="0"/>
    <n v="0"/>
    <n v="0"/>
    <n v="0"/>
    <n v="0"/>
    <n v="0"/>
    <n v="0"/>
    <n v="0"/>
    <n v="0"/>
    <n v="0"/>
    <n v="0"/>
    <x v="609"/>
    <x v="0"/>
    <m/>
    <x v="15"/>
    <x v="10"/>
    <s v="no impacts"/>
    <x v="7"/>
    <s v=""/>
    <s v=""/>
  </r>
  <r>
    <s v="Okolo"/>
    <s v="CTR_213"/>
    <s v="Yaounde"/>
    <s v="IHS"/>
    <s v="Grid-Gen"/>
    <s v="CENTRE"/>
    <s v="Yaounde"/>
    <s v="ZTE"/>
    <n v="0"/>
    <n v="0"/>
    <n v="0"/>
    <n v="0"/>
    <n v="0"/>
    <n v="0"/>
    <n v="0"/>
    <n v="0"/>
    <n v="0"/>
    <n v="0"/>
    <n v="0"/>
    <n v="0"/>
    <n v="0"/>
    <n v="0"/>
    <n v="0"/>
    <n v="0"/>
    <x v="609"/>
    <x v="0"/>
    <m/>
    <x v="15"/>
    <x v="10"/>
    <s v="no impacts"/>
    <x v="7"/>
    <s v=""/>
    <s v=""/>
  </r>
  <r>
    <s v="Bong-assi"/>
    <s v="CTR_774"/>
    <s v="Yaounde"/>
    <s v="CAMUSAT"/>
    <s v="Hybrid Solar - S3"/>
    <s v="CENTRE"/>
    <s v="Yaounde"/>
    <s v="ZTE"/>
    <n v="0"/>
    <n v="0"/>
    <n v="0"/>
    <n v="0"/>
    <n v="5.500338153084932E-2"/>
    <n v="1.9064985318163523"/>
    <n v="4.8868114589664786E-2"/>
    <n v="0"/>
    <n v="0"/>
    <n v="0"/>
    <n v="0"/>
    <n v="0"/>
    <n v="0"/>
    <n v="0"/>
    <n v="0"/>
    <n v="0"/>
    <x v="609"/>
    <x v="0"/>
    <m/>
    <x v="15"/>
    <x v="10"/>
    <s v="no impacts"/>
    <x v="7"/>
    <s v=""/>
    <s v=""/>
  </r>
  <r>
    <s v="Batouri-Sambo"/>
    <s v="EST_139"/>
    <s v="CENTRE"/>
    <s v="CAMUSAT"/>
    <s v="Hybrid Solar - S3"/>
    <s v="EST"/>
    <s v="Batouri"/>
    <s v="ZTE"/>
    <n v="0"/>
    <n v="0"/>
    <n v="0"/>
    <n v="0"/>
    <n v="0"/>
    <n v="0"/>
    <n v="0"/>
    <n v="0"/>
    <n v="0"/>
    <n v="5.2399460096509622E-2"/>
    <n v="0"/>
    <n v="0"/>
    <n v="0"/>
    <n v="0"/>
    <n v="0"/>
    <n v="0"/>
    <x v="609"/>
    <x v="0"/>
    <m/>
    <x v="15"/>
    <x v="10"/>
    <s v="no impacts"/>
    <x v="7"/>
    <s v=""/>
    <s v=""/>
  </r>
  <r>
    <s v="Etoudi-Chapelle-IHS"/>
    <s v="CTR_520"/>
    <s v="Yaounde"/>
    <s v="IHS"/>
    <s v="Grid-Gen"/>
    <s v="CENTRE"/>
    <s v="Yaounde"/>
    <s v="ZTE"/>
    <n v="4.6977596288020632E-2"/>
    <n v="0.11498274991225124"/>
    <n v="0"/>
    <n v="0"/>
    <n v="0"/>
    <n v="4.6228522998690236E-2"/>
    <n v="0"/>
    <n v="0"/>
    <n v="4.7084606757924682E-2"/>
    <n v="0"/>
    <n v="0"/>
    <n v="0"/>
    <n v="0"/>
    <n v="0"/>
    <n v="0"/>
    <n v="0"/>
    <x v="609"/>
    <x v="0"/>
    <m/>
    <x v="15"/>
    <x v="10"/>
    <s v="no impacts"/>
    <x v="7"/>
    <s v=""/>
    <s v=""/>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
    <n v="10.995361452831208"/>
    <n v="0"/>
    <n v="0"/>
    <n v="0"/>
    <x v="609"/>
    <x v="0"/>
    <m/>
    <x v="15"/>
    <x v="10"/>
    <s v="no impacts"/>
    <x v="7"/>
    <s v=""/>
    <s v=""/>
  </r>
  <r>
    <s v="Bafia"/>
    <s v="CTR_022"/>
    <s v="CENTRE"/>
    <s v="IHS"/>
    <s v="Grid-Gen"/>
    <s v="CENTRE"/>
    <s v="Bafia"/>
    <s v="ZTE"/>
    <n v="0"/>
    <n v="0"/>
    <n v="0"/>
    <n v="0"/>
    <n v="0.17007530683468816"/>
    <n v="0"/>
    <n v="0"/>
    <n v="0"/>
    <n v="3.2038042935454141"/>
    <n v="0"/>
    <n v="1.7572010912214324"/>
    <n v="0"/>
    <n v="0"/>
    <n v="0"/>
    <n v="0"/>
    <n v="0"/>
    <x v="609"/>
    <x v="0"/>
    <m/>
    <x v="15"/>
    <x v="10"/>
    <s v="no impacts"/>
    <x v="7"/>
    <s v=""/>
    <s v=""/>
  </r>
  <r>
    <s v="Accacia-New"/>
    <s v="CTR_482"/>
    <s v="Yaounde"/>
    <s v="IHS"/>
    <s v="GridOnly"/>
    <s v="CENTRE"/>
    <s v="Yaounde"/>
    <s v="ZTE"/>
    <n v="0"/>
    <n v="0"/>
    <n v="0"/>
    <n v="0"/>
    <n v="0"/>
    <n v="0"/>
    <n v="0"/>
    <n v="0"/>
    <n v="0"/>
    <n v="0"/>
    <n v="0"/>
    <n v="0"/>
    <n v="8.1130701161134944"/>
    <n v="0"/>
    <n v="0"/>
    <n v="0"/>
    <x v="609"/>
    <x v="0"/>
    <m/>
    <x v="15"/>
    <x v="10"/>
    <s v="no impacts"/>
    <x v="7"/>
    <s v=""/>
    <s v=""/>
  </r>
  <r>
    <s v="Dragage"/>
    <s v="CTR_344"/>
    <s v="Yaounde"/>
    <s v="IHS"/>
    <s v="Grid-Gen"/>
    <s v="CENTRE"/>
    <s v="Yaounde"/>
    <s v="ZTE"/>
    <n v="1.701466471479525E-2"/>
    <n v="0"/>
    <n v="5.3523070030504771E-2"/>
    <n v="0"/>
    <n v="0"/>
    <n v="0.57689344325448788"/>
    <n v="0"/>
    <n v="0"/>
    <n v="0"/>
    <n v="0"/>
    <n v="0.24191500229715818"/>
    <n v="0"/>
    <n v="0.70056187630731148"/>
    <n v="0"/>
    <n v="0"/>
    <n v="0"/>
    <x v="609"/>
    <x v="0"/>
    <m/>
    <x v="15"/>
    <x v="10"/>
    <s v="no impacts"/>
    <x v="7"/>
    <s v=""/>
    <s v=""/>
  </r>
  <r>
    <s v="LAC-New"/>
    <s v="CTR_548"/>
    <s v="Yaounde"/>
    <s v="IHS"/>
    <s v="Grid-Gen"/>
    <s v="CENTRE"/>
    <s v="Yaounde"/>
    <s v="ZTE"/>
    <n v="0"/>
    <n v="0"/>
    <n v="0"/>
    <n v="0"/>
    <n v="0"/>
    <n v="0"/>
    <n v="0"/>
    <n v="0"/>
    <n v="0"/>
    <n v="0"/>
    <n v="0"/>
    <n v="0"/>
    <n v="0"/>
    <n v="0"/>
    <n v="0"/>
    <n v="0"/>
    <x v="609"/>
    <x v="0"/>
    <m/>
    <x v="15"/>
    <x v="10"/>
    <s v="no impacts"/>
    <x v="7"/>
    <s v=""/>
    <s v=""/>
  </r>
  <r>
    <s v="Obili-New"/>
    <s v="CTR_540"/>
    <s v="Yaounde"/>
    <s v="IHS"/>
    <s v="Grid-Gen"/>
    <s v="CENTRE"/>
    <s v="Yaounde"/>
    <s v="ZTE"/>
    <n v="0"/>
    <n v="0"/>
    <n v="0"/>
    <n v="0"/>
    <n v="0"/>
    <n v="0"/>
    <n v="0"/>
    <n v="0"/>
    <n v="0"/>
    <n v="0"/>
    <n v="0"/>
    <n v="0"/>
    <n v="1.4036206635790501E-2"/>
    <n v="0"/>
    <n v="0"/>
    <n v="0"/>
    <x v="609"/>
    <x v="0"/>
    <m/>
    <x v="15"/>
    <x v="10"/>
    <s v="no impacts"/>
    <x v="7"/>
    <s v=""/>
    <s v=""/>
  </r>
  <r>
    <s v="CTR_954_Z_Nkolfoulou-III"/>
    <s v="CTR_954"/>
    <s v="Yaounde"/>
    <m/>
    <e v="#N/A"/>
    <s v="CENTRE"/>
    <s v="Yaounde"/>
    <s v="ZTE"/>
    <n v="0"/>
    <n v="0"/>
    <n v="0"/>
    <n v="0"/>
    <n v="0"/>
    <n v="0"/>
    <n v="0"/>
    <n v="0"/>
    <n v="0.62499464947650485"/>
    <n v="0"/>
    <n v="0"/>
    <n v="0"/>
    <n v="0"/>
    <n v="0"/>
    <n v="0"/>
    <n v="0"/>
    <x v="609"/>
    <x v="0"/>
    <m/>
    <x v="15"/>
    <x v="10"/>
    <s v="no impacts"/>
    <x v="7"/>
    <s v=""/>
    <s v=""/>
  </r>
  <r>
    <s v="H-Princes"/>
    <s v="CTR_044"/>
    <s v="Yaounde"/>
    <s v="IHS"/>
    <s v="Grid-Gen"/>
    <s v="CENTRE"/>
    <s v="Yaounde"/>
    <s v="ZTE"/>
    <n v="0"/>
    <n v="0"/>
    <n v="0"/>
    <n v="0"/>
    <n v="1.1045799054312802"/>
    <n v="0"/>
    <n v="0"/>
    <n v="0"/>
    <n v="0"/>
    <n v="0"/>
    <n v="0"/>
    <n v="0"/>
    <n v="0"/>
    <n v="0"/>
    <n v="0"/>
    <n v="0"/>
    <x v="609"/>
    <x v="0"/>
    <m/>
    <x v="15"/>
    <x v="10"/>
    <s v="no impacts"/>
    <x v="7"/>
    <s v=""/>
    <s v=""/>
  </r>
  <r>
    <s v="Rd-Pt-Express"/>
    <s v="CTR_012"/>
    <s v="Yaounde"/>
    <s v="IHS"/>
    <s v="GridOnly"/>
    <s v="CENTRE"/>
    <s v="Yaounde"/>
    <s v="ZTE"/>
    <n v="0"/>
    <n v="0"/>
    <n v="0"/>
    <n v="0"/>
    <n v="0"/>
    <n v="0"/>
    <n v="0"/>
    <n v="0"/>
    <n v="0"/>
    <n v="0"/>
    <n v="0"/>
    <n v="0"/>
    <n v="6.4835325154879806"/>
    <n v="0"/>
    <n v="0"/>
    <n v="0"/>
    <x v="609"/>
    <x v="0"/>
    <m/>
    <x v="15"/>
    <x v="10"/>
    <s v="no impacts"/>
    <x v="7"/>
    <s v=""/>
    <s v=""/>
  </r>
  <r>
    <s v="Meyo-II"/>
    <s v="CTR_850"/>
    <s v="Yaounde"/>
    <s v="CAMUSAT"/>
    <s v="Good Grid no GE - 8h"/>
    <s v="CENTRE"/>
    <s v="Binguela"/>
    <s v="ZTE"/>
    <n v="8.6820626196733777"/>
    <n v="0"/>
    <n v="0"/>
    <n v="0"/>
    <n v="0"/>
    <n v="0.5078716901661654"/>
    <n v="0"/>
    <n v="0"/>
    <n v="0"/>
    <n v="0"/>
    <n v="5.3505234952230308E-4"/>
    <n v="0"/>
    <n v="0"/>
    <n v="0"/>
    <n v="0"/>
    <n v="0"/>
    <x v="609"/>
    <x v="0"/>
    <m/>
    <x v="15"/>
    <x v="10"/>
    <s v="no impacts"/>
    <x v="7"/>
    <s v=""/>
    <s v=""/>
  </r>
  <r>
    <s v="Mbantinbang-FH"/>
    <s v="ADM_055"/>
    <s v="ADAMAOUA"/>
    <s v="IHS"/>
    <s v="Solar-Gen"/>
    <s v="ADAMAOUA"/>
    <s v="Mbantinbang"/>
    <s v="NOKIA"/>
    <n v="2.140581026737913E-3"/>
    <n v="0"/>
    <n v="0"/>
    <n v="0"/>
    <n v="0"/>
    <n v="0"/>
    <n v="4.2520841359271908E-2"/>
    <n v="0.15637465449112825"/>
    <n v="0.4906753068881366"/>
    <n v="4.4592857003779572E-4"/>
    <n v="0"/>
    <n v="287729.76310064981"/>
    <n v="0"/>
    <n v="0"/>
    <n v="0"/>
    <n v="0"/>
    <x v="609"/>
    <x v="0"/>
    <m/>
    <x v="15"/>
    <x v="10"/>
    <s v="no impacts"/>
    <x v="7"/>
    <s v=""/>
    <s v=""/>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0"/>
    <n v="0.58932449284171251"/>
    <n v="0"/>
    <n v="0"/>
    <n v="0"/>
    <x v="609"/>
    <x v="0"/>
    <m/>
    <x v="15"/>
    <x v="10"/>
    <s v="no impacts"/>
    <x v="7"/>
    <s v=""/>
    <s v=""/>
  </r>
  <r>
    <s v="Jean-Vespa2-MTN-IHS"/>
    <s v="CTR_525"/>
    <s v="Yaounde"/>
    <s v="IHS"/>
    <s v="Grid-Gen"/>
    <s v="CENTRE"/>
    <s v="Yaounde"/>
    <s v="ZTE"/>
    <n v="0"/>
    <n v="0"/>
    <n v="0"/>
    <n v="0"/>
    <n v="0"/>
    <n v="0"/>
    <n v="0"/>
    <n v="0"/>
    <n v="0"/>
    <n v="0"/>
    <n v="0"/>
    <n v="0"/>
    <n v="0.20471102892707058"/>
    <n v="0"/>
    <n v="0"/>
    <n v="0"/>
    <x v="609"/>
    <x v="0"/>
    <m/>
    <x v="15"/>
    <x v="10"/>
    <s v="no impacts"/>
    <x v="7"/>
    <s v=""/>
    <s v=""/>
  </r>
  <r>
    <s v="Nyom"/>
    <s v="CTR_381"/>
    <s v="Yaounde"/>
    <s v="IHS"/>
    <s v="Grid-Gen"/>
    <s v="CENTRE"/>
    <s v="Yaounde"/>
    <s v="ZTE"/>
    <n v="0"/>
    <n v="0"/>
    <n v="0"/>
    <n v="0"/>
    <n v="0"/>
    <n v="0"/>
    <n v="0"/>
    <n v="0"/>
    <n v="0"/>
    <n v="0"/>
    <n v="0"/>
    <n v="0"/>
    <n v="0"/>
    <n v="0"/>
    <n v="0"/>
    <n v="0"/>
    <x v="609"/>
    <x v="0"/>
    <m/>
    <x v="15"/>
    <x v="10"/>
    <s v="no impacts"/>
    <x v="7"/>
    <s v=""/>
    <s v=""/>
  </r>
  <r>
    <s v="Mendong-Maetur-IHS"/>
    <s v="CTR_486"/>
    <s v="Yaounde"/>
    <s v="IHS"/>
    <s v="Grid-Gen"/>
    <s v="CENTRE"/>
    <s v="Yaounde"/>
    <s v="ZTE"/>
    <n v="0"/>
    <n v="0"/>
    <n v="0"/>
    <n v="0"/>
    <n v="0"/>
    <n v="0"/>
    <n v="0"/>
    <n v="0"/>
    <n v="0"/>
    <n v="0"/>
    <n v="0"/>
    <n v="0"/>
    <n v="0"/>
    <n v="0"/>
    <n v="0"/>
    <n v="0"/>
    <x v="609"/>
    <x v="0"/>
    <m/>
    <x v="15"/>
    <x v="10"/>
    <s v="no impacts"/>
    <x v="7"/>
    <s v=""/>
    <s v=""/>
  </r>
  <r>
    <s v="Odza-III"/>
    <s v="CTR_628"/>
    <s v="Yaounde"/>
    <s v="CAMUSAT"/>
    <s v="Bad Grid + GE"/>
    <s v="CENTRE"/>
    <s v="Yaounde"/>
    <s v="ZTE"/>
    <n v="5.5391651185818702"/>
    <n v="0"/>
    <n v="0"/>
    <n v="0"/>
    <n v="0"/>
    <n v="0"/>
    <n v="0"/>
    <n v="0"/>
    <n v="0"/>
    <n v="0"/>
    <n v="0"/>
    <n v="0"/>
    <n v="0"/>
    <n v="0"/>
    <n v="0"/>
    <n v="0"/>
    <x v="609"/>
    <x v="0"/>
    <m/>
    <x v="15"/>
    <x v="10"/>
    <s v="no impacts"/>
    <x v="7"/>
    <s v=""/>
    <s v=""/>
  </r>
  <r>
    <s v="CTR_006_Z_Mbankolo"/>
    <s v="CTR_006"/>
    <s v="Yaounde"/>
    <s v="OCM/Datacenter"/>
    <s v="Grid-Gen"/>
    <s v="CENTRE"/>
    <s v="Yaounde"/>
    <s v="ZTE"/>
    <n v="0"/>
    <n v="0"/>
    <n v="0"/>
    <n v="0"/>
    <n v="0"/>
    <n v="0"/>
    <n v="0"/>
    <n v="0"/>
    <n v="0"/>
    <n v="0"/>
    <n v="0"/>
    <n v="0"/>
    <n v="0"/>
    <n v="0"/>
    <n v="0"/>
    <n v="0"/>
    <x v="609"/>
    <x v="0"/>
    <m/>
    <x v="15"/>
    <x v="10"/>
    <s v="no impacts"/>
    <x v="7"/>
    <s v=""/>
    <s v=""/>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287729.76310064981"/>
    <n v="0"/>
    <n v="0"/>
    <n v="0"/>
    <n v="0"/>
    <x v="609"/>
    <x v="0"/>
    <m/>
    <x v="15"/>
    <x v="10"/>
    <s v="no impacts"/>
    <x v="7"/>
    <s v=""/>
    <s v=""/>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0"/>
    <n v="0"/>
    <n v="0"/>
    <n v="0"/>
    <n v="0"/>
    <x v="609"/>
    <x v="0"/>
    <m/>
    <x v="15"/>
    <x v="10"/>
    <s v="no impacts"/>
    <x v="7"/>
    <s v=""/>
    <s v=""/>
  </r>
  <r>
    <s v="Mimboman3-IHS"/>
    <s v="CTR_625"/>
    <s v="Yaounde"/>
    <s v="IHS"/>
    <s v="Grid-Gen"/>
    <s v="CENTRE"/>
    <s v="Yaounde"/>
    <s v="ZTE"/>
    <n v="0"/>
    <n v="0"/>
    <n v="0"/>
    <n v="0"/>
    <n v="0"/>
    <n v="0"/>
    <n v="0"/>
    <n v="0"/>
    <n v="0"/>
    <n v="0"/>
    <n v="0"/>
    <n v="0"/>
    <n v="0"/>
    <n v="0"/>
    <n v="0"/>
    <n v="0"/>
    <x v="609"/>
    <x v="0"/>
    <m/>
    <x v="15"/>
    <x v="10"/>
    <s v="no impacts"/>
    <x v="7"/>
    <s v=""/>
    <s v=""/>
  </r>
  <r>
    <s v="Nsimeyong-Chefferie"/>
    <s v="CTR_660"/>
    <s v="Yaounde"/>
    <s v="CAMUSAT"/>
    <s v="Good Grid no GE - 12h"/>
    <s v="CENTRE"/>
    <s v="Yaounde"/>
    <s v="ZTE"/>
    <n v="0"/>
    <n v="0"/>
    <n v="0"/>
    <n v="0"/>
    <n v="0.38074325191976849"/>
    <n v="0"/>
    <n v="0"/>
    <n v="0"/>
    <n v="0"/>
    <n v="0"/>
    <n v="0"/>
    <n v="0"/>
    <n v="9.4887075418125573"/>
    <n v="0"/>
    <n v="0"/>
    <n v="0"/>
    <x v="609"/>
    <x v="0"/>
    <m/>
    <x v="15"/>
    <x v="10"/>
    <s v="no impacts"/>
    <x v="7"/>
    <s v=""/>
    <s v=""/>
  </r>
  <r>
    <s v="Nkomo"/>
    <s v="CTR_042"/>
    <s v="Yaounde"/>
    <s v="IHS"/>
    <s v="Grid-Gen"/>
    <s v="CENTRE"/>
    <s v="Yaounde"/>
    <s v="ZTE"/>
    <n v="0"/>
    <n v="0"/>
    <n v="0"/>
    <n v="0"/>
    <n v="0"/>
    <n v="0"/>
    <n v="0"/>
    <n v="1.7899284599338543"/>
    <n v="0"/>
    <n v="0"/>
    <n v="0"/>
    <n v="0"/>
    <n v="0"/>
    <n v="0"/>
    <n v="0"/>
    <n v="0"/>
    <x v="609"/>
    <x v="0"/>
    <m/>
    <x v="15"/>
    <x v="10"/>
    <s v="no impacts"/>
    <x v="7"/>
    <s v=""/>
    <s v=""/>
  </r>
  <r>
    <s v="Zamengoue"/>
    <s v="CTR_100"/>
    <s v="CENTRE"/>
    <s v="CAMUSAT"/>
    <s v="Good grid 100%"/>
    <s v="CENTRE"/>
    <s v="Zamengoue"/>
    <s v="ZTE"/>
    <n v="0"/>
    <n v="0"/>
    <n v="0"/>
    <n v="0"/>
    <n v="0"/>
    <n v="0"/>
    <n v="0"/>
    <n v="8.4431260754552068E-2"/>
    <n v="0"/>
    <n v="0"/>
    <n v="0"/>
    <n v="0"/>
    <n v="0"/>
    <n v="0"/>
    <n v="0"/>
    <n v="0"/>
    <x v="609"/>
    <x v="0"/>
    <m/>
    <x v="15"/>
    <x v="10"/>
    <s v="no impacts"/>
    <x v="7"/>
    <s v=""/>
    <s v=""/>
  </r>
  <r>
    <s v="Ekombitie"/>
    <s v="CTR_387"/>
    <s v="Yaounde"/>
    <s v="IHS"/>
    <s v="Grid-Gen"/>
    <s v="CENTRE"/>
    <s v="Yaounde"/>
    <s v="ZTE"/>
    <n v="0"/>
    <n v="0"/>
    <n v="0"/>
    <n v="0"/>
    <n v="0"/>
    <n v="0"/>
    <n v="0"/>
    <n v="0"/>
    <n v="0"/>
    <n v="0"/>
    <n v="0"/>
    <n v="0"/>
    <n v="0"/>
    <n v="0"/>
    <n v="0"/>
    <n v="0"/>
    <x v="609"/>
    <x v="0"/>
    <m/>
    <x v="15"/>
    <x v="10"/>
    <s v="no impacts"/>
    <x v="7"/>
    <s v=""/>
    <s v=""/>
  </r>
  <r>
    <s v="Soa-UNIV-MTN"/>
    <s v="CTR_431"/>
    <s v="Yaounde"/>
    <s v="IHS"/>
    <s v="Grid-Gen"/>
    <s v="CENTRE"/>
    <s v="Yaounde"/>
    <s v="ZTE"/>
    <n v="0"/>
    <n v="0"/>
    <n v="0"/>
    <n v="0"/>
    <n v="0"/>
    <n v="0"/>
    <n v="0"/>
    <n v="0.76409042527387516"/>
    <n v="0"/>
    <n v="0"/>
    <n v="0"/>
    <n v="0"/>
    <n v="0"/>
    <n v="0"/>
    <n v="0"/>
    <n v="0"/>
    <x v="609"/>
    <x v="0"/>
    <m/>
    <x v="15"/>
    <x v="10"/>
    <s v="no impacts"/>
    <x v="7"/>
    <s v=""/>
    <s v=""/>
  </r>
  <r>
    <s v="Emana-MTN"/>
    <s v="CTR_370"/>
    <s v="Yaounde"/>
    <s v="IHS"/>
    <s v="Grid-Gen"/>
    <s v="CENTRE"/>
    <s v="Yaounde"/>
    <s v="ZTE"/>
    <n v="0"/>
    <n v="0"/>
    <n v="0"/>
    <n v="0"/>
    <n v="0"/>
    <n v="0"/>
    <n v="0"/>
    <n v="0"/>
    <n v="0"/>
    <n v="0"/>
    <n v="0"/>
    <n v="0"/>
    <n v="0"/>
    <n v="0"/>
    <n v="0"/>
    <n v="0"/>
    <x v="609"/>
    <x v="0"/>
    <m/>
    <x v="15"/>
    <x v="10"/>
    <s v="no impacts"/>
    <x v="7"/>
    <s v=""/>
    <s v=""/>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2.035303467424586"/>
    <n v="0"/>
    <n v="0"/>
    <n v="0"/>
    <x v="609"/>
    <x v="0"/>
    <m/>
    <x v="15"/>
    <x v="10"/>
    <s v="no impacts"/>
    <x v="7"/>
    <s v=""/>
    <s v=""/>
  </r>
  <r>
    <s v="Etoug-Ebe-II"/>
    <s v="CTR_740"/>
    <s v="Yaounde"/>
    <s v="CAMUSAT"/>
    <s v="Good Grid + GE"/>
    <s v="CENTRE"/>
    <s v="Yaounde"/>
    <s v="ZTE"/>
    <n v="0"/>
    <n v="0"/>
    <n v="0"/>
    <n v="0"/>
    <n v="0"/>
    <n v="0"/>
    <n v="0"/>
    <n v="0"/>
    <n v="0"/>
    <n v="0"/>
    <n v="0"/>
    <n v="0"/>
    <n v="0"/>
    <n v="0"/>
    <n v="0"/>
    <n v="0"/>
    <x v="609"/>
    <x v="0"/>
    <m/>
    <x v="15"/>
    <x v="10"/>
    <s v="no impacts"/>
    <x v="7"/>
    <s v=""/>
    <s v=""/>
  </r>
  <r>
    <s v="Yona-Hotel-MTN-IHS"/>
    <s v="CTR_466"/>
    <s v="Yaounde"/>
    <s v="IHS"/>
    <s v="Grid-Gen"/>
    <s v="CENTRE"/>
    <s v="Yaounde"/>
    <s v="ZTE"/>
    <n v="1.468754369594188"/>
    <n v="0"/>
    <n v="0"/>
    <n v="9.7736229179330014E-3"/>
    <n v="0"/>
    <n v="0"/>
    <n v="9.0067145502849173E-3"/>
    <n v="0"/>
    <n v="0"/>
    <n v="0"/>
    <n v="0"/>
    <n v="0"/>
    <n v="0"/>
    <n v="0"/>
    <n v="0"/>
    <n v="0"/>
    <x v="609"/>
    <x v="0"/>
    <m/>
    <x v="15"/>
    <x v="10"/>
    <s v="no impacts"/>
    <x v="7"/>
    <s v=""/>
    <s v=""/>
  </r>
  <r>
    <s v="Efoulan-Pont"/>
    <s v="CTR_773"/>
    <s v="Yaounde"/>
    <s v="CAMUSAT"/>
    <s v="Good Grid no GE - 8h"/>
    <s v="CENTRE"/>
    <s v="Yaounde"/>
    <s v="ZTE"/>
    <n v="0"/>
    <n v="2.1445254870403199"/>
    <n v="0"/>
    <n v="0"/>
    <n v="0"/>
    <n v="0.98044776034220582"/>
    <n v="0"/>
    <n v="0"/>
    <n v="0"/>
    <n v="0"/>
    <n v="0"/>
    <n v="0"/>
    <n v="4.4413625429111985"/>
    <n v="0"/>
    <n v="0"/>
    <n v="0"/>
    <x v="609"/>
    <x v="0"/>
    <m/>
    <x v="15"/>
    <x v="10"/>
    <s v="no impacts"/>
    <x v="7"/>
    <s v=""/>
    <s v=""/>
  </r>
  <r>
    <s v="Mayo-Djinga-FH"/>
    <s v="OST_093"/>
    <s v="OUEST"/>
    <s v="IHS"/>
    <s v="Solar-Gen"/>
    <s v="OUEST"/>
    <s v="Mayo-Djinga"/>
    <s v="NOKIA"/>
    <n v="0"/>
    <n v="3.5674285603023661E-4"/>
    <n v="0"/>
    <n v="1.516327900725447E-2"/>
    <n v="7.0806411614404889E-3"/>
    <n v="0"/>
    <n v="3.581979737795312"/>
    <n v="5.591431096004432"/>
    <n v="3.5107092715886501"/>
    <n v="0"/>
    <n v="0"/>
    <n v="191819.84206709985"/>
    <n v="0"/>
    <n v="0"/>
    <n v="0"/>
    <n v="0"/>
    <x v="609"/>
    <x v="0"/>
    <m/>
    <x v="15"/>
    <x v="10"/>
    <s v="no impacts"/>
    <x v="7"/>
    <s v=""/>
    <s v=""/>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260074.03271181654"/>
    <n v="0"/>
    <n v="0"/>
    <n v="0"/>
    <n v="0"/>
    <x v="609"/>
    <x v="0"/>
    <m/>
    <x v="15"/>
    <x v="10"/>
    <s v="no impacts"/>
    <x v="7"/>
    <s v=""/>
    <s v=""/>
  </r>
  <r>
    <s v="Rain-forest-School"/>
    <s v="CTR_766"/>
    <s v="Yaounde"/>
    <s v="CAMUSAT"/>
    <s v="Good Grid no GE - 8h"/>
    <s v="CENTRE"/>
    <s v="Yaounde"/>
    <s v="ZTE"/>
    <n v="0"/>
    <n v="0"/>
    <n v="0"/>
    <n v="0"/>
    <n v="16.809151107344341"/>
    <n v="0"/>
    <n v="0"/>
    <n v="0"/>
    <n v="0"/>
    <n v="0"/>
    <n v="0"/>
    <n v="0"/>
    <n v="0"/>
    <n v="0"/>
    <n v="0"/>
    <n v="0"/>
    <x v="609"/>
    <x v="0"/>
    <m/>
    <x v="15"/>
    <x v="10"/>
    <s v="no impacts"/>
    <x v="7"/>
    <s v=""/>
    <s v=""/>
  </r>
  <r>
    <s v="Nsimalen-highway-II"/>
    <s v="CTR_725"/>
    <s v="Yaounde"/>
    <s v="MTN sharing"/>
    <s v="MTN "/>
    <s v="CENTRE"/>
    <s v="Yaounde"/>
    <s v="ZTE"/>
    <n v="0"/>
    <n v="0"/>
    <n v="0"/>
    <n v="2.9179793284308273"/>
    <n v="0"/>
    <n v="0"/>
    <n v="9.5417668998068767E-3"/>
    <n v="2.9917095421949425"/>
    <n v="15.80209341015258"/>
    <n v="0"/>
    <n v="0"/>
    <n v="0"/>
    <n v="3.3558840063578486"/>
    <n v="0"/>
    <n v="0"/>
    <n v="0"/>
    <x v="609"/>
    <x v="0"/>
    <m/>
    <x v="15"/>
    <x v="10"/>
    <s v="no impacts"/>
    <x v="7"/>
    <s v=""/>
    <s v=""/>
  </r>
  <r>
    <s v="Soa-Town-IHS"/>
    <s v="CTR_649"/>
    <s v="Yaounde"/>
    <s v="IHS"/>
    <s v="Grid-Gen"/>
    <s v="CENTRE"/>
    <s v="Yaounde"/>
    <s v="ZTE"/>
    <n v="0"/>
    <n v="0.90274032411331118"/>
    <n v="0"/>
    <n v="0"/>
    <n v="0"/>
    <n v="0"/>
    <n v="0"/>
    <n v="0"/>
    <n v="2.6342410674793808E-2"/>
    <n v="0"/>
    <n v="0"/>
    <n v="0"/>
    <n v="0"/>
    <n v="0"/>
    <n v="0"/>
    <n v="0"/>
    <x v="609"/>
    <x v="0"/>
    <m/>
    <x v="1"/>
    <x v="1"/>
    <s v="Warehouse HUAWEI"/>
    <x v="1"/>
    <s v="(04/26/2026 cell zte): -24/04/2026 : Le RM a partage les images de spare attendu || Feedback HW SPMS attendu_x000a_23/04/2026 : Commande en cours || Spare pas disponible au magasin || Mail envoye a HW SPMS_x000a_22/04/2026 : Test de trubleshooting  ce jour entre le fme sur site  et le support ZTE  ; conclusion jumper faulty  || Validation remplacement jumper attendu de ZTE pour commande de spare || Go de ZTE recu || commande de spare attendu du Fme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
  </r>
  <r>
    <s v="Enam-IHS"/>
    <s v="CTR_127"/>
    <s v="Yaounde"/>
    <s v="IHS"/>
    <s v="Grid-Gen (LL)"/>
    <s v="CENTRE"/>
    <s v="Yaounde"/>
    <s v="ZTE"/>
    <n v="0"/>
    <n v="0"/>
    <n v="0"/>
    <n v="0"/>
    <n v="0"/>
    <n v="0"/>
    <n v="0"/>
    <n v="0"/>
    <n v="0"/>
    <n v="0"/>
    <n v="0"/>
    <n v="0"/>
    <n v="7.3026441573710246"/>
    <n v="0"/>
    <n v="0"/>
    <n v="0"/>
    <x v="609"/>
    <x v="0"/>
    <m/>
    <x v="15"/>
    <x v="10"/>
    <s v="no impacts"/>
    <x v="7"/>
    <s v=""/>
    <s v=""/>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287729.76310064981"/>
    <n v="0"/>
    <n v="0"/>
    <n v="0"/>
    <n v="0"/>
    <x v="609"/>
    <x v="0"/>
    <m/>
    <x v="15"/>
    <x v="10"/>
    <s v="no impacts"/>
    <x v="7"/>
    <s v=""/>
    <s v=""/>
  </r>
  <r>
    <s v="Sofavinc"/>
    <s v="CTR_261"/>
    <s v="Yaounde"/>
    <s v="IHS"/>
    <s v="Grid-Gen"/>
    <s v="CENTRE"/>
    <s v="Yaounde"/>
    <s v="ZTE"/>
    <n v="0"/>
    <n v="0"/>
    <n v="0"/>
    <n v="0"/>
    <n v="0"/>
    <n v="0"/>
    <n v="0"/>
    <n v="0"/>
    <n v="0"/>
    <n v="0"/>
    <n v="0"/>
    <n v="0"/>
    <n v="0"/>
    <n v="0"/>
    <n v="0"/>
    <n v="0"/>
    <x v="609"/>
    <x v="0"/>
    <m/>
    <x v="15"/>
    <x v="10"/>
    <s v="no impacts"/>
    <x v="7"/>
    <s v=""/>
    <s v=""/>
  </r>
  <r>
    <s v="Bandjoun-Soung"/>
    <s v="OST_067"/>
    <s v="OUEST"/>
    <s v="IHS"/>
    <s v="Grid-Gen"/>
    <s v="OUEST"/>
    <s v="Bandjoun"/>
    <s v="Huawei"/>
    <n v="0.67407678500597834"/>
    <n v="8.8372813062696703E-2"/>
    <n v="0"/>
    <n v="0"/>
    <n v="7.7404239897498235E-3"/>
    <n v="7.6512485981628442E-3"/>
    <n v="6.4323101705604211"/>
    <n v="0"/>
    <n v="7.66908367648024E-3"/>
    <n v="7.8474344596541987E-3"/>
    <n v="0"/>
    <n v="0"/>
    <n v="7.7582590680672194E-3"/>
    <n v="0"/>
    <n v="0"/>
    <n v="0"/>
    <x v="609"/>
    <x v="0"/>
    <m/>
    <x v="15"/>
    <x v="10"/>
    <s v="no impacts"/>
    <x v="7"/>
    <s v=""/>
    <s v=""/>
  </r>
  <r>
    <s v="Meidjamba-MTN"/>
    <s v="ADM_054"/>
    <s v="ADAMAOUA"/>
    <s v="IHS"/>
    <s v="Hybrid-Gen"/>
    <s v="ADAMAOUA"/>
    <s v="Meidjamba"/>
    <s v="NOKIA"/>
    <n v="1.4270540178252754E-3"/>
    <n v="0"/>
    <n v="0"/>
    <n v="0"/>
    <n v="0"/>
    <n v="0"/>
    <n v="2.6346821338865109E-2"/>
    <n v="9.1842287416797633E-2"/>
    <n v="7.8361715817266683E-2"/>
    <n v="8.9185714007593373E-4"/>
    <n v="0"/>
    <n v="124908.82121632382"/>
    <n v="0"/>
    <n v="0"/>
    <n v="0"/>
    <n v="0"/>
    <x v="609"/>
    <x v="0"/>
    <m/>
    <x v="15"/>
    <x v="10"/>
    <s v="no impacts"/>
    <x v="7"/>
    <s v=""/>
    <s v=""/>
  </r>
  <r>
    <s v="BOVA-II-IHS"/>
    <s v="SUO_221"/>
    <s v="SUD-OUEST"/>
    <s v="IHS"/>
    <s v="Grid-Gen"/>
    <s v="SUD-OUEST"/>
    <s v="Buea"/>
    <s v="Huawei"/>
    <n v="0"/>
    <n v="0"/>
    <n v="0"/>
    <n v="0"/>
    <n v="0"/>
    <n v="0.33656576292757817"/>
    <n v="0"/>
    <n v="0"/>
    <n v="0"/>
    <n v="0"/>
    <n v="0"/>
    <n v="0"/>
    <n v="7.1340313269583622E-3"/>
    <n v="0"/>
    <n v="0"/>
    <n v="0"/>
    <x v="609"/>
    <x v="0"/>
    <m/>
    <x v="15"/>
    <x v="10"/>
    <s v="no impacts"/>
    <x v="7"/>
    <s v=""/>
    <s v=""/>
  </r>
  <r>
    <s v="Limbe-Mokindi-MTN-IHS"/>
    <s v="SUO_154"/>
    <s v="SUD-OUEST"/>
    <s v="IHS"/>
    <s v="Grid-Gen"/>
    <s v="SUD-OUEST"/>
    <s v="Limbe"/>
    <s v="Huawei"/>
    <n v="0"/>
    <n v="0"/>
    <n v="3.604629843650569"/>
    <n v="0"/>
    <n v="0"/>
    <n v="0"/>
    <n v="0"/>
    <n v="0"/>
    <n v="0"/>
    <n v="0"/>
    <n v="0"/>
    <n v="0"/>
    <n v="0"/>
    <n v="0"/>
    <n v="0"/>
    <n v="0"/>
    <x v="609"/>
    <x v="0"/>
    <m/>
    <x v="15"/>
    <x v="10"/>
    <s v="no impacts"/>
    <x v="7"/>
    <s v=""/>
    <s v=""/>
  </r>
  <r>
    <s v="Ekoudou-New"/>
    <s v="CTR_539"/>
    <s v="Yaounde"/>
    <s v="IHS"/>
    <s v="Grid-Gen"/>
    <s v="CENTRE"/>
    <s v="Yaounde"/>
    <s v="ZTE"/>
    <n v="0"/>
    <n v="0"/>
    <n v="0"/>
    <n v="0"/>
    <n v="1.5262189919328377"/>
    <n v="0"/>
    <n v="0"/>
    <n v="0"/>
    <n v="0"/>
    <n v="0"/>
    <n v="0"/>
    <n v="0"/>
    <n v="0"/>
    <n v="0"/>
    <n v="0"/>
    <n v="0"/>
    <x v="609"/>
    <x v="0"/>
    <m/>
    <x v="15"/>
    <x v="10"/>
    <s v="no impacts"/>
    <x v="7"/>
    <s v=""/>
    <s v=""/>
  </r>
  <r>
    <s v="Limbe-New-Town-IHS"/>
    <s v="SUO_187"/>
    <s v="SUD-OUEST"/>
    <s v="IHS"/>
    <s v="Grid-Gen"/>
    <s v="SUD-OUEST"/>
    <s v="Limbe"/>
    <s v="Huawei"/>
    <n v="0"/>
    <n v="0"/>
    <n v="0"/>
    <n v="0"/>
    <n v="0"/>
    <n v="0"/>
    <n v="0.5275437815502535"/>
    <n v="0"/>
    <n v="0"/>
    <n v="0"/>
    <n v="0"/>
    <n v="0"/>
    <n v="7.4907328933062805E-3"/>
    <n v="0"/>
    <n v="0"/>
    <n v="0"/>
    <x v="609"/>
    <x v="0"/>
    <m/>
    <x v="15"/>
    <x v="10"/>
    <s v="no impacts"/>
    <x v="7"/>
    <s v=""/>
    <s v=""/>
  </r>
  <r>
    <s v="Camp-Sic-Mendong"/>
    <s v="CTR_767"/>
    <s v="Yaounde"/>
    <s v="CAMUSAT"/>
    <s v="Good Grid no GE - 8h"/>
    <s v="CENTRE"/>
    <s v="Yaounde"/>
    <s v="ZTE"/>
    <n v="0"/>
    <n v="0"/>
    <n v="0"/>
    <n v="0"/>
    <n v="0"/>
    <n v="0"/>
    <n v="0"/>
    <n v="1.2873181178713191"/>
    <n v="0"/>
    <n v="0"/>
    <n v="0"/>
    <n v="0"/>
    <n v="0"/>
    <n v="0"/>
    <n v="0"/>
    <n v="0"/>
    <x v="609"/>
    <x v="0"/>
    <m/>
    <x v="15"/>
    <x v="10"/>
    <s v="no impacts"/>
    <x v="7"/>
    <s v=""/>
    <s v=""/>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17402.361352954773"/>
    <n v="1.4268062653917818E-3"/>
    <n v="0"/>
    <n v="0"/>
    <n v="0"/>
    <x v="609"/>
    <x v="0"/>
    <m/>
    <x v="15"/>
    <x v="10"/>
    <s v="no impacts"/>
    <x v="7"/>
    <s v=""/>
    <s v=""/>
  </r>
  <r>
    <s v="Wada-MTN-IHS"/>
    <s v="ADM_099"/>
    <s v="ADAMAOUA"/>
    <s v="IHS"/>
    <s v="Solar-Gen"/>
    <s v="ADAMAOUA"/>
    <s v="Wada"/>
    <s v="NOKIA"/>
    <n v="1.4270540178252754E-3"/>
    <n v="1.0434850602975347E-2"/>
    <n v="0"/>
    <n v="0"/>
    <n v="0"/>
    <n v="0"/>
    <n v="2.3601082232077852E-2"/>
    <n v="7.2865247448749559E-2"/>
    <n v="1.448375582586303E-2"/>
    <n v="1.2485999961061704E-3"/>
    <n v="1.9071934099086151E-2"/>
    <n v="101709.7010701047"/>
    <n v="0"/>
    <n v="0"/>
    <n v="0"/>
    <n v="0"/>
    <x v="609"/>
    <x v="0"/>
    <m/>
    <x v="15"/>
    <x v="10"/>
    <s v="no impacts"/>
    <x v="7"/>
    <s v=""/>
    <s v=""/>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191819.84206709985"/>
    <n v="0"/>
    <n v="0"/>
    <n v="0"/>
    <n v="0"/>
    <x v="609"/>
    <x v="0"/>
    <m/>
    <x v="15"/>
    <x v="10"/>
    <s v="no impacts"/>
    <x v="7"/>
    <s v=""/>
    <s v=""/>
  </r>
  <r>
    <s v="Sodecoton"/>
    <s v="EXN_001"/>
    <s v="Maroua"/>
    <s v="IHS"/>
    <s v="Grid-Gen"/>
    <s v="EXTREME-NORD"/>
    <s v="Maroua"/>
    <s v="Huawei"/>
    <n v="0"/>
    <n v="2.0510340065005295E-3"/>
    <n v="0"/>
    <n v="0"/>
    <n v="5.439698886805751E-3"/>
    <n v="0"/>
    <n v="0"/>
    <n v="0"/>
    <n v="0"/>
    <n v="0"/>
    <n v="5.5288742783927312E-3"/>
    <n v="0"/>
    <n v="0"/>
    <n v="0"/>
    <n v="0"/>
    <n v="0"/>
    <x v="609"/>
    <x v="0"/>
    <m/>
    <x v="15"/>
    <x v="10"/>
    <s v="no impacts"/>
    <x v="7"/>
    <s v=""/>
    <s v=""/>
  </r>
  <r>
    <s v="Bfsam-Tougang"/>
    <s v="OST_064"/>
    <s v="Bafoussam"/>
    <s v="IHS"/>
    <s v="Grid-Gen"/>
    <s v="OUEST"/>
    <s v="Bafoussam"/>
    <s v="Huawei"/>
    <n v="0"/>
    <n v="1.0097507940176866"/>
    <n v="0.85635128540976446"/>
    <n v="0.83924744530338158"/>
    <n v="0"/>
    <n v="0"/>
    <n v="0"/>
    <n v="0"/>
    <n v="0"/>
    <n v="0"/>
    <n v="0"/>
    <n v="0"/>
    <n v="0"/>
    <n v="0"/>
    <n v="0"/>
    <n v="0"/>
    <x v="609"/>
    <x v="0"/>
    <m/>
    <x v="15"/>
    <x v="10"/>
    <s v="no impacts"/>
    <x v="7"/>
    <s v=""/>
    <s v=""/>
  </r>
  <r>
    <s v="Pangari-MTN"/>
    <s v="OST_115"/>
    <s v="OUEST"/>
    <s v="IHS"/>
    <s v="Solar-Gen"/>
    <s v="OUEST"/>
    <s v="Pangari"/>
    <s v="NOKIA"/>
    <n v="0"/>
    <n v="0"/>
    <n v="0"/>
    <n v="3.8461228616970621E-2"/>
    <n v="0"/>
    <n v="0"/>
    <n v="3.5832797610069225"/>
    <n v="5.5918571642521107"/>
    <n v="3.6832215752604887"/>
    <n v="7.1348571206081551E-4"/>
    <n v="0"/>
    <n v="191819.84206709985"/>
    <n v="0"/>
    <n v="0"/>
    <n v="0"/>
    <n v="0"/>
    <x v="609"/>
    <x v="0"/>
    <m/>
    <x v="15"/>
    <x v="10"/>
    <s v="no impacts"/>
    <x v="7"/>
    <s v=""/>
    <s v=""/>
  </r>
  <r>
    <s v="Nyanon"/>
    <s v="LIT_349"/>
    <s v="LITTORAL"/>
    <m/>
    <m/>
    <s v="LITTORAL"/>
    <s v="Nyanon"/>
    <s v="NOKIA"/>
    <n v="0"/>
    <n v="0"/>
    <n v="0"/>
    <n v="0"/>
    <n v="0"/>
    <n v="0"/>
    <n v="0"/>
    <n v="3.338726661016523E-2"/>
    <n v="0"/>
    <n v="0"/>
    <n v="0"/>
    <n v="152566.56576735066"/>
    <n v="0"/>
    <n v="0"/>
    <n v="0"/>
    <n v="0"/>
    <x v="609"/>
    <x v="0"/>
    <m/>
    <x v="15"/>
    <x v="10"/>
    <s v="no impacts"/>
    <x v="7"/>
    <s v=""/>
    <s v=""/>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17402.361352954773"/>
    <n v="0"/>
    <n v="0"/>
    <n v="0"/>
    <n v="0"/>
    <x v="609"/>
    <x v="0"/>
    <m/>
    <x v="15"/>
    <x v="10"/>
    <s v="no impacts"/>
    <x v="7"/>
    <s v=""/>
    <s v=""/>
  </r>
  <r>
    <s v="Galle"/>
    <s v="ADM_028"/>
    <s v="ADAMAOUA"/>
    <s v="IHS"/>
    <s v="Grid-Gen"/>
    <s v="ADAMAOUA"/>
    <s v="Galle"/>
    <s v="NOKIA"/>
    <n v="0"/>
    <n v="0"/>
    <n v="0"/>
    <n v="0"/>
    <n v="0"/>
    <n v="0"/>
    <n v="0"/>
    <n v="4.1020680130007386E-4"/>
    <n v="0"/>
    <n v="0"/>
    <n v="0"/>
    <n v="322528.4433556486"/>
    <n v="0"/>
    <n v="0"/>
    <n v="0"/>
    <n v="0"/>
    <x v="609"/>
    <x v="0"/>
    <m/>
    <x v="15"/>
    <x v="10"/>
    <s v="no impacts"/>
    <x v="7"/>
    <s v=""/>
    <s v=""/>
  </r>
  <r>
    <s v="Ngam"/>
    <s v="ADM_023"/>
    <s v="ADAMAOUA"/>
    <s v="IHS"/>
    <s v="Hybrid-Gen"/>
    <s v="ADAMAOUA"/>
    <s v="Ngam"/>
    <s v="NOKIA"/>
    <n v="0"/>
    <n v="0"/>
    <n v="0"/>
    <n v="0"/>
    <n v="0"/>
    <n v="0"/>
    <n v="0"/>
    <n v="0"/>
    <n v="0"/>
    <n v="0"/>
    <n v="0"/>
    <n v="322528.44331997843"/>
    <n v="0"/>
    <n v="0"/>
    <n v="0"/>
    <n v="0"/>
    <x v="609"/>
    <x v="0"/>
    <m/>
    <x v="15"/>
    <x v="10"/>
    <s v="no impacts"/>
    <x v="7"/>
    <s v=""/>
    <s v=""/>
  </r>
  <r>
    <s v="Ngaoui"/>
    <s v="ADM_037"/>
    <s v="ADAMAOUA"/>
    <s v="IHS"/>
    <s v="Solar-Gen"/>
    <s v="ADAMAOUA"/>
    <s v="Ngaoui"/>
    <s v="NOKIA"/>
    <n v="0"/>
    <n v="0.42960770388030967"/>
    <n v="2.9751328288835426"/>
    <n v="17.013420618533651"/>
    <n v="18.541853379151117"/>
    <n v="15.75850530080182"/>
    <n v="3.9595645095496625E-3"/>
    <n v="2.9451348243667024"/>
    <n v="0"/>
    <n v="0"/>
    <n v="0"/>
    <n v="322528.44331997843"/>
    <n v="0"/>
    <n v="0"/>
    <n v="0"/>
    <n v="0"/>
    <x v="609"/>
    <x v="0"/>
    <m/>
    <x v="15"/>
    <x v="10"/>
    <s v="no impacts"/>
    <x v="7"/>
    <s v=""/>
    <s v=""/>
  </r>
  <r>
    <s v="Bessengue"/>
    <s v="LIT_022"/>
    <s v="Douala"/>
    <s v="CAMUSAT"/>
    <s v="Good grid 100%"/>
    <s v="LITTORAL"/>
    <s v="Douala"/>
    <s v="ZTE"/>
    <n v="0"/>
    <n v="0"/>
    <n v="0"/>
    <n v="0"/>
    <n v="0"/>
    <n v="0"/>
    <n v="0"/>
    <n v="0"/>
    <n v="0"/>
    <n v="0"/>
    <n v="0"/>
    <n v="0"/>
    <n v="0"/>
    <n v="0"/>
    <n v="0"/>
    <n v="0"/>
    <x v="609"/>
    <x v="0"/>
    <m/>
    <x v="15"/>
    <x v="10"/>
    <s v="no impacts"/>
    <x v="7"/>
    <s v=""/>
    <s v=""/>
  </r>
  <r>
    <s v="Nkoambang"/>
    <s v="CTR_891"/>
    <s v="CENTRE"/>
    <s v="ESCO"/>
    <s v="HGB"/>
    <s v="CENTRE"/>
    <s v="Nkoambang"/>
    <s v="NOKIA"/>
    <n v="0"/>
    <n v="0"/>
    <n v="0"/>
    <n v="0"/>
    <n v="0"/>
    <n v="0"/>
    <n v="0"/>
    <n v="0"/>
    <n v="0.57584290947145478"/>
    <n v="0"/>
    <n v="0"/>
    <n v="270330.42299098545"/>
    <n v="0"/>
    <n v="0"/>
    <n v="0"/>
    <n v="0"/>
    <x v="609"/>
    <x v="0"/>
    <m/>
    <x v="15"/>
    <x v="10"/>
    <s v="no impacts"/>
    <x v="7"/>
    <s v=""/>
    <s v=""/>
  </r>
  <r>
    <s v="Bonamatoumbe"/>
    <s v="LIT_203"/>
    <s v="Douala"/>
    <s v="IHS"/>
    <s v="Grid-Gen"/>
    <s v="LITTORAL"/>
    <s v="Douala"/>
    <s v="ZTE"/>
    <n v="0"/>
    <n v="0"/>
    <n v="0"/>
    <n v="0"/>
    <n v="3.6918612117009128E-2"/>
    <n v="0"/>
    <n v="0"/>
    <n v="0"/>
    <n v="0"/>
    <n v="0"/>
    <n v="0"/>
    <n v="0"/>
    <n v="0"/>
    <n v="0"/>
    <n v="0"/>
    <n v="0"/>
    <x v="609"/>
    <x v="0"/>
    <m/>
    <x v="15"/>
    <x v="10"/>
    <s v="no impacts"/>
    <x v="7"/>
    <s v=""/>
    <s v=""/>
  </r>
  <r>
    <s v="Bonabappe"/>
    <s v="LIT_290"/>
    <s v="Douala"/>
    <s v="IHS"/>
    <s v="Grid-Gen"/>
    <s v="LITTORAL"/>
    <s v="Douala"/>
    <s v="ZTE"/>
    <n v="0"/>
    <n v="0"/>
    <n v="0"/>
    <n v="0"/>
    <n v="0"/>
    <n v="0"/>
    <n v="0"/>
    <n v="0"/>
    <n v="0"/>
    <n v="0"/>
    <n v="0"/>
    <n v="0"/>
    <n v="0"/>
    <n v="0"/>
    <n v="0"/>
    <n v="0"/>
    <x v="609"/>
    <x v="0"/>
    <m/>
    <x v="15"/>
    <x v="10"/>
    <s v="no impacts"/>
    <x v="7"/>
    <s v=""/>
    <s v=""/>
  </r>
  <r>
    <s v="Lokoti"/>
    <s v="ADM_051"/>
    <s v="ADAMAOUA"/>
    <s v="IHS"/>
    <s v="Solar-Grid-Gen"/>
    <s v="ADAMAOUA"/>
    <s v="Lokoti"/>
    <s v="NOKIA"/>
    <n v="0"/>
    <n v="0"/>
    <n v="0"/>
    <n v="0"/>
    <n v="0"/>
    <n v="0"/>
    <n v="0"/>
    <n v="0"/>
    <n v="0"/>
    <n v="1.1772183931543414E-3"/>
    <n v="4.8718300953770671E-3"/>
    <n v="215018.96221331897"/>
    <n v="0"/>
    <n v="0"/>
    <n v="0"/>
    <n v="0"/>
    <x v="609"/>
    <x v="0"/>
    <m/>
    <x v="15"/>
    <x v="10"/>
    <s v="no impacts"/>
    <x v="7"/>
    <s v=""/>
    <s v=""/>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215018.96221331897"/>
    <n v="0"/>
    <n v="0"/>
    <n v="0"/>
    <n v="0"/>
    <x v="609"/>
    <x v="0"/>
    <m/>
    <x v="15"/>
    <x v="10"/>
    <s v="no impacts"/>
    <x v="7"/>
    <s v=""/>
    <s v=""/>
  </r>
  <r>
    <s v="Mabanda2-IHS"/>
    <s v="LIT_577"/>
    <s v="Douala"/>
    <s v="IHS"/>
    <s v="Grid-Gen"/>
    <s v="LITTORAL"/>
    <s v="Douala"/>
    <s v="ZTE"/>
    <n v="0"/>
    <n v="0"/>
    <n v="0"/>
    <n v="0"/>
    <n v="4.7405638167637855E-2"/>
    <n v="0"/>
    <n v="0"/>
    <n v="1.6498874249856603"/>
    <n v="0"/>
    <n v="0"/>
    <n v="0"/>
    <n v="0"/>
    <n v="0"/>
    <n v="0"/>
    <n v="0"/>
    <n v="0"/>
    <x v="609"/>
    <x v="0"/>
    <m/>
    <x v="15"/>
    <x v="10"/>
    <s v="no impacts"/>
    <x v="7"/>
    <s v=""/>
    <s v=""/>
  </r>
  <r>
    <s v="Mbalmayo"/>
    <s v="CTR_021"/>
    <s v="CENTRE"/>
    <m/>
    <m/>
    <s v="CENTRE"/>
    <s v="Mbalmayo"/>
    <s v="ZTE"/>
    <n v="0"/>
    <n v="0"/>
    <n v="0"/>
    <n v="0"/>
    <n v="0"/>
    <n v="0"/>
    <n v="0"/>
    <n v="0"/>
    <n v="0"/>
    <n v="0"/>
    <n v="0"/>
    <n v="0"/>
    <n v="0"/>
    <n v="0"/>
    <n v="0"/>
    <n v="0"/>
    <x v="609"/>
    <x v="0"/>
    <m/>
    <x v="15"/>
    <x v="10"/>
    <s v="no impacts"/>
    <x v="7"/>
    <s v=""/>
    <s v=""/>
  </r>
  <r>
    <s v="Grand-Hangar-II"/>
    <s v="LIT_361"/>
    <s v="Douala"/>
    <s v="IHS"/>
    <s v="Grid-Gen"/>
    <s v="LITTORAL"/>
    <s v="Douala"/>
    <s v="ZTE"/>
    <n v="0"/>
    <n v="0"/>
    <n v="0"/>
    <n v="0"/>
    <n v="4.8689763806490573E-2"/>
    <n v="0"/>
    <n v="0"/>
    <n v="1.443250207600312"/>
    <n v="0"/>
    <n v="0"/>
    <n v="0"/>
    <n v="0"/>
    <n v="0"/>
    <n v="0"/>
    <n v="0"/>
    <n v="0"/>
    <x v="609"/>
    <x v="0"/>
    <m/>
    <x v="15"/>
    <x v="10"/>
    <s v="no impacts"/>
    <x v="7"/>
    <s v=""/>
    <s v=""/>
  </r>
  <r>
    <s v="Mindourou-Grumcam-IHS"/>
    <s v="EST_122"/>
    <s v="CENTRE"/>
    <s v="IHS"/>
    <s v="Gen Only"/>
    <s v="EST"/>
    <s v="Mindourou"/>
    <s v="NOKIA"/>
    <n v="0"/>
    <n v="0"/>
    <n v="0"/>
    <n v="7.419392580036697E-3"/>
    <n v="0.7661236242020586"/>
    <n v="0"/>
    <n v="0"/>
    <n v="0.21732042929746911"/>
    <n v="0.9066818764214557"/>
    <n v="0"/>
    <n v="0.69258959629943539"/>
    <n v="0"/>
    <n v="0"/>
    <n v="0"/>
    <n v="0"/>
    <n v="0"/>
    <x v="609"/>
    <x v="0"/>
    <m/>
    <x v="15"/>
    <x v="10"/>
    <s v="no impacts"/>
    <x v="7"/>
    <s v=""/>
    <s v=""/>
  </r>
  <r>
    <s v="Bberi-Centre"/>
    <s v="LIT_243"/>
    <s v="Douala"/>
    <s v="IHS"/>
    <s v="Grid-Gen"/>
    <s v="LITTORAL"/>
    <s v="Douala"/>
    <s v="ZTE"/>
    <n v="0"/>
    <n v="0"/>
    <n v="0.36747395365162511"/>
    <n v="0"/>
    <n v="0"/>
    <n v="0"/>
    <n v="0"/>
    <n v="0"/>
    <n v="0"/>
    <n v="0"/>
    <n v="0"/>
    <n v="0"/>
    <n v="0"/>
    <n v="0"/>
    <n v="0"/>
    <n v="0"/>
    <x v="609"/>
    <x v="0"/>
    <m/>
    <x v="15"/>
    <x v="10"/>
    <s v="no impacts"/>
    <x v="7"/>
    <s v=""/>
    <s v=""/>
  </r>
  <r>
    <s v="Ngwele"/>
    <s v="LIT_206"/>
    <s v="Douala"/>
    <s v="IHS"/>
    <s v="Grid-Gen"/>
    <s v="LITTORAL"/>
    <s v="Douala"/>
    <s v="ZTE"/>
    <n v="0"/>
    <n v="0"/>
    <n v="0"/>
    <n v="0"/>
    <n v="1.5944560015751692E-2"/>
    <n v="0"/>
    <n v="0"/>
    <n v="3.1680271264407174"/>
    <n v="0"/>
    <n v="0"/>
    <n v="0"/>
    <n v="0"/>
    <n v="0"/>
    <n v="0"/>
    <n v="0"/>
    <n v="0"/>
    <x v="609"/>
    <x v="0"/>
    <m/>
    <x v="15"/>
    <x v="10"/>
    <s v="no impacts"/>
    <x v="7"/>
    <s v=""/>
    <s v=""/>
  </r>
  <r>
    <s v="Mbalmayo-Oyack"/>
    <s v="CTR_493"/>
    <s v="CENTRE"/>
    <s v="IHS"/>
    <s v="Grid-Gen"/>
    <s v="CENTRE"/>
    <s v="Mbalmayo"/>
    <s v="ZTE"/>
    <n v="0"/>
    <n v="0"/>
    <n v="0"/>
    <n v="0"/>
    <n v="0"/>
    <n v="0"/>
    <n v="0"/>
    <n v="0"/>
    <n v="0"/>
    <n v="0"/>
    <n v="0"/>
    <n v="0"/>
    <n v="0"/>
    <n v="0"/>
    <n v="0"/>
    <n v="0"/>
    <x v="609"/>
    <x v="0"/>
    <m/>
    <x v="15"/>
    <x v="10"/>
    <s v="no impacts"/>
    <x v="7"/>
    <s v=""/>
    <s v=""/>
  </r>
  <r>
    <s v="Ngaouyanga-IHS"/>
    <s v="ADM_081"/>
    <s v="ADAMAOUA"/>
    <s v="IHS"/>
    <s v="Hybrid-Gen"/>
    <s v="ADAMAOUA"/>
    <s v="Ngaouyanga"/>
    <s v="NOKIA"/>
    <n v="4.6737293324574605"/>
    <n v="4.6737834390716344"/>
    <n v="4.7056082235962036"/>
    <n v="4.6732964795440575"/>
    <n v="1.9402992554003182"/>
    <n v="0"/>
    <n v="0"/>
    <n v="0"/>
    <n v="0"/>
    <n v="0"/>
    <n v="4.2219026338985728E-2"/>
    <n v="52198.020400333291"/>
    <n v="0"/>
    <n v="0"/>
    <n v="0"/>
    <n v="0"/>
    <x v="609"/>
    <x v="0"/>
    <m/>
    <x v="15"/>
    <x v="10"/>
    <s v="no impacts"/>
    <x v="7"/>
    <s v=""/>
    <s v=""/>
  </r>
  <r>
    <s v="Mabanda-MTN"/>
    <s v="LIT_259"/>
    <s v="Douala"/>
    <s v="IHS"/>
    <s v="Grid-Gen"/>
    <s v="LITTORAL"/>
    <s v="Douala"/>
    <s v="ZTE"/>
    <n v="0"/>
    <n v="0"/>
    <n v="0.77891137535563248"/>
    <n v="0"/>
    <n v="0"/>
    <n v="0"/>
    <n v="0"/>
    <n v="0"/>
    <n v="0"/>
    <n v="0"/>
    <n v="0"/>
    <n v="0"/>
    <n v="0"/>
    <n v="0"/>
    <n v="0"/>
    <n v="0"/>
    <x v="609"/>
    <x v="0"/>
    <m/>
    <x v="15"/>
    <x v="10"/>
    <s v="no impacts"/>
    <x v="7"/>
    <s v=""/>
    <s v=""/>
  </r>
  <r>
    <s v="Foret-Bar-Mabanda-IHS"/>
    <s v="LIT_360"/>
    <s v="Douala"/>
    <s v="IHS"/>
    <s v="Grid-Gen"/>
    <s v="LITTORAL"/>
    <s v="Douala"/>
    <s v="ZTE"/>
    <n v="0"/>
    <n v="0"/>
    <n v="0"/>
    <n v="0"/>
    <n v="4.4837386889933481E-2"/>
    <n v="0"/>
    <n v="0"/>
    <n v="2.6874074359435327"/>
    <n v="0"/>
    <n v="0"/>
    <n v="0"/>
    <n v="0"/>
    <n v="0"/>
    <n v="0"/>
    <n v="0"/>
    <n v="0"/>
    <x v="609"/>
    <x v="0"/>
    <m/>
    <x v="15"/>
    <x v="10"/>
    <s v="no impacts"/>
    <x v="7"/>
    <s v=""/>
    <s v=""/>
  </r>
  <r>
    <s v="Galdi"/>
    <s v="ADM_031"/>
    <s v="ADAMAOUA"/>
    <s v="IHS"/>
    <s v="Grid-Gen"/>
    <s v="ADAMAOUA"/>
    <s v="Galdi"/>
    <s v="NOKIA"/>
    <n v="0"/>
    <n v="0"/>
    <n v="0"/>
    <n v="0"/>
    <n v="0"/>
    <n v="0"/>
    <n v="0"/>
    <n v="0"/>
    <n v="2.3188285641970513E-3"/>
    <n v="0"/>
    <n v="0"/>
    <n v="187363.23186015588"/>
    <n v="0"/>
    <n v="0"/>
    <n v="0"/>
    <n v="0"/>
    <x v="609"/>
    <x v="0"/>
    <m/>
    <x v="15"/>
    <x v="10"/>
    <s v="no impacts"/>
    <x v="7"/>
    <s v=""/>
    <s v=""/>
  </r>
  <r>
    <s v="DEENA-IHS"/>
    <s v="ADM_082"/>
    <s v="ADAMAOUA"/>
    <s v="IHS"/>
    <s v="Solar-Gen"/>
    <s v="ADAMAOUA"/>
    <s v="Deena"/>
    <s v="NOKIA"/>
    <n v="0"/>
    <n v="6.4621110814108665E-2"/>
    <n v="0"/>
    <n v="0"/>
    <n v="0"/>
    <n v="0"/>
    <n v="0"/>
    <n v="0"/>
    <n v="0"/>
    <n v="0"/>
    <n v="6.0603178560773414E-2"/>
    <n v="187363.23184232076"/>
    <n v="0"/>
    <n v="0"/>
    <n v="0"/>
    <n v="0"/>
    <x v="609"/>
    <x v="0"/>
    <m/>
    <x v="15"/>
    <x v="10"/>
    <s v="no impacts"/>
    <x v="7"/>
    <s v=""/>
    <s v=""/>
  </r>
  <r>
    <s v="Guider-Djamboutou"/>
    <s v="NRD_178"/>
    <s v="NORD"/>
    <s v="CAMUSAT"/>
    <s v="Hybrid Solar - S3"/>
    <s v="NORD"/>
    <s v="Guider"/>
    <s v="NOKIA"/>
    <n v="1.732482951027946"/>
    <n v="0"/>
    <n v="0"/>
    <n v="0"/>
    <n v="0"/>
    <n v="0"/>
    <n v="0"/>
    <n v="0"/>
    <n v="0"/>
    <n v="0"/>
    <n v="0"/>
    <n v="152568.13017952075"/>
    <n v="0"/>
    <n v="0"/>
    <n v="0"/>
    <n v="0"/>
    <x v="609"/>
    <x v="0"/>
    <m/>
    <x v="15"/>
    <x v="10"/>
    <s v="no impacts"/>
    <x v="7"/>
    <s v=""/>
    <s v=""/>
  </r>
  <r>
    <s v="Mboulai-MTN"/>
    <s v="ADM_029"/>
    <s v="ADAMAOUA"/>
    <s v="IHS"/>
    <s v="Gen Only"/>
    <s v="ADAMAOUA"/>
    <s v="Mboulai"/>
    <s v="NOKIA"/>
    <n v="0"/>
    <n v="0"/>
    <n v="0"/>
    <n v="0"/>
    <n v="0"/>
    <n v="0"/>
    <n v="0"/>
    <n v="0"/>
    <n v="0"/>
    <n v="0"/>
    <n v="0"/>
    <n v="187363.23186015588"/>
    <n v="0"/>
    <n v="0"/>
    <n v="0"/>
    <n v="0"/>
    <x v="609"/>
    <x v="0"/>
    <m/>
    <x v="3"/>
    <x v="3"/>
    <s v="BSS Hardware issue"/>
    <x v="3"/>
    <s v="(04/26/2026 BO RAN);Check and clean jumper, port 2 of FRGU"/>
    <s v="(04/26/2026 BO RAN);Check and clean jumper, port 2 of FRGU"/>
  </r>
  <r>
    <s v="Mbalmayo-Haoussa"/>
    <s v="CTR_393"/>
    <s v="CENTRE"/>
    <s v="IHS"/>
    <s v="Grid-Gen"/>
    <s v="CENTRE"/>
    <s v="Mbalmayo"/>
    <s v="ZTE"/>
    <n v="0"/>
    <n v="0"/>
    <n v="0"/>
    <n v="0"/>
    <n v="0"/>
    <n v="0"/>
    <n v="0"/>
    <n v="0"/>
    <n v="0"/>
    <n v="0"/>
    <n v="0"/>
    <n v="0"/>
    <n v="0"/>
    <n v="0"/>
    <n v="0"/>
    <n v="0"/>
    <x v="609"/>
    <x v="0"/>
    <m/>
    <x v="15"/>
    <x v="10"/>
    <s v="no impacts"/>
    <x v="7"/>
    <s v=""/>
    <s v=""/>
  </r>
  <r>
    <s v="Bonaberi-Magzi-IHS"/>
    <s v="LIT_738"/>
    <s v="Douala"/>
    <m/>
    <m/>
    <s v="LITTORAL"/>
    <s v="Douala"/>
    <s v="ZTE"/>
    <n v="0"/>
    <n v="0"/>
    <n v="0"/>
    <n v="2.1254776233973405"/>
    <n v="1.4499561970476513"/>
    <n v="0"/>
    <n v="0"/>
    <n v="0"/>
    <n v="0"/>
    <n v="0"/>
    <n v="0"/>
    <n v="0"/>
    <n v="0"/>
    <n v="0"/>
    <n v="0"/>
    <n v="0"/>
    <x v="609"/>
    <x v="0"/>
    <m/>
    <x v="15"/>
    <x v="10"/>
    <s v="no impacts"/>
    <x v="7"/>
    <s v=""/>
    <s v=""/>
  </r>
  <r>
    <s v="MVAMEBOD"/>
    <s v="CTR_981"/>
    <s v="CENTRE"/>
    <m/>
    <m/>
    <s v="CENTRE"/>
    <s v="Mvamebod"/>
    <s v="NOKIA"/>
    <n v="1.9083402819608082"/>
    <n v="4.6739457589141615"/>
    <n v="10.182897297290509"/>
    <n v="0"/>
    <n v="0"/>
    <n v="0"/>
    <n v="0"/>
    <n v="0"/>
    <n v="0.83659159600246902"/>
    <n v="5.6169736098747695E-2"/>
    <n v="0"/>
    <n v="270330.42299098545"/>
    <n v="0"/>
    <n v="0"/>
    <n v="0"/>
    <n v="0"/>
    <x v="609"/>
    <x v="0"/>
    <m/>
    <x v="15"/>
    <x v="10"/>
    <s v="no impacts"/>
    <x v="7"/>
    <s v=""/>
    <s v=""/>
  </r>
  <r>
    <s v="Nkomba-II-IHS"/>
    <s v="LIT_155"/>
    <s v="Douala"/>
    <s v="IHS"/>
    <s v="Grid-Gen"/>
    <s v="LITTORAL"/>
    <s v="Douala"/>
    <s v="ZTE"/>
    <n v="0"/>
    <n v="3.7257478605040033"/>
    <n v="3.3257605590797668"/>
    <n v="0"/>
    <n v="0"/>
    <n v="0"/>
    <n v="13.516028741585416"/>
    <n v="0"/>
    <n v="0"/>
    <n v="0"/>
    <n v="0"/>
    <n v="0"/>
    <n v="0"/>
    <n v="0"/>
    <n v="0"/>
    <n v="0"/>
    <x v="609"/>
    <x v="0"/>
    <m/>
    <x v="15"/>
    <x v="10"/>
    <s v="no impacts"/>
    <x v="7"/>
    <s v=""/>
    <s v=""/>
  </r>
  <r>
    <s v="Ndogbessol-IHS"/>
    <s v="LIT_499"/>
    <s v="LITTORAL"/>
    <s v="IHS"/>
    <s v="Hybrid-Gen"/>
    <s v="LITTORAL"/>
    <s v="Ndogbessol"/>
    <s v="NOKIA"/>
    <n v="2.6663919820940158"/>
    <n v="0"/>
    <n v="0"/>
    <n v="0"/>
    <n v="0"/>
    <n v="0"/>
    <n v="4.9687907350931163E-2"/>
    <n v="0"/>
    <n v="9.7572260896020904E-3"/>
    <n v="2.9073287350163721E-2"/>
    <n v="0"/>
    <n v="0"/>
    <n v="0"/>
    <n v="0"/>
    <n v="0"/>
    <n v="0"/>
    <x v="609"/>
    <x v="0"/>
    <m/>
    <x v="15"/>
    <x v="10"/>
    <s v="no impacts"/>
    <x v="7"/>
    <s v=""/>
    <s v=""/>
  </r>
  <r>
    <s v="Mbalmayo-Ngalan"/>
    <s v="CTR_252"/>
    <s v="CENTRE"/>
    <s v="IHS"/>
    <s v="Grid-Gen"/>
    <s v="CENTRE"/>
    <s v="Mbalmayo"/>
    <s v="ZTE"/>
    <n v="18.468883495561204"/>
    <n v="18.491409199476077"/>
    <n v="32.767176607225913"/>
    <n v="0"/>
    <n v="0"/>
    <n v="0"/>
    <n v="0"/>
    <n v="0"/>
    <n v="0"/>
    <n v="0"/>
    <n v="0"/>
    <n v="0"/>
    <n v="0"/>
    <n v="0"/>
    <n v="0"/>
    <n v="0"/>
    <x v="609"/>
    <x v="0"/>
    <m/>
    <x v="15"/>
    <x v="10"/>
    <s v="no impacts"/>
    <x v="7"/>
    <s v=""/>
    <s v=""/>
  </r>
  <r>
    <s v="Mabanda4-IHS"/>
    <s v="LIT_489"/>
    <s v="Douala"/>
    <s v="IHS"/>
    <s v="Grid-Gen"/>
    <s v="LITTORAL"/>
    <s v="Douala"/>
    <s v="ZTE"/>
    <n v="0"/>
    <n v="3.4996169025177419"/>
    <n v="8.3842703170078581E-2"/>
    <n v="0"/>
    <n v="2.1355722777249864"/>
    <n v="0"/>
    <n v="0"/>
    <n v="0"/>
    <n v="0"/>
    <n v="0"/>
    <n v="0"/>
    <n v="0"/>
    <n v="0"/>
    <n v="0"/>
    <n v="0"/>
    <n v="0"/>
    <x v="609"/>
    <x v="0"/>
    <m/>
    <x v="15"/>
    <x v="10"/>
    <s v="no impacts"/>
    <x v="7"/>
    <s v=""/>
    <s v=""/>
  </r>
  <r>
    <s v="Mbalmayo-mbokoulo-IHS"/>
    <s v="CTR_136"/>
    <s v="CENTRE"/>
    <s v="IHS"/>
    <s v="Grid-Gen"/>
    <s v="CENTRE"/>
    <s v="Mbalmayo"/>
    <s v="ZTE"/>
    <n v="0"/>
    <n v="0"/>
    <n v="6.7523606509661188E-2"/>
    <n v="0"/>
    <n v="0"/>
    <n v="0"/>
    <n v="0"/>
    <n v="0"/>
    <n v="0"/>
    <n v="0"/>
    <n v="0"/>
    <n v="0"/>
    <n v="0"/>
    <n v="0"/>
    <n v="0"/>
    <n v="0"/>
    <x v="609"/>
    <x v="0"/>
    <m/>
    <x v="15"/>
    <x v="10"/>
    <s v="no impacts"/>
    <x v="7"/>
    <s v=""/>
    <s v=""/>
  </r>
  <r>
    <s v="Gamoko-Hill-IHS"/>
    <s v="SUO_097"/>
    <s v="SUD-OUEST"/>
    <s v="IHS"/>
    <s v="Gen Only"/>
    <s v="SUD-OUEST"/>
    <s v="Gamoko"/>
    <s v="NOKIA"/>
    <n v="0"/>
    <n v="0"/>
    <n v="0"/>
    <n v="0"/>
    <n v="0"/>
    <n v="0"/>
    <n v="7.9066510456354253E-2"/>
    <n v="0"/>
    <n v="0"/>
    <n v="0.52461478058715871"/>
    <n v="0"/>
    <n v="17402.361352954773"/>
    <n v="0"/>
    <n v="0"/>
    <n v="0"/>
    <n v="0"/>
    <x v="609"/>
    <x v="2"/>
    <m/>
    <x v="1"/>
    <x v="1"/>
    <s v="SPARE-ISSUE"/>
    <x v="1"/>
    <s v="(04/26/2026 cell nokia): -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
  </r>
  <r>
    <s v="Dibi-MTN"/>
    <s v="ADM_032"/>
    <s v="ADAMAOUA"/>
    <s v="IHS"/>
    <s v="Grid-Gen"/>
    <s v="ADAMAOUA"/>
    <s v="Dibi"/>
    <s v="NOKIA"/>
    <n v="0"/>
    <n v="0"/>
    <n v="0"/>
    <n v="0"/>
    <n v="0"/>
    <n v="0"/>
    <n v="0"/>
    <n v="0"/>
    <n v="1.7837142801515253E-3"/>
    <n v="0"/>
    <n v="0"/>
    <n v="124908.8214660149"/>
    <n v="0"/>
    <n v="0"/>
    <n v="0"/>
    <n v="0"/>
    <x v="609"/>
    <x v="0"/>
    <m/>
    <x v="15"/>
    <x v="10"/>
    <s v="no impacts"/>
    <x v="7"/>
    <s v=""/>
    <s v=""/>
  </r>
  <r>
    <s v="Deone-IHS"/>
    <s v="ADM_111"/>
    <s v="ADAMAOUA"/>
    <s v="IHS"/>
    <s v="Hybrid-Gen"/>
    <s v="ADAMAOUA"/>
    <s v="Deone"/>
    <s v="NOKIA"/>
    <n v="0"/>
    <n v="1.7837142801516962E-3"/>
    <n v="0"/>
    <n v="0"/>
    <n v="0"/>
    <n v="0"/>
    <n v="0.13175457903312876"/>
    <n v="0"/>
    <n v="0"/>
    <n v="0"/>
    <n v="1.6546092081616361"/>
    <n v="187363.23193149618"/>
    <n v="0"/>
    <n v="0"/>
    <n v="0"/>
    <n v="0"/>
    <x v="609"/>
    <x v="0"/>
    <m/>
    <x v="15"/>
    <x v="10"/>
    <s v="no impacts"/>
    <x v="7"/>
    <s v=""/>
    <s v=""/>
  </r>
  <r>
    <s v="Bidzar-MTN"/>
    <s v="NRD_027"/>
    <s v="NORD"/>
    <s v="IHS"/>
    <s v="Gen Only"/>
    <s v="NORD"/>
    <s v="Bidzar"/>
    <s v="NOKIA"/>
    <n v="0"/>
    <n v="0"/>
    <n v="0"/>
    <n v="0"/>
    <n v="0"/>
    <n v="0"/>
    <n v="0"/>
    <n v="0"/>
    <n v="0"/>
    <n v="0"/>
    <n v="0"/>
    <n v="152566.56576735066"/>
    <n v="0"/>
    <n v="0"/>
    <n v="0"/>
    <n v="0"/>
    <x v="609"/>
    <x v="0"/>
    <m/>
    <x v="15"/>
    <x v="10"/>
    <s v="no impacts"/>
    <x v="7"/>
    <s v=""/>
    <s v=""/>
  </r>
  <r>
    <s v="Mombal-MTN"/>
    <s v="EST_061"/>
    <s v="CENTRE"/>
    <m/>
    <m/>
    <s v="EST"/>
    <s v="Mombal"/>
    <s v="NOKIA"/>
    <n v="0"/>
    <n v="0"/>
    <n v="0"/>
    <n v="0"/>
    <n v="0"/>
    <n v="0"/>
    <n v="0"/>
    <n v="0"/>
    <n v="0"/>
    <n v="0"/>
    <n v="0"/>
    <n v="0"/>
    <n v="0"/>
    <n v="0"/>
    <n v="0"/>
    <n v="0"/>
    <x v="609"/>
    <x v="0"/>
    <m/>
    <x v="15"/>
    <x v="10"/>
    <s v="no impacts"/>
    <x v="7"/>
    <s v=""/>
    <s v=""/>
  </r>
  <r>
    <s v="Gamba-MTN"/>
    <s v="NRD_059"/>
    <s v="NORD"/>
    <s v="IHS"/>
    <s v="Solar-Gen"/>
    <s v="NORD"/>
    <s v="Gamba"/>
    <s v="NOKIA"/>
    <n v="2.1309117950446845"/>
    <n v="0"/>
    <n v="1.0701046990439218E-3"/>
    <n v="1.2841978916149027E-3"/>
    <n v="3.4674871358294994E-2"/>
    <n v="0"/>
    <n v="0"/>
    <n v="5.2173817207847213"/>
    <n v="0"/>
    <n v="4.8765251412355187E-2"/>
    <n v="1.2484554822176806E-3"/>
    <n v="136513.75242428653"/>
    <n v="0"/>
    <n v="0"/>
    <n v="0"/>
    <n v="0"/>
    <x v="609"/>
    <x v="0"/>
    <m/>
    <x v="15"/>
    <x v="10"/>
    <s v="no impacts"/>
    <x v="7"/>
    <s v=""/>
    <s v=""/>
  </r>
  <r>
    <s v="Kinguin-IHS"/>
    <s v="EXN_168"/>
    <s v="EXTREME-NORD"/>
    <s v="IHS"/>
    <s v="Grid-Gen"/>
    <s v="EXTREME-NORD"/>
    <s v="Kinguin"/>
    <s v="NOKIA"/>
    <n v="0"/>
    <n v="0.36431854782121542"/>
    <n v="0.78966301920085269"/>
    <n v="0"/>
    <n v="0"/>
    <n v="0"/>
    <n v="0"/>
    <n v="0"/>
    <n v="0"/>
    <n v="0"/>
    <n v="0"/>
    <n v="187370.83872323672"/>
    <n v="1.6660458533815097"/>
    <n v="0"/>
    <n v="0"/>
    <n v="0"/>
    <x v="609"/>
    <x v="2"/>
    <m/>
    <x v="15"/>
    <x v="10"/>
    <s v="no impacts"/>
    <x v="7"/>
    <s v=""/>
    <s v=""/>
  </r>
  <r>
    <s v="Orange-Bastos"/>
    <s v="CTR_820"/>
    <s v="Yaounde"/>
    <m/>
    <m/>
    <s v="CENTRE"/>
    <s v="Yaounde"/>
    <s v="ZTE"/>
    <n v="0"/>
    <n v="0"/>
    <n v="0"/>
    <n v="0"/>
    <n v="0"/>
    <n v="0"/>
    <n v="0"/>
    <n v="0"/>
    <n v="0"/>
    <n v="0"/>
    <n v="9.6309422913952957E-4"/>
    <n v="0"/>
    <n v="0"/>
    <n v="0"/>
    <n v="0"/>
    <n v="0"/>
    <x v="609"/>
    <x v="0"/>
    <m/>
    <x v="15"/>
    <x v="10"/>
    <s v="no impacts"/>
    <x v="7"/>
    <s v=""/>
    <s v=""/>
  </r>
  <r>
    <s v="Minisite_Crf-Nkoabang"/>
    <s v="CTR_881"/>
    <s v="Yaounde"/>
    <s v="IHS"/>
    <s v="Grid + Solar"/>
    <s v="CENTRE"/>
    <s v="Yaounde"/>
    <s v="ZTE"/>
    <n v="0"/>
    <n v="0"/>
    <n v="0"/>
    <n v="0"/>
    <n v="0"/>
    <n v="0"/>
    <n v="0"/>
    <n v="0"/>
    <n v="0"/>
    <n v="0"/>
    <n v="0"/>
    <n v="0"/>
    <n v="0"/>
    <n v="0"/>
    <n v="0"/>
    <n v="0"/>
    <x v="609"/>
    <x v="0"/>
    <m/>
    <x v="15"/>
    <x v="10"/>
    <s v="no impacts"/>
    <x v="7"/>
    <s v=""/>
    <s v=""/>
  </r>
  <r>
    <s v="Tcheboa-MTN-IHS"/>
    <s v="NRD_025"/>
    <s v="NORD"/>
    <s v="IHS"/>
    <s v="Grid-Hybrid-Gen"/>
    <s v="NORD"/>
    <s v="Ngong"/>
    <s v="NOKIA"/>
    <n v="0"/>
    <n v="0"/>
    <n v="0"/>
    <n v="0.15395771234068034"/>
    <n v="0"/>
    <n v="0"/>
    <n v="0"/>
    <n v="0"/>
    <n v="0"/>
    <n v="0"/>
    <n v="0"/>
    <n v="187369.27431106661"/>
    <n v="6.4938767910017337"/>
    <n v="0"/>
    <n v="0"/>
    <n v="0"/>
    <x v="609"/>
    <x v="0"/>
    <m/>
    <x v="15"/>
    <x v="10"/>
    <s v="no impacts"/>
    <x v="7"/>
    <s v=""/>
    <s v=""/>
  </r>
  <r>
    <s v="Sangmelima-II"/>
    <s v="SUD_224"/>
    <s v="CENTRE"/>
    <s v="IHS"/>
    <s v="Grid-Gen"/>
    <s v="SUD"/>
    <s v="Sangmelima"/>
    <s v="ZTE"/>
    <n v="8.6845290698893322E-17"/>
    <n v="0"/>
    <n v="0"/>
    <n v="0"/>
    <n v="0"/>
    <n v="0"/>
    <n v="0"/>
    <n v="0"/>
    <n v="0"/>
    <n v="0"/>
    <n v="0"/>
    <n v="0"/>
    <n v="5.7896860465928885E-17"/>
    <n v="0"/>
    <n v="0"/>
    <n v="0"/>
    <x v="609"/>
    <x v="0"/>
    <m/>
    <x v="15"/>
    <x v="10"/>
    <s v="no impacts"/>
    <x v="7"/>
    <s v=""/>
    <s v=""/>
  </r>
  <r>
    <s v="Bfsam-Ndjinga"/>
    <s v="OST_075"/>
    <s v="Bafoussam"/>
    <s v="IHS"/>
    <s v="Grid-Gen"/>
    <s v="OUEST"/>
    <s v="Bafoussam"/>
    <s v="Huawei"/>
    <n v="0"/>
    <n v="0"/>
    <n v="0"/>
    <n v="0"/>
    <n v="0"/>
    <n v="0"/>
    <n v="7.4409551897224295"/>
    <n v="18.431108799684964"/>
    <n v="18.478478767695965"/>
    <n v="18.491409199476077"/>
    <n v="29.694959521506256"/>
    <n v="0"/>
    <n v="0"/>
    <n v="0"/>
    <n v="0"/>
    <n v="0"/>
    <x v="609"/>
    <x v="0"/>
    <m/>
    <x v="15"/>
    <x v="10"/>
    <s v="no impacts"/>
    <x v="7"/>
    <s v=""/>
    <s v=""/>
  </r>
  <r>
    <s v="Qtier-Tergal"/>
    <s v="LIT_420"/>
    <s v="Douala"/>
    <s v="IHS"/>
    <s v="Grid-Gen"/>
    <s v="LITTORAL"/>
    <s v="Douala"/>
    <s v="ZTE"/>
    <n v="10.57204586896782"/>
    <n v="16.435845083082928"/>
    <n v="0"/>
    <n v="1.6854149009939198E-2"/>
    <n v="0"/>
    <n v="0"/>
    <n v="1.9743431697357278E-2"/>
    <n v="3.521268687595061"/>
    <n v="0"/>
    <n v="0"/>
    <n v="23.779777446758718"/>
    <n v="0"/>
    <n v="0"/>
    <n v="0"/>
    <n v="0"/>
    <n v="0"/>
    <x v="609"/>
    <x v="0"/>
    <m/>
    <x v="15"/>
    <x v="10"/>
    <s v="no impacts"/>
    <x v="7"/>
    <s v=""/>
    <s v=""/>
  </r>
  <r>
    <s v="CHR-Bafoussam"/>
    <s v="OST_307"/>
    <s v="Bafoussam"/>
    <s v="CAMUSAT"/>
    <s v="Medium Grid + GE"/>
    <s v="OUEST"/>
    <s v="Bafoussam"/>
    <s v="NOKIA"/>
    <n v="0"/>
    <n v="0"/>
    <n v="0"/>
    <n v="0"/>
    <n v="0"/>
    <n v="1.082132283504853E-3"/>
    <n v="7.2541455387393317"/>
    <n v="27.735584468495354"/>
    <n v="23.164597465791779"/>
    <n v="23.165463171618583"/>
    <n v="19.561856515356606"/>
    <n v="204774.65690731184"/>
    <n v="0"/>
    <n v="0"/>
    <n v="0"/>
    <n v="0"/>
    <x v="609"/>
    <x v="0"/>
    <m/>
    <x v="15"/>
    <x v="10"/>
    <s v="no impacts"/>
    <x v="7"/>
    <s v=""/>
    <s v=""/>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n v="0"/>
    <x v="609"/>
    <x v="0"/>
    <m/>
    <x v="15"/>
    <x v="10"/>
    <s v="no impacts"/>
    <x v="7"/>
    <s v=""/>
    <s v=""/>
  </r>
  <r>
    <s v="FAYADOR-AKWA"/>
    <s v="LIT_689"/>
    <s v="Douala"/>
    <s v="CAMUSAT"/>
    <s v="Good Grid no GE - 8h"/>
    <s v="LITTORAL"/>
    <s v="Douala"/>
    <s v="ZTE"/>
    <n v="0"/>
    <n v="0"/>
    <n v="0"/>
    <n v="0"/>
    <n v="0"/>
    <n v="2.2925209669180697"/>
    <n v="0"/>
    <n v="0"/>
    <n v="1.3378092245878672"/>
    <n v="14.355151341340568"/>
    <n v="17.936987954901511"/>
    <n v="0"/>
    <n v="0"/>
    <n v="0"/>
    <n v="0"/>
    <n v="0"/>
    <x v="609"/>
    <x v="0"/>
    <m/>
    <x v="15"/>
    <x v="10"/>
    <s v="no impacts"/>
    <x v="7"/>
    <s v=""/>
    <s v=""/>
  </r>
  <r>
    <s v="Kribi-Port-Eau-Profonde-IHS"/>
    <s v="SUD_076"/>
    <s v="LITTORAL"/>
    <s v="IHS"/>
    <s v="Gen-Lithium"/>
    <s v="SUD"/>
    <s v="Kribi"/>
    <s v="ZTE"/>
    <n v="0"/>
    <n v="3.2031800658042973E-2"/>
    <n v="1.3911361087569274E-3"/>
    <n v="0"/>
    <n v="0"/>
    <n v="0"/>
    <n v="0"/>
    <n v="0"/>
    <n v="0"/>
    <n v="0"/>
    <n v="16.943253061212843"/>
    <n v="0"/>
    <n v="0"/>
    <n v="0"/>
    <n v="0"/>
    <n v="0"/>
    <x v="609"/>
    <x v="0"/>
    <m/>
    <x v="15"/>
    <x v="10"/>
    <s v="no impacts"/>
    <x v="7"/>
    <s v=""/>
    <s v=""/>
  </r>
  <r>
    <s v="Bep-Universite"/>
    <s v="LIT_265"/>
    <s v="Douala"/>
    <s v="IHS"/>
    <s v="Grid-Gen"/>
    <s v="LITTORAL"/>
    <s v="Douala"/>
    <s v="ZTE"/>
    <n v="0"/>
    <n v="0"/>
    <n v="0"/>
    <n v="2.1223743197701598E-3"/>
    <n v="0"/>
    <n v="0"/>
    <n v="0"/>
    <n v="0"/>
    <n v="0"/>
    <n v="0"/>
    <n v="16.420257224633534"/>
    <n v="0"/>
    <n v="0"/>
    <n v="0"/>
    <n v="0"/>
    <n v="0"/>
    <x v="609"/>
    <x v="0"/>
    <m/>
    <x v="15"/>
    <x v="10"/>
    <s v="no impacts"/>
    <x v="7"/>
    <s v=""/>
    <s v=""/>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n v="0"/>
    <x v="609"/>
    <x v="0"/>
    <m/>
    <x v="15"/>
    <x v="10"/>
    <s v="no impacts"/>
    <x v="7"/>
    <s v=""/>
    <s v=""/>
  </r>
  <r>
    <s v="LIT_850_Z_Ndogbassi-Taniere-Plus"/>
    <s v="LIT_850"/>
    <s v="Douala"/>
    <s v="ESCO "/>
    <s v="medium Grid GE"/>
    <s v="LITTORAL"/>
    <s v="Douala"/>
    <s v="ZTE"/>
    <n v="0"/>
    <n v="0"/>
    <n v="0"/>
    <n v="0"/>
    <n v="0"/>
    <n v="0"/>
    <n v="0"/>
    <n v="0"/>
    <n v="0"/>
    <n v="0"/>
    <n v="10.192408391903728"/>
    <n v="0"/>
    <n v="0"/>
    <n v="0"/>
    <n v="0"/>
    <n v="0"/>
    <x v="609"/>
    <x v="0"/>
    <m/>
    <x v="15"/>
    <x v="10"/>
    <s v="no impacts"/>
    <x v="7"/>
    <s v=""/>
    <s v=""/>
  </r>
  <r>
    <s v="Ndokoti-Brasseries"/>
    <s v="LIT_406"/>
    <s v="Douala"/>
    <s v="IHS"/>
    <s v="GridOnly"/>
    <s v="LITTORAL"/>
    <s v="Douala"/>
    <s v="ZTE"/>
    <n v="0"/>
    <n v="0"/>
    <n v="0"/>
    <n v="0"/>
    <n v="0"/>
    <n v="0"/>
    <n v="0"/>
    <n v="0"/>
    <n v="0"/>
    <n v="0"/>
    <n v="8.4043347801148869"/>
    <n v="0"/>
    <n v="0"/>
    <n v="0"/>
    <n v="0"/>
    <n v="0"/>
    <x v="609"/>
    <x v="0"/>
    <m/>
    <x v="15"/>
    <x v="10"/>
    <s v="no impacts"/>
    <x v="7"/>
    <s v=""/>
    <s v=""/>
  </r>
  <r>
    <s v="Crf-Patrick-Mboma"/>
    <s v="LIT_697"/>
    <s v="Douala"/>
    <s v="CAMUSAT"/>
    <s v="Good Grid + GE"/>
    <s v="LITTORAL"/>
    <s v="Douala"/>
    <s v="ZTE"/>
    <n v="0"/>
    <n v="0"/>
    <n v="25.586221189214488"/>
    <n v="0"/>
    <n v="0"/>
    <n v="15.795173399765439"/>
    <n v="5.9394199461808697"/>
    <n v="0"/>
    <n v="0"/>
    <n v="0"/>
    <n v="8.200729526043494"/>
    <n v="0"/>
    <n v="0"/>
    <n v="0"/>
    <n v="0"/>
    <n v="0"/>
    <x v="609"/>
    <x v="0"/>
    <m/>
    <x v="15"/>
    <x v="10"/>
    <s v="no impacts"/>
    <x v="7"/>
    <s v=""/>
    <s v=""/>
  </r>
  <r>
    <s v="Hopital-General"/>
    <s v="LIT_248"/>
    <s v="Douala"/>
    <s v="IHS"/>
    <s v="Grid-Gen"/>
    <s v="LITTORAL"/>
    <s v="Douala"/>
    <s v="ZTE"/>
    <n v="0"/>
    <n v="0"/>
    <n v="0"/>
    <n v="1.9261884582787167E-3"/>
    <n v="0"/>
    <n v="0"/>
    <n v="0"/>
    <n v="0"/>
    <n v="7.1571277533793927"/>
    <n v="37.663619008483792"/>
    <n v="8.1577648223768886"/>
    <n v="0"/>
    <n v="0"/>
    <n v="0"/>
    <n v="0"/>
    <n v="0"/>
    <x v="609"/>
    <x v="0"/>
    <m/>
    <x v="15"/>
    <x v="10"/>
    <s v="no impacts"/>
    <x v="7"/>
    <s v=""/>
    <s v=""/>
  </r>
  <r>
    <s v="Parcours-Vita"/>
    <s v="LIT_666"/>
    <s v="Douala"/>
    <s v="CAMUSAT"/>
    <s v="Good Grid no GE - 12h"/>
    <s v="LITTORAL"/>
    <s v="Douala"/>
    <s v="ZTE"/>
    <n v="0"/>
    <n v="0"/>
    <n v="23.879529039787919"/>
    <n v="0"/>
    <n v="0"/>
    <n v="18.159979939103906"/>
    <n v="8.5214755745035422"/>
    <n v="0"/>
    <n v="0"/>
    <n v="0"/>
    <n v="7.3877709861799543"/>
    <n v="0"/>
    <n v="0"/>
    <n v="0"/>
    <n v="0"/>
    <n v="0"/>
    <x v="609"/>
    <x v="0"/>
    <m/>
    <x v="15"/>
    <x v="10"/>
    <s v="no impacts"/>
    <x v="7"/>
    <s v=""/>
    <s v=""/>
  </r>
  <r>
    <s v="Shell-NewBell-Carrefour"/>
    <s v="LIT_407"/>
    <s v="Douala"/>
    <s v="IHS"/>
    <s v="GridOnly"/>
    <s v="LITTORAL"/>
    <s v="Douala"/>
    <s v="ZTE"/>
    <n v="0"/>
    <n v="0"/>
    <n v="0"/>
    <n v="4.9634666255746458"/>
    <n v="0"/>
    <n v="0"/>
    <n v="0"/>
    <n v="0"/>
    <n v="0"/>
    <n v="0"/>
    <n v="6.7972515430909812"/>
    <n v="0"/>
    <n v="0"/>
    <n v="0"/>
    <n v="0"/>
    <n v="0"/>
    <x v="609"/>
    <x v="0"/>
    <m/>
    <x v="15"/>
    <x v="10"/>
    <s v="no impacts"/>
    <x v="7"/>
    <s v=""/>
    <s v=""/>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n v="0"/>
    <x v="609"/>
    <x v="0"/>
    <m/>
    <x v="15"/>
    <x v="10"/>
    <s v="no impacts"/>
    <x v="7"/>
    <s v=""/>
    <s v=""/>
  </r>
  <r>
    <s v="Makepe-Ecole-Sira"/>
    <s v="LIT_167"/>
    <s v="Douala"/>
    <s v="IHS"/>
    <s v="Grid-Gen"/>
    <s v="LITTORAL"/>
    <s v="Douala"/>
    <s v="ZTE"/>
    <n v="0"/>
    <n v="0"/>
    <n v="18.783191080748672"/>
    <n v="0"/>
    <n v="0"/>
    <n v="11.336368150259819"/>
    <n v="4.393314841924135"/>
    <n v="0"/>
    <n v="0"/>
    <n v="0"/>
    <n v="5.9700249405735182"/>
    <n v="0"/>
    <n v="0"/>
    <n v="0"/>
    <n v="0"/>
    <n v="0"/>
    <x v="609"/>
    <x v="0"/>
    <m/>
    <x v="15"/>
    <x v="10"/>
    <s v="no impacts"/>
    <x v="7"/>
    <s v=""/>
    <s v=""/>
  </r>
  <r>
    <s v="Makepe-AES"/>
    <s v="LIT_357"/>
    <s v="Douala"/>
    <s v="IHS"/>
    <s v="Grid-Gen"/>
    <s v="LITTORAL"/>
    <s v="Douala"/>
    <s v="ZTE"/>
    <n v="0"/>
    <n v="0"/>
    <n v="18.528952039334197"/>
    <n v="0"/>
    <n v="0"/>
    <n v="11.384166160150441"/>
    <n v="4.1865706140688808"/>
    <n v="0"/>
    <n v="0"/>
    <n v="0"/>
    <n v="5.8604462193914388"/>
    <n v="0"/>
    <n v="19.345834296427562"/>
    <n v="0"/>
    <n v="0"/>
    <n v="0"/>
    <x v="609"/>
    <x v="0"/>
    <m/>
    <x v="15"/>
    <x v="10"/>
    <s v="no impacts"/>
    <x v="7"/>
    <s v=""/>
    <s v=""/>
  </r>
  <r>
    <s v="Makepe-Crf-Conquete"/>
    <s v="LIT_775"/>
    <s v="Douala"/>
    <m/>
    <m/>
    <s v="LITTORAL"/>
    <s v="Douala"/>
    <s v="ZTE"/>
    <n v="0"/>
    <n v="3.6075904666512577"/>
    <n v="0.68390391315886379"/>
    <n v="2.2293847896745515E-3"/>
    <n v="2.7267516187117087"/>
    <n v="0"/>
    <n v="2.0345187239786204"/>
    <n v="0"/>
    <n v="3.7865119723313723"/>
    <n v="20.271135994612379"/>
    <n v="5.2015649211118804"/>
    <n v="0"/>
    <n v="0"/>
    <n v="0"/>
    <n v="0"/>
    <n v="0"/>
    <x v="609"/>
    <x v="0"/>
    <m/>
    <x v="15"/>
    <x v="10"/>
    <s v="no impacts"/>
    <x v="7"/>
    <s v=""/>
    <s v=""/>
  </r>
  <r>
    <s v="Pingo-PK10-IHS-New"/>
    <s v="LIT_562"/>
    <s v="Douala"/>
    <s v="IHS"/>
    <s v="Grid-Gen"/>
    <s v="LITTORAL"/>
    <s v="Douala"/>
    <s v="ZTE"/>
    <n v="0"/>
    <n v="0"/>
    <n v="0"/>
    <n v="0"/>
    <n v="0"/>
    <n v="0"/>
    <n v="0"/>
    <n v="0"/>
    <n v="0"/>
    <n v="0"/>
    <n v="5.1065396238367962"/>
    <n v="0"/>
    <n v="0"/>
    <n v="0"/>
    <n v="0"/>
    <n v="0"/>
    <x v="609"/>
    <x v="0"/>
    <m/>
    <x v="15"/>
    <x v="10"/>
    <s v="no impacts"/>
    <x v="7"/>
    <s v=""/>
    <s v=""/>
  </r>
  <r>
    <s v="Bamenda-Foncha-Street-IHS"/>
    <s v="NRO_121"/>
    <s v="NORD-OUEST"/>
    <s v="IHS"/>
    <s v="Grid-Gen"/>
    <s v="NORD-OUEST"/>
    <s v="Bamenda"/>
    <s v="Huawei"/>
    <n v="4.5670998450488396"/>
    <n v="2.3213246184006642"/>
    <n v="0.16452859747797724"/>
    <n v="0"/>
    <n v="0"/>
    <n v="7.3837224234019052E-3"/>
    <n v="0"/>
    <n v="0"/>
    <n v="0"/>
    <n v="0"/>
    <n v="4.9592932172483764"/>
    <n v="0"/>
    <n v="0"/>
    <n v="0"/>
    <n v="0"/>
    <n v="0"/>
    <x v="609"/>
    <x v="0"/>
    <m/>
    <x v="15"/>
    <x v="10"/>
    <s v="no impacts"/>
    <x v="7"/>
    <s v=""/>
    <s v=""/>
  </r>
  <r>
    <s v="Maroua-Total-Domayo-MTN-IHS"/>
    <s v="EXN_158"/>
    <s v="Maroua"/>
    <s v="IHS"/>
    <s v="Grid-Gen"/>
    <s v="EXTREME-NORD"/>
    <s v="Maroua"/>
    <s v="Huawei"/>
    <n v="0"/>
    <n v="0"/>
    <n v="0"/>
    <n v="0"/>
    <n v="0"/>
    <n v="0.64464890578227518"/>
    <n v="1.3312994210020173"/>
    <n v="3.8981238924416366"/>
    <n v="5.4064007955871736"/>
    <n v="5.2362006432042643"/>
    <n v="4.6146659989213346"/>
    <n v="0"/>
    <n v="0.71937788393216395"/>
    <n v="0"/>
    <n v="0"/>
    <n v="0"/>
    <x v="609"/>
    <x v="0"/>
    <m/>
    <x v="15"/>
    <x v="10"/>
    <s v="no impacts"/>
    <x v="7"/>
    <s v=""/>
    <s v=""/>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4.7084606757925203E-3"/>
    <n v="0"/>
    <n v="0"/>
    <n v="0"/>
    <x v="609"/>
    <x v="2"/>
    <m/>
    <x v="15"/>
    <x v="10"/>
    <s v="no impacts"/>
    <x v="7"/>
    <s v=""/>
    <s v=""/>
  </r>
  <r>
    <s v="Ndogbong-IUT"/>
    <s v="LIT_221"/>
    <s v="Douala"/>
    <s v="IHS"/>
    <s v="Grid-Gen"/>
    <s v="LITTORAL"/>
    <s v="Douala"/>
    <s v="ZTE"/>
    <n v="0"/>
    <n v="0"/>
    <n v="0"/>
    <n v="2.1937146330396977E-3"/>
    <n v="0"/>
    <n v="0"/>
    <n v="0"/>
    <n v="0"/>
    <n v="0.51728861151774996"/>
    <n v="26.773502352803554"/>
    <n v="4.0995354318799864"/>
    <n v="0"/>
    <n v="0"/>
    <n v="0"/>
    <n v="0"/>
    <n v="0"/>
    <x v="609"/>
    <x v="0"/>
    <m/>
    <x v="15"/>
    <x v="10"/>
    <s v="no impacts"/>
    <x v="7"/>
    <s v=""/>
    <s v=""/>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6.313617724358153E-3"/>
    <n v="0"/>
    <n v="0"/>
    <n v="0"/>
    <x v="609"/>
    <x v="2"/>
    <m/>
    <x v="15"/>
    <x v="10"/>
    <s v="no impacts"/>
    <x v="7"/>
    <s v=""/>
    <s v=""/>
  </r>
  <r>
    <s v="Mile16-Bolifamba-IHS"/>
    <s v="SUO_220"/>
    <s v="SUD-OUEST"/>
    <s v="IHS"/>
    <s v="Grid-Gen"/>
    <s v="SUD-OUEST"/>
    <s v="Buea"/>
    <s v="Huawei"/>
    <n v="0"/>
    <n v="1.2405010372881551"/>
    <n v="18.533054107347194"/>
    <n v="8.9175391586979543E-5"/>
    <n v="0"/>
    <n v="2.8479053057217789"/>
    <n v="0"/>
    <n v="0"/>
    <n v="0"/>
    <n v="14.895144007556361"/>
    <n v="3.5292944728378886"/>
    <n v="0"/>
    <n v="0"/>
    <n v="0"/>
    <n v="0"/>
    <n v="0"/>
    <x v="609"/>
    <x v="0"/>
    <m/>
    <x v="15"/>
    <x v="10"/>
    <s v="no impacts"/>
    <x v="7"/>
    <s v=""/>
    <s v=""/>
  </r>
  <r>
    <s v="Kotto-Village"/>
    <s v="LIT_726"/>
    <s v="Douala"/>
    <s v="CAMUSAT"/>
    <s v="Good Grid no GE - 8h"/>
    <s v="LITTORAL"/>
    <s v="Douala"/>
    <s v="ZTE"/>
    <n v="0"/>
    <n v="0"/>
    <n v="0"/>
    <n v="0"/>
    <n v="0"/>
    <n v="2.1228915370413182"/>
    <n v="0"/>
    <n v="0"/>
    <n v="0"/>
    <n v="0"/>
    <n v="3.442705167606932"/>
    <n v="0"/>
    <n v="0"/>
    <n v="0"/>
    <n v="0"/>
    <n v="0"/>
    <x v="609"/>
    <x v="0"/>
    <m/>
    <x v="15"/>
    <x v="10"/>
    <s v="no impacts"/>
    <x v="7"/>
    <s v=""/>
    <s v=""/>
  </r>
  <r>
    <s v="PK10-Marche"/>
    <s v="LIT_278"/>
    <s v="Douala"/>
    <s v="IHS"/>
    <s v="Grid-Gen-Lithium"/>
    <s v="LITTORAL"/>
    <s v="Douala"/>
    <s v="ZTE"/>
    <n v="0"/>
    <n v="0"/>
    <n v="0"/>
    <n v="0.66799502329974636"/>
    <n v="0"/>
    <n v="0"/>
    <n v="0"/>
    <n v="0"/>
    <n v="0"/>
    <n v="0"/>
    <n v="3.4214992594875482"/>
    <n v="0"/>
    <n v="0"/>
    <n v="0"/>
    <n v="0"/>
    <n v="0"/>
    <x v="609"/>
    <x v="0"/>
    <m/>
    <x v="15"/>
    <x v="10"/>
    <s v="no impacts"/>
    <x v="7"/>
    <s v=""/>
    <s v=""/>
  </r>
  <r>
    <s v="Colline-du-loup"/>
    <s v="LIT_133"/>
    <s v="LITTORAL"/>
    <s v="IHS"/>
    <s v="Solar-Gen"/>
    <s v="LITTORAL"/>
    <s v="Ebodje"/>
    <s v="NOKIA"/>
    <n v="0"/>
    <n v="2.051034006500451E-3"/>
    <n v="0"/>
    <n v="0"/>
    <n v="0"/>
    <n v="0"/>
    <n v="0"/>
    <n v="0"/>
    <n v="0"/>
    <n v="0"/>
    <n v="3.3727246817484962"/>
    <n v="11600.902847905305"/>
    <n v="0"/>
    <n v="0"/>
    <n v="0"/>
    <n v="0"/>
    <x v="609"/>
    <x v="0"/>
    <m/>
    <x v="15"/>
    <x v="10"/>
    <s v="no impacts"/>
    <x v="7"/>
    <s v=""/>
    <s v=""/>
  </r>
  <r>
    <s v="Ebolowa-Si"/>
    <s v="SUD_227"/>
    <s v="CENTRE"/>
    <s v="IHS"/>
    <s v="Grid-Gen"/>
    <s v="SUD"/>
    <s v="Ebolowa"/>
    <s v="ZTE"/>
    <n v="1.6935298616283279"/>
    <n v="0.74627318203479831"/>
    <n v="0"/>
    <n v="0"/>
    <n v="0"/>
    <n v="0"/>
    <n v="3.7411930383268692"/>
    <n v="1.3821293942065958"/>
    <n v="0"/>
    <n v="0"/>
    <n v="2.9078311688682272"/>
    <n v="0"/>
    <n v="0"/>
    <n v="0"/>
    <n v="0"/>
    <n v="0"/>
    <x v="609"/>
    <x v="0"/>
    <m/>
    <x v="15"/>
    <x v="10"/>
    <s v="no impacts"/>
    <x v="7"/>
    <s v=""/>
    <s v=""/>
  </r>
  <r>
    <s v="Yelwa"/>
    <s v="NRD_007"/>
    <s v="Garoua"/>
    <s v="IHS"/>
    <s v="Grid-Gen"/>
    <s v="NORD"/>
    <s v="Garoua"/>
    <s v="Huawei"/>
    <n v="0"/>
    <n v="0"/>
    <n v="0"/>
    <n v="0"/>
    <n v="0"/>
    <n v="0"/>
    <n v="0"/>
    <n v="0"/>
    <n v="0"/>
    <n v="0"/>
    <n v="2.6528073840077848"/>
    <n v="0"/>
    <n v="0"/>
    <n v="0"/>
    <n v="0"/>
    <n v="0"/>
    <x v="609"/>
    <x v="0"/>
    <m/>
    <x v="15"/>
    <x v="10"/>
    <s v="no impacts"/>
    <x v="7"/>
    <s v=""/>
    <s v=""/>
  </r>
  <r>
    <s v="Bda-Mulang"/>
    <s v="NRO_243"/>
    <s v="NORD-OUEST"/>
    <s v="IHS"/>
    <s v="Grid-Gen"/>
    <s v="NORD-OUEST"/>
    <s v="Bamenda"/>
    <s v="Huawei"/>
    <n v="0"/>
    <n v="0"/>
    <n v="0"/>
    <n v="1.3401277847691289"/>
    <n v="0"/>
    <n v="0"/>
    <n v="0"/>
    <n v="0"/>
    <n v="0"/>
    <n v="0"/>
    <n v="2.3148861551280842"/>
    <n v="0"/>
    <n v="0"/>
    <n v="0"/>
    <n v="0"/>
    <n v="0"/>
    <x v="609"/>
    <x v="0"/>
    <m/>
    <x v="15"/>
    <x v="10"/>
    <s v="no impacts"/>
    <x v="7"/>
    <s v=""/>
    <s v=""/>
  </r>
  <r>
    <s v="Edea-Nkakanzock"/>
    <s v="LIT_314"/>
    <s v="LITTORAL"/>
    <s v="IHS"/>
    <s v="Grid-Gen"/>
    <s v="LITTORAL"/>
    <s v="Edea"/>
    <s v="ZTE"/>
    <n v="0"/>
    <n v="0"/>
    <n v="0"/>
    <n v="0"/>
    <n v="0.4110807201376574"/>
    <n v="4.1577134573513339"/>
    <n v="0"/>
    <n v="2.4190965177366279"/>
    <n v="3.1977403669174982"/>
    <n v="4.4890357072535991"/>
    <n v="2.2382488235982341"/>
    <n v="0"/>
    <n v="0"/>
    <n v="0"/>
    <n v="0"/>
    <n v="0"/>
    <x v="609"/>
    <x v="0"/>
    <m/>
    <x v="15"/>
    <x v="10"/>
    <s v="no impacts"/>
    <x v="7"/>
    <s v=""/>
    <s v=""/>
  </r>
  <r>
    <s v="Bsadi-ZoneA-New"/>
    <s v="LIT_277"/>
    <s v="Douala"/>
    <s v="IHS"/>
    <s v="GridOnly"/>
    <s v="LITTORAL"/>
    <s v="Douala"/>
    <s v="ZTE"/>
    <n v="0"/>
    <n v="0"/>
    <n v="6.9437488763900665"/>
    <n v="0"/>
    <n v="0"/>
    <n v="4.1665418211184457"/>
    <n v="1.539185093869585"/>
    <n v="0"/>
    <n v="0"/>
    <n v="0"/>
    <n v="2.1955873162630239"/>
    <n v="0"/>
    <n v="7.2466955166893543"/>
    <n v="0"/>
    <n v="0"/>
    <n v="0"/>
    <x v="609"/>
    <x v="0"/>
    <m/>
    <x v="15"/>
    <x v="10"/>
    <s v="no impacts"/>
    <x v="7"/>
    <s v=""/>
    <s v=""/>
  </r>
  <r>
    <s v="Oyack-II"/>
    <s v="LIT_765"/>
    <s v="Douala"/>
    <s v="CAMUSAT"/>
    <s v="Good Grid no GE - 8h"/>
    <s v="LITTORAL"/>
    <s v="Douala"/>
    <s v="ZTE"/>
    <n v="0"/>
    <n v="0"/>
    <n v="0"/>
    <n v="0"/>
    <n v="0"/>
    <n v="2.2985492233893474"/>
    <n v="0"/>
    <n v="5.0158125804362053"/>
    <n v="0"/>
    <n v="0"/>
    <n v="2.1714029500646324"/>
    <n v="0"/>
    <n v="0"/>
    <n v="0"/>
    <n v="0"/>
    <n v="0"/>
    <x v="609"/>
    <x v="0"/>
    <m/>
    <x v="15"/>
    <x v="10"/>
    <s v="no impacts"/>
    <x v="7"/>
    <s v=""/>
    <s v=""/>
  </r>
  <r>
    <s v="Hopital-General-Garoua"/>
    <s v="NRD_189"/>
    <s v="Garoua"/>
    <m/>
    <m/>
    <s v="NORD"/>
    <s v="Garoua"/>
    <s v="Huawei"/>
    <n v="0"/>
    <n v="0"/>
    <n v="5.0747931844318312"/>
    <n v="1.1822338364252223"/>
    <n v="0"/>
    <n v="0"/>
    <n v="0"/>
    <n v="0"/>
    <n v="0"/>
    <n v="0.55912970525036165"/>
    <n v="2.0161485933117032"/>
    <n v="0"/>
    <n v="0"/>
    <n v="0"/>
    <n v="0"/>
    <n v="0"/>
    <x v="609"/>
    <x v="0"/>
    <m/>
    <x v="15"/>
    <x v="10"/>
    <s v="no impacts"/>
    <x v="7"/>
    <s v=""/>
    <s v=""/>
  </r>
  <r>
    <s v="Foumbot-Centre-Ville"/>
    <s v="OST_125"/>
    <s v="OUEST"/>
    <s v="IHS"/>
    <s v="Grid-Gen"/>
    <s v="OUEST"/>
    <s v="Foumbot"/>
    <s v="Huawei"/>
    <n v="2.7214546004514415"/>
    <n v="1.9711328556385961"/>
    <n v="2.5860863560224065E-3"/>
    <n v="12.903358131226227"/>
    <n v="0"/>
    <n v="4.0829844792014445"/>
    <n v="0"/>
    <n v="0"/>
    <n v="0"/>
    <n v="0"/>
    <n v="1.9688142954573338"/>
    <n v="0"/>
    <n v="0"/>
    <n v="0"/>
    <n v="0"/>
    <n v="0"/>
    <x v="609"/>
    <x v="0"/>
    <m/>
    <x v="15"/>
    <x v="10"/>
    <s v="no impacts"/>
    <x v="7"/>
    <s v=""/>
    <s v=""/>
  </r>
  <r>
    <s v="Bfsam-Nylon"/>
    <s v="OST_107"/>
    <s v="Bafoussam"/>
    <s v="IHS"/>
    <s v="Grid-Gen"/>
    <s v="OUEST"/>
    <s v="Bafoussam"/>
    <s v="Huawei"/>
    <n v="0"/>
    <n v="0"/>
    <n v="0"/>
    <n v="0"/>
    <n v="0"/>
    <n v="0"/>
    <n v="0"/>
    <n v="0"/>
    <n v="0"/>
    <n v="0"/>
    <n v="1.8635873333846986"/>
    <n v="0"/>
    <n v="0"/>
    <n v="0"/>
    <n v="0"/>
    <n v="0"/>
    <x v="609"/>
    <x v="0"/>
    <m/>
    <x v="15"/>
    <x v="10"/>
    <s v="no impacts"/>
    <x v="7"/>
    <s v=""/>
    <s v=""/>
  </r>
  <r>
    <s v="Bfsam-Centre-II"/>
    <s v="OST_170"/>
    <s v="Bafoussam"/>
    <s v="IHS"/>
    <s v="GridOnly"/>
    <s v="OUEST"/>
    <s v="Bafoussam"/>
    <s v="Huawei"/>
    <n v="0"/>
    <n v="0"/>
    <n v="0"/>
    <n v="0"/>
    <n v="0"/>
    <n v="0"/>
    <n v="0"/>
    <n v="0"/>
    <n v="8.9175391586979543E-5"/>
    <n v="0"/>
    <n v="1.8275604751835588"/>
    <n v="0"/>
    <n v="0"/>
    <n v="0"/>
    <n v="0"/>
    <n v="0"/>
    <x v="609"/>
    <x v="0"/>
    <m/>
    <x v="15"/>
    <x v="10"/>
    <s v="no impacts"/>
    <x v="7"/>
    <s v=""/>
    <s v=""/>
  </r>
  <r>
    <s v="Foumbot"/>
    <s v="OST_005"/>
    <s v="OUEST"/>
    <s v="IHS"/>
    <s v="Grid-Gen"/>
    <s v="OUEST"/>
    <s v="Foumbot"/>
    <s v="Huawei"/>
    <n v="2.1472007487879283"/>
    <n v="1.1485790436402967"/>
    <n v="0"/>
    <n v="0"/>
    <n v="0"/>
    <n v="3.5247465278669532"/>
    <n v="0"/>
    <n v="0"/>
    <n v="0"/>
    <n v="0"/>
    <n v="1.7052118379262231"/>
    <n v="0"/>
    <n v="0"/>
    <n v="0"/>
    <n v="0"/>
    <n v="0"/>
    <x v="609"/>
    <x v="0"/>
    <m/>
    <x v="15"/>
    <x v="10"/>
    <s v="no impacts"/>
    <x v="7"/>
    <s v=""/>
    <s v=""/>
  </r>
  <r>
    <s v="Foumbot-Ndoumbem"/>
    <s v="OST_228"/>
    <s v="OUEST"/>
    <s v="CAMUSAT"/>
    <s v="Hybrid Solar - S1"/>
    <s v="OUEST"/>
    <s v="Foumbot"/>
    <s v="Huawei"/>
    <n v="2.0504989541510077"/>
    <n v="1.049951060545097"/>
    <n v="1.2405367074447897"/>
    <n v="9.9994150094311909"/>
    <n v="0"/>
    <n v="3.0777102898414248"/>
    <n v="0"/>
    <n v="0"/>
    <n v="0"/>
    <n v="0"/>
    <n v="1.572964732202732"/>
    <n v="0"/>
    <n v="0"/>
    <n v="0"/>
    <n v="0"/>
    <n v="0"/>
    <x v="609"/>
    <x v="0"/>
    <m/>
    <x v="15"/>
    <x v="10"/>
    <s v="no impacts"/>
    <x v="7"/>
    <s v=""/>
    <s v=""/>
  </r>
  <r>
    <s v="Bfsam-Gouache-IHS"/>
    <s v="OST_121"/>
    <s v="Bafoussam"/>
    <s v="IHS"/>
    <s v="Grid-Gen"/>
    <s v="OUEST"/>
    <s v="Bafoussam"/>
    <s v="Huawei"/>
    <n v="0"/>
    <n v="0"/>
    <n v="0"/>
    <n v="0"/>
    <n v="0"/>
    <n v="0"/>
    <n v="0"/>
    <n v="0"/>
    <n v="0"/>
    <n v="0"/>
    <n v="1.537562101742701"/>
    <n v="0"/>
    <n v="0"/>
    <n v="0"/>
    <n v="0"/>
    <n v="0"/>
    <x v="609"/>
    <x v="0"/>
    <m/>
    <x v="15"/>
    <x v="10"/>
    <s v="no impacts"/>
    <x v="7"/>
    <s v=""/>
    <s v=""/>
  </r>
  <r>
    <s v="Bois-Des-Singes"/>
    <s v="LIT_564"/>
    <s v="Douala"/>
    <s v="CAMUSAT"/>
    <s v="Medium Grid + GE"/>
    <s v="LITTORAL"/>
    <s v="Douala"/>
    <s v="ZTE"/>
    <n v="5.7727868094614401"/>
    <n v="7.8111400752782982"/>
    <n v="0"/>
    <n v="0"/>
    <n v="0"/>
    <n v="0"/>
    <n v="0"/>
    <n v="0"/>
    <n v="6.3827464879163784"/>
    <n v="2.2030958842346462"/>
    <n v="1.4613349770141506"/>
    <n v="0"/>
    <n v="0"/>
    <n v="0"/>
    <n v="0"/>
    <n v="0"/>
    <x v="609"/>
    <x v="0"/>
    <m/>
    <x v="15"/>
    <x v="10"/>
    <s v="no impacts"/>
    <x v="7"/>
    <s v=""/>
    <s v=""/>
  </r>
  <r>
    <s v="GSS-BUEA-TOWN-IHS"/>
    <s v="SUO_184"/>
    <s v="SUD-OUEST"/>
    <s v="IHS"/>
    <s v="Grid-Gen"/>
    <s v="SUD-OUEST"/>
    <s v="Buea"/>
    <s v="Huawei"/>
    <n v="0"/>
    <n v="8.0257852428281603E-4"/>
    <n v="0"/>
    <n v="0"/>
    <n v="0"/>
    <n v="0"/>
    <n v="0"/>
    <n v="1.6943324401526112E-3"/>
    <n v="2.675261747609386E-4"/>
    <n v="3.3886648803052224E-3"/>
    <n v="1.4205461529022665"/>
    <n v="0"/>
    <n v="0"/>
    <n v="0"/>
    <n v="0"/>
    <n v="0"/>
    <x v="609"/>
    <x v="0"/>
    <m/>
    <x v="15"/>
    <x v="10"/>
    <s v="no impacts"/>
    <x v="7"/>
    <s v=""/>
    <s v=""/>
  </r>
  <r>
    <s v="Buea-Hospital"/>
    <s v="SUO_163"/>
    <s v="SUD-OUEST"/>
    <s v="IHS"/>
    <s v="Grid-Gen"/>
    <s v="SUD-OUEST"/>
    <s v="Buea"/>
    <s v="Huawei"/>
    <n v="0"/>
    <n v="2.675261747609386E-4"/>
    <n v="0"/>
    <n v="0"/>
    <n v="0"/>
    <n v="0"/>
    <n v="0"/>
    <n v="5.3505234952187721E-4"/>
    <n v="5.3505234952187721E-4"/>
    <n v="3.2103140971312641E-3"/>
    <n v="1.4197970796129362"/>
    <n v="0"/>
    <n v="0"/>
    <n v="0"/>
    <n v="0"/>
    <n v="0"/>
    <x v="609"/>
    <x v="0"/>
    <m/>
    <x v="15"/>
    <x v="10"/>
    <s v="no impacts"/>
    <x v="7"/>
    <s v=""/>
    <s v=""/>
  </r>
  <r>
    <s v="Buea-Camtel"/>
    <s v="SUO_226"/>
    <s v="SUD-OUEST"/>
    <s v="CAMUSAT"/>
    <s v="Good Grid no GE - 8h"/>
    <s v="SUD-OUEST"/>
    <s v="Buea"/>
    <s v="Huawei"/>
    <n v="0"/>
    <n v="5.3505234952187721E-4"/>
    <n v="0"/>
    <n v="0"/>
    <n v="0"/>
    <n v="0"/>
    <n v="0"/>
    <n v="0"/>
    <n v="2.675261747609386E-4"/>
    <n v="3.2103140971312641E-3"/>
    <n v="1.4138223283766083"/>
    <n v="0"/>
    <n v="0"/>
    <n v="0"/>
    <n v="0"/>
    <n v="0"/>
    <x v="609"/>
    <x v="0"/>
    <m/>
    <x v="15"/>
    <x v="10"/>
    <s v="no impacts"/>
    <x v="7"/>
    <s v=""/>
    <s v=""/>
  </r>
  <r>
    <s v="Domayo-II"/>
    <s v="EXN_247"/>
    <s v="Maroua"/>
    <s v="CAMUSAT"/>
    <s v="Medium Grid + GE"/>
    <s v="EXTREME-NORD"/>
    <s v="Maroua"/>
    <s v="Huawei"/>
    <n v="0"/>
    <n v="0"/>
    <n v="0"/>
    <n v="0"/>
    <n v="0"/>
    <n v="0"/>
    <n v="4.9046465372838757E-3"/>
    <n v="0"/>
    <n v="0"/>
    <n v="0"/>
    <n v="1.4078119069836461"/>
    <n v="0"/>
    <n v="0"/>
    <n v="0"/>
    <n v="0"/>
    <n v="0"/>
    <x v="609"/>
    <x v="0"/>
    <m/>
    <x v="15"/>
    <x v="10"/>
    <s v="no impacts"/>
    <x v="7"/>
    <s v=""/>
    <s v=""/>
  </r>
  <r>
    <s v="Garoua-Plage"/>
    <s v="NRD_053"/>
    <s v="Garoua"/>
    <s v="IHS"/>
    <s v="Grid-Gen"/>
    <s v="NORD"/>
    <s v="Garoua"/>
    <s v="Huawei"/>
    <n v="0"/>
    <n v="0"/>
    <n v="0.94445657229770019"/>
    <n v="0"/>
    <n v="0"/>
    <n v="0"/>
    <n v="0"/>
    <n v="0"/>
    <n v="0"/>
    <n v="6.97173211427006E-2"/>
    <n v="1.4040130353020404"/>
    <n v="0"/>
    <n v="0"/>
    <n v="0"/>
    <n v="0"/>
    <n v="0"/>
    <x v="609"/>
    <x v="0"/>
    <m/>
    <x v="15"/>
    <x v="10"/>
    <s v="no impacts"/>
    <x v="7"/>
    <s v=""/>
    <s v=""/>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n v="0"/>
    <x v="609"/>
    <x v="0"/>
    <m/>
    <x v="15"/>
    <x v="10"/>
    <s v="no impacts"/>
    <x v="7"/>
    <s v=""/>
    <s v=""/>
  </r>
  <r>
    <s v="Maroua-Lougol"/>
    <s v="EXN_084"/>
    <s v="Maroua"/>
    <s v="IHS"/>
    <s v="Grid-Gen"/>
    <s v="EXTREME-NORD"/>
    <s v="Maroua"/>
    <s v="Huawei"/>
    <n v="0"/>
    <n v="0"/>
    <n v="0"/>
    <n v="0"/>
    <n v="0"/>
    <n v="0"/>
    <n v="4.9046465372838757E-3"/>
    <n v="0"/>
    <n v="0"/>
    <n v="0"/>
    <n v="1.2352575242628403"/>
    <n v="0"/>
    <n v="0"/>
    <n v="0"/>
    <n v="0"/>
    <n v="0"/>
    <x v="609"/>
    <x v="0"/>
    <m/>
    <x v="15"/>
    <x v="10"/>
    <s v="no impacts"/>
    <x v="7"/>
    <s v=""/>
    <s v=""/>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n v="0"/>
    <x v="609"/>
    <x v="0"/>
    <m/>
    <x v="15"/>
    <x v="10"/>
    <s v="no impacts"/>
    <x v="7"/>
    <s v=""/>
    <s v=""/>
  </r>
  <r>
    <s v="Maroua-Makabaye"/>
    <s v="EXN_234"/>
    <s v="Maroua"/>
    <s v="CAMUSAT"/>
    <s v="Medium Grid + GE"/>
    <s v="EXTREME-NORD"/>
    <s v="Maroua"/>
    <s v="Huawei"/>
    <n v="0"/>
    <n v="0"/>
    <n v="0"/>
    <n v="0"/>
    <n v="1.7600547037522152"/>
    <n v="0"/>
    <n v="3.4978155596076856"/>
    <n v="0"/>
    <n v="3.027504544377956"/>
    <n v="0"/>
    <n v="1.1536977111173892"/>
    <n v="0"/>
    <n v="0"/>
    <n v="0"/>
    <n v="0"/>
    <n v="0"/>
    <x v="609"/>
    <x v="0"/>
    <m/>
    <x v="15"/>
    <x v="10"/>
    <s v="no impacts"/>
    <x v="7"/>
    <s v=""/>
    <s v=""/>
  </r>
  <r>
    <s v="Bonadiwoto-IHS"/>
    <s v="LIT_129"/>
    <s v="Douala"/>
    <s v="IHS"/>
    <s v="Grid-Gen"/>
    <s v="LITTORAL"/>
    <s v="Douala"/>
    <s v="ZTE"/>
    <n v="0"/>
    <n v="0"/>
    <n v="0"/>
    <n v="0"/>
    <n v="0"/>
    <n v="0"/>
    <n v="0"/>
    <n v="0"/>
    <n v="5.3173502495484168"/>
    <n v="1.579242679770456"/>
    <n v="1.1143891985058487"/>
    <n v="0"/>
    <n v="0"/>
    <n v="0"/>
    <n v="0"/>
    <n v="0"/>
    <x v="609"/>
    <x v="0"/>
    <m/>
    <x v="15"/>
    <x v="10"/>
    <s v="no impacts"/>
    <x v="7"/>
    <s v=""/>
    <s v=""/>
  </r>
  <r>
    <s v="Douala-Bali-III-MTN"/>
    <s v="LIT_746"/>
    <s v="Douala"/>
    <s v="MTN"/>
    <s v="MTN"/>
    <s v="LITTORAL"/>
    <s v="Douala"/>
    <s v="ZTE"/>
    <n v="0"/>
    <n v="0"/>
    <n v="1.2265896762005855"/>
    <n v="1.123181892116325"/>
    <n v="1.9141141102578807"/>
    <n v="0"/>
    <n v="0"/>
    <n v="0"/>
    <n v="1.1370397479689407"/>
    <n v="0"/>
    <n v="1.1101444498663087"/>
    <n v="0"/>
    <n v="0"/>
    <n v="0"/>
    <n v="0"/>
    <n v="0"/>
    <x v="609"/>
    <x v="0"/>
    <m/>
    <x v="15"/>
    <x v="10"/>
    <s v="no impacts"/>
    <x v="7"/>
    <s v=""/>
    <s v=""/>
  </r>
  <r>
    <s v="Buea-Sandpit-IHS"/>
    <s v="SUO_180"/>
    <s v="SUD-OUEST"/>
    <s v="IHS"/>
    <s v="Grid-Gen"/>
    <s v="SUD-OUEST"/>
    <s v="Buea"/>
    <s v="Huawei"/>
    <n v="0"/>
    <n v="3.9176533031991854"/>
    <n v="0"/>
    <n v="0"/>
    <n v="2.1117624481712629"/>
    <n v="4.6417574828854589"/>
    <n v="1.9691353268670471"/>
    <n v="0"/>
    <n v="0"/>
    <n v="2.374883358587804"/>
    <n v="1.0991580416227926"/>
    <n v="0"/>
    <n v="5.270533168965251"/>
    <n v="0"/>
    <n v="0"/>
    <n v="0"/>
    <x v="609"/>
    <x v="0"/>
    <m/>
    <x v="15"/>
    <x v="10"/>
    <s v="no impacts"/>
    <x v="7"/>
    <s v=""/>
    <s v=""/>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n v="0"/>
    <x v="609"/>
    <x v="0"/>
    <m/>
    <x v="15"/>
    <x v="10"/>
    <s v="no impacts"/>
    <x v="7"/>
    <s v=""/>
    <s v=""/>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n v="0"/>
    <x v="609"/>
    <x v="0"/>
    <m/>
    <x v="15"/>
    <x v="10"/>
    <s v="no impacts"/>
    <x v="7"/>
    <s v=""/>
    <s v=""/>
  </r>
  <r>
    <s v="Garoua-Katasko-MTN-IHS"/>
    <s v="NRD_116"/>
    <s v="Garoua"/>
    <s v="IHS"/>
    <s v="Grid-Gen"/>
    <s v="NORD"/>
    <s v="Garoua"/>
    <s v="Huawei"/>
    <n v="0"/>
    <n v="0"/>
    <n v="4.5392057825604333"/>
    <n v="0.58570397194328161"/>
    <n v="0"/>
    <n v="0"/>
    <n v="0"/>
    <n v="0"/>
    <n v="0"/>
    <n v="0.24764006243704215"/>
    <n v="0.96937217670710252"/>
    <n v="0"/>
    <n v="0"/>
    <n v="0"/>
    <n v="0"/>
    <n v="0"/>
    <x v="609"/>
    <x v="0"/>
    <m/>
    <x v="15"/>
    <x v="10"/>
    <s v="no impacts"/>
    <x v="7"/>
    <s v=""/>
    <s v=""/>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n v="0"/>
    <x v="609"/>
    <x v="0"/>
    <m/>
    <x v="15"/>
    <x v="10"/>
    <s v="no impacts"/>
    <x v="7"/>
    <s v=""/>
    <s v=""/>
  </r>
  <r>
    <s v="Maroua-Ouro-Bah-II-IHS"/>
    <s v="EXN_184"/>
    <s v="Maroua"/>
    <s v="IHS"/>
    <s v="Grid-Gen"/>
    <s v="EXTREME-NORD"/>
    <s v="Maroua"/>
    <s v="Huawei"/>
    <n v="1.4790630448616426"/>
    <n v="0.74789617416167997"/>
    <n v="0"/>
    <n v="0"/>
    <n v="0.82132319159439893"/>
    <n v="0"/>
    <n v="0"/>
    <n v="0"/>
    <n v="0"/>
    <n v="0"/>
    <n v="0.90816218792179948"/>
    <n v="0"/>
    <n v="0"/>
    <n v="0"/>
    <n v="0"/>
    <n v="0"/>
    <x v="609"/>
    <x v="0"/>
    <m/>
    <x v="15"/>
    <x v="10"/>
    <s v="no impacts"/>
    <x v="7"/>
    <s v=""/>
    <s v=""/>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n v="0"/>
    <x v="609"/>
    <x v="0"/>
    <m/>
    <x v="15"/>
    <x v="10"/>
    <s v="no impacts"/>
    <x v="7"/>
    <s v=""/>
    <s v=""/>
  </r>
  <r>
    <s v="Bambui-II"/>
    <s v="NRO_140"/>
    <s v="NORD-OUEST"/>
    <s v="CAMUSAT"/>
    <m/>
    <s v="NORD-OUEST"/>
    <s v="Tubah"/>
    <s v="NOKIA"/>
    <n v="0"/>
    <n v="0"/>
    <n v="0"/>
    <n v="0"/>
    <n v="4.8618452219296753"/>
    <n v="2.8317236446490459"/>
    <n v="0.23896842510181915"/>
    <n v="0"/>
    <n v="1.1171276498347338"/>
    <n v="0"/>
    <n v="0.76566631325404133"/>
    <n v="17402.361352954773"/>
    <n v="3.4778402718922325E-3"/>
    <n v="0"/>
    <n v="0"/>
    <n v="0"/>
    <x v="609"/>
    <x v="2"/>
    <m/>
    <x v="15"/>
    <x v="10"/>
    <s v="no impacts"/>
    <x v="7"/>
    <s v=""/>
    <s v=""/>
  </r>
  <r>
    <s v="Bafanji"/>
    <s v="NRO_051"/>
    <s v="NORD-OUEST"/>
    <s v="IHS"/>
    <s v="Gen Only"/>
    <s v="NORD-OUEST"/>
    <s v="Bafanji"/>
    <s v="NOKIA"/>
    <n v="3.4628233072155298E-3"/>
    <n v="0.15536585129315914"/>
    <n v="0"/>
    <n v="0"/>
    <n v="2.5846352065488531"/>
    <n v="3.8899368850193303"/>
    <n v="0"/>
    <n v="0"/>
    <n v="0.6688186559354693"/>
    <n v="0"/>
    <n v="0.75558645207679798"/>
    <n v="17402.361352954773"/>
    <n v="0"/>
    <n v="0"/>
    <n v="0"/>
    <n v="0"/>
    <x v="609"/>
    <x v="2"/>
    <m/>
    <x v="15"/>
    <x v="10"/>
    <s v="no impacts"/>
    <x v="7"/>
    <s v=""/>
    <s v=""/>
  </r>
  <r>
    <s v="Maroua-Harde"/>
    <s v="EXN_091"/>
    <s v="Maroua"/>
    <s v="IHS"/>
    <s v="Solar-Grid-Gen"/>
    <s v="EXTREME-NORD"/>
    <s v="Maroua"/>
    <s v="Huawei"/>
    <n v="0"/>
    <n v="0"/>
    <n v="0"/>
    <n v="0"/>
    <n v="0"/>
    <n v="0"/>
    <n v="4.9046465372838757E-3"/>
    <n v="0"/>
    <n v="0"/>
    <n v="0"/>
    <n v="0.69146598636543932"/>
    <n v="0"/>
    <n v="0"/>
    <n v="0"/>
    <n v="0"/>
    <n v="0"/>
    <x v="609"/>
    <x v="0"/>
    <m/>
    <x v="15"/>
    <x v="10"/>
    <s v="no impacts"/>
    <x v="7"/>
    <s v=""/>
    <s v=""/>
  </r>
  <r>
    <s v="Foumban-Njibam"/>
    <s v="OST_177"/>
    <s v="OUEST"/>
    <s v="IHS"/>
    <s v="Grid-Gen"/>
    <s v="OUEST"/>
    <s v="Foumban"/>
    <s v="Huawei"/>
    <n v="1.6913896522302414"/>
    <n v="1.457036723139659"/>
    <n v="0"/>
    <n v="0"/>
    <n v="0"/>
    <n v="0"/>
    <n v="0"/>
    <n v="0"/>
    <n v="0"/>
    <n v="0"/>
    <n v="0.66952884003504243"/>
    <n v="0"/>
    <n v="3.4188953380532094"/>
    <n v="0"/>
    <n v="0"/>
    <n v="0"/>
    <x v="609"/>
    <x v="0"/>
    <m/>
    <x v="15"/>
    <x v="10"/>
    <s v="no impacts"/>
    <x v="7"/>
    <s v=""/>
    <s v=""/>
  </r>
  <r>
    <s v="Meskin-MTN-IHS"/>
    <s v="EXN_157"/>
    <s v="EXTREME-NORD"/>
    <s v="IHS"/>
    <s v="Grid-Gen-Lithium"/>
    <s v="EXTREME-NORD"/>
    <s v="Maroua"/>
    <s v="Huawei"/>
    <n v="0.56679878892684188"/>
    <n v="0.28436248869256037"/>
    <n v="1.7647453293496902"/>
    <n v="0"/>
    <n v="0"/>
    <n v="0"/>
    <n v="0"/>
    <n v="1.0712639791343852"/>
    <n v="0"/>
    <n v="0"/>
    <n v="0.66358975895534955"/>
    <n v="0"/>
    <n v="0"/>
    <n v="0"/>
    <n v="0"/>
    <n v="0"/>
    <x v="609"/>
    <x v="2"/>
    <m/>
    <x v="15"/>
    <x v="10"/>
    <s v="no impacts"/>
    <x v="7"/>
    <s v=""/>
    <s v=""/>
  </r>
  <r>
    <s v="Tole-II-IHS"/>
    <s v="SUO_190"/>
    <s v="SUD-OUEST"/>
    <s v="IHS"/>
    <m/>
    <s v="SUD-OUEST"/>
    <s v="Buea"/>
    <s v="Huawei"/>
    <n v="0"/>
    <n v="0"/>
    <n v="0"/>
    <n v="0"/>
    <n v="1.1096985729083733"/>
    <n v="2.3305096837341233"/>
    <n v="1.0835345130167535"/>
    <n v="0"/>
    <n v="0"/>
    <n v="0.83259496109099318"/>
    <n v="0.66070047626793149"/>
    <n v="0"/>
    <n v="2.5057393282025382"/>
    <n v="0"/>
    <n v="0"/>
    <n v="0"/>
    <x v="609"/>
    <x v="0"/>
    <m/>
    <x v="15"/>
    <x v="10"/>
    <s v="no impacts"/>
    <x v="7"/>
    <s v=""/>
    <s v=""/>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
    <n v="1.0509676600091886"/>
    <n v="0"/>
    <n v="0"/>
    <n v="0"/>
    <x v="609"/>
    <x v="0"/>
    <m/>
    <x v="15"/>
    <x v="10"/>
    <s v="no impacts"/>
    <x v="7"/>
    <s v=""/>
    <s v=""/>
  </r>
  <r>
    <s v="St-Thomas"/>
    <s v="LIT_369"/>
    <s v="Douala"/>
    <s v="IHS"/>
    <s v="Grid-Gen"/>
    <s v="LITTORAL"/>
    <s v="Douala"/>
    <s v="ZTE"/>
    <n v="0"/>
    <n v="0"/>
    <n v="0"/>
    <n v="0"/>
    <n v="0"/>
    <n v="0"/>
    <n v="0"/>
    <n v="0"/>
    <n v="0"/>
    <n v="0"/>
    <n v="0.38882254239754799"/>
    <n v="0"/>
    <n v="0"/>
    <n v="0"/>
    <n v="0"/>
    <n v="0"/>
    <x v="609"/>
    <x v="0"/>
    <m/>
    <x v="15"/>
    <x v="10"/>
    <s v="no impacts"/>
    <x v="7"/>
    <s v=""/>
    <s v=""/>
  </r>
  <r>
    <s v="KYE-Ossi-II"/>
    <s v="SUD_073"/>
    <s v="CENTRE"/>
    <s v="CAMUSAT"/>
    <s v="HGB"/>
    <s v="SUD"/>
    <s v="Kye-Ossi"/>
    <s v="ZTE"/>
    <n v="0.57107920772301646"/>
    <n v="0"/>
    <n v="0"/>
    <n v="0"/>
    <n v="0"/>
    <n v="0"/>
    <n v="0"/>
    <n v="0"/>
    <n v="0"/>
    <n v="0"/>
    <n v="0.35595249305858762"/>
    <n v="0"/>
    <n v="0"/>
    <n v="0"/>
    <n v="0"/>
    <n v="0"/>
    <x v="609"/>
    <x v="0"/>
    <m/>
    <x v="15"/>
    <x v="10"/>
    <s v="no impacts"/>
    <x v="7"/>
    <s v=""/>
    <s v=""/>
  </r>
  <r>
    <s v="Bafia-Dang"/>
    <s v="CTR_397"/>
    <s v="CENTRE"/>
    <s v="IHS"/>
    <s v="Grid-Gen"/>
    <s v="CENTRE"/>
    <s v="Bafia"/>
    <s v="ZTE"/>
    <n v="0"/>
    <n v="0"/>
    <n v="0"/>
    <n v="0"/>
    <n v="3.5634486478157215E-2"/>
    <n v="0"/>
    <n v="0"/>
    <n v="0"/>
    <n v="0.98437147757203203"/>
    <n v="0"/>
    <n v="0.34444886754386711"/>
    <n v="0"/>
    <n v="0"/>
    <n v="0"/>
    <n v="0"/>
    <n v="0"/>
    <x v="609"/>
    <x v="0"/>
    <m/>
    <x v="15"/>
    <x v="10"/>
    <s v="no impacts"/>
    <x v="7"/>
    <s v=""/>
    <s v=""/>
  </r>
  <r>
    <s v="PK5"/>
    <s v="LIT_073"/>
    <s v="Douala"/>
    <s v="IHS"/>
    <s v="Grid-Gen"/>
    <s v="LITTORAL"/>
    <s v="Douala"/>
    <s v="ZTE"/>
    <n v="22.520781433255426"/>
    <n v="32.238437875428403"/>
    <n v="0"/>
    <n v="3.6401394845805034E-2"/>
    <n v="0"/>
    <n v="0"/>
    <n v="3.6597580707296649E-2"/>
    <n v="0"/>
    <n v="0"/>
    <n v="0"/>
    <n v="0.33490710064406037"/>
    <n v="0"/>
    <n v="0"/>
    <n v="0"/>
    <n v="0"/>
    <n v="0"/>
    <x v="609"/>
    <x v="0"/>
    <m/>
    <x v="15"/>
    <x v="10"/>
    <s v="no impacts"/>
    <x v="7"/>
    <s v=""/>
    <s v=""/>
  </r>
  <r>
    <s v="Oyack-IHS"/>
    <s v="LIT_368"/>
    <s v="Douala"/>
    <s v="IHS"/>
    <s v="Grid-Gen"/>
    <s v="LITTORAL"/>
    <s v="Douala"/>
    <s v="ZTE"/>
    <n v="0"/>
    <n v="0"/>
    <n v="9.4882616648546469E-2"/>
    <n v="0"/>
    <n v="0"/>
    <n v="0"/>
    <n v="0"/>
    <n v="2.7735151940599208"/>
    <n v="3.3368183076365527"/>
    <n v="0"/>
    <n v="0.24860315666618152"/>
    <n v="0"/>
    <n v="0"/>
    <n v="0"/>
    <n v="0"/>
    <n v="0"/>
    <x v="609"/>
    <x v="0"/>
    <m/>
    <x v="15"/>
    <x v="10"/>
    <s v="no impacts"/>
    <x v="7"/>
    <s v=""/>
    <s v=""/>
  </r>
  <r>
    <s v="Foumban-Manka-IHS"/>
    <s v="OST_042"/>
    <s v="OUEST"/>
    <s v="IHS"/>
    <s v="Grid-Gen"/>
    <s v="OUEST"/>
    <s v="Foumban"/>
    <s v="Huawei"/>
    <n v="1.7737698789782921"/>
    <n v="1.5395417954359314"/>
    <n v="0"/>
    <n v="0"/>
    <n v="0"/>
    <n v="0"/>
    <n v="0"/>
    <n v="0"/>
    <n v="0"/>
    <n v="0"/>
    <n v="0.24398387138197605"/>
    <n v="0"/>
    <n v="3.5533539934880558"/>
    <n v="0"/>
    <n v="0"/>
    <n v="0"/>
    <x v="609"/>
    <x v="0"/>
    <m/>
    <x v="15"/>
    <x v="10"/>
    <s v="no impacts"/>
    <x v="7"/>
    <s v=""/>
    <s v=""/>
  </r>
  <r>
    <s v="Feu-Rouge-Bessengue"/>
    <s v="LIT_417"/>
    <s v="Douala"/>
    <s v="IHS"/>
    <s v="Grid-Gen"/>
    <s v="LITTORAL"/>
    <s v="Douala"/>
    <s v="ZTE"/>
    <n v="0.26474390254342467"/>
    <n v="0"/>
    <n v="0"/>
    <n v="0"/>
    <n v="0.13176555860892122"/>
    <n v="0"/>
    <n v="0.13388793292869133"/>
    <n v="0.13156937274742897"/>
    <n v="6.6863708611916789E-2"/>
    <n v="0"/>
    <n v="0.2229919842024011"/>
    <n v="0"/>
    <n v="0.22047723815964776"/>
    <n v="0"/>
    <n v="0"/>
    <n v="0"/>
    <x v="609"/>
    <x v="0"/>
    <m/>
    <x v="15"/>
    <x v="10"/>
    <s v="no impacts"/>
    <x v="7"/>
    <s v=""/>
    <s v=""/>
  </r>
  <r>
    <s v="Sohock-IHS"/>
    <s v="LIT_501"/>
    <s v="LITTORAL"/>
    <s v="IHS"/>
    <s v="Hybrid-Gen"/>
    <s v="LITTORAL"/>
    <s v="Sohock"/>
    <s v="NOKIA"/>
    <n v="1.7835078317396415E-3"/>
    <n v="0"/>
    <n v="0"/>
    <n v="0"/>
    <n v="0.13950763103945352"/>
    <n v="0"/>
    <n v="0.34487893737542791"/>
    <n v="0"/>
    <n v="0"/>
    <n v="1.6841726342038645E-2"/>
    <n v="0.21452130289202126"/>
    <n v="34802.708543715918"/>
    <n v="9.8092930745670003E-4"/>
    <n v="0"/>
    <n v="0"/>
    <n v="0"/>
    <x v="609"/>
    <x v="0"/>
    <m/>
    <x v="15"/>
    <x v="10"/>
    <s v="no impacts"/>
    <x v="7"/>
    <s v=""/>
    <s v=""/>
  </r>
  <r>
    <s v="PK8-Essiac"/>
    <s v="LIT_443"/>
    <s v="Douala"/>
    <s v="IHS"/>
    <s v="Grid-Gen"/>
    <s v="LITTORAL"/>
    <s v="Douala"/>
    <s v="ZTE"/>
    <n v="0"/>
    <n v="0"/>
    <n v="0.13376308738046944"/>
    <n v="0"/>
    <n v="0"/>
    <n v="0"/>
    <n v="0"/>
    <n v="0"/>
    <n v="0"/>
    <n v="0"/>
    <n v="0.20314154203513884"/>
    <n v="0"/>
    <n v="0"/>
    <n v="0"/>
    <n v="0"/>
    <n v="0"/>
    <x v="609"/>
    <x v="0"/>
    <m/>
    <x v="15"/>
    <x v="10"/>
    <s v="no impacts"/>
    <x v="7"/>
    <s v=""/>
    <s v=""/>
  </r>
  <r>
    <s v="Cite-de-la-Paix"/>
    <s v="LIT_442"/>
    <s v="Douala"/>
    <s v="IHS"/>
    <s v="Grid-Gen"/>
    <s v="LITTORAL"/>
    <s v="Douala"/>
    <s v="ZTE"/>
    <n v="0"/>
    <n v="0"/>
    <n v="0"/>
    <n v="1.7193015497969893E-2"/>
    <n v="0"/>
    <n v="0"/>
    <n v="1.747837675104787E-2"/>
    <n v="0"/>
    <n v="0"/>
    <n v="0"/>
    <n v="0.18678677521808779"/>
    <n v="0"/>
    <n v="0"/>
    <n v="0"/>
    <n v="0"/>
    <n v="0"/>
    <x v="609"/>
    <x v="0"/>
    <m/>
    <x v="15"/>
    <x v="10"/>
    <s v="no impacts"/>
    <x v="7"/>
    <s v=""/>
    <s v=""/>
  </r>
  <r>
    <s v="Aguli-MTN"/>
    <s v="NRO_256"/>
    <s v="NORD-OUEST"/>
    <s v="IHS"/>
    <s v="Hybrid-Gen"/>
    <s v="NORD-OUEST"/>
    <s v="Aguli"/>
    <s v="NOKIA"/>
    <n v="0"/>
    <n v="0"/>
    <n v="0"/>
    <n v="0"/>
    <n v="0"/>
    <n v="0"/>
    <n v="0"/>
    <n v="0"/>
    <n v="0.76308022689801902"/>
    <n v="0"/>
    <n v="0.17719483110427151"/>
    <n v="11601.574235303184"/>
    <n v="0"/>
    <n v="0"/>
    <n v="0"/>
    <n v="0"/>
    <x v="609"/>
    <x v="2"/>
    <m/>
    <x v="15"/>
    <x v="10"/>
    <s v="no impacts"/>
    <x v="7"/>
    <s v=""/>
    <s v=""/>
  </r>
  <r>
    <s v="Cinema-ABC"/>
    <s v="LIT_061"/>
    <s v="Douala"/>
    <s v="IHS"/>
    <s v="Grid-Lithium"/>
    <s v="LITTORAL"/>
    <s v="Douala"/>
    <s v="ZTE"/>
    <n v="0"/>
    <n v="17.262839829582262"/>
    <n v="0"/>
    <n v="0"/>
    <n v="0"/>
    <n v="0"/>
    <n v="0"/>
    <n v="0"/>
    <n v="0.33694029957224331"/>
    <n v="0"/>
    <n v="0.16196034620027225"/>
    <n v="0"/>
    <n v="0.6833331906527067"/>
    <n v="0"/>
    <n v="0"/>
    <n v="0"/>
    <x v="609"/>
    <x v="0"/>
    <m/>
    <x v="15"/>
    <x v="10"/>
    <s v="no impacts"/>
    <x v="7"/>
    <s v=""/>
    <s v=""/>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n v="0"/>
    <x v="609"/>
    <x v="0"/>
    <m/>
    <x v="15"/>
    <x v="10"/>
    <s v="no impacts"/>
    <x v="7"/>
    <s v=""/>
    <s v=""/>
  </r>
  <r>
    <s v="IPD"/>
    <s v="LIT_100"/>
    <s v="Douala"/>
    <m/>
    <m/>
    <s v="LITTORAL"/>
    <s v="Douala"/>
    <s v="ZTE"/>
    <n v="0"/>
    <n v="0"/>
    <n v="0"/>
    <n v="0"/>
    <n v="0"/>
    <n v="0"/>
    <n v="0"/>
    <n v="0"/>
    <n v="0"/>
    <n v="0"/>
    <n v="0.14239526528608842"/>
    <n v="0"/>
    <n v="0"/>
    <n v="0"/>
    <n v="0"/>
    <n v="0"/>
    <x v="609"/>
    <x v="0"/>
    <m/>
    <x v="15"/>
    <x v="10"/>
    <s v="no impacts"/>
    <x v="7"/>
    <s v=""/>
    <s v=""/>
  </r>
  <r>
    <s v="Foumban-Ndjidare-II"/>
    <s v="OST_175"/>
    <s v="OUEST"/>
    <s v="IHS"/>
    <s v="Grid-Gen"/>
    <s v="OUEST"/>
    <s v="Foumban"/>
    <s v="Huawei"/>
    <n v="1.2989109187776264"/>
    <n v="1.0252851472321387"/>
    <n v="0"/>
    <n v="0"/>
    <n v="0"/>
    <n v="0"/>
    <n v="0"/>
    <n v="0"/>
    <n v="0"/>
    <n v="0.28973084726609649"/>
    <n v="0.10683211912120148"/>
    <n v="0"/>
    <n v="2.7767433432353683"/>
    <n v="0"/>
    <n v="0"/>
    <n v="0"/>
    <x v="609"/>
    <x v="0"/>
    <m/>
    <x v="15"/>
    <x v="10"/>
    <s v="no impacts"/>
    <x v="7"/>
    <s v=""/>
    <s v=""/>
  </r>
  <r>
    <s v="Foumban-Ndjidare"/>
    <s v="OST_087"/>
    <s v="OUEST"/>
    <s v="IHS"/>
    <s v="Grid-Gen"/>
    <s v="OUEST"/>
    <s v="Foumban"/>
    <s v="Huawei"/>
    <n v="0.58561479655169457"/>
    <n v="0.3153955249648292"/>
    <n v="0"/>
    <n v="0"/>
    <n v="0"/>
    <n v="0"/>
    <n v="0"/>
    <n v="0"/>
    <n v="0"/>
    <n v="0"/>
    <n v="9.32774595999806E-2"/>
    <n v="0"/>
    <n v="1.2403405215832983"/>
    <n v="0"/>
    <n v="0"/>
    <n v="0"/>
    <x v="609"/>
    <x v="0"/>
    <m/>
    <x v="15"/>
    <x v="10"/>
    <s v="no impacts"/>
    <x v="7"/>
    <s v=""/>
    <s v=""/>
  </r>
  <r>
    <s v="Banefo-Baleng"/>
    <s v="OST_193"/>
    <s v="OUEST"/>
    <s v="IHS"/>
    <s v="Gen Only"/>
    <s v="OUEST"/>
    <s v="Banefo-Baleng"/>
    <s v="NOKIA"/>
    <n v="0"/>
    <n v="0"/>
    <n v="0"/>
    <n v="0"/>
    <n v="0"/>
    <n v="1.6040031808880086"/>
    <n v="0"/>
    <n v="0"/>
    <n v="1.6239855255648601"/>
    <n v="0"/>
    <n v="8.6143428273022515E-2"/>
    <n v="69609.445411819121"/>
    <n v="8.8194462279522989E-2"/>
    <n v="0"/>
    <n v="0"/>
    <n v="0"/>
    <x v="609"/>
    <x v="0"/>
    <m/>
    <x v="15"/>
    <x v="10"/>
    <s v="no impacts"/>
    <x v="7"/>
    <s v=""/>
    <s v=""/>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27276968778625249"/>
    <n v="0"/>
    <n v="0"/>
    <n v="0"/>
    <x v="609"/>
    <x v="0"/>
    <m/>
    <x v="15"/>
    <x v="10"/>
    <s v="no impacts"/>
    <x v="7"/>
    <s v=""/>
    <s v=""/>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
    <n v="0"/>
    <n v="0"/>
    <n v="0"/>
    <n v="0"/>
    <x v="609"/>
    <x v="0"/>
    <m/>
    <x v="15"/>
    <x v="10"/>
    <s v="no impacts"/>
    <x v="7"/>
    <s v=""/>
    <s v=""/>
  </r>
  <r>
    <s v="Nganha-IHS"/>
    <s v="ADM_137"/>
    <s v="ADAMAOUA"/>
    <s v="IHS"/>
    <s v="Hybrid-Gen"/>
    <s v="ADAMAOUA"/>
    <s v="Nganha"/>
    <s v="NOKIA"/>
    <n v="3.389253292335157E-3"/>
    <n v="7.5632830013669036E-2"/>
    <n v="0"/>
    <n v="0"/>
    <n v="1.7838175222816795E-3"/>
    <n v="0"/>
    <n v="9.9882218798410718E-3"/>
    <n v="0"/>
    <n v="3.5674285603033928E-3"/>
    <n v="0"/>
    <n v="5.5314446653833359E-2"/>
    <n v="52198.020364663149"/>
    <n v="0"/>
    <n v="0"/>
    <n v="0"/>
    <n v="0"/>
    <x v="609"/>
    <x v="0"/>
    <m/>
    <x v="15"/>
    <x v="10"/>
    <s v="no impacts"/>
    <x v="7"/>
    <s v=""/>
    <s v=""/>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
    <n v="0"/>
    <n v="0"/>
    <n v="0"/>
    <n v="0"/>
    <x v="609"/>
    <x v="0"/>
    <m/>
    <x v="15"/>
    <x v="10"/>
    <s v="no impacts"/>
    <x v="7"/>
    <s v=""/>
    <s v=""/>
  </r>
  <r>
    <s v="Dschang-II"/>
    <s v="OST_020"/>
    <s v="OUEST"/>
    <s v="IHS"/>
    <s v="Grid-Gen"/>
    <s v="OUEST"/>
    <s v="Dschang"/>
    <s v="Huawei"/>
    <n v="0"/>
    <n v="0"/>
    <n v="0"/>
    <n v="0"/>
    <n v="0"/>
    <n v="0"/>
    <n v="0"/>
    <n v="0"/>
    <n v="0.14455330976249384"/>
    <n v="0"/>
    <n v="4.9866878975438948E-2"/>
    <n v="0"/>
    <n v="0"/>
    <n v="0"/>
    <n v="0"/>
    <n v="0"/>
    <x v="609"/>
    <x v="0"/>
    <m/>
    <x v="15"/>
    <x v="10"/>
    <s v="no impacts"/>
    <x v="7"/>
    <s v=""/>
    <s v=""/>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0"/>
    <n v="0"/>
    <n v="0"/>
    <n v="0"/>
    <n v="0"/>
    <x v="609"/>
    <x v="0"/>
    <m/>
    <x v="15"/>
    <x v="10"/>
    <s v="no impacts"/>
    <x v="7"/>
    <s v=""/>
    <s v=""/>
  </r>
  <r>
    <s v="Bata"/>
    <s v="ADM_027"/>
    <s v="ADAMAOUA"/>
    <s v="IHS"/>
    <s v="Solar-Grid-Gen"/>
    <s v="ADAMAOUA"/>
    <s v="Bata"/>
    <s v="NOKIA"/>
    <n v="0"/>
    <n v="0"/>
    <n v="0"/>
    <n v="0"/>
    <n v="0"/>
    <n v="0"/>
    <n v="0"/>
    <n v="0"/>
    <n v="0"/>
    <n v="3.4814715937128843E-2"/>
    <n v="4.4479868197211093E-2"/>
    <n v="17399.340109664332"/>
    <n v="0"/>
    <n v="0"/>
    <n v="0"/>
    <n v="0"/>
    <x v="609"/>
    <x v="0"/>
    <m/>
    <x v="3"/>
    <x v="3"/>
    <s v="BSS Hardware issue"/>
    <x v="3"/>
    <s v="(04/26/2026 cell nokia): -23/04/2026 : Check and replace FRGU || FME activer|| FME etait sur le site de batoua il a fini tard || Il interviendra demai sur le site de Bata || ETA : Demain 24/04/2026 _x000a_22/04/2026 : Need BO RAN analysis || Closed after reset but check and replace rado module if issue persist "/>
    <s v=""/>
  </r>
  <r>
    <s v="Bonaloka-Entree"/>
    <s v="LIT_433"/>
    <s v="Douala"/>
    <s v="IHS"/>
    <s v="Grid-Gen"/>
    <s v="LITTORAL"/>
    <s v="Douala"/>
    <s v="ZTE"/>
    <n v="0"/>
    <n v="0"/>
    <n v="0"/>
    <n v="0"/>
    <n v="0"/>
    <n v="0"/>
    <n v="0"/>
    <n v="0"/>
    <n v="0.11514326561710836"/>
    <n v="0.39217553712121872"/>
    <n v="1.6996829636478101E-2"/>
    <n v="0"/>
    <n v="0"/>
    <n v="0"/>
    <n v="0"/>
    <n v="0"/>
    <x v="609"/>
    <x v="0"/>
    <m/>
    <x v="15"/>
    <x v="10"/>
    <s v="no impacts"/>
    <x v="7"/>
    <s v=""/>
    <s v=""/>
  </r>
  <r>
    <s v="Ngambouo"/>
    <s v="OST_220"/>
    <s v="OUEST"/>
    <s v="IHS"/>
    <s v="Hybrid-Gen"/>
    <s v="OUEST"/>
    <s v="Ngambouo"/>
    <s v="NOKIA"/>
    <n v="0"/>
    <n v="0"/>
    <n v="0"/>
    <n v="0"/>
    <n v="0"/>
    <n v="1.005600833642482"/>
    <n v="0"/>
    <n v="0"/>
    <n v="0"/>
    <n v="0"/>
    <n v="1.3810175627420408E-2"/>
    <n v="69609.445411819121"/>
    <n v="0"/>
    <n v="0"/>
    <n v="0"/>
    <n v="0"/>
    <x v="609"/>
    <x v="0"/>
    <m/>
    <x v="15"/>
    <x v="10"/>
    <s v="no impacts"/>
    <x v="7"/>
    <s v=""/>
    <s v=""/>
  </r>
  <r>
    <s v="Barriere"/>
    <s v="CTR_237"/>
    <s v="Yaounde"/>
    <s v="IHS"/>
    <s v="Grid-Gen"/>
    <s v="CENTRE"/>
    <s v="Yaounde"/>
    <s v="ZTE"/>
    <n v="0"/>
    <n v="0"/>
    <n v="0"/>
    <n v="0.6183421652641149"/>
    <n v="1.1377353160233199"/>
    <n v="0"/>
    <n v="0"/>
    <n v="3.21744812845818E-2"/>
    <n v="0"/>
    <n v="0"/>
    <n v="1.0968573165198661E-2"/>
    <n v="0"/>
    <n v="0"/>
    <n v="0"/>
    <n v="0"/>
    <n v="0"/>
    <x v="609"/>
    <x v="0"/>
    <m/>
    <x v="15"/>
    <x v="10"/>
    <s v="no impacts"/>
    <x v="7"/>
    <s v=""/>
    <s v=""/>
  </r>
  <r>
    <s v="Mile16-Buea-HIS"/>
    <s v="SUO_243"/>
    <s v="SUD-OUEST"/>
    <s v="IHS"/>
    <s v="Grid-Gen"/>
    <s v="SUD-OUEST"/>
    <s v="Buea"/>
    <s v="Huawei"/>
    <n v="0"/>
    <n v="0"/>
    <n v="0"/>
    <n v="0"/>
    <n v="0"/>
    <n v="0"/>
    <n v="0"/>
    <n v="0"/>
    <n v="0"/>
    <n v="0"/>
    <n v="8.0257852428281592E-3"/>
    <n v="0"/>
    <n v="0"/>
    <n v="0"/>
    <n v="0"/>
    <n v="0"/>
    <x v="609"/>
    <x v="0"/>
    <m/>
    <x v="15"/>
    <x v="10"/>
    <s v="no impacts"/>
    <x v="7"/>
    <s v=""/>
    <s v=""/>
  </r>
  <r>
    <s v="Buea-Entree"/>
    <s v="SUO_033"/>
    <s v="SUD-OUEST"/>
    <s v="IHS"/>
    <s v="Grid-Gen"/>
    <s v="SUD-OUEST"/>
    <s v="Buea"/>
    <s v="Huawei"/>
    <n v="0"/>
    <n v="0.62312196625317817"/>
    <n v="0"/>
    <n v="0"/>
    <n v="0"/>
    <n v="0"/>
    <n v="0"/>
    <n v="0"/>
    <n v="1.5766209232577981E-2"/>
    <n v="0"/>
    <n v="7.7404239897498235E-3"/>
    <n v="0"/>
    <n v="0"/>
    <n v="0"/>
    <n v="0"/>
    <n v="0"/>
    <x v="609"/>
    <x v="0"/>
    <m/>
    <x v="15"/>
    <x v="10"/>
    <s v="no impacts"/>
    <x v="7"/>
    <s v=""/>
    <s v=""/>
  </r>
  <r>
    <s v="Limbe-College-Excellence-IHS"/>
    <s v="SUO_151"/>
    <s v="SUD-OUEST"/>
    <s v="IHS"/>
    <s v="Grid-Gen"/>
    <s v="SUD-OUEST"/>
    <s v="Limbe"/>
    <s v="Huawei"/>
    <n v="0"/>
    <n v="0"/>
    <n v="0"/>
    <n v="0"/>
    <n v="0"/>
    <n v="0"/>
    <n v="0"/>
    <n v="0"/>
    <n v="0"/>
    <n v="0"/>
    <n v="7.66908367648024E-3"/>
    <n v="0"/>
    <n v="0"/>
    <n v="0"/>
    <n v="0"/>
    <n v="0"/>
    <x v="609"/>
    <x v="0"/>
    <m/>
    <x v="15"/>
    <x v="10"/>
    <s v="no impacts"/>
    <x v="7"/>
    <s v=""/>
    <s v=""/>
  </r>
  <r>
    <s v="Molyko-IHS"/>
    <s v="SUO_183"/>
    <s v="SUD-OUEST"/>
    <s v="IHS"/>
    <s v="Grid-Gen"/>
    <s v="SUD-OUEST"/>
    <s v="Buea"/>
    <s v="Huawei"/>
    <n v="11.76259085188895"/>
    <n v="15.469611880159686"/>
    <n v="0"/>
    <n v="8.0257852428281592E-3"/>
    <n v="8.0079501645107607E-3"/>
    <n v="0"/>
    <n v="0"/>
    <n v="8.560837592350037E-3"/>
    <n v="0"/>
    <n v="0"/>
    <n v="7.3837224234019052E-3"/>
    <n v="0"/>
    <n v="8.0614553994629509E-3"/>
    <n v="0"/>
    <n v="0"/>
    <n v="0"/>
    <x v="609"/>
    <x v="0"/>
    <m/>
    <x v="15"/>
    <x v="10"/>
    <s v="no impacts"/>
    <x v="7"/>
    <s v=""/>
    <s v=""/>
  </r>
  <r>
    <s v="Bamenda-Park-Pharmacy-MTN"/>
    <s v="NRO_113"/>
    <s v="NORD-OUEST"/>
    <s v="MTN sharing"/>
    <m/>
    <s v="NORD-OUEST"/>
    <s v="Bamenda"/>
    <s v="Huawei"/>
    <n v="1.6604279562712416"/>
    <n v="7.7047538331150342E-2"/>
    <n v="0"/>
    <n v="0.53926142800478272"/>
    <n v="1.5049239084218669"/>
    <n v="0"/>
    <n v="0"/>
    <n v="0"/>
    <n v="0"/>
    <n v="0"/>
    <n v="7.3123821101323226E-3"/>
    <n v="0"/>
    <n v="0"/>
    <n v="0"/>
    <n v="0"/>
    <n v="0"/>
    <x v="609"/>
    <x v="0"/>
    <m/>
    <x v="15"/>
    <x v="10"/>
    <s v="no impacts"/>
    <x v="7"/>
    <s v=""/>
    <s v=""/>
  </r>
  <r>
    <s v="Kumba-CCAS-IHS"/>
    <s v="SUO_109"/>
    <s v="SUD-OUEST"/>
    <s v="IHS"/>
    <s v="Grid-Gen"/>
    <s v="SUD-OUEST"/>
    <s v="Kumba"/>
    <s v="Huawei"/>
    <n v="0"/>
    <n v="4.1020680130010589E-3"/>
    <n v="0"/>
    <n v="0"/>
    <n v="0"/>
    <n v="7.5620732065758639E-3"/>
    <n v="1.5855384624164963E-2"/>
    <n v="0"/>
    <n v="7.4728978149888855E-3"/>
    <n v="7.4728978149888855E-3"/>
    <n v="7.3123821101323217E-3"/>
    <n v="0"/>
    <n v="7.66908367648024E-3"/>
    <n v="0"/>
    <n v="0"/>
    <n v="0"/>
    <x v="609"/>
    <x v="0"/>
    <m/>
    <x v="15"/>
    <x v="10"/>
    <s v="no impacts"/>
    <x v="7"/>
    <s v=""/>
    <s v=""/>
  </r>
  <r>
    <s v="Mendankwe"/>
    <s v="NRO_229"/>
    <s v="NORD-OUEST"/>
    <s v="IHS"/>
    <s v="Grid-Gen"/>
    <s v="NORD-OUEST"/>
    <s v="Bamenda"/>
    <s v="Huawei"/>
    <n v="0"/>
    <n v="0"/>
    <n v="0"/>
    <n v="0"/>
    <n v="0"/>
    <n v="0"/>
    <n v="0"/>
    <n v="0"/>
    <n v="0"/>
    <n v="0"/>
    <n v="6.8665051521974241E-3"/>
    <n v="0"/>
    <n v="0"/>
    <n v="0"/>
    <n v="0"/>
    <n v="0"/>
    <x v="609"/>
    <x v="0"/>
    <m/>
    <x v="15"/>
    <x v="10"/>
    <s v="no impacts"/>
    <x v="7"/>
    <s v=""/>
    <s v=""/>
  </r>
  <r>
    <s v="BAMENDA-MILE4-IHS"/>
    <s v="NRO_117"/>
    <s v="NORD-OUEST"/>
    <s v="IHS"/>
    <s v="Grid-Gen"/>
    <s v="NORD-OUEST"/>
    <s v="Bamenda"/>
    <s v="Huawei"/>
    <n v="0"/>
    <n v="0"/>
    <n v="0"/>
    <n v="0"/>
    <n v="3.3321633521957126"/>
    <n v="0"/>
    <n v="1.1231283868813724"/>
    <n v="0"/>
    <n v="0"/>
    <n v="0"/>
    <n v="4.7084606757925203E-3"/>
    <n v="0"/>
    <n v="2.1451497147814274"/>
    <n v="0"/>
    <n v="0"/>
    <n v="0"/>
    <x v="609"/>
    <x v="0"/>
    <m/>
    <x v="15"/>
    <x v="10"/>
    <s v="no impacts"/>
    <x v="7"/>
    <s v=""/>
    <s v=""/>
  </r>
  <r>
    <s v="Nkwein-Clinic-St-Louis-MTN"/>
    <s v="NRO_244"/>
    <s v="NORD-OUEST"/>
    <s v="IHS"/>
    <s v="Grid-Gen"/>
    <s v="NORD-OUEST"/>
    <s v="Bamenda"/>
    <s v="Huawei"/>
    <n v="0"/>
    <n v="0"/>
    <n v="0"/>
    <n v="0"/>
    <n v="0"/>
    <n v="0"/>
    <n v="0"/>
    <n v="0"/>
    <n v="0"/>
    <n v="0"/>
    <n v="4.5479449709359566E-3"/>
    <n v="0"/>
    <n v="0"/>
    <n v="0"/>
    <n v="0"/>
    <n v="0"/>
    <x v="609"/>
    <x v="0"/>
    <m/>
    <x v="15"/>
    <x v="10"/>
    <s v="no impacts"/>
    <x v="7"/>
    <s v=""/>
    <s v=""/>
  </r>
  <r>
    <s v="Bapa"/>
    <s v="OST_259"/>
    <s v="OUEST"/>
    <s v="CAMUSAT"/>
    <s v="Hybrid Solar - S1"/>
    <s v="OUEST"/>
    <s v="Bapa"/>
    <s v="NOKIA"/>
    <n v="1.6051570485658829E-3"/>
    <n v="0"/>
    <n v="9.1770586210848173E-3"/>
    <n v="0"/>
    <n v="0"/>
    <n v="0"/>
    <n v="0"/>
    <n v="0"/>
    <n v="0"/>
    <n v="0"/>
    <n v="3.4778402718924034E-3"/>
    <n v="52207.084058864326"/>
    <n v="0"/>
    <n v="0"/>
    <n v="0"/>
    <n v="0"/>
    <x v="609"/>
    <x v="0"/>
    <m/>
    <x v="15"/>
    <x v="10"/>
    <s v="no impacts"/>
    <x v="7"/>
    <s v=""/>
    <s v=""/>
  </r>
  <r>
    <s v="Nkwein-MTN"/>
    <s v="NRO_221"/>
    <s v="NORD-OUEST"/>
    <s v="IHS"/>
    <s v="Grid-Gen"/>
    <s v="NORD-OUEST"/>
    <s v="Bamenda"/>
    <s v="Huawei"/>
    <n v="0"/>
    <n v="0"/>
    <n v="0"/>
    <n v="0"/>
    <n v="0"/>
    <n v="0"/>
    <n v="0"/>
    <n v="0"/>
    <n v="0"/>
    <n v="0"/>
    <n v="3.299489488718243E-3"/>
    <n v="0"/>
    <n v="0"/>
    <n v="0"/>
    <n v="0"/>
    <n v="0"/>
    <x v="609"/>
    <x v="0"/>
    <m/>
    <x v="15"/>
    <x v="10"/>
    <s v="no impacts"/>
    <x v="7"/>
    <s v=""/>
    <s v=""/>
  </r>
  <r>
    <s v="Gaba"/>
    <s v="NRD_155"/>
    <s v="NORD"/>
    <s v="CAMUSAT"/>
    <s v="Hybrid Solar - S3"/>
    <s v="NORD"/>
    <s v="Gaba"/>
    <s v="NOKIA"/>
    <n v="0"/>
    <n v="0"/>
    <n v="0"/>
    <n v="0"/>
    <n v="0"/>
    <n v="0"/>
    <n v="0"/>
    <n v="0.85426571394147588"/>
    <n v="0.72738700960816571"/>
    <n v="3.3197102560929338E-3"/>
    <n v="1.6943324401527621E-3"/>
    <n v="52204.062815573881"/>
    <n v="0"/>
    <n v="0"/>
    <n v="0"/>
    <n v="0"/>
    <x v="609"/>
    <x v="0"/>
    <m/>
    <x v="15"/>
    <x v="10"/>
    <s v="no impacts"/>
    <x v="7"/>
    <s v=""/>
    <s v=""/>
  </r>
  <r>
    <s v="Banda"/>
    <s v="NRD_029"/>
    <s v="NORD"/>
    <s v="IHS"/>
    <s v="Solar-Gen"/>
    <s v="NORD"/>
    <s v="Banda"/>
    <s v="NOKIA"/>
    <n v="0"/>
    <n v="0"/>
    <n v="0"/>
    <n v="0"/>
    <n v="0"/>
    <n v="0"/>
    <n v="0"/>
    <n v="0.44536765914319032"/>
    <n v="0"/>
    <n v="0"/>
    <n v="1.3376308738047311E-3"/>
    <n v="152566.56576735066"/>
    <n v="0"/>
    <n v="0"/>
    <n v="0"/>
    <n v="0"/>
    <x v="609"/>
    <x v="0"/>
    <m/>
    <x v="15"/>
    <x v="10"/>
    <s v="no impacts"/>
    <x v="7"/>
    <s v=""/>
    <s v=""/>
  </r>
  <r>
    <s v="Madingring"/>
    <s v="NRD_036"/>
    <s v="NORD"/>
    <s v="IHS"/>
    <s v="Solar-Gen"/>
    <s v="NORD"/>
    <s v="Madingring"/>
    <s v="NOKIA"/>
    <n v="1.118062274587154"/>
    <n v="0"/>
    <n v="1.4204673877937353"/>
    <n v="1.6082854203479202"/>
    <n v="0"/>
    <n v="0"/>
    <n v="4.2425189959044776"/>
    <n v="9.2961487794130768"/>
    <n v="9.2962028860272525"/>
    <n v="4.1896352632314127"/>
    <n v="1.2484554822176806E-3"/>
    <n v="17401.354271857956"/>
    <n v="0"/>
    <n v="0"/>
    <n v="0"/>
    <n v="0"/>
    <x v="609"/>
    <x v="0"/>
    <m/>
    <x v="14"/>
    <x v="9"/>
    <s v="Projet OCM (ZTE, NOKIA, autres projets)"/>
    <x v="6"/>
    <s v="(04/26/2026 ocm ran 20h): -New BTS installed and not yet accepted"/>
    <s v=""/>
  </r>
  <r>
    <s v="Guidjiba-MTN"/>
    <s v="NRD_058"/>
    <s v="NORD"/>
    <s v="IHS"/>
    <s v="Solar-Gen"/>
    <s v="NORD"/>
    <s v="Guidjiba"/>
    <s v="NOKIA"/>
    <n v="0"/>
    <n v="0"/>
    <n v="0"/>
    <n v="0"/>
    <n v="0"/>
    <n v="0"/>
    <n v="0"/>
    <n v="0.4182473777471255"/>
    <n v="0.3549708086212327"/>
    <n v="0"/>
    <n v="9.8092930745687112E-4"/>
    <n v="11600.902847905305"/>
    <n v="0"/>
    <n v="0"/>
    <n v="0"/>
    <n v="0"/>
    <x v="609"/>
    <x v="0"/>
    <m/>
    <x v="15"/>
    <x v="10"/>
    <s v="no impacts"/>
    <x v="7"/>
    <s v=""/>
    <s v=""/>
  </r>
  <r>
    <s v="Mulang-IHS"/>
    <s v="NRO_120"/>
    <s v="NORD-OUEST"/>
    <s v="IHS"/>
    <s v="Grid-Gen"/>
    <s v="NORD-OUEST"/>
    <s v="Bamenda"/>
    <s v="Huawei"/>
    <n v="0"/>
    <n v="0"/>
    <n v="0"/>
    <n v="0"/>
    <n v="0"/>
    <n v="0"/>
    <n v="0"/>
    <n v="0"/>
    <n v="0"/>
    <n v="0"/>
    <n v="8.0257852428281603E-4"/>
    <n v="0"/>
    <n v="0"/>
    <n v="0"/>
    <n v="0"/>
    <n v="0"/>
    <x v="609"/>
    <x v="0"/>
    <m/>
    <x v="15"/>
    <x v="10"/>
    <s v="no impacts"/>
    <x v="7"/>
    <s v=""/>
    <s v=""/>
  </r>
  <r>
    <s v="Ntumansah"/>
    <s v="NRO_002"/>
    <s v="NORD-OUEST"/>
    <s v="IHS"/>
    <s v="Grid-Gen"/>
    <s v="NORD-OUEST"/>
    <s v="Bamenda"/>
    <s v="Huawei"/>
    <n v="0"/>
    <n v="0"/>
    <n v="0"/>
    <n v="0"/>
    <n v="0"/>
    <n v="0"/>
    <n v="0"/>
    <n v="0"/>
    <n v="0"/>
    <n v="0"/>
    <n v="5.3505234952187731E-4"/>
    <n v="0"/>
    <n v="0"/>
    <n v="0"/>
    <n v="0"/>
    <n v="0"/>
    <x v="609"/>
    <x v="0"/>
    <m/>
    <x v="15"/>
    <x v="10"/>
    <s v="no impacts"/>
    <x v="7"/>
    <s v=""/>
    <s v=""/>
  </r>
  <r>
    <s v="Bepanda"/>
    <s v="LIT_050"/>
    <s v="Douala"/>
    <s v="IHS"/>
    <s v="GridOnly"/>
    <s v="LITTORAL"/>
    <s v="Douala"/>
    <s v="ZTE"/>
    <n v="46.520768591999044"/>
    <n v="0"/>
    <n v="0"/>
    <n v="0"/>
    <n v="0"/>
    <n v="34.123391632637336"/>
    <n v="0"/>
    <n v="14.623319578920938"/>
    <n v="0"/>
    <n v="0"/>
    <n v="4.2804187961750177E-4"/>
    <n v="0"/>
    <n v="9.2910592038991737"/>
    <n v="0"/>
    <n v="0"/>
    <n v="0"/>
    <x v="609"/>
    <x v="0"/>
    <m/>
    <x v="6"/>
    <x v="4"/>
    <s v="Coupure ENEO &amp; Baisse de tension"/>
    <x v="4"/>
    <s v="(04/26/2026 BO RAN);Site down due to power"/>
    <s v="(04/26/2026 BO RAN);Site down due to power"/>
  </r>
  <r>
    <s v="Bfsam-Tyo-II"/>
    <s v="OST_232"/>
    <s v="Bafoussam"/>
    <s v="CAMUSAT"/>
    <s v="Good Grid + GE"/>
    <s v="OUEST"/>
    <s v="Bafoussam"/>
    <s v="Huawei"/>
    <n v="0"/>
    <n v="0"/>
    <n v="0"/>
    <n v="0"/>
    <n v="0"/>
    <n v="0"/>
    <n v="0"/>
    <n v="0"/>
    <n v="0"/>
    <n v="0"/>
    <n v="2.675261747609386E-4"/>
    <n v="0"/>
    <n v="0"/>
    <n v="0"/>
    <n v="0"/>
    <n v="0"/>
    <x v="609"/>
    <x v="0"/>
    <m/>
    <x v="15"/>
    <x v="10"/>
    <s v="no impacts"/>
    <x v="7"/>
    <s v=""/>
    <s v=""/>
  </r>
  <r>
    <s v="Maroua-Ouro-Tchede"/>
    <s v="EXN_092"/>
    <s v="Maroua"/>
    <s v="IHS"/>
    <s v="Grid-Gen"/>
    <s v="EXTREME-NORD"/>
    <s v="Maroua"/>
    <s v="Huawei"/>
    <n v="0"/>
    <n v="0"/>
    <n v="0"/>
    <n v="0"/>
    <n v="0"/>
    <n v="0"/>
    <n v="0"/>
    <n v="0"/>
    <n v="0"/>
    <n v="0.36196291445154988"/>
    <n v="8.9175391586979543E-5"/>
    <n v="0"/>
    <n v="0"/>
    <n v="0"/>
    <n v="0"/>
    <n v="0"/>
    <x v="609"/>
    <x v="0"/>
    <m/>
    <x v="15"/>
    <x v="10"/>
    <s v="no impacts"/>
    <x v="7"/>
    <s v=""/>
    <s v=""/>
  </r>
  <r>
    <s v="KRIBI-NDOMBE-II"/>
    <s v="SUD_096"/>
    <s v="LITTORAL"/>
    <s v="CAMUSAT"/>
    <s v="Good Grid + Solar + GE"/>
    <s v="SUD"/>
    <s v="Kribi"/>
    <s v="ZTE"/>
    <n v="0"/>
    <n v="0"/>
    <n v="0"/>
    <n v="0"/>
    <n v="0"/>
    <n v="8.6845290698893322E-17"/>
    <n v="0"/>
    <n v="0"/>
    <n v="0"/>
    <n v="5.7896860465928885E-17"/>
    <n v="8.6845290698893322E-17"/>
    <n v="0"/>
    <n v="5.7896860465928885E-17"/>
    <n v="0"/>
    <n v="0"/>
    <n v="0"/>
    <x v="609"/>
    <x v="0"/>
    <m/>
    <x v="15"/>
    <x v="10"/>
    <s v="no impacts"/>
    <x v="7"/>
    <s v=""/>
    <s v=""/>
  </r>
  <r>
    <s v="Lendi-II"/>
    <s v="LIT_582"/>
    <s v="Douala"/>
    <s v="CAMUSAT"/>
    <s v="Good Grid + GE"/>
    <s v="LITTORAL"/>
    <s v="Douala"/>
    <s v="ZTE"/>
    <n v="0.46107244466131936"/>
    <n v="0"/>
    <n v="0"/>
    <n v="0"/>
    <n v="0"/>
    <n v="0"/>
    <n v="0"/>
    <n v="4.2905312855809798"/>
    <n v="13.868556899607057"/>
    <n v="29.798884522861723"/>
    <n v="0"/>
    <n v="0"/>
    <n v="0"/>
    <n v="0"/>
    <n v="0"/>
    <n v="0"/>
    <x v="609"/>
    <x v="0"/>
    <m/>
    <x v="15"/>
    <x v="10"/>
    <s v="no impacts"/>
    <x v="7"/>
    <s v=""/>
    <s v=""/>
  </r>
  <r>
    <s v="Lendi-Chefferie"/>
    <s v="LIT_774"/>
    <s v="Douala"/>
    <s v="CAMUSAT"/>
    <s v="Good Grid + GE"/>
    <s v="LITTORAL"/>
    <s v="Douala"/>
    <s v="ZTE"/>
    <n v="1.7690079130675482"/>
    <n v="0"/>
    <n v="0"/>
    <n v="0"/>
    <n v="0"/>
    <n v="0"/>
    <n v="0"/>
    <n v="4.2900497384664105"/>
    <n v="56.485333858398036"/>
    <n v="29.798224624963972"/>
    <n v="0"/>
    <n v="0"/>
    <n v="0"/>
    <n v="0"/>
    <n v="0"/>
    <n v="0"/>
    <x v="609"/>
    <x v="0"/>
    <m/>
    <x v="15"/>
    <x v="10"/>
    <s v="no impacts"/>
    <x v="7"/>
    <s v=""/>
    <s v=""/>
  </r>
  <r>
    <s v="Fin-goudron-Mbangue"/>
    <s v="LIT_844"/>
    <s v="Douala"/>
    <s v="CAMUSAT"/>
    <s v="Bad-Grid-GE"/>
    <s v="LITTORAL"/>
    <s v="Douala"/>
    <s v="ZTE"/>
    <n v="0"/>
    <n v="0"/>
    <n v="0"/>
    <n v="0"/>
    <n v="0"/>
    <n v="0"/>
    <n v="0.23062539772224599"/>
    <n v="3.5359469570502764"/>
    <n v="0.11619553523783435"/>
    <n v="29.782440580653081"/>
    <n v="0"/>
    <n v="0"/>
    <n v="0"/>
    <n v="0"/>
    <n v="0"/>
    <n v="0"/>
    <x v="609"/>
    <x v="0"/>
    <m/>
    <x v="15"/>
    <x v="10"/>
    <s v="no impacts"/>
    <x v="7"/>
    <s v=""/>
    <s v=""/>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n v="0"/>
    <x v="609"/>
    <x v="0"/>
    <m/>
    <x v="15"/>
    <x v="10"/>
    <s v="no impacts"/>
    <x v="7"/>
    <s v=""/>
    <s v=""/>
  </r>
  <r>
    <s v="Kotto-Denver"/>
    <s v="LIT_657"/>
    <s v="Douala"/>
    <s v="CAMUSAT"/>
    <s v="Good Grid no GE - 12h"/>
    <s v="LITTORAL"/>
    <s v="Douala"/>
    <s v="ZTE"/>
    <n v="0"/>
    <n v="0"/>
    <n v="0"/>
    <n v="0"/>
    <n v="0"/>
    <n v="0"/>
    <n v="0.11084501174261581"/>
    <n v="1.8771776630625534"/>
    <n v="0.44414695533811016"/>
    <n v="16.078768980090342"/>
    <n v="0"/>
    <n v="0"/>
    <n v="0"/>
    <n v="0"/>
    <n v="0"/>
    <n v="0"/>
    <x v="609"/>
    <x v="0"/>
    <m/>
    <x v="15"/>
    <x v="10"/>
    <s v="no impacts"/>
    <x v="7"/>
    <s v=""/>
    <s v=""/>
  </r>
  <r>
    <s v="Bonewonda-II"/>
    <s v="LIT_378"/>
    <s v="Douala"/>
    <s v="IHS"/>
    <s v="Grid-Gen"/>
    <s v="LITTORAL"/>
    <s v="Douala"/>
    <s v="ZTE"/>
    <n v="0"/>
    <n v="0"/>
    <n v="9.2935917850202454"/>
    <n v="0"/>
    <n v="0"/>
    <n v="0"/>
    <n v="0"/>
    <n v="0"/>
    <n v="1.0163854431517576"/>
    <n v="15.949393321975952"/>
    <n v="0"/>
    <n v="0"/>
    <n v="0"/>
    <n v="0"/>
    <n v="0"/>
    <n v="0"/>
    <x v="609"/>
    <x v="0"/>
    <m/>
    <x v="15"/>
    <x v="10"/>
    <s v="no impacts"/>
    <x v="7"/>
    <s v=""/>
    <s v=""/>
  </r>
  <r>
    <s v="C-D-Billes"/>
    <s v="LIT_084"/>
    <s v="Douala"/>
    <s v="IHS"/>
    <s v="Grid-Gen"/>
    <s v="LITTORAL"/>
    <s v="Douala"/>
    <s v="ZTE"/>
    <n v="0"/>
    <n v="0"/>
    <n v="0"/>
    <n v="0"/>
    <n v="11.644576138662741"/>
    <n v="0"/>
    <n v="0"/>
    <n v="0"/>
    <n v="0"/>
    <n v="13.403275376462824"/>
    <n v="0"/>
    <n v="0"/>
    <n v="0"/>
    <n v="0"/>
    <n v="0"/>
    <n v="0"/>
    <x v="609"/>
    <x v="0"/>
    <m/>
    <x v="15"/>
    <x v="10"/>
    <s v="no impacts"/>
    <x v="7"/>
    <s v=""/>
    <s v=""/>
  </r>
  <r>
    <s v="Bonangang"/>
    <s v="LIT_358"/>
    <s v="Douala"/>
    <s v="IHS"/>
    <s v="Grid-Gen"/>
    <s v="LITTORAL"/>
    <s v="Douala"/>
    <s v="ZTE"/>
    <n v="0"/>
    <n v="0"/>
    <n v="0"/>
    <n v="0"/>
    <n v="0"/>
    <n v="0"/>
    <n v="0"/>
    <n v="0"/>
    <n v="0"/>
    <n v="9.2236604429377387"/>
    <n v="0"/>
    <n v="0"/>
    <n v="0"/>
    <n v="0"/>
    <n v="0"/>
    <n v="0"/>
    <x v="609"/>
    <x v="0"/>
    <m/>
    <x v="15"/>
    <x v="10"/>
    <s v="no impacts"/>
    <x v="7"/>
    <s v=""/>
    <s v=""/>
  </r>
  <r>
    <s v="Touboro-Ville"/>
    <s v="NRD_137"/>
    <s v="NORD"/>
    <s v="CAMUSAT"/>
    <s v="Medium Grid + GE"/>
    <s v="NORD"/>
    <s v="Touboro"/>
    <s v="Huawei"/>
    <n v="0.30952778419840593"/>
    <n v="0.14036206635790577"/>
    <n v="2.9427879223703247E-3"/>
    <n v="0"/>
    <n v="1.4738908721495978"/>
    <n v="0"/>
    <n v="0"/>
    <n v="0"/>
    <n v="1.0962330887787397"/>
    <n v="6.5354860986265573"/>
    <n v="0"/>
    <n v="0"/>
    <n v="0"/>
    <n v="0"/>
    <n v="0"/>
    <n v="0"/>
    <x v="609"/>
    <x v="0"/>
    <m/>
    <x v="15"/>
    <x v="10"/>
    <s v="no impacts"/>
    <x v="7"/>
    <s v=""/>
    <s v=""/>
  </r>
  <r>
    <s v="SUD_172_Z_Ebolowa-EPC-ELAT"/>
    <s v="SUD_172"/>
    <s v="CENTRE"/>
    <s v="ESCO"/>
    <s v="Hybrid Solar - S1"/>
    <s v="SUD"/>
    <s v="Ebolowa"/>
    <s v="ZTE"/>
    <n v="0"/>
    <n v="0"/>
    <n v="0"/>
    <n v="0"/>
    <n v="0"/>
    <n v="0"/>
    <n v="0"/>
    <n v="0"/>
    <n v="0"/>
    <n v="6.0974030699163633"/>
    <n v="0"/>
    <n v="0"/>
    <n v="0"/>
    <n v="0"/>
    <n v="0"/>
    <n v="0"/>
    <x v="609"/>
    <x v="0"/>
    <m/>
    <x v="15"/>
    <x v="10"/>
    <s v="no impacts"/>
    <x v="7"/>
    <s v=""/>
    <s v=""/>
  </r>
  <r>
    <s v="Minkwele-IHS"/>
    <s v="LIT_479"/>
    <s v="LITTORAL"/>
    <s v="IHS"/>
    <s v="Grid-Gen"/>
    <s v="LITTORAL"/>
    <s v="Minkwele"/>
    <s v="ZTE"/>
    <n v="0"/>
    <n v="0"/>
    <n v="0"/>
    <n v="0"/>
    <n v="1.7882341274937013"/>
    <n v="0"/>
    <n v="1.8224061375498317"/>
    <n v="0"/>
    <n v="9.1172920358527976E-2"/>
    <n v="4.857472755134367"/>
    <n v="0"/>
    <n v="0"/>
    <n v="0"/>
    <n v="0"/>
    <n v="0"/>
    <n v="0"/>
    <x v="609"/>
    <x v="0"/>
    <m/>
    <x v="15"/>
    <x v="10"/>
    <s v="no impacts"/>
    <x v="7"/>
    <s v=""/>
    <s v=""/>
  </r>
  <r>
    <s v="Soboum-IHS"/>
    <s v="LIT_579"/>
    <s v="Douala"/>
    <s v="IHS"/>
    <s v="Grid-Gen"/>
    <s v="LITTORAL"/>
    <s v="Douala"/>
    <s v="ZTE"/>
    <n v="0"/>
    <n v="0"/>
    <n v="0"/>
    <n v="0"/>
    <n v="0"/>
    <n v="0"/>
    <n v="0"/>
    <n v="0"/>
    <n v="0"/>
    <n v="4.8544764619770371"/>
    <n v="0"/>
    <n v="0"/>
    <n v="0"/>
    <n v="0"/>
    <n v="0"/>
    <n v="0"/>
    <x v="609"/>
    <x v="0"/>
    <m/>
    <x v="15"/>
    <x v="10"/>
    <s v="no impacts"/>
    <x v="7"/>
    <s v=""/>
    <s v=""/>
  </r>
  <r>
    <s v="Kotto-Mbangue"/>
    <s v="LIT_202"/>
    <s v="Douala"/>
    <s v="IHS"/>
    <s v="GridOnly"/>
    <s v="LITTORAL"/>
    <s v="Douala"/>
    <s v="ZTE"/>
    <n v="0"/>
    <n v="0"/>
    <n v="0"/>
    <n v="0"/>
    <n v="0"/>
    <n v="0"/>
    <n v="0"/>
    <n v="0"/>
    <n v="0"/>
    <n v="3.8021890061723642"/>
    <n v="0"/>
    <n v="0"/>
    <n v="0"/>
    <n v="0"/>
    <n v="0"/>
    <n v="0"/>
    <x v="609"/>
    <x v="0"/>
    <m/>
    <x v="15"/>
    <x v="10"/>
    <s v="no impacts"/>
    <x v="7"/>
    <s v=""/>
    <s v=""/>
  </r>
  <r>
    <s v="Ebolowa-Elat-II"/>
    <s v="SUD_100"/>
    <s v="CENTRE"/>
    <s v="CAMUSAT"/>
    <s v="Medium Grid + GE"/>
    <s v="SUD"/>
    <s v="Ebolowa"/>
    <s v="ZTE"/>
    <n v="0"/>
    <n v="0"/>
    <n v="0"/>
    <n v="0"/>
    <n v="0"/>
    <n v="0"/>
    <n v="0"/>
    <n v="3.5926268359429634"/>
    <n v="0"/>
    <n v="3.729671577733833"/>
    <n v="0"/>
    <n v="0"/>
    <n v="0"/>
    <n v="0"/>
    <n v="0"/>
    <n v="0"/>
    <x v="609"/>
    <x v="0"/>
    <m/>
    <x v="15"/>
    <x v="10"/>
    <s v="no impacts"/>
    <x v="7"/>
    <s v=""/>
    <s v=""/>
  </r>
  <r>
    <s v="Hogmeni"/>
    <s v="LIT_325"/>
    <s v="Douala"/>
    <s v="IHS"/>
    <s v="GridOnly"/>
    <s v="LITTORAL"/>
    <s v="Douala"/>
    <s v="ZTE"/>
    <n v="0"/>
    <n v="0"/>
    <n v="0"/>
    <n v="0"/>
    <n v="0"/>
    <n v="0"/>
    <n v="0"/>
    <n v="0"/>
    <n v="8.6275586203354138"/>
    <n v="3.6884725468206478"/>
    <n v="0"/>
    <n v="0"/>
    <n v="0"/>
    <n v="0"/>
    <n v="0"/>
    <n v="0"/>
    <x v="609"/>
    <x v="0"/>
    <m/>
    <x v="15"/>
    <x v="10"/>
    <s v="no impacts"/>
    <x v="7"/>
    <s v=""/>
    <s v=""/>
  </r>
  <r>
    <s v="Ngd-Agence"/>
    <s v="ADM_026"/>
    <s v="Ngaoundere"/>
    <s v="OCM/Strategique"/>
    <m/>
    <s v="ADAMAOUA"/>
    <s v="Ngaoundere"/>
    <s v="Huawei"/>
    <n v="0"/>
    <n v="2.150910445077946E-2"/>
    <n v="0"/>
    <n v="0"/>
    <n v="0"/>
    <n v="1.7250087748585321"/>
    <n v="4.6227631244774328"/>
    <n v="4.6228522998690194"/>
    <n v="4.6227631244774328"/>
    <n v="3.3814416735866772"/>
    <n v="0"/>
    <n v="0"/>
    <n v="0"/>
    <n v="0"/>
    <n v="0"/>
    <n v="0"/>
    <x v="609"/>
    <x v="0"/>
    <m/>
    <x v="15"/>
    <x v="10"/>
    <s v="no impacts"/>
    <x v="7"/>
    <s v=""/>
    <s v=""/>
  </r>
  <r>
    <s v="Kribi-Mpala"/>
    <s v="SUD_053"/>
    <s v="LITTORAL"/>
    <s v="IHS"/>
    <s v="Grid-Gen"/>
    <s v="SUD"/>
    <s v="Kribi"/>
    <s v="ZTE"/>
    <n v="0"/>
    <n v="0.33886648803052172"/>
    <n v="0"/>
    <n v="0"/>
    <n v="0"/>
    <n v="0"/>
    <n v="0"/>
    <n v="0.3012701429374513"/>
    <n v="0.4965285803563021"/>
    <n v="3.2918739102767161"/>
    <n v="0"/>
    <n v="0"/>
    <n v="0"/>
    <n v="0"/>
    <n v="0"/>
    <n v="0"/>
    <x v="609"/>
    <x v="0"/>
    <m/>
    <x v="15"/>
    <x v="10"/>
    <s v="no impacts"/>
    <x v="7"/>
    <s v=""/>
    <s v=""/>
  </r>
  <r>
    <s v="Bipaga"/>
    <s v="SUD_001"/>
    <s v="LITTORAL"/>
    <s v="IHS"/>
    <s v="Grid-Gen"/>
    <s v="SUD"/>
    <s v="Bipaga"/>
    <s v="ZTE"/>
    <n v="0"/>
    <n v="0.34607185967075033"/>
    <n v="0"/>
    <n v="0"/>
    <n v="0"/>
    <n v="0"/>
    <n v="0"/>
    <n v="0.30062808011802444"/>
    <n v="0"/>
    <n v="3.2739318214894149"/>
    <n v="0"/>
    <n v="0"/>
    <n v="0"/>
    <n v="0"/>
    <n v="0"/>
    <n v="0"/>
    <x v="609"/>
    <x v="0"/>
    <m/>
    <x v="15"/>
    <x v="10"/>
    <s v="no impacts"/>
    <x v="7"/>
    <s v=""/>
    <s v=""/>
  </r>
  <r>
    <s v="Kribi-LONDJI"/>
    <s v="SUD_079"/>
    <s v="CENTRE"/>
    <s v="CAMUSAT"/>
    <s v="Medium Grid + Solar + GE"/>
    <s v="SUD"/>
    <s v="Kribi"/>
    <s v="ZTE"/>
    <n v="21.486632252099547"/>
    <n v="13.687584359920438"/>
    <n v="0"/>
    <n v="0"/>
    <n v="0"/>
    <n v="0"/>
    <n v="0"/>
    <n v="0.3022510722449086"/>
    <n v="0"/>
    <n v="3.2731827482000848"/>
    <n v="0"/>
    <n v="0"/>
    <n v="0"/>
    <n v="0"/>
    <n v="0"/>
    <n v="0"/>
    <x v="609"/>
    <x v="0"/>
    <m/>
    <x v="15"/>
    <x v="10"/>
    <s v="no impacts"/>
    <x v="7"/>
    <s v=""/>
    <s v=""/>
  </r>
  <r>
    <s v="Mpoloungoue"/>
    <s v="SUD_021"/>
    <s v="CENTRE"/>
    <s v="IHS"/>
    <s v="Grid-Gen-Lithium"/>
    <s v="SUD"/>
    <s v="Mpoloungoue"/>
    <s v="ZTE"/>
    <n v="0"/>
    <n v="0.34339659792314042"/>
    <n v="0"/>
    <n v="0"/>
    <n v="0"/>
    <n v="0"/>
    <n v="0"/>
    <n v="0.30068158535297684"/>
    <n v="0"/>
    <n v="3.2715419209948835"/>
    <n v="0"/>
    <n v="0"/>
    <n v="0"/>
    <n v="0"/>
    <n v="0"/>
    <n v="0"/>
    <x v="609"/>
    <x v="0"/>
    <m/>
    <x v="15"/>
    <x v="10"/>
    <s v="no impacts"/>
    <x v="7"/>
    <s v=""/>
    <s v=""/>
  </r>
  <r>
    <s v="Bekoko-IHS"/>
    <s v="LIT_477"/>
    <s v="LITTORAL"/>
    <s v="IHS"/>
    <s v="Grid-Gen"/>
    <s v="LITTORAL"/>
    <s v="Bekoko"/>
    <s v="ZTE"/>
    <n v="2.746423710095796"/>
    <n v="7.9030977390827921"/>
    <n v="0"/>
    <n v="0"/>
    <n v="0.37444746927372707"/>
    <n v="0"/>
    <n v="0.73312872931487572"/>
    <n v="0"/>
    <n v="5.8106685158075551E-2"/>
    <n v="2.1993505177879937"/>
    <n v="0"/>
    <n v="0"/>
    <n v="0"/>
    <n v="0"/>
    <n v="0"/>
    <n v="0"/>
    <x v="609"/>
    <x v="0"/>
    <m/>
    <x v="15"/>
    <x v="10"/>
    <s v="no impacts"/>
    <x v="7"/>
    <s v=""/>
    <s v=""/>
  </r>
  <r>
    <s v="Douroum-IHS"/>
    <s v="NRD_122"/>
    <s v="NORD"/>
    <s v="IHS"/>
    <s v="Grid-Gen"/>
    <s v="NORD"/>
    <s v="Douroum"/>
    <s v="NOKIA"/>
    <n v="0"/>
    <n v="0"/>
    <n v="0"/>
    <n v="0"/>
    <n v="0"/>
    <n v="1.0701666299831919E-3"/>
    <n v="0"/>
    <n v="0"/>
    <n v="0"/>
    <n v="1.997322350721719"/>
    <n v="0"/>
    <n v="17401.354271857956"/>
    <n v="0.14376696406804423"/>
    <n v="0"/>
    <n v="0"/>
    <n v="0"/>
    <x v="609"/>
    <x v="0"/>
    <m/>
    <x v="15"/>
    <x v="10"/>
    <s v="no impacts"/>
    <x v="7"/>
    <s v=""/>
    <s v=""/>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0"/>
    <n v="0"/>
    <n v="0"/>
    <n v="0"/>
    <n v="0"/>
    <x v="609"/>
    <x v="2"/>
    <m/>
    <x v="15"/>
    <x v="10"/>
    <s v="no impacts"/>
    <x v="7"/>
    <s v=""/>
    <s v=""/>
  </r>
  <r>
    <s v="Bamenda-GRA-IHS"/>
    <s v="NRO_130"/>
    <s v="NORD-OUEST"/>
    <s v="IHS"/>
    <s v="Grid-Gen"/>
    <s v="NORD-OUEST"/>
    <s v="Bamenda"/>
    <s v="Huawei"/>
    <n v="1.9927311354809618"/>
    <n v="1.0705505760016893"/>
    <n v="5.5406454300822121"/>
    <n v="0"/>
    <n v="0"/>
    <n v="0"/>
    <n v="0"/>
    <n v="0"/>
    <n v="0"/>
    <n v="1.1656115434334096"/>
    <n v="0"/>
    <n v="0"/>
    <n v="0"/>
    <n v="0"/>
    <n v="0"/>
    <n v="0"/>
    <x v="609"/>
    <x v="0"/>
    <m/>
    <x v="15"/>
    <x v="10"/>
    <s v="no impacts"/>
    <x v="7"/>
    <s v=""/>
    <s v=""/>
  </r>
  <r>
    <s v="Buea-Wokoko-IHS"/>
    <s v="SUO_185"/>
    <s v="SUD-OUEST"/>
    <s v="IHS"/>
    <s v="Grid-Gen"/>
    <s v="SUD-OUEST"/>
    <s v="Buea"/>
    <s v="Huawei"/>
    <n v="0"/>
    <n v="0.49973889445343334"/>
    <n v="0"/>
    <n v="0"/>
    <n v="0.16907654244891321"/>
    <n v="0"/>
    <n v="0.16420756606826409"/>
    <n v="1.9495880810311819"/>
    <n v="1.9473230260848722"/>
    <n v="1.1408386196505469"/>
    <n v="0"/>
    <n v="0"/>
    <n v="0"/>
    <n v="0"/>
    <n v="0"/>
    <n v="0"/>
    <x v="609"/>
    <x v="0"/>
    <m/>
    <x v="15"/>
    <x v="10"/>
    <s v="no impacts"/>
    <x v="7"/>
    <s v=""/>
    <s v=""/>
  </r>
  <r>
    <s v="LIT_834_Z_Ngodi-Bakoko-IHS"/>
    <s v="LIT_834"/>
    <s v="Douala"/>
    <s v="ESCO"/>
    <s v="Grid-Gen"/>
    <s v="LITTORAL"/>
    <s v="Douala"/>
    <s v="ZTE"/>
    <n v="0"/>
    <n v="0"/>
    <n v="0"/>
    <n v="0"/>
    <n v="0.22379456272668369"/>
    <n v="0"/>
    <n v="0"/>
    <n v="0"/>
    <n v="0"/>
    <n v="0.98326570271635383"/>
    <n v="0"/>
    <n v="0"/>
    <n v="0"/>
    <n v="0"/>
    <n v="0"/>
    <n v="0"/>
    <x v="609"/>
    <x v="0"/>
    <m/>
    <x v="15"/>
    <x v="10"/>
    <s v="no impacts"/>
    <x v="7"/>
    <s v=""/>
    <s v=""/>
  </r>
  <r>
    <s v="Befang-MTN"/>
    <s v="NRO_239"/>
    <s v="NORD-OUEST"/>
    <s v="IHS"/>
    <s v="Gen Only"/>
    <s v="NORD-OUEST"/>
    <s v="Befang"/>
    <s v="NOKIA"/>
    <n v="0"/>
    <n v="0"/>
    <n v="0"/>
    <n v="0"/>
    <n v="0"/>
    <n v="0"/>
    <n v="0"/>
    <n v="0"/>
    <n v="0"/>
    <n v="0.94787402163984646"/>
    <n v="0"/>
    <n v="17402.361352954773"/>
    <n v="0.51284961349674174"/>
    <n v="0"/>
    <n v="0"/>
    <n v="0"/>
    <x v="609"/>
    <x v="2"/>
    <m/>
    <x v="15"/>
    <x v="10"/>
    <s v="no impacts"/>
    <x v="7"/>
    <s v=""/>
    <s v=""/>
  </r>
  <r>
    <s v="Kayo-Elie"/>
    <s v="LIT_047"/>
    <s v="Douala"/>
    <s v="IHS"/>
    <s v="Grid-Gen"/>
    <s v="LITTORAL"/>
    <s v="Douala"/>
    <s v="ZTE"/>
    <n v="0"/>
    <n v="0"/>
    <n v="0"/>
    <n v="0"/>
    <n v="0"/>
    <n v="0"/>
    <n v="4.071873225409707"/>
    <n v="6.0380479292760656"/>
    <n v="0"/>
    <n v="0.73817605647869944"/>
    <n v="0"/>
    <n v="0"/>
    <n v="0"/>
    <n v="0"/>
    <n v="0"/>
    <n v="0"/>
    <x v="609"/>
    <x v="0"/>
    <m/>
    <x v="15"/>
    <x v="10"/>
    <s v="no impacts"/>
    <x v="7"/>
    <s v=""/>
    <s v=""/>
  </r>
  <r>
    <s v="Nkomedzap-Camtel"/>
    <s v="SUD_088"/>
    <s v="CENTRE"/>
    <s v="CAMUSAT"/>
    <s v="Medium Grid + GE"/>
    <s v="SUD"/>
    <s v="Nkomedzap"/>
    <s v="NOKIA"/>
    <n v="0"/>
    <n v="6.8730819832928114E-2"/>
    <n v="0"/>
    <n v="0"/>
    <n v="0"/>
    <n v="0"/>
    <n v="0"/>
    <n v="9.2165764370203004E-2"/>
    <n v="0"/>
    <n v="0.67916692977687665"/>
    <n v="0"/>
    <n v="152566.56576735066"/>
    <n v="0"/>
    <n v="0"/>
    <n v="0"/>
    <n v="0"/>
    <x v="609"/>
    <x v="0"/>
    <m/>
    <x v="15"/>
    <x v="10"/>
    <s v="no impacts"/>
    <x v="7"/>
    <s v=""/>
    <s v=""/>
  </r>
  <r>
    <s v="Awing"/>
    <s v="NRO_248"/>
    <s v="NORD-OUEST"/>
    <s v="IHS"/>
    <s v="Grid-Gen"/>
    <s v="NORD-OUEST"/>
    <s v="Awing"/>
    <s v="NOKIA"/>
    <n v="6.1976489460654189"/>
    <n v="6.200563681301313"/>
    <n v="6.1975407328370684"/>
    <n v="6.1976128749893027"/>
    <n v="6.1975768039131856"/>
    <n v="2.2410317867206806"/>
    <n v="0"/>
    <n v="1.226431396692258"/>
    <n v="0"/>
    <n v="0.57263731706498666"/>
    <n v="0"/>
    <n v="17402.361352954773"/>
    <n v="0"/>
    <n v="0"/>
    <n v="0"/>
    <n v="0"/>
    <x v="609"/>
    <x v="2"/>
    <m/>
    <x v="15"/>
    <x v="10"/>
    <s v="no impacts"/>
    <x v="7"/>
    <s v=""/>
    <s v=""/>
  </r>
  <r>
    <s v="Maroua-Zokok-Laddeo-IHS"/>
    <s v="EXN_170"/>
    <s v="Maroua"/>
    <s v="IHS"/>
    <s v="Grid-Gen"/>
    <s v="EXTREME-NORD"/>
    <s v="Maroua"/>
    <s v="Huawei"/>
    <n v="0"/>
    <n v="0"/>
    <n v="0"/>
    <n v="0"/>
    <n v="0"/>
    <n v="0"/>
    <n v="0"/>
    <n v="0"/>
    <n v="0"/>
    <n v="0.56465857952875431"/>
    <n v="0"/>
    <n v="0"/>
    <n v="0"/>
    <n v="0"/>
    <n v="0"/>
    <n v="0"/>
    <x v="609"/>
    <x v="0"/>
    <m/>
    <x v="15"/>
    <x v="10"/>
    <s v="no impacts"/>
    <x v="7"/>
    <s v=""/>
    <s v=""/>
  </r>
  <r>
    <s v="Maroua-Douggoy-Lopere-IHS"/>
    <s v="EXN_115"/>
    <s v="Maroua"/>
    <s v="IHS"/>
    <s v="Grid-Gen"/>
    <s v="EXTREME-NORD"/>
    <s v="Maroua"/>
    <s v="Huawei"/>
    <n v="0"/>
    <n v="0"/>
    <n v="0"/>
    <n v="0"/>
    <n v="0"/>
    <n v="0"/>
    <n v="0"/>
    <n v="0"/>
    <n v="0"/>
    <n v="0.5637668256128846"/>
    <n v="0"/>
    <n v="0"/>
    <n v="0"/>
    <n v="0"/>
    <n v="0"/>
    <n v="0"/>
    <x v="609"/>
    <x v="0"/>
    <m/>
    <x v="15"/>
    <x v="10"/>
    <s v="no impacts"/>
    <x v="7"/>
    <s v=""/>
    <s v=""/>
  </r>
  <r>
    <s v="Bokova-IHS"/>
    <s v="SUO_254"/>
    <s v="SUD-OUEST"/>
    <s v="IHS"/>
    <s v="Grid-Gen"/>
    <s v="SUD-OUEST"/>
    <s v="Buea"/>
    <s v="Huawei"/>
    <n v="0"/>
    <n v="0"/>
    <n v="0"/>
    <n v="0"/>
    <n v="0"/>
    <n v="0"/>
    <n v="7.2232067185453424E-3"/>
    <n v="0"/>
    <n v="0.82629917844495226"/>
    <n v="0.5496771137421419"/>
    <n v="0"/>
    <n v="0"/>
    <n v="8.2754763392717014E-3"/>
    <n v="0"/>
    <n v="0"/>
    <n v="0"/>
    <x v="609"/>
    <x v="0"/>
    <m/>
    <x v="15"/>
    <x v="10"/>
    <s v="no impacts"/>
    <x v="7"/>
    <s v=""/>
    <s v=""/>
  </r>
  <r>
    <s v="Maroua-Ouro-Bah"/>
    <s v="EXN_083"/>
    <s v="Maroua"/>
    <s v="IHS"/>
    <s v="Grid-Gen"/>
    <s v="EXTREME-NORD"/>
    <s v="Maroua"/>
    <s v="Huawei"/>
    <n v="0.27127154120759178"/>
    <n v="0.69467630046257056"/>
    <n v="0"/>
    <n v="0"/>
    <n v="0"/>
    <n v="0"/>
    <n v="0"/>
    <n v="0"/>
    <n v="0"/>
    <n v="0.52221109313335223"/>
    <n v="0"/>
    <n v="0"/>
    <n v="0"/>
    <n v="0"/>
    <n v="0"/>
    <n v="0"/>
    <x v="609"/>
    <x v="0"/>
    <m/>
    <x v="15"/>
    <x v="10"/>
    <s v="no impacts"/>
    <x v="7"/>
    <s v=""/>
    <s v=""/>
  </r>
  <r>
    <s v="Ngodi-Akwa"/>
    <s v="LIT_460"/>
    <s v="Douala"/>
    <s v="IHS"/>
    <s v="GridOnly"/>
    <s v="LITTORAL"/>
    <s v="Douala"/>
    <s v="ZTE"/>
    <n v="0"/>
    <n v="0"/>
    <n v="0"/>
    <n v="0"/>
    <n v="0"/>
    <n v="0.12420348540234563"/>
    <n v="0.19063915213464436"/>
    <n v="0"/>
    <n v="0.12334740164311035"/>
    <n v="0.50833540220241846"/>
    <n v="0"/>
    <n v="0"/>
    <n v="0"/>
    <n v="0"/>
    <n v="0"/>
    <n v="0"/>
    <x v="609"/>
    <x v="0"/>
    <m/>
    <x v="15"/>
    <x v="10"/>
    <s v="no impacts"/>
    <x v="7"/>
    <s v=""/>
    <s v=""/>
  </r>
  <r>
    <s v="Foumban-Mambain-MTN"/>
    <s v="OST_102"/>
    <s v="OUEST"/>
    <m/>
    <m/>
    <s v="OUEST"/>
    <s v="Foumban"/>
    <s v="Huawei"/>
    <n v="0"/>
    <n v="0"/>
    <n v="0"/>
    <n v="0.95624555906549902"/>
    <n v="0"/>
    <n v="0"/>
    <n v="0"/>
    <n v="2.1765037824634095"/>
    <n v="4.6888242545650671"/>
    <n v="0.50287786823729497"/>
    <n v="0"/>
    <n v="0"/>
    <n v="0"/>
    <n v="0"/>
    <n v="0"/>
    <n v="0"/>
    <x v="609"/>
    <x v="0"/>
    <m/>
    <x v="15"/>
    <x v="10"/>
    <s v="no impacts"/>
    <x v="7"/>
    <s v=""/>
    <s v=""/>
  </r>
  <r>
    <s v="Ngodi"/>
    <s v="LIT_294"/>
    <s v="Douala"/>
    <s v="IHS"/>
    <s v="Grid-Gen"/>
    <s v="LITTORAL"/>
    <s v="Douala"/>
    <s v="ZTE"/>
    <n v="0"/>
    <n v="0"/>
    <n v="0"/>
    <n v="0"/>
    <n v="0"/>
    <n v="0"/>
    <n v="0"/>
    <n v="0"/>
    <n v="0"/>
    <n v="0.46121512528785746"/>
    <n v="0"/>
    <n v="0"/>
    <n v="0"/>
    <n v="0"/>
    <n v="0"/>
    <n v="0"/>
    <x v="609"/>
    <x v="0"/>
    <m/>
    <x v="15"/>
    <x v="10"/>
    <s v="no impacts"/>
    <x v="7"/>
    <s v=""/>
    <s v=""/>
  </r>
  <r>
    <s v="Maroua-Stade"/>
    <s v="EXN_066"/>
    <s v="Maroua"/>
    <s v="IHS"/>
    <s v="Grid-Gen"/>
    <s v="EXTREME-NORD"/>
    <s v="Maroua"/>
    <s v="Huawei"/>
    <n v="0"/>
    <n v="1.4914049190572807"/>
    <n v="0"/>
    <n v="0"/>
    <n v="0"/>
    <n v="0"/>
    <n v="4.9046465372838757E-3"/>
    <n v="0"/>
    <n v="0"/>
    <n v="0.44015189779501362"/>
    <n v="0"/>
    <n v="0"/>
    <n v="0"/>
    <n v="0"/>
    <n v="0"/>
    <n v="0"/>
    <x v="609"/>
    <x v="0"/>
    <m/>
    <x v="15"/>
    <x v="10"/>
    <s v="no impacts"/>
    <x v="7"/>
    <s v=""/>
    <s v=""/>
  </r>
  <r>
    <s v="Garoua-Bockle-IHS"/>
    <s v="NRD_094"/>
    <s v="Garoua"/>
    <s v="IHS"/>
    <s v="Grid-Gen"/>
    <s v="NORD"/>
    <s v="Garoua"/>
    <s v="Huawei"/>
    <n v="0"/>
    <n v="0"/>
    <n v="9.9270045914625613E-2"/>
    <n v="7.0431259327745961"/>
    <n v="0"/>
    <n v="0"/>
    <n v="0"/>
    <n v="0"/>
    <n v="6.9110928479909142E-2"/>
    <n v="0.37168303213453069"/>
    <n v="0"/>
    <n v="0"/>
    <n v="1.9458962198194809"/>
    <n v="0"/>
    <n v="0"/>
    <n v="0"/>
    <x v="609"/>
    <x v="0"/>
    <m/>
    <x v="15"/>
    <x v="10"/>
    <s v="no impacts"/>
    <x v="7"/>
    <s v=""/>
    <s v=""/>
  </r>
  <r>
    <s v="Laquintinie-Camtel"/>
    <s v="LIT_644"/>
    <s v="Douala"/>
    <s v="CAMUSAT"/>
    <s v="Good Grid no GE - 8h"/>
    <s v="LITTORAL"/>
    <s v="Douala"/>
    <s v="ZTE"/>
    <n v="0"/>
    <n v="0"/>
    <n v="0"/>
    <n v="0"/>
    <n v="0"/>
    <n v="0"/>
    <n v="12.766242049122086"/>
    <n v="24.490790678960032"/>
    <n v="18.844490244925563"/>
    <n v="0.33931236498845746"/>
    <n v="0"/>
    <n v="0"/>
    <n v="0"/>
    <n v="0"/>
    <n v="0"/>
    <n v="0"/>
    <x v="609"/>
    <x v="0"/>
    <m/>
    <x v="15"/>
    <x v="10"/>
    <s v="no impacts"/>
    <x v="7"/>
    <s v=""/>
    <s v=""/>
  </r>
  <r>
    <s v="Ngodi-Cite"/>
    <s v="LIT_626"/>
    <s v="Douala"/>
    <s v="CAMUSAT"/>
    <s v="Good Grid no GE - 8h"/>
    <s v="LITTORAL"/>
    <s v="Douala"/>
    <s v="ZTE"/>
    <n v="0"/>
    <n v="14.407943173160062"/>
    <n v="23.615016993262621"/>
    <n v="0"/>
    <n v="0"/>
    <n v="2.4985161214839926"/>
    <n v="0"/>
    <n v="0"/>
    <n v="0"/>
    <n v="0.33927669483182271"/>
    <n v="0"/>
    <n v="0"/>
    <n v="0"/>
    <n v="0"/>
    <n v="0"/>
    <n v="0"/>
    <x v="609"/>
    <x v="0"/>
    <m/>
    <x v="15"/>
    <x v="10"/>
    <s v="no impacts"/>
    <x v="7"/>
    <s v=""/>
    <s v=""/>
  </r>
  <r>
    <s v="Laquintinie"/>
    <s v="LIT_082"/>
    <s v="Douala"/>
    <s v="IHS"/>
    <s v="Grid-Lithium"/>
    <s v="LITTORAL"/>
    <s v="Douala"/>
    <s v="ZTE"/>
    <n v="0"/>
    <n v="0"/>
    <n v="0"/>
    <n v="0"/>
    <n v="0"/>
    <n v="0"/>
    <n v="0"/>
    <n v="0"/>
    <n v="0"/>
    <n v="0.33897349850042668"/>
    <n v="0"/>
    <n v="0"/>
    <n v="0"/>
    <n v="0"/>
    <n v="0"/>
    <n v="0"/>
    <x v="609"/>
    <x v="0"/>
    <m/>
    <x v="15"/>
    <x v="10"/>
    <s v="no impacts"/>
    <x v="7"/>
    <s v=""/>
    <s v=""/>
  </r>
  <r>
    <s v="Cite-Sic-II"/>
    <s v="LIT_161"/>
    <s v="Douala"/>
    <s v="IHS"/>
    <s v="GridOnly"/>
    <s v="LITTORAL"/>
    <s v="Douala"/>
    <s v="ZTE"/>
    <n v="13.868556899607057"/>
    <n v="13.868556899607057"/>
    <n v="13.868556899607057"/>
    <n v="13.868556899607057"/>
    <n v="24.214097273943946"/>
    <n v="0"/>
    <n v="0"/>
    <n v="0.51905428427117328"/>
    <n v="0"/>
    <n v="0.29911209846104686"/>
    <n v="0"/>
    <n v="0"/>
    <n v="0"/>
    <n v="0"/>
    <n v="0"/>
    <n v="0"/>
    <x v="609"/>
    <x v="0"/>
    <m/>
    <x v="15"/>
    <x v="10"/>
    <s v="no impacts"/>
    <x v="7"/>
    <s v=""/>
    <s v=""/>
  </r>
  <r>
    <s v="Ebonji-IHS"/>
    <s v="SUO_101"/>
    <s v="SUD-OUEST"/>
    <s v="IHS"/>
    <s v="Grid-Gen"/>
    <s v="SUD-OUEST"/>
    <s v="Ebonji"/>
    <s v="NOKIA"/>
    <n v="0"/>
    <n v="0"/>
    <n v="0"/>
    <n v="0"/>
    <n v="1.1414450123133571E-2"/>
    <n v="0"/>
    <n v="9.0218445898252272E-2"/>
    <n v="0"/>
    <n v="0"/>
    <n v="0.11914855049941886"/>
    <n v="0"/>
    <n v="17402.361352954773"/>
    <n v="0"/>
    <n v="0"/>
    <n v="0"/>
    <n v="0"/>
    <x v="609"/>
    <x v="2"/>
    <m/>
    <x v="15"/>
    <x v="10"/>
    <s v="no impacts"/>
    <x v="7"/>
    <s v=""/>
    <s v=""/>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69609.445483159419"/>
    <n v="0"/>
    <n v="0"/>
    <n v="0"/>
    <n v="0"/>
    <x v="609"/>
    <x v="0"/>
    <m/>
    <x v="15"/>
    <x v="10"/>
    <s v="no impacts"/>
    <x v="7"/>
    <s v=""/>
    <s v=""/>
  </r>
  <r>
    <s v="Kotto-Antenne"/>
    <s v="LIT_303"/>
    <s v="Douala"/>
    <s v="IHS"/>
    <s v="Grid-Gen"/>
    <s v="LITTORAL"/>
    <s v="Douala"/>
    <s v="ZTE"/>
    <n v="0"/>
    <n v="0"/>
    <n v="0"/>
    <n v="0"/>
    <n v="0"/>
    <n v="0"/>
    <n v="0"/>
    <n v="0"/>
    <n v="0"/>
    <n v="9.5364163763115767E-2"/>
    <n v="0"/>
    <n v="0"/>
    <n v="0.54190101959575721"/>
    <n v="0"/>
    <n v="0"/>
    <n v="0"/>
    <x v="609"/>
    <x v="0"/>
    <m/>
    <x v="15"/>
    <x v="10"/>
    <s v="no impacts"/>
    <x v="7"/>
    <s v=""/>
    <s v=""/>
  </r>
  <r>
    <s v="Indoor-K-Hotel"/>
    <s v="LIT_778"/>
    <s v="Douala"/>
    <m/>
    <m/>
    <s v="LITTORAL"/>
    <s v="Douala"/>
    <s v="ZTE"/>
    <n v="0.36485219713896794"/>
    <n v="0"/>
    <n v="4.9599352800677725E-2"/>
    <n v="0.30517602508896147"/>
    <n v="0.31038386795764072"/>
    <n v="2.8179423741485372E-3"/>
    <n v="0"/>
    <n v="0"/>
    <n v="0"/>
    <n v="7.2624438908435979E-2"/>
    <n v="0"/>
    <n v="0"/>
    <n v="0"/>
    <n v="0"/>
    <n v="0"/>
    <n v="0"/>
    <x v="609"/>
    <x v="0"/>
    <m/>
    <x v="15"/>
    <x v="10"/>
    <s v="no impacts"/>
    <x v="7"/>
    <s v=""/>
    <s v=""/>
  </r>
  <r>
    <s v="Foreke"/>
    <s v="OST_251"/>
    <s v="OUEST"/>
    <s v="CAMUSAT"/>
    <s v="Medium Grid + GE"/>
    <s v="OUEST"/>
    <s v="Dschang"/>
    <s v="NOKIA"/>
    <n v="5.525333147336596E-2"/>
    <n v="4.1038515208327894E-2"/>
    <n v="0.98496752417673428"/>
    <n v="0"/>
    <n v="5.5253531933106864E-2"/>
    <n v="0"/>
    <n v="0"/>
    <n v="1.1888178743402145"/>
    <n v="0"/>
    <n v="5.4737717880089923E-2"/>
    <n v="0"/>
    <n v="169969.93420140227"/>
    <n v="5.9196292838330763E-2"/>
    <n v="0"/>
    <n v="0"/>
    <n v="0"/>
    <x v="609"/>
    <x v="0"/>
    <m/>
    <x v="15"/>
    <x v="10"/>
    <s v="no impacts"/>
    <x v="7"/>
    <s v=""/>
    <s v=""/>
  </r>
  <r>
    <s v="Telo-MTN-IHS"/>
    <s v="ADM_108"/>
    <s v="ADAMAOUA"/>
    <s v="IHS"/>
    <s v="Grid-Hybrid-Gen"/>
    <s v="ADAMAOUA"/>
    <s v="Telo"/>
    <s v="NOKIA"/>
    <n v="0"/>
    <n v="0.25119299185209965"/>
    <n v="0"/>
    <n v="0"/>
    <n v="2.3189627789662859E-3"/>
    <n v="0.31189951313706238"/>
    <n v="0"/>
    <n v="0"/>
    <n v="0"/>
    <n v="2.4558898721069769E-2"/>
    <n v="0"/>
    <n v="34798.680219328664"/>
    <n v="0"/>
    <n v="0"/>
    <n v="0"/>
    <n v="0"/>
    <x v="609"/>
    <x v="0"/>
    <m/>
    <x v="15"/>
    <x v="10"/>
    <s v="no impacts"/>
    <x v="7"/>
    <s v=""/>
    <s v=""/>
  </r>
  <r>
    <s v="Buea-Universite"/>
    <s v="SUO_062"/>
    <s v="SUD-OUEST"/>
    <s v="IHS"/>
    <s v="Grid-Gen"/>
    <s v="SUD-OUEST"/>
    <s v="Buea"/>
    <s v="Huawei"/>
    <n v="0"/>
    <n v="0.62485196884996552"/>
    <n v="0"/>
    <n v="0"/>
    <n v="0"/>
    <n v="0"/>
    <n v="0"/>
    <n v="0"/>
    <n v="0"/>
    <n v="8.2933114175890946E-3"/>
    <n v="0"/>
    <n v="0"/>
    <n v="8.9175391586979543E-5"/>
    <n v="0"/>
    <n v="0"/>
    <n v="0"/>
    <x v="609"/>
    <x v="0"/>
    <m/>
    <x v="15"/>
    <x v="10"/>
    <s v="no impacts"/>
    <x v="7"/>
    <s v=""/>
    <s v=""/>
  </r>
  <r>
    <s v="Evidence-building-IHS"/>
    <s v="NRO_123"/>
    <s v="NORD-OUEST"/>
    <s v="IHS"/>
    <s v="Grid-Gen"/>
    <s v="NORD-OUEST"/>
    <s v="Bamenda"/>
    <s v="Huawei"/>
    <n v="0"/>
    <n v="1.3334396304001053"/>
    <n v="7.6978694928845162"/>
    <n v="0.12110018177511821"/>
    <n v="0"/>
    <n v="0"/>
    <n v="0"/>
    <n v="0"/>
    <n v="0"/>
    <n v="7.5799082848932607E-3"/>
    <n v="0"/>
    <n v="0"/>
    <n v="0"/>
    <n v="0"/>
    <n v="0"/>
    <n v="0"/>
    <x v="609"/>
    <x v="0"/>
    <m/>
    <x v="15"/>
    <x v="10"/>
    <s v="no impacts"/>
    <x v="7"/>
    <s v=""/>
    <s v=""/>
  </r>
  <r>
    <s v="Garoua-Chateau"/>
    <s v="NRD_018"/>
    <s v="Garoua"/>
    <s v="CAMUSAT"/>
    <s v="Medium Grid + Solar + GE"/>
    <s v="NORD"/>
    <s v="Garoua"/>
    <s v="Huawei"/>
    <n v="0"/>
    <n v="0"/>
    <n v="0"/>
    <n v="0"/>
    <n v="0"/>
    <n v="0"/>
    <n v="0"/>
    <n v="0"/>
    <n v="1.0058984171011292E-2"/>
    <n v="6.1531020195015893E-3"/>
    <n v="0"/>
    <n v="0"/>
    <n v="0"/>
    <n v="0"/>
    <n v="0"/>
    <n v="0"/>
    <x v="609"/>
    <x v="0"/>
    <m/>
    <x v="15"/>
    <x v="10"/>
    <s v="no impacts"/>
    <x v="7"/>
    <s v=""/>
    <s v=""/>
  </r>
  <r>
    <s v="Douggoy"/>
    <s v="EXN_002"/>
    <s v="Maroua"/>
    <s v="IHS"/>
    <s v="Grid-Gen"/>
    <s v="EXTREME-NORD"/>
    <s v="Maroua"/>
    <s v="Huawei"/>
    <n v="5.9747512363276288E-3"/>
    <n v="3.7453664466531402E-3"/>
    <n v="4.0485627780488712E-2"/>
    <n v="8.0257852428281581E-4"/>
    <n v="0"/>
    <n v="0"/>
    <n v="0"/>
    <n v="5.7964004531536693E-3"/>
    <n v="0"/>
    <n v="5.974751236327628E-3"/>
    <n v="0"/>
    <n v="0"/>
    <n v="0"/>
    <n v="0"/>
    <n v="0"/>
    <n v="0"/>
    <x v="609"/>
    <x v="0"/>
    <m/>
    <x v="15"/>
    <x v="10"/>
    <s v="no impacts"/>
    <x v="7"/>
    <s v=""/>
    <s v=""/>
  </r>
  <r>
    <s v="Mokong-MTN-IHS"/>
    <s v="EXN_161"/>
    <s v="EXTREME-NORD"/>
    <s v="IHS"/>
    <s v="Hybrid-Gen"/>
    <s v="EXTREME-NORD"/>
    <s v="Mokong"/>
    <s v="NOKIA"/>
    <n v="0"/>
    <n v="0"/>
    <n v="0"/>
    <n v="3.745583204940658E-3"/>
    <n v="0"/>
    <n v="0"/>
    <n v="0"/>
    <n v="2.0662503352013832"/>
    <n v="0"/>
    <n v="2.9429582324530077E-3"/>
    <n v="0"/>
    <n v="52204.062815573881"/>
    <n v="0"/>
    <n v="0"/>
    <n v="0"/>
    <n v="0"/>
    <x v="609"/>
    <x v="2"/>
    <m/>
    <x v="15"/>
    <x v="10"/>
    <s v="no impacts"/>
    <x v="7"/>
    <s v=""/>
    <s v=""/>
  </r>
  <r>
    <s v="Yambong"/>
    <s v="LIT_365"/>
    <s v="Douala"/>
    <s v="IHS"/>
    <s v="Grid-Gen"/>
    <s v="LITTORAL"/>
    <s v="Douala"/>
    <s v="ZTE"/>
    <n v="0"/>
    <n v="1.3911361087568807E-3"/>
    <n v="3.7792530954561962E-2"/>
    <n v="2.2472198679918936E-3"/>
    <n v="0"/>
    <n v="0"/>
    <n v="0"/>
    <n v="0"/>
    <n v="0"/>
    <n v="2.2293847896745515E-3"/>
    <n v="0"/>
    <n v="0"/>
    <n v="0"/>
    <n v="0"/>
    <n v="0"/>
    <n v="0"/>
    <x v="609"/>
    <x v="0"/>
    <m/>
    <x v="15"/>
    <x v="10"/>
    <s v="no impacts"/>
    <x v="7"/>
    <s v=""/>
    <s v=""/>
  </r>
  <r>
    <s v="Guili-Centre-IHS"/>
    <s v="EXN_173"/>
    <s v="EXTREME-NORD"/>
    <s v="IHS"/>
    <s v="Grid-Gen"/>
    <s v="EXTREME-NORD"/>
    <s v="Guili"/>
    <s v="NOKIA"/>
    <n v="0"/>
    <n v="0"/>
    <n v="0.38274345089291528"/>
    <n v="0"/>
    <n v="0"/>
    <n v="7.5561544820089109E-3"/>
    <n v="0.49122303379909238"/>
    <n v="1.76417280854449E-2"/>
    <n v="0"/>
    <n v="1.7836110499716445E-3"/>
    <n v="0"/>
    <n v="17401.354271857956"/>
    <n v="0"/>
    <n v="0"/>
    <n v="0"/>
    <n v="0"/>
    <x v="609"/>
    <x v="2"/>
    <m/>
    <x v="15"/>
    <x v="10"/>
    <s v="no impacts"/>
    <x v="7"/>
    <s v=""/>
    <s v=""/>
  </r>
  <r>
    <s v="Bourha"/>
    <s v="EXN_019"/>
    <s v="EXTREME-NORD"/>
    <s v="IHS"/>
    <s v="Grid-Gen"/>
    <s v="EXTREME-NORD"/>
    <s v="Bourrah"/>
    <s v="NOKIA"/>
    <n v="0"/>
    <n v="0"/>
    <n v="0.35883133432357295"/>
    <n v="0"/>
    <n v="1.1593471824815857E-2"/>
    <n v="1.5160693924757608E-3"/>
    <n v="0.49213282325302071"/>
    <n v="0"/>
    <n v="0"/>
    <n v="1.6944304974729593E-3"/>
    <n v="0"/>
    <n v="17401.354271857956"/>
    <n v="0"/>
    <n v="0"/>
    <n v="0"/>
    <n v="0"/>
    <x v="609"/>
    <x v="2"/>
    <m/>
    <x v="15"/>
    <x v="10"/>
    <s v="no impacts"/>
    <x v="7"/>
    <s v=""/>
    <s v=""/>
  </r>
  <r>
    <s v="Zanay-IHS"/>
    <s v="EXN_131"/>
    <s v="EXTREME-NORD"/>
    <s v="IHS"/>
    <s v="Grid-Gen"/>
    <s v="EXTREME-NORD"/>
    <s v="Zanay"/>
    <s v="NOKIA"/>
    <n v="3.6339227178753548E-2"/>
    <n v="4.3313171696150184E-2"/>
    <n v="0.64635082260699817"/>
    <n v="0"/>
    <n v="0"/>
    <n v="1.9619721549688431E-3"/>
    <n v="0"/>
    <n v="0"/>
    <n v="0.17304173343680915"/>
    <n v="1.4268888399772469E-3"/>
    <n v="0"/>
    <n v="17401.354271857956"/>
    <n v="0"/>
    <n v="0"/>
    <n v="0"/>
    <n v="0"/>
    <x v="609"/>
    <x v="2"/>
    <m/>
    <x v="15"/>
    <x v="10"/>
    <s v="no impacts"/>
    <x v="7"/>
    <s v=""/>
    <s v=""/>
  </r>
  <r>
    <s v="Moude-IHS"/>
    <s v="EXN_185"/>
    <s v="EXTREME-NORD"/>
    <s v="IHS"/>
    <e v="#N/A"/>
    <s v="EXTREME-NORD"/>
    <s v="Moude"/>
    <s v="NOKIA"/>
    <n v="0"/>
    <n v="0"/>
    <n v="0.4083459218469665"/>
    <n v="0"/>
    <n v="0"/>
    <n v="2.6754165749574661E-3"/>
    <n v="0"/>
    <n v="0"/>
    <n v="0"/>
    <n v="1.1593471824817056E-3"/>
    <n v="0"/>
    <n v="69605.417087431837"/>
    <n v="0"/>
    <n v="0"/>
    <n v="0"/>
    <n v="0"/>
    <x v="609"/>
    <x v="2"/>
    <m/>
    <x v="15"/>
    <x v="10"/>
    <s v="no impacts"/>
    <x v="7"/>
    <s v=""/>
    <s v=""/>
  </r>
  <r>
    <s v="Bariki-IHS"/>
    <s v="EXN_167"/>
    <s v="EXTREME-NORD"/>
    <s v="IHS"/>
    <s v="Solar-Gen"/>
    <s v="EXTREME-NORD"/>
    <s v="Bariki"/>
    <s v="NOKIA"/>
    <n v="0.44258307486857673"/>
    <n v="0"/>
    <n v="0.48675141533420735"/>
    <n v="0"/>
    <n v="0"/>
    <n v="2.5862360224589527E-3"/>
    <n v="0"/>
    <n v="0"/>
    <n v="0"/>
    <n v="9.8098607748450719E-4"/>
    <n v="0"/>
    <n v="17401.354271857956"/>
    <n v="0"/>
    <n v="0"/>
    <n v="0"/>
    <n v="0"/>
    <x v="609"/>
    <x v="2"/>
    <m/>
    <x v="15"/>
    <x v="10"/>
    <s v="no impacts"/>
    <x v="7"/>
    <s v=""/>
    <s v=""/>
  </r>
  <r>
    <s v="Doumofe-MTN"/>
    <s v="OST_116"/>
    <s v="OUEST"/>
    <s v="IHS"/>
    <s v="Solar-Gen"/>
    <s v="OUEST"/>
    <s v="Doumofe"/>
    <s v="NOKIA"/>
    <n v="0"/>
    <n v="0"/>
    <n v="0"/>
    <n v="0"/>
    <n v="0"/>
    <n v="0"/>
    <n v="1.4404005556090718"/>
    <n v="2.2826125883451067"/>
    <n v="1.7369864467903282"/>
    <n v="8.9175391586982075E-4"/>
    <n v="0"/>
    <n v="11601.574235303184"/>
    <n v="0"/>
    <n v="0"/>
    <n v="0"/>
    <n v="0"/>
    <x v="609"/>
    <x v="0"/>
    <m/>
    <x v="15"/>
    <x v="10"/>
    <s v="no impacts"/>
    <x v="7"/>
    <s v=""/>
    <s v=""/>
  </r>
  <r>
    <s v="Maroua-Loperey-II-IHS"/>
    <s v="EXN_146"/>
    <s v="Maroua"/>
    <s v="IHS"/>
    <s v="Grid-Gen"/>
    <s v="EXTREME-NORD"/>
    <s v="Maroua"/>
    <s v="Huawei"/>
    <n v="0"/>
    <n v="0"/>
    <n v="0"/>
    <n v="0"/>
    <n v="0.23524468300645202"/>
    <n v="0"/>
    <n v="4.8154711456968955E-3"/>
    <n v="0"/>
    <n v="0"/>
    <n v="8.9175391586979543E-5"/>
    <n v="0"/>
    <n v="0"/>
    <n v="0"/>
    <n v="0"/>
    <n v="0"/>
    <n v="0"/>
    <x v="609"/>
    <x v="0"/>
    <m/>
    <x v="15"/>
    <x v="10"/>
    <s v="no impacts"/>
    <x v="7"/>
    <s v=""/>
    <s v=""/>
  </r>
  <r>
    <s v="Bandjoun"/>
    <s v="OST_009"/>
    <s v="OUEST"/>
    <s v="IHS"/>
    <s v="Grid-Gen"/>
    <s v="OUEST"/>
    <s v="Bandjoun"/>
    <s v="Huawei"/>
    <n v="0"/>
    <n v="0"/>
    <n v="0"/>
    <n v="0"/>
    <n v="0"/>
    <n v="0"/>
    <n v="6.5580474726980613"/>
    <n v="0"/>
    <n v="0"/>
    <n v="8.9175391586979543E-5"/>
    <n v="0"/>
    <n v="0"/>
    <n v="0"/>
    <n v="0"/>
    <n v="0"/>
    <n v="0"/>
    <x v="609"/>
    <x v="0"/>
    <m/>
    <x v="15"/>
    <x v="10"/>
    <s v="no impacts"/>
    <x v="7"/>
    <s v=""/>
    <s v=""/>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n v="0"/>
    <x v="609"/>
    <x v="0"/>
    <m/>
    <x v="15"/>
    <x v="10"/>
    <s v="no impacts"/>
    <x v="7"/>
    <s v=""/>
    <s v=""/>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n v="0"/>
    <x v="609"/>
    <x v="0"/>
    <m/>
    <x v="15"/>
    <x v="10"/>
    <s v="no impacts"/>
    <x v="7"/>
    <s v=""/>
    <s v=""/>
  </r>
  <r>
    <s v="Ngomedzap-MTN"/>
    <s v="CTR_532"/>
    <s v="CENTRE"/>
    <s v="IHS"/>
    <s v="Gen Only"/>
    <s v="CENTRE"/>
    <s v="Ngomedzap"/>
    <s v="NOKIA"/>
    <n v="4.4562260760913377"/>
    <n v="13.9196503586522"/>
    <n v="12.487068982410355"/>
    <n v="6.2675347254003846"/>
    <n v="0"/>
    <n v="0"/>
    <n v="5.3671432231043852"/>
    <n v="13.9196503586522"/>
    <n v="0"/>
    <n v="0"/>
    <n v="0"/>
    <n v="0"/>
    <n v="0"/>
    <n v="0"/>
    <n v="0"/>
    <n v="0"/>
    <x v="609"/>
    <x v="0"/>
    <m/>
    <x v="15"/>
    <x v="10"/>
    <s v="no impacts"/>
    <x v="7"/>
    <s v=""/>
    <s v=""/>
  </r>
  <r>
    <s v="Bonamoussongo-IHS"/>
    <s v="LIT_154"/>
    <s v="Douala"/>
    <s v="IHS"/>
    <s v="Grid-Gen"/>
    <s v="LITTORAL"/>
    <s v="Douala"/>
    <s v="ZTE"/>
    <n v="42.644581845887807"/>
    <n v="0"/>
    <n v="0"/>
    <n v="0"/>
    <n v="0"/>
    <n v="31.277894062488397"/>
    <n v="0"/>
    <n v="13.395160415828419"/>
    <n v="0"/>
    <n v="0"/>
    <n v="0"/>
    <n v="0"/>
    <n v="8.5157148442070234"/>
    <n v="0"/>
    <n v="0"/>
    <n v="0"/>
    <x v="609"/>
    <x v="0"/>
    <m/>
    <x v="15"/>
    <x v="10"/>
    <s v="no impacts"/>
    <x v="7"/>
    <s v=""/>
    <s v=""/>
  </r>
  <r>
    <s v="Bep-An-2000"/>
    <s v="LIT_459"/>
    <s v="Douala"/>
    <s v="IHS"/>
    <s v="Grid-Gen"/>
    <s v="LITTORAL"/>
    <s v="Douala"/>
    <s v="ZTE"/>
    <n v="42.642602152194577"/>
    <n v="0"/>
    <n v="0"/>
    <n v="0"/>
    <n v="0"/>
    <n v="31.27787622741009"/>
    <n v="0"/>
    <n v="13.385993185573279"/>
    <n v="0"/>
    <n v="0"/>
    <n v="0"/>
    <n v="0"/>
    <n v="8.516499587652989"/>
    <n v="0"/>
    <n v="0"/>
    <n v="0"/>
    <x v="609"/>
    <x v="0"/>
    <m/>
    <x v="15"/>
    <x v="10"/>
    <s v="no impacts"/>
    <x v="7"/>
    <s v=""/>
    <s v=""/>
  </r>
  <r>
    <s v="Brazz-Tergal"/>
    <s v="LIT_340"/>
    <s v="Douala"/>
    <s v="IHS"/>
    <s v="Grid-Gen"/>
    <s v="LITTORAL"/>
    <s v="Douala"/>
    <s v="ZTE"/>
    <n v="0"/>
    <n v="0"/>
    <n v="0"/>
    <n v="0"/>
    <n v="0"/>
    <n v="0"/>
    <n v="2.6654881246914499"/>
    <n v="10.698157707750122"/>
    <n v="52.750989490145024"/>
    <n v="0"/>
    <n v="0"/>
    <n v="0"/>
    <n v="0"/>
    <n v="0"/>
    <n v="0"/>
    <n v="0"/>
    <x v="609"/>
    <x v="0"/>
    <m/>
    <x v="15"/>
    <x v="10"/>
    <s v="no impacts"/>
    <x v="7"/>
    <s v=""/>
    <s v=""/>
  </r>
  <r>
    <s v="Bep-Cafrad"/>
    <s v="LIT_649"/>
    <s v="Douala"/>
    <s v="CAMUSAT"/>
    <s v="Good Grid no GE - 12h"/>
    <s v="LITTORAL"/>
    <s v="Douala"/>
    <s v="ZTE"/>
    <n v="27.368159534062141"/>
    <n v="0"/>
    <n v="0"/>
    <n v="0"/>
    <n v="0"/>
    <n v="20.372457074533511"/>
    <n v="0"/>
    <n v="10.16378309120431"/>
    <n v="0"/>
    <n v="0"/>
    <n v="0"/>
    <n v="0"/>
    <n v="6.2359281232075734"/>
    <n v="0"/>
    <n v="0"/>
    <n v="0"/>
    <x v="609"/>
    <x v="0"/>
    <m/>
    <x v="15"/>
    <x v="10"/>
    <s v="no impacts"/>
    <x v="7"/>
    <s v=""/>
    <s v=""/>
  </r>
  <r>
    <s v="Kotto-Baden-Baden"/>
    <s v="LIT_713"/>
    <s v="Douala"/>
    <s v="CAMUSAT"/>
    <s v="Good Grid no GE - 8h"/>
    <s v="LITTORAL"/>
    <s v="Douala"/>
    <s v="ZTE"/>
    <n v="0"/>
    <n v="0"/>
    <n v="0"/>
    <n v="0"/>
    <n v="0"/>
    <n v="0"/>
    <n v="0.99871088053921819"/>
    <n v="9.568519517282903"/>
    <n v="1.134560672082825"/>
    <n v="0"/>
    <n v="0"/>
    <n v="0"/>
    <n v="0"/>
    <n v="0"/>
    <n v="0"/>
    <n v="0"/>
    <x v="609"/>
    <x v="0"/>
    <m/>
    <x v="15"/>
    <x v="10"/>
    <s v="no impacts"/>
    <x v="7"/>
    <s v=""/>
    <s v=""/>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52204.062815573881"/>
    <n v="0"/>
    <n v="0"/>
    <n v="0"/>
    <n v="0"/>
    <x v="609"/>
    <x v="2"/>
    <m/>
    <x v="15"/>
    <x v="10"/>
    <s v="no impacts"/>
    <x v="7"/>
    <s v=""/>
    <s v=""/>
  </r>
  <r>
    <s v="Molyko-Buea-SC2"/>
    <s v="SUO_213"/>
    <s v="SUD-OUEST"/>
    <s v="IHS"/>
    <s v="Grid-Gen"/>
    <s v="SUD-OUEST"/>
    <s v="Buea"/>
    <s v="Huawei"/>
    <n v="0"/>
    <n v="1.4268062653916727E-3"/>
    <n v="3.4451842434930504"/>
    <n v="0"/>
    <n v="1.2744411913261593"/>
    <n v="0"/>
    <n v="0"/>
    <n v="8.5049246218249994"/>
    <n v="4.2625837178576218E-3"/>
    <n v="0"/>
    <n v="0"/>
    <n v="0"/>
    <n v="0"/>
    <n v="0"/>
    <n v="0"/>
    <n v="0"/>
    <x v="609"/>
    <x v="0"/>
    <m/>
    <x v="15"/>
    <x v="10"/>
    <s v="no impacts"/>
    <x v="7"/>
    <s v=""/>
    <s v=""/>
  </r>
  <r>
    <s v="Buea-David-Square"/>
    <s v="SUO_077"/>
    <s v="SUD-OUEST"/>
    <s v="IHS"/>
    <s v="Grid-Gen"/>
    <s v="SUD-OUEST"/>
    <s v="Buea"/>
    <s v="Huawei"/>
    <n v="0"/>
    <n v="0"/>
    <n v="2.3592776650600831"/>
    <n v="0"/>
    <n v="0.94795224764790986"/>
    <n v="0"/>
    <n v="0"/>
    <n v="8.4817390200123821"/>
    <n v="0"/>
    <n v="0"/>
    <n v="0"/>
    <n v="0"/>
    <n v="0"/>
    <n v="0"/>
    <n v="0"/>
    <n v="0"/>
    <x v="609"/>
    <x v="0"/>
    <m/>
    <x v="15"/>
    <x v="10"/>
    <s v="no impacts"/>
    <x v="7"/>
    <s v=""/>
    <s v=""/>
  </r>
  <r>
    <s v="Mabanda3"/>
    <s v="LIT_488"/>
    <s v="Douala"/>
    <s v="IHS"/>
    <s v="Grid-Gen"/>
    <s v="LITTORAL"/>
    <s v="Douala"/>
    <s v="ZTE"/>
    <n v="0"/>
    <n v="0"/>
    <n v="0"/>
    <n v="0"/>
    <n v="0"/>
    <n v="0"/>
    <n v="0"/>
    <n v="4.9882038792008743"/>
    <n v="0"/>
    <n v="0"/>
    <n v="0"/>
    <n v="0"/>
    <n v="0"/>
    <n v="0"/>
    <n v="0"/>
    <n v="0"/>
    <x v="609"/>
    <x v="0"/>
    <m/>
    <x v="15"/>
    <x v="10"/>
    <s v="no impacts"/>
    <x v="7"/>
    <s v=""/>
    <s v=""/>
  </r>
  <r>
    <s v="Brazzaville-II"/>
    <s v="LIT_694"/>
    <s v="Douala"/>
    <s v="CAMUSAT"/>
    <s v="Good Grid no GE - 8h"/>
    <s v="LITTORAL"/>
    <s v="Douala"/>
    <s v="ZTE"/>
    <n v="0"/>
    <n v="0"/>
    <n v="0"/>
    <n v="0"/>
    <n v="0"/>
    <n v="0"/>
    <n v="0"/>
    <n v="4.8246383759520368"/>
    <n v="0"/>
    <n v="0"/>
    <n v="0"/>
    <n v="0"/>
    <n v="0"/>
    <n v="0"/>
    <n v="0"/>
    <n v="0"/>
    <x v="609"/>
    <x v="0"/>
    <m/>
    <x v="15"/>
    <x v="10"/>
    <s v="no impacts"/>
    <x v="7"/>
    <s v=""/>
    <s v=""/>
  </r>
  <r>
    <s v="Bepanda-Omnisport"/>
    <s v="LIT_405"/>
    <s v="Douala"/>
    <s v="CAMUSAT"/>
    <s v="Grid-Gen"/>
    <s v="LITTORAL"/>
    <s v="Douala"/>
    <s v="ZTE"/>
    <n v="0"/>
    <n v="0"/>
    <n v="0"/>
    <n v="0"/>
    <n v="0"/>
    <n v="0"/>
    <n v="0"/>
    <n v="4.684900537335241"/>
    <n v="0"/>
    <n v="0"/>
    <n v="0"/>
    <n v="0"/>
    <n v="0"/>
    <n v="0"/>
    <n v="0"/>
    <n v="0"/>
    <x v="609"/>
    <x v="0"/>
    <m/>
    <x v="15"/>
    <x v="10"/>
    <s v="no impacts"/>
    <x v="7"/>
    <s v=""/>
    <s v=""/>
  </r>
  <r>
    <s v="Mantoum-Ville"/>
    <s v="OST_201"/>
    <s v="OUEST"/>
    <s v="IHS"/>
    <s v="Hybrid-Gen"/>
    <s v="OUEST"/>
    <s v="Mantoum"/>
    <s v="NOKIA"/>
    <n v="0"/>
    <n v="0"/>
    <n v="0"/>
    <n v="0"/>
    <n v="0"/>
    <n v="0"/>
    <n v="2.7670793640109288"/>
    <n v="4.1355634422380865"/>
    <n v="2.7631386018644819"/>
    <n v="0"/>
    <n v="0"/>
    <n v="17402.361352954773"/>
    <n v="0"/>
    <n v="0"/>
    <n v="0"/>
    <n v="0"/>
    <x v="609"/>
    <x v="0"/>
    <m/>
    <x v="15"/>
    <x v="10"/>
    <s v="no impacts"/>
    <x v="7"/>
    <s v=""/>
    <s v=""/>
  </r>
  <r>
    <s v="Brazz-St-Bruno"/>
    <s v="LIT_089"/>
    <s v="Douala"/>
    <s v="IHS"/>
    <s v="Grid-Gen"/>
    <s v="LITTORAL"/>
    <s v="Douala"/>
    <s v="ZTE"/>
    <n v="0"/>
    <n v="0"/>
    <n v="0"/>
    <n v="0"/>
    <n v="0"/>
    <n v="0"/>
    <n v="0"/>
    <n v="3.6937517300025968"/>
    <n v="0"/>
    <n v="0"/>
    <n v="0"/>
    <n v="0"/>
    <n v="0"/>
    <n v="0"/>
    <n v="0"/>
    <n v="0"/>
    <x v="609"/>
    <x v="0"/>
    <m/>
    <x v="15"/>
    <x v="10"/>
    <s v="no impacts"/>
    <x v="7"/>
    <s v=""/>
    <s v=""/>
  </r>
  <r>
    <s v="Buea-Kouma-IHS"/>
    <s v="SUO_215"/>
    <s v="SUD-OUEST"/>
    <s v="IHS"/>
    <s v="Grid-Gen"/>
    <s v="SUD-OUEST"/>
    <s v="Buea"/>
    <s v="Huawei"/>
    <n v="0.44810634272457217"/>
    <n v="0.27795969557661515"/>
    <n v="0"/>
    <n v="0"/>
    <n v="0"/>
    <n v="0"/>
    <n v="3.8103753071200486"/>
    <n v="3.4496073429157645"/>
    <n v="1.4009454018314478"/>
    <n v="0"/>
    <n v="0"/>
    <n v="0"/>
    <n v="0"/>
    <n v="0"/>
    <n v="0"/>
    <n v="0"/>
    <x v="609"/>
    <x v="0"/>
    <m/>
    <x v="15"/>
    <x v="10"/>
    <s v="no impacts"/>
    <x v="7"/>
    <s v=""/>
    <s v=""/>
  </r>
  <r>
    <s v="Bberi-Sodiko-MTN"/>
    <s v="LIT_418"/>
    <s v="Douala"/>
    <s v="IHS"/>
    <s v="Grid-Gen"/>
    <s v="LITTORAL"/>
    <s v="Douala"/>
    <s v="ZTE"/>
    <n v="0"/>
    <n v="0"/>
    <n v="0"/>
    <n v="0"/>
    <n v="4.7833680047256112E-2"/>
    <n v="0.68549123512911292"/>
    <n v="0"/>
    <n v="3.4248522542112192"/>
    <n v="0.34776619211090154"/>
    <n v="0"/>
    <n v="0"/>
    <n v="0"/>
    <n v="0"/>
    <n v="0"/>
    <n v="0"/>
    <n v="0"/>
    <x v="609"/>
    <x v="0"/>
    <m/>
    <x v="15"/>
    <x v="10"/>
    <s v="no impacts"/>
    <x v="7"/>
    <s v=""/>
    <s v=""/>
  </r>
  <r>
    <s v="NKONGSAMBA-Q8-CIMETIERE-IHS"/>
    <s v="LIT_735"/>
    <s v="LITTORAL"/>
    <s v="IHS"/>
    <s v="Grid-Gen"/>
    <s v="LITTORAL"/>
    <s v="Nkongsamba"/>
    <s v="ZTE"/>
    <n v="4.4000743366064263"/>
    <n v="0"/>
    <n v="0"/>
    <n v="0"/>
    <n v="0"/>
    <n v="0"/>
    <n v="0"/>
    <n v="3.3426860484029746"/>
    <n v="1.909691010835165"/>
    <n v="0"/>
    <n v="0"/>
    <n v="0"/>
    <n v="0"/>
    <n v="0"/>
    <n v="0"/>
    <n v="0"/>
    <x v="609"/>
    <x v="0"/>
    <m/>
    <x v="15"/>
    <x v="10"/>
    <s v="no impacts"/>
    <x v="7"/>
    <s v=""/>
    <s v=""/>
  </r>
  <r>
    <s v="Nylon"/>
    <s v="LIT_076"/>
    <s v="Douala"/>
    <s v="IHS"/>
    <s v="Grid-Gen"/>
    <s v="LITTORAL"/>
    <s v="Douala"/>
    <s v="ZTE"/>
    <n v="0"/>
    <n v="0"/>
    <n v="0"/>
    <n v="0"/>
    <n v="0"/>
    <n v="0"/>
    <n v="0"/>
    <n v="2.8809893760005476"/>
    <n v="0"/>
    <n v="0"/>
    <n v="0"/>
    <n v="0"/>
    <n v="0"/>
    <n v="0"/>
    <n v="0"/>
    <n v="0"/>
    <x v="609"/>
    <x v="0"/>
    <m/>
    <x v="15"/>
    <x v="10"/>
    <s v="no impacts"/>
    <x v="7"/>
    <s v=""/>
    <s v=""/>
  </r>
  <r>
    <s v="Meidougou-MTN"/>
    <s v="ADM_062"/>
    <s v="ADAMAOUA"/>
    <s v="IHS"/>
    <s v="Grid-Gen"/>
    <s v="ADAMAOUA"/>
    <s v="Meidougou"/>
    <s v="NOKIA"/>
    <n v="0"/>
    <n v="0"/>
    <n v="0"/>
    <n v="0"/>
    <n v="0"/>
    <n v="0"/>
    <n v="0"/>
    <n v="2.7158273919121294"/>
    <n v="1.6022050589572854"/>
    <n v="0"/>
    <n v="0"/>
    <n v="0"/>
    <n v="0"/>
    <n v="0"/>
    <n v="0"/>
    <n v="0"/>
    <x v="609"/>
    <x v="0"/>
    <m/>
    <x v="1"/>
    <x v="1"/>
    <s v="Warehouse HUAWEI"/>
    <x v="1"/>
    <s v="(04/26/2026 ocm ran 20h): -26/04/2026 FSMF expedié de GAROUA ETD=26.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
    <s v=""/>
  </r>
  <r>
    <s v="Edea-Ville"/>
    <s v="LIT_078"/>
    <s v="LITTORAL"/>
    <s v="IHS"/>
    <s v="Grid-Gen"/>
    <s v="LITTORAL"/>
    <s v="Edea"/>
    <s v="ZTE"/>
    <n v="8.7499250926710666"/>
    <n v="0"/>
    <n v="0"/>
    <n v="0"/>
    <n v="0"/>
    <n v="1.2380933017153068"/>
    <n v="0"/>
    <n v="1.9920355674265837"/>
    <n v="0"/>
    <n v="0"/>
    <n v="0"/>
    <n v="0"/>
    <n v="0"/>
    <n v="0"/>
    <n v="0"/>
    <n v="0"/>
    <x v="609"/>
    <x v="0"/>
    <m/>
    <x v="15"/>
    <x v="10"/>
    <s v="no impacts"/>
    <x v="7"/>
    <s v=""/>
    <s v=""/>
  </r>
  <r>
    <s v="Limbe-UQ"/>
    <s v="SUO_003"/>
    <s v="SUD-OUEST"/>
    <s v="IHS"/>
    <s v="Grid-Gen"/>
    <s v="SUD-OUEST"/>
    <s v="Limbe"/>
    <s v="Huawei"/>
    <n v="0"/>
    <n v="0"/>
    <n v="0"/>
    <n v="0"/>
    <n v="0"/>
    <n v="0"/>
    <n v="0"/>
    <n v="1.6541500087035181"/>
    <n v="0.39593873864618917"/>
    <n v="0"/>
    <n v="0"/>
    <n v="0"/>
    <n v="1.4183346031909092"/>
    <n v="0"/>
    <n v="0"/>
    <n v="0"/>
    <x v="609"/>
    <x v="0"/>
    <m/>
    <x v="15"/>
    <x v="10"/>
    <s v="no impacts"/>
    <x v="7"/>
    <s v=""/>
    <s v=""/>
  </r>
  <r>
    <s v="Babylone-dispensaire"/>
    <s v="LIT_648"/>
    <s v="Douala"/>
    <s v="CAMUSAT"/>
    <s v="Good Grid no GE - 12h"/>
    <s v="LITTORAL"/>
    <s v="Douala"/>
    <s v="ZTE"/>
    <n v="0"/>
    <n v="4.9197171784620712"/>
    <n v="5.0473093287447215"/>
    <n v="0"/>
    <n v="12.9598239891791"/>
    <n v="27.407628562378534"/>
    <n v="0"/>
    <n v="1.37615464297027"/>
    <n v="0"/>
    <n v="0"/>
    <n v="0"/>
    <n v="0"/>
    <n v="0"/>
    <n v="0"/>
    <n v="0"/>
    <n v="0"/>
    <x v="609"/>
    <x v="0"/>
    <m/>
    <x v="15"/>
    <x v="10"/>
    <s v="no impacts"/>
    <x v="7"/>
    <s v=""/>
    <s v=""/>
  </r>
  <r>
    <s v="Maroua-Zokok-Palar-IHS"/>
    <s v="EXN_116"/>
    <s v="Maroua"/>
    <s v="IHS"/>
    <s v="Grid-Gen"/>
    <s v="EXTREME-NORD"/>
    <s v="Maroua"/>
    <s v="Huawei"/>
    <n v="0"/>
    <n v="0"/>
    <n v="0"/>
    <n v="0"/>
    <n v="0"/>
    <n v="0"/>
    <n v="0"/>
    <n v="1.0170631761278193"/>
    <n v="0"/>
    <n v="0"/>
    <n v="0"/>
    <n v="0"/>
    <n v="0"/>
    <n v="0"/>
    <n v="0"/>
    <n v="0"/>
    <x v="609"/>
    <x v="0"/>
    <m/>
    <x v="15"/>
    <x v="10"/>
    <s v="no impacts"/>
    <x v="7"/>
    <s v=""/>
    <s v=""/>
  </r>
  <r>
    <s v="Limbe-Church-Street-IHS"/>
    <s v="SUO_188"/>
    <s v="SUD-OUEST"/>
    <s v="IHS"/>
    <s v="GridOnly"/>
    <s v="SUD-OUEST"/>
    <s v="Limbe"/>
    <s v="Huawei"/>
    <n v="2.654662232152794"/>
    <n v="8.5251674357152446E-2"/>
    <n v="0"/>
    <n v="0"/>
    <n v="0"/>
    <n v="0"/>
    <n v="0"/>
    <n v="0.81434967597229713"/>
    <n v="0.53175286003315891"/>
    <n v="0"/>
    <n v="0"/>
    <n v="0"/>
    <n v="0"/>
    <n v="0"/>
    <n v="0"/>
    <n v="0"/>
    <x v="609"/>
    <x v="0"/>
    <m/>
    <x v="15"/>
    <x v="10"/>
    <s v="no impacts"/>
    <x v="7"/>
    <s v=""/>
    <s v=""/>
  </r>
  <r>
    <s v="Douala-Grand-Mall-FZ"/>
    <s v="LIT_727"/>
    <s v="Douala"/>
    <m/>
    <m/>
    <s v="LITTORAL"/>
    <s v="Douala"/>
    <s v="ZTE"/>
    <n v="0"/>
    <n v="7.4586297523349707E-2"/>
    <n v="0"/>
    <n v="0"/>
    <n v="0"/>
    <n v="0"/>
    <n v="0"/>
    <n v="0.46028770121535362"/>
    <n v="0"/>
    <n v="0"/>
    <n v="0"/>
    <n v="0"/>
    <n v="0"/>
    <n v="0"/>
    <n v="0"/>
    <n v="0"/>
    <x v="609"/>
    <x v="0"/>
    <m/>
    <x v="15"/>
    <x v="10"/>
    <s v="no impacts"/>
    <x v="7"/>
    <s v=""/>
    <s v=""/>
  </r>
  <r>
    <s v="Mfou-EPC-MTN-IHS"/>
    <s v="CTR_464"/>
    <s v="CENTRE"/>
    <s v="IHS"/>
    <s v="Grid-Gen"/>
    <s v="CENTRE"/>
    <s v="Mfou"/>
    <s v="ZTE"/>
    <n v="0"/>
    <n v="8.4609611537726184E-2"/>
    <n v="0"/>
    <n v="0"/>
    <n v="0"/>
    <n v="0"/>
    <n v="0"/>
    <n v="0.41680578027754239"/>
    <n v="0.10340778408426146"/>
    <n v="0"/>
    <n v="0"/>
    <n v="0"/>
    <n v="0.24701583469593336"/>
    <n v="0"/>
    <n v="0"/>
    <n v="0"/>
    <x v="609"/>
    <x v="0"/>
    <m/>
    <x v="15"/>
    <x v="10"/>
    <s v="no impacts"/>
    <x v="7"/>
    <s v=""/>
    <s v=""/>
  </r>
  <r>
    <s v="LIT_010_Z_Ndogbong"/>
    <s v="LIT_010"/>
    <s v="Douala"/>
    <m/>
    <m/>
    <s v="LITTORAL"/>
    <s v="Douala"/>
    <s v="ZTE"/>
    <n v="0"/>
    <n v="0"/>
    <n v="0"/>
    <n v="1.4803115003436352E-3"/>
    <n v="0"/>
    <n v="0"/>
    <n v="0"/>
    <n v="0.38200954248030305"/>
    <n v="0"/>
    <n v="0"/>
    <n v="0"/>
    <n v="0"/>
    <n v="0"/>
    <n v="0"/>
    <n v="0"/>
    <n v="0"/>
    <x v="609"/>
    <x v="0"/>
    <m/>
    <x v="15"/>
    <x v="10"/>
    <s v="no impacts"/>
    <x v="7"/>
    <s v=""/>
    <s v=""/>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n v="0"/>
    <x v="609"/>
    <x v="2"/>
    <m/>
    <x v="15"/>
    <x v="10"/>
    <s v="no impacts"/>
    <x v="7"/>
    <s v=""/>
    <s v=""/>
  </r>
  <r>
    <s v="Nyalla-Crf-Mpome"/>
    <s v="LIT_445"/>
    <s v="Douala"/>
    <s v="IHS"/>
    <s v="Grid-Gen"/>
    <s v="LITTORAL"/>
    <s v="Douala"/>
    <s v="ZTE"/>
    <n v="9.9573242246021515E-2"/>
    <n v="1.8139166402707507"/>
    <n v="0.92465963536539075"/>
    <n v="0"/>
    <n v="0"/>
    <n v="0"/>
    <n v="0"/>
    <n v="0.19079966783950197"/>
    <n v="0"/>
    <n v="0"/>
    <n v="0"/>
    <n v="0"/>
    <n v="0"/>
    <n v="0"/>
    <n v="0"/>
    <n v="0"/>
    <x v="609"/>
    <x v="0"/>
    <m/>
    <x v="15"/>
    <x v="10"/>
    <s v="no impacts"/>
    <x v="7"/>
    <s v=""/>
    <s v=""/>
  </r>
  <r>
    <s v="Kousseri"/>
    <s v="EXN_003"/>
    <s v="EXTREME-NORD"/>
    <s v="IHS"/>
    <s v="Grid-Gen"/>
    <s v="EXTREME-NORD"/>
    <s v="Kousseri"/>
    <s v="Huawei"/>
    <n v="0"/>
    <n v="0"/>
    <n v="0"/>
    <n v="0"/>
    <n v="5.3505234952187721E-4"/>
    <n v="2.2811065167949368E-2"/>
    <n v="0.43708426432442149"/>
    <n v="0.18058016796363358"/>
    <n v="0"/>
    <n v="0"/>
    <n v="0"/>
    <n v="0"/>
    <n v="0"/>
    <n v="0"/>
    <n v="0"/>
    <n v="0"/>
    <x v="609"/>
    <x v="2"/>
    <m/>
    <x v="15"/>
    <x v="10"/>
    <s v="no impacts"/>
    <x v="7"/>
    <s v=""/>
    <s v=""/>
  </r>
  <r>
    <s v="Kousseri-Lacka"/>
    <s v="EXN_094"/>
    <s v="EXTREME-NORD"/>
    <s v="IHS"/>
    <s v="Grid-Gen"/>
    <s v="EXTREME-NORD"/>
    <s v="Kousseri"/>
    <s v="Huawei"/>
    <n v="0"/>
    <n v="0"/>
    <n v="0"/>
    <n v="0"/>
    <n v="1.0701046990437544E-3"/>
    <n v="0.10567283903057074"/>
    <n v="0.43860024598140024"/>
    <n v="0.18013429100569864"/>
    <n v="0"/>
    <n v="0"/>
    <n v="0"/>
    <n v="0"/>
    <n v="0"/>
    <n v="0"/>
    <n v="0"/>
    <n v="0"/>
    <x v="609"/>
    <x v="2"/>
    <m/>
    <x v="15"/>
    <x v="10"/>
    <s v="no impacts"/>
    <x v="7"/>
    <s v=""/>
    <s v=""/>
  </r>
  <r>
    <s v="Kousseri-Michedire-MTN-IHS"/>
    <s v="EXN_182"/>
    <s v="EXTREME-NORD"/>
    <s v="IHS"/>
    <s v="Hybrid-Gen-Lithium"/>
    <s v="EXTREME-NORD"/>
    <s v="Kousseri"/>
    <s v="Huawei"/>
    <n v="0"/>
    <n v="0"/>
    <n v="0"/>
    <n v="0"/>
    <n v="1.8726832233265703E-3"/>
    <n v="0.12313338070330135"/>
    <n v="0.43697725385451702"/>
    <n v="0.17890367060179835"/>
    <n v="0"/>
    <n v="0"/>
    <n v="0"/>
    <n v="0"/>
    <n v="0"/>
    <n v="0"/>
    <n v="0"/>
    <n v="0"/>
    <x v="609"/>
    <x v="2"/>
    <m/>
    <x v="15"/>
    <x v="10"/>
    <s v="no impacts"/>
    <x v="7"/>
    <s v=""/>
    <s v=""/>
  </r>
  <r>
    <s v="Kousseri-Papar-IHS"/>
    <s v="EXN_188"/>
    <s v="EXTREME-NORD"/>
    <s v="IHS"/>
    <s v="GenOnly"/>
    <s v="EXTREME-NORD"/>
    <s v="Kousseri"/>
    <s v="Huawei"/>
    <n v="0"/>
    <n v="0"/>
    <n v="2.2668384541410201E-2"/>
    <n v="0"/>
    <n v="1.3376308738046931E-3"/>
    <n v="0.13160504290406441"/>
    <n v="0.40523081444955239"/>
    <n v="0.16690066289419089"/>
    <n v="0"/>
    <n v="0"/>
    <n v="0"/>
    <n v="0"/>
    <n v="16.192913481321678"/>
    <n v="0"/>
    <n v="0"/>
    <n v="0"/>
    <x v="609"/>
    <x v="2"/>
    <m/>
    <x v="15"/>
    <x v="10"/>
    <s v="no impacts"/>
    <x v="7"/>
    <s v=""/>
    <s v=""/>
  </r>
  <r>
    <s v="Kousseri-Crtv"/>
    <s v="EXN_031"/>
    <s v="EXTREME-NORD"/>
    <s v="CAMUSAT"/>
    <s v="Bad Grid + Solar + GE"/>
    <s v="EXTREME-NORD"/>
    <s v="Kousseri"/>
    <s v="Huawei"/>
    <n v="0"/>
    <n v="0"/>
    <n v="0"/>
    <n v="0"/>
    <n v="0.60095296390465502"/>
    <n v="5.2773996741174493E-2"/>
    <n v="0.40772772541398777"/>
    <n v="0.16645478593625601"/>
    <n v="0"/>
    <n v="0"/>
    <n v="0"/>
    <n v="0"/>
    <n v="0"/>
    <n v="0"/>
    <n v="0"/>
    <n v="0"/>
    <x v="609"/>
    <x v="2"/>
    <m/>
    <x v="15"/>
    <x v="10"/>
    <s v="no impacts"/>
    <x v="7"/>
    <s v=""/>
    <s v=""/>
  </r>
  <r>
    <s v="Lemla"/>
    <s v="OST_261"/>
    <s v="OUEST"/>
    <s v="CAMUSAT"/>
    <s v="Hybrid Solar - S3"/>
    <s v="OUEST"/>
    <s v="Bandjoun"/>
    <s v="Huawei"/>
    <n v="4.6303430327623261"/>
    <n v="4.6264193155324991"/>
    <n v="4.6228522998690194"/>
    <n v="4.6228522998690194"/>
    <n v="4.6225847736942578"/>
    <n v="2.5789523246954484"/>
    <n v="0"/>
    <n v="0.15195486726421312"/>
    <n v="0"/>
    <n v="0"/>
    <n v="0"/>
    <n v="0"/>
    <n v="0"/>
    <n v="0"/>
    <n v="0"/>
    <n v="0"/>
    <x v="609"/>
    <x v="0"/>
    <m/>
    <x v="15"/>
    <x v="10"/>
    <s v="no impacts"/>
    <x v="7"/>
    <s v=""/>
    <s v=""/>
  </r>
  <r>
    <s v="Bondjo-Hill-IHS"/>
    <s v="SUO_167"/>
    <s v="SUD-OUEST"/>
    <s v="IHS"/>
    <s v="Grid-Gen"/>
    <s v="SUD-OUEST"/>
    <s v="Limbe"/>
    <s v="Huawei"/>
    <n v="0"/>
    <n v="0"/>
    <n v="0"/>
    <n v="0"/>
    <n v="0"/>
    <n v="0"/>
    <n v="0"/>
    <n v="0.10950738086881087"/>
    <n v="0"/>
    <n v="0"/>
    <n v="0"/>
    <n v="0"/>
    <n v="0"/>
    <n v="0"/>
    <n v="0"/>
    <n v="0"/>
    <x v="609"/>
    <x v="0"/>
    <m/>
    <x v="15"/>
    <x v="10"/>
    <s v="no impacts"/>
    <x v="7"/>
    <s v=""/>
    <s v=""/>
  </r>
  <r>
    <s v="Edea-Beon"/>
    <s v="LIT_186"/>
    <s v="LITTORAL"/>
    <s v="IHS"/>
    <s v="Grid-Gen"/>
    <s v="LITTORAL"/>
    <s v="Edea"/>
    <s v="ZTE"/>
    <n v="16.1305977176807"/>
    <n v="35.310030733406947"/>
    <n v="0"/>
    <n v="0"/>
    <n v="0"/>
    <n v="1.9391545602155045"/>
    <n v="0"/>
    <n v="6.3421538496659741E-2"/>
    <n v="0"/>
    <n v="0"/>
    <n v="0"/>
    <n v="0"/>
    <n v="0"/>
    <n v="0"/>
    <n v="0"/>
    <n v="0"/>
    <x v="609"/>
    <x v="0"/>
    <m/>
    <x v="15"/>
    <x v="10"/>
    <s v="no impacts"/>
    <x v="7"/>
    <s v=""/>
    <s v=""/>
  </r>
  <r>
    <s v="LIMBE-ALPHA-CLUB-TOWE-IHS"/>
    <s v="SUO_208"/>
    <s v="SUD-OUEST"/>
    <s v="IHS"/>
    <s v="Grid-Gen"/>
    <s v="SUD-OUEST"/>
    <s v="Limbe"/>
    <s v="Huawei"/>
    <n v="0"/>
    <n v="0"/>
    <n v="0.33535297760199523"/>
    <n v="0"/>
    <n v="0.66505223537737601"/>
    <n v="0"/>
    <n v="0"/>
    <n v="4.7887185282208006E-2"/>
    <n v="0"/>
    <n v="0"/>
    <n v="0"/>
    <n v="0"/>
    <n v="0"/>
    <n v="0"/>
    <n v="0"/>
    <n v="0"/>
    <x v="609"/>
    <x v="0"/>
    <m/>
    <x v="15"/>
    <x v="10"/>
    <s v="no impacts"/>
    <x v="7"/>
    <s v=""/>
    <s v=""/>
  </r>
  <r>
    <s v="Limbe-Sonara-MTN"/>
    <s v="SUO_080"/>
    <s v="SUD-OUEST"/>
    <s v="IHS"/>
    <s v="Grid-Gen"/>
    <s v="SUD-OUEST"/>
    <s v="Limbe"/>
    <s v="Huawei"/>
    <n v="0"/>
    <n v="1.0242507126897296"/>
    <n v="0.19021111025502735"/>
    <n v="0"/>
    <n v="0"/>
    <n v="0"/>
    <n v="0"/>
    <n v="4.3339240311272058E-2"/>
    <n v="0"/>
    <n v="0"/>
    <n v="0"/>
    <n v="0"/>
    <n v="0"/>
    <n v="0"/>
    <n v="0"/>
    <n v="0"/>
    <x v="609"/>
    <x v="0"/>
    <m/>
    <x v="15"/>
    <x v="10"/>
    <s v="no impacts"/>
    <x v="7"/>
    <s v=""/>
    <s v=""/>
  </r>
  <r>
    <s v="Limbe-Batoke-Camtel"/>
    <s v="SUO_227"/>
    <s v="SUD-OUEST"/>
    <s v="CAMUSAT"/>
    <s v="Good Grid no GE - 8h"/>
    <s v="SUD-OUEST"/>
    <s v="Limbe"/>
    <s v="Huawei"/>
    <n v="0"/>
    <n v="0"/>
    <n v="0"/>
    <n v="0"/>
    <n v="0"/>
    <n v="0"/>
    <n v="0"/>
    <n v="3.7542839858118383E-2"/>
    <n v="0"/>
    <n v="0"/>
    <n v="0"/>
    <n v="0"/>
    <n v="0"/>
    <n v="0"/>
    <n v="0"/>
    <n v="0"/>
    <x v="609"/>
    <x v="0"/>
    <m/>
    <x v="15"/>
    <x v="10"/>
    <s v="no impacts"/>
    <x v="7"/>
    <s v=""/>
    <s v=""/>
  </r>
  <r>
    <s v="Monkey-Hill"/>
    <s v="SUO_011"/>
    <s v="SUD-OUEST"/>
    <s v="IHS"/>
    <s v="Grid-Gen"/>
    <s v="SUD-OUEST"/>
    <s v="Limbe"/>
    <s v="Huawei"/>
    <n v="0"/>
    <n v="0"/>
    <n v="0"/>
    <n v="0"/>
    <n v="0"/>
    <n v="0"/>
    <n v="0"/>
    <n v="3.7453664466531408E-2"/>
    <n v="0"/>
    <n v="0"/>
    <n v="0"/>
    <n v="0"/>
    <n v="0"/>
    <n v="0"/>
    <n v="0"/>
    <n v="0"/>
    <x v="609"/>
    <x v="0"/>
    <m/>
    <x v="15"/>
    <x v="10"/>
    <s v="no impacts"/>
    <x v="7"/>
    <s v=""/>
    <s v=""/>
  </r>
  <r>
    <s v="LIT_839_Z_KMC-NKOLBONG"/>
    <s v="LIT_839"/>
    <s v="Douala"/>
    <s v="ESCO"/>
    <s v="GE"/>
    <s v="LITTORAL"/>
    <s v="Douala"/>
    <s v="ZTE"/>
    <n v="0"/>
    <n v="0"/>
    <n v="0"/>
    <n v="0"/>
    <n v="0"/>
    <n v="7.1433234027617267"/>
    <n v="0"/>
    <n v="1.0183829719233059E-2"/>
    <n v="0"/>
    <n v="0"/>
    <n v="0"/>
    <n v="0"/>
    <n v="0"/>
    <n v="0"/>
    <n v="0"/>
    <n v="0"/>
    <x v="609"/>
    <x v="0"/>
    <m/>
    <x v="15"/>
    <x v="10"/>
    <s v="no impacts"/>
    <x v="7"/>
    <s v=""/>
    <s v=""/>
  </r>
  <r>
    <s v="MUTENGENE-Q12-IHS"/>
    <s v="SUO_211"/>
    <s v="SUD-OUEST"/>
    <s v="IHS"/>
    <s v="Grid +Gen"/>
    <s v="SUD-OUEST"/>
    <s v="Mutengene"/>
    <s v="Huawei"/>
    <n v="27.737113799214111"/>
    <n v="27.736578746864588"/>
    <n v="27.737113799214111"/>
    <n v="27.737113799214111"/>
    <n v="37.30204846575522"/>
    <n v="22.918521514811676"/>
    <n v="0"/>
    <n v="7.3658873450845094E-3"/>
    <n v="0"/>
    <n v="0"/>
    <n v="0"/>
    <n v="0"/>
    <n v="0"/>
    <n v="0"/>
    <n v="0"/>
    <n v="0"/>
    <x v="609"/>
    <x v="2"/>
    <m/>
    <x v="15"/>
    <x v="10"/>
    <s v="no impacts"/>
    <x v="7"/>
    <s v=""/>
    <s v=""/>
  </r>
  <r>
    <s v="Bankwop-IHS"/>
    <s v="OST_161"/>
    <s v="OUEST"/>
    <s v="IHS"/>
    <s v="Grid-Gen"/>
    <s v="OUEST"/>
    <s v="Bankwop"/>
    <s v="NOKIA"/>
    <n v="2.8536125307835631E-3"/>
    <n v="0"/>
    <n v="0"/>
    <n v="0"/>
    <n v="4.1020680130009011E-3"/>
    <n v="3.745366446653384E-3"/>
    <n v="5.3505234952189234E-3"/>
    <n v="7.0448559353711729E-3"/>
    <n v="3.5670156634794539E-3"/>
    <n v="0"/>
    <n v="0"/>
    <n v="69609.44544748927"/>
    <n v="3.4778402718925743E-3"/>
    <n v="0"/>
    <n v="0"/>
    <n v="0"/>
    <x v="609"/>
    <x v="0"/>
    <m/>
    <x v="15"/>
    <x v="10"/>
    <s v="no impacts"/>
    <x v="7"/>
    <s v=""/>
    <s v=""/>
  </r>
  <r>
    <s v="Santchou-IHS"/>
    <s v="OST_140"/>
    <s v="OUEST"/>
    <s v="IHS"/>
    <s v="Grid-Gen"/>
    <s v="OUEST"/>
    <s v="Santchou"/>
    <s v="NOKIA"/>
    <n v="1.5159816569786607E-3"/>
    <n v="0"/>
    <n v="0"/>
    <n v="0"/>
    <n v="5.5288742783923418E-3"/>
    <n v="0"/>
    <n v="2.4077355728483103E-3"/>
    <n v="3.3886648803055238E-3"/>
    <n v="0"/>
    <n v="0"/>
    <n v="0"/>
    <n v="169969.93420140227"/>
    <n v="2.9427879223706136E-3"/>
    <n v="0"/>
    <n v="0"/>
    <n v="0"/>
    <x v="609"/>
    <x v="1"/>
    <m/>
    <x v="2"/>
    <x v="2"/>
    <s v="EXCLU"/>
    <x v="2"/>
    <s v=""/>
    <s v=""/>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34804.722705909546"/>
    <n v="1.8726832233265207E-3"/>
    <n v="0"/>
    <n v="0"/>
    <n v="0"/>
    <x v="609"/>
    <x v="2"/>
    <m/>
    <x v="15"/>
    <x v="10"/>
    <s v="no impacts"/>
    <x v="7"/>
    <s v=""/>
    <s v=""/>
  </r>
  <r>
    <s v="Kumba-Pulletin-IHS"/>
    <s v="SUO_115"/>
    <s v="SUD-OUEST"/>
    <s v="IHS"/>
    <s v="Grid-Gen"/>
    <s v="SUD-OUEST"/>
    <s v="Kumba"/>
    <s v="Huawei"/>
    <n v="0"/>
    <n v="0"/>
    <n v="0"/>
    <n v="0.21518021989938166"/>
    <n v="0"/>
    <n v="0.20852773568699298"/>
    <n v="0.22053074339460038"/>
    <n v="8.9175391586979543E-5"/>
    <n v="0.42731064140648867"/>
    <n v="0"/>
    <n v="0"/>
    <n v="0"/>
    <n v="8.9175391586979543E-5"/>
    <n v="0"/>
    <n v="0"/>
    <n v="0"/>
    <x v="609"/>
    <x v="0"/>
    <m/>
    <x v="15"/>
    <x v="10"/>
    <s v="no impacts"/>
    <x v="7"/>
    <s v=""/>
    <s v=""/>
  </r>
  <r>
    <s v="Bda-Ntamulung-MTN"/>
    <s v="NRO_253"/>
    <s v="NORD-OUEST"/>
    <s v="IHS"/>
    <s v="Grid-Gen"/>
    <s v="NORD-OUEST"/>
    <s v="Bamenda"/>
    <s v="Huawei"/>
    <n v="0"/>
    <n v="0"/>
    <n v="7.8474344596542005E-3"/>
    <n v="7.8474344596542005E-3"/>
    <n v="0"/>
    <n v="0"/>
    <n v="0"/>
    <n v="8.9175391586979543E-5"/>
    <n v="0"/>
    <n v="0"/>
    <n v="0"/>
    <n v="0"/>
    <n v="0"/>
    <n v="0"/>
    <n v="0"/>
    <n v="0"/>
    <x v="609"/>
    <x v="0"/>
    <m/>
    <x v="15"/>
    <x v="10"/>
    <s v="no impacts"/>
    <x v="7"/>
    <s v=""/>
    <s v=""/>
  </r>
  <r>
    <s v="Bamenda-GTTC-IHS"/>
    <s v="NRO_063"/>
    <s v="NORD-OUEST"/>
    <s v="IHS"/>
    <s v="Grid-Gen"/>
    <s v="NORD-OUEST"/>
    <s v="Bamenda"/>
    <s v="Huawei"/>
    <n v="0"/>
    <n v="0"/>
    <n v="0"/>
    <n v="0"/>
    <n v="0"/>
    <n v="0"/>
    <n v="0"/>
    <n v="8.9175391586979543E-5"/>
    <n v="0"/>
    <n v="0"/>
    <n v="0"/>
    <n v="0"/>
    <n v="0"/>
    <n v="0"/>
    <n v="0"/>
    <n v="0"/>
    <x v="609"/>
    <x v="0"/>
    <m/>
    <x v="15"/>
    <x v="10"/>
    <s v="no impacts"/>
    <x v="7"/>
    <s v=""/>
    <s v=""/>
  </r>
  <r>
    <s v="Bonewonda"/>
    <s v="LIT_074"/>
    <s v="Douala"/>
    <s v="IHS"/>
    <s v="Grid-Gen"/>
    <s v="LITTORAL"/>
    <s v="Douala"/>
    <s v="ZTE"/>
    <n v="0"/>
    <n v="0"/>
    <n v="0"/>
    <n v="0"/>
    <n v="26.782633912902032"/>
    <n v="43.476499074002732"/>
    <n v="0"/>
    <n v="0"/>
    <n v="0"/>
    <n v="0"/>
    <n v="0"/>
    <n v="0"/>
    <n v="0"/>
    <n v="0"/>
    <n v="0"/>
    <n v="0"/>
    <x v="609"/>
    <x v="0"/>
    <m/>
    <x v="15"/>
    <x v="10"/>
    <s v="no impacts"/>
    <x v="7"/>
    <s v=""/>
    <s v=""/>
  </r>
  <r>
    <s v="Bonewonda-Chefferie"/>
    <s v="LIT_379"/>
    <s v="Douala"/>
    <s v="IHS"/>
    <s v="GridOnly"/>
    <s v="LITTORAL"/>
    <s v="Douala"/>
    <s v="ZTE"/>
    <n v="0"/>
    <n v="0"/>
    <n v="0"/>
    <n v="0"/>
    <n v="22.641917285187176"/>
    <n v="36.680460316237351"/>
    <n v="0"/>
    <n v="0"/>
    <n v="0"/>
    <n v="0"/>
    <n v="0"/>
    <n v="0"/>
    <n v="0"/>
    <n v="0"/>
    <n v="0"/>
    <n v="0"/>
    <x v="609"/>
    <x v="0"/>
    <m/>
    <x v="15"/>
    <x v="10"/>
    <s v="no impacts"/>
    <x v="7"/>
    <s v=""/>
    <s v=""/>
  </r>
  <r>
    <s v="Denver2"/>
    <s v="LIT_486"/>
    <s v="Douala"/>
    <s v="IHS"/>
    <s v="GridOnly"/>
    <s v="LITTORAL"/>
    <s v="Douala"/>
    <s v="ZTE"/>
    <n v="0"/>
    <n v="0"/>
    <n v="0"/>
    <n v="0"/>
    <n v="0"/>
    <n v="27.216454357894367"/>
    <n v="0"/>
    <n v="0"/>
    <n v="0"/>
    <n v="0"/>
    <n v="0"/>
    <n v="0"/>
    <n v="0"/>
    <n v="0"/>
    <n v="0"/>
    <n v="0"/>
    <x v="609"/>
    <x v="0"/>
    <m/>
    <x v="15"/>
    <x v="10"/>
    <s v="no impacts"/>
    <x v="7"/>
    <s v=""/>
    <s v=""/>
  </r>
  <r>
    <s v="C-D-Palmiers-II"/>
    <s v="LIT_371"/>
    <s v="Douala"/>
    <s v="CAMUSAT"/>
    <s v="Grid-Gen"/>
    <s v="LITTORAL"/>
    <s v="Douala"/>
    <s v="ZTE"/>
    <n v="0"/>
    <n v="31.170865757505716"/>
    <n v="53.219071120585099"/>
    <n v="22.29885955375207"/>
    <n v="49.418023559425087"/>
    <n v="20.376006255118671"/>
    <n v="0"/>
    <n v="0"/>
    <n v="12.850976506208037"/>
    <n v="0"/>
    <n v="0"/>
    <n v="0"/>
    <n v="0"/>
    <n v="0"/>
    <n v="0"/>
    <n v="0"/>
    <x v="609"/>
    <x v="0"/>
    <m/>
    <x v="15"/>
    <x v="10"/>
    <s v="no impacts"/>
    <x v="7"/>
    <s v=""/>
    <s v=""/>
  </r>
  <r>
    <s v="C-D-Palmiers"/>
    <s v="LIT_036"/>
    <s v="Douala"/>
    <s v="CAMUSAT"/>
    <s v="Good Grid + GE"/>
    <s v="LITTORAL"/>
    <s v="Douala"/>
    <s v="ZTE"/>
    <n v="0"/>
    <n v="21.539923466111926"/>
    <n v="37.281234929358817"/>
    <n v="16.289436925175426"/>
    <n v="34.200974223318021"/>
    <n v="14.24482354686916"/>
    <n v="0"/>
    <n v="0"/>
    <n v="8.2024238584836482"/>
    <n v="0"/>
    <n v="0"/>
    <n v="0"/>
    <n v="0"/>
    <n v="0"/>
    <n v="0"/>
    <n v="0"/>
    <x v="609"/>
    <x v="0"/>
    <m/>
    <x v="15"/>
    <x v="10"/>
    <s v="no impacts"/>
    <x v="7"/>
    <s v=""/>
    <s v=""/>
  </r>
  <r>
    <s v="Agape"/>
    <s v="LIT_609"/>
    <s v="Douala"/>
    <s v="CAMUSAT"/>
    <s v="Good Grid no GE - 8h"/>
    <s v="LITTORAL"/>
    <s v="Douala"/>
    <s v="ZTE"/>
    <n v="0"/>
    <n v="4.2418593568528085"/>
    <n v="0"/>
    <n v="0"/>
    <n v="0.38760975707196477"/>
    <n v="13.383603285078749"/>
    <n v="0.6445775654690068"/>
    <n v="0"/>
    <n v="0"/>
    <n v="0"/>
    <n v="0"/>
    <n v="0"/>
    <n v="1.0109635793432701"/>
    <n v="0"/>
    <n v="0"/>
    <n v="0"/>
    <x v="609"/>
    <x v="0"/>
    <m/>
    <x v="15"/>
    <x v="10"/>
    <s v="no impacts"/>
    <x v="7"/>
    <s v="(04/26/2026 cell zte): -24/04/2026 : Besoin d'analyse BO RAN"/>
    <s v=""/>
  </r>
  <r>
    <s v="Hamalade-IHS"/>
    <s v="NRD_111"/>
    <s v="NORD"/>
    <s v="IHS"/>
    <s v="Solar-Gen"/>
    <s v="NORD"/>
    <s v="Hamalade"/>
    <s v="NOKIA"/>
    <n v="1.2485277349802194E-3"/>
    <n v="1.4268888399772469E-3"/>
    <n v="9.8092930745687112E-4"/>
    <n v="6.1865158338410389"/>
    <n v="9.3064014739979974"/>
    <n v="9.248290835760498"/>
    <n v="0"/>
    <n v="0"/>
    <n v="0"/>
    <n v="0"/>
    <n v="0"/>
    <n v="52204.062851244031"/>
    <n v="0"/>
    <n v="0"/>
    <n v="0"/>
    <n v="0"/>
    <x v="609"/>
    <x v="0"/>
    <m/>
    <x v="15"/>
    <x v="10"/>
    <s v="no impacts"/>
    <x v="7"/>
    <s v=""/>
    <s v=""/>
  </r>
  <r>
    <s v="NRD_259_H_GUIDER-KOLLAS"/>
    <s v="NRD_259"/>
    <s v="NORD"/>
    <s v="ESCO"/>
    <s v="Hybrid Solar - S3"/>
    <s v="NRD"/>
    <s v="Guider"/>
    <s v="Huawei"/>
    <n v="6.22979285626639"/>
    <n v="3.342828729029514"/>
    <n v="0"/>
    <n v="0"/>
    <n v="3.4642142720577116"/>
    <n v="7.1004657095650243"/>
    <n v="0"/>
    <n v="0"/>
    <n v="0"/>
    <n v="0"/>
    <n v="0"/>
    <n v="0"/>
    <n v="0"/>
    <n v="0"/>
    <n v="0"/>
    <n v="0"/>
    <x v="609"/>
    <x v="0"/>
    <m/>
    <x v="15"/>
    <x v="10"/>
    <s v="no impacts"/>
    <x v="7"/>
    <s v=""/>
    <s v=""/>
  </r>
  <r>
    <s v="Makepe-Conteneur"/>
    <s v="LIT_730"/>
    <s v="Douala"/>
    <s v="CAMUSAT"/>
    <s v="Good Grid no GE - 8h"/>
    <s v="LITTORAL"/>
    <s v="Douala"/>
    <s v="ZTE"/>
    <n v="0"/>
    <n v="0"/>
    <n v="0"/>
    <n v="2.1402093980875015E-3"/>
    <n v="0"/>
    <n v="6.3239620697822421"/>
    <n v="0"/>
    <n v="0"/>
    <n v="0"/>
    <n v="0"/>
    <n v="0"/>
    <n v="0"/>
    <n v="0"/>
    <n v="0"/>
    <n v="0"/>
    <n v="0"/>
    <x v="609"/>
    <x v="0"/>
    <m/>
    <x v="15"/>
    <x v="10"/>
    <s v="no impacts"/>
    <x v="7"/>
    <s v=""/>
    <s v=""/>
  </r>
  <r>
    <s v="Logbessou-OCM"/>
    <s v="LIT_680"/>
    <s v="Douala"/>
    <s v="CAMUSAT"/>
    <s v="Good Grid + GE"/>
    <s v="LITTORAL"/>
    <s v="Douala"/>
    <s v="ZTE"/>
    <n v="4.0826812828700492"/>
    <n v="7.2792088644619657"/>
    <n v="1.5837014493498045"/>
    <n v="1.9514785993328254"/>
    <n v="0"/>
    <n v="5.8818661484506309"/>
    <n v="0"/>
    <n v="0"/>
    <n v="0"/>
    <n v="0"/>
    <n v="0"/>
    <n v="0"/>
    <n v="0"/>
    <n v="0"/>
    <n v="0"/>
    <n v="0"/>
    <x v="609"/>
    <x v="0"/>
    <m/>
    <x v="15"/>
    <x v="10"/>
    <s v="no impacts"/>
    <x v="7"/>
    <s v=""/>
    <s v=""/>
  </r>
  <r>
    <s v="BBeri-Dikolo-Centre-Equestre"/>
    <s v="LIT_681"/>
    <s v="Douala"/>
    <s v="CAMUSAT"/>
    <s v="Good Grid no GE - 8h"/>
    <s v="LITTORAL"/>
    <s v="Douala"/>
    <s v="ZTE"/>
    <n v="10.865932289481869"/>
    <n v="0"/>
    <n v="0"/>
    <n v="13.804582473682563"/>
    <n v="1.1862110588900021"/>
    <n v="4.9960513136605291"/>
    <n v="0"/>
    <n v="0"/>
    <n v="0"/>
    <n v="0"/>
    <n v="0"/>
    <n v="0"/>
    <n v="0"/>
    <n v="0"/>
    <n v="0"/>
    <n v="0"/>
    <x v="609"/>
    <x v="0"/>
    <m/>
    <x v="15"/>
    <x v="10"/>
    <s v="no impacts"/>
    <x v="7"/>
    <s v=""/>
    <s v=""/>
  </r>
  <r>
    <s v="Bpriso-Hydrocarbure"/>
    <s v="LIT_676"/>
    <s v="Douala"/>
    <s v="CAMUSAT"/>
    <s v="Good Grid no GE - 8h"/>
    <s v="LITTORAL"/>
    <s v="Douala"/>
    <s v="ZTE"/>
    <n v="0"/>
    <n v="0"/>
    <n v="0"/>
    <n v="16.766846301575484"/>
    <n v="0"/>
    <n v="4.7960487454092497"/>
    <n v="0"/>
    <n v="0"/>
    <n v="0"/>
    <n v="0"/>
    <n v="0"/>
    <n v="0"/>
    <n v="0"/>
    <n v="0"/>
    <n v="0"/>
    <n v="0"/>
    <x v="609"/>
    <x v="0"/>
    <m/>
    <x v="15"/>
    <x v="10"/>
    <s v="no impacts"/>
    <x v="7"/>
    <s v=""/>
    <s v=""/>
  </r>
  <r>
    <s v="Bfsam-Tayim-II"/>
    <s v="OST_291"/>
    <s v="Bafoussam"/>
    <s v="CAMUSAT"/>
    <s v="Good Grid no GE - 8h"/>
    <s v="OUEST"/>
    <s v="Bafoussam"/>
    <s v="Huawei"/>
    <n v="0"/>
    <n v="0"/>
    <n v="0"/>
    <n v="0"/>
    <n v="0"/>
    <n v="4.4385267654587333"/>
    <n v="0"/>
    <n v="0"/>
    <n v="0"/>
    <n v="0"/>
    <n v="0"/>
    <n v="0"/>
    <n v="0"/>
    <n v="0"/>
    <n v="0"/>
    <n v="0"/>
    <x v="609"/>
    <x v="0"/>
    <m/>
    <x v="15"/>
    <x v="10"/>
    <s v="no impacts"/>
    <x v="7"/>
    <s v=""/>
    <s v=""/>
  </r>
  <r>
    <s v="Bfsam-Tayim-IHS"/>
    <s v="OST_213"/>
    <s v="Bafoussam"/>
    <s v="IHS"/>
    <s v="Grid-Gen"/>
    <s v="OUEST"/>
    <s v="Bafoussam"/>
    <s v="Huawei"/>
    <n v="0"/>
    <n v="0"/>
    <n v="0"/>
    <n v="0"/>
    <n v="0"/>
    <n v="4.131674243007935"/>
    <n v="0"/>
    <n v="0"/>
    <n v="0"/>
    <n v="0"/>
    <n v="0"/>
    <n v="0"/>
    <n v="0"/>
    <n v="0"/>
    <n v="0"/>
    <n v="0"/>
    <x v="609"/>
    <x v="0"/>
    <m/>
    <x v="15"/>
    <x v="10"/>
    <s v="no impacts"/>
    <x v="7"/>
    <s v=""/>
    <s v=""/>
  </r>
  <r>
    <s v="Buea-Street2"/>
    <s v="SUO_240"/>
    <s v="SUD-OUEST"/>
    <s v="CAMUSAT"/>
    <s v="Medium Grid + GE"/>
    <s v="SUD-OUEST"/>
    <s v="Buea"/>
    <s v="Huawei"/>
    <n v="0"/>
    <n v="0"/>
    <n v="0"/>
    <n v="0"/>
    <n v="0"/>
    <n v="4.0119651973415733"/>
    <n v="8.9175391586979543E-5"/>
    <n v="0"/>
    <n v="0"/>
    <n v="0"/>
    <n v="0"/>
    <n v="0"/>
    <n v="0"/>
    <n v="0"/>
    <n v="0"/>
    <n v="0"/>
    <x v="609"/>
    <x v="0"/>
    <m/>
    <x v="15"/>
    <x v="10"/>
    <s v="no impacts"/>
    <x v="7"/>
    <s v=""/>
    <s v=""/>
  </r>
  <r>
    <s v="Logbessou-Sunshine-City"/>
    <s v="LIT_638"/>
    <s v="Douala"/>
    <s v="CAMUSAT"/>
    <s v="Good Grid + GE"/>
    <s v="LITTORAL"/>
    <s v="Douala"/>
    <s v="ZTE"/>
    <n v="2.5689111756027532"/>
    <n v="4.1921529935822246"/>
    <n v="1.1759737239358168"/>
    <n v="1.4209028544686135"/>
    <n v="0"/>
    <n v="3.7711916400567294"/>
    <n v="0"/>
    <n v="0"/>
    <n v="0"/>
    <n v="0"/>
    <n v="0"/>
    <n v="0"/>
    <n v="0"/>
    <n v="0"/>
    <n v="0"/>
    <n v="0"/>
    <x v="609"/>
    <x v="0"/>
    <m/>
    <x v="15"/>
    <x v="10"/>
    <s v="no impacts"/>
    <x v="7"/>
    <s v=""/>
    <s v=""/>
  </r>
  <r>
    <s v="Bonamatoumbe-II"/>
    <s v="LIT_364"/>
    <s v="Douala"/>
    <s v="IHS"/>
    <s v="Grid-Gen"/>
    <s v="LITTORAL"/>
    <s v="Douala"/>
    <s v="ZTE"/>
    <n v="0"/>
    <n v="0"/>
    <n v="0"/>
    <n v="0"/>
    <n v="1.587321970248236E-3"/>
    <n v="2.8082579266222072"/>
    <n v="0"/>
    <n v="0"/>
    <n v="0"/>
    <n v="0"/>
    <n v="0"/>
    <n v="0"/>
    <n v="0"/>
    <n v="0"/>
    <n v="0"/>
    <n v="0"/>
    <x v="609"/>
    <x v="0"/>
    <m/>
    <x v="15"/>
    <x v="10"/>
    <s v="no impacts"/>
    <x v="7"/>
    <s v=""/>
    <s v=""/>
  </r>
  <r>
    <s v="Edea-Peage-IHS"/>
    <s v="LIT_749"/>
    <s v="LITTORAL"/>
    <m/>
    <m/>
    <s v="LITTORAL"/>
    <s v="Edea"/>
    <s v="ZTE"/>
    <n v="0"/>
    <n v="0"/>
    <n v="0"/>
    <n v="0"/>
    <n v="0"/>
    <n v="1.9424005444692714"/>
    <n v="0"/>
    <n v="0"/>
    <n v="0"/>
    <n v="0"/>
    <n v="0"/>
    <n v="0"/>
    <n v="0"/>
    <n v="0"/>
    <n v="0"/>
    <n v="0"/>
    <x v="609"/>
    <x v="0"/>
    <m/>
    <x v="15"/>
    <x v="10"/>
    <s v="no impacts"/>
    <x v="7"/>
    <s v=""/>
    <s v=""/>
  </r>
  <r>
    <s v="Edea-Mbondanjick"/>
    <s v="LIT_456"/>
    <s v="LITTORAL"/>
    <s v="IHS"/>
    <s v="Gen-Lithium"/>
    <s v="LITTORAL"/>
    <s v="Edea"/>
    <s v="ZTE"/>
    <n v="1.2925616308966335"/>
    <n v="0"/>
    <n v="0"/>
    <n v="0"/>
    <n v="0"/>
    <n v="1.9417763167281628"/>
    <n v="1.777586585738214"/>
    <n v="0"/>
    <n v="0"/>
    <n v="0"/>
    <n v="0"/>
    <n v="0"/>
    <n v="0"/>
    <n v="0"/>
    <n v="0"/>
    <n v="0"/>
    <x v="609"/>
    <x v="0"/>
    <m/>
    <x v="15"/>
    <x v="10"/>
    <s v="no impacts"/>
    <x v="7"/>
    <s v=""/>
    <s v=""/>
  </r>
  <r>
    <s v="Edea-Bisseke"/>
    <s v="LIT_313"/>
    <s v="LITTORAL"/>
    <s v="IHS"/>
    <s v="Grid-Gen"/>
    <s v="LITTORAL"/>
    <s v="Edea"/>
    <s v="ZTE"/>
    <n v="0"/>
    <n v="0"/>
    <n v="5.7896860465928885E-17"/>
    <n v="0"/>
    <n v="0"/>
    <n v="1.8243501610864274"/>
    <n v="0"/>
    <n v="0"/>
    <n v="0"/>
    <n v="0"/>
    <n v="0"/>
    <n v="0"/>
    <n v="0"/>
    <n v="0"/>
    <n v="0"/>
    <n v="0"/>
    <x v="609"/>
    <x v="0"/>
    <m/>
    <x v="15"/>
    <x v="10"/>
    <s v="no impacts"/>
    <x v="7"/>
    <s v=""/>
    <s v=""/>
  </r>
  <r>
    <s v="Okoth"/>
    <s v="LIT_323"/>
    <s v="LITTORAL"/>
    <s v="IHS"/>
    <s v="Grid-Gen"/>
    <s v="LITTORAL"/>
    <s v="Edea"/>
    <s v="ZTE"/>
    <n v="0"/>
    <n v="0"/>
    <n v="0"/>
    <n v="0"/>
    <n v="0"/>
    <n v="1.7637108948072817"/>
    <n v="0"/>
    <n v="0"/>
    <n v="0"/>
    <n v="0"/>
    <n v="0"/>
    <n v="0"/>
    <n v="0"/>
    <n v="0"/>
    <n v="0"/>
    <n v="0"/>
    <x v="609"/>
    <x v="0"/>
    <m/>
    <x v="15"/>
    <x v="10"/>
    <s v="no impacts"/>
    <x v="7"/>
    <s v=""/>
    <s v=""/>
  </r>
  <r>
    <s v="Edea"/>
    <s v="LIT_005"/>
    <s v="LITTORAL"/>
    <s v="OCM/Strategique"/>
    <m/>
    <s v="LITTORAL"/>
    <s v="Edea"/>
    <s v="ZTE"/>
    <n v="0"/>
    <n v="0"/>
    <n v="0"/>
    <n v="0"/>
    <n v="0"/>
    <n v="1.4424476290760286"/>
    <n v="0"/>
    <n v="0"/>
    <n v="0"/>
    <n v="0"/>
    <n v="0"/>
    <n v="0"/>
    <n v="0"/>
    <n v="0"/>
    <n v="0"/>
    <n v="0"/>
    <x v="609"/>
    <x v="0"/>
    <m/>
    <x v="15"/>
    <x v="10"/>
    <s v="no impacts"/>
    <x v="7"/>
    <s v=""/>
    <s v=""/>
  </r>
  <r>
    <s v="Edea-Q-Haoussa"/>
    <s v="LIT_000"/>
    <s v="LITTORAL"/>
    <s v="CAMUSAT"/>
    <s v="Grid-Gen"/>
    <s v="LITTORAL"/>
    <s v="Edea"/>
    <s v="ZTE"/>
    <n v="0"/>
    <n v="0"/>
    <n v="0"/>
    <n v="0"/>
    <n v="0"/>
    <n v="1.4397366971717844"/>
    <n v="0"/>
    <n v="0"/>
    <n v="0"/>
    <n v="0"/>
    <n v="0"/>
    <n v="0"/>
    <n v="0"/>
    <n v="0"/>
    <n v="0"/>
    <n v="0"/>
    <x v="609"/>
    <x v="0"/>
    <m/>
    <x v="15"/>
    <x v="10"/>
    <s v="no impacts"/>
    <x v="7"/>
    <s v=""/>
    <s v=""/>
  </r>
  <r>
    <s v="Bonassama"/>
    <s v="LIT_435"/>
    <s v="Douala"/>
    <s v="IHS"/>
    <s v="Grid-Gen"/>
    <s v="LITTORAL"/>
    <s v="Douala"/>
    <s v="ZTE"/>
    <n v="0"/>
    <n v="0"/>
    <n v="0"/>
    <n v="0"/>
    <n v="0"/>
    <n v="1.3079176333279103"/>
    <n v="0"/>
    <n v="0"/>
    <n v="0"/>
    <n v="0"/>
    <n v="0"/>
    <n v="0"/>
    <n v="0"/>
    <n v="0"/>
    <n v="0"/>
    <n v="0"/>
    <x v="609"/>
    <x v="0"/>
    <m/>
    <x v="15"/>
    <x v="10"/>
    <s v="no impacts"/>
    <x v="7"/>
    <s v=""/>
    <s v=""/>
  </r>
  <r>
    <s v="PK14-Market-IHS"/>
    <s v="LIT_578"/>
    <s v="Douala"/>
    <s v="IHS"/>
    <s v="Grid-Gen"/>
    <s v="LITTORAL"/>
    <s v="Douala"/>
    <s v="ZTE"/>
    <n v="0"/>
    <n v="0"/>
    <n v="0"/>
    <n v="4.4846304429092019"/>
    <n v="0.96300505374779155"/>
    <n v="1.2719264452834067"/>
    <n v="0"/>
    <n v="0"/>
    <n v="0"/>
    <n v="0"/>
    <n v="0"/>
    <n v="0"/>
    <n v="0"/>
    <n v="0"/>
    <n v="0"/>
    <n v="0"/>
    <x v="609"/>
    <x v="0"/>
    <m/>
    <x v="15"/>
    <x v="10"/>
    <s v="no impacts"/>
    <x v="7"/>
    <s v=""/>
    <s v=""/>
  </r>
  <r>
    <s v="Makepe"/>
    <s v="LIT_037"/>
    <s v="Douala"/>
    <s v="IHS"/>
    <s v="Grid-Gen"/>
    <s v="LITTORAL"/>
    <s v="Douala"/>
    <s v="ZTE"/>
    <n v="0"/>
    <n v="0"/>
    <n v="0"/>
    <n v="2.4612408078006779E-3"/>
    <n v="0"/>
    <n v="1.2678957175836765"/>
    <n v="0"/>
    <n v="0"/>
    <n v="0"/>
    <n v="0"/>
    <n v="0"/>
    <n v="0"/>
    <n v="0"/>
    <n v="0"/>
    <n v="0"/>
    <n v="0"/>
    <x v="609"/>
    <x v="0"/>
    <m/>
    <x v="15"/>
    <x v="10"/>
    <s v="no impacts"/>
    <x v="7"/>
    <s v=""/>
    <s v=""/>
  </r>
  <r>
    <s v="Logbessou-PK21-IHS"/>
    <s v="LIT_235"/>
    <s v="Douala"/>
    <s v="IHS"/>
    <s v="Grid-Gen"/>
    <s v="LITTORAL"/>
    <s v="Douala"/>
    <s v="ZTE"/>
    <n v="0"/>
    <n v="0"/>
    <n v="0"/>
    <n v="0"/>
    <n v="0"/>
    <n v="1.0448502281463237"/>
    <n v="0"/>
    <n v="0"/>
    <n v="0"/>
    <n v="0"/>
    <n v="0"/>
    <n v="0"/>
    <n v="0"/>
    <n v="0"/>
    <n v="0"/>
    <n v="0"/>
    <x v="609"/>
    <x v="0"/>
    <m/>
    <x v="15"/>
    <x v="10"/>
    <s v="no impacts"/>
    <x v="7"/>
    <s v=""/>
    <s v=""/>
  </r>
  <r>
    <s v="Nomayos"/>
    <s v="CTR_062"/>
    <s v="CENTRE"/>
    <s v="IHS"/>
    <s v="Grid-Gen"/>
    <s v="CENTRE"/>
    <s v="Nomayos"/>
    <s v="ZTE"/>
    <n v="0"/>
    <n v="0"/>
    <n v="0"/>
    <n v="0"/>
    <n v="0.22400858366649262"/>
    <n v="0.79960006620381086"/>
    <n v="0.18885564430290563"/>
    <n v="0"/>
    <n v="0"/>
    <n v="0"/>
    <n v="0"/>
    <n v="0"/>
    <n v="0"/>
    <n v="0"/>
    <n v="0"/>
    <n v="0"/>
    <x v="609"/>
    <x v="0"/>
    <m/>
    <x v="15"/>
    <x v="10"/>
    <s v="no impacts"/>
    <x v="7"/>
    <s v=""/>
    <s v=""/>
  </r>
  <r>
    <s v="Bepanda-TSF"/>
    <s v="LIT_366"/>
    <s v="Douala"/>
    <s v="IHS"/>
    <s v="GridOnly"/>
    <s v="LITTORAL"/>
    <s v="Douala"/>
    <s v="ZTE"/>
    <n v="0"/>
    <n v="0"/>
    <n v="0"/>
    <n v="1.3481714050902742"/>
    <n v="0"/>
    <n v="0.39581389309796733"/>
    <n v="0"/>
    <n v="0"/>
    <n v="0"/>
    <n v="0"/>
    <n v="0"/>
    <n v="0"/>
    <n v="0"/>
    <n v="0"/>
    <n v="0"/>
    <n v="0"/>
    <x v="609"/>
    <x v="0"/>
    <m/>
    <x v="15"/>
    <x v="10"/>
    <s v="no impacts"/>
    <x v="7"/>
    <s v=""/>
    <s v=""/>
  </r>
  <r>
    <s v="H-Lumiere"/>
    <s v="LIT_065"/>
    <s v="Douala"/>
    <s v="IHS"/>
    <s v="Grid-Gen (LL)"/>
    <s v="LITTORAL"/>
    <s v="Douala"/>
    <s v="ZTE"/>
    <n v="0"/>
    <n v="0"/>
    <n v="0"/>
    <n v="0"/>
    <n v="0"/>
    <n v="0.38170634614890758"/>
    <n v="0"/>
    <n v="0"/>
    <n v="0"/>
    <n v="0"/>
    <n v="0"/>
    <n v="0"/>
    <n v="0"/>
    <n v="0"/>
    <n v="0"/>
    <n v="0"/>
    <x v="609"/>
    <x v="0"/>
    <m/>
    <x v="15"/>
    <x v="10"/>
    <s v="no impacts"/>
    <x v="7"/>
    <s v=""/>
    <s v=""/>
  </r>
  <r>
    <s v="Mak-Missoke"/>
    <s v="LIT_080"/>
    <s v="Douala"/>
    <s v="IHS"/>
    <s v="Grid-Gen"/>
    <s v="LITTORAL"/>
    <s v="Douala"/>
    <s v="ZTE"/>
    <n v="0"/>
    <n v="0"/>
    <n v="0"/>
    <n v="2.0153638498657677E-3"/>
    <n v="0"/>
    <n v="0.23071457311383381"/>
    <n v="3.9897070196013802E-2"/>
    <n v="0"/>
    <n v="0"/>
    <n v="0"/>
    <n v="0"/>
    <n v="0"/>
    <n v="0"/>
    <n v="0"/>
    <n v="0"/>
    <n v="0"/>
    <x v="609"/>
    <x v="0"/>
    <m/>
    <x v="15"/>
    <x v="10"/>
    <s v="no impacts"/>
    <x v="7"/>
    <s v=""/>
    <s v=""/>
  </r>
  <r>
    <s v="Missoke-Chefferie"/>
    <s v="LIT_732"/>
    <s v="Douala"/>
    <s v="CAMUSAT"/>
    <s v="Good Grid no GE - 8h"/>
    <s v="LITTORAL"/>
    <s v="Douala"/>
    <s v="ZTE"/>
    <n v="0"/>
    <n v="0"/>
    <n v="0"/>
    <n v="2.0510340065006218E-3"/>
    <n v="0"/>
    <n v="0.20822453935559734"/>
    <n v="6.6168140557538904E-2"/>
    <n v="0"/>
    <n v="0"/>
    <n v="0"/>
    <n v="0"/>
    <n v="0"/>
    <n v="0"/>
    <n v="0"/>
    <n v="0"/>
    <n v="0"/>
    <x v="609"/>
    <x v="0"/>
    <m/>
    <x v="15"/>
    <x v="10"/>
    <s v="no impacts"/>
    <x v="7"/>
    <s v=""/>
    <s v=""/>
  </r>
  <r>
    <s v="Tourningal-MTN-IHS"/>
    <s v="ADM_094"/>
    <s v="ADAMAOUA"/>
    <s v="IHS"/>
    <s v="Solar-Grid-Gen"/>
    <s v="ADAMAOUA"/>
    <s v="Tournigal"/>
    <s v="NOKIA"/>
    <n v="0"/>
    <n v="0.16811878838417238"/>
    <n v="0"/>
    <n v="0"/>
    <n v="1.4270540178252754E-3"/>
    <n v="0.20710079855808464"/>
    <n v="0"/>
    <n v="0"/>
    <n v="0"/>
    <n v="0"/>
    <n v="0"/>
    <n v="23199.120146219106"/>
    <n v="0"/>
    <n v="0"/>
    <n v="0"/>
    <n v="0"/>
    <x v="609"/>
    <x v="0"/>
    <m/>
    <x v="15"/>
    <x v="10"/>
    <s v="no impacts"/>
    <x v="7"/>
    <s v=""/>
    <s v=""/>
  </r>
  <r>
    <s v="Makepe-Missoke-Clinique"/>
    <s v="LIT_398"/>
    <s v="Douala"/>
    <s v="IHS"/>
    <s v="Grid-Lithium"/>
    <s v="LITTORAL"/>
    <s v="Douala"/>
    <s v="ZTE"/>
    <n v="0"/>
    <n v="0"/>
    <n v="0"/>
    <n v="2.3542303378962857E-3"/>
    <n v="0"/>
    <n v="0.19896813370886871"/>
    <n v="0"/>
    <n v="0"/>
    <n v="0"/>
    <n v="0"/>
    <n v="0"/>
    <n v="0"/>
    <n v="0"/>
    <n v="0"/>
    <n v="0"/>
    <n v="0"/>
    <x v="609"/>
    <x v="0"/>
    <m/>
    <x v="15"/>
    <x v="10"/>
    <s v="no impacts"/>
    <x v="7"/>
    <s v=""/>
    <s v=""/>
  </r>
  <r>
    <s v="Kumba-Mbo-Street-IHS"/>
    <s v="SUO_116"/>
    <s v="SUD-OUEST"/>
    <s v="IHS"/>
    <s v="Grid-Gen"/>
    <s v="SUD-OUEST"/>
    <s v="Kumba"/>
    <s v="Huawei"/>
    <n v="0"/>
    <n v="0"/>
    <n v="0"/>
    <n v="0"/>
    <n v="0"/>
    <n v="0.10135675007776095"/>
    <n v="8.4716622007630551E-3"/>
    <n v="0"/>
    <n v="1.3376308738046931E-3"/>
    <n v="0"/>
    <n v="0"/>
    <n v="0"/>
    <n v="0"/>
    <n v="0"/>
    <n v="0"/>
    <n v="0"/>
    <x v="609"/>
    <x v="0"/>
    <m/>
    <x v="15"/>
    <x v="10"/>
    <s v="no impacts"/>
    <x v="7"/>
    <s v=""/>
    <s v=""/>
  </r>
  <r>
    <s v="Mfou"/>
    <s v="CTR_036"/>
    <s v="CENTRE"/>
    <s v="IHS"/>
    <s v="Grid-Gen"/>
    <s v="CENTRE"/>
    <s v="Mfou"/>
    <s v="ZTE"/>
    <n v="0"/>
    <n v="0"/>
    <n v="0"/>
    <n v="0"/>
    <n v="0.25056501528109515"/>
    <n v="5.1418530789052404E-2"/>
    <n v="0"/>
    <n v="0"/>
    <n v="0"/>
    <n v="0"/>
    <n v="0"/>
    <n v="0"/>
    <n v="0.58181592487008926"/>
    <n v="0"/>
    <n v="0"/>
    <n v="0"/>
    <x v="609"/>
    <x v="0"/>
    <m/>
    <x v="15"/>
    <x v="10"/>
    <s v="no impacts"/>
    <x v="7"/>
    <s v=""/>
    <s v=""/>
  </r>
  <r>
    <s v="Garoua-Roum-Adja-Camp-Sic"/>
    <s v="NRD_084"/>
    <s v="Garoua"/>
    <s v="IHS"/>
    <s v="Grid-Gen"/>
    <s v="NORD"/>
    <s v="Garoua"/>
    <s v="Huawei"/>
    <n v="0"/>
    <n v="0"/>
    <n v="3.4690654133600431"/>
    <n v="0"/>
    <n v="0"/>
    <n v="2.9160353048942312E-2"/>
    <n v="0"/>
    <n v="0"/>
    <n v="0"/>
    <n v="0"/>
    <n v="0"/>
    <n v="0"/>
    <n v="2.9267185168063508"/>
    <n v="0"/>
    <n v="0"/>
    <n v="0"/>
    <x v="609"/>
    <x v="0"/>
    <m/>
    <x v="15"/>
    <x v="10"/>
    <s v="no impacts"/>
    <x v="7"/>
    <s v=""/>
    <s v=""/>
  </r>
  <r>
    <s v="Hot-Spot"/>
    <s v="NRO_028"/>
    <s v="NORD-OUEST"/>
    <s v="OCM/Strategique"/>
    <m/>
    <s v="NORD-OUEST"/>
    <s v="Bamenda"/>
    <s v="Huawei"/>
    <n v="0"/>
    <n v="0"/>
    <n v="0"/>
    <n v="0"/>
    <n v="0"/>
    <n v="7.936609851241179E-3"/>
    <n v="0"/>
    <n v="0"/>
    <n v="0"/>
    <n v="0"/>
    <n v="0"/>
    <n v="0"/>
    <n v="0"/>
    <n v="0"/>
    <n v="0"/>
    <n v="0"/>
    <x v="609"/>
    <x v="0"/>
    <m/>
    <x v="15"/>
    <x v="10"/>
    <s v="no impacts"/>
    <x v="7"/>
    <s v=""/>
    <s v=""/>
  </r>
  <r>
    <s v="Buea-Bomaka-II-IHS"/>
    <s v="SUO_201"/>
    <s v="SUD-OUEST"/>
    <s v="IHS"/>
    <s v="Grid-Gen"/>
    <s v="SUD-OUEST"/>
    <s v="Buea"/>
    <s v="Huawei"/>
    <n v="0"/>
    <n v="0.62399588509073067"/>
    <n v="0"/>
    <n v="0"/>
    <n v="0"/>
    <n v="7.6512485981628442E-3"/>
    <n v="0"/>
    <n v="0"/>
    <n v="2.6752617476093862E-3"/>
    <n v="0"/>
    <n v="0"/>
    <n v="0"/>
    <n v="0"/>
    <n v="0"/>
    <n v="0"/>
    <n v="0"/>
    <x v="609"/>
    <x v="0"/>
    <m/>
    <x v="15"/>
    <x v="10"/>
    <s v="no impacts"/>
    <x v="7"/>
    <s v=""/>
    <s v=""/>
  </r>
  <r>
    <s v="Nkololoun-II"/>
    <s v="LIT_439"/>
    <s v="Douala"/>
    <s v="IHS"/>
    <s v="Grid-Gen"/>
    <s v="LITTORAL"/>
    <s v="Douala"/>
    <s v="ZTE"/>
    <n v="0"/>
    <n v="0"/>
    <n v="0"/>
    <n v="0"/>
    <n v="0"/>
    <n v="4.5657800492534956E-3"/>
    <n v="0"/>
    <n v="0"/>
    <n v="0"/>
    <n v="0"/>
    <n v="0"/>
    <n v="0"/>
    <n v="0"/>
    <n v="0"/>
    <n v="0"/>
    <n v="0"/>
    <x v="609"/>
    <x v="0"/>
    <m/>
    <x v="15"/>
    <x v="10"/>
    <s v="no impacts"/>
    <x v="7"/>
    <s v=""/>
    <s v=""/>
  </r>
  <r>
    <s v="Mousgoy-IHS"/>
    <s v="EXN_136"/>
    <s v="EXTREME-NORD"/>
    <s v="IHS"/>
    <s v="Hybrid-Gen"/>
    <s v="EXTREME-NORD"/>
    <s v="Mousgoy"/>
    <s v="NOKIA"/>
    <n v="0"/>
    <n v="0"/>
    <n v="0"/>
    <n v="0"/>
    <n v="0"/>
    <n v="2.7645971274559804E-3"/>
    <n v="0"/>
    <n v="0"/>
    <n v="0"/>
    <n v="0"/>
    <n v="0"/>
    <n v="52204.062815573881"/>
    <n v="9.8837447351154253E-2"/>
    <n v="0"/>
    <n v="0"/>
    <n v="0"/>
    <x v="609"/>
    <x v="2"/>
    <m/>
    <x v="15"/>
    <x v="10"/>
    <s v="no impacts"/>
    <x v="7"/>
    <s v=""/>
    <s v=""/>
  </r>
  <r>
    <s v="Logpom-Sodikombo"/>
    <s v="LIT_275"/>
    <s v="Douala"/>
    <s v="IHS"/>
    <s v="Grid-Gen"/>
    <s v="LITTORAL"/>
    <s v="Douala"/>
    <s v="ZTE"/>
    <n v="12.115582721946847"/>
    <n v="4.1024425496457244"/>
    <n v="4.9759868505535512E-3"/>
    <n v="0"/>
    <n v="0"/>
    <n v="2.7287669825616584E-3"/>
    <n v="0"/>
    <n v="0"/>
    <n v="0"/>
    <n v="0"/>
    <n v="0"/>
    <n v="0"/>
    <n v="0"/>
    <n v="0"/>
    <n v="0"/>
    <n v="0"/>
    <x v="609"/>
    <x v="0"/>
    <m/>
    <x v="15"/>
    <x v="10"/>
    <s v="no impacts"/>
    <x v="7"/>
    <s v=""/>
    <s v=""/>
  </r>
  <r>
    <s v="Mazavou"/>
    <s v="EXN_215"/>
    <s v="EXTREME-NORD"/>
    <s v="CAMUSAT"/>
    <s v="Hybrid Solar - S3"/>
    <s v="EXTREME-NORD"/>
    <s v="Kalfou"/>
    <s v="NOKIA"/>
    <n v="0"/>
    <n v="0"/>
    <n v="0.35418919662889159"/>
    <n v="0"/>
    <n v="0"/>
    <n v="1.6052499449744453E-3"/>
    <n v="0.4909985947913838"/>
    <n v="0"/>
    <n v="0"/>
    <n v="0"/>
    <n v="0"/>
    <n v="17401.354271857956"/>
    <n v="0"/>
    <n v="0"/>
    <n v="0"/>
    <n v="0"/>
    <x v="609"/>
    <x v="2"/>
    <m/>
    <x v="15"/>
    <x v="10"/>
    <s v="no impacts"/>
    <x v="7"/>
    <s v=""/>
    <s v=""/>
  </r>
  <r>
    <s v="Rhumsiki"/>
    <s v="EXN_139"/>
    <s v="EXTREME-NORD"/>
    <s v="IHS"/>
    <s v="Grid-Gen"/>
    <s v="EXTREME-NORD"/>
    <s v="Rhumsiki"/>
    <s v="NOKIA"/>
    <n v="0"/>
    <n v="0"/>
    <n v="0.46878315779275459"/>
    <n v="0"/>
    <n v="0"/>
    <n v="1.2485277349802194E-3"/>
    <n v="0"/>
    <n v="0"/>
    <n v="0"/>
    <n v="0"/>
    <n v="0"/>
    <n v="69605.417158772165"/>
    <n v="0"/>
    <n v="0"/>
    <n v="0"/>
    <n v="0"/>
    <x v="609"/>
    <x v="2"/>
    <m/>
    <x v="15"/>
    <x v="10"/>
    <s v="no impacts"/>
    <x v="7"/>
    <s v=""/>
    <s v=""/>
  </r>
  <r>
    <s v="Bfsam-Q-Admin"/>
    <s v="OST_111"/>
    <s v="Bafoussam"/>
    <s v="IHS"/>
    <s v="Grid-Gen"/>
    <s v="OUEST"/>
    <s v="Bafoussam"/>
    <s v="Huawei"/>
    <n v="0"/>
    <n v="0"/>
    <n v="0"/>
    <n v="6.9384696932081207"/>
    <n v="0"/>
    <n v="8.9175391586979543E-5"/>
    <n v="0"/>
    <n v="0"/>
    <n v="0"/>
    <n v="0"/>
    <n v="0"/>
    <n v="0"/>
    <n v="0"/>
    <n v="0"/>
    <n v="0"/>
    <n v="0"/>
    <x v="609"/>
    <x v="0"/>
    <m/>
    <x v="15"/>
    <x v="10"/>
    <s v="no impacts"/>
    <x v="7"/>
    <s v=""/>
    <s v=""/>
  </r>
  <r>
    <s v="Ngo-Njo"/>
    <s v="LIT_441"/>
    <s v="Douala"/>
    <s v="IHS"/>
    <s v="Grid-Gen"/>
    <s v="LITTORAL"/>
    <s v="Douala"/>
    <s v="ZTE"/>
    <n v="0"/>
    <n v="57.767140937069307"/>
    <n v="13.868556899607057"/>
    <n v="13.868556899607057"/>
    <n v="43.311488929410174"/>
    <n v="0"/>
    <n v="0"/>
    <n v="0"/>
    <n v="0"/>
    <n v="0"/>
    <n v="0"/>
    <n v="0"/>
    <n v="0"/>
    <n v="0"/>
    <n v="0"/>
    <n v="0"/>
    <x v="609"/>
    <x v="0"/>
    <m/>
    <x v="15"/>
    <x v="10"/>
    <s v="no impacts"/>
    <x v="7"/>
    <s v=""/>
    <s v=""/>
  </r>
  <r>
    <s v="PK19"/>
    <s v="LIT_584"/>
    <s v="Douala"/>
    <s v="CAMUSAT"/>
    <s v="HGB"/>
    <s v="LITTORAL"/>
    <s v="Douala"/>
    <s v="ZTE"/>
    <n v="0"/>
    <n v="0"/>
    <n v="0"/>
    <n v="15.523134950190196"/>
    <n v="36.800365547765161"/>
    <n v="0"/>
    <n v="24.893025200252261"/>
    <n v="0"/>
    <n v="0"/>
    <n v="0"/>
    <n v="0"/>
    <n v="0"/>
    <n v="7.2242054829311195"/>
    <n v="0"/>
    <n v="0"/>
    <n v="0"/>
    <x v="609"/>
    <x v="0"/>
    <m/>
    <x v="15"/>
    <x v="10"/>
    <s v="no impacts"/>
    <x v="7"/>
    <s v=""/>
    <s v=""/>
  </r>
  <r>
    <s v="Boko-Plage-IHS"/>
    <s v="LIT_363"/>
    <s v="Douala"/>
    <s v="CAMUSAT"/>
    <s v="Good Grid + GE"/>
    <s v="LITTORAL"/>
    <s v="Douala"/>
    <s v="ZTE"/>
    <n v="18.008702804815758"/>
    <n v="21.816527695736418"/>
    <n v="23.606866362471571"/>
    <n v="28.974939574754661"/>
    <n v="21.169221363284851"/>
    <n v="0"/>
    <n v="0"/>
    <n v="0"/>
    <n v="0"/>
    <n v="0"/>
    <n v="0"/>
    <n v="0"/>
    <n v="0"/>
    <n v="0"/>
    <n v="0"/>
    <n v="0"/>
    <x v="609"/>
    <x v="0"/>
    <m/>
    <x v="15"/>
    <x v="10"/>
    <s v="no impacts"/>
    <x v="7"/>
    <s v=""/>
    <s v=""/>
  </r>
  <r>
    <s v="Minkwele-II"/>
    <s v="LIT_621"/>
    <s v="Douala"/>
    <s v="IHS"/>
    <s v="Grid-Gen"/>
    <s v="LITTORAL"/>
    <s v="Douala"/>
    <s v="ZTE"/>
    <n v="0"/>
    <n v="7.0248271424209499"/>
    <n v="0"/>
    <n v="7.0918335316594057"/>
    <n v="10.879148082515059"/>
    <n v="0"/>
    <n v="6.384904532392782"/>
    <n v="0"/>
    <n v="0.13230061095844323"/>
    <n v="0"/>
    <n v="0"/>
    <n v="0"/>
    <n v="0"/>
    <n v="0"/>
    <n v="0"/>
    <n v="0"/>
    <x v="609"/>
    <x v="0"/>
    <m/>
    <x v="15"/>
    <x v="10"/>
    <s v="no impacts"/>
    <x v="7"/>
    <s v=""/>
    <s v=""/>
  </r>
  <r>
    <s v="Mbanga-Pongo-IHS"/>
    <s v="LIT_598"/>
    <s v="LITTORAL"/>
    <s v="IHS"/>
    <s v="Hybrid-Gen"/>
    <s v="LITTORAL"/>
    <s v="Mbanga Pongo"/>
    <s v="ZTE"/>
    <n v="5.1944665599415574"/>
    <n v="10.797017546863454"/>
    <n v="4.4570039065955553"/>
    <n v="0.57985406625517599"/>
    <n v="8.9089426509489673"/>
    <n v="0"/>
    <n v="0"/>
    <n v="0"/>
    <n v="0"/>
    <n v="0"/>
    <n v="0"/>
    <n v="0"/>
    <n v="0"/>
    <n v="0"/>
    <n v="0"/>
    <n v="0"/>
    <x v="609"/>
    <x v="0"/>
    <m/>
    <x v="15"/>
    <x v="10"/>
    <s v="no impacts"/>
    <x v="7"/>
    <s v=""/>
    <s v=""/>
  </r>
  <r>
    <s v="Carington"/>
    <s v="CTR_070"/>
    <s v="Yaounde"/>
    <s v="IHS"/>
    <s v="GridOnly"/>
    <s v="CENTRE"/>
    <s v="Yaounde"/>
    <s v="ZTE"/>
    <n v="8.4020340550119421"/>
    <n v="0"/>
    <n v="2.6205793974882505"/>
    <n v="13.791687712059083"/>
    <n v="8.7669932626208151"/>
    <n v="0"/>
    <n v="0"/>
    <n v="0"/>
    <n v="0"/>
    <n v="0"/>
    <n v="0"/>
    <n v="0"/>
    <n v="0"/>
    <n v="0"/>
    <n v="0"/>
    <n v="0"/>
    <x v="609"/>
    <x v="0"/>
    <m/>
    <x v="15"/>
    <x v="10"/>
    <s v="no impacts"/>
    <x v="7"/>
    <s v=""/>
    <s v=""/>
  </r>
  <r>
    <s v="Kribi-Bwambe-II"/>
    <s v="SUD_093"/>
    <s v="CENTRE"/>
    <s v="CAMUSAT"/>
    <s v="Good Grid + GE"/>
    <s v="SUD"/>
    <s v="Kribi"/>
    <s v="ZTE"/>
    <n v="8.3055819514714635"/>
    <n v="0"/>
    <n v="0"/>
    <n v="3.6798046987583928"/>
    <n v="6.5126750334586063"/>
    <n v="0"/>
    <n v="0"/>
    <n v="0"/>
    <n v="3.1175360197241697"/>
    <n v="0"/>
    <n v="0"/>
    <n v="0"/>
    <n v="0.84515085622644037"/>
    <n v="0"/>
    <n v="0"/>
    <n v="0"/>
    <x v="609"/>
    <x v="0"/>
    <m/>
    <x v="15"/>
    <x v="10"/>
    <s v="no impacts"/>
    <x v="7"/>
    <s v=""/>
    <s v=""/>
  </r>
  <r>
    <s v="Beedi"/>
    <s v="LIT_127"/>
    <s v="Douala"/>
    <s v="IHS"/>
    <s v="Grid-Gen"/>
    <s v="LITTORAL"/>
    <s v="Douala"/>
    <s v="ZTE"/>
    <n v="0"/>
    <n v="1.3976280772644134"/>
    <n v="0"/>
    <n v="0"/>
    <n v="5.0385344702125652"/>
    <n v="0"/>
    <n v="0"/>
    <n v="0"/>
    <n v="0"/>
    <n v="0"/>
    <n v="0"/>
    <n v="0"/>
    <n v="2.687015064220549"/>
    <n v="0"/>
    <n v="0"/>
    <n v="0"/>
    <x v="609"/>
    <x v="0"/>
    <m/>
    <x v="15"/>
    <x v="10"/>
    <s v="no impacts"/>
    <x v="7"/>
    <s v=""/>
    <s v=""/>
  </r>
  <r>
    <s v="Towe-South-IHS"/>
    <s v="SUO_193"/>
    <s v="SUD-OUEST"/>
    <s v="IHS"/>
    <m/>
    <s v="SUD-OUEST"/>
    <s v="Limbe"/>
    <s v="Huawei"/>
    <n v="0"/>
    <n v="4.6460379016816343E-2"/>
    <n v="0"/>
    <n v="0"/>
    <n v="3.8175985138385951"/>
    <n v="0"/>
    <n v="0"/>
    <n v="0"/>
    <n v="0"/>
    <n v="0"/>
    <n v="0"/>
    <n v="0"/>
    <n v="0"/>
    <n v="0"/>
    <n v="0"/>
    <n v="0"/>
    <x v="609"/>
    <x v="0"/>
    <m/>
    <x v="15"/>
    <x v="10"/>
    <s v="no impacts"/>
    <x v="7"/>
    <s v=""/>
    <s v=""/>
  </r>
  <r>
    <s v="Babylone-IHS"/>
    <s v="LIT_153"/>
    <s v="Douala"/>
    <s v="IHS"/>
    <s v="Grid-Gen"/>
    <s v="LITTORAL"/>
    <s v="Douala"/>
    <s v="ZTE"/>
    <n v="3.4990461800115877"/>
    <n v="0"/>
    <n v="0"/>
    <n v="0.30945644388513666"/>
    <n v="3.1827767362092043"/>
    <n v="0"/>
    <n v="0"/>
    <n v="0"/>
    <n v="0"/>
    <n v="0"/>
    <n v="0"/>
    <n v="0"/>
    <n v="0"/>
    <n v="0"/>
    <n v="0"/>
    <n v="0"/>
    <x v="609"/>
    <x v="0"/>
    <m/>
    <x v="15"/>
    <x v="10"/>
    <s v="no impacts"/>
    <x v="7"/>
    <s v=""/>
    <s v=""/>
  </r>
  <r>
    <s v="Garoua-H-Plateau"/>
    <s v="NRD_175"/>
    <s v="Garoua"/>
    <s v="CAMUSAT"/>
    <s v="Good Grid + GE"/>
    <s v="NORD"/>
    <s v="Garoua"/>
    <s v="Huawei"/>
    <n v="0"/>
    <n v="0"/>
    <n v="0"/>
    <n v="0"/>
    <n v="3.0474798320934391"/>
    <n v="0"/>
    <n v="0"/>
    <n v="0"/>
    <n v="0"/>
    <n v="0"/>
    <n v="0"/>
    <n v="0"/>
    <n v="0"/>
    <n v="0"/>
    <n v="0"/>
    <n v="0"/>
    <x v="609"/>
    <x v="0"/>
    <m/>
    <x v="15"/>
    <x v="10"/>
    <s v="no impacts"/>
    <x v="7"/>
    <s v=""/>
    <s v=""/>
  </r>
  <r>
    <s v="Bfsam-Baleng-IHS"/>
    <s v="OST_169"/>
    <s v="Bafoussam"/>
    <s v="IHS"/>
    <s v="Grid-Gen"/>
    <s v="OUEST"/>
    <s v="Bafoussam"/>
    <s v="Huawei"/>
    <n v="5.4664515042818447E-2"/>
    <n v="4.4498520401902782E-2"/>
    <n v="0"/>
    <n v="2.2153129128820632"/>
    <n v="2.8583209914591374"/>
    <n v="0"/>
    <n v="0"/>
    <n v="0"/>
    <n v="0"/>
    <n v="0"/>
    <n v="0"/>
    <n v="0"/>
    <n v="0"/>
    <n v="0"/>
    <n v="0"/>
    <n v="0"/>
    <x v="609"/>
    <x v="0"/>
    <m/>
    <x v="15"/>
    <x v="10"/>
    <s v="no impacts"/>
    <x v="7"/>
    <s v=""/>
    <s v=""/>
  </r>
  <r>
    <s v="Bsadi-BlocJ"/>
    <s v="LIT_247"/>
    <s v="Douala"/>
    <s v="IHS"/>
    <s v="Grid-Gen"/>
    <s v="LITTORAL"/>
    <s v="Douala"/>
    <s v="ZTE"/>
    <n v="0"/>
    <n v="0"/>
    <n v="0"/>
    <n v="5.0362159100313049"/>
    <n v="2.7981454372162435"/>
    <n v="0"/>
    <n v="0"/>
    <n v="0"/>
    <n v="0"/>
    <n v="0"/>
    <n v="0"/>
    <n v="0"/>
    <n v="0"/>
    <n v="0"/>
    <n v="0"/>
    <n v="0"/>
    <x v="609"/>
    <x v="0"/>
    <m/>
    <x v="15"/>
    <x v="10"/>
    <s v="no impacts"/>
    <x v="7"/>
    <s v=""/>
    <s v=""/>
  </r>
  <r>
    <s v="Djamboutou-MTN-IHS"/>
    <s v="NRD_118"/>
    <s v="Garoua"/>
    <s v="IHS"/>
    <s v="Grid-Gen"/>
    <s v="NORD"/>
    <s v="Garoua"/>
    <s v="Huawei"/>
    <n v="0"/>
    <n v="1.974575025753853"/>
    <n v="3.7553897606675171"/>
    <n v="9.5297638920992025"/>
    <n v="1.194468700150956"/>
    <n v="0"/>
    <n v="0"/>
    <n v="0"/>
    <n v="0.81194194039944867"/>
    <n v="0"/>
    <n v="0"/>
    <n v="0"/>
    <n v="0"/>
    <n v="0"/>
    <n v="0"/>
    <n v="0"/>
    <x v="609"/>
    <x v="0"/>
    <m/>
    <x v="15"/>
    <x v="10"/>
    <s v="no impacts"/>
    <x v="7"/>
    <s v=""/>
    <s v=""/>
  </r>
  <r>
    <s v="Guider-CRTV"/>
    <s v="NRD_100"/>
    <s v="NORD"/>
    <s v="CAMUSAT"/>
    <s v="Medium Grid + Solar + GE"/>
    <s v="NORD"/>
    <s v="Guider"/>
    <s v="Huawei"/>
    <n v="6.1966196105960352"/>
    <n v="3.331235928123208"/>
    <n v="0"/>
    <n v="0"/>
    <n v="1.1197397220010674"/>
    <n v="0"/>
    <n v="0"/>
    <n v="0"/>
    <n v="0"/>
    <n v="0"/>
    <n v="0"/>
    <n v="0"/>
    <n v="0"/>
    <n v="0"/>
    <n v="0"/>
    <n v="0"/>
    <x v="609"/>
    <x v="0"/>
    <m/>
    <x v="15"/>
    <x v="10"/>
    <s v="no impacts"/>
    <x v="7"/>
    <s v=""/>
    <s v=""/>
  </r>
  <r>
    <s v="Ngd-Beka"/>
    <s v="ADM_180"/>
    <s v="Ngaoundere"/>
    <s v="ESCO"/>
    <s v="Medium Grid solar + GE"/>
    <s v="ADAMAOUA"/>
    <s v="Ngaoundere"/>
    <s v="Huawei"/>
    <n v="1.1816631139190659"/>
    <n v="2.5682512777050113E-2"/>
    <n v="0.59774264980752378"/>
    <n v="0"/>
    <n v="0.82558577531225663"/>
    <n v="0"/>
    <n v="0.16356550324883784"/>
    <n v="0"/>
    <n v="0"/>
    <n v="0"/>
    <n v="0"/>
    <n v="0"/>
    <n v="0"/>
    <n v="0"/>
    <n v="0"/>
    <n v="0"/>
    <x v="609"/>
    <x v="0"/>
    <m/>
    <x v="15"/>
    <x v="10"/>
    <s v="no impacts"/>
    <x v="7"/>
    <s v=""/>
    <s v=""/>
  </r>
  <r>
    <s v="Madagascar-Nodal"/>
    <s v="LIT_814"/>
    <s v="Douala"/>
    <m/>
    <m/>
    <s v="LITTORAL"/>
    <s v="Douala"/>
    <s v="ZTE"/>
    <n v="0"/>
    <n v="0"/>
    <n v="0"/>
    <n v="0"/>
    <n v="0.70953292070096141"/>
    <n v="0"/>
    <n v="0"/>
    <n v="0"/>
    <n v="0"/>
    <n v="0"/>
    <n v="0"/>
    <n v="0"/>
    <n v="0"/>
    <n v="0"/>
    <n v="0"/>
    <n v="0"/>
    <x v="609"/>
    <x v="0"/>
    <m/>
    <x v="15"/>
    <x v="10"/>
    <s v="no impacts"/>
    <x v="7"/>
    <s v=""/>
    <s v=""/>
  </r>
  <r>
    <s v="Bodjongo-II"/>
    <s v="LIT_773"/>
    <s v="Douala"/>
    <s v="CAMUSAT"/>
    <s v="Bad Grid + GE"/>
    <s v="LITTORAL"/>
    <s v="Bodjongo"/>
    <s v="ZTE"/>
    <n v="0"/>
    <n v="2.6213284707775797"/>
    <n v="10.797748785074464"/>
    <n v="1.9717570833797049"/>
    <n v="0.44405777994652351"/>
    <n v="0"/>
    <n v="0"/>
    <n v="0"/>
    <n v="0"/>
    <n v="0"/>
    <n v="0"/>
    <n v="0"/>
    <n v="0"/>
    <n v="0"/>
    <n v="0"/>
    <n v="0"/>
    <x v="609"/>
    <x v="0"/>
    <m/>
    <x v="15"/>
    <x v="10"/>
    <s v="no impacts"/>
    <x v="7"/>
    <s v=""/>
    <s v=""/>
  </r>
  <r>
    <s v="Bodjongo "/>
    <s v="LIT_690"/>
    <s v="Douala"/>
    <s v="CAMUSAT"/>
    <s v="Good Grid + GE"/>
    <s v="LITTORAL"/>
    <s v="Douala"/>
    <s v="ZTE"/>
    <n v="0"/>
    <n v="0"/>
    <n v="0"/>
    <n v="0"/>
    <n v="0.37778262891908004"/>
    <n v="0"/>
    <n v="0"/>
    <n v="0"/>
    <n v="0.12987504030727717"/>
    <n v="0"/>
    <n v="0"/>
    <n v="0"/>
    <n v="0"/>
    <n v="0"/>
    <n v="0"/>
    <n v="0"/>
    <x v="609"/>
    <x v="0"/>
    <m/>
    <x v="15"/>
    <x v="10"/>
    <s v="no impacts"/>
    <x v="7"/>
    <s v=""/>
    <s v=""/>
  </r>
  <r>
    <s v="YATCHIKA-IHS"/>
    <s v="LIT_482"/>
    <s v="Douala"/>
    <s v="IHS"/>
    <s v="Grid-Gen"/>
    <s v="LITTORAL"/>
    <s v="Douala"/>
    <s v="ZTE"/>
    <n v="0"/>
    <n v="0"/>
    <n v="0"/>
    <n v="0"/>
    <n v="0.30986665068643598"/>
    <n v="0"/>
    <n v="0"/>
    <n v="0"/>
    <n v="0"/>
    <n v="0"/>
    <n v="0"/>
    <n v="0"/>
    <n v="0"/>
    <n v="0"/>
    <n v="0"/>
    <n v="0"/>
    <x v="609"/>
    <x v="0"/>
    <m/>
    <x v="15"/>
    <x v="10"/>
    <s v="no impacts"/>
    <x v="7"/>
    <s v=""/>
    <s v=""/>
  </r>
  <r>
    <s v="Maroua-Zokok-Palar-II"/>
    <s v="EXN_204"/>
    <s v="Maroua"/>
    <s v="CAMUSAT"/>
    <s v="Bad Grid + GE"/>
    <s v="EXTREME-NORD"/>
    <s v="Maroua"/>
    <s v="Huawei"/>
    <n v="0"/>
    <n v="0"/>
    <n v="0"/>
    <n v="0"/>
    <n v="0.15712703997625793"/>
    <n v="0"/>
    <n v="0"/>
    <n v="0"/>
    <n v="0"/>
    <n v="0"/>
    <n v="0"/>
    <n v="0"/>
    <n v="0"/>
    <n v="0"/>
    <n v="0"/>
    <n v="0"/>
    <x v="609"/>
    <x v="0"/>
    <m/>
    <x v="15"/>
    <x v="10"/>
    <s v="no impacts"/>
    <x v="7"/>
    <s v=""/>
    <s v=""/>
  </r>
  <r>
    <s v="Garoua-Hodango"/>
    <s v="NRD_160"/>
    <s v="Garoua"/>
    <s v="CAMUSAT"/>
    <s v="Hybrid Solar - S3"/>
    <s v="NORD"/>
    <s v="Garoua"/>
    <s v="Huawei"/>
    <n v="0"/>
    <n v="0"/>
    <n v="0.15052806099882146"/>
    <n v="0"/>
    <n v="0.14820950081755999"/>
    <n v="0"/>
    <n v="0"/>
    <n v="0"/>
    <n v="0"/>
    <n v="0"/>
    <n v="0"/>
    <n v="0"/>
    <n v="0"/>
    <n v="0"/>
    <n v="0"/>
    <n v="0"/>
    <x v="609"/>
    <x v="0"/>
    <m/>
    <x v="15"/>
    <x v="10"/>
    <s v="no impacts"/>
    <x v="7"/>
    <s v=""/>
    <s v=""/>
  </r>
  <r>
    <s v="Youpwe"/>
    <s v="LIT_268"/>
    <s v="Douala"/>
    <s v="IHS"/>
    <s v="Grid-Gen"/>
    <s v="LITTORAL"/>
    <s v="Douala"/>
    <s v="ZTE"/>
    <n v="0"/>
    <n v="0"/>
    <n v="0"/>
    <n v="0"/>
    <n v="0.13602814232677882"/>
    <n v="0"/>
    <n v="0"/>
    <n v="0"/>
    <n v="0"/>
    <n v="0"/>
    <n v="0"/>
    <n v="0"/>
    <n v="0"/>
    <n v="0"/>
    <n v="0"/>
    <n v="0"/>
    <x v="609"/>
    <x v="0"/>
    <m/>
    <x v="15"/>
    <x v="10"/>
    <s v="no impacts"/>
    <x v="7"/>
    <s v=""/>
    <s v=""/>
  </r>
  <r>
    <s v="Mak-Universite-II-IHS"/>
    <s v="LIT_576"/>
    <s v="Douala"/>
    <s v="IHS"/>
    <s v="Grid-Gen"/>
    <s v="LITTORAL"/>
    <s v="Douala"/>
    <s v="ZTE"/>
    <n v="0"/>
    <n v="2.8409317900996749"/>
    <n v="0"/>
    <n v="1.7656727534221285E-3"/>
    <n v="8.8658174315774427E-2"/>
    <n v="0"/>
    <n v="0"/>
    <n v="0"/>
    <n v="4.1573567557850015E-2"/>
    <n v="0"/>
    <n v="0"/>
    <n v="0"/>
    <n v="0"/>
    <n v="0"/>
    <n v="0"/>
    <n v="0"/>
    <x v="609"/>
    <x v="0"/>
    <m/>
    <x v="15"/>
    <x v="10"/>
    <s v="no impacts"/>
    <x v="7"/>
    <s v=""/>
    <s v=""/>
  </r>
  <r>
    <s v="Dibamba-Centrale-Electrique"/>
    <s v="LIT_617"/>
    <s v="LITTORAL"/>
    <s v="CAMUSAT"/>
    <s v="HGB"/>
    <s v="LITTORAL"/>
    <s v="Dibamba"/>
    <s v="ZTE"/>
    <n v="0"/>
    <n v="0"/>
    <n v="0"/>
    <n v="0"/>
    <n v="8.7659409930000654E-2"/>
    <n v="0"/>
    <n v="0"/>
    <n v="0"/>
    <n v="0"/>
    <n v="0"/>
    <n v="0"/>
    <n v="0"/>
    <n v="0"/>
    <n v="0"/>
    <n v="0"/>
    <n v="0"/>
    <x v="609"/>
    <x v="0"/>
    <m/>
    <x v="15"/>
    <x v="10"/>
    <s v="no impacts"/>
    <x v="7"/>
    <s v=""/>
    <s v=""/>
  </r>
  <r>
    <s v="Yatchika-II"/>
    <s v="LIT_757"/>
    <s v="Douala"/>
    <s v="CAMUSAT"/>
    <s v="Good Grid + GE"/>
    <s v="LITTORAL"/>
    <s v="Douala"/>
    <s v="ZTE"/>
    <n v="0"/>
    <n v="0"/>
    <n v="0"/>
    <n v="0"/>
    <n v="8.7160027737113829E-2"/>
    <n v="0"/>
    <n v="0"/>
    <n v="0"/>
    <n v="0"/>
    <n v="0"/>
    <n v="0"/>
    <n v="0"/>
    <n v="0"/>
    <n v="0"/>
    <n v="0"/>
    <n v="0"/>
    <x v="609"/>
    <x v="0"/>
    <m/>
    <x v="15"/>
    <x v="10"/>
    <s v="no impacts"/>
    <x v="7"/>
    <s v=""/>
    <s v=""/>
  </r>
  <r>
    <s v="Missoke-Universite"/>
    <s v="LIT_373"/>
    <s v="Douala"/>
    <s v="IHS"/>
    <s v="Grid-Gen"/>
    <s v="LITTORAL"/>
    <s v="Douala"/>
    <s v="ZTE"/>
    <n v="0"/>
    <n v="0"/>
    <n v="0"/>
    <n v="2.1223743197699885E-3"/>
    <n v="8.5875902098261708E-2"/>
    <n v="0"/>
    <n v="0"/>
    <n v="0"/>
    <n v="3.9308512611540732E-2"/>
    <n v="0"/>
    <n v="0"/>
    <n v="0"/>
    <n v="0"/>
    <n v="0"/>
    <n v="0"/>
    <n v="0"/>
    <x v="609"/>
    <x v="0"/>
    <m/>
    <x v="15"/>
    <x v="10"/>
    <s v="no impacts"/>
    <x v="7"/>
    <s v=""/>
    <s v=""/>
  </r>
  <r>
    <s v="Ucac-Icam"/>
    <s v="LIT_758"/>
    <s v="Douala"/>
    <s v="CAMUSAT"/>
    <s v="Medium Grid + GE"/>
    <s v="LITTORAL"/>
    <s v="Douala"/>
    <s v="ZTE"/>
    <n v="14.823232971780627"/>
    <n v="0"/>
    <n v="0"/>
    <n v="0"/>
    <n v="7.7422074975815713E-2"/>
    <n v="0"/>
    <n v="0"/>
    <n v="0"/>
    <n v="0"/>
    <n v="0"/>
    <n v="0"/>
    <n v="0"/>
    <n v="0"/>
    <n v="0"/>
    <n v="0"/>
    <n v="0"/>
    <x v="609"/>
    <x v="0"/>
    <m/>
    <x v="15"/>
    <x v="10"/>
    <s v="no impacts"/>
    <x v="7"/>
    <s v=""/>
    <s v=""/>
  </r>
  <r>
    <s v="Ancien-Aeroport"/>
    <s v="LIT_055"/>
    <s v="Douala"/>
    <s v="IHS"/>
    <s v="Grid-Gen"/>
    <s v="LITTORAL"/>
    <s v="Douala"/>
    <s v="ZTE"/>
    <n v="0"/>
    <n v="0"/>
    <n v="0"/>
    <n v="0"/>
    <n v="7.488949385474554E-2"/>
    <n v="0"/>
    <n v="0"/>
    <n v="0"/>
    <n v="0"/>
    <n v="0"/>
    <n v="0"/>
    <n v="0"/>
    <n v="0"/>
    <n v="0"/>
    <n v="0"/>
    <n v="0"/>
    <x v="609"/>
    <x v="0"/>
    <m/>
    <x v="15"/>
    <x v="10"/>
    <s v="no impacts"/>
    <x v="7"/>
    <s v=""/>
    <s v=""/>
  </r>
  <r>
    <s v="Yassa-II"/>
    <s v="LIT_642"/>
    <s v="Douala"/>
    <s v="CAMUSAT"/>
    <s v="Good Grid + GE"/>
    <s v="LITTORAL"/>
    <s v="Douala"/>
    <s v="ZTE"/>
    <n v="0"/>
    <n v="0"/>
    <n v="0"/>
    <n v="2.3167766734297483E-2"/>
    <n v="7.1643509600980121E-2"/>
    <n v="0"/>
    <n v="2.4344881903245626E-2"/>
    <n v="0"/>
    <n v="0"/>
    <n v="0"/>
    <n v="0"/>
    <n v="0"/>
    <n v="0"/>
    <n v="0"/>
    <n v="0"/>
    <n v="0"/>
    <x v="609"/>
    <x v="0"/>
    <m/>
    <x v="15"/>
    <x v="10"/>
    <s v="no impacts"/>
    <x v="7"/>
    <s v=""/>
    <s v=""/>
  </r>
  <r>
    <s v="Yassa-Dispensaire"/>
    <s v="LIT_639"/>
    <s v="Douala"/>
    <s v="CAMUSAT"/>
    <s v="Good Grid + GE"/>
    <s v="LITTORAL"/>
    <s v="Douala"/>
    <s v="ZTE"/>
    <n v="0"/>
    <n v="0"/>
    <n v="0"/>
    <n v="0"/>
    <n v="6.7042059395090808E-2"/>
    <n v="0"/>
    <n v="0"/>
    <n v="0"/>
    <n v="0"/>
    <n v="0"/>
    <n v="0"/>
    <n v="0"/>
    <n v="0"/>
    <n v="0"/>
    <n v="0"/>
    <n v="0"/>
    <x v="609"/>
    <x v="0"/>
    <m/>
    <x v="15"/>
    <x v="10"/>
    <s v="no impacts"/>
    <x v="7"/>
    <s v=""/>
    <s v=""/>
  </r>
  <r>
    <s v="Limbe-Ngueme"/>
    <s v="SUO_235"/>
    <s v="SUD-OUEST"/>
    <s v="CAMUSAT"/>
    <s v="Medium Grid + GE"/>
    <s v="SUD-OUEST"/>
    <s v="Limbe"/>
    <s v="Huawei"/>
    <n v="0.10610088091018827"/>
    <n v="5.1543376337274183E-2"/>
    <n v="3.5099434128635143E-2"/>
    <n v="0.21464516754985977"/>
    <n v="5.0794303047943551E-2"/>
    <n v="0"/>
    <n v="0"/>
    <n v="0"/>
    <n v="0"/>
    <n v="0"/>
    <n v="0"/>
    <n v="0"/>
    <n v="4.052308144495524"/>
    <n v="0"/>
    <n v="0"/>
    <n v="0"/>
    <x v="609"/>
    <x v="0"/>
    <m/>
    <x v="15"/>
    <x v="10"/>
    <s v="no impacts"/>
    <x v="7"/>
    <s v=""/>
    <s v=""/>
  </r>
  <r>
    <s v="NRD_190_H_Garoua-Military"/>
    <s v="NRD_190"/>
    <s v="Garoua"/>
    <s v="CAMUSAT"/>
    <s v="Medium Grid + GE"/>
    <s v="NORD"/>
    <s v="Garoua"/>
    <s v="Huawei"/>
    <n v="0"/>
    <n v="0"/>
    <n v="0"/>
    <n v="0"/>
    <n v="4.726295754109916E-2"/>
    <n v="0"/>
    <n v="0"/>
    <n v="0"/>
    <n v="0"/>
    <n v="0"/>
    <n v="0"/>
    <n v="0"/>
    <n v="0"/>
    <n v="0"/>
    <n v="0"/>
    <n v="0"/>
    <x v="609"/>
    <x v="0"/>
    <m/>
    <x v="15"/>
    <x v="10"/>
    <s v="no impacts"/>
    <x v="7"/>
    <s v=""/>
    <s v=""/>
  </r>
  <r>
    <s v="Muyengue-Bafia-IHS"/>
    <s v="LIT_176"/>
    <s v="LITTORAL"/>
    <m/>
    <m/>
    <s v="LITTORAL"/>
    <s v="Muyengue"/>
    <s v="NOKIA"/>
    <n v="1.8558568662108227E-2"/>
    <n v="1.1127926982041573E-2"/>
    <n v="0"/>
    <n v="0"/>
    <n v="4.0904600316483436E-2"/>
    <n v="0"/>
    <n v="0"/>
    <n v="0"/>
    <n v="0"/>
    <n v="0"/>
    <n v="0"/>
    <n v="0"/>
    <n v="0"/>
    <n v="0"/>
    <n v="0"/>
    <n v="0"/>
    <x v="609"/>
    <x v="0"/>
    <m/>
    <x v="15"/>
    <x v="10"/>
    <s v="no impacts"/>
    <x v="7"/>
    <s v=""/>
    <s v=""/>
  </r>
  <r>
    <s v="Small-Ekombe-IHS"/>
    <s v="SUO_090"/>
    <s v="SUD-OUEST"/>
    <s v="IHS"/>
    <s v="Hybrid-Gen"/>
    <s v="SUD-OUEST"/>
    <s v="Mbongue"/>
    <s v="NOKIA"/>
    <n v="0"/>
    <n v="0"/>
    <n v="0"/>
    <n v="0"/>
    <n v="2.3896027242361423E-2"/>
    <n v="0"/>
    <n v="8.7550200241578502E-2"/>
    <n v="0"/>
    <n v="0"/>
    <n v="0"/>
    <n v="0"/>
    <n v="17402.361352954773"/>
    <n v="0"/>
    <n v="0"/>
    <n v="0"/>
    <n v="0"/>
    <x v="609"/>
    <x v="2"/>
    <m/>
    <x v="15"/>
    <x v="10"/>
    <s v="no impacts"/>
    <x v="7"/>
    <s v=""/>
    <s v=""/>
  </r>
  <r>
    <s v="Meguia"/>
    <s v="OST_029"/>
    <s v="NORD-OUEST"/>
    <s v="IHS"/>
    <s v="Gen Only"/>
    <s v="OUEST"/>
    <s v="Meguia"/>
    <s v="NOKIA"/>
    <n v="0"/>
    <n v="0"/>
    <n v="0"/>
    <n v="0"/>
    <n v="1.6051570485658829E-3"/>
    <n v="0"/>
    <n v="0"/>
    <n v="0"/>
    <n v="0"/>
    <n v="0"/>
    <n v="0"/>
    <n v="17402.361352954773"/>
    <n v="0"/>
    <n v="0"/>
    <n v="0"/>
    <n v="0"/>
    <x v="609"/>
    <x v="0"/>
    <m/>
    <x v="15"/>
    <x v="10"/>
    <s v="no impacts"/>
    <x v="7"/>
    <s v=""/>
    <s v=""/>
  </r>
  <r>
    <s v="Du-Levant"/>
    <s v="LIT_046"/>
    <s v="Douala"/>
    <s v="IHS"/>
    <s v="Grid-Gen"/>
    <s v="LITTORAL"/>
    <s v="Douala"/>
    <s v="ZTE"/>
    <n v="0"/>
    <n v="0"/>
    <n v="0"/>
    <n v="0"/>
    <n v="1.4803115003438603E-3"/>
    <n v="0"/>
    <n v="0"/>
    <n v="0"/>
    <n v="0"/>
    <n v="0"/>
    <n v="0"/>
    <n v="0"/>
    <n v="0"/>
    <n v="0"/>
    <n v="0"/>
    <n v="0"/>
    <x v="609"/>
    <x v="0"/>
    <m/>
    <x v="15"/>
    <x v="10"/>
    <s v="no impacts"/>
    <x v="7"/>
    <s v=""/>
    <s v=""/>
  </r>
  <r>
    <s v="Nkapa"/>
    <s v="LIT_051"/>
    <s v="LITTORAL"/>
    <s v="IHS"/>
    <s v="Grid-Gen"/>
    <s v="LITTORAL"/>
    <s v="Nkapa"/>
    <s v="ZTE"/>
    <n v="0"/>
    <n v="0"/>
    <n v="0"/>
    <n v="0"/>
    <n v="3.2103140971312638E-4"/>
    <n v="0"/>
    <n v="0"/>
    <n v="0"/>
    <n v="0"/>
    <n v="0"/>
    <n v="0"/>
    <n v="0"/>
    <n v="0"/>
    <n v="0"/>
    <n v="0"/>
    <n v="0"/>
    <x v="609"/>
    <x v="0"/>
    <m/>
    <x v="15"/>
    <x v="10"/>
    <s v="no impacts"/>
    <x v="7"/>
    <s v=""/>
    <s v=""/>
  </r>
  <r>
    <s v="Mountain-Hotel-IHS"/>
    <s v="SUO_202"/>
    <s v="SUD-OUEST"/>
    <s v="IHS"/>
    <s v="Grid-Gen (LL)"/>
    <s v="SUD-OUEST"/>
    <s v="Buea"/>
    <s v="Huawei"/>
    <n v="2.5733342750254682"/>
    <n v="7.4550627366714889E-2"/>
    <n v="0"/>
    <n v="0"/>
    <n v="8.9175391586979543E-5"/>
    <n v="0"/>
    <n v="0"/>
    <n v="0"/>
    <n v="0"/>
    <n v="0"/>
    <n v="0"/>
    <n v="0"/>
    <n v="8.9175391586979543E-5"/>
    <n v="0"/>
    <n v="0"/>
    <n v="0"/>
    <x v="609"/>
    <x v="0"/>
    <m/>
    <x v="15"/>
    <x v="10"/>
    <s v="no impacts"/>
    <x v="7"/>
    <s v=""/>
    <s v=""/>
  </r>
  <r>
    <s v="Ndogp-Ecole-Publique"/>
    <s v="LIT_693"/>
    <s v="Douala"/>
    <s v="CAMUSAT"/>
    <s v="Good Grid no GE - 8h"/>
    <s v="LITTORAL"/>
    <s v="Douala"/>
    <s v="ZTE"/>
    <n v="0"/>
    <n v="0"/>
    <n v="0"/>
    <n v="10.211349245076804"/>
    <n v="0"/>
    <n v="0"/>
    <n v="0"/>
    <n v="0"/>
    <n v="0"/>
    <n v="0"/>
    <n v="0"/>
    <n v="0"/>
    <n v="0"/>
    <n v="0"/>
    <n v="0"/>
    <n v="0"/>
    <x v="609"/>
    <x v="0"/>
    <m/>
    <x v="15"/>
    <x v="10"/>
    <s v="no impacts"/>
    <x v="7"/>
    <s v=""/>
    <s v=""/>
  </r>
  <r>
    <s v="Ndogpassi-Lycee-II"/>
    <s v="LIT_409"/>
    <s v="Douala"/>
    <s v="IHS"/>
    <s v="Grid-Gen"/>
    <s v="LITTORAL"/>
    <s v="Douala"/>
    <s v="ZTE"/>
    <n v="0"/>
    <n v="0"/>
    <n v="0"/>
    <n v="5.3193299432416499"/>
    <n v="0"/>
    <n v="0"/>
    <n v="0"/>
    <n v="0"/>
    <n v="0"/>
    <n v="0"/>
    <n v="0"/>
    <n v="0"/>
    <n v="0"/>
    <n v="0"/>
    <n v="0"/>
    <n v="0"/>
    <x v="609"/>
    <x v="0"/>
    <m/>
    <x v="15"/>
    <x v="10"/>
    <s v="no impacts"/>
    <x v="7"/>
    <s v=""/>
    <s v=""/>
  </r>
  <r>
    <s v="Mbouda-Lepi"/>
    <s v="OST_071"/>
    <s v="OUEST"/>
    <s v="IHS"/>
    <s v="Grid-Gen"/>
    <s v="OUEST"/>
    <s v="Mbouda"/>
    <s v="Huawei"/>
    <n v="0"/>
    <n v="0"/>
    <n v="0"/>
    <n v="4.9775028322104369"/>
    <n v="0"/>
    <n v="0"/>
    <n v="0"/>
    <n v="0"/>
    <n v="0"/>
    <n v="0"/>
    <n v="0"/>
    <n v="0"/>
    <n v="0"/>
    <n v="0"/>
    <n v="0"/>
    <n v="0"/>
    <x v="609"/>
    <x v="0"/>
    <m/>
    <x v="15"/>
    <x v="10"/>
    <s v="no impacts"/>
    <x v="7"/>
    <s v=""/>
    <s v=""/>
  </r>
  <r>
    <s v="Dschang-Q-Admin"/>
    <s v="OST_112"/>
    <s v="OUEST"/>
    <s v="IHS"/>
    <s v="Grid-Gen"/>
    <s v="OUEST"/>
    <s v="Dschang"/>
    <s v="Huawei"/>
    <n v="0"/>
    <n v="0"/>
    <n v="0"/>
    <n v="4.6290054018885218"/>
    <n v="0"/>
    <n v="0"/>
    <n v="0"/>
    <n v="0"/>
    <n v="0"/>
    <n v="0"/>
    <n v="0"/>
    <n v="0"/>
    <n v="0"/>
    <n v="0"/>
    <n v="0"/>
    <n v="0"/>
    <x v="609"/>
    <x v="0"/>
    <m/>
    <x v="15"/>
    <x v="10"/>
    <s v="no impacts"/>
    <x v="7"/>
    <s v=""/>
    <s v=""/>
  </r>
  <r>
    <s v="Mbouda-Batang-IHS"/>
    <s v="OST_142"/>
    <s v="OUEST"/>
    <s v="IHS"/>
    <s v="Grid-Gen"/>
    <s v="OUEST"/>
    <s v="Mbouda"/>
    <s v="Huawei"/>
    <n v="0"/>
    <n v="0"/>
    <n v="0"/>
    <n v="3.5224814729206435"/>
    <n v="0"/>
    <n v="0"/>
    <n v="0"/>
    <n v="0"/>
    <n v="0"/>
    <n v="0"/>
    <n v="0"/>
    <n v="0"/>
    <n v="0"/>
    <n v="0"/>
    <n v="0"/>
    <n v="0"/>
    <x v="609"/>
    <x v="0"/>
    <m/>
    <x v="15"/>
    <x v="10"/>
    <s v="no impacts"/>
    <x v="7"/>
    <s v=""/>
    <s v=""/>
  </r>
  <r>
    <s v="PK15"/>
    <s v="LIT_271"/>
    <s v="Douala"/>
    <s v="IHS"/>
    <s v="Grid-Gen"/>
    <s v="LITTORAL"/>
    <s v="Douala"/>
    <s v="ZTE"/>
    <n v="0"/>
    <n v="0.22079826956936169"/>
    <n v="0"/>
    <n v="3.4067318146407439"/>
    <n v="0"/>
    <n v="0"/>
    <n v="0"/>
    <n v="0"/>
    <n v="0"/>
    <n v="0"/>
    <n v="0"/>
    <n v="0"/>
    <n v="0"/>
    <n v="0"/>
    <n v="0"/>
    <n v="0"/>
    <x v="609"/>
    <x v="0"/>
    <m/>
    <x v="15"/>
    <x v="10"/>
    <s v="no impacts"/>
    <x v="7"/>
    <s v=""/>
    <s v=""/>
  </r>
  <r>
    <s v="Kribi-Gd-Batanga-II"/>
    <s v="SUD_094"/>
    <s v="LITTORAL"/>
    <s v="CAMUSAT"/>
    <s v="Good Grid + GE"/>
    <s v="SUD"/>
    <s v="Kribi"/>
    <s v="ZTE"/>
    <n v="0"/>
    <n v="5.7999674688171875E-2"/>
    <n v="3.5670156634854415E-5"/>
    <n v="3.2007544951531388"/>
    <n v="0"/>
    <n v="0"/>
    <n v="0"/>
    <n v="0"/>
    <n v="0"/>
    <n v="0"/>
    <n v="0"/>
    <n v="0"/>
    <n v="0.2029631912519651"/>
    <n v="0"/>
    <n v="0"/>
    <n v="0"/>
    <x v="609"/>
    <x v="0"/>
    <m/>
    <x v="15"/>
    <x v="10"/>
    <s v="no impacts"/>
    <x v="7"/>
    <s v=""/>
    <s v=""/>
  </r>
  <r>
    <s v="Mak-Village"/>
    <s v="LIT_531"/>
    <s v="Douala"/>
    <s v="IHS"/>
    <s v="Grid-Gen"/>
    <s v="LITTORAL"/>
    <s v="Douala"/>
    <s v="ZTE"/>
    <n v="0"/>
    <n v="4.1730337896259782"/>
    <n v="0"/>
    <n v="2.9638868200198045"/>
    <n v="0"/>
    <n v="0"/>
    <n v="0"/>
    <n v="0"/>
    <n v="0"/>
    <n v="0"/>
    <n v="0"/>
    <n v="0"/>
    <n v="0"/>
    <n v="0"/>
    <n v="0"/>
    <n v="0"/>
    <x v="609"/>
    <x v="0"/>
    <m/>
    <x v="15"/>
    <x v="10"/>
    <s v="no impacts"/>
    <x v="7"/>
    <s v=""/>
    <s v=""/>
  </r>
  <r>
    <s v="Bibemire"/>
    <s v="NRD_039"/>
    <s v="Garoua"/>
    <s v="IHS"/>
    <s v="Grid-Gen"/>
    <s v="NORD"/>
    <s v="Garoua"/>
    <s v="Huawei"/>
    <n v="0"/>
    <n v="0"/>
    <n v="4.9849043897121546E-2"/>
    <n v="2.7582305319419111"/>
    <n v="0"/>
    <n v="0"/>
    <n v="0"/>
    <n v="0"/>
    <n v="0"/>
    <n v="0"/>
    <n v="0"/>
    <n v="0"/>
    <n v="0"/>
    <n v="0"/>
    <n v="0"/>
    <n v="0"/>
    <x v="609"/>
    <x v="0"/>
    <m/>
    <x v="15"/>
    <x v="10"/>
    <s v="no impacts"/>
    <x v="7"/>
    <s v=""/>
    <s v=""/>
  </r>
  <r>
    <s v="Franqueville"/>
    <s v="LIT_596"/>
    <s v="Douala"/>
    <s v="CAMUSAT"/>
    <s v="Good Grid no GE - 8h"/>
    <s v="LITTORAL"/>
    <s v="Douala"/>
    <s v="ZTE"/>
    <n v="0"/>
    <n v="0"/>
    <n v="0"/>
    <n v="2.1085521340741318"/>
    <n v="0"/>
    <n v="0"/>
    <n v="0"/>
    <n v="0"/>
    <n v="0"/>
    <n v="0"/>
    <n v="0"/>
    <n v="0"/>
    <n v="0"/>
    <n v="0"/>
    <n v="0"/>
    <n v="0"/>
    <x v="609"/>
    <x v="0"/>
    <m/>
    <x v="15"/>
    <x v="10"/>
    <s v="no impacts"/>
    <x v="7"/>
    <s v=""/>
    <s v=""/>
  </r>
  <r>
    <s v="Gra-Yelwa-II"/>
    <s v="NRD_072"/>
    <s v="Garoua"/>
    <s v="IHS"/>
    <s v="Grid-Gen"/>
    <s v="NORD"/>
    <s v="Garoua"/>
    <s v="Huawei"/>
    <n v="0"/>
    <n v="0"/>
    <n v="0"/>
    <n v="1.5103636073086726"/>
    <n v="0"/>
    <n v="0"/>
    <n v="0"/>
    <n v="0"/>
    <n v="0"/>
    <n v="0"/>
    <n v="0"/>
    <n v="0"/>
    <n v="0"/>
    <n v="0"/>
    <n v="0"/>
    <n v="0"/>
    <x v="609"/>
    <x v="0"/>
    <m/>
    <x v="15"/>
    <x v="10"/>
    <s v="no impacts"/>
    <x v="7"/>
    <s v=""/>
    <s v=""/>
  </r>
  <r>
    <s v="Sable"/>
    <s v="LIT_267"/>
    <s v="Douala"/>
    <s v="IHS"/>
    <s v="Grid-Gen"/>
    <s v="LITTORAL"/>
    <s v="Douala"/>
    <s v="ZTE"/>
    <n v="0"/>
    <n v="0"/>
    <n v="0"/>
    <n v="0.92453478981716974"/>
    <n v="0"/>
    <n v="0"/>
    <n v="0"/>
    <n v="0"/>
    <n v="0"/>
    <n v="0"/>
    <n v="0"/>
    <n v="0"/>
    <n v="0"/>
    <n v="0"/>
    <n v="0"/>
    <n v="0"/>
    <x v="609"/>
    <x v="0"/>
    <m/>
    <x v="15"/>
    <x v="10"/>
    <s v="no impacts"/>
    <x v="7"/>
    <s v=""/>
    <s v=""/>
  </r>
  <r>
    <s v="EST_201_Z_Bertoua-Qtier-Toungou"/>
    <s v="EST_201"/>
    <s v="CENTRE"/>
    <s v="ESCO"/>
    <s v="Hybrid Solar - S1"/>
    <s v="EST"/>
    <s v="Bertoua"/>
    <s v="ZTE"/>
    <n v="0"/>
    <n v="0"/>
    <n v="0"/>
    <n v="0.68887990000941646"/>
    <n v="0"/>
    <n v="0"/>
    <n v="0"/>
    <n v="0"/>
    <n v="0"/>
    <n v="0"/>
    <n v="0"/>
    <n v="0"/>
    <n v="0"/>
    <n v="0"/>
    <n v="0"/>
    <n v="0"/>
    <x v="609"/>
    <x v="0"/>
    <m/>
    <x v="15"/>
    <x v="10"/>
    <s v="no impacts"/>
    <x v="7"/>
    <s v=""/>
    <s v=""/>
  </r>
  <r>
    <s v="Japoma-Stade-Camtel"/>
    <s v="LIT_733"/>
    <s v="Douala"/>
    <s v="CAMUSAT"/>
    <s v="Good Grid no GE - 8h"/>
    <s v="LITTORAL"/>
    <s v="Douala"/>
    <s v="ZTE"/>
    <n v="0"/>
    <n v="0.29117548860980513"/>
    <n v="0"/>
    <n v="0.33929452991013997"/>
    <n v="0"/>
    <n v="0"/>
    <n v="0"/>
    <n v="0"/>
    <n v="0"/>
    <n v="0"/>
    <n v="0"/>
    <n v="0"/>
    <n v="0"/>
    <n v="0"/>
    <n v="0"/>
    <n v="0"/>
    <x v="609"/>
    <x v="0"/>
    <m/>
    <x v="15"/>
    <x v="10"/>
    <s v="no impacts"/>
    <x v="7"/>
    <s v=""/>
    <s v=""/>
  </r>
  <r>
    <s v="Baloum-IHS"/>
    <s v="OST_167"/>
    <s v="OUEST"/>
    <s v="IHS"/>
    <s v="Gen Only"/>
    <s v="OUEST"/>
    <s v="Baloum"/>
    <s v="NOKIA"/>
    <n v="0"/>
    <n v="0"/>
    <n v="0"/>
    <n v="0.28512029463099731"/>
    <n v="0"/>
    <n v="0"/>
    <n v="0"/>
    <n v="0"/>
    <n v="0"/>
    <n v="0"/>
    <n v="0"/>
    <n v="17402.361352954773"/>
    <n v="0"/>
    <n v="0"/>
    <n v="0"/>
    <n v="0"/>
    <x v="609"/>
    <x v="0"/>
    <m/>
    <x v="15"/>
    <x v="10"/>
    <s v="no impacts"/>
    <x v="7"/>
    <s v=""/>
    <s v=""/>
  </r>
  <r>
    <s v="Kumba-Fiango-IHS"/>
    <s v="SUO_110"/>
    <s v="SUD-OUEST"/>
    <s v="IHS"/>
    <s v="Grid-Gen"/>
    <s v="SUD-OUEST"/>
    <s v="Kumba"/>
    <s v="Huawei"/>
    <n v="0"/>
    <n v="0"/>
    <n v="0"/>
    <n v="0.26110554656667612"/>
    <n v="0"/>
    <n v="0"/>
    <n v="8.0079501645107607E-3"/>
    <n v="0"/>
    <n v="0"/>
    <n v="0"/>
    <n v="0"/>
    <n v="0"/>
    <n v="0"/>
    <n v="0"/>
    <n v="0"/>
    <n v="0"/>
    <x v="609"/>
    <x v="0"/>
    <m/>
    <x v="15"/>
    <x v="10"/>
    <s v="no impacts"/>
    <x v="7"/>
    <s v=""/>
    <s v=""/>
  </r>
  <r>
    <s v="Garoua-Boulai-Entrance"/>
    <s v="EST_144"/>
    <s v="CENTRE"/>
    <s v="CAMUSAT"/>
    <s v="Hybrid Solar - S3"/>
    <s v="EST"/>
    <s v="Garoua-Boulai"/>
    <s v="ZTE"/>
    <n v="0"/>
    <n v="0"/>
    <n v="0"/>
    <n v="0.15388105572249197"/>
    <n v="0"/>
    <n v="0"/>
    <n v="0"/>
    <n v="0"/>
    <n v="0"/>
    <n v="0"/>
    <n v="0"/>
    <n v="0"/>
    <n v="0"/>
    <n v="0"/>
    <n v="0"/>
    <n v="0"/>
    <x v="609"/>
    <x v="0"/>
    <m/>
    <x v="15"/>
    <x v="10"/>
    <s v="no impacts"/>
    <x v="7"/>
    <s v=""/>
    <s v=""/>
  </r>
  <r>
    <s v="International-Airport-IHS"/>
    <s v="LIT_125"/>
    <s v="Douala"/>
    <s v="IHS"/>
    <s v="Grid-Gen (LL)"/>
    <s v="LITTORAL"/>
    <s v="Douala"/>
    <s v="ZTE"/>
    <n v="0"/>
    <n v="0.43858241090308248"/>
    <n v="0"/>
    <n v="3.6258714219265784E-2"/>
    <n v="0"/>
    <n v="0"/>
    <n v="3.7203973370088315E-2"/>
    <n v="0"/>
    <n v="0"/>
    <n v="0"/>
    <n v="0"/>
    <n v="0"/>
    <n v="0"/>
    <n v="0"/>
    <n v="0"/>
    <n v="0"/>
    <x v="609"/>
    <x v="0"/>
    <m/>
    <x v="15"/>
    <x v="10"/>
    <s v="no impacts"/>
    <x v="7"/>
    <s v=""/>
    <s v=""/>
  </r>
  <r>
    <s v="Aeroport"/>
    <s v="LIT_033"/>
    <s v="Douala"/>
    <s v="IHS"/>
    <s v="Grid-Gen (LL)"/>
    <s v="LITTORAL"/>
    <s v="Douala"/>
    <s v="ZTE"/>
    <n v="0"/>
    <n v="0"/>
    <n v="0"/>
    <n v="2.5307976132384814E-2"/>
    <n v="0"/>
    <n v="0"/>
    <n v="2.751952584374202E-2"/>
    <n v="0"/>
    <n v="0"/>
    <n v="0"/>
    <n v="0"/>
    <n v="0"/>
    <n v="0"/>
    <n v="0"/>
    <n v="0"/>
    <n v="0"/>
    <x v="609"/>
    <x v="0"/>
    <m/>
    <x v="15"/>
    <x v="10"/>
    <s v="no impacts"/>
    <x v="7"/>
    <s v=""/>
    <s v=""/>
  </r>
  <r>
    <s v="Ndiam-badji"/>
    <s v="NRD_154"/>
    <s v="NORD"/>
    <s v="CAMUSAT"/>
    <s v="Hybrid Solar - S3"/>
    <s v="NORD"/>
    <s v="Ndiam-Badji"/>
    <s v="NOKIA"/>
    <n v="1.2485277349802194E-3"/>
    <n v="0"/>
    <n v="0"/>
    <n v="4.8157498349233373E-3"/>
    <n v="0"/>
    <n v="0"/>
    <n v="0"/>
    <n v="0"/>
    <n v="0"/>
    <n v="0"/>
    <n v="0"/>
    <n v="69605.417123102015"/>
    <n v="0"/>
    <n v="0"/>
    <n v="0"/>
    <n v="0"/>
    <x v="609"/>
    <x v="0"/>
    <m/>
    <x v="15"/>
    <x v="10"/>
    <s v="no impacts"/>
    <x v="7"/>
    <s v=""/>
    <s v=""/>
  </r>
  <r>
    <s v="Ndogbong-Citadelle"/>
    <s v="LIT_344"/>
    <s v="Douala"/>
    <s v="IHS"/>
    <s v="Grid-Gen"/>
    <s v="LITTORAL"/>
    <s v="Douala"/>
    <s v="ZTE"/>
    <n v="0"/>
    <n v="6.2966743999566264"/>
    <n v="0"/>
    <n v="2.3185601812614315E-3"/>
    <n v="0"/>
    <n v="0"/>
    <n v="0"/>
    <n v="0"/>
    <n v="0"/>
    <n v="0"/>
    <n v="0"/>
    <n v="0"/>
    <n v="0"/>
    <n v="0"/>
    <n v="0"/>
    <n v="0"/>
    <x v="609"/>
    <x v="0"/>
    <m/>
    <x v="15"/>
    <x v="10"/>
    <s v="no impacts"/>
    <x v="7"/>
    <s v=""/>
    <s v=""/>
  </r>
  <r>
    <s v="Ange-Raphael"/>
    <s v="LIT_056"/>
    <s v="Douala"/>
    <s v="IHS"/>
    <s v="GridOnly"/>
    <s v="LITTORAL"/>
    <s v="Douala"/>
    <s v="ZTE"/>
    <n v="0"/>
    <n v="0"/>
    <n v="0"/>
    <n v="2.2472198679918932E-3"/>
    <n v="0"/>
    <n v="0"/>
    <n v="0"/>
    <n v="0"/>
    <n v="0"/>
    <n v="0"/>
    <n v="0"/>
    <n v="0"/>
    <n v="0"/>
    <n v="0"/>
    <n v="0"/>
    <n v="0"/>
    <x v="609"/>
    <x v="0"/>
    <m/>
    <x v="15"/>
    <x v="10"/>
    <s v="no impacts"/>
    <x v="7"/>
    <s v=""/>
    <s v=""/>
  </r>
  <r>
    <s v="Socaver"/>
    <s v="LIT_024"/>
    <s v="Douala"/>
    <s v="IHS"/>
    <s v="Grid-Gen"/>
    <s v="LITTORAL"/>
    <s v="Douala"/>
    <s v="ZTE"/>
    <n v="0"/>
    <n v="0"/>
    <n v="0"/>
    <n v="2.2115497113572098E-3"/>
    <n v="0"/>
    <n v="0"/>
    <n v="0"/>
    <n v="0"/>
    <n v="0"/>
    <n v="0"/>
    <n v="0"/>
    <n v="0"/>
    <n v="0"/>
    <n v="0"/>
    <n v="0"/>
    <n v="0"/>
    <x v="609"/>
    <x v="0"/>
    <m/>
    <x v="15"/>
    <x v="10"/>
    <s v="no impacts"/>
    <x v="7"/>
    <s v=""/>
    <s v=""/>
  </r>
  <r>
    <s v="Fin-Goudron-Mt-Essec"/>
    <s v="LIT_160"/>
    <s v="Douala"/>
    <s v="IHS"/>
    <s v="Grid-Gen"/>
    <s v="LITTORAL"/>
    <s v="Douala"/>
    <s v="ZTE"/>
    <n v="0"/>
    <n v="0"/>
    <n v="0"/>
    <n v="2.211549711357039E-3"/>
    <n v="0"/>
    <n v="0"/>
    <n v="0"/>
    <n v="0"/>
    <n v="0"/>
    <n v="0"/>
    <n v="0"/>
    <n v="0"/>
    <n v="0"/>
    <n v="0"/>
    <n v="0"/>
    <n v="0"/>
    <x v="609"/>
    <x v="0"/>
    <m/>
    <x v="15"/>
    <x v="10"/>
    <s v="no impacts"/>
    <x v="7"/>
    <s v=""/>
    <s v=""/>
  </r>
  <r>
    <s v="Ndogbong-Vallee"/>
    <s v="LIT_264"/>
    <s v="Douala"/>
    <s v="IHS"/>
    <s v="Grid-Gen"/>
    <s v="LITTORAL"/>
    <s v="Douala"/>
    <s v="ZTE"/>
    <n v="0"/>
    <n v="2.1314702097119858"/>
    <n v="0"/>
    <n v="2.211549711357039E-3"/>
    <n v="0"/>
    <n v="0"/>
    <n v="0"/>
    <n v="0"/>
    <n v="0"/>
    <n v="0"/>
    <n v="0"/>
    <n v="0"/>
    <n v="0"/>
    <n v="0"/>
    <n v="0"/>
    <n v="0"/>
    <x v="609"/>
    <x v="0"/>
    <m/>
    <x v="15"/>
    <x v="10"/>
    <s v="no impacts"/>
    <x v="7"/>
    <s v=""/>
    <s v=""/>
  </r>
  <r>
    <s v="Makepe-Chefferie"/>
    <s v="LIT_397"/>
    <s v="Douala"/>
    <s v="IHS"/>
    <s v="Grid-Gen"/>
    <s v="LITTORAL"/>
    <s v="Douala"/>
    <s v="ZTE"/>
    <n v="0"/>
    <n v="0"/>
    <n v="0"/>
    <n v="2.0331989281831089E-3"/>
    <n v="0"/>
    <n v="0"/>
    <n v="0"/>
    <n v="0"/>
    <n v="0"/>
    <n v="0"/>
    <n v="0"/>
    <n v="0"/>
    <n v="0"/>
    <n v="0"/>
    <n v="0"/>
    <n v="0"/>
    <x v="609"/>
    <x v="0"/>
    <m/>
    <x v="15"/>
    <x v="10"/>
    <s v="no impacts"/>
    <x v="7"/>
    <s v=""/>
    <s v=""/>
  </r>
  <r>
    <s v="Makepe-Lycee"/>
    <s v="LIT_285"/>
    <s v="Douala"/>
    <s v="IHS"/>
    <s v="GridOnly"/>
    <s v="LITTORAL"/>
    <s v="Douala"/>
    <s v="ZTE"/>
    <n v="0"/>
    <n v="0"/>
    <n v="0"/>
    <n v="1.926188458278717E-3"/>
    <n v="0"/>
    <n v="0"/>
    <n v="0"/>
    <n v="0"/>
    <n v="0"/>
    <n v="0"/>
    <n v="0"/>
    <n v="0"/>
    <n v="0"/>
    <n v="0"/>
    <n v="0"/>
    <n v="0"/>
    <x v="609"/>
    <x v="0"/>
    <m/>
    <x v="15"/>
    <x v="10"/>
    <s v="no impacts"/>
    <x v="7"/>
    <s v=""/>
    <s v=""/>
  </r>
  <r>
    <s v="Logpom-Kosovo"/>
    <s v="LIT_276"/>
    <s v="Douala"/>
    <s v="IHS"/>
    <s v="Grid-Gen"/>
    <s v="LITTORAL"/>
    <s v="Douala"/>
    <s v="ZTE"/>
    <n v="0"/>
    <n v="0"/>
    <n v="0"/>
    <n v="1.9083533799613751E-3"/>
    <n v="0"/>
    <n v="0"/>
    <n v="0"/>
    <n v="0"/>
    <n v="0"/>
    <n v="0"/>
    <n v="0"/>
    <n v="0"/>
    <n v="0"/>
    <n v="0"/>
    <n v="0"/>
    <n v="0"/>
    <x v="609"/>
    <x v="0"/>
    <m/>
    <x v="15"/>
    <x v="10"/>
    <s v="no impacts"/>
    <x v="7"/>
    <s v=""/>
    <s v=""/>
  </r>
  <r>
    <s v="Ndogbong-Guinness"/>
    <s v="LIT_432"/>
    <s v="Douala"/>
    <s v="IHS"/>
    <s v="Grid-Gen"/>
    <s v="LITTORAL"/>
    <s v="Douala"/>
    <s v="ZTE"/>
    <n v="0"/>
    <n v="0"/>
    <n v="0"/>
    <n v="1.6408272052003947E-3"/>
    <n v="0"/>
    <n v="0"/>
    <n v="0"/>
    <n v="0"/>
    <n v="0"/>
    <n v="0"/>
    <n v="0"/>
    <n v="0"/>
    <n v="0"/>
    <n v="0"/>
    <n v="0"/>
    <n v="0"/>
    <x v="609"/>
    <x v="0"/>
    <m/>
    <x v="15"/>
    <x v="10"/>
    <s v="no impacts"/>
    <x v="7"/>
    <s v=""/>
    <s v=""/>
  </r>
  <r>
    <s v="Ndogbong-Hotel-Pacifique"/>
    <s v="LIT_619"/>
    <s v="Douala"/>
    <s v="CAMUSAT"/>
    <s v="Good Grid no GE - 12h"/>
    <s v="LITTORAL"/>
    <s v="Douala"/>
    <s v="ZTE"/>
    <n v="0"/>
    <n v="0"/>
    <n v="0"/>
    <n v="1.6051570485655401E-3"/>
    <n v="0"/>
    <n v="0"/>
    <n v="0"/>
    <n v="0"/>
    <n v="0"/>
    <n v="0"/>
    <n v="0"/>
    <n v="0"/>
    <n v="0"/>
    <n v="0"/>
    <n v="0"/>
    <n v="0"/>
    <x v="609"/>
    <x v="0"/>
    <m/>
    <x v="15"/>
    <x v="10"/>
    <s v="no impacts"/>
    <x v="7"/>
    <s v=""/>
    <s v=""/>
  </r>
  <r>
    <s v="Logpom-H-Soeurs"/>
    <s v="LIT_210"/>
    <s v="Douala"/>
    <s v="IHS"/>
    <s v="Grid-Gen"/>
    <s v="LITTORAL"/>
    <s v="Douala"/>
    <s v="ZTE"/>
    <n v="0"/>
    <n v="0"/>
    <n v="0"/>
    <n v="1.5873219702480276E-3"/>
    <n v="0"/>
    <n v="0"/>
    <n v="0"/>
    <n v="0"/>
    <n v="0"/>
    <n v="0"/>
    <n v="0"/>
    <n v="0"/>
    <n v="0"/>
    <n v="0"/>
    <n v="0"/>
    <n v="0"/>
    <x v="609"/>
    <x v="0"/>
    <m/>
    <x v="15"/>
    <x v="10"/>
    <s v="no impacts"/>
    <x v="7"/>
    <s v=""/>
    <s v=""/>
  </r>
  <r>
    <s v="Logpom-IHS"/>
    <s v="LIT_376"/>
    <s v="Douala"/>
    <s v="IHS"/>
    <s v="Grid-Gen"/>
    <s v="LITTORAL"/>
    <s v="Douala"/>
    <s v="ZTE"/>
    <n v="0"/>
    <n v="0"/>
    <n v="0"/>
    <n v="1.5694868919306861E-3"/>
    <n v="0"/>
    <n v="0"/>
    <n v="0"/>
    <n v="0"/>
    <n v="0"/>
    <n v="0"/>
    <n v="0"/>
    <n v="0"/>
    <n v="0"/>
    <n v="0"/>
    <n v="0"/>
    <n v="0"/>
    <x v="609"/>
    <x v="0"/>
    <m/>
    <x v="15"/>
    <x v="10"/>
    <s v="no impacts"/>
    <x v="7"/>
    <s v=""/>
    <s v=""/>
  </r>
  <r>
    <s v="Ndogbong-Seven"/>
    <s v="LIT_652"/>
    <s v="Douala"/>
    <s v="CAMUSAT"/>
    <s v="Good Grid no GE - 8h"/>
    <s v="LITTORAL"/>
    <s v="Douala"/>
    <s v="ZTE"/>
    <n v="0"/>
    <n v="0"/>
    <n v="0"/>
    <n v="1.5159816569784899E-3"/>
    <n v="0"/>
    <n v="0"/>
    <n v="0"/>
    <n v="0"/>
    <n v="0"/>
    <n v="0"/>
    <n v="0"/>
    <n v="0"/>
    <n v="0"/>
    <n v="0"/>
    <n v="0"/>
    <n v="0"/>
    <x v="609"/>
    <x v="0"/>
    <m/>
    <x v="15"/>
    <x v="10"/>
    <s v="no impacts"/>
    <x v="7"/>
    <s v=""/>
    <s v=""/>
  </r>
  <r>
    <s v="Makepe-St-Tropez"/>
    <s v="LIT_224"/>
    <s v="Douala"/>
    <s v="IHS"/>
    <s v="Grid-Gen"/>
    <s v="LITTORAL"/>
    <s v="Douala"/>
    <s v="ZTE"/>
    <n v="0"/>
    <n v="0"/>
    <n v="0"/>
    <n v="1.3733010304392435E-3"/>
    <n v="0"/>
    <n v="0"/>
    <n v="0"/>
    <n v="0"/>
    <n v="0"/>
    <n v="0"/>
    <n v="0"/>
    <n v="0"/>
    <n v="0"/>
    <n v="0"/>
    <n v="0"/>
    <n v="0"/>
    <x v="609"/>
    <x v="0"/>
    <m/>
    <x v="15"/>
    <x v="10"/>
    <s v="no impacts"/>
    <x v="7"/>
    <s v=""/>
    <s v=""/>
  </r>
  <r>
    <s v="Ngong-Town-IHS"/>
    <s v="NRD_088"/>
    <s v="NORD"/>
    <s v="IHS"/>
    <s v="Grid-Gen"/>
    <s v="NORD"/>
    <s v="Ngong"/>
    <s v="Huawei"/>
    <n v="0"/>
    <n v="0"/>
    <n v="0"/>
    <n v="8.9175391586979543E-5"/>
    <n v="0"/>
    <n v="0"/>
    <n v="0"/>
    <n v="0"/>
    <n v="0"/>
    <n v="0"/>
    <n v="0"/>
    <n v="0"/>
    <n v="0"/>
    <n v="0"/>
    <n v="0"/>
    <n v="0"/>
    <x v="609"/>
    <x v="0"/>
    <m/>
    <x v="15"/>
    <x v="10"/>
    <s v="no impacts"/>
    <x v="7"/>
    <s v=""/>
    <s v=""/>
  </r>
  <r>
    <s v="Foumban-Nkoungougnet"/>
    <s v="OST_082"/>
    <s v="OUEST"/>
    <s v="IHS"/>
    <s v="Grid-Gen"/>
    <s v="OUEST"/>
    <s v="Foumban"/>
    <s v="Huawei"/>
    <n v="0"/>
    <n v="0"/>
    <n v="0"/>
    <n v="8.9175391586979543E-5"/>
    <n v="0"/>
    <n v="0"/>
    <n v="0"/>
    <n v="0"/>
    <n v="0"/>
    <n v="0"/>
    <n v="0"/>
    <n v="0"/>
    <n v="0"/>
    <n v="0"/>
    <n v="0"/>
    <n v="0"/>
    <x v="609"/>
    <x v="0"/>
    <m/>
    <x v="15"/>
    <x v="10"/>
    <s v="no impacts"/>
    <x v="7"/>
    <s v=""/>
    <s v=""/>
  </r>
  <r>
    <s v="Kye-Ossi"/>
    <s v="SUD_015"/>
    <s v="CENTRE"/>
    <s v="IHS"/>
    <s v="Solar-Grid-Gen-Lithium"/>
    <s v="SUD"/>
    <s v="Kye-Ossi"/>
    <s v="ZTE"/>
    <n v="0.55970042775651829"/>
    <n v="0"/>
    <n v="0"/>
    <n v="5.7896860465928885E-17"/>
    <n v="0"/>
    <n v="0"/>
    <n v="0"/>
    <n v="0"/>
    <n v="0"/>
    <n v="0"/>
    <n v="0"/>
    <n v="0"/>
    <n v="0"/>
    <n v="0"/>
    <n v="0"/>
    <n v="0"/>
    <x v="609"/>
    <x v="0"/>
    <m/>
    <x v="15"/>
    <x v="10"/>
    <s v="no impacts"/>
    <x v="7"/>
    <s v=""/>
    <s v=""/>
  </r>
  <r>
    <s v="BTS-Mobile-Tagidor-Hotel"/>
    <s v="OST_306"/>
    <s v="Bafoussam"/>
    <s v="CAMUSAT"/>
    <s v="Medium Grid + GE"/>
    <s v="OUEST"/>
    <s v="Bafoussam"/>
    <s v="Huawei"/>
    <n v="18.491409199476074"/>
    <n v="18.491409199476074"/>
    <n v="18.491409199476074"/>
    <n v="18.491409199476074"/>
    <n v="0"/>
    <n v="0"/>
    <n v="0"/>
    <n v="0"/>
    <n v="0"/>
    <n v="0"/>
    <n v="0"/>
    <n v="0"/>
    <n v="0"/>
    <n v="0"/>
    <n v="0"/>
    <n v="0"/>
    <x v="609"/>
    <x v="0"/>
    <m/>
    <x v="13"/>
    <x v="8"/>
    <s v="Projet OCM (HUAWEI)"/>
    <x v="6"/>
    <s v="(04/26/2026 ocm ran 20h): -Site en cours de démentelement"/>
    <s v=""/>
  </r>
  <r>
    <s v="Indoor-BEAC"/>
    <s v="CTR_878"/>
    <s v="Yaounde"/>
    <s v="CAMUSAT"/>
    <s v="Good Grid no GE - 8h"/>
    <s v="CENTRE"/>
    <s v="Yaounde"/>
    <s v="ZTE"/>
    <n v="13.868556899607057"/>
    <n v="13.868556899607057"/>
    <n v="13.868556899607057"/>
    <n v="13.868556899607057"/>
    <n v="0"/>
    <n v="0"/>
    <n v="0"/>
    <n v="0"/>
    <n v="0"/>
    <n v="0"/>
    <n v="0"/>
    <n v="0"/>
    <n v="0"/>
    <n v="0"/>
    <n v="0"/>
    <n v="0"/>
    <x v="609"/>
    <x v="0"/>
    <m/>
    <x v="15"/>
    <x v="10"/>
    <s v="no impacts"/>
    <x v="7"/>
    <s v="(04/26/2026 cell zte): -24/04/2026 : Besoin d'analyse BO RAN"/>
    <s v=""/>
  </r>
  <r>
    <s v="Minisite-Tradex-Village"/>
    <s v="LIT_663"/>
    <s v="Douala"/>
    <s v="CAMUSAT"/>
    <s v="Good Grid no GE - 8h"/>
    <s v="LITTORAL"/>
    <s v="Douala"/>
    <s v="ZTE"/>
    <n v="2.1888991618939992"/>
    <n v="2.6853385668587149"/>
    <n v="2.1821218321333893"/>
    <n v="2.155547565440469"/>
    <n v="0"/>
    <n v="0"/>
    <n v="0"/>
    <n v="0"/>
    <n v="0"/>
    <n v="0"/>
    <n v="0"/>
    <n v="0"/>
    <n v="0"/>
    <n v="0"/>
    <n v="0"/>
    <n v="0"/>
    <x v="609"/>
    <x v="0"/>
    <m/>
    <x v="4"/>
    <x v="4"/>
    <s v="AKTIVCO Coupure ENEO &amp; Baisse de tension"/>
    <x v="4"/>
    <s v="(04/26/2026 ocm ran 20h): -26/04/2026 CAMUSAT feedback : team en route pour verification _x000a_25/04/2026 Bad grid voltage, low solar/ Solar return awaited"/>
    <s v=""/>
  </r>
  <r>
    <s v="Minisite-PK8-ESG-ISTA"/>
    <s v="LIT_630"/>
    <s v="Douala"/>
    <s v="CAMUSAT"/>
    <s v="Good Grid no GE - 8h"/>
    <s v="LITTORAL"/>
    <s v="Douala"/>
    <s v="ZTE"/>
    <n v="9.363416116632774E-3"/>
    <n v="3.4288473117543155"/>
    <n v="0"/>
    <n v="3.4778402718922325E-3"/>
    <n v="0"/>
    <n v="0"/>
    <n v="0"/>
    <n v="0"/>
    <n v="0"/>
    <n v="0"/>
    <n v="0"/>
    <n v="0"/>
    <n v="0"/>
    <n v="0"/>
    <n v="0"/>
    <n v="0"/>
    <x v="609"/>
    <x v="0"/>
    <m/>
    <x v="15"/>
    <x v="10"/>
    <s v="no impacts"/>
    <x v="7"/>
    <s v=""/>
    <s v=""/>
  </r>
  <r>
    <s v="CBC"/>
    <s v="CTR_805"/>
    <s v="Yaounde"/>
    <m/>
    <m/>
    <s v="CENTRE"/>
    <s v="Yaounde"/>
    <s v="ZTE"/>
    <n v="1.7335696124508495E-2"/>
    <n v="8.9175391586828202E-5"/>
    <n v="7.134031326964783E-5"/>
    <n v="7.1340313269474141E-5"/>
    <n v="0"/>
    <n v="0"/>
    <n v="0"/>
    <n v="0"/>
    <n v="0"/>
    <n v="0"/>
    <n v="0"/>
    <n v="0"/>
    <n v="0"/>
    <n v="0"/>
    <n v="0"/>
    <n v="0"/>
    <x v="609"/>
    <x v="0"/>
    <m/>
    <x v="15"/>
    <x v="10"/>
    <s v="no impacts"/>
    <x v="7"/>
    <s v=""/>
    <s v=""/>
  </r>
  <r>
    <s v="Djoum"/>
    <s v="SUD_014"/>
    <s v="CENTRE"/>
    <s v="CAMUSAT"/>
    <s v="Medium Grid + Solar + GE"/>
    <s v="SUD"/>
    <s v="Djoum"/>
    <s v="ZTE"/>
    <n v="0"/>
    <n v="0"/>
    <n v="0"/>
    <n v="0"/>
    <n v="0"/>
    <n v="0"/>
    <n v="0"/>
    <n v="0"/>
    <n v="0"/>
    <n v="0"/>
    <n v="0"/>
    <n v="0"/>
    <n v="0"/>
    <n v="0"/>
    <n v="0"/>
    <n v="0"/>
    <x v="609"/>
    <x v="1"/>
    <m/>
    <x v="2"/>
    <x v="2"/>
    <s v="EXCLU"/>
    <x v="2"/>
    <s v=""/>
    <s v=""/>
  </r>
  <r>
    <s v="Bandjoun-IUT"/>
    <s v="OST_239"/>
    <s v="OUEST"/>
    <s v="CAMUSAT"/>
    <s v="Good Grid + GE"/>
    <s v="OUEST"/>
    <s v="Bandjoun"/>
    <s v="Huawei"/>
    <n v="4.2917262358282464"/>
    <n v="2.4090910388005695"/>
    <n v="3.3723992888797576"/>
    <n v="0"/>
    <n v="0"/>
    <n v="0"/>
    <n v="0"/>
    <n v="0"/>
    <n v="0"/>
    <n v="0"/>
    <n v="0"/>
    <n v="0"/>
    <n v="0"/>
    <n v="0"/>
    <n v="0"/>
    <n v="0"/>
    <x v="609"/>
    <x v="0"/>
    <m/>
    <x v="15"/>
    <x v="10"/>
    <s v="no impacts"/>
    <x v="7"/>
    <s v=""/>
    <s v=""/>
  </r>
  <r>
    <s v="Maroua-Diguirwo-IHS"/>
    <s v="EXN_114"/>
    <s v="Maroua"/>
    <s v="IHS"/>
    <s v="Grid-Gen"/>
    <s v="EXTREME-NORD"/>
    <s v="Maroua"/>
    <s v="Huawei"/>
    <n v="0"/>
    <n v="0"/>
    <n v="0"/>
    <n v="0"/>
    <n v="0"/>
    <n v="0"/>
    <n v="0"/>
    <n v="0"/>
    <n v="0"/>
    <n v="0"/>
    <n v="0"/>
    <n v="0"/>
    <n v="0"/>
    <n v="0"/>
    <n v="0"/>
    <n v="0"/>
    <x v="609"/>
    <x v="0"/>
    <m/>
    <x v="15"/>
    <x v="10"/>
    <s v="no impacts"/>
    <x v="7"/>
    <s v=""/>
    <s v=""/>
  </r>
  <r>
    <s v="Maroua-Diguirwo-II"/>
    <s v="EXN_196"/>
    <s v="Maroua"/>
    <s v="CAMUSAT"/>
    <s v="Good Grid + GE"/>
    <s v="EXTREME-NORD"/>
    <s v="Maroua"/>
    <s v="Huawei"/>
    <n v="0"/>
    <n v="0"/>
    <n v="0"/>
    <n v="0"/>
    <n v="0"/>
    <n v="0"/>
    <n v="0"/>
    <n v="0"/>
    <n v="0"/>
    <n v="0"/>
    <n v="0"/>
    <n v="0"/>
    <n v="0"/>
    <n v="0"/>
    <n v="0"/>
    <n v="0"/>
    <x v="609"/>
    <x v="0"/>
    <m/>
    <x v="15"/>
    <x v="10"/>
    <s v="no impacts"/>
    <x v="7"/>
    <s v=""/>
    <s v=""/>
  </r>
  <r>
    <s v="KOTTO-MBANGUE-II"/>
    <s v="LIT_712"/>
    <s v="Douala"/>
    <s v="CAMUSAT"/>
    <s v="Good Grid no GE - 8h"/>
    <s v="LITTORAL"/>
    <s v="Douala"/>
    <s v="ZTE"/>
    <n v="0"/>
    <n v="0"/>
    <n v="0"/>
    <n v="0"/>
    <n v="0"/>
    <n v="0"/>
    <n v="0"/>
    <n v="0"/>
    <n v="0"/>
    <n v="0"/>
    <n v="0"/>
    <n v="0"/>
    <n v="0"/>
    <n v="0"/>
    <n v="0"/>
    <n v="0"/>
    <x v="609"/>
    <x v="0"/>
    <m/>
    <x v="15"/>
    <x v="10"/>
    <s v="no impacts"/>
    <x v="7"/>
    <s v=""/>
    <s v=""/>
  </r>
  <r>
    <s v="Kotto-Bloc-II"/>
    <s v="LIT_611"/>
    <s v="Douala"/>
    <s v="CAMUSAT"/>
    <s v="Good Grid no GE - 8h"/>
    <s v="LITTORAL"/>
    <s v="Douala"/>
    <s v="ZTE"/>
    <n v="0"/>
    <n v="0"/>
    <n v="0"/>
    <n v="0"/>
    <n v="0"/>
    <n v="0"/>
    <n v="0"/>
    <n v="0"/>
    <n v="0"/>
    <n v="0"/>
    <n v="0"/>
    <n v="0"/>
    <n v="0"/>
    <n v="0"/>
    <n v="0"/>
    <n v="0"/>
    <x v="609"/>
    <x v="0"/>
    <m/>
    <x v="15"/>
    <x v="10"/>
    <s v="no impacts"/>
    <x v="7"/>
    <s v=""/>
    <s v=""/>
  </r>
  <r>
    <s v="Stamatiades"/>
    <s v="LIT_014"/>
    <s v="Douala"/>
    <s v="IHS"/>
    <s v="GridOnly"/>
    <s v="LITTORAL"/>
    <s v="Douala"/>
    <s v="ZTE"/>
    <n v="0"/>
    <n v="0"/>
    <n v="0"/>
    <n v="0"/>
    <n v="0"/>
    <n v="0"/>
    <n v="0"/>
    <n v="0"/>
    <n v="0"/>
    <n v="0"/>
    <n v="0"/>
    <n v="0"/>
    <n v="0"/>
    <n v="0"/>
    <n v="0"/>
    <n v="0"/>
    <x v="609"/>
    <x v="0"/>
    <m/>
    <x v="15"/>
    <x v="10"/>
    <s v="no impacts"/>
    <x v="7"/>
    <s v=""/>
    <s v=""/>
  </r>
  <r>
    <s v="Minoterie"/>
    <s v="LIT_023"/>
    <s v="Douala"/>
    <s v="IHS"/>
    <s v="Grid-Gen"/>
    <s v="LITTORAL"/>
    <s v="Douala"/>
    <s v="ZTE"/>
    <n v="0"/>
    <n v="0"/>
    <n v="0"/>
    <n v="0"/>
    <n v="0"/>
    <n v="0"/>
    <n v="0"/>
    <n v="0"/>
    <n v="0"/>
    <n v="0"/>
    <n v="0"/>
    <n v="0"/>
    <n v="0"/>
    <n v="0"/>
    <n v="0"/>
    <n v="0"/>
    <x v="609"/>
    <x v="0"/>
    <m/>
    <x v="15"/>
    <x v="10"/>
    <s v="no impacts"/>
    <x v="7"/>
    <s v=""/>
    <s v=""/>
  </r>
  <r>
    <s v="China-Embassy-IHS"/>
    <s v="CTR_874"/>
    <s v="Yaounde"/>
    <s v="IHS"/>
    <s v="GridOnly"/>
    <s v="CENTRE"/>
    <s v="Yaounde"/>
    <s v="ZTE"/>
    <n v="0"/>
    <n v="0"/>
    <n v="0"/>
    <n v="0"/>
    <n v="0"/>
    <n v="0"/>
    <n v="0"/>
    <n v="0"/>
    <n v="0"/>
    <n v="0"/>
    <n v="0"/>
    <n v="0"/>
    <n v="0"/>
    <n v="0"/>
    <n v="0"/>
    <n v="0"/>
    <x v="609"/>
    <x v="0"/>
    <m/>
    <x v="15"/>
    <x v="10"/>
    <s v="no impacts"/>
    <x v="7"/>
    <s v=""/>
    <s v=""/>
  </r>
  <r>
    <s v="Foumban-Njinka"/>
    <s v="OST_101"/>
    <s v="OUEST"/>
    <s v="IHS"/>
    <s v="Grid-Gen"/>
    <s v="OUEST"/>
    <s v="Foumban"/>
    <s v="Huawei"/>
    <n v="0.45531171436480011"/>
    <n v="3.0587159314333982E-2"/>
    <n v="0"/>
    <n v="0"/>
    <n v="0"/>
    <n v="0"/>
    <n v="0"/>
    <n v="0"/>
    <n v="0"/>
    <n v="0"/>
    <n v="0"/>
    <n v="0"/>
    <n v="0"/>
    <n v="0"/>
    <n v="0"/>
    <n v="0"/>
    <x v="609"/>
    <x v="0"/>
    <m/>
    <x v="15"/>
    <x v="10"/>
    <s v="no impacts"/>
    <x v="7"/>
    <s v=""/>
    <s v=""/>
  </r>
  <r>
    <s v="Armee-de-l-AIR-IHS"/>
    <s v="LIT_748"/>
    <s v="Douala"/>
    <m/>
    <m/>
    <s v="LITTORAL"/>
    <s v="Douala"/>
    <s v="ZTE"/>
    <n v="0"/>
    <n v="0"/>
    <n v="0"/>
    <n v="0"/>
    <n v="0"/>
    <n v="0"/>
    <n v="0"/>
    <n v="0"/>
    <n v="0"/>
    <n v="0"/>
    <n v="0"/>
    <n v="0"/>
    <n v="0"/>
    <n v="0"/>
    <n v="0"/>
    <n v="0"/>
    <x v="609"/>
    <x v="0"/>
    <m/>
    <x v="15"/>
    <x v="10"/>
    <s v="no impacts"/>
    <x v="7"/>
    <s v=""/>
    <s v=""/>
  </r>
  <r>
    <s v="Ngd-Bamyangal-rural"/>
    <s v="ADM_151"/>
    <s v="Ngaoundere"/>
    <s v="CAMUSAT"/>
    <s v="Medium Grid + Solar + GE"/>
    <s v="ADAMAOUA"/>
    <s v="Ngaoundere"/>
    <s v="Huawei"/>
    <n v="0.15775126771736681"/>
    <n v="6.7416596039756513E-2"/>
    <n v="0"/>
    <n v="0"/>
    <n v="0"/>
    <n v="0"/>
    <n v="0"/>
    <n v="0"/>
    <n v="0"/>
    <n v="0"/>
    <n v="0"/>
    <n v="0"/>
    <n v="0"/>
    <n v="0"/>
    <n v="0"/>
    <n v="0"/>
    <x v="609"/>
    <x v="0"/>
    <m/>
    <x v="15"/>
    <x v="10"/>
    <s v="no impacts"/>
    <x v="7"/>
    <s v=""/>
    <s v=""/>
  </r>
  <r>
    <s v="Ngoumou-Camrail"/>
    <s v="CTR_098"/>
    <s v="CENTRE"/>
    <s v="CAMUSAT"/>
    <s v="Medium Grid + Solar + GE"/>
    <s v="CENTRE"/>
    <s v="Ngoumou"/>
    <s v="NOKIA"/>
    <n v="0"/>
    <n v="0"/>
    <n v="0"/>
    <n v="0"/>
    <n v="0"/>
    <n v="0"/>
    <n v="0"/>
    <n v="0"/>
    <n v="0"/>
    <n v="0"/>
    <n v="0"/>
    <n v="0"/>
    <n v="0"/>
    <n v="0"/>
    <n v="0"/>
    <n v="0"/>
    <x v="609"/>
    <x v="0"/>
    <m/>
    <x v="15"/>
    <x v="10"/>
    <s v="no impacts"/>
    <x v="7"/>
    <s v=""/>
    <s v=""/>
  </r>
  <r>
    <s v="Bonateki-New"/>
    <s v="LIT_527"/>
    <s v="Douala"/>
    <s v="IHS"/>
    <s v="Grid-Gen"/>
    <s v="LITTORAL"/>
    <s v="Douala"/>
    <s v="ZTE"/>
    <n v="0"/>
    <n v="0"/>
    <n v="5.7788150659327178"/>
    <n v="0"/>
    <n v="0"/>
    <n v="0"/>
    <n v="0"/>
    <n v="0"/>
    <n v="0.58784418134136884"/>
    <n v="0"/>
    <n v="0"/>
    <n v="0"/>
    <n v="0"/>
    <n v="0"/>
    <n v="0"/>
    <n v="0"/>
    <x v="609"/>
    <x v="0"/>
    <m/>
    <x v="15"/>
    <x v="10"/>
    <s v="no impacts"/>
    <x v="7"/>
    <s v=""/>
    <s v=""/>
  </r>
  <r>
    <s v="Cogefar-II"/>
    <s v="LIT_339"/>
    <s v="Douala"/>
    <s v="IHS"/>
    <s v="Grid-Gen"/>
    <s v="LITTORAL"/>
    <s v="Douala"/>
    <s v="ZTE"/>
    <n v="0"/>
    <n v="4.6264193155324602E-2"/>
    <n v="0"/>
    <n v="0"/>
    <n v="0"/>
    <n v="0"/>
    <n v="0"/>
    <n v="0"/>
    <n v="0"/>
    <n v="0"/>
    <n v="0"/>
    <n v="0"/>
    <n v="0"/>
    <n v="0"/>
    <n v="0"/>
    <n v="0"/>
    <x v="609"/>
    <x v="0"/>
    <m/>
    <x v="15"/>
    <x v="10"/>
    <s v="no impacts"/>
    <x v="7"/>
    <s v=""/>
    <s v=""/>
  </r>
  <r>
    <s v="Cogefar"/>
    <s v="LIT_198"/>
    <s v="Douala"/>
    <s v="IHS"/>
    <s v="Grid-Gen"/>
    <s v="LITTORAL"/>
    <s v="Douala"/>
    <s v="ZTE"/>
    <n v="0"/>
    <n v="0"/>
    <n v="0"/>
    <n v="0"/>
    <n v="0"/>
    <n v="0"/>
    <n v="0"/>
    <n v="0"/>
    <n v="0"/>
    <n v="0"/>
    <n v="0"/>
    <n v="0"/>
    <n v="0"/>
    <n v="0"/>
    <n v="0"/>
    <n v="0"/>
    <x v="609"/>
    <x v="0"/>
    <m/>
    <x v="15"/>
    <x v="10"/>
    <s v="no impacts"/>
    <x v="7"/>
    <s v=""/>
    <s v=""/>
  </r>
  <r>
    <s v="Nkolmeyos-IHS"/>
    <s v="SUD_111"/>
    <s v="CENTRE"/>
    <s v="IHS"/>
    <s v="Gen-Lithium"/>
    <s v="SUD"/>
    <s v="Nkolmeyos"/>
    <s v="ZTE"/>
    <n v="0"/>
    <n v="0"/>
    <n v="0"/>
    <n v="0"/>
    <n v="0"/>
    <n v="0"/>
    <n v="0"/>
    <n v="0"/>
    <n v="0"/>
    <n v="0"/>
    <n v="0"/>
    <n v="0"/>
    <n v="0"/>
    <n v="0"/>
    <n v="0"/>
    <n v="0"/>
    <x v="609"/>
    <x v="0"/>
    <m/>
    <x v="15"/>
    <x v="10"/>
    <s v="no impacts"/>
    <x v="7"/>
    <s v=""/>
    <s v=""/>
  </r>
  <r>
    <s v="Meyo-Elie"/>
    <s v="SUD_124"/>
    <s v="CENTRE"/>
    <s v="CAMUSAT"/>
    <s v="Hybrid Solar - S3"/>
    <s v="SUD"/>
    <s v="Ambam"/>
    <s v="ZTE"/>
    <n v="0"/>
    <n v="0"/>
    <n v="0"/>
    <n v="0"/>
    <n v="0"/>
    <n v="0"/>
    <n v="0"/>
    <n v="0"/>
    <n v="0"/>
    <n v="0"/>
    <n v="0"/>
    <n v="0"/>
    <n v="0"/>
    <n v="0"/>
    <n v="0"/>
    <n v="0"/>
    <x v="609"/>
    <x v="0"/>
    <m/>
    <x v="15"/>
    <x v="10"/>
    <s v="no impacts"/>
    <x v="7"/>
    <s v=""/>
    <s v=""/>
  </r>
  <r>
    <s v="Hila"/>
    <s v="LIT_008"/>
    <s v="Douala"/>
    <s v="IHS"/>
    <s v="GridOnly"/>
    <s v="LITTORAL"/>
    <s v="Douala"/>
    <s v="ZTE"/>
    <n v="0"/>
    <n v="0"/>
    <n v="5.0308653865360862"/>
    <n v="0"/>
    <n v="0"/>
    <n v="0"/>
    <n v="0"/>
    <n v="0"/>
    <n v="1.0041684145043421"/>
    <n v="0"/>
    <n v="0"/>
    <n v="0"/>
    <n v="0"/>
    <n v="0"/>
    <n v="0"/>
    <n v="0"/>
    <x v="609"/>
    <x v="0"/>
    <m/>
    <x v="15"/>
    <x v="10"/>
    <s v="no impacts"/>
    <x v="7"/>
    <s v=""/>
    <s v=""/>
  </r>
  <r>
    <s v="Pain-Magique"/>
    <s v="LIT_381"/>
    <s v="Douala"/>
    <s v="IHS"/>
    <s v="GridOnly"/>
    <s v="LITTORAL"/>
    <s v="Douala"/>
    <s v="ZTE"/>
    <n v="0"/>
    <n v="0"/>
    <n v="4.214464676557288"/>
    <n v="0"/>
    <n v="0"/>
    <n v="0"/>
    <n v="0"/>
    <n v="0"/>
    <n v="1.117831368621107"/>
    <n v="0"/>
    <n v="0"/>
    <n v="0"/>
    <n v="0"/>
    <n v="0"/>
    <n v="0"/>
    <n v="0"/>
    <x v="609"/>
    <x v="0"/>
    <m/>
    <x v="15"/>
    <x v="10"/>
    <s v="no impacts"/>
    <x v="7"/>
    <s v="(04/26/2026 cell zte): -24/04/2026 : Besoin d'analyse BO RAN"/>
    <s v=""/>
  </r>
  <r>
    <s v="Banyangui"/>
    <s v="LIT_382"/>
    <s v="Douala"/>
    <s v="IHS"/>
    <s v="GridOnly"/>
    <s v="LITTORAL"/>
    <s v="Douala"/>
    <s v="ZTE"/>
    <n v="0"/>
    <n v="0"/>
    <n v="0"/>
    <n v="0"/>
    <n v="0"/>
    <n v="0"/>
    <n v="0"/>
    <n v="0"/>
    <n v="0"/>
    <n v="0"/>
    <n v="0"/>
    <n v="0"/>
    <n v="0"/>
    <n v="0"/>
    <n v="0"/>
    <n v="0"/>
    <x v="609"/>
    <x v="0"/>
    <m/>
    <x v="15"/>
    <x v="10"/>
    <s v="no impacts"/>
    <x v="7"/>
    <s v=""/>
    <s v=""/>
  </r>
  <r>
    <s v="Bobongo-Itba-IHS"/>
    <s v="LIT_426"/>
    <s v="Douala"/>
    <s v="IHS"/>
    <s v="Grid-Gen"/>
    <s v="LITTORAL"/>
    <s v="Douala"/>
    <s v="ZTE"/>
    <n v="0"/>
    <n v="0"/>
    <n v="0"/>
    <n v="0"/>
    <n v="0"/>
    <n v="0"/>
    <n v="0"/>
    <n v="0"/>
    <n v="0.14391124694306726"/>
    <n v="0"/>
    <n v="0"/>
    <n v="0"/>
    <n v="0"/>
    <n v="0"/>
    <n v="0"/>
    <n v="0"/>
    <x v="609"/>
    <x v="0"/>
    <m/>
    <x v="15"/>
    <x v="10"/>
    <s v="no impacts"/>
    <x v="7"/>
    <s v=""/>
    <s v=""/>
  </r>
  <r>
    <s v="Lycee-Koumassi-IHS"/>
    <s v="LIT_427"/>
    <s v="Douala"/>
    <s v="IHS"/>
    <s v="Grid-Gen"/>
    <s v="LITTORAL"/>
    <s v="Douala"/>
    <s v="ZTE"/>
    <n v="0"/>
    <n v="0"/>
    <n v="0"/>
    <n v="0"/>
    <n v="0"/>
    <n v="0"/>
    <n v="0"/>
    <n v="0"/>
    <n v="0"/>
    <n v="0"/>
    <n v="0"/>
    <n v="0"/>
    <n v="0"/>
    <n v="0"/>
    <n v="0"/>
    <n v="0"/>
    <x v="609"/>
    <x v="0"/>
    <m/>
    <x v="15"/>
    <x v="10"/>
    <s v="no impacts"/>
    <x v="7"/>
    <s v=""/>
    <s v=""/>
  </r>
  <r>
    <s v="PK18-Crf-Lapaix"/>
    <s v="LIT_731"/>
    <s v="Douala"/>
    <s v="CAMUSAT"/>
    <s v="Good Grid + GE"/>
    <s v="LITTORAL"/>
    <s v="Douala"/>
    <s v="ZTE"/>
    <n v="0"/>
    <n v="0"/>
    <n v="0"/>
    <n v="0"/>
    <n v="0"/>
    <n v="0"/>
    <n v="0"/>
    <n v="0"/>
    <n v="0"/>
    <n v="0"/>
    <n v="0"/>
    <n v="0"/>
    <n v="0"/>
    <n v="0"/>
    <n v="0"/>
    <n v="0"/>
    <x v="609"/>
    <x v="0"/>
    <m/>
    <x v="15"/>
    <x v="10"/>
    <s v="no impacts"/>
    <x v="7"/>
    <s v=""/>
    <s v=""/>
  </r>
  <r>
    <s v="NRD_260_H_Garoua-Djagara"/>
    <s v="NRD_260"/>
    <s v="Garoua"/>
    <s v="ESCO"/>
    <s v="Hybrid Solar - S1"/>
    <s v="NRD"/>
    <s v="Garoua"/>
    <s v="Huawei"/>
    <n v="0"/>
    <n v="0"/>
    <n v="0"/>
    <n v="0"/>
    <n v="0"/>
    <n v="0"/>
    <n v="0"/>
    <n v="0"/>
    <n v="8.9175391586979543E-5"/>
    <n v="0"/>
    <n v="0"/>
    <n v="0"/>
    <n v="0"/>
    <n v="0"/>
    <n v="0"/>
    <n v="0"/>
    <x v="609"/>
    <x v="0"/>
    <m/>
    <x v="15"/>
    <x v="10"/>
    <s v="no impacts"/>
    <x v="7"/>
    <s v=""/>
    <s v=""/>
  </r>
  <r>
    <s v="Ndokoti-GUINNESS"/>
    <s v="LIT_525"/>
    <s v="Douala"/>
    <s v="IHS"/>
    <s v="Grid-Gen"/>
    <s v="LITTORAL"/>
    <s v="Douala"/>
    <s v="ZTE"/>
    <n v="0"/>
    <n v="0"/>
    <n v="0"/>
    <n v="0"/>
    <n v="0"/>
    <n v="0"/>
    <n v="0"/>
    <n v="0"/>
    <n v="0"/>
    <n v="0"/>
    <n v="0"/>
    <n v="0"/>
    <n v="0"/>
    <n v="0"/>
    <n v="0"/>
    <n v="0"/>
    <x v="609"/>
    <x v="0"/>
    <m/>
    <x v="15"/>
    <x v="10"/>
    <s v="no impacts"/>
    <x v="7"/>
    <s v=""/>
    <s v=""/>
  </r>
  <r>
    <s v="Japoma-I"/>
    <s v="LIT_725"/>
    <s v="Douala"/>
    <s v="CAMUSAT"/>
    <s v="Good Grid no GE - 8h"/>
    <s v="LITTORAL"/>
    <s v="Douala"/>
    <s v="ZTE"/>
    <n v="0"/>
    <n v="9.916874266978283"/>
    <n v="1.9261884582785331E-3"/>
    <n v="0"/>
    <n v="0"/>
    <n v="0"/>
    <n v="0"/>
    <n v="0"/>
    <n v="0"/>
    <n v="0"/>
    <n v="0"/>
    <n v="0"/>
    <n v="0"/>
    <n v="0"/>
    <n v="0"/>
    <n v="0"/>
    <x v="609"/>
    <x v="0"/>
    <m/>
    <x v="15"/>
    <x v="10"/>
    <s v="no impacts"/>
    <x v="7"/>
    <s v=""/>
    <s v=""/>
  </r>
  <r>
    <s v="SGC_Bonanjo"/>
    <s v="LIT_742"/>
    <s v="Douala"/>
    <s v="CAMUSAT"/>
    <s v="Good Grid no GE - 8h"/>
    <s v="LITTORAL"/>
    <s v="Douala"/>
    <s v="ZTE"/>
    <n v="0"/>
    <n v="0"/>
    <n v="0"/>
    <n v="0"/>
    <n v="0"/>
    <n v="0"/>
    <n v="0"/>
    <n v="0"/>
    <n v="0"/>
    <n v="0"/>
    <n v="0"/>
    <n v="0"/>
    <n v="0"/>
    <n v="0"/>
    <n v="0"/>
    <n v="0"/>
    <x v="609"/>
    <x v="0"/>
    <m/>
    <x v="15"/>
    <x v="10"/>
    <s v="no impacts"/>
    <x v="7"/>
    <s v=""/>
    <s v=""/>
  </r>
  <r>
    <s v="Soudanaise-micro"/>
    <s v="LIT_703"/>
    <s v="Douala"/>
    <m/>
    <m/>
    <s v="LITTORAL"/>
    <s v="Douala"/>
    <s v="ZTE"/>
    <n v="0"/>
    <n v="0"/>
    <n v="0"/>
    <n v="0"/>
    <n v="0"/>
    <n v="0"/>
    <n v="0"/>
    <n v="0"/>
    <n v="0"/>
    <n v="0"/>
    <n v="0"/>
    <n v="0"/>
    <n v="0"/>
    <n v="0"/>
    <n v="0"/>
    <n v="0"/>
    <x v="609"/>
    <x v="0"/>
    <m/>
    <x v="15"/>
    <x v="10"/>
    <s v="no impacts"/>
    <x v="7"/>
    <s v=""/>
    <s v=""/>
  </r>
  <r>
    <s v="Mabenanga-Kribi"/>
    <s v="SUD_090"/>
    <s v="CENTRE"/>
    <s v="CAMUSAT"/>
    <s v="HGB"/>
    <s v="SUD"/>
    <s v="Kribi"/>
    <s v="ZTE"/>
    <n v="0"/>
    <n v="0"/>
    <n v="0.55561619482183611"/>
    <n v="0"/>
    <n v="0"/>
    <n v="0"/>
    <n v="0"/>
    <n v="0"/>
    <n v="14.424940002796541"/>
    <n v="0"/>
    <n v="0"/>
    <n v="0"/>
    <n v="0"/>
    <n v="0"/>
    <n v="0"/>
    <n v="0"/>
    <x v="609"/>
    <x v="0"/>
    <m/>
    <x v="15"/>
    <x v="10"/>
    <s v="no impacts"/>
    <x v="7"/>
    <s v=""/>
    <s v=""/>
  </r>
  <r>
    <s v="DEIDO-MARCHE"/>
    <s v="LIT_651"/>
    <s v="Douala"/>
    <s v="CAMUSAT"/>
    <s v="Good Grid no GE - 12h"/>
    <s v="LITTORAL"/>
    <s v="Douala"/>
    <s v="ZTE"/>
    <n v="5.0030604994392629"/>
    <n v="0"/>
    <n v="0"/>
    <n v="0"/>
    <n v="0"/>
    <n v="0"/>
    <n v="0"/>
    <n v="0"/>
    <n v="0"/>
    <n v="0"/>
    <n v="0"/>
    <n v="0"/>
    <n v="0"/>
    <n v="0"/>
    <n v="0"/>
    <n v="0"/>
    <x v="609"/>
    <x v="0"/>
    <m/>
    <x v="15"/>
    <x v="10"/>
    <s v="no impacts"/>
    <x v="7"/>
    <s v="(04/26/2026 cell zte): -24/04/2026 : Besoin d'analyse BO RAN"/>
    <s v=""/>
  </r>
  <r>
    <s v="Douggoy-Lopere-II"/>
    <s v="EXN_217"/>
    <s v="Maroua"/>
    <s v="CAMUSAT"/>
    <s v="Medium Grid + GE"/>
    <s v="EXTREME-NORD"/>
    <s v="Maroua"/>
    <s v="Huawei"/>
    <n v="0.24879934252767288"/>
    <n v="0.67373791851794784"/>
    <n v="0"/>
    <n v="0"/>
    <n v="0"/>
    <n v="0"/>
    <n v="0"/>
    <n v="0"/>
    <n v="0"/>
    <n v="0"/>
    <n v="0"/>
    <n v="0"/>
    <n v="0"/>
    <n v="0"/>
    <n v="0"/>
    <n v="0"/>
    <x v="609"/>
    <x v="0"/>
    <m/>
    <x v="15"/>
    <x v="10"/>
    <s v="no impacts"/>
    <x v="7"/>
    <s v=""/>
    <s v=""/>
  </r>
  <r>
    <s v="Kye-Ossi-MTN-IHS"/>
    <s v="SUD_026"/>
    <s v="CENTRE"/>
    <s v="IHS"/>
    <s v="Grid-Gen-Lithium"/>
    <s v="SUD"/>
    <s v="Kye-Ossi"/>
    <s v="ZTE"/>
    <n v="0.84732673578116258"/>
    <n v="1.1202212691156372"/>
    <n v="0"/>
    <n v="0"/>
    <n v="0"/>
    <n v="0"/>
    <n v="0"/>
    <n v="0"/>
    <n v="0"/>
    <n v="0"/>
    <n v="0"/>
    <n v="0"/>
    <n v="1.5368130284533703"/>
    <n v="0"/>
    <n v="0"/>
    <n v="0"/>
    <x v="609"/>
    <x v="0"/>
    <m/>
    <x v="15"/>
    <x v="10"/>
    <s v="no impacts"/>
    <x v="7"/>
    <s v=""/>
    <s v=""/>
  </r>
  <r>
    <s v="Nkong-Marche"/>
    <s v="LIT_071"/>
    <s v="LITTORAL"/>
    <s v="IHS"/>
    <s v="Grid-Gen"/>
    <s v="LITTORAL"/>
    <s v="Nkongsamba"/>
    <s v="ZTE"/>
    <n v="0"/>
    <n v="0"/>
    <n v="0"/>
    <n v="0"/>
    <n v="0"/>
    <n v="0"/>
    <n v="0"/>
    <n v="0"/>
    <n v="3.7453664466531404E-4"/>
    <n v="0"/>
    <n v="0"/>
    <n v="0"/>
    <n v="0"/>
    <n v="0"/>
    <n v="0"/>
    <n v="0"/>
    <x v="609"/>
    <x v="0"/>
    <m/>
    <x v="15"/>
    <x v="10"/>
    <s v="no impacts"/>
    <x v="7"/>
    <s v=""/>
    <s v=""/>
  </r>
  <r>
    <s v="Bomkoul"/>
    <s v="LIT_392"/>
    <s v="Douala"/>
    <s v="IHS"/>
    <s v="Grid-Gen"/>
    <s v="LITTORAL"/>
    <s v="Douala"/>
    <s v="ZTE"/>
    <n v="0"/>
    <n v="0"/>
    <n v="0"/>
    <n v="0"/>
    <n v="0"/>
    <n v="0"/>
    <n v="0"/>
    <n v="0"/>
    <n v="0"/>
    <n v="0"/>
    <n v="0"/>
    <n v="0"/>
    <n v="0"/>
    <n v="0"/>
    <n v="0"/>
    <n v="0"/>
    <x v="609"/>
    <x v="0"/>
    <m/>
    <x v="15"/>
    <x v="10"/>
    <s v="no impacts"/>
    <x v="7"/>
    <s v=""/>
    <s v=""/>
  </r>
  <r>
    <s v="Nkong"/>
    <s v="LIT_021"/>
    <s v="LITTORAL"/>
    <s v="IHS"/>
    <s v="Grid-Gen"/>
    <s v="LITTORAL"/>
    <s v="Nkongsamba"/>
    <s v="ZTE"/>
    <n v="0"/>
    <n v="0"/>
    <n v="0"/>
    <n v="0"/>
    <n v="0"/>
    <n v="0"/>
    <n v="0"/>
    <n v="0"/>
    <n v="3.7453664466531404E-4"/>
    <n v="0"/>
    <n v="0"/>
    <n v="0"/>
    <n v="0"/>
    <n v="0"/>
    <n v="0"/>
    <n v="0"/>
    <x v="609"/>
    <x v="0"/>
    <m/>
    <x v="15"/>
    <x v="10"/>
    <s v="no impacts"/>
    <x v="7"/>
    <s v=""/>
    <s v=""/>
  </r>
  <r>
    <s v="Sodiko-Gare-Rtiere-IHS"/>
    <s v="LIT_137"/>
    <s v="Douala"/>
    <s v="IHS"/>
    <s v="Grid-Gen"/>
    <s v="LITTORAL"/>
    <s v="Douala"/>
    <s v="ZTE"/>
    <n v="0"/>
    <n v="0"/>
    <n v="0"/>
    <n v="0"/>
    <n v="0"/>
    <n v="0"/>
    <n v="0"/>
    <n v="0"/>
    <n v="0"/>
    <n v="0"/>
    <n v="0"/>
    <n v="0"/>
    <n v="0"/>
    <n v="0"/>
    <n v="0"/>
    <n v="0"/>
    <x v="609"/>
    <x v="0"/>
    <m/>
    <x v="15"/>
    <x v="10"/>
    <s v="no impacts"/>
    <x v="7"/>
    <s v=""/>
    <s v=""/>
  </r>
  <r>
    <s v="Bsadi-IPPB-Santa-Lucia"/>
    <s v="LIT_686"/>
    <s v="Douala"/>
    <s v="CAMUSAT"/>
    <s v="Good Grid no GE - 8h"/>
    <s v="LITTORAL"/>
    <s v="Douala"/>
    <s v="ZTE"/>
    <n v="0"/>
    <n v="2.9659200189479873"/>
    <n v="0.53389306943124704"/>
    <n v="0"/>
    <n v="0"/>
    <n v="0"/>
    <n v="0"/>
    <n v="0"/>
    <n v="0"/>
    <n v="0"/>
    <n v="0"/>
    <n v="0"/>
    <n v="0"/>
    <n v="0"/>
    <n v="0"/>
    <n v="0"/>
    <x v="609"/>
    <x v="0"/>
    <m/>
    <x v="15"/>
    <x v="10"/>
    <s v="no impacts"/>
    <x v="7"/>
    <s v=""/>
    <s v=""/>
  </r>
  <r>
    <s v="LIT_869_Z_Bonamikano"/>
    <s v="LIT_869"/>
    <s v="Douala"/>
    <s v="I_HS"/>
    <s v="Grid-Gen"/>
    <s v="LITTORAL"/>
    <s v="Douala"/>
    <s v="ZTE"/>
    <n v="0"/>
    <n v="0"/>
    <n v="0"/>
    <n v="0"/>
    <n v="0"/>
    <n v="0"/>
    <n v="0"/>
    <n v="0"/>
    <n v="0"/>
    <n v="0"/>
    <n v="0"/>
    <n v="0"/>
    <n v="0"/>
    <n v="0"/>
    <n v="0"/>
    <n v="0"/>
    <x v="609"/>
    <x v="0"/>
    <m/>
    <x v="15"/>
    <x v="10"/>
    <s v="no impacts"/>
    <x v="7"/>
    <s v=""/>
    <s v=""/>
  </r>
  <r>
    <s v="Garoua-Sonayo"/>
    <s v="NRD_162"/>
    <s v="Garoua"/>
    <s v="CAMUSAT"/>
    <s v="Medium Grid + GE"/>
    <s v="NORD"/>
    <s v="Garoua"/>
    <s v="Huawei"/>
    <n v="0"/>
    <n v="0"/>
    <n v="4.7938907009328471"/>
    <n v="0"/>
    <n v="0"/>
    <n v="0"/>
    <n v="0"/>
    <n v="0"/>
    <n v="0"/>
    <n v="0"/>
    <n v="0"/>
    <n v="0"/>
    <n v="4.775520570265928"/>
    <n v="0"/>
    <n v="0"/>
    <n v="0"/>
    <x v="609"/>
    <x v="0"/>
    <m/>
    <x v="15"/>
    <x v="10"/>
    <s v="no impacts"/>
    <x v="7"/>
    <s v=""/>
    <s v=""/>
  </r>
  <r>
    <s v="Kribi-gd-batanga"/>
    <s v="LIT_107"/>
    <s v="LITTORAL"/>
    <s v="IHS"/>
    <s v="Grid-Gen"/>
    <s v="LITTORAL"/>
    <s v="Kribi"/>
    <s v="ZTE"/>
    <n v="0"/>
    <n v="2.389900494531037E-2"/>
    <n v="0"/>
    <n v="0"/>
    <n v="0"/>
    <n v="0"/>
    <n v="0"/>
    <n v="0"/>
    <n v="0"/>
    <n v="0"/>
    <n v="0"/>
    <n v="0"/>
    <n v="0"/>
    <n v="0"/>
    <n v="0"/>
    <n v="0"/>
    <x v="609"/>
    <x v="0"/>
    <m/>
    <x v="15"/>
    <x v="10"/>
    <s v="no impacts"/>
    <x v="7"/>
    <s v=""/>
    <s v=""/>
  </r>
  <r>
    <s v="Pitoa"/>
    <s v="NRD_013"/>
    <s v="NORD"/>
    <s v="IHS"/>
    <s v="Grid-Gen"/>
    <s v="NORD"/>
    <s v="Garoua"/>
    <s v="Huawei"/>
    <n v="0"/>
    <n v="0"/>
    <n v="5.6528459077769506"/>
    <n v="0"/>
    <n v="0"/>
    <n v="0"/>
    <n v="0"/>
    <n v="0"/>
    <n v="0"/>
    <n v="0"/>
    <n v="0"/>
    <n v="0"/>
    <n v="0"/>
    <n v="0"/>
    <n v="0"/>
    <n v="0"/>
    <x v="609"/>
    <x v="0"/>
    <m/>
    <x v="15"/>
    <x v="10"/>
    <s v="no impacts"/>
    <x v="7"/>
    <s v=""/>
    <s v=""/>
  </r>
  <r>
    <s v="Pitoa-Entree"/>
    <s v="NRD_133"/>
    <s v="NORD"/>
    <s v="CAMUSAT"/>
    <s v="Medium Grid + GE"/>
    <s v="NORD"/>
    <s v="Garoua"/>
    <s v="Huawei"/>
    <n v="0"/>
    <n v="0"/>
    <n v="5.6381498032434161"/>
    <n v="0"/>
    <n v="0"/>
    <n v="0"/>
    <n v="8.9175391586979543E-5"/>
    <n v="0"/>
    <n v="0"/>
    <n v="0"/>
    <n v="0"/>
    <n v="0"/>
    <n v="0"/>
    <n v="0"/>
    <n v="0"/>
    <n v="0"/>
    <x v="609"/>
    <x v="0"/>
    <m/>
    <x v="15"/>
    <x v="10"/>
    <s v="no impacts"/>
    <x v="7"/>
    <s v=""/>
    <s v=""/>
  </r>
  <r>
    <s v="Garoua-Lainde"/>
    <s v="NRD_009"/>
    <s v="Garoua"/>
    <s v="IHS"/>
    <s v="Grid-Gen"/>
    <s v="NORD"/>
    <s v="Garoua"/>
    <s v="Huawei"/>
    <n v="0"/>
    <n v="0"/>
    <n v="4.7484112512234855"/>
    <n v="0"/>
    <n v="0"/>
    <n v="0"/>
    <n v="0"/>
    <n v="0"/>
    <n v="0"/>
    <n v="0"/>
    <n v="0"/>
    <n v="0"/>
    <n v="0"/>
    <n v="0"/>
    <n v="0"/>
    <n v="0"/>
    <x v="609"/>
    <x v="0"/>
    <m/>
    <x v="15"/>
    <x v="10"/>
    <s v="no impacts"/>
    <x v="7"/>
    <s v=""/>
    <s v=""/>
  </r>
  <r>
    <s v="Kribi-CRTV"/>
    <s v="SUD_010"/>
    <s v="CENTRE"/>
    <s v="CAMUSAT"/>
    <s v="Good Grid + GE"/>
    <s v="SUD"/>
    <s v="Kribi"/>
    <s v="ZTE"/>
    <n v="0.6507485025668247"/>
    <n v="0"/>
    <n v="0"/>
    <n v="0"/>
    <n v="0"/>
    <n v="0"/>
    <n v="0"/>
    <n v="0"/>
    <n v="0"/>
    <n v="0"/>
    <n v="0"/>
    <n v="0"/>
    <n v="0"/>
    <n v="0"/>
    <n v="0"/>
    <n v="0"/>
    <x v="609"/>
    <x v="0"/>
    <m/>
    <x v="15"/>
    <x v="10"/>
    <s v="no impacts"/>
    <x v="7"/>
    <s v=""/>
    <s v=""/>
  </r>
  <r>
    <s v="Nassarao"/>
    <s v="NRD_037"/>
    <s v="Garoua"/>
    <s v="IHS"/>
    <s v="Grid-Gen"/>
    <s v="NORD"/>
    <s v="Garoua"/>
    <s v="Huawei"/>
    <n v="0"/>
    <n v="0"/>
    <n v="4.3281097955957337"/>
    <n v="0"/>
    <n v="0"/>
    <n v="0"/>
    <n v="0"/>
    <n v="0"/>
    <n v="0"/>
    <n v="0"/>
    <n v="0"/>
    <n v="0"/>
    <n v="1.9694385231984428"/>
    <n v="0"/>
    <n v="0"/>
    <n v="0"/>
    <x v="609"/>
    <x v="0"/>
    <m/>
    <x v="15"/>
    <x v="10"/>
    <s v="no impacts"/>
    <x v="7"/>
    <s v=""/>
    <s v=""/>
  </r>
  <r>
    <s v="Ndogpassi-Crf-Lotus-MTN"/>
    <s v="LIT_683"/>
    <s v="Douala"/>
    <s v="MTN sharing"/>
    <s v="MTN sharing"/>
    <s v="LITTORAL"/>
    <s v="Douala"/>
    <s v="ZTE"/>
    <n v="0"/>
    <n v="4.337651562495541"/>
    <n v="0"/>
    <n v="0"/>
    <n v="0"/>
    <n v="0"/>
    <n v="0"/>
    <n v="0"/>
    <n v="0"/>
    <n v="0"/>
    <n v="0"/>
    <n v="0"/>
    <n v="0"/>
    <n v="0"/>
    <n v="0"/>
    <n v="0"/>
    <x v="609"/>
    <x v="0"/>
    <m/>
    <x v="15"/>
    <x v="10"/>
    <s v="no impacts"/>
    <x v="7"/>
    <s v=""/>
    <s v=""/>
  </r>
  <r>
    <s v="Menloh-Maloume-Camrail"/>
    <s v="CTR_451"/>
    <s v="CENTRE"/>
    <s v="CAMUSAT"/>
    <s v="Hybrid Solar - S3"/>
    <s v="CENTRE"/>
    <s v="Eseka"/>
    <s v="NOKIA"/>
    <n v="0"/>
    <n v="0"/>
    <n v="0"/>
    <n v="0"/>
    <n v="0"/>
    <n v="0"/>
    <n v="0"/>
    <n v="0"/>
    <n v="0"/>
    <n v="0"/>
    <n v="0"/>
    <n v="0"/>
    <n v="0"/>
    <n v="0"/>
    <n v="0"/>
    <n v="0"/>
    <x v="609"/>
    <x v="0"/>
    <m/>
    <x v="15"/>
    <x v="10"/>
    <s v="no impacts"/>
    <x v="7"/>
    <s v=""/>
    <s v=""/>
  </r>
  <r>
    <s v="be-HIS"/>
    <s v="SUD_043"/>
    <s v="CENTRE"/>
    <s v="IHS"/>
    <s v="Grid-Gen"/>
    <s v="SUD"/>
    <s v="Kribi"/>
    <s v="ZTE"/>
    <n v="0"/>
    <n v="0"/>
    <n v="0"/>
    <n v="0"/>
    <n v="0"/>
    <n v="0"/>
    <n v="0"/>
    <n v="0"/>
    <n v="0"/>
    <n v="0"/>
    <n v="0"/>
    <n v="0"/>
    <n v="0"/>
    <n v="0"/>
    <n v="0"/>
    <n v="0"/>
    <x v="609"/>
    <x v="0"/>
    <m/>
    <x v="15"/>
    <x v="10"/>
    <s v="no impacts"/>
    <x v="7"/>
    <s v=""/>
    <s v=""/>
  </r>
  <r>
    <s v="Deido-plage"/>
    <s v="LIT_345"/>
    <s v="Douala"/>
    <s v="IHS"/>
    <s v="Grid-Gen"/>
    <s v="LITTORAL"/>
    <s v="Douala"/>
    <s v="ZTE"/>
    <n v="0"/>
    <n v="0"/>
    <n v="0"/>
    <n v="0"/>
    <n v="0"/>
    <n v="0"/>
    <n v="0"/>
    <n v="0"/>
    <n v="0"/>
    <n v="0"/>
    <n v="0"/>
    <n v="0"/>
    <n v="0"/>
    <n v="0"/>
    <n v="0"/>
    <n v="0"/>
    <x v="609"/>
    <x v="0"/>
    <m/>
    <x v="15"/>
    <x v="10"/>
    <s v="no impacts"/>
    <x v="7"/>
    <s v=""/>
    <s v=""/>
  </r>
  <r>
    <s v="Nkong-CRTV-II"/>
    <s v="LIT_558"/>
    <s v="LITTORAL"/>
    <s v="IHS"/>
    <s v="Grid-Gen"/>
    <s v="LITTORAL"/>
    <s v="Nkongsamba"/>
    <s v="ZTE"/>
    <n v="0"/>
    <n v="0"/>
    <n v="0"/>
    <n v="0"/>
    <n v="0"/>
    <n v="0"/>
    <n v="0"/>
    <n v="0"/>
    <n v="4.2804187961750177E-4"/>
    <n v="0"/>
    <n v="0"/>
    <n v="0"/>
    <n v="0"/>
    <n v="0"/>
    <n v="0"/>
    <n v="0"/>
    <x v="609"/>
    <x v="0"/>
    <m/>
    <x v="15"/>
    <x v="10"/>
    <s v="no impacts"/>
    <x v="7"/>
    <s v=""/>
    <s v=""/>
  </r>
  <r>
    <s v="NEW-BELL-CAMTEL"/>
    <s v="LIT_752"/>
    <s v="Douala"/>
    <s v="CAMUSAT"/>
    <s v="Good Grid + GE"/>
    <s v="LITTORAL"/>
    <s v="Douala"/>
    <s v="ZTE"/>
    <n v="0"/>
    <n v="0"/>
    <n v="0"/>
    <n v="0"/>
    <n v="0"/>
    <n v="0"/>
    <n v="0"/>
    <n v="0"/>
    <n v="0"/>
    <n v="0"/>
    <n v="0"/>
    <n v="0"/>
    <n v="0"/>
    <n v="0"/>
    <n v="0"/>
    <n v="0"/>
    <x v="609"/>
    <x v="0"/>
    <m/>
    <x v="15"/>
    <x v="10"/>
    <s v="no impacts"/>
    <x v="7"/>
    <s v=""/>
    <s v=""/>
  </r>
  <r>
    <s v="Barriere-IHS"/>
    <s v="CTR_526"/>
    <s v="Yaounde"/>
    <s v="IHS"/>
    <s v="Grid-Gen"/>
    <s v="CENTRE"/>
    <s v="Yaounde"/>
    <s v="ZTE"/>
    <n v="0"/>
    <n v="0"/>
    <n v="0"/>
    <n v="0"/>
    <n v="0"/>
    <n v="0"/>
    <n v="0"/>
    <n v="0"/>
    <n v="0"/>
    <n v="0"/>
    <n v="0"/>
    <n v="0"/>
    <n v="0"/>
    <n v="0"/>
    <n v="0"/>
    <n v="0"/>
    <x v="609"/>
    <x v="0"/>
    <m/>
    <x v="15"/>
    <x v="10"/>
    <s v="no impacts"/>
    <x v="7"/>
    <s v=""/>
    <s v=""/>
  </r>
  <r>
    <s v="Bpriso-Nodal"/>
    <s v="LIT_104"/>
    <s v="Douala"/>
    <m/>
    <m/>
    <s v="LITTORAL"/>
    <s v="Douala"/>
    <s v="ZTE"/>
    <n v="0"/>
    <n v="0"/>
    <n v="0"/>
    <n v="0"/>
    <n v="0"/>
    <n v="0"/>
    <n v="0"/>
    <n v="0"/>
    <n v="0"/>
    <n v="0"/>
    <n v="0"/>
    <n v="0"/>
    <n v="0"/>
    <n v="0"/>
    <n v="0"/>
    <n v="0"/>
    <x v="609"/>
    <x v="0"/>
    <m/>
    <x v="15"/>
    <x v="10"/>
    <s v="no impacts"/>
    <x v="7"/>
    <s v=""/>
    <s v=""/>
  </r>
  <r>
    <s v="Bellare"/>
    <s v="EXN_046"/>
    <s v="Maroua"/>
    <s v="IHS"/>
    <s v="Solar-Grid-Gen"/>
    <s v="EXTREME-NORD"/>
    <s v="Maroua"/>
    <s v="Huawei"/>
    <n v="0"/>
    <n v="0.57603735949525303"/>
    <n v="0.54805412161525879"/>
    <n v="0"/>
    <n v="0"/>
    <n v="0"/>
    <n v="0"/>
    <n v="0"/>
    <n v="0"/>
    <n v="0"/>
    <n v="0"/>
    <n v="0"/>
    <n v="0"/>
    <n v="0"/>
    <n v="0"/>
    <n v="0"/>
    <x v="609"/>
    <x v="0"/>
    <m/>
    <x v="15"/>
    <x v="10"/>
    <s v="no impacts"/>
    <x v="7"/>
    <s v=""/>
    <s v=""/>
  </r>
  <r>
    <s v="Ndoghem-PK12-IHS"/>
    <s v="LIT_159"/>
    <s v="Douala"/>
    <s v="IHS"/>
    <s v="Grid-Gen"/>
    <s v="LITTORAL"/>
    <s v="Douala"/>
    <s v="ZTE"/>
    <n v="0"/>
    <n v="0"/>
    <n v="0"/>
    <n v="0"/>
    <n v="0"/>
    <n v="0"/>
    <n v="0"/>
    <n v="0"/>
    <n v="0"/>
    <n v="0"/>
    <n v="0"/>
    <n v="0"/>
    <n v="0.20351607867980478"/>
    <n v="0"/>
    <n v="0"/>
    <n v="0"/>
    <x v="609"/>
    <x v="0"/>
    <m/>
    <x v="15"/>
    <x v="10"/>
    <s v="no impacts"/>
    <x v="7"/>
    <s v=""/>
    <s v=""/>
  </r>
  <r>
    <s v="Otele-Camrail"/>
    <s v="CTR_452"/>
    <s v="CENTRE"/>
    <s v="CAMUSAT"/>
    <s v="Medium Grid + Solar + GE"/>
    <s v="CENTRE"/>
    <s v="Ngoumou"/>
    <s v="NOKIA"/>
    <n v="0"/>
    <n v="0"/>
    <n v="0"/>
    <n v="0"/>
    <n v="0"/>
    <n v="0"/>
    <n v="0"/>
    <n v="0"/>
    <n v="0"/>
    <n v="0"/>
    <n v="0"/>
    <n v="0"/>
    <n v="0"/>
    <n v="0"/>
    <n v="0"/>
    <n v="0"/>
    <x v="609"/>
    <x v="0"/>
    <m/>
    <x v="15"/>
    <x v="10"/>
    <s v="no impacts"/>
    <x v="7"/>
    <s v=""/>
    <s v=""/>
  </r>
  <r>
    <s v="Down-Beach"/>
    <s v="SUO_014"/>
    <s v="SUD-OUEST"/>
    <s v="IHS"/>
    <s v="Grid-Gen"/>
    <s v="SUD-OUEST"/>
    <s v="Limbe"/>
    <s v="Huawei"/>
    <n v="0"/>
    <n v="0"/>
    <n v="0"/>
    <n v="0"/>
    <n v="0"/>
    <n v="0"/>
    <n v="0"/>
    <n v="0"/>
    <n v="0"/>
    <n v="0"/>
    <n v="0"/>
    <n v="0"/>
    <n v="0"/>
    <n v="0"/>
    <n v="0"/>
    <n v="0"/>
    <x v="609"/>
    <x v="0"/>
    <m/>
    <x v="15"/>
    <x v="10"/>
    <s v="no impacts"/>
    <x v="7"/>
    <s v=""/>
    <s v=""/>
  </r>
  <r>
    <s v="Boko-Douala-II-IHS"/>
    <s v="LIT_575"/>
    <s v="Douala"/>
    <s v="IHS"/>
    <s v="Grid-Gen"/>
    <s v="LITTORAL"/>
    <s v="Douala"/>
    <s v="ZTE"/>
    <n v="0"/>
    <n v="0"/>
    <n v="0"/>
    <n v="0"/>
    <n v="0"/>
    <n v="0"/>
    <n v="0"/>
    <n v="0"/>
    <n v="0"/>
    <n v="0"/>
    <n v="0"/>
    <n v="0"/>
    <n v="0"/>
    <n v="0"/>
    <n v="0"/>
    <n v="0"/>
    <x v="609"/>
    <x v="0"/>
    <m/>
    <x v="15"/>
    <x v="10"/>
    <s v="no impacts"/>
    <x v="7"/>
    <s v=""/>
    <s v=""/>
  </r>
  <r>
    <s v="Makepe-Indoor"/>
    <s v="LIT_599"/>
    <s v="Douala"/>
    <m/>
    <m/>
    <s v="LITTORAL"/>
    <s v="Douala"/>
    <s v="ZTE"/>
    <n v="0"/>
    <n v="0"/>
    <n v="0"/>
    <n v="0"/>
    <n v="0"/>
    <n v="0"/>
    <n v="0"/>
    <n v="0"/>
    <n v="0"/>
    <n v="0"/>
    <n v="0"/>
    <n v="0"/>
    <n v="0"/>
    <n v="0"/>
    <n v="0"/>
    <n v="0"/>
    <x v="609"/>
    <x v="0"/>
    <m/>
    <x v="15"/>
    <x v="10"/>
    <s v="no impacts"/>
    <x v="7"/>
    <s v=""/>
    <s v=""/>
  </r>
  <r>
    <s v="Beedi-Hte-Tension"/>
    <s v="LIT_256"/>
    <s v="Douala"/>
    <s v="IHS"/>
    <s v="Grid-Gen"/>
    <s v="LITTORAL"/>
    <s v="Douala"/>
    <s v="ZTE"/>
    <n v="0"/>
    <n v="0"/>
    <n v="0"/>
    <n v="0"/>
    <n v="0"/>
    <n v="0"/>
    <n v="0"/>
    <n v="0"/>
    <n v="0"/>
    <n v="0"/>
    <n v="0"/>
    <n v="0"/>
    <n v="0"/>
    <n v="0"/>
    <n v="0"/>
    <n v="0"/>
    <x v="609"/>
    <x v="0"/>
    <m/>
    <x v="15"/>
    <x v="10"/>
    <s v="no impacts"/>
    <x v="7"/>
    <s v=""/>
    <s v=""/>
  </r>
  <r>
    <s v="ZI-Cimencam"/>
    <s v="LIT_258"/>
    <s v="Douala"/>
    <s v="OCM/Strategique"/>
    <s v="Grid-Gen"/>
    <s v="LITTORAL"/>
    <s v="Douala"/>
    <s v="ZTE"/>
    <n v="0"/>
    <n v="0"/>
    <n v="0"/>
    <n v="0"/>
    <n v="0"/>
    <n v="0"/>
    <n v="0"/>
    <n v="0"/>
    <n v="0"/>
    <n v="0"/>
    <n v="0"/>
    <n v="0"/>
    <n v="0"/>
    <n v="0"/>
    <n v="0"/>
    <n v="0"/>
    <x v="609"/>
    <x v="0"/>
    <m/>
    <x v="15"/>
    <x v="10"/>
    <s v="no impacts"/>
    <x v="7"/>
    <s v=""/>
    <s v=""/>
  </r>
  <r>
    <s v="Logpom-Andem-IHS"/>
    <s v="LIT_140"/>
    <s v="Douala"/>
    <s v="IHS"/>
    <s v="Grid-Gen"/>
    <s v="LITTORAL"/>
    <s v="Douala"/>
    <s v="ZTE"/>
    <n v="0"/>
    <n v="0"/>
    <n v="0"/>
    <n v="0"/>
    <n v="0"/>
    <n v="0"/>
    <n v="0"/>
    <n v="0"/>
    <n v="0"/>
    <n v="0"/>
    <n v="0"/>
    <n v="0"/>
    <n v="0"/>
    <n v="0"/>
    <n v="0"/>
    <n v="0"/>
    <x v="609"/>
    <x v="0"/>
    <m/>
    <x v="15"/>
    <x v="10"/>
    <s v="no impacts"/>
    <x v="7"/>
    <s v=""/>
    <s v=""/>
  </r>
  <r>
    <s v="Djerkoka-MTN-IHS"/>
    <s v="ADM_095"/>
    <s v="ADAMAOUA"/>
    <s v="IHS"/>
    <s v="Hybrid-Gen"/>
    <s v="ADAMAOUA"/>
    <s v="Djerkoka"/>
    <s v="NOKIA"/>
    <n v="0"/>
    <n v="0"/>
    <n v="0"/>
    <n v="0"/>
    <n v="0"/>
    <n v="0"/>
    <n v="0"/>
    <n v="0"/>
    <n v="0"/>
    <n v="0"/>
    <n v="0"/>
    <n v="23199.120146219106"/>
    <n v="0"/>
    <n v="0"/>
    <n v="0"/>
    <n v="0"/>
    <x v="609"/>
    <x v="0"/>
    <m/>
    <x v="15"/>
    <x v="10"/>
    <s v="no impacts"/>
    <x v="7"/>
    <s v=""/>
    <s v=""/>
  </r>
  <r>
    <s v="Ngd-Madagascar"/>
    <s v="ADM_135"/>
    <s v="Ngaoundere"/>
    <s v="IHS"/>
    <s v="Grid-Gen"/>
    <s v="ADAMAOUA"/>
    <s v="Ngaoundere"/>
    <s v="Huawei"/>
    <n v="0"/>
    <n v="0"/>
    <n v="0.54751906926573701"/>
    <n v="0"/>
    <n v="0"/>
    <n v="0"/>
    <n v="0"/>
    <n v="0"/>
    <n v="0"/>
    <n v="0"/>
    <n v="0"/>
    <n v="0"/>
    <n v="0"/>
    <n v="0"/>
    <n v="0"/>
    <n v="0"/>
    <x v="609"/>
    <x v="0"/>
    <m/>
    <x v="15"/>
    <x v="10"/>
    <s v="no impacts"/>
    <x v="7"/>
    <s v=""/>
    <s v=""/>
  </r>
  <r>
    <s v="Denver"/>
    <s v="LIT_106"/>
    <s v="Douala"/>
    <s v="IHS"/>
    <s v="Grid-Gen"/>
    <s v="LITTORAL"/>
    <s v="Douala"/>
    <s v="ZTE"/>
    <n v="0"/>
    <n v="0"/>
    <n v="0"/>
    <n v="0"/>
    <n v="0"/>
    <n v="0"/>
    <n v="0"/>
    <n v="0"/>
    <n v="0"/>
    <n v="0"/>
    <n v="0"/>
    <n v="0"/>
    <n v="0"/>
    <n v="0"/>
    <n v="0"/>
    <n v="0"/>
    <x v="609"/>
    <x v="0"/>
    <m/>
    <x v="15"/>
    <x v="10"/>
    <s v="no impacts"/>
    <x v="7"/>
    <s v=""/>
    <s v=""/>
  </r>
  <r>
    <s v="Ndogp-St-Nicolas"/>
    <s v="LIT_205"/>
    <s v="Douala"/>
    <s v="IHS"/>
    <s v="Grid-Gen"/>
    <s v="LITTORAL"/>
    <s v="Douala"/>
    <s v="ZTE"/>
    <n v="0"/>
    <n v="0.64675344502372778"/>
    <n v="0"/>
    <n v="0"/>
    <n v="0"/>
    <n v="0"/>
    <n v="0"/>
    <n v="0"/>
    <n v="3.2588433452328984"/>
    <n v="0"/>
    <n v="0"/>
    <n v="0"/>
    <n v="0"/>
    <n v="0"/>
    <n v="0"/>
    <n v="0"/>
    <x v="609"/>
    <x v="0"/>
    <m/>
    <x v="15"/>
    <x v="10"/>
    <s v="no impacts"/>
    <x v="7"/>
    <s v=""/>
    <s v=""/>
  </r>
  <r>
    <s v="Bep-Axe-Lrd"/>
    <s v="LIT_097"/>
    <s v="Douala"/>
    <s v="IHS"/>
    <s v="GridOnly"/>
    <s v="LITTORAL"/>
    <s v="Douala"/>
    <s v="ZTE"/>
    <n v="0"/>
    <n v="0"/>
    <n v="0"/>
    <n v="0"/>
    <n v="0"/>
    <n v="0"/>
    <n v="0"/>
    <n v="0"/>
    <n v="0"/>
    <n v="0"/>
    <n v="0"/>
    <n v="0"/>
    <n v="0"/>
    <n v="0"/>
    <n v="0"/>
    <n v="0"/>
    <x v="609"/>
    <x v="0"/>
    <m/>
    <x v="15"/>
    <x v="10"/>
    <s v="no impacts"/>
    <x v="7"/>
    <s v=""/>
    <s v=""/>
  </r>
  <r>
    <s v="Newb-Srce-Quartier"/>
    <s v="LIT_095"/>
    <s v="Douala"/>
    <s v="IHS"/>
    <s v="GridOnly"/>
    <s v="LITTORAL"/>
    <s v="Douala"/>
    <s v="ZTE"/>
    <n v="0"/>
    <n v="0"/>
    <n v="6.9777782058196589"/>
    <n v="0"/>
    <n v="0"/>
    <n v="0"/>
    <n v="0"/>
    <n v="0"/>
    <n v="1.3523091432599115"/>
    <n v="0"/>
    <n v="0"/>
    <n v="0"/>
    <n v="0"/>
    <n v="0"/>
    <n v="0"/>
    <n v="0"/>
    <x v="609"/>
    <x v="0"/>
    <m/>
    <x v="15"/>
    <x v="10"/>
    <s v="no impacts"/>
    <x v="7"/>
    <s v="(04/26/2026 cell zte): -24/04/2026 : Besoin d'analyse BO RAN"/>
    <s v=""/>
  </r>
  <r>
    <s v="Sky-Way-Hotel-IHS"/>
    <s v="LIT_141"/>
    <s v="Douala"/>
    <s v="IHS"/>
    <s v="Grid-Gen-Lithium"/>
    <s v="LITTORAL"/>
    <s v="Douala"/>
    <s v="ZTE"/>
    <n v="0"/>
    <n v="0"/>
    <n v="0"/>
    <n v="0"/>
    <n v="0"/>
    <n v="0"/>
    <n v="0"/>
    <n v="0"/>
    <n v="0"/>
    <n v="0"/>
    <n v="0"/>
    <n v="0"/>
    <n v="0"/>
    <n v="0"/>
    <n v="0"/>
    <n v="0"/>
    <x v="609"/>
    <x v="0"/>
    <m/>
    <x v="15"/>
    <x v="10"/>
    <s v="no impacts"/>
    <x v="7"/>
    <s v=""/>
    <s v=""/>
  </r>
  <r>
    <s v="Centenaire"/>
    <s v="LIT_045"/>
    <s v="Douala"/>
    <s v="IHS"/>
    <s v="Grid-Gen (LL)"/>
    <s v="LITTORAL"/>
    <s v="Douala"/>
    <s v="ZTE"/>
    <n v="0"/>
    <n v="0"/>
    <n v="0"/>
    <n v="0"/>
    <n v="0"/>
    <n v="0"/>
    <n v="0"/>
    <n v="0"/>
    <n v="0"/>
    <n v="0"/>
    <n v="0"/>
    <n v="0"/>
    <n v="0"/>
    <n v="0"/>
    <n v="0"/>
    <n v="0"/>
    <x v="609"/>
    <x v="0"/>
    <m/>
    <x v="15"/>
    <x v="10"/>
    <s v="no impacts"/>
    <x v="7"/>
    <s v=""/>
    <s v=""/>
  </r>
  <r>
    <s v="Ndogpassi-Pays-Bas-IHS"/>
    <s v="LIT_634"/>
    <s v="Douala"/>
    <s v="IHS"/>
    <s v="Grid-Gen"/>
    <s v="LITTORAL"/>
    <s v="Douala"/>
    <s v="ZTE"/>
    <n v="0"/>
    <n v="0"/>
    <n v="0"/>
    <n v="0"/>
    <n v="0"/>
    <n v="0"/>
    <n v="0"/>
    <n v="0"/>
    <n v="0"/>
    <n v="0"/>
    <n v="0"/>
    <n v="0"/>
    <n v="0"/>
    <n v="0"/>
    <n v="0"/>
    <n v="0"/>
    <x v="609"/>
    <x v="0"/>
    <m/>
    <x v="15"/>
    <x v="10"/>
    <s v="no impacts"/>
    <x v="7"/>
    <s v=""/>
    <s v=""/>
  </r>
  <r>
    <s v="Brazzaville"/>
    <s v="LIT_081"/>
    <s v="Douala"/>
    <s v="IHS"/>
    <s v="Grid-Gen"/>
    <s v="LITTORAL"/>
    <s v="Douala"/>
    <s v="ZTE"/>
    <n v="0"/>
    <n v="17.909575439527671"/>
    <n v="22.486769938904157"/>
    <n v="0"/>
    <n v="0"/>
    <n v="0"/>
    <n v="0"/>
    <n v="0"/>
    <n v="0"/>
    <n v="0"/>
    <n v="0"/>
    <n v="0"/>
    <n v="0"/>
    <n v="0"/>
    <n v="0"/>
    <n v="0"/>
    <x v="609"/>
    <x v="0"/>
    <m/>
    <x v="15"/>
    <x v="10"/>
    <s v="no impacts"/>
    <x v="7"/>
    <s v=""/>
    <s v=""/>
  </r>
  <r>
    <s v="Deido-Pharmacie-La-Rive"/>
    <s v="LIT_436"/>
    <s v="Douala"/>
    <s v="IHS"/>
    <s v="Grid-Gen"/>
    <s v="LITTORAL"/>
    <s v="Douala"/>
    <s v="ZTE"/>
    <n v="0"/>
    <n v="0"/>
    <n v="4.6287557107920785"/>
    <n v="0"/>
    <n v="0"/>
    <n v="0"/>
    <n v="0"/>
    <n v="0"/>
    <n v="0.42349393464656548"/>
    <n v="0"/>
    <n v="0"/>
    <n v="0"/>
    <n v="0"/>
    <n v="0"/>
    <n v="0"/>
    <n v="0"/>
    <x v="609"/>
    <x v="0"/>
    <m/>
    <x v="15"/>
    <x v="10"/>
    <s v="no impacts"/>
    <x v="7"/>
    <s v=""/>
    <s v=""/>
  </r>
  <r>
    <s v="Dschang-Foreke"/>
    <s v="OST_122"/>
    <s v="OUEST"/>
    <s v="IHS"/>
    <s v="GridOnly"/>
    <s v="OUEST"/>
    <s v="Dschang"/>
    <s v="Huawei"/>
    <n v="0"/>
    <n v="0"/>
    <n v="4.0236293385611512"/>
    <n v="0"/>
    <n v="0"/>
    <n v="0"/>
    <n v="0"/>
    <n v="0"/>
    <n v="1.6598929039217194"/>
    <n v="0"/>
    <n v="0"/>
    <n v="0"/>
    <n v="0"/>
    <n v="0"/>
    <n v="0"/>
    <n v="0"/>
    <x v="609"/>
    <x v="0"/>
    <m/>
    <x v="15"/>
    <x v="10"/>
    <s v="no impacts"/>
    <x v="7"/>
    <s v=""/>
    <s v=""/>
  </r>
  <r>
    <s v="Garoua-Camp-Chinois-II"/>
    <s v="NRD_163"/>
    <s v="Garoua"/>
    <s v="CAMUSAT"/>
    <s v="Medium Grid + GE"/>
    <s v="NORD"/>
    <s v="Garoua"/>
    <s v="Huawei"/>
    <n v="0"/>
    <n v="0"/>
    <n v="2.9168378834185131"/>
    <n v="0"/>
    <n v="0"/>
    <n v="0"/>
    <n v="0"/>
    <n v="0"/>
    <n v="1.9651581044022677"/>
    <n v="0"/>
    <n v="0"/>
    <n v="0"/>
    <n v="0"/>
    <n v="0"/>
    <n v="0"/>
    <n v="0"/>
    <x v="609"/>
    <x v="0"/>
    <m/>
    <x v="15"/>
    <x v="10"/>
    <s v="no impacts"/>
    <x v="7"/>
    <s v=""/>
    <s v=""/>
  </r>
  <r>
    <s v="Dembo"/>
    <s v="NRD_024"/>
    <s v="NORD"/>
    <s v="IHS"/>
    <s v="Solar-Gen"/>
    <s v="NORD"/>
    <s v="Dembo"/>
    <s v="NOKIA"/>
    <n v="0"/>
    <n v="0"/>
    <n v="0.46621302258272607"/>
    <n v="0"/>
    <n v="0"/>
    <n v="0"/>
    <n v="0"/>
    <n v="0"/>
    <n v="0"/>
    <n v="0"/>
    <n v="0"/>
    <n v="52204.062833408956"/>
    <n v="0"/>
    <n v="0"/>
    <n v="0"/>
    <n v="0"/>
    <x v="609"/>
    <x v="0"/>
    <m/>
    <x v="15"/>
    <x v="10"/>
    <s v="no impacts"/>
    <x v="7"/>
    <s v=""/>
    <s v=""/>
  </r>
  <r>
    <s v="Bamenda-Meta-Quater-IHS"/>
    <s v="NRO_070"/>
    <s v="NORD-OUEST"/>
    <s v="IHS"/>
    <s v="Grid-Gen"/>
    <s v="NORD-OUEST"/>
    <s v="Bamenda"/>
    <s v="Huawei"/>
    <n v="3.0835066902945787"/>
    <n v="1.9801217351105631"/>
    <n v="2.7020143650854801E-2"/>
    <n v="0"/>
    <n v="0"/>
    <n v="0"/>
    <n v="0"/>
    <n v="0"/>
    <n v="0"/>
    <n v="0"/>
    <n v="0"/>
    <n v="0"/>
    <n v="0"/>
    <n v="0"/>
    <n v="0"/>
    <n v="0"/>
    <x v="609"/>
    <x v="0"/>
    <m/>
    <x v="15"/>
    <x v="10"/>
    <s v="no impacts"/>
    <x v="7"/>
    <s v=""/>
    <s v=""/>
  </r>
  <r>
    <s v="Limbe-Bota-IHS"/>
    <s v="SUO_207"/>
    <s v="SUD-OUEST"/>
    <s v="IHS"/>
    <s v="Grid-Gen"/>
    <s v="SUD-OUEST"/>
    <s v="Limbe"/>
    <s v="Huawei"/>
    <n v="0"/>
    <n v="0"/>
    <n v="7.936609851241179E-3"/>
    <n v="0"/>
    <n v="0"/>
    <n v="0"/>
    <n v="0"/>
    <n v="0"/>
    <n v="0"/>
    <n v="0"/>
    <n v="0"/>
    <n v="0"/>
    <n v="0"/>
    <n v="0"/>
    <n v="0"/>
    <n v="0"/>
    <x v="609"/>
    <x v="0"/>
    <m/>
    <x v="15"/>
    <x v="10"/>
    <s v="no impacts"/>
    <x v="7"/>
    <s v=""/>
    <s v=""/>
  </r>
  <r>
    <s v="Touboro"/>
    <s v="ADM_005"/>
    <s v="ADAMAOUA"/>
    <s v="IHS"/>
    <s v="Grid-Gen"/>
    <s v="ADAMAOUA"/>
    <s v="Touboro"/>
    <s v="Huawei"/>
    <n v="0"/>
    <n v="0"/>
    <n v="3.8167067599227237E-3"/>
    <n v="0"/>
    <n v="0"/>
    <n v="0"/>
    <n v="0"/>
    <n v="0"/>
    <n v="0"/>
    <n v="0"/>
    <n v="0"/>
    <n v="0"/>
    <n v="0"/>
    <n v="0"/>
    <n v="0"/>
    <n v="0"/>
    <x v="609"/>
    <x v="0"/>
    <m/>
    <x v="15"/>
    <x v="10"/>
    <s v="no impacts"/>
    <x v="7"/>
    <s v=""/>
    <s v=""/>
  </r>
  <r>
    <s v="Quartier-Gentil"/>
    <s v="LIT_450"/>
    <s v="Douala"/>
    <s v="IHS"/>
    <s v="Grid-Gen"/>
    <s v="LITTORAL"/>
    <s v="Douala"/>
    <s v="ZTE"/>
    <n v="0"/>
    <n v="7.184076556716974"/>
    <n v="0"/>
    <n v="0"/>
    <n v="0"/>
    <n v="0"/>
    <n v="0"/>
    <n v="0"/>
    <n v="6.3533721139276258"/>
    <n v="0"/>
    <n v="0"/>
    <n v="0"/>
    <n v="1.961822944756916"/>
    <n v="0"/>
    <n v="0"/>
    <n v="0"/>
    <x v="609"/>
    <x v="0"/>
    <m/>
    <x v="15"/>
    <x v="10"/>
    <s v="no impacts"/>
    <x v="7"/>
    <s v="(04/26/2026 cell zte): -24/04/2026 : Besoin d'analyse BO RAN"/>
    <s v=""/>
  </r>
  <r>
    <s v="NRD_256_H_GUIDER-OURO-ALHADJI"/>
    <s v="NRD_256"/>
    <s v="NORD"/>
    <s v="ESCO"/>
    <s v="Hybrid Solar - S3"/>
    <s v="NRD"/>
    <s v="Guider"/>
    <s v="Huawei"/>
    <n v="6.1493566530549346"/>
    <n v="3.272201818892627"/>
    <n v="0"/>
    <n v="0"/>
    <n v="0"/>
    <n v="0"/>
    <n v="0"/>
    <n v="0"/>
    <n v="0"/>
    <n v="0"/>
    <n v="0"/>
    <n v="0"/>
    <n v="0"/>
    <n v="0"/>
    <n v="0"/>
    <n v="0"/>
    <x v="609"/>
    <x v="0"/>
    <m/>
    <x v="15"/>
    <x v="10"/>
    <s v="no impacts"/>
    <x v="7"/>
    <s v=""/>
    <s v=""/>
  </r>
  <r>
    <s v="Bfsam-Akwa"/>
    <s v="OST_109"/>
    <s v="Bafoussam"/>
    <s v="IHS"/>
    <s v="GridOnly"/>
    <s v="OUEST"/>
    <s v="Bafoussam"/>
    <s v="Huawei"/>
    <n v="3.3830825007918772"/>
    <n v="2.097155519029315"/>
    <n v="0"/>
    <n v="0"/>
    <n v="0"/>
    <n v="0"/>
    <n v="0"/>
    <n v="0"/>
    <n v="0"/>
    <n v="0"/>
    <n v="0"/>
    <n v="0"/>
    <n v="0"/>
    <n v="0"/>
    <n v="0"/>
    <n v="0"/>
    <x v="609"/>
    <x v="0"/>
    <m/>
    <x v="15"/>
    <x v="10"/>
    <s v="no impacts"/>
    <x v="7"/>
    <s v=""/>
    <s v=""/>
  </r>
  <r>
    <s v="Foumban-CAMTEL"/>
    <s v="OST_047"/>
    <s v="OUEST"/>
    <s v="CAMUSAT"/>
    <s v="Medium Grid + Solar + GE"/>
    <s v="OUEST"/>
    <s v="Foumban"/>
    <s v="Huawei"/>
    <n v="1.2907067827516243"/>
    <n v="0.94418904612293919"/>
    <n v="0"/>
    <n v="0"/>
    <n v="0"/>
    <n v="0"/>
    <n v="0"/>
    <n v="0"/>
    <n v="0"/>
    <n v="0"/>
    <n v="0"/>
    <n v="0"/>
    <n v="0"/>
    <n v="0"/>
    <n v="0"/>
    <n v="0"/>
    <x v="609"/>
    <x v="0"/>
    <m/>
    <x v="15"/>
    <x v="10"/>
    <s v="no impacts"/>
    <x v="7"/>
    <s v=""/>
    <s v=""/>
  </r>
  <r>
    <s v="e-Technique"/>
    <s v="SUD_057"/>
    <s v="CENTRE"/>
    <s v="IHS"/>
    <s v="Grid-Gen"/>
    <s v="SUD"/>
    <s v="Kribi"/>
    <s v="ZTE"/>
    <n v="0"/>
    <n v="0.87898399979454001"/>
    <n v="0"/>
    <n v="0"/>
    <n v="0"/>
    <n v="0"/>
    <n v="0"/>
    <n v="0"/>
    <n v="0"/>
    <n v="0"/>
    <n v="0"/>
    <n v="0"/>
    <n v="0"/>
    <n v="0"/>
    <n v="0"/>
    <n v="0"/>
    <x v="609"/>
    <x v="0"/>
    <m/>
    <x v="15"/>
    <x v="10"/>
    <s v="no impacts"/>
    <x v="7"/>
    <s v=""/>
    <s v=""/>
  </r>
  <r>
    <s v="Ngaoundere-Cifan-MTN-IHS"/>
    <s v="ADM_120"/>
    <s v="Ngaoundere"/>
    <s v="IHS"/>
    <s v="Grid-Gen"/>
    <s v="ADAMAOUA"/>
    <s v="Ngaoundere"/>
    <s v="Huawei"/>
    <n v="1.4886583169964016"/>
    <n v="0.85091158652295884"/>
    <n v="0"/>
    <n v="0"/>
    <n v="0"/>
    <n v="0"/>
    <n v="0"/>
    <n v="0"/>
    <n v="0"/>
    <n v="0"/>
    <n v="0"/>
    <n v="0"/>
    <n v="0"/>
    <n v="0"/>
    <n v="0"/>
    <n v="0"/>
    <x v="609"/>
    <x v="0"/>
    <m/>
    <x v="15"/>
    <x v="10"/>
    <s v="no impacts"/>
    <x v="7"/>
    <s v=""/>
    <s v=""/>
  </r>
  <r>
    <s v="Maroua-Douggoy"/>
    <s v="EXN_016"/>
    <s v="Maroua"/>
    <s v="IHS"/>
    <s v="Grid-Gen"/>
    <s v="EXTREME-NORD"/>
    <s v="Maroua"/>
    <s v="Huawei"/>
    <n v="0.16336931738734653"/>
    <n v="0.75981000647770047"/>
    <n v="0"/>
    <n v="0"/>
    <n v="0"/>
    <n v="0"/>
    <n v="0"/>
    <n v="0"/>
    <n v="0"/>
    <n v="0"/>
    <n v="0"/>
    <n v="0"/>
    <n v="0"/>
    <n v="0"/>
    <n v="0"/>
    <n v="0"/>
    <x v="609"/>
    <x v="0"/>
    <m/>
    <x v="15"/>
    <x v="10"/>
    <s v="no impacts"/>
    <x v="7"/>
    <s v=""/>
    <s v=""/>
  </r>
  <r>
    <s v="Maroua-Massalare"/>
    <s v="EXN_087"/>
    <s v="Maroua"/>
    <s v="IHS"/>
    <s v="Grid-Gen"/>
    <s v="EXTREME-NORD"/>
    <s v="Maroua"/>
    <s v="Huawei"/>
    <n v="0.27136071659917876"/>
    <n v="0.69528269312536206"/>
    <n v="0"/>
    <n v="0"/>
    <n v="0"/>
    <n v="0"/>
    <n v="0"/>
    <n v="0"/>
    <n v="0"/>
    <n v="0"/>
    <n v="0"/>
    <n v="0"/>
    <n v="0"/>
    <n v="0"/>
    <n v="0"/>
    <n v="0"/>
    <x v="609"/>
    <x v="0"/>
    <m/>
    <x v="15"/>
    <x v="10"/>
    <s v="no impacts"/>
    <x v="7"/>
    <s v=""/>
    <s v=""/>
  </r>
  <r>
    <s v="Kongola-IHS"/>
    <s v="EXN_113"/>
    <s v="Maroua"/>
    <s v="IHS"/>
    <s v="Grid-Gen"/>
    <s v="EXTREME-NORD"/>
    <s v="Maroua"/>
    <s v="Huawei"/>
    <n v="0.27011226111696096"/>
    <n v="0.6943731041311747"/>
    <n v="0"/>
    <n v="0"/>
    <n v="0"/>
    <n v="0"/>
    <n v="0"/>
    <n v="0"/>
    <n v="0"/>
    <n v="0"/>
    <n v="0"/>
    <n v="0"/>
    <n v="0"/>
    <n v="0"/>
    <n v="0"/>
    <n v="0"/>
    <x v="609"/>
    <x v="0"/>
    <m/>
    <x v="15"/>
    <x v="10"/>
    <s v="no impacts"/>
    <x v="7"/>
    <s v=""/>
    <s v=""/>
  </r>
  <r>
    <s v="Kodek-Djarengol"/>
    <s v="EXN_053"/>
    <s v="Maroua"/>
    <s v="IHS"/>
    <s v="Grid-Gen"/>
    <s v="EXTREME-NORD"/>
    <s v="Maroua"/>
    <s v="Huawei"/>
    <n v="0.27136071659917876"/>
    <n v="0.69431959889622274"/>
    <n v="0"/>
    <n v="0"/>
    <n v="0"/>
    <n v="0"/>
    <n v="0"/>
    <n v="0"/>
    <n v="0"/>
    <n v="0"/>
    <n v="0"/>
    <n v="0"/>
    <n v="0"/>
    <n v="0"/>
    <n v="0"/>
    <n v="0"/>
    <x v="609"/>
    <x v="0"/>
    <m/>
    <x v="15"/>
    <x v="10"/>
    <s v="no impacts"/>
    <x v="7"/>
    <s v=""/>
    <s v=""/>
  </r>
  <r>
    <s v="Foumban-Camtel-II"/>
    <s v="OST_235"/>
    <s v="OUEST"/>
    <s v="CAMUSAT"/>
    <s v="Medium Grid + GE"/>
    <s v="OUEST"/>
    <s v="Foumban"/>
    <s v="Huawei"/>
    <n v="1.0848186386556062"/>
    <n v="0.62618959972377042"/>
    <n v="0"/>
    <n v="0"/>
    <n v="0"/>
    <n v="0"/>
    <n v="0"/>
    <n v="0"/>
    <n v="0"/>
    <n v="0"/>
    <n v="0"/>
    <n v="0"/>
    <n v="0"/>
    <n v="0"/>
    <n v="0"/>
    <n v="0"/>
    <x v="609"/>
    <x v="0"/>
    <m/>
    <x v="15"/>
    <x v="10"/>
    <s v="no impacts"/>
    <x v="7"/>
    <s v=""/>
    <s v=""/>
  </r>
  <r>
    <s v="Buea-Service-Center-IHS"/>
    <s v="SUO_182"/>
    <s v="SUD-OUEST"/>
    <s v="IHS"/>
    <s v="Grid-Gen"/>
    <s v="SUD-OUEST"/>
    <s v="Buea"/>
    <s v="Huawei"/>
    <n v="0"/>
    <n v="0.62601124894059634"/>
    <n v="0"/>
    <n v="0"/>
    <n v="0"/>
    <n v="0"/>
    <n v="0"/>
    <n v="0"/>
    <n v="0"/>
    <n v="0"/>
    <n v="0"/>
    <n v="0"/>
    <n v="0"/>
    <n v="0"/>
    <n v="0"/>
    <n v="0"/>
    <x v="609"/>
    <x v="0"/>
    <m/>
    <x v="15"/>
    <x v="10"/>
    <s v="no impacts"/>
    <x v="7"/>
    <s v=""/>
    <s v=""/>
  </r>
  <r>
    <s v="Buea-UB-Lamp-IHS"/>
    <s v="SUO_200"/>
    <s v="SUD-OUEST"/>
    <s v="IHS"/>
    <s v="Grid-Gen"/>
    <s v="SUD-OUEST"/>
    <s v="Buea"/>
    <s v="Huawei"/>
    <n v="0"/>
    <n v="0.62467361806679156"/>
    <n v="0"/>
    <n v="0"/>
    <n v="0"/>
    <n v="0"/>
    <n v="0"/>
    <n v="0"/>
    <n v="0"/>
    <n v="0"/>
    <n v="0"/>
    <n v="0"/>
    <n v="0"/>
    <n v="0"/>
    <n v="0"/>
    <n v="0"/>
    <x v="609"/>
    <x v="0"/>
    <m/>
    <x v="15"/>
    <x v="10"/>
    <s v="no impacts"/>
    <x v="7"/>
    <s v=""/>
    <s v=""/>
  </r>
  <r>
    <s v="Buea-Soppo-University-IHS"/>
    <s v="SUO_199"/>
    <s v="SUD-OUEST"/>
    <s v="IHS"/>
    <s v="Grid-Gen"/>
    <s v="SUD-OUEST"/>
    <s v="Buea"/>
    <s v="Huawei"/>
    <n v="0"/>
    <n v="0.6242277411088567"/>
    <n v="0"/>
    <n v="0"/>
    <n v="0"/>
    <n v="0"/>
    <n v="0"/>
    <n v="0"/>
    <n v="0"/>
    <n v="0"/>
    <n v="0"/>
    <n v="0"/>
    <n v="0"/>
    <n v="0"/>
    <n v="0"/>
    <n v="0"/>
    <x v="609"/>
    <x v="0"/>
    <m/>
    <x v="15"/>
    <x v="10"/>
    <s v="no impacts"/>
    <x v="7"/>
    <s v=""/>
    <s v=""/>
  </r>
  <r>
    <s v="Buea-Dirty-South-HIS"/>
    <s v="SUO_260"/>
    <s v="SUD-OUEST"/>
    <m/>
    <m/>
    <s v="SUD-OUEST"/>
    <s v="Buea"/>
    <s v="Huawei"/>
    <n v="0"/>
    <n v="0.62319330656644789"/>
    <n v="0"/>
    <n v="0"/>
    <n v="0"/>
    <n v="0"/>
    <n v="0"/>
    <n v="0"/>
    <n v="0"/>
    <n v="0"/>
    <n v="0"/>
    <n v="0"/>
    <n v="0"/>
    <n v="0"/>
    <n v="0"/>
    <n v="0"/>
    <x v="609"/>
    <x v="0"/>
    <m/>
    <x v="15"/>
    <x v="10"/>
    <s v="no impacts"/>
    <x v="7"/>
    <s v=""/>
    <s v=""/>
  </r>
  <r>
    <s v="Meiganga-Universite"/>
    <s v="ADM_171"/>
    <s v="ADAMAOUA"/>
    <s v="CAMUSAT"/>
    <s v="Hybrid Solar - S3"/>
    <s v="ADAMAOUA"/>
    <s v="Meiganga"/>
    <s v="Huawei"/>
    <n v="0"/>
    <n v="0.53630080500409483"/>
    <n v="0"/>
    <n v="0"/>
    <n v="0"/>
    <n v="0"/>
    <n v="0"/>
    <n v="0"/>
    <n v="0"/>
    <n v="0"/>
    <n v="0"/>
    <n v="0"/>
    <n v="5.9406148964281336"/>
    <n v="0"/>
    <n v="0"/>
    <n v="0"/>
    <x v="609"/>
    <x v="0"/>
    <m/>
    <x v="15"/>
    <x v="10"/>
    <s v="no impacts"/>
    <x v="7"/>
    <s v=""/>
    <s v=""/>
  </r>
  <r>
    <s v="Limbe-Federal-Qter"/>
    <s v="SUO_065"/>
    <s v="SUD-OUEST"/>
    <s v="IHS"/>
    <s v="Grid-Gen"/>
    <s v="SUD-OUEST"/>
    <s v="Limbe"/>
    <s v="Huawei"/>
    <n v="4.3220637040461369"/>
    <n v="0.15391672587912658"/>
    <n v="0"/>
    <n v="0"/>
    <n v="0"/>
    <n v="0"/>
    <n v="0"/>
    <n v="0"/>
    <n v="0"/>
    <n v="0"/>
    <n v="0"/>
    <n v="0"/>
    <n v="0"/>
    <n v="0"/>
    <n v="0"/>
    <n v="0"/>
    <x v="609"/>
    <x v="0"/>
    <m/>
    <x v="15"/>
    <x v="10"/>
    <s v="no impacts"/>
    <x v="7"/>
    <s v=""/>
    <s v=""/>
  </r>
  <r>
    <s v="Japoma-Village"/>
    <s v="LIT_254"/>
    <s v="Douala"/>
    <s v="IHS"/>
    <s v="Grid-Gen"/>
    <s v="LITTORAL"/>
    <s v="Douala"/>
    <s v="ZTE"/>
    <n v="0"/>
    <n v="0.13804350617664471"/>
    <n v="0"/>
    <n v="0"/>
    <n v="0"/>
    <n v="0"/>
    <n v="39.393478924644647"/>
    <n v="0"/>
    <n v="0"/>
    <n v="0"/>
    <n v="0"/>
    <n v="0"/>
    <n v="0"/>
    <n v="0"/>
    <n v="0"/>
    <n v="0"/>
    <x v="609"/>
    <x v="0"/>
    <m/>
    <x v="15"/>
    <x v="10"/>
    <s v="no impacts"/>
    <x v="7"/>
    <s v=""/>
    <s v=""/>
  </r>
  <r>
    <s v="LIT_853_Z_Japoma-Petit-Chateau"/>
    <s v="LIT_853"/>
    <s v="Douala"/>
    <m/>
    <e v="#N/A"/>
    <s v="LITTORAL"/>
    <s v="Douala"/>
    <s v="ZTE"/>
    <n v="0"/>
    <n v="0.13634917373649205"/>
    <n v="0"/>
    <n v="0"/>
    <n v="0"/>
    <n v="0"/>
    <n v="39.707162282091019"/>
    <n v="0"/>
    <n v="0"/>
    <n v="0"/>
    <n v="0"/>
    <n v="0"/>
    <n v="0"/>
    <n v="0"/>
    <n v="0"/>
    <n v="0"/>
    <x v="609"/>
    <x v="0"/>
    <m/>
    <x v="15"/>
    <x v="10"/>
    <s v="no impacts"/>
    <x v="7"/>
    <s v=""/>
    <s v=""/>
  </r>
  <r>
    <s v="Sangmelima-Akon-MTN"/>
    <s v="SUD_258"/>
    <s v="CENTRE"/>
    <s v="IHS"/>
    <s v="Grid-Gen"/>
    <s v="SUD"/>
    <s v="Sangmelima"/>
    <s v="ZTE"/>
    <n v="0"/>
    <n v="0.13228277588012607"/>
    <n v="0"/>
    <n v="0"/>
    <n v="0"/>
    <n v="0"/>
    <n v="0"/>
    <n v="0"/>
    <n v="0"/>
    <n v="0"/>
    <n v="0"/>
    <n v="0"/>
    <n v="0"/>
    <n v="0"/>
    <n v="0"/>
    <n v="0"/>
    <x v="609"/>
    <x v="0"/>
    <m/>
    <x v="15"/>
    <x v="10"/>
    <s v="no impacts"/>
    <x v="7"/>
    <s v=""/>
    <s v=""/>
  </r>
  <r>
    <s v="Ngd-Aoudi-IHS"/>
    <s v="ADM_115"/>
    <s v="Ngaoundere"/>
    <s v="IHS"/>
    <s v="Grid-Gen"/>
    <s v="ADAMAOUA"/>
    <s v="Ngaoundere"/>
    <s v="Huawei"/>
    <n v="0.74819937049307572"/>
    <n v="0.10906150391087596"/>
    <n v="0"/>
    <n v="0"/>
    <n v="0"/>
    <n v="0"/>
    <n v="0"/>
    <n v="0"/>
    <n v="0"/>
    <n v="0"/>
    <n v="0"/>
    <n v="0"/>
    <n v="0"/>
    <n v="0"/>
    <n v="0"/>
    <n v="0"/>
    <x v="609"/>
    <x v="0"/>
    <m/>
    <x v="15"/>
    <x v="10"/>
    <s v="no impacts"/>
    <x v="7"/>
    <s v=""/>
    <s v=""/>
  </r>
  <r>
    <s v="Djamboutou"/>
    <s v="NRD_003"/>
    <s v="Garoua"/>
    <s v="IHS"/>
    <s v="Grid-Gen"/>
    <s v="NORD"/>
    <s v="Garoua"/>
    <s v="Huawei"/>
    <n v="1.5203512511664143"/>
    <n v="9.8627983095199379E-2"/>
    <n v="0"/>
    <n v="0"/>
    <n v="0"/>
    <n v="0"/>
    <n v="0"/>
    <n v="0"/>
    <n v="0"/>
    <n v="0"/>
    <n v="0"/>
    <n v="0"/>
    <n v="0"/>
    <n v="0"/>
    <n v="0"/>
    <n v="0"/>
    <x v="609"/>
    <x v="0"/>
    <m/>
    <x v="15"/>
    <x v="10"/>
    <s v="no impacts"/>
    <x v="7"/>
    <s v=""/>
    <s v=""/>
  </r>
  <r>
    <s v="Kribi-Hotel-Paradis-IHS"/>
    <s v="SUD_080"/>
    <s v="LITTORAL"/>
    <s v="IHS"/>
    <s v="Grid-Gen"/>
    <s v="SUD"/>
    <s v="Kribi"/>
    <s v="ZTE"/>
    <n v="0"/>
    <n v="8.0382697976503312E-2"/>
    <n v="0"/>
    <n v="0"/>
    <n v="0"/>
    <n v="0"/>
    <n v="0"/>
    <n v="0"/>
    <n v="0"/>
    <n v="0"/>
    <n v="0"/>
    <n v="0"/>
    <n v="0.142805472087389"/>
    <n v="0"/>
    <n v="0"/>
    <n v="0"/>
    <x v="609"/>
    <x v="0"/>
    <m/>
    <x v="15"/>
    <x v="10"/>
    <s v="no impacts"/>
    <x v="7"/>
    <s v=""/>
    <s v=""/>
  </r>
  <r>
    <s v="Japoma-II"/>
    <s v="LIT_646"/>
    <s v="Douala"/>
    <m/>
    <m/>
    <s v="LITTORAL"/>
    <s v="Douala"/>
    <s v="ZTE"/>
    <n v="0"/>
    <n v="7.9936821018568263E-2"/>
    <n v="0"/>
    <n v="0"/>
    <n v="0"/>
    <n v="0"/>
    <n v="25.63542817029218"/>
    <n v="0"/>
    <n v="0"/>
    <n v="0"/>
    <n v="0"/>
    <n v="0"/>
    <n v="0"/>
    <n v="0"/>
    <n v="0"/>
    <n v="0"/>
    <x v="609"/>
    <x v="0"/>
    <m/>
    <x v="15"/>
    <x v="10"/>
    <s v="no impacts"/>
    <x v="7"/>
    <s v=""/>
    <s v=""/>
  </r>
  <r>
    <s v="Limbe-Down-Beach-II"/>
    <s v="SUO_050"/>
    <s v="SUD-OUEST"/>
    <s v="IHS"/>
    <s v="GridOnly"/>
    <s v="SUD-OUEST"/>
    <s v="Limbe"/>
    <s v="Huawei"/>
    <n v="2.8344219865138274"/>
    <n v="7.6958362939563346E-2"/>
    <n v="0"/>
    <n v="0"/>
    <n v="0"/>
    <n v="0"/>
    <n v="0"/>
    <n v="0"/>
    <n v="0"/>
    <n v="0"/>
    <n v="0"/>
    <n v="0"/>
    <n v="0"/>
    <n v="0"/>
    <n v="0"/>
    <n v="0"/>
    <x v="609"/>
    <x v="0"/>
    <m/>
    <x v="15"/>
    <x v="10"/>
    <s v="no impacts"/>
    <x v="7"/>
    <s v=""/>
    <s v=""/>
  </r>
  <r>
    <s v="Limbe-Fini-Hotel"/>
    <s v="SUO_078"/>
    <s v="SUD-OUEST"/>
    <s v="IHS"/>
    <s v="Grid-Gen"/>
    <s v="SUD-OUEST"/>
    <s v="Limbe"/>
    <s v="Huawei"/>
    <n v="0.4318764214557419"/>
    <n v="7.6601661373215404E-2"/>
    <n v="0"/>
    <n v="0"/>
    <n v="0"/>
    <n v="0"/>
    <n v="0"/>
    <n v="0"/>
    <n v="0"/>
    <n v="0"/>
    <n v="0"/>
    <n v="0"/>
    <n v="0"/>
    <n v="0"/>
    <n v="0"/>
    <n v="0"/>
    <x v="609"/>
    <x v="0"/>
    <m/>
    <x v="15"/>
    <x v="10"/>
    <s v="no impacts"/>
    <x v="7"/>
    <s v=""/>
    <s v=""/>
  </r>
  <r>
    <s v="Maroua-Tchadeo-III"/>
    <s v="EXN_249"/>
    <s v="Maroua"/>
    <s v="CAMUSAT"/>
    <s v="Medium Grid + GE"/>
    <s v="EXTREME-NORD"/>
    <s v="Maroua"/>
    <s v="Huawei"/>
    <n v="0.18708997154948306"/>
    <n v="6.9021753088322146E-2"/>
    <n v="0"/>
    <n v="0"/>
    <n v="0"/>
    <n v="0"/>
    <n v="4.9046465372838757E-3"/>
    <n v="0"/>
    <n v="0"/>
    <n v="0"/>
    <n v="0"/>
    <n v="0"/>
    <n v="0"/>
    <n v="0"/>
    <n v="0"/>
    <n v="0"/>
    <x v="609"/>
    <x v="0"/>
    <m/>
    <x v="15"/>
    <x v="10"/>
    <s v="no impacts"/>
    <x v="7"/>
    <s v=""/>
    <s v=""/>
  </r>
  <r>
    <s v="Ndogp-Bloc-13"/>
    <s v="LIT_292"/>
    <s v="Douala"/>
    <s v="IHS"/>
    <s v="Grid-Gen"/>
    <s v="LITTORAL"/>
    <s v="Douala"/>
    <s v="ZTE"/>
    <n v="0"/>
    <n v="4.6710070113259602E-2"/>
    <n v="0"/>
    <n v="0"/>
    <n v="0"/>
    <n v="0"/>
    <n v="0"/>
    <n v="0"/>
    <n v="0"/>
    <n v="0"/>
    <n v="0"/>
    <n v="0"/>
    <n v="0"/>
    <n v="0"/>
    <n v="0"/>
    <n v="0"/>
    <x v="609"/>
    <x v="0"/>
    <m/>
    <x v="15"/>
    <x v="10"/>
    <s v="no impacts"/>
    <x v="7"/>
    <s v=""/>
    <s v=""/>
  </r>
  <r>
    <s v="Sonara"/>
    <s v="SUO_171"/>
    <s v="SUD-OUEST"/>
    <s v="CAMUSAT"/>
    <s v="Medium Grid + GE"/>
    <s v="SUD-OUEST"/>
    <s v="Limbe"/>
    <s v="Huawei"/>
    <n v="5.5856790028336381"/>
    <n v="4.5925326667294479E-2"/>
    <n v="0"/>
    <n v="0"/>
    <n v="0"/>
    <n v="0"/>
    <n v="0"/>
    <n v="0"/>
    <n v="10.081634720474383"/>
    <n v="0"/>
    <n v="0"/>
    <n v="0"/>
    <n v="0.78920221554476899"/>
    <n v="0"/>
    <n v="0"/>
    <n v="0"/>
    <x v="609"/>
    <x v="0"/>
    <m/>
    <x v="15"/>
    <x v="10"/>
    <s v="no impacts"/>
    <x v="7"/>
    <s v=""/>
    <s v=""/>
  </r>
  <r>
    <s v="Guider"/>
    <s v="NRD_006"/>
    <s v="NORD"/>
    <s v="CAMUSAT"/>
    <s v="Good Grid + Solar + GE"/>
    <s v="NORD"/>
    <s v="Guider"/>
    <s v="Huawei"/>
    <n v="2.8504378868428484"/>
    <n v="2.7555196000376675E-2"/>
    <n v="0"/>
    <n v="0"/>
    <n v="0"/>
    <n v="0"/>
    <n v="0"/>
    <n v="0"/>
    <n v="0"/>
    <n v="0"/>
    <n v="0"/>
    <n v="0"/>
    <n v="0"/>
    <n v="0"/>
    <n v="0"/>
    <n v="0"/>
    <x v="609"/>
    <x v="0"/>
    <m/>
    <x v="15"/>
    <x v="10"/>
    <s v="no impacts"/>
    <x v="7"/>
    <s v=""/>
    <s v=""/>
  </r>
  <r>
    <s v="Makong-II-IHS"/>
    <s v="OST_256"/>
    <s v="OUEST"/>
    <s v="IHS"/>
    <s v="Grid-Gen"/>
    <s v="OUEST"/>
    <s v="Dschang"/>
    <s v="NOKIA"/>
    <n v="0"/>
    <n v="1.7949912555833222E-2"/>
    <n v="0"/>
    <n v="0"/>
    <n v="0"/>
    <n v="0"/>
    <n v="0"/>
    <n v="0"/>
    <n v="0"/>
    <n v="0"/>
    <n v="0"/>
    <n v="204774.65690731184"/>
    <n v="0"/>
    <n v="0"/>
    <n v="0"/>
    <n v="0"/>
    <x v="609"/>
    <x v="0"/>
    <m/>
    <x v="15"/>
    <x v="10"/>
    <s v="no impacts"/>
    <x v="7"/>
    <s v=""/>
    <s v=""/>
  </r>
  <r>
    <s v="Ekindi-MTN"/>
    <s v="SUO_045"/>
    <s v="SUD-OUEST"/>
    <s v="IHS"/>
    <s v="Grid-Gen"/>
    <s v="SUD-OUEST"/>
    <s v="Ekindi"/>
    <s v="NOKIA"/>
    <n v="0"/>
    <n v="9.693078972476326E-3"/>
    <n v="0"/>
    <n v="0"/>
    <n v="0"/>
    <n v="0"/>
    <n v="4.6892229631513273E-2"/>
    <n v="0"/>
    <n v="0"/>
    <n v="0"/>
    <n v="0"/>
    <n v="11601.574235303184"/>
    <n v="0"/>
    <n v="0"/>
    <n v="0"/>
    <n v="0"/>
    <x v="609"/>
    <x v="2"/>
    <m/>
    <x v="15"/>
    <x v="10"/>
    <s v="no impacts"/>
    <x v="7"/>
    <s v=""/>
    <s v=""/>
  </r>
  <r>
    <s v="Ngd-Dang"/>
    <s v="ADM_017"/>
    <s v="Ngaoundere"/>
    <s v="IHS"/>
    <s v="Grid-Gen"/>
    <s v="ADAMAOUA"/>
    <s v="Ngaoundere"/>
    <s v="Huawei"/>
    <n v="0"/>
    <n v="5.5467093567101271E-3"/>
    <n v="0"/>
    <n v="0"/>
    <n v="0"/>
    <n v="0"/>
    <n v="0"/>
    <n v="0"/>
    <n v="4.8261721926873322E-2"/>
    <n v="0"/>
    <n v="0"/>
    <n v="0"/>
    <n v="0"/>
    <n v="0"/>
    <n v="0"/>
    <n v="0"/>
    <x v="609"/>
    <x v="0"/>
    <m/>
    <x v="15"/>
    <x v="10"/>
    <s v="no impacts"/>
    <x v="7"/>
    <s v=""/>
    <s v=""/>
  </r>
  <r>
    <s v="Ngd-Bini"/>
    <s v="ADM_069"/>
    <s v="Ngaoundere"/>
    <s v="IHS"/>
    <s v="Grid-Gen"/>
    <s v="ADAMAOUA"/>
    <s v="Ngaoundere"/>
    <s v="Huawei"/>
    <n v="0"/>
    <n v="5.0651622421404368E-3"/>
    <n v="0"/>
    <n v="0"/>
    <n v="0"/>
    <n v="0"/>
    <n v="0"/>
    <n v="0"/>
    <n v="3.7578510014753173E-2"/>
    <n v="0"/>
    <n v="0"/>
    <n v="0"/>
    <n v="0"/>
    <n v="0"/>
    <n v="0"/>
    <n v="0"/>
    <x v="609"/>
    <x v="0"/>
    <m/>
    <x v="15"/>
    <x v="10"/>
    <s v="no impacts"/>
    <x v="7"/>
    <s v=""/>
    <s v=""/>
  </r>
  <r>
    <s v="Ngd-University-II-IHS"/>
    <s v="ADM_127"/>
    <s v="Ngaoundere"/>
    <s v="IHS"/>
    <s v="Grid-Gen"/>
    <s v="ADAMAOUA"/>
    <s v="Ngaoundere"/>
    <s v="Huawei"/>
    <n v="0"/>
    <n v="4.6192852842055401E-3"/>
    <n v="0"/>
    <n v="0"/>
    <n v="0"/>
    <n v="0"/>
    <n v="0"/>
    <n v="0"/>
    <n v="3.5812837261330985E-2"/>
    <n v="0"/>
    <n v="0"/>
    <n v="0"/>
    <n v="0"/>
    <n v="0"/>
    <n v="0"/>
    <n v="0"/>
    <x v="609"/>
    <x v="0"/>
    <m/>
    <x v="15"/>
    <x v="10"/>
    <s v="no impacts"/>
    <x v="7"/>
    <s v=""/>
    <s v=""/>
  </r>
  <r>
    <s v="Ngd-Universite"/>
    <s v="ADM_003"/>
    <s v="Ngaoundere"/>
    <s v="IHS"/>
    <s v="Grid-Gen"/>
    <s v="ADAMAOUA"/>
    <s v="Ngaoundere"/>
    <s v="Huawei"/>
    <n v="0"/>
    <n v="4.2269135612228309E-3"/>
    <n v="0"/>
    <n v="0"/>
    <n v="0"/>
    <n v="0"/>
    <n v="0"/>
    <n v="0"/>
    <n v="5.2845337054444073E-2"/>
    <n v="0"/>
    <n v="0"/>
    <n v="0"/>
    <n v="0"/>
    <n v="0"/>
    <n v="0"/>
    <n v="0"/>
    <x v="609"/>
    <x v="0"/>
    <m/>
    <x v="15"/>
    <x v="10"/>
    <s v="no impacts"/>
    <x v="7"/>
    <s v=""/>
    <s v=""/>
  </r>
  <r>
    <s v="Ngaoundere-University-IHS"/>
    <s v="ADM_076"/>
    <s v="Ngaoundere"/>
    <s v="IHS"/>
    <s v="Grid-Gen"/>
    <s v="ADAMAOUA"/>
    <s v="Ngaoundere"/>
    <s v="Huawei"/>
    <n v="0"/>
    <n v="4.0128926214140796E-3"/>
    <n v="0"/>
    <n v="0"/>
    <n v="0"/>
    <n v="0"/>
    <n v="0"/>
    <n v="0"/>
    <n v="2.823292897643772E-2"/>
    <n v="0"/>
    <n v="0"/>
    <n v="0"/>
    <n v="0"/>
    <n v="0"/>
    <n v="0"/>
    <n v="0"/>
    <x v="609"/>
    <x v="0"/>
    <m/>
    <x v="15"/>
    <x v="10"/>
    <s v="no impacts"/>
    <x v="7"/>
    <s v=""/>
    <s v=""/>
  </r>
  <r>
    <s v="Indoor-Agence-Ngaoundere"/>
    <s v="ADM_176"/>
    <s v="Ngaoundere"/>
    <m/>
    <m/>
    <s v="ADAMAOUA"/>
    <s v="Ngaoundere"/>
    <s v="Huawei"/>
    <n v="0"/>
    <n v="2.9427879223703247E-3"/>
    <n v="0"/>
    <n v="0"/>
    <n v="0"/>
    <n v="0"/>
    <n v="0"/>
    <n v="0"/>
    <n v="0"/>
    <n v="0"/>
    <n v="0"/>
    <n v="0"/>
    <n v="0"/>
    <n v="0"/>
    <n v="0"/>
    <n v="0"/>
    <x v="609"/>
    <x v="0"/>
    <m/>
    <x v="15"/>
    <x v="10"/>
    <s v="no impacts"/>
    <x v="7"/>
    <s v=""/>
    <s v=""/>
  </r>
  <r>
    <s v="Buea-Orange"/>
    <s v="SUO_007"/>
    <s v="SUD-OUEST"/>
    <s v="IHS"/>
    <s v="Grid-Gen"/>
    <s v="SUD-OUEST"/>
    <s v="Buea"/>
    <s v="Huawei"/>
    <n v="0"/>
    <n v="8.9175391586979543E-5"/>
    <n v="0"/>
    <n v="0"/>
    <n v="0"/>
    <n v="0"/>
    <n v="6.9556805437844052E-3"/>
    <n v="0"/>
    <n v="0"/>
    <n v="0"/>
    <n v="0"/>
    <n v="0"/>
    <n v="0"/>
    <n v="0"/>
    <n v="0"/>
    <n v="0"/>
    <x v="609"/>
    <x v="0"/>
    <m/>
    <x v="15"/>
    <x v="10"/>
    <s v="no impacts"/>
    <x v="7"/>
    <s v=""/>
    <s v=""/>
  </r>
  <r>
    <s v="Kribi-Kienke-Bridge-IHS"/>
    <s v="SUD_042"/>
    <s v="LITTORAL"/>
    <s v="IHS"/>
    <s v="Grid-Gen"/>
    <s v="SUD"/>
    <s v="Kribi"/>
    <s v="ZTE"/>
    <n v="0"/>
    <n v="0"/>
    <n v="0"/>
    <n v="0"/>
    <n v="0"/>
    <n v="0"/>
    <n v="0"/>
    <n v="0"/>
    <n v="0"/>
    <n v="0"/>
    <n v="0"/>
    <n v="0"/>
    <n v="0"/>
    <n v="0"/>
    <n v="0"/>
    <n v="0"/>
    <x v="609"/>
    <x v="0"/>
    <m/>
    <x v="15"/>
    <x v="10"/>
    <s v="no impacts"/>
    <x v="7"/>
    <s v=""/>
    <s v=""/>
  </r>
  <r>
    <s v="CTN"/>
    <s v="LIT_003"/>
    <s v="Douala"/>
    <s v="CAMUSAT"/>
    <s v="Good Grid 100%"/>
    <s v="LITTORAL"/>
    <s v="Douala"/>
    <s v="ZTE"/>
    <n v="0"/>
    <n v="0"/>
    <n v="0"/>
    <n v="0"/>
    <n v="0"/>
    <n v="0"/>
    <n v="0"/>
    <n v="0"/>
    <n v="0"/>
    <n v="0"/>
    <n v="0"/>
    <n v="0"/>
    <n v="0"/>
    <n v="0"/>
    <n v="0"/>
    <n v="0"/>
    <x v="609"/>
    <x v="0"/>
    <m/>
    <x v="15"/>
    <x v="10"/>
    <s v="no impacts"/>
    <x v="7"/>
    <s v=""/>
    <s v=""/>
  </r>
  <r>
    <s v="Buea-Salvation-Pharmacy-HIS"/>
    <s v="SUO_259"/>
    <s v="SUD-OUEST"/>
    <s v="IHS"/>
    <m/>
    <s v="SUD-OUEST"/>
    <s v="Buea"/>
    <s v="Huawei"/>
    <n v="0"/>
    <n v="0"/>
    <n v="0"/>
    <n v="0"/>
    <n v="0"/>
    <n v="0"/>
    <n v="0"/>
    <n v="0"/>
    <n v="0"/>
    <n v="0"/>
    <n v="0"/>
    <n v="0"/>
    <n v="0"/>
    <n v="0"/>
    <n v="0"/>
    <n v="0"/>
    <x v="609"/>
    <x v="0"/>
    <m/>
    <x v="15"/>
    <x v="10"/>
    <s v="no impacts"/>
    <x v="7"/>
    <s v=""/>
    <s v=""/>
  </r>
  <r>
    <s v="Buea-Centre-Ville"/>
    <s v="SUO_063"/>
    <s v="SUD-OUEST"/>
    <s v="IHS"/>
    <s v="Grid-Gen"/>
    <s v="SUD-OUEST"/>
    <s v="Buea"/>
    <s v="Huawei"/>
    <n v="0"/>
    <n v="0"/>
    <n v="0"/>
    <n v="0"/>
    <n v="0"/>
    <n v="0"/>
    <n v="0"/>
    <n v="0"/>
    <n v="0"/>
    <n v="0"/>
    <n v="0"/>
    <n v="0"/>
    <n v="0"/>
    <n v="0"/>
    <n v="0"/>
    <n v="0"/>
    <x v="609"/>
    <x v="0"/>
    <m/>
    <x v="15"/>
    <x v="10"/>
    <s v="no impacts"/>
    <x v="7"/>
    <s v=""/>
    <s v=""/>
  </r>
  <r>
    <s v="Great-Soppo-IHS"/>
    <s v="SUO_181"/>
    <s v="SUD-OUEST"/>
    <s v="IHS"/>
    <s v="Grid-Gen"/>
    <s v="SUD-OUEST"/>
    <s v="Buea"/>
    <s v="Huawei"/>
    <n v="0"/>
    <n v="0"/>
    <n v="0"/>
    <n v="0"/>
    <n v="0"/>
    <n v="0"/>
    <n v="0"/>
    <n v="0"/>
    <n v="0"/>
    <n v="0"/>
    <n v="0"/>
    <n v="0"/>
    <n v="0"/>
    <n v="0"/>
    <n v="0"/>
    <n v="0"/>
    <x v="609"/>
    <x v="0"/>
    <m/>
    <x v="15"/>
    <x v="10"/>
    <s v="no impacts"/>
    <x v="7"/>
    <s v=""/>
    <s v=""/>
  </r>
  <r>
    <s v="Kapanyaye-IHS"/>
    <s v="NRD_109"/>
    <s v="NORD"/>
    <s v="IHS"/>
    <s v="Solar-Gen"/>
    <s v="NORD"/>
    <s v="Kapanyaye"/>
    <s v="NOKIA"/>
    <n v="0"/>
    <n v="0"/>
    <n v="0"/>
    <n v="0"/>
    <n v="0"/>
    <n v="0"/>
    <n v="0"/>
    <n v="0"/>
    <n v="0"/>
    <n v="0"/>
    <n v="0"/>
    <n v="52204.062815573881"/>
    <n v="2.2551924884225978E-2"/>
    <n v="0"/>
    <n v="0"/>
    <n v="0"/>
    <x v="609"/>
    <x v="0"/>
    <m/>
    <x v="15"/>
    <x v="10"/>
    <s v="no impacts"/>
    <x v="7"/>
    <s v=""/>
    <s v=""/>
  </r>
  <r>
    <s v="Kribi-Ndjibo"/>
    <s v="SUD_081"/>
    <s v="LITTORAL"/>
    <s v="CAMUSAT"/>
    <s v="Good Grid + Solar + GE"/>
    <s v="SUD"/>
    <s v="Kribi"/>
    <s v="ZTE"/>
    <n v="13.398584750865359"/>
    <n v="0"/>
    <n v="0"/>
    <n v="0"/>
    <n v="0"/>
    <n v="0"/>
    <n v="0"/>
    <n v="0"/>
    <n v="0"/>
    <n v="0"/>
    <n v="0"/>
    <n v="0"/>
    <n v="0"/>
    <n v="0"/>
    <n v="0"/>
    <n v="0"/>
    <x v="609"/>
    <x v="0"/>
    <m/>
    <x v="15"/>
    <x v="10"/>
    <s v="no impacts"/>
    <x v="7"/>
    <s v=""/>
    <s v=""/>
  </r>
  <r>
    <s v="Foumban-Ndjisse-III"/>
    <s v="OST_229"/>
    <s v="OUEST"/>
    <s v="CAMUSAT"/>
    <s v="HGB"/>
    <s v="OUEST"/>
    <s v="Foumban"/>
    <s v="Huawei"/>
    <n v="0"/>
    <n v="0"/>
    <n v="0"/>
    <n v="0"/>
    <n v="0"/>
    <n v="0"/>
    <n v="8.0614553994629509E-3"/>
    <n v="0"/>
    <n v="0"/>
    <n v="0"/>
    <n v="0"/>
    <n v="0"/>
    <n v="0"/>
    <n v="0"/>
    <n v="0"/>
    <n v="0"/>
    <x v="609"/>
    <x v="0"/>
    <m/>
    <x v="15"/>
    <x v="10"/>
    <s v="no impacts"/>
    <x v="7"/>
    <s v=""/>
    <s v=""/>
  </r>
  <r>
    <s v="Ndogbat"/>
    <s v="LIT_372"/>
    <s v="Douala"/>
    <s v="IHS"/>
    <s v="Grid-Lithium"/>
    <s v="LITTORAL"/>
    <s v="Douala"/>
    <s v="ZTE"/>
    <n v="0"/>
    <n v="0"/>
    <n v="0"/>
    <n v="0"/>
    <n v="0"/>
    <n v="0"/>
    <n v="0"/>
    <n v="0"/>
    <n v="6.581143899119074E-2"/>
    <n v="0"/>
    <n v="0"/>
    <n v="0"/>
    <n v="0"/>
    <n v="0"/>
    <n v="0"/>
    <n v="0"/>
    <x v="609"/>
    <x v="0"/>
    <m/>
    <x v="15"/>
    <x v="10"/>
    <s v="no impacts"/>
    <x v="7"/>
    <s v=""/>
    <s v=""/>
  </r>
  <r>
    <s v="Dschang-Vallee"/>
    <s v="OST_096"/>
    <s v="OUEST"/>
    <s v="IHS"/>
    <s v="Grid-Gen"/>
    <s v="OUEST"/>
    <s v="Dschang"/>
    <s v="Huawei"/>
    <n v="0"/>
    <n v="0"/>
    <n v="0"/>
    <n v="0"/>
    <n v="0"/>
    <n v="0"/>
    <n v="0"/>
    <n v="0"/>
    <n v="0"/>
    <n v="0"/>
    <n v="0"/>
    <n v="0"/>
    <n v="0"/>
    <n v="0"/>
    <n v="0"/>
    <n v="0"/>
    <x v="609"/>
    <x v="0"/>
    <m/>
    <x v="15"/>
    <x v="10"/>
    <s v="no impacts"/>
    <x v="7"/>
    <s v=""/>
    <s v=""/>
  </r>
  <r>
    <s v="La-Rose"/>
    <s v="LIT_009"/>
    <s v="Douala"/>
    <s v="IHS"/>
    <s v="Grid-Gen"/>
    <s v="LITTORAL"/>
    <s v="Douala"/>
    <s v="ZTE"/>
    <n v="0"/>
    <n v="0"/>
    <n v="0"/>
    <n v="0"/>
    <n v="0"/>
    <n v="0"/>
    <n v="0"/>
    <n v="0"/>
    <n v="0"/>
    <n v="0"/>
    <n v="0"/>
    <n v="0"/>
    <n v="0"/>
    <n v="0"/>
    <n v="0"/>
    <n v="0"/>
    <x v="609"/>
    <x v="0"/>
    <m/>
    <x v="15"/>
    <x v="10"/>
    <s v="no impacts"/>
    <x v="7"/>
    <s v=""/>
    <s v=""/>
  </r>
  <r>
    <s v="Bfsam-Kamkouop"/>
    <s v="OST_002"/>
    <s v="Bafoussam"/>
    <s v="IHS"/>
    <s v="Grid-Gen"/>
    <s v="OUEST"/>
    <s v="Bafoussam"/>
    <s v="Huawei"/>
    <n v="0"/>
    <n v="0"/>
    <n v="0"/>
    <n v="0"/>
    <n v="0"/>
    <n v="0"/>
    <n v="0"/>
    <n v="0"/>
    <n v="0"/>
    <n v="0"/>
    <n v="0"/>
    <n v="0"/>
    <n v="0"/>
    <n v="0"/>
    <n v="0"/>
    <n v="0"/>
    <x v="609"/>
    <x v="0"/>
    <m/>
    <x v="15"/>
    <x v="10"/>
    <s v="no impacts"/>
    <x v="7"/>
    <s v=""/>
    <s v=""/>
  </r>
  <r>
    <s v="Bsadi-Hopital"/>
    <s v="LIT_446"/>
    <s v="Douala"/>
    <s v="IHS"/>
    <s v="Grid-Gen"/>
    <s v="LITTORAL"/>
    <s v="Douala"/>
    <s v="ZTE"/>
    <n v="0"/>
    <n v="0"/>
    <n v="0"/>
    <n v="0"/>
    <n v="0"/>
    <n v="0"/>
    <n v="0"/>
    <n v="0"/>
    <n v="0"/>
    <n v="0"/>
    <n v="0"/>
    <n v="0"/>
    <n v="0"/>
    <n v="0"/>
    <n v="0"/>
    <n v="0"/>
    <x v="609"/>
    <x v="0"/>
    <m/>
    <x v="15"/>
    <x v="10"/>
    <s v="no impacts"/>
    <x v="7"/>
    <s v=""/>
    <s v=""/>
  </r>
  <r>
    <s v="Ndjeleng-II"/>
    <s v="OST_165"/>
    <s v="OUEST"/>
    <s v="IHS"/>
    <s v="Grid-Gen"/>
    <s v="OUEST"/>
    <s v="Bandjoun"/>
    <s v="Huawei"/>
    <n v="0"/>
    <n v="0"/>
    <n v="0"/>
    <n v="0"/>
    <n v="0"/>
    <n v="0"/>
    <n v="6.5929685560435241"/>
    <n v="0"/>
    <n v="0"/>
    <n v="0"/>
    <n v="0"/>
    <n v="0"/>
    <n v="0"/>
    <n v="0"/>
    <n v="0"/>
    <n v="0"/>
    <x v="609"/>
    <x v="0"/>
    <m/>
    <x v="15"/>
    <x v="10"/>
    <s v="no impacts"/>
    <x v="7"/>
    <s v=""/>
    <s v=""/>
  </r>
  <r>
    <s v="Ngd-Ville"/>
    <s v="ADM_018"/>
    <s v="Ngaoundere"/>
    <s v="IHS"/>
    <s v="Grid-Gen"/>
    <s v="ADAMAOUA"/>
    <s v="Ngaoundere"/>
    <s v="Huawei"/>
    <n v="0"/>
    <n v="0"/>
    <n v="0"/>
    <n v="0"/>
    <n v="0"/>
    <n v="0"/>
    <n v="0"/>
    <n v="0"/>
    <n v="0"/>
    <n v="0"/>
    <n v="0"/>
    <n v="0"/>
    <n v="0"/>
    <n v="0"/>
    <n v="0"/>
    <n v="0"/>
    <x v="609"/>
    <x v="0"/>
    <m/>
    <x v="15"/>
    <x v="10"/>
    <s v="no impacts"/>
    <x v="7"/>
    <s v=""/>
    <s v=""/>
  </r>
  <r>
    <s v="Minisite-Elig-Edzoa"/>
    <s v="CTR_684"/>
    <s v="Yaounde"/>
    <s v="CAMUSAT"/>
    <s v="Good Grid no GE - 8h"/>
    <s v="CENTRE"/>
    <s v="Yaounde"/>
    <s v="ZTE"/>
    <n v="0"/>
    <n v="0"/>
    <n v="0"/>
    <n v="0"/>
    <n v="0"/>
    <n v="0"/>
    <n v="0"/>
    <n v="0"/>
    <n v="0"/>
    <n v="0"/>
    <n v="0"/>
    <n v="0"/>
    <n v="0"/>
    <n v="0"/>
    <n v="0"/>
    <n v="0"/>
    <x v="609"/>
    <x v="0"/>
    <m/>
    <x v="15"/>
    <x v="10"/>
    <s v="no impacts"/>
    <x v="7"/>
    <s v=""/>
    <s v=""/>
  </r>
  <r>
    <s v="Kumba-Station-IHS"/>
    <s v="SUO_126"/>
    <s v="SUD-OUEST"/>
    <s v="IHS"/>
    <s v="Grid-Gen"/>
    <s v="SUD-OUEST"/>
    <s v="Kumba"/>
    <s v="Huawei"/>
    <n v="0"/>
    <n v="0"/>
    <n v="0"/>
    <n v="0"/>
    <n v="0"/>
    <n v="0"/>
    <n v="9.4347564299024338E-3"/>
    <n v="0"/>
    <n v="8.0257852428281603E-4"/>
    <n v="0"/>
    <n v="0"/>
    <n v="0"/>
    <n v="0"/>
    <n v="0"/>
    <n v="0"/>
    <n v="0"/>
    <x v="609"/>
    <x v="0"/>
    <m/>
    <x v="15"/>
    <x v="10"/>
    <s v="no impacts"/>
    <x v="7"/>
    <s v=""/>
    <s v=""/>
  </r>
  <r>
    <s v="Ikiliwindi-MTN"/>
    <s v="SUO_048"/>
    <s v="SUD-OUEST"/>
    <s v="IHS"/>
    <s v="Gen Only"/>
    <s v="SUD-OUEST"/>
    <s v="Ikiliwindi"/>
    <s v="NOKIA"/>
    <n v="0"/>
    <n v="0"/>
    <n v="0"/>
    <n v="0"/>
    <n v="0"/>
    <n v="0"/>
    <n v="7.1924478255654997E-2"/>
    <n v="0"/>
    <n v="0"/>
    <n v="0"/>
    <n v="0"/>
    <n v="17402.361352954773"/>
    <n v="0"/>
    <n v="0"/>
    <n v="0"/>
    <n v="0"/>
    <x v="609"/>
    <x v="2"/>
    <m/>
    <x v="15"/>
    <x v="10"/>
    <s v="no impacts"/>
    <x v="7"/>
    <s v=""/>
    <s v=""/>
  </r>
  <r>
    <s v="Maroua-Diarenga"/>
    <s v="EXN_088"/>
    <s v="Maroua"/>
    <s v="IHS"/>
    <s v="Grid-Gen"/>
    <s v="EXTREME-NORD"/>
    <s v="Maroua"/>
    <s v="Huawei"/>
    <n v="0"/>
    <n v="0"/>
    <n v="0"/>
    <n v="0"/>
    <n v="0"/>
    <n v="0"/>
    <n v="0"/>
    <n v="0"/>
    <n v="0"/>
    <n v="0"/>
    <n v="0"/>
    <n v="0"/>
    <n v="0"/>
    <n v="0"/>
    <n v="0"/>
    <n v="0"/>
    <x v="609"/>
    <x v="0"/>
    <m/>
    <x v="15"/>
    <x v="10"/>
    <s v="no impacts"/>
    <x v="7"/>
    <s v=""/>
    <s v=""/>
  </r>
  <r>
    <s v="Bamenda-CRTV"/>
    <s v="NRO_008"/>
    <s v="NORD-OUEST"/>
    <s v="CAMUSAT"/>
    <s v="Good Grid + GE"/>
    <s v="NORD-OUEST"/>
    <s v="Bamenda"/>
    <s v="Huawei"/>
    <n v="0"/>
    <n v="0"/>
    <n v="0"/>
    <n v="0"/>
    <n v="0"/>
    <n v="0"/>
    <n v="0"/>
    <n v="0"/>
    <n v="0"/>
    <n v="0"/>
    <n v="0"/>
    <n v="0"/>
    <n v="0"/>
    <n v="0"/>
    <n v="0"/>
    <n v="0"/>
    <x v="609"/>
    <x v="0"/>
    <m/>
    <x v="15"/>
    <x v="10"/>
    <s v="no impacts"/>
    <x v="7"/>
    <s v=""/>
    <s v=""/>
  </r>
  <r>
    <s v="Makombe"/>
    <s v="LIT_419"/>
    <s v="Douala"/>
    <s v="IHS"/>
    <s v="Grid-Gen"/>
    <s v="LITTORAL"/>
    <s v="Douala"/>
    <s v="ZTE"/>
    <n v="0"/>
    <n v="0"/>
    <n v="0"/>
    <n v="0"/>
    <n v="0"/>
    <n v="0"/>
    <n v="0"/>
    <n v="0"/>
    <n v="0"/>
    <n v="0"/>
    <n v="0"/>
    <n v="0"/>
    <n v="0"/>
    <n v="0"/>
    <n v="0"/>
    <n v="0"/>
    <x v="609"/>
    <x v="0"/>
    <m/>
    <x v="15"/>
    <x v="10"/>
    <s v="no impacts"/>
    <x v="7"/>
    <s v=""/>
    <s v=""/>
  </r>
  <r>
    <s v="Base-Elf-New"/>
    <s v="LIT_151"/>
    <s v="Douala"/>
    <s v="IHS"/>
    <s v="Grid-Gen"/>
    <s v="LITTORAL"/>
    <s v="Douala"/>
    <s v="ZTE"/>
    <n v="0"/>
    <n v="0"/>
    <n v="0"/>
    <n v="0"/>
    <n v="0"/>
    <n v="0"/>
    <n v="0"/>
    <n v="0"/>
    <n v="0"/>
    <n v="0"/>
    <n v="0"/>
    <n v="0"/>
    <n v="0"/>
    <n v="0"/>
    <n v="0"/>
    <n v="0"/>
    <x v="609"/>
    <x v="0"/>
    <m/>
    <x v="15"/>
    <x v="10"/>
    <s v="no impacts"/>
    <x v="7"/>
    <s v=""/>
    <s v=""/>
  </r>
  <r>
    <s v="Bilongue-II"/>
    <s v="LIT_451"/>
    <s v="Douala"/>
    <s v="IHS"/>
    <s v="Grid-Gen"/>
    <s v="LITTORAL"/>
    <s v="Douala"/>
    <s v="ZTE"/>
    <n v="0"/>
    <n v="0"/>
    <n v="0"/>
    <n v="0"/>
    <n v="0"/>
    <n v="0"/>
    <n v="0"/>
    <n v="0"/>
    <n v="0"/>
    <n v="0"/>
    <n v="0"/>
    <n v="0"/>
    <n v="0"/>
    <n v="0"/>
    <n v="0"/>
    <n v="0"/>
    <x v="609"/>
    <x v="0"/>
    <m/>
    <x v="15"/>
    <x v="10"/>
    <s v="no impacts"/>
    <x v="7"/>
    <s v=""/>
    <s v=""/>
  </r>
  <r>
    <s v="Foumban-Ndjisse"/>
    <s v="OST_083"/>
    <s v="OUEST"/>
    <s v="IHS"/>
    <s v="Grid-Gen"/>
    <s v="OUEST"/>
    <s v="Foumban"/>
    <s v="Huawei"/>
    <n v="0"/>
    <n v="0"/>
    <n v="0"/>
    <n v="0"/>
    <n v="0"/>
    <n v="0"/>
    <n v="0"/>
    <n v="0"/>
    <n v="0"/>
    <n v="0"/>
    <n v="0"/>
    <n v="0"/>
    <n v="0"/>
    <n v="0"/>
    <n v="0"/>
    <n v="0"/>
    <x v="609"/>
    <x v="0"/>
    <m/>
    <x v="15"/>
    <x v="10"/>
    <s v="no impacts"/>
    <x v="7"/>
    <s v=""/>
    <s v=""/>
  </r>
  <r>
    <s v="PK10-Plateau"/>
    <s v="LIT_223"/>
    <s v="Douala"/>
    <s v="IHS"/>
    <s v="Grid-Gen"/>
    <s v="LITTORAL"/>
    <s v="Douala"/>
    <s v="ZTE"/>
    <n v="0"/>
    <n v="0"/>
    <n v="0"/>
    <n v="0"/>
    <n v="0"/>
    <n v="0"/>
    <n v="0"/>
    <n v="0"/>
    <n v="0"/>
    <n v="0"/>
    <n v="0"/>
    <n v="0"/>
    <n v="0"/>
    <n v="0"/>
    <n v="0"/>
    <n v="0"/>
    <x v="609"/>
    <x v="0"/>
    <m/>
    <x v="15"/>
    <x v="10"/>
    <s v="no impacts"/>
    <x v="7"/>
    <s v=""/>
    <s v=""/>
  </r>
  <r>
    <s v="Sokelle-IHS"/>
    <s v="LIT_506"/>
    <s v="LITTORAL"/>
    <s v="IHS"/>
    <s v="Gen Only"/>
    <s v="LITTORAL"/>
    <s v="Sokelle"/>
    <s v="ZTE"/>
    <n v="0"/>
    <n v="0"/>
    <n v="0"/>
    <n v="0"/>
    <n v="0"/>
    <n v="0"/>
    <n v="0"/>
    <n v="0"/>
    <n v="0"/>
    <n v="0"/>
    <n v="0"/>
    <n v="0"/>
    <n v="0"/>
    <n v="0"/>
    <n v="0"/>
    <n v="0"/>
    <x v="609"/>
    <x v="0"/>
    <m/>
    <x v="3"/>
    <x v="3"/>
    <s v="BSS Hardware issue"/>
    <x v="3"/>
    <s v="(04/26/2026 cell nokia): -24/04/2026 : Intervention prevue pour ce jour || Feedback FME :  FRMF faulty || Cde de la FRMF passer_x000a_23/04/2026 : Check breaker and  interconnection FRMF (sfp, optical fiber) between system and radio module, swap its if needed || FME Charlie activer || ETA : deain 24042026 "/>
    <s v=""/>
  </r>
  <r>
    <s v="Kumba-Kossala-IHS"/>
    <s v="SUO_113"/>
    <s v="SUD-OUEST"/>
    <s v="IHS"/>
    <s v="Grid-Gen"/>
    <s v="SUD-OUEST"/>
    <s v="Kumba"/>
    <s v="Huawei"/>
    <n v="0"/>
    <n v="0"/>
    <n v="0"/>
    <n v="0"/>
    <n v="0"/>
    <n v="0"/>
    <n v="7.7582590680672194E-3"/>
    <n v="0"/>
    <n v="8.0257852428281603E-4"/>
    <n v="0"/>
    <n v="0"/>
    <n v="0"/>
    <n v="0"/>
    <n v="0"/>
    <n v="0"/>
    <n v="0"/>
    <x v="609"/>
    <x v="0"/>
    <m/>
    <x v="15"/>
    <x v="10"/>
    <s v="no impacts"/>
    <x v="7"/>
    <s v=""/>
    <s v=""/>
  </r>
  <r>
    <s v="Maroua-Doursogo"/>
    <s v="EXN_067"/>
    <s v="Maroua"/>
    <s v="IHS"/>
    <s v="Grid-Gen"/>
    <s v="EXTREME-NORD"/>
    <s v="Maroua"/>
    <s v="Huawei"/>
    <n v="0"/>
    <n v="0"/>
    <n v="0"/>
    <n v="0"/>
    <n v="0"/>
    <n v="0"/>
    <n v="4.8154711456968955E-3"/>
    <n v="0"/>
    <n v="0"/>
    <n v="0"/>
    <n v="0"/>
    <n v="0"/>
    <n v="0"/>
    <n v="0"/>
    <n v="0"/>
    <n v="0"/>
    <x v="609"/>
    <x v="0"/>
    <m/>
    <x v="15"/>
    <x v="10"/>
    <s v="no impacts"/>
    <x v="7"/>
    <s v=""/>
    <s v=""/>
  </r>
  <r>
    <s v="Ebolowa-NewBell"/>
    <s v="SUD_262"/>
    <s v="CENTRE"/>
    <s v="IHS"/>
    <s v="Grid-Gen"/>
    <s v="SUD"/>
    <s v="Ebolowa"/>
    <s v="ZTE"/>
    <n v="0"/>
    <n v="0"/>
    <n v="0"/>
    <n v="0"/>
    <n v="0"/>
    <n v="0"/>
    <n v="0"/>
    <n v="0"/>
    <n v="0"/>
    <n v="0"/>
    <n v="0"/>
    <n v="0"/>
    <n v="0"/>
    <n v="0"/>
    <n v="0"/>
    <n v="0"/>
    <x v="609"/>
    <x v="0"/>
    <m/>
    <x v="15"/>
    <x v="10"/>
    <s v="no impacts"/>
    <x v="7"/>
    <s v=""/>
    <s v=""/>
  </r>
  <r>
    <s v="Ndogp-Lycee"/>
    <s v="LIT_038"/>
    <s v="Douala"/>
    <s v="IHS"/>
    <s v="Grid-Gen"/>
    <s v="LITTORAL"/>
    <s v="Douala"/>
    <s v="ZTE"/>
    <n v="0"/>
    <n v="0"/>
    <n v="0"/>
    <n v="0"/>
    <n v="0"/>
    <n v="0"/>
    <n v="0"/>
    <n v="0"/>
    <n v="0"/>
    <n v="0"/>
    <n v="0"/>
    <n v="0"/>
    <n v="0"/>
    <n v="0"/>
    <n v="0"/>
    <n v="0"/>
    <x v="609"/>
    <x v="0"/>
    <m/>
    <x v="15"/>
    <x v="10"/>
    <s v="no impacts"/>
    <x v="7"/>
    <s v=""/>
    <s v=""/>
  </r>
  <r>
    <s v="PK13-Sitabac-New"/>
    <s v="LIT_667"/>
    <s v="Douala"/>
    <s v="CAMUSAT"/>
    <s v="Medium Grid + GE"/>
    <s v="LITTORAL"/>
    <s v="Douala"/>
    <s v="ZTE"/>
    <n v="0"/>
    <n v="0"/>
    <n v="0"/>
    <n v="0"/>
    <n v="0"/>
    <n v="0"/>
    <n v="0"/>
    <n v="0"/>
    <n v="0"/>
    <n v="0"/>
    <n v="0"/>
    <n v="0"/>
    <n v="18.707766534544408"/>
    <n v="0"/>
    <n v="0"/>
    <n v="0"/>
    <x v="609"/>
    <x v="0"/>
    <m/>
    <x v="15"/>
    <x v="10"/>
    <s v="no impacts"/>
    <x v="7"/>
    <s v=""/>
    <s v=""/>
  </r>
  <r>
    <s v="Bfsam-Tyo"/>
    <s v="OST_118"/>
    <s v="Bafoussam"/>
    <s v="IHS"/>
    <s v="Grid-Gen"/>
    <s v="OUEST"/>
    <s v="Bafoussam"/>
    <s v="Huawei"/>
    <n v="0"/>
    <n v="0"/>
    <n v="0"/>
    <n v="0"/>
    <n v="0"/>
    <n v="0"/>
    <n v="0"/>
    <n v="0"/>
    <n v="0"/>
    <n v="0"/>
    <n v="0"/>
    <n v="0"/>
    <n v="0"/>
    <n v="0"/>
    <n v="0"/>
    <n v="0"/>
    <x v="609"/>
    <x v="0"/>
    <m/>
    <x v="15"/>
    <x v="10"/>
    <s v="no impacts"/>
    <x v="7"/>
    <s v=""/>
    <s v=""/>
  </r>
  <r>
    <s v="Mankouotmbou"/>
    <s v="OST_245"/>
    <s v="OUEST"/>
    <s v="CAMUSAT"/>
    <s v="Hybrid Solar - S3"/>
    <s v="OUEST"/>
    <s v="Mankouotmbou"/>
    <s v="NOKIA"/>
    <n v="0"/>
    <n v="0"/>
    <n v="0"/>
    <n v="0"/>
    <n v="0"/>
    <n v="0"/>
    <n v="0"/>
    <n v="0"/>
    <n v="0"/>
    <n v="0"/>
    <n v="0"/>
    <n v="17402.361352954773"/>
    <n v="0"/>
    <n v="0"/>
    <n v="0"/>
    <n v="0"/>
    <x v="609"/>
    <x v="0"/>
    <m/>
    <x v="15"/>
    <x v="10"/>
    <s v="no impacts"/>
    <x v="7"/>
    <s v=""/>
    <s v=""/>
  </r>
  <r>
    <s v="Song-Mahop"/>
    <s v="LIT_300"/>
    <s v="Douala"/>
    <s v="IHS"/>
    <s v="Grid-Gen"/>
    <s v="LITTORAL"/>
    <s v="Douala"/>
    <s v="ZTE"/>
    <n v="0"/>
    <n v="0"/>
    <n v="0"/>
    <n v="0"/>
    <n v="0"/>
    <n v="0"/>
    <n v="0"/>
    <n v="0"/>
    <n v="0"/>
    <n v="0"/>
    <n v="0"/>
    <n v="0"/>
    <n v="0"/>
    <n v="0"/>
    <n v="0"/>
    <n v="0"/>
    <x v="609"/>
    <x v="0"/>
    <m/>
    <x v="15"/>
    <x v="10"/>
    <s v="no impacts"/>
    <x v="7"/>
    <s v=""/>
    <s v=""/>
  </r>
  <r>
    <s v="Azem-IHS"/>
    <s v="SUD_060"/>
    <s v="CENTRE"/>
    <s v="IHS"/>
    <s v="Grid-Gen"/>
    <s v="SUD"/>
    <s v="Azem"/>
    <s v="ZTE"/>
    <n v="0"/>
    <n v="0"/>
    <n v="0"/>
    <n v="0"/>
    <n v="0"/>
    <n v="0"/>
    <n v="0"/>
    <n v="0"/>
    <n v="0"/>
    <n v="0"/>
    <n v="0"/>
    <n v="0"/>
    <n v="0"/>
    <n v="0"/>
    <n v="0"/>
    <n v="0"/>
    <x v="609"/>
    <x v="0"/>
    <m/>
    <x v="15"/>
    <x v="10"/>
    <s v="no impacts"/>
    <x v="7"/>
    <s v=""/>
    <s v=""/>
  </r>
  <r>
    <s v="Ngoung"/>
    <s v="CTR_115"/>
    <s v="CENTRE"/>
    <s v="IHS"/>
    <s v="Grid-Gen"/>
    <s v="CENTRE"/>
    <s v="Ngoung"/>
    <s v="ZTE"/>
    <n v="0"/>
    <n v="0"/>
    <n v="0"/>
    <n v="0"/>
    <n v="0"/>
    <n v="0"/>
    <n v="0"/>
    <n v="0"/>
    <n v="0"/>
    <n v="0"/>
    <n v="0"/>
    <n v="0"/>
    <n v="0"/>
    <n v="0"/>
    <n v="0"/>
    <n v="0"/>
    <x v="609"/>
    <x v="0"/>
    <m/>
    <x v="15"/>
    <x v="10"/>
    <s v="no impacts"/>
    <x v="7"/>
    <s v=""/>
    <s v=""/>
  </r>
  <r>
    <s v="Bantoum-II-IHS"/>
    <s v="OST_301"/>
    <s v="OUEST"/>
    <s v="IHS"/>
    <s v="Grid-Gen"/>
    <s v="OUEST"/>
    <s v="Bantoum"/>
    <s v="Huawei"/>
    <n v="0"/>
    <n v="0"/>
    <n v="0"/>
    <n v="0"/>
    <n v="0"/>
    <n v="0"/>
    <n v="0"/>
    <n v="0"/>
    <n v="0"/>
    <n v="0"/>
    <n v="0"/>
    <n v="0"/>
    <n v="0"/>
    <n v="0"/>
    <n v="0"/>
    <n v="0"/>
    <x v="609"/>
    <x v="0"/>
    <m/>
    <x v="15"/>
    <x v="10"/>
    <s v="no impacts"/>
    <x v="7"/>
    <s v=""/>
    <s v=""/>
  </r>
  <r>
    <s v="Bamendjing-MTN-IHS"/>
    <s v="OST_221"/>
    <s v="OUEST"/>
    <s v="IHS"/>
    <s v="Grid-Gen"/>
    <s v="OUEST"/>
    <s v="Bamendjing"/>
    <s v="Huawei"/>
    <n v="0"/>
    <n v="0"/>
    <n v="0"/>
    <n v="0"/>
    <n v="0"/>
    <n v="0"/>
    <n v="0"/>
    <n v="0"/>
    <n v="0"/>
    <n v="0"/>
    <n v="0"/>
    <n v="0"/>
    <n v="0"/>
    <n v="0"/>
    <n v="0"/>
    <n v="0"/>
    <x v="609"/>
    <x v="0"/>
    <m/>
    <x v="15"/>
    <x v="10"/>
    <s v="no impacts"/>
    <x v="7"/>
    <s v=""/>
    <s v=""/>
  </r>
  <r>
    <s v="FOSSET"/>
    <s v="OST_264"/>
    <s v="NORD-OUEST"/>
    <s v="IHS"/>
    <s v="Grid-Gen"/>
    <s v="OUEST"/>
    <s v="Foumbot"/>
    <s v="Huawei"/>
    <n v="0"/>
    <n v="0"/>
    <n v="0"/>
    <n v="0"/>
    <n v="0"/>
    <n v="0"/>
    <n v="0"/>
    <n v="0"/>
    <n v="0"/>
    <n v="0"/>
    <n v="0"/>
    <n v="0"/>
    <n v="0"/>
    <n v="0"/>
    <n v="0"/>
    <n v="0"/>
    <x v="609"/>
    <x v="0"/>
    <m/>
    <x v="15"/>
    <x v="10"/>
    <s v="no impacts"/>
    <x v="7"/>
    <s v=""/>
    <s v=""/>
  </r>
  <r>
    <s v="Bandjoun-Marche-Hiala"/>
    <s v="OST_276"/>
    <s v="OUEST"/>
    <s v="CAMUSAT"/>
    <s v="Medium Grid + GE"/>
    <s v="OUEST"/>
    <s v="Bandjoun"/>
    <s v="Huawei"/>
    <n v="0"/>
    <n v="0"/>
    <n v="0"/>
    <n v="0"/>
    <n v="0"/>
    <n v="0"/>
    <n v="0"/>
    <n v="0"/>
    <n v="0"/>
    <n v="0"/>
    <n v="0"/>
    <n v="0"/>
    <n v="0"/>
    <n v="0"/>
    <n v="0"/>
    <n v="0"/>
    <x v="609"/>
    <x v="0"/>
    <m/>
    <x v="15"/>
    <x v="10"/>
    <s v="no impacts"/>
    <x v="7"/>
    <s v=""/>
    <s v=""/>
  </r>
  <r>
    <s v="Kribi-Ebouyie"/>
    <s v="SUD_077"/>
    <s v="LITTORAL"/>
    <s v="IHS"/>
    <s v="Grid-Gen"/>
    <s v="SUD"/>
    <s v="Kribi"/>
    <s v="ZTE"/>
    <n v="0"/>
    <n v="0"/>
    <n v="0"/>
    <n v="0"/>
    <n v="0"/>
    <n v="0"/>
    <n v="0"/>
    <n v="0"/>
    <n v="0"/>
    <n v="0"/>
    <n v="0"/>
    <n v="0"/>
    <n v="0"/>
    <n v="0"/>
    <n v="0"/>
    <n v="0"/>
    <x v="609"/>
    <x v="0"/>
    <m/>
    <x v="15"/>
    <x v="10"/>
    <s v="no impacts"/>
    <x v="7"/>
    <s v=""/>
    <s v=""/>
  </r>
  <r>
    <s v="be"/>
    <s v="SUD_240"/>
    <s v="CENTRE"/>
    <s v="IHS"/>
    <s v="Grid-Gen"/>
    <s v="SUD"/>
    <s v="Kribi"/>
    <s v="ZTE"/>
    <n v="0"/>
    <n v="0"/>
    <n v="0"/>
    <n v="0"/>
    <n v="0"/>
    <n v="0"/>
    <n v="0"/>
    <n v="0"/>
    <n v="0"/>
    <n v="0"/>
    <n v="0"/>
    <n v="0"/>
    <n v="0"/>
    <n v="0"/>
    <n v="0"/>
    <n v="0"/>
    <x v="609"/>
    <x v="0"/>
    <m/>
    <x v="15"/>
    <x v="10"/>
    <s v="no impacts"/>
    <x v="7"/>
    <s v=""/>
    <s v=""/>
  </r>
  <r>
    <s v="Kembong"/>
    <s v="NRO_026"/>
    <s v="NORD-OUEST"/>
    <s v="IHS"/>
    <s v="Grid-Gen"/>
    <s v="NORD-OUEST"/>
    <s v="Kembong"/>
    <s v="NOKIA"/>
    <n v="0"/>
    <n v="0"/>
    <n v="0"/>
    <n v="0"/>
    <n v="0"/>
    <n v="0"/>
    <n v="0"/>
    <n v="0"/>
    <n v="0"/>
    <n v="0"/>
    <n v="0"/>
    <n v="0"/>
    <n v="0"/>
    <n v="0"/>
    <n v="0"/>
    <n v="0"/>
    <x v="609"/>
    <x v="2"/>
    <m/>
    <x v="5"/>
    <x v="5"/>
    <s v="MPR ISSUE"/>
    <x v="3"/>
    <s v="(04/26/2026  incident ) : impacted by SUO_030_N_Bachuo-Ntai ,A déterminer / sans action..;..;(04/26/2026 ticket): …INC-20260426-00009137…Others Transmission equipement fault"/>
    <s v="(04/26/2026 BO RAN);Check and clean jumper and port 1 of ARGA"/>
  </r>
  <r>
    <s v="Minisite-Dubai"/>
    <s v="LIT_662"/>
    <s v="Douala"/>
    <s v="CAMUSAT"/>
    <s v="Good Grid no GE - 8h"/>
    <s v="LITTORAL"/>
    <s v="Douala"/>
    <s v="ZTE"/>
    <n v="0"/>
    <n v="0"/>
    <n v="0"/>
    <n v="0"/>
    <n v="0"/>
    <n v="0"/>
    <n v="0"/>
    <n v="0"/>
    <n v="0"/>
    <n v="0"/>
    <n v="0"/>
    <n v="0"/>
    <n v="0"/>
    <n v="0"/>
    <n v="0"/>
    <n v="0"/>
    <x v="609"/>
    <x v="0"/>
    <m/>
    <x v="15"/>
    <x v="10"/>
    <s v="no impacts"/>
    <x v="7"/>
    <s v=""/>
    <s v=""/>
  </r>
  <r>
    <s v="Nyamboya-MTN"/>
    <s v="ADM_179"/>
    <s v="ADAMAOUA"/>
    <m/>
    <m/>
    <s v="ADAMAOUA"/>
    <s v="Nyamboya"/>
    <s v="Huawei"/>
    <n v="0"/>
    <n v="0"/>
    <n v="0"/>
    <n v="0"/>
    <n v="0"/>
    <n v="0"/>
    <n v="0"/>
    <n v="0"/>
    <n v="0"/>
    <n v="0"/>
    <n v="0"/>
    <n v="0"/>
    <n v="0"/>
    <n v="0"/>
    <n v="0"/>
    <n v="0"/>
    <x v="609"/>
    <x v="0"/>
    <m/>
    <x v="15"/>
    <x v="10"/>
    <s v="no impacts"/>
    <x v="7"/>
    <s v=""/>
    <s v=""/>
  </r>
  <r>
    <s v="Talla-Kribi-IHS"/>
    <s v="LIT_504"/>
    <s v="LITTORAL"/>
    <s v="IHS"/>
    <s v="Grid-Gen"/>
    <s v="LITTORAL"/>
    <s v="Kribi"/>
    <s v="ZTE"/>
    <n v="0"/>
    <n v="0"/>
    <n v="0"/>
    <n v="0"/>
    <n v="0"/>
    <n v="0"/>
    <n v="0"/>
    <n v="0"/>
    <n v="0"/>
    <n v="0"/>
    <n v="0"/>
    <n v="0"/>
    <n v="0"/>
    <n v="0"/>
    <n v="0"/>
    <n v="0"/>
    <x v="609"/>
    <x v="0"/>
    <m/>
    <x v="15"/>
    <x v="10"/>
    <s v="no impacts"/>
    <x v="7"/>
    <s v=""/>
    <s v=""/>
  </r>
  <r>
    <s v="Boga-Mahole"/>
    <s v="CTR_234"/>
    <s v="CENTRE"/>
    <s v="IHS"/>
    <s v="Grid-Gen"/>
    <s v="CENTRE"/>
    <s v="Boga-Mahole"/>
    <s v="ZTE"/>
    <n v="0"/>
    <n v="0"/>
    <n v="0"/>
    <n v="0"/>
    <n v="0"/>
    <n v="0"/>
    <n v="0"/>
    <n v="0"/>
    <n v="0"/>
    <n v="0"/>
    <n v="0"/>
    <n v="0"/>
    <n v="0"/>
    <n v="0"/>
    <n v="0"/>
    <n v="0"/>
    <x v="609"/>
    <x v="0"/>
    <m/>
    <x v="15"/>
    <x v="10"/>
    <s v="no impacts"/>
    <x v="7"/>
    <s v=""/>
    <s v=""/>
  </r>
  <r>
    <s v="Toumbouroum"/>
    <s v="ADM_182"/>
    <s v="ADAMAOUA"/>
    <s v="ESCO"/>
    <s v="Hybrid solar - s3"/>
    <s v="ADAMAOUA"/>
    <s v="Toumbouroum"/>
    <s v="Huawei"/>
    <n v="0"/>
    <n v="0"/>
    <n v="0"/>
    <n v="0"/>
    <n v="0"/>
    <n v="0"/>
    <n v="0"/>
    <n v="0"/>
    <n v="0"/>
    <n v="0"/>
    <n v="0"/>
    <n v="0"/>
    <n v="0"/>
    <n v="0"/>
    <n v="0"/>
    <n v="0"/>
    <x v="609"/>
    <x v="1"/>
    <m/>
    <x v="2"/>
    <x v="2"/>
    <s v="EXCLU"/>
    <x v="2"/>
    <s v=""/>
    <s v=""/>
  </r>
  <r>
    <s v="Jabane"/>
    <s v="SUO_173"/>
    <s v="SUD-OUEST"/>
    <s v="CAMUSAT"/>
    <s v="Good Grid no GE - 8h"/>
    <s v="SUD-OUEST"/>
    <s v="Jabane"/>
    <s v="NOKIA"/>
    <n v="0"/>
    <n v="0"/>
    <n v="0"/>
    <n v="0"/>
    <n v="0"/>
    <n v="0"/>
    <n v="0"/>
    <n v="0"/>
    <n v="0"/>
    <n v="0"/>
    <n v="0"/>
    <n v="0"/>
    <n v="0"/>
    <n v="0"/>
    <n v="0"/>
    <n v="0"/>
    <x v="609"/>
    <x v="0"/>
    <m/>
    <x v="15"/>
    <x v="10"/>
    <s v="no impacts"/>
    <x v="7"/>
    <s v=""/>
    <s v=""/>
  </r>
  <r>
    <s v="Zone-Papass"/>
    <s v="LIT_270"/>
    <s v="Douala"/>
    <s v="IHS"/>
    <s v="Grid-Gen"/>
    <s v="LITTORAL"/>
    <s v="Douala"/>
    <s v="ZTE"/>
    <n v="0"/>
    <n v="0"/>
    <n v="0"/>
    <n v="0"/>
    <n v="0"/>
    <n v="0"/>
    <n v="0"/>
    <n v="0"/>
    <n v="0"/>
    <n v="0"/>
    <n v="0"/>
    <n v="0"/>
    <n v="0"/>
    <n v="0"/>
    <n v="0"/>
    <n v="0"/>
    <x v="609"/>
    <x v="0"/>
    <m/>
    <x v="15"/>
    <x v="10"/>
    <s v="no impacts"/>
    <x v="7"/>
    <s v=""/>
    <s v=""/>
  </r>
  <r>
    <s v="LIT_263_Z_CCC"/>
    <s v="LIT_263"/>
    <s v="Douala"/>
    <s v="IHS"/>
    <s v="Grid-Gen"/>
    <s v="LITTORAL"/>
    <s v="Douala"/>
    <s v="ZTE"/>
    <n v="0"/>
    <n v="0"/>
    <n v="0"/>
    <n v="0"/>
    <n v="0"/>
    <n v="0"/>
    <n v="0"/>
    <n v="0"/>
    <n v="0"/>
    <n v="0"/>
    <n v="0"/>
    <n v="0"/>
    <n v="0"/>
    <n v="0"/>
    <n v="0"/>
    <n v="0"/>
    <x v="609"/>
    <x v="0"/>
    <m/>
    <x v="15"/>
    <x v="10"/>
    <s v="no impacts"/>
    <x v="7"/>
    <s v=""/>
    <s v=""/>
  </r>
  <r>
    <s v="Oyack-Lycee"/>
    <s v="LIT_299"/>
    <s v="Douala"/>
    <s v="IHS"/>
    <s v="Grid-Gen"/>
    <s v="LITTORAL"/>
    <s v="Douala"/>
    <s v="ZTE"/>
    <n v="0"/>
    <n v="0"/>
    <n v="0"/>
    <n v="0"/>
    <n v="0"/>
    <n v="0"/>
    <n v="0"/>
    <n v="0"/>
    <n v="0"/>
    <n v="0"/>
    <n v="0"/>
    <n v="0"/>
    <n v="0"/>
    <n v="0"/>
    <n v="0"/>
    <n v="0"/>
    <x v="609"/>
    <x v="0"/>
    <m/>
    <x v="15"/>
    <x v="10"/>
    <s v="no impacts"/>
    <x v="7"/>
    <s v=""/>
    <s v=""/>
  </r>
  <r>
    <s v="PK13-II"/>
    <s v="LIT_448"/>
    <s v="Douala"/>
    <s v="IHS"/>
    <s v="Grid-Gen"/>
    <s v="LITTORAL"/>
    <s v="Douala"/>
    <s v="ZTE"/>
    <n v="0"/>
    <n v="0"/>
    <n v="0"/>
    <n v="0"/>
    <n v="0"/>
    <n v="0"/>
    <n v="0"/>
    <n v="0"/>
    <n v="0"/>
    <n v="0"/>
    <n v="0"/>
    <n v="0"/>
    <n v="0"/>
    <n v="0"/>
    <n v="0"/>
    <n v="0"/>
    <x v="609"/>
    <x v="0"/>
    <m/>
    <x v="15"/>
    <x v="10"/>
    <s v="no impacts"/>
    <x v="7"/>
    <s v=""/>
    <s v=""/>
  </r>
  <r>
    <s v="PK17-University-IHS"/>
    <s v="LIT_234"/>
    <s v="Douala"/>
    <s v="IHS"/>
    <s v="Grid-Gen"/>
    <s v="LITTORAL"/>
    <s v="Douala"/>
    <s v="ZTE"/>
    <n v="0"/>
    <n v="0"/>
    <n v="0"/>
    <n v="0"/>
    <n v="0"/>
    <n v="0"/>
    <n v="0"/>
    <n v="0"/>
    <n v="0"/>
    <n v="0"/>
    <n v="0"/>
    <n v="0"/>
    <n v="0"/>
    <n v="0"/>
    <n v="0"/>
    <n v="0"/>
    <x v="609"/>
    <x v="0"/>
    <m/>
    <x v="15"/>
    <x v="10"/>
    <s v="no impacts"/>
    <x v="7"/>
    <s v=""/>
    <s v=""/>
  </r>
  <r>
    <s v="Emene-City"/>
    <s v="LIT_384"/>
    <s v="Douala"/>
    <s v="IHS"/>
    <s v="Grid-Gen"/>
    <s v="LITTORAL"/>
    <s v="Douala"/>
    <s v="ZTE"/>
    <n v="0"/>
    <n v="0"/>
    <n v="0"/>
    <n v="0"/>
    <n v="0"/>
    <n v="0"/>
    <n v="0"/>
    <n v="0"/>
    <n v="0"/>
    <n v="0"/>
    <n v="0"/>
    <n v="0"/>
    <n v="0"/>
    <n v="0"/>
    <n v="0"/>
    <n v="0"/>
    <x v="609"/>
    <x v="0"/>
    <m/>
    <x v="15"/>
    <x v="10"/>
    <s v="no impacts"/>
    <x v="7"/>
    <s v=""/>
    <s v=""/>
  </r>
  <r>
    <s v="Bonamoutongo"/>
    <s v="LIT_020"/>
    <s v="Douala"/>
    <s v="IHS"/>
    <s v="Grid-Gen"/>
    <s v="LITTORAL"/>
    <s v="Douala"/>
    <s v="ZTE"/>
    <n v="0"/>
    <n v="0"/>
    <n v="0"/>
    <n v="0"/>
    <n v="0"/>
    <n v="0"/>
    <n v="0"/>
    <n v="0"/>
    <n v="0"/>
    <n v="0"/>
    <n v="0"/>
    <n v="0"/>
    <n v="0.36397827830141527"/>
    <n v="0"/>
    <n v="0"/>
    <n v="0"/>
    <x v="609"/>
    <x v="0"/>
    <m/>
    <x v="15"/>
    <x v="10"/>
    <s v="no impacts"/>
    <x v="7"/>
    <s v=""/>
    <s v=""/>
  </r>
  <r>
    <s v="Logpom-Denver-City"/>
    <s v="LIT_440"/>
    <s v="Douala"/>
    <s v="IHS"/>
    <s v="Grid-Gen"/>
    <s v="LITTORAL"/>
    <s v="Douala"/>
    <s v="ZTE"/>
    <n v="0"/>
    <n v="0"/>
    <n v="0"/>
    <n v="0"/>
    <n v="0"/>
    <n v="0"/>
    <n v="0"/>
    <n v="0"/>
    <n v="0"/>
    <n v="0"/>
    <n v="0"/>
    <n v="0"/>
    <n v="0"/>
    <n v="0"/>
    <n v="0"/>
    <n v="0"/>
    <x v="609"/>
    <x v="0"/>
    <m/>
    <x v="15"/>
    <x v="10"/>
    <s v="no impacts"/>
    <x v="7"/>
    <s v=""/>
    <s v=""/>
  </r>
  <r>
    <s v="Logbessou-II"/>
    <s v="LIT_669"/>
    <s v="Douala"/>
    <s v="CAMUSAT"/>
    <s v="Good Grid + GE"/>
    <s v="LITTORAL"/>
    <s v="Douala"/>
    <s v="ZTE"/>
    <n v="0"/>
    <n v="0"/>
    <n v="0"/>
    <n v="0"/>
    <n v="0"/>
    <n v="0"/>
    <n v="0"/>
    <n v="0"/>
    <n v="0"/>
    <n v="0"/>
    <n v="0"/>
    <n v="0"/>
    <n v="0"/>
    <n v="0"/>
    <n v="0"/>
    <n v="0"/>
    <x v="609"/>
    <x v="0"/>
    <m/>
    <x v="15"/>
    <x v="10"/>
    <s v="no impacts"/>
    <x v="7"/>
    <s v=""/>
    <s v=""/>
  </r>
  <r>
    <s v="Lende-Kribi"/>
    <s v="SUD_086"/>
    <s v="LITTORAL"/>
    <s v="CAMUSAT"/>
    <s v="HGB"/>
    <s v="SUD"/>
    <s v="Kribi"/>
    <s v="ZTE"/>
    <n v="0"/>
    <n v="0"/>
    <n v="0"/>
    <n v="0"/>
    <n v="0"/>
    <n v="0"/>
    <n v="0"/>
    <n v="0"/>
    <n v="3.2386897067342399"/>
    <n v="0"/>
    <n v="0"/>
    <n v="0"/>
    <n v="0"/>
    <n v="0"/>
    <n v="0"/>
    <n v="0"/>
    <x v="609"/>
    <x v="0"/>
    <m/>
    <x v="15"/>
    <x v="10"/>
    <s v="no impacts"/>
    <x v="7"/>
    <s v=""/>
    <s v=""/>
  </r>
  <r>
    <s v="Ndogp-ZR"/>
    <s v="LIT_251"/>
    <s v="Douala"/>
    <s v="IHS"/>
    <s v="Grid-Gen"/>
    <s v="LITTORAL"/>
    <s v="Douala"/>
    <s v="ZTE"/>
    <n v="0"/>
    <n v="0"/>
    <n v="0"/>
    <n v="0"/>
    <n v="0"/>
    <n v="0"/>
    <n v="0"/>
    <n v="0"/>
    <n v="0"/>
    <n v="0"/>
    <n v="0"/>
    <n v="0"/>
    <n v="0"/>
    <n v="0"/>
    <n v="0"/>
    <n v="0"/>
    <x v="609"/>
    <x v="0"/>
    <m/>
    <x v="15"/>
    <x v="10"/>
    <s v="no impacts"/>
    <x v="7"/>
    <s v=""/>
    <s v=""/>
  </r>
  <r>
    <s v="NR-PK5"/>
    <s v="LIT_096"/>
    <s v="Douala"/>
    <s v="IHS"/>
    <s v="Grid-Gen"/>
    <s v="LITTORAL"/>
    <s v="Douala"/>
    <s v="ZTE"/>
    <n v="0"/>
    <n v="0"/>
    <n v="0"/>
    <n v="0"/>
    <n v="0"/>
    <n v="0"/>
    <n v="0"/>
    <n v="0"/>
    <n v="0"/>
    <n v="0"/>
    <n v="0"/>
    <n v="0"/>
    <n v="0"/>
    <n v="0"/>
    <n v="0"/>
    <n v="0"/>
    <x v="609"/>
    <x v="0"/>
    <m/>
    <x v="7"/>
    <x v="4"/>
    <s v="Defaut GE &amp; Power Cabinet"/>
    <x v="4"/>
    <s v="(04/26/2026 ticket): …INC-20260426-00002292…power issu coupure d'électricité dans la zone défaut démarrage GE les équipes power IHS suivent le point …Others Transmission equipement fault"/>
    <s v=""/>
  </r>
  <r>
    <s v="Baligam"/>
    <s v="OST_283"/>
    <s v="OUEST"/>
    <s v="ESCO"/>
    <s v="Hybrid solar - S3"/>
    <s v="OUEST"/>
    <s v="Galim"/>
    <s v="Huawei"/>
    <n v="0"/>
    <n v="0"/>
    <n v="0"/>
    <n v="0"/>
    <n v="0"/>
    <n v="0"/>
    <n v="0"/>
    <n v="0"/>
    <n v="0"/>
    <n v="0"/>
    <n v="0"/>
    <n v="0"/>
    <n v="0"/>
    <n v="0"/>
    <n v="0"/>
    <n v="0"/>
    <x v="609"/>
    <x v="2"/>
    <m/>
    <x v="15"/>
    <x v="10"/>
    <s v="no impacts"/>
    <x v="7"/>
    <s v="(04/26/2026 cell huawei): -08/04/2026 : Site down..;..;(04/26/2026 zte): -08/04/2026 : Site down"/>
    <s v=""/>
  </r>
  <r>
    <s v="Ambam"/>
    <s v="CTR_394"/>
    <s v="CENTRE"/>
    <s v="IHS"/>
    <s v="Grid-Gen"/>
    <s v="CENTRE"/>
    <s v="Ambam"/>
    <s v="ZTE"/>
    <n v="0"/>
    <n v="0"/>
    <n v="0"/>
    <n v="0"/>
    <n v="0"/>
    <n v="0"/>
    <n v="0"/>
    <n v="0"/>
    <n v="0"/>
    <n v="0"/>
    <n v="0"/>
    <n v="0"/>
    <n v="0"/>
    <n v="0"/>
    <n v="0"/>
    <n v="0"/>
    <x v="609"/>
    <x v="0"/>
    <m/>
    <x v="3"/>
    <x v="3"/>
    <s v="BSS Hardware issue"/>
    <x v="3"/>
    <s v="(04/26/2026 cell zte): -19/04/2026 : Fme should check power on RRU 65 || Feedback Fme : Power sous dimensionné après le swap, ZTE a éteint certaines radios pour éviter les disjonctions interminables"/>
    <s v=""/>
  </r>
  <r>
    <s v="Nomayos-IHS"/>
    <s v="CTR_527"/>
    <s v="CENTRE"/>
    <s v="IHS"/>
    <s v="Grid-Gen"/>
    <s v="CENTRE"/>
    <s v="Nomayos"/>
    <s v="ZTE"/>
    <n v="0"/>
    <n v="0"/>
    <n v="0"/>
    <n v="0"/>
    <n v="0"/>
    <n v="0"/>
    <n v="0"/>
    <n v="0"/>
    <n v="0"/>
    <n v="0"/>
    <n v="0"/>
    <n v="0"/>
    <n v="0"/>
    <n v="0"/>
    <n v="0"/>
    <n v="0"/>
    <x v="609"/>
    <x v="0"/>
    <m/>
    <x v="7"/>
    <x v="4"/>
    <s v="Defaut GE &amp; Power Cabinet"/>
    <x v="4"/>
    <s v="(04/26/2026 cell zte): -24/04/2026 : RI recu ce jour et envoye a IHS_x000a_23/04/2026 : Intervention prevu ce jour || ETA 14h30 || Feedback Fme : Power pas toujours stable sur site RI en cours de redaction_x000a_22/04/2026 : Feedback level 3 : We have planned to upgrade the power system on this site. I will share the PIP deadline soon._x000a__x000a_21/04/2026 : Escalade faite au Level 3 ce jour || Feedback attendu_x000a_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s v=""/>
  </r>
  <r>
    <s v="Mbankomo-Okoa-Maria"/>
    <s v="CTR_541"/>
    <s v="CENTRE"/>
    <s v="IHS"/>
    <s v="Grid-Gen"/>
    <s v="CENTRE"/>
    <s v="Mbankomo"/>
    <s v="ZTE"/>
    <n v="0"/>
    <n v="0"/>
    <n v="0"/>
    <n v="0"/>
    <n v="0"/>
    <n v="0"/>
    <n v="0"/>
    <n v="0"/>
    <n v="0"/>
    <n v="0"/>
    <n v="0"/>
    <n v="0"/>
    <n v="0"/>
    <n v="0"/>
    <n v="0"/>
    <n v="0"/>
    <x v="609"/>
    <x v="1"/>
    <m/>
    <x v="2"/>
    <x v="2"/>
    <s v="EXCLU"/>
    <x v="2"/>
    <s v=""/>
    <s v=""/>
  </r>
  <r>
    <s v="Gd-Moulin"/>
    <s v="LIT_054"/>
    <s v="Douala"/>
    <s v="IHS"/>
    <s v="Grid-Gen"/>
    <s v="LITTORAL"/>
    <s v="Douala"/>
    <s v="ZTE"/>
    <n v="0"/>
    <n v="0"/>
    <n v="0"/>
    <n v="0"/>
    <n v="0"/>
    <n v="0"/>
    <n v="0"/>
    <n v="0"/>
    <n v="0"/>
    <n v="0"/>
    <n v="0"/>
    <n v="0"/>
    <n v="0"/>
    <n v="0"/>
    <n v="0"/>
    <n v="0"/>
    <x v="609"/>
    <x v="0"/>
    <m/>
    <x v="15"/>
    <x v="10"/>
    <s v="no impacts"/>
    <x v="7"/>
    <s v=""/>
    <s v=""/>
  </r>
  <r>
    <s v="Mamfe-Brasserie"/>
    <s v="SUO_073"/>
    <s v="SUD-OUEST"/>
    <s v="IHS"/>
    <s v="Grid-Gen"/>
    <s v="SUD-OUEST"/>
    <s v="Mamfe"/>
    <s v="Huawei"/>
    <n v="0"/>
    <n v="0"/>
    <n v="0"/>
    <n v="0"/>
    <n v="0"/>
    <n v="0"/>
    <n v="0"/>
    <n v="0"/>
    <n v="0"/>
    <n v="0"/>
    <n v="0"/>
    <n v="0"/>
    <n v="0"/>
    <n v="0"/>
    <n v="0"/>
    <n v="0"/>
    <x v="609"/>
    <x v="2"/>
    <m/>
    <x v="5"/>
    <x v="5"/>
    <s v="MPR ISSUE"/>
    <x v="3"/>
    <s v="(04/26/2026  incident ) : impacted by SUO_030_N_Bachuo-Ntai ,A déterminer / sans action"/>
    <s v="SUO_030_N_Bachuo-Ntai ,A déterminer / sans action"/>
  </r>
  <r>
    <s v="Koutaba-IHS"/>
    <s v="OST_138"/>
    <s v="OUEST"/>
    <s v="IHS"/>
    <s v="Grid-Gen"/>
    <s v="OUEST"/>
    <s v="Koutaba"/>
    <s v="Huawei"/>
    <n v="0"/>
    <n v="0"/>
    <n v="0"/>
    <n v="0"/>
    <n v="0"/>
    <n v="0"/>
    <n v="0"/>
    <n v="0"/>
    <n v="0"/>
    <n v="0"/>
    <n v="0"/>
    <n v="0"/>
    <n v="0"/>
    <n v="0"/>
    <n v="0"/>
    <n v="0"/>
    <x v="609"/>
    <x v="0"/>
    <m/>
    <x v="13"/>
    <x v="8"/>
    <s v="Projet OCM (HUAWEI)"/>
    <x v="6"/>
    <s v="(04/26/2026 cell huawei): -13/04/2026 : Swap le 13 Fevrier 2026 || Pas encore transfere..;..;(04/26/2026 zte): -13/04/2026 : Swap le 13 Fevrier 2026 || Pas encore transfere"/>
    <s v=""/>
  </r>
  <r>
    <s v="Bfsam-Tougang-EEC"/>
    <s v="OST_077"/>
    <s v="Bafoussam"/>
    <s v="IHS"/>
    <s v="Grid-Gen"/>
    <s v="OUEST"/>
    <s v="Bafoussam"/>
    <s v="Huawei"/>
    <n v="0"/>
    <n v="0"/>
    <n v="0"/>
    <n v="0"/>
    <n v="0"/>
    <n v="0"/>
    <n v="0"/>
    <n v="0"/>
    <n v="0"/>
    <n v="0"/>
    <n v="0"/>
    <n v="0"/>
    <n v="0"/>
    <n v="0"/>
    <n v="0"/>
    <n v="0"/>
    <x v="609"/>
    <x v="0"/>
    <m/>
    <x v="15"/>
    <x v="10"/>
    <s v="no impacts"/>
    <x v="7"/>
    <s v=""/>
    <s v=""/>
  </r>
  <r>
    <s v="Guidiguis"/>
    <s v="EXN_018"/>
    <s v="EXTREME-NORD"/>
    <s v="IHS"/>
    <s v="Grid-Gen"/>
    <s v="EXTREME-NORD"/>
    <s v="Guidiguis"/>
    <s v="Huawei"/>
    <n v="0"/>
    <n v="0"/>
    <n v="0"/>
    <n v="0"/>
    <n v="0"/>
    <n v="0"/>
    <n v="0"/>
    <n v="0"/>
    <n v="0"/>
    <n v="0"/>
    <n v="0"/>
    <n v="0"/>
    <n v="0"/>
    <n v="0"/>
    <n v="0"/>
    <n v="0"/>
    <x v="609"/>
    <x v="2"/>
    <m/>
    <x v="13"/>
    <x v="8"/>
    <s v="Projet OCM (HUAWEI)"/>
    <x v="6"/>
    <s v="(04/26/2026 cell huawei): -19/03/2026 : SWAP le 17 Fevrier..;..;(04/26/2026 zte): -19/03/2026 : SWAP le 17 Fevrier"/>
    <s v=""/>
  </r>
  <r>
    <s v="Mbonge"/>
    <s v="SUO_134"/>
    <s v="SUD-OUEST"/>
    <s v="IHS"/>
    <s v="Hybrid-Gen"/>
    <s v="SUD-OUEST"/>
    <s v="Mbonge"/>
    <s v="Huawei"/>
    <n v="0"/>
    <n v="0"/>
    <n v="0"/>
    <n v="0"/>
    <n v="0"/>
    <n v="0"/>
    <n v="0"/>
    <n v="0"/>
    <n v="0"/>
    <n v="0"/>
    <n v="0"/>
    <n v="0"/>
    <n v="0"/>
    <n v="0"/>
    <n v="0"/>
    <n v="0"/>
    <x v="609"/>
    <x v="0"/>
    <m/>
    <x v="15"/>
    <x v="10"/>
    <s v="no impacts"/>
    <x v="7"/>
    <s v=""/>
    <s v=""/>
  </r>
  <r>
    <s v="Ekondo-Nege-MTN"/>
    <s v="SUO_047"/>
    <s v="SUD-OUEST"/>
    <s v="IHS"/>
    <s v="Hybrid-Gen"/>
    <s v="SUD-OUEST"/>
    <s v="Ekondo-Nege"/>
    <s v="Huawei"/>
    <n v="0"/>
    <n v="0"/>
    <n v="0"/>
    <n v="0"/>
    <n v="0"/>
    <n v="0"/>
    <n v="0"/>
    <n v="0"/>
    <n v="0"/>
    <n v="0"/>
    <n v="0"/>
    <n v="0"/>
    <n v="0"/>
    <n v="0"/>
    <n v="0"/>
    <n v="0"/>
    <x v="609"/>
    <x v="2"/>
    <m/>
    <x v="15"/>
    <x v="10"/>
    <s v="no impacts"/>
    <x v="7"/>
    <s v=""/>
    <s v=""/>
  </r>
  <r>
    <s v="Bamendou-II"/>
    <s v="OST_310"/>
    <s v="OUEST"/>
    <s v="ESCO"/>
    <s v="Medium Grid + GE"/>
    <s v="OUEST"/>
    <s v="Bamendou"/>
    <s v="Huawei"/>
    <n v="0"/>
    <n v="0"/>
    <n v="0"/>
    <n v="0"/>
    <n v="0"/>
    <n v="0"/>
    <n v="0"/>
    <n v="0"/>
    <n v="0"/>
    <n v="0"/>
    <n v="0"/>
    <n v="0"/>
    <n v="0"/>
    <n v="0"/>
    <n v="0"/>
    <n v="0"/>
    <x v="609"/>
    <x v="0"/>
    <m/>
    <x v="15"/>
    <x v="10"/>
    <s v="no impacts"/>
    <x v="7"/>
    <s v=""/>
    <s v=""/>
  </r>
  <r>
    <s v="Bamendjing-IHS"/>
    <s v="OST_030"/>
    <s v="OUEST"/>
    <s v="IHS"/>
    <s v="Grid-Hybrid-Gen"/>
    <s v="OUEST"/>
    <s v="Bamendjing"/>
    <s v="Huawei"/>
    <n v="0"/>
    <n v="0"/>
    <n v="0"/>
    <n v="0"/>
    <n v="0"/>
    <n v="0"/>
    <n v="0"/>
    <n v="0"/>
    <n v="0"/>
    <n v="0"/>
    <n v="0"/>
    <n v="0"/>
    <n v="0"/>
    <n v="0"/>
    <n v="0"/>
    <n v="0"/>
    <x v="609"/>
    <x v="0"/>
    <m/>
    <x v="15"/>
    <x v="10"/>
    <s v="no impacts"/>
    <x v="7"/>
    <s v=""/>
    <s v=""/>
  </r>
  <r>
    <s v="Bamendou"/>
    <s v="OST_056"/>
    <s v="OUEST"/>
    <s v="IHS"/>
    <s v="Grid-Gen"/>
    <s v="OUEST"/>
    <s v="Bamendou"/>
    <s v="Huawei"/>
    <n v="0"/>
    <n v="0"/>
    <n v="0"/>
    <n v="0"/>
    <n v="0"/>
    <n v="0"/>
    <n v="0"/>
    <n v="0"/>
    <n v="0"/>
    <n v="0"/>
    <n v="0"/>
    <n v="0"/>
    <n v="0"/>
    <n v="0"/>
    <n v="0"/>
    <n v="0"/>
    <x v="609"/>
    <x v="0"/>
    <m/>
    <x v="15"/>
    <x v="10"/>
    <s v="no impacts"/>
    <x v="7"/>
    <s v=""/>
    <s v=""/>
  </r>
  <r>
    <s v="Ekata-IHS"/>
    <s v="SUO_266"/>
    <s v="SUD-OUEST"/>
    <m/>
    <m/>
    <s v="SUD-OUEST"/>
    <s v="Bavenga"/>
    <s v="Huawei"/>
    <n v="0"/>
    <n v="0"/>
    <n v="0"/>
    <n v="0"/>
    <n v="0"/>
    <n v="0"/>
    <n v="0"/>
    <n v="0"/>
    <n v="0"/>
    <n v="0"/>
    <n v="0"/>
    <n v="0"/>
    <n v="0"/>
    <n v="0"/>
    <n v="0"/>
    <n v="0"/>
    <x v="609"/>
    <x v="2"/>
    <m/>
    <x v="15"/>
    <x v="10"/>
    <s v="no impacts"/>
    <x v="7"/>
    <s v="(04/26/2026 cell huawei): -10/04/2026 : Site down..;..;(04/26/2026 zte): -10/04/2026 : Site down"/>
    <s v=""/>
  </r>
  <r>
    <s v="Muyuka-Beach-Bush-IHS"/>
    <s v="SUO_255"/>
    <s v="SUD-OUEST"/>
    <s v="HIS "/>
    <s v="Hybrid-Gen"/>
    <s v="SUD-OUEST"/>
    <s v="Muyuka"/>
    <s v="Huawei"/>
    <n v="0"/>
    <n v="0"/>
    <n v="0"/>
    <n v="0"/>
    <n v="0"/>
    <n v="0"/>
    <n v="0"/>
    <n v="0"/>
    <n v="0"/>
    <n v="0"/>
    <n v="0"/>
    <n v="0"/>
    <n v="0"/>
    <n v="0"/>
    <n v="0"/>
    <n v="0"/>
    <x v="609"/>
    <x v="2"/>
    <m/>
    <x v="15"/>
    <x v="10"/>
    <s v="no impacts"/>
    <x v="7"/>
    <s v=""/>
    <s v=""/>
  </r>
  <r>
    <s v="Yoke"/>
    <s v="SUO_070"/>
    <s v="SUD-OUEST"/>
    <s v="IHS"/>
    <m/>
    <s v="SUD-OUEST"/>
    <s v="Yoke"/>
    <s v="Huawei"/>
    <n v="0"/>
    <n v="0"/>
    <n v="0"/>
    <n v="0"/>
    <n v="0"/>
    <n v="0"/>
    <n v="0"/>
    <n v="0"/>
    <n v="0"/>
    <n v="0"/>
    <n v="0"/>
    <n v="0"/>
    <n v="0"/>
    <n v="0"/>
    <n v="0"/>
    <n v="0"/>
    <x v="609"/>
    <x v="0"/>
    <m/>
    <x v="15"/>
    <x v="10"/>
    <s v="no impacts"/>
    <x v="7"/>
    <s v=""/>
    <s v=""/>
  </r>
  <r>
    <s v="Bambili"/>
    <s v="SUO_010"/>
    <s v="NORD-OUEST"/>
    <s v="IHS"/>
    <s v="Grid-Gen"/>
    <s v="SUD-OUEST"/>
    <s v="Bambili"/>
    <s v="Huawei"/>
    <n v="0"/>
    <n v="0"/>
    <n v="0"/>
    <n v="0"/>
    <n v="0"/>
    <n v="0"/>
    <n v="0"/>
    <n v="0"/>
    <n v="0"/>
    <n v="0"/>
    <n v="0"/>
    <n v="0"/>
    <n v="0"/>
    <n v="0"/>
    <n v="0"/>
    <n v="0"/>
    <x v="609"/>
    <x v="2"/>
    <m/>
    <x v="15"/>
    <x v="10"/>
    <s v="no impacts"/>
    <x v="7"/>
    <s v=""/>
    <s v=""/>
  </r>
  <r>
    <s v="Hina"/>
    <s v="EXN_047"/>
    <s v="EXTREME-NORD"/>
    <s v="IHS"/>
    <s v="Solar-Gen"/>
    <s v="EXTREME-NORD"/>
    <s v="Hina"/>
    <s v="Huawei"/>
    <n v="0"/>
    <n v="0"/>
    <n v="0"/>
    <n v="0"/>
    <n v="0"/>
    <n v="0"/>
    <n v="0"/>
    <n v="0"/>
    <n v="0"/>
    <n v="0"/>
    <n v="0"/>
    <n v="0"/>
    <n v="0"/>
    <n v="0"/>
    <n v="0"/>
    <n v="0"/>
    <x v="609"/>
    <x v="2"/>
    <m/>
    <x v="13"/>
    <x v="8"/>
    <s v="Projet OCM (HUAWEI)"/>
    <x v="6"/>
    <s v="(04/26/2026 cell huawei): -17/03/2026 : Week 12_x000a_12/03/2026 : SWAP le 17 Fevrier 2026..;..;(04/26/2026 zte): -17/03/2026 : Week 12_x000a_12/03/2026 : SWAP le 17 Fevrier 2026"/>
    <s v=""/>
  </r>
  <r>
    <s v="Malanden"/>
    <s v="OST_275"/>
    <s v="OUEST"/>
    <s v="CAMUSAT"/>
    <s v="Hybrid Solar - S3"/>
    <s v="OUEST"/>
    <s v="Malanden"/>
    <s v="Huawei"/>
    <n v="0"/>
    <n v="0"/>
    <n v="0"/>
    <n v="0"/>
    <n v="0"/>
    <n v="0"/>
    <n v="0"/>
    <n v="0"/>
    <n v="0"/>
    <n v="0"/>
    <n v="0"/>
    <n v="0"/>
    <n v="0"/>
    <n v="0"/>
    <n v="0"/>
    <n v="0"/>
    <x v="609"/>
    <x v="0"/>
    <m/>
    <x v="15"/>
    <x v="10"/>
    <s v="no impacts"/>
    <x v="7"/>
    <s v=""/>
    <s v=""/>
  </r>
  <r>
    <s v="Tongo-IHS"/>
    <s v="NRD_112"/>
    <s v="NORD"/>
    <s v="IHS"/>
    <s v="Hybrid-Gen"/>
    <s v="NORD"/>
    <s v="Tongo"/>
    <s v="Huawei"/>
    <n v="0"/>
    <n v="0"/>
    <n v="0"/>
    <n v="0"/>
    <n v="0"/>
    <n v="0"/>
    <n v="0"/>
    <n v="0"/>
    <n v="0"/>
    <n v="0"/>
    <n v="0"/>
    <n v="0"/>
    <n v="0"/>
    <n v="0"/>
    <n v="0"/>
    <n v="0"/>
    <x v="609"/>
    <x v="0"/>
    <m/>
    <x v="13"/>
    <x v="8"/>
    <s v="Projet OCM (HUAWEI)"/>
    <x v="6"/>
    <s v="(04/26/2026 cell huawei): -17/03/2026 : Week 12_x000a_12/03/2026 : SWAP le 15 Fevrier 2026..;..;(04/26/2026 zte): -17/03/2026 : Week 12_x000a_12/03/2026 : SWAP le 15 Fevrier 2026"/>
    <s v=""/>
  </r>
  <r>
    <s v="Koupa-Matapit-IHS"/>
    <s v="OST_209"/>
    <s v="OUEST"/>
    <s v="IHS"/>
    <s v="Hybrid-Gen"/>
    <s v="OUEST"/>
    <s v="Koupa-Matapit"/>
    <s v="Huawei"/>
    <n v="0"/>
    <n v="0"/>
    <n v="0"/>
    <n v="0"/>
    <n v="0"/>
    <n v="0"/>
    <n v="0"/>
    <n v="0"/>
    <n v="0"/>
    <n v="0"/>
    <n v="0"/>
    <n v="0"/>
    <n v="0"/>
    <n v="0"/>
    <n v="0"/>
    <n v="0"/>
    <x v="609"/>
    <x v="0"/>
    <m/>
    <x v="15"/>
    <x v="10"/>
    <s v="no impacts"/>
    <x v="7"/>
    <s v=""/>
    <s v=""/>
  </r>
  <r>
    <s v="Bandja"/>
    <s v="OST_022"/>
    <s v="OUEST"/>
    <s v="IHS"/>
    <s v="Grid-Gen"/>
    <s v="OUEST"/>
    <s v="Bandja"/>
    <s v="Huawei"/>
    <n v="0"/>
    <n v="0"/>
    <n v="0"/>
    <n v="0"/>
    <n v="0"/>
    <n v="0"/>
    <n v="0"/>
    <n v="0"/>
    <n v="0"/>
    <n v="0"/>
    <n v="0"/>
    <n v="0"/>
    <n v="0"/>
    <n v="0"/>
    <n v="0"/>
    <n v="0"/>
    <x v="609"/>
    <x v="0"/>
    <m/>
    <x v="13"/>
    <x v="8"/>
    <s v="Projet OCM (HUAWEI)"/>
    <x v="6"/>
    <s v="(04/26/2026 cell huawei): -17/03/2026 : Week 12_x000a_12/03/2026 : SWAP le 05 Fevrier 2026..;..;(04/26/2026 zte): -17/03/2026 : Week 12_x000a_12/03/2026 : SWAP le 05 Fevrier 2026"/>
    <s v=""/>
  </r>
  <r>
    <s v="Mindif"/>
    <s v="EXN_037"/>
    <s v="EXTREME-NORD"/>
    <s v="IHS"/>
    <s v="Grid-Gen"/>
    <s v="EXTREME-NORD"/>
    <s v="Mindif"/>
    <s v="Huawei"/>
    <n v="0"/>
    <n v="0"/>
    <n v="0"/>
    <n v="0"/>
    <n v="0"/>
    <n v="0"/>
    <n v="0"/>
    <n v="0"/>
    <n v="0"/>
    <n v="0"/>
    <n v="0"/>
    <n v="0"/>
    <n v="0"/>
    <n v="0"/>
    <n v="0"/>
    <n v="0"/>
    <x v="609"/>
    <x v="2"/>
    <m/>
    <x v="13"/>
    <x v="8"/>
    <s v="Projet OCM (HUAWEI)"/>
    <x v="6"/>
    <s v="(04/26/2026 cell huawei): -17/03/2026 : Week 12_x000a_08/03/2026 : SWAP le 19 Fevrier 2026..;..;(04/26/2026 zte): -17/03/2026 : Week 12_x000a_08/03/2026 : SWAP le 19 Fevrier 2026"/>
    <s v=""/>
  </r>
  <r>
    <s v="Fokoue-IHS"/>
    <s v="OST_139"/>
    <s v="OUEST"/>
    <s v="IHS"/>
    <s v="Grid-Gen"/>
    <s v="OUEST"/>
    <s v="Fokoue"/>
    <s v="Huawei"/>
    <n v="0"/>
    <n v="0"/>
    <n v="0"/>
    <n v="0"/>
    <n v="0"/>
    <n v="0"/>
    <n v="0"/>
    <n v="0"/>
    <n v="0"/>
    <n v="0"/>
    <n v="0"/>
    <n v="0"/>
    <n v="0"/>
    <n v="0"/>
    <n v="0"/>
    <n v="0"/>
    <x v="609"/>
    <x v="0"/>
    <m/>
    <x v="15"/>
    <x v="10"/>
    <s v="no impacts"/>
    <x v="7"/>
    <s v=""/>
    <s v=""/>
  </r>
  <r>
    <s v="Tignere"/>
    <s v="ADM_011"/>
    <s v="ADAMAOUA"/>
    <s v="IHS"/>
    <s v="Grid-Gen"/>
    <s v="ADAMAOUA"/>
    <s v="Tignere"/>
    <s v="Huawei"/>
    <n v="0"/>
    <n v="0"/>
    <n v="0"/>
    <n v="0"/>
    <n v="0"/>
    <n v="0"/>
    <n v="0"/>
    <n v="0"/>
    <n v="0"/>
    <n v="0"/>
    <n v="0"/>
    <n v="0"/>
    <n v="0"/>
    <n v="0"/>
    <n v="0"/>
    <n v="0"/>
    <x v="609"/>
    <x v="0"/>
    <m/>
    <x v="15"/>
    <x v="10"/>
    <s v="no impacts"/>
    <x v="7"/>
    <s v=""/>
    <s v=""/>
  </r>
  <r>
    <s v="Dizangue"/>
    <s v="LIT_113"/>
    <s v="LITTORAL"/>
    <s v="IHS"/>
    <s v="Grid-Gen"/>
    <s v="LITTORAL"/>
    <s v="Dizangue"/>
    <s v="ZTE"/>
    <n v="0"/>
    <n v="0"/>
    <n v="0"/>
    <n v="0"/>
    <n v="0"/>
    <n v="0"/>
    <n v="0"/>
    <n v="0"/>
    <n v="0"/>
    <n v="0"/>
    <n v="0"/>
    <n v="0"/>
    <n v="0"/>
    <n v="0"/>
    <n v="0"/>
    <n v="0"/>
    <x v="609"/>
    <x v="0"/>
    <m/>
    <x v="15"/>
    <x v="10"/>
    <s v="no impacts"/>
    <x v="7"/>
    <s v=""/>
    <s v=""/>
  </r>
  <r>
    <s v="Nsimalene-Yemwak"/>
    <s v="SUD_122"/>
    <s v="CENTRE"/>
    <s v="CAMUSAT"/>
    <s v="Hybrid Solar - S3"/>
    <s v="SUD"/>
    <s v="Nsimalene-Yemwak"/>
    <s v="ZTE"/>
    <n v="0"/>
    <n v="0"/>
    <n v="0"/>
    <n v="0"/>
    <n v="0"/>
    <n v="0"/>
    <n v="0"/>
    <n v="0"/>
    <n v="0"/>
    <n v="0"/>
    <n v="0"/>
    <n v="0"/>
    <n v="0"/>
    <n v="0"/>
    <n v="0"/>
    <n v="0"/>
    <x v="609"/>
    <x v="0"/>
    <m/>
    <x v="12"/>
    <x v="7"/>
    <s v="Sites strategiques, MLL, Pylone, etc."/>
    <x v="4"/>
    <s v="(04/26/2026 cell zte): -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s v=""/>
  </r>
  <r>
    <s v="Akom-II-IHS"/>
    <s v="SUD_054"/>
    <s v="CENTRE"/>
    <s v="IHS"/>
    <s v="Gen-Lithium"/>
    <s v="SUD"/>
    <s v="Akom II"/>
    <s v="ZTE"/>
    <n v="0"/>
    <n v="0"/>
    <n v="0"/>
    <n v="0"/>
    <n v="0"/>
    <n v="0"/>
    <n v="0"/>
    <n v="0"/>
    <n v="0"/>
    <n v="0"/>
    <n v="0"/>
    <n v="0"/>
    <n v="0"/>
    <n v="0"/>
    <n v="0"/>
    <n v="0"/>
    <x v="609"/>
    <x v="0"/>
    <m/>
    <x v="14"/>
    <x v="9"/>
    <s v="Projet OCM (ZTE, NOKIA, autres projets)"/>
    <x v="6"/>
    <s v="(04/26/2026 cell zte): -21/04/2026 : Not accepted"/>
    <s v=""/>
  </r>
  <r>
    <s v="Manjo-PHP"/>
    <s v="LIT_592"/>
    <s v="LITTORAL"/>
    <s v="CAMUSAT"/>
    <s v="Good Grid no GE - 8h"/>
    <s v="LITTORAL"/>
    <s v="Manjo"/>
    <s v="ZTE"/>
    <n v="0"/>
    <n v="0"/>
    <n v="0"/>
    <n v="0"/>
    <n v="0"/>
    <n v="0"/>
    <n v="0"/>
    <n v="0"/>
    <n v="0"/>
    <n v="0"/>
    <n v="0"/>
    <n v="0"/>
    <n v="0"/>
    <n v="0"/>
    <n v="0"/>
    <n v="0"/>
    <x v="609"/>
    <x v="0"/>
    <m/>
    <x v="4"/>
    <x v="4"/>
    <s v="AKTIVCO Coupure ENEO &amp; Baisse de tension"/>
    <x v="4"/>
    <s v="(04/26/2026 BO RAN);Site unstable due to power"/>
    <s v="(04/26/2026 BO RAN);Site unstable due to power"/>
  </r>
  <r>
    <s v="MBANGASSINA"/>
    <s v="CTR_226"/>
    <s v="CENTRE"/>
    <s v="IHS"/>
    <s v="Grid-Gen-Lithium"/>
    <s v="CENTRE"/>
    <s v="Mbangassina"/>
    <s v="ZTE"/>
    <n v="0"/>
    <n v="0"/>
    <n v="0"/>
    <n v="0"/>
    <n v="0"/>
    <n v="0"/>
    <n v="0"/>
    <n v="0"/>
    <n v="0"/>
    <n v="0"/>
    <n v="0"/>
    <n v="0"/>
    <n v="0"/>
    <n v="0"/>
    <n v="0"/>
    <n v="0"/>
    <x v="609"/>
    <x v="0"/>
    <m/>
    <x v="15"/>
    <x v="10"/>
    <s v="no impacts"/>
    <x v="7"/>
    <s v=""/>
    <s v=""/>
  </r>
  <r>
    <s v="Bonepoupa-IHS"/>
    <s v="LIT_145"/>
    <s v="LITTORAL"/>
    <s v="IHS"/>
    <s v="Solar-Grid-Gen-Lithium"/>
    <s v="LITTORAL"/>
    <s v="Bonepoupa"/>
    <s v="ZTE"/>
    <n v="0"/>
    <n v="0"/>
    <n v="0"/>
    <n v="0"/>
    <n v="0"/>
    <n v="0"/>
    <n v="0"/>
    <n v="0"/>
    <n v="0"/>
    <n v="0"/>
    <n v="0"/>
    <n v="0"/>
    <n v="0"/>
    <n v="0"/>
    <n v="0"/>
    <n v="0"/>
    <x v="609"/>
    <x v="0"/>
    <m/>
    <x v="15"/>
    <x v="10"/>
    <s v="no impacts"/>
    <x v="7"/>
    <s v=""/>
    <s v=""/>
  </r>
  <r>
    <s v="Bana"/>
    <s v="OST_007"/>
    <s v="OUEST"/>
    <s v="IHS"/>
    <s v="Grid-Gen"/>
    <s v="OUEST"/>
    <s v="Bana"/>
    <s v="NOKIA"/>
    <n v="0"/>
    <n v="0"/>
    <n v="0"/>
    <n v="0"/>
    <n v="0"/>
    <n v="0"/>
    <n v="0"/>
    <n v="0"/>
    <n v="0"/>
    <n v="0"/>
    <n v="0"/>
    <n v="0"/>
    <n v="0"/>
    <n v="0"/>
    <n v="0"/>
    <n v="0"/>
    <x v="609"/>
    <x v="0"/>
    <m/>
    <x v="15"/>
    <x v="10"/>
    <s v="no impacts"/>
    <x v="7"/>
    <s v=""/>
    <s v=""/>
  </r>
  <r>
    <s v="Malantouen"/>
    <s v="OST_039"/>
    <s v="OUEST"/>
    <s v="IHS"/>
    <s v="Grid-Gen"/>
    <s v="OUEST"/>
    <s v="Malantouen"/>
    <s v="NOKIA"/>
    <n v="0"/>
    <n v="0"/>
    <n v="0"/>
    <n v="0"/>
    <n v="0"/>
    <n v="0"/>
    <n v="0"/>
    <n v="0"/>
    <n v="0"/>
    <n v="0"/>
    <n v="0"/>
    <n v="0"/>
    <n v="0"/>
    <n v="0"/>
    <n v="0"/>
    <n v="0"/>
    <x v="609"/>
    <x v="0"/>
    <m/>
    <x v="14"/>
    <x v="9"/>
    <s v="Projet OCM (ZTE, NOKIA, autres projets)"/>
    <x v="6"/>
    <s v="(04/26/2026 cell huawei): -16/04/2026 : SWAP le 5 Mars 2026 || Pas encore transfere..;..;(04/26/2026 zte): -16/04/2026 : SWAP le 5 Mars 2026 || Pas encore transfere"/>
    <s v=""/>
  </r>
  <r>
    <s v="Ndjole"/>
    <s v="CTR_893"/>
    <s v="CENTRE"/>
    <m/>
    <m/>
    <s v="CENTRE"/>
    <s v="Ndjole"/>
    <s v="ZTE"/>
    <n v="0"/>
    <n v="0"/>
    <n v="0"/>
    <n v="0"/>
    <n v="0"/>
    <n v="0"/>
    <n v="0"/>
    <n v="0"/>
    <n v="0"/>
    <n v="0"/>
    <n v="0"/>
    <n v="0"/>
    <n v="0"/>
    <n v="0"/>
    <n v="0"/>
    <n v="0"/>
    <x v="609"/>
    <x v="0"/>
    <m/>
    <x v="15"/>
    <x v="10"/>
    <s v="no impacts"/>
    <x v="7"/>
    <s v=""/>
    <s v=""/>
  </r>
  <r>
    <s v="Foumban-Lycee-MTN"/>
    <s v="OST_128"/>
    <s v="OUEST"/>
    <s v="IHS"/>
    <s v="Grid-Gen"/>
    <s v="OUEST"/>
    <s v="Foumban"/>
    <s v="Huawei"/>
    <n v="0"/>
    <n v="0"/>
    <n v="0"/>
    <n v="0"/>
    <n v="0"/>
    <n v="0"/>
    <n v="0"/>
    <n v="0"/>
    <n v="0"/>
    <n v="0"/>
    <n v="0"/>
    <n v="0"/>
    <n v="0"/>
    <n v="0"/>
    <n v="0"/>
    <n v="0"/>
    <x v="609"/>
    <x v="0"/>
    <m/>
    <x v="15"/>
    <x v="10"/>
    <s v="no impacts"/>
    <x v="7"/>
    <s v=""/>
    <s v=""/>
  </r>
  <r>
    <s v="Foumban-Njintout-II"/>
    <s v="OST_178"/>
    <s v="OUEST"/>
    <s v="IHS"/>
    <s v="Grid-Gen"/>
    <s v="OUEST"/>
    <s v="Foumban"/>
    <s v="Huawei"/>
    <n v="0"/>
    <n v="0"/>
    <n v="0"/>
    <n v="0"/>
    <n v="0"/>
    <n v="0"/>
    <n v="0"/>
    <n v="0"/>
    <n v="0"/>
    <n v="0"/>
    <n v="0"/>
    <n v="0"/>
    <n v="0"/>
    <n v="0"/>
    <n v="0"/>
    <n v="0"/>
    <x v="609"/>
    <x v="0"/>
    <m/>
    <x v="15"/>
    <x v="10"/>
    <s v="no impacts"/>
    <x v="7"/>
    <s v=""/>
    <s v=""/>
  </r>
  <r>
    <s v="Manmenye"/>
    <s v="CTR_117"/>
    <s v="CENTRE"/>
    <s v="IHS"/>
    <s v="Grid-Hybrid-Gen"/>
    <s v="CENTRE"/>
    <s v="Manmenye"/>
    <s v="ZTE"/>
    <n v="0"/>
    <n v="0"/>
    <n v="0"/>
    <n v="0"/>
    <n v="0"/>
    <n v="0"/>
    <n v="0"/>
    <n v="0"/>
    <n v="0"/>
    <n v="0"/>
    <n v="0"/>
    <n v="0"/>
    <n v="0"/>
    <n v="0"/>
    <n v="0"/>
    <n v="0"/>
    <x v="609"/>
    <x v="0"/>
    <m/>
    <x v="15"/>
    <x v="10"/>
    <s v="no impacts"/>
    <x v="7"/>
    <s v="(04/26/2026 cell zte): -18/04/2026 : Site down"/>
    <s v=""/>
  </r>
  <r>
    <s v="Zoetele"/>
    <s v="CTR_111"/>
    <s v="CENTRE"/>
    <s v="IHS"/>
    <s v="Grid-Gen"/>
    <s v="CENTRE"/>
    <s v="Zoetele"/>
    <s v="ZTE"/>
    <n v="0"/>
    <n v="0"/>
    <n v="0"/>
    <n v="0"/>
    <n v="0"/>
    <n v="0"/>
    <n v="0"/>
    <n v="0"/>
    <n v="0"/>
    <n v="0"/>
    <n v="0"/>
    <n v="0"/>
    <n v="0"/>
    <n v="0"/>
    <n v="0"/>
    <n v="0"/>
    <x v="609"/>
    <x v="1"/>
    <m/>
    <x v="2"/>
    <x v="2"/>
    <s v="EXCLU"/>
    <x v="2"/>
    <s v="(04/26/2026 cell zte): -18/04/2026 : Site down"/>
    <s v=""/>
  </r>
  <r>
    <s v="Obala-Mairie"/>
    <s v="CTR_113"/>
    <s v="CENTRE"/>
    <s v="IHS"/>
    <s v="Grid-Gen"/>
    <s v="CENTRE"/>
    <s v="Obala"/>
    <s v="ZTE"/>
    <n v="0"/>
    <n v="0"/>
    <n v="0"/>
    <n v="0"/>
    <n v="0"/>
    <n v="0"/>
    <n v="0"/>
    <n v="0"/>
    <n v="0"/>
    <n v="0"/>
    <n v="0"/>
    <n v="0"/>
    <n v="0"/>
    <n v="0"/>
    <n v="0"/>
    <n v="0"/>
    <x v="609"/>
    <x v="0"/>
    <m/>
    <x v="7"/>
    <x v="4"/>
    <s v="Defaut GE &amp; Power Cabinet"/>
    <x v="4"/>
    <s v="(04/26/2026 BO RAN);Site unstable due to power"/>
    <s v="(04/26/2026 BO RAN);Site unstable due to power"/>
  </r>
  <r>
    <s v="Penja-Shell-IHS"/>
    <s v="LIT_493"/>
    <s v="LITTORAL"/>
    <s v="IHS"/>
    <s v="Grid-Gen"/>
    <s v="LITTORAL"/>
    <s v="Penja"/>
    <s v="ZTE"/>
    <n v="0"/>
    <n v="0"/>
    <n v="0"/>
    <n v="0"/>
    <n v="0"/>
    <n v="0"/>
    <n v="0"/>
    <n v="0"/>
    <n v="0"/>
    <n v="0"/>
    <n v="0"/>
    <n v="0"/>
    <n v="0"/>
    <n v="0"/>
    <n v="0"/>
    <n v="0"/>
    <x v="609"/>
    <x v="0"/>
    <m/>
    <x v="15"/>
    <x v="10"/>
    <s v="no impacts"/>
    <x v="7"/>
    <s v=""/>
    <s v=""/>
  </r>
  <r>
    <s v="Mouanko"/>
    <s v="LIT_191"/>
    <s v="LITTORAL"/>
    <s v="IHS"/>
    <s v="Grid-Gen"/>
    <s v="LITTORAL"/>
    <s v="Mouanko"/>
    <s v="ZTE"/>
    <n v="0"/>
    <n v="0"/>
    <n v="0"/>
    <n v="0"/>
    <n v="0"/>
    <n v="0"/>
    <n v="0"/>
    <n v="0"/>
    <n v="0"/>
    <n v="0"/>
    <n v="0"/>
    <n v="0"/>
    <n v="0"/>
    <n v="0"/>
    <n v="0"/>
    <n v="0"/>
    <x v="609"/>
    <x v="0"/>
    <m/>
    <x v="15"/>
    <x v="10"/>
    <s v="no impacts"/>
    <x v="7"/>
    <s v="(04/26/2026 ticket): …INC-20260426-00000956…power issue observed IHS support is managing it we are following up …Others Transmission equipement fault"/>
    <s v=""/>
  </r>
  <r>
    <s v="Limbe-Semme-Beach-MTN"/>
    <s v="SUO_082"/>
    <s v="SUD-OUEST"/>
    <s v="IHS"/>
    <s v="Grid-Gen"/>
    <s v="SUD-OUEST"/>
    <s v="Limbe"/>
    <s v="Huawei"/>
    <n v="0"/>
    <n v="0"/>
    <n v="0"/>
    <n v="0"/>
    <n v="0"/>
    <n v="0"/>
    <n v="0"/>
    <n v="0"/>
    <n v="0"/>
    <n v="0"/>
    <n v="0"/>
    <n v="0"/>
    <n v="0"/>
    <n v="0"/>
    <n v="0"/>
    <n v="0"/>
    <x v="609"/>
    <x v="0"/>
    <m/>
    <x v="15"/>
    <x v="10"/>
    <s v="no impacts"/>
    <x v="7"/>
    <s v=""/>
    <s v=""/>
  </r>
  <r>
    <s v="Mile29-Mamfe-IHS"/>
    <s v="SUO_102"/>
    <s v="SUD-OUEST"/>
    <s v="IHS"/>
    <s v="Solar-Gen"/>
    <s v="SUD-OUEST"/>
    <s v="Mile29"/>
    <s v="NOKIA"/>
    <n v="0"/>
    <n v="0"/>
    <n v="0"/>
    <n v="0"/>
    <n v="0"/>
    <n v="0"/>
    <n v="0"/>
    <n v="0"/>
    <n v="0"/>
    <n v="0"/>
    <n v="0"/>
    <n v="0"/>
    <n v="0"/>
    <n v="0"/>
    <n v="0"/>
    <n v="0"/>
    <x v="609"/>
    <x v="2"/>
    <m/>
    <x v="5"/>
    <x v="5"/>
    <s v="MPR ISSUE"/>
    <x v="3"/>
    <s v="(04/26/2026  incident ) : impacted by SUO_030_N_Bachuo-Ntai ,A déterminer / sans action"/>
    <s v="SUO_030_N_Bachuo-Ntai ,A déterminer / sans action"/>
  </r>
  <r>
    <s v="Elogbatindi"/>
    <s v="SUO_037"/>
    <s v="LITTORAL"/>
    <s v="IHS"/>
    <s v="Grid-Gen"/>
    <s v="SUD-OUEST"/>
    <s v="Elogbatindi"/>
    <s v="ZTE"/>
    <n v="0"/>
    <n v="0"/>
    <n v="0"/>
    <n v="0"/>
    <n v="0"/>
    <n v="0"/>
    <n v="0"/>
    <n v="0"/>
    <n v="0"/>
    <n v="0"/>
    <n v="0"/>
    <n v="0"/>
    <n v="0"/>
    <n v="0"/>
    <n v="0"/>
    <n v="0"/>
    <x v="609"/>
    <x v="2"/>
    <m/>
    <x v="15"/>
    <x v="10"/>
    <s v="no impacts"/>
    <x v="7"/>
    <s v=""/>
    <s v=""/>
  </r>
  <r>
    <s v="Awae"/>
    <s v="CTR_112"/>
    <s v="CENTRE"/>
    <s v="IHS"/>
    <s v="Grid-Gen"/>
    <s v="CENTRE"/>
    <s v="Awae"/>
    <s v="ZTE"/>
    <n v="0"/>
    <n v="0"/>
    <n v="0"/>
    <n v="0"/>
    <n v="0"/>
    <n v="0"/>
    <n v="0"/>
    <n v="0"/>
    <n v="0"/>
    <n v="0"/>
    <n v="0"/>
    <n v="0"/>
    <n v="0"/>
    <n v="0"/>
    <n v="0"/>
    <n v="0"/>
    <x v="609"/>
    <x v="0"/>
    <m/>
    <x v="15"/>
    <x v="10"/>
    <s v="no impacts"/>
    <x v="7"/>
    <s v="(04/26/2026 cell zte): -18/04/2026 : Site down"/>
    <s v=""/>
  </r>
  <r>
    <s v="Dziguilao"/>
    <s v="EXN_074"/>
    <s v="EXTREME-NORD"/>
    <s v="IHS"/>
    <s v="Gen-Solar AER"/>
    <s v="EXTREME-NORD"/>
    <s v="Dziguilao"/>
    <s v="Huawei"/>
    <n v="0"/>
    <n v="0"/>
    <n v="0"/>
    <n v="0"/>
    <n v="0"/>
    <n v="0"/>
    <n v="0"/>
    <n v="0"/>
    <n v="0"/>
    <n v="0"/>
    <n v="0"/>
    <n v="0"/>
    <n v="0"/>
    <n v="0"/>
    <n v="0"/>
    <n v="0"/>
    <x v="609"/>
    <x v="2"/>
    <m/>
    <x v="1"/>
    <x v="1"/>
    <s v="SPARE-ISSUE"/>
    <x v="1"/>
    <s v="(04/26/2026 zte): -23/04/2026 : RF Jumper MQ4 faulty || SPARE attendu d'OCM"/>
    <s v=""/>
  </r>
  <r>
    <s v="Nkong-8Bis-MTN"/>
    <s v="LIT_288"/>
    <s v="LITTORAL"/>
    <s v="IHS"/>
    <s v="Grid-Gen"/>
    <s v="LITTORAL"/>
    <s v="Nkongsamba"/>
    <s v="ZTE"/>
    <n v="0"/>
    <n v="0"/>
    <n v="0"/>
    <n v="0"/>
    <n v="0"/>
    <n v="0"/>
    <n v="0"/>
    <n v="0"/>
    <n v="0"/>
    <n v="0"/>
    <n v="0"/>
    <n v="0"/>
    <n v="0"/>
    <n v="0"/>
    <n v="0"/>
    <n v="0"/>
    <x v="609"/>
    <x v="0"/>
    <m/>
    <x v="15"/>
    <x v="10"/>
    <s v="no impacts"/>
    <x v="7"/>
    <s v=""/>
    <s v=""/>
  </r>
  <r>
    <s v="Kotto-Bloc"/>
    <s v="LIT_246"/>
    <s v="Douala"/>
    <s v="IHS"/>
    <s v="Grid-Gen"/>
    <s v="LITTORAL"/>
    <s v="Douala"/>
    <s v="ZTE"/>
    <n v="0"/>
    <n v="0"/>
    <n v="0"/>
    <n v="0"/>
    <n v="0"/>
    <n v="0"/>
    <n v="0"/>
    <n v="0"/>
    <n v="0"/>
    <n v="0"/>
    <n v="0"/>
    <n v="0"/>
    <n v="0"/>
    <n v="0"/>
    <n v="0"/>
    <n v="0"/>
    <x v="609"/>
    <x v="0"/>
    <m/>
    <x v="15"/>
    <x v="10"/>
    <s v="no impacts"/>
    <x v="7"/>
    <s v=""/>
    <s v=""/>
  </r>
  <r>
    <s v="LIT_878_Z_Souza-New-IHS"/>
    <s v="LIT_878"/>
    <s v="LITTORAL"/>
    <e v="#N/A"/>
    <e v="#N/A"/>
    <s v="LIT"/>
    <s v="Souza"/>
    <s v="ZTE"/>
    <n v="0"/>
    <n v="0"/>
    <n v="0"/>
    <n v="0"/>
    <n v="0"/>
    <n v="0"/>
    <n v="0"/>
    <n v="0"/>
    <n v="0"/>
    <n v="0"/>
    <n v="0"/>
    <n v="0"/>
    <n v="0"/>
    <n v="0"/>
    <n v="0"/>
    <n v="0"/>
    <x v="609"/>
    <x v="0"/>
    <m/>
    <x v="15"/>
    <x v="10"/>
    <s v="no impacts"/>
    <x v="7"/>
    <s v=""/>
    <s v=""/>
  </r>
  <r>
    <s v="Kouedjou-IHS"/>
    <s v="LIT_502"/>
    <s v="LITTORAL"/>
    <s v="IHS"/>
    <s v="Gen Only"/>
    <s v="LITTORAL"/>
    <s v="Kouedjou"/>
    <s v="NOKIA"/>
    <n v="0"/>
    <n v="0"/>
    <n v="0"/>
    <n v="0"/>
    <n v="0"/>
    <n v="0"/>
    <n v="0"/>
    <n v="0"/>
    <n v="0"/>
    <n v="0"/>
    <n v="0"/>
    <n v="17401.354271857956"/>
    <n v="0"/>
    <n v="0"/>
    <n v="0"/>
    <n v="0"/>
    <x v="609"/>
    <x v="0"/>
    <m/>
    <x v="15"/>
    <x v="10"/>
    <s v="no impacts"/>
    <x v="7"/>
    <s v=""/>
    <s v=""/>
  </r>
  <r>
    <s v="Mpenda-Mbocko-IHS"/>
    <s v="SUO_008"/>
    <s v="SUD-OUEST"/>
    <s v="IHS"/>
    <s v="Grid-Gen"/>
    <s v="SUD-OUEST"/>
    <s v="Mpenda-Mbocko"/>
    <s v="NOKIA"/>
    <n v="0"/>
    <n v="0"/>
    <n v="0"/>
    <n v="0"/>
    <n v="0"/>
    <n v="0"/>
    <n v="0"/>
    <n v="0"/>
    <n v="0"/>
    <n v="0"/>
    <n v="0"/>
    <n v="17402.361352954773"/>
    <n v="0"/>
    <n v="0"/>
    <n v="0"/>
    <n v="0"/>
    <x v="609"/>
    <x v="2"/>
    <m/>
    <x v="15"/>
    <x v="10"/>
    <s v="no impacts"/>
    <x v="7"/>
    <s v=""/>
    <s v=""/>
  </r>
  <r>
    <s v="Souza"/>
    <s v="LIT_016"/>
    <s v="LITTORAL"/>
    <m/>
    <m/>
    <s v="LITTORAL"/>
    <s v="Souza"/>
    <s v="ZTE"/>
    <n v="0"/>
    <n v="0"/>
    <n v="0"/>
    <n v="0"/>
    <n v="0"/>
    <n v="0"/>
    <n v="0"/>
    <n v="0"/>
    <n v="0"/>
    <n v="0"/>
    <n v="0"/>
    <n v="0"/>
    <n v="0"/>
    <n v="0"/>
    <n v="0"/>
    <n v="0"/>
    <x v="609"/>
    <x v="0"/>
    <m/>
    <x v="15"/>
    <x v="10"/>
    <s v="no impacts"/>
    <x v="7"/>
    <s v=""/>
    <s v=""/>
  </r>
  <r>
    <s v="Bfsam-Stade"/>
    <s v="OST_110"/>
    <s v="Bafoussam"/>
    <s v="IHS"/>
    <s v="GridOnly"/>
    <s v="OUEST"/>
    <s v="Bafoussam"/>
    <s v="Huawei"/>
    <n v="0"/>
    <n v="0"/>
    <n v="0"/>
    <n v="0"/>
    <n v="0"/>
    <n v="0"/>
    <n v="0"/>
    <n v="0"/>
    <n v="0"/>
    <n v="0"/>
    <n v="0"/>
    <n v="0"/>
    <n v="0"/>
    <n v="0"/>
    <n v="0"/>
    <n v="0"/>
    <x v="609"/>
    <x v="0"/>
    <m/>
    <x v="15"/>
    <x v="10"/>
    <s v="no impacts"/>
    <x v="7"/>
    <s v=""/>
    <s v=""/>
  </r>
  <r>
    <s v="Tole-HIS"/>
    <s v="SUO_196"/>
    <s v="SUD-OUEST"/>
    <s v="IHS"/>
    <s v="Grid-Gen"/>
    <s v="SUD-OUEST"/>
    <s v="Buea"/>
    <s v="Huawei"/>
    <n v="0"/>
    <n v="0"/>
    <n v="0"/>
    <n v="0"/>
    <n v="0"/>
    <n v="0"/>
    <n v="0"/>
    <n v="0"/>
    <n v="0"/>
    <n v="0"/>
    <n v="0"/>
    <n v="0"/>
    <n v="0"/>
    <n v="0"/>
    <n v="0"/>
    <n v="0"/>
    <x v="609"/>
    <x v="0"/>
    <m/>
    <x v="15"/>
    <x v="10"/>
    <s v="no impacts"/>
    <x v="7"/>
    <s v=""/>
    <s v=""/>
  </r>
  <r>
    <s v="Ebeba"/>
    <s v="CTR_116"/>
    <s v="CENTRE"/>
    <s v="IHS"/>
    <s v="Grid-Gen-Lithium"/>
    <s v="CENTRE"/>
    <s v="Ebeba"/>
    <s v="ZTE"/>
    <n v="0"/>
    <n v="0"/>
    <n v="0"/>
    <n v="0"/>
    <n v="0"/>
    <n v="0"/>
    <n v="0"/>
    <n v="0"/>
    <n v="0"/>
    <n v="0"/>
    <n v="0"/>
    <n v="0"/>
    <n v="0"/>
    <n v="0"/>
    <n v="0"/>
    <n v="0"/>
    <x v="609"/>
    <x v="0"/>
    <m/>
    <x v="15"/>
    <x v="10"/>
    <s v="no impacts"/>
    <x v="7"/>
    <s v="(04/26/2026 cell zte): -22/04/2026 : Site down"/>
    <s v=""/>
  </r>
  <r>
    <s v="H-Astoria"/>
    <s v="LIT_244"/>
    <s v="Douala"/>
    <s v="IHS"/>
    <s v="Grid-Gen (LL)"/>
    <s v="LITTORAL"/>
    <s v="Douala"/>
    <s v="ZTE"/>
    <n v="0"/>
    <n v="0"/>
    <n v="0"/>
    <n v="0"/>
    <n v="0"/>
    <n v="0"/>
    <n v="0"/>
    <n v="0"/>
    <n v="0"/>
    <n v="0"/>
    <n v="0"/>
    <n v="0"/>
    <n v="0"/>
    <n v="0"/>
    <n v="0"/>
    <n v="0"/>
    <x v="609"/>
    <x v="0"/>
    <m/>
    <x v="15"/>
    <x v="10"/>
    <s v="no impacts"/>
    <x v="7"/>
    <s v=""/>
    <s v=""/>
  </r>
  <r>
    <s v="Bfsam-Djemoun"/>
    <s v="OST_001"/>
    <s v="Bafoussam"/>
    <s v="OCM/Strategique"/>
    <m/>
    <s v="OUEST"/>
    <s v="Bafoussam"/>
    <s v="Huawei"/>
    <n v="0"/>
    <n v="0"/>
    <n v="0"/>
    <n v="0"/>
    <n v="0"/>
    <n v="0"/>
    <n v="0"/>
    <n v="0"/>
    <n v="0"/>
    <n v="0"/>
    <n v="0"/>
    <n v="0"/>
    <n v="0"/>
    <n v="0"/>
    <n v="0"/>
    <n v="0"/>
    <x v="609"/>
    <x v="0"/>
    <m/>
    <x v="15"/>
    <x v="10"/>
    <s v="no impacts"/>
    <x v="7"/>
    <s v=""/>
    <s v=""/>
  </r>
  <r>
    <s v="Fongo-Tongo"/>
    <s v="SUO_136"/>
    <s v="SUD-OUEST"/>
    <s v="IHS"/>
    <s v="Grid-Gen"/>
    <s v="SUD-OUEST"/>
    <s v="Fongo-Tongo"/>
    <s v="NOKIA"/>
    <n v="0"/>
    <n v="0"/>
    <n v="0"/>
    <n v="0"/>
    <n v="0"/>
    <n v="0"/>
    <n v="0"/>
    <n v="0"/>
    <n v="0"/>
    <n v="0"/>
    <n v="0"/>
    <n v="0"/>
    <n v="0"/>
    <n v="0"/>
    <n v="0"/>
    <n v="0"/>
    <x v="609"/>
    <x v="2"/>
    <m/>
    <x v="15"/>
    <x v="10"/>
    <s v="no impacts"/>
    <x v="7"/>
    <s v=""/>
    <s v=""/>
  </r>
  <r>
    <s v="Binguela-Camrail"/>
    <s v="CTR_453"/>
    <s v="CENTRE"/>
    <s v="CAMUSAT"/>
    <s v="Hybrid Solar - S1"/>
    <s v="CENTRE"/>
    <s v="Mbankomo"/>
    <s v="NOKIA"/>
    <n v="0"/>
    <n v="0"/>
    <n v="0"/>
    <n v="0"/>
    <n v="0"/>
    <n v="0"/>
    <n v="0"/>
    <n v="0"/>
    <n v="0"/>
    <n v="0"/>
    <n v="0"/>
    <n v="0"/>
    <n v="0"/>
    <n v="0"/>
    <n v="0"/>
    <n v="0"/>
    <x v="609"/>
    <x v="0"/>
    <m/>
    <x v="15"/>
    <x v="10"/>
    <s v="no impacts"/>
    <x v="7"/>
    <s v=""/>
    <s v=""/>
  </r>
  <r>
    <s v="Kumba-Barombi-Kang-II-IHS"/>
    <s v="SUO_108"/>
    <s v="SUD-OUEST"/>
    <s v="IHS"/>
    <s v="Grid-Gen"/>
    <s v="SUD-OUEST"/>
    <s v="Kumba"/>
    <s v="Huawei"/>
    <n v="0"/>
    <n v="0"/>
    <n v="0"/>
    <n v="0"/>
    <n v="0"/>
    <n v="0"/>
    <n v="8.0257852428281592E-3"/>
    <n v="0"/>
    <n v="0"/>
    <n v="0"/>
    <n v="0"/>
    <n v="0"/>
    <n v="0"/>
    <n v="0"/>
    <n v="0"/>
    <n v="0"/>
    <x v="609"/>
    <x v="0"/>
    <m/>
    <x v="15"/>
    <x v="10"/>
    <s v="no impacts"/>
    <x v="7"/>
    <s v=""/>
    <s v=""/>
  </r>
  <r>
    <s v="Bpriso-Vanitex-New"/>
    <s v="LIT_410"/>
    <s v="Douala"/>
    <s v="IHS"/>
    <s v="Grid-Gen"/>
    <s v="LITTORAL"/>
    <s v="Douala"/>
    <s v="ZTE"/>
    <n v="0"/>
    <n v="0"/>
    <n v="0"/>
    <n v="0"/>
    <n v="0"/>
    <n v="0"/>
    <n v="0"/>
    <n v="0"/>
    <n v="0"/>
    <n v="0"/>
    <n v="0"/>
    <n v="0"/>
    <n v="0"/>
    <n v="0"/>
    <n v="0"/>
    <n v="0"/>
    <x v="609"/>
    <x v="0"/>
    <m/>
    <x v="15"/>
    <x v="10"/>
    <s v="no impacts"/>
    <x v="7"/>
    <s v=""/>
    <s v=""/>
  </r>
  <r>
    <s v="Sangmelima-CRTV"/>
    <s v="SUD_018"/>
    <s v="CENTRE"/>
    <s v="CAMUSAT"/>
    <s v="Medium Grid + Solar + GE"/>
    <s v="SUD"/>
    <s v="Sangmelima"/>
    <s v="ZTE"/>
    <n v="0"/>
    <n v="0"/>
    <n v="0"/>
    <n v="0"/>
    <n v="0"/>
    <n v="0"/>
    <n v="0"/>
    <n v="0"/>
    <n v="0"/>
    <n v="0"/>
    <n v="0"/>
    <n v="0"/>
    <n v="0"/>
    <n v="0"/>
    <n v="0"/>
    <n v="0"/>
    <x v="609"/>
    <x v="0"/>
    <m/>
    <x v="15"/>
    <x v="10"/>
    <s v="no impacts"/>
    <x v="7"/>
    <s v=""/>
    <s v=""/>
  </r>
  <r>
    <s v="Sangmelima-Ville"/>
    <s v="SUD_228"/>
    <s v="CENTRE"/>
    <s v="IHS"/>
    <s v="Grid-Gen"/>
    <s v="SUD"/>
    <s v="Sangmelima"/>
    <s v="ZTE"/>
    <n v="0"/>
    <n v="0"/>
    <n v="0"/>
    <n v="0"/>
    <n v="0"/>
    <n v="0"/>
    <n v="0"/>
    <n v="0"/>
    <n v="0"/>
    <n v="0"/>
    <n v="0"/>
    <n v="0"/>
    <n v="0"/>
    <n v="0"/>
    <n v="0"/>
    <n v="0"/>
    <x v="609"/>
    <x v="0"/>
    <m/>
    <x v="15"/>
    <x v="10"/>
    <s v="no impacts"/>
    <x v="7"/>
    <s v=""/>
    <s v=""/>
  </r>
  <r>
    <s v="Endom"/>
    <s v="CTR_225"/>
    <s v="CENTRE"/>
    <s v="IHS"/>
    <s v="Grid-Hybrid-Gen"/>
    <s v="CENTRE"/>
    <s v="Endom"/>
    <s v="ZTE"/>
    <n v="0"/>
    <n v="0"/>
    <n v="0"/>
    <n v="0"/>
    <n v="0"/>
    <n v="0"/>
    <n v="0"/>
    <n v="0"/>
    <n v="0"/>
    <n v="0"/>
    <n v="0"/>
    <n v="0"/>
    <n v="0"/>
    <n v="0"/>
    <n v="0"/>
    <n v="0"/>
    <x v="609"/>
    <x v="1"/>
    <m/>
    <x v="2"/>
    <x v="2"/>
    <s v="EXCLU"/>
    <x v="2"/>
    <s v="(04/26/2026 ocm ran 20h): -power status check ongoing"/>
    <s v=""/>
  </r>
  <r>
    <s v="Safacam"/>
    <s v="LIT_040"/>
    <s v="LITTORAL"/>
    <s v="IHS"/>
    <s v="Grid-Gen"/>
    <s v="LITTORAL"/>
    <s v="Dizangue"/>
    <s v="ZTE"/>
    <n v="0"/>
    <n v="0"/>
    <n v="0"/>
    <n v="0"/>
    <n v="0"/>
    <n v="0"/>
    <n v="0"/>
    <n v="0"/>
    <n v="0"/>
    <n v="0"/>
    <n v="0"/>
    <n v="0"/>
    <n v="0"/>
    <n v="0"/>
    <n v="0"/>
    <n v="0"/>
    <x v="609"/>
    <x v="0"/>
    <m/>
    <x v="15"/>
    <x v="10"/>
    <s v="no impacts"/>
    <x v="7"/>
    <s v=""/>
    <s v=""/>
  </r>
  <r>
    <s v="Nkolve-IHS"/>
    <s v="CTR_531"/>
    <s v="CENTRE"/>
    <s v="IHS"/>
    <s v="Hybrid-Gen"/>
    <s v="CENTRE"/>
    <s v="Nkolve"/>
    <s v="ZTE"/>
    <n v="0"/>
    <n v="0"/>
    <n v="0"/>
    <n v="0"/>
    <n v="0"/>
    <n v="0"/>
    <n v="0"/>
    <n v="0"/>
    <n v="0"/>
    <n v="0"/>
    <n v="0"/>
    <n v="0"/>
    <n v="0"/>
    <n v="0"/>
    <n v="0"/>
    <n v="0"/>
    <x v="609"/>
    <x v="0"/>
    <m/>
    <x v="15"/>
    <x v="10"/>
    <s v="no impacts"/>
    <x v="7"/>
    <s v=""/>
    <s v=""/>
  </r>
  <r>
    <s v="Lengom-IHS"/>
    <s v="CTR_533"/>
    <s v="Yaounde"/>
    <s v="IHS"/>
    <s v="Grid-Gen"/>
    <s v="CENTRE"/>
    <s v="Yaounde"/>
    <s v="ZTE"/>
    <n v="0"/>
    <n v="0"/>
    <n v="0"/>
    <n v="0"/>
    <n v="0"/>
    <n v="0"/>
    <n v="0"/>
    <n v="0"/>
    <n v="0"/>
    <n v="0"/>
    <n v="0"/>
    <n v="0"/>
    <n v="0"/>
    <n v="0"/>
    <n v="0"/>
    <n v="0"/>
    <x v="609"/>
    <x v="0"/>
    <m/>
    <x v="15"/>
    <x v="10"/>
    <s v="no impacts"/>
    <x v="7"/>
    <s v=""/>
    <s v=""/>
  </r>
  <r>
    <s v="Kribi-Ocean"/>
    <s v="SUD_006"/>
    <s v="LITTORAL"/>
    <s v="IHS"/>
    <s v="Grid-Gen"/>
    <s v="SUD"/>
    <s v="Kribi"/>
    <s v="ZTE"/>
    <n v="0"/>
    <n v="0"/>
    <n v="0"/>
    <n v="0"/>
    <n v="0"/>
    <n v="0"/>
    <n v="0"/>
    <n v="0"/>
    <n v="0"/>
    <n v="0"/>
    <n v="0"/>
    <n v="0"/>
    <n v="0"/>
    <n v="0"/>
    <n v="0"/>
    <n v="0"/>
    <x v="609"/>
    <x v="0"/>
    <m/>
    <x v="15"/>
    <x v="10"/>
    <s v="no impacts"/>
    <x v="7"/>
    <s v=""/>
    <s v=""/>
  </r>
  <r>
    <s v="Nguibassal"/>
    <s v="CTR_858"/>
    <s v="CENTRE"/>
    <s v="ESCO"/>
    <s v="Hybrid solar - S3"/>
    <s v="CENTRE"/>
    <s v="Nguibassal"/>
    <s v="ZTE"/>
    <n v="0"/>
    <n v="0"/>
    <n v="0"/>
    <n v="0"/>
    <n v="0"/>
    <n v="0"/>
    <n v="0"/>
    <n v="0"/>
    <n v="0"/>
    <n v="0"/>
    <n v="0"/>
    <n v="0"/>
    <n v="0"/>
    <n v="0"/>
    <n v="0"/>
    <n v="0"/>
    <x v="609"/>
    <x v="0"/>
    <m/>
    <x v="15"/>
    <x v="10"/>
    <s v="no impacts"/>
    <x v="7"/>
    <s v=""/>
    <s v=""/>
  </r>
  <r>
    <s v="BP-Cite"/>
    <s v="LIT_034"/>
    <s v="Douala"/>
    <s v="IHS"/>
    <s v="GridOnly"/>
    <s v="LITTORAL"/>
    <s v="Douala"/>
    <s v="ZTE"/>
    <n v="0"/>
    <n v="0"/>
    <n v="0"/>
    <n v="0"/>
    <n v="0"/>
    <n v="0"/>
    <n v="0"/>
    <n v="0"/>
    <n v="0.10276572126483552"/>
    <n v="0"/>
    <n v="0"/>
    <n v="0"/>
    <n v="0"/>
    <n v="0"/>
    <n v="0"/>
    <n v="0"/>
    <x v="609"/>
    <x v="0"/>
    <m/>
    <x v="15"/>
    <x v="10"/>
    <s v="no impacts"/>
    <x v="7"/>
    <s v=""/>
    <s v=""/>
  </r>
  <r>
    <s v="Menganme-Camtel"/>
    <s v="CTR_142"/>
    <s v="CENTRE"/>
    <s v="CAMUSAT"/>
    <s v="Bad Grid + GE"/>
    <s v="CENTRE"/>
    <s v="Menganme"/>
    <s v="ZTE"/>
    <n v="0"/>
    <n v="0"/>
    <n v="0"/>
    <n v="0"/>
    <n v="0"/>
    <n v="0"/>
    <n v="0"/>
    <n v="0"/>
    <n v="0"/>
    <n v="0"/>
    <n v="0"/>
    <n v="0"/>
    <n v="0"/>
    <n v="0"/>
    <n v="0"/>
    <n v="0"/>
    <x v="609"/>
    <x v="1"/>
    <m/>
    <x v="2"/>
    <x v="2"/>
    <s v="EXCLU"/>
    <x v="2"/>
    <s v=""/>
    <s v=""/>
  </r>
  <r>
    <s v="Mamfe-Centre-IHS"/>
    <s v="SUO_106"/>
    <s v="SUD-OUEST"/>
    <s v="IHS"/>
    <s v="Grid - Gen"/>
    <s v="SUD-OUEST"/>
    <s v="Mamfe"/>
    <s v="NOKIA"/>
    <n v="0"/>
    <n v="0"/>
    <n v="0"/>
    <n v="0"/>
    <n v="0"/>
    <n v="0"/>
    <n v="0"/>
    <n v="0"/>
    <n v="0"/>
    <n v="0"/>
    <n v="0"/>
    <n v="0"/>
    <n v="0"/>
    <n v="0"/>
    <n v="0"/>
    <n v="0"/>
    <x v="609"/>
    <x v="2"/>
    <m/>
    <x v="14"/>
    <x v="9"/>
    <s v="Projet OCM (ZTE, NOKIA, autres projets)"/>
    <x v="6"/>
    <s v="(04/26/2026 zte): -08/04/2026 : SWAP le 21 Mars || Pas encore transfere..;..;(04/26/2026 ocm ran 20h): -26/04/2026 FME sur site _x000a_25/04/2026 FME stanaley activé ETA asap_x000a_besoin d'un fme sur site pour verifier le status du MPR et la chaine antennaire de l ODU"/>
    <s v=""/>
  </r>
  <r>
    <s v="Nkoteng-IHS"/>
    <s v="CTR_152"/>
    <s v="CENTRE"/>
    <s v="IHS"/>
    <s v="Grid-Gen"/>
    <s v="CENTRE"/>
    <s v="Nkoteng"/>
    <s v="ZTE"/>
    <n v="0"/>
    <n v="0"/>
    <n v="0"/>
    <n v="0"/>
    <n v="0"/>
    <n v="0"/>
    <n v="0"/>
    <n v="0"/>
    <n v="0"/>
    <n v="0"/>
    <n v="0"/>
    <n v="0"/>
    <n v="0"/>
    <n v="0"/>
    <n v="0"/>
    <n v="0"/>
    <x v="609"/>
    <x v="0"/>
    <m/>
    <x v="15"/>
    <x v="10"/>
    <s v="no impacts"/>
    <x v="7"/>
    <s v=""/>
    <s v=""/>
  </r>
  <r>
    <s v="Badenkop"/>
    <s v="OST_258"/>
    <s v="OUEST"/>
    <s v="CAMUSAT"/>
    <s v="Good Grid + GE"/>
    <s v="OUEST"/>
    <s v="Badenkop"/>
    <s v="Huawei"/>
    <n v="0"/>
    <n v="0"/>
    <n v="0"/>
    <n v="0"/>
    <n v="0"/>
    <n v="0"/>
    <n v="0"/>
    <n v="0"/>
    <n v="0"/>
    <n v="0"/>
    <n v="0"/>
    <n v="0"/>
    <n v="0"/>
    <n v="0"/>
    <n v="0"/>
    <n v="0"/>
    <x v="609"/>
    <x v="0"/>
    <m/>
    <x v="15"/>
    <x v="10"/>
    <s v="no impacts"/>
    <x v="7"/>
    <s v=""/>
    <s v=""/>
  </r>
  <r>
    <s v="Wotutu-IHS"/>
    <s v="SUO_127"/>
    <s v="SUD-OUEST"/>
    <s v="IHS"/>
    <s v="Grid-Gen"/>
    <s v="SUD-OUEST"/>
    <s v="Wotutu"/>
    <s v="Huawei"/>
    <n v="0"/>
    <n v="0"/>
    <n v="0"/>
    <n v="0"/>
    <n v="0"/>
    <n v="0"/>
    <n v="0"/>
    <n v="0"/>
    <n v="0"/>
    <n v="0"/>
    <n v="0"/>
    <n v="0"/>
    <n v="0"/>
    <n v="0"/>
    <n v="0"/>
    <n v="0"/>
    <x v="609"/>
    <x v="2"/>
    <m/>
    <x v="15"/>
    <x v="10"/>
    <s v="no impacts"/>
    <x v="7"/>
    <s v=""/>
    <s v=""/>
  </r>
  <r>
    <s v="Carrefour-Elat"/>
    <s v="CTR_835"/>
    <s v="CENTRE"/>
    <s v="CAMUSAT"/>
    <s v="Good Grid + GE"/>
    <s v="CENTRE"/>
    <s v="Elat"/>
    <s v="ZTE"/>
    <n v="0"/>
    <n v="0"/>
    <n v="0"/>
    <n v="0"/>
    <n v="0"/>
    <n v="0"/>
    <n v="0"/>
    <n v="0"/>
    <n v="0"/>
    <n v="0"/>
    <n v="0"/>
    <n v="0"/>
    <n v="0"/>
    <n v="0"/>
    <n v="0"/>
    <n v="0"/>
    <x v="609"/>
    <x v="0"/>
    <m/>
    <x v="15"/>
    <x v="10"/>
    <s v="no impacts"/>
    <x v="7"/>
    <s v=""/>
    <s v=""/>
  </r>
  <r>
    <s v="Datcheka"/>
    <s v="EXN_075"/>
    <s v="EXTREME-NORD"/>
    <s v="IHS"/>
    <s v="Gen-Solar AER"/>
    <s v="EXTREME-NORD"/>
    <s v="Datcheka"/>
    <s v="Huawei"/>
    <n v="0"/>
    <n v="0"/>
    <n v="0"/>
    <n v="0"/>
    <n v="0"/>
    <n v="0"/>
    <n v="0"/>
    <n v="0"/>
    <n v="0"/>
    <n v="0"/>
    <n v="0"/>
    <n v="0"/>
    <n v="0"/>
    <n v="0"/>
    <n v="0"/>
    <n v="0"/>
    <x v="609"/>
    <x v="2"/>
    <m/>
    <x v="15"/>
    <x v="10"/>
    <s v="no impacts"/>
    <x v="7"/>
    <s v=""/>
    <s v=""/>
  </r>
  <r>
    <s v="Minawao-IHS"/>
    <s v="EXN_155"/>
    <s v="EXTREME-NORD"/>
    <s v="IHS"/>
    <s v="Solar-Gen"/>
    <s v="EXTREME-NORD"/>
    <s v="Minawao"/>
    <s v="Huawei"/>
    <n v="0"/>
    <n v="0"/>
    <n v="0"/>
    <n v="0"/>
    <n v="0"/>
    <n v="0"/>
    <n v="0"/>
    <n v="0"/>
    <n v="0"/>
    <n v="0"/>
    <n v="0"/>
    <n v="0"/>
    <n v="0"/>
    <n v="0"/>
    <n v="0"/>
    <n v="0"/>
    <x v="609"/>
    <x v="2"/>
    <m/>
    <x v="15"/>
    <x v="10"/>
    <s v="no impacts"/>
    <x v="7"/>
    <s v=""/>
    <s v=""/>
  </r>
  <r>
    <s v="Obokoue-I"/>
    <s v="CTR_906"/>
    <s v="CENTRE"/>
    <s v="CAMUSAT"/>
    <s v="Hybrid Solar - S3"/>
    <s v="CENTRE"/>
    <s v="Mbankomo"/>
    <s v="ZTE"/>
    <n v="0"/>
    <n v="0"/>
    <n v="0"/>
    <n v="0"/>
    <n v="0"/>
    <n v="0"/>
    <n v="0"/>
    <n v="0"/>
    <n v="0"/>
    <n v="0"/>
    <n v="0"/>
    <n v="0"/>
    <n v="0"/>
    <n v="0"/>
    <n v="0"/>
    <n v="0"/>
    <x v="609"/>
    <x v="1"/>
    <m/>
    <x v="2"/>
    <x v="2"/>
    <s v="EXCLU"/>
    <x v="2"/>
    <s v=""/>
    <s v=""/>
  </r>
  <r>
    <s v="Njombe-PHP"/>
    <s v="LIT_590"/>
    <s v="LITTORAL"/>
    <s v="CAMUSAT"/>
    <s v="Good Grid no GE - 8h"/>
    <s v="LITTORAL"/>
    <s v="Njombe"/>
    <s v="ZTE"/>
    <n v="0"/>
    <n v="0"/>
    <n v="0"/>
    <n v="0"/>
    <n v="0"/>
    <n v="0"/>
    <n v="0"/>
    <n v="0"/>
    <n v="0"/>
    <n v="0"/>
    <n v="0"/>
    <n v="0"/>
    <n v="0"/>
    <n v="0"/>
    <n v="0"/>
    <n v="0"/>
    <x v="609"/>
    <x v="0"/>
    <m/>
    <x v="15"/>
    <x v="10"/>
    <s v="no impacts"/>
    <x v="7"/>
    <s v=""/>
    <s v=""/>
  </r>
  <r>
    <s v="Mimbo"/>
    <s v="SUD_099"/>
    <s v="CENTRE"/>
    <s v="CAMUSAT"/>
    <s v="HGB"/>
    <s v="SUD"/>
    <s v="Mimbo"/>
    <s v="ZTE"/>
    <n v="0"/>
    <n v="0"/>
    <n v="0"/>
    <n v="0"/>
    <n v="0"/>
    <n v="0"/>
    <n v="0"/>
    <n v="0"/>
    <n v="0"/>
    <n v="0"/>
    <n v="0"/>
    <n v="0"/>
    <n v="0"/>
    <n v="0"/>
    <n v="0"/>
    <n v="0"/>
    <x v="609"/>
    <x v="0"/>
    <m/>
    <x v="15"/>
    <x v="10"/>
    <s v="no impacts"/>
    <x v="7"/>
    <s v=""/>
    <s v=""/>
  </r>
  <r>
    <s v="Olama-IHS"/>
    <s v="CTR_441"/>
    <s v="CENTRE"/>
    <s v="IHS"/>
    <s v="Grid-Gen"/>
    <s v="CENTRE"/>
    <s v="Olama"/>
    <s v="ZTE"/>
    <n v="0"/>
    <n v="0"/>
    <n v="0"/>
    <n v="0"/>
    <n v="0"/>
    <n v="0"/>
    <n v="0"/>
    <n v="0"/>
    <n v="0"/>
    <n v="0"/>
    <n v="0"/>
    <n v="0"/>
    <n v="0"/>
    <n v="0"/>
    <n v="0"/>
    <n v="0"/>
    <x v="609"/>
    <x v="0"/>
    <m/>
    <x v="15"/>
    <x v="10"/>
    <s v="no impacts"/>
    <x v="7"/>
    <s v=""/>
    <s v=""/>
  </r>
  <r>
    <s v="Nkong-C-Fultang"/>
    <s v="LIT_353"/>
    <s v="LITTORAL"/>
    <m/>
    <m/>
    <s v="LITTORAL"/>
    <s v="Nkongsamba"/>
    <s v="ZTE"/>
    <n v="0"/>
    <n v="0"/>
    <n v="0"/>
    <n v="0"/>
    <n v="0"/>
    <n v="0"/>
    <n v="0"/>
    <n v="0"/>
    <n v="4.2804187961750177E-4"/>
    <n v="0"/>
    <n v="0"/>
    <n v="0"/>
    <n v="0"/>
    <n v="0"/>
    <n v="0"/>
    <n v="0"/>
    <x v="609"/>
    <x v="0"/>
    <m/>
    <x v="15"/>
    <x v="10"/>
    <s v="no impacts"/>
    <x v="7"/>
    <s v=""/>
    <s v=""/>
  </r>
  <r>
    <s v="Bokwai-IHS"/>
    <s v="SUO_197"/>
    <s v="SUD-OUEST"/>
    <s v="IHS"/>
    <s v="Grid-Gen"/>
    <s v="SUD-OUEST"/>
    <s v="Buea"/>
    <s v="Huawei"/>
    <n v="0"/>
    <n v="0"/>
    <n v="0"/>
    <n v="0"/>
    <n v="0"/>
    <n v="0"/>
    <n v="0"/>
    <n v="0"/>
    <n v="0"/>
    <n v="0"/>
    <n v="0"/>
    <n v="0"/>
    <n v="0"/>
    <n v="0"/>
    <n v="0"/>
    <n v="0"/>
    <x v="609"/>
    <x v="2"/>
    <m/>
    <x v="15"/>
    <x v="10"/>
    <s v="no impacts"/>
    <x v="7"/>
    <s v=""/>
    <s v=""/>
  </r>
  <r>
    <s v="Maroua-Barmare"/>
    <s v="EXN_089"/>
    <s v="Maroua"/>
    <s v="IHS"/>
    <s v="Grid-Gen"/>
    <s v="EXTREME-NORD"/>
    <s v="Maroua"/>
    <s v="Huawei"/>
    <n v="0"/>
    <n v="0"/>
    <n v="0"/>
    <n v="0"/>
    <n v="0"/>
    <n v="0"/>
    <n v="3.2103140971312641E-3"/>
    <n v="0"/>
    <n v="0"/>
    <n v="0"/>
    <n v="0"/>
    <n v="0"/>
    <n v="0"/>
    <n v="0"/>
    <n v="0"/>
    <n v="0"/>
    <x v="609"/>
    <x v="0"/>
    <m/>
    <x v="15"/>
    <x v="10"/>
    <s v="no impacts"/>
    <x v="7"/>
    <s v=""/>
    <s v=""/>
  </r>
  <r>
    <s v="Ebolowa-Mekalat"/>
    <s v="SUD_223"/>
    <s v="CENTRE"/>
    <s v="IHS"/>
    <s v="Grid-Gen"/>
    <s v="SUD"/>
    <s v="Ebolowa"/>
    <s v="ZTE"/>
    <n v="0"/>
    <n v="0"/>
    <n v="0"/>
    <n v="0"/>
    <n v="0"/>
    <n v="0"/>
    <n v="0"/>
    <n v="0"/>
    <n v="0"/>
    <n v="0"/>
    <n v="0"/>
    <n v="0"/>
    <n v="0"/>
    <n v="0"/>
    <n v="0"/>
    <n v="0"/>
    <x v="609"/>
    <x v="0"/>
    <m/>
    <x v="15"/>
    <x v="10"/>
    <s v="no impacts"/>
    <x v="7"/>
    <s v=""/>
    <s v=""/>
  </r>
  <r>
    <s v="SABC-Bali"/>
    <s v="LIT_242"/>
    <s v="Douala"/>
    <s v="IHS"/>
    <s v="Grid-Gen"/>
    <s v="LITTORAL"/>
    <s v="Douala"/>
    <s v="ZTE"/>
    <n v="0"/>
    <n v="0"/>
    <n v="0"/>
    <n v="0"/>
    <n v="0"/>
    <n v="0"/>
    <n v="0"/>
    <n v="0"/>
    <n v="0"/>
    <n v="0"/>
    <n v="0"/>
    <n v="0"/>
    <n v="0"/>
    <n v="0"/>
    <n v="0"/>
    <n v="0"/>
    <x v="609"/>
    <x v="0"/>
    <m/>
    <x v="15"/>
    <x v="10"/>
    <s v="no impacts"/>
    <x v="7"/>
    <s v=""/>
    <s v=""/>
  </r>
  <r>
    <s v="Omnisport"/>
    <s v="LIT_102"/>
    <s v="Douala"/>
    <s v="IHS"/>
    <s v="GridOnly"/>
    <s v="LITTORAL"/>
    <s v="Douala"/>
    <s v="ZTE"/>
    <n v="0"/>
    <n v="0"/>
    <n v="0"/>
    <n v="0"/>
    <n v="0"/>
    <n v="0"/>
    <n v="0"/>
    <n v="0"/>
    <n v="0"/>
    <n v="0"/>
    <n v="0"/>
    <n v="0"/>
    <n v="0"/>
    <n v="0"/>
    <n v="0"/>
    <n v="0"/>
    <x v="609"/>
    <x v="0"/>
    <m/>
    <x v="15"/>
    <x v="10"/>
    <s v="no impacts"/>
    <x v="7"/>
    <s v=""/>
    <s v=""/>
  </r>
  <r>
    <s v="Liberte"/>
    <s v="LIT_019"/>
    <s v="Douala"/>
    <m/>
    <m/>
    <s v="LITTORAL"/>
    <s v="Douala"/>
    <s v="ZTE"/>
    <n v="0"/>
    <n v="0"/>
    <n v="0"/>
    <n v="0"/>
    <n v="0"/>
    <n v="0"/>
    <n v="0"/>
    <n v="0"/>
    <n v="0"/>
    <n v="0"/>
    <n v="0"/>
    <n v="0"/>
    <n v="0"/>
    <n v="0"/>
    <n v="0"/>
    <n v="0"/>
    <x v="609"/>
    <x v="0"/>
    <m/>
    <x v="15"/>
    <x v="10"/>
    <s v="no impacts"/>
    <x v="7"/>
    <s v=""/>
    <s v=""/>
  </r>
  <r>
    <s v="Liberte-Indoor"/>
    <s v="LIT_673"/>
    <s v="Douala"/>
    <m/>
    <m/>
    <s v="LITTORAL"/>
    <s v="Douala"/>
    <s v="ZTE"/>
    <n v="0"/>
    <n v="0"/>
    <n v="0"/>
    <n v="0"/>
    <n v="0"/>
    <n v="0"/>
    <n v="0"/>
    <n v="0"/>
    <n v="0"/>
    <n v="0"/>
    <n v="0"/>
    <n v="0"/>
    <n v="0"/>
    <n v="0"/>
    <n v="0"/>
    <n v="0"/>
    <x v="609"/>
    <x v="0"/>
    <m/>
    <x v="15"/>
    <x v="10"/>
    <s v="no impacts"/>
    <x v="7"/>
    <s v=""/>
    <s v=""/>
  </r>
  <r>
    <s v="Ebolowa-Elat"/>
    <s v="SUD_217"/>
    <s v="CENTRE"/>
    <s v="IHS"/>
    <s v="Grid-Gen"/>
    <s v="SUD"/>
    <s v="Ebolowa"/>
    <s v="ZTE"/>
    <n v="0"/>
    <n v="0"/>
    <n v="0"/>
    <n v="0"/>
    <n v="0"/>
    <n v="0"/>
    <n v="0"/>
    <n v="0"/>
    <n v="0"/>
    <n v="0"/>
    <n v="0"/>
    <n v="0"/>
    <n v="0"/>
    <n v="0"/>
    <n v="0"/>
    <n v="0"/>
    <x v="609"/>
    <x v="0"/>
    <m/>
    <x v="15"/>
    <x v="10"/>
    <s v="no impacts"/>
    <x v="7"/>
    <s v=""/>
    <s v=""/>
  </r>
  <r>
    <s v="kalat-IHS"/>
    <s v="SUD_082"/>
    <s v="CENTRE"/>
    <s v="IHS"/>
    <s v="Grid-Gen"/>
    <s v="SUD"/>
    <s v="Ebolowa"/>
    <s v="ZTE"/>
    <n v="0"/>
    <n v="0"/>
    <n v="0"/>
    <n v="0"/>
    <n v="0"/>
    <n v="0"/>
    <n v="0"/>
    <n v="0"/>
    <n v="0"/>
    <n v="0"/>
    <n v="0"/>
    <n v="0"/>
    <n v="0"/>
    <n v="0"/>
    <n v="0"/>
    <n v="0"/>
    <x v="609"/>
    <x v="0"/>
    <m/>
    <x v="15"/>
    <x v="10"/>
    <s v="no impacts"/>
    <x v="7"/>
    <s v=""/>
    <s v=""/>
  </r>
  <r>
    <s v="Ebolowa-Si-MTN"/>
    <s v="SUD_263"/>
    <s v="CENTRE"/>
    <s v="IHS"/>
    <s v="Grid-Gen"/>
    <s v="SUD"/>
    <s v="Ebolowa"/>
    <s v="ZTE"/>
    <n v="0"/>
    <n v="0"/>
    <n v="0"/>
    <n v="0"/>
    <n v="0"/>
    <n v="0"/>
    <n v="0"/>
    <n v="0"/>
    <n v="0"/>
    <n v="0"/>
    <n v="0"/>
    <n v="0"/>
    <n v="0"/>
    <n v="0"/>
    <n v="0"/>
    <n v="0"/>
    <x v="609"/>
    <x v="0"/>
    <m/>
    <x v="15"/>
    <x v="10"/>
    <s v="no impacts"/>
    <x v="7"/>
    <s v=""/>
    <s v=""/>
  </r>
  <r>
    <s v="Bberi-Warehouse-IHS"/>
    <s v="LIT_597"/>
    <s v="Douala"/>
    <s v="IHS"/>
    <s v="Grid-Gen"/>
    <s v="LITTORAL"/>
    <s v="Douala"/>
    <s v="ZTE"/>
    <n v="0"/>
    <n v="0"/>
    <n v="0"/>
    <n v="0"/>
    <n v="0"/>
    <n v="0"/>
    <n v="0"/>
    <n v="0"/>
    <n v="0"/>
    <n v="0"/>
    <n v="0"/>
    <n v="0"/>
    <n v="0"/>
    <n v="0"/>
    <n v="0"/>
    <n v="0"/>
    <x v="609"/>
    <x v="0"/>
    <m/>
    <x v="15"/>
    <x v="10"/>
    <s v="no impacts"/>
    <x v="7"/>
    <s v=""/>
    <s v=""/>
  </r>
  <r>
    <s v="Bali-SNEC"/>
    <s v="LIT_015"/>
    <s v="Douala"/>
    <s v="CAMUSAT"/>
    <s v="Good Grid + GE"/>
    <s v="LITTORAL"/>
    <s v="Douala"/>
    <s v="ZTE"/>
    <n v="0"/>
    <n v="0"/>
    <n v="0"/>
    <n v="0"/>
    <n v="0"/>
    <n v="0"/>
    <n v="0"/>
    <n v="0"/>
    <n v="0"/>
    <n v="0"/>
    <n v="0"/>
    <n v="0"/>
    <n v="0"/>
    <n v="0"/>
    <n v="0"/>
    <n v="0"/>
    <x v="609"/>
    <x v="0"/>
    <m/>
    <x v="15"/>
    <x v="10"/>
    <s v="no impacts"/>
    <x v="7"/>
    <s v=""/>
    <s v=""/>
  </r>
  <r>
    <s v="SNAC"/>
    <s v="LIT_043"/>
    <s v="Douala"/>
    <s v="IHS"/>
    <s v="GridOnly"/>
    <s v="LITTORAL"/>
    <s v="Douala"/>
    <s v="ZTE"/>
    <n v="0"/>
    <n v="0"/>
    <n v="0"/>
    <n v="0"/>
    <n v="0"/>
    <n v="0"/>
    <n v="0"/>
    <n v="0"/>
    <n v="0"/>
    <n v="0"/>
    <n v="0"/>
    <n v="0"/>
    <n v="0"/>
    <n v="0"/>
    <n v="0"/>
    <n v="0"/>
    <x v="609"/>
    <x v="0"/>
    <m/>
    <x v="15"/>
    <x v="10"/>
    <s v="no impacts"/>
    <x v="7"/>
    <s v=""/>
    <s v=""/>
  </r>
  <r>
    <s v="Bonadibong-Crf-Tif"/>
    <s v="LIT_412"/>
    <s v="Douala"/>
    <s v="IHS"/>
    <s v="GridOnly"/>
    <s v="LITTORAL"/>
    <s v="Douala"/>
    <s v="ZTE"/>
    <n v="0"/>
    <n v="0"/>
    <n v="0"/>
    <n v="0"/>
    <n v="0"/>
    <n v="0"/>
    <n v="0"/>
    <n v="0"/>
    <n v="0"/>
    <n v="0"/>
    <n v="0"/>
    <n v="0"/>
    <n v="0"/>
    <n v="0"/>
    <n v="0"/>
    <n v="0"/>
    <x v="609"/>
    <x v="0"/>
    <m/>
    <x v="15"/>
    <x v="10"/>
    <s v="no impacts"/>
    <x v="7"/>
    <s v=""/>
    <s v=""/>
  </r>
  <r>
    <s v="Bali-Koumassi"/>
    <s v="LIT_413"/>
    <s v="Douala"/>
    <s v="IHS"/>
    <s v="Grid-Gen"/>
    <s v="LITTORAL"/>
    <s v="Douala"/>
    <s v="ZTE"/>
    <n v="0"/>
    <n v="0"/>
    <n v="0"/>
    <n v="0"/>
    <n v="0"/>
    <n v="0"/>
    <n v="0"/>
    <n v="0"/>
    <n v="0"/>
    <n v="0"/>
    <n v="0"/>
    <n v="0"/>
    <n v="0"/>
    <n v="0"/>
    <n v="0"/>
    <n v="0"/>
    <x v="609"/>
    <x v="0"/>
    <m/>
    <x v="15"/>
    <x v="10"/>
    <s v="no impacts"/>
    <x v="7"/>
    <s v=""/>
    <s v=""/>
  </r>
  <r>
    <s v="Camatrans-New"/>
    <s v="LIT_311"/>
    <s v="Douala"/>
    <s v="IHS"/>
    <s v="Grid-Gen"/>
    <s v="LITTORAL"/>
    <s v="Douala"/>
    <s v="ZTE"/>
    <n v="0"/>
    <n v="0"/>
    <n v="0"/>
    <n v="0"/>
    <n v="0"/>
    <n v="0"/>
    <n v="0"/>
    <n v="0"/>
    <n v="0"/>
    <n v="0"/>
    <n v="0"/>
    <n v="0"/>
    <n v="0"/>
    <n v="0"/>
    <n v="0"/>
    <n v="0"/>
    <x v="609"/>
    <x v="0"/>
    <m/>
    <x v="15"/>
    <x v="10"/>
    <s v="no impacts"/>
    <x v="7"/>
    <s v=""/>
    <s v=""/>
  </r>
  <r>
    <s v="H-Sawa"/>
    <s v="LIT_099"/>
    <s v="Douala"/>
    <s v="IHS"/>
    <s v="Grid-Gen (LL)"/>
    <s v="LITTORAL"/>
    <s v="Douala"/>
    <s v="ZTE"/>
    <n v="0"/>
    <n v="0"/>
    <n v="0"/>
    <n v="0"/>
    <n v="0"/>
    <n v="0"/>
    <n v="0"/>
    <n v="0"/>
    <n v="0"/>
    <n v="0"/>
    <n v="0"/>
    <n v="0"/>
    <n v="0"/>
    <n v="0"/>
    <n v="0"/>
    <n v="0"/>
    <x v="609"/>
    <x v="0"/>
    <m/>
    <x v="15"/>
    <x v="10"/>
    <s v="no impacts"/>
    <x v="7"/>
    <s v=""/>
    <s v=""/>
  </r>
  <r>
    <s v="Port-SUD"/>
    <s v="LIT_640"/>
    <s v="Douala"/>
    <s v="CAMUSAT"/>
    <s v="Good Grid + GE"/>
    <s v="LITTORAL"/>
    <s v="Douala"/>
    <s v="ZTE"/>
    <n v="0"/>
    <n v="0"/>
    <n v="0"/>
    <n v="0"/>
    <n v="0"/>
    <n v="0"/>
    <n v="0"/>
    <n v="0"/>
    <n v="0"/>
    <n v="0"/>
    <n v="0"/>
    <n v="0"/>
    <n v="0"/>
    <n v="0"/>
    <n v="0"/>
    <n v="0"/>
    <x v="609"/>
    <x v="0"/>
    <m/>
    <x v="15"/>
    <x v="10"/>
    <s v="no impacts"/>
    <x v="7"/>
    <s v=""/>
    <s v=""/>
  </r>
  <r>
    <s v="Base-Navale"/>
    <s v="LIT_347"/>
    <s v="Douala"/>
    <s v="IHS"/>
    <s v="Grid-Gen"/>
    <s v="LITTORAL"/>
    <s v="Douala"/>
    <s v="ZTE"/>
    <n v="0"/>
    <n v="0"/>
    <n v="0"/>
    <n v="0"/>
    <n v="0"/>
    <n v="0"/>
    <n v="0"/>
    <n v="0"/>
    <n v="0"/>
    <n v="0"/>
    <n v="0"/>
    <n v="0"/>
    <n v="0"/>
    <n v="0"/>
    <n v="0"/>
    <n v="0"/>
    <x v="609"/>
    <x v="0"/>
    <m/>
    <x v="15"/>
    <x v="10"/>
    <s v="no impacts"/>
    <x v="7"/>
    <s v=""/>
    <s v=""/>
  </r>
  <r>
    <s v="Mile14-IHS"/>
    <s v="SUO_079"/>
    <s v="SUD-OUEST"/>
    <s v="IHS"/>
    <s v="Grid-Gen"/>
    <s v="SUD-OUEST"/>
    <s v="Buea"/>
    <s v="Huawei"/>
    <n v="0"/>
    <n v="0"/>
    <n v="0"/>
    <n v="0"/>
    <n v="0"/>
    <n v="0"/>
    <n v="0"/>
    <n v="0"/>
    <n v="0"/>
    <n v="0"/>
    <n v="0"/>
    <n v="0"/>
    <n v="0"/>
    <n v="0"/>
    <n v="0"/>
    <n v="0"/>
    <x v="609"/>
    <x v="2"/>
    <m/>
    <x v="15"/>
    <x v="10"/>
    <s v="no impacts"/>
    <x v="7"/>
    <s v=""/>
    <s v=""/>
  </r>
  <r>
    <s v="LIT_833_Z_Boko4-MTN-IHS"/>
    <s v="LIT_833"/>
    <s v="Yaounde"/>
    <s v="MTN sharing"/>
    <s v="Grid-Gen"/>
    <s v="LITTORAL"/>
    <s v="Yaounde"/>
    <s v="ZTE"/>
    <n v="0"/>
    <n v="0"/>
    <n v="0"/>
    <n v="0"/>
    <n v="0"/>
    <n v="0"/>
    <n v="0"/>
    <n v="0"/>
    <n v="0"/>
    <n v="0"/>
    <n v="0"/>
    <n v="0"/>
    <n v="0"/>
    <n v="0"/>
    <n v="0"/>
    <n v="0"/>
    <x v="609"/>
    <x v="0"/>
    <m/>
    <x v="15"/>
    <x v="10"/>
    <s v="no impacts"/>
    <x v="7"/>
    <s v=""/>
    <s v=""/>
  </r>
  <r>
    <s v="LIT_857_Z_Bois-des-Singes-III-IHS"/>
    <s v="LIT_857"/>
    <s v="Yaounde"/>
    <s v="ESCO"/>
    <s v="Grid-Gen"/>
    <s v="LITTORAL"/>
    <s v="Yaounde"/>
    <s v="ZTE"/>
    <n v="0"/>
    <n v="0"/>
    <n v="0"/>
    <n v="0"/>
    <n v="0"/>
    <n v="0"/>
    <n v="0"/>
    <n v="0"/>
    <n v="0"/>
    <n v="0"/>
    <n v="0"/>
    <n v="0"/>
    <n v="0"/>
    <n v="0"/>
    <n v="0"/>
    <n v="0"/>
    <x v="609"/>
    <x v="0"/>
    <m/>
    <x v="8"/>
    <x v="4"/>
    <s v="AKTIVCO Defaut GE &amp; Power Cabinet"/>
    <x v="4"/>
    <s v="(04/26/2026 ticket): …INC-20260426-00002706…Grid outage, generator failure …Others Transmission equipement fault"/>
    <s v=""/>
  </r>
  <r>
    <s v="Emana"/>
    <s v="CTR_023"/>
    <s v="Yaounde"/>
    <m/>
    <m/>
    <s v="CENTRE"/>
    <s v="Yaounde"/>
    <s v="ZTE"/>
    <n v="0"/>
    <n v="0"/>
    <n v="0"/>
    <n v="0"/>
    <n v="0"/>
    <n v="0"/>
    <n v="0"/>
    <n v="0"/>
    <n v="0"/>
    <n v="0"/>
    <n v="0"/>
    <n v="0"/>
    <n v="0"/>
    <n v="0"/>
    <n v="0"/>
    <n v="0"/>
    <x v="609"/>
    <x v="0"/>
    <m/>
    <x v="15"/>
    <x v="10"/>
    <s v="no impacts"/>
    <x v="7"/>
    <s v=""/>
    <s v=""/>
  </r>
  <r>
    <s v="Mabanda"/>
    <s v="LIT_094"/>
    <s v="LITTORAL"/>
    <m/>
    <m/>
    <s v="LITTORAL"/>
    <m/>
    <s v="ZTE"/>
    <n v="0"/>
    <n v="0"/>
    <n v="0"/>
    <n v="0"/>
    <n v="0"/>
    <n v="0"/>
    <n v="0"/>
    <n v="0"/>
    <n v="0"/>
    <n v="0"/>
    <n v="0"/>
    <n v="0"/>
    <n v="0"/>
    <n v="0"/>
    <n v="0"/>
    <n v="0"/>
    <x v="609"/>
    <x v="0"/>
    <m/>
    <x v="15"/>
    <x v="10"/>
    <s v="no impacts"/>
    <x v="7"/>
    <s v=""/>
    <s v=""/>
  </r>
  <r>
    <s v="Manjo-new"/>
    <s v="LIT_555"/>
    <s v="LITTORAL"/>
    <m/>
    <m/>
    <s v="LITTORAL"/>
    <m/>
    <s v="ZTE"/>
    <n v="0"/>
    <n v="0"/>
    <n v="0"/>
    <n v="0"/>
    <n v="0"/>
    <n v="0"/>
    <n v="0"/>
    <n v="0"/>
    <n v="0"/>
    <n v="0"/>
    <n v="0"/>
    <n v="0"/>
    <n v="0"/>
    <n v="0"/>
    <n v="0"/>
    <n v="0"/>
    <x v="609"/>
    <x v="0"/>
    <m/>
    <x v="15"/>
    <x v="10"/>
    <s v="no impacts"/>
    <x v="7"/>
    <s v=""/>
    <s v=""/>
  </r>
  <r>
    <s v="Olembe-staduim"/>
    <s v="CTR_853"/>
    <s v="CENTRE"/>
    <m/>
    <m/>
    <s v="CENTRE"/>
    <m/>
    <s v="ZTE"/>
    <n v="0"/>
    <n v="0"/>
    <n v="0"/>
    <n v="0"/>
    <n v="0"/>
    <n v="0"/>
    <n v="0"/>
    <n v="0"/>
    <n v="0"/>
    <n v="0"/>
    <n v="0"/>
    <n v="0"/>
    <n v="0"/>
    <n v="0"/>
    <n v="0"/>
    <n v="0"/>
    <x v="609"/>
    <x v="0"/>
    <m/>
    <x v="15"/>
    <x v="10"/>
    <s v="no impacts"/>
    <x v="7"/>
    <s v=""/>
    <s v=""/>
  </r>
  <r>
    <s v="Labogenie"/>
    <s v="CTR_015"/>
    <s v="Yaounde"/>
    <s v="IHS"/>
    <s v="GridOnly"/>
    <s v="CENTRE"/>
    <s v="Yaounde"/>
    <s v="ZTE"/>
    <n v="0"/>
    <n v="0"/>
    <n v="0"/>
    <n v="0"/>
    <n v="0"/>
    <n v="0"/>
    <n v="0"/>
    <n v="0"/>
    <n v="0"/>
    <n v="0"/>
    <n v="0"/>
    <n v="0"/>
    <n v="0"/>
    <n v="0"/>
    <n v="0"/>
    <n v="0"/>
    <x v="609"/>
    <x v="0"/>
    <m/>
    <x v="6"/>
    <x v="4"/>
    <s v="Coupure ENEO &amp; Baisse de tension"/>
    <x v="4"/>
    <s v="(04/26/2026 hourly): ;26/04/2026 01:01;No comm;Grid outage, Grid only and Access Issue//awaiting Grid return"/>
    <s v=""/>
  </r>
  <r>
    <s v="Ndisamba"/>
    <s v="CTR_008"/>
    <s v="Yaounde"/>
    <s v="IHS"/>
    <s v="Grid-Gen"/>
    <s v="CENTRE"/>
    <s v="Yaounde"/>
    <s v="ZTE"/>
    <n v="0"/>
    <n v="0"/>
    <n v="0"/>
    <n v="0"/>
    <n v="0"/>
    <n v="0"/>
    <n v="0"/>
    <n v="0"/>
    <n v="0"/>
    <n v="0"/>
    <n v="0"/>
    <n v="0"/>
    <n v="0"/>
    <n v="0"/>
    <n v="0"/>
    <n v="0"/>
    <x v="609"/>
    <x v="0"/>
    <m/>
    <x v="15"/>
    <x v="10"/>
    <s v="no impacts"/>
    <x v="7"/>
    <s v=""/>
    <s v=""/>
  </r>
  <r>
    <s v="Foumban"/>
    <s v="OST_004"/>
    <s v="OUEST"/>
    <s v="IHS"/>
    <s v="Grid-Gen"/>
    <s v="OUEST"/>
    <s v="Foumban"/>
    <s v="Huawei"/>
    <n v="0"/>
    <n v="0"/>
    <n v="0"/>
    <n v="0"/>
    <n v="0"/>
    <n v="0"/>
    <n v="0"/>
    <n v="0"/>
    <n v="0"/>
    <n v="0"/>
    <n v="0"/>
    <n v="0"/>
    <n v="0"/>
    <n v="0"/>
    <n v="0"/>
    <n v="0"/>
    <x v="609"/>
    <x v="0"/>
    <m/>
    <x v="15"/>
    <x v="10"/>
    <s v="no impacts"/>
    <x v="7"/>
    <s v=""/>
    <s v=""/>
  </r>
  <r>
    <s v="Zingui"/>
    <s v="SUD_136"/>
    <s v="CENTRE"/>
    <m/>
    <m/>
    <s v="SUD"/>
    <m/>
    <s v="ZTE"/>
    <n v="0"/>
    <n v="0"/>
    <n v="0"/>
    <n v="0"/>
    <n v="0"/>
    <n v="0"/>
    <n v="0"/>
    <n v="0"/>
    <n v="0"/>
    <n v="0"/>
    <n v="0"/>
    <n v="0"/>
    <n v="0"/>
    <n v="0"/>
    <n v="0"/>
    <n v="0"/>
    <x v="609"/>
    <x v="0"/>
    <m/>
    <x v="15"/>
    <x v="10"/>
    <s v="no impacts"/>
    <x v="7"/>
    <s v=""/>
    <s v=""/>
  </r>
  <r>
    <s v="Bangangte-Lycee-Classique-IHS"/>
    <s v="OST_266"/>
    <s v="OUEST"/>
    <s v="IHS"/>
    <s v="Grid-Gen"/>
    <s v="OUEST"/>
    <s v="Bangangte"/>
    <s v="Huawei"/>
    <n v="0"/>
    <n v="0"/>
    <n v="0"/>
    <n v="0"/>
    <n v="0"/>
    <n v="0"/>
    <n v="0"/>
    <n v="0"/>
    <n v="0"/>
    <n v="0"/>
    <n v="0"/>
    <n v="0"/>
    <n v="0"/>
    <n v="0"/>
    <n v="0"/>
    <n v="0"/>
    <x v="609"/>
    <x v="0"/>
    <m/>
    <x v="15"/>
    <x v="10"/>
    <s v="no impacts"/>
    <x v="7"/>
    <s v=""/>
    <s v=""/>
  </r>
  <r>
    <s v="LIT_863_Z_Kotto-Logpom-New"/>
    <s v="LIT_863"/>
    <s v="Douala"/>
    <m/>
    <e v="#N/A"/>
    <s v="LITTORAL"/>
    <s v="Douala"/>
    <s v="ZTE"/>
    <n v="0"/>
    <n v="0"/>
    <n v="0"/>
    <n v="0"/>
    <n v="0"/>
    <n v="0"/>
    <n v="0"/>
    <n v="0"/>
    <n v="0"/>
    <n v="0"/>
    <n v="0"/>
    <n v="0"/>
    <n v="0"/>
    <n v="0"/>
    <n v="0"/>
    <n v="0"/>
    <x v="609"/>
    <x v="0"/>
    <m/>
    <x v="15"/>
    <x v="10"/>
    <s v="no impacts"/>
    <x v="7"/>
    <s v=""/>
    <s v=""/>
  </r>
  <r>
    <s v="Bonantone"/>
    <s v="LIT_085"/>
    <s v="Douala"/>
    <s v="IHS"/>
    <s v="Grid-Gen"/>
    <s v="LITTORAL"/>
    <s v="Douala"/>
    <s v="ZTE"/>
    <n v="0"/>
    <n v="0"/>
    <n v="0"/>
    <n v="0"/>
    <n v="0"/>
    <n v="0"/>
    <n v="0"/>
    <n v="0"/>
    <n v="0"/>
    <n v="0"/>
    <n v="0"/>
    <n v="0"/>
    <n v="0"/>
    <n v="0"/>
    <n v="0"/>
    <n v="0"/>
    <x v="609"/>
    <x v="0"/>
    <m/>
    <x v="15"/>
    <x v="10"/>
    <s v="no impacts"/>
    <x v="7"/>
    <s v=""/>
    <s v=""/>
  </r>
  <r>
    <s v="Newb-Q-Haoussa"/>
    <s v="LIT_395"/>
    <s v="Douala"/>
    <s v="CAMUSAT"/>
    <s v="Grid-Gen"/>
    <s v="LITTORAL"/>
    <s v="Douala"/>
    <s v="ZTE"/>
    <n v="0"/>
    <n v="0"/>
    <n v="0"/>
    <n v="0"/>
    <n v="0"/>
    <n v="0"/>
    <n v="0"/>
    <n v="0"/>
    <n v="0"/>
    <n v="0"/>
    <n v="0"/>
    <n v="0"/>
    <n v="0"/>
    <n v="0"/>
    <n v="0"/>
    <n v="0"/>
    <x v="609"/>
    <x v="0"/>
    <m/>
    <x v="15"/>
    <x v="10"/>
    <s v="no impacts"/>
    <x v="7"/>
    <s v=""/>
    <s v=""/>
  </r>
  <r>
    <s v="Minisite-SOUDANAISE"/>
    <s v="LIT_665"/>
    <s v="Douala"/>
    <m/>
    <m/>
    <s v="LITTORAL"/>
    <s v="Douala"/>
    <s v="ZTE"/>
    <n v="0"/>
    <n v="0"/>
    <n v="0"/>
    <n v="0"/>
    <n v="0"/>
    <n v="0"/>
    <n v="0"/>
    <n v="0"/>
    <n v="0"/>
    <n v="0"/>
    <n v="0"/>
    <n v="0"/>
    <n v="0"/>
    <n v="0"/>
    <n v="0"/>
    <n v="0"/>
    <x v="609"/>
    <x v="0"/>
    <m/>
    <x v="15"/>
    <x v="10"/>
    <s v="no impacts"/>
    <x v="7"/>
    <s v=""/>
    <s v=""/>
  </r>
  <r>
    <s v="Beka"/>
    <s v="NRD_020"/>
    <s v="NORD"/>
    <s v="IHS"/>
    <s v="Solar-Gen"/>
    <s v="NORD"/>
    <s v="Beka"/>
    <s v="Huawei"/>
    <n v="0"/>
    <n v="0"/>
    <n v="0"/>
    <n v="0"/>
    <n v="0"/>
    <n v="0"/>
    <n v="0"/>
    <n v="0"/>
    <n v="0"/>
    <n v="0"/>
    <n v="0"/>
    <n v="0"/>
    <n v="0"/>
    <n v="0"/>
    <n v="0"/>
    <n v="0"/>
    <x v="609"/>
    <x v="0"/>
    <m/>
    <x v="15"/>
    <x v="10"/>
    <s v="no impacts"/>
    <x v="7"/>
    <s v=""/>
    <s v=""/>
  </r>
  <r>
    <s v="Nkong-Zem"/>
    <s v="OST_073"/>
    <s v="OUEST"/>
    <s v="IHS"/>
    <s v="Grid-Gen"/>
    <s v="OUEST"/>
    <s v="Nkong-Zem"/>
    <s v="Huawei"/>
    <n v="0"/>
    <n v="0"/>
    <n v="0"/>
    <n v="0"/>
    <n v="0"/>
    <n v="0"/>
    <n v="0"/>
    <n v="0"/>
    <n v="0"/>
    <n v="0"/>
    <n v="0"/>
    <n v="0"/>
    <n v="0"/>
    <n v="0"/>
    <n v="0"/>
    <n v="0"/>
    <x v="609"/>
    <x v="0"/>
    <m/>
    <x v="15"/>
    <x v="10"/>
    <s v="no impacts"/>
    <x v="7"/>
    <s v=""/>
    <s v=""/>
  </r>
  <r>
    <s v="Hopital-Mbouo"/>
    <s v="OST_296"/>
    <s v="Bafoussam"/>
    <s v="CAMUSAT"/>
    <s v="Good Grid + GE"/>
    <s v="OUEST"/>
    <s v="Bafoussam"/>
    <s v="Huawei"/>
    <n v="0"/>
    <n v="0"/>
    <n v="0"/>
    <n v="0"/>
    <n v="0"/>
    <n v="0"/>
    <n v="0"/>
    <n v="0"/>
    <n v="0"/>
    <n v="0"/>
    <n v="0"/>
    <n v="0"/>
    <n v="0"/>
    <n v="0"/>
    <n v="0"/>
    <n v="0"/>
    <x v="609"/>
    <x v="0"/>
    <m/>
    <x v="15"/>
    <x v="10"/>
    <s v="no impacts"/>
    <x v="7"/>
    <s v=""/>
    <s v=""/>
  </r>
  <r>
    <s v="Guidiguis-Ville"/>
    <s v="NRD_144"/>
    <s v="NORD"/>
    <s v="CAMUSAT"/>
    <s v="Good Grid + GE"/>
    <s v="NORD"/>
    <s v="Guidiguis"/>
    <s v="Huawei"/>
    <n v="0"/>
    <n v="0"/>
    <n v="0"/>
    <n v="0"/>
    <n v="0"/>
    <n v="0"/>
    <n v="0"/>
    <n v="0"/>
    <n v="0"/>
    <n v="0"/>
    <n v="0"/>
    <n v="0"/>
    <n v="0"/>
    <n v="0"/>
    <n v="0"/>
    <n v="0"/>
    <x v="609"/>
    <x v="1"/>
    <m/>
    <x v="2"/>
    <x v="2"/>
    <s v="EXCLU"/>
    <x v="2"/>
    <s v=""/>
    <s v=""/>
  </r>
  <r>
    <s v="Fokoue"/>
    <s v="OST_059"/>
    <s v="OUEST"/>
    <s v="IHS"/>
    <s v="Grid-Gen"/>
    <s v="OUEST"/>
    <s v="Fokoue"/>
    <s v="Huawei"/>
    <n v="0"/>
    <n v="0"/>
    <n v="0"/>
    <n v="0"/>
    <n v="0"/>
    <n v="0"/>
    <n v="0"/>
    <n v="0"/>
    <n v="0"/>
    <n v="0"/>
    <n v="0"/>
    <n v="0"/>
    <n v="0"/>
    <n v="0"/>
    <n v="0"/>
    <n v="0"/>
    <x v="609"/>
    <x v="0"/>
    <m/>
    <x v="15"/>
    <x v="10"/>
    <s v="no impacts"/>
    <x v="7"/>
    <s v=""/>
    <s v=""/>
  </r>
  <r>
    <s v="Bamendjou-MTN"/>
    <s v="OST_044"/>
    <s v="OUEST"/>
    <s v="IHS"/>
    <s v="Grid-Gen"/>
    <s v="OUEST"/>
    <s v="Bamendjou"/>
    <s v="Huawei"/>
    <n v="0"/>
    <n v="0"/>
    <n v="0"/>
    <n v="0"/>
    <n v="0"/>
    <n v="0"/>
    <n v="0"/>
    <n v="0"/>
    <n v="0"/>
    <n v="0"/>
    <n v="0"/>
    <n v="0"/>
    <n v="0"/>
    <n v="0"/>
    <n v="0"/>
    <n v="0"/>
    <x v="609"/>
    <x v="0"/>
    <m/>
    <x v="15"/>
    <x v="10"/>
    <s v="no impacts"/>
    <x v="7"/>
    <s v=""/>
    <s v=""/>
  </r>
  <r>
    <s v="Bahouan-IHS"/>
    <s v="OST_300"/>
    <s v="OUEST"/>
    <s v="HIS"/>
    <s v="Grid-Gen"/>
    <s v="OUEST"/>
    <s v="Bahouan"/>
    <s v="Huawei"/>
    <n v="0"/>
    <n v="0"/>
    <n v="0"/>
    <n v="0"/>
    <n v="0"/>
    <n v="0"/>
    <n v="0"/>
    <n v="0"/>
    <n v="0"/>
    <n v="0"/>
    <n v="0"/>
    <n v="0"/>
    <n v="0"/>
    <n v="0"/>
    <n v="0"/>
    <n v="0"/>
    <x v="609"/>
    <x v="0"/>
    <m/>
    <x v="15"/>
    <x v="10"/>
    <s v="no impacts"/>
    <x v="7"/>
    <s v=""/>
    <s v=""/>
  </r>
  <r>
    <s v="Bamoungoum"/>
    <s v="OST_274"/>
    <s v="OUEST"/>
    <s v="CAMUSAT"/>
    <s v="Good Grid + GE"/>
    <s v="OUEST"/>
    <s v="Bamoungoum"/>
    <s v="Huawei"/>
    <n v="0"/>
    <n v="0"/>
    <n v="0"/>
    <n v="0"/>
    <n v="0"/>
    <n v="0"/>
    <n v="0"/>
    <n v="0"/>
    <n v="0"/>
    <n v="0"/>
    <n v="0"/>
    <n v="0"/>
    <n v="0"/>
    <n v="0"/>
    <n v="0"/>
    <n v="0"/>
    <x v="609"/>
    <x v="0"/>
    <m/>
    <x v="15"/>
    <x v="10"/>
    <s v="no impacts"/>
    <x v="7"/>
    <s v=""/>
    <s v=""/>
  </r>
  <r>
    <s v="Bafut-Swie-Hill-IHS"/>
    <s v="NRO_102"/>
    <s v="NORD-OUEST"/>
    <s v="IHS"/>
    <s v="Gen Only"/>
    <s v="NORD-OUEST"/>
    <s v="Bafut"/>
    <s v="Huawei"/>
    <n v="0"/>
    <n v="0"/>
    <n v="0"/>
    <n v="0"/>
    <n v="0"/>
    <n v="0"/>
    <n v="0"/>
    <n v="0"/>
    <n v="0"/>
    <n v="0"/>
    <n v="0"/>
    <n v="0"/>
    <n v="0"/>
    <n v="0"/>
    <n v="0"/>
    <n v="0"/>
    <x v="609"/>
    <x v="2"/>
    <m/>
    <x v="15"/>
    <x v="10"/>
    <s v="no impacts"/>
    <x v="7"/>
    <s v=""/>
    <s v=""/>
  </r>
  <r>
    <s v="Bfsam-Banengo"/>
    <s v="OST_003"/>
    <s v="Bafoussam"/>
    <s v="OCM/Strategique"/>
    <m/>
    <s v="OUEST"/>
    <s v="Bafoussam"/>
    <s v="Huawei"/>
    <n v="0"/>
    <n v="0"/>
    <n v="0"/>
    <n v="0"/>
    <n v="0"/>
    <n v="0"/>
    <n v="0"/>
    <n v="0"/>
    <n v="0"/>
    <n v="0"/>
    <n v="0"/>
    <n v="0"/>
    <n v="0"/>
    <n v="0"/>
    <n v="0"/>
    <n v="0"/>
    <x v="609"/>
    <x v="0"/>
    <m/>
    <x v="15"/>
    <x v="10"/>
    <s v="no impacts"/>
    <x v="7"/>
    <s v=""/>
    <s v=""/>
  </r>
  <r>
    <s v="Meiganga-EELC-MTN-IHS"/>
    <s v="ADM_106"/>
    <s v="Ngaoundere"/>
    <s v="IHS"/>
    <s v="Grid-Gen"/>
    <s v="ADAMAOUA"/>
    <s v="Meiganga"/>
    <s v="Huawei"/>
    <n v="0"/>
    <n v="0"/>
    <n v="0"/>
    <n v="0"/>
    <n v="0"/>
    <n v="0"/>
    <n v="0"/>
    <n v="0"/>
    <n v="0"/>
    <n v="0"/>
    <n v="0"/>
    <n v="0"/>
    <n v="0"/>
    <n v="0"/>
    <n v="0"/>
    <n v="0"/>
    <x v="609"/>
    <x v="0"/>
    <m/>
    <x v="15"/>
    <x v="10"/>
    <s v="no impacts"/>
    <x v="7"/>
    <s v=""/>
    <s v=""/>
  </r>
  <r>
    <s v="Bansoa-IHS"/>
    <s v="OST_151"/>
    <s v="OUEST"/>
    <s v="IHS"/>
    <s v="Grid-Gen"/>
    <s v="OUEST"/>
    <s v="Bansoa"/>
    <s v="Huawei"/>
    <n v="0"/>
    <n v="0"/>
    <n v="0"/>
    <n v="0"/>
    <n v="0"/>
    <n v="0"/>
    <n v="0"/>
    <n v="0"/>
    <n v="0"/>
    <n v="0"/>
    <n v="0"/>
    <n v="0"/>
    <n v="0"/>
    <n v="0"/>
    <n v="0"/>
    <n v="0"/>
    <x v="609"/>
    <x v="0"/>
    <m/>
    <x v="15"/>
    <x v="10"/>
    <s v="no impacts"/>
    <x v="7"/>
    <s v=""/>
    <s v=""/>
  </r>
  <r>
    <s v="Bansoa-II"/>
    <s v="OST_299"/>
    <s v="OUEST"/>
    <s v="CAMUSAT"/>
    <s v="Hybrid Solar - S3"/>
    <s v="OUEST"/>
    <s v="Bansoa"/>
    <s v="Huawei"/>
    <n v="0"/>
    <n v="0"/>
    <n v="0"/>
    <n v="0"/>
    <n v="0"/>
    <n v="0"/>
    <n v="0"/>
    <n v="0"/>
    <n v="0"/>
    <n v="0"/>
    <n v="0"/>
    <n v="0"/>
    <n v="0"/>
    <n v="0"/>
    <n v="0"/>
    <n v="0"/>
    <x v="609"/>
    <x v="0"/>
    <m/>
    <x v="15"/>
    <x v="10"/>
    <s v="no impacts"/>
    <x v="7"/>
    <s v=""/>
    <s v=""/>
  </r>
  <r>
    <s v="Banekane"/>
    <s v="OST_052"/>
    <s v="OUEST"/>
    <s v="IHS"/>
    <s v="Grid-Gen"/>
    <s v="OUEST"/>
    <s v="Banekane"/>
    <s v="Huawei"/>
    <n v="0"/>
    <n v="0"/>
    <n v="0"/>
    <n v="0"/>
    <n v="0"/>
    <n v="0"/>
    <n v="0"/>
    <n v="0"/>
    <n v="0"/>
    <n v="0"/>
    <n v="0"/>
    <n v="0"/>
    <n v="0"/>
    <n v="0"/>
    <n v="0"/>
    <n v="0"/>
    <x v="609"/>
    <x v="0"/>
    <m/>
    <x v="15"/>
    <x v="10"/>
    <s v="no impacts"/>
    <x v="7"/>
    <s v=""/>
    <s v=""/>
  </r>
  <r>
    <s v="Mile4"/>
    <s v="SUO_021"/>
    <s v="SUD-OUEST"/>
    <s v="IHS"/>
    <s v="Grid-Gen"/>
    <s v="SUD-OUEST"/>
    <s v="Limbe"/>
    <s v="Huawei"/>
    <n v="0"/>
    <n v="0"/>
    <n v="0"/>
    <n v="0"/>
    <n v="0"/>
    <n v="0"/>
    <n v="0"/>
    <n v="0"/>
    <n v="0"/>
    <n v="0"/>
    <n v="0"/>
    <n v="0"/>
    <n v="0"/>
    <n v="0"/>
    <n v="0"/>
    <n v="0"/>
    <x v="609"/>
    <x v="0"/>
    <m/>
    <x v="15"/>
    <x v="10"/>
    <s v="no impacts"/>
    <x v="7"/>
    <s v=""/>
    <s v=""/>
  </r>
  <r>
    <s v="Koloko"/>
    <s v="LIT_079"/>
    <s v="Douala"/>
    <s v="IHS"/>
    <s v="Grid-Gen"/>
    <s v="LITTORAL"/>
    <s v="Douala"/>
    <s v="ZTE"/>
    <n v="0"/>
    <n v="0"/>
    <n v="0"/>
    <n v="0"/>
    <n v="0"/>
    <n v="0"/>
    <n v="0"/>
    <n v="0"/>
    <n v="0"/>
    <n v="0"/>
    <n v="0"/>
    <n v="0"/>
    <n v="0"/>
    <n v="0"/>
    <n v="0"/>
    <n v="0"/>
    <x v="609"/>
    <x v="0"/>
    <m/>
    <x v="15"/>
    <x v="10"/>
    <s v="no impacts"/>
    <x v="7"/>
    <s v=""/>
    <s v=""/>
  </r>
  <r>
    <s v="Idenau-MTN"/>
    <s v="SUO_036"/>
    <s v="SUD-OUEST"/>
    <s v="IHS"/>
    <s v="Grid-Gen"/>
    <s v="SUD-OUEST"/>
    <s v="Idenau"/>
    <s v="Huawei"/>
    <n v="0"/>
    <n v="0"/>
    <n v="0"/>
    <n v="0"/>
    <n v="0"/>
    <n v="0"/>
    <n v="0"/>
    <n v="0"/>
    <n v="0"/>
    <n v="0"/>
    <n v="0"/>
    <n v="0"/>
    <n v="0"/>
    <n v="0"/>
    <n v="0"/>
    <n v="0"/>
    <x v="609"/>
    <x v="2"/>
    <m/>
    <x v="15"/>
    <x v="10"/>
    <s v="no impacts"/>
    <x v="7"/>
    <s v=""/>
    <s v=""/>
  </r>
  <r>
    <s v="Bfsam-Bamendzi"/>
    <s v="OST_024"/>
    <s v="Bafoussam"/>
    <s v="IHS"/>
    <s v="Grid-Gen"/>
    <s v="OUEST"/>
    <s v="Bafoussam"/>
    <s v="Huawei"/>
    <n v="0"/>
    <n v="0"/>
    <n v="0"/>
    <n v="0"/>
    <n v="0"/>
    <n v="0"/>
    <n v="0"/>
    <n v="0"/>
    <n v="0"/>
    <n v="0"/>
    <n v="0"/>
    <n v="0"/>
    <n v="0"/>
    <n v="0"/>
    <n v="0"/>
    <n v="0"/>
    <x v="609"/>
    <x v="0"/>
    <m/>
    <x v="15"/>
    <x v="10"/>
    <s v="no impacts"/>
    <x v="7"/>
    <s v=""/>
    <s v=""/>
  </r>
  <r>
    <s v="Limbe-Bimbia-CRTV"/>
    <s v="SUO_081"/>
    <s v="SUD-OUEST"/>
    <s v="CAMUSAT"/>
    <s v="Bad Grid solar + SE"/>
    <s v="SUD-OUEST"/>
    <s v="Limbe"/>
    <s v="Huawei"/>
    <n v="0"/>
    <n v="0"/>
    <n v="0"/>
    <n v="0"/>
    <n v="0"/>
    <n v="0"/>
    <n v="0"/>
    <n v="0"/>
    <n v="0"/>
    <n v="0"/>
    <n v="0"/>
    <n v="0"/>
    <n v="0"/>
    <n v="0"/>
    <n v="0"/>
    <n v="0"/>
    <x v="609"/>
    <x v="0"/>
    <m/>
    <x v="15"/>
    <x v="10"/>
    <s v="no impacts"/>
    <x v="7"/>
    <s v=""/>
    <s v=""/>
  </r>
  <r>
    <s v="Kikai-IHS"/>
    <s v="NRO_053"/>
    <s v="NORD-OUEST"/>
    <s v="IHS"/>
    <s v="Gen Only"/>
    <s v="NORD-OUEST"/>
    <s v="Kikai"/>
    <s v="NOKIA"/>
    <n v="0"/>
    <n v="0"/>
    <n v="0"/>
    <n v="0"/>
    <n v="0"/>
    <n v="0"/>
    <n v="0"/>
    <n v="0"/>
    <n v="0"/>
    <n v="0"/>
    <n v="0"/>
    <n v="0"/>
    <n v="0"/>
    <n v="0"/>
    <n v="0"/>
    <n v="0"/>
    <x v="609"/>
    <x v="2"/>
    <m/>
    <x v="15"/>
    <x v="10"/>
    <s v="no impacts"/>
    <x v="7"/>
    <s v=""/>
    <s v=""/>
  </r>
  <r>
    <s v="Bfsam-Megom"/>
    <s v="OST_238"/>
    <s v="Bafoussam"/>
    <s v="CAMUSAT"/>
    <s v="Good Grid no GE - 8h"/>
    <s v="OUEST"/>
    <s v="Bafoussam"/>
    <s v="Huawei"/>
    <n v="0"/>
    <n v="0"/>
    <n v="0"/>
    <n v="0"/>
    <n v="0"/>
    <n v="0"/>
    <n v="0"/>
    <n v="0"/>
    <n v="0"/>
    <n v="0"/>
    <n v="0"/>
    <n v="0"/>
    <n v="0"/>
    <n v="0"/>
    <n v="0"/>
    <n v="0"/>
    <x v="609"/>
    <x v="0"/>
    <m/>
    <x v="15"/>
    <x v="10"/>
    <s v="no impacts"/>
    <x v="7"/>
    <s v=""/>
    <s v=""/>
  </r>
  <r>
    <s v="Limbe-Kie"/>
    <s v="SUO_002"/>
    <s v="SUD-OUEST"/>
    <s v="IHS"/>
    <s v="Grid-Gen"/>
    <s v="SUD-OUEST"/>
    <s v="Limbe"/>
    <s v="Huawei"/>
    <n v="0"/>
    <n v="0"/>
    <n v="0"/>
    <n v="0"/>
    <n v="0"/>
    <n v="0"/>
    <n v="0"/>
    <n v="0"/>
    <n v="0"/>
    <n v="0"/>
    <n v="0"/>
    <n v="0"/>
    <n v="0"/>
    <n v="0"/>
    <n v="0"/>
    <n v="0"/>
    <x v="609"/>
    <x v="0"/>
    <m/>
    <x v="15"/>
    <x v="10"/>
    <s v="no impacts"/>
    <x v="7"/>
    <s v=""/>
    <s v=""/>
  </r>
  <r>
    <s v="Limbe-GRA-IHS"/>
    <s v="SUO_192"/>
    <s v="SUD-OUEST"/>
    <s v="IHS"/>
    <m/>
    <s v="SUD-OUEST"/>
    <s v="Limbe"/>
    <s v="Huawei"/>
    <n v="0"/>
    <n v="0"/>
    <n v="0"/>
    <n v="0"/>
    <n v="0"/>
    <n v="0"/>
    <n v="0"/>
    <n v="0"/>
    <n v="0"/>
    <n v="0"/>
    <n v="0"/>
    <n v="0"/>
    <n v="0"/>
    <n v="0"/>
    <n v="0"/>
    <n v="0"/>
    <x v="609"/>
    <x v="0"/>
    <m/>
    <x v="15"/>
    <x v="10"/>
    <s v="no impacts"/>
    <x v="7"/>
    <s v=""/>
    <s v=""/>
  </r>
  <r>
    <s v="Nkar-IHS"/>
    <s v="NRO_142"/>
    <s v="SUD-OUEST"/>
    <s v="IHS"/>
    <s v="Hybrid-Gen"/>
    <s v="NORD-OUEST"/>
    <s v="Buea"/>
    <s v="NOKIA"/>
    <n v="0"/>
    <n v="0"/>
    <n v="0"/>
    <n v="0"/>
    <n v="0"/>
    <n v="0"/>
    <n v="0"/>
    <n v="0"/>
    <n v="0"/>
    <n v="0"/>
    <n v="0"/>
    <n v="0"/>
    <n v="0"/>
    <n v="0"/>
    <n v="0"/>
    <n v="0"/>
    <x v="609"/>
    <x v="2"/>
    <m/>
    <x v="15"/>
    <x v="10"/>
    <s v="no impacts"/>
    <x v="7"/>
    <s v=""/>
    <s v=""/>
  </r>
  <r>
    <s v="Bfsam-Toket"/>
    <s v="OST_045"/>
    <s v="Bafoussam"/>
    <s v="IHS"/>
    <s v="Grid-Gen"/>
    <s v="OUEST"/>
    <s v="Bafoussam"/>
    <s v="Huawei"/>
    <n v="0"/>
    <n v="0"/>
    <n v="0"/>
    <n v="0"/>
    <n v="0"/>
    <n v="0"/>
    <n v="0"/>
    <n v="0"/>
    <n v="0"/>
    <n v="0"/>
    <n v="0"/>
    <n v="0"/>
    <n v="0"/>
    <n v="0"/>
    <n v="0"/>
    <n v="0"/>
    <x v="609"/>
    <x v="0"/>
    <m/>
    <x v="15"/>
    <x v="10"/>
    <s v="no impacts"/>
    <x v="7"/>
    <s v=""/>
    <s v=""/>
  </r>
  <r>
    <s v="Upper-Mawo-IHS"/>
    <s v="SUO_166"/>
    <s v="SUD-OUEST"/>
    <s v="IHS"/>
    <s v="Grid-Gen"/>
    <s v="SUD-OUEST"/>
    <s v="Limbe"/>
    <s v="Huawei"/>
    <n v="0"/>
    <n v="0"/>
    <n v="0"/>
    <n v="0"/>
    <n v="0"/>
    <n v="0"/>
    <n v="0"/>
    <n v="0"/>
    <n v="0"/>
    <n v="0"/>
    <n v="0"/>
    <n v="0"/>
    <n v="0"/>
    <n v="0"/>
    <n v="0"/>
    <n v="0"/>
    <x v="609"/>
    <x v="0"/>
    <m/>
    <x v="15"/>
    <x v="10"/>
    <s v="no impacts"/>
    <x v="7"/>
    <s v=""/>
    <s v=""/>
  </r>
  <r>
    <s v="Datcheka-IHS"/>
    <s v="EXN_265"/>
    <s v="EXTREME-NORD"/>
    <m/>
    <m/>
    <s v="EXTREME-NORD"/>
    <s v="Datcheka"/>
    <s v="Huawei"/>
    <n v="0"/>
    <n v="0"/>
    <n v="0"/>
    <n v="0"/>
    <n v="0"/>
    <n v="0"/>
    <n v="0"/>
    <n v="0"/>
    <n v="0"/>
    <n v="0"/>
    <n v="0"/>
    <n v="0"/>
    <n v="0"/>
    <n v="0"/>
    <n v="0"/>
    <n v="0"/>
    <x v="609"/>
    <x v="2"/>
    <m/>
    <x v="15"/>
    <x v="10"/>
    <s v="no impacts"/>
    <x v="7"/>
    <s v=""/>
    <s v=""/>
  </r>
  <r>
    <s v="Bamoungoum-IHS"/>
    <s v="OST_163"/>
    <s v="OUEST"/>
    <s v="IHS"/>
    <s v="Grid-Gen"/>
    <s v="OUEST"/>
    <s v="Bamoungoum"/>
    <s v="Huawei"/>
    <n v="0"/>
    <n v="0"/>
    <n v="0"/>
    <n v="0"/>
    <n v="0"/>
    <n v="0"/>
    <n v="0"/>
    <n v="0"/>
    <n v="0"/>
    <n v="0"/>
    <n v="0"/>
    <n v="0"/>
    <n v="0"/>
    <n v="0"/>
    <n v="0"/>
    <n v="0"/>
    <x v="609"/>
    <x v="0"/>
    <m/>
    <x v="15"/>
    <x v="10"/>
    <s v="no impacts"/>
    <x v="7"/>
    <s v=""/>
    <s v=""/>
  </r>
  <r>
    <s v="Debunsha-MTN"/>
    <s v="SUO_035"/>
    <s v="SUD-OUEST"/>
    <s v="IHS"/>
    <s v="Grid-Gen"/>
    <s v="SUD-OUEST"/>
    <s v="Debunsha"/>
    <s v="Huawei"/>
    <n v="0"/>
    <n v="0"/>
    <n v="0"/>
    <n v="0"/>
    <n v="0"/>
    <n v="0"/>
    <n v="0"/>
    <n v="0"/>
    <n v="0"/>
    <n v="0"/>
    <n v="0"/>
    <n v="0"/>
    <n v="0"/>
    <n v="0"/>
    <n v="0"/>
    <n v="0"/>
    <x v="609"/>
    <x v="2"/>
    <m/>
    <x v="15"/>
    <x v="10"/>
    <s v="no impacts"/>
    <x v="7"/>
    <s v=""/>
    <s v=""/>
  </r>
  <r>
    <s v="Maga-Lycee"/>
    <s v="NRD_135"/>
    <s v="EXTREME-NORD"/>
    <s v="CAMUSAT"/>
    <s v="Bad Grid + Solar + GE"/>
    <s v="NORD"/>
    <s v="Maga"/>
    <s v="Huawei"/>
    <n v="0"/>
    <n v="0"/>
    <n v="0"/>
    <n v="0"/>
    <n v="0"/>
    <n v="0"/>
    <n v="0"/>
    <n v="0"/>
    <n v="0"/>
    <n v="0"/>
    <n v="0"/>
    <n v="0"/>
    <n v="0"/>
    <n v="0"/>
    <n v="0"/>
    <n v="0"/>
    <x v="609"/>
    <x v="1"/>
    <m/>
    <x v="2"/>
    <x v="2"/>
    <s v="EXCLU"/>
    <x v="2"/>
    <s v=""/>
    <s v=""/>
  </r>
  <r>
    <s v="Bon-Marche-IHS"/>
    <s v="ADM_178"/>
    <s v="ADAMAOUA"/>
    <m/>
    <m/>
    <s v="ADAMAOUA"/>
    <s v="Banyo"/>
    <s v="Huawei"/>
    <n v="0"/>
    <n v="0"/>
    <n v="0"/>
    <n v="0"/>
    <n v="0"/>
    <n v="0"/>
    <n v="0"/>
    <n v="0"/>
    <n v="0"/>
    <n v="0"/>
    <n v="0"/>
    <n v="0"/>
    <n v="0"/>
    <n v="0"/>
    <n v="0"/>
    <n v="0"/>
    <x v="609"/>
    <x v="0"/>
    <m/>
    <x v="15"/>
    <x v="10"/>
    <s v="no impacts"/>
    <x v="7"/>
    <s v=""/>
    <s v=""/>
  </r>
  <r>
    <s v="Ndop-Kake-Hill"/>
    <s v="NRO_137"/>
    <s v="NORD-OUEST"/>
    <s v="IHS"/>
    <s v="Grid-Gen"/>
    <s v="NORD-OUEST"/>
    <s v="Ndop"/>
    <s v="Huawei"/>
    <n v="0"/>
    <n v="0"/>
    <n v="0"/>
    <n v="0"/>
    <n v="0"/>
    <n v="0"/>
    <n v="0"/>
    <n v="0"/>
    <n v="0"/>
    <n v="0"/>
    <n v="0"/>
    <n v="0"/>
    <n v="0"/>
    <n v="0"/>
    <n v="0"/>
    <n v="0"/>
    <x v="609"/>
    <x v="2"/>
    <m/>
    <x v="15"/>
    <x v="10"/>
    <s v="no impacts"/>
    <x v="7"/>
    <s v=""/>
    <s v=""/>
  </r>
  <r>
    <s v="Maga"/>
    <s v="EXN_014"/>
    <s v="EXTREME-NORD"/>
    <s v="IHS"/>
    <s v="Grid-Gen"/>
    <s v="EXTREME-NORD"/>
    <s v="Maga"/>
    <s v="Huawei"/>
    <n v="0"/>
    <n v="0"/>
    <n v="0"/>
    <n v="0"/>
    <n v="0"/>
    <n v="0"/>
    <n v="0"/>
    <n v="0"/>
    <n v="0"/>
    <n v="0"/>
    <n v="0"/>
    <n v="0"/>
    <n v="0"/>
    <n v="0"/>
    <n v="0"/>
    <n v="0"/>
    <x v="609"/>
    <x v="2"/>
    <m/>
    <x v="15"/>
    <x v="10"/>
    <s v="no impacts"/>
    <x v="7"/>
    <s v=""/>
    <s v=""/>
  </r>
  <r>
    <s v="Berunda-MTN"/>
    <s v="SUO_066"/>
    <s v="SUD-OUEST"/>
    <s v="IHS"/>
    <s v="Grid-Gen"/>
    <s v="SUD-OUEST"/>
    <s v="Buea"/>
    <s v="Huawei"/>
    <n v="0"/>
    <n v="0"/>
    <n v="0"/>
    <n v="0"/>
    <n v="0"/>
    <n v="0"/>
    <n v="0"/>
    <n v="0"/>
    <n v="0"/>
    <n v="0"/>
    <n v="0"/>
    <n v="0"/>
    <n v="0"/>
    <n v="0"/>
    <n v="0"/>
    <n v="0"/>
    <x v="609"/>
    <x v="0"/>
    <m/>
    <x v="15"/>
    <x v="10"/>
    <s v="no impacts"/>
    <x v="7"/>
    <s v=""/>
    <s v=""/>
  </r>
  <r>
    <s v="Banyo"/>
    <s v="ADM_006"/>
    <s v="ADAMAOUA"/>
    <s v="CAMUSAT"/>
    <s v="Bad Grid + GE"/>
    <s v="ADAMAOUA"/>
    <s v="Banyo"/>
    <s v="Huawei"/>
    <n v="0"/>
    <n v="0"/>
    <n v="0"/>
    <n v="0"/>
    <n v="0"/>
    <n v="0"/>
    <n v="0"/>
    <n v="0"/>
    <n v="0"/>
    <n v="0"/>
    <n v="0"/>
    <n v="0"/>
    <n v="0"/>
    <n v="0"/>
    <n v="0"/>
    <n v="0"/>
    <x v="609"/>
    <x v="0"/>
    <m/>
    <x v="15"/>
    <x v="10"/>
    <s v="no impacts"/>
    <x v="7"/>
    <s v=""/>
    <s v=""/>
  </r>
  <r>
    <s v="Bogo-Marche"/>
    <s v="EXN_191"/>
    <s v="EXTREME-NORD"/>
    <s v="CAMUSAT"/>
    <s v="Bad Grid + GE"/>
    <s v="EXTREME-NORD"/>
    <s v="Bogo"/>
    <s v="Huawei"/>
    <n v="0"/>
    <n v="0"/>
    <n v="0"/>
    <n v="0"/>
    <n v="0"/>
    <n v="0"/>
    <n v="0"/>
    <n v="0"/>
    <n v="0"/>
    <n v="0"/>
    <n v="0"/>
    <n v="0"/>
    <n v="0"/>
    <n v="0"/>
    <n v="0"/>
    <n v="0"/>
    <x v="609"/>
    <x v="2"/>
    <m/>
    <x v="15"/>
    <x v="10"/>
    <s v="no impacts"/>
    <x v="7"/>
    <s v=""/>
    <s v=""/>
  </r>
  <r>
    <s v="Djoa-IHS"/>
    <s v="ADM_187"/>
    <s v="ADAMAOUA"/>
    <m/>
    <m/>
    <s v="ADAMAOUA"/>
    <s v="Tibati"/>
    <s v="Huawei"/>
    <n v="0"/>
    <n v="0"/>
    <n v="0"/>
    <n v="0"/>
    <n v="0"/>
    <n v="0"/>
    <n v="0"/>
    <n v="0"/>
    <n v="0"/>
    <n v="0"/>
    <n v="0"/>
    <n v="0"/>
    <n v="0"/>
    <n v="0"/>
    <n v="0"/>
    <n v="0"/>
    <x v="609"/>
    <x v="0"/>
    <m/>
    <x v="15"/>
    <x v="10"/>
    <s v="no impacts"/>
    <x v="7"/>
    <s v=""/>
    <s v=""/>
  </r>
  <r>
    <s v="Ekondo-titi"/>
    <s v="SUO_019"/>
    <s v="SUD-OUEST"/>
    <s v="IHS"/>
    <s v="Grid-Gen"/>
    <s v="SUD-OUEST"/>
    <s v="Ekondo-Titi"/>
    <s v="Huawei"/>
    <n v="0"/>
    <n v="0"/>
    <n v="0"/>
    <n v="0"/>
    <n v="0"/>
    <n v="0"/>
    <n v="0"/>
    <n v="0"/>
    <n v="0"/>
    <n v="0"/>
    <n v="0"/>
    <n v="0"/>
    <n v="0"/>
    <n v="0"/>
    <n v="0"/>
    <n v="0"/>
    <x v="609"/>
    <x v="2"/>
    <m/>
    <x v="15"/>
    <x v="10"/>
    <s v="no impacts"/>
    <x v="7"/>
    <s v=""/>
    <s v=""/>
  </r>
  <r>
    <s v="Bamessing-IHS"/>
    <s v="NRO_038"/>
    <s v="NORD-OUEST"/>
    <s v="IHS"/>
    <s v="Grid-Gen"/>
    <s v="NORD-OUEST"/>
    <s v="Bamessing"/>
    <s v="Huawei"/>
    <n v="0"/>
    <n v="0"/>
    <n v="0"/>
    <n v="0"/>
    <n v="0"/>
    <n v="0"/>
    <n v="0"/>
    <n v="0"/>
    <n v="0"/>
    <n v="0"/>
    <n v="0"/>
    <n v="0"/>
    <n v="0"/>
    <n v="0"/>
    <n v="0"/>
    <n v="0"/>
    <x v="609"/>
    <x v="2"/>
    <m/>
    <x v="15"/>
    <x v="10"/>
    <s v="no impacts"/>
    <x v="7"/>
    <s v=""/>
    <s v=""/>
  </r>
  <r>
    <s v="Ekombe-Bondji-IHS"/>
    <s v="SUO_091"/>
    <s v="SUD-OUEST"/>
    <s v="IHS"/>
    <s v="Gen Only"/>
    <s v="SUD-OUEST"/>
    <s v="Mbongue"/>
    <s v="Huawei"/>
    <n v="0"/>
    <n v="0"/>
    <n v="0"/>
    <n v="0"/>
    <n v="0"/>
    <n v="0"/>
    <n v="0"/>
    <n v="0"/>
    <n v="0"/>
    <n v="0"/>
    <n v="0"/>
    <n v="0"/>
    <n v="0"/>
    <n v="0"/>
    <n v="0"/>
    <n v="0"/>
    <x v="609"/>
    <x v="2"/>
    <m/>
    <x v="15"/>
    <x v="10"/>
    <s v="no impacts"/>
    <x v="7"/>
    <s v=""/>
    <s v=""/>
  </r>
  <r>
    <s v="Bai-Panya-IHS"/>
    <s v="SUO_093"/>
    <s v="SUD-OUEST"/>
    <s v="IHS"/>
    <s v="Gen Only"/>
    <s v="SUD-OUEST"/>
    <s v="Mbongue"/>
    <s v="Huawei"/>
    <n v="0"/>
    <n v="0"/>
    <n v="0"/>
    <n v="0"/>
    <n v="0"/>
    <n v="0"/>
    <n v="0"/>
    <n v="0"/>
    <n v="0"/>
    <n v="0"/>
    <n v="0"/>
    <n v="0"/>
    <n v="0"/>
    <n v="0"/>
    <n v="0"/>
    <n v="0"/>
    <x v="609"/>
    <x v="2"/>
    <m/>
    <x v="15"/>
    <x v="10"/>
    <s v="no impacts"/>
    <x v="7"/>
    <s v=""/>
    <s v=""/>
  </r>
  <r>
    <s v="Bombe-Bakundu-MTN"/>
    <s v="SUO_086"/>
    <s v="SUD-OUEST"/>
    <s v="IHS"/>
    <s v="Vandalized"/>
    <s v="SUD-OUEST"/>
    <s v="Bombe-Bakundu"/>
    <s v="Huawei"/>
    <n v="0"/>
    <n v="0"/>
    <n v="0"/>
    <n v="0"/>
    <n v="0"/>
    <n v="0"/>
    <n v="0"/>
    <n v="0"/>
    <n v="0"/>
    <n v="0"/>
    <n v="0"/>
    <n v="0"/>
    <n v="0"/>
    <n v="0"/>
    <n v="0"/>
    <n v="0"/>
    <x v="609"/>
    <x v="0"/>
    <m/>
    <x v="15"/>
    <x v="10"/>
    <s v="no impacts"/>
    <x v="7"/>
    <s v=""/>
    <s v=""/>
  </r>
  <r>
    <s v="Bombanda-Ebulu-IHS"/>
    <s v="SUO_095"/>
    <s v="SUD-OUEST"/>
    <s v="IHS"/>
    <s v="Vandalized"/>
    <s v="SUD-OUEST"/>
    <s v="Mbongue"/>
    <s v="Huawei"/>
    <n v="0"/>
    <n v="0"/>
    <n v="0"/>
    <n v="0"/>
    <n v="0"/>
    <n v="0"/>
    <n v="0"/>
    <n v="0"/>
    <n v="0"/>
    <n v="0"/>
    <n v="0"/>
    <n v="0"/>
    <n v="0"/>
    <n v="0"/>
    <n v="0"/>
    <n v="0"/>
    <x v="609"/>
    <x v="2"/>
    <m/>
    <x v="15"/>
    <x v="10"/>
    <s v="no impacts"/>
    <x v="7"/>
    <s v=""/>
    <s v=""/>
  </r>
  <r>
    <s v="Bonassama-New-IHS"/>
    <s v="LIT_589"/>
    <s v="Douala"/>
    <s v="IHS"/>
    <s v="Grid-Gen"/>
    <s v="LITTORAL"/>
    <s v="Douala"/>
    <s v="ZTE"/>
    <n v="0"/>
    <n v="0"/>
    <n v="0"/>
    <n v="0"/>
    <n v="0"/>
    <n v="0"/>
    <n v="0"/>
    <n v="0"/>
    <n v="0"/>
    <n v="0"/>
    <n v="0"/>
    <n v="0"/>
    <n v="0"/>
    <n v="0"/>
    <n v="0"/>
    <n v="0"/>
    <x v="609"/>
    <x v="0"/>
    <m/>
    <x v="15"/>
    <x v="10"/>
    <s v="no impacts"/>
    <x v="7"/>
    <s v=""/>
    <s v=""/>
  </r>
  <r>
    <s v="Bangourain"/>
    <s v="OST_090"/>
    <s v="NORD-OUEST"/>
    <s v="IHS"/>
    <s v="Grid-Gen"/>
    <s v="OUEST"/>
    <s v="Bangourain"/>
    <s v="NOKIA"/>
    <n v="0"/>
    <n v="0"/>
    <n v="0"/>
    <n v="0"/>
    <n v="0"/>
    <n v="0"/>
    <n v="0"/>
    <n v="0"/>
    <n v="0"/>
    <n v="0"/>
    <n v="0"/>
    <n v="0"/>
    <n v="0"/>
    <n v="0"/>
    <n v="0"/>
    <n v="0"/>
    <x v="609"/>
    <x v="0"/>
    <m/>
    <x v="7"/>
    <x v="4"/>
    <s v="Defaut GE &amp; Power Cabinet"/>
    <x v="4"/>
    <s v="(04/26/2026 ocm ran 20h): -P1 incident at Bambalang"/>
    <s v=""/>
  </r>
  <r>
    <s v="Kekem"/>
    <s v="OST_103"/>
    <s v="OUEST"/>
    <s v="IHS"/>
    <s v="Grid-Gen"/>
    <s v="OUEST"/>
    <s v="Kekem"/>
    <s v="Huawei"/>
    <n v="0"/>
    <n v="0"/>
    <n v="0"/>
    <n v="0"/>
    <n v="0"/>
    <n v="0"/>
    <n v="0"/>
    <n v="0"/>
    <n v="0"/>
    <n v="0"/>
    <n v="0"/>
    <n v="0"/>
    <n v="0"/>
    <n v="0"/>
    <n v="0"/>
    <n v="0"/>
    <x v="609"/>
    <x v="0"/>
    <m/>
    <x v="15"/>
    <x v="10"/>
    <s v="no impacts"/>
    <x v="7"/>
    <s v=""/>
    <s v=""/>
  </r>
  <r>
    <s v="Ngongo-MTN"/>
    <s v="SUO_085"/>
    <s v="SUD-OUEST"/>
    <m/>
    <m/>
    <s v="SUD-OUEST"/>
    <s v="Ngongo"/>
    <s v="Huawei"/>
    <n v="0"/>
    <n v="0"/>
    <n v="0"/>
    <n v="0"/>
    <n v="0"/>
    <n v="0"/>
    <n v="0"/>
    <n v="0"/>
    <n v="0"/>
    <n v="0"/>
    <n v="0"/>
    <n v="0"/>
    <n v="0"/>
    <n v="0"/>
    <n v="0"/>
    <n v="0"/>
    <x v="609"/>
    <x v="0"/>
    <m/>
    <x v="15"/>
    <x v="10"/>
    <s v="no impacts"/>
    <x v="7"/>
    <s v=""/>
    <s v=""/>
  </r>
  <r>
    <s v="Mutengene-Qter8"/>
    <s v="SUO_064"/>
    <s v="SUD-OUEST"/>
    <s v="IHS"/>
    <s v="Grid-Gen"/>
    <s v="SUD-OUEST"/>
    <s v="Mutengene"/>
    <s v="Huawei"/>
    <n v="0"/>
    <n v="0"/>
    <n v="0"/>
    <n v="0"/>
    <n v="0"/>
    <n v="0"/>
    <n v="0"/>
    <n v="0"/>
    <n v="0"/>
    <n v="0"/>
    <n v="0"/>
    <n v="0"/>
    <n v="0"/>
    <n v="0"/>
    <n v="0"/>
    <n v="0"/>
    <x v="609"/>
    <x v="2"/>
    <m/>
    <x v="15"/>
    <x v="10"/>
    <s v="no impacts"/>
    <x v="7"/>
    <s v=""/>
    <s v=""/>
  </r>
  <r>
    <s v="Phacochere"/>
    <s v="ADM_160"/>
    <s v="ADAMAOUA"/>
    <s v="CAMUSAT"/>
    <s v="Hybrid Solar - S3"/>
    <s v="ADAMAOUA"/>
    <s v="Phacochere"/>
    <s v="Huawei"/>
    <n v="0"/>
    <n v="0"/>
    <n v="0"/>
    <n v="0"/>
    <n v="0"/>
    <n v="0"/>
    <n v="0"/>
    <n v="0"/>
    <n v="0"/>
    <n v="0"/>
    <n v="0"/>
    <n v="0"/>
    <n v="0"/>
    <n v="0"/>
    <n v="0"/>
    <n v="0"/>
    <x v="609"/>
    <x v="1"/>
    <m/>
    <x v="2"/>
    <x v="2"/>
    <s v="EXCLU"/>
    <x v="2"/>
    <s v=""/>
    <s v=""/>
  </r>
  <r>
    <s v="Mutengene"/>
    <s v="SUO_005"/>
    <s v="SUD-OUEST"/>
    <s v="IHS"/>
    <s v="Grid-Gen"/>
    <s v="SUD-OUEST"/>
    <s v="Mutengene"/>
    <s v="Huawei"/>
    <n v="0"/>
    <n v="0"/>
    <n v="0"/>
    <n v="0"/>
    <n v="0"/>
    <n v="0"/>
    <n v="0"/>
    <n v="0"/>
    <n v="0"/>
    <n v="0"/>
    <n v="0"/>
    <n v="0"/>
    <n v="0"/>
    <n v="0"/>
    <n v="0"/>
    <n v="0"/>
    <x v="609"/>
    <x v="2"/>
    <m/>
    <x v="15"/>
    <x v="10"/>
    <s v="no impacts"/>
    <x v="7"/>
    <s v=""/>
    <s v=""/>
  </r>
  <r>
    <s v="Garoua-Camp-Chinois-IHS"/>
    <s v="NRD_073"/>
    <s v="Garoua"/>
    <s v="IHS"/>
    <s v="Grid-Gen"/>
    <s v="NORD"/>
    <s v="Garoua"/>
    <s v="Huawei"/>
    <n v="0"/>
    <n v="0"/>
    <n v="0"/>
    <n v="0"/>
    <n v="0"/>
    <n v="0"/>
    <n v="0"/>
    <n v="0"/>
    <n v="0"/>
    <n v="0"/>
    <n v="0"/>
    <n v="0"/>
    <n v="0"/>
    <n v="0"/>
    <n v="0"/>
    <n v="0"/>
    <x v="609"/>
    <x v="0"/>
    <m/>
    <x v="15"/>
    <x v="10"/>
    <s v="no impacts"/>
    <x v="7"/>
    <s v=""/>
    <s v=""/>
  </r>
  <r>
    <s v="Camp-Bertaud"/>
    <s v="LIT_281"/>
    <s v="Douala"/>
    <s v="IHS"/>
    <m/>
    <s v="LITTORAL"/>
    <s v="Douala"/>
    <s v="ZTE"/>
    <n v="0"/>
    <n v="0"/>
    <n v="0"/>
    <n v="0"/>
    <n v="0"/>
    <n v="0"/>
    <n v="0"/>
    <n v="0"/>
    <n v="0"/>
    <n v="0"/>
    <n v="0"/>
    <n v="0"/>
    <n v="0"/>
    <n v="0"/>
    <n v="0"/>
    <n v="0"/>
    <x v="609"/>
    <x v="0"/>
    <m/>
    <x v="15"/>
    <x v="10"/>
    <s v="no impacts"/>
    <x v="7"/>
    <s v=""/>
    <s v=""/>
  </r>
  <r>
    <s v="Bfsam-Q-Haoussa"/>
    <s v="OST_100"/>
    <s v="Bafoussam"/>
    <s v="IHS"/>
    <s v="Grid-Gen"/>
    <s v="OUEST"/>
    <s v="Bafoussam"/>
    <s v="Huawei"/>
    <n v="0"/>
    <n v="0"/>
    <n v="0"/>
    <n v="0"/>
    <n v="0"/>
    <n v="0"/>
    <n v="0"/>
    <n v="0"/>
    <n v="0"/>
    <n v="0"/>
    <n v="0"/>
    <n v="0"/>
    <n v="0"/>
    <n v="0"/>
    <n v="0"/>
    <n v="0"/>
    <x v="609"/>
    <x v="0"/>
    <m/>
    <x v="15"/>
    <x v="10"/>
    <s v="no impacts"/>
    <x v="7"/>
    <s v=""/>
    <s v=""/>
  </r>
  <r>
    <s v="Ebolowa-Ville"/>
    <s v="CTR_392"/>
    <s v="CENTRE"/>
    <s v="IHS"/>
    <s v="Grid-Gen"/>
    <s v="CENTRE"/>
    <s v="Ebolowa"/>
    <s v="ZTE"/>
    <n v="0"/>
    <n v="0"/>
    <n v="0"/>
    <n v="0"/>
    <n v="0"/>
    <n v="0"/>
    <n v="0"/>
    <n v="0"/>
    <n v="0"/>
    <n v="0"/>
    <n v="0"/>
    <n v="0"/>
    <n v="0"/>
    <n v="0"/>
    <n v="0"/>
    <n v="0"/>
    <x v="609"/>
    <x v="0"/>
    <m/>
    <x v="15"/>
    <x v="10"/>
    <s v="no impacts"/>
    <x v="7"/>
    <s v=""/>
    <s v=""/>
  </r>
  <r>
    <s v="Ekoumdoum-MTN-IHS"/>
    <s v="CTR_465"/>
    <s v="Yaounde"/>
    <s v="CAMUSAT"/>
    <s v="Grid-Gen"/>
    <s v="CENTRE"/>
    <s v="Yaounde"/>
    <s v="ZTE"/>
    <n v="0"/>
    <n v="0"/>
    <n v="0"/>
    <n v="0"/>
    <n v="0"/>
    <n v="0"/>
    <n v="0"/>
    <n v="0"/>
    <n v="0"/>
    <n v="0"/>
    <n v="0"/>
    <n v="0"/>
    <n v="0"/>
    <n v="0"/>
    <n v="0"/>
    <n v="0"/>
    <x v="609"/>
    <x v="0"/>
    <m/>
    <x v="15"/>
    <x v="10"/>
    <s v="no impacts"/>
    <x v="7"/>
    <s v=""/>
    <s v=""/>
  </r>
  <r>
    <s v="Bfsam-Brasserie"/>
    <s v="OST_134"/>
    <s v="Bafoussam"/>
    <s v="IHS"/>
    <s v="Grid-Gen"/>
    <s v="OUEST"/>
    <s v="Bafoussam"/>
    <s v="Huawei"/>
    <n v="0"/>
    <n v="0"/>
    <n v="0"/>
    <n v="0"/>
    <n v="0"/>
    <n v="0"/>
    <n v="0"/>
    <n v="0"/>
    <n v="0"/>
    <n v="0"/>
    <n v="0"/>
    <n v="0"/>
    <n v="0"/>
    <n v="0"/>
    <n v="0"/>
    <n v="0"/>
    <x v="609"/>
    <x v="0"/>
    <m/>
    <x v="15"/>
    <x v="10"/>
    <s v="no impacts"/>
    <x v="7"/>
    <s v=""/>
    <s v=""/>
  </r>
  <r>
    <s v="Santa-Barbara-Dla-IHS"/>
    <s v="LIT_171"/>
    <s v="Douala"/>
    <s v="IHS"/>
    <s v="Grid-Gen (LL)"/>
    <s v="LITTORAL"/>
    <s v="Douala"/>
    <s v="ZTE"/>
    <n v="0"/>
    <n v="0"/>
    <n v="0"/>
    <n v="0"/>
    <n v="0"/>
    <n v="0"/>
    <n v="0"/>
    <n v="0"/>
    <n v="0"/>
    <n v="0"/>
    <n v="0"/>
    <n v="0"/>
    <n v="0"/>
    <n v="0"/>
    <n v="0"/>
    <n v="0"/>
    <x v="609"/>
    <x v="0"/>
    <m/>
    <x v="15"/>
    <x v="10"/>
    <s v="no impacts"/>
    <x v="7"/>
    <s v=""/>
    <s v=""/>
  </r>
  <r>
    <s v="Bberi-Q-Princes"/>
    <s v="LIT_535"/>
    <s v="Douala"/>
    <s v="IHS"/>
    <s v="Grid-Gen (LL)"/>
    <s v="LITTORAL"/>
    <s v="Douala"/>
    <s v="ZTE"/>
    <n v="0"/>
    <n v="0"/>
    <n v="0"/>
    <n v="0"/>
    <n v="0"/>
    <n v="0"/>
    <n v="1.979693693230913E-3"/>
    <n v="0"/>
    <n v="0"/>
    <n v="0"/>
    <n v="0"/>
    <n v="0"/>
    <n v="0"/>
    <n v="0"/>
    <n v="0"/>
    <n v="0"/>
    <x v="609"/>
    <x v="0"/>
    <m/>
    <x v="15"/>
    <x v="10"/>
    <s v="no impacts"/>
    <x v="7"/>
    <s v=""/>
    <s v=""/>
  </r>
  <r>
    <s v="Logbaba"/>
    <s v="LIT_058"/>
    <s v="Douala"/>
    <s v="IHS"/>
    <s v="Grid-Gen"/>
    <s v="LITTORAL"/>
    <s v="Douala"/>
    <s v="ZTE"/>
    <n v="0"/>
    <n v="0"/>
    <n v="0"/>
    <n v="0"/>
    <n v="0"/>
    <n v="0"/>
    <n v="0"/>
    <n v="0"/>
    <n v="0"/>
    <n v="0"/>
    <n v="0"/>
    <n v="0"/>
    <n v="0"/>
    <n v="0"/>
    <n v="0"/>
    <n v="0"/>
    <x v="609"/>
    <x v="0"/>
    <m/>
    <x v="15"/>
    <x v="10"/>
    <s v="no impacts"/>
    <x v="7"/>
    <s v=""/>
    <s v=""/>
  </r>
  <r>
    <s v="Dschang-Lycee-Technique-IHS"/>
    <s v="OST_267"/>
    <s v="OUEST"/>
    <s v="IHS"/>
    <s v="Grid-Gen"/>
    <s v="OUEST"/>
    <s v="Dschang"/>
    <s v="Huawei"/>
    <n v="0"/>
    <n v="0"/>
    <n v="0"/>
    <n v="0"/>
    <n v="0"/>
    <n v="0"/>
    <n v="0"/>
    <n v="0"/>
    <n v="0"/>
    <n v="0"/>
    <n v="0"/>
    <n v="0"/>
    <n v="0"/>
    <n v="0"/>
    <n v="0"/>
    <n v="0"/>
    <x v="609"/>
    <x v="0"/>
    <m/>
    <x v="15"/>
    <x v="10"/>
    <s v="no impacts"/>
    <x v="7"/>
    <s v=""/>
    <s v=""/>
  </r>
  <r>
    <s v="Dschang-Universite"/>
    <s v="OST_106"/>
    <s v="OUEST"/>
    <s v="IHS"/>
    <s v="Grid-Gen"/>
    <s v="OUEST"/>
    <s v="Dschang"/>
    <s v="Huawei"/>
    <n v="0"/>
    <n v="0"/>
    <n v="0"/>
    <n v="0"/>
    <n v="0"/>
    <n v="0"/>
    <n v="0"/>
    <n v="0"/>
    <n v="0"/>
    <n v="0"/>
    <n v="0"/>
    <n v="0"/>
    <n v="0"/>
    <n v="0"/>
    <n v="0"/>
    <n v="0"/>
    <x v="609"/>
    <x v="0"/>
    <m/>
    <x v="15"/>
    <x v="10"/>
    <s v="no impacts"/>
    <x v="7"/>
    <s v=""/>
    <s v=""/>
  </r>
  <r>
    <s v="Dschang-Meka"/>
    <s v="OST_074"/>
    <s v="OUEST"/>
    <s v="IHS"/>
    <s v="Grid-Gen"/>
    <s v="OUEST"/>
    <s v="Dschang"/>
    <s v="Huawei"/>
    <n v="0"/>
    <n v="0"/>
    <n v="0"/>
    <n v="0"/>
    <n v="0"/>
    <n v="0"/>
    <n v="0"/>
    <n v="0"/>
    <n v="0"/>
    <n v="0"/>
    <n v="0"/>
    <n v="0"/>
    <n v="0"/>
    <n v="0"/>
    <n v="0"/>
    <n v="0"/>
    <x v="609"/>
    <x v="0"/>
    <m/>
    <x v="15"/>
    <x v="10"/>
    <s v="no impacts"/>
    <x v="7"/>
    <s v=""/>
    <s v=""/>
  </r>
  <r>
    <s v="Bakwele-IHS"/>
    <s v="SUO_249"/>
    <s v="SUD-OUEST"/>
    <s v="IHS"/>
    <s v="Hybrid Gen"/>
    <s v="SUD-OUEST"/>
    <s v="Pella"/>
    <s v="NOKIA"/>
    <n v="0"/>
    <n v="0"/>
    <n v="0"/>
    <n v="0"/>
    <n v="0"/>
    <n v="0"/>
    <n v="0"/>
    <n v="0"/>
    <n v="0"/>
    <n v="0"/>
    <n v="0"/>
    <n v="0"/>
    <n v="0"/>
    <n v="0"/>
    <n v="0"/>
    <n v="0"/>
    <x v="609"/>
    <x v="2"/>
    <m/>
    <x v="5"/>
    <x v="5"/>
    <s v="MPR ISSUE"/>
    <x v="3"/>
    <s v="(04/26/2026  incident ) : impacted by SUO_030_N_Bachuo-Ntai ,A déterminer / sans action"/>
    <s v="SUO_030_N_Bachuo-Ntai ,A déterminer / sans action"/>
  </r>
  <r>
    <s v="Mamfe-Town-IHS"/>
    <s v="SUO_107"/>
    <s v="SUD-OUEST"/>
    <s v="IHS"/>
    <s v="Gen Only"/>
    <s v="SUD-OUEST"/>
    <s v="Mamfe"/>
    <s v="NOKIA"/>
    <n v="0"/>
    <n v="0"/>
    <n v="0"/>
    <n v="0"/>
    <n v="0"/>
    <n v="0"/>
    <n v="0"/>
    <n v="0"/>
    <n v="0"/>
    <n v="0"/>
    <n v="0"/>
    <n v="0"/>
    <n v="0"/>
    <n v="0"/>
    <n v="0"/>
    <n v="0"/>
    <x v="609"/>
    <x v="2"/>
    <m/>
    <x v="7"/>
    <x v="4"/>
    <s v="Defaut GE &amp; Power Cabinet"/>
    <x v="4"/>
    <s v="(04/26/2026 hourly): ;22/04/2026 11:20;DG FAULTY."/>
    <s v=""/>
  </r>
  <r>
    <s v="Dschang"/>
    <s v="OST_011"/>
    <s v="OUEST"/>
    <s v="CAMUSAT"/>
    <s v="Medium Grid + Solar + GE"/>
    <s v="OUEST"/>
    <s v="Dschang"/>
    <s v="Huawei"/>
    <n v="0"/>
    <n v="0"/>
    <n v="0"/>
    <n v="0"/>
    <n v="0"/>
    <n v="0"/>
    <n v="0"/>
    <n v="0"/>
    <n v="0"/>
    <n v="0"/>
    <n v="0"/>
    <n v="0"/>
    <n v="0"/>
    <n v="0"/>
    <n v="0"/>
    <n v="0"/>
    <x v="609"/>
    <x v="0"/>
    <m/>
    <x v="15"/>
    <x v="10"/>
    <s v="no impacts"/>
    <x v="7"/>
    <s v=""/>
    <s v=""/>
  </r>
  <r>
    <s v="Mbouda"/>
    <s v="OST_141"/>
    <s v="OUEST"/>
    <s v="CAMUSAT"/>
    <e v="#N/A"/>
    <s v="OUEST"/>
    <s v="Mbouda"/>
    <s v="Huawei"/>
    <n v="0"/>
    <n v="0"/>
    <n v="0"/>
    <n v="0"/>
    <n v="0"/>
    <n v="0"/>
    <n v="0"/>
    <n v="0"/>
    <n v="0"/>
    <n v="0"/>
    <n v="0"/>
    <n v="0"/>
    <n v="0"/>
    <n v="0"/>
    <n v="0"/>
    <n v="0"/>
    <x v="609"/>
    <x v="0"/>
    <m/>
    <x v="15"/>
    <x v="10"/>
    <s v="no impacts"/>
    <x v="7"/>
    <s v=""/>
    <s v=""/>
  </r>
  <r>
    <s v="Garoua-Roumde-Adja"/>
    <s v="NRD_065"/>
    <s v="Garoua"/>
    <s v="IHS"/>
    <s v="Grid-Gen"/>
    <s v="NORD"/>
    <s v="Garoua"/>
    <s v="Huawei"/>
    <n v="0"/>
    <n v="0"/>
    <n v="0"/>
    <n v="0"/>
    <n v="0"/>
    <n v="0"/>
    <n v="0"/>
    <n v="0"/>
    <n v="1.7913552661992449"/>
    <n v="0"/>
    <n v="0"/>
    <n v="0"/>
    <n v="0"/>
    <n v="0"/>
    <n v="0"/>
    <n v="0"/>
    <x v="609"/>
    <x v="0"/>
    <m/>
    <x v="15"/>
    <x v="10"/>
    <s v="no impacts"/>
    <x v="7"/>
    <s v=""/>
    <s v=""/>
  </r>
  <r>
    <s v="Foumban-Njiyouom"/>
    <s v="OST_137"/>
    <s v="OUEST"/>
    <s v="IHS"/>
    <s v="Grid-Gen"/>
    <s v="OUEST"/>
    <s v="Foumban"/>
    <s v="Huawei"/>
    <n v="0"/>
    <n v="0"/>
    <n v="0"/>
    <n v="0"/>
    <n v="0"/>
    <n v="0"/>
    <n v="0"/>
    <n v="0"/>
    <n v="0"/>
    <n v="0"/>
    <n v="0"/>
    <n v="0"/>
    <n v="0"/>
    <n v="0"/>
    <n v="0"/>
    <n v="0"/>
    <x v="609"/>
    <x v="0"/>
    <m/>
    <x v="15"/>
    <x v="10"/>
    <s v="no impacts"/>
    <x v="7"/>
    <s v=""/>
    <s v=""/>
  </r>
  <r>
    <s v="PK10-Bassang"/>
    <s v="LIT_452"/>
    <s v="Douala"/>
    <s v="IHS"/>
    <s v="Grid-Gen"/>
    <s v="LITTORAL"/>
    <s v="Douala"/>
    <s v="ZTE"/>
    <n v="0"/>
    <n v="0"/>
    <n v="0"/>
    <n v="0"/>
    <n v="0"/>
    <n v="0"/>
    <n v="0"/>
    <n v="0"/>
    <n v="0"/>
    <n v="0"/>
    <n v="0"/>
    <n v="0"/>
    <n v="0"/>
    <n v="0"/>
    <n v="0"/>
    <n v="0"/>
    <x v="609"/>
    <x v="0"/>
    <m/>
    <x v="15"/>
    <x v="10"/>
    <s v="no impacts"/>
    <x v="7"/>
    <s v=""/>
    <s v=""/>
  </r>
  <r>
    <s v="Djarengol-Delegue-IHS"/>
    <s v="EXN_101"/>
    <s v="Maroua"/>
    <s v="IHS"/>
    <s v="Grid-Gen"/>
    <s v="EXTREME-NORD"/>
    <s v="Maroua"/>
    <s v="Huawei"/>
    <n v="0"/>
    <n v="0"/>
    <n v="0"/>
    <n v="0"/>
    <n v="0"/>
    <n v="0"/>
    <n v="0"/>
    <n v="0"/>
    <n v="0"/>
    <n v="0"/>
    <n v="0"/>
    <n v="0"/>
    <n v="0"/>
    <n v="0"/>
    <n v="0"/>
    <n v="0"/>
    <x v="609"/>
    <x v="0"/>
    <m/>
    <x v="15"/>
    <x v="10"/>
    <s v="no impacts"/>
    <x v="7"/>
    <s v=""/>
    <s v=""/>
  </r>
  <r>
    <s v="Bfsam-Njinkwo"/>
    <s v="OST_076"/>
    <s v="Bafoussam"/>
    <s v="IHS"/>
    <s v="Grid-Gen"/>
    <s v="OUEST"/>
    <s v="Bafoussam"/>
    <s v="Huawei"/>
    <n v="0"/>
    <n v="0"/>
    <n v="0"/>
    <n v="0"/>
    <n v="0"/>
    <n v="0"/>
    <n v="0"/>
    <n v="0"/>
    <n v="0"/>
    <n v="0"/>
    <n v="0"/>
    <n v="0"/>
    <n v="0"/>
    <n v="0"/>
    <n v="0"/>
    <n v="0"/>
    <x v="609"/>
    <x v="0"/>
    <m/>
    <x v="15"/>
    <x v="10"/>
    <s v="no impacts"/>
    <x v="7"/>
    <s v=""/>
    <s v=""/>
  </r>
  <r>
    <s v="Kumbe-MTN"/>
    <s v="SUO_088"/>
    <s v="SUD-OUEST"/>
    <s v="IHS"/>
    <s v="Gen Only"/>
    <s v="SUD-OUEST"/>
    <s v="Kumbe"/>
    <s v="Huawei"/>
    <n v="0"/>
    <n v="0"/>
    <n v="0"/>
    <n v="0"/>
    <n v="0"/>
    <n v="0"/>
    <n v="0"/>
    <n v="0"/>
    <n v="0"/>
    <n v="0"/>
    <n v="0"/>
    <n v="0"/>
    <n v="0"/>
    <n v="0"/>
    <n v="0"/>
    <n v="0"/>
    <x v="609"/>
    <x v="2"/>
    <m/>
    <x v="15"/>
    <x v="10"/>
    <s v="no impacts"/>
    <x v="7"/>
    <s v=""/>
    <s v=""/>
  </r>
  <r>
    <s v="Bfsam-Marche-New"/>
    <s v="OST_223"/>
    <s v="Bafoussam"/>
    <s v="IHS"/>
    <s v="Grid-Gen"/>
    <s v="OUEST"/>
    <s v="Bafoussam"/>
    <s v="Huawei"/>
    <n v="0"/>
    <n v="0"/>
    <n v="0"/>
    <n v="0"/>
    <n v="0"/>
    <n v="0"/>
    <n v="0"/>
    <n v="0"/>
    <n v="0"/>
    <n v="0"/>
    <n v="0"/>
    <n v="0"/>
    <n v="0"/>
    <n v="0"/>
    <n v="0"/>
    <n v="0"/>
    <x v="609"/>
    <x v="0"/>
    <m/>
    <x v="15"/>
    <x v="10"/>
    <s v="no impacts"/>
    <x v="7"/>
    <s v=""/>
    <s v=""/>
  </r>
  <r>
    <s v="Newb-Mairie"/>
    <s v="LIT_090"/>
    <s v="Douala"/>
    <s v="IHS"/>
    <s v="Grid-Gen"/>
    <s v="LITTORAL"/>
    <s v="Douala"/>
    <s v="ZTE"/>
    <n v="0"/>
    <n v="0"/>
    <n v="0"/>
    <n v="0"/>
    <n v="0"/>
    <n v="0"/>
    <n v="0"/>
    <n v="0"/>
    <n v="0"/>
    <n v="0"/>
    <n v="0"/>
    <n v="0"/>
    <n v="0"/>
    <n v="0"/>
    <n v="0"/>
    <n v="0"/>
    <x v="609"/>
    <x v="0"/>
    <m/>
    <x v="15"/>
    <x v="10"/>
    <s v="no impacts"/>
    <x v="7"/>
    <s v=""/>
    <s v=""/>
  </r>
  <r>
    <s v="Bfsam-Leproserie-IHS"/>
    <s v="OST_166"/>
    <s v="Bafoussam"/>
    <s v="IHS"/>
    <s v="Grid-Gen"/>
    <s v="OUEST"/>
    <s v="Bafoussam"/>
    <s v="Huawei"/>
    <n v="0"/>
    <n v="0"/>
    <n v="0"/>
    <n v="0"/>
    <n v="0"/>
    <n v="0"/>
    <n v="0"/>
    <n v="0"/>
    <n v="0.63350198183390272"/>
    <n v="0"/>
    <n v="0"/>
    <n v="0"/>
    <n v="0"/>
    <n v="0"/>
    <n v="0"/>
    <n v="0"/>
    <x v="609"/>
    <x v="0"/>
    <m/>
    <x v="15"/>
    <x v="10"/>
    <s v="no impacts"/>
    <x v="7"/>
    <s v=""/>
    <s v=""/>
  </r>
  <r>
    <s v="Bmouang-Terminus"/>
    <s v="LIT_044"/>
    <s v="Douala"/>
    <s v="IHS"/>
    <s v="Grid-Gen"/>
    <s v="LITTORAL"/>
    <s v="Douala"/>
    <s v="ZTE"/>
    <n v="1.0344345424090672E-3"/>
    <n v="0"/>
    <n v="0"/>
    <n v="0"/>
    <n v="0"/>
    <n v="0"/>
    <n v="0"/>
    <n v="0"/>
    <n v="0"/>
    <n v="0"/>
    <n v="0"/>
    <n v="0"/>
    <n v="0"/>
    <n v="0"/>
    <n v="0"/>
    <n v="0"/>
    <x v="609"/>
    <x v="0"/>
    <m/>
    <x v="15"/>
    <x v="10"/>
    <s v="no impacts"/>
    <x v="7"/>
    <s v=""/>
    <s v=""/>
  </r>
  <r>
    <s v="Deido-Lycee"/>
    <s v="LIT_004"/>
    <s v="Douala"/>
    <m/>
    <m/>
    <s v="LITTORAL"/>
    <s v="Douala"/>
    <s v="ZTE"/>
    <n v="0"/>
    <n v="0"/>
    <n v="0"/>
    <n v="0"/>
    <n v="0"/>
    <n v="0"/>
    <n v="0"/>
    <n v="0"/>
    <n v="0"/>
    <n v="0"/>
    <n v="0"/>
    <n v="0"/>
    <n v="0"/>
    <n v="0"/>
    <n v="0"/>
    <n v="0"/>
    <x v="609"/>
    <x v="0"/>
    <m/>
    <x v="15"/>
    <x v="10"/>
    <s v="no impacts"/>
    <x v="7"/>
    <s v=""/>
    <s v=""/>
  </r>
  <r>
    <s v="Bonateki-MRS"/>
    <s v="LIT_396"/>
    <s v="Douala"/>
    <s v="IHS"/>
    <s v="Grid-Gen"/>
    <s v="LITTORAL"/>
    <s v="Douala"/>
    <s v="ZTE"/>
    <n v="0"/>
    <n v="0"/>
    <n v="0"/>
    <n v="0"/>
    <n v="0"/>
    <n v="0"/>
    <n v="0"/>
    <n v="0"/>
    <n v="0"/>
    <n v="0"/>
    <n v="0"/>
    <n v="0"/>
    <n v="0"/>
    <n v="0"/>
    <n v="0"/>
    <n v="0"/>
    <x v="609"/>
    <x v="0"/>
    <m/>
    <x v="15"/>
    <x v="10"/>
    <s v="no impacts"/>
    <x v="7"/>
    <s v=""/>
    <s v=""/>
  </r>
  <r>
    <s v="Bep-Safari"/>
    <s v="LIT_524"/>
    <s v="Douala"/>
    <s v="IHS"/>
    <s v="Grid-Gen"/>
    <s v="LITTORAL"/>
    <s v="Douala"/>
    <s v="ZTE"/>
    <n v="0"/>
    <n v="0"/>
    <n v="0"/>
    <n v="0"/>
    <n v="0"/>
    <n v="0"/>
    <n v="0"/>
    <n v="0"/>
    <n v="0"/>
    <n v="0"/>
    <n v="0"/>
    <n v="0"/>
    <n v="0"/>
    <n v="0"/>
    <n v="0"/>
    <n v="0"/>
    <x v="609"/>
    <x v="0"/>
    <m/>
    <x v="15"/>
    <x v="10"/>
    <s v="no impacts"/>
    <x v="7"/>
    <s v=""/>
    <s v=""/>
  </r>
  <r>
    <s v="Deido-Bonateki"/>
    <s v="LIT_414"/>
    <s v="Douala"/>
    <s v="IHS"/>
    <s v="Grid-Gen"/>
    <s v="LITTORAL"/>
    <s v="Douala"/>
    <s v="ZTE"/>
    <n v="0.15958828078405901"/>
    <n v="0"/>
    <n v="0"/>
    <n v="0"/>
    <n v="0"/>
    <n v="0"/>
    <n v="0"/>
    <n v="0"/>
    <n v="1.2432119691923991"/>
    <n v="0"/>
    <n v="0"/>
    <n v="0"/>
    <n v="0"/>
    <n v="0"/>
    <n v="0"/>
    <n v="0"/>
    <x v="609"/>
    <x v="0"/>
    <m/>
    <x v="15"/>
    <x v="10"/>
    <s v="no impacts"/>
    <x v="7"/>
    <s v=""/>
    <s v=""/>
  </r>
  <r>
    <s v="Batoufam-Chefferie"/>
    <s v="OST_277"/>
    <s v="OUEST"/>
    <s v="CAMUSAT"/>
    <s v="Good Grid + GE"/>
    <s v="OUEST"/>
    <s v="Batoufam"/>
    <s v="Huawei"/>
    <n v="0"/>
    <n v="0"/>
    <n v="0"/>
    <n v="0"/>
    <n v="0"/>
    <n v="0"/>
    <n v="0"/>
    <n v="0"/>
    <n v="0"/>
    <n v="0"/>
    <n v="0"/>
    <n v="0"/>
    <n v="0"/>
    <n v="0"/>
    <n v="0"/>
    <n v="0"/>
    <x v="609"/>
    <x v="0"/>
    <m/>
    <x v="15"/>
    <x v="10"/>
    <s v="no impacts"/>
    <x v="7"/>
    <s v=""/>
    <s v=""/>
  </r>
  <r>
    <s v="Mutengene-Ombe-IHS"/>
    <s v="SUO_149"/>
    <s v="SUD-OUEST"/>
    <s v="IHS"/>
    <s v="Gen Only"/>
    <s v="SUD-OUEST"/>
    <s v="Mutengene"/>
    <s v="Huawei"/>
    <n v="0"/>
    <n v="0"/>
    <n v="0"/>
    <n v="0"/>
    <n v="0"/>
    <n v="0"/>
    <n v="0"/>
    <n v="0"/>
    <n v="0"/>
    <n v="0"/>
    <n v="0"/>
    <n v="0"/>
    <n v="0"/>
    <n v="0"/>
    <n v="0"/>
    <n v="0"/>
    <x v="609"/>
    <x v="2"/>
    <m/>
    <x v="15"/>
    <x v="10"/>
    <s v="no impacts"/>
    <x v="7"/>
    <s v=""/>
    <s v=""/>
  </r>
  <r>
    <s v="Garoua-Djamboutou-CICAM"/>
    <s v="NRD_047"/>
    <s v="Garoua"/>
    <s v="IHS"/>
    <s v="Grid-Gen"/>
    <s v="NORD"/>
    <s v="Garoua"/>
    <s v="Huawei"/>
    <n v="0"/>
    <n v="0"/>
    <n v="0"/>
    <n v="0"/>
    <n v="0"/>
    <n v="0"/>
    <n v="0"/>
    <n v="0"/>
    <n v="0"/>
    <n v="0"/>
    <n v="0"/>
    <n v="0"/>
    <n v="0"/>
    <n v="0"/>
    <n v="0"/>
    <n v="0"/>
    <x v="609"/>
    <x v="0"/>
    <m/>
    <x v="15"/>
    <x v="10"/>
    <s v="no impacts"/>
    <x v="7"/>
    <s v=""/>
    <s v=""/>
  </r>
  <r>
    <s v="Garoua-Lidire"/>
    <s v="NRD_075"/>
    <s v="Garoua"/>
    <s v="IHS"/>
    <s v="Grid-Gen"/>
    <s v="NORD"/>
    <s v="Garoua"/>
    <s v="Huawei"/>
    <n v="0"/>
    <n v="0"/>
    <n v="0"/>
    <n v="0"/>
    <n v="0"/>
    <n v="0"/>
    <n v="0"/>
    <n v="0"/>
    <n v="0"/>
    <n v="0"/>
    <n v="0"/>
    <n v="0"/>
    <n v="0"/>
    <n v="0"/>
    <n v="0"/>
    <n v="0"/>
    <x v="609"/>
    <x v="0"/>
    <m/>
    <x v="15"/>
    <x v="10"/>
    <s v="no impacts"/>
    <x v="7"/>
    <s v=""/>
    <s v=""/>
  </r>
  <r>
    <s v="Plateau"/>
    <s v="NRD_002"/>
    <s v="Garoua"/>
    <s v="CAMUSAT"/>
    <s v="Good Grid + Solar + GE"/>
    <s v="NORD"/>
    <s v="Garoua"/>
    <s v="Huawei"/>
    <n v="0"/>
    <n v="0"/>
    <n v="0"/>
    <n v="0"/>
    <n v="0"/>
    <n v="0"/>
    <n v="0"/>
    <n v="0"/>
    <n v="0"/>
    <n v="0"/>
    <n v="0"/>
    <n v="0"/>
    <n v="0"/>
    <n v="0"/>
    <n v="0"/>
    <n v="0"/>
    <x v="609"/>
    <x v="0"/>
    <m/>
    <x v="15"/>
    <x v="10"/>
    <s v="no impacts"/>
    <x v="7"/>
    <s v=""/>
    <s v=""/>
  </r>
  <r>
    <s v="Garoua-Orange"/>
    <s v="NRD_001"/>
    <s v="Garoua"/>
    <s v="OCM/Strategique"/>
    <m/>
    <s v="NORD"/>
    <s v="Garoua"/>
    <s v="Huawei"/>
    <n v="0"/>
    <n v="0"/>
    <n v="0"/>
    <n v="0"/>
    <n v="0"/>
    <n v="0"/>
    <n v="0"/>
    <n v="0"/>
    <n v="0"/>
    <n v="0"/>
    <n v="0"/>
    <n v="0"/>
    <n v="0"/>
    <n v="0"/>
    <n v="0"/>
    <n v="0"/>
    <x v="609"/>
    <x v="0"/>
    <m/>
    <x v="15"/>
    <x v="10"/>
    <s v="no impacts"/>
    <x v="7"/>
    <s v=""/>
    <s v=""/>
  </r>
  <r>
    <s v="Doualare"/>
    <s v="EXN_030"/>
    <s v="Maroua"/>
    <s v="IHS"/>
    <s v="Solar-Grid-Gen"/>
    <s v="EXTREME-NORD"/>
    <s v="Maroua"/>
    <s v="Huawei"/>
    <n v="0"/>
    <n v="0"/>
    <n v="0"/>
    <n v="0"/>
    <n v="0"/>
    <n v="0"/>
    <n v="3.2103140971312641E-3"/>
    <n v="0"/>
    <n v="0"/>
    <n v="0"/>
    <n v="0"/>
    <n v="0"/>
    <n v="0"/>
    <n v="0"/>
    <n v="0"/>
    <n v="0"/>
    <x v="609"/>
    <x v="0"/>
    <m/>
    <x v="15"/>
    <x v="10"/>
    <s v="no impacts"/>
    <x v="7"/>
    <s v=""/>
    <s v=""/>
  </r>
  <r>
    <s v="Katoual-MTN"/>
    <s v="EXN_026"/>
    <s v="EXTREME-NORD"/>
    <s v="IHS"/>
    <s v="Grid-Gen"/>
    <s v="EXTREME-NORD"/>
    <s v="Maroua"/>
    <s v="Huawei"/>
    <n v="0"/>
    <n v="0"/>
    <n v="0"/>
    <n v="0"/>
    <n v="0"/>
    <n v="0"/>
    <n v="0"/>
    <n v="0"/>
    <n v="0"/>
    <n v="0"/>
    <n v="0"/>
    <n v="0"/>
    <n v="0"/>
    <n v="0"/>
    <n v="0"/>
    <n v="0"/>
    <x v="609"/>
    <x v="2"/>
    <m/>
    <x v="15"/>
    <x v="10"/>
    <s v="no impacts"/>
    <x v="7"/>
    <s v=""/>
    <s v=""/>
  </r>
  <r>
    <s v="Gra-Plateau-MTN"/>
    <s v="NRD_035"/>
    <s v="Garoua"/>
    <s v="IHS"/>
    <s v="Grid-Gen"/>
    <s v="NORD"/>
    <s v="Garoua"/>
    <s v="Huawei"/>
    <n v="0"/>
    <n v="0"/>
    <n v="0"/>
    <n v="0"/>
    <n v="0"/>
    <n v="0"/>
    <n v="0"/>
    <n v="0"/>
    <n v="0"/>
    <n v="0"/>
    <n v="0"/>
    <n v="0"/>
    <n v="0"/>
    <n v="0"/>
    <n v="0"/>
    <n v="0"/>
    <x v="609"/>
    <x v="0"/>
    <m/>
    <x v="15"/>
    <x v="10"/>
    <s v="no impacts"/>
    <x v="7"/>
    <s v=""/>
    <s v=""/>
  </r>
  <r>
    <s v="Maroua-Orange"/>
    <s v="EXN_044"/>
    <s v="Maroua"/>
    <s v="CAMUSAT"/>
    <s v="Bad Grid + GE"/>
    <s v="EXTREME-NORD"/>
    <s v="Maroua"/>
    <s v="Huawei"/>
    <n v="0"/>
    <n v="0"/>
    <n v="0"/>
    <n v="0"/>
    <n v="0"/>
    <n v="0"/>
    <n v="4.8154711456968955E-3"/>
    <n v="0"/>
    <n v="0"/>
    <n v="0"/>
    <n v="0"/>
    <n v="0"/>
    <n v="0"/>
    <n v="0"/>
    <n v="0"/>
    <n v="0"/>
    <x v="609"/>
    <x v="0"/>
    <m/>
    <x v="15"/>
    <x v="10"/>
    <s v="no impacts"/>
    <x v="7"/>
    <s v=""/>
    <s v=""/>
  </r>
  <r>
    <s v="Zokok"/>
    <s v="EXN_009"/>
    <s v="Maroua"/>
    <s v="OCM/Strategique"/>
    <m/>
    <s v="EXTREME-NORD"/>
    <s v="Maroua"/>
    <s v="Huawei"/>
    <n v="0"/>
    <n v="0"/>
    <n v="0"/>
    <n v="0"/>
    <n v="0"/>
    <n v="0"/>
    <n v="0"/>
    <n v="0"/>
    <n v="0"/>
    <n v="0"/>
    <n v="0"/>
    <n v="0"/>
    <n v="0"/>
    <n v="0"/>
    <n v="0"/>
    <n v="0"/>
    <x v="609"/>
    <x v="0"/>
    <m/>
    <x v="15"/>
    <x v="10"/>
    <s v="no impacts"/>
    <x v="7"/>
    <s v=""/>
    <s v=""/>
  </r>
  <r>
    <s v="Ngd-burkina-rural"/>
    <s v="ADM_147"/>
    <s v="Ngaoundere"/>
    <s v="CAMUSAT"/>
    <s v="Hybrid Solar - S3"/>
    <s v="ADAMAOUA"/>
    <s v="Ngaoundere"/>
    <s v="Huawei"/>
    <n v="0"/>
    <n v="0"/>
    <n v="0"/>
    <n v="0"/>
    <n v="0"/>
    <n v="0"/>
    <n v="0"/>
    <n v="0"/>
    <n v="0"/>
    <n v="0"/>
    <n v="0"/>
    <n v="0"/>
    <n v="0"/>
    <n v="0"/>
    <n v="0"/>
    <n v="0"/>
    <x v="609"/>
    <x v="0"/>
    <m/>
    <x v="15"/>
    <x v="10"/>
    <s v="no impacts"/>
    <x v="7"/>
    <s v=""/>
    <s v=""/>
  </r>
  <r>
    <s v="Ngd-Baladji"/>
    <s v="ADM_035"/>
    <s v="Ngaoundere"/>
    <s v="IHS"/>
    <s v="Grid-Gen"/>
    <s v="ADAMAOUA"/>
    <s v="Ngaoundere"/>
    <s v="Huawei"/>
    <n v="0"/>
    <n v="0"/>
    <n v="0"/>
    <n v="0"/>
    <n v="0"/>
    <n v="0"/>
    <n v="0"/>
    <n v="0"/>
    <n v="0"/>
    <n v="0"/>
    <n v="0"/>
    <n v="0"/>
    <n v="0"/>
    <n v="0"/>
    <n v="0"/>
    <n v="0"/>
    <x v="609"/>
    <x v="0"/>
    <m/>
    <x v="15"/>
    <x v="10"/>
    <s v="no impacts"/>
    <x v="7"/>
    <s v=""/>
    <s v=""/>
  </r>
  <r>
    <s v="Ngd-Troua-Mala-II"/>
    <s v="ADM_074"/>
    <s v="Ngaoundere"/>
    <s v="IHS"/>
    <s v="Grid-Gen"/>
    <s v="ADAMAOUA"/>
    <s v="Ngaoundere"/>
    <s v="Huawei"/>
    <n v="0"/>
    <n v="0"/>
    <n v="0"/>
    <n v="0"/>
    <n v="0"/>
    <n v="0"/>
    <n v="0"/>
    <n v="0"/>
    <n v="0"/>
    <n v="0"/>
    <n v="0"/>
    <n v="0"/>
    <n v="0"/>
    <n v="0"/>
    <n v="0"/>
    <n v="0"/>
    <x v="609"/>
    <x v="0"/>
    <m/>
    <x v="15"/>
    <x v="10"/>
    <s v="no impacts"/>
    <x v="7"/>
    <s v=""/>
    <s v=""/>
  </r>
  <r>
    <s v="Ngd-Balam"/>
    <s v="ADM_165"/>
    <s v="Ngaoundere"/>
    <s v="CAMUSAT"/>
    <s v="Hybrid Solar - S1"/>
    <s v="ADAMAOUA"/>
    <s v="Ngaoundere"/>
    <s v="Huawei"/>
    <n v="0"/>
    <n v="0"/>
    <n v="0"/>
    <n v="0"/>
    <n v="0"/>
    <n v="0"/>
    <n v="0"/>
    <n v="0"/>
    <n v="0"/>
    <n v="0"/>
    <n v="0"/>
    <n v="0"/>
    <n v="0"/>
    <n v="0"/>
    <n v="0"/>
    <n v="0"/>
    <x v="609"/>
    <x v="0"/>
    <m/>
    <x v="15"/>
    <x v="10"/>
    <s v="no impacts"/>
    <x v="7"/>
    <s v=""/>
    <s v=""/>
  </r>
  <r>
    <s v="Ngd-La-Gare"/>
    <s v="ADM_002"/>
    <s v="Ngaoundere"/>
    <s v="OCM/Strategique"/>
    <m/>
    <s v="ADAMAOUA"/>
    <s v="Ngaoundere"/>
    <s v="Huawei"/>
    <n v="0"/>
    <n v="0"/>
    <n v="0"/>
    <n v="0"/>
    <n v="0"/>
    <n v="0"/>
    <n v="0"/>
    <n v="0"/>
    <n v="0"/>
    <n v="0"/>
    <n v="0"/>
    <n v="0"/>
    <n v="0"/>
    <n v="0"/>
    <n v="0"/>
    <n v="0"/>
    <x v="609"/>
    <x v="0"/>
    <m/>
    <x v="15"/>
    <x v="10"/>
    <s v="no impacts"/>
    <x v="7"/>
    <s v=""/>
    <s v=""/>
  </r>
  <r>
    <s v="Ngd-Gadamadanga"/>
    <s v="ADM_087"/>
    <s v="Ngaoundere"/>
    <s v="IHS"/>
    <s v="Grid-Gen"/>
    <s v="ADAMAOUA"/>
    <s v="Ngaoundere"/>
    <s v="Huawei"/>
    <n v="0"/>
    <n v="0"/>
    <n v="0"/>
    <n v="0"/>
    <n v="0"/>
    <n v="0"/>
    <n v="0"/>
    <n v="0"/>
    <n v="0"/>
    <n v="0"/>
    <n v="0"/>
    <n v="0"/>
    <n v="0"/>
    <n v="0"/>
    <n v="0"/>
    <n v="0"/>
    <x v="609"/>
    <x v="0"/>
    <m/>
    <x v="15"/>
    <x v="10"/>
    <s v="no impacts"/>
    <x v="7"/>
    <s v=""/>
    <s v=""/>
  </r>
  <r>
    <s v="Ngd-Bamyangal-II-IHS"/>
    <s v="ADM_085"/>
    <s v="Ngaoundere"/>
    <s v="IHS"/>
    <s v="Grid-Gen"/>
    <s v="ADAMAOUA"/>
    <s v="Ngaoundere"/>
    <s v="Huawei"/>
    <n v="0"/>
    <n v="0"/>
    <n v="0"/>
    <n v="0"/>
    <n v="0"/>
    <n v="0"/>
    <n v="0"/>
    <n v="0"/>
    <n v="0"/>
    <n v="0"/>
    <n v="0"/>
    <n v="0"/>
    <n v="0"/>
    <n v="0"/>
    <n v="0"/>
    <n v="0"/>
    <x v="609"/>
    <x v="0"/>
    <m/>
    <x v="15"/>
    <x v="10"/>
    <s v="no impacts"/>
    <x v="7"/>
    <s v=""/>
    <s v=""/>
  </r>
  <r>
    <s v="Makary"/>
    <s v="EXN_020"/>
    <s v="EXTREME-NORD"/>
    <s v="IHS"/>
    <s v="Solar-Gen"/>
    <s v="EXTREME-NORD"/>
    <s v="Makary"/>
    <s v="Huawei"/>
    <n v="0"/>
    <n v="0"/>
    <n v="0"/>
    <n v="0"/>
    <n v="0"/>
    <n v="0"/>
    <n v="0"/>
    <n v="0"/>
    <n v="0"/>
    <n v="0"/>
    <n v="0"/>
    <n v="0"/>
    <n v="0"/>
    <n v="0"/>
    <n v="0"/>
    <n v="0"/>
    <x v="609"/>
    <x v="2"/>
    <m/>
    <x v="15"/>
    <x v="10"/>
    <s v="no impacts"/>
    <x v="7"/>
    <s v=""/>
    <s v=""/>
  </r>
  <r>
    <s v="Bonaloka-IHS"/>
    <s v="LIT_156"/>
    <s v="Douala"/>
    <s v="IHS"/>
    <s v="Grid-Gen"/>
    <s v="LITTORAL"/>
    <s v="Douala"/>
    <s v="ZTE"/>
    <n v="0"/>
    <n v="0"/>
    <n v="0"/>
    <n v="0"/>
    <n v="0"/>
    <n v="0"/>
    <n v="0"/>
    <n v="0"/>
    <n v="0"/>
    <n v="0"/>
    <n v="0"/>
    <n v="0"/>
    <n v="0"/>
    <n v="0"/>
    <n v="0"/>
    <n v="0"/>
    <x v="609"/>
    <x v="0"/>
    <m/>
    <x v="15"/>
    <x v="10"/>
    <s v="no impacts"/>
    <x v="7"/>
    <s v=""/>
    <s v=""/>
  </r>
  <r>
    <s v="Logpom-II"/>
    <s v="LIT_274"/>
    <s v="Douala"/>
    <s v="IHS"/>
    <s v="Grid-Gen"/>
    <s v="LITTORAL"/>
    <s v="Douala"/>
    <s v="ZTE"/>
    <n v="0"/>
    <n v="0"/>
    <n v="0"/>
    <n v="0"/>
    <n v="0"/>
    <n v="0"/>
    <n v="0"/>
    <n v="0"/>
    <n v="0"/>
    <n v="0"/>
    <n v="0"/>
    <n v="0"/>
    <n v="0"/>
    <n v="0"/>
    <n v="0"/>
    <n v="0"/>
    <x v="609"/>
    <x v="0"/>
    <m/>
    <x v="15"/>
    <x v="10"/>
    <s v="no impacts"/>
    <x v="7"/>
    <s v=""/>
    <s v=""/>
  </r>
  <r>
    <s v="Kribi-Bassiki"/>
    <s v="SUD_071"/>
    <s v="CENTRE"/>
    <s v="CAMUSAT"/>
    <s v="Good Grid no GE - 8h"/>
    <s v="SUD"/>
    <s v="Kribi"/>
    <s v="ZTE"/>
    <n v="0"/>
    <n v="0"/>
    <n v="0"/>
    <n v="0"/>
    <n v="0"/>
    <n v="0"/>
    <n v="0"/>
    <n v="0"/>
    <n v="0"/>
    <n v="0"/>
    <n v="0"/>
    <n v="0"/>
    <n v="0"/>
    <n v="0"/>
    <n v="0"/>
    <n v="0"/>
    <x v="609"/>
    <x v="0"/>
    <m/>
    <x v="15"/>
    <x v="10"/>
    <s v="no impacts"/>
    <x v="7"/>
    <s v=""/>
    <s v=""/>
  </r>
  <r>
    <s v="Boko-Douala"/>
    <s v="LIT_240"/>
    <s v="Douala"/>
    <s v="IHS"/>
    <s v="Grid-Gen"/>
    <s v="LITTORAL"/>
    <s v="Douala"/>
    <s v="ZTE"/>
    <n v="0"/>
    <n v="0"/>
    <n v="0"/>
    <n v="0"/>
    <n v="0"/>
    <n v="0"/>
    <n v="0"/>
    <n v="0"/>
    <n v="0"/>
    <n v="0"/>
    <n v="0"/>
    <n v="0"/>
    <n v="0"/>
    <n v="0"/>
    <n v="0"/>
    <n v="0"/>
    <x v="609"/>
    <x v="0"/>
    <m/>
    <x v="15"/>
    <x v="10"/>
    <s v="no impacts"/>
    <x v="7"/>
    <s v=""/>
    <s v=""/>
  </r>
  <r>
    <s v="Goulourgou"/>
    <s v="EXN_200"/>
    <s v="EXTREME-NORD"/>
    <s v="IHS"/>
    <s v="Hybrid-Gen"/>
    <s v="EXTREME-NORD"/>
    <s v="Kalfou"/>
    <s v="NOKIA"/>
    <n v="0"/>
    <n v="0"/>
    <n v="0"/>
    <n v="0"/>
    <n v="0"/>
    <n v="0"/>
    <n v="0"/>
    <n v="0"/>
    <n v="0"/>
    <n v="0"/>
    <n v="0"/>
    <n v="0"/>
    <n v="0"/>
    <n v="0"/>
    <n v="0"/>
    <n v="0"/>
    <x v="609"/>
    <x v="2"/>
    <m/>
    <x v="15"/>
    <x v="10"/>
    <s v="no impacts"/>
    <x v="7"/>
    <s v=""/>
    <s v=""/>
  </r>
  <r>
    <s v="BICEC-Indoor"/>
    <s v="LIT_700"/>
    <s v="Douala"/>
    <s v="CAMUSAT"/>
    <s v="Good Grid no GE - 8h"/>
    <s v="LITTORAL"/>
    <s v="Douala"/>
    <s v="ZTE"/>
    <n v="0"/>
    <n v="0"/>
    <n v="0"/>
    <n v="0"/>
    <n v="0"/>
    <n v="0"/>
    <n v="0"/>
    <n v="0"/>
    <n v="0"/>
    <n v="0"/>
    <n v="0"/>
    <n v="0"/>
    <n v="0"/>
    <n v="0"/>
    <n v="0"/>
    <n v="0"/>
    <x v="609"/>
    <x v="0"/>
    <m/>
    <x v="15"/>
    <x v="10"/>
    <s v="no impacts"/>
    <x v="7"/>
    <s v=""/>
    <s v=""/>
  </r>
  <r>
    <s v="Bpriso-ASECNA"/>
    <s v="LIT_060"/>
    <s v="Douala"/>
    <s v="IHS"/>
    <s v="Grid-Gen"/>
    <s v="LITTORAL"/>
    <s v="Douala"/>
    <s v="ZTE"/>
    <n v="0"/>
    <n v="0"/>
    <n v="0"/>
    <n v="0"/>
    <n v="0"/>
    <n v="0"/>
    <n v="0"/>
    <n v="0"/>
    <n v="0"/>
    <n v="0"/>
    <n v="0"/>
    <n v="0"/>
    <n v="0"/>
    <n v="0"/>
    <n v="0"/>
    <n v="0"/>
    <x v="609"/>
    <x v="0"/>
    <m/>
    <x v="15"/>
    <x v="10"/>
    <s v="no impacts"/>
    <x v="7"/>
    <s v=""/>
    <s v=""/>
  </r>
  <r>
    <s v="Koupa-Kagnam"/>
    <s v="OST_114"/>
    <s v="OUEST"/>
    <s v="IHS"/>
    <s v="Grid-Gen"/>
    <s v="OUEST"/>
    <s v="Koupa-Kagnam"/>
    <s v="Huawei"/>
    <n v="0"/>
    <n v="0"/>
    <n v="0"/>
    <n v="0"/>
    <n v="0"/>
    <n v="0"/>
    <n v="0"/>
    <n v="0"/>
    <n v="0"/>
    <n v="0"/>
    <n v="0"/>
    <n v="0"/>
    <n v="0"/>
    <n v="0"/>
    <n v="0"/>
    <n v="0"/>
    <x v="609"/>
    <x v="0"/>
    <m/>
    <x v="15"/>
    <x v="10"/>
    <s v="no impacts"/>
    <x v="7"/>
    <s v=""/>
    <s v=""/>
  </r>
  <r>
    <s v="Rey-Bouba"/>
    <s v="NRD_023"/>
    <s v="NORD"/>
    <s v="IHS"/>
    <s v="Grid-Gen"/>
    <s v="NORD"/>
    <s v="Rey-bouba"/>
    <s v="Huawei"/>
    <n v="0"/>
    <n v="0"/>
    <n v="0"/>
    <n v="0"/>
    <n v="0"/>
    <n v="0"/>
    <n v="0"/>
    <n v="0"/>
    <n v="0"/>
    <n v="0"/>
    <n v="0"/>
    <n v="0"/>
    <n v="0"/>
    <n v="0"/>
    <n v="0"/>
    <n v="0"/>
    <x v="609"/>
    <x v="0"/>
    <m/>
    <x v="15"/>
    <x v="10"/>
    <s v="no impacts"/>
    <x v="7"/>
    <s v=""/>
    <s v=""/>
  </r>
  <r>
    <s v="Tchollire"/>
    <s v="NRD_008"/>
    <s v="NORD"/>
    <s v="IHS"/>
    <s v="Grid-Hybrid-Gen"/>
    <s v="NORD"/>
    <s v="Tchollire"/>
    <s v="Huawei"/>
    <n v="0"/>
    <n v="0"/>
    <n v="0"/>
    <n v="0"/>
    <n v="0"/>
    <n v="0"/>
    <n v="0"/>
    <n v="0"/>
    <n v="0"/>
    <n v="0"/>
    <n v="0"/>
    <n v="0"/>
    <n v="0"/>
    <n v="0"/>
    <n v="0"/>
    <n v="0"/>
    <x v="609"/>
    <x v="0"/>
    <m/>
    <x v="15"/>
    <x v="10"/>
    <s v="no impacts"/>
    <x v="7"/>
    <s v=""/>
    <s v=""/>
  </r>
  <r>
    <s v="Poli-Ville-IHS"/>
    <s v="NRD_119"/>
    <s v="NORD"/>
    <s v="IHS"/>
    <s v="Grid-Gen"/>
    <s v="NORD"/>
    <s v="Poli"/>
    <s v="Huawei"/>
    <n v="0"/>
    <n v="0"/>
    <n v="0"/>
    <n v="0"/>
    <n v="0"/>
    <n v="0"/>
    <n v="0"/>
    <n v="0"/>
    <n v="0"/>
    <n v="0"/>
    <n v="0"/>
    <n v="0"/>
    <n v="0"/>
    <n v="0"/>
    <n v="0"/>
    <n v="0"/>
    <x v="609"/>
    <x v="0"/>
    <m/>
    <x v="15"/>
    <x v="10"/>
    <s v="no impacts"/>
    <x v="7"/>
    <s v=""/>
    <s v=""/>
  </r>
  <r>
    <s v="Bangam-IHS"/>
    <s v="OST_211"/>
    <s v="OUEST"/>
    <s v="IHS"/>
    <s v="Grid-Gen"/>
    <s v="OUEST"/>
    <s v="Bangam"/>
    <s v="Huawei"/>
    <n v="0"/>
    <n v="0"/>
    <n v="0"/>
    <n v="0"/>
    <n v="0"/>
    <n v="0"/>
    <n v="0"/>
    <n v="0"/>
    <n v="0"/>
    <n v="0"/>
    <n v="0"/>
    <n v="0"/>
    <n v="0"/>
    <n v="0"/>
    <n v="0"/>
    <n v="0"/>
    <x v="609"/>
    <x v="0"/>
    <m/>
    <x v="15"/>
    <x v="10"/>
    <s v="no impacts"/>
    <x v="7"/>
    <s v=""/>
    <s v=""/>
  </r>
  <r>
    <s v="Gouna"/>
    <s v="NRD_031"/>
    <s v="NORD"/>
    <s v="IHS"/>
    <s v="Solar-Gen"/>
    <s v="NORD"/>
    <s v="Gouna"/>
    <s v="Huawei"/>
    <n v="0"/>
    <n v="0"/>
    <n v="0"/>
    <n v="0"/>
    <n v="0"/>
    <n v="0"/>
    <n v="0"/>
    <n v="0"/>
    <n v="0"/>
    <n v="0"/>
    <n v="0"/>
    <n v="0"/>
    <n v="0"/>
    <n v="0"/>
    <n v="0"/>
    <n v="0"/>
    <x v="609"/>
    <x v="0"/>
    <m/>
    <x v="15"/>
    <x v="10"/>
    <s v="no impacts"/>
    <x v="7"/>
    <s v=""/>
    <s v=""/>
  </r>
  <r>
    <s v="Magba"/>
    <s v="OST_023"/>
    <s v="OUEST"/>
    <s v="ESCO"/>
    <s v="Bad Grid + Solar + GE"/>
    <s v="OUEST"/>
    <s v="Magba"/>
    <s v="Huawei"/>
    <n v="0"/>
    <n v="0"/>
    <n v="0"/>
    <n v="0"/>
    <n v="0"/>
    <n v="0"/>
    <n v="0"/>
    <n v="0"/>
    <n v="0"/>
    <n v="0"/>
    <n v="0"/>
    <n v="0"/>
    <n v="0"/>
    <n v="0"/>
    <n v="0"/>
    <n v="0"/>
    <x v="609"/>
    <x v="0"/>
    <m/>
    <x v="15"/>
    <x v="10"/>
    <s v="no impacts"/>
    <x v="7"/>
    <s v=""/>
    <s v=""/>
  </r>
  <r>
    <s v="Sakdje"/>
    <s v="NRD_172"/>
    <s v="NORD"/>
    <s v="CAMUSAT"/>
    <s v="Hybrid Solar - S3"/>
    <s v="NORD"/>
    <s v="Sakdje"/>
    <s v="Huawei"/>
    <n v="0"/>
    <n v="0"/>
    <n v="0"/>
    <n v="0"/>
    <n v="0"/>
    <n v="0"/>
    <n v="0"/>
    <n v="0"/>
    <n v="0"/>
    <n v="0"/>
    <n v="0"/>
    <n v="0"/>
    <n v="0"/>
    <n v="0"/>
    <n v="0"/>
    <n v="0"/>
    <x v="609"/>
    <x v="0"/>
    <m/>
    <x v="15"/>
    <x v="10"/>
    <s v="no impacts"/>
    <x v="7"/>
    <s v=""/>
    <s v=""/>
  </r>
  <r>
    <s v="Pitchoumba"/>
    <s v="NRD_171"/>
    <s v="NORD"/>
    <s v="CAMUSAT"/>
    <s v="Hybrid Solar - S3"/>
    <s v="NORD"/>
    <s v="PITCHOUMBA"/>
    <s v="Huawei"/>
    <n v="0"/>
    <n v="0"/>
    <n v="0"/>
    <n v="0"/>
    <n v="0"/>
    <n v="0"/>
    <n v="0"/>
    <n v="0"/>
    <n v="0"/>
    <n v="0"/>
    <n v="0"/>
    <n v="0"/>
    <n v="0"/>
    <n v="0"/>
    <n v="0"/>
    <n v="0"/>
    <x v="609"/>
    <x v="0"/>
    <m/>
    <x v="15"/>
    <x v="10"/>
    <s v="no impacts"/>
    <x v="7"/>
    <s v=""/>
    <s v=""/>
  </r>
  <r>
    <s v="Mbaka"/>
    <s v="ADM_161"/>
    <s v="ADAMAOUA"/>
    <s v="CAMUSAT"/>
    <s v="Hybrid Solar - S3"/>
    <s v="ADAMAOUA"/>
    <s v="Mbaka"/>
    <s v="Huawei"/>
    <n v="0"/>
    <n v="0"/>
    <n v="0"/>
    <n v="0"/>
    <n v="0"/>
    <n v="0"/>
    <n v="0"/>
    <n v="0"/>
    <n v="0"/>
    <n v="0"/>
    <n v="0"/>
    <n v="0"/>
    <n v="0"/>
    <n v="0"/>
    <n v="0"/>
    <n v="0"/>
    <x v="609"/>
    <x v="0"/>
    <m/>
    <x v="15"/>
    <x v="10"/>
    <s v="no impacts"/>
    <x v="7"/>
    <s v=""/>
    <s v=""/>
  </r>
  <r>
    <s v="Lagdo-Marche"/>
    <s v="NRD_077"/>
    <s v="NORD"/>
    <s v="IHS"/>
    <s v="Grid-Gen"/>
    <s v="NORD"/>
    <s v="Lagdo"/>
    <s v="Huawei"/>
    <n v="0"/>
    <n v="0"/>
    <n v="0"/>
    <n v="0"/>
    <n v="0"/>
    <n v="0"/>
    <n v="0"/>
    <n v="0"/>
    <n v="0"/>
    <n v="0"/>
    <n v="0"/>
    <n v="0"/>
    <n v="0"/>
    <n v="0"/>
    <n v="0"/>
    <n v="0"/>
    <x v="609"/>
    <x v="0"/>
    <m/>
    <x v="15"/>
    <x v="10"/>
    <s v="no impacts"/>
    <x v="7"/>
    <s v=""/>
    <s v=""/>
  </r>
  <r>
    <s v="Lagdo"/>
    <s v="NRD_012"/>
    <s v="NORD"/>
    <s v="IHS"/>
    <s v="Grid-Gen"/>
    <s v="NORD"/>
    <s v="Lagdo"/>
    <s v="Huawei"/>
    <n v="0"/>
    <n v="0"/>
    <n v="0"/>
    <n v="0"/>
    <n v="0"/>
    <n v="0"/>
    <n v="0"/>
    <n v="0"/>
    <n v="0"/>
    <n v="0"/>
    <n v="0"/>
    <n v="0"/>
    <n v="0"/>
    <n v="0"/>
    <n v="0"/>
    <n v="0"/>
    <x v="609"/>
    <x v="0"/>
    <m/>
    <x v="15"/>
    <x v="10"/>
    <s v="no impacts"/>
    <x v="7"/>
    <s v=""/>
    <s v=""/>
  </r>
  <r>
    <s v="Djarako"/>
    <s v="NRD_030"/>
    <s v="NORD"/>
    <s v="IHS"/>
    <s v="Gen Only"/>
    <s v="NORD"/>
    <s v="Djarako"/>
    <s v="Huawei"/>
    <n v="0"/>
    <n v="0"/>
    <n v="0"/>
    <n v="0"/>
    <n v="0"/>
    <n v="0"/>
    <n v="0"/>
    <n v="0"/>
    <n v="0"/>
    <n v="0"/>
    <n v="0"/>
    <n v="0"/>
    <n v="0"/>
    <n v="0"/>
    <n v="0"/>
    <n v="0"/>
    <x v="609"/>
    <x v="0"/>
    <m/>
    <x v="15"/>
    <x v="10"/>
    <s v="no impacts"/>
    <x v="7"/>
    <s v=""/>
    <s v=""/>
  </r>
  <r>
    <s v="Lara"/>
    <s v="EXN_102"/>
    <s v="EXTREME-NORD"/>
    <s v="IHS"/>
    <s v="Grid-Gen"/>
    <s v="EXTREME-NORD"/>
    <s v="Lara"/>
    <s v="Huawei"/>
    <n v="0"/>
    <n v="0"/>
    <n v="0"/>
    <n v="0"/>
    <n v="0"/>
    <n v="0"/>
    <n v="0"/>
    <n v="0"/>
    <n v="0"/>
    <n v="0"/>
    <n v="0"/>
    <n v="0"/>
    <n v="0"/>
    <n v="0"/>
    <n v="0"/>
    <n v="0"/>
    <x v="609"/>
    <x v="2"/>
    <m/>
    <x v="15"/>
    <x v="10"/>
    <s v="no impacts"/>
    <x v="7"/>
    <s v=""/>
    <s v=""/>
  </r>
  <r>
    <s v="Pouss-New"/>
    <s v="EXN_189"/>
    <s v="EXTREME-NORD"/>
    <s v="IHS"/>
    <s v="Grid-Hybrid-Gen"/>
    <s v="EXTREME-NORD"/>
    <s v="Pouss"/>
    <s v="Huawei"/>
    <n v="0"/>
    <n v="0"/>
    <n v="0"/>
    <n v="0"/>
    <n v="0"/>
    <n v="0"/>
    <n v="0"/>
    <n v="0"/>
    <n v="0"/>
    <n v="0"/>
    <n v="0"/>
    <n v="0"/>
    <n v="0"/>
    <n v="0"/>
    <n v="0"/>
    <n v="0"/>
    <x v="609"/>
    <x v="2"/>
    <m/>
    <x v="15"/>
    <x v="10"/>
    <s v="no impacts"/>
    <x v="7"/>
    <s v=""/>
    <s v=""/>
  </r>
  <r>
    <s v="Waza"/>
    <s v="EXN_033"/>
    <s v="EXTREME-NORD"/>
    <s v="IHS"/>
    <s v="Grid-Hybrid-Gen"/>
    <s v="EXTREME-NORD"/>
    <s v="Waza"/>
    <s v="NOKIA"/>
    <n v="0"/>
    <n v="0"/>
    <n v="0"/>
    <n v="0"/>
    <n v="0"/>
    <n v="0"/>
    <n v="0"/>
    <n v="0"/>
    <n v="0"/>
    <n v="0"/>
    <n v="0"/>
    <n v="0"/>
    <n v="0"/>
    <n v="0"/>
    <n v="0"/>
    <n v="0"/>
    <x v="609"/>
    <x v="2"/>
    <m/>
    <x v="7"/>
    <x v="4"/>
    <s v="Defaut GE &amp; Power Cabinet"/>
    <x v="4"/>
    <s v="(04/26/2026  incident ) : impacted by EXN_028_H_Godola-MTN, (update 1 ,  04/25 17h)power issue on the site. IHS as discussed pleaseshare ETA|| (update 2, 04/25 17h )fme is on site"/>
    <s v="EXN_028_H_Godola-MTN,power issue on the site"/>
  </r>
  <r>
    <s v="Bonawon"/>
    <s v="LIT_400"/>
    <s v="Douala"/>
    <s v="IHS"/>
    <s v="Grid-Gen"/>
    <s v="LITTORAL"/>
    <s v="Douala"/>
    <s v="ZTE"/>
    <n v="0"/>
    <n v="0"/>
    <n v="0"/>
    <n v="0"/>
    <n v="0"/>
    <n v="0"/>
    <n v="0"/>
    <n v="0"/>
    <n v="0"/>
    <n v="0"/>
    <n v="0"/>
    <n v="0"/>
    <n v="0"/>
    <n v="0"/>
    <n v="0"/>
    <n v="0"/>
    <x v="609"/>
    <x v="0"/>
    <m/>
    <x v="15"/>
    <x v="10"/>
    <s v="no impacts"/>
    <x v="7"/>
    <s v=""/>
    <s v=""/>
  </r>
  <r>
    <s v="Bonaminkano-IHS"/>
    <s v="LIT_130"/>
    <s v="Douala"/>
    <s v="IHS"/>
    <s v="Grid-Gen"/>
    <s v="LITTORAL"/>
    <s v="Douala"/>
    <s v="ZTE"/>
    <n v="0"/>
    <n v="0"/>
    <n v="0"/>
    <n v="0"/>
    <n v="0"/>
    <n v="0"/>
    <n v="0"/>
    <n v="0"/>
    <n v="0"/>
    <n v="0"/>
    <n v="0"/>
    <n v="0"/>
    <n v="0"/>
    <n v="0"/>
    <n v="0"/>
    <n v="0"/>
    <x v="609"/>
    <x v="0"/>
    <m/>
    <x v="15"/>
    <x v="10"/>
    <s v="no impacts"/>
    <x v="7"/>
    <s v=""/>
    <s v=""/>
  </r>
  <r>
    <s v="Oyak"/>
    <s v="LIT_222"/>
    <s v="Douala"/>
    <s v="IHS"/>
    <s v="Grid-Gen"/>
    <s v="LITTORAL"/>
    <s v="Douala"/>
    <s v="ZTE"/>
    <n v="0"/>
    <n v="0"/>
    <n v="0"/>
    <n v="0"/>
    <n v="0"/>
    <n v="0"/>
    <n v="0"/>
    <n v="0"/>
    <n v="0"/>
    <n v="0"/>
    <n v="0"/>
    <n v="0"/>
    <n v="0"/>
    <n v="0"/>
    <n v="0"/>
    <n v="0"/>
    <x v="609"/>
    <x v="0"/>
    <m/>
    <x v="15"/>
    <x v="10"/>
    <s v="no impacts"/>
    <x v="7"/>
    <s v=""/>
    <s v=""/>
  </r>
  <r>
    <s v="Mayo-kaba-IHS"/>
    <s v="EXN_162"/>
    <s v="EXTREME-NORD"/>
    <s v="IHS"/>
    <s v="Hybrid-Gen"/>
    <s v="EXTREME-NORD"/>
    <s v="Mayo-Kaba "/>
    <s v="Huawei"/>
    <n v="0"/>
    <n v="0"/>
    <n v="0"/>
    <n v="0"/>
    <n v="0"/>
    <n v="0"/>
    <n v="0"/>
    <n v="0"/>
    <n v="0"/>
    <n v="0"/>
    <n v="0"/>
    <n v="0"/>
    <n v="0"/>
    <n v="0"/>
    <n v="0"/>
    <n v="0"/>
    <x v="609"/>
    <x v="2"/>
    <m/>
    <x v="15"/>
    <x v="10"/>
    <s v="no impacts"/>
    <x v="7"/>
    <s v=""/>
    <s v=""/>
  </r>
  <r>
    <s v="Doumo-IHS"/>
    <s v="EXN_165"/>
    <s v="EXTREME-NORD"/>
    <s v="IHS"/>
    <s v="Hybrid-Gen"/>
    <s v="EXTREME-NORD"/>
    <s v="Doumo"/>
    <s v="Huawei"/>
    <n v="0"/>
    <n v="0"/>
    <n v="0"/>
    <n v="0"/>
    <n v="0"/>
    <n v="0"/>
    <n v="0"/>
    <n v="0"/>
    <n v="0"/>
    <n v="0"/>
    <n v="0"/>
    <n v="0"/>
    <n v="0"/>
    <n v="0"/>
    <n v="0"/>
    <n v="0"/>
    <x v="609"/>
    <x v="2"/>
    <m/>
    <x v="15"/>
    <x v="10"/>
    <s v="no impacts"/>
    <x v="7"/>
    <s v=""/>
    <s v=""/>
  </r>
  <r>
    <s v="Maltam"/>
    <s v="EXN_035"/>
    <s v="EXTREME-NORD"/>
    <s v="IHS"/>
    <s v="Solar-Gen"/>
    <s v="EXTREME-NORD"/>
    <s v="Maltam"/>
    <s v="NOKIA"/>
    <n v="0"/>
    <n v="0"/>
    <n v="0"/>
    <n v="0"/>
    <n v="0"/>
    <n v="0"/>
    <n v="0"/>
    <n v="0"/>
    <n v="0"/>
    <n v="0"/>
    <n v="0"/>
    <n v="0"/>
    <n v="0"/>
    <n v="0"/>
    <n v="0"/>
    <n v="0"/>
    <x v="609"/>
    <x v="2"/>
    <m/>
    <x v="15"/>
    <x v="10"/>
    <s v="no impacts"/>
    <x v="7"/>
    <s v=""/>
    <s v=""/>
  </r>
  <r>
    <s v="Chevreuil"/>
    <s v="LIT_018"/>
    <s v="Douala"/>
    <s v="IHS"/>
    <s v="Grid-Gen"/>
    <s v="LITTORAL"/>
    <s v="Douala"/>
    <s v="ZTE"/>
    <n v="0"/>
    <n v="0"/>
    <n v="0"/>
    <n v="0"/>
    <n v="0"/>
    <n v="0"/>
    <n v="0"/>
    <n v="0"/>
    <n v="0"/>
    <n v="0"/>
    <n v="0"/>
    <n v="0"/>
    <n v="0"/>
    <n v="0"/>
    <n v="0"/>
    <n v="0"/>
    <x v="609"/>
    <x v="0"/>
    <m/>
    <x v="15"/>
    <x v="10"/>
    <s v="no impacts"/>
    <x v="7"/>
    <s v=""/>
    <s v=""/>
  </r>
  <r>
    <s v="Tiko"/>
    <s v="SUO_004"/>
    <s v="SUD-OUEST"/>
    <s v="IHS"/>
    <s v="Grid-Gen"/>
    <s v="SUD-OUEST"/>
    <s v="Tiko"/>
    <s v="Huawei"/>
    <n v="0"/>
    <n v="0"/>
    <n v="0"/>
    <n v="0"/>
    <n v="0"/>
    <n v="0"/>
    <n v="0"/>
    <n v="0"/>
    <n v="0"/>
    <n v="0"/>
    <n v="0"/>
    <n v="0"/>
    <n v="0"/>
    <n v="0"/>
    <n v="0"/>
    <n v="0"/>
    <x v="609"/>
    <x v="2"/>
    <m/>
    <x v="15"/>
    <x v="10"/>
    <s v="no impacts"/>
    <x v="7"/>
    <s v=""/>
    <s v=""/>
  </r>
  <r>
    <s v="Bfsam-Eveche-Carrefour"/>
    <s v="OST_066"/>
    <s v="Bafoussam"/>
    <s v="IHS"/>
    <s v="Grid-Gen"/>
    <s v="OUEST"/>
    <s v="Bafoussam"/>
    <s v="Huawei"/>
    <n v="0"/>
    <n v="0"/>
    <n v="0"/>
    <n v="0"/>
    <n v="0"/>
    <n v="0"/>
    <n v="0"/>
    <n v="0"/>
    <n v="0"/>
    <n v="0"/>
    <n v="0"/>
    <n v="0"/>
    <n v="0"/>
    <n v="0"/>
    <n v="0"/>
    <n v="0"/>
    <x v="609"/>
    <x v="0"/>
    <m/>
    <x v="15"/>
    <x v="10"/>
    <s v="no impacts"/>
    <x v="7"/>
    <s v=""/>
    <s v=""/>
  </r>
  <r>
    <s v="Bilongue"/>
    <s v="LIT_425"/>
    <s v="Douala"/>
    <s v="IHS"/>
    <s v="Grid-Gen"/>
    <s v="LITTORAL"/>
    <s v="Douala"/>
    <s v="ZTE"/>
    <n v="0"/>
    <n v="0"/>
    <n v="0"/>
    <n v="0"/>
    <n v="0"/>
    <n v="0"/>
    <n v="0"/>
    <n v="0"/>
    <n v="0.4585755336968832"/>
    <n v="0"/>
    <n v="0"/>
    <n v="0"/>
    <n v="0"/>
    <n v="0"/>
    <n v="0"/>
    <n v="0"/>
    <x v="609"/>
    <x v="0"/>
    <m/>
    <x v="15"/>
    <x v="10"/>
    <s v="no impacts"/>
    <x v="7"/>
    <s v=""/>
    <s v=""/>
  </r>
  <r>
    <s v="Ferme-Suisse"/>
    <s v="LIT_006"/>
    <s v="LITTORAL"/>
    <s v="IHS"/>
    <s v="Grid-Gen"/>
    <s v="LITTORAL"/>
    <s v="Ferme-Suisse"/>
    <s v="ZTE"/>
    <n v="0"/>
    <n v="0"/>
    <n v="0"/>
    <n v="0"/>
    <n v="0"/>
    <n v="0"/>
    <n v="0"/>
    <n v="0"/>
    <n v="0"/>
    <n v="0"/>
    <n v="0"/>
    <n v="0"/>
    <n v="0"/>
    <n v="0"/>
    <n v="0"/>
    <n v="0"/>
    <x v="609"/>
    <x v="0"/>
    <m/>
    <x v="15"/>
    <x v="10"/>
    <s v="no impacts"/>
    <x v="7"/>
    <s v=""/>
    <s v=""/>
  </r>
  <r>
    <s v="Kompigna"/>
    <s v="LIT_111"/>
    <s v="LITTORAL"/>
    <s v="IHS"/>
    <s v="Grid-Gen"/>
    <s v="LITTORAL"/>
    <s v="Kompigna"/>
    <s v="ZTE"/>
    <n v="0"/>
    <n v="0"/>
    <n v="0"/>
    <n v="0"/>
    <n v="0"/>
    <n v="0"/>
    <n v="0"/>
    <n v="0"/>
    <n v="0"/>
    <n v="0"/>
    <n v="0"/>
    <n v="0"/>
    <n v="0"/>
    <n v="0"/>
    <n v="0"/>
    <n v="0"/>
    <x v="609"/>
    <x v="0"/>
    <m/>
    <x v="15"/>
    <x v="10"/>
    <s v="no impacts"/>
    <x v="7"/>
    <s v=""/>
    <s v=""/>
  </r>
  <r>
    <s v="Kopongo"/>
    <s v="LIT_509"/>
    <s v="LITTORAL"/>
    <s v="IHS"/>
    <s v="Grid-Gen"/>
    <s v="LITTORAL"/>
    <s v="Kopongo"/>
    <s v="ZTE"/>
    <n v="0"/>
    <n v="0"/>
    <n v="0"/>
    <n v="0"/>
    <n v="0"/>
    <n v="0"/>
    <n v="0"/>
    <n v="0"/>
    <n v="0"/>
    <n v="0"/>
    <n v="0"/>
    <n v="0"/>
    <n v="0"/>
    <n v="0"/>
    <n v="0"/>
    <n v="0"/>
    <x v="609"/>
    <x v="0"/>
    <m/>
    <x v="15"/>
    <x v="10"/>
    <s v="no impacts"/>
    <x v="7"/>
    <s v=""/>
    <s v=""/>
  </r>
  <r>
    <s v="Bagofit"/>
    <s v="EST_082"/>
    <s v="CENTRE"/>
    <s v="IHS"/>
    <s v="GenOnly"/>
    <s v="EST"/>
    <s v="Bagofit"/>
    <s v="ZTE"/>
    <n v="0"/>
    <n v="0"/>
    <n v="0"/>
    <n v="0"/>
    <n v="0"/>
    <n v="0"/>
    <n v="0"/>
    <n v="0"/>
    <n v="0"/>
    <n v="0"/>
    <n v="0"/>
    <n v="0"/>
    <n v="0"/>
    <n v="0"/>
    <n v="0"/>
    <n v="0"/>
    <x v="609"/>
    <x v="0"/>
    <m/>
    <x v="15"/>
    <x v="10"/>
    <s v="no impacts"/>
    <x v="7"/>
    <s v=""/>
    <s v=""/>
  </r>
  <r>
    <s v="Ntoumba"/>
    <s v="CTR_355"/>
    <s v="CENTRE"/>
    <s v="IHS"/>
    <s v="Grid-Gen"/>
    <s v="CENTRE"/>
    <s v="Ntoumba"/>
    <s v="ZTE"/>
    <n v="0"/>
    <n v="0"/>
    <n v="0"/>
    <n v="0"/>
    <n v="0"/>
    <n v="0"/>
    <n v="0"/>
    <n v="0"/>
    <n v="0"/>
    <n v="0"/>
    <n v="0"/>
    <n v="0"/>
    <n v="0"/>
    <n v="0"/>
    <n v="0"/>
    <n v="0"/>
    <x v="609"/>
    <x v="0"/>
    <m/>
    <x v="15"/>
    <x v="10"/>
    <s v="no impacts"/>
    <x v="7"/>
    <s v=""/>
    <s v=""/>
  </r>
  <r>
    <s v="Meyo-Centre"/>
    <s v="CTR_145"/>
    <s v="CENTRE"/>
    <s v="IHS"/>
    <s v="Solar-Gen-Lithium"/>
    <s v="CENTRE"/>
    <s v="Meyo"/>
    <s v="ZTE"/>
    <n v="0"/>
    <n v="0"/>
    <n v="0"/>
    <n v="0"/>
    <n v="0"/>
    <n v="0"/>
    <n v="0"/>
    <n v="0"/>
    <n v="0"/>
    <n v="0"/>
    <n v="0"/>
    <n v="0"/>
    <n v="0"/>
    <n v="0"/>
    <n v="0"/>
    <n v="0"/>
    <x v="609"/>
    <x v="0"/>
    <m/>
    <x v="15"/>
    <x v="10"/>
    <s v="no impacts"/>
    <x v="7"/>
    <s v=""/>
    <s v=""/>
  </r>
  <r>
    <s v="Mengang-MTN"/>
    <s v="CTR_306"/>
    <s v="CENTRE"/>
    <s v="IHS"/>
    <s v="Grid-Gen"/>
    <s v="CENTRE"/>
    <s v="Mengang"/>
    <s v="ZTE"/>
    <n v="0"/>
    <n v="0"/>
    <n v="0"/>
    <n v="0"/>
    <n v="0"/>
    <n v="0"/>
    <n v="0"/>
    <n v="0"/>
    <n v="0"/>
    <n v="0"/>
    <n v="0"/>
    <n v="0"/>
    <n v="0"/>
    <n v="0"/>
    <n v="0"/>
    <n v="0"/>
    <x v="609"/>
    <x v="0"/>
    <m/>
    <x v="15"/>
    <x v="10"/>
    <s v="no impacts"/>
    <x v="7"/>
    <s v=""/>
    <s v=""/>
  </r>
  <r>
    <s v="Guiwa-Yangamo"/>
    <s v="EST_123"/>
    <s v="CENTRE"/>
    <s v="CAMUSAT"/>
    <s v="Hybrid Solar - S2"/>
    <s v="EST"/>
    <s v="Guiwa-Yangamo"/>
    <s v="ZTE"/>
    <n v="0"/>
    <n v="0"/>
    <n v="0"/>
    <n v="0"/>
    <n v="0"/>
    <n v="0"/>
    <n v="0"/>
    <n v="0"/>
    <n v="0"/>
    <n v="0"/>
    <n v="0"/>
    <n v="0"/>
    <n v="0"/>
    <n v="0"/>
    <n v="0"/>
    <n v="0"/>
    <x v="609"/>
    <x v="1"/>
    <m/>
    <x v="2"/>
    <x v="2"/>
    <s v="EXCLU"/>
    <x v="2"/>
    <s v=""/>
    <s v=""/>
  </r>
  <r>
    <s v="Missole"/>
    <s v="LIT_227"/>
    <s v="LITTORAL"/>
    <s v="IHS"/>
    <s v="Hybrid-Gen"/>
    <s v="LITTORAL"/>
    <s v="Missole"/>
    <s v="ZTE"/>
    <n v="0"/>
    <n v="0"/>
    <n v="0"/>
    <n v="0"/>
    <n v="0"/>
    <n v="0"/>
    <n v="0"/>
    <n v="0"/>
    <n v="0"/>
    <n v="0"/>
    <n v="0"/>
    <n v="0"/>
    <n v="0"/>
    <n v="0"/>
    <n v="0"/>
    <n v="0"/>
    <x v="609"/>
    <x v="0"/>
    <m/>
    <x v="15"/>
    <x v="10"/>
    <s v="no impacts"/>
    <x v="7"/>
    <s v=""/>
    <s v=""/>
  </r>
  <r>
    <s v="Ndokohok-IHS"/>
    <s v="OST_025"/>
    <s v="CENTRE"/>
    <s v="IHS"/>
    <s v="Grid-Gen"/>
    <s v="OUEST"/>
    <s v="Makenene"/>
    <s v="ZTE"/>
    <n v="0"/>
    <n v="0"/>
    <n v="0"/>
    <n v="0"/>
    <n v="0"/>
    <n v="0"/>
    <n v="0"/>
    <n v="0"/>
    <n v="0"/>
    <n v="0"/>
    <n v="0"/>
    <n v="0"/>
    <n v="0"/>
    <n v="0"/>
    <n v="0"/>
    <n v="0"/>
    <x v="609"/>
    <x v="0"/>
    <m/>
    <x v="7"/>
    <x v="4"/>
    <s v="Defaut GE &amp; Power Cabinet"/>
    <x v="4"/>
    <s v="(04/26/2026 hourly): ;26/04/2026 05:14;No comm;FME Marcel is managing with level 0"/>
    <s v=""/>
  </r>
  <r>
    <s v="Dibombari"/>
    <s v="LIT_187"/>
    <s v="LITTORAL"/>
    <s v="IHS"/>
    <s v="Grid-Gen"/>
    <s v="LITTORAL"/>
    <s v="Dibombari"/>
    <s v="ZTE"/>
    <n v="0"/>
    <n v="0"/>
    <n v="0"/>
    <n v="0"/>
    <n v="0"/>
    <n v="0"/>
    <n v="0"/>
    <n v="0"/>
    <n v="0"/>
    <n v="0"/>
    <n v="0"/>
    <n v="0"/>
    <n v="0"/>
    <n v="0"/>
    <n v="0"/>
    <n v="0"/>
    <x v="609"/>
    <x v="0"/>
    <m/>
    <x v="15"/>
    <x v="10"/>
    <s v="no impacts"/>
    <x v="7"/>
    <s v=""/>
    <s v=""/>
  </r>
  <r>
    <s v="Sud-Cameroun-Hevea-Camtel"/>
    <s v="SUD_055"/>
    <s v="LITTORAL"/>
    <s v="CAMUSAT"/>
    <s v="Good Grid no GE - 8h"/>
    <s v="SUD"/>
    <s v="Niete"/>
    <s v="ZTE"/>
    <n v="0"/>
    <n v="0"/>
    <n v="0"/>
    <n v="0"/>
    <n v="0"/>
    <n v="0"/>
    <n v="0"/>
    <n v="0"/>
    <n v="0"/>
    <n v="0"/>
    <n v="0"/>
    <n v="0"/>
    <n v="0"/>
    <n v="0"/>
    <n v="0"/>
    <n v="0"/>
    <x v="609"/>
    <x v="0"/>
    <m/>
    <x v="15"/>
    <x v="10"/>
    <s v="no impacts"/>
    <x v="7"/>
    <s v=""/>
    <s v=""/>
  </r>
  <r>
    <s v="Bonalea"/>
    <s v="LIT_296"/>
    <s v="LITTORAL"/>
    <s v="IHS"/>
    <s v="Grid-Gen"/>
    <s v="LITTORAL"/>
    <s v="Bonalea"/>
    <s v="ZTE"/>
    <n v="0"/>
    <n v="0"/>
    <n v="0"/>
    <n v="0"/>
    <n v="0"/>
    <n v="0"/>
    <n v="0"/>
    <n v="0"/>
    <n v="0"/>
    <n v="0"/>
    <n v="0"/>
    <n v="0"/>
    <n v="0"/>
    <n v="0"/>
    <n v="0"/>
    <n v="0"/>
    <x v="609"/>
    <x v="0"/>
    <m/>
    <x v="15"/>
    <x v="10"/>
    <s v="no impacts"/>
    <x v="7"/>
    <s v=""/>
    <s v=""/>
  </r>
  <r>
    <s v="Bare"/>
    <s v="LIT_112"/>
    <s v="LITTORAL"/>
    <s v="IHS"/>
    <s v="Grid-Gen"/>
    <s v="LITTORAL"/>
    <s v="Bare"/>
    <s v="ZTE"/>
    <n v="0"/>
    <n v="0"/>
    <n v="0"/>
    <n v="0"/>
    <n v="0"/>
    <n v="0"/>
    <n v="0"/>
    <n v="0"/>
    <n v="0"/>
    <n v="0"/>
    <n v="0"/>
    <n v="0"/>
    <n v="0"/>
    <n v="0"/>
    <n v="0"/>
    <n v="0"/>
    <x v="609"/>
    <x v="0"/>
    <m/>
    <x v="3"/>
    <x v="3"/>
    <s v="BSS Hardware issue"/>
    <x v="3"/>
    <s v="(04/26/2026 BO RAN);Check and clean jumper, port 2 of RRU 61"/>
    <s v="(04/26/2026 BO RAN);Check and clean jumper, port 2 of RRU 61"/>
  </r>
  <r>
    <s v="Kola-IHS"/>
    <s v="LIT_764"/>
    <s v="LITTORAL"/>
    <s v="IHS"/>
    <s v="Grid-Gen"/>
    <s v="LITTORAL"/>
    <s v="Baaba"/>
    <s v="ZTE"/>
    <n v="0"/>
    <n v="0"/>
    <n v="0"/>
    <n v="0"/>
    <n v="0"/>
    <n v="0"/>
    <n v="0"/>
    <n v="0"/>
    <n v="0"/>
    <n v="0"/>
    <n v="0"/>
    <n v="0"/>
    <n v="0"/>
    <n v="0"/>
    <n v="0"/>
    <n v="0"/>
    <x v="609"/>
    <x v="0"/>
    <m/>
    <x v="15"/>
    <x v="10"/>
    <s v="no impacts"/>
    <x v="7"/>
    <s v=""/>
    <s v=""/>
  </r>
  <r>
    <s v="Ndoulou-IHS"/>
    <s v="LIT_431"/>
    <s v="LITTORAL"/>
    <s v="IHS"/>
    <s v="Grid-Gen"/>
    <s v="LITTORAL"/>
    <s v="Ndoulou"/>
    <s v="ZTE"/>
    <n v="0"/>
    <n v="0"/>
    <n v="0"/>
    <n v="0"/>
    <n v="0"/>
    <n v="0"/>
    <n v="0"/>
    <n v="0"/>
    <n v="0"/>
    <n v="0"/>
    <n v="0"/>
    <n v="0"/>
    <n v="0"/>
    <n v="0"/>
    <n v="0"/>
    <n v="0"/>
    <x v="609"/>
    <x v="0"/>
    <m/>
    <x v="15"/>
    <x v="10"/>
    <s v="no impacts"/>
    <x v="7"/>
    <s v=""/>
    <s v=""/>
  </r>
  <r>
    <s v="Manengole"/>
    <s v="LIT_356"/>
    <s v="LITTORAL"/>
    <s v="IHS"/>
    <s v="Grid-Gen"/>
    <s v="LITTORAL"/>
    <s v="Manengole"/>
    <s v="ZTE"/>
    <n v="0"/>
    <n v="0"/>
    <n v="0"/>
    <n v="0"/>
    <n v="0"/>
    <n v="0"/>
    <n v="0"/>
    <n v="0"/>
    <n v="0"/>
    <n v="0"/>
    <n v="0"/>
    <n v="0"/>
    <n v="0"/>
    <n v="0"/>
    <n v="0"/>
    <n v="0"/>
    <x v="609"/>
    <x v="0"/>
    <m/>
    <x v="15"/>
    <x v="10"/>
    <s v="no impacts"/>
    <x v="7"/>
    <s v=""/>
    <s v=""/>
  </r>
  <r>
    <s v="Logbadjeck-IHS"/>
    <s v="LIT_503"/>
    <s v="LITTORAL"/>
    <s v="IHS"/>
    <s v="Grid-Gen"/>
    <s v="LITTORAL"/>
    <s v="Logbadjeck"/>
    <s v="ZTE"/>
    <n v="0"/>
    <n v="0"/>
    <n v="0"/>
    <n v="0"/>
    <n v="0"/>
    <n v="0"/>
    <n v="0"/>
    <n v="0"/>
    <n v="0"/>
    <n v="0"/>
    <n v="0"/>
    <n v="0"/>
    <n v="0"/>
    <n v="0"/>
    <n v="0"/>
    <n v="0"/>
    <x v="609"/>
    <x v="0"/>
    <m/>
    <x v="15"/>
    <x v="10"/>
    <s v="no impacts"/>
    <x v="7"/>
    <s v=""/>
    <s v=""/>
  </r>
  <r>
    <s v="Dizangue-KM14-IHS"/>
    <s v="LIT_496"/>
    <s v="LITTORAL"/>
    <s v="IHS"/>
    <s v="Grid-Gen"/>
    <s v="LITTORAL"/>
    <s v="Dizangue"/>
    <s v="ZTE"/>
    <n v="0"/>
    <n v="0"/>
    <n v="0"/>
    <n v="0"/>
    <n v="0"/>
    <n v="0"/>
    <n v="0"/>
    <n v="0"/>
    <n v="0"/>
    <n v="0"/>
    <n v="0"/>
    <n v="0"/>
    <n v="0"/>
    <n v="0"/>
    <n v="0"/>
    <n v="0"/>
    <x v="609"/>
    <x v="0"/>
    <m/>
    <x v="15"/>
    <x v="10"/>
    <s v="no impacts"/>
    <x v="7"/>
    <s v=""/>
    <s v=""/>
  </r>
  <r>
    <s v="Meyo-Nkoulou"/>
    <s v="SUD_117"/>
    <s v="CENTRE"/>
    <m/>
    <m/>
    <s v="SUD"/>
    <s v="Kyé-Ossi"/>
    <s v="ZTE"/>
    <n v="0"/>
    <n v="0"/>
    <n v="0"/>
    <n v="0"/>
    <n v="0"/>
    <n v="0"/>
    <n v="0"/>
    <n v="0"/>
    <n v="0"/>
    <n v="0"/>
    <n v="0"/>
    <n v="0"/>
    <n v="0"/>
    <n v="0"/>
    <n v="0"/>
    <n v="0"/>
    <x v="609"/>
    <x v="0"/>
    <m/>
    <x v="15"/>
    <x v="10"/>
    <s v="no impacts"/>
    <x v="7"/>
    <s v=""/>
    <s v=""/>
  </r>
  <r>
    <s v="Mbongo-IHS"/>
    <s v="LIT_480"/>
    <s v="LITTORAL"/>
    <s v="IHS"/>
    <s v="Grid-Gen"/>
    <s v="LITTORAL"/>
    <s v="Mbongo"/>
    <s v="ZTE"/>
    <n v="0"/>
    <n v="0"/>
    <n v="0"/>
    <n v="0"/>
    <n v="0"/>
    <n v="0"/>
    <n v="0"/>
    <n v="0"/>
    <n v="0"/>
    <n v="0"/>
    <n v="0"/>
    <n v="0"/>
    <n v="0"/>
    <n v="0"/>
    <n v="0"/>
    <n v="0"/>
    <x v="609"/>
    <x v="0"/>
    <m/>
    <x v="15"/>
    <x v="10"/>
    <s v="no impacts"/>
    <x v="7"/>
    <s v=""/>
    <s v=""/>
  </r>
  <r>
    <s v="Apouh"/>
    <s v="LIT_512"/>
    <s v="LITTORAL"/>
    <s v="IHS"/>
    <s v="Grid-Gen"/>
    <s v="LITTORAL"/>
    <s v="Apouh"/>
    <s v="ZTE"/>
    <n v="0"/>
    <n v="0"/>
    <n v="0"/>
    <n v="0"/>
    <n v="0"/>
    <n v="0"/>
    <n v="0"/>
    <n v="0"/>
    <n v="0"/>
    <n v="0"/>
    <n v="0"/>
    <n v="0"/>
    <n v="0"/>
    <n v="0"/>
    <n v="0"/>
    <n v="0"/>
    <x v="609"/>
    <x v="0"/>
    <m/>
    <x v="1"/>
    <x v="1"/>
    <s v="Warehouse HUAWEI"/>
    <x v="1"/>
    <s v="(04/26/2026 ocm ran 20h): -25.04.26; ODU faulty, commande passée à OCM"/>
    <s v=""/>
  </r>
  <r>
    <s v="Ndokok"/>
    <s v="CTR_059"/>
    <s v="LITTORAL"/>
    <s v="IHS"/>
    <s v="Grid-Gen"/>
    <s v="CENTRE"/>
    <s v="Ndokok"/>
    <s v="ZTE"/>
    <n v="0"/>
    <n v="0"/>
    <n v="0"/>
    <n v="0"/>
    <n v="0"/>
    <n v="0"/>
    <n v="0"/>
    <n v="0"/>
    <n v="0"/>
    <n v="0"/>
    <n v="0"/>
    <n v="0"/>
    <n v="0"/>
    <n v="0"/>
    <n v="0"/>
    <n v="0"/>
    <x v="609"/>
    <x v="0"/>
    <m/>
    <x v="7"/>
    <x v="4"/>
    <s v="Defaut GE &amp; Power Cabinet"/>
    <x v="4"/>
    <s v="(04/26/2026 hourly): ;26/04/2026 06:22;0V;fme is on the way ETA=08:45 AM"/>
    <s v=""/>
  </r>
  <r>
    <s v="MISSOLE-II-PK35-IHS"/>
    <s v="LIT_750"/>
    <s v="LITTORAL"/>
    <m/>
    <m/>
    <s v="LITTORAL"/>
    <s v="Missole"/>
    <s v="ZTE"/>
    <n v="0"/>
    <n v="0"/>
    <n v="0"/>
    <n v="0"/>
    <n v="0"/>
    <n v="0"/>
    <n v="0"/>
    <n v="0"/>
    <n v="0"/>
    <n v="0"/>
    <n v="0"/>
    <n v="0"/>
    <n v="0"/>
    <n v="0"/>
    <n v="0"/>
    <n v="0"/>
    <x v="609"/>
    <x v="0"/>
    <m/>
    <x v="15"/>
    <x v="10"/>
    <s v="no impacts"/>
    <x v="7"/>
    <s v=""/>
    <s v=""/>
  </r>
  <r>
    <s v="Yembon"/>
    <s v="SUD_243"/>
    <s v="CENTRE"/>
    <s v="CAMUSAT"/>
    <s v="HGB"/>
    <s v="SUD"/>
    <s v="Yembon"/>
    <s v="ZTE"/>
    <n v="0"/>
    <n v="0"/>
    <n v="0"/>
    <n v="0"/>
    <n v="0"/>
    <n v="0"/>
    <n v="0"/>
    <n v="0"/>
    <n v="0"/>
    <n v="0"/>
    <n v="0"/>
    <n v="0"/>
    <n v="0"/>
    <n v="0"/>
    <n v="0"/>
    <n v="0"/>
    <x v="609"/>
    <x v="0"/>
    <m/>
    <x v="15"/>
    <x v="10"/>
    <s v="no impacts"/>
    <x v="7"/>
    <s v=""/>
    <s v=""/>
  </r>
  <r>
    <s v="Mbomela-IHS"/>
    <s v="SUD_105"/>
    <s v="CENTRE"/>
    <s v="IHS"/>
    <s v="Gen-Lithium"/>
    <s v="SUD"/>
    <s v="Mbomela"/>
    <s v="ZTE"/>
    <n v="0"/>
    <n v="0"/>
    <n v="0"/>
    <n v="0"/>
    <n v="0"/>
    <n v="0"/>
    <n v="0"/>
    <n v="0"/>
    <n v="0"/>
    <n v="0"/>
    <n v="0"/>
    <n v="0"/>
    <n v="0"/>
    <n v="0"/>
    <n v="0"/>
    <n v="0"/>
    <x v="609"/>
    <x v="0"/>
    <m/>
    <x v="15"/>
    <x v="10"/>
    <s v="no impacts"/>
    <x v="7"/>
    <s v=""/>
    <s v=""/>
  </r>
  <r>
    <s v="Mekoto"/>
    <s v="SUD_126"/>
    <s v="CENTRE"/>
    <s v="CAMUSAT"/>
    <s v="Hybrid Solar S3"/>
    <s v="SUD"/>
    <s v="Ekombitié"/>
    <s v="ZTE"/>
    <n v="0"/>
    <n v="0"/>
    <n v="0"/>
    <n v="0"/>
    <n v="0"/>
    <n v="0"/>
    <n v="0"/>
    <n v="0"/>
    <n v="0"/>
    <n v="0"/>
    <n v="0"/>
    <n v="0"/>
    <n v="0"/>
    <n v="0"/>
    <n v="0"/>
    <n v="0"/>
    <x v="609"/>
    <x v="0"/>
    <m/>
    <x v="15"/>
    <x v="10"/>
    <s v="no impacts"/>
    <x v="7"/>
    <s v="(04/26/2026 cell zte): -24/04/2026 : Besoin d'analyse BO RAN"/>
    <s v=""/>
  </r>
  <r>
    <s v="Avobengon"/>
    <s v="SUD_244"/>
    <s v="CENTRE"/>
    <s v="IHS"/>
    <s v="Gen-Lithium"/>
    <s v="SUD"/>
    <s v="Avobengon"/>
    <s v="ZTE"/>
    <n v="0"/>
    <n v="0"/>
    <n v="0"/>
    <n v="0"/>
    <n v="0"/>
    <n v="0"/>
    <n v="0"/>
    <n v="0"/>
    <n v="0"/>
    <n v="0"/>
    <n v="0"/>
    <n v="0"/>
    <n v="0"/>
    <n v="0"/>
    <n v="0"/>
    <n v="0"/>
    <x v="609"/>
    <x v="0"/>
    <m/>
    <x v="15"/>
    <x v="10"/>
    <s v="no impacts"/>
    <x v="7"/>
    <s v=""/>
    <s v=""/>
  </r>
  <r>
    <s v="Koungoulou-MTN"/>
    <s v="SUD_248"/>
    <s v="CENTRE"/>
    <s v="IHS"/>
    <s v="Gen-Lithium"/>
    <s v="SUD"/>
    <s v="Koungoulou"/>
    <s v="ZTE"/>
    <n v="0"/>
    <n v="0"/>
    <n v="0"/>
    <n v="0"/>
    <n v="0"/>
    <n v="0"/>
    <n v="0"/>
    <n v="0"/>
    <n v="0"/>
    <n v="0"/>
    <n v="0"/>
    <n v="0"/>
    <n v="0"/>
    <n v="0"/>
    <n v="0"/>
    <n v="0"/>
    <x v="609"/>
    <x v="0"/>
    <m/>
    <x v="15"/>
    <x v="10"/>
    <s v="no impacts"/>
    <x v="7"/>
    <s v=""/>
    <s v=""/>
  </r>
  <r>
    <s v="Bikoula-MTN"/>
    <s v="SUD_232"/>
    <s v="CENTRE"/>
    <s v="IHS"/>
    <s v="Gen-Lithium"/>
    <s v="SUD"/>
    <s v="Bikoula"/>
    <s v="ZTE"/>
    <n v="0"/>
    <n v="0"/>
    <n v="0"/>
    <n v="0"/>
    <n v="0"/>
    <n v="0"/>
    <n v="0"/>
    <n v="0"/>
    <n v="0"/>
    <n v="0"/>
    <n v="0"/>
    <n v="0"/>
    <n v="0"/>
    <n v="0"/>
    <n v="0"/>
    <n v="0"/>
    <x v="609"/>
    <x v="0"/>
    <m/>
    <x v="15"/>
    <x v="10"/>
    <s v="no impacts"/>
    <x v="7"/>
    <s v=""/>
    <s v=""/>
  </r>
  <r>
    <s v="Ngoulemakong-MTN"/>
    <s v="EST_067"/>
    <s v="CENTRE"/>
    <s v="IHS"/>
    <s v="Grid-Hybrid-Gen"/>
    <s v="EST"/>
    <s v="Ngoulemakong"/>
    <s v="ZTE"/>
    <n v="0"/>
    <n v="0"/>
    <n v="0"/>
    <n v="0"/>
    <n v="0"/>
    <n v="0"/>
    <n v="0"/>
    <n v="0"/>
    <n v="0"/>
    <n v="0"/>
    <n v="0"/>
    <n v="0"/>
    <n v="0"/>
    <n v="0"/>
    <n v="0"/>
    <n v="0"/>
    <x v="609"/>
    <x v="0"/>
    <m/>
    <x v="15"/>
    <x v="10"/>
    <s v="no impacts"/>
    <x v="7"/>
    <s v=""/>
    <s v=""/>
  </r>
  <r>
    <s v="Motcheboum"/>
    <s v="EST_062"/>
    <s v="CENTRE"/>
    <s v="IHS"/>
    <s v="Grid-Gen"/>
    <s v="EST"/>
    <s v="Motcheboum"/>
    <s v="ZTE"/>
    <n v="0"/>
    <n v="0"/>
    <n v="0"/>
    <n v="0"/>
    <n v="0"/>
    <n v="0"/>
    <n v="0"/>
    <n v="0"/>
    <n v="0"/>
    <n v="0"/>
    <n v="0"/>
    <n v="0"/>
    <n v="0"/>
    <n v="0"/>
    <n v="0"/>
    <n v="0"/>
    <x v="609"/>
    <x v="0"/>
    <m/>
    <x v="15"/>
    <x v="10"/>
    <s v="no impacts"/>
    <x v="7"/>
    <s v=""/>
    <s v=""/>
  </r>
  <r>
    <s v="Nkoum"/>
    <s v="EST_022"/>
    <s v="CENTRE"/>
    <s v="IHS"/>
    <s v="Grid-Gen"/>
    <s v="EST"/>
    <s v="Nkoum"/>
    <s v="ZTE"/>
    <n v="0"/>
    <n v="0"/>
    <n v="0"/>
    <n v="0"/>
    <n v="0"/>
    <n v="0"/>
    <n v="0"/>
    <n v="0"/>
    <n v="0"/>
    <n v="0"/>
    <n v="0"/>
    <n v="0"/>
    <n v="0"/>
    <n v="0"/>
    <n v="0"/>
    <n v="0"/>
    <x v="609"/>
    <x v="0"/>
    <m/>
    <x v="15"/>
    <x v="10"/>
    <s v="no impacts"/>
    <x v="7"/>
    <s v=""/>
    <s v=""/>
  </r>
  <r>
    <s v="Messok"/>
    <s v="SUD_106"/>
    <s v="CENTRE"/>
    <s v="CAMUSAT"/>
    <s v="Hybrid Solar - S3"/>
    <s v="SUD"/>
    <s v="Messok"/>
    <s v="ZTE"/>
    <n v="0"/>
    <n v="0"/>
    <n v="0"/>
    <n v="0"/>
    <n v="0"/>
    <n v="0"/>
    <n v="0"/>
    <n v="0"/>
    <n v="0"/>
    <n v="0"/>
    <n v="0"/>
    <n v="0"/>
    <n v="0"/>
    <n v="0"/>
    <n v="0"/>
    <n v="0"/>
    <x v="609"/>
    <x v="0"/>
    <m/>
    <x v="15"/>
    <x v="10"/>
    <s v="no impacts"/>
    <x v="7"/>
    <s v=""/>
    <s v=""/>
  </r>
  <r>
    <s v="Ndonkol-MTN-IHS"/>
    <s v="SUD_062"/>
    <s v="LITTORAL"/>
    <s v="IHS"/>
    <s v="Grid-Gen"/>
    <s v="SUD"/>
    <s v="Ndonkol"/>
    <s v="ZTE"/>
    <n v="0"/>
    <n v="0"/>
    <n v="0"/>
    <n v="0"/>
    <n v="0"/>
    <n v="0"/>
    <n v="0"/>
    <n v="0"/>
    <n v="0"/>
    <n v="0"/>
    <n v="0"/>
    <n v="0"/>
    <n v="0"/>
    <n v="0"/>
    <n v="0"/>
    <n v="0"/>
    <x v="609"/>
    <x v="0"/>
    <m/>
    <x v="15"/>
    <x v="10"/>
    <s v="no impacts"/>
    <x v="7"/>
    <s v=""/>
    <s v=""/>
  </r>
  <r>
    <s v="Adouma"/>
    <s v="EST_134"/>
    <s v="CENTRE"/>
    <s v="CAMUSAT"/>
    <s v="Hybrid Solar - S3"/>
    <s v="EST"/>
    <s v="Adouma"/>
    <s v="ZTE"/>
    <n v="0"/>
    <n v="0"/>
    <n v="0"/>
    <n v="0"/>
    <n v="0"/>
    <n v="0"/>
    <n v="0"/>
    <n v="0"/>
    <n v="0"/>
    <n v="0"/>
    <n v="0"/>
    <n v="0"/>
    <n v="0"/>
    <n v="0"/>
    <n v="0"/>
    <n v="0"/>
    <x v="609"/>
    <x v="0"/>
    <m/>
    <x v="15"/>
    <x v="10"/>
    <s v="no impacts"/>
    <x v="7"/>
    <s v=""/>
    <s v=""/>
  </r>
  <r>
    <s v="GADJI"/>
    <s v="EST_147"/>
    <s v="CENTRE"/>
    <m/>
    <m/>
    <s v="EST"/>
    <s v="Gadji"/>
    <s v="ZTE"/>
    <n v="0"/>
    <n v="0"/>
    <n v="0"/>
    <n v="0"/>
    <n v="0"/>
    <n v="0"/>
    <n v="0"/>
    <n v="0"/>
    <n v="0"/>
    <n v="0"/>
    <n v="0"/>
    <n v="0"/>
    <n v="0"/>
    <n v="0"/>
    <n v="0"/>
    <n v="0"/>
    <x v="609"/>
    <x v="0"/>
    <m/>
    <x v="15"/>
    <x v="10"/>
    <s v="no impacts"/>
    <x v="7"/>
    <s v=""/>
    <s v=""/>
  </r>
  <r>
    <s v="Badongoue-MTN-IHS"/>
    <s v="EST_089"/>
    <s v="CENTRE"/>
    <s v="IHS"/>
    <s v="Grid-Gen-Lithium"/>
    <s v="EST"/>
    <s v="Badongoue"/>
    <s v="ZTE"/>
    <n v="0"/>
    <n v="0"/>
    <n v="0"/>
    <n v="0"/>
    <n v="0"/>
    <n v="0"/>
    <n v="0"/>
    <n v="0"/>
    <n v="0"/>
    <n v="0"/>
    <n v="0"/>
    <n v="0"/>
    <n v="0"/>
    <n v="0"/>
    <n v="0"/>
    <n v="0"/>
    <x v="609"/>
    <x v="0"/>
    <m/>
    <x v="15"/>
    <x v="10"/>
    <s v="no impacts"/>
    <x v="7"/>
    <s v=""/>
    <s v=""/>
  </r>
  <r>
    <s v="Dimako"/>
    <s v="EST_019"/>
    <s v="CENTRE"/>
    <s v="IHS"/>
    <s v="Grid-Gen"/>
    <s v="EST"/>
    <s v="Dimako"/>
    <s v="ZTE"/>
    <n v="0"/>
    <n v="0"/>
    <n v="0"/>
    <n v="0"/>
    <n v="0"/>
    <n v="0"/>
    <n v="0"/>
    <n v="0"/>
    <n v="0"/>
    <n v="0"/>
    <n v="0"/>
    <n v="0"/>
    <n v="0"/>
    <n v="0"/>
    <n v="0"/>
    <n v="0"/>
    <x v="609"/>
    <x v="0"/>
    <m/>
    <x v="15"/>
    <x v="10"/>
    <s v="no impacts"/>
    <x v="7"/>
    <s v=""/>
    <s v=""/>
  </r>
  <r>
    <s v="Atok"/>
    <s v="EST_017"/>
    <s v="CENTRE"/>
    <s v="IHS"/>
    <s v="Grid-Gen-Lithium"/>
    <s v="EST"/>
    <s v="Atok"/>
    <s v="ZTE"/>
    <n v="0"/>
    <n v="0"/>
    <n v="0"/>
    <n v="0"/>
    <n v="0"/>
    <n v="0"/>
    <n v="0"/>
    <n v="0"/>
    <n v="0"/>
    <n v="0"/>
    <n v="0"/>
    <n v="0"/>
    <n v="0"/>
    <n v="0"/>
    <n v="0"/>
    <n v="0"/>
    <x v="609"/>
    <x v="0"/>
    <m/>
    <x v="15"/>
    <x v="10"/>
    <s v="no impacts"/>
    <x v="7"/>
    <s v=""/>
    <s v=""/>
  </r>
  <r>
    <s v="Bigoens-IHS"/>
    <s v="EST_029"/>
    <s v="CENTRE"/>
    <s v="IHS"/>
    <s v="Gen-Lithium"/>
    <s v="EST"/>
    <s v="Bigoens"/>
    <s v="ZTE"/>
    <n v="0"/>
    <n v="0"/>
    <n v="0"/>
    <n v="0"/>
    <n v="0"/>
    <n v="0"/>
    <n v="0"/>
    <n v="0"/>
    <n v="0"/>
    <n v="0"/>
    <n v="0"/>
    <n v="0"/>
    <n v="0"/>
    <n v="0"/>
    <n v="0"/>
    <n v="0"/>
    <x v="609"/>
    <x v="0"/>
    <m/>
    <x v="15"/>
    <x v="10"/>
    <s v="no impacts"/>
    <x v="7"/>
    <s v=""/>
    <s v=""/>
  </r>
  <r>
    <s v="Andom-MTN"/>
    <s v="CTR_305"/>
    <s v="CENTRE"/>
    <s v="IHS"/>
    <s v="Hybrid-Gen"/>
    <s v="CENTRE"/>
    <s v="Andom"/>
    <s v="ZTE"/>
    <n v="0"/>
    <n v="0"/>
    <n v="0"/>
    <n v="0"/>
    <n v="0"/>
    <n v="0"/>
    <n v="0"/>
    <n v="0"/>
    <n v="0"/>
    <n v="0"/>
    <n v="0"/>
    <n v="0"/>
    <n v="0"/>
    <n v="0"/>
    <n v="0"/>
    <n v="0"/>
    <x v="609"/>
    <x v="0"/>
    <m/>
    <x v="15"/>
    <x v="10"/>
    <s v="no impacts"/>
    <x v="7"/>
    <s v=""/>
    <s v=""/>
  </r>
  <r>
    <s v="Nyazanga"/>
    <s v="SUD_249"/>
    <s v="CENTRE"/>
    <s v="IHS"/>
    <s v="Grid-Gen-Lithium"/>
    <s v="SUD"/>
    <s v="Nyazanga"/>
    <s v="ZTE"/>
    <n v="0"/>
    <n v="0"/>
    <n v="0"/>
    <n v="0"/>
    <n v="0"/>
    <n v="0"/>
    <n v="0"/>
    <n v="0"/>
    <n v="0"/>
    <n v="0"/>
    <n v="0"/>
    <n v="0"/>
    <n v="0"/>
    <n v="0"/>
    <n v="0"/>
    <n v="0"/>
    <x v="609"/>
    <x v="0"/>
    <m/>
    <x v="15"/>
    <x v="10"/>
    <s v="no impacts"/>
    <x v="7"/>
    <s v=""/>
    <s v=""/>
  </r>
  <r>
    <s v="Melane"/>
    <s v="SUD_256"/>
    <s v="CENTRE"/>
    <s v="IHS"/>
    <s v="Grid-Gen"/>
    <s v="SUD"/>
    <s v="Melane"/>
    <s v="ZTE"/>
    <n v="0"/>
    <n v="0"/>
    <n v="0"/>
    <n v="0"/>
    <n v="0"/>
    <n v="0"/>
    <n v="0"/>
    <n v="0"/>
    <n v="0"/>
    <n v="0"/>
    <n v="0"/>
    <n v="0"/>
    <n v="0"/>
    <n v="0"/>
    <n v="0"/>
    <n v="0"/>
    <x v="609"/>
    <x v="0"/>
    <m/>
    <x v="15"/>
    <x v="10"/>
    <s v="no impacts"/>
    <x v="7"/>
    <s v=""/>
    <s v=""/>
  </r>
  <r>
    <s v="Kpwang-MTN"/>
    <s v="SUD_239"/>
    <s v="CENTRE"/>
    <s v="IHS"/>
    <s v="Grid-Gen"/>
    <s v="SUD"/>
    <s v="Kpwang"/>
    <s v="ZTE"/>
    <n v="0"/>
    <n v="0"/>
    <n v="0"/>
    <n v="0"/>
    <n v="0"/>
    <n v="0"/>
    <n v="0"/>
    <n v="0"/>
    <n v="0"/>
    <n v="0"/>
    <n v="0"/>
    <n v="0"/>
    <n v="0"/>
    <n v="0"/>
    <n v="0"/>
    <n v="0"/>
    <x v="609"/>
    <x v="0"/>
    <m/>
    <x v="15"/>
    <x v="10"/>
    <s v="no impacts"/>
    <x v="7"/>
    <s v=""/>
    <s v=""/>
  </r>
  <r>
    <s v="Ebanga-Ngoulou-New"/>
    <s v="SUD_019"/>
    <s v="CENTRE"/>
    <s v="CAMUSAT"/>
    <s v="Medium Grid + GE"/>
    <s v="SUD"/>
    <s v="Ebanga-Ngoulou"/>
    <s v="ZTE"/>
    <n v="0"/>
    <n v="0"/>
    <n v="0"/>
    <n v="0"/>
    <n v="0"/>
    <n v="0"/>
    <n v="0"/>
    <n v="0"/>
    <n v="0"/>
    <n v="0"/>
    <n v="0"/>
    <n v="0"/>
    <n v="0"/>
    <n v="0"/>
    <n v="0"/>
    <n v="0"/>
    <x v="609"/>
    <x v="0"/>
    <m/>
    <x v="15"/>
    <x v="10"/>
    <s v="no impacts"/>
    <x v="7"/>
    <s v=""/>
    <s v=""/>
  </r>
  <r>
    <s v="EMINEMVOM-IHS"/>
    <s v="SUD_107"/>
    <s v="CENTRE"/>
    <s v="IHS"/>
    <s v="Hybrid-Gen-Lithium"/>
    <s v="SUD"/>
    <s v="Eminevom"/>
    <s v="ZTE"/>
    <n v="0"/>
    <n v="0"/>
    <n v="0"/>
    <n v="0"/>
    <n v="0"/>
    <n v="0"/>
    <n v="0"/>
    <n v="0"/>
    <n v="0"/>
    <n v="0"/>
    <n v="0"/>
    <n v="0"/>
    <n v="0"/>
    <n v="0"/>
    <n v="0"/>
    <n v="0"/>
    <x v="609"/>
    <x v="0"/>
    <m/>
    <x v="15"/>
    <x v="10"/>
    <s v="no impacts"/>
    <x v="7"/>
    <s v=""/>
    <s v=""/>
  </r>
  <r>
    <s v="Evelessi-IHS"/>
    <s v="SUD_138"/>
    <s v="CENTRE"/>
    <s v="IHS"/>
    <s v="Gen-Lithium"/>
    <s v="SUD"/>
    <s v="Sangmelima"/>
    <s v="ZTE"/>
    <n v="0"/>
    <n v="0"/>
    <n v="0"/>
    <n v="0"/>
    <n v="0"/>
    <n v="0"/>
    <n v="0"/>
    <n v="0"/>
    <n v="0"/>
    <n v="0"/>
    <n v="0"/>
    <n v="0"/>
    <n v="0"/>
    <n v="0"/>
    <n v="0"/>
    <n v="0"/>
    <x v="609"/>
    <x v="0"/>
    <m/>
    <x v="15"/>
    <x v="10"/>
    <s v="no impacts"/>
    <x v="7"/>
    <s v=""/>
    <s v=""/>
  </r>
  <r>
    <s v="Olounou-MTN"/>
    <s v="CTR_298"/>
    <s v="CENTRE"/>
    <s v="IHS"/>
    <s v="Grid-Gen-Lithium"/>
    <s v="CENTRE"/>
    <s v="Olounou"/>
    <s v="ZTE"/>
    <n v="0"/>
    <n v="0"/>
    <n v="0"/>
    <n v="0"/>
    <n v="0"/>
    <n v="0"/>
    <n v="0"/>
    <n v="0"/>
    <n v="0"/>
    <n v="0"/>
    <n v="0"/>
    <n v="0"/>
    <n v="0"/>
    <n v="0"/>
    <n v="0"/>
    <n v="0"/>
    <x v="609"/>
    <x v="0"/>
    <m/>
    <x v="15"/>
    <x v="10"/>
    <s v="no impacts"/>
    <x v="7"/>
    <s v=""/>
    <s v=""/>
  </r>
  <r>
    <s v="Koundou-MTN"/>
    <s v="CTR_823"/>
    <s v="CENTRE"/>
    <s v="CAMUSAT"/>
    <s v="HGB"/>
    <s v="CENTRE"/>
    <s v="Koundou"/>
    <s v="ZTE"/>
    <n v="0"/>
    <n v="0"/>
    <n v="0"/>
    <n v="0"/>
    <n v="0"/>
    <n v="0"/>
    <n v="0"/>
    <n v="0"/>
    <n v="0"/>
    <n v="0"/>
    <n v="0"/>
    <n v="0"/>
    <n v="0"/>
    <n v="0"/>
    <n v="0"/>
    <n v="0"/>
    <x v="609"/>
    <x v="0"/>
    <m/>
    <x v="15"/>
    <x v="10"/>
    <s v="no impacts"/>
    <x v="7"/>
    <s v=""/>
    <s v=""/>
  </r>
  <r>
    <s v="Mvoutessi-MTN"/>
    <s v="SUD_237"/>
    <s v="CENTRE"/>
    <s v="IHS"/>
    <s v="Gen Only"/>
    <s v="SUD"/>
    <s v="Mvoutessi"/>
    <s v="ZTE"/>
    <n v="0"/>
    <n v="0"/>
    <n v="0"/>
    <n v="0"/>
    <n v="0"/>
    <n v="0"/>
    <n v="0"/>
    <n v="0"/>
    <n v="0"/>
    <n v="0"/>
    <n v="0"/>
    <n v="0"/>
    <n v="0"/>
    <n v="0"/>
    <n v="0"/>
    <n v="0"/>
    <x v="609"/>
    <x v="0"/>
    <m/>
    <x v="15"/>
    <x v="10"/>
    <s v="no impacts"/>
    <x v="7"/>
    <s v=""/>
    <s v=""/>
  </r>
  <r>
    <s v="Nkout"/>
    <s v="SUD_012"/>
    <s v="CENTRE"/>
    <s v="IHS"/>
    <s v="Grid-Gen"/>
    <s v="SUD"/>
    <s v="Nkout"/>
    <s v="ZTE"/>
    <n v="0"/>
    <n v="0"/>
    <n v="0"/>
    <n v="0"/>
    <n v="0"/>
    <n v="0"/>
    <n v="0"/>
    <n v="0"/>
    <n v="0"/>
    <n v="0"/>
    <n v="0"/>
    <n v="0"/>
    <n v="0"/>
    <n v="0"/>
    <n v="0"/>
    <n v="0"/>
    <x v="609"/>
    <x v="0"/>
    <m/>
    <x v="15"/>
    <x v="10"/>
    <s v="no impacts"/>
    <x v="7"/>
    <s v=""/>
    <s v=""/>
  </r>
  <r>
    <s v="Nguinda"/>
    <s v="CTR_353"/>
    <s v="CENTRE"/>
    <s v="IHS"/>
    <s v="Grid-Gen"/>
    <s v="CENTRE"/>
    <s v="Nguinda"/>
    <s v="ZTE"/>
    <n v="0"/>
    <n v="0"/>
    <n v="0"/>
    <n v="0"/>
    <n v="0"/>
    <n v="0"/>
    <n v="0"/>
    <n v="0"/>
    <n v="0"/>
    <n v="0"/>
    <n v="0"/>
    <n v="0"/>
    <n v="0"/>
    <n v="0"/>
    <n v="0"/>
    <n v="0"/>
    <x v="609"/>
    <x v="0"/>
    <m/>
    <x v="15"/>
    <x v="10"/>
    <s v="no impacts"/>
    <x v="7"/>
    <s v=""/>
    <s v=""/>
  </r>
  <r>
    <s v="Ayoumgong-MTN"/>
    <s v="CTR_349"/>
    <s v="CENTRE"/>
    <s v="IHS"/>
    <s v="Grid-Gen"/>
    <s v="CENTRE"/>
    <s v="Ayoumgong"/>
    <s v="ZTE"/>
    <n v="0"/>
    <n v="0"/>
    <n v="0"/>
    <n v="0"/>
    <n v="0"/>
    <n v="0"/>
    <n v="0"/>
    <n v="0"/>
    <n v="0"/>
    <n v="0"/>
    <n v="0"/>
    <n v="0"/>
    <n v="0"/>
    <n v="0"/>
    <n v="0"/>
    <n v="0"/>
    <x v="609"/>
    <x v="0"/>
    <m/>
    <x v="15"/>
    <x v="10"/>
    <s v="no impacts"/>
    <x v="7"/>
    <s v=""/>
    <s v=""/>
  </r>
  <r>
    <s v="Essa-Mintsang-IHS"/>
    <s v="CTR_147"/>
    <s v="CENTRE"/>
    <s v="IHS"/>
    <s v="Grid-Hybrid-Gen"/>
    <s v="CENTRE"/>
    <s v="Essa-Mintsang"/>
    <s v="ZTE"/>
    <n v="0"/>
    <n v="0"/>
    <n v="0"/>
    <n v="0"/>
    <n v="0"/>
    <n v="0"/>
    <n v="0"/>
    <n v="0"/>
    <n v="0"/>
    <n v="0"/>
    <n v="0"/>
    <n v="0"/>
    <n v="0"/>
    <n v="0"/>
    <n v="0"/>
    <n v="0"/>
    <x v="609"/>
    <x v="0"/>
    <m/>
    <x v="15"/>
    <x v="10"/>
    <s v="no impacts"/>
    <x v="7"/>
    <s v=""/>
    <s v=""/>
  </r>
  <r>
    <s v="Nkototououtou"/>
    <s v="SUD_119"/>
    <s v="CENTRE"/>
    <s v="CAMUSAT"/>
    <s v="Hybrid Solar - S3"/>
    <s v="SUD"/>
    <s v="Sangmelima"/>
    <s v="ZTE"/>
    <n v="0"/>
    <n v="0"/>
    <n v="0"/>
    <n v="0"/>
    <n v="0"/>
    <n v="0"/>
    <n v="0"/>
    <n v="0"/>
    <n v="0"/>
    <n v="0"/>
    <n v="0"/>
    <n v="0"/>
    <n v="0"/>
    <n v="0"/>
    <n v="0"/>
    <n v="0"/>
    <x v="609"/>
    <x v="0"/>
    <m/>
    <x v="15"/>
    <x v="10"/>
    <s v="no impacts"/>
    <x v="7"/>
    <s v=""/>
    <s v=""/>
  </r>
  <r>
    <s v="Mekouda"/>
    <s v="CTR_146"/>
    <s v="CENTRE"/>
    <s v="IHS"/>
    <s v="Grid-Gen"/>
    <s v="CENTRE"/>
    <s v="Mekouda"/>
    <s v="ZTE"/>
    <n v="0"/>
    <n v="0"/>
    <n v="0"/>
    <n v="0"/>
    <n v="0"/>
    <n v="0"/>
    <n v="0"/>
    <n v="0"/>
    <n v="0"/>
    <n v="0"/>
    <n v="0"/>
    <n v="0"/>
    <n v="0"/>
    <n v="0"/>
    <n v="0"/>
    <n v="0"/>
    <x v="609"/>
    <x v="0"/>
    <m/>
    <x v="15"/>
    <x v="10"/>
    <s v="no impacts"/>
    <x v="7"/>
    <s v=""/>
    <s v=""/>
  </r>
  <r>
    <s v="Kamkop-IHS"/>
    <s v="OST_146"/>
    <s v="OUEST"/>
    <s v="IHS"/>
    <s v="Grid-Gen"/>
    <s v="OUEST"/>
    <s v="Kamkop"/>
    <s v="Huawei"/>
    <n v="0"/>
    <n v="0"/>
    <n v="0"/>
    <n v="0"/>
    <n v="0"/>
    <n v="0"/>
    <n v="0"/>
    <n v="0"/>
    <n v="0"/>
    <n v="0"/>
    <n v="0"/>
    <n v="0"/>
    <n v="0"/>
    <n v="0"/>
    <n v="0"/>
    <n v="0"/>
    <x v="609"/>
    <x v="0"/>
    <m/>
    <x v="15"/>
    <x v="10"/>
    <s v="no impacts"/>
    <x v="7"/>
    <s v=""/>
    <s v=""/>
  </r>
  <r>
    <s v="Kake"/>
    <s v="LIT_769"/>
    <s v="LITTORAL"/>
    <s v="CAMUSAT"/>
    <s v="Hybrid Solar - S3"/>
    <s v="LITTORAL"/>
    <s v="Kake"/>
    <s v="ZTE"/>
    <n v="0"/>
    <n v="0"/>
    <n v="0"/>
    <n v="0"/>
    <n v="0"/>
    <n v="0"/>
    <n v="0"/>
    <n v="0"/>
    <n v="0"/>
    <n v="0"/>
    <n v="0"/>
    <n v="0"/>
    <n v="0"/>
    <n v="0"/>
    <n v="0"/>
    <n v="0"/>
    <x v="609"/>
    <x v="0"/>
    <m/>
    <x v="15"/>
    <x v="10"/>
    <s v="no impacts"/>
    <x v="7"/>
    <s v=""/>
    <s v=""/>
  </r>
  <r>
    <s v="Mokom-IHS"/>
    <s v="SUD_113"/>
    <s v="CENTRE"/>
    <s v="IHS"/>
    <s v="Gen-Lithium"/>
    <s v="SUD"/>
    <s v="Mintom"/>
    <s v="ZTE"/>
    <n v="0"/>
    <n v="0"/>
    <n v="0"/>
    <n v="0"/>
    <n v="0"/>
    <n v="0"/>
    <n v="0"/>
    <n v="0"/>
    <n v="0"/>
    <n v="0"/>
    <n v="0"/>
    <n v="0"/>
    <n v="0"/>
    <n v="0"/>
    <n v="0"/>
    <n v="0"/>
    <x v="609"/>
    <x v="0"/>
    <m/>
    <x v="11"/>
    <x v="5"/>
    <s v="fiber AOF"/>
    <x v="3"/>
    <s v="(04/26/2026 BO RAN);Fme should check connectivity(SFP, Optical fiber) of RRU 51"/>
    <s v="(04/26/2026 BO RAN);Fme should check connectivity(SFP, Optical fiber) of RRU 51"/>
  </r>
  <r>
    <s v="Akom-Centre-Hill-IHS"/>
    <s v="SUD_112"/>
    <s v="CENTRE"/>
    <s v="IHS"/>
    <s v="Hybrid-Gen"/>
    <s v="SUD"/>
    <s v="Akom"/>
    <s v="ZTE"/>
    <n v="0"/>
    <n v="0"/>
    <n v="0"/>
    <n v="0"/>
    <n v="0"/>
    <n v="0"/>
    <n v="0"/>
    <n v="0"/>
    <n v="0"/>
    <n v="0"/>
    <n v="0"/>
    <n v="0"/>
    <n v="0"/>
    <n v="0"/>
    <n v="0"/>
    <n v="0"/>
    <x v="609"/>
    <x v="0"/>
    <m/>
    <x v="15"/>
    <x v="10"/>
    <s v="no impacts"/>
    <x v="7"/>
    <s v=""/>
    <s v=""/>
  </r>
  <r>
    <s v="Ndoungue"/>
    <s v="LIT_109"/>
    <s v="LITTORAL"/>
    <s v="IHS"/>
    <s v="Grid-Gen"/>
    <s v="LITTORAL"/>
    <s v="Ndoungue"/>
    <s v="ZTE"/>
    <n v="0"/>
    <n v="0"/>
    <n v="0"/>
    <n v="0"/>
    <n v="0"/>
    <n v="0"/>
    <n v="0"/>
    <n v="0"/>
    <n v="0"/>
    <n v="0"/>
    <n v="0"/>
    <n v="0"/>
    <n v="0"/>
    <n v="0"/>
    <n v="0"/>
    <n v="0"/>
    <x v="609"/>
    <x v="0"/>
    <m/>
    <x v="15"/>
    <x v="10"/>
    <s v="no impacts"/>
    <x v="7"/>
    <s v=""/>
    <s v=""/>
  </r>
  <r>
    <s v="Wasse"/>
    <s v="EST_153"/>
    <s v="CENTRE"/>
    <s v="ESCO"/>
    <s v="Hybrid Solar - S3"/>
    <s v="EST"/>
    <s v="Wasse"/>
    <s v="ZTE"/>
    <n v="0"/>
    <n v="0"/>
    <n v="0"/>
    <n v="0"/>
    <n v="0"/>
    <n v="0"/>
    <n v="0"/>
    <n v="0"/>
    <n v="0"/>
    <n v="0"/>
    <n v="0"/>
    <n v="0"/>
    <n v="0"/>
    <n v="0"/>
    <n v="0"/>
    <n v="0"/>
    <x v="609"/>
    <x v="0"/>
    <m/>
    <x v="15"/>
    <x v="10"/>
    <s v="no impacts"/>
    <x v="7"/>
    <s v="(04/26/2026  incident ) : impacted by EST_041_N_Ndelele-MTN ,A déterminer / sans action"/>
    <s v="EST_041_N_Ndelele-MTN ,A déterminer / sans action"/>
  </r>
  <r>
    <s v="Paki-IHS"/>
    <s v="EST_155"/>
    <s v="CENTRE"/>
    <m/>
    <m/>
    <s v="EST"/>
    <s v="Doumé"/>
    <s v="ZTE"/>
    <n v="0"/>
    <n v="0"/>
    <n v="0"/>
    <n v="0"/>
    <n v="0"/>
    <n v="0"/>
    <n v="0"/>
    <n v="0"/>
    <n v="0"/>
    <n v="0"/>
    <n v="0"/>
    <n v="0"/>
    <n v="0"/>
    <n v="0"/>
    <n v="0"/>
    <n v="0"/>
    <x v="609"/>
    <x v="0"/>
    <m/>
    <x v="15"/>
    <x v="10"/>
    <s v="no impacts"/>
    <x v="7"/>
    <s v=""/>
    <s v=""/>
  </r>
  <r>
    <s v="Nintyaminyoumin"/>
    <s v="SUD_130"/>
    <s v="CENTRE"/>
    <m/>
    <m/>
    <s v="SUD"/>
    <s v="Sangmelima"/>
    <s v="ZTE"/>
    <n v="0"/>
    <n v="0"/>
    <n v="0"/>
    <n v="0"/>
    <n v="0"/>
    <n v="0"/>
    <n v="0"/>
    <n v="0"/>
    <n v="0"/>
    <n v="0"/>
    <n v="0"/>
    <n v="0"/>
    <n v="0"/>
    <n v="0"/>
    <n v="0"/>
    <n v="0"/>
    <x v="609"/>
    <x v="0"/>
    <m/>
    <x v="15"/>
    <x v="10"/>
    <s v="no impacts"/>
    <x v="7"/>
    <s v=""/>
    <s v=""/>
  </r>
  <r>
    <s v="Loum-RoundAbout"/>
    <s v="LIT_768"/>
    <s v="LITTORAL"/>
    <s v="MTN sharing"/>
    <m/>
    <s v="LITTORAL"/>
    <s v="Loum"/>
    <s v="ZTE"/>
    <n v="0"/>
    <n v="0"/>
    <n v="0"/>
    <n v="0"/>
    <n v="0"/>
    <n v="0"/>
    <n v="0"/>
    <n v="0"/>
    <n v="0"/>
    <n v="0"/>
    <n v="0"/>
    <n v="0"/>
    <n v="0"/>
    <n v="0"/>
    <n v="0"/>
    <n v="0"/>
    <x v="609"/>
    <x v="0"/>
    <m/>
    <x v="15"/>
    <x v="10"/>
    <s v="no impacts"/>
    <x v="7"/>
    <s v=""/>
    <s v=""/>
  </r>
  <r>
    <s v="Mbankomo-MTN"/>
    <s v="CTR_222"/>
    <s v="CENTRE"/>
    <s v="IHS"/>
    <s v="Grid-Gen"/>
    <s v="CENTRE"/>
    <s v="Mbankomo"/>
    <s v="ZTE"/>
    <n v="0"/>
    <n v="0"/>
    <n v="0"/>
    <n v="0"/>
    <n v="0"/>
    <n v="0"/>
    <n v="0"/>
    <n v="0"/>
    <n v="0"/>
    <n v="0"/>
    <n v="0"/>
    <n v="0"/>
    <n v="0"/>
    <n v="0"/>
    <n v="0"/>
    <n v="0"/>
    <x v="609"/>
    <x v="1"/>
    <m/>
    <x v="2"/>
    <x v="2"/>
    <s v="EXCLU"/>
    <x v="2"/>
    <s v=""/>
    <s v=""/>
  </r>
  <r>
    <s v="Ouro-Be-IHS"/>
    <s v="NRD_124"/>
    <s v="NORD"/>
    <s v="IHS"/>
    <s v="Grid-Hybrid-Gen"/>
    <s v="NORD"/>
    <s v="Ouro-Be"/>
    <s v="Huawei"/>
    <n v="0"/>
    <n v="0"/>
    <n v="0"/>
    <n v="0"/>
    <n v="0"/>
    <n v="0"/>
    <n v="0"/>
    <n v="0"/>
    <n v="0"/>
    <n v="0"/>
    <n v="0"/>
    <n v="0"/>
    <n v="0"/>
    <n v="0"/>
    <n v="0"/>
    <n v="0"/>
    <x v="609"/>
    <x v="0"/>
    <m/>
    <x v="15"/>
    <x v="10"/>
    <s v="no impacts"/>
    <x v="7"/>
    <s v=""/>
    <s v=""/>
  </r>
  <r>
    <s v="Petit-Zambi"/>
    <s v="SUD_135"/>
    <s v="CENTRE"/>
    <s v="CAMUSAT"/>
    <s v="Hybrid Solar - S3"/>
    <s v="SUD"/>
    <s v="Bipindi"/>
    <s v="ZTE"/>
    <n v="0"/>
    <n v="0"/>
    <n v="0"/>
    <n v="0"/>
    <n v="0"/>
    <n v="0"/>
    <n v="0"/>
    <n v="0"/>
    <n v="0"/>
    <n v="0"/>
    <n v="0"/>
    <n v="0"/>
    <n v="0"/>
    <n v="0"/>
    <n v="0"/>
    <n v="0"/>
    <x v="609"/>
    <x v="0"/>
    <m/>
    <x v="15"/>
    <x v="10"/>
    <s v="no impacts"/>
    <x v="7"/>
    <s v=""/>
    <s v=""/>
  </r>
  <r>
    <s v="Campo-Maan"/>
    <s v="SUD_085"/>
    <s v="CENTRE"/>
    <s v="CAMUSAT"/>
    <s v="Hybrid Solar - S3"/>
    <s v="SUD"/>
    <s v="Campo"/>
    <s v="NOKIA"/>
    <n v="0"/>
    <n v="0"/>
    <n v="0"/>
    <n v="0"/>
    <n v="0"/>
    <n v="0"/>
    <n v="0"/>
    <n v="0"/>
    <n v="0"/>
    <n v="0"/>
    <n v="0"/>
    <n v="0"/>
    <n v="0"/>
    <n v="0"/>
    <n v="0"/>
    <n v="0"/>
    <x v="609"/>
    <x v="0"/>
    <m/>
    <x v="15"/>
    <x v="10"/>
    <s v="no impacts"/>
    <x v="7"/>
    <s v=""/>
    <s v=""/>
  </r>
  <r>
    <s v="Bato"/>
    <s v="OST_273"/>
    <s v="OUEST"/>
    <s v="CAMUSAT"/>
    <s v="Bad Grid + GE"/>
    <s v="OUEST"/>
    <s v="Bato"/>
    <s v="Huawei"/>
    <n v="0"/>
    <n v="0"/>
    <n v="0"/>
    <n v="0"/>
    <n v="0"/>
    <n v="0"/>
    <n v="0"/>
    <n v="0"/>
    <n v="0"/>
    <n v="0"/>
    <n v="0"/>
    <n v="0"/>
    <n v="0"/>
    <n v="0"/>
    <n v="0"/>
    <n v="0"/>
    <x v="609"/>
    <x v="0"/>
    <m/>
    <x v="15"/>
    <x v="10"/>
    <s v="no impacts"/>
    <x v="7"/>
    <s v=""/>
    <s v=""/>
  </r>
  <r>
    <s v="Ambam-FH"/>
    <s v="SUD_020"/>
    <s v="CENTRE"/>
    <s v="IHS"/>
    <s v="Solar-Gen"/>
    <s v="SUD"/>
    <s v="Ambam"/>
    <s v="ZTE"/>
    <n v="0"/>
    <n v="0"/>
    <n v="0"/>
    <n v="0"/>
    <n v="0"/>
    <n v="0"/>
    <n v="0"/>
    <n v="0"/>
    <n v="0"/>
    <n v="0"/>
    <n v="0"/>
    <n v="0"/>
    <n v="0"/>
    <n v="0"/>
    <n v="0"/>
    <n v="0"/>
    <x v="609"/>
    <x v="0"/>
    <m/>
    <x v="15"/>
    <x v="10"/>
    <s v="no impacts"/>
    <x v="7"/>
    <s v=""/>
    <s v=""/>
  </r>
  <r>
    <s v="Ntui"/>
    <s v="CTR_114"/>
    <s v="CENTRE"/>
    <s v="CAMUSAT"/>
    <s v="Medium Grid + Solar + GE"/>
    <s v="CENTRE"/>
    <s v="Ntui"/>
    <s v="ZTE"/>
    <n v="0"/>
    <n v="0"/>
    <n v="0"/>
    <n v="0"/>
    <n v="0"/>
    <n v="0"/>
    <n v="0"/>
    <n v="0"/>
    <n v="0"/>
    <n v="0"/>
    <n v="0"/>
    <n v="0"/>
    <n v="0"/>
    <n v="0"/>
    <n v="0"/>
    <n v="0"/>
    <x v="609"/>
    <x v="0"/>
    <m/>
    <x v="15"/>
    <x v="10"/>
    <s v="no impacts"/>
    <x v="7"/>
    <s v=""/>
    <s v=""/>
  </r>
  <r>
    <s v="Figuil"/>
    <s v="NRD_005"/>
    <s v="NORD"/>
    <s v="IHS"/>
    <s v="Grid Only"/>
    <s v="NORD"/>
    <s v="Figuil"/>
    <s v="Huawei"/>
    <n v="0"/>
    <n v="0"/>
    <n v="0"/>
    <n v="0"/>
    <n v="0"/>
    <n v="0"/>
    <n v="0"/>
    <n v="0"/>
    <n v="0"/>
    <n v="0"/>
    <n v="0"/>
    <n v="0"/>
    <n v="0"/>
    <n v="0"/>
    <n v="0"/>
    <n v="0"/>
    <x v="609"/>
    <x v="0"/>
    <m/>
    <x v="15"/>
    <x v="10"/>
    <s v="no impacts"/>
    <x v="7"/>
    <s v=""/>
    <s v=""/>
  </r>
  <r>
    <s v="Lagdo-MTN-IHS"/>
    <s v="NRD_090"/>
    <s v="NORD"/>
    <s v="IHS"/>
    <s v="Grid Only"/>
    <s v="NORD"/>
    <s v="Lagdo"/>
    <s v="Huawei"/>
    <n v="0"/>
    <n v="0"/>
    <n v="0"/>
    <n v="0"/>
    <n v="0"/>
    <n v="0"/>
    <n v="0"/>
    <n v="0"/>
    <n v="0"/>
    <n v="0"/>
    <n v="0"/>
    <n v="0"/>
    <n v="0"/>
    <n v="0"/>
    <n v="0"/>
    <n v="0"/>
    <x v="609"/>
    <x v="0"/>
    <m/>
    <x v="15"/>
    <x v="10"/>
    <s v="no impacts"/>
    <x v="7"/>
    <s v=""/>
    <s v=""/>
  </r>
  <r>
    <s v="Crf-Figuil"/>
    <s v="NRD_074"/>
    <s v="NORD"/>
    <s v="IHS"/>
    <s v="Grid-Gen"/>
    <s v="NORD"/>
    <s v="Figuil"/>
    <s v="Huawei"/>
    <n v="0"/>
    <n v="0"/>
    <n v="0"/>
    <n v="0"/>
    <n v="0"/>
    <n v="0"/>
    <n v="0"/>
    <n v="0"/>
    <n v="0"/>
    <n v="0"/>
    <n v="0"/>
    <n v="0"/>
    <n v="0"/>
    <n v="0"/>
    <n v="0"/>
    <n v="0"/>
    <x v="609"/>
    <x v="0"/>
    <m/>
    <x v="15"/>
    <x v="10"/>
    <s v="no impacts"/>
    <x v="7"/>
    <s v=""/>
    <s v=""/>
  </r>
  <r>
    <s v="Bamena"/>
    <s v="OST_260"/>
    <s v="OUEST"/>
    <s v="CAMUSAT"/>
    <s v="HGB"/>
    <s v="OUEST"/>
    <s v="Bamena"/>
    <s v="Huawei"/>
    <n v="0"/>
    <n v="0"/>
    <n v="0"/>
    <n v="0"/>
    <n v="0"/>
    <n v="0"/>
    <n v="0"/>
    <n v="0"/>
    <n v="0"/>
    <n v="0"/>
    <n v="0"/>
    <n v="0"/>
    <n v="0"/>
    <n v="0"/>
    <n v="0"/>
    <n v="0"/>
    <x v="609"/>
    <x v="0"/>
    <m/>
    <x v="15"/>
    <x v="10"/>
    <s v="no impacts"/>
    <x v="7"/>
    <s v=""/>
    <s v=""/>
  </r>
  <r>
    <s v="Bogo"/>
    <s v="EXN_006"/>
    <s v="EXTREME-NORD"/>
    <s v="IHS"/>
    <s v="Grid-Hybrid-Gen"/>
    <s v="EXTREME-NORD"/>
    <s v="Bogo"/>
    <s v="Huawei"/>
    <n v="0"/>
    <n v="0"/>
    <n v="0"/>
    <n v="0"/>
    <n v="0"/>
    <n v="0"/>
    <n v="0"/>
    <n v="0"/>
    <n v="0"/>
    <n v="0"/>
    <n v="0"/>
    <n v="0"/>
    <n v="0"/>
    <n v="0"/>
    <n v="0"/>
    <n v="0"/>
    <x v="609"/>
    <x v="2"/>
    <m/>
    <x v="15"/>
    <x v="10"/>
    <s v="no impacts"/>
    <x v="7"/>
    <s v=""/>
    <s v=""/>
  </r>
  <r>
    <s v="Padarme-IHS"/>
    <s v="NRD_164"/>
    <s v="NORD"/>
    <s v="IHS"/>
    <s v="Hybrid-Gen"/>
    <s v="NORD"/>
    <s v="Padarme"/>
    <s v="Huawei"/>
    <n v="0"/>
    <n v="0"/>
    <n v="0"/>
    <n v="0"/>
    <n v="0"/>
    <n v="0"/>
    <n v="0"/>
    <n v="0"/>
    <n v="0"/>
    <n v="0"/>
    <n v="0"/>
    <n v="0"/>
    <n v="0"/>
    <n v="0"/>
    <n v="0"/>
    <n v="0"/>
    <x v="609"/>
    <x v="0"/>
    <m/>
    <x v="15"/>
    <x v="10"/>
    <s v="no impacts"/>
    <x v="7"/>
    <s v=""/>
    <s v=""/>
  </r>
  <r>
    <s v="Ndokoa-IHS"/>
    <s v="CTR_757"/>
    <s v="CENTRE"/>
    <s v="IHS"/>
    <s v="Solar-Gen-Lithium"/>
    <s v="CENTRE"/>
    <s v="Ndokoa"/>
    <s v="ZTE"/>
    <n v="0"/>
    <n v="0"/>
    <n v="0"/>
    <n v="0"/>
    <n v="0"/>
    <n v="0"/>
    <n v="0"/>
    <n v="0"/>
    <n v="0"/>
    <n v="0"/>
    <n v="0"/>
    <n v="0"/>
    <n v="0"/>
    <n v="0"/>
    <n v="0"/>
    <n v="0"/>
    <x v="609"/>
    <x v="0"/>
    <m/>
    <x v="1"/>
    <x v="1"/>
    <s v="SPARE-ISSUE"/>
    <x v="1"/>
    <s v="(04/26/2026 ocm ran 20h): -Impacted by CTR_699_N_Batchenga-Nachtigal-IHS (TX issue)"/>
    <s v="CTR_699_N_Batchenga-Nachtigal-IHS (TX issue)"/>
  </r>
  <r>
    <s v="Gazawa-MTN-IHS"/>
    <s v="EXN_130"/>
    <s v="EXTREME-NORD"/>
    <s v="IHS"/>
    <s v="Grid-Gen"/>
    <s v="EXTREME-NORD"/>
    <s v="Gazawa"/>
    <s v="Huawei"/>
    <n v="0"/>
    <n v="0"/>
    <n v="0"/>
    <n v="0"/>
    <n v="0"/>
    <n v="0"/>
    <n v="0"/>
    <n v="0"/>
    <n v="0"/>
    <n v="0"/>
    <n v="0"/>
    <n v="0"/>
    <n v="0"/>
    <n v="0"/>
    <n v="0"/>
    <n v="0"/>
    <x v="609"/>
    <x v="2"/>
    <m/>
    <x v="15"/>
    <x v="10"/>
    <s v="no impacts"/>
    <x v="7"/>
    <s v=""/>
    <s v=""/>
  </r>
  <r>
    <s v="Bibemi"/>
    <s v="NRD_021"/>
    <s v="NORD"/>
    <s v="IHS"/>
    <s v="Solar-Grid-Gen"/>
    <s v="NORD"/>
    <s v="Bibemi"/>
    <s v="Huawei"/>
    <n v="0"/>
    <n v="0"/>
    <n v="0"/>
    <n v="0"/>
    <n v="0"/>
    <n v="0"/>
    <n v="0"/>
    <n v="0"/>
    <n v="0"/>
    <n v="0"/>
    <n v="0"/>
    <n v="0"/>
    <n v="0"/>
    <n v="0"/>
    <n v="0"/>
    <n v="0"/>
    <x v="609"/>
    <x v="0"/>
    <m/>
    <x v="15"/>
    <x v="10"/>
    <s v="no impacts"/>
    <x v="7"/>
    <s v=""/>
    <s v=""/>
  </r>
  <r>
    <s v="Boula-Ibi-IHS"/>
    <s v="NRD_105"/>
    <s v="NORD"/>
    <s v="IHS"/>
    <s v="Hybrid-Gen"/>
    <s v="NORD"/>
    <s v="Boula-Ibi"/>
    <s v="Huawei"/>
    <n v="0"/>
    <n v="0"/>
    <n v="0"/>
    <n v="0"/>
    <n v="0"/>
    <n v="0"/>
    <n v="0"/>
    <n v="0"/>
    <n v="0"/>
    <n v="0"/>
    <n v="0"/>
    <n v="0"/>
    <n v="0"/>
    <n v="0"/>
    <n v="0"/>
    <n v="0"/>
    <x v="609"/>
    <x v="0"/>
    <m/>
    <x v="15"/>
    <x v="10"/>
    <s v="no impacts"/>
    <x v="7"/>
    <s v=""/>
    <s v=""/>
  </r>
  <r>
    <s v="Moutourwa-MTN"/>
    <s v="EXN_027"/>
    <s v="EXTREME-NORD"/>
    <s v="IHS"/>
    <s v="Grid-Gen"/>
    <s v="EXTREME-NORD"/>
    <s v="Moutourwa"/>
    <s v="Huawei"/>
    <n v="0"/>
    <n v="0"/>
    <n v="0"/>
    <n v="0"/>
    <n v="0"/>
    <n v="0"/>
    <n v="0"/>
    <n v="0"/>
    <n v="0"/>
    <n v="0"/>
    <n v="0"/>
    <n v="0"/>
    <n v="0"/>
    <n v="0"/>
    <n v="0"/>
    <n v="0"/>
    <x v="609"/>
    <x v="2"/>
    <m/>
    <x v="15"/>
    <x v="10"/>
    <s v="no impacts"/>
    <x v="7"/>
    <s v=""/>
    <s v=""/>
  </r>
  <r>
    <s v="Mouda-IHS"/>
    <s v="EXN_186"/>
    <s v="EXTREME-NORD"/>
    <s v="IHS"/>
    <s v="Hybrid-Gen"/>
    <s v="EXTREME-NORD"/>
    <s v="Mouda"/>
    <s v="Huawei"/>
    <n v="0"/>
    <n v="0"/>
    <n v="0"/>
    <n v="0"/>
    <n v="0"/>
    <n v="0"/>
    <n v="0"/>
    <n v="0"/>
    <n v="0"/>
    <n v="0"/>
    <n v="0"/>
    <n v="0"/>
    <n v="0"/>
    <n v="0"/>
    <n v="0"/>
    <n v="0"/>
    <x v="609"/>
    <x v="2"/>
    <m/>
    <x v="15"/>
    <x v="10"/>
    <s v="no impacts"/>
    <x v="7"/>
    <s v=""/>
    <s v=""/>
  </r>
  <r>
    <s v="Adoumri-Houla-IHS"/>
    <s v="NRD_126"/>
    <s v="NORD"/>
    <s v="IHS"/>
    <s v="Grid-Gen"/>
    <s v="NORD"/>
    <s v="Adoumri"/>
    <s v="Huawei"/>
    <n v="0"/>
    <n v="0"/>
    <n v="0"/>
    <n v="0"/>
    <n v="0"/>
    <n v="0"/>
    <n v="0"/>
    <n v="0"/>
    <n v="0"/>
    <n v="0"/>
    <n v="0"/>
    <n v="0"/>
    <n v="0"/>
    <n v="0"/>
    <n v="0"/>
    <n v="0"/>
    <x v="609"/>
    <x v="0"/>
    <m/>
    <x v="15"/>
    <x v="10"/>
    <s v="no impacts"/>
    <x v="7"/>
    <s v=""/>
    <s v=""/>
  </r>
  <r>
    <s v="Poli-New"/>
    <s v="ADM_152"/>
    <s v="ADAMAOUA"/>
    <s v="IHS"/>
    <s v="Hybrid-Gen"/>
    <s v="ADAMAOUA"/>
    <s v="Poli"/>
    <s v="Huawei"/>
    <n v="0"/>
    <n v="0"/>
    <n v="0"/>
    <n v="0"/>
    <n v="0"/>
    <n v="0"/>
    <n v="0"/>
    <n v="0"/>
    <n v="0"/>
    <n v="0"/>
    <n v="0"/>
    <n v="0"/>
    <n v="0"/>
    <n v="0"/>
    <n v="0"/>
    <n v="0"/>
    <x v="609"/>
    <x v="0"/>
    <m/>
    <x v="15"/>
    <x v="10"/>
    <s v="no impacts"/>
    <x v="7"/>
    <s v=""/>
    <s v=""/>
  </r>
  <r>
    <s v="Balaza"/>
    <s v="EXN_036"/>
    <s v="EXTREME-NORD"/>
    <s v="IHS"/>
    <s v="Solar-Grid-Gen"/>
    <s v="EXTREME-NORD"/>
    <s v="Balaza"/>
    <s v="Huawei"/>
    <n v="0"/>
    <n v="0"/>
    <n v="0"/>
    <n v="0"/>
    <n v="0"/>
    <n v="0"/>
    <n v="0"/>
    <n v="0"/>
    <n v="0"/>
    <n v="0"/>
    <n v="0"/>
    <n v="0"/>
    <n v="0"/>
    <n v="0"/>
    <n v="0"/>
    <n v="0"/>
    <x v="609"/>
    <x v="2"/>
    <m/>
    <x v="15"/>
    <x v="10"/>
    <s v="no impacts"/>
    <x v="7"/>
    <s v=""/>
    <s v=""/>
  </r>
  <r>
    <s v="Badjouma-Zagam"/>
    <s v="EXN_239"/>
    <s v="EXTREME-NORD"/>
    <s v="CAMUSAT"/>
    <s v="Hybrid Solar - S3"/>
    <s v="EXTREME-NORD"/>
    <s v="Badjouma"/>
    <s v="Huawei"/>
    <n v="0"/>
    <n v="0"/>
    <n v="0"/>
    <n v="0"/>
    <n v="0"/>
    <n v="0"/>
    <n v="0"/>
    <n v="0"/>
    <n v="0"/>
    <n v="0"/>
    <n v="0"/>
    <n v="0"/>
    <n v="0"/>
    <n v="0"/>
    <n v="0"/>
    <n v="0"/>
    <x v="609"/>
    <x v="2"/>
    <m/>
    <x v="15"/>
    <x v="10"/>
    <s v="no impacts"/>
    <x v="7"/>
    <s v=""/>
    <s v=""/>
  </r>
  <r>
    <s v="Badjouma"/>
    <s v="NRD_026"/>
    <s v="NORD"/>
    <s v="IHS"/>
    <s v="Solar-Gen"/>
    <s v="NORD"/>
    <s v="Badjouma"/>
    <s v="Huawei"/>
    <n v="0"/>
    <n v="0"/>
    <n v="0"/>
    <n v="0"/>
    <n v="0"/>
    <n v="0"/>
    <n v="0"/>
    <n v="0"/>
    <n v="0"/>
    <n v="0"/>
    <n v="0"/>
    <n v="0"/>
    <n v="0"/>
    <n v="0"/>
    <n v="0"/>
    <n v="0"/>
    <x v="609"/>
    <x v="0"/>
    <m/>
    <x v="15"/>
    <x v="10"/>
    <s v="no impacts"/>
    <x v="7"/>
    <s v=""/>
    <s v=""/>
  </r>
  <r>
    <s v="Bogo-MTN"/>
    <s v="EXN_097"/>
    <s v="EXTREME-NORD"/>
    <s v="IHS"/>
    <s v="Grid-Gen"/>
    <s v="EXTREME-NORD"/>
    <s v="Bogo"/>
    <s v="Huawei"/>
    <n v="0"/>
    <n v="0"/>
    <n v="0"/>
    <n v="0"/>
    <n v="0"/>
    <n v="0"/>
    <n v="0"/>
    <n v="0"/>
    <n v="0"/>
    <n v="0"/>
    <n v="0"/>
    <n v="0"/>
    <n v="0"/>
    <n v="0"/>
    <n v="0"/>
    <n v="0"/>
    <x v="609"/>
    <x v="2"/>
    <m/>
    <x v="15"/>
    <x v="10"/>
    <s v="no impacts"/>
    <x v="7"/>
    <s v=""/>
    <s v=""/>
  </r>
  <r>
    <s v="Tiko-Long-Street-IHS"/>
    <s v="LIT_174"/>
    <s v="SUD-OUEST"/>
    <s v="IHS"/>
    <s v="Grid-Gen"/>
    <s v="LITTORAL"/>
    <s v="Tiko"/>
    <s v="Huawei"/>
    <n v="0"/>
    <n v="0"/>
    <n v="0"/>
    <n v="0"/>
    <n v="0"/>
    <n v="0"/>
    <n v="0"/>
    <n v="0"/>
    <n v="0"/>
    <n v="0"/>
    <n v="0"/>
    <n v="0"/>
    <n v="0"/>
    <n v="0"/>
    <n v="0"/>
    <n v="0"/>
    <x v="609"/>
    <x v="0"/>
    <m/>
    <x v="15"/>
    <x v="10"/>
    <s v="no impacts"/>
    <x v="7"/>
    <s v=""/>
    <s v=""/>
  </r>
  <r>
    <s v="Melong"/>
    <s v="LIT_063"/>
    <s v="LITTORAL"/>
    <s v="IHS"/>
    <s v="Grid-Gen"/>
    <s v="LITTORAL"/>
    <s v="Melong"/>
    <s v="ZTE"/>
    <n v="0"/>
    <n v="0"/>
    <n v="0"/>
    <n v="0"/>
    <n v="0"/>
    <n v="0"/>
    <n v="0"/>
    <n v="0"/>
    <n v="0"/>
    <n v="0"/>
    <n v="0"/>
    <n v="0"/>
    <n v="0"/>
    <n v="0"/>
    <n v="0"/>
    <n v="0"/>
    <x v="609"/>
    <x v="0"/>
    <m/>
    <x v="15"/>
    <x v="10"/>
    <s v="no impacts"/>
    <x v="7"/>
    <s v=""/>
    <s v=""/>
  </r>
  <r>
    <s v="Baliama"/>
    <s v="CTR_352"/>
    <s v="CENTRE"/>
    <s v="IHS"/>
    <s v="Grid-Gen"/>
    <s v="CENTRE"/>
    <s v="Baliama"/>
    <s v="ZTE"/>
    <n v="0"/>
    <n v="0"/>
    <n v="0"/>
    <n v="0"/>
    <n v="0"/>
    <n v="0"/>
    <n v="0"/>
    <n v="0"/>
    <n v="0"/>
    <n v="0"/>
    <n v="0"/>
    <n v="0"/>
    <n v="0"/>
    <n v="0"/>
    <n v="0"/>
    <n v="0"/>
    <x v="609"/>
    <x v="0"/>
    <m/>
    <x v="15"/>
    <x v="10"/>
    <s v="no impacts"/>
    <x v="7"/>
    <s v=""/>
    <s v=""/>
  </r>
  <r>
    <s v="Deuk"/>
    <s v="CTR_277"/>
    <s v="CENTRE"/>
    <s v="IHS"/>
    <s v="Solar-Gen"/>
    <s v="CENTRE"/>
    <s v="Deuk"/>
    <s v="ZTE"/>
    <n v="0"/>
    <n v="0"/>
    <n v="0"/>
    <n v="0"/>
    <n v="0"/>
    <n v="0"/>
    <n v="0"/>
    <n v="0"/>
    <n v="0"/>
    <n v="0"/>
    <n v="0"/>
    <n v="0"/>
    <n v="0"/>
    <n v="0"/>
    <n v="0"/>
    <n v="0"/>
    <x v="609"/>
    <x v="0"/>
    <m/>
    <x v="15"/>
    <x v="10"/>
    <s v="no impacts"/>
    <x v="7"/>
    <s v=""/>
    <s v=""/>
  </r>
  <r>
    <s v="Ngoro"/>
    <s v="CTR_278"/>
    <s v="CENTRE"/>
    <s v="IHS"/>
    <s v="SolarAER-Gen-Lithium"/>
    <s v="CENTRE"/>
    <s v="Ngoro"/>
    <s v="ZTE"/>
    <n v="0"/>
    <n v="0"/>
    <n v="0"/>
    <n v="0"/>
    <n v="0"/>
    <n v="0"/>
    <n v="0"/>
    <n v="0"/>
    <n v="0"/>
    <n v="0"/>
    <n v="0"/>
    <n v="0"/>
    <n v="0"/>
    <n v="0"/>
    <n v="0"/>
    <n v="0"/>
    <x v="609"/>
    <x v="0"/>
    <m/>
    <x v="15"/>
    <x v="10"/>
    <s v="no impacts"/>
    <x v="7"/>
    <s v=""/>
    <s v=""/>
  </r>
  <r>
    <s v="Gamdougoum-IHS"/>
    <s v="EXN_163"/>
    <s v="EXTREME-NORD"/>
    <s v="IHS"/>
    <s v="Solar-Gen"/>
    <s v="EXTREME-NORD"/>
    <s v="Gamdougoum"/>
    <s v="Huawei"/>
    <n v="0"/>
    <n v="0"/>
    <n v="0"/>
    <n v="0"/>
    <n v="0"/>
    <n v="0"/>
    <n v="0"/>
    <n v="0"/>
    <n v="0"/>
    <n v="0"/>
    <n v="0"/>
    <n v="0"/>
    <n v="0"/>
    <n v="0"/>
    <n v="0"/>
    <n v="0"/>
    <x v="609"/>
    <x v="2"/>
    <m/>
    <x v="15"/>
    <x v="10"/>
    <s v="no impacts"/>
    <x v="7"/>
    <s v=""/>
    <s v=""/>
  </r>
  <r>
    <s v="Manoka-IHS"/>
    <s v="LIT_497"/>
    <s v="LITTORAL"/>
    <s v="IHS"/>
    <s v="Solar-Gen-Lithium"/>
    <s v="LITTORAL"/>
    <s v="Manoka"/>
    <s v="ZTE"/>
    <n v="0"/>
    <n v="0"/>
    <n v="0"/>
    <n v="0"/>
    <n v="0"/>
    <n v="0"/>
    <n v="0"/>
    <n v="0"/>
    <n v="0"/>
    <n v="0"/>
    <n v="0"/>
    <n v="0"/>
    <n v="0"/>
    <n v="0"/>
    <n v="0"/>
    <n v="0"/>
    <x v="609"/>
    <x v="0"/>
    <m/>
    <x v="15"/>
    <x v="10"/>
    <s v="no impacts"/>
    <x v="7"/>
    <s v=""/>
    <s v=""/>
  </r>
  <r>
    <s v="Dikoum-Camtel"/>
    <s v="SUD_098"/>
    <s v="CENTRE"/>
    <s v="CAMUSAT"/>
    <s v="Good Grid no GE - 12h"/>
    <s v="SUD"/>
    <s v="Dikoum"/>
    <s v="NOKIA"/>
    <n v="0"/>
    <n v="0"/>
    <n v="0"/>
    <n v="0"/>
    <n v="0"/>
    <n v="0"/>
    <n v="0"/>
    <n v="0"/>
    <n v="0"/>
    <n v="0"/>
    <n v="0"/>
    <n v="0"/>
    <n v="0"/>
    <n v="0"/>
    <n v="0"/>
    <n v="0"/>
    <x v="609"/>
    <x v="0"/>
    <m/>
    <x v="15"/>
    <x v="10"/>
    <s v="no impacts"/>
    <x v="7"/>
    <s v=""/>
    <s v=""/>
  </r>
  <r>
    <s v="Ndandouck-IHS"/>
    <s v="CTR_141"/>
    <s v="CENTRE"/>
    <s v="IHS"/>
    <s v="Solar-Gen"/>
    <s v="CENTRE"/>
    <s v="Ndandouck"/>
    <s v="ZTE"/>
    <n v="0"/>
    <n v="0"/>
    <n v="0"/>
    <n v="0"/>
    <n v="0"/>
    <n v="0"/>
    <n v="0"/>
    <n v="0"/>
    <n v="0"/>
    <n v="0"/>
    <n v="0"/>
    <n v="0"/>
    <n v="0"/>
    <n v="0"/>
    <n v="0"/>
    <n v="0"/>
    <x v="609"/>
    <x v="0"/>
    <m/>
    <x v="15"/>
    <x v="10"/>
    <s v="no impacts"/>
    <x v="7"/>
    <s v=""/>
    <s v=""/>
  </r>
  <r>
    <s v="Tiko-Likomba-IHS"/>
    <s v="SUO_209"/>
    <s v="SUD-OUEST"/>
    <s v="IHS"/>
    <s v="Grid-Gen"/>
    <s v="SUD-OUEST"/>
    <s v="Tiko"/>
    <s v="Huawei"/>
    <n v="0"/>
    <n v="0"/>
    <n v="0"/>
    <n v="0"/>
    <n v="0"/>
    <n v="0"/>
    <n v="0"/>
    <n v="0"/>
    <n v="0"/>
    <n v="0"/>
    <n v="0"/>
    <n v="0"/>
    <n v="0"/>
    <n v="0"/>
    <n v="0"/>
    <n v="0"/>
    <x v="609"/>
    <x v="2"/>
    <m/>
    <x v="15"/>
    <x v="10"/>
    <s v="no impacts"/>
    <x v="7"/>
    <s v=""/>
    <s v=""/>
  </r>
  <r>
    <s v="Melong-Carrefour-MTN"/>
    <s v="LIT_679"/>
    <s v="LITTORAL"/>
    <s v="MTN sharing"/>
    <s v="MTN sharing"/>
    <s v="LITTORAL"/>
    <s v="Melong"/>
    <s v="ZTE"/>
    <n v="0"/>
    <n v="0"/>
    <n v="0"/>
    <n v="0"/>
    <n v="0"/>
    <n v="0"/>
    <n v="0"/>
    <n v="0"/>
    <n v="0"/>
    <n v="0"/>
    <n v="0"/>
    <n v="0"/>
    <n v="0"/>
    <n v="0"/>
    <n v="0"/>
    <n v="0"/>
    <x v="609"/>
    <x v="0"/>
    <m/>
    <x v="15"/>
    <x v="10"/>
    <s v="no impacts"/>
    <x v="7"/>
    <s v=""/>
    <s v=""/>
  </r>
  <r>
    <s v="Borongo"/>
    <s v="ADM_162"/>
    <s v="ADAMAOUA"/>
    <s v="CAMUSAT"/>
    <s v="Bad Grid + GE"/>
    <s v="ADAMAOUA"/>
    <s v="Borongo"/>
    <s v="Huawei"/>
    <n v="0"/>
    <n v="0"/>
    <n v="0"/>
    <n v="0"/>
    <n v="0"/>
    <n v="0"/>
    <n v="0"/>
    <n v="0"/>
    <n v="0"/>
    <n v="0"/>
    <n v="0"/>
    <n v="0"/>
    <n v="0"/>
    <n v="0"/>
    <n v="0"/>
    <n v="0"/>
    <x v="609"/>
    <x v="0"/>
    <m/>
    <x v="15"/>
    <x v="10"/>
    <s v="no impacts"/>
    <x v="7"/>
    <s v=""/>
    <s v=""/>
  </r>
  <r>
    <s v="Kobdombo"/>
    <s v="EST_057"/>
    <s v="CENTRE"/>
    <s v="IHS"/>
    <s v="Grid-Gen"/>
    <s v="EST"/>
    <s v="Kobdombo"/>
    <s v="ZTE"/>
    <n v="0"/>
    <n v="0"/>
    <n v="0"/>
    <n v="0"/>
    <n v="0"/>
    <n v="0"/>
    <n v="0"/>
    <n v="0"/>
    <n v="0"/>
    <n v="0"/>
    <n v="0"/>
    <n v="0"/>
    <n v="0"/>
    <n v="0"/>
    <n v="0"/>
    <n v="0"/>
    <x v="609"/>
    <x v="0"/>
    <m/>
    <x v="15"/>
    <x v="10"/>
    <s v="no impacts"/>
    <x v="7"/>
    <s v=""/>
    <s v=""/>
  </r>
  <r>
    <s v="Penja"/>
    <s v="LIT_208"/>
    <s v="LITTORAL"/>
    <s v="IHS"/>
    <s v="Grid-Gen"/>
    <s v="LITTORAL"/>
    <s v="Penja"/>
    <s v="ZTE"/>
    <n v="0"/>
    <n v="0"/>
    <n v="0"/>
    <n v="0"/>
    <n v="0"/>
    <n v="0"/>
    <n v="0"/>
    <n v="0"/>
    <n v="0"/>
    <n v="0"/>
    <n v="0"/>
    <n v="0"/>
    <n v="0"/>
    <n v="0"/>
    <n v="0"/>
    <n v="0"/>
    <x v="609"/>
    <x v="0"/>
    <m/>
    <x v="15"/>
    <x v="10"/>
    <s v="no impacts"/>
    <x v="7"/>
    <s v=""/>
    <s v=""/>
  </r>
  <r>
    <s v="Okola"/>
    <s v="CTR_191"/>
    <s v="CENTRE"/>
    <s v="IHS"/>
    <s v="Grid-Gen"/>
    <s v="CENTRE"/>
    <s v="Okola"/>
    <s v="ZTE"/>
    <n v="0"/>
    <n v="0"/>
    <n v="0"/>
    <n v="0"/>
    <n v="0"/>
    <n v="0"/>
    <n v="0"/>
    <n v="0"/>
    <n v="0"/>
    <n v="0"/>
    <n v="0"/>
    <n v="0"/>
    <n v="0"/>
    <n v="0"/>
    <n v="0"/>
    <n v="0"/>
    <x v="609"/>
    <x v="0"/>
    <m/>
    <x v="15"/>
    <x v="10"/>
    <s v="no impacts"/>
    <x v="7"/>
    <s v=""/>
    <s v=""/>
  </r>
  <r>
    <s v="Belel-MTN-IHS"/>
    <s v="ADM_096"/>
    <s v="ADAMAOUA"/>
    <s v="IHS"/>
    <s v="Solar-Gen"/>
    <s v="ADAMAOUA"/>
    <s v="Belel"/>
    <s v="Huawei"/>
    <n v="0"/>
    <n v="0"/>
    <n v="0"/>
    <n v="0"/>
    <n v="0"/>
    <n v="0"/>
    <n v="0"/>
    <n v="0"/>
    <n v="0"/>
    <n v="0"/>
    <n v="0"/>
    <n v="0"/>
    <n v="0"/>
    <n v="0"/>
    <n v="0"/>
    <n v="0"/>
    <x v="609"/>
    <x v="0"/>
    <m/>
    <x v="15"/>
    <x v="10"/>
    <s v="no impacts"/>
    <x v="7"/>
    <s v=""/>
    <s v=""/>
  </r>
  <r>
    <s v="Ngambe"/>
    <s v="SUO_029"/>
    <s v="LITTORAL"/>
    <s v="IHS"/>
    <s v="Grid-Hybrid-Gen"/>
    <s v="SUD-OUEST"/>
    <s v="Ngambe"/>
    <s v="ZTE"/>
    <n v="0"/>
    <n v="0"/>
    <n v="0"/>
    <n v="0"/>
    <n v="0"/>
    <n v="0"/>
    <n v="0"/>
    <n v="0"/>
    <n v="0"/>
    <n v="0"/>
    <n v="0"/>
    <n v="0"/>
    <n v="0"/>
    <n v="0"/>
    <n v="0"/>
    <n v="0"/>
    <x v="609"/>
    <x v="2"/>
    <m/>
    <x v="15"/>
    <x v="10"/>
    <s v="no impacts"/>
    <x v="7"/>
    <s v=""/>
    <s v=""/>
  </r>
  <r>
    <s v="Lom-Pangar-MTN"/>
    <s v="EST_083"/>
    <s v="CENTRE"/>
    <s v="IHS"/>
    <s v="Grid-Gen-Lithium"/>
    <s v="EST"/>
    <s v="Lom-Pangar"/>
    <s v="NOKIA"/>
    <n v="0"/>
    <n v="0"/>
    <n v="0"/>
    <n v="0"/>
    <n v="0"/>
    <n v="0"/>
    <n v="0"/>
    <n v="0"/>
    <n v="0"/>
    <n v="0"/>
    <n v="0"/>
    <n v="0"/>
    <n v="0"/>
    <n v="0"/>
    <n v="0"/>
    <n v="0"/>
    <x v="609"/>
    <x v="0"/>
    <m/>
    <x v="15"/>
    <x v="10"/>
    <s v="no impacts"/>
    <x v="7"/>
    <s v=""/>
    <s v=""/>
  </r>
  <r>
    <s v="Penka-Michel-IHS"/>
    <s v="OST_210"/>
    <s v="OUEST"/>
    <s v="IHS"/>
    <s v="Grid-Gen"/>
    <s v="OUEST"/>
    <s v="Penka-Michel"/>
    <s v="Huawei"/>
    <n v="0"/>
    <n v="0"/>
    <n v="0"/>
    <n v="0"/>
    <n v="0"/>
    <n v="0"/>
    <n v="0"/>
    <n v="0"/>
    <n v="0"/>
    <n v="0"/>
    <n v="0"/>
    <n v="0"/>
    <n v="0"/>
    <n v="0"/>
    <n v="0"/>
    <n v="0"/>
    <x v="609"/>
    <x v="0"/>
    <m/>
    <x v="15"/>
    <x v="10"/>
    <s v="no impacts"/>
    <x v="7"/>
    <s v=""/>
    <s v=""/>
  </r>
  <r>
    <s v="Minta"/>
    <s v="CTR_233"/>
    <s v="CENTRE"/>
    <s v="IHS"/>
    <s v="Grid-Hybrid-Gen"/>
    <s v="CENTRE"/>
    <s v="Minta"/>
    <s v="ZTE"/>
    <n v="0"/>
    <n v="0"/>
    <n v="0"/>
    <n v="0"/>
    <n v="0"/>
    <n v="0"/>
    <n v="0"/>
    <n v="0"/>
    <n v="0"/>
    <n v="0"/>
    <n v="0"/>
    <n v="0"/>
    <n v="0"/>
    <n v="0"/>
    <n v="0"/>
    <n v="0"/>
    <x v="609"/>
    <x v="0"/>
    <m/>
    <x v="15"/>
    <x v="10"/>
    <s v="no impacts"/>
    <x v="7"/>
    <s v=""/>
    <s v=""/>
  </r>
  <r>
    <s v="Lendi-Entree"/>
    <s v="LIT_297"/>
    <s v="Douala"/>
    <s v="IHS"/>
    <s v="Grid-Gen"/>
    <s v="LITTORAL"/>
    <s v="Douala"/>
    <s v="ZTE"/>
    <n v="0"/>
    <n v="0"/>
    <n v="0"/>
    <n v="0"/>
    <n v="0"/>
    <n v="0"/>
    <n v="0"/>
    <n v="0"/>
    <n v="0"/>
    <n v="0"/>
    <n v="0"/>
    <n v="0"/>
    <n v="0"/>
    <n v="0"/>
    <n v="0"/>
    <n v="0"/>
    <x v="609"/>
    <x v="0"/>
    <m/>
    <x v="15"/>
    <x v="10"/>
    <s v="no impacts"/>
    <x v="7"/>
    <s v=""/>
    <s v=""/>
  </r>
  <r>
    <s v="Mbitom-camrail"/>
    <s v="EST_105"/>
    <s v="CENTRE"/>
    <s v="CAMUSAT"/>
    <s v="Hybrid solar - S1"/>
    <s v="EST"/>
    <s v="Betare-Oya"/>
    <s v="NOKIA"/>
    <n v="0"/>
    <n v="0"/>
    <n v="0"/>
    <n v="0"/>
    <n v="0"/>
    <n v="0"/>
    <n v="0"/>
    <n v="0"/>
    <n v="0"/>
    <n v="0"/>
    <n v="0"/>
    <n v="0"/>
    <n v="0"/>
    <n v="0"/>
    <n v="0"/>
    <n v="0"/>
    <x v="609"/>
    <x v="0"/>
    <m/>
    <x v="15"/>
    <x v="10"/>
    <s v="no impacts"/>
    <x v="7"/>
    <s v=""/>
    <s v=""/>
  </r>
  <r>
    <s v="Bembaran-Camtel"/>
    <s v="ADM_185"/>
    <s v="ADAMAOUA"/>
    <s v="CAMUSAT"/>
    <s v="Hibrid solar - s3"/>
    <s v="ADAMAOUA"/>
    <s v="Bembaran"/>
    <s v="Huawei"/>
    <n v="0"/>
    <n v="0"/>
    <n v="0"/>
    <n v="0"/>
    <n v="0"/>
    <n v="0"/>
    <n v="0"/>
    <n v="0"/>
    <n v="0"/>
    <n v="0"/>
    <n v="0"/>
    <n v="0"/>
    <n v="0"/>
    <n v="0"/>
    <n v="0"/>
    <n v="0"/>
    <x v="609"/>
    <x v="0"/>
    <m/>
    <x v="15"/>
    <x v="10"/>
    <s v="no impacts"/>
    <x v="7"/>
    <s v=""/>
    <s v=""/>
  </r>
  <r>
    <s v="Mbargue-Camrail"/>
    <s v="CTR_457"/>
    <s v="CENTRE"/>
    <s v="IHS"/>
    <e v="#N/A"/>
    <s v="CENTRE"/>
    <s v="Minta"/>
    <s v="NOKIA"/>
    <n v="0"/>
    <n v="0"/>
    <n v="0"/>
    <n v="0"/>
    <n v="0"/>
    <n v="0"/>
    <n v="0"/>
    <n v="0"/>
    <n v="0"/>
    <n v="0"/>
    <n v="0"/>
    <n v="0"/>
    <n v="0"/>
    <n v="0"/>
    <n v="0"/>
    <n v="0"/>
    <x v="609"/>
    <x v="0"/>
    <m/>
    <x v="15"/>
    <x v="10"/>
    <s v="no impacts"/>
    <x v="7"/>
    <s v="(04/26/2026 cell zte): -24/04/2026 : Besoin d'analyse BO RAN"/>
    <s v=""/>
  </r>
  <r>
    <s v="Tiko-Market-IHS"/>
    <s v="SUO_104"/>
    <s v="SUD-OUEST"/>
    <s v="IHS"/>
    <s v="Grid-Gen"/>
    <s v="SUD-OUEST"/>
    <s v="Tiko"/>
    <s v="Huawei"/>
    <n v="0"/>
    <n v="0"/>
    <n v="0"/>
    <n v="0"/>
    <n v="0"/>
    <n v="0"/>
    <n v="0"/>
    <n v="0"/>
    <n v="0"/>
    <n v="0"/>
    <n v="0"/>
    <n v="0"/>
    <n v="0"/>
    <n v="0"/>
    <n v="0"/>
    <n v="0"/>
    <x v="609"/>
    <x v="2"/>
    <m/>
    <x v="15"/>
    <x v="10"/>
    <s v="no impacts"/>
    <x v="7"/>
    <s v=""/>
    <s v=""/>
  </r>
  <r>
    <s v="Mbandjock"/>
    <s v="CTR_030"/>
    <s v="CENTRE"/>
    <s v="CAMUSAT"/>
    <s v="Medium Grid + Solar + GE"/>
    <s v="CENTRE"/>
    <s v="Mbandjock"/>
    <s v="ZTE"/>
    <n v="0"/>
    <n v="0"/>
    <n v="0"/>
    <n v="0"/>
    <n v="0"/>
    <n v="0"/>
    <n v="0"/>
    <n v="0"/>
    <n v="0"/>
    <n v="0"/>
    <n v="0"/>
    <n v="0"/>
    <n v="0"/>
    <n v="0"/>
    <n v="0"/>
    <n v="0"/>
    <x v="609"/>
    <x v="0"/>
    <m/>
    <x v="15"/>
    <x v="10"/>
    <s v="no impacts"/>
    <x v="7"/>
    <s v=""/>
    <s v=""/>
  </r>
  <r>
    <s v="Messamena"/>
    <s v="EST_046"/>
    <s v="CENTRE"/>
    <s v="IHS"/>
    <s v="Solar-Gen"/>
    <s v="EST"/>
    <s v="Messamena"/>
    <s v="ZTE"/>
    <n v="0"/>
    <n v="0"/>
    <n v="0"/>
    <n v="0"/>
    <n v="0"/>
    <n v="0"/>
    <n v="0"/>
    <n v="0"/>
    <n v="0"/>
    <n v="0"/>
    <n v="0"/>
    <n v="0"/>
    <n v="0"/>
    <n v="0"/>
    <n v="0"/>
    <n v="0"/>
    <x v="609"/>
    <x v="1"/>
    <m/>
    <x v="2"/>
    <x v="2"/>
    <s v="EXCLU"/>
    <x v="2"/>
    <s v=""/>
    <s v=""/>
  </r>
  <r>
    <s v="Nji-Camtel"/>
    <s v="CTR_139"/>
    <s v="CENTRE"/>
    <s v="CAMUSAT"/>
    <s v="Hybrid Solar - S3"/>
    <s v="CENTRE"/>
    <s v="Nji"/>
    <s v="ZTE"/>
    <n v="0"/>
    <n v="0"/>
    <n v="0"/>
    <n v="0"/>
    <n v="0"/>
    <n v="0"/>
    <n v="0"/>
    <n v="0"/>
    <n v="0"/>
    <n v="0"/>
    <n v="0"/>
    <n v="0"/>
    <n v="0"/>
    <n v="0"/>
    <n v="0"/>
    <n v="0"/>
    <x v="609"/>
    <x v="1"/>
    <m/>
    <x v="2"/>
    <x v="2"/>
    <s v="EXCLU"/>
    <x v="2"/>
    <s v=""/>
    <s v=""/>
  </r>
  <r>
    <s v="Nguelemendouka-FH"/>
    <s v="EST_024"/>
    <s v="CENTRE"/>
    <s v="IHS"/>
    <s v="Hybrid-Gen-Lithium"/>
    <s v="EST"/>
    <s v="Nguelemendouka"/>
    <s v="ZTE"/>
    <n v="0"/>
    <n v="0"/>
    <n v="0"/>
    <n v="0"/>
    <n v="0"/>
    <n v="0"/>
    <n v="0"/>
    <n v="0"/>
    <n v="0"/>
    <n v="0"/>
    <n v="0"/>
    <n v="0"/>
    <n v="0"/>
    <n v="0"/>
    <n v="0"/>
    <n v="0"/>
    <x v="609"/>
    <x v="1"/>
    <m/>
    <x v="2"/>
    <x v="2"/>
    <s v="EXCLU"/>
    <x v="2"/>
    <s v=""/>
    <s v=""/>
  </r>
  <r>
    <s v="Nguem-MTN"/>
    <s v="EST_077"/>
    <s v="CENTRE"/>
    <s v="IHS"/>
    <s v="Grid-Gen"/>
    <s v="EST"/>
    <s v="Nguem"/>
    <s v="ZTE"/>
    <n v="0"/>
    <n v="0"/>
    <n v="0"/>
    <n v="0"/>
    <n v="0"/>
    <n v="0"/>
    <n v="0"/>
    <n v="0"/>
    <n v="0"/>
    <n v="0"/>
    <n v="0"/>
    <n v="0"/>
    <n v="0"/>
    <n v="0"/>
    <n v="0"/>
    <n v="0"/>
    <x v="609"/>
    <x v="1"/>
    <m/>
    <x v="2"/>
    <x v="2"/>
    <s v="EXCLU"/>
    <x v="2"/>
    <s v=""/>
    <s v=""/>
  </r>
  <r>
    <s v="Pella"/>
    <s v="CTR_894"/>
    <s v="CENTRE"/>
    <s v="CAMUSAT"/>
    <s v="HGB"/>
    <s v="CENTRE"/>
    <s v="Pella"/>
    <s v="ZTE"/>
    <n v="0"/>
    <n v="0"/>
    <n v="0"/>
    <n v="0"/>
    <n v="0"/>
    <n v="0"/>
    <n v="0"/>
    <n v="0"/>
    <n v="0"/>
    <n v="0"/>
    <n v="0"/>
    <n v="0"/>
    <n v="0"/>
    <n v="0"/>
    <n v="0"/>
    <n v="0"/>
    <x v="609"/>
    <x v="0"/>
    <m/>
    <x v="15"/>
    <x v="10"/>
    <s v="no impacts"/>
    <x v="7"/>
    <s v=""/>
    <s v=""/>
  </r>
  <r>
    <s v="MENGUE-BIBEY-IHS"/>
    <s v="CTR_870"/>
    <s v="CENTRE"/>
    <s v="IHS"/>
    <s v="Hybrid Gen"/>
    <s v="CENTRE"/>
    <s v="Mengue Bibey"/>
    <s v="ZTE"/>
    <n v="0"/>
    <n v="0"/>
    <n v="0"/>
    <n v="0"/>
    <n v="0"/>
    <n v="0"/>
    <n v="0"/>
    <n v="0"/>
    <n v="0"/>
    <n v="0"/>
    <n v="0"/>
    <n v="0"/>
    <n v="0"/>
    <n v="0"/>
    <n v="0"/>
    <n v="0"/>
    <x v="609"/>
    <x v="0"/>
    <m/>
    <x v="15"/>
    <x v="10"/>
    <s v="no impacts"/>
    <x v="7"/>
    <s v=""/>
    <s v=""/>
  </r>
  <r>
    <s v="Yabassi-Greenfil"/>
    <s v="LIT_586"/>
    <s v="LITTORAL"/>
    <s v="CAMUSAT"/>
    <s v="Hybrid Solar - S3"/>
    <s v="LITTORAL"/>
    <s v="Yabassi"/>
    <s v="ZTE"/>
    <n v="0"/>
    <n v="0"/>
    <n v="0"/>
    <n v="0"/>
    <n v="0"/>
    <n v="0"/>
    <n v="0"/>
    <n v="0"/>
    <n v="0"/>
    <n v="0"/>
    <n v="0"/>
    <n v="0"/>
    <n v="0"/>
    <n v="0"/>
    <n v="0"/>
    <n v="0"/>
    <x v="609"/>
    <x v="0"/>
    <m/>
    <x v="15"/>
    <x v="10"/>
    <s v="no impacts"/>
    <x v="7"/>
    <s v=""/>
    <s v=""/>
  </r>
  <r>
    <s v="Ebebda-MTN"/>
    <s v="CTR_822"/>
    <s v="CENTRE"/>
    <s v="CAMUSAT"/>
    <s v="Hybrid Solar 3"/>
    <s v="CENTRE"/>
    <s v="Ebebda"/>
    <s v="ZTE"/>
    <n v="0"/>
    <n v="0"/>
    <n v="0"/>
    <n v="0"/>
    <n v="0"/>
    <n v="0"/>
    <n v="0"/>
    <n v="0"/>
    <n v="0"/>
    <n v="0"/>
    <n v="0"/>
    <n v="0"/>
    <n v="0"/>
    <n v="0"/>
    <n v="0"/>
    <n v="0"/>
    <x v="609"/>
    <x v="0"/>
    <m/>
    <x v="15"/>
    <x v="10"/>
    <s v="no impacts"/>
    <x v="7"/>
    <s v=""/>
    <s v=""/>
  </r>
  <r>
    <s v="Andom"/>
    <s v="EST_150"/>
    <s v="CENTRE"/>
    <s v="CAMUSAT"/>
    <m/>
    <s v="EST"/>
    <s v="Andom"/>
    <s v="ZTE"/>
    <n v="0"/>
    <n v="0"/>
    <n v="0"/>
    <n v="0"/>
    <n v="0"/>
    <n v="0"/>
    <n v="0"/>
    <n v="0"/>
    <n v="0"/>
    <n v="0"/>
    <n v="0"/>
    <n v="0"/>
    <n v="0"/>
    <n v="0"/>
    <n v="0"/>
    <n v="0"/>
    <x v="609"/>
    <x v="1"/>
    <m/>
    <x v="2"/>
    <x v="2"/>
    <s v="EXCLU"/>
    <x v="2"/>
    <s v=""/>
    <s v=""/>
  </r>
  <r>
    <s v="Meba-CAMTEL"/>
    <s v="CTR_407"/>
    <s v="CENTRE"/>
    <s v="CAMUSAT"/>
    <s v="Hybrid Solar - S3"/>
    <s v="CENTRE"/>
    <s v="Meba"/>
    <s v="ZTE"/>
    <n v="0"/>
    <n v="0"/>
    <n v="0"/>
    <n v="0"/>
    <n v="0"/>
    <n v="0"/>
    <n v="0"/>
    <n v="0"/>
    <n v="0"/>
    <n v="0"/>
    <n v="0"/>
    <n v="0"/>
    <n v="0"/>
    <n v="0"/>
    <n v="0"/>
    <n v="0"/>
    <x v="609"/>
    <x v="1"/>
    <m/>
    <x v="2"/>
    <x v="2"/>
    <s v="EXCLU"/>
    <x v="2"/>
    <s v=""/>
    <s v=""/>
  </r>
  <r>
    <s v="Bipindi-IHS"/>
    <s v="SUD_040"/>
    <s v="CENTRE"/>
    <s v="IHS"/>
    <s v="Solar-Gen-Hybrid"/>
    <s v="SUD"/>
    <s v="Bipindi"/>
    <s v="ZTE"/>
    <n v="0"/>
    <n v="0"/>
    <n v="0"/>
    <n v="0"/>
    <n v="0"/>
    <n v="0"/>
    <n v="0"/>
    <n v="0"/>
    <n v="0"/>
    <n v="0"/>
    <n v="0"/>
    <n v="0"/>
    <n v="0"/>
    <n v="0"/>
    <n v="0"/>
    <n v="0"/>
    <x v="609"/>
    <x v="0"/>
    <m/>
    <x v="15"/>
    <x v="10"/>
    <s v="no impacts"/>
    <x v="7"/>
    <s v=""/>
    <s v=""/>
  </r>
  <r>
    <s v="Ndogkeng"/>
    <s v="LIT_117"/>
    <s v="LITTORAL"/>
    <s v="IHS"/>
    <s v="Grid-Gen"/>
    <s v="LITTORAL"/>
    <s v="Ndogkeng"/>
    <s v="ZTE"/>
    <n v="0"/>
    <n v="0"/>
    <n v="0"/>
    <n v="0"/>
    <n v="0"/>
    <n v="0"/>
    <n v="0"/>
    <n v="0"/>
    <n v="0"/>
    <n v="0"/>
    <n v="0"/>
    <n v="0"/>
    <n v="0"/>
    <n v="0"/>
    <n v="0"/>
    <n v="0"/>
    <x v="609"/>
    <x v="0"/>
    <m/>
    <x v="15"/>
    <x v="10"/>
    <s v="no impacts"/>
    <x v="7"/>
    <s v=""/>
    <s v=""/>
  </r>
  <r>
    <s v="Yoko"/>
    <s v="CTR_335"/>
    <s v="CENTRE"/>
    <s v="IHS"/>
    <s v="Grid-Gen"/>
    <s v="CENTRE"/>
    <s v="Yoko"/>
    <s v="ZTE"/>
    <n v="0"/>
    <n v="0"/>
    <n v="0"/>
    <n v="0"/>
    <n v="0"/>
    <n v="0"/>
    <n v="0"/>
    <n v="0"/>
    <n v="0"/>
    <n v="0"/>
    <n v="0"/>
    <n v="0"/>
    <n v="0"/>
    <n v="0"/>
    <n v="0"/>
    <n v="0"/>
    <x v="609"/>
    <x v="1"/>
    <m/>
    <x v="2"/>
    <x v="2"/>
    <s v="EXCLU"/>
    <x v="2"/>
    <s v=""/>
    <s v=""/>
  </r>
  <r>
    <s v="Yabassi"/>
    <s v="LIT_110"/>
    <s v="LITTORAL"/>
    <s v="IHS"/>
    <s v="Gen-Lithium"/>
    <s v="LITTORAL"/>
    <s v="Yabassi"/>
    <s v="ZTE"/>
    <n v="0"/>
    <n v="0"/>
    <n v="0"/>
    <n v="0"/>
    <n v="0"/>
    <n v="0"/>
    <n v="0"/>
    <n v="0"/>
    <n v="0"/>
    <n v="0"/>
    <n v="0"/>
    <n v="0"/>
    <n v="0"/>
    <n v="0"/>
    <n v="0"/>
    <n v="0"/>
    <x v="609"/>
    <x v="0"/>
    <m/>
    <x v="15"/>
    <x v="10"/>
    <s v="no impacts"/>
    <x v="7"/>
    <s v=""/>
    <s v=""/>
  </r>
  <r>
    <s v="Esse-IHS"/>
    <s v="CTR_134"/>
    <s v="CENTRE"/>
    <s v="IHS"/>
    <s v="Grid-Gen"/>
    <s v="CENTRE"/>
    <s v="Esse"/>
    <s v="ZTE"/>
    <n v="0"/>
    <n v="0"/>
    <n v="0"/>
    <n v="0"/>
    <n v="0"/>
    <n v="0"/>
    <n v="0"/>
    <n v="0"/>
    <n v="0"/>
    <n v="0"/>
    <n v="0"/>
    <n v="0"/>
    <n v="0"/>
    <n v="0"/>
    <n v="0"/>
    <n v="0"/>
    <x v="609"/>
    <x v="0"/>
    <m/>
    <x v="15"/>
    <x v="10"/>
    <s v="no impacts"/>
    <x v="7"/>
    <s v=""/>
    <s v=""/>
  </r>
  <r>
    <s v="Obala-ville-IHS"/>
    <s v="CTR_627"/>
    <s v="CENTRE"/>
    <s v="IHS"/>
    <s v="Grid-Gen"/>
    <s v="CENTRE"/>
    <s v="Obala"/>
    <s v="ZTE"/>
    <n v="0"/>
    <n v="0"/>
    <n v="0"/>
    <n v="0"/>
    <n v="0"/>
    <n v="0"/>
    <n v="0"/>
    <n v="0"/>
    <n v="0"/>
    <n v="0"/>
    <n v="0"/>
    <n v="0"/>
    <n v="0"/>
    <n v="0"/>
    <n v="0"/>
    <n v="0"/>
    <x v="609"/>
    <x v="0"/>
    <m/>
    <x v="15"/>
    <x v="10"/>
    <s v="no impacts"/>
    <x v="7"/>
    <s v=""/>
    <s v=""/>
  </r>
  <r>
    <s v="Kolomine-IHS"/>
    <s v="EST_125"/>
    <s v="CENTRE"/>
    <s v="IHS"/>
    <s v="Hybrid-Gen"/>
    <s v="EST"/>
    <s v="Kolomine"/>
    <s v="ZTE"/>
    <n v="0"/>
    <n v="0"/>
    <n v="0"/>
    <n v="0"/>
    <n v="0"/>
    <n v="0"/>
    <n v="0"/>
    <n v="0"/>
    <n v="0"/>
    <n v="0"/>
    <n v="0"/>
    <n v="0"/>
    <n v="0"/>
    <n v="0"/>
    <n v="0"/>
    <n v="0"/>
    <x v="609"/>
    <x v="0"/>
    <m/>
    <x v="15"/>
    <x v="10"/>
    <s v="no impacts"/>
    <x v="7"/>
    <s v=""/>
    <s v=""/>
  </r>
  <r>
    <s v="Missole-Entree"/>
    <s v="LIT_306"/>
    <s v="LITTORAL"/>
    <s v="IHS"/>
    <s v="Hybrid-Gen"/>
    <s v="LITTORAL"/>
    <s v="Missole"/>
    <s v="ZTE"/>
    <n v="0"/>
    <n v="0"/>
    <n v="0"/>
    <n v="0"/>
    <n v="0"/>
    <n v="0"/>
    <n v="0"/>
    <n v="0"/>
    <n v="0"/>
    <n v="0"/>
    <n v="0"/>
    <n v="0"/>
    <n v="0"/>
    <n v="0"/>
    <n v="0"/>
    <n v="0"/>
    <x v="609"/>
    <x v="0"/>
    <m/>
    <x v="7"/>
    <x v="4"/>
    <s v="Defaut GE &amp; Power Cabinet"/>
    <x v="4"/>
    <s v="(04/26/2026 hourly): ;26/04/2026 04:15;46.6V;FME is on the way ETA 05:30"/>
    <s v=""/>
  </r>
  <r>
    <s v="Baigon"/>
    <s v="OST_070"/>
    <s v="OUEST"/>
    <s v="IHS"/>
    <s v="Grid-Gen"/>
    <s v="OUEST"/>
    <s v="Baigon"/>
    <s v="Huawei"/>
    <n v="0"/>
    <n v="0"/>
    <n v="0"/>
    <n v="0"/>
    <n v="0"/>
    <n v="0"/>
    <n v="0"/>
    <n v="0"/>
    <n v="0"/>
    <n v="0"/>
    <n v="0"/>
    <n v="0"/>
    <n v="0"/>
    <n v="0"/>
    <n v="0"/>
    <n v="0"/>
    <x v="609"/>
    <x v="0"/>
    <m/>
    <x v="15"/>
    <x v="10"/>
    <s v="no impacts"/>
    <x v="7"/>
    <s v=""/>
    <s v=""/>
  </r>
  <r>
    <s v="Abong-Mbang-II"/>
    <s v="EST_036"/>
    <s v="CENTRE"/>
    <s v="IHS"/>
    <s v="Grid-Gen"/>
    <s v="EST"/>
    <s v="Abong-Mbang"/>
    <s v="ZTE"/>
    <n v="0"/>
    <n v="0"/>
    <n v="0"/>
    <n v="0"/>
    <n v="0"/>
    <n v="0"/>
    <n v="0"/>
    <n v="0"/>
    <n v="0"/>
    <n v="0"/>
    <n v="0"/>
    <n v="0"/>
    <n v="0"/>
    <n v="0"/>
    <n v="0"/>
    <n v="0"/>
    <x v="609"/>
    <x v="1"/>
    <m/>
    <x v="2"/>
    <x v="2"/>
    <s v="EXCLU"/>
    <x v="2"/>
    <s v=""/>
    <s v=""/>
  </r>
  <r>
    <s v="Bangangte-Ville"/>
    <s v="OST_018"/>
    <s v="OUEST"/>
    <s v="IHS"/>
    <s v="Grid Only"/>
    <s v="OUEST"/>
    <s v="Bangangte"/>
    <s v="Huawei"/>
    <n v="0"/>
    <n v="0"/>
    <n v="0"/>
    <n v="0"/>
    <n v="0"/>
    <n v="0"/>
    <n v="0"/>
    <n v="0"/>
    <n v="0"/>
    <n v="0"/>
    <n v="0"/>
    <n v="0"/>
    <n v="0"/>
    <n v="0"/>
    <n v="0"/>
    <n v="0"/>
    <x v="609"/>
    <x v="0"/>
    <m/>
    <x v="15"/>
    <x v="10"/>
    <s v="no impacts"/>
    <x v="7"/>
    <s v=""/>
    <s v=""/>
  </r>
  <r>
    <s v="Kenzou"/>
    <s v="EST_016"/>
    <s v="CENTRE"/>
    <s v="IHS"/>
    <s v="Solar-Gen"/>
    <s v="EST"/>
    <s v="Kenzou"/>
    <s v="ZTE"/>
    <n v="0"/>
    <n v="0"/>
    <n v="0"/>
    <n v="0"/>
    <n v="0"/>
    <n v="0"/>
    <n v="0"/>
    <n v="0"/>
    <n v="0"/>
    <n v="0"/>
    <n v="0"/>
    <n v="0"/>
    <n v="0"/>
    <n v="0"/>
    <n v="0"/>
    <n v="0"/>
    <x v="609"/>
    <x v="0"/>
    <m/>
    <x v="15"/>
    <x v="10"/>
    <s v="no impacts"/>
    <x v="7"/>
    <s v=""/>
    <s v=""/>
  </r>
  <r>
    <s v="Nkoundja"/>
    <s v="OST_006"/>
    <s v="OUEST"/>
    <s v="IHS"/>
    <s v="Grid-Gen"/>
    <s v="OUEST"/>
    <s v="Nkoundja"/>
    <s v="Huawei"/>
    <n v="0"/>
    <n v="0"/>
    <n v="0"/>
    <n v="0"/>
    <n v="0"/>
    <n v="0"/>
    <n v="0"/>
    <n v="0"/>
    <n v="0"/>
    <n v="0"/>
    <n v="0"/>
    <n v="0"/>
    <n v="0"/>
    <n v="0"/>
    <n v="0"/>
    <n v="0"/>
    <x v="609"/>
    <x v="0"/>
    <m/>
    <x v="15"/>
    <x v="10"/>
    <s v="no impacts"/>
    <x v="7"/>
    <s v=""/>
    <s v=""/>
  </r>
  <r>
    <s v="Mbanga"/>
    <s v="LIT_031"/>
    <s v="LITTORAL"/>
    <s v="IHS"/>
    <s v="Grid-Gen"/>
    <s v="LITTORAL"/>
    <s v="Mbanga"/>
    <s v="ZTE"/>
    <n v="0"/>
    <n v="0"/>
    <n v="0"/>
    <n v="0"/>
    <n v="0"/>
    <n v="0"/>
    <n v="0"/>
    <n v="0"/>
    <n v="0"/>
    <n v="0"/>
    <n v="0"/>
    <n v="0"/>
    <n v="0"/>
    <n v="0"/>
    <n v="0"/>
    <n v="0"/>
    <x v="609"/>
    <x v="0"/>
    <m/>
    <x v="15"/>
    <x v="10"/>
    <s v="no impacts"/>
    <x v="7"/>
    <s v=""/>
    <s v=""/>
  </r>
  <r>
    <s v="Mbanga2-IHS"/>
    <s v="LIT_430"/>
    <s v="LITTORAL"/>
    <s v="IHS"/>
    <s v="Grid-Gen"/>
    <s v="LITTORAL"/>
    <s v="Mbanga"/>
    <s v="ZTE"/>
    <n v="0"/>
    <n v="0"/>
    <n v="0"/>
    <n v="0"/>
    <n v="0"/>
    <n v="0"/>
    <n v="0"/>
    <n v="0"/>
    <n v="0"/>
    <n v="0"/>
    <n v="0"/>
    <n v="0"/>
    <n v="0"/>
    <n v="0"/>
    <n v="0"/>
    <n v="0"/>
    <x v="609"/>
    <x v="0"/>
    <m/>
    <x v="15"/>
    <x v="10"/>
    <s v="no impacts"/>
    <x v="7"/>
    <s v=""/>
    <s v=""/>
  </r>
  <r>
    <s v="Mbankomo-IHS"/>
    <s v="CTR_528"/>
    <s v="CENTRE"/>
    <s v="IHS"/>
    <s v="Grid-Gen"/>
    <s v="CENTRE"/>
    <s v="Mbankomo"/>
    <s v="ZTE"/>
    <n v="0"/>
    <n v="0"/>
    <n v="0"/>
    <n v="0"/>
    <n v="0"/>
    <n v="0"/>
    <n v="0"/>
    <n v="0"/>
    <n v="0"/>
    <n v="0"/>
    <n v="0"/>
    <n v="0"/>
    <n v="0"/>
    <n v="0"/>
    <n v="0"/>
    <n v="0"/>
    <x v="609"/>
    <x v="0"/>
    <m/>
    <x v="15"/>
    <x v="10"/>
    <s v="no impacts"/>
    <x v="7"/>
    <s v=""/>
    <s v=""/>
  </r>
  <r>
    <s v="Akok"/>
    <s v="CTR_663"/>
    <s v="CENTRE"/>
    <s v="CAMUSAT"/>
    <s v="Good Grid + Solar + GE"/>
    <s v="CENTRE"/>
    <s v="Akok"/>
    <s v="ZTE"/>
    <n v="0"/>
    <n v="0"/>
    <n v="0"/>
    <n v="0"/>
    <n v="0"/>
    <n v="0"/>
    <n v="0"/>
    <n v="0"/>
    <n v="0"/>
    <n v="0"/>
    <n v="0"/>
    <n v="0"/>
    <n v="0"/>
    <n v="0"/>
    <n v="0"/>
    <n v="0"/>
    <x v="609"/>
    <x v="0"/>
    <m/>
    <x v="15"/>
    <x v="10"/>
    <s v="no impacts"/>
    <x v="7"/>
    <s v=""/>
    <s v=""/>
  </r>
  <r>
    <s v="Eseka"/>
    <s v="CTR_067"/>
    <s v="CENTRE"/>
    <s v="IHS"/>
    <s v="Grid-Gen"/>
    <s v="CENTRE"/>
    <s v="Eseka"/>
    <s v="ZTE"/>
    <n v="0"/>
    <n v="0"/>
    <n v="0"/>
    <n v="0"/>
    <n v="0"/>
    <n v="0"/>
    <n v="0"/>
    <n v="0"/>
    <n v="0"/>
    <n v="0"/>
    <n v="0"/>
    <n v="0"/>
    <n v="0"/>
    <n v="0"/>
    <n v="0"/>
    <n v="0"/>
    <x v="609"/>
    <x v="1"/>
    <m/>
    <x v="2"/>
    <x v="2"/>
    <s v="EXCLU"/>
    <x v="2"/>
    <s v=""/>
    <s v=""/>
  </r>
  <r>
    <s v="Loum-Joli-IHS"/>
    <s v="LIT_521"/>
    <s v="LITTORAL"/>
    <s v="IHS"/>
    <s v="Grid-Gen"/>
    <s v="LITTORAL"/>
    <s v="Loum"/>
    <s v="ZTE"/>
    <n v="0"/>
    <n v="0"/>
    <n v="0"/>
    <n v="0"/>
    <n v="0"/>
    <n v="0"/>
    <n v="0"/>
    <n v="0"/>
    <n v="0"/>
    <n v="0"/>
    <n v="0"/>
    <n v="0"/>
    <n v="0"/>
    <n v="0"/>
    <n v="0"/>
    <n v="0"/>
    <x v="609"/>
    <x v="0"/>
    <m/>
    <x v="15"/>
    <x v="10"/>
    <s v="no impacts"/>
    <x v="7"/>
    <s v=""/>
    <s v=""/>
  </r>
  <r>
    <s v="Ngambe-Tikar-IHS"/>
    <s v="OST_031"/>
    <s v="OUEST"/>
    <s v="IHS"/>
    <s v="Grid-Gen"/>
    <s v="OUEST"/>
    <s v="Ngambe-Tikar"/>
    <s v="ZTE"/>
    <n v="0"/>
    <n v="0"/>
    <n v="0"/>
    <n v="0"/>
    <n v="0"/>
    <n v="0"/>
    <n v="0"/>
    <n v="0"/>
    <n v="0"/>
    <n v="0"/>
    <n v="0"/>
    <n v="0"/>
    <n v="0"/>
    <n v="0"/>
    <n v="0"/>
    <n v="0"/>
    <x v="609"/>
    <x v="0"/>
    <m/>
    <x v="15"/>
    <x v="10"/>
    <s v="no impacts"/>
    <x v="7"/>
    <s v=""/>
    <s v=""/>
  </r>
  <r>
    <s v="Ndokayo"/>
    <s v="EST_054"/>
    <s v="CENTRE"/>
    <s v="IHS"/>
    <s v="Solar-Gen-Lithium"/>
    <s v="EST"/>
    <s v="Ndokayo"/>
    <s v="ZTE"/>
    <n v="0"/>
    <n v="0"/>
    <n v="0"/>
    <n v="0"/>
    <n v="0"/>
    <n v="0"/>
    <n v="0"/>
    <n v="0"/>
    <n v="0"/>
    <n v="0"/>
    <n v="0"/>
    <n v="0"/>
    <n v="0"/>
    <n v="0"/>
    <n v="0"/>
    <n v="0"/>
    <x v="609"/>
    <x v="0"/>
    <m/>
    <x v="15"/>
    <x v="10"/>
    <s v="no impacts"/>
    <x v="7"/>
    <s v=""/>
    <s v=""/>
  </r>
  <r>
    <s v="Tiko-Stadium-IHS"/>
    <s v="SUO_105"/>
    <s v="SUD-OUEST"/>
    <s v="IHS"/>
    <s v="Grid-Gen"/>
    <s v="SUD-OUEST"/>
    <s v="Tiko"/>
    <s v="Huawei"/>
    <n v="0"/>
    <n v="0"/>
    <n v="0"/>
    <n v="0"/>
    <n v="0"/>
    <n v="0"/>
    <n v="0"/>
    <n v="0"/>
    <n v="0"/>
    <n v="0"/>
    <n v="0"/>
    <n v="0"/>
    <n v="0"/>
    <n v="0"/>
    <n v="0"/>
    <n v="0"/>
    <x v="609"/>
    <x v="2"/>
    <m/>
    <x v="15"/>
    <x v="10"/>
    <s v="no impacts"/>
    <x v="7"/>
    <s v=""/>
    <s v=""/>
  </r>
  <r>
    <s v="CDC-Delmonte-IHS"/>
    <s v="LIT_173"/>
    <s v="SUD-OUEST"/>
    <s v="IHS"/>
    <s v="Grid-Gen"/>
    <s v="LITTORAL"/>
    <s v="CDC-Delmonte"/>
    <s v="Huawei"/>
    <n v="0"/>
    <n v="0"/>
    <n v="0"/>
    <n v="0"/>
    <n v="0"/>
    <n v="0"/>
    <n v="0"/>
    <n v="0"/>
    <n v="0"/>
    <n v="0"/>
    <n v="0"/>
    <n v="0"/>
    <n v="0"/>
    <n v="0"/>
    <n v="0"/>
    <n v="0"/>
    <x v="609"/>
    <x v="0"/>
    <m/>
    <x v="15"/>
    <x v="10"/>
    <s v="no impacts"/>
    <x v="7"/>
    <s v=""/>
    <s v=""/>
  </r>
  <r>
    <s v="Ouli-IHS"/>
    <s v="EST_114"/>
    <s v="CENTRE"/>
    <s v="IHS"/>
    <s v="Gen Only"/>
    <s v="EST"/>
    <s v="Ouli"/>
    <s v="ZTE"/>
    <n v="0"/>
    <n v="0"/>
    <n v="0"/>
    <n v="0"/>
    <n v="0"/>
    <n v="0"/>
    <n v="0"/>
    <n v="0"/>
    <n v="0"/>
    <n v="0"/>
    <n v="0"/>
    <n v="0"/>
    <n v="0"/>
    <n v="0"/>
    <n v="0"/>
    <n v="0"/>
    <x v="609"/>
    <x v="0"/>
    <m/>
    <x v="15"/>
    <x v="10"/>
    <s v="no impacts"/>
    <x v="7"/>
    <s v=""/>
    <s v=""/>
  </r>
  <r>
    <s v="Santa-New"/>
    <s v="NRO_104"/>
    <s v="NORD-OUEST"/>
    <s v="IHS"/>
    <s v="Grid-Gen"/>
    <s v="NORD-OUEST"/>
    <s v="Santa"/>
    <s v="Huawei"/>
    <n v="0"/>
    <n v="0"/>
    <n v="0"/>
    <n v="0"/>
    <n v="0"/>
    <n v="0"/>
    <n v="0"/>
    <n v="0"/>
    <n v="0"/>
    <n v="0"/>
    <n v="0"/>
    <n v="0"/>
    <n v="0"/>
    <n v="0"/>
    <n v="0"/>
    <n v="0"/>
    <x v="609"/>
    <x v="2"/>
    <m/>
    <x v="15"/>
    <x v="10"/>
    <s v="no impacts"/>
    <x v="7"/>
    <s v=""/>
    <s v=""/>
  </r>
  <r>
    <s v="Kette"/>
    <s v="EST_045"/>
    <s v="CENTRE"/>
    <s v="IHS"/>
    <s v="Solar-Gen-Lithium"/>
    <s v="EST"/>
    <s v="Kette"/>
    <s v="ZTE"/>
    <n v="0"/>
    <n v="0"/>
    <n v="0"/>
    <n v="0"/>
    <n v="0"/>
    <n v="0"/>
    <n v="0"/>
    <n v="0"/>
    <n v="0"/>
    <n v="0"/>
    <n v="0"/>
    <n v="0"/>
    <n v="0"/>
    <n v="0"/>
    <n v="0"/>
    <n v="0"/>
    <x v="609"/>
    <x v="1"/>
    <m/>
    <x v="2"/>
    <x v="2"/>
    <s v="EXCLU"/>
    <x v="2"/>
    <s v=""/>
    <s v=""/>
  </r>
  <r>
    <s v="Eseka-Town-MTN-IHS"/>
    <s v="CTR_185"/>
    <s v="CENTRE"/>
    <s v="IHS"/>
    <s v="Grid-Gen"/>
    <s v="CENTRE"/>
    <s v="Eseka"/>
    <s v="ZTE"/>
    <n v="0"/>
    <n v="0"/>
    <n v="0"/>
    <n v="0"/>
    <n v="0"/>
    <n v="0"/>
    <n v="0"/>
    <n v="0"/>
    <n v="0"/>
    <n v="0"/>
    <n v="0"/>
    <n v="0"/>
    <n v="0"/>
    <n v="0"/>
    <n v="0"/>
    <n v="0"/>
    <x v="609"/>
    <x v="1"/>
    <m/>
    <x v="2"/>
    <x v="2"/>
    <s v="EXCLU"/>
    <x v="2"/>
    <s v=""/>
    <s v=""/>
  </r>
  <r>
    <s v="Pouma"/>
    <s v="LIT_069"/>
    <s v="LITTORAL"/>
    <s v="IHS"/>
    <s v="Grid-Gen"/>
    <s v="LITTORAL"/>
    <s v="Pouma"/>
    <s v="ZTE"/>
    <n v="0"/>
    <n v="0"/>
    <n v="0"/>
    <n v="0"/>
    <n v="0"/>
    <n v="0"/>
    <n v="0"/>
    <n v="0"/>
    <n v="0"/>
    <n v="0"/>
    <n v="0"/>
    <n v="0"/>
    <n v="0"/>
    <n v="0"/>
    <n v="0"/>
    <n v="0"/>
    <x v="609"/>
    <x v="0"/>
    <m/>
    <x v="15"/>
    <x v="10"/>
    <s v="no impacts"/>
    <x v="7"/>
    <s v=""/>
    <s v=""/>
  </r>
  <r>
    <s v="Kouoptamo"/>
    <s v="OST_058"/>
    <s v="OUEST"/>
    <s v="IHS"/>
    <s v="Grid-Gen"/>
    <s v="OUEST"/>
    <s v="Kouoptamo"/>
    <s v="Huawei"/>
    <n v="0"/>
    <n v="0"/>
    <n v="0"/>
    <n v="0"/>
    <n v="0"/>
    <n v="0"/>
    <n v="0"/>
    <n v="0"/>
    <n v="0"/>
    <n v="0"/>
    <n v="0"/>
    <n v="0"/>
    <n v="0"/>
    <n v="0"/>
    <n v="0"/>
    <n v="0"/>
    <x v="609"/>
    <x v="0"/>
    <m/>
    <x v="15"/>
    <x v="10"/>
    <s v="no impacts"/>
    <x v="7"/>
    <s v=""/>
    <s v=""/>
  </r>
  <r>
    <s v="Gomala-IHS"/>
    <s v="EST_126"/>
    <s v="CENTRE"/>
    <s v="IHS"/>
    <s v="Solar-Gen-Lithium"/>
    <s v="EST"/>
    <s v="Gomala"/>
    <s v="ZTE"/>
    <n v="0"/>
    <n v="0"/>
    <n v="0"/>
    <n v="0"/>
    <n v="0"/>
    <n v="0"/>
    <n v="0"/>
    <n v="0"/>
    <n v="0"/>
    <n v="0"/>
    <n v="0"/>
    <n v="0"/>
    <n v="0"/>
    <n v="0"/>
    <n v="0"/>
    <n v="0"/>
    <x v="609"/>
    <x v="0"/>
    <m/>
    <x v="15"/>
    <x v="10"/>
    <s v="no impacts"/>
    <x v="7"/>
    <s v=""/>
    <s v=""/>
  </r>
  <r>
    <s v="Njombe-Market-IHS"/>
    <s v="LIT_492"/>
    <s v="LITTORAL"/>
    <s v="IHS"/>
    <s v="Grid-Gen"/>
    <s v="LITTORAL"/>
    <s v="Njombe"/>
    <s v="ZTE"/>
    <n v="0"/>
    <n v="0"/>
    <n v="0"/>
    <n v="0"/>
    <n v="0"/>
    <n v="0"/>
    <n v="0"/>
    <n v="0"/>
    <n v="0"/>
    <n v="0"/>
    <n v="0"/>
    <n v="0"/>
    <n v="0"/>
    <n v="0"/>
    <n v="0"/>
    <n v="0"/>
    <x v="609"/>
    <x v="0"/>
    <m/>
    <x v="15"/>
    <x v="10"/>
    <s v="no impacts"/>
    <x v="7"/>
    <s v=""/>
    <s v=""/>
  </r>
  <r>
    <s v="Akum"/>
    <s v="NRO_001"/>
    <s v="NORD-OUEST"/>
    <s v="CAMUSAT"/>
    <s v="Medium Grid + Solar + GE"/>
    <s v="NORD-OUEST"/>
    <s v="Akum"/>
    <s v="Huawei"/>
    <n v="0"/>
    <n v="0"/>
    <n v="0"/>
    <n v="0"/>
    <n v="0"/>
    <n v="0"/>
    <n v="0"/>
    <n v="0"/>
    <n v="0"/>
    <n v="0"/>
    <n v="0"/>
    <n v="0"/>
    <n v="0"/>
    <n v="0"/>
    <n v="0"/>
    <n v="0"/>
    <x v="609"/>
    <x v="2"/>
    <m/>
    <x v="15"/>
    <x v="10"/>
    <s v="no impacts"/>
    <x v="7"/>
    <s v=""/>
    <s v=""/>
  </r>
  <r>
    <s v="Boumnyebel-MTN"/>
    <s v="CTR_286"/>
    <s v="CENTRE"/>
    <s v="IHS"/>
    <s v="Grid-Gen"/>
    <s v="CENTRE"/>
    <s v="Boumnyebel"/>
    <s v="ZTE"/>
    <n v="0"/>
    <n v="0"/>
    <n v="0"/>
    <n v="0"/>
    <n v="0"/>
    <n v="0"/>
    <n v="0"/>
    <n v="0"/>
    <n v="0"/>
    <n v="0"/>
    <n v="0"/>
    <n v="0"/>
    <n v="0"/>
    <n v="0"/>
    <n v="0"/>
    <n v="0"/>
    <x v="609"/>
    <x v="0"/>
    <m/>
    <x v="15"/>
    <x v="10"/>
    <s v="no impacts"/>
    <x v="7"/>
    <s v=""/>
    <s v=""/>
  </r>
  <r>
    <s v="Nkolnkoumou"/>
    <s v="CTR_676"/>
    <s v="Yaounde"/>
    <s v="IHS"/>
    <s v="Grid-Gen-Lithium"/>
    <s v="CENTRE"/>
    <s v="Yaounde"/>
    <s v="ZTE"/>
    <n v="0"/>
    <n v="0"/>
    <n v="0"/>
    <n v="0"/>
    <n v="0"/>
    <n v="0"/>
    <n v="0"/>
    <n v="0"/>
    <n v="0"/>
    <n v="0"/>
    <n v="0"/>
    <n v="0"/>
    <n v="0"/>
    <n v="0"/>
    <n v="0"/>
    <n v="0"/>
    <x v="609"/>
    <x v="0"/>
    <m/>
    <x v="15"/>
    <x v="10"/>
    <s v="no impacts"/>
    <x v="7"/>
    <s v=""/>
    <s v=""/>
  </r>
  <r>
    <s v="Mengbwa-Camtel"/>
    <s v="SUD_078"/>
    <s v="CENTRE"/>
    <s v="CAMUSAT"/>
    <s v="Bad Grid + GE"/>
    <s v="SUD"/>
    <s v="Mengbwa"/>
    <s v="NOKIA"/>
    <n v="0"/>
    <n v="0"/>
    <n v="0"/>
    <n v="0"/>
    <n v="0"/>
    <n v="0"/>
    <n v="0"/>
    <n v="0"/>
    <n v="0"/>
    <n v="0"/>
    <n v="0"/>
    <n v="0"/>
    <n v="0"/>
    <n v="0"/>
    <n v="0"/>
    <n v="0"/>
    <x v="609"/>
    <x v="0"/>
    <m/>
    <x v="15"/>
    <x v="10"/>
    <s v="no impacts"/>
    <x v="7"/>
    <s v=""/>
    <s v=""/>
  </r>
  <r>
    <s v="Awae-MTN-IHS"/>
    <s v="CTR_187"/>
    <s v="CENTRE"/>
    <s v="IHS"/>
    <s v="Grid-Gen"/>
    <s v="CENTRE"/>
    <s v="Awae"/>
    <s v="ZTE"/>
    <n v="0"/>
    <n v="0"/>
    <n v="0"/>
    <n v="0"/>
    <n v="0"/>
    <n v="0"/>
    <n v="0"/>
    <n v="0"/>
    <n v="0"/>
    <n v="0"/>
    <n v="0"/>
    <n v="0"/>
    <n v="0"/>
    <n v="0"/>
    <n v="0"/>
    <n v="0"/>
    <x v="609"/>
    <x v="0"/>
    <m/>
    <x v="15"/>
    <x v="10"/>
    <s v="no impacts"/>
    <x v="7"/>
    <s v=""/>
    <s v=""/>
  </r>
  <r>
    <s v="Obala-Carrefour-MTN-IHS"/>
    <s v="CTR_174"/>
    <s v="CENTRE"/>
    <s v="IHS"/>
    <s v="Hybrid-Gen"/>
    <s v="CENTRE"/>
    <s v="Obala"/>
    <s v="ZTE"/>
    <n v="0"/>
    <n v="0"/>
    <n v="0"/>
    <n v="0"/>
    <n v="0"/>
    <n v="0"/>
    <n v="0"/>
    <n v="0"/>
    <n v="0"/>
    <n v="0"/>
    <n v="0"/>
    <n v="0"/>
    <n v="0"/>
    <n v="0"/>
    <n v="0"/>
    <n v="0"/>
    <x v="609"/>
    <x v="0"/>
    <m/>
    <x v="15"/>
    <x v="10"/>
    <s v="no impacts"/>
    <x v="7"/>
    <s v=""/>
    <s v=""/>
  </r>
  <r>
    <s v="Nkoteng-Ville-IHS"/>
    <s v="CTR_506"/>
    <s v="CENTRE"/>
    <s v="IHS"/>
    <s v="Grid-Gen"/>
    <s v="CENTRE"/>
    <s v="Nkoteng"/>
    <s v="ZTE"/>
    <n v="0"/>
    <n v="0"/>
    <n v="0"/>
    <n v="0"/>
    <n v="0"/>
    <n v="0"/>
    <n v="0"/>
    <n v="0"/>
    <n v="0"/>
    <n v="0"/>
    <n v="0"/>
    <n v="0"/>
    <n v="0"/>
    <n v="0"/>
    <n v="0"/>
    <n v="0"/>
    <x v="609"/>
    <x v="0"/>
    <m/>
    <x v="15"/>
    <x v="10"/>
    <s v="no impacts"/>
    <x v="7"/>
    <s v=""/>
    <s v=""/>
  </r>
  <r>
    <s v="Botmakak"/>
    <s v="CTR_189"/>
    <s v="CENTRE"/>
    <s v="IHS"/>
    <s v="Grid-Gen"/>
    <s v="CENTRE"/>
    <s v="Botmakak"/>
    <s v="ZTE"/>
    <n v="0"/>
    <n v="0"/>
    <n v="0"/>
    <n v="0"/>
    <n v="0"/>
    <n v="0"/>
    <n v="0"/>
    <n v="0"/>
    <n v="0"/>
    <n v="0"/>
    <n v="0"/>
    <n v="0"/>
    <n v="0"/>
    <n v="0"/>
    <n v="0"/>
    <n v="0"/>
    <x v="609"/>
    <x v="0"/>
    <m/>
    <x v="15"/>
    <x v="10"/>
    <s v="no impacts"/>
    <x v="7"/>
    <s v=""/>
    <s v=""/>
  </r>
  <r>
    <s v="Djoum-Ville-IHS"/>
    <s v="SUD_064"/>
    <s v="CENTRE"/>
    <s v="IHS"/>
    <s v="Grid-Gen"/>
    <s v="SUD"/>
    <s v="Djoum"/>
    <s v="ZTE"/>
    <n v="0"/>
    <n v="0"/>
    <n v="0"/>
    <n v="0"/>
    <n v="0"/>
    <n v="0"/>
    <n v="0"/>
    <n v="0"/>
    <n v="0"/>
    <n v="0"/>
    <n v="0"/>
    <n v="0"/>
    <n v="0"/>
    <n v="0"/>
    <n v="0"/>
    <n v="0"/>
    <x v="609"/>
    <x v="0"/>
    <m/>
    <x v="15"/>
    <x v="10"/>
    <s v="no impacts"/>
    <x v="7"/>
    <s v=""/>
    <s v=""/>
  </r>
  <r>
    <s v="SANGLA"/>
    <s v="CTR_892"/>
    <s v="CENTRE"/>
    <s v="CAMUSAT"/>
    <s v="Hybrid Solar - S3"/>
    <s v="CENTRE"/>
    <s v="Sangla"/>
    <s v="ZTE"/>
    <n v="0"/>
    <n v="0"/>
    <n v="0"/>
    <n v="0"/>
    <n v="0"/>
    <n v="0"/>
    <n v="0"/>
    <n v="0"/>
    <n v="0"/>
    <n v="0"/>
    <n v="0"/>
    <n v="0"/>
    <n v="0"/>
    <n v="0"/>
    <n v="0"/>
    <n v="0"/>
    <x v="609"/>
    <x v="0"/>
    <m/>
    <x v="15"/>
    <x v="10"/>
    <s v="no impacts"/>
    <x v="7"/>
    <s v=""/>
    <s v=""/>
  </r>
  <r>
    <s v="Bafou-Badzifeng"/>
    <s v="OST_108"/>
    <s v="OUEST"/>
    <s v="IHS"/>
    <s v="Grid-Gen"/>
    <s v="OUEST"/>
    <s v="Bafou"/>
    <s v="Huawei"/>
    <n v="0"/>
    <n v="0"/>
    <n v="0"/>
    <n v="0"/>
    <n v="0"/>
    <n v="0"/>
    <n v="0"/>
    <n v="0"/>
    <n v="0"/>
    <n v="0"/>
    <n v="0"/>
    <n v="0"/>
    <n v="0"/>
    <n v="0"/>
    <n v="0"/>
    <n v="0"/>
    <x v="609"/>
    <x v="0"/>
    <m/>
    <x v="15"/>
    <x v="10"/>
    <s v="no impacts"/>
    <x v="7"/>
    <s v=""/>
    <s v=""/>
  </r>
  <r>
    <s v="Biyouha"/>
    <s v="CTR_855"/>
    <s v="CENTRE"/>
    <s v="CAMUSAT"/>
    <s v="HGB"/>
    <s v="CENTRE"/>
    <s v="Biyouha"/>
    <s v="ZTE"/>
    <n v="0"/>
    <n v="0"/>
    <n v="0"/>
    <n v="0"/>
    <n v="0"/>
    <n v="0"/>
    <n v="0"/>
    <n v="0"/>
    <n v="0"/>
    <n v="0"/>
    <n v="0"/>
    <n v="0"/>
    <n v="0"/>
    <n v="0"/>
    <n v="0"/>
    <n v="0"/>
    <x v="609"/>
    <x v="1"/>
    <m/>
    <x v="2"/>
    <x v="2"/>
    <s v="EXCLU"/>
    <x v="2"/>
    <s v=""/>
    <s v=""/>
  </r>
  <r>
    <s v="Mbankomo-Dajoll"/>
    <s v="CTR_710"/>
    <s v="CENTRE"/>
    <s v="CAMUSAT"/>
    <s v="Good Grid + GE"/>
    <s v="CENTRE"/>
    <s v="Mbankomo"/>
    <s v="ZTE"/>
    <n v="0"/>
    <n v="0"/>
    <n v="0"/>
    <n v="0"/>
    <n v="0"/>
    <n v="0"/>
    <n v="0"/>
    <n v="0"/>
    <n v="0"/>
    <n v="0"/>
    <n v="0"/>
    <n v="0"/>
    <n v="0"/>
    <n v="0"/>
    <n v="0"/>
    <n v="0"/>
    <x v="609"/>
    <x v="0"/>
    <m/>
    <x v="15"/>
    <x v="10"/>
    <s v="no impacts"/>
    <x v="7"/>
    <s v=""/>
    <s v=""/>
  </r>
  <r>
    <s v="Ngoumou-I"/>
    <s v="CTR_577"/>
    <s v="CENTRE"/>
    <s v="CAMUSAT"/>
    <s v="Medium Grid + GE"/>
    <s v="CENTRE"/>
    <s v="Ngoumou"/>
    <s v="ZTE"/>
    <n v="0"/>
    <n v="0"/>
    <n v="0"/>
    <n v="0"/>
    <n v="0"/>
    <n v="0"/>
    <n v="0"/>
    <n v="0"/>
    <n v="0"/>
    <n v="0"/>
    <n v="0"/>
    <n v="0"/>
    <n v="0"/>
    <n v="0"/>
    <n v="0"/>
    <n v="0"/>
    <x v="609"/>
    <x v="1"/>
    <m/>
    <x v="2"/>
    <x v="2"/>
    <s v="EXCLU"/>
    <x v="2"/>
    <s v=""/>
    <s v=""/>
  </r>
  <r>
    <s v="Oveng-Mission-Catholique"/>
    <s v="CTR_898"/>
    <s v="CENTRE"/>
    <s v="CAMUSAT"/>
    <s v="Medium Grid + GE"/>
    <s v="CENTRE"/>
    <s v="Mbankomo"/>
    <s v="NOKIA"/>
    <n v="0"/>
    <n v="0"/>
    <n v="0"/>
    <n v="0"/>
    <n v="0"/>
    <n v="0"/>
    <n v="0"/>
    <n v="0"/>
    <n v="0"/>
    <n v="0"/>
    <n v="0"/>
    <n v="0"/>
    <n v="0"/>
    <n v="0"/>
    <n v="0"/>
    <n v="0"/>
    <x v="609"/>
    <x v="0"/>
    <m/>
    <x v="15"/>
    <x v="10"/>
    <s v="no impacts"/>
    <x v="7"/>
    <s v=""/>
    <s v=""/>
  </r>
  <r>
    <s v="DZENG"/>
    <s v="CTR_856"/>
    <s v="CENTRE"/>
    <m/>
    <m/>
    <s v="CENTRE"/>
    <s v="Binguela"/>
    <s v="ZTE"/>
    <n v="0"/>
    <n v="0"/>
    <n v="0"/>
    <n v="0"/>
    <n v="0"/>
    <n v="0"/>
    <n v="0"/>
    <n v="0"/>
    <n v="0"/>
    <n v="0"/>
    <n v="0"/>
    <n v="0"/>
    <n v="0"/>
    <n v="0"/>
    <n v="0"/>
    <n v="0"/>
    <x v="609"/>
    <x v="0"/>
    <m/>
    <x v="15"/>
    <x v="10"/>
    <s v="no impacts"/>
    <x v="7"/>
    <s v=""/>
    <s v=""/>
  </r>
  <r>
    <s v="Essiezik"/>
    <s v="CTR_348"/>
    <s v="CENTRE"/>
    <s v="IHS"/>
    <s v="Gen-Lithium"/>
    <s v="CENTRE"/>
    <s v="Essiezik"/>
    <s v="ZTE"/>
    <n v="0"/>
    <n v="0"/>
    <n v="0"/>
    <n v="0"/>
    <n v="0"/>
    <n v="0"/>
    <n v="0"/>
    <n v="0"/>
    <n v="0"/>
    <n v="0"/>
    <n v="0"/>
    <n v="0"/>
    <n v="0"/>
    <n v="0"/>
    <n v="0"/>
    <n v="0"/>
    <x v="609"/>
    <x v="0"/>
    <m/>
    <x v="15"/>
    <x v="10"/>
    <s v="no impacts"/>
    <x v="7"/>
    <s v=""/>
    <s v=""/>
  </r>
  <r>
    <s v="Bangoulap"/>
    <s v="OST_314"/>
    <s v="OUEST"/>
    <m/>
    <m/>
    <s v="OUEST"/>
    <s v="Bangangté"/>
    <s v="Huawei"/>
    <n v="0"/>
    <n v="0"/>
    <n v="0"/>
    <n v="0"/>
    <n v="0"/>
    <n v="0"/>
    <n v="0"/>
    <n v="0"/>
    <n v="0"/>
    <n v="0"/>
    <n v="0"/>
    <n v="0"/>
    <n v="0"/>
    <n v="0"/>
    <n v="0"/>
    <n v="0"/>
    <x v="609"/>
    <x v="0"/>
    <m/>
    <x v="15"/>
    <x v="10"/>
    <s v="no impacts"/>
    <x v="7"/>
    <s v=""/>
    <s v=""/>
  </r>
  <r>
    <s v="Nguila"/>
    <s v="CTR_299"/>
    <s v="CENTRE"/>
    <s v="IHS"/>
    <s v="Gen Only"/>
    <s v="CENTRE"/>
    <s v="Nguila"/>
    <s v="ZTE"/>
    <n v="0"/>
    <n v="0"/>
    <n v="0"/>
    <n v="0"/>
    <n v="0"/>
    <n v="0"/>
    <n v="0"/>
    <n v="0"/>
    <n v="0"/>
    <n v="0"/>
    <n v="0"/>
    <n v="0"/>
    <n v="0"/>
    <n v="0"/>
    <n v="0"/>
    <n v="0"/>
    <x v="609"/>
    <x v="0"/>
    <m/>
    <x v="15"/>
    <x v="10"/>
    <s v="no impacts"/>
    <x v="7"/>
    <s v=""/>
    <s v=""/>
  </r>
  <r>
    <s v="Mamegnam"/>
    <s v="OST_272"/>
    <s v="OUEST"/>
    <s v="CAMUSAT"/>
    <s v="Hybrid Solar - S3"/>
    <s v="OUEST"/>
    <s v="Mamegnam"/>
    <s v="Huawei"/>
    <n v="0"/>
    <n v="0"/>
    <n v="0"/>
    <n v="0"/>
    <n v="0"/>
    <n v="0"/>
    <n v="0"/>
    <n v="0"/>
    <n v="0"/>
    <n v="0"/>
    <n v="0"/>
    <n v="0"/>
    <n v="0"/>
    <n v="0"/>
    <n v="0"/>
    <n v="0"/>
    <x v="609"/>
    <x v="0"/>
    <m/>
    <x v="15"/>
    <x v="10"/>
    <s v="no impacts"/>
    <x v="7"/>
    <s v=""/>
    <s v=""/>
  </r>
  <r>
    <s v="Talba"/>
    <s v="CTR_206"/>
    <s v="CENTRE"/>
    <s v="IHS"/>
    <s v="Grid-Gen"/>
    <s v="CENTRE"/>
    <s v="Talba"/>
    <s v="ZTE"/>
    <n v="0"/>
    <n v="0"/>
    <n v="0"/>
    <n v="0"/>
    <n v="0"/>
    <n v="0"/>
    <n v="0"/>
    <n v="0"/>
    <n v="0"/>
    <n v="0"/>
    <n v="0"/>
    <n v="0"/>
    <n v="0"/>
    <n v="0"/>
    <n v="0"/>
    <n v="0"/>
    <x v="609"/>
    <x v="0"/>
    <m/>
    <x v="15"/>
    <x v="10"/>
    <s v="no impacts"/>
    <x v="7"/>
    <s v=""/>
    <s v=""/>
  </r>
  <r>
    <s v="Batcham-II"/>
    <s v="OST_243"/>
    <s v="OUEST"/>
    <s v="CAMUSAT"/>
    <s v="HGB"/>
    <s v="OUEST"/>
    <s v="Batcham"/>
    <s v="Huawei"/>
    <n v="0"/>
    <n v="0"/>
    <n v="0"/>
    <n v="0"/>
    <n v="0"/>
    <n v="0"/>
    <n v="0"/>
    <n v="0"/>
    <n v="0"/>
    <n v="0"/>
    <n v="0"/>
    <n v="0"/>
    <n v="0"/>
    <n v="0"/>
    <n v="0"/>
    <n v="0"/>
    <x v="609"/>
    <x v="0"/>
    <m/>
    <x v="15"/>
    <x v="10"/>
    <s v="no impacts"/>
    <x v="7"/>
    <s v=""/>
    <s v=""/>
  </r>
  <r>
    <s v="Badoumguia"/>
    <s v="OST_303"/>
    <s v="OUEST"/>
    <s v="CAMUSAT"/>
    <s v="Hybrid Solar - S3"/>
    <s v="OUEST"/>
    <s v="Badoumguia"/>
    <s v="Huawei"/>
    <n v="0"/>
    <n v="0"/>
    <n v="0"/>
    <n v="0"/>
    <n v="0"/>
    <n v="0"/>
    <n v="0"/>
    <n v="0"/>
    <n v="0"/>
    <n v="0"/>
    <n v="0"/>
    <n v="0"/>
    <n v="0"/>
    <n v="0"/>
    <n v="0"/>
    <n v="0"/>
    <x v="609"/>
    <x v="0"/>
    <m/>
    <x v="15"/>
    <x v="10"/>
    <s v="no impacts"/>
    <x v="7"/>
    <s v=""/>
    <s v=""/>
  </r>
  <r>
    <s v="Gbiti-IHS"/>
    <s v="EST_101"/>
    <s v="CENTRE"/>
    <s v="IHS"/>
    <s v="Hybrid-Gen"/>
    <s v="EST"/>
    <s v="Gbiti"/>
    <s v="ZTE"/>
    <n v="0"/>
    <n v="0"/>
    <n v="0"/>
    <n v="0"/>
    <n v="0"/>
    <n v="0"/>
    <n v="0"/>
    <n v="0"/>
    <n v="0"/>
    <n v="0"/>
    <n v="0"/>
    <n v="0"/>
    <n v="0"/>
    <n v="0"/>
    <n v="0"/>
    <n v="0"/>
    <x v="609"/>
    <x v="0"/>
    <m/>
    <x v="15"/>
    <x v="10"/>
    <s v="no impacts"/>
    <x v="7"/>
    <s v=""/>
    <s v=""/>
  </r>
  <r>
    <s v="Tibati-II"/>
    <s v="ADM_044"/>
    <s v="ADAMAOUA"/>
    <s v="IHS"/>
    <s v="Grid-Gen"/>
    <s v="ADAMAOUA"/>
    <s v="Tibati"/>
    <s v="Huawei"/>
    <n v="0"/>
    <n v="0"/>
    <n v="0"/>
    <n v="0"/>
    <n v="0"/>
    <n v="0"/>
    <n v="0"/>
    <n v="0"/>
    <n v="0"/>
    <n v="0"/>
    <n v="0"/>
    <n v="0"/>
    <n v="0"/>
    <n v="0"/>
    <n v="0"/>
    <n v="0"/>
    <x v="609"/>
    <x v="0"/>
    <m/>
    <x v="15"/>
    <x v="10"/>
    <s v="no impacts"/>
    <x v="7"/>
    <s v=""/>
    <s v=""/>
  </r>
  <r>
    <s v="Kombou-IHS"/>
    <s v="OST_265"/>
    <s v="NORD-OUEST"/>
    <s v="IHS"/>
    <s v="Grid-Gen"/>
    <s v="OUEST"/>
    <s v="Kombou"/>
    <s v="Huawei"/>
    <n v="0"/>
    <n v="0"/>
    <n v="0"/>
    <n v="0"/>
    <n v="0"/>
    <n v="0"/>
    <n v="0"/>
    <n v="0"/>
    <n v="0"/>
    <n v="0"/>
    <n v="0"/>
    <n v="0"/>
    <n v="0"/>
    <n v="0"/>
    <n v="0"/>
    <n v="0"/>
    <x v="609"/>
    <x v="0"/>
    <m/>
    <x v="15"/>
    <x v="10"/>
    <s v="no impacts"/>
    <x v="7"/>
    <s v=""/>
    <s v=""/>
  </r>
  <r>
    <s v="Tibati-Market-MTN-IHS"/>
    <s v="ADM_105"/>
    <s v="ADAMAOUA"/>
    <s v="IHS"/>
    <s v="Grid-Gen"/>
    <s v="ADAMAOUA"/>
    <s v="Tibati"/>
    <s v="Huawei"/>
    <n v="0"/>
    <n v="0"/>
    <n v="0"/>
    <n v="0"/>
    <n v="0"/>
    <n v="0"/>
    <n v="0"/>
    <n v="0"/>
    <n v="0"/>
    <n v="0"/>
    <n v="0"/>
    <n v="0"/>
    <n v="0"/>
    <n v="0"/>
    <n v="0"/>
    <n v="0"/>
    <x v="609"/>
    <x v="0"/>
    <m/>
    <x v="15"/>
    <x v="10"/>
    <s v="no impacts"/>
    <x v="7"/>
    <s v=""/>
    <s v=""/>
  </r>
  <r>
    <s v="Bangangte"/>
    <s v="OST_012"/>
    <s v="OUEST"/>
    <s v="IHS"/>
    <s v="Grid-Gen"/>
    <s v="OUEST"/>
    <s v="Bangangte"/>
    <s v="Huawei"/>
    <n v="0"/>
    <n v="0"/>
    <n v="0"/>
    <n v="0"/>
    <n v="0"/>
    <n v="0"/>
    <n v="0"/>
    <n v="0"/>
    <n v="0"/>
    <n v="0"/>
    <n v="0"/>
    <n v="0"/>
    <n v="0"/>
    <n v="0"/>
    <n v="0"/>
    <n v="0"/>
    <x v="609"/>
    <x v="0"/>
    <m/>
    <x v="15"/>
    <x v="10"/>
    <s v="no impacts"/>
    <x v="7"/>
    <s v=""/>
    <s v=""/>
  </r>
  <r>
    <s v="Bambit-MTN"/>
    <s v="OST_048"/>
    <s v="OUEST"/>
    <s v="IHS"/>
    <s v="Grid-Gen"/>
    <s v="OUEST"/>
    <s v="Bambit"/>
    <s v="Huawei"/>
    <n v="0"/>
    <n v="0"/>
    <n v="0"/>
    <n v="0"/>
    <n v="0"/>
    <n v="0"/>
    <n v="0"/>
    <n v="0"/>
    <n v="0"/>
    <n v="0"/>
    <n v="0"/>
    <n v="0"/>
    <n v="0"/>
    <n v="0"/>
    <n v="0"/>
    <n v="0"/>
    <x v="609"/>
    <x v="0"/>
    <m/>
    <x v="15"/>
    <x v="10"/>
    <s v="no impacts"/>
    <x v="7"/>
    <s v=""/>
    <s v=""/>
  </r>
  <r>
    <s v="Saa-IHS"/>
    <s v="CTR_829"/>
    <s v="CENTRE"/>
    <s v="IHS"/>
    <s v="Grid-Gen"/>
    <s v="CENTRE"/>
    <s v="Saa"/>
    <s v="ZTE"/>
    <n v="0"/>
    <n v="0"/>
    <n v="0"/>
    <n v="0"/>
    <n v="0"/>
    <n v="0"/>
    <n v="0"/>
    <n v="0"/>
    <n v="0"/>
    <n v="0"/>
    <n v="0"/>
    <n v="0"/>
    <n v="0"/>
    <n v="0"/>
    <n v="0"/>
    <n v="0"/>
    <x v="609"/>
    <x v="0"/>
    <m/>
    <x v="15"/>
    <x v="10"/>
    <s v="no impacts"/>
    <x v="7"/>
    <s v=""/>
    <s v=""/>
  </r>
  <r>
    <s v="Mbe-IHS"/>
    <s v="ADM_092"/>
    <s v="ADAMAOUA"/>
    <s v="IHS"/>
    <s v="Solar-Gen"/>
    <s v="ADAMAOUA"/>
    <s v="Mbe"/>
    <s v="Huawei"/>
    <n v="0"/>
    <n v="0"/>
    <n v="0"/>
    <n v="0"/>
    <n v="0"/>
    <n v="0"/>
    <n v="0"/>
    <n v="0"/>
    <n v="0"/>
    <n v="0"/>
    <n v="0"/>
    <n v="0"/>
    <n v="0"/>
    <n v="0"/>
    <n v="0"/>
    <n v="0"/>
    <x v="609"/>
    <x v="0"/>
    <m/>
    <x v="15"/>
    <x v="10"/>
    <s v="no impacts"/>
    <x v="7"/>
    <s v=""/>
    <s v=""/>
  </r>
  <r>
    <s v="Basseu-MTN"/>
    <s v="OST_322"/>
    <s v="OUEST"/>
    <m/>
    <m/>
    <s v="OUEST"/>
    <s v="Bandja"/>
    <s v="Huawei"/>
    <n v="0"/>
    <n v="0"/>
    <n v="0"/>
    <n v="0"/>
    <n v="0"/>
    <n v="0"/>
    <n v="0"/>
    <n v="0"/>
    <n v="0"/>
    <n v="0"/>
    <n v="0"/>
    <n v="0"/>
    <n v="0"/>
    <n v="0"/>
    <n v="0"/>
    <n v="0"/>
    <x v="609"/>
    <x v="0"/>
    <m/>
    <x v="15"/>
    <x v="10"/>
    <s v="no impacts"/>
    <x v="7"/>
    <s v=""/>
    <s v=""/>
  </r>
  <r>
    <s v="Tchabal"/>
    <s v="ADM_016"/>
    <s v="ADAMAOUA"/>
    <s v="IHS"/>
    <s v="Solar-Grid-Gen"/>
    <s v="ADAMAOUA"/>
    <s v="Tchabal"/>
    <s v="Huawei"/>
    <n v="0"/>
    <n v="0"/>
    <n v="0"/>
    <n v="0"/>
    <n v="0"/>
    <n v="0"/>
    <n v="0"/>
    <n v="0"/>
    <n v="0"/>
    <n v="0"/>
    <n v="0"/>
    <n v="0"/>
    <n v="0"/>
    <n v="0"/>
    <n v="0"/>
    <n v="0"/>
    <x v="609"/>
    <x v="0"/>
    <m/>
    <x v="15"/>
    <x v="10"/>
    <s v="no impacts"/>
    <x v="7"/>
    <s v=""/>
    <s v=""/>
  </r>
  <r>
    <s v="Nkolbewae-IHS"/>
    <s v="CTR_440"/>
    <s v="CENTRE"/>
    <s v="IHS"/>
    <s v="Grid-Gen"/>
    <s v="CENTRE"/>
    <s v="Nkol-bewaa"/>
    <s v="ZTE"/>
    <n v="0"/>
    <n v="0"/>
    <n v="0"/>
    <n v="0"/>
    <n v="0"/>
    <n v="0"/>
    <n v="0"/>
    <n v="0"/>
    <n v="0"/>
    <n v="0"/>
    <n v="0"/>
    <n v="0"/>
    <n v="0"/>
    <n v="0"/>
    <n v="0"/>
    <n v="0"/>
    <x v="609"/>
    <x v="0"/>
    <m/>
    <x v="15"/>
    <x v="10"/>
    <s v="no impacts"/>
    <x v="7"/>
    <s v=""/>
    <s v=""/>
  </r>
  <r>
    <s v="Bangangte-Centre"/>
    <s v="OST_180"/>
    <s v="OUEST"/>
    <s v="IHS"/>
    <s v="Grid-Gen"/>
    <s v="OUEST"/>
    <s v="Bangangte"/>
    <s v="Huawei"/>
    <n v="0"/>
    <n v="0"/>
    <n v="0"/>
    <n v="0"/>
    <n v="0"/>
    <n v="0"/>
    <n v="0"/>
    <n v="0"/>
    <n v="0"/>
    <n v="0"/>
    <n v="0"/>
    <n v="0"/>
    <n v="0"/>
    <n v="0"/>
    <n v="0"/>
    <n v="0"/>
    <x v="609"/>
    <x v="0"/>
    <m/>
    <x v="15"/>
    <x v="10"/>
    <s v="no impacts"/>
    <x v="7"/>
    <s v=""/>
    <s v=""/>
  </r>
  <r>
    <s v="Makenene"/>
    <s v="CTR_081"/>
    <s v="CENTRE"/>
    <s v="IHS"/>
    <s v="Grid-Gen"/>
    <s v="CENTRE"/>
    <s v="Makenene"/>
    <s v="ZTE"/>
    <n v="0"/>
    <n v="0"/>
    <n v="0"/>
    <n v="0"/>
    <n v="0"/>
    <n v="0"/>
    <n v="0"/>
    <n v="0"/>
    <n v="0"/>
    <n v="0"/>
    <n v="0"/>
    <n v="0"/>
    <n v="0"/>
    <n v="0"/>
    <n v="0"/>
    <n v="0"/>
    <x v="609"/>
    <x v="0"/>
    <m/>
    <x v="15"/>
    <x v="10"/>
    <s v="no impacts"/>
    <x v="7"/>
    <s v=""/>
    <s v=""/>
  </r>
  <r>
    <s v="Ngom"/>
    <s v="SUD_115"/>
    <s v="CENTRE"/>
    <m/>
    <m/>
    <s v="SUD"/>
    <s v="Ngom"/>
    <s v="ZTE"/>
    <n v="0"/>
    <n v="0"/>
    <n v="0"/>
    <n v="0"/>
    <n v="0"/>
    <n v="0"/>
    <n v="0"/>
    <n v="0"/>
    <n v="0"/>
    <n v="0"/>
    <n v="0"/>
    <n v="0"/>
    <n v="0"/>
    <n v="0"/>
    <n v="0"/>
    <n v="0"/>
    <x v="609"/>
    <x v="0"/>
    <m/>
    <x v="15"/>
    <x v="10"/>
    <s v="no impacts"/>
    <x v="7"/>
    <s v=""/>
    <s v=""/>
  </r>
  <r>
    <s v="Loum-PHP"/>
    <s v="LIT_593"/>
    <s v="LITTORAL"/>
    <s v="CAMUSAT"/>
    <s v="Medium Grid + GE"/>
    <s v="LITTORAL"/>
    <s v="Loum"/>
    <s v="ZTE"/>
    <n v="0"/>
    <n v="0"/>
    <n v="0"/>
    <n v="0"/>
    <n v="0"/>
    <n v="0"/>
    <n v="0"/>
    <n v="0"/>
    <n v="0"/>
    <n v="0"/>
    <n v="0"/>
    <n v="0"/>
    <n v="0"/>
    <n v="0"/>
    <n v="0"/>
    <n v="0"/>
    <x v="609"/>
    <x v="0"/>
    <m/>
    <x v="15"/>
    <x v="10"/>
    <s v="no impacts"/>
    <x v="7"/>
    <s v=""/>
    <s v=""/>
  </r>
  <r>
    <s v="Bafou-Dzinmezo"/>
    <s v="OST_254"/>
    <s v="OUEST"/>
    <s v="CAMUSAT"/>
    <s v="Hybrid Solar - S2"/>
    <s v="OUEST"/>
    <s v="Bafou"/>
    <s v="Huawei"/>
    <n v="0"/>
    <n v="0"/>
    <n v="0"/>
    <n v="0"/>
    <n v="0"/>
    <n v="0"/>
    <n v="0"/>
    <n v="0"/>
    <n v="0"/>
    <n v="0"/>
    <n v="0"/>
    <n v="0"/>
    <n v="0"/>
    <n v="0"/>
    <n v="0"/>
    <n v="0"/>
    <x v="609"/>
    <x v="0"/>
    <m/>
    <x v="15"/>
    <x v="10"/>
    <s v="no impacts"/>
    <x v="7"/>
    <s v=""/>
    <s v=""/>
  </r>
  <r>
    <s v="Awae-Metet"/>
    <s v="CTR_880"/>
    <s v="CENTRE"/>
    <s v="CAMUSAT"/>
    <s v="Good Grid + GE"/>
    <s v="CENTRE"/>
    <s v="Ebolmadzom"/>
    <s v="ZTE"/>
    <n v="0"/>
    <n v="0"/>
    <n v="0"/>
    <n v="0"/>
    <n v="0"/>
    <n v="0"/>
    <n v="0"/>
    <n v="0"/>
    <n v="0"/>
    <n v="0"/>
    <n v="0"/>
    <n v="0"/>
    <n v="0"/>
    <n v="0"/>
    <n v="0"/>
    <n v="0"/>
    <x v="609"/>
    <x v="0"/>
    <m/>
    <x v="15"/>
    <x v="10"/>
    <s v="no impacts"/>
    <x v="7"/>
    <s v=""/>
    <s v=""/>
  </r>
  <r>
    <s v="Abouta-MTN"/>
    <s v="SUD_238"/>
    <s v="CENTRE"/>
    <s v="IHS"/>
    <s v="Solar-Grid-Gen-Lithium"/>
    <s v="SUD"/>
    <s v="Abouta"/>
    <s v="ZTE"/>
    <n v="0"/>
    <n v="0"/>
    <n v="0"/>
    <n v="0"/>
    <n v="0"/>
    <n v="0"/>
    <n v="0"/>
    <n v="0"/>
    <n v="0"/>
    <n v="0"/>
    <n v="0"/>
    <n v="0"/>
    <n v="0"/>
    <n v="0"/>
    <n v="0"/>
    <n v="0"/>
    <x v="609"/>
    <x v="0"/>
    <m/>
    <x v="15"/>
    <x v="10"/>
    <s v="no impacts"/>
    <x v="7"/>
    <s v=""/>
    <s v=""/>
  </r>
  <r>
    <s v="Tongo-Ngandima-IHS"/>
    <s v="EST_116"/>
    <s v="CENTRE"/>
    <s v="IHS"/>
    <s v="Hybrid-Gen"/>
    <s v="EST"/>
    <s v="Tongo-Ngandima"/>
    <s v="NOKIA"/>
    <n v="0"/>
    <n v="0"/>
    <n v="0"/>
    <n v="0"/>
    <n v="0"/>
    <n v="0"/>
    <n v="0"/>
    <n v="0"/>
    <n v="0"/>
    <n v="0"/>
    <n v="0"/>
    <n v="0"/>
    <n v="0"/>
    <n v="0"/>
    <n v="0"/>
    <n v="0"/>
    <x v="609"/>
    <x v="0"/>
    <m/>
    <x v="15"/>
    <x v="10"/>
    <s v="no impacts"/>
    <x v="7"/>
    <s v=""/>
    <s v=""/>
  </r>
  <r>
    <s v="Dibang"/>
    <s v="CTR_204"/>
    <s v="CENTRE"/>
    <s v="IHS"/>
    <s v="Grid-Gen"/>
    <s v="CENTRE"/>
    <s v="Dibang"/>
    <s v="ZTE"/>
    <n v="0"/>
    <n v="0"/>
    <n v="0"/>
    <n v="0"/>
    <n v="0"/>
    <n v="0"/>
    <n v="0"/>
    <n v="0"/>
    <n v="0"/>
    <n v="0"/>
    <n v="0"/>
    <n v="0"/>
    <n v="0"/>
    <n v="0"/>
    <n v="0"/>
    <n v="0"/>
    <x v="609"/>
    <x v="0"/>
    <m/>
    <x v="15"/>
    <x v="10"/>
    <s v="no impacts"/>
    <x v="7"/>
    <s v=""/>
    <s v=""/>
  </r>
  <r>
    <s v="Mbandjock-II"/>
    <s v="CTR_510"/>
    <s v="CENTRE"/>
    <s v="CAMUSAT"/>
    <s v="Good Grid no GE - 8h"/>
    <s v="CENTRE"/>
    <s v="Mbandjock"/>
    <s v="ZTE"/>
    <n v="0"/>
    <n v="0"/>
    <n v="0"/>
    <n v="0"/>
    <n v="0"/>
    <n v="0"/>
    <n v="0"/>
    <n v="0"/>
    <n v="0"/>
    <n v="0"/>
    <n v="0"/>
    <n v="0"/>
    <n v="0"/>
    <n v="0"/>
    <n v="0"/>
    <n v="0"/>
    <x v="609"/>
    <x v="0"/>
    <m/>
    <x v="15"/>
    <x v="10"/>
    <s v="no impacts"/>
    <x v="7"/>
    <s v="(04/26/2026 cell zte): -24/04/2026 : Besoin d'analyse BO RAN"/>
    <s v=""/>
  </r>
  <r>
    <s v="Djohong"/>
    <s v="ADM_022"/>
    <s v="ADAMAOUA"/>
    <s v="IHS"/>
    <s v="Solar-Gen"/>
    <s v="ADAMAOUA"/>
    <s v="Djohong"/>
    <s v="Huawei"/>
    <n v="0"/>
    <n v="0"/>
    <n v="0"/>
    <n v="0"/>
    <n v="0"/>
    <n v="0"/>
    <n v="0"/>
    <n v="0"/>
    <n v="0"/>
    <n v="0"/>
    <n v="0"/>
    <n v="0"/>
    <n v="0"/>
    <n v="0"/>
    <n v="0"/>
    <n v="0"/>
    <x v="609"/>
    <x v="0"/>
    <m/>
    <x v="15"/>
    <x v="10"/>
    <s v="no impacts"/>
    <x v="7"/>
    <s v=""/>
    <s v=""/>
  </r>
  <r>
    <s v="Ke-Eke-MTN"/>
    <s v="SUD_255"/>
    <s v="CENTRE"/>
    <s v="IHS"/>
    <s v="Grid-Gen"/>
    <s v="SUD"/>
    <s v="Ke-Eke"/>
    <s v="ZTE"/>
    <n v="0"/>
    <n v="0"/>
    <n v="0"/>
    <n v="0"/>
    <n v="0"/>
    <n v="0"/>
    <n v="0"/>
    <n v="0"/>
    <n v="0"/>
    <n v="0"/>
    <n v="0"/>
    <n v="0"/>
    <n v="0"/>
    <n v="0"/>
    <n v="0"/>
    <n v="0"/>
    <x v="609"/>
    <x v="0"/>
    <m/>
    <x v="15"/>
    <x v="10"/>
    <s v="no impacts"/>
    <x v="7"/>
    <s v=""/>
    <s v=""/>
  </r>
  <r>
    <s v="Nkondjock-MTN"/>
    <s v="LIT_239"/>
    <s v="LITTORAL"/>
    <s v="IHS"/>
    <s v="Grid-Gen"/>
    <s v="LITTORAL"/>
    <s v="Nkondjock"/>
    <s v="ZTE"/>
    <n v="0"/>
    <n v="0"/>
    <n v="0"/>
    <n v="0"/>
    <n v="0"/>
    <n v="0"/>
    <n v="0"/>
    <n v="0"/>
    <n v="0"/>
    <n v="0"/>
    <n v="0"/>
    <n v="0"/>
    <n v="0"/>
    <n v="0"/>
    <n v="0"/>
    <n v="0"/>
    <x v="609"/>
    <x v="0"/>
    <m/>
    <x v="15"/>
    <x v="10"/>
    <s v="no impacts"/>
    <x v="7"/>
    <s v=""/>
    <s v=""/>
  </r>
  <r>
    <s v="Ekabita-Essele"/>
    <s v="CTR_437"/>
    <s v="CENTRE"/>
    <s v="IHS"/>
    <s v="Grid-Gen"/>
    <s v="CENTRE"/>
    <s v="Ekabita-Essele"/>
    <s v="ZTE"/>
    <n v="0"/>
    <n v="0"/>
    <n v="0"/>
    <n v="0"/>
    <n v="0"/>
    <n v="0"/>
    <n v="0"/>
    <n v="0"/>
    <n v="0"/>
    <n v="0"/>
    <n v="0"/>
    <n v="0"/>
    <n v="0"/>
    <n v="0"/>
    <n v="0"/>
    <n v="0"/>
    <x v="609"/>
    <x v="0"/>
    <m/>
    <x v="15"/>
    <x v="10"/>
    <s v="no impacts"/>
    <x v="7"/>
    <s v=""/>
    <s v=""/>
  </r>
  <r>
    <s v="Nkometou-Razel"/>
    <s v="CTR_825"/>
    <s v="CENTRE"/>
    <s v="CAMUSAT"/>
    <s v="Hybrid Solar - S3"/>
    <s v="CENTRE"/>
    <s v="Nkometou"/>
    <s v="ZTE"/>
    <n v="0"/>
    <n v="0"/>
    <n v="0"/>
    <n v="0"/>
    <n v="0"/>
    <n v="0"/>
    <n v="0"/>
    <n v="0"/>
    <n v="0"/>
    <n v="0"/>
    <n v="0"/>
    <n v="0"/>
    <n v="0"/>
    <n v="0"/>
    <n v="0"/>
    <n v="0"/>
    <x v="609"/>
    <x v="0"/>
    <m/>
    <x v="15"/>
    <x v="10"/>
    <s v="no impacts"/>
    <x v="7"/>
    <s v=""/>
    <s v=""/>
  </r>
  <r>
    <s v="Yegeassi"/>
    <s v="CTR_770"/>
    <s v="CENTRE"/>
    <s v="CAMUSAT"/>
    <s v="Hybrid Solar - S1"/>
    <s v="CENTRE"/>
    <s v="Yegeassi"/>
    <s v="ZTE"/>
    <n v="0"/>
    <n v="0"/>
    <n v="0"/>
    <n v="0"/>
    <n v="0"/>
    <n v="0"/>
    <n v="0"/>
    <n v="0"/>
    <n v="0"/>
    <n v="0"/>
    <n v="0"/>
    <n v="0"/>
    <n v="0"/>
    <n v="0"/>
    <n v="0"/>
    <n v="0"/>
    <x v="609"/>
    <x v="0"/>
    <m/>
    <x v="15"/>
    <x v="10"/>
    <s v="no impacts"/>
    <x v="7"/>
    <s v=""/>
    <s v=""/>
  </r>
  <r>
    <s v="Abang-Minko-IHS"/>
    <s v="SUD_044"/>
    <s v="CENTRE"/>
    <s v="IHS"/>
    <s v="Solar-Grid-Gen"/>
    <s v="SUD"/>
    <s v="Abang-Minko"/>
    <s v="ZTE"/>
    <n v="0"/>
    <n v="0"/>
    <n v="0"/>
    <n v="0"/>
    <n v="0"/>
    <n v="0"/>
    <n v="0"/>
    <n v="0"/>
    <n v="0"/>
    <n v="0"/>
    <n v="0"/>
    <n v="0"/>
    <n v="0"/>
    <n v="0"/>
    <n v="0"/>
    <n v="0"/>
    <x v="609"/>
    <x v="0"/>
    <m/>
    <x v="15"/>
    <x v="10"/>
    <s v="no impacts"/>
    <x v="7"/>
    <s v=""/>
    <s v=""/>
  </r>
  <r>
    <s v="Bazou"/>
    <s v="OST_037"/>
    <s v="OUEST"/>
    <s v="IHS"/>
    <s v="Grid-Gen"/>
    <s v="OUEST"/>
    <s v="Bazou"/>
    <s v="Huawei"/>
    <n v="0"/>
    <n v="0"/>
    <n v="0"/>
    <n v="0"/>
    <n v="0"/>
    <n v="0"/>
    <n v="0"/>
    <n v="0"/>
    <n v="0"/>
    <n v="0"/>
    <n v="0"/>
    <n v="0"/>
    <n v="0"/>
    <n v="0"/>
    <n v="0"/>
    <n v="0"/>
    <x v="609"/>
    <x v="0"/>
    <m/>
    <x v="15"/>
    <x v="10"/>
    <s v="no impacts"/>
    <x v="7"/>
    <s v=""/>
    <s v=""/>
  </r>
  <r>
    <s v="Efok"/>
    <s v="CTR_221"/>
    <s v="CENTRE"/>
    <s v="IHS"/>
    <s v="Grid-Gen"/>
    <s v="CENTRE"/>
    <s v="Efok"/>
    <s v="ZTE"/>
    <n v="0"/>
    <n v="0"/>
    <n v="0"/>
    <n v="0"/>
    <n v="0"/>
    <n v="0"/>
    <n v="0"/>
    <n v="0"/>
    <n v="0"/>
    <n v="0"/>
    <n v="0"/>
    <n v="0"/>
    <n v="0"/>
    <n v="0"/>
    <n v="0"/>
    <n v="0"/>
    <x v="609"/>
    <x v="0"/>
    <m/>
    <x v="15"/>
    <x v="10"/>
    <s v="no impacts"/>
    <x v="7"/>
    <s v=""/>
    <s v=""/>
  </r>
  <r>
    <s v="Mintom-MTN"/>
    <s v="SUD_246"/>
    <s v="CENTRE"/>
    <s v="IHS"/>
    <s v="Solar-Gen-Lithium"/>
    <s v="SUD"/>
    <s v="Mintom"/>
    <s v="ZTE"/>
    <n v="0"/>
    <n v="0"/>
    <n v="0"/>
    <n v="0"/>
    <n v="0"/>
    <n v="0"/>
    <n v="0"/>
    <n v="0"/>
    <n v="0"/>
    <n v="0"/>
    <n v="0"/>
    <n v="0"/>
    <n v="0"/>
    <n v="0"/>
    <n v="0"/>
    <n v="0"/>
    <x v="609"/>
    <x v="0"/>
    <m/>
    <x v="15"/>
    <x v="10"/>
    <s v="no impacts"/>
    <x v="7"/>
    <s v=""/>
    <s v=""/>
  </r>
  <r>
    <s v="Zili-Nkoteng-IHS"/>
    <s v="CTR_910"/>
    <s v="CENTRE"/>
    <s v="IHS"/>
    <s v="Hybrid-Gen"/>
    <s v="CENTRE"/>
    <s v="Nkoteng"/>
    <s v="ZTE"/>
    <n v="0"/>
    <n v="0"/>
    <n v="0"/>
    <n v="0"/>
    <n v="0"/>
    <n v="0"/>
    <n v="0"/>
    <n v="0"/>
    <n v="0"/>
    <n v="0"/>
    <n v="0"/>
    <n v="0"/>
    <n v="0"/>
    <n v="0"/>
    <n v="0"/>
    <n v="0"/>
    <x v="609"/>
    <x v="1"/>
    <m/>
    <x v="2"/>
    <x v="2"/>
    <s v="EXCLU"/>
    <x v="2"/>
    <s v="(04/26/2026 hourly): ;25/04/2026 22:47;54V;site down due to GEN overload"/>
    <s v=""/>
  </r>
  <r>
    <s v="BTS-Mobile-Mbandjock"/>
    <s v="CTR_636"/>
    <s v="CENTRE"/>
    <s v="CAMUSAT"/>
    <s v="HGB"/>
    <s v="CENTRE"/>
    <s v="Mbandjock"/>
    <s v="NOKIA"/>
    <n v="0"/>
    <n v="0"/>
    <n v="0"/>
    <n v="0"/>
    <n v="0"/>
    <n v="0"/>
    <n v="0"/>
    <n v="0"/>
    <n v="0"/>
    <n v="0"/>
    <n v="0"/>
    <n v="0"/>
    <n v="0"/>
    <n v="0"/>
    <n v="0"/>
    <n v="0"/>
    <x v="609"/>
    <x v="0"/>
    <m/>
    <x v="15"/>
    <x v="10"/>
    <s v="no impacts"/>
    <x v="7"/>
    <s v=""/>
    <s v=""/>
  </r>
  <r>
    <s v="Niete-V14"/>
    <s v="LIT_193"/>
    <s v="LITTORAL"/>
    <s v="IHS"/>
    <s v="Grid-Gen"/>
    <s v="LITTORAL"/>
    <s v="Niete"/>
    <s v="ZTE"/>
    <n v="0"/>
    <n v="0"/>
    <n v="0"/>
    <n v="0"/>
    <n v="0"/>
    <n v="0"/>
    <n v="0"/>
    <n v="0"/>
    <n v="0"/>
    <n v="0"/>
    <n v="0"/>
    <n v="0"/>
    <n v="0"/>
    <n v="0"/>
    <n v="0"/>
    <n v="0"/>
    <x v="609"/>
    <x v="0"/>
    <m/>
    <x v="15"/>
    <x v="10"/>
    <s v="no impacts"/>
    <x v="7"/>
    <s v=""/>
    <s v=""/>
  </r>
  <r>
    <s v="Niete-V15-IHS"/>
    <s v="LIT_495"/>
    <s v="LITTORAL"/>
    <s v="IHS"/>
    <s v="Grid-Gen"/>
    <s v="LITTORAL"/>
    <s v="Niete"/>
    <s v="ZTE"/>
    <n v="0"/>
    <n v="0"/>
    <n v="0"/>
    <n v="0"/>
    <n v="0"/>
    <n v="0"/>
    <n v="0"/>
    <n v="0"/>
    <n v="0"/>
    <n v="0"/>
    <n v="0"/>
    <n v="0"/>
    <n v="0"/>
    <n v="0"/>
    <n v="0"/>
    <n v="0"/>
    <x v="609"/>
    <x v="0"/>
    <m/>
    <x v="15"/>
    <x v="10"/>
    <s v="no impacts"/>
    <x v="7"/>
    <s v=""/>
    <s v=""/>
  </r>
  <r>
    <s v="Niete-V13"/>
    <s v="LIT_194"/>
    <s v="LITTORAL"/>
    <s v="IHS"/>
    <s v="Grid-Gen-Lithium"/>
    <s v="LITTORAL"/>
    <s v="Niete"/>
    <s v="NOKIA"/>
    <n v="0"/>
    <n v="0"/>
    <n v="0"/>
    <n v="0"/>
    <n v="0"/>
    <n v="0"/>
    <n v="0"/>
    <n v="0"/>
    <n v="0"/>
    <n v="0"/>
    <n v="0"/>
    <n v="0"/>
    <n v="0"/>
    <n v="0"/>
    <n v="0"/>
    <n v="0"/>
    <x v="609"/>
    <x v="0"/>
    <m/>
    <x v="15"/>
    <x v="10"/>
    <s v="no impacts"/>
    <x v="7"/>
    <s v=""/>
    <s v=""/>
  </r>
  <r>
    <s v="NR-Cite"/>
    <s v="LIT_404"/>
    <s v="Douala"/>
    <s v="IHS"/>
    <s v="Grid-Gen"/>
    <s v="LITTORAL"/>
    <s v="Douala"/>
    <s v="ZTE"/>
    <n v="0"/>
    <n v="0"/>
    <n v="0"/>
    <n v="0"/>
    <n v="0"/>
    <n v="0"/>
    <n v="0"/>
    <n v="0"/>
    <n v="0"/>
    <n v="0"/>
    <n v="0"/>
    <n v="0"/>
    <n v="0"/>
    <n v="0"/>
    <n v="0"/>
    <n v="0"/>
    <x v="609"/>
    <x v="0"/>
    <m/>
    <x v="15"/>
    <x v="10"/>
    <s v="no impacts"/>
    <x v="7"/>
    <s v=""/>
    <s v=""/>
  </r>
  <r>
    <s v="Bazou-IHS"/>
    <s v="OST_152"/>
    <s v="OUEST"/>
    <s v="IHS"/>
    <s v="Grid-Gen"/>
    <s v="OUEST"/>
    <s v="Bazou"/>
    <s v="Huawei"/>
    <n v="0"/>
    <n v="0"/>
    <n v="0"/>
    <n v="0"/>
    <n v="0"/>
    <n v="0"/>
    <n v="0"/>
    <n v="0"/>
    <n v="0"/>
    <n v="0"/>
    <n v="0"/>
    <n v="0"/>
    <n v="0"/>
    <n v="0"/>
    <n v="0"/>
    <n v="0"/>
    <x v="609"/>
    <x v="0"/>
    <m/>
    <x v="15"/>
    <x v="10"/>
    <s v="no impacts"/>
    <x v="7"/>
    <s v=""/>
    <s v=""/>
  </r>
  <r>
    <s v="Bouam"/>
    <s v="EST_003"/>
    <s v="CENTRE"/>
    <s v="IHS"/>
    <s v="Grid-Gen"/>
    <s v="EST"/>
    <s v="Bouam"/>
    <s v="ZTE"/>
    <n v="0"/>
    <n v="0"/>
    <n v="0"/>
    <n v="0"/>
    <n v="0"/>
    <n v="0"/>
    <n v="0"/>
    <n v="0"/>
    <n v="0"/>
    <n v="0"/>
    <n v="0"/>
    <n v="0"/>
    <n v="0"/>
    <n v="0"/>
    <n v="0"/>
    <n v="0"/>
    <x v="609"/>
    <x v="1"/>
    <m/>
    <x v="2"/>
    <x v="2"/>
    <s v="EXCLU"/>
    <x v="2"/>
    <s v=""/>
    <s v=""/>
  </r>
  <r>
    <s v="Babadjou"/>
    <s v="OST_060"/>
    <s v="OUEST"/>
    <s v="IHS"/>
    <s v="Grid-Gen"/>
    <s v="OUEST"/>
    <s v="Babadjou"/>
    <s v="Huawei"/>
    <n v="0"/>
    <n v="0"/>
    <n v="0"/>
    <n v="0"/>
    <n v="0"/>
    <n v="0"/>
    <n v="0"/>
    <n v="0"/>
    <n v="0"/>
    <n v="0"/>
    <n v="0"/>
    <n v="0"/>
    <n v="0"/>
    <n v="0"/>
    <n v="0"/>
    <n v="0"/>
    <x v="609"/>
    <x v="0"/>
    <m/>
    <x v="15"/>
    <x v="10"/>
    <s v="no impacts"/>
    <x v="7"/>
    <s v=""/>
    <s v=""/>
  </r>
  <r>
    <s v="Akonolinga"/>
    <s v="CTR_057"/>
    <s v="CENTRE"/>
    <s v="CAMUSAT"/>
    <s v="Medium Grid + Solar + GE"/>
    <s v="CENTRE"/>
    <s v="Akonolinga"/>
    <s v="NOKIA"/>
    <n v="0"/>
    <n v="0"/>
    <n v="0"/>
    <n v="0"/>
    <n v="0"/>
    <n v="0"/>
    <n v="0"/>
    <n v="0"/>
    <n v="0"/>
    <n v="0"/>
    <n v="0"/>
    <n v="0"/>
    <n v="0"/>
    <n v="0"/>
    <n v="0"/>
    <n v="0"/>
    <x v="609"/>
    <x v="1"/>
    <m/>
    <x v="2"/>
    <x v="2"/>
    <s v="EXCLU"/>
    <x v="2"/>
    <s v=""/>
    <s v=""/>
  </r>
  <r>
    <s v="EDZENDOUAN"/>
    <s v="CTR_795"/>
    <s v="CENTRE"/>
    <s v="CAMUSAT"/>
    <s v="HGB"/>
    <s v="CENTRE"/>
    <s v="Edzendouan"/>
    <s v="ZTE"/>
    <n v="0"/>
    <n v="0"/>
    <n v="0"/>
    <n v="0"/>
    <n v="0"/>
    <n v="0"/>
    <n v="0"/>
    <n v="0"/>
    <n v="0"/>
    <n v="0"/>
    <n v="0"/>
    <n v="0"/>
    <n v="0"/>
    <n v="0"/>
    <n v="0"/>
    <n v="0"/>
    <x v="609"/>
    <x v="0"/>
    <m/>
    <x v="15"/>
    <x v="10"/>
    <s v="no impacts"/>
    <x v="7"/>
    <s v=""/>
    <s v=""/>
  </r>
  <r>
    <s v="Bangang"/>
    <s v="OST_311"/>
    <s v="OUEST"/>
    <m/>
    <m/>
    <s v="OUEST"/>
    <s v="MBOUDA"/>
    <s v="Huawei"/>
    <n v="0"/>
    <n v="0"/>
    <n v="0"/>
    <n v="0"/>
    <n v="0"/>
    <n v="0"/>
    <n v="0"/>
    <n v="0"/>
    <n v="0"/>
    <n v="0"/>
    <n v="0"/>
    <n v="0"/>
    <n v="0"/>
    <n v="0"/>
    <n v="0"/>
    <n v="0"/>
    <x v="609"/>
    <x v="0"/>
    <m/>
    <x v="15"/>
    <x v="10"/>
    <s v="no impacts"/>
    <x v="7"/>
    <s v=""/>
    <s v=""/>
  </r>
  <r>
    <s v="Mbongouen-MTN"/>
    <s v="SUD_214"/>
    <s v="CENTRE"/>
    <s v="IHS"/>
    <s v="Grid-Gen"/>
    <s v="SUD"/>
    <s v="Mbongouen"/>
    <s v="ZTE"/>
    <n v="0"/>
    <n v="0"/>
    <n v="0"/>
    <n v="0"/>
    <n v="0"/>
    <n v="0"/>
    <n v="0"/>
    <n v="0"/>
    <n v="0"/>
    <n v="0"/>
    <n v="0"/>
    <n v="0"/>
    <n v="0"/>
    <n v="0"/>
    <n v="0"/>
    <n v="0"/>
    <x v="609"/>
    <x v="0"/>
    <m/>
    <x v="3"/>
    <x v="3"/>
    <s v="BSS Hardware issue"/>
    <x v="3"/>
    <s v="(04/26/2026 cell zte): -24/04/2026 : Fme actuellement sur site misolle et se rendra sur mbongouen une fois termine_x000a_23/04/2026 : Besoin d'analyse BO RAN || Check and clean jumper, port 1 of RRU 52 || Fme active"/>
    <s v=""/>
  </r>
  <r>
    <s v="Kienke"/>
    <s v="LIT_195"/>
    <s v="LITTORAL"/>
    <s v="IHS"/>
    <s v="Grid-Gen"/>
    <s v="LITTORAL"/>
    <s v="Kiienke"/>
    <s v="ZTE"/>
    <n v="0"/>
    <n v="0"/>
    <n v="0"/>
    <n v="0"/>
    <n v="0"/>
    <n v="0"/>
    <n v="0"/>
    <n v="0"/>
    <n v="0"/>
    <n v="0"/>
    <n v="0"/>
    <n v="0"/>
    <n v="0"/>
    <n v="0"/>
    <n v="0"/>
    <n v="0"/>
    <x v="609"/>
    <x v="0"/>
    <m/>
    <x v="15"/>
    <x v="10"/>
    <s v="no impacts"/>
    <x v="7"/>
    <s v=""/>
    <s v=""/>
  </r>
  <r>
    <s v="Saa"/>
    <s v="CTR_192"/>
    <s v="CENTRE"/>
    <s v="IHS"/>
    <s v="Grid-Gen"/>
    <s v="CENTRE"/>
    <s v="Saa"/>
    <s v="ZTE"/>
    <n v="0"/>
    <n v="0"/>
    <n v="0"/>
    <n v="0"/>
    <n v="0"/>
    <n v="0"/>
    <n v="0"/>
    <n v="0"/>
    <n v="0"/>
    <n v="0"/>
    <n v="0"/>
    <n v="0"/>
    <n v="0"/>
    <n v="0"/>
    <n v="0"/>
    <n v="0"/>
    <x v="609"/>
    <x v="0"/>
    <m/>
    <x v="7"/>
    <x v="4"/>
    <s v="Defaut GE &amp; Power Cabinet"/>
    <x v="4"/>
    <s v="(04/26/2026 BO RAN);Site unstable due to power"/>
    <s v="(04/26/2026 BO RAN);Site unstable due to power"/>
  </r>
  <r>
    <s v="BIAKOA-MTN-IHS"/>
    <s v="CTR_443"/>
    <s v="CENTRE"/>
    <s v="IHS"/>
    <s v="Solar-Grid-Gen-Lithium"/>
    <s v="CENTRE"/>
    <s v="Biakoa"/>
    <s v="ZTE"/>
    <n v="0"/>
    <n v="0"/>
    <n v="0"/>
    <n v="0"/>
    <n v="0"/>
    <n v="0"/>
    <n v="0"/>
    <n v="0"/>
    <n v="0"/>
    <n v="0"/>
    <n v="0"/>
    <n v="0"/>
    <n v="0"/>
    <n v="0"/>
    <n v="0"/>
    <n v="0"/>
    <x v="609"/>
    <x v="0"/>
    <m/>
    <x v="15"/>
    <x v="10"/>
    <s v="no impacts"/>
    <x v="7"/>
    <s v=""/>
    <s v=""/>
  </r>
  <r>
    <s v="Bihaing-IHS"/>
    <s v="LIT_517"/>
    <s v="LITTORAL"/>
    <s v="HIS"/>
    <s v="Grid-Gen"/>
    <s v="LITTORAL"/>
    <s v="Bihaing"/>
    <s v="ZTE"/>
    <n v="0"/>
    <n v="0"/>
    <n v="0"/>
    <n v="0"/>
    <n v="0"/>
    <n v="0"/>
    <n v="0"/>
    <n v="0"/>
    <n v="0"/>
    <n v="0"/>
    <n v="0"/>
    <n v="0"/>
    <n v="0"/>
    <n v="0"/>
    <n v="0"/>
    <n v="0"/>
    <x v="609"/>
    <x v="0"/>
    <m/>
    <x v="15"/>
    <x v="10"/>
    <s v="no impacts"/>
    <x v="7"/>
    <s v=""/>
    <s v=""/>
  </r>
  <r>
    <s v="Penja-PHP"/>
    <s v="LIT_594"/>
    <s v="LITTORAL"/>
    <s v="CAMUSAT"/>
    <s v="Good Grid + GE"/>
    <s v="LITTORAL"/>
    <s v="Penja"/>
    <s v="ZTE"/>
    <n v="0"/>
    <n v="0"/>
    <n v="0"/>
    <n v="0"/>
    <n v="0"/>
    <n v="0"/>
    <n v="0"/>
    <n v="0"/>
    <n v="0"/>
    <n v="0"/>
    <n v="0"/>
    <n v="0"/>
    <n v="0"/>
    <n v="0"/>
    <n v="0"/>
    <n v="0"/>
    <x v="609"/>
    <x v="0"/>
    <m/>
    <x v="15"/>
    <x v="10"/>
    <s v="no impacts"/>
    <x v="7"/>
    <s v=""/>
    <s v=""/>
  </r>
  <r>
    <s v="Bikok"/>
    <s v="CTR_260"/>
    <s v="CENTRE"/>
    <s v="IHS"/>
    <s v="Grid-Hybrid-Gen"/>
    <s v="CENTRE"/>
    <s v="Bikok"/>
    <s v="ZTE"/>
    <n v="0"/>
    <n v="0"/>
    <n v="0"/>
    <n v="0"/>
    <n v="0"/>
    <n v="0"/>
    <n v="0"/>
    <n v="0"/>
    <n v="0"/>
    <n v="0"/>
    <n v="0"/>
    <n v="0"/>
    <n v="0"/>
    <n v="0"/>
    <n v="0"/>
    <n v="0"/>
    <x v="609"/>
    <x v="0"/>
    <m/>
    <x v="15"/>
    <x v="10"/>
    <s v="no impacts"/>
    <x v="7"/>
    <s v=""/>
    <s v=""/>
  </r>
  <r>
    <s v="Mengue-Bibey-Camrail"/>
    <s v="CTR_455"/>
    <s v="CENTRE"/>
    <s v="CAMUSAT"/>
    <e v="#N/A"/>
    <s v="CENTRE"/>
    <s v="Mengue-Bibey"/>
    <s v="NOKIA"/>
    <n v="0"/>
    <n v="0"/>
    <n v="0"/>
    <n v="0"/>
    <n v="0"/>
    <n v="0"/>
    <n v="0"/>
    <n v="0"/>
    <n v="0"/>
    <n v="0"/>
    <n v="0"/>
    <n v="0"/>
    <n v="0"/>
    <n v="0"/>
    <n v="0"/>
    <n v="0"/>
    <x v="609"/>
    <x v="0"/>
    <m/>
    <x v="3"/>
    <x v="3"/>
    <s v="BSS Hardware issue"/>
    <x v="3"/>
    <s v="(04/26/2026 BO RAN);FME should check Antenna Fider status"/>
    <s v="(04/26/2026 BO RAN);FME should check Antenna Fider status"/>
  </r>
  <r>
    <s v="Botko"/>
    <s v="LIT_319"/>
    <s v="LITTORAL"/>
    <s v="IHS"/>
    <s v="Grid-Gen"/>
    <s v="LITTORAL"/>
    <s v="Botko"/>
    <s v="ZTE"/>
    <n v="0"/>
    <n v="0"/>
    <n v="0"/>
    <n v="0"/>
    <n v="0"/>
    <n v="0"/>
    <n v="0"/>
    <n v="0"/>
    <n v="0"/>
    <n v="0"/>
    <n v="0"/>
    <n v="0"/>
    <n v="0"/>
    <n v="0"/>
    <n v="0"/>
    <n v="0"/>
    <x v="609"/>
    <x v="0"/>
    <m/>
    <x v="15"/>
    <x v="10"/>
    <s v="no impacts"/>
    <x v="7"/>
    <s v=""/>
    <s v=""/>
  </r>
  <r>
    <s v="Belabo"/>
    <s v="EST_002"/>
    <s v="CENTRE"/>
    <s v="CAMUSAT"/>
    <s v="Good Grid + GE"/>
    <s v="EST"/>
    <s v="Belabo"/>
    <s v="NOKIA"/>
    <n v="0"/>
    <n v="0"/>
    <n v="0"/>
    <n v="0"/>
    <n v="0"/>
    <n v="0"/>
    <n v="0"/>
    <n v="0"/>
    <n v="0"/>
    <n v="0"/>
    <n v="0"/>
    <n v="0"/>
    <n v="0"/>
    <n v="0"/>
    <n v="0"/>
    <n v="0"/>
    <x v="609"/>
    <x v="0"/>
    <m/>
    <x v="15"/>
    <x v="10"/>
    <s v="no impacts"/>
    <x v="7"/>
    <s v=""/>
    <s v=""/>
  </r>
  <r>
    <s v="Gado-Badzere"/>
    <s v="EST_055"/>
    <s v="CENTRE"/>
    <s v="IHS"/>
    <s v="Solar-Gen-Lithium"/>
    <s v="EST"/>
    <s v="Gado-Badzere"/>
    <s v="ZTE"/>
    <n v="0"/>
    <n v="0"/>
    <n v="0"/>
    <n v="0"/>
    <n v="0"/>
    <n v="0"/>
    <n v="0"/>
    <n v="0"/>
    <n v="0"/>
    <n v="0"/>
    <n v="0"/>
    <n v="0"/>
    <n v="0"/>
    <n v="0"/>
    <n v="0"/>
    <n v="0"/>
    <x v="609"/>
    <x v="0"/>
    <m/>
    <x v="15"/>
    <x v="10"/>
    <s v="no impacts"/>
    <x v="7"/>
    <s v=""/>
    <s v=""/>
  </r>
  <r>
    <s v="Borongo-IHS"/>
    <s v="EST_154"/>
    <s v="CENTRE"/>
    <m/>
    <m/>
    <s v="EST"/>
    <s v="Nganha "/>
    <s v="ZTE"/>
    <n v="0"/>
    <n v="0"/>
    <n v="0"/>
    <n v="0"/>
    <n v="0"/>
    <n v="0"/>
    <n v="0"/>
    <n v="0"/>
    <n v="0"/>
    <n v="0"/>
    <n v="0"/>
    <n v="0"/>
    <n v="0"/>
    <n v="0"/>
    <n v="0"/>
    <n v="0"/>
    <x v="609"/>
    <x v="1"/>
    <m/>
    <x v="2"/>
    <x v="2"/>
    <s v="EXCLU"/>
    <x v="2"/>
    <s v=""/>
    <s v=""/>
  </r>
  <r>
    <s v="Angongo"/>
    <s v="CTR_358"/>
    <s v="CENTRE"/>
    <s v="IHS"/>
    <s v="Grid-Gen"/>
    <s v="CENTRE"/>
    <s v="Angongo"/>
    <s v="ZTE"/>
    <n v="0"/>
    <n v="0"/>
    <n v="0"/>
    <n v="0"/>
    <n v="0"/>
    <n v="0"/>
    <n v="0"/>
    <n v="0"/>
    <n v="0"/>
    <n v="0"/>
    <n v="0"/>
    <n v="0"/>
    <n v="0"/>
    <n v="0"/>
    <n v="0"/>
    <n v="0"/>
    <x v="609"/>
    <x v="0"/>
    <m/>
    <x v="15"/>
    <x v="10"/>
    <s v="no impacts"/>
    <x v="7"/>
    <s v="(04/26/2026 cell zte): -24/04/2026 : Besoin d'analyse BO RAN"/>
    <s v=""/>
  </r>
  <r>
    <s v="Doume-MTN-IHS"/>
    <s v="EST_092"/>
    <s v="CENTRE"/>
    <s v="IHS"/>
    <s v="Grid-Gen"/>
    <s v="EST"/>
    <s v="Doume"/>
    <s v="ZTE"/>
    <n v="0"/>
    <n v="0"/>
    <n v="0"/>
    <n v="0"/>
    <n v="0"/>
    <n v="0"/>
    <n v="0"/>
    <n v="0"/>
    <n v="0"/>
    <n v="0"/>
    <n v="0"/>
    <n v="0"/>
    <n v="0"/>
    <n v="0"/>
    <n v="0"/>
    <n v="0"/>
    <x v="609"/>
    <x v="1"/>
    <m/>
    <x v="2"/>
    <x v="2"/>
    <s v="EXCLU"/>
    <x v="2"/>
    <s v=""/>
    <s v=""/>
  </r>
  <r>
    <s v="Ombessa"/>
    <s v="CTR_095"/>
    <s v="CENTRE"/>
    <s v="IHS"/>
    <s v="Grid-Gen"/>
    <s v="CENTRE"/>
    <s v="Ombessa"/>
    <s v="ZTE"/>
    <n v="0"/>
    <n v="0"/>
    <n v="0"/>
    <n v="0"/>
    <n v="0"/>
    <n v="0"/>
    <n v="0"/>
    <n v="0"/>
    <n v="0"/>
    <n v="0"/>
    <n v="0"/>
    <n v="0"/>
    <n v="0"/>
    <n v="0"/>
    <n v="0"/>
    <n v="0"/>
    <x v="609"/>
    <x v="0"/>
    <m/>
    <x v="15"/>
    <x v="10"/>
    <s v="no impacts"/>
    <x v="7"/>
    <s v=""/>
    <s v=""/>
  </r>
  <r>
    <s v="Bafou-Zinkop"/>
    <s v="OST_069"/>
    <s v="OUEST"/>
    <s v="IHS"/>
    <s v="Grid-Gen"/>
    <s v="OUEST"/>
    <s v="Bafou"/>
    <s v="Huawei"/>
    <n v="0"/>
    <n v="0"/>
    <n v="0"/>
    <n v="0"/>
    <n v="0"/>
    <n v="0"/>
    <n v="0"/>
    <n v="0"/>
    <n v="0"/>
    <n v="0"/>
    <n v="0"/>
    <n v="0"/>
    <n v="0"/>
    <n v="0"/>
    <n v="0"/>
    <n v="0"/>
    <x v="609"/>
    <x v="0"/>
    <m/>
    <x v="15"/>
    <x v="10"/>
    <s v="no impacts"/>
    <x v="7"/>
    <s v=""/>
    <s v=""/>
  </r>
  <r>
    <s v="Nkongtock-IHS"/>
    <s v="CTR_733"/>
    <s v="CENTRE"/>
    <s v="IHS"/>
    <s v="Solar-Gen"/>
    <s v="CENTRE"/>
    <s v="Nkongtock"/>
    <s v="ZTE"/>
    <n v="0"/>
    <n v="0"/>
    <n v="0"/>
    <n v="0"/>
    <n v="0"/>
    <n v="0"/>
    <n v="0"/>
    <n v="0"/>
    <n v="0"/>
    <n v="0"/>
    <n v="0"/>
    <n v="0"/>
    <n v="0"/>
    <n v="0"/>
    <n v="0"/>
    <n v="0"/>
    <x v="609"/>
    <x v="0"/>
    <m/>
    <x v="15"/>
    <x v="10"/>
    <s v="no impacts"/>
    <x v="7"/>
    <s v=""/>
    <s v=""/>
  </r>
  <r>
    <s v="Djoum-Caminex"/>
    <s v="SUD_252"/>
    <s v="CENTRE"/>
    <s v="IHS"/>
    <s v="Gen-Lithium"/>
    <s v="SUD"/>
    <s v="Djoum"/>
    <s v="ZTE"/>
    <n v="0"/>
    <n v="0"/>
    <n v="0"/>
    <n v="0"/>
    <n v="0"/>
    <n v="0"/>
    <n v="0"/>
    <n v="0"/>
    <n v="0"/>
    <n v="0"/>
    <n v="0"/>
    <n v="0"/>
    <n v="0"/>
    <n v="0"/>
    <n v="0"/>
    <n v="0"/>
    <x v="609"/>
    <x v="1"/>
    <m/>
    <x v="2"/>
    <x v="2"/>
    <s v="EXCLU"/>
    <x v="2"/>
    <s v=""/>
    <s v=""/>
  </r>
  <r>
    <s v="Minisite-Soa"/>
    <s v="CTR_689"/>
    <s v="Yaounde"/>
    <s v="CAMUSAT"/>
    <s v="Good Grid no GE - 8h"/>
    <s v="CENTRE"/>
    <s v="Yaounde"/>
    <s v="NOKIA"/>
    <n v="0"/>
    <n v="0"/>
    <n v="0"/>
    <n v="0"/>
    <n v="0"/>
    <n v="0"/>
    <n v="0"/>
    <n v="0"/>
    <n v="0"/>
    <n v="0"/>
    <n v="0"/>
    <n v="0"/>
    <n v="0"/>
    <n v="0"/>
    <n v="0"/>
    <n v="0"/>
    <x v="609"/>
    <x v="1"/>
    <m/>
    <x v="2"/>
    <x v="2"/>
    <s v="EXCLU"/>
    <x v="2"/>
    <s v=""/>
    <s v=""/>
  </r>
  <r>
    <s v="Ekali-MTN"/>
    <s v="CTR_309"/>
    <s v="CENTRE"/>
    <s v="IHS"/>
    <s v="Grid-Gen"/>
    <s v="CENTRE"/>
    <s v="Ekali"/>
    <s v="ZTE"/>
    <n v="0"/>
    <n v="0"/>
    <n v="0"/>
    <n v="0"/>
    <n v="0"/>
    <n v="0"/>
    <n v="0"/>
    <n v="0"/>
    <n v="0"/>
    <n v="0"/>
    <n v="0"/>
    <n v="0"/>
    <n v="0"/>
    <n v="0"/>
    <n v="0"/>
    <n v="0"/>
    <x v="609"/>
    <x v="0"/>
    <m/>
    <x v="15"/>
    <x v="10"/>
    <s v="no impacts"/>
    <x v="7"/>
    <s v=""/>
    <s v=""/>
  </r>
  <r>
    <s v="Niete-FH"/>
    <s v="SUD_005"/>
    <s v="LITTORAL"/>
    <s v="IHS"/>
    <s v="Grid-Gen-Lithium"/>
    <s v="SUD"/>
    <s v="Niete"/>
    <s v="ZTE"/>
    <n v="0"/>
    <n v="0"/>
    <n v="0"/>
    <n v="0"/>
    <n v="0"/>
    <n v="0"/>
    <n v="0"/>
    <n v="0"/>
    <n v="0"/>
    <n v="0"/>
    <n v="0"/>
    <n v="0"/>
    <n v="0"/>
    <n v="0"/>
    <n v="0"/>
    <n v="0"/>
    <x v="609"/>
    <x v="0"/>
    <m/>
    <x v="15"/>
    <x v="10"/>
    <s v="no impacts"/>
    <x v="7"/>
    <s v=""/>
    <s v=""/>
  </r>
  <r>
    <s v="Nkolafamba"/>
    <s v="CTR_780"/>
    <s v="CENTRE"/>
    <s v="CAMUSAT"/>
    <s v="HGB"/>
    <s v="CENTRE"/>
    <s v="Nkolafamba"/>
    <s v="ZTE"/>
    <n v="0"/>
    <n v="0"/>
    <n v="0"/>
    <n v="0"/>
    <n v="0"/>
    <n v="0"/>
    <n v="0"/>
    <n v="0"/>
    <n v="0"/>
    <n v="0"/>
    <n v="0"/>
    <n v="0"/>
    <n v="0"/>
    <n v="0"/>
    <n v="0"/>
    <n v="0"/>
    <x v="609"/>
    <x v="0"/>
    <m/>
    <x v="15"/>
    <x v="10"/>
    <s v="no impacts"/>
    <x v="7"/>
    <s v=""/>
    <s v=""/>
  </r>
  <r>
    <s v="Lolodorf"/>
    <s v="SUD_024"/>
    <s v="CENTRE"/>
    <s v="IHS"/>
    <s v="Solar-Gen"/>
    <s v="SUD"/>
    <s v="Lolodorf"/>
    <s v="ZTE"/>
    <n v="0"/>
    <n v="0"/>
    <n v="0"/>
    <n v="0"/>
    <n v="0"/>
    <n v="0"/>
    <n v="0"/>
    <n v="0"/>
    <n v="0"/>
    <n v="0"/>
    <n v="0"/>
    <n v="0"/>
    <n v="0"/>
    <n v="0"/>
    <n v="0"/>
    <n v="0"/>
    <x v="609"/>
    <x v="0"/>
    <m/>
    <x v="7"/>
    <x v="4"/>
    <s v="Defaut GE &amp; Power Cabinet"/>
    <x v="4"/>
    <s v="(04/26/2026 hourly): ;26/04/2026 00:45;47.1V;FME Fouda is in the way ETA 09:00 AM"/>
    <s v=""/>
  </r>
  <r>
    <s v="Poutkak"/>
    <s v="LIT_513"/>
    <s v="LITTORAL"/>
    <s v="IHS"/>
    <s v="Hybrid-Gen"/>
    <s v="LITTORAL"/>
    <s v="Poutkak"/>
    <s v="ZTE"/>
    <n v="0"/>
    <n v="0"/>
    <n v="0"/>
    <n v="0"/>
    <n v="0"/>
    <n v="0"/>
    <n v="0"/>
    <n v="0"/>
    <n v="0"/>
    <n v="0"/>
    <n v="0"/>
    <n v="0"/>
    <n v="0"/>
    <n v="0"/>
    <n v="0"/>
    <n v="0"/>
    <x v="609"/>
    <x v="0"/>
    <m/>
    <x v="15"/>
    <x v="10"/>
    <s v="no impacts"/>
    <x v="7"/>
    <s v=""/>
    <s v=""/>
  </r>
  <r>
    <s v="Akoeman"/>
    <s v="CTR_517"/>
    <s v="CENTRE"/>
    <s v="IHS"/>
    <s v="Grid-Hybrid-Gen"/>
    <s v="CENTRE"/>
    <s v="Akoeman"/>
    <s v="NOKIA"/>
    <n v="0"/>
    <n v="0"/>
    <n v="0"/>
    <n v="0"/>
    <n v="0"/>
    <n v="0"/>
    <n v="0"/>
    <n v="0"/>
    <n v="0"/>
    <n v="0"/>
    <n v="0"/>
    <n v="0"/>
    <n v="0"/>
    <n v="0"/>
    <n v="0"/>
    <n v="0"/>
    <x v="609"/>
    <x v="0"/>
    <m/>
    <x v="15"/>
    <x v="10"/>
    <s v="no impacts"/>
    <x v="7"/>
    <s v=""/>
    <s v=""/>
  </r>
  <r>
    <s v="Missellele"/>
    <s v="LIT_178"/>
    <s v="SUD-OUEST"/>
    <s v="IHS"/>
    <s v="Grid-Gen"/>
    <s v="LITTORAL"/>
    <s v="misselele"/>
    <s v="Huawei"/>
    <n v="0"/>
    <n v="0"/>
    <n v="0"/>
    <n v="0"/>
    <n v="0"/>
    <n v="0"/>
    <n v="0"/>
    <n v="0"/>
    <n v="0"/>
    <n v="0"/>
    <n v="0"/>
    <n v="0"/>
    <n v="0"/>
    <n v="0"/>
    <n v="0"/>
    <n v="0"/>
    <x v="609"/>
    <x v="0"/>
    <m/>
    <x v="15"/>
    <x v="10"/>
    <s v="no impacts"/>
    <x v="7"/>
    <s v=""/>
    <s v=""/>
  </r>
  <r>
    <s v="Ngomo"/>
    <s v="CTR_083"/>
    <s v="CENTRE"/>
    <s v="IHS"/>
    <s v="Grid-Gen"/>
    <s v="CENTRE"/>
    <s v="Ngomo"/>
    <s v="ZTE"/>
    <n v="0"/>
    <n v="0"/>
    <n v="0"/>
    <n v="0"/>
    <n v="0"/>
    <n v="0"/>
    <n v="0"/>
    <n v="0"/>
    <n v="0"/>
    <n v="0"/>
    <n v="0"/>
    <n v="0"/>
    <n v="0"/>
    <n v="0"/>
    <n v="0"/>
    <n v="0"/>
    <x v="609"/>
    <x v="0"/>
    <m/>
    <x v="15"/>
    <x v="10"/>
    <s v="no impacts"/>
    <x v="7"/>
    <s v=""/>
    <s v=""/>
  </r>
  <r>
    <s v="Ndemba"/>
    <s v="EST_075"/>
    <s v="CENTRE"/>
    <s v="IHS"/>
    <s v="Grid-Gen"/>
    <s v="EST"/>
    <s v="Ndemba"/>
    <s v="ZTE"/>
    <n v="0"/>
    <n v="0"/>
    <n v="0"/>
    <n v="0"/>
    <n v="0"/>
    <n v="0"/>
    <n v="0"/>
    <n v="0"/>
    <n v="0"/>
    <n v="0"/>
    <n v="0"/>
    <n v="0"/>
    <n v="0"/>
    <n v="0"/>
    <n v="0"/>
    <n v="0"/>
    <x v="609"/>
    <x v="1"/>
    <m/>
    <x v="2"/>
    <x v="2"/>
    <s v="EXCLU"/>
    <x v="2"/>
    <s v=""/>
    <s v=""/>
  </r>
  <r>
    <s v="Afanoya-MTN-IHS"/>
    <s v="CTR_463"/>
    <s v="CENTRE"/>
    <s v="IHS"/>
    <s v="Grid-Gen"/>
    <s v="CENTRE"/>
    <s v="Afanoya"/>
    <s v="ZTE"/>
    <n v="0"/>
    <n v="0"/>
    <n v="0"/>
    <n v="0"/>
    <n v="0"/>
    <n v="0"/>
    <n v="0"/>
    <n v="0"/>
    <n v="0"/>
    <n v="0"/>
    <n v="0"/>
    <n v="0"/>
    <n v="0"/>
    <n v="0"/>
    <n v="0"/>
    <n v="0"/>
    <x v="609"/>
    <x v="1"/>
    <m/>
    <x v="2"/>
    <x v="2"/>
    <s v="EXCLU"/>
    <x v="2"/>
    <s v=""/>
    <s v=""/>
  </r>
  <r>
    <s v="MBPIKILIKI"/>
    <s v="SUD_110"/>
    <s v="CENTRE"/>
    <m/>
    <m/>
    <s v="SUD"/>
    <s v="Mbikiliki"/>
    <s v="ZTE"/>
    <n v="0"/>
    <n v="0"/>
    <n v="0"/>
    <n v="0"/>
    <n v="0"/>
    <n v="0"/>
    <n v="0"/>
    <n v="0"/>
    <n v="0"/>
    <n v="0"/>
    <n v="0"/>
    <n v="0"/>
    <n v="0"/>
    <n v="0"/>
    <n v="0"/>
    <n v="0"/>
    <x v="609"/>
    <x v="0"/>
    <m/>
    <x v="15"/>
    <x v="10"/>
    <s v="no impacts"/>
    <x v="7"/>
    <s v=""/>
    <s v=""/>
  </r>
  <r>
    <s v="Minkama-IHS"/>
    <s v="CTR_909"/>
    <s v="CENTRE"/>
    <m/>
    <m/>
    <s v="CENTRE"/>
    <s v="Obala"/>
    <s v="ZTE"/>
    <n v="0"/>
    <n v="0"/>
    <n v="0"/>
    <n v="0"/>
    <n v="0"/>
    <n v="0"/>
    <n v="0"/>
    <n v="0"/>
    <n v="0"/>
    <n v="0"/>
    <n v="0"/>
    <n v="0"/>
    <n v="0"/>
    <n v="0"/>
    <n v="0"/>
    <n v="0"/>
    <x v="609"/>
    <x v="0"/>
    <m/>
    <x v="15"/>
    <x v="10"/>
    <s v="no impacts"/>
    <x v="7"/>
    <s v=""/>
    <s v=""/>
  </r>
  <r>
    <s v="Kribi-Orange"/>
    <s v="SUD_002"/>
    <s v="LITTORAL"/>
    <m/>
    <m/>
    <s v="SUD"/>
    <s v="Kribi"/>
    <s v="ZTE"/>
    <n v="0"/>
    <n v="0"/>
    <n v="0"/>
    <n v="0"/>
    <n v="0"/>
    <n v="0"/>
    <n v="0"/>
    <n v="0"/>
    <n v="0"/>
    <n v="0"/>
    <n v="0"/>
    <n v="0"/>
    <n v="0"/>
    <n v="0"/>
    <n v="0"/>
    <n v="0"/>
    <x v="609"/>
    <x v="0"/>
    <m/>
    <x v="15"/>
    <x v="10"/>
    <s v="no impacts"/>
    <x v="7"/>
    <s v=""/>
    <s v=""/>
  </r>
  <r>
    <s v="Nomale"/>
    <s v="CTR_297"/>
    <s v="CENTRE"/>
    <s v="IHS"/>
    <s v="Grid-Gen"/>
    <s v="CENTRE"/>
    <s v="Nomale"/>
    <s v="ZTE"/>
    <n v="0"/>
    <n v="0"/>
    <n v="0"/>
    <n v="0"/>
    <n v="0"/>
    <n v="0"/>
    <n v="0"/>
    <n v="0"/>
    <n v="0"/>
    <n v="0"/>
    <n v="0"/>
    <n v="0"/>
    <n v="0"/>
    <n v="0"/>
    <n v="0"/>
    <n v="0"/>
    <x v="609"/>
    <x v="0"/>
    <m/>
    <x v="15"/>
    <x v="10"/>
    <s v="no impacts"/>
    <x v="7"/>
    <s v=""/>
    <s v=""/>
  </r>
  <r>
    <s v="Tangui"/>
    <s v="LIT_233"/>
    <s v="LITTORAL"/>
    <s v="IHS"/>
    <s v="Grid-Gen"/>
    <s v="LITTORAL"/>
    <s v="Mbanga"/>
    <s v="ZTE"/>
    <n v="0"/>
    <n v="0"/>
    <n v="0"/>
    <n v="0"/>
    <n v="0"/>
    <n v="0"/>
    <n v="0"/>
    <n v="0"/>
    <n v="0"/>
    <n v="0"/>
    <n v="0"/>
    <n v="0"/>
    <n v="0"/>
    <n v="0"/>
    <n v="0"/>
    <n v="0"/>
    <x v="609"/>
    <x v="0"/>
    <m/>
    <x v="15"/>
    <x v="10"/>
    <s v="no impacts"/>
    <x v="7"/>
    <s v=""/>
    <s v=""/>
  </r>
  <r>
    <s v="Borongoue-IHS"/>
    <s v="EST_130"/>
    <s v="CENTRE"/>
    <s v="IHS"/>
    <s v="Solar-Gen"/>
    <s v="EST"/>
    <s v="Borongoue"/>
    <s v="NOKIA"/>
    <n v="0"/>
    <n v="0"/>
    <n v="0"/>
    <n v="0"/>
    <n v="0"/>
    <n v="0"/>
    <n v="0"/>
    <n v="0"/>
    <n v="0"/>
    <n v="0"/>
    <n v="0"/>
    <n v="0"/>
    <n v="0"/>
    <n v="0"/>
    <n v="0"/>
    <n v="0"/>
    <x v="609"/>
    <x v="0"/>
    <m/>
    <x v="15"/>
    <x v="10"/>
    <s v="no impacts"/>
    <x v="7"/>
    <s v=""/>
    <s v=""/>
  </r>
  <r>
    <s v="Lounghe-Camrail"/>
    <s v="LIT_389"/>
    <s v="LITTORAL"/>
    <s v="CAMUSAT"/>
    <s v="Pure Solar"/>
    <s v="LITTORAL"/>
    <s v="Dibamba"/>
    <s v="ZTE"/>
    <n v="0"/>
    <n v="0"/>
    <n v="0"/>
    <n v="0"/>
    <n v="0"/>
    <n v="0"/>
    <n v="0"/>
    <n v="0"/>
    <n v="0"/>
    <n v="0"/>
    <n v="0"/>
    <n v="0"/>
    <n v="0"/>
    <n v="0"/>
    <n v="0"/>
    <n v="0"/>
    <x v="609"/>
    <x v="0"/>
    <m/>
    <x v="15"/>
    <x v="10"/>
    <s v="no impacts"/>
    <x v="7"/>
    <s v=""/>
    <s v=""/>
  </r>
  <r>
    <s v="Bangoua"/>
    <s v="OST_183"/>
    <s v="OUEST"/>
    <s v="IHS"/>
    <s v="Grid-Gen"/>
    <s v="OUEST"/>
    <s v="Bangoua"/>
    <s v="Huawei"/>
    <n v="0"/>
    <n v="0"/>
    <n v="0"/>
    <n v="0"/>
    <n v="0"/>
    <n v="0"/>
    <n v="0"/>
    <n v="0"/>
    <n v="0"/>
    <n v="0"/>
    <n v="0"/>
    <n v="0"/>
    <n v="0"/>
    <n v="0"/>
    <n v="0"/>
    <n v="0"/>
    <x v="609"/>
    <x v="0"/>
    <m/>
    <x v="15"/>
    <x v="10"/>
    <s v="no impacts"/>
    <x v="7"/>
    <s v=""/>
    <s v=""/>
  </r>
  <r>
    <s v="Batchingou"/>
    <s v="OST_033"/>
    <s v="OUEST"/>
    <s v="IHS"/>
    <s v="Grid-Gen"/>
    <s v="OUEST"/>
    <s v="Batchingou"/>
    <s v="Huawei"/>
    <n v="0"/>
    <n v="0"/>
    <n v="0"/>
    <n v="0"/>
    <n v="0"/>
    <n v="0"/>
    <n v="0"/>
    <n v="0"/>
    <n v="0"/>
    <n v="0"/>
    <n v="0"/>
    <n v="0"/>
    <n v="0"/>
    <n v="0"/>
    <n v="0"/>
    <n v="0"/>
    <x v="609"/>
    <x v="0"/>
    <m/>
    <x v="15"/>
    <x v="10"/>
    <s v="no impacts"/>
    <x v="7"/>
    <s v=""/>
    <s v=""/>
  </r>
  <r>
    <s v="Bangang-Fokam-IHS"/>
    <s v="OST_212"/>
    <s v="OUEST"/>
    <s v="IHS"/>
    <s v="Grid-Gen"/>
    <s v="OUEST"/>
    <s v="Bangang"/>
    <s v="Huawei"/>
    <n v="0"/>
    <n v="0"/>
    <n v="0"/>
    <n v="0"/>
    <n v="0"/>
    <n v="0"/>
    <n v="0"/>
    <n v="0"/>
    <n v="0"/>
    <n v="0"/>
    <n v="0"/>
    <n v="0"/>
    <n v="0"/>
    <n v="0"/>
    <n v="0"/>
    <n v="0"/>
    <x v="609"/>
    <x v="0"/>
    <m/>
    <x v="15"/>
    <x v="10"/>
    <s v="no impacts"/>
    <x v="7"/>
    <s v=""/>
    <s v=""/>
  </r>
  <r>
    <s v="Niete-DG"/>
    <s v="SUD_011"/>
    <s v="LITTORAL"/>
    <s v="IHS"/>
    <s v="Grid-Gen"/>
    <s v="SUD"/>
    <s v="Niete"/>
    <s v="ZTE"/>
    <n v="0"/>
    <n v="0"/>
    <n v="0"/>
    <n v="0"/>
    <n v="0"/>
    <n v="0"/>
    <n v="0"/>
    <n v="0"/>
    <n v="0"/>
    <n v="0"/>
    <n v="0"/>
    <n v="0"/>
    <n v="0"/>
    <n v="0"/>
    <n v="0"/>
    <n v="0"/>
    <x v="609"/>
    <x v="0"/>
    <m/>
    <x v="15"/>
    <x v="10"/>
    <s v="no impacts"/>
    <x v="7"/>
    <s v=""/>
    <s v=""/>
  </r>
  <r>
    <s v="Adjap-IHS"/>
    <s v="SUD_070"/>
    <s v="CENTRE"/>
    <s v="IHS"/>
    <s v="Grid-Gen"/>
    <s v="SUD"/>
    <s v="Adjap"/>
    <s v="NOKIA"/>
    <n v="0"/>
    <n v="0"/>
    <n v="0"/>
    <n v="0"/>
    <n v="0"/>
    <n v="0"/>
    <n v="0"/>
    <n v="0"/>
    <n v="0"/>
    <n v="0"/>
    <n v="0"/>
    <n v="0"/>
    <n v="0"/>
    <n v="0"/>
    <n v="0"/>
    <n v="0"/>
    <x v="609"/>
    <x v="0"/>
    <m/>
    <x v="15"/>
    <x v="10"/>
    <s v="no impacts"/>
    <x v="7"/>
    <s v=""/>
    <s v=""/>
  </r>
  <r>
    <s v="Minka-MTN-IHS"/>
    <s v="CTR_186"/>
    <s v="CENTRE"/>
    <s v="IHS"/>
    <s v="Hybrid-Gen"/>
    <s v="CENTRE"/>
    <s v="Minka"/>
    <s v="ZTE"/>
    <n v="0"/>
    <n v="0"/>
    <n v="0"/>
    <n v="0"/>
    <n v="0"/>
    <n v="0"/>
    <n v="0"/>
    <n v="0"/>
    <n v="0"/>
    <n v="0"/>
    <n v="0"/>
    <n v="0"/>
    <n v="0"/>
    <n v="0"/>
    <n v="0"/>
    <n v="0"/>
    <x v="609"/>
    <x v="0"/>
    <m/>
    <x v="15"/>
    <x v="10"/>
    <s v="no impacts"/>
    <x v="7"/>
    <s v=""/>
    <s v=""/>
  </r>
  <r>
    <s v="Mom"/>
    <s v="CTR_202"/>
    <s v="CENTRE"/>
    <s v="IHS"/>
    <s v="Grid-Gen"/>
    <s v="CENTRE"/>
    <s v="Mom"/>
    <s v="ZTE"/>
    <n v="0"/>
    <n v="0"/>
    <n v="0"/>
    <n v="0"/>
    <n v="0"/>
    <n v="0"/>
    <n v="0"/>
    <n v="0"/>
    <n v="0"/>
    <n v="0"/>
    <n v="0"/>
    <n v="0"/>
    <n v="0"/>
    <n v="0"/>
    <n v="0"/>
    <n v="0"/>
    <x v="609"/>
    <x v="1"/>
    <m/>
    <x v="2"/>
    <x v="2"/>
    <s v="EXCLU"/>
    <x v="2"/>
    <s v=""/>
    <s v=""/>
  </r>
  <r>
    <s v="Bondjock"/>
    <s v="CTR_205"/>
    <s v="CENTRE"/>
    <s v="IHS"/>
    <s v="Grid-Gen"/>
    <s v="CENTRE"/>
    <s v="Bondjock"/>
    <s v="ZTE"/>
    <n v="0"/>
    <n v="0"/>
    <n v="0"/>
    <n v="0"/>
    <n v="0"/>
    <n v="0"/>
    <n v="0"/>
    <n v="0"/>
    <n v="0"/>
    <n v="0"/>
    <n v="0"/>
    <n v="0"/>
    <n v="0"/>
    <n v="0"/>
    <n v="0"/>
    <n v="0"/>
    <x v="609"/>
    <x v="1"/>
    <m/>
    <x v="2"/>
    <x v="2"/>
    <s v="EXCLU"/>
    <x v="2"/>
    <s v=""/>
    <s v=""/>
  </r>
  <r>
    <s v="BTS-Mobile-Bachuo-Akagbe"/>
    <s v="SUO_168"/>
    <s v="SUD-OUEST"/>
    <m/>
    <m/>
    <s v="SUD-OUEST"/>
    <s v="Bachuo"/>
    <s v="NOKIA"/>
    <n v="0"/>
    <n v="0"/>
    <n v="0"/>
    <n v="0"/>
    <n v="0"/>
    <n v="0"/>
    <n v="0"/>
    <n v="0"/>
    <n v="0"/>
    <n v="0"/>
    <n v="0"/>
    <n v="0"/>
    <n v="0"/>
    <n v="0"/>
    <n v="0"/>
    <n v="0"/>
    <x v="609"/>
    <x v="1"/>
    <m/>
    <x v="2"/>
    <x v="2"/>
    <s v="EXCLU"/>
    <x v="2"/>
    <s v=""/>
    <s v=""/>
  </r>
  <r>
    <s v="Otele"/>
    <s v="CTR_201"/>
    <s v="CENTRE"/>
    <s v="IHS"/>
    <s v="Grid-Gen"/>
    <s v="CENTRE"/>
    <s v="Otele"/>
    <s v="ZTE"/>
    <n v="0"/>
    <n v="0"/>
    <n v="0"/>
    <n v="0"/>
    <n v="0"/>
    <n v="0"/>
    <n v="0"/>
    <n v="0"/>
    <n v="0"/>
    <n v="0"/>
    <n v="0"/>
    <n v="0"/>
    <n v="0"/>
    <n v="0"/>
    <n v="0"/>
    <n v="0"/>
    <x v="609"/>
    <x v="1"/>
    <m/>
    <x v="2"/>
    <x v="2"/>
    <s v="EXCLU"/>
    <x v="2"/>
    <s v=""/>
    <s v=""/>
  </r>
  <r>
    <s v="Tonga"/>
    <s v="OST_053"/>
    <s v="OUEST"/>
    <s v="IHS"/>
    <s v="Grid-Gen"/>
    <s v="OUEST"/>
    <s v="Tonga"/>
    <s v="Huawei"/>
    <n v="0"/>
    <n v="0"/>
    <n v="0"/>
    <n v="0"/>
    <n v="0"/>
    <n v="0"/>
    <n v="0"/>
    <n v="0"/>
    <n v="0"/>
    <n v="0"/>
    <n v="0"/>
    <n v="0"/>
    <n v="0"/>
    <n v="0"/>
    <n v="0"/>
    <n v="0"/>
    <x v="609"/>
    <x v="0"/>
    <m/>
    <x v="15"/>
    <x v="10"/>
    <s v="no impacts"/>
    <x v="7"/>
    <s v=""/>
    <s v=""/>
  </r>
  <r>
    <s v="Minisite-Bonapriso-Castel-Hall"/>
    <s v="LIT_628"/>
    <s v="Douala"/>
    <m/>
    <m/>
    <s v="LITTORAL"/>
    <s v="Douala"/>
    <s v="NOKIA"/>
    <n v="0"/>
    <n v="0"/>
    <n v="0"/>
    <n v="0"/>
    <n v="0"/>
    <n v="0"/>
    <n v="0"/>
    <n v="0"/>
    <n v="0"/>
    <n v="0"/>
    <n v="0"/>
    <n v="0"/>
    <n v="0"/>
    <n v="0"/>
    <n v="0"/>
    <n v="0"/>
    <x v="609"/>
    <x v="0"/>
    <m/>
    <x v="15"/>
    <x v="10"/>
    <s v="no impacts"/>
    <x v="7"/>
    <s v=""/>
    <s v=""/>
  </r>
  <r>
    <s v="Babette"/>
    <s v="OST_257"/>
    <s v="OUEST"/>
    <s v="CAMUSAT"/>
    <s v="Hybrid Solar - S3"/>
    <s v="OUEST"/>
    <s v="Babette"/>
    <s v="Huawei"/>
    <n v="0"/>
    <n v="0"/>
    <n v="0"/>
    <n v="0"/>
    <n v="0"/>
    <n v="0"/>
    <n v="0"/>
    <n v="0"/>
    <n v="0"/>
    <n v="0"/>
    <n v="0"/>
    <n v="0"/>
    <n v="0"/>
    <n v="0"/>
    <n v="0"/>
    <n v="0"/>
    <x v="609"/>
    <x v="0"/>
    <m/>
    <x v="15"/>
    <x v="10"/>
    <s v="no impacts"/>
    <x v="7"/>
    <s v=""/>
    <s v=""/>
  </r>
  <r>
    <s v="Nkoteng-II"/>
    <s v="CTR_220"/>
    <s v="CENTRE"/>
    <s v="IHS"/>
    <s v="Grid-Gen"/>
    <s v="CENTRE"/>
    <s v="Nkoteng"/>
    <s v="ZTE"/>
    <n v="0"/>
    <n v="0"/>
    <n v="0"/>
    <n v="0"/>
    <n v="0"/>
    <n v="0"/>
    <n v="0"/>
    <n v="0"/>
    <n v="0"/>
    <n v="0"/>
    <n v="0"/>
    <n v="0"/>
    <n v="0"/>
    <n v="0"/>
    <n v="0"/>
    <n v="0"/>
    <x v="609"/>
    <x v="0"/>
    <m/>
    <x v="15"/>
    <x v="10"/>
    <s v="no impacts"/>
    <x v="7"/>
    <s v=""/>
    <s v=""/>
  </r>
  <r>
    <s v="Talla-Monatele-IHS"/>
    <s v="CTR_135"/>
    <s v="CENTRE"/>
    <s v="IHS"/>
    <s v="Grid-Gen"/>
    <s v="CENTRE"/>
    <s v="Monatele"/>
    <s v="ZTE"/>
    <n v="0"/>
    <n v="0"/>
    <n v="0"/>
    <n v="0"/>
    <n v="0"/>
    <n v="0"/>
    <n v="0"/>
    <n v="0"/>
    <n v="0"/>
    <n v="0"/>
    <n v="0"/>
    <n v="0"/>
    <n v="0"/>
    <n v="0"/>
    <n v="0"/>
    <n v="0"/>
    <x v="609"/>
    <x v="0"/>
    <m/>
    <x v="7"/>
    <x v="4"/>
    <s v="Defaut GE &amp; Power Cabinet"/>
    <x v="4"/>
    <s v="(04/26/2026 hourly): ;26/04/2026 02:00;56.9V;FME is on the way ETA 04:40 AM"/>
    <s v=""/>
  </r>
  <r>
    <s v="Enganme-IHS"/>
    <s v="CTR_143"/>
    <s v="CENTRE"/>
    <s v="IHS"/>
    <s v="Solar-Gen"/>
    <s v="CENTRE"/>
    <s v="Enganme"/>
    <s v="ZTE"/>
    <n v="0"/>
    <n v="0"/>
    <n v="0"/>
    <n v="0"/>
    <n v="0"/>
    <n v="0"/>
    <n v="0"/>
    <n v="0"/>
    <n v="0"/>
    <n v="0"/>
    <n v="0"/>
    <n v="0"/>
    <n v="0"/>
    <n v="0"/>
    <n v="0"/>
    <n v="0"/>
    <x v="609"/>
    <x v="0"/>
    <m/>
    <x v="15"/>
    <x v="10"/>
    <s v="no impacts"/>
    <x v="7"/>
    <s v=""/>
    <s v=""/>
  </r>
  <r>
    <s v="Carrefour-Mezzanine"/>
    <s v="LIT_734"/>
    <s v="Douala"/>
    <s v="OCM"/>
    <e v="#N/A"/>
    <s v="LITTORAL"/>
    <s v="Douala"/>
    <s v="ZTE"/>
    <n v="0"/>
    <n v="0"/>
    <n v="0"/>
    <n v="0"/>
    <n v="0"/>
    <n v="0"/>
    <n v="0"/>
    <n v="0"/>
    <n v="0"/>
    <n v="0"/>
    <n v="0"/>
    <n v="0"/>
    <n v="0"/>
    <n v="0"/>
    <n v="0"/>
    <n v="0"/>
    <x v="609"/>
    <x v="1"/>
    <m/>
    <x v="2"/>
    <x v="2"/>
    <s v="EXCLU"/>
    <x v="2"/>
    <s v=""/>
    <s v=""/>
  </r>
  <r>
    <s v="Mfessang"/>
    <s v="OST_189"/>
    <s v="OUEST"/>
    <s v="IHS"/>
    <s v="Hybrid-Gen"/>
    <s v="OUEST"/>
    <s v="Mfessang"/>
    <s v="Huawei"/>
    <n v="0"/>
    <n v="0"/>
    <n v="0"/>
    <n v="0"/>
    <n v="0"/>
    <n v="0"/>
    <n v="0"/>
    <n v="0"/>
    <n v="0"/>
    <n v="0"/>
    <n v="0"/>
    <n v="0"/>
    <n v="0"/>
    <n v="0"/>
    <n v="0"/>
    <n v="0"/>
    <x v="609"/>
    <x v="0"/>
    <m/>
    <x v="15"/>
    <x v="10"/>
    <s v="no impacts"/>
    <x v="7"/>
    <s v=""/>
    <s v=""/>
  </r>
  <r>
    <s v="Demdeng"/>
    <s v="OST_088"/>
    <s v="OUEST"/>
    <s v="IHS"/>
    <s v="Grid-Gen"/>
    <s v="OUEST"/>
    <s v="Demdeng"/>
    <s v="Huawei"/>
    <n v="0"/>
    <n v="0"/>
    <n v="0"/>
    <n v="0"/>
    <n v="0"/>
    <n v="0"/>
    <n v="0"/>
    <n v="0"/>
    <n v="0"/>
    <n v="0"/>
    <n v="0"/>
    <n v="0"/>
    <n v="0"/>
    <n v="0"/>
    <n v="0"/>
    <n v="0"/>
    <x v="609"/>
    <x v="0"/>
    <m/>
    <x v="15"/>
    <x v="10"/>
    <s v="no impacts"/>
    <x v="7"/>
    <s v=""/>
    <s v=""/>
  </r>
  <r>
    <s v="Bayomen-Kalong-MTN"/>
    <s v="CTR_364"/>
    <s v="CENTRE"/>
    <m/>
    <m/>
    <s v="CENTRE"/>
    <s v="Bayomen-Kalong"/>
    <s v="ZTE"/>
    <n v="0"/>
    <n v="0"/>
    <n v="0"/>
    <n v="0"/>
    <n v="0"/>
    <n v="0"/>
    <n v="0"/>
    <n v="0"/>
    <n v="0"/>
    <n v="0"/>
    <n v="0"/>
    <n v="0"/>
    <n v="0"/>
    <n v="0"/>
    <n v="0"/>
    <n v="0"/>
    <x v="609"/>
    <x v="0"/>
    <m/>
    <x v="15"/>
    <x v="10"/>
    <s v="no impacts"/>
    <x v="7"/>
    <s v=""/>
    <s v=""/>
  </r>
  <r>
    <s v="Bankim"/>
    <s v="ADM_012"/>
    <s v="ADAMAOUA"/>
    <s v="IHS"/>
    <s v="Grid-Gen"/>
    <s v="ADAMAOUA"/>
    <s v="Bankim"/>
    <s v="Huawei"/>
    <n v="0"/>
    <n v="0"/>
    <n v="0"/>
    <n v="0"/>
    <n v="0"/>
    <n v="0"/>
    <n v="0"/>
    <n v="0"/>
    <n v="0"/>
    <n v="0"/>
    <n v="0"/>
    <n v="0"/>
    <n v="0"/>
    <n v="0"/>
    <n v="0"/>
    <n v="0"/>
    <x v="609"/>
    <x v="0"/>
    <m/>
    <x v="15"/>
    <x v="10"/>
    <s v="no impacts"/>
    <x v="7"/>
    <s v=""/>
    <s v=""/>
  </r>
  <r>
    <s v="Kotto-Eglise-EPC"/>
    <s v="LIT_454"/>
    <s v="Douala"/>
    <s v="IHS"/>
    <s v="Grid-Gen"/>
    <s v="LITTORAL"/>
    <s v="Douala"/>
    <s v="ZTE"/>
    <n v="0"/>
    <n v="0"/>
    <n v="0"/>
    <n v="0"/>
    <n v="0"/>
    <n v="0"/>
    <n v="0"/>
    <n v="0"/>
    <n v="0"/>
    <n v="0"/>
    <n v="0"/>
    <n v="0"/>
    <n v="0"/>
    <n v="0"/>
    <n v="0"/>
    <n v="0"/>
    <x v="609"/>
    <x v="0"/>
    <m/>
    <x v="15"/>
    <x v="10"/>
    <s v="no impacts"/>
    <x v="7"/>
    <s v=""/>
    <s v=""/>
  </r>
  <r>
    <s v="Pouma-Makob"/>
    <s v="LIT_201"/>
    <s v="LITTORAL"/>
    <m/>
    <m/>
    <s v="LITTORAL"/>
    <s v="Pouma"/>
    <s v="ZTE"/>
    <n v="0"/>
    <n v="0"/>
    <n v="0"/>
    <n v="0"/>
    <n v="0"/>
    <n v="0"/>
    <n v="0"/>
    <n v="0"/>
    <n v="0"/>
    <n v="0"/>
    <n v="0"/>
    <n v="0"/>
    <n v="0"/>
    <n v="0"/>
    <n v="0"/>
    <n v="0"/>
    <x v="609"/>
    <x v="0"/>
    <m/>
    <x v="15"/>
    <x v="10"/>
    <s v="no impacts"/>
    <x v="7"/>
    <s v=""/>
    <s v=""/>
  </r>
  <r>
    <s v="Zamakoe-MTN"/>
    <s v="CTR_366"/>
    <s v="CENTRE"/>
    <s v="IHS"/>
    <s v="Grid-Gen"/>
    <s v="CENTRE"/>
    <s v="Zamakoe"/>
    <s v="ZTE"/>
    <n v="0"/>
    <n v="0"/>
    <n v="0"/>
    <n v="0"/>
    <n v="0"/>
    <n v="0"/>
    <n v="0"/>
    <n v="0"/>
    <n v="0"/>
    <n v="0"/>
    <n v="0"/>
    <n v="0"/>
    <n v="0"/>
    <n v="0"/>
    <n v="0"/>
    <n v="0"/>
    <x v="609"/>
    <x v="0"/>
    <m/>
    <x v="12"/>
    <x v="7"/>
    <s v="Sites strategiques, MLL, Pylone, etc."/>
    <x v="4"/>
    <s v="(04/26/2026 ocm ran 20h): -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
  </r>
  <r>
    <s v="Ndom"/>
    <s v="SUO_028"/>
    <s v="CENTRE"/>
    <s v="IHS"/>
    <s v="Grid Gen"/>
    <s v="SUD-OUEST"/>
    <s v="Ndom"/>
    <s v="ZTE"/>
    <n v="0"/>
    <n v="0"/>
    <n v="0"/>
    <n v="0"/>
    <n v="0"/>
    <n v="0"/>
    <n v="0"/>
    <n v="0"/>
    <n v="0"/>
    <n v="0"/>
    <n v="0"/>
    <n v="0"/>
    <n v="0"/>
    <n v="0"/>
    <n v="0"/>
    <n v="0"/>
    <x v="609"/>
    <x v="2"/>
    <m/>
    <x v="15"/>
    <x v="10"/>
    <s v="no impacts"/>
    <x v="7"/>
    <s v=""/>
    <s v=""/>
  </r>
  <r>
    <s v="Loum"/>
    <s v="LIT_029"/>
    <s v="LITTORAL"/>
    <s v="IHS"/>
    <s v="Grid-Gen"/>
    <s v="LITTORAL"/>
    <s v="Loum"/>
    <s v="ZTE"/>
    <n v="0"/>
    <n v="0"/>
    <n v="0"/>
    <n v="0"/>
    <n v="0"/>
    <n v="0"/>
    <n v="0"/>
    <n v="0"/>
    <n v="0"/>
    <n v="0"/>
    <n v="0"/>
    <n v="0"/>
    <n v="0"/>
    <n v="0"/>
    <n v="0"/>
    <n v="0"/>
    <x v="609"/>
    <x v="0"/>
    <m/>
    <x v="15"/>
    <x v="10"/>
    <s v="no impacts"/>
    <x v="7"/>
    <s v=""/>
    <s v=""/>
  </r>
  <r>
    <s v="DIDANGO-II"/>
    <s v="OST_316"/>
    <s v="OUEST"/>
    <m/>
    <m/>
    <s v="OUEST"/>
    <s v="Koutaba"/>
    <s v="Huawei"/>
    <n v="0"/>
    <n v="0"/>
    <n v="0"/>
    <n v="0"/>
    <n v="0"/>
    <n v="0"/>
    <n v="0"/>
    <n v="0"/>
    <n v="0"/>
    <n v="0"/>
    <n v="0"/>
    <n v="0"/>
    <n v="0"/>
    <n v="0"/>
    <n v="0"/>
    <n v="0"/>
    <x v="609"/>
    <x v="0"/>
    <m/>
    <x v="15"/>
    <x v="10"/>
    <s v="no impacts"/>
    <x v="7"/>
    <s v=""/>
    <s v=""/>
  </r>
  <r>
    <s v="Sombo"/>
    <s v="CTR_013"/>
    <s v="CENTRE"/>
    <s v="IHS"/>
    <s v="Grid-Gen"/>
    <s v="CENTRE"/>
    <s v="Sombo"/>
    <s v="ZTE"/>
    <n v="0"/>
    <n v="0"/>
    <n v="0"/>
    <n v="0"/>
    <n v="0"/>
    <n v="0"/>
    <n v="0"/>
    <n v="0"/>
    <n v="0"/>
    <n v="0"/>
    <n v="0"/>
    <n v="0"/>
    <n v="0"/>
    <n v="0"/>
    <n v="0"/>
    <n v="0"/>
    <x v="609"/>
    <x v="0"/>
    <m/>
    <x v="15"/>
    <x v="10"/>
    <s v="no impacts"/>
    <x v="7"/>
    <s v=""/>
    <s v=""/>
  </r>
  <r>
    <s v="Akono"/>
    <s v="CTR_063"/>
    <s v="CENTRE"/>
    <s v="IHS"/>
    <s v="Grid-Gen"/>
    <s v="CENTRE"/>
    <s v="Akono"/>
    <s v="ZTE"/>
    <n v="0"/>
    <n v="0"/>
    <n v="0"/>
    <n v="0"/>
    <n v="0"/>
    <n v="0"/>
    <n v="0"/>
    <n v="0"/>
    <n v="0"/>
    <n v="0"/>
    <n v="0"/>
    <n v="0"/>
    <n v="0"/>
    <n v="0"/>
    <n v="0"/>
    <n v="0"/>
    <x v="609"/>
    <x v="0"/>
    <m/>
    <x v="15"/>
    <x v="10"/>
    <s v="no impacts"/>
    <x v="7"/>
    <s v=""/>
    <s v=""/>
  </r>
  <r>
    <s v="Balengou"/>
    <s v="OST_049"/>
    <s v="OUEST"/>
    <s v="IHS"/>
    <s v="Grid-Gen"/>
    <s v="OUEST"/>
    <s v="Balengou"/>
    <s v="Huawei"/>
    <n v="0"/>
    <n v="0"/>
    <n v="0"/>
    <n v="0"/>
    <n v="0"/>
    <n v="0"/>
    <n v="0"/>
    <n v="0"/>
    <n v="0"/>
    <n v="0"/>
    <n v="0"/>
    <n v="0"/>
    <n v="0"/>
    <n v="0"/>
    <n v="0"/>
    <n v="0"/>
    <x v="609"/>
    <x v="0"/>
    <m/>
    <x v="15"/>
    <x v="10"/>
    <s v="no impacts"/>
    <x v="7"/>
    <s v=""/>
    <s v=""/>
  </r>
  <r>
    <s v="Bokito-MTN"/>
    <s v="CTR_193"/>
    <s v="CENTRE"/>
    <s v="IHS"/>
    <s v="Grid-Gen"/>
    <s v="CENTRE"/>
    <s v="Bokito"/>
    <s v="ZTE"/>
    <n v="0"/>
    <n v="0"/>
    <n v="0"/>
    <n v="0"/>
    <n v="0"/>
    <n v="0"/>
    <n v="0"/>
    <n v="0"/>
    <n v="0"/>
    <n v="0"/>
    <n v="0"/>
    <n v="0"/>
    <n v="0"/>
    <n v="0"/>
    <n v="0"/>
    <n v="0"/>
    <x v="609"/>
    <x v="0"/>
    <m/>
    <x v="15"/>
    <x v="10"/>
    <s v="no impacts"/>
    <x v="7"/>
    <s v=""/>
    <s v=""/>
  </r>
  <r>
    <s v="Bissiang"/>
    <s v="LIT_505"/>
    <s v="LITTORAL"/>
    <s v="IHS"/>
    <s v="Hybrid-Gen"/>
    <s v="LITTORAL"/>
    <s v="Bissiang"/>
    <s v="ZTE"/>
    <n v="0"/>
    <n v="0"/>
    <n v="0"/>
    <n v="0"/>
    <n v="0"/>
    <n v="0"/>
    <n v="0"/>
    <n v="0"/>
    <n v="0"/>
    <n v="0"/>
    <n v="0"/>
    <n v="0"/>
    <n v="0"/>
    <n v="0"/>
    <n v="0"/>
    <n v="0"/>
    <x v="609"/>
    <x v="0"/>
    <m/>
    <x v="15"/>
    <x v="10"/>
    <s v="no impacts"/>
    <x v="7"/>
    <s v=""/>
    <s v=""/>
  </r>
  <r>
    <s v="Bantoum"/>
    <s v="OST_010"/>
    <s v="OUEST"/>
    <s v="IHS"/>
    <s v="Grid-Gen"/>
    <s v="OUEST"/>
    <s v="Bantoum"/>
    <s v="Huawei"/>
    <n v="0"/>
    <n v="0"/>
    <n v="0"/>
    <n v="0"/>
    <n v="0"/>
    <n v="0"/>
    <n v="0"/>
    <n v="0"/>
    <n v="0"/>
    <n v="0"/>
    <n v="0"/>
    <n v="0"/>
    <n v="0"/>
    <n v="0"/>
    <n v="0"/>
    <n v="0"/>
    <x v="609"/>
    <x v="0"/>
    <m/>
    <x v="15"/>
    <x v="10"/>
    <s v="no impacts"/>
    <x v="7"/>
    <s v=""/>
    <s v=""/>
  </r>
  <r>
    <s v="Shell-Newbell"/>
    <s v="LIT_053"/>
    <s v="Douala"/>
    <s v="IHS"/>
    <s v="Grid-Gen"/>
    <s v="LITTORAL"/>
    <s v="Douala"/>
    <s v="ZTE"/>
    <n v="0"/>
    <n v="0"/>
    <n v="0"/>
    <n v="0"/>
    <n v="0"/>
    <n v="0"/>
    <n v="0"/>
    <n v="0"/>
    <n v="0"/>
    <n v="0"/>
    <n v="0"/>
    <n v="0"/>
    <n v="0"/>
    <n v="0"/>
    <n v="0"/>
    <n v="0"/>
    <x v="609"/>
    <x v="0"/>
    <m/>
    <x v="15"/>
    <x v="10"/>
    <s v="no impacts"/>
    <x v="7"/>
    <s v=""/>
    <s v=""/>
  </r>
  <r>
    <s v="Afambassi-MTN"/>
    <s v="CTR_365"/>
    <s v="CENTRE"/>
    <s v="IHS"/>
    <m/>
    <s v="CENTRE"/>
    <s v="Afambassi"/>
    <s v="ZTE"/>
    <n v="0"/>
    <n v="0"/>
    <n v="0"/>
    <n v="0"/>
    <n v="0"/>
    <n v="0"/>
    <n v="0"/>
    <n v="0"/>
    <n v="0"/>
    <n v="0"/>
    <n v="0"/>
    <n v="0"/>
    <n v="0"/>
    <n v="0"/>
    <n v="0"/>
    <n v="0"/>
    <x v="609"/>
    <x v="0"/>
    <m/>
    <x v="15"/>
    <x v="10"/>
    <s v="no impacts"/>
    <x v="7"/>
    <s v=""/>
    <s v=""/>
  </r>
  <r>
    <s v="Ezezang-MTN"/>
    <s v="CTR_230"/>
    <s v="CENTRE"/>
    <m/>
    <m/>
    <s v="CENTRE"/>
    <s v="Ezezang"/>
    <s v="ZTE"/>
    <n v="0"/>
    <n v="0"/>
    <n v="0"/>
    <n v="0"/>
    <n v="0"/>
    <n v="0"/>
    <n v="0"/>
    <n v="0"/>
    <n v="0"/>
    <n v="0"/>
    <n v="0"/>
    <n v="0"/>
    <n v="0"/>
    <n v="0"/>
    <n v="0"/>
    <n v="0"/>
    <x v="609"/>
    <x v="0"/>
    <m/>
    <x v="15"/>
    <x v="10"/>
    <s v="no impacts"/>
    <x v="7"/>
    <s v=""/>
    <s v=""/>
  </r>
  <r>
    <s v="Yop-IHS"/>
    <s v="CTR_673"/>
    <s v="CENTRE"/>
    <s v="IHS"/>
    <s v="Solar-Grid-Gen"/>
    <s v="CENTRE"/>
    <s v="Yop"/>
    <s v="ZTE"/>
    <n v="0"/>
    <n v="0"/>
    <n v="0"/>
    <n v="0"/>
    <n v="0"/>
    <n v="0"/>
    <n v="0"/>
    <n v="0"/>
    <n v="0"/>
    <n v="0"/>
    <n v="0"/>
    <n v="0"/>
    <n v="0"/>
    <n v="0"/>
    <n v="0"/>
    <n v="0"/>
    <x v="609"/>
    <x v="0"/>
    <m/>
    <x v="15"/>
    <x v="10"/>
    <s v="no impacts"/>
    <x v="7"/>
    <s v=""/>
    <s v=""/>
  </r>
  <r>
    <s v="Taete-MTN-IHS"/>
    <s v="CTR_184"/>
    <s v="CENTRE"/>
    <s v="IHS"/>
    <s v="Grid-Gen-Lithium"/>
    <s v="CENTRE"/>
    <s v="Taete"/>
    <s v="ZTE"/>
    <n v="0"/>
    <n v="0"/>
    <n v="0"/>
    <n v="0"/>
    <n v="0"/>
    <n v="0"/>
    <n v="0"/>
    <n v="0"/>
    <n v="0"/>
    <n v="0"/>
    <n v="0"/>
    <n v="0"/>
    <n v="0"/>
    <n v="0"/>
    <n v="0"/>
    <n v="0"/>
    <x v="609"/>
    <x v="0"/>
    <m/>
    <x v="15"/>
    <x v="10"/>
    <s v="no impacts"/>
    <x v="7"/>
    <s v=""/>
    <s v=""/>
  </r>
  <r>
    <s v="Sikoum"/>
    <s v="LIT_012"/>
    <s v="LITTORAL"/>
    <s v="IHS"/>
    <s v="Solar-Gen-Lithium"/>
    <s v="LITTORAL"/>
    <s v="Sikoum"/>
    <s v="ZTE"/>
    <n v="0"/>
    <n v="0"/>
    <n v="0"/>
    <n v="0"/>
    <n v="0"/>
    <n v="0"/>
    <n v="0"/>
    <n v="0"/>
    <n v="0"/>
    <n v="0"/>
    <n v="0"/>
    <n v="0"/>
    <n v="0"/>
    <n v="0"/>
    <n v="0"/>
    <n v="0"/>
    <x v="609"/>
    <x v="0"/>
    <m/>
    <x v="15"/>
    <x v="10"/>
    <s v="no impacts"/>
    <x v="7"/>
    <s v=""/>
    <s v=""/>
  </r>
  <r>
    <s v="Memiam-MTN"/>
    <s v="SUD_235"/>
    <s v="CENTRE"/>
    <s v="IHS"/>
    <s v="Grid-Gen"/>
    <s v="SUD"/>
    <s v="Memiam"/>
    <s v="ZTE"/>
    <n v="0"/>
    <n v="0"/>
    <n v="0"/>
    <n v="0"/>
    <n v="0"/>
    <n v="0"/>
    <n v="0"/>
    <n v="0"/>
    <n v="0"/>
    <n v="0"/>
    <n v="0"/>
    <n v="0"/>
    <n v="0"/>
    <n v="0"/>
    <n v="0"/>
    <n v="0"/>
    <x v="609"/>
    <x v="0"/>
    <m/>
    <x v="15"/>
    <x v="10"/>
    <s v="no impacts"/>
    <x v="7"/>
    <s v=""/>
    <s v=""/>
  </r>
  <r>
    <s v="Sikoum-II"/>
    <s v="LIT_388"/>
    <s v="LITTORAL"/>
    <s v="IHS"/>
    <s v="Gen-Lithium"/>
    <s v="LITTORAL"/>
    <s v="Sikoum"/>
    <s v="ZTE"/>
    <n v="0"/>
    <n v="0"/>
    <n v="0"/>
    <n v="0"/>
    <n v="0"/>
    <n v="0"/>
    <n v="0"/>
    <n v="0"/>
    <n v="0"/>
    <n v="0"/>
    <n v="0"/>
    <n v="0"/>
    <n v="0"/>
    <n v="0"/>
    <n v="0"/>
    <n v="0"/>
    <x v="609"/>
    <x v="0"/>
    <m/>
    <x v="15"/>
    <x v="10"/>
    <s v="no impacts"/>
    <x v="7"/>
    <s v=""/>
    <s v=""/>
  </r>
  <r>
    <s v="Nkongkarak-MTN-IHS"/>
    <s v="CTR_696"/>
    <s v="CENTRE"/>
    <s v="IHS"/>
    <s v="Hybrid-Gen"/>
    <s v="CENTRE"/>
    <s v="Nkongkarak"/>
    <s v="ZTE"/>
    <n v="0"/>
    <n v="0"/>
    <n v="0"/>
    <n v="0"/>
    <n v="0"/>
    <n v="0"/>
    <n v="0"/>
    <n v="0"/>
    <n v="0"/>
    <n v="0"/>
    <n v="0"/>
    <n v="0"/>
    <n v="0"/>
    <n v="0"/>
    <n v="0"/>
    <n v="0"/>
    <x v="609"/>
    <x v="0"/>
    <m/>
    <x v="15"/>
    <x v="10"/>
    <s v="no impacts"/>
    <x v="7"/>
    <s v=""/>
    <s v=""/>
  </r>
  <r>
    <s v="Metet"/>
    <s v="CTR_053"/>
    <s v="CENTRE"/>
    <s v="IHS"/>
    <s v="Grid-Gen"/>
    <s v="CENTRE"/>
    <s v="Metet"/>
    <s v="ZTE"/>
    <n v="0"/>
    <n v="0"/>
    <n v="0"/>
    <n v="0"/>
    <n v="0"/>
    <n v="0"/>
    <n v="0"/>
    <n v="0"/>
    <n v="0"/>
    <n v="0"/>
    <n v="0"/>
    <n v="0"/>
    <n v="0"/>
    <n v="0"/>
    <n v="0"/>
    <n v="0"/>
    <x v="609"/>
    <x v="0"/>
    <m/>
    <x v="15"/>
    <x v="10"/>
    <s v="no impacts"/>
    <x v="7"/>
    <s v=""/>
    <s v=""/>
  </r>
  <r>
    <s v="Yambassa"/>
    <s v="CTR_232"/>
    <s v="CENTRE"/>
    <s v="IHS"/>
    <s v="Grid-Gen"/>
    <s v="CENTRE"/>
    <s v="Yambassa"/>
    <s v="ZTE"/>
    <n v="0"/>
    <n v="0"/>
    <n v="0"/>
    <n v="0"/>
    <n v="0"/>
    <n v="0"/>
    <n v="0"/>
    <n v="0"/>
    <n v="0"/>
    <n v="0"/>
    <n v="0"/>
    <n v="0"/>
    <n v="0"/>
    <n v="0"/>
    <n v="0"/>
    <n v="0"/>
    <x v="609"/>
    <x v="0"/>
    <m/>
    <x v="15"/>
    <x v="10"/>
    <s v="no impacts"/>
    <x v="7"/>
    <s v=""/>
    <s v=""/>
  </r>
  <r>
    <s v="Sackbayeme"/>
    <s v="LIT_138"/>
    <s v="LITTORAL"/>
    <s v="IHS"/>
    <s v="Grid-Gen"/>
    <s v="LITTORAL"/>
    <s v="Sacbayeme"/>
    <s v="ZTE"/>
    <n v="0"/>
    <n v="0"/>
    <n v="0"/>
    <n v="0"/>
    <n v="0"/>
    <n v="0"/>
    <n v="0"/>
    <n v="0"/>
    <n v="0"/>
    <n v="0"/>
    <n v="0"/>
    <n v="0"/>
    <n v="0"/>
    <n v="0"/>
    <n v="0"/>
    <n v="0"/>
    <x v="609"/>
    <x v="0"/>
    <m/>
    <x v="7"/>
    <x v="4"/>
    <s v="Defaut GE &amp; Power Cabinet"/>
    <x v="4"/>
    <s v="(04/26/2026 BO RAN);Site unstable due to power"/>
    <s v="(04/26/2026 BO RAN);Site unstable due to power"/>
  </r>
  <r>
    <s v="Bpriso-Croissanterie"/>
    <s v="LIT_675"/>
    <s v="Douala"/>
    <s v="CAMUSAT"/>
    <s v="Good Grid + GE"/>
    <s v="LITTORAL"/>
    <s v="Douala"/>
    <s v="ZTE"/>
    <n v="0"/>
    <n v="0"/>
    <n v="0"/>
    <n v="0"/>
    <n v="0"/>
    <n v="0"/>
    <n v="0"/>
    <n v="0"/>
    <n v="0"/>
    <n v="0"/>
    <n v="0"/>
    <n v="0"/>
    <n v="0"/>
    <n v="0"/>
    <n v="0"/>
    <n v="0"/>
    <x v="609"/>
    <x v="0"/>
    <m/>
    <x v="15"/>
    <x v="10"/>
    <s v="no impacts"/>
    <x v="7"/>
    <s v=""/>
    <s v=""/>
  </r>
  <r>
    <s v="Bamoko"/>
    <s v="CTR_091"/>
    <s v="CENTRE"/>
    <s v="IHS"/>
    <s v="Solar-Gen"/>
    <s v="CENTRE"/>
    <s v="Bamoko"/>
    <s v="ZTE"/>
    <n v="0"/>
    <n v="0"/>
    <n v="0"/>
    <n v="0"/>
    <n v="0"/>
    <n v="0"/>
    <n v="0"/>
    <n v="0"/>
    <n v="0"/>
    <n v="0"/>
    <n v="0"/>
    <n v="0"/>
    <n v="0"/>
    <n v="0"/>
    <n v="0"/>
    <n v="0"/>
    <x v="609"/>
    <x v="0"/>
    <m/>
    <x v="15"/>
    <x v="10"/>
    <s v="no impacts"/>
    <x v="7"/>
    <s v=""/>
    <s v=""/>
  </r>
  <r>
    <s v="Penja-Market-MTN"/>
    <s v="LIT_767"/>
    <s v="LITTORAL"/>
    <m/>
    <m/>
    <s v="LITTORAL"/>
    <s v="Penja"/>
    <s v="ZTE"/>
    <n v="0"/>
    <n v="0"/>
    <n v="0"/>
    <n v="0"/>
    <n v="0"/>
    <n v="0"/>
    <n v="0"/>
    <n v="0"/>
    <n v="0"/>
    <n v="0"/>
    <n v="0"/>
    <n v="0"/>
    <n v="0"/>
    <n v="0"/>
    <n v="0"/>
    <n v="0"/>
    <x v="609"/>
    <x v="0"/>
    <m/>
    <x v="15"/>
    <x v="10"/>
    <s v="no impacts"/>
    <x v="7"/>
    <s v=""/>
    <s v=""/>
  </r>
  <r>
    <s v="Ngwei-II-IHS"/>
    <s v="LIT_664"/>
    <s v="LITTORAL"/>
    <s v="IHS"/>
    <s v="Solar-Gen"/>
    <s v="LITTORAL"/>
    <s v="Ngwei"/>
    <s v="ZTE"/>
    <n v="0"/>
    <n v="0"/>
    <n v="0"/>
    <n v="0"/>
    <n v="0"/>
    <n v="0"/>
    <n v="0"/>
    <n v="0"/>
    <n v="0"/>
    <n v="0"/>
    <n v="0"/>
    <n v="0"/>
    <n v="0"/>
    <n v="0"/>
    <n v="0"/>
    <n v="0"/>
    <x v="609"/>
    <x v="0"/>
    <m/>
    <x v="15"/>
    <x v="10"/>
    <s v="no impacts"/>
    <x v="7"/>
    <s v=""/>
    <s v=""/>
  </r>
  <r>
    <s v="Pama"/>
    <s v="SUD_004"/>
    <s v="LITTORAL"/>
    <s v="IHS"/>
    <s v="Grid-Gen"/>
    <s v="SUD"/>
    <s v="Pama"/>
    <s v="NOKIA"/>
    <n v="0"/>
    <n v="0"/>
    <n v="0"/>
    <n v="0"/>
    <n v="0"/>
    <n v="0"/>
    <n v="0"/>
    <n v="0"/>
    <n v="0"/>
    <n v="0"/>
    <n v="0"/>
    <n v="0"/>
    <n v="0"/>
    <n v="0"/>
    <n v="0"/>
    <n v="0"/>
    <x v="609"/>
    <x v="0"/>
    <m/>
    <x v="15"/>
    <x v="10"/>
    <s v="no impacts"/>
    <x v="7"/>
    <s v=""/>
    <s v=""/>
  </r>
  <r>
    <s v="Ntui-Ecole-Publique"/>
    <s v="CTR_826"/>
    <s v="CENTRE"/>
    <s v="CAMUSAT"/>
    <s v="HGB"/>
    <s v="CENTRE"/>
    <s v="Ntui"/>
    <s v="ZTE"/>
    <n v="0"/>
    <n v="0"/>
    <n v="0"/>
    <n v="0"/>
    <n v="0"/>
    <n v="0"/>
    <n v="0"/>
    <n v="0"/>
    <n v="0"/>
    <n v="0"/>
    <n v="0"/>
    <n v="0"/>
    <n v="0"/>
    <n v="0"/>
    <n v="0"/>
    <n v="0"/>
    <x v="609"/>
    <x v="0"/>
    <m/>
    <x v="5"/>
    <x v="5"/>
    <s v="MPR ISSUE"/>
    <x v="3"/>
    <s v="(04/26/2026 ocm ran 20h): -22.04.26; Carte EAC disponible et transfert en cours de Bafousssam, ETD=22.04.26 mais chassis MSS8 pas disponible, commande faite à OCM_x000a_21/04/2026 Chassi MSS8, FAN et carte EAC de MPR_NTUI_2 commande en cours _x000a_20/04/2026 Besoin d'un fme sur site de MPR_NTUI_1 pour verifier le stacking entre les MPR S1P1; FME Apiang activé pour, pour investigations, ETA=18H UTC"/>
    <s v=""/>
  </r>
  <r>
    <s v="Mamb"/>
    <s v="CTR_356"/>
    <s v="CENTRE"/>
    <s v="IHS"/>
    <s v="Grid-Gen"/>
    <s v="CENTRE"/>
    <s v="Mamb"/>
    <s v="ZTE"/>
    <n v="0"/>
    <n v="0"/>
    <n v="0"/>
    <n v="0"/>
    <n v="0"/>
    <n v="0"/>
    <n v="0"/>
    <n v="0"/>
    <n v="0"/>
    <n v="0"/>
    <n v="0"/>
    <n v="0"/>
    <n v="0"/>
    <n v="0"/>
    <n v="0"/>
    <n v="0"/>
    <x v="609"/>
    <x v="0"/>
    <m/>
    <x v="15"/>
    <x v="10"/>
    <s v="no impacts"/>
    <x v="7"/>
    <s v=""/>
    <s v=""/>
  </r>
  <r>
    <s v="MONATELE-IHS"/>
    <s v="CTR_869"/>
    <s v="CENTRE"/>
    <s v="IHS"/>
    <s v="Grid-Gen"/>
    <s v="CENTRE"/>
    <s v="Monatele"/>
    <s v="ZTE"/>
    <n v="0"/>
    <n v="0"/>
    <n v="0"/>
    <n v="0"/>
    <n v="0"/>
    <n v="0"/>
    <n v="0"/>
    <n v="0"/>
    <n v="0"/>
    <n v="0"/>
    <n v="0"/>
    <n v="0"/>
    <n v="0"/>
    <n v="0"/>
    <n v="0"/>
    <n v="0"/>
    <x v="609"/>
    <x v="0"/>
    <m/>
    <x v="15"/>
    <x v="10"/>
    <s v="no impacts"/>
    <x v="7"/>
    <s v=""/>
    <s v=""/>
  </r>
  <r>
    <s v="Sabga"/>
    <s v="NRO_048"/>
    <s v="NORD-OUEST"/>
    <s v="IHS"/>
    <s v="Grid-Gen"/>
    <s v="NORD-OUEST"/>
    <s v="Sabga"/>
    <s v="Huawei"/>
    <n v="0"/>
    <n v="0"/>
    <n v="0"/>
    <n v="0"/>
    <n v="0"/>
    <n v="0"/>
    <n v="0"/>
    <n v="0"/>
    <n v="0"/>
    <n v="0"/>
    <n v="0"/>
    <n v="0"/>
    <n v="0"/>
    <n v="0"/>
    <n v="0"/>
    <n v="0"/>
    <x v="609"/>
    <x v="2"/>
    <m/>
    <x v="15"/>
    <x v="10"/>
    <s v="no impacts"/>
    <x v="7"/>
    <s v=""/>
    <s v=""/>
  </r>
  <r>
    <s v="Mbanga-Mouyouka-IHS"/>
    <s v="LIT_789"/>
    <s v="LITTORAL"/>
    <m/>
    <m/>
    <s v="LITTORAL"/>
    <s v="Mouyouka"/>
    <s v="ZTE"/>
    <n v="0"/>
    <n v="0"/>
    <n v="0"/>
    <n v="0"/>
    <n v="0"/>
    <n v="0"/>
    <n v="0"/>
    <n v="0"/>
    <n v="0"/>
    <n v="0"/>
    <n v="0"/>
    <n v="0"/>
    <n v="0"/>
    <n v="0"/>
    <n v="0"/>
    <n v="0"/>
    <x v="609"/>
    <x v="0"/>
    <m/>
    <x v="15"/>
    <x v="10"/>
    <s v="no impacts"/>
    <x v="7"/>
    <s v=""/>
    <s v=""/>
  </r>
  <r>
    <s v="Bidou-IHS"/>
    <s v="SUD_125"/>
    <s v="NORD-OUEST"/>
    <m/>
    <m/>
    <s v="SUD"/>
    <s v="Bamenda"/>
    <s v="ZTE"/>
    <n v="0"/>
    <n v="0"/>
    <n v="0"/>
    <n v="0"/>
    <n v="0"/>
    <n v="0"/>
    <n v="0"/>
    <n v="0"/>
    <n v="0"/>
    <n v="0"/>
    <n v="0"/>
    <n v="0"/>
    <n v="0"/>
    <n v="0"/>
    <n v="0"/>
    <n v="0"/>
    <x v="609"/>
    <x v="0"/>
    <m/>
    <x v="15"/>
    <x v="10"/>
    <s v="no impacts"/>
    <x v="7"/>
    <s v=""/>
    <s v=""/>
  </r>
  <r>
    <s v="Makoda-MTN"/>
    <s v="CTR_360"/>
    <s v="CENTRE"/>
    <s v="IHS"/>
    <s v="Gen-Lithium"/>
    <s v="CENTRE"/>
    <s v="Makoda"/>
    <s v="ZTE"/>
    <n v="0"/>
    <n v="0"/>
    <n v="0"/>
    <n v="0"/>
    <n v="0"/>
    <n v="0"/>
    <n v="0"/>
    <n v="0"/>
    <n v="0"/>
    <n v="0"/>
    <n v="0"/>
    <n v="0"/>
    <n v="0"/>
    <n v="0"/>
    <n v="0"/>
    <n v="0"/>
    <x v="609"/>
    <x v="0"/>
    <m/>
    <x v="15"/>
    <x v="10"/>
    <s v="no impacts"/>
    <x v="7"/>
    <s v=""/>
    <s v=""/>
  </r>
  <r>
    <s v="Manjo-Q2-MTN"/>
    <s v="LIT_772"/>
    <s v="LITTORAL"/>
    <m/>
    <m/>
    <s v="LITTORAL"/>
    <s v="Manjo"/>
    <s v="ZTE"/>
    <n v="0"/>
    <n v="0"/>
    <n v="0"/>
    <n v="0"/>
    <n v="0"/>
    <n v="0"/>
    <n v="0"/>
    <n v="0"/>
    <n v="0"/>
    <n v="0"/>
    <n v="0"/>
    <n v="0"/>
    <n v="0"/>
    <n v="0"/>
    <n v="0"/>
    <n v="0"/>
    <x v="609"/>
    <x v="0"/>
    <m/>
    <x v="15"/>
    <x v="10"/>
    <s v="no impacts"/>
    <x v="7"/>
    <s v=""/>
    <s v=""/>
  </r>
  <r>
    <s v="BISSIANG-Kribi"/>
    <s v="SUD_128"/>
    <s v="CENTRE"/>
    <s v="CAMUSAT"/>
    <s v="Hybrid Solar - S3"/>
    <s v="SUD"/>
    <s v="BISSIANG"/>
    <s v="ZTE"/>
    <n v="0"/>
    <n v="0"/>
    <n v="0"/>
    <n v="0"/>
    <n v="0"/>
    <n v="0"/>
    <n v="0"/>
    <n v="0"/>
    <n v="0"/>
    <n v="0"/>
    <n v="0"/>
    <n v="0"/>
    <n v="0"/>
    <n v="0"/>
    <n v="0"/>
    <n v="0"/>
    <x v="609"/>
    <x v="0"/>
    <m/>
    <x v="15"/>
    <x v="10"/>
    <s v="no impacts"/>
    <x v="7"/>
    <s v=""/>
    <s v=""/>
  </r>
  <r>
    <s v="Ndokoma"/>
    <s v="LIT_308"/>
    <s v="LITTORAL"/>
    <s v="IHS"/>
    <s v="Grid-Gen-Lithium"/>
    <s v="LITTORAL"/>
    <s v="Ndokoma"/>
    <s v="ZTE"/>
    <n v="0"/>
    <n v="0"/>
    <n v="0"/>
    <n v="0"/>
    <n v="0"/>
    <n v="0"/>
    <n v="0"/>
    <n v="0"/>
    <n v="0"/>
    <n v="0"/>
    <n v="0"/>
    <n v="0"/>
    <n v="0"/>
    <n v="0"/>
    <n v="0"/>
    <n v="0"/>
    <x v="609"/>
    <x v="0"/>
    <m/>
    <x v="15"/>
    <x v="10"/>
    <s v="no impacts"/>
    <x v="7"/>
    <s v=""/>
    <s v=""/>
  </r>
  <r>
    <s v="Ngwei"/>
    <s v="LIT_108"/>
    <s v="LITTORAL"/>
    <s v="IHS"/>
    <s v="Solar-Grid-Gen"/>
    <s v="LITTORAL"/>
    <s v="Ngwei"/>
    <s v="ZTE"/>
    <n v="0"/>
    <n v="0"/>
    <n v="0"/>
    <n v="0"/>
    <n v="0"/>
    <n v="0"/>
    <n v="0"/>
    <n v="0"/>
    <n v="0"/>
    <n v="0"/>
    <n v="0"/>
    <n v="0"/>
    <n v="0"/>
    <n v="0"/>
    <n v="0"/>
    <n v="0"/>
    <x v="609"/>
    <x v="0"/>
    <m/>
    <x v="15"/>
    <x v="10"/>
    <s v="no impacts"/>
    <x v="7"/>
    <s v=""/>
    <s v=""/>
  </r>
  <r>
    <s v="Essazok"/>
    <s v="CTR_749"/>
    <s v="CENTRE"/>
    <s v="CAMUSAT"/>
    <s v="Hybrid Solar - S3"/>
    <s v="CENTRE"/>
    <s v="Essazok"/>
    <s v="ZTE"/>
    <n v="0"/>
    <n v="0"/>
    <n v="0"/>
    <n v="0"/>
    <n v="0"/>
    <n v="0"/>
    <n v="0"/>
    <n v="0"/>
    <n v="0"/>
    <n v="0"/>
    <n v="0"/>
    <n v="0"/>
    <n v="0"/>
    <n v="0"/>
    <n v="0"/>
    <n v="0"/>
    <x v="609"/>
    <x v="0"/>
    <m/>
    <x v="15"/>
    <x v="10"/>
    <s v="no impacts"/>
    <x v="7"/>
    <s v=""/>
    <s v=""/>
  </r>
  <r>
    <s v="Nkometou-Edouma-IHS"/>
    <s v="CTR_695"/>
    <s v="Yaounde"/>
    <s v="IHS"/>
    <s v="Grid-Gen-Lithium"/>
    <s v="CENTRE"/>
    <s v="Yaounde"/>
    <s v="ZTE"/>
    <n v="0"/>
    <n v="0"/>
    <n v="0"/>
    <n v="0"/>
    <n v="0"/>
    <n v="0"/>
    <n v="0"/>
    <n v="0"/>
    <n v="0"/>
    <n v="0"/>
    <n v="0"/>
    <n v="0"/>
    <n v="0"/>
    <n v="0"/>
    <n v="0"/>
    <n v="0"/>
    <x v="609"/>
    <x v="0"/>
    <m/>
    <x v="15"/>
    <x v="10"/>
    <s v="no impacts"/>
    <x v="7"/>
    <s v=""/>
    <s v=""/>
  </r>
  <r>
    <s v="Njombe"/>
    <s v="LIT_039"/>
    <s v="LITTORAL"/>
    <s v="IHS"/>
    <s v="Grid-Gen"/>
    <s v="LITTORAL"/>
    <s v="Njombe"/>
    <s v="ZTE"/>
    <n v="0"/>
    <n v="0"/>
    <n v="0"/>
    <n v="0"/>
    <n v="0"/>
    <n v="0"/>
    <n v="0"/>
    <n v="0"/>
    <n v="0"/>
    <n v="0"/>
    <n v="0"/>
    <n v="0"/>
    <n v="0"/>
    <n v="0"/>
    <n v="0"/>
    <n v="0"/>
    <x v="609"/>
    <x v="0"/>
    <m/>
    <x v="15"/>
    <x v="10"/>
    <s v="no impacts"/>
    <x v="7"/>
    <s v=""/>
    <s v=""/>
  </r>
  <r>
    <s v="Edea-Ndokok"/>
    <s v="LIT_230"/>
    <s v="LITTORAL"/>
    <s v="IHS"/>
    <s v="Grid-Gen"/>
    <s v="LITTORAL"/>
    <s v="Edea"/>
    <s v="ZTE"/>
    <n v="0"/>
    <n v="0"/>
    <n v="0"/>
    <n v="0"/>
    <n v="0"/>
    <n v="0"/>
    <n v="0"/>
    <n v="0"/>
    <n v="0"/>
    <n v="0"/>
    <n v="0"/>
    <n v="0"/>
    <n v="0"/>
    <n v="0"/>
    <n v="0"/>
    <n v="0"/>
    <x v="609"/>
    <x v="0"/>
    <m/>
    <x v="15"/>
    <x v="10"/>
    <s v="no impacts"/>
    <x v="7"/>
    <s v=""/>
    <s v=""/>
  </r>
  <r>
    <s v="Mengueme"/>
    <s v="CTR_354"/>
    <s v="CENTRE"/>
    <s v="IHS"/>
    <s v="Grid-Gen"/>
    <s v="CENTRE"/>
    <s v="Mengueme"/>
    <s v="ZTE"/>
    <n v="0"/>
    <n v="0"/>
    <n v="0"/>
    <n v="0"/>
    <n v="0"/>
    <n v="0"/>
    <n v="0"/>
    <n v="0"/>
    <n v="0"/>
    <n v="0"/>
    <n v="0"/>
    <n v="0"/>
    <n v="0"/>
    <n v="0"/>
    <n v="0"/>
    <n v="0"/>
    <x v="609"/>
    <x v="0"/>
    <m/>
    <x v="15"/>
    <x v="10"/>
    <s v="no impacts"/>
    <x v="7"/>
    <s v=""/>
    <s v=""/>
  </r>
  <r>
    <s v="Mandoumba"/>
    <s v="CTR_066"/>
    <s v="CENTRE"/>
    <s v="IHS"/>
    <s v="Solar-Grid-Gen-Lithium"/>
    <s v="CENTRE"/>
    <s v="Mandoumba"/>
    <s v="ZTE"/>
    <n v="0"/>
    <n v="0"/>
    <n v="0"/>
    <n v="0"/>
    <n v="0"/>
    <n v="0"/>
    <n v="0"/>
    <n v="0"/>
    <n v="0"/>
    <n v="0"/>
    <n v="0"/>
    <n v="0"/>
    <n v="0"/>
    <n v="0"/>
    <n v="0"/>
    <n v="0"/>
    <x v="609"/>
    <x v="0"/>
    <m/>
    <x v="15"/>
    <x v="10"/>
    <s v="no impacts"/>
    <x v="7"/>
    <s v=""/>
    <s v=""/>
  </r>
  <r>
    <s v="Djoum-CIFAN"/>
    <s v="SUD_231"/>
    <s v="CENTRE"/>
    <s v="IHS"/>
    <s v="Grid-Gen-Lithium"/>
    <s v="SUD"/>
    <s v="Djoum"/>
    <s v="ZTE"/>
    <n v="0"/>
    <n v="0"/>
    <n v="0"/>
    <n v="0"/>
    <n v="0"/>
    <n v="0"/>
    <n v="0"/>
    <n v="0"/>
    <n v="0"/>
    <n v="0"/>
    <n v="0"/>
    <n v="0"/>
    <n v="0"/>
    <n v="0"/>
    <n v="0"/>
    <n v="0"/>
    <x v="609"/>
    <x v="0"/>
    <m/>
    <x v="15"/>
    <x v="10"/>
    <s v="no impacts"/>
    <x v="7"/>
    <s v=""/>
    <s v=""/>
  </r>
  <r>
    <s v="Avebe-MTN"/>
    <s v="SUD_236"/>
    <s v="CENTRE"/>
    <s v="IHS"/>
    <s v="Grid-Gen"/>
    <s v="SUD"/>
    <s v="Avebe"/>
    <s v="ZTE"/>
    <n v="0"/>
    <n v="0"/>
    <n v="0"/>
    <n v="0"/>
    <n v="0"/>
    <n v="0"/>
    <n v="0"/>
    <n v="0"/>
    <n v="0"/>
    <n v="0"/>
    <n v="0"/>
    <n v="0"/>
    <n v="0"/>
    <n v="0"/>
    <n v="0"/>
    <n v="0"/>
    <x v="609"/>
    <x v="0"/>
    <m/>
    <x v="15"/>
    <x v="10"/>
    <s v="no impacts"/>
    <x v="7"/>
    <s v=""/>
    <s v=""/>
  </r>
  <r>
    <s v="Goufan"/>
    <s v="CTR_231"/>
    <s v="CENTRE"/>
    <s v="IHS"/>
    <s v="Grid-Gen"/>
    <s v="CENTRE"/>
    <s v="Goufan"/>
    <s v="ZTE"/>
    <n v="0"/>
    <n v="0"/>
    <n v="0"/>
    <n v="0"/>
    <n v="0"/>
    <n v="0"/>
    <n v="0"/>
    <n v="0"/>
    <n v="0"/>
    <n v="0"/>
    <n v="0"/>
    <n v="0"/>
    <n v="0"/>
    <n v="0"/>
    <n v="0"/>
    <n v="0"/>
    <x v="609"/>
    <x v="0"/>
    <m/>
    <x v="15"/>
    <x v="10"/>
    <s v="no impacts"/>
    <x v="7"/>
    <s v=""/>
    <s v=""/>
  </r>
  <r>
    <s v="Mvoundou-Ngoke-MTN-IHS"/>
    <s v="CTR_183"/>
    <s v="CENTRE"/>
    <s v="IHS"/>
    <s v="Gen-Lithium"/>
    <s v="CENTRE"/>
    <s v="Mvoundou-Ngoke"/>
    <s v="ZTE"/>
    <n v="0"/>
    <n v="0"/>
    <n v="0"/>
    <n v="0"/>
    <n v="0"/>
    <n v="0"/>
    <n v="0"/>
    <n v="0"/>
    <n v="0"/>
    <n v="0"/>
    <n v="0"/>
    <n v="0"/>
    <n v="0"/>
    <n v="0"/>
    <n v="0"/>
    <n v="0"/>
    <x v="609"/>
    <x v="0"/>
    <m/>
    <x v="15"/>
    <x v="10"/>
    <s v="no impacts"/>
    <x v="7"/>
    <s v=""/>
    <s v=""/>
  </r>
  <r>
    <s v="Ebombe"/>
    <s v="CTR_003"/>
    <s v="LITTORAL"/>
    <s v="IHS"/>
    <s v="Solar-Gen-Lithium"/>
    <s v="CENTRE"/>
    <s v="Ebombe"/>
    <s v="ZTE"/>
    <n v="0"/>
    <n v="0"/>
    <n v="0"/>
    <n v="0"/>
    <n v="0"/>
    <n v="0"/>
    <n v="0"/>
    <n v="0"/>
    <n v="0"/>
    <n v="0"/>
    <n v="0"/>
    <n v="0"/>
    <n v="0"/>
    <n v="0"/>
    <n v="0"/>
    <n v="0"/>
    <x v="609"/>
    <x v="0"/>
    <m/>
    <x v="15"/>
    <x v="10"/>
    <s v="no impacts"/>
    <x v="7"/>
    <s v=""/>
    <s v=""/>
  </r>
  <r>
    <s v="Lobo"/>
    <s v="CTR_227"/>
    <s v="CENTRE"/>
    <s v="IHS"/>
    <s v="Grid-Gen-Lithium"/>
    <s v="CENTRE"/>
    <s v="Lobo"/>
    <s v="ZTE"/>
    <n v="0"/>
    <n v="0"/>
    <n v="0"/>
    <n v="0"/>
    <n v="0"/>
    <n v="0"/>
    <n v="0"/>
    <n v="0"/>
    <n v="0"/>
    <n v="0"/>
    <n v="0"/>
    <n v="0"/>
    <n v="0"/>
    <n v="0"/>
    <n v="0"/>
    <n v="0"/>
    <x v="609"/>
    <x v="0"/>
    <m/>
    <x v="15"/>
    <x v="10"/>
    <s v="no impacts"/>
    <x v="7"/>
    <s v=""/>
    <s v=""/>
  </r>
  <r>
    <s v="Campo"/>
    <s v="LIT_132"/>
    <s v="LITTORAL"/>
    <s v="IHS"/>
    <s v="Grid-Gen"/>
    <s v="LITTORAL"/>
    <s v="Campo"/>
    <s v="ZTE"/>
    <n v="0"/>
    <n v="0"/>
    <n v="0"/>
    <n v="0"/>
    <n v="0"/>
    <n v="0"/>
    <n v="0"/>
    <n v="0"/>
    <n v="0"/>
    <n v="0"/>
    <n v="0"/>
    <n v="0"/>
    <n v="0"/>
    <n v="0"/>
    <n v="0"/>
    <n v="0"/>
    <x v="609"/>
    <x v="0"/>
    <m/>
    <x v="15"/>
    <x v="10"/>
    <s v="no impacts"/>
    <x v="7"/>
    <s v=""/>
    <s v=""/>
  </r>
  <r>
    <s v="Nkenglikok"/>
    <s v="CTR_060"/>
    <s v="CENTRE"/>
    <s v="IHS"/>
    <s v="Solar-Grid-Gen"/>
    <s v="CENTRE"/>
    <s v="Nkeng-likok"/>
    <s v="ZTE"/>
    <n v="0"/>
    <n v="0"/>
    <n v="0"/>
    <n v="0"/>
    <n v="0"/>
    <n v="0"/>
    <n v="0"/>
    <n v="0"/>
    <n v="0"/>
    <n v="0"/>
    <n v="0"/>
    <n v="0"/>
    <n v="0"/>
    <n v="0"/>
    <n v="0"/>
    <n v="0"/>
    <x v="609"/>
    <x v="0"/>
    <m/>
    <x v="15"/>
    <x v="10"/>
    <s v="no impacts"/>
    <x v="7"/>
    <s v=""/>
    <s v=""/>
  </r>
  <r>
    <s v="Doume"/>
    <s v="EST_020"/>
    <s v="CENTRE"/>
    <s v="IHS"/>
    <s v="Grid-Gen-Lithium"/>
    <s v="EST"/>
    <s v="Doume"/>
    <s v="ZTE"/>
    <n v="0"/>
    <n v="0"/>
    <n v="0"/>
    <n v="0"/>
    <n v="0"/>
    <n v="0"/>
    <n v="0"/>
    <n v="0"/>
    <n v="0"/>
    <n v="0"/>
    <n v="0"/>
    <n v="0"/>
    <n v="0"/>
    <n v="0"/>
    <n v="0"/>
    <n v="0"/>
    <x v="609"/>
    <x v="1"/>
    <m/>
    <x v="2"/>
    <x v="2"/>
    <s v="EXCLU"/>
    <x v="2"/>
    <s v=""/>
    <s v=""/>
  </r>
  <r>
    <s v="Monatele"/>
    <s v="CTR_073"/>
    <s v="CENTRE"/>
    <s v="IHS"/>
    <s v="Grid-Gen"/>
    <s v="CENTRE"/>
    <s v="Monatele"/>
    <s v="ZTE"/>
    <n v="0"/>
    <n v="0"/>
    <n v="0"/>
    <n v="0"/>
    <n v="0"/>
    <n v="0"/>
    <n v="0"/>
    <n v="0"/>
    <n v="0"/>
    <n v="0"/>
    <n v="0"/>
    <n v="0"/>
    <n v="0"/>
    <n v="0"/>
    <n v="0"/>
    <n v="0"/>
    <x v="609"/>
    <x v="0"/>
    <m/>
    <x v="15"/>
    <x v="10"/>
    <s v="no impacts"/>
    <x v="7"/>
    <s v=""/>
    <s v=""/>
  </r>
  <r>
    <s v="Mbambou-IHS"/>
    <s v="LIT_143"/>
    <s v="LITTORAL"/>
    <s v="IHS"/>
    <s v="Gen-Lithium"/>
    <s v="LITTORAL"/>
    <s v="Mbambou"/>
    <s v="ZTE"/>
    <n v="0"/>
    <n v="0"/>
    <n v="0"/>
    <n v="0"/>
    <n v="0"/>
    <n v="0"/>
    <n v="0"/>
    <n v="0"/>
    <n v="0"/>
    <n v="0"/>
    <n v="0"/>
    <n v="0"/>
    <n v="0"/>
    <n v="0"/>
    <n v="0"/>
    <n v="0"/>
    <x v="609"/>
    <x v="0"/>
    <m/>
    <x v="15"/>
    <x v="10"/>
    <s v="no impacts"/>
    <x v="7"/>
    <s v=""/>
    <s v=""/>
  </r>
  <r>
    <s v="Mengong"/>
    <s v="SUD_017"/>
    <s v="CENTRE"/>
    <s v="IHS"/>
    <s v="GenOnly"/>
    <s v="SUD"/>
    <s v="Abiete"/>
    <s v="ZTE"/>
    <n v="0"/>
    <n v="0"/>
    <n v="0"/>
    <n v="0"/>
    <n v="0"/>
    <n v="0"/>
    <n v="0"/>
    <n v="0"/>
    <n v="0"/>
    <n v="0"/>
    <n v="0"/>
    <n v="0"/>
    <n v="0"/>
    <n v="0"/>
    <n v="0"/>
    <n v="0"/>
    <x v="609"/>
    <x v="0"/>
    <m/>
    <x v="15"/>
    <x v="10"/>
    <s v="no impacts"/>
    <x v="7"/>
    <s v=""/>
    <s v=""/>
  </r>
  <r>
    <s v="Minisite-Tsinga"/>
    <s v="CTR_690"/>
    <s v="Yaounde"/>
    <s v="CAMUSAT"/>
    <s v="Good Grid no GE - 8h"/>
    <s v="CENTRE"/>
    <s v="Yaounde"/>
    <s v="ZTE"/>
    <n v="0"/>
    <n v="0"/>
    <n v="0"/>
    <n v="0"/>
    <n v="0"/>
    <n v="0"/>
    <n v="0"/>
    <n v="0"/>
    <n v="0"/>
    <n v="0"/>
    <n v="0"/>
    <n v="0"/>
    <n v="0"/>
    <n v="0"/>
    <n v="0"/>
    <n v="0"/>
    <x v="609"/>
    <x v="0"/>
    <m/>
    <x v="15"/>
    <x v="10"/>
    <s v="no impacts"/>
    <x v="7"/>
    <s v=""/>
    <s v=""/>
  </r>
  <r>
    <s v="Matomb"/>
    <s v="CTR_005"/>
    <s v="CENTRE"/>
    <s v="IHS"/>
    <s v="Grid-Gen"/>
    <s v="CENTRE"/>
    <s v="Matomb"/>
    <s v="ZTE"/>
    <n v="0"/>
    <n v="0"/>
    <n v="0"/>
    <n v="0"/>
    <n v="0"/>
    <n v="0"/>
    <n v="0"/>
    <n v="0"/>
    <n v="0"/>
    <n v="0"/>
    <n v="0"/>
    <n v="0"/>
    <n v="0"/>
    <n v="0"/>
    <n v="0"/>
    <n v="0"/>
    <x v="609"/>
    <x v="1"/>
    <m/>
    <x v="2"/>
    <x v="2"/>
    <s v="EXCLU"/>
    <x v="2"/>
    <s v=""/>
    <s v=""/>
  </r>
  <r>
    <s v="Olamze-IHS"/>
    <s v="SUD_038"/>
    <s v="CENTRE"/>
    <s v="IHS"/>
    <s v="Grid-Gen"/>
    <s v="SUD"/>
    <s v="Olamze"/>
    <s v="ZTE"/>
    <n v="0"/>
    <n v="0"/>
    <n v="0"/>
    <n v="0"/>
    <n v="0"/>
    <n v="0"/>
    <n v="0"/>
    <n v="0"/>
    <n v="0"/>
    <n v="0"/>
    <n v="0"/>
    <n v="0"/>
    <n v="0"/>
    <n v="0"/>
    <n v="0"/>
    <n v="0"/>
    <x v="609"/>
    <x v="0"/>
    <m/>
    <x v="15"/>
    <x v="10"/>
    <s v="no impacts"/>
    <x v="7"/>
    <s v=""/>
    <s v=""/>
  </r>
  <r>
    <s v="Mfou-Entree"/>
    <s v="CTR_653"/>
    <s v="CENTRE"/>
    <s v="CAMUSAT"/>
    <s v="Hybrid Solar - S1"/>
    <s v="CENTRE"/>
    <s v="Mfou"/>
    <s v="ZTE"/>
    <n v="0"/>
    <n v="0"/>
    <n v="0"/>
    <n v="0"/>
    <n v="0"/>
    <n v="0"/>
    <n v="0"/>
    <n v="0"/>
    <n v="0"/>
    <n v="0"/>
    <n v="0"/>
    <n v="0"/>
    <n v="0"/>
    <n v="0"/>
    <n v="0"/>
    <n v="0"/>
    <x v="609"/>
    <x v="0"/>
    <m/>
    <x v="15"/>
    <x v="10"/>
    <s v="no impacts"/>
    <x v="7"/>
    <s v=""/>
    <s v=""/>
  </r>
  <r>
    <s v="Boutourou"/>
    <s v="CTR_092"/>
    <s v="CENTRE"/>
    <s v="IHS"/>
    <s v="Grid-Gen-Lithium"/>
    <s v="CENTRE"/>
    <s v="Boutourou"/>
    <s v="ZTE"/>
    <n v="0"/>
    <n v="0"/>
    <n v="0"/>
    <n v="0"/>
    <n v="0"/>
    <n v="0"/>
    <n v="0"/>
    <n v="0"/>
    <n v="0"/>
    <n v="0"/>
    <n v="0"/>
    <n v="0"/>
    <n v="0"/>
    <n v="0"/>
    <n v="0"/>
    <n v="0"/>
    <x v="609"/>
    <x v="0"/>
    <m/>
    <x v="15"/>
    <x v="10"/>
    <s v="no impacts"/>
    <x v="7"/>
    <s v=""/>
    <s v=""/>
  </r>
  <r>
    <s v="Nkak"/>
    <s v="LIT_231"/>
    <s v="LITTORAL"/>
    <s v="IHS"/>
    <s v="Solar-Gen-Lithium"/>
    <s v="LITTORAL"/>
    <s v="Mapubbi"/>
    <s v="ZTE"/>
    <n v="0"/>
    <n v="0"/>
    <n v="0"/>
    <n v="0"/>
    <n v="0"/>
    <n v="0"/>
    <n v="0"/>
    <n v="0"/>
    <n v="0"/>
    <n v="0"/>
    <n v="0"/>
    <n v="0"/>
    <n v="0"/>
    <n v="0"/>
    <n v="0"/>
    <n v="0"/>
    <x v="609"/>
    <x v="0"/>
    <m/>
    <x v="15"/>
    <x v="10"/>
    <s v="no impacts"/>
    <x v="7"/>
    <s v=""/>
    <s v=""/>
  </r>
  <r>
    <s v="Ambassade-Gabon"/>
    <s v="CTR_745"/>
    <s v="Yaounde"/>
    <s v="CAMUSAT"/>
    <s v="Good Grid no GE - 8h"/>
    <s v="CENTRE"/>
    <s v="Yaounde"/>
    <s v="ZTE"/>
    <n v="0"/>
    <n v="0"/>
    <n v="0"/>
    <n v="0"/>
    <n v="0"/>
    <n v="0"/>
    <n v="0"/>
    <n v="0"/>
    <n v="0"/>
    <n v="0"/>
    <n v="0"/>
    <n v="0"/>
    <n v="0"/>
    <n v="0"/>
    <n v="0"/>
    <n v="0"/>
    <x v="609"/>
    <x v="0"/>
    <m/>
    <x v="15"/>
    <x v="10"/>
    <s v="no impacts"/>
    <x v="7"/>
    <s v=""/>
    <s v=""/>
  </r>
  <r>
    <s v="Dibamba-Camrail"/>
    <s v="LIT_385"/>
    <s v="Douala"/>
    <s v="CAMUSAT"/>
    <s v="Hybrid Solar - S3"/>
    <s v="LITTORAL"/>
    <s v="Douala"/>
    <s v="ZTE"/>
    <n v="0"/>
    <n v="0"/>
    <n v="0"/>
    <n v="0"/>
    <n v="0"/>
    <n v="0"/>
    <n v="0"/>
    <n v="0"/>
    <n v="0"/>
    <n v="0"/>
    <n v="0"/>
    <n v="0"/>
    <n v="0"/>
    <n v="0"/>
    <n v="0"/>
    <n v="0"/>
    <x v="609"/>
    <x v="0"/>
    <m/>
    <x v="15"/>
    <x v="10"/>
    <s v="no impacts"/>
    <x v="7"/>
    <s v=""/>
    <s v=""/>
  </r>
  <r>
    <s v="Campo-Beach-IHS"/>
    <s v="LIT_494"/>
    <s v="LITTORAL"/>
    <s v="IHS"/>
    <s v="Grid-Gen"/>
    <s v="LITTORAL"/>
    <s v="Campo"/>
    <s v="ZTE"/>
    <n v="0"/>
    <n v="0"/>
    <n v="0"/>
    <n v="0"/>
    <n v="0"/>
    <n v="0"/>
    <n v="0"/>
    <n v="0"/>
    <n v="0"/>
    <n v="0"/>
    <n v="0"/>
    <n v="0"/>
    <n v="0"/>
    <n v="0"/>
    <n v="0"/>
    <n v="0"/>
    <x v="609"/>
    <x v="0"/>
    <m/>
    <x v="15"/>
    <x v="10"/>
    <s v="no impacts"/>
    <x v="7"/>
    <s v=""/>
    <s v=""/>
  </r>
  <r>
    <s v="Abong-Mbang"/>
    <s v="EST_009"/>
    <s v="CENTRE"/>
    <s v="CAMUSAT"/>
    <s v="Bad Grid + Solar + GE"/>
    <s v="EST"/>
    <s v="Abong-Mbang"/>
    <s v="NOKIA"/>
    <n v="0"/>
    <n v="0"/>
    <n v="0"/>
    <n v="0"/>
    <n v="0"/>
    <n v="0"/>
    <n v="0"/>
    <n v="0"/>
    <n v="0"/>
    <n v="0"/>
    <n v="0"/>
    <n v="0"/>
    <n v="0"/>
    <n v="0"/>
    <n v="0"/>
    <n v="0"/>
    <x v="609"/>
    <x v="0"/>
    <m/>
    <x v="15"/>
    <x v="10"/>
    <s v="no impacts"/>
    <x v="7"/>
    <s v=""/>
    <s v=""/>
  </r>
  <r>
    <s v="Fifinda-MTN"/>
    <s v="SUD_215"/>
    <s v="LITTORAL"/>
    <s v="IHS"/>
    <s v="Grid-Gen"/>
    <s v="SUD"/>
    <s v="Fifinda"/>
    <s v="ZTE"/>
    <n v="0"/>
    <n v="0"/>
    <n v="0"/>
    <n v="0"/>
    <n v="0"/>
    <n v="0"/>
    <n v="0"/>
    <n v="0"/>
    <n v="0"/>
    <n v="0"/>
    <n v="0"/>
    <n v="0"/>
    <n v="0"/>
    <n v="0"/>
    <n v="0"/>
    <n v="0"/>
    <x v="609"/>
    <x v="0"/>
    <m/>
    <x v="1"/>
    <x v="1"/>
    <s v="Warehouse HUAWEI"/>
    <x v="1"/>
    <s v="(04/26/2026 ocm ran 20h): -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
  </r>
  <r>
    <s v="Dehane-PHP"/>
    <s v="LIT_591"/>
    <s v="LITTORAL"/>
    <s v="CAMUSAT"/>
    <s v="Good Grid + GE"/>
    <s v="LITTORAL"/>
    <s v="Dehane"/>
    <s v="ZTE"/>
    <n v="0"/>
    <n v="0"/>
    <n v="0"/>
    <n v="0"/>
    <n v="0"/>
    <n v="0"/>
    <n v="0"/>
    <n v="0"/>
    <n v="0"/>
    <n v="0"/>
    <n v="0"/>
    <n v="0"/>
    <n v="0"/>
    <n v="0"/>
    <n v="0"/>
    <n v="0"/>
    <x v="609"/>
    <x v="0"/>
    <m/>
    <x v="15"/>
    <x v="10"/>
    <s v="no impacts"/>
    <x v="7"/>
    <s v=""/>
    <s v=""/>
  </r>
  <r>
    <s v="Col-Batie-IHS"/>
    <s v="OST_164"/>
    <s v="OUEST"/>
    <s v="IHS"/>
    <s v="Grid-Gen"/>
    <s v="OUEST"/>
    <s v="Batie"/>
    <s v="Huawei"/>
    <n v="0"/>
    <n v="0"/>
    <n v="0"/>
    <n v="0"/>
    <n v="0"/>
    <n v="0"/>
    <n v="0"/>
    <n v="0"/>
    <n v="0"/>
    <n v="0"/>
    <n v="0"/>
    <n v="0"/>
    <n v="0"/>
    <n v="0"/>
    <n v="0"/>
    <n v="0"/>
    <x v="609"/>
    <x v="0"/>
    <m/>
    <x v="15"/>
    <x v="10"/>
    <s v="no impacts"/>
    <x v="7"/>
    <s v=""/>
    <s v=""/>
  </r>
  <r>
    <s v="Bafou"/>
    <s v="OST_017"/>
    <s v="OUEST"/>
    <s v="IHS"/>
    <s v="Grid-Gen"/>
    <s v="OUEST"/>
    <s v="Bafou"/>
    <s v="Huawei"/>
    <n v="0"/>
    <n v="0"/>
    <n v="0"/>
    <n v="0"/>
    <n v="0"/>
    <n v="0"/>
    <n v="0"/>
    <n v="0"/>
    <n v="0"/>
    <n v="0"/>
    <n v="0"/>
    <n v="0"/>
    <n v="0"/>
    <n v="0"/>
    <n v="0"/>
    <n v="0"/>
    <x v="609"/>
    <x v="0"/>
    <m/>
    <x v="15"/>
    <x v="10"/>
    <s v="no impacts"/>
    <x v="7"/>
    <s v=""/>
    <s v=""/>
  </r>
  <r>
    <s v="Ndoumkain"/>
    <s v="OST_207"/>
    <s v="OUEST"/>
    <s v="IHS"/>
    <s v="Grid-Gen"/>
    <s v="OUEST"/>
    <s v="Ndoumkain"/>
    <s v="Huawei"/>
    <n v="0"/>
    <n v="0"/>
    <n v="0"/>
    <n v="0"/>
    <n v="0"/>
    <n v="0"/>
    <n v="0"/>
    <n v="0"/>
    <n v="0"/>
    <n v="0"/>
    <n v="0"/>
    <n v="0"/>
    <n v="0"/>
    <n v="0"/>
    <n v="0"/>
    <n v="0"/>
    <x v="609"/>
    <x v="0"/>
    <m/>
    <x v="15"/>
    <x v="10"/>
    <s v="no impacts"/>
    <x v="7"/>
    <s v=""/>
    <s v=""/>
  </r>
  <r>
    <s v="Ndoussan"/>
    <s v="CTR_054"/>
    <s v="CENTRE"/>
    <s v="IHS"/>
    <s v="Gen-Lithium"/>
    <s v="CENTRE"/>
    <s v="Ndoussan"/>
    <s v="ZTE"/>
    <n v="0"/>
    <n v="0"/>
    <n v="0"/>
    <n v="0"/>
    <n v="0"/>
    <n v="0"/>
    <n v="0"/>
    <n v="0"/>
    <n v="0"/>
    <n v="0"/>
    <n v="0"/>
    <n v="0"/>
    <n v="0"/>
    <n v="0"/>
    <n v="0"/>
    <n v="0"/>
    <x v="609"/>
    <x v="0"/>
    <m/>
    <x v="15"/>
    <x v="10"/>
    <s v="no impacts"/>
    <x v="7"/>
    <s v=""/>
    <s v=""/>
  </r>
  <r>
    <s v="Nkog-Edzen"/>
    <s v="CTR_041"/>
    <s v="CENTRE"/>
    <m/>
    <m/>
    <s v="CENTRE"/>
    <s v="Nkog-Edzen"/>
    <s v="ZTE"/>
    <n v="0"/>
    <n v="0"/>
    <n v="0"/>
    <n v="0"/>
    <n v="0"/>
    <n v="0"/>
    <n v="0"/>
    <n v="0"/>
    <n v="0"/>
    <n v="0"/>
    <n v="0"/>
    <n v="0"/>
    <n v="0"/>
    <n v="0"/>
    <n v="0"/>
    <n v="0"/>
    <x v="609"/>
    <x v="0"/>
    <m/>
    <x v="15"/>
    <x v="10"/>
    <s v="no impacts"/>
    <x v="7"/>
    <s v=""/>
    <s v=""/>
  </r>
  <r>
    <s v="BAHAM-NGOUGOUM"/>
    <s v="OST_282"/>
    <s v="OUEST"/>
    <s v="CAMUSAT"/>
    <s v="Bad Grid + GE"/>
    <s v="OUEST"/>
    <s v="Bafang"/>
    <s v="Huawei"/>
    <n v="0"/>
    <n v="0"/>
    <n v="0"/>
    <n v="0"/>
    <n v="0"/>
    <n v="0"/>
    <n v="0"/>
    <n v="0"/>
    <n v="0"/>
    <n v="0"/>
    <n v="0"/>
    <n v="0"/>
    <n v="0"/>
    <n v="0"/>
    <n v="0"/>
    <n v="0"/>
    <x v="609"/>
    <x v="0"/>
    <m/>
    <x v="15"/>
    <x v="10"/>
    <s v="no impacts"/>
    <x v="7"/>
    <s v=""/>
    <s v=""/>
  </r>
  <r>
    <s v="Nakong"/>
    <s v="NRD_157"/>
    <s v="NORD"/>
    <s v="CAMUSAT"/>
    <s v="Bad Grid + Solar + GE"/>
    <s v="NORD"/>
    <s v="Nakong"/>
    <s v="Huawei"/>
    <n v="0"/>
    <n v="0"/>
    <n v="0"/>
    <n v="0"/>
    <n v="0"/>
    <n v="0"/>
    <n v="0"/>
    <n v="0"/>
    <n v="0"/>
    <n v="0"/>
    <n v="0"/>
    <n v="0"/>
    <n v="0"/>
    <n v="0"/>
    <n v="0"/>
    <n v="0"/>
    <x v="609"/>
    <x v="0"/>
    <m/>
    <x v="15"/>
    <x v="10"/>
    <s v="no impacts"/>
    <x v="7"/>
    <s v=""/>
    <s v=""/>
  </r>
  <r>
    <s v="Balessing"/>
    <s v="OST_008"/>
    <s v="OUEST"/>
    <s v="OCM/Strategique"/>
    <s v="OCM/Stratégique"/>
    <s v="OUEST"/>
    <s v="Balessing"/>
    <s v="Huawei"/>
    <n v="0"/>
    <n v="0"/>
    <n v="0"/>
    <n v="0"/>
    <n v="0"/>
    <n v="0"/>
    <n v="0"/>
    <n v="0"/>
    <n v="0"/>
    <n v="0"/>
    <n v="0"/>
    <n v="0"/>
    <n v="0"/>
    <n v="0"/>
    <n v="0"/>
    <n v="0"/>
    <x v="609"/>
    <x v="0"/>
    <m/>
    <x v="15"/>
    <x v="10"/>
    <s v="no impacts"/>
    <x v="7"/>
    <s v=""/>
    <s v=""/>
  </r>
  <r>
    <s v="Mbouda-SIK-IHS"/>
    <s v="OST_144"/>
    <s v="OUEST"/>
    <s v="IHS"/>
    <s v="Grid-Gen"/>
    <s v="OUEST"/>
    <s v="Mbouda"/>
    <s v="Huawei"/>
    <n v="0"/>
    <n v="0"/>
    <n v="0"/>
    <n v="0"/>
    <n v="0"/>
    <n v="0"/>
    <n v="0"/>
    <n v="0"/>
    <n v="0"/>
    <n v="0"/>
    <n v="0"/>
    <n v="0"/>
    <n v="0"/>
    <n v="0"/>
    <n v="0"/>
    <n v="0"/>
    <x v="609"/>
    <x v="0"/>
    <m/>
    <x v="15"/>
    <x v="10"/>
    <s v="no impacts"/>
    <x v="7"/>
    <s v=""/>
    <s v=""/>
  </r>
  <r>
    <s v="Yenon"/>
    <s v="OST_013"/>
    <s v="OUEST"/>
    <s v="IHS"/>
    <s v="Grid-Gen"/>
    <s v="OUEST"/>
    <s v="Yenon"/>
    <s v="Huawei"/>
    <n v="0"/>
    <n v="0"/>
    <n v="0"/>
    <n v="0"/>
    <n v="0"/>
    <n v="0"/>
    <n v="0"/>
    <n v="0"/>
    <n v="0"/>
    <n v="0"/>
    <n v="0"/>
    <n v="0"/>
    <n v="0"/>
    <n v="0"/>
    <n v="0"/>
    <n v="0"/>
    <x v="609"/>
    <x v="0"/>
    <m/>
    <x v="15"/>
    <x v="10"/>
    <s v="no impacts"/>
    <x v="7"/>
    <s v=""/>
    <s v=""/>
  </r>
  <r>
    <s v="Baham"/>
    <s v="OST_035"/>
    <s v="OUEST"/>
    <s v="IHS"/>
    <s v="Grid-Gen"/>
    <s v="OUEST"/>
    <s v="Baham"/>
    <s v="Huawei"/>
    <n v="0"/>
    <n v="0"/>
    <n v="0"/>
    <n v="0"/>
    <n v="0"/>
    <n v="0"/>
    <n v="0"/>
    <n v="0"/>
    <n v="0"/>
    <n v="0"/>
    <n v="0"/>
    <n v="0"/>
    <n v="0"/>
    <n v="0"/>
    <n v="0"/>
    <n v="0"/>
    <x v="609"/>
    <x v="0"/>
    <m/>
    <x v="15"/>
    <x v="10"/>
    <s v="no impacts"/>
    <x v="7"/>
    <s v=""/>
    <s v=""/>
  </r>
  <r>
    <s v="Batcham"/>
    <s v="OST_040"/>
    <s v="OUEST"/>
    <s v="IHS"/>
    <s v="Grid-Gen"/>
    <s v="OUEST"/>
    <s v="Batcham"/>
    <s v="Huawei"/>
    <n v="0"/>
    <n v="0"/>
    <n v="0"/>
    <n v="0"/>
    <n v="0"/>
    <n v="0"/>
    <n v="0"/>
    <n v="0"/>
    <n v="0"/>
    <n v="0"/>
    <n v="0"/>
    <n v="0"/>
    <n v="0"/>
    <n v="0"/>
    <n v="0"/>
    <n v="0"/>
    <x v="609"/>
    <x v="0"/>
    <m/>
    <x v="15"/>
    <x v="10"/>
    <s v="no impacts"/>
    <x v="7"/>
    <s v=""/>
    <s v=""/>
  </r>
  <r>
    <s v="Batie"/>
    <s v="OST_034"/>
    <s v="OUEST"/>
    <s v="IHS"/>
    <s v="Grid-Gen"/>
    <s v="OUEST"/>
    <s v="Batie"/>
    <s v="Huawei"/>
    <n v="0"/>
    <n v="0"/>
    <n v="0"/>
    <n v="0"/>
    <n v="0"/>
    <n v="0"/>
    <n v="0"/>
    <n v="0"/>
    <n v="0"/>
    <n v="0"/>
    <n v="0"/>
    <n v="0"/>
    <n v="0"/>
    <n v="0"/>
    <n v="0"/>
    <n v="0"/>
    <x v="609"/>
    <x v="0"/>
    <m/>
    <x v="15"/>
    <x v="10"/>
    <s v="no impacts"/>
    <x v="7"/>
    <s v=""/>
    <s v=""/>
  </r>
  <r>
    <s v="Bafounda-IHS"/>
    <s v="OST_150"/>
    <s v="NORD-OUEST"/>
    <s v="IHS"/>
    <s v="Grid-Gen"/>
    <s v="OUEST"/>
    <s v="Bafounda"/>
    <s v="Huawei"/>
    <n v="0"/>
    <n v="0"/>
    <n v="0"/>
    <n v="0"/>
    <n v="0"/>
    <n v="0"/>
    <n v="0"/>
    <n v="0"/>
    <n v="0"/>
    <n v="0"/>
    <n v="0"/>
    <n v="0"/>
    <n v="0"/>
    <n v="0"/>
    <n v="0"/>
    <n v="0"/>
    <x v="609"/>
    <x v="0"/>
    <m/>
    <x v="15"/>
    <x v="10"/>
    <s v="no impacts"/>
    <x v="7"/>
    <s v=""/>
    <s v=""/>
  </r>
  <r>
    <s v="Bameka-IHS"/>
    <s v="OST_162"/>
    <s v="OUEST"/>
    <s v="IHS"/>
    <s v="Grid-Gen"/>
    <s v="OUEST"/>
    <s v="Bameka"/>
    <s v="Huawei"/>
    <n v="0"/>
    <n v="0"/>
    <n v="0"/>
    <n v="0"/>
    <n v="0"/>
    <n v="0"/>
    <n v="0"/>
    <n v="0"/>
    <n v="0"/>
    <n v="0"/>
    <n v="0"/>
    <n v="0"/>
    <n v="0"/>
    <n v="0"/>
    <n v="0"/>
    <n v="0"/>
    <x v="609"/>
    <x v="0"/>
    <m/>
    <x v="15"/>
    <x v="10"/>
    <s v="no impacts"/>
    <x v="7"/>
    <s v=""/>
    <s v=""/>
  </r>
  <r>
    <s v="Bamendjou-II"/>
    <s v="OST_298"/>
    <s v="OUEST"/>
    <s v="CAMUSAT"/>
    <s v="Hybrid Solar - S3"/>
    <s v="OUEST"/>
    <s v="Bamendjou"/>
    <s v="Huawei"/>
    <n v="0"/>
    <n v="0"/>
    <n v="0"/>
    <n v="0"/>
    <n v="0"/>
    <n v="0"/>
    <n v="0"/>
    <n v="0"/>
    <n v="0"/>
    <n v="0"/>
    <n v="0"/>
    <n v="0"/>
    <n v="0"/>
    <n v="0"/>
    <n v="0"/>
    <n v="0"/>
    <x v="609"/>
    <x v="0"/>
    <m/>
    <x v="15"/>
    <x v="10"/>
    <s v="no impacts"/>
    <x v="7"/>
    <s v=""/>
    <s v=""/>
  </r>
  <r>
    <s v="Foumban-Kounga"/>
    <s v="OST_028"/>
    <s v="OUEST"/>
    <s v="IHS"/>
    <s v="Grid-Gen"/>
    <s v="OUEST"/>
    <s v="Foumban"/>
    <s v="Huawei"/>
    <n v="0"/>
    <n v="0"/>
    <n v="0"/>
    <n v="0"/>
    <n v="0"/>
    <n v="0"/>
    <n v="0"/>
    <n v="0"/>
    <n v="0"/>
    <n v="0"/>
    <n v="0"/>
    <n v="0"/>
    <n v="0"/>
    <n v="0"/>
    <n v="0"/>
    <n v="0"/>
    <x v="609"/>
    <x v="0"/>
    <m/>
    <x v="15"/>
    <x v="10"/>
    <s v="no impacts"/>
    <x v="7"/>
    <s v=""/>
    <s v=""/>
  </r>
  <r>
    <s v="Bakassi"/>
    <s v="SUO_018"/>
    <s v="SUD-OUEST"/>
    <s v="IHS"/>
    <s v="Solar-Gen"/>
    <s v="SUD-OUEST"/>
    <s v="Bakassi"/>
    <s v="Huawei"/>
    <n v="0"/>
    <n v="0"/>
    <n v="0"/>
    <n v="0"/>
    <n v="0"/>
    <n v="0"/>
    <n v="0"/>
    <n v="0"/>
    <n v="0"/>
    <n v="0"/>
    <n v="0"/>
    <n v="0"/>
    <n v="0"/>
    <n v="0"/>
    <n v="0"/>
    <n v="0"/>
    <x v="609"/>
    <x v="0"/>
    <m/>
    <x v="15"/>
    <x v="10"/>
    <s v="no impacts"/>
    <x v="7"/>
    <s v=""/>
    <s v=""/>
  </r>
  <r>
    <s v="Mundemba"/>
    <s v="SUO_020"/>
    <s v="SUD-OUEST"/>
    <s v="IHS"/>
    <s v="Hybrid-Gen"/>
    <s v="SUD-OUEST"/>
    <s v="Mundemba"/>
    <s v="NOKIA"/>
    <n v="0"/>
    <n v="0"/>
    <n v="0"/>
    <n v="0"/>
    <n v="0"/>
    <n v="0"/>
    <n v="0"/>
    <n v="0"/>
    <n v="0"/>
    <n v="0"/>
    <n v="0"/>
    <n v="0"/>
    <n v="0"/>
    <n v="0"/>
    <n v="0"/>
    <n v="0"/>
    <x v="609"/>
    <x v="2"/>
    <m/>
    <x v="15"/>
    <x v="10"/>
    <s v="no impacts"/>
    <x v="7"/>
    <s v=""/>
    <s v=""/>
  </r>
  <r>
    <s v="Nguti"/>
    <s v="SUO_022"/>
    <s v="SUD-OUEST"/>
    <s v="CAMUSAT"/>
    <s v="HGB"/>
    <s v="SUD-OUEST"/>
    <s v="Nguti"/>
    <s v="NOKIA"/>
    <n v="0"/>
    <n v="0"/>
    <n v="0"/>
    <n v="0"/>
    <n v="0"/>
    <n v="0"/>
    <n v="0"/>
    <n v="0"/>
    <n v="0"/>
    <n v="0"/>
    <n v="0"/>
    <n v="0"/>
    <n v="0"/>
    <n v="0"/>
    <n v="0"/>
    <n v="0"/>
    <x v="609"/>
    <x v="2"/>
    <m/>
    <x v="15"/>
    <x v="10"/>
    <s v="no impacts"/>
    <x v="7"/>
    <s v=""/>
    <s v=""/>
  </r>
  <r>
    <s v="Konye"/>
    <s v="SUO_032"/>
    <s v="SUD-OUEST"/>
    <s v="IHS"/>
    <s v="Hybrid-Gen"/>
    <s v="SUD-OUEST"/>
    <s v="Konye"/>
    <s v="NOKIA"/>
    <n v="0"/>
    <n v="0"/>
    <n v="0"/>
    <n v="0"/>
    <n v="0"/>
    <n v="0"/>
    <n v="0"/>
    <n v="0"/>
    <n v="0"/>
    <n v="0"/>
    <n v="0"/>
    <n v="0"/>
    <n v="0"/>
    <n v="0"/>
    <n v="0"/>
    <n v="0"/>
    <x v="609"/>
    <x v="2"/>
    <m/>
    <x v="15"/>
    <x v="10"/>
    <s v="no impacts"/>
    <x v="7"/>
    <s v=""/>
    <s v=""/>
  </r>
  <r>
    <s v="Kurume"/>
    <s v="SUO_034"/>
    <s v="SUD-OUEST"/>
    <s v="CAMUSAT"/>
    <e v="#N/A"/>
    <s v="SUD-OUEST"/>
    <s v="Kurume"/>
    <s v="NOKIA"/>
    <n v="0"/>
    <n v="0"/>
    <n v="0"/>
    <n v="0"/>
    <n v="0"/>
    <n v="0"/>
    <n v="0"/>
    <n v="0"/>
    <n v="0"/>
    <n v="0"/>
    <n v="0"/>
    <n v="0"/>
    <n v="0"/>
    <n v="0"/>
    <n v="0"/>
    <n v="0"/>
    <x v="609"/>
    <x v="2"/>
    <m/>
    <x v="15"/>
    <x v="10"/>
    <s v="no impacts"/>
    <x v="7"/>
    <s v=""/>
    <s v=""/>
  </r>
  <r>
    <s v="Mbakwa-Supe-MTN"/>
    <s v="SUO_049"/>
    <s v="SUD-OUEST"/>
    <s v="IHS"/>
    <s v="Vandalized"/>
    <s v="SUD-OUEST"/>
    <s v="Mbakwa"/>
    <s v="Huawei"/>
    <n v="0"/>
    <n v="0"/>
    <n v="0"/>
    <n v="0"/>
    <n v="0"/>
    <n v="0"/>
    <n v="0"/>
    <n v="0"/>
    <n v="0"/>
    <n v="0"/>
    <n v="0"/>
    <n v="0"/>
    <n v="0"/>
    <n v="0"/>
    <n v="0"/>
    <n v="0"/>
    <x v="609"/>
    <x v="1"/>
    <m/>
    <x v="2"/>
    <x v="2"/>
    <s v="EXCLU"/>
    <x v="2"/>
    <s v=""/>
    <s v=""/>
  </r>
  <r>
    <s v="Ekona-MTN"/>
    <s v="SUO_087"/>
    <s v="SUD-OUEST"/>
    <s v="IHS"/>
    <s v="Vandalized"/>
    <s v="SUD-OUEST"/>
    <s v="Ekona"/>
    <s v="NOKIA"/>
    <n v="0"/>
    <n v="0"/>
    <n v="0"/>
    <n v="0"/>
    <n v="0"/>
    <n v="0"/>
    <n v="0"/>
    <n v="0"/>
    <n v="0"/>
    <n v="0"/>
    <n v="0"/>
    <n v="0"/>
    <n v="0"/>
    <n v="0"/>
    <n v="0"/>
    <n v="0"/>
    <x v="609"/>
    <x v="2"/>
    <m/>
    <x v="15"/>
    <x v="10"/>
    <s v="no impacts"/>
    <x v="7"/>
    <s v=""/>
    <s v=""/>
  </r>
  <r>
    <s v="Botatango-MTN"/>
    <s v="CTR_223"/>
    <s v="CENTRE"/>
    <s v="IHS"/>
    <s v="Solar-Gen"/>
    <s v="CENTRE"/>
    <s v="Botatango"/>
    <s v="ZTE"/>
    <n v="0"/>
    <n v="0"/>
    <n v="0"/>
    <n v="0"/>
    <n v="0"/>
    <n v="0"/>
    <n v="0"/>
    <n v="0"/>
    <n v="0"/>
    <n v="0"/>
    <n v="0"/>
    <n v="0"/>
    <n v="0"/>
    <n v="0"/>
    <n v="0"/>
    <n v="0"/>
    <x v="609"/>
    <x v="0"/>
    <m/>
    <x v="15"/>
    <x v="10"/>
    <s v="no impacts"/>
    <x v="7"/>
    <s v=""/>
    <s v=""/>
  </r>
  <r>
    <s v="Munyengue-Trouble-IHS"/>
    <s v="SUO_098"/>
    <s v="SUD-OUEST"/>
    <s v="IHS"/>
    <s v="Gen Only"/>
    <s v="SUD-OUEST"/>
    <s v="Muyengue"/>
    <s v="NOKIA"/>
    <n v="0"/>
    <n v="0"/>
    <n v="0"/>
    <n v="0"/>
    <n v="0"/>
    <n v="0"/>
    <n v="0"/>
    <n v="0"/>
    <n v="0"/>
    <n v="0"/>
    <n v="0"/>
    <n v="0"/>
    <n v="0"/>
    <n v="0"/>
    <n v="0"/>
    <n v="0"/>
    <x v="609"/>
    <x v="2"/>
    <m/>
    <x v="15"/>
    <x v="10"/>
    <s v="no impacts"/>
    <x v="7"/>
    <s v=""/>
    <s v=""/>
  </r>
  <r>
    <s v="Muyengue-II-IHS"/>
    <s v="SUO_026"/>
    <s v="SUD-OUEST"/>
    <s v="IHS"/>
    <s v="Grid-Gen"/>
    <s v="SUD-OUEST"/>
    <s v="Muyengue"/>
    <s v="NOKIA"/>
    <n v="0"/>
    <n v="0"/>
    <n v="0"/>
    <n v="0"/>
    <n v="0"/>
    <n v="0"/>
    <n v="0"/>
    <n v="0"/>
    <n v="0"/>
    <n v="0"/>
    <n v="0"/>
    <n v="0"/>
    <n v="0"/>
    <n v="0"/>
    <n v="0"/>
    <n v="0"/>
    <x v="609"/>
    <x v="2"/>
    <m/>
    <x v="15"/>
    <x v="10"/>
    <s v="no impacts"/>
    <x v="7"/>
    <s v=""/>
    <s v=""/>
  </r>
  <r>
    <s v="Babensi-IHS"/>
    <s v="SUO_099"/>
    <s v="SUD-OUEST"/>
    <s v="IHS"/>
    <s v="Gen Only"/>
    <s v="SUD-OUEST"/>
    <s v="Babensi"/>
    <s v="NOKIA"/>
    <n v="0"/>
    <n v="0"/>
    <n v="0"/>
    <n v="0"/>
    <n v="0"/>
    <n v="0"/>
    <n v="0"/>
    <n v="0"/>
    <n v="0"/>
    <n v="0"/>
    <n v="0"/>
    <n v="0"/>
    <n v="0"/>
    <n v="0"/>
    <n v="0"/>
    <n v="0"/>
    <x v="609"/>
    <x v="2"/>
    <m/>
    <x v="15"/>
    <x v="10"/>
    <s v="no impacts"/>
    <x v="7"/>
    <s v=""/>
    <s v=""/>
  </r>
  <r>
    <s v="Ekona-II-IHS"/>
    <s v="SUO_128"/>
    <s v="SUD-OUEST"/>
    <s v="IHS"/>
    <s v="Vandalized"/>
    <s v="SUD-OUEST"/>
    <s v="Ekona"/>
    <s v="NOKIA"/>
    <n v="0"/>
    <n v="0"/>
    <n v="0"/>
    <n v="0"/>
    <n v="0"/>
    <n v="0"/>
    <n v="0"/>
    <n v="0"/>
    <n v="0"/>
    <n v="0"/>
    <n v="0"/>
    <n v="0"/>
    <n v="0"/>
    <n v="0"/>
    <n v="0"/>
    <n v="0"/>
    <x v="609"/>
    <x v="2"/>
    <m/>
    <x v="15"/>
    <x v="10"/>
    <s v="no impacts"/>
    <x v="7"/>
    <s v=""/>
    <s v=""/>
  </r>
  <r>
    <s v="Akwaya-IHS"/>
    <s v="SUO_092"/>
    <s v="SUD-OUEST"/>
    <s v="IHS"/>
    <s v="Solar-Gen"/>
    <s v="SUD-OUEST"/>
    <s v="Akwaya"/>
    <s v="NOKIA"/>
    <n v="0"/>
    <n v="0"/>
    <n v="0"/>
    <n v="0"/>
    <n v="0"/>
    <n v="0"/>
    <n v="0"/>
    <n v="0"/>
    <n v="0"/>
    <n v="0"/>
    <n v="0"/>
    <n v="0"/>
    <n v="0"/>
    <n v="0"/>
    <n v="0"/>
    <n v="0"/>
    <x v="609"/>
    <x v="2"/>
    <m/>
    <x v="15"/>
    <x v="10"/>
    <s v="no impacts"/>
    <x v="7"/>
    <s v=""/>
    <s v=""/>
  </r>
  <r>
    <s v="Njikwa-Town-IHS"/>
    <s v="NRO_022"/>
    <s v="NORD-OUEST"/>
    <m/>
    <m/>
    <s v="NORD-OUEST"/>
    <s v="Njikwa"/>
    <s v="NOKIA"/>
    <n v="0"/>
    <n v="0"/>
    <n v="0"/>
    <n v="0"/>
    <n v="0"/>
    <n v="0"/>
    <n v="0"/>
    <n v="0"/>
    <n v="0"/>
    <n v="0"/>
    <n v="0"/>
    <n v="0"/>
    <n v="0"/>
    <n v="0"/>
    <n v="0"/>
    <n v="0"/>
    <x v="609"/>
    <x v="2"/>
    <m/>
    <x v="15"/>
    <x v="10"/>
    <s v="no impacts"/>
    <x v="7"/>
    <s v=""/>
    <s v=""/>
  </r>
  <r>
    <s v="Bova-Bokombo-IHS"/>
    <s v="SUO_025"/>
    <s v="SUD-OUEST"/>
    <s v="IHS"/>
    <s v="Gen Only"/>
    <s v="SUD-OUEST"/>
    <s v="Bova-Bokombo"/>
    <s v="NOKIA"/>
    <n v="0"/>
    <n v="0"/>
    <n v="0"/>
    <n v="0"/>
    <n v="0"/>
    <n v="0"/>
    <n v="0"/>
    <n v="0"/>
    <n v="0"/>
    <n v="0"/>
    <n v="0"/>
    <n v="0"/>
    <n v="0"/>
    <n v="0"/>
    <n v="0"/>
    <n v="0"/>
    <x v="609"/>
    <x v="2"/>
    <m/>
    <x v="15"/>
    <x v="10"/>
    <s v="no impacts"/>
    <x v="7"/>
    <s v=""/>
    <s v=""/>
  </r>
  <r>
    <s v="Abuenshie"/>
    <s v="NRO_045"/>
    <s v="NORD-OUEST"/>
    <s v="IHS"/>
    <s v="Vandalized"/>
    <s v="NORD-OUEST"/>
    <s v="Abuenshie"/>
    <s v="NOKIA"/>
    <n v="0"/>
    <n v="0"/>
    <n v="0"/>
    <n v="0"/>
    <n v="0"/>
    <n v="0"/>
    <n v="0"/>
    <n v="0"/>
    <n v="0"/>
    <n v="0"/>
    <n v="0"/>
    <n v="0"/>
    <n v="0"/>
    <n v="0"/>
    <n v="0"/>
    <n v="0"/>
    <x v="609"/>
    <x v="2"/>
    <m/>
    <x v="15"/>
    <x v="10"/>
    <s v="no impacts"/>
    <x v="7"/>
    <s v=""/>
    <s v=""/>
  </r>
  <r>
    <s v="Tugi"/>
    <s v="NRO_076"/>
    <s v="NORD-OUEST"/>
    <m/>
    <m/>
    <s v="NORD-OUEST"/>
    <s v="Tugi"/>
    <s v="NOKIA"/>
    <n v="0"/>
    <n v="0"/>
    <n v="0"/>
    <n v="0"/>
    <n v="0"/>
    <n v="0"/>
    <n v="0"/>
    <n v="0"/>
    <n v="0"/>
    <n v="0"/>
    <n v="0"/>
    <n v="0"/>
    <n v="0"/>
    <n v="0"/>
    <n v="0"/>
    <n v="0"/>
    <x v="609"/>
    <x v="2"/>
    <m/>
    <x v="15"/>
    <x v="10"/>
    <s v="no impacts"/>
    <x v="7"/>
    <s v=""/>
    <s v=""/>
  </r>
  <r>
    <s v="Jikejem"/>
    <s v="NRO_071"/>
    <s v="NORD-OUEST"/>
    <s v="IHS"/>
    <s v="Hybrid-Gen"/>
    <s v="NORD-OUEST"/>
    <s v="Jikejem"/>
    <s v="NOKIA"/>
    <n v="0"/>
    <n v="0"/>
    <n v="0"/>
    <n v="0"/>
    <n v="0"/>
    <n v="0"/>
    <n v="0"/>
    <n v="0"/>
    <n v="0"/>
    <n v="0"/>
    <n v="0"/>
    <n v="0"/>
    <n v="0"/>
    <n v="0"/>
    <n v="0"/>
    <n v="0"/>
    <x v="609"/>
    <x v="2"/>
    <m/>
    <x v="15"/>
    <x v="10"/>
    <s v="no impacts"/>
    <x v="7"/>
    <s v=""/>
    <s v=""/>
  </r>
  <r>
    <s v="Bai-Kuke-IHS"/>
    <s v="SUO_153"/>
    <s v="SUD-OUEST"/>
    <s v="IHS"/>
    <s v="Vandalized"/>
    <s v="SUD-OUEST"/>
    <s v="Bai-Kuke"/>
    <s v="NOKIA"/>
    <n v="0"/>
    <n v="0"/>
    <n v="0"/>
    <n v="0"/>
    <n v="0"/>
    <n v="0"/>
    <n v="0"/>
    <n v="0"/>
    <n v="0"/>
    <n v="0"/>
    <n v="0"/>
    <n v="0"/>
    <n v="0"/>
    <n v="0"/>
    <n v="0"/>
    <n v="0"/>
    <x v="609"/>
    <x v="2"/>
    <m/>
    <x v="15"/>
    <x v="10"/>
    <s v="no impacts"/>
    <x v="7"/>
    <s v=""/>
    <s v=""/>
  </r>
  <r>
    <s v="Kwaja"/>
    <s v="NRO_096"/>
    <s v="NORD-OUEST"/>
    <s v="IHS"/>
    <s v="Vandalized"/>
    <s v="NORD-OUEST"/>
    <s v="Kwaja"/>
    <s v="NOKIA"/>
    <n v="0"/>
    <n v="0"/>
    <n v="0"/>
    <n v="0"/>
    <n v="0"/>
    <n v="0"/>
    <n v="0"/>
    <n v="0"/>
    <n v="0"/>
    <n v="0"/>
    <n v="0"/>
    <n v="0"/>
    <n v="0"/>
    <n v="0"/>
    <n v="0"/>
    <n v="0"/>
    <x v="609"/>
    <x v="2"/>
    <m/>
    <x v="15"/>
    <x v="10"/>
    <s v="no impacts"/>
    <x v="7"/>
    <s v=""/>
    <s v=""/>
  </r>
  <r>
    <s v="Jikejem-II"/>
    <s v="NRO_111"/>
    <s v="NORD-OUEST"/>
    <m/>
    <m/>
    <s v="NORD-OUEST"/>
    <s v="Jikejem"/>
    <s v="NOKIA"/>
    <n v="0"/>
    <n v="0"/>
    <n v="0"/>
    <n v="0"/>
    <n v="0"/>
    <n v="0"/>
    <n v="0"/>
    <n v="0"/>
    <n v="0"/>
    <n v="0"/>
    <n v="0"/>
    <n v="0"/>
    <n v="0"/>
    <n v="0"/>
    <n v="0"/>
    <n v="0"/>
    <x v="609"/>
    <x v="2"/>
    <m/>
    <x v="15"/>
    <x v="10"/>
    <s v="no impacts"/>
    <x v="7"/>
    <s v=""/>
    <s v=""/>
  </r>
  <r>
    <s v="Gossi-IHS"/>
    <s v="EXN_232"/>
    <s v="EXTREME-NORD"/>
    <s v="CAMUSAT"/>
    <s v="Hybrid Solar - S3"/>
    <s v="EXTREME-NORD"/>
    <s v="Gossi"/>
    <s v="NOKIA"/>
    <n v="0"/>
    <n v="0"/>
    <n v="0"/>
    <n v="0"/>
    <n v="0"/>
    <n v="0"/>
    <n v="0"/>
    <n v="0"/>
    <n v="0"/>
    <n v="0"/>
    <n v="0"/>
    <n v="0"/>
    <n v="0"/>
    <n v="0"/>
    <n v="0"/>
    <n v="0"/>
    <x v="609"/>
    <x v="2"/>
    <m/>
    <x v="15"/>
    <x v="10"/>
    <s v="no impacts"/>
    <x v="7"/>
    <s v=""/>
    <s v=""/>
  </r>
  <r>
    <s v="Boumnyebel"/>
    <s v="CTR_058"/>
    <s v="CENTRE"/>
    <s v="IHS"/>
    <s v="Grid-Gen"/>
    <s v="CENTRE"/>
    <s v="Boumnyebel"/>
    <s v="ZTE"/>
    <n v="0"/>
    <n v="0"/>
    <n v="0"/>
    <n v="0"/>
    <n v="0"/>
    <n v="0"/>
    <n v="0"/>
    <n v="0"/>
    <n v="0"/>
    <n v="0"/>
    <n v="0"/>
    <n v="0"/>
    <n v="0"/>
    <n v="0"/>
    <n v="0"/>
    <n v="0"/>
    <x v="609"/>
    <x v="1"/>
    <m/>
    <x v="2"/>
    <x v="2"/>
    <s v="EXCLU"/>
    <x v="2"/>
    <s v=""/>
    <s v=""/>
  </r>
  <r>
    <s v="Mora"/>
    <s v="EXN_005"/>
    <s v="EXTREME-NORD"/>
    <s v="CAMUSAT"/>
    <s v="Bad Grid + Solar + GE"/>
    <s v="EXTREME-NORD"/>
    <s v="Mora"/>
    <s v="Huawei"/>
    <n v="0"/>
    <n v="0"/>
    <n v="0"/>
    <n v="0"/>
    <n v="0"/>
    <n v="0"/>
    <n v="0"/>
    <n v="0"/>
    <n v="0"/>
    <n v="0"/>
    <n v="0"/>
    <n v="0"/>
    <n v="0"/>
    <n v="0"/>
    <n v="0"/>
    <n v="0"/>
    <x v="609"/>
    <x v="2"/>
    <m/>
    <x v="15"/>
    <x v="10"/>
    <s v="no impacts"/>
    <x v="7"/>
    <s v="(04/26/2026 ocm ran 20h): -power status check ongoing..;..;(04/26/2026 ticket): …INC-20260426-00013228…Others Transmission equipement fault"/>
    <s v=""/>
  </r>
  <r>
    <s v="Balatchi-IHS"/>
    <s v="NRO_027"/>
    <s v="NORD-OUEST"/>
    <s v="IHS"/>
    <s v="Hybrid-Gen"/>
    <s v="NORD-OUEST"/>
    <s v="Balatchi"/>
    <s v="Huawei"/>
    <n v="0"/>
    <n v="0"/>
    <n v="0"/>
    <n v="0"/>
    <n v="0"/>
    <n v="0"/>
    <n v="0"/>
    <n v="0"/>
    <n v="0"/>
    <n v="0"/>
    <n v="0"/>
    <n v="0"/>
    <n v="0"/>
    <n v="0"/>
    <n v="0"/>
    <n v="0"/>
    <x v="609"/>
    <x v="2"/>
    <m/>
    <x v="15"/>
    <x v="10"/>
    <s v="no impacts"/>
    <x v="7"/>
    <s v=""/>
    <s v=""/>
  </r>
  <r>
    <s v="Foumbot-Mangoum"/>
    <s v="OST_136"/>
    <s v="OUEST"/>
    <s v="IHS"/>
    <s v="Grid-Gen"/>
    <s v="OUEST"/>
    <s v="Foumbot"/>
    <s v="Huawei"/>
    <n v="0"/>
    <n v="0"/>
    <n v="0"/>
    <n v="0"/>
    <n v="0"/>
    <n v="0"/>
    <n v="0"/>
    <n v="0"/>
    <n v="0"/>
    <n v="0"/>
    <n v="0"/>
    <n v="0"/>
    <n v="0"/>
    <n v="0"/>
    <n v="0"/>
    <n v="0"/>
    <x v="609"/>
    <x v="0"/>
    <m/>
    <x v="15"/>
    <x v="10"/>
    <s v="no impacts"/>
    <x v="7"/>
    <s v=""/>
    <s v=""/>
  </r>
  <r>
    <s v="OZOM-I"/>
    <s v="CTR_743"/>
    <s v="CENTRE"/>
    <s v="CAMUSAT"/>
    <s v="Hybrid Solar - S1"/>
    <s v="CENTRE"/>
    <s v="Ozom"/>
    <s v="ZTE"/>
    <n v="0"/>
    <n v="0"/>
    <n v="0"/>
    <n v="0"/>
    <n v="0"/>
    <n v="0"/>
    <n v="0"/>
    <n v="0"/>
    <n v="0"/>
    <n v="0"/>
    <n v="0"/>
    <n v="0"/>
    <n v="0"/>
    <n v="0"/>
    <n v="0"/>
    <n v="0"/>
    <x v="609"/>
    <x v="0"/>
    <m/>
    <x v="15"/>
    <x v="10"/>
    <s v="no impacts"/>
    <x v="7"/>
    <s v=""/>
    <s v=""/>
  </r>
  <r>
    <s v="Loum-Nkombi-II-IHS"/>
    <s v="LIT_520"/>
    <s v="LITTORAL"/>
    <s v="IHS"/>
    <s v="Grid-Gen"/>
    <s v="LITTORAL"/>
    <s v="Loum"/>
    <s v="ZTE"/>
    <n v="0"/>
    <n v="0"/>
    <n v="0"/>
    <n v="0"/>
    <n v="0"/>
    <n v="0"/>
    <n v="0"/>
    <n v="0"/>
    <n v="0"/>
    <n v="0"/>
    <n v="0"/>
    <n v="0"/>
    <n v="0"/>
    <n v="0"/>
    <n v="0"/>
    <n v="0"/>
    <x v="609"/>
    <x v="0"/>
    <m/>
    <x v="15"/>
    <x v="10"/>
    <s v="no impacts"/>
    <x v="7"/>
    <s v=""/>
    <s v=""/>
  </r>
  <r>
    <s v="Ndikinimeki-New"/>
    <s v="CTR_544"/>
    <s v="CENTRE"/>
    <m/>
    <m/>
    <s v="CENTRE"/>
    <s v="Ndikinimeki"/>
    <s v="ZTE"/>
    <n v="0"/>
    <n v="0"/>
    <n v="0"/>
    <n v="0"/>
    <n v="0"/>
    <n v="0"/>
    <n v="0"/>
    <n v="0"/>
    <n v="0"/>
    <n v="0"/>
    <n v="0"/>
    <n v="0"/>
    <n v="0"/>
    <n v="0"/>
    <n v="0"/>
    <n v="0"/>
    <x v="609"/>
    <x v="0"/>
    <m/>
    <x v="15"/>
    <x v="10"/>
    <s v="no impacts"/>
    <x v="7"/>
    <s v=""/>
    <s v=""/>
  </r>
  <r>
    <s v="Loum-Camtel"/>
    <s v="LIT_086"/>
    <s v="LITTORAL"/>
    <s v="CAMUSAT"/>
    <s v="Medium Grid + Solar + GE"/>
    <s v="LITTORAL"/>
    <s v="Loum"/>
    <s v="ZTE"/>
    <n v="0"/>
    <n v="0"/>
    <n v="0"/>
    <n v="0"/>
    <n v="0"/>
    <n v="0"/>
    <n v="0"/>
    <n v="0"/>
    <n v="0"/>
    <n v="0"/>
    <n v="0"/>
    <n v="0"/>
    <n v="0"/>
    <n v="0"/>
    <n v="0"/>
    <n v="0"/>
    <x v="609"/>
    <x v="1"/>
    <m/>
    <x v="2"/>
    <x v="2"/>
    <s v="EXCLU"/>
    <x v="2"/>
    <s v=""/>
    <s v=""/>
  </r>
  <r>
    <s v="Madagascar"/>
    <s v="LIT_049"/>
    <s v="Douala"/>
    <s v="IHS"/>
    <s v="Grid-Gen"/>
    <s v="LITTORAL"/>
    <s v="Douala"/>
    <s v="ZTE"/>
    <n v="0"/>
    <n v="0"/>
    <n v="0"/>
    <n v="0"/>
    <n v="0"/>
    <n v="0"/>
    <n v="0"/>
    <n v="0"/>
    <n v="0"/>
    <n v="0"/>
    <n v="0"/>
    <n v="0"/>
    <n v="0"/>
    <n v="0"/>
    <n v="0"/>
    <n v="0"/>
    <x v="609"/>
    <x v="0"/>
    <m/>
    <x v="15"/>
    <x v="10"/>
    <s v="no impacts"/>
    <x v="7"/>
    <s v=""/>
    <s v=""/>
  </r>
  <r>
    <s v="Mamfe"/>
    <s v="SUO_009"/>
    <s v="SUD-OUEST"/>
    <s v="CAMUSAT"/>
    <s v="Bad Grid + GE"/>
    <s v="SUD-OUEST"/>
    <s v="Mamfe"/>
    <s v="NOKIA"/>
    <n v="0"/>
    <n v="0"/>
    <n v="0"/>
    <n v="0"/>
    <n v="0"/>
    <n v="0"/>
    <n v="0"/>
    <n v="0"/>
    <n v="0"/>
    <n v="0"/>
    <n v="0"/>
    <n v="0"/>
    <n v="0"/>
    <n v="0"/>
    <n v="0"/>
    <n v="0"/>
    <x v="609"/>
    <x v="2"/>
    <m/>
    <x v="5"/>
    <x v="5"/>
    <s v="MPR ISSUE"/>
    <x v="3"/>
    <s v="(04/26/2026  incident ) : impacted by SUO_030_N_Bachuo-Ntai ,A déterminer / sans action"/>
    <s v="SUO_030_N_Bachuo-Ntai ,A déterminer / sans action"/>
  </r>
  <r>
    <s v="Nyabi"/>
    <s v="EST_133"/>
    <s v="CENTRE"/>
    <s v="CAMUSAT"/>
    <s v="HGB"/>
    <s v="EST"/>
    <s v="Nyabi"/>
    <s v="ZTE"/>
    <n v="0"/>
    <n v="0"/>
    <n v="0"/>
    <n v="0"/>
    <n v="0"/>
    <n v="0"/>
    <n v="0"/>
    <n v="0"/>
    <n v="0"/>
    <n v="0"/>
    <n v="0"/>
    <n v="0"/>
    <n v="0"/>
    <n v="0"/>
    <n v="0"/>
    <n v="0"/>
    <x v="609"/>
    <x v="0"/>
    <m/>
    <x v="15"/>
    <x v="10"/>
    <s v="no impacts"/>
    <x v="7"/>
    <s v=""/>
    <s v=""/>
  </r>
  <r>
    <s v="Njombe-SDH-IHS"/>
    <s v="LIT_787"/>
    <s v="LITTORAL"/>
    <m/>
    <m/>
    <s v="LITTORAL"/>
    <s v="Njombe-Penja"/>
    <s v="ZTE"/>
    <n v="0"/>
    <n v="0"/>
    <n v="0"/>
    <n v="0"/>
    <n v="0"/>
    <n v="0"/>
    <n v="0"/>
    <n v="0"/>
    <n v="0"/>
    <n v="0"/>
    <n v="0"/>
    <n v="0"/>
    <n v="0"/>
    <n v="0"/>
    <n v="0"/>
    <n v="0"/>
    <x v="609"/>
    <x v="0"/>
    <m/>
    <x v="15"/>
    <x v="10"/>
    <s v="no impacts"/>
    <x v="7"/>
    <s v=""/>
    <s v=""/>
  </r>
  <r>
    <s v="Fotokol"/>
    <s v="EXN_013"/>
    <s v="EXTREME-NORD"/>
    <s v="IHS"/>
    <s v="Solar-Gen"/>
    <s v="EXTREME-NORD"/>
    <s v="Fotokol"/>
    <s v="NOKIA"/>
    <n v="0"/>
    <n v="0"/>
    <n v="0"/>
    <n v="0"/>
    <n v="0"/>
    <n v="0"/>
    <n v="0"/>
    <n v="0"/>
    <n v="0"/>
    <n v="0"/>
    <n v="0"/>
    <n v="0"/>
    <n v="0"/>
    <n v="0"/>
    <n v="0"/>
    <n v="0"/>
    <x v="609"/>
    <x v="2"/>
    <m/>
    <x v="15"/>
    <x v="10"/>
    <s v="no impacts"/>
    <x v="7"/>
    <s v=""/>
    <s v=""/>
  </r>
  <r>
    <s v="Bafut-MTN"/>
    <s v="NRO_036"/>
    <s v="NORD-OUEST"/>
    <s v="IHS"/>
    <s v="Grid-Gen"/>
    <s v="NORD-OUEST"/>
    <s v="Bafut"/>
    <s v="Huawei"/>
    <n v="0"/>
    <n v="0"/>
    <n v="0"/>
    <n v="0"/>
    <n v="0"/>
    <n v="0"/>
    <n v="0"/>
    <n v="0"/>
    <n v="0"/>
    <n v="0"/>
    <n v="0"/>
    <n v="0"/>
    <n v="0"/>
    <n v="0"/>
    <n v="0"/>
    <n v="0"/>
    <x v="609"/>
    <x v="2"/>
    <m/>
    <x v="15"/>
    <x v="10"/>
    <s v="no impacts"/>
    <x v="7"/>
    <s v=""/>
    <s v=""/>
  </r>
  <r>
    <s v="Gara-Guider-IHS"/>
    <s v="NRD_115"/>
    <s v="NORD"/>
    <s v="IHS"/>
    <s v="Hybrid-Gen"/>
    <s v="NORD"/>
    <s v="Guider"/>
    <s v="Huawei"/>
    <n v="0"/>
    <n v="0"/>
    <n v="0"/>
    <n v="0"/>
    <n v="0"/>
    <n v="0"/>
    <n v="0"/>
    <n v="0"/>
    <n v="0"/>
    <n v="0"/>
    <n v="0"/>
    <n v="0"/>
    <n v="0"/>
    <n v="0"/>
    <n v="0"/>
    <n v="0"/>
    <x v="609"/>
    <x v="0"/>
    <m/>
    <x v="15"/>
    <x v="10"/>
    <s v="no impacts"/>
    <x v="7"/>
    <s v=""/>
    <s v=""/>
  </r>
  <r>
    <s v="Tekele"/>
    <s v="EXN_230"/>
    <s v="EXTREME-NORD"/>
    <s v="CAMUSAT"/>
    <s v="Hybrid Solar - S3"/>
    <s v="EXTREME-NORD"/>
    <s v="Tekele"/>
    <s v="Huawei"/>
    <n v="0"/>
    <n v="0"/>
    <n v="0"/>
    <n v="0"/>
    <n v="0"/>
    <n v="0"/>
    <n v="0"/>
    <n v="0"/>
    <n v="0"/>
    <n v="0"/>
    <n v="0"/>
    <n v="0"/>
    <n v="0"/>
    <n v="0"/>
    <n v="0"/>
    <n v="0"/>
    <x v="609"/>
    <x v="2"/>
    <m/>
    <x v="15"/>
    <x v="10"/>
    <s v="no impacts"/>
    <x v="7"/>
    <s v=""/>
    <s v=""/>
  </r>
  <r>
    <s v="Mozogo"/>
    <s v="EXN_042"/>
    <s v="EXTREME-NORD"/>
    <s v="IHS"/>
    <s v="Solar-Gen"/>
    <s v="EXTREME-NORD"/>
    <s v="Mozogo"/>
    <s v="NOKIA"/>
    <n v="0"/>
    <n v="0"/>
    <n v="0"/>
    <n v="0"/>
    <n v="0"/>
    <n v="0"/>
    <n v="0"/>
    <n v="0"/>
    <n v="0"/>
    <n v="0"/>
    <n v="0"/>
    <n v="0"/>
    <n v="0"/>
    <n v="0"/>
    <n v="0"/>
    <n v="0"/>
    <x v="609"/>
    <x v="2"/>
    <m/>
    <x v="7"/>
    <x v="4"/>
    <s v="Defaut GE &amp; Power Cabinet"/>
    <x v="4"/>
    <s v="(04/26/2026  incident ) : impacted by EXN_028_H_Godola-MTN, (update 1 ,  04/25 17h)power issue on the site. IHS as discussed pleaseshare ETA|| (update 2, 04/25 17h )fme is on site"/>
    <s v="EXN_028_H_Godola-MTN,power issue on the site"/>
  </r>
  <r>
    <s v="BIBA-MTN"/>
    <s v="CTR_304"/>
    <s v="CENTRE"/>
    <s v="IHS"/>
    <s v="Grid-Gen"/>
    <s v="CENTRE"/>
    <s v="Biba"/>
    <s v="ZTE"/>
    <n v="0"/>
    <n v="0"/>
    <n v="0"/>
    <n v="0"/>
    <n v="0"/>
    <n v="0"/>
    <n v="0"/>
    <n v="0"/>
    <n v="0"/>
    <n v="0"/>
    <n v="0"/>
    <n v="0"/>
    <n v="0"/>
    <n v="0"/>
    <n v="0"/>
    <n v="0"/>
    <x v="609"/>
    <x v="0"/>
    <m/>
    <x v="15"/>
    <x v="10"/>
    <s v="no impacts"/>
    <x v="7"/>
    <s v=""/>
    <s v=""/>
  </r>
  <r>
    <s v="H-ville"/>
    <s v="CTR_077"/>
    <s v="Yaounde"/>
    <s v="IHS"/>
    <s v="Grid Only"/>
    <s v="CENTRE"/>
    <s v="Yaounde"/>
    <s v="NOKIA"/>
    <n v="0"/>
    <n v="0"/>
    <n v="0"/>
    <n v="0"/>
    <n v="0"/>
    <n v="0"/>
    <n v="0"/>
    <n v="0"/>
    <n v="0"/>
    <n v="0"/>
    <n v="0"/>
    <n v="0"/>
    <n v="0"/>
    <n v="0"/>
    <n v="0"/>
    <n v="0"/>
    <x v="609"/>
    <x v="1"/>
    <m/>
    <x v="2"/>
    <x v="2"/>
    <s v="EXCLU"/>
    <x v="2"/>
    <s v="(04/26/2026 ocm ran 20h): -23.04.26; BTS en plan sur Netact. Travaux ing en cours"/>
    <s v=""/>
  </r>
  <r>
    <s v="Kotto-Logpom"/>
    <s v="LIT_612"/>
    <s v="Douala"/>
    <s v="CAMUSAT"/>
    <s v="Good Grid no GE - 8h"/>
    <s v="LITTORAL"/>
    <s v="Douala"/>
    <s v="ZTE"/>
    <n v="0"/>
    <n v="0"/>
    <n v="0"/>
    <n v="0"/>
    <n v="0"/>
    <n v="0"/>
    <n v="0"/>
    <n v="0"/>
    <n v="0"/>
    <n v="0"/>
    <n v="0"/>
    <n v="0"/>
    <n v="0"/>
    <n v="0"/>
    <n v="0"/>
    <n v="0"/>
    <x v="609"/>
    <x v="1"/>
    <m/>
    <x v="2"/>
    <x v="2"/>
    <s v="EXCLU"/>
    <x v="2"/>
    <s v=""/>
    <s v=""/>
  </r>
  <r>
    <s v="Rond-point"/>
    <s v="LIT_048"/>
    <s v="Douala"/>
    <s v="IHS"/>
    <s v="Grid-Gen"/>
    <s v="LITTORAL"/>
    <s v="Douala"/>
    <s v="ZTE"/>
    <n v="0"/>
    <n v="0"/>
    <n v="0"/>
    <n v="0"/>
    <n v="0"/>
    <n v="0"/>
    <n v="0"/>
    <n v="0"/>
    <n v="0"/>
    <n v="0"/>
    <n v="0"/>
    <n v="0"/>
    <n v="0"/>
    <n v="0"/>
    <n v="0"/>
    <n v="0"/>
    <x v="609"/>
    <x v="0"/>
    <m/>
    <x v="15"/>
    <x v="10"/>
    <s v="no impacts"/>
    <x v="7"/>
    <s v=""/>
    <s v=""/>
  </r>
  <r>
    <s v="Mbouda-CEBEC-MTN"/>
    <s v="OST_313"/>
    <s v="OUEST"/>
    <m/>
    <m/>
    <s v="OUEST"/>
    <s v="Mbouda"/>
    <s v="Huawei"/>
    <n v="0"/>
    <n v="0"/>
    <n v="0"/>
    <n v="0"/>
    <n v="0"/>
    <n v="0"/>
    <n v="0"/>
    <n v="0"/>
    <n v="0"/>
    <n v="0"/>
    <n v="0"/>
    <n v="0"/>
    <n v="0"/>
    <n v="0"/>
    <n v="0"/>
    <n v="0"/>
    <x v="609"/>
    <x v="0"/>
    <m/>
    <x v="15"/>
    <x v="10"/>
    <s v="no impacts"/>
    <x v="7"/>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032308-CAFB-47A1-ABFA-0A4F2115F02E}"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rowPageCount="1" colPageCount="1"/>
  <pivotFields count="33">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 showAll="0"/>
    <pivotField dataField="1" showAll="0"/>
    <pivotField axis="axisPage" multipleItemSelectionAllowed="1" showAll="0">
      <items count="4">
        <item h="1" x="1"/>
        <item h="1" x="2"/>
        <item x="0"/>
        <item t="default"/>
      </items>
    </pivotField>
    <pivotField showAll="0"/>
    <pivotField showAll="0"/>
    <pivotField showAll="0"/>
    <pivotField showAll="0"/>
    <pivotField axis="axisRow" showAll="0">
      <items count="9">
        <item x="5"/>
        <item x="3"/>
        <item x="2"/>
        <item x="7"/>
        <item x="0"/>
        <item x="4"/>
        <item x="6"/>
        <item x="1"/>
        <item t="default"/>
      </items>
    </pivotField>
    <pivotField showAll="0"/>
    <pivotField showAll="0"/>
  </pivotFields>
  <rowFields count="1">
    <field x="30"/>
  </rowFields>
  <rowItems count="8">
    <i>
      <x/>
    </i>
    <i>
      <x v="1"/>
    </i>
    <i>
      <x v="3"/>
    </i>
    <i>
      <x v="4"/>
    </i>
    <i>
      <x v="5"/>
    </i>
    <i>
      <x v="6"/>
    </i>
    <i>
      <x v="7"/>
    </i>
    <i t="grand">
      <x/>
    </i>
  </rowItems>
  <colItems count="1">
    <i/>
  </colItems>
  <pageFields count="1">
    <pageField fld="25" hier="-1"/>
  </pageFields>
  <dataFields count="1">
    <dataField name="Sum of NUR  DU 26/04/2026" fld="24" baseField="30" baseItem="0" numFmtId="1"/>
  </dataFields>
  <formats count="24">
    <format dxfId="29">
      <pivotArea type="all" dataOnly="0" outline="0" fieldPosition="0"/>
    </format>
    <format dxfId="28">
      <pivotArea outline="0" collapsedLevelsAreSubtotals="1" fieldPosition="0"/>
    </format>
    <format dxfId="27">
      <pivotArea field="30" type="button" dataOnly="0" labelOnly="1" outline="0" axis="axisRow" fieldPosition="0"/>
    </format>
    <format dxfId="26">
      <pivotArea dataOnly="0" labelOnly="1" fieldPosition="0">
        <references count="1">
          <reference field="30" count="7">
            <x v="0"/>
            <x v="1"/>
            <x v="3"/>
            <x v="4"/>
            <x v="5"/>
            <x v="6"/>
            <x v="7"/>
          </reference>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30" type="button" dataOnly="0" labelOnly="1" outline="0" axis="axisRow" fieldPosition="0"/>
    </format>
    <format dxfId="20">
      <pivotArea dataOnly="0" labelOnly="1" fieldPosition="0">
        <references count="1">
          <reference field="30" count="7">
            <x v="0"/>
            <x v="1"/>
            <x v="3"/>
            <x v="4"/>
            <x v="5"/>
            <x v="6"/>
            <x v="7"/>
          </reference>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30" type="button" dataOnly="0" labelOnly="1" outline="0" axis="axisRow" fieldPosition="0"/>
    </format>
    <format dxfId="14">
      <pivotArea dataOnly="0" labelOnly="1" fieldPosition="0">
        <references count="1">
          <reference field="30" count="7">
            <x v="0"/>
            <x v="1"/>
            <x v="3"/>
            <x v="4"/>
            <x v="5"/>
            <x v="6"/>
            <x v="7"/>
          </reference>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30" type="button" dataOnly="0" labelOnly="1" outline="0" axis="axisRow" fieldPosition="0"/>
    </format>
    <format dxfId="8">
      <pivotArea dataOnly="0" labelOnly="1" fieldPosition="0">
        <references count="1">
          <reference field="30" count="7">
            <x v="0"/>
            <x v="1"/>
            <x v="3"/>
            <x v="4"/>
            <x v="5"/>
            <x v="6"/>
            <x v="7"/>
          </reference>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793EE5-3B41-4FAE-84CB-C2559790E29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9" firstHeaderRow="1" firstDataRow="1" firstDataCol="1" rowPageCount="1" colPageCount="1"/>
  <pivotFields count="33">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 showAll="0"/>
    <pivotField dataField="1" showAll="0"/>
    <pivotField axis="axisPage" multipleItemSelectionAllowed="1" showAll="0">
      <items count="4">
        <item h="1" x="1"/>
        <item h="1" x="2"/>
        <item x="0"/>
        <item t="default"/>
      </items>
    </pivotField>
    <pivotField showAll="0"/>
    <pivotField axis="axisRow" showAll="0">
      <items count="17">
        <item x="9"/>
        <item x="8"/>
        <item x="4"/>
        <item x="3"/>
        <item x="12"/>
        <item x="2"/>
        <item x="11"/>
        <item x="7"/>
        <item x="6"/>
        <item x="15"/>
        <item x="0"/>
        <item x="10"/>
        <item x="5"/>
        <item x="1"/>
        <item x="14"/>
        <item x="13"/>
        <item t="default"/>
      </items>
    </pivotField>
    <pivotField showAll="0"/>
    <pivotField showAll="0"/>
    <pivotField showAll="0"/>
    <pivotField showAll="0"/>
    <pivotField showAll="0"/>
  </pivotFields>
  <rowFields count="1">
    <field x="27"/>
  </rowFields>
  <rowItems count="16">
    <i>
      <x/>
    </i>
    <i>
      <x v="1"/>
    </i>
    <i>
      <x v="2"/>
    </i>
    <i>
      <x v="3"/>
    </i>
    <i>
      <x v="4"/>
    </i>
    <i>
      <x v="6"/>
    </i>
    <i>
      <x v="7"/>
    </i>
    <i>
      <x v="8"/>
    </i>
    <i>
      <x v="9"/>
    </i>
    <i>
      <x v="10"/>
    </i>
    <i>
      <x v="11"/>
    </i>
    <i>
      <x v="12"/>
    </i>
    <i>
      <x v="13"/>
    </i>
    <i>
      <x v="14"/>
    </i>
    <i>
      <x v="15"/>
    </i>
    <i t="grand">
      <x/>
    </i>
  </rowItems>
  <colItems count="1">
    <i/>
  </colItems>
  <pageFields count="1">
    <pageField fld="25" hier="-1"/>
  </pageFields>
  <dataFields count="1">
    <dataField name="Sum of NUR  DU 26/04/2026" fld="24" baseField="27" baseItem="0" numFmtId="1"/>
  </dataFields>
  <formats count="24">
    <format dxfId="53">
      <pivotArea type="all" dataOnly="0" outline="0" fieldPosition="0"/>
    </format>
    <format dxfId="52">
      <pivotArea outline="0" collapsedLevelsAreSubtotals="1" fieldPosition="0"/>
    </format>
    <format dxfId="51">
      <pivotArea field="27" type="button" dataOnly="0" labelOnly="1" outline="0" axis="axisRow" fieldPosition="0"/>
    </format>
    <format dxfId="50">
      <pivotArea dataOnly="0" labelOnly="1" fieldPosition="0">
        <references count="1">
          <reference field="27" count="15">
            <x v="0"/>
            <x v="1"/>
            <x v="2"/>
            <x v="3"/>
            <x v="4"/>
            <x v="6"/>
            <x v="7"/>
            <x v="8"/>
            <x v="9"/>
            <x v="10"/>
            <x v="11"/>
            <x v="12"/>
            <x v="13"/>
            <x v="14"/>
            <x v="15"/>
          </reference>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27" type="button" dataOnly="0" labelOnly="1" outline="0" axis="axisRow" fieldPosition="0"/>
    </format>
    <format dxfId="44">
      <pivotArea dataOnly="0" labelOnly="1" fieldPosition="0">
        <references count="1">
          <reference field="27" count="15">
            <x v="0"/>
            <x v="1"/>
            <x v="2"/>
            <x v="3"/>
            <x v="4"/>
            <x v="6"/>
            <x v="7"/>
            <x v="8"/>
            <x v="9"/>
            <x v="10"/>
            <x v="11"/>
            <x v="12"/>
            <x v="13"/>
            <x v="14"/>
            <x v="15"/>
          </reference>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27" type="button" dataOnly="0" labelOnly="1" outline="0" axis="axisRow" fieldPosition="0"/>
    </format>
    <format dxfId="38">
      <pivotArea dataOnly="0" labelOnly="1" fieldPosition="0">
        <references count="1">
          <reference field="27" count="15">
            <x v="0"/>
            <x v="1"/>
            <x v="2"/>
            <x v="3"/>
            <x v="4"/>
            <x v="6"/>
            <x v="7"/>
            <x v="8"/>
            <x v="9"/>
            <x v="10"/>
            <x v="11"/>
            <x v="12"/>
            <x v="13"/>
            <x v="14"/>
            <x v="15"/>
          </reference>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27" type="button" dataOnly="0" labelOnly="1" outline="0" axis="axisRow" fieldPosition="0"/>
    </format>
    <format dxfId="32">
      <pivotArea dataOnly="0" labelOnly="1" fieldPosition="0">
        <references count="1">
          <reference field="27" count="15">
            <x v="0"/>
            <x v="1"/>
            <x v="2"/>
            <x v="3"/>
            <x v="4"/>
            <x v="6"/>
            <x v="7"/>
            <x v="8"/>
            <x v="9"/>
            <x v="10"/>
            <x v="11"/>
            <x v="12"/>
            <x v="13"/>
            <x v="14"/>
            <x v="15"/>
          </reference>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8BA771-5236-49D5-AAE3-4B9D4EA5F7F9}"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4" firstHeaderRow="1" firstDataRow="1" firstDataCol="1" rowPageCount="1" colPageCount="1"/>
  <pivotFields count="33">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 showAll="0"/>
    <pivotField dataField="1" showAll="0"/>
    <pivotField axis="axisPage" multipleItemSelectionAllowed="1" showAll="0">
      <items count="4">
        <item h="1" x="1"/>
        <item h="1" x="2"/>
        <item x="0"/>
        <item t="default"/>
      </items>
    </pivotField>
    <pivotField showAll="0"/>
    <pivotField showAll="0"/>
    <pivotField axis="axisRow" showAll="0">
      <items count="12">
        <item x="6"/>
        <item x="7"/>
        <item x="2"/>
        <item x="10"/>
        <item x="0"/>
        <item x="4"/>
        <item x="3"/>
        <item x="1"/>
        <item x="9"/>
        <item x="8"/>
        <item x="5"/>
        <item t="default"/>
      </items>
    </pivotField>
    <pivotField showAll="0"/>
    <pivotField showAll="0"/>
    <pivotField showAll="0"/>
    <pivotField showAll="0"/>
  </pivotFields>
  <rowFields count="1">
    <field x="28"/>
  </rowFields>
  <rowItems count="11">
    <i>
      <x/>
    </i>
    <i>
      <x v="1"/>
    </i>
    <i>
      <x v="3"/>
    </i>
    <i>
      <x v="4"/>
    </i>
    <i>
      <x v="5"/>
    </i>
    <i>
      <x v="6"/>
    </i>
    <i>
      <x v="7"/>
    </i>
    <i>
      <x v="8"/>
    </i>
    <i>
      <x v="9"/>
    </i>
    <i>
      <x v="10"/>
    </i>
    <i t="grand">
      <x/>
    </i>
  </rowItems>
  <colItems count="1">
    <i/>
  </colItems>
  <pageFields count="1">
    <pageField fld="25" hier="-1"/>
  </pageFields>
  <dataFields count="1">
    <dataField name="Sum of NUR  DU 26/04/2026" fld="24" baseField="28" baseItem="0" numFmtId="1"/>
  </dataFields>
  <formats count="24">
    <format dxfId="77">
      <pivotArea type="all" dataOnly="0" outline="0" fieldPosition="0"/>
    </format>
    <format dxfId="76">
      <pivotArea outline="0" collapsedLevelsAreSubtotals="1" fieldPosition="0"/>
    </format>
    <format dxfId="75">
      <pivotArea field="28" type="button" dataOnly="0" labelOnly="1" outline="0" axis="axisRow" fieldPosition="0"/>
    </format>
    <format dxfId="74">
      <pivotArea dataOnly="0" labelOnly="1" fieldPosition="0">
        <references count="1">
          <reference field="28" count="10">
            <x v="0"/>
            <x v="1"/>
            <x v="3"/>
            <x v="4"/>
            <x v="5"/>
            <x v="6"/>
            <x v="7"/>
            <x v="8"/>
            <x v="9"/>
            <x v="10"/>
          </reference>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28" type="button" dataOnly="0" labelOnly="1" outline="0" axis="axisRow" fieldPosition="0"/>
    </format>
    <format dxfId="68">
      <pivotArea dataOnly="0" labelOnly="1" fieldPosition="0">
        <references count="1">
          <reference field="28" count="10">
            <x v="0"/>
            <x v="1"/>
            <x v="3"/>
            <x v="4"/>
            <x v="5"/>
            <x v="6"/>
            <x v="7"/>
            <x v="8"/>
            <x v="9"/>
            <x v="10"/>
          </reference>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28" type="button" dataOnly="0" labelOnly="1" outline="0" axis="axisRow" fieldPosition="0"/>
    </format>
    <format dxfId="62">
      <pivotArea dataOnly="0" labelOnly="1" fieldPosition="0">
        <references count="1">
          <reference field="28" count="10">
            <x v="0"/>
            <x v="1"/>
            <x v="3"/>
            <x v="4"/>
            <x v="5"/>
            <x v="6"/>
            <x v="7"/>
            <x v="8"/>
            <x v="9"/>
            <x v="10"/>
          </reference>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28" type="button" dataOnly="0" labelOnly="1" outline="0" axis="axisRow" fieldPosition="0"/>
    </format>
    <format dxfId="56">
      <pivotArea dataOnly="0" labelOnly="1" fieldPosition="0">
        <references count="1">
          <reference field="28" count="10">
            <x v="0"/>
            <x v="1"/>
            <x v="3"/>
            <x v="4"/>
            <x v="5"/>
            <x v="6"/>
            <x v="7"/>
            <x v="8"/>
            <x v="9"/>
            <x v="10"/>
          </reference>
        </references>
      </pivotArea>
    </format>
    <format dxfId="55">
      <pivotArea dataOnly="0" labelOnly="1" grandRow="1" outline="0"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F160-12DC-4151-AB51-F8931484DA47}">
  <dimension ref="A1:K57"/>
  <sheetViews>
    <sheetView topLeftCell="A41" zoomScale="55" zoomScaleNormal="55" workbookViewId="0">
      <selection activeCell="E33" sqref="E33"/>
    </sheetView>
  </sheetViews>
  <sheetFormatPr defaultRowHeight="14.4" x14ac:dyDescent="0.3"/>
  <cols>
    <col min="1" max="1" width="21.21875" customWidth="1"/>
    <col min="2" max="2" width="24.109375" bestFit="1" customWidth="1"/>
    <col min="3" max="3" width="13" customWidth="1"/>
    <col min="4" max="4" width="21.21875" customWidth="1"/>
    <col min="5" max="5" width="29" customWidth="1"/>
    <col min="6" max="6" width="9.77734375" customWidth="1"/>
    <col min="7" max="7" width="28.33203125" customWidth="1"/>
    <col min="8" max="8" width="25.44140625" customWidth="1"/>
    <col min="9" max="9" width="30" customWidth="1"/>
    <col min="10" max="23" width="18.44140625" bestFit="1" customWidth="1"/>
    <col min="24" max="24" width="10.33203125" bestFit="1" customWidth="1"/>
  </cols>
  <sheetData>
    <row r="1" spans="1:9" x14ac:dyDescent="0.3">
      <c r="A1" s="103" t="s">
        <v>5366</v>
      </c>
      <c r="B1" s="104" t="s">
        <v>5538</v>
      </c>
      <c r="C1" s="104"/>
      <c r="D1" s="104"/>
      <c r="E1" s="103" t="s">
        <v>5366</v>
      </c>
      <c r="F1" s="104" t="s">
        <v>5538</v>
      </c>
      <c r="G1" s="104"/>
      <c r="H1" s="103" t="s">
        <v>5366</v>
      </c>
      <c r="I1" s="104" t="s">
        <v>5538</v>
      </c>
    </row>
    <row r="2" spans="1:9" x14ac:dyDescent="0.3">
      <c r="A2" s="104"/>
      <c r="B2" s="104"/>
      <c r="C2" s="104"/>
      <c r="D2" s="104"/>
      <c r="E2" s="104"/>
      <c r="F2" s="104"/>
      <c r="G2" s="104"/>
      <c r="H2" s="104"/>
      <c r="I2" s="104"/>
    </row>
    <row r="3" spans="1:9" x14ac:dyDescent="0.3">
      <c r="A3" s="103" t="s">
        <v>5424</v>
      </c>
      <c r="B3" s="104" t="s">
        <v>5809</v>
      </c>
      <c r="C3" s="104"/>
      <c r="D3" s="104"/>
      <c r="E3" s="103" t="s">
        <v>5424</v>
      </c>
      <c r="F3" s="104" t="s">
        <v>5809</v>
      </c>
      <c r="G3" s="104"/>
      <c r="H3" s="103" t="s">
        <v>5424</v>
      </c>
      <c r="I3" s="104" t="s">
        <v>5809</v>
      </c>
    </row>
    <row r="4" spans="1:9" x14ac:dyDescent="0.3">
      <c r="A4" s="104" t="s">
        <v>25</v>
      </c>
      <c r="B4" s="104">
        <v>19.366219790944342</v>
      </c>
      <c r="C4" s="104"/>
      <c r="D4" s="104"/>
      <c r="E4" s="104" t="s">
        <v>25</v>
      </c>
      <c r="F4" s="104">
        <v>19.366219790944342</v>
      </c>
      <c r="G4" s="104"/>
      <c r="H4" s="104" t="s">
        <v>25</v>
      </c>
      <c r="I4" s="104">
        <v>19.366219790944342</v>
      </c>
    </row>
    <row r="5" spans="1:9" x14ac:dyDescent="0.3">
      <c r="A5" s="104" t="s">
        <v>5315</v>
      </c>
      <c r="B5" s="104">
        <v>395.71905748088591</v>
      </c>
      <c r="C5" s="104"/>
      <c r="D5" s="104"/>
      <c r="E5" s="104" t="s">
        <v>5320</v>
      </c>
      <c r="F5" s="104">
        <v>12.32692840000799</v>
      </c>
      <c r="G5" s="104"/>
      <c r="H5" s="104" t="s">
        <v>33</v>
      </c>
      <c r="I5" s="104">
        <v>216.96840121844403</v>
      </c>
    </row>
    <row r="6" spans="1:9" x14ac:dyDescent="0.3">
      <c r="A6" s="104" t="s">
        <v>5808</v>
      </c>
      <c r="B6" s="104">
        <v>45.567944873785969</v>
      </c>
      <c r="C6" s="104"/>
      <c r="D6" s="104"/>
      <c r="E6" s="104" t="s">
        <v>5808</v>
      </c>
      <c r="F6" s="104">
        <v>45.567944873785969</v>
      </c>
      <c r="G6" s="104"/>
      <c r="H6" s="104" t="s">
        <v>5325</v>
      </c>
      <c r="I6" s="104">
        <v>361.51932038363952</v>
      </c>
    </row>
    <row r="7" spans="1:9" x14ac:dyDescent="0.3">
      <c r="A7" s="104" t="s">
        <v>5343</v>
      </c>
      <c r="B7" s="104">
        <v>225.93661931256935</v>
      </c>
      <c r="C7" s="104"/>
      <c r="D7" s="104"/>
      <c r="E7" s="104" t="s">
        <v>5343</v>
      </c>
      <c r="F7" s="104">
        <v>225.93661931256935</v>
      </c>
      <c r="G7" s="104"/>
      <c r="H7" s="104" t="s">
        <v>5317</v>
      </c>
      <c r="I7" s="104">
        <v>207.98778022390195</v>
      </c>
    </row>
    <row r="8" spans="1:9" x14ac:dyDescent="0.3">
      <c r="A8" s="104" t="s">
        <v>5321</v>
      </c>
      <c r="B8" s="104">
        <v>1303.4840203280503</v>
      </c>
      <c r="C8" s="104"/>
      <c r="D8" s="104"/>
      <c r="E8" s="104" t="s">
        <v>5323</v>
      </c>
      <c r="F8" s="104">
        <v>1291.1570919280427</v>
      </c>
      <c r="G8" s="104"/>
      <c r="H8" s="104" t="s">
        <v>5320</v>
      </c>
      <c r="I8" s="104">
        <v>12.32692840000799</v>
      </c>
    </row>
    <row r="9" spans="1:9" x14ac:dyDescent="0.3">
      <c r="A9" s="104" t="s">
        <v>5540</v>
      </c>
      <c r="B9" s="104">
        <v>5.8660821041397346</v>
      </c>
      <c r="C9" s="104"/>
      <c r="D9" s="104"/>
      <c r="E9" s="104" t="s">
        <v>5318</v>
      </c>
      <c r="F9" s="104">
        <v>207.98778022390195</v>
      </c>
      <c r="G9" s="104"/>
      <c r="H9" s="104" t="s">
        <v>5338</v>
      </c>
      <c r="I9" s="104">
        <v>39.888947196744319</v>
      </c>
    </row>
    <row r="10" spans="1:9" x14ac:dyDescent="0.3">
      <c r="A10" s="104" t="s">
        <v>5335</v>
      </c>
      <c r="B10" s="104">
        <v>134.06102236376142</v>
      </c>
      <c r="C10" s="104"/>
      <c r="D10" s="104"/>
      <c r="E10" s="104" t="s">
        <v>5335</v>
      </c>
      <c r="F10" s="104">
        <v>134.06102236376142</v>
      </c>
      <c r="G10" s="104"/>
      <c r="H10" s="104" t="s">
        <v>11</v>
      </c>
      <c r="I10" s="104">
        <v>568.37361692944614</v>
      </c>
    </row>
    <row r="11" spans="1:9" x14ac:dyDescent="0.3">
      <c r="A11" s="104" t="s">
        <v>5425</v>
      </c>
      <c r="B11" s="104">
        <v>2130.000966254137</v>
      </c>
      <c r="C11" s="104"/>
      <c r="D11" s="104"/>
      <c r="E11" s="104" t="s">
        <v>5342</v>
      </c>
      <c r="F11" s="104">
        <v>4.6214611637602614</v>
      </c>
      <c r="G11" s="104"/>
      <c r="H11" s="104" t="s">
        <v>5327</v>
      </c>
      <c r="I11" s="104">
        <v>89.350246694803289</v>
      </c>
    </row>
    <row r="12" spans="1:9" x14ac:dyDescent="0.3">
      <c r="A12" s="104"/>
      <c r="B12" s="104"/>
      <c r="C12" s="104"/>
      <c r="D12" s="104"/>
      <c r="E12" s="104" t="s">
        <v>5339</v>
      </c>
      <c r="F12" s="104">
        <v>1.2446209403794732</v>
      </c>
      <c r="G12" s="104"/>
      <c r="H12" s="104" t="s">
        <v>5808</v>
      </c>
      <c r="I12" s="104">
        <v>45.567944873785969</v>
      </c>
    </row>
    <row r="13" spans="1:9" x14ac:dyDescent="0.3">
      <c r="A13" s="104"/>
      <c r="B13" s="104"/>
      <c r="C13" s="104"/>
      <c r="D13" s="104"/>
      <c r="E13" s="104" t="s">
        <v>5314</v>
      </c>
      <c r="F13" s="104">
        <v>187.7312772569841</v>
      </c>
      <c r="G13" s="104"/>
      <c r="H13" s="104" t="s">
        <v>5343</v>
      </c>
      <c r="I13" s="104">
        <v>225.93661931256935</v>
      </c>
    </row>
    <row r="14" spans="1:9" x14ac:dyDescent="0.3">
      <c r="A14" s="104"/>
      <c r="B14" s="104"/>
      <c r="C14" s="104"/>
      <c r="D14" s="104"/>
      <c r="E14" s="104" t="s">
        <v>5425</v>
      </c>
      <c r="F14" s="104">
        <v>2130.0009662541374</v>
      </c>
      <c r="G14" s="104"/>
      <c r="H14" s="104" t="s">
        <v>15</v>
      </c>
      <c r="I14" s="104">
        <v>54.945506701709022</v>
      </c>
    </row>
    <row r="15" spans="1:9" x14ac:dyDescent="0.3">
      <c r="A15" s="104"/>
      <c r="B15" s="104"/>
      <c r="C15" s="104"/>
      <c r="D15" s="104"/>
      <c r="E15" s="104"/>
      <c r="F15" s="104"/>
      <c r="G15" s="104"/>
      <c r="H15" s="104" t="s">
        <v>5313</v>
      </c>
      <c r="I15" s="104">
        <v>147.84233006023976</v>
      </c>
    </row>
    <row r="16" spans="1:9" x14ac:dyDescent="0.3">
      <c r="A16" s="104"/>
      <c r="B16" s="104"/>
      <c r="C16" s="104"/>
      <c r="D16" s="104"/>
      <c r="E16" s="104"/>
      <c r="F16" s="104"/>
      <c r="G16" s="104"/>
      <c r="H16" s="104" t="s">
        <v>5335</v>
      </c>
      <c r="I16" s="104">
        <v>134.06102236376142</v>
      </c>
    </row>
    <row r="17" spans="1:11" x14ac:dyDescent="0.3">
      <c r="A17" s="104"/>
      <c r="B17" s="104"/>
      <c r="C17" s="104"/>
      <c r="D17" s="104"/>
      <c r="E17" s="104"/>
      <c r="F17" s="104"/>
      <c r="G17" s="104"/>
      <c r="H17" s="104" t="s">
        <v>5342</v>
      </c>
      <c r="I17" s="104">
        <v>4.6214611637602614</v>
      </c>
    </row>
    <row r="18" spans="1:11" x14ac:dyDescent="0.3">
      <c r="A18" s="104"/>
      <c r="B18" s="104"/>
      <c r="C18" s="104"/>
      <c r="D18" s="104"/>
      <c r="E18" s="104"/>
      <c r="F18" s="104"/>
      <c r="G18" s="104"/>
      <c r="H18" s="104" t="s">
        <v>5339</v>
      </c>
      <c r="I18" s="104">
        <v>1.2446209403794732</v>
      </c>
    </row>
    <row r="19" spans="1:11" x14ac:dyDescent="0.3">
      <c r="A19" s="104"/>
      <c r="B19" s="104"/>
      <c r="C19" s="104"/>
      <c r="D19" s="104"/>
      <c r="E19" s="104"/>
      <c r="F19" s="104"/>
      <c r="G19" s="104"/>
      <c r="H19" s="104" t="s">
        <v>5425</v>
      </c>
      <c r="I19" s="104">
        <v>2130.0009662541365</v>
      </c>
      <c r="J19" s="71"/>
      <c r="K19" s="71"/>
    </row>
    <row r="20" spans="1:11" x14ac:dyDescent="0.3">
      <c r="C20" s="70"/>
      <c r="F20" s="70"/>
      <c r="J20" s="71"/>
      <c r="K20" s="71"/>
    </row>
    <row r="33" spans="1:8" x14ac:dyDescent="0.3">
      <c r="D33" s="90"/>
    </row>
    <row r="37" spans="1:8" x14ac:dyDescent="0.3">
      <c r="F37" s="72"/>
      <c r="G37" s="73"/>
      <c r="H37" s="73"/>
    </row>
    <row r="38" spans="1:8" x14ac:dyDescent="0.3">
      <c r="F38" s="72"/>
      <c r="G38" s="73"/>
      <c r="H38" s="73"/>
    </row>
    <row r="39" spans="1:8" x14ac:dyDescent="0.3">
      <c r="A39" s="85"/>
      <c r="B39" s="85"/>
      <c r="C39" s="89" t="s">
        <v>5560</v>
      </c>
      <c r="D39" s="88" t="s">
        <v>5810</v>
      </c>
      <c r="E39" s="85"/>
      <c r="F39" s="86"/>
      <c r="G39" s="87"/>
      <c r="H39" s="87"/>
    </row>
    <row r="40" spans="1:8" x14ac:dyDescent="0.3">
      <c r="A40" s="82" t="s">
        <v>5553</v>
      </c>
      <c r="B40" s="81" t="s">
        <v>5554</v>
      </c>
      <c r="C40" s="74"/>
      <c r="D40" s="75" t="s">
        <v>5553</v>
      </c>
      <c r="E40" s="75" t="s">
        <v>5554</v>
      </c>
      <c r="F40" s="74"/>
      <c r="G40" s="75" t="s">
        <v>5553</v>
      </c>
      <c r="H40" s="75" t="s">
        <v>5554</v>
      </c>
    </row>
    <row r="41" spans="1:8" x14ac:dyDescent="0.3">
      <c r="A41" s="83" t="s">
        <v>25</v>
      </c>
      <c r="B41" s="83">
        <f>GETPIVOTDATA("NUR  DU 26/04/2026",$A$3,"CATEGORIE","ACCESS-ISSUE")</f>
        <v>19.366219790944342</v>
      </c>
      <c r="C41" s="76"/>
      <c r="D41" s="77" t="s">
        <v>25</v>
      </c>
      <c r="E41" s="77">
        <f>GETPIVOTDATA("NUR  DU 26/04/2026",$E$3,"SUB RCA","ACCESS-ISSUE")</f>
        <v>19.366219790944342</v>
      </c>
      <c r="F41" s="76"/>
      <c r="G41" s="77" t="s">
        <v>25</v>
      </c>
      <c r="H41" s="77">
        <f>GETPIVOTDATA("NUR  DU 26/04/2026",$H$3,"OCM NOMENCLATURE","ACCESS-ISSUE")</f>
        <v>19.366219790944342</v>
      </c>
    </row>
    <row r="42" spans="1:8" x14ac:dyDescent="0.3">
      <c r="A42" s="83" t="s">
        <v>5315</v>
      </c>
      <c r="B42" s="83">
        <f>GETPIVOTDATA("NUR  DU 26/04/2026",$A$3,"CATEGORIE","ACTIVE")</f>
        <v>395.71905748088591</v>
      </c>
      <c r="C42" s="76"/>
      <c r="D42" s="77" t="s">
        <v>5556</v>
      </c>
      <c r="E42" s="77">
        <f>GETPIVOTDATA("NUR  DU 26/04/2026",$E$3,"SUB RCA","ENVTECH")</f>
        <v>12.32692840000799</v>
      </c>
      <c r="F42" s="76"/>
      <c r="G42" s="77" t="s">
        <v>5555</v>
      </c>
      <c r="H42" s="77">
        <f>GETPIVOTDATA("NUR  DU 26/04/2026",$H$3,"OCM NOMENCLATURE","AKTIVCO")</f>
        <v>216.96840121844403</v>
      </c>
    </row>
    <row r="43" spans="1:8" x14ac:dyDescent="0.3">
      <c r="A43" s="83" t="s">
        <v>5343</v>
      </c>
      <c r="B43" s="83">
        <f>GETPIVOTDATA("NUR  DU 26/04/2026",$A$3,"CATEGORIE","No root cause")</f>
        <v>225.93661931256935</v>
      </c>
      <c r="C43" s="76"/>
      <c r="D43" s="77" t="s">
        <v>5343</v>
      </c>
      <c r="E43" s="77">
        <f>GETPIVOTDATA("NUR  DU 26/04/2026",$E$3,"SUB RCA","No root cause")</f>
        <v>225.93661931256935</v>
      </c>
      <c r="F43" s="76"/>
      <c r="G43" s="77" t="s">
        <v>5325</v>
      </c>
      <c r="H43" s="77">
        <f>GETPIVOTDATA("NUR  DU 26/04/2026",$H$3,"OCM NOMENCLATURE","AKTIVCO GRID ONLY")</f>
        <v>361.51932038363952</v>
      </c>
    </row>
    <row r="44" spans="1:8" x14ac:dyDescent="0.3">
      <c r="A44" s="83" t="s">
        <v>5321</v>
      </c>
      <c r="B44" s="83">
        <f>GETPIVOTDATA("NUR  DU 26/04/2026",$A$3,"CATEGORIE","PASSIVE")</f>
        <v>1303.4840203280503</v>
      </c>
      <c r="C44" s="78"/>
      <c r="D44" s="77" t="s">
        <v>5323</v>
      </c>
      <c r="E44" s="77">
        <f>GETPIVOTDATA("NUR  DU 26/04/2026",$E$3,"SUB RCA","POWER ISSUE")</f>
        <v>1291.1570919280427</v>
      </c>
      <c r="F44" s="78"/>
      <c r="G44" s="77" t="s">
        <v>5557</v>
      </c>
      <c r="H44" s="77">
        <f>GETPIVOTDATA("NUR  DU 26/04/2026",$H$3,"OCM NOMENCLATURE","BSS")</f>
        <v>207.98778022390195</v>
      </c>
    </row>
    <row r="45" spans="1:8" x14ac:dyDescent="0.3">
      <c r="A45" s="83" t="s">
        <v>5540</v>
      </c>
      <c r="B45" s="83">
        <f>GETPIVOTDATA("NUR  DU 26/04/2026",$A$3,"CATEGORIE","PLANNED WORKS")</f>
        <v>5.8660821041397346</v>
      </c>
      <c r="C45" s="76"/>
      <c r="D45" s="77" t="s">
        <v>5318</v>
      </c>
      <c r="E45" s="77">
        <f>GETPIVOTDATA("NUR  DU 26/04/2026",$E$3,"SUB RCA","RAN ISSUE")</f>
        <v>207.98778022390195</v>
      </c>
      <c r="F45" s="76"/>
      <c r="G45" s="77" t="s">
        <v>5320</v>
      </c>
      <c r="H45" s="77">
        <f>GETPIVOTDATA("NUR  DU 26/04/2026",$H$3,"OCM NOMENCLATURE","ENVTECH")</f>
        <v>12.32692840000799</v>
      </c>
    </row>
    <row r="46" spans="1:8" x14ac:dyDescent="0.3">
      <c r="A46" s="83" t="s">
        <v>5335</v>
      </c>
      <c r="B46" s="83">
        <f>GETPIVOTDATA("NUR  DU 26/04/2026",$A$3,"CATEGORIE","SPARE-ISSUE")</f>
        <v>134.06102236376142</v>
      </c>
      <c r="C46" s="76"/>
      <c r="D46" s="77" t="s">
        <v>5335</v>
      </c>
      <c r="E46" s="77">
        <f>GETPIVOTDATA("NUR  DU 26/04/2026",$E$3,"SUB RCA","SPARE-ISSUE")</f>
        <v>134.06102236376142</v>
      </c>
      <c r="F46" s="76"/>
      <c r="G46" s="77" t="s">
        <v>5338</v>
      </c>
      <c r="H46" s="77">
        <f>GETPIVOTDATA("NUR  DU 26/04/2026",$H$3,"OCM NOMENCLATURE","Fiber AOF")</f>
        <v>39.888947196744319</v>
      </c>
    </row>
    <row r="47" spans="1:8" x14ac:dyDescent="0.3">
      <c r="A47" s="84" t="s">
        <v>5425</v>
      </c>
      <c r="B47" s="84">
        <f>GETPIVOTDATA("NUR  DU 26/04/2026",$A$3)</f>
        <v>2130.000966254137</v>
      </c>
      <c r="C47" s="76"/>
      <c r="D47" s="77" t="s">
        <v>5540</v>
      </c>
      <c r="E47" s="77">
        <f>GETPIVOTDATA("NUR  DU 26/04/2026",$E$3,"SUB RCA","TRAVAUX OCM")+GETPIVOTDATA("NUR  DU 26/04/2026",$E$3,"SUB RCA","TRAVAUX-HUAWEI")</f>
        <v>5.8660821041397346</v>
      </c>
      <c r="F47" s="76"/>
      <c r="G47" s="77" t="s">
        <v>11</v>
      </c>
      <c r="H47" s="77">
        <f>GETPIVOTDATA("NUR  DU 26/04/2026",$H$3,"OCM NOMENCLATURE","IHS")</f>
        <v>568.37361692944614</v>
      </c>
    </row>
    <row r="48" spans="1:8" x14ac:dyDescent="0.3">
      <c r="A48" s="76"/>
      <c r="B48" s="76"/>
      <c r="C48" s="76"/>
      <c r="D48" s="79" t="s">
        <v>5314</v>
      </c>
      <c r="E48" s="79">
        <f>GETPIVOTDATA("NUR  DU 26/04/2026",$E$3,"SUB RCA","TX ISSUE")</f>
        <v>187.7312772569841</v>
      </c>
      <c r="F48" s="76"/>
      <c r="G48" s="77" t="s">
        <v>5327</v>
      </c>
      <c r="H48" s="77">
        <f>GETPIVOTDATA("NUR  DU 26/04/2026",$H$3,"OCM NOMENCLATURE","IHS GRID ONLY")</f>
        <v>89.350246694803289</v>
      </c>
    </row>
    <row r="49" spans="1:8" x14ac:dyDescent="0.3">
      <c r="A49" s="76"/>
      <c r="B49" s="76"/>
      <c r="C49" s="76"/>
      <c r="D49" s="80" t="s">
        <v>5425</v>
      </c>
      <c r="E49" s="80">
        <f>GETPIVOTDATA("NUR  DU 26/04/2026",$E$3)</f>
        <v>2130.0009662541374</v>
      </c>
      <c r="F49" s="76"/>
      <c r="G49" s="77" t="s">
        <v>5343</v>
      </c>
      <c r="H49" s="77">
        <f>GETPIVOTDATA("NUR  DU 26/04/2026",$H$3,"OCM NOMENCLATURE","No root cause")</f>
        <v>225.93661931256935</v>
      </c>
    </row>
    <row r="50" spans="1:8" x14ac:dyDescent="0.3">
      <c r="A50" s="76"/>
      <c r="B50" s="76"/>
      <c r="C50" s="76"/>
      <c r="D50" s="76"/>
      <c r="E50" s="76"/>
      <c r="F50" s="76"/>
      <c r="G50" s="77" t="s">
        <v>5558</v>
      </c>
      <c r="H50" s="77">
        <f>GETPIVOTDATA("NUR  DU 26/04/2026",$H$3,"OCM NOMENCLATURE","Partners")</f>
        <v>54.945506701709022</v>
      </c>
    </row>
    <row r="51" spans="1:8" x14ac:dyDescent="0.3">
      <c r="A51" s="76"/>
      <c r="B51" s="76"/>
      <c r="C51" s="76"/>
      <c r="D51" s="76"/>
      <c r="E51" s="76"/>
      <c r="F51" s="76"/>
      <c r="G51" s="77" t="s">
        <v>5559</v>
      </c>
      <c r="H51" s="77">
        <f>GETPIVOTDATA("NUR  DU 26/04/2026",$H$3,"OCM NOMENCLATURE","PDH")</f>
        <v>147.84233006023976</v>
      </c>
    </row>
    <row r="52" spans="1:8" x14ac:dyDescent="0.3">
      <c r="A52" s="76"/>
      <c r="B52" s="76"/>
      <c r="C52" s="76"/>
      <c r="D52" s="76"/>
      <c r="E52" s="76"/>
      <c r="F52" s="76"/>
      <c r="G52" s="77" t="s">
        <v>5335</v>
      </c>
      <c r="H52" s="77">
        <f>GETPIVOTDATA("NUR  DU 26/04/2026",$H$3,"OCM NOMENCLATURE","SPARE-ISSUE")</f>
        <v>134.06102236376142</v>
      </c>
    </row>
    <row r="53" spans="1:8" x14ac:dyDescent="0.3">
      <c r="A53" s="76"/>
      <c r="B53" s="76"/>
      <c r="C53" s="76"/>
      <c r="D53" s="76"/>
      <c r="E53" s="76"/>
      <c r="F53" s="76"/>
      <c r="G53" s="77" t="s">
        <v>5540</v>
      </c>
      <c r="H53" s="77">
        <f>GETPIVOTDATA("NUR  DU 26/04/2026",$H$3,"OCM NOMENCLATURE","TRAVAUX OCM")+GETPIVOTDATA("NUR  DU 26/04/2026",$H$3,"OCM NOMENCLATURE","TRAVAUX-HUAWEI")</f>
        <v>5.8660821041397346</v>
      </c>
    </row>
    <row r="54" spans="1:8" x14ac:dyDescent="0.3">
      <c r="A54" s="76"/>
      <c r="B54" s="76"/>
      <c r="C54" s="76"/>
      <c r="D54" s="76"/>
      <c r="E54" s="76"/>
      <c r="F54" s="76"/>
      <c r="G54" s="81" t="s">
        <v>5425</v>
      </c>
      <c r="H54" s="81">
        <f>GETPIVOTDATA("NUR  DU 26/04/2026",$H$3)</f>
        <v>2130.0009662541365</v>
      </c>
    </row>
    <row r="55" spans="1:8" x14ac:dyDescent="0.3">
      <c r="A55" s="76"/>
      <c r="B55" s="76"/>
      <c r="C55" s="76"/>
      <c r="D55" s="76"/>
      <c r="E55" s="76"/>
      <c r="F55" s="76"/>
    </row>
    <row r="57" spans="1:8" x14ac:dyDescent="0.3">
      <c r="B57" t="s">
        <v>886</v>
      </c>
    </row>
  </sheetData>
  <conditionalFormatting sqref="A41:B46">
    <cfRule type="colorScale" priority="3">
      <colorScale>
        <cfvo type="min"/>
        <cfvo type="max"/>
        <color rgb="FFFCFCFF"/>
        <color rgb="FFF8696B"/>
      </colorScale>
    </cfRule>
  </conditionalFormatting>
  <conditionalFormatting sqref="D41:E48">
    <cfRule type="colorScale" priority="2">
      <colorScale>
        <cfvo type="min"/>
        <cfvo type="max"/>
        <color rgb="FFFCFCFF"/>
        <color rgb="FFF8696B"/>
      </colorScale>
    </cfRule>
  </conditionalFormatting>
  <conditionalFormatting sqref="G41:H53">
    <cfRule type="colorScale" priority="621">
      <colorScale>
        <cfvo type="min"/>
        <cfvo type="max"/>
        <color rgb="FFFCFCFF"/>
        <color rgb="FFF8696B"/>
      </colorScale>
    </cfRule>
  </conditionalFormatting>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69905-5C7E-4FDB-93F6-84D2D8FE64B3}">
  <sheetPr filterMode="1"/>
  <dimension ref="A1:AV2425"/>
  <sheetViews>
    <sheetView tabSelected="1" topLeftCell="M196" workbookViewId="0">
      <selection activeCell="Y71" sqref="Y71"/>
    </sheetView>
  </sheetViews>
  <sheetFormatPr defaultRowHeight="14.4" x14ac:dyDescent="0.3"/>
  <cols>
    <col min="16" max="16" width="13.44140625" bestFit="1" customWidth="1"/>
    <col min="18" max="18" width="21.44140625" customWidth="1"/>
    <col min="19" max="21" width="0" hidden="1" customWidth="1"/>
    <col min="22" max="22" width="15.5546875" hidden="1" customWidth="1"/>
    <col min="23" max="23" width="29" style="120" customWidth="1"/>
    <col min="24" max="24" width="25.33203125" style="120" customWidth="1"/>
    <col min="25" max="27" width="8.88671875" style="120"/>
    <col min="28" max="28" width="41.77734375" customWidth="1"/>
  </cols>
  <sheetData>
    <row r="1" spans="1:48" x14ac:dyDescent="0.3">
      <c r="A1" s="31" t="s">
        <v>0</v>
      </c>
      <c r="B1" s="31" t="s">
        <v>1</v>
      </c>
      <c r="C1" s="31" t="s">
        <v>5364</v>
      </c>
      <c r="D1" s="31" t="s">
        <v>2</v>
      </c>
      <c r="E1" s="31" t="s">
        <v>5450</v>
      </c>
      <c r="F1" s="31" t="s">
        <v>3</v>
      </c>
      <c r="G1" s="31" t="s">
        <v>4</v>
      </c>
      <c r="H1" s="31" t="s">
        <v>6139</v>
      </c>
      <c r="I1" s="32" t="s">
        <v>6360</v>
      </c>
      <c r="J1" s="32" t="s">
        <v>6355</v>
      </c>
      <c r="K1" s="32" t="s">
        <v>6356</v>
      </c>
      <c r="L1" s="32" t="s">
        <v>6357</v>
      </c>
      <c r="M1" s="32" t="s">
        <v>6358</v>
      </c>
      <c r="N1" s="32" t="s">
        <v>6359</v>
      </c>
      <c r="O1" s="32" t="s">
        <v>6138</v>
      </c>
      <c r="P1" s="32" t="s">
        <v>6361</v>
      </c>
      <c r="Q1" s="31" t="s">
        <v>6139</v>
      </c>
      <c r="R1" s="31" t="s">
        <v>5461</v>
      </c>
      <c r="S1" s="15" t="s">
        <v>7</v>
      </c>
      <c r="T1" s="15" t="s">
        <v>8</v>
      </c>
      <c r="U1" s="69" t="s">
        <v>6</v>
      </c>
      <c r="V1" s="15" t="s">
        <v>5</v>
      </c>
      <c r="W1" s="118" t="s">
        <v>5553</v>
      </c>
      <c r="X1" s="118" t="s">
        <v>6350</v>
      </c>
      <c r="Y1" s="118" t="s">
        <v>6351</v>
      </c>
      <c r="Z1" s="118" t="s">
        <v>2</v>
      </c>
      <c r="AA1" s="118" t="s">
        <v>6352</v>
      </c>
      <c r="AB1" s="43" t="s">
        <v>5566</v>
      </c>
      <c r="AC1" s="43" t="s">
        <v>6038</v>
      </c>
      <c r="AD1" s="40" t="s">
        <v>6039</v>
      </c>
      <c r="AE1" s="33" t="s">
        <v>5565</v>
      </c>
      <c r="AF1" s="33" t="s">
        <v>5564</v>
      </c>
      <c r="AG1" s="33" t="s">
        <v>5563</v>
      </c>
      <c r="AH1" s="33" t="s">
        <v>5562</v>
      </c>
      <c r="AI1" s="34" t="s">
        <v>5811</v>
      </c>
      <c r="AJ1" s="34" t="s">
        <v>5812</v>
      </c>
      <c r="AK1" s="35" t="s">
        <v>5813</v>
      </c>
      <c r="AL1" s="35" t="s">
        <v>5814</v>
      </c>
      <c r="AM1" s="36" t="s">
        <v>5815</v>
      </c>
      <c r="AN1" s="36" t="s">
        <v>5816</v>
      </c>
      <c r="AO1" s="37" t="s">
        <v>5817</v>
      </c>
      <c r="AP1" s="37" t="s">
        <v>5818</v>
      </c>
      <c r="AQ1" s="35" t="s">
        <v>5561</v>
      </c>
      <c r="AR1" s="38" t="s">
        <v>5567</v>
      </c>
      <c r="AS1" s="39" t="s">
        <v>6054</v>
      </c>
      <c r="AT1" s="39" t="s">
        <v>5466</v>
      </c>
      <c r="AU1" s="39" t="s">
        <v>5468</v>
      </c>
      <c r="AV1" s="39" t="s">
        <v>5467</v>
      </c>
    </row>
    <row r="2" spans="1:48" x14ac:dyDescent="0.3">
      <c r="A2" s="1" t="s">
        <v>863</v>
      </c>
      <c r="B2" s="8" t="s">
        <v>864</v>
      </c>
      <c r="C2" s="3" t="str">
        <f>_xlfn.XLOOKUP(B2,'[1]daily break down'!$D:$D,'[1]daily break down'!$E:$E,"")</f>
        <v>Douala</v>
      </c>
      <c r="D2" s="1" t="s">
        <v>21</v>
      </c>
      <c r="E2" s="1" t="s">
        <v>30</v>
      </c>
      <c r="F2" s="3" t="s">
        <v>31</v>
      </c>
      <c r="G2" s="1" t="s">
        <v>32</v>
      </c>
      <c r="H2" s="29" t="str">
        <f>_xlfn.XLOOKUP(B2,[2]CALCULATION!$B:$B,[2]CALCULATION!$H:$H,"")</f>
        <v>ZTE</v>
      </c>
      <c r="I2" s="26">
        <v>0</v>
      </c>
      <c r="J2" s="26">
        <v>13.732653602828499</v>
      </c>
      <c r="K2" s="26">
        <v>13.868556899607057</v>
      </c>
      <c r="L2" s="26">
        <v>60.682480673909161</v>
      </c>
      <c r="M2" s="26">
        <v>48.377382409761651</v>
      </c>
      <c r="N2" s="26">
        <v>36.683563619864536</v>
      </c>
      <c r="O2" s="26">
        <v>63.555051892943879</v>
      </c>
      <c r="P2" s="114" t="s">
        <v>6362</v>
      </c>
      <c r="Q2" s="42" t="s">
        <v>5538</v>
      </c>
      <c r="R2" s="42"/>
      <c r="S2" s="41" t="str" cm="1">
        <f t="array" ref="S2">IFERROR(_xlfn.IFS(
U2="MPR ISSUE","PDH",
U2="BSS Hardware Issue","BSS",
U2="Sites strategiques, MLL, Pylone, etc.","ENVTECH",
U2="AKTIVCO DEFAUT GE &amp; POWER Cabinet","AKTIVCO",
U2="AKTIVCO Coupure ENEO &amp; Baisse de tension","AKTIVCO GRID ONLY",
U2="Coupure ENEO &amp; Baisse de tension","IHS GRID ONLY",
U2="Defaut GE &amp; POWER Cabinet","IHS",
U2="Sharing","Partners",
U2="Sites strategiques &amp; DataCenter","SST &amp; DC",
U2="Exclu","Exclu",
U2="SAT","SAT",
U2="SPARE-ISSUE","SPARE-ISSUE",
U2="Fiber CAmtel","TRANS_FO_CAMTEL",
U2="Fiber AOF","Fiber AOF",
U2="Projet OCM (HUAWEI)","TRAVAUX-HUAWEI",
U2="Projet OCM (NOKIA)","TRAVAUX-NOKIA",
U2="ACCESS-ISSUE","ACCESS-ISSUE",
U2="Projet OCM (ZTE, NOKIA, autres projets)","TRAVAUX OCM",
U2="No root CAuse","No root cause",
U2="ODU HS","PDH",
U2="IP &amp; VLAN","PDH",
U2="Warehouse HUAWEI","SPARE-ISSUE",
U2="SPARE-HS","SPARE-ISSUE",
U2="Power Telco","BSS",U2="no impacts","no impacts"
),"")</f>
        <v>AKTIVCO GRID ONLY</v>
      </c>
      <c r="T2" s="41" t="str" cm="1">
        <f t="array" ref="T2">IFERROR(_xlfn.IFS(
U2="MPR ISSUE","TX ISSUE",
U2="BSS Hardware Issue","RAN ISSUE",
U2="Sites strategiques, MLL, Pylone, etc.","ENVTECH",
U2="AKTIVCO DEFAUT GE &amp; POWER Cabinet","POWER ISSUE",
U2="AKTIVCO Coupure ENEO &amp; Baisse de tension","POWER ISSUE",
U2="Coupure ENEO &amp; Baisse de tension","POWER ISSUE",
U2="Defaut GE &amp; POWER Cabinet","POWER ISSUE",
U2="Sharing","POWER ISSUE",
U2="Sites strategiques &amp; DataCenter","POWER ISSUE",
U2="Exclu","Exclu",
U2="SAT","TX ISSUE",
U2="SPARE-ISSUE","SPARE-ISSUE",
U2="Fiber CAmtel","TX ISSUE",
U2="Fiber AOF","TX ISSUE",
U2="Projet OCM (HUAWEI)","TRAVAUX-HUAWEI",
U2="Projet OCM (NOKIA)","TRAVAUX -NOKIA",
U2="ACCESS-ISSUE","ACCESS-ISSUE",
U2="Projet OCM (ZTE, NOKIA, autres projets)","TRAVAUX OCM",
U2="No root CAuse","No root cause",
U2="ODU HS","TX ISSUE",
U2="IP &amp; VLAN","TX ISSUE",
U2="Warehouse HUAWEI","SPARE-ISSUE",
U2="SPARE-HS","SPARE-ISSUE",
U2="Power Telco","RAN ISSUE",U2="no impacts","no impacts"
),"")</f>
        <v>POWER ISSUE</v>
      </c>
      <c r="U2" s="68" t="s">
        <v>5326</v>
      </c>
      <c r="V2" s="41" t="str" cm="1">
        <f t="array" ref="V2">IFERROR(_xlfn.IFS(
U2="MPR ISSUE","ACTIVE",
U2="BSS Hardware Issue","ACTIVE",
U2="Sites strategiques, MLL, Pylone, etc.","PASSIVE",
U2="AKTIVCO DEFAUT GE &amp; POWER Cabinet","PASSIVE",
U2="AKTIVCO Coupure ENEO &amp; Baisse de tension","PASSIVE",
U2="Coupure ENEO &amp; Baisse de tension","PASSIVE",
U2="Defaut GE &amp; POWER Cabinet","PASSIVE",
U2="Sharing","PASSIVE",
U2="Sites strategiques &amp; DataCenter","PASSIVE",
U2="Exclu","Exclu",
U2="SAT","ACTIVE",
U2="SPARE-ISSUE","SPARE-ISSUE",
U2="Fiber CAmtel","ACTIVE",
U2="Fiber AOF","ACTIVE",
U2="Projet OCM (HUAWEI)","PLANNED WORKS",
U2="Projet OCM (NOKIA)","PLANNED WORKS",
U2="ACCESS-ISSUE","ACCESS-ISSUE",
U2="Projet OCM (ZTE, NOKIA, autres projets)","PLANNED WORKS",
U2="No root CAuse","No root cause",
U2="ODU HS","ACTIVE",
U2="IP &amp; VLAN","ACTIVE",
U2="Warehouse HUAWEI","SPARE-ISSUE",
U2="SPARE-HS","SPARE-ISSUE",
U2="Power Telco","ACTIVE", U2="no impacts","no impacts"
),"")</f>
        <v>PASSIVE</v>
      </c>
      <c r="W2" s="115" t="s">
        <v>6366</v>
      </c>
      <c r="X2" s="115" t="s">
        <v>6367</v>
      </c>
      <c r="Y2" s="115"/>
      <c r="Z2" s="115" t="s">
        <v>21</v>
      </c>
      <c r="AA2" s="115" t="s">
        <v>6365</v>
      </c>
      <c r="AB2" s="17" t="s">
        <v>6140</v>
      </c>
      <c r="AC2" s="17" t="str">
        <f>_xlfn.XLOOKUP(B2,'INCIDENT-04-27-2026'!E:E,'INCIDENT-04-27-2026'!F:F,"")</f>
        <v/>
      </c>
      <c r="AD2" s="9"/>
      <c r="AE2" s="7" t="s">
        <v>6062</v>
      </c>
      <c r="AF2" s="6" t="str">
        <f>_xlfn.XLOOKUP(B2,'[13]Input_27-04'!$B:$B,'[13]Input_27-04'!$M:$M,"")</f>
        <v>GE faulty</v>
      </c>
      <c r="AG2" s="7"/>
      <c r="AH2" s="3"/>
      <c r="AI2" s="18" t="str">
        <f>_xlfn.XLOOKUP(B2,'[3]Cells Huawei 27042026 10h'!$B:$B,'[3]Cells Huawei 27042026 10h'!$T:$T,"")</f>
        <v/>
      </c>
      <c r="AJ2" s="18" t="str">
        <f>_xlfn.XLOOKUP(B2,'[3]Cells Huawei 27042026 15h'!$B:$B,'[3]Cells Huawei 27042026 15h'!$T:$T,"")</f>
        <v/>
      </c>
      <c r="AK2" s="18" t="str">
        <f>_xlfn.XLOOKUP(B2,'[4]cells down 27042026 11h28'!$B:$B,'[4]cells down 27042026 11h28'!$R:$R,"")</f>
        <v/>
      </c>
      <c r="AL2" s="18" t="str">
        <f>_xlfn.XLOOKUP(B2,'[4]cells down 27042026 18h01'!$B:$B,'[4]cells down 27042026 18h01'!$R:$R,"")</f>
        <v>(04/27/2026 cell zte):-22/04/2026 : Site down</v>
      </c>
      <c r="AM2" s="18" t="str">
        <f>_xlfn.XLOOKUP(B2,'[5]cell downs 27042026 11h'!$B:$B,'[5]cell downs 27042026 11h'!$R:$R,"")</f>
        <v/>
      </c>
      <c r="AN2" s="18" t="str">
        <f>_xlfn.XLOOKUP(B2,'[5]cell downs 27042026 17h40'!$B:$B,'[5]cell downs 27042026 17h40'!$R:$R,"")</f>
        <v/>
      </c>
      <c r="AO2" s="18" t="str">
        <f>_xlfn.XLOOKUP(B2,'[6]ALL SITES DOWN'!$D:$D,'[6]ALL SITES DOWN'!$J:$J,"")</f>
        <v xml:space="preserve">(04/27/2026 ocm ran 17h):-27/04/2026 Grid Grid and GEN faulty / Grid return awaited ESCALADE L3 CAMUSAT </v>
      </c>
      <c r="AP2" s="18" t="str">
        <f>_xlfn.XLOOKUP(B2,'[7]ALL SITES DOWN'!$D:$D,'[7]ALL SITES DOWN'!$J:$J,"")</f>
        <v xml:space="preserve">(04/27/2026 ocm ran 11h):-27/04/2026 Grid Grid and GEN faulty / Grid return awaited ESCALADE L3 CAMUSAT </v>
      </c>
      <c r="AQ2" s="9" t="str">
        <f>_xlfn.XLOOKUP(B2,[8]sheet1!$AC:$AC,[8]sheet1!$AF:$AF,"")</f>
        <v/>
      </c>
      <c r="AR2" s="14"/>
      <c r="AS2" s="14" t="s">
        <v>5465</v>
      </c>
      <c r="AT2" s="14" t="str">
        <f>_xlfn.XLOOKUP(B2,'[9]cell downs 18042026 17h'!$B:$B,'[9]cell downs 18042026 17h'!$B:$B,"")</f>
        <v/>
      </c>
      <c r="AU2" s="14" t="str">
        <f>_xlfn.XLOOKUP(B2,'[10]Cells Huawei 19042026 15h'!$B:$B,'[10]Cells Huawei 19042026 15h'!$B:$B,"")</f>
        <v/>
      </c>
      <c r="AV2" s="9" t="str">
        <f>_xlfn.XLOOKUP(B2,'[11]cells down 19042026 9H40'!$B:$B,'[11]cells down 19042026 9H40'!$B:$B,"")</f>
        <v/>
      </c>
    </row>
    <row r="3" spans="1:48" x14ac:dyDescent="0.3">
      <c r="A3" s="1" t="s">
        <v>1450</v>
      </c>
      <c r="B3" s="8" t="s">
        <v>1451</v>
      </c>
      <c r="C3" s="3" t="str">
        <f>_xlfn.XLOOKUP(B3,'[1]daily break down'!$D:$D,'[1]daily break down'!$E:$E,"")</f>
        <v>Douala</v>
      </c>
      <c r="D3" s="1" t="s">
        <v>21</v>
      </c>
      <c r="E3" s="1" t="s">
        <v>30</v>
      </c>
      <c r="F3" s="3" t="s">
        <v>31</v>
      </c>
      <c r="G3" s="1" t="s">
        <v>32</v>
      </c>
      <c r="H3" s="29" t="str">
        <f>_xlfn.XLOOKUP(B3,[2]CALCULATION!$B:$B,[2]CALCULATION!$H:$H,"")</f>
        <v>ZTE</v>
      </c>
      <c r="I3" s="26">
        <v>0</v>
      </c>
      <c r="J3" s="26">
        <v>0</v>
      </c>
      <c r="K3" s="26">
        <v>0</v>
      </c>
      <c r="L3" s="26">
        <v>0</v>
      </c>
      <c r="M3" s="26">
        <v>17.27926593671258</v>
      </c>
      <c r="N3" s="26">
        <v>58.181681662400514</v>
      </c>
      <c r="O3" s="26">
        <v>58.592120319718752</v>
      </c>
      <c r="P3" s="114" t="s">
        <v>6362</v>
      </c>
      <c r="Q3" s="42" t="s">
        <v>5538</v>
      </c>
      <c r="R3" s="42"/>
      <c r="S3" s="41" t="str" cm="1">
        <f t="array" ref="S3">IFERROR(_xlfn.IFS(
U3="MPR ISSUE","PDH",
U3="BSS Hardware Issue","BSS",
U3="Sites strategiques, MLL, Pylone, etc.","ENVTECH",
U3="AKTIVCO DEFAUT GE &amp; POWER Cabinet","AKTIVCO",
U3="AKTIVCO Coupure ENEO &amp; Baisse de tension","AKTIVCO GRID ONLY",
U3="Coupure ENEO &amp; Baisse de tension","IHS GRID ONLY",
U3="Defaut GE &amp; POWER Cabinet","IHS",
U3="Sharing","Partners",
U3="Sites strategiques &amp; DataCenter","SST &amp; DC",
U3="Exclu","Exclu",
U3="SAT","SAT",
U3="SPARE-ISSUE","SPARE-ISSUE",
U3="Fiber CAmtel","TRANS_FO_CAMTEL",
U3="Fiber AOF","Fiber AOF",
U3="Projet OCM (HUAWEI)","TRAVAUX-HUAWEI",
U3="Projet OCM (NOKIA)","TRAVAUX-NOKIA",
U3="ACCESS-ISSUE","ACCESS-ISSUE",
U3="Projet OCM (ZTE, NOKIA, autres projets)","TRAVAUX OCM",
U3="No root CAuse","No root cause",
U3="ODU HS","PDH",
U3="IP &amp; VLAN","PDH",
U3="Warehouse HUAWEI","SPARE-ISSUE",
U3="SPARE-HS","SPARE-ISSUE",
U3="Power Telco","BSS",U3="no impacts","no impacts"
),"")</f>
        <v>AKTIVCO GRID ONLY</v>
      </c>
      <c r="T3" s="41" t="str" cm="1">
        <f t="array" ref="T3">IFERROR(_xlfn.IFS(
U3="MPR ISSUE","TX ISSUE",
U3="BSS Hardware Issue","RAN ISSUE",
U3="Sites strategiques, MLL, Pylone, etc.","ENVTECH",
U3="AKTIVCO DEFAUT GE &amp; POWER Cabinet","POWER ISSUE",
U3="AKTIVCO Coupure ENEO &amp; Baisse de tension","POWER ISSUE",
U3="Coupure ENEO &amp; Baisse de tension","POWER ISSUE",
U3="Defaut GE &amp; POWER Cabinet","POWER ISSUE",
U3="Sharing","POWER ISSUE",
U3="Sites strategiques &amp; DataCenter","POWER ISSUE",
U3="Exclu","Exclu",
U3="SAT","TX ISSUE",
U3="SPARE-ISSUE","SPARE-ISSUE",
U3="Fiber CAmtel","TX ISSUE",
U3="Fiber AOF","TX ISSUE",
U3="Projet OCM (HUAWEI)","TRAVAUX-HUAWEI",
U3="Projet OCM (NOKIA)","TRAVAUX -NOKIA",
U3="ACCESS-ISSUE","ACCESS-ISSUE",
U3="Projet OCM (ZTE, NOKIA, autres projets)","TRAVAUX OCM",
U3="No root CAuse","No root cause",
U3="ODU HS","TX ISSUE",
U3="IP &amp; VLAN","TX ISSUE",
U3="Warehouse HUAWEI","SPARE-ISSUE",
U3="SPARE-HS","SPARE-ISSUE",
U3="Power Telco","RAN ISSUE",U3="no impacts","no impacts"
),"")</f>
        <v>POWER ISSUE</v>
      </c>
      <c r="U3" s="68" t="s">
        <v>5326</v>
      </c>
      <c r="V3" s="41" t="str" cm="1">
        <f t="array" ref="V3">IFERROR(_xlfn.IFS(
U3="MPR ISSUE","ACTIVE",
U3="BSS Hardware Issue","ACTIVE",
U3="Sites strategiques, MLL, Pylone, etc.","PASSIVE",
U3="AKTIVCO DEFAUT GE &amp; POWER Cabinet","PASSIVE",
U3="AKTIVCO Coupure ENEO &amp; Baisse de tension","PASSIVE",
U3="Coupure ENEO &amp; Baisse de tension","PASSIVE",
U3="Defaut GE &amp; POWER Cabinet","PASSIVE",
U3="Sharing","PASSIVE",
U3="Sites strategiques &amp; DataCenter","PASSIVE",
U3="Exclu","Exclu",
U3="SAT","ACTIVE",
U3="SPARE-ISSUE","SPARE-ISSUE",
U3="Fiber CAmtel","ACTIVE",
U3="Fiber AOF","ACTIVE",
U3="Projet OCM (HUAWEI)","PLANNED WORKS",
U3="Projet OCM (NOKIA)","PLANNED WORKS",
U3="ACCESS-ISSUE","ACCESS-ISSUE",
U3="Projet OCM (ZTE, NOKIA, autres projets)","PLANNED WORKS",
U3="No root CAuse","No root cause",
U3="ODU HS","ACTIVE",
U3="IP &amp; VLAN","ACTIVE",
U3="Warehouse HUAWEI","SPARE-ISSUE",
U3="SPARE-HS","SPARE-ISSUE",
U3="Power Telco","ACTIVE", U3="no impacts","no impacts"
),"")</f>
        <v>PASSIVE</v>
      </c>
      <c r="W3" s="119" t="s">
        <v>6392</v>
      </c>
      <c r="X3" s="119" t="s">
        <v>6393</v>
      </c>
      <c r="Y3" s="119"/>
      <c r="Z3" s="119" t="s">
        <v>5426</v>
      </c>
      <c r="AA3" s="119" t="s">
        <v>6365</v>
      </c>
      <c r="AB3" s="17" t="s">
        <v>6141</v>
      </c>
      <c r="AC3" s="17" t="str">
        <f>_xlfn.XLOOKUP(B3,'INCIDENT-04-27-2026'!E:E,'INCIDENT-04-27-2026'!F:F,"")</f>
        <v/>
      </c>
      <c r="AD3" s="9"/>
      <c r="AE3" s="7" t="s">
        <v>6063</v>
      </c>
      <c r="AF3" s="6" t="str">
        <f>_xlfn.XLOOKUP(B3,'[13]Input_27-04'!$B:$B,'[13]Input_27-04'!$M:$M,"")</f>
        <v>Mauvaises phases ENEO</v>
      </c>
      <c r="AG3" s="7"/>
      <c r="AH3" s="3"/>
      <c r="AI3" s="18" t="str">
        <f>_xlfn.XLOOKUP(B3,'[3]Cells Huawei 27042026 10h'!$B:$B,'[3]Cells Huawei 27042026 10h'!$T:$T,"")</f>
        <v/>
      </c>
      <c r="AJ3" s="18" t="str">
        <f>_xlfn.XLOOKUP(B3,'[3]Cells Huawei 27042026 15h'!$B:$B,'[3]Cells Huawei 27042026 15h'!$T:$T,"")</f>
        <v/>
      </c>
      <c r="AK3" s="18" t="str">
        <f>_xlfn.XLOOKUP(B3,'[4]cells down 27042026 11h28'!$B:$B,'[4]cells down 27042026 11h28'!$R:$R,"")</f>
        <v>(04/27/2026 cell zte):-27/04/2026 : Besoin d'analyse BO RAN</v>
      </c>
      <c r="AL3" s="18" t="str">
        <f>_xlfn.XLOOKUP(B3,'[4]cells down 27042026 18h01'!$B:$B,'[4]cells down 27042026 18h01'!$R:$R,"")</f>
        <v>(04/27/2026 cell zte):-27/04/2026 : Besoin d'analyse BO RAN || Power issue || Mail sent to camusat</v>
      </c>
      <c r="AM3" s="18" t="str">
        <f>_xlfn.XLOOKUP(B3,'[5]cell downs 27042026 11h'!$B:$B,'[5]cell downs 27042026 11h'!$R:$R,"")</f>
        <v/>
      </c>
      <c r="AN3" s="18" t="str">
        <f>_xlfn.XLOOKUP(B3,'[5]cell downs 27042026 17h40'!$B:$B,'[5]cell downs 27042026 17h40'!$R:$R,"")</f>
        <v/>
      </c>
      <c r="AO3" s="18" t="str">
        <f>_xlfn.XLOOKUP(B3,'[6]ALL SITES DOWN'!$D:$D,'[6]ALL SITES DOWN'!$J:$J,"")</f>
        <v/>
      </c>
      <c r="AP3" s="18" t="str">
        <f>_xlfn.XLOOKUP(B3,'[7]ALL SITES DOWN'!$D:$D,'[7]ALL SITES DOWN'!$J:$J,"")</f>
        <v/>
      </c>
      <c r="AQ3" s="9" t="str">
        <f>_xlfn.XLOOKUP(B3,[8]sheet1!$AC:$AC,[8]sheet1!$AF:$AF,"")</f>
        <v>(04/27/2026 ticket):-INC-20260427-00017150</v>
      </c>
      <c r="AR3" s="14"/>
      <c r="AS3" s="14" t="s">
        <v>5465</v>
      </c>
      <c r="AT3" s="14" t="str">
        <f>_xlfn.XLOOKUP(B3,'[9]cell downs 18042026 17h'!$B:$B,'[9]cell downs 18042026 17h'!$B:$B,"")</f>
        <v/>
      </c>
      <c r="AU3" s="14" t="str">
        <f>_xlfn.XLOOKUP(B3,'[10]Cells Huawei 19042026 15h'!$B:$B,'[10]Cells Huawei 19042026 15h'!$B:$B,"")</f>
        <v/>
      </c>
      <c r="AV3" s="9" t="str">
        <f>_xlfn.XLOOKUP(B3,'[11]cells down 19042026 9H40'!$B:$B,'[11]cells down 19042026 9H40'!$B:$B,"")</f>
        <v/>
      </c>
    </row>
    <row r="4" spans="1:48" x14ac:dyDescent="0.3">
      <c r="A4" s="1" t="s">
        <v>126</v>
      </c>
      <c r="B4" s="1" t="s">
        <v>127</v>
      </c>
      <c r="C4" s="3" t="str">
        <f>_xlfn.XLOOKUP(B4,'[1]daily break down'!$D:$D,'[1]daily break down'!$E:$E,"")</f>
        <v>Yaounde</v>
      </c>
      <c r="D4" s="1" t="s">
        <v>21</v>
      </c>
      <c r="E4" s="1" t="s">
        <v>30</v>
      </c>
      <c r="F4" s="3" t="s">
        <v>37</v>
      </c>
      <c r="G4" s="1" t="s">
        <v>38</v>
      </c>
      <c r="H4" s="29" t="str">
        <f>_xlfn.XLOOKUP(B4,[2]CALCULATION!$B:$B,[2]CALCULATION!$H:$H,"")</f>
        <v>ZTE</v>
      </c>
      <c r="I4" s="26">
        <v>9.3119084104522116</v>
      </c>
      <c r="J4" s="26">
        <v>12.948694900309047</v>
      </c>
      <c r="K4" s="26">
        <v>13.868556899607057</v>
      </c>
      <c r="L4" s="26">
        <v>13.868556899607057</v>
      </c>
      <c r="M4" s="26">
        <v>13.868556899607057</v>
      </c>
      <c r="N4" s="26">
        <v>13.868556899607057</v>
      </c>
      <c r="O4" s="26">
        <v>57.190300999049718</v>
      </c>
      <c r="P4" s="114" t="s">
        <v>6362</v>
      </c>
      <c r="Q4" s="42" t="s">
        <v>5538</v>
      </c>
      <c r="R4" s="42"/>
      <c r="S4" s="41" t="str" cm="1">
        <f t="array" ref="S4">IFERROR(_xlfn.IFS(
U4="MPR ISSUE","PDH",
U4="BSS Hardware Issue","BSS",
U4="Sites strategiques, MLL, Pylone, etc.","ENVTECH",
U4="AKTIVCO DEFAUT GE &amp; POWER Cabinet","AKTIVCO",
U4="AKTIVCO Coupure ENEO &amp; Baisse de tension","AKTIVCO GRID ONLY",
U4="Coupure ENEO &amp; Baisse de tension","IHS GRID ONLY",
U4="Defaut GE &amp; POWER Cabinet","IHS",
U4="Sharing","Partners",
U4="Sites strategiques &amp; DataCenter","SST &amp; DC",
U4="Exclu","Exclu",
U4="SAT","SAT",
U4="SPARE-ISSUE","SPARE-ISSUE",
U4="Fiber CAmtel","TRANS_FO_CAMTEL",
U4="Fiber AOF","Fiber AOF",
U4="Projet OCM (HUAWEI)","TRAVAUX-HUAWEI",
U4="Projet OCM (NOKIA)","TRAVAUX-NOKIA",
U4="ACCESS-ISSUE","ACCESS-ISSUE",
U4="Projet OCM (ZTE, NOKIA, autres projets)","TRAVAUX OCM",
U4="No root CAuse","No root cause",
U4="ODU HS","PDH",
U4="IP &amp; VLAN","PDH",
U4="Warehouse HUAWEI","SPARE-ISSUE",
U4="SPARE-HS","SPARE-ISSUE",
U4="Power Telco","BSS",U4="no impacts","no impacts"
),"")</f>
        <v>AKTIVCO GRID ONLY</v>
      </c>
      <c r="T4" s="41" t="str" cm="1">
        <f t="array" ref="T4">IFERROR(_xlfn.IFS(
U4="MPR ISSUE","TX ISSUE",
U4="BSS Hardware Issue","RAN ISSUE",
U4="Sites strategiques, MLL, Pylone, etc.","ENVTECH",
U4="AKTIVCO DEFAUT GE &amp; POWER Cabinet","POWER ISSUE",
U4="AKTIVCO Coupure ENEO &amp; Baisse de tension","POWER ISSUE",
U4="Coupure ENEO &amp; Baisse de tension","POWER ISSUE",
U4="Defaut GE &amp; POWER Cabinet","POWER ISSUE",
U4="Sharing","POWER ISSUE",
U4="Sites strategiques &amp; DataCenter","POWER ISSUE",
U4="Exclu","Exclu",
U4="SAT","TX ISSUE",
U4="SPARE-ISSUE","SPARE-ISSUE",
U4="Fiber CAmtel","TX ISSUE",
U4="Fiber AOF","TX ISSUE",
U4="Projet OCM (HUAWEI)","TRAVAUX-HUAWEI",
U4="Projet OCM (NOKIA)","TRAVAUX -NOKIA",
U4="ACCESS-ISSUE","ACCESS-ISSUE",
U4="Projet OCM (ZTE, NOKIA, autres projets)","TRAVAUX OCM",
U4="No root CAuse","No root cause",
U4="ODU HS","TX ISSUE",
U4="IP &amp; VLAN","TX ISSUE",
U4="Warehouse HUAWEI","SPARE-ISSUE",
U4="SPARE-HS","SPARE-ISSUE",
U4="Power Telco","RAN ISSUE",U4="no impacts","no impacts"
),"")</f>
        <v>POWER ISSUE</v>
      </c>
      <c r="U4" s="68" t="s">
        <v>5326</v>
      </c>
      <c r="V4" s="41" t="str" cm="1">
        <f t="array" ref="V4">IFERROR(_xlfn.IFS(
U4="MPR ISSUE","ACTIVE",
U4="BSS Hardware Issue","ACTIVE",
U4="Sites strategiques, MLL, Pylone, etc.","PASSIVE",
U4="AKTIVCO DEFAUT GE &amp; POWER Cabinet","PASSIVE",
U4="AKTIVCO Coupure ENEO &amp; Baisse de tension","PASSIVE",
U4="Coupure ENEO &amp; Baisse de tension","PASSIVE",
U4="Defaut GE &amp; POWER Cabinet","PASSIVE",
U4="Sharing","PASSIVE",
U4="Sites strategiques &amp; DataCenter","PASSIVE",
U4="Exclu","Exclu",
U4="SAT","ACTIVE",
U4="SPARE-ISSUE","SPARE-ISSUE",
U4="Fiber CAmtel","ACTIVE",
U4="Fiber AOF","ACTIVE",
U4="Projet OCM (HUAWEI)","PLANNED WORKS",
U4="Projet OCM (NOKIA)","PLANNED WORKS",
U4="ACCESS-ISSUE","ACCESS-ISSUE",
U4="Projet OCM (ZTE, NOKIA, autres projets)","PLANNED WORKS",
U4="No root CAuse","No root cause",
U4="ODU HS","ACTIVE",
U4="IP &amp; VLAN","ACTIVE",
U4="Warehouse HUAWEI","SPARE-ISSUE",
U4="SPARE-HS","SPARE-ISSUE",
U4="Power Telco","ACTIVE", U4="no impacts","no impacts"
),"")</f>
        <v>PASSIVE</v>
      </c>
      <c r="W4" s="115" t="s">
        <v>6366</v>
      </c>
      <c r="X4" s="115" t="s">
        <v>6367</v>
      </c>
      <c r="Y4" s="115"/>
      <c r="Z4" s="115" t="s">
        <v>21</v>
      </c>
      <c r="AA4" s="115" t="s">
        <v>6365</v>
      </c>
      <c r="AB4" s="17" t="s">
        <v>6142</v>
      </c>
      <c r="AC4" s="17" t="str">
        <f>_xlfn.XLOOKUP(B4,'INCIDENT-04-27-2026'!E:E,'INCIDENT-04-27-2026'!F:F,"")</f>
        <v/>
      </c>
      <c r="AD4" s="9"/>
      <c r="AE4" s="7" t="s">
        <v>6064</v>
      </c>
      <c r="AF4" s="6" t="str">
        <f>_xlfn.XLOOKUP(B4,'[13]Input_27-04'!$B:$B,'[13]Input_27-04'!$M:$M,"")</f>
        <v>Grid outage,  / grid return awaited</v>
      </c>
      <c r="AG4" s="7"/>
      <c r="AH4" s="3"/>
      <c r="AI4" s="18" t="str">
        <f>_xlfn.XLOOKUP(B4,'[3]Cells Huawei 27042026 10h'!$B:$B,'[3]Cells Huawei 27042026 10h'!$T:$T,"")</f>
        <v/>
      </c>
      <c r="AJ4" s="18" t="str">
        <f>_xlfn.XLOOKUP(B4,'[3]Cells Huawei 27042026 15h'!$B:$B,'[3]Cells Huawei 27042026 15h'!$T:$T,"")</f>
        <v/>
      </c>
      <c r="AK4" s="18" t="str">
        <f>_xlfn.XLOOKUP(B4,'[4]cells down 27042026 11h28'!$B:$B,'[4]cells down 27042026 11h28'!$R:$R,"")</f>
        <v/>
      </c>
      <c r="AL4" s="18" t="str">
        <f>_xlfn.XLOOKUP(B4,'[4]cells down 27042026 18h01'!$B:$B,'[4]cells down 27042026 18h01'!$R:$R,"")</f>
        <v>(04/27/2026 cell zte):-0</v>
      </c>
      <c r="AM4" s="18" t="str">
        <f>_xlfn.XLOOKUP(B4,'[5]cell downs 27042026 11h'!$B:$B,'[5]cell downs 27042026 11h'!$R:$R,"")</f>
        <v/>
      </c>
      <c r="AN4" s="18" t="str">
        <f>_xlfn.XLOOKUP(B4,'[5]cell downs 27042026 17h40'!$B:$B,'[5]cell downs 27042026 17h40'!$R:$R,"")</f>
        <v/>
      </c>
      <c r="AO4" s="18" t="str">
        <f>_xlfn.XLOOKUP(B4,'[6]ALL SITES DOWN'!$D:$D,'[6]ALL SITES DOWN'!$J:$J,"")</f>
        <v>(04/27/2026 ocm ran 17h):-power status check ongoing</v>
      </c>
      <c r="AP4" s="18" t="str">
        <f>_xlfn.XLOOKUP(B4,'[7]ALL SITES DOWN'!$D:$D,'[7]ALL SITES DOWN'!$J:$J,"")</f>
        <v/>
      </c>
      <c r="AQ4" s="9" t="str">
        <f>_xlfn.XLOOKUP(B4,[8]sheet1!$AC:$AC,[8]sheet1!$AF:$AF,"")</f>
        <v>(04/27/2026 ticket):-INC-20260427-00011306…2026-04-27 19:58:38…Grid outage and Grid only site / Grid return awaited</v>
      </c>
      <c r="AR4" s="14"/>
      <c r="AS4" s="14" t="s">
        <v>5465</v>
      </c>
      <c r="AT4" s="14" t="str">
        <f>_xlfn.XLOOKUP(B4,'[9]cell downs 18042026 17h'!$B:$B,'[9]cell downs 18042026 17h'!$B:$B,"")</f>
        <v/>
      </c>
      <c r="AU4" s="14" t="str">
        <f>_xlfn.XLOOKUP(B4,'[10]Cells Huawei 19042026 15h'!$B:$B,'[10]Cells Huawei 19042026 15h'!$B:$B,"")</f>
        <v/>
      </c>
      <c r="AV4" s="9" t="str">
        <f>_xlfn.XLOOKUP(B4,'[11]cells down 19042026 9H40'!$B:$B,'[11]cells down 19042026 9H40'!$B:$B,"")</f>
        <v>CTR_868</v>
      </c>
    </row>
    <row r="5" spans="1:48" x14ac:dyDescent="0.3">
      <c r="A5" s="16" t="s">
        <v>3174</v>
      </c>
      <c r="B5" s="8" t="s">
        <v>3175</v>
      </c>
      <c r="C5" s="3" t="str">
        <f>_xlfn.XLOOKUP(B5,'[1]daily break down'!$D:$D,'[1]daily break down'!$E:$E,"")</f>
        <v>Yaounde</v>
      </c>
      <c r="D5" s="1" t="s">
        <v>11</v>
      </c>
      <c r="E5" s="1" t="s">
        <v>12</v>
      </c>
      <c r="F5" s="3" t="s">
        <v>37</v>
      </c>
      <c r="G5" s="1" t="s">
        <v>38</v>
      </c>
      <c r="H5" s="29" t="str">
        <f>_xlfn.XLOOKUP(B5,[2]CALCULATION!$B:$B,[2]CALCULATION!$H:$H,"")</f>
        <v>ZTE</v>
      </c>
      <c r="I5" s="26">
        <v>18.985744065199334</v>
      </c>
      <c r="J5" s="26">
        <v>9.2457045997380387</v>
      </c>
      <c r="K5" s="26">
        <v>7.0823631050728677</v>
      </c>
      <c r="L5" s="26">
        <v>1.6815090188424038</v>
      </c>
      <c r="M5" s="26">
        <v>4.5175004922481614</v>
      </c>
      <c r="N5" s="26">
        <v>8.14581531990423</v>
      </c>
      <c r="O5" s="26">
        <v>56.225548107626857</v>
      </c>
      <c r="P5" s="114" t="s">
        <v>6362</v>
      </c>
      <c r="Q5" s="42" t="s">
        <v>5538</v>
      </c>
      <c r="R5" s="42"/>
      <c r="S5" s="41" t="str" cm="1">
        <f t="array" ref="S5">IFERROR(_xlfn.IFS(
U5="MPR ISSUE","PDH",
U5="BSS Hardware Issue","BSS",
U5="Sites strategiques, MLL, Pylone, etc.","ENVTECH",
U5="AKTIVCO DEFAUT GE &amp; POWER Cabinet","AKTIVCO",
U5="AKTIVCO Coupure ENEO &amp; Baisse de tension","AKTIVCO GRID ONLY",
U5="Coupure ENEO &amp; Baisse de tension","IHS GRID ONLY",
U5="Defaut GE &amp; POWER Cabinet","IHS",
U5="Sharing","Partners",
U5="Sites strategiques &amp; DataCenter","SST &amp; DC",
U5="Exclu","Exclu",
U5="SAT","SAT",
U5="SPARE-ISSUE","SPARE-ISSUE",
U5="Fiber CAmtel","TRANS_FO_CAMTEL",
U5="Fiber AOF","Fiber AOF",
U5="Projet OCM (HUAWEI)","TRAVAUX-HUAWEI",
U5="Projet OCM (NOKIA)","TRAVAUX-NOKIA",
U5="ACCESS-ISSUE","ACCESS-ISSUE",
U5="Projet OCM (ZTE, NOKIA, autres projets)","TRAVAUX OCM",
U5="No root CAuse","No root cause",
U5="ODU HS","PDH",
U5="IP &amp; VLAN","PDH",
U5="Warehouse HUAWEI","SPARE-ISSUE",
U5="SPARE-HS","SPARE-ISSUE",
U5="Power Telco","BSS",U5="no impacts","no impacts"
),"")</f>
        <v>BSS</v>
      </c>
      <c r="T5" s="41" t="str" cm="1">
        <f t="array" ref="T5">IFERROR(_xlfn.IFS(
U5="MPR ISSUE","TX ISSUE",
U5="BSS Hardware Issue","RAN ISSUE",
U5="Sites strategiques, MLL, Pylone, etc.","ENVTECH",
U5="AKTIVCO DEFAUT GE &amp; POWER Cabinet","POWER ISSUE",
U5="AKTIVCO Coupure ENEO &amp; Baisse de tension","POWER ISSUE",
U5="Coupure ENEO &amp; Baisse de tension","POWER ISSUE",
U5="Defaut GE &amp; POWER Cabinet","POWER ISSUE",
U5="Sharing","POWER ISSUE",
U5="Sites strategiques &amp; DataCenter","POWER ISSUE",
U5="Exclu","Exclu",
U5="SAT","TX ISSUE",
U5="SPARE-ISSUE","SPARE-ISSUE",
U5="Fiber CAmtel","TX ISSUE",
U5="Fiber AOF","TX ISSUE",
U5="Projet OCM (HUAWEI)","TRAVAUX-HUAWEI",
U5="Projet OCM (NOKIA)","TRAVAUX -NOKIA",
U5="ACCESS-ISSUE","ACCESS-ISSUE",
U5="Projet OCM (ZTE, NOKIA, autres projets)","TRAVAUX OCM",
U5="No root CAuse","No root cause",
U5="ODU HS","TX ISSUE",
U5="IP &amp; VLAN","TX ISSUE",
U5="Warehouse HUAWEI","SPARE-ISSUE",
U5="SPARE-HS","SPARE-ISSUE",
U5="Power Telco","RAN ISSUE",U5="no impacts","no impacts"
),"")</f>
        <v>RAN ISSUE</v>
      </c>
      <c r="U5" s="68" t="s">
        <v>5319</v>
      </c>
      <c r="V5" s="41" t="str" cm="1">
        <f t="array" ref="V5">IFERROR(_xlfn.IFS(
U5="MPR ISSUE","ACTIVE",
U5="BSS Hardware Issue","ACTIVE",
U5="Sites strategiques, MLL, Pylone, etc.","PASSIVE",
U5="AKTIVCO DEFAUT GE &amp; POWER Cabinet","PASSIVE",
U5="AKTIVCO Coupure ENEO &amp; Baisse de tension","PASSIVE",
U5="Coupure ENEO &amp; Baisse de tension","PASSIVE",
U5="Defaut GE &amp; POWER Cabinet","PASSIVE",
U5="Sharing","PASSIVE",
U5="Sites strategiques &amp; DataCenter","PASSIVE",
U5="Exclu","Exclu",
U5="SAT","ACTIVE",
U5="SPARE-ISSUE","SPARE-ISSUE",
U5="Fiber CAmtel","ACTIVE",
U5="Fiber AOF","ACTIVE",
U5="Projet OCM (HUAWEI)","PLANNED WORKS",
U5="Projet OCM (NOKIA)","PLANNED WORKS",
U5="ACCESS-ISSUE","ACCESS-ISSUE",
U5="Projet OCM (ZTE, NOKIA, autres projets)","PLANNED WORKS",
U5="No root CAuse","No root cause",
U5="ODU HS","ACTIVE",
U5="IP &amp; VLAN","ACTIVE",
U5="Warehouse HUAWEI","SPARE-ISSUE",
U5="SPARE-HS","SPARE-ISSUE",
U5="Power Telco","ACTIVE", U5="no impacts","no impacts"
),"")</f>
        <v>ACTIVE</v>
      </c>
      <c r="W5" s="119" t="s">
        <v>6394</v>
      </c>
      <c r="X5" s="119"/>
      <c r="Y5" s="119"/>
      <c r="Z5" s="119"/>
      <c r="AA5" s="119" t="s">
        <v>6365</v>
      </c>
      <c r="AB5" s="17" t="s">
        <v>6143</v>
      </c>
      <c r="AC5" s="17" t="str">
        <f>_xlfn.XLOOKUP(B5,'INCIDENT-04-27-2026'!E:E,'INCIDENT-04-27-2026'!F:F,"")</f>
        <v/>
      </c>
      <c r="AD5" s="9" t="s">
        <v>6043</v>
      </c>
      <c r="AE5" s="7" t="s">
        <v>6065</v>
      </c>
      <c r="AF5" s="6" t="str">
        <f>_xlfn.XLOOKUP(B5,'[13]Input_27-04'!$B:$B,'[13]Input_27-04'!$M:$M,"")</f>
        <v/>
      </c>
      <c r="AG5" s="7"/>
      <c r="AH5" s="3"/>
      <c r="AI5" s="18" t="str">
        <f>_xlfn.XLOOKUP(B5,'[3]Cells Huawei 27042026 10h'!$B:$B,'[3]Cells Huawei 27042026 10h'!$T:$T,"")</f>
        <v/>
      </c>
      <c r="AJ5" s="18" t="str">
        <f>_xlfn.XLOOKUP(B5,'[3]Cells Huawei 27042026 15h'!$B:$B,'[3]Cells Huawei 27042026 15h'!$T:$T,"")</f>
        <v/>
      </c>
      <c r="AK5" s="18" t="str">
        <f>_xlfn.XLOOKUP(B5,'[4]cells down 27042026 11h28'!$B:$B,'[4]cells down 27042026 11h28'!$R:$R,"")</f>
        <v/>
      </c>
      <c r="AL5" s="18" t="str">
        <f>_xlfn.XLOOKUP(B5,'[4]cells down 27042026 18h01'!$B:$B,'[4]cells down 27042026 18h01'!$R:$R,"")</f>
        <v/>
      </c>
      <c r="AM5" s="18" t="str">
        <f>_xlfn.XLOOKUP(B5,'[5]cell downs 27042026 11h'!$B:$B,'[5]cell downs 27042026 11h'!$R:$R,"")</f>
        <v/>
      </c>
      <c r="AN5" s="18" t="str">
        <f>_xlfn.XLOOKUP(B5,'[5]cell downs 27042026 17h40'!$B:$B,'[5]cell downs 27042026 17h40'!$R:$R,"")</f>
        <v/>
      </c>
      <c r="AO5" s="18" t="str">
        <f>_xlfn.XLOOKUP(B5,'[6]ALL SITES DOWN'!$D:$D,'[6]ALL SITES DOWN'!$J:$J,"")</f>
        <v>(04/27/2026 ocm ran 17h):-Impacted by CTR_197_Z_Charles-Atangana(CTR-197)</v>
      </c>
      <c r="AP5" s="18" t="str">
        <f>_xlfn.XLOOKUP(B5,'[7]ALL SITES DOWN'!$D:$D,'[7]ALL SITES DOWN'!$J:$J,"")</f>
        <v>(04/27/2026 ocm ran 11h):-Impacted by CTR_197_Z_Charles-Atangana(CTR-197)</v>
      </c>
      <c r="AQ5" s="9" t="str">
        <f>_xlfn.XLOOKUP(B5,[8]sheet1!$AC:$AC,[8]sheet1!$AF:$AF,"")</f>
        <v xml:space="preserve">(04/27/2026 ticket):-INC-20260427-00002062…2026-04-27 19:15:19…Site impacted by CTR_197_Z_Charles-Atangana(CTR-197)  //  En attente de retour ENEO sur CTR_197_Z_Charles-Atangana(CTR-197)…power issues responsabilité ihs </v>
      </c>
      <c r="AR5" s="14"/>
      <c r="AS5" s="14" t="s">
        <v>3175</v>
      </c>
      <c r="AT5" s="14" t="str">
        <f>_xlfn.XLOOKUP(B5,'[9]cell downs 18042026 17h'!$B:$B,'[9]cell downs 18042026 17h'!$B:$B,"")</f>
        <v/>
      </c>
      <c r="AU5" s="14" t="str">
        <f>_xlfn.XLOOKUP(B5,'[10]Cells Huawei 19042026 15h'!$B:$B,'[10]Cells Huawei 19042026 15h'!$B:$B,"")</f>
        <v/>
      </c>
      <c r="AV5" s="9" t="str">
        <f>_xlfn.XLOOKUP(B5,'[11]cells down 19042026 9H40'!$B:$B,'[11]cells down 19042026 9H40'!$B:$B,"")</f>
        <v>CTR_449</v>
      </c>
    </row>
    <row r="6" spans="1:48" x14ac:dyDescent="0.3">
      <c r="A6" s="1" t="s">
        <v>4728</v>
      </c>
      <c r="B6" s="1" t="s">
        <v>4729</v>
      </c>
      <c r="C6" s="3" t="str">
        <f>_xlfn.XLOOKUP(B6,'[1]daily break down'!$D:$D,'[1]daily break down'!$E:$E,"")</f>
        <v>Douala</v>
      </c>
      <c r="D6" s="1" t="s">
        <v>21</v>
      </c>
      <c r="E6" s="1" t="s">
        <v>125</v>
      </c>
      <c r="F6" s="3" t="s">
        <v>31</v>
      </c>
      <c r="G6" s="1" t="s">
        <v>32</v>
      </c>
      <c r="H6" s="29" t="str">
        <f>_xlfn.XLOOKUP(B6,[2]CALCULATION!$B:$B,[2]CALCULATION!$H:$H,"")</f>
        <v>ZTE</v>
      </c>
      <c r="I6" s="26">
        <v>2.066996401594599</v>
      </c>
      <c r="J6" s="26">
        <v>8.4491543319265041</v>
      </c>
      <c r="K6" s="26">
        <v>4.2033177526089149</v>
      </c>
      <c r="L6" s="26">
        <v>3.7941632209295379</v>
      </c>
      <c r="M6" s="26">
        <v>1.4785814977470741</v>
      </c>
      <c r="N6" s="26">
        <v>3.8880827433489444</v>
      </c>
      <c r="O6" s="26">
        <v>49.477307359752082</v>
      </c>
      <c r="P6" s="114" t="s">
        <v>6362</v>
      </c>
      <c r="Q6" s="42" t="s">
        <v>5538</v>
      </c>
      <c r="R6" s="42"/>
      <c r="S6" s="41" t="str" cm="1">
        <f t="array" ref="S6">IFERROR(_xlfn.IFS(
U6="MPR ISSUE","PDH",
U6="BSS Hardware Issue","BSS",
U6="Sites strategiques, MLL, Pylone, etc.","ENVTECH",
U6="AKTIVCO DEFAUT GE &amp; POWER Cabinet","AKTIVCO",
U6="AKTIVCO Coupure ENEO &amp; Baisse de tension","AKTIVCO GRID ONLY",
U6="Coupure ENEO &amp; Baisse de tension","IHS GRID ONLY",
U6="Defaut GE &amp; POWER Cabinet","IHS",
U6="Sharing","Partners",
U6="Sites strategiques &amp; DataCenter","SST &amp; DC",
U6="Exclu","Exclu",
U6="SAT","SAT",
U6="SPARE-ISSUE","SPARE-ISSUE",
U6="Fiber CAmtel","TRANS_FO_CAMTEL",
U6="Fiber AOF","Fiber AOF",
U6="Projet OCM (HUAWEI)","TRAVAUX-HUAWEI",
U6="Projet OCM (NOKIA)","TRAVAUX-NOKIA",
U6="ACCESS-ISSUE","ACCESS-ISSUE",
U6="Projet OCM (ZTE, NOKIA, autres projets)","TRAVAUX OCM",
U6="No root CAuse","No root cause",
U6="ODU HS","PDH",
U6="IP &amp; VLAN","PDH",
U6="Warehouse HUAWEI","SPARE-ISSUE",
U6="SPARE-HS","SPARE-ISSUE",
U6="Power Telco","BSS",U6="no impacts","no impacts"
),"")</f>
        <v>AKTIVCO GRID ONLY</v>
      </c>
      <c r="T6" s="41" t="str" cm="1">
        <f t="array" ref="T6">IFERROR(_xlfn.IFS(
U6="MPR ISSUE","TX ISSUE",
U6="BSS Hardware Issue","RAN ISSUE",
U6="Sites strategiques, MLL, Pylone, etc.","ENVTECH",
U6="AKTIVCO DEFAUT GE &amp; POWER Cabinet","POWER ISSUE",
U6="AKTIVCO Coupure ENEO &amp; Baisse de tension","POWER ISSUE",
U6="Coupure ENEO &amp; Baisse de tension","POWER ISSUE",
U6="Defaut GE &amp; POWER Cabinet","POWER ISSUE",
U6="Sharing","POWER ISSUE",
U6="Sites strategiques &amp; DataCenter","POWER ISSUE",
U6="Exclu","Exclu",
U6="SAT","TX ISSUE",
U6="SPARE-ISSUE","SPARE-ISSUE",
U6="Fiber CAmtel","TX ISSUE",
U6="Fiber AOF","TX ISSUE",
U6="Projet OCM (HUAWEI)","TRAVAUX-HUAWEI",
U6="Projet OCM (NOKIA)","TRAVAUX -NOKIA",
U6="ACCESS-ISSUE","ACCESS-ISSUE",
U6="Projet OCM (ZTE, NOKIA, autres projets)","TRAVAUX OCM",
U6="No root CAuse","No root cause",
U6="ODU HS","TX ISSUE",
U6="IP &amp; VLAN","TX ISSUE",
U6="Warehouse HUAWEI","SPARE-ISSUE",
U6="SPARE-HS","SPARE-ISSUE",
U6="Power Telco","RAN ISSUE",U6="no impacts","no impacts"
),"")</f>
        <v>POWER ISSUE</v>
      </c>
      <c r="U6" s="68" t="s">
        <v>5326</v>
      </c>
      <c r="V6" s="41" t="str" cm="1">
        <f t="array" ref="V6">IFERROR(_xlfn.IFS(
U6="MPR ISSUE","ACTIVE",
U6="BSS Hardware Issue","ACTIVE",
U6="Sites strategiques, MLL, Pylone, etc.","PASSIVE",
U6="AKTIVCO DEFAUT GE &amp; POWER Cabinet","PASSIVE",
U6="AKTIVCO Coupure ENEO &amp; Baisse de tension","PASSIVE",
U6="Coupure ENEO &amp; Baisse de tension","PASSIVE",
U6="Defaut GE &amp; POWER Cabinet","PASSIVE",
U6="Sharing","PASSIVE",
U6="Sites strategiques &amp; DataCenter","PASSIVE",
U6="Exclu","Exclu",
U6="SAT","ACTIVE",
U6="SPARE-ISSUE","SPARE-ISSUE",
U6="Fiber CAmtel","ACTIVE",
U6="Fiber AOF","ACTIVE",
U6="Projet OCM (HUAWEI)","PLANNED WORKS",
U6="Projet OCM (NOKIA)","PLANNED WORKS",
U6="ACCESS-ISSUE","ACCESS-ISSUE",
U6="Projet OCM (ZTE, NOKIA, autres projets)","PLANNED WORKS",
U6="No root CAuse","No root cause",
U6="ODU HS","ACTIVE",
U6="IP &amp; VLAN","ACTIVE",
U6="Warehouse HUAWEI","SPARE-ISSUE",
U6="SPARE-HS","SPARE-ISSUE",
U6="Power Telco","ACTIVE", U6="no impacts","no impacts"
),"")</f>
        <v>PASSIVE</v>
      </c>
      <c r="W6" s="115" t="s">
        <v>6368</v>
      </c>
      <c r="X6" s="115" t="s">
        <v>6367</v>
      </c>
      <c r="Y6" s="115"/>
      <c r="Z6" s="115" t="s">
        <v>21</v>
      </c>
      <c r="AA6" s="115" t="s">
        <v>6365</v>
      </c>
      <c r="AB6" s="17" t="s">
        <v>6144</v>
      </c>
      <c r="AC6" s="17" t="str">
        <f>_xlfn.XLOOKUP(B6,'INCIDENT-04-27-2026'!E:E,'INCIDENT-04-27-2026'!F:F,"")</f>
        <v/>
      </c>
      <c r="AD6" s="9"/>
      <c r="AE6" s="7" t="s">
        <v>6066</v>
      </c>
      <c r="AF6" s="6" t="str">
        <f>_xlfn.XLOOKUP(B6,'[13]Input_27-04'!$B:$B,'[13]Input_27-04'!$M:$M,"")</f>
        <v>Grid outage,  / grid return awaited</v>
      </c>
      <c r="AG6" s="7"/>
      <c r="AH6" s="3"/>
      <c r="AI6" s="18" t="str">
        <f>_xlfn.XLOOKUP(B6,'[3]Cells Huawei 27042026 10h'!$B:$B,'[3]Cells Huawei 27042026 10h'!$T:$T,"")</f>
        <v/>
      </c>
      <c r="AJ6" s="18" t="str">
        <f>_xlfn.XLOOKUP(B6,'[3]Cells Huawei 27042026 15h'!$B:$B,'[3]Cells Huawei 27042026 15h'!$T:$T,"")</f>
        <v/>
      </c>
      <c r="AK6" s="18" t="str">
        <f>_xlfn.XLOOKUP(B6,'[4]cells down 27042026 11h28'!$B:$B,'[4]cells down 27042026 11h28'!$R:$R,"")</f>
        <v>(04/27/2026 cell zte):-27/04/2026 : Besoin d'analyse BO RAN</v>
      </c>
      <c r="AL6" s="18" t="str">
        <f>_xlfn.XLOOKUP(B6,'[4]cells down 27042026 18h01'!$B:$B,'[4]cells down 27042026 18h01'!$R:$R,"")</f>
        <v>(04/27/2026 cell zte):-27/04/2026 : Besoin d'analyse BO RAN || Site down</v>
      </c>
      <c r="AM6" s="18" t="str">
        <f>_xlfn.XLOOKUP(B6,'[5]cell downs 27042026 11h'!$B:$B,'[5]cell downs 27042026 11h'!$R:$R,"")</f>
        <v/>
      </c>
      <c r="AN6" s="18" t="str">
        <f>_xlfn.XLOOKUP(B6,'[5]cell downs 27042026 17h40'!$B:$B,'[5]cell downs 27042026 17h40'!$R:$R,"")</f>
        <v/>
      </c>
      <c r="AO6" s="18" t="str">
        <f>_xlfn.XLOOKUP(B6,'[6]ALL SITES DOWN'!$D:$D,'[6]ALL SITES DOWN'!$J:$J,"")</f>
        <v>(04/27/2026 ocm ran 17h):-27/04/2026 Grid outage grid only site /Grid return awaited</v>
      </c>
      <c r="AP6" s="18" t="str">
        <f>_xlfn.XLOOKUP(B6,'[7]ALL SITES DOWN'!$D:$D,'[7]ALL SITES DOWN'!$J:$J,"")</f>
        <v/>
      </c>
      <c r="AQ6" s="9" t="str">
        <f>_xlfn.XLOOKUP(B6,[8]sheet1!$AC:$AC,[8]sheet1!$AF:$AF,"")</f>
        <v>(04/27/2026 ticket):-INC-20260427-00007626…2026-04-27 19:54:29…Grid outage and Grid only site / Grid return awaited</v>
      </c>
      <c r="AR6" s="14"/>
      <c r="AS6" s="14" t="s">
        <v>5465</v>
      </c>
      <c r="AT6" s="14" t="str">
        <f>_xlfn.XLOOKUP(B6,'[9]cell downs 18042026 17h'!$B:$B,'[9]cell downs 18042026 17h'!$B:$B,"")</f>
        <v/>
      </c>
      <c r="AU6" s="14" t="str">
        <f>_xlfn.XLOOKUP(B6,'[10]Cells Huawei 19042026 15h'!$B:$B,'[10]Cells Huawei 19042026 15h'!$B:$B,"")</f>
        <v/>
      </c>
      <c r="AV6" s="9" t="str">
        <f>_xlfn.XLOOKUP(B6,'[11]cells down 19042026 9H40'!$B:$B,'[11]cells down 19042026 9H40'!$B:$B,"")</f>
        <v/>
      </c>
    </row>
    <row r="7" spans="1:48" x14ac:dyDescent="0.3">
      <c r="A7" s="1" t="s">
        <v>3262</v>
      </c>
      <c r="B7" s="8" t="s">
        <v>3263</v>
      </c>
      <c r="C7" s="3" t="str">
        <f>_xlfn.XLOOKUP(B7,'[1]daily break down'!$D:$D,'[1]daily break down'!$E:$E,"")</f>
        <v>Yaounde</v>
      </c>
      <c r="D7" s="1" t="s">
        <v>11</v>
      </c>
      <c r="E7" s="1" t="s">
        <v>12</v>
      </c>
      <c r="F7" s="3" t="s">
        <v>37</v>
      </c>
      <c r="G7" s="1" t="s">
        <v>38</v>
      </c>
      <c r="H7" s="29" t="str">
        <f>_xlfn.XLOOKUP(B7,[2]CALCULATION!$B:$B,[2]CALCULATION!$H:$H,"")</f>
        <v>ZTE</v>
      </c>
      <c r="I7" s="26">
        <v>0</v>
      </c>
      <c r="J7" s="26">
        <v>0</v>
      </c>
      <c r="K7" s="26">
        <v>2.8910661952498955E-2</v>
      </c>
      <c r="L7" s="26">
        <v>0</v>
      </c>
      <c r="M7" s="26">
        <v>8.8723450702416713</v>
      </c>
      <c r="N7" s="26">
        <v>13.868556899607057</v>
      </c>
      <c r="O7" s="26">
        <v>46.838268656205315</v>
      </c>
      <c r="P7" s="114" t="s">
        <v>6362</v>
      </c>
      <c r="Q7" s="42" t="s">
        <v>5538</v>
      </c>
      <c r="R7" s="42"/>
      <c r="S7" s="41" t="str" cm="1">
        <f t="array" ref="S7">IFERROR(_xlfn.IFS(
U7="MPR ISSUE","PDH",
U7="BSS Hardware Issue","BSS",
U7="Sites strategiques, MLL, Pylone, etc.","ENVTECH",
U7="AKTIVCO DEFAUT GE &amp; POWER Cabinet","AKTIVCO",
U7="AKTIVCO Coupure ENEO &amp; Baisse de tension","AKTIVCO GRID ONLY",
U7="Coupure ENEO &amp; Baisse de tension","IHS GRID ONLY",
U7="Defaut GE &amp; POWER Cabinet","IHS",
U7="Sharing","Partners",
U7="Sites strategiques &amp; DataCenter","SST &amp; DC",
U7="Exclu","Exclu",
U7="SAT","SAT",
U7="SPARE-ISSUE","SPARE-ISSUE",
U7="Fiber CAmtel","TRANS_FO_CAMTEL",
U7="Fiber AOF","Fiber AOF",
U7="Projet OCM (HUAWEI)","TRAVAUX-HUAWEI",
U7="Projet OCM (NOKIA)","TRAVAUX-NOKIA",
U7="ACCESS-ISSUE","ACCESS-ISSUE",
U7="Projet OCM (ZTE, NOKIA, autres projets)","TRAVAUX OCM",
U7="No root CAuse","No root cause",
U7="ODU HS","PDH",
U7="IP &amp; VLAN","PDH",
U7="Warehouse HUAWEI","SPARE-ISSUE",
U7="SPARE-HS","SPARE-ISSUE",
U7="Power Telco","BSS",U7="no impacts","no impacts"
),"")</f>
        <v>IHS</v>
      </c>
      <c r="T7" s="41" t="str" cm="1">
        <f t="array" ref="T7">IFERROR(_xlfn.IFS(
U7="MPR ISSUE","TX ISSUE",
U7="BSS Hardware Issue","RAN ISSUE",
U7="Sites strategiques, MLL, Pylone, etc.","ENVTECH",
U7="AKTIVCO DEFAUT GE &amp; POWER Cabinet","POWER ISSUE",
U7="AKTIVCO Coupure ENEO &amp; Baisse de tension","POWER ISSUE",
U7="Coupure ENEO &amp; Baisse de tension","POWER ISSUE",
U7="Defaut GE &amp; POWER Cabinet","POWER ISSUE",
U7="Sharing","POWER ISSUE",
U7="Sites strategiques &amp; DataCenter","POWER ISSUE",
U7="Exclu","Exclu",
U7="SAT","TX ISSUE",
U7="SPARE-ISSUE","SPARE-ISSUE",
U7="Fiber CAmtel","TX ISSUE",
U7="Fiber AOF","TX ISSUE",
U7="Projet OCM (HUAWEI)","TRAVAUX-HUAWEI",
U7="Projet OCM (NOKIA)","TRAVAUX -NOKIA",
U7="ACCESS-ISSUE","ACCESS-ISSUE",
U7="Projet OCM (ZTE, NOKIA, autres projets)","TRAVAUX OCM",
U7="No root CAuse","No root cause",
U7="ODU HS","TX ISSUE",
U7="IP &amp; VLAN","TX ISSUE",
U7="Warehouse HUAWEI","SPARE-ISSUE",
U7="SPARE-HS","SPARE-ISSUE",
U7="Power Telco","RAN ISSUE",U7="no impacts","no impacts"
),"")</f>
        <v>POWER ISSUE</v>
      </c>
      <c r="U7" s="68" t="s">
        <v>5329</v>
      </c>
      <c r="V7" s="41" t="str" cm="1">
        <f t="array" ref="V7">IFERROR(_xlfn.IFS(
U7="MPR ISSUE","ACTIVE",
U7="BSS Hardware Issue","ACTIVE",
U7="Sites strategiques, MLL, Pylone, etc.","PASSIVE",
U7="AKTIVCO DEFAUT GE &amp; POWER Cabinet","PASSIVE",
U7="AKTIVCO Coupure ENEO &amp; Baisse de tension","PASSIVE",
U7="Coupure ENEO &amp; Baisse de tension","PASSIVE",
U7="Defaut GE &amp; POWER Cabinet","PASSIVE",
U7="Sharing","PASSIVE",
U7="Sites strategiques &amp; DataCenter","PASSIVE",
U7="Exclu","Exclu",
U7="SAT","ACTIVE",
U7="SPARE-ISSUE","SPARE-ISSUE",
U7="Fiber CAmtel","ACTIVE",
U7="Fiber AOF","ACTIVE",
U7="Projet OCM (HUAWEI)","PLANNED WORKS",
U7="Projet OCM (NOKIA)","PLANNED WORKS",
U7="ACCESS-ISSUE","ACCESS-ISSUE",
U7="Projet OCM (ZTE, NOKIA, autres projets)","PLANNED WORKS",
U7="No root CAuse","No root cause",
U7="ODU HS","ACTIVE",
U7="IP &amp; VLAN","ACTIVE",
U7="Warehouse HUAWEI","SPARE-ISSUE",
U7="SPARE-HS","SPARE-ISSUE",
U7="Power Telco","ACTIVE", U7="no impacts","no impacts"
),"")</f>
        <v>PASSIVE</v>
      </c>
      <c r="W7" s="119" t="s">
        <v>6392</v>
      </c>
      <c r="X7" s="119" t="s">
        <v>6395</v>
      </c>
      <c r="Y7" s="119"/>
      <c r="Z7" s="1" t="s">
        <v>11</v>
      </c>
      <c r="AA7" s="119" t="s">
        <v>6365</v>
      </c>
      <c r="AB7" s="17" t="s">
        <v>6145</v>
      </c>
      <c r="AC7" s="17" t="str">
        <f>_xlfn.XLOOKUP(B7,'INCIDENT-04-27-2026'!E:E,'INCIDENT-04-27-2026'!F:F,"")</f>
        <v/>
      </c>
      <c r="AD7" s="9"/>
      <c r="AE7" s="7" t="s">
        <v>6067</v>
      </c>
      <c r="AF7" s="6" t="str">
        <f>_xlfn.XLOOKUP(B7,'[13]Input_27-04'!$B:$B,'[13]Input_27-04'!$M:$M,"")</f>
        <v/>
      </c>
      <c r="AG7" s="7"/>
      <c r="AH7" s="3"/>
      <c r="AI7" s="18" t="str">
        <f>_xlfn.XLOOKUP(B7,'[3]Cells Huawei 27042026 10h'!$B:$B,'[3]Cells Huawei 27042026 10h'!$T:$T,"")</f>
        <v/>
      </c>
      <c r="AJ7" s="18" t="str">
        <f>_xlfn.XLOOKUP(B7,'[3]Cells Huawei 27042026 15h'!$B:$B,'[3]Cells Huawei 27042026 15h'!$T:$T,"")</f>
        <v/>
      </c>
      <c r="AK7" s="18" t="str">
        <f>_xlfn.XLOOKUP(B7,'[4]cells down 27042026 11h28'!$B:$B,'[4]cells down 27042026 11h28'!$R:$R,"")</f>
        <v/>
      </c>
      <c r="AL7" s="18" t="str">
        <f>_xlfn.XLOOKUP(B7,'[4]cells down 27042026 18h01'!$B:$B,'[4]cells down 27042026 18h01'!$R:$R,"")</f>
        <v/>
      </c>
      <c r="AM7" s="18" t="str">
        <f>_xlfn.XLOOKUP(B7,'[5]cell downs 27042026 11h'!$B:$B,'[5]cell downs 27042026 11h'!$R:$R,"")</f>
        <v/>
      </c>
      <c r="AN7" s="18" t="str">
        <f>_xlfn.XLOOKUP(B7,'[5]cell downs 27042026 17h40'!$B:$B,'[5]cell downs 27042026 17h40'!$R:$R,"")</f>
        <v/>
      </c>
      <c r="AO7" s="18" t="str">
        <f>_xlfn.XLOOKUP(B7,'[6]ALL SITES DOWN'!$D:$D,'[6]ALL SITES DOWN'!$J:$J,"")</f>
        <v xml:space="preserve">(04/27/2026 ocm ran 17h):-27/04/2026 FME mbah hosiah activé ETA=14H UTC 
27/04/2026 Power issue evidence transmis a IHS en attente de retour 
26/04/2026 OCM_AOF_CTR_242_CTR_524_E-Poste_BONAS-YDE down CDS activated ETA ASAP </v>
      </c>
      <c r="AP7" s="18" t="str">
        <f>_xlfn.XLOOKUP(B7,'[7]ALL SITES DOWN'!$D:$D,'[7]ALL SITES DOWN'!$J:$J,"")</f>
        <v xml:space="preserve">(04/27/2026 ocm ran 11h):-27/04/2026 Power issue evidence transmis a IHS en attente de retour 
26/04/2026 OCM_AOF_CTR_242_CTR_524_E-Poste_BONAS-YDE down CDS activated ETA ASAP </v>
      </c>
      <c r="AQ7" s="9" t="str">
        <f>_xlfn.XLOOKUP(B7,[8]sheet1!$AC:$AC,[8]sheet1!$AF:$AF,"")</f>
        <v/>
      </c>
      <c r="AR7" s="14"/>
      <c r="AS7" s="14" t="s">
        <v>5465</v>
      </c>
      <c r="AT7" s="14" t="str">
        <f>_xlfn.XLOOKUP(B7,'[9]cell downs 18042026 17h'!$B:$B,'[9]cell downs 18042026 17h'!$B:$B,"")</f>
        <v/>
      </c>
      <c r="AU7" s="14" t="str">
        <f>_xlfn.XLOOKUP(B7,'[10]Cells Huawei 19042026 15h'!$B:$B,'[10]Cells Huawei 19042026 15h'!$B:$B,"")</f>
        <v/>
      </c>
      <c r="AV7" s="9" t="str">
        <f>_xlfn.XLOOKUP(B7,'[11]cells down 19042026 9H40'!$B:$B,'[11]cells down 19042026 9H40'!$B:$B,"")</f>
        <v/>
      </c>
    </row>
    <row r="8" spans="1:48" x14ac:dyDescent="0.3">
      <c r="A8" s="1" t="s">
        <v>45</v>
      </c>
      <c r="B8" s="1" t="s">
        <v>46</v>
      </c>
      <c r="C8" s="3" t="str">
        <f>_xlfn.XLOOKUP(B8,'[1]daily break down'!$D:$D,'[1]daily break down'!$E:$E,"")</f>
        <v>Douala</v>
      </c>
      <c r="D8" s="1" t="s">
        <v>21</v>
      </c>
      <c r="E8" s="1" t="s">
        <v>30</v>
      </c>
      <c r="F8" s="3" t="s">
        <v>31</v>
      </c>
      <c r="G8" s="1" t="s">
        <v>32</v>
      </c>
      <c r="H8" s="29" t="str">
        <f>_xlfn.XLOOKUP(B8,[2]CALCULATION!$B:$B,[2]CALCULATION!$H:$H,"")</f>
        <v>ZTE</v>
      </c>
      <c r="I8" s="26">
        <v>0</v>
      </c>
      <c r="J8" s="26">
        <v>5.9068709282516201</v>
      </c>
      <c r="K8" s="26">
        <v>11.730398535526049</v>
      </c>
      <c r="L8" s="26">
        <v>34.629408474658476</v>
      </c>
      <c r="M8" s="26">
        <v>30.956951828166879</v>
      </c>
      <c r="N8" s="26">
        <v>15.409507666230066</v>
      </c>
      <c r="O8" s="26">
        <v>45.748313514994315</v>
      </c>
      <c r="P8" s="114" t="s">
        <v>6362</v>
      </c>
      <c r="Q8" s="42" t="s">
        <v>5538</v>
      </c>
      <c r="R8" s="42"/>
      <c r="S8" s="41" t="str" cm="1">
        <f t="array" ref="S8">IFERROR(_xlfn.IFS(
U8="MPR ISSUE","PDH",
U8="BSS Hardware Issue","BSS",
U8="Sites strategiques, MLL, Pylone, etc.","ENVTECH",
U8="AKTIVCO DEFAUT GE &amp; POWER Cabinet","AKTIVCO",
U8="AKTIVCO Coupure ENEO &amp; Baisse de tension","AKTIVCO GRID ONLY",
U8="Coupure ENEO &amp; Baisse de tension","IHS GRID ONLY",
U8="Defaut GE &amp; POWER Cabinet","IHS",
U8="Sharing","Partners",
U8="Sites strategiques &amp; DataCenter","SST &amp; DC",
U8="Exclu","Exclu",
U8="SAT","SAT",
U8="SPARE-ISSUE","SPARE-ISSUE",
U8="Fiber CAmtel","TRANS_FO_CAMTEL",
U8="Fiber AOF","Fiber AOF",
U8="Projet OCM (HUAWEI)","TRAVAUX-HUAWEI",
U8="Projet OCM (NOKIA)","TRAVAUX-NOKIA",
U8="ACCESS-ISSUE","ACCESS-ISSUE",
U8="Projet OCM (ZTE, NOKIA, autres projets)","TRAVAUX OCM",
U8="No root CAuse","No root cause",
U8="ODU HS","PDH",
U8="IP &amp; VLAN","PDH",
U8="Warehouse HUAWEI","SPARE-ISSUE",
U8="SPARE-HS","SPARE-ISSUE",
U8="Power Telco","BSS",U8="no impacts","no impacts"
),"")</f>
        <v>AKTIVCO GRID ONLY</v>
      </c>
      <c r="T8" s="41" t="str" cm="1">
        <f t="array" ref="T8">IFERROR(_xlfn.IFS(
U8="MPR ISSUE","TX ISSUE",
U8="BSS Hardware Issue","RAN ISSUE",
U8="Sites strategiques, MLL, Pylone, etc.","ENVTECH",
U8="AKTIVCO DEFAUT GE &amp; POWER Cabinet","POWER ISSUE",
U8="AKTIVCO Coupure ENEO &amp; Baisse de tension","POWER ISSUE",
U8="Coupure ENEO &amp; Baisse de tension","POWER ISSUE",
U8="Defaut GE &amp; POWER Cabinet","POWER ISSUE",
U8="Sharing","POWER ISSUE",
U8="Sites strategiques &amp; DataCenter","POWER ISSUE",
U8="Exclu","Exclu",
U8="SAT","TX ISSUE",
U8="SPARE-ISSUE","SPARE-ISSUE",
U8="Fiber CAmtel","TX ISSUE",
U8="Fiber AOF","TX ISSUE",
U8="Projet OCM (HUAWEI)","TRAVAUX-HUAWEI",
U8="Projet OCM (NOKIA)","TRAVAUX -NOKIA",
U8="ACCESS-ISSUE","ACCESS-ISSUE",
U8="Projet OCM (ZTE, NOKIA, autres projets)","TRAVAUX OCM",
U8="No root CAuse","No root cause",
U8="ODU HS","TX ISSUE",
U8="IP &amp; VLAN","TX ISSUE",
U8="Warehouse HUAWEI","SPARE-ISSUE",
U8="SPARE-HS","SPARE-ISSUE",
U8="Power Telco","RAN ISSUE",U8="no impacts","no impacts"
),"")</f>
        <v>POWER ISSUE</v>
      </c>
      <c r="U8" s="68" t="s">
        <v>5326</v>
      </c>
      <c r="V8" s="41" t="str" cm="1">
        <f t="array" ref="V8">IFERROR(_xlfn.IFS(
U8="MPR ISSUE","ACTIVE",
U8="BSS Hardware Issue","ACTIVE",
U8="Sites strategiques, MLL, Pylone, etc.","PASSIVE",
U8="AKTIVCO DEFAUT GE &amp; POWER Cabinet","PASSIVE",
U8="AKTIVCO Coupure ENEO &amp; Baisse de tension","PASSIVE",
U8="Coupure ENEO &amp; Baisse de tension","PASSIVE",
U8="Defaut GE &amp; POWER Cabinet","PASSIVE",
U8="Sharing","PASSIVE",
U8="Sites strategiques &amp; DataCenter","PASSIVE",
U8="Exclu","Exclu",
U8="SAT","ACTIVE",
U8="SPARE-ISSUE","SPARE-ISSUE",
U8="Fiber CAmtel","ACTIVE",
U8="Fiber AOF","ACTIVE",
U8="Projet OCM (HUAWEI)","PLANNED WORKS",
U8="Projet OCM (NOKIA)","PLANNED WORKS",
U8="ACCESS-ISSUE","ACCESS-ISSUE",
U8="Projet OCM (ZTE, NOKIA, autres projets)","PLANNED WORKS",
U8="No root CAuse","No root cause",
U8="ODU HS","ACTIVE",
U8="IP &amp; VLAN","ACTIVE",
U8="Warehouse HUAWEI","SPARE-ISSUE",
U8="SPARE-HS","SPARE-ISSUE",
U8="Power Telco","ACTIVE", U8="no impacts","no impacts"
),"")</f>
        <v>PASSIVE</v>
      </c>
      <c r="W8" s="115" t="s">
        <v>6368</v>
      </c>
      <c r="X8" s="115" t="s">
        <v>6367</v>
      </c>
      <c r="Y8" s="115"/>
      <c r="Z8" s="115" t="s">
        <v>21</v>
      </c>
      <c r="AA8" s="115" t="s">
        <v>6365</v>
      </c>
      <c r="AB8" s="17" t="s">
        <v>6146</v>
      </c>
      <c r="AC8" s="17" t="str">
        <f>_xlfn.XLOOKUP(B8,'INCIDENT-04-27-2026'!E:E,'INCIDENT-04-27-2026'!F:F,"")</f>
        <v/>
      </c>
      <c r="AD8" s="9"/>
      <c r="AE8" s="7" t="s">
        <v>6068</v>
      </c>
      <c r="AF8" s="6" t="str">
        <f>_xlfn.XLOOKUP(B8,'[13]Input_27-04'!$B:$B,'[13]Input_27-04'!$M:$M,"")</f>
        <v>Grid outage,  / grid return awaited</v>
      </c>
      <c r="AG8" s="7"/>
      <c r="AH8" s="3"/>
      <c r="AI8" s="18" t="str">
        <f>_xlfn.XLOOKUP(B8,'[3]Cells Huawei 27042026 10h'!$B:$B,'[3]Cells Huawei 27042026 10h'!$T:$T,"")</f>
        <v/>
      </c>
      <c r="AJ8" s="18" t="str">
        <f>_xlfn.XLOOKUP(B8,'[3]Cells Huawei 27042026 15h'!$B:$B,'[3]Cells Huawei 27042026 15h'!$T:$T,"")</f>
        <v/>
      </c>
      <c r="AK8" s="18" t="str">
        <f>_xlfn.XLOOKUP(B8,'[4]cells down 27042026 11h28'!$B:$B,'[4]cells down 27042026 11h28'!$R:$R,"")</f>
        <v>(04/27/2026 cell zte):-27/04/2026 : Besoin d'analyse BO RAN</v>
      </c>
      <c r="AL8" s="18" t="str">
        <f>_xlfn.XLOOKUP(B8,'[4]cells down 27042026 18h01'!$B:$B,'[4]cells down 27042026 18h01'!$R:$R,"")</f>
        <v/>
      </c>
      <c r="AM8" s="18" t="str">
        <f>_xlfn.XLOOKUP(B8,'[5]cell downs 27042026 11h'!$B:$B,'[5]cell downs 27042026 11h'!$R:$R,"")</f>
        <v/>
      </c>
      <c r="AN8" s="18" t="str">
        <f>_xlfn.XLOOKUP(B8,'[5]cell downs 27042026 17h40'!$B:$B,'[5]cell downs 27042026 17h40'!$R:$R,"")</f>
        <v/>
      </c>
      <c r="AO8" s="18" t="str">
        <f>_xlfn.XLOOKUP(B8,'[6]ALL SITES DOWN'!$D:$D,'[6]ALL SITES DOWN'!$J:$J,"")</f>
        <v/>
      </c>
      <c r="AP8" s="18" t="str">
        <f>_xlfn.XLOOKUP(B8,'[7]ALL SITES DOWN'!$D:$D,'[7]ALL SITES DOWN'!$J:$J,"")</f>
        <v/>
      </c>
      <c r="AQ8" s="9" t="str">
        <f>_xlfn.XLOOKUP(B8,[8]sheet1!$AC:$AC,[8]sheet1!$AF:$AF,"")</f>
        <v>(04/27/2026 ticket):-INC-20260427-00010265…2026-04-27 15:44:11…Grid outage and grid only site / Grid return awaited</v>
      </c>
      <c r="AR8" s="14"/>
      <c r="AS8" s="14" t="s">
        <v>5465</v>
      </c>
      <c r="AT8" s="14" t="str">
        <f>_xlfn.XLOOKUP(B8,'[9]cell downs 18042026 17h'!$B:$B,'[9]cell downs 18042026 17h'!$B:$B,"")</f>
        <v/>
      </c>
      <c r="AU8" s="14" t="str">
        <f>_xlfn.XLOOKUP(B8,'[10]Cells Huawei 19042026 15h'!$B:$B,'[10]Cells Huawei 19042026 15h'!$B:$B,"")</f>
        <v/>
      </c>
      <c r="AV8" s="9" t="str">
        <f>_xlfn.XLOOKUP(B8,'[11]cells down 19042026 9H40'!$B:$B,'[11]cells down 19042026 9H40'!$B:$B,"")</f>
        <v/>
      </c>
    </row>
    <row r="9" spans="1:48" x14ac:dyDescent="0.3">
      <c r="A9" s="1" t="s">
        <v>2496</v>
      </c>
      <c r="B9" s="8" t="s">
        <v>2497</v>
      </c>
      <c r="C9" s="3" t="str">
        <f>_xlfn.XLOOKUP(B9,'[1]daily break down'!$D:$D,'[1]daily break down'!$E:$E,"")</f>
        <v>Douala</v>
      </c>
      <c r="D9" s="1" t="s">
        <v>21</v>
      </c>
      <c r="E9" s="1" t="s">
        <v>30</v>
      </c>
      <c r="F9" s="3" t="s">
        <v>31</v>
      </c>
      <c r="G9" s="1" t="s">
        <v>32</v>
      </c>
      <c r="H9" s="29" t="str">
        <f>_xlfn.XLOOKUP(B9,[2]CALCULATION!$B:$B,[2]CALCULATION!$H:$H,"")</f>
        <v>ZTE</v>
      </c>
      <c r="I9" s="26">
        <v>0</v>
      </c>
      <c r="J9" s="26">
        <v>15.895691901162273</v>
      </c>
      <c r="K9" s="26">
        <v>13.868556899607057</v>
      </c>
      <c r="L9" s="26">
        <v>13.868556899607057</v>
      </c>
      <c r="M9" s="26">
        <v>13.868556899607057</v>
      </c>
      <c r="N9" s="26">
        <v>13.868556899607057</v>
      </c>
      <c r="O9" s="26">
        <v>45.674422785525309</v>
      </c>
      <c r="P9" s="114" t="s">
        <v>6362</v>
      </c>
      <c r="Q9" s="42" t="s">
        <v>5538</v>
      </c>
      <c r="R9" s="42"/>
      <c r="S9" s="41" t="str" cm="1">
        <f t="array" ref="S9">IFERROR(_xlfn.IFS(
U9="MPR ISSUE","PDH",
U9="BSS Hardware Issue","BSS",
U9="Sites strategiques, MLL, Pylone, etc.","ENVTECH",
U9="AKTIVCO DEFAUT GE &amp; POWER Cabinet","AKTIVCO",
U9="AKTIVCO Coupure ENEO &amp; Baisse de tension","AKTIVCO GRID ONLY",
U9="Coupure ENEO &amp; Baisse de tension","IHS GRID ONLY",
U9="Defaut GE &amp; POWER Cabinet","IHS",
U9="Sharing","Partners",
U9="Sites strategiques &amp; DataCenter","SST &amp; DC",
U9="Exclu","Exclu",
U9="SAT","SAT",
U9="SPARE-ISSUE","SPARE-ISSUE",
U9="Fiber CAmtel","TRANS_FO_CAMTEL",
U9="Fiber AOF","Fiber AOF",
U9="Projet OCM (HUAWEI)","TRAVAUX-HUAWEI",
U9="Projet OCM (NOKIA)","TRAVAUX-NOKIA",
U9="ACCESS-ISSUE","ACCESS-ISSUE",
U9="Projet OCM (ZTE, NOKIA, autres projets)","TRAVAUX OCM",
U9="No root CAuse","No root cause",
U9="ODU HS","PDH",
U9="IP &amp; VLAN","PDH",
U9="Warehouse HUAWEI","SPARE-ISSUE",
U9="SPARE-HS","SPARE-ISSUE",
U9="Power Telco","BSS",U9="no impacts","no impacts"
),"")</f>
        <v>AKTIVCO GRID ONLY</v>
      </c>
      <c r="T9" s="41" t="str" cm="1">
        <f t="array" ref="T9">IFERROR(_xlfn.IFS(
U9="MPR ISSUE","TX ISSUE",
U9="BSS Hardware Issue","RAN ISSUE",
U9="Sites strategiques, MLL, Pylone, etc.","ENVTECH",
U9="AKTIVCO DEFAUT GE &amp; POWER Cabinet","POWER ISSUE",
U9="AKTIVCO Coupure ENEO &amp; Baisse de tension","POWER ISSUE",
U9="Coupure ENEO &amp; Baisse de tension","POWER ISSUE",
U9="Defaut GE &amp; POWER Cabinet","POWER ISSUE",
U9="Sharing","POWER ISSUE",
U9="Sites strategiques &amp; DataCenter","POWER ISSUE",
U9="Exclu","Exclu",
U9="SAT","TX ISSUE",
U9="SPARE-ISSUE","SPARE-ISSUE",
U9="Fiber CAmtel","TX ISSUE",
U9="Fiber AOF","TX ISSUE",
U9="Projet OCM (HUAWEI)","TRAVAUX-HUAWEI",
U9="Projet OCM (NOKIA)","TRAVAUX -NOKIA",
U9="ACCESS-ISSUE","ACCESS-ISSUE",
U9="Projet OCM (ZTE, NOKIA, autres projets)","TRAVAUX OCM",
U9="No root CAuse","No root cause",
U9="ODU HS","TX ISSUE",
U9="IP &amp; VLAN","TX ISSUE",
U9="Warehouse HUAWEI","SPARE-ISSUE",
U9="SPARE-HS","SPARE-ISSUE",
U9="Power Telco","RAN ISSUE",U9="no impacts","no impacts"
),"")</f>
        <v>POWER ISSUE</v>
      </c>
      <c r="U9" s="68" t="s">
        <v>5326</v>
      </c>
      <c r="V9" s="41" t="str" cm="1">
        <f t="array" ref="V9">IFERROR(_xlfn.IFS(
U9="MPR ISSUE","ACTIVE",
U9="BSS Hardware Issue","ACTIVE",
U9="Sites strategiques, MLL, Pylone, etc.","PASSIVE",
U9="AKTIVCO DEFAUT GE &amp; POWER Cabinet","PASSIVE",
U9="AKTIVCO Coupure ENEO &amp; Baisse de tension","PASSIVE",
U9="Coupure ENEO &amp; Baisse de tension","PASSIVE",
U9="Defaut GE &amp; POWER Cabinet","PASSIVE",
U9="Sharing","PASSIVE",
U9="Sites strategiques &amp; DataCenter","PASSIVE",
U9="Exclu","Exclu",
U9="SAT","ACTIVE",
U9="SPARE-ISSUE","SPARE-ISSUE",
U9="Fiber CAmtel","ACTIVE",
U9="Fiber AOF","ACTIVE",
U9="Projet OCM (HUAWEI)","PLANNED WORKS",
U9="Projet OCM (NOKIA)","PLANNED WORKS",
U9="ACCESS-ISSUE","ACCESS-ISSUE",
U9="Projet OCM (ZTE, NOKIA, autres projets)","PLANNED WORKS",
U9="No root CAuse","No root cause",
U9="ODU HS","ACTIVE",
U9="IP &amp; VLAN","ACTIVE",
U9="Warehouse HUAWEI","SPARE-ISSUE",
U9="SPARE-HS","SPARE-ISSUE",
U9="Power Telco","ACTIVE", U9="no impacts","no impacts"
),"")</f>
        <v>PASSIVE</v>
      </c>
      <c r="W9" s="115" t="s">
        <v>6369</v>
      </c>
      <c r="X9" s="115" t="s">
        <v>6370</v>
      </c>
      <c r="Y9" s="115"/>
      <c r="Z9" s="115" t="s">
        <v>21</v>
      </c>
      <c r="AA9" s="115" t="s">
        <v>6365</v>
      </c>
      <c r="AB9" s="17" t="s">
        <v>6147</v>
      </c>
      <c r="AC9" s="17" t="str">
        <f>_xlfn.XLOOKUP(B9,'INCIDENT-04-27-2026'!E:E,'INCIDENT-04-27-2026'!F:F,"")</f>
        <v>(04/27/2026 incident ) :impacted by  LIT_736_Z_Mboppi-New  ,Grid outage et batterie frelon dechargee  || Actrion :installation de la betterie Frelon</v>
      </c>
      <c r="AD9" s="9" t="s">
        <v>6057</v>
      </c>
      <c r="AE9" s="7" t="s">
        <v>6069</v>
      </c>
      <c r="AF9" s="6" t="str">
        <f>_xlfn.XLOOKUP(B9,'[13]Input_27-04'!$B:$B,'[13]Input_27-04'!$M:$M,"")</f>
        <v>Grid outage,  / grid return awaited</v>
      </c>
      <c r="AG9" s="7"/>
      <c r="AH9" s="3"/>
      <c r="AI9" s="18" t="str">
        <f>_xlfn.XLOOKUP(B9,'[3]Cells Huawei 27042026 10h'!$B:$B,'[3]Cells Huawei 27042026 10h'!$T:$T,"")</f>
        <v/>
      </c>
      <c r="AJ9" s="18" t="str">
        <f>_xlfn.XLOOKUP(B9,'[3]Cells Huawei 27042026 15h'!$B:$B,'[3]Cells Huawei 27042026 15h'!$T:$T,"")</f>
        <v/>
      </c>
      <c r="AK9" s="18" t="str">
        <f>_xlfn.XLOOKUP(B9,'[4]cells down 27042026 11h28'!$B:$B,'[4]cells down 27042026 11h28'!$R:$R,"")</f>
        <v/>
      </c>
      <c r="AL9" s="18" t="str">
        <f>_xlfn.XLOOKUP(B9,'[4]cells down 27042026 18h01'!$B:$B,'[4]cells down 27042026 18h01'!$R:$R,"")</f>
        <v>(04/27/2026 cell zte):-23/04/2026 : Site down</v>
      </c>
      <c r="AM9" s="18" t="str">
        <f>_xlfn.XLOOKUP(B9,'[5]cell downs 27042026 11h'!$B:$B,'[5]cell downs 27042026 11h'!$R:$R,"")</f>
        <v/>
      </c>
      <c r="AN9" s="18" t="str">
        <f>_xlfn.XLOOKUP(B9,'[5]cell downs 27042026 17h40'!$B:$B,'[5]cell downs 27042026 17h40'!$R:$R,"")</f>
        <v/>
      </c>
      <c r="AO9" s="18" t="str">
        <f>_xlfn.XLOOKUP(B9,'[6]ALL SITES DOWN'!$D:$D,'[6]ALL SITES DOWN'!$J:$J,"")</f>
        <v/>
      </c>
      <c r="AP9" s="18" t="str">
        <f>_xlfn.XLOOKUP(B9,'[7]ALL SITES DOWN'!$D:$D,'[7]ALL SITES DOWN'!$J:$J,"")</f>
        <v>(04/27/2026 ocm ran 11h):-26/04/2026 ENEO a fini les travaux dans la zone / Pas eu d'accès site pour diagnostiguer / site à l'interieur du marcher sans accès
24.04.26: Grid outage, Grid only site / Grid return awaited - Escalade L4
23.04.26: Grid outage, Grid only site / Grid return awaited - Escalade L4
23.04.26: Grid outage, Grid only site / Grid return awaited - Escalade L3</v>
      </c>
      <c r="AQ9" s="9" t="str">
        <f>_xlfn.XLOOKUP(B9,[8]sheet1!$AC:$AC,[8]sheet1!$AF:$AF,"")</f>
        <v/>
      </c>
      <c r="AR9" s="14"/>
      <c r="AS9" s="14" t="s">
        <v>5465</v>
      </c>
      <c r="AT9" s="14" t="str">
        <f>_xlfn.XLOOKUP(B9,'[9]cell downs 18042026 17h'!$B:$B,'[9]cell downs 18042026 17h'!$B:$B,"")</f>
        <v/>
      </c>
      <c r="AU9" s="14" t="str">
        <f>_xlfn.XLOOKUP(B9,'[10]Cells Huawei 19042026 15h'!$B:$B,'[10]Cells Huawei 19042026 15h'!$B:$B,"")</f>
        <v/>
      </c>
      <c r="AV9" s="9" t="str">
        <f>_xlfn.XLOOKUP(B9,'[11]cells down 19042026 9H40'!$B:$B,'[11]cells down 19042026 9H40'!$B:$B,"")</f>
        <v/>
      </c>
    </row>
    <row r="10" spans="1:48" x14ac:dyDescent="0.3">
      <c r="A10" s="1" t="s">
        <v>478</v>
      </c>
      <c r="B10" s="1" t="s">
        <v>479</v>
      </c>
      <c r="C10" s="3" t="str">
        <f>_xlfn.XLOOKUP(B10,'[1]daily break down'!$D:$D,'[1]daily break down'!$E:$E,"")</f>
        <v>Douala</v>
      </c>
      <c r="D10" s="1" t="s">
        <v>21</v>
      </c>
      <c r="E10" s="1" t="s">
        <v>125</v>
      </c>
      <c r="F10" s="3" t="s">
        <v>31</v>
      </c>
      <c r="G10" s="1" t="s">
        <v>32</v>
      </c>
      <c r="H10" s="29" t="str">
        <f>_xlfn.XLOOKUP(B10,[2]CALCULATION!$B:$B,[2]CALCULATION!$H:$H,"")</f>
        <v>ZTE</v>
      </c>
      <c r="I10" s="26">
        <v>27.347310327509113</v>
      </c>
      <c r="J10" s="26">
        <v>43.775325811210706</v>
      </c>
      <c r="K10" s="26">
        <v>12.738401491868634</v>
      </c>
      <c r="L10" s="26">
        <v>22.509598839150428</v>
      </c>
      <c r="M10" s="26">
        <v>21.703863506005426</v>
      </c>
      <c r="N10" s="26">
        <v>9.21609836973116</v>
      </c>
      <c r="O10" s="26">
        <v>44.204366455213986</v>
      </c>
      <c r="P10" s="114" t="s">
        <v>6362</v>
      </c>
      <c r="Q10" s="42" t="s">
        <v>5538</v>
      </c>
      <c r="R10" s="42"/>
      <c r="S10" s="41" t="str" cm="1">
        <f t="array" ref="S10">IFERROR(_xlfn.IFS(
U10="MPR ISSUE","PDH",
U10="BSS Hardware Issue","BSS",
U10="Sites strategiques, MLL, Pylone, etc.","ENVTECH",
U10="AKTIVCO DEFAUT GE &amp; POWER Cabinet","AKTIVCO",
U10="AKTIVCO Coupure ENEO &amp; Baisse de tension","AKTIVCO GRID ONLY",
U10="Coupure ENEO &amp; Baisse de tension","IHS GRID ONLY",
U10="Defaut GE &amp; POWER Cabinet","IHS",
U10="Sharing","Partners",
U10="Sites strategiques &amp; DataCenter","SST &amp; DC",
U10="Exclu","Exclu",
U10="SAT","SAT",
U10="SPARE-ISSUE","SPARE-ISSUE",
U10="Fiber CAmtel","TRANS_FO_CAMTEL",
U10="Fiber AOF","Fiber AOF",
U10="Projet OCM (HUAWEI)","TRAVAUX-HUAWEI",
U10="Projet OCM (NOKIA)","TRAVAUX-NOKIA",
U10="ACCESS-ISSUE","ACCESS-ISSUE",
U10="Projet OCM (ZTE, NOKIA, autres projets)","TRAVAUX OCM",
U10="No root CAuse","No root cause",
U10="ODU HS","PDH",
U10="IP &amp; VLAN","PDH",
U10="Warehouse HUAWEI","SPARE-ISSUE",
U10="SPARE-HS","SPARE-ISSUE",
U10="Power Telco","BSS",U10="no impacts","no impacts"
),"")</f>
        <v>AKTIVCO GRID ONLY</v>
      </c>
      <c r="T10" s="41" t="str" cm="1">
        <f t="array" ref="T10">IFERROR(_xlfn.IFS(
U10="MPR ISSUE","TX ISSUE",
U10="BSS Hardware Issue","RAN ISSUE",
U10="Sites strategiques, MLL, Pylone, etc.","ENVTECH",
U10="AKTIVCO DEFAUT GE &amp; POWER Cabinet","POWER ISSUE",
U10="AKTIVCO Coupure ENEO &amp; Baisse de tension","POWER ISSUE",
U10="Coupure ENEO &amp; Baisse de tension","POWER ISSUE",
U10="Defaut GE &amp; POWER Cabinet","POWER ISSUE",
U10="Sharing","POWER ISSUE",
U10="Sites strategiques &amp; DataCenter","POWER ISSUE",
U10="Exclu","Exclu",
U10="SAT","TX ISSUE",
U10="SPARE-ISSUE","SPARE-ISSUE",
U10="Fiber CAmtel","TX ISSUE",
U10="Fiber AOF","TX ISSUE",
U10="Projet OCM (HUAWEI)","TRAVAUX-HUAWEI",
U10="Projet OCM (NOKIA)","TRAVAUX -NOKIA",
U10="ACCESS-ISSUE","ACCESS-ISSUE",
U10="Projet OCM (ZTE, NOKIA, autres projets)","TRAVAUX OCM",
U10="No root CAuse","No root cause",
U10="ODU HS","TX ISSUE",
U10="IP &amp; VLAN","TX ISSUE",
U10="Warehouse HUAWEI","SPARE-ISSUE",
U10="SPARE-HS","SPARE-ISSUE",
U10="Power Telco","RAN ISSUE",U10="no impacts","no impacts"
),"")</f>
        <v>POWER ISSUE</v>
      </c>
      <c r="U10" s="68" t="s">
        <v>5326</v>
      </c>
      <c r="V10" s="41" t="str" cm="1">
        <f t="array" ref="V10">IFERROR(_xlfn.IFS(
U10="MPR ISSUE","ACTIVE",
U10="BSS Hardware Issue","ACTIVE",
U10="Sites strategiques, MLL, Pylone, etc.","PASSIVE",
U10="AKTIVCO DEFAUT GE &amp; POWER Cabinet","PASSIVE",
U10="AKTIVCO Coupure ENEO &amp; Baisse de tension","PASSIVE",
U10="Coupure ENEO &amp; Baisse de tension","PASSIVE",
U10="Defaut GE &amp; POWER Cabinet","PASSIVE",
U10="Sharing","PASSIVE",
U10="Sites strategiques &amp; DataCenter","PASSIVE",
U10="Exclu","Exclu",
U10="SAT","ACTIVE",
U10="SPARE-ISSUE","SPARE-ISSUE",
U10="Fiber CAmtel","ACTIVE",
U10="Fiber AOF","ACTIVE",
U10="Projet OCM (HUAWEI)","PLANNED WORKS",
U10="Projet OCM (NOKIA)","PLANNED WORKS",
U10="ACCESS-ISSUE","ACCESS-ISSUE",
U10="Projet OCM (ZTE, NOKIA, autres projets)","PLANNED WORKS",
U10="No root CAuse","No root cause",
U10="ODU HS","ACTIVE",
U10="IP &amp; VLAN","ACTIVE",
U10="Warehouse HUAWEI","SPARE-ISSUE",
U10="SPARE-HS","SPARE-ISSUE",
U10="Power Telco","ACTIVE", U10="no impacts","no impacts"
),"")</f>
        <v>PASSIVE</v>
      </c>
      <c r="W10" s="115" t="s">
        <v>6366</v>
      </c>
      <c r="X10" s="115" t="s">
        <v>6367</v>
      </c>
      <c r="Y10" s="115"/>
      <c r="Z10" s="115" t="s">
        <v>21</v>
      </c>
      <c r="AA10" s="115" t="s">
        <v>6365</v>
      </c>
      <c r="AB10" s="17" t="s">
        <v>6148</v>
      </c>
      <c r="AC10" s="17" t="str">
        <f>_xlfn.XLOOKUP(B10,'INCIDENT-04-27-2026'!E:E,'INCIDENT-04-27-2026'!F:F,"")</f>
        <v/>
      </c>
      <c r="AD10" s="9"/>
      <c r="AE10" s="7" t="s">
        <v>6070</v>
      </c>
      <c r="AF10" s="6" t="str">
        <f>_xlfn.XLOOKUP(B10,'[13]Input_27-04'!$B:$B,'[13]Input_27-04'!$M:$M,"")</f>
        <v>Grid outage,  / grid return awaited</v>
      </c>
      <c r="AG10" s="7"/>
      <c r="AH10" s="3"/>
      <c r="AI10" s="18" t="str">
        <f>_xlfn.XLOOKUP(B10,'[3]Cells Huawei 27042026 10h'!$B:$B,'[3]Cells Huawei 27042026 10h'!$T:$T,"")</f>
        <v/>
      </c>
      <c r="AJ10" s="18" t="str">
        <f>_xlfn.XLOOKUP(B10,'[3]Cells Huawei 27042026 15h'!$B:$B,'[3]Cells Huawei 27042026 15h'!$T:$T,"")</f>
        <v/>
      </c>
      <c r="AK10" s="18" t="str">
        <f>_xlfn.XLOOKUP(B10,'[4]cells down 27042026 11h28'!$B:$B,'[4]cells down 27042026 11h28'!$R:$R,"")</f>
        <v/>
      </c>
      <c r="AL10" s="18" t="str">
        <f>_xlfn.XLOOKUP(B10,'[4]cells down 27042026 18h01'!$B:$B,'[4]cells down 27042026 18h01'!$R:$R,"")</f>
        <v/>
      </c>
      <c r="AM10" s="18" t="str">
        <f>_xlfn.XLOOKUP(B10,'[5]cell downs 27042026 11h'!$B:$B,'[5]cell downs 27042026 11h'!$R:$R,"")</f>
        <v/>
      </c>
      <c r="AN10" s="18" t="str">
        <f>_xlfn.XLOOKUP(B10,'[5]cell downs 27042026 17h40'!$B:$B,'[5]cell downs 27042026 17h40'!$R:$R,"")</f>
        <v/>
      </c>
      <c r="AO10" s="18" t="str">
        <f>_xlfn.XLOOKUP(B10,'[6]ALL SITES DOWN'!$D:$D,'[6]ALL SITES DOWN'!$J:$J,"")</f>
        <v/>
      </c>
      <c r="AP10" s="18" t="str">
        <f>_xlfn.XLOOKUP(B10,'[7]ALL SITES DOWN'!$D:$D,'[7]ALL SITES DOWN'!$J:$J,"")</f>
        <v/>
      </c>
      <c r="AQ10" s="9" t="str">
        <f>_xlfn.XLOOKUP(B10,[8]sheet1!$AC:$AC,[8]sheet1!$AF:$AF,"")</f>
        <v>(04/27/2026 ticket):-INC-20260427-00010172…2026-04-27 15:42:09…Grid outage and grid only site / Grid return awaited</v>
      </c>
      <c r="AR10" s="14"/>
      <c r="AS10" s="14" t="s">
        <v>5465</v>
      </c>
      <c r="AT10" s="14" t="str">
        <f>_xlfn.XLOOKUP(B10,'[9]cell downs 18042026 17h'!$B:$B,'[9]cell downs 18042026 17h'!$B:$B,"")</f>
        <v/>
      </c>
      <c r="AU10" s="14" t="str">
        <f>_xlfn.XLOOKUP(B10,'[10]Cells Huawei 19042026 15h'!$B:$B,'[10]Cells Huawei 19042026 15h'!$B:$B,"")</f>
        <v/>
      </c>
      <c r="AV10" s="9" t="str">
        <f>_xlfn.XLOOKUP(B10,'[11]cells down 19042026 9H40'!$B:$B,'[11]cells down 19042026 9H40'!$B:$B,"")</f>
        <v>LIT_647</v>
      </c>
    </row>
    <row r="11" spans="1:48" x14ac:dyDescent="0.3">
      <c r="A11" s="1" t="s">
        <v>2141</v>
      </c>
      <c r="B11" s="8" t="s">
        <v>2142</v>
      </c>
      <c r="C11" s="3" t="str">
        <f>_xlfn.XLOOKUP(B11,'[1]daily break down'!$D:$D,'[1]daily break down'!$E:$E,"")</f>
        <v>Douala</v>
      </c>
      <c r="D11" s="1" t="s">
        <v>21</v>
      </c>
      <c r="E11" s="1" t="s">
        <v>30</v>
      </c>
      <c r="F11" s="3" t="s">
        <v>31</v>
      </c>
      <c r="G11" s="1" t="s">
        <v>32</v>
      </c>
      <c r="H11" s="29" t="str">
        <f>_xlfn.XLOOKUP(B11,[2]CALCULATION!$B:$B,[2]CALCULATION!$H:$H,"")</f>
        <v>ZTE</v>
      </c>
      <c r="I11" s="26">
        <v>0</v>
      </c>
      <c r="J11" s="26">
        <v>0</v>
      </c>
      <c r="K11" s="26">
        <v>0</v>
      </c>
      <c r="L11" s="26">
        <v>32.214895572049436</v>
      </c>
      <c r="M11" s="26">
        <v>39.464391196034612</v>
      </c>
      <c r="N11" s="26">
        <v>13.868556899607057</v>
      </c>
      <c r="O11" s="26">
        <v>42.753161802684097</v>
      </c>
      <c r="P11" s="114" t="s">
        <v>6362</v>
      </c>
      <c r="Q11" s="42" t="s">
        <v>5538</v>
      </c>
      <c r="R11" s="42"/>
      <c r="S11" s="41" t="str" cm="1">
        <f t="array" ref="S11">IFERROR(_xlfn.IFS(
U11="MPR ISSUE","PDH",
U11="BSS Hardware Issue","BSS",
U11="Sites strategiques, MLL, Pylone, etc.","ENVTECH",
U11="AKTIVCO DEFAUT GE &amp; POWER Cabinet","AKTIVCO",
U11="AKTIVCO Coupure ENEO &amp; Baisse de tension","AKTIVCO GRID ONLY",
U11="Coupure ENEO &amp; Baisse de tension","IHS GRID ONLY",
U11="Defaut GE &amp; POWER Cabinet","IHS",
U11="Sharing","Partners",
U11="Sites strategiques &amp; DataCenter","SST &amp; DC",
U11="Exclu","Exclu",
U11="SAT","SAT",
U11="SPARE-ISSUE","SPARE-ISSUE",
U11="Fiber CAmtel","TRANS_FO_CAMTEL",
U11="Fiber AOF","Fiber AOF",
U11="Projet OCM (HUAWEI)","TRAVAUX-HUAWEI",
U11="Projet OCM (NOKIA)","TRAVAUX-NOKIA",
U11="ACCESS-ISSUE","ACCESS-ISSUE",
U11="Projet OCM (ZTE, NOKIA, autres projets)","TRAVAUX OCM",
U11="No root CAuse","No root cause",
U11="ODU HS","PDH",
U11="IP &amp; VLAN","PDH",
U11="Warehouse HUAWEI","SPARE-ISSUE",
U11="SPARE-HS","SPARE-ISSUE",
U11="Power Telco","BSS",U11="no impacts","no impacts"
),"")</f>
        <v>AKTIVCO GRID ONLY</v>
      </c>
      <c r="T11" s="41" t="str" cm="1">
        <f t="array" ref="T11">IFERROR(_xlfn.IFS(
U11="MPR ISSUE","TX ISSUE",
U11="BSS Hardware Issue","RAN ISSUE",
U11="Sites strategiques, MLL, Pylone, etc.","ENVTECH",
U11="AKTIVCO DEFAUT GE &amp; POWER Cabinet","POWER ISSUE",
U11="AKTIVCO Coupure ENEO &amp; Baisse de tension","POWER ISSUE",
U11="Coupure ENEO &amp; Baisse de tension","POWER ISSUE",
U11="Defaut GE &amp; POWER Cabinet","POWER ISSUE",
U11="Sharing","POWER ISSUE",
U11="Sites strategiques &amp; DataCenter","POWER ISSUE",
U11="Exclu","Exclu",
U11="SAT","TX ISSUE",
U11="SPARE-ISSUE","SPARE-ISSUE",
U11="Fiber CAmtel","TX ISSUE",
U11="Fiber AOF","TX ISSUE",
U11="Projet OCM (HUAWEI)","TRAVAUX-HUAWEI",
U11="Projet OCM (NOKIA)","TRAVAUX -NOKIA",
U11="ACCESS-ISSUE","ACCESS-ISSUE",
U11="Projet OCM (ZTE, NOKIA, autres projets)","TRAVAUX OCM",
U11="No root CAuse","No root cause",
U11="ODU HS","TX ISSUE",
U11="IP &amp; VLAN","TX ISSUE",
U11="Warehouse HUAWEI","SPARE-ISSUE",
U11="SPARE-HS","SPARE-ISSUE",
U11="Power Telco","RAN ISSUE",U11="no impacts","no impacts"
),"")</f>
        <v>POWER ISSUE</v>
      </c>
      <c r="U11" s="68" t="s">
        <v>5326</v>
      </c>
      <c r="V11" s="41" t="str" cm="1">
        <f t="array" ref="V11">IFERROR(_xlfn.IFS(
U11="MPR ISSUE","ACTIVE",
U11="BSS Hardware Issue","ACTIVE",
U11="Sites strategiques, MLL, Pylone, etc.","PASSIVE",
U11="AKTIVCO DEFAUT GE &amp; POWER Cabinet","PASSIVE",
U11="AKTIVCO Coupure ENEO &amp; Baisse de tension","PASSIVE",
U11="Coupure ENEO &amp; Baisse de tension","PASSIVE",
U11="Defaut GE &amp; POWER Cabinet","PASSIVE",
U11="Sharing","PASSIVE",
U11="Sites strategiques &amp; DataCenter","PASSIVE",
U11="Exclu","Exclu",
U11="SAT","ACTIVE",
U11="SPARE-ISSUE","SPARE-ISSUE",
U11="Fiber CAmtel","ACTIVE",
U11="Fiber AOF","ACTIVE",
U11="Projet OCM (HUAWEI)","PLANNED WORKS",
U11="Projet OCM (NOKIA)","PLANNED WORKS",
U11="ACCESS-ISSUE","ACCESS-ISSUE",
U11="Projet OCM (ZTE, NOKIA, autres projets)","PLANNED WORKS",
U11="No root CAuse","No root cause",
U11="ODU HS","ACTIVE",
U11="IP &amp; VLAN","ACTIVE",
U11="Warehouse HUAWEI","SPARE-ISSUE",
U11="SPARE-HS","SPARE-ISSUE",
U11="Power Telco","ACTIVE", U11="no impacts","no impacts"
),"")</f>
        <v>PASSIVE</v>
      </c>
      <c r="W11" s="115" t="s">
        <v>6371</v>
      </c>
      <c r="X11" s="115" t="s">
        <v>6367</v>
      </c>
      <c r="Y11" s="115"/>
      <c r="Z11" s="115" t="s">
        <v>21</v>
      </c>
      <c r="AA11" s="115" t="s">
        <v>6365</v>
      </c>
      <c r="AB11" s="17" t="s">
        <v>6149</v>
      </c>
      <c r="AC11" s="17" t="str">
        <f>_xlfn.XLOOKUP(B11,'INCIDENT-04-27-2026'!E:E,'INCIDENT-04-27-2026'!F:F,"")</f>
        <v/>
      </c>
      <c r="AD11" s="9"/>
      <c r="AE11" s="7" t="s">
        <v>6071</v>
      </c>
      <c r="AF11" s="6" t="str">
        <f>_xlfn.XLOOKUP(B11,'[13]Input_27-04'!$B:$B,'[13]Input_27-04'!$M:$M,"")</f>
        <v>Grid outage,  / grid return awaited</v>
      </c>
      <c r="AG11" s="7"/>
      <c r="AH11" s="3"/>
      <c r="AI11" s="18" t="str">
        <f>_xlfn.XLOOKUP(B11,'[3]Cells Huawei 27042026 10h'!$B:$B,'[3]Cells Huawei 27042026 10h'!$T:$T,"")</f>
        <v/>
      </c>
      <c r="AJ11" s="18" t="str">
        <f>_xlfn.XLOOKUP(B11,'[3]Cells Huawei 27042026 15h'!$B:$B,'[3]Cells Huawei 27042026 15h'!$T:$T,"")</f>
        <v/>
      </c>
      <c r="AK11" s="18" t="str">
        <f>_xlfn.XLOOKUP(B11,'[4]cells down 27042026 11h28'!$B:$B,'[4]cells down 27042026 11h28'!$R:$R,"")</f>
        <v/>
      </c>
      <c r="AL11" s="18" t="str">
        <f>_xlfn.XLOOKUP(B11,'[4]cells down 27042026 18h01'!$B:$B,'[4]cells down 27042026 18h01'!$R:$R,"")</f>
        <v/>
      </c>
      <c r="AM11" s="18" t="str">
        <f>_xlfn.XLOOKUP(B11,'[5]cell downs 27042026 11h'!$B:$B,'[5]cell downs 27042026 11h'!$R:$R,"")</f>
        <v/>
      </c>
      <c r="AN11" s="18" t="str">
        <f>_xlfn.XLOOKUP(B11,'[5]cell downs 27042026 17h40'!$B:$B,'[5]cell downs 27042026 17h40'!$R:$R,"")</f>
        <v/>
      </c>
      <c r="AO11" s="18" t="str">
        <f>_xlfn.XLOOKUP(B11,'[6]ALL SITES DOWN'!$D:$D,'[6]ALL SITES DOWN'!$J:$J,"")</f>
        <v/>
      </c>
      <c r="AP11" s="18" t="str">
        <f>_xlfn.XLOOKUP(B11,'[7]ALL SITES DOWN'!$D:$D,'[7]ALL SITES DOWN'!$J:$J,"")</f>
        <v>(04/27/2026 ocm ran 11h):-27/04/2026 FME activé ETA=12H UTC 
26/04/2026 Pas d'accès au site / situé dans un batiment commercial / Intervention prevue pour demain
25/04/2026 Camusat: Grid outage grid only site / awaiting grid return</v>
      </c>
      <c r="AQ11" s="9" t="str">
        <f>_xlfn.XLOOKUP(B11,[8]sheet1!$AC:$AC,[8]sheet1!$AF:$AF,"")</f>
        <v/>
      </c>
      <c r="AR11" s="14"/>
      <c r="AS11" s="14" t="s">
        <v>5465</v>
      </c>
      <c r="AT11" s="14" t="str">
        <f>_xlfn.XLOOKUP(B11,'[9]cell downs 18042026 17h'!$B:$B,'[9]cell downs 18042026 17h'!$B:$B,"")</f>
        <v/>
      </c>
      <c r="AU11" s="14" t="str">
        <f>_xlfn.XLOOKUP(B11,'[10]Cells Huawei 19042026 15h'!$B:$B,'[10]Cells Huawei 19042026 15h'!$B:$B,"")</f>
        <v/>
      </c>
      <c r="AV11" s="9" t="str">
        <f>_xlfn.XLOOKUP(B11,'[11]cells down 19042026 9H40'!$B:$B,'[11]cells down 19042026 9H40'!$B:$B,"")</f>
        <v/>
      </c>
    </row>
    <row r="12" spans="1:48" x14ac:dyDescent="0.3">
      <c r="A12" s="1" t="s">
        <v>266</v>
      </c>
      <c r="B12" s="8" t="s">
        <v>267</v>
      </c>
      <c r="C12" s="3" t="str">
        <f>_xlfn.XLOOKUP(B12,'[1]daily break down'!$D:$D,'[1]daily break down'!$E:$E,"")</f>
        <v>Douala</v>
      </c>
      <c r="D12" s="1" t="s">
        <v>11</v>
      </c>
      <c r="E12" s="1" t="s">
        <v>145</v>
      </c>
      <c r="F12" s="3" t="s">
        <v>31</v>
      </c>
      <c r="G12" s="1" t="s">
        <v>32</v>
      </c>
      <c r="H12" s="29" t="str">
        <f>_xlfn.XLOOKUP(B12,[2]CALCULATION!$B:$B,[2]CALCULATION!$H:$H,"")</f>
        <v>ZTE</v>
      </c>
      <c r="I12" s="26">
        <v>0</v>
      </c>
      <c r="J12" s="26">
        <v>4.2804187961750177E-4</v>
      </c>
      <c r="K12" s="26">
        <v>0</v>
      </c>
      <c r="L12" s="26">
        <v>0</v>
      </c>
      <c r="M12" s="26">
        <v>9.2910592038991737</v>
      </c>
      <c r="N12" s="26">
        <v>0</v>
      </c>
      <c r="O12" s="26">
        <v>42.139010880824571</v>
      </c>
      <c r="P12" s="114" t="s">
        <v>6362</v>
      </c>
      <c r="Q12" s="42" t="s">
        <v>5538</v>
      </c>
      <c r="R12" s="42"/>
      <c r="S12" s="41" t="str" cm="1">
        <f t="array" ref="S12">IFERROR(_xlfn.IFS(
U12="MPR ISSUE","PDH",
U12="BSS Hardware Issue","BSS",
U12="Sites strategiques, MLL, Pylone, etc.","ENVTECH",
U12="AKTIVCO DEFAUT GE &amp; POWER Cabinet","AKTIVCO",
U12="AKTIVCO Coupure ENEO &amp; Baisse de tension","AKTIVCO GRID ONLY",
U12="Coupure ENEO &amp; Baisse de tension","IHS GRID ONLY",
U12="Defaut GE &amp; POWER Cabinet","IHS",
U12="Sharing","Partners",
U12="Sites strategiques &amp; DataCenter","SST &amp; DC",
U12="Exclu","Exclu",
U12="SAT","SAT",
U12="SPARE-ISSUE","SPARE-ISSUE",
U12="Fiber CAmtel","TRANS_FO_CAMTEL",
U12="Fiber AOF","Fiber AOF",
U12="Projet OCM (HUAWEI)","TRAVAUX-HUAWEI",
U12="Projet OCM (NOKIA)","TRAVAUX-NOKIA",
U12="ACCESS-ISSUE","ACCESS-ISSUE",
U12="Projet OCM (ZTE, NOKIA, autres projets)","TRAVAUX OCM",
U12="No root CAuse","No root cause",
U12="ODU HS","PDH",
U12="IP &amp; VLAN","PDH",
U12="Warehouse HUAWEI","SPARE-ISSUE",
U12="SPARE-HS","SPARE-ISSUE",
U12="Power Telco","BSS",U12="no impacts","no impacts"
),"")</f>
        <v>IHS GRID ONLY</v>
      </c>
      <c r="T12" s="41" t="str" cm="1">
        <f t="array" ref="T12">IFERROR(_xlfn.IFS(
U12="MPR ISSUE","TX ISSUE",
U12="BSS Hardware Issue","RAN ISSUE",
U12="Sites strategiques, MLL, Pylone, etc.","ENVTECH",
U12="AKTIVCO DEFAUT GE &amp; POWER Cabinet","POWER ISSUE",
U12="AKTIVCO Coupure ENEO &amp; Baisse de tension","POWER ISSUE",
U12="Coupure ENEO &amp; Baisse de tension","POWER ISSUE",
U12="Defaut GE &amp; POWER Cabinet","POWER ISSUE",
U12="Sharing","POWER ISSUE",
U12="Sites strategiques &amp; DataCenter","POWER ISSUE",
U12="Exclu","Exclu",
U12="SAT","TX ISSUE",
U12="SPARE-ISSUE","SPARE-ISSUE",
U12="Fiber CAmtel","TX ISSUE",
U12="Fiber AOF","TX ISSUE",
U12="Projet OCM (HUAWEI)","TRAVAUX-HUAWEI",
U12="Projet OCM (NOKIA)","TRAVAUX -NOKIA",
U12="ACCESS-ISSUE","ACCESS-ISSUE",
U12="Projet OCM (ZTE, NOKIA, autres projets)","TRAVAUX OCM",
U12="No root CAuse","No root cause",
U12="ODU HS","TX ISSUE",
U12="IP &amp; VLAN","TX ISSUE",
U12="Warehouse HUAWEI","SPARE-ISSUE",
U12="SPARE-HS","SPARE-ISSUE",
U12="Power Telco","RAN ISSUE",U12="no impacts","no impacts"
),"")</f>
        <v>POWER ISSUE</v>
      </c>
      <c r="U12" s="68" t="s">
        <v>5328</v>
      </c>
      <c r="V12" s="41" t="str" cm="1">
        <f t="array" ref="V12">IFERROR(_xlfn.IFS(
U12="MPR ISSUE","ACTIVE",
U12="BSS Hardware Issue","ACTIVE",
U12="Sites strategiques, MLL, Pylone, etc.","PASSIVE",
U12="AKTIVCO DEFAUT GE &amp; POWER Cabinet","PASSIVE",
U12="AKTIVCO Coupure ENEO &amp; Baisse de tension","PASSIVE",
U12="Coupure ENEO &amp; Baisse de tension","PASSIVE",
U12="Defaut GE &amp; POWER Cabinet","PASSIVE",
U12="Sharing","PASSIVE",
U12="Sites strategiques &amp; DataCenter","PASSIVE",
U12="Exclu","Exclu",
U12="SAT","ACTIVE",
U12="SPARE-ISSUE","SPARE-ISSUE",
U12="Fiber CAmtel","ACTIVE",
U12="Fiber AOF","ACTIVE",
U12="Projet OCM (HUAWEI)","PLANNED WORKS",
U12="Projet OCM (NOKIA)","PLANNED WORKS",
U12="ACCESS-ISSUE","ACCESS-ISSUE",
U12="Projet OCM (ZTE, NOKIA, autres projets)","PLANNED WORKS",
U12="No root CAuse","No root cause",
U12="ODU HS","ACTIVE",
U12="IP &amp; VLAN","ACTIVE",
U12="Warehouse HUAWEI","SPARE-ISSUE",
U12="SPARE-HS","SPARE-ISSUE",
U12="Power Telco","ACTIVE", U12="no impacts","no impacts"
),"")</f>
        <v>PASSIVE</v>
      </c>
      <c r="W12" s="115" t="s">
        <v>6372</v>
      </c>
      <c r="X12" s="115" t="s">
        <v>6367</v>
      </c>
      <c r="Y12" s="115"/>
      <c r="Z12" s="115" t="s">
        <v>2751</v>
      </c>
      <c r="AA12" s="115" t="s">
        <v>6365</v>
      </c>
      <c r="AB12" s="17" t="s">
        <v>6150</v>
      </c>
      <c r="AC12" s="17" t="str">
        <f>_xlfn.XLOOKUP(B12,'INCIDENT-04-27-2026'!E:E,'INCIDENT-04-27-2026'!F:F,"")</f>
        <v/>
      </c>
      <c r="AD12" s="9"/>
      <c r="AE12" s="7" t="s">
        <v>6072</v>
      </c>
      <c r="AF12" s="6" t="str">
        <f>_xlfn.XLOOKUP(B12,'[13]Input_27-04'!$B:$B,'[13]Input_27-04'!$M:$M,"")</f>
        <v/>
      </c>
      <c r="AG12" s="7"/>
      <c r="AH12" s="3"/>
      <c r="AI12" s="18" t="str">
        <f>_xlfn.XLOOKUP(B12,'[3]Cells Huawei 27042026 10h'!$B:$B,'[3]Cells Huawei 27042026 10h'!$T:$T,"")</f>
        <v/>
      </c>
      <c r="AJ12" s="18" t="str">
        <f>_xlfn.XLOOKUP(B12,'[3]Cells Huawei 27042026 15h'!$B:$B,'[3]Cells Huawei 27042026 15h'!$T:$T,"")</f>
        <v/>
      </c>
      <c r="AK12" s="18" t="str">
        <f>_xlfn.XLOOKUP(B12,'[4]cells down 27042026 11h28'!$B:$B,'[4]cells down 27042026 11h28'!$R:$R,"")</f>
        <v>(04/27/2026 cell zte):-27/04/2026 : Besoin d'analyse BO RAN</v>
      </c>
      <c r="AL12" s="18" t="str">
        <f>_xlfn.XLOOKUP(B12,'[4]cells down 27042026 18h01'!$B:$B,'[4]cells down 27042026 18h01'!$R:$R,"")</f>
        <v>(04/27/2026 cell zte):-27/04/2026 : Besoin d'analyse BO RAN || Site down</v>
      </c>
      <c r="AM12" s="18" t="str">
        <f>_xlfn.XLOOKUP(B12,'[5]cell downs 27042026 11h'!$B:$B,'[5]cell downs 27042026 11h'!$R:$R,"")</f>
        <v/>
      </c>
      <c r="AN12" s="18" t="str">
        <f>_xlfn.XLOOKUP(B12,'[5]cell downs 27042026 17h40'!$B:$B,'[5]cell downs 27042026 17h40'!$R:$R,"")</f>
        <v/>
      </c>
      <c r="AO12" s="18" t="str">
        <f>_xlfn.XLOOKUP(B12,'[6]ALL SITES DOWN'!$D:$D,'[6]ALL SITES DOWN'!$J:$J,"")</f>
        <v>(04/27/2026 ocm ran 17h):-27/04/2026 Grid outage // awaiting grid returned</v>
      </c>
      <c r="AP12" s="18" t="str">
        <f>_xlfn.XLOOKUP(B12,'[7]ALL SITES DOWN'!$D:$D,'[7]ALL SITES DOWN'!$J:$J,"")</f>
        <v>(04/27/2026 ocm ran 11h):-27/04/2026 Grid outage // awaiting grid returned</v>
      </c>
      <c r="AQ12" s="9" t="str">
        <f>_xlfn.XLOOKUP(B12,[8]sheet1!$AC:$AC,[8]sheet1!$AF:$AF,"")</f>
        <v>(04/27/2026 ticket):-INC-20260427-00002349…2026-04-27 05:45:55…Grid outage // awaiting grid returned</v>
      </c>
      <c r="AR12" s="14"/>
      <c r="AS12" s="14" t="s">
        <v>5465</v>
      </c>
      <c r="AT12" s="14" t="str">
        <f>_xlfn.XLOOKUP(B12,'[9]cell downs 18042026 17h'!$B:$B,'[9]cell downs 18042026 17h'!$B:$B,"")</f>
        <v/>
      </c>
      <c r="AU12" s="14" t="str">
        <f>_xlfn.XLOOKUP(B12,'[10]Cells Huawei 19042026 15h'!$B:$B,'[10]Cells Huawei 19042026 15h'!$B:$B,"")</f>
        <v/>
      </c>
      <c r="AV12" s="9" t="str">
        <f>_xlfn.XLOOKUP(B12,'[11]cells down 19042026 9H40'!$B:$B,'[11]cells down 19042026 9H40'!$B:$B,"")</f>
        <v/>
      </c>
    </row>
    <row r="13" spans="1:48" x14ac:dyDescent="0.3">
      <c r="A13" s="1" t="s">
        <v>198</v>
      </c>
      <c r="B13" s="1" t="s">
        <v>199</v>
      </c>
      <c r="C13" s="3" t="str">
        <f>_xlfn.XLOOKUP(B13,'[1]daily break down'!$D:$D,'[1]daily break down'!$E:$E,"")</f>
        <v>Douala</v>
      </c>
      <c r="D13" s="1" t="s">
        <v>21</v>
      </c>
      <c r="E13" s="1" t="s">
        <v>30</v>
      </c>
      <c r="F13" s="3" t="s">
        <v>31</v>
      </c>
      <c r="G13" s="1" t="s">
        <v>32</v>
      </c>
      <c r="H13" s="29" t="str">
        <f>_xlfn.XLOOKUP(B13,[2]CALCULATION!$B:$B,[2]CALCULATION!$H:$H,"")</f>
        <v>ZTE</v>
      </c>
      <c r="I13" s="26">
        <v>1.2603693145337369</v>
      </c>
      <c r="J13" s="26">
        <v>7.0816140317835359</v>
      </c>
      <c r="K13" s="26">
        <v>0</v>
      </c>
      <c r="L13" s="26">
        <v>1.2555895135446746</v>
      </c>
      <c r="M13" s="26">
        <v>0</v>
      </c>
      <c r="N13" s="26">
        <v>12.586054252881434</v>
      </c>
      <c r="O13" s="26">
        <v>37.365380828860303</v>
      </c>
      <c r="P13" s="114" t="s">
        <v>6362</v>
      </c>
      <c r="Q13" s="42" t="s">
        <v>5538</v>
      </c>
      <c r="R13" s="42"/>
      <c r="S13" s="41" t="str" cm="1">
        <f t="array" ref="S13">IFERROR(_xlfn.IFS(
U13="MPR ISSUE","PDH",
U13="BSS Hardware Issue","BSS",
U13="Sites strategiques, MLL, Pylone, etc.","ENVTECH",
U13="AKTIVCO DEFAUT GE &amp; POWER Cabinet","AKTIVCO",
U13="AKTIVCO Coupure ENEO &amp; Baisse de tension","AKTIVCO GRID ONLY",
U13="Coupure ENEO &amp; Baisse de tension","IHS GRID ONLY",
U13="Defaut GE &amp; POWER Cabinet","IHS",
U13="Sharing","Partners",
U13="Sites strategiques &amp; DataCenter","SST &amp; DC",
U13="Exclu","Exclu",
U13="SAT","SAT",
U13="SPARE-ISSUE","SPARE-ISSUE",
U13="Fiber CAmtel","TRANS_FO_CAMTEL",
U13="Fiber AOF","Fiber AOF",
U13="Projet OCM (HUAWEI)","TRAVAUX-HUAWEI",
U13="Projet OCM (NOKIA)","TRAVAUX-NOKIA",
U13="ACCESS-ISSUE","ACCESS-ISSUE",
U13="Projet OCM (ZTE, NOKIA, autres projets)","TRAVAUX OCM",
U13="No root CAuse","No root cause",
U13="ODU HS","PDH",
U13="IP &amp; VLAN","PDH",
U13="Warehouse HUAWEI","SPARE-ISSUE",
U13="SPARE-HS","SPARE-ISSUE",
U13="Power Telco","BSS",U13="no impacts","no impacts"
),"")</f>
        <v>AKTIVCO GRID ONLY</v>
      </c>
      <c r="T13" s="41" t="str" cm="1">
        <f t="array" ref="T13">IFERROR(_xlfn.IFS(
U13="MPR ISSUE","TX ISSUE",
U13="BSS Hardware Issue","RAN ISSUE",
U13="Sites strategiques, MLL, Pylone, etc.","ENVTECH",
U13="AKTIVCO DEFAUT GE &amp; POWER Cabinet","POWER ISSUE",
U13="AKTIVCO Coupure ENEO &amp; Baisse de tension","POWER ISSUE",
U13="Coupure ENEO &amp; Baisse de tension","POWER ISSUE",
U13="Defaut GE &amp; POWER Cabinet","POWER ISSUE",
U13="Sharing","POWER ISSUE",
U13="Sites strategiques &amp; DataCenter","POWER ISSUE",
U13="Exclu","Exclu",
U13="SAT","TX ISSUE",
U13="SPARE-ISSUE","SPARE-ISSUE",
U13="Fiber CAmtel","TX ISSUE",
U13="Fiber AOF","TX ISSUE",
U13="Projet OCM (HUAWEI)","TRAVAUX-HUAWEI",
U13="Projet OCM (NOKIA)","TRAVAUX -NOKIA",
U13="ACCESS-ISSUE","ACCESS-ISSUE",
U13="Projet OCM (ZTE, NOKIA, autres projets)","TRAVAUX OCM",
U13="No root CAuse","No root cause",
U13="ODU HS","TX ISSUE",
U13="IP &amp; VLAN","TX ISSUE",
U13="Warehouse HUAWEI","SPARE-ISSUE",
U13="SPARE-HS","SPARE-ISSUE",
U13="Power Telco","RAN ISSUE",U13="no impacts","no impacts"
),"")</f>
        <v>POWER ISSUE</v>
      </c>
      <c r="U13" s="68" t="s">
        <v>5326</v>
      </c>
      <c r="V13" s="41" t="str" cm="1">
        <f t="array" ref="V13">IFERROR(_xlfn.IFS(
U13="MPR ISSUE","ACTIVE",
U13="BSS Hardware Issue","ACTIVE",
U13="Sites strategiques, MLL, Pylone, etc.","PASSIVE",
U13="AKTIVCO DEFAUT GE &amp; POWER Cabinet","PASSIVE",
U13="AKTIVCO Coupure ENEO &amp; Baisse de tension","PASSIVE",
U13="Coupure ENEO &amp; Baisse de tension","PASSIVE",
U13="Defaut GE &amp; POWER Cabinet","PASSIVE",
U13="Sharing","PASSIVE",
U13="Sites strategiques &amp; DataCenter","PASSIVE",
U13="Exclu","Exclu",
U13="SAT","ACTIVE",
U13="SPARE-ISSUE","SPARE-ISSUE",
U13="Fiber CAmtel","ACTIVE",
U13="Fiber AOF","ACTIVE",
U13="Projet OCM (HUAWEI)","PLANNED WORKS",
U13="Projet OCM (NOKIA)","PLANNED WORKS",
U13="ACCESS-ISSUE","ACCESS-ISSUE",
U13="Projet OCM (ZTE, NOKIA, autres projets)","PLANNED WORKS",
U13="No root CAuse","No root cause",
U13="ODU HS","ACTIVE",
U13="IP &amp; VLAN","ACTIVE",
U13="Warehouse HUAWEI","SPARE-ISSUE",
U13="SPARE-HS","SPARE-ISSUE",
U13="Power Telco","ACTIVE", U13="no impacts","no impacts"
),"")</f>
        <v>PASSIVE</v>
      </c>
      <c r="W13" s="115" t="s">
        <v>6373</v>
      </c>
      <c r="X13" s="115" t="s">
        <v>6367</v>
      </c>
      <c r="Y13" s="115"/>
      <c r="Z13" s="1" t="s">
        <v>21</v>
      </c>
      <c r="AA13" s="115" t="s">
        <v>6365</v>
      </c>
      <c r="AB13" s="17" t="s">
        <v>6151</v>
      </c>
      <c r="AC13" s="17" t="str">
        <f>_xlfn.XLOOKUP(B13,'INCIDENT-04-27-2026'!E:E,'INCIDENT-04-27-2026'!F:F,"")</f>
        <v/>
      </c>
      <c r="AD13" s="9"/>
      <c r="AE13" s="7" t="s">
        <v>6068</v>
      </c>
      <c r="AF13" s="6" t="str">
        <f>_xlfn.XLOOKUP(B13,'[13]Input_27-04'!$B:$B,'[13]Input_27-04'!$M:$M,"")</f>
        <v>Grid outage,  / grid return awaited</v>
      </c>
      <c r="AG13" s="7"/>
      <c r="AH13" s="3"/>
      <c r="AI13" s="18" t="str">
        <f>_xlfn.XLOOKUP(B13,'[3]Cells Huawei 27042026 10h'!$B:$B,'[3]Cells Huawei 27042026 10h'!$T:$T,"")</f>
        <v/>
      </c>
      <c r="AJ13" s="18" t="str">
        <f>_xlfn.XLOOKUP(B13,'[3]Cells Huawei 27042026 15h'!$B:$B,'[3]Cells Huawei 27042026 15h'!$T:$T,"")</f>
        <v/>
      </c>
      <c r="AK13" s="18" t="str">
        <f>_xlfn.XLOOKUP(B13,'[4]cells down 27042026 11h28'!$B:$B,'[4]cells down 27042026 11h28'!$R:$R,"")</f>
        <v>(04/27/2026 cell zte):-27/04/2026 : Besoin d'analyse BO RAN</v>
      </c>
      <c r="AL13" s="18" t="str">
        <f>_xlfn.XLOOKUP(B13,'[4]cells down 27042026 18h01'!$B:$B,'[4]cells down 27042026 18h01'!$R:$R,"")</f>
        <v/>
      </c>
      <c r="AM13" s="18" t="str">
        <f>_xlfn.XLOOKUP(B13,'[5]cell downs 27042026 11h'!$B:$B,'[5]cell downs 27042026 11h'!$R:$R,"")</f>
        <v/>
      </c>
      <c r="AN13" s="18" t="str">
        <f>_xlfn.XLOOKUP(B13,'[5]cell downs 27042026 17h40'!$B:$B,'[5]cell downs 27042026 17h40'!$R:$R,"")</f>
        <v/>
      </c>
      <c r="AO13" s="18" t="str">
        <f>_xlfn.XLOOKUP(B13,'[6]ALL SITES DOWN'!$D:$D,'[6]ALL SITES DOWN'!$J:$J,"")</f>
        <v>(04/27/2026 ocm ran 17h):-27/04/2026  Grid outage and grid only site / Grid return awaited</v>
      </c>
      <c r="AP13" s="18" t="str">
        <f>_xlfn.XLOOKUP(B13,'[7]ALL SITES DOWN'!$D:$D,'[7]ALL SITES DOWN'!$J:$J,"")</f>
        <v/>
      </c>
      <c r="AQ13" s="9" t="str">
        <f>_xlfn.XLOOKUP(B13,[8]sheet1!$AC:$AC,[8]sheet1!$AF:$AF,"")</f>
        <v>(04/27/2026 ticket):-INC-20260427-00009868…2026-04-27 15:35:03… Grid outage and grid only site / Grid return awaited</v>
      </c>
      <c r="AR13" s="14"/>
      <c r="AS13" s="14" t="s">
        <v>5465</v>
      </c>
      <c r="AT13" s="14" t="str">
        <f>_xlfn.XLOOKUP(B13,'[9]cell downs 18042026 17h'!$B:$B,'[9]cell downs 18042026 17h'!$B:$B,"")</f>
        <v/>
      </c>
      <c r="AU13" s="14" t="str">
        <f>_xlfn.XLOOKUP(B13,'[10]Cells Huawei 19042026 15h'!$B:$B,'[10]Cells Huawei 19042026 15h'!$B:$B,"")</f>
        <v/>
      </c>
      <c r="AV13" s="9" t="str">
        <f>_xlfn.XLOOKUP(B13,'[11]cells down 19042026 9H40'!$B:$B,'[11]cells down 19042026 9H40'!$B:$B,"")</f>
        <v/>
      </c>
    </row>
    <row r="14" spans="1:48" x14ac:dyDescent="0.3">
      <c r="A14" s="1" t="s">
        <v>708</v>
      </c>
      <c r="B14" s="8" t="s">
        <v>709</v>
      </c>
      <c r="C14" s="3" t="str">
        <f>_xlfn.XLOOKUP(B14,'[1]daily break down'!$D:$D,'[1]daily break down'!$E:$E,"")</f>
        <v>Yaounde</v>
      </c>
      <c r="D14" s="1" t="s">
        <v>21</v>
      </c>
      <c r="E14" s="1" t="s">
        <v>710</v>
      </c>
      <c r="F14" s="3" t="s">
        <v>37</v>
      </c>
      <c r="G14" s="1" t="s">
        <v>708</v>
      </c>
      <c r="H14" s="29" t="str">
        <f>_xlfn.XLOOKUP(B14,[2]CALCULATION!$B:$B,[2]CALCULATION!$H:$H,"")</f>
        <v>ZTE</v>
      </c>
      <c r="I14" s="26">
        <v>36.982818398952162</v>
      </c>
      <c r="J14" s="26">
        <v>36.982604378012347</v>
      </c>
      <c r="K14" s="26">
        <v>36.982675718325623</v>
      </c>
      <c r="L14" s="26">
        <v>36.982818398952162</v>
      </c>
      <c r="M14" s="26">
        <v>36.982818398952162</v>
      </c>
      <c r="N14" s="26">
        <v>36.982729223560575</v>
      </c>
      <c r="O14" s="26">
        <v>36.982818398952162</v>
      </c>
      <c r="P14" s="114" t="s">
        <v>6362</v>
      </c>
      <c r="Q14" s="42" t="s">
        <v>5538</v>
      </c>
      <c r="R14" s="42"/>
      <c r="S14" s="41" t="str" cm="1">
        <f t="array" ref="S14">IFERROR(_xlfn.IFS(
U14="MPR ISSUE","PDH",
U14="BSS Hardware Issue","BSS",
U14="Sites strategiques, MLL, Pylone, etc.","ENVTECH",
U14="AKTIVCO DEFAUT GE &amp; POWER Cabinet","AKTIVCO",
U14="AKTIVCO Coupure ENEO &amp; Baisse de tension","AKTIVCO GRID ONLY",
U14="Coupure ENEO &amp; Baisse de tension","IHS GRID ONLY",
U14="Defaut GE &amp; POWER Cabinet","IHS",
U14="Sharing","Partners",
U14="Sites strategiques &amp; DataCenter","SST &amp; DC",
U14="Exclu","Exclu",
U14="SAT","SAT",
U14="SPARE-ISSUE","SPARE-ISSUE",
U14="Fiber CAmtel","TRANS_FO_CAMTEL",
U14="Fiber AOF","Fiber AOF",
U14="Projet OCM (HUAWEI)","TRAVAUX-HUAWEI",
U14="Projet OCM (NOKIA)","TRAVAUX-NOKIA",
U14="ACCESS-ISSUE","ACCESS-ISSUE",
U14="Projet OCM (ZTE, NOKIA, autres projets)","TRAVAUX OCM",
U14="No root CAuse","No root cause",
U14="ODU HS","PDH",
U14="IP &amp; VLAN","PDH",
U14="Warehouse HUAWEI","SPARE-ISSUE",
U14="SPARE-HS","SPARE-ISSUE",
U14="Power Telco","BSS",U14="no impacts","no impacts"
),"")</f>
        <v>No root cause</v>
      </c>
      <c r="T14" s="41" t="str" cm="1">
        <f t="array" ref="T14">IFERROR(_xlfn.IFS(
U14="MPR ISSUE","TX ISSUE",
U14="BSS Hardware Issue","RAN ISSUE",
U14="Sites strategiques, MLL, Pylone, etc.","ENVTECH",
U14="AKTIVCO DEFAUT GE &amp; POWER Cabinet","POWER ISSUE",
U14="AKTIVCO Coupure ENEO &amp; Baisse de tension","POWER ISSUE",
U14="Coupure ENEO &amp; Baisse de tension","POWER ISSUE",
U14="Defaut GE &amp; POWER Cabinet","POWER ISSUE",
U14="Sharing","POWER ISSUE",
U14="Sites strategiques &amp; DataCenter","POWER ISSUE",
U14="Exclu","Exclu",
U14="SAT","TX ISSUE",
U14="SPARE-ISSUE","SPARE-ISSUE",
U14="Fiber CAmtel","TX ISSUE",
U14="Fiber AOF","TX ISSUE",
U14="Projet OCM (HUAWEI)","TRAVAUX-HUAWEI",
U14="Projet OCM (NOKIA)","TRAVAUX -NOKIA",
U14="ACCESS-ISSUE","ACCESS-ISSUE",
U14="Projet OCM (ZTE, NOKIA, autres projets)","TRAVAUX OCM",
U14="No root CAuse","No root cause",
U14="ODU HS","TX ISSUE",
U14="IP &amp; VLAN","TX ISSUE",
U14="Warehouse HUAWEI","SPARE-ISSUE",
U14="SPARE-HS","SPARE-ISSUE",
U14="Power Telco","RAN ISSUE",U14="no impacts","no impacts"
),"")</f>
        <v>No root cause</v>
      </c>
      <c r="U14" s="68" t="s">
        <v>5691</v>
      </c>
      <c r="V14" s="41" t="str" cm="1">
        <f t="array" ref="V14">IFERROR(_xlfn.IFS(
U14="MPR ISSUE","ACTIVE",
U14="BSS Hardware Issue","ACTIVE",
U14="Sites strategiques, MLL, Pylone, etc.","PASSIVE",
U14="AKTIVCO DEFAUT GE &amp; POWER Cabinet","PASSIVE",
U14="AKTIVCO Coupure ENEO &amp; Baisse de tension","PASSIVE",
U14="Coupure ENEO &amp; Baisse de tension","PASSIVE",
U14="Defaut GE &amp; POWER Cabinet","PASSIVE",
U14="Sharing","PASSIVE",
U14="Sites strategiques &amp; DataCenter","PASSIVE",
U14="Exclu","Exclu",
U14="SAT","ACTIVE",
U14="SPARE-ISSUE","SPARE-ISSUE",
U14="Fiber CAmtel","ACTIVE",
U14="Fiber AOF","ACTIVE",
U14="Projet OCM (HUAWEI)","PLANNED WORKS",
U14="Projet OCM (NOKIA)","PLANNED WORKS",
U14="ACCESS-ISSUE","ACCESS-ISSUE",
U14="Projet OCM (ZTE, NOKIA, autres projets)","PLANNED WORKS",
U14="No root CAuse","No root cause",
U14="ODU HS","ACTIVE",
U14="IP &amp; VLAN","ACTIVE",
U14="Warehouse HUAWEI","SPARE-ISSUE",
U14="SPARE-HS","SPARE-ISSUE",
U14="Power Telco","ACTIVE", U14="no impacts","no impacts"
),"")</f>
        <v>No root cause</v>
      </c>
      <c r="W14" s="119" t="s">
        <v>6383</v>
      </c>
      <c r="X14" s="119"/>
      <c r="Y14" s="119"/>
      <c r="Z14" s="119"/>
      <c r="AA14" s="119"/>
      <c r="AB14" s="17" t="s">
        <v>6073</v>
      </c>
      <c r="AC14" s="17" t="str">
        <f>_xlfn.XLOOKUP(B14,'INCIDENT-04-27-2026'!E:E,'INCIDENT-04-27-2026'!F:F,"")</f>
        <v/>
      </c>
      <c r="AD14" s="9"/>
      <c r="AE14" s="7" t="s">
        <v>6073</v>
      </c>
      <c r="AF14" s="6" t="str">
        <f>_xlfn.XLOOKUP(B14,'[13]Input_27-04'!$B:$B,'[13]Input_27-04'!$M:$M,"")</f>
        <v>No power issue</v>
      </c>
      <c r="AG14" s="7"/>
      <c r="AH14" s="3"/>
      <c r="AI14" s="18" t="str">
        <f>_xlfn.XLOOKUP(B14,'[3]Cells Huawei 27042026 10h'!$B:$B,'[3]Cells Huawei 27042026 10h'!$T:$T,"")</f>
        <v/>
      </c>
      <c r="AJ14" s="18" t="str">
        <f>_xlfn.XLOOKUP(B14,'[3]Cells Huawei 27042026 15h'!$B:$B,'[3]Cells Huawei 27042026 15h'!$T:$T,"")</f>
        <v/>
      </c>
      <c r="AK14" s="18" t="str">
        <f>_xlfn.XLOOKUP(B14,'[4]cells down 27042026 11h28'!$B:$B,'[4]cells down 27042026 11h28'!$R:$R,"")</f>
        <v/>
      </c>
      <c r="AL14" s="18"/>
      <c r="AM14" s="18" t="str">
        <f>_xlfn.XLOOKUP(B14,'[5]cell downs 27042026 11h'!$B:$B,'[5]cell downs 27042026 11h'!$R:$R,"")</f>
        <v/>
      </c>
      <c r="AN14" s="18" t="str">
        <f>_xlfn.XLOOKUP(B14,'[5]cell downs 27042026 17h40'!$B:$B,'[5]cell downs 27042026 17h40'!$R:$R,"")</f>
        <v/>
      </c>
      <c r="AO14" s="18" t="str">
        <f>_xlfn.XLOOKUP(B14,'[6]ALL SITES DOWN'!$D:$D,'[6]ALL SITES DOWN'!$J:$J,"")</f>
        <v/>
      </c>
      <c r="AP14" s="18" t="str">
        <f>_xlfn.XLOOKUP(B14,'[7]ALL SITES DOWN'!$D:$D,'[7]ALL SITES DOWN'!$J:$J,"")</f>
        <v/>
      </c>
      <c r="AQ14" s="9" t="str">
        <f>_xlfn.XLOOKUP(B14,[8]sheet1!$AC:$AC,[8]sheet1!$AF:$AF,"")</f>
        <v/>
      </c>
      <c r="AR14" s="14"/>
      <c r="AS14" s="14" t="s">
        <v>5465</v>
      </c>
      <c r="AT14" s="14" t="str">
        <f>_xlfn.XLOOKUP(B14,'[9]cell downs 18042026 17h'!$B:$B,'[9]cell downs 18042026 17h'!$B:$B,"")</f>
        <v/>
      </c>
      <c r="AU14" s="14" t="str">
        <f>_xlfn.XLOOKUP(B14,'[10]Cells Huawei 19042026 15h'!$B:$B,'[10]Cells Huawei 19042026 15h'!$B:$B,"")</f>
        <v/>
      </c>
      <c r="AV14" s="9" t="str">
        <f>_xlfn.XLOOKUP(B14,'[11]cells down 19042026 9H40'!$B:$B,'[11]cells down 19042026 9H40'!$B:$B,"")</f>
        <v/>
      </c>
    </row>
    <row r="15" spans="1:48" x14ac:dyDescent="0.3">
      <c r="A15" s="1" t="s">
        <v>28</v>
      </c>
      <c r="B15" s="8" t="s">
        <v>29</v>
      </c>
      <c r="C15" s="3" t="str">
        <f>_xlfn.XLOOKUP(B15,'[1]daily break down'!$D:$D,'[1]daily break down'!$E:$E,"")</f>
        <v>Douala</v>
      </c>
      <c r="D15" s="1" t="s">
        <v>21</v>
      </c>
      <c r="E15" s="1" t="s">
        <v>30</v>
      </c>
      <c r="F15" s="3" t="s">
        <v>31</v>
      </c>
      <c r="G15" s="1" t="s">
        <v>32</v>
      </c>
      <c r="H15" s="29" t="str">
        <f>_xlfn.XLOOKUP(B15,[2]CALCULATION!$B:$B,[2]CALCULATION!$H:$H,"")</f>
        <v>ZTE</v>
      </c>
      <c r="I15" s="26">
        <v>0</v>
      </c>
      <c r="J15" s="26">
        <v>0</v>
      </c>
      <c r="K15" s="26">
        <v>0</v>
      </c>
      <c r="L15" s="26">
        <v>37.45773086438777</v>
      </c>
      <c r="M15" s="26">
        <v>16.595932746059884</v>
      </c>
      <c r="N15" s="26">
        <v>13.868556899607057</v>
      </c>
      <c r="O15" s="26">
        <v>36.324418647787169</v>
      </c>
      <c r="P15" s="114" t="s">
        <v>6362</v>
      </c>
      <c r="Q15" s="42" t="s">
        <v>5538</v>
      </c>
      <c r="R15" s="42"/>
      <c r="S15" s="41" t="str" cm="1">
        <f t="array" ref="S15">IFERROR(_xlfn.IFS(
U15="MPR ISSUE","PDH",
U15="BSS Hardware Issue","BSS",
U15="Sites strategiques, MLL, Pylone, etc.","ENVTECH",
U15="AKTIVCO DEFAUT GE &amp; POWER Cabinet","AKTIVCO",
U15="AKTIVCO Coupure ENEO &amp; Baisse de tension","AKTIVCO GRID ONLY",
U15="Coupure ENEO &amp; Baisse de tension","IHS GRID ONLY",
U15="Defaut GE &amp; POWER Cabinet","IHS",
U15="Sharing","Partners",
U15="Sites strategiques &amp; DataCenter","SST &amp; DC",
U15="Exclu","Exclu",
U15="SAT","SAT",
U15="SPARE-ISSUE","SPARE-ISSUE",
U15="Fiber CAmtel","TRANS_FO_CAMTEL",
U15="Fiber AOF","Fiber AOF",
U15="Projet OCM (HUAWEI)","TRAVAUX-HUAWEI",
U15="Projet OCM (NOKIA)","TRAVAUX-NOKIA",
U15="ACCESS-ISSUE","ACCESS-ISSUE",
U15="Projet OCM (ZTE, NOKIA, autres projets)","TRAVAUX OCM",
U15="No root CAuse","No root cause",
U15="ODU HS","PDH",
U15="IP &amp; VLAN","PDH",
U15="Warehouse HUAWEI","SPARE-ISSUE",
U15="SPARE-HS","SPARE-ISSUE",
U15="Power Telco","BSS",U15="no impacts","no impacts"
),"")</f>
        <v>No root cause</v>
      </c>
      <c r="T15" s="41" t="str" cm="1">
        <f t="array" ref="T15">IFERROR(_xlfn.IFS(
U15="MPR ISSUE","TX ISSUE",
U15="BSS Hardware Issue","RAN ISSUE",
U15="Sites strategiques, MLL, Pylone, etc.","ENVTECH",
U15="AKTIVCO DEFAUT GE &amp; POWER Cabinet","POWER ISSUE",
U15="AKTIVCO Coupure ENEO &amp; Baisse de tension","POWER ISSUE",
U15="Coupure ENEO &amp; Baisse de tension","POWER ISSUE",
U15="Defaut GE &amp; POWER Cabinet","POWER ISSUE",
U15="Sharing","POWER ISSUE",
U15="Sites strategiques &amp; DataCenter","POWER ISSUE",
U15="Exclu","Exclu",
U15="SAT","TX ISSUE",
U15="SPARE-ISSUE","SPARE-ISSUE",
U15="Fiber CAmtel","TX ISSUE",
U15="Fiber AOF","TX ISSUE",
U15="Projet OCM (HUAWEI)","TRAVAUX-HUAWEI",
U15="Projet OCM (NOKIA)","TRAVAUX -NOKIA",
U15="ACCESS-ISSUE","ACCESS-ISSUE",
U15="Projet OCM (ZTE, NOKIA, autres projets)","TRAVAUX OCM",
U15="No root CAuse","No root cause",
U15="ODU HS","TX ISSUE",
U15="IP &amp; VLAN","TX ISSUE",
U15="Warehouse HUAWEI","SPARE-ISSUE",
U15="SPARE-HS","SPARE-ISSUE",
U15="Power Telco","RAN ISSUE",U15="no impacts","no impacts"
),"")</f>
        <v>No root cause</v>
      </c>
      <c r="U15" s="68" t="s">
        <v>5691</v>
      </c>
      <c r="V15" s="41" t="str" cm="1">
        <f t="array" ref="V15">IFERROR(_xlfn.IFS(
U15="MPR ISSUE","ACTIVE",
U15="BSS Hardware Issue","ACTIVE",
U15="Sites strategiques, MLL, Pylone, etc.","PASSIVE",
U15="AKTIVCO DEFAUT GE &amp; POWER Cabinet","PASSIVE",
U15="AKTIVCO Coupure ENEO &amp; Baisse de tension","PASSIVE",
U15="Coupure ENEO &amp; Baisse de tension","PASSIVE",
U15="Defaut GE &amp; POWER Cabinet","PASSIVE",
U15="Sharing","PASSIVE",
U15="Sites strategiques &amp; DataCenter","PASSIVE",
U15="Exclu","Exclu",
U15="SAT","ACTIVE",
U15="SPARE-ISSUE","SPARE-ISSUE",
U15="Fiber CAmtel","ACTIVE",
U15="Fiber AOF","ACTIVE",
U15="Projet OCM (HUAWEI)","PLANNED WORKS",
U15="Projet OCM (NOKIA)","PLANNED WORKS",
U15="ACCESS-ISSUE","ACCESS-ISSUE",
U15="Projet OCM (ZTE, NOKIA, autres projets)","PLANNED WORKS",
U15="No root CAuse","No root cause",
U15="ODU HS","ACTIVE",
U15="IP &amp; VLAN","ACTIVE",
U15="Warehouse HUAWEI","SPARE-ISSUE",
U15="SPARE-HS","SPARE-ISSUE",
U15="Power Telco","ACTIVE", U15="no impacts","no impacts"
),"")</f>
        <v>No root cause</v>
      </c>
      <c r="W15" s="119" t="s">
        <v>6416</v>
      </c>
      <c r="X15" s="119"/>
      <c r="Y15" s="119"/>
      <c r="Z15" s="119"/>
      <c r="AA15" s="119"/>
      <c r="AB15" s="17" t="s">
        <v>6074</v>
      </c>
      <c r="AC15" s="17" t="str">
        <f>_xlfn.XLOOKUP(B15,'INCIDENT-04-27-2026'!E:E,'INCIDENT-04-27-2026'!F:F,"")</f>
        <v/>
      </c>
      <c r="AD15" s="9"/>
      <c r="AE15" s="7" t="s">
        <v>6074</v>
      </c>
      <c r="AF15" s="6" t="str">
        <f>_xlfn.XLOOKUP(B15,'[13]Input_27-04'!$B:$B,'[13]Input_27-04'!$M:$M,"")</f>
        <v>Grid outage,  / grid return awaited</v>
      </c>
      <c r="AG15" s="7"/>
      <c r="AH15" s="3"/>
      <c r="AI15" s="18" t="str">
        <f>_xlfn.XLOOKUP(B15,'[3]Cells Huawei 27042026 10h'!$B:$B,'[3]Cells Huawei 27042026 10h'!$T:$T,"")</f>
        <v/>
      </c>
      <c r="AJ15" s="18" t="str">
        <f>_xlfn.XLOOKUP(B15,'[3]Cells Huawei 27042026 15h'!$B:$B,'[3]Cells Huawei 27042026 15h'!$T:$T,"")</f>
        <v/>
      </c>
      <c r="AK15" s="18" t="str">
        <f>_xlfn.XLOOKUP(B15,'[4]cells down 27042026 11h28'!$B:$B,'[4]cells down 27042026 11h28'!$R:$R,"")</f>
        <v/>
      </c>
      <c r="AL15" s="18" t="str">
        <f>_xlfn.XLOOKUP(B15,'[4]cells down 27042026 18h01'!$B:$B,'[4]cells down 27042026 18h01'!$R:$R,"")</f>
        <v/>
      </c>
      <c r="AM15" s="18" t="str">
        <f>_xlfn.XLOOKUP(B15,'[5]cell downs 27042026 11h'!$B:$B,'[5]cell downs 27042026 11h'!$R:$R,"")</f>
        <v/>
      </c>
      <c r="AN15" s="18" t="str">
        <f>_xlfn.XLOOKUP(B15,'[5]cell downs 27042026 17h40'!$B:$B,'[5]cell downs 27042026 17h40'!$R:$R,"")</f>
        <v/>
      </c>
      <c r="AO15" s="18" t="str">
        <f>_xlfn.XLOOKUP(B15,'[6]ALL SITES DOWN'!$D:$D,'[6]ALL SITES DOWN'!$J:$J,"")</f>
        <v/>
      </c>
      <c r="AP15" s="18" t="str">
        <f>_xlfn.XLOOKUP(B15,'[7]ALL SITES DOWN'!$D:$D,'[7]ALL SITES DOWN'!$J:$J,"")</f>
        <v/>
      </c>
      <c r="AQ15" s="9" t="str">
        <f>_xlfn.XLOOKUP(B15,[8]sheet1!$AC:$AC,[8]sheet1!$AF:$AF,"")</f>
        <v/>
      </c>
      <c r="AR15" s="14"/>
      <c r="AS15" s="14" t="s">
        <v>5465</v>
      </c>
      <c r="AT15" s="14" t="str">
        <f>_xlfn.XLOOKUP(B15,'[9]cell downs 18042026 17h'!$B:$B,'[9]cell downs 18042026 17h'!$B:$B,"")</f>
        <v/>
      </c>
      <c r="AU15" s="14" t="str">
        <f>_xlfn.XLOOKUP(B15,'[10]Cells Huawei 19042026 15h'!$B:$B,'[10]Cells Huawei 19042026 15h'!$B:$B,"")</f>
        <v/>
      </c>
      <c r="AV15" s="9" t="str">
        <f>_xlfn.XLOOKUP(B15,'[11]cells down 19042026 9H40'!$B:$B,'[11]cells down 19042026 9H40'!$B:$B,"")</f>
        <v>LIT_547</v>
      </c>
    </row>
    <row r="16" spans="1:48" x14ac:dyDescent="0.3">
      <c r="A16" s="1" t="s">
        <v>643</v>
      </c>
      <c r="B16" s="1" t="s">
        <v>644</v>
      </c>
      <c r="C16" s="3" t="str">
        <f>_xlfn.XLOOKUP(B16,'[1]daily break down'!$D:$D,'[1]daily break down'!$E:$E,"")</f>
        <v>Yaounde</v>
      </c>
      <c r="D16" s="1" t="s">
        <v>11</v>
      </c>
      <c r="E16" s="1" t="s">
        <v>12</v>
      </c>
      <c r="F16" s="3" t="s">
        <v>37</v>
      </c>
      <c r="G16" s="1" t="s">
        <v>38</v>
      </c>
      <c r="H16" s="29" t="str">
        <f>_xlfn.XLOOKUP(B16,[2]CALCULATION!$B:$B,[2]CALCULATION!$H:$H,"")</f>
        <v>ZTE</v>
      </c>
      <c r="I16" s="26">
        <v>0</v>
      </c>
      <c r="J16" s="26">
        <v>5.2243046459665594</v>
      </c>
      <c r="K16" s="26">
        <v>26.884258189154565</v>
      </c>
      <c r="L16" s="26">
        <v>0</v>
      </c>
      <c r="M16" s="26">
        <v>9.7253076907711318</v>
      </c>
      <c r="N16" s="26">
        <v>3.4415102173596646</v>
      </c>
      <c r="O16" s="26">
        <v>35.558865746091257</v>
      </c>
      <c r="P16" s="114" t="s">
        <v>6362</v>
      </c>
      <c r="Q16" s="42" t="s">
        <v>5538</v>
      </c>
      <c r="R16" s="42"/>
      <c r="S16" s="41" t="str" cm="1">
        <f t="array" ref="S16">IFERROR(_xlfn.IFS(
U16="MPR ISSUE","PDH",
U16="BSS Hardware Issue","BSS",
U16="Sites strategiques, MLL, Pylone, etc.","ENVTECH",
U16="AKTIVCO DEFAUT GE &amp; POWER Cabinet","AKTIVCO",
U16="AKTIVCO Coupure ENEO &amp; Baisse de tension","AKTIVCO GRID ONLY",
U16="Coupure ENEO &amp; Baisse de tension","IHS GRID ONLY",
U16="Defaut GE &amp; POWER Cabinet","IHS",
U16="Sharing","Partners",
U16="Sites strategiques &amp; DataCenter","SST &amp; DC",
U16="Exclu","Exclu",
U16="SAT","SAT",
U16="SPARE-ISSUE","SPARE-ISSUE",
U16="Fiber CAmtel","TRANS_FO_CAMTEL",
U16="Fiber AOF","Fiber AOF",
U16="Projet OCM (HUAWEI)","TRAVAUX-HUAWEI",
U16="Projet OCM (NOKIA)","TRAVAUX-NOKIA",
U16="ACCESS-ISSUE","ACCESS-ISSUE",
U16="Projet OCM (ZTE, NOKIA, autres projets)","TRAVAUX OCM",
U16="No root CAuse","No root cause",
U16="ODU HS","PDH",
U16="IP &amp; VLAN","PDH",
U16="Warehouse HUAWEI","SPARE-ISSUE",
U16="SPARE-HS","SPARE-ISSUE",
U16="Power Telco","BSS",U16="no impacts","no impacts"
),"")</f>
        <v>IHS</v>
      </c>
      <c r="T16" s="41" t="str" cm="1">
        <f t="array" ref="T16">IFERROR(_xlfn.IFS(
U16="MPR ISSUE","TX ISSUE",
U16="BSS Hardware Issue","RAN ISSUE",
U16="Sites strategiques, MLL, Pylone, etc.","ENVTECH",
U16="AKTIVCO DEFAUT GE &amp; POWER Cabinet","POWER ISSUE",
U16="AKTIVCO Coupure ENEO &amp; Baisse de tension","POWER ISSUE",
U16="Coupure ENEO &amp; Baisse de tension","POWER ISSUE",
U16="Defaut GE &amp; POWER Cabinet","POWER ISSUE",
U16="Sharing","POWER ISSUE",
U16="Sites strategiques &amp; DataCenter","POWER ISSUE",
U16="Exclu","Exclu",
U16="SAT","TX ISSUE",
U16="SPARE-ISSUE","SPARE-ISSUE",
U16="Fiber CAmtel","TX ISSUE",
U16="Fiber AOF","TX ISSUE",
U16="Projet OCM (HUAWEI)","TRAVAUX-HUAWEI",
U16="Projet OCM (NOKIA)","TRAVAUX -NOKIA",
U16="ACCESS-ISSUE","ACCESS-ISSUE",
U16="Projet OCM (ZTE, NOKIA, autres projets)","TRAVAUX OCM",
U16="No root CAuse","No root cause",
U16="ODU HS","TX ISSUE",
U16="IP &amp; VLAN","TX ISSUE",
U16="Warehouse HUAWEI","SPARE-ISSUE",
U16="SPARE-HS","SPARE-ISSUE",
U16="Power Telco","RAN ISSUE",U16="no impacts","no impacts"
),"")</f>
        <v>POWER ISSUE</v>
      </c>
      <c r="U16" s="68" t="s">
        <v>5329</v>
      </c>
      <c r="V16" s="41" t="str" cm="1">
        <f t="array" ref="V16">IFERROR(_xlfn.IFS(
U16="MPR ISSUE","ACTIVE",
U16="BSS Hardware Issue","ACTIVE",
U16="Sites strategiques, MLL, Pylone, etc.","PASSIVE",
U16="AKTIVCO DEFAUT GE &amp; POWER Cabinet","PASSIVE",
U16="AKTIVCO Coupure ENEO &amp; Baisse de tension","PASSIVE",
U16="Coupure ENEO &amp; Baisse de tension","PASSIVE",
U16="Defaut GE &amp; POWER Cabinet","PASSIVE",
U16="Sharing","PASSIVE",
U16="Sites strategiques &amp; DataCenter","PASSIVE",
U16="Exclu","Exclu",
U16="SAT","ACTIVE",
U16="SPARE-ISSUE","SPARE-ISSUE",
U16="Fiber CAmtel","ACTIVE",
U16="Fiber AOF","ACTIVE",
U16="Projet OCM (HUAWEI)","PLANNED WORKS",
U16="Projet OCM (NOKIA)","PLANNED WORKS",
U16="ACCESS-ISSUE","ACCESS-ISSUE",
U16="Projet OCM (ZTE, NOKIA, autres projets)","PLANNED WORKS",
U16="No root CAuse","No root cause",
U16="ODU HS","ACTIVE",
U16="IP &amp; VLAN","ACTIVE",
U16="Warehouse HUAWEI","SPARE-ISSUE",
U16="SPARE-HS","SPARE-ISSUE",
U16="Power Telco","ACTIVE", U16="no impacts","no impacts"
),"")</f>
        <v>PASSIVE</v>
      </c>
      <c r="W16" s="115" t="s">
        <v>6373</v>
      </c>
      <c r="X16" s="115" t="s">
        <v>6367</v>
      </c>
      <c r="Y16" s="115"/>
      <c r="Z16" s="115" t="s">
        <v>2751</v>
      </c>
      <c r="AA16" s="115" t="s">
        <v>6365</v>
      </c>
      <c r="AB16" s="17" t="s">
        <v>6152</v>
      </c>
      <c r="AC16" s="17" t="str">
        <f>_xlfn.XLOOKUP(B16,'INCIDENT-04-27-2026'!E:E,'INCIDENT-04-27-2026'!F:F,"")</f>
        <v/>
      </c>
      <c r="AD16" s="9"/>
      <c r="AE16" s="7" t="s">
        <v>6068</v>
      </c>
      <c r="AF16" s="6" t="str">
        <f>_xlfn.XLOOKUP(B16,'[13]Input_27-04'!$B:$B,'[13]Input_27-04'!$M:$M,"")</f>
        <v/>
      </c>
      <c r="AG16" s="7"/>
      <c r="AH16" s="3"/>
      <c r="AI16" s="18" t="str">
        <f>_xlfn.XLOOKUP(B16,'[3]Cells Huawei 27042026 10h'!$B:$B,'[3]Cells Huawei 27042026 10h'!$T:$T,"")</f>
        <v/>
      </c>
      <c r="AJ16" s="18" t="str">
        <f>_xlfn.XLOOKUP(B16,'[3]Cells Huawei 27042026 15h'!$B:$B,'[3]Cells Huawei 27042026 15h'!$T:$T,"")</f>
        <v/>
      </c>
      <c r="AK16" s="18" t="str">
        <f>_xlfn.XLOOKUP(B16,'[4]cells down 27042026 11h28'!$B:$B,'[4]cells down 27042026 11h28'!$R:$R,"")</f>
        <v>(04/27/2026 cell zte):-27/04/2026 : Besoin d'analyse BO RAN</v>
      </c>
      <c r="AL16" s="18" t="str">
        <f>_xlfn.XLOOKUP(B16,'[4]cells down 27042026 18h01'!$B:$B,'[4]cells down 27042026 18h01'!$R:$R,"")</f>
        <v/>
      </c>
      <c r="AM16" s="18" t="str">
        <f>_xlfn.XLOOKUP(B16,'[5]cell downs 27042026 11h'!$B:$B,'[5]cell downs 27042026 11h'!$R:$R,"")</f>
        <v/>
      </c>
      <c r="AN16" s="18" t="str">
        <f>_xlfn.XLOOKUP(B16,'[5]cell downs 27042026 17h40'!$B:$B,'[5]cell downs 27042026 17h40'!$R:$R,"")</f>
        <v/>
      </c>
      <c r="AO16" s="18" t="str">
        <f>_xlfn.XLOOKUP(B16,'[6]ALL SITES DOWN'!$D:$D,'[6]ALL SITES DOWN'!$J:$J,"")</f>
        <v/>
      </c>
      <c r="AP16" s="18" t="str">
        <f>_xlfn.XLOOKUP(B16,'[7]ALL SITES DOWN'!$D:$D,'[7]ALL SITES DOWN'!$J:$J,"")</f>
        <v xml:space="preserve">(04/27/2026 ocm ran 11h):-27/04/2026 Besoin d'un fme sur site pour verifier le status du MPR ETA=12H UTC </v>
      </c>
      <c r="AQ16" s="9" t="str">
        <f>_xlfn.XLOOKUP(B16,[8]sheet1!$AC:$AC,[8]sheet1!$AF:$AF,"")</f>
        <v>(04/27/2026 ticket):-INC-20260427-00016445…2026-04-27 23:07:07…Access issue ,Grid outage, site down because site behaves as Grid only site (Gen Noise</v>
      </c>
      <c r="AR16" s="14"/>
      <c r="AS16" s="14" t="s">
        <v>5465</v>
      </c>
      <c r="AT16" s="14" t="str">
        <f>_xlfn.XLOOKUP(B16,'[9]cell downs 18042026 17h'!$B:$B,'[9]cell downs 18042026 17h'!$B:$B,"")</f>
        <v/>
      </c>
      <c r="AU16" s="14" t="str">
        <f>_xlfn.XLOOKUP(B16,'[10]Cells Huawei 19042026 15h'!$B:$B,'[10]Cells Huawei 19042026 15h'!$B:$B,"")</f>
        <v/>
      </c>
      <c r="AV16" s="9" t="str">
        <f>_xlfn.XLOOKUP(B16,'[11]cells down 19042026 9H40'!$B:$B,'[11]cells down 19042026 9H40'!$B:$B,"")</f>
        <v/>
      </c>
    </row>
    <row r="17" spans="1:48" x14ac:dyDescent="0.3">
      <c r="A17" s="1" t="s">
        <v>462</v>
      </c>
      <c r="B17" s="8" t="s">
        <v>463</v>
      </c>
      <c r="C17" s="3" t="str">
        <f>_xlfn.XLOOKUP(B17,'[1]daily break down'!$D:$D,'[1]daily break down'!$E:$E,"")</f>
        <v>Douala</v>
      </c>
      <c r="D17" s="1" t="s">
        <v>5426</v>
      </c>
      <c r="E17" s="1"/>
      <c r="F17" s="3" t="s">
        <v>31</v>
      </c>
      <c r="G17" s="1" t="s">
        <v>32</v>
      </c>
      <c r="H17" s="29" t="str">
        <f>_xlfn.XLOOKUP(B17,[2]CALCULATION!$B:$B,[2]CALCULATION!$H:$H,"")</f>
        <v>ZTE</v>
      </c>
      <c r="I17" s="26">
        <v>7.6120292609428901</v>
      </c>
      <c r="J17" s="26">
        <v>4.2819704479886314</v>
      </c>
      <c r="K17" s="26">
        <v>3.7012246278175844</v>
      </c>
      <c r="L17" s="26">
        <v>19.602926950372826</v>
      </c>
      <c r="M17" s="26">
        <v>23.491723096854464</v>
      </c>
      <c r="N17" s="26">
        <v>13.868556899607057</v>
      </c>
      <c r="O17" s="26">
        <v>32.698582896017214</v>
      </c>
      <c r="P17" s="114" t="s">
        <v>6362</v>
      </c>
      <c r="Q17" s="42" t="s">
        <v>5538</v>
      </c>
      <c r="R17" s="42"/>
      <c r="S17" s="41" t="str" cm="1">
        <f t="array" ref="S17">IFERROR(_xlfn.IFS(
U17="MPR ISSUE","PDH",
U17="BSS Hardware Issue","BSS",
U17="Sites strategiques, MLL, Pylone, etc.","ENVTECH",
U17="AKTIVCO DEFAUT GE &amp; POWER Cabinet","AKTIVCO",
U17="AKTIVCO Coupure ENEO &amp; Baisse de tension","AKTIVCO GRID ONLY",
U17="Coupure ENEO &amp; Baisse de tension","IHS GRID ONLY",
U17="Defaut GE &amp; POWER Cabinet","IHS",
U17="Sharing","Partners",
U17="Sites strategiques &amp; DataCenter","SST &amp; DC",
U17="Exclu","Exclu",
U17="SAT","SAT",
U17="SPARE-ISSUE","SPARE-ISSUE",
U17="Fiber CAmtel","TRANS_FO_CAMTEL",
U17="Fiber AOF","Fiber AOF",
U17="Projet OCM (HUAWEI)","TRAVAUX-HUAWEI",
U17="Projet OCM (NOKIA)","TRAVAUX-NOKIA",
U17="ACCESS-ISSUE","ACCESS-ISSUE",
U17="Projet OCM (ZTE, NOKIA, autres projets)","TRAVAUX OCM",
U17="No root CAuse","No root cause",
U17="ODU HS","PDH",
U17="IP &amp; VLAN","PDH",
U17="Warehouse HUAWEI","SPARE-ISSUE",
U17="SPARE-HS","SPARE-ISSUE",
U17="Power Telco","BSS",U17="no impacts","no impacts"
),"")</f>
        <v>Partners</v>
      </c>
      <c r="T17" s="41" t="str" cm="1">
        <f t="array" ref="T17">IFERROR(_xlfn.IFS(
U17="MPR ISSUE","TX ISSUE",
U17="BSS Hardware Issue","RAN ISSUE",
U17="Sites strategiques, MLL, Pylone, etc.","ENVTECH",
U17="AKTIVCO DEFAUT GE &amp; POWER Cabinet","POWER ISSUE",
U17="AKTIVCO Coupure ENEO &amp; Baisse de tension","POWER ISSUE",
U17="Coupure ENEO &amp; Baisse de tension","POWER ISSUE",
U17="Defaut GE &amp; POWER Cabinet","POWER ISSUE",
U17="Sharing","POWER ISSUE",
U17="Sites strategiques &amp; DataCenter","POWER ISSUE",
U17="Exclu","Exclu",
U17="SAT","TX ISSUE",
U17="SPARE-ISSUE","SPARE-ISSUE",
U17="Fiber CAmtel","TX ISSUE",
U17="Fiber AOF","TX ISSUE",
U17="Projet OCM (HUAWEI)","TRAVAUX-HUAWEI",
U17="Projet OCM (NOKIA)","TRAVAUX -NOKIA",
U17="ACCESS-ISSUE","ACCESS-ISSUE",
U17="Projet OCM (ZTE, NOKIA, autres projets)","TRAVAUX OCM",
U17="No root CAuse","No root cause",
U17="ODU HS","TX ISSUE",
U17="IP &amp; VLAN","TX ISSUE",
U17="Warehouse HUAWEI","SPARE-ISSUE",
U17="SPARE-HS","SPARE-ISSUE",
U17="Power Telco","RAN ISSUE",U17="no impacts","no impacts"
),"")</f>
        <v>POWER ISSUE</v>
      </c>
      <c r="U17" s="68" t="s">
        <v>5330</v>
      </c>
      <c r="V17" s="41" t="str" cm="1">
        <f t="array" ref="V17">IFERROR(_xlfn.IFS(
U17="MPR ISSUE","ACTIVE",
U17="BSS Hardware Issue","ACTIVE",
U17="Sites strategiques, MLL, Pylone, etc.","PASSIVE",
U17="AKTIVCO DEFAUT GE &amp; POWER Cabinet","PASSIVE",
U17="AKTIVCO Coupure ENEO &amp; Baisse de tension","PASSIVE",
U17="Coupure ENEO &amp; Baisse de tension","PASSIVE",
U17="Defaut GE &amp; POWER Cabinet","PASSIVE",
U17="Sharing","PASSIVE",
U17="Sites strategiques &amp; DataCenter","PASSIVE",
U17="Exclu","Exclu",
U17="SAT","ACTIVE",
U17="SPARE-ISSUE","SPARE-ISSUE",
U17="Fiber CAmtel","ACTIVE",
U17="Fiber AOF","ACTIVE",
U17="Projet OCM (HUAWEI)","PLANNED WORKS",
U17="Projet OCM (NOKIA)","PLANNED WORKS",
U17="ACCESS-ISSUE","ACCESS-ISSUE",
U17="Projet OCM (ZTE, NOKIA, autres projets)","PLANNED WORKS",
U17="No root CAuse","No root cause",
U17="ODU HS","ACTIVE",
U17="IP &amp; VLAN","ACTIVE",
U17="Warehouse HUAWEI","SPARE-ISSUE",
U17="SPARE-HS","SPARE-ISSUE",
U17="Power Telco","ACTIVE", U17="no impacts","no impacts"
),"")</f>
        <v>PASSIVE</v>
      </c>
      <c r="W17" s="119" t="s">
        <v>6392</v>
      </c>
      <c r="X17" s="119" t="s">
        <v>6396</v>
      </c>
      <c r="Y17" s="119"/>
      <c r="Z17" s="119" t="s">
        <v>5426</v>
      </c>
      <c r="AA17" s="119" t="s">
        <v>6365</v>
      </c>
      <c r="AB17" s="17" t="s">
        <v>6153</v>
      </c>
      <c r="AC17" s="17" t="str">
        <f>_xlfn.XLOOKUP(B17,'INCIDENT-04-27-2026'!E:E,'INCIDENT-04-27-2026'!F:F,"")</f>
        <v/>
      </c>
      <c r="AD17" s="9"/>
      <c r="AE17" s="7" t="s">
        <v>6068</v>
      </c>
      <c r="AF17" s="6" t="str">
        <f>_xlfn.XLOOKUP(B17,'[13]Input_27-04'!$B:$B,'[13]Input_27-04'!$M:$M,"")</f>
        <v/>
      </c>
      <c r="AG17" s="7"/>
      <c r="AH17" s="3"/>
      <c r="AI17" s="18" t="str">
        <f>_xlfn.XLOOKUP(B17,'[3]Cells Huawei 27042026 10h'!$B:$B,'[3]Cells Huawei 27042026 10h'!$T:$T,"")</f>
        <v/>
      </c>
      <c r="AJ17" s="18" t="str">
        <f>_xlfn.XLOOKUP(B17,'[3]Cells Huawei 27042026 15h'!$B:$B,'[3]Cells Huawei 27042026 15h'!$T:$T,"")</f>
        <v/>
      </c>
      <c r="AK17" s="18" t="str">
        <f>_xlfn.XLOOKUP(B17,'[4]cells down 27042026 11h28'!$B:$B,'[4]cells down 27042026 11h28'!$R:$R,"")</f>
        <v>(04/27/2026 cell zte):-27/04/2026 : Besoin d'analyse BO RAN</v>
      </c>
      <c r="AL17" s="18" t="str">
        <f>_xlfn.XLOOKUP(B17,'[4]cells down 27042026 18h01'!$B:$B,'[4]cells down 27042026 18h01'!$R:$R,"")</f>
        <v>(04/27/2026 cell zte):-27/04/2026 : Besoin d'analyse BO RAN</v>
      </c>
      <c r="AM17" s="18" t="str">
        <f>_xlfn.XLOOKUP(B17,'[5]cell downs 27042026 11h'!$B:$B,'[5]cell downs 27042026 11h'!$R:$R,"")</f>
        <v/>
      </c>
      <c r="AN17" s="18" t="str">
        <f>_xlfn.XLOOKUP(B17,'[5]cell downs 27042026 17h40'!$B:$B,'[5]cell downs 27042026 17h40'!$R:$R,"")</f>
        <v/>
      </c>
      <c r="AO17" s="18" t="str">
        <f>_xlfn.XLOOKUP(B17,'[6]ALL SITES DOWN'!$D:$D,'[6]ALL SITES DOWN'!$J:$J,"")</f>
        <v/>
      </c>
      <c r="AP17" s="18" t="str">
        <f>_xlfn.XLOOKUP(B17,'[7]ALL SITES DOWN'!$D:$D,'[7]ALL SITES DOWN'!$J:$J,"")</f>
        <v xml:space="preserve">(04/27/2026 ocm ran 11h):-27/04/2026 MTN Power issue escalate to L3 MTN 
23/04/2026 MTN Power issue escalate to L2 MTN </v>
      </c>
      <c r="AQ17" s="9" t="str">
        <f>_xlfn.XLOOKUP(B17,[8]sheet1!$AC:$AC,[8]sheet1!$AF:$AF,"")</f>
        <v>(04/27/2026 ticket):-INC-20260427-00015651…2026-04-27 23:44:23…27.04.26: Power alarms; MTN is activated to check, escalated to L2</v>
      </c>
      <c r="AR17" s="14"/>
      <c r="AS17" s="14" t="s">
        <v>5465</v>
      </c>
      <c r="AT17" s="14" t="str">
        <f>_xlfn.XLOOKUP(B17,'[9]cell downs 18042026 17h'!$B:$B,'[9]cell downs 18042026 17h'!$B:$B,"")</f>
        <v/>
      </c>
      <c r="AU17" s="14" t="str">
        <f>_xlfn.XLOOKUP(B17,'[10]Cells Huawei 19042026 15h'!$B:$B,'[10]Cells Huawei 19042026 15h'!$B:$B,"")</f>
        <v/>
      </c>
      <c r="AV17" s="9" t="str">
        <f>_xlfn.XLOOKUP(B17,'[11]cells down 19042026 9H40'!$B:$B,'[11]cells down 19042026 9H40'!$B:$B,"")</f>
        <v/>
      </c>
    </row>
    <row r="18" spans="1:48" x14ac:dyDescent="0.3">
      <c r="A18" s="1" t="s">
        <v>2307</v>
      </c>
      <c r="B18" s="8" t="s">
        <v>2308</v>
      </c>
      <c r="C18" s="3" t="str">
        <f>_xlfn.XLOOKUP(B18,'[1]daily break down'!$D:$D,'[1]daily break down'!$E:$E,"")</f>
        <v>Yaounde</v>
      </c>
      <c r="D18" s="1" t="s">
        <v>11</v>
      </c>
      <c r="E18" s="1" t="s">
        <v>12</v>
      </c>
      <c r="F18" s="3" t="s">
        <v>37</v>
      </c>
      <c r="G18" s="1" t="s">
        <v>38</v>
      </c>
      <c r="H18" s="29" t="str">
        <f>_xlfn.XLOOKUP(B18,[2]CALCULATION!$B:$B,[2]CALCULATION!$H:$H,"")</f>
        <v>ZTE</v>
      </c>
      <c r="I18" s="26">
        <v>0</v>
      </c>
      <c r="J18" s="26">
        <v>0</v>
      </c>
      <c r="K18" s="26">
        <v>5.71906755356944</v>
      </c>
      <c r="L18" s="26">
        <v>0</v>
      </c>
      <c r="M18" s="26">
        <v>5.6774048106200077</v>
      </c>
      <c r="N18" s="26">
        <v>23.751722868565473</v>
      </c>
      <c r="O18" s="26">
        <v>29.676856917014085</v>
      </c>
      <c r="P18" s="114" t="s">
        <v>6362</v>
      </c>
      <c r="Q18" s="42" t="s">
        <v>5538</v>
      </c>
      <c r="R18" s="42"/>
      <c r="S18" s="41" t="str" cm="1">
        <f t="array" ref="S18">IFERROR(_xlfn.IFS(
U18="MPR ISSUE","PDH",
U18="BSS Hardware Issue","BSS",
U18="Sites strategiques, MLL, Pylone, etc.","ENVTECH",
U18="AKTIVCO DEFAUT GE &amp; POWER Cabinet","AKTIVCO",
U18="AKTIVCO Coupure ENEO &amp; Baisse de tension","AKTIVCO GRID ONLY",
U18="Coupure ENEO &amp; Baisse de tension","IHS GRID ONLY",
U18="Defaut GE &amp; POWER Cabinet","IHS",
U18="Sharing","Partners",
U18="Sites strategiques &amp; DataCenter","SST &amp; DC",
U18="Exclu","Exclu",
U18="SAT","SAT",
U18="SPARE-ISSUE","SPARE-ISSUE",
U18="Fiber CAmtel","TRANS_FO_CAMTEL",
U18="Fiber AOF","Fiber AOF",
U18="Projet OCM (HUAWEI)","TRAVAUX-HUAWEI",
U18="Projet OCM (NOKIA)","TRAVAUX-NOKIA",
U18="ACCESS-ISSUE","ACCESS-ISSUE",
U18="Projet OCM (ZTE, NOKIA, autres projets)","TRAVAUX OCM",
U18="No root CAuse","No root cause",
U18="ODU HS","PDH",
U18="IP &amp; VLAN","PDH",
U18="Warehouse HUAWEI","SPARE-ISSUE",
U18="SPARE-HS","SPARE-ISSUE",
U18="Power Telco","BSS",U18="no impacts","no impacts"
),"")</f>
        <v>No root cause</v>
      </c>
      <c r="T18" s="41" t="str" cm="1">
        <f t="array" ref="T18">IFERROR(_xlfn.IFS(
U18="MPR ISSUE","TX ISSUE",
U18="BSS Hardware Issue","RAN ISSUE",
U18="Sites strategiques, MLL, Pylone, etc.","ENVTECH",
U18="AKTIVCO DEFAUT GE &amp; POWER Cabinet","POWER ISSUE",
U18="AKTIVCO Coupure ENEO &amp; Baisse de tension","POWER ISSUE",
U18="Coupure ENEO &amp; Baisse de tension","POWER ISSUE",
U18="Defaut GE &amp; POWER Cabinet","POWER ISSUE",
U18="Sharing","POWER ISSUE",
U18="Sites strategiques &amp; DataCenter","POWER ISSUE",
U18="Exclu","Exclu",
U18="SAT","TX ISSUE",
U18="SPARE-ISSUE","SPARE-ISSUE",
U18="Fiber CAmtel","TX ISSUE",
U18="Fiber AOF","TX ISSUE",
U18="Projet OCM (HUAWEI)","TRAVAUX-HUAWEI",
U18="Projet OCM (NOKIA)","TRAVAUX -NOKIA",
U18="ACCESS-ISSUE","ACCESS-ISSUE",
U18="Projet OCM (ZTE, NOKIA, autres projets)","TRAVAUX OCM",
U18="No root CAuse","No root cause",
U18="ODU HS","TX ISSUE",
U18="IP &amp; VLAN","TX ISSUE",
U18="Warehouse HUAWEI","SPARE-ISSUE",
U18="SPARE-HS","SPARE-ISSUE",
U18="Power Telco","RAN ISSUE",U18="no impacts","no impacts"
),"")</f>
        <v>No root cause</v>
      </c>
      <c r="U18" s="68" t="s">
        <v>5691</v>
      </c>
      <c r="V18" s="41" t="str" cm="1">
        <f t="array" ref="V18">IFERROR(_xlfn.IFS(
U18="MPR ISSUE","ACTIVE",
U18="BSS Hardware Issue","ACTIVE",
U18="Sites strategiques, MLL, Pylone, etc.","PASSIVE",
U18="AKTIVCO DEFAUT GE &amp; POWER Cabinet","PASSIVE",
U18="AKTIVCO Coupure ENEO &amp; Baisse de tension","PASSIVE",
U18="Coupure ENEO &amp; Baisse de tension","PASSIVE",
U18="Defaut GE &amp; POWER Cabinet","PASSIVE",
U18="Sharing","PASSIVE",
U18="Sites strategiques &amp; DataCenter","PASSIVE",
U18="Exclu","Exclu",
U18="SAT","ACTIVE",
U18="SPARE-ISSUE","SPARE-ISSUE",
U18="Fiber CAmtel","ACTIVE",
U18="Fiber AOF","ACTIVE",
U18="Projet OCM (HUAWEI)","PLANNED WORKS",
U18="Projet OCM (NOKIA)","PLANNED WORKS",
U18="ACCESS-ISSUE","ACCESS-ISSUE",
U18="Projet OCM (ZTE, NOKIA, autres projets)","PLANNED WORKS",
U18="No root CAuse","No root cause",
U18="ODU HS","ACTIVE",
U18="IP &amp; VLAN","ACTIVE",
U18="Warehouse HUAWEI","SPARE-ISSUE",
U18="SPARE-HS","SPARE-ISSUE",
U18="Power Telco","ACTIVE", U18="no impacts","no impacts"
),"")</f>
        <v>No root cause</v>
      </c>
      <c r="W18" s="119" t="s">
        <v>6383</v>
      </c>
      <c r="X18" s="119"/>
      <c r="Y18" s="119"/>
      <c r="Z18" s="119"/>
      <c r="AA18" s="119"/>
      <c r="AB18" s="17" t="s">
        <v>6073</v>
      </c>
      <c r="AC18" s="17" t="str">
        <f>_xlfn.XLOOKUP(B18,'INCIDENT-04-27-2026'!E:E,'INCIDENT-04-27-2026'!F:F,"")</f>
        <v/>
      </c>
      <c r="AD18" s="9"/>
      <c r="AE18" s="7" t="s">
        <v>6073</v>
      </c>
      <c r="AF18" s="6" t="str">
        <f>_xlfn.XLOOKUP(B18,'[13]Input_27-04'!$B:$B,'[13]Input_27-04'!$M:$M,"")</f>
        <v/>
      </c>
      <c r="AG18" s="7"/>
      <c r="AH18" s="3"/>
      <c r="AI18" s="18" t="str">
        <f>_xlfn.XLOOKUP(B18,'[3]Cells Huawei 27042026 10h'!$B:$B,'[3]Cells Huawei 27042026 10h'!$T:$T,"")</f>
        <v/>
      </c>
      <c r="AJ18" s="18" t="str">
        <f>_xlfn.XLOOKUP(B18,'[3]Cells Huawei 27042026 15h'!$B:$B,'[3]Cells Huawei 27042026 15h'!$T:$T,"")</f>
        <v/>
      </c>
      <c r="AK18" s="18" t="str">
        <f>_xlfn.XLOOKUP(B18,'[4]cells down 27042026 11h28'!$B:$B,'[4]cells down 27042026 11h28'!$R:$R,"")</f>
        <v/>
      </c>
      <c r="AL18" s="18" t="str">
        <f>_xlfn.XLOOKUP(B18,'[4]cells down 27042026 18h01'!$B:$B,'[4]cells down 27042026 18h01'!$R:$R,"")</f>
        <v/>
      </c>
      <c r="AM18" s="18" t="str">
        <f>_xlfn.XLOOKUP(B18,'[5]cell downs 27042026 11h'!$B:$B,'[5]cell downs 27042026 11h'!$R:$R,"")</f>
        <v/>
      </c>
      <c r="AN18" s="18" t="str">
        <f>_xlfn.XLOOKUP(B18,'[5]cell downs 27042026 17h40'!$B:$B,'[5]cell downs 27042026 17h40'!$R:$R,"")</f>
        <v/>
      </c>
      <c r="AO18" s="18" t="str">
        <f>_xlfn.XLOOKUP(B18,'[6]ALL SITES DOWN'!$D:$D,'[6]ALL SITES DOWN'!$J:$J,"")</f>
        <v/>
      </c>
      <c r="AP18" s="18" t="str">
        <f>_xlfn.XLOOKUP(B18,'[7]ALL SITES DOWN'!$D:$D,'[7]ALL SITES DOWN'!$J:$J,"")</f>
        <v/>
      </c>
      <c r="AQ18" s="9" t="str">
        <f>_xlfn.XLOOKUP(B18,[8]sheet1!$AC:$AC,[8]sheet1!$AF:$AF,"")</f>
        <v/>
      </c>
      <c r="AR18" s="14"/>
      <c r="AS18" s="14" t="s">
        <v>5465</v>
      </c>
      <c r="AT18" s="14" t="str">
        <f>_xlfn.XLOOKUP(B18,'[9]cell downs 18042026 17h'!$B:$B,'[9]cell downs 18042026 17h'!$B:$B,"")</f>
        <v/>
      </c>
      <c r="AU18" s="14" t="str">
        <f>_xlfn.XLOOKUP(B18,'[10]Cells Huawei 19042026 15h'!$B:$B,'[10]Cells Huawei 19042026 15h'!$B:$B,"")</f>
        <v/>
      </c>
      <c r="AV18" s="9" t="str">
        <f>_xlfn.XLOOKUP(B18,'[11]cells down 19042026 9H40'!$B:$B,'[11]cells down 19042026 9H40'!$B:$B,"")</f>
        <v/>
      </c>
    </row>
    <row r="19" spans="1:48" x14ac:dyDescent="0.3">
      <c r="A19" s="1" t="s">
        <v>39</v>
      </c>
      <c r="B19" s="1" t="s">
        <v>40</v>
      </c>
      <c r="C19" s="3" t="str">
        <f>_xlfn.XLOOKUP(B19,'[1]daily break down'!$D:$D,'[1]daily break down'!$E:$E,"")</f>
        <v>Douala</v>
      </c>
      <c r="D19" s="1" t="s">
        <v>21</v>
      </c>
      <c r="E19" s="1" t="s">
        <v>30</v>
      </c>
      <c r="F19" s="3" t="s">
        <v>31</v>
      </c>
      <c r="G19" s="1" t="s">
        <v>32</v>
      </c>
      <c r="H19" s="29" t="str">
        <f>_xlfn.XLOOKUP(B19,[2]CALCULATION!$B:$B,[2]CALCULATION!$H:$H,"")</f>
        <v>ZTE</v>
      </c>
      <c r="I19" s="26">
        <v>3.9221655780134852</v>
      </c>
      <c r="J19" s="26">
        <v>29.469541966652681</v>
      </c>
      <c r="K19" s="26">
        <v>13.515672040019062</v>
      </c>
      <c r="L19" s="26">
        <v>50.384292432504921</v>
      </c>
      <c r="M19" s="26">
        <v>1.4413953594553019</v>
      </c>
      <c r="N19" s="26">
        <v>14.409102453250691</v>
      </c>
      <c r="O19" s="26">
        <v>29.359392522964448</v>
      </c>
      <c r="P19" s="114" t="s">
        <v>6362</v>
      </c>
      <c r="Q19" s="42" t="s">
        <v>5538</v>
      </c>
      <c r="R19" s="42"/>
      <c r="S19" s="41" t="str" cm="1">
        <f t="array" ref="S19">IFERROR(_xlfn.IFS(
U19="MPR ISSUE","PDH",
U19="BSS Hardware Issue","BSS",
U19="Sites strategiques, MLL, Pylone, etc.","ENVTECH",
U19="AKTIVCO DEFAUT GE &amp; POWER Cabinet","AKTIVCO",
U19="AKTIVCO Coupure ENEO &amp; Baisse de tension","AKTIVCO GRID ONLY",
U19="Coupure ENEO &amp; Baisse de tension","IHS GRID ONLY",
U19="Defaut GE &amp; POWER Cabinet","IHS",
U19="Sharing","Partners",
U19="Sites strategiques &amp; DataCenter","SST &amp; DC",
U19="Exclu","Exclu",
U19="SAT","SAT",
U19="SPARE-ISSUE","SPARE-ISSUE",
U19="Fiber CAmtel","TRANS_FO_CAMTEL",
U19="Fiber AOF","Fiber AOF",
U19="Projet OCM (HUAWEI)","TRAVAUX-HUAWEI",
U19="Projet OCM (NOKIA)","TRAVAUX-NOKIA",
U19="ACCESS-ISSUE","ACCESS-ISSUE",
U19="Projet OCM (ZTE, NOKIA, autres projets)","TRAVAUX OCM",
U19="No root CAuse","No root cause",
U19="ODU HS","PDH",
U19="IP &amp; VLAN","PDH",
U19="Warehouse HUAWEI","SPARE-ISSUE",
U19="SPARE-HS","SPARE-ISSUE",
U19="Power Telco","BSS",U19="no impacts","no impacts"
),"")</f>
        <v>AKTIVCO GRID ONLY</v>
      </c>
      <c r="T19" s="41" t="str" cm="1">
        <f t="array" ref="T19">IFERROR(_xlfn.IFS(
U19="MPR ISSUE","TX ISSUE",
U19="BSS Hardware Issue","RAN ISSUE",
U19="Sites strategiques, MLL, Pylone, etc.","ENVTECH",
U19="AKTIVCO DEFAUT GE &amp; POWER Cabinet","POWER ISSUE",
U19="AKTIVCO Coupure ENEO &amp; Baisse de tension","POWER ISSUE",
U19="Coupure ENEO &amp; Baisse de tension","POWER ISSUE",
U19="Defaut GE &amp; POWER Cabinet","POWER ISSUE",
U19="Sharing","POWER ISSUE",
U19="Sites strategiques &amp; DataCenter","POWER ISSUE",
U19="Exclu","Exclu",
U19="SAT","TX ISSUE",
U19="SPARE-ISSUE","SPARE-ISSUE",
U19="Fiber CAmtel","TX ISSUE",
U19="Fiber AOF","TX ISSUE",
U19="Projet OCM (HUAWEI)","TRAVAUX-HUAWEI",
U19="Projet OCM (NOKIA)","TRAVAUX -NOKIA",
U19="ACCESS-ISSUE","ACCESS-ISSUE",
U19="Projet OCM (ZTE, NOKIA, autres projets)","TRAVAUX OCM",
U19="No root CAuse","No root cause",
U19="ODU HS","TX ISSUE",
U19="IP &amp; VLAN","TX ISSUE",
U19="Warehouse HUAWEI","SPARE-ISSUE",
U19="SPARE-HS","SPARE-ISSUE",
U19="Power Telco","RAN ISSUE",U19="no impacts","no impacts"
),"")</f>
        <v>POWER ISSUE</v>
      </c>
      <c r="U19" s="68" t="s">
        <v>5326</v>
      </c>
      <c r="V19" s="41" t="str" cm="1">
        <f t="array" ref="V19">IFERROR(_xlfn.IFS(
U19="MPR ISSUE","ACTIVE",
U19="BSS Hardware Issue","ACTIVE",
U19="Sites strategiques, MLL, Pylone, etc.","PASSIVE",
U19="AKTIVCO DEFAUT GE &amp; POWER Cabinet","PASSIVE",
U19="AKTIVCO Coupure ENEO &amp; Baisse de tension","PASSIVE",
U19="Coupure ENEO &amp; Baisse de tension","PASSIVE",
U19="Defaut GE &amp; POWER Cabinet","PASSIVE",
U19="Sharing","PASSIVE",
U19="Sites strategiques &amp; DataCenter","PASSIVE",
U19="Exclu","Exclu",
U19="SAT","ACTIVE",
U19="SPARE-ISSUE","SPARE-ISSUE",
U19="Fiber CAmtel","ACTIVE",
U19="Fiber AOF","ACTIVE",
U19="Projet OCM (HUAWEI)","PLANNED WORKS",
U19="Projet OCM (NOKIA)","PLANNED WORKS",
U19="ACCESS-ISSUE","ACCESS-ISSUE",
U19="Projet OCM (ZTE, NOKIA, autres projets)","PLANNED WORKS",
U19="No root CAuse","No root cause",
U19="ODU HS","ACTIVE",
U19="IP &amp; VLAN","ACTIVE",
U19="Warehouse HUAWEI","SPARE-ISSUE",
U19="SPARE-HS","SPARE-ISSUE",
U19="Power Telco","ACTIVE", U19="no impacts","no impacts"
),"")</f>
        <v>PASSIVE</v>
      </c>
      <c r="W19" s="115" t="s">
        <v>6374</v>
      </c>
      <c r="X19" s="115" t="s">
        <v>6367</v>
      </c>
      <c r="Y19" s="115"/>
      <c r="Z19" s="1" t="s">
        <v>21</v>
      </c>
      <c r="AA19" s="115" t="s">
        <v>6365</v>
      </c>
      <c r="AB19" s="17" t="s">
        <v>6154</v>
      </c>
      <c r="AC19" s="17" t="str">
        <f>_xlfn.XLOOKUP(B19,'INCIDENT-04-27-2026'!E:E,'INCIDENT-04-27-2026'!F:F,"")</f>
        <v/>
      </c>
      <c r="AD19" s="9"/>
      <c r="AE19" s="7" t="s">
        <v>6064</v>
      </c>
      <c r="AF19" s="6" t="str">
        <f>_xlfn.XLOOKUP(B19,'[13]Input_27-04'!$B:$B,'[13]Input_27-04'!$M:$M,"")</f>
        <v>Grid outage,  / grid return awaited</v>
      </c>
      <c r="AG19" s="7"/>
      <c r="AH19" s="3"/>
      <c r="AI19" s="18" t="str">
        <f>_xlfn.XLOOKUP(B19,'[3]Cells Huawei 27042026 10h'!$B:$B,'[3]Cells Huawei 27042026 10h'!$T:$T,"")</f>
        <v/>
      </c>
      <c r="AJ19" s="18" t="str">
        <f>_xlfn.XLOOKUP(B19,'[3]Cells Huawei 27042026 15h'!$B:$B,'[3]Cells Huawei 27042026 15h'!$T:$T,"")</f>
        <v/>
      </c>
      <c r="AK19" s="18" t="str">
        <f>_xlfn.XLOOKUP(B19,'[4]cells down 27042026 11h28'!$B:$B,'[4]cells down 27042026 11h28'!$R:$R,"")</f>
        <v>(04/27/2026 cell zte):-27/04/2026 : Besoin d'analyse BO RAN</v>
      </c>
      <c r="AL19" s="18" t="str">
        <f>_xlfn.XLOOKUP(B19,'[4]cells down 27042026 18h01'!$B:$B,'[4]cells down 27042026 18h01'!$R:$R,"")</f>
        <v>(04/27/2026 cell zte):-27/04/2026 : Besoin d'analyse BO RAN || Site down</v>
      </c>
      <c r="AM19" s="18" t="str">
        <f>_xlfn.XLOOKUP(B19,'[5]cell downs 27042026 11h'!$B:$B,'[5]cell downs 27042026 11h'!$R:$R,"")</f>
        <v/>
      </c>
      <c r="AN19" s="18" t="str">
        <f>_xlfn.XLOOKUP(B19,'[5]cell downs 27042026 17h40'!$B:$B,'[5]cell downs 27042026 17h40'!$R:$R,"")</f>
        <v/>
      </c>
      <c r="AO19" s="18" t="str">
        <f>_xlfn.XLOOKUP(B19,'[6]ALL SITES DOWN'!$D:$D,'[6]ALL SITES DOWN'!$J:$J,"")</f>
        <v>(04/27/2026 ocm ran 17h):-power status check ongoing</v>
      </c>
      <c r="AP19" s="18" t="str">
        <f>_xlfn.XLOOKUP(B19,'[7]ALL SITES DOWN'!$D:$D,'[7]ALL SITES DOWN'!$J:$J,"")</f>
        <v/>
      </c>
      <c r="AQ19" s="9" t="str">
        <f>_xlfn.XLOOKUP(B19,[8]sheet1!$AC:$AC,[8]sheet1!$AF:$AF,"")</f>
        <v>(04/27/2026 ticket):-INC-20260427-00009173…2026-04-27 19:55:54…Grid outage and Grid only site / Grid return awaited</v>
      </c>
      <c r="AR19" s="14"/>
      <c r="AS19" s="14" t="s">
        <v>5465</v>
      </c>
      <c r="AT19" s="14" t="str">
        <f>_xlfn.XLOOKUP(B19,'[9]cell downs 18042026 17h'!$B:$B,'[9]cell downs 18042026 17h'!$B:$B,"")</f>
        <v/>
      </c>
      <c r="AU19" s="14" t="str">
        <f>_xlfn.XLOOKUP(B19,'[10]Cells Huawei 19042026 15h'!$B:$B,'[10]Cells Huawei 19042026 15h'!$B:$B,"")</f>
        <v/>
      </c>
      <c r="AV19" s="9" t="str">
        <f>_xlfn.XLOOKUP(B19,'[11]cells down 19042026 9H40'!$B:$B,'[11]cells down 19042026 9H40'!$B:$B,"")</f>
        <v/>
      </c>
    </row>
    <row r="20" spans="1:48" x14ac:dyDescent="0.3">
      <c r="A20" s="1" t="s">
        <v>3436</v>
      </c>
      <c r="B20" s="8" t="s">
        <v>3437</v>
      </c>
      <c r="C20" s="3" t="str">
        <f>_xlfn.XLOOKUP(B20,'[1]daily break down'!$D:$D,'[1]daily break down'!$E:$E,"")</f>
        <v>Yaounde</v>
      </c>
      <c r="D20" s="1" t="s">
        <v>11</v>
      </c>
      <c r="E20" s="1" t="s">
        <v>145</v>
      </c>
      <c r="F20" s="3" t="s">
        <v>37</v>
      </c>
      <c r="G20" s="1" t="s">
        <v>38</v>
      </c>
      <c r="H20" s="29" t="str">
        <f>_xlfn.XLOOKUP(B20,[2]CALCULATION!$B:$B,[2]CALCULATION!$H:$H,"")</f>
        <v>ZTE</v>
      </c>
      <c r="I20" s="26">
        <v>0</v>
      </c>
      <c r="J20" s="26">
        <v>0</v>
      </c>
      <c r="K20" s="26">
        <v>2.3774159397088816E-2</v>
      </c>
      <c r="L20" s="26">
        <v>0</v>
      </c>
      <c r="M20" s="26">
        <v>19.101012176364669</v>
      </c>
      <c r="N20" s="26">
        <v>0</v>
      </c>
      <c r="O20" s="26">
        <v>27.834725182845226</v>
      </c>
      <c r="P20" s="114" t="s">
        <v>6362</v>
      </c>
      <c r="Q20" s="42" t="s">
        <v>5538</v>
      </c>
      <c r="R20" s="42"/>
      <c r="S20" s="41" t="str" cm="1">
        <f t="array" ref="S20">IFERROR(_xlfn.IFS(
U20="MPR ISSUE","PDH",
U20="BSS Hardware Issue","BSS",
U20="Sites strategiques, MLL, Pylone, etc.","ENVTECH",
U20="AKTIVCO DEFAUT GE &amp; POWER Cabinet","AKTIVCO",
U20="AKTIVCO Coupure ENEO &amp; Baisse de tension","AKTIVCO GRID ONLY",
U20="Coupure ENEO &amp; Baisse de tension","IHS GRID ONLY",
U20="Defaut GE &amp; POWER Cabinet","IHS",
U20="Sharing","Partners",
U20="Sites strategiques &amp; DataCenter","SST &amp; DC",
U20="Exclu","Exclu",
U20="SAT","SAT",
U20="SPARE-ISSUE","SPARE-ISSUE",
U20="Fiber CAmtel","TRANS_FO_CAMTEL",
U20="Fiber AOF","Fiber AOF",
U20="Projet OCM (HUAWEI)","TRAVAUX-HUAWEI",
U20="Projet OCM (NOKIA)","TRAVAUX-NOKIA",
U20="ACCESS-ISSUE","ACCESS-ISSUE",
U20="Projet OCM (ZTE, NOKIA, autres projets)","TRAVAUX OCM",
U20="No root CAuse","No root cause",
U20="ODU HS","PDH",
U20="IP &amp; VLAN","PDH",
U20="Warehouse HUAWEI","SPARE-ISSUE",
U20="SPARE-HS","SPARE-ISSUE",
U20="Power Telco","BSS",U20="no impacts","no impacts"
),"")</f>
        <v>IHS GRID ONLY</v>
      </c>
      <c r="T20" s="41" t="str" cm="1">
        <f t="array" ref="T20">IFERROR(_xlfn.IFS(
U20="MPR ISSUE","TX ISSUE",
U20="BSS Hardware Issue","RAN ISSUE",
U20="Sites strategiques, MLL, Pylone, etc.","ENVTECH",
U20="AKTIVCO DEFAUT GE &amp; POWER Cabinet","POWER ISSUE",
U20="AKTIVCO Coupure ENEO &amp; Baisse de tension","POWER ISSUE",
U20="Coupure ENEO &amp; Baisse de tension","POWER ISSUE",
U20="Defaut GE &amp; POWER Cabinet","POWER ISSUE",
U20="Sharing","POWER ISSUE",
U20="Sites strategiques &amp; DataCenter","POWER ISSUE",
U20="Exclu","Exclu",
U20="SAT","TX ISSUE",
U20="SPARE-ISSUE","SPARE-ISSUE",
U20="Fiber CAmtel","TX ISSUE",
U20="Fiber AOF","TX ISSUE",
U20="Projet OCM (HUAWEI)","TRAVAUX-HUAWEI",
U20="Projet OCM (NOKIA)","TRAVAUX -NOKIA",
U20="ACCESS-ISSUE","ACCESS-ISSUE",
U20="Projet OCM (ZTE, NOKIA, autres projets)","TRAVAUX OCM",
U20="No root CAuse","No root cause",
U20="ODU HS","TX ISSUE",
U20="IP &amp; VLAN","TX ISSUE",
U20="Warehouse HUAWEI","SPARE-ISSUE",
U20="SPARE-HS","SPARE-ISSUE",
U20="Power Telco","RAN ISSUE",U20="no impacts","no impacts"
),"")</f>
        <v>POWER ISSUE</v>
      </c>
      <c r="U20" s="68" t="s">
        <v>5328</v>
      </c>
      <c r="V20" s="41" t="str" cm="1">
        <f t="array" ref="V20">IFERROR(_xlfn.IFS(
U20="MPR ISSUE","ACTIVE",
U20="BSS Hardware Issue","ACTIVE",
U20="Sites strategiques, MLL, Pylone, etc.","PASSIVE",
U20="AKTIVCO DEFAUT GE &amp; POWER Cabinet","PASSIVE",
U20="AKTIVCO Coupure ENEO &amp; Baisse de tension","PASSIVE",
U20="Coupure ENEO &amp; Baisse de tension","PASSIVE",
U20="Defaut GE &amp; POWER Cabinet","PASSIVE",
U20="Sharing","PASSIVE",
U20="Sites strategiques &amp; DataCenter","PASSIVE",
U20="Exclu","Exclu",
U20="SAT","ACTIVE",
U20="SPARE-ISSUE","SPARE-ISSUE",
U20="Fiber CAmtel","ACTIVE",
U20="Fiber AOF","ACTIVE",
U20="Projet OCM (HUAWEI)","PLANNED WORKS",
U20="Projet OCM (NOKIA)","PLANNED WORKS",
U20="ACCESS-ISSUE","ACCESS-ISSUE",
U20="Projet OCM (ZTE, NOKIA, autres projets)","PLANNED WORKS",
U20="No root CAuse","No root cause",
U20="ODU HS","ACTIVE",
U20="IP &amp; VLAN","ACTIVE",
U20="Warehouse HUAWEI","SPARE-ISSUE",
U20="SPARE-HS","SPARE-ISSUE",
U20="Power Telco","ACTIVE", U20="no impacts","no impacts"
),"")</f>
        <v>PASSIVE</v>
      </c>
      <c r="W20" s="115" t="s">
        <v>6375</v>
      </c>
      <c r="X20" s="115" t="s">
        <v>6367</v>
      </c>
      <c r="Y20" s="115"/>
      <c r="Z20" s="1" t="s">
        <v>11</v>
      </c>
      <c r="AA20" s="115" t="s">
        <v>6365</v>
      </c>
      <c r="AB20" s="17" t="s">
        <v>6155</v>
      </c>
      <c r="AC20" s="17" t="str">
        <f>_xlfn.XLOOKUP(B20,'INCIDENT-04-27-2026'!E:E,'INCIDENT-04-27-2026'!F:F,"")</f>
        <v/>
      </c>
      <c r="AD20" s="9"/>
      <c r="AE20" s="7" t="s">
        <v>6075</v>
      </c>
      <c r="AF20" s="6" t="str">
        <f>_xlfn.XLOOKUP(B20,'[13]Input_27-04'!$B:$B,'[13]Input_27-04'!$M:$M,"")</f>
        <v/>
      </c>
      <c r="AG20" s="7"/>
      <c r="AH20" s="3"/>
      <c r="AI20" s="18" t="str">
        <f>_xlfn.XLOOKUP(B20,'[3]Cells Huawei 27042026 10h'!$B:$B,'[3]Cells Huawei 27042026 10h'!$T:$T,"")</f>
        <v/>
      </c>
      <c r="AJ20" s="18" t="str">
        <f>_xlfn.XLOOKUP(B20,'[3]Cells Huawei 27042026 15h'!$B:$B,'[3]Cells Huawei 27042026 15h'!$T:$T,"")</f>
        <v/>
      </c>
      <c r="AK20" s="18" t="str">
        <f>_xlfn.XLOOKUP(B20,'[4]cells down 27042026 11h28'!$B:$B,'[4]cells down 27042026 11h28'!$R:$R,"")</f>
        <v/>
      </c>
      <c r="AL20" s="18" t="str">
        <f>_xlfn.XLOOKUP(B20,'[4]cells down 27042026 18h01'!$B:$B,'[4]cells down 27042026 18h01'!$R:$R,"")</f>
        <v>(04/27/2026 cell zte):-27/04/2026 : Site down</v>
      </c>
      <c r="AM20" s="18" t="str">
        <f>_xlfn.XLOOKUP(B20,'[5]cell downs 27042026 11h'!$B:$B,'[5]cell downs 27042026 11h'!$R:$R,"")</f>
        <v/>
      </c>
      <c r="AN20" s="18" t="str">
        <f>_xlfn.XLOOKUP(B20,'[5]cell downs 27042026 17h40'!$B:$B,'[5]cell downs 27042026 17h40'!$R:$R,"")</f>
        <v/>
      </c>
      <c r="AO20" s="18" t="str">
        <f>_xlfn.XLOOKUP(B20,'[6]ALL SITES DOWN'!$D:$D,'[6]ALL SITES DOWN'!$J:$J,"")</f>
        <v>(04/27/2026 ocm ran 17h):-power status check ongoing</v>
      </c>
      <c r="AP20" s="18" t="str">
        <f>_xlfn.XLOOKUP(B20,'[7]ALL SITES DOWN'!$D:$D,'[7]ALL SITES DOWN'!$J:$J,"")</f>
        <v/>
      </c>
      <c r="AQ20" s="9" t="str">
        <f>_xlfn.XLOOKUP(B20,[8]sheet1!$AC:$AC,[8]sheet1!$AF:$AF,"")</f>
        <v>(04/27/2026 ticket):-INC-20260427-00010726…2026-04-27 20:26:51…Grid outage, No space to deploy MDG // awaiting grid return</v>
      </c>
      <c r="AR20" s="14"/>
      <c r="AS20" s="14" t="s">
        <v>5465</v>
      </c>
      <c r="AT20" s="14" t="str">
        <f>_xlfn.XLOOKUP(B20,'[9]cell downs 18042026 17h'!$B:$B,'[9]cell downs 18042026 17h'!$B:$B,"")</f>
        <v/>
      </c>
      <c r="AU20" s="14" t="str">
        <f>_xlfn.XLOOKUP(B20,'[10]Cells Huawei 19042026 15h'!$B:$B,'[10]Cells Huawei 19042026 15h'!$B:$B,"")</f>
        <v/>
      </c>
      <c r="AV20" s="9" t="str">
        <f>_xlfn.XLOOKUP(B20,'[11]cells down 19042026 9H40'!$B:$B,'[11]cells down 19042026 9H40'!$B:$B,"")</f>
        <v/>
      </c>
    </row>
    <row r="21" spans="1:48" hidden="1" x14ac:dyDescent="0.3">
      <c r="A21" s="1" t="s">
        <v>1803</v>
      </c>
      <c r="B21" s="8" t="s">
        <v>1804</v>
      </c>
      <c r="C21" s="3" t="str">
        <f>_xlfn.XLOOKUP(B21,'[1]daily break down'!$D:$D,'[1]daily break down'!$E:$E,"")</f>
        <v>EXTREME-NORD</v>
      </c>
      <c r="D21" s="1" t="s">
        <v>11</v>
      </c>
      <c r="E21" s="1" t="s">
        <v>12</v>
      </c>
      <c r="F21" s="3" t="s">
        <v>55</v>
      </c>
      <c r="G21" s="1" t="s">
        <v>1626</v>
      </c>
      <c r="H21" s="27" t="str">
        <f>_xlfn.XLOOKUP(B21,[2]CALCULATION!$B:$B,[2]CALCULATION!$H:$H,"")</f>
        <v>Huawei</v>
      </c>
      <c r="I21" s="26">
        <v>0</v>
      </c>
      <c r="J21" s="26">
        <v>0</v>
      </c>
      <c r="K21" s="26">
        <v>0</v>
      </c>
      <c r="L21" s="26">
        <v>0</v>
      </c>
      <c r="M21" s="26">
        <v>1.3452821224028559</v>
      </c>
      <c r="N21" s="26">
        <v>5.799432416467627</v>
      </c>
      <c r="O21" s="26">
        <v>27.737113799214125</v>
      </c>
      <c r="P21" s="114" t="s">
        <v>6362</v>
      </c>
      <c r="Q21" s="42" t="s">
        <v>6353</v>
      </c>
      <c r="R21" s="42"/>
      <c r="S21" s="41" t="str" cm="1">
        <f t="array" ref="S21">IFERROR(_xlfn.IFS(
U21="MPR ISSUE","PDH",
U21="BSS Hardware Issue","BSS",
U21="Sites strategiques, MLL, Pylone, etc.","ENVTECH",
U21="AKTIVCO DEFAUT GE &amp; POWER Cabinet","AKTIVCO",
U21="AKTIVCO Coupure ENEO &amp; Baisse de tension","AKTIVCO GRID ONLY",
U21="Coupure ENEO &amp; Baisse de tension","IHS GRID ONLY",
U21="Defaut GE &amp; POWER Cabinet","IHS",
U21="Sharing","Partners",
U21="Sites strategiques &amp; DataCenter","SST &amp; DC",
U21="Exclu","Exclu",
U21="SAT","SAT",
U21="SPARE-ISSUE","SPARE-ISSUE",
U21="Fiber CAmtel","TRANS_FO_CAMTEL",
U21="Fiber AOF","Fiber AOF",
U21="Projet OCM (HUAWEI)","TRAVAUX-HUAWEI",
U21="Projet OCM (NOKIA)","TRAVAUX-NOKIA",
U21="ACCESS-ISSUE","ACCESS-ISSUE",
U21="Projet OCM (ZTE, NOKIA, autres projets)","TRAVAUX OCM",
U21="No root CAuse","No root cause",
U21="ODU HS","PDH",
U21="IP &amp; VLAN","PDH",
U21="Warehouse HUAWEI","SPARE-ISSUE",
U21="SPARE-HS","SPARE-ISSUE",
U21="Power Telco","BSS",U21="no impacts","no impacts"
),"")</f>
        <v>BSS</v>
      </c>
      <c r="T21" s="41" t="str" cm="1">
        <f t="array" ref="T21">IFERROR(_xlfn.IFS(
U21="MPR ISSUE","TX ISSUE",
U21="BSS Hardware Issue","RAN ISSUE",
U21="Sites strategiques, MLL, Pylone, etc.","ENVTECH",
U21="AKTIVCO DEFAUT GE &amp; POWER Cabinet","POWER ISSUE",
U21="AKTIVCO Coupure ENEO &amp; Baisse de tension","POWER ISSUE",
U21="Coupure ENEO &amp; Baisse de tension","POWER ISSUE",
U21="Defaut GE &amp; POWER Cabinet","POWER ISSUE",
U21="Sharing","POWER ISSUE",
U21="Sites strategiques &amp; DataCenter","POWER ISSUE",
U21="Exclu","Exclu",
U21="SAT","TX ISSUE",
U21="SPARE-ISSUE","SPARE-ISSUE",
U21="Fiber CAmtel","TX ISSUE",
U21="Fiber AOF","TX ISSUE",
U21="Projet OCM (HUAWEI)","TRAVAUX-HUAWEI",
U21="Projet OCM (NOKIA)","TRAVAUX -NOKIA",
U21="ACCESS-ISSUE","ACCESS-ISSUE",
U21="Projet OCM (ZTE, NOKIA, autres projets)","TRAVAUX OCM",
U21="No root CAuse","No root cause",
U21="ODU HS","TX ISSUE",
U21="IP &amp; VLAN","TX ISSUE",
U21="Warehouse HUAWEI","SPARE-ISSUE",
U21="SPARE-HS","SPARE-ISSUE",
U21="Power Telco","RAN ISSUE",U21="no impacts","no impacts"
),"")</f>
        <v>RAN ISSUE</v>
      </c>
      <c r="U21" s="111" t="s">
        <v>5319</v>
      </c>
      <c r="V21" s="41" t="str" cm="1">
        <f t="array" ref="V21">IFERROR(_xlfn.IFS(
U21="MPR ISSUE","ACTIVE",
U21="BSS Hardware Issue","ACTIVE",
U21="Sites strategiques, MLL, Pylone, etc.","PASSIVE",
U21="AKTIVCO DEFAUT GE &amp; POWER Cabinet","PASSIVE",
U21="AKTIVCO Coupure ENEO &amp; Baisse de tension","PASSIVE",
U21="Coupure ENEO &amp; Baisse de tension","PASSIVE",
U21="Defaut GE &amp; POWER Cabinet","PASSIVE",
U21="Sharing","PASSIVE",
U21="Sites strategiques &amp; DataCenter","PASSIVE",
U21="Exclu","Exclu",
U21="SAT","ACTIVE",
U21="SPARE-ISSUE","SPARE-ISSUE",
U21="Fiber CAmtel","ACTIVE",
U21="Fiber AOF","ACTIVE",
U21="Projet OCM (HUAWEI)","PLANNED WORKS",
U21="Projet OCM (NOKIA)","PLANNED WORKS",
U21="ACCESS-ISSUE","ACCESS-ISSUE",
U21="Projet OCM (ZTE, NOKIA, autres projets)","PLANNED WORKS",
U21="No root CAuse","No root cause",
U21="ODU HS","ACTIVE",
U21="IP &amp; VLAN","ACTIVE",
U21="Warehouse HUAWEI","SPARE-ISSUE",
U21="SPARE-HS","SPARE-ISSUE",
U21="Power Telco","ACTIVE", U21="no impacts","no impacts"
),"")</f>
        <v>ACTIVE</v>
      </c>
      <c r="W21" s="113"/>
      <c r="X21" s="113"/>
      <c r="Y21" s="113"/>
      <c r="Z21" s="113"/>
      <c r="AA21" s="113"/>
      <c r="AB21" s="17" t="s">
        <v>6156</v>
      </c>
      <c r="AC21" s="17" t="str">
        <f>_xlfn.XLOOKUP(B21,'INCIDENT-04-27-2026'!E:E,'INCIDENT-04-27-2026'!F:F,"")</f>
        <v/>
      </c>
      <c r="AD21" s="9"/>
      <c r="AE21" s="7" t="s">
        <v>5465</v>
      </c>
      <c r="AF21" s="6" t="str">
        <f>_xlfn.XLOOKUP(B21,'[13]Input_27-04'!$B:$B,'[13]Input_27-04'!$M:$M,"")</f>
        <v/>
      </c>
      <c r="AG21" s="7"/>
      <c r="AH21" s="3"/>
      <c r="AI21" s="18" t="str">
        <f>_xlfn.XLOOKUP(B21,'[3]Cells Huawei 27042026 10h'!$B:$B,'[3]Cells Huawei 27042026 10h'!$T:$T,"")</f>
        <v>(04/27/2026 cell huawei):-27/04/2026 : Besoin d'analyse BO RAN || No HW alarm observed, need a reset of BTS on site</v>
      </c>
      <c r="AJ21" s="18" t="str">
        <f>_xlfn.XLOOKUP(B21,'[3]Cells Huawei 27042026 15h'!$B:$B,'[3]Cells Huawei 27042026 15h'!$T:$T,"")</f>
        <v>(04/27/2026 cell huawei):-27/04/2026 : Besoin d'analyse BO RAN || No HW alarm observed, need a reset of BTS on site || HW Projet should renew License</v>
      </c>
      <c r="AK21" s="18" t="str">
        <f>_xlfn.XLOOKUP(B21,'[4]cells down 27042026 11h28'!$B:$B,'[4]cells down 27042026 11h28'!$R:$R,"")</f>
        <v/>
      </c>
      <c r="AL21" s="18" t="str">
        <f>_xlfn.XLOOKUP(B21,'[4]cells down 27042026 18h01'!$B:$B,'[4]cells down 27042026 18h01'!$R:$R,"")</f>
        <v/>
      </c>
      <c r="AM21" s="18" t="str">
        <f>_xlfn.XLOOKUP(B21,'[5]cell downs 27042026 11h'!$B:$B,'[5]cell downs 27042026 11h'!$R:$R,"")</f>
        <v/>
      </c>
      <c r="AN21" s="18" t="str">
        <f>_xlfn.XLOOKUP(B21,'[5]cell downs 27042026 17h40'!$B:$B,'[5]cell downs 27042026 17h40'!$R:$R,"")</f>
        <v/>
      </c>
      <c r="AO21" s="18" t="str">
        <f>_xlfn.XLOOKUP(B21,'[6]ALL SITES DOWN'!$D:$D,'[6]ALL SITES DOWN'!$J:$J,"")</f>
        <v/>
      </c>
      <c r="AP21" s="18" t="str">
        <f>_xlfn.XLOOKUP(B21,'[7]ALL SITES DOWN'!$D:$D,'[7]ALL SITES DOWN'!$J:$J,"")</f>
        <v/>
      </c>
      <c r="AQ21" s="9" t="str">
        <f>_xlfn.XLOOKUP(B21,[8]sheet1!$AC:$AC,[8]sheet1!$AF:$AF,"")</f>
        <v/>
      </c>
      <c r="AR21" s="14"/>
      <c r="AS21" s="14" t="s">
        <v>5465</v>
      </c>
      <c r="AT21" s="14" t="str">
        <f>_xlfn.XLOOKUP(B21,'[9]cell downs 18042026 17h'!$B:$B,'[9]cell downs 18042026 17h'!$B:$B,"")</f>
        <v/>
      </c>
      <c r="AU21" s="14" t="str">
        <f>_xlfn.XLOOKUP(B21,'[10]Cells Huawei 19042026 15h'!$B:$B,'[10]Cells Huawei 19042026 15h'!$B:$B,"")</f>
        <v/>
      </c>
      <c r="AV21" s="9" t="str">
        <f>_xlfn.XLOOKUP(B21,'[11]cells down 19042026 9H40'!$B:$B,'[11]cells down 19042026 9H40'!$B:$B,"")</f>
        <v/>
      </c>
    </row>
    <row r="22" spans="1:48" hidden="1" x14ac:dyDescent="0.3">
      <c r="A22" s="1" t="s">
        <v>3323</v>
      </c>
      <c r="B22" s="1" t="s">
        <v>3324</v>
      </c>
      <c r="C22" s="3" t="str">
        <f>_xlfn.XLOOKUP(B22,'[1]daily break down'!$D:$D,'[1]daily break down'!$E:$E,"")</f>
        <v>EXTREME-NORD</v>
      </c>
      <c r="D22" s="1" t="s">
        <v>11</v>
      </c>
      <c r="E22" s="1" t="s">
        <v>12</v>
      </c>
      <c r="F22" s="3" t="s">
        <v>55</v>
      </c>
      <c r="G22" s="1" t="s">
        <v>1626</v>
      </c>
      <c r="H22" s="27" t="str">
        <f>_xlfn.XLOOKUP(B22,[2]CALCULATION!$B:$B,[2]CALCULATION!$H:$H,"")</f>
        <v>Huawei</v>
      </c>
      <c r="I22" s="26">
        <v>0</v>
      </c>
      <c r="J22" s="26">
        <v>0</v>
      </c>
      <c r="K22" s="26">
        <v>0</v>
      </c>
      <c r="L22" s="26">
        <v>2.675261747609386E-4</v>
      </c>
      <c r="M22" s="26">
        <v>7.5903418057089391</v>
      </c>
      <c r="N22" s="26">
        <v>28.440172586485872</v>
      </c>
      <c r="O22" s="26">
        <v>27.737113799214125</v>
      </c>
      <c r="P22" s="114" t="s">
        <v>6362</v>
      </c>
      <c r="Q22" s="42" t="s">
        <v>6353</v>
      </c>
      <c r="R22" s="42"/>
      <c r="S22" s="41" t="str" cm="1">
        <f t="array" ref="S22">IFERROR(_xlfn.IFS(
U22="MPR ISSUE","PDH",
U22="BSS Hardware Issue","BSS",
U22="Sites strategiques, MLL, Pylone, etc.","ENVTECH",
U22="AKTIVCO DEFAUT GE &amp; POWER Cabinet","AKTIVCO",
U22="AKTIVCO Coupure ENEO &amp; Baisse de tension","AKTIVCO GRID ONLY",
U22="Coupure ENEO &amp; Baisse de tension","IHS GRID ONLY",
U22="Defaut GE &amp; POWER Cabinet","IHS",
U22="Sharing","Partners",
U22="Sites strategiques &amp; DataCenter","SST &amp; DC",
U22="Exclu","Exclu",
U22="SAT","SAT",
U22="SPARE-ISSUE","SPARE-ISSUE",
U22="Fiber CAmtel","TRANS_FO_CAMTEL",
U22="Fiber AOF","Fiber AOF",
U22="Projet OCM (HUAWEI)","TRAVAUX-HUAWEI",
U22="Projet OCM (NOKIA)","TRAVAUX-NOKIA",
U22="ACCESS-ISSUE","ACCESS-ISSUE",
U22="Projet OCM (ZTE, NOKIA, autres projets)","TRAVAUX OCM",
U22="No root CAuse","No root cause",
U22="ODU HS","PDH",
U22="IP &amp; VLAN","PDH",
U22="Warehouse HUAWEI","SPARE-ISSUE",
U22="SPARE-HS","SPARE-ISSUE",
U22="Power Telco","BSS",U22="no impacts","no impacts"
),"")</f>
        <v>BSS</v>
      </c>
      <c r="T22" s="41" t="str" cm="1">
        <f t="array" ref="T22">IFERROR(_xlfn.IFS(
U22="MPR ISSUE","TX ISSUE",
U22="BSS Hardware Issue","RAN ISSUE",
U22="Sites strategiques, MLL, Pylone, etc.","ENVTECH",
U22="AKTIVCO DEFAUT GE &amp; POWER Cabinet","POWER ISSUE",
U22="AKTIVCO Coupure ENEO &amp; Baisse de tension","POWER ISSUE",
U22="Coupure ENEO &amp; Baisse de tension","POWER ISSUE",
U22="Defaut GE &amp; POWER Cabinet","POWER ISSUE",
U22="Sharing","POWER ISSUE",
U22="Sites strategiques &amp; DataCenter","POWER ISSUE",
U22="Exclu","Exclu",
U22="SAT","TX ISSUE",
U22="SPARE-ISSUE","SPARE-ISSUE",
U22="Fiber CAmtel","TX ISSUE",
U22="Fiber AOF","TX ISSUE",
U22="Projet OCM (HUAWEI)","TRAVAUX-HUAWEI",
U22="Projet OCM (NOKIA)","TRAVAUX -NOKIA",
U22="ACCESS-ISSUE","ACCESS-ISSUE",
U22="Projet OCM (ZTE, NOKIA, autres projets)","TRAVAUX OCM",
U22="No root CAuse","No root cause",
U22="ODU HS","TX ISSUE",
U22="IP &amp; VLAN","TX ISSUE",
U22="Warehouse HUAWEI","SPARE-ISSUE",
U22="SPARE-HS","SPARE-ISSUE",
U22="Power Telco","RAN ISSUE",U22="no impacts","no impacts"
),"")</f>
        <v>RAN ISSUE</v>
      </c>
      <c r="U22" s="111" t="s">
        <v>5319</v>
      </c>
      <c r="V22" s="41" t="str" cm="1">
        <f t="array" ref="V22">IFERROR(_xlfn.IFS(
U22="MPR ISSUE","ACTIVE",
U22="BSS Hardware Issue","ACTIVE",
U22="Sites strategiques, MLL, Pylone, etc.","PASSIVE",
U22="AKTIVCO DEFAUT GE &amp; POWER Cabinet","PASSIVE",
U22="AKTIVCO Coupure ENEO &amp; Baisse de tension","PASSIVE",
U22="Coupure ENEO &amp; Baisse de tension","PASSIVE",
U22="Defaut GE &amp; POWER Cabinet","PASSIVE",
U22="Sharing","PASSIVE",
U22="Sites strategiques &amp; DataCenter","PASSIVE",
U22="Exclu","Exclu",
U22="SAT","ACTIVE",
U22="SPARE-ISSUE","SPARE-ISSUE",
U22="Fiber CAmtel","ACTIVE",
U22="Fiber AOF","ACTIVE",
U22="Projet OCM (HUAWEI)","PLANNED WORKS",
U22="Projet OCM (NOKIA)","PLANNED WORKS",
U22="ACCESS-ISSUE","ACCESS-ISSUE",
U22="Projet OCM (ZTE, NOKIA, autres projets)","PLANNED WORKS",
U22="No root CAuse","No root cause",
U22="ODU HS","ACTIVE",
U22="IP &amp; VLAN","ACTIVE",
U22="Warehouse HUAWEI","SPARE-ISSUE",
U22="SPARE-HS","SPARE-ISSUE",
U22="Power Telco","ACTIVE", U22="no impacts","no impacts"
),"")</f>
        <v>ACTIVE</v>
      </c>
      <c r="W22" s="113"/>
      <c r="X22" s="113"/>
      <c r="Y22" s="113"/>
      <c r="Z22" s="113"/>
      <c r="AA22" s="113"/>
      <c r="AB22" s="17" t="s">
        <v>6156</v>
      </c>
      <c r="AC22" s="17" t="str">
        <f>_xlfn.XLOOKUP(B22,'INCIDENT-04-27-2026'!E:E,'INCIDENT-04-27-2026'!F:F,"")</f>
        <v/>
      </c>
      <c r="AD22" s="9"/>
      <c r="AE22" s="7" t="s">
        <v>5465</v>
      </c>
      <c r="AF22" s="6" t="str">
        <f>_xlfn.XLOOKUP(B22,'[13]Input_27-04'!$B:$B,'[13]Input_27-04'!$M:$M,"")</f>
        <v/>
      </c>
      <c r="AG22" s="7"/>
      <c r="AH22" s="3"/>
      <c r="AI22" s="18" t="str">
        <f>_xlfn.XLOOKUP(B22,'[3]Cells Huawei 27042026 10h'!$B:$B,'[3]Cells Huawei 27042026 10h'!$T:$T,"")</f>
        <v>(04/27/2026 cell huawei):-27/04/2026 : Besoin d'analyse BO RAN || No HW alarm observed, need a reset of BTS on site</v>
      </c>
      <c r="AJ22" s="18" t="str">
        <f>_xlfn.XLOOKUP(B22,'[3]Cells Huawei 27042026 15h'!$B:$B,'[3]Cells Huawei 27042026 15h'!$T:$T,"")</f>
        <v>(04/27/2026 cell huawei):-27/04/2026 : Besoin d'analyse BO RAN || No HW alarm observed, need a reset of BTS on site || HW Projet should renew License</v>
      </c>
      <c r="AK22" s="18" t="str">
        <f>_xlfn.XLOOKUP(B22,'[4]cells down 27042026 11h28'!$B:$B,'[4]cells down 27042026 11h28'!$R:$R,"")</f>
        <v/>
      </c>
      <c r="AL22" s="18" t="str">
        <f>_xlfn.XLOOKUP(B22,'[4]cells down 27042026 18h01'!$B:$B,'[4]cells down 27042026 18h01'!$R:$R,"")</f>
        <v/>
      </c>
      <c r="AM22" s="18" t="str">
        <f>_xlfn.XLOOKUP(B22,'[5]cell downs 27042026 11h'!$B:$B,'[5]cell downs 27042026 11h'!$R:$R,"")</f>
        <v/>
      </c>
      <c r="AN22" s="18" t="str">
        <f>_xlfn.XLOOKUP(B22,'[5]cell downs 27042026 17h40'!$B:$B,'[5]cell downs 27042026 17h40'!$R:$R,"")</f>
        <v/>
      </c>
      <c r="AO22" s="18" t="str">
        <f>_xlfn.XLOOKUP(B22,'[6]ALL SITES DOWN'!$D:$D,'[6]ALL SITES DOWN'!$J:$J,"")</f>
        <v/>
      </c>
      <c r="AP22" s="18" t="str">
        <f>_xlfn.XLOOKUP(B22,'[7]ALL SITES DOWN'!$D:$D,'[7]ALL SITES DOWN'!$J:$J,"")</f>
        <v/>
      </c>
      <c r="AQ22" s="9" t="str">
        <f>_xlfn.XLOOKUP(B22,[8]sheet1!$AC:$AC,[8]sheet1!$AF:$AF,"")</f>
        <v/>
      </c>
      <c r="AR22" s="14"/>
      <c r="AS22" s="14" t="s">
        <v>5465</v>
      </c>
      <c r="AT22" s="14" t="str">
        <f>_xlfn.XLOOKUP(B22,'[9]cell downs 18042026 17h'!$B:$B,'[9]cell downs 18042026 17h'!$B:$B,"")</f>
        <v/>
      </c>
      <c r="AU22" s="14" t="str">
        <f>_xlfn.XLOOKUP(B22,'[10]Cells Huawei 19042026 15h'!$B:$B,'[10]Cells Huawei 19042026 15h'!$B:$B,"")</f>
        <v/>
      </c>
      <c r="AV22" s="9" t="str">
        <f>_xlfn.XLOOKUP(B22,'[11]cells down 19042026 9H40'!$B:$B,'[11]cells down 19042026 9H40'!$B:$B,"")</f>
        <v/>
      </c>
    </row>
    <row r="23" spans="1:48" hidden="1" x14ac:dyDescent="0.3">
      <c r="A23" s="1" t="s">
        <v>3332</v>
      </c>
      <c r="B23" s="8" t="s">
        <v>3333</v>
      </c>
      <c r="C23" s="3" t="str">
        <f>_xlfn.XLOOKUP(B23,'[1]daily break down'!$D:$D,'[1]daily break down'!$E:$E,"")</f>
        <v>EXTREME-NORD</v>
      </c>
      <c r="D23" s="1" t="s">
        <v>11</v>
      </c>
      <c r="E23" s="1" t="s">
        <v>12</v>
      </c>
      <c r="F23" s="3" t="s">
        <v>55</v>
      </c>
      <c r="G23" s="1" t="s">
        <v>1626</v>
      </c>
      <c r="H23" s="27" t="str">
        <f>_xlfn.XLOOKUP(B23,[2]CALCULATION!$B:$B,[2]CALCULATION!$H:$H,"")</f>
        <v>Huawei</v>
      </c>
      <c r="I23" s="26">
        <v>0</v>
      </c>
      <c r="J23" s="26">
        <v>0</v>
      </c>
      <c r="K23" s="26">
        <v>0</v>
      </c>
      <c r="L23" s="26">
        <v>0</v>
      </c>
      <c r="M23" s="26">
        <v>7.6005078003498543</v>
      </c>
      <c r="N23" s="26">
        <v>28.451497861217419</v>
      </c>
      <c r="O23" s="26">
        <v>27.735508642165538</v>
      </c>
      <c r="P23" s="114" t="s">
        <v>6362</v>
      </c>
      <c r="Q23" s="42" t="s">
        <v>6353</v>
      </c>
      <c r="R23" s="42"/>
      <c r="S23" s="41" t="str" cm="1">
        <f t="array" ref="S23">IFERROR(_xlfn.IFS(
U23="MPR ISSUE","PDH",
U23="BSS Hardware Issue","BSS",
U23="Sites strategiques, MLL, Pylone, etc.","ENVTECH",
U23="AKTIVCO DEFAUT GE &amp; POWER Cabinet","AKTIVCO",
U23="AKTIVCO Coupure ENEO &amp; Baisse de tension","AKTIVCO GRID ONLY",
U23="Coupure ENEO &amp; Baisse de tension","IHS GRID ONLY",
U23="Defaut GE &amp; POWER Cabinet","IHS",
U23="Sharing","Partners",
U23="Sites strategiques &amp; DataCenter","SST &amp; DC",
U23="Exclu","Exclu",
U23="SAT","SAT",
U23="SPARE-ISSUE","SPARE-ISSUE",
U23="Fiber CAmtel","TRANS_FO_CAMTEL",
U23="Fiber AOF","Fiber AOF",
U23="Projet OCM (HUAWEI)","TRAVAUX-HUAWEI",
U23="Projet OCM (NOKIA)","TRAVAUX-NOKIA",
U23="ACCESS-ISSUE","ACCESS-ISSUE",
U23="Projet OCM (ZTE, NOKIA, autres projets)","TRAVAUX OCM",
U23="No root CAuse","No root cause",
U23="ODU HS","PDH",
U23="IP &amp; VLAN","PDH",
U23="Warehouse HUAWEI","SPARE-ISSUE",
U23="SPARE-HS","SPARE-ISSUE",
U23="Power Telco","BSS",U23="no impacts","no impacts"
),"")</f>
        <v>BSS</v>
      </c>
      <c r="T23" s="41" t="str" cm="1">
        <f t="array" ref="T23">IFERROR(_xlfn.IFS(
U23="MPR ISSUE","TX ISSUE",
U23="BSS Hardware Issue","RAN ISSUE",
U23="Sites strategiques, MLL, Pylone, etc.","ENVTECH",
U23="AKTIVCO DEFAUT GE &amp; POWER Cabinet","POWER ISSUE",
U23="AKTIVCO Coupure ENEO &amp; Baisse de tension","POWER ISSUE",
U23="Coupure ENEO &amp; Baisse de tension","POWER ISSUE",
U23="Defaut GE &amp; POWER Cabinet","POWER ISSUE",
U23="Sharing","POWER ISSUE",
U23="Sites strategiques &amp; DataCenter","POWER ISSUE",
U23="Exclu","Exclu",
U23="SAT","TX ISSUE",
U23="SPARE-ISSUE","SPARE-ISSUE",
U23="Fiber CAmtel","TX ISSUE",
U23="Fiber AOF","TX ISSUE",
U23="Projet OCM (HUAWEI)","TRAVAUX-HUAWEI",
U23="Projet OCM (NOKIA)","TRAVAUX -NOKIA",
U23="ACCESS-ISSUE","ACCESS-ISSUE",
U23="Projet OCM (ZTE, NOKIA, autres projets)","TRAVAUX OCM",
U23="No root CAuse","No root cause",
U23="ODU HS","TX ISSUE",
U23="IP &amp; VLAN","TX ISSUE",
U23="Warehouse HUAWEI","SPARE-ISSUE",
U23="SPARE-HS","SPARE-ISSUE",
U23="Power Telco","RAN ISSUE",U23="no impacts","no impacts"
),"")</f>
        <v>RAN ISSUE</v>
      </c>
      <c r="U23" s="111" t="s">
        <v>5319</v>
      </c>
      <c r="V23" s="41" t="str" cm="1">
        <f t="array" ref="V23">IFERROR(_xlfn.IFS(
U23="MPR ISSUE","ACTIVE",
U23="BSS Hardware Issue","ACTIVE",
U23="Sites strategiques, MLL, Pylone, etc.","PASSIVE",
U23="AKTIVCO DEFAUT GE &amp; POWER Cabinet","PASSIVE",
U23="AKTIVCO Coupure ENEO &amp; Baisse de tension","PASSIVE",
U23="Coupure ENEO &amp; Baisse de tension","PASSIVE",
U23="Defaut GE &amp; POWER Cabinet","PASSIVE",
U23="Sharing","PASSIVE",
U23="Sites strategiques &amp; DataCenter","PASSIVE",
U23="Exclu","Exclu",
U23="SAT","ACTIVE",
U23="SPARE-ISSUE","SPARE-ISSUE",
U23="Fiber CAmtel","ACTIVE",
U23="Fiber AOF","ACTIVE",
U23="Projet OCM (HUAWEI)","PLANNED WORKS",
U23="Projet OCM (NOKIA)","PLANNED WORKS",
U23="ACCESS-ISSUE","ACCESS-ISSUE",
U23="Projet OCM (ZTE, NOKIA, autres projets)","PLANNED WORKS",
U23="No root CAuse","No root cause",
U23="ODU HS","ACTIVE",
U23="IP &amp; VLAN","ACTIVE",
U23="Warehouse HUAWEI","SPARE-ISSUE",
U23="SPARE-HS","SPARE-ISSUE",
U23="Power Telco","ACTIVE", U23="no impacts","no impacts"
),"")</f>
        <v>ACTIVE</v>
      </c>
      <c r="W23" s="113"/>
      <c r="X23" s="113"/>
      <c r="Y23" s="113"/>
      <c r="Z23" s="113"/>
      <c r="AA23" s="113"/>
      <c r="AB23" s="17" t="s">
        <v>6156</v>
      </c>
      <c r="AC23" s="17" t="str">
        <f>_xlfn.XLOOKUP(B23,'INCIDENT-04-27-2026'!E:E,'INCIDENT-04-27-2026'!F:F,"")</f>
        <v/>
      </c>
      <c r="AD23" s="9"/>
      <c r="AE23" s="7" t="s">
        <v>5465</v>
      </c>
      <c r="AF23" s="6" t="str">
        <f>_xlfn.XLOOKUP(B23,'[13]Input_27-04'!$B:$B,'[13]Input_27-04'!$M:$M,"")</f>
        <v/>
      </c>
      <c r="AG23" s="7"/>
      <c r="AH23" s="3"/>
      <c r="AI23" s="18" t="str">
        <f>_xlfn.XLOOKUP(B23,'[3]Cells Huawei 27042026 10h'!$B:$B,'[3]Cells Huawei 27042026 10h'!$T:$T,"")</f>
        <v>(04/27/2026 cell huawei):-27/04/2026 : Besoin d'analyse BO RAN || No HW alarm observed, need a reset of BTS on site</v>
      </c>
      <c r="AJ23" s="18" t="str">
        <f>_xlfn.XLOOKUP(B23,'[3]Cells Huawei 27042026 15h'!$B:$B,'[3]Cells Huawei 27042026 15h'!$T:$T,"")</f>
        <v>(04/27/2026 cell huawei):-27/04/2026 : Besoin d'analyse BO RAN || No HW alarm observed, need a reset of BTS on site || HW Projet should renew License</v>
      </c>
      <c r="AK23" s="18" t="str">
        <f>_xlfn.XLOOKUP(B23,'[4]cells down 27042026 11h28'!$B:$B,'[4]cells down 27042026 11h28'!$R:$R,"")</f>
        <v/>
      </c>
      <c r="AL23" s="18" t="str">
        <f>_xlfn.XLOOKUP(B23,'[4]cells down 27042026 18h01'!$B:$B,'[4]cells down 27042026 18h01'!$R:$R,"")</f>
        <v/>
      </c>
      <c r="AM23" s="18" t="str">
        <f>_xlfn.XLOOKUP(B23,'[5]cell downs 27042026 11h'!$B:$B,'[5]cell downs 27042026 11h'!$R:$R,"")</f>
        <v/>
      </c>
      <c r="AN23" s="18" t="str">
        <f>_xlfn.XLOOKUP(B23,'[5]cell downs 27042026 17h40'!$B:$B,'[5]cell downs 27042026 17h40'!$R:$R,"")</f>
        <v/>
      </c>
      <c r="AO23" s="18" t="str">
        <f>_xlfn.XLOOKUP(B23,'[6]ALL SITES DOWN'!$D:$D,'[6]ALL SITES DOWN'!$J:$J,"")</f>
        <v/>
      </c>
      <c r="AP23" s="18" t="str">
        <f>_xlfn.XLOOKUP(B23,'[7]ALL SITES DOWN'!$D:$D,'[7]ALL SITES DOWN'!$J:$J,"")</f>
        <v/>
      </c>
      <c r="AQ23" s="9" t="str">
        <f>_xlfn.XLOOKUP(B23,[8]sheet1!$AC:$AC,[8]sheet1!$AF:$AF,"")</f>
        <v/>
      </c>
      <c r="AR23" s="14"/>
      <c r="AS23" s="14" t="s">
        <v>5465</v>
      </c>
      <c r="AT23" s="14" t="str">
        <f>_xlfn.XLOOKUP(B23,'[9]cell downs 18042026 17h'!$B:$B,'[9]cell downs 18042026 17h'!$B:$B,"")</f>
        <v/>
      </c>
      <c r="AU23" s="14" t="str">
        <f>_xlfn.XLOOKUP(B23,'[10]Cells Huawei 19042026 15h'!$B:$B,'[10]Cells Huawei 19042026 15h'!$B:$B,"")</f>
        <v/>
      </c>
      <c r="AV23" s="9" t="str">
        <f>_xlfn.XLOOKUP(B23,'[11]cells down 19042026 9H40'!$B:$B,'[11]cells down 19042026 9H40'!$B:$B,"")</f>
        <v/>
      </c>
    </row>
    <row r="24" spans="1:48" x14ac:dyDescent="0.3">
      <c r="A24" s="3" t="s">
        <v>2632</v>
      </c>
      <c r="B24" s="3" t="s">
        <v>2633</v>
      </c>
      <c r="C24" s="3" t="str">
        <f>_xlfn.XLOOKUP(B24,'[1]daily break down'!$D:$D,'[1]daily break down'!$E:$E,"")</f>
        <v>Yaounde</v>
      </c>
      <c r="D24" s="3" t="s">
        <v>357</v>
      </c>
      <c r="E24" s="3" t="s">
        <v>5430</v>
      </c>
      <c r="F24" s="3" t="s">
        <v>37</v>
      </c>
      <c r="G24" s="3" t="s">
        <v>115</v>
      </c>
      <c r="H24" s="29" t="str">
        <f>_xlfn.XLOOKUP(B24,[2]CALCULATION!$B:$B,[2]CALCULATION!$H:$H,"")</f>
        <v>ZTE</v>
      </c>
      <c r="I24" s="26">
        <v>0</v>
      </c>
      <c r="J24" s="26">
        <v>24.852860603881485</v>
      </c>
      <c r="K24" s="26">
        <v>13.868556899607057</v>
      </c>
      <c r="L24" s="26">
        <v>13.868556899607057</v>
      </c>
      <c r="M24" s="26">
        <v>13.868556899607057</v>
      </c>
      <c r="N24" s="26">
        <v>13.868556899607057</v>
      </c>
      <c r="O24" s="26">
        <v>27.675368758079284</v>
      </c>
      <c r="P24" s="114" t="s">
        <v>6362</v>
      </c>
      <c r="Q24" s="42" t="s">
        <v>5538</v>
      </c>
      <c r="R24" s="42"/>
      <c r="S24" s="41" t="str" cm="1">
        <f t="array" ref="S24">IFERROR(_xlfn.IFS(
U24="MPR ISSUE","PDH",
U24="BSS Hardware Issue","BSS",
U24="Sites strategiques, MLL, Pylone, etc.","ENVTECH",
U24="AKTIVCO DEFAUT GE &amp; POWER Cabinet","AKTIVCO",
U24="AKTIVCO Coupure ENEO &amp; Baisse de tension","AKTIVCO GRID ONLY",
U24="Coupure ENEO &amp; Baisse de tension","IHS GRID ONLY",
U24="Defaut GE &amp; POWER Cabinet","IHS",
U24="Sharing","Partners",
U24="Sites strategiques &amp; DataCenter","SST &amp; DC",
U24="Exclu","Exclu",
U24="SAT","SAT",
U24="SPARE-ISSUE","SPARE-ISSUE",
U24="Fiber CAmtel","TRANS_FO_CAMTEL",
U24="Fiber AOF","Fiber AOF",
U24="Projet OCM (HUAWEI)","TRAVAUX-HUAWEI",
U24="Projet OCM (NOKIA)","TRAVAUX-NOKIA",
U24="ACCESS-ISSUE","ACCESS-ISSUE",
U24="Projet OCM (ZTE, NOKIA, autres projets)","TRAVAUX OCM",
U24="No root CAuse","No root cause",
U24="ODU HS","PDH",
U24="IP &amp; VLAN","PDH",
U24="Warehouse HUAWEI","SPARE-ISSUE",
U24="SPARE-HS","SPARE-ISSUE",
U24="Power Telco","BSS",U24="no impacts","no impacts"
),"")</f>
        <v>No root cause</v>
      </c>
      <c r="T24" s="41" t="str" cm="1">
        <f t="array" ref="T24">IFERROR(_xlfn.IFS(
U24="MPR ISSUE","TX ISSUE",
U24="BSS Hardware Issue","RAN ISSUE",
U24="Sites strategiques, MLL, Pylone, etc.","ENVTECH",
U24="AKTIVCO DEFAUT GE &amp; POWER Cabinet","POWER ISSUE",
U24="AKTIVCO Coupure ENEO &amp; Baisse de tension","POWER ISSUE",
U24="Coupure ENEO &amp; Baisse de tension","POWER ISSUE",
U24="Defaut GE &amp; POWER Cabinet","POWER ISSUE",
U24="Sharing","POWER ISSUE",
U24="Sites strategiques &amp; DataCenter","POWER ISSUE",
U24="Exclu","Exclu",
U24="SAT","TX ISSUE",
U24="SPARE-ISSUE","SPARE-ISSUE",
U24="Fiber CAmtel","TX ISSUE",
U24="Fiber AOF","TX ISSUE",
U24="Projet OCM (HUAWEI)","TRAVAUX-HUAWEI",
U24="Projet OCM (NOKIA)","TRAVAUX -NOKIA",
U24="ACCESS-ISSUE","ACCESS-ISSUE",
U24="Projet OCM (ZTE, NOKIA, autres projets)","TRAVAUX OCM",
U24="No root CAuse","No root cause",
U24="ODU HS","TX ISSUE",
U24="IP &amp; VLAN","TX ISSUE",
U24="Warehouse HUAWEI","SPARE-ISSUE",
U24="SPARE-HS","SPARE-ISSUE",
U24="Power Telco","RAN ISSUE",U24="no impacts","no impacts"
),"")</f>
        <v>No root cause</v>
      </c>
      <c r="U24" s="68" t="s">
        <v>5691</v>
      </c>
      <c r="V24" s="41" t="str" cm="1">
        <f t="array" ref="V24">IFERROR(_xlfn.IFS(
U24="MPR ISSUE","ACTIVE",
U24="BSS Hardware Issue","ACTIVE",
U24="Sites strategiques, MLL, Pylone, etc.","PASSIVE",
U24="AKTIVCO DEFAUT GE &amp; POWER Cabinet","PASSIVE",
U24="AKTIVCO Coupure ENEO &amp; Baisse de tension","PASSIVE",
U24="Coupure ENEO &amp; Baisse de tension","PASSIVE",
U24="Defaut GE &amp; POWER Cabinet","PASSIVE",
U24="Sharing","PASSIVE",
U24="Sites strategiques &amp; DataCenter","PASSIVE",
U24="Exclu","Exclu",
U24="SAT","ACTIVE",
U24="SPARE-ISSUE","SPARE-ISSUE",
U24="Fiber CAmtel","ACTIVE",
U24="Fiber AOF","ACTIVE",
U24="Projet OCM (HUAWEI)","PLANNED WORKS",
U24="Projet OCM (NOKIA)","PLANNED WORKS",
U24="ACCESS-ISSUE","ACCESS-ISSUE",
U24="Projet OCM (ZTE, NOKIA, autres projets)","PLANNED WORKS",
U24="No root CAuse","No root cause",
U24="ODU HS","ACTIVE",
U24="IP &amp; VLAN","ACTIVE",
U24="Warehouse HUAWEI","SPARE-ISSUE",
U24="SPARE-HS","SPARE-ISSUE",
U24="Power Telco","ACTIVE", U24="no impacts","no impacts"
),"")</f>
        <v>No root cause</v>
      </c>
      <c r="W24" s="119" t="s">
        <v>6383</v>
      </c>
      <c r="X24" s="119"/>
      <c r="Y24" s="119"/>
      <c r="Z24" s="119"/>
      <c r="AA24" s="119"/>
      <c r="AB24" s="17" t="s">
        <v>6073</v>
      </c>
      <c r="AC24" s="17" t="str">
        <f>_xlfn.XLOOKUP(B24,'INCIDENT-04-27-2026'!E:E,'INCIDENT-04-27-2026'!F:F,"")</f>
        <v/>
      </c>
      <c r="AD24" s="9"/>
      <c r="AE24" s="7" t="s">
        <v>6073</v>
      </c>
      <c r="AF24" s="6" t="str">
        <f>_xlfn.XLOOKUP(B24,'[13]Input_27-04'!$B:$B,'[13]Input_27-04'!$M:$M,"")</f>
        <v>Nuisance sonore malgré que le GE soit insonorisé</v>
      </c>
      <c r="AG24" s="7"/>
      <c r="AH24" s="3"/>
      <c r="AI24" s="18" t="str">
        <f>_xlfn.XLOOKUP(B24,'[3]Cells Huawei 27042026 10h'!$B:$B,'[3]Cells Huawei 27042026 10h'!$T:$T,"")</f>
        <v/>
      </c>
      <c r="AJ24" s="18" t="str">
        <f>_xlfn.XLOOKUP(B24,'[3]Cells Huawei 27042026 15h'!$B:$B,'[3]Cells Huawei 27042026 15h'!$T:$T,"")</f>
        <v/>
      </c>
      <c r="AK24" s="18" t="str">
        <f>_xlfn.XLOOKUP(B24,'[4]cells down 27042026 11h28'!$B:$B,'[4]cells down 27042026 11h28'!$R:$R,"")</f>
        <v/>
      </c>
      <c r="AL24" s="18" t="str">
        <f>_xlfn.XLOOKUP(B24,'[4]cells down 27042026 18h01'!$B:$B,'[4]cells down 27042026 18h01'!$R:$R,"")</f>
        <v/>
      </c>
      <c r="AM24" s="18" t="str">
        <f>_xlfn.XLOOKUP(B24,'[5]cell downs 27042026 11h'!$B:$B,'[5]cell downs 27042026 11h'!$R:$R,"")</f>
        <v/>
      </c>
      <c r="AN24" s="18" t="str">
        <f>_xlfn.XLOOKUP(B24,'[5]cell downs 27042026 17h40'!$B:$B,'[5]cell downs 27042026 17h40'!$R:$R,"")</f>
        <v/>
      </c>
      <c r="AO24" s="18" t="str">
        <f>_xlfn.XLOOKUP(B24,'[6]ALL SITES DOWN'!$D:$D,'[6]ALL SITES DOWN'!$J:$J,"")</f>
        <v/>
      </c>
      <c r="AP24" s="18" t="str">
        <f>_xlfn.XLOOKUP(B24,'[7]ALL SITES DOWN'!$D:$D,'[7]ALL SITES DOWN'!$J:$J,"")</f>
        <v/>
      </c>
      <c r="AQ24" s="9" t="str">
        <f>_xlfn.XLOOKUP(B24,[8]sheet1!$AC:$AC,[8]sheet1!$AF:$AF,"")</f>
        <v/>
      </c>
      <c r="AR24" s="14"/>
      <c r="AS24" s="14" t="s">
        <v>5465</v>
      </c>
      <c r="AT24" s="14" t="str">
        <f>_xlfn.XLOOKUP(B24,'[9]cell downs 18042026 17h'!$B:$B,'[9]cell downs 18042026 17h'!$B:$B,"")</f>
        <v/>
      </c>
      <c r="AU24" s="14" t="str">
        <f>_xlfn.XLOOKUP(B24,'[10]Cells Huawei 19042026 15h'!$B:$B,'[10]Cells Huawei 19042026 15h'!$B:$B,"")</f>
        <v/>
      </c>
      <c r="AV24" s="9" t="str">
        <f>_xlfn.XLOOKUP(B24,'[11]cells down 19042026 9H40'!$B:$B,'[11]cells down 19042026 9H40'!$B:$B,"")</f>
        <v/>
      </c>
    </row>
    <row r="25" spans="1:48" hidden="1" x14ac:dyDescent="0.3">
      <c r="A25" s="1" t="s">
        <v>1801</v>
      </c>
      <c r="B25" s="8" t="s">
        <v>1802</v>
      </c>
      <c r="C25" s="3" t="str">
        <f>_xlfn.XLOOKUP(B25,'[1]daily break down'!$D:$D,'[1]daily break down'!$E:$E,"")</f>
        <v>EXTREME-NORD</v>
      </c>
      <c r="D25" s="1" t="s">
        <v>21</v>
      </c>
      <c r="E25" s="1" t="s">
        <v>710</v>
      </c>
      <c r="F25" s="3" t="s">
        <v>55</v>
      </c>
      <c r="G25" s="1" t="s">
        <v>1626</v>
      </c>
      <c r="H25" s="27" t="str">
        <f>_xlfn.XLOOKUP(B25,[2]CALCULATION!$B:$B,[2]CALCULATION!$H:$H,"")</f>
        <v>Huawei</v>
      </c>
      <c r="I25" s="26">
        <v>0</v>
      </c>
      <c r="J25" s="26">
        <v>4.8860088804421968</v>
      </c>
      <c r="K25" s="26">
        <v>12.447903736234887</v>
      </c>
      <c r="L25" s="26">
        <v>10.305429283201068</v>
      </c>
      <c r="M25" s="26">
        <v>6.7212384393022351</v>
      </c>
      <c r="N25" s="26">
        <v>27.916748708026926</v>
      </c>
      <c r="O25" s="26">
        <v>26.849997003706843</v>
      </c>
      <c r="P25" s="114" t="s">
        <v>6362</v>
      </c>
      <c r="Q25" s="42" t="s">
        <v>6353</v>
      </c>
      <c r="R25" s="42"/>
      <c r="S25" s="41" t="str" cm="1">
        <f t="array" ref="S25">IFERROR(_xlfn.IFS(
U25="MPR ISSUE","PDH",
U25="BSS Hardware Issue","BSS",
U25="Sites strategiques, MLL, Pylone, etc.","ENVTECH",
U25="AKTIVCO DEFAUT GE &amp; POWER Cabinet","AKTIVCO",
U25="AKTIVCO Coupure ENEO &amp; Baisse de tension","AKTIVCO GRID ONLY",
U25="Coupure ENEO &amp; Baisse de tension","IHS GRID ONLY",
U25="Defaut GE &amp; POWER Cabinet","IHS",
U25="Sharing","Partners",
U25="Sites strategiques &amp; DataCenter","SST &amp; DC",
U25="Exclu","Exclu",
U25="SAT","SAT",
U25="SPARE-ISSUE","SPARE-ISSUE",
U25="Fiber CAmtel","TRANS_FO_CAMTEL",
U25="Fiber AOF","Fiber AOF",
U25="Projet OCM (HUAWEI)","TRAVAUX-HUAWEI",
U25="Projet OCM (NOKIA)","TRAVAUX-NOKIA",
U25="ACCESS-ISSUE","ACCESS-ISSUE",
U25="Projet OCM (ZTE, NOKIA, autres projets)","TRAVAUX OCM",
U25="No root CAuse","No root cause",
U25="ODU HS","PDH",
U25="IP &amp; VLAN","PDH",
U25="Warehouse HUAWEI","SPARE-ISSUE",
U25="SPARE-HS","SPARE-ISSUE",
U25="Power Telco","BSS",U25="no impacts","no impacts"
),"")</f>
        <v>BSS</v>
      </c>
      <c r="T25" s="41" t="str" cm="1">
        <f t="array" ref="T25">IFERROR(_xlfn.IFS(
U25="MPR ISSUE","TX ISSUE",
U25="BSS Hardware Issue","RAN ISSUE",
U25="Sites strategiques, MLL, Pylone, etc.","ENVTECH",
U25="AKTIVCO DEFAUT GE &amp; POWER Cabinet","POWER ISSUE",
U25="AKTIVCO Coupure ENEO &amp; Baisse de tension","POWER ISSUE",
U25="Coupure ENEO &amp; Baisse de tension","POWER ISSUE",
U25="Defaut GE &amp; POWER Cabinet","POWER ISSUE",
U25="Sharing","POWER ISSUE",
U25="Sites strategiques &amp; DataCenter","POWER ISSUE",
U25="Exclu","Exclu",
U25="SAT","TX ISSUE",
U25="SPARE-ISSUE","SPARE-ISSUE",
U25="Fiber CAmtel","TX ISSUE",
U25="Fiber AOF","TX ISSUE",
U25="Projet OCM (HUAWEI)","TRAVAUX-HUAWEI",
U25="Projet OCM (NOKIA)","TRAVAUX -NOKIA",
U25="ACCESS-ISSUE","ACCESS-ISSUE",
U25="Projet OCM (ZTE, NOKIA, autres projets)","TRAVAUX OCM",
U25="No root CAuse","No root cause",
U25="ODU HS","TX ISSUE",
U25="IP &amp; VLAN","TX ISSUE",
U25="Warehouse HUAWEI","SPARE-ISSUE",
U25="SPARE-HS","SPARE-ISSUE",
U25="Power Telco","RAN ISSUE",U25="no impacts","no impacts"
),"")</f>
        <v>RAN ISSUE</v>
      </c>
      <c r="U25" s="111" t="s">
        <v>5319</v>
      </c>
      <c r="V25" s="41" t="str" cm="1">
        <f t="array" ref="V25">IFERROR(_xlfn.IFS(
U25="MPR ISSUE","ACTIVE",
U25="BSS Hardware Issue","ACTIVE",
U25="Sites strategiques, MLL, Pylone, etc.","PASSIVE",
U25="AKTIVCO DEFAUT GE &amp; POWER Cabinet","PASSIVE",
U25="AKTIVCO Coupure ENEO &amp; Baisse de tension","PASSIVE",
U25="Coupure ENEO &amp; Baisse de tension","PASSIVE",
U25="Defaut GE &amp; POWER Cabinet","PASSIVE",
U25="Sharing","PASSIVE",
U25="Sites strategiques &amp; DataCenter","PASSIVE",
U25="Exclu","Exclu",
U25="SAT","ACTIVE",
U25="SPARE-ISSUE","SPARE-ISSUE",
U25="Fiber CAmtel","ACTIVE",
U25="Fiber AOF","ACTIVE",
U25="Projet OCM (HUAWEI)","PLANNED WORKS",
U25="Projet OCM (NOKIA)","PLANNED WORKS",
U25="ACCESS-ISSUE","ACCESS-ISSUE",
U25="Projet OCM (ZTE, NOKIA, autres projets)","PLANNED WORKS",
U25="No root CAuse","No root cause",
U25="ODU HS","ACTIVE",
U25="IP &amp; VLAN","ACTIVE",
U25="Warehouse HUAWEI","SPARE-ISSUE",
U25="SPARE-HS","SPARE-ISSUE",
U25="Power Telco","ACTIVE", U25="no impacts","no impacts"
),"")</f>
        <v>ACTIVE</v>
      </c>
      <c r="W25" s="113"/>
      <c r="X25" s="113"/>
      <c r="Y25" s="113"/>
      <c r="Z25" s="113"/>
      <c r="AA25" s="113"/>
      <c r="AB25" s="17" t="s">
        <v>6157</v>
      </c>
      <c r="AC25" s="17" t="str">
        <f>_xlfn.XLOOKUP(B25,'INCIDENT-04-27-2026'!E:E,'INCIDENT-04-27-2026'!F:F,"")</f>
        <v/>
      </c>
      <c r="AD25" s="9"/>
      <c r="AE25" s="7" t="s">
        <v>5465</v>
      </c>
      <c r="AF25" s="6" t="str">
        <f>_xlfn.XLOOKUP(B25,'[13]Input_27-04'!$B:$B,'[13]Input_27-04'!$M:$M,"")</f>
        <v/>
      </c>
      <c r="AG25" s="7"/>
      <c r="AH25" s="3"/>
      <c r="AI25" s="18" t="str">
        <f>_xlfn.XLOOKUP(B25,'[3]Cells Huawei 27042026 10h'!$B:$B,'[3]Cells Huawei 27042026 10h'!$T:$T,"")</f>
        <v>(04/27/2026 cell huawei):-27/04/2026 : Besoin d'analyse BO RAN || No HW alarm observed, need a reset of BTS on site</v>
      </c>
      <c r="AJ25" s="18" t="str">
        <f>_xlfn.XLOOKUP(B25,'[3]Cells Huawei 27042026 15h'!$B:$B,'[3]Cells Huawei 27042026 15h'!$T:$T,"")</f>
        <v>(04/27/2026 cell huawei):-27/04/2026 : Besoin d'analyse BO RAN || No HW alarm observed, need a reset of BTS on site || HW Projet should renew License</v>
      </c>
      <c r="AK25" s="18" t="str">
        <f>_xlfn.XLOOKUP(B25,'[4]cells down 27042026 11h28'!$B:$B,'[4]cells down 27042026 11h28'!$R:$R,"")</f>
        <v/>
      </c>
      <c r="AL25" s="18" t="str">
        <f>_xlfn.XLOOKUP(B25,'[4]cells down 27042026 18h01'!$B:$B,'[4]cells down 27042026 18h01'!$R:$R,"")</f>
        <v/>
      </c>
      <c r="AM25" s="18" t="str">
        <f>_xlfn.XLOOKUP(B25,'[5]cell downs 27042026 11h'!$B:$B,'[5]cell downs 27042026 11h'!$R:$R,"")</f>
        <v/>
      </c>
      <c r="AN25" s="18" t="str">
        <f>_xlfn.XLOOKUP(B25,'[5]cell downs 27042026 17h40'!$B:$B,'[5]cell downs 27042026 17h40'!$R:$R,"")</f>
        <v/>
      </c>
      <c r="AO25" s="18" t="str">
        <f>_xlfn.XLOOKUP(B25,'[6]ALL SITES DOWN'!$D:$D,'[6]ALL SITES DOWN'!$J:$J,"")</f>
        <v>(04/27/2026 ocm ran 17h):-power status check ongoing</v>
      </c>
      <c r="AP25" s="18" t="str">
        <f>_xlfn.XLOOKUP(B25,'[7]ALL SITES DOWN'!$D:$D,'[7]ALL SITES DOWN'!$J:$J,"")</f>
        <v/>
      </c>
      <c r="AQ25" s="9" t="str">
        <f>_xlfn.XLOOKUP(B25,[8]sheet1!$AC:$AC,[8]sheet1!$AF:$AF,"")</f>
        <v/>
      </c>
      <c r="AR25" s="14"/>
      <c r="AS25" s="14" t="s">
        <v>5465</v>
      </c>
      <c r="AT25" s="14" t="str">
        <f>_xlfn.XLOOKUP(B25,'[9]cell downs 18042026 17h'!$B:$B,'[9]cell downs 18042026 17h'!$B:$B,"")</f>
        <v/>
      </c>
      <c r="AU25" s="14" t="str">
        <f>_xlfn.XLOOKUP(B25,'[10]Cells Huawei 19042026 15h'!$B:$B,'[10]Cells Huawei 19042026 15h'!$B:$B,"")</f>
        <v/>
      </c>
      <c r="AV25" s="9" t="str">
        <f>_xlfn.XLOOKUP(B25,'[11]cells down 19042026 9H40'!$B:$B,'[11]cells down 19042026 9H40'!$B:$B,"")</f>
        <v/>
      </c>
    </row>
    <row r="26" spans="1:48" x14ac:dyDescent="0.3">
      <c r="A26" s="1" t="s">
        <v>252</v>
      </c>
      <c r="B26" s="8" t="s">
        <v>253</v>
      </c>
      <c r="C26" s="3" t="str">
        <f>_xlfn.XLOOKUP(B26,'[1]daily break down'!$D:$D,'[1]daily break down'!$E:$E,"")</f>
        <v>SUD-OUEST</v>
      </c>
      <c r="D26" s="1" t="s">
        <v>11</v>
      </c>
      <c r="E26" s="1" t="s">
        <v>12</v>
      </c>
      <c r="F26" s="3" t="s">
        <v>13</v>
      </c>
      <c r="G26" s="1" t="s">
        <v>106</v>
      </c>
      <c r="H26" s="27" t="str">
        <f>_xlfn.XLOOKUP(B26,[2]CALCULATION!$B:$B,[2]CALCULATION!$H:$H,"")</f>
        <v>Huawei</v>
      </c>
      <c r="I26" s="26">
        <v>0.74489988100435744</v>
      </c>
      <c r="J26" s="26">
        <v>0.91087311982604391</v>
      </c>
      <c r="K26" s="26">
        <v>17.910163997112139</v>
      </c>
      <c r="L26" s="26">
        <v>19.526931681662397</v>
      </c>
      <c r="M26" s="26">
        <v>37.085548450060351</v>
      </c>
      <c r="N26" s="26">
        <v>26.870971055808106</v>
      </c>
      <c r="O26" s="26">
        <v>25.073212996492913</v>
      </c>
      <c r="P26" s="114" t="s">
        <v>6362</v>
      </c>
      <c r="Q26" s="42" t="s">
        <v>5538</v>
      </c>
      <c r="R26" s="42"/>
      <c r="S26" s="41" t="str" cm="1">
        <f t="array" ref="S26">IFERROR(_xlfn.IFS(
U26="MPR ISSUE","PDH",
U26="BSS Hardware Issue","BSS",
U26="Sites strategiques, MLL, Pylone, etc.","ENVTECH",
U26="AKTIVCO DEFAUT GE &amp; POWER Cabinet","AKTIVCO",
U26="AKTIVCO Coupure ENEO &amp; Baisse de tension","AKTIVCO GRID ONLY",
U26="Coupure ENEO &amp; Baisse de tension","IHS GRID ONLY",
U26="Defaut GE &amp; POWER Cabinet","IHS",
U26="Sharing","Partners",
U26="Sites strategiques &amp; DataCenter","SST &amp; DC",
U26="Exclu","Exclu",
U26="SAT","SAT",
U26="SPARE-ISSUE","SPARE-ISSUE",
U26="Fiber CAmtel","TRANS_FO_CAMTEL",
U26="Fiber AOF","Fiber AOF",
U26="Projet OCM (HUAWEI)","TRAVAUX-HUAWEI",
U26="Projet OCM (NOKIA)","TRAVAUX-NOKIA",
U26="ACCESS-ISSUE","ACCESS-ISSUE",
U26="Projet OCM (ZTE, NOKIA, autres projets)","TRAVAUX OCM",
U26="No root CAuse","No root cause",
U26="ODU HS","PDH",
U26="IP &amp; VLAN","PDH",
U26="Warehouse HUAWEI","SPARE-ISSUE",
U26="SPARE-HS","SPARE-ISSUE",
U26="Power Telco","BSS",U26="no impacts","no impacts"
),"")</f>
        <v>PDH</v>
      </c>
      <c r="T26" s="41" t="str" cm="1">
        <f t="array" ref="T26">IFERROR(_xlfn.IFS(
U26="MPR ISSUE","TX ISSUE",
U26="BSS Hardware Issue","RAN ISSUE",
U26="Sites strategiques, MLL, Pylone, etc.","ENVTECH",
U26="AKTIVCO DEFAUT GE &amp; POWER Cabinet","POWER ISSUE",
U26="AKTIVCO Coupure ENEO &amp; Baisse de tension","POWER ISSUE",
U26="Coupure ENEO &amp; Baisse de tension","POWER ISSUE",
U26="Defaut GE &amp; POWER Cabinet","POWER ISSUE",
U26="Sharing","POWER ISSUE",
U26="Sites strategiques &amp; DataCenter","POWER ISSUE",
U26="Exclu","Exclu",
U26="SAT","TX ISSUE",
U26="SPARE-ISSUE","SPARE-ISSUE",
U26="Fiber CAmtel","TX ISSUE",
U26="Fiber AOF","TX ISSUE",
U26="Projet OCM (HUAWEI)","TRAVAUX-HUAWEI",
U26="Projet OCM (NOKIA)","TRAVAUX -NOKIA",
U26="ACCESS-ISSUE","ACCESS-ISSUE",
U26="Projet OCM (ZTE, NOKIA, autres projets)","TRAVAUX OCM",
U26="No root CAuse","No root cause",
U26="ODU HS","TX ISSUE",
U26="IP &amp; VLAN","TX ISSUE",
U26="Warehouse HUAWEI","SPARE-ISSUE",
U26="SPARE-HS","SPARE-ISSUE",
U26="Power Telco","RAN ISSUE",U26="no impacts","no impacts"
),"")</f>
        <v>TX ISSUE</v>
      </c>
      <c r="U26" s="68" t="s">
        <v>5690</v>
      </c>
      <c r="V26" s="41" t="str" cm="1">
        <f t="array" ref="V26">IFERROR(_xlfn.IFS(
U26="MPR ISSUE","ACTIVE",
U26="BSS Hardware Issue","ACTIVE",
U26="Sites strategiques, MLL, Pylone, etc.","PASSIVE",
U26="AKTIVCO DEFAUT GE &amp; POWER Cabinet","PASSIVE",
U26="AKTIVCO Coupure ENEO &amp; Baisse de tension","PASSIVE",
U26="Coupure ENEO &amp; Baisse de tension","PASSIVE",
U26="Defaut GE &amp; POWER Cabinet","PASSIVE",
U26="Sharing","PASSIVE",
U26="Sites strategiques &amp; DataCenter","PASSIVE",
U26="Exclu","Exclu",
U26="SAT","ACTIVE",
U26="SPARE-ISSUE","SPARE-ISSUE",
U26="Fiber CAmtel","ACTIVE",
U26="Fiber AOF","ACTIVE",
U26="Projet OCM (HUAWEI)","PLANNED WORKS",
U26="Projet OCM (NOKIA)","PLANNED WORKS",
U26="ACCESS-ISSUE","ACCESS-ISSUE",
U26="Projet OCM (ZTE, NOKIA, autres projets)","PLANNED WORKS",
U26="No root CAuse","No root cause",
U26="ODU HS","ACTIVE",
U26="IP &amp; VLAN","ACTIVE",
U26="Warehouse HUAWEI","SPARE-ISSUE",
U26="SPARE-HS","SPARE-ISSUE",
U26="Power Telco","ACTIVE", U26="no impacts","no impacts"
),"")</f>
        <v>ACTIVE</v>
      </c>
      <c r="W26" s="119" t="s">
        <v>6417</v>
      </c>
      <c r="X26" s="119"/>
      <c r="Y26" s="119"/>
      <c r="Z26" s="119"/>
      <c r="AA26" s="119"/>
      <c r="AB26" s="17" t="s">
        <v>6158</v>
      </c>
      <c r="AC26" s="17" t="str">
        <f>_xlfn.XLOOKUP(B26,'INCIDENT-04-27-2026'!E:E,'INCIDENT-04-27-2026'!F:F,"")</f>
        <v/>
      </c>
      <c r="AD26" s="9"/>
      <c r="AE26" s="7" t="s">
        <v>6076</v>
      </c>
      <c r="AF26" s="6" t="str">
        <f>_xlfn.XLOOKUP(B26,'[13]Input_27-04'!$B:$B,'[13]Input_27-04'!$M:$M,"")</f>
        <v/>
      </c>
      <c r="AG26" s="7"/>
      <c r="AH26" s="3"/>
      <c r="AI26" s="18" t="str">
        <f>_xlfn.XLOOKUP(B26,'[3]Cells Huawei 27042026 10h'!$B:$B,'[3]Cells Huawei 27042026 10h'!$T:$T,"")</f>
        <v/>
      </c>
      <c r="AJ26" s="18" t="str">
        <f>_xlfn.XLOOKUP(B26,'[3]Cells Huawei 27042026 15h'!$B:$B,'[3]Cells Huawei 27042026 15h'!$T:$T,"")</f>
        <v/>
      </c>
      <c r="AK26" s="18" t="str">
        <f>_xlfn.XLOOKUP(B26,'[4]cells down 27042026 11h28'!$B:$B,'[4]cells down 27042026 11h28'!$R:$R,"")</f>
        <v/>
      </c>
      <c r="AL26" s="18" t="str">
        <f>_xlfn.XLOOKUP(B26,'[4]cells down 27042026 18h01'!$B:$B,'[4]cells down 27042026 18h01'!$R:$R,"")</f>
        <v/>
      </c>
      <c r="AM26" s="18" t="str">
        <f>_xlfn.XLOOKUP(B26,'[5]cell downs 27042026 11h'!$B:$B,'[5]cell downs 27042026 11h'!$R:$R,"")</f>
        <v/>
      </c>
      <c r="AN26" s="18" t="str">
        <f>_xlfn.XLOOKUP(B26,'[5]cell downs 27042026 17h40'!$B:$B,'[5]cell downs 27042026 17h40'!$R:$R,"")</f>
        <v/>
      </c>
      <c r="AO26" s="18" t="str">
        <f>_xlfn.XLOOKUP(B26,'[6]ALL SITES DOWN'!$D:$D,'[6]ALL SITES DOWN'!$J:$J,"")</f>
        <v xml:space="preserve">(04/27/2026 ocm ran 17h):-25/04/2026 FME activé GHOST TOWN to day
Besoin d'un fme sur site pour verifier le status du MPR </v>
      </c>
      <c r="AP26" s="18" t="str">
        <f>_xlfn.XLOOKUP(B26,'[7]ALL SITES DOWN'!$D:$D,'[7]ALL SITES DOWN'!$J:$J,"")</f>
        <v xml:space="preserve">(04/27/2026 ocm ran 11h):-25/04/2026 FME activé ETA=30 MIN 
Besoin d'un fme sur site pour verifier le status du MPR </v>
      </c>
      <c r="AQ26" s="9" t="str">
        <f>_xlfn.XLOOKUP(B26,[8]sheet1!$AC:$AC,[8]sheet1!$AF:$AF,"")</f>
        <v/>
      </c>
      <c r="AR26" s="14"/>
      <c r="AS26" s="14" t="s">
        <v>5465</v>
      </c>
      <c r="AT26" s="14" t="str">
        <f>_xlfn.XLOOKUP(B26,'[9]cell downs 18042026 17h'!$B:$B,'[9]cell downs 18042026 17h'!$B:$B,"")</f>
        <v/>
      </c>
      <c r="AU26" s="14" t="str">
        <f>_xlfn.XLOOKUP(B26,'[10]Cells Huawei 19042026 15h'!$B:$B,'[10]Cells Huawei 19042026 15h'!$B:$B,"")</f>
        <v/>
      </c>
      <c r="AV26" s="9" t="str">
        <f>_xlfn.XLOOKUP(B26,'[11]cells down 19042026 9H40'!$B:$B,'[11]cells down 19042026 9H40'!$B:$B,"")</f>
        <v/>
      </c>
    </row>
    <row r="27" spans="1:48" x14ac:dyDescent="0.3">
      <c r="A27" s="1" t="s">
        <v>1311</v>
      </c>
      <c r="B27" s="8" t="s">
        <v>1312</v>
      </c>
      <c r="C27" s="3" t="str">
        <f>_xlfn.XLOOKUP(B27,'[1]daily break down'!$D:$D,'[1]daily break down'!$E:$E,"")</f>
        <v>Douala</v>
      </c>
      <c r="D27" s="1" t="s">
        <v>11</v>
      </c>
      <c r="E27" s="1" t="s">
        <v>145</v>
      </c>
      <c r="F27" s="3" t="s">
        <v>31</v>
      </c>
      <c r="G27" s="1" t="s">
        <v>32</v>
      </c>
      <c r="H27" s="29" t="str">
        <f>_xlfn.XLOOKUP(B27,[2]CALCULATION!$B:$B,[2]CALCULATION!$H:$H,"")</f>
        <v>ZTE</v>
      </c>
      <c r="I27" s="26">
        <v>0</v>
      </c>
      <c r="J27" s="26">
        <v>0</v>
      </c>
      <c r="K27" s="26">
        <v>0</v>
      </c>
      <c r="L27" s="26">
        <v>0</v>
      </c>
      <c r="M27" s="26">
        <v>0</v>
      </c>
      <c r="N27" s="26">
        <v>6.8692695893366231</v>
      </c>
      <c r="O27" s="26">
        <v>24.264392194799008</v>
      </c>
      <c r="P27" s="114" t="s">
        <v>6362</v>
      </c>
      <c r="Q27" s="42" t="s">
        <v>5538</v>
      </c>
      <c r="R27" s="42"/>
      <c r="S27" s="41" t="str" cm="1">
        <f t="array" ref="S27">IFERROR(_xlfn.IFS(
U27="MPR ISSUE","PDH",
U27="BSS Hardware Issue","BSS",
U27="Sites strategiques, MLL, Pylone, etc.","ENVTECH",
U27="AKTIVCO DEFAUT GE &amp; POWER Cabinet","AKTIVCO",
U27="AKTIVCO Coupure ENEO &amp; Baisse de tension","AKTIVCO GRID ONLY",
U27="Coupure ENEO &amp; Baisse de tension","IHS GRID ONLY",
U27="Defaut GE &amp; POWER Cabinet","IHS",
U27="Sharing","Partners",
U27="Sites strategiques &amp; DataCenter","SST &amp; DC",
U27="Exclu","Exclu",
U27="SAT","SAT",
U27="SPARE-ISSUE","SPARE-ISSUE",
U27="Fiber CAmtel","TRANS_FO_CAMTEL",
U27="Fiber AOF","Fiber AOF",
U27="Projet OCM (HUAWEI)","TRAVAUX-HUAWEI",
U27="Projet OCM (NOKIA)","TRAVAUX-NOKIA",
U27="ACCESS-ISSUE","ACCESS-ISSUE",
U27="Projet OCM (ZTE, NOKIA, autres projets)","TRAVAUX OCM",
U27="No root CAuse","No root cause",
U27="ODU HS","PDH",
U27="IP &amp; VLAN","PDH",
U27="Warehouse HUAWEI","SPARE-ISSUE",
U27="SPARE-HS","SPARE-ISSUE",
U27="Power Telco","BSS",U27="no impacts","no impacts"
),"")</f>
        <v>No root cause</v>
      </c>
      <c r="T27" s="41" t="str" cm="1">
        <f t="array" ref="T27">IFERROR(_xlfn.IFS(
U27="MPR ISSUE","TX ISSUE",
U27="BSS Hardware Issue","RAN ISSUE",
U27="Sites strategiques, MLL, Pylone, etc.","ENVTECH",
U27="AKTIVCO DEFAUT GE &amp; POWER Cabinet","POWER ISSUE",
U27="AKTIVCO Coupure ENEO &amp; Baisse de tension","POWER ISSUE",
U27="Coupure ENEO &amp; Baisse de tension","POWER ISSUE",
U27="Defaut GE &amp; POWER Cabinet","POWER ISSUE",
U27="Sharing","POWER ISSUE",
U27="Sites strategiques &amp; DataCenter","POWER ISSUE",
U27="Exclu","Exclu",
U27="SAT","TX ISSUE",
U27="SPARE-ISSUE","SPARE-ISSUE",
U27="Fiber CAmtel","TX ISSUE",
U27="Fiber AOF","TX ISSUE",
U27="Projet OCM (HUAWEI)","TRAVAUX-HUAWEI",
U27="Projet OCM (NOKIA)","TRAVAUX -NOKIA",
U27="ACCESS-ISSUE","ACCESS-ISSUE",
U27="Projet OCM (ZTE, NOKIA, autres projets)","TRAVAUX OCM",
U27="No root CAuse","No root cause",
U27="ODU HS","TX ISSUE",
U27="IP &amp; VLAN","TX ISSUE",
U27="Warehouse HUAWEI","SPARE-ISSUE",
U27="SPARE-HS","SPARE-ISSUE",
U27="Power Telco","RAN ISSUE",U27="no impacts","no impacts"
),"")</f>
        <v>No root cause</v>
      </c>
      <c r="U27" s="68" t="s">
        <v>5691</v>
      </c>
      <c r="V27" s="41" t="str" cm="1">
        <f t="array" ref="V27">IFERROR(_xlfn.IFS(
U27="MPR ISSUE","ACTIVE",
U27="BSS Hardware Issue","ACTIVE",
U27="Sites strategiques, MLL, Pylone, etc.","PASSIVE",
U27="AKTIVCO DEFAUT GE &amp; POWER Cabinet","PASSIVE",
U27="AKTIVCO Coupure ENEO &amp; Baisse de tension","PASSIVE",
U27="Coupure ENEO &amp; Baisse de tension","PASSIVE",
U27="Defaut GE &amp; POWER Cabinet","PASSIVE",
U27="Sharing","PASSIVE",
U27="Sites strategiques &amp; DataCenter","PASSIVE",
U27="Exclu","Exclu",
U27="SAT","ACTIVE",
U27="SPARE-ISSUE","SPARE-ISSUE",
U27="Fiber CAmtel","ACTIVE",
U27="Fiber AOF","ACTIVE",
U27="Projet OCM (HUAWEI)","PLANNED WORKS",
U27="Projet OCM (NOKIA)","PLANNED WORKS",
U27="ACCESS-ISSUE","ACCESS-ISSUE",
U27="Projet OCM (ZTE, NOKIA, autres projets)","PLANNED WORKS",
U27="No root CAuse","No root cause",
U27="ODU HS","ACTIVE",
U27="IP &amp; VLAN","ACTIVE",
U27="Warehouse HUAWEI","SPARE-ISSUE",
U27="SPARE-HS","SPARE-ISSUE",
U27="Power Telco","ACTIVE", U27="no impacts","no impacts"
),"")</f>
        <v>No root cause</v>
      </c>
      <c r="W27" s="119" t="s">
        <v>6383</v>
      </c>
      <c r="X27" s="119"/>
      <c r="Y27" s="119"/>
      <c r="Z27" s="119"/>
      <c r="AA27" s="119"/>
      <c r="AB27" s="17" t="s">
        <v>6073</v>
      </c>
      <c r="AC27" s="17" t="str">
        <f>_xlfn.XLOOKUP(B27,'INCIDENT-04-27-2026'!E:E,'INCIDENT-04-27-2026'!F:F,"")</f>
        <v/>
      </c>
      <c r="AD27" s="9"/>
      <c r="AE27" s="7" t="s">
        <v>6073</v>
      </c>
      <c r="AF27" s="6" t="str">
        <f>_xlfn.XLOOKUP(B27,'[13]Input_27-04'!$B:$B,'[13]Input_27-04'!$M:$M,"")</f>
        <v/>
      </c>
      <c r="AG27" s="7"/>
      <c r="AH27" s="3"/>
      <c r="AI27" s="18" t="str">
        <f>_xlfn.XLOOKUP(B27,'[3]Cells Huawei 27042026 10h'!$B:$B,'[3]Cells Huawei 27042026 10h'!$T:$T,"")</f>
        <v/>
      </c>
      <c r="AJ27" s="18" t="str">
        <f>_xlfn.XLOOKUP(B27,'[3]Cells Huawei 27042026 15h'!$B:$B,'[3]Cells Huawei 27042026 15h'!$T:$T,"")</f>
        <v/>
      </c>
      <c r="AK27" s="18" t="str">
        <f>_xlfn.XLOOKUP(B27,'[4]cells down 27042026 11h28'!$B:$B,'[4]cells down 27042026 11h28'!$R:$R,"")</f>
        <v/>
      </c>
      <c r="AL27" s="18" t="str">
        <f>_xlfn.XLOOKUP(B27,'[4]cells down 27042026 18h01'!$B:$B,'[4]cells down 27042026 18h01'!$R:$R,"")</f>
        <v/>
      </c>
      <c r="AM27" s="18" t="str">
        <f>_xlfn.XLOOKUP(B27,'[5]cell downs 27042026 11h'!$B:$B,'[5]cell downs 27042026 11h'!$R:$R,"")</f>
        <v/>
      </c>
      <c r="AN27" s="18" t="str">
        <f>_xlfn.XLOOKUP(B27,'[5]cell downs 27042026 17h40'!$B:$B,'[5]cell downs 27042026 17h40'!$R:$R,"")</f>
        <v/>
      </c>
      <c r="AO27" s="18" t="str">
        <f>_xlfn.XLOOKUP(B27,'[6]ALL SITES DOWN'!$D:$D,'[6]ALL SITES DOWN'!$J:$J,"")</f>
        <v/>
      </c>
      <c r="AP27" s="18" t="str">
        <f>_xlfn.XLOOKUP(B27,'[7]ALL SITES DOWN'!$D:$D,'[7]ALL SITES DOWN'!$J:$J,"")</f>
        <v/>
      </c>
      <c r="AQ27" s="9" t="str">
        <f>_xlfn.XLOOKUP(B27,[8]sheet1!$AC:$AC,[8]sheet1!$AF:$AF,"")</f>
        <v/>
      </c>
      <c r="AR27" s="14"/>
      <c r="AS27" s="14" t="s">
        <v>5465</v>
      </c>
      <c r="AT27" s="14" t="str">
        <f>_xlfn.XLOOKUP(B27,'[9]cell downs 18042026 17h'!$B:$B,'[9]cell downs 18042026 17h'!$B:$B,"")</f>
        <v/>
      </c>
      <c r="AU27" s="14" t="str">
        <f>_xlfn.XLOOKUP(B27,'[10]Cells Huawei 19042026 15h'!$B:$B,'[10]Cells Huawei 19042026 15h'!$B:$B,"")</f>
        <v/>
      </c>
      <c r="AV27" s="9" t="str">
        <f>_xlfn.XLOOKUP(B27,'[11]cells down 19042026 9H40'!$B:$B,'[11]cells down 19042026 9H40'!$B:$B,"")</f>
        <v/>
      </c>
    </row>
    <row r="28" spans="1:48" x14ac:dyDescent="0.3">
      <c r="A28" s="1" t="s">
        <v>2268</v>
      </c>
      <c r="B28" s="8" t="s">
        <v>2269</v>
      </c>
      <c r="C28" s="3" t="str">
        <f>_xlfn.XLOOKUP(B28,'[1]daily break down'!$D:$D,'[1]daily break down'!$E:$E,"")</f>
        <v>Yaounde</v>
      </c>
      <c r="D28" s="1" t="s">
        <v>11</v>
      </c>
      <c r="E28" s="1" t="s">
        <v>5418</v>
      </c>
      <c r="F28" s="3" t="s">
        <v>37</v>
      </c>
      <c r="G28" s="1" t="s">
        <v>38</v>
      </c>
      <c r="H28" s="29" t="str">
        <f>_xlfn.XLOOKUP(B28,[2]CALCULATION!$B:$B,[2]CALCULATION!$H:$H,"")</f>
        <v>ZTE</v>
      </c>
      <c r="I28" s="26">
        <v>0</v>
      </c>
      <c r="J28" s="26">
        <v>0.59160738286633885</v>
      </c>
      <c r="K28" s="26">
        <v>10.838448433794765</v>
      </c>
      <c r="L28" s="26">
        <v>38.835044787448666</v>
      </c>
      <c r="M28" s="26">
        <v>0</v>
      </c>
      <c r="N28" s="26">
        <v>0.61559556320323672</v>
      </c>
      <c r="O28" s="26">
        <v>23.185905008946072</v>
      </c>
      <c r="P28" s="114" t="s">
        <v>6362</v>
      </c>
      <c r="Q28" s="42" t="s">
        <v>5538</v>
      </c>
      <c r="R28" s="42"/>
      <c r="S28" s="41" t="str" cm="1">
        <f t="array" ref="S28">IFERROR(_xlfn.IFS(
U28="MPR ISSUE","PDH",
U28="BSS Hardware Issue","BSS",
U28="Sites strategiques, MLL, Pylone, etc.","ENVTECH",
U28="AKTIVCO DEFAUT GE &amp; POWER Cabinet","AKTIVCO",
U28="AKTIVCO Coupure ENEO &amp; Baisse de tension","AKTIVCO GRID ONLY",
U28="Coupure ENEO &amp; Baisse de tension","IHS GRID ONLY",
U28="Defaut GE &amp; POWER Cabinet","IHS",
U28="Sharing","Partners",
U28="Sites strategiques &amp; DataCenter","SST &amp; DC",
U28="Exclu","Exclu",
U28="SAT","SAT",
U28="SPARE-ISSUE","SPARE-ISSUE",
U28="Fiber CAmtel","TRANS_FO_CAMTEL",
U28="Fiber AOF","Fiber AOF",
U28="Projet OCM (HUAWEI)","TRAVAUX-HUAWEI",
U28="Projet OCM (NOKIA)","TRAVAUX-NOKIA",
U28="ACCESS-ISSUE","ACCESS-ISSUE",
U28="Projet OCM (ZTE, NOKIA, autres projets)","TRAVAUX OCM",
U28="No root CAuse","No root cause",
U28="ODU HS","PDH",
U28="IP &amp; VLAN","PDH",
U28="Warehouse HUAWEI","SPARE-ISSUE",
U28="SPARE-HS","SPARE-ISSUE",
U28="Power Telco","BSS",U28="no impacts","no impacts"
),"")</f>
        <v>IHS GRID ONLY</v>
      </c>
      <c r="T28" s="41" t="str" cm="1">
        <f t="array" ref="T28">IFERROR(_xlfn.IFS(
U28="MPR ISSUE","TX ISSUE",
U28="BSS Hardware Issue","RAN ISSUE",
U28="Sites strategiques, MLL, Pylone, etc.","ENVTECH",
U28="AKTIVCO DEFAUT GE &amp; POWER Cabinet","POWER ISSUE",
U28="AKTIVCO Coupure ENEO &amp; Baisse de tension","POWER ISSUE",
U28="Coupure ENEO &amp; Baisse de tension","POWER ISSUE",
U28="Defaut GE &amp; POWER Cabinet","POWER ISSUE",
U28="Sharing","POWER ISSUE",
U28="Sites strategiques &amp; DataCenter","POWER ISSUE",
U28="Exclu","Exclu",
U28="SAT","TX ISSUE",
U28="SPARE-ISSUE","SPARE-ISSUE",
U28="Fiber CAmtel","TX ISSUE",
U28="Fiber AOF","TX ISSUE",
U28="Projet OCM (HUAWEI)","TRAVAUX-HUAWEI",
U28="Projet OCM (NOKIA)","TRAVAUX -NOKIA",
U28="ACCESS-ISSUE","ACCESS-ISSUE",
U28="Projet OCM (ZTE, NOKIA, autres projets)","TRAVAUX OCM",
U28="No root CAuse","No root cause",
U28="ODU HS","TX ISSUE",
U28="IP &amp; VLAN","TX ISSUE",
U28="Warehouse HUAWEI","SPARE-ISSUE",
U28="SPARE-HS","SPARE-ISSUE",
U28="Power Telco","RAN ISSUE",U28="no impacts","no impacts"
),"")</f>
        <v>POWER ISSUE</v>
      </c>
      <c r="U28" s="68" t="s">
        <v>5328</v>
      </c>
      <c r="V28" s="41" t="str" cm="1">
        <f t="array" ref="V28">IFERROR(_xlfn.IFS(
U28="MPR ISSUE","ACTIVE",
U28="BSS Hardware Issue","ACTIVE",
U28="Sites strategiques, MLL, Pylone, etc.","PASSIVE",
U28="AKTIVCO DEFAUT GE &amp; POWER Cabinet","PASSIVE",
U28="AKTIVCO Coupure ENEO &amp; Baisse de tension","PASSIVE",
U28="Coupure ENEO &amp; Baisse de tension","PASSIVE",
U28="Defaut GE &amp; POWER Cabinet","PASSIVE",
U28="Sharing","PASSIVE",
U28="Sites strategiques &amp; DataCenter","PASSIVE",
U28="Exclu","Exclu",
U28="SAT","ACTIVE",
U28="SPARE-ISSUE","SPARE-ISSUE",
U28="Fiber CAmtel","ACTIVE",
U28="Fiber AOF","ACTIVE",
U28="Projet OCM (HUAWEI)","PLANNED WORKS",
U28="Projet OCM (NOKIA)","PLANNED WORKS",
U28="ACCESS-ISSUE","ACCESS-ISSUE",
U28="Projet OCM (ZTE, NOKIA, autres projets)","PLANNED WORKS",
U28="No root CAuse","No root cause",
U28="ODU HS","ACTIVE",
U28="IP &amp; VLAN","ACTIVE",
U28="Warehouse HUAWEI","SPARE-ISSUE",
U28="SPARE-HS","SPARE-ISSUE",
U28="Power Telco","ACTIVE", U28="no impacts","no impacts"
),"")</f>
        <v>PASSIVE</v>
      </c>
      <c r="W28" s="115" t="s">
        <v>6376</v>
      </c>
      <c r="X28" s="115" t="s">
        <v>6367</v>
      </c>
      <c r="Y28" s="115"/>
      <c r="Z28" s="1" t="s">
        <v>11</v>
      </c>
      <c r="AA28" s="115" t="s">
        <v>6365</v>
      </c>
      <c r="AB28" s="17" t="s">
        <v>6159</v>
      </c>
      <c r="AC28" s="17" t="str">
        <f>_xlfn.XLOOKUP(B28,'INCIDENT-04-27-2026'!E:E,'INCIDENT-04-27-2026'!F:F,"")</f>
        <v/>
      </c>
      <c r="AD28" s="9"/>
      <c r="AE28" s="7" t="s">
        <v>6073</v>
      </c>
      <c r="AF28" s="6" t="str">
        <f>_xlfn.XLOOKUP(B28,'[13]Input_27-04'!$B:$B,'[13]Input_27-04'!$M:$M,"")</f>
        <v/>
      </c>
      <c r="AG28" s="7"/>
      <c r="AH28" s="3"/>
      <c r="AI28" s="18" t="str">
        <f>_xlfn.XLOOKUP(B28,'[3]Cells Huawei 27042026 10h'!$B:$B,'[3]Cells Huawei 27042026 10h'!$T:$T,"")</f>
        <v/>
      </c>
      <c r="AJ28" s="18" t="str">
        <f>_xlfn.XLOOKUP(B28,'[3]Cells Huawei 27042026 15h'!$B:$B,'[3]Cells Huawei 27042026 15h'!$T:$T,"")</f>
        <v/>
      </c>
      <c r="AK28" s="18" t="str">
        <f>_xlfn.XLOOKUP(B28,'[4]cells down 27042026 11h28'!$B:$B,'[4]cells down 27042026 11h28'!$R:$R,"")</f>
        <v/>
      </c>
      <c r="AL28" s="18" t="str">
        <f>_xlfn.XLOOKUP(B28,'[4]cells down 27042026 18h01'!$B:$B,'[4]cells down 27042026 18h01'!$R:$R,"")</f>
        <v/>
      </c>
      <c r="AM28" s="18" t="str">
        <f>_xlfn.XLOOKUP(B28,'[5]cell downs 27042026 11h'!$B:$B,'[5]cell downs 27042026 11h'!$R:$R,"")</f>
        <v/>
      </c>
      <c r="AN28" s="18" t="str">
        <f>_xlfn.XLOOKUP(B28,'[5]cell downs 27042026 17h40'!$B:$B,'[5]cell downs 27042026 17h40'!$R:$R,"")</f>
        <v/>
      </c>
      <c r="AO28" s="18" t="str">
        <f>_xlfn.XLOOKUP(B28,'[6]ALL SITES DOWN'!$D:$D,'[6]ALL SITES DOWN'!$J:$J,"")</f>
        <v/>
      </c>
      <c r="AP28" s="18" t="str">
        <f>_xlfn.XLOOKUP(B28,'[7]ALL SITES DOWN'!$D:$D,'[7]ALL SITES DOWN'!$J:$J,"")</f>
        <v/>
      </c>
      <c r="AQ28" s="9" t="str">
        <f>_xlfn.XLOOKUP(B28,[8]sheet1!$AC:$AC,[8]sheet1!$AF:$AF,"")</f>
        <v>(04/27/2026 ticket):-INC-20260427-00000058…2026-04-27 07:29:31…Grid outage, No space to deploy MDG // awaiting grid return</v>
      </c>
      <c r="AR28" s="14"/>
      <c r="AS28" s="14" t="s">
        <v>5465</v>
      </c>
      <c r="AT28" s="14" t="str">
        <f>_xlfn.XLOOKUP(B28,'[9]cell downs 18042026 17h'!$B:$B,'[9]cell downs 18042026 17h'!$B:$B,"")</f>
        <v/>
      </c>
      <c r="AU28" s="14" t="str">
        <f>_xlfn.XLOOKUP(B28,'[10]Cells Huawei 19042026 15h'!$B:$B,'[10]Cells Huawei 19042026 15h'!$B:$B,"")</f>
        <v/>
      </c>
      <c r="AV28" s="9" t="str">
        <f>_xlfn.XLOOKUP(B28,'[11]cells down 19042026 9H40'!$B:$B,'[11]cells down 19042026 9H40'!$B:$B,"")</f>
        <v/>
      </c>
    </row>
    <row r="29" spans="1:48" x14ac:dyDescent="0.3">
      <c r="A29" s="1" t="s">
        <v>537</v>
      </c>
      <c r="B29" s="8" t="s">
        <v>538</v>
      </c>
      <c r="C29" s="3" t="str">
        <f>_xlfn.XLOOKUP(B29,'[1]daily break down'!$D:$D,'[1]daily break down'!$E:$E,"")</f>
        <v>SUD-OUEST</v>
      </c>
      <c r="D29" s="1" t="s">
        <v>11</v>
      </c>
      <c r="E29" s="1" t="s">
        <v>12</v>
      </c>
      <c r="F29" s="3" t="s">
        <v>13</v>
      </c>
      <c r="G29" s="1" t="s">
        <v>14</v>
      </c>
      <c r="H29" s="27" t="str">
        <f>_xlfn.XLOOKUP(B29,[2]CALCULATION!$B:$B,[2]CALCULATION!$H:$H,"")</f>
        <v>Huawei</v>
      </c>
      <c r="I29" s="26">
        <v>23.113993973170334</v>
      </c>
      <c r="J29" s="26">
        <v>23.114261499345094</v>
      </c>
      <c r="K29" s="26">
        <v>23.114261499345094</v>
      </c>
      <c r="L29" s="26">
        <v>23.113993973170334</v>
      </c>
      <c r="M29" s="26">
        <v>23.114261499345094</v>
      </c>
      <c r="N29" s="26">
        <v>23.113993973170334</v>
      </c>
      <c r="O29" s="26">
        <v>23.114261499345094</v>
      </c>
      <c r="P29" s="114" t="s">
        <v>6362</v>
      </c>
      <c r="Q29" s="42" t="s">
        <v>5538</v>
      </c>
      <c r="R29" s="42"/>
      <c r="S29" s="41" t="str" cm="1">
        <f t="array" ref="S29">IFERROR(_xlfn.IFS(
U29="MPR ISSUE","PDH",
U29="BSS Hardware Issue","BSS",
U29="Sites strategiques, MLL, Pylone, etc.","ENVTECH",
U29="AKTIVCO DEFAUT GE &amp; POWER Cabinet","AKTIVCO",
U29="AKTIVCO Coupure ENEO &amp; Baisse de tension","AKTIVCO GRID ONLY",
U29="Coupure ENEO &amp; Baisse de tension","IHS GRID ONLY",
U29="Defaut GE &amp; POWER Cabinet","IHS",
U29="Sharing","Partners",
U29="Sites strategiques &amp; DataCenter","SST &amp; DC",
U29="Exclu","Exclu",
U29="SAT","SAT",
U29="SPARE-ISSUE","SPARE-ISSUE",
U29="Fiber CAmtel","TRANS_FO_CAMTEL",
U29="Fiber AOF","Fiber AOF",
U29="Projet OCM (HUAWEI)","TRAVAUX-HUAWEI",
U29="Projet OCM (NOKIA)","TRAVAUX-NOKIA",
U29="ACCESS-ISSUE","ACCESS-ISSUE",
U29="Projet OCM (ZTE, NOKIA, autres projets)","TRAVAUX OCM",
U29="No root CAuse","No root cause",
U29="ODU HS","PDH",
U29="IP &amp; VLAN","PDH",
U29="Warehouse HUAWEI","SPARE-ISSUE",
U29="SPARE-HS","SPARE-ISSUE",
U29="Power Telco","BSS",U29="no impacts","no impacts"
),"")</f>
        <v>SPARE-ISSUE</v>
      </c>
      <c r="T29" s="41" t="str" cm="1">
        <f t="array" ref="T29">IFERROR(_xlfn.IFS(
U29="MPR ISSUE","TX ISSUE",
U29="BSS Hardware Issue","RAN ISSUE",
U29="Sites strategiques, MLL, Pylone, etc.","ENVTECH",
U29="AKTIVCO DEFAUT GE &amp; POWER Cabinet","POWER ISSUE",
U29="AKTIVCO Coupure ENEO &amp; Baisse de tension","POWER ISSUE",
U29="Coupure ENEO &amp; Baisse de tension","POWER ISSUE",
U29="Defaut GE &amp; POWER Cabinet","POWER ISSUE",
U29="Sharing","POWER ISSUE",
U29="Sites strategiques &amp; DataCenter","POWER ISSUE",
U29="Exclu","Exclu",
U29="SAT","TX ISSUE",
U29="SPARE-ISSUE","SPARE-ISSUE",
U29="Fiber CAmtel","TX ISSUE",
U29="Fiber AOF","TX ISSUE",
U29="Projet OCM (HUAWEI)","TRAVAUX-HUAWEI",
U29="Projet OCM (NOKIA)","TRAVAUX -NOKIA",
U29="ACCESS-ISSUE","ACCESS-ISSUE",
U29="Projet OCM (ZTE, NOKIA, autres projets)","TRAVAUX OCM",
U29="No root CAuse","No root cause",
U29="ODU HS","TX ISSUE",
U29="IP &amp; VLAN","TX ISSUE",
U29="Warehouse HUAWEI","SPARE-ISSUE",
U29="SPARE-HS","SPARE-ISSUE",
U29="Power Telco","RAN ISSUE",U29="no impacts","no impacts"
),"")</f>
        <v>SPARE-ISSUE</v>
      </c>
      <c r="U29" s="68" t="s">
        <v>5353</v>
      </c>
      <c r="V29" s="41" t="str" cm="1">
        <f t="array" ref="V29">IFERROR(_xlfn.IFS(
U29="MPR ISSUE","ACTIVE",
U29="BSS Hardware Issue","ACTIVE",
U29="Sites strategiques, MLL, Pylone, etc.","PASSIVE",
U29="AKTIVCO DEFAUT GE &amp; POWER Cabinet","PASSIVE",
U29="AKTIVCO Coupure ENEO &amp; Baisse de tension","PASSIVE",
U29="Coupure ENEO &amp; Baisse de tension","PASSIVE",
U29="Defaut GE &amp; POWER Cabinet","PASSIVE",
U29="Sharing","PASSIVE",
U29="Sites strategiques &amp; DataCenter","PASSIVE",
U29="Exclu","Exclu",
U29="SAT","ACTIVE",
U29="SPARE-ISSUE","SPARE-ISSUE",
U29="Fiber CAmtel","ACTIVE",
U29="Fiber AOF","ACTIVE",
U29="Projet OCM (HUAWEI)","PLANNED WORKS",
U29="Projet OCM (NOKIA)","PLANNED WORKS",
U29="ACCESS-ISSUE","ACCESS-ISSUE",
U29="Projet OCM (ZTE, NOKIA, autres projets)","PLANNED WORKS",
U29="No root CAuse","No root cause",
U29="ODU HS","ACTIVE",
U29="IP &amp; VLAN","ACTIVE",
U29="Warehouse HUAWEI","SPARE-ISSUE",
U29="SPARE-HS","SPARE-ISSUE",
U29="Power Telco","ACTIVE", U29="no impacts","no impacts"
),"")</f>
        <v>SPARE-ISSUE</v>
      </c>
      <c r="W29" s="119" t="s">
        <v>6420</v>
      </c>
      <c r="X29" s="119" t="s">
        <v>6421</v>
      </c>
      <c r="Y29" s="119"/>
      <c r="Z29" s="119" t="s">
        <v>6401</v>
      </c>
      <c r="AA29" s="119" t="s">
        <v>6365</v>
      </c>
      <c r="AB29" s="17" t="s">
        <v>6160</v>
      </c>
      <c r="AC29" s="17" t="str">
        <f>_xlfn.XLOOKUP(B29,'INCIDENT-04-27-2026'!E:E,'INCIDENT-04-27-2026'!F:F,"")</f>
        <v/>
      </c>
      <c r="AD29" s="9"/>
      <c r="AE29" s="7" t="s">
        <v>6077</v>
      </c>
      <c r="AF29" s="6" t="str">
        <f>_xlfn.XLOOKUP(B29,'[13]Input_27-04'!$B:$B,'[13]Input_27-04'!$M:$M,"")</f>
        <v/>
      </c>
      <c r="AG29" s="7"/>
      <c r="AH29" s="3"/>
      <c r="AI29" s="18" t="str">
        <f>_xlfn.XLOOKUP(B29,'[3]Cells Huawei 27042026 10h'!$B:$B,'[3]Cells Huawei 27042026 10h'!$T:$T,"")</f>
        <v/>
      </c>
      <c r="AJ29" s="18" t="str">
        <f>_xlfn.XLOOKUP(B29,'[3]Cells Huawei 27042026 15h'!$B:$B,'[3]Cells Huawei 27042026 15h'!$T:$T,"")</f>
        <v/>
      </c>
      <c r="AK29" s="18" t="str">
        <f>_xlfn.XLOOKUP(B29,'[4]cells down 27042026 11h28'!$B:$B,'[4]cells down 27042026 11h28'!$R:$R,"")</f>
        <v/>
      </c>
      <c r="AL29" s="18" t="str">
        <f>_xlfn.XLOOKUP(B29,'[4]cells down 27042026 18h01'!$B:$B,'[4]cells down 27042026 18h01'!$R:$R,"")</f>
        <v/>
      </c>
      <c r="AM29" s="18" t="str">
        <f>_xlfn.XLOOKUP(B29,'[5]cell downs 27042026 11h'!$B:$B,'[5]cell downs 27042026 11h'!$R:$R,"")</f>
        <v/>
      </c>
      <c r="AN29" s="18" t="str">
        <f>_xlfn.XLOOKUP(B29,'[5]cell downs 27042026 17h40'!$B:$B,'[5]cell downs 27042026 17h40'!$R:$R,"")</f>
        <v/>
      </c>
      <c r="AO29" s="18" t="str">
        <f>_xlfn.XLOOKUP(B29,'[6]ALL SITES DOWN'!$D:$D,'[6]ALL SITES DOWN'!$J:$J,"")</f>
        <v>(04/27/2026 ocm ran 17h):-20.04.26; Carte EAC 3DB19417AA faulty, commande passée vers OCM
19.04.26; Besoin d'un FME sur SUO_077_H_Buea-David-Square pour vérifier la chaine antennaire de l'ODU 3.2; FME Fabien activé pour investigations, update ASAP
19.04.26; Reste down après l'incident P2 sur Buea-David</v>
      </c>
      <c r="AP29" s="18" t="str">
        <f>_xlfn.XLOOKUP(B29,'[7]ALL SITES DOWN'!$D:$D,'[7]ALL SITES DOWN'!$J:$J,"")</f>
        <v>(04/27/2026 ocm ran 11h):-20.04.26; Carte EAC 3DB19417AA faulty, commande passée vers OCM
19.04.26; Besoin d'un FME sur SUO_077_H_Buea-David-Square pour vérifier la chaine antennaire de l'ODU 3.2; FME Fabien activé pour investigations, update ASAP
19.04.26; Reste down après l'incident P2 sur Buea-David</v>
      </c>
      <c r="AQ29" s="9" t="str">
        <f>_xlfn.XLOOKUP(B29,[8]sheet1!$AC:$AC,[8]sheet1!$AF:$AF,"")</f>
        <v/>
      </c>
      <c r="AR29" s="14"/>
      <c r="AS29" s="14" t="s">
        <v>5465</v>
      </c>
      <c r="AT29" s="14" t="str">
        <f>_xlfn.XLOOKUP(B29,'[9]cell downs 18042026 17h'!$B:$B,'[9]cell downs 18042026 17h'!$B:$B,"")</f>
        <v/>
      </c>
      <c r="AU29" s="14" t="str">
        <f>_xlfn.XLOOKUP(B29,'[10]Cells Huawei 19042026 15h'!$B:$B,'[10]Cells Huawei 19042026 15h'!$B:$B,"")</f>
        <v/>
      </c>
      <c r="AV29" s="9" t="str">
        <f>_xlfn.XLOOKUP(B29,'[11]cells down 19042026 9H40'!$B:$B,'[11]cells down 19042026 9H40'!$B:$B,"")</f>
        <v/>
      </c>
    </row>
    <row r="30" spans="1:48" x14ac:dyDescent="0.3">
      <c r="A30" s="1" t="s">
        <v>1687</v>
      </c>
      <c r="B30" s="8" t="s">
        <v>1688</v>
      </c>
      <c r="C30" s="3" t="str">
        <f>_xlfn.XLOOKUP(B30,'[1]daily break down'!$D:$D,'[1]daily break down'!$E:$E,"")</f>
        <v>NORD-OUEST</v>
      </c>
      <c r="D30" s="1" t="s">
        <v>11</v>
      </c>
      <c r="E30" s="1" t="s">
        <v>12</v>
      </c>
      <c r="F30" s="3" t="s">
        <v>51</v>
      </c>
      <c r="G30" s="1" t="s">
        <v>52</v>
      </c>
      <c r="H30" s="27" t="str">
        <f>_xlfn.XLOOKUP(B30,[2]CALCULATION!$B:$B,[2]CALCULATION!$H:$H,"")</f>
        <v>Huawei</v>
      </c>
      <c r="I30" s="26">
        <v>0</v>
      </c>
      <c r="J30" s="26">
        <v>11.653386667351532</v>
      </c>
      <c r="K30" s="26">
        <v>15.991020394768757</v>
      </c>
      <c r="L30" s="26">
        <v>10.677629532606803</v>
      </c>
      <c r="M30" s="26">
        <v>23.114261499345094</v>
      </c>
      <c r="N30" s="26">
        <v>23.113993973170334</v>
      </c>
      <c r="O30" s="26">
        <v>23.114261499345094</v>
      </c>
      <c r="P30" s="114" t="s">
        <v>6362</v>
      </c>
      <c r="Q30" s="42" t="s">
        <v>5538</v>
      </c>
      <c r="R30" s="42"/>
      <c r="S30" s="41" t="str" cm="1">
        <f t="array" ref="S30">IFERROR(_xlfn.IFS(
U30="MPR ISSUE","PDH",
U30="BSS Hardware Issue","BSS",
U30="Sites strategiques, MLL, Pylone, etc.","ENVTECH",
U30="AKTIVCO DEFAUT GE &amp; POWER Cabinet","AKTIVCO",
U30="AKTIVCO Coupure ENEO &amp; Baisse de tension","AKTIVCO GRID ONLY",
U30="Coupure ENEO &amp; Baisse de tension","IHS GRID ONLY",
U30="Defaut GE &amp; POWER Cabinet","IHS",
U30="Sharing","Partners",
U30="Sites strategiques &amp; DataCenter","SST &amp; DC",
U30="Exclu","Exclu",
U30="SAT","SAT",
U30="SPARE-ISSUE","SPARE-ISSUE",
U30="Fiber CAmtel","TRANS_FO_CAMTEL",
U30="Fiber AOF","Fiber AOF",
U30="Projet OCM (HUAWEI)","TRAVAUX-HUAWEI",
U30="Projet OCM (NOKIA)","TRAVAUX-NOKIA",
U30="ACCESS-ISSUE","ACCESS-ISSUE",
U30="Projet OCM (ZTE, NOKIA, autres projets)","TRAVAUX OCM",
U30="No root CAuse","No root cause",
U30="ODU HS","PDH",
U30="IP &amp; VLAN","PDH",
U30="Warehouse HUAWEI","SPARE-ISSUE",
U30="SPARE-HS","SPARE-ISSUE",
U30="Power Telco","BSS",U30="no impacts","no impacts"
),"")</f>
        <v>IHS</v>
      </c>
      <c r="T30" s="41" t="str" cm="1">
        <f t="array" ref="T30">IFERROR(_xlfn.IFS(
U30="MPR ISSUE","TX ISSUE",
U30="BSS Hardware Issue","RAN ISSUE",
U30="Sites strategiques, MLL, Pylone, etc.","ENVTECH",
U30="AKTIVCO DEFAUT GE &amp; POWER Cabinet","POWER ISSUE",
U30="AKTIVCO Coupure ENEO &amp; Baisse de tension","POWER ISSUE",
U30="Coupure ENEO &amp; Baisse de tension","POWER ISSUE",
U30="Defaut GE &amp; POWER Cabinet","POWER ISSUE",
U30="Sharing","POWER ISSUE",
U30="Sites strategiques &amp; DataCenter","POWER ISSUE",
U30="Exclu","Exclu",
U30="SAT","TX ISSUE",
U30="SPARE-ISSUE","SPARE-ISSUE",
U30="Fiber CAmtel","TX ISSUE",
U30="Fiber AOF","TX ISSUE",
U30="Projet OCM (HUAWEI)","TRAVAUX-HUAWEI",
U30="Projet OCM (NOKIA)","TRAVAUX -NOKIA",
U30="ACCESS-ISSUE","ACCESS-ISSUE",
U30="Projet OCM (ZTE, NOKIA, autres projets)","TRAVAUX OCM",
U30="No root CAuse","No root cause",
U30="ODU HS","TX ISSUE",
U30="IP &amp; VLAN","TX ISSUE",
U30="Warehouse HUAWEI","SPARE-ISSUE",
U30="SPARE-HS","SPARE-ISSUE",
U30="Power Telco","RAN ISSUE",U30="no impacts","no impacts"
),"")</f>
        <v>POWER ISSUE</v>
      </c>
      <c r="U30" s="68" t="s">
        <v>5329</v>
      </c>
      <c r="V30" s="41" t="str" cm="1">
        <f t="array" ref="V30">IFERROR(_xlfn.IFS(
U30="MPR ISSUE","ACTIVE",
U30="BSS Hardware Issue","ACTIVE",
U30="Sites strategiques, MLL, Pylone, etc.","PASSIVE",
U30="AKTIVCO DEFAUT GE &amp; POWER Cabinet","PASSIVE",
U30="AKTIVCO Coupure ENEO &amp; Baisse de tension","PASSIVE",
U30="Coupure ENEO &amp; Baisse de tension","PASSIVE",
U30="Defaut GE &amp; POWER Cabinet","PASSIVE",
U30="Sharing","PASSIVE",
U30="Sites strategiques &amp; DataCenter","PASSIVE",
U30="Exclu","Exclu",
U30="SAT","ACTIVE",
U30="SPARE-ISSUE","SPARE-ISSUE",
U30="Fiber CAmtel","ACTIVE",
U30="Fiber AOF","ACTIVE",
U30="Projet OCM (HUAWEI)","PLANNED WORKS",
U30="Projet OCM (NOKIA)","PLANNED WORKS",
U30="ACCESS-ISSUE","ACCESS-ISSUE",
U30="Projet OCM (ZTE, NOKIA, autres projets)","PLANNED WORKS",
U30="No root CAuse","No root cause",
U30="ODU HS","ACTIVE",
U30="IP &amp; VLAN","ACTIVE",
U30="Warehouse HUAWEI","SPARE-ISSUE",
U30="SPARE-HS","SPARE-ISSUE",
U30="Power Telco","ACTIVE", U30="no impacts","no impacts"
),"")</f>
        <v>PASSIVE</v>
      </c>
      <c r="W30" s="119" t="s">
        <v>6392</v>
      </c>
      <c r="X30" s="119" t="s">
        <v>6397</v>
      </c>
      <c r="Y30" s="119"/>
      <c r="Z30" s="119" t="s">
        <v>11</v>
      </c>
      <c r="AA30" s="119" t="s">
        <v>6365</v>
      </c>
      <c r="AB30" s="17" t="s">
        <v>6161</v>
      </c>
      <c r="AC30" s="17" t="str">
        <f>_xlfn.XLOOKUP(B30,'INCIDENT-04-27-2026'!E:E,'INCIDENT-04-27-2026'!F:F,"")</f>
        <v/>
      </c>
      <c r="AD30" s="9"/>
      <c r="AE30" s="7" t="s">
        <v>6078</v>
      </c>
      <c r="AF30" s="6" t="str">
        <f>_xlfn.XLOOKUP(B30,'[13]Input_27-04'!$B:$B,'[13]Input_27-04'!$M:$M,"")</f>
        <v/>
      </c>
      <c r="AG30" s="7"/>
      <c r="AH30" s="3"/>
      <c r="AI30" s="18" t="str">
        <f>_xlfn.XLOOKUP(B30,'[3]Cells Huawei 27042026 10h'!$B:$B,'[3]Cells Huawei 27042026 10h'!$T:$T,"")</f>
        <v/>
      </c>
      <c r="AJ30" s="18" t="str">
        <f>_xlfn.XLOOKUP(B30,'[3]Cells Huawei 27042026 15h'!$B:$B,'[3]Cells Huawei 27042026 15h'!$T:$T,"")</f>
        <v/>
      </c>
      <c r="AK30" s="18" t="str">
        <f>_xlfn.XLOOKUP(B30,'[4]cells down 27042026 11h28'!$B:$B,'[4]cells down 27042026 11h28'!$R:$R,"")</f>
        <v/>
      </c>
      <c r="AL30" s="18" t="str">
        <f>_xlfn.XLOOKUP(B30,'[4]cells down 27042026 18h01'!$B:$B,'[4]cells down 27042026 18h01'!$R:$R,"")</f>
        <v/>
      </c>
      <c r="AM30" s="18" t="str">
        <f>_xlfn.XLOOKUP(B30,'[5]cell downs 27042026 11h'!$B:$B,'[5]cell downs 27042026 11h'!$R:$R,"")</f>
        <v/>
      </c>
      <c r="AN30" s="18" t="str">
        <f>_xlfn.XLOOKUP(B30,'[5]cell downs 27042026 17h40'!$B:$B,'[5]cell downs 27042026 17h40'!$R:$R,"")</f>
        <v/>
      </c>
      <c r="AO30" s="18" t="str">
        <f>_xlfn.XLOOKUP(B30,'[6]ALL SITES DOWN'!$D:$D,'[6]ALL SITES DOWN'!$J:$J,"")</f>
        <v xml:space="preserve">(04/27/2026 ocm ran 17h):-27/04/2026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v>
      </c>
      <c r="AP30" s="18" t="str">
        <f>_xlfn.XLOOKUP(B30,'[7]ALL SITES DOWN'!$D:$D,'[7]ALL SITES DOWN'!$J:$J,"")</f>
        <v xml:space="preserve">(04/27/2026 ocm ran 11h):-27/04/2026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v>
      </c>
      <c r="AQ30" s="9" t="str">
        <f>_xlfn.XLOOKUP(B30,[8]sheet1!$AC:$AC,[8]sheet1!$AF:$AF,"")</f>
        <v/>
      </c>
      <c r="AR30" s="14"/>
      <c r="AS30" s="14" t="s">
        <v>5465</v>
      </c>
      <c r="AT30" s="14" t="str">
        <f>_xlfn.XLOOKUP(B30,'[9]cell downs 18042026 17h'!$B:$B,'[9]cell downs 18042026 17h'!$B:$B,"")</f>
        <v/>
      </c>
      <c r="AU30" s="14" t="str">
        <f>_xlfn.XLOOKUP(B30,'[10]Cells Huawei 19042026 15h'!$B:$B,'[10]Cells Huawei 19042026 15h'!$B:$B,"")</f>
        <v/>
      </c>
      <c r="AV30" s="9" t="str">
        <f>_xlfn.XLOOKUP(B30,'[11]cells down 19042026 9H40'!$B:$B,'[11]cells down 19042026 9H40'!$B:$B,"")</f>
        <v/>
      </c>
    </row>
    <row r="31" spans="1:48" hidden="1" x14ac:dyDescent="0.3">
      <c r="A31" s="19" t="s">
        <v>5370</v>
      </c>
      <c r="B31" s="19" t="s">
        <v>5371</v>
      </c>
      <c r="C31" s="3" t="str">
        <f>_xlfn.XLOOKUP(B31,'[1]daily break down'!$D:$D,'[1]daily break down'!$E:$E,"")</f>
        <v>OUEST</v>
      </c>
      <c r="D31" s="19" t="s">
        <v>357</v>
      </c>
      <c r="E31" s="19" t="s">
        <v>988</v>
      </c>
      <c r="F31" s="19" t="s">
        <v>5372</v>
      </c>
      <c r="G31" s="19" t="s">
        <v>5373</v>
      </c>
      <c r="H31" s="27" t="str">
        <f>_xlfn.XLOOKUP(B31,[2]CALCULATION!$B:$B,[2]CALCULATION!$H:$H,"")</f>
        <v>Huawei</v>
      </c>
      <c r="I31" s="26">
        <v>0</v>
      </c>
      <c r="J31" s="26">
        <v>0</v>
      </c>
      <c r="K31" s="26">
        <v>23.114261499345094</v>
      </c>
      <c r="L31" s="26">
        <v>23.113993973170334</v>
      </c>
      <c r="M31" s="26">
        <v>23.114261499345094</v>
      </c>
      <c r="N31" s="26">
        <v>23.113993973170334</v>
      </c>
      <c r="O31" s="26">
        <v>23.114261499345094</v>
      </c>
      <c r="P31" s="114" t="s">
        <v>6362</v>
      </c>
      <c r="Q31" s="42" t="s">
        <v>5537</v>
      </c>
      <c r="R31" s="42"/>
      <c r="S31" s="41" t="str" cm="1">
        <f t="array" ref="S31">IFERROR(_xlfn.IFS(
U31="MPR ISSUE","PDH",
U31="BSS Hardware Issue","BSS",
U31="Sites strategiques, MLL, Pylone, etc.","ENVTECH",
U31="AKTIVCO DEFAUT GE &amp; POWER Cabinet","AKTIVCO",
U31="AKTIVCO Coupure ENEO &amp; Baisse de tension","AKTIVCO GRID ONLY",
U31="Coupure ENEO &amp; Baisse de tension","IHS GRID ONLY",
U31="Defaut GE &amp; POWER Cabinet","IHS",
U31="Sharing","Partners",
U31="Sites strategiques &amp; DataCenter","SST &amp; DC",
U31="Exclu","Exclu",
U31="SAT","SAT",
U31="SPARE-ISSUE","SPARE-ISSUE",
U31="Fiber CAmtel","TRANS_FO_CAMTEL",
U31="Fiber AOF","Fiber AOF",
U31="Projet OCM (HUAWEI)","TRAVAUX-HUAWEI",
U31="Projet OCM (NOKIA)","TRAVAUX-NOKIA",
U31="ACCESS-ISSUE","ACCESS-ISSUE",
U31="Projet OCM (ZTE, NOKIA, autres projets)","TRAVAUX OCM",
U31="No root CAuse","No root cause",
U31="ODU HS","PDH",
U31="IP &amp; VLAN","PDH",
U31="Warehouse HUAWEI","SPARE-ISSUE",
U31="SPARE-HS","SPARE-ISSUE",
U31="Power Telco","BSS",U31="no impacts","no impacts"
),"")</f>
        <v>Exclu</v>
      </c>
      <c r="T31" s="41" t="str" cm="1">
        <f t="array" ref="T31">IFERROR(_xlfn.IFS(
U31="MPR ISSUE","TX ISSUE",
U31="BSS Hardware Issue","RAN ISSUE",
U31="Sites strategiques, MLL, Pylone, etc.","ENVTECH",
U31="AKTIVCO DEFAUT GE &amp; POWER Cabinet","POWER ISSUE",
U31="AKTIVCO Coupure ENEO &amp; Baisse de tension","POWER ISSUE",
U31="Coupure ENEO &amp; Baisse de tension","POWER ISSUE",
U31="Defaut GE &amp; POWER Cabinet","POWER ISSUE",
U31="Sharing","POWER ISSUE",
U31="Sites strategiques &amp; DataCenter","POWER ISSUE",
U31="Exclu","Exclu",
U31="SAT","TX ISSUE",
U31="SPARE-ISSUE","SPARE-ISSUE",
U31="Fiber CAmtel","TX ISSUE",
U31="Fiber AOF","TX ISSUE",
U31="Projet OCM (HUAWEI)","TRAVAUX-HUAWEI",
U31="Projet OCM (NOKIA)","TRAVAUX -NOKIA",
U31="ACCESS-ISSUE","ACCESS-ISSUE",
U31="Projet OCM (ZTE, NOKIA, autres projets)","TRAVAUX OCM",
U31="No root CAuse","No root cause",
U31="ODU HS","TX ISSUE",
U31="IP &amp; VLAN","TX ISSUE",
U31="Warehouse HUAWEI","SPARE-ISSUE",
U31="SPARE-HS","SPARE-ISSUE",
U31="Power Telco","RAN ISSUE",U31="no impacts","no impacts"
),"")</f>
        <v>Exclu</v>
      </c>
      <c r="U31" s="68" t="s">
        <v>5537</v>
      </c>
      <c r="V31" s="41" t="str" cm="1">
        <f t="array" ref="V31">IFERROR(_xlfn.IFS(
U31="MPR ISSUE","ACTIVE",
U31="BSS Hardware Issue","ACTIVE",
U31="Sites strategiques, MLL, Pylone, etc.","PASSIVE",
U31="AKTIVCO DEFAUT GE &amp; POWER Cabinet","PASSIVE",
U31="AKTIVCO Coupure ENEO &amp; Baisse de tension","PASSIVE",
U31="Coupure ENEO &amp; Baisse de tension","PASSIVE",
U31="Defaut GE &amp; POWER Cabinet","PASSIVE",
U31="Sharing","PASSIVE",
U31="Sites strategiques &amp; DataCenter","PASSIVE",
U31="Exclu","Exclu",
U31="SAT","ACTIVE",
U31="SPARE-ISSUE","SPARE-ISSUE",
U31="Fiber CAmtel","ACTIVE",
U31="Fiber AOF","ACTIVE",
U31="Projet OCM (HUAWEI)","PLANNED WORKS",
U31="Projet OCM (NOKIA)","PLANNED WORKS",
U31="ACCESS-ISSUE","ACCESS-ISSUE",
U31="Projet OCM (ZTE, NOKIA, autres projets)","PLANNED WORKS",
U31="No root CAuse","No root cause",
U31="ODU HS","ACTIVE",
U31="IP &amp; VLAN","ACTIVE",
U31="Warehouse HUAWEI","SPARE-ISSUE",
U31="SPARE-HS","SPARE-ISSUE",
U31="Power Telco","ACTIVE", U31="no impacts","no impacts"
),"")</f>
        <v>Exclu</v>
      </c>
      <c r="W31" s="113"/>
      <c r="X31" s="113"/>
      <c r="Y31" s="113"/>
      <c r="Z31" s="113"/>
      <c r="AA31" s="113"/>
      <c r="AB31" s="17" t="s">
        <v>5465</v>
      </c>
      <c r="AC31" s="17" t="str">
        <f>_xlfn.XLOOKUP(B31,'INCIDENT-04-27-2026'!E:E,'INCIDENT-04-27-2026'!F:F,"")</f>
        <v/>
      </c>
      <c r="AD31" s="9"/>
      <c r="AE31" s="7" t="s">
        <v>5465</v>
      </c>
      <c r="AF31" s="6" t="str">
        <f>_xlfn.XLOOKUP(B31,'[13]Input_27-04'!$B:$B,'[13]Input_27-04'!$M:$M,"")</f>
        <v/>
      </c>
      <c r="AG31" s="7"/>
      <c r="AH31" s="3"/>
      <c r="AI31" s="18" t="str">
        <f>_xlfn.XLOOKUP(B31,'[3]Cells Huawei 27042026 10h'!$B:$B,'[3]Cells Huawei 27042026 10h'!$T:$T,"")</f>
        <v/>
      </c>
      <c r="AJ31" s="18" t="str">
        <f>_xlfn.XLOOKUP(B31,'[3]Cells Huawei 27042026 15h'!$B:$B,'[3]Cells Huawei 27042026 15h'!$T:$T,"")</f>
        <v/>
      </c>
      <c r="AK31" s="18" t="str">
        <f>_xlfn.XLOOKUP(B31,'[4]cells down 27042026 11h28'!$B:$B,'[4]cells down 27042026 11h28'!$R:$R,"")</f>
        <v/>
      </c>
      <c r="AL31" s="18" t="str">
        <f>_xlfn.XLOOKUP(B31,'[4]cells down 27042026 18h01'!$B:$B,'[4]cells down 27042026 18h01'!$R:$R,"")</f>
        <v/>
      </c>
      <c r="AM31" s="18" t="str">
        <f>_xlfn.XLOOKUP(B31,'[5]cell downs 27042026 11h'!$B:$B,'[5]cell downs 27042026 11h'!$R:$R,"")</f>
        <v/>
      </c>
      <c r="AN31" s="18" t="str">
        <f>_xlfn.XLOOKUP(B31,'[5]cell downs 27042026 17h40'!$B:$B,'[5]cell downs 27042026 17h40'!$R:$R,"")</f>
        <v/>
      </c>
      <c r="AO31" s="18" t="str">
        <f>_xlfn.XLOOKUP(B31,'[6]ALL SITES DOWN'!$D:$D,'[6]ALL SITES DOWN'!$J:$J,"")</f>
        <v/>
      </c>
      <c r="AP31" s="18" t="str">
        <f>_xlfn.XLOOKUP(B31,'[7]ALL SITES DOWN'!$D:$D,'[7]ALL SITES DOWN'!$J:$J,"")</f>
        <v/>
      </c>
      <c r="AQ31" s="9" t="str">
        <f>_xlfn.XLOOKUP(B31,[8]sheet1!$AC:$AC,[8]sheet1!$AF:$AF,"")</f>
        <v/>
      </c>
      <c r="AR31" s="14"/>
      <c r="AS31" s="14" t="s">
        <v>5465</v>
      </c>
      <c r="AT31" s="14" t="str">
        <f>_xlfn.XLOOKUP(B31,'[9]cell downs 18042026 17h'!$B:$B,'[9]cell downs 18042026 17h'!$B:$B,"")</f>
        <v/>
      </c>
      <c r="AU31" s="14" t="str">
        <f>_xlfn.XLOOKUP(B31,'[10]Cells Huawei 19042026 15h'!$B:$B,'[10]Cells Huawei 19042026 15h'!$B:$B,"")</f>
        <v/>
      </c>
      <c r="AV31" s="9" t="str">
        <f>_xlfn.XLOOKUP(B31,'[11]cells down 19042026 9H40'!$B:$B,'[11]cells down 19042026 9H40'!$B:$B,"")</f>
        <v/>
      </c>
    </row>
    <row r="32" spans="1:48" hidden="1" x14ac:dyDescent="0.3">
      <c r="A32" s="1" t="s">
        <v>972</v>
      </c>
      <c r="B32" s="8" t="s">
        <v>973</v>
      </c>
      <c r="C32" s="3" t="str">
        <f>_xlfn.XLOOKUP(B32,'[1]daily break down'!$D:$D,'[1]daily break down'!$E:$E,"")</f>
        <v>EXTREME-NORD</v>
      </c>
      <c r="D32" s="1" t="s">
        <v>11</v>
      </c>
      <c r="E32" s="1" t="s">
        <v>12</v>
      </c>
      <c r="F32" s="3" t="s">
        <v>55</v>
      </c>
      <c r="G32" s="1" t="s">
        <v>974</v>
      </c>
      <c r="H32" s="28" t="str">
        <f>_xlfn.XLOOKUP(B32,[2]CALCULATION!$B:$B,[2]CALCULATION!$H:$H,"")</f>
        <v>NOKIA</v>
      </c>
      <c r="I32" s="26">
        <v>7.786461978085228</v>
      </c>
      <c r="J32" s="26">
        <v>0</v>
      </c>
      <c r="K32" s="26">
        <v>16.839256719544107</v>
      </c>
      <c r="L32" s="26">
        <v>23.035088232101636</v>
      </c>
      <c r="M32" s="26">
        <v>13.757724480488752</v>
      </c>
      <c r="N32" s="26">
        <v>13.16416467728264</v>
      </c>
      <c r="O32" s="26">
        <v>23.113405415585859</v>
      </c>
      <c r="P32" s="114" t="s">
        <v>6362</v>
      </c>
      <c r="Q32" s="42" t="s">
        <v>6353</v>
      </c>
      <c r="R32" s="42"/>
      <c r="S32" s="41" t="str" cm="1">
        <f t="array" ref="S32">IFERROR(_xlfn.IFS(
U32="MPR ISSUE","PDH",
U32="BSS Hardware Issue","BSS",
U32="Sites strategiques, MLL, Pylone, etc.","ENVTECH",
U32="AKTIVCO DEFAUT GE &amp; POWER Cabinet","AKTIVCO",
U32="AKTIVCO Coupure ENEO &amp; Baisse de tension","AKTIVCO GRID ONLY",
U32="Coupure ENEO &amp; Baisse de tension","IHS GRID ONLY",
U32="Defaut GE &amp; POWER Cabinet","IHS",
U32="Sharing","Partners",
U32="Sites strategiques &amp; DataCenter","SST &amp; DC",
U32="Exclu","Exclu",
U32="SAT","SAT",
U32="SPARE-ISSUE","SPARE-ISSUE",
U32="Fiber CAmtel","TRANS_FO_CAMTEL",
U32="Fiber AOF","Fiber AOF",
U32="Projet OCM (HUAWEI)","TRAVAUX-HUAWEI",
U32="Projet OCM (NOKIA)","TRAVAUX-NOKIA",
U32="ACCESS-ISSUE","ACCESS-ISSUE",
U32="Projet OCM (ZTE, NOKIA, autres projets)","TRAVAUX OCM",
U32="No root CAuse","No root cause",
U32="ODU HS","PDH",
U32="IP &amp; VLAN","PDH",
U32="Warehouse HUAWEI","SPARE-ISSUE",
U32="SPARE-HS","SPARE-ISSUE",
U32="Power Telco","BSS",U32="no impacts","no impacts"
),"")</f>
        <v>IHS</v>
      </c>
      <c r="T32" s="41" t="str" cm="1">
        <f t="array" ref="T32">IFERROR(_xlfn.IFS(
U32="MPR ISSUE","TX ISSUE",
U32="BSS Hardware Issue","RAN ISSUE",
U32="Sites strategiques, MLL, Pylone, etc.","ENVTECH",
U32="AKTIVCO DEFAUT GE &amp; POWER Cabinet","POWER ISSUE",
U32="AKTIVCO Coupure ENEO &amp; Baisse de tension","POWER ISSUE",
U32="Coupure ENEO &amp; Baisse de tension","POWER ISSUE",
U32="Defaut GE &amp; POWER Cabinet","POWER ISSUE",
U32="Sharing","POWER ISSUE",
U32="Sites strategiques &amp; DataCenter","POWER ISSUE",
U32="Exclu","Exclu",
U32="SAT","TX ISSUE",
U32="SPARE-ISSUE","SPARE-ISSUE",
U32="Fiber CAmtel","TX ISSUE",
U32="Fiber AOF","TX ISSUE",
U32="Projet OCM (HUAWEI)","TRAVAUX-HUAWEI",
U32="Projet OCM (NOKIA)","TRAVAUX -NOKIA",
U32="ACCESS-ISSUE","ACCESS-ISSUE",
U32="Projet OCM (ZTE, NOKIA, autres projets)","TRAVAUX OCM",
U32="No root CAuse","No root cause",
U32="ODU HS","TX ISSUE",
U32="IP &amp; VLAN","TX ISSUE",
U32="Warehouse HUAWEI","SPARE-ISSUE",
U32="SPARE-HS","SPARE-ISSUE",
U32="Power Telco","RAN ISSUE",U32="no impacts","no impacts"
),"")</f>
        <v>POWER ISSUE</v>
      </c>
      <c r="U32" s="68" t="s">
        <v>5329</v>
      </c>
      <c r="V32" s="41" t="str" cm="1">
        <f t="array" ref="V32">IFERROR(_xlfn.IFS(
U32="MPR ISSUE","ACTIVE",
U32="BSS Hardware Issue","ACTIVE",
U32="Sites strategiques, MLL, Pylone, etc.","PASSIVE",
U32="AKTIVCO DEFAUT GE &amp; POWER Cabinet","PASSIVE",
U32="AKTIVCO Coupure ENEO &amp; Baisse de tension","PASSIVE",
U32="Coupure ENEO &amp; Baisse de tension","PASSIVE",
U32="Defaut GE &amp; POWER Cabinet","PASSIVE",
U32="Sharing","PASSIVE",
U32="Sites strategiques &amp; DataCenter","PASSIVE",
U32="Exclu","Exclu",
U32="SAT","ACTIVE",
U32="SPARE-ISSUE","SPARE-ISSUE",
U32="Fiber CAmtel","ACTIVE",
U32="Fiber AOF","ACTIVE",
U32="Projet OCM (HUAWEI)","PLANNED WORKS",
U32="Projet OCM (NOKIA)","PLANNED WORKS",
U32="ACCESS-ISSUE","ACCESS-ISSUE",
U32="Projet OCM (ZTE, NOKIA, autres projets)","PLANNED WORKS",
U32="No root CAuse","No root cause",
U32="ODU HS","ACTIVE",
U32="IP &amp; VLAN","ACTIVE",
U32="Warehouse HUAWEI","SPARE-ISSUE",
U32="SPARE-HS","SPARE-ISSUE",
U32="Power Telco","ACTIVE", U32="no impacts","no impacts"
),"")</f>
        <v>PASSIVE</v>
      </c>
      <c r="W32" s="113"/>
      <c r="X32" s="113"/>
      <c r="Y32" s="113"/>
      <c r="Z32" s="113"/>
      <c r="AA32" s="113"/>
      <c r="AB32" s="17" t="s">
        <v>6031</v>
      </c>
      <c r="AC32" s="17" t="str">
        <f>_xlfn.XLOOKUP(B32,'INCIDENT-04-27-2026'!E:E,'INCIDENT-04-27-2026'!F:F,"")</f>
        <v/>
      </c>
      <c r="AD32" s="9"/>
      <c r="AE32" s="7" t="s">
        <v>5465</v>
      </c>
      <c r="AF32" s="6" t="str">
        <f>_xlfn.XLOOKUP(B32,'[13]Input_27-04'!$B:$B,'[13]Input_27-04'!$M:$M,"")</f>
        <v/>
      </c>
      <c r="AG32" s="7"/>
      <c r="AH32" s="3"/>
      <c r="AI32" s="18" t="str">
        <f>_xlfn.XLOOKUP(B32,'[3]Cells Huawei 27042026 10h'!$B:$B,'[3]Cells Huawei 27042026 10h'!$T:$T,"")</f>
        <v/>
      </c>
      <c r="AJ32" s="18" t="str">
        <f>_xlfn.XLOOKUP(B32,'[3]Cells Huawei 27042026 15h'!$B:$B,'[3]Cells Huawei 27042026 15h'!$T:$T,"")</f>
        <v/>
      </c>
      <c r="AK32" s="18" t="str">
        <f>_xlfn.XLOOKUP(B32,'[4]cells down 27042026 11h28'!$B:$B,'[4]cells down 27042026 11h28'!$R:$R,"")</f>
        <v/>
      </c>
      <c r="AL32" s="18" t="str">
        <f>_xlfn.XLOOKUP(B32,'[4]cells down 27042026 18h01'!$B:$B,'[4]cells down 27042026 18h01'!$R:$R,"")</f>
        <v/>
      </c>
      <c r="AM32" s="18" t="str">
        <f>_xlfn.XLOOKUP(B32,'[5]cell downs 27042026 11h'!$B:$B,'[5]cell downs 27042026 11h'!$R:$R,"")</f>
        <v/>
      </c>
      <c r="AN32" s="18" t="str">
        <f>_xlfn.XLOOKUP(B32,'[5]cell downs 27042026 17h40'!$B:$B,'[5]cell downs 27042026 17h40'!$R:$R,"")</f>
        <v>(04/27/2026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v>
      </c>
      <c r="AO32" s="18" t="str">
        <f>_xlfn.XLOOKUP(B32,'[6]ALL SITES DOWN'!$D:$D,'[6]ALL SITES DOWN'!$J:$J,"")</f>
        <v/>
      </c>
      <c r="AP32" s="18" t="str">
        <f>_xlfn.XLOOKUP(B32,'[7]ALL SITES DOWN'!$D:$D,'[7]ALL SITES DOWN'!$J:$J,"")</f>
        <v/>
      </c>
      <c r="AQ32" s="9" t="str">
        <f>_xlfn.XLOOKUP(B32,[8]sheet1!$AC:$AC,[8]sheet1!$AF:$AF,"")</f>
        <v/>
      </c>
      <c r="AR32" s="14"/>
      <c r="AS32" s="14" t="s">
        <v>5465</v>
      </c>
      <c r="AT32" s="14" t="str">
        <f>_xlfn.XLOOKUP(B32,'[9]cell downs 18042026 17h'!$B:$B,'[9]cell downs 18042026 17h'!$B:$B,"")</f>
        <v>EXN_174</v>
      </c>
      <c r="AU32" s="14" t="str">
        <f>_xlfn.XLOOKUP(B32,'[10]Cells Huawei 19042026 15h'!$B:$B,'[10]Cells Huawei 19042026 15h'!$B:$B,"")</f>
        <v/>
      </c>
      <c r="AV32" s="9" t="str">
        <f>_xlfn.XLOOKUP(B32,'[11]cells down 19042026 9H40'!$B:$B,'[11]cells down 19042026 9H40'!$B:$B,"")</f>
        <v/>
      </c>
    </row>
    <row r="33" spans="1:48" x14ac:dyDescent="0.3">
      <c r="A33" s="1" t="s">
        <v>118</v>
      </c>
      <c r="B33" s="1" t="s">
        <v>119</v>
      </c>
      <c r="C33" s="3" t="str">
        <f>_xlfn.XLOOKUP(B33,'[1]daily break down'!$D:$D,'[1]daily break down'!$E:$E,"")</f>
        <v>Douala</v>
      </c>
      <c r="D33" s="1" t="s">
        <v>21</v>
      </c>
      <c r="E33" s="1" t="s">
        <v>30</v>
      </c>
      <c r="F33" s="3" t="s">
        <v>31</v>
      </c>
      <c r="G33" s="1" t="s">
        <v>32</v>
      </c>
      <c r="H33" s="29" t="str">
        <f>_xlfn.XLOOKUP(B33,[2]CALCULATION!$B:$B,[2]CALCULATION!$H:$H,"")</f>
        <v>ZTE</v>
      </c>
      <c r="I33" s="26">
        <v>29.194168357432098</v>
      </c>
      <c r="J33" s="26">
        <v>26.396236941155653</v>
      </c>
      <c r="K33" s="26">
        <v>28.637642573616073</v>
      </c>
      <c r="L33" s="26">
        <v>25.718325614311436</v>
      </c>
      <c r="M33" s="26">
        <v>29.444626362243277</v>
      </c>
      <c r="N33" s="26">
        <v>26.883259424768784</v>
      </c>
      <c r="O33" s="26">
        <v>22.973542731420842</v>
      </c>
      <c r="P33" s="114" t="s">
        <v>6362</v>
      </c>
      <c r="Q33" s="42" t="s">
        <v>5538</v>
      </c>
      <c r="R33" s="42"/>
      <c r="S33" s="41" t="str" cm="1">
        <f t="array" ref="S33">IFERROR(_xlfn.IFS(
U33="MPR ISSUE","PDH",
U33="BSS Hardware Issue","BSS",
U33="Sites strategiques, MLL, Pylone, etc.","ENVTECH",
U33="AKTIVCO DEFAUT GE &amp; POWER Cabinet","AKTIVCO",
U33="AKTIVCO Coupure ENEO &amp; Baisse de tension","AKTIVCO GRID ONLY",
U33="Coupure ENEO &amp; Baisse de tension","IHS GRID ONLY",
U33="Defaut GE &amp; POWER Cabinet","IHS",
U33="Sharing","Partners",
U33="Sites strategiques &amp; DataCenter","SST &amp; DC",
U33="Exclu","Exclu",
U33="SAT","SAT",
U33="SPARE-ISSUE","SPARE-ISSUE",
U33="Fiber CAmtel","TRANS_FO_CAMTEL",
U33="Fiber AOF","Fiber AOF",
U33="Projet OCM (HUAWEI)","TRAVAUX-HUAWEI",
U33="Projet OCM (NOKIA)","TRAVAUX-NOKIA",
U33="ACCESS-ISSUE","ACCESS-ISSUE",
U33="Projet OCM (ZTE, NOKIA, autres projets)","TRAVAUX OCM",
U33="No root CAuse","No root cause",
U33="ODU HS","PDH",
U33="IP &amp; VLAN","PDH",
U33="Warehouse HUAWEI","SPARE-ISSUE",
U33="SPARE-HS","SPARE-ISSUE",
U33="Power Telco","BSS",U33="no impacts","no impacts"
),"")</f>
        <v>No root cause</v>
      </c>
      <c r="T33" s="41" t="str" cm="1">
        <f t="array" ref="T33">IFERROR(_xlfn.IFS(
U33="MPR ISSUE","TX ISSUE",
U33="BSS Hardware Issue","RAN ISSUE",
U33="Sites strategiques, MLL, Pylone, etc.","ENVTECH",
U33="AKTIVCO DEFAUT GE &amp; POWER Cabinet","POWER ISSUE",
U33="AKTIVCO Coupure ENEO &amp; Baisse de tension","POWER ISSUE",
U33="Coupure ENEO &amp; Baisse de tension","POWER ISSUE",
U33="Defaut GE &amp; POWER Cabinet","POWER ISSUE",
U33="Sharing","POWER ISSUE",
U33="Sites strategiques &amp; DataCenter","POWER ISSUE",
U33="Exclu","Exclu",
U33="SAT","TX ISSUE",
U33="SPARE-ISSUE","SPARE-ISSUE",
U33="Fiber CAmtel","TX ISSUE",
U33="Fiber AOF","TX ISSUE",
U33="Projet OCM (HUAWEI)","TRAVAUX-HUAWEI",
U33="Projet OCM (NOKIA)","TRAVAUX -NOKIA",
U33="ACCESS-ISSUE","ACCESS-ISSUE",
U33="Projet OCM (ZTE, NOKIA, autres projets)","TRAVAUX OCM",
U33="No root CAuse","No root cause",
U33="ODU HS","TX ISSUE",
U33="IP &amp; VLAN","TX ISSUE",
U33="Warehouse HUAWEI","SPARE-ISSUE",
U33="SPARE-HS","SPARE-ISSUE",
U33="Power Telco","RAN ISSUE",U33="no impacts","no impacts"
),"")</f>
        <v>No root cause</v>
      </c>
      <c r="U33" s="68" t="s">
        <v>5691</v>
      </c>
      <c r="V33" s="41" t="str" cm="1">
        <f t="array" ref="V33">IFERROR(_xlfn.IFS(
U33="MPR ISSUE","ACTIVE",
U33="BSS Hardware Issue","ACTIVE",
U33="Sites strategiques, MLL, Pylone, etc.","PASSIVE",
U33="AKTIVCO DEFAUT GE &amp; POWER Cabinet","PASSIVE",
U33="AKTIVCO Coupure ENEO &amp; Baisse de tension","PASSIVE",
U33="Coupure ENEO &amp; Baisse de tension","PASSIVE",
U33="Defaut GE &amp; POWER Cabinet","PASSIVE",
U33="Sharing","PASSIVE",
U33="Sites strategiques &amp; DataCenter","PASSIVE",
U33="Exclu","Exclu",
U33="SAT","ACTIVE",
U33="SPARE-ISSUE","SPARE-ISSUE",
U33="Fiber CAmtel","ACTIVE",
U33="Fiber AOF","ACTIVE",
U33="Projet OCM (HUAWEI)","PLANNED WORKS",
U33="Projet OCM (NOKIA)","PLANNED WORKS",
U33="ACCESS-ISSUE","ACCESS-ISSUE",
U33="Projet OCM (ZTE, NOKIA, autres projets)","PLANNED WORKS",
U33="No root CAuse","No root cause",
U33="ODU HS","ACTIVE",
U33="IP &amp; VLAN","ACTIVE",
U33="Warehouse HUAWEI","SPARE-ISSUE",
U33="SPARE-HS","SPARE-ISSUE",
U33="Power Telco","ACTIVE", U33="no impacts","no impacts"
),"")</f>
        <v>No root cause</v>
      </c>
      <c r="W33" s="119" t="s">
        <v>6383</v>
      </c>
      <c r="X33" s="119"/>
      <c r="Y33" s="119"/>
      <c r="Z33" s="119"/>
      <c r="AA33" s="119"/>
      <c r="AB33" s="17" t="s">
        <v>6162</v>
      </c>
      <c r="AC33" s="17" t="str">
        <f>_xlfn.XLOOKUP(B33,'INCIDENT-04-27-2026'!E:E,'INCIDENT-04-27-2026'!F:F,"")</f>
        <v/>
      </c>
      <c r="AD33" s="9"/>
      <c r="AE33" s="7" t="s">
        <v>6073</v>
      </c>
      <c r="AF33" s="6" t="str">
        <f>_xlfn.XLOOKUP(B33,'[13]Input_27-04'!$B:$B,'[13]Input_27-04'!$M:$M,"")</f>
        <v>Grid outage,  / grid return awaited</v>
      </c>
      <c r="AG33" s="7"/>
      <c r="AH33" s="3"/>
      <c r="AI33" s="18" t="str">
        <f>_xlfn.XLOOKUP(B33,'[3]Cells Huawei 27042026 10h'!$B:$B,'[3]Cells Huawei 27042026 10h'!$T:$T,"")</f>
        <v/>
      </c>
      <c r="AJ33" s="18" t="str">
        <f>_xlfn.XLOOKUP(B33,'[3]Cells Huawei 27042026 15h'!$B:$B,'[3]Cells Huawei 27042026 15h'!$T:$T,"")</f>
        <v/>
      </c>
      <c r="AK33" s="18" t="str">
        <f>_xlfn.XLOOKUP(B33,'[4]cells down 27042026 11h28'!$B:$B,'[4]cells down 27042026 11h28'!$R:$R,"")</f>
        <v/>
      </c>
      <c r="AL33" s="18" t="str">
        <f>_xlfn.XLOOKUP(B33,'[4]cells down 27042026 18h01'!$B:$B,'[4]cells down 27042026 18h01'!$R:$R,"")</f>
        <v>(04/27/2026 cell zte):-22/04/2026 : Site down</v>
      </c>
      <c r="AM33" s="18" t="str">
        <f>_xlfn.XLOOKUP(B33,'[5]cell downs 27042026 11h'!$B:$B,'[5]cell downs 27042026 11h'!$R:$R,"")</f>
        <v/>
      </c>
      <c r="AN33" s="18" t="str">
        <f>_xlfn.XLOOKUP(B33,'[5]cell downs 27042026 17h40'!$B:$B,'[5]cell downs 27042026 17h40'!$R:$R,"")</f>
        <v/>
      </c>
      <c r="AO33" s="18" t="str">
        <f>_xlfn.XLOOKUP(B33,'[6]ALL SITES DOWN'!$D:$D,'[6]ALL SITES DOWN'!$J:$J,"")</f>
        <v/>
      </c>
      <c r="AP33" s="18" t="str">
        <f>_xlfn.XLOOKUP(B33,'[7]ALL SITES DOWN'!$D:$D,'[7]ALL SITES DOWN'!$J:$J,"")</f>
        <v/>
      </c>
      <c r="AQ33" s="9" t="str">
        <f>_xlfn.XLOOKUP(B33,[8]sheet1!$AC:$AC,[8]sheet1!$AF:$AF,"")</f>
        <v/>
      </c>
      <c r="AR33" s="14"/>
      <c r="AS33" s="14" t="s">
        <v>5465</v>
      </c>
      <c r="AT33" s="14" t="str">
        <f>_xlfn.XLOOKUP(B33,'[9]cell downs 18042026 17h'!$B:$B,'[9]cell downs 18042026 17h'!$B:$B,"")</f>
        <v/>
      </c>
      <c r="AU33" s="14" t="str">
        <f>_xlfn.XLOOKUP(B33,'[10]Cells Huawei 19042026 15h'!$B:$B,'[10]Cells Huawei 19042026 15h'!$B:$B,"")</f>
        <v/>
      </c>
      <c r="AV33" s="9" t="str">
        <f>_xlfn.XLOOKUP(B33,'[11]cells down 19042026 9H40'!$B:$B,'[11]cells down 19042026 9H40'!$B:$B,"")</f>
        <v>LIT_613</v>
      </c>
    </row>
    <row r="34" spans="1:48" hidden="1" x14ac:dyDescent="0.3">
      <c r="A34" s="1" t="s">
        <v>2525</v>
      </c>
      <c r="B34" s="1" t="s">
        <v>2526</v>
      </c>
      <c r="C34" s="3" t="str">
        <f>_xlfn.XLOOKUP(B34,'[1]daily break down'!$D:$D,'[1]daily break down'!$E:$E,"")</f>
        <v>Douala</v>
      </c>
      <c r="D34" s="1" t="s">
        <v>21</v>
      </c>
      <c r="E34" s="1" t="s">
        <v>125</v>
      </c>
      <c r="F34" s="3" t="s">
        <v>31</v>
      </c>
      <c r="G34" s="1" t="s">
        <v>32</v>
      </c>
      <c r="H34" s="29" t="str">
        <f>_xlfn.XLOOKUP(B34,[2]CALCULATION!$B:$B,[2]CALCULATION!$H:$H,"")</f>
        <v>ZTE</v>
      </c>
      <c r="I34" s="26">
        <v>0</v>
      </c>
      <c r="J34" s="26">
        <v>0</v>
      </c>
      <c r="K34" s="26">
        <v>0</v>
      </c>
      <c r="L34" s="26">
        <v>0</v>
      </c>
      <c r="M34" s="26">
        <v>0</v>
      </c>
      <c r="N34" s="26">
        <v>0</v>
      </c>
      <c r="O34" s="26">
        <v>22.302890281451802</v>
      </c>
      <c r="P34" s="114" t="s">
        <v>6363</v>
      </c>
      <c r="Q34" s="42" t="s">
        <v>5538</v>
      </c>
      <c r="R34" s="42"/>
      <c r="S34" s="41" t="str" cm="1">
        <f t="array" ref="S34">IFERROR(_xlfn.IFS(
U34="MPR ISSUE","PDH",
U34="BSS Hardware Issue","BSS",
U34="Sites strategiques, MLL, Pylone, etc.","ENVTECH",
U34="AKTIVCO DEFAUT GE &amp; POWER Cabinet","AKTIVCO",
U34="AKTIVCO Coupure ENEO &amp; Baisse de tension","AKTIVCO GRID ONLY",
U34="Coupure ENEO &amp; Baisse de tension","IHS GRID ONLY",
U34="Defaut GE &amp; POWER Cabinet","IHS",
U34="Sharing","Partners",
U34="Sites strategiques &amp; DataCenter","SST &amp; DC",
U34="Exclu","Exclu",
U34="SAT","SAT",
U34="SPARE-ISSUE","SPARE-ISSUE",
U34="Fiber CAmtel","TRANS_FO_CAMTEL",
U34="Fiber AOF","Fiber AOF",
U34="Projet OCM (HUAWEI)","TRAVAUX-HUAWEI",
U34="Projet OCM (NOKIA)","TRAVAUX-NOKIA",
U34="ACCESS-ISSUE","ACCESS-ISSUE",
U34="Projet OCM (ZTE, NOKIA, autres projets)","TRAVAUX OCM",
U34="No root CAuse","No root cause",
U34="ODU HS","PDH",
U34="IP &amp; VLAN","PDH",
U34="Warehouse HUAWEI","SPARE-ISSUE",
U34="SPARE-HS","SPARE-ISSUE",
U34="Power Telco","BSS",U34="no impacts","no impacts"
),"")</f>
        <v>AKTIVCO GRID ONLY</v>
      </c>
      <c r="T34" s="41" t="str" cm="1">
        <f t="array" ref="T34">IFERROR(_xlfn.IFS(
U34="MPR ISSUE","TX ISSUE",
U34="BSS Hardware Issue","RAN ISSUE",
U34="Sites strategiques, MLL, Pylone, etc.","ENVTECH",
U34="AKTIVCO DEFAUT GE &amp; POWER Cabinet","POWER ISSUE",
U34="AKTIVCO Coupure ENEO &amp; Baisse de tension","POWER ISSUE",
U34="Coupure ENEO &amp; Baisse de tension","POWER ISSUE",
U34="Defaut GE &amp; POWER Cabinet","POWER ISSUE",
U34="Sharing","POWER ISSUE",
U34="Sites strategiques &amp; DataCenter","POWER ISSUE",
U34="Exclu","Exclu",
U34="SAT","TX ISSUE",
U34="SPARE-ISSUE","SPARE-ISSUE",
U34="Fiber CAmtel","TX ISSUE",
U34="Fiber AOF","TX ISSUE",
U34="Projet OCM (HUAWEI)","TRAVAUX-HUAWEI",
U34="Projet OCM (NOKIA)","TRAVAUX -NOKIA",
U34="ACCESS-ISSUE","ACCESS-ISSUE",
U34="Projet OCM (ZTE, NOKIA, autres projets)","TRAVAUX OCM",
U34="No root CAuse","No root cause",
U34="ODU HS","TX ISSUE",
U34="IP &amp; VLAN","TX ISSUE",
U34="Warehouse HUAWEI","SPARE-ISSUE",
U34="SPARE-HS","SPARE-ISSUE",
U34="Power Telco","RAN ISSUE",U34="no impacts","no impacts"
),"")</f>
        <v>POWER ISSUE</v>
      </c>
      <c r="U34" s="68" t="s">
        <v>5326</v>
      </c>
      <c r="V34" s="41" t="str" cm="1">
        <f t="array" ref="V34">IFERROR(_xlfn.IFS(
U34="MPR ISSUE","ACTIVE",
U34="BSS Hardware Issue","ACTIVE",
U34="Sites strategiques, MLL, Pylone, etc.","PASSIVE",
U34="AKTIVCO DEFAUT GE &amp; POWER Cabinet","PASSIVE",
U34="AKTIVCO Coupure ENEO &amp; Baisse de tension","PASSIVE",
U34="Coupure ENEO &amp; Baisse de tension","PASSIVE",
U34="Defaut GE &amp; POWER Cabinet","PASSIVE",
U34="Sharing","PASSIVE",
U34="Sites strategiques &amp; DataCenter","PASSIVE",
U34="Exclu","Exclu",
U34="SAT","ACTIVE",
U34="SPARE-ISSUE","SPARE-ISSUE",
U34="Fiber CAmtel","ACTIVE",
U34="Fiber AOF","ACTIVE",
U34="Projet OCM (HUAWEI)","PLANNED WORKS",
U34="Projet OCM (NOKIA)","PLANNED WORKS",
U34="ACCESS-ISSUE","ACCESS-ISSUE",
U34="Projet OCM (ZTE, NOKIA, autres projets)","PLANNED WORKS",
U34="No root CAuse","No root cause",
U34="ODU HS","ACTIVE",
U34="IP &amp; VLAN","ACTIVE",
U34="Warehouse HUAWEI","SPARE-ISSUE",
U34="SPARE-HS","SPARE-ISSUE",
U34="Power Telco","ACTIVE", U34="no impacts","no impacts"
),"")</f>
        <v>PASSIVE</v>
      </c>
      <c r="W34" s="113"/>
      <c r="X34" s="113"/>
      <c r="Y34" s="113"/>
      <c r="Z34" s="113"/>
      <c r="AA34" s="113"/>
      <c r="AB34" s="17" t="s">
        <v>6163</v>
      </c>
      <c r="AC34" s="17" t="str">
        <f>_xlfn.XLOOKUP(B34,'INCIDENT-04-27-2026'!E:E,'INCIDENT-04-27-2026'!F:F,"")</f>
        <v/>
      </c>
      <c r="AD34" s="9" t="s">
        <v>6061</v>
      </c>
      <c r="AE34" s="7" t="s">
        <v>6079</v>
      </c>
      <c r="AF34" s="6" t="str">
        <f>_xlfn.XLOOKUP(B34,'[13]Input_27-04'!$B:$B,'[13]Input_27-04'!$M:$M,"")</f>
        <v>Grid outage,  / grid return awaited</v>
      </c>
      <c r="AG34" s="7"/>
      <c r="AH34" s="3"/>
      <c r="AI34" s="18" t="str">
        <f>_xlfn.XLOOKUP(B34,'[3]Cells Huawei 27042026 10h'!$B:$B,'[3]Cells Huawei 27042026 10h'!$T:$T,"")</f>
        <v/>
      </c>
      <c r="AJ34" s="18" t="str">
        <f>_xlfn.XLOOKUP(B34,'[3]Cells Huawei 27042026 15h'!$B:$B,'[3]Cells Huawei 27042026 15h'!$T:$T,"")</f>
        <v/>
      </c>
      <c r="AK34" s="18" t="str">
        <f>_xlfn.XLOOKUP(B34,'[4]cells down 27042026 11h28'!$B:$B,'[4]cells down 27042026 11h28'!$R:$R,"")</f>
        <v/>
      </c>
      <c r="AL34" s="18" t="str">
        <f>_xlfn.XLOOKUP(B34,'[4]cells down 27042026 18h01'!$B:$B,'[4]cells down 27042026 18h01'!$R:$R,"")</f>
        <v>(04/27/2026 cell zte):-27/04/2026 : Site down</v>
      </c>
      <c r="AM34" s="18" t="str">
        <f>_xlfn.XLOOKUP(B34,'[5]cell downs 27042026 11h'!$B:$B,'[5]cell downs 27042026 11h'!$R:$R,"")</f>
        <v/>
      </c>
      <c r="AN34" s="18" t="str">
        <f>_xlfn.XLOOKUP(B34,'[5]cell downs 27042026 17h40'!$B:$B,'[5]cell downs 27042026 17h40'!$R:$R,"")</f>
        <v/>
      </c>
      <c r="AO34" s="18" t="str">
        <f>_xlfn.XLOOKUP(B34,'[6]ALL SITES DOWN'!$D:$D,'[6]ALL SITES DOWN'!$J:$J,"")</f>
        <v>(04/27/2026 ocm ran 17h):-Impacter par LIT_616_Z_Buca-Voyage(LIT-616)</v>
      </c>
      <c r="AP34" s="18" t="str">
        <f>_xlfn.XLOOKUP(B34,'[7]ALL SITES DOWN'!$D:$D,'[7]ALL SITES DOWN'!$J:$J,"")</f>
        <v/>
      </c>
      <c r="AQ34" s="9" t="str">
        <f>_xlfn.XLOOKUP(B34,[8]sheet1!$AC:$AC,[8]sheet1!$AF:$AF,"")</f>
        <v>(04/27/2026 ticket):-INC-20260427-00010419…2026-04-27 19:56:59…Grid outage and Grid only site / Grid return awaited</v>
      </c>
      <c r="AR34" s="14"/>
      <c r="AS34" s="14" t="s">
        <v>5465</v>
      </c>
      <c r="AT34" s="14" t="str">
        <f>_xlfn.XLOOKUP(B34,'[9]cell downs 18042026 17h'!$B:$B,'[9]cell downs 18042026 17h'!$B:$B,"")</f>
        <v/>
      </c>
      <c r="AU34" s="14" t="str">
        <f>_xlfn.XLOOKUP(B34,'[10]Cells Huawei 19042026 15h'!$B:$B,'[10]Cells Huawei 19042026 15h'!$B:$B,"")</f>
        <v/>
      </c>
      <c r="AV34" s="9" t="str">
        <f>_xlfn.XLOOKUP(B34,'[11]cells down 19042026 9H40'!$B:$B,'[11]cells down 19042026 9H40'!$B:$B,"")</f>
        <v/>
      </c>
    </row>
    <row r="35" spans="1:48" x14ac:dyDescent="0.3">
      <c r="A35" s="1" t="s">
        <v>3312</v>
      </c>
      <c r="B35" s="8" t="s">
        <v>3313</v>
      </c>
      <c r="C35" s="3" t="str">
        <f>_xlfn.XLOOKUP(B35,'[1]daily break down'!$D:$D,'[1]daily break down'!$E:$E,"")</f>
        <v>Douala</v>
      </c>
      <c r="D35" s="1"/>
      <c r="E35" s="1"/>
      <c r="F35" s="3" t="s">
        <v>31</v>
      </c>
      <c r="G35" s="1" t="s">
        <v>32</v>
      </c>
      <c r="H35" s="29" t="str">
        <f>_xlfn.XLOOKUP(B35,[2]CALCULATION!$B:$B,[2]CALCULATION!$H:$H,"")</f>
        <v>ZTE</v>
      </c>
      <c r="I35" s="26">
        <v>0</v>
      </c>
      <c r="J35" s="26">
        <v>0</v>
      </c>
      <c r="K35" s="26">
        <v>9.9933867529599105</v>
      </c>
      <c r="L35" s="26">
        <v>0</v>
      </c>
      <c r="M35" s="26">
        <v>0.96905114529738867</v>
      </c>
      <c r="N35" s="26">
        <v>0</v>
      </c>
      <c r="O35" s="26">
        <v>22.301409969951454</v>
      </c>
      <c r="P35" s="114" t="s">
        <v>6362</v>
      </c>
      <c r="Q35" s="42" t="s">
        <v>5538</v>
      </c>
      <c r="R35" s="42"/>
      <c r="S35" s="41" t="str" cm="1">
        <f t="array" ref="S35">IFERROR(_xlfn.IFS(
U35="MPR ISSUE","PDH",
U35="BSS Hardware Issue","BSS",
U35="Sites strategiques, MLL, Pylone, etc.","ENVTECH",
U35="AKTIVCO DEFAUT GE &amp; POWER Cabinet","AKTIVCO",
U35="AKTIVCO Coupure ENEO &amp; Baisse de tension","AKTIVCO GRID ONLY",
U35="Coupure ENEO &amp; Baisse de tension","IHS GRID ONLY",
U35="Defaut GE &amp; POWER Cabinet","IHS",
U35="Sharing","Partners",
U35="Sites strategiques &amp; DataCenter","SST &amp; DC",
U35="Exclu","Exclu",
U35="SAT","SAT",
U35="SPARE-ISSUE","SPARE-ISSUE",
U35="Fiber CAmtel","TRANS_FO_CAMTEL",
U35="Fiber AOF","Fiber AOF",
U35="Projet OCM (HUAWEI)","TRAVAUX-HUAWEI",
U35="Projet OCM (NOKIA)","TRAVAUX-NOKIA",
U35="ACCESS-ISSUE","ACCESS-ISSUE",
U35="Projet OCM (ZTE, NOKIA, autres projets)","TRAVAUX OCM",
U35="No root CAuse","No root cause",
U35="ODU HS","PDH",
U35="IP &amp; VLAN","PDH",
U35="Warehouse HUAWEI","SPARE-ISSUE",
U35="SPARE-HS","SPARE-ISSUE",
U35="Power Telco","BSS",U35="no impacts","no impacts"
),"")</f>
        <v>AKTIVCO</v>
      </c>
      <c r="T35" s="41" t="str" cm="1">
        <f t="array" ref="T35">IFERROR(_xlfn.IFS(
U35="MPR ISSUE","TX ISSUE",
U35="BSS Hardware Issue","RAN ISSUE",
U35="Sites strategiques, MLL, Pylone, etc.","ENVTECH",
U35="AKTIVCO DEFAUT GE &amp; POWER Cabinet","POWER ISSUE",
U35="AKTIVCO Coupure ENEO &amp; Baisse de tension","POWER ISSUE",
U35="Coupure ENEO &amp; Baisse de tension","POWER ISSUE",
U35="Defaut GE &amp; POWER Cabinet","POWER ISSUE",
U35="Sharing","POWER ISSUE",
U35="Sites strategiques &amp; DataCenter","POWER ISSUE",
U35="Exclu","Exclu",
U35="SAT","TX ISSUE",
U35="SPARE-ISSUE","SPARE-ISSUE",
U35="Fiber CAmtel","TX ISSUE",
U35="Fiber AOF","TX ISSUE",
U35="Projet OCM (HUAWEI)","TRAVAUX-HUAWEI",
U35="Projet OCM (NOKIA)","TRAVAUX -NOKIA",
U35="ACCESS-ISSUE","ACCESS-ISSUE",
U35="Projet OCM (ZTE, NOKIA, autres projets)","TRAVAUX OCM",
U35="No root CAuse","No root cause",
U35="ODU HS","TX ISSUE",
U35="IP &amp; VLAN","TX ISSUE",
U35="Warehouse HUAWEI","SPARE-ISSUE",
U35="SPARE-HS","SPARE-ISSUE",
U35="Power Telco","RAN ISSUE",U35="no impacts","no impacts"
),"")</f>
        <v>POWER ISSUE</v>
      </c>
      <c r="U35" s="68" t="s">
        <v>5324</v>
      </c>
      <c r="V35" s="41" t="str" cm="1">
        <f t="array" ref="V35">IFERROR(_xlfn.IFS(
U35="MPR ISSUE","ACTIVE",
U35="BSS Hardware Issue","ACTIVE",
U35="Sites strategiques, MLL, Pylone, etc.","PASSIVE",
U35="AKTIVCO DEFAUT GE &amp; POWER Cabinet","PASSIVE",
U35="AKTIVCO Coupure ENEO &amp; Baisse de tension","PASSIVE",
U35="Coupure ENEO &amp; Baisse de tension","PASSIVE",
U35="Defaut GE &amp; POWER Cabinet","PASSIVE",
U35="Sharing","PASSIVE",
U35="Sites strategiques &amp; DataCenter","PASSIVE",
U35="Exclu","Exclu",
U35="SAT","ACTIVE",
U35="SPARE-ISSUE","SPARE-ISSUE",
U35="Fiber CAmtel","ACTIVE",
U35="Fiber AOF","ACTIVE",
U35="Projet OCM (HUAWEI)","PLANNED WORKS",
U35="Projet OCM (NOKIA)","PLANNED WORKS",
U35="ACCESS-ISSUE","ACCESS-ISSUE",
U35="Projet OCM (ZTE, NOKIA, autres projets)","PLANNED WORKS",
U35="No root CAuse","No root cause",
U35="ODU HS","ACTIVE",
U35="IP &amp; VLAN","ACTIVE",
U35="Warehouse HUAWEI","SPARE-ISSUE",
U35="SPARE-HS","SPARE-ISSUE",
U35="Power Telco","ACTIVE", U35="no impacts","no impacts"
),"")</f>
        <v>PASSIVE</v>
      </c>
      <c r="W35" s="119"/>
      <c r="X35" s="119"/>
      <c r="Y35" s="119"/>
      <c r="Z35" s="119"/>
      <c r="AA35" s="119"/>
      <c r="AB35" s="17" t="s">
        <v>6164</v>
      </c>
      <c r="AC35" s="17" t="str">
        <f>_xlfn.XLOOKUP(B35,'INCIDENT-04-27-2026'!E:E,'INCIDENT-04-27-2026'!F:F,"")</f>
        <v>(04/27/2026 incident ) :impacted by impacted by  LIT_666_Z_Parcours-Vita(LIT-666), probleme d'energie || Action : RCA CAMUSAT attentdu</v>
      </c>
      <c r="AD35" s="9" t="s">
        <v>6058</v>
      </c>
      <c r="AE35" s="7" t="s">
        <v>6068</v>
      </c>
      <c r="AF35" s="6" t="str">
        <f>_xlfn.XLOOKUP(B35,'[13]Input_27-04'!$B:$B,'[13]Input_27-04'!$M:$M,"")</f>
        <v/>
      </c>
      <c r="AG35" s="7"/>
      <c r="AH35" s="3"/>
      <c r="AI35" s="18" t="str">
        <f>_xlfn.XLOOKUP(B35,'[3]Cells Huawei 27042026 10h'!$B:$B,'[3]Cells Huawei 27042026 10h'!$T:$T,"")</f>
        <v/>
      </c>
      <c r="AJ35" s="18" t="str">
        <f>_xlfn.XLOOKUP(B35,'[3]Cells Huawei 27042026 15h'!$B:$B,'[3]Cells Huawei 27042026 15h'!$T:$T,"")</f>
        <v/>
      </c>
      <c r="AK35" s="18" t="str">
        <f>_xlfn.XLOOKUP(B35,'[4]cells down 27042026 11h28'!$B:$B,'[4]cells down 27042026 11h28'!$R:$R,"")</f>
        <v/>
      </c>
      <c r="AL35" s="18" t="str">
        <f>_xlfn.XLOOKUP(B35,'[4]cells down 27042026 18h01'!$B:$B,'[4]cells down 27042026 18h01'!$R:$R,"")</f>
        <v>(04/27/2026 cell zte):-27/04/2026 : Besoin d'analyse BO RAN</v>
      </c>
      <c r="AM35" s="18" t="str">
        <f>_xlfn.XLOOKUP(B35,'[5]cell downs 27042026 11h'!$B:$B,'[5]cell downs 27042026 11h'!$R:$R,"")</f>
        <v/>
      </c>
      <c r="AN35" s="18" t="str">
        <f>_xlfn.XLOOKUP(B35,'[5]cell downs 27042026 17h40'!$B:$B,'[5]cell downs 27042026 17h40'!$R:$R,"")</f>
        <v/>
      </c>
      <c r="AO35" s="18" t="str">
        <f>_xlfn.XLOOKUP(B35,'[6]ALL SITES DOWN'!$D:$D,'[6]ALL SITES DOWN'!$J:$J,"")</f>
        <v/>
      </c>
      <c r="AP35" s="18" t="str">
        <f>_xlfn.XLOOKUP(B35,'[7]ALL SITES DOWN'!$D:$D,'[7]ALL SITES DOWN'!$J:$J,"")</f>
        <v/>
      </c>
      <c r="AQ35" s="9" t="str">
        <f>_xlfn.XLOOKUP(B35,[8]sheet1!$AC:$AC,[8]sheet1!$AF:$AF,"")</f>
        <v/>
      </c>
      <c r="AR35" s="14"/>
      <c r="AS35" s="14" t="s">
        <v>5465</v>
      </c>
      <c r="AT35" s="14" t="str">
        <f>_xlfn.XLOOKUP(B35,'[9]cell downs 18042026 17h'!$B:$B,'[9]cell downs 18042026 17h'!$B:$B,"")</f>
        <v/>
      </c>
      <c r="AU35" s="14" t="str">
        <f>_xlfn.XLOOKUP(B35,'[10]Cells Huawei 19042026 15h'!$B:$B,'[10]Cells Huawei 19042026 15h'!$B:$B,"")</f>
        <v/>
      </c>
      <c r="AV35" s="9" t="str">
        <f>_xlfn.XLOOKUP(B35,'[11]cells down 19042026 9H40'!$B:$B,'[11]cells down 19042026 9H40'!$B:$B,"")</f>
        <v/>
      </c>
    </row>
    <row r="36" spans="1:48" x14ac:dyDescent="0.3">
      <c r="A36" s="1" t="s">
        <v>1404</v>
      </c>
      <c r="B36" s="8" t="s">
        <v>1405</v>
      </c>
      <c r="C36" s="3" t="str">
        <f>_xlfn.XLOOKUP(B36,'[1]daily break down'!$D:$D,'[1]daily break down'!$E:$E,"")</f>
        <v>Douala</v>
      </c>
      <c r="D36" s="1" t="s">
        <v>21</v>
      </c>
      <c r="E36" s="1" t="s">
        <v>30</v>
      </c>
      <c r="F36" s="3" t="s">
        <v>31</v>
      </c>
      <c r="G36" s="1" t="s">
        <v>32</v>
      </c>
      <c r="H36" s="29" t="str">
        <f>_xlfn.XLOOKUP(B36,[2]CALCULATION!$B:$B,[2]CALCULATION!$H:$H,"")</f>
        <v>ZTE</v>
      </c>
      <c r="I36" s="26">
        <v>0</v>
      </c>
      <c r="J36" s="26">
        <v>0</v>
      </c>
      <c r="K36" s="26">
        <v>0</v>
      </c>
      <c r="L36" s="26">
        <v>0</v>
      </c>
      <c r="M36" s="26">
        <v>0</v>
      </c>
      <c r="N36" s="26">
        <v>6.2912525361481393</v>
      </c>
      <c r="O36" s="26">
        <v>22.107185967075022</v>
      </c>
      <c r="P36" s="114" t="s">
        <v>6362</v>
      </c>
      <c r="Q36" s="42" t="s">
        <v>5538</v>
      </c>
      <c r="R36" s="42"/>
      <c r="S36" s="41" t="str" cm="1">
        <f t="array" ref="S36">IFERROR(_xlfn.IFS(
U36="MPR ISSUE","PDH",
U36="BSS Hardware Issue","BSS",
U36="Sites strategiques, MLL, Pylone, etc.","ENVTECH",
U36="AKTIVCO DEFAUT GE &amp; POWER Cabinet","AKTIVCO",
U36="AKTIVCO Coupure ENEO &amp; Baisse de tension","AKTIVCO GRID ONLY",
U36="Coupure ENEO &amp; Baisse de tension","IHS GRID ONLY",
U36="Defaut GE &amp; POWER Cabinet","IHS",
U36="Sharing","Partners",
U36="Sites strategiques &amp; DataCenter","SST &amp; DC",
U36="Exclu","Exclu",
U36="SAT","SAT",
U36="SPARE-ISSUE","SPARE-ISSUE",
U36="Fiber CAmtel","TRANS_FO_CAMTEL",
U36="Fiber AOF","Fiber AOF",
U36="Projet OCM (HUAWEI)","TRAVAUX-HUAWEI",
U36="Projet OCM (NOKIA)","TRAVAUX-NOKIA",
U36="ACCESS-ISSUE","ACCESS-ISSUE",
U36="Projet OCM (ZTE, NOKIA, autres projets)","TRAVAUX OCM",
U36="No root CAuse","No root cause",
U36="ODU HS","PDH",
U36="IP &amp; VLAN","PDH",
U36="Warehouse HUAWEI","SPARE-ISSUE",
U36="SPARE-HS","SPARE-ISSUE",
U36="Power Telco","BSS",U36="no impacts","no impacts"
),"")</f>
        <v>No root cause</v>
      </c>
      <c r="T36" s="41" t="str" cm="1">
        <f t="array" ref="T36">IFERROR(_xlfn.IFS(
U36="MPR ISSUE","TX ISSUE",
U36="BSS Hardware Issue","RAN ISSUE",
U36="Sites strategiques, MLL, Pylone, etc.","ENVTECH",
U36="AKTIVCO DEFAUT GE &amp; POWER Cabinet","POWER ISSUE",
U36="AKTIVCO Coupure ENEO &amp; Baisse de tension","POWER ISSUE",
U36="Coupure ENEO &amp; Baisse de tension","POWER ISSUE",
U36="Defaut GE &amp; POWER Cabinet","POWER ISSUE",
U36="Sharing","POWER ISSUE",
U36="Sites strategiques &amp; DataCenter","POWER ISSUE",
U36="Exclu","Exclu",
U36="SAT","TX ISSUE",
U36="SPARE-ISSUE","SPARE-ISSUE",
U36="Fiber CAmtel","TX ISSUE",
U36="Fiber AOF","TX ISSUE",
U36="Projet OCM (HUAWEI)","TRAVAUX-HUAWEI",
U36="Projet OCM (NOKIA)","TRAVAUX -NOKIA",
U36="ACCESS-ISSUE","ACCESS-ISSUE",
U36="Projet OCM (ZTE, NOKIA, autres projets)","TRAVAUX OCM",
U36="No root CAuse","No root cause",
U36="ODU HS","TX ISSUE",
U36="IP &amp; VLAN","TX ISSUE",
U36="Warehouse HUAWEI","SPARE-ISSUE",
U36="SPARE-HS","SPARE-ISSUE",
U36="Power Telco","RAN ISSUE",U36="no impacts","no impacts"
),"")</f>
        <v>No root cause</v>
      </c>
      <c r="U36" s="68" t="s">
        <v>5691</v>
      </c>
      <c r="V36" s="41" t="str" cm="1">
        <f t="array" ref="V36">IFERROR(_xlfn.IFS(
U36="MPR ISSUE","ACTIVE",
U36="BSS Hardware Issue","ACTIVE",
U36="Sites strategiques, MLL, Pylone, etc.","PASSIVE",
U36="AKTIVCO DEFAUT GE &amp; POWER Cabinet","PASSIVE",
U36="AKTIVCO Coupure ENEO &amp; Baisse de tension","PASSIVE",
U36="Coupure ENEO &amp; Baisse de tension","PASSIVE",
U36="Defaut GE &amp; POWER Cabinet","PASSIVE",
U36="Sharing","PASSIVE",
U36="Sites strategiques &amp; DataCenter","PASSIVE",
U36="Exclu","Exclu",
U36="SAT","ACTIVE",
U36="SPARE-ISSUE","SPARE-ISSUE",
U36="Fiber CAmtel","ACTIVE",
U36="Fiber AOF","ACTIVE",
U36="Projet OCM (HUAWEI)","PLANNED WORKS",
U36="Projet OCM (NOKIA)","PLANNED WORKS",
U36="ACCESS-ISSUE","ACCESS-ISSUE",
U36="Projet OCM (ZTE, NOKIA, autres projets)","PLANNED WORKS",
U36="No root CAuse","No root cause",
U36="ODU HS","ACTIVE",
U36="IP &amp; VLAN","ACTIVE",
U36="Warehouse HUAWEI","SPARE-ISSUE",
U36="SPARE-HS","SPARE-ISSUE",
U36="Power Telco","ACTIVE", U36="no impacts","no impacts"
),"")</f>
        <v>No root cause</v>
      </c>
      <c r="W36" s="119"/>
      <c r="X36" s="119"/>
      <c r="Y36" s="119"/>
      <c r="Z36" s="119"/>
      <c r="AA36" s="119"/>
      <c r="AB36" s="17" t="s">
        <v>6073</v>
      </c>
      <c r="AC36" s="17" t="str">
        <f>_xlfn.XLOOKUP(B36,'INCIDENT-04-27-2026'!E:E,'INCIDENT-04-27-2026'!F:F,"")</f>
        <v/>
      </c>
      <c r="AD36" s="9"/>
      <c r="AE36" s="7" t="s">
        <v>6073</v>
      </c>
      <c r="AF36" s="6" t="str">
        <f>_xlfn.XLOOKUP(B36,'[13]Input_27-04'!$B:$B,'[13]Input_27-04'!$M:$M,"")</f>
        <v>No power issue</v>
      </c>
      <c r="AG36" s="7"/>
      <c r="AH36" s="3"/>
      <c r="AI36" s="18" t="str">
        <f>_xlfn.XLOOKUP(B36,'[3]Cells Huawei 27042026 10h'!$B:$B,'[3]Cells Huawei 27042026 10h'!$T:$T,"")</f>
        <v/>
      </c>
      <c r="AJ36" s="18" t="str">
        <f>_xlfn.XLOOKUP(B36,'[3]Cells Huawei 27042026 15h'!$B:$B,'[3]Cells Huawei 27042026 15h'!$T:$T,"")</f>
        <v/>
      </c>
      <c r="AK36" s="18" t="str">
        <f>_xlfn.XLOOKUP(B36,'[4]cells down 27042026 11h28'!$B:$B,'[4]cells down 27042026 11h28'!$R:$R,"")</f>
        <v/>
      </c>
      <c r="AL36" s="18" t="str">
        <f>_xlfn.XLOOKUP(B36,'[4]cells down 27042026 18h01'!$B:$B,'[4]cells down 27042026 18h01'!$R:$R,"")</f>
        <v/>
      </c>
      <c r="AM36" s="18" t="str">
        <f>_xlfn.XLOOKUP(B36,'[5]cell downs 27042026 11h'!$B:$B,'[5]cell downs 27042026 11h'!$R:$R,"")</f>
        <v/>
      </c>
      <c r="AN36" s="18" t="str">
        <f>_xlfn.XLOOKUP(B36,'[5]cell downs 27042026 17h40'!$B:$B,'[5]cell downs 27042026 17h40'!$R:$R,"")</f>
        <v/>
      </c>
      <c r="AO36" s="18" t="str">
        <f>_xlfn.XLOOKUP(B36,'[6]ALL SITES DOWN'!$D:$D,'[6]ALL SITES DOWN'!$J:$J,"")</f>
        <v/>
      </c>
      <c r="AP36" s="18" t="str">
        <f>_xlfn.XLOOKUP(B36,'[7]ALL SITES DOWN'!$D:$D,'[7]ALL SITES DOWN'!$J:$J,"")</f>
        <v/>
      </c>
      <c r="AQ36" s="9" t="str">
        <f>_xlfn.XLOOKUP(B36,[8]sheet1!$AC:$AC,[8]sheet1!$AF:$AF,"")</f>
        <v/>
      </c>
      <c r="AR36" s="14"/>
      <c r="AS36" s="14" t="s">
        <v>5465</v>
      </c>
      <c r="AT36" s="14" t="str">
        <f>_xlfn.XLOOKUP(B36,'[9]cell downs 18042026 17h'!$B:$B,'[9]cell downs 18042026 17h'!$B:$B,"")</f>
        <v/>
      </c>
      <c r="AU36" s="14" t="str">
        <f>_xlfn.XLOOKUP(B36,'[10]Cells Huawei 19042026 15h'!$B:$B,'[10]Cells Huawei 19042026 15h'!$B:$B,"")</f>
        <v/>
      </c>
      <c r="AV36" s="9" t="str">
        <f>_xlfn.XLOOKUP(B36,'[11]cells down 19042026 9H40'!$B:$B,'[11]cells down 19042026 9H40'!$B:$B,"")</f>
        <v/>
      </c>
    </row>
    <row r="37" spans="1:48" x14ac:dyDescent="0.3">
      <c r="A37" s="1" t="s">
        <v>2360</v>
      </c>
      <c r="B37" s="1" t="s">
        <v>2361</v>
      </c>
      <c r="C37" s="3" t="str">
        <f>_xlfn.XLOOKUP(B37,'[1]daily break down'!$D:$D,'[1]daily break down'!$E:$E,"")</f>
        <v>Garoua</v>
      </c>
      <c r="D37" s="1" t="s">
        <v>11</v>
      </c>
      <c r="E37" s="1" t="s">
        <v>12</v>
      </c>
      <c r="F37" s="3" t="s">
        <v>23</v>
      </c>
      <c r="G37" s="1" t="s">
        <v>24</v>
      </c>
      <c r="H37" s="27" t="str">
        <f>_xlfn.XLOOKUP(B37,[2]CALCULATION!$B:$B,[2]CALCULATION!$H:$H,"")</f>
        <v>Huawei</v>
      </c>
      <c r="I37" s="26">
        <v>0.73323573978478052</v>
      </c>
      <c r="J37" s="26">
        <v>0.84031755000242547</v>
      </c>
      <c r="K37" s="26">
        <v>0.95884948049983887</v>
      </c>
      <c r="L37" s="26">
        <v>5.6672031458224552</v>
      </c>
      <c r="M37" s="26">
        <v>16.325035741496947</v>
      </c>
      <c r="N37" s="26">
        <v>21.860277142848989</v>
      </c>
      <c r="O37" s="26">
        <v>21.898907922484469</v>
      </c>
      <c r="P37" s="114" t="s">
        <v>6362</v>
      </c>
      <c r="Q37" s="42" t="s">
        <v>5538</v>
      </c>
      <c r="R37" s="42"/>
      <c r="S37" s="41" t="str" cm="1">
        <f t="array" ref="S37">IFERROR(_xlfn.IFS(
U37="MPR ISSUE","PDH",
U37="BSS Hardware Issue","BSS",
U37="Sites strategiques, MLL, Pylone, etc.","ENVTECH",
U37="AKTIVCO DEFAUT GE &amp; POWER Cabinet","AKTIVCO",
U37="AKTIVCO Coupure ENEO &amp; Baisse de tension","AKTIVCO GRID ONLY",
U37="Coupure ENEO &amp; Baisse de tension","IHS GRID ONLY",
U37="Defaut GE &amp; POWER Cabinet","IHS",
U37="Sharing","Partners",
U37="Sites strategiques &amp; DataCenter","SST &amp; DC",
U37="Exclu","Exclu",
U37="SAT","SAT",
U37="SPARE-ISSUE","SPARE-ISSUE",
U37="Fiber CAmtel","TRANS_FO_CAMTEL",
U37="Fiber AOF","Fiber AOF",
U37="Projet OCM (HUAWEI)","TRAVAUX-HUAWEI",
U37="Projet OCM (NOKIA)","TRAVAUX-NOKIA",
U37="ACCESS-ISSUE","ACCESS-ISSUE",
U37="Projet OCM (ZTE, NOKIA, autres projets)","TRAVAUX OCM",
U37="No root CAuse","No root cause",
U37="ODU HS","PDH",
U37="IP &amp; VLAN","PDH",
U37="Warehouse HUAWEI","SPARE-ISSUE",
U37="SPARE-HS","SPARE-ISSUE",
U37="Power Telco","BSS",U37="no impacts","no impacts"
),"")</f>
        <v>IHS</v>
      </c>
      <c r="T37" s="41" t="str" cm="1">
        <f t="array" ref="T37">IFERROR(_xlfn.IFS(
U37="MPR ISSUE","TX ISSUE",
U37="BSS Hardware Issue","RAN ISSUE",
U37="Sites strategiques, MLL, Pylone, etc.","ENVTECH",
U37="AKTIVCO DEFAUT GE &amp; POWER Cabinet","POWER ISSUE",
U37="AKTIVCO Coupure ENEO &amp; Baisse de tension","POWER ISSUE",
U37="Coupure ENEO &amp; Baisse de tension","POWER ISSUE",
U37="Defaut GE &amp; POWER Cabinet","POWER ISSUE",
U37="Sharing","POWER ISSUE",
U37="Sites strategiques &amp; DataCenter","POWER ISSUE",
U37="Exclu","Exclu",
U37="SAT","TX ISSUE",
U37="SPARE-ISSUE","SPARE-ISSUE",
U37="Fiber CAmtel","TX ISSUE",
U37="Fiber AOF","TX ISSUE",
U37="Projet OCM (HUAWEI)","TRAVAUX-HUAWEI",
U37="Projet OCM (NOKIA)","TRAVAUX -NOKIA",
U37="ACCESS-ISSUE","ACCESS-ISSUE",
U37="Projet OCM (ZTE, NOKIA, autres projets)","TRAVAUX OCM",
U37="No root CAuse","No root cause",
U37="ODU HS","TX ISSUE",
U37="IP &amp; VLAN","TX ISSUE",
U37="Warehouse HUAWEI","SPARE-ISSUE",
U37="SPARE-HS","SPARE-ISSUE",
U37="Power Telco","RAN ISSUE",U37="no impacts","no impacts"
),"")</f>
        <v>POWER ISSUE</v>
      </c>
      <c r="U37" s="68" t="s">
        <v>5329</v>
      </c>
      <c r="V37" s="41" t="str" cm="1">
        <f t="array" ref="V37">IFERROR(_xlfn.IFS(
U37="MPR ISSUE","ACTIVE",
U37="BSS Hardware Issue","ACTIVE",
U37="Sites strategiques, MLL, Pylone, etc.","PASSIVE",
U37="AKTIVCO DEFAUT GE &amp; POWER Cabinet","PASSIVE",
U37="AKTIVCO Coupure ENEO &amp; Baisse de tension","PASSIVE",
U37="Coupure ENEO &amp; Baisse de tension","PASSIVE",
U37="Defaut GE &amp; POWER Cabinet","PASSIVE",
U37="Sharing","PASSIVE",
U37="Sites strategiques &amp; DataCenter","PASSIVE",
U37="Exclu","Exclu",
U37="SAT","ACTIVE",
U37="SPARE-ISSUE","SPARE-ISSUE",
U37="Fiber CAmtel","ACTIVE",
U37="Fiber AOF","ACTIVE",
U37="Projet OCM (HUAWEI)","PLANNED WORKS",
U37="Projet OCM (NOKIA)","PLANNED WORKS",
U37="ACCESS-ISSUE","ACCESS-ISSUE",
U37="Projet OCM (ZTE, NOKIA, autres projets)","PLANNED WORKS",
U37="No root CAuse","No root cause",
U37="ODU HS","ACTIVE",
U37="IP &amp; VLAN","ACTIVE",
U37="Warehouse HUAWEI","SPARE-ISSUE",
U37="SPARE-HS","SPARE-ISSUE",
U37="Power Telco","ACTIVE", U37="no impacts","no impacts"
),"")</f>
        <v>PASSIVE</v>
      </c>
      <c r="W37" s="119" t="s">
        <v>6398</v>
      </c>
      <c r="X37" s="119" t="s">
        <v>6399</v>
      </c>
      <c r="Y37" s="119"/>
      <c r="Z37" s="1" t="s">
        <v>11</v>
      </c>
      <c r="AA37" s="119" t="s">
        <v>6365</v>
      </c>
      <c r="AB37" s="17" t="s">
        <v>6165</v>
      </c>
      <c r="AC37" s="17" t="str">
        <f>_xlfn.XLOOKUP(B37,'INCIDENT-04-27-2026'!E:E,'INCIDENT-04-27-2026'!F:F,"")</f>
        <v/>
      </c>
      <c r="AD37" s="9"/>
      <c r="AE37" s="7" t="s">
        <v>6080</v>
      </c>
      <c r="AF37" s="6" t="str">
        <f>_xlfn.XLOOKUP(B37,'[13]Input_27-04'!$B:$B,'[13]Input_27-04'!$M:$M,"")</f>
        <v/>
      </c>
      <c r="AG37" s="7"/>
      <c r="AH37" s="3"/>
      <c r="AI37" s="18" t="str">
        <f>_xlfn.XLOOKUP(B37,'[3]Cells Huawei 27042026 10h'!$B:$B,'[3]Cells Huawei 27042026 10h'!$T:$T,"")</f>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
      <c r="AJ37" s="18" t="str">
        <f>_xlfn.XLOOKUP(B37,'[3]Cells Huawei 27042026 15h'!$B:$B,'[3]Cells Huawei 27042026 15h'!$T:$T,"")</f>
        <v>(04/27/2026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
      <c r="AK37" s="18" t="str">
        <f>_xlfn.XLOOKUP(B37,'[4]cells down 27042026 11h28'!$B:$B,'[4]cells down 27042026 11h28'!$R:$R,"")</f>
        <v/>
      </c>
      <c r="AL37" s="18" t="str">
        <f>_xlfn.XLOOKUP(B37,'[4]cells down 27042026 18h01'!$B:$B,'[4]cells down 27042026 18h01'!$R:$R,"")</f>
        <v/>
      </c>
      <c r="AM37" s="18" t="str">
        <f>_xlfn.XLOOKUP(B37,'[5]cell downs 27042026 11h'!$B:$B,'[5]cell downs 27042026 11h'!$R:$R,"")</f>
        <v/>
      </c>
      <c r="AN37" s="18" t="str">
        <f>_xlfn.XLOOKUP(B37,'[5]cell downs 27042026 17h40'!$B:$B,'[5]cell downs 27042026 17h40'!$R:$R,"")</f>
        <v/>
      </c>
      <c r="AO37" s="18" t="str">
        <f>_xlfn.XLOOKUP(B37,'[6]ALL SITES DOWN'!$D:$D,'[6]ALL SITES DOWN'!$J:$J,"")</f>
        <v/>
      </c>
      <c r="AP37" s="18" t="str">
        <f>_xlfn.XLOOKUP(B37,'[7]ALL SITES DOWN'!$D:$D,'[7]ALL SITES DOWN'!$J:$J,"")</f>
        <v>(04/27/2026 ocm ran 11h):-power status check ongoing</v>
      </c>
      <c r="AQ37" s="9" t="str">
        <f>_xlfn.XLOOKUP(B37,[8]sheet1!$AC:$AC,[8]sheet1!$AF:$AF,"")</f>
        <v/>
      </c>
      <c r="AR37" s="14"/>
      <c r="AS37" s="14" t="s">
        <v>5465</v>
      </c>
      <c r="AT37" s="14" t="str">
        <f>_xlfn.XLOOKUP(B37,'[9]cell downs 18042026 17h'!$B:$B,'[9]cell downs 18042026 17h'!$B:$B,"")</f>
        <v/>
      </c>
      <c r="AU37" s="14" t="str">
        <f>_xlfn.XLOOKUP(B37,'[10]Cells Huawei 19042026 15h'!$B:$B,'[10]Cells Huawei 19042026 15h'!$B:$B,"")</f>
        <v>NRD_060</v>
      </c>
      <c r="AV37" s="9" t="str">
        <f>_xlfn.XLOOKUP(B37,'[11]cells down 19042026 9H40'!$B:$B,'[11]cells down 19042026 9H40'!$B:$B,"")</f>
        <v/>
      </c>
    </row>
    <row r="38" spans="1:48" x14ac:dyDescent="0.3">
      <c r="A38" s="1" t="s">
        <v>4522</v>
      </c>
      <c r="B38" s="8" t="s">
        <v>4523</v>
      </c>
      <c r="C38" s="3" t="str">
        <f>_xlfn.XLOOKUP(B38,'[1]daily break down'!$D:$D,'[1]daily break down'!$E:$E,"")</f>
        <v>Douala</v>
      </c>
      <c r="D38" s="1" t="s">
        <v>11</v>
      </c>
      <c r="E38" s="1" t="s">
        <v>12</v>
      </c>
      <c r="F38" s="3" t="s">
        <v>31</v>
      </c>
      <c r="G38" s="1" t="s">
        <v>32</v>
      </c>
      <c r="H38" s="29" t="str">
        <f>_xlfn.XLOOKUP(B38,[2]CALCULATION!$B:$B,[2]CALCULATION!$H:$H,"")</f>
        <v>ZTE</v>
      </c>
      <c r="I38" s="26">
        <v>0</v>
      </c>
      <c r="J38" s="26">
        <v>0</v>
      </c>
      <c r="K38" s="26">
        <v>0</v>
      </c>
      <c r="L38" s="26">
        <v>0</v>
      </c>
      <c r="M38" s="26">
        <v>9.9502080283534955</v>
      </c>
      <c r="N38" s="26">
        <v>13.868556899607057</v>
      </c>
      <c r="O38" s="26">
        <v>21.826586679907429</v>
      </c>
      <c r="P38" s="114" t="s">
        <v>6362</v>
      </c>
      <c r="Q38" s="42" t="s">
        <v>5538</v>
      </c>
      <c r="R38" s="42"/>
      <c r="S38" s="41" t="str" cm="1">
        <f t="array" ref="S38">IFERROR(_xlfn.IFS(
U38="MPR ISSUE","PDH",
U38="BSS Hardware Issue","BSS",
U38="Sites strategiques, MLL, Pylone, etc.","ENVTECH",
U38="AKTIVCO DEFAUT GE &amp; POWER Cabinet","AKTIVCO",
U38="AKTIVCO Coupure ENEO &amp; Baisse de tension","AKTIVCO GRID ONLY",
U38="Coupure ENEO &amp; Baisse de tension","IHS GRID ONLY",
U38="Defaut GE &amp; POWER Cabinet","IHS",
U38="Sharing","Partners",
U38="Sites strategiques &amp; DataCenter","SST &amp; DC",
U38="Exclu","Exclu",
U38="SAT","SAT",
U38="SPARE-ISSUE","SPARE-ISSUE",
U38="Fiber CAmtel","TRANS_FO_CAMTEL",
U38="Fiber AOF","Fiber AOF",
U38="Projet OCM (HUAWEI)","TRAVAUX-HUAWEI",
U38="Projet OCM (NOKIA)","TRAVAUX-NOKIA",
U38="ACCESS-ISSUE","ACCESS-ISSUE",
U38="Projet OCM (ZTE, NOKIA, autres projets)","TRAVAUX OCM",
U38="No root CAuse","No root cause",
U38="ODU HS","PDH",
U38="IP &amp; VLAN","PDH",
U38="Warehouse HUAWEI","SPARE-ISSUE",
U38="SPARE-HS","SPARE-ISSUE",
U38="Power Telco","BSS",U38="no impacts","no impacts"
),"")</f>
        <v>No root cause</v>
      </c>
      <c r="T38" s="41" t="str" cm="1">
        <f t="array" ref="T38">IFERROR(_xlfn.IFS(
U38="MPR ISSUE","TX ISSUE",
U38="BSS Hardware Issue","RAN ISSUE",
U38="Sites strategiques, MLL, Pylone, etc.","ENVTECH",
U38="AKTIVCO DEFAUT GE &amp; POWER Cabinet","POWER ISSUE",
U38="AKTIVCO Coupure ENEO &amp; Baisse de tension","POWER ISSUE",
U38="Coupure ENEO &amp; Baisse de tension","POWER ISSUE",
U38="Defaut GE &amp; POWER Cabinet","POWER ISSUE",
U38="Sharing","POWER ISSUE",
U38="Sites strategiques &amp; DataCenter","POWER ISSUE",
U38="Exclu","Exclu",
U38="SAT","TX ISSUE",
U38="SPARE-ISSUE","SPARE-ISSUE",
U38="Fiber CAmtel","TX ISSUE",
U38="Fiber AOF","TX ISSUE",
U38="Projet OCM (HUAWEI)","TRAVAUX-HUAWEI",
U38="Projet OCM (NOKIA)","TRAVAUX -NOKIA",
U38="ACCESS-ISSUE","ACCESS-ISSUE",
U38="Projet OCM (ZTE, NOKIA, autres projets)","TRAVAUX OCM",
U38="No root CAuse","No root cause",
U38="ODU HS","TX ISSUE",
U38="IP &amp; VLAN","TX ISSUE",
U38="Warehouse HUAWEI","SPARE-ISSUE",
U38="SPARE-HS","SPARE-ISSUE",
U38="Power Telco","RAN ISSUE",U38="no impacts","no impacts"
),"")</f>
        <v>No root cause</v>
      </c>
      <c r="U38" s="68" t="s">
        <v>5691</v>
      </c>
      <c r="V38" s="41" t="str" cm="1">
        <f t="array" ref="V38">IFERROR(_xlfn.IFS(
U38="MPR ISSUE","ACTIVE",
U38="BSS Hardware Issue","ACTIVE",
U38="Sites strategiques, MLL, Pylone, etc.","PASSIVE",
U38="AKTIVCO DEFAUT GE &amp; POWER Cabinet","PASSIVE",
U38="AKTIVCO Coupure ENEO &amp; Baisse de tension","PASSIVE",
U38="Coupure ENEO &amp; Baisse de tension","PASSIVE",
U38="Defaut GE &amp; POWER Cabinet","PASSIVE",
U38="Sharing","PASSIVE",
U38="Sites strategiques &amp; DataCenter","PASSIVE",
U38="Exclu","Exclu",
U38="SAT","ACTIVE",
U38="SPARE-ISSUE","SPARE-ISSUE",
U38="Fiber CAmtel","ACTIVE",
U38="Fiber AOF","ACTIVE",
U38="Projet OCM (HUAWEI)","PLANNED WORKS",
U38="Projet OCM (NOKIA)","PLANNED WORKS",
U38="ACCESS-ISSUE","ACCESS-ISSUE",
U38="Projet OCM (ZTE, NOKIA, autres projets)","PLANNED WORKS",
U38="No root CAuse","No root cause",
U38="ODU HS","ACTIVE",
U38="IP &amp; VLAN","ACTIVE",
U38="Warehouse HUAWEI","SPARE-ISSUE",
U38="SPARE-HS","SPARE-ISSUE",
U38="Power Telco","ACTIVE", U38="no impacts","no impacts"
),"")</f>
        <v>No root cause</v>
      </c>
      <c r="W38" s="119" t="s">
        <v>5316</v>
      </c>
      <c r="X38" s="119" t="s">
        <v>6413</v>
      </c>
      <c r="Y38" s="119"/>
      <c r="Z38" s="119" t="s">
        <v>6401</v>
      </c>
      <c r="AA38" s="119" t="s">
        <v>6380</v>
      </c>
      <c r="AB38" s="17" t="s">
        <v>6081</v>
      </c>
      <c r="AC38" s="17" t="str">
        <f>_xlfn.XLOOKUP(B38,'INCIDENT-04-27-2026'!E:E,'INCIDENT-04-27-2026'!F:F,"")</f>
        <v/>
      </c>
      <c r="AD38" s="9"/>
      <c r="AE38" s="7" t="s">
        <v>6081</v>
      </c>
      <c r="AF38" s="6" t="str">
        <f>_xlfn.XLOOKUP(B38,'[13]Input_27-04'!$B:$B,'[13]Input_27-04'!$M:$M,"")</f>
        <v/>
      </c>
      <c r="AG38" s="7"/>
      <c r="AH38" s="3"/>
      <c r="AI38" s="18" t="str">
        <f>_xlfn.XLOOKUP(B38,'[3]Cells Huawei 27042026 10h'!$B:$B,'[3]Cells Huawei 27042026 10h'!$T:$T,"")</f>
        <v/>
      </c>
      <c r="AJ38" s="18" t="str">
        <f>_xlfn.XLOOKUP(B38,'[3]Cells Huawei 27042026 15h'!$B:$B,'[3]Cells Huawei 27042026 15h'!$T:$T,"")</f>
        <v/>
      </c>
      <c r="AK38" s="18" t="str">
        <f>_xlfn.XLOOKUP(B38,'[4]cells down 27042026 11h28'!$B:$B,'[4]cells down 27042026 11h28'!$R:$R,"")</f>
        <v/>
      </c>
      <c r="AL38" s="18" t="str">
        <f>_xlfn.XLOOKUP(B38,'[4]cells down 27042026 18h01'!$B:$B,'[4]cells down 27042026 18h01'!$R:$R,"")</f>
        <v/>
      </c>
      <c r="AM38" s="18" t="str">
        <f>_xlfn.XLOOKUP(B38,'[5]cell downs 27042026 11h'!$B:$B,'[5]cell downs 27042026 11h'!$R:$R,"")</f>
        <v/>
      </c>
      <c r="AN38" s="18" t="str">
        <f>_xlfn.XLOOKUP(B38,'[5]cell downs 27042026 17h40'!$B:$B,'[5]cell downs 27042026 17h40'!$R:$R,"")</f>
        <v/>
      </c>
      <c r="AO38" s="18" t="str">
        <f>_xlfn.XLOOKUP(B38,'[6]ALL SITES DOWN'!$D:$D,'[6]ALL SITES DOWN'!$J:$J,"")</f>
        <v/>
      </c>
      <c r="AP38" s="18" t="str">
        <f>_xlfn.XLOOKUP(B38,'[7]ALL SITES DOWN'!$D:$D,'[7]ALL SITES DOWN'!$J:$J,"")</f>
        <v/>
      </c>
      <c r="AQ38" s="9" t="str">
        <f>_xlfn.XLOOKUP(B38,[8]sheet1!$AC:$AC,[8]sheet1!$AF:$AF,"")</f>
        <v/>
      </c>
      <c r="AR38" s="14"/>
      <c r="AS38" s="14" t="s">
        <v>5465</v>
      </c>
      <c r="AT38" s="14" t="str">
        <f>_xlfn.XLOOKUP(B38,'[9]cell downs 18042026 17h'!$B:$B,'[9]cell downs 18042026 17h'!$B:$B,"")</f>
        <v/>
      </c>
      <c r="AU38" s="14" t="str">
        <f>_xlfn.XLOOKUP(B38,'[10]Cells Huawei 19042026 15h'!$B:$B,'[10]Cells Huawei 19042026 15h'!$B:$B,"")</f>
        <v/>
      </c>
      <c r="AV38" s="9" t="str">
        <f>_xlfn.XLOOKUP(B38,'[11]cells down 19042026 9H40'!$B:$B,'[11]cells down 19042026 9H40'!$B:$B,"")</f>
        <v/>
      </c>
    </row>
    <row r="39" spans="1:48" x14ac:dyDescent="0.3">
      <c r="A39" s="1" t="s">
        <v>2506</v>
      </c>
      <c r="B39" s="8" t="s">
        <v>2507</v>
      </c>
      <c r="C39" s="3" t="str">
        <f>_xlfn.XLOOKUP(B39,'[1]daily break down'!$D:$D,'[1]daily break down'!$E:$E,"")</f>
        <v>Douala</v>
      </c>
      <c r="D39" s="1" t="s">
        <v>11</v>
      </c>
      <c r="E39" s="1" t="s">
        <v>594</v>
      </c>
      <c r="F39" s="3" t="s">
        <v>31</v>
      </c>
      <c r="G39" s="1" t="s">
        <v>32</v>
      </c>
      <c r="H39" s="29" t="str">
        <f>_xlfn.XLOOKUP(B39,[2]CALCULATION!$B:$B,[2]CALCULATION!$H:$H,"")</f>
        <v>ZTE</v>
      </c>
      <c r="I39" s="26">
        <v>0</v>
      </c>
      <c r="J39" s="26">
        <v>0</v>
      </c>
      <c r="K39" s="26">
        <v>10.787707635981773</v>
      </c>
      <c r="L39" s="26">
        <v>19.102474652786704</v>
      </c>
      <c r="M39" s="26">
        <v>18.408440415143549</v>
      </c>
      <c r="N39" s="26">
        <v>7.321870371797174</v>
      </c>
      <c r="O39" s="26">
        <v>21.480621830706585</v>
      </c>
      <c r="P39" s="114" t="s">
        <v>6362</v>
      </c>
      <c r="Q39" s="42" t="s">
        <v>5538</v>
      </c>
      <c r="R39" s="42"/>
      <c r="S39" s="41" t="str" cm="1">
        <f t="array" ref="S39">IFERROR(_xlfn.IFS(
U39="MPR ISSUE","PDH",
U39="BSS Hardware Issue","BSS",
U39="Sites strategiques, MLL, Pylone, etc.","ENVTECH",
U39="AKTIVCO DEFAUT GE &amp; POWER Cabinet","AKTIVCO",
U39="AKTIVCO Coupure ENEO &amp; Baisse de tension","AKTIVCO GRID ONLY",
U39="Coupure ENEO &amp; Baisse de tension","IHS GRID ONLY",
U39="Defaut GE &amp; POWER Cabinet","IHS",
U39="Sharing","Partners",
U39="Sites strategiques &amp; DataCenter","SST &amp; DC",
U39="Exclu","Exclu",
U39="SAT","SAT",
U39="SPARE-ISSUE","SPARE-ISSUE",
U39="Fiber CAmtel","TRANS_FO_CAMTEL",
U39="Fiber AOF","Fiber AOF",
U39="Projet OCM (HUAWEI)","TRAVAUX-HUAWEI",
U39="Projet OCM (NOKIA)","TRAVAUX-NOKIA",
U39="ACCESS-ISSUE","ACCESS-ISSUE",
U39="Projet OCM (ZTE, NOKIA, autres projets)","TRAVAUX OCM",
U39="No root CAuse","No root cause",
U39="ODU HS","PDH",
U39="IP &amp; VLAN","PDH",
U39="Warehouse HUAWEI","SPARE-ISSUE",
U39="SPARE-HS","SPARE-ISSUE",
U39="Power Telco","BSS",U39="no impacts","no impacts"
),"")</f>
        <v>No root cause</v>
      </c>
      <c r="T39" s="41" t="str" cm="1">
        <f t="array" ref="T39">IFERROR(_xlfn.IFS(
U39="MPR ISSUE","TX ISSUE",
U39="BSS Hardware Issue","RAN ISSUE",
U39="Sites strategiques, MLL, Pylone, etc.","ENVTECH",
U39="AKTIVCO DEFAUT GE &amp; POWER Cabinet","POWER ISSUE",
U39="AKTIVCO Coupure ENEO &amp; Baisse de tension","POWER ISSUE",
U39="Coupure ENEO &amp; Baisse de tension","POWER ISSUE",
U39="Defaut GE &amp; POWER Cabinet","POWER ISSUE",
U39="Sharing","POWER ISSUE",
U39="Sites strategiques &amp; DataCenter","POWER ISSUE",
U39="Exclu","Exclu",
U39="SAT","TX ISSUE",
U39="SPARE-ISSUE","SPARE-ISSUE",
U39="Fiber CAmtel","TX ISSUE",
U39="Fiber AOF","TX ISSUE",
U39="Projet OCM (HUAWEI)","TRAVAUX-HUAWEI",
U39="Projet OCM (NOKIA)","TRAVAUX -NOKIA",
U39="ACCESS-ISSUE","ACCESS-ISSUE",
U39="Projet OCM (ZTE, NOKIA, autres projets)","TRAVAUX OCM",
U39="No root CAuse","No root cause",
U39="ODU HS","TX ISSUE",
U39="IP &amp; VLAN","TX ISSUE",
U39="Warehouse HUAWEI","SPARE-ISSUE",
U39="SPARE-HS","SPARE-ISSUE",
U39="Power Telco","RAN ISSUE",U39="no impacts","no impacts"
),"")</f>
        <v>No root cause</v>
      </c>
      <c r="U39" s="68" t="s">
        <v>5691</v>
      </c>
      <c r="V39" s="41" t="str" cm="1">
        <f t="array" ref="V39">IFERROR(_xlfn.IFS(
U39="MPR ISSUE","ACTIVE",
U39="BSS Hardware Issue","ACTIVE",
U39="Sites strategiques, MLL, Pylone, etc.","PASSIVE",
U39="AKTIVCO DEFAUT GE &amp; POWER Cabinet","PASSIVE",
U39="AKTIVCO Coupure ENEO &amp; Baisse de tension","PASSIVE",
U39="Coupure ENEO &amp; Baisse de tension","PASSIVE",
U39="Defaut GE &amp; POWER Cabinet","PASSIVE",
U39="Sharing","PASSIVE",
U39="Sites strategiques &amp; DataCenter","PASSIVE",
U39="Exclu","Exclu",
U39="SAT","ACTIVE",
U39="SPARE-ISSUE","SPARE-ISSUE",
U39="Fiber CAmtel","ACTIVE",
U39="Fiber AOF","ACTIVE",
U39="Projet OCM (HUAWEI)","PLANNED WORKS",
U39="Projet OCM (NOKIA)","PLANNED WORKS",
U39="ACCESS-ISSUE","ACCESS-ISSUE",
U39="Projet OCM (ZTE, NOKIA, autres projets)","PLANNED WORKS",
U39="No root CAuse","No root cause",
U39="ODU HS","ACTIVE",
U39="IP &amp; VLAN","ACTIVE",
U39="Warehouse HUAWEI","SPARE-ISSUE",
U39="SPARE-HS","SPARE-ISSUE",
U39="Power Telco","ACTIVE", U39="no impacts","no impacts"
),"")</f>
        <v>No root cause</v>
      </c>
      <c r="W39" s="119"/>
      <c r="X39" s="119"/>
      <c r="Y39" s="119"/>
      <c r="Z39" s="119"/>
      <c r="AA39" s="119"/>
      <c r="AB39" s="17" t="s">
        <v>6073</v>
      </c>
      <c r="AC39" s="17" t="str">
        <f>_xlfn.XLOOKUP(B39,'INCIDENT-04-27-2026'!E:E,'INCIDENT-04-27-2026'!F:F,"")</f>
        <v/>
      </c>
      <c r="AD39" s="9"/>
      <c r="AE39" s="7" t="s">
        <v>6073</v>
      </c>
      <c r="AF39" s="6" t="str">
        <f>_xlfn.XLOOKUP(B39,'[13]Input_27-04'!$B:$B,'[13]Input_27-04'!$M:$M,"")</f>
        <v/>
      </c>
      <c r="AG39" s="7"/>
      <c r="AH39" s="3"/>
      <c r="AI39" s="18" t="str">
        <f>_xlfn.XLOOKUP(B39,'[3]Cells Huawei 27042026 10h'!$B:$B,'[3]Cells Huawei 27042026 10h'!$T:$T,"")</f>
        <v/>
      </c>
      <c r="AJ39" s="18" t="str">
        <f>_xlfn.XLOOKUP(B39,'[3]Cells Huawei 27042026 15h'!$B:$B,'[3]Cells Huawei 27042026 15h'!$T:$T,"")</f>
        <v/>
      </c>
      <c r="AK39" s="18" t="str">
        <f>_xlfn.XLOOKUP(B39,'[4]cells down 27042026 11h28'!$B:$B,'[4]cells down 27042026 11h28'!$R:$R,"")</f>
        <v/>
      </c>
      <c r="AL39" s="18" t="str">
        <f>_xlfn.XLOOKUP(B39,'[4]cells down 27042026 18h01'!$B:$B,'[4]cells down 27042026 18h01'!$R:$R,"")</f>
        <v/>
      </c>
      <c r="AM39" s="18" t="str">
        <f>_xlfn.XLOOKUP(B39,'[5]cell downs 27042026 11h'!$B:$B,'[5]cell downs 27042026 11h'!$R:$R,"")</f>
        <v/>
      </c>
      <c r="AN39" s="18" t="str">
        <f>_xlfn.XLOOKUP(B39,'[5]cell downs 27042026 17h40'!$B:$B,'[5]cell downs 27042026 17h40'!$R:$R,"")</f>
        <v/>
      </c>
      <c r="AO39" s="18" t="str">
        <f>_xlfn.XLOOKUP(B39,'[6]ALL SITES DOWN'!$D:$D,'[6]ALL SITES DOWN'!$J:$J,"")</f>
        <v/>
      </c>
      <c r="AP39" s="18" t="str">
        <f>_xlfn.XLOOKUP(B39,'[7]ALL SITES DOWN'!$D:$D,'[7]ALL SITES DOWN'!$J:$J,"")</f>
        <v/>
      </c>
      <c r="AQ39" s="9" t="str">
        <f>_xlfn.XLOOKUP(B39,[8]sheet1!$AC:$AC,[8]sheet1!$AF:$AF,"")</f>
        <v/>
      </c>
      <c r="AR39" s="14"/>
      <c r="AS39" s="14" t="s">
        <v>5465</v>
      </c>
      <c r="AT39" s="14" t="str">
        <f>_xlfn.XLOOKUP(B39,'[9]cell downs 18042026 17h'!$B:$B,'[9]cell downs 18042026 17h'!$B:$B,"")</f>
        <v/>
      </c>
      <c r="AU39" s="14" t="str">
        <f>_xlfn.XLOOKUP(B39,'[10]Cells Huawei 19042026 15h'!$B:$B,'[10]Cells Huawei 19042026 15h'!$B:$B,"")</f>
        <v/>
      </c>
      <c r="AV39" s="9" t="str">
        <f>_xlfn.XLOOKUP(B39,'[11]cells down 19042026 9H40'!$B:$B,'[11]cells down 19042026 9H40'!$B:$B,"")</f>
        <v/>
      </c>
    </row>
    <row r="40" spans="1:48" x14ac:dyDescent="0.3">
      <c r="A40" s="3" t="s">
        <v>2343</v>
      </c>
      <c r="B40" s="23" t="s">
        <v>2344</v>
      </c>
      <c r="C40" s="3" t="str">
        <f>_xlfn.XLOOKUP(B40,'[1]daily break down'!$D:$D,'[1]daily break down'!$E:$E,"")</f>
        <v>Yaounde</v>
      </c>
      <c r="D40" s="1" t="s">
        <v>357</v>
      </c>
      <c r="E40" s="3" t="s">
        <v>36</v>
      </c>
      <c r="F40" s="3" t="s">
        <v>37</v>
      </c>
      <c r="G40" s="3" t="s">
        <v>115</v>
      </c>
      <c r="H40" s="29" t="str">
        <f>_xlfn.XLOOKUP(B40,[2]CALCULATION!$B:$B,[2]CALCULATION!$H:$H,"")</f>
        <v>ZTE</v>
      </c>
      <c r="I40" s="26">
        <v>0</v>
      </c>
      <c r="J40" s="26">
        <v>0</v>
      </c>
      <c r="K40" s="26">
        <v>3.4183246155470512</v>
      </c>
      <c r="L40" s="26">
        <v>0</v>
      </c>
      <c r="M40" s="26">
        <v>0</v>
      </c>
      <c r="N40" s="26">
        <v>12.949872015477991</v>
      </c>
      <c r="O40" s="26">
        <v>21.382832096292301</v>
      </c>
      <c r="P40" s="114" t="s">
        <v>6362</v>
      </c>
      <c r="Q40" s="42" t="s">
        <v>5538</v>
      </c>
      <c r="R40" s="42"/>
      <c r="S40" s="41" t="str" cm="1">
        <f t="array" ref="S40">IFERROR(_xlfn.IFS(
U40="MPR ISSUE","PDH",
U40="BSS Hardware Issue","BSS",
U40="Sites strategiques, MLL, Pylone, etc.","ENVTECH",
U40="AKTIVCO DEFAUT GE &amp; POWER Cabinet","AKTIVCO",
U40="AKTIVCO Coupure ENEO &amp; Baisse de tension","AKTIVCO GRID ONLY",
U40="Coupure ENEO &amp; Baisse de tension","IHS GRID ONLY",
U40="Defaut GE &amp; POWER Cabinet","IHS",
U40="Sharing","Partners",
U40="Sites strategiques &amp; DataCenter","SST &amp; DC",
U40="Exclu","Exclu",
U40="SAT","SAT",
U40="SPARE-ISSUE","SPARE-ISSUE",
U40="Fiber CAmtel","TRANS_FO_CAMTEL",
U40="Fiber AOF","Fiber AOF",
U40="Projet OCM (HUAWEI)","TRAVAUX-HUAWEI",
U40="Projet OCM (NOKIA)","TRAVAUX-NOKIA",
U40="ACCESS-ISSUE","ACCESS-ISSUE",
U40="Projet OCM (ZTE, NOKIA, autres projets)","TRAVAUX OCM",
U40="No root CAuse","No root cause",
U40="ODU HS","PDH",
U40="IP &amp; VLAN","PDH",
U40="Warehouse HUAWEI","SPARE-ISSUE",
U40="SPARE-HS","SPARE-ISSUE",
U40="Power Telco","BSS",U40="no impacts","no impacts"
),"")</f>
        <v>AKTIVCO</v>
      </c>
      <c r="T40" s="41" t="str" cm="1">
        <f t="array" ref="T40">IFERROR(_xlfn.IFS(
U40="MPR ISSUE","TX ISSUE",
U40="BSS Hardware Issue","RAN ISSUE",
U40="Sites strategiques, MLL, Pylone, etc.","ENVTECH",
U40="AKTIVCO DEFAUT GE &amp; POWER Cabinet","POWER ISSUE",
U40="AKTIVCO Coupure ENEO &amp; Baisse de tension","POWER ISSUE",
U40="Coupure ENEO &amp; Baisse de tension","POWER ISSUE",
U40="Defaut GE &amp; POWER Cabinet","POWER ISSUE",
U40="Sharing","POWER ISSUE",
U40="Sites strategiques &amp; DataCenter","POWER ISSUE",
U40="Exclu","Exclu",
U40="SAT","TX ISSUE",
U40="SPARE-ISSUE","SPARE-ISSUE",
U40="Fiber CAmtel","TX ISSUE",
U40="Fiber AOF","TX ISSUE",
U40="Projet OCM (HUAWEI)","TRAVAUX-HUAWEI",
U40="Projet OCM (NOKIA)","TRAVAUX -NOKIA",
U40="ACCESS-ISSUE","ACCESS-ISSUE",
U40="Projet OCM (ZTE, NOKIA, autres projets)","TRAVAUX OCM",
U40="No root CAuse","No root cause",
U40="ODU HS","TX ISSUE",
U40="IP &amp; VLAN","TX ISSUE",
U40="Warehouse HUAWEI","SPARE-ISSUE",
U40="SPARE-HS","SPARE-ISSUE",
U40="Power Telco","RAN ISSUE",U40="no impacts","no impacts"
),"")</f>
        <v>POWER ISSUE</v>
      </c>
      <c r="U40" s="68" t="s">
        <v>5324</v>
      </c>
      <c r="V40" s="41" t="str" cm="1">
        <f t="array" ref="V40">IFERROR(_xlfn.IFS(
U40="MPR ISSUE","ACTIVE",
U40="BSS Hardware Issue","ACTIVE",
U40="Sites strategiques, MLL, Pylone, etc.","PASSIVE",
U40="AKTIVCO DEFAUT GE &amp; POWER Cabinet","PASSIVE",
U40="AKTIVCO Coupure ENEO &amp; Baisse de tension","PASSIVE",
U40="Coupure ENEO &amp; Baisse de tension","PASSIVE",
U40="Defaut GE &amp; POWER Cabinet","PASSIVE",
U40="Sharing","PASSIVE",
U40="Sites strategiques &amp; DataCenter","PASSIVE",
U40="Exclu","Exclu",
U40="SAT","ACTIVE",
U40="SPARE-ISSUE","SPARE-ISSUE",
U40="Fiber CAmtel","ACTIVE",
U40="Fiber AOF","ACTIVE",
U40="Projet OCM (HUAWEI)","PLANNED WORKS",
U40="Projet OCM (NOKIA)","PLANNED WORKS",
U40="ACCESS-ISSUE","ACCESS-ISSUE",
U40="Projet OCM (ZTE, NOKIA, autres projets)","PLANNED WORKS",
U40="No root CAuse","No root cause",
U40="ODU HS","ACTIVE",
U40="IP &amp; VLAN","ACTIVE",
U40="Warehouse HUAWEI","SPARE-ISSUE",
U40="SPARE-HS","SPARE-ISSUE",
U40="Power Telco","ACTIVE", U40="no impacts","no impacts"
),"")</f>
        <v>PASSIVE</v>
      </c>
      <c r="W40" s="119" t="s">
        <v>6410</v>
      </c>
      <c r="X40" s="119" t="s">
        <v>6411</v>
      </c>
      <c r="Y40" s="119"/>
      <c r="Z40" s="119" t="s">
        <v>6412</v>
      </c>
      <c r="AA40" s="119" t="s">
        <v>6365</v>
      </c>
      <c r="AB40" s="17" t="s">
        <v>6166</v>
      </c>
      <c r="AC40" s="17" t="str">
        <f>_xlfn.XLOOKUP(B40,'INCIDENT-04-27-2026'!E:E,'INCIDENT-04-27-2026'!F:F,"")</f>
        <v/>
      </c>
      <c r="AD40" s="9"/>
      <c r="AE40" s="7" t="s">
        <v>6068</v>
      </c>
      <c r="AF40" s="6" t="str">
        <f>_xlfn.XLOOKUP(B40,'[13]Input_27-04'!$B:$B,'[13]Input_27-04'!$M:$M,"")</f>
        <v/>
      </c>
      <c r="AG40" s="7"/>
      <c r="AH40" s="3"/>
      <c r="AI40" s="18" t="str">
        <f>_xlfn.XLOOKUP(B40,'[3]Cells Huawei 27042026 10h'!$B:$B,'[3]Cells Huawei 27042026 10h'!$T:$T,"")</f>
        <v/>
      </c>
      <c r="AJ40" s="18" t="str">
        <f>_xlfn.XLOOKUP(B40,'[3]Cells Huawei 27042026 15h'!$B:$B,'[3]Cells Huawei 27042026 15h'!$T:$T,"")</f>
        <v/>
      </c>
      <c r="AK40" s="18" t="str">
        <f>_xlfn.XLOOKUP(B40,'[4]cells down 27042026 11h28'!$B:$B,'[4]cells down 27042026 11h28'!$R:$R,"")</f>
        <v/>
      </c>
      <c r="AL40" s="18" t="str">
        <f>_xlfn.XLOOKUP(B40,'[4]cells down 27042026 18h01'!$B:$B,'[4]cells down 27042026 18h01'!$R:$R,"")</f>
        <v>(04/27/2026 cell zte):-27/04/2026 : Besoin d'analyse BO RAN</v>
      </c>
      <c r="AM40" s="18" t="str">
        <f>_xlfn.XLOOKUP(B40,'[5]cell downs 27042026 11h'!$B:$B,'[5]cell downs 27042026 11h'!$R:$R,"")</f>
        <v/>
      </c>
      <c r="AN40" s="18" t="str">
        <f>_xlfn.XLOOKUP(B40,'[5]cell downs 27042026 17h40'!$B:$B,'[5]cell downs 27042026 17h40'!$R:$R,"")</f>
        <v/>
      </c>
      <c r="AO40" s="18" t="str">
        <f>_xlfn.XLOOKUP(B40,'[6]ALL SITES DOWN'!$D:$D,'[6]ALL SITES DOWN'!$J:$J,"")</f>
        <v/>
      </c>
      <c r="AP40" s="18" t="str">
        <f>_xlfn.XLOOKUP(B40,'[7]ALL SITES DOWN'!$D:$D,'[7]ALL SITES DOWN'!$J:$J,"")</f>
        <v>(04/27/2026 ocm ran 11h):-27/04/2026 FME Crislain activated and manging ETA =09H
26/04/2026 CAMUSAT FME is managing</v>
      </c>
      <c r="AQ40" s="9" t="str">
        <f>_xlfn.XLOOKUP(B40,[8]sheet1!$AC:$AC,[8]sheet1!$AF:$AF,"")</f>
        <v/>
      </c>
      <c r="AR40" s="14"/>
      <c r="AS40" s="14" t="s">
        <v>5465</v>
      </c>
      <c r="AT40" s="14" t="str">
        <f>_xlfn.XLOOKUP(B40,'[9]cell downs 18042026 17h'!$B:$B,'[9]cell downs 18042026 17h'!$B:$B,"")</f>
        <v/>
      </c>
      <c r="AU40" s="14" t="str">
        <f>_xlfn.XLOOKUP(B40,'[10]Cells Huawei 19042026 15h'!$B:$B,'[10]Cells Huawei 19042026 15h'!$B:$B,"")</f>
        <v/>
      </c>
      <c r="AV40" s="9" t="str">
        <f>_xlfn.XLOOKUP(B40,'[11]cells down 19042026 9H40'!$B:$B,'[11]cells down 19042026 9H40'!$B:$B,"")</f>
        <v/>
      </c>
    </row>
    <row r="41" spans="1:48" hidden="1" x14ac:dyDescent="0.3">
      <c r="A41" s="1" t="s">
        <v>5195</v>
      </c>
      <c r="B41" s="8" t="s">
        <v>5196</v>
      </c>
      <c r="C41" s="3" t="str">
        <f>_xlfn.XLOOKUP(B41,'[1]daily break down'!$D:$D,'[1]daily break down'!$E:$E,"")</f>
        <v>SUD-OUEST</v>
      </c>
      <c r="D41" s="1" t="s">
        <v>11</v>
      </c>
      <c r="E41" s="1" t="s">
        <v>12</v>
      </c>
      <c r="F41" s="3" t="s">
        <v>13</v>
      </c>
      <c r="G41" s="1" t="s">
        <v>1432</v>
      </c>
      <c r="H41" s="27" t="str">
        <f>_xlfn.XLOOKUP(B41,[2]CALCULATION!$B:$B,[2]CALCULATION!$H:$H,"")</f>
        <v>Huawei</v>
      </c>
      <c r="I41" s="26">
        <v>1.1326879888594967</v>
      </c>
      <c r="J41" s="26">
        <v>2.3653772618446318</v>
      </c>
      <c r="K41" s="26">
        <v>2.0965491263665239</v>
      </c>
      <c r="L41" s="26">
        <v>2.3340231941626501</v>
      </c>
      <c r="M41" s="26">
        <v>1.0668587147899886</v>
      </c>
      <c r="N41" s="26">
        <v>0.63359115722548953</v>
      </c>
      <c r="O41" s="26">
        <v>21.161017227258849</v>
      </c>
      <c r="P41" s="114" t="s">
        <v>6362</v>
      </c>
      <c r="Q41" s="42" t="s">
        <v>6353</v>
      </c>
      <c r="R41" s="42"/>
      <c r="S41" s="41" t="str" cm="1">
        <f t="array" ref="S41">IFERROR(_xlfn.IFS(
U41="MPR ISSUE","PDH",
U41="BSS Hardware Issue","BSS",
U41="Sites strategiques, MLL, Pylone, etc.","ENVTECH",
U41="AKTIVCO DEFAUT GE &amp; POWER Cabinet","AKTIVCO",
U41="AKTIVCO Coupure ENEO &amp; Baisse de tension","AKTIVCO GRID ONLY",
U41="Coupure ENEO &amp; Baisse de tension","IHS GRID ONLY",
U41="Defaut GE &amp; POWER Cabinet","IHS",
U41="Sharing","Partners",
U41="Sites strategiques &amp; DataCenter","SST &amp; DC",
U41="Exclu","Exclu",
U41="SAT","SAT",
U41="SPARE-ISSUE","SPARE-ISSUE",
U41="Fiber CAmtel","TRANS_FO_CAMTEL",
U41="Fiber AOF","Fiber AOF",
U41="Projet OCM (HUAWEI)","TRAVAUX-HUAWEI",
U41="Projet OCM (NOKIA)","TRAVAUX-NOKIA",
U41="ACCESS-ISSUE","ACCESS-ISSUE",
U41="Projet OCM (ZTE, NOKIA, autres projets)","TRAVAUX OCM",
U41="No root CAuse","No root cause",
U41="ODU HS","PDH",
U41="IP &amp; VLAN","PDH",
U41="Warehouse HUAWEI","SPARE-ISSUE",
U41="SPARE-HS","SPARE-ISSUE",
U41="Power Telco","BSS",U41="no impacts","no impacts"
),"")</f>
        <v>No root cause</v>
      </c>
      <c r="T41" s="41" t="str" cm="1">
        <f t="array" ref="T41">IFERROR(_xlfn.IFS(
U41="MPR ISSUE","TX ISSUE",
U41="BSS Hardware Issue","RAN ISSUE",
U41="Sites strategiques, MLL, Pylone, etc.","ENVTECH",
U41="AKTIVCO DEFAUT GE &amp; POWER Cabinet","POWER ISSUE",
U41="AKTIVCO Coupure ENEO &amp; Baisse de tension","POWER ISSUE",
U41="Coupure ENEO &amp; Baisse de tension","POWER ISSUE",
U41="Defaut GE &amp; POWER Cabinet","POWER ISSUE",
U41="Sharing","POWER ISSUE",
U41="Sites strategiques &amp; DataCenter","POWER ISSUE",
U41="Exclu","Exclu",
U41="SAT","TX ISSUE",
U41="SPARE-ISSUE","SPARE-ISSUE",
U41="Fiber CAmtel","TX ISSUE",
U41="Fiber AOF","TX ISSUE",
U41="Projet OCM (HUAWEI)","TRAVAUX-HUAWEI",
U41="Projet OCM (NOKIA)","TRAVAUX -NOKIA",
U41="ACCESS-ISSUE","ACCESS-ISSUE",
U41="Projet OCM (ZTE, NOKIA, autres projets)","TRAVAUX OCM",
U41="No root CAuse","No root cause",
U41="ODU HS","TX ISSUE",
U41="IP &amp; VLAN","TX ISSUE",
U41="Warehouse HUAWEI","SPARE-ISSUE",
U41="SPARE-HS","SPARE-ISSUE",
U41="Power Telco","RAN ISSUE",U41="no impacts","no impacts"
),"")</f>
        <v>No root cause</v>
      </c>
      <c r="U41" s="68" t="s">
        <v>5691</v>
      </c>
      <c r="V41" s="41" t="str" cm="1">
        <f t="array" ref="V41">IFERROR(_xlfn.IFS(
U41="MPR ISSUE","ACTIVE",
U41="BSS Hardware Issue","ACTIVE",
U41="Sites strategiques, MLL, Pylone, etc.","PASSIVE",
U41="AKTIVCO DEFAUT GE &amp; POWER Cabinet","PASSIVE",
U41="AKTIVCO Coupure ENEO &amp; Baisse de tension","PASSIVE",
U41="Coupure ENEO &amp; Baisse de tension","PASSIVE",
U41="Defaut GE &amp; POWER Cabinet","PASSIVE",
U41="Sharing","PASSIVE",
U41="Sites strategiques &amp; DataCenter","PASSIVE",
U41="Exclu","Exclu",
U41="SAT","ACTIVE",
U41="SPARE-ISSUE","SPARE-ISSUE",
U41="Fiber CAmtel","ACTIVE",
U41="Fiber AOF","ACTIVE",
U41="Projet OCM (HUAWEI)","PLANNED WORKS",
U41="Projet OCM (NOKIA)","PLANNED WORKS",
U41="ACCESS-ISSUE","ACCESS-ISSUE",
U41="Projet OCM (ZTE, NOKIA, autres projets)","PLANNED WORKS",
U41="No root CAuse","No root cause",
U41="ODU HS","ACTIVE",
U41="IP &amp; VLAN","ACTIVE",
U41="Warehouse HUAWEI","SPARE-ISSUE",
U41="SPARE-HS","SPARE-ISSUE",
U41="Power Telco","ACTIVE", U41="no impacts","no impacts"
),"")</f>
        <v>No root cause</v>
      </c>
      <c r="W41" s="113"/>
      <c r="X41" s="113"/>
      <c r="Y41" s="113"/>
      <c r="Z41" s="113"/>
      <c r="AA41" s="113"/>
      <c r="AB41" s="17" t="s">
        <v>5934</v>
      </c>
      <c r="AC41" s="17" t="str">
        <f>_xlfn.XLOOKUP(B41,'INCIDENT-04-27-2026'!E:E,'INCIDENT-04-27-2026'!F:F,"")</f>
        <v/>
      </c>
      <c r="AD41" s="9"/>
      <c r="AE41" s="7" t="s">
        <v>5465</v>
      </c>
      <c r="AF41" s="6" t="str">
        <f>_xlfn.XLOOKUP(B41,'[13]Input_27-04'!$B:$B,'[13]Input_27-04'!$M:$M,"")</f>
        <v/>
      </c>
      <c r="AG41" s="7"/>
      <c r="AH41" s="3"/>
      <c r="AI41" s="18" t="str">
        <f>_xlfn.XLOOKUP(B41,'[3]Cells Huawei 27042026 10h'!$B:$B,'[3]Cells Huawei 27042026 10h'!$T:$T,"")</f>
        <v/>
      </c>
      <c r="AJ41" s="18" t="str">
        <f>_xlfn.XLOOKUP(B41,'[3]Cells Huawei 27042026 15h'!$B:$B,'[3]Cells Huawei 27042026 15h'!$T:$T,"")</f>
        <v/>
      </c>
      <c r="AK41" s="18" t="str">
        <f>_xlfn.XLOOKUP(B41,'[4]cells down 27042026 11h28'!$B:$B,'[4]cells down 27042026 11h28'!$R:$R,"")</f>
        <v/>
      </c>
      <c r="AL41" s="18" t="str">
        <f>_xlfn.XLOOKUP(B41,'[4]cells down 27042026 18h01'!$B:$B,'[4]cells down 27042026 18h01'!$R:$R,"")</f>
        <v/>
      </c>
      <c r="AM41" s="18" t="str">
        <f>_xlfn.XLOOKUP(B41,'[5]cell downs 27042026 11h'!$B:$B,'[5]cell downs 27042026 11h'!$R:$R,"")</f>
        <v/>
      </c>
      <c r="AN41" s="18" t="str">
        <f>_xlfn.XLOOKUP(B41,'[5]cell downs 27042026 17h40'!$B:$B,'[5]cell downs 27042026 17h40'!$R:$R,"")</f>
        <v/>
      </c>
      <c r="AO41" s="18" t="str">
        <f>_xlfn.XLOOKUP(B41,'[6]ALL SITES DOWN'!$D:$D,'[6]ALL SITES DOWN'!$J:$J,"")</f>
        <v/>
      </c>
      <c r="AP41" s="18" t="str">
        <f>_xlfn.XLOOKUP(B41,'[7]ALL SITES DOWN'!$D:$D,'[7]ALL SITES DOWN'!$J:$J,"")</f>
        <v>(04/27/2026 ocm ran 11h):-power status check ongoing</v>
      </c>
      <c r="AQ41" s="9" t="str">
        <f>_xlfn.XLOOKUP(B41,[8]sheet1!$AC:$AC,[8]sheet1!$AF:$AF,"")</f>
        <v/>
      </c>
      <c r="AR41" s="14"/>
      <c r="AS41" s="14" t="s">
        <v>5465</v>
      </c>
      <c r="AT41" s="14" t="str">
        <f>_xlfn.XLOOKUP(B41,'[9]cell downs 18042026 17h'!$B:$B,'[9]cell downs 18042026 17h'!$B:$B,"")</f>
        <v/>
      </c>
      <c r="AU41" s="14" t="str">
        <f>_xlfn.XLOOKUP(B41,'[10]Cells Huawei 19042026 15h'!$B:$B,'[10]Cells Huawei 19042026 15h'!$B:$B,"")</f>
        <v/>
      </c>
      <c r="AV41" s="9" t="str">
        <f>_xlfn.XLOOKUP(B41,'[11]cells down 19042026 9H40'!$B:$B,'[11]cells down 19042026 9H40'!$B:$B,"")</f>
        <v/>
      </c>
    </row>
    <row r="42" spans="1:48" hidden="1" x14ac:dyDescent="0.3">
      <c r="A42" s="1" t="s">
        <v>4867</v>
      </c>
      <c r="B42" s="1" t="s">
        <v>4868</v>
      </c>
      <c r="C42" s="3" t="str">
        <f>_xlfn.XLOOKUP(B42,'[1]daily break down'!$D:$D,'[1]daily break down'!$E:$E,"")</f>
        <v>SUD-OUEST</v>
      </c>
      <c r="D42" s="1" t="s">
        <v>11</v>
      </c>
      <c r="E42" s="1" t="s">
        <v>5438</v>
      </c>
      <c r="F42" s="3" t="s">
        <v>13</v>
      </c>
      <c r="G42" s="1" t="s">
        <v>1432</v>
      </c>
      <c r="H42" s="27" t="str">
        <f>_xlfn.XLOOKUP(B42,[2]CALCULATION!$B:$B,[2]CALCULATION!$H:$H,"")</f>
        <v>Huawei</v>
      </c>
      <c r="I42" s="26">
        <v>0</v>
      </c>
      <c r="J42" s="26">
        <v>0</v>
      </c>
      <c r="K42" s="26">
        <v>0</v>
      </c>
      <c r="L42" s="26">
        <v>0</v>
      </c>
      <c r="M42" s="26">
        <v>0</v>
      </c>
      <c r="N42" s="26">
        <v>0</v>
      </c>
      <c r="O42" s="26">
        <v>20.969361475660108</v>
      </c>
      <c r="P42" s="114" t="s">
        <v>6363</v>
      </c>
      <c r="Q42" s="42" t="s">
        <v>6353</v>
      </c>
      <c r="R42" s="42"/>
      <c r="S42" s="41" t="str" cm="1">
        <f t="array" ref="S42">IFERROR(_xlfn.IFS(
U42="MPR ISSUE","PDH",
U42="BSS Hardware Issue","BSS",
U42="Sites strategiques, MLL, Pylone, etc.","ENVTECH",
U42="AKTIVCO DEFAUT GE &amp; POWER Cabinet","AKTIVCO",
U42="AKTIVCO Coupure ENEO &amp; Baisse de tension","AKTIVCO GRID ONLY",
U42="Coupure ENEO &amp; Baisse de tension","IHS GRID ONLY",
U42="Defaut GE &amp; POWER Cabinet","IHS",
U42="Sharing","Partners",
U42="Sites strategiques &amp; DataCenter","SST &amp; DC",
U42="Exclu","Exclu",
U42="SAT","SAT",
U42="SPARE-ISSUE","SPARE-ISSUE",
U42="Fiber CAmtel","TRANS_FO_CAMTEL",
U42="Fiber AOF","Fiber AOF",
U42="Projet OCM (HUAWEI)","TRAVAUX-HUAWEI",
U42="Projet OCM (NOKIA)","TRAVAUX-NOKIA",
U42="ACCESS-ISSUE","ACCESS-ISSUE",
U42="Projet OCM (ZTE, NOKIA, autres projets)","TRAVAUX OCM",
U42="No root CAuse","No root cause",
U42="ODU HS","PDH",
U42="IP &amp; VLAN","PDH",
U42="Warehouse HUAWEI","SPARE-ISSUE",
U42="SPARE-HS","SPARE-ISSUE",
U42="Power Telco","BSS",U42="no impacts","no impacts"
),"")</f>
        <v>No root cause</v>
      </c>
      <c r="T42" s="41" t="str" cm="1">
        <f t="array" ref="T42">IFERROR(_xlfn.IFS(
U42="MPR ISSUE","TX ISSUE",
U42="BSS Hardware Issue","RAN ISSUE",
U42="Sites strategiques, MLL, Pylone, etc.","ENVTECH",
U42="AKTIVCO DEFAUT GE &amp; POWER Cabinet","POWER ISSUE",
U42="AKTIVCO Coupure ENEO &amp; Baisse de tension","POWER ISSUE",
U42="Coupure ENEO &amp; Baisse de tension","POWER ISSUE",
U42="Defaut GE &amp; POWER Cabinet","POWER ISSUE",
U42="Sharing","POWER ISSUE",
U42="Sites strategiques &amp; DataCenter","POWER ISSUE",
U42="Exclu","Exclu",
U42="SAT","TX ISSUE",
U42="SPARE-ISSUE","SPARE-ISSUE",
U42="Fiber CAmtel","TX ISSUE",
U42="Fiber AOF","TX ISSUE",
U42="Projet OCM (HUAWEI)","TRAVAUX-HUAWEI",
U42="Projet OCM (NOKIA)","TRAVAUX -NOKIA",
U42="ACCESS-ISSUE","ACCESS-ISSUE",
U42="Projet OCM (ZTE, NOKIA, autres projets)","TRAVAUX OCM",
U42="No root CAuse","No root cause",
U42="ODU HS","TX ISSUE",
U42="IP &amp; VLAN","TX ISSUE",
U42="Warehouse HUAWEI","SPARE-ISSUE",
U42="SPARE-HS","SPARE-ISSUE",
U42="Power Telco","RAN ISSUE",U42="no impacts","no impacts"
),"")</f>
        <v>No root cause</v>
      </c>
      <c r="U42" s="68" t="s">
        <v>5691</v>
      </c>
      <c r="V42" s="41" t="str" cm="1">
        <f t="array" ref="V42">IFERROR(_xlfn.IFS(
U42="MPR ISSUE","ACTIVE",
U42="BSS Hardware Issue","ACTIVE",
U42="Sites strategiques, MLL, Pylone, etc.","PASSIVE",
U42="AKTIVCO DEFAUT GE &amp; POWER Cabinet","PASSIVE",
U42="AKTIVCO Coupure ENEO &amp; Baisse de tension","PASSIVE",
U42="Coupure ENEO &amp; Baisse de tension","PASSIVE",
U42="Defaut GE &amp; POWER Cabinet","PASSIVE",
U42="Sharing","PASSIVE",
U42="Sites strategiques &amp; DataCenter","PASSIVE",
U42="Exclu","Exclu",
U42="SAT","ACTIVE",
U42="SPARE-ISSUE","SPARE-ISSUE",
U42="Fiber CAmtel","ACTIVE",
U42="Fiber AOF","ACTIVE",
U42="Projet OCM (HUAWEI)","PLANNED WORKS",
U42="Projet OCM (NOKIA)","PLANNED WORKS",
U42="ACCESS-ISSUE","ACCESS-ISSUE",
U42="Projet OCM (ZTE, NOKIA, autres projets)","PLANNED WORKS",
U42="No root CAuse","No root cause",
U42="ODU HS","ACTIVE",
U42="IP &amp; VLAN","ACTIVE",
U42="Warehouse HUAWEI","SPARE-ISSUE",
U42="SPARE-HS","SPARE-ISSUE",
U42="Power Telco","ACTIVE", U42="no impacts","no impacts"
),"")</f>
        <v>No root cause</v>
      </c>
      <c r="W42" s="113"/>
      <c r="X42" s="113"/>
      <c r="Y42" s="113"/>
      <c r="Z42" s="113"/>
      <c r="AA42" s="113"/>
      <c r="AB42" s="17" t="s">
        <v>5934</v>
      </c>
      <c r="AC42" s="17" t="str">
        <f>_xlfn.XLOOKUP(B42,'INCIDENT-04-27-2026'!E:E,'INCIDENT-04-27-2026'!F:F,"")</f>
        <v/>
      </c>
      <c r="AD42" s="9"/>
      <c r="AE42" s="7" t="s">
        <v>5465</v>
      </c>
      <c r="AF42" s="6" t="str">
        <f>_xlfn.XLOOKUP(B42,'[13]Input_27-04'!$B:$B,'[13]Input_27-04'!$M:$M,"")</f>
        <v/>
      </c>
      <c r="AG42" s="7"/>
      <c r="AH42" s="3"/>
      <c r="AI42" s="18" t="str">
        <f>_xlfn.XLOOKUP(B42,'[3]Cells Huawei 27042026 10h'!$B:$B,'[3]Cells Huawei 27042026 10h'!$T:$T,"")</f>
        <v/>
      </c>
      <c r="AJ42" s="18" t="str">
        <f>_xlfn.XLOOKUP(B42,'[3]Cells Huawei 27042026 15h'!$B:$B,'[3]Cells Huawei 27042026 15h'!$T:$T,"")</f>
        <v/>
      </c>
      <c r="AK42" s="18" t="str">
        <f>_xlfn.XLOOKUP(B42,'[4]cells down 27042026 11h28'!$B:$B,'[4]cells down 27042026 11h28'!$R:$R,"")</f>
        <v/>
      </c>
      <c r="AL42" s="18" t="str">
        <f>_xlfn.XLOOKUP(B42,'[4]cells down 27042026 18h01'!$B:$B,'[4]cells down 27042026 18h01'!$R:$R,"")</f>
        <v/>
      </c>
      <c r="AM42" s="18" t="str">
        <f>_xlfn.XLOOKUP(B42,'[5]cell downs 27042026 11h'!$B:$B,'[5]cell downs 27042026 11h'!$R:$R,"")</f>
        <v/>
      </c>
      <c r="AN42" s="18" t="str">
        <f>_xlfn.XLOOKUP(B42,'[5]cell downs 27042026 17h40'!$B:$B,'[5]cell downs 27042026 17h40'!$R:$R,"")</f>
        <v/>
      </c>
      <c r="AO42" s="18" t="str">
        <f>_xlfn.XLOOKUP(B42,'[6]ALL SITES DOWN'!$D:$D,'[6]ALL SITES DOWN'!$J:$J,"")</f>
        <v/>
      </c>
      <c r="AP42" s="18" t="str">
        <f>_xlfn.XLOOKUP(B42,'[7]ALL SITES DOWN'!$D:$D,'[7]ALL SITES DOWN'!$J:$J,"")</f>
        <v>(04/27/2026 ocm ran 11h):-power status check ongoing</v>
      </c>
      <c r="AQ42" s="9" t="str">
        <f>_xlfn.XLOOKUP(B42,[8]sheet1!$AC:$AC,[8]sheet1!$AF:$AF,"")</f>
        <v/>
      </c>
      <c r="AR42" s="14"/>
      <c r="AS42" s="14" t="s">
        <v>5465</v>
      </c>
      <c r="AT42" s="14" t="str">
        <f>_xlfn.XLOOKUP(B42,'[9]cell downs 18042026 17h'!$B:$B,'[9]cell downs 18042026 17h'!$B:$B,"")</f>
        <v/>
      </c>
      <c r="AU42" s="14" t="str">
        <f>_xlfn.XLOOKUP(B42,'[10]Cells Huawei 19042026 15h'!$B:$B,'[10]Cells Huawei 19042026 15h'!$B:$B,"")</f>
        <v>SUO_211</v>
      </c>
      <c r="AV42" s="9" t="str">
        <f>_xlfn.XLOOKUP(B42,'[11]cells down 19042026 9H40'!$B:$B,'[11]cells down 19042026 9H40'!$B:$B,"")</f>
        <v/>
      </c>
    </row>
    <row r="43" spans="1:48" hidden="1" x14ac:dyDescent="0.3">
      <c r="A43" s="1" t="s">
        <v>805</v>
      </c>
      <c r="B43" s="8" t="s">
        <v>806</v>
      </c>
      <c r="C43" s="3" t="str">
        <f>_xlfn.XLOOKUP(B43,'[1]daily break down'!$D:$D,'[1]daily break down'!$E:$E,"")</f>
        <v>Douala</v>
      </c>
      <c r="D43" s="1" t="s">
        <v>11</v>
      </c>
      <c r="E43" s="1" t="s">
        <v>12</v>
      </c>
      <c r="F43" s="3" t="s">
        <v>31</v>
      </c>
      <c r="G43" s="1" t="s">
        <v>32</v>
      </c>
      <c r="H43" s="29" t="str">
        <f>_xlfn.XLOOKUP(B43,[2]CALCULATION!$B:$B,[2]CALCULATION!$H:$H,"")</f>
        <v>ZTE</v>
      </c>
      <c r="I43" s="26">
        <v>0</v>
      </c>
      <c r="J43" s="26">
        <v>0</v>
      </c>
      <c r="K43" s="26">
        <v>0</v>
      </c>
      <c r="L43" s="26">
        <v>0</v>
      </c>
      <c r="M43" s="26">
        <v>0</v>
      </c>
      <c r="N43" s="26">
        <v>0</v>
      </c>
      <c r="O43" s="26">
        <v>20.782021813014186</v>
      </c>
      <c r="P43" s="114" t="s">
        <v>6363</v>
      </c>
      <c r="Q43" s="42" t="s">
        <v>5538</v>
      </c>
      <c r="R43" s="42"/>
      <c r="S43" s="41" t="str" cm="1">
        <f t="array" ref="S43">IFERROR(_xlfn.IFS(
U43="MPR ISSUE","PDH",
U43="BSS Hardware Issue","BSS",
U43="Sites strategiques, MLL, Pylone, etc.","ENVTECH",
U43="AKTIVCO DEFAUT GE &amp; POWER Cabinet","AKTIVCO",
U43="AKTIVCO Coupure ENEO &amp; Baisse de tension","AKTIVCO GRID ONLY",
U43="Coupure ENEO &amp; Baisse de tension","IHS GRID ONLY",
U43="Defaut GE &amp; POWER Cabinet","IHS",
U43="Sharing","Partners",
U43="Sites strategiques &amp; DataCenter","SST &amp; DC",
U43="Exclu","Exclu",
U43="SAT","SAT",
U43="SPARE-ISSUE","SPARE-ISSUE",
U43="Fiber CAmtel","TRANS_FO_CAMTEL",
U43="Fiber AOF","Fiber AOF",
U43="Projet OCM (HUAWEI)","TRAVAUX-HUAWEI",
U43="Projet OCM (NOKIA)","TRAVAUX-NOKIA",
U43="ACCESS-ISSUE","ACCESS-ISSUE",
U43="Projet OCM (ZTE, NOKIA, autres projets)","TRAVAUX OCM",
U43="No root CAuse","No root cause",
U43="ODU HS","PDH",
U43="IP &amp; VLAN","PDH",
U43="Warehouse HUAWEI","SPARE-ISSUE",
U43="SPARE-HS","SPARE-ISSUE",
U43="Power Telco","BSS",U43="no impacts","no impacts"
),"")</f>
        <v>IHS</v>
      </c>
      <c r="T43" s="41" t="str" cm="1">
        <f t="array" ref="T43">IFERROR(_xlfn.IFS(
U43="MPR ISSUE","TX ISSUE",
U43="BSS Hardware Issue","RAN ISSUE",
U43="Sites strategiques, MLL, Pylone, etc.","ENVTECH",
U43="AKTIVCO DEFAUT GE &amp; POWER Cabinet","POWER ISSUE",
U43="AKTIVCO Coupure ENEO &amp; Baisse de tension","POWER ISSUE",
U43="Coupure ENEO &amp; Baisse de tension","POWER ISSUE",
U43="Defaut GE &amp; POWER Cabinet","POWER ISSUE",
U43="Sharing","POWER ISSUE",
U43="Sites strategiques &amp; DataCenter","POWER ISSUE",
U43="Exclu","Exclu",
U43="SAT","TX ISSUE",
U43="SPARE-ISSUE","SPARE-ISSUE",
U43="Fiber CAmtel","TX ISSUE",
U43="Fiber AOF","TX ISSUE",
U43="Projet OCM (HUAWEI)","TRAVAUX-HUAWEI",
U43="Projet OCM (NOKIA)","TRAVAUX -NOKIA",
U43="ACCESS-ISSUE","ACCESS-ISSUE",
U43="Projet OCM (ZTE, NOKIA, autres projets)","TRAVAUX OCM",
U43="No root CAuse","No root cause",
U43="ODU HS","TX ISSUE",
U43="IP &amp; VLAN","TX ISSUE",
U43="Warehouse HUAWEI","SPARE-ISSUE",
U43="SPARE-HS","SPARE-ISSUE",
U43="Power Telco","RAN ISSUE",U43="no impacts","no impacts"
),"")</f>
        <v>POWER ISSUE</v>
      </c>
      <c r="U43" s="68" t="s">
        <v>5329</v>
      </c>
      <c r="V43" s="41" t="str" cm="1">
        <f t="array" ref="V43">IFERROR(_xlfn.IFS(
U43="MPR ISSUE","ACTIVE",
U43="BSS Hardware Issue","ACTIVE",
U43="Sites strategiques, MLL, Pylone, etc.","PASSIVE",
U43="AKTIVCO DEFAUT GE &amp; POWER Cabinet","PASSIVE",
U43="AKTIVCO Coupure ENEO &amp; Baisse de tension","PASSIVE",
U43="Coupure ENEO &amp; Baisse de tension","PASSIVE",
U43="Defaut GE &amp; POWER Cabinet","PASSIVE",
U43="Sharing","PASSIVE",
U43="Sites strategiques &amp; DataCenter","PASSIVE",
U43="Exclu","Exclu",
U43="SAT","ACTIVE",
U43="SPARE-ISSUE","SPARE-ISSUE",
U43="Fiber CAmtel","ACTIVE",
U43="Fiber AOF","ACTIVE",
U43="Projet OCM (HUAWEI)","PLANNED WORKS",
U43="Projet OCM (NOKIA)","PLANNED WORKS",
U43="ACCESS-ISSUE","ACCESS-ISSUE",
U43="Projet OCM (ZTE, NOKIA, autres projets)","PLANNED WORKS",
U43="No root CAuse","No root cause",
U43="ODU HS","ACTIVE",
U43="IP &amp; VLAN","ACTIVE",
U43="Warehouse HUAWEI","SPARE-ISSUE",
U43="SPARE-HS","SPARE-ISSUE",
U43="Power Telco","ACTIVE", U43="no impacts","no impacts"
),"")</f>
        <v>PASSIVE</v>
      </c>
      <c r="W43" s="113"/>
      <c r="X43" s="113"/>
      <c r="Y43" s="113"/>
      <c r="Z43" s="113"/>
      <c r="AA43" s="113"/>
      <c r="AB43" s="17" t="s">
        <v>6167</v>
      </c>
      <c r="AC43" s="17" t="str">
        <f>_xlfn.XLOOKUP(B43,'INCIDENT-04-27-2026'!E:E,'INCIDENT-04-27-2026'!F:F,"")</f>
        <v/>
      </c>
      <c r="AD43" s="9"/>
      <c r="AE43" s="7" t="s">
        <v>6070</v>
      </c>
      <c r="AF43" s="6" t="str">
        <f>_xlfn.XLOOKUP(B43,'[13]Input_27-04'!$B:$B,'[13]Input_27-04'!$M:$M,"")</f>
        <v/>
      </c>
      <c r="AG43" s="7"/>
      <c r="AH43" s="3"/>
      <c r="AI43" s="18" t="str">
        <f>_xlfn.XLOOKUP(B43,'[3]Cells Huawei 27042026 10h'!$B:$B,'[3]Cells Huawei 27042026 10h'!$T:$T,"")</f>
        <v/>
      </c>
      <c r="AJ43" s="18" t="str">
        <f>_xlfn.XLOOKUP(B43,'[3]Cells Huawei 27042026 15h'!$B:$B,'[3]Cells Huawei 27042026 15h'!$T:$T,"")</f>
        <v/>
      </c>
      <c r="AK43" s="18" t="str">
        <f>_xlfn.XLOOKUP(B43,'[4]cells down 27042026 11h28'!$B:$B,'[4]cells down 27042026 11h28'!$R:$R,"")</f>
        <v/>
      </c>
      <c r="AL43" s="18" t="str">
        <f>_xlfn.XLOOKUP(B43,'[4]cells down 27042026 18h01'!$B:$B,'[4]cells down 27042026 18h01'!$R:$R,"")</f>
        <v/>
      </c>
      <c r="AM43" s="18" t="str">
        <f>_xlfn.XLOOKUP(B43,'[5]cell downs 27042026 11h'!$B:$B,'[5]cell downs 27042026 11h'!$R:$R,"")</f>
        <v/>
      </c>
      <c r="AN43" s="18" t="str">
        <f>_xlfn.XLOOKUP(B43,'[5]cell downs 27042026 17h40'!$B:$B,'[5]cell downs 27042026 17h40'!$R:$R,"")</f>
        <v/>
      </c>
      <c r="AO43" s="18" t="str">
        <f>_xlfn.XLOOKUP(B43,'[6]ALL SITES DOWN'!$D:$D,'[6]ALL SITES DOWN'!$J:$J,"")</f>
        <v/>
      </c>
      <c r="AP43" s="18" t="str">
        <f>_xlfn.XLOOKUP(B43,'[7]ALL SITES DOWN'!$D:$D,'[7]ALL SITES DOWN'!$J:$J,"")</f>
        <v/>
      </c>
      <c r="AQ43" s="9" t="str">
        <f>_xlfn.XLOOKUP(B43,[8]sheet1!$AC:$AC,[8]sheet1!$AF:$AF,"")</f>
        <v>(04/27/2026 ticket):-INC-20260427-00002277…2026-04-27 05:58:11…Active // No power issue, site is on Grid with Ubaie=53.3V. The Tx FME Marius (691311142) from Huawei is informed…Grid outage, generator failure …Others Transmission equipement fault</v>
      </c>
      <c r="AR43" s="14"/>
      <c r="AS43" s="14" t="s">
        <v>5465</v>
      </c>
      <c r="AT43" s="14" t="str">
        <f>_xlfn.XLOOKUP(B43,'[9]cell downs 18042026 17h'!$B:$B,'[9]cell downs 18042026 17h'!$B:$B,"")</f>
        <v/>
      </c>
      <c r="AU43" s="14" t="str">
        <f>_xlfn.XLOOKUP(B43,'[10]Cells Huawei 19042026 15h'!$B:$B,'[10]Cells Huawei 19042026 15h'!$B:$B,"")</f>
        <v/>
      </c>
      <c r="AV43" s="9" t="str">
        <f>_xlfn.XLOOKUP(B43,'[11]cells down 19042026 9H40'!$B:$B,'[11]cells down 19042026 9H40'!$B:$B,"")</f>
        <v/>
      </c>
    </row>
    <row r="44" spans="1:48" x14ac:dyDescent="0.3">
      <c r="A44" s="1" t="s">
        <v>2735</v>
      </c>
      <c r="B44" s="8" t="s">
        <v>2736</v>
      </c>
      <c r="C44" s="3" t="str">
        <f>_xlfn.XLOOKUP(B44,'[1]daily break down'!$D:$D,'[1]daily break down'!$E:$E,"")</f>
        <v>Yaounde</v>
      </c>
      <c r="D44" s="1" t="s">
        <v>11</v>
      </c>
      <c r="E44" s="1" t="s">
        <v>12</v>
      </c>
      <c r="F44" s="3" t="s">
        <v>37</v>
      </c>
      <c r="G44" s="1" t="s">
        <v>38</v>
      </c>
      <c r="H44" s="29" t="str">
        <f>_xlfn.XLOOKUP(B44,[2]CALCULATION!$B:$B,[2]CALCULATION!$H:$H,"")</f>
        <v>ZTE</v>
      </c>
      <c r="I44" s="26">
        <v>0</v>
      </c>
      <c r="J44" s="26">
        <v>0</v>
      </c>
      <c r="K44" s="26">
        <v>7.8474344596542855E-3</v>
      </c>
      <c r="L44" s="26">
        <v>0</v>
      </c>
      <c r="M44" s="26">
        <v>10.968412649493624</v>
      </c>
      <c r="N44" s="26">
        <v>13.868556899607057</v>
      </c>
      <c r="O44" s="26">
        <v>20.569909226585398</v>
      </c>
      <c r="P44" s="114" t="s">
        <v>6362</v>
      </c>
      <c r="Q44" s="42" t="s">
        <v>5538</v>
      </c>
      <c r="R44" s="42"/>
      <c r="S44" s="41" t="str" cm="1">
        <f t="array" ref="S44">IFERROR(_xlfn.IFS(
U44="MPR ISSUE","PDH",
U44="BSS Hardware Issue","BSS",
U44="Sites strategiques, MLL, Pylone, etc.","ENVTECH",
U44="AKTIVCO DEFAUT GE &amp; POWER Cabinet","AKTIVCO",
U44="AKTIVCO Coupure ENEO &amp; Baisse de tension","AKTIVCO GRID ONLY",
U44="Coupure ENEO &amp; Baisse de tension","IHS GRID ONLY",
U44="Defaut GE &amp; POWER Cabinet","IHS",
U44="Sharing","Partners",
U44="Sites strategiques &amp; DataCenter","SST &amp; DC",
U44="Exclu","Exclu",
U44="SAT","SAT",
U44="SPARE-ISSUE","SPARE-ISSUE",
U44="Fiber CAmtel","TRANS_FO_CAMTEL",
U44="Fiber AOF","Fiber AOF",
U44="Projet OCM (HUAWEI)","TRAVAUX-HUAWEI",
U44="Projet OCM (NOKIA)","TRAVAUX-NOKIA",
U44="ACCESS-ISSUE","ACCESS-ISSUE",
U44="Projet OCM (ZTE, NOKIA, autres projets)","TRAVAUX OCM",
U44="No root CAuse","No root cause",
U44="ODU HS","PDH",
U44="IP &amp; VLAN","PDH",
U44="Warehouse HUAWEI","SPARE-ISSUE",
U44="SPARE-HS","SPARE-ISSUE",
U44="Power Telco","BSS",U44="no impacts","no impacts"
),"")</f>
        <v>Fiber AOF</v>
      </c>
      <c r="T44" s="41" t="str" cm="1">
        <f t="array" ref="T44">IFERROR(_xlfn.IFS(
U44="MPR ISSUE","TX ISSUE",
U44="BSS Hardware Issue","RAN ISSUE",
U44="Sites strategiques, MLL, Pylone, etc.","ENVTECH",
U44="AKTIVCO DEFAUT GE &amp; POWER Cabinet","POWER ISSUE",
U44="AKTIVCO Coupure ENEO &amp; Baisse de tension","POWER ISSUE",
U44="Coupure ENEO &amp; Baisse de tension","POWER ISSUE",
U44="Defaut GE &amp; POWER Cabinet","POWER ISSUE",
U44="Sharing","POWER ISSUE",
U44="Sites strategiques &amp; DataCenter","POWER ISSUE",
U44="Exclu","Exclu",
U44="SAT","TX ISSUE",
U44="SPARE-ISSUE","SPARE-ISSUE",
U44="Fiber CAmtel","TX ISSUE",
U44="Fiber AOF","TX ISSUE",
U44="Projet OCM (HUAWEI)","TRAVAUX-HUAWEI",
U44="Projet OCM (NOKIA)","TRAVAUX -NOKIA",
U44="ACCESS-ISSUE","ACCESS-ISSUE",
U44="Projet OCM (ZTE, NOKIA, autres projets)","TRAVAUX OCM",
U44="No root CAuse","No root cause",
U44="ODU HS","TX ISSUE",
U44="IP &amp; VLAN","TX ISSUE",
U44="Warehouse HUAWEI","SPARE-ISSUE",
U44="SPARE-HS","SPARE-ISSUE",
U44="Power Telco","RAN ISSUE",U44="no impacts","no impacts"
),"")</f>
        <v>TX ISSUE</v>
      </c>
      <c r="U44" s="110" t="s">
        <v>5694</v>
      </c>
      <c r="V44" s="41" t="str" cm="1">
        <f t="array" ref="V44">IFERROR(_xlfn.IFS(
U44="MPR ISSUE","ACTIVE",
U44="BSS Hardware Issue","ACTIVE",
U44="Sites strategiques, MLL, Pylone, etc.","PASSIVE",
U44="AKTIVCO DEFAUT GE &amp; POWER Cabinet","PASSIVE",
U44="AKTIVCO Coupure ENEO &amp; Baisse de tension","PASSIVE",
U44="Coupure ENEO &amp; Baisse de tension","PASSIVE",
U44="Defaut GE &amp; POWER Cabinet","PASSIVE",
U44="Sharing","PASSIVE",
U44="Sites strategiques &amp; DataCenter","PASSIVE",
U44="Exclu","Exclu",
U44="SAT","ACTIVE",
U44="SPARE-ISSUE","SPARE-ISSUE",
U44="Fiber CAmtel","ACTIVE",
U44="Fiber AOF","ACTIVE",
U44="Projet OCM (HUAWEI)","PLANNED WORKS",
U44="Projet OCM (NOKIA)","PLANNED WORKS",
U44="ACCESS-ISSUE","ACCESS-ISSUE",
U44="Projet OCM (ZTE, NOKIA, autres projets)","PLANNED WORKS",
U44="No root CAuse","No root cause",
U44="ODU HS","ACTIVE",
U44="IP &amp; VLAN","ACTIVE",
U44="Warehouse HUAWEI","SPARE-ISSUE",
U44="SPARE-HS","SPARE-ISSUE",
U44="Power Telco","ACTIVE", U44="no impacts","no impacts"
),"")</f>
        <v>ACTIVE</v>
      </c>
      <c r="W44" s="119"/>
      <c r="X44" s="119"/>
      <c r="Y44" s="119"/>
      <c r="Z44" s="119"/>
      <c r="AA44" s="119"/>
      <c r="AB44" s="17" t="s">
        <v>6168</v>
      </c>
      <c r="AC44" s="17" t="str">
        <f>_xlfn.XLOOKUP(B44,'INCIDENT-04-27-2026'!E:E,'INCIDENT-04-27-2026'!F:F,"")</f>
        <v/>
      </c>
      <c r="AD44" s="9"/>
      <c r="AE44" s="7" t="s">
        <v>6068</v>
      </c>
      <c r="AF44" s="6" t="str">
        <f>_xlfn.XLOOKUP(B44,'[13]Input_27-04'!$B:$B,'[13]Input_27-04'!$M:$M,"")</f>
        <v/>
      </c>
      <c r="AG44" s="7"/>
      <c r="AH44" s="3"/>
      <c r="AI44" s="18" t="str">
        <f>_xlfn.XLOOKUP(B44,'[3]Cells Huawei 27042026 10h'!$B:$B,'[3]Cells Huawei 27042026 10h'!$T:$T,"")</f>
        <v/>
      </c>
      <c r="AJ44" s="18" t="str">
        <f>_xlfn.XLOOKUP(B44,'[3]Cells Huawei 27042026 15h'!$B:$B,'[3]Cells Huawei 27042026 15h'!$T:$T,"")</f>
        <v/>
      </c>
      <c r="AK44" s="18" t="str">
        <f>_xlfn.XLOOKUP(B44,'[4]cells down 27042026 11h28'!$B:$B,'[4]cells down 27042026 11h28'!$R:$R,"")</f>
        <v/>
      </c>
      <c r="AL44" s="18" t="str">
        <f>_xlfn.XLOOKUP(B44,'[4]cells down 27042026 18h01'!$B:$B,'[4]cells down 27042026 18h01'!$R:$R,"")</f>
        <v>(04/27/2026 cell zte):-27/04/2026 : Besoin d'analyse BO RAN</v>
      </c>
      <c r="AM44" s="18" t="str">
        <f>_xlfn.XLOOKUP(B44,'[5]cell downs 27042026 11h'!$B:$B,'[5]cell downs 27042026 11h'!$R:$R,"")</f>
        <v/>
      </c>
      <c r="AN44" s="18" t="str">
        <f>_xlfn.XLOOKUP(B44,'[5]cell downs 27042026 17h40'!$B:$B,'[5]cell downs 27042026 17h40'!$R:$R,"")</f>
        <v/>
      </c>
      <c r="AO44" s="18" t="str">
        <f>_xlfn.XLOOKUP(B44,'[6]ALL SITES DOWN'!$D:$D,'[6]ALL SITES DOWN'!$J:$J,"")</f>
        <v/>
      </c>
      <c r="AP44" s="18" t="str">
        <f>_xlfn.XLOOKUP(B44,'[7]ALL SITES DOWN'!$D:$D,'[7]ALL SITES DOWN'!$J:$J,"")</f>
        <v>(04/27/2026 ocm ran 11h):-27/04/2026 Survey en cours ETR=13H UTC 
26/04/2026  AOF Crf-Nsam-IHS == ahala  down CDS activated 
26/04/2026 fme sur site 
25/04/2026 fme henri activé 
Besoin d'un FME sur site pour reset du MPR</v>
      </c>
      <c r="AQ44" s="9" t="str">
        <f>_xlfn.XLOOKUP(B44,[8]sheet1!$AC:$AC,[8]sheet1!$AF:$AF,"")</f>
        <v/>
      </c>
      <c r="AR44" s="14"/>
      <c r="AS44" s="14" t="s">
        <v>5465</v>
      </c>
      <c r="AT44" s="14" t="str">
        <f>_xlfn.XLOOKUP(B44,'[9]cell downs 18042026 17h'!$B:$B,'[9]cell downs 18042026 17h'!$B:$B,"")</f>
        <v/>
      </c>
      <c r="AU44" s="14" t="str">
        <f>_xlfn.XLOOKUP(B44,'[10]Cells Huawei 19042026 15h'!$B:$B,'[10]Cells Huawei 19042026 15h'!$B:$B,"")</f>
        <v/>
      </c>
      <c r="AV44" s="9" t="str">
        <f>_xlfn.XLOOKUP(B44,'[11]cells down 19042026 9H40'!$B:$B,'[11]cells down 19042026 9H40'!$B:$B,"")</f>
        <v/>
      </c>
    </row>
    <row r="45" spans="1:48" x14ac:dyDescent="0.3">
      <c r="A45" s="3" t="s">
        <v>111</v>
      </c>
      <c r="B45" s="23" t="s">
        <v>112</v>
      </c>
      <c r="C45" s="3" t="str">
        <f>_xlfn.XLOOKUP(B45,'[1]daily break down'!$D:$D,'[1]daily break down'!$E:$E,"")</f>
        <v>Yaounde</v>
      </c>
      <c r="D45" s="3" t="s">
        <v>113</v>
      </c>
      <c r="E45" s="3" t="s">
        <v>114</v>
      </c>
      <c r="F45" s="3" t="s">
        <v>37</v>
      </c>
      <c r="G45" s="3" t="s">
        <v>115</v>
      </c>
      <c r="H45" s="29" t="str">
        <f>_xlfn.XLOOKUP(B45,[2]CALCULATION!$B:$B,[2]CALCULATION!$H:$H,"")</f>
        <v>ZTE</v>
      </c>
      <c r="I45" s="26">
        <v>0</v>
      </c>
      <c r="J45" s="26">
        <v>0</v>
      </c>
      <c r="K45" s="26">
        <v>20.606917014093995</v>
      </c>
      <c r="L45" s="26">
        <v>11.879856491825828</v>
      </c>
      <c r="M45" s="26">
        <v>9.054530395253872</v>
      </c>
      <c r="N45" s="26">
        <v>8.5472472626721814</v>
      </c>
      <c r="O45" s="26">
        <v>20.548364451977985</v>
      </c>
      <c r="P45" s="114" t="s">
        <v>6362</v>
      </c>
      <c r="Q45" s="42" t="s">
        <v>5538</v>
      </c>
      <c r="R45" s="42"/>
      <c r="S45" s="41" t="str" cm="1">
        <f t="array" ref="S45">IFERROR(_xlfn.IFS(
U45="MPR ISSUE","PDH",
U45="BSS Hardware Issue","BSS",
U45="Sites strategiques, MLL, Pylone, etc.","ENVTECH",
U45="AKTIVCO DEFAUT GE &amp; POWER Cabinet","AKTIVCO",
U45="AKTIVCO Coupure ENEO &amp; Baisse de tension","AKTIVCO GRID ONLY",
U45="Coupure ENEO &amp; Baisse de tension","IHS GRID ONLY",
U45="Defaut GE &amp; POWER Cabinet","IHS",
U45="Sharing","Partners",
U45="Sites strategiques &amp; DataCenter","SST &amp; DC",
U45="Exclu","Exclu",
U45="SAT","SAT",
U45="SPARE-ISSUE","SPARE-ISSUE",
U45="Fiber CAmtel","TRANS_FO_CAMTEL",
U45="Fiber AOF","Fiber AOF",
U45="Projet OCM (HUAWEI)","TRAVAUX-HUAWEI",
U45="Projet OCM (NOKIA)","TRAVAUX-NOKIA",
U45="ACCESS-ISSUE","ACCESS-ISSUE",
U45="Projet OCM (ZTE, NOKIA, autres projets)","TRAVAUX OCM",
U45="No root CAuse","No root cause",
U45="ODU HS","PDH",
U45="IP &amp; VLAN","PDH",
U45="Warehouse HUAWEI","SPARE-ISSUE",
U45="SPARE-HS","SPARE-ISSUE",
U45="Power Telco","BSS",U45="no impacts","no impacts"
),"")</f>
        <v>IHS</v>
      </c>
      <c r="T45" s="41" t="str" cm="1">
        <f t="array" ref="T45">IFERROR(_xlfn.IFS(
U45="MPR ISSUE","TX ISSUE",
U45="BSS Hardware Issue","RAN ISSUE",
U45="Sites strategiques, MLL, Pylone, etc.","ENVTECH",
U45="AKTIVCO DEFAUT GE &amp; POWER Cabinet","POWER ISSUE",
U45="AKTIVCO Coupure ENEO &amp; Baisse de tension","POWER ISSUE",
U45="Coupure ENEO &amp; Baisse de tension","POWER ISSUE",
U45="Defaut GE &amp; POWER Cabinet","POWER ISSUE",
U45="Sharing","POWER ISSUE",
U45="Sites strategiques &amp; DataCenter","POWER ISSUE",
U45="Exclu","Exclu",
U45="SAT","TX ISSUE",
U45="SPARE-ISSUE","SPARE-ISSUE",
U45="Fiber CAmtel","TX ISSUE",
U45="Fiber AOF","TX ISSUE",
U45="Projet OCM (HUAWEI)","TRAVAUX-HUAWEI",
U45="Projet OCM (NOKIA)","TRAVAUX -NOKIA",
U45="ACCESS-ISSUE","ACCESS-ISSUE",
U45="Projet OCM (ZTE, NOKIA, autres projets)","TRAVAUX OCM",
U45="No root CAuse","No root cause",
U45="ODU HS","TX ISSUE",
U45="IP &amp; VLAN","TX ISSUE",
U45="Warehouse HUAWEI","SPARE-ISSUE",
U45="SPARE-HS","SPARE-ISSUE",
U45="Power Telco","RAN ISSUE",U45="no impacts","no impacts"
),"")</f>
        <v>POWER ISSUE</v>
      </c>
      <c r="U45" s="68" t="s">
        <v>5329</v>
      </c>
      <c r="V45" s="41" t="str" cm="1">
        <f t="array" ref="V45">IFERROR(_xlfn.IFS(
U45="MPR ISSUE","ACTIVE",
U45="BSS Hardware Issue","ACTIVE",
U45="Sites strategiques, MLL, Pylone, etc.","PASSIVE",
U45="AKTIVCO DEFAUT GE &amp; POWER Cabinet","PASSIVE",
U45="AKTIVCO Coupure ENEO &amp; Baisse de tension","PASSIVE",
U45="Coupure ENEO &amp; Baisse de tension","PASSIVE",
U45="Defaut GE &amp; POWER Cabinet","PASSIVE",
U45="Sharing","PASSIVE",
U45="Sites strategiques &amp; DataCenter","PASSIVE",
U45="Exclu","Exclu",
U45="SAT","ACTIVE",
U45="SPARE-ISSUE","SPARE-ISSUE",
U45="Fiber CAmtel","ACTIVE",
U45="Fiber AOF","ACTIVE",
U45="Projet OCM (HUAWEI)","PLANNED WORKS",
U45="Projet OCM (NOKIA)","PLANNED WORKS",
U45="ACCESS-ISSUE","ACCESS-ISSUE",
U45="Projet OCM (ZTE, NOKIA, autres projets)","PLANNED WORKS",
U45="No root CAuse","No root cause",
U45="ODU HS","ACTIVE",
U45="IP &amp; VLAN","ACTIVE",
U45="Warehouse HUAWEI","SPARE-ISSUE",
U45="SPARE-HS","SPARE-ISSUE",
U45="Power Telco","ACTIVE", U45="no impacts","no impacts"
),"")</f>
        <v>PASSIVE</v>
      </c>
      <c r="W45" s="119" t="s">
        <v>5316</v>
      </c>
      <c r="X45" s="119" t="s">
        <v>6400</v>
      </c>
      <c r="Y45" s="119"/>
      <c r="Z45" s="119" t="s">
        <v>6401</v>
      </c>
      <c r="AA45" s="119" t="s">
        <v>6365</v>
      </c>
      <c r="AB45" s="17" t="s">
        <v>6169</v>
      </c>
      <c r="AC45" s="17" t="str">
        <f>_xlfn.XLOOKUP(B45,'INCIDENT-04-27-2026'!E:E,'INCIDENT-04-27-2026'!F:F,"")</f>
        <v/>
      </c>
      <c r="AD45" s="9" t="s">
        <v>6047</v>
      </c>
      <c r="AE45" s="7" t="s">
        <v>6082</v>
      </c>
      <c r="AF45" s="6" t="str">
        <f>_xlfn.XLOOKUP(B45,'[13]Input_27-04'!$B:$B,'[13]Input_27-04'!$M:$M,"")</f>
        <v/>
      </c>
      <c r="AG45" s="7"/>
      <c r="AH45" s="3"/>
      <c r="AI45" s="18" t="str">
        <f>_xlfn.XLOOKUP(B45,'[3]Cells Huawei 27042026 10h'!$B:$B,'[3]Cells Huawei 27042026 10h'!$T:$T,"")</f>
        <v/>
      </c>
      <c r="AJ45" s="18" t="str">
        <f>_xlfn.XLOOKUP(B45,'[3]Cells Huawei 27042026 15h'!$B:$B,'[3]Cells Huawei 27042026 15h'!$T:$T,"")</f>
        <v/>
      </c>
      <c r="AK45" s="18" t="str">
        <f>_xlfn.XLOOKUP(B45,'[4]cells down 27042026 11h28'!$B:$B,'[4]cells down 27042026 11h28'!$R:$R,"")</f>
        <v/>
      </c>
      <c r="AL45" s="18" t="str">
        <f>_xlfn.XLOOKUP(B45,'[4]cells down 27042026 18h01'!$B:$B,'[4]cells down 27042026 18h01'!$R:$R,"")</f>
        <v/>
      </c>
      <c r="AM45" s="18" t="str">
        <f>_xlfn.XLOOKUP(B45,'[5]cell downs 27042026 11h'!$B:$B,'[5]cell downs 27042026 11h'!$R:$R,"")</f>
        <v/>
      </c>
      <c r="AN45" s="18" t="str">
        <f>_xlfn.XLOOKUP(B45,'[5]cell downs 27042026 17h40'!$B:$B,'[5]cell downs 27042026 17h40'!$R:$R,"")</f>
        <v/>
      </c>
      <c r="AO45" s="18" t="str">
        <f>_xlfn.XLOOKUP(B45,'[6]ALL SITES DOWN'!$D:$D,'[6]ALL SITES DOWN'!$J:$J,"")</f>
        <v xml:space="preserve">(04/27/2026 ocm ran 17h):-27/04/2026 besoin d'un fme sur site pour verifier le status du MPR FME brice tsague activé </v>
      </c>
      <c r="AP45" s="18" t="str">
        <f>_xlfn.XLOOKUP(B45,'[7]ALL SITES DOWN'!$D:$D,'[7]ALL SITES DOWN'!$J:$J,"")</f>
        <v/>
      </c>
      <c r="AQ45" s="9" t="str">
        <f>_xlfn.XLOOKUP(B45,[8]sheet1!$AC:$AC,[8]sheet1!$AF:$AF,"")</f>
        <v>(04/27/2026 ticket):-INC-20260427-00010262…impacté par entré cité verte qui à un problème de power.…Others Transmission equipement fault</v>
      </c>
      <c r="AR45" s="14"/>
      <c r="AS45" s="14" t="s">
        <v>5465</v>
      </c>
      <c r="AT45" s="14" t="str">
        <f>_xlfn.XLOOKUP(B45,'[9]cell downs 18042026 17h'!$B:$B,'[9]cell downs 18042026 17h'!$B:$B,"")</f>
        <v/>
      </c>
      <c r="AU45" s="14" t="str">
        <f>_xlfn.XLOOKUP(B45,'[10]Cells Huawei 19042026 15h'!$B:$B,'[10]Cells Huawei 19042026 15h'!$B:$B,"")</f>
        <v/>
      </c>
      <c r="AV45" s="9" t="str">
        <f>_xlfn.XLOOKUP(B45,'[11]cells down 19042026 9H40'!$B:$B,'[11]cells down 19042026 9H40'!$B:$B,"")</f>
        <v/>
      </c>
    </row>
    <row r="46" spans="1:48" x14ac:dyDescent="0.3">
      <c r="A46" s="1" t="s">
        <v>1966</v>
      </c>
      <c r="B46" s="8" t="s">
        <v>1967</v>
      </c>
      <c r="C46" s="3" t="str">
        <f>_xlfn.XLOOKUP(B46,'[1]daily break down'!$D:$D,'[1]daily break down'!$E:$E,"")</f>
        <v>Douala</v>
      </c>
      <c r="D46" s="1" t="s">
        <v>5454</v>
      </c>
      <c r="E46" s="1"/>
      <c r="F46" s="3" t="s">
        <v>31</v>
      </c>
      <c r="G46" s="1" t="s">
        <v>32</v>
      </c>
      <c r="H46" s="29" t="str">
        <f>_xlfn.XLOOKUP(B46,[2]CALCULATION!$B:$B,[2]CALCULATION!$H:$H,"")</f>
        <v>ZTE</v>
      </c>
      <c r="I46" s="26">
        <v>9.2457045997380387</v>
      </c>
      <c r="J46" s="26">
        <v>9.2457045997380387</v>
      </c>
      <c r="K46" s="26">
        <v>9.2457045997380387</v>
      </c>
      <c r="L46" s="26">
        <v>9.2457045997380387</v>
      </c>
      <c r="M46" s="26">
        <v>9.2457045997380387</v>
      </c>
      <c r="N46" s="26">
        <v>9.2457045997380387</v>
      </c>
      <c r="O46" s="26">
        <v>20.494698701320942</v>
      </c>
      <c r="P46" s="114" t="s">
        <v>6362</v>
      </c>
      <c r="Q46" s="42" t="s">
        <v>5538</v>
      </c>
      <c r="R46" s="42"/>
      <c r="S46" s="41" t="str" cm="1">
        <f t="array" ref="S46">IFERROR(_xlfn.IFS(
U46="MPR ISSUE","PDH",
U46="BSS Hardware Issue","BSS",
U46="Sites strategiques, MLL, Pylone, etc.","ENVTECH",
U46="AKTIVCO DEFAUT GE &amp; POWER Cabinet","AKTIVCO",
U46="AKTIVCO Coupure ENEO &amp; Baisse de tension","AKTIVCO GRID ONLY",
U46="Coupure ENEO &amp; Baisse de tension","IHS GRID ONLY",
U46="Defaut GE &amp; POWER Cabinet","IHS",
U46="Sharing","Partners",
U46="Sites strategiques &amp; DataCenter","SST &amp; DC",
U46="Exclu","Exclu",
U46="SAT","SAT",
U46="SPARE-ISSUE","SPARE-ISSUE",
U46="Fiber CAmtel","TRANS_FO_CAMTEL",
U46="Fiber AOF","Fiber AOF",
U46="Projet OCM (HUAWEI)","TRAVAUX-HUAWEI",
U46="Projet OCM (NOKIA)","TRAVAUX-NOKIA",
U46="ACCESS-ISSUE","ACCESS-ISSUE",
U46="Projet OCM (ZTE, NOKIA, autres projets)","TRAVAUX OCM",
U46="No root CAuse","No root cause",
U46="ODU HS","PDH",
U46="IP &amp; VLAN","PDH",
U46="Warehouse HUAWEI","SPARE-ISSUE",
U46="SPARE-HS","SPARE-ISSUE",
U46="Power Telco","BSS",U46="no impacts","no impacts"
),"")</f>
        <v>No root cause</v>
      </c>
      <c r="T46" s="41" t="str" cm="1">
        <f t="array" ref="T46">IFERROR(_xlfn.IFS(
U46="MPR ISSUE","TX ISSUE",
U46="BSS Hardware Issue","RAN ISSUE",
U46="Sites strategiques, MLL, Pylone, etc.","ENVTECH",
U46="AKTIVCO DEFAUT GE &amp; POWER Cabinet","POWER ISSUE",
U46="AKTIVCO Coupure ENEO &amp; Baisse de tension","POWER ISSUE",
U46="Coupure ENEO &amp; Baisse de tension","POWER ISSUE",
U46="Defaut GE &amp; POWER Cabinet","POWER ISSUE",
U46="Sharing","POWER ISSUE",
U46="Sites strategiques &amp; DataCenter","POWER ISSUE",
U46="Exclu","Exclu",
U46="SAT","TX ISSUE",
U46="SPARE-ISSUE","SPARE-ISSUE",
U46="Fiber CAmtel","TX ISSUE",
U46="Fiber AOF","TX ISSUE",
U46="Projet OCM (HUAWEI)","TRAVAUX-HUAWEI",
U46="Projet OCM (NOKIA)","TRAVAUX -NOKIA",
U46="ACCESS-ISSUE","ACCESS-ISSUE",
U46="Projet OCM (ZTE, NOKIA, autres projets)","TRAVAUX OCM",
U46="No root CAuse","No root cause",
U46="ODU HS","TX ISSUE",
U46="IP &amp; VLAN","TX ISSUE",
U46="Warehouse HUAWEI","SPARE-ISSUE",
U46="SPARE-HS","SPARE-ISSUE",
U46="Power Telco","RAN ISSUE",U46="no impacts","no impacts"
),"")</f>
        <v>No root cause</v>
      </c>
      <c r="U46" s="68" t="s">
        <v>5691</v>
      </c>
      <c r="V46" s="41" t="str" cm="1">
        <f t="array" ref="V46">IFERROR(_xlfn.IFS(
U46="MPR ISSUE","ACTIVE",
U46="BSS Hardware Issue","ACTIVE",
U46="Sites strategiques, MLL, Pylone, etc.","PASSIVE",
U46="AKTIVCO DEFAUT GE &amp; POWER Cabinet","PASSIVE",
U46="AKTIVCO Coupure ENEO &amp; Baisse de tension","PASSIVE",
U46="Coupure ENEO &amp; Baisse de tension","PASSIVE",
U46="Defaut GE &amp; POWER Cabinet","PASSIVE",
U46="Sharing","PASSIVE",
U46="Sites strategiques &amp; DataCenter","PASSIVE",
U46="Exclu","Exclu",
U46="SAT","ACTIVE",
U46="SPARE-ISSUE","SPARE-ISSUE",
U46="Fiber CAmtel","ACTIVE",
U46="Fiber AOF","ACTIVE",
U46="Projet OCM (HUAWEI)","PLANNED WORKS",
U46="Projet OCM (NOKIA)","PLANNED WORKS",
U46="ACCESS-ISSUE","ACCESS-ISSUE",
U46="Projet OCM (ZTE, NOKIA, autres projets)","PLANNED WORKS",
U46="No root CAuse","No root cause",
U46="ODU HS","ACTIVE",
U46="IP &amp; VLAN","ACTIVE",
U46="Warehouse HUAWEI","SPARE-ISSUE",
U46="SPARE-HS","SPARE-ISSUE",
U46="Power Telco","ACTIVE", U46="no impacts","no impacts"
),"")</f>
        <v>No root cause</v>
      </c>
      <c r="W46" s="119"/>
      <c r="X46" s="119"/>
      <c r="Y46" s="119"/>
      <c r="Z46" s="119"/>
      <c r="AA46" s="119"/>
      <c r="AB46" s="17" t="s">
        <v>6170</v>
      </c>
      <c r="AC46" s="17" t="str">
        <f>_xlfn.XLOOKUP(B46,'INCIDENT-04-27-2026'!E:E,'INCIDENT-04-27-2026'!F:F,"")</f>
        <v/>
      </c>
      <c r="AD46" s="9"/>
      <c r="AE46" s="7" t="s">
        <v>6073</v>
      </c>
      <c r="AF46" s="6" t="str">
        <f>_xlfn.XLOOKUP(B46,'[13]Input_27-04'!$B:$B,'[13]Input_27-04'!$M:$M,"")</f>
        <v/>
      </c>
      <c r="AG46" s="7"/>
      <c r="AH46" s="3"/>
      <c r="AI46" s="18" t="str">
        <f>_xlfn.XLOOKUP(B46,'[3]Cells Huawei 27042026 10h'!$B:$B,'[3]Cells Huawei 27042026 10h'!$T:$T,"")</f>
        <v/>
      </c>
      <c r="AJ46" s="18" t="str">
        <f>_xlfn.XLOOKUP(B46,'[3]Cells Huawei 27042026 15h'!$B:$B,'[3]Cells Huawei 27042026 15h'!$T:$T,"")</f>
        <v/>
      </c>
      <c r="AK46" s="18" t="str">
        <f>_xlfn.XLOOKUP(B46,'[4]cells down 27042026 11h28'!$B:$B,'[4]cells down 27042026 11h28'!$R:$R,"")</f>
        <v/>
      </c>
      <c r="AL46" s="18" t="str">
        <f>_xlfn.XLOOKUP(B46,'[4]cells down 27042026 18h01'!$B:$B,'[4]cells down 27042026 18h01'!$R:$R,"")</f>
        <v>(04/27/2026 cell zte):-18/04/2026 : Site down</v>
      </c>
      <c r="AM46" s="18" t="str">
        <f>_xlfn.XLOOKUP(B46,'[5]cell downs 27042026 11h'!$B:$B,'[5]cell downs 27042026 11h'!$R:$R,"")</f>
        <v/>
      </c>
      <c r="AN46" s="18" t="str">
        <f>_xlfn.XLOOKUP(B46,'[5]cell downs 27042026 17h40'!$B:$B,'[5]cell downs 27042026 17h40'!$R:$R,"")</f>
        <v/>
      </c>
      <c r="AO46" s="18" t="str">
        <f>_xlfn.XLOOKUP(B46,'[6]ALL SITES DOWN'!$D:$D,'[6]ALL SITES DOWN'!$J:$J,"")</f>
        <v/>
      </c>
      <c r="AP46" s="18" t="str">
        <f>_xlfn.XLOOKUP(B46,'[7]ALL SITES DOWN'!$D:$D,'[7]ALL SITES DOWN'!$J:$J,"")</f>
        <v/>
      </c>
      <c r="AQ46" s="9" t="str">
        <f>_xlfn.XLOOKUP(B46,[8]sheet1!$AC:$AC,[8]sheet1!$AF:$AF,"")</f>
        <v/>
      </c>
      <c r="AR46" s="14"/>
      <c r="AS46" s="14" t="s">
        <v>5465</v>
      </c>
      <c r="AT46" s="14" t="str">
        <f>_xlfn.XLOOKUP(B46,'[9]cell downs 18042026 17h'!$B:$B,'[9]cell downs 18042026 17h'!$B:$B,"")</f>
        <v/>
      </c>
      <c r="AU46" s="14" t="str">
        <f>_xlfn.XLOOKUP(B46,'[10]Cells Huawei 19042026 15h'!$B:$B,'[10]Cells Huawei 19042026 15h'!$B:$B,"")</f>
        <v/>
      </c>
      <c r="AV46" s="9" t="str">
        <f>_xlfn.XLOOKUP(B46,'[11]cells down 19042026 9H40'!$B:$B,'[11]cells down 19042026 9H40'!$B:$B,"")</f>
        <v>LIT_780</v>
      </c>
    </row>
    <row r="47" spans="1:48" s="121" customFormat="1" x14ac:dyDescent="0.3">
      <c r="A47" s="1" t="s">
        <v>2590</v>
      </c>
      <c r="B47" s="1" t="s">
        <v>2591</v>
      </c>
      <c r="C47" s="3" t="str">
        <f>_xlfn.XLOOKUP(B47,'[1]daily break down'!$D:$D,'[1]daily break down'!$E:$E,"")</f>
        <v>Maroua</v>
      </c>
      <c r="D47" s="1" t="s">
        <v>21</v>
      </c>
      <c r="E47" s="1" t="s">
        <v>22</v>
      </c>
      <c r="F47" s="3" t="s">
        <v>55</v>
      </c>
      <c r="G47" s="1" t="s">
        <v>84</v>
      </c>
      <c r="H47" s="27" t="str">
        <f>_xlfn.XLOOKUP(B47,[2]CALCULATION!$B:$B,[2]CALCULATION!$H:$H,"")</f>
        <v>Huawei</v>
      </c>
      <c r="I47" s="26">
        <v>0</v>
      </c>
      <c r="J47" s="26">
        <v>2.5986779213144882</v>
      </c>
      <c r="K47" s="26">
        <v>9.3908107969283705</v>
      </c>
      <c r="L47" s="26">
        <v>18.490874147126554</v>
      </c>
      <c r="M47" s="26">
        <v>18.491409199476077</v>
      </c>
      <c r="N47" s="26">
        <v>18.491141673301318</v>
      </c>
      <c r="O47" s="26">
        <v>20.140832912425484</v>
      </c>
      <c r="P47" s="114" t="s">
        <v>6362</v>
      </c>
      <c r="Q47" s="42" t="s">
        <v>5538</v>
      </c>
      <c r="R47" s="42"/>
      <c r="S47" s="41" t="str" cm="1">
        <f t="array" ref="S47">IFERROR(_xlfn.IFS(
U47="MPR ISSUE","PDH",
U47="BSS Hardware Issue","BSS",
U47="Sites strategiques, MLL, Pylone, etc.","ENVTECH",
U47="AKTIVCO DEFAUT GE &amp; POWER Cabinet","AKTIVCO",
U47="AKTIVCO Coupure ENEO &amp; Baisse de tension","AKTIVCO GRID ONLY",
U47="Coupure ENEO &amp; Baisse de tension","IHS GRID ONLY",
U47="Defaut GE &amp; POWER Cabinet","IHS",
U47="Sharing","Partners",
U47="Sites strategiques &amp; DataCenter","SST &amp; DC",
U47="Exclu","Exclu",
U47="SAT","SAT",
U47="SPARE-ISSUE","SPARE-ISSUE",
U47="Fiber CAmtel","TRANS_FO_CAMTEL",
U47="Fiber AOF","Fiber AOF",
U47="Projet OCM (HUAWEI)","TRAVAUX-HUAWEI",
U47="Projet OCM (NOKIA)","TRAVAUX-NOKIA",
U47="ACCESS-ISSUE","ACCESS-ISSUE",
U47="Projet OCM (ZTE, NOKIA, autres projets)","TRAVAUX OCM",
U47="No root CAuse","No root cause",
U47="ODU HS","PDH",
U47="IP &amp; VLAN","PDH",
U47="Warehouse HUAWEI","SPARE-ISSUE",
U47="SPARE-HS","SPARE-ISSUE",
U47="Power Telco","BSS",U47="no impacts","no impacts"
),"")</f>
        <v>AKTIVCO</v>
      </c>
      <c r="T47" s="41" t="str" cm="1">
        <f t="array" ref="T47">IFERROR(_xlfn.IFS(
U47="MPR ISSUE","TX ISSUE",
U47="BSS Hardware Issue","RAN ISSUE",
U47="Sites strategiques, MLL, Pylone, etc.","ENVTECH",
U47="AKTIVCO DEFAUT GE &amp; POWER Cabinet","POWER ISSUE",
U47="AKTIVCO Coupure ENEO &amp; Baisse de tension","POWER ISSUE",
U47="Coupure ENEO &amp; Baisse de tension","POWER ISSUE",
U47="Defaut GE &amp; POWER Cabinet","POWER ISSUE",
U47="Sharing","POWER ISSUE",
U47="Sites strategiques &amp; DataCenter","POWER ISSUE",
U47="Exclu","Exclu",
U47="SAT","TX ISSUE",
U47="SPARE-ISSUE","SPARE-ISSUE",
U47="Fiber CAmtel","TX ISSUE",
U47="Fiber AOF","TX ISSUE",
U47="Projet OCM (HUAWEI)","TRAVAUX-HUAWEI",
U47="Projet OCM (NOKIA)","TRAVAUX -NOKIA",
U47="ACCESS-ISSUE","ACCESS-ISSUE",
U47="Projet OCM (ZTE, NOKIA, autres projets)","TRAVAUX OCM",
U47="No root CAuse","No root cause",
U47="ODU HS","TX ISSUE",
U47="IP &amp; VLAN","TX ISSUE",
U47="Warehouse HUAWEI","SPARE-ISSUE",
U47="SPARE-HS","SPARE-ISSUE",
U47="Power Telco","RAN ISSUE",U47="no impacts","no impacts"
),"")</f>
        <v>POWER ISSUE</v>
      </c>
      <c r="U47" s="68" t="s">
        <v>5324</v>
      </c>
      <c r="V47" s="41" t="str" cm="1">
        <f t="array" ref="V47">IFERROR(_xlfn.IFS(
U47="MPR ISSUE","ACTIVE",
U47="BSS Hardware Issue","ACTIVE",
U47="Sites strategiques, MLL, Pylone, etc.","PASSIVE",
U47="AKTIVCO DEFAUT GE &amp; POWER Cabinet","PASSIVE",
U47="AKTIVCO Coupure ENEO &amp; Baisse de tension","PASSIVE",
U47="Coupure ENEO &amp; Baisse de tension","PASSIVE",
U47="Defaut GE &amp; POWER Cabinet","PASSIVE",
U47="Sharing","PASSIVE",
U47="Sites strategiques &amp; DataCenter","PASSIVE",
U47="Exclu","Exclu",
U47="SAT","ACTIVE",
U47="SPARE-ISSUE","SPARE-ISSUE",
U47="Fiber CAmtel","ACTIVE",
U47="Fiber AOF","ACTIVE",
U47="Projet OCM (HUAWEI)","PLANNED WORKS",
U47="Projet OCM (NOKIA)","PLANNED WORKS",
U47="ACCESS-ISSUE","ACCESS-ISSUE",
U47="Projet OCM (ZTE, NOKIA, autres projets)","PLANNED WORKS",
U47="No root CAuse","No root cause",
U47="ODU HS","ACTIVE",
U47="IP &amp; VLAN","ACTIVE",
U47="Warehouse HUAWEI","SPARE-ISSUE",
U47="SPARE-HS","SPARE-ISSUE",
U47="Power Telco","ACTIVE", U47="no impacts","no impacts"
),"")</f>
        <v>PASSIVE</v>
      </c>
      <c r="W47" s="121" t="s">
        <v>6377</v>
      </c>
      <c r="X47" s="115" t="s">
        <v>6378</v>
      </c>
      <c r="Y47" s="115"/>
      <c r="Z47" s="115" t="s">
        <v>21</v>
      </c>
      <c r="AA47" s="115" t="s">
        <v>6365</v>
      </c>
      <c r="AB47" s="17" t="s">
        <v>6171</v>
      </c>
      <c r="AC47" s="17" t="str">
        <f>_xlfn.XLOOKUP(B47,'INCIDENT-04-27-2026'!E:E,'INCIDENT-04-27-2026'!F:F,"")</f>
        <v/>
      </c>
      <c r="AD47" s="9"/>
      <c r="AE47" s="7" t="s">
        <v>6083</v>
      </c>
      <c r="AF47" s="6" t="str">
        <f>_xlfn.XLOOKUP(B47,'[13]Input_27-04'!$B:$B,'[13]Input_27-04'!$M:$M,"")</f>
        <v>No power issue</v>
      </c>
      <c r="AG47" s="7"/>
      <c r="AH47" s="3"/>
      <c r="AI47" s="18" t="str">
        <f>_xlfn.XLOOKUP(B47,'[3]Cells Huawei 27042026 10h'!$B:$B,'[3]Cells Huawei 27042026 10h'!$T:$T,"")</f>
        <v/>
      </c>
      <c r="AJ47" s="18" t="str">
        <f>_xlfn.XLOOKUP(B47,'[3]Cells Huawei 27042026 15h'!$B:$B,'[3]Cells Huawei 27042026 15h'!$T:$T,"")</f>
        <v/>
      </c>
      <c r="AK47" s="18" t="str">
        <f>_xlfn.XLOOKUP(B47,'[4]cells down 27042026 11h28'!$B:$B,'[4]cells down 27042026 11h28'!$R:$R,"")</f>
        <v/>
      </c>
      <c r="AL47" s="18" t="str">
        <f>_xlfn.XLOOKUP(B47,'[4]cells down 27042026 18h01'!$B:$B,'[4]cells down 27042026 18h01'!$R:$R,"")</f>
        <v/>
      </c>
      <c r="AM47" s="18" t="str">
        <f>_xlfn.XLOOKUP(B47,'[5]cell downs 27042026 11h'!$B:$B,'[5]cell downs 27042026 11h'!$R:$R,"")</f>
        <v/>
      </c>
      <c r="AN47" s="18" t="str">
        <f>_xlfn.XLOOKUP(B47,'[5]cell downs 27042026 17h40'!$B:$B,'[5]cell downs 27042026 17h40'!$R:$R,"")</f>
        <v/>
      </c>
      <c r="AO47" s="18" t="str">
        <f>_xlfn.XLOOKUP(B47,'[6]ALL SITES DOWN'!$D:$D,'[6]ALL SITES DOWN'!$J:$J,"")</f>
        <v/>
      </c>
      <c r="AP47" s="18" t="str">
        <f>_xlfn.XLOOKUP(B47,'[7]ALL SITES DOWN'!$D:$D,'[7]ALL SITES DOWN'!$J:$J,"")</f>
        <v>(04/27/2026 ocm ran 11h):-26/04/2026 GE en cours de reparation / pas de GEM disponible dans la zone / finalisation des travaux prevu dans 28/04/2026 (Rebobinage de la generatrice)
24.04.26: Grid outage and gen faulty // Grid restoration awaited Gen under maintenance W19 escalade L2 
23/04/2026 Grid outage and gen faulty // Grid restoration awaited Gen under maintenance W19 escalade L2 
23.04.26; Power alarms; Camusat feedback awaiting - Escalated to L2</v>
      </c>
      <c r="AQ47" s="9" t="str">
        <f>_xlfn.XLOOKUP(B47,[8]sheet1!$AC:$AC,[8]sheet1!$AF:$AF,"")</f>
        <v/>
      </c>
      <c r="AR47" s="14"/>
      <c r="AS47" s="14" t="s">
        <v>5465</v>
      </c>
      <c r="AT47" s="14" t="str">
        <f>_xlfn.XLOOKUP(B47,'[9]cell downs 18042026 17h'!$B:$B,'[9]cell downs 18042026 17h'!$B:$B,"")</f>
        <v/>
      </c>
      <c r="AU47" s="14" t="str">
        <f>_xlfn.XLOOKUP(B47,'[10]Cells Huawei 19042026 15h'!$B:$B,'[10]Cells Huawei 19042026 15h'!$B:$B,"")</f>
        <v/>
      </c>
      <c r="AV47" s="9" t="str">
        <f>_xlfn.XLOOKUP(B47,'[11]cells down 19042026 9H40'!$B:$B,'[11]cells down 19042026 9H40'!$B:$B,"")</f>
        <v/>
      </c>
    </row>
    <row r="48" spans="1:48" x14ac:dyDescent="0.3">
      <c r="A48" s="1" t="s">
        <v>2095</v>
      </c>
      <c r="B48" s="8" t="s">
        <v>2096</v>
      </c>
      <c r="C48" s="3" t="str">
        <f>_xlfn.XLOOKUP(B48,'[1]daily break down'!$D:$D,'[1]daily break down'!$E:$E,"")</f>
        <v>Douala</v>
      </c>
      <c r="D48" s="1" t="s">
        <v>11</v>
      </c>
      <c r="E48" s="1" t="s">
        <v>12</v>
      </c>
      <c r="F48" s="3" t="s">
        <v>31</v>
      </c>
      <c r="G48" s="1" t="s">
        <v>32</v>
      </c>
      <c r="H48" s="29" t="str">
        <f>_xlfn.XLOOKUP(B48,[2]CALCULATION!$B:$B,[2]CALCULATION!$H:$H,"")</f>
        <v>ZTE</v>
      </c>
      <c r="I48" s="26">
        <v>1.8472325665676446</v>
      </c>
      <c r="J48" s="26">
        <v>0</v>
      </c>
      <c r="K48" s="26">
        <v>9.8980939295100647</v>
      </c>
      <c r="L48" s="26">
        <v>17.309104022737593</v>
      </c>
      <c r="M48" s="26">
        <v>16.767434859159952</v>
      </c>
      <c r="N48" s="26">
        <v>6.6002452679970203</v>
      </c>
      <c r="O48" s="26">
        <v>19.523685697408634</v>
      </c>
      <c r="P48" s="114" t="s">
        <v>6362</v>
      </c>
      <c r="Q48" s="42" t="s">
        <v>5538</v>
      </c>
      <c r="R48" s="42"/>
      <c r="S48" s="41" t="str" cm="1">
        <f t="array" ref="S48">IFERROR(_xlfn.IFS(
U48="MPR ISSUE","PDH",
U48="BSS Hardware Issue","BSS",
U48="Sites strategiques, MLL, Pylone, etc.","ENVTECH",
U48="AKTIVCO DEFAUT GE &amp; POWER Cabinet","AKTIVCO",
U48="AKTIVCO Coupure ENEO &amp; Baisse de tension","AKTIVCO GRID ONLY",
U48="Coupure ENEO &amp; Baisse de tension","IHS GRID ONLY",
U48="Defaut GE &amp; POWER Cabinet","IHS",
U48="Sharing","Partners",
U48="Sites strategiques &amp; DataCenter","SST &amp; DC",
U48="Exclu","Exclu",
U48="SAT","SAT",
U48="SPARE-ISSUE","SPARE-ISSUE",
U48="Fiber CAmtel","TRANS_FO_CAMTEL",
U48="Fiber AOF","Fiber AOF",
U48="Projet OCM (HUAWEI)","TRAVAUX-HUAWEI",
U48="Projet OCM (NOKIA)","TRAVAUX-NOKIA",
U48="ACCESS-ISSUE","ACCESS-ISSUE",
U48="Projet OCM (ZTE, NOKIA, autres projets)","TRAVAUX OCM",
U48="No root CAuse","No root cause",
U48="ODU HS","PDH",
U48="IP &amp; VLAN","PDH",
U48="Warehouse HUAWEI","SPARE-ISSUE",
U48="SPARE-HS","SPARE-ISSUE",
U48="Power Telco","BSS",U48="no impacts","no impacts"
),"")</f>
        <v>No root cause</v>
      </c>
      <c r="T48" s="41" t="str" cm="1">
        <f t="array" ref="T48">IFERROR(_xlfn.IFS(
U48="MPR ISSUE","TX ISSUE",
U48="BSS Hardware Issue","RAN ISSUE",
U48="Sites strategiques, MLL, Pylone, etc.","ENVTECH",
U48="AKTIVCO DEFAUT GE &amp; POWER Cabinet","POWER ISSUE",
U48="AKTIVCO Coupure ENEO &amp; Baisse de tension","POWER ISSUE",
U48="Coupure ENEO &amp; Baisse de tension","POWER ISSUE",
U48="Defaut GE &amp; POWER Cabinet","POWER ISSUE",
U48="Sharing","POWER ISSUE",
U48="Sites strategiques &amp; DataCenter","POWER ISSUE",
U48="Exclu","Exclu",
U48="SAT","TX ISSUE",
U48="SPARE-ISSUE","SPARE-ISSUE",
U48="Fiber CAmtel","TX ISSUE",
U48="Fiber AOF","TX ISSUE",
U48="Projet OCM (HUAWEI)","TRAVAUX-HUAWEI",
U48="Projet OCM (NOKIA)","TRAVAUX -NOKIA",
U48="ACCESS-ISSUE","ACCESS-ISSUE",
U48="Projet OCM (ZTE, NOKIA, autres projets)","TRAVAUX OCM",
U48="No root CAuse","No root cause",
U48="ODU HS","TX ISSUE",
U48="IP &amp; VLAN","TX ISSUE",
U48="Warehouse HUAWEI","SPARE-ISSUE",
U48="SPARE-HS","SPARE-ISSUE",
U48="Power Telco","RAN ISSUE",U48="no impacts","no impacts"
),"")</f>
        <v>No root cause</v>
      </c>
      <c r="U48" s="68" t="s">
        <v>5691</v>
      </c>
      <c r="V48" s="41" t="str" cm="1">
        <f t="array" ref="V48">IFERROR(_xlfn.IFS(
U48="MPR ISSUE","ACTIVE",
U48="BSS Hardware Issue","ACTIVE",
U48="Sites strategiques, MLL, Pylone, etc.","PASSIVE",
U48="AKTIVCO DEFAUT GE &amp; POWER Cabinet","PASSIVE",
U48="AKTIVCO Coupure ENEO &amp; Baisse de tension","PASSIVE",
U48="Coupure ENEO &amp; Baisse de tension","PASSIVE",
U48="Defaut GE &amp; POWER Cabinet","PASSIVE",
U48="Sharing","PASSIVE",
U48="Sites strategiques &amp; DataCenter","PASSIVE",
U48="Exclu","Exclu",
U48="SAT","ACTIVE",
U48="SPARE-ISSUE","SPARE-ISSUE",
U48="Fiber CAmtel","ACTIVE",
U48="Fiber AOF","ACTIVE",
U48="Projet OCM (HUAWEI)","PLANNED WORKS",
U48="Projet OCM (NOKIA)","PLANNED WORKS",
U48="ACCESS-ISSUE","ACCESS-ISSUE",
U48="Projet OCM (ZTE, NOKIA, autres projets)","PLANNED WORKS",
U48="No root CAuse","No root cause",
U48="ODU HS","ACTIVE",
U48="IP &amp; VLAN","ACTIVE",
U48="Warehouse HUAWEI","SPARE-ISSUE",
U48="SPARE-HS","SPARE-ISSUE",
U48="Power Telco","ACTIVE", U48="no impacts","no impacts"
),"")</f>
        <v>No root cause</v>
      </c>
      <c r="W48" s="119"/>
      <c r="X48" s="119"/>
      <c r="Y48" s="119"/>
      <c r="Z48" s="119"/>
      <c r="AA48" s="119"/>
      <c r="AB48" s="17" t="s">
        <v>6073</v>
      </c>
      <c r="AC48" s="17" t="str">
        <f>_xlfn.XLOOKUP(B48,'INCIDENT-04-27-2026'!E:E,'INCIDENT-04-27-2026'!F:F,"")</f>
        <v/>
      </c>
      <c r="AD48" s="9"/>
      <c r="AE48" s="7" t="s">
        <v>6073</v>
      </c>
      <c r="AF48" s="6" t="str">
        <f>_xlfn.XLOOKUP(B48,'[13]Input_27-04'!$B:$B,'[13]Input_27-04'!$M:$M,"")</f>
        <v/>
      </c>
      <c r="AG48" s="7"/>
      <c r="AH48" s="3"/>
      <c r="AI48" s="18" t="str">
        <f>_xlfn.XLOOKUP(B48,'[3]Cells Huawei 27042026 10h'!$B:$B,'[3]Cells Huawei 27042026 10h'!$T:$T,"")</f>
        <v/>
      </c>
      <c r="AJ48" s="18" t="str">
        <f>_xlfn.XLOOKUP(B48,'[3]Cells Huawei 27042026 15h'!$B:$B,'[3]Cells Huawei 27042026 15h'!$T:$T,"")</f>
        <v/>
      </c>
      <c r="AK48" s="18" t="str">
        <f>_xlfn.XLOOKUP(B48,'[4]cells down 27042026 11h28'!$B:$B,'[4]cells down 27042026 11h28'!$R:$R,"")</f>
        <v/>
      </c>
      <c r="AL48" s="18" t="str">
        <f>_xlfn.XLOOKUP(B48,'[4]cells down 27042026 18h01'!$B:$B,'[4]cells down 27042026 18h01'!$R:$R,"")</f>
        <v/>
      </c>
      <c r="AM48" s="18" t="str">
        <f>_xlfn.XLOOKUP(B48,'[5]cell downs 27042026 11h'!$B:$B,'[5]cell downs 27042026 11h'!$R:$R,"")</f>
        <v/>
      </c>
      <c r="AN48" s="18" t="str">
        <f>_xlfn.XLOOKUP(B48,'[5]cell downs 27042026 17h40'!$B:$B,'[5]cell downs 27042026 17h40'!$R:$R,"")</f>
        <v/>
      </c>
      <c r="AO48" s="18" t="str">
        <f>_xlfn.XLOOKUP(B48,'[6]ALL SITES DOWN'!$D:$D,'[6]ALL SITES DOWN'!$J:$J,"")</f>
        <v/>
      </c>
      <c r="AP48" s="18" t="str">
        <f>_xlfn.XLOOKUP(B48,'[7]ALL SITES DOWN'!$D:$D,'[7]ALL SITES DOWN'!$J:$J,"")</f>
        <v/>
      </c>
      <c r="AQ48" s="9" t="str">
        <f>_xlfn.XLOOKUP(B48,[8]sheet1!$AC:$AC,[8]sheet1!$AF:$AF,"")</f>
        <v/>
      </c>
      <c r="AR48" s="14"/>
      <c r="AS48" s="14" t="s">
        <v>5465</v>
      </c>
      <c r="AT48" s="14" t="str">
        <f>_xlfn.XLOOKUP(B48,'[9]cell downs 18042026 17h'!$B:$B,'[9]cell downs 18042026 17h'!$B:$B,"")</f>
        <v/>
      </c>
      <c r="AU48" s="14" t="str">
        <f>_xlfn.XLOOKUP(B48,'[10]Cells Huawei 19042026 15h'!$B:$B,'[10]Cells Huawei 19042026 15h'!$B:$B,"")</f>
        <v/>
      </c>
      <c r="AV48" s="9" t="str">
        <f>_xlfn.XLOOKUP(B48,'[11]cells down 19042026 9H40'!$B:$B,'[11]cells down 19042026 9H40'!$B:$B,"")</f>
        <v/>
      </c>
    </row>
    <row r="49" spans="1:48" hidden="1" x14ac:dyDescent="0.3">
      <c r="A49" s="1" t="s">
        <v>1908</v>
      </c>
      <c r="B49" s="8" t="s">
        <v>1909</v>
      </c>
      <c r="C49" s="3" t="str">
        <f>_xlfn.XLOOKUP(B49,'[1]daily break down'!$D:$D,'[1]daily break down'!$E:$E,"")</f>
        <v>Douala</v>
      </c>
      <c r="D49" s="1" t="s">
        <v>11</v>
      </c>
      <c r="E49" s="1" t="s">
        <v>145</v>
      </c>
      <c r="F49" s="3" t="s">
        <v>31</v>
      </c>
      <c r="G49" s="1" t="s">
        <v>32</v>
      </c>
      <c r="H49" s="29" t="str">
        <f>_xlfn.XLOOKUP(B49,[2]CALCULATION!$B:$B,[2]CALCULATION!$H:$H,"")</f>
        <v>ZTE</v>
      </c>
      <c r="I49" s="26">
        <v>7.86960346200273</v>
      </c>
      <c r="J49" s="26">
        <v>60.072021613261327</v>
      </c>
      <c r="K49" s="26">
        <v>12.314211989167688</v>
      </c>
      <c r="L49" s="26">
        <v>65.15230800181493</v>
      </c>
      <c r="M49" s="26">
        <v>0</v>
      </c>
      <c r="N49" s="26">
        <v>0</v>
      </c>
      <c r="O49" s="26">
        <v>19.157995251588744</v>
      </c>
      <c r="P49" s="114" t="s">
        <v>6363</v>
      </c>
      <c r="Q49" s="42" t="s">
        <v>5538</v>
      </c>
      <c r="R49" s="42"/>
      <c r="S49" s="41" t="str" cm="1">
        <f t="array" ref="S49">IFERROR(_xlfn.IFS(
U49="MPR ISSUE","PDH",
U49="BSS Hardware Issue","BSS",
U49="Sites strategiques, MLL, Pylone, etc.","ENVTECH",
U49="AKTIVCO DEFAUT GE &amp; POWER Cabinet","AKTIVCO",
U49="AKTIVCO Coupure ENEO &amp; Baisse de tension","AKTIVCO GRID ONLY",
U49="Coupure ENEO &amp; Baisse de tension","IHS GRID ONLY",
U49="Defaut GE &amp; POWER Cabinet","IHS",
U49="Sharing","Partners",
U49="Sites strategiques &amp; DataCenter","SST &amp; DC",
U49="Exclu","Exclu",
U49="SAT","SAT",
U49="SPARE-ISSUE","SPARE-ISSUE",
U49="Fiber CAmtel","TRANS_FO_CAMTEL",
U49="Fiber AOF","Fiber AOF",
U49="Projet OCM (HUAWEI)","TRAVAUX-HUAWEI",
U49="Projet OCM (NOKIA)","TRAVAUX-NOKIA",
U49="ACCESS-ISSUE","ACCESS-ISSUE",
U49="Projet OCM (ZTE, NOKIA, autres projets)","TRAVAUX OCM",
U49="No root CAuse","No root cause",
U49="ODU HS","PDH",
U49="IP &amp; VLAN","PDH",
U49="Warehouse HUAWEI","SPARE-ISSUE",
U49="SPARE-HS","SPARE-ISSUE",
U49="Power Telco","BSS",U49="no impacts","no impacts"
),"")</f>
        <v>IHS GRID ONLY</v>
      </c>
      <c r="T49" s="41" t="str" cm="1">
        <f t="array" ref="T49">IFERROR(_xlfn.IFS(
U49="MPR ISSUE","TX ISSUE",
U49="BSS Hardware Issue","RAN ISSUE",
U49="Sites strategiques, MLL, Pylone, etc.","ENVTECH",
U49="AKTIVCO DEFAUT GE &amp; POWER Cabinet","POWER ISSUE",
U49="AKTIVCO Coupure ENEO &amp; Baisse de tension","POWER ISSUE",
U49="Coupure ENEO &amp; Baisse de tension","POWER ISSUE",
U49="Defaut GE &amp; POWER Cabinet","POWER ISSUE",
U49="Sharing","POWER ISSUE",
U49="Sites strategiques &amp; DataCenter","POWER ISSUE",
U49="Exclu","Exclu",
U49="SAT","TX ISSUE",
U49="SPARE-ISSUE","SPARE-ISSUE",
U49="Fiber CAmtel","TX ISSUE",
U49="Fiber AOF","TX ISSUE",
U49="Projet OCM (HUAWEI)","TRAVAUX-HUAWEI",
U49="Projet OCM (NOKIA)","TRAVAUX -NOKIA",
U49="ACCESS-ISSUE","ACCESS-ISSUE",
U49="Projet OCM (ZTE, NOKIA, autres projets)","TRAVAUX OCM",
U49="No root CAuse","No root cause",
U49="ODU HS","TX ISSUE",
U49="IP &amp; VLAN","TX ISSUE",
U49="Warehouse HUAWEI","SPARE-ISSUE",
U49="SPARE-HS","SPARE-ISSUE",
U49="Power Telco","RAN ISSUE",U49="no impacts","no impacts"
),"")</f>
        <v>POWER ISSUE</v>
      </c>
      <c r="U49" s="68" t="s">
        <v>5328</v>
      </c>
      <c r="V49" s="41" t="str" cm="1">
        <f t="array" ref="V49">IFERROR(_xlfn.IFS(
U49="MPR ISSUE","ACTIVE",
U49="BSS Hardware Issue","ACTIVE",
U49="Sites strategiques, MLL, Pylone, etc.","PASSIVE",
U49="AKTIVCO DEFAUT GE &amp; POWER Cabinet","PASSIVE",
U49="AKTIVCO Coupure ENEO &amp; Baisse de tension","PASSIVE",
U49="Coupure ENEO &amp; Baisse de tension","PASSIVE",
U49="Defaut GE &amp; POWER Cabinet","PASSIVE",
U49="Sharing","PASSIVE",
U49="Sites strategiques &amp; DataCenter","PASSIVE",
U49="Exclu","Exclu",
U49="SAT","ACTIVE",
U49="SPARE-ISSUE","SPARE-ISSUE",
U49="Fiber CAmtel","ACTIVE",
U49="Fiber AOF","ACTIVE",
U49="Projet OCM (HUAWEI)","PLANNED WORKS",
U49="Projet OCM (NOKIA)","PLANNED WORKS",
U49="ACCESS-ISSUE","ACCESS-ISSUE",
U49="Projet OCM (ZTE, NOKIA, autres projets)","PLANNED WORKS",
U49="No root CAuse","No root cause",
U49="ODU HS","ACTIVE",
U49="IP &amp; VLAN","ACTIVE",
U49="Warehouse HUAWEI","SPARE-ISSUE",
U49="SPARE-HS","SPARE-ISSUE",
U49="Power Telco","ACTIVE", U49="no impacts","no impacts"
),"")</f>
        <v>PASSIVE</v>
      </c>
      <c r="W49" s="113"/>
      <c r="X49" s="113"/>
      <c r="Y49" s="113"/>
      <c r="Z49" s="113"/>
      <c r="AA49" s="113"/>
      <c r="AB49" s="17" t="s">
        <v>6172</v>
      </c>
      <c r="AC49" s="17" t="str">
        <f>_xlfn.XLOOKUP(B49,'INCIDENT-04-27-2026'!E:E,'INCIDENT-04-27-2026'!F:F,"")</f>
        <v/>
      </c>
      <c r="AD49" s="9"/>
      <c r="AE49" s="7" t="s">
        <v>6084</v>
      </c>
      <c r="AF49" s="6" t="str">
        <f>_xlfn.XLOOKUP(B49,'[13]Input_27-04'!$B:$B,'[13]Input_27-04'!$M:$M,"")</f>
        <v/>
      </c>
      <c r="AG49" s="7"/>
      <c r="AH49" s="3"/>
      <c r="AI49" s="18" t="str">
        <f>_xlfn.XLOOKUP(B49,'[3]Cells Huawei 27042026 10h'!$B:$B,'[3]Cells Huawei 27042026 10h'!$T:$T,"")</f>
        <v/>
      </c>
      <c r="AJ49" s="18" t="str">
        <f>_xlfn.XLOOKUP(B49,'[3]Cells Huawei 27042026 15h'!$B:$B,'[3]Cells Huawei 27042026 15h'!$T:$T,"")</f>
        <v/>
      </c>
      <c r="AK49" s="18" t="str">
        <f>_xlfn.XLOOKUP(B49,'[4]cells down 27042026 11h28'!$B:$B,'[4]cells down 27042026 11h28'!$R:$R,"")</f>
        <v/>
      </c>
      <c r="AL49" s="18" t="str">
        <f>_xlfn.XLOOKUP(B49,'[4]cells down 27042026 18h01'!$B:$B,'[4]cells down 27042026 18h01'!$R:$R,"")</f>
        <v>(04/27/2026 cell zte):-27/04/2026 : Site down</v>
      </c>
      <c r="AM49" s="18" t="str">
        <f>_xlfn.XLOOKUP(B49,'[5]cell downs 27042026 11h'!$B:$B,'[5]cell downs 27042026 11h'!$R:$R,"")</f>
        <v/>
      </c>
      <c r="AN49" s="18" t="str">
        <f>_xlfn.XLOOKUP(B49,'[5]cell downs 27042026 17h40'!$B:$B,'[5]cell downs 27042026 17h40'!$R:$R,"")</f>
        <v/>
      </c>
      <c r="AO49" s="18" t="str">
        <f>_xlfn.XLOOKUP(B49,'[6]ALL SITES DOWN'!$D:$D,'[6]ALL SITES DOWN'!$J:$J,"")</f>
        <v>(04/27/2026 ocm ran 17h):-27/04/2026 Grid outage // awaiting grid returned Escalation done until Armel B</v>
      </c>
      <c r="AP49" s="18" t="str">
        <f>_xlfn.XLOOKUP(B49,'[7]ALL SITES DOWN'!$D:$D,'[7]ALL SITES DOWN'!$J:$J,"")</f>
        <v/>
      </c>
      <c r="AQ49" s="9" t="str">
        <f>_xlfn.XLOOKUP(B49,[8]sheet1!$AC:$AC,[8]sheet1!$AF:$AF,"")</f>
        <v>(04/27/2026 ticket):-INC-20260427-00009408…2026-04-27 20:23:41…Grid outage // awaiting grid returned</v>
      </c>
      <c r="AR49" s="14"/>
      <c r="AS49" s="14" t="s">
        <v>5465</v>
      </c>
      <c r="AT49" s="14" t="str">
        <f>_xlfn.XLOOKUP(B49,'[9]cell downs 18042026 17h'!$B:$B,'[9]cell downs 18042026 17h'!$B:$B,"")</f>
        <v/>
      </c>
      <c r="AU49" s="14" t="str">
        <f>_xlfn.XLOOKUP(B49,'[10]Cells Huawei 19042026 15h'!$B:$B,'[10]Cells Huawei 19042026 15h'!$B:$B,"")</f>
        <v/>
      </c>
      <c r="AV49" s="9" t="str">
        <f>_xlfn.XLOOKUP(B49,'[11]cells down 19042026 9H40'!$B:$B,'[11]cells down 19042026 9H40'!$B:$B,"")</f>
        <v/>
      </c>
    </row>
    <row r="50" spans="1:48" x14ac:dyDescent="0.3">
      <c r="A50" s="1" t="s">
        <v>370</v>
      </c>
      <c r="B50" s="8" t="s">
        <v>371</v>
      </c>
      <c r="C50" s="3" t="str">
        <f>_xlfn.XLOOKUP(B50,'[1]daily break down'!$D:$D,'[1]daily break down'!$E:$E,"")</f>
        <v>SUD-OUEST</v>
      </c>
      <c r="D50" s="1" t="s">
        <v>21</v>
      </c>
      <c r="E50" s="1" t="s">
        <v>22</v>
      </c>
      <c r="F50" s="3" t="s">
        <v>13</v>
      </c>
      <c r="G50" s="1" t="s">
        <v>14</v>
      </c>
      <c r="H50" s="27" t="str">
        <f>_xlfn.XLOOKUP(B50,[2]CALCULATION!$B:$B,[2]CALCULATION!$H:$H,"")</f>
        <v>Huawei</v>
      </c>
      <c r="I50" s="26">
        <v>0.20098349755873449</v>
      </c>
      <c r="J50" s="26">
        <v>0.20795701318083631</v>
      </c>
      <c r="K50" s="26">
        <v>11.514861614060321</v>
      </c>
      <c r="L50" s="26">
        <v>18.491141673301318</v>
      </c>
      <c r="M50" s="26">
        <v>18.491409199476077</v>
      </c>
      <c r="N50" s="26">
        <v>18.491409199476077</v>
      </c>
      <c r="O50" s="26">
        <v>18.491409199476077</v>
      </c>
      <c r="P50" s="114" t="s">
        <v>6362</v>
      </c>
      <c r="Q50" s="42" t="s">
        <v>5538</v>
      </c>
      <c r="R50" s="42" t="s">
        <v>6354</v>
      </c>
      <c r="S50" s="41" t="str" cm="1">
        <f t="array" ref="S50">IFERROR(_xlfn.IFS(
U50="MPR ISSUE","PDH",
U50="BSS Hardware Issue","BSS",
U50="Sites strategiques, MLL, Pylone, etc.","ENVTECH",
U50="AKTIVCO DEFAUT GE &amp; POWER Cabinet","AKTIVCO",
U50="AKTIVCO Coupure ENEO &amp; Baisse de tension","AKTIVCO GRID ONLY",
U50="Coupure ENEO &amp; Baisse de tension","IHS GRID ONLY",
U50="Defaut GE &amp; POWER Cabinet","IHS",
U50="Sharing","Partners",
U50="Sites strategiques &amp; DataCenter","SST &amp; DC",
U50="Exclu","Exclu",
U50="SAT","SAT",
U50="SPARE-ISSUE","SPARE-ISSUE",
U50="Fiber CAmtel","TRANS_FO_CAMTEL",
U50="Fiber AOF","Fiber AOF",
U50="Projet OCM (HUAWEI)","TRAVAUX-HUAWEI",
U50="Projet OCM (NOKIA)","TRAVAUX-NOKIA",
U50="ACCESS-ISSUE","ACCESS-ISSUE",
U50="Projet OCM (ZTE, NOKIA, autres projets)","TRAVAUX OCM",
U50="No root CAuse","No root cause",
U50="ODU HS","PDH",
U50="IP &amp; VLAN","PDH",
U50="Warehouse HUAWEI","SPARE-ISSUE",
U50="SPARE-HS","SPARE-ISSUE",
U50="Power Telco","BSS",U50="no impacts","no impacts"
),"")</f>
        <v>Exclu</v>
      </c>
      <c r="T50" s="41" t="str" cm="1">
        <f t="array" ref="T50">IFERROR(_xlfn.IFS(
U50="MPR ISSUE","TX ISSUE",
U50="BSS Hardware Issue","RAN ISSUE",
U50="Sites strategiques, MLL, Pylone, etc.","ENVTECH",
U50="AKTIVCO DEFAUT GE &amp; POWER Cabinet","POWER ISSUE",
U50="AKTIVCO Coupure ENEO &amp; Baisse de tension","POWER ISSUE",
U50="Coupure ENEO &amp; Baisse de tension","POWER ISSUE",
U50="Defaut GE &amp; POWER Cabinet","POWER ISSUE",
U50="Sharing","POWER ISSUE",
U50="Sites strategiques &amp; DataCenter","POWER ISSUE",
U50="Exclu","Exclu",
U50="SAT","TX ISSUE",
U50="SPARE-ISSUE","SPARE-ISSUE",
U50="Fiber CAmtel","TX ISSUE",
U50="Fiber AOF","TX ISSUE",
U50="Projet OCM (HUAWEI)","TRAVAUX-HUAWEI",
U50="Projet OCM (NOKIA)","TRAVAUX -NOKIA",
U50="ACCESS-ISSUE","ACCESS-ISSUE",
U50="Projet OCM (ZTE, NOKIA, autres projets)","TRAVAUX OCM",
U50="No root CAuse","No root cause",
U50="ODU HS","TX ISSUE",
U50="IP &amp; VLAN","TX ISSUE",
U50="Warehouse HUAWEI","SPARE-ISSUE",
U50="SPARE-HS","SPARE-ISSUE",
U50="Power Telco","RAN ISSUE",U50="no impacts","no impacts"
),"")</f>
        <v>Exclu</v>
      </c>
      <c r="U50" s="110" t="s">
        <v>5537</v>
      </c>
      <c r="V50" s="41" t="str" cm="1">
        <f t="array" ref="V50">IFERROR(_xlfn.IFS(
U50="MPR ISSUE","ACTIVE",
U50="BSS Hardware Issue","ACTIVE",
U50="Sites strategiques, MLL, Pylone, etc.","PASSIVE",
U50="AKTIVCO DEFAUT GE &amp; POWER Cabinet","PASSIVE",
U50="AKTIVCO Coupure ENEO &amp; Baisse de tension","PASSIVE",
U50="Coupure ENEO &amp; Baisse de tension","PASSIVE",
U50="Defaut GE &amp; POWER Cabinet","PASSIVE",
U50="Sharing","PASSIVE",
U50="Sites strategiques &amp; DataCenter","PASSIVE",
U50="Exclu","Exclu",
U50="SAT","ACTIVE",
U50="SPARE-ISSUE","SPARE-ISSUE",
U50="Fiber CAmtel","ACTIVE",
U50="Fiber AOF","ACTIVE",
U50="Projet OCM (HUAWEI)","PLANNED WORKS",
U50="Projet OCM (NOKIA)","PLANNED WORKS",
U50="ACCESS-ISSUE","ACCESS-ISSUE",
U50="Projet OCM (ZTE, NOKIA, autres projets)","PLANNED WORKS",
U50="No root CAuse","No root cause",
U50="ODU HS","ACTIVE",
U50="IP &amp; VLAN","ACTIVE",
U50="Warehouse HUAWEI","SPARE-ISSUE",
U50="SPARE-HS","SPARE-ISSUE",
U50="Power Telco","ACTIVE", U50="no impacts","no impacts"
),"")</f>
        <v>Exclu</v>
      </c>
      <c r="W50" s="119"/>
      <c r="X50" s="119"/>
      <c r="Y50" s="119"/>
      <c r="Z50" s="119"/>
      <c r="AA50" s="119"/>
      <c r="AB50" s="17" t="s">
        <v>6173</v>
      </c>
      <c r="AC50" s="17" t="str">
        <f>_xlfn.XLOOKUP(B50,'INCIDENT-04-27-2026'!E:E,'INCIDENT-04-27-2026'!F:F,"")</f>
        <v/>
      </c>
      <c r="AD50" s="9"/>
      <c r="AE50" s="7" t="s">
        <v>6085</v>
      </c>
      <c r="AF50" s="6" t="str">
        <f>_xlfn.XLOOKUP(B50,'[13]Input_27-04'!$B:$B,'[13]Input_27-04'!$M:$M,"")</f>
        <v>Site vandalisé</v>
      </c>
      <c r="AG50" s="7"/>
      <c r="AH50" s="3"/>
      <c r="AI50" s="18" t="str">
        <f>_xlfn.XLOOKUP(B50,'[3]Cells Huawei 27042026 10h'!$B:$B,'[3]Cells Huawei 27042026 10h'!$T:$T,"")</f>
        <v/>
      </c>
      <c r="AJ50" s="18" t="str">
        <f>_xlfn.XLOOKUP(B50,'[3]Cells Huawei 27042026 15h'!$B:$B,'[3]Cells Huawei 27042026 15h'!$T:$T,"")</f>
        <v/>
      </c>
      <c r="AK50" s="18" t="str">
        <f>_xlfn.XLOOKUP(B50,'[4]cells down 27042026 11h28'!$B:$B,'[4]cells down 27042026 11h28'!$R:$R,"")</f>
        <v/>
      </c>
      <c r="AL50" s="18" t="str">
        <f>_xlfn.XLOOKUP(B50,'[4]cells down 27042026 18h01'!$B:$B,'[4]cells down 27042026 18h01'!$R:$R,"")</f>
        <v/>
      </c>
      <c r="AM50" s="18" t="str">
        <f>_xlfn.XLOOKUP(B50,'[5]cell downs 27042026 11h'!$B:$B,'[5]cell downs 27042026 11h'!$R:$R,"")</f>
        <v/>
      </c>
      <c r="AN50" s="18" t="str">
        <f>_xlfn.XLOOKUP(B50,'[5]cell downs 27042026 17h40'!$B:$B,'[5]cell downs 27042026 17h40'!$R:$R,"")</f>
        <v/>
      </c>
      <c r="AO50" s="18" t="str">
        <f>_xlfn.XLOOKUP(B50,'[6]ALL SITES DOWN'!$D:$D,'[6]ALL SITES DOWN'!$J:$J,"")</f>
        <v>(04/27/2026 ocm ran 17h):-27/04/2026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v>
      </c>
      <c r="AP50" s="18" t="str">
        <f>_xlfn.XLOOKUP(B50,'[7]ALL SITES DOWN'!$D:$D,'[7]ALL SITES DOWN'!$J:$J,"")</f>
        <v>(04/27/2026 ocm ran 11h):-27/04/2026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v>
      </c>
      <c r="AQ50" s="9" t="str">
        <f>_xlfn.XLOOKUP(B50,[8]sheet1!$AC:$AC,[8]sheet1!$AF:$AF,"")</f>
        <v/>
      </c>
      <c r="AR50" s="14"/>
      <c r="AS50" s="14" t="s">
        <v>5465</v>
      </c>
      <c r="AT50" s="14" t="str">
        <f>_xlfn.XLOOKUP(B50,'[9]cell downs 18042026 17h'!$B:$B,'[9]cell downs 18042026 17h'!$B:$B,"")</f>
        <v/>
      </c>
      <c r="AU50" s="14" t="str">
        <f>_xlfn.XLOOKUP(B50,'[10]Cells Huawei 19042026 15h'!$B:$B,'[10]Cells Huawei 19042026 15h'!$B:$B,"")</f>
        <v/>
      </c>
      <c r="AV50" s="9" t="str">
        <f>_xlfn.XLOOKUP(B50,'[11]cells down 19042026 9H40'!$B:$B,'[11]cells down 19042026 9H40'!$B:$B,"")</f>
        <v/>
      </c>
    </row>
    <row r="51" spans="1:48" ht="409.6" x14ac:dyDescent="0.3">
      <c r="A51" s="1" t="s">
        <v>5070</v>
      </c>
      <c r="B51" s="8" t="s">
        <v>5071</v>
      </c>
      <c r="C51" s="3" t="str">
        <f>_xlfn.XLOOKUP(B51,'[1]daily break down'!$D:$D,'[1]daily break down'!$E:$E,"")</f>
        <v>CENTRE</v>
      </c>
      <c r="D51" s="1" t="s">
        <v>11</v>
      </c>
      <c r="E51" s="1" t="s">
        <v>12</v>
      </c>
      <c r="F51" s="3" t="s">
        <v>37</v>
      </c>
      <c r="G51" s="1" t="s">
        <v>4808</v>
      </c>
      <c r="H51" s="28" t="str">
        <f>_xlfn.XLOOKUP(B51,[2]CALCULATION!$B:$B,[2]CALCULATION!$H:$H,"")</f>
        <v>NOKIA</v>
      </c>
      <c r="I51" s="26">
        <v>18.491409199476074</v>
      </c>
      <c r="J51" s="26">
        <v>18.491409199476074</v>
      </c>
      <c r="K51" s="26">
        <v>18.491409199476074</v>
      </c>
      <c r="L51" s="26">
        <v>18.491409199476074</v>
      </c>
      <c r="M51" s="26">
        <v>18.491409199476074</v>
      </c>
      <c r="N51" s="26">
        <v>18.491409199476074</v>
      </c>
      <c r="O51" s="26">
        <v>18.491409199476074</v>
      </c>
      <c r="P51" s="114" t="s">
        <v>6362</v>
      </c>
      <c r="Q51" s="42" t="s">
        <v>5538</v>
      </c>
      <c r="R51" s="42"/>
      <c r="S51" s="41" t="str" cm="1">
        <f t="array" ref="S51">IFERROR(_xlfn.IFS(
U51="MPR ISSUE","PDH",
U51="BSS Hardware Issue","BSS",
U51="Sites strategiques, MLL, Pylone, etc.","ENVTECH",
U51="AKTIVCO DEFAUT GE &amp; POWER Cabinet","AKTIVCO",
U51="AKTIVCO Coupure ENEO &amp; Baisse de tension","AKTIVCO GRID ONLY",
U51="Coupure ENEO &amp; Baisse de tension","IHS GRID ONLY",
U51="Defaut GE &amp; POWER Cabinet","IHS",
U51="Sharing","Partners",
U51="Sites strategiques &amp; DataCenter","SST &amp; DC",
U51="Exclu","Exclu",
U51="SAT","SAT",
U51="SPARE-ISSUE","SPARE-ISSUE",
U51="Fiber CAmtel","TRANS_FO_CAMTEL",
U51="Fiber AOF","Fiber AOF",
U51="Projet OCM (HUAWEI)","TRAVAUX-HUAWEI",
U51="Projet OCM (NOKIA)","TRAVAUX-NOKIA",
U51="ACCESS-ISSUE","ACCESS-ISSUE",
U51="Projet OCM (ZTE, NOKIA, autres projets)","TRAVAUX OCM",
U51="No root CAuse","No root cause",
U51="ODU HS","PDH",
U51="IP &amp; VLAN","PDH",
U51="Warehouse HUAWEI","SPARE-ISSUE",
U51="SPARE-HS","SPARE-ISSUE",
U51="Power Telco","BSS",U51="no impacts","no impacts"
),"")</f>
        <v>ACCESS-ISSUE</v>
      </c>
      <c r="T51" s="41" t="str" cm="1">
        <f t="array" ref="T51">IFERROR(_xlfn.IFS(
U51="MPR ISSUE","TX ISSUE",
U51="BSS Hardware Issue","RAN ISSUE",
U51="Sites strategiques, MLL, Pylone, etc.","ENVTECH",
U51="AKTIVCO DEFAUT GE &amp; POWER Cabinet","POWER ISSUE",
U51="AKTIVCO Coupure ENEO &amp; Baisse de tension","POWER ISSUE",
U51="Coupure ENEO &amp; Baisse de tension","POWER ISSUE",
U51="Defaut GE &amp; POWER Cabinet","POWER ISSUE",
U51="Sharing","POWER ISSUE",
U51="Sites strategiques &amp; DataCenter","POWER ISSUE",
U51="Exclu","Exclu",
U51="SAT","TX ISSUE",
U51="SPARE-ISSUE","SPARE-ISSUE",
U51="Fiber CAmtel","TX ISSUE",
U51="Fiber AOF","TX ISSUE",
U51="Projet OCM (HUAWEI)","TRAVAUX-HUAWEI",
U51="Projet OCM (NOKIA)","TRAVAUX -NOKIA",
U51="ACCESS-ISSUE","ACCESS-ISSUE",
U51="Projet OCM (ZTE, NOKIA, autres projets)","TRAVAUX OCM",
U51="No root CAuse","No root cause",
U51="ODU HS","TX ISSUE",
U51="IP &amp; VLAN","TX ISSUE",
U51="Warehouse HUAWEI","SPARE-ISSUE",
U51="SPARE-HS","SPARE-ISSUE",
U51="Power Telco","RAN ISSUE",U51="no impacts","no impacts"
),"")</f>
        <v>ACCESS-ISSUE</v>
      </c>
      <c r="U51" s="68" t="s">
        <v>25</v>
      </c>
      <c r="V51" s="41" t="str" cm="1">
        <f t="array" ref="V51">IFERROR(_xlfn.IFS(
U51="MPR ISSUE","ACTIVE",
U51="BSS Hardware Issue","ACTIVE",
U51="Sites strategiques, MLL, Pylone, etc.","PASSIVE",
U51="AKTIVCO DEFAUT GE &amp; POWER Cabinet","PASSIVE",
U51="AKTIVCO Coupure ENEO &amp; Baisse de tension","PASSIVE",
U51="Coupure ENEO &amp; Baisse de tension","PASSIVE",
U51="Defaut GE &amp; POWER Cabinet","PASSIVE",
U51="Sharing","PASSIVE",
U51="Sites strategiques &amp; DataCenter","PASSIVE",
U51="Exclu","Exclu",
U51="SAT","ACTIVE",
U51="SPARE-ISSUE","SPARE-ISSUE",
U51="Fiber CAmtel","ACTIVE",
U51="Fiber AOF","ACTIVE",
U51="Projet OCM (HUAWEI)","PLANNED WORKS",
U51="Projet OCM (NOKIA)","PLANNED WORKS",
U51="ACCESS-ISSUE","ACCESS-ISSUE",
U51="Projet OCM (ZTE, NOKIA, autres projets)","PLANNED WORKS",
U51="No root CAuse","No root cause",
U51="ODU HS","ACTIVE",
U51="IP &amp; VLAN","ACTIVE",
U51="Warehouse HUAWEI","SPARE-ISSUE",
U51="SPARE-HS","SPARE-ISSUE",
U51="Power Telco","ACTIVE", U51="no impacts","no impacts"
),"")</f>
        <v>ACCESS-ISSUE</v>
      </c>
      <c r="W51" s="119" t="s">
        <v>6447</v>
      </c>
      <c r="X51" s="119" t="s">
        <v>6446</v>
      </c>
      <c r="Y51" s="119"/>
      <c r="Z51" s="119" t="s">
        <v>6401</v>
      </c>
      <c r="AA51" s="119" t="s">
        <v>6365</v>
      </c>
      <c r="AB51" s="116" t="s">
        <v>6174</v>
      </c>
      <c r="AC51" s="17" t="str">
        <f>_xlfn.XLOOKUP(B51,'INCIDENT-04-27-2026'!E:E,'INCIDENT-04-27-2026'!F:F,"")</f>
        <v/>
      </c>
      <c r="AD51" s="9"/>
      <c r="AE51" s="7" t="s">
        <v>6086</v>
      </c>
      <c r="AF51" s="6" t="str">
        <f>_xlfn.XLOOKUP(B51,'[13]Input_27-04'!$B:$B,'[13]Input_27-04'!$M:$M,"")</f>
        <v/>
      </c>
      <c r="AG51" s="7"/>
      <c r="AH51" s="3"/>
      <c r="AI51" s="18" t="str">
        <f>_xlfn.XLOOKUP(B51,'[3]Cells Huawei 27042026 10h'!$B:$B,'[3]Cells Huawei 27042026 10h'!$T:$T,"")</f>
        <v/>
      </c>
      <c r="AJ51" s="18" t="str">
        <f>_xlfn.XLOOKUP(B51,'[3]Cells Huawei 27042026 15h'!$B:$B,'[3]Cells Huawei 27042026 15h'!$T:$T,"")</f>
        <v/>
      </c>
      <c r="AK51" s="18" t="str">
        <f>_xlfn.XLOOKUP(B51,'[4]cells down 27042026 11h28'!$B:$B,'[4]cells down 27042026 11h28'!$R:$R,"")</f>
        <v/>
      </c>
      <c r="AL51" s="18" t="str">
        <f>_xlfn.XLOOKUP(B51,'[4]cells down 27042026 18h01'!$B:$B,'[4]cells down 27042026 18h01'!$R:$R,"")</f>
        <v/>
      </c>
      <c r="AM51" s="18" t="str">
        <f>_xlfn.XLOOKUP(B51,'[5]cell downs 27042026 11h'!$B:$B,'[5]cell downs 27042026 11h'!$R:$R,"")</f>
        <v/>
      </c>
      <c r="AN51" s="18" t="str">
        <f>_xlfn.XLOOKUP(B51,'[5]cell downs 27042026 17h40'!$B:$B,'[5]cell downs 27042026 17h40'!$R:$R,"")</f>
        <v/>
      </c>
      <c r="AO51" s="18" t="str">
        <f>_xlfn.XLOOKUP(B51,'[6]ALL SITES DOWN'!$D:$D,'[6]ALL SITES DOWN'!$J:$J,"")</f>
        <v xml:space="preserve">(04/27/2026 ocm ran 17h):-27.04.26: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v>
      </c>
      <c r="AP51" s="18" t="str">
        <f>_xlfn.XLOOKUP(B51,'[7]ALL SITES DOWN'!$D:$D,'[7]ALL SITES DOWN'!$J:$J,"")</f>
        <v xml:space="preserve">(04/27/2026 ocm ran 11h):-27.04.26: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v>
      </c>
      <c r="AQ51" s="9" t="str">
        <f>_xlfn.XLOOKUP(B51,[8]sheet1!$AC:$AC,[8]sheet1!$AF:$AF,"")</f>
        <v/>
      </c>
      <c r="AR51" s="14"/>
      <c r="AS51" s="14" t="s">
        <v>5465</v>
      </c>
      <c r="AT51" s="14" t="str">
        <f>_xlfn.XLOOKUP(B51,'[9]cell downs 18042026 17h'!$B:$B,'[9]cell downs 18042026 17h'!$B:$B,"")</f>
        <v/>
      </c>
      <c r="AU51" s="14" t="str">
        <f>_xlfn.XLOOKUP(B51,'[10]Cells Huawei 19042026 15h'!$B:$B,'[10]Cells Huawei 19042026 15h'!$B:$B,"")</f>
        <v/>
      </c>
      <c r="AV51" s="9" t="str">
        <f>_xlfn.XLOOKUP(B51,'[11]cells down 19042026 9H40'!$B:$B,'[11]cells down 19042026 9H40'!$B:$B,"")</f>
        <v/>
      </c>
    </row>
    <row r="52" spans="1:48" x14ac:dyDescent="0.3">
      <c r="A52" s="1" t="s">
        <v>2838</v>
      </c>
      <c r="B52" s="8" t="s">
        <v>2839</v>
      </c>
      <c r="C52" s="3" t="str">
        <f>_xlfn.XLOOKUP(B52,'[1]daily break down'!$D:$D,'[1]daily break down'!$E:$E,"")</f>
        <v>NORD</v>
      </c>
      <c r="D52" s="1" t="s">
        <v>21</v>
      </c>
      <c r="E52" s="1" t="s">
        <v>122</v>
      </c>
      <c r="F52" s="3" t="s">
        <v>23</v>
      </c>
      <c r="G52" s="1" t="s">
        <v>2840</v>
      </c>
      <c r="H52" s="27" t="str">
        <f>_xlfn.XLOOKUP(B52,[2]CALCULATION!$B:$B,[2]CALCULATION!$H:$H,"")</f>
        <v>HUAWEI</v>
      </c>
      <c r="I52" s="26">
        <v>18.491409199476074</v>
      </c>
      <c r="J52" s="26">
        <v>18.491409199476074</v>
      </c>
      <c r="K52" s="26">
        <v>18.491409199476074</v>
      </c>
      <c r="L52" s="26">
        <v>18.491409199476074</v>
      </c>
      <c r="M52" s="26">
        <v>18.491409199476074</v>
      </c>
      <c r="N52" s="26">
        <v>18.491409199476074</v>
      </c>
      <c r="O52" s="26">
        <v>18.491409199476074</v>
      </c>
      <c r="P52" s="114" t="s">
        <v>6362</v>
      </c>
      <c r="Q52" s="42" t="s">
        <v>5538</v>
      </c>
      <c r="R52" s="42"/>
      <c r="S52" s="41" t="str" cm="1">
        <f t="array" ref="S52">IFERROR(_xlfn.IFS(
U52="MPR ISSUE","PDH",
U52="BSS Hardware Issue","BSS",
U52="Sites strategiques, MLL, Pylone, etc.","ENVTECH",
U52="AKTIVCO DEFAUT GE &amp; POWER Cabinet","AKTIVCO",
U52="AKTIVCO Coupure ENEO &amp; Baisse de tension","AKTIVCO GRID ONLY",
U52="Coupure ENEO &amp; Baisse de tension","IHS GRID ONLY",
U52="Defaut GE &amp; POWER Cabinet","IHS",
U52="Sharing","Partners",
U52="Sites strategiques &amp; DataCenter","SST &amp; DC",
U52="Exclu","Exclu",
U52="SAT","SAT",
U52="SPARE-ISSUE","SPARE-ISSUE",
U52="Fiber CAmtel","TRANS_FO_CAMTEL",
U52="Fiber AOF","Fiber AOF",
U52="Projet OCM (HUAWEI)","TRAVAUX-HUAWEI",
U52="Projet OCM (NOKIA)","TRAVAUX-NOKIA",
U52="ACCESS-ISSUE","ACCESS-ISSUE",
U52="Projet OCM (ZTE, NOKIA, autres projets)","TRAVAUX OCM",
U52="No root CAuse","No root cause",
U52="ODU HS","PDH",
U52="IP &amp; VLAN","PDH",
U52="Warehouse HUAWEI","SPARE-ISSUE",
U52="SPARE-HS","SPARE-ISSUE",
U52="Power Telco","BSS",U52="no impacts","no impacts"
),"")</f>
        <v>SPARE-ISSUE</v>
      </c>
      <c r="T52" s="41" t="str" cm="1">
        <f t="array" ref="T52">IFERROR(_xlfn.IFS(
U52="MPR ISSUE","TX ISSUE",
U52="BSS Hardware Issue","RAN ISSUE",
U52="Sites strategiques, MLL, Pylone, etc.","ENVTECH",
U52="AKTIVCO DEFAUT GE &amp; POWER Cabinet","POWER ISSUE",
U52="AKTIVCO Coupure ENEO &amp; Baisse de tension","POWER ISSUE",
U52="Coupure ENEO &amp; Baisse de tension","POWER ISSUE",
U52="Defaut GE &amp; POWER Cabinet","POWER ISSUE",
U52="Sharing","POWER ISSUE",
U52="Sites strategiques &amp; DataCenter","POWER ISSUE",
U52="Exclu","Exclu",
U52="SAT","TX ISSUE",
U52="SPARE-ISSUE","SPARE-ISSUE",
U52="Fiber CAmtel","TX ISSUE",
U52="Fiber AOF","TX ISSUE",
U52="Projet OCM (HUAWEI)","TRAVAUX-HUAWEI",
U52="Projet OCM (NOKIA)","TRAVAUX -NOKIA",
U52="ACCESS-ISSUE","ACCESS-ISSUE",
U52="Projet OCM (ZTE, NOKIA, autres projets)","TRAVAUX OCM",
U52="No root CAuse","No root cause",
U52="ODU HS","TX ISSUE",
U52="IP &amp; VLAN","TX ISSUE",
U52="Warehouse HUAWEI","SPARE-ISSUE",
U52="SPARE-HS","SPARE-ISSUE",
U52="Power Telco","RAN ISSUE",U52="no impacts","no impacts"
),"")</f>
        <v>SPARE-ISSUE</v>
      </c>
      <c r="U52" s="68" t="s">
        <v>5353</v>
      </c>
      <c r="V52" s="41" t="str" cm="1">
        <f t="array" ref="V52">IFERROR(_xlfn.IFS(
U52="MPR ISSUE","ACTIVE",
U52="BSS Hardware Issue","ACTIVE",
U52="Sites strategiques, MLL, Pylone, etc.","PASSIVE",
U52="AKTIVCO DEFAUT GE &amp; POWER Cabinet","PASSIVE",
U52="AKTIVCO Coupure ENEO &amp; Baisse de tension","PASSIVE",
U52="Coupure ENEO &amp; Baisse de tension","PASSIVE",
U52="Defaut GE &amp; POWER Cabinet","PASSIVE",
U52="Sharing","PASSIVE",
U52="Sites strategiques &amp; DataCenter","PASSIVE",
U52="Exclu","Exclu",
U52="SAT","ACTIVE",
U52="SPARE-ISSUE","SPARE-ISSUE",
U52="Fiber CAmtel","ACTIVE",
U52="Fiber AOF","ACTIVE",
U52="Projet OCM (HUAWEI)","PLANNED WORKS",
U52="Projet OCM (NOKIA)","PLANNED WORKS",
U52="ACCESS-ISSUE","ACCESS-ISSUE",
U52="Projet OCM (ZTE, NOKIA, autres projets)","PLANNED WORKS",
U52="No root CAuse","No root cause",
U52="ODU HS","ACTIVE",
U52="IP &amp; VLAN","ACTIVE",
U52="Warehouse HUAWEI","SPARE-ISSUE",
U52="SPARE-HS","SPARE-ISSUE",
U52="Power Telco","ACTIVE", U52="no impacts","no impacts"
),"")</f>
        <v>SPARE-ISSUE</v>
      </c>
      <c r="W52" s="119" t="s">
        <v>6440</v>
      </c>
      <c r="X52" s="119" t="s">
        <v>6439</v>
      </c>
      <c r="Y52" s="119"/>
      <c r="Z52" s="119" t="s">
        <v>1485</v>
      </c>
      <c r="AA52" s="119" t="s">
        <v>6365</v>
      </c>
      <c r="AB52" s="17" t="s">
        <v>6175</v>
      </c>
      <c r="AC52" s="17" t="str">
        <f>_xlfn.XLOOKUP(B52,'INCIDENT-04-27-2026'!E:E,'INCIDENT-04-27-2026'!F:F,"")</f>
        <v/>
      </c>
      <c r="AD52" s="9"/>
      <c r="AE52" s="7" t="s">
        <v>5465</v>
      </c>
      <c r="AF52" s="6" t="str">
        <f>_xlfn.XLOOKUP(B52,'[13]Input_27-04'!$B:$B,'[13]Input_27-04'!$M:$M,"")</f>
        <v/>
      </c>
      <c r="AG52" s="7"/>
      <c r="AH52" s="3"/>
      <c r="AI52" s="18" t="str">
        <f>_xlfn.XLOOKUP(B52,'[3]Cells Huawei 27042026 10h'!$B:$B,'[3]Cells Huawei 27042026 10h'!$T:$T,"")</f>
        <v/>
      </c>
      <c r="AJ52" s="18" t="str">
        <f>_xlfn.XLOOKUP(B52,'[3]Cells Huawei 27042026 15h'!$B:$B,'[3]Cells Huawei 27042026 15h'!$T:$T,"")</f>
        <v/>
      </c>
      <c r="AK52" s="18" t="str">
        <f>_xlfn.XLOOKUP(B52,'[4]cells down 27042026 11h28'!$B:$B,'[4]cells down 27042026 11h28'!$R:$R,"")</f>
        <v/>
      </c>
      <c r="AL52" s="18" t="str">
        <f>_xlfn.XLOOKUP(B52,'[4]cells down 27042026 18h01'!$B:$B,'[4]cells down 27042026 18h01'!$R:$R,"")</f>
        <v/>
      </c>
      <c r="AM52" s="18" t="str">
        <f>_xlfn.XLOOKUP(B52,'[5]cell downs 27042026 11h'!$B:$B,'[5]cell downs 27042026 11h'!$R:$R,"")</f>
        <v/>
      </c>
      <c r="AN52" s="18" t="str">
        <f>_xlfn.XLOOKUP(B52,'[5]cell downs 27042026 17h40'!$B:$B,'[5]cell downs 27042026 17h40'!$R:$R,"")</f>
        <v/>
      </c>
      <c r="AO52" s="18" t="str">
        <f>_xlfn.XLOOKUP(B52,'[6]ALL SITES DOWN'!$D:$D,'[6]ALL SITES DOWN'!$J:$J,"")</f>
        <v>(04/27/2026 ocm ran 17h):-20.04.26; ODU MPT MC 8GHZ 3DB20773CB faulty and not available, order done to OCM
19.04.26; ODU 3DB20773CB faulty, commande en cours
19.04.26; Besoin d'un FME sur NRD_172_SAKDJE pour vérifier la chaine antennaire de l'ODU 4.3; FME Belo activé pour investigations, ETA=17H UTC</v>
      </c>
      <c r="AP52" s="18" t="str">
        <f>_xlfn.XLOOKUP(B52,'[7]ALL SITES DOWN'!$D:$D,'[7]ALL SITES DOWN'!$J:$J,"")</f>
        <v>(04/27/2026 ocm ran 11h):-20.04.26; ODU MPT MC 8GHZ 3DB20773CB faulty and not available, order done to OCM
19.04.26; ODU 3DB20773CB faulty, commande en cours
19.04.26; Besoin d'un FME sur NRD_172_SAKDJE pour vérifier la chaine antennaire de l'ODU 4.3; FME Belo activé pour investigations, ETA=17H UTC</v>
      </c>
      <c r="AQ52" s="9" t="str">
        <f>_xlfn.XLOOKUP(B52,[8]sheet1!$AC:$AC,[8]sheet1!$AF:$AF,"")</f>
        <v/>
      </c>
      <c r="AR52" s="14"/>
      <c r="AS52" s="14" t="s">
        <v>5465</v>
      </c>
      <c r="AT52" s="14" t="str">
        <f>_xlfn.XLOOKUP(B52,'[9]cell downs 18042026 17h'!$B:$B,'[9]cell downs 18042026 17h'!$B:$B,"")</f>
        <v/>
      </c>
      <c r="AU52" s="14" t="str">
        <f>_xlfn.XLOOKUP(B52,'[10]Cells Huawei 19042026 15h'!$B:$B,'[10]Cells Huawei 19042026 15h'!$B:$B,"")</f>
        <v/>
      </c>
      <c r="AV52" s="9" t="str">
        <f>_xlfn.XLOOKUP(B52,'[11]cells down 19042026 9H40'!$B:$B,'[11]cells down 19042026 9H40'!$B:$B,"")</f>
        <v/>
      </c>
    </row>
    <row r="53" spans="1:48" hidden="1" x14ac:dyDescent="0.3">
      <c r="A53" s="1" t="s">
        <v>120</v>
      </c>
      <c r="B53" s="8" t="s">
        <v>121</v>
      </c>
      <c r="C53" s="3" t="str">
        <f>_xlfn.XLOOKUP(B53,'[1]daily break down'!$D:$D,'[1]daily break down'!$E:$E,"")</f>
        <v>EXTREME-NORD</v>
      </c>
      <c r="D53" s="1" t="s">
        <v>21</v>
      </c>
      <c r="E53" s="1" t="s">
        <v>122</v>
      </c>
      <c r="F53" s="3" t="s">
        <v>55</v>
      </c>
      <c r="G53" s="1" t="s">
        <v>120</v>
      </c>
      <c r="H53" s="27" t="str">
        <f>_xlfn.XLOOKUP(B53,[2]CALCULATION!$B:$B,[2]CALCULATION!$H:$H,"")</f>
        <v>HUAWEI</v>
      </c>
      <c r="I53" s="26">
        <v>18.491409199476074</v>
      </c>
      <c r="J53" s="26">
        <v>18.491409199476074</v>
      </c>
      <c r="K53" s="26">
        <v>18.491409199476074</v>
      </c>
      <c r="L53" s="26">
        <v>18.491409199476074</v>
      </c>
      <c r="M53" s="26">
        <v>18.491409199476074</v>
      </c>
      <c r="N53" s="26">
        <v>18.491409199476074</v>
      </c>
      <c r="O53" s="26">
        <v>18.491409199476074</v>
      </c>
      <c r="P53" s="114" t="s">
        <v>6362</v>
      </c>
      <c r="Q53" s="42" t="s">
        <v>6353</v>
      </c>
      <c r="R53" s="42"/>
      <c r="S53" s="41" t="str" cm="1">
        <f t="array" ref="S53">IFERROR(_xlfn.IFS(
U53="MPR ISSUE","PDH",
U53="BSS Hardware Issue","BSS",
U53="Sites strategiques, MLL, Pylone, etc.","ENVTECH",
U53="AKTIVCO DEFAUT GE &amp; POWER Cabinet","AKTIVCO",
U53="AKTIVCO Coupure ENEO &amp; Baisse de tension","AKTIVCO GRID ONLY",
U53="Coupure ENEO &amp; Baisse de tension","IHS GRID ONLY",
U53="Defaut GE &amp; POWER Cabinet","IHS",
U53="Sharing","Partners",
U53="Sites strategiques &amp; DataCenter","SST &amp; DC",
U53="Exclu","Exclu",
U53="SAT","SAT",
U53="SPARE-ISSUE","SPARE-ISSUE",
U53="Fiber CAmtel","TRANS_FO_CAMTEL",
U53="Fiber AOF","Fiber AOF",
U53="Projet OCM (HUAWEI)","TRAVAUX-HUAWEI",
U53="Projet OCM (NOKIA)","TRAVAUX-NOKIA",
U53="ACCESS-ISSUE","ACCESS-ISSUE",
U53="Projet OCM (ZTE, NOKIA, autres projets)","TRAVAUX OCM",
U53="No root CAuse","No root cause",
U53="ODU HS","PDH",
U53="IP &amp; VLAN","PDH",
U53="Warehouse HUAWEI","SPARE-ISSUE",
U53="SPARE-HS","SPARE-ISSUE",
U53="Power Telco","BSS",U53="no impacts","no impacts"
),"")</f>
        <v>PDH</v>
      </c>
      <c r="T53" s="41" t="str" cm="1">
        <f t="array" ref="T53">IFERROR(_xlfn.IFS(
U53="MPR ISSUE","TX ISSUE",
U53="BSS Hardware Issue","RAN ISSUE",
U53="Sites strategiques, MLL, Pylone, etc.","ENVTECH",
U53="AKTIVCO DEFAUT GE &amp; POWER Cabinet","POWER ISSUE",
U53="AKTIVCO Coupure ENEO &amp; Baisse de tension","POWER ISSUE",
U53="Coupure ENEO &amp; Baisse de tension","POWER ISSUE",
U53="Defaut GE &amp; POWER Cabinet","POWER ISSUE",
U53="Sharing","POWER ISSUE",
U53="Sites strategiques &amp; DataCenter","POWER ISSUE",
U53="Exclu","Exclu",
U53="SAT","TX ISSUE",
U53="SPARE-ISSUE","SPARE-ISSUE",
U53="Fiber CAmtel","TX ISSUE",
U53="Fiber AOF","TX ISSUE",
U53="Projet OCM (HUAWEI)","TRAVAUX-HUAWEI",
U53="Projet OCM (NOKIA)","TRAVAUX -NOKIA",
U53="ACCESS-ISSUE","ACCESS-ISSUE",
U53="Projet OCM (ZTE, NOKIA, autres projets)","TRAVAUX OCM",
U53="No root CAuse","No root cause",
U53="ODU HS","TX ISSUE",
U53="IP &amp; VLAN","TX ISSUE",
U53="Warehouse HUAWEI","SPARE-ISSUE",
U53="SPARE-HS","SPARE-ISSUE",
U53="Power Telco","RAN ISSUE",U53="no impacts","no impacts"
),"")</f>
        <v>TX ISSUE</v>
      </c>
      <c r="U53" s="68" t="s">
        <v>5351</v>
      </c>
      <c r="V53" s="41" t="str" cm="1">
        <f t="array" ref="V53">IFERROR(_xlfn.IFS(
U53="MPR ISSUE","ACTIVE",
U53="BSS Hardware Issue","ACTIVE",
U53="Sites strategiques, MLL, Pylone, etc.","PASSIVE",
U53="AKTIVCO DEFAUT GE &amp; POWER Cabinet","PASSIVE",
U53="AKTIVCO Coupure ENEO &amp; Baisse de tension","PASSIVE",
U53="Coupure ENEO &amp; Baisse de tension","PASSIVE",
U53="Defaut GE &amp; POWER Cabinet","PASSIVE",
U53="Sharing","PASSIVE",
U53="Sites strategiques &amp; DataCenter","PASSIVE",
U53="Exclu","Exclu",
U53="SAT","ACTIVE",
U53="SPARE-ISSUE","SPARE-ISSUE",
U53="Fiber CAmtel","ACTIVE",
U53="Fiber AOF","ACTIVE",
U53="Projet OCM (HUAWEI)","PLANNED WORKS",
U53="Projet OCM (NOKIA)","PLANNED WORKS",
U53="ACCESS-ISSUE","ACCESS-ISSUE",
U53="Projet OCM (ZTE, NOKIA, autres projets)","PLANNED WORKS",
U53="No root CAuse","No root cause",
U53="ODU HS","ACTIVE",
U53="IP &amp; VLAN","ACTIVE",
U53="Warehouse HUAWEI","SPARE-ISSUE",
U53="SPARE-HS","SPARE-ISSUE",
U53="Power Telco","ACTIVE", U53="no impacts","no impacts"
),"")</f>
        <v>ACTIVE</v>
      </c>
      <c r="W53" s="113"/>
      <c r="X53" s="113"/>
      <c r="Y53" s="113"/>
      <c r="Z53" s="113"/>
      <c r="AA53" s="113"/>
      <c r="AB53" s="17" t="s">
        <v>6176</v>
      </c>
      <c r="AC53" s="17" t="str">
        <f>_xlfn.XLOOKUP(B53,'INCIDENT-04-27-2026'!E:E,'INCIDENT-04-27-2026'!F:F,"")</f>
        <v/>
      </c>
      <c r="AD53" s="9"/>
      <c r="AE53" s="7" t="s">
        <v>5465</v>
      </c>
      <c r="AF53" s="6" t="str">
        <f>_xlfn.XLOOKUP(B53,'[13]Input_27-04'!$B:$B,'[13]Input_27-04'!$M:$M,"")</f>
        <v/>
      </c>
      <c r="AG53" s="7"/>
      <c r="AH53" s="3"/>
      <c r="AI53" s="18" t="str">
        <f>_xlfn.XLOOKUP(B53,'[3]Cells Huawei 27042026 10h'!$B:$B,'[3]Cells Huawei 27042026 10h'!$T:$T,"")</f>
        <v/>
      </c>
      <c r="AJ53" s="18" t="str">
        <f>_xlfn.XLOOKUP(B53,'[3]Cells Huawei 27042026 15h'!$B:$B,'[3]Cells Huawei 27042026 15h'!$T:$T,"")</f>
        <v/>
      </c>
      <c r="AK53" s="18" t="str">
        <f>_xlfn.XLOOKUP(B53,'[4]cells down 27042026 11h28'!$B:$B,'[4]cells down 27042026 11h28'!$R:$R,"")</f>
        <v/>
      </c>
      <c r="AL53" s="18" t="str">
        <f>_xlfn.XLOOKUP(B53,'[4]cells down 27042026 18h01'!$B:$B,'[4]cells down 27042026 18h01'!$R:$R,"")</f>
        <v/>
      </c>
      <c r="AM53" s="18" t="str">
        <f>_xlfn.XLOOKUP(B53,'[5]cell downs 27042026 11h'!$B:$B,'[5]cell downs 27042026 11h'!$R:$R,"")</f>
        <v/>
      </c>
      <c r="AN53" s="18" t="str">
        <f>_xlfn.XLOOKUP(B53,'[5]cell downs 27042026 17h40'!$B:$B,'[5]cell downs 27042026 17h40'!$R:$R,"")</f>
        <v/>
      </c>
      <c r="AO53" s="18" t="str">
        <f>_xlfn.XLOOKUP(B53,'[6]ALL SITES DOWN'!$D:$D,'[6]ALL SITES DOWN'!$J:$J,"")</f>
        <v>(04/27/2026 ocm ran 17h):-27/04/2026 FME sur site travaux en cours ETR=14H30 // FME SUR SITE TRAVAUX TOUJOURS EN COURS 
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v>
      </c>
      <c r="AP53" s="18" t="str">
        <f>_xlfn.XLOOKUP(B53,'[7]ALL SITES DOWN'!$D:$D,'[7]ALL SITES DOWN'!$J:$J,"")</f>
        <v>(04/27/2026 ocm ran 11h):-27/04/2026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v>
      </c>
      <c r="AQ53" s="9" t="str">
        <f>_xlfn.XLOOKUP(B53,[8]sheet1!$AC:$AC,[8]sheet1!$AF:$AF,"")</f>
        <v/>
      </c>
      <c r="AR53" s="14"/>
      <c r="AS53" s="14" t="s">
        <v>5465</v>
      </c>
      <c r="AT53" s="14" t="str">
        <f>_xlfn.XLOOKUP(B53,'[9]cell downs 18042026 17h'!$B:$B,'[9]cell downs 18042026 17h'!$B:$B,"")</f>
        <v/>
      </c>
      <c r="AU53" s="14" t="str">
        <f>_xlfn.XLOOKUP(B53,'[10]Cells Huawei 19042026 15h'!$B:$B,'[10]Cells Huawei 19042026 15h'!$B:$B,"")</f>
        <v/>
      </c>
      <c r="AV53" s="9" t="str">
        <f>_xlfn.XLOOKUP(B53,'[11]cells down 19042026 9H40'!$B:$B,'[11]cells down 19042026 9H40'!$B:$B,"")</f>
        <v/>
      </c>
    </row>
    <row r="54" spans="1:48" x14ac:dyDescent="0.3">
      <c r="A54" s="1" t="s">
        <v>2105</v>
      </c>
      <c r="B54" s="8" t="s">
        <v>2106</v>
      </c>
      <c r="C54" s="3" t="str">
        <f>_xlfn.XLOOKUP(B54,'[1]daily break down'!$D:$D,'[1]daily break down'!$E:$E,"")</f>
        <v>OUEST</v>
      </c>
      <c r="D54" s="1" t="s">
        <v>11</v>
      </c>
      <c r="E54" s="1" t="s">
        <v>12</v>
      </c>
      <c r="F54" s="3" t="s">
        <v>102</v>
      </c>
      <c r="G54" s="1" t="s">
        <v>103</v>
      </c>
      <c r="H54" s="27" t="str">
        <f>_xlfn.XLOOKUP(B54,[2]CALCULATION!$B:$B,[2]CALCULATION!$H:$H,"")</f>
        <v>Huawei</v>
      </c>
      <c r="I54" s="26">
        <v>21.45269209806154</v>
      </c>
      <c r="J54" s="26">
        <v>18.491141673301318</v>
      </c>
      <c r="K54" s="26">
        <v>34.493487342801615</v>
      </c>
      <c r="L54" s="26">
        <v>18.491141673301318</v>
      </c>
      <c r="M54" s="26">
        <v>18.491409199476077</v>
      </c>
      <c r="N54" s="26">
        <v>18.491409199476077</v>
      </c>
      <c r="O54" s="26">
        <v>18.491141673301318</v>
      </c>
      <c r="P54" s="114" t="s">
        <v>6362</v>
      </c>
      <c r="Q54" s="42" t="s">
        <v>5538</v>
      </c>
      <c r="R54" s="42"/>
      <c r="S54" s="41" t="str" cm="1">
        <f t="array" ref="S54">IFERROR(_xlfn.IFS(
U54="MPR ISSUE","PDH",
U54="BSS Hardware Issue","BSS",
U54="Sites strategiques, MLL, Pylone, etc.","ENVTECH",
U54="AKTIVCO DEFAUT GE &amp; POWER Cabinet","AKTIVCO",
U54="AKTIVCO Coupure ENEO &amp; Baisse de tension","AKTIVCO GRID ONLY",
U54="Coupure ENEO &amp; Baisse de tension","IHS GRID ONLY",
U54="Defaut GE &amp; POWER Cabinet","IHS",
U54="Sharing","Partners",
U54="Sites strategiques &amp; DataCenter","SST &amp; DC",
U54="Exclu","Exclu",
U54="SAT","SAT",
U54="SPARE-ISSUE","SPARE-ISSUE",
U54="Fiber CAmtel","TRANS_FO_CAMTEL",
U54="Fiber AOF","Fiber AOF",
U54="Projet OCM (HUAWEI)","TRAVAUX-HUAWEI",
U54="Projet OCM (NOKIA)","TRAVAUX-NOKIA",
U54="ACCESS-ISSUE","ACCESS-ISSUE",
U54="Projet OCM (ZTE, NOKIA, autres projets)","TRAVAUX OCM",
U54="No root CAuse","No root cause",
U54="ODU HS","PDH",
U54="IP &amp; VLAN","PDH",
U54="Warehouse HUAWEI","SPARE-ISSUE",
U54="SPARE-HS","SPARE-ISSUE",
U54="Power Telco","BSS",U54="no impacts","no impacts"
),"")</f>
        <v>IHS</v>
      </c>
      <c r="T54" s="41" t="str" cm="1">
        <f t="array" ref="T54">IFERROR(_xlfn.IFS(
U54="MPR ISSUE","TX ISSUE",
U54="BSS Hardware Issue","RAN ISSUE",
U54="Sites strategiques, MLL, Pylone, etc.","ENVTECH",
U54="AKTIVCO DEFAUT GE &amp; POWER Cabinet","POWER ISSUE",
U54="AKTIVCO Coupure ENEO &amp; Baisse de tension","POWER ISSUE",
U54="Coupure ENEO &amp; Baisse de tension","POWER ISSUE",
U54="Defaut GE &amp; POWER Cabinet","POWER ISSUE",
U54="Sharing","POWER ISSUE",
U54="Sites strategiques &amp; DataCenter","POWER ISSUE",
U54="Exclu","Exclu",
U54="SAT","TX ISSUE",
U54="SPARE-ISSUE","SPARE-ISSUE",
U54="Fiber CAmtel","TX ISSUE",
U54="Fiber AOF","TX ISSUE",
U54="Projet OCM (HUAWEI)","TRAVAUX-HUAWEI",
U54="Projet OCM (NOKIA)","TRAVAUX -NOKIA",
U54="ACCESS-ISSUE","ACCESS-ISSUE",
U54="Projet OCM (ZTE, NOKIA, autres projets)","TRAVAUX OCM",
U54="No root CAuse","No root cause",
U54="ODU HS","TX ISSUE",
U54="IP &amp; VLAN","TX ISSUE",
U54="Warehouse HUAWEI","SPARE-ISSUE",
U54="SPARE-HS","SPARE-ISSUE",
U54="Power Telco","RAN ISSUE",U54="no impacts","no impacts"
),"")</f>
        <v>POWER ISSUE</v>
      </c>
      <c r="U54" s="68" t="s">
        <v>5329</v>
      </c>
      <c r="V54" s="41" t="str" cm="1">
        <f t="array" ref="V54">IFERROR(_xlfn.IFS(
U54="MPR ISSUE","ACTIVE",
U54="BSS Hardware Issue","ACTIVE",
U54="Sites strategiques, MLL, Pylone, etc.","PASSIVE",
U54="AKTIVCO DEFAUT GE &amp; POWER Cabinet","PASSIVE",
U54="AKTIVCO Coupure ENEO &amp; Baisse de tension","PASSIVE",
U54="Coupure ENEO &amp; Baisse de tension","PASSIVE",
U54="Defaut GE &amp; POWER Cabinet","PASSIVE",
U54="Sharing","PASSIVE",
U54="Sites strategiques &amp; DataCenter","PASSIVE",
U54="Exclu","Exclu",
U54="SAT","ACTIVE",
U54="SPARE-ISSUE","SPARE-ISSUE",
U54="Fiber CAmtel","ACTIVE",
U54="Fiber AOF","ACTIVE",
U54="Projet OCM (HUAWEI)","PLANNED WORKS",
U54="Projet OCM (NOKIA)","PLANNED WORKS",
U54="ACCESS-ISSUE","ACCESS-ISSUE",
U54="Projet OCM (ZTE, NOKIA, autres projets)","PLANNED WORKS",
U54="No root CAuse","No root cause",
U54="ODU HS","ACTIVE",
U54="IP &amp; VLAN","ACTIVE",
U54="Warehouse HUAWEI","SPARE-ISSUE",
U54="SPARE-HS","SPARE-ISSUE",
U54="Power Telco","ACTIVE", U54="no impacts","no impacts"
),"")</f>
        <v>PASSIVE</v>
      </c>
      <c r="W54" s="115" t="s">
        <v>6379</v>
      </c>
      <c r="X54" s="115" t="s">
        <v>6381</v>
      </c>
      <c r="Y54" s="115"/>
      <c r="Z54" s="1" t="s">
        <v>11</v>
      </c>
      <c r="AA54" s="115" t="s">
        <v>6380</v>
      </c>
      <c r="AB54" s="17" t="s">
        <v>6177</v>
      </c>
      <c r="AC54" s="17" t="str">
        <f>_xlfn.XLOOKUP(B54,'INCIDENT-04-27-2026'!E:E,'INCIDENT-04-27-2026'!F:F,"")</f>
        <v/>
      </c>
      <c r="AD54" s="9"/>
      <c r="AE54" s="7" t="s">
        <v>6087</v>
      </c>
      <c r="AF54" s="6" t="str">
        <f>_xlfn.XLOOKUP(B54,'[13]Input_27-04'!$B:$B,'[13]Input_27-04'!$M:$M,"")</f>
        <v/>
      </c>
      <c r="AG54" s="7"/>
      <c r="AH54" s="3"/>
      <c r="AI54" s="18" t="str">
        <f>_xlfn.XLOOKUP(B54,'[3]Cells Huawei 27042026 10h'!$B:$B,'[3]Cells Huawei 27042026 10h'!$T:$T,"")</f>
        <v/>
      </c>
      <c r="AJ54" s="18" t="str">
        <f>_xlfn.XLOOKUP(B54,'[3]Cells Huawei 27042026 15h'!$B:$B,'[3]Cells Huawei 27042026 15h'!$T:$T,"")</f>
        <v/>
      </c>
      <c r="AK54" s="18" t="str">
        <f>_xlfn.XLOOKUP(B54,'[4]cells down 27042026 11h28'!$B:$B,'[4]cells down 27042026 11h28'!$R:$R,"")</f>
        <v/>
      </c>
      <c r="AL54" s="18" t="str">
        <f>_xlfn.XLOOKUP(B54,'[4]cells down 27042026 18h01'!$B:$B,'[4]cells down 27042026 18h01'!$R:$R,"")</f>
        <v/>
      </c>
      <c r="AM54" s="18" t="str">
        <f>_xlfn.XLOOKUP(B54,'[5]cell downs 27042026 11h'!$B:$B,'[5]cell downs 27042026 11h'!$R:$R,"")</f>
        <v/>
      </c>
      <c r="AN54" s="18" t="str">
        <f>_xlfn.XLOOKUP(B54,'[5]cell downs 27042026 17h40'!$B:$B,'[5]cell downs 27042026 17h40'!$R:$R,"")</f>
        <v/>
      </c>
      <c r="AO54" s="18" t="str">
        <f>_xlfn.XLOOKUP(B54,'[6]ALL SITES DOWN'!$D:$D,'[6]ALL SITES DOWN'!$J:$J,"")</f>
        <v>(04/27/2026 ocm ran 17h):-27.04.26: IHS : Gen and PWC Overload. - Escalated to L4
24.04.26: IHS : Gen and PWC Overload. - Escalated to L3
23/04/2026 IHS : grid outage gen overload</v>
      </c>
      <c r="AP54" s="18" t="str">
        <f>_xlfn.XLOOKUP(B54,'[7]ALL SITES DOWN'!$D:$D,'[7]ALL SITES DOWN'!$J:$J,"")</f>
        <v>(04/27/2026 ocm ran 11h):-27.04.26: IHS : Gen and PWC Overload. - Escalated to L4
24.04.26: IHS : Gen and PWC Overload. - Escalated to L3
23/04/2026 IHS : grid outage gen overload</v>
      </c>
      <c r="AQ54" s="9" t="str">
        <f>_xlfn.XLOOKUP(B54,[8]sheet1!$AC:$AC,[8]sheet1!$AF:$AF,"")</f>
        <v/>
      </c>
      <c r="AR54" s="14"/>
      <c r="AS54" s="14" t="s">
        <v>5465</v>
      </c>
      <c r="AT54" s="14" t="str">
        <f>_xlfn.XLOOKUP(B54,'[9]cell downs 18042026 17h'!$B:$B,'[9]cell downs 18042026 17h'!$B:$B,"")</f>
        <v/>
      </c>
      <c r="AU54" s="14" t="str">
        <f>_xlfn.XLOOKUP(B54,'[10]Cells Huawei 19042026 15h'!$B:$B,'[10]Cells Huawei 19042026 15h'!$B:$B,"")</f>
        <v/>
      </c>
      <c r="AV54" s="9" t="str">
        <f>_xlfn.XLOOKUP(B54,'[11]cells down 19042026 9H40'!$B:$B,'[11]cells down 19042026 9H40'!$B:$B,"")</f>
        <v/>
      </c>
    </row>
    <row r="55" spans="1:48" hidden="1" x14ac:dyDescent="0.3">
      <c r="A55" s="1" t="s">
        <v>94</v>
      </c>
      <c r="B55" s="8" t="s">
        <v>95</v>
      </c>
      <c r="C55" s="3" t="str">
        <f>_xlfn.XLOOKUP(B55,'[1]daily break down'!$D:$D,'[1]daily break down'!$E:$E,"")</f>
        <v>EXTREME-NORD</v>
      </c>
      <c r="D55" s="1" t="s">
        <v>11</v>
      </c>
      <c r="E55" s="1" t="s">
        <v>96</v>
      </c>
      <c r="F55" s="3" t="s">
        <v>55</v>
      </c>
      <c r="G55" s="1" t="s">
        <v>94</v>
      </c>
      <c r="H55" s="28" t="str">
        <f>_xlfn.XLOOKUP(B55,[2]CALCULATION!$B:$B,[2]CALCULATION!$H:$H,"")</f>
        <v>NOKIA</v>
      </c>
      <c r="I55" s="26">
        <v>18.490713631421698</v>
      </c>
      <c r="J55" s="26">
        <v>18.490874147126554</v>
      </c>
      <c r="K55" s="26">
        <v>18.49076713665665</v>
      </c>
      <c r="L55" s="26">
        <v>18.490660126186746</v>
      </c>
      <c r="M55" s="26">
        <v>18.490713631421698</v>
      </c>
      <c r="N55" s="26">
        <v>18.490606620951795</v>
      </c>
      <c r="O55" s="26">
        <v>18.490553115716843</v>
      </c>
      <c r="P55" s="114" t="s">
        <v>6362</v>
      </c>
      <c r="Q55" s="42" t="s">
        <v>5537</v>
      </c>
      <c r="R55" s="42"/>
      <c r="S55" s="41" t="str" cm="1">
        <f t="array" ref="S55">IFERROR(_xlfn.IFS(
U55="MPR ISSUE","PDH",
U55="BSS Hardware Issue","BSS",
U55="Sites strategiques, MLL, Pylone, etc.","ENVTECH",
U55="AKTIVCO DEFAUT GE &amp; POWER Cabinet","AKTIVCO",
U55="AKTIVCO Coupure ENEO &amp; Baisse de tension","AKTIVCO GRID ONLY",
U55="Coupure ENEO &amp; Baisse de tension","IHS GRID ONLY",
U55="Defaut GE &amp; POWER Cabinet","IHS",
U55="Sharing","Partners",
U55="Sites strategiques &amp; DataCenter","SST &amp; DC",
U55="Exclu","Exclu",
U55="SAT","SAT",
U55="SPARE-ISSUE","SPARE-ISSUE",
U55="Fiber CAmtel","TRANS_FO_CAMTEL",
U55="Fiber AOF","Fiber AOF",
U55="Projet OCM (HUAWEI)","TRAVAUX-HUAWEI",
U55="Projet OCM (NOKIA)","TRAVAUX-NOKIA",
U55="ACCESS-ISSUE","ACCESS-ISSUE",
U55="Projet OCM (ZTE, NOKIA, autres projets)","TRAVAUX OCM",
U55="No root CAuse","No root cause",
U55="ODU HS","PDH",
U55="IP &amp; VLAN","PDH",
U55="Warehouse HUAWEI","SPARE-ISSUE",
U55="SPARE-HS","SPARE-ISSUE",
U55="Power Telco","BSS",U55="no impacts","no impacts"
),"")</f>
        <v>Exclu</v>
      </c>
      <c r="T55" s="41" t="str" cm="1">
        <f t="array" ref="T55">IFERROR(_xlfn.IFS(
U55="MPR ISSUE","TX ISSUE",
U55="BSS Hardware Issue","RAN ISSUE",
U55="Sites strategiques, MLL, Pylone, etc.","ENVTECH",
U55="AKTIVCO DEFAUT GE &amp; POWER Cabinet","POWER ISSUE",
U55="AKTIVCO Coupure ENEO &amp; Baisse de tension","POWER ISSUE",
U55="Coupure ENEO &amp; Baisse de tension","POWER ISSUE",
U55="Defaut GE &amp; POWER Cabinet","POWER ISSUE",
U55="Sharing","POWER ISSUE",
U55="Sites strategiques &amp; DataCenter","POWER ISSUE",
U55="Exclu","Exclu",
U55="SAT","TX ISSUE",
U55="SPARE-ISSUE","SPARE-ISSUE",
U55="Fiber CAmtel","TX ISSUE",
U55="Fiber AOF","TX ISSUE",
U55="Projet OCM (HUAWEI)","TRAVAUX-HUAWEI",
U55="Projet OCM (NOKIA)","TRAVAUX -NOKIA",
U55="ACCESS-ISSUE","ACCESS-ISSUE",
U55="Projet OCM (ZTE, NOKIA, autres projets)","TRAVAUX OCM",
U55="No root CAuse","No root cause",
U55="ODU HS","TX ISSUE",
U55="IP &amp; VLAN","TX ISSUE",
U55="Warehouse HUAWEI","SPARE-ISSUE",
U55="SPARE-HS","SPARE-ISSUE",
U55="Power Telco","RAN ISSUE",U55="no impacts","no impacts"
),"")</f>
        <v>Exclu</v>
      </c>
      <c r="U55" s="68" t="s">
        <v>5537</v>
      </c>
      <c r="V55" s="41" t="str" cm="1">
        <f t="array" ref="V55">IFERROR(_xlfn.IFS(
U55="MPR ISSUE","ACTIVE",
U55="BSS Hardware Issue","ACTIVE",
U55="Sites strategiques, MLL, Pylone, etc.","PASSIVE",
U55="AKTIVCO DEFAUT GE &amp; POWER Cabinet","PASSIVE",
U55="AKTIVCO Coupure ENEO &amp; Baisse de tension","PASSIVE",
U55="Coupure ENEO &amp; Baisse de tension","PASSIVE",
U55="Defaut GE &amp; POWER Cabinet","PASSIVE",
U55="Sharing","PASSIVE",
U55="Sites strategiques &amp; DataCenter","PASSIVE",
U55="Exclu","Exclu",
U55="SAT","ACTIVE",
U55="SPARE-ISSUE","SPARE-ISSUE",
U55="Fiber CAmtel","ACTIVE",
U55="Fiber AOF","ACTIVE",
U55="Projet OCM (HUAWEI)","PLANNED WORKS",
U55="Projet OCM (NOKIA)","PLANNED WORKS",
U55="ACCESS-ISSUE","ACCESS-ISSUE",
U55="Projet OCM (ZTE, NOKIA, autres projets)","PLANNED WORKS",
U55="No root CAuse","No root cause",
U55="ODU HS","ACTIVE",
U55="IP &amp; VLAN","ACTIVE",
U55="Warehouse HUAWEI","SPARE-ISSUE",
U55="SPARE-HS","SPARE-ISSUE",
U55="Power Telco","ACTIVE", U55="no impacts","no impacts"
),"")</f>
        <v>Exclu</v>
      </c>
      <c r="W55" s="113"/>
      <c r="X55" s="113"/>
      <c r="Y55" s="113"/>
      <c r="Z55" s="113"/>
      <c r="AA55" s="113"/>
      <c r="AB55" s="17" t="s">
        <v>5465</v>
      </c>
      <c r="AC55" s="17" t="str">
        <f>_xlfn.XLOOKUP(B55,'INCIDENT-04-27-2026'!E:E,'INCIDENT-04-27-2026'!F:F,"")</f>
        <v/>
      </c>
      <c r="AD55" s="9"/>
      <c r="AE55" s="7" t="s">
        <v>5465</v>
      </c>
      <c r="AF55" s="6" t="str">
        <f>_xlfn.XLOOKUP(B55,'[13]Input_27-04'!$B:$B,'[13]Input_27-04'!$M:$M,"")</f>
        <v/>
      </c>
      <c r="AG55" s="7"/>
      <c r="AH55" s="3"/>
      <c r="AI55" s="18" t="str">
        <f>_xlfn.XLOOKUP(B55,'[3]Cells Huawei 27042026 10h'!$B:$B,'[3]Cells Huawei 27042026 10h'!$T:$T,"")</f>
        <v/>
      </c>
      <c r="AJ55" s="18" t="str">
        <f>_xlfn.XLOOKUP(B55,'[3]Cells Huawei 27042026 15h'!$B:$B,'[3]Cells Huawei 27042026 15h'!$T:$T,"")</f>
        <v/>
      </c>
      <c r="AK55" s="18" t="str">
        <f>_xlfn.XLOOKUP(B55,'[4]cells down 27042026 11h28'!$B:$B,'[4]cells down 27042026 11h28'!$R:$R,"")</f>
        <v/>
      </c>
      <c r="AL55" s="18" t="str">
        <f>_xlfn.XLOOKUP(B55,'[4]cells down 27042026 18h01'!$B:$B,'[4]cells down 27042026 18h01'!$R:$R,"")</f>
        <v/>
      </c>
      <c r="AM55" s="18" t="str">
        <f>_xlfn.XLOOKUP(B55,'[5]cell downs 27042026 11h'!$B:$B,'[5]cell downs 27042026 11h'!$R:$R,"")</f>
        <v/>
      </c>
      <c r="AN55" s="18" t="str">
        <f>_xlfn.XLOOKUP(B55,'[5]cell downs 27042026 17h40'!$B:$B,'[5]cell downs 27042026 17h40'!$R:$R,"")</f>
        <v/>
      </c>
      <c r="AO55" s="18" t="str">
        <f>_xlfn.XLOOKUP(B55,'[6]ALL SITES DOWN'!$D:$D,'[6]ALL SITES DOWN'!$J:$J,"")</f>
        <v/>
      </c>
      <c r="AP55" s="18" t="str">
        <f>_xlfn.XLOOKUP(B55,'[7]ALL SITES DOWN'!$D:$D,'[7]ALL SITES DOWN'!$J:$J,"")</f>
        <v/>
      </c>
      <c r="AQ55" s="9" t="str">
        <f>_xlfn.XLOOKUP(B55,[8]sheet1!$AC:$AC,[8]sheet1!$AF:$AF,"")</f>
        <v/>
      </c>
      <c r="AR55" s="14"/>
      <c r="AS55" s="14" t="s">
        <v>5465</v>
      </c>
      <c r="AT55" s="14" t="str">
        <f>_xlfn.XLOOKUP(B55,'[9]cell downs 18042026 17h'!$B:$B,'[9]cell downs 18042026 17h'!$B:$B,"")</f>
        <v/>
      </c>
      <c r="AU55" s="14" t="str">
        <f>_xlfn.XLOOKUP(B55,'[10]Cells Huawei 19042026 15h'!$B:$B,'[10]Cells Huawei 19042026 15h'!$B:$B,"")</f>
        <v/>
      </c>
      <c r="AV55" s="9" t="str">
        <f>_xlfn.XLOOKUP(B55,'[11]cells down 19042026 9H40'!$B:$B,'[11]cells down 19042026 9H40'!$B:$B,"")</f>
        <v/>
      </c>
    </row>
    <row r="56" spans="1:48" hidden="1" x14ac:dyDescent="0.3">
      <c r="A56" s="1" t="s">
        <v>4869</v>
      </c>
      <c r="B56" s="1" t="s">
        <v>4870</v>
      </c>
      <c r="C56" s="3" t="str">
        <f>_xlfn.XLOOKUP(B56,'[1]daily break down'!$D:$D,'[1]daily break down'!$E:$E,"")</f>
        <v>SUD-OUEST</v>
      </c>
      <c r="D56" s="1" t="s">
        <v>18</v>
      </c>
      <c r="E56" s="1" t="e">
        <v>#N/A</v>
      </c>
      <c r="F56" s="3" t="s">
        <v>13</v>
      </c>
      <c r="G56" s="1" t="s">
        <v>1432</v>
      </c>
      <c r="H56" s="27" t="str">
        <f>_xlfn.XLOOKUP(B56,[2]CALCULATION!$B:$B,[2]CALCULATION!$H:$H,"")</f>
        <v>Huawei</v>
      </c>
      <c r="I56" s="26">
        <v>1.4136974828283866</v>
      </c>
      <c r="J56" s="26">
        <v>0</v>
      </c>
      <c r="K56" s="26">
        <v>0</v>
      </c>
      <c r="L56" s="26">
        <v>0</v>
      </c>
      <c r="M56" s="26">
        <v>0</v>
      </c>
      <c r="N56" s="26">
        <v>0</v>
      </c>
      <c r="O56" s="26">
        <v>17.373559995776656</v>
      </c>
      <c r="P56" s="114" t="s">
        <v>6363</v>
      </c>
      <c r="Q56" s="42" t="s">
        <v>6353</v>
      </c>
      <c r="R56" s="42"/>
      <c r="S56" s="41" t="str" cm="1">
        <f t="array" ref="S56">IFERROR(_xlfn.IFS(
U56="MPR ISSUE","PDH",
U56="BSS Hardware Issue","BSS",
U56="Sites strategiques, MLL, Pylone, etc.","ENVTECH",
U56="AKTIVCO DEFAUT GE &amp; POWER Cabinet","AKTIVCO",
U56="AKTIVCO Coupure ENEO &amp; Baisse de tension","AKTIVCO GRID ONLY",
U56="Coupure ENEO &amp; Baisse de tension","IHS GRID ONLY",
U56="Defaut GE &amp; POWER Cabinet","IHS",
U56="Sharing","Partners",
U56="Sites strategiques &amp; DataCenter","SST &amp; DC",
U56="Exclu","Exclu",
U56="SAT","SAT",
U56="SPARE-ISSUE","SPARE-ISSUE",
U56="Fiber CAmtel","TRANS_FO_CAMTEL",
U56="Fiber AOF","Fiber AOF",
U56="Projet OCM (HUAWEI)","TRAVAUX-HUAWEI",
U56="Projet OCM (NOKIA)","TRAVAUX-NOKIA",
U56="ACCESS-ISSUE","ACCESS-ISSUE",
U56="Projet OCM (ZTE, NOKIA, autres projets)","TRAVAUX OCM",
U56="No root CAuse","No root cause",
U56="ODU HS","PDH",
U56="IP &amp; VLAN","PDH",
U56="Warehouse HUAWEI","SPARE-ISSUE",
U56="SPARE-HS","SPARE-ISSUE",
U56="Power Telco","BSS",U56="no impacts","no impacts"
),"")</f>
        <v>No root cause</v>
      </c>
      <c r="T56" s="41" t="str" cm="1">
        <f t="array" ref="T56">IFERROR(_xlfn.IFS(
U56="MPR ISSUE","TX ISSUE",
U56="BSS Hardware Issue","RAN ISSUE",
U56="Sites strategiques, MLL, Pylone, etc.","ENVTECH",
U56="AKTIVCO DEFAUT GE &amp; POWER Cabinet","POWER ISSUE",
U56="AKTIVCO Coupure ENEO &amp; Baisse de tension","POWER ISSUE",
U56="Coupure ENEO &amp; Baisse de tension","POWER ISSUE",
U56="Defaut GE &amp; POWER Cabinet","POWER ISSUE",
U56="Sharing","POWER ISSUE",
U56="Sites strategiques &amp; DataCenter","POWER ISSUE",
U56="Exclu","Exclu",
U56="SAT","TX ISSUE",
U56="SPARE-ISSUE","SPARE-ISSUE",
U56="Fiber CAmtel","TX ISSUE",
U56="Fiber AOF","TX ISSUE",
U56="Projet OCM (HUAWEI)","TRAVAUX-HUAWEI",
U56="Projet OCM (NOKIA)","TRAVAUX -NOKIA",
U56="ACCESS-ISSUE","ACCESS-ISSUE",
U56="Projet OCM (ZTE, NOKIA, autres projets)","TRAVAUX OCM",
U56="No root CAuse","No root cause",
U56="ODU HS","TX ISSUE",
U56="IP &amp; VLAN","TX ISSUE",
U56="Warehouse HUAWEI","SPARE-ISSUE",
U56="SPARE-HS","SPARE-ISSUE",
U56="Power Telco","RAN ISSUE",U56="no impacts","no impacts"
),"")</f>
        <v>No root cause</v>
      </c>
      <c r="U56" s="68" t="s">
        <v>5691</v>
      </c>
      <c r="V56" s="41" t="str" cm="1">
        <f t="array" ref="V56">IFERROR(_xlfn.IFS(
U56="MPR ISSUE","ACTIVE",
U56="BSS Hardware Issue","ACTIVE",
U56="Sites strategiques, MLL, Pylone, etc.","PASSIVE",
U56="AKTIVCO DEFAUT GE &amp; POWER Cabinet","PASSIVE",
U56="AKTIVCO Coupure ENEO &amp; Baisse de tension","PASSIVE",
U56="Coupure ENEO &amp; Baisse de tension","PASSIVE",
U56="Defaut GE &amp; POWER Cabinet","PASSIVE",
U56="Sharing","PASSIVE",
U56="Sites strategiques &amp; DataCenter","PASSIVE",
U56="Exclu","Exclu",
U56="SAT","ACTIVE",
U56="SPARE-ISSUE","SPARE-ISSUE",
U56="Fiber CAmtel","ACTIVE",
U56="Fiber AOF","ACTIVE",
U56="Projet OCM (HUAWEI)","PLANNED WORKS",
U56="Projet OCM (NOKIA)","PLANNED WORKS",
U56="ACCESS-ISSUE","ACCESS-ISSUE",
U56="Projet OCM (ZTE, NOKIA, autres projets)","PLANNED WORKS",
U56="No root CAuse","No root cause",
U56="ODU HS","ACTIVE",
U56="IP &amp; VLAN","ACTIVE",
U56="Warehouse HUAWEI","SPARE-ISSUE",
U56="SPARE-HS","SPARE-ISSUE",
U56="Power Telco","ACTIVE", U56="no impacts","no impacts"
),"")</f>
        <v>No root cause</v>
      </c>
      <c r="W56" s="113"/>
      <c r="X56" s="113"/>
      <c r="Y56" s="113"/>
      <c r="Z56" s="113"/>
      <c r="AA56" s="113"/>
      <c r="AB56" s="17" t="s">
        <v>5934</v>
      </c>
      <c r="AC56" s="17" t="str">
        <f>_xlfn.XLOOKUP(B56,'INCIDENT-04-27-2026'!E:E,'INCIDENT-04-27-2026'!F:F,"")</f>
        <v/>
      </c>
      <c r="AD56" s="9"/>
      <c r="AE56" s="7" t="s">
        <v>5465</v>
      </c>
      <c r="AF56" s="6" t="str">
        <f>_xlfn.XLOOKUP(B56,'[13]Input_27-04'!$B:$B,'[13]Input_27-04'!$M:$M,"")</f>
        <v/>
      </c>
      <c r="AG56" s="7"/>
      <c r="AH56" s="3"/>
      <c r="AI56" s="18" t="str">
        <f>_xlfn.XLOOKUP(B56,'[3]Cells Huawei 27042026 10h'!$B:$B,'[3]Cells Huawei 27042026 10h'!$T:$T,"")</f>
        <v/>
      </c>
      <c r="AJ56" s="18" t="str">
        <f>_xlfn.XLOOKUP(B56,'[3]Cells Huawei 27042026 15h'!$B:$B,'[3]Cells Huawei 27042026 15h'!$T:$T,"")</f>
        <v/>
      </c>
      <c r="AK56" s="18" t="str">
        <f>_xlfn.XLOOKUP(B56,'[4]cells down 27042026 11h28'!$B:$B,'[4]cells down 27042026 11h28'!$R:$R,"")</f>
        <v/>
      </c>
      <c r="AL56" s="18" t="str">
        <f>_xlfn.XLOOKUP(B56,'[4]cells down 27042026 18h01'!$B:$B,'[4]cells down 27042026 18h01'!$R:$R,"")</f>
        <v/>
      </c>
      <c r="AM56" s="18" t="str">
        <f>_xlfn.XLOOKUP(B56,'[5]cell downs 27042026 11h'!$B:$B,'[5]cell downs 27042026 11h'!$R:$R,"")</f>
        <v/>
      </c>
      <c r="AN56" s="18" t="str">
        <f>_xlfn.XLOOKUP(B56,'[5]cell downs 27042026 17h40'!$B:$B,'[5]cell downs 27042026 17h40'!$R:$R,"")</f>
        <v/>
      </c>
      <c r="AO56" s="18" t="str">
        <f>_xlfn.XLOOKUP(B56,'[6]ALL SITES DOWN'!$D:$D,'[6]ALL SITES DOWN'!$J:$J,"")</f>
        <v/>
      </c>
      <c r="AP56" s="18" t="str">
        <f>_xlfn.XLOOKUP(B56,'[7]ALL SITES DOWN'!$D:$D,'[7]ALL SITES DOWN'!$J:$J,"")</f>
        <v>(04/27/2026 ocm ran 11h):-power status check ongoing</v>
      </c>
      <c r="AQ56" s="9" t="str">
        <f>_xlfn.XLOOKUP(B56,[8]sheet1!$AC:$AC,[8]sheet1!$AF:$AF,"")</f>
        <v/>
      </c>
      <c r="AR56" s="14"/>
      <c r="AS56" s="14" t="s">
        <v>5465</v>
      </c>
      <c r="AT56" s="14" t="str">
        <f>_xlfn.XLOOKUP(B56,'[9]cell downs 18042026 17h'!$B:$B,'[9]cell downs 18042026 17h'!$B:$B,"")</f>
        <v/>
      </c>
      <c r="AU56" s="14" t="str">
        <f>_xlfn.XLOOKUP(B56,'[10]Cells Huawei 19042026 15h'!$B:$B,'[10]Cells Huawei 19042026 15h'!$B:$B,"")</f>
        <v/>
      </c>
      <c r="AV56" s="9" t="str">
        <f>_xlfn.XLOOKUP(B56,'[11]cells down 19042026 9H40'!$B:$B,'[11]cells down 19042026 9H40'!$B:$B,"")</f>
        <v/>
      </c>
    </row>
    <row r="57" spans="1:48" x14ac:dyDescent="0.3">
      <c r="A57" s="1" t="s">
        <v>970</v>
      </c>
      <c r="B57" s="1" t="s">
        <v>971</v>
      </c>
      <c r="C57" s="3" t="str">
        <f>_xlfn.XLOOKUP(B57,'[1]daily break down'!$D:$D,'[1]daily break down'!$E:$E,"")</f>
        <v>Yaounde</v>
      </c>
      <c r="D57" s="1" t="s">
        <v>11</v>
      </c>
      <c r="E57" s="1" t="s">
        <v>12</v>
      </c>
      <c r="F57" s="3" t="s">
        <v>37</v>
      </c>
      <c r="G57" s="1" t="s">
        <v>38</v>
      </c>
      <c r="H57" s="29" t="str">
        <f>_xlfn.XLOOKUP(B57,[2]CALCULATION!$B:$B,[2]CALCULATION!$H:$H,"")</f>
        <v>ZTE</v>
      </c>
      <c r="I57" s="26">
        <v>2.3096426421027695E-2</v>
      </c>
      <c r="J57" s="26">
        <v>0.42893363353337088</v>
      </c>
      <c r="K57" s="26">
        <v>6.3342885801280131</v>
      </c>
      <c r="L57" s="26">
        <v>0.38636130158974785</v>
      </c>
      <c r="M57" s="26">
        <v>1.8394208022646275</v>
      </c>
      <c r="N57" s="26">
        <v>0.41229350546324095</v>
      </c>
      <c r="O57" s="26">
        <v>16.671749663987121</v>
      </c>
      <c r="P57" s="114" t="s">
        <v>6362</v>
      </c>
      <c r="Q57" s="42" t="s">
        <v>5538</v>
      </c>
      <c r="R57" s="42"/>
      <c r="S57" s="41" t="str" cm="1">
        <f t="array" ref="S57">IFERROR(_xlfn.IFS(
U57="MPR ISSUE","PDH",
U57="BSS Hardware Issue","BSS",
U57="Sites strategiques, MLL, Pylone, etc.","ENVTECH",
U57="AKTIVCO DEFAUT GE &amp; POWER Cabinet","AKTIVCO",
U57="AKTIVCO Coupure ENEO &amp; Baisse de tension","AKTIVCO GRID ONLY",
U57="Coupure ENEO &amp; Baisse de tension","IHS GRID ONLY",
U57="Defaut GE &amp; POWER Cabinet","IHS",
U57="Sharing","Partners",
U57="Sites strategiques &amp; DataCenter","SST &amp; DC",
U57="Exclu","Exclu",
U57="SAT","SAT",
U57="SPARE-ISSUE","SPARE-ISSUE",
U57="Fiber CAmtel","TRANS_FO_CAMTEL",
U57="Fiber AOF","Fiber AOF",
U57="Projet OCM (HUAWEI)","TRAVAUX-HUAWEI",
U57="Projet OCM (NOKIA)","TRAVAUX-NOKIA",
U57="ACCESS-ISSUE","ACCESS-ISSUE",
U57="Projet OCM (ZTE, NOKIA, autres projets)","TRAVAUX OCM",
U57="No root CAuse","No root cause",
U57="ODU HS","PDH",
U57="IP &amp; VLAN","PDH",
U57="Warehouse HUAWEI","SPARE-ISSUE",
U57="SPARE-HS","SPARE-ISSUE",
U57="Power Telco","BSS",U57="no impacts","no impacts"
),"")</f>
        <v>Fiber AOF</v>
      </c>
      <c r="T57" s="41" t="str" cm="1">
        <f t="array" ref="T57">IFERROR(_xlfn.IFS(
U57="MPR ISSUE","TX ISSUE",
U57="BSS Hardware Issue","RAN ISSUE",
U57="Sites strategiques, MLL, Pylone, etc.","ENVTECH",
U57="AKTIVCO DEFAUT GE &amp; POWER Cabinet","POWER ISSUE",
U57="AKTIVCO Coupure ENEO &amp; Baisse de tension","POWER ISSUE",
U57="Coupure ENEO &amp; Baisse de tension","POWER ISSUE",
U57="Defaut GE &amp; POWER Cabinet","POWER ISSUE",
U57="Sharing","POWER ISSUE",
U57="Sites strategiques &amp; DataCenter","POWER ISSUE",
U57="Exclu","Exclu",
U57="SAT","TX ISSUE",
U57="SPARE-ISSUE","SPARE-ISSUE",
U57="Fiber CAmtel","TX ISSUE",
U57="Fiber AOF","TX ISSUE",
U57="Projet OCM (HUAWEI)","TRAVAUX-HUAWEI",
U57="Projet OCM (NOKIA)","TRAVAUX -NOKIA",
U57="ACCESS-ISSUE","ACCESS-ISSUE",
U57="Projet OCM (ZTE, NOKIA, autres projets)","TRAVAUX OCM",
U57="No root CAuse","No root cause",
U57="ODU HS","TX ISSUE",
U57="IP &amp; VLAN","TX ISSUE",
U57="Warehouse HUAWEI","SPARE-ISSUE",
U57="SPARE-HS","SPARE-ISSUE",
U57="Power Telco","RAN ISSUE",U57="no impacts","no impacts"
),"")</f>
        <v>TX ISSUE</v>
      </c>
      <c r="U57" s="68" t="s">
        <v>5694</v>
      </c>
      <c r="V57" s="41" t="str" cm="1">
        <f t="array" ref="V57">IFERROR(_xlfn.IFS(
U57="MPR ISSUE","ACTIVE",
U57="BSS Hardware Issue","ACTIVE",
U57="Sites strategiques, MLL, Pylone, etc.","PASSIVE",
U57="AKTIVCO DEFAUT GE &amp; POWER Cabinet","PASSIVE",
U57="AKTIVCO Coupure ENEO &amp; Baisse de tension","PASSIVE",
U57="Coupure ENEO &amp; Baisse de tension","PASSIVE",
U57="Defaut GE &amp; POWER Cabinet","PASSIVE",
U57="Sharing","PASSIVE",
U57="Sites strategiques &amp; DataCenter","PASSIVE",
U57="Exclu","Exclu",
U57="SAT","ACTIVE",
U57="SPARE-ISSUE","SPARE-ISSUE",
U57="Fiber CAmtel","ACTIVE",
U57="Fiber AOF","ACTIVE",
U57="Projet OCM (HUAWEI)","PLANNED WORKS",
U57="Projet OCM (NOKIA)","PLANNED WORKS",
U57="ACCESS-ISSUE","ACCESS-ISSUE",
U57="Projet OCM (ZTE, NOKIA, autres projets)","PLANNED WORKS",
U57="No root CAuse","No root cause",
U57="ODU HS","ACTIVE",
U57="IP &amp; VLAN","ACTIVE",
U57="Warehouse HUAWEI","SPARE-ISSUE",
U57="SPARE-HS","SPARE-ISSUE",
U57="Power Telco","ACTIVE", U57="no impacts","no impacts"
),"")</f>
        <v>ACTIVE</v>
      </c>
      <c r="W57" s="119" t="s">
        <v>6402</v>
      </c>
      <c r="X57" s="119"/>
      <c r="Y57" s="119"/>
      <c r="Z57" s="119"/>
      <c r="AA57" s="119" t="s">
        <v>6365</v>
      </c>
      <c r="AB57" s="17" t="s">
        <v>6178</v>
      </c>
      <c r="AC57" s="17" t="str">
        <f>_xlfn.XLOOKUP(B57,'INCIDENT-04-27-2026'!E:E,'INCIDENT-04-27-2026'!F:F,"")</f>
        <v/>
      </c>
      <c r="AD57" s="9"/>
      <c r="AE57" s="7" t="s">
        <v>6088</v>
      </c>
      <c r="AF57" s="6" t="str">
        <f>_xlfn.XLOOKUP(B57,'[13]Input_27-04'!$B:$B,'[13]Input_27-04'!$M:$M,"")</f>
        <v/>
      </c>
      <c r="AG57" s="7"/>
      <c r="AH57" s="3"/>
      <c r="AI57" s="18" t="str">
        <f>_xlfn.XLOOKUP(B57,'[3]Cells Huawei 27042026 10h'!$B:$B,'[3]Cells Huawei 27042026 10h'!$T:$T,"")</f>
        <v/>
      </c>
      <c r="AJ57" s="18" t="str">
        <f>_xlfn.XLOOKUP(B57,'[3]Cells Huawei 27042026 15h'!$B:$B,'[3]Cells Huawei 27042026 15h'!$T:$T,"")</f>
        <v/>
      </c>
      <c r="AK57" s="18" t="str">
        <f>_xlfn.XLOOKUP(B57,'[4]cells down 27042026 11h28'!$B:$B,'[4]cells down 27042026 11h28'!$R:$R,"")</f>
        <v/>
      </c>
      <c r="AL57" s="18" t="str">
        <f>_xlfn.XLOOKUP(B57,'[4]cells down 27042026 18h01'!$B:$B,'[4]cells down 27042026 18h01'!$R:$R,"")</f>
        <v/>
      </c>
      <c r="AM57" s="18" t="str">
        <f>_xlfn.XLOOKUP(B57,'[5]cell downs 27042026 11h'!$B:$B,'[5]cell downs 27042026 11h'!$R:$R,"")</f>
        <v/>
      </c>
      <c r="AN57" s="18" t="str">
        <f>_xlfn.XLOOKUP(B57,'[5]cell downs 27042026 17h40'!$B:$B,'[5]cell downs 27042026 17h40'!$R:$R,"")</f>
        <v/>
      </c>
      <c r="AO57" s="18" t="str">
        <f>_xlfn.XLOOKUP(B57,'[6]ALL SITES DOWN'!$D:$D,'[6]ALL SITES DOWN'!$J:$J,"")</f>
        <v>(04/27/2026 ocm ran 17h):-power status check ongoing</v>
      </c>
      <c r="AP57" s="18" t="str">
        <f>_xlfn.XLOOKUP(B57,'[7]ALL SITES DOWN'!$D:$D,'[7]ALL SITES DOWN'!$J:$J,"")</f>
        <v/>
      </c>
      <c r="AQ57" s="9" t="str">
        <f>_xlfn.XLOOKUP(B57,[8]sheet1!$AC:$AC,[8]sheet1!$AF:$AF,"")</f>
        <v>(04/27/2026 ticket):-INC-20260427-00015427…AOF en défaut …Others Transmission equipement fault</v>
      </c>
      <c r="AR57" s="14"/>
      <c r="AS57" s="14" t="s">
        <v>5465</v>
      </c>
      <c r="AT57" s="14" t="str">
        <f>_xlfn.XLOOKUP(B57,'[9]cell downs 18042026 17h'!$B:$B,'[9]cell downs 18042026 17h'!$B:$B,"")</f>
        <v/>
      </c>
      <c r="AU57" s="14" t="str">
        <f>_xlfn.XLOOKUP(B57,'[10]Cells Huawei 19042026 15h'!$B:$B,'[10]Cells Huawei 19042026 15h'!$B:$B,"")</f>
        <v/>
      </c>
      <c r="AV57" s="9" t="str">
        <f>_xlfn.XLOOKUP(B57,'[11]cells down 19042026 9H40'!$B:$B,'[11]cells down 19042026 9H40'!$B:$B,"")</f>
        <v/>
      </c>
    </row>
    <row r="58" spans="1:48" hidden="1" x14ac:dyDescent="0.3">
      <c r="A58" s="1" t="s">
        <v>3081</v>
      </c>
      <c r="B58" s="1" t="s">
        <v>3082</v>
      </c>
      <c r="C58" s="3" t="str">
        <f>_xlfn.XLOOKUP(B58,'[1]daily break down'!$D:$D,'[1]daily break down'!$E:$E,"")</f>
        <v>NORD-OUEST</v>
      </c>
      <c r="D58" s="1" t="s">
        <v>11</v>
      </c>
      <c r="E58" s="1" t="s">
        <v>96</v>
      </c>
      <c r="F58" s="3" t="s">
        <v>51</v>
      </c>
      <c r="G58" s="1" t="s">
        <v>3081</v>
      </c>
      <c r="H58" s="27" t="str">
        <f>_xlfn.XLOOKUP(B58,[2]CALCULATION!$B:$B,[2]CALCULATION!$H:$H,"")</f>
        <v>HUAWEI</v>
      </c>
      <c r="I58" s="26">
        <v>0</v>
      </c>
      <c r="J58" s="26">
        <v>1.5135382512491691</v>
      </c>
      <c r="K58" s="26">
        <v>5.8690962323753766</v>
      </c>
      <c r="L58" s="26">
        <v>16.141013403418057</v>
      </c>
      <c r="M58" s="26">
        <v>16.425768263833596</v>
      </c>
      <c r="N58" s="26">
        <v>16.505330548207503</v>
      </c>
      <c r="O58" s="26">
        <v>16.275989276124108</v>
      </c>
      <c r="P58" s="114" t="s">
        <v>6362</v>
      </c>
      <c r="Q58" s="42" t="s">
        <v>6353</v>
      </c>
      <c r="R58" s="42"/>
      <c r="S58" s="41" t="str" cm="1">
        <f t="array" ref="S58">IFERROR(_xlfn.IFS(
U58="MPR ISSUE","PDH",
U58="BSS Hardware Issue","BSS",
U58="Sites strategiques, MLL, Pylone, etc.","ENVTECH",
U58="AKTIVCO DEFAUT GE &amp; POWER Cabinet","AKTIVCO",
U58="AKTIVCO Coupure ENEO &amp; Baisse de tension","AKTIVCO GRID ONLY",
U58="Coupure ENEO &amp; Baisse de tension","IHS GRID ONLY",
U58="Defaut GE &amp; POWER Cabinet","IHS",
U58="Sharing","Partners",
U58="Sites strategiques &amp; DataCenter","SST &amp; DC",
U58="Exclu","Exclu",
U58="SAT","SAT",
U58="SPARE-ISSUE","SPARE-ISSUE",
U58="Fiber CAmtel","TRANS_FO_CAMTEL",
U58="Fiber AOF","Fiber AOF",
U58="Projet OCM (HUAWEI)","TRAVAUX-HUAWEI",
U58="Projet OCM (NOKIA)","TRAVAUX-NOKIA",
U58="ACCESS-ISSUE","ACCESS-ISSUE",
U58="Projet OCM (ZTE, NOKIA, autres projets)","TRAVAUX OCM",
U58="No root CAuse","No root cause",
U58="ODU HS","PDH",
U58="IP &amp; VLAN","PDH",
U58="Warehouse HUAWEI","SPARE-ISSUE",
U58="SPARE-HS","SPARE-ISSUE",
U58="Power Telco","BSS",U58="no impacts","no impacts"
),"")</f>
        <v>IHS</v>
      </c>
      <c r="T58" s="41" t="str" cm="1">
        <f t="array" ref="T58">IFERROR(_xlfn.IFS(
U58="MPR ISSUE","TX ISSUE",
U58="BSS Hardware Issue","RAN ISSUE",
U58="Sites strategiques, MLL, Pylone, etc.","ENVTECH",
U58="AKTIVCO DEFAUT GE &amp; POWER Cabinet","POWER ISSUE",
U58="AKTIVCO Coupure ENEO &amp; Baisse de tension","POWER ISSUE",
U58="Coupure ENEO &amp; Baisse de tension","POWER ISSUE",
U58="Defaut GE &amp; POWER Cabinet","POWER ISSUE",
U58="Sharing","POWER ISSUE",
U58="Sites strategiques &amp; DataCenter","POWER ISSUE",
U58="Exclu","Exclu",
U58="SAT","TX ISSUE",
U58="SPARE-ISSUE","SPARE-ISSUE",
U58="Fiber CAmtel","TX ISSUE",
U58="Fiber AOF","TX ISSUE",
U58="Projet OCM (HUAWEI)","TRAVAUX-HUAWEI",
U58="Projet OCM (NOKIA)","TRAVAUX -NOKIA",
U58="ACCESS-ISSUE","ACCESS-ISSUE",
U58="Projet OCM (ZTE, NOKIA, autres projets)","TRAVAUX OCM",
U58="No root CAuse","No root cause",
U58="ODU HS","TX ISSUE",
U58="IP &amp; VLAN","TX ISSUE",
U58="Warehouse HUAWEI","SPARE-ISSUE",
U58="SPARE-HS","SPARE-ISSUE",
U58="Power Telco","RAN ISSUE",U58="no impacts","no impacts"
),"")</f>
        <v>POWER ISSUE</v>
      </c>
      <c r="U58" s="68" t="s">
        <v>5329</v>
      </c>
      <c r="V58" s="41" t="str" cm="1">
        <f t="array" ref="V58">IFERROR(_xlfn.IFS(
U58="MPR ISSUE","ACTIVE",
U58="BSS Hardware Issue","ACTIVE",
U58="Sites strategiques, MLL, Pylone, etc.","PASSIVE",
U58="AKTIVCO DEFAUT GE &amp; POWER Cabinet","PASSIVE",
U58="AKTIVCO Coupure ENEO &amp; Baisse de tension","PASSIVE",
U58="Coupure ENEO &amp; Baisse de tension","PASSIVE",
U58="Defaut GE &amp; POWER Cabinet","PASSIVE",
U58="Sharing","PASSIVE",
U58="Sites strategiques &amp; DataCenter","PASSIVE",
U58="Exclu","Exclu",
U58="SAT","ACTIVE",
U58="SPARE-ISSUE","SPARE-ISSUE",
U58="Fiber CAmtel","ACTIVE",
U58="Fiber AOF","ACTIVE",
U58="Projet OCM (HUAWEI)","PLANNED WORKS",
U58="Projet OCM (NOKIA)","PLANNED WORKS",
U58="ACCESS-ISSUE","ACCESS-ISSUE",
U58="Projet OCM (ZTE, NOKIA, autres projets)","PLANNED WORKS",
U58="No root CAuse","No root cause",
U58="ODU HS","ACTIVE",
U58="IP &amp; VLAN","ACTIVE",
U58="Warehouse HUAWEI","SPARE-ISSUE",
U58="SPARE-HS","SPARE-ISSUE",
U58="Power Telco","ACTIVE", U58="no impacts","no impacts"
),"")</f>
        <v>PASSIVE</v>
      </c>
      <c r="W58" s="113"/>
      <c r="X58" s="113"/>
      <c r="Y58" s="113"/>
      <c r="Z58" s="113"/>
      <c r="AA58" s="113"/>
      <c r="AB58" s="17" t="s">
        <v>6179</v>
      </c>
      <c r="AC58" s="17" t="str">
        <f>_xlfn.XLOOKUP(B58,'INCIDENT-04-27-2026'!E:E,'INCIDENT-04-27-2026'!F:F,"")</f>
        <v>(04/27/2026 incident ) :impacted by   NRO_100_H_Bambalang ,   souci de connu , de redresseur . Point deja escaladera HIS par aocm (IHS remonre un probleme d'access du a l'insecurity</v>
      </c>
      <c r="AD58" s="9" t="s">
        <v>6134</v>
      </c>
      <c r="AE58" s="7" t="s">
        <v>5465</v>
      </c>
      <c r="AF58" s="6" t="str">
        <f>_xlfn.XLOOKUP(B58,'[13]Input_27-04'!$B:$B,'[13]Input_27-04'!$M:$M,"")</f>
        <v/>
      </c>
      <c r="AG58" s="7"/>
      <c r="AH58" s="3"/>
      <c r="AI58" s="18" t="str">
        <f>_xlfn.XLOOKUP(B58,'[3]Cells Huawei 27042026 10h'!$B:$B,'[3]Cells Huawei 27042026 10h'!$T:$T,"")</f>
        <v/>
      </c>
      <c r="AJ58" s="18" t="str">
        <f>_xlfn.XLOOKUP(B58,'[3]Cells Huawei 27042026 15h'!$B:$B,'[3]Cells Huawei 27042026 15h'!$T:$T,"")</f>
        <v/>
      </c>
      <c r="AK58" s="18" t="str">
        <f>_xlfn.XLOOKUP(B58,'[4]cells down 27042026 11h28'!$B:$B,'[4]cells down 27042026 11h28'!$R:$R,"")</f>
        <v/>
      </c>
      <c r="AL58" s="18" t="str">
        <f>_xlfn.XLOOKUP(B58,'[4]cells down 27042026 18h01'!$B:$B,'[4]cells down 27042026 18h01'!$R:$R,"")</f>
        <v/>
      </c>
      <c r="AM58" s="18" t="str">
        <f>_xlfn.XLOOKUP(B58,'[5]cell downs 27042026 11h'!$B:$B,'[5]cell downs 27042026 11h'!$R:$R,"")</f>
        <v/>
      </c>
      <c r="AN58" s="18" t="str">
        <f>_xlfn.XLOOKUP(B58,'[5]cell downs 27042026 17h40'!$B:$B,'[5]cell downs 27042026 17h40'!$R:$R,"")</f>
        <v/>
      </c>
      <c r="AO58" s="18" t="str">
        <f>_xlfn.XLOOKUP(B58,'[6]ALL SITES DOWN'!$D:$D,'[6]ALL SITES DOWN'!$J:$J,"")</f>
        <v>(04/27/2026 ocm ran 17h):-power status check ongoing</v>
      </c>
      <c r="AP58" s="18" t="str">
        <f>_xlfn.XLOOKUP(B58,'[7]ALL SITES DOWN'!$D:$D,'[7]ALL SITES DOWN'!$J:$J,"")</f>
        <v>(04/27/2026 ocm ran 11h):-power status check ongoing</v>
      </c>
      <c r="AQ58" s="9" t="str">
        <f>_xlfn.XLOOKUP(B58,[8]sheet1!$AC:$AC,[8]sheet1!$AF:$AF,"")</f>
        <v/>
      </c>
      <c r="AR58" s="14"/>
      <c r="AS58" s="14" t="s">
        <v>5465</v>
      </c>
      <c r="AT58" s="14" t="str">
        <f>_xlfn.XLOOKUP(B58,'[9]cell downs 18042026 17h'!$B:$B,'[9]cell downs 18042026 17h'!$B:$B,"")</f>
        <v/>
      </c>
      <c r="AU58" s="14" t="str">
        <f>_xlfn.XLOOKUP(B58,'[10]Cells Huawei 19042026 15h'!$B:$B,'[10]Cells Huawei 19042026 15h'!$B:$B,"")</f>
        <v/>
      </c>
      <c r="AV58" s="9" t="str">
        <f>_xlfn.XLOOKUP(B58,'[11]cells down 19042026 9H40'!$B:$B,'[11]cells down 19042026 9H40'!$B:$B,"")</f>
        <v/>
      </c>
    </row>
    <row r="59" spans="1:48" x14ac:dyDescent="0.3">
      <c r="A59" s="1" t="s">
        <v>143</v>
      </c>
      <c r="B59" s="1" t="s">
        <v>144</v>
      </c>
      <c r="C59" s="3" t="str">
        <f>_xlfn.XLOOKUP(B59,'[1]daily break down'!$D:$D,'[1]daily break down'!$E:$E,"")</f>
        <v>Douala</v>
      </c>
      <c r="D59" s="1" t="s">
        <v>11</v>
      </c>
      <c r="E59" s="1" t="s">
        <v>145</v>
      </c>
      <c r="F59" s="3" t="s">
        <v>31</v>
      </c>
      <c r="G59" s="1" t="s">
        <v>32</v>
      </c>
      <c r="H59" s="29" t="str">
        <f>_xlfn.XLOOKUP(B59,[2]CALCULATION!$B:$B,[2]CALCULATION!$H:$H,"")</f>
        <v>ZTE</v>
      </c>
      <c r="I59" s="26">
        <v>0</v>
      </c>
      <c r="J59" s="26">
        <v>0</v>
      </c>
      <c r="K59" s="26">
        <v>0</v>
      </c>
      <c r="L59" s="26">
        <v>0.38279428592626719</v>
      </c>
      <c r="M59" s="26">
        <v>21.193566245188094</v>
      </c>
      <c r="N59" s="26">
        <v>23.220647741508362</v>
      </c>
      <c r="O59" s="26">
        <v>15.989789774364855</v>
      </c>
      <c r="P59" s="114" t="s">
        <v>6362</v>
      </c>
      <c r="Q59" s="42" t="s">
        <v>5538</v>
      </c>
      <c r="R59" s="42"/>
      <c r="S59" s="41" t="str" cm="1">
        <f t="array" ref="S59">IFERROR(_xlfn.IFS(
U59="MPR ISSUE","PDH",
U59="BSS Hardware Issue","BSS",
U59="Sites strategiques, MLL, Pylone, etc.","ENVTECH",
U59="AKTIVCO DEFAUT GE &amp; POWER Cabinet","AKTIVCO",
U59="AKTIVCO Coupure ENEO &amp; Baisse de tension","AKTIVCO GRID ONLY",
U59="Coupure ENEO &amp; Baisse de tension","IHS GRID ONLY",
U59="Defaut GE &amp; POWER Cabinet","IHS",
U59="Sharing","Partners",
U59="Sites strategiques &amp; DataCenter","SST &amp; DC",
U59="Exclu","Exclu",
U59="SAT","SAT",
U59="SPARE-ISSUE","SPARE-ISSUE",
U59="Fiber CAmtel","TRANS_FO_CAMTEL",
U59="Fiber AOF","Fiber AOF",
U59="Projet OCM (HUAWEI)","TRAVAUX-HUAWEI",
U59="Projet OCM (NOKIA)","TRAVAUX-NOKIA",
U59="ACCESS-ISSUE","ACCESS-ISSUE",
U59="Projet OCM (ZTE, NOKIA, autres projets)","TRAVAUX OCM",
U59="No root CAuse","No root cause",
U59="ODU HS","PDH",
U59="IP &amp; VLAN","PDH",
U59="Warehouse HUAWEI","SPARE-ISSUE",
U59="SPARE-HS","SPARE-ISSUE",
U59="Power Telco","BSS",U59="no impacts","no impacts"
),"")</f>
        <v>IHS GRID ONLY</v>
      </c>
      <c r="T59" s="41" t="str" cm="1">
        <f t="array" ref="T59">IFERROR(_xlfn.IFS(
U59="MPR ISSUE","TX ISSUE",
U59="BSS Hardware Issue","RAN ISSUE",
U59="Sites strategiques, MLL, Pylone, etc.","ENVTECH",
U59="AKTIVCO DEFAUT GE &amp; POWER Cabinet","POWER ISSUE",
U59="AKTIVCO Coupure ENEO &amp; Baisse de tension","POWER ISSUE",
U59="Coupure ENEO &amp; Baisse de tension","POWER ISSUE",
U59="Defaut GE &amp; POWER Cabinet","POWER ISSUE",
U59="Sharing","POWER ISSUE",
U59="Sites strategiques &amp; DataCenter","POWER ISSUE",
U59="Exclu","Exclu",
U59="SAT","TX ISSUE",
U59="SPARE-ISSUE","SPARE-ISSUE",
U59="Fiber CAmtel","TX ISSUE",
U59="Fiber AOF","TX ISSUE",
U59="Projet OCM (HUAWEI)","TRAVAUX-HUAWEI",
U59="Projet OCM (NOKIA)","TRAVAUX -NOKIA",
U59="ACCESS-ISSUE","ACCESS-ISSUE",
U59="Projet OCM (ZTE, NOKIA, autres projets)","TRAVAUX OCM",
U59="No root CAuse","No root cause",
U59="ODU HS","TX ISSUE",
U59="IP &amp; VLAN","TX ISSUE",
U59="Warehouse HUAWEI","SPARE-ISSUE",
U59="SPARE-HS","SPARE-ISSUE",
U59="Power Telco","RAN ISSUE",U59="no impacts","no impacts"
),"")</f>
        <v>POWER ISSUE</v>
      </c>
      <c r="U59" s="68" t="s">
        <v>5328</v>
      </c>
      <c r="V59" s="41" t="str" cm="1">
        <f t="array" ref="V59">IFERROR(_xlfn.IFS(
U59="MPR ISSUE","ACTIVE",
U59="BSS Hardware Issue","ACTIVE",
U59="Sites strategiques, MLL, Pylone, etc.","PASSIVE",
U59="AKTIVCO DEFAUT GE &amp; POWER Cabinet","PASSIVE",
U59="AKTIVCO Coupure ENEO &amp; Baisse de tension","PASSIVE",
U59="Coupure ENEO &amp; Baisse de tension","PASSIVE",
U59="Defaut GE &amp; POWER Cabinet","PASSIVE",
U59="Sharing","PASSIVE",
U59="Sites strategiques &amp; DataCenter","PASSIVE",
U59="Exclu","Exclu",
U59="SAT","ACTIVE",
U59="SPARE-ISSUE","SPARE-ISSUE",
U59="Fiber CAmtel","ACTIVE",
U59="Fiber AOF","ACTIVE",
U59="Projet OCM (HUAWEI)","PLANNED WORKS",
U59="Projet OCM (NOKIA)","PLANNED WORKS",
U59="ACCESS-ISSUE","ACCESS-ISSUE",
U59="Projet OCM (ZTE, NOKIA, autres projets)","PLANNED WORKS",
U59="No root CAuse","No root cause",
U59="ODU HS","ACTIVE",
U59="IP &amp; VLAN","ACTIVE",
U59="Warehouse HUAWEI","SPARE-ISSUE",
U59="SPARE-HS","SPARE-ISSUE",
U59="Power Telco","ACTIVE", U59="no impacts","no impacts"
),"")</f>
        <v>PASSIVE</v>
      </c>
      <c r="W59" s="115" t="s">
        <v>6372</v>
      </c>
      <c r="X59" s="115" t="s">
        <v>6367</v>
      </c>
      <c r="Y59" s="115"/>
      <c r="Z59" s="1" t="s">
        <v>11</v>
      </c>
      <c r="AA59" s="115" t="s">
        <v>6365</v>
      </c>
      <c r="AB59" s="17" t="s">
        <v>6180</v>
      </c>
      <c r="AC59" s="17" t="str">
        <f>_xlfn.XLOOKUP(B59,'INCIDENT-04-27-2026'!E:E,'INCIDENT-04-27-2026'!F:F,"")</f>
        <v/>
      </c>
      <c r="AD59" s="9"/>
      <c r="AE59" s="7" t="s">
        <v>6084</v>
      </c>
      <c r="AF59" s="6" t="str">
        <f>_xlfn.XLOOKUP(B59,'[13]Input_27-04'!$B:$B,'[13]Input_27-04'!$M:$M,"")</f>
        <v/>
      </c>
      <c r="AG59" s="7"/>
      <c r="AH59" s="3"/>
      <c r="AI59" s="18" t="str">
        <f>_xlfn.XLOOKUP(B59,'[3]Cells Huawei 27042026 10h'!$B:$B,'[3]Cells Huawei 27042026 10h'!$T:$T,"")</f>
        <v/>
      </c>
      <c r="AJ59" s="18" t="str">
        <f>_xlfn.XLOOKUP(B59,'[3]Cells Huawei 27042026 15h'!$B:$B,'[3]Cells Huawei 27042026 15h'!$T:$T,"")</f>
        <v/>
      </c>
      <c r="AK59" s="18" t="str">
        <f>_xlfn.XLOOKUP(B59,'[4]cells down 27042026 11h28'!$B:$B,'[4]cells down 27042026 11h28'!$R:$R,"")</f>
        <v>(04/27/2026 cell zte):-27/04/2026 : Besoin d'analyse BO RAN</v>
      </c>
      <c r="AL59" s="18" t="str">
        <f>_xlfn.XLOOKUP(B59,'[4]cells down 27042026 18h01'!$B:$B,'[4]cells down 27042026 18h01'!$R:$R,"")</f>
        <v>(04/27/2026 cell zte):-27/04/2026 : Besoin d'analyse BO RAN || Site down</v>
      </c>
      <c r="AM59" s="18" t="str">
        <f>_xlfn.XLOOKUP(B59,'[5]cell downs 27042026 11h'!$B:$B,'[5]cell downs 27042026 11h'!$R:$R,"")</f>
        <v/>
      </c>
      <c r="AN59" s="18" t="str">
        <f>_xlfn.XLOOKUP(B59,'[5]cell downs 27042026 17h40'!$B:$B,'[5]cell downs 27042026 17h40'!$R:$R,"")</f>
        <v/>
      </c>
      <c r="AO59" s="18" t="str">
        <f>_xlfn.XLOOKUP(B59,'[6]ALL SITES DOWN'!$D:$D,'[6]ALL SITES DOWN'!$J:$J,"")</f>
        <v>(04/27/2026 ocm ran 17h):-27/04/2026 Grid outage // awaiting grid returned Escalation done until Armel B</v>
      </c>
      <c r="AP59" s="18" t="str">
        <f>_xlfn.XLOOKUP(B59,'[7]ALL SITES DOWN'!$D:$D,'[7]ALL SITES DOWN'!$J:$J,"")</f>
        <v/>
      </c>
      <c r="AQ59" s="9" t="str">
        <f>_xlfn.XLOOKUP(B59,[8]sheet1!$AC:$AC,[8]sheet1!$AF:$AF,"")</f>
        <v>(04/27/2026 ticket):-INC-20260427-00010657…2026-04-27 23:11:32…Site et traffic OK. BV recouper avec le BoRAN.</v>
      </c>
      <c r="AR59" s="14"/>
      <c r="AS59" s="14" t="s">
        <v>5465</v>
      </c>
      <c r="AT59" s="14" t="str">
        <f>_xlfn.XLOOKUP(B59,'[9]cell downs 18042026 17h'!$B:$B,'[9]cell downs 18042026 17h'!$B:$B,"")</f>
        <v/>
      </c>
      <c r="AU59" s="14" t="str">
        <f>_xlfn.XLOOKUP(B59,'[10]Cells Huawei 19042026 15h'!$B:$B,'[10]Cells Huawei 19042026 15h'!$B:$B,"")</f>
        <v/>
      </c>
      <c r="AV59" s="9" t="str">
        <f>_xlfn.XLOOKUP(B59,'[11]cells down 19042026 9H40'!$B:$B,'[11]cells down 19042026 9H40'!$B:$B,"")</f>
        <v/>
      </c>
    </row>
    <row r="60" spans="1:48" x14ac:dyDescent="0.3">
      <c r="A60" s="1" t="s">
        <v>531</v>
      </c>
      <c r="B60" s="1" t="s">
        <v>532</v>
      </c>
      <c r="C60" s="3" t="str">
        <f>_xlfn.XLOOKUP(B60,'[1]daily break down'!$D:$D,'[1]daily break down'!$E:$E,"")</f>
        <v>Yaounde</v>
      </c>
      <c r="D60" s="1" t="s">
        <v>21</v>
      </c>
      <c r="E60" s="1" t="s">
        <v>30</v>
      </c>
      <c r="F60" s="3" t="s">
        <v>37</v>
      </c>
      <c r="G60" s="1" t="s">
        <v>38</v>
      </c>
      <c r="H60" s="29" t="str">
        <f>_xlfn.XLOOKUP(B60,[2]CALCULATION!$B:$B,[2]CALCULATION!$H:$H,"")</f>
        <v>ZTE</v>
      </c>
      <c r="I60" s="26">
        <v>11.865891625503309</v>
      </c>
      <c r="J60" s="26">
        <v>9.2457045997380387</v>
      </c>
      <c r="K60" s="26">
        <v>57.814974617116526</v>
      </c>
      <c r="L60" s="26">
        <v>15.239806896040042</v>
      </c>
      <c r="M60" s="26">
        <v>22.248350611957211</v>
      </c>
      <c r="N60" s="26">
        <v>46.970783288103576</v>
      </c>
      <c r="O60" s="26">
        <v>15.875823623916698</v>
      </c>
      <c r="P60" s="114" t="s">
        <v>6362</v>
      </c>
      <c r="Q60" s="42" t="s">
        <v>5538</v>
      </c>
      <c r="R60" s="42"/>
      <c r="S60" s="41" t="str" cm="1">
        <f t="array" ref="S60">IFERROR(_xlfn.IFS(
U60="MPR ISSUE","PDH",
U60="BSS Hardware Issue","BSS",
U60="Sites strategiques, MLL, Pylone, etc.","ENVTECH",
U60="AKTIVCO DEFAUT GE &amp; POWER Cabinet","AKTIVCO",
U60="AKTIVCO Coupure ENEO &amp; Baisse de tension","AKTIVCO GRID ONLY",
U60="Coupure ENEO &amp; Baisse de tension","IHS GRID ONLY",
U60="Defaut GE &amp; POWER Cabinet","IHS",
U60="Sharing","Partners",
U60="Sites strategiques &amp; DataCenter","SST &amp; DC",
U60="Exclu","Exclu",
U60="SAT","SAT",
U60="SPARE-ISSUE","SPARE-ISSUE",
U60="Fiber CAmtel","TRANS_FO_CAMTEL",
U60="Fiber AOF","Fiber AOF",
U60="Projet OCM (HUAWEI)","TRAVAUX-HUAWEI",
U60="Projet OCM (NOKIA)","TRAVAUX-NOKIA",
U60="ACCESS-ISSUE","ACCESS-ISSUE",
U60="Projet OCM (ZTE, NOKIA, autres projets)","TRAVAUX OCM",
U60="No root CAuse","No root cause",
U60="ODU HS","PDH",
U60="IP &amp; VLAN","PDH",
U60="Warehouse HUAWEI","SPARE-ISSUE",
U60="SPARE-HS","SPARE-ISSUE",
U60="Power Telco","BSS",U60="no impacts","no impacts"
),"")</f>
        <v>BSS</v>
      </c>
      <c r="T60" s="41" t="str" cm="1">
        <f t="array" ref="T60">IFERROR(_xlfn.IFS(
U60="MPR ISSUE","TX ISSUE",
U60="BSS Hardware Issue","RAN ISSUE",
U60="Sites strategiques, MLL, Pylone, etc.","ENVTECH",
U60="AKTIVCO DEFAUT GE &amp; POWER Cabinet","POWER ISSUE",
U60="AKTIVCO Coupure ENEO &amp; Baisse de tension","POWER ISSUE",
U60="Coupure ENEO &amp; Baisse de tension","POWER ISSUE",
U60="Defaut GE &amp; POWER Cabinet","POWER ISSUE",
U60="Sharing","POWER ISSUE",
U60="Sites strategiques &amp; DataCenter","POWER ISSUE",
U60="Exclu","Exclu",
U60="SAT","TX ISSUE",
U60="SPARE-ISSUE","SPARE-ISSUE",
U60="Fiber CAmtel","TX ISSUE",
U60="Fiber AOF","TX ISSUE",
U60="Projet OCM (HUAWEI)","TRAVAUX-HUAWEI",
U60="Projet OCM (NOKIA)","TRAVAUX -NOKIA",
U60="ACCESS-ISSUE","ACCESS-ISSUE",
U60="Projet OCM (ZTE, NOKIA, autres projets)","TRAVAUX OCM",
U60="No root CAuse","No root cause",
U60="ODU HS","TX ISSUE",
U60="IP &amp; VLAN","TX ISSUE",
U60="Warehouse HUAWEI","SPARE-ISSUE",
U60="SPARE-HS","SPARE-ISSUE",
U60="Power Telco","RAN ISSUE",U60="no impacts","no impacts"
),"")</f>
        <v>RAN ISSUE</v>
      </c>
      <c r="U60" s="68" t="s">
        <v>5319</v>
      </c>
      <c r="V60" s="41" t="str" cm="1">
        <f t="array" ref="V60">IFERROR(_xlfn.IFS(
U60="MPR ISSUE","ACTIVE",
U60="BSS Hardware Issue","ACTIVE",
U60="Sites strategiques, MLL, Pylone, etc.","PASSIVE",
U60="AKTIVCO DEFAUT GE &amp; POWER Cabinet","PASSIVE",
U60="AKTIVCO Coupure ENEO &amp; Baisse de tension","PASSIVE",
U60="Coupure ENEO &amp; Baisse de tension","PASSIVE",
U60="Defaut GE &amp; POWER Cabinet","PASSIVE",
U60="Sharing","PASSIVE",
U60="Sites strategiques &amp; DataCenter","PASSIVE",
U60="Exclu","Exclu",
U60="SAT","ACTIVE",
U60="SPARE-ISSUE","SPARE-ISSUE",
U60="Fiber CAmtel","ACTIVE",
U60="Fiber AOF","ACTIVE",
U60="Projet OCM (HUAWEI)","PLANNED WORKS",
U60="Projet OCM (NOKIA)","PLANNED WORKS",
U60="ACCESS-ISSUE","ACCESS-ISSUE",
U60="Projet OCM (ZTE, NOKIA, autres projets)","PLANNED WORKS",
U60="No root CAuse","No root cause",
U60="ODU HS","ACTIVE",
U60="IP &amp; VLAN","ACTIVE",
U60="Warehouse HUAWEI","SPARE-ISSUE",
U60="SPARE-HS","SPARE-ISSUE",
U60="Power Telco","ACTIVE", U60="no impacts","no impacts"
),"")</f>
        <v>ACTIVE</v>
      </c>
      <c r="W60" s="115"/>
      <c r="X60" s="115"/>
      <c r="Y60" s="115"/>
      <c r="Z60" s="1"/>
      <c r="AA60" s="115"/>
      <c r="AB60" s="17" t="s">
        <v>6073</v>
      </c>
      <c r="AC60" s="17" t="str">
        <f>_xlfn.XLOOKUP(B60,'INCIDENT-04-27-2026'!E:E,'INCIDENT-04-27-2026'!F:F,"")</f>
        <v/>
      </c>
      <c r="AD60" s="9"/>
      <c r="AE60" s="7" t="s">
        <v>6073</v>
      </c>
      <c r="AF60" s="6" t="str">
        <f>_xlfn.XLOOKUP(B60,'[13]Input_27-04'!$B:$B,'[13]Input_27-04'!$M:$M,"")</f>
        <v>Grid outage,  / grid return awaited</v>
      </c>
      <c r="AG60" s="7"/>
      <c r="AH60" s="3"/>
      <c r="AI60" s="18" t="str">
        <f>_xlfn.XLOOKUP(B60,'[3]Cells Huawei 27042026 10h'!$B:$B,'[3]Cells Huawei 27042026 10h'!$T:$T,"")</f>
        <v/>
      </c>
      <c r="AJ60" s="18" t="str">
        <f>_xlfn.XLOOKUP(B60,'[3]Cells Huawei 27042026 15h'!$B:$B,'[3]Cells Huawei 27042026 15h'!$T:$T,"")</f>
        <v/>
      </c>
      <c r="AK60" s="18" t="str">
        <f>_xlfn.XLOOKUP(B60,'[4]cells down 27042026 11h28'!$B:$B,'[4]cells down 27042026 11h28'!$R:$R,"")</f>
        <v/>
      </c>
      <c r="AL60" s="18"/>
      <c r="AM60" s="18" t="str">
        <f>_xlfn.XLOOKUP(B60,'[5]cell downs 27042026 11h'!$B:$B,'[5]cell downs 27042026 11h'!$R:$R,"")</f>
        <v/>
      </c>
      <c r="AN60" s="18" t="str">
        <f>_xlfn.XLOOKUP(B60,'[5]cell downs 27042026 17h40'!$B:$B,'[5]cell downs 27042026 17h40'!$R:$R,"")</f>
        <v/>
      </c>
      <c r="AO60" s="18" t="str">
        <f>_xlfn.XLOOKUP(B60,'[6]ALL SITES DOWN'!$D:$D,'[6]ALL SITES DOWN'!$J:$J,"")</f>
        <v/>
      </c>
      <c r="AP60" s="18" t="str">
        <f>_xlfn.XLOOKUP(B60,'[7]ALL SITES DOWN'!$D:$D,'[7]ALL SITES DOWN'!$J:$J,"")</f>
        <v/>
      </c>
      <c r="AQ60" s="9" t="str">
        <f>_xlfn.XLOOKUP(B60,[8]sheet1!$AC:$AC,[8]sheet1!$AF:$AF,"")</f>
        <v/>
      </c>
      <c r="AR60" s="14"/>
      <c r="AS60" s="14" t="s">
        <v>532</v>
      </c>
      <c r="AT60" s="14" t="str">
        <f>_xlfn.XLOOKUP(B60,'[9]cell downs 18042026 17h'!$B:$B,'[9]cell downs 18042026 17h'!$B:$B,"")</f>
        <v/>
      </c>
      <c r="AU60" s="14" t="str">
        <f>_xlfn.XLOOKUP(B60,'[10]Cells Huawei 19042026 15h'!$B:$B,'[10]Cells Huawei 19042026 15h'!$B:$B,"")</f>
        <v/>
      </c>
      <c r="AV60" s="9" t="str">
        <f>_xlfn.XLOOKUP(B60,'[11]cells down 19042026 9H40'!$B:$B,'[11]cells down 19042026 9H40'!$B:$B,"")</f>
        <v>CTR_917</v>
      </c>
    </row>
    <row r="61" spans="1:48" x14ac:dyDescent="0.3">
      <c r="A61" s="1" t="s">
        <v>2494</v>
      </c>
      <c r="B61" s="8" t="s">
        <v>2495</v>
      </c>
      <c r="C61" s="3" t="str">
        <f>_xlfn.XLOOKUP(B61,'[1]daily break down'!$D:$D,'[1]daily break down'!$E:$E,"")</f>
        <v>Douala</v>
      </c>
      <c r="D61" s="1" t="s">
        <v>11</v>
      </c>
      <c r="E61" s="1" t="s">
        <v>5519</v>
      </c>
      <c r="F61" s="3" t="s">
        <v>31</v>
      </c>
      <c r="G61" s="1" t="s">
        <v>32</v>
      </c>
      <c r="H61" s="29" t="str">
        <f>_xlfn.XLOOKUP(B61,[2]CALCULATION!$B:$B,[2]CALCULATION!$H:$H,"")</f>
        <v>ZTE</v>
      </c>
      <c r="I61" s="26">
        <v>0</v>
      </c>
      <c r="J61" s="26">
        <v>0</v>
      </c>
      <c r="K61" s="26">
        <v>7.9008861893714339</v>
      </c>
      <c r="L61" s="26">
        <v>13.84169727166106</v>
      </c>
      <c r="M61" s="26">
        <v>13.587244209306771</v>
      </c>
      <c r="N61" s="26">
        <v>5.2518063367319865</v>
      </c>
      <c r="O61" s="26">
        <v>15.617054472609599</v>
      </c>
      <c r="P61" s="114" t="s">
        <v>6362</v>
      </c>
      <c r="Q61" s="42" t="s">
        <v>5538</v>
      </c>
      <c r="R61" s="42"/>
      <c r="S61" s="41" t="str" cm="1">
        <f t="array" ref="S61">IFERROR(_xlfn.IFS(
U61="MPR ISSUE","PDH",
U61="BSS Hardware Issue","BSS",
U61="Sites strategiques, MLL, Pylone, etc.","ENVTECH",
U61="AKTIVCO DEFAUT GE &amp; POWER Cabinet","AKTIVCO",
U61="AKTIVCO Coupure ENEO &amp; Baisse de tension","AKTIVCO GRID ONLY",
U61="Coupure ENEO &amp; Baisse de tension","IHS GRID ONLY",
U61="Defaut GE &amp; POWER Cabinet","IHS",
U61="Sharing","Partners",
U61="Sites strategiques &amp; DataCenter","SST &amp; DC",
U61="Exclu","Exclu",
U61="SAT","SAT",
U61="SPARE-ISSUE","SPARE-ISSUE",
U61="Fiber CAmtel","TRANS_FO_CAMTEL",
U61="Fiber AOF","Fiber AOF",
U61="Projet OCM (HUAWEI)","TRAVAUX-HUAWEI",
U61="Projet OCM (NOKIA)","TRAVAUX-NOKIA",
U61="ACCESS-ISSUE","ACCESS-ISSUE",
U61="Projet OCM (ZTE, NOKIA, autres projets)","TRAVAUX OCM",
U61="No root CAuse","No root cause",
U61="ODU HS","PDH",
U61="IP &amp; VLAN","PDH",
U61="Warehouse HUAWEI","SPARE-ISSUE",
U61="SPARE-HS","SPARE-ISSUE",
U61="Power Telco","BSS",U61="no impacts","no impacts"
),"")</f>
        <v>AKTIVCO GRID ONLY</v>
      </c>
      <c r="T61" s="41" t="str" cm="1">
        <f t="array" ref="T61">IFERROR(_xlfn.IFS(
U61="MPR ISSUE","TX ISSUE",
U61="BSS Hardware Issue","RAN ISSUE",
U61="Sites strategiques, MLL, Pylone, etc.","ENVTECH",
U61="AKTIVCO DEFAUT GE &amp; POWER Cabinet","POWER ISSUE",
U61="AKTIVCO Coupure ENEO &amp; Baisse de tension","POWER ISSUE",
U61="Coupure ENEO &amp; Baisse de tension","POWER ISSUE",
U61="Defaut GE &amp; POWER Cabinet","POWER ISSUE",
U61="Sharing","POWER ISSUE",
U61="Sites strategiques &amp; DataCenter","POWER ISSUE",
U61="Exclu","Exclu",
U61="SAT","TX ISSUE",
U61="SPARE-ISSUE","SPARE-ISSUE",
U61="Fiber CAmtel","TX ISSUE",
U61="Fiber AOF","TX ISSUE",
U61="Projet OCM (HUAWEI)","TRAVAUX-HUAWEI",
U61="Projet OCM (NOKIA)","TRAVAUX -NOKIA",
U61="ACCESS-ISSUE","ACCESS-ISSUE",
U61="Projet OCM (ZTE, NOKIA, autres projets)","TRAVAUX OCM",
U61="No root CAuse","No root cause",
U61="ODU HS","TX ISSUE",
U61="IP &amp; VLAN","TX ISSUE",
U61="Warehouse HUAWEI","SPARE-ISSUE",
U61="SPARE-HS","SPARE-ISSUE",
U61="Power Telco","RAN ISSUE",U61="no impacts","no impacts"
),"")</f>
        <v>POWER ISSUE</v>
      </c>
      <c r="U61" s="68" t="s">
        <v>5326</v>
      </c>
      <c r="V61" s="41" t="str" cm="1">
        <f t="array" ref="V61">IFERROR(_xlfn.IFS(
U61="MPR ISSUE","ACTIVE",
U61="BSS Hardware Issue","ACTIVE",
U61="Sites strategiques, MLL, Pylone, etc.","PASSIVE",
U61="AKTIVCO DEFAUT GE &amp; POWER Cabinet","PASSIVE",
U61="AKTIVCO Coupure ENEO &amp; Baisse de tension","PASSIVE",
U61="Coupure ENEO &amp; Baisse de tension","PASSIVE",
U61="Defaut GE &amp; POWER Cabinet","PASSIVE",
U61="Sharing","PASSIVE",
U61="Sites strategiques &amp; DataCenter","PASSIVE",
U61="Exclu","Exclu",
U61="SAT","ACTIVE",
U61="SPARE-ISSUE","SPARE-ISSUE",
U61="Fiber CAmtel","ACTIVE",
U61="Fiber AOF","ACTIVE",
U61="Projet OCM (HUAWEI)","PLANNED WORKS",
U61="Projet OCM (NOKIA)","PLANNED WORKS",
U61="ACCESS-ISSUE","ACCESS-ISSUE",
U61="Projet OCM (ZTE, NOKIA, autres projets)","PLANNED WORKS",
U61="No root CAuse","No root cause",
U61="ODU HS","ACTIVE",
U61="IP &amp; VLAN","ACTIVE",
U61="Warehouse HUAWEI","SPARE-ISSUE",
U61="SPARE-HS","SPARE-ISSUE",
U61="Power Telco","ACTIVE", U61="no impacts","no impacts"
),"")</f>
        <v>PASSIVE</v>
      </c>
      <c r="W61" s="115" t="s">
        <v>6369</v>
      </c>
      <c r="X61" s="115" t="s">
        <v>6367</v>
      </c>
      <c r="Y61" s="115"/>
      <c r="Z61" s="1" t="s">
        <v>11</v>
      </c>
      <c r="AA61" s="115" t="s">
        <v>6380</v>
      </c>
      <c r="AB61" s="17" t="s">
        <v>6181</v>
      </c>
      <c r="AC61" s="17" t="str">
        <f>_xlfn.XLOOKUP(B61,'INCIDENT-04-27-2026'!E:E,'INCIDENT-04-27-2026'!F:F,"")</f>
        <v>(04/27/2026 incident ) :impacted by  LIT_736_Z_Mboppi-New  ,Grid outage et batterie frelon dechargee  || Actrion :installation de la betterie Frelon</v>
      </c>
      <c r="AD61" s="9" t="s">
        <v>6037</v>
      </c>
      <c r="AE61" s="7" t="s">
        <v>6073</v>
      </c>
      <c r="AF61" s="6" t="str">
        <f>_xlfn.XLOOKUP(B61,'[13]Input_27-04'!$B:$B,'[13]Input_27-04'!$M:$M,"")</f>
        <v/>
      </c>
      <c r="AG61" s="7"/>
      <c r="AH61" s="3"/>
      <c r="AI61" s="18" t="str">
        <f>_xlfn.XLOOKUP(B61,'[3]Cells Huawei 27042026 10h'!$B:$B,'[3]Cells Huawei 27042026 10h'!$T:$T,"")</f>
        <v/>
      </c>
      <c r="AJ61" s="18" t="str">
        <f>_xlfn.XLOOKUP(B61,'[3]Cells Huawei 27042026 15h'!$B:$B,'[3]Cells Huawei 27042026 15h'!$T:$T,"")</f>
        <v/>
      </c>
      <c r="AK61" s="18" t="str">
        <f>_xlfn.XLOOKUP(B61,'[4]cells down 27042026 11h28'!$B:$B,'[4]cells down 27042026 11h28'!$R:$R,"")</f>
        <v/>
      </c>
      <c r="AL61" s="18" t="str">
        <f>_xlfn.XLOOKUP(B61,'[4]cells down 27042026 18h01'!$B:$B,'[4]cells down 27042026 18h01'!$R:$R,"")</f>
        <v/>
      </c>
      <c r="AM61" s="18" t="str">
        <f>_xlfn.XLOOKUP(B61,'[5]cell downs 27042026 11h'!$B:$B,'[5]cell downs 27042026 11h'!$R:$R,"")</f>
        <v/>
      </c>
      <c r="AN61" s="18" t="str">
        <f>_xlfn.XLOOKUP(B61,'[5]cell downs 27042026 17h40'!$B:$B,'[5]cell downs 27042026 17h40'!$R:$R,"")</f>
        <v/>
      </c>
      <c r="AO61" s="18" t="str">
        <f>_xlfn.XLOOKUP(B61,'[6]ALL SITES DOWN'!$D:$D,'[6]ALL SITES DOWN'!$J:$J,"")</f>
        <v/>
      </c>
      <c r="AP61" s="18" t="str">
        <f>_xlfn.XLOOKUP(B61,'[7]ALL SITES DOWN'!$D:$D,'[7]ALL SITES DOWN'!$J:$J,"")</f>
        <v/>
      </c>
      <c r="AQ61" s="9" t="str">
        <f>_xlfn.XLOOKUP(B61,[8]sheet1!$AC:$AC,[8]sheet1!$AF:$AF,"")</f>
        <v/>
      </c>
      <c r="AR61" s="14"/>
      <c r="AS61" s="14" t="s">
        <v>5465</v>
      </c>
      <c r="AT61" s="14" t="str">
        <f>_xlfn.XLOOKUP(B61,'[9]cell downs 18042026 17h'!$B:$B,'[9]cell downs 18042026 17h'!$B:$B,"")</f>
        <v/>
      </c>
      <c r="AU61" s="14" t="str">
        <f>_xlfn.XLOOKUP(B61,'[10]Cells Huawei 19042026 15h'!$B:$B,'[10]Cells Huawei 19042026 15h'!$B:$B,"")</f>
        <v/>
      </c>
      <c r="AV61" s="9" t="str">
        <f>_xlfn.XLOOKUP(B61,'[11]cells down 19042026 9H40'!$B:$B,'[11]cells down 19042026 9H40'!$B:$B,"")</f>
        <v/>
      </c>
    </row>
    <row r="62" spans="1:48" x14ac:dyDescent="0.3">
      <c r="A62" s="1" t="s">
        <v>2747</v>
      </c>
      <c r="B62" s="8" t="s">
        <v>2748</v>
      </c>
      <c r="C62" s="3" t="str">
        <f>_xlfn.XLOOKUP(B62,'[1]daily break down'!$D:$D,'[1]daily break down'!$E:$E,"")</f>
        <v>Douala</v>
      </c>
      <c r="D62" s="1" t="s">
        <v>11</v>
      </c>
      <c r="E62" s="1" t="s">
        <v>12</v>
      </c>
      <c r="F62" s="3" t="s">
        <v>31</v>
      </c>
      <c r="G62" s="1" t="s">
        <v>32</v>
      </c>
      <c r="H62" s="29" t="str">
        <f>_xlfn.XLOOKUP(B62,[2]CALCULATION!$B:$B,[2]CALCULATION!$H:$H,"")</f>
        <v>ZTE</v>
      </c>
      <c r="I62" s="26">
        <v>0</v>
      </c>
      <c r="J62" s="26">
        <v>0</v>
      </c>
      <c r="K62" s="26">
        <v>0</v>
      </c>
      <c r="L62" s="26">
        <v>0</v>
      </c>
      <c r="M62" s="26">
        <v>0</v>
      </c>
      <c r="N62" s="26">
        <v>4.5082975918363859</v>
      </c>
      <c r="O62" s="26">
        <v>15.525471345449773</v>
      </c>
      <c r="P62" s="114" t="s">
        <v>6362</v>
      </c>
      <c r="Q62" s="42" t="s">
        <v>5538</v>
      </c>
      <c r="R62" s="42"/>
      <c r="S62" s="41" t="str" cm="1">
        <f t="array" ref="S62">IFERROR(_xlfn.IFS(
U62="MPR ISSUE","PDH",
U62="BSS Hardware Issue","BSS",
U62="Sites strategiques, MLL, Pylone, etc.","ENVTECH",
U62="AKTIVCO DEFAUT GE &amp; POWER Cabinet","AKTIVCO",
U62="AKTIVCO Coupure ENEO &amp; Baisse de tension","AKTIVCO GRID ONLY",
U62="Coupure ENEO &amp; Baisse de tension","IHS GRID ONLY",
U62="Defaut GE &amp; POWER Cabinet","IHS",
U62="Sharing","Partners",
U62="Sites strategiques &amp; DataCenter","SST &amp; DC",
U62="Exclu","Exclu",
U62="SAT","SAT",
U62="SPARE-ISSUE","SPARE-ISSUE",
U62="Fiber CAmtel","TRANS_FO_CAMTEL",
U62="Fiber AOF","Fiber AOF",
U62="Projet OCM (HUAWEI)","TRAVAUX-HUAWEI",
U62="Projet OCM (NOKIA)","TRAVAUX-NOKIA",
U62="ACCESS-ISSUE","ACCESS-ISSUE",
U62="Projet OCM (ZTE, NOKIA, autres projets)","TRAVAUX OCM",
U62="No root CAuse","No root cause",
U62="ODU HS","PDH",
U62="IP &amp; VLAN","PDH",
U62="Warehouse HUAWEI","SPARE-ISSUE",
U62="SPARE-HS","SPARE-ISSUE",
U62="Power Telco","BSS",U62="no impacts","no impacts"
),"")</f>
        <v>No root cause</v>
      </c>
      <c r="T62" s="41" t="str" cm="1">
        <f t="array" ref="T62">IFERROR(_xlfn.IFS(
U62="MPR ISSUE","TX ISSUE",
U62="BSS Hardware Issue","RAN ISSUE",
U62="Sites strategiques, MLL, Pylone, etc.","ENVTECH",
U62="AKTIVCO DEFAUT GE &amp; POWER Cabinet","POWER ISSUE",
U62="AKTIVCO Coupure ENEO &amp; Baisse de tension","POWER ISSUE",
U62="Coupure ENEO &amp; Baisse de tension","POWER ISSUE",
U62="Defaut GE &amp; POWER Cabinet","POWER ISSUE",
U62="Sharing","POWER ISSUE",
U62="Sites strategiques &amp; DataCenter","POWER ISSUE",
U62="Exclu","Exclu",
U62="SAT","TX ISSUE",
U62="SPARE-ISSUE","SPARE-ISSUE",
U62="Fiber CAmtel","TX ISSUE",
U62="Fiber AOF","TX ISSUE",
U62="Projet OCM (HUAWEI)","TRAVAUX-HUAWEI",
U62="Projet OCM (NOKIA)","TRAVAUX -NOKIA",
U62="ACCESS-ISSUE","ACCESS-ISSUE",
U62="Projet OCM (ZTE, NOKIA, autres projets)","TRAVAUX OCM",
U62="No root CAuse","No root cause",
U62="ODU HS","TX ISSUE",
U62="IP &amp; VLAN","TX ISSUE",
U62="Warehouse HUAWEI","SPARE-ISSUE",
U62="SPARE-HS","SPARE-ISSUE",
U62="Power Telco","RAN ISSUE",U62="no impacts","no impacts"
),"")</f>
        <v>No root cause</v>
      </c>
      <c r="U62" s="68" t="s">
        <v>5691</v>
      </c>
      <c r="V62" s="41" t="str" cm="1">
        <f t="array" ref="V62">IFERROR(_xlfn.IFS(
U62="MPR ISSUE","ACTIVE",
U62="BSS Hardware Issue","ACTIVE",
U62="Sites strategiques, MLL, Pylone, etc.","PASSIVE",
U62="AKTIVCO DEFAUT GE &amp; POWER Cabinet","PASSIVE",
U62="AKTIVCO Coupure ENEO &amp; Baisse de tension","PASSIVE",
U62="Coupure ENEO &amp; Baisse de tension","PASSIVE",
U62="Defaut GE &amp; POWER Cabinet","PASSIVE",
U62="Sharing","PASSIVE",
U62="Sites strategiques &amp; DataCenter","PASSIVE",
U62="Exclu","Exclu",
U62="SAT","ACTIVE",
U62="SPARE-ISSUE","SPARE-ISSUE",
U62="Fiber CAmtel","ACTIVE",
U62="Fiber AOF","ACTIVE",
U62="Projet OCM (HUAWEI)","PLANNED WORKS",
U62="Projet OCM (NOKIA)","PLANNED WORKS",
U62="ACCESS-ISSUE","ACCESS-ISSUE",
U62="Projet OCM (ZTE, NOKIA, autres projets)","PLANNED WORKS",
U62="No root CAuse","No root cause",
U62="ODU HS","ACTIVE",
U62="IP &amp; VLAN","ACTIVE",
U62="Warehouse HUAWEI","SPARE-ISSUE",
U62="SPARE-HS","SPARE-ISSUE",
U62="Power Telco","ACTIVE", U62="no impacts","no impacts"
),"")</f>
        <v>No root cause</v>
      </c>
      <c r="W62" s="119"/>
      <c r="X62" s="119"/>
      <c r="Y62" s="119"/>
      <c r="Z62" s="119"/>
      <c r="AA62" s="119"/>
      <c r="AB62" s="17" t="s">
        <v>6073</v>
      </c>
      <c r="AC62" s="17" t="str">
        <f>_xlfn.XLOOKUP(B62,'INCIDENT-04-27-2026'!E:E,'INCIDENT-04-27-2026'!F:F,"")</f>
        <v/>
      </c>
      <c r="AD62" s="9"/>
      <c r="AE62" s="7" t="s">
        <v>6073</v>
      </c>
      <c r="AF62" s="6" t="str">
        <f>_xlfn.XLOOKUP(B62,'[13]Input_27-04'!$B:$B,'[13]Input_27-04'!$M:$M,"")</f>
        <v/>
      </c>
      <c r="AG62" s="7"/>
      <c r="AH62" s="3"/>
      <c r="AI62" s="18" t="str">
        <f>_xlfn.XLOOKUP(B62,'[3]Cells Huawei 27042026 10h'!$B:$B,'[3]Cells Huawei 27042026 10h'!$T:$T,"")</f>
        <v/>
      </c>
      <c r="AJ62" s="18" t="str">
        <f>_xlfn.XLOOKUP(B62,'[3]Cells Huawei 27042026 15h'!$B:$B,'[3]Cells Huawei 27042026 15h'!$T:$T,"")</f>
        <v/>
      </c>
      <c r="AK62" s="18" t="str">
        <f>_xlfn.XLOOKUP(B62,'[4]cells down 27042026 11h28'!$B:$B,'[4]cells down 27042026 11h28'!$R:$R,"")</f>
        <v/>
      </c>
      <c r="AL62" s="18" t="str">
        <f>_xlfn.XLOOKUP(B62,'[4]cells down 27042026 18h01'!$B:$B,'[4]cells down 27042026 18h01'!$R:$R,"")</f>
        <v/>
      </c>
      <c r="AM62" s="18" t="str">
        <f>_xlfn.XLOOKUP(B62,'[5]cell downs 27042026 11h'!$B:$B,'[5]cell downs 27042026 11h'!$R:$R,"")</f>
        <v/>
      </c>
      <c r="AN62" s="18" t="str">
        <f>_xlfn.XLOOKUP(B62,'[5]cell downs 27042026 17h40'!$B:$B,'[5]cell downs 27042026 17h40'!$R:$R,"")</f>
        <v/>
      </c>
      <c r="AO62" s="18" t="str">
        <f>_xlfn.XLOOKUP(B62,'[6]ALL SITES DOWN'!$D:$D,'[6]ALL SITES DOWN'!$J:$J,"")</f>
        <v/>
      </c>
      <c r="AP62" s="18" t="str">
        <f>_xlfn.XLOOKUP(B62,'[7]ALL SITES DOWN'!$D:$D,'[7]ALL SITES DOWN'!$J:$J,"")</f>
        <v/>
      </c>
      <c r="AQ62" s="9" t="str">
        <f>_xlfn.XLOOKUP(B62,[8]sheet1!$AC:$AC,[8]sheet1!$AF:$AF,"")</f>
        <v/>
      </c>
      <c r="AR62" s="14"/>
      <c r="AS62" s="14" t="s">
        <v>5465</v>
      </c>
      <c r="AT62" s="14" t="str">
        <f>_xlfn.XLOOKUP(B62,'[9]cell downs 18042026 17h'!$B:$B,'[9]cell downs 18042026 17h'!$B:$B,"")</f>
        <v/>
      </c>
      <c r="AU62" s="14" t="str">
        <f>_xlfn.XLOOKUP(B62,'[10]Cells Huawei 19042026 15h'!$B:$B,'[10]Cells Huawei 19042026 15h'!$B:$B,"")</f>
        <v/>
      </c>
      <c r="AV62" s="9" t="str">
        <f>_xlfn.XLOOKUP(B62,'[11]cells down 19042026 9H40'!$B:$B,'[11]cells down 19042026 9H40'!$B:$B,"")</f>
        <v/>
      </c>
    </row>
    <row r="63" spans="1:48" hidden="1" x14ac:dyDescent="0.3">
      <c r="A63" s="1" t="s">
        <v>160</v>
      </c>
      <c r="B63" s="1" t="s">
        <v>161</v>
      </c>
      <c r="C63" s="3" t="str">
        <f>_xlfn.XLOOKUP(B63,'[1]daily break down'!$D:$D,'[1]daily break down'!$E:$E,"")</f>
        <v>SUD-OUEST</v>
      </c>
      <c r="D63" s="1" t="s">
        <v>11</v>
      </c>
      <c r="E63" s="1" t="s">
        <v>12</v>
      </c>
      <c r="F63" s="3" t="s">
        <v>13</v>
      </c>
      <c r="G63" s="1" t="s">
        <v>106</v>
      </c>
      <c r="H63" s="27" t="str">
        <f>_xlfn.XLOOKUP(B63,[2]CALCULATION!$B:$B,[2]CALCULATION!$H:$H,"")</f>
        <v>Huawei</v>
      </c>
      <c r="I63" s="26">
        <v>34.188971215610408</v>
      </c>
      <c r="J63" s="26">
        <v>34.212477848832727</v>
      </c>
      <c r="K63" s="26">
        <v>28.11987241498375</v>
      </c>
      <c r="L63" s="26">
        <v>15.493493050026681</v>
      </c>
      <c r="M63" s="26">
        <v>15.181325674237302</v>
      </c>
      <c r="N63" s="26">
        <v>15.53945404685061</v>
      </c>
      <c r="O63" s="26">
        <v>14.887492758958201</v>
      </c>
      <c r="P63" s="114" t="s">
        <v>6362</v>
      </c>
      <c r="Q63" s="42" t="s">
        <v>5537</v>
      </c>
      <c r="R63" s="42" t="s">
        <v>5539</v>
      </c>
      <c r="S63" s="41" t="str" cm="1">
        <f t="array" ref="S63">IFERROR(_xlfn.IFS(
U63="MPR ISSUE","PDH",
U63="BSS Hardware Issue","BSS",
U63="Sites strategiques, MLL, Pylone, etc.","ENVTECH",
U63="AKTIVCO DEFAUT GE &amp; POWER Cabinet","AKTIVCO",
U63="AKTIVCO Coupure ENEO &amp; Baisse de tension","AKTIVCO GRID ONLY",
U63="Coupure ENEO &amp; Baisse de tension","IHS GRID ONLY",
U63="Defaut GE &amp; POWER Cabinet","IHS",
U63="Sharing","Partners",
U63="Sites strategiques &amp; DataCenter","SST &amp; DC",
U63="Exclu","Exclu",
U63="SAT","SAT",
U63="SPARE-ISSUE","SPARE-ISSUE",
U63="Fiber CAmtel","TRANS_FO_CAMTEL",
U63="Fiber AOF","Fiber AOF",
U63="Projet OCM (HUAWEI)","TRAVAUX-HUAWEI",
U63="Projet OCM (NOKIA)","TRAVAUX-NOKIA",
U63="ACCESS-ISSUE","ACCESS-ISSUE",
U63="Projet OCM (ZTE, NOKIA, autres projets)","TRAVAUX OCM",
U63="No root CAuse","No root cause",
U63="ODU HS","PDH",
U63="IP &amp; VLAN","PDH",
U63="Warehouse HUAWEI","SPARE-ISSUE",
U63="SPARE-HS","SPARE-ISSUE",
U63="Power Telco","BSS",U63="no impacts","no impacts"
),"")</f>
        <v>Exclu</v>
      </c>
      <c r="T63" s="41" t="str" cm="1">
        <f t="array" ref="T63">IFERROR(_xlfn.IFS(
U63="MPR ISSUE","TX ISSUE",
U63="BSS Hardware Issue","RAN ISSUE",
U63="Sites strategiques, MLL, Pylone, etc.","ENVTECH",
U63="AKTIVCO DEFAUT GE &amp; POWER Cabinet","POWER ISSUE",
U63="AKTIVCO Coupure ENEO &amp; Baisse de tension","POWER ISSUE",
U63="Coupure ENEO &amp; Baisse de tension","POWER ISSUE",
U63="Defaut GE &amp; POWER Cabinet","POWER ISSUE",
U63="Sharing","POWER ISSUE",
U63="Sites strategiques &amp; DataCenter","POWER ISSUE",
U63="Exclu","Exclu",
U63="SAT","TX ISSUE",
U63="SPARE-ISSUE","SPARE-ISSUE",
U63="Fiber CAmtel","TX ISSUE",
U63="Fiber AOF","TX ISSUE",
U63="Projet OCM (HUAWEI)","TRAVAUX-HUAWEI",
U63="Projet OCM (NOKIA)","TRAVAUX -NOKIA",
U63="ACCESS-ISSUE","ACCESS-ISSUE",
U63="Projet OCM (ZTE, NOKIA, autres projets)","TRAVAUX OCM",
U63="No root CAuse","No root cause",
U63="ODU HS","TX ISSUE",
U63="IP &amp; VLAN","TX ISSUE",
U63="Warehouse HUAWEI","SPARE-ISSUE",
U63="SPARE-HS","SPARE-ISSUE",
U63="Power Telco","RAN ISSUE",U63="no impacts","no impacts"
),"")</f>
        <v>Exclu</v>
      </c>
      <c r="U63" s="68" t="s">
        <v>5537</v>
      </c>
      <c r="V63" s="41" t="str" cm="1">
        <f t="array" ref="V63">IFERROR(_xlfn.IFS(
U63="MPR ISSUE","ACTIVE",
U63="BSS Hardware Issue","ACTIVE",
U63="Sites strategiques, MLL, Pylone, etc.","PASSIVE",
U63="AKTIVCO DEFAUT GE &amp; POWER Cabinet","PASSIVE",
U63="AKTIVCO Coupure ENEO &amp; Baisse de tension","PASSIVE",
U63="Coupure ENEO &amp; Baisse de tension","PASSIVE",
U63="Defaut GE &amp; POWER Cabinet","PASSIVE",
U63="Sharing","PASSIVE",
U63="Sites strategiques &amp; DataCenter","PASSIVE",
U63="Exclu","Exclu",
U63="SAT","ACTIVE",
U63="SPARE-ISSUE","SPARE-ISSUE",
U63="Fiber CAmtel","ACTIVE",
U63="Fiber AOF","ACTIVE",
U63="Projet OCM (HUAWEI)","PLANNED WORKS",
U63="Projet OCM (NOKIA)","PLANNED WORKS",
U63="ACCESS-ISSUE","ACCESS-ISSUE",
U63="Projet OCM (ZTE, NOKIA, autres projets)","PLANNED WORKS",
U63="No root CAuse","No root cause",
U63="ODU HS","ACTIVE",
U63="IP &amp; VLAN","ACTIVE",
U63="Warehouse HUAWEI","SPARE-ISSUE",
U63="SPARE-HS","SPARE-ISSUE",
U63="Power Telco","ACTIVE", U63="no impacts","no impacts"
),"")</f>
        <v>Exclu</v>
      </c>
      <c r="W63" s="113"/>
      <c r="X63" s="113"/>
      <c r="Y63" s="113"/>
      <c r="Z63" s="113"/>
      <c r="AA63" s="113"/>
      <c r="AB63" s="17" t="s">
        <v>6070</v>
      </c>
      <c r="AC63" s="17" t="str">
        <f>_xlfn.XLOOKUP(B63,'INCIDENT-04-27-2026'!E:E,'INCIDENT-04-27-2026'!F:F,"")</f>
        <v/>
      </c>
      <c r="AD63" s="9"/>
      <c r="AE63" s="7" t="s">
        <v>6070</v>
      </c>
      <c r="AF63" s="6" t="str">
        <f>_xlfn.XLOOKUP(B63,'[13]Input_27-04'!$B:$B,'[13]Input_27-04'!$M:$M,"")</f>
        <v/>
      </c>
      <c r="AG63" s="7"/>
      <c r="AH63" s="3"/>
      <c r="AI63" s="18" t="str">
        <f>_xlfn.XLOOKUP(B63,'[3]Cells Huawei 27042026 10h'!$B:$B,'[3]Cells Huawei 27042026 10h'!$T:$T,"")</f>
        <v/>
      </c>
      <c r="AJ63" s="18" t="str">
        <f>_xlfn.XLOOKUP(B63,'[3]Cells Huawei 27042026 15h'!$B:$B,'[3]Cells Huawei 27042026 15h'!$T:$T,"")</f>
        <v/>
      </c>
      <c r="AK63" s="18" t="str">
        <f>_xlfn.XLOOKUP(B63,'[4]cells down 27042026 11h28'!$B:$B,'[4]cells down 27042026 11h28'!$R:$R,"")</f>
        <v/>
      </c>
      <c r="AL63" s="18" t="str">
        <f>_xlfn.XLOOKUP(B63,'[4]cells down 27042026 18h01'!$B:$B,'[4]cells down 27042026 18h01'!$R:$R,"")</f>
        <v/>
      </c>
      <c r="AM63" s="18" t="str">
        <f>_xlfn.XLOOKUP(B63,'[5]cell downs 27042026 11h'!$B:$B,'[5]cell downs 27042026 11h'!$R:$R,"")</f>
        <v/>
      </c>
      <c r="AN63" s="18" t="str">
        <f>_xlfn.XLOOKUP(B63,'[5]cell downs 27042026 17h40'!$B:$B,'[5]cell downs 27042026 17h40'!$R:$R,"")</f>
        <v/>
      </c>
      <c r="AO63" s="18" t="str">
        <f>_xlfn.XLOOKUP(B63,'[6]ALL SITES DOWN'!$D:$D,'[6]ALL SITES DOWN'!$J:$J,"")</f>
        <v/>
      </c>
      <c r="AP63" s="18" t="str">
        <f>_xlfn.XLOOKUP(B63,'[7]ALL SITES DOWN'!$D:$D,'[7]ALL SITES DOWN'!$J:$J,"")</f>
        <v/>
      </c>
      <c r="AQ63" s="9" t="str">
        <f>_xlfn.XLOOKUP(B63,[8]sheet1!$AC:$AC,[8]sheet1!$AF:$AF,"")</f>
        <v/>
      </c>
      <c r="AR63" s="14"/>
      <c r="AS63" s="14" t="s">
        <v>5465</v>
      </c>
      <c r="AT63" s="14" t="str">
        <f>_xlfn.XLOOKUP(B63,'[9]cell downs 18042026 17h'!$B:$B,'[9]cell downs 18042026 17h'!$B:$B,"")</f>
        <v/>
      </c>
      <c r="AU63" s="14" t="str">
        <f>_xlfn.XLOOKUP(B63,'[10]Cells Huawei 19042026 15h'!$B:$B,'[10]Cells Huawei 19042026 15h'!$B:$B,"")</f>
        <v>SUO_054</v>
      </c>
      <c r="AV63" s="9" t="str">
        <f>_xlfn.XLOOKUP(B63,'[11]cells down 19042026 9H40'!$B:$B,'[11]cells down 19042026 9H40'!$B:$B,"")</f>
        <v/>
      </c>
    </row>
    <row r="64" spans="1:48" hidden="1" x14ac:dyDescent="0.3">
      <c r="A64" s="1" t="s">
        <v>4530</v>
      </c>
      <c r="B64" s="8" t="s">
        <v>4531</v>
      </c>
      <c r="C64" s="3" t="str">
        <f>_xlfn.XLOOKUP(B64,'[1]daily break down'!$D:$D,'[1]daily break down'!$E:$E,"")</f>
        <v>Douala</v>
      </c>
      <c r="D64" s="1" t="s">
        <v>11</v>
      </c>
      <c r="E64" s="1" t="s">
        <v>757</v>
      </c>
      <c r="F64" s="3" t="s">
        <v>31</v>
      </c>
      <c r="G64" s="1" t="s">
        <v>32</v>
      </c>
      <c r="H64" s="29" t="str">
        <f>_xlfn.XLOOKUP(B64,[2]CALCULATION!$B:$B,[2]CALCULATION!$H:$H,"")</f>
        <v>ZTE</v>
      </c>
      <c r="I64" s="26">
        <v>0</v>
      </c>
      <c r="J64" s="26">
        <v>0</v>
      </c>
      <c r="K64" s="26">
        <v>0</v>
      </c>
      <c r="L64" s="26">
        <v>0</v>
      </c>
      <c r="M64" s="26">
        <v>0</v>
      </c>
      <c r="N64" s="26">
        <v>0</v>
      </c>
      <c r="O64" s="26">
        <v>14.530844697845234</v>
      </c>
      <c r="P64" s="114" t="s">
        <v>6363</v>
      </c>
      <c r="Q64" s="42" t="s">
        <v>5538</v>
      </c>
      <c r="R64" s="42"/>
      <c r="S64" s="41" t="str" cm="1">
        <f t="array" ref="S64">IFERROR(_xlfn.IFS(
U64="MPR ISSUE","PDH",
U64="BSS Hardware Issue","BSS",
U64="Sites strategiques, MLL, Pylone, etc.","ENVTECH",
U64="AKTIVCO DEFAUT GE &amp; POWER Cabinet","AKTIVCO",
U64="AKTIVCO Coupure ENEO &amp; Baisse de tension","AKTIVCO GRID ONLY",
U64="Coupure ENEO &amp; Baisse de tension","IHS GRID ONLY",
U64="Defaut GE &amp; POWER Cabinet","IHS",
U64="Sharing","Partners",
U64="Sites strategiques &amp; DataCenter","SST &amp; DC",
U64="Exclu","Exclu",
U64="SAT","SAT",
U64="SPARE-ISSUE","SPARE-ISSUE",
U64="Fiber CAmtel","TRANS_FO_CAMTEL",
U64="Fiber AOF","Fiber AOF",
U64="Projet OCM (HUAWEI)","TRAVAUX-HUAWEI",
U64="Projet OCM (NOKIA)","TRAVAUX-NOKIA",
U64="ACCESS-ISSUE","ACCESS-ISSUE",
U64="Projet OCM (ZTE, NOKIA, autres projets)","TRAVAUX OCM",
U64="No root CAuse","No root cause",
U64="ODU HS","PDH",
U64="IP &amp; VLAN","PDH",
U64="Warehouse HUAWEI","SPARE-ISSUE",
U64="SPARE-HS","SPARE-ISSUE",
U64="Power Telco","BSS",U64="no impacts","no impacts"
),"")</f>
        <v>ACCESS-ISSUE</v>
      </c>
      <c r="T64" s="41" t="str" cm="1">
        <f t="array" ref="T64">IFERROR(_xlfn.IFS(
U64="MPR ISSUE","TX ISSUE",
U64="BSS Hardware Issue","RAN ISSUE",
U64="Sites strategiques, MLL, Pylone, etc.","ENVTECH",
U64="AKTIVCO DEFAUT GE &amp; POWER Cabinet","POWER ISSUE",
U64="AKTIVCO Coupure ENEO &amp; Baisse de tension","POWER ISSUE",
U64="Coupure ENEO &amp; Baisse de tension","POWER ISSUE",
U64="Defaut GE &amp; POWER Cabinet","POWER ISSUE",
U64="Sharing","POWER ISSUE",
U64="Sites strategiques &amp; DataCenter","POWER ISSUE",
U64="Exclu","Exclu",
U64="SAT","TX ISSUE",
U64="SPARE-ISSUE","SPARE-ISSUE",
U64="Fiber CAmtel","TX ISSUE",
U64="Fiber AOF","TX ISSUE",
U64="Projet OCM (HUAWEI)","TRAVAUX-HUAWEI",
U64="Projet OCM (NOKIA)","TRAVAUX -NOKIA",
U64="ACCESS-ISSUE","ACCESS-ISSUE",
U64="Projet OCM (ZTE, NOKIA, autres projets)","TRAVAUX OCM",
U64="No root CAuse","No root cause",
U64="ODU HS","TX ISSUE",
U64="IP &amp; VLAN","TX ISSUE",
U64="Warehouse HUAWEI","SPARE-ISSUE",
U64="SPARE-HS","SPARE-ISSUE",
U64="Power Telco","RAN ISSUE",U64="no impacts","no impacts"
),"")</f>
        <v>ACCESS-ISSUE</v>
      </c>
      <c r="U64" s="68" t="s">
        <v>25</v>
      </c>
      <c r="V64" s="41" t="str" cm="1">
        <f t="array" ref="V64">IFERROR(_xlfn.IFS(
U64="MPR ISSUE","ACTIVE",
U64="BSS Hardware Issue","ACTIVE",
U64="Sites strategiques, MLL, Pylone, etc.","PASSIVE",
U64="AKTIVCO DEFAUT GE &amp; POWER Cabinet","PASSIVE",
U64="AKTIVCO Coupure ENEO &amp; Baisse de tension","PASSIVE",
U64="Coupure ENEO &amp; Baisse de tension","PASSIVE",
U64="Defaut GE &amp; POWER Cabinet","PASSIVE",
U64="Sharing","PASSIVE",
U64="Sites strategiques &amp; DataCenter","PASSIVE",
U64="Exclu","Exclu",
U64="SAT","ACTIVE",
U64="SPARE-ISSUE","SPARE-ISSUE",
U64="Fiber CAmtel","ACTIVE",
U64="Fiber AOF","ACTIVE",
U64="Projet OCM (HUAWEI)","PLANNED WORKS",
U64="Projet OCM (NOKIA)","PLANNED WORKS",
U64="ACCESS-ISSUE","ACCESS-ISSUE",
U64="Projet OCM (ZTE, NOKIA, autres projets)","PLANNED WORKS",
U64="No root CAuse","No root cause",
U64="ODU HS","ACTIVE",
U64="IP &amp; VLAN","ACTIVE",
U64="Warehouse HUAWEI","SPARE-ISSUE",
U64="SPARE-HS","SPARE-ISSUE",
U64="Power Telco","ACTIVE", U64="no impacts","no impacts"
),"")</f>
        <v>ACCESS-ISSUE</v>
      </c>
      <c r="W64" s="113"/>
      <c r="X64" s="113"/>
      <c r="Y64" s="113"/>
      <c r="Z64" s="113"/>
      <c r="AA64" s="113"/>
      <c r="AB64" s="17" t="s">
        <v>6182</v>
      </c>
      <c r="AC64" s="17" t="str">
        <f>_xlfn.XLOOKUP(B64,'INCIDENT-04-27-2026'!E:E,'INCIDENT-04-27-2026'!F:F,"")</f>
        <v/>
      </c>
      <c r="AD64" s="9"/>
      <c r="AE64" s="7" t="s">
        <v>6073</v>
      </c>
      <c r="AF64" s="6" t="str">
        <f>_xlfn.XLOOKUP(B64,'[13]Input_27-04'!$B:$B,'[13]Input_27-04'!$M:$M,"")</f>
        <v/>
      </c>
      <c r="AG64" s="7"/>
      <c r="AH64" s="3"/>
      <c r="AI64" s="18" t="str">
        <f>_xlfn.XLOOKUP(B64,'[3]Cells Huawei 27042026 10h'!$B:$B,'[3]Cells Huawei 27042026 10h'!$T:$T,"")</f>
        <v/>
      </c>
      <c r="AJ64" s="18" t="str">
        <f>_xlfn.XLOOKUP(B64,'[3]Cells Huawei 27042026 15h'!$B:$B,'[3]Cells Huawei 27042026 15h'!$T:$T,"")</f>
        <v/>
      </c>
      <c r="AK64" s="18" t="str">
        <f>_xlfn.XLOOKUP(B64,'[4]cells down 27042026 11h28'!$B:$B,'[4]cells down 27042026 11h28'!$R:$R,"")</f>
        <v/>
      </c>
      <c r="AL64" s="18" t="str">
        <f>_xlfn.XLOOKUP(B64,'[4]cells down 27042026 18h01'!$B:$B,'[4]cells down 27042026 18h01'!$R:$R,"")</f>
        <v/>
      </c>
      <c r="AM64" s="18" t="str">
        <f>_xlfn.XLOOKUP(B64,'[5]cell downs 27042026 11h'!$B:$B,'[5]cell downs 27042026 11h'!$R:$R,"")</f>
        <v/>
      </c>
      <c r="AN64" s="18" t="str">
        <f>_xlfn.XLOOKUP(B64,'[5]cell downs 27042026 17h40'!$B:$B,'[5]cell downs 27042026 17h40'!$R:$R,"")</f>
        <v/>
      </c>
      <c r="AO64" s="18" t="str">
        <f>_xlfn.XLOOKUP(B64,'[6]ALL SITES DOWN'!$D:$D,'[6]ALL SITES DOWN'!$J:$J,"")</f>
        <v/>
      </c>
      <c r="AP64" s="18" t="str">
        <f>_xlfn.XLOOKUP(B64,'[7]ALL SITES DOWN'!$D:$D,'[7]ALL SITES DOWN'!$J:$J,"")</f>
        <v/>
      </c>
      <c r="AQ64" s="9" t="str">
        <f>_xlfn.XLOOKUP(B64,[8]sheet1!$AC:$AC,[8]sheet1!$AF:$AF,"")</f>
        <v>(04/27/2026 ticket):-INC-20260427-00000515…2026-04-27 07:35:19…No power issue ubaie = 53.4 v site on grid…intervention en cour en attente l accès …Others Transmission equipement fault</v>
      </c>
      <c r="AR64" s="14"/>
      <c r="AS64" s="14" t="s">
        <v>5465</v>
      </c>
      <c r="AT64" s="14" t="str">
        <f>_xlfn.XLOOKUP(B64,'[9]cell downs 18042026 17h'!$B:$B,'[9]cell downs 18042026 17h'!$B:$B,"")</f>
        <v/>
      </c>
      <c r="AU64" s="14" t="str">
        <f>_xlfn.XLOOKUP(B64,'[10]Cells Huawei 19042026 15h'!$B:$B,'[10]Cells Huawei 19042026 15h'!$B:$B,"")</f>
        <v/>
      </c>
      <c r="AV64" s="9" t="str">
        <f>_xlfn.XLOOKUP(B64,'[11]cells down 19042026 9H40'!$B:$B,'[11]cells down 19042026 9H40'!$B:$B,"")</f>
        <v/>
      </c>
    </row>
    <row r="65" spans="1:48" x14ac:dyDescent="0.3">
      <c r="A65" s="1" t="s">
        <v>1402</v>
      </c>
      <c r="B65" s="8" t="s">
        <v>1403</v>
      </c>
      <c r="C65" s="3" t="str">
        <f>_xlfn.XLOOKUP(B65,'[1]daily break down'!$D:$D,'[1]daily break down'!$E:$E,"")</f>
        <v>Yaounde</v>
      </c>
      <c r="D65" s="1"/>
      <c r="E65" s="1"/>
      <c r="F65" s="3" t="s">
        <v>37</v>
      </c>
      <c r="G65" s="1" t="s">
        <v>38</v>
      </c>
      <c r="H65" s="29" t="str">
        <f>_xlfn.XLOOKUP(B65,[2]CALCULATION!$B:$B,[2]CALCULATION!$H:$H,"")</f>
        <v>ZTE</v>
      </c>
      <c r="I65" s="26">
        <v>0</v>
      </c>
      <c r="J65" s="26">
        <v>0</v>
      </c>
      <c r="K65" s="26">
        <v>4.9214650161371774</v>
      </c>
      <c r="L65" s="26">
        <v>0.38398923617353387</v>
      </c>
      <c r="M65" s="26">
        <v>1.3214366226924972</v>
      </c>
      <c r="N65" s="26">
        <v>0.25404285555298695</v>
      </c>
      <c r="O65" s="26">
        <v>13.928518432910142</v>
      </c>
      <c r="P65" s="114" t="s">
        <v>6362</v>
      </c>
      <c r="Q65" s="42" t="s">
        <v>5538</v>
      </c>
      <c r="R65" s="42"/>
      <c r="S65" s="41" t="str" cm="1">
        <f t="array" ref="S65">IFERROR(_xlfn.IFS(
U65="MPR ISSUE","PDH",
U65="BSS Hardware Issue","BSS",
U65="Sites strategiques, MLL, Pylone, etc.","ENVTECH",
U65="AKTIVCO DEFAUT GE &amp; POWER Cabinet","AKTIVCO",
U65="AKTIVCO Coupure ENEO &amp; Baisse de tension","AKTIVCO GRID ONLY",
U65="Coupure ENEO &amp; Baisse de tension","IHS GRID ONLY",
U65="Defaut GE &amp; POWER Cabinet","IHS",
U65="Sharing","Partners",
U65="Sites strategiques &amp; DataCenter","SST &amp; DC",
U65="Exclu","Exclu",
U65="SAT","SAT",
U65="SPARE-ISSUE","SPARE-ISSUE",
U65="Fiber CAmtel","TRANS_FO_CAMTEL",
U65="Fiber AOF","Fiber AOF",
U65="Projet OCM (HUAWEI)","TRAVAUX-HUAWEI",
U65="Projet OCM (NOKIA)","TRAVAUX-NOKIA",
U65="ACCESS-ISSUE","ACCESS-ISSUE",
U65="Projet OCM (ZTE, NOKIA, autres projets)","TRAVAUX OCM",
U65="No root CAuse","No root cause",
U65="ODU HS","PDH",
U65="IP &amp; VLAN","PDH",
U65="Warehouse HUAWEI","SPARE-ISSUE",
U65="SPARE-HS","SPARE-ISSUE",
U65="Power Telco","BSS",U65="no impacts","no impacts"
),"")</f>
        <v>PDH</v>
      </c>
      <c r="T65" s="41" t="str" cm="1">
        <f t="array" ref="T65">IFERROR(_xlfn.IFS(
U65="MPR ISSUE","TX ISSUE",
U65="BSS Hardware Issue","RAN ISSUE",
U65="Sites strategiques, MLL, Pylone, etc.","ENVTECH",
U65="AKTIVCO DEFAUT GE &amp; POWER Cabinet","POWER ISSUE",
U65="AKTIVCO Coupure ENEO &amp; Baisse de tension","POWER ISSUE",
U65="Coupure ENEO &amp; Baisse de tension","POWER ISSUE",
U65="Defaut GE &amp; POWER Cabinet","POWER ISSUE",
U65="Sharing","POWER ISSUE",
U65="Sites strategiques &amp; DataCenter","POWER ISSUE",
U65="Exclu","Exclu",
U65="SAT","TX ISSUE",
U65="SPARE-ISSUE","SPARE-ISSUE",
U65="Fiber CAmtel","TX ISSUE",
U65="Fiber AOF","TX ISSUE",
U65="Projet OCM (HUAWEI)","TRAVAUX-HUAWEI",
U65="Projet OCM (NOKIA)","TRAVAUX -NOKIA",
U65="ACCESS-ISSUE","ACCESS-ISSUE",
U65="Projet OCM (ZTE, NOKIA, autres projets)","TRAVAUX OCM",
U65="No root CAuse","No root cause",
U65="ODU HS","TX ISSUE",
U65="IP &amp; VLAN","TX ISSUE",
U65="Warehouse HUAWEI","SPARE-ISSUE",
U65="SPARE-HS","SPARE-ISSUE",
U65="Power Telco","RAN ISSUE",U65="no impacts","no impacts"
),"")</f>
        <v>TX ISSUE</v>
      </c>
      <c r="U65" s="68" t="s">
        <v>5690</v>
      </c>
      <c r="V65" s="41" t="str" cm="1">
        <f t="array" ref="V65">IFERROR(_xlfn.IFS(
U65="MPR ISSUE","ACTIVE",
U65="BSS Hardware Issue","ACTIVE",
U65="Sites strategiques, MLL, Pylone, etc.","PASSIVE",
U65="AKTIVCO DEFAUT GE &amp; POWER Cabinet","PASSIVE",
U65="AKTIVCO Coupure ENEO &amp; Baisse de tension","PASSIVE",
U65="Coupure ENEO &amp; Baisse de tension","PASSIVE",
U65="Defaut GE &amp; POWER Cabinet","PASSIVE",
U65="Sharing","PASSIVE",
U65="Sites strategiques &amp; DataCenter","PASSIVE",
U65="Exclu","Exclu",
U65="SAT","ACTIVE",
U65="SPARE-ISSUE","SPARE-ISSUE",
U65="Fiber CAmtel","ACTIVE",
U65="Fiber AOF","ACTIVE",
U65="Projet OCM (HUAWEI)","PLANNED WORKS",
U65="Projet OCM (NOKIA)","PLANNED WORKS",
U65="ACCESS-ISSUE","ACCESS-ISSUE",
U65="Projet OCM (ZTE, NOKIA, autres projets)","PLANNED WORKS",
U65="No root CAuse","No root cause",
U65="ODU HS","ACTIVE",
U65="IP &amp; VLAN","ACTIVE",
U65="Warehouse HUAWEI","SPARE-ISSUE",
U65="SPARE-HS","SPARE-ISSUE",
U65="Power Telco","ACTIVE", U65="no impacts","no impacts"
),"")</f>
        <v>ACTIVE</v>
      </c>
      <c r="W65" s="119" t="s">
        <v>6403</v>
      </c>
      <c r="X65" s="119" t="s">
        <v>6404</v>
      </c>
      <c r="Y65" s="119"/>
      <c r="Z65" s="119" t="s">
        <v>6405</v>
      </c>
      <c r="AA65" s="119" t="s">
        <v>6365</v>
      </c>
      <c r="AB65" s="17" t="s">
        <v>6183</v>
      </c>
      <c r="AC65" s="17" t="str">
        <f>_xlfn.XLOOKUP(B65,'INCIDENT-04-27-2026'!E:E,'INCIDENT-04-27-2026'!F:F,"")</f>
        <v/>
      </c>
      <c r="AD65" s="9"/>
      <c r="AE65" s="7" t="s">
        <v>6089</v>
      </c>
      <c r="AF65" s="6" t="str">
        <f>_xlfn.XLOOKUP(B65,'[13]Input_27-04'!$B:$B,'[13]Input_27-04'!$M:$M,"")</f>
        <v/>
      </c>
      <c r="AG65" s="7"/>
      <c r="AH65" s="3"/>
      <c r="AI65" s="18" t="str">
        <f>_xlfn.XLOOKUP(B65,'[3]Cells Huawei 27042026 10h'!$B:$B,'[3]Cells Huawei 27042026 10h'!$T:$T,"")</f>
        <v/>
      </c>
      <c r="AJ65" s="18" t="str">
        <f>_xlfn.XLOOKUP(B65,'[3]Cells Huawei 27042026 15h'!$B:$B,'[3]Cells Huawei 27042026 15h'!$T:$T,"")</f>
        <v/>
      </c>
      <c r="AK65" s="18" t="str">
        <f>_xlfn.XLOOKUP(B65,'[4]cells down 27042026 11h28'!$B:$B,'[4]cells down 27042026 11h28'!$R:$R,"")</f>
        <v/>
      </c>
      <c r="AL65" s="18" t="str">
        <f>_xlfn.XLOOKUP(B65,'[4]cells down 27042026 18h01'!$B:$B,'[4]cells down 27042026 18h01'!$R:$R,"")</f>
        <v/>
      </c>
      <c r="AM65" s="18" t="str">
        <f>_xlfn.XLOOKUP(B65,'[5]cell downs 27042026 11h'!$B:$B,'[5]cell downs 27042026 11h'!$R:$R,"")</f>
        <v/>
      </c>
      <c r="AN65" s="18" t="str">
        <f>_xlfn.XLOOKUP(B65,'[5]cell downs 27042026 17h40'!$B:$B,'[5]cell downs 27042026 17h40'!$R:$R,"")</f>
        <v/>
      </c>
      <c r="AO65" s="18" t="str">
        <f>_xlfn.XLOOKUP(B65,'[6]ALL SITES DOWN'!$D:$D,'[6]ALL SITES DOWN'!$J:$J,"")</f>
        <v>(04/27/2026 ocm ran 17h):-power status check ongoing</v>
      </c>
      <c r="AP65" s="18" t="str">
        <f>_xlfn.XLOOKUP(B65,'[7]ALL SITES DOWN'!$D:$D,'[7]ALL SITES DOWN'!$J:$J,"")</f>
        <v/>
      </c>
      <c r="AQ65" s="9" t="str">
        <f>_xlfn.XLOOKUP(B65,[8]sheet1!$AC:$AC,[8]sheet1!$AF:$AF,"")</f>
        <v xml:space="preserve">(04/27/2026 ticket):-INC-20260427-00012882…2026-04-27 22:57:58…Besoin d'un FME sur CTR_213_Z_Okolo pour investigations conjointes avec le BO TX; CM-20260427-00004269; FME Totat activé pour investigations, update ASAP…Reset physique sur le MPR. impossible de contacter le BO pour confirmer le statut. Tout le réseau semble perturbé …PLANTAGE…Reset physique sur le MPR. impossible de contacter le BO pour confirmer le statut. Tout le réseau semble perturbé </v>
      </c>
      <c r="AR65" s="14"/>
      <c r="AS65" s="14" t="s">
        <v>5465</v>
      </c>
      <c r="AT65" s="14" t="str">
        <f>_xlfn.XLOOKUP(B65,'[9]cell downs 18042026 17h'!$B:$B,'[9]cell downs 18042026 17h'!$B:$B,"")</f>
        <v/>
      </c>
      <c r="AU65" s="14" t="str">
        <f>_xlfn.XLOOKUP(B65,'[10]Cells Huawei 19042026 15h'!$B:$B,'[10]Cells Huawei 19042026 15h'!$B:$B,"")</f>
        <v/>
      </c>
      <c r="AV65" s="9" t="str">
        <f>_xlfn.XLOOKUP(B65,'[11]cells down 19042026 9H40'!$B:$B,'[11]cells down 19042026 9H40'!$B:$B,"")</f>
        <v/>
      </c>
    </row>
    <row r="66" spans="1:48" x14ac:dyDescent="0.3">
      <c r="A66" s="1" t="s">
        <v>158</v>
      </c>
      <c r="B66" s="8" t="s">
        <v>159</v>
      </c>
      <c r="C66" s="3" t="str">
        <f>_xlfn.XLOOKUP(B66,'[1]daily break down'!$D:$D,'[1]daily break down'!$E:$E,"")</f>
        <v>Yaounde</v>
      </c>
      <c r="D66" s="1" t="s">
        <v>21</v>
      </c>
      <c r="E66" s="1" t="s">
        <v>30</v>
      </c>
      <c r="F66" s="3" t="s">
        <v>37</v>
      </c>
      <c r="G66" s="1" t="s">
        <v>38</v>
      </c>
      <c r="H66" s="29" t="str">
        <f>_xlfn.XLOOKUP(B66,[2]CALCULATION!$B:$B,[2]CALCULATION!$H:$H,"")</f>
        <v>ZTE</v>
      </c>
      <c r="I66" s="26">
        <v>0</v>
      </c>
      <c r="J66" s="26">
        <v>0</v>
      </c>
      <c r="K66" s="26">
        <v>56.502544708974334</v>
      </c>
      <c r="L66" s="26">
        <v>13.868556899607057</v>
      </c>
      <c r="M66" s="26">
        <v>13.868556899607057</v>
      </c>
      <c r="N66" s="26">
        <v>13.868556899607057</v>
      </c>
      <c r="O66" s="26">
        <v>13.868556899607057</v>
      </c>
      <c r="P66" s="114" t="s">
        <v>6362</v>
      </c>
      <c r="Q66" s="42" t="s">
        <v>5538</v>
      </c>
      <c r="R66" s="42"/>
      <c r="S66" s="41" t="str" cm="1">
        <f t="array" ref="S66">IFERROR(_xlfn.IFS(
U66="MPR ISSUE","PDH",
U66="BSS Hardware Issue","BSS",
U66="Sites strategiques, MLL, Pylone, etc.","ENVTECH",
U66="AKTIVCO DEFAUT GE &amp; POWER Cabinet","AKTIVCO",
U66="AKTIVCO Coupure ENEO &amp; Baisse de tension","AKTIVCO GRID ONLY",
U66="Coupure ENEO &amp; Baisse de tension","IHS GRID ONLY",
U66="Defaut GE &amp; POWER Cabinet","IHS",
U66="Sharing","Partners",
U66="Sites strategiques &amp; DataCenter","SST &amp; DC",
U66="Exclu","Exclu",
U66="SAT","SAT",
U66="SPARE-ISSUE","SPARE-ISSUE",
U66="Fiber CAmtel","TRANS_FO_CAMTEL",
U66="Fiber AOF","Fiber AOF",
U66="Projet OCM (HUAWEI)","TRAVAUX-HUAWEI",
U66="Projet OCM (NOKIA)","TRAVAUX-NOKIA",
U66="ACCESS-ISSUE","ACCESS-ISSUE",
U66="Projet OCM (ZTE, NOKIA, autres projets)","TRAVAUX OCM",
U66="No root CAuse","No root cause",
U66="ODU HS","PDH",
U66="IP &amp; VLAN","PDH",
U66="Warehouse HUAWEI","SPARE-ISSUE",
U66="SPARE-HS","SPARE-ISSUE",
U66="Power Telco","BSS",U66="no impacts","no impacts"
),"")</f>
        <v>AKTIVCO GRID ONLY</v>
      </c>
      <c r="T66" s="41" t="str" cm="1">
        <f t="array" ref="T66">IFERROR(_xlfn.IFS(
U66="MPR ISSUE","TX ISSUE",
U66="BSS Hardware Issue","RAN ISSUE",
U66="Sites strategiques, MLL, Pylone, etc.","ENVTECH",
U66="AKTIVCO DEFAUT GE &amp; POWER Cabinet","POWER ISSUE",
U66="AKTIVCO Coupure ENEO &amp; Baisse de tension","POWER ISSUE",
U66="Coupure ENEO &amp; Baisse de tension","POWER ISSUE",
U66="Defaut GE &amp; POWER Cabinet","POWER ISSUE",
U66="Sharing","POWER ISSUE",
U66="Sites strategiques &amp; DataCenter","POWER ISSUE",
U66="Exclu","Exclu",
U66="SAT","TX ISSUE",
U66="SPARE-ISSUE","SPARE-ISSUE",
U66="Fiber CAmtel","TX ISSUE",
U66="Fiber AOF","TX ISSUE",
U66="Projet OCM (HUAWEI)","TRAVAUX-HUAWEI",
U66="Projet OCM (NOKIA)","TRAVAUX -NOKIA",
U66="ACCESS-ISSUE","ACCESS-ISSUE",
U66="Projet OCM (ZTE, NOKIA, autres projets)","TRAVAUX OCM",
U66="No root CAuse","No root cause",
U66="ODU HS","TX ISSUE",
U66="IP &amp; VLAN","TX ISSUE",
U66="Warehouse HUAWEI","SPARE-ISSUE",
U66="SPARE-HS","SPARE-ISSUE",
U66="Power Telco","RAN ISSUE",U66="no impacts","no impacts"
),"")</f>
        <v>POWER ISSUE</v>
      </c>
      <c r="U66" s="68" t="s">
        <v>5326</v>
      </c>
      <c r="V66" s="41" t="str" cm="1">
        <f t="array" ref="V66">IFERROR(_xlfn.IFS(
U66="MPR ISSUE","ACTIVE",
U66="BSS Hardware Issue","ACTIVE",
U66="Sites strategiques, MLL, Pylone, etc.","PASSIVE",
U66="AKTIVCO DEFAUT GE &amp; POWER Cabinet","PASSIVE",
U66="AKTIVCO Coupure ENEO &amp; Baisse de tension","PASSIVE",
U66="Coupure ENEO &amp; Baisse de tension","PASSIVE",
U66="Defaut GE &amp; POWER Cabinet","PASSIVE",
U66="Sharing","PASSIVE",
U66="Sites strategiques &amp; DataCenter","PASSIVE",
U66="Exclu","Exclu",
U66="SAT","ACTIVE",
U66="SPARE-ISSUE","SPARE-ISSUE",
U66="Fiber CAmtel","ACTIVE",
U66="Fiber AOF","ACTIVE",
U66="Projet OCM (HUAWEI)","PLANNED WORKS",
U66="Projet OCM (NOKIA)","PLANNED WORKS",
U66="ACCESS-ISSUE","ACCESS-ISSUE",
U66="Projet OCM (ZTE, NOKIA, autres projets)","PLANNED WORKS",
U66="No root CAuse","No root cause",
U66="ODU HS","ACTIVE",
U66="IP &amp; VLAN","ACTIVE",
U66="Warehouse HUAWEI","SPARE-ISSUE",
U66="SPARE-HS","SPARE-ISSUE",
U66="Power Telco","ACTIVE", U66="no impacts","no impacts"
),"")</f>
        <v>PASSIVE</v>
      </c>
      <c r="W66" s="115" t="s">
        <v>6372</v>
      </c>
      <c r="X66" s="115" t="s">
        <v>6370</v>
      </c>
      <c r="Y66" s="115"/>
      <c r="Z66" s="1" t="s">
        <v>21</v>
      </c>
      <c r="AA66" s="115" t="s">
        <v>6365</v>
      </c>
      <c r="AB66" s="17" t="s">
        <v>6184</v>
      </c>
      <c r="AC66" s="17" t="str">
        <f>_xlfn.XLOOKUP(B66,'INCIDENT-04-27-2026'!E:E,'INCIDENT-04-27-2026'!F:F,"")</f>
        <v/>
      </c>
      <c r="AD66" s="9"/>
      <c r="AE66" s="7" t="s">
        <v>6090</v>
      </c>
      <c r="AF66" s="6" t="str">
        <f>_xlfn.XLOOKUP(B66,'[13]Input_27-04'!$B:$B,'[13]Input_27-04'!$M:$M,"")</f>
        <v>Grid outage,  / grid return awaited</v>
      </c>
      <c r="AG66" s="7"/>
      <c r="AH66" s="3"/>
      <c r="AI66" s="18" t="str">
        <f>_xlfn.XLOOKUP(B66,'[3]Cells Huawei 27042026 10h'!$B:$B,'[3]Cells Huawei 27042026 10h'!$T:$T,"")</f>
        <v/>
      </c>
      <c r="AJ66" s="18" t="str">
        <f>_xlfn.XLOOKUP(B66,'[3]Cells Huawei 27042026 15h'!$B:$B,'[3]Cells Huawei 27042026 15h'!$T:$T,"")</f>
        <v/>
      </c>
      <c r="AK66" s="18" t="str">
        <f>_xlfn.XLOOKUP(B66,'[4]cells down 27042026 11h28'!$B:$B,'[4]cells down 27042026 11h28'!$R:$R,"")</f>
        <v/>
      </c>
      <c r="AL66" s="18" t="str">
        <f>_xlfn.XLOOKUP(B66,'[4]cells down 27042026 18h01'!$B:$B,'[4]cells down 27042026 18h01'!$R:$R,"")</f>
        <v>(04/27/2026 cell zte):-23/04/2026 : Site down</v>
      </c>
      <c r="AM66" s="18" t="str">
        <f>_xlfn.XLOOKUP(B66,'[5]cell downs 27042026 11h'!$B:$B,'[5]cell downs 27042026 11h'!$R:$R,"")</f>
        <v/>
      </c>
      <c r="AN66" s="18" t="str">
        <f>_xlfn.XLOOKUP(B66,'[5]cell downs 27042026 17h40'!$B:$B,'[5]cell downs 27042026 17h40'!$R:$R,"")</f>
        <v/>
      </c>
      <c r="AO66" s="18" t="str">
        <f>_xlfn.XLOOKUP(B66,'[6]ALL SITES DOWN'!$D:$D,'[6]ALL SITES DOWN'!$J:$J,"")</f>
        <v>(04/27/2026 ocm ran 17h):-27/04/2026 Grid outage, Grid only site / Grid return awaited - Escalade L4
26/04/2026 Continuté du delestage confirmé / prochaine visite 18H - Escalade L4
24.04.26: Grid outage, Grid only site / Grid return awaited - Escalade L4
23.04.26: Grid outage, Grid only site / Grid return awaited - Escalade L3</v>
      </c>
      <c r="AP66" s="18" t="str">
        <f>_xlfn.XLOOKUP(B66,'[7]ALL SITES DOWN'!$D:$D,'[7]ALL SITES DOWN'!$J:$J,"")</f>
        <v>(04/27/2026 ocm ran 11h):-27/04/2026 Grid outage, Grid only site / Grid return awaited - Escalade L4
26/04/2026 Continuté du delestage confirmé / prochaine visite 18H - Escalade L4
24.04.26: Grid outage, Grid only site / Grid return awaited - Escalade L4
23.04.26: Grid outage, Grid only site / Grid return awaited - Escalade L3</v>
      </c>
      <c r="AQ66" s="9" t="str">
        <f>_xlfn.XLOOKUP(B66,[8]sheet1!$AC:$AC,[8]sheet1!$AF:$AF,"")</f>
        <v/>
      </c>
      <c r="AR66" s="14"/>
      <c r="AS66" s="14" t="s">
        <v>5465</v>
      </c>
      <c r="AT66" s="14" t="str">
        <f>_xlfn.XLOOKUP(B66,'[9]cell downs 18042026 17h'!$B:$B,'[9]cell downs 18042026 17h'!$B:$B,"")</f>
        <v/>
      </c>
      <c r="AU66" s="14" t="str">
        <f>_xlfn.XLOOKUP(B66,'[10]Cells Huawei 19042026 15h'!$B:$B,'[10]Cells Huawei 19042026 15h'!$B:$B,"")</f>
        <v/>
      </c>
      <c r="AV66" s="9" t="str">
        <f>_xlfn.XLOOKUP(B66,'[11]cells down 19042026 9H40'!$B:$B,'[11]cells down 19042026 9H40'!$B:$B,"")</f>
        <v/>
      </c>
    </row>
    <row r="67" spans="1:48" x14ac:dyDescent="0.3">
      <c r="A67" s="1" t="s">
        <v>2187</v>
      </c>
      <c r="B67" s="8" t="s">
        <v>2188</v>
      </c>
      <c r="C67" s="3" t="str">
        <f>_xlfn.XLOOKUP(B67,'[1]daily break down'!$D:$D,'[1]daily break down'!$E:$E,"")</f>
        <v>Yaounde</v>
      </c>
      <c r="D67" s="1" t="s">
        <v>21</v>
      </c>
      <c r="E67" s="1" t="s">
        <v>30</v>
      </c>
      <c r="F67" s="3" t="s">
        <v>37</v>
      </c>
      <c r="G67" s="1" t="s">
        <v>38</v>
      </c>
      <c r="H67" s="29" t="str">
        <f>_xlfn.XLOOKUP(B67,[2]CALCULATION!$B:$B,[2]CALCULATION!$H:$H,"")</f>
        <v>ZTE</v>
      </c>
      <c r="I67" s="26">
        <v>33.897492530669204</v>
      </c>
      <c r="J67" s="26">
        <v>15.384288865489266</v>
      </c>
      <c r="K67" s="26">
        <v>13.868556899607057</v>
      </c>
      <c r="L67" s="26">
        <v>13.868556899607057</v>
      </c>
      <c r="M67" s="26">
        <v>13.868556899607057</v>
      </c>
      <c r="N67" s="26">
        <v>13.868556899607057</v>
      </c>
      <c r="O67" s="26">
        <v>13.868556899607057</v>
      </c>
      <c r="P67" s="114" t="s">
        <v>6362</v>
      </c>
      <c r="Q67" s="42" t="s">
        <v>5538</v>
      </c>
      <c r="R67" s="42"/>
      <c r="S67" s="41" t="str" cm="1">
        <f t="array" ref="S67">IFERROR(_xlfn.IFS(
U67="MPR ISSUE","PDH",
U67="BSS Hardware Issue","BSS",
U67="Sites strategiques, MLL, Pylone, etc.","ENVTECH",
U67="AKTIVCO DEFAUT GE &amp; POWER Cabinet","AKTIVCO",
U67="AKTIVCO Coupure ENEO &amp; Baisse de tension","AKTIVCO GRID ONLY",
U67="Coupure ENEO &amp; Baisse de tension","IHS GRID ONLY",
U67="Defaut GE &amp; POWER Cabinet","IHS",
U67="Sharing","Partners",
U67="Sites strategiques &amp; DataCenter","SST &amp; DC",
U67="Exclu","Exclu",
U67="SAT","SAT",
U67="SPARE-ISSUE","SPARE-ISSUE",
U67="Fiber CAmtel","TRANS_FO_CAMTEL",
U67="Fiber AOF","Fiber AOF",
U67="Projet OCM (HUAWEI)","TRAVAUX-HUAWEI",
U67="Projet OCM (NOKIA)","TRAVAUX-NOKIA",
U67="ACCESS-ISSUE","ACCESS-ISSUE",
U67="Projet OCM (ZTE, NOKIA, autres projets)","TRAVAUX OCM",
U67="No root CAuse","No root cause",
U67="ODU HS","PDH",
U67="IP &amp; VLAN","PDH",
U67="Warehouse HUAWEI","SPARE-ISSUE",
U67="SPARE-HS","SPARE-ISSUE",
U67="Power Telco","BSS",U67="no impacts","no impacts"
),"")</f>
        <v>AKTIVCO GRID ONLY</v>
      </c>
      <c r="T67" s="41" t="str" cm="1">
        <f t="array" ref="T67">IFERROR(_xlfn.IFS(
U67="MPR ISSUE","TX ISSUE",
U67="BSS Hardware Issue","RAN ISSUE",
U67="Sites strategiques, MLL, Pylone, etc.","ENVTECH",
U67="AKTIVCO DEFAUT GE &amp; POWER Cabinet","POWER ISSUE",
U67="AKTIVCO Coupure ENEO &amp; Baisse de tension","POWER ISSUE",
U67="Coupure ENEO &amp; Baisse de tension","POWER ISSUE",
U67="Defaut GE &amp; POWER Cabinet","POWER ISSUE",
U67="Sharing","POWER ISSUE",
U67="Sites strategiques &amp; DataCenter","POWER ISSUE",
U67="Exclu","Exclu",
U67="SAT","TX ISSUE",
U67="SPARE-ISSUE","SPARE-ISSUE",
U67="Fiber CAmtel","TX ISSUE",
U67="Fiber AOF","TX ISSUE",
U67="Projet OCM (HUAWEI)","TRAVAUX-HUAWEI",
U67="Projet OCM (NOKIA)","TRAVAUX -NOKIA",
U67="ACCESS-ISSUE","ACCESS-ISSUE",
U67="Projet OCM (ZTE, NOKIA, autres projets)","TRAVAUX OCM",
U67="No root CAuse","No root cause",
U67="ODU HS","TX ISSUE",
U67="IP &amp; VLAN","TX ISSUE",
U67="Warehouse HUAWEI","SPARE-ISSUE",
U67="SPARE-HS","SPARE-ISSUE",
U67="Power Telco","RAN ISSUE",U67="no impacts","no impacts"
),"")</f>
        <v>POWER ISSUE</v>
      </c>
      <c r="U67" s="68" t="s">
        <v>5326</v>
      </c>
      <c r="V67" s="41" t="str" cm="1">
        <f t="array" ref="V67">IFERROR(_xlfn.IFS(
U67="MPR ISSUE","ACTIVE",
U67="BSS Hardware Issue","ACTIVE",
U67="Sites strategiques, MLL, Pylone, etc.","PASSIVE",
U67="AKTIVCO DEFAUT GE &amp; POWER Cabinet","PASSIVE",
U67="AKTIVCO Coupure ENEO &amp; Baisse de tension","PASSIVE",
U67="Coupure ENEO &amp; Baisse de tension","PASSIVE",
U67="Defaut GE &amp; POWER Cabinet","PASSIVE",
U67="Sharing","PASSIVE",
U67="Sites strategiques &amp; DataCenter","PASSIVE",
U67="Exclu","Exclu",
U67="SAT","ACTIVE",
U67="SPARE-ISSUE","SPARE-ISSUE",
U67="Fiber CAmtel","ACTIVE",
U67="Fiber AOF","ACTIVE",
U67="Projet OCM (HUAWEI)","PLANNED WORKS",
U67="Projet OCM (NOKIA)","PLANNED WORKS",
U67="ACCESS-ISSUE","ACCESS-ISSUE",
U67="Projet OCM (ZTE, NOKIA, autres projets)","PLANNED WORKS",
U67="No root CAuse","No root cause",
U67="ODU HS","ACTIVE",
U67="IP &amp; VLAN","ACTIVE",
U67="Warehouse HUAWEI","SPARE-ISSUE",
U67="SPARE-HS","SPARE-ISSUE",
U67="Power Telco","ACTIVE", U67="no impacts","no impacts"
),"")</f>
        <v>PASSIVE</v>
      </c>
      <c r="W67" s="115" t="s">
        <v>6387</v>
      </c>
      <c r="X67" s="115" t="s">
        <v>6367</v>
      </c>
      <c r="Y67" s="115"/>
      <c r="Z67" s="1" t="s">
        <v>21</v>
      </c>
      <c r="AA67" s="115" t="s">
        <v>6365</v>
      </c>
      <c r="AB67" s="17" t="s">
        <v>6185</v>
      </c>
      <c r="AC67" s="17" t="str">
        <f>_xlfn.XLOOKUP(B67,'INCIDENT-04-27-2026'!E:E,'INCIDENT-04-27-2026'!F:F,"")</f>
        <v/>
      </c>
      <c r="AD67" s="9"/>
      <c r="AE67" s="7" t="s">
        <v>6091</v>
      </c>
      <c r="AF67" s="6" t="str">
        <f>_xlfn.XLOOKUP(B67,'[13]Input_27-04'!$B:$B,'[13]Input_27-04'!$M:$M,"")</f>
        <v>Grid outage,  / grid return awaited</v>
      </c>
      <c r="AG67" s="7"/>
      <c r="AH67" s="3"/>
      <c r="AI67" s="18" t="str">
        <f>_xlfn.XLOOKUP(B67,'[3]Cells Huawei 27042026 10h'!$B:$B,'[3]Cells Huawei 27042026 10h'!$T:$T,"")</f>
        <v/>
      </c>
      <c r="AJ67" s="18" t="str">
        <f>_xlfn.XLOOKUP(B67,'[3]Cells Huawei 27042026 15h'!$B:$B,'[3]Cells Huawei 27042026 15h'!$T:$T,"")</f>
        <v/>
      </c>
      <c r="AK67" s="18" t="str">
        <f>_xlfn.XLOOKUP(B67,'[4]cells down 27042026 11h28'!$B:$B,'[4]cells down 27042026 11h28'!$R:$R,"")</f>
        <v/>
      </c>
      <c r="AL67" s="18" t="str">
        <f>_xlfn.XLOOKUP(B67,'[4]cells down 27042026 18h01'!$B:$B,'[4]cells down 27042026 18h01'!$R:$R,"")</f>
        <v>(04/27/2026 cell zte):-23/04/2026 : Site down</v>
      </c>
      <c r="AM67" s="18" t="str">
        <f>_xlfn.XLOOKUP(B67,'[5]cell downs 27042026 11h'!$B:$B,'[5]cell downs 27042026 11h'!$R:$R,"")</f>
        <v/>
      </c>
      <c r="AN67" s="18" t="str">
        <f>_xlfn.XLOOKUP(B67,'[5]cell downs 27042026 17h40'!$B:$B,'[5]cell downs 27042026 17h40'!$R:$R,"")</f>
        <v/>
      </c>
      <c r="AO67" s="18" t="str">
        <f>_xlfn.XLOOKUP(B67,'[6]ALL SITES DOWN'!$D:$D,'[6]ALL SITES DOWN'!$J:$J,"")</f>
        <v>(04/27/2026 ocm ran 17h):-27/04/2026 26/04/2026 team en route pour Verifier la continuté du delsetage
26/04/2026 team en route pour Verifier la continuté du delsetage ETR 35min
24.04.26: Grid outage, Grid only site / Grid return awaited - Escalade L4
23.04.26: Grid outage, Grid only site / Grid return awaited - Escalade L3</v>
      </c>
      <c r="AP67" s="18" t="str">
        <f>_xlfn.XLOOKUP(B67,'[7]ALL SITES DOWN'!$D:$D,'[7]ALL SITES DOWN'!$J:$J,"")</f>
        <v>(04/27/2026 ocm ran 11h):-27/04/2026 26/04/2026 team en route pour Verifier la continuté du delsetage
26/04/2026 team en route pour Verifier la continuté du delsetage ETR 35min
24.04.26: Grid outage, Grid only site / Grid return awaited - Escalade L4
23.04.26: Grid outage, Grid only site / Grid return awaited - Escalade L3</v>
      </c>
      <c r="AQ67" s="9" t="str">
        <f>_xlfn.XLOOKUP(B67,[8]sheet1!$AC:$AC,[8]sheet1!$AF:$AF,"")</f>
        <v/>
      </c>
      <c r="AR67" s="14"/>
      <c r="AS67" s="14" t="s">
        <v>5465</v>
      </c>
      <c r="AT67" s="14" t="str">
        <f>_xlfn.XLOOKUP(B67,'[9]cell downs 18042026 17h'!$B:$B,'[9]cell downs 18042026 17h'!$B:$B,"")</f>
        <v/>
      </c>
      <c r="AU67" s="14" t="str">
        <f>_xlfn.XLOOKUP(B67,'[10]Cells Huawei 19042026 15h'!$B:$B,'[10]Cells Huawei 19042026 15h'!$B:$B,"")</f>
        <v/>
      </c>
      <c r="AV67" s="9" t="str">
        <f>_xlfn.XLOOKUP(B67,'[11]cells down 19042026 9H40'!$B:$B,'[11]cells down 19042026 9H40'!$B:$B,"")</f>
        <v/>
      </c>
    </row>
    <row r="68" spans="1:48" x14ac:dyDescent="0.3">
      <c r="A68" s="1" t="s">
        <v>1576</v>
      </c>
      <c r="B68" s="8" t="s">
        <v>1577</v>
      </c>
      <c r="C68" s="3" t="str">
        <f>_xlfn.XLOOKUP(B68,'[1]daily break down'!$D:$D,'[1]daily break down'!$E:$E,"")</f>
        <v>CENTRE</v>
      </c>
      <c r="D68" s="1" t="s">
        <v>11</v>
      </c>
      <c r="E68" s="1" t="s">
        <v>318</v>
      </c>
      <c r="F68" s="3" t="s">
        <v>37</v>
      </c>
      <c r="G68" s="1" t="s">
        <v>1578</v>
      </c>
      <c r="H68" s="29" t="str">
        <f>_xlfn.XLOOKUP(B68,[2]CALCULATION!$B:$B,[2]CALCULATION!$H:$H,"")</f>
        <v>ZTE</v>
      </c>
      <c r="I68" s="26">
        <v>4.1027992512120708</v>
      </c>
      <c r="J68" s="26">
        <v>13.868556899607057</v>
      </c>
      <c r="K68" s="26">
        <v>13.868556899607057</v>
      </c>
      <c r="L68" s="26">
        <v>13.868556899607057</v>
      </c>
      <c r="M68" s="26">
        <v>13.868556899607057</v>
      </c>
      <c r="N68" s="26">
        <v>13.868556899607057</v>
      </c>
      <c r="O68" s="26">
        <v>13.868556899607057</v>
      </c>
      <c r="P68" s="114" t="s">
        <v>6362</v>
      </c>
      <c r="Q68" s="42" t="s">
        <v>5538</v>
      </c>
      <c r="R68" s="42"/>
      <c r="S68" s="41" t="str" cm="1">
        <f t="array" ref="S68">IFERROR(_xlfn.IFS(
U68="MPR ISSUE","PDH",
U68="BSS Hardware Issue","BSS",
U68="Sites strategiques, MLL, Pylone, etc.","ENVTECH",
U68="AKTIVCO DEFAUT GE &amp; POWER Cabinet","AKTIVCO",
U68="AKTIVCO Coupure ENEO &amp; Baisse de tension","AKTIVCO GRID ONLY",
U68="Coupure ENEO &amp; Baisse de tension","IHS GRID ONLY",
U68="Defaut GE &amp; POWER Cabinet","IHS",
U68="Sharing","Partners",
U68="Sites strategiques &amp; DataCenter","SST &amp; DC",
U68="Exclu","Exclu",
U68="SAT","SAT",
U68="SPARE-ISSUE","SPARE-ISSUE",
U68="Fiber CAmtel","TRANS_FO_CAMTEL",
U68="Fiber AOF","Fiber AOF",
U68="Projet OCM (HUAWEI)","TRAVAUX-HUAWEI",
U68="Projet OCM (NOKIA)","TRAVAUX-NOKIA",
U68="ACCESS-ISSUE","ACCESS-ISSUE",
U68="Projet OCM (ZTE, NOKIA, autres projets)","TRAVAUX OCM",
U68="No root CAuse","No root cause",
U68="ODU HS","PDH",
U68="IP &amp; VLAN","PDH",
U68="Warehouse HUAWEI","SPARE-ISSUE",
U68="SPARE-HS","SPARE-ISSUE",
U68="Power Telco","BSS",U68="no impacts","no impacts"
),"")</f>
        <v>SPARE-ISSUE</v>
      </c>
      <c r="T68" s="41" t="str" cm="1">
        <f t="array" ref="T68">IFERROR(_xlfn.IFS(
U68="MPR ISSUE","TX ISSUE",
U68="BSS Hardware Issue","RAN ISSUE",
U68="Sites strategiques, MLL, Pylone, etc.","ENVTECH",
U68="AKTIVCO DEFAUT GE &amp; POWER Cabinet","POWER ISSUE",
U68="AKTIVCO Coupure ENEO &amp; Baisse de tension","POWER ISSUE",
U68="Coupure ENEO &amp; Baisse de tension","POWER ISSUE",
U68="Defaut GE &amp; POWER Cabinet","POWER ISSUE",
U68="Sharing","POWER ISSUE",
U68="Sites strategiques &amp; DataCenter","POWER ISSUE",
U68="Exclu","Exclu",
U68="SAT","TX ISSUE",
U68="SPARE-ISSUE","SPARE-ISSUE",
U68="Fiber CAmtel","TX ISSUE",
U68="Fiber AOF","TX ISSUE",
U68="Projet OCM (HUAWEI)","TRAVAUX-HUAWEI",
U68="Projet OCM (NOKIA)","TRAVAUX -NOKIA",
U68="ACCESS-ISSUE","ACCESS-ISSUE",
U68="Projet OCM (ZTE, NOKIA, autres projets)","TRAVAUX OCM",
U68="No root CAuse","No root cause",
U68="ODU HS","TX ISSUE",
U68="IP &amp; VLAN","TX ISSUE",
U68="Warehouse HUAWEI","SPARE-ISSUE",
U68="SPARE-HS","SPARE-ISSUE",
U68="Power Telco","RAN ISSUE",U68="no impacts","no impacts"
),"")</f>
        <v>SPARE-ISSUE</v>
      </c>
      <c r="U68" s="68" t="s">
        <v>5353</v>
      </c>
      <c r="V68" s="41" t="str" cm="1">
        <f t="array" ref="V68">IFERROR(_xlfn.IFS(
U68="MPR ISSUE","ACTIVE",
U68="BSS Hardware Issue","ACTIVE",
U68="Sites strategiques, MLL, Pylone, etc.","PASSIVE",
U68="AKTIVCO DEFAUT GE &amp; POWER Cabinet","PASSIVE",
U68="AKTIVCO Coupure ENEO &amp; Baisse de tension","PASSIVE",
U68="Coupure ENEO &amp; Baisse de tension","PASSIVE",
U68="Defaut GE &amp; POWER Cabinet","PASSIVE",
U68="Sharing","PASSIVE",
U68="Sites strategiques &amp; DataCenter","PASSIVE",
U68="Exclu","Exclu",
U68="SAT","ACTIVE",
U68="SPARE-ISSUE","SPARE-ISSUE",
U68="Fiber CAmtel","ACTIVE",
U68="Fiber AOF","ACTIVE",
U68="Projet OCM (HUAWEI)","PLANNED WORKS",
U68="Projet OCM (NOKIA)","PLANNED WORKS",
U68="ACCESS-ISSUE","ACCESS-ISSUE",
U68="Projet OCM (ZTE, NOKIA, autres projets)","PLANNED WORKS",
U68="No root CAuse","No root cause",
U68="ODU HS","ACTIVE",
U68="IP &amp; VLAN","ACTIVE",
U68="Warehouse HUAWEI","SPARE-ISSUE",
U68="SPARE-HS","SPARE-ISSUE",
U68="Power Telco","ACTIVE", U68="no impacts","no impacts"
),"")</f>
        <v>SPARE-ISSUE</v>
      </c>
      <c r="W68" s="119" t="s">
        <v>6422</v>
      </c>
      <c r="X68" s="119" t="s">
        <v>6423</v>
      </c>
      <c r="Y68" s="119"/>
      <c r="Z68" s="119" t="s">
        <v>1485</v>
      </c>
      <c r="AA68" s="119" t="s">
        <v>6365</v>
      </c>
      <c r="AB68" s="17" t="s">
        <v>6186</v>
      </c>
      <c r="AC68" s="17" t="str">
        <f>_xlfn.XLOOKUP(B68,'INCIDENT-04-27-2026'!E:E,'INCIDENT-04-27-2026'!F:F,"")</f>
        <v/>
      </c>
      <c r="AD68" s="9"/>
      <c r="AE68" s="7" t="s">
        <v>6092</v>
      </c>
      <c r="AF68" s="6" t="str">
        <f>_xlfn.XLOOKUP(B68,'[13]Input_27-04'!$B:$B,'[13]Input_27-04'!$M:$M,"")</f>
        <v/>
      </c>
      <c r="AG68" s="7"/>
      <c r="AH68" s="3"/>
      <c r="AI68" s="18" t="str">
        <f>_xlfn.XLOOKUP(B68,'[3]Cells Huawei 27042026 10h'!$B:$B,'[3]Cells Huawei 27042026 10h'!$T:$T,"")</f>
        <v/>
      </c>
      <c r="AJ68" s="18" t="str">
        <f>_xlfn.XLOOKUP(B68,'[3]Cells Huawei 27042026 15h'!$B:$B,'[3]Cells Huawei 27042026 15h'!$T:$T,"")</f>
        <v/>
      </c>
      <c r="AK68" s="18" t="str">
        <f>_xlfn.XLOOKUP(B68,'[4]cells down 27042026 11h28'!$B:$B,'[4]cells down 27042026 11h28'!$R:$R,"")</f>
        <v/>
      </c>
      <c r="AL68" s="18" t="str">
        <f>_xlfn.XLOOKUP(B68,'[4]cells down 27042026 18h01'!$B:$B,'[4]cells down 27042026 18h01'!$R:$R,"")</f>
        <v/>
      </c>
      <c r="AM68" s="18" t="str">
        <f>_xlfn.XLOOKUP(B68,'[5]cell downs 27042026 11h'!$B:$B,'[5]cell downs 27042026 11h'!$R:$R,"")</f>
        <v/>
      </c>
      <c r="AN68" s="18" t="str">
        <f>_xlfn.XLOOKUP(B68,'[5]cell downs 27042026 17h40'!$B:$B,'[5]cell downs 27042026 17h40'!$R:$R,"")</f>
        <v/>
      </c>
      <c r="AO68" s="18" t="str">
        <f>_xlfn.XLOOKUP(B68,'[6]ALL SITES DOWN'!$D:$D,'[6]ALL SITES DOWN'!$J:$J,"")</f>
        <v xml:space="preserve">(04/27/2026 ocm ran 17h):-22.04.26: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v>
      </c>
      <c r="AP68" s="18" t="str">
        <f>_xlfn.XLOOKUP(B68,'[7]ALL SITES DOWN'!$D:$D,'[7]ALL SITES DOWN'!$J:$J,"")</f>
        <v xml:space="preserve">(04/27/2026 ocm ran 11h):-22.04.26: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v>
      </c>
      <c r="AQ68" s="9" t="str">
        <f>_xlfn.XLOOKUP(B68,[8]sheet1!$AC:$AC,[8]sheet1!$AF:$AF,"")</f>
        <v/>
      </c>
      <c r="AR68" s="14"/>
      <c r="AS68" s="14" t="s">
        <v>5465</v>
      </c>
      <c r="AT68" s="14" t="str">
        <f>_xlfn.XLOOKUP(B68,'[9]cell downs 18042026 17h'!$B:$B,'[9]cell downs 18042026 17h'!$B:$B,"")</f>
        <v/>
      </c>
      <c r="AU68" s="14" t="str">
        <f>_xlfn.XLOOKUP(B68,'[10]Cells Huawei 19042026 15h'!$B:$B,'[10]Cells Huawei 19042026 15h'!$B:$B,"")</f>
        <v/>
      </c>
      <c r="AV68" s="9" t="str">
        <f>_xlfn.XLOOKUP(B68,'[11]cells down 19042026 9H40'!$B:$B,'[11]cells down 19042026 9H40'!$B:$B,"")</f>
        <v/>
      </c>
    </row>
    <row r="69" spans="1:48" x14ac:dyDescent="0.3">
      <c r="A69" s="1" t="s">
        <v>1566</v>
      </c>
      <c r="B69" s="8" t="s">
        <v>1567</v>
      </c>
      <c r="C69" s="3" t="str">
        <f>_xlfn.XLOOKUP(B69,'[1]daily break down'!$D:$D,'[1]daily break down'!$E:$E,"")</f>
        <v>Yaounde</v>
      </c>
      <c r="D69" s="1" t="s">
        <v>21</v>
      </c>
      <c r="E69" s="1" t="s">
        <v>30</v>
      </c>
      <c r="F69" s="3" t="s">
        <v>37</v>
      </c>
      <c r="G69" s="1" t="s">
        <v>38</v>
      </c>
      <c r="H69" s="29" t="str">
        <f>_xlfn.XLOOKUP(B69,[2]CALCULATION!$B:$B,[2]CALCULATION!$H:$H,"")</f>
        <v>ZTE</v>
      </c>
      <c r="I69" s="26">
        <v>12.206844817696965</v>
      </c>
      <c r="J69" s="26">
        <v>12.24872158158621</v>
      </c>
      <c r="K69" s="26">
        <v>13.868556899607057</v>
      </c>
      <c r="L69" s="26">
        <v>13.868556899607057</v>
      </c>
      <c r="M69" s="26">
        <v>13.868556899607057</v>
      </c>
      <c r="N69" s="26">
        <v>13.868556899607057</v>
      </c>
      <c r="O69" s="26">
        <v>13.868556899607057</v>
      </c>
      <c r="P69" s="114" t="s">
        <v>6362</v>
      </c>
      <c r="Q69" s="42" t="s">
        <v>5538</v>
      </c>
      <c r="R69" s="42"/>
      <c r="S69" s="41" t="str" cm="1">
        <f t="array" ref="S69">IFERROR(_xlfn.IFS(
U69="MPR ISSUE","PDH",
U69="BSS Hardware Issue","BSS",
U69="Sites strategiques, MLL, Pylone, etc.","ENVTECH",
U69="AKTIVCO DEFAUT GE &amp; POWER Cabinet","AKTIVCO",
U69="AKTIVCO Coupure ENEO &amp; Baisse de tension","AKTIVCO GRID ONLY",
U69="Coupure ENEO &amp; Baisse de tension","IHS GRID ONLY",
U69="Defaut GE &amp; POWER Cabinet","IHS",
U69="Sharing","Partners",
U69="Sites strategiques &amp; DataCenter","SST &amp; DC",
U69="Exclu","Exclu",
U69="SAT","SAT",
U69="SPARE-ISSUE","SPARE-ISSUE",
U69="Fiber CAmtel","TRANS_FO_CAMTEL",
U69="Fiber AOF","Fiber AOF",
U69="Projet OCM (HUAWEI)","TRAVAUX-HUAWEI",
U69="Projet OCM (NOKIA)","TRAVAUX-NOKIA",
U69="ACCESS-ISSUE","ACCESS-ISSUE",
U69="Projet OCM (ZTE, NOKIA, autres projets)","TRAVAUX OCM",
U69="No root CAuse","No root cause",
U69="ODU HS","PDH",
U69="IP &amp; VLAN","PDH",
U69="Warehouse HUAWEI","SPARE-ISSUE",
U69="SPARE-HS","SPARE-ISSUE",
U69="Power Telco","BSS",U69="no impacts","no impacts"
),"")</f>
        <v>AKTIVCO GRID ONLY</v>
      </c>
      <c r="T69" s="41" t="str" cm="1">
        <f t="array" ref="T69">IFERROR(_xlfn.IFS(
U69="MPR ISSUE","TX ISSUE",
U69="BSS Hardware Issue","RAN ISSUE",
U69="Sites strategiques, MLL, Pylone, etc.","ENVTECH",
U69="AKTIVCO DEFAUT GE &amp; POWER Cabinet","POWER ISSUE",
U69="AKTIVCO Coupure ENEO &amp; Baisse de tension","POWER ISSUE",
U69="Coupure ENEO &amp; Baisse de tension","POWER ISSUE",
U69="Defaut GE &amp; POWER Cabinet","POWER ISSUE",
U69="Sharing","POWER ISSUE",
U69="Sites strategiques &amp; DataCenter","POWER ISSUE",
U69="Exclu","Exclu",
U69="SAT","TX ISSUE",
U69="SPARE-ISSUE","SPARE-ISSUE",
U69="Fiber CAmtel","TX ISSUE",
U69="Fiber AOF","TX ISSUE",
U69="Projet OCM (HUAWEI)","TRAVAUX-HUAWEI",
U69="Projet OCM (NOKIA)","TRAVAUX -NOKIA",
U69="ACCESS-ISSUE","ACCESS-ISSUE",
U69="Projet OCM (ZTE, NOKIA, autres projets)","TRAVAUX OCM",
U69="No root CAuse","No root cause",
U69="ODU HS","TX ISSUE",
U69="IP &amp; VLAN","TX ISSUE",
U69="Warehouse HUAWEI","SPARE-ISSUE",
U69="SPARE-HS","SPARE-ISSUE",
U69="Power Telco","RAN ISSUE",U69="no impacts","no impacts"
),"")</f>
        <v>POWER ISSUE</v>
      </c>
      <c r="U69" s="68" t="s">
        <v>5326</v>
      </c>
      <c r="V69" s="41" t="str" cm="1">
        <f t="array" ref="V69">IFERROR(_xlfn.IFS(
U69="MPR ISSUE","ACTIVE",
U69="BSS Hardware Issue","ACTIVE",
U69="Sites strategiques, MLL, Pylone, etc.","PASSIVE",
U69="AKTIVCO DEFAUT GE &amp; POWER Cabinet","PASSIVE",
U69="AKTIVCO Coupure ENEO &amp; Baisse de tension","PASSIVE",
U69="Coupure ENEO &amp; Baisse de tension","PASSIVE",
U69="Defaut GE &amp; POWER Cabinet","PASSIVE",
U69="Sharing","PASSIVE",
U69="Sites strategiques &amp; DataCenter","PASSIVE",
U69="Exclu","Exclu",
U69="SAT","ACTIVE",
U69="SPARE-ISSUE","SPARE-ISSUE",
U69="Fiber CAmtel","ACTIVE",
U69="Fiber AOF","ACTIVE",
U69="Projet OCM (HUAWEI)","PLANNED WORKS",
U69="Projet OCM (NOKIA)","PLANNED WORKS",
U69="ACCESS-ISSUE","ACCESS-ISSUE",
U69="Projet OCM (ZTE, NOKIA, autres projets)","PLANNED WORKS",
U69="No root CAuse","No root cause",
U69="ODU HS","ACTIVE",
U69="IP &amp; VLAN","ACTIVE",
U69="Warehouse HUAWEI","SPARE-ISSUE",
U69="SPARE-HS","SPARE-ISSUE",
U69="Power Telco","ACTIVE", U69="no impacts","no impacts"
),"")</f>
        <v>PASSIVE</v>
      </c>
      <c r="W69" s="115" t="s">
        <v>6391</v>
      </c>
      <c r="X69" s="115" t="s">
        <v>6367</v>
      </c>
      <c r="Y69" s="115"/>
      <c r="Z69" s="1" t="s">
        <v>21</v>
      </c>
      <c r="AA69" s="115" t="s">
        <v>6365</v>
      </c>
      <c r="AB69" s="17" t="s">
        <v>6187</v>
      </c>
      <c r="AC69" s="17" t="str">
        <f>_xlfn.XLOOKUP(B69,'INCIDENT-04-27-2026'!E:E,'INCIDENT-04-27-2026'!F:F,"")</f>
        <v/>
      </c>
      <c r="AD69" s="9"/>
      <c r="AE69" s="7" t="s">
        <v>6093</v>
      </c>
      <c r="AF69" s="6" t="str">
        <f>_xlfn.XLOOKUP(B69,'[13]Input_27-04'!$B:$B,'[13]Input_27-04'!$M:$M,"")</f>
        <v>Grid outage,  / grid return awaited</v>
      </c>
      <c r="AG69" s="7"/>
      <c r="AH69" s="3"/>
      <c r="AI69" s="18" t="str">
        <f>_xlfn.XLOOKUP(B69,'[3]Cells Huawei 27042026 10h'!$B:$B,'[3]Cells Huawei 27042026 10h'!$T:$T,"")</f>
        <v/>
      </c>
      <c r="AJ69" s="18" t="str">
        <f>_xlfn.XLOOKUP(B69,'[3]Cells Huawei 27042026 15h'!$B:$B,'[3]Cells Huawei 27042026 15h'!$T:$T,"")</f>
        <v/>
      </c>
      <c r="AK69" s="18" t="str">
        <f>_xlfn.XLOOKUP(B69,'[4]cells down 27042026 11h28'!$B:$B,'[4]cells down 27042026 11h28'!$R:$R,"")</f>
        <v/>
      </c>
      <c r="AL69" s="18" t="str">
        <f>_xlfn.XLOOKUP(B69,'[4]cells down 27042026 18h01'!$B:$B,'[4]cells down 27042026 18h01'!$R:$R,"")</f>
        <v>(04/27/2026 cell zte):-20/04/2026 : Site down</v>
      </c>
      <c r="AM69" s="18" t="str">
        <f>_xlfn.XLOOKUP(B69,'[5]cell downs 27042026 11h'!$B:$B,'[5]cell downs 27042026 11h'!$R:$R,"")</f>
        <v/>
      </c>
      <c r="AN69" s="18" t="str">
        <f>_xlfn.XLOOKUP(B69,'[5]cell downs 27042026 17h40'!$B:$B,'[5]cell downs 27042026 17h40'!$R:$R,"")</f>
        <v/>
      </c>
      <c r="AO69" s="18" t="str">
        <f>_xlfn.XLOOKUP(B69,'[6]ALL SITES DOWN'!$D:$D,'[6]ALL SITES DOWN'!$J:$J,"")</f>
        <v>(04/27/2026 ocm ran 17h):-27/04/2026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v>
      </c>
      <c r="AP69" s="18" t="str">
        <f>_xlfn.XLOOKUP(B69,'[7]ALL SITES DOWN'!$D:$D,'[7]ALL SITES DOWN'!$J:$J,"")</f>
        <v>(04/27/2026 ocm ran 11h):-27/04/2026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v>
      </c>
      <c r="AQ69" s="9" t="str">
        <f>_xlfn.XLOOKUP(B69,[8]sheet1!$AC:$AC,[8]sheet1!$AF:$AF,"")</f>
        <v/>
      </c>
      <c r="AR69" s="14"/>
      <c r="AS69" s="14" t="s">
        <v>5465</v>
      </c>
      <c r="AT69" s="14" t="str">
        <f>_xlfn.XLOOKUP(B69,'[9]cell downs 18042026 17h'!$B:$B,'[9]cell downs 18042026 17h'!$B:$B,"")</f>
        <v/>
      </c>
      <c r="AU69" s="14" t="str">
        <f>_xlfn.XLOOKUP(B69,'[10]Cells Huawei 19042026 15h'!$B:$B,'[10]Cells Huawei 19042026 15h'!$B:$B,"")</f>
        <v/>
      </c>
      <c r="AV69" s="9" t="str">
        <f>_xlfn.XLOOKUP(B69,'[11]cells down 19042026 9H40'!$B:$B,'[11]cells down 19042026 9H40'!$B:$B,"")</f>
        <v/>
      </c>
    </row>
    <row r="70" spans="1:48" x14ac:dyDescent="0.3">
      <c r="A70" s="1" t="s">
        <v>859</v>
      </c>
      <c r="B70" s="8" t="s">
        <v>860</v>
      </c>
      <c r="C70" s="3" t="str">
        <f>_xlfn.XLOOKUP(B70,'[1]daily break down'!$D:$D,'[1]daily break down'!$E:$E,"")</f>
        <v>Yaounde</v>
      </c>
      <c r="D70" s="1" t="s">
        <v>21</v>
      </c>
      <c r="E70" s="1" t="s">
        <v>36</v>
      </c>
      <c r="F70" s="3" t="s">
        <v>37</v>
      </c>
      <c r="G70" s="1" t="s">
        <v>38</v>
      </c>
      <c r="H70" s="29" t="str">
        <f>_xlfn.XLOOKUP(B70,[2]CALCULATION!$B:$B,[2]CALCULATION!$H:$H,"")</f>
        <v>ZTE</v>
      </c>
      <c r="I70" s="26">
        <v>0.32293976309308714</v>
      </c>
      <c r="J70" s="26">
        <v>2.7873730499125364</v>
      </c>
      <c r="K70" s="26">
        <v>13.868556899607057</v>
      </c>
      <c r="L70" s="26">
        <v>13.868556899607057</v>
      </c>
      <c r="M70" s="26">
        <v>13.868556899607057</v>
      </c>
      <c r="N70" s="26">
        <v>13.868556899607057</v>
      </c>
      <c r="O70" s="26">
        <v>13.868556899607057</v>
      </c>
      <c r="P70" s="114" t="s">
        <v>6362</v>
      </c>
      <c r="Q70" s="42" t="s">
        <v>5538</v>
      </c>
      <c r="R70" s="42"/>
      <c r="S70" s="41" t="str" cm="1">
        <f t="array" ref="S70">IFERROR(_xlfn.IFS(
U70="MPR ISSUE","PDH",
U70="BSS Hardware Issue","BSS",
U70="Sites strategiques, MLL, Pylone, etc.","ENVTECH",
U70="AKTIVCO DEFAUT GE &amp; POWER Cabinet","AKTIVCO",
U70="AKTIVCO Coupure ENEO &amp; Baisse de tension","AKTIVCO GRID ONLY",
U70="Coupure ENEO &amp; Baisse de tension","IHS GRID ONLY",
U70="Defaut GE &amp; POWER Cabinet","IHS",
U70="Sharing","Partners",
U70="Sites strategiques &amp; DataCenter","SST &amp; DC",
U70="Exclu","Exclu",
U70="SAT","SAT",
U70="SPARE-ISSUE","SPARE-ISSUE",
U70="Fiber CAmtel","TRANS_FO_CAMTEL",
U70="Fiber AOF","Fiber AOF",
U70="Projet OCM (HUAWEI)","TRAVAUX-HUAWEI",
U70="Projet OCM (NOKIA)","TRAVAUX-NOKIA",
U70="ACCESS-ISSUE","ACCESS-ISSUE",
U70="Projet OCM (ZTE, NOKIA, autres projets)","TRAVAUX OCM",
U70="No root CAuse","No root cause",
U70="ODU HS","PDH",
U70="IP &amp; VLAN","PDH",
U70="Warehouse HUAWEI","SPARE-ISSUE",
U70="SPARE-HS","SPARE-ISSUE",
U70="Power Telco","BSS",U70="no impacts","no impacts"
),"")</f>
        <v>AKTIVCO</v>
      </c>
      <c r="T70" s="41" t="str" cm="1">
        <f t="array" ref="T70">IFERROR(_xlfn.IFS(
U70="MPR ISSUE","TX ISSUE",
U70="BSS Hardware Issue","RAN ISSUE",
U70="Sites strategiques, MLL, Pylone, etc.","ENVTECH",
U70="AKTIVCO DEFAUT GE &amp; POWER Cabinet","POWER ISSUE",
U70="AKTIVCO Coupure ENEO &amp; Baisse de tension","POWER ISSUE",
U70="Coupure ENEO &amp; Baisse de tension","POWER ISSUE",
U70="Defaut GE &amp; POWER Cabinet","POWER ISSUE",
U70="Sharing","POWER ISSUE",
U70="Sites strategiques &amp; DataCenter","POWER ISSUE",
U70="Exclu","Exclu",
U70="SAT","TX ISSUE",
U70="SPARE-ISSUE","SPARE-ISSUE",
U70="Fiber CAmtel","TX ISSUE",
U70="Fiber AOF","TX ISSUE",
U70="Projet OCM (HUAWEI)","TRAVAUX-HUAWEI",
U70="Projet OCM (NOKIA)","TRAVAUX -NOKIA",
U70="ACCESS-ISSUE","ACCESS-ISSUE",
U70="Projet OCM (ZTE, NOKIA, autres projets)","TRAVAUX OCM",
U70="No root CAuse","No root cause",
U70="ODU HS","TX ISSUE",
U70="IP &amp; VLAN","TX ISSUE",
U70="Warehouse HUAWEI","SPARE-ISSUE",
U70="SPARE-HS","SPARE-ISSUE",
U70="Power Telco","RAN ISSUE",U70="no impacts","no impacts"
),"")</f>
        <v>POWER ISSUE</v>
      </c>
      <c r="U70" s="68" t="s">
        <v>5324</v>
      </c>
      <c r="V70" s="41" t="str" cm="1">
        <f t="array" ref="V70">IFERROR(_xlfn.IFS(
U70="MPR ISSUE","ACTIVE",
U70="BSS Hardware Issue","ACTIVE",
U70="Sites strategiques, MLL, Pylone, etc.","PASSIVE",
U70="AKTIVCO DEFAUT GE &amp; POWER Cabinet","PASSIVE",
U70="AKTIVCO Coupure ENEO &amp; Baisse de tension","PASSIVE",
U70="Coupure ENEO &amp; Baisse de tension","PASSIVE",
U70="Defaut GE &amp; POWER Cabinet","PASSIVE",
U70="Sharing","PASSIVE",
U70="Sites strategiques &amp; DataCenter","PASSIVE",
U70="Exclu","Exclu",
U70="SAT","ACTIVE",
U70="SPARE-ISSUE","SPARE-ISSUE",
U70="Fiber CAmtel","ACTIVE",
U70="Fiber AOF","ACTIVE",
U70="Projet OCM (HUAWEI)","PLANNED WORKS",
U70="Projet OCM (NOKIA)","PLANNED WORKS",
U70="ACCESS-ISSUE","ACCESS-ISSUE",
U70="Projet OCM (ZTE, NOKIA, autres projets)","PLANNED WORKS",
U70="No root CAuse","No root cause",
U70="ODU HS","ACTIVE",
U70="IP &amp; VLAN","ACTIVE",
U70="Warehouse HUAWEI","SPARE-ISSUE",
U70="SPARE-HS","SPARE-ISSUE",
U70="Power Telco","ACTIVE", U70="no impacts","no impacts"
),"")</f>
        <v>PASSIVE</v>
      </c>
      <c r="W70" s="115" t="s">
        <v>6391</v>
      </c>
      <c r="X70" s="115" t="s">
        <v>6367</v>
      </c>
      <c r="Y70" s="115"/>
      <c r="Z70" s="1" t="s">
        <v>21</v>
      </c>
      <c r="AA70" s="115" t="s">
        <v>6365</v>
      </c>
      <c r="AB70" s="17" t="s">
        <v>6188</v>
      </c>
      <c r="AC70" s="17" t="str">
        <f>_xlfn.XLOOKUP(B70,'INCIDENT-04-27-2026'!E:E,'INCIDENT-04-27-2026'!F:F,"")</f>
        <v/>
      </c>
      <c r="AD70" s="9"/>
      <c r="AE70" s="7" t="s">
        <v>6094</v>
      </c>
      <c r="AF70" s="6" t="str">
        <f>_xlfn.XLOOKUP(B70,'[13]Input_27-04'!$B:$B,'[13]Input_27-04'!$M:$M,"")</f>
        <v>Grid outage,  / grid return awaited</v>
      </c>
      <c r="AG70" s="7"/>
      <c r="AH70" s="3"/>
      <c r="AI70" s="18" t="str">
        <f>_xlfn.XLOOKUP(B70,'[3]Cells Huawei 27042026 10h'!$B:$B,'[3]Cells Huawei 27042026 10h'!$T:$T,"")</f>
        <v/>
      </c>
      <c r="AJ70" s="18" t="str">
        <f>_xlfn.XLOOKUP(B70,'[3]Cells Huawei 27042026 15h'!$B:$B,'[3]Cells Huawei 27042026 15h'!$T:$T,"")</f>
        <v/>
      </c>
      <c r="AK70" s="18" t="str">
        <f>_xlfn.XLOOKUP(B70,'[4]cells down 27042026 11h28'!$B:$B,'[4]cells down 27042026 11h28'!$R:$R,"")</f>
        <v/>
      </c>
      <c r="AL70" s="18" t="str">
        <f>_xlfn.XLOOKUP(B70,'[4]cells down 27042026 18h01'!$B:$B,'[4]cells down 27042026 18h01'!$R:$R,"")</f>
        <v>(04/27/2026 cell zte):-23/04/2026 : Site down</v>
      </c>
      <c r="AM70" s="18" t="str">
        <f>_xlfn.XLOOKUP(B70,'[5]cell downs 27042026 11h'!$B:$B,'[5]cell downs 27042026 11h'!$R:$R,"")</f>
        <v/>
      </c>
      <c r="AN70" s="18" t="str">
        <f>_xlfn.XLOOKUP(B70,'[5]cell downs 27042026 17h40'!$B:$B,'[5]cell downs 27042026 17h40'!$R:$R,"")</f>
        <v/>
      </c>
      <c r="AO70" s="18" t="str">
        <f>_xlfn.XLOOKUP(B70,'[6]ALL SITES DOWN'!$D:$D,'[6]ALL SITES DOWN'!$J:$J,"")</f>
        <v>(04/27/2026 ocm ran 17h):-27/04/2026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v>
      </c>
      <c r="AP70" s="18" t="str">
        <f>_xlfn.XLOOKUP(B70,'[7]ALL SITES DOWN'!$D:$D,'[7]ALL SITES DOWN'!$J:$J,"")</f>
        <v>(04/27/2026 ocm ran 11h):-27/04/2026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v>
      </c>
      <c r="AQ70" s="9" t="str">
        <f>_xlfn.XLOOKUP(B70,[8]sheet1!$AC:$AC,[8]sheet1!$AF:$AF,"")</f>
        <v/>
      </c>
      <c r="AR70" s="14"/>
      <c r="AS70" s="14" t="s">
        <v>5465</v>
      </c>
      <c r="AT70" s="14" t="str">
        <f>_xlfn.XLOOKUP(B70,'[9]cell downs 18042026 17h'!$B:$B,'[9]cell downs 18042026 17h'!$B:$B,"")</f>
        <v/>
      </c>
      <c r="AU70" s="14" t="str">
        <f>_xlfn.XLOOKUP(B70,'[10]Cells Huawei 19042026 15h'!$B:$B,'[10]Cells Huawei 19042026 15h'!$B:$B,"")</f>
        <v/>
      </c>
      <c r="AV70" s="9" t="str">
        <f>_xlfn.XLOOKUP(B70,'[11]cells down 19042026 9H40'!$B:$B,'[11]cells down 19042026 9H40'!$B:$B,"")</f>
        <v/>
      </c>
    </row>
    <row r="71" spans="1:48" x14ac:dyDescent="0.3">
      <c r="A71" s="16" t="s">
        <v>4810</v>
      </c>
      <c r="B71" s="8" t="s">
        <v>4811</v>
      </c>
      <c r="C71" s="3" t="str">
        <f>_xlfn.XLOOKUP(B71,'[1]daily break down'!$D:$D,'[1]daily break down'!$E:$E,"")</f>
        <v>Yaounde</v>
      </c>
      <c r="D71" s="1" t="s">
        <v>11</v>
      </c>
      <c r="E71" s="1" t="s">
        <v>145</v>
      </c>
      <c r="F71" s="3" t="s">
        <v>37</v>
      </c>
      <c r="G71" s="1" t="s">
        <v>38</v>
      </c>
      <c r="H71" s="29" t="str">
        <f>_xlfn.XLOOKUP(B71,[2]CALCULATION!$B:$B,[2]CALCULATION!$H:$H,"")</f>
        <v>ZTE</v>
      </c>
      <c r="I71" s="26">
        <v>10.536268701863124</v>
      </c>
      <c r="J71" s="26">
        <v>9.2457045997380387</v>
      </c>
      <c r="K71" s="26">
        <v>9.2680162827131003</v>
      </c>
      <c r="L71" s="26">
        <v>49.433486572326252</v>
      </c>
      <c r="M71" s="26">
        <v>13.868556899607057</v>
      </c>
      <c r="N71" s="26">
        <v>13.868556899607057</v>
      </c>
      <c r="O71" s="26">
        <v>13.868556899607057</v>
      </c>
      <c r="P71" s="114" t="s">
        <v>6362</v>
      </c>
      <c r="Q71" s="42" t="s">
        <v>5538</v>
      </c>
      <c r="R71" s="42"/>
      <c r="S71" s="41" t="str" cm="1">
        <f t="array" ref="S71">IFERROR(_xlfn.IFS(
U71="MPR ISSUE","PDH",
U71="BSS Hardware Issue","BSS",
U71="Sites strategiques, MLL, Pylone, etc.","ENVTECH",
U71="AKTIVCO DEFAUT GE &amp; POWER Cabinet","AKTIVCO",
U71="AKTIVCO Coupure ENEO &amp; Baisse de tension","AKTIVCO GRID ONLY",
U71="Coupure ENEO &amp; Baisse de tension","IHS GRID ONLY",
U71="Defaut GE &amp; POWER Cabinet","IHS",
U71="Sharing","Partners",
U71="Sites strategiques &amp; DataCenter","SST &amp; DC",
U71="Exclu","Exclu",
U71="SAT","SAT",
U71="SPARE-ISSUE","SPARE-ISSUE",
U71="Fiber CAmtel","TRANS_FO_CAMTEL",
U71="Fiber AOF","Fiber AOF",
U71="Projet OCM (HUAWEI)","TRAVAUX-HUAWEI",
U71="Projet OCM (NOKIA)","TRAVAUX-NOKIA",
U71="ACCESS-ISSUE","ACCESS-ISSUE",
U71="Projet OCM (ZTE, NOKIA, autres projets)","TRAVAUX OCM",
U71="No root CAuse","No root cause",
U71="ODU HS","PDH",
U71="IP &amp; VLAN","PDH",
U71="Warehouse HUAWEI","SPARE-ISSUE",
U71="SPARE-HS","SPARE-ISSUE",
U71="Power Telco","BSS",U71="no impacts","no impacts"
),"")</f>
        <v>IHS GRID ONLY</v>
      </c>
      <c r="T71" s="41" t="str" cm="1">
        <f t="array" ref="T71">IFERROR(_xlfn.IFS(
U71="MPR ISSUE","TX ISSUE",
U71="BSS Hardware Issue","RAN ISSUE",
U71="Sites strategiques, MLL, Pylone, etc.","ENVTECH",
U71="AKTIVCO DEFAUT GE &amp; POWER Cabinet","POWER ISSUE",
U71="AKTIVCO Coupure ENEO &amp; Baisse de tension","POWER ISSUE",
U71="Coupure ENEO &amp; Baisse de tension","POWER ISSUE",
U71="Defaut GE &amp; POWER Cabinet","POWER ISSUE",
U71="Sharing","POWER ISSUE",
U71="Sites strategiques &amp; DataCenter","POWER ISSUE",
U71="Exclu","Exclu",
U71="SAT","TX ISSUE",
U71="SPARE-ISSUE","SPARE-ISSUE",
U71="Fiber CAmtel","TX ISSUE",
U71="Fiber AOF","TX ISSUE",
U71="Projet OCM (HUAWEI)","TRAVAUX-HUAWEI",
U71="Projet OCM (NOKIA)","TRAVAUX -NOKIA",
U71="ACCESS-ISSUE","ACCESS-ISSUE",
U71="Projet OCM (ZTE, NOKIA, autres projets)","TRAVAUX OCM",
U71="No root CAuse","No root cause",
U71="ODU HS","TX ISSUE",
U71="IP &amp; VLAN","TX ISSUE",
U71="Warehouse HUAWEI","SPARE-ISSUE",
U71="SPARE-HS","SPARE-ISSUE",
U71="Power Telco","RAN ISSUE",U71="no impacts","no impacts"
),"")</f>
        <v>POWER ISSUE</v>
      </c>
      <c r="U71" s="68" t="s">
        <v>5328</v>
      </c>
      <c r="V71" s="41" t="str" cm="1">
        <f t="array" ref="V71">IFERROR(_xlfn.IFS(
U71="MPR ISSUE","ACTIVE",
U71="BSS Hardware Issue","ACTIVE",
U71="Sites strategiques, MLL, Pylone, etc.","PASSIVE",
U71="AKTIVCO DEFAUT GE &amp; POWER Cabinet","PASSIVE",
U71="AKTIVCO Coupure ENEO &amp; Baisse de tension","PASSIVE",
U71="Coupure ENEO &amp; Baisse de tension","PASSIVE",
U71="Defaut GE &amp; POWER Cabinet","PASSIVE",
U71="Sharing","PASSIVE",
U71="Sites strategiques &amp; DataCenter","PASSIVE",
U71="Exclu","Exclu",
U71="SAT","ACTIVE",
U71="SPARE-ISSUE","SPARE-ISSUE",
U71="Fiber CAmtel","ACTIVE",
U71="Fiber AOF","ACTIVE",
U71="Projet OCM (HUAWEI)","PLANNED WORKS",
U71="Projet OCM (NOKIA)","PLANNED WORKS",
U71="ACCESS-ISSUE","ACCESS-ISSUE",
U71="Projet OCM (ZTE, NOKIA, autres projets)","PLANNED WORKS",
U71="No root CAuse","No root cause",
U71="ODU HS","ACTIVE",
U71="IP &amp; VLAN","ACTIVE",
U71="Warehouse HUAWEI","SPARE-ISSUE",
U71="SPARE-HS","SPARE-ISSUE",
U71="Power Telco","ACTIVE", U71="no impacts","no impacts"
),"")</f>
        <v>PASSIVE</v>
      </c>
      <c r="W71" s="115" t="s">
        <v>6389</v>
      </c>
      <c r="X71" s="115" t="s">
        <v>6390</v>
      </c>
      <c r="Y71" s="115"/>
      <c r="Z71" s="1" t="s">
        <v>11</v>
      </c>
      <c r="AA71" s="115" t="s">
        <v>6380</v>
      </c>
      <c r="AB71" s="17" t="s">
        <v>6189</v>
      </c>
      <c r="AC71" s="17" t="str">
        <f>_xlfn.XLOOKUP(B71,'INCIDENT-04-27-2026'!E:E,'INCIDENT-04-27-2026'!F:F,"")</f>
        <v/>
      </c>
      <c r="AD71" s="9"/>
      <c r="AE71" s="7" t="s">
        <v>6095</v>
      </c>
      <c r="AF71" s="6" t="str">
        <f>_xlfn.XLOOKUP(B71,'[13]Input_27-04'!$B:$B,'[13]Input_27-04'!$M:$M,"")</f>
        <v/>
      </c>
      <c r="AG71" s="7"/>
      <c r="AH71" s="3"/>
      <c r="AI71" s="18" t="str">
        <f>_xlfn.XLOOKUP(B71,'[3]Cells Huawei 27042026 10h'!$B:$B,'[3]Cells Huawei 27042026 10h'!$T:$T,"")</f>
        <v/>
      </c>
      <c r="AJ71" s="18" t="str">
        <f>_xlfn.XLOOKUP(B71,'[3]Cells Huawei 27042026 15h'!$B:$B,'[3]Cells Huawei 27042026 15h'!$T:$T,"")</f>
        <v/>
      </c>
      <c r="AK71" s="18" t="str">
        <f>_xlfn.XLOOKUP(B71,'[4]cells down 27042026 11h28'!$B:$B,'[4]cells down 27042026 11h28'!$R:$R,"")</f>
        <v/>
      </c>
      <c r="AL71" s="18"/>
      <c r="AM71" s="18" t="str">
        <f>_xlfn.XLOOKUP(B71,'[5]cell downs 27042026 11h'!$B:$B,'[5]cell downs 27042026 11h'!$R:$R,"")</f>
        <v/>
      </c>
      <c r="AN71" s="18" t="str">
        <f>_xlfn.XLOOKUP(B71,'[5]cell downs 27042026 17h40'!$B:$B,'[5]cell downs 27042026 17h40'!$R:$R,"")</f>
        <v/>
      </c>
      <c r="AO71" s="18" t="str">
        <f>_xlfn.XLOOKUP(B71,'[6]ALL SITES DOWN'!$D:$D,'[6]ALL SITES DOWN'!$J:$J,"")</f>
        <v>(04/27/2026 ocm ran 17h):-27.04.26: IHS: Grid only, no space//awaiting grid return - Escalated to L4
24.04.26: IHS: Grid only, no space//awaiting grid return - Escalated to L2</v>
      </c>
      <c r="AP71" s="18" t="str">
        <f>_xlfn.XLOOKUP(B71,'[7]ALL SITES DOWN'!$D:$D,'[7]ALL SITES DOWN'!$J:$J,"")</f>
        <v>(04/27/2026 ocm ran 11h):-27.04.26: IHS: Grid only, no space//awaiting grid return - Escalated to L4
24.04.26: IHS: Grid only, no space//awaiting grid return - Escalated to L2</v>
      </c>
      <c r="AQ71" s="9" t="str">
        <f>_xlfn.XLOOKUP(B71,[8]sheet1!$AC:$AC,[8]sheet1!$AF:$AF,"")</f>
        <v/>
      </c>
      <c r="AR71" s="14"/>
      <c r="AS71" s="14" t="s">
        <v>5465</v>
      </c>
      <c r="AT71" s="14" t="str">
        <f>_xlfn.XLOOKUP(B71,'[9]cell downs 18042026 17h'!$B:$B,'[9]cell downs 18042026 17h'!$B:$B,"")</f>
        <v/>
      </c>
      <c r="AU71" s="14" t="str">
        <f>_xlfn.XLOOKUP(B71,'[10]Cells Huawei 19042026 15h'!$B:$B,'[10]Cells Huawei 19042026 15h'!$B:$B,"")</f>
        <v/>
      </c>
      <c r="AV71" s="9" t="str">
        <f>_xlfn.XLOOKUP(B71,'[11]cells down 19042026 9H40'!$B:$B,'[11]cells down 19042026 9H40'!$B:$B,"")</f>
        <v>CTR_197</v>
      </c>
    </row>
    <row r="72" spans="1:48" x14ac:dyDescent="0.3">
      <c r="A72" s="1" t="s">
        <v>311</v>
      </c>
      <c r="B72" s="8" t="s">
        <v>312</v>
      </c>
      <c r="C72" s="3" t="str">
        <f>_xlfn.XLOOKUP(B72,'[1]daily break down'!$D:$D,'[1]daily break down'!$E:$E,"")</f>
        <v>Yaounde</v>
      </c>
      <c r="D72" s="1" t="s">
        <v>21</v>
      </c>
      <c r="E72" s="1" t="s">
        <v>30</v>
      </c>
      <c r="F72" s="3" t="s">
        <v>37</v>
      </c>
      <c r="G72" s="1" t="s">
        <v>38</v>
      </c>
      <c r="H72" s="29" t="str">
        <f>_xlfn.XLOOKUP(B72,[2]CALCULATION!$B:$B,[2]CALCULATION!$H:$H,"")</f>
        <v>ZTE</v>
      </c>
      <c r="I72" s="26">
        <v>0</v>
      </c>
      <c r="J72" s="26">
        <v>0</v>
      </c>
      <c r="K72" s="26">
        <v>4.8666221503111871</v>
      </c>
      <c r="L72" s="26">
        <v>6.7279087585929416</v>
      </c>
      <c r="M72" s="26">
        <v>30.551703178639009</v>
      </c>
      <c r="N72" s="26">
        <v>13.868556899607057</v>
      </c>
      <c r="O72" s="26">
        <v>13.868556899607057</v>
      </c>
      <c r="P72" s="114" t="s">
        <v>6362</v>
      </c>
      <c r="Q72" s="42" t="s">
        <v>5538</v>
      </c>
      <c r="R72" s="42"/>
      <c r="S72" s="41" t="str" cm="1">
        <f t="array" ref="S72">IFERROR(_xlfn.IFS(
U72="MPR ISSUE","PDH",
U72="BSS Hardware Issue","BSS",
U72="Sites strategiques, MLL, Pylone, etc.","ENVTECH",
U72="AKTIVCO DEFAUT GE &amp; POWER Cabinet","AKTIVCO",
U72="AKTIVCO Coupure ENEO &amp; Baisse de tension","AKTIVCO GRID ONLY",
U72="Coupure ENEO &amp; Baisse de tension","IHS GRID ONLY",
U72="Defaut GE &amp; POWER Cabinet","IHS",
U72="Sharing","Partners",
U72="Sites strategiques &amp; DataCenter","SST &amp; DC",
U72="Exclu","Exclu",
U72="SAT","SAT",
U72="SPARE-ISSUE","SPARE-ISSUE",
U72="Fiber CAmtel","TRANS_FO_CAMTEL",
U72="Fiber AOF","Fiber AOF",
U72="Projet OCM (HUAWEI)","TRAVAUX-HUAWEI",
U72="Projet OCM (NOKIA)","TRAVAUX-NOKIA",
U72="ACCESS-ISSUE","ACCESS-ISSUE",
U72="Projet OCM (ZTE, NOKIA, autres projets)","TRAVAUX OCM",
U72="No root CAuse","No root cause",
U72="ODU HS","PDH",
U72="IP &amp; VLAN","PDH",
U72="Warehouse HUAWEI","SPARE-ISSUE",
U72="SPARE-HS","SPARE-ISSUE",
U72="Power Telco","BSS",U72="no impacts","no impacts"
),"")</f>
        <v>SPARE-ISSUE</v>
      </c>
      <c r="T72" s="41" t="str" cm="1">
        <f t="array" ref="T72">IFERROR(_xlfn.IFS(
U72="MPR ISSUE","TX ISSUE",
U72="BSS Hardware Issue","RAN ISSUE",
U72="Sites strategiques, MLL, Pylone, etc.","ENVTECH",
U72="AKTIVCO DEFAUT GE &amp; POWER Cabinet","POWER ISSUE",
U72="AKTIVCO Coupure ENEO &amp; Baisse de tension","POWER ISSUE",
U72="Coupure ENEO &amp; Baisse de tension","POWER ISSUE",
U72="Defaut GE &amp; POWER Cabinet","POWER ISSUE",
U72="Sharing","POWER ISSUE",
U72="Sites strategiques &amp; DataCenter","POWER ISSUE",
U72="Exclu","Exclu",
U72="SAT","TX ISSUE",
U72="SPARE-ISSUE","SPARE-ISSUE",
U72="Fiber CAmtel","TX ISSUE",
U72="Fiber AOF","TX ISSUE",
U72="Projet OCM (HUAWEI)","TRAVAUX-HUAWEI",
U72="Projet OCM (NOKIA)","TRAVAUX -NOKIA",
U72="ACCESS-ISSUE","ACCESS-ISSUE",
U72="Projet OCM (ZTE, NOKIA, autres projets)","TRAVAUX OCM",
U72="No root CAuse","No root cause",
U72="ODU HS","TX ISSUE",
U72="IP &amp; VLAN","TX ISSUE",
U72="Warehouse HUAWEI","SPARE-ISSUE",
U72="SPARE-HS","SPARE-ISSUE",
U72="Power Telco","RAN ISSUE",U72="no impacts","no impacts"
),"")</f>
        <v>SPARE-ISSUE</v>
      </c>
      <c r="U72" s="68" t="s">
        <v>5353</v>
      </c>
      <c r="V72" s="41" t="str" cm="1">
        <f t="array" ref="V72">IFERROR(_xlfn.IFS(
U72="MPR ISSUE","ACTIVE",
U72="BSS Hardware Issue","ACTIVE",
U72="Sites strategiques, MLL, Pylone, etc.","PASSIVE",
U72="AKTIVCO DEFAUT GE &amp; POWER Cabinet","PASSIVE",
U72="AKTIVCO Coupure ENEO &amp; Baisse de tension","PASSIVE",
U72="Coupure ENEO &amp; Baisse de tension","PASSIVE",
U72="Defaut GE &amp; POWER Cabinet","PASSIVE",
U72="Sharing","PASSIVE",
U72="Sites strategiques &amp; DataCenter","PASSIVE",
U72="Exclu","Exclu",
U72="SAT","ACTIVE",
U72="SPARE-ISSUE","SPARE-ISSUE",
U72="Fiber CAmtel","ACTIVE",
U72="Fiber AOF","ACTIVE",
U72="Projet OCM (HUAWEI)","PLANNED WORKS",
U72="Projet OCM (NOKIA)","PLANNED WORKS",
U72="ACCESS-ISSUE","ACCESS-ISSUE",
U72="Projet OCM (ZTE, NOKIA, autres projets)","PLANNED WORKS",
U72="No root CAuse","No root cause",
U72="ODU HS","ACTIVE",
U72="IP &amp; VLAN","ACTIVE",
U72="Warehouse HUAWEI","SPARE-ISSUE",
U72="SPARE-HS","SPARE-ISSUE",
U72="Power Telco","ACTIVE", U72="no impacts","no impacts"
),"")</f>
        <v>SPARE-ISSUE</v>
      </c>
      <c r="W72" t="s">
        <v>6437</v>
      </c>
      <c r="X72" t="s">
        <v>6438</v>
      </c>
      <c r="Y72" s="119"/>
      <c r="Z72" s="119" t="s">
        <v>6401</v>
      </c>
      <c r="AA72" s="119" t="s">
        <v>6365</v>
      </c>
      <c r="AB72" s="17" t="s">
        <v>6190</v>
      </c>
      <c r="AC72" s="17" t="str">
        <f>_xlfn.XLOOKUP(B72,'INCIDENT-04-27-2026'!E:E,'INCIDENT-04-27-2026'!F:F,"")</f>
        <v/>
      </c>
      <c r="AD72" s="9"/>
      <c r="AE72" s="7" t="s">
        <v>6096</v>
      </c>
      <c r="AF72" s="6" t="str">
        <f>_xlfn.XLOOKUP(B72,'[13]Input_27-04'!$B:$B,'[13]Input_27-04'!$M:$M,"")</f>
        <v>Grid outage,  / grid return awaited</v>
      </c>
      <c r="AG72" s="7"/>
      <c r="AH72" s="3"/>
      <c r="AI72" s="18" t="str">
        <f>_xlfn.XLOOKUP(B72,'[3]Cells Huawei 27042026 10h'!$B:$B,'[3]Cells Huawei 27042026 10h'!$T:$T,"")</f>
        <v/>
      </c>
      <c r="AJ72" s="18" t="str">
        <f>_xlfn.XLOOKUP(B72,'[3]Cells Huawei 27042026 15h'!$B:$B,'[3]Cells Huawei 27042026 15h'!$T:$T,"")</f>
        <v/>
      </c>
      <c r="AK72" s="18" t="str">
        <f>_xlfn.XLOOKUP(B72,'[4]cells down 27042026 11h28'!$B:$B,'[4]cells down 27042026 11h28'!$R:$R,"")</f>
        <v/>
      </c>
      <c r="AL72" s="18" t="str">
        <f>_xlfn.XLOOKUP(B72,'[4]cells down 27042026 18h01'!$B:$B,'[4]cells down 27042026 18h01'!$R:$R,"")</f>
        <v/>
      </c>
      <c r="AM72" s="18" t="str">
        <f>_xlfn.XLOOKUP(B72,'[5]cell downs 27042026 11h'!$B:$B,'[5]cell downs 27042026 11h'!$R:$R,"")</f>
        <v/>
      </c>
      <c r="AN72" s="18" t="str">
        <f>_xlfn.XLOOKUP(B72,'[5]cell downs 27042026 17h40'!$B:$B,'[5]cell downs 27042026 17h40'!$R:$R,"")</f>
        <v/>
      </c>
      <c r="AO72" s="18" t="str">
        <f>_xlfn.XLOOKUP(B72,'[6]ALL SITES DOWN'!$D:$D,'[6]ALL SITES DOWN'!$J:$J,"")</f>
        <v xml:space="preserve">(04/27/2026 ocm ran 17h):-27/04/2026 l'AOF est Down Oyomabang-Marche_Oyomabang et ODU faulty commande passé ETD asap 
26/04/2026 l'AOF est Down  lODU est HS sur le FH commande mail en cours pas disponible à Yaoundé
25/04/2026 Besoin d'un fme sur site pour verifier le status du MPR fme mouhamadou activé </v>
      </c>
      <c r="AP72" s="18" t="str">
        <f>_xlfn.XLOOKUP(B72,'[7]ALL SITES DOWN'!$D:$D,'[7]ALL SITES DOWN'!$J:$J,"")</f>
        <v xml:space="preserve">(04/27/2026 ocm ran 11h):-27/04/2026 l'AOF est Down Oyomabang-Marche_Oyomabang et ODU faulty commande passé ETD asap 
26/04/2026 l'AOF est Down  lODU est HS sur le FH commande mail en cours pas disponible à Yaoundé
25/04/2026 Besoin d'un fme sur site pour verifier le status du MPR fme mouhamadou activé </v>
      </c>
      <c r="AQ72" s="9" t="str">
        <f>_xlfn.XLOOKUP(B72,[8]sheet1!$AC:$AC,[8]sheet1!$AF:$AF,"")</f>
        <v/>
      </c>
      <c r="AR72" s="14"/>
      <c r="AS72" s="14" t="s">
        <v>5465</v>
      </c>
      <c r="AT72" s="14" t="str">
        <f>_xlfn.XLOOKUP(B72,'[9]cell downs 18042026 17h'!$B:$B,'[9]cell downs 18042026 17h'!$B:$B,"")</f>
        <v/>
      </c>
      <c r="AU72" s="14" t="str">
        <f>_xlfn.XLOOKUP(B72,'[10]Cells Huawei 19042026 15h'!$B:$B,'[10]Cells Huawei 19042026 15h'!$B:$B,"")</f>
        <v/>
      </c>
      <c r="AV72" s="9" t="str">
        <f>_xlfn.XLOOKUP(B72,'[11]cells down 19042026 9H40'!$B:$B,'[11]cells down 19042026 9H40'!$B:$B,"")</f>
        <v>CTR_718</v>
      </c>
    </row>
    <row r="73" spans="1:48" x14ac:dyDescent="0.3">
      <c r="A73" s="1" t="s">
        <v>765</v>
      </c>
      <c r="B73" s="1" t="s">
        <v>766</v>
      </c>
      <c r="C73" s="3" t="str">
        <f>_xlfn.XLOOKUP(B73,'[1]daily break down'!$D:$D,'[1]daily break down'!$E:$E,"")</f>
        <v>Yaounde</v>
      </c>
      <c r="D73" s="1" t="s">
        <v>11</v>
      </c>
      <c r="E73" s="1" t="s">
        <v>302</v>
      </c>
      <c r="F73" s="3" t="s">
        <v>37</v>
      </c>
      <c r="G73" s="1" t="s">
        <v>38</v>
      </c>
      <c r="H73" s="29" t="str">
        <f>_xlfn.XLOOKUP(B73,[2]CALCULATION!$B:$B,[2]CALCULATION!$H:$H,"")</f>
        <v>ZTE</v>
      </c>
      <c r="I73" s="26">
        <v>13.868556899607057</v>
      </c>
      <c r="J73" s="26">
        <v>43.29199518880926</v>
      </c>
      <c r="K73" s="26">
        <v>3.8773460262019006E-2</v>
      </c>
      <c r="L73" s="26">
        <v>38.168476570414342</v>
      </c>
      <c r="M73" s="26">
        <v>13.868556899607057</v>
      </c>
      <c r="N73" s="26">
        <v>13.868556899607057</v>
      </c>
      <c r="O73" s="26">
        <v>13.868556899607057</v>
      </c>
      <c r="P73" s="114" t="s">
        <v>6362</v>
      </c>
      <c r="Q73" s="42" t="s">
        <v>5538</v>
      </c>
      <c r="R73" s="42"/>
      <c r="S73" s="41" t="str" cm="1">
        <f t="array" ref="S73">IFERROR(_xlfn.IFS(
U73="MPR ISSUE","PDH",
U73="BSS Hardware Issue","BSS",
U73="Sites strategiques, MLL, Pylone, etc.","ENVTECH",
U73="AKTIVCO DEFAUT GE &amp; POWER Cabinet","AKTIVCO",
U73="AKTIVCO Coupure ENEO &amp; Baisse de tension","AKTIVCO GRID ONLY",
U73="Coupure ENEO &amp; Baisse de tension","IHS GRID ONLY",
U73="Defaut GE &amp; POWER Cabinet","IHS",
U73="Sharing","Partners",
U73="Sites strategiques &amp; DataCenter","SST &amp; DC",
U73="Exclu","Exclu",
U73="SAT","SAT",
U73="SPARE-ISSUE","SPARE-ISSUE",
U73="Fiber CAmtel","TRANS_FO_CAMTEL",
U73="Fiber AOF","Fiber AOF",
U73="Projet OCM (HUAWEI)","TRAVAUX-HUAWEI",
U73="Projet OCM (NOKIA)","TRAVAUX-NOKIA",
U73="ACCESS-ISSUE","ACCESS-ISSUE",
U73="Projet OCM (ZTE, NOKIA, autres projets)","TRAVAUX OCM",
U73="No root CAuse","No root cause",
U73="ODU HS","PDH",
U73="IP &amp; VLAN","PDH",
U73="Warehouse HUAWEI","SPARE-ISSUE",
U73="SPARE-HS","SPARE-ISSUE",
U73="Power Telco","BSS",U73="no impacts","no impacts"
),"")</f>
        <v>IHS</v>
      </c>
      <c r="T73" s="41" t="str" cm="1">
        <f t="array" ref="T73">IFERROR(_xlfn.IFS(
U73="MPR ISSUE","TX ISSUE",
U73="BSS Hardware Issue","RAN ISSUE",
U73="Sites strategiques, MLL, Pylone, etc.","ENVTECH",
U73="AKTIVCO DEFAUT GE &amp; POWER Cabinet","POWER ISSUE",
U73="AKTIVCO Coupure ENEO &amp; Baisse de tension","POWER ISSUE",
U73="Coupure ENEO &amp; Baisse de tension","POWER ISSUE",
U73="Defaut GE &amp; POWER Cabinet","POWER ISSUE",
U73="Sharing","POWER ISSUE",
U73="Sites strategiques &amp; DataCenter","POWER ISSUE",
U73="Exclu","Exclu",
U73="SAT","TX ISSUE",
U73="SPARE-ISSUE","SPARE-ISSUE",
U73="Fiber CAmtel","TX ISSUE",
U73="Fiber AOF","TX ISSUE",
U73="Projet OCM (HUAWEI)","TRAVAUX-HUAWEI",
U73="Projet OCM (NOKIA)","TRAVAUX -NOKIA",
U73="ACCESS-ISSUE","ACCESS-ISSUE",
U73="Projet OCM (ZTE, NOKIA, autres projets)","TRAVAUX OCM",
U73="No root CAuse","No root cause",
U73="ODU HS","TX ISSUE",
U73="IP &amp; VLAN","TX ISSUE",
U73="Warehouse HUAWEI","SPARE-ISSUE",
U73="SPARE-HS","SPARE-ISSUE",
U73="Power Telco","RAN ISSUE",U73="no impacts","no impacts"
),"")</f>
        <v>POWER ISSUE</v>
      </c>
      <c r="U73" s="68" t="s">
        <v>5329</v>
      </c>
      <c r="V73" s="41" t="str" cm="1">
        <f t="array" ref="V73">IFERROR(_xlfn.IFS(
U73="MPR ISSUE","ACTIVE",
U73="BSS Hardware Issue","ACTIVE",
U73="Sites strategiques, MLL, Pylone, etc.","PASSIVE",
U73="AKTIVCO DEFAUT GE &amp; POWER Cabinet","PASSIVE",
U73="AKTIVCO Coupure ENEO &amp; Baisse de tension","PASSIVE",
U73="Coupure ENEO &amp; Baisse de tension","PASSIVE",
U73="Defaut GE &amp; POWER Cabinet","PASSIVE",
U73="Sharing","PASSIVE",
U73="Sites strategiques &amp; DataCenter","PASSIVE",
U73="Exclu","Exclu",
U73="SAT","ACTIVE",
U73="SPARE-ISSUE","SPARE-ISSUE",
U73="Fiber CAmtel","ACTIVE",
U73="Fiber AOF","ACTIVE",
U73="Projet OCM (HUAWEI)","PLANNED WORKS",
U73="Projet OCM (NOKIA)","PLANNED WORKS",
U73="ACCESS-ISSUE","ACCESS-ISSUE",
U73="Projet OCM (ZTE, NOKIA, autres projets)","PLANNED WORKS",
U73="No root CAuse","No root cause",
U73="ODU HS","ACTIVE",
U73="IP &amp; VLAN","ACTIVE",
U73="Warehouse HUAWEI","SPARE-ISSUE",
U73="SPARE-HS","SPARE-ISSUE",
U73="Power Telco","ACTIVE", U73="no impacts","no impacts"
),"")</f>
        <v>PASSIVE</v>
      </c>
      <c r="W73" s="115" t="s">
        <v>6389</v>
      </c>
      <c r="X73" s="115" t="s">
        <v>6390</v>
      </c>
      <c r="Y73" s="115"/>
      <c r="Z73" s="1" t="s">
        <v>11</v>
      </c>
      <c r="AA73" s="115" t="s">
        <v>6380</v>
      </c>
      <c r="AB73" s="17" t="s">
        <v>6191</v>
      </c>
      <c r="AC73" s="17" t="str">
        <f>_xlfn.XLOOKUP(B73,'INCIDENT-04-27-2026'!E:E,'INCIDENT-04-27-2026'!F:F,"")</f>
        <v/>
      </c>
      <c r="AD73" s="9"/>
      <c r="AE73" s="7" t="s">
        <v>6097</v>
      </c>
      <c r="AF73" s="6" t="str">
        <f>_xlfn.XLOOKUP(B73,'[13]Input_27-04'!$B:$B,'[13]Input_27-04'!$M:$M,"")</f>
        <v/>
      </c>
      <c r="AG73" s="7"/>
      <c r="AH73" s="3"/>
      <c r="AI73" s="18" t="str">
        <f>_xlfn.XLOOKUP(B73,'[3]Cells Huawei 27042026 10h'!$B:$B,'[3]Cells Huawei 27042026 10h'!$T:$T,"")</f>
        <v/>
      </c>
      <c r="AJ73" s="18" t="str">
        <f>_xlfn.XLOOKUP(B73,'[3]Cells Huawei 27042026 15h'!$B:$B,'[3]Cells Huawei 27042026 15h'!$T:$T,"")</f>
        <v/>
      </c>
      <c r="AK73" s="18" t="str">
        <f>_xlfn.XLOOKUP(B73,'[4]cells down 27042026 11h28'!$B:$B,'[4]cells down 27042026 11h28'!$R:$R,"")</f>
        <v>(04/27/2026 cell zte):-24/04/2026 : Besoin d'analyse BO RAN</v>
      </c>
      <c r="AL73" s="18" t="str">
        <f>_xlfn.XLOOKUP(B73,'[4]cells down 27042026 18h01'!$B:$B,'[4]cells down 27042026 18h01'!$R:$R,"")</f>
        <v>(04/27/2026 cell zte):-27/04/2026 : Besoin d'analyse BO RAN || Site down</v>
      </c>
      <c r="AM73" s="18" t="str">
        <f>_xlfn.XLOOKUP(B73,'[5]cell downs 27042026 11h'!$B:$B,'[5]cell downs 27042026 11h'!$R:$R,"")</f>
        <v/>
      </c>
      <c r="AN73" s="18" t="str">
        <f>_xlfn.XLOOKUP(B73,'[5]cell downs 27042026 17h40'!$B:$B,'[5]cell downs 27042026 17h40'!$R:$R,"")</f>
        <v/>
      </c>
      <c r="AO73" s="18" t="str">
        <f>_xlfn.XLOOKUP(B73,'[6]ALL SITES DOWN'!$D:$D,'[6]ALL SITES DOWN'!$J:$J,"")</f>
        <v xml:space="preserve">(04/27/2026 ocm ran 17h):-27.04.26: IHS: Grid only, no space//awaiting grid return - Escalated to L4
24.04.26: IHS: Grid only, no space//awaiting grid return escalade L2 IHS </v>
      </c>
      <c r="AP73" s="18" t="str">
        <f>_xlfn.XLOOKUP(B73,'[7]ALL SITES DOWN'!$D:$D,'[7]ALL SITES DOWN'!$J:$J,"")</f>
        <v xml:space="preserve">(04/27/2026 ocm ran 11h):-27.04.26: IHS: Grid only, no space//awaiting grid return - Escalated to L4
24.04.26: IHS: Grid only, no space//awaiting grid return escalade L2 IHS </v>
      </c>
      <c r="AQ73" s="9" t="str">
        <f>_xlfn.XLOOKUP(B73,[8]sheet1!$AC:$AC,[8]sheet1!$AF:$AF,"")</f>
        <v/>
      </c>
      <c r="AR73" s="14"/>
      <c r="AS73" s="14" t="s">
        <v>5465</v>
      </c>
      <c r="AT73" s="14" t="str">
        <f>_xlfn.XLOOKUP(B73,'[9]cell downs 18042026 17h'!$B:$B,'[9]cell downs 18042026 17h'!$B:$B,"")</f>
        <v/>
      </c>
      <c r="AU73" s="14" t="str">
        <f>_xlfn.XLOOKUP(B73,'[10]Cells Huawei 19042026 15h'!$B:$B,'[10]Cells Huawei 19042026 15h'!$B:$B,"")</f>
        <v/>
      </c>
      <c r="AV73" s="9" t="str">
        <f>_xlfn.XLOOKUP(B73,'[11]cells down 19042026 9H40'!$B:$B,'[11]cells down 19042026 9H40'!$B:$B,"")</f>
        <v>CTR_321</v>
      </c>
    </row>
    <row r="74" spans="1:48" x14ac:dyDescent="0.3">
      <c r="A74" s="1" t="s">
        <v>3480</v>
      </c>
      <c r="B74" s="8" t="s">
        <v>3481</v>
      </c>
      <c r="C74" s="3" t="str">
        <f>_xlfn.XLOOKUP(B74,'[1]daily break down'!$D:$D,'[1]daily break down'!$E:$E,"")</f>
        <v>Douala</v>
      </c>
      <c r="D74" s="1" t="s">
        <v>11</v>
      </c>
      <c r="E74" s="1" t="s">
        <v>12</v>
      </c>
      <c r="F74" s="3" t="s">
        <v>31</v>
      </c>
      <c r="G74" s="1" t="s">
        <v>32</v>
      </c>
      <c r="H74" s="29" t="str">
        <f>_xlfn.XLOOKUP(B74,[2]CALCULATION!$B:$B,[2]CALCULATION!$H:$H,"")</f>
        <v>ZTE</v>
      </c>
      <c r="I74" s="26">
        <v>0</v>
      </c>
      <c r="J74" s="26">
        <v>0</v>
      </c>
      <c r="K74" s="26">
        <v>0</v>
      </c>
      <c r="L74" s="26">
        <v>0</v>
      </c>
      <c r="M74" s="26">
        <v>12.535402630460029</v>
      </c>
      <c r="N74" s="26">
        <v>13.868556899607057</v>
      </c>
      <c r="O74" s="26">
        <v>13.868556899607057</v>
      </c>
      <c r="P74" s="114" t="s">
        <v>6362</v>
      </c>
      <c r="Q74" s="42" t="s">
        <v>5538</v>
      </c>
      <c r="R74" s="42"/>
      <c r="S74" s="41" t="str" cm="1">
        <f t="array" ref="S74">IFERROR(_xlfn.IFS(
U74="MPR ISSUE","PDH",
U74="BSS Hardware Issue","BSS",
U74="Sites strategiques, MLL, Pylone, etc.","ENVTECH",
U74="AKTIVCO DEFAUT GE &amp; POWER Cabinet","AKTIVCO",
U74="AKTIVCO Coupure ENEO &amp; Baisse de tension","AKTIVCO GRID ONLY",
U74="Coupure ENEO &amp; Baisse de tension","IHS GRID ONLY",
U74="Defaut GE &amp; POWER Cabinet","IHS",
U74="Sharing","Partners",
U74="Sites strategiques &amp; DataCenter","SST &amp; DC",
U74="Exclu","Exclu",
U74="SAT","SAT",
U74="SPARE-ISSUE","SPARE-ISSUE",
U74="Fiber CAmtel","TRANS_FO_CAMTEL",
U74="Fiber AOF","Fiber AOF",
U74="Projet OCM (HUAWEI)","TRAVAUX-HUAWEI",
U74="Projet OCM (NOKIA)","TRAVAUX-NOKIA",
U74="ACCESS-ISSUE","ACCESS-ISSUE",
U74="Projet OCM (ZTE, NOKIA, autres projets)","TRAVAUX OCM",
U74="No root CAuse","No root cause",
U74="ODU HS","PDH",
U74="IP &amp; VLAN","PDH",
U74="Warehouse HUAWEI","SPARE-ISSUE",
U74="SPARE-HS","SPARE-ISSUE",
U74="Power Telco","BSS",U74="no impacts","no impacts"
),"")</f>
        <v>PDH</v>
      </c>
      <c r="T74" s="41" t="str" cm="1">
        <f t="array" ref="T74">IFERROR(_xlfn.IFS(
U74="MPR ISSUE","TX ISSUE",
U74="BSS Hardware Issue","RAN ISSUE",
U74="Sites strategiques, MLL, Pylone, etc.","ENVTECH",
U74="AKTIVCO DEFAUT GE &amp; POWER Cabinet","POWER ISSUE",
U74="AKTIVCO Coupure ENEO &amp; Baisse de tension","POWER ISSUE",
U74="Coupure ENEO &amp; Baisse de tension","POWER ISSUE",
U74="Defaut GE &amp; POWER Cabinet","POWER ISSUE",
U74="Sharing","POWER ISSUE",
U74="Sites strategiques &amp; DataCenter","POWER ISSUE",
U74="Exclu","Exclu",
U74="SAT","TX ISSUE",
U74="SPARE-ISSUE","SPARE-ISSUE",
U74="Fiber CAmtel","TX ISSUE",
U74="Fiber AOF","TX ISSUE",
U74="Projet OCM (HUAWEI)","TRAVAUX-HUAWEI",
U74="Projet OCM (NOKIA)","TRAVAUX -NOKIA",
U74="ACCESS-ISSUE","ACCESS-ISSUE",
U74="Projet OCM (ZTE, NOKIA, autres projets)","TRAVAUX OCM",
U74="No root CAuse","No root cause",
U74="ODU HS","TX ISSUE",
U74="IP &amp; VLAN","TX ISSUE",
U74="Warehouse HUAWEI","SPARE-ISSUE",
U74="SPARE-HS","SPARE-ISSUE",
U74="Power Telco","RAN ISSUE",U74="no impacts","no impacts"
),"")</f>
        <v>TX ISSUE</v>
      </c>
      <c r="U74" s="68" t="s">
        <v>5690</v>
      </c>
      <c r="V74" s="41" t="str" cm="1">
        <f t="array" ref="V74">IFERROR(_xlfn.IFS(
U74="MPR ISSUE","ACTIVE",
U74="BSS Hardware Issue","ACTIVE",
U74="Sites strategiques, MLL, Pylone, etc.","PASSIVE",
U74="AKTIVCO DEFAUT GE &amp; POWER Cabinet","PASSIVE",
U74="AKTIVCO Coupure ENEO &amp; Baisse de tension","PASSIVE",
U74="Coupure ENEO &amp; Baisse de tension","PASSIVE",
U74="Defaut GE &amp; POWER Cabinet","PASSIVE",
U74="Sharing","PASSIVE",
U74="Sites strategiques &amp; DataCenter","PASSIVE",
U74="Exclu","Exclu",
U74="SAT","ACTIVE",
U74="SPARE-ISSUE","SPARE-ISSUE",
U74="Fiber CAmtel","ACTIVE",
U74="Fiber AOF","ACTIVE",
U74="Projet OCM (HUAWEI)","PLANNED WORKS",
U74="Projet OCM (NOKIA)","PLANNED WORKS",
U74="ACCESS-ISSUE","ACCESS-ISSUE",
U74="Projet OCM (ZTE, NOKIA, autres projets)","PLANNED WORKS",
U74="No root CAuse","No root cause",
U74="ODU HS","ACTIVE",
U74="IP &amp; VLAN","ACTIVE",
U74="Warehouse HUAWEI","SPARE-ISSUE",
U74="SPARE-HS","SPARE-ISSUE",
U74="Power Telco","ACTIVE", U74="no impacts","no impacts"
),"")</f>
        <v>ACTIVE</v>
      </c>
      <c r="W74" s="119" t="s">
        <v>6448</v>
      </c>
      <c r="X74" s="119" t="s">
        <v>6449</v>
      </c>
      <c r="Y74" s="119"/>
      <c r="Z74" s="119" t="s">
        <v>6401</v>
      </c>
      <c r="AA74" s="119" t="s">
        <v>6365</v>
      </c>
      <c r="AB74" s="17" t="s">
        <v>6192</v>
      </c>
      <c r="AC74" s="17" t="str">
        <f>_xlfn.XLOOKUP(B74,'INCIDENT-04-27-2026'!E:E,'INCIDENT-04-27-2026'!F:F,"")</f>
        <v/>
      </c>
      <c r="AD74" s="9"/>
      <c r="AE74" s="7" t="s">
        <v>6098</v>
      </c>
      <c r="AF74" s="6" t="str">
        <f>_xlfn.XLOOKUP(B74,'[13]Input_27-04'!$B:$B,'[13]Input_27-04'!$M:$M,"")</f>
        <v/>
      </c>
      <c r="AG74" s="7"/>
      <c r="AH74" s="3"/>
      <c r="AI74" s="18" t="str">
        <f>_xlfn.XLOOKUP(B74,'[3]Cells Huawei 27042026 10h'!$B:$B,'[3]Cells Huawei 27042026 10h'!$T:$T,"")</f>
        <v/>
      </c>
      <c r="AJ74" s="18" t="str">
        <f>_xlfn.XLOOKUP(B74,'[3]Cells Huawei 27042026 15h'!$B:$B,'[3]Cells Huawei 27042026 15h'!$T:$T,"")</f>
        <v/>
      </c>
      <c r="AK74" s="18" t="str">
        <f>_xlfn.XLOOKUP(B74,'[4]cells down 27042026 11h28'!$B:$B,'[4]cells down 27042026 11h28'!$R:$R,"")</f>
        <v/>
      </c>
      <c r="AL74" s="18" t="str">
        <f>_xlfn.XLOOKUP(B74,'[4]cells down 27042026 18h01'!$B:$B,'[4]cells down 27042026 18h01'!$R:$R,"")</f>
        <v/>
      </c>
      <c r="AM74" s="18" t="str">
        <f>_xlfn.XLOOKUP(B74,'[5]cell downs 27042026 11h'!$B:$B,'[5]cell downs 27042026 11h'!$R:$R,"")</f>
        <v/>
      </c>
      <c r="AN74" s="18" t="str">
        <f>_xlfn.XLOOKUP(B74,'[5]cell downs 27042026 17h40'!$B:$B,'[5]cell downs 27042026 17h40'!$R:$R,"")</f>
        <v/>
      </c>
      <c r="AO74" s="18" t="str">
        <f>_xlfn.XLOOKUP(B74,'[6]ALL SITES DOWN'!$D:$D,'[6]ALL SITES DOWN'!$J:$J,"")</f>
        <v>(04/27/2026 ocm ran 17h):-26/04/2026 Carte core Evo faulty /not available in the system, SPM informed through an email
26/04/2026 The FME should replace the Core-ENH board at Bonaminkengue / FME activated ETA 12H UTC</v>
      </c>
      <c r="AP74" s="18" t="str">
        <f>_xlfn.XLOOKUP(B74,'[7]ALL SITES DOWN'!$D:$D,'[7]ALL SITES DOWN'!$J:$J,"")</f>
        <v>(04/27/2026 ocm ran 11h):-26/04/2026 Carte core Evo faulty /not available in the system, SPM informed through an email
26/04/2026 The FME should replace the Core-ENH board at Bonaminkengue / FME activated ETA 12H UTC</v>
      </c>
      <c r="AQ74" s="9" t="str">
        <f>_xlfn.XLOOKUP(B74,[8]sheet1!$AC:$AC,[8]sheet1!$AF:$AF,"")</f>
        <v/>
      </c>
      <c r="AR74" s="14"/>
      <c r="AS74" s="14" t="s">
        <v>5465</v>
      </c>
      <c r="AT74" s="14" t="str">
        <f>_xlfn.XLOOKUP(B74,'[9]cell downs 18042026 17h'!$B:$B,'[9]cell downs 18042026 17h'!$B:$B,"")</f>
        <v/>
      </c>
      <c r="AU74" s="14" t="str">
        <f>_xlfn.XLOOKUP(B74,'[10]Cells Huawei 19042026 15h'!$B:$B,'[10]Cells Huawei 19042026 15h'!$B:$B,"")</f>
        <v/>
      </c>
      <c r="AV74" s="9" t="str">
        <f>_xlfn.XLOOKUP(B74,'[11]cells down 19042026 9H40'!$B:$B,'[11]cells down 19042026 9H40'!$B:$B,"")</f>
        <v/>
      </c>
    </row>
    <row r="75" spans="1:48" x14ac:dyDescent="0.3">
      <c r="A75" s="1" t="s">
        <v>4494</v>
      </c>
      <c r="B75" s="1" t="s">
        <v>4495</v>
      </c>
      <c r="C75" s="3" t="str">
        <f>_xlfn.XLOOKUP(B75,'[1]daily break down'!$D:$D,'[1]daily break down'!$E:$E,"")</f>
        <v>Yaounde</v>
      </c>
      <c r="D75" s="1" t="s">
        <v>21</v>
      </c>
      <c r="E75" s="1" t="s">
        <v>22</v>
      </c>
      <c r="F75" s="3" t="s">
        <v>37</v>
      </c>
      <c r="G75" s="1" t="s">
        <v>38</v>
      </c>
      <c r="H75" s="29" t="str">
        <f>_xlfn.XLOOKUP(B75,[2]CALCULATION!$B:$B,[2]CALCULATION!$H:$H,"")</f>
        <v>ZTE</v>
      </c>
      <c r="I75" s="26">
        <v>7.7279394349276345E-2</v>
      </c>
      <c r="J75" s="26">
        <v>0</v>
      </c>
      <c r="K75" s="26">
        <v>2.1979593816792362</v>
      </c>
      <c r="L75" s="26">
        <v>11.105082854639836</v>
      </c>
      <c r="M75" s="26">
        <v>1.0830351308238668</v>
      </c>
      <c r="N75" s="26">
        <v>7.4212117580250725</v>
      </c>
      <c r="O75" s="26">
        <v>13.868556899607057</v>
      </c>
      <c r="P75" s="114" t="s">
        <v>6362</v>
      </c>
      <c r="Q75" s="42" t="s">
        <v>5538</v>
      </c>
      <c r="R75" s="42" t="s">
        <v>6407</v>
      </c>
      <c r="S75" s="41" t="str" cm="1">
        <f t="array" ref="S75">IFERROR(_xlfn.IFS(
U75="MPR ISSUE","PDH",
U75="BSS Hardware Issue","BSS",
U75="Sites strategiques, MLL, Pylone, etc.","ENVTECH",
U75="AKTIVCO DEFAUT GE &amp; POWER Cabinet","AKTIVCO",
U75="AKTIVCO Coupure ENEO &amp; Baisse de tension","AKTIVCO GRID ONLY",
U75="Coupure ENEO &amp; Baisse de tension","IHS GRID ONLY",
U75="Defaut GE &amp; POWER Cabinet","IHS",
U75="Sharing","Partners",
U75="Sites strategiques &amp; DataCenter","SST &amp; DC",
U75="Exclu","Exclu",
U75="SAT","SAT",
U75="SPARE-ISSUE","SPARE-ISSUE",
U75="Fiber CAmtel","TRANS_FO_CAMTEL",
U75="Fiber AOF","Fiber AOF",
U75="Projet OCM (HUAWEI)","TRAVAUX-HUAWEI",
U75="Projet OCM (NOKIA)","TRAVAUX-NOKIA",
U75="ACCESS-ISSUE","ACCESS-ISSUE",
U75="Projet OCM (ZTE, NOKIA, autres projets)","TRAVAUX OCM",
U75="No root CAuse","No root cause",
U75="ODU HS","PDH",
U75="IP &amp; VLAN","PDH",
U75="Warehouse HUAWEI","SPARE-ISSUE",
U75="SPARE-HS","SPARE-ISSUE",
U75="Power Telco","BSS",U75="no impacts","no impacts"
),"")</f>
        <v>Exclu</v>
      </c>
      <c r="T75" s="41" t="str" cm="1">
        <f t="array" ref="T75">IFERROR(_xlfn.IFS(
U75="MPR ISSUE","TX ISSUE",
U75="BSS Hardware Issue","RAN ISSUE",
U75="Sites strategiques, MLL, Pylone, etc.","ENVTECH",
U75="AKTIVCO DEFAUT GE &amp; POWER Cabinet","POWER ISSUE",
U75="AKTIVCO Coupure ENEO &amp; Baisse de tension","POWER ISSUE",
U75="Coupure ENEO &amp; Baisse de tension","POWER ISSUE",
U75="Defaut GE &amp; POWER Cabinet","POWER ISSUE",
U75="Sharing","POWER ISSUE",
U75="Sites strategiques &amp; DataCenter","POWER ISSUE",
U75="Exclu","Exclu",
U75="SAT","TX ISSUE",
U75="SPARE-ISSUE","SPARE-ISSUE",
U75="Fiber CAmtel","TX ISSUE",
U75="Fiber AOF","TX ISSUE",
U75="Projet OCM (HUAWEI)","TRAVAUX-HUAWEI",
U75="Projet OCM (NOKIA)","TRAVAUX -NOKIA",
U75="ACCESS-ISSUE","ACCESS-ISSUE",
U75="Projet OCM (ZTE, NOKIA, autres projets)","TRAVAUX OCM",
U75="No root CAuse","No root cause",
U75="ODU HS","TX ISSUE",
U75="IP &amp; VLAN","TX ISSUE",
U75="Warehouse HUAWEI","SPARE-ISSUE",
U75="SPARE-HS","SPARE-ISSUE",
U75="Power Telco","RAN ISSUE",U75="no impacts","no impacts"
),"")</f>
        <v>Exclu</v>
      </c>
      <c r="U75" s="110" t="s">
        <v>5537</v>
      </c>
      <c r="V75" s="41" t="str" cm="1">
        <f t="array" ref="V75">IFERROR(_xlfn.IFS(
U75="MPR ISSUE","ACTIVE",
U75="BSS Hardware Issue","ACTIVE",
U75="Sites strategiques, MLL, Pylone, etc.","PASSIVE",
U75="AKTIVCO DEFAUT GE &amp; POWER Cabinet","PASSIVE",
U75="AKTIVCO Coupure ENEO &amp; Baisse de tension","PASSIVE",
U75="Coupure ENEO &amp; Baisse de tension","PASSIVE",
U75="Defaut GE &amp; POWER Cabinet","PASSIVE",
U75="Sharing","PASSIVE",
U75="Sites strategiques &amp; DataCenter","PASSIVE",
U75="Exclu","Exclu",
U75="SAT","ACTIVE",
U75="SPARE-ISSUE","SPARE-ISSUE",
U75="Fiber CAmtel","ACTIVE",
U75="Fiber AOF","ACTIVE",
U75="Projet OCM (HUAWEI)","PLANNED WORKS",
U75="Projet OCM (NOKIA)","PLANNED WORKS",
U75="ACCESS-ISSUE","ACCESS-ISSUE",
U75="Projet OCM (ZTE, NOKIA, autres projets)","PLANNED WORKS",
U75="No root CAuse","No root cause",
U75="ODU HS","ACTIVE",
U75="IP &amp; VLAN","ACTIVE",
U75="Warehouse HUAWEI","SPARE-ISSUE",
U75="SPARE-HS","SPARE-ISSUE",
U75="Power Telco","ACTIVE", U75="no impacts","no impacts"
),"")</f>
        <v>Exclu</v>
      </c>
      <c r="W75" s="119" t="s">
        <v>6407</v>
      </c>
      <c r="X75" s="119" t="s">
        <v>6407</v>
      </c>
      <c r="Y75" s="119"/>
      <c r="Z75" s="119" t="s">
        <v>6401</v>
      </c>
      <c r="AA75" s="119" t="s">
        <v>6365</v>
      </c>
      <c r="AB75" s="17" t="s">
        <v>6193</v>
      </c>
      <c r="AC75" s="17" t="str">
        <f>_xlfn.XLOOKUP(B75,'INCIDENT-04-27-2026'!E:E,'INCIDENT-04-27-2026'!F:F,"")</f>
        <v/>
      </c>
      <c r="AD75" s="9"/>
      <c r="AE75" s="7" t="s">
        <v>6099</v>
      </c>
      <c r="AF75" s="6" t="str">
        <f>_xlfn.XLOOKUP(B75,'[13]Input_27-04'!$B:$B,'[13]Input_27-04'!$M:$M,"")</f>
        <v>Site vandalisé</v>
      </c>
      <c r="AG75" s="7"/>
      <c r="AH75" s="3"/>
      <c r="AI75" s="18" t="str">
        <f>_xlfn.XLOOKUP(B75,'[3]Cells Huawei 27042026 10h'!$B:$B,'[3]Cells Huawei 27042026 10h'!$T:$T,"")</f>
        <v/>
      </c>
      <c r="AJ75" s="18" t="str">
        <f>_xlfn.XLOOKUP(B75,'[3]Cells Huawei 27042026 15h'!$B:$B,'[3]Cells Huawei 27042026 15h'!$T:$T,"")</f>
        <v/>
      </c>
      <c r="AK75" s="18" t="str">
        <f>_xlfn.XLOOKUP(B75,'[4]cells down 27042026 11h28'!$B:$B,'[4]cells down 27042026 11h28'!$R:$R,"")</f>
        <v/>
      </c>
      <c r="AL75" s="18" t="str">
        <f>_xlfn.XLOOKUP(B75,'[4]cells down 27042026 18h01'!$B:$B,'[4]cells down 27042026 18h01'!$R:$R,"")</f>
        <v/>
      </c>
      <c r="AM75" s="18" t="str">
        <f>_xlfn.XLOOKUP(B75,'[5]cell downs 27042026 11h'!$B:$B,'[5]cell downs 27042026 11h'!$R:$R,"")</f>
        <v/>
      </c>
      <c r="AN75" s="18" t="str">
        <f>_xlfn.XLOOKUP(B75,'[5]cell downs 27042026 17h40'!$B:$B,'[5]cell downs 27042026 17h40'!$R:$R,"")</f>
        <v/>
      </c>
      <c r="AO75" s="18" t="str">
        <f>_xlfn.XLOOKUP(B75,'[6]ALL SITES DOWN'!$D:$D,'[6]ALL SITES DOWN'!$J:$J,"")</f>
        <v>(04/27/2026 ocm ran 17h):-27/04/2026 Site nkongoa vendalise côté power</v>
      </c>
      <c r="AP75" s="18" t="str">
        <f>_xlfn.XLOOKUP(B75,'[7]ALL SITES DOWN'!$D:$D,'[7]ALL SITES DOWN'!$J:$J,"")</f>
        <v>(04/27/2026 ocm ran 11h):-27/04/2026 Site nkongoa vendalise côté power</v>
      </c>
      <c r="AQ75" s="9" t="str">
        <f>_xlfn.XLOOKUP(B75,[8]sheet1!$AC:$AC,[8]sheet1!$AF:$AF,"")</f>
        <v/>
      </c>
      <c r="AR75" s="14"/>
      <c r="AS75" s="14" t="s">
        <v>5465</v>
      </c>
      <c r="AT75" s="14" t="str">
        <f>_xlfn.XLOOKUP(B75,'[9]cell downs 18042026 17h'!$B:$B,'[9]cell downs 18042026 17h'!$B:$B,"")</f>
        <v/>
      </c>
      <c r="AU75" s="14" t="str">
        <f>_xlfn.XLOOKUP(B75,'[10]Cells Huawei 19042026 15h'!$B:$B,'[10]Cells Huawei 19042026 15h'!$B:$B,"")</f>
        <v/>
      </c>
      <c r="AV75" s="9" t="str">
        <f>_xlfn.XLOOKUP(B75,'[11]cells down 19042026 9H40'!$B:$B,'[11]cells down 19042026 9H40'!$B:$B,"")</f>
        <v/>
      </c>
    </row>
    <row r="76" spans="1:48" x14ac:dyDescent="0.3">
      <c r="A76" s="1" t="s">
        <v>1514</v>
      </c>
      <c r="B76" s="8" t="s">
        <v>1515</v>
      </c>
      <c r="C76" s="3" t="str">
        <f>_xlfn.XLOOKUP(B76,'[1]daily break down'!$D:$D,'[1]daily break down'!$E:$E,"")</f>
        <v>CENTRE</v>
      </c>
      <c r="D76" s="1" t="s">
        <v>21</v>
      </c>
      <c r="E76" s="1" t="s">
        <v>36</v>
      </c>
      <c r="F76" s="3" t="s">
        <v>37</v>
      </c>
      <c r="G76" s="1" t="s">
        <v>1516</v>
      </c>
      <c r="H76" s="29" t="str">
        <f>_xlfn.XLOOKUP(B76,[2]CALCULATION!$B:$B,[2]CALCULATION!$H:$H,"")</f>
        <v>ZTE</v>
      </c>
      <c r="I76" s="26">
        <v>9.9394891462847454E-2</v>
      </c>
      <c r="J76" s="26">
        <v>4.6685101003615532</v>
      </c>
      <c r="K76" s="26">
        <v>1.9431496177586016</v>
      </c>
      <c r="L76" s="26">
        <v>9.5032788007978688</v>
      </c>
      <c r="M76" s="26">
        <v>0.94602605918963112</v>
      </c>
      <c r="N76" s="26">
        <v>6.4848166411268346</v>
      </c>
      <c r="O76" s="26">
        <v>13.868556899607057</v>
      </c>
      <c r="P76" s="114" t="s">
        <v>6362</v>
      </c>
      <c r="Q76" s="42" t="s">
        <v>5538</v>
      </c>
      <c r="R76" s="42"/>
      <c r="S76" s="41" t="str" cm="1">
        <f t="array" ref="S76">IFERROR(_xlfn.IFS(
U76="MPR ISSUE","PDH",
U76="BSS Hardware Issue","BSS",
U76="Sites strategiques, MLL, Pylone, etc.","ENVTECH",
U76="AKTIVCO DEFAUT GE &amp; POWER Cabinet","AKTIVCO",
U76="AKTIVCO Coupure ENEO &amp; Baisse de tension","AKTIVCO GRID ONLY",
U76="Coupure ENEO &amp; Baisse de tension","IHS GRID ONLY",
U76="Defaut GE &amp; POWER Cabinet","IHS",
U76="Sharing","Partners",
U76="Sites strategiques &amp; DataCenter","SST &amp; DC",
U76="Exclu","Exclu",
U76="SAT","SAT",
U76="SPARE-ISSUE","SPARE-ISSUE",
U76="Fiber CAmtel","TRANS_FO_CAMTEL",
U76="Fiber AOF","Fiber AOF",
U76="Projet OCM (HUAWEI)","TRAVAUX-HUAWEI",
U76="Projet OCM (NOKIA)","TRAVAUX-NOKIA",
U76="ACCESS-ISSUE","ACCESS-ISSUE",
U76="Projet OCM (ZTE, NOKIA, autres projets)","TRAVAUX OCM",
U76="No root CAuse","No root cause",
U76="ODU HS","PDH",
U76="IP &amp; VLAN","PDH",
U76="Warehouse HUAWEI","SPARE-ISSUE",
U76="SPARE-HS","SPARE-ISSUE",
U76="Power Telco","BSS",U76="no impacts","no impacts"
),"")</f>
        <v>Exclu</v>
      </c>
      <c r="T76" s="41" t="str" cm="1">
        <f t="array" ref="T76">IFERROR(_xlfn.IFS(
U76="MPR ISSUE","TX ISSUE",
U76="BSS Hardware Issue","RAN ISSUE",
U76="Sites strategiques, MLL, Pylone, etc.","ENVTECH",
U76="AKTIVCO DEFAUT GE &amp; POWER Cabinet","POWER ISSUE",
U76="AKTIVCO Coupure ENEO &amp; Baisse de tension","POWER ISSUE",
U76="Coupure ENEO &amp; Baisse de tension","POWER ISSUE",
U76="Defaut GE &amp; POWER Cabinet","POWER ISSUE",
U76="Sharing","POWER ISSUE",
U76="Sites strategiques &amp; DataCenter","POWER ISSUE",
U76="Exclu","Exclu",
U76="SAT","TX ISSUE",
U76="SPARE-ISSUE","SPARE-ISSUE",
U76="Fiber CAmtel","TX ISSUE",
U76="Fiber AOF","TX ISSUE",
U76="Projet OCM (HUAWEI)","TRAVAUX-HUAWEI",
U76="Projet OCM (NOKIA)","TRAVAUX -NOKIA",
U76="ACCESS-ISSUE","ACCESS-ISSUE",
U76="Projet OCM (ZTE, NOKIA, autres projets)","TRAVAUX OCM",
U76="No root CAuse","No root cause",
U76="ODU HS","TX ISSUE",
U76="IP &amp; VLAN","TX ISSUE",
U76="Warehouse HUAWEI","SPARE-ISSUE",
U76="SPARE-HS","SPARE-ISSUE",
U76="Power Telco","RAN ISSUE",U76="no impacts","no impacts"
),"")</f>
        <v>Exclu</v>
      </c>
      <c r="U76" s="110" t="s">
        <v>5537</v>
      </c>
      <c r="V76" s="41" t="str" cm="1">
        <f t="array" ref="V76">IFERROR(_xlfn.IFS(
U76="MPR ISSUE","ACTIVE",
U76="BSS Hardware Issue","ACTIVE",
U76="Sites strategiques, MLL, Pylone, etc.","PASSIVE",
U76="AKTIVCO DEFAUT GE &amp; POWER Cabinet","PASSIVE",
U76="AKTIVCO Coupure ENEO &amp; Baisse de tension","PASSIVE",
U76="Coupure ENEO &amp; Baisse de tension","PASSIVE",
U76="Defaut GE &amp; POWER Cabinet","PASSIVE",
U76="Sharing","PASSIVE",
U76="Sites strategiques &amp; DataCenter","PASSIVE",
U76="Exclu","Exclu",
U76="SAT","ACTIVE",
U76="SPARE-ISSUE","SPARE-ISSUE",
U76="Fiber CAmtel","ACTIVE",
U76="Fiber AOF","ACTIVE",
U76="Projet OCM (HUAWEI)","PLANNED WORKS",
U76="Projet OCM (NOKIA)","PLANNED WORKS",
U76="ACCESS-ISSUE","ACCESS-ISSUE",
U76="Projet OCM (ZTE, NOKIA, autres projets)","PLANNED WORKS",
U76="No root CAuse","No root cause",
U76="ODU HS","ACTIVE",
U76="IP &amp; VLAN","ACTIVE",
U76="Warehouse HUAWEI","SPARE-ISSUE",
U76="SPARE-HS","SPARE-ISSUE",
U76="Power Telco","ACTIVE", U76="no impacts","no impacts"
),"")</f>
        <v>Exclu</v>
      </c>
      <c r="W76" s="119" t="s">
        <v>6408</v>
      </c>
      <c r="X76" s="119"/>
      <c r="Y76" s="119"/>
      <c r="Z76" s="119"/>
      <c r="AA76" s="119" t="s">
        <v>6365</v>
      </c>
      <c r="AB76" s="17" t="s">
        <v>6194</v>
      </c>
      <c r="AC76" s="17" t="str">
        <f>_xlfn.XLOOKUP(B76,'INCIDENT-04-27-2026'!E:E,'INCIDENT-04-27-2026'!F:F,"")</f>
        <v/>
      </c>
      <c r="AD76" s="9" t="s">
        <v>6059</v>
      </c>
      <c r="AE76" s="7" t="s">
        <v>6100</v>
      </c>
      <c r="AF76" s="6" t="str">
        <f>_xlfn.XLOOKUP(B76,'[13]Input_27-04'!$B:$B,'[13]Input_27-04'!$M:$M,"")</f>
        <v>Impacté par CTR_629_Z_Nkongoa</v>
      </c>
      <c r="AG76" s="7"/>
      <c r="AH76" s="3"/>
      <c r="AI76" s="18" t="str">
        <f>_xlfn.XLOOKUP(B76,'[3]Cells Huawei 27042026 10h'!$B:$B,'[3]Cells Huawei 27042026 10h'!$T:$T,"")</f>
        <v/>
      </c>
      <c r="AJ76" s="18" t="str">
        <f>_xlfn.XLOOKUP(B76,'[3]Cells Huawei 27042026 15h'!$B:$B,'[3]Cells Huawei 27042026 15h'!$T:$T,"")</f>
        <v/>
      </c>
      <c r="AK76" s="18" t="str">
        <f>_xlfn.XLOOKUP(B76,'[4]cells down 27042026 11h28'!$B:$B,'[4]cells down 27042026 11h28'!$R:$R,"")</f>
        <v/>
      </c>
      <c r="AL76" s="18" t="str">
        <f>_xlfn.XLOOKUP(B76,'[4]cells down 27042026 18h01'!$B:$B,'[4]cells down 27042026 18h01'!$R:$R,"")</f>
        <v/>
      </c>
      <c r="AM76" s="18" t="str">
        <f>_xlfn.XLOOKUP(B76,'[5]cell downs 27042026 11h'!$B:$B,'[5]cell downs 27042026 11h'!$R:$R,"")</f>
        <v/>
      </c>
      <c r="AN76" s="18" t="str">
        <f>_xlfn.XLOOKUP(B76,'[5]cell downs 27042026 17h40'!$B:$B,'[5]cell downs 27042026 17h40'!$R:$R,"")</f>
        <v/>
      </c>
      <c r="AO76" s="18" t="str">
        <f>_xlfn.XLOOKUP(B76,'[6]ALL SITES DOWN'!$D:$D,'[6]ALL SITES DOWN'!$J:$J,"")</f>
        <v>(04/27/2026 ocm ran 17h):-Impacted by CTR_629_Z_Nkongoa(CTR-629)</v>
      </c>
      <c r="AP76" s="18" t="str">
        <f>_xlfn.XLOOKUP(B76,'[7]ALL SITES DOWN'!$D:$D,'[7]ALL SITES DOWN'!$J:$J,"")</f>
        <v>(04/27/2026 ocm ran 11h):-Impacted by CTR_629_Z_Nkongoa(CTR-629)</v>
      </c>
      <c r="AQ76" s="9" t="str">
        <f>_xlfn.XLOOKUP(B76,[8]sheet1!$AC:$AC,[8]sheet1!$AF:$AF,"")</f>
        <v/>
      </c>
      <c r="AR76" s="14"/>
      <c r="AS76" s="14" t="s">
        <v>5465</v>
      </c>
      <c r="AT76" s="14" t="str">
        <f>_xlfn.XLOOKUP(B76,'[9]cell downs 18042026 17h'!$B:$B,'[9]cell downs 18042026 17h'!$B:$B,"")</f>
        <v/>
      </c>
      <c r="AU76" s="14" t="str">
        <f>_xlfn.XLOOKUP(B76,'[10]Cells Huawei 19042026 15h'!$B:$B,'[10]Cells Huawei 19042026 15h'!$B:$B,"")</f>
        <v/>
      </c>
      <c r="AV76" s="9" t="str">
        <f>_xlfn.XLOOKUP(B76,'[11]cells down 19042026 9H40'!$B:$B,'[11]cells down 19042026 9H40'!$B:$B,"")</f>
        <v/>
      </c>
    </row>
    <row r="77" spans="1:48" x14ac:dyDescent="0.3">
      <c r="A77" s="1" t="s">
        <v>250</v>
      </c>
      <c r="B77" s="8" t="s">
        <v>251</v>
      </c>
      <c r="C77" s="3" t="str">
        <f>_xlfn.XLOOKUP(B77,'[1]daily break down'!$D:$D,'[1]daily break down'!$E:$E,"")</f>
        <v>Douala</v>
      </c>
      <c r="D77" s="1" t="s">
        <v>21</v>
      </c>
      <c r="E77" s="1" t="s">
        <v>30</v>
      </c>
      <c r="F77" s="3" t="s">
        <v>31</v>
      </c>
      <c r="G77" s="1" t="s">
        <v>32</v>
      </c>
      <c r="H77" s="29" t="str">
        <f>_xlfn.XLOOKUP(B77,[2]CALCULATION!$B:$B,[2]CALCULATION!$H:$H,"")</f>
        <v>ZTE</v>
      </c>
      <c r="I77" s="26">
        <v>2.0918228306124136</v>
      </c>
      <c r="J77" s="26">
        <v>9.9106498246455104</v>
      </c>
      <c r="K77" s="26">
        <v>1.4603183775500588</v>
      </c>
      <c r="L77" s="26">
        <v>0.69968795746975776</v>
      </c>
      <c r="M77" s="26">
        <v>1.6516352626607658</v>
      </c>
      <c r="N77" s="26">
        <v>1.3202416724452344</v>
      </c>
      <c r="O77" s="26">
        <v>13.868556899607057</v>
      </c>
      <c r="P77" s="114" t="s">
        <v>6362</v>
      </c>
      <c r="Q77" s="42" t="s">
        <v>5538</v>
      </c>
      <c r="R77" s="42"/>
      <c r="S77" s="41" t="str" cm="1">
        <f t="array" ref="S77">IFERROR(_xlfn.IFS(
U77="MPR ISSUE","PDH",
U77="BSS Hardware Issue","BSS",
U77="Sites strategiques, MLL, Pylone, etc.","ENVTECH",
U77="AKTIVCO DEFAUT GE &amp; POWER Cabinet","AKTIVCO",
U77="AKTIVCO Coupure ENEO &amp; Baisse de tension","AKTIVCO GRID ONLY",
U77="Coupure ENEO &amp; Baisse de tension","IHS GRID ONLY",
U77="Defaut GE &amp; POWER Cabinet","IHS",
U77="Sharing","Partners",
U77="Sites strategiques &amp; DataCenter","SST &amp; DC",
U77="Exclu","Exclu",
U77="SAT","SAT",
U77="SPARE-ISSUE","SPARE-ISSUE",
U77="Fiber CAmtel","TRANS_FO_CAMTEL",
U77="Fiber AOF","Fiber AOF",
U77="Projet OCM (HUAWEI)","TRAVAUX-HUAWEI",
U77="Projet OCM (NOKIA)","TRAVAUX-NOKIA",
U77="ACCESS-ISSUE","ACCESS-ISSUE",
U77="Projet OCM (ZTE, NOKIA, autres projets)","TRAVAUX OCM",
U77="No root CAuse","No root cause",
U77="ODU HS","PDH",
U77="IP &amp; VLAN","PDH",
U77="Warehouse HUAWEI","SPARE-ISSUE",
U77="SPARE-HS","SPARE-ISSUE",
U77="Power Telco","BSS",U77="no impacts","no impacts"
),"")</f>
        <v>AKTIVCO GRID ONLY</v>
      </c>
      <c r="T77" s="41" t="str" cm="1">
        <f t="array" ref="T77">IFERROR(_xlfn.IFS(
U77="MPR ISSUE","TX ISSUE",
U77="BSS Hardware Issue","RAN ISSUE",
U77="Sites strategiques, MLL, Pylone, etc.","ENVTECH",
U77="AKTIVCO DEFAUT GE &amp; POWER Cabinet","POWER ISSUE",
U77="AKTIVCO Coupure ENEO &amp; Baisse de tension","POWER ISSUE",
U77="Coupure ENEO &amp; Baisse de tension","POWER ISSUE",
U77="Defaut GE &amp; POWER Cabinet","POWER ISSUE",
U77="Sharing","POWER ISSUE",
U77="Sites strategiques &amp; DataCenter","POWER ISSUE",
U77="Exclu","Exclu",
U77="SAT","TX ISSUE",
U77="SPARE-ISSUE","SPARE-ISSUE",
U77="Fiber CAmtel","TX ISSUE",
U77="Fiber AOF","TX ISSUE",
U77="Projet OCM (HUAWEI)","TRAVAUX-HUAWEI",
U77="Projet OCM (NOKIA)","TRAVAUX -NOKIA",
U77="ACCESS-ISSUE","ACCESS-ISSUE",
U77="Projet OCM (ZTE, NOKIA, autres projets)","TRAVAUX OCM",
U77="No root CAuse","No root cause",
U77="ODU HS","TX ISSUE",
U77="IP &amp; VLAN","TX ISSUE",
U77="Warehouse HUAWEI","SPARE-ISSUE",
U77="SPARE-HS","SPARE-ISSUE",
U77="Power Telco","RAN ISSUE",U77="no impacts","no impacts"
),"")</f>
        <v>POWER ISSUE</v>
      </c>
      <c r="U77" s="68" t="s">
        <v>5326</v>
      </c>
      <c r="V77" s="41" t="str" cm="1">
        <f t="array" ref="V77">IFERROR(_xlfn.IFS(
U77="MPR ISSUE","ACTIVE",
U77="BSS Hardware Issue","ACTIVE",
U77="Sites strategiques, MLL, Pylone, etc.","PASSIVE",
U77="AKTIVCO DEFAUT GE &amp; POWER Cabinet","PASSIVE",
U77="AKTIVCO Coupure ENEO &amp; Baisse de tension","PASSIVE",
U77="Coupure ENEO &amp; Baisse de tension","PASSIVE",
U77="Defaut GE &amp; POWER Cabinet","PASSIVE",
U77="Sharing","PASSIVE",
U77="Sites strategiques &amp; DataCenter","PASSIVE",
U77="Exclu","Exclu",
U77="SAT","ACTIVE",
U77="SPARE-ISSUE","SPARE-ISSUE",
U77="Fiber CAmtel","ACTIVE",
U77="Fiber AOF","ACTIVE",
U77="Projet OCM (HUAWEI)","PLANNED WORKS",
U77="Projet OCM (NOKIA)","PLANNED WORKS",
U77="ACCESS-ISSUE","ACCESS-ISSUE",
U77="Projet OCM (ZTE, NOKIA, autres projets)","PLANNED WORKS",
U77="No root CAuse","No root cause",
U77="ODU HS","ACTIVE",
U77="IP &amp; VLAN","ACTIVE",
U77="Warehouse HUAWEI","SPARE-ISSUE",
U77="SPARE-HS","SPARE-ISSUE",
U77="Power Telco","ACTIVE", U77="no impacts","no impacts"
),"")</f>
        <v>PASSIVE</v>
      </c>
      <c r="W77" s="115" t="s">
        <v>6372</v>
      </c>
      <c r="X77" s="115" t="s">
        <v>6367</v>
      </c>
      <c r="Y77" s="115"/>
      <c r="Z77" s="1" t="s">
        <v>11</v>
      </c>
      <c r="AA77" s="115" t="s">
        <v>6365</v>
      </c>
      <c r="AB77" s="17" t="s">
        <v>6195</v>
      </c>
      <c r="AC77" s="17" t="str">
        <f>_xlfn.XLOOKUP(B77,'INCIDENT-04-27-2026'!E:E,'INCIDENT-04-27-2026'!F:F,"")</f>
        <v/>
      </c>
      <c r="AD77" s="9"/>
      <c r="AE77" s="7" t="s">
        <v>6066</v>
      </c>
      <c r="AF77" s="6" t="str">
        <f>_xlfn.XLOOKUP(B77,'[13]Input_27-04'!$B:$B,'[13]Input_27-04'!$M:$M,"")</f>
        <v>Grid outage,  / grid return awaited</v>
      </c>
      <c r="AG77" s="7"/>
      <c r="AH77" s="3"/>
      <c r="AI77" s="18" t="str">
        <f>_xlfn.XLOOKUP(B77,'[3]Cells Huawei 27042026 10h'!$B:$B,'[3]Cells Huawei 27042026 10h'!$T:$T,"")</f>
        <v/>
      </c>
      <c r="AJ77" s="18" t="str">
        <f>_xlfn.XLOOKUP(B77,'[3]Cells Huawei 27042026 15h'!$B:$B,'[3]Cells Huawei 27042026 15h'!$T:$T,"")</f>
        <v/>
      </c>
      <c r="AK77" s="18" t="str">
        <f>_xlfn.XLOOKUP(B77,'[4]cells down 27042026 11h28'!$B:$B,'[4]cells down 27042026 11h28'!$R:$R,"")</f>
        <v>(04/27/2026 cell zte):-27/04/2026 : Besoin d'analyse BO RAN</v>
      </c>
      <c r="AL77" s="18" t="str">
        <f>_xlfn.XLOOKUP(B77,'[4]cells down 27042026 18h01'!$B:$B,'[4]cells down 27042026 18h01'!$R:$R,"")</f>
        <v>(04/27/2026 cell zte):-27/04/2026 : Besoin d'analyse BO RAN || Site down</v>
      </c>
      <c r="AM77" s="18" t="str">
        <f>_xlfn.XLOOKUP(B77,'[5]cell downs 27042026 11h'!$B:$B,'[5]cell downs 27042026 11h'!$R:$R,"")</f>
        <v/>
      </c>
      <c r="AN77" s="18" t="str">
        <f>_xlfn.XLOOKUP(B77,'[5]cell downs 27042026 17h40'!$B:$B,'[5]cell downs 27042026 17h40'!$R:$R,"")</f>
        <v/>
      </c>
      <c r="AO77" s="18" t="str">
        <f>_xlfn.XLOOKUP(B77,'[6]ALL SITES DOWN'!$D:$D,'[6]ALL SITES DOWN'!$J:$J,"")</f>
        <v>(04/27/2026 ocm ran 17h):-27/04/2026 Grid outage grid only site /Grid return awaited</v>
      </c>
      <c r="AP77" s="18" t="str">
        <f>_xlfn.XLOOKUP(B77,'[7]ALL SITES DOWN'!$D:$D,'[7]ALL SITES DOWN'!$J:$J,"")</f>
        <v>(04/27/2026 ocm ran 11h):-27/04/2026 Grid outage grid only site /Grid return awaited</v>
      </c>
      <c r="AQ77" s="9" t="str">
        <f>_xlfn.XLOOKUP(B77,[8]sheet1!$AC:$AC,[8]sheet1!$AF:$AF,"")</f>
        <v/>
      </c>
      <c r="AR77" s="14"/>
      <c r="AS77" s="14" t="s">
        <v>5465</v>
      </c>
      <c r="AT77" s="14" t="str">
        <f>_xlfn.XLOOKUP(B77,'[9]cell downs 18042026 17h'!$B:$B,'[9]cell downs 18042026 17h'!$B:$B,"")</f>
        <v/>
      </c>
      <c r="AU77" s="14" t="str">
        <f>_xlfn.XLOOKUP(B77,'[10]Cells Huawei 19042026 15h'!$B:$B,'[10]Cells Huawei 19042026 15h'!$B:$B,"")</f>
        <v/>
      </c>
      <c r="AV77" s="9" t="str">
        <f>_xlfn.XLOOKUP(B77,'[11]cells down 19042026 9H40'!$B:$B,'[11]cells down 19042026 9H40'!$B:$B,"")</f>
        <v/>
      </c>
    </row>
    <row r="78" spans="1:48" hidden="1" x14ac:dyDescent="0.3">
      <c r="A78" s="1" t="s">
        <v>2528</v>
      </c>
      <c r="B78" s="8" t="s">
        <v>2529</v>
      </c>
      <c r="C78" s="3" t="str">
        <f>_xlfn.XLOOKUP(B78,'[1]daily break down'!$D:$D,'[1]daily break down'!$E:$E,"")</f>
        <v>SUD-OUEST</v>
      </c>
      <c r="D78" s="1" t="s">
        <v>11</v>
      </c>
      <c r="E78" s="1" t="s">
        <v>12</v>
      </c>
      <c r="F78" s="3" t="s">
        <v>13</v>
      </c>
      <c r="G78" s="1" t="s">
        <v>63</v>
      </c>
      <c r="H78" s="27" t="str">
        <f>_xlfn.XLOOKUP(B78,[2]CALCULATION!$B:$B,[2]CALCULATION!$H:$H,"")</f>
        <v>Huawei</v>
      </c>
      <c r="I78" s="26">
        <v>13.868556899607057</v>
      </c>
      <c r="J78" s="26">
        <v>13.868556899607057</v>
      </c>
      <c r="K78" s="26">
        <v>13.868289373432297</v>
      </c>
      <c r="L78" s="26">
        <v>13.868556899607057</v>
      </c>
      <c r="M78" s="26">
        <v>13.868556899607057</v>
      </c>
      <c r="N78" s="26">
        <v>13.868289373432297</v>
      </c>
      <c r="O78" s="26">
        <v>13.868556899607057</v>
      </c>
      <c r="P78" s="114" t="s">
        <v>6362</v>
      </c>
      <c r="Q78" s="42" t="s">
        <v>6353</v>
      </c>
      <c r="R78" s="42"/>
      <c r="S78" s="41" t="str" cm="1">
        <f t="array" ref="S78">IFERROR(_xlfn.IFS(
U78="MPR ISSUE","PDH",
U78="BSS Hardware Issue","BSS",
U78="Sites strategiques, MLL, Pylone, etc.","ENVTECH",
U78="AKTIVCO DEFAUT GE &amp; POWER Cabinet","AKTIVCO",
U78="AKTIVCO Coupure ENEO &amp; Baisse de tension","AKTIVCO GRID ONLY",
U78="Coupure ENEO &amp; Baisse de tension","IHS GRID ONLY",
U78="Defaut GE &amp; POWER Cabinet","IHS",
U78="Sharing","Partners",
U78="Sites strategiques &amp; DataCenter","SST &amp; DC",
U78="Exclu","Exclu",
U78="SAT","SAT",
U78="SPARE-ISSUE","SPARE-ISSUE",
U78="Fiber CAmtel","TRANS_FO_CAMTEL",
U78="Fiber AOF","Fiber AOF",
U78="Projet OCM (HUAWEI)","TRAVAUX-HUAWEI",
U78="Projet OCM (NOKIA)","TRAVAUX-NOKIA",
U78="ACCESS-ISSUE","ACCESS-ISSUE",
U78="Projet OCM (ZTE, NOKIA, autres projets)","TRAVAUX OCM",
U78="No root CAuse","No root cause",
U78="ODU HS","PDH",
U78="IP &amp; VLAN","PDH",
U78="Warehouse HUAWEI","SPARE-ISSUE",
U78="SPARE-HS","SPARE-ISSUE",
U78="Power Telco","BSS",U78="no impacts","no impacts"
),"")</f>
        <v>SPARE-ISSUE</v>
      </c>
      <c r="T78" s="41" t="str" cm="1">
        <f t="array" ref="T78">IFERROR(_xlfn.IFS(
U78="MPR ISSUE","TX ISSUE",
U78="BSS Hardware Issue","RAN ISSUE",
U78="Sites strategiques, MLL, Pylone, etc.","ENVTECH",
U78="AKTIVCO DEFAUT GE &amp; POWER Cabinet","POWER ISSUE",
U78="AKTIVCO Coupure ENEO &amp; Baisse de tension","POWER ISSUE",
U78="Coupure ENEO &amp; Baisse de tension","POWER ISSUE",
U78="Defaut GE &amp; POWER Cabinet","POWER ISSUE",
U78="Sharing","POWER ISSUE",
U78="Sites strategiques &amp; DataCenter","POWER ISSUE",
U78="Exclu","Exclu",
U78="SAT","TX ISSUE",
U78="SPARE-ISSUE","SPARE-ISSUE",
U78="Fiber CAmtel","TX ISSUE",
U78="Fiber AOF","TX ISSUE",
U78="Projet OCM (HUAWEI)","TRAVAUX-HUAWEI",
U78="Projet OCM (NOKIA)","TRAVAUX -NOKIA",
U78="ACCESS-ISSUE","ACCESS-ISSUE",
U78="Projet OCM (ZTE, NOKIA, autres projets)","TRAVAUX OCM",
U78="No root CAuse","No root cause",
U78="ODU HS","TX ISSUE",
U78="IP &amp; VLAN","TX ISSUE",
U78="Warehouse HUAWEI","SPARE-ISSUE",
U78="SPARE-HS","SPARE-ISSUE",
U78="Power Telco","RAN ISSUE",U78="no impacts","no impacts"
),"")</f>
        <v>SPARE-ISSUE</v>
      </c>
      <c r="U78" s="68" t="s">
        <v>5335</v>
      </c>
      <c r="V78" s="41" t="str" cm="1">
        <f t="array" ref="V78">IFERROR(_xlfn.IFS(
U78="MPR ISSUE","ACTIVE",
U78="BSS Hardware Issue","ACTIVE",
U78="Sites strategiques, MLL, Pylone, etc.","PASSIVE",
U78="AKTIVCO DEFAUT GE &amp; POWER Cabinet","PASSIVE",
U78="AKTIVCO Coupure ENEO &amp; Baisse de tension","PASSIVE",
U78="Coupure ENEO &amp; Baisse de tension","PASSIVE",
U78="Defaut GE &amp; POWER Cabinet","PASSIVE",
U78="Sharing","PASSIVE",
U78="Sites strategiques &amp; DataCenter","PASSIVE",
U78="Exclu","Exclu",
U78="SAT","ACTIVE",
U78="SPARE-ISSUE","SPARE-ISSUE",
U78="Fiber CAmtel","ACTIVE",
U78="Fiber AOF","ACTIVE",
U78="Projet OCM (HUAWEI)","PLANNED WORKS",
U78="Projet OCM (NOKIA)","PLANNED WORKS",
U78="ACCESS-ISSUE","ACCESS-ISSUE",
U78="Projet OCM (ZTE, NOKIA, autres projets)","PLANNED WORKS",
U78="No root CAuse","No root cause",
U78="ODU HS","ACTIVE",
U78="IP &amp; VLAN","ACTIVE",
U78="Warehouse HUAWEI","SPARE-ISSUE",
U78="SPARE-HS","SPARE-ISSUE",
U78="Power Telco","ACTIVE", U78="no impacts","no impacts"
),"")</f>
        <v>SPARE-ISSUE</v>
      </c>
      <c r="W78" s="113"/>
      <c r="X78" s="113"/>
      <c r="Y78" s="113"/>
      <c r="Z78" s="113"/>
      <c r="AA78" s="113"/>
      <c r="AB78" s="17" t="s">
        <v>6196</v>
      </c>
      <c r="AC78" s="17" t="str">
        <f>_xlfn.XLOOKUP(B78,'INCIDENT-04-27-2026'!E:E,'INCIDENT-04-27-2026'!F:F,"")</f>
        <v/>
      </c>
      <c r="AD78" s="9"/>
      <c r="AE78" s="7" t="s">
        <v>5465</v>
      </c>
      <c r="AF78" s="6" t="str">
        <f>_xlfn.XLOOKUP(B78,'[13]Input_27-04'!$B:$B,'[13]Input_27-04'!$M:$M,"")</f>
        <v/>
      </c>
      <c r="AG78" s="7"/>
      <c r="AH78" s="3"/>
      <c r="AI78" s="18" t="str">
        <f>_xlfn.XLOOKUP(B78,'[3]Cells Huawei 27042026 10h'!$B:$B,'[3]Cells Huawei 27042026 10h'!$T:$T,"")</f>
        <v/>
      </c>
      <c r="AJ78" s="18" t="str">
        <f>_xlfn.XLOOKUP(B78,'[3]Cells Huawei 27042026 15h'!$B:$B,'[3]Cells Huawei 27042026 15h'!$T:$T,"")</f>
        <v/>
      </c>
      <c r="AK78" s="18" t="str">
        <f>_xlfn.XLOOKUP(B78,'[4]cells down 27042026 11h28'!$B:$B,'[4]cells down 27042026 11h28'!$R:$R,"")</f>
        <v/>
      </c>
      <c r="AL78" s="18" t="str">
        <f>_xlfn.XLOOKUP(B78,'[4]cells down 27042026 18h01'!$B:$B,'[4]cells down 27042026 18h01'!$R:$R,"")</f>
        <v/>
      </c>
      <c r="AM78" s="18" t="str">
        <f>_xlfn.XLOOKUP(B78,'[5]cell downs 27042026 11h'!$B:$B,'[5]cell downs 27042026 11h'!$R:$R,"")</f>
        <v/>
      </c>
      <c r="AN78" s="18" t="str">
        <f>_xlfn.XLOOKUP(B78,'[5]cell downs 27042026 17h40'!$B:$B,'[5]cell downs 27042026 17h40'!$R:$R,"")</f>
        <v/>
      </c>
      <c r="AO78" s="18" t="str">
        <f>_xlfn.XLOOKUP(B78,'[6]ALL SITES DOWN'!$D:$D,'[6]ALL SITES DOWN'!$J:$J,"")</f>
        <v xml:space="preserve">(04/27/2026 ocm ran 17h):-17/04/2026 Carte EAC (3DB19417AA )  faulty commandée passé pas disponible point transmis a OCM 
16/04/2026 Besoin d'un fme sur site pour verifier le status du MPR et la chaine antennaire de l ODU FME desmond activé ETA asap </v>
      </c>
      <c r="AP78" s="18" t="str">
        <f>_xlfn.XLOOKUP(B78,'[7]ALL SITES DOWN'!$D:$D,'[7]ALL SITES DOWN'!$J:$J,"")</f>
        <v xml:space="preserve">(04/27/2026 ocm ran 11h):-17/04/2026 Carte EAC (3DB19417AA )  faulty commandée passé pas disponible point transmis a OCM 
16/04/2026 Besoin d'un fme sur site pour verifier le status du MPR et la chaine antennaire de l ODU FME desmond activé ETA asap </v>
      </c>
      <c r="AQ78" s="9" t="str">
        <f>_xlfn.XLOOKUP(B78,[8]sheet1!$AC:$AC,[8]sheet1!$AF:$AF,"")</f>
        <v/>
      </c>
      <c r="AR78" s="14"/>
      <c r="AS78" s="14" t="s">
        <v>5465</v>
      </c>
      <c r="AT78" s="14" t="str">
        <f>_xlfn.XLOOKUP(B78,'[9]cell downs 18042026 17h'!$B:$B,'[9]cell downs 18042026 17h'!$B:$B,"")</f>
        <v/>
      </c>
      <c r="AU78" s="14" t="str">
        <f>_xlfn.XLOOKUP(B78,'[10]Cells Huawei 19042026 15h'!$B:$B,'[10]Cells Huawei 19042026 15h'!$B:$B,"")</f>
        <v/>
      </c>
      <c r="AV78" s="9" t="str">
        <f>_xlfn.XLOOKUP(B78,'[11]cells down 19042026 9H40'!$B:$B,'[11]cells down 19042026 9H40'!$B:$B,"")</f>
        <v/>
      </c>
    </row>
    <row r="79" spans="1:48" hidden="1" x14ac:dyDescent="0.3">
      <c r="A79" s="1" t="s">
        <v>152</v>
      </c>
      <c r="B79" s="8" t="s">
        <v>153</v>
      </c>
      <c r="C79" s="3" t="str">
        <f>_xlfn.XLOOKUP(B79,'[1]daily break down'!$D:$D,'[1]daily break down'!$E:$E,"")</f>
        <v>NORD-OUEST</v>
      </c>
      <c r="D79" s="1" t="s">
        <v>11</v>
      </c>
      <c r="E79" s="1" t="s">
        <v>154</v>
      </c>
      <c r="F79" s="3" t="s">
        <v>51</v>
      </c>
      <c r="G79" s="1" t="s">
        <v>155</v>
      </c>
      <c r="H79" s="28" t="str">
        <f>_xlfn.XLOOKUP(B79,[2]CALCULATION!$B:$B,[2]CALCULATION!$H:$H,"")</f>
        <v>NOKIA</v>
      </c>
      <c r="I79" s="26">
        <v>13.866202669269162</v>
      </c>
      <c r="J79" s="26">
        <v>13.866202669269162</v>
      </c>
      <c r="K79" s="26">
        <v>13.866202669269162</v>
      </c>
      <c r="L79" s="26">
        <v>13.866095658799258</v>
      </c>
      <c r="M79" s="26">
        <v>13.866095658799258</v>
      </c>
      <c r="N79" s="26">
        <v>13.865774627389543</v>
      </c>
      <c r="O79" s="26">
        <v>13.865988648329351</v>
      </c>
      <c r="P79" s="114" t="s">
        <v>6362</v>
      </c>
      <c r="Q79" s="42" t="s">
        <v>5537</v>
      </c>
      <c r="R79" s="42" t="s">
        <v>5469</v>
      </c>
      <c r="S79" s="41" t="str" cm="1">
        <f t="array" ref="S79">IFERROR(_xlfn.IFS(
U79="MPR ISSUE","PDH",
U79="BSS Hardware Issue","BSS",
U79="Sites strategiques, MLL, Pylone, etc.","ENVTECH",
U79="AKTIVCO DEFAUT GE &amp; POWER Cabinet","AKTIVCO",
U79="AKTIVCO Coupure ENEO &amp; Baisse de tension","AKTIVCO GRID ONLY",
U79="Coupure ENEO &amp; Baisse de tension","IHS GRID ONLY",
U79="Defaut GE &amp; POWER Cabinet","IHS",
U79="Sharing","Partners",
U79="Sites strategiques &amp; DataCenter","SST &amp; DC",
U79="Exclu","Exclu",
U79="SAT","SAT",
U79="SPARE-ISSUE","SPARE-ISSUE",
U79="Fiber CAmtel","TRANS_FO_CAMTEL",
U79="Fiber AOF","Fiber AOF",
U79="Projet OCM (HUAWEI)","TRAVAUX-HUAWEI",
U79="Projet OCM (NOKIA)","TRAVAUX-NOKIA",
U79="ACCESS-ISSUE","ACCESS-ISSUE",
U79="Projet OCM (ZTE, NOKIA, autres projets)","TRAVAUX OCM",
U79="No root CAuse","No root cause",
U79="ODU HS","PDH",
U79="IP &amp; VLAN","PDH",
U79="Warehouse HUAWEI","SPARE-ISSUE",
U79="SPARE-HS","SPARE-ISSUE",
U79="Power Telco","BSS",U79="no impacts","no impacts"
),"")</f>
        <v>Exclu</v>
      </c>
      <c r="T79" s="41" t="str" cm="1">
        <f t="array" ref="T79">IFERROR(_xlfn.IFS(
U79="MPR ISSUE","TX ISSUE",
U79="BSS Hardware Issue","RAN ISSUE",
U79="Sites strategiques, MLL, Pylone, etc.","ENVTECH",
U79="AKTIVCO DEFAUT GE &amp; POWER Cabinet","POWER ISSUE",
U79="AKTIVCO Coupure ENEO &amp; Baisse de tension","POWER ISSUE",
U79="Coupure ENEO &amp; Baisse de tension","POWER ISSUE",
U79="Defaut GE &amp; POWER Cabinet","POWER ISSUE",
U79="Sharing","POWER ISSUE",
U79="Sites strategiques &amp; DataCenter","POWER ISSUE",
U79="Exclu","Exclu",
U79="SAT","TX ISSUE",
U79="SPARE-ISSUE","SPARE-ISSUE",
U79="Fiber CAmtel","TX ISSUE",
U79="Fiber AOF","TX ISSUE",
U79="Projet OCM (HUAWEI)","TRAVAUX-HUAWEI",
U79="Projet OCM (NOKIA)","TRAVAUX -NOKIA",
U79="ACCESS-ISSUE","ACCESS-ISSUE",
U79="Projet OCM (ZTE, NOKIA, autres projets)","TRAVAUX OCM",
U79="No root CAuse","No root cause",
U79="ODU HS","TX ISSUE",
U79="IP &amp; VLAN","TX ISSUE",
U79="Warehouse HUAWEI","SPARE-ISSUE",
U79="SPARE-HS","SPARE-ISSUE",
U79="Power Telco","RAN ISSUE",U79="no impacts","no impacts"
),"")</f>
        <v>Exclu</v>
      </c>
      <c r="U79" s="68" t="s">
        <v>5537</v>
      </c>
      <c r="V79" s="41" t="str" cm="1">
        <f t="array" ref="V79">IFERROR(_xlfn.IFS(
U79="MPR ISSUE","ACTIVE",
U79="BSS Hardware Issue","ACTIVE",
U79="Sites strategiques, MLL, Pylone, etc.","PASSIVE",
U79="AKTIVCO DEFAUT GE &amp; POWER Cabinet","PASSIVE",
U79="AKTIVCO Coupure ENEO &amp; Baisse de tension","PASSIVE",
U79="Coupure ENEO &amp; Baisse de tension","PASSIVE",
U79="Defaut GE &amp; POWER Cabinet","PASSIVE",
U79="Sharing","PASSIVE",
U79="Sites strategiques &amp; DataCenter","PASSIVE",
U79="Exclu","Exclu",
U79="SAT","ACTIVE",
U79="SPARE-ISSUE","SPARE-ISSUE",
U79="Fiber CAmtel","ACTIVE",
U79="Fiber AOF","ACTIVE",
U79="Projet OCM (HUAWEI)","PLANNED WORKS",
U79="Projet OCM (NOKIA)","PLANNED WORKS",
U79="ACCESS-ISSUE","ACCESS-ISSUE",
U79="Projet OCM (ZTE, NOKIA, autres projets)","PLANNED WORKS",
U79="No root CAuse","No root cause",
U79="ODU HS","ACTIVE",
U79="IP &amp; VLAN","ACTIVE",
U79="Warehouse HUAWEI","SPARE-ISSUE",
U79="SPARE-HS","SPARE-ISSUE",
U79="Power Telco","ACTIVE", U79="no impacts","no impacts"
),"")</f>
        <v>Exclu</v>
      </c>
      <c r="W79" s="113"/>
      <c r="X79" s="113"/>
      <c r="Y79" s="113"/>
      <c r="Z79" s="113"/>
      <c r="AA79" s="113"/>
      <c r="AB79" s="17" t="s">
        <v>5465</v>
      </c>
      <c r="AC79" s="17" t="str">
        <f>_xlfn.XLOOKUP(B79,'INCIDENT-04-27-2026'!E:E,'INCIDENT-04-27-2026'!F:F,"")</f>
        <v/>
      </c>
      <c r="AD79" s="9"/>
      <c r="AE79" s="7" t="s">
        <v>5465</v>
      </c>
      <c r="AF79" s="6" t="str">
        <f>_xlfn.XLOOKUP(B79,'[13]Input_27-04'!$B:$B,'[13]Input_27-04'!$M:$M,"")</f>
        <v/>
      </c>
      <c r="AG79" s="7"/>
      <c r="AH79" s="3"/>
      <c r="AI79" s="18" t="str">
        <f>_xlfn.XLOOKUP(B79,'[3]Cells Huawei 27042026 10h'!$B:$B,'[3]Cells Huawei 27042026 10h'!$T:$T,"")</f>
        <v/>
      </c>
      <c r="AJ79" s="18" t="str">
        <f>_xlfn.XLOOKUP(B79,'[3]Cells Huawei 27042026 15h'!$B:$B,'[3]Cells Huawei 27042026 15h'!$T:$T,"")</f>
        <v/>
      </c>
      <c r="AK79" s="18" t="str">
        <f>_xlfn.XLOOKUP(B79,'[4]cells down 27042026 11h28'!$B:$B,'[4]cells down 27042026 11h28'!$R:$R,"")</f>
        <v/>
      </c>
      <c r="AL79" s="18" t="str">
        <f>_xlfn.XLOOKUP(B79,'[4]cells down 27042026 18h01'!$B:$B,'[4]cells down 27042026 18h01'!$R:$R,"")</f>
        <v/>
      </c>
      <c r="AM79" s="18" t="str">
        <f>_xlfn.XLOOKUP(B79,'[5]cell downs 27042026 11h'!$B:$B,'[5]cell downs 27042026 11h'!$R:$R,"")</f>
        <v/>
      </c>
      <c r="AN79" s="18" t="str">
        <f>_xlfn.XLOOKUP(B79,'[5]cell downs 27042026 17h40'!$B:$B,'[5]cell downs 27042026 17h40'!$R:$R,"")</f>
        <v/>
      </c>
      <c r="AO79" s="18" t="str">
        <f>_xlfn.XLOOKUP(B79,'[6]ALL SITES DOWN'!$D:$D,'[6]ALL SITES DOWN'!$J:$J,"")</f>
        <v/>
      </c>
      <c r="AP79" s="18" t="str">
        <f>_xlfn.XLOOKUP(B79,'[7]ALL SITES DOWN'!$D:$D,'[7]ALL SITES DOWN'!$J:$J,"")</f>
        <v/>
      </c>
      <c r="AQ79" s="9" t="str">
        <f>_xlfn.XLOOKUP(B79,[8]sheet1!$AC:$AC,[8]sheet1!$AF:$AF,"")</f>
        <v/>
      </c>
      <c r="AR79" s="14"/>
      <c r="AS79" s="14" t="s">
        <v>5465</v>
      </c>
      <c r="AT79" s="14" t="str">
        <f>_xlfn.XLOOKUP(B79,'[9]cell downs 18042026 17h'!$B:$B,'[9]cell downs 18042026 17h'!$B:$B,"")</f>
        <v/>
      </c>
      <c r="AU79" s="14" t="str">
        <f>_xlfn.XLOOKUP(B79,'[10]Cells Huawei 19042026 15h'!$B:$B,'[10]Cells Huawei 19042026 15h'!$B:$B,"")</f>
        <v/>
      </c>
      <c r="AV79" s="9" t="str">
        <f>_xlfn.XLOOKUP(B79,'[11]cells down 19042026 9H40'!$B:$B,'[11]cells down 19042026 9H40'!$B:$B,"")</f>
        <v/>
      </c>
    </row>
    <row r="80" spans="1:48" hidden="1" x14ac:dyDescent="0.3">
      <c r="A80" s="1" t="s">
        <v>1886</v>
      </c>
      <c r="B80" s="1" t="s">
        <v>1887</v>
      </c>
      <c r="C80" s="3" t="str">
        <f>_xlfn.XLOOKUP(B80,'[1]daily break down'!$D:$D,'[1]daily break down'!$E:$E,"")</f>
        <v>NORD-OUEST</v>
      </c>
      <c r="D80" s="1" t="s">
        <v>11</v>
      </c>
      <c r="E80" s="1" t="s">
        <v>12</v>
      </c>
      <c r="F80" s="3" t="s">
        <v>51</v>
      </c>
      <c r="G80" s="1" t="s">
        <v>1035</v>
      </c>
      <c r="H80" s="28" t="str">
        <f>_xlfn.XLOOKUP(B80,[2]CALCULATION!$B:$B,[2]CALCULATION!$H:$H,"")</f>
        <v>NOKIA</v>
      </c>
      <c r="I80" s="26">
        <v>13.866202669269162</v>
      </c>
      <c r="J80" s="26">
        <v>13.866202669269162</v>
      </c>
      <c r="K80" s="26">
        <v>13.866202669269162</v>
      </c>
      <c r="L80" s="26">
        <v>13.866095658799258</v>
      </c>
      <c r="M80" s="26">
        <v>13.866095658799258</v>
      </c>
      <c r="N80" s="26">
        <v>13.865774627389543</v>
      </c>
      <c r="O80" s="26">
        <v>13.865988648329351</v>
      </c>
      <c r="P80" s="114" t="s">
        <v>6362</v>
      </c>
      <c r="Q80" s="42" t="s">
        <v>6353</v>
      </c>
      <c r="R80" s="42"/>
      <c r="S80" s="41" t="str" cm="1">
        <f t="array" ref="S80">IFERROR(_xlfn.IFS(
U80="MPR ISSUE","PDH",
U80="BSS Hardware Issue","BSS",
U80="Sites strategiques, MLL, Pylone, etc.","ENVTECH",
U80="AKTIVCO DEFAUT GE &amp; POWER Cabinet","AKTIVCO",
U80="AKTIVCO Coupure ENEO &amp; Baisse de tension","AKTIVCO GRID ONLY",
U80="Coupure ENEO &amp; Baisse de tension","IHS GRID ONLY",
U80="Defaut GE &amp; POWER Cabinet","IHS",
U80="Sharing","Partners",
U80="Sites strategiques &amp; DataCenter","SST &amp; DC",
U80="Exclu","Exclu",
U80="SAT","SAT",
U80="SPARE-ISSUE","SPARE-ISSUE",
U80="Fiber CAmtel","TRANS_FO_CAMTEL",
U80="Fiber AOF","Fiber AOF",
U80="Projet OCM (HUAWEI)","TRAVAUX-HUAWEI",
U80="Projet OCM (NOKIA)","TRAVAUX-NOKIA",
U80="ACCESS-ISSUE","ACCESS-ISSUE",
U80="Projet OCM (ZTE, NOKIA, autres projets)","TRAVAUX OCM",
U80="No root CAuse","No root cause",
U80="ODU HS","PDH",
U80="IP &amp; VLAN","PDH",
U80="Warehouse HUAWEI","SPARE-ISSUE",
U80="SPARE-HS","SPARE-ISSUE",
U80="Power Telco","BSS",U80="no impacts","no impacts"
),"")</f>
        <v>ACCESS-ISSUE</v>
      </c>
      <c r="T80" s="41" t="str" cm="1">
        <f t="array" ref="T80">IFERROR(_xlfn.IFS(
U80="MPR ISSUE","TX ISSUE",
U80="BSS Hardware Issue","RAN ISSUE",
U80="Sites strategiques, MLL, Pylone, etc.","ENVTECH",
U80="AKTIVCO DEFAUT GE &amp; POWER Cabinet","POWER ISSUE",
U80="AKTIVCO Coupure ENEO &amp; Baisse de tension","POWER ISSUE",
U80="Coupure ENEO &amp; Baisse de tension","POWER ISSUE",
U80="Defaut GE &amp; POWER Cabinet","POWER ISSUE",
U80="Sharing","POWER ISSUE",
U80="Sites strategiques &amp; DataCenter","POWER ISSUE",
U80="Exclu","Exclu",
U80="SAT","TX ISSUE",
U80="SPARE-ISSUE","SPARE-ISSUE",
U80="Fiber CAmtel","TX ISSUE",
U80="Fiber AOF","TX ISSUE",
U80="Projet OCM (HUAWEI)","TRAVAUX-HUAWEI",
U80="Projet OCM (NOKIA)","TRAVAUX -NOKIA",
U80="ACCESS-ISSUE","ACCESS-ISSUE",
U80="Projet OCM (ZTE, NOKIA, autres projets)","TRAVAUX OCM",
U80="No root CAuse","No root cause",
U80="ODU HS","TX ISSUE",
U80="IP &amp; VLAN","TX ISSUE",
U80="Warehouse HUAWEI","SPARE-ISSUE",
U80="SPARE-HS","SPARE-ISSUE",
U80="Power Telco","RAN ISSUE",U80="no impacts","no impacts"
),"")</f>
        <v>ACCESS-ISSUE</v>
      </c>
      <c r="U80" s="68" t="s">
        <v>25</v>
      </c>
      <c r="V80" s="41" t="str" cm="1">
        <f t="array" ref="V80">IFERROR(_xlfn.IFS(
U80="MPR ISSUE","ACTIVE",
U80="BSS Hardware Issue","ACTIVE",
U80="Sites strategiques, MLL, Pylone, etc.","PASSIVE",
U80="AKTIVCO DEFAUT GE &amp; POWER Cabinet","PASSIVE",
U80="AKTIVCO Coupure ENEO &amp; Baisse de tension","PASSIVE",
U80="Coupure ENEO &amp; Baisse de tension","PASSIVE",
U80="Defaut GE &amp; POWER Cabinet","PASSIVE",
U80="Sharing","PASSIVE",
U80="Sites strategiques &amp; DataCenter","PASSIVE",
U80="Exclu","Exclu",
U80="SAT","ACTIVE",
U80="SPARE-ISSUE","SPARE-ISSUE",
U80="Fiber CAmtel","ACTIVE",
U80="Fiber AOF","ACTIVE",
U80="Projet OCM (HUAWEI)","PLANNED WORKS",
U80="Projet OCM (NOKIA)","PLANNED WORKS",
U80="ACCESS-ISSUE","ACCESS-ISSUE",
U80="Projet OCM (ZTE, NOKIA, autres projets)","PLANNED WORKS",
U80="No root CAuse","No root cause",
U80="ODU HS","ACTIVE",
U80="IP &amp; VLAN","ACTIVE",
U80="Warehouse HUAWEI","SPARE-ISSUE",
U80="SPARE-HS","SPARE-ISSUE",
U80="Power Telco","ACTIVE", U80="no impacts","no impacts"
),"")</f>
        <v>ACCESS-ISSUE</v>
      </c>
      <c r="W80" s="113"/>
      <c r="X80" s="113"/>
      <c r="Y80" s="113"/>
      <c r="Z80" s="113"/>
      <c r="AA80" s="113"/>
      <c r="AB80" s="17" t="s">
        <v>6197</v>
      </c>
      <c r="AC80" s="17" t="str">
        <f>_xlfn.XLOOKUP(B80,'INCIDENT-04-27-2026'!E:E,'INCIDENT-04-27-2026'!F:F,"")</f>
        <v/>
      </c>
      <c r="AD80" s="9"/>
      <c r="AE80" s="7" t="s">
        <v>5465</v>
      </c>
      <c r="AF80" s="6" t="str">
        <f>_xlfn.XLOOKUP(B80,'[13]Input_27-04'!$B:$B,'[13]Input_27-04'!$M:$M,"")</f>
        <v/>
      </c>
      <c r="AG80" s="7"/>
      <c r="AH80" s="3"/>
      <c r="AI80" s="18" t="str">
        <f>_xlfn.XLOOKUP(B80,'[3]Cells Huawei 27042026 10h'!$B:$B,'[3]Cells Huawei 27042026 10h'!$T:$T,"")</f>
        <v/>
      </c>
      <c r="AJ80" s="18" t="str">
        <f>_xlfn.XLOOKUP(B80,'[3]Cells Huawei 27042026 15h'!$B:$B,'[3]Cells Huawei 27042026 15h'!$T:$T,"")</f>
        <v/>
      </c>
      <c r="AK80" s="18" t="str">
        <f>_xlfn.XLOOKUP(B80,'[4]cells down 27042026 11h28'!$B:$B,'[4]cells down 27042026 11h28'!$R:$R,"")</f>
        <v/>
      </c>
      <c r="AL80" s="18" t="str">
        <f>_xlfn.XLOOKUP(B80,'[4]cells down 27042026 18h01'!$B:$B,'[4]cells down 27042026 18h01'!$R:$R,"")</f>
        <v/>
      </c>
      <c r="AM80" s="18" t="str">
        <f>_xlfn.XLOOKUP(B80,'[5]cell downs 27042026 11h'!$B:$B,'[5]cell downs 27042026 11h'!$R:$R,"")</f>
        <v/>
      </c>
      <c r="AN80" s="18" t="str">
        <f>_xlfn.XLOOKUP(B80,'[5]cell downs 27042026 17h40'!$B:$B,'[5]cell downs 27042026 17h40'!$R:$R,"")</f>
        <v/>
      </c>
      <c r="AO80" s="18" t="str">
        <f>_xlfn.XLOOKUP(B80,'[6]ALL SITES DOWN'!$D:$D,'[6]ALL SITES DOWN'!$J:$J,"")</f>
        <v>(04/27/2026 ocm ran 17h):-27.04.26; Access banned by Separatist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v>
      </c>
      <c r="AP80" s="18" t="str">
        <f>_xlfn.XLOOKUP(B80,'[7]ALL SITES DOWN'!$D:$D,'[7]ALL SITES DOWN'!$J:$J,"")</f>
        <v>(04/27/2026 ocm ran 11h):-27.04.26; Access banned by Separatist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v>
      </c>
      <c r="AQ80" s="9" t="str">
        <f>_xlfn.XLOOKUP(B80,[8]sheet1!$AC:$AC,[8]sheet1!$AF:$AF,"")</f>
        <v/>
      </c>
      <c r="AR80" s="14"/>
      <c r="AS80" s="14" t="s">
        <v>5465</v>
      </c>
      <c r="AT80" s="14" t="str">
        <f>_xlfn.XLOOKUP(B80,'[9]cell downs 18042026 17h'!$B:$B,'[9]cell downs 18042026 17h'!$B:$B,"")</f>
        <v/>
      </c>
      <c r="AU80" s="14" t="str">
        <f>_xlfn.XLOOKUP(B80,'[10]Cells Huawei 19042026 15h'!$B:$B,'[10]Cells Huawei 19042026 15h'!$B:$B,"")</f>
        <v/>
      </c>
      <c r="AV80" s="9" t="str">
        <f>_xlfn.XLOOKUP(B80,'[11]cells down 19042026 9H40'!$B:$B,'[11]cells down 19042026 9H40'!$B:$B,"")</f>
        <v/>
      </c>
    </row>
    <row r="81" spans="1:48" hidden="1" x14ac:dyDescent="0.3">
      <c r="A81" s="1" t="s">
        <v>207</v>
      </c>
      <c r="B81" s="1" t="s">
        <v>208</v>
      </c>
      <c r="C81" s="3" t="str">
        <f>_xlfn.XLOOKUP(B81,'[1]daily break down'!$D:$D,'[1]daily break down'!$E:$E,"")</f>
        <v>NORD-OUEST</v>
      </c>
      <c r="D81" s="1" t="s">
        <v>11</v>
      </c>
      <c r="E81" s="1" t="s">
        <v>96</v>
      </c>
      <c r="F81" s="3" t="s">
        <v>51</v>
      </c>
      <c r="G81" s="1" t="s">
        <v>207</v>
      </c>
      <c r="H81" s="28" t="str">
        <f>_xlfn.XLOOKUP(B81,[2]CALCULATION!$B:$B,[2]CALCULATION!$H:$H,"")</f>
        <v>NOKIA</v>
      </c>
      <c r="I81" s="26">
        <v>9.2114434142903203</v>
      </c>
      <c r="J81" s="26">
        <v>9.0949446827210902</v>
      </c>
      <c r="K81" s="26">
        <v>10.02411659290078</v>
      </c>
      <c r="L81" s="26">
        <v>10.959352429708391</v>
      </c>
      <c r="M81" s="26">
        <v>10.582069182982197</v>
      </c>
      <c r="N81" s="26">
        <v>11.613864133800183</v>
      </c>
      <c r="O81" s="26">
        <v>13.85325440241073</v>
      </c>
      <c r="P81" s="114" t="s">
        <v>6362</v>
      </c>
      <c r="Q81" s="42" t="s">
        <v>6353</v>
      </c>
      <c r="R81" s="42"/>
      <c r="S81" s="41" t="str" cm="1">
        <f t="array" ref="S81">IFERROR(_xlfn.IFS(
U81="MPR ISSUE","PDH",
U81="BSS Hardware Issue","BSS",
U81="Sites strategiques, MLL, Pylone, etc.","ENVTECH",
U81="AKTIVCO DEFAUT GE &amp; POWER Cabinet","AKTIVCO",
U81="AKTIVCO Coupure ENEO &amp; Baisse de tension","AKTIVCO GRID ONLY",
U81="Coupure ENEO &amp; Baisse de tension","IHS GRID ONLY",
U81="Defaut GE &amp; POWER Cabinet","IHS",
U81="Sharing","Partners",
U81="Sites strategiques &amp; DataCenter","SST &amp; DC",
U81="Exclu","Exclu",
U81="SAT","SAT",
U81="SPARE-ISSUE","SPARE-ISSUE",
U81="Fiber CAmtel","TRANS_FO_CAMTEL",
U81="Fiber AOF","Fiber AOF",
U81="Projet OCM (HUAWEI)","TRAVAUX-HUAWEI",
U81="Projet OCM (NOKIA)","TRAVAUX-NOKIA",
U81="ACCESS-ISSUE","ACCESS-ISSUE",
U81="Projet OCM (ZTE, NOKIA, autres projets)","TRAVAUX OCM",
U81="No root CAuse","No root cause",
U81="ODU HS","PDH",
U81="IP &amp; VLAN","PDH",
U81="Warehouse HUAWEI","SPARE-ISSUE",
U81="SPARE-HS","SPARE-ISSUE",
U81="Power Telco","BSS",U81="no impacts","no impacts"
),"")</f>
        <v>ACCESS-ISSUE</v>
      </c>
      <c r="T81" s="41" t="str" cm="1">
        <f t="array" ref="T81">IFERROR(_xlfn.IFS(
U81="MPR ISSUE","TX ISSUE",
U81="BSS Hardware Issue","RAN ISSUE",
U81="Sites strategiques, MLL, Pylone, etc.","ENVTECH",
U81="AKTIVCO DEFAUT GE &amp; POWER Cabinet","POWER ISSUE",
U81="AKTIVCO Coupure ENEO &amp; Baisse de tension","POWER ISSUE",
U81="Coupure ENEO &amp; Baisse de tension","POWER ISSUE",
U81="Defaut GE &amp; POWER Cabinet","POWER ISSUE",
U81="Sharing","POWER ISSUE",
U81="Sites strategiques &amp; DataCenter","POWER ISSUE",
U81="Exclu","Exclu",
U81="SAT","TX ISSUE",
U81="SPARE-ISSUE","SPARE-ISSUE",
U81="Fiber CAmtel","TX ISSUE",
U81="Fiber AOF","TX ISSUE",
U81="Projet OCM (HUAWEI)","TRAVAUX-HUAWEI",
U81="Projet OCM (NOKIA)","TRAVAUX -NOKIA",
U81="ACCESS-ISSUE","ACCESS-ISSUE",
U81="Projet OCM (ZTE, NOKIA, autres projets)","TRAVAUX OCM",
U81="No root CAuse","No root cause",
U81="ODU HS","TX ISSUE",
U81="IP &amp; VLAN","TX ISSUE",
U81="Warehouse HUAWEI","SPARE-ISSUE",
U81="SPARE-HS","SPARE-ISSUE",
U81="Power Telco","RAN ISSUE",U81="no impacts","no impacts"
),"")</f>
        <v>ACCESS-ISSUE</v>
      </c>
      <c r="U81" s="68" t="s">
        <v>25</v>
      </c>
      <c r="V81" s="41" t="str" cm="1">
        <f t="array" ref="V81">IFERROR(_xlfn.IFS(
U81="MPR ISSUE","ACTIVE",
U81="BSS Hardware Issue","ACTIVE",
U81="Sites strategiques, MLL, Pylone, etc.","PASSIVE",
U81="AKTIVCO DEFAUT GE &amp; POWER Cabinet","PASSIVE",
U81="AKTIVCO Coupure ENEO &amp; Baisse de tension","PASSIVE",
U81="Coupure ENEO &amp; Baisse de tension","PASSIVE",
U81="Defaut GE &amp; POWER Cabinet","PASSIVE",
U81="Sharing","PASSIVE",
U81="Sites strategiques &amp; DataCenter","PASSIVE",
U81="Exclu","Exclu",
U81="SAT","ACTIVE",
U81="SPARE-ISSUE","SPARE-ISSUE",
U81="Fiber CAmtel","ACTIVE",
U81="Fiber AOF","ACTIVE",
U81="Projet OCM (HUAWEI)","PLANNED WORKS",
U81="Projet OCM (NOKIA)","PLANNED WORKS",
U81="ACCESS-ISSUE","ACCESS-ISSUE",
U81="Projet OCM (ZTE, NOKIA, autres projets)","PLANNED WORKS",
U81="No root CAuse","No root cause",
U81="ODU HS","ACTIVE",
U81="IP &amp; VLAN","ACTIVE",
U81="Warehouse HUAWEI","SPARE-ISSUE",
U81="SPARE-HS","SPARE-ISSUE",
U81="Power Telco","ACTIVE", U81="no impacts","no impacts"
),"")</f>
        <v>ACCESS-ISSUE</v>
      </c>
      <c r="W81" s="113"/>
      <c r="X81" s="113"/>
      <c r="Y81" s="113"/>
      <c r="Z81" s="113"/>
      <c r="AA81" s="113"/>
      <c r="AB81" s="17" t="s">
        <v>6198</v>
      </c>
      <c r="AC81" s="17" t="str">
        <f>_xlfn.XLOOKUP(B81,'INCIDENT-04-27-2026'!E:E,'INCIDENT-04-27-2026'!F:F,"")</f>
        <v/>
      </c>
      <c r="AD81" s="9"/>
      <c r="AE81" s="7" t="s">
        <v>5465</v>
      </c>
      <c r="AF81" s="6" t="str">
        <f>_xlfn.XLOOKUP(B81,'[13]Input_27-04'!$B:$B,'[13]Input_27-04'!$M:$M,"")</f>
        <v/>
      </c>
      <c r="AG81" s="7"/>
      <c r="AH81" s="3"/>
      <c r="AI81" s="18" t="str">
        <f>_xlfn.XLOOKUP(B81,'[3]Cells Huawei 27042026 10h'!$B:$B,'[3]Cells Huawei 27042026 10h'!$T:$T,"")</f>
        <v/>
      </c>
      <c r="AJ81" s="18" t="str">
        <f>_xlfn.XLOOKUP(B81,'[3]Cells Huawei 27042026 15h'!$B:$B,'[3]Cells Huawei 27042026 15h'!$T:$T,"")</f>
        <v/>
      </c>
      <c r="AK81" s="18" t="str">
        <f>_xlfn.XLOOKUP(B81,'[4]cells down 27042026 11h28'!$B:$B,'[4]cells down 27042026 11h28'!$R:$R,"")</f>
        <v/>
      </c>
      <c r="AL81" s="18" t="str">
        <f>_xlfn.XLOOKUP(B81,'[4]cells down 27042026 18h01'!$B:$B,'[4]cells down 27042026 18h01'!$R:$R,"")</f>
        <v/>
      </c>
      <c r="AM81" s="18" t="str">
        <f>_xlfn.XLOOKUP(B81,'[5]cell downs 27042026 11h'!$B:$B,'[5]cell downs 27042026 11h'!$R:$R,"")</f>
        <v/>
      </c>
      <c r="AN81" s="18" t="str">
        <f>_xlfn.XLOOKUP(B81,'[5]cell downs 27042026 17h40'!$B:$B,'[5]cell downs 27042026 17h40'!$R:$R,"")</f>
        <v/>
      </c>
      <c r="AO81" s="18" t="str">
        <f>_xlfn.XLOOKUP(B81,'[6]ALL SITES DOWN'!$D:$D,'[6]ALL SITES DOWN'!$J:$J,"")</f>
        <v>(04/27/2026 ocm ran 17h):-27/04/2026 |access negotiation ongoing
26/04/2026 Need FME on site to check ODU 4.2 and entenna chain / FME Donald manage with L0</v>
      </c>
      <c r="AP81" s="18" t="str">
        <f>_xlfn.XLOOKUP(B81,'[7]ALL SITES DOWN'!$D:$D,'[7]ALL SITES DOWN'!$J:$J,"")</f>
        <v>(04/27/2026 ocm ran 11h):-27/04/2026 |access negotiation ongoing
26/04/2026 Need FME on site to check ODU 4.2 and entenna chain / FME Donald manage with L0</v>
      </c>
      <c r="AQ81" s="9" t="str">
        <f>_xlfn.XLOOKUP(B81,[8]sheet1!$AC:$AC,[8]sheet1!$AF:$AF,"")</f>
        <v>(04/27/2026 ticket):-INC-20260427-00018430…	Active// No power issue on site Ubaie; 54.8V site on BATTERY, The FME TX Julien (+237 6 93 09 58 49) from Huawei is informed…Others Transmission equipement fault</v>
      </c>
      <c r="AR81" s="14"/>
      <c r="AS81" s="14" t="s">
        <v>5465</v>
      </c>
      <c r="AT81" s="14" t="str">
        <f>_xlfn.XLOOKUP(B81,'[9]cell downs 18042026 17h'!$B:$B,'[9]cell downs 18042026 17h'!$B:$B,"")</f>
        <v>NRO_046</v>
      </c>
      <c r="AU81" s="14" t="str">
        <f>_xlfn.XLOOKUP(B81,'[10]Cells Huawei 19042026 15h'!$B:$B,'[10]Cells Huawei 19042026 15h'!$B:$B,"")</f>
        <v/>
      </c>
      <c r="AV81" s="9" t="str">
        <f>_xlfn.XLOOKUP(B81,'[11]cells down 19042026 9H40'!$B:$B,'[11]cells down 19042026 9H40'!$B:$B,"")</f>
        <v/>
      </c>
    </row>
    <row r="82" spans="1:48" x14ac:dyDescent="0.3">
      <c r="A82" s="1" t="s">
        <v>776</v>
      </c>
      <c r="B82" s="8" t="s">
        <v>777</v>
      </c>
      <c r="C82" s="3" t="str">
        <f>_xlfn.XLOOKUP(B82,'[1]daily break down'!$D:$D,'[1]daily break down'!$E:$E,"")</f>
        <v>OUEST</v>
      </c>
      <c r="D82" s="1" t="s">
        <v>11</v>
      </c>
      <c r="E82" s="1" t="s">
        <v>12</v>
      </c>
      <c r="F82" s="3" t="s">
        <v>102</v>
      </c>
      <c r="G82" s="1" t="s">
        <v>776</v>
      </c>
      <c r="H82" s="28" t="str">
        <f>_xlfn.XLOOKUP(B82,[2]CALCULATION!$B:$B,[2]CALCULATION!$H:$H,"")</f>
        <v>NOKIA</v>
      </c>
      <c r="I82" s="26">
        <v>0</v>
      </c>
      <c r="J82" s="26">
        <v>0</v>
      </c>
      <c r="K82" s="26">
        <v>0</v>
      </c>
      <c r="L82" s="26">
        <v>3.1723610504718445</v>
      </c>
      <c r="M82" s="26">
        <v>18.491409199476074</v>
      </c>
      <c r="N82" s="26">
        <v>18.491409199476074</v>
      </c>
      <c r="O82" s="26">
        <v>13.668197629789434</v>
      </c>
      <c r="P82" s="114" t="s">
        <v>6362</v>
      </c>
      <c r="Q82" s="42" t="s">
        <v>5538</v>
      </c>
      <c r="R82" s="42"/>
      <c r="S82" s="41" t="str" cm="1">
        <f t="array" ref="S82">IFERROR(_xlfn.IFS(
U82="MPR ISSUE","PDH",
U82="BSS Hardware Issue","BSS",
U82="Sites strategiques, MLL, Pylone, etc.","ENVTECH",
U82="AKTIVCO DEFAUT GE &amp; POWER Cabinet","AKTIVCO",
U82="AKTIVCO Coupure ENEO &amp; Baisse de tension","AKTIVCO GRID ONLY",
U82="Coupure ENEO &amp; Baisse de tension","IHS GRID ONLY",
U82="Defaut GE &amp; POWER Cabinet","IHS",
U82="Sharing","Partners",
U82="Sites strategiques &amp; DataCenter","SST &amp; DC",
U82="Exclu","Exclu",
U82="SAT","SAT",
U82="SPARE-ISSUE","SPARE-ISSUE",
U82="Fiber CAmtel","TRANS_FO_CAMTEL",
U82="Fiber AOF","Fiber AOF",
U82="Projet OCM (HUAWEI)","TRAVAUX-HUAWEI",
U82="Projet OCM (NOKIA)","TRAVAUX-NOKIA",
U82="ACCESS-ISSUE","ACCESS-ISSUE",
U82="Projet OCM (ZTE, NOKIA, autres projets)","TRAVAUX OCM",
U82="No root CAuse","No root cause",
U82="ODU HS","PDH",
U82="IP &amp; VLAN","PDH",
U82="Warehouse HUAWEI","SPARE-ISSUE",
U82="SPARE-HS","SPARE-ISSUE",
U82="Power Telco","BSS",U82="no impacts","no impacts"
),"")</f>
        <v>BSS</v>
      </c>
      <c r="T82" s="41" t="str" cm="1">
        <f t="array" ref="T82">IFERROR(_xlfn.IFS(
U82="MPR ISSUE","TX ISSUE",
U82="BSS Hardware Issue","RAN ISSUE",
U82="Sites strategiques, MLL, Pylone, etc.","ENVTECH",
U82="AKTIVCO DEFAUT GE &amp; POWER Cabinet","POWER ISSUE",
U82="AKTIVCO Coupure ENEO &amp; Baisse de tension","POWER ISSUE",
U82="Coupure ENEO &amp; Baisse de tension","POWER ISSUE",
U82="Defaut GE &amp; POWER Cabinet","POWER ISSUE",
U82="Sharing","POWER ISSUE",
U82="Sites strategiques &amp; DataCenter","POWER ISSUE",
U82="Exclu","Exclu",
U82="SAT","TX ISSUE",
U82="SPARE-ISSUE","SPARE-ISSUE",
U82="Fiber CAmtel","TX ISSUE",
U82="Fiber AOF","TX ISSUE",
U82="Projet OCM (HUAWEI)","TRAVAUX-HUAWEI",
U82="Projet OCM (NOKIA)","TRAVAUX -NOKIA",
U82="ACCESS-ISSUE","ACCESS-ISSUE",
U82="Projet OCM (ZTE, NOKIA, autres projets)","TRAVAUX OCM",
U82="No root CAuse","No root cause",
U82="ODU HS","TX ISSUE",
U82="IP &amp; VLAN","TX ISSUE",
U82="Warehouse HUAWEI","SPARE-ISSUE",
U82="SPARE-HS","SPARE-ISSUE",
U82="Power Telco","RAN ISSUE",U82="no impacts","no impacts"
),"")</f>
        <v>RAN ISSUE</v>
      </c>
      <c r="U82" s="68" t="s">
        <v>5319</v>
      </c>
      <c r="V82" s="41" t="str" cm="1">
        <f t="array" ref="V82">IFERROR(_xlfn.IFS(
U82="MPR ISSUE","ACTIVE",
U82="BSS Hardware Issue","ACTIVE",
U82="Sites strategiques, MLL, Pylone, etc.","PASSIVE",
U82="AKTIVCO DEFAUT GE &amp; POWER Cabinet","PASSIVE",
U82="AKTIVCO Coupure ENEO &amp; Baisse de tension","PASSIVE",
U82="Coupure ENEO &amp; Baisse de tension","PASSIVE",
U82="Defaut GE &amp; POWER Cabinet","PASSIVE",
U82="Sharing","PASSIVE",
U82="Sites strategiques &amp; DataCenter","PASSIVE",
U82="Exclu","Exclu",
U82="SAT","ACTIVE",
U82="SPARE-ISSUE","SPARE-ISSUE",
U82="Fiber CAmtel","ACTIVE",
U82="Fiber AOF","ACTIVE",
U82="Projet OCM (HUAWEI)","PLANNED WORKS",
U82="Projet OCM (NOKIA)","PLANNED WORKS",
U82="ACCESS-ISSUE","ACCESS-ISSUE",
U82="Projet OCM (ZTE, NOKIA, autres projets)","PLANNED WORKS",
U82="No root CAuse","No root cause",
U82="ODU HS","ACTIVE",
U82="IP &amp; VLAN","ACTIVE",
U82="Warehouse HUAWEI","SPARE-ISSUE",
U82="SPARE-HS","SPARE-ISSUE",
U82="Power Telco","ACTIVE", U82="no impacts","no impacts"
),"")</f>
        <v>ACTIVE</v>
      </c>
      <c r="W82" s="119"/>
      <c r="X82" s="119" t="s">
        <v>6434</v>
      </c>
      <c r="Y82" s="119"/>
      <c r="Z82" s="119"/>
      <c r="AA82" s="119" t="s">
        <v>6380</v>
      </c>
      <c r="AB82" s="17" t="s">
        <v>6199</v>
      </c>
      <c r="AC82" s="17" t="str">
        <f>_xlfn.XLOOKUP(B82,'INCIDENT-04-27-2026'!E:E,'INCIDENT-04-27-2026'!F:F,"")</f>
        <v/>
      </c>
      <c r="AD82" s="9"/>
      <c r="AE82" s="7" t="s">
        <v>6101</v>
      </c>
      <c r="AF82" s="6" t="str">
        <f>_xlfn.XLOOKUP(B82,'[13]Input_27-04'!$B:$B,'[13]Input_27-04'!$M:$M,"")</f>
        <v/>
      </c>
      <c r="AG82" s="7"/>
      <c r="AH82" s="3"/>
      <c r="AI82" s="18" t="str">
        <f>_xlfn.XLOOKUP(B82,'[3]Cells Huawei 27042026 10h'!$B:$B,'[3]Cells Huawei 27042026 10h'!$T:$T,"")</f>
        <v/>
      </c>
      <c r="AJ82" s="18" t="str">
        <f>_xlfn.XLOOKUP(B82,'[3]Cells Huawei 27042026 15h'!$B:$B,'[3]Cells Huawei 27042026 15h'!$T:$T,"")</f>
        <v/>
      </c>
      <c r="AK82" s="18" t="str">
        <f>_xlfn.XLOOKUP(B82,'[4]cells down 27042026 11h28'!$B:$B,'[4]cells down 27042026 11h28'!$R:$R,"")</f>
        <v/>
      </c>
      <c r="AL82" s="18" t="str">
        <f>_xlfn.XLOOKUP(B82,'[4]cells down 27042026 18h01'!$B:$B,'[4]cells down 27042026 18h01'!$R:$R,"")</f>
        <v/>
      </c>
      <c r="AM82" s="18" t="str">
        <f>_xlfn.XLOOKUP(B82,'[5]cell downs 27042026 11h'!$B:$B,'[5]cell downs 27042026 11h'!$R:$R,"")</f>
        <v>(04/27/2026 cell nokia):-27/04/2026 : Need BO RAN analysis</v>
      </c>
      <c r="AN82" s="18" t="str">
        <f>_xlfn.XLOOKUP(B82,'[5]cell downs 27042026 17h40'!$B:$B,'[5]cell downs 27042026 17h40'!$R:$R,"")</f>
        <v>(04/27/2026 cell nokia):-27/04/2026 : Need BO RAN analysis || Closed after reset but FME should check ABIA module</v>
      </c>
      <c r="AO82" s="18" t="str">
        <f>_xlfn.XLOOKUP(B82,'[6]ALL SITES DOWN'!$D:$D,'[6]ALL SITES DOWN'!$J:$J,"")</f>
        <v/>
      </c>
      <c r="AP82" s="18" t="str">
        <f>_xlfn.XLOOKUP(B82,'[7]ALL SITES DOWN'!$D:$D,'[7]ALL SITES DOWN'!$J:$J,"")</f>
        <v/>
      </c>
      <c r="AQ82" s="9" t="str">
        <f>_xlfn.XLOOKUP(B82,[8]sheet1!$AC:$AC,[8]sheet1!$AF:$AF,"")</f>
        <v/>
      </c>
      <c r="AR82" s="14"/>
      <c r="AS82" s="14" t="s">
        <v>5465</v>
      </c>
      <c r="AT82" s="14" t="str">
        <f>_xlfn.XLOOKUP(B82,'[9]cell downs 18042026 17h'!$B:$B,'[9]cell downs 18042026 17h'!$B:$B,"")</f>
        <v/>
      </c>
      <c r="AU82" s="14" t="str">
        <f>_xlfn.XLOOKUP(B82,'[10]Cells Huawei 19042026 15h'!$B:$B,'[10]Cells Huawei 19042026 15h'!$B:$B,"")</f>
        <v/>
      </c>
      <c r="AV82" s="9" t="str">
        <f>_xlfn.XLOOKUP(B82,'[11]cells down 19042026 9H40'!$B:$B,'[11]cells down 19042026 9H40'!$B:$B,"")</f>
        <v/>
      </c>
    </row>
    <row r="83" spans="1:48" x14ac:dyDescent="0.3">
      <c r="A83" s="1" t="s">
        <v>1890</v>
      </c>
      <c r="B83" s="8" t="s">
        <v>1891</v>
      </c>
      <c r="C83" s="3" t="str">
        <f>_xlfn.XLOOKUP(B83,'[1]daily break down'!$D:$D,'[1]daily break down'!$E:$E,"")</f>
        <v>Douala</v>
      </c>
      <c r="D83" s="1" t="s">
        <v>11</v>
      </c>
      <c r="E83" s="1" t="s">
        <v>12</v>
      </c>
      <c r="F83" s="3" t="s">
        <v>31</v>
      </c>
      <c r="G83" s="1" t="s">
        <v>32</v>
      </c>
      <c r="H83" s="29" t="str">
        <f>_xlfn.XLOOKUP(B83,[2]CALCULATION!$B:$B,[2]CALCULATION!$H:$H,"")</f>
        <v>ZTE</v>
      </c>
      <c r="I83" s="26">
        <v>0</v>
      </c>
      <c r="J83" s="26">
        <v>0</v>
      </c>
      <c r="K83" s="26">
        <v>6.8627419506724543</v>
      </c>
      <c r="L83" s="26">
        <v>12.168410223922978</v>
      </c>
      <c r="M83" s="26">
        <v>11.725672239771939</v>
      </c>
      <c r="N83" s="26">
        <v>4.62531354067682</v>
      </c>
      <c r="O83" s="26">
        <v>13.665183501553791</v>
      </c>
      <c r="P83" s="114" t="s">
        <v>6362</v>
      </c>
      <c r="Q83" s="42" t="s">
        <v>5538</v>
      </c>
      <c r="R83" s="42"/>
      <c r="S83" s="41" t="str" cm="1">
        <f t="array" ref="S83">IFERROR(_xlfn.IFS(
U83="MPR ISSUE","PDH",
U83="BSS Hardware Issue","BSS",
U83="Sites strategiques, MLL, Pylone, etc.","ENVTECH",
U83="AKTIVCO DEFAUT GE &amp; POWER Cabinet","AKTIVCO",
U83="AKTIVCO Coupure ENEO &amp; Baisse de tension","AKTIVCO GRID ONLY",
U83="Coupure ENEO &amp; Baisse de tension","IHS GRID ONLY",
U83="Defaut GE &amp; POWER Cabinet","IHS",
U83="Sharing","Partners",
U83="Sites strategiques &amp; DataCenter","SST &amp; DC",
U83="Exclu","Exclu",
U83="SAT","SAT",
U83="SPARE-ISSUE","SPARE-ISSUE",
U83="Fiber CAmtel","TRANS_FO_CAMTEL",
U83="Fiber AOF","Fiber AOF",
U83="Projet OCM (HUAWEI)","TRAVAUX-HUAWEI",
U83="Projet OCM (NOKIA)","TRAVAUX-NOKIA",
U83="ACCESS-ISSUE","ACCESS-ISSUE",
U83="Projet OCM (ZTE, NOKIA, autres projets)","TRAVAUX OCM",
U83="No root CAuse","No root cause",
U83="ODU HS","PDH",
U83="IP &amp; VLAN","PDH",
U83="Warehouse HUAWEI","SPARE-ISSUE",
U83="SPARE-HS","SPARE-ISSUE",
U83="Power Telco","BSS",U83="no impacts","no impacts"
),"")</f>
        <v>No root cause</v>
      </c>
      <c r="T83" s="41" t="str" cm="1">
        <f t="array" ref="T83">IFERROR(_xlfn.IFS(
U83="MPR ISSUE","TX ISSUE",
U83="BSS Hardware Issue","RAN ISSUE",
U83="Sites strategiques, MLL, Pylone, etc.","ENVTECH",
U83="AKTIVCO DEFAUT GE &amp; POWER Cabinet","POWER ISSUE",
U83="AKTIVCO Coupure ENEO &amp; Baisse de tension","POWER ISSUE",
U83="Coupure ENEO &amp; Baisse de tension","POWER ISSUE",
U83="Defaut GE &amp; POWER Cabinet","POWER ISSUE",
U83="Sharing","POWER ISSUE",
U83="Sites strategiques &amp; DataCenter","POWER ISSUE",
U83="Exclu","Exclu",
U83="SAT","TX ISSUE",
U83="SPARE-ISSUE","SPARE-ISSUE",
U83="Fiber CAmtel","TX ISSUE",
U83="Fiber AOF","TX ISSUE",
U83="Projet OCM (HUAWEI)","TRAVAUX-HUAWEI",
U83="Projet OCM (NOKIA)","TRAVAUX -NOKIA",
U83="ACCESS-ISSUE","ACCESS-ISSUE",
U83="Projet OCM (ZTE, NOKIA, autres projets)","TRAVAUX OCM",
U83="No root CAuse","No root cause",
U83="ODU HS","TX ISSUE",
U83="IP &amp; VLAN","TX ISSUE",
U83="Warehouse HUAWEI","SPARE-ISSUE",
U83="SPARE-HS","SPARE-ISSUE",
U83="Power Telco","RAN ISSUE",U83="no impacts","no impacts"
),"")</f>
        <v>No root cause</v>
      </c>
      <c r="U83" s="68" t="s">
        <v>5691</v>
      </c>
      <c r="V83" s="41" t="str" cm="1">
        <f t="array" ref="V83">IFERROR(_xlfn.IFS(
U83="MPR ISSUE","ACTIVE",
U83="BSS Hardware Issue","ACTIVE",
U83="Sites strategiques, MLL, Pylone, etc.","PASSIVE",
U83="AKTIVCO DEFAUT GE &amp; POWER Cabinet","PASSIVE",
U83="AKTIVCO Coupure ENEO &amp; Baisse de tension","PASSIVE",
U83="Coupure ENEO &amp; Baisse de tension","PASSIVE",
U83="Defaut GE &amp; POWER Cabinet","PASSIVE",
U83="Sharing","PASSIVE",
U83="Sites strategiques &amp; DataCenter","PASSIVE",
U83="Exclu","Exclu",
U83="SAT","ACTIVE",
U83="SPARE-ISSUE","SPARE-ISSUE",
U83="Fiber CAmtel","ACTIVE",
U83="Fiber AOF","ACTIVE",
U83="Projet OCM (HUAWEI)","PLANNED WORKS",
U83="Projet OCM (NOKIA)","PLANNED WORKS",
U83="ACCESS-ISSUE","ACCESS-ISSUE",
U83="Projet OCM (ZTE, NOKIA, autres projets)","PLANNED WORKS",
U83="No root CAuse","No root cause",
U83="ODU HS","ACTIVE",
U83="IP &amp; VLAN","ACTIVE",
U83="Warehouse HUAWEI","SPARE-ISSUE",
U83="SPARE-HS","SPARE-ISSUE",
U83="Power Telco","ACTIVE", U83="no impacts","no impacts"
),"")</f>
        <v>No root cause</v>
      </c>
      <c r="W83" s="119"/>
      <c r="X83" s="119"/>
      <c r="Y83" s="119"/>
      <c r="Z83" s="119"/>
      <c r="AA83" s="119"/>
      <c r="AB83" s="17" t="s">
        <v>6073</v>
      </c>
      <c r="AC83" s="17" t="str">
        <f>_xlfn.XLOOKUP(B83,'INCIDENT-04-27-2026'!E:E,'INCIDENT-04-27-2026'!F:F,"")</f>
        <v/>
      </c>
      <c r="AD83" s="9"/>
      <c r="AE83" s="7" t="s">
        <v>6073</v>
      </c>
      <c r="AF83" s="6" t="str">
        <f>_xlfn.XLOOKUP(B83,'[13]Input_27-04'!$B:$B,'[13]Input_27-04'!$M:$M,"")</f>
        <v/>
      </c>
      <c r="AG83" s="7"/>
      <c r="AH83" s="3"/>
      <c r="AI83" s="18" t="str">
        <f>_xlfn.XLOOKUP(B83,'[3]Cells Huawei 27042026 10h'!$B:$B,'[3]Cells Huawei 27042026 10h'!$T:$T,"")</f>
        <v/>
      </c>
      <c r="AJ83" s="18" t="str">
        <f>_xlfn.XLOOKUP(B83,'[3]Cells Huawei 27042026 15h'!$B:$B,'[3]Cells Huawei 27042026 15h'!$T:$T,"")</f>
        <v/>
      </c>
      <c r="AK83" s="18" t="str">
        <f>_xlfn.XLOOKUP(B83,'[4]cells down 27042026 11h28'!$B:$B,'[4]cells down 27042026 11h28'!$R:$R,"")</f>
        <v/>
      </c>
      <c r="AL83" s="18" t="str">
        <f>_xlfn.XLOOKUP(B83,'[4]cells down 27042026 18h01'!$B:$B,'[4]cells down 27042026 18h01'!$R:$R,"")</f>
        <v/>
      </c>
      <c r="AM83" s="18" t="str">
        <f>_xlfn.XLOOKUP(B83,'[5]cell downs 27042026 11h'!$B:$B,'[5]cell downs 27042026 11h'!$R:$R,"")</f>
        <v/>
      </c>
      <c r="AN83" s="18" t="str">
        <f>_xlfn.XLOOKUP(B83,'[5]cell downs 27042026 17h40'!$B:$B,'[5]cell downs 27042026 17h40'!$R:$R,"")</f>
        <v/>
      </c>
      <c r="AO83" s="18" t="str">
        <f>_xlfn.XLOOKUP(B83,'[6]ALL SITES DOWN'!$D:$D,'[6]ALL SITES DOWN'!$J:$J,"")</f>
        <v/>
      </c>
      <c r="AP83" s="18" t="str">
        <f>_xlfn.XLOOKUP(B83,'[7]ALL SITES DOWN'!$D:$D,'[7]ALL SITES DOWN'!$J:$J,"")</f>
        <v/>
      </c>
      <c r="AQ83" s="9" t="str">
        <f>_xlfn.XLOOKUP(B83,[8]sheet1!$AC:$AC,[8]sheet1!$AF:$AF,"")</f>
        <v/>
      </c>
      <c r="AR83" s="14"/>
      <c r="AS83" s="14" t="s">
        <v>5465</v>
      </c>
      <c r="AT83" s="14" t="str">
        <f>_xlfn.XLOOKUP(B83,'[9]cell downs 18042026 17h'!$B:$B,'[9]cell downs 18042026 17h'!$B:$B,"")</f>
        <v/>
      </c>
      <c r="AU83" s="14" t="str">
        <f>_xlfn.XLOOKUP(B83,'[10]Cells Huawei 19042026 15h'!$B:$B,'[10]Cells Huawei 19042026 15h'!$B:$B,"")</f>
        <v/>
      </c>
      <c r="AV83" s="9" t="str">
        <f>_xlfn.XLOOKUP(B83,'[11]cells down 19042026 9H40'!$B:$B,'[11]cells down 19042026 9H40'!$B:$B,"")</f>
        <v/>
      </c>
    </row>
    <row r="84" spans="1:48" x14ac:dyDescent="0.3">
      <c r="A84" s="1" t="s">
        <v>358</v>
      </c>
      <c r="B84" s="1" t="s">
        <v>359</v>
      </c>
      <c r="C84" s="3" t="str">
        <f>_xlfn.XLOOKUP(B84,'[1]daily break down'!$D:$D,'[1]daily break down'!$E:$E,"")</f>
        <v>ADAMAOUA</v>
      </c>
      <c r="D84" s="1" t="s">
        <v>11</v>
      </c>
      <c r="E84" s="1" t="s">
        <v>96</v>
      </c>
      <c r="F84" s="3" t="s">
        <v>90</v>
      </c>
      <c r="G84" s="1" t="s">
        <v>358</v>
      </c>
      <c r="H84" s="28" t="str">
        <f>_xlfn.XLOOKUP(B84,[2]CALCULATION!$B:$B,[2]CALCULATION!$H:$H,"")</f>
        <v>NOKIA</v>
      </c>
      <c r="I84" s="26">
        <v>14.890976030887817</v>
      </c>
      <c r="J84" s="26">
        <v>10.710486914271199</v>
      </c>
      <c r="K84" s="26">
        <v>1.1129414292876647</v>
      </c>
      <c r="L84" s="26">
        <v>4.8145098662543268E-2</v>
      </c>
      <c r="M84" s="26">
        <v>1.8838014172833557</v>
      </c>
      <c r="N84" s="26">
        <v>4.2159553812722237</v>
      </c>
      <c r="O84" s="26">
        <v>13.362161504254907</v>
      </c>
      <c r="P84" s="114" t="s">
        <v>6362</v>
      </c>
      <c r="Q84" s="42" t="s">
        <v>5538</v>
      </c>
      <c r="R84" s="42"/>
      <c r="S84" s="41" t="str" cm="1">
        <f t="array" ref="S84">IFERROR(_xlfn.IFS(
U84="MPR ISSUE","PDH",
U84="BSS Hardware Issue","BSS",
U84="Sites strategiques, MLL, Pylone, etc.","ENVTECH",
U84="AKTIVCO DEFAUT GE &amp; POWER Cabinet","AKTIVCO",
U84="AKTIVCO Coupure ENEO &amp; Baisse de tension","AKTIVCO GRID ONLY",
U84="Coupure ENEO &amp; Baisse de tension","IHS GRID ONLY",
U84="Defaut GE &amp; POWER Cabinet","IHS",
U84="Sharing","Partners",
U84="Sites strategiques &amp; DataCenter","SST &amp; DC",
U84="Exclu","Exclu",
U84="SAT","SAT",
U84="SPARE-ISSUE","SPARE-ISSUE",
U84="Fiber CAmtel","TRANS_FO_CAMTEL",
U84="Fiber AOF","Fiber AOF",
U84="Projet OCM (HUAWEI)","TRAVAUX-HUAWEI",
U84="Projet OCM (NOKIA)","TRAVAUX-NOKIA",
U84="ACCESS-ISSUE","ACCESS-ISSUE",
U84="Projet OCM (ZTE, NOKIA, autres projets)","TRAVAUX OCM",
U84="No root CAuse","No root cause",
U84="ODU HS","PDH",
U84="IP &amp; VLAN","PDH",
U84="Warehouse HUAWEI","SPARE-ISSUE",
U84="SPARE-HS","SPARE-ISSUE",
U84="Power Telco","BSS",U84="no impacts","no impacts"
),"")</f>
        <v>No root cause</v>
      </c>
      <c r="T84" s="41" t="str" cm="1">
        <f t="array" ref="T84">IFERROR(_xlfn.IFS(
U84="MPR ISSUE","TX ISSUE",
U84="BSS Hardware Issue","RAN ISSUE",
U84="Sites strategiques, MLL, Pylone, etc.","ENVTECH",
U84="AKTIVCO DEFAUT GE &amp; POWER Cabinet","POWER ISSUE",
U84="AKTIVCO Coupure ENEO &amp; Baisse de tension","POWER ISSUE",
U84="Coupure ENEO &amp; Baisse de tension","POWER ISSUE",
U84="Defaut GE &amp; POWER Cabinet","POWER ISSUE",
U84="Sharing","POWER ISSUE",
U84="Sites strategiques &amp; DataCenter","POWER ISSUE",
U84="Exclu","Exclu",
U84="SAT","TX ISSUE",
U84="SPARE-ISSUE","SPARE-ISSUE",
U84="Fiber CAmtel","TX ISSUE",
U84="Fiber AOF","TX ISSUE",
U84="Projet OCM (HUAWEI)","TRAVAUX-HUAWEI",
U84="Projet OCM (NOKIA)","TRAVAUX -NOKIA",
U84="ACCESS-ISSUE","ACCESS-ISSUE",
U84="Projet OCM (ZTE, NOKIA, autres projets)","TRAVAUX OCM",
U84="No root CAuse","No root cause",
U84="ODU HS","TX ISSUE",
U84="IP &amp; VLAN","TX ISSUE",
U84="Warehouse HUAWEI","SPARE-ISSUE",
U84="SPARE-HS","SPARE-ISSUE",
U84="Power Telco","RAN ISSUE",U84="no impacts","no impacts"
),"")</f>
        <v>No root cause</v>
      </c>
      <c r="U84" s="68" t="s">
        <v>5691</v>
      </c>
      <c r="V84" s="41" t="str" cm="1">
        <f t="array" ref="V84">IFERROR(_xlfn.IFS(
U84="MPR ISSUE","ACTIVE",
U84="BSS Hardware Issue","ACTIVE",
U84="Sites strategiques, MLL, Pylone, etc.","PASSIVE",
U84="AKTIVCO DEFAUT GE &amp; POWER Cabinet","PASSIVE",
U84="AKTIVCO Coupure ENEO &amp; Baisse de tension","PASSIVE",
U84="Coupure ENEO &amp; Baisse de tension","PASSIVE",
U84="Defaut GE &amp; POWER Cabinet","PASSIVE",
U84="Sharing","PASSIVE",
U84="Sites strategiques &amp; DataCenter","PASSIVE",
U84="Exclu","Exclu",
U84="SAT","ACTIVE",
U84="SPARE-ISSUE","SPARE-ISSUE",
U84="Fiber CAmtel","ACTIVE",
U84="Fiber AOF","ACTIVE",
U84="Projet OCM (HUAWEI)","PLANNED WORKS",
U84="Projet OCM (NOKIA)","PLANNED WORKS",
U84="ACCESS-ISSUE","ACCESS-ISSUE",
U84="Projet OCM (ZTE, NOKIA, autres projets)","PLANNED WORKS",
U84="No root CAuse","No root cause",
U84="ODU HS","ACTIVE",
U84="IP &amp; VLAN","ACTIVE",
U84="Warehouse HUAWEI","SPARE-ISSUE",
U84="SPARE-HS","SPARE-ISSUE",
U84="Power Telco","ACTIVE", U84="no impacts","no impacts"
),"")</f>
        <v>No root cause</v>
      </c>
      <c r="W84" s="119" t="s">
        <v>6383</v>
      </c>
      <c r="X84" s="119"/>
      <c r="Y84" s="119"/>
      <c r="Z84" s="119"/>
      <c r="AA84" s="119" t="s">
        <v>6365</v>
      </c>
      <c r="AB84" s="17" t="s">
        <v>6200</v>
      </c>
      <c r="AC84" s="17" t="str">
        <f>_xlfn.XLOOKUP(B84,'INCIDENT-04-27-2026'!E:E,'INCIDENT-04-27-2026'!F:F,"")</f>
        <v/>
      </c>
      <c r="AD84" s="9"/>
      <c r="AE84" s="7" t="s">
        <v>6070</v>
      </c>
      <c r="AF84" s="6" t="str">
        <f>_xlfn.XLOOKUP(B84,'[13]Input_27-04'!$B:$B,'[13]Input_27-04'!$M:$M,"")</f>
        <v/>
      </c>
      <c r="AG84" s="7"/>
      <c r="AH84" s="3"/>
      <c r="AI84" s="18" t="str">
        <f>_xlfn.XLOOKUP(B84,'[3]Cells Huawei 27042026 10h'!$B:$B,'[3]Cells Huawei 27042026 10h'!$T:$T,"")</f>
        <v/>
      </c>
      <c r="AJ84" s="18" t="str">
        <f>_xlfn.XLOOKUP(B84,'[3]Cells Huawei 27042026 15h'!$B:$B,'[3]Cells Huawei 27042026 15h'!$T:$T,"")</f>
        <v/>
      </c>
      <c r="AK84" s="18" t="str">
        <f>_xlfn.XLOOKUP(B84,'[4]cells down 27042026 11h28'!$B:$B,'[4]cells down 27042026 11h28'!$R:$R,"")</f>
        <v/>
      </c>
      <c r="AL84" s="18" t="str">
        <f>_xlfn.XLOOKUP(B84,'[4]cells down 27042026 18h01'!$B:$B,'[4]cells down 27042026 18h01'!$R:$R,"")</f>
        <v/>
      </c>
      <c r="AM84" s="18" t="str">
        <f>_xlfn.XLOOKUP(B84,'[5]cell downs 27042026 11h'!$B:$B,'[5]cell downs 27042026 11h'!$R:$R,"")</f>
        <v/>
      </c>
      <c r="AN84" s="18" t="str">
        <f>_xlfn.XLOOKUP(B84,'[5]cell downs 27042026 17h40'!$B:$B,'[5]cell downs 27042026 17h40'!$R:$R,"")</f>
        <v/>
      </c>
      <c r="AO84" s="18" t="str">
        <f>_xlfn.XLOOKUP(B84,'[6]ALL SITES DOWN'!$D:$D,'[6]ALL SITES DOWN'!$J:$J,"")</f>
        <v/>
      </c>
      <c r="AP84" s="18" t="str">
        <f>_xlfn.XLOOKUP(B84,'[7]ALL SITES DOWN'!$D:$D,'[7]ALL SITES DOWN'!$J:$J,"")</f>
        <v>(04/27/2026 ocm ran 11h):-power status check ongoing</v>
      </c>
      <c r="AQ84" s="9" t="str">
        <f>_xlfn.XLOOKUP(B84,[8]sheet1!$AC:$AC,[8]sheet1!$AF:$AF,"")</f>
        <v>(04/27/2026 ticket):-INC-20260427-00017759…	No Power Issue on Site, U = 53.8V and Site is on Gen. TX FME Willy Ngouni 699759164 / Huawei is informed.…Others Transmission equipement fault</v>
      </c>
      <c r="AR84" s="14"/>
      <c r="AS84" s="14" t="s">
        <v>5465</v>
      </c>
      <c r="AT84" s="14" t="str">
        <f>_xlfn.XLOOKUP(B84,'[9]cell downs 18042026 17h'!$B:$B,'[9]cell downs 18042026 17h'!$B:$B,"")</f>
        <v/>
      </c>
      <c r="AU84" s="14" t="str">
        <f>_xlfn.XLOOKUP(B84,'[10]Cells Huawei 19042026 15h'!$B:$B,'[10]Cells Huawei 19042026 15h'!$B:$B,"")</f>
        <v/>
      </c>
      <c r="AV84" s="9" t="str">
        <f>_xlfn.XLOOKUP(B84,'[11]cells down 19042026 9H40'!$B:$B,'[11]cells down 19042026 9H40'!$B:$B,"")</f>
        <v/>
      </c>
    </row>
    <row r="85" spans="1:48" hidden="1" x14ac:dyDescent="0.3">
      <c r="A85" s="1" t="s">
        <v>4962</v>
      </c>
      <c r="B85" s="8" t="s">
        <v>4963</v>
      </c>
      <c r="C85" s="3" t="str">
        <f>_xlfn.XLOOKUP(B85,'[1]daily break down'!$D:$D,'[1]daily break down'!$E:$E,"")</f>
        <v>Douala</v>
      </c>
      <c r="D85" s="1" t="s">
        <v>11</v>
      </c>
      <c r="E85" s="1" t="s">
        <v>594</v>
      </c>
      <c r="F85" s="3" t="s">
        <v>31</v>
      </c>
      <c r="G85" s="1" t="s">
        <v>32</v>
      </c>
      <c r="H85" s="29" t="str">
        <f>_xlfn.XLOOKUP(B85,[2]CALCULATION!$B:$B,[2]CALCULATION!$H:$H,"")</f>
        <v>ZTE</v>
      </c>
      <c r="I85" s="26">
        <v>0</v>
      </c>
      <c r="J85" s="26">
        <v>0</v>
      </c>
      <c r="K85" s="26">
        <v>0</v>
      </c>
      <c r="L85" s="26">
        <v>0</v>
      </c>
      <c r="M85" s="26">
        <v>0</v>
      </c>
      <c r="N85" s="26">
        <v>0</v>
      </c>
      <c r="O85" s="26">
        <v>13.214294886611709</v>
      </c>
      <c r="P85" s="114" t="s">
        <v>6363</v>
      </c>
      <c r="Q85" s="42" t="s">
        <v>5538</v>
      </c>
      <c r="R85" s="42"/>
      <c r="S85" s="41" t="str" cm="1">
        <f t="array" ref="S85">IFERROR(_xlfn.IFS(
U85="MPR ISSUE","PDH",
U85="BSS Hardware Issue","BSS",
U85="Sites strategiques, MLL, Pylone, etc.","ENVTECH",
U85="AKTIVCO DEFAUT GE &amp; POWER Cabinet","AKTIVCO",
U85="AKTIVCO Coupure ENEO &amp; Baisse de tension","AKTIVCO GRID ONLY",
U85="Coupure ENEO &amp; Baisse de tension","IHS GRID ONLY",
U85="Defaut GE &amp; POWER Cabinet","IHS",
U85="Sharing","Partners",
U85="Sites strategiques &amp; DataCenter","SST &amp; DC",
U85="Exclu","Exclu",
U85="SAT","SAT",
U85="SPARE-ISSUE","SPARE-ISSUE",
U85="Fiber CAmtel","TRANS_FO_CAMTEL",
U85="Fiber AOF","Fiber AOF",
U85="Projet OCM (HUAWEI)","TRAVAUX-HUAWEI",
U85="Projet OCM (NOKIA)","TRAVAUX-NOKIA",
U85="ACCESS-ISSUE","ACCESS-ISSUE",
U85="Projet OCM (ZTE, NOKIA, autres projets)","TRAVAUX OCM",
U85="No root CAuse","No root cause",
U85="ODU HS","PDH",
U85="IP &amp; VLAN","PDH",
U85="Warehouse HUAWEI","SPARE-ISSUE",
U85="SPARE-HS","SPARE-ISSUE",
U85="Power Telco","BSS",U85="no impacts","no impacts"
),"")</f>
        <v>No root cause</v>
      </c>
      <c r="T85" s="41" t="str" cm="1">
        <f t="array" ref="T85">IFERROR(_xlfn.IFS(
U85="MPR ISSUE","TX ISSUE",
U85="BSS Hardware Issue","RAN ISSUE",
U85="Sites strategiques, MLL, Pylone, etc.","ENVTECH",
U85="AKTIVCO DEFAUT GE &amp; POWER Cabinet","POWER ISSUE",
U85="AKTIVCO Coupure ENEO &amp; Baisse de tension","POWER ISSUE",
U85="Coupure ENEO &amp; Baisse de tension","POWER ISSUE",
U85="Defaut GE &amp; POWER Cabinet","POWER ISSUE",
U85="Sharing","POWER ISSUE",
U85="Sites strategiques &amp; DataCenter","POWER ISSUE",
U85="Exclu","Exclu",
U85="SAT","TX ISSUE",
U85="SPARE-ISSUE","SPARE-ISSUE",
U85="Fiber CAmtel","TX ISSUE",
U85="Fiber AOF","TX ISSUE",
U85="Projet OCM (HUAWEI)","TRAVAUX-HUAWEI",
U85="Projet OCM (NOKIA)","TRAVAUX -NOKIA",
U85="ACCESS-ISSUE","ACCESS-ISSUE",
U85="Projet OCM (ZTE, NOKIA, autres projets)","TRAVAUX OCM",
U85="No root CAuse","No root cause",
U85="ODU HS","TX ISSUE",
U85="IP &amp; VLAN","TX ISSUE",
U85="Warehouse HUAWEI","SPARE-ISSUE",
U85="SPARE-HS","SPARE-ISSUE",
U85="Power Telco","RAN ISSUE",U85="no impacts","no impacts"
),"")</f>
        <v>No root cause</v>
      </c>
      <c r="U85" s="68" t="s">
        <v>5691</v>
      </c>
      <c r="V85" s="41" t="str" cm="1">
        <f t="array" ref="V85">IFERROR(_xlfn.IFS(
U85="MPR ISSUE","ACTIVE",
U85="BSS Hardware Issue","ACTIVE",
U85="Sites strategiques, MLL, Pylone, etc.","PASSIVE",
U85="AKTIVCO DEFAUT GE &amp; POWER Cabinet","PASSIVE",
U85="AKTIVCO Coupure ENEO &amp; Baisse de tension","PASSIVE",
U85="Coupure ENEO &amp; Baisse de tension","PASSIVE",
U85="Defaut GE &amp; POWER Cabinet","PASSIVE",
U85="Sharing","PASSIVE",
U85="Sites strategiques &amp; DataCenter","PASSIVE",
U85="Exclu","Exclu",
U85="SAT","ACTIVE",
U85="SPARE-ISSUE","SPARE-ISSUE",
U85="Fiber CAmtel","ACTIVE",
U85="Fiber AOF","ACTIVE",
U85="Projet OCM (HUAWEI)","PLANNED WORKS",
U85="Projet OCM (NOKIA)","PLANNED WORKS",
U85="ACCESS-ISSUE","ACCESS-ISSUE",
U85="Projet OCM (ZTE, NOKIA, autres projets)","PLANNED WORKS",
U85="No root CAuse","No root cause",
U85="ODU HS","ACTIVE",
U85="IP &amp; VLAN","ACTIVE",
U85="Warehouse HUAWEI","SPARE-ISSUE",
U85="SPARE-HS","SPARE-ISSUE",
U85="Power Telco","ACTIVE", U85="no impacts","no impacts"
),"")</f>
        <v>No root cause</v>
      </c>
      <c r="W85" s="113"/>
      <c r="X85" s="113"/>
      <c r="Y85" s="113"/>
      <c r="Z85" s="113"/>
      <c r="AA85" s="113"/>
      <c r="AB85" s="17" t="s">
        <v>6201</v>
      </c>
      <c r="AC85" s="17" t="str">
        <f>_xlfn.XLOOKUP(B85,'INCIDENT-04-27-2026'!E:E,'INCIDENT-04-27-2026'!F:F,"")</f>
        <v/>
      </c>
      <c r="AD85" s="9"/>
      <c r="AE85" s="7" t="s">
        <v>6070</v>
      </c>
      <c r="AF85" s="6" t="str">
        <f>_xlfn.XLOOKUP(B85,'[13]Input_27-04'!$B:$B,'[13]Input_27-04'!$M:$M,"")</f>
        <v/>
      </c>
      <c r="AG85" s="7"/>
      <c r="AH85" s="3"/>
      <c r="AI85" s="18" t="str">
        <f>_xlfn.XLOOKUP(B85,'[3]Cells Huawei 27042026 10h'!$B:$B,'[3]Cells Huawei 27042026 10h'!$T:$T,"")</f>
        <v/>
      </c>
      <c r="AJ85" s="18" t="str">
        <f>_xlfn.XLOOKUP(B85,'[3]Cells Huawei 27042026 15h'!$B:$B,'[3]Cells Huawei 27042026 15h'!$T:$T,"")</f>
        <v/>
      </c>
      <c r="AK85" s="18" t="str">
        <f>_xlfn.XLOOKUP(B85,'[4]cells down 27042026 11h28'!$B:$B,'[4]cells down 27042026 11h28'!$R:$R,"")</f>
        <v/>
      </c>
      <c r="AL85" s="18" t="str">
        <f>_xlfn.XLOOKUP(B85,'[4]cells down 27042026 18h01'!$B:$B,'[4]cells down 27042026 18h01'!$R:$R,"")</f>
        <v/>
      </c>
      <c r="AM85" s="18" t="str">
        <f>_xlfn.XLOOKUP(B85,'[5]cell downs 27042026 11h'!$B:$B,'[5]cell downs 27042026 11h'!$R:$R,"")</f>
        <v/>
      </c>
      <c r="AN85" s="18" t="str">
        <f>_xlfn.XLOOKUP(B85,'[5]cell downs 27042026 17h40'!$B:$B,'[5]cell downs 27042026 17h40'!$R:$R,"")</f>
        <v/>
      </c>
      <c r="AO85" s="18" t="str">
        <f>_xlfn.XLOOKUP(B85,'[6]ALL SITES DOWN'!$D:$D,'[6]ALL SITES DOWN'!$J:$J,"")</f>
        <v>(04/27/2026 ocm ran 17h):-power status check ongoing</v>
      </c>
      <c r="AP85" s="18" t="str">
        <f>_xlfn.XLOOKUP(B85,'[7]ALL SITES DOWN'!$D:$D,'[7]ALL SITES DOWN'!$J:$J,"")</f>
        <v/>
      </c>
      <c r="AQ85" s="9" t="str">
        <f>_xlfn.XLOOKUP(B85,[8]sheet1!$AC:$AC,[8]sheet1!$AF:$AF,"")</f>
        <v>(04/27/2026 ticket):-INC-20260427-00012495…2026-04-27 20:51:41…Analysis ongoing…site up…Others Transmission equipement fault</v>
      </c>
      <c r="AR85" s="14"/>
      <c r="AS85" s="14" t="s">
        <v>5465</v>
      </c>
      <c r="AT85" s="14" t="str">
        <f>_xlfn.XLOOKUP(B85,'[9]cell downs 18042026 17h'!$B:$B,'[9]cell downs 18042026 17h'!$B:$B,"")</f>
        <v/>
      </c>
      <c r="AU85" s="14" t="str">
        <f>_xlfn.XLOOKUP(B85,'[10]Cells Huawei 19042026 15h'!$B:$B,'[10]Cells Huawei 19042026 15h'!$B:$B,"")</f>
        <v/>
      </c>
      <c r="AV85" s="9" t="str">
        <f>_xlfn.XLOOKUP(B85,'[11]cells down 19042026 9H40'!$B:$B,'[11]cells down 19042026 9H40'!$B:$B,"")</f>
        <v/>
      </c>
    </row>
    <row r="86" spans="1:48" x14ac:dyDescent="0.3">
      <c r="A86" s="1" t="s">
        <v>1904</v>
      </c>
      <c r="B86" s="8" t="s">
        <v>1905</v>
      </c>
      <c r="C86" s="3" t="str">
        <f>_xlfn.XLOOKUP(B86,'[1]daily break down'!$D:$D,'[1]daily break down'!$E:$E,"")</f>
        <v>Yaounde</v>
      </c>
      <c r="D86" s="1" t="s">
        <v>11</v>
      </c>
      <c r="E86" s="1" t="s">
        <v>145</v>
      </c>
      <c r="F86" s="3" t="s">
        <v>37</v>
      </c>
      <c r="G86" s="1" t="s">
        <v>38</v>
      </c>
      <c r="H86" s="29" t="str">
        <f>_xlfn.XLOOKUP(B86,[2]CALCULATION!$B:$B,[2]CALCULATION!$H:$H,"")</f>
        <v>ZTE</v>
      </c>
      <c r="I86" s="26">
        <v>0</v>
      </c>
      <c r="J86" s="26">
        <v>0</v>
      </c>
      <c r="K86" s="26">
        <v>3.729314876167468E-2</v>
      </c>
      <c r="L86" s="26">
        <v>52.596109670036803</v>
      </c>
      <c r="M86" s="26">
        <v>16.384141191040801</v>
      </c>
      <c r="N86" s="26">
        <v>37.422542254867551</v>
      </c>
      <c r="O86" s="26">
        <v>12.750083468166519</v>
      </c>
      <c r="P86" s="114" t="s">
        <v>6362</v>
      </c>
      <c r="Q86" s="42" t="s">
        <v>5538</v>
      </c>
      <c r="R86" s="42"/>
      <c r="S86" s="41" t="str" cm="1">
        <f t="array" ref="S86">IFERROR(_xlfn.IFS(
U86="MPR ISSUE","PDH",
U86="BSS Hardware Issue","BSS",
U86="Sites strategiques, MLL, Pylone, etc.","ENVTECH",
U86="AKTIVCO DEFAUT GE &amp; POWER Cabinet","AKTIVCO",
U86="AKTIVCO Coupure ENEO &amp; Baisse de tension","AKTIVCO GRID ONLY",
U86="Coupure ENEO &amp; Baisse de tension","IHS GRID ONLY",
U86="Defaut GE &amp; POWER Cabinet","IHS",
U86="Sharing","Partners",
U86="Sites strategiques &amp; DataCenter","SST &amp; DC",
U86="Exclu","Exclu",
U86="SAT","SAT",
U86="SPARE-ISSUE","SPARE-ISSUE",
U86="Fiber CAmtel","TRANS_FO_CAMTEL",
U86="Fiber AOF","Fiber AOF",
U86="Projet OCM (HUAWEI)","TRAVAUX-HUAWEI",
U86="Projet OCM (NOKIA)","TRAVAUX-NOKIA",
U86="ACCESS-ISSUE","ACCESS-ISSUE",
U86="Projet OCM (ZTE, NOKIA, autres projets)","TRAVAUX OCM",
U86="No root CAuse","No root cause",
U86="ODU HS","PDH",
U86="IP &amp; VLAN","PDH",
U86="Warehouse HUAWEI","SPARE-ISSUE",
U86="SPARE-HS","SPARE-ISSUE",
U86="Power Telco","BSS",U86="no impacts","no impacts"
),"")</f>
        <v>IHS GRID ONLY</v>
      </c>
      <c r="T86" s="41" t="str" cm="1">
        <f t="array" ref="T86">IFERROR(_xlfn.IFS(
U86="MPR ISSUE","TX ISSUE",
U86="BSS Hardware Issue","RAN ISSUE",
U86="Sites strategiques, MLL, Pylone, etc.","ENVTECH",
U86="AKTIVCO DEFAUT GE &amp; POWER Cabinet","POWER ISSUE",
U86="AKTIVCO Coupure ENEO &amp; Baisse de tension","POWER ISSUE",
U86="Coupure ENEO &amp; Baisse de tension","POWER ISSUE",
U86="Defaut GE &amp; POWER Cabinet","POWER ISSUE",
U86="Sharing","POWER ISSUE",
U86="Sites strategiques &amp; DataCenter","POWER ISSUE",
U86="Exclu","Exclu",
U86="SAT","TX ISSUE",
U86="SPARE-ISSUE","SPARE-ISSUE",
U86="Fiber CAmtel","TX ISSUE",
U86="Fiber AOF","TX ISSUE",
U86="Projet OCM (HUAWEI)","TRAVAUX-HUAWEI",
U86="Projet OCM (NOKIA)","TRAVAUX -NOKIA",
U86="ACCESS-ISSUE","ACCESS-ISSUE",
U86="Projet OCM (ZTE, NOKIA, autres projets)","TRAVAUX OCM",
U86="No root CAuse","No root cause",
U86="ODU HS","TX ISSUE",
U86="IP &amp; VLAN","TX ISSUE",
U86="Warehouse HUAWEI","SPARE-ISSUE",
U86="SPARE-HS","SPARE-ISSUE",
U86="Power Telco","RAN ISSUE",U86="no impacts","no impacts"
),"")</f>
        <v>POWER ISSUE</v>
      </c>
      <c r="U86" s="68" t="s">
        <v>5328</v>
      </c>
      <c r="V86" s="41" t="str" cm="1">
        <f t="array" ref="V86">IFERROR(_xlfn.IFS(
U86="MPR ISSUE","ACTIVE",
U86="BSS Hardware Issue","ACTIVE",
U86="Sites strategiques, MLL, Pylone, etc.","PASSIVE",
U86="AKTIVCO DEFAUT GE &amp; POWER Cabinet","PASSIVE",
U86="AKTIVCO Coupure ENEO &amp; Baisse de tension","PASSIVE",
U86="Coupure ENEO &amp; Baisse de tension","PASSIVE",
U86="Defaut GE &amp; POWER Cabinet","PASSIVE",
U86="Sharing","PASSIVE",
U86="Sites strategiques &amp; DataCenter","PASSIVE",
U86="Exclu","Exclu",
U86="SAT","ACTIVE",
U86="SPARE-ISSUE","SPARE-ISSUE",
U86="Fiber CAmtel","ACTIVE",
U86="Fiber AOF","ACTIVE",
U86="Projet OCM (HUAWEI)","PLANNED WORKS",
U86="Projet OCM (NOKIA)","PLANNED WORKS",
U86="ACCESS-ISSUE","ACCESS-ISSUE",
U86="Projet OCM (ZTE, NOKIA, autres projets)","PLANNED WORKS",
U86="No root CAuse","No root cause",
U86="ODU HS","ACTIVE",
U86="IP &amp; VLAN","ACTIVE",
U86="Warehouse HUAWEI","SPARE-ISSUE",
U86="SPARE-HS","SPARE-ISSUE",
U86="Power Telco","ACTIVE", U86="no impacts","no impacts"
),"")</f>
        <v>PASSIVE</v>
      </c>
      <c r="W86" s="115" t="s">
        <v>6372</v>
      </c>
      <c r="X86" s="115" t="s">
        <v>6367</v>
      </c>
      <c r="Y86" s="115"/>
      <c r="Z86" s="1" t="s">
        <v>11</v>
      </c>
      <c r="AA86" s="115" t="s">
        <v>6365</v>
      </c>
      <c r="AB86" s="17" t="s">
        <v>6202</v>
      </c>
      <c r="AC86" s="17" t="str">
        <f>_xlfn.XLOOKUP(B86,'INCIDENT-04-27-2026'!E:E,'INCIDENT-04-27-2026'!F:F,"")</f>
        <v/>
      </c>
      <c r="AD86" s="9"/>
      <c r="AE86" s="7" t="s">
        <v>6102</v>
      </c>
      <c r="AF86" s="6" t="str">
        <f>_xlfn.XLOOKUP(B86,'[13]Input_27-04'!$B:$B,'[13]Input_27-04'!$M:$M,"")</f>
        <v/>
      </c>
      <c r="AG86" s="7"/>
      <c r="AH86" s="3"/>
      <c r="AI86" s="18" t="str">
        <f>_xlfn.XLOOKUP(B86,'[3]Cells Huawei 27042026 10h'!$B:$B,'[3]Cells Huawei 27042026 10h'!$T:$T,"")</f>
        <v/>
      </c>
      <c r="AJ86" s="18" t="str">
        <f>_xlfn.XLOOKUP(B86,'[3]Cells Huawei 27042026 15h'!$B:$B,'[3]Cells Huawei 27042026 15h'!$T:$T,"")</f>
        <v/>
      </c>
      <c r="AK86" s="18" t="str">
        <f>_xlfn.XLOOKUP(B86,'[4]cells down 27042026 11h28'!$B:$B,'[4]cells down 27042026 11h28'!$R:$R,"")</f>
        <v/>
      </c>
      <c r="AL86" s="18" t="str">
        <f>_xlfn.XLOOKUP(B86,'[4]cells down 27042026 18h01'!$B:$B,'[4]cells down 27042026 18h01'!$R:$R,"")</f>
        <v/>
      </c>
      <c r="AM86" s="18" t="str">
        <f>_xlfn.XLOOKUP(B86,'[5]cell downs 27042026 11h'!$B:$B,'[5]cell downs 27042026 11h'!$R:$R,"")</f>
        <v/>
      </c>
      <c r="AN86" s="18" t="str">
        <f>_xlfn.XLOOKUP(B86,'[5]cell downs 27042026 17h40'!$B:$B,'[5]cell downs 27042026 17h40'!$R:$R,"")</f>
        <v/>
      </c>
      <c r="AO86" s="18" t="str">
        <f>_xlfn.XLOOKUP(B86,'[6]ALL SITES DOWN'!$D:$D,'[6]ALL SITES DOWN'!$J:$J,"")</f>
        <v/>
      </c>
      <c r="AP86" s="18" t="str">
        <f>_xlfn.XLOOKUP(B86,'[7]ALL SITES DOWN'!$D:$D,'[7]ALL SITES DOWN'!$J:$J,"")</f>
        <v/>
      </c>
      <c r="AQ86" s="9" t="str">
        <f>_xlfn.XLOOKUP(B86,[8]sheet1!$AC:$AC,[8]sheet1!$AF:$AF,"")</f>
        <v>(04/27/2026 ticket):-INC-20260427-00013883…2026-04-27 20:31:13…Grid outage // awaiting grid returned</v>
      </c>
      <c r="AR86" s="14"/>
      <c r="AS86" s="14" t="s">
        <v>5465</v>
      </c>
      <c r="AT86" s="14" t="str">
        <f>_xlfn.XLOOKUP(B86,'[9]cell downs 18042026 17h'!$B:$B,'[9]cell downs 18042026 17h'!$B:$B,"")</f>
        <v/>
      </c>
      <c r="AU86" s="14" t="str">
        <f>_xlfn.XLOOKUP(B86,'[10]Cells Huawei 19042026 15h'!$B:$B,'[10]Cells Huawei 19042026 15h'!$B:$B,"")</f>
        <v/>
      </c>
      <c r="AV86" s="9" t="str">
        <f>_xlfn.XLOOKUP(B86,'[11]cells down 19042026 9H40'!$B:$B,'[11]cells down 19042026 9H40'!$B:$B,"")</f>
        <v/>
      </c>
    </row>
    <row r="87" spans="1:48" x14ac:dyDescent="0.3">
      <c r="A87" s="1" t="s">
        <v>9</v>
      </c>
      <c r="B87" s="8" t="s">
        <v>10</v>
      </c>
      <c r="C87" s="3" t="str">
        <f>_xlfn.XLOOKUP(B87,'[1]daily break down'!$D:$D,'[1]daily break down'!$E:$E,"")</f>
        <v>SUD-OUEST</v>
      </c>
      <c r="D87" s="1" t="s">
        <v>11</v>
      </c>
      <c r="E87" s="1" t="s">
        <v>12</v>
      </c>
      <c r="F87" s="3" t="s">
        <v>13</v>
      </c>
      <c r="G87" s="1" t="s">
        <v>14</v>
      </c>
      <c r="H87" s="27" t="str">
        <f>_xlfn.XLOOKUP(B87,[2]CALCULATION!$B:$B,[2]CALCULATION!$H:$H,"")</f>
        <v>Huawei</v>
      </c>
      <c r="I87" s="26">
        <v>14.258610062408506</v>
      </c>
      <c r="J87" s="26">
        <v>10.044591262809154</v>
      </c>
      <c r="K87" s="26">
        <v>13.165872648979979</v>
      </c>
      <c r="L87" s="26">
        <v>11.341683003598407</v>
      </c>
      <c r="M87" s="26">
        <v>12.416157296829921</v>
      </c>
      <c r="N87" s="26">
        <v>10.333020149358083</v>
      </c>
      <c r="O87" s="26">
        <v>12.645516403991634</v>
      </c>
      <c r="P87" s="114" t="s">
        <v>6362</v>
      </c>
      <c r="Q87" s="42" t="s">
        <v>5538</v>
      </c>
      <c r="R87" s="42"/>
      <c r="S87" s="41" t="str" cm="1">
        <f t="array" ref="S87">IFERROR(_xlfn.IFS(
U87="MPR ISSUE","PDH",
U87="BSS Hardware Issue","BSS",
U87="Sites strategiques, MLL, Pylone, etc.","ENVTECH",
U87="AKTIVCO DEFAUT GE &amp; POWER Cabinet","AKTIVCO",
U87="AKTIVCO Coupure ENEO &amp; Baisse de tension","AKTIVCO GRID ONLY",
U87="Coupure ENEO &amp; Baisse de tension","IHS GRID ONLY",
U87="Defaut GE &amp; POWER Cabinet","IHS",
U87="Sharing","Partners",
U87="Sites strategiques &amp; DataCenter","SST &amp; DC",
U87="Exclu","Exclu",
U87="SAT","SAT",
U87="SPARE-ISSUE","SPARE-ISSUE",
U87="Fiber CAmtel","TRANS_FO_CAMTEL",
U87="Fiber AOF","Fiber AOF",
U87="Projet OCM (HUAWEI)","TRAVAUX-HUAWEI",
U87="Projet OCM (NOKIA)","TRAVAUX-NOKIA",
U87="ACCESS-ISSUE","ACCESS-ISSUE",
U87="Projet OCM (ZTE, NOKIA, autres projets)","TRAVAUX OCM",
U87="No root CAuse","No root cause",
U87="ODU HS","PDH",
U87="IP &amp; VLAN","PDH",
U87="Warehouse HUAWEI","SPARE-ISSUE",
U87="SPARE-HS","SPARE-ISSUE",
U87="Power Telco","BSS",U87="no impacts","no impacts"
),"")</f>
        <v>No root cause</v>
      </c>
      <c r="T87" s="41" t="str" cm="1">
        <f t="array" ref="T87">IFERROR(_xlfn.IFS(
U87="MPR ISSUE","TX ISSUE",
U87="BSS Hardware Issue","RAN ISSUE",
U87="Sites strategiques, MLL, Pylone, etc.","ENVTECH",
U87="AKTIVCO DEFAUT GE &amp; POWER Cabinet","POWER ISSUE",
U87="AKTIVCO Coupure ENEO &amp; Baisse de tension","POWER ISSUE",
U87="Coupure ENEO &amp; Baisse de tension","POWER ISSUE",
U87="Defaut GE &amp; POWER Cabinet","POWER ISSUE",
U87="Sharing","POWER ISSUE",
U87="Sites strategiques &amp; DataCenter","POWER ISSUE",
U87="Exclu","Exclu",
U87="SAT","TX ISSUE",
U87="SPARE-ISSUE","SPARE-ISSUE",
U87="Fiber CAmtel","TX ISSUE",
U87="Fiber AOF","TX ISSUE",
U87="Projet OCM (HUAWEI)","TRAVAUX-HUAWEI",
U87="Projet OCM (NOKIA)","TRAVAUX -NOKIA",
U87="ACCESS-ISSUE","ACCESS-ISSUE",
U87="Projet OCM (ZTE, NOKIA, autres projets)","TRAVAUX OCM",
U87="No root CAuse","No root cause",
U87="ODU HS","TX ISSUE",
U87="IP &amp; VLAN","TX ISSUE",
U87="Warehouse HUAWEI","SPARE-ISSUE",
U87="SPARE-HS","SPARE-ISSUE",
U87="Power Telco","RAN ISSUE",U87="no impacts","no impacts"
),"")</f>
        <v>No root cause</v>
      </c>
      <c r="U87" s="68" t="s">
        <v>5691</v>
      </c>
      <c r="V87" s="41" t="str" cm="1">
        <f t="array" ref="V87">IFERROR(_xlfn.IFS(
U87="MPR ISSUE","ACTIVE",
U87="BSS Hardware Issue","ACTIVE",
U87="Sites strategiques, MLL, Pylone, etc.","PASSIVE",
U87="AKTIVCO DEFAUT GE &amp; POWER Cabinet","PASSIVE",
U87="AKTIVCO Coupure ENEO &amp; Baisse de tension","PASSIVE",
U87="Coupure ENEO &amp; Baisse de tension","PASSIVE",
U87="Defaut GE &amp; POWER Cabinet","PASSIVE",
U87="Sharing","PASSIVE",
U87="Sites strategiques &amp; DataCenter","PASSIVE",
U87="Exclu","Exclu",
U87="SAT","ACTIVE",
U87="SPARE-ISSUE","SPARE-ISSUE",
U87="Fiber CAmtel","ACTIVE",
U87="Fiber AOF","ACTIVE",
U87="Projet OCM (HUAWEI)","PLANNED WORKS",
U87="Projet OCM (NOKIA)","PLANNED WORKS",
U87="ACCESS-ISSUE","ACCESS-ISSUE",
U87="Projet OCM (ZTE, NOKIA, autres projets)","PLANNED WORKS",
U87="No root CAuse","No root cause",
U87="ODU HS","ACTIVE",
U87="IP &amp; VLAN","ACTIVE",
U87="Warehouse HUAWEI","SPARE-ISSUE",
U87="SPARE-HS","SPARE-ISSUE",
U87="Power Telco","ACTIVE", U87="no impacts","no impacts"
),"")</f>
        <v>No root cause</v>
      </c>
      <c r="W87" s="119"/>
      <c r="X87" s="119"/>
      <c r="Y87" s="119"/>
      <c r="Z87" s="119"/>
      <c r="AA87" s="119"/>
      <c r="AB87" s="17" t="s">
        <v>6073</v>
      </c>
      <c r="AC87" s="17" t="str">
        <f>_xlfn.XLOOKUP(B87,'INCIDENT-04-27-2026'!E:E,'INCIDENT-04-27-2026'!F:F,"")</f>
        <v/>
      </c>
      <c r="AD87" s="9"/>
      <c r="AE87" s="7" t="s">
        <v>6073</v>
      </c>
      <c r="AF87" s="6" t="str">
        <f>_xlfn.XLOOKUP(B87,'[13]Input_27-04'!$B:$B,'[13]Input_27-04'!$M:$M,"")</f>
        <v/>
      </c>
      <c r="AG87" s="7"/>
      <c r="AH87" s="3"/>
      <c r="AI87" s="18" t="str">
        <f>_xlfn.XLOOKUP(B87,'[3]Cells Huawei 27042026 10h'!$B:$B,'[3]Cells Huawei 27042026 10h'!$T:$T,"")</f>
        <v/>
      </c>
      <c r="AJ87" s="18" t="str">
        <f>_xlfn.XLOOKUP(B87,'[3]Cells Huawei 27042026 15h'!$B:$B,'[3]Cells Huawei 27042026 15h'!$T:$T,"")</f>
        <v/>
      </c>
      <c r="AK87" s="18" t="str">
        <f>_xlfn.XLOOKUP(B87,'[4]cells down 27042026 11h28'!$B:$B,'[4]cells down 27042026 11h28'!$R:$R,"")</f>
        <v/>
      </c>
      <c r="AL87" s="18" t="str">
        <f>_xlfn.XLOOKUP(B87,'[4]cells down 27042026 18h01'!$B:$B,'[4]cells down 27042026 18h01'!$R:$R,"")</f>
        <v/>
      </c>
      <c r="AM87" s="18" t="str">
        <f>_xlfn.XLOOKUP(B87,'[5]cell downs 27042026 11h'!$B:$B,'[5]cell downs 27042026 11h'!$R:$R,"")</f>
        <v/>
      </c>
      <c r="AN87" s="18" t="str">
        <f>_xlfn.XLOOKUP(B87,'[5]cell downs 27042026 17h40'!$B:$B,'[5]cell downs 27042026 17h40'!$R:$R,"")</f>
        <v/>
      </c>
      <c r="AO87" s="18" t="str">
        <f>_xlfn.XLOOKUP(B87,'[6]ALL SITES DOWN'!$D:$D,'[6]ALL SITES DOWN'!$J:$J,"")</f>
        <v/>
      </c>
      <c r="AP87" s="18" t="str">
        <f>_xlfn.XLOOKUP(B87,'[7]ALL SITES DOWN'!$D:$D,'[7]ALL SITES DOWN'!$J:$J,"")</f>
        <v/>
      </c>
      <c r="AQ87" s="9" t="str">
        <f>_xlfn.XLOOKUP(B87,[8]sheet1!$AC:$AC,[8]sheet1!$AF:$AF,"")</f>
        <v/>
      </c>
      <c r="AR87" s="14"/>
      <c r="AS87" s="14" t="s">
        <v>5465</v>
      </c>
      <c r="AT87" s="14" t="str">
        <f>_xlfn.XLOOKUP(B87,'[9]cell downs 18042026 17h'!$B:$B,'[9]cell downs 18042026 17h'!$B:$B,"")</f>
        <v/>
      </c>
      <c r="AU87" s="14" t="str">
        <f>_xlfn.XLOOKUP(B87,'[10]Cells Huawei 19042026 15h'!$B:$B,'[10]Cells Huawei 19042026 15h'!$B:$B,"")</f>
        <v>SUO_186</v>
      </c>
      <c r="AV87" s="9" t="str">
        <f>_xlfn.XLOOKUP(B87,'[11]cells down 19042026 9H40'!$B:$B,'[11]cells down 19042026 9H40'!$B:$B,"")</f>
        <v/>
      </c>
    </row>
    <row r="88" spans="1:48" x14ac:dyDescent="0.3">
      <c r="A88" s="1" t="s">
        <v>5035</v>
      </c>
      <c r="B88" s="8" t="s">
        <v>5036</v>
      </c>
      <c r="C88" s="3" t="str">
        <f>_xlfn.XLOOKUP(B88,'[1]daily break down'!$D:$D,'[1]daily break down'!$E:$E,"")</f>
        <v>Yaounde</v>
      </c>
      <c r="D88" s="1" t="s">
        <v>11</v>
      </c>
      <c r="E88" s="1" t="s">
        <v>318</v>
      </c>
      <c r="F88" s="3" t="s">
        <v>37</v>
      </c>
      <c r="G88" s="1" t="s">
        <v>38</v>
      </c>
      <c r="H88" s="28" t="str">
        <f>_xlfn.XLOOKUP(B88,[2]CALCULATION!$B:$B,[2]CALCULATION!$H:$H,"")</f>
        <v>NOKIA</v>
      </c>
      <c r="I88" s="26">
        <v>5.5081142472312825</v>
      </c>
      <c r="J88" s="26">
        <v>12.327606132984052</v>
      </c>
      <c r="K88" s="26">
        <v>12.327606132984052</v>
      </c>
      <c r="L88" s="26">
        <v>12.327606132984052</v>
      </c>
      <c r="M88" s="26">
        <v>12.327606132984052</v>
      </c>
      <c r="N88" s="26">
        <v>12.327606132984052</v>
      </c>
      <c r="O88" s="26">
        <v>12.327606132984052</v>
      </c>
      <c r="P88" s="114" t="s">
        <v>6362</v>
      </c>
      <c r="Q88" s="42" t="s">
        <v>5538</v>
      </c>
      <c r="R88" s="42"/>
      <c r="S88" s="41" t="str" cm="1">
        <f t="array" ref="S88">IFERROR(_xlfn.IFS(
U88="MPR ISSUE","PDH",
U88="BSS Hardware Issue","BSS",
U88="Sites strategiques, MLL, Pylone, etc.","ENVTECH",
U88="AKTIVCO DEFAUT GE &amp; POWER Cabinet","AKTIVCO",
U88="AKTIVCO Coupure ENEO &amp; Baisse de tension","AKTIVCO GRID ONLY",
U88="Coupure ENEO &amp; Baisse de tension","IHS GRID ONLY",
U88="Defaut GE &amp; POWER Cabinet","IHS",
U88="Sharing","Partners",
U88="Sites strategiques &amp; DataCenter","SST &amp; DC",
U88="Exclu","Exclu",
U88="SAT","SAT",
U88="SPARE-ISSUE","SPARE-ISSUE",
U88="Fiber CAmtel","TRANS_FO_CAMTEL",
U88="Fiber AOF","Fiber AOF",
U88="Projet OCM (HUAWEI)","TRAVAUX-HUAWEI",
U88="Projet OCM (NOKIA)","TRAVAUX-NOKIA",
U88="ACCESS-ISSUE","ACCESS-ISSUE",
U88="Projet OCM (ZTE, NOKIA, autres projets)","TRAVAUX OCM",
U88="No root CAuse","No root cause",
U88="ODU HS","PDH",
U88="IP &amp; VLAN","PDH",
U88="Warehouse HUAWEI","SPARE-ISSUE",
U88="SPARE-HS","SPARE-ISSUE",
U88="Power Telco","BSS",U88="no impacts","no impacts"
),"")</f>
        <v>ENVTECH</v>
      </c>
      <c r="T88" s="41" t="str" cm="1">
        <f t="array" ref="T88">IFERROR(_xlfn.IFS(
U88="MPR ISSUE","TX ISSUE",
U88="BSS Hardware Issue","RAN ISSUE",
U88="Sites strategiques, MLL, Pylone, etc.","ENVTECH",
U88="AKTIVCO DEFAUT GE &amp; POWER Cabinet","POWER ISSUE",
U88="AKTIVCO Coupure ENEO &amp; Baisse de tension","POWER ISSUE",
U88="Coupure ENEO &amp; Baisse de tension","POWER ISSUE",
U88="Defaut GE &amp; POWER Cabinet","POWER ISSUE",
U88="Sharing","POWER ISSUE",
U88="Sites strategiques &amp; DataCenter","POWER ISSUE",
U88="Exclu","Exclu",
U88="SAT","TX ISSUE",
U88="SPARE-ISSUE","SPARE-ISSUE",
U88="Fiber CAmtel","TX ISSUE",
U88="Fiber AOF","TX ISSUE",
U88="Projet OCM (HUAWEI)","TRAVAUX-HUAWEI",
U88="Projet OCM (NOKIA)","TRAVAUX -NOKIA",
U88="ACCESS-ISSUE","ACCESS-ISSUE",
U88="Projet OCM (ZTE, NOKIA, autres projets)","TRAVAUX OCM",
U88="No root CAuse","No root cause",
U88="ODU HS","TX ISSUE",
U88="IP &amp; VLAN","TX ISSUE",
U88="Warehouse HUAWEI","SPARE-ISSUE",
U88="SPARE-HS","SPARE-ISSUE",
U88="Power Telco","RAN ISSUE",U88="no impacts","no impacts"
),"")</f>
        <v>ENVTECH</v>
      </c>
      <c r="U88" s="68" t="s">
        <v>5322</v>
      </c>
      <c r="V88" s="41" t="str" cm="1">
        <f t="array" ref="V88">IFERROR(_xlfn.IFS(
U88="MPR ISSUE","ACTIVE",
U88="BSS Hardware Issue","ACTIVE",
U88="Sites strategiques, MLL, Pylone, etc.","PASSIVE",
U88="AKTIVCO DEFAUT GE &amp; POWER Cabinet","PASSIVE",
U88="AKTIVCO Coupure ENEO &amp; Baisse de tension","PASSIVE",
U88="Coupure ENEO &amp; Baisse de tension","PASSIVE",
U88="Defaut GE &amp; POWER Cabinet","PASSIVE",
U88="Sharing","PASSIVE",
U88="Sites strategiques &amp; DataCenter","PASSIVE",
U88="Exclu","Exclu",
U88="SAT","ACTIVE",
U88="SPARE-ISSUE","SPARE-ISSUE",
U88="Fiber CAmtel","ACTIVE",
U88="Fiber AOF","ACTIVE",
U88="Projet OCM (HUAWEI)","PLANNED WORKS",
U88="Projet OCM (NOKIA)","PLANNED WORKS",
U88="ACCESS-ISSUE","ACCESS-ISSUE",
U88="Projet OCM (ZTE, NOKIA, autres projets)","PLANNED WORKS",
U88="No root CAuse","No root cause",
U88="ODU HS","ACTIVE",
U88="IP &amp; VLAN","ACTIVE",
U88="Warehouse HUAWEI","SPARE-ISSUE",
U88="SPARE-HS","SPARE-ISSUE",
U88="Power Telco","ACTIVE", U88="no impacts","no impacts"
),"")</f>
        <v>PASSIVE</v>
      </c>
      <c r="W88" s="119" t="s">
        <v>6432</v>
      </c>
      <c r="X88" s="119" t="s">
        <v>6433</v>
      </c>
      <c r="Y88" s="119"/>
      <c r="Z88" s="119" t="s">
        <v>1485</v>
      </c>
      <c r="AA88" s="119" t="s">
        <v>6380</v>
      </c>
      <c r="AB88" s="17" t="s">
        <v>6203</v>
      </c>
      <c r="AC88" s="17" t="str">
        <f>_xlfn.XLOOKUP(B88,'INCIDENT-04-27-2026'!E:E,'INCIDENT-04-27-2026'!F:F,"")</f>
        <v/>
      </c>
      <c r="AD88" s="9"/>
      <c r="AE88" s="7" t="s">
        <v>6103</v>
      </c>
      <c r="AF88" s="6" t="str">
        <f>_xlfn.XLOOKUP(B88,'[13]Input_27-04'!$B:$B,'[13]Input_27-04'!$M:$M,"")</f>
        <v/>
      </c>
      <c r="AG88" s="7"/>
      <c r="AH88" s="3"/>
      <c r="AI88" s="18" t="str">
        <f>_xlfn.XLOOKUP(B88,'[3]Cells Huawei 27042026 10h'!$B:$B,'[3]Cells Huawei 27042026 10h'!$T:$T,"")</f>
        <v/>
      </c>
      <c r="AJ88" s="18" t="str">
        <f>_xlfn.XLOOKUP(B88,'[3]Cells Huawei 27042026 15h'!$B:$B,'[3]Cells Huawei 27042026 15h'!$T:$T,"")</f>
        <v/>
      </c>
      <c r="AK88" s="18" t="str">
        <f>_xlfn.XLOOKUP(B88,'[4]cells down 27042026 11h28'!$B:$B,'[4]cells down 27042026 11h28'!$R:$R,"")</f>
        <v/>
      </c>
      <c r="AL88" s="18" t="str">
        <f>_xlfn.XLOOKUP(B88,'[4]cells down 27042026 18h01'!$B:$B,'[4]cells down 27042026 18h01'!$R:$R,"")</f>
        <v/>
      </c>
      <c r="AM88" s="18" t="str">
        <f>_xlfn.XLOOKUP(B88,'[5]cell downs 27042026 11h'!$B:$B,'[5]cell downs 27042026 11h'!$R:$R,"")</f>
        <v/>
      </c>
      <c r="AN88" s="18" t="str">
        <f>_xlfn.XLOOKUP(B88,'[5]cell downs 27042026 17h40'!$B:$B,'[5]cell downs 27042026 17h40'!$R:$R,"")</f>
        <v/>
      </c>
      <c r="AO88" s="18" t="str">
        <f>_xlfn.XLOOKUP(B88,'[6]ALL SITES DOWN'!$D:$D,'[6]ALL SITES DOWN'!$J:$J,"")</f>
        <v>(04/27/2026 ocm ran 17h):-
27/04/2026 ODU en cours de dementelement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v>
      </c>
      <c r="AP88" s="18" t="str">
        <f>_xlfn.XLOOKUP(B88,'[7]ALL SITES DOWN'!$D:$D,'[7]ALL SITES DOWN'!$J:$J,"")</f>
        <v>(04/27/2026 ocm ran 11h):-22.04.26;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v>
      </c>
      <c r="AQ88" s="9" t="str">
        <f>_xlfn.XLOOKUP(B88,[8]sheet1!$AC:$AC,[8]sheet1!$AF:$AF,"")</f>
        <v/>
      </c>
      <c r="AR88" s="14"/>
      <c r="AS88" s="14" t="s">
        <v>5465</v>
      </c>
      <c r="AT88" s="14" t="str">
        <f>_xlfn.XLOOKUP(B88,'[9]cell downs 18042026 17h'!$B:$B,'[9]cell downs 18042026 17h'!$B:$B,"")</f>
        <v/>
      </c>
      <c r="AU88" s="14" t="str">
        <f>_xlfn.XLOOKUP(B88,'[10]Cells Huawei 19042026 15h'!$B:$B,'[10]Cells Huawei 19042026 15h'!$B:$B,"")</f>
        <v/>
      </c>
      <c r="AV88" s="9" t="str">
        <f>_xlfn.XLOOKUP(B88,'[11]cells down 19042026 9H40'!$B:$B,'[11]cells down 19042026 9H40'!$B:$B,"")</f>
        <v/>
      </c>
    </row>
    <row r="89" spans="1:48" x14ac:dyDescent="0.3">
      <c r="A89" s="1" t="s">
        <v>1080</v>
      </c>
      <c r="B89" s="1" t="s">
        <v>1081</v>
      </c>
      <c r="C89" s="3" t="str">
        <f>_xlfn.XLOOKUP(B89,'[1]daily break down'!$D:$D,'[1]daily break down'!$E:$E,"")</f>
        <v>CENTRE</v>
      </c>
      <c r="D89" s="1" t="s">
        <v>11</v>
      </c>
      <c r="E89" s="1" t="s">
        <v>66</v>
      </c>
      <c r="F89" s="3" t="s">
        <v>37</v>
      </c>
      <c r="G89" s="1" t="s">
        <v>1082</v>
      </c>
      <c r="H89" s="28" t="str">
        <f>_xlfn.XLOOKUP(B89,[2]CALCULATION!$B:$B,[2]CALCULATION!$H:$H,"")</f>
        <v>NOKIA</v>
      </c>
      <c r="I89" s="26">
        <v>12.32692840000799</v>
      </c>
      <c r="J89" s="26">
        <v>12.32692840000799</v>
      </c>
      <c r="K89" s="26">
        <v>12.326857059694721</v>
      </c>
      <c r="L89" s="26">
        <v>12.326892729851355</v>
      </c>
      <c r="M89" s="26">
        <v>12.326750049224817</v>
      </c>
      <c r="N89" s="26">
        <v>12.32692840000799</v>
      </c>
      <c r="O89" s="26">
        <v>12.326964070164625</v>
      </c>
      <c r="P89" s="114" t="s">
        <v>6362</v>
      </c>
      <c r="Q89" s="42" t="s">
        <v>5538</v>
      </c>
      <c r="R89" s="42"/>
      <c r="S89" s="41" t="str" cm="1">
        <f t="array" ref="S89">IFERROR(_xlfn.IFS(
U89="MPR ISSUE","PDH",
U89="BSS Hardware Issue","BSS",
U89="Sites strategiques, MLL, Pylone, etc.","ENVTECH",
U89="AKTIVCO DEFAUT GE &amp; POWER Cabinet","AKTIVCO",
U89="AKTIVCO Coupure ENEO &amp; Baisse de tension","AKTIVCO GRID ONLY",
U89="Coupure ENEO &amp; Baisse de tension","IHS GRID ONLY",
U89="Defaut GE &amp; POWER Cabinet","IHS",
U89="Sharing","Partners",
U89="Sites strategiques &amp; DataCenter","SST &amp; DC",
U89="Exclu","Exclu",
U89="SAT","SAT",
U89="SPARE-ISSUE","SPARE-ISSUE",
U89="Fiber CAmtel","TRANS_FO_CAMTEL",
U89="Fiber AOF","Fiber AOF",
U89="Projet OCM (HUAWEI)","TRAVAUX-HUAWEI",
U89="Projet OCM (NOKIA)","TRAVAUX-NOKIA",
U89="ACCESS-ISSUE","ACCESS-ISSUE",
U89="Projet OCM (ZTE, NOKIA, autres projets)","TRAVAUX OCM",
U89="No root CAuse","No root cause",
U89="ODU HS","PDH",
U89="IP &amp; VLAN","PDH",
U89="Warehouse HUAWEI","SPARE-ISSUE",
U89="SPARE-HS","SPARE-ISSUE",
U89="Power Telco","BSS",U89="no impacts","no impacts"
),"")</f>
        <v>ENVTECH</v>
      </c>
      <c r="T89" s="41" t="str" cm="1">
        <f t="array" ref="T89">IFERROR(_xlfn.IFS(
U89="MPR ISSUE","TX ISSUE",
U89="BSS Hardware Issue","RAN ISSUE",
U89="Sites strategiques, MLL, Pylone, etc.","ENVTECH",
U89="AKTIVCO DEFAUT GE &amp; POWER Cabinet","POWER ISSUE",
U89="AKTIVCO Coupure ENEO &amp; Baisse de tension","POWER ISSUE",
U89="Coupure ENEO &amp; Baisse de tension","POWER ISSUE",
U89="Defaut GE &amp; POWER Cabinet","POWER ISSUE",
U89="Sharing","POWER ISSUE",
U89="Sites strategiques &amp; DataCenter","POWER ISSUE",
U89="Exclu","Exclu",
U89="SAT","TX ISSUE",
U89="SPARE-ISSUE","SPARE-ISSUE",
U89="Fiber CAmtel","TX ISSUE",
U89="Fiber AOF","TX ISSUE",
U89="Projet OCM (HUAWEI)","TRAVAUX-HUAWEI",
U89="Projet OCM (NOKIA)","TRAVAUX -NOKIA",
U89="ACCESS-ISSUE","ACCESS-ISSUE",
U89="Projet OCM (ZTE, NOKIA, autres projets)","TRAVAUX OCM",
U89="No root CAuse","No root cause",
U89="ODU HS","TX ISSUE",
U89="IP &amp; VLAN","TX ISSUE",
U89="Warehouse HUAWEI","SPARE-ISSUE",
U89="SPARE-HS","SPARE-ISSUE",
U89="Power Telco","RAN ISSUE",U89="no impacts","no impacts"
),"")</f>
        <v>ENVTECH</v>
      </c>
      <c r="U89" s="68" t="s">
        <v>5322</v>
      </c>
      <c r="V89" s="41" t="str" cm="1">
        <f t="array" ref="V89">IFERROR(_xlfn.IFS(
U89="MPR ISSUE","ACTIVE",
U89="BSS Hardware Issue","ACTIVE",
U89="Sites strategiques, MLL, Pylone, etc.","PASSIVE",
U89="AKTIVCO DEFAUT GE &amp; POWER Cabinet","PASSIVE",
U89="AKTIVCO Coupure ENEO &amp; Baisse de tension","PASSIVE",
U89="Coupure ENEO &amp; Baisse de tension","PASSIVE",
U89="Defaut GE &amp; POWER Cabinet","PASSIVE",
U89="Sharing","PASSIVE",
U89="Sites strategiques &amp; DataCenter","PASSIVE",
U89="Exclu","Exclu",
U89="SAT","ACTIVE",
U89="SPARE-ISSUE","SPARE-ISSUE",
U89="Fiber CAmtel","ACTIVE",
U89="Fiber AOF","ACTIVE",
U89="Projet OCM (HUAWEI)","PLANNED WORKS",
U89="Projet OCM (NOKIA)","PLANNED WORKS",
U89="ACCESS-ISSUE","ACCESS-ISSUE",
U89="Projet OCM (ZTE, NOKIA, autres projets)","PLANNED WORKS",
U89="No root CAuse","No root cause",
U89="ODU HS","ACTIVE",
U89="IP &amp; VLAN","ACTIVE",
U89="Warehouse HUAWEI","SPARE-ISSUE",
U89="SPARE-HS","SPARE-ISSUE",
U89="Power Telco","ACTIVE", U89="no impacts","no impacts"
),"")</f>
        <v>PASSIVE</v>
      </c>
      <c r="W89" s="119" t="s">
        <v>6435</v>
      </c>
      <c r="X89" s="119" t="s">
        <v>6436</v>
      </c>
      <c r="Y89" s="119"/>
      <c r="Z89" s="119" t="s">
        <v>1485</v>
      </c>
      <c r="AA89" s="119" t="s">
        <v>6380</v>
      </c>
      <c r="AB89" s="17" t="s">
        <v>6204</v>
      </c>
      <c r="AC89" s="17" t="str">
        <f>_xlfn.XLOOKUP(B89,'INCIDENT-04-27-2026'!E:E,'INCIDENT-04-27-2026'!F:F,"")</f>
        <v/>
      </c>
      <c r="AD89" s="9"/>
      <c r="AE89" s="7" t="s">
        <v>6104</v>
      </c>
      <c r="AF89" s="6" t="str">
        <f>_xlfn.XLOOKUP(B89,'[13]Input_27-04'!$B:$B,'[13]Input_27-04'!$M:$M,"")</f>
        <v/>
      </c>
      <c r="AG89" s="7"/>
      <c r="AH89" s="3"/>
      <c r="AI89" s="18" t="str">
        <f>_xlfn.XLOOKUP(B89,'[3]Cells Huawei 27042026 10h'!$B:$B,'[3]Cells Huawei 27042026 10h'!$T:$T,"")</f>
        <v/>
      </c>
      <c r="AJ89" s="18" t="str">
        <f>_xlfn.XLOOKUP(B89,'[3]Cells Huawei 27042026 15h'!$B:$B,'[3]Cells Huawei 27042026 15h'!$T:$T,"")</f>
        <v/>
      </c>
      <c r="AK89" s="18" t="str">
        <f>_xlfn.XLOOKUP(B89,'[4]cells down 27042026 11h28'!$B:$B,'[4]cells down 27042026 11h28'!$R:$R,"")</f>
        <v/>
      </c>
      <c r="AL89" s="18" t="str">
        <f>_xlfn.XLOOKUP(B89,'[4]cells down 27042026 18h01'!$B:$B,'[4]cells down 27042026 18h01'!$R:$R,"")</f>
        <v/>
      </c>
      <c r="AM89" s="18" t="str">
        <f>_xlfn.XLOOKUP(B89,'[5]cell downs 27042026 11h'!$B:$B,'[5]cell downs 27042026 11h'!$R:$R,"")</f>
        <v/>
      </c>
      <c r="AN89" s="18" t="str">
        <f>_xlfn.XLOOKUP(B89,'[5]cell downs 27042026 17h40'!$B:$B,'[5]cell downs 27042026 17h40'!$R:$R,"")</f>
        <v/>
      </c>
      <c r="AO89" s="18" t="str">
        <f>_xlfn.XLOOKUP(B89,'[6]ALL SITES DOWN'!$D:$D,'[6]ALL SITES DOWN'!$J:$J,"")</f>
        <v>(04/27/2026 ocm ran 17h):-21.04.26;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
      <c r="AP89" s="18" t="str">
        <f>_xlfn.XLOOKUP(B89,'[7]ALL SITES DOWN'!$D:$D,'[7]ALL SITES DOWN'!$J:$J,"")</f>
        <v>(04/27/2026 ocm ran 11h):-21.04.26;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
      <c r="AQ89" s="9" t="str">
        <f>_xlfn.XLOOKUP(B89,[8]sheet1!$AC:$AC,[8]sheet1!$AF:$AF,"")</f>
        <v/>
      </c>
      <c r="AR89" s="14"/>
      <c r="AS89" s="14" t="s">
        <v>5465</v>
      </c>
      <c r="AT89" s="14" t="str">
        <f>_xlfn.XLOOKUP(B89,'[9]cell downs 18042026 17h'!$B:$B,'[9]cell downs 18042026 17h'!$B:$B,"")</f>
        <v/>
      </c>
      <c r="AU89" s="14" t="str">
        <f>_xlfn.XLOOKUP(B89,'[10]Cells Huawei 19042026 15h'!$B:$B,'[10]Cells Huawei 19042026 15h'!$B:$B,"")</f>
        <v/>
      </c>
      <c r="AV89" s="9" t="str">
        <f>_xlfn.XLOOKUP(B89,'[11]cells down 19042026 9H40'!$B:$B,'[11]cells down 19042026 9H40'!$B:$B,"")</f>
        <v/>
      </c>
    </row>
    <row r="90" spans="1:48" x14ac:dyDescent="0.3">
      <c r="A90" s="1" t="s">
        <v>850</v>
      </c>
      <c r="B90" s="8" t="s">
        <v>851</v>
      </c>
      <c r="C90" s="3" t="str">
        <f>_xlfn.XLOOKUP(B90,'[1]daily break down'!$D:$D,'[1]daily break down'!$E:$E,"")</f>
        <v>SUD-OUEST</v>
      </c>
      <c r="D90" s="1" t="s">
        <v>21</v>
      </c>
      <c r="E90" s="1" t="s">
        <v>22</v>
      </c>
      <c r="F90" s="3" t="s">
        <v>13</v>
      </c>
      <c r="G90" s="1" t="s">
        <v>63</v>
      </c>
      <c r="H90" s="27" t="str">
        <f>_xlfn.XLOOKUP(B90,[2]CALCULATION!$B:$B,[2]CALCULATION!$H:$H,"")</f>
        <v>Huawei</v>
      </c>
      <c r="I90" s="26">
        <v>0.70650095738700402</v>
      </c>
      <c r="J90" s="26">
        <v>10.108137646854034</v>
      </c>
      <c r="K90" s="26">
        <v>7.449355511609923</v>
      </c>
      <c r="L90" s="26">
        <v>5.9464826371945554</v>
      </c>
      <c r="M90" s="26">
        <v>2.7456032964931962</v>
      </c>
      <c r="N90" s="26">
        <v>3.8645047698133448</v>
      </c>
      <c r="O90" s="26">
        <v>11.876717518041966</v>
      </c>
      <c r="P90" s="114" t="s">
        <v>6362</v>
      </c>
      <c r="Q90" s="42" t="s">
        <v>5538</v>
      </c>
      <c r="R90" s="42"/>
      <c r="S90" s="41" t="str" cm="1">
        <f t="array" ref="S90">IFERROR(_xlfn.IFS(
U90="MPR ISSUE","PDH",
U90="BSS Hardware Issue","BSS",
U90="Sites strategiques, MLL, Pylone, etc.","ENVTECH",
U90="AKTIVCO DEFAUT GE &amp; POWER Cabinet","AKTIVCO",
U90="AKTIVCO Coupure ENEO &amp; Baisse de tension","AKTIVCO GRID ONLY",
U90="Coupure ENEO &amp; Baisse de tension","IHS GRID ONLY",
U90="Defaut GE &amp; POWER Cabinet","IHS",
U90="Sharing","Partners",
U90="Sites strategiques &amp; DataCenter","SST &amp; DC",
U90="Exclu","Exclu",
U90="SAT","SAT",
U90="SPARE-ISSUE","SPARE-ISSUE",
U90="Fiber CAmtel","TRANS_FO_CAMTEL",
U90="Fiber AOF","Fiber AOF",
U90="Projet OCM (HUAWEI)","TRAVAUX-HUAWEI",
U90="Projet OCM (NOKIA)","TRAVAUX-NOKIA",
U90="ACCESS-ISSUE","ACCESS-ISSUE",
U90="Projet OCM (ZTE, NOKIA, autres projets)","TRAVAUX OCM",
U90="No root CAuse","No root cause",
U90="ODU HS","PDH",
U90="IP &amp; VLAN","PDH",
U90="Warehouse HUAWEI","SPARE-ISSUE",
U90="SPARE-HS","SPARE-ISSUE",
U90="Power Telco","BSS",U90="no impacts","no impacts"
),"")</f>
        <v>No root cause</v>
      </c>
      <c r="T90" s="41" t="str" cm="1">
        <f t="array" ref="T90">IFERROR(_xlfn.IFS(
U90="MPR ISSUE","TX ISSUE",
U90="BSS Hardware Issue","RAN ISSUE",
U90="Sites strategiques, MLL, Pylone, etc.","ENVTECH",
U90="AKTIVCO DEFAUT GE &amp; POWER Cabinet","POWER ISSUE",
U90="AKTIVCO Coupure ENEO &amp; Baisse de tension","POWER ISSUE",
U90="Coupure ENEO &amp; Baisse de tension","POWER ISSUE",
U90="Defaut GE &amp; POWER Cabinet","POWER ISSUE",
U90="Sharing","POWER ISSUE",
U90="Sites strategiques &amp; DataCenter","POWER ISSUE",
U90="Exclu","Exclu",
U90="SAT","TX ISSUE",
U90="SPARE-ISSUE","SPARE-ISSUE",
U90="Fiber CAmtel","TX ISSUE",
U90="Fiber AOF","TX ISSUE",
U90="Projet OCM (HUAWEI)","TRAVAUX-HUAWEI",
U90="Projet OCM (NOKIA)","TRAVAUX -NOKIA",
U90="ACCESS-ISSUE","ACCESS-ISSUE",
U90="Projet OCM (ZTE, NOKIA, autres projets)","TRAVAUX OCM",
U90="No root CAuse","No root cause",
U90="ODU HS","TX ISSUE",
U90="IP &amp; VLAN","TX ISSUE",
U90="Warehouse HUAWEI","SPARE-ISSUE",
U90="SPARE-HS","SPARE-ISSUE",
U90="Power Telco","RAN ISSUE",U90="no impacts","no impacts"
),"")</f>
        <v>No root cause</v>
      </c>
      <c r="U90" s="68" t="s">
        <v>5691</v>
      </c>
      <c r="V90" s="41" t="str" cm="1">
        <f t="array" ref="V90">IFERROR(_xlfn.IFS(
U90="MPR ISSUE","ACTIVE",
U90="BSS Hardware Issue","ACTIVE",
U90="Sites strategiques, MLL, Pylone, etc.","PASSIVE",
U90="AKTIVCO DEFAUT GE &amp; POWER Cabinet","PASSIVE",
U90="AKTIVCO Coupure ENEO &amp; Baisse de tension","PASSIVE",
U90="Coupure ENEO &amp; Baisse de tension","PASSIVE",
U90="Defaut GE &amp; POWER Cabinet","PASSIVE",
U90="Sharing","PASSIVE",
U90="Sites strategiques &amp; DataCenter","PASSIVE",
U90="Exclu","Exclu",
U90="SAT","ACTIVE",
U90="SPARE-ISSUE","SPARE-ISSUE",
U90="Fiber CAmtel","ACTIVE",
U90="Fiber AOF","ACTIVE",
U90="Projet OCM (HUAWEI)","PLANNED WORKS",
U90="Projet OCM (NOKIA)","PLANNED WORKS",
U90="ACCESS-ISSUE","ACCESS-ISSUE",
U90="Projet OCM (ZTE, NOKIA, autres projets)","PLANNED WORKS",
U90="No root CAuse","No root cause",
U90="ODU HS","ACTIVE",
U90="IP &amp; VLAN","ACTIVE",
U90="Warehouse HUAWEI","SPARE-ISSUE",
U90="SPARE-HS","SPARE-ISSUE",
U90="Power Telco","ACTIVE", U90="no impacts","no impacts"
),"")</f>
        <v>No root cause</v>
      </c>
      <c r="W90" s="119" t="s">
        <v>6383</v>
      </c>
      <c r="X90" s="119"/>
      <c r="Y90" s="119"/>
      <c r="Z90" s="119" t="s">
        <v>6409</v>
      </c>
      <c r="AA90" s="119" t="s">
        <v>6365</v>
      </c>
      <c r="AB90" s="17" t="s">
        <v>6205</v>
      </c>
      <c r="AC90" s="17" t="str">
        <f>_xlfn.XLOOKUP(B90,'INCIDENT-04-27-2026'!E:E,'INCIDENT-04-27-2026'!F:F,"")</f>
        <v/>
      </c>
      <c r="AD90" s="9"/>
      <c r="AE90" s="7" t="s">
        <v>6105</v>
      </c>
      <c r="AF90" s="6" t="str">
        <f>_xlfn.XLOOKUP(B90,'[13]Input_27-04'!$B:$B,'[13]Input_27-04'!$M:$M,"")</f>
        <v>Joint de culasse faulty</v>
      </c>
      <c r="AG90" s="7"/>
      <c r="AH90" s="3"/>
      <c r="AI90" s="18" t="str">
        <f>_xlfn.XLOOKUP(B90,'[3]Cells Huawei 27042026 10h'!$B:$B,'[3]Cells Huawei 27042026 10h'!$T:$T,"")</f>
        <v/>
      </c>
      <c r="AJ90" s="18" t="str">
        <f>_xlfn.XLOOKUP(B90,'[3]Cells Huawei 27042026 15h'!$B:$B,'[3]Cells Huawei 27042026 15h'!$T:$T,"")</f>
        <v/>
      </c>
      <c r="AK90" s="18" t="str">
        <f>_xlfn.XLOOKUP(B90,'[4]cells down 27042026 11h28'!$B:$B,'[4]cells down 27042026 11h28'!$R:$R,"")</f>
        <v/>
      </c>
      <c r="AL90" s="18" t="str">
        <f>_xlfn.XLOOKUP(B90,'[4]cells down 27042026 18h01'!$B:$B,'[4]cells down 27042026 18h01'!$R:$R,"")</f>
        <v/>
      </c>
      <c r="AM90" s="18" t="str">
        <f>_xlfn.XLOOKUP(B90,'[5]cell downs 27042026 11h'!$B:$B,'[5]cell downs 27042026 11h'!$R:$R,"")</f>
        <v/>
      </c>
      <c r="AN90" s="18" t="str">
        <f>_xlfn.XLOOKUP(B90,'[5]cell downs 27042026 17h40'!$B:$B,'[5]cell downs 27042026 17h40'!$R:$R,"")</f>
        <v/>
      </c>
      <c r="AO90" s="18" t="str">
        <f>_xlfn.XLOOKUP(B90,'[6]ALL SITES DOWN'!$D:$D,'[6]ALL SITES DOWN'!$J:$J,"")</f>
        <v>(04/27/2026 ocm ran 17h):-power status check ongoing</v>
      </c>
      <c r="AP90" s="18" t="str">
        <f>_xlfn.XLOOKUP(B90,'[7]ALL SITES DOWN'!$D:$D,'[7]ALL SITES DOWN'!$J:$J,"")</f>
        <v>(04/27/2026 ocm ran 11h):-power status check ongoing</v>
      </c>
      <c r="AQ90" s="9" t="str">
        <f>_xlfn.XLOOKUP(B90,[8]sheet1!$AC:$AC,[8]sheet1!$AF:$AF,"")</f>
        <v/>
      </c>
      <c r="AR90" s="14"/>
      <c r="AS90" s="14" t="s">
        <v>5465</v>
      </c>
      <c r="AT90" s="14" t="str">
        <f>_xlfn.XLOOKUP(B90,'[9]cell downs 18042026 17h'!$B:$B,'[9]cell downs 18042026 17h'!$B:$B,"")</f>
        <v/>
      </c>
      <c r="AU90" s="14" t="str">
        <f>_xlfn.XLOOKUP(B90,'[10]Cells Huawei 19042026 15h'!$B:$B,'[10]Cells Huawei 19042026 15h'!$B:$B,"")</f>
        <v/>
      </c>
      <c r="AV90" s="9" t="str">
        <f>_xlfn.XLOOKUP(B90,'[11]cells down 19042026 9H40'!$B:$B,'[11]cells down 19042026 9H40'!$B:$B,"")</f>
        <v/>
      </c>
    </row>
    <row r="91" spans="1:48" hidden="1" x14ac:dyDescent="0.3">
      <c r="A91" s="1" t="s">
        <v>324</v>
      </c>
      <c r="B91" s="8" t="s">
        <v>325</v>
      </c>
      <c r="C91" s="3" t="str">
        <f>_xlfn.XLOOKUP(B91,'[1]daily break down'!$D:$D,'[1]daily break down'!$E:$E,"")</f>
        <v>Yaounde</v>
      </c>
      <c r="D91" s="1" t="s">
        <v>5432</v>
      </c>
      <c r="E91" s="1" t="s">
        <v>5462</v>
      </c>
      <c r="F91" s="3" t="s">
        <v>37</v>
      </c>
      <c r="G91" s="1" t="s">
        <v>38</v>
      </c>
      <c r="H91" s="29" t="str">
        <f>_xlfn.XLOOKUP(B91,[2]CALCULATION!$B:$B,[2]CALCULATION!$H:$H,"")</f>
        <v>ZTE</v>
      </c>
      <c r="I91" s="26">
        <v>0</v>
      </c>
      <c r="J91" s="26">
        <v>0</v>
      </c>
      <c r="K91" s="26">
        <v>2.7697876626915776E-2</v>
      </c>
      <c r="L91" s="26">
        <v>0</v>
      </c>
      <c r="M91" s="26">
        <v>0</v>
      </c>
      <c r="N91" s="26">
        <v>0.73207645969414992</v>
      </c>
      <c r="O91" s="26">
        <v>11.798153998053838</v>
      </c>
      <c r="P91" s="114" t="s">
        <v>6363</v>
      </c>
      <c r="Q91" s="42" t="s">
        <v>5538</v>
      </c>
      <c r="R91" s="42"/>
      <c r="S91" s="41" t="str" cm="1">
        <f t="array" ref="S91">IFERROR(_xlfn.IFS(
U91="MPR ISSUE","PDH",
U91="BSS Hardware Issue","BSS",
U91="Sites strategiques, MLL, Pylone, etc.","ENVTECH",
U91="AKTIVCO DEFAUT GE &amp; POWER Cabinet","AKTIVCO",
U91="AKTIVCO Coupure ENEO &amp; Baisse de tension","AKTIVCO GRID ONLY",
U91="Coupure ENEO &amp; Baisse de tension","IHS GRID ONLY",
U91="Defaut GE &amp; POWER Cabinet","IHS",
U91="Sharing","Partners",
U91="Sites strategiques &amp; DataCenter","SST &amp; DC",
U91="Exclu","Exclu",
U91="SAT","SAT",
U91="SPARE-ISSUE","SPARE-ISSUE",
U91="Fiber CAmtel","TRANS_FO_CAMTEL",
U91="Fiber AOF","Fiber AOF",
U91="Projet OCM (HUAWEI)","TRAVAUX-HUAWEI",
U91="Projet OCM (NOKIA)","TRAVAUX-NOKIA",
U91="ACCESS-ISSUE","ACCESS-ISSUE",
U91="Projet OCM (ZTE, NOKIA, autres projets)","TRAVAUX OCM",
U91="No root CAuse","No root cause",
U91="ODU HS","PDH",
U91="IP &amp; VLAN","PDH",
U91="Warehouse HUAWEI","SPARE-ISSUE",
U91="SPARE-HS","SPARE-ISSUE",
U91="Power Telco","BSS",U91="no impacts","no impacts"
),"")</f>
        <v>BSS</v>
      </c>
      <c r="T91" s="41" t="str" cm="1">
        <f t="array" ref="T91">IFERROR(_xlfn.IFS(
U91="MPR ISSUE","TX ISSUE",
U91="BSS Hardware Issue","RAN ISSUE",
U91="Sites strategiques, MLL, Pylone, etc.","ENVTECH",
U91="AKTIVCO DEFAUT GE &amp; POWER Cabinet","POWER ISSUE",
U91="AKTIVCO Coupure ENEO &amp; Baisse de tension","POWER ISSUE",
U91="Coupure ENEO &amp; Baisse de tension","POWER ISSUE",
U91="Defaut GE &amp; POWER Cabinet","POWER ISSUE",
U91="Sharing","POWER ISSUE",
U91="Sites strategiques &amp; DataCenter","POWER ISSUE",
U91="Exclu","Exclu",
U91="SAT","TX ISSUE",
U91="SPARE-ISSUE","SPARE-ISSUE",
U91="Fiber CAmtel","TX ISSUE",
U91="Fiber AOF","TX ISSUE",
U91="Projet OCM (HUAWEI)","TRAVAUX-HUAWEI",
U91="Projet OCM (NOKIA)","TRAVAUX -NOKIA",
U91="ACCESS-ISSUE","ACCESS-ISSUE",
U91="Projet OCM (ZTE, NOKIA, autres projets)","TRAVAUX OCM",
U91="No root CAuse","No root cause",
U91="ODU HS","TX ISSUE",
U91="IP &amp; VLAN","TX ISSUE",
U91="Warehouse HUAWEI","SPARE-ISSUE",
U91="SPARE-HS","SPARE-ISSUE",
U91="Power Telco","RAN ISSUE",U91="no impacts","no impacts"
),"")</f>
        <v>RAN ISSUE</v>
      </c>
      <c r="U91" s="68" t="s">
        <v>5319</v>
      </c>
      <c r="V91" s="41" t="str" cm="1">
        <f t="array" ref="V91">IFERROR(_xlfn.IFS(
U91="MPR ISSUE","ACTIVE",
U91="BSS Hardware Issue","ACTIVE",
U91="Sites strategiques, MLL, Pylone, etc.","PASSIVE",
U91="AKTIVCO DEFAUT GE &amp; POWER Cabinet","PASSIVE",
U91="AKTIVCO Coupure ENEO &amp; Baisse de tension","PASSIVE",
U91="Coupure ENEO &amp; Baisse de tension","PASSIVE",
U91="Defaut GE &amp; POWER Cabinet","PASSIVE",
U91="Sharing","PASSIVE",
U91="Sites strategiques &amp; DataCenter","PASSIVE",
U91="Exclu","Exclu",
U91="SAT","ACTIVE",
U91="SPARE-ISSUE","SPARE-ISSUE",
U91="Fiber CAmtel","ACTIVE",
U91="Fiber AOF","ACTIVE",
U91="Projet OCM (HUAWEI)","PLANNED WORKS",
U91="Projet OCM (NOKIA)","PLANNED WORKS",
U91="ACCESS-ISSUE","ACCESS-ISSUE",
U91="Projet OCM (ZTE, NOKIA, autres projets)","PLANNED WORKS",
U91="No root CAuse","No root cause",
U91="ODU HS","ACTIVE",
U91="IP &amp; VLAN","ACTIVE",
U91="Warehouse HUAWEI","SPARE-ISSUE",
U91="SPARE-HS","SPARE-ISSUE",
U91="Power Telco","ACTIVE", U91="no impacts","no impacts"
),"")</f>
        <v>ACTIVE</v>
      </c>
      <c r="W91" s="113"/>
      <c r="X91" s="113"/>
      <c r="Y91" s="113"/>
      <c r="Z91" s="113"/>
      <c r="AA91" s="113"/>
      <c r="AB91" s="17" t="s">
        <v>6206</v>
      </c>
      <c r="AC91" s="17" t="str">
        <f>_xlfn.XLOOKUP(B91,'INCIDENT-04-27-2026'!E:E,'INCIDENT-04-27-2026'!F:F,"")</f>
        <v/>
      </c>
      <c r="AD91" s="9"/>
      <c r="AE91" s="7" t="s">
        <v>6106</v>
      </c>
      <c r="AF91" s="6" t="str">
        <f>_xlfn.XLOOKUP(B91,'[13]Input_27-04'!$B:$B,'[13]Input_27-04'!$M:$M,"")</f>
        <v>Perte d'une phase ENEO</v>
      </c>
      <c r="AG91" s="7"/>
      <c r="AH91" s="3"/>
      <c r="AI91" s="18" t="str">
        <f>_xlfn.XLOOKUP(B91,'[3]Cells Huawei 27042026 10h'!$B:$B,'[3]Cells Huawei 27042026 10h'!$T:$T,"")</f>
        <v/>
      </c>
      <c r="AJ91" s="18" t="str">
        <f>_xlfn.XLOOKUP(B91,'[3]Cells Huawei 27042026 15h'!$B:$B,'[3]Cells Huawei 27042026 15h'!$T:$T,"")</f>
        <v/>
      </c>
      <c r="AK91" s="18" t="str">
        <f>_xlfn.XLOOKUP(B91,'[4]cells down 27042026 11h28'!$B:$B,'[4]cells down 27042026 11h28'!$R:$R,"")</f>
        <v>(04/27/2026 cell zte):-27/04/2026 : Besoin d'analyse BO RAN</v>
      </c>
      <c r="AL91" s="18" t="str">
        <f>_xlfn.XLOOKUP(B91,'[4]cells down 27042026 18h01'!$B:$B,'[4]cells down 27042026 18h01'!$R:$R,"")</f>
        <v>(04/27/2026 cell zte):-27/04/2026 : Besoin d'analyse BO RAN || GPS Instability</v>
      </c>
      <c r="AM91" s="18" t="str">
        <f>_xlfn.XLOOKUP(B91,'[5]cell downs 27042026 11h'!$B:$B,'[5]cell downs 27042026 11h'!$R:$R,"")</f>
        <v/>
      </c>
      <c r="AN91" s="18" t="str">
        <f>_xlfn.XLOOKUP(B91,'[5]cell downs 27042026 17h40'!$B:$B,'[5]cell downs 27042026 17h40'!$R:$R,"")</f>
        <v/>
      </c>
      <c r="AO91" s="18" t="str">
        <f>_xlfn.XLOOKUP(B91,'[6]ALL SITES DOWN'!$D:$D,'[6]ALL SITES DOWN'!$J:$J,"")</f>
        <v/>
      </c>
      <c r="AP91" s="18" t="str">
        <f>_xlfn.XLOOKUP(B91,'[7]ALL SITES DOWN'!$D:$D,'[7]ALL SITES DOWN'!$J:$J,"")</f>
        <v/>
      </c>
      <c r="AQ91" s="9" t="str">
        <f>_xlfn.XLOOKUP(B91,[8]sheet1!$AC:$AC,[8]sheet1!$AF:$AF,"")</f>
        <v/>
      </c>
      <c r="AR91" s="14"/>
      <c r="AS91" s="14" t="s">
        <v>5465</v>
      </c>
      <c r="AT91" s="14" t="str">
        <f>_xlfn.XLOOKUP(B91,'[9]cell downs 18042026 17h'!$B:$B,'[9]cell downs 18042026 17h'!$B:$B,"")</f>
        <v/>
      </c>
      <c r="AU91" s="14" t="str">
        <f>_xlfn.XLOOKUP(B91,'[10]Cells Huawei 19042026 15h'!$B:$B,'[10]Cells Huawei 19042026 15h'!$B:$B,"")</f>
        <v/>
      </c>
      <c r="AV91" s="9" t="str">
        <f>_xlfn.XLOOKUP(B91,'[11]cells down 19042026 9H40'!$B:$B,'[11]cells down 19042026 9H40'!$B:$B,"")</f>
        <v/>
      </c>
    </row>
    <row r="92" spans="1:48" hidden="1" x14ac:dyDescent="0.3">
      <c r="A92" s="1" t="s">
        <v>183</v>
      </c>
      <c r="B92" s="1" t="s">
        <v>184</v>
      </c>
      <c r="C92" s="3" t="str">
        <f>_xlfn.XLOOKUP(B92,'[1]daily break down'!$D:$D,'[1]daily break down'!$E:$E,"")</f>
        <v>EXTREME-NORD</v>
      </c>
      <c r="D92" s="1" t="s">
        <v>18</v>
      </c>
      <c r="E92" s="1"/>
      <c r="F92" s="3" t="s">
        <v>55</v>
      </c>
      <c r="G92" s="1" t="s">
        <v>185</v>
      </c>
      <c r="H92" s="27" t="str">
        <f>_xlfn.XLOOKUP(B92,[2]CALCULATION!$B:$B,[2]CALCULATION!$H:$H,"")</f>
        <v>Huawei</v>
      </c>
      <c r="I92" s="26">
        <v>11.380117597372395</v>
      </c>
      <c r="J92" s="26">
        <v>8.2046889134299583</v>
      </c>
      <c r="K92" s="26">
        <v>10.683443768138275</v>
      </c>
      <c r="L92" s="26">
        <v>15.374711428432825</v>
      </c>
      <c r="M92" s="26">
        <v>8.4947586271840851</v>
      </c>
      <c r="N92" s="26">
        <v>11.950394226571131</v>
      </c>
      <c r="O92" s="26">
        <v>11.59048234612608</v>
      </c>
      <c r="P92" s="114" t="s">
        <v>6362</v>
      </c>
      <c r="Q92" s="42" t="s">
        <v>6353</v>
      </c>
      <c r="R92" s="42"/>
      <c r="S92" s="41" t="str" cm="1">
        <f t="array" ref="S92">IFERROR(_xlfn.IFS(
U92="MPR ISSUE","PDH",
U92="BSS Hardware Issue","BSS",
U92="Sites strategiques, MLL, Pylone, etc.","ENVTECH",
U92="AKTIVCO DEFAUT GE &amp; POWER Cabinet","AKTIVCO",
U92="AKTIVCO Coupure ENEO &amp; Baisse de tension","AKTIVCO GRID ONLY",
U92="Coupure ENEO &amp; Baisse de tension","IHS GRID ONLY",
U92="Defaut GE &amp; POWER Cabinet","IHS",
U92="Sharing","Partners",
U92="Sites strategiques &amp; DataCenter","SST &amp; DC",
U92="Exclu","Exclu",
U92="SAT","SAT",
U92="SPARE-ISSUE","SPARE-ISSUE",
U92="Fiber CAmtel","TRANS_FO_CAMTEL",
U92="Fiber AOF","Fiber AOF",
U92="Projet OCM (HUAWEI)","TRAVAUX-HUAWEI",
U92="Projet OCM (NOKIA)","TRAVAUX-NOKIA",
U92="ACCESS-ISSUE","ACCESS-ISSUE",
U92="Projet OCM (ZTE, NOKIA, autres projets)","TRAVAUX OCM",
U92="No root CAuse","No root cause",
U92="ODU HS","PDH",
U92="IP &amp; VLAN","PDH",
U92="Warehouse HUAWEI","SPARE-ISSUE",
U92="SPARE-HS","SPARE-ISSUE",
U92="Power Telco","BSS",U92="no impacts","no impacts"
),"")</f>
        <v>No root cause</v>
      </c>
      <c r="T92" s="41" t="str" cm="1">
        <f t="array" ref="T92">IFERROR(_xlfn.IFS(
U92="MPR ISSUE","TX ISSUE",
U92="BSS Hardware Issue","RAN ISSUE",
U92="Sites strategiques, MLL, Pylone, etc.","ENVTECH",
U92="AKTIVCO DEFAUT GE &amp; POWER Cabinet","POWER ISSUE",
U92="AKTIVCO Coupure ENEO &amp; Baisse de tension","POWER ISSUE",
U92="Coupure ENEO &amp; Baisse de tension","POWER ISSUE",
U92="Defaut GE &amp; POWER Cabinet","POWER ISSUE",
U92="Sharing","POWER ISSUE",
U92="Sites strategiques &amp; DataCenter","POWER ISSUE",
U92="Exclu","Exclu",
U92="SAT","TX ISSUE",
U92="SPARE-ISSUE","SPARE-ISSUE",
U92="Fiber CAmtel","TX ISSUE",
U92="Fiber AOF","TX ISSUE",
U92="Projet OCM (HUAWEI)","TRAVAUX-HUAWEI",
U92="Projet OCM (NOKIA)","TRAVAUX -NOKIA",
U92="ACCESS-ISSUE","ACCESS-ISSUE",
U92="Projet OCM (ZTE, NOKIA, autres projets)","TRAVAUX OCM",
U92="No root CAuse","No root cause",
U92="ODU HS","TX ISSUE",
U92="IP &amp; VLAN","TX ISSUE",
U92="Warehouse HUAWEI","SPARE-ISSUE",
U92="SPARE-HS","SPARE-ISSUE",
U92="Power Telco","RAN ISSUE",U92="no impacts","no impacts"
),"")</f>
        <v>No root cause</v>
      </c>
      <c r="U92" s="68" t="s">
        <v>5691</v>
      </c>
      <c r="V92" s="41" t="str" cm="1">
        <f t="array" ref="V92">IFERROR(_xlfn.IFS(
U92="MPR ISSUE","ACTIVE",
U92="BSS Hardware Issue","ACTIVE",
U92="Sites strategiques, MLL, Pylone, etc.","PASSIVE",
U92="AKTIVCO DEFAUT GE &amp; POWER Cabinet","PASSIVE",
U92="AKTIVCO Coupure ENEO &amp; Baisse de tension","PASSIVE",
U92="Coupure ENEO &amp; Baisse de tension","PASSIVE",
U92="Defaut GE &amp; POWER Cabinet","PASSIVE",
U92="Sharing","PASSIVE",
U92="Sites strategiques &amp; DataCenter","PASSIVE",
U92="Exclu","Exclu",
U92="SAT","ACTIVE",
U92="SPARE-ISSUE","SPARE-ISSUE",
U92="Fiber CAmtel","ACTIVE",
U92="Fiber AOF","ACTIVE",
U92="Projet OCM (HUAWEI)","PLANNED WORKS",
U92="Projet OCM (NOKIA)","PLANNED WORKS",
U92="ACCESS-ISSUE","ACCESS-ISSUE",
U92="Projet OCM (ZTE, NOKIA, autres projets)","PLANNED WORKS",
U92="No root CAuse","No root cause",
U92="ODU HS","ACTIVE",
U92="IP &amp; VLAN","ACTIVE",
U92="Warehouse HUAWEI","SPARE-ISSUE",
U92="SPARE-HS","SPARE-ISSUE",
U92="Power Telco","ACTIVE", U92="no impacts","no impacts"
),"")</f>
        <v>No root cause</v>
      </c>
      <c r="W92" s="113"/>
      <c r="X92" s="113"/>
      <c r="Y92" s="113"/>
      <c r="Z92" s="113"/>
      <c r="AA92" s="113"/>
      <c r="AB92" s="17" t="s">
        <v>6207</v>
      </c>
      <c r="AC92" s="17" t="str">
        <f>_xlfn.XLOOKUP(B92,'INCIDENT-04-27-2026'!E:E,'INCIDENT-04-27-2026'!F:F,"")</f>
        <v/>
      </c>
      <c r="AD92" s="9"/>
      <c r="AE92" s="7" t="s">
        <v>5465</v>
      </c>
      <c r="AF92" s="6" t="str">
        <f>_xlfn.XLOOKUP(B92,'[13]Input_27-04'!$B:$B,'[13]Input_27-04'!$M:$M,"")</f>
        <v/>
      </c>
      <c r="AG92" s="7"/>
      <c r="AH92" s="3"/>
      <c r="AI92" s="18" t="str">
        <f>_xlfn.XLOOKUP(B92,'[3]Cells Huawei 27042026 10h'!$B:$B,'[3]Cells Huawei 27042026 10h'!$T:$T,"")</f>
        <v/>
      </c>
      <c r="AJ92" s="18" t="str">
        <f>_xlfn.XLOOKUP(B92,'[3]Cells Huawei 27042026 15h'!$B:$B,'[3]Cells Huawei 27042026 15h'!$T:$T,"")</f>
        <v/>
      </c>
      <c r="AK92" s="18" t="str">
        <f>_xlfn.XLOOKUP(B92,'[4]cells down 27042026 11h28'!$B:$B,'[4]cells down 27042026 11h28'!$R:$R,"")</f>
        <v/>
      </c>
      <c r="AL92" s="18" t="str">
        <f>_xlfn.XLOOKUP(B92,'[4]cells down 27042026 18h01'!$B:$B,'[4]cells down 27042026 18h01'!$R:$R,"")</f>
        <v/>
      </c>
      <c r="AM92" s="18" t="str">
        <f>_xlfn.XLOOKUP(B92,'[5]cell downs 27042026 11h'!$B:$B,'[5]cell downs 27042026 11h'!$R:$R,"")</f>
        <v/>
      </c>
      <c r="AN92" s="18" t="str">
        <f>_xlfn.XLOOKUP(B92,'[5]cell downs 27042026 17h40'!$B:$B,'[5]cell downs 27042026 17h40'!$R:$R,"")</f>
        <v/>
      </c>
      <c r="AO92" s="18" t="str">
        <f>_xlfn.XLOOKUP(B92,'[6]ALL SITES DOWN'!$D:$D,'[6]ALL SITES DOWN'!$J:$J,"")</f>
        <v>(04/27/2026 ocm ran 17h):-power status check ongoing</v>
      </c>
      <c r="AP92" s="18" t="str">
        <f>_xlfn.XLOOKUP(B92,'[7]ALL SITES DOWN'!$D:$D,'[7]ALL SITES DOWN'!$J:$J,"")</f>
        <v>(04/27/2026 ocm ran 11h):-power status check ongoing</v>
      </c>
      <c r="AQ92" s="9" t="str">
        <f>_xlfn.XLOOKUP(B92,[8]sheet1!$AC:$AC,[8]sheet1!$AF:$AF,"")</f>
        <v/>
      </c>
      <c r="AR92" s="14"/>
      <c r="AS92" s="14" t="s">
        <v>5465</v>
      </c>
      <c r="AT92" s="14" t="str">
        <f>_xlfn.XLOOKUP(B92,'[9]cell downs 18042026 17h'!$B:$B,'[9]cell downs 18042026 17h'!$B:$B,"")</f>
        <v/>
      </c>
      <c r="AU92" s="14" t="str">
        <f>_xlfn.XLOOKUP(B92,'[10]Cells Huawei 19042026 15h'!$B:$B,'[10]Cells Huawei 19042026 15h'!$B:$B,"")</f>
        <v>EXN_246</v>
      </c>
      <c r="AV92" s="9" t="str">
        <f>_xlfn.XLOOKUP(B92,'[11]cells down 19042026 9H40'!$B:$B,'[11]cells down 19042026 9H40'!$B:$B,"")</f>
        <v/>
      </c>
    </row>
    <row r="93" spans="1:48" x14ac:dyDescent="0.3">
      <c r="A93" s="1" t="s">
        <v>180</v>
      </c>
      <c r="B93" s="8" t="s">
        <v>181</v>
      </c>
      <c r="C93" s="3" t="str">
        <f>_xlfn.XLOOKUP(B93,'[1]daily break down'!$D:$D,'[1]daily break down'!$E:$E,"")</f>
        <v>ADAMAOUA</v>
      </c>
      <c r="D93" s="1" t="s">
        <v>11</v>
      </c>
      <c r="E93" s="1" t="s">
        <v>66</v>
      </c>
      <c r="F93" s="3" t="s">
        <v>90</v>
      </c>
      <c r="G93" s="1" t="s">
        <v>182</v>
      </c>
      <c r="H93" s="28" t="str">
        <f>_xlfn.XLOOKUP(B93,[2]CALCULATION!$B:$B,[2]CALCULATION!$H:$H,"")</f>
        <v>NOKIA</v>
      </c>
      <c r="I93" s="26">
        <v>3.0865391903744066</v>
      </c>
      <c r="J93" s="26">
        <v>3.1399792474984252</v>
      </c>
      <c r="K93" s="26">
        <v>2.2436856795258637</v>
      </c>
      <c r="L93" s="26">
        <v>3.0941551611216904</v>
      </c>
      <c r="M93" s="26">
        <v>3.0819015332460129</v>
      </c>
      <c r="N93" s="26">
        <v>3.0819015332460129</v>
      </c>
      <c r="O93" s="26">
        <v>11.461092693096091</v>
      </c>
      <c r="P93" s="114" t="s">
        <v>6362</v>
      </c>
      <c r="Q93" s="42" t="s">
        <v>5538</v>
      </c>
      <c r="R93" s="42"/>
      <c r="S93" s="41" t="str" cm="1">
        <f t="array" ref="S93">IFERROR(_xlfn.IFS(
U93="MPR ISSUE","PDH",
U93="BSS Hardware Issue","BSS",
U93="Sites strategiques, MLL, Pylone, etc.","ENVTECH",
U93="AKTIVCO DEFAUT GE &amp; POWER Cabinet","AKTIVCO",
U93="AKTIVCO Coupure ENEO &amp; Baisse de tension","AKTIVCO GRID ONLY",
U93="Coupure ENEO &amp; Baisse de tension","IHS GRID ONLY",
U93="Defaut GE &amp; POWER Cabinet","IHS",
U93="Sharing","Partners",
U93="Sites strategiques &amp; DataCenter","SST &amp; DC",
U93="Exclu","Exclu",
U93="SAT","SAT",
U93="SPARE-ISSUE","SPARE-ISSUE",
U93="Fiber CAmtel","TRANS_FO_CAMTEL",
U93="Fiber AOF","Fiber AOF",
U93="Projet OCM (HUAWEI)","TRAVAUX-HUAWEI",
U93="Projet OCM (NOKIA)","TRAVAUX-NOKIA",
U93="ACCESS-ISSUE","ACCESS-ISSUE",
U93="Projet OCM (ZTE, NOKIA, autres projets)","TRAVAUX OCM",
U93="No root CAuse","No root cause",
U93="ODU HS","PDH",
U93="IP &amp; VLAN","PDH",
U93="Warehouse HUAWEI","SPARE-ISSUE",
U93="SPARE-HS","SPARE-ISSUE",
U93="Power Telco","BSS",U93="no impacts","no impacts"
),"")</f>
        <v>BSS</v>
      </c>
      <c r="T93" s="41" t="str" cm="1">
        <f t="array" ref="T93">IFERROR(_xlfn.IFS(
U93="MPR ISSUE","TX ISSUE",
U93="BSS Hardware Issue","RAN ISSUE",
U93="Sites strategiques, MLL, Pylone, etc.","ENVTECH",
U93="AKTIVCO DEFAUT GE &amp; POWER Cabinet","POWER ISSUE",
U93="AKTIVCO Coupure ENEO &amp; Baisse de tension","POWER ISSUE",
U93="Coupure ENEO &amp; Baisse de tension","POWER ISSUE",
U93="Defaut GE &amp; POWER Cabinet","POWER ISSUE",
U93="Sharing","POWER ISSUE",
U93="Sites strategiques &amp; DataCenter","POWER ISSUE",
U93="Exclu","Exclu",
U93="SAT","TX ISSUE",
U93="SPARE-ISSUE","SPARE-ISSUE",
U93="Fiber CAmtel","TX ISSUE",
U93="Fiber AOF","TX ISSUE",
U93="Projet OCM (HUAWEI)","TRAVAUX-HUAWEI",
U93="Projet OCM (NOKIA)","TRAVAUX -NOKIA",
U93="ACCESS-ISSUE","ACCESS-ISSUE",
U93="Projet OCM (ZTE, NOKIA, autres projets)","TRAVAUX OCM",
U93="No root CAuse","No root cause",
U93="ODU HS","TX ISSUE",
U93="IP &amp; VLAN","TX ISSUE",
U93="Warehouse HUAWEI","SPARE-ISSUE",
U93="SPARE-HS","SPARE-ISSUE",
U93="Power Telco","RAN ISSUE",U93="no impacts","no impacts"
),"")</f>
        <v>RAN ISSUE</v>
      </c>
      <c r="U93" s="68" t="s">
        <v>5319</v>
      </c>
      <c r="V93" s="41" t="str" cm="1">
        <f t="array" ref="V93">IFERROR(_xlfn.IFS(
U93="MPR ISSUE","ACTIVE",
U93="BSS Hardware Issue","ACTIVE",
U93="Sites strategiques, MLL, Pylone, etc.","PASSIVE",
U93="AKTIVCO DEFAUT GE &amp; POWER Cabinet","PASSIVE",
U93="AKTIVCO Coupure ENEO &amp; Baisse de tension","PASSIVE",
U93="Coupure ENEO &amp; Baisse de tension","PASSIVE",
U93="Defaut GE &amp; POWER Cabinet","PASSIVE",
U93="Sharing","PASSIVE",
U93="Sites strategiques &amp; DataCenter","PASSIVE",
U93="Exclu","Exclu",
U93="SAT","ACTIVE",
U93="SPARE-ISSUE","SPARE-ISSUE",
U93="Fiber CAmtel","ACTIVE",
U93="Fiber AOF","ACTIVE",
U93="Projet OCM (HUAWEI)","PLANNED WORKS",
U93="Projet OCM (NOKIA)","PLANNED WORKS",
U93="ACCESS-ISSUE","ACCESS-ISSUE",
U93="Projet OCM (ZTE, NOKIA, autres projets)","PLANNED WORKS",
U93="No root CAuse","No root cause",
U93="ODU HS","ACTIVE",
U93="IP &amp; VLAN","ACTIVE",
U93="Warehouse HUAWEI","SPARE-ISSUE",
U93="SPARE-HS","SPARE-ISSUE",
U93="Power Telco","ACTIVE", U93="no impacts","no impacts"
),"")</f>
        <v>ACTIVE</v>
      </c>
      <c r="W93" s="119"/>
      <c r="X93" s="119"/>
      <c r="Y93" s="119"/>
      <c r="Z93" s="119"/>
      <c r="AA93" s="119"/>
      <c r="AB93" s="17" t="s">
        <v>6208</v>
      </c>
      <c r="AC93" s="17" t="str">
        <f>_xlfn.XLOOKUP(B93,'INCIDENT-04-27-2026'!E:E,'INCIDENT-04-27-2026'!F:F,"")</f>
        <v/>
      </c>
      <c r="AD93" s="9"/>
      <c r="AE93" s="7" t="s">
        <v>6107</v>
      </c>
      <c r="AF93" s="6" t="str">
        <f>_xlfn.XLOOKUP(B93,'[13]Input_27-04'!$B:$B,'[13]Input_27-04'!$M:$M,"")</f>
        <v/>
      </c>
      <c r="AG93" s="7"/>
      <c r="AH93" s="3"/>
      <c r="AI93" s="18" t="str">
        <f>_xlfn.XLOOKUP(B93,'[3]Cells Huawei 27042026 10h'!$B:$B,'[3]Cells Huawei 27042026 10h'!$T:$T,"")</f>
        <v/>
      </c>
      <c r="AJ93" s="18" t="str">
        <f>_xlfn.XLOOKUP(B93,'[3]Cells Huawei 27042026 15h'!$B:$B,'[3]Cells Huawei 27042026 15h'!$T:$T,"")</f>
        <v/>
      </c>
      <c r="AK93" s="18" t="str">
        <f>_xlfn.XLOOKUP(B93,'[4]cells down 27042026 11h28'!$B:$B,'[4]cells down 27042026 11h28'!$R:$R,"")</f>
        <v/>
      </c>
      <c r="AL93" s="18" t="str">
        <f>_xlfn.XLOOKUP(B93,'[4]cells down 27042026 18h01'!$B:$B,'[4]cells down 27042026 18h01'!$R:$R,"")</f>
        <v/>
      </c>
      <c r="AM93" s="18" t="str">
        <f>_xlfn.XLOOKUP(B93,'[5]cell downs 27042026 11h'!$B:$B,'[5]cell downs 27042026 11h'!$R:$R,"")</f>
        <v/>
      </c>
      <c r="AN93" s="18" t="str">
        <f>_xlfn.XLOOKUP(B93,'[5]cell downs 27042026 17h40'!$B:$B,'[5]cell downs 27042026 17h40'!$R:$R,"")</f>
        <v>(04/27/2026 cell nokia):-27/04/2026 : Check breaker and  interconnection FRMF (sfp, optical fiber) between system and radio module, swap its if needed</v>
      </c>
      <c r="AO93" s="18" t="str">
        <f>_xlfn.XLOOKUP(B93,'[6]ALL SITES DOWN'!$D:$D,'[6]ALL SITES DOWN'!$J:$J,"")</f>
        <v/>
      </c>
      <c r="AP93" s="18" t="str">
        <f>_xlfn.XLOOKUP(B93,'[7]ALL SITES DOWN'!$D:$D,'[7]ALL SITES DOWN'!$J:$J,"")</f>
        <v xml:space="preserve">(04/27/2026 ocm ran 11h):-27/04/2026 besoin d'un fme sur site pour verifier le status du MPR et la chaine antennaire de l ODU FME activé ETA asap </v>
      </c>
      <c r="AQ93" s="9" t="str">
        <f>_xlfn.XLOOKUP(B93,[8]sheet1!$AC:$AC,[8]sheet1!$AF:$AF,"")</f>
        <v>(04/27/2026 ticket):-INC-20260427-00000578…Others Transmission equipement fault</v>
      </c>
      <c r="AR93" s="14"/>
      <c r="AS93" s="14" t="s">
        <v>5465</v>
      </c>
      <c r="AT93" s="14" t="str">
        <f>_xlfn.XLOOKUP(B93,'[9]cell downs 18042026 17h'!$B:$B,'[9]cell downs 18042026 17h'!$B:$B,"")</f>
        <v>ADM_141</v>
      </c>
      <c r="AU93" s="14" t="str">
        <f>_xlfn.XLOOKUP(B93,'[10]Cells Huawei 19042026 15h'!$B:$B,'[10]Cells Huawei 19042026 15h'!$B:$B,"")</f>
        <v/>
      </c>
      <c r="AV93" s="9" t="str">
        <f>_xlfn.XLOOKUP(B93,'[11]cells down 19042026 9H40'!$B:$B,'[11]cells down 19042026 9H40'!$B:$B,"")</f>
        <v/>
      </c>
    </row>
    <row r="94" spans="1:48" hidden="1" x14ac:dyDescent="0.3">
      <c r="A94" s="1" t="s">
        <v>4520</v>
      </c>
      <c r="B94" s="8" t="s">
        <v>4521</v>
      </c>
      <c r="C94" s="3" t="str">
        <f>_xlfn.XLOOKUP(B94,'[1]daily break down'!$D:$D,'[1]daily break down'!$E:$E,"")</f>
        <v>Douala</v>
      </c>
      <c r="D94" s="1" t="s">
        <v>11</v>
      </c>
      <c r="E94" s="1" t="s">
        <v>12</v>
      </c>
      <c r="F94" s="3" t="s">
        <v>31</v>
      </c>
      <c r="G94" s="1" t="s">
        <v>32</v>
      </c>
      <c r="H94" s="29" t="str">
        <f>_xlfn.XLOOKUP(B94,[2]CALCULATION!$B:$B,[2]CALCULATION!$H:$H,"")</f>
        <v>ZTE</v>
      </c>
      <c r="I94" s="26">
        <v>0</v>
      </c>
      <c r="J94" s="26">
        <v>0</v>
      </c>
      <c r="K94" s="26">
        <v>0</v>
      </c>
      <c r="L94" s="26">
        <v>0</v>
      </c>
      <c r="M94" s="26">
        <v>0</v>
      </c>
      <c r="N94" s="26">
        <v>0</v>
      </c>
      <c r="O94" s="26">
        <v>11.299039331341511</v>
      </c>
      <c r="P94" s="114" t="s">
        <v>6363</v>
      </c>
      <c r="Q94" s="42" t="s">
        <v>5538</v>
      </c>
      <c r="R94" s="42"/>
      <c r="S94" s="41" t="str" cm="1">
        <f t="array" ref="S94">IFERROR(_xlfn.IFS(
U94="MPR ISSUE","PDH",
U94="BSS Hardware Issue","BSS",
U94="Sites strategiques, MLL, Pylone, etc.","ENVTECH",
U94="AKTIVCO DEFAUT GE &amp; POWER Cabinet","AKTIVCO",
U94="AKTIVCO Coupure ENEO &amp; Baisse de tension","AKTIVCO GRID ONLY",
U94="Coupure ENEO &amp; Baisse de tension","IHS GRID ONLY",
U94="Defaut GE &amp; POWER Cabinet","IHS",
U94="Sharing","Partners",
U94="Sites strategiques &amp; DataCenter","SST &amp; DC",
U94="Exclu","Exclu",
U94="SAT","SAT",
U94="SPARE-ISSUE","SPARE-ISSUE",
U94="Fiber CAmtel","TRANS_FO_CAMTEL",
U94="Fiber AOF","Fiber AOF",
U94="Projet OCM (HUAWEI)","TRAVAUX-HUAWEI",
U94="Projet OCM (NOKIA)","TRAVAUX-NOKIA",
U94="ACCESS-ISSUE","ACCESS-ISSUE",
U94="Projet OCM (ZTE, NOKIA, autres projets)","TRAVAUX OCM",
U94="No root CAuse","No root cause",
U94="ODU HS","PDH",
U94="IP &amp; VLAN","PDH",
U94="Warehouse HUAWEI","SPARE-ISSUE",
U94="SPARE-HS","SPARE-ISSUE",
U94="Power Telco","BSS",U94="no impacts","no impacts"
),"")</f>
        <v>IHS</v>
      </c>
      <c r="T94" s="41" t="str" cm="1">
        <f t="array" ref="T94">IFERROR(_xlfn.IFS(
U94="MPR ISSUE","TX ISSUE",
U94="BSS Hardware Issue","RAN ISSUE",
U94="Sites strategiques, MLL, Pylone, etc.","ENVTECH",
U94="AKTIVCO DEFAUT GE &amp; POWER Cabinet","POWER ISSUE",
U94="AKTIVCO Coupure ENEO &amp; Baisse de tension","POWER ISSUE",
U94="Coupure ENEO &amp; Baisse de tension","POWER ISSUE",
U94="Defaut GE &amp; POWER Cabinet","POWER ISSUE",
U94="Sharing","POWER ISSUE",
U94="Sites strategiques &amp; DataCenter","POWER ISSUE",
U94="Exclu","Exclu",
U94="SAT","TX ISSUE",
U94="SPARE-ISSUE","SPARE-ISSUE",
U94="Fiber CAmtel","TX ISSUE",
U94="Fiber AOF","TX ISSUE",
U94="Projet OCM (HUAWEI)","TRAVAUX-HUAWEI",
U94="Projet OCM (NOKIA)","TRAVAUX -NOKIA",
U94="ACCESS-ISSUE","ACCESS-ISSUE",
U94="Projet OCM (ZTE, NOKIA, autres projets)","TRAVAUX OCM",
U94="No root CAuse","No root cause",
U94="ODU HS","TX ISSUE",
U94="IP &amp; VLAN","TX ISSUE",
U94="Warehouse HUAWEI","SPARE-ISSUE",
U94="SPARE-HS","SPARE-ISSUE",
U94="Power Telco","RAN ISSUE",U94="no impacts","no impacts"
),"")</f>
        <v>POWER ISSUE</v>
      </c>
      <c r="U94" s="68" t="s">
        <v>5329</v>
      </c>
      <c r="V94" s="41" t="str" cm="1">
        <f t="array" ref="V94">IFERROR(_xlfn.IFS(
U94="MPR ISSUE","ACTIVE",
U94="BSS Hardware Issue","ACTIVE",
U94="Sites strategiques, MLL, Pylone, etc.","PASSIVE",
U94="AKTIVCO DEFAUT GE &amp; POWER Cabinet","PASSIVE",
U94="AKTIVCO Coupure ENEO &amp; Baisse de tension","PASSIVE",
U94="Coupure ENEO &amp; Baisse de tension","PASSIVE",
U94="Defaut GE &amp; POWER Cabinet","PASSIVE",
U94="Sharing","PASSIVE",
U94="Sites strategiques &amp; DataCenter","PASSIVE",
U94="Exclu","Exclu",
U94="SAT","ACTIVE",
U94="SPARE-ISSUE","SPARE-ISSUE",
U94="Fiber CAmtel","ACTIVE",
U94="Fiber AOF","ACTIVE",
U94="Projet OCM (HUAWEI)","PLANNED WORKS",
U94="Projet OCM (NOKIA)","PLANNED WORKS",
U94="ACCESS-ISSUE","ACCESS-ISSUE",
U94="Projet OCM (ZTE, NOKIA, autres projets)","PLANNED WORKS",
U94="No root CAuse","No root cause",
U94="ODU HS","ACTIVE",
U94="IP &amp; VLAN","ACTIVE",
U94="Warehouse HUAWEI","SPARE-ISSUE",
U94="SPARE-HS","SPARE-ISSUE",
U94="Power Telco","ACTIVE", U94="no impacts","no impacts"
),"")</f>
        <v>PASSIVE</v>
      </c>
      <c r="W94" s="113"/>
      <c r="X94" s="113"/>
      <c r="Y94" s="113"/>
      <c r="Z94" s="113"/>
      <c r="AA94" s="113"/>
      <c r="AB94" s="17" t="s">
        <v>6209</v>
      </c>
      <c r="AC94" s="17" t="str">
        <f>_xlfn.XLOOKUP(B94,'INCIDENT-04-27-2026'!E:E,'INCIDENT-04-27-2026'!F:F,"")</f>
        <v/>
      </c>
      <c r="AD94" s="9"/>
      <c r="AE94" s="7" t="s">
        <v>6073</v>
      </c>
      <c r="AF94" s="6" t="str">
        <f>_xlfn.XLOOKUP(B94,'[13]Input_27-04'!$B:$B,'[13]Input_27-04'!$M:$M,"")</f>
        <v/>
      </c>
      <c r="AG94" s="7"/>
      <c r="AH94" s="3"/>
      <c r="AI94" s="18" t="str">
        <f>_xlfn.XLOOKUP(B94,'[3]Cells Huawei 27042026 10h'!$B:$B,'[3]Cells Huawei 27042026 10h'!$T:$T,"")</f>
        <v/>
      </c>
      <c r="AJ94" s="18" t="str">
        <f>_xlfn.XLOOKUP(B94,'[3]Cells Huawei 27042026 15h'!$B:$B,'[3]Cells Huawei 27042026 15h'!$T:$T,"")</f>
        <v/>
      </c>
      <c r="AK94" s="18" t="str">
        <f>_xlfn.XLOOKUP(B94,'[4]cells down 27042026 11h28'!$B:$B,'[4]cells down 27042026 11h28'!$R:$R,"")</f>
        <v/>
      </c>
      <c r="AL94" s="18" t="str">
        <f>_xlfn.XLOOKUP(B94,'[4]cells down 27042026 18h01'!$B:$B,'[4]cells down 27042026 18h01'!$R:$R,"")</f>
        <v/>
      </c>
      <c r="AM94" s="18" t="str">
        <f>_xlfn.XLOOKUP(B94,'[5]cell downs 27042026 11h'!$B:$B,'[5]cell downs 27042026 11h'!$R:$R,"")</f>
        <v/>
      </c>
      <c r="AN94" s="18" t="str">
        <f>_xlfn.XLOOKUP(B94,'[5]cell downs 27042026 17h40'!$B:$B,'[5]cell downs 27042026 17h40'!$R:$R,"")</f>
        <v/>
      </c>
      <c r="AO94" s="18" t="str">
        <f>_xlfn.XLOOKUP(B94,'[6]ALL SITES DOWN'!$D:$D,'[6]ALL SITES DOWN'!$J:$J,"")</f>
        <v/>
      </c>
      <c r="AP94" s="18" t="str">
        <f>_xlfn.XLOOKUP(B94,'[7]ALL SITES DOWN'!$D:$D,'[7]ALL SITES DOWN'!$J:$J,"")</f>
        <v/>
      </c>
      <c r="AQ94" s="9" t="str">
        <f>_xlfn.XLOOKUP(B94,[8]sheet1!$AC:$AC,[8]sheet1!$AF:$AF,"")</f>
        <v>(04/27/2026 ticket):-INC-20260427-00000416…power issue here the power guy taken point …Others Transmission equipement fault</v>
      </c>
      <c r="AR94" s="14"/>
      <c r="AS94" s="14" t="s">
        <v>5465</v>
      </c>
      <c r="AT94" s="14" t="str">
        <f>_xlfn.XLOOKUP(B94,'[9]cell downs 18042026 17h'!$B:$B,'[9]cell downs 18042026 17h'!$B:$B,"")</f>
        <v/>
      </c>
      <c r="AU94" s="14" t="str">
        <f>_xlfn.XLOOKUP(B94,'[10]Cells Huawei 19042026 15h'!$B:$B,'[10]Cells Huawei 19042026 15h'!$B:$B,"")</f>
        <v/>
      </c>
      <c r="AV94" s="9" t="str">
        <f>_xlfn.XLOOKUP(B94,'[11]cells down 19042026 9H40'!$B:$B,'[11]cells down 19042026 9H40'!$B:$B,"")</f>
        <v/>
      </c>
    </row>
    <row r="95" spans="1:48" hidden="1" x14ac:dyDescent="0.3">
      <c r="A95" s="1" t="s">
        <v>5049</v>
      </c>
      <c r="B95" s="8" t="s">
        <v>5050</v>
      </c>
      <c r="C95" s="3" t="str">
        <f>_xlfn.XLOOKUP(B95,'[1]daily break down'!$D:$D,'[1]daily break down'!$E:$E,"")</f>
        <v>Yaounde</v>
      </c>
      <c r="D95" s="1" t="s">
        <v>21</v>
      </c>
      <c r="E95" s="1" t="s">
        <v>36</v>
      </c>
      <c r="F95" s="3" t="s">
        <v>37</v>
      </c>
      <c r="G95" s="1" t="s">
        <v>38</v>
      </c>
      <c r="H95" s="28" t="str">
        <f>_xlfn.XLOOKUP(B95,[2]CALCULATION!$B:$B,[2]CALCULATION!$H:$H,"")</f>
        <v>NOKIA</v>
      </c>
      <c r="I95" s="26">
        <v>4.361809019620118</v>
      </c>
      <c r="J95" s="26">
        <v>3.0820620489508697</v>
      </c>
      <c r="K95" s="26">
        <v>3.1622036347293605</v>
      </c>
      <c r="L95" s="26">
        <v>3.0820620489508697</v>
      </c>
      <c r="M95" s="26">
        <v>17.736089136137718</v>
      </c>
      <c r="N95" s="26">
        <v>3.0819907086375999</v>
      </c>
      <c r="O95" s="26">
        <v>11.21894966234774</v>
      </c>
      <c r="P95" s="114" t="s">
        <v>6362</v>
      </c>
      <c r="Q95" s="42" t="s">
        <v>5537</v>
      </c>
      <c r="R95" s="42"/>
      <c r="S95" s="41" t="str" cm="1">
        <f t="array" ref="S95">IFERROR(_xlfn.IFS(
U95="MPR ISSUE","PDH",
U95="BSS Hardware Issue","BSS",
U95="Sites strategiques, MLL, Pylone, etc.","ENVTECH",
U95="AKTIVCO DEFAUT GE &amp; POWER Cabinet","AKTIVCO",
U95="AKTIVCO Coupure ENEO &amp; Baisse de tension","AKTIVCO GRID ONLY",
U95="Coupure ENEO &amp; Baisse de tension","IHS GRID ONLY",
U95="Defaut GE &amp; POWER Cabinet","IHS",
U95="Sharing","Partners",
U95="Sites strategiques &amp; DataCenter","SST &amp; DC",
U95="Exclu","Exclu",
U95="SAT","SAT",
U95="SPARE-ISSUE","SPARE-ISSUE",
U95="Fiber CAmtel","TRANS_FO_CAMTEL",
U95="Fiber AOF","Fiber AOF",
U95="Projet OCM (HUAWEI)","TRAVAUX-HUAWEI",
U95="Projet OCM (NOKIA)","TRAVAUX-NOKIA",
U95="ACCESS-ISSUE","ACCESS-ISSUE",
U95="Projet OCM (ZTE, NOKIA, autres projets)","TRAVAUX OCM",
U95="No root CAuse","No root cause",
U95="ODU HS","PDH",
U95="IP &amp; VLAN","PDH",
U95="Warehouse HUAWEI","SPARE-ISSUE",
U95="SPARE-HS","SPARE-ISSUE",
U95="Power Telco","BSS",U95="no impacts","no impacts"
),"")</f>
        <v>Exclu</v>
      </c>
      <c r="T95" s="41" t="str" cm="1">
        <f t="array" ref="T95">IFERROR(_xlfn.IFS(
U95="MPR ISSUE","TX ISSUE",
U95="BSS Hardware Issue","RAN ISSUE",
U95="Sites strategiques, MLL, Pylone, etc.","ENVTECH",
U95="AKTIVCO DEFAUT GE &amp; POWER Cabinet","POWER ISSUE",
U95="AKTIVCO Coupure ENEO &amp; Baisse de tension","POWER ISSUE",
U95="Coupure ENEO &amp; Baisse de tension","POWER ISSUE",
U95="Defaut GE &amp; POWER Cabinet","POWER ISSUE",
U95="Sharing","POWER ISSUE",
U95="Sites strategiques &amp; DataCenter","POWER ISSUE",
U95="Exclu","Exclu",
U95="SAT","TX ISSUE",
U95="SPARE-ISSUE","SPARE-ISSUE",
U95="Fiber CAmtel","TX ISSUE",
U95="Fiber AOF","TX ISSUE",
U95="Projet OCM (HUAWEI)","TRAVAUX-HUAWEI",
U95="Projet OCM (NOKIA)","TRAVAUX -NOKIA",
U95="ACCESS-ISSUE","ACCESS-ISSUE",
U95="Projet OCM (ZTE, NOKIA, autres projets)","TRAVAUX OCM",
U95="No root CAuse","No root cause",
U95="ODU HS","TX ISSUE",
U95="IP &amp; VLAN","TX ISSUE",
U95="Warehouse HUAWEI","SPARE-ISSUE",
U95="SPARE-HS","SPARE-ISSUE",
U95="Power Telco","RAN ISSUE",U95="no impacts","no impacts"
),"")</f>
        <v>Exclu</v>
      </c>
      <c r="U95" s="68" t="s">
        <v>5537</v>
      </c>
      <c r="V95" s="41" t="str" cm="1">
        <f t="array" ref="V95">IFERROR(_xlfn.IFS(
U95="MPR ISSUE","ACTIVE",
U95="BSS Hardware Issue","ACTIVE",
U95="Sites strategiques, MLL, Pylone, etc.","PASSIVE",
U95="AKTIVCO DEFAUT GE &amp; POWER Cabinet","PASSIVE",
U95="AKTIVCO Coupure ENEO &amp; Baisse de tension","PASSIVE",
U95="Coupure ENEO &amp; Baisse de tension","PASSIVE",
U95="Defaut GE &amp; POWER Cabinet","PASSIVE",
U95="Sharing","PASSIVE",
U95="Sites strategiques &amp; DataCenter","PASSIVE",
U95="Exclu","Exclu",
U95="SAT","ACTIVE",
U95="SPARE-ISSUE","SPARE-ISSUE",
U95="Fiber CAmtel","ACTIVE",
U95="Fiber AOF","ACTIVE",
U95="Projet OCM (HUAWEI)","PLANNED WORKS",
U95="Projet OCM (NOKIA)","PLANNED WORKS",
U95="ACCESS-ISSUE","ACCESS-ISSUE",
U95="Projet OCM (ZTE, NOKIA, autres projets)","PLANNED WORKS",
U95="No root CAuse","No root cause",
U95="ODU HS","ACTIVE",
U95="IP &amp; VLAN","ACTIVE",
U95="Warehouse HUAWEI","SPARE-ISSUE",
U95="SPARE-HS","SPARE-ISSUE",
U95="Power Telco","ACTIVE", U95="no impacts","no impacts"
),"")</f>
        <v>Exclu</v>
      </c>
      <c r="W95" s="113"/>
      <c r="X95" s="113"/>
      <c r="Y95" s="113"/>
      <c r="Z95" s="113"/>
      <c r="AA95" s="113"/>
      <c r="AB95" s="17" t="s">
        <v>5465</v>
      </c>
      <c r="AC95" s="17" t="str">
        <f>_xlfn.XLOOKUP(B95,'INCIDENT-04-27-2026'!E:E,'INCIDENT-04-27-2026'!F:F,"")</f>
        <v/>
      </c>
      <c r="AD95" s="9"/>
      <c r="AE95" s="7" t="s">
        <v>5465</v>
      </c>
      <c r="AF95" s="6" t="str">
        <f>_xlfn.XLOOKUP(B95,'[13]Input_27-04'!$B:$B,'[13]Input_27-04'!$M:$M,"")</f>
        <v/>
      </c>
      <c r="AG95" s="7"/>
      <c r="AH95" s="3"/>
      <c r="AI95" s="18" t="str">
        <f>_xlfn.XLOOKUP(B95,'[3]Cells Huawei 27042026 10h'!$B:$B,'[3]Cells Huawei 27042026 10h'!$T:$T,"")</f>
        <v/>
      </c>
      <c r="AJ95" s="18" t="str">
        <f>_xlfn.XLOOKUP(B95,'[3]Cells Huawei 27042026 15h'!$B:$B,'[3]Cells Huawei 27042026 15h'!$T:$T,"")</f>
        <v/>
      </c>
      <c r="AK95" s="18" t="str">
        <f>_xlfn.XLOOKUP(B95,'[4]cells down 27042026 11h28'!$B:$B,'[4]cells down 27042026 11h28'!$R:$R,"")</f>
        <v/>
      </c>
      <c r="AL95" s="18" t="str">
        <f>_xlfn.XLOOKUP(B95,'[4]cells down 27042026 18h01'!$B:$B,'[4]cells down 27042026 18h01'!$R:$R,"")</f>
        <v/>
      </c>
      <c r="AM95" s="18" t="str">
        <f>_xlfn.XLOOKUP(B95,'[5]cell downs 27042026 11h'!$B:$B,'[5]cell downs 27042026 11h'!$R:$R,"")</f>
        <v/>
      </c>
      <c r="AN95" s="18" t="str">
        <f>_xlfn.XLOOKUP(B95,'[5]cell downs 27042026 17h40'!$B:$B,'[5]cell downs 27042026 17h40'!$R:$R,"")</f>
        <v/>
      </c>
      <c r="AO95" s="18" t="str">
        <f>_xlfn.XLOOKUP(B95,'[6]ALL SITES DOWN'!$D:$D,'[6]ALL SITES DOWN'!$J:$J,"")</f>
        <v/>
      </c>
      <c r="AP95" s="18" t="str">
        <f>_xlfn.XLOOKUP(B95,'[7]ALL SITES DOWN'!$D:$D,'[7]ALL SITES DOWN'!$J:$J,"")</f>
        <v/>
      </c>
      <c r="AQ95" s="9" t="str">
        <f>_xlfn.XLOOKUP(B95,[8]sheet1!$AC:$AC,[8]sheet1!$AF:$AF,"")</f>
        <v/>
      </c>
      <c r="AR95" s="14"/>
      <c r="AS95" s="14" t="s">
        <v>5465</v>
      </c>
      <c r="AT95" s="14" t="str">
        <f>_xlfn.XLOOKUP(B95,'[9]cell downs 18042026 17h'!$B:$B,'[9]cell downs 18042026 17h'!$B:$B,"")</f>
        <v/>
      </c>
      <c r="AU95" s="14" t="str">
        <f>_xlfn.XLOOKUP(B95,'[10]Cells Huawei 19042026 15h'!$B:$B,'[10]Cells Huawei 19042026 15h'!$B:$B,"")</f>
        <v/>
      </c>
      <c r="AV95" s="9" t="str">
        <f>_xlfn.XLOOKUP(B95,'[11]cells down 19042026 9H40'!$B:$B,'[11]cells down 19042026 9H40'!$B:$B,"")</f>
        <v/>
      </c>
    </row>
    <row r="96" spans="1:48" x14ac:dyDescent="0.3">
      <c r="A96" s="1" t="s">
        <v>1929</v>
      </c>
      <c r="B96" s="8" t="s">
        <v>1930</v>
      </c>
      <c r="C96" s="3" t="str">
        <f>_xlfn.XLOOKUP(B96,'[1]daily break down'!$D:$D,'[1]daily break down'!$E:$E,"")</f>
        <v>Douala</v>
      </c>
      <c r="D96" s="1" t="s">
        <v>11</v>
      </c>
      <c r="E96" s="1" t="s">
        <v>12</v>
      </c>
      <c r="F96" s="3" t="s">
        <v>31</v>
      </c>
      <c r="G96" s="1" t="s">
        <v>32</v>
      </c>
      <c r="H96" s="29" t="str">
        <f>_xlfn.XLOOKUP(B96,[2]CALCULATION!$B:$B,[2]CALCULATION!$H:$H,"")</f>
        <v>ZTE</v>
      </c>
      <c r="I96" s="26">
        <v>0</v>
      </c>
      <c r="J96" s="26">
        <v>0</v>
      </c>
      <c r="K96" s="26">
        <v>0</v>
      </c>
      <c r="L96" s="26">
        <v>0.81861225969015439</v>
      </c>
      <c r="M96" s="26">
        <v>1.961822944756916</v>
      </c>
      <c r="N96" s="26">
        <v>0</v>
      </c>
      <c r="O96" s="26">
        <v>10.251567346682531</v>
      </c>
      <c r="P96" s="114" t="s">
        <v>6362</v>
      </c>
      <c r="Q96" s="42" t="s">
        <v>5538</v>
      </c>
      <c r="R96" s="42"/>
      <c r="S96" s="41" t="str" cm="1">
        <f t="array" ref="S96">IFERROR(_xlfn.IFS(
U96="MPR ISSUE","PDH",
U96="BSS Hardware Issue","BSS",
U96="Sites strategiques, MLL, Pylone, etc.","ENVTECH",
U96="AKTIVCO DEFAUT GE &amp; POWER Cabinet","AKTIVCO",
U96="AKTIVCO Coupure ENEO &amp; Baisse de tension","AKTIVCO GRID ONLY",
U96="Coupure ENEO &amp; Baisse de tension","IHS GRID ONLY",
U96="Defaut GE &amp; POWER Cabinet","IHS",
U96="Sharing","Partners",
U96="Sites strategiques &amp; DataCenter","SST &amp; DC",
U96="Exclu","Exclu",
U96="SAT","SAT",
U96="SPARE-ISSUE","SPARE-ISSUE",
U96="Fiber CAmtel","TRANS_FO_CAMTEL",
U96="Fiber AOF","Fiber AOF",
U96="Projet OCM (HUAWEI)","TRAVAUX-HUAWEI",
U96="Projet OCM (NOKIA)","TRAVAUX-NOKIA",
U96="ACCESS-ISSUE","ACCESS-ISSUE",
U96="Projet OCM (ZTE, NOKIA, autres projets)","TRAVAUX OCM",
U96="No root CAuse","No root cause",
U96="ODU HS","PDH",
U96="IP &amp; VLAN","PDH",
U96="Warehouse HUAWEI","SPARE-ISSUE",
U96="SPARE-HS","SPARE-ISSUE",
U96="Power Telco","BSS",U96="no impacts","no impacts"
),"")</f>
        <v>IHS</v>
      </c>
      <c r="T96" s="41" t="str" cm="1">
        <f t="array" ref="T96">IFERROR(_xlfn.IFS(
U96="MPR ISSUE","TX ISSUE",
U96="BSS Hardware Issue","RAN ISSUE",
U96="Sites strategiques, MLL, Pylone, etc.","ENVTECH",
U96="AKTIVCO DEFAUT GE &amp; POWER Cabinet","POWER ISSUE",
U96="AKTIVCO Coupure ENEO &amp; Baisse de tension","POWER ISSUE",
U96="Coupure ENEO &amp; Baisse de tension","POWER ISSUE",
U96="Defaut GE &amp; POWER Cabinet","POWER ISSUE",
U96="Sharing","POWER ISSUE",
U96="Sites strategiques &amp; DataCenter","POWER ISSUE",
U96="Exclu","Exclu",
U96="SAT","TX ISSUE",
U96="SPARE-ISSUE","SPARE-ISSUE",
U96="Fiber CAmtel","TX ISSUE",
U96="Fiber AOF","TX ISSUE",
U96="Projet OCM (HUAWEI)","TRAVAUX-HUAWEI",
U96="Projet OCM (NOKIA)","TRAVAUX -NOKIA",
U96="ACCESS-ISSUE","ACCESS-ISSUE",
U96="Projet OCM (ZTE, NOKIA, autres projets)","TRAVAUX OCM",
U96="No root CAuse","No root cause",
U96="ODU HS","TX ISSUE",
U96="IP &amp; VLAN","TX ISSUE",
U96="Warehouse HUAWEI","SPARE-ISSUE",
U96="SPARE-HS","SPARE-ISSUE",
U96="Power Telco","RAN ISSUE",U96="no impacts","no impacts"
),"")</f>
        <v>POWER ISSUE</v>
      </c>
      <c r="U96" s="68" t="s">
        <v>5329</v>
      </c>
      <c r="V96" s="41" t="str" cm="1">
        <f t="array" ref="V96">IFERROR(_xlfn.IFS(
U96="MPR ISSUE","ACTIVE",
U96="BSS Hardware Issue","ACTIVE",
U96="Sites strategiques, MLL, Pylone, etc.","PASSIVE",
U96="AKTIVCO DEFAUT GE &amp; POWER Cabinet","PASSIVE",
U96="AKTIVCO Coupure ENEO &amp; Baisse de tension","PASSIVE",
U96="Coupure ENEO &amp; Baisse de tension","PASSIVE",
U96="Defaut GE &amp; POWER Cabinet","PASSIVE",
U96="Sharing","PASSIVE",
U96="Sites strategiques &amp; DataCenter","PASSIVE",
U96="Exclu","Exclu",
U96="SAT","ACTIVE",
U96="SPARE-ISSUE","SPARE-ISSUE",
U96="Fiber CAmtel","ACTIVE",
U96="Fiber AOF","ACTIVE",
U96="Projet OCM (HUAWEI)","PLANNED WORKS",
U96="Projet OCM (NOKIA)","PLANNED WORKS",
U96="ACCESS-ISSUE","ACCESS-ISSUE",
U96="Projet OCM (ZTE, NOKIA, autres projets)","PLANNED WORKS",
U96="No root CAuse","No root cause",
U96="ODU HS","ACTIVE",
U96="IP &amp; VLAN","ACTIVE",
U96="Warehouse HUAWEI","SPARE-ISSUE",
U96="SPARE-HS","SPARE-ISSUE",
U96="Power Telco","ACTIVE", U96="no impacts","no impacts"
),"")</f>
        <v>PASSIVE</v>
      </c>
      <c r="W96" s="119" t="s">
        <v>6392</v>
      </c>
      <c r="X96" s="119" t="s">
        <v>6397</v>
      </c>
      <c r="Y96" s="119"/>
      <c r="Z96" s="119" t="s">
        <v>11</v>
      </c>
      <c r="AA96" s="119" t="s">
        <v>6365</v>
      </c>
      <c r="AB96" s="17" t="s">
        <v>6210</v>
      </c>
      <c r="AC96" s="17" t="str">
        <f>_xlfn.XLOOKUP(B96,'INCIDENT-04-27-2026'!E:E,'INCIDENT-04-27-2026'!F:F,"")</f>
        <v/>
      </c>
      <c r="AD96" s="9"/>
      <c r="AE96" s="7" t="s">
        <v>6108</v>
      </c>
      <c r="AF96" s="6" t="str">
        <f>_xlfn.XLOOKUP(B96,'[13]Input_27-04'!$B:$B,'[13]Input_27-04'!$M:$M,"")</f>
        <v/>
      </c>
      <c r="AG96" s="7"/>
      <c r="AH96" s="3"/>
      <c r="AI96" s="18" t="str">
        <f>_xlfn.XLOOKUP(B96,'[3]Cells Huawei 27042026 10h'!$B:$B,'[3]Cells Huawei 27042026 10h'!$T:$T,"")</f>
        <v/>
      </c>
      <c r="AJ96" s="18" t="str">
        <f>_xlfn.XLOOKUP(B96,'[3]Cells Huawei 27042026 15h'!$B:$B,'[3]Cells Huawei 27042026 15h'!$T:$T,"")</f>
        <v/>
      </c>
      <c r="AK96" s="18" t="str">
        <f>_xlfn.XLOOKUP(B96,'[4]cells down 27042026 11h28'!$B:$B,'[4]cells down 27042026 11h28'!$R:$R,"")</f>
        <v/>
      </c>
      <c r="AL96" s="18" t="str">
        <f>_xlfn.XLOOKUP(B96,'[4]cells down 27042026 18h01'!$B:$B,'[4]cells down 27042026 18h01'!$R:$R,"")</f>
        <v>(04/27/2026 cell zte):-27/04/2026 : Power issue || Mail sent to IHS</v>
      </c>
      <c r="AM96" s="18" t="str">
        <f>_xlfn.XLOOKUP(B96,'[5]cell downs 27042026 11h'!$B:$B,'[5]cell downs 27042026 11h'!$R:$R,"")</f>
        <v/>
      </c>
      <c r="AN96" s="18" t="str">
        <f>_xlfn.XLOOKUP(B96,'[5]cell downs 27042026 17h40'!$B:$B,'[5]cell downs 27042026 17h40'!$R:$R,"")</f>
        <v/>
      </c>
      <c r="AO96" s="18" t="str">
        <f>_xlfn.XLOOKUP(B96,'[6]ALL SITES DOWN'!$D:$D,'[6]ALL SITES DOWN'!$J:$J,"")</f>
        <v/>
      </c>
      <c r="AP96" s="18" t="str">
        <f>_xlfn.XLOOKUP(B96,'[7]ALL SITES DOWN'!$D:$D,'[7]ALL SITES DOWN'!$J:$J,"")</f>
        <v/>
      </c>
      <c r="AQ96" s="9" t="str">
        <f>_xlfn.XLOOKUP(B96,[8]sheet1!$AC:$AC,[8]sheet1!$AF:$AF,"")</f>
        <v/>
      </c>
      <c r="AR96" s="14"/>
      <c r="AS96" s="14" t="s">
        <v>5465</v>
      </c>
      <c r="AT96" s="14" t="str">
        <f>_xlfn.XLOOKUP(B96,'[9]cell downs 18042026 17h'!$B:$B,'[9]cell downs 18042026 17h'!$B:$B,"")</f>
        <v/>
      </c>
      <c r="AU96" s="14" t="str">
        <f>_xlfn.XLOOKUP(B96,'[10]Cells Huawei 19042026 15h'!$B:$B,'[10]Cells Huawei 19042026 15h'!$B:$B,"")</f>
        <v/>
      </c>
      <c r="AV96" s="9" t="str">
        <f>_xlfn.XLOOKUP(B96,'[11]cells down 19042026 9H40'!$B:$B,'[11]cells down 19042026 9H40'!$B:$B,"")</f>
        <v/>
      </c>
    </row>
    <row r="97" spans="1:48" hidden="1" x14ac:dyDescent="0.3">
      <c r="A97" s="1" t="s">
        <v>1925</v>
      </c>
      <c r="B97" s="8" t="s">
        <v>1926</v>
      </c>
      <c r="C97" s="3" t="str">
        <f>_xlfn.XLOOKUP(B97,'[1]daily break down'!$D:$D,'[1]daily break down'!$E:$E,"")</f>
        <v>Maroua</v>
      </c>
      <c r="D97" s="1" t="s">
        <v>21</v>
      </c>
      <c r="E97" s="1" t="s">
        <v>80</v>
      </c>
      <c r="F97" s="3" t="s">
        <v>55</v>
      </c>
      <c r="G97" s="1" t="s">
        <v>84</v>
      </c>
      <c r="H97" s="27" t="str">
        <f>_xlfn.XLOOKUP(B97,[2]CALCULATION!$B:$B,[2]CALCULATION!$H:$H,"")</f>
        <v>Huawei</v>
      </c>
      <c r="I97" s="26">
        <v>2.391773177754378</v>
      </c>
      <c r="J97" s="26">
        <v>10.661221260554802</v>
      </c>
      <c r="K97" s="26">
        <v>2.2031850596262337</v>
      </c>
      <c r="L97" s="26">
        <v>0</v>
      </c>
      <c r="M97" s="26">
        <v>0</v>
      </c>
      <c r="N97" s="26">
        <v>0</v>
      </c>
      <c r="O97" s="26">
        <v>10.238298048414391</v>
      </c>
      <c r="P97" s="114" t="s">
        <v>6363</v>
      </c>
      <c r="Q97" s="42" t="s">
        <v>5538</v>
      </c>
      <c r="R97" s="42"/>
      <c r="S97" s="41" t="str" cm="1">
        <f t="array" ref="S97">IFERROR(_xlfn.IFS(
U97="MPR ISSUE","PDH",
U97="BSS Hardware Issue","BSS",
U97="Sites strategiques, MLL, Pylone, etc.","ENVTECH",
U97="AKTIVCO DEFAUT GE &amp; POWER Cabinet","AKTIVCO",
U97="AKTIVCO Coupure ENEO &amp; Baisse de tension","AKTIVCO GRID ONLY",
U97="Coupure ENEO &amp; Baisse de tension","IHS GRID ONLY",
U97="Defaut GE &amp; POWER Cabinet","IHS",
U97="Sharing","Partners",
U97="Sites strategiques &amp; DataCenter","SST &amp; DC",
U97="Exclu","Exclu",
U97="SAT","SAT",
U97="SPARE-ISSUE","SPARE-ISSUE",
U97="Fiber CAmtel","TRANS_FO_CAMTEL",
U97="Fiber AOF","Fiber AOF",
U97="Projet OCM (HUAWEI)","TRAVAUX-HUAWEI",
U97="Projet OCM (NOKIA)","TRAVAUX-NOKIA",
U97="ACCESS-ISSUE","ACCESS-ISSUE",
U97="Projet OCM (ZTE, NOKIA, autres projets)","TRAVAUX OCM",
U97="No root CAuse","No root cause",
U97="ODU HS","PDH",
U97="IP &amp; VLAN","PDH",
U97="Warehouse HUAWEI","SPARE-ISSUE",
U97="SPARE-HS","SPARE-ISSUE",
U97="Power Telco","BSS",U97="no impacts","no impacts"
),"")</f>
        <v>AKTIVCO</v>
      </c>
      <c r="T97" s="41" t="str" cm="1">
        <f t="array" ref="T97">IFERROR(_xlfn.IFS(
U97="MPR ISSUE","TX ISSUE",
U97="BSS Hardware Issue","RAN ISSUE",
U97="Sites strategiques, MLL, Pylone, etc.","ENVTECH",
U97="AKTIVCO DEFAUT GE &amp; POWER Cabinet","POWER ISSUE",
U97="AKTIVCO Coupure ENEO &amp; Baisse de tension","POWER ISSUE",
U97="Coupure ENEO &amp; Baisse de tension","POWER ISSUE",
U97="Defaut GE &amp; POWER Cabinet","POWER ISSUE",
U97="Sharing","POWER ISSUE",
U97="Sites strategiques &amp; DataCenter","POWER ISSUE",
U97="Exclu","Exclu",
U97="SAT","TX ISSUE",
U97="SPARE-ISSUE","SPARE-ISSUE",
U97="Fiber CAmtel","TX ISSUE",
U97="Fiber AOF","TX ISSUE",
U97="Projet OCM (HUAWEI)","TRAVAUX-HUAWEI",
U97="Projet OCM (NOKIA)","TRAVAUX -NOKIA",
U97="ACCESS-ISSUE","ACCESS-ISSUE",
U97="Projet OCM (ZTE, NOKIA, autres projets)","TRAVAUX OCM",
U97="No root CAuse","No root cause",
U97="ODU HS","TX ISSUE",
U97="IP &amp; VLAN","TX ISSUE",
U97="Warehouse HUAWEI","SPARE-ISSUE",
U97="SPARE-HS","SPARE-ISSUE",
U97="Power Telco","RAN ISSUE",U97="no impacts","no impacts"
),"")</f>
        <v>POWER ISSUE</v>
      </c>
      <c r="U97" s="68" t="s">
        <v>5324</v>
      </c>
      <c r="V97" s="41" t="str" cm="1">
        <f t="array" ref="V97">IFERROR(_xlfn.IFS(
U97="MPR ISSUE","ACTIVE",
U97="BSS Hardware Issue","ACTIVE",
U97="Sites strategiques, MLL, Pylone, etc.","PASSIVE",
U97="AKTIVCO DEFAUT GE &amp; POWER Cabinet","PASSIVE",
U97="AKTIVCO Coupure ENEO &amp; Baisse de tension","PASSIVE",
U97="Coupure ENEO &amp; Baisse de tension","PASSIVE",
U97="Defaut GE &amp; POWER Cabinet","PASSIVE",
U97="Sharing","PASSIVE",
U97="Sites strategiques &amp; DataCenter","PASSIVE",
U97="Exclu","Exclu",
U97="SAT","ACTIVE",
U97="SPARE-ISSUE","SPARE-ISSUE",
U97="Fiber CAmtel","ACTIVE",
U97="Fiber AOF","ACTIVE",
U97="Projet OCM (HUAWEI)","PLANNED WORKS",
U97="Projet OCM (NOKIA)","PLANNED WORKS",
U97="ACCESS-ISSUE","ACCESS-ISSUE",
U97="Projet OCM (ZTE, NOKIA, autres projets)","PLANNED WORKS",
U97="No root CAuse","No root cause",
U97="ODU HS","ACTIVE",
U97="IP &amp; VLAN","ACTIVE",
U97="Warehouse HUAWEI","SPARE-ISSUE",
U97="SPARE-HS","SPARE-ISSUE",
U97="Power Telco","ACTIVE", U97="no impacts","no impacts"
),"")</f>
        <v>PASSIVE</v>
      </c>
      <c r="W97" s="113"/>
      <c r="X97" s="113"/>
      <c r="Y97" s="113"/>
      <c r="Z97" s="113"/>
      <c r="AA97" s="113"/>
      <c r="AB97" s="17" t="s">
        <v>6211</v>
      </c>
      <c r="AC97" s="17" t="str">
        <f>_xlfn.XLOOKUP(B97,'INCIDENT-04-27-2026'!E:E,'INCIDENT-04-27-2026'!F:F,"")</f>
        <v/>
      </c>
      <c r="AD97" s="9"/>
      <c r="AE97" s="7" t="s">
        <v>6109</v>
      </c>
      <c r="AF97" s="6" t="str">
        <f>_xlfn.XLOOKUP(B97,'[13]Input_27-04'!$B:$B,'[13]Input_27-04'!$M:$M,"")</f>
        <v>Powercore overload</v>
      </c>
      <c r="AG97" s="7"/>
      <c r="AH97" s="3"/>
      <c r="AI97" s="18" t="str">
        <f>_xlfn.XLOOKUP(B97,'[3]Cells Huawei 27042026 10h'!$B:$B,'[3]Cells Huawei 27042026 10h'!$T:$T,"")</f>
        <v/>
      </c>
      <c r="AJ97" s="18" t="str">
        <f>_xlfn.XLOOKUP(B97,'[3]Cells Huawei 27042026 15h'!$B:$B,'[3]Cells Huawei 27042026 15h'!$T:$T,"")</f>
        <v>(04/27/2026 cell huawei):-27/04/2026 : Power instability || Mail sent to Camusat</v>
      </c>
      <c r="AK97" s="18" t="str">
        <f>_xlfn.XLOOKUP(B97,'[4]cells down 27042026 11h28'!$B:$B,'[4]cells down 27042026 11h28'!$R:$R,"")</f>
        <v/>
      </c>
      <c r="AL97" s="18" t="str">
        <f>_xlfn.XLOOKUP(B97,'[4]cells down 27042026 18h01'!$B:$B,'[4]cells down 27042026 18h01'!$R:$R,"")</f>
        <v/>
      </c>
      <c r="AM97" s="18" t="str">
        <f>_xlfn.XLOOKUP(B97,'[5]cell downs 27042026 11h'!$B:$B,'[5]cell downs 27042026 11h'!$R:$R,"")</f>
        <v/>
      </c>
      <c r="AN97" s="18" t="str">
        <f>_xlfn.XLOOKUP(B97,'[5]cell downs 27042026 17h40'!$B:$B,'[5]cell downs 27042026 17h40'!$R:$R,"")</f>
        <v/>
      </c>
      <c r="AO97" s="18" t="str">
        <f>_xlfn.XLOOKUP(B97,'[6]ALL SITES DOWN'!$D:$D,'[6]ALL SITES DOWN'!$J:$J,"")</f>
        <v/>
      </c>
      <c r="AP97" s="18" t="str">
        <f>_xlfn.XLOOKUP(B97,'[7]ALL SITES DOWN'!$D:$D,'[7]ALL SITES DOWN'!$J:$J,"")</f>
        <v>(04/27/2026 ocm ran 11h):-power status check ongoing</v>
      </c>
      <c r="AQ97" s="9" t="str">
        <f>_xlfn.XLOOKUP(B97,[8]sheet1!$AC:$AC,[8]sheet1!$AF:$AF,"")</f>
        <v/>
      </c>
      <c r="AR97" s="14"/>
      <c r="AS97" s="14" t="s">
        <v>5465</v>
      </c>
      <c r="AT97" s="14" t="str">
        <f>_xlfn.XLOOKUP(B97,'[9]cell downs 18042026 17h'!$B:$B,'[9]cell downs 18042026 17h'!$B:$B,"")</f>
        <v/>
      </c>
      <c r="AU97" s="14" t="str">
        <f>_xlfn.XLOOKUP(B97,'[10]Cells Huawei 19042026 15h'!$B:$B,'[10]Cells Huawei 19042026 15h'!$B:$B,"")</f>
        <v/>
      </c>
      <c r="AV97" s="9" t="str">
        <f>_xlfn.XLOOKUP(B97,'[11]cells down 19042026 9H40'!$B:$B,'[11]cells down 19042026 9H40'!$B:$B,"")</f>
        <v/>
      </c>
    </row>
    <row r="98" spans="1:48" x14ac:dyDescent="0.3">
      <c r="A98" s="16" t="s">
        <v>4587</v>
      </c>
      <c r="B98" s="8" t="s">
        <v>4588</v>
      </c>
      <c r="C98" s="3" t="str">
        <f>_xlfn.XLOOKUP(B98,'[1]daily break down'!$D:$D,'[1]daily break down'!$E:$E,"")</f>
        <v>Yaounde</v>
      </c>
      <c r="D98" s="1" t="s">
        <v>11</v>
      </c>
      <c r="E98" s="1" t="s">
        <v>12</v>
      </c>
      <c r="F98" s="3" t="s">
        <v>37</v>
      </c>
      <c r="G98" s="1" t="s">
        <v>38</v>
      </c>
      <c r="H98" s="29" t="str">
        <f>_xlfn.XLOOKUP(B98,[2]CALCULATION!$B:$B,[2]CALCULATION!$H:$H,"")</f>
        <v>ZTE</v>
      </c>
      <c r="I98" s="26">
        <v>9.2602580236450329</v>
      </c>
      <c r="J98" s="26">
        <v>9.2457045997380387</v>
      </c>
      <c r="K98" s="26">
        <v>9.2591344137110365</v>
      </c>
      <c r="L98" s="26">
        <v>9.2457045997380387</v>
      </c>
      <c r="M98" s="26">
        <v>9.2457045997380387</v>
      </c>
      <c r="N98" s="26">
        <v>9.2457045997380387</v>
      </c>
      <c r="O98" s="26">
        <v>10.219464205711221</v>
      </c>
      <c r="P98" s="114" t="s">
        <v>6362</v>
      </c>
      <c r="Q98" s="42" t="s">
        <v>5538</v>
      </c>
      <c r="R98" s="42"/>
      <c r="S98" s="41" t="str" cm="1">
        <f t="array" ref="S98">IFERROR(_xlfn.IFS(
U98="MPR ISSUE","PDH",
U98="BSS Hardware Issue","BSS",
U98="Sites strategiques, MLL, Pylone, etc.","ENVTECH",
U98="AKTIVCO DEFAUT GE &amp; POWER Cabinet","AKTIVCO",
U98="AKTIVCO Coupure ENEO &amp; Baisse de tension","AKTIVCO GRID ONLY",
U98="Coupure ENEO &amp; Baisse de tension","IHS GRID ONLY",
U98="Defaut GE &amp; POWER Cabinet","IHS",
U98="Sharing","Partners",
U98="Sites strategiques &amp; DataCenter","SST &amp; DC",
U98="Exclu","Exclu",
U98="SAT","SAT",
U98="SPARE-ISSUE","SPARE-ISSUE",
U98="Fiber CAmtel","TRANS_FO_CAMTEL",
U98="Fiber AOF","Fiber AOF",
U98="Projet OCM (HUAWEI)","TRAVAUX-HUAWEI",
U98="Projet OCM (NOKIA)","TRAVAUX-NOKIA",
U98="ACCESS-ISSUE","ACCESS-ISSUE",
U98="Projet OCM (ZTE, NOKIA, autres projets)","TRAVAUX OCM",
U98="No root CAuse","No root cause",
U98="ODU HS","PDH",
U98="IP &amp; VLAN","PDH",
U98="Warehouse HUAWEI","SPARE-ISSUE",
U98="SPARE-HS","SPARE-ISSUE",
U98="Power Telco","BSS",U98="no impacts","no impacts"
),"")</f>
        <v>BSS</v>
      </c>
      <c r="T98" s="41" t="str" cm="1">
        <f t="array" ref="T98">IFERROR(_xlfn.IFS(
U98="MPR ISSUE","TX ISSUE",
U98="BSS Hardware Issue","RAN ISSUE",
U98="Sites strategiques, MLL, Pylone, etc.","ENVTECH",
U98="AKTIVCO DEFAUT GE &amp; POWER Cabinet","POWER ISSUE",
U98="AKTIVCO Coupure ENEO &amp; Baisse de tension","POWER ISSUE",
U98="Coupure ENEO &amp; Baisse de tension","POWER ISSUE",
U98="Defaut GE &amp; POWER Cabinet","POWER ISSUE",
U98="Sharing","POWER ISSUE",
U98="Sites strategiques &amp; DataCenter","POWER ISSUE",
U98="Exclu","Exclu",
U98="SAT","TX ISSUE",
U98="SPARE-ISSUE","SPARE-ISSUE",
U98="Fiber CAmtel","TX ISSUE",
U98="Fiber AOF","TX ISSUE",
U98="Projet OCM (HUAWEI)","TRAVAUX-HUAWEI",
U98="Projet OCM (NOKIA)","TRAVAUX -NOKIA",
U98="ACCESS-ISSUE","ACCESS-ISSUE",
U98="Projet OCM (ZTE, NOKIA, autres projets)","TRAVAUX OCM",
U98="No root CAuse","No root cause",
U98="ODU HS","TX ISSUE",
U98="IP &amp; VLAN","TX ISSUE",
U98="Warehouse HUAWEI","SPARE-ISSUE",
U98="SPARE-HS","SPARE-ISSUE",
U98="Power Telco","RAN ISSUE",U98="no impacts","no impacts"
),"")</f>
        <v>RAN ISSUE</v>
      </c>
      <c r="U98" s="68" t="s">
        <v>5319</v>
      </c>
      <c r="V98" s="41" t="str" cm="1">
        <f t="array" ref="V98">IFERROR(_xlfn.IFS(
U98="MPR ISSUE","ACTIVE",
U98="BSS Hardware Issue","ACTIVE",
U98="Sites strategiques, MLL, Pylone, etc.","PASSIVE",
U98="AKTIVCO DEFAUT GE &amp; POWER Cabinet","PASSIVE",
U98="AKTIVCO Coupure ENEO &amp; Baisse de tension","PASSIVE",
U98="Coupure ENEO &amp; Baisse de tension","PASSIVE",
U98="Defaut GE &amp; POWER Cabinet","PASSIVE",
U98="Sharing","PASSIVE",
U98="Sites strategiques &amp; DataCenter","PASSIVE",
U98="Exclu","Exclu",
U98="SAT","ACTIVE",
U98="SPARE-ISSUE","SPARE-ISSUE",
U98="Fiber CAmtel","ACTIVE",
U98="Fiber AOF","ACTIVE",
U98="Projet OCM (HUAWEI)","PLANNED WORKS",
U98="Projet OCM (NOKIA)","PLANNED WORKS",
U98="ACCESS-ISSUE","ACCESS-ISSUE",
U98="Projet OCM (ZTE, NOKIA, autres projets)","PLANNED WORKS",
U98="No root CAuse","No root cause",
U98="ODU HS","ACTIVE",
U98="IP &amp; VLAN","ACTIVE",
U98="Warehouse HUAWEI","SPARE-ISSUE",
U98="SPARE-HS","SPARE-ISSUE",
U98="Power Telco","ACTIVE", U98="no impacts","no impacts"
),"")</f>
        <v>ACTIVE</v>
      </c>
      <c r="W98" s="115" t="s">
        <v>6388</v>
      </c>
      <c r="X98" s="115" t="s">
        <v>6367</v>
      </c>
      <c r="Y98" s="115"/>
      <c r="Z98" s="1" t="s">
        <v>11</v>
      </c>
      <c r="AA98" s="115" t="s">
        <v>6380</v>
      </c>
      <c r="AB98" s="17" t="s">
        <v>6212</v>
      </c>
      <c r="AC98" s="17" t="str">
        <f>_xlfn.XLOOKUP(B98,'INCIDENT-04-27-2026'!E:E,'INCIDENT-04-27-2026'!F:F,"")</f>
        <v/>
      </c>
      <c r="AD98" s="9"/>
      <c r="AE98" s="7" t="s">
        <v>6073</v>
      </c>
      <c r="AF98" s="6" t="str">
        <f>_xlfn.XLOOKUP(B98,'[13]Input_27-04'!$B:$B,'[13]Input_27-04'!$M:$M,"")</f>
        <v/>
      </c>
      <c r="AG98" s="7"/>
      <c r="AH98" s="3"/>
      <c r="AI98" s="18" t="str">
        <f>_xlfn.XLOOKUP(B98,'[3]Cells Huawei 27042026 10h'!$B:$B,'[3]Cells Huawei 27042026 10h'!$T:$T,"")</f>
        <v/>
      </c>
      <c r="AJ98" s="18" t="str">
        <f>_xlfn.XLOOKUP(B98,'[3]Cells Huawei 27042026 15h'!$B:$B,'[3]Cells Huawei 27042026 15h'!$T:$T,"")</f>
        <v/>
      </c>
      <c r="AK98" s="18" t="str">
        <f>_xlfn.XLOOKUP(B98,'[4]cells down 27042026 11h28'!$B:$B,'[4]cells down 27042026 11h28'!$R:$R,"")</f>
        <v/>
      </c>
      <c r="AL98" s="18"/>
      <c r="AM98" s="18" t="str">
        <f>_xlfn.XLOOKUP(B98,'[5]cell downs 27042026 11h'!$B:$B,'[5]cell downs 27042026 11h'!$R:$R,"")</f>
        <v/>
      </c>
      <c r="AN98" s="18" t="str">
        <f>_xlfn.XLOOKUP(B98,'[5]cell downs 27042026 17h40'!$B:$B,'[5]cell downs 27042026 17h40'!$R:$R,"")</f>
        <v/>
      </c>
      <c r="AO98" s="18" t="str">
        <f>_xlfn.XLOOKUP(B98,'[6]ALL SITES DOWN'!$D:$D,'[6]ALL SITES DOWN'!$J:$J,"")</f>
        <v/>
      </c>
      <c r="AP98" s="18" t="str">
        <f>_xlfn.XLOOKUP(B98,'[7]ALL SITES DOWN'!$D:$D,'[7]ALL SITES DOWN'!$J:$J,"")</f>
        <v/>
      </c>
      <c r="AQ98" s="9" t="str">
        <f>_xlfn.XLOOKUP(B98,[8]sheet1!$AC:$AC,[8]sheet1!$AF:$AF,"")</f>
        <v>(04/27/2026 ticket):-INC-20260427-00002914…Grid outage gen failed to start due to battery GE discharged causing by satiic charger faulty/Gen manually started with external battery…Grid outage gen failed to start due to battery GE discharged causing by satiic charger faulty/Gen manually started with external battery…GE Fault</v>
      </c>
      <c r="AR98" s="14"/>
      <c r="AS98" s="14" t="s">
        <v>4588</v>
      </c>
      <c r="AT98" s="14" t="str">
        <f>_xlfn.XLOOKUP(B98,'[9]cell downs 18042026 17h'!$B:$B,'[9]cell downs 18042026 17h'!$B:$B,"")</f>
        <v/>
      </c>
      <c r="AU98" s="14" t="str">
        <f>_xlfn.XLOOKUP(B98,'[10]Cells Huawei 19042026 15h'!$B:$B,'[10]Cells Huawei 19042026 15h'!$B:$B,"")</f>
        <v/>
      </c>
      <c r="AV98" s="9" t="str">
        <f>_xlfn.XLOOKUP(B98,'[11]cells down 19042026 9H40'!$B:$B,'[11]cells down 19042026 9H40'!$B:$B,"")</f>
        <v>CTR_200</v>
      </c>
    </row>
    <row r="99" spans="1:48" hidden="1" x14ac:dyDescent="0.3">
      <c r="A99" s="1" t="s">
        <v>1503</v>
      </c>
      <c r="B99" s="1" t="s">
        <v>1504</v>
      </c>
      <c r="C99" s="3" t="str">
        <f>_xlfn.XLOOKUP(B99,'[1]daily break down'!$D:$D,'[1]daily break down'!$E:$E,"")</f>
        <v>EXTREME-NORD</v>
      </c>
      <c r="D99" s="1" t="s">
        <v>11</v>
      </c>
      <c r="E99" s="1" t="s">
        <v>96</v>
      </c>
      <c r="F99" s="3" t="s">
        <v>55</v>
      </c>
      <c r="G99" s="1" t="s">
        <v>1505</v>
      </c>
      <c r="H99" s="28" t="str">
        <f>_xlfn.XLOOKUP(B99,[2]CALCULATION!$B:$B,[2]CALCULATION!$H:$H,"")</f>
        <v>NOKIA</v>
      </c>
      <c r="I99" s="26">
        <v>0</v>
      </c>
      <c r="J99" s="26">
        <v>1.1592800906306299E-3</v>
      </c>
      <c r="K99" s="26">
        <v>0.13035658742184689</v>
      </c>
      <c r="L99" s="26">
        <v>3.0381788630072011</v>
      </c>
      <c r="M99" s="26">
        <v>0</v>
      </c>
      <c r="N99" s="26">
        <v>9.5385926295163223E-2</v>
      </c>
      <c r="O99" s="26">
        <v>10.023866841934298</v>
      </c>
      <c r="P99" s="114" t="s">
        <v>6362</v>
      </c>
      <c r="Q99" s="42" t="s">
        <v>6353</v>
      </c>
      <c r="R99" s="42"/>
      <c r="S99" s="41" t="str" cm="1">
        <f t="array" ref="S99">IFERROR(_xlfn.IFS(
U99="MPR ISSUE","PDH",
U99="BSS Hardware Issue","BSS",
U99="Sites strategiques, MLL, Pylone, etc.","ENVTECH",
U99="AKTIVCO DEFAUT GE &amp; POWER Cabinet","AKTIVCO",
U99="AKTIVCO Coupure ENEO &amp; Baisse de tension","AKTIVCO GRID ONLY",
U99="Coupure ENEO &amp; Baisse de tension","IHS GRID ONLY",
U99="Defaut GE &amp; POWER Cabinet","IHS",
U99="Sharing","Partners",
U99="Sites strategiques &amp; DataCenter","SST &amp; DC",
U99="Exclu","Exclu",
U99="SAT","SAT",
U99="SPARE-ISSUE","SPARE-ISSUE",
U99="Fiber CAmtel","TRANS_FO_CAMTEL",
U99="Fiber AOF","Fiber AOF",
U99="Projet OCM (HUAWEI)","TRAVAUX-HUAWEI",
U99="Projet OCM (NOKIA)","TRAVAUX-NOKIA",
U99="ACCESS-ISSUE","ACCESS-ISSUE",
U99="Projet OCM (ZTE, NOKIA, autres projets)","TRAVAUX OCM",
U99="No root CAuse","No root cause",
U99="ODU HS","PDH",
U99="IP &amp; VLAN","PDH",
U99="Warehouse HUAWEI","SPARE-ISSUE",
U99="SPARE-HS","SPARE-ISSUE",
U99="Power Telco","BSS",U99="no impacts","no impacts"
),"")</f>
        <v>PDH</v>
      </c>
      <c r="T99" s="41" t="str" cm="1">
        <f t="array" ref="T99">IFERROR(_xlfn.IFS(
U99="MPR ISSUE","TX ISSUE",
U99="BSS Hardware Issue","RAN ISSUE",
U99="Sites strategiques, MLL, Pylone, etc.","ENVTECH",
U99="AKTIVCO DEFAUT GE &amp; POWER Cabinet","POWER ISSUE",
U99="AKTIVCO Coupure ENEO &amp; Baisse de tension","POWER ISSUE",
U99="Coupure ENEO &amp; Baisse de tension","POWER ISSUE",
U99="Defaut GE &amp; POWER Cabinet","POWER ISSUE",
U99="Sharing","POWER ISSUE",
U99="Sites strategiques &amp; DataCenter","POWER ISSUE",
U99="Exclu","Exclu",
U99="SAT","TX ISSUE",
U99="SPARE-ISSUE","SPARE-ISSUE",
U99="Fiber CAmtel","TX ISSUE",
U99="Fiber AOF","TX ISSUE",
U99="Projet OCM (HUAWEI)","TRAVAUX-HUAWEI",
U99="Projet OCM (NOKIA)","TRAVAUX -NOKIA",
U99="ACCESS-ISSUE","ACCESS-ISSUE",
U99="Projet OCM (ZTE, NOKIA, autres projets)","TRAVAUX OCM",
U99="No root CAuse","No root cause",
U99="ODU HS","TX ISSUE",
U99="IP &amp; VLAN","TX ISSUE",
U99="Warehouse HUAWEI","SPARE-ISSUE",
U99="SPARE-HS","SPARE-ISSUE",
U99="Power Telco","RAN ISSUE",U99="no impacts","no impacts"
),"")</f>
        <v>TX ISSUE</v>
      </c>
      <c r="U99" s="68" t="s">
        <v>5351</v>
      </c>
      <c r="V99" s="41" t="str" cm="1">
        <f t="array" ref="V99">IFERROR(_xlfn.IFS(
U99="MPR ISSUE","ACTIVE",
U99="BSS Hardware Issue","ACTIVE",
U99="Sites strategiques, MLL, Pylone, etc.","PASSIVE",
U99="AKTIVCO DEFAUT GE &amp; POWER Cabinet","PASSIVE",
U99="AKTIVCO Coupure ENEO &amp; Baisse de tension","PASSIVE",
U99="Coupure ENEO &amp; Baisse de tension","PASSIVE",
U99="Defaut GE &amp; POWER Cabinet","PASSIVE",
U99="Sharing","PASSIVE",
U99="Sites strategiques &amp; DataCenter","PASSIVE",
U99="Exclu","Exclu",
U99="SAT","ACTIVE",
U99="SPARE-ISSUE","SPARE-ISSUE",
U99="Fiber CAmtel","ACTIVE",
U99="Fiber AOF","ACTIVE",
U99="Projet OCM (HUAWEI)","PLANNED WORKS",
U99="Projet OCM (NOKIA)","PLANNED WORKS",
U99="ACCESS-ISSUE","ACCESS-ISSUE",
U99="Projet OCM (ZTE, NOKIA, autres projets)","PLANNED WORKS",
U99="No root CAuse","No root cause",
U99="ODU HS","ACTIVE",
U99="IP &amp; VLAN","ACTIVE",
U99="Warehouse HUAWEI","SPARE-ISSUE",
U99="SPARE-HS","SPARE-ISSUE",
U99="Power Telco","ACTIVE", U99="no impacts","no impacts"
),"")</f>
        <v>ACTIVE</v>
      </c>
      <c r="W99" s="113"/>
      <c r="X99" s="113"/>
      <c r="Y99" s="113"/>
      <c r="Z99" s="113"/>
      <c r="AA99" s="113"/>
      <c r="AB99" s="17" t="s">
        <v>6213</v>
      </c>
      <c r="AC99" s="17" t="str">
        <f>_xlfn.XLOOKUP(B99,'INCIDENT-04-27-2026'!E:E,'INCIDENT-04-27-2026'!F:F,"")</f>
        <v/>
      </c>
      <c r="AD99" s="9"/>
      <c r="AE99" s="7" t="s">
        <v>5465</v>
      </c>
      <c r="AF99" s="6" t="str">
        <f>_xlfn.XLOOKUP(B99,'[13]Input_27-04'!$B:$B,'[13]Input_27-04'!$M:$M,"")</f>
        <v/>
      </c>
      <c r="AG99" s="7"/>
      <c r="AH99" s="3"/>
      <c r="AI99" s="18" t="str">
        <f>_xlfn.XLOOKUP(B99,'[3]Cells Huawei 27042026 10h'!$B:$B,'[3]Cells Huawei 27042026 10h'!$T:$T,"")</f>
        <v/>
      </c>
      <c r="AJ99" s="18" t="str">
        <f>_xlfn.XLOOKUP(B99,'[3]Cells Huawei 27042026 15h'!$B:$B,'[3]Cells Huawei 27042026 15h'!$T:$T,"")</f>
        <v/>
      </c>
      <c r="AK99" s="18" t="str">
        <f>_xlfn.XLOOKUP(B99,'[4]cells down 27042026 11h28'!$B:$B,'[4]cells down 27042026 11h28'!$R:$R,"")</f>
        <v/>
      </c>
      <c r="AL99" s="18" t="str">
        <f>_xlfn.XLOOKUP(B99,'[4]cells down 27042026 18h01'!$B:$B,'[4]cells down 27042026 18h01'!$R:$R,"")</f>
        <v/>
      </c>
      <c r="AM99" s="18" t="str">
        <f>_xlfn.XLOOKUP(B99,'[5]cell downs 27042026 11h'!$B:$B,'[5]cell downs 27042026 11h'!$R:$R,"")</f>
        <v/>
      </c>
      <c r="AN99" s="18" t="str">
        <f>_xlfn.XLOOKUP(B99,'[5]cell downs 27042026 17h40'!$B:$B,'[5]cell downs 27042026 17h40'!$R:$R,"")</f>
        <v/>
      </c>
      <c r="AO99" s="18" t="str">
        <f>_xlfn.XLOOKUP(B99,'[6]ALL SITES DOWN'!$D:$D,'[6]ALL SITES DOWN'!$J:$J,"")</f>
        <v xml:space="preserve">(04/27/2026 ocm ran 17h):-27/04/2026 FME eric activé manage avec level 0 
Besoin d'un fme sur site pour verifier le status du MPR et la chaine antennaire de l ODU 3/1 </v>
      </c>
      <c r="AP99" s="18" t="str">
        <f>_xlfn.XLOOKUP(B99,'[7]ALL SITES DOWN'!$D:$D,'[7]ALL SITES DOWN'!$J:$J,"")</f>
        <v>(04/27/2026 ocm ran 11h):-power status check ongoing</v>
      </c>
      <c r="AQ99" s="9" t="str">
        <f>_xlfn.XLOOKUP(B99,[8]sheet1!$AC:$AC,[8]sheet1!$AF:$AF,"")</f>
        <v xml:space="preserve">(04/27/2026 ticket):-INC-20260427-00005299…2026-04-27 22:28:50…activer le FME pour check de la chaine antennaire en local et verifier le statut des ODUs.
Pas de signal recu a Tekelle.…unknown reason </v>
      </c>
      <c r="AR99" s="14"/>
      <c r="AS99" s="14" t="s">
        <v>5465</v>
      </c>
      <c r="AT99" s="14" t="str">
        <f>_xlfn.XLOOKUP(B99,'[9]cell downs 18042026 17h'!$B:$B,'[9]cell downs 18042026 17h'!$B:$B,"")</f>
        <v/>
      </c>
      <c r="AU99" s="14" t="str">
        <f>_xlfn.XLOOKUP(B99,'[10]Cells Huawei 19042026 15h'!$B:$B,'[10]Cells Huawei 19042026 15h'!$B:$B,"")</f>
        <v/>
      </c>
      <c r="AV99" s="9" t="str">
        <f>_xlfn.XLOOKUP(B99,'[11]cells down 19042026 9H40'!$B:$B,'[11]cells down 19042026 9H40'!$B:$B,"")</f>
        <v/>
      </c>
    </row>
    <row r="100" spans="1:48" x14ac:dyDescent="0.3">
      <c r="A100" s="16" t="s">
        <v>2397</v>
      </c>
      <c r="B100" s="8" t="s">
        <v>2398</v>
      </c>
      <c r="C100" s="3" t="str">
        <f>_xlfn.XLOOKUP(B100,'[1]daily break down'!$D:$D,'[1]daily break down'!$E:$E,"")</f>
        <v>Yaounde</v>
      </c>
      <c r="D100" s="1" t="s">
        <v>11</v>
      </c>
      <c r="E100" s="1" t="s">
        <v>12</v>
      </c>
      <c r="F100" s="3" t="s">
        <v>37</v>
      </c>
      <c r="G100" s="1" t="s">
        <v>38</v>
      </c>
      <c r="H100" s="29" t="str">
        <f>_xlfn.XLOOKUP(B100,[2]CALCULATION!$B:$B,[2]CALCULATION!$H:$H,"")</f>
        <v>ZTE</v>
      </c>
      <c r="I100" s="26">
        <v>9.370603653194765</v>
      </c>
      <c r="J100" s="26">
        <v>9.2457045997380387</v>
      </c>
      <c r="K100" s="26">
        <v>9.4408916968436181</v>
      </c>
      <c r="L100" s="26">
        <v>9.2457045997380387</v>
      </c>
      <c r="M100" s="26">
        <v>9.2457045997380387</v>
      </c>
      <c r="N100" s="26">
        <v>9.2457045997380387</v>
      </c>
      <c r="O100" s="26">
        <v>9.3755796400453164</v>
      </c>
      <c r="P100" s="114" t="s">
        <v>6362</v>
      </c>
      <c r="Q100" s="42" t="s">
        <v>5538</v>
      </c>
      <c r="R100" s="42"/>
      <c r="S100" s="41" t="str" cm="1">
        <f t="array" ref="S100">IFERROR(_xlfn.IFS(
U100="MPR ISSUE","PDH",
U100="BSS Hardware Issue","BSS",
U100="Sites strategiques, MLL, Pylone, etc.","ENVTECH",
U100="AKTIVCO DEFAUT GE &amp; POWER Cabinet","AKTIVCO",
U100="AKTIVCO Coupure ENEO &amp; Baisse de tension","AKTIVCO GRID ONLY",
U100="Coupure ENEO &amp; Baisse de tension","IHS GRID ONLY",
U100="Defaut GE &amp; POWER Cabinet","IHS",
U100="Sharing","Partners",
U100="Sites strategiques &amp; DataCenter","SST &amp; DC",
U100="Exclu","Exclu",
U100="SAT","SAT",
U100="SPARE-ISSUE","SPARE-ISSUE",
U100="Fiber CAmtel","TRANS_FO_CAMTEL",
U100="Fiber AOF","Fiber AOF",
U100="Projet OCM (HUAWEI)","TRAVAUX-HUAWEI",
U100="Projet OCM (NOKIA)","TRAVAUX-NOKIA",
U100="ACCESS-ISSUE","ACCESS-ISSUE",
U100="Projet OCM (ZTE, NOKIA, autres projets)","TRAVAUX OCM",
U100="No root CAuse","No root cause",
U100="ODU HS","PDH",
U100="IP &amp; VLAN","PDH",
U100="Warehouse HUAWEI","SPARE-ISSUE",
U100="SPARE-HS","SPARE-ISSUE",
U100="Power Telco","BSS",U100="no impacts","no impacts"
),"")</f>
        <v>BSS</v>
      </c>
      <c r="T100" s="41" t="str" cm="1">
        <f t="array" ref="T100">IFERROR(_xlfn.IFS(
U100="MPR ISSUE","TX ISSUE",
U100="BSS Hardware Issue","RAN ISSUE",
U100="Sites strategiques, MLL, Pylone, etc.","ENVTECH",
U100="AKTIVCO DEFAUT GE &amp; POWER Cabinet","POWER ISSUE",
U100="AKTIVCO Coupure ENEO &amp; Baisse de tension","POWER ISSUE",
U100="Coupure ENEO &amp; Baisse de tension","POWER ISSUE",
U100="Defaut GE &amp; POWER Cabinet","POWER ISSUE",
U100="Sharing","POWER ISSUE",
U100="Sites strategiques &amp; DataCenter","POWER ISSUE",
U100="Exclu","Exclu",
U100="SAT","TX ISSUE",
U100="SPARE-ISSUE","SPARE-ISSUE",
U100="Fiber CAmtel","TX ISSUE",
U100="Fiber AOF","TX ISSUE",
U100="Projet OCM (HUAWEI)","TRAVAUX-HUAWEI",
U100="Projet OCM (NOKIA)","TRAVAUX -NOKIA",
U100="ACCESS-ISSUE","ACCESS-ISSUE",
U100="Projet OCM (ZTE, NOKIA, autres projets)","TRAVAUX OCM",
U100="No root CAuse","No root cause",
U100="ODU HS","TX ISSUE",
U100="IP &amp; VLAN","TX ISSUE",
U100="Warehouse HUAWEI","SPARE-ISSUE",
U100="SPARE-HS","SPARE-ISSUE",
U100="Power Telco","RAN ISSUE",U100="no impacts","no impacts"
),"")</f>
        <v>RAN ISSUE</v>
      </c>
      <c r="U100" s="68" t="s">
        <v>5319</v>
      </c>
      <c r="V100" s="41" t="str" cm="1">
        <f t="array" ref="V100">IFERROR(_xlfn.IFS(
U100="MPR ISSUE","ACTIVE",
U100="BSS Hardware Issue","ACTIVE",
U100="Sites strategiques, MLL, Pylone, etc.","PASSIVE",
U100="AKTIVCO DEFAUT GE &amp; POWER Cabinet","PASSIVE",
U100="AKTIVCO Coupure ENEO &amp; Baisse de tension","PASSIVE",
U100="Coupure ENEO &amp; Baisse de tension","PASSIVE",
U100="Defaut GE &amp; POWER Cabinet","PASSIVE",
U100="Sharing","PASSIVE",
U100="Sites strategiques &amp; DataCenter","PASSIVE",
U100="Exclu","Exclu",
U100="SAT","ACTIVE",
U100="SPARE-ISSUE","SPARE-ISSUE",
U100="Fiber CAmtel","ACTIVE",
U100="Fiber AOF","ACTIVE",
U100="Projet OCM (HUAWEI)","PLANNED WORKS",
U100="Projet OCM (NOKIA)","PLANNED WORKS",
U100="ACCESS-ISSUE","ACCESS-ISSUE",
U100="Projet OCM (ZTE, NOKIA, autres projets)","PLANNED WORKS",
U100="No root CAuse","No root cause",
U100="ODU HS","ACTIVE",
U100="IP &amp; VLAN","ACTIVE",
U100="Warehouse HUAWEI","SPARE-ISSUE",
U100="SPARE-HS","SPARE-ISSUE",
U100="Power Telco","ACTIVE", U100="no impacts","no impacts"
),"")</f>
        <v>ACTIVE</v>
      </c>
      <c r="W100" s="119"/>
      <c r="X100" s="119"/>
      <c r="Y100" s="119"/>
      <c r="Z100" s="119"/>
      <c r="AA100" s="119"/>
      <c r="AB100" s="17" t="s">
        <v>6073</v>
      </c>
      <c r="AC100" s="17" t="str">
        <f>_xlfn.XLOOKUP(B100,'INCIDENT-04-27-2026'!E:E,'INCIDENT-04-27-2026'!F:F,"")</f>
        <v/>
      </c>
      <c r="AD100" s="9"/>
      <c r="AE100" s="7" t="s">
        <v>6073</v>
      </c>
      <c r="AF100" s="6" t="str">
        <f>_xlfn.XLOOKUP(B100,'[13]Input_27-04'!$B:$B,'[13]Input_27-04'!$M:$M,"")</f>
        <v/>
      </c>
      <c r="AG100" s="7"/>
      <c r="AH100" s="3"/>
      <c r="AI100" s="18" t="str">
        <f>_xlfn.XLOOKUP(B100,'[3]Cells Huawei 27042026 10h'!$B:$B,'[3]Cells Huawei 27042026 10h'!$T:$T,"")</f>
        <v/>
      </c>
      <c r="AJ100" s="18" t="str">
        <f>_xlfn.XLOOKUP(B100,'[3]Cells Huawei 27042026 15h'!$B:$B,'[3]Cells Huawei 27042026 15h'!$T:$T,"")</f>
        <v/>
      </c>
      <c r="AK100" s="18" t="str">
        <f>_xlfn.XLOOKUP(B100,'[4]cells down 27042026 11h28'!$B:$B,'[4]cells down 27042026 11h28'!$R:$R,"")</f>
        <v/>
      </c>
      <c r="AL100" s="18"/>
      <c r="AM100" s="18" t="str">
        <f>_xlfn.XLOOKUP(B100,'[5]cell downs 27042026 11h'!$B:$B,'[5]cell downs 27042026 11h'!$R:$R,"")</f>
        <v/>
      </c>
      <c r="AN100" s="18" t="str">
        <f>_xlfn.XLOOKUP(B100,'[5]cell downs 27042026 17h40'!$B:$B,'[5]cell downs 27042026 17h40'!$R:$R,"")</f>
        <v/>
      </c>
      <c r="AO100" s="18" t="str">
        <f>_xlfn.XLOOKUP(B100,'[6]ALL SITES DOWN'!$D:$D,'[6]ALL SITES DOWN'!$J:$J,"")</f>
        <v/>
      </c>
      <c r="AP100" s="18" t="str">
        <f>_xlfn.XLOOKUP(B100,'[7]ALL SITES DOWN'!$D:$D,'[7]ALL SITES DOWN'!$J:$J,"")</f>
        <v/>
      </c>
      <c r="AQ100" s="9" t="str">
        <f>_xlfn.XLOOKUP(B100,[8]sheet1!$AC:$AC,[8]sheet1!$AF:$AF,"")</f>
        <v/>
      </c>
      <c r="AR100" s="14"/>
      <c r="AS100" s="14" t="s">
        <v>2398</v>
      </c>
      <c r="AT100" s="14" t="str">
        <f>_xlfn.XLOOKUP(B100,'[9]cell downs 18042026 17h'!$B:$B,'[9]cell downs 18042026 17h'!$B:$B,"")</f>
        <v/>
      </c>
      <c r="AU100" s="14" t="str">
        <f>_xlfn.XLOOKUP(B100,'[10]Cells Huawei 19042026 15h'!$B:$B,'[10]Cells Huawei 19042026 15h'!$B:$B,"")</f>
        <v/>
      </c>
      <c r="AV100" s="9" t="str">
        <f>_xlfn.XLOOKUP(B100,'[11]cells down 19042026 9H40'!$B:$B,'[11]cells down 19042026 9H40'!$B:$B,"")</f>
        <v>CTR_011</v>
      </c>
    </row>
    <row r="101" spans="1:48" x14ac:dyDescent="0.3">
      <c r="A101" s="16" t="s">
        <v>4826</v>
      </c>
      <c r="B101" s="8" t="s">
        <v>4827</v>
      </c>
      <c r="C101" s="3" t="str">
        <f>_xlfn.XLOOKUP(B101,'[1]daily break down'!$D:$D,'[1]daily break down'!$E:$E,"")</f>
        <v>Yaounde</v>
      </c>
      <c r="D101" s="1" t="s">
        <v>11</v>
      </c>
      <c r="E101" s="1" t="s">
        <v>12</v>
      </c>
      <c r="F101" s="3" t="s">
        <v>37</v>
      </c>
      <c r="G101" s="1" t="s">
        <v>38</v>
      </c>
      <c r="H101" s="29" t="str">
        <f>_xlfn.XLOOKUP(B101,[2]CALCULATION!$B:$B,[2]CALCULATION!$H:$H,"")</f>
        <v>ZTE</v>
      </c>
      <c r="I101" s="26">
        <v>9.2457045997380387</v>
      </c>
      <c r="J101" s="26">
        <v>9.2457045997380387</v>
      </c>
      <c r="K101" s="26">
        <v>14.246446538996041</v>
      </c>
      <c r="L101" s="26">
        <v>9.2457045997380387</v>
      </c>
      <c r="M101" s="26">
        <v>9.2457045997380387</v>
      </c>
      <c r="N101" s="26">
        <v>9.2457045997380387</v>
      </c>
      <c r="O101" s="26">
        <v>9.2733846412866363</v>
      </c>
      <c r="P101" s="114" t="s">
        <v>6362</v>
      </c>
      <c r="Q101" s="42" t="s">
        <v>5538</v>
      </c>
      <c r="R101" s="42"/>
      <c r="S101" s="41" t="str" cm="1">
        <f t="array" ref="S101">IFERROR(_xlfn.IFS(
U101="MPR ISSUE","PDH",
U101="BSS Hardware Issue","BSS",
U101="Sites strategiques, MLL, Pylone, etc.","ENVTECH",
U101="AKTIVCO DEFAUT GE &amp; POWER Cabinet","AKTIVCO",
U101="AKTIVCO Coupure ENEO &amp; Baisse de tension","AKTIVCO GRID ONLY",
U101="Coupure ENEO &amp; Baisse de tension","IHS GRID ONLY",
U101="Defaut GE &amp; POWER Cabinet","IHS",
U101="Sharing","Partners",
U101="Sites strategiques &amp; DataCenter","SST &amp; DC",
U101="Exclu","Exclu",
U101="SAT","SAT",
U101="SPARE-ISSUE","SPARE-ISSUE",
U101="Fiber CAmtel","TRANS_FO_CAMTEL",
U101="Fiber AOF","Fiber AOF",
U101="Projet OCM (HUAWEI)","TRAVAUX-HUAWEI",
U101="Projet OCM (NOKIA)","TRAVAUX-NOKIA",
U101="ACCESS-ISSUE","ACCESS-ISSUE",
U101="Projet OCM (ZTE, NOKIA, autres projets)","TRAVAUX OCM",
U101="No root CAuse","No root cause",
U101="ODU HS","PDH",
U101="IP &amp; VLAN","PDH",
U101="Warehouse HUAWEI","SPARE-ISSUE",
U101="SPARE-HS","SPARE-ISSUE",
U101="Power Telco","BSS",U101="no impacts","no impacts"
),"")</f>
        <v>BSS</v>
      </c>
      <c r="T101" s="41" t="str" cm="1">
        <f t="array" ref="T101">IFERROR(_xlfn.IFS(
U101="MPR ISSUE","TX ISSUE",
U101="BSS Hardware Issue","RAN ISSUE",
U101="Sites strategiques, MLL, Pylone, etc.","ENVTECH",
U101="AKTIVCO DEFAUT GE &amp; POWER Cabinet","POWER ISSUE",
U101="AKTIVCO Coupure ENEO &amp; Baisse de tension","POWER ISSUE",
U101="Coupure ENEO &amp; Baisse de tension","POWER ISSUE",
U101="Defaut GE &amp; POWER Cabinet","POWER ISSUE",
U101="Sharing","POWER ISSUE",
U101="Sites strategiques &amp; DataCenter","POWER ISSUE",
U101="Exclu","Exclu",
U101="SAT","TX ISSUE",
U101="SPARE-ISSUE","SPARE-ISSUE",
U101="Fiber CAmtel","TX ISSUE",
U101="Fiber AOF","TX ISSUE",
U101="Projet OCM (HUAWEI)","TRAVAUX-HUAWEI",
U101="Projet OCM (NOKIA)","TRAVAUX -NOKIA",
U101="ACCESS-ISSUE","ACCESS-ISSUE",
U101="Projet OCM (ZTE, NOKIA, autres projets)","TRAVAUX OCM",
U101="No root CAuse","No root cause",
U101="ODU HS","TX ISSUE",
U101="IP &amp; VLAN","TX ISSUE",
U101="Warehouse HUAWEI","SPARE-ISSUE",
U101="SPARE-HS","SPARE-ISSUE",
U101="Power Telco","RAN ISSUE",U101="no impacts","no impacts"
),"")</f>
        <v>RAN ISSUE</v>
      </c>
      <c r="U101" s="68" t="s">
        <v>5319</v>
      </c>
      <c r="V101" s="41" t="str" cm="1">
        <f t="array" ref="V101">IFERROR(_xlfn.IFS(
U101="MPR ISSUE","ACTIVE",
U101="BSS Hardware Issue","ACTIVE",
U101="Sites strategiques, MLL, Pylone, etc.","PASSIVE",
U101="AKTIVCO DEFAUT GE &amp; POWER Cabinet","PASSIVE",
U101="AKTIVCO Coupure ENEO &amp; Baisse de tension","PASSIVE",
U101="Coupure ENEO &amp; Baisse de tension","PASSIVE",
U101="Defaut GE &amp; POWER Cabinet","PASSIVE",
U101="Sharing","PASSIVE",
U101="Sites strategiques &amp; DataCenter","PASSIVE",
U101="Exclu","Exclu",
U101="SAT","ACTIVE",
U101="SPARE-ISSUE","SPARE-ISSUE",
U101="Fiber CAmtel","ACTIVE",
U101="Fiber AOF","ACTIVE",
U101="Projet OCM (HUAWEI)","PLANNED WORKS",
U101="Projet OCM (NOKIA)","PLANNED WORKS",
U101="ACCESS-ISSUE","ACCESS-ISSUE",
U101="Projet OCM (ZTE, NOKIA, autres projets)","PLANNED WORKS",
U101="No root CAuse","No root cause",
U101="ODU HS","ACTIVE",
U101="IP &amp; VLAN","ACTIVE",
U101="Warehouse HUAWEI","SPARE-ISSUE",
U101="SPARE-HS","SPARE-ISSUE",
U101="Power Telco","ACTIVE", U101="no impacts","no impacts"
),"")</f>
        <v>ACTIVE</v>
      </c>
      <c r="W101" s="119"/>
      <c r="X101" s="119"/>
      <c r="Y101" s="119"/>
      <c r="Z101" s="119"/>
      <c r="AA101" s="119"/>
      <c r="AB101" s="17" t="s">
        <v>6073</v>
      </c>
      <c r="AC101" s="17" t="str">
        <f>_xlfn.XLOOKUP(B101,'INCIDENT-04-27-2026'!E:E,'INCIDENT-04-27-2026'!F:F,"")</f>
        <v/>
      </c>
      <c r="AD101" s="9"/>
      <c r="AE101" s="7" t="s">
        <v>6073</v>
      </c>
      <c r="AF101" s="6" t="str">
        <f>_xlfn.XLOOKUP(B101,'[13]Input_27-04'!$B:$B,'[13]Input_27-04'!$M:$M,"")</f>
        <v/>
      </c>
      <c r="AG101" s="7"/>
      <c r="AH101" s="3"/>
      <c r="AI101" s="18" t="str">
        <f>_xlfn.XLOOKUP(B101,'[3]Cells Huawei 27042026 10h'!$B:$B,'[3]Cells Huawei 27042026 10h'!$T:$T,"")</f>
        <v/>
      </c>
      <c r="AJ101" s="18" t="str">
        <f>_xlfn.XLOOKUP(B101,'[3]Cells Huawei 27042026 15h'!$B:$B,'[3]Cells Huawei 27042026 15h'!$T:$T,"")</f>
        <v/>
      </c>
      <c r="AK101" s="18" t="str">
        <f>_xlfn.XLOOKUP(B101,'[4]cells down 27042026 11h28'!$B:$B,'[4]cells down 27042026 11h28'!$R:$R,"")</f>
        <v/>
      </c>
      <c r="AL101" s="18"/>
      <c r="AM101" s="18" t="str">
        <f>_xlfn.XLOOKUP(B101,'[5]cell downs 27042026 11h'!$B:$B,'[5]cell downs 27042026 11h'!$R:$R,"")</f>
        <v/>
      </c>
      <c r="AN101" s="18" t="str">
        <f>_xlfn.XLOOKUP(B101,'[5]cell downs 27042026 17h40'!$B:$B,'[5]cell downs 27042026 17h40'!$R:$R,"")</f>
        <v/>
      </c>
      <c r="AO101" s="18" t="str">
        <f>_xlfn.XLOOKUP(B101,'[6]ALL SITES DOWN'!$D:$D,'[6]ALL SITES DOWN'!$J:$J,"")</f>
        <v/>
      </c>
      <c r="AP101" s="18" t="str">
        <f>_xlfn.XLOOKUP(B101,'[7]ALL SITES DOWN'!$D:$D,'[7]ALL SITES DOWN'!$J:$J,"")</f>
        <v/>
      </c>
      <c r="AQ101" s="9" t="str">
        <f>_xlfn.XLOOKUP(B101,[8]sheet1!$AC:$AC,[8]sheet1!$AF:$AF,"")</f>
        <v/>
      </c>
      <c r="AR101" s="14"/>
      <c r="AS101" s="14" t="s">
        <v>4827</v>
      </c>
      <c r="AT101" s="14" t="str">
        <f>_xlfn.XLOOKUP(B101,'[9]cell downs 18042026 17h'!$B:$B,'[9]cell downs 18042026 17h'!$B:$B,"")</f>
        <v/>
      </c>
      <c r="AU101" s="14" t="str">
        <f>_xlfn.XLOOKUP(B101,'[10]Cells Huawei 19042026 15h'!$B:$B,'[10]Cells Huawei 19042026 15h'!$B:$B,"")</f>
        <v/>
      </c>
      <c r="AV101" s="9" t="str">
        <f>_xlfn.XLOOKUP(B101,'[11]cells down 19042026 9H40'!$B:$B,'[11]cells down 19042026 9H40'!$B:$B,"")</f>
        <v>CTR_002</v>
      </c>
    </row>
    <row r="102" spans="1:48" x14ac:dyDescent="0.3">
      <c r="A102" s="1" t="s">
        <v>1128</v>
      </c>
      <c r="B102" s="8" t="s">
        <v>1129</v>
      </c>
      <c r="C102" s="3" t="str">
        <f>_xlfn.XLOOKUP(B102,'[1]daily break down'!$D:$D,'[1]daily break down'!$E:$E,"")</f>
        <v>CENTRE</v>
      </c>
      <c r="D102" s="1" t="s">
        <v>11</v>
      </c>
      <c r="E102" s="1" t="s">
        <v>1130</v>
      </c>
      <c r="F102" s="3" t="s">
        <v>226</v>
      </c>
      <c r="G102" s="1" t="s">
        <v>1131</v>
      </c>
      <c r="H102" s="28" t="str">
        <f>_xlfn.XLOOKUP(B102,[2]CALCULATION!$B:$B,[2]CALCULATION!$H:$H,"")</f>
        <v>NOKIA</v>
      </c>
      <c r="I102" s="26">
        <v>1.2484554822182582E-4</v>
      </c>
      <c r="J102" s="26">
        <v>1.0701046990412437E-4</v>
      </c>
      <c r="K102" s="26">
        <v>0.39663869665736123</v>
      </c>
      <c r="L102" s="26">
        <v>1.1386661636812758</v>
      </c>
      <c r="M102" s="26">
        <v>2.7804352044470693</v>
      </c>
      <c r="N102" s="26">
        <v>9.2458116102079444</v>
      </c>
      <c r="O102" s="26">
        <v>9.2458116102079444</v>
      </c>
      <c r="P102" s="114" t="s">
        <v>6362</v>
      </c>
      <c r="Q102" s="42" t="s">
        <v>5538</v>
      </c>
      <c r="R102" s="42"/>
      <c r="S102" s="41" t="str" cm="1">
        <f t="array" ref="S102">IFERROR(_xlfn.IFS(
U102="MPR ISSUE","PDH",
U102="BSS Hardware Issue","BSS",
U102="Sites strategiques, MLL, Pylone, etc.","ENVTECH",
U102="AKTIVCO DEFAUT GE &amp; POWER Cabinet","AKTIVCO",
U102="AKTIVCO Coupure ENEO &amp; Baisse de tension","AKTIVCO GRID ONLY",
U102="Coupure ENEO &amp; Baisse de tension","IHS GRID ONLY",
U102="Defaut GE &amp; POWER Cabinet","IHS",
U102="Sharing","Partners",
U102="Sites strategiques &amp; DataCenter","SST &amp; DC",
U102="Exclu","Exclu",
U102="SAT","SAT",
U102="SPARE-ISSUE","SPARE-ISSUE",
U102="Fiber CAmtel","TRANS_FO_CAMTEL",
U102="Fiber AOF","Fiber AOF",
U102="Projet OCM (HUAWEI)","TRAVAUX-HUAWEI",
U102="Projet OCM (NOKIA)","TRAVAUX-NOKIA",
U102="ACCESS-ISSUE","ACCESS-ISSUE",
U102="Projet OCM (ZTE, NOKIA, autres projets)","TRAVAUX OCM",
U102="No root CAuse","No root cause",
U102="ODU HS","PDH",
U102="IP &amp; VLAN","PDH",
U102="Warehouse HUAWEI","SPARE-ISSUE",
U102="SPARE-HS","SPARE-ISSUE",
U102="Power Telco","BSS",U102="no impacts","no impacts"
),"")</f>
        <v>BSS</v>
      </c>
      <c r="T102" s="41" t="str" cm="1">
        <f t="array" ref="T102">IFERROR(_xlfn.IFS(
U102="MPR ISSUE","TX ISSUE",
U102="BSS Hardware Issue","RAN ISSUE",
U102="Sites strategiques, MLL, Pylone, etc.","ENVTECH",
U102="AKTIVCO DEFAUT GE &amp; POWER Cabinet","POWER ISSUE",
U102="AKTIVCO Coupure ENEO &amp; Baisse de tension","POWER ISSUE",
U102="Coupure ENEO &amp; Baisse de tension","POWER ISSUE",
U102="Defaut GE &amp; POWER Cabinet","POWER ISSUE",
U102="Sharing","POWER ISSUE",
U102="Sites strategiques &amp; DataCenter","POWER ISSUE",
U102="Exclu","Exclu",
U102="SAT","TX ISSUE",
U102="SPARE-ISSUE","SPARE-ISSUE",
U102="Fiber CAmtel","TX ISSUE",
U102="Fiber AOF","TX ISSUE",
U102="Projet OCM (HUAWEI)","TRAVAUX-HUAWEI",
U102="Projet OCM (NOKIA)","TRAVAUX -NOKIA",
U102="ACCESS-ISSUE","ACCESS-ISSUE",
U102="Projet OCM (ZTE, NOKIA, autres projets)","TRAVAUX OCM",
U102="No root CAuse","No root cause",
U102="ODU HS","TX ISSUE",
U102="IP &amp; VLAN","TX ISSUE",
U102="Warehouse HUAWEI","SPARE-ISSUE",
U102="SPARE-HS","SPARE-ISSUE",
U102="Power Telco","RAN ISSUE",U102="no impacts","no impacts"
),"")</f>
        <v>RAN ISSUE</v>
      </c>
      <c r="U102" s="68" t="s">
        <v>5319</v>
      </c>
      <c r="V102" s="41" t="str" cm="1">
        <f t="array" ref="V102">IFERROR(_xlfn.IFS(
U102="MPR ISSUE","ACTIVE",
U102="BSS Hardware Issue","ACTIVE",
U102="Sites strategiques, MLL, Pylone, etc.","PASSIVE",
U102="AKTIVCO DEFAUT GE &amp; POWER Cabinet","PASSIVE",
U102="AKTIVCO Coupure ENEO &amp; Baisse de tension","PASSIVE",
U102="Coupure ENEO &amp; Baisse de tension","PASSIVE",
U102="Defaut GE &amp; POWER Cabinet","PASSIVE",
U102="Sharing","PASSIVE",
U102="Sites strategiques &amp; DataCenter","PASSIVE",
U102="Exclu","Exclu",
U102="SAT","ACTIVE",
U102="SPARE-ISSUE","SPARE-ISSUE",
U102="Fiber CAmtel","ACTIVE",
U102="Fiber AOF","ACTIVE",
U102="Projet OCM (HUAWEI)","PLANNED WORKS",
U102="Projet OCM (NOKIA)","PLANNED WORKS",
U102="ACCESS-ISSUE","ACCESS-ISSUE",
U102="Projet OCM (ZTE, NOKIA, autres projets)","PLANNED WORKS",
U102="No root CAuse","No root cause",
U102="ODU HS","ACTIVE",
U102="IP &amp; VLAN","ACTIVE",
U102="Warehouse HUAWEI","SPARE-ISSUE",
U102="SPARE-HS","SPARE-ISSUE",
U102="Power Telco","ACTIVE", U102="no impacts","no impacts"
),"")</f>
        <v>ACTIVE</v>
      </c>
      <c r="W102" s="119"/>
      <c r="X102" s="119"/>
      <c r="Y102" s="119"/>
      <c r="Z102" s="119"/>
      <c r="AA102" s="119"/>
      <c r="AB102" s="17" t="s">
        <v>6214</v>
      </c>
      <c r="AC102" s="17" t="str">
        <f>_xlfn.XLOOKUP(B102,'INCIDENT-04-27-2026'!E:E,'INCIDENT-04-27-2026'!F:F,"")</f>
        <v/>
      </c>
      <c r="AD102" s="9"/>
      <c r="AE102" s="7" t="s">
        <v>6110</v>
      </c>
      <c r="AF102" s="6" t="str">
        <f>_xlfn.XLOOKUP(B102,'[13]Input_27-04'!$B:$B,'[13]Input_27-04'!$M:$M,"")</f>
        <v/>
      </c>
      <c r="AG102" s="7"/>
      <c r="AH102" s="3"/>
      <c r="AI102" s="18" t="str">
        <f>_xlfn.XLOOKUP(B102,'[3]Cells Huawei 27042026 10h'!$B:$B,'[3]Cells Huawei 27042026 10h'!$T:$T,"")</f>
        <v/>
      </c>
      <c r="AJ102" s="18" t="str">
        <f>_xlfn.XLOOKUP(B102,'[3]Cells Huawei 27042026 15h'!$B:$B,'[3]Cells Huawei 27042026 15h'!$T:$T,"")</f>
        <v/>
      </c>
      <c r="AK102" s="18" t="str">
        <f>_xlfn.XLOOKUP(B102,'[4]cells down 27042026 11h28'!$B:$B,'[4]cells down 27042026 11h28'!$R:$R,"")</f>
        <v/>
      </c>
      <c r="AL102" s="18" t="str">
        <f>_xlfn.XLOOKUP(B102,'[4]cells down 27042026 18h01'!$B:$B,'[4]cells down 27042026 18h01'!$R:$R,"")</f>
        <v/>
      </c>
      <c r="AM102" s="18" t="str">
        <f>_xlfn.XLOOKUP(B102,'[5]cell downs 27042026 11h'!$B:$B,'[5]cell downs 27042026 11h'!$R:$R,"")</f>
        <v xml:space="preserve">(04/27/2026 cell nokia):-27/04/2026 : Check breaker and  interconnection FRGU (sfp, optical fiber) between system and radio module, swap its if needed ||FME Mezazem activer </v>
      </c>
      <c r="AN102" s="18" t="str">
        <f>_xlfn.XLOOKUP(B102,'[5]cell downs 27042026 17h40'!$B:$B,'[5]cell downs 27042026 17h40'!$R:$R,"")</f>
        <v xml:space="preserve">(04/27/2026 cell nokia):-27/04/2026 : Check breaker and  interconnection FRGU (sfp, optical fiber) between system and radio module, swap its if needed ||FME Mezazem activer || Action non aboutti avec le vel 0 || FME ira sur site demain 28/04/2026 </v>
      </c>
      <c r="AO102" s="18" t="str">
        <f>_xlfn.XLOOKUP(B102,'[6]ALL SITES DOWN'!$D:$D,'[6]ALL SITES DOWN'!$J:$J,"")</f>
        <v/>
      </c>
      <c r="AP102" s="18" t="str">
        <f>_xlfn.XLOOKUP(B102,'[7]ALL SITES DOWN'!$D:$D,'[7]ALL SITES DOWN'!$J:$J,"")</f>
        <v/>
      </c>
      <c r="AQ102" s="9" t="str">
        <f>_xlfn.XLOOKUP(B102,[8]sheet1!$AC:$AC,[8]sheet1!$AF:$AF,"")</f>
        <v/>
      </c>
      <c r="AR102" s="14"/>
      <c r="AS102" s="14" t="s">
        <v>5465</v>
      </c>
      <c r="AT102" s="14" t="str">
        <f>_xlfn.XLOOKUP(B102,'[9]cell downs 18042026 17h'!$B:$B,'[9]cell downs 18042026 17h'!$B:$B,"")</f>
        <v/>
      </c>
      <c r="AU102" s="14" t="str">
        <f>_xlfn.XLOOKUP(B102,'[10]Cells Huawei 19042026 15h'!$B:$B,'[10]Cells Huawei 19042026 15h'!$B:$B,"")</f>
        <v/>
      </c>
      <c r="AV102" s="9" t="str">
        <f>_xlfn.XLOOKUP(B102,'[11]cells down 19042026 9H40'!$B:$B,'[11]cells down 19042026 9H40'!$B:$B,"")</f>
        <v/>
      </c>
    </row>
    <row r="103" spans="1:48" x14ac:dyDescent="0.3">
      <c r="A103" s="16" t="s">
        <v>362</v>
      </c>
      <c r="B103" s="8" t="s">
        <v>363</v>
      </c>
      <c r="C103" s="3" t="str">
        <f>_xlfn.XLOOKUP(B103,'[1]daily break down'!$D:$D,'[1]daily break down'!$E:$E,"")</f>
        <v>Yaounde</v>
      </c>
      <c r="D103" s="1" t="s">
        <v>11</v>
      </c>
      <c r="E103" s="1" t="s">
        <v>12</v>
      </c>
      <c r="F103" s="3" t="s">
        <v>37</v>
      </c>
      <c r="G103" s="1" t="s">
        <v>38</v>
      </c>
      <c r="H103" s="29" t="str">
        <f>_xlfn.XLOOKUP(B103,[2]CALCULATION!$B:$B,[2]CALCULATION!$H:$H,"")</f>
        <v>ZTE</v>
      </c>
      <c r="I103" s="26">
        <v>9.2457045997380387</v>
      </c>
      <c r="J103" s="26">
        <v>9.2457045997380387</v>
      </c>
      <c r="K103" s="26">
        <v>32.324688314171325</v>
      </c>
      <c r="L103" s="26">
        <v>11.684526714093707</v>
      </c>
      <c r="M103" s="26">
        <v>9.2457045997380387</v>
      </c>
      <c r="N103" s="26">
        <v>9.2457045997380387</v>
      </c>
      <c r="O103" s="26">
        <v>9.2457045997380387</v>
      </c>
      <c r="P103" s="114" t="s">
        <v>6362</v>
      </c>
      <c r="Q103" s="42" t="s">
        <v>5538</v>
      </c>
      <c r="R103" s="42"/>
      <c r="S103" s="41" t="str" cm="1">
        <f t="array" ref="S103">IFERROR(_xlfn.IFS(
U103="MPR ISSUE","PDH",
U103="BSS Hardware Issue","BSS",
U103="Sites strategiques, MLL, Pylone, etc.","ENVTECH",
U103="AKTIVCO DEFAUT GE &amp; POWER Cabinet","AKTIVCO",
U103="AKTIVCO Coupure ENEO &amp; Baisse de tension","AKTIVCO GRID ONLY",
U103="Coupure ENEO &amp; Baisse de tension","IHS GRID ONLY",
U103="Defaut GE &amp; POWER Cabinet","IHS",
U103="Sharing","Partners",
U103="Sites strategiques &amp; DataCenter","SST &amp; DC",
U103="Exclu","Exclu",
U103="SAT","SAT",
U103="SPARE-ISSUE","SPARE-ISSUE",
U103="Fiber CAmtel","TRANS_FO_CAMTEL",
U103="Fiber AOF","Fiber AOF",
U103="Projet OCM (HUAWEI)","TRAVAUX-HUAWEI",
U103="Projet OCM (NOKIA)","TRAVAUX-NOKIA",
U103="ACCESS-ISSUE","ACCESS-ISSUE",
U103="Projet OCM (ZTE, NOKIA, autres projets)","TRAVAUX OCM",
U103="No root CAuse","No root cause",
U103="ODU HS","PDH",
U103="IP &amp; VLAN","PDH",
U103="Warehouse HUAWEI","SPARE-ISSUE",
U103="SPARE-HS","SPARE-ISSUE",
U103="Power Telco","BSS",U103="no impacts","no impacts"
),"")</f>
        <v>BSS</v>
      </c>
      <c r="T103" s="41" t="str" cm="1">
        <f t="array" ref="T103">IFERROR(_xlfn.IFS(
U103="MPR ISSUE","TX ISSUE",
U103="BSS Hardware Issue","RAN ISSUE",
U103="Sites strategiques, MLL, Pylone, etc.","ENVTECH",
U103="AKTIVCO DEFAUT GE &amp; POWER Cabinet","POWER ISSUE",
U103="AKTIVCO Coupure ENEO &amp; Baisse de tension","POWER ISSUE",
U103="Coupure ENEO &amp; Baisse de tension","POWER ISSUE",
U103="Defaut GE &amp; POWER Cabinet","POWER ISSUE",
U103="Sharing","POWER ISSUE",
U103="Sites strategiques &amp; DataCenter","POWER ISSUE",
U103="Exclu","Exclu",
U103="SAT","TX ISSUE",
U103="SPARE-ISSUE","SPARE-ISSUE",
U103="Fiber CAmtel","TX ISSUE",
U103="Fiber AOF","TX ISSUE",
U103="Projet OCM (HUAWEI)","TRAVAUX-HUAWEI",
U103="Projet OCM (NOKIA)","TRAVAUX -NOKIA",
U103="ACCESS-ISSUE","ACCESS-ISSUE",
U103="Projet OCM (ZTE, NOKIA, autres projets)","TRAVAUX OCM",
U103="No root CAuse","No root cause",
U103="ODU HS","TX ISSUE",
U103="IP &amp; VLAN","TX ISSUE",
U103="Warehouse HUAWEI","SPARE-ISSUE",
U103="SPARE-HS","SPARE-ISSUE",
U103="Power Telco","RAN ISSUE",U103="no impacts","no impacts"
),"")</f>
        <v>RAN ISSUE</v>
      </c>
      <c r="U103" s="68" t="s">
        <v>5319</v>
      </c>
      <c r="V103" s="41" t="str" cm="1">
        <f t="array" ref="V103">IFERROR(_xlfn.IFS(
U103="MPR ISSUE","ACTIVE",
U103="BSS Hardware Issue","ACTIVE",
U103="Sites strategiques, MLL, Pylone, etc.","PASSIVE",
U103="AKTIVCO DEFAUT GE &amp; POWER Cabinet","PASSIVE",
U103="AKTIVCO Coupure ENEO &amp; Baisse de tension","PASSIVE",
U103="Coupure ENEO &amp; Baisse de tension","PASSIVE",
U103="Defaut GE &amp; POWER Cabinet","PASSIVE",
U103="Sharing","PASSIVE",
U103="Sites strategiques &amp; DataCenter","PASSIVE",
U103="Exclu","Exclu",
U103="SAT","ACTIVE",
U103="SPARE-ISSUE","SPARE-ISSUE",
U103="Fiber CAmtel","ACTIVE",
U103="Fiber AOF","ACTIVE",
U103="Projet OCM (HUAWEI)","PLANNED WORKS",
U103="Projet OCM (NOKIA)","PLANNED WORKS",
U103="ACCESS-ISSUE","ACCESS-ISSUE",
U103="Projet OCM (ZTE, NOKIA, autres projets)","PLANNED WORKS",
U103="No root CAuse","No root cause",
U103="ODU HS","ACTIVE",
U103="IP &amp; VLAN","ACTIVE",
U103="Warehouse HUAWEI","SPARE-ISSUE",
U103="SPARE-HS","SPARE-ISSUE",
U103="Power Telco","ACTIVE", U103="no impacts","no impacts"
),"")</f>
        <v>ACTIVE</v>
      </c>
      <c r="W103" s="119"/>
      <c r="X103" s="119"/>
      <c r="Y103" s="119"/>
      <c r="Z103" s="119"/>
      <c r="AA103" s="119"/>
      <c r="AB103" s="17" t="s">
        <v>6073</v>
      </c>
      <c r="AC103" s="17" t="str">
        <f>_xlfn.XLOOKUP(B103,'INCIDENT-04-27-2026'!E:E,'INCIDENT-04-27-2026'!F:F,"")</f>
        <v/>
      </c>
      <c r="AD103" s="9"/>
      <c r="AE103" s="7" t="s">
        <v>6073</v>
      </c>
      <c r="AF103" s="6" t="str">
        <f>_xlfn.XLOOKUP(B103,'[13]Input_27-04'!$B:$B,'[13]Input_27-04'!$M:$M,"")</f>
        <v/>
      </c>
      <c r="AG103" s="7"/>
      <c r="AH103" s="3"/>
      <c r="AI103" s="18" t="str">
        <f>_xlfn.XLOOKUP(B103,'[3]Cells Huawei 27042026 10h'!$B:$B,'[3]Cells Huawei 27042026 10h'!$T:$T,"")</f>
        <v/>
      </c>
      <c r="AJ103" s="18" t="str">
        <f>_xlfn.XLOOKUP(B103,'[3]Cells Huawei 27042026 15h'!$B:$B,'[3]Cells Huawei 27042026 15h'!$T:$T,"")</f>
        <v/>
      </c>
      <c r="AK103" s="18" t="str">
        <f>_xlfn.XLOOKUP(B103,'[4]cells down 27042026 11h28'!$B:$B,'[4]cells down 27042026 11h28'!$R:$R,"")</f>
        <v/>
      </c>
      <c r="AL103" s="18"/>
      <c r="AM103" s="18" t="str">
        <f>_xlfn.XLOOKUP(B103,'[5]cell downs 27042026 11h'!$B:$B,'[5]cell downs 27042026 11h'!$R:$R,"")</f>
        <v/>
      </c>
      <c r="AN103" s="18" t="str">
        <f>_xlfn.XLOOKUP(B103,'[5]cell downs 27042026 17h40'!$B:$B,'[5]cell downs 27042026 17h40'!$R:$R,"")</f>
        <v/>
      </c>
      <c r="AO103" s="18" t="str">
        <f>_xlfn.XLOOKUP(B103,'[6]ALL SITES DOWN'!$D:$D,'[6]ALL SITES DOWN'!$J:$J,"")</f>
        <v/>
      </c>
      <c r="AP103" s="18" t="str">
        <f>_xlfn.XLOOKUP(B103,'[7]ALL SITES DOWN'!$D:$D,'[7]ALL SITES DOWN'!$J:$J,"")</f>
        <v/>
      </c>
      <c r="AQ103" s="9" t="str">
        <f>_xlfn.XLOOKUP(B103,[8]sheet1!$AC:$AC,[8]sheet1!$AF:$AF,"")</f>
        <v/>
      </c>
      <c r="AR103" s="14"/>
      <c r="AS103" s="14" t="s">
        <v>363</v>
      </c>
      <c r="AT103" s="14" t="str">
        <f>_xlfn.XLOOKUP(B103,'[9]cell downs 18042026 17h'!$B:$B,'[9]cell downs 18042026 17h'!$B:$B,"")</f>
        <v/>
      </c>
      <c r="AU103" s="14" t="str">
        <f>_xlfn.XLOOKUP(B103,'[10]Cells Huawei 19042026 15h'!$B:$B,'[10]Cells Huawei 19042026 15h'!$B:$B,"")</f>
        <v/>
      </c>
      <c r="AV103" s="9" t="str">
        <f>_xlfn.XLOOKUP(B103,'[11]cells down 19042026 9H40'!$B:$B,'[11]cells down 19042026 9H40'!$B:$B,"")</f>
        <v>CTR_086</v>
      </c>
    </row>
    <row r="104" spans="1:48" x14ac:dyDescent="0.3">
      <c r="A104" s="1" t="s">
        <v>4325</v>
      </c>
      <c r="B104" s="1" t="s">
        <v>4326</v>
      </c>
      <c r="C104" s="3" t="str">
        <f>_xlfn.XLOOKUP(B104,'[1]daily break down'!$D:$D,'[1]daily break down'!$E:$E,"")</f>
        <v>Yaounde</v>
      </c>
      <c r="D104" s="1" t="s">
        <v>21</v>
      </c>
      <c r="E104" s="1" t="s">
        <v>30</v>
      </c>
      <c r="F104" s="3" t="s">
        <v>37</v>
      </c>
      <c r="G104" s="1" t="s">
        <v>38</v>
      </c>
      <c r="H104" s="29" t="str">
        <f>_xlfn.XLOOKUP(B104,[2]CALCULATION!$B:$B,[2]CALCULATION!$H:$H,"")</f>
        <v>ZTE</v>
      </c>
      <c r="I104" s="26">
        <v>10.846563394429175</v>
      </c>
      <c r="J104" s="26">
        <v>9.2457045997380387</v>
      </c>
      <c r="K104" s="26">
        <v>12.871576021664623</v>
      </c>
      <c r="L104" s="26">
        <v>0</v>
      </c>
      <c r="M104" s="26">
        <v>24.285776453701555</v>
      </c>
      <c r="N104" s="26">
        <v>9.2457045997380387</v>
      </c>
      <c r="O104" s="26">
        <v>9.2457045997380387</v>
      </c>
      <c r="P104" s="114" t="s">
        <v>6362</v>
      </c>
      <c r="Q104" s="42" t="s">
        <v>5538</v>
      </c>
      <c r="R104" s="42"/>
      <c r="S104" s="41" t="str" cm="1">
        <f t="array" ref="S104">IFERROR(_xlfn.IFS(
U104="MPR ISSUE","PDH",
U104="BSS Hardware Issue","BSS",
U104="Sites strategiques, MLL, Pylone, etc.","ENVTECH",
U104="AKTIVCO DEFAUT GE &amp; POWER Cabinet","AKTIVCO",
U104="AKTIVCO Coupure ENEO &amp; Baisse de tension","AKTIVCO GRID ONLY",
U104="Coupure ENEO &amp; Baisse de tension","IHS GRID ONLY",
U104="Defaut GE &amp; POWER Cabinet","IHS",
U104="Sharing","Partners",
U104="Sites strategiques &amp; DataCenter","SST &amp; DC",
U104="Exclu","Exclu",
U104="SAT","SAT",
U104="SPARE-ISSUE","SPARE-ISSUE",
U104="Fiber CAmtel","TRANS_FO_CAMTEL",
U104="Fiber AOF","Fiber AOF",
U104="Projet OCM (HUAWEI)","TRAVAUX-HUAWEI",
U104="Projet OCM (NOKIA)","TRAVAUX-NOKIA",
U104="ACCESS-ISSUE","ACCESS-ISSUE",
U104="Projet OCM (ZTE, NOKIA, autres projets)","TRAVAUX OCM",
U104="No root CAuse","No root cause",
U104="ODU HS","PDH",
U104="IP &amp; VLAN","PDH",
U104="Warehouse HUAWEI","SPARE-ISSUE",
U104="SPARE-HS","SPARE-ISSUE",
U104="Power Telco","BSS",U104="no impacts","no impacts"
),"")</f>
        <v>BSS</v>
      </c>
      <c r="T104" s="41" t="str" cm="1">
        <f t="array" ref="T104">IFERROR(_xlfn.IFS(
U104="MPR ISSUE","TX ISSUE",
U104="BSS Hardware Issue","RAN ISSUE",
U104="Sites strategiques, MLL, Pylone, etc.","ENVTECH",
U104="AKTIVCO DEFAUT GE &amp; POWER Cabinet","POWER ISSUE",
U104="AKTIVCO Coupure ENEO &amp; Baisse de tension","POWER ISSUE",
U104="Coupure ENEO &amp; Baisse de tension","POWER ISSUE",
U104="Defaut GE &amp; POWER Cabinet","POWER ISSUE",
U104="Sharing","POWER ISSUE",
U104="Sites strategiques &amp; DataCenter","POWER ISSUE",
U104="Exclu","Exclu",
U104="SAT","TX ISSUE",
U104="SPARE-ISSUE","SPARE-ISSUE",
U104="Fiber CAmtel","TX ISSUE",
U104="Fiber AOF","TX ISSUE",
U104="Projet OCM (HUAWEI)","TRAVAUX-HUAWEI",
U104="Projet OCM (NOKIA)","TRAVAUX -NOKIA",
U104="ACCESS-ISSUE","ACCESS-ISSUE",
U104="Projet OCM (ZTE, NOKIA, autres projets)","TRAVAUX OCM",
U104="No root CAuse","No root cause",
U104="ODU HS","TX ISSUE",
U104="IP &amp; VLAN","TX ISSUE",
U104="Warehouse HUAWEI","SPARE-ISSUE",
U104="SPARE-HS","SPARE-ISSUE",
U104="Power Telco","RAN ISSUE",U104="no impacts","no impacts"
),"")</f>
        <v>RAN ISSUE</v>
      </c>
      <c r="U104" s="68" t="s">
        <v>5319</v>
      </c>
      <c r="V104" s="41" t="str" cm="1">
        <f t="array" ref="V104">IFERROR(_xlfn.IFS(
U104="MPR ISSUE","ACTIVE",
U104="BSS Hardware Issue","ACTIVE",
U104="Sites strategiques, MLL, Pylone, etc.","PASSIVE",
U104="AKTIVCO DEFAUT GE &amp; POWER Cabinet","PASSIVE",
U104="AKTIVCO Coupure ENEO &amp; Baisse de tension","PASSIVE",
U104="Coupure ENEO &amp; Baisse de tension","PASSIVE",
U104="Defaut GE &amp; POWER Cabinet","PASSIVE",
U104="Sharing","PASSIVE",
U104="Sites strategiques &amp; DataCenter","PASSIVE",
U104="Exclu","Exclu",
U104="SAT","ACTIVE",
U104="SPARE-ISSUE","SPARE-ISSUE",
U104="Fiber CAmtel","ACTIVE",
U104="Fiber AOF","ACTIVE",
U104="Projet OCM (HUAWEI)","PLANNED WORKS",
U104="Projet OCM (NOKIA)","PLANNED WORKS",
U104="ACCESS-ISSUE","ACCESS-ISSUE",
U104="Projet OCM (ZTE, NOKIA, autres projets)","PLANNED WORKS",
U104="No root CAuse","No root cause",
U104="ODU HS","ACTIVE",
U104="IP &amp; VLAN","ACTIVE",
U104="Warehouse HUAWEI","SPARE-ISSUE",
U104="SPARE-HS","SPARE-ISSUE",
U104="Power Telco","ACTIVE", U104="no impacts","no impacts"
),"")</f>
        <v>ACTIVE</v>
      </c>
      <c r="W104" s="119" t="s">
        <v>6428</v>
      </c>
      <c r="X104" s="119"/>
      <c r="Y104" s="119"/>
      <c r="Z104" s="119"/>
      <c r="AA104" s="119"/>
      <c r="AB104" s="17" t="s">
        <v>6206</v>
      </c>
      <c r="AC104" s="17" t="str">
        <f>_xlfn.XLOOKUP(B104,'INCIDENT-04-27-2026'!E:E,'INCIDENT-04-27-2026'!F:F,"")</f>
        <v/>
      </c>
      <c r="AD104" s="9"/>
      <c r="AE104" s="7" t="s">
        <v>6106</v>
      </c>
      <c r="AF104" s="6" t="str">
        <f>_xlfn.XLOOKUP(B104,'[13]Input_27-04'!$B:$B,'[13]Input_27-04'!$M:$M,"")</f>
        <v>Grid outage,  / grid return awaited</v>
      </c>
      <c r="AG104" s="7"/>
      <c r="AH104" s="3"/>
      <c r="AI104" s="18" t="str">
        <f>_xlfn.XLOOKUP(B104,'[3]Cells Huawei 27042026 10h'!$B:$B,'[3]Cells Huawei 27042026 10h'!$T:$T,"")</f>
        <v/>
      </c>
      <c r="AJ104" s="18" t="str">
        <f>_xlfn.XLOOKUP(B104,'[3]Cells Huawei 27042026 15h'!$B:$B,'[3]Cells Huawei 27042026 15h'!$T:$T,"")</f>
        <v/>
      </c>
      <c r="AK104" s="18" t="str">
        <f>_xlfn.XLOOKUP(B104,'[4]cells down 27042026 11h28'!$B:$B,'[4]cells down 27042026 11h28'!$R:$R,"")</f>
        <v>(04/27/2026 cell zte):-27/04/2026 : Besoin d'analyse BO RAN</v>
      </c>
      <c r="AL104" s="18" t="str">
        <f>_xlfn.XLOOKUP(B104,'[4]cells down 27042026 18h01'!$B:$B,'[4]cells down 27042026 18h01'!$R:$R,"")</f>
        <v>(04/27/2026 cell zte):-27/04/2026 : Besoin d'analyse BO RAN || GPS Instability</v>
      </c>
      <c r="AM104" s="18" t="str">
        <f>_xlfn.XLOOKUP(B104,'[5]cell downs 27042026 11h'!$B:$B,'[5]cell downs 27042026 11h'!$R:$R,"")</f>
        <v/>
      </c>
      <c r="AN104" s="18" t="str">
        <f>_xlfn.XLOOKUP(B104,'[5]cell downs 27042026 17h40'!$B:$B,'[5]cell downs 27042026 17h40'!$R:$R,"")</f>
        <v/>
      </c>
      <c r="AO104" s="18" t="str">
        <f>_xlfn.XLOOKUP(B104,'[6]ALL SITES DOWN'!$D:$D,'[6]ALL SITES DOWN'!$J:$J,"")</f>
        <v/>
      </c>
      <c r="AP104" s="18" t="str">
        <f>_xlfn.XLOOKUP(B104,'[7]ALL SITES DOWN'!$D:$D,'[7]ALL SITES DOWN'!$J:$J,"")</f>
        <v/>
      </c>
      <c r="AQ104" s="9" t="str">
        <f>_xlfn.XLOOKUP(B104,[8]sheet1!$AC:$AC,[8]sheet1!$AF:$AF,"")</f>
        <v/>
      </c>
      <c r="AR104" s="14"/>
      <c r="AS104" s="14" t="s">
        <v>5465</v>
      </c>
      <c r="AT104" s="14" t="str">
        <f>_xlfn.XLOOKUP(B104,'[9]cell downs 18042026 17h'!$B:$B,'[9]cell downs 18042026 17h'!$B:$B,"")</f>
        <v/>
      </c>
      <c r="AU104" s="14" t="str">
        <f>_xlfn.XLOOKUP(B104,'[10]Cells Huawei 19042026 15h'!$B:$B,'[10]Cells Huawei 19042026 15h'!$B:$B,"")</f>
        <v/>
      </c>
      <c r="AV104" s="9" t="str">
        <f>_xlfn.XLOOKUP(B104,'[11]cells down 19042026 9H40'!$B:$B,'[11]cells down 19042026 9H40'!$B:$B,"")</f>
        <v>CTR_758</v>
      </c>
    </row>
    <row r="105" spans="1:48" x14ac:dyDescent="0.3">
      <c r="A105" s="16" t="s">
        <v>3278</v>
      </c>
      <c r="B105" s="8" t="s">
        <v>3279</v>
      </c>
      <c r="C105" s="3" t="str">
        <f>_xlfn.XLOOKUP(B105,'[1]daily break down'!$D:$D,'[1]daily break down'!$E:$E,"")</f>
        <v>Yaounde</v>
      </c>
      <c r="D105" s="1" t="s">
        <v>11</v>
      </c>
      <c r="E105" s="1" t="s">
        <v>302</v>
      </c>
      <c r="F105" s="3" t="s">
        <v>37</v>
      </c>
      <c r="G105" s="1" t="s">
        <v>38</v>
      </c>
      <c r="H105" s="29" t="str">
        <f>_xlfn.XLOOKUP(B105,[2]CALCULATION!$B:$B,[2]CALCULATION!$H:$H,"")</f>
        <v>ZTE</v>
      </c>
      <c r="I105" s="26">
        <v>9.2457045997380387</v>
      </c>
      <c r="J105" s="26">
        <v>9.2457045997380387</v>
      </c>
      <c r="K105" s="26">
        <v>9.3157251172121356</v>
      </c>
      <c r="L105" s="26">
        <v>9.2457045997380387</v>
      </c>
      <c r="M105" s="26">
        <v>14.169256320038357</v>
      </c>
      <c r="N105" s="26">
        <v>9.2457045997380387</v>
      </c>
      <c r="O105" s="26">
        <v>9.2457045997380387</v>
      </c>
      <c r="P105" s="114" t="s">
        <v>6362</v>
      </c>
      <c r="Q105" s="42" t="s">
        <v>5538</v>
      </c>
      <c r="R105" s="42"/>
      <c r="S105" s="41" t="str" cm="1">
        <f t="array" ref="S105">IFERROR(_xlfn.IFS(
U105="MPR ISSUE","PDH",
U105="BSS Hardware Issue","BSS",
U105="Sites strategiques, MLL, Pylone, etc.","ENVTECH",
U105="AKTIVCO DEFAUT GE &amp; POWER Cabinet","AKTIVCO",
U105="AKTIVCO Coupure ENEO &amp; Baisse de tension","AKTIVCO GRID ONLY",
U105="Coupure ENEO &amp; Baisse de tension","IHS GRID ONLY",
U105="Defaut GE &amp; POWER Cabinet","IHS",
U105="Sharing","Partners",
U105="Sites strategiques &amp; DataCenter","SST &amp; DC",
U105="Exclu","Exclu",
U105="SAT","SAT",
U105="SPARE-ISSUE","SPARE-ISSUE",
U105="Fiber CAmtel","TRANS_FO_CAMTEL",
U105="Fiber AOF","Fiber AOF",
U105="Projet OCM (HUAWEI)","TRAVAUX-HUAWEI",
U105="Projet OCM (NOKIA)","TRAVAUX-NOKIA",
U105="ACCESS-ISSUE","ACCESS-ISSUE",
U105="Projet OCM (ZTE, NOKIA, autres projets)","TRAVAUX OCM",
U105="No root CAuse","No root cause",
U105="ODU HS","PDH",
U105="IP &amp; VLAN","PDH",
U105="Warehouse HUAWEI","SPARE-ISSUE",
U105="SPARE-HS","SPARE-ISSUE",
U105="Power Telco","BSS",U105="no impacts","no impacts"
),"")</f>
        <v>BSS</v>
      </c>
      <c r="T105" s="41" t="str" cm="1">
        <f t="array" ref="T105">IFERROR(_xlfn.IFS(
U105="MPR ISSUE","TX ISSUE",
U105="BSS Hardware Issue","RAN ISSUE",
U105="Sites strategiques, MLL, Pylone, etc.","ENVTECH",
U105="AKTIVCO DEFAUT GE &amp; POWER Cabinet","POWER ISSUE",
U105="AKTIVCO Coupure ENEO &amp; Baisse de tension","POWER ISSUE",
U105="Coupure ENEO &amp; Baisse de tension","POWER ISSUE",
U105="Defaut GE &amp; POWER Cabinet","POWER ISSUE",
U105="Sharing","POWER ISSUE",
U105="Sites strategiques &amp; DataCenter","POWER ISSUE",
U105="Exclu","Exclu",
U105="SAT","TX ISSUE",
U105="SPARE-ISSUE","SPARE-ISSUE",
U105="Fiber CAmtel","TX ISSUE",
U105="Fiber AOF","TX ISSUE",
U105="Projet OCM (HUAWEI)","TRAVAUX-HUAWEI",
U105="Projet OCM (NOKIA)","TRAVAUX -NOKIA",
U105="ACCESS-ISSUE","ACCESS-ISSUE",
U105="Projet OCM (ZTE, NOKIA, autres projets)","TRAVAUX OCM",
U105="No root CAuse","No root cause",
U105="ODU HS","TX ISSUE",
U105="IP &amp; VLAN","TX ISSUE",
U105="Warehouse HUAWEI","SPARE-ISSUE",
U105="SPARE-HS","SPARE-ISSUE",
U105="Power Telco","RAN ISSUE",U105="no impacts","no impacts"
),"")</f>
        <v>RAN ISSUE</v>
      </c>
      <c r="U105" s="68" t="s">
        <v>5319</v>
      </c>
      <c r="V105" s="41" t="str" cm="1">
        <f t="array" ref="V105">IFERROR(_xlfn.IFS(
U105="MPR ISSUE","ACTIVE",
U105="BSS Hardware Issue","ACTIVE",
U105="Sites strategiques, MLL, Pylone, etc.","PASSIVE",
U105="AKTIVCO DEFAUT GE &amp; POWER Cabinet","PASSIVE",
U105="AKTIVCO Coupure ENEO &amp; Baisse de tension","PASSIVE",
U105="Coupure ENEO &amp; Baisse de tension","PASSIVE",
U105="Defaut GE &amp; POWER Cabinet","PASSIVE",
U105="Sharing","PASSIVE",
U105="Sites strategiques &amp; DataCenter","PASSIVE",
U105="Exclu","Exclu",
U105="SAT","ACTIVE",
U105="SPARE-ISSUE","SPARE-ISSUE",
U105="Fiber CAmtel","ACTIVE",
U105="Fiber AOF","ACTIVE",
U105="Projet OCM (HUAWEI)","PLANNED WORKS",
U105="Projet OCM (NOKIA)","PLANNED WORKS",
U105="ACCESS-ISSUE","ACCESS-ISSUE",
U105="Projet OCM (ZTE, NOKIA, autres projets)","PLANNED WORKS",
U105="No root CAuse","No root cause",
U105="ODU HS","ACTIVE",
U105="IP &amp; VLAN","ACTIVE",
U105="Warehouse HUAWEI","SPARE-ISSUE",
U105="SPARE-HS","SPARE-ISSUE",
U105="Power Telco","ACTIVE", U105="no impacts","no impacts"
),"")</f>
        <v>ACTIVE</v>
      </c>
      <c r="W105" s="119"/>
      <c r="X105" s="119"/>
      <c r="Y105" s="119"/>
      <c r="Z105" s="119"/>
      <c r="AA105" s="119"/>
      <c r="AB105" s="17" t="s">
        <v>6073</v>
      </c>
      <c r="AC105" s="17" t="str">
        <f>_xlfn.XLOOKUP(B105,'INCIDENT-04-27-2026'!E:E,'INCIDENT-04-27-2026'!F:F,"")</f>
        <v/>
      </c>
      <c r="AD105" s="9"/>
      <c r="AE105" s="7" t="s">
        <v>6073</v>
      </c>
      <c r="AF105" s="6" t="str">
        <f>_xlfn.XLOOKUP(B105,'[13]Input_27-04'!$B:$B,'[13]Input_27-04'!$M:$M,"")</f>
        <v/>
      </c>
      <c r="AG105" s="7"/>
      <c r="AH105" s="3"/>
      <c r="AI105" s="18" t="str">
        <f>_xlfn.XLOOKUP(B105,'[3]Cells Huawei 27042026 10h'!$B:$B,'[3]Cells Huawei 27042026 10h'!$T:$T,"")</f>
        <v/>
      </c>
      <c r="AJ105" s="18" t="str">
        <f>_xlfn.XLOOKUP(B105,'[3]Cells Huawei 27042026 15h'!$B:$B,'[3]Cells Huawei 27042026 15h'!$T:$T,"")</f>
        <v/>
      </c>
      <c r="AK105" s="18" t="str">
        <f>_xlfn.XLOOKUP(B105,'[4]cells down 27042026 11h28'!$B:$B,'[4]cells down 27042026 11h28'!$R:$R,"")</f>
        <v/>
      </c>
      <c r="AL105" s="18"/>
      <c r="AM105" s="18" t="str">
        <f>_xlfn.XLOOKUP(B105,'[5]cell downs 27042026 11h'!$B:$B,'[5]cell downs 27042026 11h'!$R:$R,"")</f>
        <v/>
      </c>
      <c r="AN105" s="18" t="str">
        <f>_xlfn.XLOOKUP(B105,'[5]cell downs 27042026 17h40'!$B:$B,'[5]cell downs 27042026 17h40'!$R:$R,"")</f>
        <v/>
      </c>
      <c r="AO105" s="18" t="str">
        <f>_xlfn.XLOOKUP(B105,'[6]ALL SITES DOWN'!$D:$D,'[6]ALL SITES DOWN'!$J:$J,"")</f>
        <v/>
      </c>
      <c r="AP105" s="18" t="str">
        <f>_xlfn.XLOOKUP(B105,'[7]ALL SITES DOWN'!$D:$D,'[7]ALL SITES DOWN'!$J:$J,"")</f>
        <v/>
      </c>
      <c r="AQ105" s="9" t="str">
        <f>_xlfn.XLOOKUP(B105,[8]sheet1!$AC:$AC,[8]sheet1!$AF:$AF,"")</f>
        <v/>
      </c>
      <c r="AR105" s="14"/>
      <c r="AS105" s="14" t="s">
        <v>3279</v>
      </c>
      <c r="AT105" s="14" t="str">
        <f>_xlfn.XLOOKUP(B105,'[9]cell downs 18042026 17h'!$B:$B,'[9]cell downs 18042026 17h'!$B:$B,"")</f>
        <v/>
      </c>
      <c r="AU105" s="14" t="str">
        <f>_xlfn.XLOOKUP(B105,'[10]Cells Huawei 19042026 15h'!$B:$B,'[10]Cells Huawei 19042026 15h'!$B:$B,"")</f>
        <v/>
      </c>
      <c r="AV105" s="9" t="str">
        <f>_xlfn.XLOOKUP(B105,'[11]cells down 19042026 9H40'!$B:$B,'[11]cells down 19042026 9H40'!$B:$B,"")</f>
        <v>CTR_323</v>
      </c>
    </row>
    <row r="106" spans="1:48" x14ac:dyDescent="0.3">
      <c r="A106" s="16" t="s">
        <v>2710</v>
      </c>
      <c r="B106" s="8" t="s">
        <v>2711</v>
      </c>
      <c r="C106" s="3" t="str">
        <f>_xlfn.XLOOKUP(B106,'[1]daily break down'!$D:$D,'[1]daily break down'!$E:$E,"")</f>
        <v>Yaounde</v>
      </c>
      <c r="D106" s="1" t="s">
        <v>11</v>
      </c>
      <c r="E106" s="1" t="s">
        <v>145</v>
      </c>
      <c r="F106" s="3" t="s">
        <v>37</v>
      </c>
      <c r="G106" s="1" t="s">
        <v>38</v>
      </c>
      <c r="H106" s="29" t="str">
        <f>_xlfn.XLOOKUP(B106,[2]CALCULATION!$B:$B,[2]CALCULATION!$H:$H,"")</f>
        <v>ZTE</v>
      </c>
      <c r="I106" s="26">
        <v>9.2457045997380387</v>
      </c>
      <c r="J106" s="26">
        <v>9.2457045997380387</v>
      </c>
      <c r="K106" s="26">
        <v>9.2632899869589913</v>
      </c>
      <c r="L106" s="26">
        <v>9.351894656039816</v>
      </c>
      <c r="M106" s="26">
        <v>9.2457045997380387</v>
      </c>
      <c r="N106" s="26">
        <v>9.2457045997380387</v>
      </c>
      <c r="O106" s="26">
        <v>9.2457045997380387</v>
      </c>
      <c r="P106" s="114" t="s">
        <v>6362</v>
      </c>
      <c r="Q106" s="42" t="s">
        <v>5538</v>
      </c>
      <c r="R106" s="42"/>
      <c r="S106" s="41" t="str" cm="1">
        <f t="array" ref="S106">IFERROR(_xlfn.IFS(
U106="MPR ISSUE","PDH",
U106="BSS Hardware Issue","BSS",
U106="Sites strategiques, MLL, Pylone, etc.","ENVTECH",
U106="AKTIVCO DEFAUT GE &amp; POWER Cabinet","AKTIVCO",
U106="AKTIVCO Coupure ENEO &amp; Baisse de tension","AKTIVCO GRID ONLY",
U106="Coupure ENEO &amp; Baisse de tension","IHS GRID ONLY",
U106="Defaut GE &amp; POWER Cabinet","IHS",
U106="Sharing","Partners",
U106="Sites strategiques &amp; DataCenter","SST &amp; DC",
U106="Exclu","Exclu",
U106="SAT","SAT",
U106="SPARE-ISSUE","SPARE-ISSUE",
U106="Fiber CAmtel","TRANS_FO_CAMTEL",
U106="Fiber AOF","Fiber AOF",
U106="Projet OCM (HUAWEI)","TRAVAUX-HUAWEI",
U106="Projet OCM (NOKIA)","TRAVAUX-NOKIA",
U106="ACCESS-ISSUE","ACCESS-ISSUE",
U106="Projet OCM (ZTE, NOKIA, autres projets)","TRAVAUX OCM",
U106="No root CAuse","No root cause",
U106="ODU HS","PDH",
U106="IP &amp; VLAN","PDH",
U106="Warehouse HUAWEI","SPARE-ISSUE",
U106="SPARE-HS","SPARE-ISSUE",
U106="Power Telco","BSS",U106="no impacts","no impacts"
),"")</f>
        <v>BSS</v>
      </c>
      <c r="T106" s="41" t="str" cm="1">
        <f t="array" ref="T106">IFERROR(_xlfn.IFS(
U106="MPR ISSUE","TX ISSUE",
U106="BSS Hardware Issue","RAN ISSUE",
U106="Sites strategiques, MLL, Pylone, etc.","ENVTECH",
U106="AKTIVCO DEFAUT GE &amp; POWER Cabinet","POWER ISSUE",
U106="AKTIVCO Coupure ENEO &amp; Baisse de tension","POWER ISSUE",
U106="Coupure ENEO &amp; Baisse de tension","POWER ISSUE",
U106="Defaut GE &amp; POWER Cabinet","POWER ISSUE",
U106="Sharing","POWER ISSUE",
U106="Sites strategiques &amp; DataCenter","POWER ISSUE",
U106="Exclu","Exclu",
U106="SAT","TX ISSUE",
U106="SPARE-ISSUE","SPARE-ISSUE",
U106="Fiber CAmtel","TX ISSUE",
U106="Fiber AOF","TX ISSUE",
U106="Projet OCM (HUAWEI)","TRAVAUX-HUAWEI",
U106="Projet OCM (NOKIA)","TRAVAUX -NOKIA",
U106="ACCESS-ISSUE","ACCESS-ISSUE",
U106="Projet OCM (ZTE, NOKIA, autres projets)","TRAVAUX OCM",
U106="No root CAuse","No root cause",
U106="ODU HS","TX ISSUE",
U106="IP &amp; VLAN","TX ISSUE",
U106="Warehouse HUAWEI","SPARE-ISSUE",
U106="SPARE-HS","SPARE-ISSUE",
U106="Power Telco","RAN ISSUE",U106="no impacts","no impacts"
),"")</f>
        <v>RAN ISSUE</v>
      </c>
      <c r="U106" s="68" t="s">
        <v>5319</v>
      </c>
      <c r="V106" s="41" t="str" cm="1">
        <f t="array" ref="V106">IFERROR(_xlfn.IFS(
U106="MPR ISSUE","ACTIVE",
U106="BSS Hardware Issue","ACTIVE",
U106="Sites strategiques, MLL, Pylone, etc.","PASSIVE",
U106="AKTIVCO DEFAUT GE &amp; POWER Cabinet","PASSIVE",
U106="AKTIVCO Coupure ENEO &amp; Baisse de tension","PASSIVE",
U106="Coupure ENEO &amp; Baisse de tension","PASSIVE",
U106="Defaut GE &amp; POWER Cabinet","PASSIVE",
U106="Sharing","PASSIVE",
U106="Sites strategiques &amp; DataCenter","PASSIVE",
U106="Exclu","Exclu",
U106="SAT","ACTIVE",
U106="SPARE-ISSUE","SPARE-ISSUE",
U106="Fiber CAmtel","ACTIVE",
U106="Fiber AOF","ACTIVE",
U106="Projet OCM (HUAWEI)","PLANNED WORKS",
U106="Projet OCM (NOKIA)","PLANNED WORKS",
U106="ACCESS-ISSUE","ACCESS-ISSUE",
U106="Projet OCM (ZTE, NOKIA, autres projets)","PLANNED WORKS",
U106="No root CAuse","No root cause",
U106="ODU HS","ACTIVE",
U106="IP &amp; VLAN","ACTIVE",
U106="Warehouse HUAWEI","SPARE-ISSUE",
U106="SPARE-HS","SPARE-ISSUE",
U106="Power Telco","ACTIVE", U106="no impacts","no impacts"
),"")</f>
        <v>ACTIVE</v>
      </c>
      <c r="W106" s="119"/>
      <c r="X106" s="119"/>
      <c r="Y106" s="119"/>
      <c r="Z106" s="119"/>
      <c r="AA106" s="119"/>
      <c r="AB106" s="17" t="s">
        <v>6073</v>
      </c>
      <c r="AC106" s="17" t="str">
        <f>_xlfn.XLOOKUP(B106,'INCIDENT-04-27-2026'!E:E,'INCIDENT-04-27-2026'!F:F,"")</f>
        <v/>
      </c>
      <c r="AD106" s="9"/>
      <c r="AE106" s="7" t="s">
        <v>6073</v>
      </c>
      <c r="AF106" s="6" t="str">
        <f>_xlfn.XLOOKUP(B106,'[13]Input_27-04'!$B:$B,'[13]Input_27-04'!$M:$M,"")</f>
        <v/>
      </c>
      <c r="AG106" s="7"/>
      <c r="AH106" s="3"/>
      <c r="AI106" s="18" t="str">
        <f>_xlfn.XLOOKUP(B106,'[3]Cells Huawei 27042026 10h'!$B:$B,'[3]Cells Huawei 27042026 10h'!$T:$T,"")</f>
        <v/>
      </c>
      <c r="AJ106" s="18" t="str">
        <f>_xlfn.XLOOKUP(B106,'[3]Cells Huawei 27042026 15h'!$B:$B,'[3]Cells Huawei 27042026 15h'!$T:$T,"")</f>
        <v/>
      </c>
      <c r="AK106" s="18" t="str">
        <f>_xlfn.XLOOKUP(B106,'[4]cells down 27042026 11h28'!$B:$B,'[4]cells down 27042026 11h28'!$R:$R,"")</f>
        <v/>
      </c>
      <c r="AL106" s="18"/>
      <c r="AM106" s="18" t="str">
        <f>_xlfn.XLOOKUP(B106,'[5]cell downs 27042026 11h'!$B:$B,'[5]cell downs 27042026 11h'!$R:$R,"")</f>
        <v/>
      </c>
      <c r="AN106" s="18" t="str">
        <f>_xlfn.XLOOKUP(B106,'[5]cell downs 27042026 17h40'!$B:$B,'[5]cell downs 27042026 17h40'!$R:$R,"")</f>
        <v/>
      </c>
      <c r="AO106" s="18" t="str">
        <f>_xlfn.XLOOKUP(B106,'[6]ALL SITES DOWN'!$D:$D,'[6]ALL SITES DOWN'!$J:$J,"")</f>
        <v/>
      </c>
      <c r="AP106" s="18" t="str">
        <f>_xlfn.XLOOKUP(B106,'[7]ALL SITES DOWN'!$D:$D,'[7]ALL SITES DOWN'!$J:$J,"")</f>
        <v/>
      </c>
      <c r="AQ106" s="9" t="str">
        <f>_xlfn.XLOOKUP(B106,[8]sheet1!$AC:$AC,[8]sheet1!$AF:$AF,"")</f>
        <v/>
      </c>
      <c r="AR106" s="14"/>
      <c r="AS106" s="14" t="s">
        <v>2711</v>
      </c>
      <c r="AT106" s="14" t="str">
        <f>_xlfn.XLOOKUP(B106,'[9]cell downs 18042026 17h'!$B:$B,'[9]cell downs 18042026 17h'!$B:$B,"")</f>
        <v/>
      </c>
      <c r="AU106" s="14" t="str">
        <f>_xlfn.XLOOKUP(B106,'[10]Cells Huawei 19042026 15h'!$B:$B,'[10]Cells Huawei 19042026 15h'!$B:$B,"")</f>
        <v/>
      </c>
      <c r="AV106" s="9" t="str">
        <f>_xlfn.XLOOKUP(B106,'[11]cells down 19042026 9H40'!$B:$B,'[11]cells down 19042026 9H40'!$B:$B,"")</f>
        <v>CTR_075</v>
      </c>
    </row>
    <row r="107" spans="1:48" x14ac:dyDescent="0.3">
      <c r="A107" s="1" t="s">
        <v>2159</v>
      </c>
      <c r="B107" s="1" t="s">
        <v>2160</v>
      </c>
      <c r="C107" s="3" t="str">
        <f>_xlfn.XLOOKUP(B107,'[1]daily break down'!$D:$D,'[1]daily break down'!$E:$E,"")</f>
        <v>CENTRE</v>
      </c>
      <c r="D107" s="1" t="s">
        <v>11</v>
      </c>
      <c r="E107" s="1" t="s">
        <v>12</v>
      </c>
      <c r="F107" s="3" t="s">
        <v>226</v>
      </c>
      <c r="G107" s="1" t="s">
        <v>489</v>
      </c>
      <c r="H107" s="29" t="str">
        <f>_xlfn.XLOOKUP(B107,[2]CALCULATION!$B:$B,[2]CALCULATION!$H:$H,"")</f>
        <v>ZTE</v>
      </c>
      <c r="I107" s="26">
        <v>9.6735146233374163</v>
      </c>
      <c r="J107" s="26">
        <v>9.2457045997380387</v>
      </c>
      <c r="K107" s="26">
        <v>9.2592949294158942</v>
      </c>
      <c r="L107" s="26">
        <v>9.2457045997380387</v>
      </c>
      <c r="M107" s="26">
        <v>9.2457045997380387</v>
      </c>
      <c r="N107" s="26">
        <v>9.2457045997380387</v>
      </c>
      <c r="O107" s="26">
        <v>9.2457045997380387</v>
      </c>
      <c r="P107" s="114" t="s">
        <v>6362</v>
      </c>
      <c r="Q107" s="42" t="s">
        <v>5538</v>
      </c>
      <c r="R107" s="42"/>
      <c r="S107" s="41" t="str" cm="1">
        <f t="array" ref="S107">IFERROR(_xlfn.IFS(
U107="MPR ISSUE","PDH",
U107="BSS Hardware Issue","BSS",
U107="Sites strategiques, MLL, Pylone, etc.","ENVTECH",
U107="AKTIVCO DEFAUT GE &amp; POWER Cabinet","AKTIVCO",
U107="AKTIVCO Coupure ENEO &amp; Baisse de tension","AKTIVCO GRID ONLY",
U107="Coupure ENEO &amp; Baisse de tension","IHS GRID ONLY",
U107="Defaut GE &amp; POWER Cabinet","IHS",
U107="Sharing","Partners",
U107="Sites strategiques &amp; DataCenter","SST &amp; DC",
U107="Exclu","Exclu",
U107="SAT","SAT",
U107="SPARE-ISSUE","SPARE-ISSUE",
U107="Fiber CAmtel","TRANS_FO_CAMTEL",
U107="Fiber AOF","Fiber AOF",
U107="Projet OCM (HUAWEI)","TRAVAUX-HUAWEI",
U107="Projet OCM (NOKIA)","TRAVAUX-NOKIA",
U107="ACCESS-ISSUE","ACCESS-ISSUE",
U107="Projet OCM (ZTE, NOKIA, autres projets)","TRAVAUX OCM",
U107="No root CAuse","No root cause",
U107="ODU HS","PDH",
U107="IP &amp; VLAN","PDH",
U107="Warehouse HUAWEI","SPARE-ISSUE",
U107="SPARE-HS","SPARE-ISSUE",
U107="Power Telco","BSS",U107="no impacts","no impacts"
),"")</f>
        <v>SPARE-ISSUE</v>
      </c>
      <c r="T107" s="41" t="str" cm="1">
        <f t="array" ref="T107">IFERROR(_xlfn.IFS(
U107="MPR ISSUE","TX ISSUE",
U107="BSS Hardware Issue","RAN ISSUE",
U107="Sites strategiques, MLL, Pylone, etc.","ENVTECH",
U107="AKTIVCO DEFAUT GE &amp; POWER Cabinet","POWER ISSUE",
U107="AKTIVCO Coupure ENEO &amp; Baisse de tension","POWER ISSUE",
U107="Coupure ENEO &amp; Baisse de tension","POWER ISSUE",
U107="Defaut GE &amp; POWER Cabinet","POWER ISSUE",
U107="Sharing","POWER ISSUE",
U107="Sites strategiques &amp; DataCenter","POWER ISSUE",
U107="Exclu","Exclu",
U107="SAT","TX ISSUE",
U107="SPARE-ISSUE","SPARE-ISSUE",
U107="Fiber CAmtel","TX ISSUE",
U107="Fiber AOF","TX ISSUE",
U107="Projet OCM (HUAWEI)","TRAVAUX-HUAWEI",
U107="Projet OCM (NOKIA)","TRAVAUX -NOKIA",
U107="ACCESS-ISSUE","ACCESS-ISSUE",
U107="Projet OCM (ZTE, NOKIA, autres projets)","TRAVAUX OCM",
U107="No root CAuse","No root cause",
U107="ODU HS","TX ISSUE",
U107="IP &amp; VLAN","TX ISSUE",
U107="Warehouse HUAWEI","SPARE-ISSUE",
U107="SPARE-HS","SPARE-ISSUE",
U107="Power Telco","RAN ISSUE",U107="no impacts","no impacts"
),"")</f>
        <v>SPARE-ISSUE</v>
      </c>
      <c r="U107" s="68" t="s">
        <v>5353</v>
      </c>
      <c r="V107" s="41" t="str" cm="1">
        <f t="array" ref="V107">IFERROR(_xlfn.IFS(
U107="MPR ISSUE","ACTIVE",
U107="BSS Hardware Issue","ACTIVE",
U107="Sites strategiques, MLL, Pylone, etc.","PASSIVE",
U107="AKTIVCO DEFAUT GE &amp; POWER Cabinet","PASSIVE",
U107="AKTIVCO Coupure ENEO &amp; Baisse de tension","PASSIVE",
U107="Coupure ENEO &amp; Baisse de tension","PASSIVE",
U107="Defaut GE &amp; POWER Cabinet","PASSIVE",
U107="Sharing","PASSIVE",
U107="Sites strategiques &amp; DataCenter","PASSIVE",
U107="Exclu","Exclu",
U107="SAT","ACTIVE",
U107="SPARE-ISSUE","SPARE-ISSUE",
U107="Fiber CAmtel","ACTIVE",
U107="Fiber AOF","ACTIVE",
U107="Projet OCM (HUAWEI)","PLANNED WORKS",
U107="Projet OCM (NOKIA)","PLANNED WORKS",
U107="ACCESS-ISSUE","ACCESS-ISSUE",
U107="Projet OCM (ZTE, NOKIA, autres projets)","PLANNED WORKS",
U107="No root CAuse","No root cause",
U107="ODU HS","ACTIVE",
U107="IP &amp; VLAN","ACTIVE",
U107="Warehouse HUAWEI","SPARE-ISSUE",
U107="SPARE-HS","SPARE-ISSUE",
U107="Power Telco","ACTIVE", U107="no impacts","no impacts"
),"")</f>
        <v>SPARE-ISSUE</v>
      </c>
      <c r="W107" s="119"/>
      <c r="X107" s="119"/>
      <c r="Y107" s="119"/>
      <c r="Z107" s="119" t="s">
        <v>6429</v>
      </c>
      <c r="AA107" s="119" t="s">
        <v>6380</v>
      </c>
      <c r="AB107" s="17" t="s">
        <v>6215</v>
      </c>
      <c r="AC107" s="17" t="str">
        <f>_xlfn.XLOOKUP(B107,'INCIDENT-04-27-2026'!E:E,'INCIDENT-04-27-2026'!F:F,"")</f>
        <v/>
      </c>
      <c r="AD107" s="9"/>
      <c r="AE107" s="7" t="s">
        <v>6111</v>
      </c>
      <c r="AF107" s="6" t="str">
        <f>_xlfn.XLOOKUP(B107,'[13]Input_27-04'!$B:$B,'[13]Input_27-04'!$M:$M,"")</f>
        <v/>
      </c>
      <c r="AG107" s="7"/>
      <c r="AH107" s="3"/>
      <c r="AI107" s="18" t="str">
        <f>_xlfn.XLOOKUP(B107,'[3]Cells Huawei 27042026 10h'!$B:$B,'[3]Cells Huawei 27042026 10h'!$T:$T,"")</f>
        <v/>
      </c>
      <c r="AJ107" s="18" t="str">
        <f>_xlfn.XLOOKUP(B107,'[3]Cells Huawei 27042026 15h'!$B:$B,'[3]Cells Huawei 27042026 15h'!$T:$T,"")</f>
        <v/>
      </c>
      <c r="AK107" s="18" t="str">
        <f>_xlfn.XLOOKUP(B107,'[4]cells down 27042026 11h28'!$B:$B,'[4]cells down 27042026 11h28'!$R:$R,"")</f>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
      <c r="AL107" s="18" t="str">
        <f>_xlfn.XLOOKUP(B107,'[4]cells down 27042026 18h01'!$B:$B,'[4]cells down 27042026 18h01'!$R:$R,"")</f>
        <v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
      <c r="AM107" s="18" t="str">
        <f>_xlfn.XLOOKUP(B107,'[5]cell downs 27042026 11h'!$B:$B,'[5]cell downs 27042026 11h'!$R:$R,"")</f>
        <v/>
      </c>
      <c r="AN107" s="18" t="str">
        <f>_xlfn.XLOOKUP(B107,'[5]cell downs 27042026 17h40'!$B:$B,'[5]cell downs 27042026 17h40'!$R:$R,"")</f>
        <v/>
      </c>
      <c r="AO107" s="18" t="str">
        <f>_xlfn.XLOOKUP(B107,'[6]ALL SITES DOWN'!$D:$D,'[6]ALL SITES DOWN'!$J:$J,"")</f>
        <v/>
      </c>
      <c r="AP107" s="18" t="str">
        <f>_xlfn.XLOOKUP(B107,'[7]ALL SITES DOWN'!$D:$D,'[7]ALL SITES DOWN'!$J:$J,"")</f>
        <v/>
      </c>
      <c r="AQ107" s="9" t="str">
        <f>_xlfn.XLOOKUP(B107,[8]sheet1!$AC:$AC,[8]sheet1!$AF:$AF,"")</f>
        <v/>
      </c>
      <c r="AR107" s="14"/>
      <c r="AS107" s="14" t="s">
        <v>5465</v>
      </c>
      <c r="AT107" s="14" t="str">
        <f>_xlfn.XLOOKUP(B107,'[9]cell downs 18042026 17h'!$B:$B,'[9]cell downs 18042026 17h'!$B:$B,"")</f>
        <v/>
      </c>
      <c r="AU107" s="14" t="str">
        <f>_xlfn.XLOOKUP(B107,'[10]Cells Huawei 19042026 15h'!$B:$B,'[10]Cells Huawei 19042026 15h'!$B:$B,"")</f>
        <v/>
      </c>
      <c r="AV107" s="9" t="str">
        <f>_xlfn.XLOOKUP(B107,'[11]cells down 19042026 9H40'!$B:$B,'[11]cells down 19042026 9H40'!$B:$B,"")</f>
        <v>EST_087</v>
      </c>
    </row>
    <row r="108" spans="1:48" x14ac:dyDescent="0.3">
      <c r="A108" s="1" t="s">
        <v>3027</v>
      </c>
      <c r="B108" s="8" t="s">
        <v>3028</v>
      </c>
      <c r="C108" s="3" t="str">
        <f>_xlfn.XLOOKUP(B108,'[1]daily break down'!$D:$D,'[1]daily break down'!$E:$E,"")</f>
        <v>Yaounde</v>
      </c>
      <c r="D108" s="1" t="s">
        <v>21</v>
      </c>
      <c r="E108" s="1" t="s">
        <v>30</v>
      </c>
      <c r="F108" s="3" t="s">
        <v>37</v>
      </c>
      <c r="G108" s="1" t="s">
        <v>38</v>
      </c>
      <c r="H108" s="29" t="str">
        <f>_xlfn.XLOOKUP(B108,[2]CALCULATION!$B:$B,[2]CALCULATION!$H:$H,"")</f>
        <v>ZTE</v>
      </c>
      <c r="I108" s="26">
        <v>9.2457045997380387</v>
      </c>
      <c r="J108" s="26">
        <v>9.424198063538535</v>
      </c>
      <c r="K108" s="26">
        <v>9.2561916257886665</v>
      </c>
      <c r="L108" s="26">
        <v>9.2457045997380387</v>
      </c>
      <c r="M108" s="26">
        <v>9.7790804518980803</v>
      </c>
      <c r="N108" s="26">
        <v>9.2457045997380387</v>
      </c>
      <c r="O108" s="26">
        <v>9.2457045997380387</v>
      </c>
      <c r="P108" s="114" t="s">
        <v>6362</v>
      </c>
      <c r="Q108" s="42" t="s">
        <v>5538</v>
      </c>
      <c r="R108" s="42"/>
      <c r="S108" s="41" t="str" cm="1">
        <f t="array" ref="S108">IFERROR(_xlfn.IFS(
U108="MPR ISSUE","PDH",
U108="BSS Hardware Issue","BSS",
U108="Sites strategiques, MLL, Pylone, etc.","ENVTECH",
U108="AKTIVCO DEFAUT GE &amp; POWER Cabinet","AKTIVCO",
U108="AKTIVCO Coupure ENEO &amp; Baisse de tension","AKTIVCO GRID ONLY",
U108="Coupure ENEO &amp; Baisse de tension","IHS GRID ONLY",
U108="Defaut GE &amp; POWER Cabinet","IHS",
U108="Sharing","Partners",
U108="Sites strategiques &amp; DataCenter","SST &amp; DC",
U108="Exclu","Exclu",
U108="SAT","SAT",
U108="SPARE-ISSUE","SPARE-ISSUE",
U108="Fiber CAmtel","TRANS_FO_CAMTEL",
U108="Fiber AOF","Fiber AOF",
U108="Projet OCM (HUAWEI)","TRAVAUX-HUAWEI",
U108="Projet OCM (NOKIA)","TRAVAUX-NOKIA",
U108="ACCESS-ISSUE","ACCESS-ISSUE",
U108="Projet OCM (ZTE, NOKIA, autres projets)","TRAVAUX OCM",
U108="No root CAuse","No root cause",
U108="ODU HS","PDH",
U108="IP &amp; VLAN","PDH",
U108="Warehouse HUAWEI","SPARE-ISSUE",
U108="SPARE-HS","SPARE-ISSUE",
U108="Power Telco","BSS",U108="no impacts","no impacts"
),"")</f>
        <v>BSS</v>
      </c>
      <c r="T108" s="41" t="str" cm="1">
        <f t="array" ref="T108">IFERROR(_xlfn.IFS(
U108="MPR ISSUE","TX ISSUE",
U108="BSS Hardware Issue","RAN ISSUE",
U108="Sites strategiques, MLL, Pylone, etc.","ENVTECH",
U108="AKTIVCO DEFAUT GE &amp; POWER Cabinet","POWER ISSUE",
U108="AKTIVCO Coupure ENEO &amp; Baisse de tension","POWER ISSUE",
U108="Coupure ENEO &amp; Baisse de tension","POWER ISSUE",
U108="Defaut GE &amp; POWER Cabinet","POWER ISSUE",
U108="Sharing","POWER ISSUE",
U108="Sites strategiques &amp; DataCenter","POWER ISSUE",
U108="Exclu","Exclu",
U108="SAT","TX ISSUE",
U108="SPARE-ISSUE","SPARE-ISSUE",
U108="Fiber CAmtel","TX ISSUE",
U108="Fiber AOF","TX ISSUE",
U108="Projet OCM (HUAWEI)","TRAVAUX-HUAWEI",
U108="Projet OCM (NOKIA)","TRAVAUX -NOKIA",
U108="ACCESS-ISSUE","ACCESS-ISSUE",
U108="Projet OCM (ZTE, NOKIA, autres projets)","TRAVAUX OCM",
U108="No root CAuse","No root cause",
U108="ODU HS","TX ISSUE",
U108="IP &amp; VLAN","TX ISSUE",
U108="Warehouse HUAWEI","SPARE-ISSUE",
U108="SPARE-HS","SPARE-ISSUE",
U108="Power Telco","RAN ISSUE",U108="no impacts","no impacts"
),"")</f>
        <v>RAN ISSUE</v>
      </c>
      <c r="U108" s="68" t="s">
        <v>5319</v>
      </c>
      <c r="V108" s="41" t="str" cm="1">
        <f t="array" ref="V108">IFERROR(_xlfn.IFS(
U108="MPR ISSUE","ACTIVE",
U108="BSS Hardware Issue","ACTIVE",
U108="Sites strategiques, MLL, Pylone, etc.","PASSIVE",
U108="AKTIVCO DEFAUT GE &amp; POWER Cabinet","PASSIVE",
U108="AKTIVCO Coupure ENEO &amp; Baisse de tension","PASSIVE",
U108="Coupure ENEO &amp; Baisse de tension","PASSIVE",
U108="Defaut GE &amp; POWER Cabinet","PASSIVE",
U108="Sharing","PASSIVE",
U108="Sites strategiques &amp; DataCenter","PASSIVE",
U108="Exclu","Exclu",
U108="SAT","ACTIVE",
U108="SPARE-ISSUE","SPARE-ISSUE",
U108="Fiber CAmtel","ACTIVE",
U108="Fiber AOF","ACTIVE",
U108="Projet OCM (HUAWEI)","PLANNED WORKS",
U108="Projet OCM (NOKIA)","PLANNED WORKS",
U108="ACCESS-ISSUE","ACCESS-ISSUE",
U108="Projet OCM (ZTE, NOKIA, autres projets)","PLANNED WORKS",
U108="No root CAuse","No root cause",
U108="ODU HS","ACTIVE",
U108="IP &amp; VLAN","ACTIVE",
U108="Warehouse HUAWEI","SPARE-ISSUE",
U108="SPARE-HS","SPARE-ISSUE",
U108="Power Telco","ACTIVE", U108="no impacts","no impacts"
),"")</f>
        <v>ACTIVE</v>
      </c>
      <c r="W108" s="119"/>
      <c r="X108" s="119"/>
      <c r="Y108" s="119"/>
      <c r="Z108" s="119"/>
      <c r="AA108" s="119"/>
      <c r="AB108" s="17" t="s">
        <v>6073</v>
      </c>
      <c r="AC108" s="17" t="str">
        <f>_xlfn.XLOOKUP(B108,'INCIDENT-04-27-2026'!E:E,'INCIDENT-04-27-2026'!F:F,"")</f>
        <v/>
      </c>
      <c r="AD108" s="9"/>
      <c r="AE108" s="7" t="s">
        <v>6073</v>
      </c>
      <c r="AF108" s="6" t="str">
        <f>_xlfn.XLOOKUP(B108,'[13]Input_27-04'!$B:$B,'[13]Input_27-04'!$M:$M,"")</f>
        <v>No power issue</v>
      </c>
      <c r="AG108" s="7"/>
      <c r="AH108" s="3"/>
      <c r="AI108" s="18" t="str">
        <f>_xlfn.XLOOKUP(B108,'[3]Cells Huawei 27042026 10h'!$B:$B,'[3]Cells Huawei 27042026 10h'!$T:$T,"")</f>
        <v/>
      </c>
      <c r="AJ108" s="18" t="str">
        <f>_xlfn.XLOOKUP(B108,'[3]Cells Huawei 27042026 15h'!$B:$B,'[3]Cells Huawei 27042026 15h'!$T:$T,"")</f>
        <v/>
      </c>
      <c r="AK108" s="18" t="str">
        <f>_xlfn.XLOOKUP(B108,'[4]cells down 27042026 11h28'!$B:$B,'[4]cells down 27042026 11h28'!$R:$R,"")</f>
        <v/>
      </c>
      <c r="AL108" s="18"/>
      <c r="AM108" s="18" t="str">
        <f>_xlfn.XLOOKUP(B108,'[5]cell downs 27042026 11h'!$B:$B,'[5]cell downs 27042026 11h'!$R:$R,"")</f>
        <v/>
      </c>
      <c r="AN108" s="18" t="str">
        <f>_xlfn.XLOOKUP(B108,'[5]cell downs 27042026 17h40'!$B:$B,'[5]cell downs 27042026 17h40'!$R:$R,"")</f>
        <v/>
      </c>
      <c r="AO108" s="18" t="str">
        <f>_xlfn.XLOOKUP(B108,'[6]ALL SITES DOWN'!$D:$D,'[6]ALL SITES DOWN'!$J:$J,"")</f>
        <v/>
      </c>
      <c r="AP108" s="18" t="str">
        <f>_xlfn.XLOOKUP(B108,'[7]ALL SITES DOWN'!$D:$D,'[7]ALL SITES DOWN'!$J:$J,"")</f>
        <v/>
      </c>
      <c r="AQ108" s="9" t="str">
        <f>_xlfn.XLOOKUP(B108,[8]sheet1!$AC:$AC,[8]sheet1!$AF:$AF,"")</f>
        <v/>
      </c>
      <c r="AR108" s="14"/>
      <c r="AS108" s="14" t="s">
        <v>3028</v>
      </c>
      <c r="AT108" s="14" t="str">
        <f>_xlfn.XLOOKUP(B108,'[9]cell downs 18042026 17h'!$B:$B,'[9]cell downs 18042026 17h'!$B:$B,"")</f>
        <v/>
      </c>
      <c r="AU108" s="14" t="str">
        <f>_xlfn.XLOOKUP(B108,'[10]Cells Huawei 19042026 15h'!$B:$B,'[10]Cells Huawei 19042026 15h'!$B:$B,"")</f>
        <v/>
      </c>
      <c r="AV108" s="9" t="str">
        <f>_xlfn.XLOOKUP(B108,'[11]cells down 19042026 9H40'!$B:$B,'[11]cells down 19042026 9H40'!$B:$B,"")</f>
        <v>CTR_824</v>
      </c>
    </row>
    <row r="109" spans="1:48" x14ac:dyDescent="0.3">
      <c r="A109" s="16" t="s">
        <v>695</v>
      </c>
      <c r="B109" s="8" t="s">
        <v>696</v>
      </c>
      <c r="C109" s="3" t="str">
        <f>_xlfn.XLOOKUP(B109,'[1]daily break down'!$D:$D,'[1]daily break down'!$E:$E,"")</f>
        <v>Yaounde</v>
      </c>
      <c r="D109" s="1" t="s">
        <v>11</v>
      </c>
      <c r="E109" s="1" t="s">
        <v>12</v>
      </c>
      <c r="F109" s="3" t="s">
        <v>37</v>
      </c>
      <c r="G109" s="1" t="s">
        <v>38</v>
      </c>
      <c r="H109" s="29" t="str">
        <f>_xlfn.XLOOKUP(B109,[2]CALCULATION!$B:$B,[2]CALCULATION!$H:$H,"")</f>
        <v>ZTE</v>
      </c>
      <c r="I109" s="26">
        <v>4.9333966835315168</v>
      </c>
      <c r="J109" s="26">
        <v>9.2457045997380387</v>
      </c>
      <c r="K109" s="26">
        <v>9.2558349242223201</v>
      </c>
      <c r="L109" s="26">
        <v>9.2457045997380387</v>
      </c>
      <c r="M109" s="26">
        <v>9.2457045997380387</v>
      </c>
      <c r="N109" s="26">
        <v>9.2457045997380387</v>
      </c>
      <c r="O109" s="26">
        <v>9.2457045997380387</v>
      </c>
      <c r="P109" s="114" t="s">
        <v>6362</v>
      </c>
      <c r="Q109" s="42" t="s">
        <v>5538</v>
      </c>
      <c r="R109" s="42"/>
      <c r="S109" s="41" t="str" cm="1">
        <f t="array" ref="S109">IFERROR(_xlfn.IFS(
U109="MPR ISSUE","PDH",
U109="BSS Hardware Issue","BSS",
U109="Sites strategiques, MLL, Pylone, etc.","ENVTECH",
U109="AKTIVCO DEFAUT GE &amp; POWER Cabinet","AKTIVCO",
U109="AKTIVCO Coupure ENEO &amp; Baisse de tension","AKTIVCO GRID ONLY",
U109="Coupure ENEO &amp; Baisse de tension","IHS GRID ONLY",
U109="Defaut GE &amp; POWER Cabinet","IHS",
U109="Sharing","Partners",
U109="Sites strategiques &amp; DataCenter","SST &amp; DC",
U109="Exclu","Exclu",
U109="SAT","SAT",
U109="SPARE-ISSUE","SPARE-ISSUE",
U109="Fiber CAmtel","TRANS_FO_CAMTEL",
U109="Fiber AOF","Fiber AOF",
U109="Projet OCM (HUAWEI)","TRAVAUX-HUAWEI",
U109="Projet OCM (NOKIA)","TRAVAUX-NOKIA",
U109="ACCESS-ISSUE","ACCESS-ISSUE",
U109="Projet OCM (ZTE, NOKIA, autres projets)","TRAVAUX OCM",
U109="No root CAuse","No root cause",
U109="ODU HS","PDH",
U109="IP &amp; VLAN","PDH",
U109="Warehouse HUAWEI","SPARE-ISSUE",
U109="SPARE-HS","SPARE-ISSUE",
U109="Power Telco","BSS",U109="no impacts","no impacts"
),"")</f>
        <v>BSS</v>
      </c>
      <c r="T109" s="41" t="str" cm="1">
        <f t="array" ref="T109">IFERROR(_xlfn.IFS(
U109="MPR ISSUE","TX ISSUE",
U109="BSS Hardware Issue","RAN ISSUE",
U109="Sites strategiques, MLL, Pylone, etc.","ENVTECH",
U109="AKTIVCO DEFAUT GE &amp; POWER Cabinet","POWER ISSUE",
U109="AKTIVCO Coupure ENEO &amp; Baisse de tension","POWER ISSUE",
U109="Coupure ENEO &amp; Baisse de tension","POWER ISSUE",
U109="Defaut GE &amp; POWER Cabinet","POWER ISSUE",
U109="Sharing","POWER ISSUE",
U109="Sites strategiques &amp; DataCenter","POWER ISSUE",
U109="Exclu","Exclu",
U109="SAT","TX ISSUE",
U109="SPARE-ISSUE","SPARE-ISSUE",
U109="Fiber CAmtel","TX ISSUE",
U109="Fiber AOF","TX ISSUE",
U109="Projet OCM (HUAWEI)","TRAVAUX-HUAWEI",
U109="Projet OCM (NOKIA)","TRAVAUX -NOKIA",
U109="ACCESS-ISSUE","ACCESS-ISSUE",
U109="Projet OCM (ZTE, NOKIA, autres projets)","TRAVAUX OCM",
U109="No root CAuse","No root cause",
U109="ODU HS","TX ISSUE",
U109="IP &amp; VLAN","TX ISSUE",
U109="Warehouse HUAWEI","SPARE-ISSUE",
U109="SPARE-HS","SPARE-ISSUE",
U109="Power Telco","RAN ISSUE",U109="no impacts","no impacts"
),"")</f>
        <v>RAN ISSUE</v>
      </c>
      <c r="U109" s="68" t="s">
        <v>5319</v>
      </c>
      <c r="V109" s="41" t="str" cm="1">
        <f t="array" ref="V109">IFERROR(_xlfn.IFS(
U109="MPR ISSUE","ACTIVE",
U109="BSS Hardware Issue","ACTIVE",
U109="Sites strategiques, MLL, Pylone, etc.","PASSIVE",
U109="AKTIVCO DEFAUT GE &amp; POWER Cabinet","PASSIVE",
U109="AKTIVCO Coupure ENEO &amp; Baisse de tension","PASSIVE",
U109="Coupure ENEO &amp; Baisse de tension","PASSIVE",
U109="Defaut GE &amp; POWER Cabinet","PASSIVE",
U109="Sharing","PASSIVE",
U109="Sites strategiques &amp; DataCenter","PASSIVE",
U109="Exclu","Exclu",
U109="SAT","ACTIVE",
U109="SPARE-ISSUE","SPARE-ISSUE",
U109="Fiber CAmtel","ACTIVE",
U109="Fiber AOF","ACTIVE",
U109="Projet OCM (HUAWEI)","PLANNED WORKS",
U109="Projet OCM (NOKIA)","PLANNED WORKS",
U109="ACCESS-ISSUE","ACCESS-ISSUE",
U109="Projet OCM (ZTE, NOKIA, autres projets)","PLANNED WORKS",
U109="No root CAuse","No root cause",
U109="ODU HS","ACTIVE",
U109="IP &amp; VLAN","ACTIVE",
U109="Warehouse HUAWEI","SPARE-ISSUE",
U109="SPARE-HS","SPARE-ISSUE",
U109="Power Telco","ACTIVE", U109="no impacts","no impacts"
),"")</f>
        <v>ACTIVE</v>
      </c>
      <c r="W109" s="119"/>
      <c r="X109" s="119"/>
      <c r="Y109" s="119"/>
      <c r="Z109" s="119"/>
      <c r="AA109" s="119"/>
      <c r="AB109" s="17" t="s">
        <v>6073</v>
      </c>
      <c r="AC109" s="17" t="str">
        <f>_xlfn.XLOOKUP(B109,'INCIDENT-04-27-2026'!E:E,'INCIDENT-04-27-2026'!F:F,"")</f>
        <v/>
      </c>
      <c r="AD109" s="9"/>
      <c r="AE109" s="7" t="s">
        <v>6073</v>
      </c>
      <c r="AF109" s="6" t="str">
        <f>_xlfn.XLOOKUP(B109,'[13]Input_27-04'!$B:$B,'[13]Input_27-04'!$M:$M,"")</f>
        <v/>
      </c>
      <c r="AG109" s="7"/>
      <c r="AH109" s="3"/>
      <c r="AI109" s="18" t="str">
        <f>_xlfn.XLOOKUP(B109,'[3]Cells Huawei 27042026 10h'!$B:$B,'[3]Cells Huawei 27042026 10h'!$T:$T,"")</f>
        <v/>
      </c>
      <c r="AJ109" s="18" t="str">
        <f>_xlfn.XLOOKUP(B109,'[3]Cells Huawei 27042026 15h'!$B:$B,'[3]Cells Huawei 27042026 15h'!$T:$T,"")</f>
        <v/>
      </c>
      <c r="AK109" s="18" t="str">
        <f>_xlfn.XLOOKUP(B109,'[4]cells down 27042026 11h28'!$B:$B,'[4]cells down 27042026 11h28'!$R:$R,"")</f>
        <v/>
      </c>
      <c r="AL109" s="18"/>
      <c r="AM109" s="18" t="str">
        <f>_xlfn.XLOOKUP(B109,'[5]cell downs 27042026 11h'!$B:$B,'[5]cell downs 27042026 11h'!$R:$R,"")</f>
        <v/>
      </c>
      <c r="AN109" s="18" t="str">
        <f>_xlfn.XLOOKUP(B109,'[5]cell downs 27042026 17h40'!$B:$B,'[5]cell downs 27042026 17h40'!$R:$R,"")</f>
        <v/>
      </c>
      <c r="AO109" s="18" t="str">
        <f>_xlfn.XLOOKUP(B109,'[6]ALL SITES DOWN'!$D:$D,'[6]ALL SITES DOWN'!$J:$J,"")</f>
        <v/>
      </c>
      <c r="AP109" s="18" t="str">
        <f>_xlfn.XLOOKUP(B109,'[7]ALL SITES DOWN'!$D:$D,'[7]ALL SITES DOWN'!$J:$J,"")</f>
        <v/>
      </c>
      <c r="AQ109" s="9" t="str">
        <f>_xlfn.XLOOKUP(B109,[8]sheet1!$AC:$AC,[8]sheet1!$AF:$AF,"")</f>
        <v/>
      </c>
      <c r="AR109" s="14"/>
      <c r="AS109" s="14" t="s">
        <v>696</v>
      </c>
      <c r="AT109" s="14" t="str">
        <f>_xlfn.XLOOKUP(B109,'[9]cell downs 18042026 17h'!$B:$B,'[9]cell downs 18042026 17h'!$B:$B,"")</f>
        <v/>
      </c>
      <c r="AU109" s="14" t="str">
        <f>_xlfn.XLOOKUP(B109,'[10]Cells Huawei 19042026 15h'!$B:$B,'[10]Cells Huawei 19042026 15h'!$B:$B,"")</f>
        <v/>
      </c>
      <c r="AV109" s="9" t="str">
        <f>_xlfn.XLOOKUP(B109,'[11]cells down 19042026 9H40'!$B:$B,'[11]cells down 19042026 9H40'!$B:$B,"")</f>
        <v>CTR_633</v>
      </c>
    </row>
    <row r="110" spans="1:48" x14ac:dyDescent="0.3">
      <c r="A110" s="1" t="s">
        <v>2317</v>
      </c>
      <c r="B110" s="8" t="s">
        <v>2318</v>
      </c>
      <c r="C110" s="3" t="str">
        <f>_xlfn.XLOOKUP(B110,'[1]daily break down'!$D:$D,'[1]daily break down'!$E:$E,"")</f>
        <v>Yaounde</v>
      </c>
      <c r="D110" s="1" t="s">
        <v>11</v>
      </c>
      <c r="E110" s="1" t="s">
        <v>12</v>
      </c>
      <c r="F110" s="3" t="s">
        <v>37</v>
      </c>
      <c r="G110" s="1" t="s">
        <v>38</v>
      </c>
      <c r="H110" s="29" t="str">
        <f>_xlfn.XLOOKUP(B110,[2]CALCULATION!$B:$B,[2]CALCULATION!$H:$H,"")</f>
        <v>ZTE</v>
      </c>
      <c r="I110" s="26">
        <v>9.2457045997380387</v>
      </c>
      <c r="J110" s="26">
        <v>10.629189459896756</v>
      </c>
      <c r="K110" s="26">
        <v>9.2556387383608296</v>
      </c>
      <c r="L110" s="26">
        <v>11.798011317427296</v>
      </c>
      <c r="M110" s="26">
        <v>9.2457045997380387</v>
      </c>
      <c r="N110" s="26">
        <v>9.2457045997380387</v>
      </c>
      <c r="O110" s="26">
        <v>9.2457045997380387</v>
      </c>
      <c r="P110" s="114" t="s">
        <v>6362</v>
      </c>
      <c r="Q110" s="42" t="s">
        <v>5538</v>
      </c>
      <c r="R110" s="42"/>
      <c r="S110" s="41" t="str" cm="1">
        <f t="array" ref="S110">IFERROR(_xlfn.IFS(
U110="MPR ISSUE","PDH",
U110="BSS Hardware Issue","BSS",
U110="Sites strategiques, MLL, Pylone, etc.","ENVTECH",
U110="AKTIVCO DEFAUT GE &amp; POWER Cabinet","AKTIVCO",
U110="AKTIVCO Coupure ENEO &amp; Baisse de tension","AKTIVCO GRID ONLY",
U110="Coupure ENEO &amp; Baisse de tension","IHS GRID ONLY",
U110="Defaut GE &amp; POWER Cabinet","IHS",
U110="Sharing","Partners",
U110="Sites strategiques &amp; DataCenter","SST &amp; DC",
U110="Exclu","Exclu",
U110="SAT","SAT",
U110="SPARE-ISSUE","SPARE-ISSUE",
U110="Fiber CAmtel","TRANS_FO_CAMTEL",
U110="Fiber AOF","Fiber AOF",
U110="Projet OCM (HUAWEI)","TRAVAUX-HUAWEI",
U110="Projet OCM (NOKIA)","TRAVAUX-NOKIA",
U110="ACCESS-ISSUE","ACCESS-ISSUE",
U110="Projet OCM (ZTE, NOKIA, autres projets)","TRAVAUX OCM",
U110="No root CAuse","No root cause",
U110="ODU HS","PDH",
U110="IP &amp; VLAN","PDH",
U110="Warehouse HUAWEI","SPARE-ISSUE",
U110="SPARE-HS","SPARE-ISSUE",
U110="Power Telco","BSS",U110="no impacts","no impacts"
),"")</f>
        <v>BSS</v>
      </c>
      <c r="T110" s="41" t="str" cm="1">
        <f t="array" ref="T110">IFERROR(_xlfn.IFS(
U110="MPR ISSUE","TX ISSUE",
U110="BSS Hardware Issue","RAN ISSUE",
U110="Sites strategiques, MLL, Pylone, etc.","ENVTECH",
U110="AKTIVCO DEFAUT GE &amp; POWER Cabinet","POWER ISSUE",
U110="AKTIVCO Coupure ENEO &amp; Baisse de tension","POWER ISSUE",
U110="Coupure ENEO &amp; Baisse de tension","POWER ISSUE",
U110="Defaut GE &amp; POWER Cabinet","POWER ISSUE",
U110="Sharing","POWER ISSUE",
U110="Sites strategiques &amp; DataCenter","POWER ISSUE",
U110="Exclu","Exclu",
U110="SAT","TX ISSUE",
U110="SPARE-ISSUE","SPARE-ISSUE",
U110="Fiber CAmtel","TX ISSUE",
U110="Fiber AOF","TX ISSUE",
U110="Projet OCM (HUAWEI)","TRAVAUX-HUAWEI",
U110="Projet OCM (NOKIA)","TRAVAUX -NOKIA",
U110="ACCESS-ISSUE","ACCESS-ISSUE",
U110="Projet OCM (ZTE, NOKIA, autres projets)","TRAVAUX OCM",
U110="No root CAuse","No root cause",
U110="ODU HS","TX ISSUE",
U110="IP &amp; VLAN","TX ISSUE",
U110="Warehouse HUAWEI","SPARE-ISSUE",
U110="SPARE-HS","SPARE-ISSUE",
U110="Power Telco","RAN ISSUE",U110="no impacts","no impacts"
),"")</f>
        <v>RAN ISSUE</v>
      </c>
      <c r="U110" s="68" t="s">
        <v>5319</v>
      </c>
      <c r="V110" s="41" t="str" cm="1">
        <f t="array" ref="V110">IFERROR(_xlfn.IFS(
U110="MPR ISSUE","ACTIVE",
U110="BSS Hardware Issue","ACTIVE",
U110="Sites strategiques, MLL, Pylone, etc.","PASSIVE",
U110="AKTIVCO DEFAUT GE &amp; POWER Cabinet","PASSIVE",
U110="AKTIVCO Coupure ENEO &amp; Baisse de tension","PASSIVE",
U110="Coupure ENEO &amp; Baisse de tension","PASSIVE",
U110="Defaut GE &amp; POWER Cabinet","PASSIVE",
U110="Sharing","PASSIVE",
U110="Sites strategiques &amp; DataCenter","PASSIVE",
U110="Exclu","Exclu",
U110="SAT","ACTIVE",
U110="SPARE-ISSUE","SPARE-ISSUE",
U110="Fiber CAmtel","ACTIVE",
U110="Fiber AOF","ACTIVE",
U110="Projet OCM (HUAWEI)","PLANNED WORKS",
U110="Projet OCM (NOKIA)","PLANNED WORKS",
U110="ACCESS-ISSUE","ACCESS-ISSUE",
U110="Projet OCM (ZTE, NOKIA, autres projets)","PLANNED WORKS",
U110="No root CAuse","No root cause",
U110="ODU HS","ACTIVE",
U110="IP &amp; VLAN","ACTIVE",
U110="Warehouse HUAWEI","SPARE-ISSUE",
U110="SPARE-HS","SPARE-ISSUE",
U110="Power Telco","ACTIVE", U110="no impacts","no impacts"
),"")</f>
        <v>ACTIVE</v>
      </c>
      <c r="W110" s="119"/>
      <c r="X110" s="119"/>
      <c r="Y110" s="119"/>
      <c r="Z110" s="119"/>
      <c r="AA110" s="119"/>
      <c r="AB110" s="17" t="s">
        <v>6073</v>
      </c>
      <c r="AC110" s="17" t="str">
        <f>_xlfn.XLOOKUP(B110,'INCIDENT-04-27-2026'!E:E,'INCIDENT-04-27-2026'!F:F,"")</f>
        <v/>
      </c>
      <c r="AD110" s="9"/>
      <c r="AE110" s="7" t="s">
        <v>6073</v>
      </c>
      <c r="AF110" s="6" t="str">
        <f>_xlfn.XLOOKUP(B110,'[13]Input_27-04'!$B:$B,'[13]Input_27-04'!$M:$M,"")</f>
        <v/>
      </c>
      <c r="AG110" s="7"/>
      <c r="AH110" s="3"/>
      <c r="AI110" s="18" t="str">
        <f>_xlfn.XLOOKUP(B110,'[3]Cells Huawei 27042026 10h'!$B:$B,'[3]Cells Huawei 27042026 10h'!$T:$T,"")</f>
        <v/>
      </c>
      <c r="AJ110" s="18" t="str">
        <f>_xlfn.XLOOKUP(B110,'[3]Cells Huawei 27042026 15h'!$B:$B,'[3]Cells Huawei 27042026 15h'!$T:$T,"")</f>
        <v/>
      </c>
      <c r="AK110" s="18" t="str">
        <f>_xlfn.XLOOKUP(B110,'[4]cells down 27042026 11h28'!$B:$B,'[4]cells down 27042026 11h28'!$R:$R,"")</f>
        <v/>
      </c>
      <c r="AL110" s="18"/>
      <c r="AM110" s="18" t="str">
        <f>_xlfn.XLOOKUP(B110,'[5]cell downs 27042026 11h'!$B:$B,'[5]cell downs 27042026 11h'!$R:$R,"")</f>
        <v/>
      </c>
      <c r="AN110" s="18" t="str">
        <f>_xlfn.XLOOKUP(B110,'[5]cell downs 27042026 17h40'!$B:$B,'[5]cell downs 27042026 17h40'!$R:$R,"")</f>
        <v/>
      </c>
      <c r="AO110" s="18" t="str">
        <f>_xlfn.XLOOKUP(B110,'[6]ALL SITES DOWN'!$D:$D,'[6]ALL SITES DOWN'!$J:$J,"")</f>
        <v/>
      </c>
      <c r="AP110" s="18" t="str">
        <f>_xlfn.XLOOKUP(B110,'[7]ALL SITES DOWN'!$D:$D,'[7]ALL SITES DOWN'!$J:$J,"")</f>
        <v/>
      </c>
      <c r="AQ110" s="9" t="str">
        <f>_xlfn.XLOOKUP(B110,[8]sheet1!$AC:$AC,[8]sheet1!$AF:$AF,"")</f>
        <v/>
      </c>
      <c r="AR110" s="14"/>
      <c r="AS110" s="14" t="s">
        <v>2318</v>
      </c>
      <c r="AT110" s="14" t="str">
        <f>_xlfn.XLOOKUP(B110,'[9]cell downs 18042026 17h'!$B:$B,'[9]cell downs 18042026 17h'!$B:$B,"")</f>
        <v/>
      </c>
      <c r="AU110" s="14" t="str">
        <f>_xlfn.XLOOKUP(B110,'[10]Cells Huawei 19042026 15h'!$B:$B,'[10]Cells Huawei 19042026 15h'!$B:$B,"")</f>
        <v/>
      </c>
      <c r="AV110" s="9" t="str">
        <f>_xlfn.XLOOKUP(B110,'[11]cells down 19042026 9H40'!$B:$B,'[11]cells down 19042026 9H40'!$B:$B,"")</f>
        <v>CTR_049</v>
      </c>
    </row>
    <row r="111" spans="1:48" x14ac:dyDescent="0.3">
      <c r="A111" s="1" t="s">
        <v>4816</v>
      </c>
      <c r="B111" s="1" t="s">
        <v>4817</v>
      </c>
      <c r="C111" s="3" t="str">
        <f>_xlfn.XLOOKUP(B111,'[1]daily break down'!$D:$D,'[1]daily break down'!$E:$E,"")</f>
        <v>Yaounde</v>
      </c>
      <c r="D111" s="1" t="s">
        <v>21</v>
      </c>
      <c r="E111" s="1" t="s">
        <v>30</v>
      </c>
      <c r="F111" s="3" t="s">
        <v>37</v>
      </c>
      <c r="G111" s="1" t="s">
        <v>38</v>
      </c>
      <c r="H111" s="29" t="str">
        <f>_xlfn.XLOOKUP(B111,[2]CALCULATION!$B:$B,[2]CALCULATION!$H:$H,"")</f>
        <v>ZTE</v>
      </c>
      <c r="I111" s="26">
        <v>11.2783149703367</v>
      </c>
      <c r="J111" s="26">
        <v>9.2457045997380387</v>
      </c>
      <c r="K111" s="26">
        <v>9.2551036860113065</v>
      </c>
      <c r="L111" s="26">
        <v>9.2457045997380387</v>
      </c>
      <c r="M111" s="26">
        <v>12.643893411864749</v>
      </c>
      <c r="N111" s="26">
        <v>9.2457045997380387</v>
      </c>
      <c r="O111" s="26">
        <v>9.2457045997380387</v>
      </c>
      <c r="P111" s="114" t="s">
        <v>6362</v>
      </c>
      <c r="Q111" s="42" t="s">
        <v>5538</v>
      </c>
      <c r="R111" s="42"/>
      <c r="S111" s="41" t="str" cm="1">
        <f t="array" ref="S111">IFERROR(_xlfn.IFS(
U111="MPR ISSUE","PDH",
U111="BSS Hardware Issue","BSS",
U111="Sites strategiques, MLL, Pylone, etc.","ENVTECH",
U111="AKTIVCO DEFAUT GE &amp; POWER Cabinet","AKTIVCO",
U111="AKTIVCO Coupure ENEO &amp; Baisse de tension","AKTIVCO GRID ONLY",
U111="Coupure ENEO &amp; Baisse de tension","IHS GRID ONLY",
U111="Defaut GE &amp; POWER Cabinet","IHS",
U111="Sharing","Partners",
U111="Sites strategiques &amp; DataCenter","SST &amp; DC",
U111="Exclu","Exclu",
U111="SAT","SAT",
U111="SPARE-ISSUE","SPARE-ISSUE",
U111="Fiber CAmtel","TRANS_FO_CAMTEL",
U111="Fiber AOF","Fiber AOF",
U111="Projet OCM (HUAWEI)","TRAVAUX-HUAWEI",
U111="Projet OCM (NOKIA)","TRAVAUX-NOKIA",
U111="ACCESS-ISSUE","ACCESS-ISSUE",
U111="Projet OCM (ZTE, NOKIA, autres projets)","TRAVAUX OCM",
U111="No root CAuse","No root cause",
U111="ODU HS","PDH",
U111="IP &amp; VLAN","PDH",
U111="Warehouse HUAWEI","SPARE-ISSUE",
U111="SPARE-HS","SPARE-ISSUE",
U111="Power Telco","BSS",U111="no impacts","no impacts"
),"")</f>
        <v>No root cause</v>
      </c>
      <c r="T111" s="41" t="str" cm="1">
        <f t="array" ref="T111">IFERROR(_xlfn.IFS(
U111="MPR ISSUE","TX ISSUE",
U111="BSS Hardware Issue","RAN ISSUE",
U111="Sites strategiques, MLL, Pylone, etc.","ENVTECH",
U111="AKTIVCO DEFAUT GE &amp; POWER Cabinet","POWER ISSUE",
U111="AKTIVCO Coupure ENEO &amp; Baisse de tension","POWER ISSUE",
U111="Coupure ENEO &amp; Baisse de tension","POWER ISSUE",
U111="Defaut GE &amp; POWER Cabinet","POWER ISSUE",
U111="Sharing","POWER ISSUE",
U111="Sites strategiques &amp; DataCenter","POWER ISSUE",
U111="Exclu","Exclu",
U111="SAT","TX ISSUE",
U111="SPARE-ISSUE","SPARE-ISSUE",
U111="Fiber CAmtel","TX ISSUE",
U111="Fiber AOF","TX ISSUE",
U111="Projet OCM (HUAWEI)","TRAVAUX-HUAWEI",
U111="Projet OCM (NOKIA)","TRAVAUX -NOKIA",
U111="ACCESS-ISSUE","ACCESS-ISSUE",
U111="Projet OCM (ZTE, NOKIA, autres projets)","TRAVAUX OCM",
U111="No root CAuse","No root cause",
U111="ODU HS","TX ISSUE",
U111="IP &amp; VLAN","TX ISSUE",
U111="Warehouse HUAWEI","SPARE-ISSUE",
U111="SPARE-HS","SPARE-ISSUE",
U111="Power Telco","RAN ISSUE",U111="no impacts","no impacts"
),"")</f>
        <v>No root cause</v>
      </c>
      <c r="U111" s="68" t="s">
        <v>5691</v>
      </c>
      <c r="V111" s="41" t="str" cm="1">
        <f t="array" ref="V111">IFERROR(_xlfn.IFS(
U111="MPR ISSUE","ACTIVE",
U111="BSS Hardware Issue","ACTIVE",
U111="Sites strategiques, MLL, Pylone, etc.","PASSIVE",
U111="AKTIVCO DEFAUT GE &amp; POWER Cabinet","PASSIVE",
U111="AKTIVCO Coupure ENEO &amp; Baisse de tension","PASSIVE",
U111="Coupure ENEO &amp; Baisse de tension","PASSIVE",
U111="Defaut GE &amp; POWER Cabinet","PASSIVE",
U111="Sharing","PASSIVE",
U111="Sites strategiques &amp; DataCenter","PASSIVE",
U111="Exclu","Exclu",
U111="SAT","ACTIVE",
U111="SPARE-ISSUE","SPARE-ISSUE",
U111="Fiber CAmtel","ACTIVE",
U111="Fiber AOF","ACTIVE",
U111="Projet OCM (HUAWEI)","PLANNED WORKS",
U111="Projet OCM (NOKIA)","PLANNED WORKS",
U111="ACCESS-ISSUE","ACCESS-ISSUE",
U111="Projet OCM (ZTE, NOKIA, autres projets)","PLANNED WORKS",
U111="No root CAuse","No root cause",
U111="ODU HS","ACTIVE",
U111="IP &amp; VLAN","ACTIVE",
U111="Warehouse HUAWEI","SPARE-ISSUE",
U111="SPARE-HS","SPARE-ISSUE",
U111="Power Telco","ACTIVE", U111="no impacts","no impacts"
),"")</f>
        <v>No root cause</v>
      </c>
      <c r="W111" s="119"/>
      <c r="X111" s="119"/>
      <c r="Y111" s="119"/>
      <c r="Z111" s="119"/>
      <c r="AA111" s="119"/>
      <c r="AB111" s="17" t="s">
        <v>6073</v>
      </c>
      <c r="AC111" s="17" t="str">
        <f>_xlfn.XLOOKUP(B111,'INCIDENT-04-27-2026'!E:E,'INCIDENT-04-27-2026'!F:F,"")</f>
        <v/>
      </c>
      <c r="AD111" s="9"/>
      <c r="AE111" s="7" t="s">
        <v>6073</v>
      </c>
      <c r="AF111" s="6" t="str">
        <f>_xlfn.XLOOKUP(B111,'[13]Input_27-04'!$B:$B,'[13]Input_27-04'!$M:$M,"")</f>
        <v>Grid outage,  / grid return awaited</v>
      </c>
      <c r="AG111" s="7"/>
      <c r="AH111" s="3"/>
      <c r="AI111" s="18" t="str">
        <f>_xlfn.XLOOKUP(B111,'[3]Cells Huawei 27042026 10h'!$B:$B,'[3]Cells Huawei 27042026 10h'!$T:$T,"")</f>
        <v/>
      </c>
      <c r="AJ111" s="18" t="str">
        <f>_xlfn.XLOOKUP(B111,'[3]Cells Huawei 27042026 15h'!$B:$B,'[3]Cells Huawei 27042026 15h'!$T:$T,"")</f>
        <v/>
      </c>
      <c r="AK111" s="18" t="str">
        <f>_xlfn.XLOOKUP(B111,'[4]cells down 27042026 11h28'!$B:$B,'[4]cells down 27042026 11h28'!$R:$R,"")</f>
        <v/>
      </c>
      <c r="AL111" s="18"/>
      <c r="AM111" s="18" t="str">
        <f>_xlfn.XLOOKUP(B111,'[5]cell downs 27042026 11h'!$B:$B,'[5]cell downs 27042026 11h'!$R:$R,"")</f>
        <v/>
      </c>
      <c r="AN111" s="18" t="str">
        <f>_xlfn.XLOOKUP(B111,'[5]cell downs 27042026 17h40'!$B:$B,'[5]cell downs 27042026 17h40'!$R:$R,"")</f>
        <v/>
      </c>
      <c r="AO111" s="18" t="str">
        <f>_xlfn.XLOOKUP(B111,'[6]ALL SITES DOWN'!$D:$D,'[6]ALL SITES DOWN'!$J:$J,"")</f>
        <v/>
      </c>
      <c r="AP111" s="18" t="str">
        <f>_xlfn.XLOOKUP(B111,'[7]ALL SITES DOWN'!$D:$D,'[7]ALL SITES DOWN'!$J:$J,"")</f>
        <v/>
      </c>
      <c r="AQ111" s="9" t="str">
        <f>_xlfn.XLOOKUP(B111,[8]sheet1!$AC:$AC,[8]sheet1!$AF:$AF,"")</f>
        <v/>
      </c>
      <c r="AR111" s="14"/>
      <c r="AS111" s="14" t="s">
        <v>5465</v>
      </c>
      <c r="AT111" s="14" t="str">
        <f>_xlfn.XLOOKUP(B111,'[9]cell downs 18042026 17h'!$B:$B,'[9]cell downs 18042026 17h'!$B:$B,"")</f>
        <v/>
      </c>
      <c r="AU111" s="14" t="str">
        <f>_xlfn.XLOOKUP(B111,'[10]Cells Huawei 19042026 15h'!$B:$B,'[10]Cells Huawei 19042026 15h'!$B:$B,"")</f>
        <v/>
      </c>
      <c r="AV111" s="9" t="str">
        <f>_xlfn.XLOOKUP(B111,'[11]cells down 19042026 9H40'!$B:$B,'[11]cells down 19042026 9H40'!$B:$B,"")</f>
        <v>CTR_682</v>
      </c>
    </row>
    <row r="112" spans="1:48" x14ac:dyDescent="0.3">
      <c r="A112" s="1" t="s">
        <v>2769</v>
      </c>
      <c r="B112" s="8" t="s">
        <v>2770</v>
      </c>
      <c r="C112" s="3" t="str">
        <f>_xlfn.XLOOKUP(B112,'[1]daily break down'!$D:$D,'[1]daily break down'!$E:$E,"")</f>
        <v>Yaounde</v>
      </c>
      <c r="D112" s="1" t="s">
        <v>357</v>
      </c>
      <c r="E112" s="1"/>
      <c r="F112" s="3" t="s">
        <v>37</v>
      </c>
      <c r="G112" s="1" t="s">
        <v>38</v>
      </c>
      <c r="H112" s="29" t="str">
        <f>_xlfn.XLOOKUP(B112,[2]CALCULATION!$B:$B,[2]CALCULATION!$H:$H,"")</f>
        <v>ZTE</v>
      </c>
      <c r="I112" s="26">
        <v>6.7872460641549166</v>
      </c>
      <c r="J112" s="26">
        <v>9.2457045997380387</v>
      </c>
      <c r="K112" s="26">
        <v>7.9071641369391585</v>
      </c>
      <c r="L112" s="26">
        <v>0</v>
      </c>
      <c r="M112" s="26">
        <v>3.4146862595703023</v>
      </c>
      <c r="N112" s="26">
        <v>9.2457045997380387</v>
      </c>
      <c r="O112" s="26">
        <v>9.2457045997380387</v>
      </c>
      <c r="P112" s="114" t="s">
        <v>6362</v>
      </c>
      <c r="Q112" s="42" t="s">
        <v>5538</v>
      </c>
      <c r="R112" s="42"/>
      <c r="S112" s="41" t="str" cm="1">
        <f t="array" ref="S112">IFERROR(_xlfn.IFS(
U112="MPR ISSUE","PDH",
U112="BSS Hardware Issue","BSS",
U112="Sites strategiques, MLL, Pylone, etc.","ENVTECH",
U112="AKTIVCO DEFAUT GE &amp; POWER Cabinet","AKTIVCO",
U112="AKTIVCO Coupure ENEO &amp; Baisse de tension","AKTIVCO GRID ONLY",
U112="Coupure ENEO &amp; Baisse de tension","IHS GRID ONLY",
U112="Defaut GE &amp; POWER Cabinet","IHS",
U112="Sharing","Partners",
U112="Sites strategiques &amp; DataCenter","SST &amp; DC",
U112="Exclu","Exclu",
U112="SAT","SAT",
U112="SPARE-ISSUE","SPARE-ISSUE",
U112="Fiber CAmtel","TRANS_FO_CAMTEL",
U112="Fiber AOF","Fiber AOF",
U112="Projet OCM (HUAWEI)","TRAVAUX-HUAWEI",
U112="Projet OCM (NOKIA)","TRAVAUX-NOKIA",
U112="ACCESS-ISSUE","ACCESS-ISSUE",
U112="Projet OCM (ZTE, NOKIA, autres projets)","TRAVAUX OCM",
U112="No root CAuse","No root cause",
U112="ODU HS","PDH",
U112="IP &amp; VLAN","PDH",
U112="Warehouse HUAWEI","SPARE-ISSUE",
U112="SPARE-HS","SPARE-ISSUE",
U112="Power Telco","BSS",U112="no impacts","no impacts"
),"")</f>
        <v>BSS</v>
      </c>
      <c r="T112" s="41" t="str" cm="1">
        <f t="array" ref="T112">IFERROR(_xlfn.IFS(
U112="MPR ISSUE","TX ISSUE",
U112="BSS Hardware Issue","RAN ISSUE",
U112="Sites strategiques, MLL, Pylone, etc.","ENVTECH",
U112="AKTIVCO DEFAUT GE &amp; POWER Cabinet","POWER ISSUE",
U112="AKTIVCO Coupure ENEO &amp; Baisse de tension","POWER ISSUE",
U112="Coupure ENEO &amp; Baisse de tension","POWER ISSUE",
U112="Defaut GE &amp; POWER Cabinet","POWER ISSUE",
U112="Sharing","POWER ISSUE",
U112="Sites strategiques &amp; DataCenter","POWER ISSUE",
U112="Exclu","Exclu",
U112="SAT","TX ISSUE",
U112="SPARE-ISSUE","SPARE-ISSUE",
U112="Fiber CAmtel","TX ISSUE",
U112="Fiber AOF","TX ISSUE",
U112="Projet OCM (HUAWEI)","TRAVAUX-HUAWEI",
U112="Projet OCM (NOKIA)","TRAVAUX -NOKIA",
U112="ACCESS-ISSUE","ACCESS-ISSUE",
U112="Projet OCM (ZTE, NOKIA, autres projets)","TRAVAUX OCM",
U112="No root CAuse","No root cause",
U112="ODU HS","TX ISSUE",
U112="IP &amp; VLAN","TX ISSUE",
U112="Warehouse HUAWEI","SPARE-ISSUE",
U112="SPARE-HS","SPARE-ISSUE",
U112="Power Telco","RAN ISSUE",U112="no impacts","no impacts"
),"")</f>
        <v>RAN ISSUE</v>
      </c>
      <c r="U112" s="68" t="s">
        <v>5319</v>
      </c>
      <c r="V112" s="41" t="str" cm="1">
        <f t="array" ref="V112">IFERROR(_xlfn.IFS(
U112="MPR ISSUE","ACTIVE",
U112="BSS Hardware Issue","ACTIVE",
U112="Sites strategiques, MLL, Pylone, etc.","PASSIVE",
U112="AKTIVCO DEFAUT GE &amp; POWER Cabinet","PASSIVE",
U112="AKTIVCO Coupure ENEO &amp; Baisse de tension","PASSIVE",
U112="Coupure ENEO &amp; Baisse de tension","PASSIVE",
U112="Defaut GE &amp; POWER Cabinet","PASSIVE",
U112="Sharing","PASSIVE",
U112="Sites strategiques &amp; DataCenter","PASSIVE",
U112="Exclu","Exclu",
U112="SAT","ACTIVE",
U112="SPARE-ISSUE","SPARE-ISSUE",
U112="Fiber CAmtel","ACTIVE",
U112="Fiber AOF","ACTIVE",
U112="Projet OCM (HUAWEI)","PLANNED WORKS",
U112="Projet OCM (NOKIA)","PLANNED WORKS",
U112="ACCESS-ISSUE","ACCESS-ISSUE",
U112="Projet OCM (ZTE, NOKIA, autres projets)","PLANNED WORKS",
U112="No root CAuse","No root cause",
U112="ODU HS","ACTIVE",
U112="IP &amp; VLAN","ACTIVE",
U112="Warehouse HUAWEI","SPARE-ISSUE",
U112="SPARE-HS","SPARE-ISSUE",
U112="Power Telco","ACTIVE", U112="no impacts","no impacts"
),"")</f>
        <v>ACTIVE</v>
      </c>
      <c r="W112" s="119" t="s">
        <v>6428</v>
      </c>
      <c r="X112" s="119"/>
      <c r="Y112" s="119"/>
      <c r="Z112" s="119" t="s">
        <v>6429</v>
      </c>
      <c r="AA112" s="119" t="s">
        <v>6380</v>
      </c>
      <c r="AB112" s="17" t="s">
        <v>6206</v>
      </c>
      <c r="AC112" s="17" t="str">
        <f>_xlfn.XLOOKUP(B112,'INCIDENT-04-27-2026'!E:E,'INCIDENT-04-27-2026'!F:F,"")</f>
        <v/>
      </c>
      <c r="AD112" s="9"/>
      <c r="AE112" s="7" t="s">
        <v>6106</v>
      </c>
      <c r="AF112" s="6" t="str">
        <f>_xlfn.XLOOKUP(B112,'[13]Input_27-04'!$B:$B,'[13]Input_27-04'!$M:$M,"")</f>
        <v>Hors périmètre ESCO</v>
      </c>
      <c r="AG112" s="7"/>
      <c r="AH112" s="3"/>
      <c r="AI112" s="18" t="str">
        <f>_xlfn.XLOOKUP(B112,'[3]Cells Huawei 27042026 10h'!$B:$B,'[3]Cells Huawei 27042026 10h'!$T:$T,"")</f>
        <v/>
      </c>
      <c r="AJ112" s="18" t="str">
        <f>_xlfn.XLOOKUP(B112,'[3]Cells Huawei 27042026 15h'!$B:$B,'[3]Cells Huawei 27042026 15h'!$T:$T,"")</f>
        <v/>
      </c>
      <c r="AK112" s="18" t="str">
        <f>_xlfn.XLOOKUP(B112,'[4]cells down 27042026 11h28'!$B:$B,'[4]cells down 27042026 11h28'!$R:$R,"")</f>
        <v>(04/27/2026 cell zte):-27/04/2026 : Besoin d'analyse BO RAN</v>
      </c>
      <c r="AL112" s="18" t="str">
        <f>_xlfn.XLOOKUP(B112,'[4]cells down 27042026 18h01'!$B:$B,'[4]cells down 27042026 18h01'!$R:$R,"")</f>
        <v>(04/27/2026 cell zte):-27/04/2026 : Besoin d'analyse BO RAN || GPS Instability</v>
      </c>
      <c r="AM112" s="18" t="str">
        <f>_xlfn.XLOOKUP(B112,'[5]cell downs 27042026 11h'!$B:$B,'[5]cell downs 27042026 11h'!$R:$R,"")</f>
        <v/>
      </c>
      <c r="AN112" s="18" t="str">
        <f>_xlfn.XLOOKUP(B112,'[5]cell downs 27042026 17h40'!$B:$B,'[5]cell downs 27042026 17h40'!$R:$R,"")</f>
        <v/>
      </c>
      <c r="AO112" s="18" t="str">
        <f>_xlfn.XLOOKUP(B112,'[6]ALL SITES DOWN'!$D:$D,'[6]ALL SITES DOWN'!$J:$J,"")</f>
        <v/>
      </c>
      <c r="AP112" s="18" t="str">
        <f>_xlfn.XLOOKUP(B112,'[7]ALL SITES DOWN'!$D:$D,'[7]ALL SITES DOWN'!$J:$J,"")</f>
        <v/>
      </c>
      <c r="AQ112" s="9" t="str">
        <f>_xlfn.XLOOKUP(B112,[8]sheet1!$AC:$AC,[8]sheet1!$AF:$AF,"")</f>
        <v/>
      </c>
      <c r="AR112" s="14"/>
      <c r="AS112" s="14" t="s">
        <v>2770</v>
      </c>
      <c r="AT112" s="14" t="str">
        <f>_xlfn.XLOOKUP(B112,'[9]cell downs 18042026 17h'!$B:$B,'[9]cell downs 18042026 17h'!$B:$B,"")</f>
        <v/>
      </c>
      <c r="AU112" s="14" t="str">
        <f>_xlfn.XLOOKUP(B112,'[10]Cells Huawei 19042026 15h'!$B:$B,'[10]Cells Huawei 19042026 15h'!$B:$B,"")</f>
        <v/>
      </c>
      <c r="AV112" s="9" t="str">
        <f>_xlfn.XLOOKUP(B112,'[11]cells down 19042026 9H40'!$B:$B,'[11]cells down 19042026 9H40'!$B:$B,"")</f>
        <v>CTR_937</v>
      </c>
    </row>
    <row r="113" spans="1:48" x14ac:dyDescent="0.3">
      <c r="A113" s="1" t="s">
        <v>3208</v>
      </c>
      <c r="B113" s="8" t="s">
        <v>3209</v>
      </c>
      <c r="C113" s="3" t="str">
        <f>_xlfn.XLOOKUP(B113,'[1]daily break down'!$D:$D,'[1]daily break down'!$E:$E,"")</f>
        <v>Yaounde</v>
      </c>
      <c r="D113" s="1"/>
      <c r="E113" s="1"/>
      <c r="F113" s="3" t="s">
        <v>37</v>
      </c>
      <c r="G113" s="1" t="s">
        <v>38</v>
      </c>
      <c r="H113" s="29" t="str">
        <f>_xlfn.XLOOKUP(B113,[2]CALCULATION!$B:$B,[2]CALCULATION!$H:$H,"")</f>
        <v>ZTE</v>
      </c>
      <c r="I113" s="26">
        <v>9.2457045997380387</v>
      </c>
      <c r="J113" s="26">
        <v>9.2457045997380387</v>
      </c>
      <c r="K113" s="26">
        <v>9.2580108037770419</v>
      </c>
      <c r="L113" s="26">
        <v>9.2457045997380387</v>
      </c>
      <c r="M113" s="26">
        <v>9.2457045997380387</v>
      </c>
      <c r="N113" s="26">
        <v>9.2457045997380387</v>
      </c>
      <c r="O113" s="26">
        <v>9.2457045997380387</v>
      </c>
      <c r="P113" s="114" t="s">
        <v>6362</v>
      </c>
      <c r="Q113" s="42" t="s">
        <v>5538</v>
      </c>
      <c r="R113" s="42"/>
      <c r="S113" s="41" t="str" cm="1">
        <f t="array" ref="S113">IFERROR(_xlfn.IFS(
U113="MPR ISSUE","PDH",
U113="BSS Hardware Issue","BSS",
U113="Sites strategiques, MLL, Pylone, etc.","ENVTECH",
U113="AKTIVCO DEFAUT GE &amp; POWER Cabinet","AKTIVCO",
U113="AKTIVCO Coupure ENEO &amp; Baisse de tension","AKTIVCO GRID ONLY",
U113="Coupure ENEO &amp; Baisse de tension","IHS GRID ONLY",
U113="Defaut GE &amp; POWER Cabinet","IHS",
U113="Sharing","Partners",
U113="Sites strategiques &amp; DataCenter","SST &amp; DC",
U113="Exclu","Exclu",
U113="SAT","SAT",
U113="SPARE-ISSUE","SPARE-ISSUE",
U113="Fiber CAmtel","TRANS_FO_CAMTEL",
U113="Fiber AOF","Fiber AOF",
U113="Projet OCM (HUAWEI)","TRAVAUX-HUAWEI",
U113="Projet OCM (NOKIA)","TRAVAUX-NOKIA",
U113="ACCESS-ISSUE","ACCESS-ISSUE",
U113="Projet OCM (ZTE, NOKIA, autres projets)","TRAVAUX OCM",
U113="No root CAuse","No root cause",
U113="ODU HS","PDH",
U113="IP &amp; VLAN","PDH",
U113="Warehouse HUAWEI","SPARE-ISSUE",
U113="SPARE-HS","SPARE-ISSUE",
U113="Power Telco","BSS",U113="no impacts","no impacts"
),"")</f>
        <v>BSS</v>
      </c>
      <c r="T113" s="41" t="str" cm="1">
        <f t="array" ref="T113">IFERROR(_xlfn.IFS(
U113="MPR ISSUE","TX ISSUE",
U113="BSS Hardware Issue","RAN ISSUE",
U113="Sites strategiques, MLL, Pylone, etc.","ENVTECH",
U113="AKTIVCO DEFAUT GE &amp; POWER Cabinet","POWER ISSUE",
U113="AKTIVCO Coupure ENEO &amp; Baisse de tension","POWER ISSUE",
U113="Coupure ENEO &amp; Baisse de tension","POWER ISSUE",
U113="Defaut GE &amp; POWER Cabinet","POWER ISSUE",
U113="Sharing","POWER ISSUE",
U113="Sites strategiques &amp; DataCenter","POWER ISSUE",
U113="Exclu","Exclu",
U113="SAT","TX ISSUE",
U113="SPARE-ISSUE","SPARE-ISSUE",
U113="Fiber CAmtel","TX ISSUE",
U113="Fiber AOF","TX ISSUE",
U113="Projet OCM (HUAWEI)","TRAVAUX-HUAWEI",
U113="Projet OCM (NOKIA)","TRAVAUX -NOKIA",
U113="ACCESS-ISSUE","ACCESS-ISSUE",
U113="Projet OCM (ZTE, NOKIA, autres projets)","TRAVAUX OCM",
U113="No root CAuse","No root cause",
U113="ODU HS","TX ISSUE",
U113="IP &amp; VLAN","TX ISSUE",
U113="Warehouse HUAWEI","SPARE-ISSUE",
U113="SPARE-HS","SPARE-ISSUE",
U113="Power Telco","RAN ISSUE",U113="no impacts","no impacts"
),"")</f>
        <v>RAN ISSUE</v>
      </c>
      <c r="U113" s="68" t="s">
        <v>5319</v>
      </c>
      <c r="V113" s="41" t="str" cm="1">
        <f t="array" ref="V113">IFERROR(_xlfn.IFS(
U113="MPR ISSUE","ACTIVE",
U113="BSS Hardware Issue","ACTIVE",
U113="Sites strategiques, MLL, Pylone, etc.","PASSIVE",
U113="AKTIVCO DEFAUT GE &amp; POWER Cabinet","PASSIVE",
U113="AKTIVCO Coupure ENEO &amp; Baisse de tension","PASSIVE",
U113="Coupure ENEO &amp; Baisse de tension","PASSIVE",
U113="Defaut GE &amp; POWER Cabinet","PASSIVE",
U113="Sharing","PASSIVE",
U113="Sites strategiques &amp; DataCenter","PASSIVE",
U113="Exclu","Exclu",
U113="SAT","ACTIVE",
U113="SPARE-ISSUE","SPARE-ISSUE",
U113="Fiber CAmtel","ACTIVE",
U113="Fiber AOF","ACTIVE",
U113="Projet OCM (HUAWEI)","PLANNED WORKS",
U113="Projet OCM (NOKIA)","PLANNED WORKS",
U113="ACCESS-ISSUE","ACCESS-ISSUE",
U113="Projet OCM (ZTE, NOKIA, autres projets)","PLANNED WORKS",
U113="No root CAuse","No root cause",
U113="ODU HS","ACTIVE",
U113="IP &amp; VLAN","ACTIVE",
U113="Warehouse HUAWEI","SPARE-ISSUE",
U113="SPARE-HS","SPARE-ISSUE",
U113="Power Telco","ACTIVE", U113="no impacts","no impacts"
),"")</f>
        <v>ACTIVE</v>
      </c>
      <c r="W113" s="119"/>
      <c r="X113" s="119"/>
      <c r="Y113" s="119"/>
      <c r="Z113" s="119"/>
      <c r="AA113" s="119"/>
      <c r="AB113" s="17" t="s">
        <v>6073</v>
      </c>
      <c r="AC113" s="17" t="str">
        <f>_xlfn.XLOOKUP(B113,'INCIDENT-04-27-2026'!E:E,'INCIDENT-04-27-2026'!F:F,"")</f>
        <v/>
      </c>
      <c r="AD113" s="9"/>
      <c r="AE113" s="7" t="s">
        <v>6073</v>
      </c>
      <c r="AF113" s="6" t="str">
        <f>_xlfn.XLOOKUP(B113,'[13]Input_27-04'!$B:$B,'[13]Input_27-04'!$M:$M,"")</f>
        <v/>
      </c>
      <c r="AG113" s="7"/>
      <c r="AH113" s="3"/>
      <c r="AI113" s="18" t="str">
        <f>_xlfn.XLOOKUP(B113,'[3]Cells Huawei 27042026 10h'!$B:$B,'[3]Cells Huawei 27042026 10h'!$T:$T,"")</f>
        <v/>
      </c>
      <c r="AJ113" s="18" t="str">
        <f>_xlfn.XLOOKUP(B113,'[3]Cells Huawei 27042026 15h'!$B:$B,'[3]Cells Huawei 27042026 15h'!$T:$T,"")</f>
        <v/>
      </c>
      <c r="AK113" s="18" t="str">
        <f>_xlfn.XLOOKUP(B113,'[4]cells down 27042026 11h28'!$B:$B,'[4]cells down 27042026 11h28'!$R:$R,"")</f>
        <v/>
      </c>
      <c r="AL113" s="18"/>
      <c r="AM113" s="18" t="str">
        <f>_xlfn.XLOOKUP(B113,'[5]cell downs 27042026 11h'!$B:$B,'[5]cell downs 27042026 11h'!$R:$R,"")</f>
        <v/>
      </c>
      <c r="AN113" s="18" t="str">
        <f>_xlfn.XLOOKUP(B113,'[5]cell downs 27042026 17h40'!$B:$B,'[5]cell downs 27042026 17h40'!$R:$R,"")</f>
        <v/>
      </c>
      <c r="AO113" s="18" t="str">
        <f>_xlfn.XLOOKUP(B113,'[6]ALL SITES DOWN'!$D:$D,'[6]ALL SITES DOWN'!$J:$J,"")</f>
        <v/>
      </c>
      <c r="AP113" s="18" t="str">
        <f>_xlfn.XLOOKUP(B113,'[7]ALL SITES DOWN'!$D:$D,'[7]ALL SITES DOWN'!$J:$J,"")</f>
        <v/>
      </c>
      <c r="AQ113" s="9" t="str">
        <f>_xlfn.XLOOKUP(B113,[8]sheet1!$AC:$AC,[8]sheet1!$AF:$AF,"")</f>
        <v/>
      </c>
      <c r="AR113" s="14"/>
      <c r="AS113" s="14" t="s">
        <v>3209</v>
      </c>
      <c r="AT113" s="14" t="str">
        <f>_xlfn.XLOOKUP(B113,'[9]cell downs 18042026 17h'!$B:$B,'[9]cell downs 18042026 17h'!$B:$B,"")</f>
        <v/>
      </c>
      <c r="AU113" s="14" t="str">
        <f>_xlfn.XLOOKUP(B113,'[10]Cells Huawei 19042026 15h'!$B:$B,'[10]Cells Huawei 19042026 15h'!$B:$B,"")</f>
        <v/>
      </c>
      <c r="AV113" s="9" t="str">
        <f>_xlfn.XLOOKUP(B113,'[11]cells down 19042026 9H40'!$B:$B,'[11]cells down 19042026 9H40'!$B:$B,"")</f>
        <v>CTR_064</v>
      </c>
    </row>
    <row r="114" spans="1:48" x14ac:dyDescent="0.3">
      <c r="A114" s="16" t="s">
        <v>2951</v>
      </c>
      <c r="B114" s="8" t="s">
        <v>2952</v>
      </c>
      <c r="C114" s="3" t="str">
        <f>_xlfn.XLOOKUP(B114,'[1]daily break down'!$D:$D,'[1]daily break down'!$E:$E,"")</f>
        <v>Yaounde</v>
      </c>
      <c r="D114" s="1" t="s">
        <v>11</v>
      </c>
      <c r="E114" s="1" t="s">
        <v>12</v>
      </c>
      <c r="F114" s="3" t="s">
        <v>37</v>
      </c>
      <c r="G114" s="1" t="s">
        <v>38</v>
      </c>
      <c r="H114" s="29" t="str">
        <f>_xlfn.XLOOKUP(B114,[2]CALCULATION!$B:$B,[2]CALCULATION!$H:$H,"")</f>
        <v>ZTE</v>
      </c>
      <c r="I114" s="26">
        <v>10.372025465638224</v>
      </c>
      <c r="J114" s="26">
        <v>9.3388393787114818</v>
      </c>
      <c r="K114" s="26">
        <v>8.0592081795949593</v>
      </c>
      <c r="L114" s="26">
        <v>0</v>
      </c>
      <c r="M114" s="26">
        <v>0.65765067787565745</v>
      </c>
      <c r="N114" s="26">
        <v>6.3741856503240264</v>
      </c>
      <c r="O114" s="26">
        <v>9.2457045997380387</v>
      </c>
      <c r="P114" s="114" t="s">
        <v>6362</v>
      </c>
      <c r="Q114" s="42" t="s">
        <v>5538</v>
      </c>
      <c r="R114" s="42"/>
      <c r="S114" s="41" t="str" cm="1">
        <f t="array" ref="S114">IFERROR(_xlfn.IFS(
U114="MPR ISSUE","PDH",
U114="BSS Hardware Issue","BSS",
U114="Sites strategiques, MLL, Pylone, etc.","ENVTECH",
U114="AKTIVCO DEFAUT GE &amp; POWER Cabinet","AKTIVCO",
U114="AKTIVCO Coupure ENEO &amp; Baisse de tension","AKTIVCO GRID ONLY",
U114="Coupure ENEO &amp; Baisse de tension","IHS GRID ONLY",
U114="Defaut GE &amp; POWER Cabinet","IHS",
U114="Sharing","Partners",
U114="Sites strategiques &amp; DataCenter","SST &amp; DC",
U114="Exclu","Exclu",
U114="SAT","SAT",
U114="SPARE-ISSUE","SPARE-ISSUE",
U114="Fiber CAmtel","TRANS_FO_CAMTEL",
U114="Fiber AOF","Fiber AOF",
U114="Projet OCM (HUAWEI)","TRAVAUX-HUAWEI",
U114="Projet OCM (NOKIA)","TRAVAUX-NOKIA",
U114="ACCESS-ISSUE","ACCESS-ISSUE",
U114="Projet OCM (ZTE, NOKIA, autres projets)","TRAVAUX OCM",
U114="No root CAuse","No root cause",
U114="ODU HS","PDH",
U114="IP &amp; VLAN","PDH",
U114="Warehouse HUAWEI","SPARE-ISSUE",
U114="SPARE-HS","SPARE-ISSUE",
U114="Power Telco","BSS",U114="no impacts","no impacts"
),"")</f>
        <v>BSS</v>
      </c>
      <c r="T114" s="41" t="str" cm="1">
        <f t="array" ref="T114">IFERROR(_xlfn.IFS(
U114="MPR ISSUE","TX ISSUE",
U114="BSS Hardware Issue","RAN ISSUE",
U114="Sites strategiques, MLL, Pylone, etc.","ENVTECH",
U114="AKTIVCO DEFAUT GE &amp; POWER Cabinet","POWER ISSUE",
U114="AKTIVCO Coupure ENEO &amp; Baisse de tension","POWER ISSUE",
U114="Coupure ENEO &amp; Baisse de tension","POWER ISSUE",
U114="Defaut GE &amp; POWER Cabinet","POWER ISSUE",
U114="Sharing","POWER ISSUE",
U114="Sites strategiques &amp; DataCenter","POWER ISSUE",
U114="Exclu","Exclu",
U114="SAT","TX ISSUE",
U114="SPARE-ISSUE","SPARE-ISSUE",
U114="Fiber CAmtel","TX ISSUE",
U114="Fiber AOF","TX ISSUE",
U114="Projet OCM (HUAWEI)","TRAVAUX-HUAWEI",
U114="Projet OCM (NOKIA)","TRAVAUX -NOKIA",
U114="ACCESS-ISSUE","ACCESS-ISSUE",
U114="Projet OCM (ZTE, NOKIA, autres projets)","TRAVAUX OCM",
U114="No root CAuse","No root cause",
U114="ODU HS","TX ISSUE",
U114="IP &amp; VLAN","TX ISSUE",
U114="Warehouse HUAWEI","SPARE-ISSUE",
U114="SPARE-HS","SPARE-ISSUE",
U114="Power Telco","RAN ISSUE",U114="no impacts","no impacts"
),"")</f>
        <v>RAN ISSUE</v>
      </c>
      <c r="U114" s="68" t="s">
        <v>5319</v>
      </c>
      <c r="V114" s="41" t="str" cm="1">
        <f t="array" ref="V114">IFERROR(_xlfn.IFS(
U114="MPR ISSUE","ACTIVE",
U114="BSS Hardware Issue","ACTIVE",
U114="Sites strategiques, MLL, Pylone, etc.","PASSIVE",
U114="AKTIVCO DEFAUT GE &amp; POWER Cabinet","PASSIVE",
U114="AKTIVCO Coupure ENEO &amp; Baisse de tension","PASSIVE",
U114="Coupure ENEO &amp; Baisse de tension","PASSIVE",
U114="Defaut GE &amp; POWER Cabinet","PASSIVE",
U114="Sharing","PASSIVE",
U114="Sites strategiques &amp; DataCenter","PASSIVE",
U114="Exclu","Exclu",
U114="SAT","ACTIVE",
U114="SPARE-ISSUE","SPARE-ISSUE",
U114="Fiber CAmtel","ACTIVE",
U114="Fiber AOF","ACTIVE",
U114="Projet OCM (HUAWEI)","PLANNED WORKS",
U114="Projet OCM (NOKIA)","PLANNED WORKS",
U114="ACCESS-ISSUE","ACCESS-ISSUE",
U114="Projet OCM (ZTE, NOKIA, autres projets)","PLANNED WORKS",
U114="No root CAuse","No root cause",
U114="ODU HS","ACTIVE",
U114="IP &amp; VLAN","ACTIVE",
U114="Warehouse HUAWEI","SPARE-ISSUE",
U114="SPARE-HS","SPARE-ISSUE",
U114="Power Telco","ACTIVE", U114="no impacts","no impacts"
),"")</f>
        <v>ACTIVE</v>
      </c>
      <c r="W114" s="119" t="s">
        <v>6428</v>
      </c>
      <c r="X114" s="119"/>
      <c r="Y114" s="119"/>
      <c r="Z114" s="119"/>
      <c r="AA114" s="119" t="s">
        <v>6380</v>
      </c>
      <c r="AB114" s="17" t="s">
        <v>6206</v>
      </c>
      <c r="AC114" s="17" t="str">
        <f>_xlfn.XLOOKUP(B114,'INCIDENT-04-27-2026'!E:E,'INCIDENT-04-27-2026'!F:F,"")</f>
        <v/>
      </c>
      <c r="AD114" s="9"/>
      <c r="AE114" s="7" t="s">
        <v>6106</v>
      </c>
      <c r="AF114" s="6" t="str">
        <f>_xlfn.XLOOKUP(B114,'[13]Input_27-04'!$B:$B,'[13]Input_27-04'!$M:$M,"")</f>
        <v/>
      </c>
      <c r="AG114" s="7"/>
      <c r="AH114" s="3"/>
      <c r="AI114" s="18" t="str">
        <f>_xlfn.XLOOKUP(B114,'[3]Cells Huawei 27042026 10h'!$B:$B,'[3]Cells Huawei 27042026 10h'!$T:$T,"")</f>
        <v/>
      </c>
      <c r="AJ114" s="18" t="str">
        <f>_xlfn.XLOOKUP(B114,'[3]Cells Huawei 27042026 15h'!$B:$B,'[3]Cells Huawei 27042026 15h'!$T:$T,"")</f>
        <v/>
      </c>
      <c r="AK114" s="18" t="str">
        <f>_xlfn.XLOOKUP(B114,'[4]cells down 27042026 11h28'!$B:$B,'[4]cells down 27042026 11h28'!$R:$R,"")</f>
        <v>(04/27/2026 cell zte):-27/04/2026 : Besoin d'analyse BO RAN</v>
      </c>
      <c r="AL114" s="18" t="str">
        <f>_xlfn.XLOOKUP(B114,'[4]cells down 27042026 18h01'!$B:$B,'[4]cells down 27042026 18h01'!$R:$R,"")</f>
        <v>(04/27/2026 cell zte):-27/04/2026 : Besoin d'analyse BO RAN || GPS Instability</v>
      </c>
      <c r="AM114" s="18" t="str">
        <f>_xlfn.XLOOKUP(B114,'[5]cell downs 27042026 11h'!$B:$B,'[5]cell downs 27042026 11h'!$R:$R,"")</f>
        <v/>
      </c>
      <c r="AN114" s="18" t="str">
        <f>_xlfn.XLOOKUP(B114,'[5]cell downs 27042026 17h40'!$B:$B,'[5]cell downs 27042026 17h40'!$R:$R,"")</f>
        <v/>
      </c>
      <c r="AO114" s="18" t="str">
        <f>_xlfn.XLOOKUP(B114,'[6]ALL SITES DOWN'!$D:$D,'[6]ALL SITES DOWN'!$J:$J,"")</f>
        <v/>
      </c>
      <c r="AP114" s="18" t="str">
        <f>_xlfn.XLOOKUP(B114,'[7]ALL SITES DOWN'!$D:$D,'[7]ALL SITES DOWN'!$J:$J,"")</f>
        <v/>
      </c>
      <c r="AQ114" s="9" t="str">
        <f>_xlfn.XLOOKUP(B114,[8]sheet1!$AC:$AC,[8]sheet1!$AF:$AF,"")</f>
        <v/>
      </c>
      <c r="AR114" s="14"/>
      <c r="AS114" s="14" t="s">
        <v>2952</v>
      </c>
      <c r="AT114" s="14" t="str">
        <f>_xlfn.XLOOKUP(B114,'[9]cell downs 18042026 17h'!$B:$B,'[9]cell downs 18042026 17h'!$B:$B,"")</f>
        <v/>
      </c>
      <c r="AU114" s="14" t="str">
        <f>_xlfn.XLOOKUP(B114,'[10]Cells Huawei 19042026 15h'!$B:$B,'[10]Cells Huawei 19042026 15h'!$B:$B,"")</f>
        <v/>
      </c>
      <c r="AV114" s="9" t="str">
        <f>_xlfn.XLOOKUP(B114,'[11]cells down 19042026 9H40'!$B:$B,'[11]cells down 19042026 9H40'!$B:$B,"")</f>
        <v>CTR_102</v>
      </c>
    </row>
    <row r="115" spans="1:48" x14ac:dyDescent="0.3">
      <c r="A115" s="16" t="s">
        <v>286</v>
      </c>
      <c r="B115" s="8" t="s">
        <v>287</v>
      </c>
      <c r="C115" s="3" t="str">
        <f>_xlfn.XLOOKUP(B115,'[1]daily break down'!$D:$D,'[1]daily break down'!$E:$E,"")</f>
        <v>Yaounde</v>
      </c>
      <c r="D115" s="1" t="s">
        <v>11</v>
      </c>
      <c r="E115" s="1" t="s">
        <v>145</v>
      </c>
      <c r="F115" s="3" t="s">
        <v>37</v>
      </c>
      <c r="G115" s="1" t="s">
        <v>38</v>
      </c>
      <c r="H115" s="29" t="str">
        <f>_xlfn.XLOOKUP(B115,[2]CALCULATION!$B:$B,[2]CALCULATION!$H:$H,"")</f>
        <v>ZTE</v>
      </c>
      <c r="I115" s="26">
        <v>9.2457045997380387</v>
      </c>
      <c r="J115" s="26">
        <v>9.2457045997380387</v>
      </c>
      <c r="K115" s="26">
        <v>44.125107367171452</v>
      </c>
      <c r="L115" s="26">
        <v>0</v>
      </c>
      <c r="M115" s="26">
        <v>0</v>
      </c>
      <c r="N115" s="26">
        <v>6.1939800190050587</v>
      </c>
      <c r="O115" s="26">
        <v>9.2457045997380387</v>
      </c>
      <c r="P115" s="114" t="s">
        <v>6362</v>
      </c>
      <c r="Q115" s="42" t="s">
        <v>5538</v>
      </c>
      <c r="R115" s="42"/>
      <c r="S115" s="41" t="str" cm="1">
        <f t="array" ref="S115">IFERROR(_xlfn.IFS(
U115="MPR ISSUE","PDH",
U115="BSS Hardware Issue","BSS",
U115="Sites strategiques, MLL, Pylone, etc.","ENVTECH",
U115="AKTIVCO DEFAUT GE &amp; POWER Cabinet","AKTIVCO",
U115="AKTIVCO Coupure ENEO &amp; Baisse de tension","AKTIVCO GRID ONLY",
U115="Coupure ENEO &amp; Baisse de tension","IHS GRID ONLY",
U115="Defaut GE &amp; POWER Cabinet","IHS",
U115="Sharing","Partners",
U115="Sites strategiques &amp; DataCenter","SST &amp; DC",
U115="Exclu","Exclu",
U115="SAT","SAT",
U115="SPARE-ISSUE","SPARE-ISSUE",
U115="Fiber CAmtel","TRANS_FO_CAMTEL",
U115="Fiber AOF","Fiber AOF",
U115="Projet OCM (HUAWEI)","TRAVAUX-HUAWEI",
U115="Projet OCM (NOKIA)","TRAVAUX-NOKIA",
U115="ACCESS-ISSUE","ACCESS-ISSUE",
U115="Projet OCM (ZTE, NOKIA, autres projets)","TRAVAUX OCM",
U115="No root CAuse","No root cause",
U115="ODU HS","PDH",
U115="IP &amp; VLAN","PDH",
U115="Warehouse HUAWEI","SPARE-ISSUE",
U115="SPARE-HS","SPARE-ISSUE",
U115="Power Telco","BSS",U115="no impacts","no impacts"
),"")</f>
        <v>BSS</v>
      </c>
      <c r="T115" s="41" t="str" cm="1">
        <f t="array" ref="T115">IFERROR(_xlfn.IFS(
U115="MPR ISSUE","TX ISSUE",
U115="BSS Hardware Issue","RAN ISSUE",
U115="Sites strategiques, MLL, Pylone, etc.","ENVTECH",
U115="AKTIVCO DEFAUT GE &amp; POWER Cabinet","POWER ISSUE",
U115="AKTIVCO Coupure ENEO &amp; Baisse de tension","POWER ISSUE",
U115="Coupure ENEO &amp; Baisse de tension","POWER ISSUE",
U115="Defaut GE &amp; POWER Cabinet","POWER ISSUE",
U115="Sharing","POWER ISSUE",
U115="Sites strategiques &amp; DataCenter","POWER ISSUE",
U115="Exclu","Exclu",
U115="SAT","TX ISSUE",
U115="SPARE-ISSUE","SPARE-ISSUE",
U115="Fiber CAmtel","TX ISSUE",
U115="Fiber AOF","TX ISSUE",
U115="Projet OCM (HUAWEI)","TRAVAUX-HUAWEI",
U115="Projet OCM (NOKIA)","TRAVAUX -NOKIA",
U115="ACCESS-ISSUE","ACCESS-ISSUE",
U115="Projet OCM (ZTE, NOKIA, autres projets)","TRAVAUX OCM",
U115="No root CAuse","No root cause",
U115="ODU HS","TX ISSUE",
U115="IP &amp; VLAN","TX ISSUE",
U115="Warehouse HUAWEI","SPARE-ISSUE",
U115="SPARE-HS","SPARE-ISSUE",
U115="Power Telco","RAN ISSUE",U115="no impacts","no impacts"
),"")</f>
        <v>RAN ISSUE</v>
      </c>
      <c r="U115" s="68" t="s">
        <v>5319</v>
      </c>
      <c r="V115" s="41" t="str" cm="1">
        <f t="array" ref="V115">IFERROR(_xlfn.IFS(
U115="MPR ISSUE","ACTIVE",
U115="BSS Hardware Issue","ACTIVE",
U115="Sites strategiques, MLL, Pylone, etc.","PASSIVE",
U115="AKTIVCO DEFAUT GE &amp; POWER Cabinet","PASSIVE",
U115="AKTIVCO Coupure ENEO &amp; Baisse de tension","PASSIVE",
U115="Coupure ENEO &amp; Baisse de tension","PASSIVE",
U115="Defaut GE &amp; POWER Cabinet","PASSIVE",
U115="Sharing","PASSIVE",
U115="Sites strategiques &amp; DataCenter","PASSIVE",
U115="Exclu","Exclu",
U115="SAT","ACTIVE",
U115="SPARE-ISSUE","SPARE-ISSUE",
U115="Fiber CAmtel","ACTIVE",
U115="Fiber AOF","ACTIVE",
U115="Projet OCM (HUAWEI)","PLANNED WORKS",
U115="Projet OCM (NOKIA)","PLANNED WORKS",
U115="ACCESS-ISSUE","ACCESS-ISSUE",
U115="Projet OCM (ZTE, NOKIA, autres projets)","PLANNED WORKS",
U115="No root CAuse","No root cause",
U115="ODU HS","ACTIVE",
U115="IP &amp; VLAN","ACTIVE",
U115="Warehouse HUAWEI","SPARE-ISSUE",
U115="SPARE-HS","SPARE-ISSUE",
U115="Power Telco","ACTIVE", U115="no impacts","no impacts"
),"")</f>
        <v>ACTIVE</v>
      </c>
      <c r="W115" s="119" t="s">
        <v>6428</v>
      </c>
      <c r="X115" s="119"/>
      <c r="Y115" s="119"/>
      <c r="Z115" s="119"/>
      <c r="AA115" s="119" t="s">
        <v>6380</v>
      </c>
      <c r="AB115" s="17" t="s">
        <v>6206</v>
      </c>
      <c r="AC115" s="17" t="str">
        <f>_xlfn.XLOOKUP(B115,'INCIDENT-04-27-2026'!E:E,'INCIDENT-04-27-2026'!F:F,"")</f>
        <v/>
      </c>
      <c r="AD115" s="9"/>
      <c r="AE115" s="7" t="s">
        <v>6106</v>
      </c>
      <c r="AF115" s="6" t="str">
        <f>_xlfn.XLOOKUP(B115,'[13]Input_27-04'!$B:$B,'[13]Input_27-04'!$M:$M,"")</f>
        <v/>
      </c>
      <c r="AG115" s="7"/>
      <c r="AH115" s="3"/>
      <c r="AI115" s="18" t="str">
        <f>_xlfn.XLOOKUP(B115,'[3]Cells Huawei 27042026 10h'!$B:$B,'[3]Cells Huawei 27042026 10h'!$T:$T,"")</f>
        <v/>
      </c>
      <c r="AJ115" s="18" t="str">
        <f>_xlfn.XLOOKUP(B115,'[3]Cells Huawei 27042026 15h'!$B:$B,'[3]Cells Huawei 27042026 15h'!$T:$T,"")</f>
        <v/>
      </c>
      <c r="AK115" s="18" t="str">
        <f>_xlfn.XLOOKUP(B115,'[4]cells down 27042026 11h28'!$B:$B,'[4]cells down 27042026 11h28'!$R:$R,"")</f>
        <v>(04/27/2026 cell zte):-27/04/2026 : Besoin d'analyse BO RAN</v>
      </c>
      <c r="AL115" s="18" t="str">
        <f>_xlfn.XLOOKUP(B115,'[4]cells down 27042026 18h01'!$B:$B,'[4]cells down 27042026 18h01'!$R:$R,"")</f>
        <v>(04/27/2026 cell zte):-27/04/2026 : Besoin d'analyse BO RAN || GPS Instability</v>
      </c>
      <c r="AM115" s="18" t="str">
        <f>_xlfn.XLOOKUP(B115,'[5]cell downs 27042026 11h'!$B:$B,'[5]cell downs 27042026 11h'!$R:$R,"")</f>
        <v/>
      </c>
      <c r="AN115" s="18" t="str">
        <f>_xlfn.XLOOKUP(B115,'[5]cell downs 27042026 17h40'!$B:$B,'[5]cell downs 27042026 17h40'!$R:$R,"")</f>
        <v/>
      </c>
      <c r="AO115" s="18" t="str">
        <f>_xlfn.XLOOKUP(B115,'[6]ALL SITES DOWN'!$D:$D,'[6]ALL SITES DOWN'!$J:$J,"")</f>
        <v/>
      </c>
      <c r="AP115" s="18" t="str">
        <f>_xlfn.XLOOKUP(B115,'[7]ALL SITES DOWN'!$D:$D,'[7]ALL SITES DOWN'!$J:$J,"")</f>
        <v/>
      </c>
      <c r="AQ115" s="9" t="str">
        <f>_xlfn.XLOOKUP(B115,[8]sheet1!$AC:$AC,[8]sheet1!$AF:$AF,"")</f>
        <v/>
      </c>
      <c r="AR115" s="14"/>
      <c r="AS115" s="14" t="s">
        <v>5465</v>
      </c>
      <c r="AT115" s="14" t="str">
        <f>_xlfn.XLOOKUP(B115,'[9]cell downs 18042026 17h'!$B:$B,'[9]cell downs 18042026 17h'!$B:$B,"")</f>
        <v/>
      </c>
      <c r="AU115" s="14" t="str">
        <f>_xlfn.XLOOKUP(B115,'[10]Cells Huawei 19042026 15h'!$B:$B,'[10]Cells Huawei 19042026 15h'!$B:$B,"")</f>
        <v/>
      </c>
      <c r="AV115" s="9" t="str">
        <f>_xlfn.XLOOKUP(B115,'[11]cells down 19042026 9H40'!$B:$B,'[11]cells down 19042026 9H40'!$B:$B,"")</f>
        <v>CTR_093</v>
      </c>
    </row>
    <row r="116" spans="1:48" x14ac:dyDescent="0.3">
      <c r="A116" s="16" t="s">
        <v>883</v>
      </c>
      <c r="B116" s="1" t="s">
        <v>884</v>
      </c>
      <c r="C116" s="3" t="str">
        <f>_xlfn.XLOOKUP(B116,'[1]daily break down'!$D:$D,'[1]daily break down'!$E:$E,"")</f>
        <v>Yaounde</v>
      </c>
      <c r="D116" s="1" t="s">
        <v>11</v>
      </c>
      <c r="E116" s="1" t="s">
        <v>145</v>
      </c>
      <c r="F116" s="3" t="s">
        <v>37</v>
      </c>
      <c r="G116" s="1" t="s">
        <v>38</v>
      </c>
      <c r="H116" s="29" t="str">
        <f>_xlfn.XLOOKUP(B116,[2]CALCULATION!$B:$B,[2]CALCULATION!$H:$H,"")</f>
        <v>ZTE</v>
      </c>
      <c r="I116" s="26">
        <v>9.2457045997380387</v>
      </c>
      <c r="J116" s="26">
        <v>9.4520207857136764</v>
      </c>
      <c r="K116" s="26">
        <v>8.0907405980601137</v>
      </c>
      <c r="L116" s="26">
        <v>0</v>
      </c>
      <c r="M116" s="26">
        <v>0.79401768669046613</v>
      </c>
      <c r="N116" s="26">
        <v>6.1748251448921758</v>
      </c>
      <c r="O116" s="26">
        <v>9.2457045997380387</v>
      </c>
      <c r="P116" s="114" t="s">
        <v>6362</v>
      </c>
      <c r="Q116" s="42" t="s">
        <v>5538</v>
      </c>
      <c r="R116" s="42"/>
      <c r="S116" s="41" t="str" cm="1">
        <f t="array" ref="S116">IFERROR(_xlfn.IFS(
U116="MPR ISSUE","PDH",
U116="BSS Hardware Issue","BSS",
U116="Sites strategiques, MLL, Pylone, etc.","ENVTECH",
U116="AKTIVCO DEFAUT GE &amp; POWER Cabinet","AKTIVCO",
U116="AKTIVCO Coupure ENEO &amp; Baisse de tension","AKTIVCO GRID ONLY",
U116="Coupure ENEO &amp; Baisse de tension","IHS GRID ONLY",
U116="Defaut GE &amp; POWER Cabinet","IHS",
U116="Sharing","Partners",
U116="Sites strategiques &amp; DataCenter","SST &amp; DC",
U116="Exclu","Exclu",
U116="SAT","SAT",
U116="SPARE-ISSUE","SPARE-ISSUE",
U116="Fiber CAmtel","TRANS_FO_CAMTEL",
U116="Fiber AOF","Fiber AOF",
U116="Projet OCM (HUAWEI)","TRAVAUX-HUAWEI",
U116="Projet OCM (NOKIA)","TRAVAUX-NOKIA",
U116="ACCESS-ISSUE","ACCESS-ISSUE",
U116="Projet OCM (ZTE, NOKIA, autres projets)","TRAVAUX OCM",
U116="No root CAuse","No root cause",
U116="ODU HS","PDH",
U116="IP &amp; VLAN","PDH",
U116="Warehouse HUAWEI","SPARE-ISSUE",
U116="SPARE-HS","SPARE-ISSUE",
U116="Power Telco","BSS",U116="no impacts","no impacts"
),"")</f>
        <v>BSS</v>
      </c>
      <c r="T116" s="41" t="str" cm="1">
        <f t="array" ref="T116">IFERROR(_xlfn.IFS(
U116="MPR ISSUE","TX ISSUE",
U116="BSS Hardware Issue","RAN ISSUE",
U116="Sites strategiques, MLL, Pylone, etc.","ENVTECH",
U116="AKTIVCO DEFAUT GE &amp; POWER Cabinet","POWER ISSUE",
U116="AKTIVCO Coupure ENEO &amp; Baisse de tension","POWER ISSUE",
U116="Coupure ENEO &amp; Baisse de tension","POWER ISSUE",
U116="Defaut GE &amp; POWER Cabinet","POWER ISSUE",
U116="Sharing","POWER ISSUE",
U116="Sites strategiques &amp; DataCenter","POWER ISSUE",
U116="Exclu","Exclu",
U116="SAT","TX ISSUE",
U116="SPARE-ISSUE","SPARE-ISSUE",
U116="Fiber CAmtel","TX ISSUE",
U116="Fiber AOF","TX ISSUE",
U116="Projet OCM (HUAWEI)","TRAVAUX-HUAWEI",
U116="Projet OCM (NOKIA)","TRAVAUX -NOKIA",
U116="ACCESS-ISSUE","ACCESS-ISSUE",
U116="Projet OCM (ZTE, NOKIA, autres projets)","TRAVAUX OCM",
U116="No root CAuse","No root cause",
U116="ODU HS","TX ISSUE",
U116="IP &amp; VLAN","TX ISSUE",
U116="Warehouse HUAWEI","SPARE-ISSUE",
U116="SPARE-HS","SPARE-ISSUE",
U116="Power Telco","RAN ISSUE",U116="no impacts","no impacts"
),"")</f>
        <v>RAN ISSUE</v>
      </c>
      <c r="U116" s="68" t="s">
        <v>5319</v>
      </c>
      <c r="V116" s="41" t="str" cm="1">
        <f t="array" ref="V116">IFERROR(_xlfn.IFS(
U116="MPR ISSUE","ACTIVE",
U116="BSS Hardware Issue","ACTIVE",
U116="Sites strategiques, MLL, Pylone, etc.","PASSIVE",
U116="AKTIVCO DEFAUT GE &amp; POWER Cabinet","PASSIVE",
U116="AKTIVCO Coupure ENEO &amp; Baisse de tension","PASSIVE",
U116="Coupure ENEO &amp; Baisse de tension","PASSIVE",
U116="Defaut GE &amp; POWER Cabinet","PASSIVE",
U116="Sharing","PASSIVE",
U116="Sites strategiques &amp; DataCenter","PASSIVE",
U116="Exclu","Exclu",
U116="SAT","ACTIVE",
U116="SPARE-ISSUE","SPARE-ISSUE",
U116="Fiber CAmtel","ACTIVE",
U116="Fiber AOF","ACTIVE",
U116="Projet OCM (HUAWEI)","PLANNED WORKS",
U116="Projet OCM (NOKIA)","PLANNED WORKS",
U116="ACCESS-ISSUE","ACCESS-ISSUE",
U116="Projet OCM (ZTE, NOKIA, autres projets)","PLANNED WORKS",
U116="No root CAuse","No root cause",
U116="ODU HS","ACTIVE",
U116="IP &amp; VLAN","ACTIVE",
U116="Warehouse HUAWEI","SPARE-ISSUE",
U116="SPARE-HS","SPARE-ISSUE",
U116="Power Telco","ACTIVE", U116="no impacts","no impacts"
),"")</f>
        <v>ACTIVE</v>
      </c>
      <c r="W116" s="119" t="s">
        <v>6428</v>
      </c>
      <c r="X116" s="119"/>
      <c r="Y116" s="119"/>
      <c r="Z116" s="119"/>
      <c r="AA116" s="119" t="s">
        <v>6380</v>
      </c>
      <c r="AB116" s="17" t="s">
        <v>6206</v>
      </c>
      <c r="AC116" s="17" t="str">
        <f>_xlfn.XLOOKUP(B116,'INCIDENT-04-27-2026'!E:E,'INCIDENT-04-27-2026'!F:F,"")</f>
        <v/>
      </c>
      <c r="AD116" s="9"/>
      <c r="AE116" s="7" t="s">
        <v>6106</v>
      </c>
      <c r="AF116" s="6" t="str">
        <f>_xlfn.XLOOKUP(B116,'[13]Input_27-04'!$B:$B,'[13]Input_27-04'!$M:$M,"")</f>
        <v/>
      </c>
      <c r="AG116" s="7"/>
      <c r="AH116" s="3"/>
      <c r="AI116" s="18" t="str">
        <f>_xlfn.XLOOKUP(B116,'[3]Cells Huawei 27042026 10h'!$B:$B,'[3]Cells Huawei 27042026 10h'!$T:$T,"")</f>
        <v/>
      </c>
      <c r="AJ116" s="18" t="str">
        <f>_xlfn.XLOOKUP(B116,'[3]Cells Huawei 27042026 15h'!$B:$B,'[3]Cells Huawei 27042026 15h'!$T:$T,"")</f>
        <v/>
      </c>
      <c r="AK116" s="18" t="str">
        <f>_xlfn.XLOOKUP(B116,'[4]cells down 27042026 11h28'!$B:$B,'[4]cells down 27042026 11h28'!$R:$R,"")</f>
        <v>(04/27/2026 cell zte):-27/04/2026 : Besoin d'analyse BO RAN</v>
      </c>
      <c r="AL116" s="18" t="str">
        <f>_xlfn.XLOOKUP(B116,'[4]cells down 27042026 18h01'!$B:$B,'[4]cells down 27042026 18h01'!$R:$R,"")</f>
        <v>(04/27/2026 cell zte):-27/04/2026 : Besoin d'analyse BO RAN || GPS Instability</v>
      </c>
      <c r="AM116" s="18" t="str">
        <f>_xlfn.XLOOKUP(B116,'[5]cell downs 27042026 11h'!$B:$B,'[5]cell downs 27042026 11h'!$R:$R,"")</f>
        <v/>
      </c>
      <c r="AN116" s="18" t="str">
        <f>_xlfn.XLOOKUP(B116,'[5]cell downs 27042026 17h40'!$B:$B,'[5]cell downs 27042026 17h40'!$R:$R,"")</f>
        <v/>
      </c>
      <c r="AO116" s="18" t="str">
        <f>_xlfn.XLOOKUP(B116,'[6]ALL SITES DOWN'!$D:$D,'[6]ALL SITES DOWN'!$J:$J,"")</f>
        <v/>
      </c>
      <c r="AP116" s="18" t="str">
        <f>_xlfn.XLOOKUP(B116,'[7]ALL SITES DOWN'!$D:$D,'[7]ALL SITES DOWN'!$J:$J,"")</f>
        <v/>
      </c>
      <c r="AQ116" s="9" t="str">
        <f>_xlfn.XLOOKUP(B116,[8]sheet1!$AC:$AC,[8]sheet1!$AF:$AF,"")</f>
        <v/>
      </c>
      <c r="AR116" s="14"/>
      <c r="AS116" s="14" t="s">
        <v>5465</v>
      </c>
      <c r="AT116" s="14" t="str">
        <f>_xlfn.XLOOKUP(B116,'[9]cell downs 18042026 17h'!$B:$B,'[9]cell downs 18042026 17h'!$B:$B,"")</f>
        <v/>
      </c>
      <c r="AU116" s="14" t="str">
        <f>_xlfn.XLOOKUP(B116,'[10]Cells Huawei 19042026 15h'!$B:$B,'[10]Cells Huawei 19042026 15h'!$B:$B,"")</f>
        <v/>
      </c>
      <c r="AV116" s="9" t="str">
        <f>_xlfn.XLOOKUP(B116,'[11]cells down 19042026 9H40'!$B:$B,'[11]cells down 19042026 9H40'!$B:$B,"")</f>
        <v>CTR_124</v>
      </c>
    </row>
    <row r="117" spans="1:48" x14ac:dyDescent="0.3">
      <c r="A117" s="1" t="s">
        <v>703</v>
      </c>
      <c r="B117" s="1" t="s">
        <v>704</v>
      </c>
      <c r="C117" s="3" t="str">
        <f>_xlfn.XLOOKUP(B117,'[1]daily break down'!$D:$D,'[1]daily break down'!$E:$E,"")</f>
        <v>Yaounde</v>
      </c>
      <c r="D117" s="1" t="s">
        <v>11</v>
      </c>
      <c r="E117" s="1" t="s">
        <v>705</v>
      </c>
      <c r="F117" s="3" t="s">
        <v>37</v>
      </c>
      <c r="G117" s="1" t="s">
        <v>38</v>
      </c>
      <c r="H117" s="29" t="str">
        <f>_xlfn.XLOOKUP(B117,[2]CALCULATION!$B:$B,[2]CALCULATION!$H:$H,"")</f>
        <v>ZTE</v>
      </c>
      <c r="I117" s="26">
        <v>11.584150893323402</v>
      </c>
      <c r="J117" s="26">
        <v>13.349021068221317</v>
      </c>
      <c r="K117" s="26">
        <v>5.6889084361347244</v>
      </c>
      <c r="L117" s="26">
        <v>0.17321428061854968</v>
      </c>
      <c r="M117" s="26">
        <v>0.31767841498945631</v>
      </c>
      <c r="N117" s="26">
        <v>2.428923645889514</v>
      </c>
      <c r="O117" s="26">
        <v>9.2457045997380387</v>
      </c>
      <c r="P117" s="114" t="s">
        <v>6362</v>
      </c>
      <c r="Q117" s="42" t="s">
        <v>5538</v>
      </c>
      <c r="R117" s="42"/>
      <c r="S117" s="41" t="str" cm="1">
        <f t="array" ref="S117">IFERROR(_xlfn.IFS(
U117="MPR ISSUE","PDH",
U117="BSS Hardware Issue","BSS",
U117="Sites strategiques, MLL, Pylone, etc.","ENVTECH",
U117="AKTIVCO DEFAUT GE &amp; POWER Cabinet","AKTIVCO",
U117="AKTIVCO Coupure ENEO &amp; Baisse de tension","AKTIVCO GRID ONLY",
U117="Coupure ENEO &amp; Baisse de tension","IHS GRID ONLY",
U117="Defaut GE &amp; POWER Cabinet","IHS",
U117="Sharing","Partners",
U117="Sites strategiques &amp; DataCenter","SST &amp; DC",
U117="Exclu","Exclu",
U117="SAT","SAT",
U117="SPARE-ISSUE","SPARE-ISSUE",
U117="Fiber CAmtel","TRANS_FO_CAMTEL",
U117="Fiber AOF","Fiber AOF",
U117="Projet OCM (HUAWEI)","TRAVAUX-HUAWEI",
U117="Projet OCM (NOKIA)","TRAVAUX-NOKIA",
U117="ACCESS-ISSUE","ACCESS-ISSUE",
U117="Projet OCM (ZTE, NOKIA, autres projets)","TRAVAUX OCM",
U117="No root CAuse","No root cause",
U117="ODU HS","PDH",
U117="IP &amp; VLAN","PDH",
U117="Warehouse HUAWEI","SPARE-ISSUE",
U117="SPARE-HS","SPARE-ISSUE",
U117="Power Telco","BSS",U117="no impacts","no impacts"
),"")</f>
        <v>BSS</v>
      </c>
      <c r="T117" s="41" t="str" cm="1">
        <f t="array" ref="T117">IFERROR(_xlfn.IFS(
U117="MPR ISSUE","TX ISSUE",
U117="BSS Hardware Issue","RAN ISSUE",
U117="Sites strategiques, MLL, Pylone, etc.","ENVTECH",
U117="AKTIVCO DEFAUT GE &amp; POWER Cabinet","POWER ISSUE",
U117="AKTIVCO Coupure ENEO &amp; Baisse de tension","POWER ISSUE",
U117="Coupure ENEO &amp; Baisse de tension","POWER ISSUE",
U117="Defaut GE &amp; POWER Cabinet","POWER ISSUE",
U117="Sharing","POWER ISSUE",
U117="Sites strategiques &amp; DataCenter","POWER ISSUE",
U117="Exclu","Exclu",
U117="SAT","TX ISSUE",
U117="SPARE-ISSUE","SPARE-ISSUE",
U117="Fiber CAmtel","TX ISSUE",
U117="Fiber AOF","TX ISSUE",
U117="Projet OCM (HUAWEI)","TRAVAUX-HUAWEI",
U117="Projet OCM (NOKIA)","TRAVAUX -NOKIA",
U117="ACCESS-ISSUE","ACCESS-ISSUE",
U117="Projet OCM (ZTE, NOKIA, autres projets)","TRAVAUX OCM",
U117="No root CAuse","No root cause",
U117="ODU HS","TX ISSUE",
U117="IP &amp; VLAN","TX ISSUE",
U117="Warehouse HUAWEI","SPARE-ISSUE",
U117="SPARE-HS","SPARE-ISSUE",
U117="Power Telco","RAN ISSUE",U117="no impacts","no impacts"
),"")</f>
        <v>RAN ISSUE</v>
      </c>
      <c r="U117" s="68" t="s">
        <v>5319</v>
      </c>
      <c r="V117" s="41" t="str" cm="1">
        <f t="array" ref="V117">IFERROR(_xlfn.IFS(
U117="MPR ISSUE","ACTIVE",
U117="BSS Hardware Issue","ACTIVE",
U117="Sites strategiques, MLL, Pylone, etc.","PASSIVE",
U117="AKTIVCO DEFAUT GE &amp; POWER Cabinet","PASSIVE",
U117="AKTIVCO Coupure ENEO &amp; Baisse de tension","PASSIVE",
U117="Coupure ENEO &amp; Baisse de tension","PASSIVE",
U117="Defaut GE &amp; POWER Cabinet","PASSIVE",
U117="Sharing","PASSIVE",
U117="Sites strategiques &amp; DataCenter","PASSIVE",
U117="Exclu","Exclu",
U117="SAT","ACTIVE",
U117="SPARE-ISSUE","SPARE-ISSUE",
U117="Fiber CAmtel","ACTIVE",
U117="Fiber AOF","ACTIVE",
U117="Projet OCM (HUAWEI)","PLANNED WORKS",
U117="Projet OCM (NOKIA)","PLANNED WORKS",
U117="ACCESS-ISSUE","ACCESS-ISSUE",
U117="Projet OCM (ZTE, NOKIA, autres projets)","PLANNED WORKS",
U117="No root CAuse","No root cause",
U117="ODU HS","ACTIVE",
U117="IP &amp; VLAN","ACTIVE",
U117="Warehouse HUAWEI","SPARE-ISSUE",
U117="SPARE-HS","SPARE-ISSUE",
U117="Power Telco","ACTIVE", U117="no impacts","no impacts"
),"")</f>
        <v>ACTIVE</v>
      </c>
      <c r="W117" s="119" t="s">
        <v>6428</v>
      </c>
      <c r="X117" s="119"/>
      <c r="Y117" s="119"/>
      <c r="Z117" s="119"/>
      <c r="AA117" s="119" t="s">
        <v>6380</v>
      </c>
      <c r="AB117" s="17" t="s">
        <v>6206</v>
      </c>
      <c r="AC117" s="17" t="str">
        <f>_xlfn.XLOOKUP(B117,'INCIDENT-04-27-2026'!E:E,'INCIDENT-04-27-2026'!F:F,"")</f>
        <v/>
      </c>
      <c r="AD117" s="9"/>
      <c r="AE117" s="7" t="s">
        <v>6106</v>
      </c>
      <c r="AF117" s="6" t="str">
        <f>_xlfn.XLOOKUP(B117,'[13]Input_27-04'!$B:$B,'[13]Input_27-04'!$M:$M,"")</f>
        <v/>
      </c>
      <c r="AG117" s="7"/>
      <c r="AH117" s="3"/>
      <c r="AI117" s="18" t="str">
        <f>_xlfn.XLOOKUP(B117,'[3]Cells Huawei 27042026 10h'!$B:$B,'[3]Cells Huawei 27042026 10h'!$T:$T,"")</f>
        <v/>
      </c>
      <c r="AJ117" s="18" t="str">
        <f>_xlfn.XLOOKUP(B117,'[3]Cells Huawei 27042026 15h'!$B:$B,'[3]Cells Huawei 27042026 15h'!$T:$T,"")</f>
        <v/>
      </c>
      <c r="AK117" s="18" t="str">
        <f>_xlfn.XLOOKUP(B117,'[4]cells down 27042026 11h28'!$B:$B,'[4]cells down 27042026 11h28'!$R:$R,"")</f>
        <v>(04/27/2026 cell zte):-27/04/2026 : Besoin d'analyse BO RAN</v>
      </c>
      <c r="AL117" s="18" t="str">
        <f>_xlfn.XLOOKUP(B117,'[4]cells down 27042026 18h01'!$B:$B,'[4]cells down 27042026 18h01'!$R:$R,"")</f>
        <v>(04/27/2026 cell zte):-27/04/2026 : Besoin d'analyse BO RAN || GPS Instability</v>
      </c>
      <c r="AM117" s="18" t="str">
        <f>_xlfn.XLOOKUP(B117,'[5]cell downs 27042026 11h'!$B:$B,'[5]cell downs 27042026 11h'!$R:$R,"")</f>
        <v/>
      </c>
      <c r="AN117" s="18" t="str">
        <f>_xlfn.XLOOKUP(B117,'[5]cell downs 27042026 17h40'!$B:$B,'[5]cell downs 27042026 17h40'!$R:$R,"")</f>
        <v/>
      </c>
      <c r="AO117" s="18" t="str">
        <f>_xlfn.XLOOKUP(B117,'[6]ALL SITES DOWN'!$D:$D,'[6]ALL SITES DOWN'!$J:$J,"")</f>
        <v/>
      </c>
      <c r="AP117" s="18" t="str">
        <f>_xlfn.XLOOKUP(B117,'[7]ALL SITES DOWN'!$D:$D,'[7]ALL SITES DOWN'!$J:$J,"")</f>
        <v/>
      </c>
      <c r="AQ117" s="9" t="str">
        <f>_xlfn.XLOOKUP(B117,[8]sheet1!$AC:$AC,[8]sheet1!$AF:$AF,"")</f>
        <v/>
      </c>
      <c r="AR117" s="14"/>
      <c r="AS117" s="14" t="s">
        <v>704</v>
      </c>
      <c r="AT117" s="14" t="str">
        <f>_xlfn.XLOOKUP(B117,'[9]cell downs 18042026 17h'!$B:$B,'[9]cell downs 18042026 17h'!$B:$B,"")</f>
        <v/>
      </c>
      <c r="AU117" s="14" t="str">
        <f>_xlfn.XLOOKUP(B117,'[10]Cells Huawei 19042026 15h'!$B:$B,'[10]Cells Huawei 19042026 15h'!$B:$B,"")</f>
        <v/>
      </c>
      <c r="AV117" s="9" t="str">
        <f>_xlfn.XLOOKUP(B117,'[11]cells down 19042026 9H40'!$B:$B,'[11]cells down 19042026 9H40'!$B:$B,"")</f>
        <v>CTR_675</v>
      </c>
    </row>
    <row r="118" spans="1:48" hidden="1" x14ac:dyDescent="0.3">
      <c r="A118" s="1" t="s">
        <v>384</v>
      </c>
      <c r="B118" s="1" t="s">
        <v>385</v>
      </c>
      <c r="C118" s="3" t="str">
        <f>_xlfn.XLOOKUP(B118,'[1]daily break down'!$D:$D,'[1]daily break down'!$E:$E,"")</f>
        <v>NORD</v>
      </c>
      <c r="D118" s="1" t="s">
        <v>11</v>
      </c>
      <c r="E118" s="1" t="s">
        <v>154</v>
      </c>
      <c r="F118" s="3" t="s">
        <v>23</v>
      </c>
      <c r="G118" s="1" t="s">
        <v>386</v>
      </c>
      <c r="H118" s="28" t="str">
        <f>_xlfn.XLOOKUP(B118,[2]CALCULATION!$B:$B,[2]CALCULATION!$H:$H,"")</f>
        <v>NOKIA</v>
      </c>
      <c r="I118" s="26">
        <v>9.2457045997380387</v>
      </c>
      <c r="J118" s="26">
        <v>9.2457045997380387</v>
      </c>
      <c r="K118" s="26">
        <v>9.2457045997380387</v>
      </c>
      <c r="L118" s="26">
        <v>9.2457045997380387</v>
      </c>
      <c r="M118" s="26">
        <v>9.2457045997380387</v>
      </c>
      <c r="N118" s="26">
        <v>9.2457045997380387</v>
      </c>
      <c r="O118" s="26">
        <v>9.2457045997380387</v>
      </c>
      <c r="P118" s="114" t="s">
        <v>6362</v>
      </c>
      <c r="Q118" s="42" t="s">
        <v>5537</v>
      </c>
      <c r="R118" s="42"/>
      <c r="S118" s="41" t="str" cm="1">
        <f t="array" ref="S118">IFERROR(_xlfn.IFS(
U118="MPR ISSUE","PDH",
U118="BSS Hardware Issue","BSS",
U118="Sites strategiques, MLL, Pylone, etc.","ENVTECH",
U118="AKTIVCO DEFAUT GE &amp; POWER Cabinet","AKTIVCO",
U118="AKTIVCO Coupure ENEO &amp; Baisse de tension","AKTIVCO GRID ONLY",
U118="Coupure ENEO &amp; Baisse de tension","IHS GRID ONLY",
U118="Defaut GE &amp; POWER Cabinet","IHS",
U118="Sharing","Partners",
U118="Sites strategiques &amp; DataCenter","SST &amp; DC",
U118="Exclu","Exclu",
U118="SAT","SAT",
U118="SPARE-ISSUE","SPARE-ISSUE",
U118="Fiber CAmtel","TRANS_FO_CAMTEL",
U118="Fiber AOF","Fiber AOF",
U118="Projet OCM (HUAWEI)","TRAVAUX-HUAWEI",
U118="Projet OCM (NOKIA)","TRAVAUX-NOKIA",
U118="ACCESS-ISSUE","ACCESS-ISSUE",
U118="Projet OCM (ZTE, NOKIA, autres projets)","TRAVAUX OCM",
U118="No root CAuse","No root cause",
U118="ODU HS","PDH",
U118="IP &amp; VLAN","PDH",
U118="Warehouse HUAWEI","SPARE-ISSUE",
U118="SPARE-HS","SPARE-ISSUE",
U118="Power Telco","BSS",U118="no impacts","no impacts"
),"")</f>
        <v>Exclu</v>
      </c>
      <c r="T118" s="41" t="str" cm="1">
        <f t="array" ref="T118">IFERROR(_xlfn.IFS(
U118="MPR ISSUE","TX ISSUE",
U118="BSS Hardware Issue","RAN ISSUE",
U118="Sites strategiques, MLL, Pylone, etc.","ENVTECH",
U118="AKTIVCO DEFAUT GE &amp; POWER Cabinet","POWER ISSUE",
U118="AKTIVCO Coupure ENEO &amp; Baisse de tension","POWER ISSUE",
U118="Coupure ENEO &amp; Baisse de tension","POWER ISSUE",
U118="Defaut GE &amp; POWER Cabinet","POWER ISSUE",
U118="Sharing","POWER ISSUE",
U118="Sites strategiques &amp; DataCenter","POWER ISSUE",
U118="Exclu","Exclu",
U118="SAT","TX ISSUE",
U118="SPARE-ISSUE","SPARE-ISSUE",
U118="Fiber CAmtel","TX ISSUE",
U118="Fiber AOF","TX ISSUE",
U118="Projet OCM (HUAWEI)","TRAVAUX-HUAWEI",
U118="Projet OCM (NOKIA)","TRAVAUX -NOKIA",
U118="ACCESS-ISSUE","ACCESS-ISSUE",
U118="Projet OCM (ZTE, NOKIA, autres projets)","TRAVAUX OCM",
U118="No root CAuse","No root cause",
U118="ODU HS","TX ISSUE",
U118="IP &amp; VLAN","TX ISSUE",
U118="Warehouse HUAWEI","SPARE-ISSUE",
U118="SPARE-HS","SPARE-ISSUE",
U118="Power Telco","RAN ISSUE",U118="no impacts","no impacts"
),"")</f>
        <v>Exclu</v>
      </c>
      <c r="U118" s="68" t="s">
        <v>5537</v>
      </c>
      <c r="V118" s="41" t="str" cm="1">
        <f t="array" ref="V118">IFERROR(_xlfn.IFS(
U118="MPR ISSUE","ACTIVE",
U118="BSS Hardware Issue","ACTIVE",
U118="Sites strategiques, MLL, Pylone, etc.","PASSIVE",
U118="AKTIVCO DEFAUT GE &amp; POWER Cabinet","PASSIVE",
U118="AKTIVCO Coupure ENEO &amp; Baisse de tension","PASSIVE",
U118="Coupure ENEO &amp; Baisse de tension","PASSIVE",
U118="Defaut GE &amp; POWER Cabinet","PASSIVE",
U118="Sharing","PASSIVE",
U118="Sites strategiques &amp; DataCenter","PASSIVE",
U118="Exclu","Exclu",
U118="SAT","ACTIVE",
U118="SPARE-ISSUE","SPARE-ISSUE",
U118="Fiber CAmtel","ACTIVE",
U118="Fiber AOF","ACTIVE",
U118="Projet OCM (HUAWEI)","PLANNED WORKS",
U118="Projet OCM (NOKIA)","PLANNED WORKS",
U118="ACCESS-ISSUE","ACCESS-ISSUE",
U118="Projet OCM (ZTE, NOKIA, autres projets)","PLANNED WORKS",
U118="No root CAuse","No root cause",
U118="ODU HS","ACTIVE",
U118="IP &amp; VLAN","ACTIVE",
U118="Warehouse HUAWEI","SPARE-ISSUE",
U118="SPARE-HS","SPARE-ISSUE",
U118="Power Telco","ACTIVE", U118="no impacts","no impacts"
),"")</f>
        <v>Exclu</v>
      </c>
      <c r="W118" s="113"/>
      <c r="X118" s="113"/>
      <c r="Y118" s="113"/>
      <c r="Z118" s="113"/>
      <c r="AA118" s="113"/>
      <c r="AB118" s="17" t="s">
        <v>6216</v>
      </c>
      <c r="AC118" s="17" t="str">
        <f>_xlfn.XLOOKUP(B118,'INCIDENT-04-27-2026'!E:E,'INCIDENT-04-27-2026'!F:F,"")</f>
        <v/>
      </c>
      <c r="AD118" s="9"/>
      <c r="AE118" s="7" t="s">
        <v>5465</v>
      </c>
      <c r="AF118" s="6" t="str">
        <f>_xlfn.XLOOKUP(B118,'[13]Input_27-04'!$B:$B,'[13]Input_27-04'!$M:$M,"")</f>
        <v/>
      </c>
      <c r="AG118" s="7"/>
      <c r="AH118" s="3"/>
      <c r="AI118" s="18" t="str">
        <f>_xlfn.XLOOKUP(B118,'[3]Cells Huawei 27042026 10h'!$B:$B,'[3]Cells Huawei 27042026 10h'!$T:$T,"")</f>
        <v/>
      </c>
      <c r="AJ118" s="18" t="str">
        <f>_xlfn.XLOOKUP(B118,'[3]Cells Huawei 27042026 15h'!$B:$B,'[3]Cells Huawei 27042026 15h'!$T:$T,"")</f>
        <v/>
      </c>
      <c r="AK118" s="18" t="str">
        <f>_xlfn.XLOOKUP(B118,'[4]cells down 27042026 11h28'!$B:$B,'[4]cells down 27042026 11h28'!$R:$R,"")</f>
        <v/>
      </c>
      <c r="AL118" s="18" t="str">
        <f>_xlfn.XLOOKUP(B118,'[4]cells down 27042026 18h01'!$B:$B,'[4]cells down 27042026 18h01'!$R:$R,"")</f>
        <v/>
      </c>
      <c r="AM118" s="18" t="str">
        <f>_xlfn.XLOOKUP(B118,'[5]cell downs 27042026 11h'!$B:$B,'[5]cell downs 27042026 11h'!$R:$R,"")</f>
        <v/>
      </c>
      <c r="AN118" s="18" t="str">
        <f>_xlfn.XLOOKUP(B118,'[5]cell downs 27042026 17h40'!$B:$B,'[5]cell downs 27042026 17h40'!$R:$R,"")</f>
        <v/>
      </c>
      <c r="AO118" s="18" t="str">
        <f>_xlfn.XLOOKUP(B118,'[6]ALL SITES DOWN'!$D:$D,'[6]ALL SITES DOWN'!$J:$J,"")</f>
        <v>(04/27/2026 ocm ran 17h):-27/04/2026  Nouvel ETR=28.04.26
23.04.26: En attente d'un nouvel ETR de l'ing OCM
20.04.26; Nouvel ETR=22.04.26
13/04/2026 Relance OCM en attente de retour
10.04.26; Nouvel ETR=12.04.26
07.04.26; Site UE relay, nouvel ETR=09.04.26</v>
      </c>
      <c r="AP118" s="18" t="str">
        <f>_xlfn.XLOOKUP(B118,'[7]ALL SITES DOWN'!$D:$D,'[7]ALL SITES DOWN'!$J:$J,"")</f>
        <v>(04/27/2026 ocm ran 11h):-23.04.26: En attente d'un nouvel ETR de l'ing OCM
20.04.26; Nouvel ETR=22.04.26
13/04/2026 Relance OCM en attente de retour
10.04.26; Nouvel ETR=12.04.26
07.04.26; Site UE relay, nouvel ETR=09.04.26</v>
      </c>
      <c r="AQ118" s="9" t="str">
        <f>_xlfn.XLOOKUP(B118,[8]sheet1!$AC:$AC,[8]sheet1!$AF:$AF,"")</f>
        <v/>
      </c>
      <c r="AR118" s="14"/>
      <c r="AS118" s="14" t="s">
        <v>5465</v>
      </c>
      <c r="AT118" s="14" t="str">
        <f>_xlfn.XLOOKUP(B118,'[9]cell downs 18042026 17h'!$B:$B,'[9]cell downs 18042026 17h'!$B:$B,"")</f>
        <v>NRD_110</v>
      </c>
      <c r="AU118" s="14" t="str">
        <f>_xlfn.XLOOKUP(B118,'[10]Cells Huawei 19042026 15h'!$B:$B,'[10]Cells Huawei 19042026 15h'!$B:$B,"")</f>
        <v/>
      </c>
      <c r="AV118" s="9" t="str">
        <f>_xlfn.XLOOKUP(B118,'[11]cells down 19042026 9H40'!$B:$B,'[11]cells down 19042026 9H40'!$B:$B,"")</f>
        <v/>
      </c>
    </row>
    <row r="119" spans="1:48" x14ac:dyDescent="0.3">
      <c r="A119" s="1" t="s">
        <v>1819</v>
      </c>
      <c r="B119" s="8" t="s">
        <v>1820</v>
      </c>
      <c r="C119" s="3" t="str">
        <f>_xlfn.XLOOKUP(B119,'[1]daily break down'!$D:$D,'[1]daily break down'!$E:$E,"")</f>
        <v>LITTORAL</v>
      </c>
      <c r="D119" s="1" t="s">
        <v>11</v>
      </c>
      <c r="E119" s="1" t="s">
        <v>237</v>
      </c>
      <c r="F119" s="3" t="s">
        <v>31</v>
      </c>
      <c r="G119" s="1" t="s">
        <v>1821</v>
      </c>
      <c r="H119" s="28" t="str">
        <f>_xlfn.XLOOKUP(B119,[2]CALCULATION!$B:$B,[2]CALCULATION!$H:$H,"")</f>
        <v>NOKIA</v>
      </c>
      <c r="I119" s="26">
        <v>1.9349302818157466</v>
      </c>
      <c r="J119" s="26">
        <v>9.2452765578584213</v>
      </c>
      <c r="K119" s="26">
        <v>9.2452765578584213</v>
      </c>
      <c r="L119" s="26">
        <v>9.2449020212137576</v>
      </c>
      <c r="M119" s="26">
        <v>9.2451695473885156</v>
      </c>
      <c r="N119" s="26">
        <v>9.2449555264487078</v>
      </c>
      <c r="O119" s="26">
        <v>9.2451160421535636</v>
      </c>
      <c r="P119" s="114" t="s">
        <v>6362</v>
      </c>
      <c r="Q119" s="42" t="s">
        <v>5538</v>
      </c>
      <c r="R119" s="42"/>
      <c r="S119" s="41" t="str" cm="1">
        <f t="array" ref="S119">IFERROR(_xlfn.IFS(
U119="MPR ISSUE","PDH",
U119="BSS Hardware Issue","BSS",
U119="Sites strategiques, MLL, Pylone, etc.","ENVTECH",
U119="AKTIVCO DEFAUT GE &amp; POWER Cabinet","AKTIVCO",
U119="AKTIVCO Coupure ENEO &amp; Baisse de tension","AKTIVCO GRID ONLY",
U119="Coupure ENEO &amp; Baisse de tension","IHS GRID ONLY",
U119="Defaut GE &amp; POWER Cabinet","IHS",
U119="Sharing","Partners",
U119="Sites strategiques &amp; DataCenter","SST &amp; DC",
U119="Exclu","Exclu",
U119="SAT","SAT",
U119="SPARE-ISSUE","SPARE-ISSUE",
U119="Fiber CAmtel","TRANS_FO_CAMTEL",
U119="Fiber AOF","Fiber AOF",
U119="Projet OCM (HUAWEI)","TRAVAUX-HUAWEI",
U119="Projet OCM (NOKIA)","TRAVAUX-NOKIA",
U119="ACCESS-ISSUE","ACCESS-ISSUE",
U119="Projet OCM (ZTE, NOKIA, autres projets)","TRAVAUX OCM",
U119="No root CAuse","No root cause",
U119="ODU HS","PDH",
U119="IP &amp; VLAN","PDH",
U119="Warehouse HUAWEI","SPARE-ISSUE",
U119="SPARE-HS","SPARE-ISSUE",
U119="Power Telco","BSS",U119="no impacts","no impacts"
),"")</f>
        <v>ENVTECH</v>
      </c>
      <c r="T119" s="41" t="str" cm="1">
        <f t="array" ref="T119">IFERROR(_xlfn.IFS(
U119="MPR ISSUE","TX ISSUE",
U119="BSS Hardware Issue","RAN ISSUE",
U119="Sites strategiques, MLL, Pylone, etc.","ENVTECH",
U119="AKTIVCO DEFAUT GE &amp; POWER Cabinet","POWER ISSUE",
U119="AKTIVCO Coupure ENEO &amp; Baisse de tension","POWER ISSUE",
U119="Coupure ENEO &amp; Baisse de tension","POWER ISSUE",
U119="Defaut GE &amp; POWER Cabinet","POWER ISSUE",
U119="Sharing","POWER ISSUE",
U119="Sites strategiques &amp; DataCenter","POWER ISSUE",
U119="Exclu","Exclu",
U119="SAT","TX ISSUE",
U119="SPARE-ISSUE","SPARE-ISSUE",
U119="Fiber CAmtel","TX ISSUE",
U119="Fiber AOF","TX ISSUE",
U119="Projet OCM (HUAWEI)","TRAVAUX-HUAWEI",
U119="Projet OCM (NOKIA)","TRAVAUX -NOKIA",
U119="ACCESS-ISSUE","ACCESS-ISSUE",
U119="Projet OCM (ZTE, NOKIA, autres projets)","TRAVAUX OCM",
U119="No root CAuse","No root cause",
U119="ODU HS","TX ISSUE",
U119="IP &amp; VLAN","TX ISSUE",
U119="Warehouse HUAWEI","SPARE-ISSUE",
U119="SPARE-HS","SPARE-ISSUE",
U119="Power Telco","RAN ISSUE",U119="no impacts","no impacts"
),"")</f>
        <v>ENVTECH</v>
      </c>
      <c r="U119" s="68" t="s">
        <v>5322</v>
      </c>
      <c r="V119" s="41" t="str" cm="1">
        <f t="array" ref="V119">IFERROR(_xlfn.IFS(
U119="MPR ISSUE","ACTIVE",
U119="BSS Hardware Issue","ACTIVE",
U119="Sites strategiques, MLL, Pylone, etc.","PASSIVE",
U119="AKTIVCO DEFAUT GE &amp; POWER Cabinet","PASSIVE",
U119="AKTIVCO Coupure ENEO &amp; Baisse de tension","PASSIVE",
U119="Coupure ENEO &amp; Baisse de tension","PASSIVE",
U119="Defaut GE &amp; POWER Cabinet","PASSIVE",
U119="Sharing","PASSIVE",
U119="Sites strategiques &amp; DataCenter","PASSIVE",
U119="Exclu","Exclu",
U119="SAT","ACTIVE",
U119="SPARE-ISSUE","SPARE-ISSUE",
U119="Fiber CAmtel","ACTIVE",
U119="Fiber AOF","ACTIVE",
U119="Projet OCM (HUAWEI)","PLANNED WORKS",
U119="Projet OCM (NOKIA)","PLANNED WORKS",
U119="ACCESS-ISSUE","ACCESS-ISSUE",
U119="Projet OCM (ZTE, NOKIA, autres projets)","PLANNED WORKS",
U119="No root CAuse","No root cause",
U119="ODU HS","ACTIVE",
U119="IP &amp; VLAN","ACTIVE",
U119="Warehouse HUAWEI","SPARE-ISSUE",
U119="SPARE-HS","SPARE-ISSUE",
U119="Power Telco","ACTIVE", U119="no impacts","no impacts"
),"")</f>
        <v>PASSIVE</v>
      </c>
      <c r="W119" s="119" t="s">
        <v>6441</v>
      </c>
      <c r="X119" s="119"/>
      <c r="Y119" s="119"/>
      <c r="Z119" s="119"/>
      <c r="AA119" s="119"/>
      <c r="AB119" s="17" t="s">
        <v>6217</v>
      </c>
      <c r="AC119" s="17" t="str">
        <f>_xlfn.XLOOKUP(B119,'INCIDENT-04-27-2026'!E:E,'INCIDENT-04-27-2026'!F:F,"")</f>
        <v/>
      </c>
      <c r="AD119" s="9" t="s">
        <v>6050</v>
      </c>
      <c r="AE119" s="7" t="s">
        <v>6112</v>
      </c>
      <c r="AF119" s="6" t="str">
        <f>_xlfn.XLOOKUP(B119,'[13]Input_27-04'!$B:$B,'[13]Input_27-04'!$M:$M,"")</f>
        <v/>
      </c>
      <c r="AG119" s="7"/>
      <c r="AH119" s="3"/>
      <c r="AI119" s="18" t="str">
        <f>_xlfn.XLOOKUP(B119,'[3]Cells Huawei 27042026 10h'!$B:$B,'[3]Cells Huawei 27042026 10h'!$T:$T,"")</f>
        <v/>
      </c>
      <c r="AJ119" s="18" t="str">
        <f>_xlfn.XLOOKUP(B119,'[3]Cells Huawei 27042026 15h'!$B:$B,'[3]Cells Huawei 27042026 15h'!$T:$T,"")</f>
        <v/>
      </c>
      <c r="AK119" s="18" t="str">
        <f>_xlfn.XLOOKUP(B119,'[4]cells down 27042026 11h28'!$B:$B,'[4]cells down 27042026 11h28'!$R:$R,"")</f>
        <v/>
      </c>
      <c r="AL119" s="18" t="str">
        <f>_xlfn.XLOOKUP(B119,'[4]cells down 27042026 18h01'!$B:$B,'[4]cells down 27042026 18h01'!$R:$R,"")</f>
        <v/>
      </c>
      <c r="AM119" s="18" t="str">
        <f>_xlfn.XLOOKUP(B119,'[5]cell downs 27042026 11h'!$B:$B,'[5]cell downs 27042026 11h'!$R:$R,"")</f>
        <v/>
      </c>
      <c r="AN119" s="18" t="str">
        <f>_xlfn.XLOOKUP(B119,'[5]cell downs 27042026 17h40'!$B:$B,'[5]cell downs 27042026 17h40'!$R:$R,"")</f>
        <v/>
      </c>
      <c r="AO119" s="18" t="str">
        <f>_xlfn.XLOOKUP(B119,'[6]ALL SITES DOWN'!$D:$D,'[6]ALL SITES DOWN'!$J:$J,"")</f>
        <v>(04/27/2026 ocm ran 17h):-Impacted by Songloulou-IHS_LIT_200 (TX issue)</v>
      </c>
      <c r="AP119" s="18" t="str">
        <f>_xlfn.XLOOKUP(B119,'[7]ALL SITES DOWN'!$D:$D,'[7]ALL SITES DOWN'!$J:$J,"")</f>
        <v>(04/27/2026 ocm ran 11h):-Impacted by Songloulou-IHS_LIT_200 (TX issue)</v>
      </c>
      <c r="AQ119" s="9" t="str">
        <f>_xlfn.XLOOKUP(B119,[8]sheet1!$AC:$AC,[8]sheet1!$AF:$AF,"")</f>
        <v/>
      </c>
      <c r="AR119" s="14"/>
      <c r="AS119" s="14" t="s">
        <v>5465</v>
      </c>
      <c r="AT119" s="14" t="str">
        <f>_xlfn.XLOOKUP(B119,'[9]cell downs 18042026 17h'!$B:$B,'[9]cell downs 18042026 17h'!$B:$B,"")</f>
        <v/>
      </c>
      <c r="AU119" s="14" t="str">
        <f>_xlfn.XLOOKUP(B119,'[10]Cells Huawei 19042026 15h'!$B:$B,'[10]Cells Huawei 19042026 15h'!$B:$B,"")</f>
        <v/>
      </c>
      <c r="AV119" s="9" t="str">
        <f>_xlfn.XLOOKUP(B119,'[11]cells down 19042026 9H40'!$B:$B,'[11]cells down 19042026 9H40'!$B:$B,"")</f>
        <v/>
      </c>
    </row>
    <row r="120" spans="1:48" x14ac:dyDescent="0.3">
      <c r="A120" s="3" t="s">
        <v>1380</v>
      </c>
      <c r="B120" s="23" t="s">
        <v>1381</v>
      </c>
      <c r="C120" s="3" t="str">
        <f>_xlfn.XLOOKUP(B120,'[1]daily break down'!$D:$D,'[1]daily break down'!$E:$E,"")</f>
        <v>LITTORAL</v>
      </c>
      <c r="D120" s="3" t="s">
        <v>11</v>
      </c>
      <c r="E120" s="3" t="s">
        <v>12</v>
      </c>
      <c r="F120" s="3" t="s">
        <v>31</v>
      </c>
      <c r="G120" s="3" t="s">
        <v>1382</v>
      </c>
      <c r="H120" s="28" t="str">
        <f>_xlfn.XLOOKUP(B120,[2]CALCULATION!$B:$B,[2]CALCULATION!$H:$H,"")</f>
        <v>NOKIA</v>
      </c>
      <c r="I120" s="26">
        <v>1.9346805700756564</v>
      </c>
      <c r="J120" s="26">
        <v>9.2452765578584213</v>
      </c>
      <c r="K120" s="26">
        <v>9.2452765578584213</v>
      </c>
      <c r="L120" s="26">
        <v>9.2449020212137576</v>
      </c>
      <c r="M120" s="26">
        <v>9.2451695473885156</v>
      </c>
      <c r="N120" s="26">
        <v>9.2449555264487078</v>
      </c>
      <c r="O120" s="26">
        <v>9.2451160421535636</v>
      </c>
      <c r="P120" s="114" t="s">
        <v>6362</v>
      </c>
      <c r="Q120" s="42" t="s">
        <v>5538</v>
      </c>
      <c r="R120" s="42"/>
      <c r="S120" s="41" t="str" cm="1">
        <f t="array" ref="S120">IFERROR(_xlfn.IFS(
U120="MPR ISSUE","PDH",
U120="BSS Hardware Issue","BSS",
U120="Sites strategiques, MLL, Pylone, etc.","ENVTECH",
U120="AKTIVCO DEFAUT GE &amp; POWER Cabinet","AKTIVCO",
U120="AKTIVCO Coupure ENEO &amp; Baisse de tension","AKTIVCO GRID ONLY",
U120="Coupure ENEO &amp; Baisse de tension","IHS GRID ONLY",
U120="Defaut GE &amp; POWER Cabinet","IHS",
U120="Sharing","Partners",
U120="Sites strategiques &amp; DataCenter","SST &amp; DC",
U120="Exclu","Exclu",
U120="SAT","SAT",
U120="SPARE-ISSUE","SPARE-ISSUE",
U120="Fiber CAmtel","TRANS_FO_CAMTEL",
U120="Fiber AOF","Fiber AOF",
U120="Projet OCM (HUAWEI)","TRAVAUX-HUAWEI",
U120="Projet OCM (NOKIA)","TRAVAUX-NOKIA",
U120="ACCESS-ISSUE","ACCESS-ISSUE",
U120="Projet OCM (ZTE, NOKIA, autres projets)","TRAVAUX OCM",
U120="No root CAuse","No root cause",
U120="ODU HS","PDH",
U120="IP &amp; VLAN","PDH",
U120="Warehouse HUAWEI","SPARE-ISSUE",
U120="SPARE-HS","SPARE-ISSUE",
U120="Power Telco","BSS",U120="no impacts","no impacts"
),"")</f>
        <v>ENVTECH</v>
      </c>
      <c r="T120" s="41" t="str" cm="1">
        <f t="array" ref="T120">IFERROR(_xlfn.IFS(
U120="MPR ISSUE","TX ISSUE",
U120="BSS Hardware Issue","RAN ISSUE",
U120="Sites strategiques, MLL, Pylone, etc.","ENVTECH",
U120="AKTIVCO DEFAUT GE &amp; POWER Cabinet","POWER ISSUE",
U120="AKTIVCO Coupure ENEO &amp; Baisse de tension","POWER ISSUE",
U120="Coupure ENEO &amp; Baisse de tension","POWER ISSUE",
U120="Defaut GE &amp; POWER Cabinet","POWER ISSUE",
U120="Sharing","POWER ISSUE",
U120="Sites strategiques &amp; DataCenter","POWER ISSUE",
U120="Exclu","Exclu",
U120="SAT","TX ISSUE",
U120="SPARE-ISSUE","SPARE-ISSUE",
U120="Fiber CAmtel","TX ISSUE",
U120="Fiber AOF","TX ISSUE",
U120="Projet OCM (HUAWEI)","TRAVAUX-HUAWEI",
U120="Projet OCM (NOKIA)","TRAVAUX -NOKIA",
U120="ACCESS-ISSUE","ACCESS-ISSUE",
U120="Projet OCM (ZTE, NOKIA, autres projets)","TRAVAUX OCM",
U120="No root CAuse","No root cause",
U120="ODU HS","TX ISSUE",
U120="IP &amp; VLAN","TX ISSUE",
U120="Warehouse HUAWEI","SPARE-ISSUE",
U120="SPARE-HS","SPARE-ISSUE",
U120="Power Telco","RAN ISSUE",U120="no impacts","no impacts"
),"")</f>
        <v>ENVTECH</v>
      </c>
      <c r="U120" s="68" t="s">
        <v>5322</v>
      </c>
      <c r="V120" s="41" t="str" cm="1">
        <f t="array" ref="V120">IFERROR(_xlfn.IFS(
U120="MPR ISSUE","ACTIVE",
U120="BSS Hardware Issue","ACTIVE",
U120="Sites strategiques, MLL, Pylone, etc.","PASSIVE",
U120="AKTIVCO DEFAUT GE &amp; POWER Cabinet","PASSIVE",
U120="AKTIVCO Coupure ENEO &amp; Baisse de tension","PASSIVE",
U120="Coupure ENEO &amp; Baisse de tension","PASSIVE",
U120="Defaut GE &amp; POWER Cabinet","PASSIVE",
U120="Sharing","PASSIVE",
U120="Sites strategiques &amp; DataCenter","PASSIVE",
U120="Exclu","Exclu",
U120="SAT","ACTIVE",
U120="SPARE-ISSUE","SPARE-ISSUE",
U120="Fiber CAmtel","ACTIVE",
U120="Fiber AOF","ACTIVE",
U120="Projet OCM (HUAWEI)","PLANNED WORKS",
U120="Projet OCM (NOKIA)","PLANNED WORKS",
U120="ACCESS-ISSUE","ACCESS-ISSUE",
U120="Projet OCM (ZTE, NOKIA, autres projets)","PLANNED WORKS",
U120="No root CAuse","No root cause",
U120="ODU HS","ACTIVE",
U120="IP &amp; VLAN","ACTIVE",
U120="Warehouse HUAWEI","SPARE-ISSUE",
U120="SPARE-HS","SPARE-ISSUE",
U120="Power Telco","ACTIVE", U120="no impacts","no impacts"
),"")</f>
        <v>PASSIVE</v>
      </c>
      <c r="W120" s="119"/>
      <c r="X120" s="119"/>
      <c r="Y120" s="119"/>
      <c r="Z120" s="119"/>
      <c r="AA120" s="119"/>
      <c r="AB120" s="17" t="s">
        <v>6218</v>
      </c>
      <c r="AC120" s="17" t="str">
        <f>_xlfn.XLOOKUP(B120,'INCIDENT-04-27-2026'!E:E,'INCIDENT-04-27-2026'!F:F,"")</f>
        <v/>
      </c>
      <c r="AD120" s="9"/>
      <c r="AE120" s="7" t="s">
        <v>6113</v>
      </c>
      <c r="AF120" s="6" t="str">
        <f>_xlfn.XLOOKUP(B120,'[13]Input_27-04'!$B:$B,'[13]Input_27-04'!$M:$M,"")</f>
        <v/>
      </c>
      <c r="AG120" s="7"/>
      <c r="AH120" s="3"/>
      <c r="AI120" s="18" t="str">
        <f>_xlfn.XLOOKUP(B120,'[3]Cells Huawei 27042026 10h'!$B:$B,'[3]Cells Huawei 27042026 10h'!$T:$T,"")</f>
        <v/>
      </c>
      <c r="AJ120" s="18" t="str">
        <f>_xlfn.XLOOKUP(B120,'[3]Cells Huawei 27042026 15h'!$B:$B,'[3]Cells Huawei 27042026 15h'!$T:$T,"")</f>
        <v/>
      </c>
      <c r="AK120" s="18" t="str">
        <f>_xlfn.XLOOKUP(B120,'[4]cells down 27042026 11h28'!$B:$B,'[4]cells down 27042026 11h28'!$R:$R,"")</f>
        <v/>
      </c>
      <c r="AL120" s="18" t="str">
        <f>_xlfn.XLOOKUP(B120,'[4]cells down 27042026 18h01'!$B:$B,'[4]cells down 27042026 18h01'!$R:$R,"")</f>
        <v/>
      </c>
      <c r="AM120" s="18" t="str">
        <f>_xlfn.XLOOKUP(B120,'[5]cell downs 27042026 11h'!$B:$B,'[5]cell downs 27042026 11h'!$R:$R,"")</f>
        <v/>
      </c>
      <c r="AN120" s="18" t="str">
        <f>_xlfn.XLOOKUP(B120,'[5]cell downs 27042026 17h40'!$B:$B,'[5]cell downs 27042026 17h40'!$R:$R,"")</f>
        <v/>
      </c>
      <c r="AO120" s="18" t="str">
        <f>_xlfn.XLOOKUP(B120,'[6]ALL SITES DOWN'!$D:$D,'[6]ALL SITES DOWN'!$J:$J,"")</f>
        <v>(04/27/2026 ocm ran 17h):-
27/04/2026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v>
      </c>
      <c r="AP120" s="18" t="str">
        <f>_xlfn.XLOOKUP(B120,'[7]ALL SITES DOWN'!$D:$D,'[7]ALL SITES DOWN'!$J:$J,"")</f>
        <v>(04/27/2026 ocm ran 11h):-27/04/2026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v>
      </c>
      <c r="AQ120" s="9" t="str">
        <f>_xlfn.XLOOKUP(B120,[8]sheet1!$AC:$AC,[8]sheet1!$AF:$AF,"")</f>
        <v/>
      </c>
      <c r="AR120" s="14"/>
      <c r="AS120" s="14" t="s">
        <v>5465</v>
      </c>
      <c r="AT120" s="14" t="str">
        <f>_xlfn.XLOOKUP(B120,'[9]cell downs 18042026 17h'!$B:$B,'[9]cell downs 18042026 17h'!$B:$B,"")</f>
        <v/>
      </c>
      <c r="AU120" s="14" t="str">
        <f>_xlfn.XLOOKUP(B120,'[10]Cells Huawei 19042026 15h'!$B:$B,'[10]Cells Huawei 19042026 15h'!$B:$B,"")</f>
        <v/>
      </c>
      <c r="AV120" s="9" t="str">
        <f>_xlfn.XLOOKUP(B120,'[11]cells down 19042026 9H40'!$B:$B,'[11]cells down 19042026 9H40'!$B:$B,"")</f>
        <v/>
      </c>
    </row>
    <row r="121" spans="1:48" hidden="1" x14ac:dyDescent="0.3">
      <c r="A121" s="1" t="s">
        <v>215</v>
      </c>
      <c r="B121" s="8" t="s">
        <v>216</v>
      </c>
      <c r="C121" s="3" t="str">
        <f>_xlfn.XLOOKUP(B121,'[1]daily break down'!$D:$D,'[1]daily break down'!$E:$E,"")</f>
        <v>EXTREME-NORD</v>
      </c>
      <c r="D121" s="1" t="s">
        <v>11</v>
      </c>
      <c r="E121" s="1" t="s">
        <v>66</v>
      </c>
      <c r="F121" s="3" t="s">
        <v>55</v>
      </c>
      <c r="G121" s="1" t="s">
        <v>217</v>
      </c>
      <c r="H121" s="28" t="str">
        <f>_xlfn.XLOOKUP(B121,[2]CALCULATION!$B:$B,[2]CALCULATION!$H:$H,"")</f>
        <v>NOKIA</v>
      </c>
      <c r="I121" s="26">
        <v>9.2450090316836597</v>
      </c>
      <c r="J121" s="26">
        <v>9.2451695473885156</v>
      </c>
      <c r="K121" s="26">
        <v>9.2450625369186117</v>
      </c>
      <c r="L121" s="26">
        <v>9.2449555264487078</v>
      </c>
      <c r="M121" s="26">
        <v>9.2450090316836597</v>
      </c>
      <c r="N121" s="26">
        <v>9.2449020212137576</v>
      </c>
      <c r="O121" s="26">
        <v>9.2448485159788039</v>
      </c>
      <c r="P121" s="114" t="s">
        <v>6362</v>
      </c>
      <c r="Q121" s="42" t="s">
        <v>6353</v>
      </c>
      <c r="R121" s="42"/>
      <c r="S121" s="41" t="str" cm="1">
        <f t="array" ref="S121">IFERROR(_xlfn.IFS(
U121="MPR ISSUE","PDH",
U121="BSS Hardware Issue","BSS",
U121="Sites strategiques, MLL, Pylone, etc.","ENVTECH",
U121="AKTIVCO DEFAUT GE &amp; POWER Cabinet","AKTIVCO",
U121="AKTIVCO Coupure ENEO &amp; Baisse de tension","AKTIVCO GRID ONLY",
U121="Coupure ENEO &amp; Baisse de tension","IHS GRID ONLY",
U121="Defaut GE &amp; POWER Cabinet","IHS",
U121="Sharing","Partners",
U121="Sites strategiques &amp; DataCenter","SST &amp; DC",
U121="Exclu","Exclu",
U121="SAT","SAT",
U121="SPARE-ISSUE","SPARE-ISSUE",
U121="Fiber CAmtel","TRANS_FO_CAMTEL",
U121="Fiber AOF","Fiber AOF",
U121="Projet OCM (HUAWEI)","TRAVAUX-HUAWEI",
U121="Projet OCM (NOKIA)","TRAVAUX-NOKIA",
U121="ACCESS-ISSUE","ACCESS-ISSUE",
U121="Projet OCM (ZTE, NOKIA, autres projets)","TRAVAUX OCM",
U121="No root CAuse","No root cause",
U121="ODU HS","PDH",
U121="IP &amp; VLAN","PDH",
U121="Warehouse HUAWEI","SPARE-ISSUE",
U121="SPARE-HS","SPARE-ISSUE",
U121="Power Telco","BSS",U121="no impacts","no impacts"
),"")</f>
        <v/>
      </c>
      <c r="T121" s="41" t="str" cm="1">
        <f t="array" ref="T121">IFERROR(_xlfn.IFS(
U121="MPR ISSUE","TX ISSUE",
U121="BSS Hardware Issue","RAN ISSUE",
U121="Sites strategiques, MLL, Pylone, etc.","ENVTECH",
U121="AKTIVCO DEFAUT GE &amp; POWER Cabinet","POWER ISSUE",
U121="AKTIVCO Coupure ENEO &amp; Baisse de tension","POWER ISSUE",
U121="Coupure ENEO &amp; Baisse de tension","POWER ISSUE",
U121="Defaut GE &amp; POWER Cabinet","POWER ISSUE",
U121="Sharing","POWER ISSUE",
U121="Sites strategiques &amp; DataCenter","POWER ISSUE",
U121="Exclu","Exclu",
U121="SAT","TX ISSUE",
U121="SPARE-ISSUE","SPARE-ISSUE",
U121="Fiber CAmtel","TX ISSUE",
U121="Fiber AOF","TX ISSUE",
U121="Projet OCM (HUAWEI)","TRAVAUX-HUAWEI",
U121="Projet OCM (NOKIA)","TRAVAUX -NOKIA",
U121="ACCESS-ISSUE","ACCESS-ISSUE",
U121="Projet OCM (ZTE, NOKIA, autres projets)","TRAVAUX OCM",
U121="No root CAuse","No root cause",
U121="ODU HS","TX ISSUE",
U121="IP &amp; VLAN","TX ISSUE",
U121="Warehouse HUAWEI","SPARE-ISSUE",
U121="SPARE-HS","SPARE-ISSUE",
U121="Power Telco","RAN ISSUE",U121="no impacts","no impacts"
),"")</f>
        <v/>
      </c>
      <c r="U121" s="68"/>
      <c r="V121" s="41" t="str" cm="1">
        <f t="array" ref="V121">IFERROR(_xlfn.IFS(
U121="MPR ISSUE","ACTIVE",
U121="BSS Hardware Issue","ACTIVE",
U121="Sites strategiques, MLL, Pylone, etc.","PASSIVE",
U121="AKTIVCO DEFAUT GE &amp; POWER Cabinet","PASSIVE",
U121="AKTIVCO Coupure ENEO &amp; Baisse de tension","PASSIVE",
U121="Coupure ENEO &amp; Baisse de tension","PASSIVE",
U121="Defaut GE &amp; POWER Cabinet","PASSIVE",
U121="Sharing","PASSIVE",
U121="Sites strategiques &amp; DataCenter","PASSIVE",
U121="Exclu","Exclu",
U121="SAT","ACTIVE",
U121="SPARE-ISSUE","SPARE-ISSUE",
U121="Fiber CAmtel","ACTIVE",
U121="Fiber AOF","ACTIVE",
U121="Projet OCM (HUAWEI)","PLANNED WORKS",
U121="Projet OCM (NOKIA)","PLANNED WORKS",
U121="ACCESS-ISSUE","ACCESS-ISSUE",
U121="Projet OCM (ZTE, NOKIA, autres projets)","PLANNED WORKS",
U121="No root CAuse","No root cause",
U121="ODU HS","ACTIVE",
U121="IP &amp; VLAN","ACTIVE",
U121="Warehouse HUAWEI","SPARE-ISSUE",
U121="SPARE-HS","SPARE-ISSUE",
U121="Power Telco","ACTIVE", U121="no impacts","no impacts"
),"")</f>
        <v/>
      </c>
      <c r="W121" s="113"/>
      <c r="X121" s="113"/>
      <c r="Y121" s="113"/>
      <c r="Z121" s="113"/>
      <c r="AA121" s="113"/>
      <c r="AB121" s="17" t="s">
        <v>5465</v>
      </c>
      <c r="AC121" s="17" t="str">
        <f>_xlfn.XLOOKUP(B121,'INCIDENT-04-27-2026'!E:E,'INCIDENT-04-27-2026'!F:F,"")</f>
        <v/>
      </c>
      <c r="AD121" s="9"/>
      <c r="AE121" s="7" t="s">
        <v>5465</v>
      </c>
      <c r="AF121" s="6" t="str">
        <f>_xlfn.XLOOKUP(B121,'[13]Input_27-04'!$B:$B,'[13]Input_27-04'!$M:$M,"")</f>
        <v/>
      </c>
      <c r="AG121" s="7"/>
      <c r="AH121" s="3"/>
      <c r="AI121" s="18" t="str">
        <f>_xlfn.XLOOKUP(B121,'[3]Cells Huawei 27042026 10h'!$B:$B,'[3]Cells Huawei 27042026 10h'!$T:$T,"")</f>
        <v/>
      </c>
      <c r="AJ121" s="18" t="str">
        <f>_xlfn.XLOOKUP(B121,'[3]Cells Huawei 27042026 15h'!$B:$B,'[3]Cells Huawei 27042026 15h'!$T:$T,"")</f>
        <v/>
      </c>
      <c r="AK121" s="18" t="str">
        <f>_xlfn.XLOOKUP(B121,'[4]cells down 27042026 11h28'!$B:$B,'[4]cells down 27042026 11h28'!$R:$R,"")</f>
        <v/>
      </c>
      <c r="AL121" s="18" t="str">
        <f>_xlfn.XLOOKUP(B121,'[4]cells down 27042026 18h01'!$B:$B,'[4]cells down 27042026 18h01'!$R:$R,"")</f>
        <v/>
      </c>
      <c r="AM121" s="18" t="str">
        <f>_xlfn.XLOOKUP(B121,'[5]cell downs 27042026 11h'!$B:$B,'[5]cell downs 27042026 11h'!$R:$R,"")</f>
        <v/>
      </c>
      <c r="AN121" s="18" t="str">
        <f>_xlfn.XLOOKUP(B121,'[5]cell downs 27042026 17h40'!$B:$B,'[5]cell downs 27042026 17h40'!$R:$R,"")</f>
        <v/>
      </c>
      <c r="AO121" s="18" t="str">
        <f>_xlfn.XLOOKUP(B121,'[6]ALL SITES DOWN'!$D:$D,'[6]ALL SITES DOWN'!$J:$J,"")</f>
        <v/>
      </c>
      <c r="AP121" s="18" t="str">
        <f>_xlfn.XLOOKUP(B121,'[7]ALL SITES DOWN'!$D:$D,'[7]ALL SITES DOWN'!$J:$J,"")</f>
        <v/>
      </c>
      <c r="AQ121" s="9" t="str">
        <f>_xlfn.XLOOKUP(B121,[8]sheet1!$AC:$AC,[8]sheet1!$AF:$AF,"")</f>
        <v/>
      </c>
      <c r="AR121" s="14"/>
      <c r="AS121" s="14" t="s">
        <v>5465</v>
      </c>
      <c r="AT121" s="14" t="str">
        <f>_xlfn.XLOOKUP(B121,'[9]cell downs 18042026 17h'!$B:$B,'[9]cell downs 18042026 17h'!$B:$B,"")</f>
        <v/>
      </c>
      <c r="AU121" s="14" t="str">
        <f>_xlfn.XLOOKUP(B121,'[10]Cells Huawei 19042026 15h'!$B:$B,'[10]Cells Huawei 19042026 15h'!$B:$B,"")</f>
        <v/>
      </c>
      <c r="AV121" s="9" t="str">
        <f>_xlfn.XLOOKUP(B121,'[11]cells down 19042026 9H40'!$B:$B,'[11]cells down 19042026 9H40'!$B:$B,"")</f>
        <v/>
      </c>
    </row>
    <row r="122" spans="1:48" hidden="1" x14ac:dyDescent="0.3">
      <c r="A122" s="1" t="s">
        <v>435</v>
      </c>
      <c r="B122" s="1" t="s">
        <v>436</v>
      </c>
      <c r="C122" s="3" t="str">
        <f>_xlfn.XLOOKUP(B122,'[1]daily break down'!$D:$D,'[1]daily break down'!$E:$E,"")</f>
        <v>EXTREME-NORD</v>
      </c>
      <c r="D122" s="1" t="s">
        <v>11</v>
      </c>
      <c r="E122" s="1" t="s">
        <v>12</v>
      </c>
      <c r="F122" s="3" t="s">
        <v>55</v>
      </c>
      <c r="G122" s="1" t="s">
        <v>437</v>
      </c>
      <c r="H122" s="28" t="str">
        <f>_xlfn.XLOOKUP(B122,[2]CALCULATION!$B:$B,[2]CALCULATION!$H:$H,"")</f>
        <v>NOKIA</v>
      </c>
      <c r="I122" s="26">
        <v>9.2450090316836597</v>
      </c>
      <c r="J122" s="26">
        <v>9.2451695473885156</v>
      </c>
      <c r="K122" s="26">
        <v>9.2450625369186117</v>
      </c>
      <c r="L122" s="26">
        <v>9.2449555264487078</v>
      </c>
      <c r="M122" s="26">
        <v>9.2450090316836597</v>
      </c>
      <c r="N122" s="26">
        <v>9.2449020212137576</v>
      </c>
      <c r="O122" s="26">
        <v>9.2448485159788039</v>
      </c>
      <c r="P122" s="114" t="s">
        <v>6362</v>
      </c>
      <c r="Q122" s="42" t="s">
        <v>6353</v>
      </c>
      <c r="R122" s="42"/>
      <c r="S122" s="41" t="str" cm="1">
        <f t="array" ref="S122">IFERROR(_xlfn.IFS(
U122="MPR ISSUE","PDH",
U122="BSS Hardware Issue","BSS",
U122="Sites strategiques, MLL, Pylone, etc.","ENVTECH",
U122="AKTIVCO DEFAUT GE &amp; POWER Cabinet","AKTIVCO",
U122="AKTIVCO Coupure ENEO &amp; Baisse de tension","AKTIVCO GRID ONLY",
U122="Coupure ENEO &amp; Baisse de tension","IHS GRID ONLY",
U122="Defaut GE &amp; POWER Cabinet","IHS",
U122="Sharing","Partners",
U122="Sites strategiques &amp; DataCenter","SST &amp; DC",
U122="Exclu","Exclu",
U122="SAT","SAT",
U122="SPARE-ISSUE","SPARE-ISSUE",
U122="Fiber CAmtel","TRANS_FO_CAMTEL",
U122="Fiber AOF","Fiber AOF",
U122="Projet OCM (HUAWEI)","TRAVAUX-HUAWEI",
U122="Projet OCM (NOKIA)","TRAVAUX-NOKIA",
U122="ACCESS-ISSUE","ACCESS-ISSUE",
U122="Projet OCM (ZTE, NOKIA, autres projets)","TRAVAUX OCM",
U122="No root CAuse","No root cause",
U122="ODU HS","PDH",
U122="IP &amp; VLAN","PDH",
U122="Warehouse HUAWEI","SPARE-ISSUE",
U122="SPARE-HS","SPARE-ISSUE",
U122="Power Telco","BSS",U122="no impacts","no impacts"
),"")</f>
        <v>Exclu</v>
      </c>
      <c r="T122" s="41" t="str" cm="1">
        <f t="array" ref="T122">IFERROR(_xlfn.IFS(
U122="MPR ISSUE","TX ISSUE",
U122="BSS Hardware Issue","RAN ISSUE",
U122="Sites strategiques, MLL, Pylone, etc.","ENVTECH",
U122="AKTIVCO DEFAUT GE &amp; POWER Cabinet","POWER ISSUE",
U122="AKTIVCO Coupure ENEO &amp; Baisse de tension","POWER ISSUE",
U122="Coupure ENEO &amp; Baisse de tension","POWER ISSUE",
U122="Defaut GE &amp; POWER Cabinet","POWER ISSUE",
U122="Sharing","POWER ISSUE",
U122="Sites strategiques &amp; DataCenter","POWER ISSUE",
U122="Exclu","Exclu",
U122="SAT","TX ISSUE",
U122="SPARE-ISSUE","SPARE-ISSUE",
U122="Fiber CAmtel","TX ISSUE",
U122="Fiber AOF","TX ISSUE",
U122="Projet OCM (HUAWEI)","TRAVAUX-HUAWEI",
U122="Projet OCM (NOKIA)","TRAVAUX -NOKIA",
U122="ACCESS-ISSUE","ACCESS-ISSUE",
U122="Projet OCM (ZTE, NOKIA, autres projets)","TRAVAUX OCM",
U122="No root CAuse","No root cause",
U122="ODU HS","TX ISSUE",
U122="IP &amp; VLAN","TX ISSUE",
U122="Warehouse HUAWEI","SPARE-ISSUE",
U122="SPARE-HS","SPARE-ISSUE",
U122="Power Telco","RAN ISSUE",U122="no impacts","no impacts"
),"")</f>
        <v>Exclu</v>
      </c>
      <c r="U122" s="110" t="s">
        <v>5537</v>
      </c>
      <c r="V122" s="41" t="str" cm="1">
        <f t="array" ref="V122">IFERROR(_xlfn.IFS(
U122="MPR ISSUE","ACTIVE",
U122="BSS Hardware Issue","ACTIVE",
U122="Sites strategiques, MLL, Pylone, etc.","PASSIVE",
U122="AKTIVCO DEFAUT GE &amp; POWER Cabinet","PASSIVE",
U122="AKTIVCO Coupure ENEO &amp; Baisse de tension","PASSIVE",
U122="Coupure ENEO &amp; Baisse de tension","PASSIVE",
U122="Defaut GE &amp; POWER Cabinet","PASSIVE",
U122="Sharing","PASSIVE",
U122="Sites strategiques &amp; DataCenter","PASSIVE",
U122="Exclu","Exclu",
U122="SAT","ACTIVE",
U122="SPARE-ISSUE","SPARE-ISSUE",
U122="Fiber CAmtel","ACTIVE",
U122="Fiber AOF","ACTIVE",
U122="Projet OCM (HUAWEI)","PLANNED WORKS",
U122="Projet OCM (NOKIA)","PLANNED WORKS",
U122="ACCESS-ISSUE","ACCESS-ISSUE",
U122="Projet OCM (ZTE, NOKIA, autres projets)","PLANNED WORKS",
U122="No root CAuse","No root cause",
U122="ODU HS","ACTIVE",
U122="IP &amp; VLAN","ACTIVE",
U122="Warehouse HUAWEI","SPARE-ISSUE",
U122="SPARE-HS","SPARE-ISSUE",
U122="Power Telco","ACTIVE", U122="no impacts","no impacts"
),"")</f>
        <v>Exclu</v>
      </c>
      <c r="W122" s="113"/>
      <c r="X122" s="113"/>
      <c r="Y122" s="113"/>
      <c r="Z122" s="113"/>
      <c r="AA122" s="113"/>
      <c r="AB122" s="17" t="s">
        <v>6219</v>
      </c>
      <c r="AC122" s="17"/>
      <c r="AD122" s="9"/>
      <c r="AE122" s="7" t="s">
        <v>5465</v>
      </c>
      <c r="AF122" s="6" t="str">
        <f>_xlfn.XLOOKUP(B122,'[13]Input_27-04'!$B:$B,'[13]Input_27-04'!$M:$M,"")</f>
        <v/>
      </c>
      <c r="AG122" s="7"/>
      <c r="AH122" s="3"/>
      <c r="AI122" s="18" t="str">
        <f>_xlfn.XLOOKUP(B122,'[3]Cells Huawei 27042026 10h'!$B:$B,'[3]Cells Huawei 27042026 10h'!$T:$T,"")</f>
        <v/>
      </c>
      <c r="AJ122" s="18" t="str">
        <f>_xlfn.XLOOKUP(B122,'[3]Cells Huawei 27042026 15h'!$B:$B,'[3]Cells Huawei 27042026 15h'!$T:$T,"")</f>
        <v/>
      </c>
      <c r="AK122" s="18" t="str">
        <f>_xlfn.XLOOKUP(B122,'[4]cells down 27042026 11h28'!$B:$B,'[4]cells down 27042026 11h28'!$R:$R,"")</f>
        <v/>
      </c>
      <c r="AL122" s="18" t="str">
        <f>_xlfn.XLOOKUP(B122,'[4]cells down 27042026 18h01'!$B:$B,'[4]cells down 27042026 18h01'!$R:$R,"")</f>
        <v/>
      </c>
      <c r="AM122" s="18" t="str">
        <f>_xlfn.XLOOKUP(B122,'[5]cell downs 27042026 11h'!$B:$B,'[5]cell downs 27042026 11h'!$R:$R,"")</f>
        <v>(04/27/2026 cell nokia):-23/04/2026 : Relance faite hier 
22/04/2026 : Cable d'alimentation SPM vandaliser
21/04/2026 : Check breaker and  interconnection FXED, FXDB, FRMF (sfp, optical fiber) between system and radio module, swap its if needed || FME Tsafack ervis activer</v>
      </c>
      <c r="AN122" s="18" t="str">
        <f>_xlfn.XLOOKUP(B122,'[5]cell downs 27042026 17h40'!$B:$B,'[5]cell downs 27042026 17h40'!$R:$R,"")</f>
        <v>(04/27/2026 cell nokia):-23/04/2026 : Relance faite hier 
22/04/2026 : Cable d'alimentation SPM vandaliser
21/04/2026 : Check breaker and  interconnection FXED, FXDB, FRMF (sfp, optical fiber) between system and radio module, swap its if needed || FME Tsafack ervis activer</v>
      </c>
      <c r="AO122" s="18" t="str">
        <f>_xlfn.XLOOKUP(B122,'[6]ALL SITES DOWN'!$D:$D,'[6]ALL SITES DOWN'!$J:$J,"")</f>
        <v/>
      </c>
      <c r="AP122" s="18" t="str">
        <f>_xlfn.XLOOKUP(B122,'[7]ALL SITES DOWN'!$D:$D,'[7]ALL SITES DOWN'!$J:$J,"")</f>
        <v/>
      </c>
      <c r="AQ122" s="9" t="str">
        <f>_xlfn.XLOOKUP(B122,[8]sheet1!$AC:$AC,[8]sheet1!$AF:$AF,"")</f>
        <v>(04/27/2026 ticket):-INC-20260427-00001240…impacté par mazavou…Others Transmission equipement fault</v>
      </c>
      <c r="AR122" s="14"/>
      <c r="AS122" s="14" t="s">
        <v>5465</v>
      </c>
      <c r="AT122" s="14" t="str">
        <f>_xlfn.XLOOKUP(B122,'[9]cell downs 18042026 17h'!$B:$B,'[9]cell downs 18042026 17h'!$B:$B,"")</f>
        <v/>
      </c>
      <c r="AU122" s="14" t="str">
        <f>_xlfn.XLOOKUP(B122,'[10]Cells Huawei 19042026 15h'!$B:$B,'[10]Cells Huawei 19042026 15h'!$B:$B,"")</f>
        <v/>
      </c>
      <c r="AV122" s="9" t="str">
        <f>_xlfn.XLOOKUP(B122,'[11]cells down 19042026 9H40'!$B:$B,'[11]cells down 19042026 9H40'!$B:$B,"")</f>
        <v/>
      </c>
    </row>
    <row r="123" spans="1:48" hidden="1" x14ac:dyDescent="0.3">
      <c r="A123" s="1" t="s">
        <v>975</v>
      </c>
      <c r="B123" s="1" t="s">
        <v>976</v>
      </c>
      <c r="C123" s="3" t="str">
        <f>_xlfn.XLOOKUP(B123,'[1]daily break down'!$D:$D,'[1]daily break down'!$E:$E,"")</f>
        <v>SUD-OUEST</v>
      </c>
      <c r="D123" s="1" t="s">
        <v>11</v>
      </c>
      <c r="E123" s="1" t="s">
        <v>12</v>
      </c>
      <c r="F123" s="3" t="s">
        <v>13</v>
      </c>
      <c r="G123" s="1" t="s">
        <v>977</v>
      </c>
      <c r="H123" s="28" t="str">
        <f>_xlfn.XLOOKUP(B123,[2]CALCULATION!$B:$B,[2]CALCULATION!$H:$H,"")</f>
        <v>NOKIA</v>
      </c>
      <c r="I123" s="26">
        <v>9.1847086318925459</v>
      </c>
      <c r="J123" s="26">
        <v>7.1150012983937012</v>
      </c>
      <c r="K123" s="26">
        <v>5.8684363344776322</v>
      </c>
      <c r="L123" s="26">
        <v>6.0986336903202618</v>
      </c>
      <c r="M123" s="26">
        <v>6.8001764959350286</v>
      </c>
      <c r="N123" s="26">
        <v>7.8960707182257375</v>
      </c>
      <c r="O123" s="26">
        <v>9.2444204740991864</v>
      </c>
      <c r="P123" s="114" t="s">
        <v>6362</v>
      </c>
      <c r="Q123" s="42" t="s">
        <v>6353</v>
      </c>
      <c r="R123" s="42"/>
      <c r="S123" s="41" t="str" cm="1">
        <f t="array" ref="S123">IFERROR(_xlfn.IFS(
U123="MPR ISSUE","PDH",
U123="BSS Hardware Issue","BSS",
U123="Sites strategiques, MLL, Pylone, etc.","ENVTECH",
U123="AKTIVCO DEFAUT GE &amp; POWER Cabinet","AKTIVCO",
U123="AKTIVCO Coupure ENEO &amp; Baisse de tension","AKTIVCO GRID ONLY",
U123="Coupure ENEO &amp; Baisse de tension","IHS GRID ONLY",
U123="Defaut GE &amp; POWER Cabinet","IHS",
U123="Sharing","Partners",
U123="Sites strategiques &amp; DataCenter","SST &amp; DC",
U123="Exclu","Exclu",
U123="SAT","SAT",
U123="SPARE-ISSUE","SPARE-ISSUE",
U123="Fiber CAmtel","TRANS_FO_CAMTEL",
U123="Fiber AOF","Fiber AOF",
U123="Projet OCM (HUAWEI)","TRAVAUX-HUAWEI",
U123="Projet OCM (NOKIA)","TRAVAUX-NOKIA",
U123="ACCESS-ISSUE","ACCESS-ISSUE",
U123="Projet OCM (ZTE, NOKIA, autres projets)","TRAVAUX OCM",
U123="No root CAuse","No root cause",
U123="ODU HS","PDH",
U123="IP &amp; VLAN","PDH",
U123="Warehouse HUAWEI","SPARE-ISSUE",
U123="SPARE-HS","SPARE-ISSUE",
U123="Power Telco","BSS",U123="no impacts","no impacts"
),"")</f>
        <v>ACCESS-ISSUE</v>
      </c>
      <c r="T123" s="41" t="str" cm="1">
        <f t="array" ref="T123">IFERROR(_xlfn.IFS(
U123="MPR ISSUE","TX ISSUE",
U123="BSS Hardware Issue","RAN ISSUE",
U123="Sites strategiques, MLL, Pylone, etc.","ENVTECH",
U123="AKTIVCO DEFAUT GE &amp; POWER Cabinet","POWER ISSUE",
U123="AKTIVCO Coupure ENEO &amp; Baisse de tension","POWER ISSUE",
U123="Coupure ENEO &amp; Baisse de tension","POWER ISSUE",
U123="Defaut GE &amp; POWER Cabinet","POWER ISSUE",
U123="Sharing","POWER ISSUE",
U123="Sites strategiques &amp; DataCenter","POWER ISSUE",
U123="Exclu","Exclu",
U123="SAT","TX ISSUE",
U123="SPARE-ISSUE","SPARE-ISSUE",
U123="Fiber CAmtel","TX ISSUE",
U123="Fiber AOF","TX ISSUE",
U123="Projet OCM (HUAWEI)","TRAVAUX-HUAWEI",
U123="Projet OCM (NOKIA)","TRAVAUX -NOKIA",
U123="ACCESS-ISSUE","ACCESS-ISSUE",
U123="Projet OCM (ZTE, NOKIA, autres projets)","TRAVAUX OCM",
U123="No root CAuse","No root cause",
U123="ODU HS","TX ISSUE",
U123="IP &amp; VLAN","TX ISSUE",
U123="Warehouse HUAWEI","SPARE-ISSUE",
U123="SPARE-HS","SPARE-ISSUE",
U123="Power Telco","RAN ISSUE",U123="no impacts","no impacts"
),"")</f>
        <v>ACCESS-ISSUE</v>
      </c>
      <c r="U123" s="68" t="s">
        <v>25</v>
      </c>
      <c r="V123" s="41" t="str" cm="1">
        <f t="array" ref="V123">IFERROR(_xlfn.IFS(
U123="MPR ISSUE","ACTIVE",
U123="BSS Hardware Issue","ACTIVE",
U123="Sites strategiques, MLL, Pylone, etc.","PASSIVE",
U123="AKTIVCO DEFAUT GE &amp; POWER Cabinet","PASSIVE",
U123="AKTIVCO Coupure ENEO &amp; Baisse de tension","PASSIVE",
U123="Coupure ENEO &amp; Baisse de tension","PASSIVE",
U123="Defaut GE &amp; POWER Cabinet","PASSIVE",
U123="Sharing","PASSIVE",
U123="Sites strategiques &amp; DataCenter","PASSIVE",
U123="Exclu","Exclu",
U123="SAT","ACTIVE",
U123="SPARE-ISSUE","SPARE-ISSUE",
U123="Fiber CAmtel","ACTIVE",
U123="Fiber AOF","ACTIVE",
U123="Projet OCM (HUAWEI)","PLANNED WORKS",
U123="Projet OCM (NOKIA)","PLANNED WORKS",
U123="ACCESS-ISSUE","ACCESS-ISSUE",
U123="Projet OCM (ZTE, NOKIA, autres projets)","PLANNED WORKS",
U123="No root CAuse","No root cause",
U123="ODU HS","ACTIVE",
U123="IP &amp; VLAN","ACTIVE",
U123="Warehouse HUAWEI","SPARE-ISSUE",
U123="SPARE-HS","SPARE-ISSUE",
U123="Power Telco","ACTIVE", U123="no impacts","no impacts"
),"")</f>
        <v>ACCESS-ISSUE</v>
      </c>
      <c r="W123" s="113"/>
      <c r="X123" s="113"/>
      <c r="Y123" s="113"/>
      <c r="Z123" s="113"/>
      <c r="AA123" s="113"/>
      <c r="AB123" s="17" t="s">
        <v>6220</v>
      </c>
      <c r="AC123" s="17" t="str">
        <f>_xlfn.XLOOKUP(B123,'INCIDENT-04-27-2026'!E:E,'INCIDENT-04-27-2026'!F:F,"")</f>
        <v/>
      </c>
      <c r="AD123" s="9"/>
      <c r="AE123" s="7" t="s">
        <v>5465</v>
      </c>
      <c r="AF123" s="6" t="str">
        <f>_xlfn.XLOOKUP(B123,'[13]Input_27-04'!$B:$B,'[13]Input_27-04'!$M:$M,"")</f>
        <v/>
      </c>
      <c r="AG123" s="7"/>
      <c r="AH123" s="3"/>
      <c r="AI123" s="18" t="str">
        <f>_xlfn.XLOOKUP(B123,'[3]Cells Huawei 27042026 10h'!$B:$B,'[3]Cells Huawei 27042026 10h'!$T:$T,"")</f>
        <v/>
      </c>
      <c r="AJ123" s="18" t="str">
        <f>_xlfn.XLOOKUP(B123,'[3]Cells Huawei 27042026 15h'!$B:$B,'[3]Cells Huawei 27042026 15h'!$T:$T,"")</f>
        <v/>
      </c>
      <c r="AK123" s="18" t="str">
        <f>_xlfn.XLOOKUP(B123,'[4]cells down 27042026 11h28'!$B:$B,'[4]cells down 27042026 11h28'!$R:$R,"")</f>
        <v/>
      </c>
      <c r="AL123" s="18" t="str">
        <f>_xlfn.XLOOKUP(B123,'[4]cells down 27042026 18h01'!$B:$B,'[4]cells down 27042026 18h01'!$R:$R,"")</f>
        <v/>
      </c>
      <c r="AM123" s="18" t="str">
        <f>_xlfn.XLOOKUP(B123,'[5]cell downs 27042026 11h'!$B:$B,'[5]cell downs 27042026 11h'!$R:$R,"")</f>
        <v/>
      </c>
      <c r="AN123" s="18" t="str">
        <f>_xlfn.XLOOKUP(B123,'[5]cell downs 27042026 17h40'!$B:$B,'[5]cell downs 27042026 17h40'!$R:$R,"")</f>
        <v/>
      </c>
      <c r="AO123" s="18" t="str">
        <f>_xlfn.XLOOKUP(B123,'[6]ALL SITES DOWN'!$D:$D,'[6]ALL SITES DOWN'!$J:$J,"")</f>
        <v>(04/27/2026 ocm ran 17h):-27/06/2026 Access banned by Separatist
24.04.26; Access banned by Separatist
23.04.26: FME en route pour le site, ETA=13H UTC // Red zone 
22.04.26; Besoin d'un FME sur site pour vérifier l'état du FAN du MPR et le remplacer au besoin, PN: 3DB18134BBAD01 FME activé eta asap "</v>
      </c>
      <c r="AP123" s="18" t="str">
        <f>_xlfn.XLOOKUP(B123,'[7]ALL SITES DOWN'!$D:$D,'[7]ALL SITES DOWN'!$J:$J,"")</f>
        <v>(04/27/2026 ocm ran 11h):-27/06/2026 Access banned by Separatist
24.04.26; Access banned by Separatist
23.04.26: FME en route pour le site, ETA=13H UTC // Red zone 
22.04.26; Besoin d'un FME sur site pour vérifier l'état du FAN du MPR et le remplacer au besoin, PN: 3DB18134BBAD01 FME activé eta asap "</v>
      </c>
      <c r="AQ123" s="9" t="str">
        <f>_xlfn.XLOOKUP(B123,[8]sheet1!$AC:$AC,[8]sheet1!$AF:$AF,"")</f>
        <v/>
      </c>
      <c r="AR123" s="14"/>
      <c r="AS123" s="14" t="s">
        <v>5465</v>
      </c>
      <c r="AT123" s="14" t="str">
        <f>_xlfn.XLOOKUP(B123,'[9]cell downs 18042026 17h'!$B:$B,'[9]cell downs 18042026 17h'!$B:$B,"")</f>
        <v/>
      </c>
      <c r="AU123" s="14" t="str">
        <f>_xlfn.XLOOKUP(B123,'[10]Cells Huawei 19042026 15h'!$B:$B,'[10]Cells Huawei 19042026 15h'!$B:$B,"")</f>
        <v/>
      </c>
      <c r="AV123" s="9" t="str">
        <f>_xlfn.XLOOKUP(B123,'[11]cells down 19042026 9H40'!$B:$B,'[11]cells down 19042026 9H40'!$B:$B,"")</f>
        <v/>
      </c>
    </row>
    <row r="124" spans="1:48" hidden="1" x14ac:dyDescent="0.3">
      <c r="A124" s="1" t="s">
        <v>239</v>
      </c>
      <c r="B124" s="8" t="s">
        <v>240</v>
      </c>
      <c r="C124" s="3" t="str">
        <f>_xlfn.XLOOKUP(B124,'[1]daily break down'!$D:$D,'[1]daily break down'!$E:$E,"")</f>
        <v>NORD-OUEST</v>
      </c>
      <c r="D124" s="1" t="s">
        <v>11</v>
      </c>
      <c r="E124" s="1" t="s">
        <v>96</v>
      </c>
      <c r="F124" s="3" t="s">
        <v>51</v>
      </c>
      <c r="G124" s="1" t="s">
        <v>239</v>
      </c>
      <c r="H124" s="28" t="str">
        <f>_xlfn.XLOOKUP(B124,[2]CALCULATION!$B:$B,[2]CALCULATION!$H:$H,"")</f>
        <v>NOKIA</v>
      </c>
      <c r="I124" s="26">
        <v>9.2445274845690903</v>
      </c>
      <c r="J124" s="26">
        <v>9.2445274845690903</v>
      </c>
      <c r="K124" s="26">
        <v>9.2445274845690903</v>
      </c>
      <c r="L124" s="26">
        <v>9.2444739793341402</v>
      </c>
      <c r="M124" s="26">
        <v>9.2444739793341402</v>
      </c>
      <c r="N124" s="26">
        <v>9.2443134636292825</v>
      </c>
      <c r="O124" s="26">
        <v>9.2444204740991864</v>
      </c>
      <c r="P124" s="114" t="s">
        <v>6362</v>
      </c>
      <c r="Q124" s="42" t="s">
        <v>6353</v>
      </c>
      <c r="R124" s="42"/>
      <c r="S124" s="41" t="str" cm="1">
        <f t="array" ref="S124">IFERROR(_xlfn.IFS(
U124="MPR ISSUE","PDH",
U124="BSS Hardware Issue","BSS",
U124="Sites strategiques, MLL, Pylone, etc.","ENVTECH",
U124="AKTIVCO DEFAUT GE &amp; POWER Cabinet","AKTIVCO",
U124="AKTIVCO Coupure ENEO &amp; Baisse de tension","AKTIVCO GRID ONLY",
U124="Coupure ENEO &amp; Baisse de tension","IHS GRID ONLY",
U124="Defaut GE &amp; POWER Cabinet","IHS",
U124="Sharing","Partners",
U124="Sites strategiques &amp; DataCenter","SST &amp; DC",
U124="Exclu","Exclu",
U124="SAT","SAT",
U124="SPARE-ISSUE","SPARE-ISSUE",
U124="Fiber CAmtel","TRANS_FO_CAMTEL",
U124="Fiber AOF","Fiber AOF",
U124="Projet OCM (HUAWEI)","TRAVAUX-HUAWEI",
U124="Projet OCM (NOKIA)","TRAVAUX-NOKIA",
U124="ACCESS-ISSUE","ACCESS-ISSUE",
U124="Projet OCM (ZTE, NOKIA, autres projets)","TRAVAUX OCM",
U124="No root CAuse","No root cause",
U124="ODU HS","PDH",
U124="IP &amp; VLAN","PDH",
U124="Warehouse HUAWEI","SPARE-ISSUE",
U124="SPARE-HS","SPARE-ISSUE",
U124="Power Telco","BSS",U124="no impacts","no impacts"
),"")</f>
        <v>ENVTECH</v>
      </c>
      <c r="T124" s="41" t="str" cm="1">
        <f t="array" ref="T124">IFERROR(_xlfn.IFS(
U124="MPR ISSUE","TX ISSUE",
U124="BSS Hardware Issue","RAN ISSUE",
U124="Sites strategiques, MLL, Pylone, etc.","ENVTECH",
U124="AKTIVCO DEFAUT GE &amp; POWER Cabinet","POWER ISSUE",
U124="AKTIVCO Coupure ENEO &amp; Baisse de tension","POWER ISSUE",
U124="Coupure ENEO &amp; Baisse de tension","POWER ISSUE",
U124="Defaut GE &amp; POWER Cabinet","POWER ISSUE",
U124="Sharing","POWER ISSUE",
U124="Sites strategiques &amp; DataCenter","POWER ISSUE",
U124="Exclu","Exclu",
U124="SAT","TX ISSUE",
U124="SPARE-ISSUE","SPARE-ISSUE",
U124="Fiber CAmtel","TX ISSUE",
U124="Fiber AOF","TX ISSUE",
U124="Projet OCM (HUAWEI)","TRAVAUX-HUAWEI",
U124="Projet OCM (NOKIA)","TRAVAUX -NOKIA",
U124="ACCESS-ISSUE","ACCESS-ISSUE",
U124="Projet OCM (ZTE, NOKIA, autres projets)","TRAVAUX OCM",
U124="No root CAuse","No root cause",
U124="ODU HS","TX ISSUE",
U124="IP &amp; VLAN","TX ISSUE",
U124="Warehouse HUAWEI","SPARE-ISSUE",
U124="SPARE-HS","SPARE-ISSUE",
U124="Power Telco","RAN ISSUE",U124="no impacts","no impacts"
),"")</f>
        <v>ENVTECH</v>
      </c>
      <c r="U124" s="68" t="s">
        <v>5322</v>
      </c>
      <c r="V124" s="41" t="str" cm="1">
        <f t="array" ref="V124">IFERROR(_xlfn.IFS(
U124="MPR ISSUE","ACTIVE",
U124="BSS Hardware Issue","ACTIVE",
U124="Sites strategiques, MLL, Pylone, etc.","PASSIVE",
U124="AKTIVCO DEFAUT GE &amp; POWER Cabinet","PASSIVE",
U124="AKTIVCO Coupure ENEO &amp; Baisse de tension","PASSIVE",
U124="Coupure ENEO &amp; Baisse de tension","PASSIVE",
U124="Defaut GE &amp; POWER Cabinet","PASSIVE",
U124="Sharing","PASSIVE",
U124="Sites strategiques &amp; DataCenter","PASSIVE",
U124="Exclu","Exclu",
U124="SAT","ACTIVE",
U124="SPARE-ISSUE","SPARE-ISSUE",
U124="Fiber CAmtel","ACTIVE",
U124="Fiber AOF","ACTIVE",
U124="Projet OCM (HUAWEI)","PLANNED WORKS",
U124="Projet OCM (NOKIA)","PLANNED WORKS",
U124="ACCESS-ISSUE","ACCESS-ISSUE",
U124="Projet OCM (ZTE, NOKIA, autres projets)","PLANNED WORKS",
U124="No root CAuse","No root cause",
U124="ODU HS","ACTIVE",
U124="IP &amp; VLAN","ACTIVE",
U124="Warehouse HUAWEI","SPARE-ISSUE",
U124="SPARE-HS","SPARE-ISSUE",
U124="Power Telco","ACTIVE", U124="no impacts","no impacts"
),"")</f>
        <v>PASSIVE</v>
      </c>
      <c r="W124" s="113"/>
      <c r="X124" s="113"/>
      <c r="Y124" s="113"/>
      <c r="Z124" s="113"/>
      <c r="AA124" s="113"/>
      <c r="AB124" s="17" t="s">
        <v>6221</v>
      </c>
      <c r="AC124" s="17" t="str">
        <f>_xlfn.XLOOKUP(B124,'INCIDENT-04-27-2026'!E:E,'INCIDENT-04-27-2026'!F:F,"")</f>
        <v/>
      </c>
      <c r="AD124" s="9"/>
      <c r="AE124" s="7" t="s">
        <v>5465</v>
      </c>
      <c r="AF124" s="6" t="str">
        <f>_xlfn.XLOOKUP(B124,'[13]Input_27-04'!$B:$B,'[13]Input_27-04'!$M:$M,"")</f>
        <v/>
      </c>
      <c r="AG124" s="7"/>
      <c r="AH124" s="3"/>
      <c r="AI124" s="18" t="str">
        <f>_xlfn.XLOOKUP(B124,'[3]Cells Huawei 27042026 10h'!$B:$B,'[3]Cells Huawei 27042026 10h'!$T:$T,"")</f>
        <v/>
      </c>
      <c r="AJ124" s="18" t="str">
        <f>_xlfn.XLOOKUP(B124,'[3]Cells Huawei 27042026 15h'!$B:$B,'[3]Cells Huawei 27042026 15h'!$T:$T,"")</f>
        <v/>
      </c>
      <c r="AK124" s="18" t="str">
        <f>_xlfn.XLOOKUP(B124,'[4]cells down 27042026 11h28'!$B:$B,'[4]cells down 27042026 11h28'!$R:$R,"")</f>
        <v/>
      </c>
      <c r="AL124" s="18" t="str">
        <f>_xlfn.XLOOKUP(B124,'[4]cells down 27042026 18h01'!$B:$B,'[4]cells down 27042026 18h01'!$R:$R,"")</f>
        <v/>
      </c>
      <c r="AM124" s="18" t="str">
        <f>_xlfn.XLOOKUP(B124,'[5]cell downs 27042026 11h'!$B:$B,'[5]cell downs 27042026 11h'!$R:$R,"")</f>
        <v/>
      </c>
      <c r="AN124" s="18" t="str">
        <f>_xlfn.XLOOKUP(B124,'[5]cell downs 27042026 17h40'!$B:$B,'[5]cell downs 27042026 17h40'!$R:$R,"")</f>
        <v/>
      </c>
      <c r="AO124" s="18" t="str">
        <f>_xlfn.XLOOKUP(B124,'[6]ALL SITES DOWN'!$D:$D,'[6]ALL SITES DOWN'!$J:$J,"")</f>
        <v>(04/27/2026 ocm ran 17h):-21.04.26;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v>
      </c>
      <c r="AP124" s="18" t="str">
        <f>_xlfn.XLOOKUP(B124,'[7]ALL SITES DOWN'!$D:$D,'[7]ALL SITES DOWN'!$J:$J,"")</f>
        <v>(04/27/2026 ocm ran 11h):-21.04.26;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v>
      </c>
      <c r="AQ124" s="9" t="str">
        <f>_xlfn.XLOOKUP(B124,[8]sheet1!$AC:$AC,[8]sheet1!$AF:$AF,"")</f>
        <v/>
      </c>
      <c r="AR124" s="14"/>
      <c r="AS124" s="14" t="s">
        <v>5465</v>
      </c>
      <c r="AT124" s="14" t="str">
        <f>_xlfn.XLOOKUP(B124,'[9]cell downs 18042026 17h'!$B:$B,'[9]cell downs 18042026 17h'!$B:$B,"")</f>
        <v/>
      </c>
      <c r="AU124" s="14" t="str">
        <f>_xlfn.XLOOKUP(B124,'[10]Cells Huawei 19042026 15h'!$B:$B,'[10]Cells Huawei 19042026 15h'!$B:$B,"")</f>
        <v/>
      </c>
      <c r="AV124" s="9" t="str">
        <f>_xlfn.XLOOKUP(B124,'[11]cells down 19042026 9H40'!$B:$B,'[11]cells down 19042026 9H40'!$B:$B,"")</f>
        <v/>
      </c>
    </row>
    <row r="125" spans="1:48" hidden="1" x14ac:dyDescent="0.3">
      <c r="A125" s="1" t="s">
        <v>241</v>
      </c>
      <c r="B125" s="8" t="s">
        <v>242</v>
      </c>
      <c r="C125" s="3" t="str">
        <f>_xlfn.XLOOKUP(B125,'[1]daily break down'!$D:$D,'[1]daily break down'!$E:$E,"")</f>
        <v>SUD-OUEST</v>
      </c>
      <c r="D125" s="1" t="s">
        <v>11</v>
      </c>
      <c r="E125" s="1" t="s">
        <v>66</v>
      </c>
      <c r="F125" s="3" t="s">
        <v>13</v>
      </c>
      <c r="G125" s="1" t="s">
        <v>241</v>
      </c>
      <c r="H125" s="28" t="str">
        <f>_xlfn.XLOOKUP(B125,[2]CALCULATION!$B:$B,[2]CALCULATION!$H:$H,"")</f>
        <v>NOKIA</v>
      </c>
      <c r="I125" s="26">
        <v>9.2445274845690903</v>
      </c>
      <c r="J125" s="26">
        <v>9.2445274845690903</v>
      </c>
      <c r="K125" s="26">
        <v>9.2445274845690903</v>
      </c>
      <c r="L125" s="26">
        <v>9.2444739793341402</v>
      </c>
      <c r="M125" s="26">
        <v>9.2444739793341402</v>
      </c>
      <c r="N125" s="26">
        <v>9.2443134636292825</v>
      </c>
      <c r="O125" s="26">
        <v>9.2444204740991864</v>
      </c>
      <c r="P125" s="114" t="s">
        <v>6362</v>
      </c>
      <c r="Q125" s="42" t="s">
        <v>5537</v>
      </c>
      <c r="R125" s="42"/>
      <c r="S125" s="41" t="str" cm="1">
        <f t="array" ref="S125">IFERROR(_xlfn.IFS(
U125="MPR ISSUE","PDH",
U125="BSS Hardware Issue","BSS",
U125="Sites strategiques, MLL, Pylone, etc.","ENVTECH",
U125="AKTIVCO DEFAUT GE &amp; POWER Cabinet","AKTIVCO",
U125="AKTIVCO Coupure ENEO &amp; Baisse de tension","AKTIVCO GRID ONLY",
U125="Coupure ENEO &amp; Baisse de tension","IHS GRID ONLY",
U125="Defaut GE &amp; POWER Cabinet","IHS",
U125="Sharing","Partners",
U125="Sites strategiques &amp; DataCenter","SST &amp; DC",
U125="Exclu","Exclu",
U125="SAT","SAT",
U125="SPARE-ISSUE","SPARE-ISSUE",
U125="Fiber CAmtel","TRANS_FO_CAMTEL",
U125="Fiber AOF","Fiber AOF",
U125="Projet OCM (HUAWEI)","TRAVAUX-HUAWEI",
U125="Projet OCM (NOKIA)","TRAVAUX-NOKIA",
U125="ACCESS-ISSUE","ACCESS-ISSUE",
U125="Projet OCM (ZTE, NOKIA, autres projets)","TRAVAUX OCM",
U125="No root CAuse","No root cause",
U125="ODU HS","PDH",
U125="IP &amp; VLAN","PDH",
U125="Warehouse HUAWEI","SPARE-ISSUE",
U125="SPARE-HS","SPARE-ISSUE",
U125="Power Telco","BSS",U125="no impacts","no impacts"
),"")</f>
        <v>Exclu</v>
      </c>
      <c r="T125" s="41" t="str" cm="1">
        <f t="array" ref="T125">IFERROR(_xlfn.IFS(
U125="MPR ISSUE","TX ISSUE",
U125="BSS Hardware Issue","RAN ISSUE",
U125="Sites strategiques, MLL, Pylone, etc.","ENVTECH",
U125="AKTIVCO DEFAUT GE &amp; POWER Cabinet","POWER ISSUE",
U125="AKTIVCO Coupure ENEO &amp; Baisse de tension","POWER ISSUE",
U125="Coupure ENEO &amp; Baisse de tension","POWER ISSUE",
U125="Defaut GE &amp; POWER Cabinet","POWER ISSUE",
U125="Sharing","POWER ISSUE",
U125="Sites strategiques &amp; DataCenter","POWER ISSUE",
U125="Exclu","Exclu",
U125="SAT","TX ISSUE",
U125="SPARE-ISSUE","SPARE-ISSUE",
U125="Fiber CAmtel","TX ISSUE",
U125="Fiber AOF","TX ISSUE",
U125="Projet OCM (HUAWEI)","TRAVAUX-HUAWEI",
U125="Projet OCM (NOKIA)","TRAVAUX -NOKIA",
U125="ACCESS-ISSUE","ACCESS-ISSUE",
U125="Projet OCM (ZTE, NOKIA, autres projets)","TRAVAUX OCM",
U125="No root CAuse","No root cause",
U125="ODU HS","TX ISSUE",
U125="IP &amp; VLAN","TX ISSUE",
U125="Warehouse HUAWEI","SPARE-ISSUE",
U125="SPARE-HS","SPARE-ISSUE",
U125="Power Telco","RAN ISSUE",U125="no impacts","no impacts"
),"")</f>
        <v>Exclu</v>
      </c>
      <c r="U125" s="68" t="s">
        <v>5537</v>
      </c>
      <c r="V125" s="41" t="str" cm="1">
        <f t="array" ref="V125">IFERROR(_xlfn.IFS(
U125="MPR ISSUE","ACTIVE",
U125="BSS Hardware Issue","ACTIVE",
U125="Sites strategiques, MLL, Pylone, etc.","PASSIVE",
U125="AKTIVCO DEFAUT GE &amp; POWER Cabinet","PASSIVE",
U125="AKTIVCO Coupure ENEO &amp; Baisse de tension","PASSIVE",
U125="Coupure ENEO &amp; Baisse de tension","PASSIVE",
U125="Defaut GE &amp; POWER Cabinet","PASSIVE",
U125="Sharing","PASSIVE",
U125="Sites strategiques &amp; DataCenter","PASSIVE",
U125="Exclu","Exclu",
U125="SAT","ACTIVE",
U125="SPARE-ISSUE","SPARE-ISSUE",
U125="Fiber CAmtel","ACTIVE",
U125="Fiber AOF","ACTIVE",
U125="Projet OCM (HUAWEI)","PLANNED WORKS",
U125="Projet OCM (NOKIA)","PLANNED WORKS",
U125="ACCESS-ISSUE","ACCESS-ISSUE",
U125="Projet OCM (ZTE, NOKIA, autres projets)","PLANNED WORKS",
U125="No root CAuse","No root cause",
U125="ODU HS","ACTIVE",
U125="IP &amp; VLAN","ACTIVE",
U125="Warehouse HUAWEI","SPARE-ISSUE",
U125="SPARE-HS","SPARE-ISSUE",
U125="Power Telco","ACTIVE", U125="no impacts","no impacts"
),"")</f>
        <v>Exclu</v>
      </c>
      <c r="W125" s="113"/>
      <c r="X125" s="113"/>
      <c r="Y125" s="113"/>
      <c r="Z125" s="113"/>
      <c r="AA125" s="113"/>
      <c r="AB125" s="17" t="s">
        <v>5465</v>
      </c>
      <c r="AC125" s="17" t="str">
        <f>_xlfn.XLOOKUP(B125,'INCIDENT-04-27-2026'!E:E,'INCIDENT-04-27-2026'!F:F,"")</f>
        <v/>
      </c>
      <c r="AD125" s="9"/>
      <c r="AE125" s="7" t="s">
        <v>5465</v>
      </c>
      <c r="AF125" s="6" t="str">
        <f>_xlfn.XLOOKUP(B125,'[13]Input_27-04'!$B:$B,'[13]Input_27-04'!$M:$M,"")</f>
        <v/>
      </c>
      <c r="AG125" s="7"/>
      <c r="AH125" s="3"/>
      <c r="AI125" s="18" t="str">
        <f>_xlfn.XLOOKUP(B125,'[3]Cells Huawei 27042026 10h'!$B:$B,'[3]Cells Huawei 27042026 10h'!$T:$T,"")</f>
        <v/>
      </c>
      <c r="AJ125" s="18" t="str">
        <f>_xlfn.XLOOKUP(B125,'[3]Cells Huawei 27042026 15h'!$B:$B,'[3]Cells Huawei 27042026 15h'!$T:$T,"")</f>
        <v/>
      </c>
      <c r="AK125" s="18" t="str">
        <f>_xlfn.XLOOKUP(B125,'[4]cells down 27042026 11h28'!$B:$B,'[4]cells down 27042026 11h28'!$R:$R,"")</f>
        <v/>
      </c>
      <c r="AL125" s="18" t="str">
        <f>_xlfn.XLOOKUP(B125,'[4]cells down 27042026 18h01'!$B:$B,'[4]cells down 27042026 18h01'!$R:$R,"")</f>
        <v/>
      </c>
      <c r="AM125" s="18" t="str">
        <f>_xlfn.XLOOKUP(B125,'[5]cell downs 27042026 11h'!$B:$B,'[5]cell downs 27042026 11h'!$R:$R,"")</f>
        <v/>
      </c>
      <c r="AN125" s="18" t="str">
        <f>_xlfn.XLOOKUP(B125,'[5]cell downs 27042026 17h40'!$B:$B,'[5]cell downs 27042026 17h40'!$R:$R,"")</f>
        <v/>
      </c>
      <c r="AO125" s="18" t="str">
        <f>_xlfn.XLOOKUP(B125,'[6]ALL SITES DOWN'!$D:$D,'[6]ALL SITES DOWN'!$J:$J,"")</f>
        <v/>
      </c>
      <c r="AP125" s="18" t="str">
        <f>_xlfn.XLOOKUP(B125,'[7]ALL SITES DOWN'!$D:$D,'[7]ALL SITES DOWN'!$J:$J,"")</f>
        <v/>
      </c>
      <c r="AQ125" s="9" t="str">
        <f>_xlfn.XLOOKUP(B125,[8]sheet1!$AC:$AC,[8]sheet1!$AF:$AF,"")</f>
        <v/>
      </c>
      <c r="AR125" s="14"/>
      <c r="AS125" s="14" t="s">
        <v>5465</v>
      </c>
      <c r="AT125" s="14" t="str">
        <f>_xlfn.XLOOKUP(B125,'[9]cell downs 18042026 17h'!$B:$B,'[9]cell downs 18042026 17h'!$B:$B,"")</f>
        <v/>
      </c>
      <c r="AU125" s="14" t="str">
        <f>_xlfn.XLOOKUP(B125,'[10]Cells Huawei 19042026 15h'!$B:$B,'[10]Cells Huawei 19042026 15h'!$B:$B,"")</f>
        <v/>
      </c>
      <c r="AV125" s="9" t="str">
        <f>_xlfn.XLOOKUP(B125,'[11]cells down 19042026 9H40'!$B:$B,'[11]cells down 19042026 9H40'!$B:$B,"")</f>
        <v/>
      </c>
    </row>
    <row r="126" spans="1:48" hidden="1" x14ac:dyDescent="0.3">
      <c r="A126" s="1" t="s">
        <v>1052</v>
      </c>
      <c r="B126" s="1" t="s">
        <v>1053</v>
      </c>
      <c r="C126" s="3" t="str">
        <f>_xlfn.XLOOKUP(B126,'[1]daily break down'!$D:$D,'[1]daily break down'!$E:$E,"")</f>
        <v>NORD-OUEST</v>
      </c>
      <c r="D126" s="1" t="s">
        <v>11</v>
      </c>
      <c r="E126" s="1" t="s">
        <v>237</v>
      </c>
      <c r="F126" s="3" t="s">
        <v>51</v>
      </c>
      <c r="G126" s="1" t="s">
        <v>1054</v>
      </c>
      <c r="H126" s="28" t="str">
        <f>_xlfn.XLOOKUP(B126,[2]CALCULATION!$B:$B,[2]CALCULATION!$H:$H,"")</f>
        <v>NOKIA</v>
      </c>
      <c r="I126" s="26">
        <v>9.2445274845690903</v>
      </c>
      <c r="J126" s="26">
        <v>9.2445274845690903</v>
      </c>
      <c r="K126" s="26">
        <v>9.2445274845690903</v>
      </c>
      <c r="L126" s="26">
        <v>9.2444739793341402</v>
      </c>
      <c r="M126" s="26">
        <v>9.2444739793341402</v>
      </c>
      <c r="N126" s="26">
        <v>9.2443134636292825</v>
      </c>
      <c r="O126" s="26">
        <v>9.2444204740991864</v>
      </c>
      <c r="P126" s="114" t="s">
        <v>6362</v>
      </c>
      <c r="Q126" s="42" t="s">
        <v>6353</v>
      </c>
      <c r="R126" s="42"/>
      <c r="S126" s="41" t="str" cm="1">
        <f t="array" ref="S126">IFERROR(_xlfn.IFS(
U126="MPR ISSUE","PDH",
U126="BSS Hardware Issue","BSS",
U126="Sites strategiques, MLL, Pylone, etc.","ENVTECH",
U126="AKTIVCO DEFAUT GE &amp; POWER Cabinet","AKTIVCO",
U126="AKTIVCO Coupure ENEO &amp; Baisse de tension","AKTIVCO GRID ONLY",
U126="Coupure ENEO &amp; Baisse de tension","IHS GRID ONLY",
U126="Defaut GE &amp; POWER Cabinet","IHS",
U126="Sharing","Partners",
U126="Sites strategiques &amp; DataCenter","SST &amp; DC",
U126="Exclu","Exclu",
U126="SAT","SAT",
U126="SPARE-ISSUE","SPARE-ISSUE",
U126="Fiber CAmtel","TRANS_FO_CAMTEL",
U126="Fiber AOF","Fiber AOF",
U126="Projet OCM (HUAWEI)","TRAVAUX-HUAWEI",
U126="Projet OCM (NOKIA)","TRAVAUX-NOKIA",
U126="ACCESS-ISSUE","ACCESS-ISSUE",
U126="Projet OCM (ZTE, NOKIA, autres projets)","TRAVAUX OCM",
U126="No root CAuse","No root cause",
U126="ODU HS","PDH",
U126="IP &amp; VLAN","PDH",
U126="Warehouse HUAWEI","SPARE-ISSUE",
U126="SPARE-HS","SPARE-ISSUE",
U126="Power Telco","BSS",U126="no impacts","no impacts"
),"")</f>
        <v>ACCESS-ISSUE</v>
      </c>
      <c r="T126" s="41" t="str" cm="1">
        <f t="array" ref="T126">IFERROR(_xlfn.IFS(
U126="MPR ISSUE","TX ISSUE",
U126="BSS Hardware Issue","RAN ISSUE",
U126="Sites strategiques, MLL, Pylone, etc.","ENVTECH",
U126="AKTIVCO DEFAUT GE &amp; POWER Cabinet","POWER ISSUE",
U126="AKTIVCO Coupure ENEO &amp; Baisse de tension","POWER ISSUE",
U126="Coupure ENEO &amp; Baisse de tension","POWER ISSUE",
U126="Defaut GE &amp; POWER Cabinet","POWER ISSUE",
U126="Sharing","POWER ISSUE",
U126="Sites strategiques &amp; DataCenter","POWER ISSUE",
U126="Exclu","Exclu",
U126="SAT","TX ISSUE",
U126="SPARE-ISSUE","SPARE-ISSUE",
U126="Fiber CAmtel","TX ISSUE",
U126="Fiber AOF","TX ISSUE",
U126="Projet OCM (HUAWEI)","TRAVAUX-HUAWEI",
U126="Projet OCM (NOKIA)","TRAVAUX -NOKIA",
U126="ACCESS-ISSUE","ACCESS-ISSUE",
U126="Projet OCM (ZTE, NOKIA, autres projets)","TRAVAUX OCM",
U126="No root CAuse","No root cause",
U126="ODU HS","TX ISSUE",
U126="IP &amp; VLAN","TX ISSUE",
U126="Warehouse HUAWEI","SPARE-ISSUE",
U126="SPARE-HS","SPARE-ISSUE",
U126="Power Telco","RAN ISSUE",U126="no impacts","no impacts"
),"")</f>
        <v>ACCESS-ISSUE</v>
      </c>
      <c r="U126" s="68" t="s">
        <v>25</v>
      </c>
      <c r="V126" s="41" t="str" cm="1">
        <f t="array" ref="V126">IFERROR(_xlfn.IFS(
U126="MPR ISSUE","ACTIVE",
U126="BSS Hardware Issue","ACTIVE",
U126="Sites strategiques, MLL, Pylone, etc.","PASSIVE",
U126="AKTIVCO DEFAUT GE &amp; POWER Cabinet","PASSIVE",
U126="AKTIVCO Coupure ENEO &amp; Baisse de tension","PASSIVE",
U126="Coupure ENEO &amp; Baisse de tension","PASSIVE",
U126="Defaut GE &amp; POWER Cabinet","PASSIVE",
U126="Sharing","PASSIVE",
U126="Sites strategiques &amp; DataCenter","PASSIVE",
U126="Exclu","Exclu",
U126="SAT","ACTIVE",
U126="SPARE-ISSUE","SPARE-ISSUE",
U126="Fiber CAmtel","ACTIVE",
U126="Fiber AOF","ACTIVE",
U126="Projet OCM (HUAWEI)","PLANNED WORKS",
U126="Projet OCM (NOKIA)","PLANNED WORKS",
U126="ACCESS-ISSUE","ACCESS-ISSUE",
U126="Projet OCM (ZTE, NOKIA, autres projets)","PLANNED WORKS",
U126="No root CAuse","No root cause",
U126="ODU HS","ACTIVE",
U126="IP &amp; VLAN","ACTIVE",
U126="Warehouse HUAWEI","SPARE-ISSUE",
U126="SPARE-HS","SPARE-ISSUE",
U126="Power Telco","ACTIVE", U126="no impacts","no impacts"
),"")</f>
        <v>ACCESS-ISSUE</v>
      </c>
      <c r="W126" s="113"/>
      <c r="X126" s="113"/>
      <c r="Y126" s="113"/>
      <c r="Z126" s="113"/>
      <c r="AA126" s="113"/>
      <c r="AB126" s="17" t="s">
        <v>6222</v>
      </c>
      <c r="AC126" s="17" t="str">
        <f>_xlfn.XLOOKUP(B126,'INCIDENT-04-27-2026'!E:E,'INCIDENT-04-27-2026'!F:F,"")</f>
        <v/>
      </c>
      <c r="AD126" s="9"/>
      <c r="AE126" s="7" t="s">
        <v>5465</v>
      </c>
      <c r="AF126" s="6" t="str">
        <f>_xlfn.XLOOKUP(B126,'[13]Input_27-04'!$B:$B,'[13]Input_27-04'!$M:$M,"")</f>
        <v/>
      </c>
      <c r="AG126" s="7"/>
      <c r="AH126" s="3"/>
      <c r="AI126" s="18" t="str">
        <f>_xlfn.XLOOKUP(B126,'[3]Cells Huawei 27042026 10h'!$B:$B,'[3]Cells Huawei 27042026 10h'!$T:$T,"")</f>
        <v/>
      </c>
      <c r="AJ126" s="18" t="str">
        <f>_xlfn.XLOOKUP(B126,'[3]Cells Huawei 27042026 15h'!$B:$B,'[3]Cells Huawei 27042026 15h'!$T:$T,"")</f>
        <v/>
      </c>
      <c r="AK126" s="18" t="str">
        <f>_xlfn.XLOOKUP(B126,'[4]cells down 27042026 11h28'!$B:$B,'[4]cells down 27042026 11h28'!$R:$R,"")</f>
        <v/>
      </c>
      <c r="AL126" s="18" t="str">
        <f>_xlfn.XLOOKUP(B126,'[4]cells down 27042026 18h01'!$B:$B,'[4]cells down 27042026 18h01'!$R:$R,"")</f>
        <v/>
      </c>
      <c r="AM126" s="18" t="str">
        <f>_xlfn.XLOOKUP(B126,'[5]cell downs 27042026 11h'!$B:$B,'[5]cell downs 27042026 11h'!$R:$R,"")</f>
        <v/>
      </c>
      <c r="AN126" s="18" t="str">
        <f>_xlfn.XLOOKUP(B126,'[5]cell downs 27042026 17h40'!$B:$B,'[5]cell downs 27042026 17h40'!$R:$R,"")</f>
        <v/>
      </c>
      <c r="AO126" s="18" t="str">
        <f>_xlfn.XLOOKUP(B126,'[6]ALL SITES DOWN'!$D:$D,'[6]ALL SITES DOWN'!$J:$J,"")</f>
        <v>(04/27/2026 ocm ran 17h):-
27.04.26; Access banned by Separatist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v>
      </c>
      <c r="AP126" s="18" t="str">
        <f>_xlfn.XLOOKUP(B126,'[7]ALL SITES DOWN'!$D:$D,'[7]ALL SITES DOWN'!$J:$J,"")</f>
        <v>(04/27/2026 ocm ran 11h):-
27.04.26; Access banned by Separatist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v>
      </c>
      <c r="AQ126" s="9" t="str">
        <f>_xlfn.XLOOKUP(B126,[8]sheet1!$AC:$AC,[8]sheet1!$AF:$AF,"")</f>
        <v/>
      </c>
      <c r="AR126" s="14"/>
      <c r="AS126" s="14" t="s">
        <v>5465</v>
      </c>
      <c r="AT126" s="14" t="str">
        <f>_xlfn.XLOOKUP(B126,'[9]cell downs 18042026 17h'!$B:$B,'[9]cell downs 18042026 17h'!$B:$B,"")</f>
        <v/>
      </c>
      <c r="AU126" s="14" t="str">
        <f>_xlfn.XLOOKUP(B126,'[10]Cells Huawei 19042026 15h'!$B:$B,'[10]Cells Huawei 19042026 15h'!$B:$B,"")</f>
        <v/>
      </c>
      <c r="AV126" s="9" t="str">
        <f>_xlfn.XLOOKUP(B126,'[11]cells down 19042026 9H40'!$B:$B,'[11]cells down 19042026 9H40'!$B:$B,"")</f>
        <v/>
      </c>
    </row>
    <row r="127" spans="1:48" hidden="1" x14ac:dyDescent="0.3">
      <c r="A127" s="2" t="s">
        <v>288</v>
      </c>
      <c r="B127" s="1" t="s">
        <v>289</v>
      </c>
      <c r="C127" s="3" t="str">
        <f>_xlfn.XLOOKUP(B127,'[1]daily break down'!$D:$D,'[1]daily break down'!$E:$E,"")</f>
        <v>NORD-OUEST</v>
      </c>
      <c r="D127" s="1" t="s">
        <v>11</v>
      </c>
      <c r="E127" s="1" t="s">
        <v>96</v>
      </c>
      <c r="F127" s="3" t="s">
        <v>51</v>
      </c>
      <c r="G127" s="1" t="s">
        <v>290</v>
      </c>
      <c r="H127" s="28" t="str">
        <f>_xlfn.XLOOKUP(B127,[2]CALCULATION!$B:$B,[2]CALCULATION!$H:$H,"")</f>
        <v>NOKIA</v>
      </c>
      <c r="I127" s="26">
        <v>9.2445274845690903</v>
      </c>
      <c r="J127" s="26">
        <v>9.2445274845690903</v>
      </c>
      <c r="K127" s="26">
        <v>9.2445274845690903</v>
      </c>
      <c r="L127" s="26">
        <v>9.2444739793341402</v>
      </c>
      <c r="M127" s="26">
        <v>9.2444739793341402</v>
      </c>
      <c r="N127" s="26">
        <v>9.2443134636292825</v>
      </c>
      <c r="O127" s="26">
        <v>9.2444204740991864</v>
      </c>
      <c r="P127" s="114" t="s">
        <v>6362</v>
      </c>
      <c r="Q127" s="42" t="s">
        <v>6353</v>
      </c>
      <c r="R127" s="42"/>
      <c r="S127" s="41" t="str" cm="1">
        <f t="array" ref="S127">IFERROR(_xlfn.IFS(
U127="MPR ISSUE","PDH",
U127="BSS Hardware Issue","BSS",
U127="Sites strategiques, MLL, Pylone, etc.","ENVTECH",
U127="AKTIVCO DEFAUT GE &amp; POWER Cabinet","AKTIVCO",
U127="AKTIVCO Coupure ENEO &amp; Baisse de tension","AKTIVCO GRID ONLY",
U127="Coupure ENEO &amp; Baisse de tension","IHS GRID ONLY",
U127="Defaut GE &amp; POWER Cabinet","IHS",
U127="Sharing","Partners",
U127="Sites strategiques &amp; DataCenter","SST &amp; DC",
U127="Exclu","Exclu",
U127="SAT","SAT",
U127="SPARE-ISSUE","SPARE-ISSUE",
U127="Fiber CAmtel","TRANS_FO_CAMTEL",
U127="Fiber AOF","Fiber AOF",
U127="Projet OCM (HUAWEI)","TRAVAUX-HUAWEI",
U127="Projet OCM (NOKIA)","TRAVAUX-NOKIA",
U127="ACCESS-ISSUE","ACCESS-ISSUE",
U127="Projet OCM (ZTE, NOKIA, autres projets)","TRAVAUX OCM",
U127="No root CAuse","No root cause",
U127="ODU HS","PDH",
U127="IP &amp; VLAN","PDH",
U127="Warehouse HUAWEI","SPARE-ISSUE",
U127="SPARE-HS","SPARE-ISSUE",
U127="Power Telco","BSS",U127="no impacts","no impacts"
),"")</f>
        <v>ACCESS-ISSUE</v>
      </c>
      <c r="T127" s="41" t="str" cm="1">
        <f t="array" ref="T127">IFERROR(_xlfn.IFS(
U127="MPR ISSUE","TX ISSUE",
U127="BSS Hardware Issue","RAN ISSUE",
U127="Sites strategiques, MLL, Pylone, etc.","ENVTECH",
U127="AKTIVCO DEFAUT GE &amp; POWER Cabinet","POWER ISSUE",
U127="AKTIVCO Coupure ENEO &amp; Baisse de tension","POWER ISSUE",
U127="Coupure ENEO &amp; Baisse de tension","POWER ISSUE",
U127="Defaut GE &amp; POWER Cabinet","POWER ISSUE",
U127="Sharing","POWER ISSUE",
U127="Sites strategiques &amp; DataCenter","POWER ISSUE",
U127="Exclu","Exclu",
U127="SAT","TX ISSUE",
U127="SPARE-ISSUE","SPARE-ISSUE",
U127="Fiber CAmtel","TX ISSUE",
U127="Fiber AOF","TX ISSUE",
U127="Projet OCM (HUAWEI)","TRAVAUX-HUAWEI",
U127="Projet OCM (NOKIA)","TRAVAUX -NOKIA",
U127="ACCESS-ISSUE","ACCESS-ISSUE",
U127="Projet OCM (ZTE, NOKIA, autres projets)","TRAVAUX OCM",
U127="No root CAuse","No root cause",
U127="ODU HS","TX ISSUE",
U127="IP &amp; VLAN","TX ISSUE",
U127="Warehouse HUAWEI","SPARE-ISSUE",
U127="SPARE-HS","SPARE-ISSUE",
U127="Power Telco","RAN ISSUE",U127="no impacts","no impacts"
),"")</f>
        <v>ACCESS-ISSUE</v>
      </c>
      <c r="U127" s="68" t="s">
        <v>25</v>
      </c>
      <c r="V127" s="41" t="str" cm="1">
        <f t="array" ref="V127">IFERROR(_xlfn.IFS(
U127="MPR ISSUE","ACTIVE",
U127="BSS Hardware Issue","ACTIVE",
U127="Sites strategiques, MLL, Pylone, etc.","PASSIVE",
U127="AKTIVCO DEFAUT GE &amp; POWER Cabinet","PASSIVE",
U127="AKTIVCO Coupure ENEO &amp; Baisse de tension","PASSIVE",
U127="Coupure ENEO &amp; Baisse de tension","PASSIVE",
U127="Defaut GE &amp; POWER Cabinet","PASSIVE",
U127="Sharing","PASSIVE",
U127="Sites strategiques &amp; DataCenter","PASSIVE",
U127="Exclu","Exclu",
U127="SAT","ACTIVE",
U127="SPARE-ISSUE","SPARE-ISSUE",
U127="Fiber CAmtel","ACTIVE",
U127="Fiber AOF","ACTIVE",
U127="Projet OCM (HUAWEI)","PLANNED WORKS",
U127="Projet OCM (NOKIA)","PLANNED WORKS",
U127="ACCESS-ISSUE","ACCESS-ISSUE",
U127="Projet OCM (ZTE, NOKIA, autres projets)","PLANNED WORKS",
U127="No root CAuse","No root cause",
U127="ODU HS","ACTIVE",
U127="IP &amp; VLAN","ACTIVE",
U127="Warehouse HUAWEI","SPARE-ISSUE",
U127="SPARE-HS","SPARE-ISSUE",
U127="Power Telco","ACTIVE", U127="no impacts","no impacts"
),"")</f>
        <v>ACCESS-ISSUE</v>
      </c>
      <c r="W127" s="113"/>
      <c r="X127" s="113"/>
      <c r="Y127" s="113"/>
      <c r="Z127" s="113"/>
      <c r="AA127" s="113"/>
      <c r="AB127" s="17" t="s">
        <v>6223</v>
      </c>
      <c r="AC127" s="17" t="str">
        <f>_xlfn.XLOOKUP(B127,'INCIDENT-04-27-2026'!E:E,'INCIDENT-04-27-2026'!F:F,"")</f>
        <v/>
      </c>
      <c r="AD127" s="9"/>
      <c r="AE127" s="7" t="s">
        <v>5465</v>
      </c>
      <c r="AF127" s="6" t="str">
        <f>_xlfn.XLOOKUP(B127,'[13]Input_27-04'!$B:$B,'[13]Input_27-04'!$M:$M,"")</f>
        <v/>
      </c>
      <c r="AG127" s="7"/>
      <c r="AH127" s="3"/>
      <c r="AI127" s="18" t="str">
        <f>_xlfn.XLOOKUP(B127,'[3]Cells Huawei 27042026 10h'!$B:$B,'[3]Cells Huawei 27042026 10h'!$T:$T,"")</f>
        <v/>
      </c>
      <c r="AJ127" s="18" t="str">
        <f>_xlfn.XLOOKUP(B127,'[3]Cells Huawei 27042026 15h'!$B:$B,'[3]Cells Huawei 27042026 15h'!$T:$T,"")</f>
        <v/>
      </c>
      <c r="AK127" s="18" t="str">
        <f>_xlfn.XLOOKUP(B127,'[4]cells down 27042026 11h28'!$B:$B,'[4]cells down 27042026 11h28'!$R:$R,"")</f>
        <v/>
      </c>
      <c r="AL127" s="18" t="str">
        <f>_xlfn.XLOOKUP(B127,'[4]cells down 27042026 18h01'!$B:$B,'[4]cells down 27042026 18h01'!$R:$R,"")</f>
        <v/>
      </c>
      <c r="AM127" s="18" t="str">
        <f>_xlfn.XLOOKUP(B127,'[5]cell downs 27042026 11h'!$B:$B,'[5]cell downs 27042026 11h'!$R:$R,"")</f>
        <v>(04/27/2026 cell nokia):-27/04/2026 : Road blocked No traffic 
24/04/2026 : Road blocked No traffic 
23/04/2026 : Feedback RM : Road blocked No traffic 
21/04/2026 : Feedback RM: Road blocked No traffic || Access issue  
20/04/2026 : Ghost town 
18/04/2026 : Check breaker and  interconnection FXDB (sfp, optical fiber) between system and radio module, swap its if neede</v>
      </c>
      <c r="AN127" s="18" t="str">
        <f>_xlfn.XLOOKUP(B127,'[5]cell downs 27042026 17h40'!$B:$B,'[5]cell downs 27042026 17h40'!$R:$R,"")</f>
        <v>(04/27/2026 cell nokia):-27/04/2026 : Road blocked No traffic 
24/04/2026 : Road blocked No traffic 
23/04/2026 : Feedback RM : Road blocked No traffic 
21/04/2026 : Feedback RM: Road blocked No traffic || Access issue  
20/04/2026 : Ghost town 
18/04/2026 : Check breaker and  interconnection FXDB (sfp, optical fiber) between system and radio module, swap its if neede</v>
      </c>
      <c r="AO127" s="18" t="str">
        <f>_xlfn.XLOOKUP(B127,'[6]ALL SITES DOWN'!$D:$D,'[6]ALL SITES DOWN'!$J:$J,"")</f>
        <v/>
      </c>
      <c r="AP127" s="18" t="str">
        <f>_xlfn.XLOOKUP(B127,'[7]ALL SITES DOWN'!$D:$D,'[7]ALL SITES DOWN'!$J:$J,"")</f>
        <v/>
      </c>
      <c r="AQ127" s="9" t="str">
        <f>_xlfn.XLOOKUP(B127,[8]sheet1!$AC:$AC,[8]sheet1!$AF:$AF,"")</f>
        <v/>
      </c>
      <c r="AR127" s="14"/>
      <c r="AS127" s="14" t="s">
        <v>5465</v>
      </c>
      <c r="AT127" s="14" t="str">
        <f>_xlfn.XLOOKUP(B127,'[9]cell downs 18042026 17h'!$B:$B,'[9]cell downs 18042026 17h'!$B:$B,"")</f>
        <v>NRO_089</v>
      </c>
      <c r="AU127" s="14" t="str">
        <f>_xlfn.XLOOKUP(B127,'[10]Cells Huawei 19042026 15h'!$B:$B,'[10]Cells Huawei 19042026 15h'!$B:$B,"")</f>
        <v/>
      </c>
      <c r="AV127" s="9" t="str">
        <f>_xlfn.XLOOKUP(B127,'[11]cells down 19042026 9H40'!$B:$B,'[11]cells down 19042026 9H40'!$B:$B,"")</f>
        <v/>
      </c>
    </row>
    <row r="128" spans="1:48" hidden="1" x14ac:dyDescent="0.3">
      <c r="A128" s="1" t="s">
        <v>1167</v>
      </c>
      <c r="B128" s="8" t="s">
        <v>1168</v>
      </c>
      <c r="C128" s="3" t="str">
        <f>_xlfn.XLOOKUP(B128,'[1]daily break down'!$D:$D,'[1]daily break down'!$E:$E,"")</f>
        <v>NORD-OUEST</v>
      </c>
      <c r="D128" s="1" t="s">
        <v>11</v>
      </c>
      <c r="E128" s="1" t="s">
        <v>96</v>
      </c>
      <c r="F128" s="3" t="s">
        <v>51</v>
      </c>
      <c r="G128" s="1" t="s">
        <v>1167</v>
      </c>
      <c r="H128" s="28" t="str">
        <f>_xlfn.XLOOKUP(B128,[2]CALCULATION!$B:$B,[2]CALCULATION!$H:$H,"")</f>
        <v>NOKIA</v>
      </c>
      <c r="I128" s="26">
        <v>6.7456189913621136</v>
      </c>
      <c r="J128" s="26">
        <v>9.2445274845690903</v>
      </c>
      <c r="K128" s="26">
        <v>9.2445274845690903</v>
      </c>
      <c r="L128" s="26">
        <v>9.2444739793341402</v>
      </c>
      <c r="M128" s="26">
        <v>9.1781453230717425</v>
      </c>
      <c r="N128" s="26">
        <v>9.0813543530432348</v>
      </c>
      <c r="O128" s="26">
        <v>9.1392291821831861</v>
      </c>
      <c r="P128" s="114" t="s">
        <v>6362</v>
      </c>
      <c r="Q128" s="42" t="s">
        <v>6353</v>
      </c>
      <c r="R128" s="42"/>
      <c r="S128" s="41" t="str" cm="1">
        <f t="array" ref="S128">IFERROR(_xlfn.IFS(
U128="MPR ISSUE","PDH",
U128="BSS Hardware Issue","BSS",
U128="Sites strategiques, MLL, Pylone, etc.","ENVTECH",
U128="AKTIVCO DEFAUT GE &amp; POWER Cabinet","AKTIVCO",
U128="AKTIVCO Coupure ENEO &amp; Baisse de tension","AKTIVCO GRID ONLY",
U128="Coupure ENEO &amp; Baisse de tension","IHS GRID ONLY",
U128="Defaut GE &amp; POWER Cabinet","IHS",
U128="Sharing","Partners",
U128="Sites strategiques &amp; DataCenter","SST &amp; DC",
U128="Exclu","Exclu",
U128="SAT","SAT",
U128="SPARE-ISSUE","SPARE-ISSUE",
U128="Fiber CAmtel","TRANS_FO_CAMTEL",
U128="Fiber AOF","Fiber AOF",
U128="Projet OCM (HUAWEI)","TRAVAUX-HUAWEI",
U128="Projet OCM (NOKIA)","TRAVAUX-NOKIA",
U128="ACCESS-ISSUE","ACCESS-ISSUE",
U128="Projet OCM (ZTE, NOKIA, autres projets)","TRAVAUX OCM",
U128="No root CAuse","No root cause",
U128="ODU HS","PDH",
U128="IP &amp; VLAN","PDH",
U128="Warehouse HUAWEI","SPARE-ISSUE",
U128="SPARE-HS","SPARE-ISSUE",
U128="Power Telco","BSS",U128="no impacts","no impacts"
),"")</f>
        <v>IHS</v>
      </c>
      <c r="T128" s="41" t="str" cm="1">
        <f t="array" ref="T128">IFERROR(_xlfn.IFS(
U128="MPR ISSUE","TX ISSUE",
U128="BSS Hardware Issue","RAN ISSUE",
U128="Sites strategiques, MLL, Pylone, etc.","ENVTECH",
U128="AKTIVCO DEFAUT GE &amp; POWER Cabinet","POWER ISSUE",
U128="AKTIVCO Coupure ENEO &amp; Baisse de tension","POWER ISSUE",
U128="Coupure ENEO &amp; Baisse de tension","POWER ISSUE",
U128="Defaut GE &amp; POWER Cabinet","POWER ISSUE",
U128="Sharing","POWER ISSUE",
U128="Sites strategiques &amp; DataCenter","POWER ISSUE",
U128="Exclu","Exclu",
U128="SAT","TX ISSUE",
U128="SPARE-ISSUE","SPARE-ISSUE",
U128="Fiber CAmtel","TX ISSUE",
U128="Fiber AOF","TX ISSUE",
U128="Projet OCM (HUAWEI)","TRAVAUX-HUAWEI",
U128="Projet OCM (NOKIA)","TRAVAUX -NOKIA",
U128="ACCESS-ISSUE","ACCESS-ISSUE",
U128="Projet OCM (ZTE, NOKIA, autres projets)","TRAVAUX OCM",
U128="No root CAuse","No root cause",
U128="ODU HS","TX ISSUE",
U128="IP &amp; VLAN","TX ISSUE",
U128="Warehouse HUAWEI","SPARE-ISSUE",
U128="SPARE-HS","SPARE-ISSUE",
U128="Power Telco","RAN ISSUE",U128="no impacts","no impacts"
),"")</f>
        <v>POWER ISSUE</v>
      </c>
      <c r="U128" s="68" t="s">
        <v>5329</v>
      </c>
      <c r="V128" s="41" t="str" cm="1">
        <f t="array" ref="V128">IFERROR(_xlfn.IFS(
U128="MPR ISSUE","ACTIVE",
U128="BSS Hardware Issue","ACTIVE",
U128="Sites strategiques, MLL, Pylone, etc.","PASSIVE",
U128="AKTIVCO DEFAUT GE &amp; POWER Cabinet","PASSIVE",
U128="AKTIVCO Coupure ENEO &amp; Baisse de tension","PASSIVE",
U128="Coupure ENEO &amp; Baisse de tension","PASSIVE",
U128="Defaut GE &amp; POWER Cabinet","PASSIVE",
U128="Sharing","PASSIVE",
U128="Sites strategiques &amp; DataCenter","PASSIVE",
U128="Exclu","Exclu",
U128="SAT","ACTIVE",
U128="SPARE-ISSUE","SPARE-ISSUE",
U128="Fiber CAmtel","ACTIVE",
U128="Fiber AOF","ACTIVE",
U128="Projet OCM (HUAWEI)","PLANNED WORKS",
U128="Projet OCM (NOKIA)","PLANNED WORKS",
U128="ACCESS-ISSUE","ACCESS-ISSUE",
U128="Projet OCM (ZTE, NOKIA, autres projets)","PLANNED WORKS",
U128="No root CAuse","No root cause",
U128="ODU HS","ACTIVE",
U128="IP &amp; VLAN","ACTIVE",
U128="Warehouse HUAWEI","SPARE-ISSUE",
U128="SPARE-HS","SPARE-ISSUE",
U128="Power Telco","ACTIVE", U128="no impacts","no impacts"
),"")</f>
        <v>PASSIVE</v>
      </c>
      <c r="W128" s="113"/>
      <c r="X128" s="113"/>
      <c r="Y128" s="113"/>
      <c r="Z128" s="113"/>
      <c r="AA128" s="113"/>
      <c r="AB128" s="17" t="s">
        <v>6224</v>
      </c>
      <c r="AC128" s="17" t="str">
        <f>_xlfn.XLOOKUP(B128,'INCIDENT-04-27-2026'!E:E,'INCIDENT-04-27-2026'!F:F,"")</f>
        <v/>
      </c>
      <c r="AD128" s="9"/>
      <c r="AE128" s="7" t="s">
        <v>5465</v>
      </c>
      <c r="AF128" s="6" t="str">
        <f>_xlfn.XLOOKUP(B128,'[13]Input_27-04'!$B:$B,'[13]Input_27-04'!$M:$M,"")</f>
        <v/>
      </c>
      <c r="AG128" s="7"/>
      <c r="AH128" s="3"/>
      <c r="AI128" s="18" t="str">
        <f>_xlfn.XLOOKUP(B128,'[3]Cells Huawei 27042026 10h'!$B:$B,'[3]Cells Huawei 27042026 10h'!$T:$T,"")</f>
        <v/>
      </c>
      <c r="AJ128" s="18" t="str">
        <f>_xlfn.XLOOKUP(B128,'[3]Cells Huawei 27042026 15h'!$B:$B,'[3]Cells Huawei 27042026 15h'!$T:$T,"")</f>
        <v/>
      </c>
      <c r="AK128" s="18" t="str">
        <f>_xlfn.XLOOKUP(B128,'[4]cells down 27042026 11h28'!$B:$B,'[4]cells down 27042026 11h28'!$R:$R,"")</f>
        <v/>
      </c>
      <c r="AL128" s="18" t="str">
        <f>_xlfn.XLOOKUP(B128,'[4]cells down 27042026 18h01'!$B:$B,'[4]cells down 27042026 18h01'!$R:$R,"")</f>
        <v/>
      </c>
      <c r="AM128" s="18" t="str">
        <f>_xlfn.XLOOKUP(B128,'[5]cell downs 27042026 11h'!$B:$B,'[5]cell downs 27042026 11h'!$R:$R,"")</f>
        <v/>
      </c>
      <c r="AN128" s="18" t="str">
        <f>_xlfn.XLOOKUP(B128,'[5]cell downs 27042026 17h40'!$B:$B,'[5]cell downs 27042026 17h40'!$R:$R,"")</f>
        <v/>
      </c>
      <c r="AO128" s="18" t="str">
        <f>_xlfn.XLOOKUP(B128,'[6]ALL SITES DOWN'!$D:$D,'[6]ALL SITES DOWN'!$J:$J,"")</f>
        <v>(04/27/2026 ocm ran 17h):-P1 incident at Bambalang</v>
      </c>
      <c r="AP128" s="18" t="str">
        <f>_xlfn.XLOOKUP(B128,'[7]ALL SITES DOWN'!$D:$D,'[7]ALL SITES DOWN'!$J:$J,"")</f>
        <v>(04/27/2026 ocm ran 11h):-P1 incident at Bambalang</v>
      </c>
      <c r="AQ128" s="9" t="str">
        <f>_xlfn.XLOOKUP(B128,[8]sheet1!$AC:$AC,[8]sheet1!$AF:$AF,"")</f>
        <v>(04/27/2026 ticket):-INC-20260427-00002500…Site up without any action on my part …Others Transmission equipement fault</v>
      </c>
      <c r="AR128" s="14"/>
      <c r="AS128" s="14" t="s">
        <v>5465</v>
      </c>
      <c r="AT128" s="14" t="str">
        <f>_xlfn.XLOOKUP(B128,'[9]cell downs 18042026 17h'!$B:$B,'[9]cell downs 18042026 17h'!$B:$B,"")</f>
        <v>NRO_050</v>
      </c>
      <c r="AU128" s="14" t="str">
        <f>_xlfn.XLOOKUP(B128,'[10]Cells Huawei 19042026 15h'!$B:$B,'[10]Cells Huawei 19042026 15h'!$B:$B,"")</f>
        <v/>
      </c>
      <c r="AV128" s="9" t="str">
        <f>_xlfn.XLOOKUP(B128,'[11]cells down 19042026 9H40'!$B:$B,'[11]cells down 19042026 9H40'!$B:$B,"")</f>
        <v/>
      </c>
    </row>
    <row r="129" spans="1:48" hidden="1" x14ac:dyDescent="0.3">
      <c r="A129" s="1" t="s">
        <v>4975</v>
      </c>
      <c r="B129" s="1" t="s">
        <v>4976</v>
      </c>
      <c r="C129" s="3" t="str">
        <f>_xlfn.XLOOKUP(B129,'[1]daily break down'!$D:$D,'[1]daily break down'!$E:$E,"")</f>
        <v>Douala</v>
      </c>
      <c r="D129" s="1" t="s">
        <v>11</v>
      </c>
      <c r="E129" s="1" t="s">
        <v>302</v>
      </c>
      <c r="F129" s="3" t="s">
        <v>31</v>
      </c>
      <c r="G129" s="1" t="s">
        <v>32</v>
      </c>
      <c r="H129" s="29" t="str">
        <f>_xlfn.XLOOKUP(B129,[2]CALCULATION!$B:$B,[2]CALCULATION!$H:$H,"")</f>
        <v>ZTE</v>
      </c>
      <c r="I129" s="26">
        <v>0</v>
      </c>
      <c r="J129" s="26">
        <v>0.16196034620027225</v>
      </c>
      <c r="K129" s="26">
        <v>0</v>
      </c>
      <c r="L129" s="26">
        <v>0.73878244914149105</v>
      </c>
      <c r="M129" s="26">
        <v>0.6833331906527067</v>
      </c>
      <c r="N129" s="26">
        <v>0</v>
      </c>
      <c r="O129" s="26">
        <v>8.9864539013163718</v>
      </c>
      <c r="P129" s="114" t="s">
        <v>6363</v>
      </c>
      <c r="Q129" s="42" t="s">
        <v>5538</v>
      </c>
      <c r="R129" s="42"/>
      <c r="S129" s="41" t="str" cm="1">
        <f t="array" ref="S129">IFERROR(_xlfn.IFS(
U129="MPR ISSUE","PDH",
U129="BSS Hardware Issue","BSS",
U129="Sites strategiques, MLL, Pylone, etc.","ENVTECH",
U129="AKTIVCO DEFAUT GE &amp; POWER Cabinet","AKTIVCO",
U129="AKTIVCO Coupure ENEO &amp; Baisse de tension","AKTIVCO GRID ONLY",
U129="Coupure ENEO &amp; Baisse de tension","IHS GRID ONLY",
U129="Defaut GE &amp; POWER Cabinet","IHS",
U129="Sharing","Partners",
U129="Sites strategiques &amp; DataCenter","SST &amp; DC",
U129="Exclu","Exclu",
U129="SAT","SAT",
U129="SPARE-ISSUE","SPARE-ISSUE",
U129="Fiber CAmtel","TRANS_FO_CAMTEL",
U129="Fiber AOF","Fiber AOF",
U129="Projet OCM (HUAWEI)","TRAVAUX-HUAWEI",
U129="Projet OCM (NOKIA)","TRAVAUX-NOKIA",
U129="ACCESS-ISSUE","ACCESS-ISSUE",
U129="Projet OCM (ZTE, NOKIA, autres projets)","TRAVAUX OCM",
U129="No root CAuse","No root cause",
U129="ODU HS","PDH",
U129="IP &amp; VLAN","PDH",
U129="Warehouse HUAWEI","SPARE-ISSUE",
U129="SPARE-HS","SPARE-ISSUE",
U129="Power Telco","BSS",U129="no impacts","no impacts"
),"")</f>
        <v>No root cause</v>
      </c>
      <c r="T129" s="41" t="str" cm="1">
        <f t="array" ref="T129">IFERROR(_xlfn.IFS(
U129="MPR ISSUE","TX ISSUE",
U129="BSS Hardware Issue","RAN ISSUE",
U129="Sites strategiques, MLL, Pylone, etc.","ENVTECH",
U129="AKTIVCO DEFAUT GE &amp; POWER Cabinet","POWER ISSUE",
U129="AKTIVCO Coupure ENEO &amp; Baisse de tension","POWER ISSUE",
U129="Coupure ENEO &amp; Baisse de tension","POWER ISSUE",
U129="Defaut GE &amp; POWER Cabinet","POWER ISSUE",
U129="Sharing","POWER ISSUE",
U129="Sites strategiques &amp; DataCenter","POWER ISSUE",
U129="Exclu","Exclu",
U129="SAT","TX ISSUE",
U129="SPARE-ISSUE","SPARE-ISSUE",
U129="Fiber CAmtel","TX ISSUE",
U129="Fiber AOF","TX ISSUE",
U129="Projet OCM (HUAWEI)","TRAVAUX-HUAWEI",
U129="Projet OCM (NOKIA)","TRAVAUX -NOKIA",
U129="ACCESS-ISSUE","ACCESS-ISSUE",
U129="Projet OCM (ZTE, NOKIA, autres projets)","TRAVAUX OCM",
U129="No root CAuse","No root cause",
U129="ODU HS","TX ISSUE",
U129="IP &amp; VLAN","TX ISSUE",
U129="Warehouse HUAWEI","SPARE-ISSUE",
U129="SPARE-HS","SPARE-ISSUE",
U129="Power Telco","RAN ISSUE",U129="no impacts","no impacts"
),"")</f>
        <v>No root cause</v>
      </c>
      <c r="U129" s="68" t="s">
        <v>5691</v>
      </c>
      <c r="V129" s="41" t="str" cm="1">
        <f t="array" ref="V129">IFERROR(_xlfn.IFS(
U129="MPR ISSUE","ACTIVE",
U129="BSS Hardware Issue","ACTIVE",
U129="Sites strategiques, MLL, Pylone, etc.","PASSIVE",
U129="AKTIVCO DEFAUT GE &amp; POWER Cabinet","PASSIVE",
U129="AKTIVCO Coupure ENEO &amp; Baisse de tension","PASSIVE",
U129="Coupure ENEO &amp; Baisse de tension","PASSIVE",
U129="Defaut GE &amp; POWER Cabinet","PASSIVE",
U129="Sharing","PASSIVE",
U129="Sites strategiques &amp; DataCenter","PASSIVE",
U129="Exclu","Exclu",
U129="SAT","ACTIVE",
U129="SPARE-ISSUE","SPARE-ISSUE",
U129="Fiber CAmtel","ACTIVE",
U129="Fiber AOF","ACTIVE",
U129="Projet OCM (HUAWEI)","PLANNED WORKS",
U129="Projet OCM (NOKIA)","PLANNED WORKS",
U129="ACCESS-ISSUE","ACCESS-ISSUE",
U129="Projet OCM (ZTE, NOKIA, autres projets)","PLANNED WORKS",
U129="No root CAuse","No root cause",
U129="ODU HS","ACTIVE",
U129="IP &amp; VLAN","ACTIVE",
U129="Warehouse HUAWEI","SPARE-ISSUE",
U129="SPARE-HS","SPARE-ISSUE",
U129="Power Telco","ACTIVE", U129="no impacts","no impacts"
),"")</f>
        <v>No root cause</v>
      </c>
      <c r="W129" s="113"/>
      <c r="X129" s="113"/>
      <c r="Y129" s="113"/>
      <c r="Z129" s="113"/>
      <c r="AA129" s="113"/>
      <c r="AB129" s="17" t="s">
        <v>6225</v>
      </c>
      <c r="AC129" s="17" t="str">
        <f>_xlfn.XLOOKUP(B129,'INCIDENT-04-27-2026'!E:E,'INCIDENT-04-27-2026'!F:F,"")</f>
        <v/>
      </c>
      <c r="AD129" s="9"/>
      <c r="AE129" s="7" t="s">
        <v>6073</v>
      </c>
      <c r="AF129" s="6" t="str">
        <f>_xlfn.XLOOKUP(B129,'[13]Input_27-04'!$B:$B,'[13]Input_27-04'!$M:$M,"")</f>
        <v/>
      </c>
      <c r="AG129" s="7"/>
      <c r="AH129" s="3"/>
      <c r="AI129" s="18" t="str">
        <f>_xlfn.XLOOKUP(B129,'[3]Cells Huawei 27042026 10h'!$B:$B,'[3]Cells Huawei 27042026 10h'!$T:$T,"")</f>
        <v/>
      </c>
      <c r="AJ129" s="18" t="str">
        <f>_xlfn.XLOOKUP(B129,'[3]Cells Huawei 27042026 15h'!$B:$B,'[3]Cells Huawei 27042026 15h'!$T:$T,"")</f>
        <v/>
      </c>
      <c r="AK129" s="18" t="str">
        <f>_xlfn.XLOOKUP(B129,'[4]cells down 27042026 11h28'!$B:$B,'[4]cells down 27042026 11h28'!$R:$R,"")</f>
        <v/>
      </c>
      <c r="AL129" s="18" t="str">
        <f>_xlfn.XLOOKUP(B129,'[4]cells down 27042026 18h01'!$B:$B,'[4]cells down 27042026 18h01'!$R:$R,"")</f>
        <v/>
      </c>
      <c r="AM129" s="18" t="str">
        <f>_xlfn.XLOOKUP(B129,'[5]cell downs 27042026 11h'!$B:$B,'[5]cell downs 27042026 11h'!$R:$R,"")</f>
        <v/>
      </c>
      <c r="AN129" s="18" t="str">
        <f>_xlfn.XLOOKUP(B129,'[5]cell downs 27042026 17h40'!$B:$B,'[5]cell downs 27042026 17h40'!$R:$R,"")</f>
        <v/>
      </c>
      <c r="AO129" s="18" t="str">
        <f>_xlfn.XLOOKUP(B129,'[6]ALL SITES DOWN'!$D:$D,'[6]ALL SITES DOWN'!$J:$J,"")</f>
        <v/>
      </c>
      <c r="AP129" s="18" t="str">
        <f>_xlfn.XLOOKUP(B129,'[7]ALL SITES DOWN'!$D:$D,'[7]ALL SITES DOWN'!$J:$J,"")</f>
        <v/>
      </c>
      <c r="AQ129" s="9" t="str">
        <f>_xlfn.XLOOKUP(B129,[8]sheet1!$AC:$AC,[8]sheet1!$AF:$AF,"")</f>
        <v>(04/27/2026 ticket):-INC-20260427-00010498</v>
      </c>
      <c r="AR129" s="14"/>
      <c r="AS129" s="14" t="s">
        <v>5465</v>
      </c>
      <c r="AT129" s="14" t="str">
        <f>_xlfn.XLOOKUP(B129,'[9]cell downs 18042026 17h'!$B:$B,'[9]cell downs 18042026 17h'!$B:$B,"")</f>
        <v/>
      </c>
      <c r="AU129" s="14" t="str">
        <f>_xlfn.XLOOKUP(B129,'[10]Cells Huawei 19042026 15h'!$B:$B,'[10]Cells Huawei 19042026 15h'!$B:$B,"")</f>
        <v/>
      </c>
      <c r="AV129" s="9" t="str">
        <f>_xlfn.XLOOKUP(B129,'[11]cells down 19042026 9H40'!$B:$B,'[11]cells down 19042026 9H40'!$B:$B,"")</f>
        <v/>
      </c>
    </row>
    <row r="130" spans="1:48" hidden="1" x14ac:dyDescent="0.3">
      <c r="A130" s="1" t="s">
        <v>3449</v>
      </c>
      <c r="B130" s="8" t="s">
        <v>3450</v>
      </c>
      <c r="C130" s="3" t="str">
        <f>_xlfn.XLOOKUP(B130,'[1]daily break down'!$D:$D,'[1]daily break down'!$E:$E,"")</f>
        <v>Yaounde</v>
      </c>
      <c r="D130" s="1" t="s">
        <v>11</v>
      </c>
      <c r="E130" s="1" t="s">
        <v>145</v>
      </c>
      <c r="F130" s="3" t="s">
        <v>37</v>
      </c>
      <c r="G130" s="1" t="s">
        <v>38</v>
      </c>
      <c r="H130" s="29" t="str">
        <f>_xlfn.XLOOKUP(B130,[2]CALCULATION!$B:$B,[2]CALCULATION!$H:$H,"")</f>
        <v>ZTE</v>
      </c>
      <c r="I130" s="26">
        <v>4.6656564878307744E-2</v>
      </c>
      <c r="J130" s="26">
        <v>2.7062591137250198</v>
      </c>
      <c r="K130" s="26">
        <v>40.693192421946563</v>
      </c>
      <c r="L130" s="26">
        <v>0</v>
      </c>
      <c r="M130" s="26">
        <v>0</v>
      </c>
      <c r="N130" s="26">
        <v>0</v>
      </c>
      <c r="O130" s="26">
        <v>8.9102802818227733</v>
      </c>
      <c r="P130" s="114" t="s">
        <v>6363</v>
      </c>
      <c r="Q130" s="42" t="s">
        <v>5538</v>
      </c>
      <c r="R130" s="42"/>
      <c r="S130" s="41" t="str" cm="1">
        <f t="array" ref="S130">IFERROR(_xlfn.IFS(
U130="MPR ISSUE","PDH",
U130="BSS Hardware Issue","BSS",
U130="Sites strategiques, MLL, Pylone, etc.","ENVTECH",
U130="AKTIVCO DEFAUT GE &amp; POWER Cabinet","AKTIVCO",
U130="AKTIVCO Coupure ENEO &amp; Baisse de tension","AKTIVCO GRID ONLY",
U130="Coupure ENEO &amp; Baisse de tension","IHS GRID ONLY",
U130="Defaut GE &amp; POWER Cabinet","IHS",
U130="Sharing","Partners",
U130="Sites strategiques &amp; DataCenter","SST &amp; DC",
U130="Exclu","Exclu",
U130="SAT","SAT",
U130="SPARE-ISSUE","SPARE-ISSUE",
U130="Fiber CAmtel","TRANS_FO_CAMTEL",
U130="Fiber AOF","Fiber AOF",
U130="Projet OCM (HUAWEI)","TRAVAUX-HUAWEI",
U130="Projet OCM (NOKIA)","TRAVAUX-NOKIA",
U130="ACCESS-ISSUE","ACCESS-ISSUE",
U130="Projet OCM (ZTE, NOKIA, autres projets)","TRAVAUX OCM",
U130="No root CAuse","No root cause",
U130="ODU HS","PDH",
U130="IP &amp; VLAN","PDH",
U130="Warehouse HUAWEI","SPARE-ISSUE",
U130="SPARE-HS","SPARE-ISSUE",
U130="Power Telco","BSS",U130="no impacts","no impacts"
),"")</f>
        <v>BSS</v>
      </c>
      <c r="T130" s="41" t="str" cm="1">
        <f t="array" ref="T130">IFERROR(_xlfn.IFS(
U130="MPR ISSUE","TX ISSUE",
U130="BSS Hardware Issue","RAN ISSUE",
U130="Sites strategiques, MLL, Pylone, etc.","ENVTECH",
U130="AKTIVCO DEFAUT GE &amp; POWER Cabinet","POWER ISSUE",
U130="AKTIVCO Coupure ENEO &amp; Baisse de tension","POWER ISSUE",
U130="Coupure ENEO &amp; Baisse de tension","POWER ISSUE",
U130="Defaut GE &amp; POWER Cabinet","POWER ISSUE",
U130="Sharing","POWER ISSUE",
U130="Sites strategiques &amp; DataCenter","POWER ISSUE",
U130="Exclu","Exclu",
U130="SAT","TX ISSUE",
U130="SPARE-ISSUE","SPARE-ISSUE",
U130="Fiber CAmtel","TX ISSUE",
U130="Fiber AOF","TX ISSUE",
U130="Projet OCM (HUAWEI)","TRAVAUX-HUAWEI",
U130="Projet OCM (NOKIA)","TRAVAUX -NOKIA",
U130="ACCESS-ISSUE","ACCESS-ISSUE",
U130="Projet OCM (ZTE, NOKIA, autres projets)","TRAVAUX OCM",
U130="No root CAuse","No root cause",
U130="ODU HS","TX ISSUE",
U130="IP &amp; VLAN","TX ISSUE",
U130="Warehouse HUAWEI","SPARE-ISSUE",
U130="SPARE-HS","SPARE-ISSUE",
U130="Power Telco","RAN ISSUE",U130="no impacts","no impacts"
),"")</f>
        <v>RAN ISSUE</v>
      </c>
      <c r="U130" s="68" t="s">
        <v>5319</v>
      </c>
      <c r="V130" s="41" t="str" cm="1">
        <f t="array" ref="V130">IFERROR(_xlfn.IFS(
U130="MPR ISSUE","ACTIVE",
U130="BSS Hardware Issue","ACTIVE",
U130="Sites strategiques, MLL, Pylone, etc.","PASSIVE",
U130="AKTIVCO DEFAUT GE &amp; POWER Cabinet","PASSIVE",
U130="AKTIVCO Coupure ENEO &amp; Baisse de tension","PASSIVE",
U130="Coupure ENEO &amp; Baisse de tension","PASSIVE",
U130="Defaut GE &amp; POWER Cabinet","PASSIVE",
U130="Sharing","PASSIVE",
U130="Sites strategiques &amp; DataCenter","PASSIVE",
U130="Exclu","Exclu",
U130="SAT","ACTIVE",
U130="SPARE-ISSUE","SPARE-ISSUE",
U130="Fiber CAmtel","ACTIVE",
U130="Fiber AOF","ACTIVE",
U130="Projet OCM (HUAWEI)","PLANNED WORKS",
U130="Projet OCM (NOKIA)","PLANNED WORKS",
U130="ACCESS-ISSUE","ACCESS-ISSUE",
U130="Projet OCM (ZTE, NOKIA, autres projets)","PLANNED WORKS",
U130="No root CAuse","No root cause",
U130="ODU HS","ACTIVE",
U130="IP &amp; VLAN","ACTIVE",
U130="Warehouse HUAWEI","SPARE-ISSUE",
U130="SPARE-HS","SPARE-ISSUE",
U130="Power Telco","ACTIVE", U130="no impacts","no impacts"
),"")</f>
        <v>ACTIVE</v>
      </c>
      <c r="W130" s="113"/>
      <c r="X130" s="113"/>
      <c r="Y130" s="113"/>
      <c r="Z130" s="113"/>
      <c r="AA130" s="113"/>
      <c r="AB130" s="17" t="s">
        <v>6206</v>
      </c>
      <c r="AC130" s="17" t="str">
        <f>_xlfn.XLOOKUP(B130,'INCIDENT-04-27-2026'!E:E,'INCIDENT-04-27-2026'!F:F,"")</f>
        <v/>
      </c>
      <c r="AD130" s="9"/>
      <c r="AE130" s="7" t="s">
        <v>6106</v>
      </c>
      <c r="AF130" s="6" t="str">
        <f>_xlfn.XLOOKUP(B130,'[13]Input_27-04'!$B:$B,'[13]Input_27-04'!$M:$M,"")</f>
        <v/>
      </c>
      <c r="AG130" s="7"/>
      <c r="AH130" s="3"/>
      <c r="AI130" s="18" t="str">
        <f>_xlfn.XLOOKUP(B130,'[3]Cells Huawei 27042026 10h'!$B:$B,'[3]Cells Huawei 27042026 10h'!$T:$T,"")</f>
        <v/>
      </c>
      <c r="AJ130" s="18" t="str">
        <f>_xlfn.XLOOKUP(B130,'[3]Cells Huawei 27042026 15h'!$B:$B,'[3]Cells Huawei 27042026 15h'!$T:$T,"")</f>
        <v/>
      </c>
      <c r="AK130" s="18" t="str">
        <f>_xlfn.XLOOKUP(B130,'[4]cells down 27042026 11h28'!$B:$B,'[4]cells down 27042026 11h28'!$R:$R,"")</f>
        <v>(04/27/2026 cell zte):-27/04/2026 : Besoin d'analyse BO RAN</v>
      </c>
      <c r="AL130" s="18" t="str">
        <f>_xlfn.XLOOKUP(B130,'[4]cells down 27042026 18h01'!$B:$B,'[4]cells down 27042026 18h01'!$R:$R,"")</f>
        <v>(04/27/2026 cell zte):-27/04/2026 : Besoin d'analyse BO RAN || GPS Instability</v>
      </c>
      <c r="AM130" s="18" t="str">
        <f>_xlfn.XLOOKUP(B130,'[5]cell downs 27042026 11h'!$B:$B,'[5]cell downs 27042026 11h'!$R:$R,"")</f>
        <v/>
      </c>
      <c r="AN130" s="18" t="str">
        <f>_xlfn.XLOOKUP(B130,'[5]cell downs 27042026 17h40'!$B:$B,'[5]cell downs 27042026 17h40'!$R:$R,"")</f>
        <v/>
      </c>
      <c r="AO130" s="18" t="str">
        <f>_xlfn.XLOOKUP(B130,'[6]ALL SITES DOWN'!$D:$D,'[6]ALL SITES DOWN'!$J:$J,"")</f>
        <v/>
      </c>
      <c r="AP130" s="18" t="str">
        <f>_xlfn.XLOOKUP(B130,'[7]ALL SITES DOWN'!$D:$D,'[7]ALL SITES DOWN'!$J:$J,"")</f>
        <v/>
      </c>
      <c r="AQ130" s="9" t="str">
        <f>_xlfn.XLOOKUP(B130,[8]sheet1!$AC:$AC,[8]sheet1!$AF:$AF,"")</f>
        <v/>
      </c>
      <c r="AR130" s="14"/>
      <c r="AS130" s="14" t="s">
        <v>3450</v>
      </c>
      <c r="AT130" s="14" t="str">
        <f>_xlfn.XLOOKUP(B130,'[9]cell downs 18042026 17h'!$B:$B,'[9]cell downs 18042026 17h'!$B:$B,"")</f>
        <v/>
      </c>
      <c r="AU130" s="14" t="str">
        <f>_xlfn.XLOOKUP(B130,'[10]Cells Huawei 19042026 15h'!$B:$B,'[10]Cells Huawei 19042026 15h'!$B:$B,"")</f>
        <v/>
      </c>
      <c r="AV130" s="9" t="str">
        <f>_xlfn.XLOOKUP(B130,'[11]cells down 19042026 9H40'!$B:$B,'[11]cells down 19042026 9H40'!$B:$B,"")</f>
        <v/>
      </c>
    </row>
    <row r="131" spans="1:48" hidden="1" x14ac:dyDescent="0.3">
      <c r="A131" s="1" t="s">
        <v>1613</v>
      </c>
      <c r="B131" s="8" t="s">
        <v>1614</v>
      </c>
      <c r="C131" s="3" t="str">
        <f>_xlfn.XLOOKUP(B131,'[1]daily break down'!$D:$D,'[1]daily break down'!$E:$E,"")</f>
        <v>Yaounde</v>
      </c>
      <c r="D131" s="1" t="s">
        <v>21</v>
      </c>
      <c r="E131" s="1" t="s">
        <v>12</v>
      </c>
      <c r="F131" s="3" t="s">
        <v>37</v>
      </c>
      <c r="G131" s="1" t="s">
        <v>38</v>
      </c>
      <c r="H131" s="29" t="str">
        <f>_xlfn.XLOOKUP(B131,[2]CALCULATION!$B:$B,[2]CALCULATION!$H:$H,"")</f>
        <v>ZTE</v>
      </c>
      <c r="I131" s="26">
        <v>27.15404941886181</v>
      </c>
      <c r="J131" s="26">
        <v>32.177548918052807</v>
      </c>
      <c r="K131" s="26">
        <v>9.2127275399291726</v>
      </c>
      <c r="L131" s="26">
        <v>0</v>
      </c>
      <c r="M131" s="26">
        <v>0</v>
      </c>
      <c r="N131" s="26">
        <v>0</v>
      </c>
      <c r="O131" s="26">
        <v>8.5501187102812803</v>
      </c>
      <c r="P131" s="114" t="s">
        <v>6363</v>
      </c>
      <c r="Q131" s="42" t="s">
        <v>5538</v>
      </c>
      <c r="R131" s="42"/>
      <c r="S131" s="41" t="str" cm="1">
        <f t="array" ref="S131">IFERROR(_xlfn.IFS(
U131="MPR ISSUE","PDH",
U131="BSS Hardware Issue","BSS",
U131="Sites strategiques, MLL, Pylone, etc.","ENVTECH",
U131="AKTIVCO DEFAUT GE &amp; POWER Cabinet","AKTIVCO",
U131="AKTIVCO Coupure ENEO &amp; Baisse de tension","AKTIVCO GRID ONLY",
U131="Coupure ENEO &amp; Baisse de tension","IHS GRID ONLY",
U131="Defaut GE &amp; POWER Cabinet","IHS",
U131="Sharing","Partners",
U131="Sites strategiques &amp; DataCenter","SST &amp; DC",
U131="Exclu","Exclu",
U131="SAT","SAT",
U131="SPARE-ISSUE","SPARE-ISSUE",
U131="Fiber CAmtel","TRANS_FO_CAMTEL",
U131="Fiber AOF","Fiber AOF",
U131="Projet OCM (HUAWEI)","TRAVAUX-HUAWEI",
U131="Projet OCM (NOKIA)","TRAVAUX-NOKIA",
U131="ACCESS-ISSUE","ACCESS-ISSUE",
U131="Projet OCM (ZTE, NOKIA, autres projets)","TRAVAUX OCM",
U131="No root CAuse","No root cause",
U131="ODU HS","PDH",
U131="IP &amp; VLAN","PDH",
U131="Warehouse HUAWEI","SPARE-ISSUE",
U131="SPARE-HS","SPARE-ISSUE",
U131="Power Telco","BSS",U131="no impacts","no impacts"
),"")</f>
        <v>No root cause</v>
      </c>
      <c r="T131" s="41" t="str" cm="1">
        <f t="array" ref="T131">IFERROR(_xlfn.IFS(
U131="MPR ISSUE","TX ISSUE",
U131="BSS Hardware Issue","RAN ISSUE",
U131="Sites strategiques, MLL, Pylone, etc.","ENVTECH",
U131="AKTIVCO DEFAUT GE &amp; POWER Cabinet","POWER ISSUE",
U131="AKTIVCO Coupure ENEO &amp; Baisse de tension","POWER ISSUE",
U131="Coupure ENEO &amp; Baisse de tension","POWER ISSUE",
U131="Defaut GE &amp; POWER Cabinet","POWER ISSUE",
U131="Sharing","POWER ISSUE",
U131="Sites strategiques &amp; DataCenter","POWER ISSUE",
U131="Exclu","Exclu",
U131="SAT","TX ISSUE",
U131="SPARE-ISSUE","SPARE-ISSUE",
U131="Fiber CAmtel","TX ISSUE",
U131="Fiber AOF","TX ISSUE",
U131="Projet OCM (HUAWEI)","TRAVAUX-HUAWEI",
U131="Projet OCM (NOKIA)","TRAVAUX -NOKIA",
U131="ACCESS-ISSUE","ACCESS-ISSUE",
U131="Projet OCM (ZTE, NOKIA, autres projets)","TRAVAUX OCM",
U131="No root CAuse","No root cause",
U131="ODU HS","TX ISSUE",
U131="IP &amp; VLAN","TX ISSUE",
U131="Warehouse HUAWEI","SPARE-ISSUE",
U131="SPARE-HS","SPARE-ISSUE",
U131="Power Telco","RAN ISSUE",U131="no impacts","no impacts"
),"")</f>
        <v>No root cause</v>
      </c>
      <c r="U131" s="68" t="s">
        <v>5691</v>
      </c>
      <c r="V131" s="41" t="str" cm="1">
        <f t="array" ref="V131">IFERROR(_xlfn.IFS(
U131="MPR ISSUE","ACTIVE",
U131="BSS Hardware Issue","ACTIVE",
U131="Sites strategiques, MLL, Pylone, etc.","PASSIVE",
U131="AKTIVCO DEFAUT GE &amp; POWER Cabinet","PASSIVE",
U131="AKTIVCO Coupure ENEO &amp; Baisse de tension","PASSIVE",
U131="Coupure ENEO &amp; Baisse de tension","PASSIVE",
U131="Defaut GE &amp; POWER Cabinet","PASSIVE",
U131="Sharing","PASSIVE",
U131="Sites strategiques &amp; DataCenter","PASSIVE",
U131="Exclu","Exclu",
U131="SAT","ACTIVE",
U131="SPARE-ISSUE","SPARE-ISSUE",
U131="Fiber CAmtel","ACTIVE",
U131="Fiber AOF","ACTIVE",
U131="Projet OCM (HUAWEI)","PLANNED WORKS",
U131="Projet OCM (NOKIA)","PLANNED WORKS",
U131="ACCESS-ISSUE","ACCESS-ISSUE",
U131="Projet OCM (ZTE, NOKIA, autres projets)","PLANNED WORKS",
U131="No root CAuse","No root cause",
U131="ODU HS","ACTIVE",
U131="IP &amp; VLAN","ACTIVE",
U131="Warehouse HUAWEI","SPARE-ISSUE",
U131="SPARE-HS","SPARE-ISSUE",
U131="Power Telco","ACTIVE", U131="no impacts","no impacts"
),"")</f>
        <v>No root cause</v>
      </c>
      <c r="W131" s="113"/>
      <c r="X131" s="113"/>
      <c r="Y131" s="113"/>
      <c r="Z131" s="113"/>
      <c r="AA131" s="113"/>
      <c r="AB131" s="17" t="s">
        <v>6226</v>
      </c>
      <c r="AC131" s="17" t="str">
        <f>_xlfn.XLOOKUP(B131,'INCIDENT-04-27-2026'!E:E,'INCIDENT-04-27-2026'!F:F,"")</f>
        <v/>
      </c>
      <c r="AD131" s="9"/>
      <c r="AE131" s="7" t="s">
        <v>6073</v>
      </c>
      <c r="AF131" s="6" t="str">
        <f>_xlfn.XLOOKUP(B131,'[13]Input_27-04'!$B:$B,'[13]Input_27-04'!$M:$M,"")</f>
        <v/>
      </c>
      <c r="AG131" s="7"/>
      <c r="AH131" s="3"/>
      <c r="AI131" s="18" t="str">
        <f>_xlfn.XLOOKUP(B131,'[3]Cells Huawei 27042026 10h'!$B:$B,'[3]Cells Huawei 27042026 10h'!$T:$T,"")</f>
        <v/>
      </c>
      <c r="AJ131" s="18" t="str">
        <f>_xlfn.XLOOKUP(B131,'[3]Cells Huawei 27042026 15h'!$B:$B,'[3]Cells Huawei 27042026 15h'!$T:$T,"")</f>
        <v/>
      </c>
      <c r="AK131" s="18" t="str">
        <f>_xlfn.XLOOKUP(B131,'[4]cells down 27042026 11h28'!$B:$B,'[4]cells down 27042026 11h28'!$R:$R,"")</f>
        <v/>
      </c>
      <c r="AL131" s="18" t="str">
        <f>_xlfn.XLOOKUP(B131,'[4]cells down 27042026 18h01'!$B:$B,'[4]cells down 27042026 18h01'!$R:$R,"")</f>
        <v/>
      </c>
      <c r="AM131" s="18" t="str">
        <f>_xlfn.XLOOKUP(B131,'[5]cell downs 27042026 11h'!$B:$B,'[5]cell downs 27042026 11h'!$R:$R,"")</f>
        <v/>
      </c>
      <c r="AN131" s="18" t="str">
        <f>_xlfn.XLOOKUP(B131,'[5]cell downs 27042026 17h40'!$B:$B,'[5]cell downs 27042026 17h40'!$R:$R,"")</f>
        <v/>
      </c>
      <c r="AO131" s="18" t="str">
        <f>_xlfn.XLOOKUP(B131,'[6]ALL SITES DOWN'!$D:$D,'[6]ALL SITES DOWN'!$J:$J,"")</f>
        <v/>
      </c>
      <c r="AP131" s="18" t="str">
        <f>_xlfn.XLOOKUP(B131,'[7]ALL SITES DOWN'!$D:$D,'[7]ALL SITES DOWN'!$J:$J,"")</f>
        <v/>
      </c>
      <c r="AQ131" s="9" t="str">
        <f>_xlfn.XLOOKUP(B131,[8]sheet1!$AC:$AC,[8]sheet1!$AF:$AF,"")</f>
        <v>(04/27/2026 ticket):-INC-20260427-00001715…2026-04-27 06:57:25…The Optim Link Radio Ekoumdoum_Ekie-Nodal is cut so please to involve CDS…Auto TT closure RCA…Others Transmission equipement fault</v>
      </c>
      <c r="AR131" s="14"/>
      <c r="AS131" s="14" t="s">
        <v>5465</v>
      </c>
      <c r="AT131" s="14" t="str">
        <f>_xlfn.XLOOKUP(B131,'[9]cell downs 18042026 17h'!$B:$B,'[9]cell downs 18042026 17h'!$B:$B,"")</f>
        <v/>
      </c>
      <c r="AU131" s="14" t="str">
        <f>_xlfn.XLOOKUP(B131,'[10]Cells Huawei 19042026 15h'!$B:$B,'[10]Cells Huawei 19042026 15h'!$B:$B,"")</f>
        <v/>
      </c>
      <c r="AV131" s="9" t="str">
        <f>_xlfn.XLOOKUP(B131,'[11]cells down 19042026 9H40'!$B:$B,'[11]cells down 19042026 9H40'!$B:$B,"")</f>
        <v/>
      </c>
    </row>
    <row r="132" spans="1:48" hidden="1" x14ac:dyDescent="0.3">
      <c r="A132" s="1" t="s">
        <v>432</v>
      </c>
      <c r="B132" s="1" t="s">
        <v>433</v>
      </c>
      <c r="C132" s="3" t="str">
        <f>_xlfn.XLOOKUP(B132,'[1]daily break down'!$D:$D,'[1]daily break down'!$E:$E,"")</f>
        <v>EXTREME-NORD</v>
      </c>
      <c r="D132" s="1" t="s">
        <v>11</v>
      </c>
      <c r="E132" s="1" t="s">
        <v>154</v>
      </c>
      <c r="F132" s="3" t="s">
        <v>55</v>
      </c>
      <c r="G132" s="1" t="s">
        <v>434</v>
      </c>
      <c r="H132" s="28" t="str">
        <f>_xlfn.XLOOKUP(B132,[2]CALCULATION!$B:$B,[2]CALCULATION!$H:$H,"")</f>
        <v>NOKIA</v>
      </c>
      <c r="I132" s="26">
        <v>6.1633393544557737</v>
      </c>
      <c r="J132" s="26">
        <v>6.1634463649256777</v>
      </c>
      <c r="K132" s="26">
        <v>6.8283792997675805</v>
      </c>
      <c r="L132" s="26">
        <v>8.9833657612502851</v>
      </c>
      <c r="M132" s="26">
        <v>9.1247106852615527</v>
      </c>
      <c r="N132" s="26">
        <v>9.0566245748942453</v>
      </c>
      <c r="O132" s="26">
        <v>8.4012610589574876</v>
      </c>
      <c r="P132" s="114" t="s">
        <v>6362</v>
      </c>
      <c r="Q132" s="42" t="s">
        <v>6353</v>
      </c>
      <c r="R132" s="42"/>
      <c r="S132" s="41" t="str" cm="1">
        <f t="array" ref="S132">IFERROR(_xlfn.IFS(
U132="MPR ISSUE","PDH",
U132="BSS Hardware Issue","BSS",
U132="Sites strategiques, MLL, Pylone, etc.","ENVTECH",
U132="AKTIVCO DEFAUT GE &amp; POWER Cabinet","AKTIVCO",
U132="AKTIVCO Coupure ENEO &amp; Baisse de tension","AKTIVCO GRID ONLY",
U132="Coupure ENEO &amp; Baisse de tension","IHS GRID ONLY",
U132="Defaut GE &amp; POWER Cabinet","IHS",
U132="Sharing","Partners",
U132="Sites strategiques &amp; DataCenter","SST &amp; DC",
U132="Exclu","Exclu",
U132="SAT","SAT",
U132="SPARE-ISSUE","SPARE-ISSUE",
U132="Fiber CAmtel","TRANS_FO_CAMTEL",
U132="Fiber AOF","Fiber AOF",
U132="Projet OCM (HUAWEI)","TRAVAUX-HUAWEI",
U132="Projet OCM (NOKIA)","TRAVAUX-NOKIA",
U132="ACCESS-ISSUE","ACCESS-ISSUE",
U132="Projet OCM (ZTE, NOKIA, autres projets)","TRAVAUX OCM",
U132="No root CAuse","No root cause",
U132="ODU HS","PDH",
U132="IP &amp; VLAN","PDH",
U132="Warehouse HUAWEI","SPARE-ISSUE",
U132="SPARE-HS","SPARE-ISSUE",
U132="Power Telco","BSS",U132="no impacts","no impacts"
),"")</f>
        <v>SPARE-ISSUE</v>
      </c>
      <c r="T132" s="41" t="str" cm="1">
        <f t="array" ref="T132">IFERROR(_xlfn.IFS(
U132="MPR ISSUE","TX ISSUE",
U132="BSS Hardware Issue","RAN ISSUE",
U132="Sites strategiques, MLL, Pylone, etc.","ENVTECH",
U132="AKTIVCO DEFAUT GE &amp; POWER Cabinet","POWER ISSUE",
U132="AKTIVCO Coupure ENEO &amp; Baisse de tension","POWER ISSUE",
U132="Coupure ENEO &amp; Baisse de tension","POWER ISSUE",
U132="Defaut GE &amp; POWER Cabinet","POWER ISSUE",
U132="Sharing","POWER ISSUE",
U132="Sites strategiques &amp; DataCenter","POWER ISSUE",
U132="Exclu","Exclu",
U132="SAT","TX ISSUE",
U132="SPARE-ISSUE","SPARE-ISSUE",
U132="Fiber CAmtel","TX ISSUE",
U132="Fiber AOF","TX ISSUE",
U132="Projet OCM (HUAWEI)","TRAVAUX-HUAWEI",
U132="Projet OCM (NOKIA)","TRAVAUX -NOKIA",
U132="ACCESS-ISSUE","ACCESS-ISSUE",
U132="Projet OCM (ZTE, NOKIA, autres projets)","TRAVAUX OCM",
U132="No root CAuse","No root cause",
U132="ODU HS","TX ISSUE",
U132="IP &amp; VLAN","TX ISSUE",
U132="Warehouse HUAWEI","SPARE-ISSUE",
U132="SPARE-HS","SPARE-ISSUE",
U132="Power Telco","RAN ISSUE",U132="no impacts","no impacts"
),"")</f>
        <v>SPARE-ISSUE</v>
      </c>
      <c r="U132" s="68" t="s">
        <v>5353</v>
      </c>
      <c r="V132" s="41" t="str" cm="1">
        <f t="array" ref="V132">IFERROR(_xlfn.IFS(
U132="MPR ISSUE","ACTIVE",
U132="BSS Hardware Issue","ACTIVE",
U132="Sites strategiques, MLL, Pylone, etc.","PASSIVE",
U132="AKTIVCO DEFAUT GE &amp; POWER Cabinet","PASSIVE",
U132="AKTIVCO Coupure ENEO &amp; Baisse de tension","PASSIVE",
U132="Coupure ENEO &amp; Baisse de tension","PASSIVE",
U132="Defaut GE &amp; POWER Cabinet","PASSIVE",
U132="Sharing","PASSIVE",
U132="Sites strategiques &amp; DataCenter","PASSIVE",
U132="Exclu","Exclu",
U132="SAT","ACTIVE",
U132="SPARE-ISSUE","SPARE-ISSUE",
U132="Fiber CAmtel","ACTIVE",
U132="Fiber AOF","ACTIVE",
U132="Projet OCM (HUAWEI)","PLANNED WORKS",
U132="Projet OCM (NOKIA)","PLANNED WORKS",
U132="ACCESS-ISSUE","ACCESS-ISSUE",
U132="Projet OCM (ZTE, NOKIA, autres projets)","PLANNED WORKS",
U132="No root CAuse","No root cause",
U132="ODU HS","ACTIVE",
U132="IP &amp; VLAN","ACTIVE",
U132="Warehouse HUAWEI","SPARE-ISSUE",
U132="SPARE-HS","SPARE-ISSUE",
U132="Power Telco","ACTIVE", U132="no impacts","no impacts"
),"")</f>
        <v>SPARE-ISSUE</v>
      </c>
      <c r="W132" s="113"/>
      <c r="X132" s="113"/>
      <c r="Y132" s="113"/>
      <c r="Z132" s="113"/>
      <c r="AA132" s="113"/>
      <c r="AB132" s="17" t="s">
        <v>6227</v>
      </c>
      <c r="AC132" s="17" t="str">
        <f>_xlfn.XLOOKUP(B132,'INCIDENT-04-27-2026'!E:E,'INCIDENT-04-27-2026'!F:F,"")</f>
        <v/>
      </c>
      <c r="AD132" s="9"/>
      <c r="AE132" s="7" t="s">
        <v>5465</v>
      </c>
      <c r="AF132" s="6" t="str">
        <f>_xlfn.XLOOKUP(B132,'[13]Input_27-04'!$B:$B,'[13]Input_27-04'!$M:$M,"")</f>
        <v/>
      </c>
      <c r="AG132" s="7"/>
      <c r="AH132" s="3"/>
      <c r="AI132" s="18" t="str">
        <f>_xlfn.XLOOKUP(B132,'[3]Cells Huawei 27042026 10h'!$B:$B,'[3]Cells Huawei 27042026 10h'!$T:$T,"")</f>
        <v/>
      </c>
      <c r="AJ132" s="18" t="str">
        <f>_xlfn.XLOOKUP(B132,'[3]Cells Huawei 27042026 15h'!$B:$B,'[3]Cells Huawei 27042026 15h'!$T:$T,"")</f>
        <v/>
      </c>
      <c r="AK132" s="18" t="str">
        <f>_xlfn.XLOOKUP(B132,'[4]cells down 27042026 11h28'!$B:$B,'[4]cells down 27042026 11h28'!$R:$R,"")</f>
        <v/>
      </c>
      <c r="AL132" s="18" t="str">
        <f>_xlfn.XLOOKUP(B132,'[4]cells down 27042026 18h01'!$B:$B,'[4]cells down 27042026 18h01'!$R:$R,"")</f>
        <v/>
      </c>
      <c r="AM132" s="18" t="str">
        <f>_xlfn.XLOOKUP(B132,'[5]cell downs 27042026 11h'!$B:$B,'[5]cell downs 27042026 11h'!$R:$R,"")</f>
        <v/>
      </c>
      <c r="AN132" s="18" t="str">
        <f>_xlfn.XLOOKUP(B132,'[5]cell downs 27042026 17h40'!$B:$B,'[5]cell downs 27042026 17h40'!$R:$R,"")</f>
        <v/>
      </c>
      <c r="AO132" s="18" t="str">
        <f>_xlfn.XLOOKUP(B132,'[6]ALL SITES DOWN'!$D:$D,'[6]ALL SITES DOWN'!$J:$J,"")</f>
        <v>(04/27/2026 ocm ran 17h):-26/04/2026 ODUs expedié de Garoua est arrivé mais L'ODU expedié de Ngaoundere n'est pas encore arrivé ETD=26.04.26
24.04.26: ODUs disponible à Garoua, à expédier vers Maroua, ETD=25.04.26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v>
      </c>
      <c r="AP132" s="18" t="str">
        <f>_xlfn.XLOOKUP(B132,'[7]ALL SITES DOWN'!$D:$D,'[7]ALL SITES DOWN'!$J:$J,"")</f>
        <v>(04/27/2026 ocm ran 11h):-26/04/2026 ODUs expedié de Garoua est arrivé mais L'ODU expedié de Ngaoundere n'est pas encore arrivé ETD=26.04.26
24.04.26: ODUs disponible à Garoua, à expédier vers Maroua, ETD=25.04.26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v>
      </c>
      <c r="AQ132" s="9" t="str">
        <f>_xlfn.XLOOKUP(B132,[8]sheet1!$AC:$AC,[8]sheet1!$AF:$AF,"")</f>
        <v>(04/27/2026 ticket):-INC-20260427-00002531…2026-04-27 10:32:40…No power issue, Ubaie = 54.5V site on GEN. TX FME Yaya 694806622 / HUAWEI is informed.…Others Transmission equipement fault</v>
      </c>
      <c r="AR132" s="14"/>
      <c r="AS132" s="14" t="s">
        <v>5465</v>
      </c>
      <c r="AT132" s="14" t="str">
        <f>_xlfn.XLOOKUP(B132,'[9]cell downs 18042026 17h'!$B:$B,'[9]cell downs 18042026 17h'!$B:$B,"")</f>
        <v/>
      </c>
      <c r="AU132" s="14" t="str">
        <f>_xlfn.XLOOKUP(B132,'[10]Cells Huawei 19042026 15h'!$B:$B,'[10]Cells Huawei 19042026 15h'!$B:$B,"")</f>
        <v/>
      </c>
      <c r="AV132" s="9" t="str">
        <f>_xlfn.XLOOKUP(B132,'[11]cells down 19042026 9H40'!$B:$B,'[11]cells down 19042026 9H40'!$B:$B,"")</f>
        <v/>
      </c>
    </row>
    <row r="133" spans="1:48" hidden="1" x14ac:dyDescent="0.3">
      <c r="A133" s="1" t="s">
        <v>3868</v>
      </c>
      <c r="B133" s="8" t="s">
        <v>3869</v>
      </c>
      <c r="C133" s="3" t="str">
        <f>_xlfn.XLOOKUP(B133,'[1]daily break down'!$D:$D,'[1]daily break down'!$E:$E,"")</f>
        <v>EXTREME-NORD</v>
      </c>
      <c r="D133" s="1" t="s">
        <v>21</v>
      </c>
      <c r="E133" s="1" t="s">
        <v>563</v>
      </c>
      <c r="F133" s="3" t="s">
        <v>55</v>
      </c>
      <c r="G133" s="1" t="s">
        <v>3868</v>
      </c>
      <c r="H133" s="27" t="str">
        <f>_xlfn.XLOOKUP(B133,[2]CALCULATION!$B:$B,[2]CALCULATION!$H:$H,"")</f>
        <v>HUAWEI</v>
      </c>
      <c r="I133" s="26">
        <v>0.2592328633433495</v>
      </c>
      <c r="J133" s="26">
        <v>0.23085725374037264</v>
      </c>
      <c r="K133" s="26">
        <v>0.43439116749849482</v>
      </c>
      <c r="L133" s="26">
        <v>1.2274635950381385</v>
      </c>
      <c r="M133" s="26">
        <v>0.20959784038603671</v>
      </c>
      <c r="N133" s="26">
        <v>6.8487057440366623</v>
      </c>
      <c r="O133" s="26">
        <v>7.9380009873499358</v>
      </c>
      <c r="P133" s="114" t="s">
        <v>6362</v>
      </c>
      <c r="Q133" s="42" t="s">
        <v>6353</v>
      </c>
      <c r="R133" s="42"/>
      <c r="S133" s="41" t="str" cm="1">
        <f t="array" ref="S133">IFERROR(_xlfn.IFS(
U133="MPR ISSUE","PDH",
U133="BSS Hardware Issue","BSS",
U133="Sites strategiques, MLL, Pylone, etc.","ENVTECH",
U133="AKTIVCO DEFAUT GE &amp; POWER Cabinet","AKTIVCO",
U133="AKTIVCO Coupure ENEO &amp; Baisse de tension","AKTIVCO GRID ONLY",
U133="Coupure ENEO &amp; Baisse de tension","IHS GRID ONLY",
U133="Defaut GE &amp; POWER Cabinet","IHS",
U133="Sharing","Partners",
U133="Sites strategiques &amp; DataCenter","SST &amp; DC",
U133="Exclu","Exclu",
U133="SAT","SAT",
U133="SPARE-ISSUE","SPARE-ISSUE",
U133="Fiber CAmtel","TRANS_FO_CAMTEL",
U133="Fiber AOF","Fiber AOF",
U133="Projet OCM (HUAWEI)","TRAVAUX-HUAWEI",
U133="Projet OCM (NOKIA)","TRAVAUX-NOKIA",
U133="ACCESS-ISSUE","ACCESS-ISSUE",
U133="Projet OCM (ZTE, NOKIA, autres projets)","TRAVAUX OCM",
U133="No root CAuse","No root cause",
U133="ODU HS","PDH",
U133="IP &amp; VLAN","PDH",
U133="Warehouse HUAWEI","SPARE-ISSUE",
U133="SPARE-HS","SPARE-ISSUE",
U133="Power Telco","BSS",U133="no impacts","no impacts"
),"")</f>
        <v/>
      </c>
      <c r="T133" s="41" t="str" cm="1">
        <f t="array" ref="T133">IFERROR(_xlfn.IFS(
U133="MPR ISSUE","TX ISSUE",
U133="BSS Hardware Issue","RAN ISSUE",
U133="Sites strategiques, MLL, Pylone, etc.","ENVTECH",
U133="AKTIVCO DEFAUT GE &amp; POWER Cabinet","POWER ISSUE",
U133="AKTIVCO Coupure ENEO &amp; Baisse de tension","POWER ISSUE",
U133="Coupure ENEO &amp; Baisse de tension","POWER ISSUE",
U133="Defaut GE &amp; POWER Cabinet","POWER ISSUE",
U133="Sharing","POWER ISSUE",
U133="Sites strategiques &amp; DataCenter","POWER ISSUE",
U133="Exclu","Exclu",
U133="SAT","TX ISSUE",
U133="SPARE-ISSUE","SPARE-ISSUE",
U133="Fiber CAmtel","TX ISSUE",
U133="Fiber AOF","TX ISSUE",
U133="Projet OCM (HUAWEI)","TRAVAUX-HUAWEI",
U133="Projet OCM (NOKIA)","TRAVAUX -NOKIA",
U133="ACCESS-ISSUE","ACCESS-ISSUE",
U133="Projet OCM (ZTE, NOKIA, autres projets)","TRAVAUX OCM",
U133="No root CAuse","No root cause",
U133="ODU HS","TX ISSUE",
U133="IP &amp; VLAN","TX ISSUE",
U133="Warehouse HUAWEI","SPARE-ISSUE",
U133="SPARE-HS","SPARE-ISSUE",
U133="Power Telco","RAN ISSUE",U133="no impacts","no impacts"
),"")</f>
        <v/>
      </c>
      <c r="U133" s="68"/>
      <c r="V133" s="41" t="str" cm="1">
        <f t="array" ref="V133">IFERROR(_xlfn.IFS(
U133="MPR ISSUE","ACTIVE",
U133="BSS Hardware Issue","ACTIVE",
U133="Sites strategiques, MLL, Pylone, etc.","PASSIVE",
U133="AKTIVCO DEFAUT GE &amp; POWER Cabinet","PASSIVE",
U133="AKTIVCO Coupure ENEO &amp; Baisse de tension","PASSIVE",
U133="Coupure ENEO &amp; Baisse de tension","PASSIVE",
U133="Defaut GE &amp; POWER Cabinet","PASSIVE",
U133="Sharing","PASSIVE",
U133="Sites strategiques &amp; DataCenter","PASSIVE",
U133="Exclu","Exclu",
U133="SAT","ACTIVE",
U133="SPARE-ISSUE","SPARE-ISSUE",
U133="Fiber CAmtel","ACTIVE",
U133="Fiber AOF","ACTIVE",
U133="Projet OCM (HUAWEI)","PLANNED WORKS",
U133="Projet OCM (NOKIA)","PLANNED WORKS",
U133="ACCESS-ISSUE","ACCESS-ISSUE",
U133="Projet OCM (ZTE, NOKIA, autres projets)","PLANNED WORKS",
U133="No root CAuse","No root cause",
U133="ODU HS","ACTIVE",
U133="IP &amp; VLAN","ACTIVE",
U133="Warehouse HUAWEI","SPARE-ISSUE",
U133="SPARE-HS","SPARE-ISSUE",
U133="Power Telco","ACTIVE", U133="no impacts","no impacts"
),"")</f>
        <v/>
      </c>
      <c r="W133" s="113"/>
      <c r="X133" s="113"/>
      <c r="Y133" s="113"/>
      <c r="Z133" s="113"/>
      <c r="AA133" s="113"/>
      <c r="AB133" s="17" t="s">
        <v>5465</v>
      </c>
      <c r="AC133" s="17" t="str">
        <f>_xlfn.XLOOKUP(B133,'INCIDENT-04-27-2026'!E:E,'INCIDENT-04-27-2026'!F:F,"")</f>
        <v/>
      </c>
      <c r="AD133" s="9"/>
      <c r="AE133" s="7" t="s">
        <v>5465</v>
      </c>
      <c r="AF133" s="6" t="str">
        <f>_xlfn.XLOOKUP(B133,'[13]Input_27-04'!$B:$B,'[13]Input_27-04'!$M:$M,"")</f>
        <v/>
      </c>
      <c r="AG133" s="7"/>
      <c r="AH133" s="3"/>
      <c r="AI133" s="18" t="str">
        <f>_xlfn.XLOOKUP(B133,'[3]Cells Huawei 27042026 10h'!$B:$B,'[3]Cells Huawei 27042026 10h'!$T:$T,"")</f>
        <v/>
      </c>
      <c r="AJ133" s="18" t="str">
        <f>_xlfn.XLOOKUP(B133,'[3]Cells Huawei 27042026 15h'!$B:$B,'[3]Cells Huawei 27042026 15h'!$T:$T,"")</f>
        <v/>
      </c>
      <c r="AK133" s="18" t="str">
        <f>_xlfn.XLOOKUP(B133,'[4]cells down 27042026 11h28'!$B:$B,'[4]cells down 27042026 11h28'!$R:$R,"")</f>
        <v/>
      </c>
      <c r="AL133" s="18" t="str">
        <f>_xlfn.XLOOKUP(B133,'[4]cells down 27042026 18h01'!$B:$B,'[4]cells down 27042026 18h01'!$R:$R,"")</f>
        <v/>
      </c>
      <c r="AM133" s="18" t="str">
        <f>_xlfn.XLOOKUP(B133,'[5]cell downs 27042026 11h'!$B:$B,'[5]cell downs 27042026 11h'!$R:$R,"")</f>
        <v/>
      </c>
      <c r="AN133" s="18" t="str">
        <f>_xlfn.XLOOKUP(B133,'[5]cell downs 27042026 17h40'!$B:$B,'[5]cell downs 27042026 17h40'!$R:$R,"")</f>
        <v/>
      </c>
      <c r="AO133" s="18" t="str">
        <f>_xlfn.XLOOKUP(B133,'[6]ALL SITES DOWN'!$D:$D,'[6]ALL SITES DOWN'!$J:$J,"")</f>
        <v/>
      </c>
      <c r="AP133" s="18" t="str">
        <f>_xlfn.XLOOKUP(B133,'[7]ALL SITES DOWN'!$D:$D,'[7]ALL SITES DOWN'!$J:$J,"")</f>
        <v/>
      </c>
      <c r="AQ133" s="9" t="str">
        <f>_xlfn.XLOOKUP(B133,[8]sheet1!$AC:$AC,[8]sheet1!$AF:$AF,"")</f>
        <v/>
      </c>
      <c r="AR133" s="14"/>
      <c r="AS133" s="14" t="s">
        <v>5465</v>
      </c>
      <c r="AT133" s="14" t="str">
        <f>_xlfn.XLOOKUP(B133,'[9]cell downs 18042026 17h'!$B:$B,'[9]cell downs 18042026 17h'!$B:$B,"")</f>
        <v/>
      </c>
      <c r="AU133" s="14" t="str">
        <f>_xlfn.XLOOKUP(B133,'[10]Cells Huawei 19042026 15h'!$B:$B,'[10]Cells Huawei 19042026 15h'!$B:$B,"")</f>
        <v/>
      </c>
      <c r="AV133" s="9" t="str">
        <f>_xlfn.XLOOKUP(B133,'[11]cells down 19042026 9H40'!$B:$B,'[11]cells down 19042026 9H40'!$B:$B,"")</f>
        <v/>
      </c>
    </row>
    <row r="134" spans="1:48" hidden="1" x14ac:dyDescent="0.3">
      <c r="A134" s="1" t="s">
        <v>1836</v>
      </c>
      <c r="B134" s="8" t="s">
        <v>1837</v>
      </c>
      <c r="C134" s="3" t="str">
        <f>_xlfn.XLOOKUP(B134,'[1]daily break down'!$D:$D,'[1]daily break down'!$E:$E,"")</f>
        <v>NORD</v>
      </c>
      <c r="D134" s="1" t="s">
        <v>21</v>
      </c>
      <c r="E134" s="1" t="s">
        <v>122</v>
      </c>
      <c r="F134" s="3" t="s">
        <v>23</v>
      </c>
      <c r="G134" s="1" t="s">
        <v>1838</v>
      </c>
      <c r="H134" s="27" t="str">
        <f>_xlfn.XLOOKUP(B134,[2]CALCULATION!$B:$B,[2]CALCULATION!$H:$H,"")</f>
        <v>Huawei</v>
      </c>
      <c r="I134" s="26">
        <v>5.2613481036317914E-3</v>
      </c>
      <c r="J134" s="26">
        <v>0</v>
      </c>
      <c r="K134" s="26">
        <v>0</v>
      </c>
      <c r="L134" s="26">
        <v>3.738874478145608</v>
      </c>
      <c r="M134" s="26">
        <v>2.7644371391963653E-2</v>
      </c>
      <c r="N134" s="26">
        <v>2.9427879223703251E-2</v>
      </c>
      <c r="O134" s="26">
        <v>7.8338976352112955</v>
      </c>
      <c r="P134" s="114" t="s">
        <v>6362</v>
      </c>
      <c r="Q134" s="42" t="s">
        <v>5537</v>
      </c>
      <c r="R134" s="42"/>
      <c r="S134" s="41" t="str" cm="1">
        <f t="array" ref="S134">IFERROR(_xlfn.IFS(
U134="MPR ISSUE","PDH",
U134="BSS Hardware Issue","BSS",
U134="Sites strategiques, MLL, Pylone, etc.","ENVTECH",
U134="AKTIVCO DEFAUT GE &amp; POWER Cabinet","AKTIVCO",
U134="AKTIVCO Coupure ENEO &amp; Baisse de tension","AKTIVCO GRID ONLY",
U134="Coupure ENEO &amp; Baisse de tension","IHS GRID ONLY",
U134="Defaut GE &amp; POWER Cabinet","IHS",
U134="Sharing","Partners",
U134="Sites strategiques &amp; DataCenter","SST &amp; DC",
U134="Exclu","Exclu",
U134="SAT","SAT",
U134="SPARE-ISSUE","SPARE-ISSUE",
U134="Fiber CAmtel","TRANS_FO_CAMTEL",
U134="Fiber AOF","Fiber AOF",
U134="Projet OCM (HUAWEI)","TRAVAUX-HUAWEI",
U134="Projet OCM (NOKIA)","TRAVAUX-NOKIA",
U134="ACCESS-ISSUE","ACCESS-ISSUE",
U134="Projet OCM (ZTE, NOKIA, autres projets)","TRAVAUX OCM",
U134="No root CAuse","No root cause",
U134="ODU HS","PDH",
U134="IP &amp; VLAN","PDH",
U134="Warehouse HUAWEI","SPARE-ISSUE",
U134="SPARE-HS","SPARE-ISSUE",
U134="Power Telco","BSS",U134="no impacts","no impacts"
),"")</f>
        <v>Exclu</v>
      </c>
      <c r="T134" s="41" t="str" cm="1">
        <f t="array" ref="T134">IFERROR(_xlfn.IFS(
U134="MPR ISSUE","TX ISSUE",
U134="BSS Hardware Issue","RAN ISSUE",
U134="Sites strategiques, MLL, Pylone, etc.","ENVTECH",
U134="AKTIVCO DEFAUT GE &amp; POWER Cabinet","POWER ISSUE",
U134="AKTIVCO Coupure ENEO &amp; Baisse de tension","POWER ISSUE",
U134="Coupure ENEO &amp; Baisse de tension","POWER ISSUE",
U134="Defaut GE &amp; POWER Cabinet","POWER ISSUE",
U134="Sharing","POWER ISSUE",
U134="Sites strategiques &amp; DataCenter","POWER ISSUE",
U134="Exclu","Exclu",
U134="SAT","TX ISSUE",
U134="SPARE-ISSUE","SPARE-ISSUE",
U134="Fiber CAmtel","TX ISSUE",
U134="Fiber AOF","TX ISSUE",
U134="Projet OCM (HUAWEI)","TRAVAUX-HUAWEI",
U134="Projet OCM (NOKIA)","TRAVAUX -NOKIA",
U134="ACCESS-ISSUE","ACCESS-ISSUE",
U134="Projet OCM (ZTE, NOKIA, autres projets)","TRAVAUX OCM",
U134="No root CAuse","No root cause",
U134="ODU HS","TX ISSUE",
U134="IP &amp; VLAN","TX ISSUE",
U134="Warehouse HUAWEI","SPARE-ISSUE",
U134="SPARE-HS","SPARE-ISSUE",
U134="Power Telco","RAN ISSUE",U134="no impacts","no impacts"
),"")</f>
        <v>Exclu</v>
      </c>
      <c r="U134" s="68" t="s">
        <v>5537</v>
      </c>
      <c r="V134" s="41" t="str" cm="1">
        <f t="array" ref="V134">IFERROR(_xlfn.IFS(
U134="MPR ISSUE","ACTIVE",
U134="BSS Hardware Issue","ACTIVE",
U134="Sites strategiques, MLL, Pylone, etc.","PASSIVE",
U134="AKTIVCO DEFAUT GE &amp; POWER Cabinet","PASSIVE",
U134="AKTIVCO Coupure ENEO &amp; Baisse de tension","PASSIVE",
U134="Coupure ENEO &amp; Baisse de tension","PASSIVE",
U134="Defaut GE &amp; POWER Cabinet","PASSIVE",
U134="Sharing","PASSIVE",
U134="Sites strategiques &amp; DataCenter","PASSIVE",
U134="Exclu","Exclu",
U134="SAT","ACTIVE",
U134="SPARE-ISSUE","SPARE-ISSUE",
U134="Fiber CAmtel","ACTIVE",
U134="Fiber AOF","ACTIVE",
U134="Projet OCM (HUAWEI)","PLANNED WORKS",
U134="Projet OCM (NOKIA)","PLANNED WORKS",
U134="ACCESS-ISSUE","ACCESS-ISSUE",
U134="Projet OCM (ZTE, NOKIA, autres projets)","PLANNED WORKS",
U134="No root CAuse","No root cause",
U134="ODU HS","ACTIVE",
U134="IP &amp; VLAN","ACTIVE",
U134="Warehouse HUAWEI","SPARE-ISSUE",
U134="SPARE-HS","SPARE-ISSUE",
U134="Power Telco","ACTIVE", U134="no impacts","no impacts"
),"")</f>
        <v>Exclu</v>
      </c>
      <c r="W134" s="113"/>
      <c r="X134" s="113"/>
      <c r="Y134" s="113"/>
      <c r="Z134" s="113"/>
      <c r="AA134" s="113"/>
      <c r="AB134" s="17" t="s">
        <v>5934</v>
      </c>
      <c r="AC134" s="17" t="str">
        <f>_xlfn.XLOOKUP(B134,'INCIDENT-04-27-2026'!E:E,'INCIDENT-04-27-2026'!F:F,"")</f>
        <v/>
      </c>
      <c r="AD134" s="9"/>
      <c r="AE134" s="7" t="s">
        <v>5465</v>
      </c>
      <c r="AF134" s="6" t="str">
        <f>_xlfn.XLOOKUP(B134,'[13]Input_27-04'!$B:$B,'[13]Input_27-04'!$M:$M,"")</f>
        <v/>
      </c>
      <c r="AG134" s="7"/>
      <c r="AH134" s="3"/>
      <c r="AI134" s="18" t="str">
        <f>_xlfn.XLOOKUP(B134,'[3]Cells Huawei 27042026 10h'!$B:$B,'[3]Cells Huawei 27042026 10h'!$T:$T,"")</f>
        <v/>
      </c>
      <c r="AJ134" s="18" t="str">
        <f>_xlfn.XLOOKUP(B134,'[3]Cells Huawei 27042026 15h'!$B:$B,'[3]Cells Huawei 27042026 15h'!$T:$T,"")</f>
        <v/>
      </c>
      <c r="AK134" s="18" t="str">
        <f>_xlfn.XLOOKUP(B134,'[4]cells down 27042026 11h28'!$B:$B,'[4]cells down 27042026 11h28'!$R:$R,"")</f>
        <v/>
      </c>
      <c r="AL134" s="18" t="str">
        <f>_xlfn.XLOOKUP(B134,'[4]cells down 27042026 18h01'!$B:$B,'[4]cells down 27042026 18h01'!$R:$R,"")</f>
        <v/>
      </c>
      <c r="AM134" s="18" t="str">
        <f>_xlfn.XLOOKUP(B134,'[5]cell downs 27042026 11h'!$B:$B,'[5]cell downs 27042026 11h'!$R:$R,"")</f>
        <v/>
      </c>
      <c r="AN134" s="18" t="str">
        <f>_xlfn.XLOOKUP(B134,'[5]cell downs 27042026 17h40'!$B:$B,'[5]cell downs 27042026 17h40'!$R:$R,"")</f>
        <v/>
      </c>
      <c r="AO134" s="18" t="str">
        <f>_xlfn.XLOOKUP(B134,'[6]ALL SITES DOWN'!$D:$D,'[6]ALL SITES DOWN'!$J:$J,"")</f>
        <v/>
      </c>
      <c r="AP134" s="18" t="str">
        <f>_xlfn.XLOOKUP(B134,'[7]ALL SITES DOWN'!$D:$D,'[7]ALL SITES DOWN'!$J:$J,"")</f>
        <v>(04/27/2026 ocm ran 11h):-power status check ongoing</v>
      </c>
      <c r="AQ134" s="9" t="str">
        <f>_xlfn.XLOOKUP(B134,[8]sheet1!$AC:$AC,[8]sheet1!$AF:$AF,"")</f>
        <v/>
      </c>
      <c r="AR134" s="14"/>
      <c r="AS134" s="14" t="s">
        <v>5465</v>
      </c>
      <c r="AT134" s="14" t="str">
        <f>_xlfn.XLOOKUP(B134,'[9]cell downs 18042026 17h'!$B:$B,'[9]cell downs 18042026 17h'!$B:$B,"")</f>
        <v/>
      </c>
      <c r="AU134" s="14" t="str">
        <f>_xlfn.XLOOKUP(B134,'[10]Cells Huawei 19042026 15h'!$B:$B,'[10]Cells Huawei 19042026 15h'!$B:$B,"")</f>
        <v/>
      </c>
      <c r="AV134" s="9" t="str">
        <f>_xlfn.XLOOKUP(B134,'[11]cells down 19042026 9H40'!$B:$B,'[11]cells down 19042026 9H40'!$B:$B,"")</f>
        <v/>
      </c>
    </row>
    <row r="135" spans="1:48" hidden="1" x14ac:dyDescent="0.3">
      <c r="A135" s="1" t="s">
        <v>5019</v>
      </c>
      <c r="B135" s="8" t="s">
        <v>5020</v>
      </c>
      <c r="C135" s="3" t="str">
        <f>_xlfn.XLOOKUP(B135,'[1]daily break down'!$D:$D,'[1]daily break down'!$E:$E,"")</f>
        <v>SUD-OUEST</v>
      </c>
      <c r="D135" s="1" t="s">
        <v>11</v>
      </c>
      <c r="E135" s="1" t="s">
        <v>12</v>
      </c>
      <c r="F135" s="3" t="s">
        <v>13</v>
      </c>
      <c r="G135" s="1" t="s">
        <v>1432</v>
      </c>
      <c r="H135" s="27" t="str">
        <f>_xlfn.XLOOKUP(B135,[2]CALCULATION!$B:$B,[2]CALCULATION!$H:$H,"")</f>
        <v>Huawei</v>
      </c>
      <c r="I135" s="26">
        <v>0</v>
      </c>
      <c r="J135" s="26">
        <v>0</v>
      </c>
      <c r="K135" s="26">
        <v>7.1714849914248938E-2</v>
      </c>
      <c r="L135" s="26">
        <v>0</v>
      </c>
      <c r="M135" s="26">
        <v>0</v>
      </c>
      <c r="N135" s="26">
        <v>0</v>
      </c>
      <c r="O135" s="26">
        <v>7.8024722272160449</v>
      </c>
      <c r="P135" s="114" t="s">
        <v>6363</v>
      </c>
      <c r="Q135" s="42" t="s">
        <v>6353</v>
      </c>
      <c r="R135" s="42"/>
      <c r="S135" s="41" t="str" cm="1">
        <f t="array" ref="S135">IFERROR(_xlfn.IFS(
U135="MPR ISSUE","PDH",
U135="BSS Hardware Issue","BSS",
U135="Sites strategiques, MLL, Pylone, etc.","ENVTECH",
U135="AKTIVCO DEFAUT GE &amp; POWER Cabinet","AKTIVCO",
U135="AKTIVCO Coupure ENEO &amp; Baisse de tension","AKTIVCO GRID ONLY",
U135="Coupure ENEO &amp; Baisse de tension","IHS GRID ONLY",
U135="Defaut GE &amp; POWER Cabinet","IHS",
U135="Sharing","Partners",
U135="Sites strategiques &amp; DataCenter","SST &amp; DC",
U135="Exclu","Exclu",
U135="SAT","SAT",
U135="SPARE-ISSUE","SPARE-ISSUE",
U135="Fiber CAmtel","TRANS_FO_CAMTEL",
U135="Fiber AOF","Fiber AOF",
U135="Projet OCM (HUAWEI)","TRAVAUX-HUAWEI",
U135="Projet OCM (NOKIA)","TRAVAUX-NOKIA",
U135="ACCESS-ISSUE","ACCESS-ISSUE",
U135="Projet OCM (ZTE, NOKIA, autres projets)","TRAVAUX OCM",
U135="No root CAuse","No root cause",
U135="ODU HS","PDH",
U135="IP &amp; VLAN","PDH",
U135="Warehouse HUAWEI","SPARE-ISSUE",
U135="SPARE-HS","SPARE-ISSUE",
U135="Power Telco","BSS",U135="no impacts","no impacts"
),"")</f>
        <v>No root cause</v>
      </c>
      <c r="T135" s="41" t="str" cm="1">
        <f t="array" ref="T135">IFERROR(_xlfn.IFS(
U135="MPR ISSUE","TX ISSUE",
U135="BSS Hardware Issue","RAN ISSUE",
U135="Sites strategiques, MLL, Pylone, etc.","ENVTECH",
U135="AKTIVCO DEFAUT GE &amp; POWER Cabinet","POWER ISSUE",
U135="AKTIVCO Coupure ENEO &amp; Baisse de tension","POWER ISSUE",
U135="Coupure ENEO &amp; Baisse de tension","POWER ISSUE",
U135="Defaut GE &amp; POWER Cabinet","POWER ISSUE",
U135="Sharing","POWER ISSUE",
U135="Sites strategiques &amp; DataCenter","POWER ISSUE",
U135="Exclu","Exclu",
U135="SAT","TX ISSUE",
U135="SPARE-ISSUE","SPARE-ISSUE",
U135="Fiber CAmtel","TX ISSUE",
U135="Fiber AOF","TX ISSUE",
U135="Projet OCM (HUAWEI)","TRAVAUX-HUAWEI",
U135="Projet OCM (NOKIA)","TRAVAUX -NOKIA",
U135="ACCESS-ISSUE","ACCESS-ISSUE",
U135="Projet OCM (ZTE, NOKIA, autres projets)","TRAVAUX OCM",
U135="No root CAuse","No root cause",
U135="ODU HS","TX ISSUE",
U135="IP &amp; VLAN","TX ISSUE",
U135="Warehouse HUAWEI","SPARE-ISSUE",
U135="SPARE-HS","SPARE-ISSUE",
U135="Power Telco","RAN ISSUE",U135="no impacts","no impacts"
),"")</f>
        <v>No root cause</v>
      </c>
      <c r="U135" s="68" t="s">
        <v>5691</v>
      </c>
      <c r="V135" s="41" t="str" cm="1">
        <f t="array" ref="V135">IFERROR(_xlfn.IFS(
U135="MPR ISSUE","ACTIVE",
U135="BSS Hardware Issue","ACTIVE",
U135="Sites strategiques, MLL, Pylone, etc.","PASSIVE",
U135="AKTIVCO DEFAUT GE &amp; POWER Cabinet","PASSIVE",
U135="AKTIVCO Coupure ENEO &amp; Baisse de tension","PASSIVE",
U135="Coupure ENEO &amp; Baisse de tension","PASSIVE",
U135="Defaut GE &amp; POWER Cabinet","PASSIVE",
U135="Sharing","PASSIVE",
U135="Sites strategiques &amp; DataCenter","PASSIVE",
U135="Exclu","Exclu",
U135="SAT","ACTIVE",
U135="SPARE-ISSUE","SPARE-ISSUE",
U135="Fiber CAmtel","ACTIVE",
U135="Fiber AOF","ACTIVE",
U135="Projet OCM (HUAWEI)","PLANNED WORKS",
U135="Projet OCM (NOKIA)","PLANNED WORKS",
U135="ACCESS-ISSUE","ACCESS-ISSUE",
U135="Projet OCM (ZTE, NOKIA, autres projets)","PLANNED WORKS",
U135="No root CAuse","No root cause",
U135="ODU HS","ACTIVE",
U135="IP &amp; VLAN","ACTIVE",
U135="Warehouse HUAWEI","SPARE-ISSUE",
U135="SPARE-HS","SPARE-ISSUE",
U135="Power Telco","ACTIVE", U135="no impacts","no impacts"
),"")</f>
        <v>No root cause</v>
      </c>
      <c r="W135" s="113"/>
      <c r="X135" s="113"/>
      <c r="Y135" s="113"/>
      <c r="Z135" s="113"/>
      <c r="AA135" s="113"/>
      <c r="AB135" s="17" t="s">
        <v>5934</v>
      </c>
      <c r="AC135" s="17" t="str">
        <f>_xlfn.XLOOKUP(B135,'INCIDENT-04-27-2026'!E:E,'INCIDENT-04-27-2026'!F:F,"")</f>
        <v/>
      </c>
      <c r="AD135" s="9"/>
      <c r="AE135" s="7" t="s">
        <v>5465</v>
      </c>
      <c r="AF135" s="6" t="str">
        <f>_xlfn.XLOOKUP(B135,'[13]Input_27-04'!$B:$B,'[13]Input_27-04'!$M:$M,"")</f>
        <v/>
      </c>
      <c r="AG135" s="7"/>
      <c r="AH135" s="3"/>
      <c r="AI135" s="18" t="str">
        <f>_xlfn.XLOOKUP(B135,'[3]Cells Huawei 27042026 10h'!$B:$B,'[3]Cells Huawei 27042026 10h'!$T:$T,"")</f>
        <v/>
      </c>
      <c r="AJ135" s="18" t="str">
        <f>_xlfn.XLOOKUP(B135,'[3]Cells Huawei 27042026 15h'!$B:$B,'[3]Cells Huawei 27042026 15h'!$T:$T,"")</f>
        <v/>
      </c>
      <c r="AK135" s="18" t="str">
        <f>_xlfn.XLOOKUP(B135,'[4]cells down 27042026 11h28'!$B:$B,'[4]cells down 27042026 11h28'!$R:$R,"")</f>
        <v/>
      </c>
      <c r="AL135" s="18" t="str">
        <f>_xlfn.XLOOKUP(B135,'[4]cells down 27042026 18h01'!$B:$B,'[4]cells down 27042026 18h01'!$R:$R,"")</f>
        <v/>
      </c>
      <c r="AM135" s="18" t="str">
        <f>_xlfn.XLOOKUP(B135,'[5]cell downs 27042026 11h'!$B:$B,'[5]cell downs 27042026 11h'!$R:$R,"")</f>
        <v/>
      </c>
      <c r="AN135" s="18" t="str">
        <f>_xlfn.XLOOKUP(B135,'[5]cell downs 27042026 17h40'!$B:$B,'[5]cell downs 27042026 17h40'!$R:$R,"")</f>
        <v/>
      </c>
      <c r="AO135" s="18" t="str">
        <f>_xlfn.XLOOKUP(B135,'[6]ALL SITES DOWN'!$D:$D,'[6]ALL SITES DOWN'!$J:$J,"")</f>
        <v/>
      </c>
      <c r="AP135" s="18" t="str">
        <f>_xlfn.XLOOKUP(B135,'[7]ALL SITES DOWN'!$D:$D,'[7]ALL SITES DOWN'!$J:$J,"")</f>
        <v>(04/27/2026 ocm ran 11h):-power status check ongoing</v>
      </c>
      <c r="AQ135" s="9" t="str">
        <f>_xlfn.XLOOKUP(B135,[8]sheet1!$AC:$AC,[8]sheet1!$AF:$AF,"")</f>
        <v/>
      </c>
      <c r="AR135" s="14"/>
      <c r="AS135" s="14" t="s">
        <v>5465</v>
      </c>
      <c r="AT135" s="14" t="str">
        <f>_xlfn.XLOOKUP(B135,'[9]cell downs 18042026 17h'!$B:$B,'[9]cell downs 18042026 17h'!$B:$B,"")</f>
        <v/>
      </c>
      <c r="AU135" s="14" t="str">
        <f>_xlfn.XLOOKUP(B135,'[10]Cells Huawei 19042026 15h'!$B:$B,'[10]Cells Huawei 19042026 15h'!$B:$B,"")</f>
        <v/>
      </c>
      <c r="AV135" s="9" t="str">
        <f>_xlfn.XLOOKUP(B135,'[11]cells down 19042026 9H40'!$B:$B,'[11]cells down 19042026 9H40'!$B:$B,"")</f>
        <v/>
      </c>
    </row>
    <row r="136" spans="1:48" hidden="1" x14ac:dyDescent="0.3">
      <c r="A136" s="1" t="s">
        <v>1549</v>
      </c>
      <c r="B136" s="8" t="s">
        <v>1550</v>
      </c>
      <c r="C136" s="3" t="str">
        <f>_xlfn.XLOOKUP(B136,'[1]daily break down'!$D:$D,'[1]daily break down'!$E:$E,"")</f>
        <v>SUD-OUEST</v>
      </c>
      <c r="D136" s="1" t="s">
        <v>21</v>
      </c>
      <c r="E136" s="1" t="s">
        <v>988</v>
      </c>
      <c r="F136" s="3" t="s">
        <v>13</v>
      </c>
      <c r="G136" s="1" t="s">
        <v>1432</v>
      </c>
      <c r="H136" s="27" t="str">
        <f>_xlfn.XLOOKUP(B136,[2]CALCULATION!$B:$B,[2]CALCULATION!$H:$H,"")</f>
        <v>Huawei</v>
      </c>
      <c r="I136" s="26">
        <v>1.2484554822177136E-3</v>
      </c>
      <c r="J136" s="26">
        <v>1.4981465786612564E-3</v>
      </c>
      <c r="K136" s="26">
        <v>7.3979904860558207E-2</v>
      </c>
      <c r="L136" s="26">
        <v>1.4981465786612564E-3</v>
      </c>
      <c r="M136" s="26">
        <v>1.2484554822177136E-3</v>
      </c>
      <c r="N136" s="26">
        <v>1.4981465786612564E-3</v>
      </c>
      <c r="O136" s="26">
        <v>7.7486816310107791</v>
      </c>
      <c r="P136" s="114" t="s">
        <v>6363</v>
      </c>
      <c r="Q136" s="42" t="s">
        <v>6353</v>
      </c>
      <c r="R136" s="42"/>
      <c r="S136" s="41" t="str" cm="1">
        <f t="array" ref="S136">IFERROR(_xlfn.IFS(
U136="MPR ISSUE","PDH",
U136="BSS Hardware Issue","BSS",
U136="Sites strategiques, MLL, Pylone, etc.","ENVTECH",
U136="AKTIVCO DEFAUT GE &amp; POWER Cabinet","AKTIVCO",
U136="AKTIVCO Coupure ENEO &amp; Baisse de tension","AKTIVCO GRID ONLY",
U136="Coupure ENEO &amp; Baisse de tension","IHS GRID ONLY",
U136="Defaut GE &amp; POWER Cabinet","IHS",
U136="Sharing","Partners",
U136="Sites strategiques &amp; DataCenter","SST &amp; DC",
U136="Exclu","Exclu",
U136="SAT","SAT",
U136="SPARE-ISSUE","SPARE-ISSUE",
U136="Fiber CAmtel","TRANS_FO_CAMTEL",
U136="Fiber AOF","Fiber AOF",
U136="Projet OCM (HUAWEI)","TRAVAUX-HUAWEI",
U136="Projet OCM (NOKIA)","TRAVAUX-NOKIA",
U136="ACCESS-ISSUE","ACCESS-ISSUE",
U136="Projet OCM (ZTE, NOKIA, autres projets)","TRAVAUX OCM",
U136="No root CAuse","No root cause",
U136="ODU HS","PDH",
U136="IP &amp; VLAN","PDH",
U136="Warehouse HUAWEI","SPARE-ISSUE",
U136="SPARE-HS","SPARE-ISSUE",
U136="Power Telco","BSS",U136="no impacts","no impacts"
),"")</f>
        <v>No root cause</v>
      </c>
      <c r="T136" s="41" t="str" cm="1">
        <f t="array" ref="T136">IFERROR(_xlfn.IFS(
U136="MPR ISSUE","TX ISSUE",
U136="BSS Hardware Issue","RAN ISSUE",
U136="Sites strategiques, MLL, Pylone, etc.","ENVTECH",
U136="AKTIVCO DEFAUT GE &amp; POWER Cabinet","POWER ISSUE",
U136="AKTIVCO Coupure ENEO &amp; Baisse de tension","POWER ISSUE",
U136="Coupure ENEO &amp; Baisse de tension","POWER ISSUE",
U136="Defaut GE &amp; POWER Cabinet","POWER ISSUE",
U136="Sharing","POWER ISSUE",
U136="Sites strategiques &amp; DataCenter","POWER ISSUE",
U136="Exclu","Exclu",
U136="SAT","TX ISSUE",
U136="SPARE-ISSUE","SPARE-ISSUE",
U136="Fiber CAmtel","TX ISSUE",
U136="Fiber AOF","TX ISSUE",
U136="Projet OCM (HUAWEI)","TRAVAUX-HUAWEI",
U136="Projet OCM (NOKIA)","TRAVAUX -NOKIA",
U136="ACCESS-ISSUE","ACCESS-ISSUE",
U136="Projet OCM (ZTE, NOKIA, autres projets)","TRAVAUX OCM",
U136="No root CAuse","No root cause",
U136="ODU HS","TX ISSUE",
U136="IP &amp; VLAN","TX ISSUE",
U136="Warehouse HUAWEI","SPARE-ISSUE",
U136="SPARE-HS","SPARE-ISSUE",
U136="Power Telco","RAN ISSUE",U136="no impacts","no impacts"
),"")</f>
        <v>No root cause</v>
      </c>
      <c r="U136" s="68" t="s">
        <v>5691</v>
      </c>
      <c r="V136" s="41" t="str" cm="1">
        <f t="array" ref="V136">IFERROR(_xlfn.IFS(
U136="MPR ISSUE","ACTIVE",
U136="BSS Hardware Issue","ACTIVE",
U136="Sites strategiques, MLL, Pylone, etc.","PASSIVE",
U136="AKTIVCO DEFAUT GE &amp; POWER Cabinet","PASSIVE",
U136="AKTIVCO Coupure ENEO &amp; Baisse de tension","PASSIVE",
U136="Coupure ENEO &amp; Baisse de tension","PASSIVE",
U136="Defaut GE &amp; POWER Cabinet","PASSIVE",
U136="Sharing","PASSIVE",
U136="Sites strategiques &amp; DataCenter","PASSIVE",
U136="Exclu","Exclu",
U136="SAT","ACTIVE",
U136="SPARE-ISSUE","SPARE-ISSUE",
U136="Fiber CAmtel","ACTIVE",
U136="Fiber AOF","ACTIVE",
U136="Projet OCM (HUAWEI)","PLANNED WORKS",
U136="Projet OCM (NOKIA)","PLANNED WORKS",
U136="ACCESS-ISSUE","ACCESS-ISSUE",
U136="Projet OCM (ZTE, NOKIA, autres projets)","PLANNED WORKS",
U136="No root CAuse","No root cause",
U136="ODU HS","ACTIVE",
U136="IP &amp; VLAN","ACTIVE",
U136="Warehouse HUAWEI","SPARE-ISSUE",
U136="SPARE-HS","SPARE-ISSUE",
U136="Power Telco","ACTIVE", U136="no impacts","no impacts"
),"")</f>
        <v>No root cause</v>
      </c>
      <c r="W136" s="113"/>
      <c r="X136" s="113"/>
      <c r="Y136" s="113"/>
      <c r="Z136" s="113"/>
      <c r="AA136" s="113"/>
      <c r="AB136" s="17" t="s">
        <v>5934</v>
      </c>
      <c r="AC136" s="17" t="str">
        <f>_xlfn.XLOOKUP(B136,'INCIDENT-04-27-2026'!E:E,'INCIDENT-04-27-2026'!F:F,"")</f>
        <v/>
      </c>
      <c r="AD136" s="9"/>
      <c r="AE136" s="7" t="s">
        <v>5465</v>
      </c>
      <c r="AF136" s="6" t="str">
        <f>_xlfn.XLOOKUP(B136,'[13]Input_27-04'!$B:$B,'[13]Input_27-04'!$M:$M,"")</f>
        <v/>
      </c>
      <c r="AG136" s="7"/>
      <c r="AH136" s="3"/>
      <c r="AI136" s="18" t="str">
        <f>_xlfn.XLOOKUP(B136,'[3]Cells Huawei 27042026 10h'!$B:$B,'[3]Cells Huawei 27042026 10h'!$T:$T,"")</f>
        <v/>
      </c>
      <c r="AJ136" s="18" t="str">
        <f>_xlfn.XLOOKUP(B136,'[3]Cells Huawei 27042026 15h'!$B:$B,'[3]Cells Huawei 27042026 15h'!$T:$T,"")</f>
        <v/>
      </c>
      <c r="AK136" s="18" t="str">
        <f>_xlfn.XLOOKUP(B136,'[4]cells down 27042026 11h28'!$B:$B,'[4]cells down 27042026 11h28'!$R:$R,"")</f>
        <v/>
      </c>
      <c r="AL136" s="18" t="str">
        <f>_xlfn.XLOOKUP(B136,'[4]cells down 27042026 18h01'!$B:$B,'[4]cells down 27042026 18h01'!$R:$R,"")</f>
        <v/>
      </c>
      <c r="AM136" s="18" t="str">
        <f>_xlfn.XLOOKUP(B136,'[5]cell downs 27042026 11h'!$B:$B,'[5]cell downs 27042026 11h'!$R:$R,"")</f>
        <v/>
      </c>
      <c r="AN136" s="18" t="str">
        <f>_xlfn.XLOOKUP(B136,'[5]cell downs 27042026 17h40'!$B:$B,'[5]cell downs 27042026 17h40'!$R:$R,"")</f>
        <v/>
      </c>
      <c r="AO136" s="18" t="str">
        <f>_xlfn.XLOOKUP(B136,'[6]ALL SITES DOWN'!$D:$D,'[6]ALL SITES DOWN'!$J:$J,"")</f>
        <v/>
      </c>
      <c r="AP136" s="18" t="str">
        <f>_xlfn.XLOOKUP(B136,'[7]ALL SITES DOWN'!$D:$D,'[7]ALL SITES DOWN'!$J:$J,"")</f>
        <v>(04/27/2026 ocm ran 11h):-power status check ongoing</v>
      </c>
      <c r="AQ136" s="9" t="str">
        <f>_xlfn.XLOOKUP(B136,[8]sheet1!$AC:$AC,[8]sheet1!$AF:$AF,"")</f>
        <v/>
      </c>
      <c r="AR136" s="14"/>
      <c r="AS136" s="14" t="s">
        <v>5465</v>
      </c>
      <c r="AT136" s="14" t="str">
        <f>_xlfn.XLOOKUP(B136,'[9]cell downs 18042026 17h'!$B:$B,'[9]cell downs 18042026 17h'!$B:$B,"")</f>
        <v/>
      </c>
      <c r="AU136" s="14" t="str">
        <f>_xlfn.XLOOKUP(B136,'[10]Cells Huawei 19042026 15h'!$B:$B,'[10]Cells Huawei 19042026 15h'!$B:$B,"")</f>
        <v/>
      </c>
      <c r="AV136" s="9" t="str">
        <f>_xlfn.XLOOKUP(B136,'[11]cells down 19042026 9H40'!$B:$B,'[11]cells down 19042026 9H40'!$B:$B,"")</f>
        <v/>
      </c>
    </row>
    <row r="137" spans="1:48" hidden="1" x14ac:dyDescent="0.3">
      <c r="A137" s="1" t="s">
        <v>2048</v>
      </c>
      <c r="B137" s="1" t="s">
        <v>2049</v>
      </c>
      <c r="C137" s="3" t="str">
        <f>_xlfn.XLOOKUP(B137,'[1]daily break down'!$D:$D,'[1]daily break down'!$E:$E,"")</f>
        <v>NORD-OUEST</v>
      </c>
      <c r="D137" s="1" t="s">
        <v>11</v>
      </c>
      <c r="E137" s="1" t="s">
        <v>12</v>
      </c>
      <c r="F137" s="3" t="s">
        <v>51</v>
      </c>
      <c r="G137" s="1" t="s">
        <v>2048</v>
      </c>
      <c r="H137" s="28" t="str">
        <f>_xlfn.XLOOKUP(B137,[2]CALCULATION!$B:$B,[2]CALCULATION!$H:$H,"")</f>
        <v>NOKIA</v>
      </c>
      <c r="I137" s="26">
        <v>0.44082963077107479</v>
      </c>
      <c r="J137" s="26">
        <v>0.51947026717647071</v>
      </c>
      <c r="K137" s="26">
        <v>2.0507047555842447E-4</v>
      </c>
      <c r="L137" s="26">
        <v>11.218122197396859</v>
      </c>
      <c r="M137" s="26">
        <v>10.739291287986209</v>
      </c>
      <c r="N137" s="26">
        <v>10.761561411168469</v>
      </c>
      <c r="O137" s="26">
        <v>7.6194308184446111</v>
      </c>
      <c r="P137" s="114" t="s">
        <v>6362</v>
      </c>
      <c r="Q137" s="42" t="s">
        <v>6353</v>
      </c>
      <c r="R137" s="42"/>
      <c r="S137" s="41" t="str" cm="1">
        <f t="array" ref="S137">IFERROR(_xlfn.IFS(
U137="MPR ISSUE","PDH",
U137="BSS Hardware Issue","BSS",
U137="Sites strategiques, MLL, Pylone, etc.","ENVTECH",
U137="AKTIVCO DEFAUT GE &amp; POWER Cabinet","AKTIVCO",
U137="AKTIVCO Coupure ENEO &amp; Baisse de tension","AKTIVCO GRID ONLY",
U137="Coupure ENEO &amp; Baisse de tension","IHS GRID ONLY",
U137="Defaut GE &amp; POWER Cabinet","IHS",
U137="Sharing","Partners",
U137="Sites strategiques &amp; DataCenter","SST &amp; DC",
U137="Exclu","Exclu",
U137="SAT","SAT",
U137="SPARE-ISSUE","SPARE-ISSUE",
U137="Fiber CAmtel","TRANS_FO_CAMTEL",
U137="Fiber AOF","Fiber AOF",
U137="Projet OCM (HUAWEI)","TRAVAUX-HUAWEI",
U137="Projet OCM (NOKIA)","TRAVAUX-NOKIA",
U137="ACCESS-ISSUE","ACCESS-ISSUE",
U137="Projet OCM (ZTE, NOKIA, autres projets)","TRAVAUX OCM",
U137="No root CAuse","No root cause",
U137="ODU HS","PDH",
U137="IP &amp; VLAN","PDH",
U137="Warehouse HUAWEI","SPARE-ISSUE",
U137="SPARE-HS","SPARE-ISSUE",
U137="Power Telco","BSS",U137="no impacts","no impacts"
),"")</f>
        <v>BSS</v>
      </c>
      <c r="T137" s="41" t="str" cm="1">
        <f t="array" ref="T137">IFERROR(_xlfn.IFS(
U137="MPR ISSUE","TX ISSUE",
U137="BSS Hardware Issue","RAN ISSUE",
U137="Sites strategiques, MLL, Pylone, etc.","ENVTECH",
U137="AKTIVCO DEFAUT GE &amp; POWER Cabinet","POWER ISSUE",
U137="AKTIVCO Coupure ENEO &amp; Baisse de tension","POWER ISSUE",
U137="Coupure ENEO &amp; Baisse de tension","POWER ISSUE",
U137="Defaut GE &amp; POWER Cabinet","POWER ISSUE",
U137="Sharing","POWER ISSUE",
U137="Sites strategiques &amp; DataCenter","POWER ISSUE",
U137="Exclu","Exclu",
U137="SAT","TX ISSUE",
U137="SPARE-ISSUE","SPARE-ISSUE",
U137="Fiber CAmtel","TX ISSUE",
U137="Fiber AOF","TX ISSUE",
U137="Projet OCM (HUAWEI)","TRAVAUX-HUAWEI",
U137="Projet OCM (NOKIA)","TRAVAUX -NOKIA",
U137="ACCESS-ISSUE","ACCESS-ISSUE",
U137="Projet OCM (ZTE, NOKIA, autres projets)","TRAVAUX OCM",
U137="No root CAuse","No root cause",
U137="ODU HS","TX ISSUE",
U137="IP &amp; VLAN","TX ISSUE",
U137="Warehouse HUAWEI","SPARE-ISSUE",
U137="SPARE-HS","SPARE-ISSUE",
U137="Power Telco","RAN ISSUE",U137="no impacts","no impacts"
),"")</f>
        <v>RAN ISSUE</v>
      </c>
      <c r="U137" s="68" t="s">
        <v>5319</v>
      </c>
      <c r="V137" s="41" t="str" cm="1">
        <f t="array" ref="V137">IFERROR(_xlfn.IFS(
U137="MPR ISSUE","ACTIVE",
U137="BSS Hardware Issue","ACTIVE",
U137="Sites strategiques, MLL, Pylone, etc.","PASSIVE",
U137="AKTIVCO DEFAUT GE &amp; POWER Cabinet","PASSIVE",
U137="AKTIVCO Coupure ENEO &amp; Baisse de tension","PASSIVE",
U137="Coupure ENEO &amp; Baisse de tension","PASSIVE",
U137="Defaut GE &amp; POWER Cabinet","PASSIVE",
U137="Sharing","PASSIVE",
U137="Sites strategiques &amp; DataCenter","PASSIVE",
U137="Exclu","Exclu",
U137="SAT","ACTIVE",
U137="SPARE-ISSUE","SPARE-ISSUE",
U137="Fiber CAmtel","ACTIVE",
U137="Fiber AOF","ACTIVE",
U137="Projet OCM (HUAWEI)","PLANNED WORKS",
U137="Projet OCM (NOKIA)","PLANNED WORKS",
U137="ACCESS-ISSUE","ACCESS-ISSUE",
U137="Projet OCM (ZTE, NOKIA, autres projets)","PLANNED WORKS",
U137="No root CAuse","No root cause",
U137="ODU HS","ACTIVE",
U137="IP &amp; VLAN","ACTIVE",
U137="Warehouse HUAWEI","SPARE-ISSUE",
U137="SPARE-HS","SPARE-ISSUE",
U137="Power Telco","ACTIVE", U137="no impacts","no impacts"
),"")</f>
        <v>ACTIVE</v>
      </c>
      <c r="W137" s="113"/>
      <c r="X137" s="113"/>
      <c r="Y137" s="113"/>
      <c r="Z137" s="113"/>
      <c r="AA137" s="113"/>
      <c r="AB137" s="17" t="s">
        <v>6030</v>
      </c>
      <c r="AC137" s="17" t="str">
        <f>_xlfn.XLOOKUP(B137,'INCIDENT-04-27-2026'!E:E,'INCIDENT-04-27-2026'!F:F,"")</f>
        <v/>
      </c>
      <c r="AD137" s="9"/>
      <c r="AE137" s="7" t="s">
        <v>5465</v>
      </c>
      <c r="AF137" s="6" t="str">
        <f>_xlfn.XLOOKUP(B137,'[13]Input_27-04'!$B:$B,'[13]Input_27-04'!$M:$M,"")</f>
        <v/>
      </c>
      <c r="AG137" s="7"/>
      <c r="AH137" s="3"/>
      <c r="AI137" s="18" t="str">
        <f>_xlfn.XLOOKUP(B137,'[3]Cells Huawei 27042026 10h'!$B:$B,'[3]Cells Huawei 27042026 10h'!$T:$T,"")</f>
        <v/>
      </c>
      <c r="AJ137" s="18" t="str">
        <f>_xlfn.XLOOKUP(B137,'[3]Cells Huawei 27042026 15h'!$B:$B,'[3]Cells Huawei 27042026 15h'!$T:$T,"")</f>
        <v/>
      </c>
      <c r="AK137" s="18" t="str">
        <f>_xlfn.XLOOKUP(B137,'[4]cells down 27042026 11h28'!$B:$B,'[4]cells down 27042026 11h28'!$R:$R,"")</f>
        <v/>
      </c>
      <c r="AL137" s="18" t="str">
        <f>_xlfn.XLOOKUP(B137,'[4]cells down 27042026 18h01'!$B:$B,'[4]cells down 27042026 18h01'!$R:$R,"")</f>
        <v/>
      </c>
      <c r="AM137" s="18" t="str">
        <f>_xlfn.XLOOKUP(B137,'[5]cell downs 27042026 11h'!$B:$B,'[5]cell downs 27042026 11h'!$R:$R,"")</f>
        <v/>
      </c>
      <c r="AN137" s="18" t="str">
        <f>_xlfn.XLOOKUP(B137,'[5]cell downs 27042026 17h40'!$B:$B,'[5]cell downs 27042026 17h40'!$R:$R,"")</f>
        <v>(04/27/2026 cell nokia):-27/04/2026 : Check breaker and  interconnection FRMF, FXED, FRGU, FXDB  (sfp, optical fiber) between system and radio module, swap its if needed</v>
      </c>
      <c r="AO137" s="18" t="str">
        <f>_xlfn.XLOOKUP(B137,'[6]ALL SITES DOWN'!$D:$D,'[6]ALL SITES DOWN'!$J:$J,"")</f>
        <v/>
      </c>
      <c r="AP137" s="18" t="str">
        <f>_xlfn.XLOOKUP(B137,'[7]ALL SITES DOWN'!$D:$D,'[7]ALL SITES DOWN'!$J:$J,"")</f>
        <v/>
      </c>
      <c r="AQ137" s="9" t="str">
        <f>_xlfn.XLOOKUP(B137,[8]sheet1!$AC:$AC,[8]sheet1!$AF:$AF,"")</f>
        <v/>
      </c>
      <c r="AR137" s="14"/>
      <c r="AS137" s="14" t="s">
        <v>5465</v>
      </c>
      <c r="AT137" s="14" t="str">
        <f>_xlfn.XLOOKUP(B137,'[9]cell downs 18042026 17h'!$B:$B,'[9]cell downs 18042026 17h'!$B:$B,"")</f>
        <v/>
      </c>
      <c r="AU137" s="14" t="str">
        <f>_xlfn.XLOOKUP(B137,'[10]Cells Huawei 19042026 15h'!$B:$B,'[10]Cells Huawei 19042026 15h'!$B:$B,"")</f>
        <v/>
      </c>
      <c r="AV137" s="9" t="str">
        <f>_xlfn.XLOOKUP(B137,'[11]cells down 19042026 9H40'!$B:$B,'[11]cells down 19042026 9H40'!$B:$B,"")</f>
        <v/>
      </c>
    </row>
    <row r="138" spans="1:48" hidden="1" x14ac:dyDescent="0.3">
      <c r="A138" s="1" t="s">
        <v>1152</v>
      </c>
      <c r="B138" s="8" t="s">
        <v>1153</v>
      </c>
      <c r="C138" s="3" t="str">
        <f>_xlfn.XLOOKUP(B138,'[1]daily break down'!$D:$D,'[1]daily break down'!$E:$E,"")</f>
        <v>EXTREME-NORD</v>
      </c>
      <c r="D138" s="1" t="s">
        <v>11</v>
      </c>
      <c r="E138" s="1" t="s">
        <v>66</v>
      </c>
      <c r="F138" s="3" t="s">
        <v>55</v>
      </c>
      <c r="G138" s="1" t="s">
        <v>1152</v>
      </c>
      <c r="H138" s="28" t="str">
        <f>_xlfn.XLOOKUP(B138,[2]CALCULATION!$B:$B,[2]CALCULATION!$H:$H,"")</f>
        <v>NOKIA</v>
      </c>
      <c r="I138" s="26">
        <v>0.59439908097280525</v>
      </c>
      <c r="J138" s="26">
        <v>0</v>
      </c>
      <c r="K138" s="26">
        <v>0.60753410780377393</v>
      </c>
      <c r="L138" s="26">
        <v>1.4004356204016815</v>
      </c>
      <c r="M138" s="26">
        <v>0.27294803856942695</v>
      </c>
      <c r="N138" s="26">
        <v>0.95170590561514445</v>
      </c>
      <c r="O138" s="26">
        <v>7.5283877541372632</v>
      </c>
      <c r="P138" s="114" t="s">
        <v>6362</v>
      </c>
      <c r="Q138" s="42" t="s">
        <v>6353</v>
      </c>
      <c r="R138" s="42"/>
      <c r="S138" s="41" t="str" cm="1">
        <f t="array" ref="S138">IFERROR(_xlfn.IFS(
U138="MPR ISSUE","PDH",
U138="BSS Hardware Issue","BSS",
U138="Sites strategiques, MLL, Pylone, etc.","ENVTECH",
U138="AKTIVCO DEFAUT GE &amp; POWER Cabinet","AKTIVCO",
U138="AKTIVCO Coupure ENEO &amp; Baisse de tension","AKTIVCO GRID ONLY",
U138="Coupure ENEO &amp; Baisse de tension","IHS GRID ONLY",
U138="Defaut GE &amp; POWER Cabinet","IHS",
U138="Sharing","Partners",
U138="Sites strategiques &amp; DataCenter","SST &amp; DC",
U138="Exclu","Exclu",
U138="SAT","SAT",
U138="SPARE-ISSUE","SPARE-ISSUE",
U138="Fiber CAmtel","TRANS_FO_CAMTEL",
U138="Fiber AOF","Fiber AOF",
U138="Projet OCM (HUAWEI)","TRAVAUX-HUAWEI",
U138="Projet OCM (NOKIA)","TRAVAUX-NOKIA",
U138="ACCESS-ISSUE","ACCESS-ISSUE",
U138="Projet OCM (ZTE, NOKIA, autres projets)","TRAVAUX OCM",
U138="No root CAuse","No root cause",
U138="ODU HS","PDH",
U138="IP &amp; VLAN","PDH",
U138="Warehouse HUAWEI","SPARE-ISSUE",
U138="SPARE-HS","SPARE-ISSUE",
U138="Power Telco","BSS",U138="no impacts","no impacts"
),"")</f>
        <v>IHS</v>
      </c>
      <c r="T138" s="41" t="str" cm="1">
        <f t="array" ref="T138">IFERROR(_xlfn.IFS(
U138="MPR ISSUE","TX ISSUE",
U138="BSS Hardware Issue","RAN ISSUE",
U138="Sites strategiques, MLL, Pylone, etc.","ENVTECH",
U138="AKTIVCO DEFAUT GE &amp; POWER Cabinet","POWER ISSUE",
U138="AKTIVCO Coupure ENEO &amp; Baisse de tension","POWER ISSUE",
U138="Coupure ENEO &amp; Baisse de tension","POWER ISSUE",
U138="Defaut GE &amp; POWER Cabinet","POWER ISSUE",
U138="Sharing","POWER ISSUE",
U138="Sites strategiques &amp; DataCenter","POWER ISSUE",
U138="Exclu","Exclu",
U138="SAT","TX ISSUE",
U138="SPARE-ISSUE","SPARE-ISSUE",
U138="Fiber CAmtel","TX ISSUE",
U138="Fiber AOF","TX ISSUE",
U138="Projet OCM (HUAWEI)","TRAVAUX-HUAWEI",
U138="Projet OCM (NOKIA)","TRAVAUX -NOKIA",
U138="ACCESS-ISSUE","ACCESS-ISSUE",
U138="Projet OCM (ZTE, NOKIA, autres projets)","TRAVAUX OCM",
U138="No root CAuse","No root cause",
U138="ODU HS","TX ISSUE",
U138="IP &amp; VLAN","TX ISSUE",
U138="Warehouse HUAWEI","SPARE-ISSUE",
U138="SPARE-HS","SPARE-ISSUE",
U138="Power Telco","RAN ISSUE",U138="no impacts","no impacts"
),"")</f>
        <v>POWER ISSUE</v>
      </c>
      <c r="U138" s="68" t="s">
        <v>5329</v>
      </c>
      <c r="V138" s="41" t="str" cm="1">
        <f t="array" ref="V138">IFERROR(_xlfn.IFS(
U138="MPR ISSUE","ACTIVE",
U138="BSS Hardware Issue","ACTIVE",
U138="Sites strategiques, MLL, Pylone, etc.","PASSIVE",
U138="AKTIVCO DEFAUT GE &amp; POWER Cabinet","PASSIVE",
U138="AKTIVCO Coupure ENEO &amp; Baisse de tension","PASSIVE",
U138="Coupure ENEO &amp; Baisse de tension","PASSIVE",
U138="Defaut GE &amp; POWER Cabinet","PASSIVE",
U138="Sharing","PASSIVE",
U138="Sites strategiques &amp; DataCenter","PASSIVE",
U138="Exclu","Exclu",
U138="SAT","ACTIVE",
U138="SPARE-ISSUE","SPARE-ISSUE",
U138="Fiber CAmtel","ACTIVE",
U138="Fiber AOF","ACTIVE",
U138="Projet OCM (HUAWEI)","PLANNED WORKS",
U138="Projet OCM (NOKIA)","PLANNED WORKS",
U138="ACCESS-ISSUE","ACCESS-ISSUE",
U138="Projet OCM (ZTE, NOKIA, autres projets)","PLANNED WORKS",
U138="No root CAuse","No root cause",
U138="ODU HS","ACTIVE",
U138="IP &amp; VLAN","ACTIVE",
U138="Warehouse HUAWEI","SPARE-ISSUE",
U138="SPARE-HS","SPARE-ISSUE",
U138="Power Telco","ACTIVE", U138="no impacts","no impacts"
),"")</f>
        <v>PASSIVE</v>
      </c>
      <c r="W138" s="113"/>
      <c r="X138" s="113"/>
      <c r="Y138" s="113"/>
      <c r="Z138" s="113"/>
      <c r="AA138" s="113"/>
      <c r="AB138" s="17" t="s">
        <v>6228</v>
      </c>
      <c r="AC138" s="17" t="str">
        <f>_xlfn.XLOOKUP(B138,'INCIDENT-04-27-2026'!E:E,'INCIDENT-04-27-2026'!F:F,"")</f>
        <v/>
      </c>
      <c r="AD138" s="9"/>
      <c r="AE138" s="7" t="s">
        <v>5465</v>
      </c>
      <c r="AF138" s="6" t="str">
        <f>_xlfn.XLOOKUP(B138,'[13]Input_27-04'!$B:$B,'[13]Input_27-04'!$M:$M,"")</f>
        <v/>
      </c>
      <c r="AG138" s="7"/>
      <c r="AH138" s="3"/>
      <c r="AI138" s="18" t="str">
        <f>_xlfn.XLOOKUP(B138,'[3]Cells Huawei 27042026 10h'!$B:$B,'[3]Cells Huawei 27042026 10h'!$T:$T,"")</f>
        <v/>
      </c>
      <c r="AJ138" s="18" t="str">
        <f>_xlfn.XLOOKUP(B138,'[3]Cells Huawei 27042026 15h'!$B:$B,'[3]Cells Huawei 27042026 15h'!$T:$T,"")</f>
        <v/>
      </c>
      <c r="AK138" s="18" t="str">
        <f>_xlfn.XLOOKUP(B138,'[4]cells down 27042026 11h28'!$B:$B,'[4]cells down 27042026 11h28'!$R:$R,"")</f>
        <v/>
      </c>
      <c r="AL138" s="18" t="str">
        <f>_xlfn.XLOOKUP(B138,'[4]cells down 27042026 18h01'!$B:$B,'[4]cells down 27042026 18h01'!$R:$R,"")</f>
        <v/>
      </c>
      <c r="AM138" s="18" t="str">
        <f>_xlfn.XLOOKUP(B138,'[5]cell downs 27042026 11h'!$B:$B,'[5]cell downs 27042026 11h'!$R:$R,"")</f>
        <v/>
      </c>
      <c r="AN138" s="18" t="str">
        <f>_xlfn.XLOOKUP(B138,'[5]cell downs 27042026 17h40'!$B:$B,'[5]cell downs 27042026 17h40'!$R:$R,"")</f>
        <v/>
      </c>
      <c r="AO138" s="18" t="str">
        <f>_xlfn.XLOOKUP(B138,'[6]ALL SITES DOWN'!$D:$D,'[6]ALL SITES DOWN'!$J:$J,"")</f>
        <v>(04/27/2026 ocm ran 17h):-power status check ongoing</v>
      </c>
      <c r="AP138" s="18" t="str">
        <f>_xlfn.XLOOKUP(B138,'[7]ALL SITES DOWN'!$D:$D,'[7]ALL SITES DOWN'!$J:$J,"")</f>
        <v/>
      </c>
      <c r="AQ138" s="9" t="str">
        <f>_xlfn.XLOOKUP(B138,[8]sheet1!$AC:$AC,[8]sheet1!$AF:$AF,"")</f>
        <v>(04/27/2026 ticket):-INC-20260427-00007772…2026-04-27 22:31:42…FME Mamoudou is on site, Escalation done until Alphonse T</v>
      </c>
      <c r="AR138" s="14"/>
      <c r="AS138" s="14" t="s">
        <v>5465</v>
      </c>
      <c r="AT138" s="14" t="str">
        <f>_xlfn.XLOOKUP(B138,'[9]cell downs 18042026 17h'!$B:$B,'[9]cell downs 18042026 17h'!$B:$B,"")</f>
        <v/>
      </c>
      <c r="AU138" s="14" t="str">
        <f>_xlfn.XLOOKUP(B138,'[10]Cells Huawei 19042026 15h'!$B:$B,'[10]Cells Huawei 19042026 15h'!$B:$B,"")</f>
        <v/>
      </c>
      <c r="AV138" s="9" t="str">
        <f>_xlfn.XLOOKUP(B138,'[11]cells down 19042026 9H40'!$B:$B,'[11]cells down 19042026 9H40'!$B:$B,"")</f>
        <v/>
      </c>
    </row>
    <row r="139" spans="1:48" hidden="1" x14ac:dyDescent="0.3">
      <c r="A139" s="1" t="s">
        <v>605</v>
      </c>
      <c r="B139" s="8" t="s">
        <v>606</v>
      </c>
      <c r="C139" s="3" t="str">
        <f>_xlfn.XLOOKUP(B139,'[1]daily break down'!$D:$D,'[1]daily break down'!$E:$E,"")</f>
        <v>Yaounde</v>
      </c>
      <c r="D139" s="1" t="s">
        <v>11</v>
      </c>
      <c r="E139" s="1" t="s">
        <v>12</v>
      </c>
      <c r="F139" s="3" t="s">
        <v>37</v>
      </c>
      <c r="G139" s="1" t="s">
        <v>38</v>
      </c>
      <c r="H139" s="29" t="str">
        <f>_xlfn.XLOOKUP(B139,[2]CALCULATION!$B:$B,[2]CALCULATION!$H:$H,"")</f>
        <v>ZTE</v>
      </c>
      <c r="I139" s="26">
        <v>0</v>
      </c>
      <c r="J139" s="26">
        <v>0</v>
      </c>
      <c r="K139" s="26">
        <v>9.1850653334590165E-3</v>
      </c>
      <c r="L139" s="26">
        <v>0</v>
      </c>
      <c r="M139" s="26">
        <v>1.2930431780111835E-2</v>
      </c>
      <c r="N139" s="26">
        <v>8.2826103705986226E-2</v>
      </c>
      <c r="O139" s="26">
        <v>7.3368161674271537</v>
      </c>
      <c r="P139" s="114" t="s">
        <v>6363</v>
      </c>
      <c r="Q139" s="42" t="s">
        <v>5538</v>
      </c>
      <c r="R139" s="42"/>
      <c r="S139" s="41" t="str" cm="1">
        <f t="array" ref="S139">IFERROR(_xlfn.IFS(
U139="MPR ISSUE","PDH",
U139="BSS Hardware Issue","BSS",
U139="Sites strategiques, MLL, Pylone, etc.","ENVTECH",
U139="AKTIVCO DEFAUT GE &amp; POWER Cabinet","AKTIVCO",
U139="AKTIVCO Coupure ENEO &amp; Baisse de tension","AKTIVCO GRID ONLY",
U139="Coupure ENEO &amp; Baisse de tension","IHS GRID ONLY",
U139="Defaut GE &amp; POWER Cabinet","IHS",
U139="Sharing","Partners",
U139="Sites strategiques &amp; DataCenter","SST &amp; DC",
U139="Exclu","Exclu",
U139="SAT","SAT",
U139="SPARE-ISSUE","SPARE-ISSUE",
U139="Fiber CAmtel","TRANS_FO_CAMTEL",
U139="Fiber AOF","Fiber AOF",
U139="Projet OCM (HUAWEI)","TRAVAUX-HUAWEI",
U139="Projet OCM (NOKIA)","TRAVAUX-NOKIA",
U139="ACCESS-ISSUE","ACCESS-ISSUE",
U139="Projet OCM (ZTE, NOKIA, autres projets)","TRAVAUX OCM",
U139="No root CAuse","No root cause",
U139="ODU HS","PDH",
U139="IP &amp; VLAN","PDH",
U139="Warehouse HUAWEI","SPARE-ISSUE",
U139="SPARE-HS","SPARE-ISSUE",
U139="Power Telco","BSS",U139="no impacts","no impacts"
),"")</f>
        <v>IHS</v>
      </c>
      <c r="T139" s="41" t="str" cm="1">
        <f t="array" ref="T139">IFERROR(_xlfn.IFS(
U139="MPR ISSUE","TX ISSUE",
U139="BSS Hardware Issue","RAN ISSUE",
U139="Sites strategiques, MLL, Pylone, etc.","ENVTECH",
U139="AKTIVCO DEFAUT GE &amp; POWER Cabinet","POWER ISSUE",
U139="AKTIVCO Coupure ENEO &amp; Baisse de tension","POWER ISSUE",
U139="Coupure ENEO &amp; Baisse de tension","POWER ISSUE",
U139="Defaut GE &amp; POWER Cabinet","POWER ISSUE",
U139="Sharing","POWER ISSUE",
U139="Sites strategiques &amp; DataCenter","POWER ISSUE",
U139="Exclu","Exclu",
U139="SAT","TX ISSUE",
U139="SPARE-ISSUE","SPARE-ISSUE",
U139="Fiber CAmtel","TX ISSUE",
U139="Fiber AOF","TX ISSUE",
U139="Projet OCM (HUAWEI)","TRAVAUX-HUAWEI",
U139="Projet OCM (NOKIA)","TRAVAUX -NOKIA",
U139="ACCESS-ISSUE","ACCESS-ISSUE",
U139="Projet OCM (ZTE, NOKIA, autres projets)","TRAVAUX OCM",
U139="No root CAuse","No root cause",
U139="ODU HS","TX ISSUE",
U139="IP &amp; VLAN","TX ISSUE",
U139="Warehouse HUAWEI","SPARE-ISSUE",
U139="SPARE-HS","SPARE-ISSUE",
U139="Power Telco","RAN ISSUE",U139="no impacts","no impacts"
),"")</f>
        <v>POWER ISSUE</v>
      </c>
      <c r="U139" s="68" t="s">
        <v>5329</v>
      </c>
      <c r="V139" s="41" t="str" cm="1">
        <f t="array" ref="V139">IFERROR(_xlfn.IFS(
U139="MPR ISSUE","ACTIVE",
U139="BSS Hardware Issue","ACTIVE",
U139="Sites strategiques, MLL, Pylone, etc.","PASSIVE",
U139="AKTIVCO DEFAUT GE &amp; POWER Cabinet","PASSIVE",
U139="AKTIVCO Coupure ENEO &amp; Baisse de tension","PASSIVE",
U139="Coupure ENEO &amp; Baisse de tension","PASSIVE",
U139="Defaut GE &amp; POWER Cabinet","PASSIVE",
U139="Sharing","PASSIVE",
U139="Sites strategiques &amp; DataCenter","PASSIVE",
U139="Exclu","Exclu",
U139="SAT","ACTIVE",
U139="SPARE-ISSUE","SPARE-ISSUE",
U139="Fiber CAmtel","ACTIVE",
U139="Fiber AOF","ACTIVE",
U139="Projet OCM (HUAWEI)","PLANNED WORKS",
U139="Projet OCM (NOKIA)","PLANNED WORKS",
U139="ACCESS-ISSUE","ACCESS-ISSUE",
U139="Projet OCM (ZTE, NOKIA, autres projets)","PLANNED WORKS",
U139="No root CAuse","No root cause",
U139="ODU HS","ACTIVE",
U139="IP &amp; VLAN","ACTIVE",
U139="Warehouse HUAWEI","SPARE-ISSUE",
U139="SPARE-HS","SPARE-ISSUE",
U139="Power Telco","ACTIVE", U139="no impacts","no impacts"
),"")</f>
        <v>PASSIVE</v>
      </c>
      <c r="W139" s="113"/>
      <c r="X139" s="113"/>
      <c r="Y139" s="113"/>
      <c r="Z139" s="113"/>
      <c r="AA139" s="113"/>
      <c r="AB139" s="17" t="s">
        <v>6229</v>
      </c>
      <c r="AC139" s="17" t="str">
        <f>_xlfn.XLOOKUP(B139,'INCIDENT-04-27-2026'!E:E,'INCIDENT-04-27-2026'!F:F,"")</f>
        <v/>
      </c>
      <c r="AD139" s="9" t="s">
        <v>6040</v>
      </c>
      <c r="AE139" s="7" t="s">
        <v>6114</v>
      </c>
      <c r="AF139" s="6" t="str">
        <f>_xlfn.XLOOKUP(B139,'[13]Input_27-04'!$B:$B,'[13]Input_27-04'!$M:$M,"")</f>
        <v/>
      </c>
      <c r="AG139" s="7"/>
      <c r="AH139" s="3"/>
      <c r="AI139" s="18" t="str">
        <f>_xlfn.XLOOKUP(B139,'[3]Cells Huawei 27042026 10h'!$B:$B,'[3]Cells Huawei 27042026 10h'!$T:$T,"")</f>
        <v/>
      </c>
      <c r="AJ139" s="18" t="str">
        <f>_xlfn.XLOOKUP(B139,'[3]Cells Huawei 27042026 15h'!$B:$B,'[3]Cells Huawei 27042026 15h'!$T:$T,"")</f>
        <v/>
      </c>
      <c r="AK139" s="18" t="str">
        <f>_xlfn.XLOOKUP(B139,'[4]cells down 27042026 11h28'!$B:$B,'[4]cells down 27042026 11h28'!$R:$R,"")</f>
        <v/>
      </c>
      <c r="AL139" s="18" t="str">
        <f>_xlfn.XLOOKUP(B139,'[4]cells down 27042026 18h01'!$B:$B,'[4]cells down 27042026 18h01'!$R:$R,"")</f>
        <v/>
      </c>
      <c r="AM139" s="18" t="str">
        <f>_xlfn.XLOOKUP(B139,'[5]cell downs 27042026 11h'!$B:$B,'[5]cell downs 27042026 11h'!$R:$R,"")</f>
        <v/>
      </c>
      <c r="AN139" s="18" t="str">
        <f>_xlfn.XLOOKUP(B139,'[5]cell downs 27042026 17h40'!$B:$B,'[5]cell downs 27042026 17h40'!$R:$R,"")</f>
        <v/>
      </c>
      <c r="AO139" s="18" t="str">
        <f>_xlfn.XLOOKUP(B139,'[6]ALL SITES DOWN'!$D:$D,'[6]ALL SITES DOWN'!$J:$J,"")</f>
        <v>(04/27/2026 ocm ran 17h):-Impacted by CTR_519_Z_Entree-Cite-Verte-IHS(CTR-519)</v>
      </c>
      <c r="AP139" s="18" t="str">
        <f>_xlfn.XLOOKUP(B139,'[7]ALL SITES DOWN'!$D:$D,'[7]ALL SITES DOWN'!$J:$J,"")</f>
        <v/>
      </c>
      <c r="AQ139" s="9" t="str">
        <f>_xlfn.XLOOKUP(B139,[8]sheet1!$AC:$AC,[8]sheet1!$AF:$AF,"")</f>
        <v>(04/27/2026 ticket):-INC-20260427-00010264…2026-04-27 20:22:29…Bo Trans analyse en cours…power issue (grid outage)…Others Transmission equipement fault</v>
      </c>
      <c r="AR139" s="14"/>
      <c r="AS139" s="14" t="s">
        <v>5465</v>
      </c>
      <c r="AT139" s="14" t="str">
        <f>_xlfn.XLOOKUP(B139,'[9]cell downs 18042026 17h'!$B:$B,'[9]cell downs 18042026 17h'!$B:$B,"")</f>
        <v/>
      </c>
      <c r="AU139" s="14" t="str">
        <f>_xlfn.XLOOKUP(B139,'[10]Cells Huawei 19042026 15h'!$B:$B,'[10]Cells Huawei 19042026 15h'!$B:$B,"")</f>
        <v/>
      </c>
      <c r="AV139" s="9" t="str">
        <f>_xlfn.XLOOKUP(B139,'[11]cells down 19042026 9H40'!$B:$B,'[11]cells down 19042026 9H40'!$B:$B,"")</f>
        <v/>
      </c>
    </row>
    <row r="140" spans="1:48" hidden="1" x14ac:dyDescent="0.3">
      <c r="A140" s="2" t="s">
        <v>948</v>
      </c>
      <c r="B140" s="8" t="s">
        <v>949</v>
      </c>
      <c r="C140" s="3" t="str">
        <f>_xlfn.XLOOKUP(B140,'[1]daily break down'!$D:$D,'[1]daily break down'!$E:$E,"")</f>
        <v>NORD-OUEST</v>
      </c>
      <c r="D140" s="1" t="s">
        <v>11</v>
      </c>
      <c r="E140" s="1" t="s">
        <v>5444</v>
      </c>
      <c r="F140" s="3" t="s">
        <v>51</v>
      </c>
      <c r="G140" s="1" t="s">
        <v>948</v>
      </c>
      <c r="H140" s="28" t="str">
        <f>_xlfn.XLOOKUP(B140,[2]CALCULATION!$B:$B,[2]CALCULATION!$H:$H,"")</f>
        <v>NOKIA</v>
      </c>
      <c r="I140" s="26">
        <v>0</v>
      </c>
      <c r="J140" s="26">
        <v>8.8444153375966256E-2</v>
      </c>
      <c r="K140" s="26">
        <v>2.3827664632041119E-2</v>
      </c>
      <c r="L140" s="26">
        <v>0</v>
      </c>
      <c r="M140" s="26">
        <v>0</v>
      </c>
      <c r="N140" s="26">
        <v>6.9201173976195172</v>
      </c>
      <c r="O140" s="26">
        <v>7.0024619542109336</v>
      </c>
      <c r="P140" s="114" t="s">
        <v>6362</v>
      </c>
      <c r="Q140" s="42" t="s">
        <v>6353</v>
      </c>
      <c r="R140" s="42"/>
      <c r="S140" s="41" t="str" cm="1">
        <f t="array" ref="S140">IFERROR(_xlfn.IFS(
U140="MPR ISSUE","PDH",
U140="BSS Hardware Issue","BSS",
U140="Sites strategiques, MLL, Pylone, etc.","ENVTECH",
U140="AKTIVCO DEFAUT GE &amp; POWER Cabinet","AKTIVCO",
U140="AKTIVCO Coupure ENEO &amp; Baisse de tension","AKTIVCO GRID ONLY",
U140="Coupure ENEO &amp; Baisse de tension","IHS GRID ONLY",
U140="Defaut GE &amp; POWER Cabinet","IHS",
U140="Sharing","Partners",
U140="Sites strategiques &amp; DataCenter","SST &amp; DC",
U140="Exclu","Exclu",
U140="SAT","SAT",
U140="SPARE-ISSUE","SPARE-ISSUE",
U140="Fiber CAmtel","TRANS_FO_CAMTEL",
U140="Fiber AOF","Fiber AOF",
U140="Projet OCM (HUAWEI)","TRAVAUX-HUAWEI",
U140="Projet OCM (NOKIA)","TRAVAUX-NOKIA",
U140="ACCESS-ISSUE","ACCESS-ISSUE",
U140="Projet OCM (ZTE, NOKIA, autres projets)","TRAVAUX OCM",
U140="No root CAuse","No root cause",
U140="ODU HS","PDH",
U140="IP &amp; VLAN","PDH",
U140="Warehouse HUAWEI","SPARE-ISSUE",
U140="SPARE-HS","SPARE-ISSUE",
U140="Power Telco","BSS",U140="no impacts","no impacts"
),"")</f>
        <v>BSS</v>
      </c>
      <c r="T140" s="41" t="str" cm="1">
        <f t="array" ref="T140">IFERROR(_xlfn.IFS(
U140="MPR ISSUE","TX ISSUE",
U140="BSS Hardware Issue","RAN ISSUE",
U140="Sites strategiques, MLL, Pylone, etc.","ENVTECH",
U140="AKTIVCO DEFAUT GE &amp; POWER Cabinet","POWER ISSUE",
U140="AKTIVCO Coupure ENEO &amp; Baisse de tension","POWER ISSUE",
U140="Coupure ENEO &amp; Baisse de tension","POWER ISSUE",
U140="Defaut GE &amp; POWER Cabinet","POWER ISSUE",
U140="Sharing","POWER ISSUE",
U140="Sites strategiques &amp; DataCenter","POWER ISSUE",
U140="Exclu","Exclu",
U140="SAT","TX ISSUE",
U140="SPARE-ISSUE","SPARE-ISSUE",
U140="Fiber CAmtel","TX ISSUE",
U140="Fiber AOF","TX ISSUE",
U140="Projet OCM (HUAWEI)","TRAVAUX-HUAWEI",
U140="Projet OCM (NOKIA)","TRAVAUX -NOKIA",
U140="ACCESS-ISSUE","ACCESS-ISSUE",
U140="Projet OCM (ZTE, NOKIA, autres projets)","TRAVAUX OCM",
U140="No root CAuse","No root cause",
U140="ODU HS","TX ISSUE",
U140="IP &amp; VLAN","TX ISSUE",
U140="Warehouse HUAWEI","SPARE-ISSUE",
U140="SPARE-HS","SPARE-ISSUE",
U140="Power Telco","RAN ISSUE",U140="no impacts","no impacts"
),"")</f>
        <v>RAN ISSUE</v>
      </c>
      <c r="U140" s="68" t="s">
        <v>5319</v>
      </c>
      <c r="V140" s="41" t="str" cm="1">
        <f t="array" ref="V140">IFERROR(_xlfn.IFS(
U140="MPR ISSUE","ACTIVE",
U140="BSS Hardware Issue","ACTIVE",
U140="Sites strategiques, MLL, Pylone, etc.","PASSIVE",
U140="AKTIVCO DEFAUT GE &amp; POWER Cabinet","PASSIVE",
U140="AKTIVCO Coupure ENEO &amp; Baisse de tension","PASSIVE",
U140="Coupure ENEO &amp; Baisse de tension","PASSIVE",
U140="Defaut GE &amp; POWER Cabinet","PASSIVE",
U140="Sharing","PASSIVE",
U140="Sites strategiques &amp; DataCenter","PASSIVE",
U140="Exclu","Exclu",
U140="SAT","ACTIVE",
U140="SPARE-ISSUE","SPARE-ISSUE",
U140="Fiber CAmtel","ACTIVE",
U140="Fiber AOF","ACTIVE",
U140="Projet OCM (HUAWEI)","PLANNED WORKS",
U140="Projet OCM (NOKIA)","PLANNED WORKS",
U140="ACCESS-ISSUE","ACCESS-ISSUE",
U140="Projet OCM (ZTE, NOKIA, autres projets)","PLANNED WORKS",
U140="No root CAuse","No root cause",
U140="ODU HS","ACTIVE",
U140="IP &amp; VLAN","ACTIVE",
U140="Warehouse HUAWEI","SPARE-ISSUE",
U140="SPARE-HS","SPARE-ISSUE",
U140="Power Telco","ACTIVE", U140="no impacts","no impacts"
),"")</f>
        <v>ACTIVE</v>
      </c>
      <c r="W140" s="113"/>
      <c r="X140" s="113"/>
      <c r="Y140" s="113"/>
      <c r="Z140" s="113"/>
      <c r="AA140" s="113"/>
      <c r="AB140" s="17" t="s">
        <v>6230</v>
      </c>
      <c r="AC140" s="17" t="str">
        <f>_xlfn.XLOOKUP(B140,'INCIDENT-04-27-2026'!E:E,'INCIDENT-04-27-2026'!F:F,"")</f>
        <v/>
      </c>
      <c r="AD140" s="9"/>
      <c r="AE140" s="7" t="s">
        <v>5465</v>
      </c>
      <c r="AF140" s="6" t="str">
        <f>_xlfn.XLOOKUP(B140,'[13]Input_27-04'!$B:$B,'[13]Input_27-04'!$M:$M,"")</f>
        <v/>
      </c>
      <c r="AG140" s="7"/>
      <c r="AH140" s="3"/>
      <c r="AI140" s="18" t="str">
        <f>_xlfn.XLOOKUP(B140,'[3]Cells Huawei 27042026 10h'!$B:$B,'[3]Cells Huawei 27042026 10h'!$T:$T,"")</f>
        <v/>
      </c>
      <c r="AJ140" s="18" t="str">
        <f>_xlfn.XLOOKUP(B140,'[3]Cells Huawei 27042026 15h'!$B:$B,'[3]Cells Huawei 27042026 15h'!$T:$T,"")</f>
        <v/>
      </c>
      <c r="AK140" s="18" t="str">
        <f>_xlfn.XLOOKUP(B140,'[4]cells down 27042026 11h28'!$B:$B,'[4]cells down 27042026 11h28'!$R:$R,"")</f>
        <v/>
      </c>
      <c r="AL140" s="18" t="str">
        <f>_xlfn.XLOOKUP(B140,'[4]cells down 27042026 18h01'!$B:$B,'[4]cells down 27042026 18h01'!$R:$R,"")</f>
        <v/>
      </c>
      <c r="AM140" s="18" t="str">
        <f>_xlfn.XLOOKUP(B140,'[5]cell downs 27042026 11h'!$B:$B,'[5]cell downs 27042026 11h'!$R:$R,"")</f>
        <v>(04/27/2026 cell nokia):-27/04/2026 : Need BO RAN analysis</v>
      </c>
      <c r="AN140" s="18" t="str">
        <f>_xlfn.XLOOKUP(B140,'[5]cell downs 27042026 17h40'!$B:$B,'[5]cell downs 27042026 17h40'!$R:$R,"")</f>
        <v>(04/27/2026 cell nokia):-27/04/2026 : Need BO RAN analysisM || Closed after reset</v>
      </c>
      <c r="AO140" s="18" t="str">
        <f>_xlfn.XLOOKUP(B140,'[6]ALL SITES DOWN'!$D:$D,'[6]ALL SITES DOWN'!$J:$J,"")</f>
        <v/>
      </c>
      <c r="AP140" s="18" t="str">
        <f>_xlfn.XLOOKUP(B140,'[7]ALL SITES DOWN'!$D:$D,'[7]ALL SITES DOWN'!$J:$J,"")</f>
        <v/>
      </c>
      <c r="AQ140" s="9" t="str">
        <f>_xlfn.XLOOKUP(B140,[8]sheet1!$AC:$AC,[8]sheet1!$AF:$AF,"")</f>
        <v/>
      </c>
      <c r="AR140" s="14"/>
      <c r="AS140" s="14" t="s">
        <v>5465</v>
      </c>
      <c r="AT140" s="14" t="str">
        <f>_xlfn.XLOOKUP(B140,'[9]cell downs 18042026 17h'!$B:$B,'[9]cell downs 18042026 17h'!$B:$B,"")</f>
        <v/>
      </c>
      <c r="AU140" s="14" t="str">
        <f>_xlfn.XLOOKUP(B140,'[10]Cells Huawei 19042026 15h'!$B:$B,'[10]Cells Huawei 19042026 15h'!$B:$B,"")</f>
        <v/>
      </c>
      <c r="AV140" s="9" t="str">
        <f>_xlfn.XLOOKUP(B140,'[11]cells down 19042026 9H40'!$B:$B,'[11]cells down 19042026 9H40'!$B:$B,"")</f>
        <v/>
      </c>
    </row>
    <row r="141" spans="1:48" hidden="1" x14ac:dyDescent="0.3">
      <c r="A141" s="1" t="s">
        <v>3078</v>
      </c>
      <c r="B141" s="8" t="s">
        <v>3079</v>
      </c>
      <c r="C141" s="3" t="str">
        <f>_xlfn.XLOOKUP(B141,'[1]daily break down'!$D:$D,'[1]daily break down'!$E:$E,"")</f>
        <v>EXTREME-NORD</v>
      </c>
      <c r="D141" s="1" t="s">
        <v>11</v>
      </c>
      <c r="E141" s="1" t="s">
        <v>96</v>
      </c>
      <c r="F141" s="3" t="s">
        <v>55</v>
      </c>
      <c r="G141" s="1" t="s">
        <v>3080</v>
      </c>
      <c r="H141" s="27" t="str">
        <f>_xlfn.XLOOKUP(B141,[2]CALCULATION!$B:$B,[2]CALCULATION!$H:$H,"")</f>
        <v>Huawei</v>
      </c>
      <c r="I141" s="26">
        <v>0.35013825752711647</v>
      </c>
      <c r="J141" s="26">
        <v>0</v>
      </c>
      <c r="K141" s="26">
        <v>1.9048220344545175</v>
      </c>
      <c r="L141" s="26">
        <v>0.25172429537172586</v>
      </c>
      <c r="M141" s="26">
        <v>0.62904321225455373</v>
      </c>
      <c r="N141" s="26">
        <v>2.4066654681494035</v>
      </c>
      <c r="O141" s="26">
        <v>6.9663815907748416</v>
      </c>
      <c r="P141" s="114" t="s">
        <v>6362</v>
      </c>
      <c r="Q141" s="42" t="s">
        <v>6353</v>
      </c>
      <c r="R141" s="42"/>
      <c r="S141" s="41" t="str" cm="1">
        <f t="array" ref="S141">IFERROR(_xlfn.IFS(
U141="MPR ISSUE","PDH",
U141="BSS Hardware Issue","BSS",
U141="Sites strategiques, MLL, Pylone, etc.","ENVTECH",
U141="AKTIVCO DEFAUT GE &amp; POWER Cabinet","AKTIVCO",
U141="AKTIVCO Coupure ENEO &amp; Baisse de tension","AKTIVCO GRID ONLY",
U141="Coupure ENEO &amp; Baisse de tension","IHS GRID ONLY",
U141="Defaut GE &amp; POWER Cabinet","IHS",
U141="Sharing","Partners",
U141="Sites strategiques &amp; DataCenter","SST &amp; DC",
U141="Exclu","Exclu",
U141="SAT","SAT",
U141="SPARE-ISSUE","SPARE-ISSUE",
U141="Fiber CAmtel","TRANS_FO_CAMTEL",
U141="Fiber AOF","Fiber AOF",
U141="Projet OCM (HUAWEI)","TRAVAUX-HUAWEI",
U141="Projet OCM (NOKIA)","TRAVAUX-NOKIA",
U141="ACCESS-ISSUE","ACCESS-ISSUE",
U141="Projet OCM (ZTE, NOKIA, autres projets)","TRAVAUX OCM",
U141="No root CAuse","No root cause",
U141="ODU HS","PDH",
U141="IP &amp; VLAN","PDH",
U141="Warehouse HUAWEI","SPARE-ISSUE",
U141="SPARE-HS","SPARE-ISSUE",
U141="Power Telco","BSS",U141="no impacts","no impacts"
),"")</f>
        <v/>
      </c>
      <c r="T141" s="41" t="str" cm="1">
        <f t="array" ref="T141">IFERROR(_xlfn.IFS(
U141="MPR ISSUE","TX ISSUE",
U141="BSS Hardware Issue","RAN ISSUE",
U141="Sites strategiques, MLL, Pylone, etc.","ENVTECH",
U141="AKTIVCO DEFAUT GE &amp; POWER Cabinet","POWER ISSUE",
U141="AKTIVCO Coupure ENEO &amp; Baisse de tension","POWER ISSUE",
U141="Coupure ENEO &amp; Baisse de tension","POWER ISSUE",
U141="Defaut GE &amp; POWER Cabinet","POWER ISSUE",
U141="Sharing","POWER ISSUE",
U141="Sites strategiques &amp; DataCenter","POWER ISSUE",
U141="Exclu","Exclu",
U141="SAT","TX ISSUE",
U141="SPARE-ISSUE","SPARE-ISSUE",
U141="Fiber CAmtel","TX ISSUE",
U141="Fiber AOF","TX ISSUE",
U141="Projet OCM (HUAWEI)","TRAVAUX-HUAWEI",
U141="Projet OCM (NOKIA)","TRAVAUX -NOKIA",
U141="ACCESS-ISSUE","ACCESS-ISSUE",
U141="Projet OCM (ZTE, NOKIA, autres projets)","TRAVAUX OCM",
U141="No root CAuse","No root cause",
U141="ODU HS","TX ISSUE",
U141="IP &amp; VLAN","TX ISSUE",
U141="Warehouse HUAWEI","SPARE-ISSUE",
U141="SPARE-HS","SPARE-ISSUE",
U141="Power Telco","RAN ISSUE",U141="no impacts","no impacts"
),"")</f>
        <v/>
      </c>
      <c r="U141" s="68"/>
      <c r="V141" s="41" t="str" cm="1">
        <f t="array" ref="V141">IFERROR(_xlfn.IFS(
U141="MPR ISSUE","ACTIVE",
U141="BSS Hardware Issue","ACTIVE",
U141="Sites strategiques, MLL, Pylone, etc.","PASSIVE",
U141="AKTIVCO DEFAUT GE &amp; POWER Cabinet","PASSIVE",
U141="AKTIVCO Coupure ENEO &amp; Baisse de tension","PASSIVE",
U141="Coupure ENEO &amp; Baisse de tension","PASSIVE",
U141="Defaut GE &amp; POWER Cabinet","PASSIVE",
U141="Sharing","PASSIVE",
U141="Sites strategiques &amp; DataCenter","PASSIVE",
U141="Exclu","Exclu",
U141="SAT","ACTIVE",
U141="SPARE-ISSUE","SPARE-ISSUE",
U141="Fiber CAmtel","ACTIVE",
U141="Fiber AOF","ACTIVE",
U141="Projet OCM (HUAWEI)","PLANNED WORKS",
U141="Projet OCM (NOKIA)","PLANNED WORKS",
U141="ACCESS-ISSUE","ACCESS-ISSUE",
U141="Projet OCM (ZTE, NOKIA, autres projets)","PLANNED WORKS",
U141="No root CAuse","No root cause",
U141="ODU HS","ACTIVE",
U141="IP &amp; VLAN","ACTIVE",
U141="Warehouse HUAWEI","SPARE-ISSUE",
U141="SPARE-HS","SPARE-ISSUE",
U141="Power Telco","ACTIVE", U141="no impacts","no impacts"
),"")</f>
        <v/>
      </c>
      <c r="W141" s="113"/>
      <c r="X141" s="113"/>
      <c r="Y141" s="113"/>
      <c r="Z141" s="113"/>
      <c r="AA141" s="113"/>
      <c r="AB141" s="17" t="s">
        <v>5465</v>
      </c>
      <c r="AC141" s="17" t="str">
        <f>_xlfn.XLOOKUP(B141,'INCIDENT-04-27-2026'!E:E,'INCIDENT-04-27-2026'!F:F,"")</f>
        <v/>
      </c>
      <c r="AD141" s="9"/>
      <c r="AE141" s="7" t="s">
        <v>5465</v>
      </c>
      <c r="AF141" s="6" t="str">
        <f>_xlfn.XLOOKUP(B141,'[13]Input_27-04'!$B:$B,'[13]Input_27-04'!$M:$M,"")</f>
        <v/>
      </c>
      <c r="AG141" s="7"/>
      <c r="AH141" s="3"/>
      <c r="AI141" s="18" t="str">
        <f>_xlfn.XLOOKUP(B141,'[3]Cells Huawei 27042026 10h'!$B:$B,'[3]Cells Huawei 27042026 10h'!$T:$T,"")</f>
        <v/>
      </c>
      <c r="AJ141" s="18" t="str">
        <f>_xlfn.XLOOKUP(B141,'[3]Cells Huawei 27042026 15h'!$B:$B,'[3]Cells Huawei 27042026 15h'!$T:$T,"")</f>
        <v/>
      </c>
      <c r="AK141" s="18" t="str">
        <f>_xlfn.XLOOKUP(B141,'[4]cells down 27042026 11h28'!$B:$B,'[4]cells down 27042026 11h28'!$R:$R,"")</f>
        <v/>
      </c>
      <c r="AL141" s="18" t="str">
        <f>_xlfn.XLOOKUP(B141,'[4]cells down 27042026 18h01'!$B:$B,'[4]cells down 27042026 18h01'!$R:$R,"")</f>
        <v/>
      </c>
      <c r="AM141" s="18" t="str">
        <f>_xlfn.XLOOKUP(B141,'[5]cell downs 27042026 11h'!$B:$B,'[5]cell downs 27042026 11h'!$R:$R,"")</f>
        <v/>
      </c>
      <c r="AN141" s="18" t="str">
        <f>_xlfn.XLOOKUP(B141,'[5]cell downs 27042026 17h40'!$B:$B,'[5]cell downs 27042026 17h40'!$R:$R,"")</f>
        <v/>
      </c>
      <c r="AO141" s="18" t="str">
        <f>_xlfn.XLOOKUP(B141,'[6]ALL SITES DOWN'!$D:$D,'[6]ALL SITES DOWN'!$J:$J,"")</f>
        <v/>
      </c>
      <c r="AP141" s="18" t="str">
        <f>_xlfn.XLOOKUP(B141,'[7]ALL SITES DOWN'!$D:$D,'[7]ALL SITES DOWN'!$J:$J,"")</f>
        <v/>
      </c>
      <c r="AQ141" s="9" t="str">
        <f>_xlfn.XLOOKUP(B141,[8]sheet1!$AC:$AC,[8]sheet1!$AF:$AF,"")</f>
        <v/>
      </c>
      <c r="AR141" s="14"/>
      <c r="AS141" s="14" t="s">
        <v>5465</v>
      </c>
      <c r="AT141" s="14" t="str">
        <f>_xlfn.XLOOKUP(B141,'[9]cell downs 18042026 17h'!$B:$B,'[9]cell downs 18042026 17h'!$B:$B,"")</f>
        <v/>
      </c>
      <c r="AU141" s="14" t="str">
        <f>_xlfn.XLOOKUP(B141,'[10]Cells Huawei 19042026 15h'!$B:$B,'[10]Cells Huawei 19042026 15h'!$B:$B,"")</f>
        <v/>
      </c>
      <c r="AV141" s="9" t="str">
        <f>_xlfn.XLOOKUP(B141,'[11]cells down 19042026 9H40'!$B:$B,'[11]cells down 19042026 9H40'!$B:$B,"")</f>
        <v/>
      </c>
    </row>
    <row r="142" spans="1:48" hidden="1" x14ac:dyDescent="0.3">
      <c r="A142" s="1" t="s">
        <v>3126</v>
      </c>
      <c r="B142" s="8" t="s">
        <v>3127</v>
      </c>
      <c r="C142" s="3" t="str">
        <f>_xlfn.XLOOKUP(B142,'[1]daily break down'!$D:$D,'[1]daily break down'!$E:$E,"")</f>
        <v>EXTREME-NORD</v>
      </c>
      <c r="D142" s="1" t="s">
        <v>11</v>
      </c>
      <c r="E142" s="1" t="s">
        <v>66</v>
      </c>
      <c r="F142" s="3" t="s">
        <v>55</v>
      </c>
      <c r="G142" s="1" t="s">
        <v>3126</v>
      </c>
      <c r="H142" s="27" t="str">
        <f>_xlfn.XLOOKUP(B142,[2]CALCULATION!$B:$B,[2]CALCULATION!$H:$H,"")</f>
        <v>HUAWEI</v>
      </c>
      <c r="I142" s="26">
        <v>0.35017392768375127</v>
      </c>
      <c r="J142" s="26">
        <v>0</v>
      </c>
      <c r="K142" s="26">
        <v>1.6629605373923118</v>
      </c>
      <c r="L142" s="26">
        <v>0.26073100992201076</v>
      </c>
      <c r="M142" s="26">
        <v>0</v>
      </c>
      <c r="N142" s="26">
        <v>2.4055061880587729</v>
      </c>
      <c r="O142" s="26">
        <v>6.9653114860757981</v>
      </c>
      <c r="P142" s="114" t="s">
        <v>6362</v>
      </c>
      <c r="Q142" s="42" t="s">
        <v>6353</v>
      </c>
      <c r="R142" s="42"/>
      <c r="S142" s="41" t="str" cm="1">
        <f t="array" ref="S142">IFERROR(_xlfn.IFS(
U142="MPR ISSUE","PDH",
U142="BSS Hardware Issue","BSS",
U142="Sites strategiques, MLL, Pylone, etc.","ENVTECH",
U142="AKTIVCO DEFAUT GE &amp; POWER Cabinet","AKTIVCO",
U142="AKTIVCO Coupure ENEO &amp; Baisse de tension","AKTIVCO GRID ONLY",
U142="Coupure ENEO &amp; Baisse de tension","IHS GRID ONLY",
U142="Defaut GE &amp; POWER Cabinet","IHS",
U142="Sharing","Partners",
U142="Sites strategiques &amp; DataCenter","SST &amp; DC",
U142="Exclu","Exclu",
U142="SAT","SAT",
U142="SPARE-ISSUE","SPARE-ISSUE",
U142="Fiber CAmtel","TRANS_FO_CAMTEL",
U142="Fiber AOF","Fiber AOF",
U142="Projet OCM (HUAWEI)","TRAVAUX-HUAWEI",
U142="Projet OCM (NOKIA)","TRAVAUX-NOKIA",
U142="ACCESS-ISSUE","ACCESS-ISSUE",
U142="Projet OCM (ZTE, NOKIA, autres projets)","TRAVAUX OCM",
U142="No root CAuse","No root cause",
U142="ODU HS","PDH",
U142="IP &amp; VLAN","PDH",
U142="Warehouse HUAWEI","SPARE-ISSUE",
U142="SPARE-HS","SPARE-ISSUE",
U142="Power Telco","BSS",U142="no impacts","no impacts"
),"")</f>
        <v/>
      </c>
      <c r="T142" s="41" t="str" cm="1">
        <f t="array" ref="T142">IFERROR(_xlfn.IFS(
U142="MPR ISSUE","TX ISSUE",
U142="BSS Hardware Issue","RAN ISSUE",
U142="Sites strategiques, MLL, Pylone, etc.","ENVTECH",
U142="AKTIVCO DEFAUT GE &amp; POWER Cabinet","POWER ISSUE",
U142="AKTIVCO Coupure ENEO &amp; Baisse de tension","POWER ISSUE",
U142="Coupure ENEO &amp; Baisse de tension","POWER ISSUE",
U142="Defaut GE &amp; POWER Cabinet","POWER ISSUE",
U142="Sharing","POWER ISSUE",
U142="Sites strategiques &amp; DataCenter","POWER ISSUE",
U142="Exclu","Exclu",
U142="SAT","TX ISSUE",
U142="SPARE-ISSUE","SPARE-ISSUE",
U142="Fiber CAmtel","TX ISSUE",
U142="Fiber AOF","TX ISSUE",
U142="Projet OCM (HUAWEI)","TRAVAUX-HUAWEI",
U142="Projet OCM (NOKIA)","TRAVAUX -NOKIA",
U142="ACCESS-ISSUE","ACCESS-ISSUE",
U142="Projet OCM (ZTE, NOKIA, autres projets)","TRAVAUX OCM",
U142="No root CAuse","No root cause",
U142="ODU HS","TX ISSUE",
U142="IP &amp; VLAN","TX ISSUE",
U142="Warehouse HUAWEI","SPARE-ISSUE",
U142="SPARE-HS","SPARE-ISSUE",
U142="Power Telco","RAN ISSUE",U142="no impacts","no impacts"
),"")</f>
        <v/>
      </c>
      <c r="U142" s="68"/>
      <c r="V142" s="41" t="str" cm="1">
        <f t="array" ref="V142">IFERROR(_xlfn.IFS(
U142="MPR ISSUE","ACTIVE",
U142="BSS Hardware Issue","ACTIVE",
U142="Sites strategiques, MLL, Pylone, etc.","PASSIVE",
U142="AKTIVCO DEFAUT GE &amp; POWER Cabinet","PASSIVE",
U142="AKTIVCO Coupure ENEO &amp; Baisse de tension","PASSIVE",
U142="Coupure ENEO &amp; Baisse de tension","PASSIVE",
U142="Defaut GE &amp; POWER Cabinet","PASSIVE",
U142="Sharing","PASSIVE",
U142="Sites strategiques &amp; DataCenter","PASSIVE",
U142="Exclu","Exclu",
U142="SAT","ACTIVE",
U142="SPARE-ISSUE","SPARE-ISSUE",
U142="Fiber CAmtel","ACTIVE",
U142="Fiber AOF","ACTIVE",
U142="Projet OCM (HUAWEI)","PLANNED WORKS",
U142="Projet OCM (NOKIA)","PLANNED WORKS",
U142="ACCESS-ISSUE","ACCESS-ISSUE",
U142="Projet OCM (ZTE, NOKIA, autres projets)","PLANNED WORKS",
U142="No root CAuse","No root cause",
U142="ODU HS","ACTIVE",
U142="IP &amp; VLAN","ACTIVE",
U142="Warehouse HUAWEI","SPARE-ISSUE",
U142="SPARE-HS","SPARE-ISSUE",
U142="Power Telco","ACTIVE", U142="no impacts","no impacts"
),"")</f>
        <v/>
      </c>
      <c r="W142" s="113"/>
      <c r="X142" s="113"/>
      <c r="Y142" s="113"/>
      <c r="Z142" s="113"/>
      <c r="AA142" s="113"/>
      <c r="AB142" s="17" t="s">
        <v>5465</v>
      </c>
      <c r="AC142" s="17" t="str">
        <f>_xlfn.XLOOKUP(B142,'INCIDENT-04-27-2026'!E:E,'INCIDENT-04-27-2026'!F:F,"")</f>
        <v/>
      </c>
      <c r="AD142" s="9"/>
      <c r="AE142" s="7" t="s">
        <v>5465</v>
      </c>
      <c r="AF142" s="6" t="str">
        <f>_xlfn.XLOOKUP(B142,'[13]Input_27-04'!$B:$B,'[13]Input_27-04'!$M:$M,"")</f>
        <v/>
      </c>
      <c r="AG142" s="7"/>
      <c r="AH142" s="3"/>
      <c r="AI142" s="18" t="str">
        <f>_xlfn.XLOOKUP(B142,'[3]Cells Huawei 27042026 10h'!$B:$B,'[3]Cells Huawei 27042026 10h'!$T:$T,"")</f>
        <v/>
      </c>
      <c r="AJ142" s="18" t="str">
        <f>_xlfn.XLOOKUP(B142,'[3]Cells Huawei 27042026 15h'!$B:$B,'[3]Cells Huawei 27042026 15h'!$T:$T,"")</f>
        <v/>
      </c>
      <c r="AK142" s="18" t="str">
        <f>_xlfn.XLOOKUP(B142,'[4]cells down 27042026 11h28'!$B:$B,'[4]cells down 27042026 11h28'!$R:$R,"")</f>
        <v/>
      </c>
      <c r="AL142" s="18" t="str">
        <f>_xlfn.XLOOKUP(B142,'[4]cells down 27042026 18h01'!$B:$B,'[4]cells down 27042026 18h01'!$R:$R,"")</f>
        <v/>
      </c>
      <c r="AM142" s="18" t="str">
        <f>_xlfn.XLOOKUP(B142,'[5]cell downs 27042026 11h'!$B:$B,'[5]cell downs 27042026 11h'!$R:$R,"")</f>
        <v/>
      </c>
      <c r="AN142" s="18" t="str">
        <f>_xlfn.XLOOKUP(B142,'[5]cell downs 27042026 17h40'!$B:$B,'[5]cell downs 27042026 17h40'!$R:$R,"")</f>
        <v/>
      </c>
      <c r="AO142" s="18" t="str">
        <f>_xlfn.XLOOKUP(B142,'[6]ALL SITES DOWN'!$D:$D,'[6]ALL SITES DOWN'!$J:$J,"")</f>
        <v/>
      </c>
      <c r="AP142" s="18" t="str">
        <f>_xlfn.XLOOKUP(B142,'[7]ALL SITES DOWN'!$D:$D,'[7]ALL SITES DOWN'!$J:$J,"")</f>
        <v/>
      </c>
      <c r="AQ142" s="9" t="str">
        <f>_xlfn.XLOOKUP(B142,[8]sheet1!$AC:$AC,[8]sheet1!$AF:$AF,"")</f>
        <v/>
      </c>
      <c r="AR142" s="14"/>
      <c r="AS142" s="14" t="s">
        <v>5465</v>
      </c>
      <c r="AT142" s="14" t="str">
        <f>_xlfn.XLOOKUP(B142,'[9]cell downs 18042026 17h'!$B:$B,'[9]cell downs 18042026 17h'!$B:$B,"")</f>
        <v/>
      </c>
      <c r="AU142" s="14" t="str">
        <f>_xlfn.XLOOKUP(B142,'[10]Cells Huawei 19042026 15h'!$B:$B,'[10]Cells Huawei 19042026 15h'!$B:$B,"")</f>
        <v/>
      </c>
      <c r="AV142" s="9" t="str">
        <f>_xlfn.XLOOKUP(B142,'[11]cells down 19042026 9H40'!$B:$B,'[11]cells down 19042026 9H40'!$B:$B,"")</f>
        <v/>
      </c>
    </row>
    <row r="143" spans="1:48" x14ac:dyDescent="0.3">
      <c r="A143" s="1" t="s">
        <v>2025</v>
      </c>
      <c r="B143" s="8" t="s">
        <v>2026</v>
      </c>
      <c r="C143" s="3" t="str">
        <f>_xlfn.XLOOKUP(B143,'[1]daily break down'!$D:$D,'[1]daily break down'!$E:$E,"")</f>
        <v>ADAMAOUA</v>
      </c>
      <c r="D143" s="1" t="s">
        <v>11</v>
      </c>
      <c r="E143" s="1" t="s">
        <v>66</v>
      </c>
      <c r="F143" s="3" t="s">
        <v>90</v>
      </c>
      <c r="G143" s="1" t="s">
        <v>2027</v>
      </c>
      <c r="H143" s="28" t="str">
        <f>_xlfn.XLOOKUP(B143,[2]CALCULATION!$B:$B,[2]CALCULATION!$H:$H,"")</f>
        <v>NOKIA</v>
      </c>
      <c r="I143" s="26">
        <v>0.8078302250521523</v>
      </c>
      <c r="J143" s="26">
        <v>2.1180742491495947</v>
      </c>
      <c r="K143" s="26">
        <v>7.0934211876354594</v>
      </c>
      <c r="L143" s="26">
        <v>5.5786181451879582</v>
      </c>
      <c r="M143" s="26">
        <v>0.79995699074734905</v>
      </c>
      <c r="N143" s="26">
        <v>8.9190876114083977E-4</v>
      </c>
      <c r="O143" s="26">
        <v>6.9182785326033827</v>
      </c>
      <c r="P143" s="114" t="s">
        <v>6362</v>
      </c>
      <c r="Q143" s="42" t="s">
        <v>5538</v>
      </c>
      <c r="R143" s="42"/>
      <c r="S143" s="41" t="str" cm="1">
        <f t="array" ref="S143">IFERROR(_xlfn.IFS(
U143="MPR ISSUE","PDH",
U143="BSS Hardware Issue","BSS",
U143="Sites strategiques, MLL, Pylone, etc.","ENVTECH",
U143="AKTIVCO DEFAUT GE &amp; POWER Cabinet","AKTIVCO",
U143="AKTIVCO Coupure ENEO &amp; Baisse de tension","AKTIVCO GRID ONLY",
U143="Coupure ENEO &amp; Baisse de tension","IHS GRID ONLY",
U143="Defaut GE &amp; POWER Cabinet","IHS",
U143="Sharing","Partners",
U143="Sites strategiques &amp; DataCenter","SST &amp; DC",
U143="Exclu","Exclu",
U143="SAT","SAT",
U143="SPARE-ISSUE","SPARE-ISSUE",
U143="Fiber CAmtel","TRANS_FO_CAMTEL",
U143="Fiber AOF","Fiber AOF",
U143="Projet OCM (HUAWEI)","TRAVAUX-HUAWEI",
U143="Projet OCM (NOKIA)","TRAVAUX-NOKIA",
U143="ACCESS-ISSUE","ACCESS-ISSUE",
U143="Projet OCM (ZTE, NOKIA, autres projets)","TRAVAUX OCM",
U143="No root CAuse","No root cause",
U143="ODU HS","PDH",
U143="IP &amp; VLAN","PDH",
U143="Warehouse HUAWEI","SPARE-ISSUE",
U143="SPARE-HS","SPARE-ISSUE",
U143="Power Telco","BSS",U143="no impacts","no impacts"
),"")</f>
        <v>PDH</v>
      </c>
      <c r="T143" s="41" t="str" cm="1">
        <f t="array" ref="T143">IFERROR(_xlfn.IFS(
U143="MPR ISSUE","TX ISSUE",
U143="BSS Hardware Issue","RAN ISSUE",
U143="Sites strategiques, MLL, Pylone, etc.","ENVTECH",
U143="AKTIVCO DEFAUT GE &amp; POWER Cabinet","POWER ISSUE",
U143="AKTIVCO Coupure ENEO &amp; Baisse de tension","POWER ISSUE",
U143="Coupure ENEO &amp; Baisse de tension","POWER ISSUE",
U143="Defaut GE &amp; POWER Cabinet","POWER ISSUE",
U143="Sharing","POWER ISSUE",
U143="Sites strategiques &amp; DataCenter","POWER ISSUE",
U143="Exclu","Exclu",
U143="SAT","TX ISSUE",
U143="SPARE-ISSUE","SPARE-ISSUE",
U143="Fiber CAmtel","TX ISSUE",
U143="Fiber AOF","TX ISSUE",
U143="Projet OCM (HUAWEI)","TRAVAUX-HUAWEI",
U143="Projet OCM (NOKIA)","TRAVAUX -NOKIA",
U143="ACCESS-ISSUE","ACCESS-ISSUE",
U143="Projet OCM (ZTE, NOKIA, autres projets)","TRAVAUX OCM",
U143="No root CAuse","No root cause",
U143="ODU HS","TX ISSUE",
U143="IP &amp; VLAN","TX ISSUE",
U143="Warehouse HUAWEI","SPARE-ISSUE",
U143="SPARE-HS","SPARE-ISSUE",
U143="Power Telco","RAN ISSUE",U143="no impacts","no impacts"
),"")</f>
        <v>TX ISSUE</v>
      </c>
      <c r="U143" s="68" t="s">
        <v>5351</v>
      </c>
      <c r="V143" s="41" t="str" cm="1">
        <f t="array" ref="V143">IFERROR(_xlfn.IFS(
U143="MPR ISSUE","ACTIVE",
U143="BSS Hardware Issue","ACTIVE",
U143="Sites strategiques, MLL, Pylone, etc.","PASSIVE",
U143="AKTIVCO DEFAUT GE &amp; POWER Cabinet","PASSIVE",
U143="AKTIVCO Coupure ENEO &amp; Baisse de tension","PASSIVE",
U143="Coupure ENEO &amp; Baisse de tension","PASSIVE",
U143="Defaut GE &amp; POWER Cabinet","PASSIVE",
U143="Sharing","PASSIVE",
U143="Sites strategiques &amp; DataCenter","PASSIVE",
U143="Exclu","Exclu",
U143="SAT","ACTIVE",
U143="SPARE-ISSUE","SPARE-ISSUE",
U143="Fiber CAmtel","ACTIVE",
U143="Fiber AOF","ACTIVE",
U143="Projet OCM (HUAWEI)","PLANNED WORKS",
U143="Projet OCM (NOKIA)","PLANNED WORKS",
U143="ACCESS-ISSUE","ACCESS-ISSUE",
U143="Projet OCM (ZTE, NOKIA, autres projets)","PLANNED WORKS",
U143="No root CAuse","No root cause",
U143="ODU HS","ACTIVE",
U143="IP &amp; VLAN","ACTIVE",
U143="Warehouse HUAWEI","SPARE-ISSUE",
U143="SPARE-HS","SPARE-ISSUE",
U143="Power Telco","ACTIVE", U143="no impacts","no impacts"
),"")</f>
        <v>ACTIVE</v>
      </c>
      <c r="W143" s="119" t="s">
        <v>5316</v>
      </c>
      <c r="X143" s="119" t="s">
        <v>6413</v>
      </c>
      <c r="Y143" s="119"/>
      <c r="Z143" s="119" t="s">
        <v>6401</v>
      </c>
      <c r="AA143" s="119" t="s">
        <v>6365</v>
      </c>
      <c r="AB143" s="17" t="s">
        <v>6231</v>
      </c>
      <c r="AC143" s="17" t="str">
        <f>_xlfn.XLOOKUP(B143,'INCIDENT-04-27-2026'!E:E,'INCIDENT-04-27-2026'!F:F,"")</f>
        <v/>
      </c>
      <c r="AD143" s="9"/>
      <c r="AE143" s="7" t="s">
        <v>6115</v>
      </c>
      <c r="AF143" s="6" t="str">
        <f>_xlfn.XLOOKUP(B143,'[13]Input_27-04'!$B:$B,'[13]Input_27-04'!$M:$M,"")</f>
        <v/>
      </c>
      <c r="AG143" s="7"/>
      <c r="AH143" s="3"/>
      <c r="AI143" s="18" t="str">
        <f>_xlfn.XLOOKUP(B143,'[3]Cells Huawei 27042026 10h'!$B:$B,'[3]Cells Huawei 27042026 10h'!$T:$T,"")</f>
        <v/>
      </c>
      <c r="AJ143" s="18" t="str">
        <f>_xlfn.XLOOKUP(B143,'[3]Cells Huawei 27042026 15h'!$B:$B,'[3]Cells Huawei 27042026 15h'!$T:$T,"")</f>
        <v/>
      </c>
      <c r="AK143" s="18" t="str">
        <f>_xlfn.XLOOKUP(B143,'[4]cells down 27042026 11h28'!$B:$B,'[4]cells down 27042026 11h28'!$R:$R,"")</f>
        <v/>
      </c>
      <c r="AL143" s="18" t="str">
        <f>_xlfn.XLOOKUP(B143,'[4]cells down 27042026 18h01'!$B:$B,'[4]cells down 27042026 18h01'!$R:$R,"")</f>
        <v/>
      </c>
      <c r="AM143" s="18" t="str">
        <f>_xlfn.XLOOKUP(B143,'[5]cell downs 27042026 11h'!$B:$B,'[5]cell downs 27042026 11h'!$R:$R,"")</f>
        <v/>
      </c>
      <c r="AN143" s="18" t="str">
        <f>_xlfn.XLOOKUP(B143,'[5]cell downs 27042026 17h40'!$B:$B,'[5]cell downs 27042026 17h40'!$R:$R,"")</f>
        <v/>
      </c>
      <c r="AO143" s="18" t="str">
        <f>_xlfn.XLOOKUP(B143,'[6]ALL SITES DOWN'!$D:$D,'[6]ALL SITES DOWN'!$J:$J,"")</f>
        <v xml:space="preserve">(04/27/2026 ocm ran 17h):-27/04/2026 FME HIPOLITE activé eta asap 
Besoin d'un fme sur site de  MPR_GALE  pour verifier le status de L ODU 5/2 </v>
      </c>
      <c r="AP143" s="18" t="str">
        <f>_xlfn.XLOOKUP(B143,'[7]ALL SITES DOWN'!$D:$D,'[7]ALL SITES DOWN'!$J:$J,"")</f>
        <v>(04/27/2026 ocm ran 11h):-power status check ongoing</v>
      </c>
      <c r="AQ143" s="9" t="str">
        <f>_xlfn.XLOOKUP(B143,[8]sheet1!$AC:$AC,[8]sheet1!$AF:$AF,"")</f>
        <v>(04/27/2026 ticket):-INC-20260427-00005651…2026-04-28 03:59:14…Activer le FME pour check de la chaine antennaire sur le site de Gale, check des radio 5.2 et 6.2.
refaire le cable et remplacer les ODUs le cas echeant.</v>
      </c>
      <c r="AR143" s="14"/>
      <c r="AS143" s="14" t="s">
        <v>5465</v>
      </c>
      <c r="AT143" s="14" t="str">
        <f>_xlfn.XLOOKUP(B143,'[9]cell downs 18042026 17h'!$B:$B,'[9]cell downs 18042026 17h'!$B:$B,"")</f>
        <v/>
      </c>
      <c r="AU143" s="14" t="str">
        <f>_xlfn.XLOOKUP(B143,'[10]Cells Huawei 19042026 15h'!$B:$B,'[10]Cells Huawei 19042026 15h'!$B:$B,"")</f>
        <v/>
      </c>
      <c r="AV143" s="9" t="str">
        <f>_xlfn.XLOOKUP(B143,'[11]cells down 19042026 9H40'!$B:$B,'[11]cells down 19042026 9H40'!$B:$B,"")</f>
        <v/>
      </c>
    </row>
    <row r="144" spans="1:48" x14ac:dyDescent="0.3">
      <c r="A144" s="1" t="s">
        <v>1974</v>
      </c>
      <c r="B144" s="8" t="s">
        <v>1975</v>
      </c>
      <c r="C144" s="3" t="str">
        <f>_xlfn.XLOOKUP(B144,'[1]daily break down'!$D:$D,'[1]daily break down'!$E:$E,"")</f>
        <v>Maroua</v>
      </c>
      <c r="D144" s="1" t="s">
        <v>11</v>
      </c>
      <c r="E144" s="1" t="s">
        <v>302</v>
      </c>
      <c r="F144" s="3" t="s">
        <v>55</v>
      </c>
      <c r="G144" s="1" t="s">
        <v>84</v>
      </c>
      <c r="H144" s="27" t="str">
        <f>_xlfn.XLOOKUP(B144,[2]CALCULATION!$B:$B,[2]CALCULATION!$H:$H,"")</f>
        <v>Huawei</v>
      </c>
      <c r="I144" s="26">
        <v>0.4113304112341018</v>
      </c>
      <c r="J144" s="26">
        <v>2.5294599823646742</v>
      </c>
      <c r="K144" s="26">
        <v>2.5790236650087173</v>
      </c>
      <c r="L144" s="26">
        <v>2.675261747609386E-4</v>
      </c>
      <c r="M144" s="26">
        <v>2.1596317983751527</v>
      </c>
      <c r="N144" s="26">
        <v>0</v>
      </c>
      <c r="O144" s="26">
        <v>6.891474261841779</v>
      </c>
      <c r="P144" s="114" t="s">
        <v>6362</v>
      </c>
      <c r="Q144" s="42" t="s">
        <v>5538</v>
      </c>
      <c r="R144" s="42"/>
      <c r="S144" s="41" t="str" cm="1">
        <f t="array" ref="S144">IFERROR(_xlfn.IFS(
U144="MPR ISSUE","PDH",
U144="BSS Hardware Issue","BSS",
U144="Sites strategiques, MLL, Pylone, etc.","ENVTECH",
U144="AKTIVCO DEFAUT GE &amp; POWER Cabinet","AKTIVCO",
U144="AKTIVCO Coupure ENEO &amp; Baisse de tension","AKTIVCO GRID ONLY",
U144="Coupure ENEO &amp; Baisse de tension","IHS GRID ONLY",
U144="Defaut GE &amp; POWER Cabinet","IHS",
U144="Sharing","Partners",
U144="Sites strategiques &amp; DataCenter","SST &amp; DC",
U144="Exclu","Exclu",
U144="SAT","SAT",
U144="SPARE-ISSUE","SPARE-ISSUE",
U144="Fiber CAmtel","TRANS_FO_CAMTEL",
U144="Fiber AOF","Fiber AOF",
U144="Projet OCM (HUAWEI)","TRAVAUX-HUAWEI",
U144="Projet OCM (NOKIA)","TRAVAUX-NOKIA",
U144="ACCESS-ISSUE","ACCESS-ISSUE",
U144="Projet OCM (ZTE, NOKIA, autres projets)","TRAVAUX OCM",
U144="No root CAuse","No root cause",
U144="ODU HS","PDH",
U144="IP &amp; VLAN","PDH",
U144="Warehouse HUAWEI","SPARE-ISSUE",
U144="SPARE-HS","SPARE-ISSUE",
U144="Power Telco","BSS",U144="no impacts","no impacts"
),"")</f>
        <v>No root cause</v>
      </c>
      <c r="T144" s="41" t="str" cm="1">
        <f t="array" ref="T144">IFERROR(_xlfn.IFS(
U144="MPR ISSUE","TX ISSUE",
U144="BSS Hardware Issue","RAN ISSUE",
U144="Sites strategiques, MLL, Pylone, etc.","ENVTECH",
U144="AKTIVCO DEFAUT GE &amp; POWER Cabinet","POWER ISSUE",
U144="AKTIVCO Coupure ENEO &amp; Baisse de tension","POWER ISSUE",
U144="Coupure ENEO &amp; Baisse de tension","POWER ISSUE",
U144="Defaut GE &amp; POWER Cabinet","POWER ISSUE",
U144="Sharing","POWER ISSUE",
U144="Sites strategiques &amp; DataCenter","POWER ISSUE",
U144="Exclu","Exclu",
U144="SAT","TX ISSUE",
U144="SPARE-ISSUE","SPARE-ISSUE",
U144="Fiber CAmtel","TX ISSUE",
U144="Fiber AOF","TX ISSUE",
U144="Projet OCM (HUAWEI)","TRAVAUX-HUAWEI",
U144="Projet OCM (NOKIA)","TRAVAUX -NOKIA",
U144="ACCESS-ISSUE","ACCESS-ISSUE",
U144="Projet OCM (ZTE, NOKIA, autres projets)","TRAVAUX OCM",
U144="No root CAuse","No root cause",
U144="ODU HS","TX ISSUE",
U144="IP &amp; VLAN","TX ISSUE",
U144="Warehouse HUAWEI","SPARE-ISSUE",
U144="SPARE-HS","SPARE-ISSUE",
U144="Power Telco","RAN ISSUE",U144="no impacts","no impacts"
),"")</f>
        <v>No root cause</v>
      </c>
      <c r="U144" s="68" t="s">
        <v>5691</v>
      </c>
      <c r="V144" s="41" t="str" cm="1">
        <f t="array" ref="V144">IFERROR(_xlfn.IFS(
U144="MPR ISSUE","ACTIVE",
U144="BSS Hardware Issue","ACTIVE",
U144="Sites strategiques, MLL, Pylone, etc.","PASSIVE",
U144="AKTIVCO DEFAUT GE &amp; POWER Cabinet","PASSIVE",
U144="AKTIVCO Coupure ENEO &amp; Baisse de tension","PASSIVE",
U144="Coupure ENEO &amp; Baisse de tension","PASSIVE",
U144="Defaut GE &amp; POWER Cabinet","PASSIVE",
U144="Sharing","PASSIVE",
U144="Sites strategiques &amp; DataCenter","PASSIVE",
U144="Exclu","Exclu",
U144="SAT","ACTIVE",
U144="SPARE-ISSUE","SPARE-ISSUE",
U144="Fiber CAmtel","ACTIVE",
U144="Fiber AOF","ACTIVE",
U144="Projet OCM (HUAWEI)","PLANNED WORKS",
U144="Projet OCM (NOKIA)","PLANNED WORKS",
U144="ACCESS-ISSUE","ACCESS-ISSUE",
U144="Projet OCM (ZTE, NOKIA, autres projets)","PLANNED WORKS",
U144="No root CAuse","No root cause",
U144="ODU HS","ACTIVE",
U144="IP &amp; VLAN","ACTIVE",
U144="Warehouse HUAWEI","SPARE-ISSUE",
U144="SPARE-HS","SPARE-ISSUE",
U144="Power Telco","ACTIVE", U144="no impacts","no impacts"
),"")</f>
        <v>No root cause</v>
      </c>
      <c r="W144" s="115" t="s">
        <v>6385</v>
      </c>
      <c r="X144" s="115" t="s">
        <v>6367</v>
      </c>
      <c r="Y144" s="115"/>
      <c r="Z144" s="1" t="s">
        <v>11</v>
      </c>
      <c r="AA144" s="115" t="s">
        <v>6365</v>
      </c>
      <c r="AB144" s="17" t="s">
        <v>6116</v>
      </c>
      <c r="AC144" s="17" t="str">
        <f>_xlfn.XLOOKUP(B144,'INCIDENT-04-27-2026'!E:E,'INCIDENT-04-27-2026'!F:F,"")</f>
        <v/>
      </c>
      <c r="AD144" s="9"/>
      <c r="AE144" s="7" t="s">
        <v>6116</v>
      </c>
      <c r="AF144" s="6" t="str">
        <f>_xlfn.XLOOKUP(B144,'[13]Input_27-04'!$B:$B,'[13]Input_27-04'!$M:$M,"")</f>
        <v/>
      </c>
      <c r="AG144" s="7"/>
      <c r="AH144" s="3"/>
      <c r="AI144" s="18" t="str">
        <f>_xlfn.XLOOKUP(B144,'[3]Cells Huawei 27042026 10h'!$B:$B,'[3]Cells Huawei 27042026 10h'!$T:$T,"")</f>
        <v/>
      </c>
      <c r="AJ144" s="18" t="str">
        <f>_xlfn.XLOOKUP(B144,'[3]Cells Huawei 27042026 15h'!$B:$B,'[3]Cells Huawei 27042026 15h'!$T:$T,"")</f>
        <v/>
      </c>
      <c r="AK144" s="18" t="str">
        <f>_xlfn.XLOOKUP(B144,'[4]cells down 27042026 11h28'!$B:$B,'[4]cells down 27042026 11h28'!$R:$R,"")</f>
        <v/>
      </c>
      <c r="AL144" s="18" t="str">
        <f>_xlfn.XLOOKUP(B144,'[4]cells down 27042026 18h01'!$B:$B,'[4]cells down 27042026 18h01'!$R:$R,"")</f>
        <v/>
      </c>
      <c r="AM144" s="18" t="str">
        <f>_xlfn.XLOOKUP(B144,'[5]cell downs 27042026 11h'!$B:$B,'[5]cell downs 27042026 11h'!$R:$R,"")</f>
        <v/>
      </c>
      <c r="AN144" s="18" t="str">
        <f>_xlfn.XLOOKUP(B144,'[5]cell downs 27042026 17h40'!$B:$B,'[5]cell downs 27042026 17h40'!$R:$R,"")</f>
        <v/>
      </c>
      <c r="AO144" s="18" t="str">
        <f>_xlfn.XLOOKUP(B144,'[6]ALL SITES DOWN'!$D:$D,'[6]ALL SITES DOWN'!$J:$J,"")</f>
        <v/>
      </c>
      <c r="AP144" s="18" t="str">
        <f>_xlfn.XLOOKUP(B144,'[7]ALL SITES DOWN'!$D:$D,'[7]ALL SITES DOWN'!$J:$J,"")</f>
        <v/>
      </c>
      <c r="AQ144" s="9" t="str">
        <f>_xlfn.XLOOKUP(B144,[8]sheet1!$AC:$AC,[8]sheet1!$AF:$AF,"")</f>
        <v/>
      </c>
      <c r="AR144" s="14"/>
      <c r="AS144" s="14" t="s">
        <v>5465</v>
      </c>
      <c r="AT144" s="14" t="str">
        <f>_xlfn.XLOOKUP(B144,'[9]cell downs 18042026 17h'!$B:$B,'[9]cell downs 18042026 17h'!$B:$B,"")</f>
        <v/>
      </c>
      <c r="AU144" s="14" t="str">
        <f>_xlfn.XLOOKUP(B144,'[10]Cells Huawei 19042026 15h'!$B:$B,'[10]Cells Huawei 19042026 15h'!$B:$B,"")</f>
        <v/>
      </c>
      <c r="AV144" s="9" t="str">
        <f>_xlfn.XLOOKUP(B144,'[11]cells down 19042026 9H40'!$B:$B,'[11]cells down 19042026 9H40'!$B:$B,"")</f>
        <v/>
      </c>
    </row>
    <row r="145" spans="1:48" x14ac:dyDescent="0.3">
      <c r="A145" s="1" t="s">
        <v>3490</v>
      </c>
      <c r="B145" s="8" t="s">
        <v>3491</v>
      </c>
      <c r="C145" s="3" t="str">
        <f>_xlfn.XLOOKUP(B145,'[1]daily break down'!$D:$D,'[1]daily break down'!$E:$E,"")</f>
        <v>CENTRE</v>
      </c>
      <c r="D145" s="1" t="s">
        <v>21</v>
      </c>
      <c r="E145" s="1" t="s">
        <v>36</v>
      </c>
      <c r="F145" s="3" t="s">
        <v>69</v>
      </c>
      <c r="G145" s="1" t="s">
        <v>502</v>
      </c>
      <c r="H145" s="29" t="str">
        <f>_xlfn.XLOOKUP(B145,[2]CALCULATION!$B:$B,[2]CALCULATION!$H:$H,"")</f>
        <v>ZTE</v>
      </c>
      <c r="I145" s="26">
        <v>0</v>
      </c>
      <c r="J145" s="26">
        <v>0</v>
      </c>
      <c r="K145" s="26">
        <v>0</v>
      </c>
      <c r="L145" s="26">
        <v>0</v>
      </c>
      <c r="M145" s="26">
        <v>0</v>
      </c>
      <c r="N145" s="26">
        <v>2.7969148168123441</v>
      </c>
      <c r="O145" s="26">
        <v>6.5577977816016171</v>
      </c>
      <c r="P145" s="114" t="s">
        <v>6362</v>
      </c>
      <c r="Q145" s="42" t="s">
        <v>5538</v>
      </c>
      <c r="R145" s="42"/>
      <c r="S145" s="41" t="str" cm="1">
        <f t="array" ref="S145">IFERROR(_xlfn.IFS(
U145="MPR ISSUE","PDH",
U145="BSS Hardware Issue","BSS",
U145="Sites strategiques, MLL, Pylone, etc.","ENVTECH",
U145="AKTIVCO DEFAUT GE &amp; POWER Cabinet","AKTIVCO",
U145="AKTIVCO Coupure ENEO &amp; Baisse de tension","AKTIVCO GRID ONLY",
U145="Coupure ENEO &amp; Baisse de tension","IHS GRID ONLY",
U145="Defaut GE &amp; POWER Cabinet","IHS",
U145="Sharing","Partners",
U145="Sites strategiques &amp; DataCenter","SST &amp; DC",
U145="Exclu","Exclu",
U145="SAT","SAT",
U145="SPARE-ISSUE","SPARE-ISSUE",
U145="Fiber CAmtel","TRANS_FO_CAMTEL",
U145="Fiber AOF","Fiber AOF",
U145="Projet OCM (HUAWEI)","TRAVAUX-HUAWEI",
U145="Projet OCM (NOKIA)","TRAVAUX-NOKIA",
U145="ACCESS-ISSUE","ACCESS-ISSUE",
U145="Projet OCM (ZTE, NOKIA, autres projets)","TRAVAUX OCM",
U145="No root CAuse","No root cause",
U145="ODU HS","PDH",
U145="IP &amp; VLAN","PDH",
U145="Warehouse HUAWEI","SPARE-ISSUE",
U145="SPARE-HS","SPARE-ISSUE",
U145="Power Telco","BSS",U145="no impacts","no impacts"
),"")</f>
        <v>AKTIVCO</v>
      </c>
      <c r="T145" s="41" t="str" cm="1">
        <f t="array" ref="T145">IFERROR(_xlfn.IFS(
U145="MPR ISSUE","TX ISSUE",
U145="BSS Hardware Issue","RAN ISSUE",
U145="Sites strategiques, MLL, Pylone, etc.","ENVTECH",
U145="AKTIVCO DEFAUT GE &amp; POWER Cabinet","POWER ISSUE",
U145="AKTIVCO Coupure ENEO &amp; Baisse de tension","POWER ISSUE",
U145="Coupure ENEO &amp; Baisse de tension","POWER ISSUE",
U145="Defaut GE &amp; POWER Cabinet","POWER ISSUE",
U145="Sharing","POWER ISSUE",
U145="Sites strategiques &amp; DataCenter","POWER ISSUE",
U145="Exclu","Exclu",
U145="SAT","TX ISSUE",
U145="SPARE-ISSUE","SPARE-ISSUE",
U145="Fiber CAmtel","TX ISSUE",
U145="Fiber AOF","TX ISSUE",
U145="Projet OCM (HUAWEI)","TRAVAUX-HUAWEI",
U145="Projet OCM (NOKIA)","TRAVAUX -NOKIA",
U145="ACCESS-ISSUE","ACCESS-ISSUE",
U145="Projet OCM (ZTE, NOKIA, autres projets)","TRAVAUX OCM",
U145="No root CAuse","No root cause",
U145="ODU HS","TX ISSUE",
U145="IP &amp; VLAN","TX ISSUE",
U145="Warehouse HUAWEI","SPARE-ISSUE",
U145="SPARE-HS","SPARE-ISSUE",
U145="Power Telco","RAN ISSUE",U145="no impacts","no impacts"
),"")</f>
        <v>POWER ISSUE</v>
      </c>
      <c r="U145" s="68" t="s">
        <v>5324</v>
      </c>
      <c r="V145" s="41" t="str" cm="1">
        <f t="array" ref="V145">IFERROR(_xlfn.IFS(
U145="MPR ISSUE","ACTIVE",
U145="BSS Hardware Issue","ACTIVE",
U145="Sites strategiques, MLL, Pylone, etc.","PASSIVE",
U145="AKTIVCO DEFAUT GE &amp; POWER Cabinet","PASSIVE",
U145="AKTIVCO Coupure ENEO &amp; Baisse de tension","PASSIVE",
U145="Coupure ENEO &amp; Baisse de tension","PASSIVE",
U145="Defaut GE &amp; POWER Cabinet","PASSIVE",
U145="Sharing","PASSIVE",
U145="Sites strategiques &amp; DataCenter","PASSIVE",
U145="Exclu","Exclu",
U145="SAT","ACTIVE",
U145="SPARE-ISSUE","SPARE-ISSUE",
U145="Fiber CAmtel","ACTIVE",
U145="Fiber AOF","ACTIVE",
U145="Projet OCM (HUAWEI)","PLANNED WORKS",
U145="Projet OCM (NOKIA)","PLANNED WORKS",
U145="ACCESS-ISSUE","ACCESS-ISSUE",
U145="Projet OCM (ZTE, NOKIA, autres projets)","PLANNED WORKS",
U145="No root CAuse","No root cause",
U145="ODU HS","ACTIVE",
U145="IP &amp; VLAN","ACTIVE",
U145="Warehouse HUAWEI","SPARE-ISSUE",
U145="SPARE-HS","SPARE-ISSUE",
U145="Power Telco","ACTIVE", U145="no impacts","no impacts"
),"")</f>
        <v>PASSIVE</v>
      </c>
      <c r="W145" s="119"/>
      <c r="X145" s="119"/>
      <c r="Y145" s="119"/>
      <c r="Z145" s="119"/>
      <c r="AA145" s="119"/>
      <c r="AB145" s="17" t="s">
        <v>6232</v>
      </c>
      <c r="AC145" s="17" t="str">
        <f>_xlfn.XLOOKUP(B145,'INCIDENT-04-27-2026'!E:E,'INCIDENT-04-27-2026'!F:F,"")</f>
        <v/>
      </c>
      <c r="AD145" s="9"/>
      <c r="AE145" s="7" t="s">
        <v>6073</v>
      </c>
      <c r="AF145" s="6" t="str">
        <f>_xlfn.XLOOKUP(B145,'[13]Input_27-04'!$B:$B,'[13]Input_27-04'!$M:$M,"")</f>
        <v>Disjonction dans le TGBT</v>
      </c>
      <c r="AG145" s="7"/>
      <c r="AH145" s="3"/>
      <c r="AI145" s="18" t="str">
        <f>_xlfn.XLOOKUP(B145,'[3]Cells Huawei 27042026 10h'!$B:$B,'[3]Cells Huawei 27042026 10h'!$T:$T,"")</f>
        <v/>
      </c>
      <c r="AJ145" s="18" t="str">
        <f>_xlfn.XLOOKUP(B145,'[3]Cells Huawei 27042026 15h'!$B:$B,'[3]Cells Huawei 27042026 15h'!$T:$T,"")</f>
        <v/>
      </c>
      <c r="AK145" s="18" t="str">
        <f>_xlfn.XLOOKUP(B145,'[4]cells down 27042026 11h28'!$B:$B,'[4]cells down 27042026 11h28'!$R:$R,"")</f>
        <v/>
      </c>
      <c r="AL145" s="18" t="str">
        <f>_xlfn.XLOOKUP(B145,'[4]cells down 27042026 18h01'!$B:$B,'[4]cells down 27042026 18h01'!$R:$R,"")</f>
        <v/>
      </c>
      <c r="AM145" s="18" t="str">
        <f>_xlfn.XLOOKUP(B145,'[5]cell downs 27042026 11h'!$B:$B,'[5]cell downs 27042026 11h'!$R:$R,"")</f>
        <v/>
      </c>
      <c r="AN145" s="18" t="str">
        <f>_xlfn.XLOOKUP(B145,'[5]cell downs 27042026 17h40'!$B:$B,'[5]cell downs 27042026 17h40'!$R:$R,"")</f>
        <v/>
      </c>
      <c r="AO145" s="18" t="str">
        <f>_xlfn.XLOOKUP(B145,'[6]ALL SITES DOWN'!$D:$D,'[6]ALL SITES DOWN'!$J:$J,"")</f>
        <v/>
      </c>
      <c r="AP145" s="18" t="str">
        <f>_xlfn.XLOOKUP(B145,'[7]ALL SITES DOWN'!$D:$D,'[7]ALL SITES DOWN'!$J:$J,"")</f>
        <v/>
      </c>
      <c r="AQ145" s="9" t="str">
        <f>_xlfn.XLOOKUP(B145,[8]sheet1!$AC:$AC,[8]sheet1!$AF:$AF,"")</f>
        <v>(04/27/2026 ticket):-INC-20260427-00000378…2026-04-27 02:48:57…The technician will be on site ETA 04h30.</v>
      </c>
      <c r="AR145" s="14"/>
      <c r="AS145" s="14" t="s">
        <v>5465</v>
      </c>
      <c r="AT145" s="14" t="str">
        <f>_xlfn.XLOOKUP(B145,'[9]cell downs 18042026 17h'!$B:$B,'[9]cell downs 18042026 17h'!$B:$B,"")</f>
        <v/>
      </c>
      <c r="AU145" s="14" t="str">
        <f>_xlfn.XLOOKUP(B145,'[10]Cells Huawei 19042026 15h'!$B:$B,'[10]Cells Huawei 19042026 15h'!$B:$B,"")</f>
        <v/>
      </c>
      <c r="AV145" s="9" t="str">
        <f>_xlfn.XLOOKUP(B145,'[11]cells down 19042026 9H40'!$B:$B,'[11]cells down 19042026 9H40'!$B:$B,"")</f>
        <v/>
      </c>
    </row>
    <row r="146" spans="1:48" x14ac:dyDescent="0.3">
      <c r="A146" s="1" t="s">
        <v>16</v>
      </c>
      <c r="B146" s="8" t="s">
        <v>17</v>
      </c>
      <c r="C146" s="3" t="str">
        <f>_xlfn.XLOOKUP(B146,'[1]daily break down'!$D:$D,'[1]daily break down'!$E:$E,"")</f>
        <v>SUD-OUEST</v>
      </c>
      <c r="D146" s="1" t="s">
        <v>18</v>
      </c>
      <c r="E146" s="1"/>
      <c r="F146" s="3" t="s">
        <v>13</v>
      </c>
      <c r="G146" s="1" t="s">
        <v>14</v>
      </c>
      <c r="H146" s="27" t="str">
        <f>_xlfn.XLOOKUP(B146,[2]CALCULATION!$B:$B,[2]CALCULATION!$H:$H,"")</f>
        <v>Huawei</v>
      </c>
      <c r="I146" s="26">
        <v>7.7830498269284014</v>
      </c>
      <c r="J146" s="26">
        <v>5.3052580664492215</v>
      </c>
      <c r="K146" s="26">
        <v>7.3636579602948355</v>
      </c>
      <c r="L146" s="26">
        <v>6.0426493794819551</v>
      </c>
      <c r="M146" s="26">
        <v>6.2400480262988927</v>
      </c>
      <c r="N146" s="26">
        <v>5.3320998593169016</v>
      </c>
      <c r="O146" s="26">
        <v>6.4626298036999943</v>
      </c>
      <c r="P146" s="114" t="s">
        <v>6362</v>
      </c>
      <c r="Q146" s="42" t="s">
        <v>5538</v>
      </c>
      <c r="R146" s="42"/>
      <c r="S146" s="41" t="str" cm="1">
        <f t="array" ref="S146">IFERROR(_xlfn.IFS(
U146="MPR ISSUE","PDH",
U146="BSS Hardware Issue","BSS",
U146="Sites strategiques, MLL, Pylone, etc.","ENVTECH",
U146="AKTIVCO DEFAUT GE &amp; POWER Cabinet","AKTIVCO",
U146="AKTIVCO Coupure ENEO &amp; Baisse de tension","AKTIVCO GRID ONLY",
U146="Coupure ENEO &amp; Baisse de tension","IHS GRID ONLY",
U146="Defaut GE &amp; POWER Cabinet","IHS",
U146="Sharing","Partners",
U146="Sites strategiques &amp; DataCenter","SST &amp; DC",
U146="Exclu","Exclu",
U146="SAT","SAT",
U146="SPARE-ISSUE","SPARE-ISSUE",
U146="Fiber CAmtel","TRANS_FO_CAMTEL",
U146="Fiber AOF","Fiber AOF",
U146="Projet OCM (HUAWEI)","TRAVAUX-HUAWEI",
U146="Projet OCM (NOKIA)","TRAVAUX-NOKIA",
U146="ACCESS-ISSUE","ACCESS-ISSUE",
U146="Projet OCM (ZTE, NOKIA, autres projets)","TRAVAUX OCM",
U146="No root CAuse","No root cause",
U146="ODU HS","PDH",
U146="IP &amp; VLAN","PDH",
U146="Warehouse HUAWEI","SPARE-ISSUE",
U146="SPARE-HS","SPARE-ISSUE",
U146="Power Telco","BSS",U146="no impacts","no impacts"
),"")</f>
        <v>No root cause</v>
      </c>
      <c r="T146" s="41" t="str" cm="1">
        <f t="array" ref="T146">IFERROR(_xlfn.IFS(
U146="MPR ISSUE","TX ISSUE",
U146="BSS Hardware Issue","RAN ISSUE",
U146="Sites strategiques, MLL, Pylone, etc.","ENVTECH",
U146="AKTIVCO DEFAUT GE &amp; POWER Cabinet","POWER ISSUE",
U146="AKTIVCO Coupure ENEO &amp; Baisse de tension","POWER ISSUE",
U146="Coupure ENEO &amp; Baisse de tension","POWER ISSUE",
U146="Defaut GE &amp; POWER Cabinet","POWER ISSUE",
U146="Sharing","POWER ISSUE",
U146="Sites strategiques &amp; DataCenter","POWER ISSUE",
U146="Exclu","Exclu",
U146="SAT","TX ISSUE",
U146="SPARE-ISSUE","SPARE-ISSUE",
U146="Fiber CAmtel","TX ISSUE",
U146="Fiber AOF","TX ISSUE",
U146="Projet OCM (HUAWEI)","TRAVAUX-HUAWEI",
U146="Projet OCM (NOKIA)","TRAVAUX -NOKIA",
U146="ACCESS-ISSUE","ACCESS-ISSUE",
U146="Projet OCM (ZTE, NOKIA, autres projets)","TRAVAUX OCM",
U146="No root CAuse","No root cause",
U146="ODU HS","TX ISSUE",
U146="IP &amp; VLAN","TX ISSUE",
U146="Warehouse HUAWEI","SPARE-ISSUE",
U146="SPARE-HS","SPARE-ISSUE",
U146="Power Telco","RAN ISSUE",U146="no impacts","no impacts"
),"")</f>
        <v>No root cause</v>
      </c>
      <c r="U146" s="68" t="s">
        <v>5691</v>
      </c>
      <c r="V146" s="41" t="str" cm="1">
        <f t="array" ref="V146">IFERROR(_xlfn.IFS(
U146="MPR ISSUE","ACTIVE",
U146="BSS Hardware Issue","ACTIVE",
U146="Sites strategiques, MLL, Pylone, etc.","PASSIVE",
U146="AKTIVCO DEFAUT GE &amp; POWER Cabinet","PASSIVE",
U146="AKTIVCO Coupure ENEO &amp; Baisse de tension","PASSIVE",
U146="Coupure ENEO &amp; Baisse de tension","PASSIVE",
U146="Defaut GE &amp; POWER Cabinet","PASSIVE",
U146="Sharing","PASSIVE",
U146="Sites strategiques &amp; DataCenter","PASSIVE",
U146="Exclu","Exclu",
U146="SAT","ACTIVE",
U146="SPARE-ISSUE","SPARE-ISSUE",
U146="Fiber CAmtel","ACTIVE",
U146="Fiber AOF","ACTIVE",
U146="Projet OCM (HUAWEI)","PLANNED WORKS",
U146="Projet OCM (NOKIA)","PLANNED WORKS",
U146="ACCESS-ISSUE","ACCESS-ISSUE",
U146="Projet OCM (ZTE, NOKIA, autres projets)","PLANNED WORKS",
U146="No root CAuse","No root cause",
U146="ODU HS","ACTIVE",
U146="IP &amp; VLAN","ACTIVE",
U146="Warehouse HUAWEI","SPARE-ISSUE",
U146="SPARE-HS","SPARE-ISSUE",
U146="Power Telco","ACTIVE", U146="no impacts","no impacts"
),"")</f>
        <v>No root cause</v>
      </c>
      <c r="W146" s="119"/>
      <c r="X146" s="119"/>
      <c r="Y146" s="119"/>
      <c r="Z146" s="119"/>
      <c r="AA146" s="119"/>
      <c r="AB146" s="17" t="s">
        <v>6073</v>
      </c>
      <c r="AC146" s="17" t="str">
        <f>_xlfn.XLOOKUP(B146,'INCIDENT-04-27-2026'!E:E,'INCIDENT-04-27-2026'!F:F,"")</f>
        <v/>
      </c>
      <c r="AD146" s="9"/>
      <c r="AE146" s="7" t="s">
        <v>6073</v>
      </c>
      <c r="AF146" s="6" t="str">
        <f>_xlfn.XLOOKUP(B146,'[13]Input_27-04'!$B:$B,'[13]Input_27-04'!$M:$M,"")</f>
        <v/>
      </c>
      <c r="AG146" s="7"/>
      <c r="AH146" s="3"/>
      <c r="AI146" s="18" t="str">
        <f>_xlfn.XLOOKUP(B146,'[3]Cells Huawei 27042026 10h'!$B:$B,'[3]Cells Huawei 27042026 10h'!$T:$T,"")</f>
        <v/>
      </c>
      <c r="AJ146" s="18" t="str">
        <f>_xlfn.XLOOKUP(B146,'[3]Cells Huawei 27042026 15h'!$B:$B,'[3]Cells Huawei 27042026 15h'!$T:$T,"")</f>
        <v/>
      </c>
      <c r="AK146" s="18" t="str">
        <f>_xlfn.XLOOKUP(B146,'[4]cells down 27042026 11h28'!$B:$B,'[4]cells down 27042026 11h28'!$R:$R,"")</f>
        <v/>
      </c>
      <c r="AL146" s="18" t="str">
        <f>_xlfn.XLOOKUP(B146,'[4]cells down 27042026 18h01'!$B:$B,'[4]cells down 27042026 18h01'!$R:$R,"")</f>
        <v/>
      </c>
      <c r="AM146" s="18" t="str">
        <f>_xlfn.XLOOKUP(B146,'[5]cell downs 27042026 11h'!$B:$B,'[5]cell downs 27042026 11h'!$R:$R,"")</f>
        <v/>
      </c>
      <c r="AN146" s="18" t="str">
        <f>_xlfn.XLOOKUP(B146,'[5]cell downs 27042026 17h40'!$B:$B,'[5]cell downs 27042026 17h40'!$R:$R,"")</f>
        <v/>
      </c>
      <c r="AO146" s="18" t="str">
        <f>_xlfn.XLOOKUP(B146,'[6]ALL SITES DOWN'!$D:$D,'[6]ALL SITES DOWN'!$J:$J,"")</f>
        <v/>
      </c>
      <c r="AP146" s="18" t="str">
        <f>_xlfn.XLOOKUP(B146,'[7]ALL SITES DOWN'!$D:$D,'[7]ALL SITES DOWN'!$J:$J,"")</f>
        <v/>
      </c>
      <c r="AQ146" s="9" t="str">
        <f>_xlfn.XLOOKUP(B146,[8]sheet1!$AC:$AC,[8]sheet1!$AF:$AF,"")</f>
        <v/>
      </c>
      <c r="AR146" s="14"/>
      <c r="AS146" s="14" t="s">
        <v>5465</v>
      </c>
      <c r="AT146" s="14" t="str">
        <f>_xlfn.XLOOKUP(B146,'[9]cell downs 18042026 17h'!$B:$B,'[9]cell downs 18042026 17h'!$B:$B,"")</f>
        <v/>
      </c>
      <c r="AU146" s="14" t="str">
        <f>_xlfn.XLOOKUP(B146,'[10]Cells Huawei 19042026 15h'!$B:$B,'[10]Cells Huawei 19042026 15h'!$B:$B,"")</f>
        <v>SUO_170</v>
      </c>
      <c r="AV146" s="9" t="str">
        <f>_xlfn.XLOOKUP(B146,'[11]cells down 19042026 9H40'!$B:$B,'[11]cells down 19042026 9H40'!$B:$B,"")</f>
        <v/>
      </c>
    </row>
    <row r="147" spans="1:48" x14ac:dyDescent="0.3">
      <c r="A147" s="1" t="s">
        <v>3947</v>
      </c>
      <c r="B147" s="8" t="s">
        <v>3948</v>
      </c>
      <c r="C147" s="3" t="str">
        <f>_xlfn.XLOOKUP(B147,'[1]daily break down'!$D:$D,'[1]daily break down'!$E:$E,"")</f>
        <v>NORD</v>
      </c>
      <c r="D147" s="1" t="s">
        <v>11</v>
      </c>
      <c r="E147" s="1" t="s">
        <v>83</v>
      </c>
      <c r="F147" s="3" t="s">
        <v>23</v>
      </c>
      <c r="G147" s="1" t="s">
        <v>3949</v>
      </c>
      <c r="H147" s="28" t="str">
        <f>_xlfn.XLOOKUP(B147,[2]CALCULATION!$B:$B,[2]CALCULATION!$H:$H,"")</f>
        <v>NOKIA</v>
      </c>
      <c r="I147" s="26">
        <v>0</v>
      </c>
      <c r="J147" s="26">
        <v>0</v>
      </c>
      <c r="K147" s="26">
        <v>2.136642382424031E-2</v>
      </c>
      <c r="L147" s="26">
        <v>2.1367110225483418E-2</v>
      </c>
      <c r="M147" s="26">
        <v>2.8049478884718524</v>
      </c>
      <c r="N147" s="26">
        <v>6.4656381062986172</v>
      </c>
      <c r="O147" s="26">
        <v>6.3954036604493263</v>
      </c>
      <c r="P147" s="114" t="s">
        <v>6362</v>
      </c>
      <c r="Q147" s="42" t="s">
        <v>5538</v>
      </c>
      <c r="R147" s="42"/>
      <c r="S147" s="41" t="str" cm="1">
        <f t="array" ref="S147">IFERROR(_xlfn.IFS(
U147="MPR ISSUE","PDH",
U147="BSS Hardware Issue","BSS",
U147="Sites strategiques, MLL, Pylone, etc.","ENVTECH",
U147="AKTIVCO DEFAUT GE &amp; POWER Cabinet","AKTIVCO",
U147="AKTIVCO Coupure ENEO &amp; Baisse de tension","AKTIVCO GRID ONLY",
U147="Coupure ENEO &amp; Baisse de tension","IHS GRID ONLY",
U147="Defaut GE &amp; POWER Cabinet","IHS",
U147="Sharing","Partners",
U147="Sites strategiques &amp; DataCenter","SST &amp; DC",
U147="Exclu","Exclu",
U147="SAT","SAT",
U147="SPARE-ISSUE","SPARE-ISSUE",
U147="Fiber CAmtel","TRANS_FO_CAMTEL",
U147="Fiber AOF","Fiber AOF",
U147="Projet OCM (HUAWEI)","TRAVAUX-HUAWEI",
U147="Projet OCM (NOKIA)","TRAVAUX-NOKIA",
U147="ACCESS-ISSUE","ACCESS-ISSUE",
U147="Projet OCM (ZTE, NOKIA, autres projets)","TRAVAUX OCM",
U147="No root CAuse","No root cause",
U147="ODU HS","PDH",
U147="IP &amp; VLAN","PDH",
U147="Warehouse HUAWEI","SPARE-ISSUE",
U147="SPARE-HS","SPARE-ISSUE",
U147="Power Telco","BSS",U147="no impacts","no impacts"
),"")</f>
        <v>IHS</v>
      </c>
      <c r="T147" s="41" t="str" cm="1">
        <f t="array" ref="T147">IFERROR(_xlfn.IFS(
U147="MPR ISSUE","TX ISSUE",
U147="BSS Hardware Issue","RAN ISSUE",
U147="Sites strategiques, MLL, Pylone, etc.","ENVTECH",
U147="AKTIVCO DEFAUT GE &amp; POWER Cabinet","POWER ISSUE",
U147="AKTIVCO Coupure ENEO &amp; Baisse de tension","POWER ISSUE",
U147="Coupure ENEO &amp; Baisse de tension","POWER ISSUE",
U147="Defaut GE &amp; POWER Cabinet","POWER ISSUE",
U147="Sharing","POWER ISSUE",
U147="Sites strategiques &amp; DataCenter","POWER ISSUE",
U147="Exclu","Exclu",
U147="SAT","TX ISSUE",
U147="SPARE-ISSUE","SPARE-ISSUE",
U147="Fiber CAmtel","TX ISSUE",
U147="Fiber AOF","TX ISSUE",
U147="Projet OCM (HUAWEI)","TRAVAUX-HUAWEI",
U147="Projet OCM (NOKIA)","TRAVAUX -NOKIA",
U147="ACCESS-ISSUE","ACCESS-ISSUE",
U147="Projet OCM (ZTE, NOKIA, autres projets)","TRAVAUX OCM",
U147="No root CAuse","No root cause",
U147="ODU HS","TX ISSUE",
U147="IP &amp; VLAN","TX ISSUE",
U147="Warehouse HUAWEI","SPARE-ISSUE",
U147="SPARE-HS","SPARE-ISSUE",
U147="Power Telco","RAN ISSUE",U147="no impacts","no impacts"
),"")</f>
        <v>POWER ISSUE</v>
      </c>
      <c r="U147" s="68" t="s">
        <v>5329</v>
      </c>
      <c r="V147" s="41" t="str" cm="1">
        <f t="array" ref="V147">IFERROR(_xlfn.IFS(
U147="MPR ISSUE","ACTIVE",
U147="BSS Hardware Issue","ACTIVE",
U147="Sites strategiques, MLL, Pylone, etc.","PASSIVE",
U147="AKTIVCO DEFAUT GE &amp; POWER Cabinet","PASSIVE",
U147="AKTIVCO Coupure ENEO &amp; Baisse de tension","PASSIVE",
U147="Coupure ENEO &amp; Baisse de tension","PASSIVE",
U147="Defaut GE &amp; POWER Cabinet","PASSIVE",
U147="Sharing","PASSIVE",
U147="Sites strategiques &amp; DataCenter","PASSIVE",
U147="Exclu","Exclu",
U147="SAT","ACTIVE",
U147="SPARE-ISSUE","SPARE-ISSUE",
U147="Fiber CAmtel","ACTIVE",
U147="Fiber AOF","ACTIVE",
U147="Projet OCM (HUAWEI)","PLANNED WORKS",
U147="Projet OCM (NOKIA)","PLANNED WORKS",
U147="ACCESS-ISSUE","ACCESS-ISSUE",
U147="Projet OCM (ZTE, NOKIA, autres projets)","PLANNED WORKS",
U147="No root CAuse","No root cause",
U147="ODU HS","ACTIVE",
U147="IP &amp; VLAN","ACTIVE",
U147="Warehouse HUAWEI","SPARE-ISSUE",
U147="SPARE-HS","SPARE-ISSUE",
U147="Power Telco","ACTIVE", U147="no impacts","no impacts"
),"")</f>
        <v>PASSIVE</v>
      </c>
      <c r="W147" s="119" t="s">
        <v>6410</v>
      </c>
      <c r="X147" s="119" t="s">
        <v>6411</v>
      </c>
      <c r="Y147" s="119"/>
      <c r="Z147" s="119" t="s">
        <v>6412</v>
      </c>
      <c r="AA147" s="119" t="s">
        <v>6365</v>
      </c>
      <c r="AB147" s="17" t="s">
        <v>6233</v>
      </c>
      <c r="AC147" s="17" t="str">
        <f>_xlfn.XLOOKUP(B147,'INCIDENT-04-27-2026'!E:E,'INCIDENT-04-27-2026'!F:F,"")</f>
        <v/>
      </c>
      <c r="AD147" s="9"/>
      <c r="AE147" s="7" t="s">
        <v>6117</v>
      </c>
      <c r="AF147" s="6" t="str">
        <f>_xlfn.XLOOKUP(B147,'[13]Input_27-04'!$B:$B,'[13]Input_27-04'!$M:$M,"")</f>
        <v/>
      </c>
      <c r="AG147" s="7"/>
      <c r="AH147" s="3"/>
      <c r="AI147" s="18" t="str">
        <f>_xlfn.XLOOKUP(B147,'[3]Cells Huawei 27042026 10h'!$B:$B,'[3]Cells Huawei 27042026 10h'!$T:$T,"")</f>
        <v/>
      </c>
      <c r="AJ147" s="18" t="str">
        <f>_xlfn.XLOOKUP(B147,'[3]Cells Huawei 27042026 15h'!$B:$B,'[3]Cells Huawei 27042026 15h'!$T:$T,"")</f>
        <v/>
      </c>
      <c r="AK147" s="18" t="str">
        <f>_xlfn.XLOOKUP(B147,'[4]cells down 27042026 11h28'!$B:$B,'[4]cells down 27042026 11h28'!$R:$R,"")</f>
        <v/>
      </c>
      <c r="AL147" s="18" t="str">
        <f>_xlfn.XLOOKUP(B147,'[4]cells down 27042026 18h01'!$B:$B,'[4]cells down 27042026 18h01'!$R:$R,"")</f>
        <v/>
      </c>
      <c r="AM147" s="18" t="str">
        <f>_xlfn.XLOOKUP(B147,'[5]cell downs 27042026 11h'!$B:$B,'[5]cell downs 27042026 11h'!$R:$R,"")</f>
        <v>(04/27/2026 cell nokia):-27/04/2026 : Need BO RAN analysis</v>
      </c>
      <c r="AN147" s="18" t="str">
        <f>_xlfn.XLOOKUP(B147,'[5]cell downs 27042026 17h40'!$B:$B,'[5]cell downs 27042026 17h40'!$R:$R,"")</f>
        <v>(04/27/2026 cell nokia):-27/04/2026 : Need BO RAN analysis || Closed after reset but FME should check and replace SFP if needed</v>
      </c>
      <c r="AO147" s="18" t="str">
        <f>_xlfn.XLOOKUP(B147,'[6]ALL SITES DOWN'!$D:$D,'[6]ALL SITES DOWN'!$J:$J,"")</f>
        <v/>
      </c>
      <c r="AP147" s="18" t="str">
        <f>_xlfn.XLOOKUP(B147,'[7]ALL SITES DOWN'!$D:$D,'[7]ALL SITES DOWN'!$J:$J,"")</f>
        <v/>
      </c>
      <c r="AQ147" s="9" t="str">
        <f>_xlfn.XLOOKUP(B147,[8]sheet1!$AC:$AC,[8]sheet1!$AF:$AF,"")</f>
        <v>(04/27/2026 ticket):-INC-20260427-00001125…power issue …Others Transmission equipement fault</v>
      </c>
      <c r="AR147" s="14"/>
      <c r="AS147" s="14" t="s">
        <v>5465</v>
      </c>
      <c r="AT147" s="14" t="str">
        <f>_xlfn.XLOOKUP(B147,'[9]cell downs 18042026 17h'!$B:$B,'[9]cell downs 18042026 17h'!$B:$B,"")</f>
        <v/>
      </c>
      <c r="AU147" s="14" t="str">
        <f>_xlfn.XLOOKUP(B147,'[10]Cells Huawei 19042026 15h'!$B:$B,'[10]Cells Huawei 19042026 15h'!$B:$B,"")</f>
        <v/>
      </c>
      <c r="AV147" s="9" t="str">
        <f>_xlfn.XLOOKUP(B147,'[11]cells down 19042026 9H40'!$B:$B,'[11]cells down 19042026 9H40'!$B:$B,"")</f>
        <v/>
      </c>
    </row>
    <row r="148" spans="1:48" hidden="1" x14ac:dyDescent="0.3">
      <c r="A148" s="1" t="s">
        <v>2366</v>
      </c>
      <c r="B148" s="8" t="s">
        <v>2367</v>
      </c>
      <c r="C148" s="3" t="str">
        <f>_xlfn.XLOOKUP(B148,'[1]daily break down'!$D:$D,'[1]daily break down'!$E:$E,"")</f>
        <v>LITTORAL</v>
      </c>
      <c r="D148" s="1" t="s">
        <v>11</v>
      </c>
      <c r="E148" s="1" t="s">
        <v>12</v>
      </c>
      <c r="F148" s="3" t="s">
        <v>31</v>
      </c>
      <c r="G148" s="1" t="s">
        <v>484</v>
      </c>
      <c r="H148" s="29" t="str">
        <f>_xlfn.XLOOKUP(B148,[2]CALCULATION!$B:$B,[2]CALCULATION!$H:$H,"")</f>
        <v>ZTE</v>
      </c>
      <c r="I148" s="26">
        <v>0</v>
      </c>
      <c r="J148" s="26">
        <v>0</v>
      </c>
      <c r="K148" s="26">
        <v>15.378492465036114</v>
      </c>
      <c r="L148" s="26">
        <v>0</v>
      </c>
      <c r="M148" s="26">
        <v>0</v>
      </c>
      <c r="N148" s="26">
        <v>0</v>
      </c>
      <c r="O148" s="26">
        <v>6.2567951648389286</v>
      </c>
      <c r="P148" s="114" t="s">
        <v>6363</v>
      </c>
      <c r="Q148" s="42" t="s">
        <v>5538</v>
      </c>
      <c r="R148" s="42"/>
      <c r="S148" s="41" t="str" cm="1">
        <f t="array" ref="S148">IFERROR(_xlfn.IFS(
U148="MPR ISSUE","PDH",
U148="BSS Hardware Issue","BSS",
U148="Sites strategiques, MLL, Pylone, etc.","ENVTECH",
U148="AKTIVCO DEFAUT GE &amp; POWER Cabinet","AKTIVCO",
U148="AKTIVCO Coupure ENEO &amp; Baisse de tension","AKTIVCO GRID ONLY",
U148="Coupure ENEO &amp; Baisse de tension","IHS GRID ONLY",
U148="Defaut GE &amp; POWER Cabinet","IHS",
U148="Sharing","Partners",
U148="Sites strategiques &amp; DataCenter","SST &amp; DC",
U148="Exclu","Exclu",
U148="SAT","SAT",
U148="SPARE-ISSUE","SPARE-ISSUE",
U148="Fiber CAmtel","TRANS_FO_CAMTEL",
U148="Fiber AOF","Fiber AOF",
U148="Projet OCM (HUAWEI)","TRAVAUX-HUAWEI",
U148="Projet OCM (NOKIA)","TRAVAUX-NOKIA",
U148="ACCESS-ISSUE","ACCESS-ISSUE",
U148="Projet OCM (ZTE, NOKIA, autres projets)","TRAVAUX OCM",
U148="No root CAuse","No root cause",
U148="ODU HS","PDH",
U148="IP &amp; VLAN","PDH",
U148="Warehouse HUAWEI","SPARE-ISSUE",
U148="SPARE-HS","SPARE-ISSUE",
U148="Power Telco","BSS",U148="no impacts","no impacts"
),"")</f>
        <v>IHS</v>
      </c>
      <c r="T148" s="41" t="str" cm="1">
        <f t="array" ref="T148">IFERROR(_xlfn.IFS(
U148="MPR ISSUE","TX ISSUE",
U148="BSS Hardware Issue","RAN ISSUE",
U148="Sites strategiques, MLL, Pylone, etc.","ENVTECH",
U148="AKTIVCO DEFAUT GE &amp; POWER Cabinet","POWER ISSUE",
U148="AKTIVCO Coupure ENEO &amp; Baisse de tension","POWER ISSUE",
U148="Coupure ENEO &amp; Baisse de tension","POWER ISSUE",
U148="Defaut GE &amp; POWER Cabinet","POWER ISSUE",
U148="Sharing","POWER ISSUE",
U148="Sites strategiques &amp; DataCenter","POWER ISSUE",
U148="Exclu","Exclu",
U148="SAT","TX ISSUE",
U148="SPARE-ISSUE","SPARE-ISSUE",
U148="Fiber CAmtel","TX ISSUE",
U148="Fiber AOF","TX ISSUE",
U148="Projet OCM (HUAWEI)","TRAVAUX-HUAWEI",
U148="Projet OCM (NOKIA)","TRAVAUX -NOKIA",
U148="ACCESS-ISSUE","ACCESS-ISSUE",
U148="Projet OCM (ZTE, NOKIA, autres projets)","TRAVAUX OCM",
U148="No root CAuse","No root cause",
U148="ODU HS","TX ISSUE",
U148="IP &amp; VLAN","TX ISSUE",
U148="Warehouse HUAWEI","SPARE-ISSUE",
U148="SPARE-HS","SPARE-ISSUE",
U148="Power Telco","RAN ISSUE",U148="no impacts","no impacts"
),"")</f>
        <v>POWER ISSUE</v>
      </c>
      <c r="U148" s="68" t="s">
        <v>5329</v>
      </c>
      <c r="V148" s="41" t="str" cm="1">
        <f t="array" ref="V148">IFERROR(_xlfn.IFS(
U148="MPR ISSUE","ACTIVE",
U148="BSS Hardware Issue","ACTIVE",
U148="Sites strategiques, MLL, Pylone, etc.","PASSIVE",
U148="AKTIVCO DEFAUT GE &amp; POWER Cabinet","PASSIVE",
U148="AKTIVCO Coupure ENEO &amp; Baisse de tension","PASSIVE",
U148="Coupure ENEO &amp; Baisse de tension","PASSIVE",
U148="Defaut GE &amp; POWER Cabinet","PASSIVE",
U148="Sharing","PASSIVE",
U148="Sites strategiques &amp; DataCenter","PASSIVE",
U148="Exclu","Exclu",
U148="SAT","ACTIVE",
U148="SPARE-ISSUE","SPARE-ISSUE",
U148="Fiber CAmtel","ACTIVE",
U148="Fiber AOF","ACTIVE",
U148="Projet OCM (HUAWEI)","PLANNED WORKS",
U148="Projet OCM (NOKIA)","PLANNED WORKS",
U148="ACCESS-ISSUE","ACCESS-ISSUE",
U148="Projet OCM (ZTE, NOKIA, autres projets)","PLANNED WORKS",
U148="No root CAuse","No root cause",
U148="ODU HS","ACTIVE",
U148="IP &amp; VLAN","ACTIVE",
U148="Warehouse HUAWEI","SPARE-ISSUE",
U148="SPARE-HS","SPARE-ISSUE",
U148="Power Telco","ACTIVE", U148="no impacts","no impacts"
),"")</f>
        <v>PASSIVE</v>
      </c>
      <c r="W148" s="113"/>
      <c r="X148" s="113"/>
      <c r="Y148" s="113"/>
      <c r="Z148" s="113"/>
      <c r="AA148" s="113"/>
      <c r="AB148" s="17" t="s">
        <v>6234</v>
      </c>
      <c r="AC148" s="17" t="str">
        <f>_xlfn.XLOOKUP(B148,'INCIDENT-04-27-2026'!E:E,'INCIDENT-04-27-2026'!F:F,"")</f>
        <v/>
      </c>
      <c r="AD148" s="9"/>
      <c r="AE148" s="7" t="s">
        <v>6118</v>
      </c>
      <c r="AF148" s="6" t="str">
        <f>_xlfn.XLOOKUP(B148,'[13]Input_27-04'!$B:$B,'[13]Input_27-04'!$M:$M,"")</f>
        <v/>
      </c>
      <c r="AG148" s="7"/>
      <c r="AH148" s="3"/>
      <c r="AI148" s="18" t="str">
        <f>_xlfn.XLOOKUP(B148,'[3]Cells Huawei 27042026 10h'!$B:$B,'[3]Cells Huawei 27042026 10h'!$T:$T,"")</f>
        <v/>
      </c>
      <c r="AJ148" s="18" t="str">
        <f>_xlfn.XLOOKUP(B148,'[3]Cells Huawei 27042026 15h'!$B:$B,'[3]Cells Huawei 27042026 15h'!$T:$T,"")</f>
        <v/>
      </c>
      <c r="AK148" s="18" t="str">
        <f>_xlfn.XLOOKUP(B148,'[4]cells down 27042026 11h28'!$B:$B,'[4]cells down 27042026 11h28'!$R:$R,"")</f>
        <v/>
      </c>
      <c r="AL148" s="18" t="str">
        <f>_xlfn.XLOOKUP(B148,'[4]cells down 27042026 18h01'!$B:$B,'[4]cells down 27042026 18h01'!$R:$R,"")</f>
        <v/>
      </c>
      <c r="AM148" s="18" t="str">
        <f>_xlfn.XLOOKUP(B148,'[5]cell downs 27042026 11h'!$B:$B,'[5]cell downs 27042026 11h'!$R:$R,"")</f>
        <v/>
      </c>
      <c r="AN148" s="18" t="str">
        <f>_xlfn.XLOOKUP(B148,'[5]cell downs 27042026 17h40'!$B:$B,'[5]cell downs 27042026 17h40'!$R:$R,"")</f>
        <v/>
      </c>
      <c r="AO148" s="18" t="str">
        <f>_xlfn.XLOOKUP(B148,'[6]ALL SITES DOWN'!$D:$D,'[6]ALL SITES DOWN'!$J:$J,"")</f>
        <v/>
      </c>
      <c r="AP148" s="18" t="str">
        <f>_xlfn.XLOOKUP(B148,'[7]ALL SITES DOWN'!$D:$D,'[7]ALL SITES DOWN'!$J:$J,"")</f>
        <v/>
      </c>
      <c r="AQ148" s="9" t="str">
        <f>_xlfn.XLOOKUP(B148,[8]sheet1!$AC:$AC,[8]sheet1!$AF:$AF,"")</f>
        <v xml:space="preserve">(04/27/2026 ticket):-INC-20260427-00015438…2026-04-27 21:54:46…FME is trying to get a level0…power issue observed at Cellucam new Camusat support team is managing it we are following up </v>
      </c>
      <c r="AR148" s="14"/>
      <c r="AS148" s="14" t="s">
        <v>5465</v>
      </c>
      <c r="AT148" s="14" t="str">
        <f>_xlfn.XLOOKUP(B148,'[9]cell downs 18042026 17h'!$B:$B,'[9]cell downs 18042026 17h'!$B:$B,"")</f>
        <v/>
      </c>
      <c r="AU148" s="14" t="str">
        <f>_xlfn.XLOOKUP(B148,'[10]Cells Huawei 19042026 15h'!$B:$B,'[10]Cells Huawei 19042026 15h'!$B:$B,"")</f>
        <v/>
      </c>
      <c r="AV148" s="9" t="str">
        <f>_xlfn.XLOOKUP(B148,'[11]cells down 19042026 9H40'!$B:$B,'[11]cells down 19042026 9H40'!$B:$B,"")</f>
        <v/>
      </c>
    </row>
    <row r="149" spans="1:48" hidden="1" x14ac:dyDescent="0.3">
      <c r="A149" s="1" t="s">
        <v>3350</v>
      </c>
      <c r="B149" s="8" t="s">
        <v>3351</v>
      </c>
      <c r="C149" s="3" t="str">
        <f>_xlfn.XLOOKUP(B149,'[1]daily break down'!$D:$D,'[1]daily break down'!$E:$E,"")</f>
        <v>LITTORAL</v>
      </c>
      <c r="D149" s="1" t="s">
        <v>11</v>
      </c>
      <c r="E149" s="1" t="s">
        <v>12</v>
      </c>
      <c r="F149" s="3" t="s">
        <v>31</v>
      </c>
      <c r="G149" s="1" t="s">
        <v>484</v>
      </c>
      <c r="H149" s="29" t="str">
        <f>_xlfn.XLOOKUP(B149,[2]CALCULATION!$B:$B,[2]CALCULATION!$H:$H,"")</f>
        <v>ZTE</v>
      </c>
      <c r="I149" s="26">
        <v>0</v>
      </c>
      <c r="J149" s="26">
        <v>0</v>
      </c>
      <c r="K149" s="26">
        <v>15.394668881069991</v>
      </c>
      <c r="L149" s="26">
        <v>0</v>
      </c>
      <c r="M149" s="26">
        <v>0</v>
      </c>
      <c r="N149" s="26">
        <v>0</v>
      </c>
      <c r="O149" s="26">
        <v>6.2561531020195025</v>
      </c>
      <c r="P149" s="114" t="s">
        <v>6363</v>
      </c>
      <c r="Q149" s="42" t="s">
        <v>5538</v>
      </c>
      <c r="R149" s="42"/>
      <c r="S149" s="41" t="str" cm="1">
        <f t="array" ref="S149">IFERROR(_xlfn.IFS(
U149="MPR ISSUE","PDH",
U149="BSS Hardware Issue","BSS",
U149="Sites strategiques, MLL, Pylone, etc.","ENVTECH",
U149="AKTIVCO DEFAUT GE &amp; POWER Cabinet","AKTIVCO",
U149="AKTIVCO Coupure ENEO &amp; Baisse de tension","AKTIVCO GRID ONLY",
U149="Coupure ENEO &amp; Baisse de tension","IHS GRID ONLY",
U149="Defaut GE &amp; POWER Cabinet","IHS",
U149="Sharing","Partners",
U149="Sites strategiques &amp; DataCenter","SST &amp; DC",
U149="Exclu","Exclu",
U149="SAT","SAT",
U149="SPARE-ISSUE","SPARE-ISSUE",
U149="Fiber CAmtel","TRANS_FO_CAMTEL",
U149="Fiber AOF","Fiber AOF",
U149="Projet OCM (HUAWEI)","TRAVAUX-HUAWEI",
U149="Projet OCM (NOKIA)","TRAVAUX-NOKIA",
U149="ACCESS-ISSUE","ACCESS-ISSUE",
U149="Projet OCM (ZTE, NOKIA, autres projets)","TRAVAUX OCM",
U149="No root CAuse","No root cause",
U149="ODU HS","PDH",
U149="IP &amp; VLAN","PDH",
U149="Warehouse HUAWEI","SPARE-ISSUE",
U149="SPARE-HS","SPARE-ISSUE",
U149="Power Telco","BSS",U149="no impacts","no impacts"
),"")</f>
        <v>IHS</v>
      </c>
      <c r="T149" s="41" t="str" cm="1">
        <f t="array" ref="T149">IFERROR(_xlfn.IFS(
U149="MPR ISSUE","TX ISSUE",
U149="BSS Hardware Issue","RAN ISSUE",
U149="Sites strategiques, MLL, Pylone, etc.","ENVTECH",
U149="AKTIVCO DEFAUT GE &amp; POWER Cabinet","POWER ISSUE",
U149="AKTIVCO Coupure ENEO &amp; Baisse de tension","POWER ISSUE",
U149="Coupure ENEO &amp; Baisse de tension","POWER ISSUE",
U149="Defaut GE &amp; POWER Cabinet","POWER ISSUE",
U149="Sharing","POWER ISSUE",
U149="Sites strategiques &amp; DataCenter","POWER ISSUE",
U149="Exclu","Exclu",
U149="SAT","TX ISSUE",
U149="SPARE-ISSUE","SPARE-ISSUE",
U149="Fiber CAmtel","TX ISSUE",
U149="Fiber AOF","TX ISSUE",
U149="Projet OCM (HUAWEI)","TRAVAUX-HUAWEI",
U149="Projet OCM (NOKIA)","TRAVAUX -NOKIA",
U149="ACCESS-ISSUE","ACCESS-ISSUE",
U149="Projet OCM (ZTE, NOKIA, autres projets)","TRAVAUX OCM",
U149="No root CAuse","No root cause",
U149="ODU HS","TX ISSUE",
U149="IP &amp; VLAN","TX ISSUE",
U149="Warehouse HUAWEI","SPARE-ISSUE",
U149="SPARE-HS","SPARE-ISSUE",
U149="Power Telco","RAN ISSUE",U149="no impacts","no impacts"
),"")</f>
        <v>POWER ISSUE</v>
      </c>
      <c r="U149" s="68" t="s">
        <v>5329</v>
      </c>
      <c r="V149" s="41" t="str" cm="1">
        <f t="array" ref="V149">IFERROR(_xlfn.IFS(
U149="MPR ISSUE","ACTIVE",
U149="BSS Hardware Issue","ACTIVE",
U149="Sites strategiques, MLL, Pylone, etc.","PASSIVE",
U149="AKTIVCO DEFAUT GE &amp; POWER Cabinet","PASSIVE",
U149="AKTIVCO Coupure ENEO &amp; Baisse de tension","PASSIVE",
U149="Coupure ENEO &amp; Baisse de tension","PASSIVE",
U149="Defaut GE &amp; POWER Cabinet","PASSIVE",
U149="Sharing","PASSIVE",
U149="Sites strategiques &amp; DataCenter","PASSIVE",
U149="Exclu","Exclu",
U149="SAT","ACTIVE",
U149="SPARE-ISSUE","SPARE-ISSUE",
U149="Fiber CAmtel","ACTIVE",
U149="Fiber AOF","ACTIVE",
U149="Projet OCM (HUAWEI)","PLANNED WORKS",
U149="Projet OCM (NOKIA)","PLANNED WORKS",
U149="ACCESS-ISSUE","ACCESS-ISSUE",
U149="Projet OCM (ZTE, NOKIA, autres projets)","PLANNED WORKS",
U149="No root CAuse","No root cause",
U149="ODU HS","ACTIVE",
U149="IP &amp; VLAN","ACTIVE",
U149="Warehouse HUAWEI","SPARE-ISSUE",
U149="SPARE-HS","SPARE-ISSUE",
U149="Power Telco","ACTIVE", U149="no impacts","no impacts"
),"")</f>
        <v>PASSIVE</v>
      </c>
      <c r="W149" s="113"/>
      <c r="X149" s="113"/>
      <c r="Y149" s="113"/>
      <c r="Z149" s="113"/>
      <c r="AA149" s="113"/>
      <c r="AB149" s="17" t="s">
        <v>6235</v>
      </c>
      <c r="AC149" s="17" t="str">
        <f>_xlfn.XLOOKUP(B149,'INCIDENT-04-27-2026'!E:E,'INCIDENT-04-27-2026'!F:F,"")</f>
        <v/>
      </c>
      <c r="AD149" s="9"/>
      <c r="AE149" s="7" t="s">
        <v>6119</v>
      </c>
      <c r="AF149" s="6" t="str">
        <f>_xlfn.XLOOKUP(B149,'[13]Input_27-04'!$B:$B,'[13]Input_27-04'!$M:$M,"")</f>
        <v/>
      </c>
      <c r="AG149" s="7"/>
      <c r="AH149" s="3"/>
      <c r="AI149" s="18" t="str">
        <f>_xlfn.XLOOKUP(B149,'[3]Cells Huawei 27042026 10h'!$B:$B,'[3]Cells Huawei 27042026 10h'!$T:$T,"")</f>
        <v/>
      </c>
      <c r="AJ149" s="18" t="str">
        <f>_xlfn.XLOOKUP(B149,'[3]Cells Huawei 27042026 15h'!$B:$B,'[3]Cells Huawei 27042026 15h'!$T:$T,"")</f>
        <v/>
      </c>
      <c r="AK149" s="18" t="str">
        <f>_xlfn.XLOOKUP(B149,'[4]cells down 27042026 11h28'!$B:$B,'[4]cells down 27042026 11h28'!$R:$R,"")</f>
        <v/>
      </c>
      <c r="AL149" s="18" t="str">
        <f>_xlfn.XLOOKUP(B149,'[4]cells down 27042026 18h01'!$B:$B,'[4]cells down 27042026 18h01'!$R:$R,"")</f>
        <v/>
      </c>
      <c r="AM149" s="18" t="str">
        <f>_xlfn.XLOOKUP(B149,'[5]cell downs 27042026 11h'!$B:$B,'[5]cell downs 27042026 11h'!$R:$R,"")</f>
        <v/>
      </c>
      <c r="AN149" s="18" t="str">
        <f>_xlfn.XLOOKUP(B149,'[5]cell downs 27042026 17h40'!$B:$B,'[5]cell downs 27042026 17h40'!$R:$R,"")</f>
        <v/>
      </c>
      <c r="AO149" s="18" t="str">
        <f>_xlfn.XLOOKUP(B149,'[6]ALL SITES DOWN'!$D:$D,'[6]ALL SITES DOWN'!$J:$J,"")</f>
        <v/>
      </c>
      <c r="AP149" s="18" t="str">
        <f>_xlfn.XLOOKUP(B149,'[7]ALL SITES DOWN'!$D:$D,'[7]ALL SITES DOWN'!$J:$J,"")</f>
        <v/>
      </c>
      <c r="AQ149" s="9" t="str">
        <f>_xlfn.XLOOKUP(B149,[8]sheet1!$AC:$AC,[8]sheet1!$AF:$AF,"")</f>
        <v>(04/27/2026 ticket):-INC-20260427-00015432…2026-04-27 21:54:46…FME is trying to get a level0</v>
      </c>
      <c r="AR149" s="14"/>
      <c r="AS149" s="14" t="s">
        <v>5465</v>
      </c>
      <c r="AT149" s="14" t="str">
        <f>_xlfn.XLOOKUP(B149,'[9]cell downs 18042026 17h'!$B:$B,'[9]cell downs 18042026 17h'!$B:$B,"")</f>
        <v/>
      </c>
      <c r="AU149" s="14" t="str">
        <f>_xlfn.XLOOKUP(B149,'[10]Cells Huawei 19042026 15h'!$B:$B,'[10]Cells Huawei 19042026 15h'!$B:$B,"")</f>
        <v/>
      </c>
      <c r="AV149" s="9" t="str">
        <f>_xlfn.XLOOKUP(B149,'[11]cells down 19042026 9H40'!$B:$B,'[11]cells down 19042026 9H40'!$B:$B,"")</f>
        <v/>
      </c>
    </row>
    <row r="150" spans="1:48" hidden="1" x14ac:dyDescent="0.3">
      <c r="A150" s="1" t="s">
        <v>2395</v>
      </c>
      <c r="B150" s="1" t="s">
        <v>2396</v>
      </c>
      <c r="C150" s="3" t="str">
        <f>_xlfn.XLOOKUP(B150,'[1]daily break down'!$D:$D,'[1]daily break down'!$E:$E,"")</f>
        <v>LITTORAL</v>
      </c>
      <c r="D150" s="1" t="s">
        <v>11</v>
      </c>
      <c r="E150" s="1" t="s">
        <v>83</v>
      </c>
      <c r="F150" s="3" t="s">
        <v>31</v>
      </c>
      <c r="G150" s="1" t="s">
        <v>484</v>
      </c>
      <c r="H150" s="29" t="str">
        <f>_xlfn.XLOOKUP(B150,[2]CALCULATION!$B:$B,[2]CALCULATION!$H:$H,"")</f>
        <v>ZTE</v>
      </c>
      <c r="I150" s="26">
        <v>0</v>
      </c>
      <c r="J150" s="26">
        <v>0</v>
      </c>
      <c r="K150" s="26">
        <v>15.401410540673965</v>
      </c>
      <c r="L150" s="26">
        <v>0</v>
      </c>
      <c r="M150" s="26">
        <v>5.2967685691701405</v>
      </c>
      <c r="N150" s="26">
        <v>0</v>
      </c>
      <c r="O150" s="26">
        <v>6.2559390810796947</v>
      </c>
      <c r="P150" s="114" t="s">
        <v>6362</v>
      </c>
      <c r="Q150" s="42" t="s">
        <v>5537</v>
      </c>
      <c r="R150" s="42" t="s">
        <v>5464</v>
      </c>
      <c r="S150" s="41" t="str" cm="1">
        <f t="array" ref="S150">IFERROR(_xlfn.IFS(
U150="MPR ISSUE","PDH",
U150="BSS Hardware Issue","BSS",
U150="Sites strategiques, MLL, Pylone, etc.","ENVTECH",
U150="AKTIVCO DEFAUT GE &amp; POWER Cabinet","AKTIVCO",
U150="AKTIVCO Coupure ENEO &amp; Baisse de tension","AKTIVCO GRID ONLY",
U150="Coupure ENEO &amp; Baisse de tension","IHS GRID ONLY",
U150="Defaut GE &amp; POWER Cabinet","IHS",
U150="Sharing","Partners",
U150="Sites strategiques &amp; DataCenter","SST &amp; DC",
U150="Exclu","Exclu",
U150="SAT","SAT",
U150="SPARE-ISSUE","SPARE-ISSUE",
U150="Fiber CAmtel","TRANS_FO_CAMTEL",
U150="Fiber AOF","Fiber AOF",
U150="Projet OCM (HUAWEI)","TRAVAUX-HUAWEI",
U150="Projet OCM (NOKIA)","TRAVAUX-NOKIA",
U150="ACCESS-ISSUE","ACCESS-ISSUE",
U150="Projet OCM (ZTE, NOKIA, autres projets)","TRAVAUX OCM",
U150="No root CAuse","No root cause",
U150="ODU HS","PDH",
U150="IP &amp; VLAN","PDH",
U150="Warehouse HUAWEI","SPARE-ISSUE",
U150="SPARE-HS","SPARE-ISSUE",
U150="Power Telco","BSS",U150="no impacts","no impacts"
),"")</f>
        <v>Exclu</v>
      </c>
      <c r="T150" s="41" t="str" cm="1">
        <f t="array" ref="T150">IFERROR(_xlfn.IFS(
U150="MPR ISSUE","TX ISSUE",
U150="BSS Hardware Issue","RAN ISSUE",
U150="Sites strategiques, MLL, Pylone, etc.","ENVTECH",
U150="AKTIVCO DEFAUT GE &amp; POWER Cabinet","POWER ISSUE",
U150="AKTIVCO Coupure ENEO &amp; Baisse de tension","POWER ISSUE",
U150="Coupure ENEO &amp; Baisse de tension","POWER ISSUE",
U150="Defaut GE &amp; POWER Cabinet","POWER ISSUE",
U150="Sharing","POWER ISSUE",
U150="Sites strategiques &amp; DataCenter","POWER ISSUE",
U150="Exclu","Exclu",
U150="SAT","TX ISSUE",
U150="SPARE-ISSUE","SPARE-ISSUE",
U150="Fiber CAmtel","TX ISSUE",
U150="Fiber AOF","TX ISSUE",
U150="Projet OCM (HUAWEI)","TRAVAUX-HUAWEI",
U150="Projet OCM (NOKIA)","TRAVAUX -NOKIA",
U150="ACCESS-ISSUE","ACCESS-ISSUE",
U150="Projet OCM (ZTE, NOKIA, autres projets)","TRAVAUX OCM",
U150="No root CAuse","No root cause",
U150="ODU HS","TX ISSUE",
U150="IP &amp; VLAN","TX ISSUE",
U150="Warehouse HUAWEI","SPARE-ISSUE",
U150="SPARE-HS","SPARE-ISSUE",
U150="Power Telco","RAN ISSUE",U150="no impacts","no impacts"
),"")</f>
        <v>Exclu</v>
      </c>
      <c r="U150" s="68" t="s">
        <v>5537</v>
      </c>
      <c r="V150" s="41" t="str" cm="1">
        <f t="array" ref="V150">IFERROR(_xlfn.IFS(
U150="MPR ISSUE","ACTIVE",
U150="BSS Hardware Issue","ACTIVE",
U150="Sites strategiques, MLL, Pylone, etc.","PASSIVE",
U150="AKTIVCO DEFAUT GE &amp; POWER Cabinet","PASSIVE",
U150="AKTIVCO Coupure ENEO &amp; Baisse de tension","PASSIVE",
U150="Coupure ENEO &amp; Baisse de tension","PASSIVE",
U150="Defaut GE &amp; POWER Cabinet","PASSIVE",
U150="Sharing","PASSIVE",
U150="Sites strategiques &amp; DataCenter","PASSIVE",
U150="Exclu","Exclu",
U150="SAT","ACTIVE",
U150="SPARE-ISSUE","SPARE-ISSUE",
U150="Fiber CAmtel","ACTIVE",
U150="Fiber AOF","ACTIVE",
U150="Projet OCM (HUAWEI)","PLANNED WORKS",
U150="Projet OCM (NOKIA)","PLANNED WORKS",
U150="ACCESS-ISSUE","ACCESS-ISSUE",
U150="Projet OCM (ZTE, NOKIA, autres projets)","PLANNED WORKS",
U150="No root CAuse","No root cause",
U150="ODU HS","ACTIVE",
U150="IP &amp; VLAN","ACTIVE",
U150="Warehouse HUAWEI","SPARE-ISSUE",
U150="SPARE-HS","SPARE-ISSUE",
U150="Power Telco","ACTIVE", U150="no impacts","no impacts"
),"")</f>
        <v>Exclu</v>
      </c>
      <c r="W150" s="113"/>
      <c r="X150" s="113"/>
      <c r="Y150" s="113"/>
      <c r="Z150" s="113"/>
      <c r="AA150" s="113"/>
      <c r="AB150" s="17" t="s">
        <v>6236</v>
      </c>
      <c r="AC150" s="17" t="str">
        <f>_xlfn.XLOOKUP(B150,'INCIDENT-04-27-2026'!E:E,'INCIDENT-04-27-2026'!F:F,"")</f>
        <v/>
      </c>
      <c r="AD150" s="9"/>
      <c r="AE150" s="7" t="s">
        <v>6118</v>
      </c>
      <c r="AF150" s="6" t="str">
        <f>_xlfn.XLOOKUP(B150,'[13]Input_27-04'!$B:$B,'[13]Input_27-04'!$M:$M,"")</f>
        <v/>
      </c>
      <c r="AG150" s="7"/>
      <c r="AH150" s="3"/>
      <c r="AI150" s="18" t="str">
        <f>_xlfn.XLOOKUP(B150,'[3]Cells Huawei 27042026 10h'!$B:$B,'[3]Cells Huawei 27042026 10h'!$T:$T,"")</f>
        <v/>
      </c>
      <c r="AJ150" s="18" t="str">
        <f>_xlfn.XLOOKUP(B150,'[3]Cells Huawei 27042026 15h'!$B:$B,'[3]Cells Huawei 27042026 15h'!$T:$T,"")</f>
        <v/>
      </c>
      <c r="AK150" s="18" t="str">
        <f>_xlfn.XLOOKUP(B150,'[4]cells down 27042026 11h28'!$B:$B,'[4]cells down 27042026 11h28'!$R:$R,"")</f>
        <v/>
      </c>
      <c r="AL150" s="18" t="str">
        <f>_xlfn.XLOOKUP(B150,'[4]cells down 27042026 18h01'!$B:$B,'[4]cells down 27042026 18h01'!$R:$R,"")</f>
        <v/>
      </c>
      <c r="AM150" s="18" t="str">
        <f>_xlfn.XLOOKUP(B150,'[5]cell downs 27042026 11h'!$B:$B,'[5]cell downs 27042026 11h'!$R:$R,"")</f>
        <v/>
      </c>
      <c r="AN150" s="18" t="str">
        <f>_xlfn.XLOOKUP(B150,'[5]cell downs 27042026 17h40'!$B:$B,'[5]cell downs 27042026 17h40'!$R:$R,"")</f>
        <v/>
      </c>
      <c r="AO150" s="18" t="str">
        <f>_xlfn.XLOOKUP(B150,'[6]ALL SITES DOWN'!$D:$D,'[6]ALL SITES DOWN'!$J:$J,"")</f>
        <v/>
      </c>
      <c r="AP150" s="18" t="str">
        <f>_xlfn.XLOOKUP(B150,'[7]ALL SITES DOWN'!$D:$D,'[7]ALL SITES DOWN'!$J:$J,"")</f>
        <v/>
      </c>
      <c r="AQ150" s="9" t="str">
        <f>_xlfn.XLOOKUP(B150,[8]sheet1!$AC:$AC,[8]sheet1!$AF:$AF,"")</f>
        <v xml:space="preserve">(04/27/2026 ticket):-INC-20260427-00015436…2026-04-27 21:54:46…FME is trying to get a level0…power issue observed at Cellucam new Camusat support team is managing it we are following up </v>
      </c>
      <c r="AR150" s="14"/>
      <c r="AS150" s="14" t="s">
        <v>5465</v>
      </c>
      <c r="AT150" s="14" t="str">
        <f>_xlfn.XLOOKUP(B150,'[9]cell downs 18042026 17h'!$B:$B,'[9]cell downs 18042026 17h'!$B:$B,"")</f>
        <v/>
      </c>
      <c r="AU150" s="14" t="str">
        <f>_xlfn.XLOOKUP(B150,'[10]Cells Huawei 19042026 15h'!$B:$B,'[10]Cells Huawei 19042026 15h'!$B:$B,"")</f>
        <v/>
      </c>
      <c r="AV150" s="9" t="str">
        <f>_xlfn.XLOOKUP(B150,'[11]cells down 19042026 9H40'!$B:$B,'[11]cells down 19042026 9H40'!$B:$B,"")</f>
        <v/>
      </c>
    </row>
    <row r="151" spans="1:48" hidden="1" x14ac:dyDescent="0.3">
      <c r="A151" s="1" t="s">
        <v>4991</v>
      </c>
      <c r="B151" s="8" t="s">
        <v>4992</v>
      </c>
      <c r="C151" s="3" t="str">
        <f>_xlfn.XLOOKUP(B151,'[1]daily break down'!$D:$D,'[1]daily break down'!$E:$E,"")</f>
        <v>Douala</v>
      </c>
      <c r="D151" s="1" t="s">
        <v>11</v>
      </c>
      <c r="E151" s="1" t="s">
        <v>12</v>
      </c>
      <c r="F151" s="3" t="s">
        <v>31</v>
      </c>
      <c r="G151" s="1" t="s">
        <v>32</v>
      </c>
      <c r="H151" s="29" t="str">
        <f>_xlfn.XLOOKUP(B151,[2]CALCULATION!$B:$B,[2]CALCULATION!$H:$H,"")</f>
        <v>ZTE</v>
      </c>
      <c r="I151" s="26">
        <v>0</v>
      </c>
      <c r="J151" s="26">
        <v>0</v>
      </c>
      <c r="K151" s="26">
        <v>0</v>
      </c>
      <c r="L151" s="26">
        <v>0</v>
      </c>
      <c r="M151" s="26">
        <v>0</v>
      </c>
      <c r="N151" s="26">
        <v>0</v>
      </c>
      <c r="O151" s="26">
        <v>6.2475209241138812</v>
      </c>
      <c r="P151" s="114" t="s">
        <v>6363</v>
      </c>
      <c r="Q151" s="42" t="s">
        <v>5538</v>
      </c>
      <c r="R151" s="42"/>
      <c r="S151" s="41" t="str" cm="1">
        <f t="array" ref="S151">IFERROR(_xlfn.IFS(
U151="MPR ISSUE","PDH",
U151="BSS Hardware Issue","BSS",
U151="Sites strategiques, MLL, Pylone, etc.","ENVTECH",
U151="AKTIVCO DEFAUT GE &amp; POWER Cabinet","AKTIVCO",
U151="AKTIVCO Coupure ENEO &amp; Baisse de tension","AKTIVCO GRID ONLY",
U151="Coupure ENEO &amp; Baisse de tension","IHS GRID ONLY",
U151="Defaut GE &amp; POWER Cabinet","IHS",
U151="Sharing","Partners",
U151="Sites strategiques &amp; DataCenter","SST &amp; DC",
U151="Exclu","Exclu",
U151="SAT","SAT",
U151="SPARE-ISSUE","SPARE-ISSUE",
U151="Fiber CAmtel","TRANS_FO_CAMTEL",
U151="Fiber AOF","Fiber AOF",
U151="Projet OCM (HUAWEI)","TRAVAUX-HUAWEI",
U151="Projet OCM (NOKIA)","TRAVAUX-NOKIA",
U151="ACCESS-ISSUE","ACCESS-ISSUE",
U151="Projet OCM (ZTE, NOKIA, autres projets)","TRAVAUX OCM",
U151="No root CAuse","No root cause",
U151="ODU HS","PDH",
U151="IP &amp; VLAN","PDH",
U151="Warehouse HUAWEI","SPARE-ISSUE",
U151="SPARE-HS","SPARE-ISSUE",
U151="Power Telco","BSS",U151="no impacts","no impacts"
),"")</f>
        <v>No root cause</v>
      </c>
      <c r="T151" s="41" t="str" cm="1">
        <f t="array" ref="T151">IFERROR(_xlfn.IFS(
U151="MPR ISSUE","TX ISSUE",
U151="BSS Hardware Issue","RAN ISSUE",
U151="Sites strategiques, MLL, Pylone, etc.","ENVTECH",
U151="AKTIVCO DEFAUT GE &amp; POWER Cabinet","POWER ISSUE",
U151="AKTIVCO Coupure ENEO &amp; Baisse de tension","POWER ISSUE",
U151="Coupure ENEO &amp; Baisse de tension","POWER ISSUE",
U151="Defaut GE &amp; POWER Cabinet","POWER ISSUE",
U151="Sharing","POWER ISSUE",
U151="Sites strategiques &amp; DataCenter","POWER ISSUE",
U151="Exclu","Exclu",
U151="SAT","TX ISSUE",
U151="SPARE-ISSUE","SPARE-ISSUE",
U151="Fiber CAmtel","TX ISSUE",
U151="Fiber AOF","TX ISSUE",
U151="Projet OCM (HUAWEI)","TRAVAUX-HUAWEI",
U151="Projet OCM (NOKIA)","TRAVAUX -NOKIA",
U151="ACCESS-ISSUE","ACCESS-ISSUE",
U151="Projet OCM (ZTE, NOKIA, autres projets)","TRAVAUX OCM",
U151="No root CAuse","No root cause",
U151="ODU HS","TX ISSUE",
U151="IP &amp; VLAN","TX ISSUE",
U151="Warehouse HUAWEI","SPARE-ISSUE",
U151="SPARE-HS","SPARE-ISSUE",
U151="Power Telco","RAN ISSUE",U151="no impacts","no impacts"
),"")</f>
        <v>No root cause</v>
      </c>
      <c r="U151" s="68" t="s">
        <v>5691</v>
      </c>
      <c r="V151" s="41" t="str" cm="1">
        <f t="array" ref="V151">IFERROR(_xlfn.IFS(
U151="MPR ISSUE","ACTIVE",
U151="BSS Hardware Issue","ACTIVE",
U151="Sites strategiques, MLL, Pylone, etc.","PASSIVE",
U151="AKTIVCO DEFAUT GE &amp; POWER Cabinet","PASSIVE",
U151="AKTIVCO Coupure ENEO &amp; Baisse de tension","PASSIVE",
U151="Coupure ENEO &amp; Baisse de tension","PASSIVE",
U151="Defaut GE &amp; POWER Cabinet","PASSIVE",
U151="Sharing","PASSIVE",
U151="Sites strategiques &amp; DataCenter","PASSIVE",
U151="Exclu","Exclu",
U151="SAT","ACTIVE",
U151="SPARE-ISSUE","SPARE-ISSUE",
U151="Fiber CAmtel","ACTIVE",
U151="Fiber AOF","ACTIVE",
U151="Projet OCM (HUAWEI)","PLANNED WORKS",
U151="Projet OCM (NOKIA)","PLANNED WORKS",
U151="ACCESS-ISSUE","ACCESS-ISSUE",
U151="Projet OCM (ZTE, NOKIA, autres projets)","PLANNED WORKS",
U151="No root CAuse","No root cause",
U151="ODU HS","ACTIVE",
U151="IP &amp; VLAN","ACTIVE",
U151="Warehouse HUAWEI","SPARE-ISSUE",
U151="SPARE-HS","SPARE-ISSUE",
U151="Power Telco","ACTIVE", U151="no impacts","no impacts"
),"")</f>
        <v>No root cause</v>
      </c>
      <c r="W151" s="113"/>
      <c r="X151" s="113"/>
      <c r="Y151" s="113"/>
      <c r="Z151" s="113"/>
      <c r="AA151" s="113"/>
      <c r="AB151" s="17" t="s">
        <v>6237</v>
      </c>
      <c r="AC151" s="17" t="str">
        <f>_xlfn.XLOOKUP(B151,'INCIDENT-04-27-2026'!E:E,'INCIDENT-04-27-2026'!F:F,"")</f>
        <v/>
      </c>
      <c r="AD151" s="9"/>
      <c r="AE151" s="7" t="s">
        <v>6073</v>
      </c>
      <c r="AF151" s="6" t="str">
        <f>_xlfn.XLOOKUP(B151,'[13]Input_27-04'!$B:$B,'[13]Input_27-04'!$M:$M,"")</f>
        <v/>
      </c>
      <c r="AG151" s="7"/>
      <c r="AH151" s="3"/>
      <c r="AI151" s="18" t="str">
        <f>_xlfn.XLOOKUP(B151,'[3]Cells Huawei 27042026 10h'!$B:$B,'[3]Cells Huawei 27042026 10h'!$T:$T,"")</f>
        <v/>
      </c>
      <c r="AJ151" s="18" t="str">
        <f>_xlfn.XLOOKUP(B151,'[3]Cells Huawei 27042026 15h'!$B:$B,'[3]Cells Huawei 27042026 15h'!$T:$T,"")</f>
        <v/>
      </c>
      <c r="AK151" s="18" t="str">
        <f>_xlfn.XLOOKUP(B151,'[4]cells down 27042026 11h28'!$B:$B,'[4]cells down 27042026 11h28'!$R:$R,"")</f>
        <v/>
      </c>
      <c r="AL151" s="18" t="str">
        <f>_xlfn.XLOOKUP(B151,'[4]cells down 27042026 18h01'!$B:$B,'[4]cells down 27042026 18h01'!$R:$R,"")</f>
        <v/>
      </c>
      <c r="AM151" s="18" t="str">
        <f>_xlfn.XLOOKUP(B151,'[5]cell downs 27042026 11h'!$B:$B,'[5]cell downs 27042026 11h'!$R:$R,"")</f>
        <v/>
      </c>
      <c r="AN151" s="18" t="str">
        <f>_xlfn.XLOOKUP(B151,'[5]cell downs 27042026 17h40'!$B:$B,'[5]cell downs 27042026 17h40'!$R:$R,"")</f>
        <v/>
      </c>
      <c r="AO151" s="18" t="str">
        <f>_xlfn.XLOOKUP(B151,'[6]ALL SITES DOWN'!$D:$D,'[6]ALL SITES DOWN'!$J:$J,"")</f>
        <v/>
      </c>
      <c r="AP151" s="18" t="str">
        <f>_xlfn.XLOOKUP(B151,'[7]ALL SITES DOWN'!$D:$D,'[7]ALL SITES DOWN'!$J:$J,"")</f>
        <v/>
      </c>
      <c r="AQ151" s="9" t="str">
        <f>_xlfn.XLOOKUP(B151,[8]sheet1!$AC:$AC,[8]sheet1!$AF:$AF,"")</f>
        <v>(04/27/2026 ticket):-INC-20260427-00009869</v>
      </c>
      <c r="AR151" s="14"/>
      <c r="AS151" s="14" t="s">
        <v>5465</v>
      </c>
      <c r="AT151" s="14" t="str">
        <f>_xlfn.XLOOKUP(B151,'[9]cell downs 18042026 17h'!$B:$B,'[9]cell downs 18042026 17h'!$B:$B,"")</f>
        <v/>
      </c>
      <c r="AU151" s="14" t="str">
        <f>_xlfn.XLOOKUP(B151,'[10]Cells Huawei 19042026 15h'!$B:$B,'[10]Cells Huawei 19042026 15h'!$B:$B,"")</f>
        <v/>
      </c>
      <c r="AV151" s="9" t="str">
        <f>_xlfn.XLOOKUP(B151,'[11]cells down 19042026 9H40'!$B:$B,'[11]cells down 19042026 9H40'!$B:$B,"")</f>
        <v/>
      </c>
    </row>
    <row r="152" spans="1:48" x14ac:dyDescent="0.3">
      <c r="A152" s="16" t="s">
        <v>1165</v>
      </c>
      <c r="B152" s="8" t="s">
        <v>1166</v>
      </c>
      <c r="C152" s="3" t="str">
        <f>_xlfn.XLOOKUP(B152,'[1]daily break down'!$D:$D,'[1]daily break down'!$E:$E,"")</f>
        <v>Yaounde</v>
      </c>
      <c r="D152" s="1" t="s">
        <v>11</v>
      </c>
      <c r="E152" s="1" t="s">
        <v>12</v>
      </c>
      <c r="F152" s="3" t="s">
        <v>37</v>
      </c>
      <c r="G152" s="1" t="s">
        <v>38</v>
      </c>
      <c r="H152" s="29" t="str">
        <f>_xlfn.XLOOKUP(B152,[2]CALCULATION!$B:$B,[2]CALCULATION!$H:$H,"")</f>
        <v>ZTE</v>
      </c>
      <c r="I152" s="26">
        <v>6.1638030664920258</v>
      </c>
      <c r="J152" s="26">
        <v>6.1638030664920258</v>
      </c>
      <c r="K152" s="26">
        <v>6.2241569715180933</v>
      </c>
      <c r="L152" s="26">
        <v>6.1638030664920258</v>
      </c>
      <c r="M152" s="26">
        <v>6.1638030664920258</v>
      </c>
      <c r="N152" s="26">
        <v>6.1638030664920258</v>
      </c>
      <c r="O152" s="26">
        <v>6.1638030664920258</v>
      </c>
      <c r="P152" s="114" t="s">
        <v>6362</v>
      </c>
      <c r="Q152" s="42" t="s">
        <v>5538</v>
      </c>
      <c r="R152" s="42"/>
      <c r="S152" s="41" t="str" cm="1">
        <f t="array" ref="S152">IFERROR(_xlfn.IFS(
U152="MPR ISSUE","PDH",
U152="BSS Hardware Issue","BSS",
U152="Sites strategiques, MLL, Pylone, etc.","ENVTECH",
U152="AKTIVCO DEFAUT GE &amp; POWER Cabinet","AKTIVCO",
U152="AKTIVCO Coupure ENEO &amp; Baisse de tension","AKTIVCO GRID ONLY",
U152="Coupure ENEO &amp; Baisse de tension","IHS GRID ONLY",
U152="Defaut GE &amp; POWER Cabinet","IHS",
U152="Sharing","Partners",
U152="Sites strategiques &amp; DataCenter","SST &amp; DC",
U152="Exclu","Exclu",
U152="SAT","SAT",
U152="SPARE-ISSUE","SPARE-ISSUE",
U152="Fiber CAmtel","TRANS_FO_CAMTEL",
U152="Fiber AOF","Fiber AOF",
U152="Projet OCM (HUAWEI)","TRAVAUX-HUAWEI",
U152="Projet OCM (NOKIA)","TRAVAUX-NOKIA",
U152="ACCESS-ISSUE","ACCESS-ISSUE",
U152="Projet OCM (ZTE, NOKIA, autres projets)","TRAVAUX OCM",
U152="No root CAuse","No root cause",
U152="ODU HS","PDH",
U152="IP &amp; VLAN","PDH",
U152="Warehouse HUAWEI","SPARE-ISSUE",
U152="SPARE-HS","SPARE-ISSUE",
U152="Power Telco","BSS",U152="no impacts","no impacts"
),"")</f>
        <v>No root cause</v>
      </c>
      <c r="T152" s="41" t="str" cm="1">
        <f t="array" ref="T152">IFERROR(_xlfn.IFS(
U152="MPR ISSUE","TX ISSUE",
U152="BSS Hardware Issue","RAN ISSUE",
U152="Sites strategiques, MLL, Pylone, etc.","ENVTECH",
U152="AKTIVCO DEFAUT GE &amp; POWER Cabinet","POWER ISSUE",
U152="AKTIVCO Coupure ENEO &amp; Baisse de tension","POWER ISSUE",
U152="Coupure ENEO &amp; Baisse de tension","POWER ISSUE",
U152="Defaut GE &amp; POWER Cabinet","POWER ISSUE",
U152="Sharing","POWER ISSUE",
U152="Sites strategiques &amp; DataCenter","POWER ISSUE",
U152="Exclu","Exclu",
U152="SAT","TX ISSUE",
U152="SPARE-ISSUE","SPARE-ISSUE",
U152="Fiber CAmtel","TX ISSUE",
U152="Fiber AOF","TX ISSUE",
U152="Projet OCM (HUAWEI)","TRAVAUX-HUAWEI",
U152="Projet OCM (NOKIA)","TRAVAUX -NOKIA",
U152="ACCESS-ISSUE","ACCESS-ISSUE",
U152="Projet OCM (ZTE, NOKIA, autres projets)","TRAVAUX OCM",
U152="No root CAuse","No root cause",
U152="ODU HS","TX ISSUE",
U152="IP &amp; VLAN","TX ISSUE",
U152="Warehouse HUAWEI","SPARE-ISSUE",
U152="SPARE-HS","SPARE-ISSUE",
U152="Power Telco","RAN ISSUE",U152="no impacts","no impacts"
),"")</f>
        <v>No root cause</v>
      </c>
      <c r="U152" s="68" t="s">
        <v>5691</v>
      </c>
      <c r="V152" s="41" t="str" cm="1">
        <f t="array" ref="V152">IFERROR(_xlfn.IFS(
U152="MPR ISSUE","ACTIVE",
U152="BSS Hardware Issue","ACTIVE",
U152="Sites strategiques, MLL, Pylone, etc.","PASSIVE",
U152="AKTIVCO DEFAUT GE &amp; POWER Cabinet","PASSIVE",
U152="AKTIVCO Coupure ENEO &amp; Baisse de tension","PASSIVE",
U152="Coupure ENEO &amp; Baisse de tension","PASSIVE",
U152="Defaut GE &amp; POWER Cabinet","PASSIVE",
U152="Sharing","PASSIVE",
U152="Sites strategiques &amp; DataCenter","PASSIVE",
U152="Exclu","Exclu",
U152="SAT","ACTIVE",
U152="SPARE-ISSUE","SPARE-ISSUE",
U152="Fiber CAmtel","ACTIVE",
U152="Fiber AOF","ACTIVE",
U152="Projet OCM (HUAWEI)","PLANNED WORKS",
U152="Projet OCM (NOKIA)","PLANNED WORKS",
U152="ACCESS-ISSUE","ACCESS-ISSUE",
U152="Projet OCM (ZTE, NOKIA, autres projets)","PLANNED WORKS",
U152="No root CAuse","No root cause",
U152="ODU HS","ACTIVE",
U152="IP &amp; VLAN","ACTIVE",
U152="Warehouse HUAWEI","SPARE-ISSUE",
U152="SPARE-HS","SPARE-ISSUE",
U152="Power Telco","ACTIVE", U152="no impacts","no impacts"
),"")</f>
        <v>No root cause</v>
      </c>
      <c r="W152" s="119"/>
      <c r="X152" s="119"/>
      <c r="Y152" s="119"/>
      <c r="Z152" s="119"/>
      <c r="AA152" s="119"/>
      <c r="AB152" s="17" t="s">
        <v>6073</v>
      </c>
      <c r="AC152" s="17" t="str">
        <f>_xlfn.XLOOKUP(B152,'INCIDENT-04-27-2026'!E:E,'INCIDENT-04-27-2026'!F:F,"")</f>
        <v/>
      </c>
      <c r="AD152" s="9"/>
      <c r="AE152" s="7" t="s">
        <v>6073</v>
      </c>
      <c r="AF152" s="6" t="str">
        <f>_xlfn.XLOOKUP(B152,'[13]Input_27-04'!$B:$B,'[13]Input_27-04'!$M:$M,"")</f>
        <v/>
      </c>
      <c r="AG152" s="7"/>
      <c r="AH152" s="3"/>
      <c r="AI152" s="18" t="str">
        <f>_xlfn.XLOOKUP(B152,'[3]Cells Huawei 27042026 10h'!$B:$B,'[3]Cells Huawei 27042026 10h'!$T:$T,"")</f>
        <v/>
      </c>
      <c r="AJ152" s="18" t="str">
        <f>_xlfn.XLOOKUP(B152,'[3]Cells Huawei 27042026 15h'!$B:$B,'[3]Cells Huawei 27042026 15h'!$T:$T,"")</f>
        <v/>
      </c>
      <c r="AK152" s="18" t="str">
        <f>_xlfn.XLOOKUP(B152,'[4]cells down 27042026 11h28'!$B:$B,'[4]cells down 27042026 11h28'!$R:$R,"")</f>
        <v/>
      </c>
      <c r="AL152" s="18"/>
      <c r="AM152" s="18" t="str">
        <f>_xlfn.XLOOKUP(B152,'[5]cell downs 27042026 11h'!$B:$B,'[5]cell downs 27042026 11h'!$R:$R,"")</f>
        <v/>
      </c>
      <c r="AN152" s="18" t="str">
        <f>_xlfn.XLOOKUP(B152,'[5]cell downs 27042026 17h40'!$B:$B,'[5]cell downs 27042026 17h40'!$R:$R,"")</f>
        <v/>
      </c>
      <c r="AO152" s="18" t="str">
        <f>_xlfn.XLOOKUP(B152,'[6]ALL SITES DOWN'!$D:$D,'[6]ALL SITES DOWN'!$J:$J,"")</f>
        <v/>
      </c>
      <c r="AP152" s="18" t="str">
        <f>_xlfn.XLOOKUP(B152,'[7]ALL SITES DOWN'!$D:$D,'[7]ALL SITES DOWN'!$J:$J,"")</f>
        <v/>
      </c>
      <c r="AQ152" s="9" t="str">
        <f>_xlfn.XLOOKUP(B152,[8]sheet1!$AC:$AC,[8]sheet1!$AF:$AF,"")</f>
        <v/>
      </c>
      <c r="AR152" s="14"/>
      <c r="AS152" s="14" t="s">
        <v>5465</v>
      </c>
      <c r="AT152" s="14" t="str">
        <f>_xlfn.XLOOKUP(B152,'[9]cell downs 18042026 17h'!$B:$B,'[9]cell downs 18042026 17h'!$B:$B,"")</f>
        <v/>
      </c>
      <c r="AU152" s="14" t="str">
        <f>_xlfn.XLOOKUP(B152,'[10]Cells Huawei 19042026 15h'!$B:$B,'[10]Cells Huawei 19042026 15h'!$B:$B,"")</f>
        <v/>
      </c>
      <c r="AV152" s="9" t="str">
        <f>_xlfn.XLOOKUP(B152,'[11]cells down 19042026 9H40'!$B:$B,'[11]cells down 19042026 9H40'!$B:$B,"")</f>
        <v>CTR_262</v>
      </c>
    </row>
    <row r="153" spans="1:48" x14ac:dyDescent="0.3">
      <c r="A153" s="1" t="s">
        <v>3466</v>
      </c>
      <c r="B153" s="8" t="s">
        <v>3467</v>
      </c>
      <c r="C153" s="3" t="str">
        <f>_xlfn.XLOOKUP(B153,'[1]daily break down'!$D:$D,'[1]daily break down'!$E:$E,"")</f>
        <v>Garoua</v>
      </c>
      <c r="D153" s="1" t="s">
        <v>21</v>
      </c>
      <c r="E153" s="1" t="s">
        <v>36</v>
      </c>
      <c r="F153" s="3" t="s">
        <v>23</v>
      </c>
      <c r="G153" s="1" t="s">
        <v>24</v>
      </c>
      <c r="H153" s="27" t="str">
        <f>_xlfn.XLOOKUP(B153,[2]CALCULATION!$B:$B,[2]CALCULATION!$H:$H,"")</f>
        <v>Huawei</v>
      </c>
      <c r="I153" s="26">
        <v>0.79621140132350543</v>
      </c>
      <c r="J153" s="26">
        <v>1.2377187650706414</v>
      </c>
      <c r="K153" s="26">
        <v>1.0159752363504579</v>
      </c>
      <c r="L153" s="26">
        <v>4.2781537412287083</v>
      </c>
      <c r="M153" s="26">
        <v>6.7494892033569887</v>
      </c>
      <c r="N153" s="26">
        <v>6.1638030664920258</v>
      </c>
      <c r="O153" s="26">
        <v>6.1638030664920258</v>
      </c>
      <c r="P153" s="114" t="s">
        <v>6362</v>
      </c>
      <c r="Q153" s="42" t="s">
        <v>5538</v>
      </c>
      <c r="R153" s="42"/>
      <c r="S153" s="41" t="str" cm="1">
        <f t="array" ref="S153">IFERROR(_xlfn.IFS(
U153="MPR ISSUE","PDH",
U153="BSS Hardware Issue","BSS",
U153="Sites strategiques, MLL, Pylone, etc.","ENVTECH",
U153="AKTIVCO DEFAUT GE &amp; POWER Cabinet","AKTIVCO",
U153="AKTIVCO Coupure ENEO &amp; Baisse de tension","AKTIVCO GRID ONLY",
U153="Coupure ENEO &amp; Baisse de tension","IHS GRID ONLY",
U153="Defaut GE &amp; POWER Cabinet","IHS",
U153="Sharing","Partners",
U153="Sites strategiques &amp; DataCenter","SST &amp; DC",
U153="Exclu","Exclu",
U153="SAT","SAT",
U153="SPARE-ISSUE","SPARE-ISSUE",
U153="Fiber CAmtel","TRANS_FO_CAMTEL",
U153="Fiber AOF","Fiber AOF",
U153="Projet OCM (HUAWEI)","TRAVAUX-HUAWEI",
U153="Projet OCM (NOKIA)","TRAVAUX-NOKIA",
U153="ACCESS-ISSUE","ACCESS-ISSUE",
U153="Projet OCM (ZTE, NOKIA, autres projets)","TRAVAUX OCM",
U153="No root CAuse","No root cause",
U153="ODU HS","PDH",
U153="IP &amp; VLAN","PDH",
U153="Warehouse HUAWEI","SPARE-ISSUE",
U153="SPARE-HS","SPARE-ISSUE",
U153="Power Telco","BSS",U153="no impacts","no impacts"
),"")</f>
        <v>BSS</v>
      </c>
      <c r="T153" s="41" t="str" cm="1">
        <f t="array" ref="T153">IFERROR(_xlfn.IFS(
U153="MPR ISSUE","TX ISSUE",
U153="BSS Hardware Issue","RAN ISSUE",
U153="Sites strategiques, MLL, Pylone, etc.","ENVTECH",
U153="AKTIVCO DEFAUT GE &amp; POWER Cabinet","POWER ISSUE",
U153="AKTIVCO Coupure ENEO &amp; Baisse de tension","POWER ISSUE",
U153="Coupure ENEO &amp; Baisse de tension","POWER ISSUE",
U153="Defaut GE &amp; POWER Cabinet","POWER ISSUE",
U153="Sharing","POWER ISSUE",
U153="Sites strategiques &amp; DataCenter","POWER ISSUE",
U153="Exclu","Exclu",
U153="SAT","TX ISSUE",
U153="SPARE-ISSUE","SPARE-ISSUE",
U153="Fiber CAmtel","TX ISSUE",
U153="Fiber AOF","TX ISSUE",
U153="Projet OCM (HUAWEI)","TRAVAUX-HUAWEI",
U153="Projet OCM (NOKIA)","TRAVAUX -NOKIA",
U153="ACCESS-ISSUE","ACCESS-ISSUE",
U153="Projet OCM (ZTE, NOKIA, autres projets)","TRAVAUX OCM",
U153="No root CAuse","No root cause",
U153="ODU HS","TX ISSUE",
U153="IP &amp; VLAN","TX ISSUE",
U153="Warehouse HUAWEI","SPARE-ISSUE",
U153="SPARE-HS","SPARE-ISSUE",
U153="Power Telco","RAN ISSUE",U153="no impacts","no impacts"
),"")</f>
        <v>RAN ISSUE</v>
      </c>
      <c r="U153" s="68" t="s">
        <v>5319</v>
      </c>
      <c r="V153" s="41" t="str" cm="1">
        <f t="array" ref="V153">IFERROR(_xlfn.IFS(
U153="MPR ISSUE","ACTIVE",
U153="BSS Hardware Issue","ACTIVE",
U153="Sites strategiques, MLL, Pylone, etc.","PASSIVE",
U153="AKTIVCO DEFAUT GE &amp; POWER Cabinet","PASSIVE",
U153="AKTIVCO Coupure ENEO &amp; Baisse de tension","PASSIVE",
U153="Coupure ENEO &amp; Baisse de tension","PASSIVE",
U153="Defaut GE &amp; POWER Cabinet","PASSIVE",
U153="Sharing","PASSIVE",
U153="Sites strategiques &amp; DataCenter","PASSIVE",
U153="Exclu","Exclu",
U153="SAT","ACTIVE",
U153="SPARE-ISSUE","SPARE-ISSUE",
U153="Fiber CAmtel","ACTIVE",
U153="Fiber AOF","ACTIVE",
U153="Projet OCM (HUAWEI)","PLANNED WORKS",
U153="Projet OCM (NOKIA)","PLANNED WORKS",
U153="ACCESS-ISSUE","ACCESS-ISSUE",
U153="Projet OCM (ZTE, NOKIA, autres projets)","PLANNED WORKS",
U153="No root CAuse","No root cause",
U153="ODU HS","ACTIVE",
U153="IP &amp; VLAN","ACTIVE",
U153="Warehouse HUAWEI","SPARE-ISSUE",
U153="SPARE-HS","SPARE-ISSUE",
U153="Power Telco","ACTIVE", U153="no impacts","no impacts"
),"")</f>
        <v>ACTIVE</v>
      </c>
      <c r="W153" s="119"/>
      <c r="X153" s="119"/>
      <c r="Y153" s="119"/>
      <c r="Z153" s="119"/>
      <c r="AA153" s="119"/>
      <c r="AB153" s="17" t="s">
        <v>6238</v>
      </c>
      <c r="AC153" s="17" t="str">
        <f>_xlfn.XLOOKUP(B153,'INCIDENT-04-27-2026'!E:E,'INCIDENT-04-27-2026'!F:F,"")</f>
        <v/>
      </c>
      <c r="AD153" s="9"/>
      <c r="AE153" s="7" t="s">
        <v>6120</v>
      </c>
      <c r="AF153" s="6" t="str">
        <f>_xlfn.XLOOKUP(B153,'[13]Input_27-04'!$B:$B,'[13]Input_27-04'!$M:$M,"")</f>
        <v>ATS faulty</v>
      </c>
      <c r="AG153" s="7"/>
      <c r="AH153" s="3"/>
      <c r="AI153" s="18" t="str">
        <f>_xlfn.XLOOKUP(B153,'[3]Cells Huawei 27042026 10h'!$B:$B,'[3]Cells Huawei 27042026 10h'!$T:$T,"")</f>
        <v>(04/27/2026 cell huawei):-27/04/2026 : Besoin d'analyse BO RAN || UBBP in slot 5 : need a reset on site</v>
      </c>
      <c r="AJ153" s="18" t="str">
        <f>_xlfn.XLOOKUP(B153,'[3]Cells Huawei 27042026 15h'!$B:$B,'[3]Cells Huawei 27042026 15h'!$T:$T,"")</f>
        <v>(04/27/2026 cell huawei):-27/04/2026 : Besoin d'analyse BO RAN || UBBP in slot 5 : need a reset on site</v>
      </c>
      <c r="AK153" s="18" t="str">
        <f>_xlfn.XLOOKUP(B153,'[4]cells down 27042026 11h28'!$B:$B,'[4]cells down 27042026 11h28'!$R:$R,"")</f>
        <v/>
      </c>
      <c r="AL153" s="18" t="str">
        <f>_xlfn.XLOOKUP(B153,'[4]cells down 27042026 18h01'!$B:$B,'[4]cells down 27042026 18h01'!$R:$R,"")</f>
        <v/>
      </c>
      <c r="AM153" s="18" t="str">
        <f>_xlfn.XLOOKUP(B153,'[5]cell downs 27042026 11h'!$B:$B,'[5]cell downs 27042026 11h'!$R:$R,"")</f>
        <v/>
      </c>
      <c r="AN153" s="18" t="str">
        <f>_xlfn.XLOOKUP(B153,'[5]cell downs 27042026 17h40'!$B:$B,'[5]cell downs 27042026 17h40'!$R:$R,"")</f>
        <v/>
      </c>
      <c r="AO153" s="18" t="str">
        <f>_xlfn.XLOOKUP(B153,'[6]ALL SITES DOWN'!$D:$D,'[6]ALL SITES DOWN'!$J:$J,"")</f>
        <v/>
      </c>
      <c r="AP153" s="18" t="str">
        <f>_xlfn.XLOOKUP(B153,'[7]ALL SITES DOWN'!$D:$D,'[7]ALL SITES DOWN'!$J:$J,"")</f>
        <v/>
      </c>
      <c r="AQ153" s="9" t="str">
        <f>_xlfn.XLOOKUP(B153,[8]sheet1!$AC:$AC,[8]sheet1!$AF:$AF,"")</f>
        <v/>
      </c>
      <c r="AR153" s="14"/>
      <c r="AS153" s="14" t="s">
        <v>5465</v>
      </c>
      <c r="AT153" s="14" t="str">
        <f>_xlfn.XLOOKUP(B153,'[9]cell downs 18042026 17h'!$B:$B,'[9]cell downs 18042026 17h'!$B:$B,"")</f>
        <v/>
      </c>
      <c r="AU153" s="14" t="str">
        <f>_xlfn.XLOOKUP(B153,'[10]Cells Huawei 19042026 15h'!$B:$B,'[10]Cells Huawei 19042026 15h'!$B:$B,"")</f>
        <v/>
      </c>
      <c r="AV153" s="9" t="str">
        <f>_xlfn.XLOOKUP(B153,'[11]cells down 19042026 9H40'!$B:$B,'[11]cells down 19042026 9H40'!$B:$B,"")</f>
        <v/>
      </c>
    </row>
    <row r="154" spans="1:48" x14ac:dyDescent="0.3">
      <c r="A154" s="1" t="s">
        <v>4686</v>
      </c>
      <c r="B154" s="8" t="s">
        <v>4687</v>
      </c>
      <c r="C154" s="3" t="str">
        <f>_xlfn.XLOOKUP(B154,'[1]daily break down'!$D:$D,'[1]daily break down'!$E:$E,"")</f>
        <v>Bafoussam</v>
      </c>
      <c r="D154" s="1" t="s">
        <v>11</v>
      </c>
      <c r="E154" s="1" t="s">
        <v>12</v>
      </c>
      <c r="F154" s="3" t="s">
        <v>102</v>
      </c>
      <c r="G154" s="1" t="s">
        <v>299</v>
      </c>
      <c r="H154" s="27" t="str">
        <f>_xlfn.XLOOKUP(B154,[2]CALCULATION!$B:$B,[2]CALCULATION!$H:$H,"")</f>
        <v>Huawei</v>
      </c>
      <c r="I154" s="26">
        <v>0</v>
      </c>
      <c r="J154" s="26">
        <v>0</v>
      </c>
      <c r="K154" s="26">
        <v>0</v>
      </c>
      <c r="L154" s="26">
        <v>1.4573042493144197</v>
      </c>
      <c r="M154" s="26">
        <v>6.1589340901113774</v>
      </c>
      <c r="N154" s="26">
        <v>6.1638030664920258</v>
      </c>
      <c r="O154" s="26">
        <v>6.1638030664920258</v>
      </c>
      <c r="P154" s="114" t="s">
        <v>6362</v>
      </c>
      <c r="Q154" s="42" t="s">
        <v>5538</v>
      </c>
      <c r="R154" s="42"/>
      <c r="S154" s="41" t="str" cm="1">
        <f t="array" ref="S154">IFERROR(_xlfn.IFS(
U154="MPR ISSUE","PDH",
U154="BSS Hardware Issue","BSS",
U154="Sites strategiques, MLL, Pylone, etc.","ENVTECH",
U154="AKTIVCO DEFAUT GE &amp; POWER Cabinet","AKTIVCO",
U154="AKTIVCO Coupure ENEO &amp; Baisse de tension","AKTIVCO GRID ONLY",
U154="Coupure ENEO &amp; Baisse de tension","IHS GRID ONLY",
U154="Defaut GE &amp; POWER Cabinet","IHS",
U154="Sharing","Partners",
U154="Sites strategiques &amp; DataCenter","SST &amp; DC",
U154="Exclu","Exclu",
U154="SAT","SAT",
U154="SPARE-ISSUE","SPARE-ISSUE",
U154="Fiber CAmtel","TRANS_FO_CAMTEL",
U154="Fiber AOF","Fiber AOF",
U154="Projet OCM (HUAWEI)","TRAVAUX-HUAWEI",
U154="Projet OCM (NOKIA)","TRAVAUX-NOKIA",
U154="ACCESS-ISSUE","ACCESS-ISSUE",
U154="Projet OCM (ZTE, NOKIA, autres projets)","TRAVAUX OCM",
U154="No root CAuse","No root cause",
U154="ODU HS","PDH",
U154="IP &amp; VLAN","PDH",
U154="Warehouse HUAWEI","SPARE-ISSUE",
U154="SPARE-HS","SPARE-ISSUE",
U154="Power Telco","BSS",U154="no impacts","no impacts"
),"")</f>
        <v>BSS</v>
      </c>
      <c r="T154" s="41" t="str" cm="1">
        <f t="array" ref="T154">IFERROR(_xlfn.IFS(
U154="MPR ISSUE","TX ISSUE",
U154="BSS Hardware Issue","RAN ISSUE",
U154="Sites strategiques, MLL, Pylone, etc.","ENVTECH",
U154="AKTIVCO DEFAUT GE &amp; POWER Cabinet","POWER ISSUE",
U154="AKTIVCO Coupure ENEO &amp; Baisse de tension","POWER ISSUE",
U154="Coupure ENEO &amp; Baisse de tension","POWER ISSUE",
U154="Defaut GE &amp; POWER Cabinet","POWER ISSUE",
U154="Sharing","POWER ISSUE",
U154="Sites strategiques &amp; DataCenter","POWER ISSUE",
U154="Exclu","Exclu",
U154="SAT","TX ISSUE",
U154="SPARE-ISSUE","SPARE-ISSUE",
U154="Fiber CAmtel","TX ISSUE",
U154="Fiber AOF","TX ISSUE",
U154="Projet OCM (HUAWEI)","TRAVAUX-HUAWEI",
U154="Projet OCM (NOKIA)","TRAVAUX -NOKIA",
U154="ACCESS-ISSUE","ACCESS-ISSUE",
U154="Projet OCM (ZTE, NOKIA, autres projets)","TRAVAUX OCM",
U154="No root CAuse","No root cause",
U154="ODU HS","TX ISSUE",
U154="IP &amp; VLAN","TX ISSUE",
U154="Warehouse HUAWEI","SPARE-ISSUE",
U154="SPARE-HS","SPARE-ISSUE",
U154="Power Telco","RAN ISSUE",U154="no impacts","no impacts"
),"")</f>
        <v>RAN ISSUE</v>
      </c>
      <c r="U154" s="68" t="s">
        <v>5319</v>
      </c>
      <c r="V154" s="41" t="str" cm="1">
        <f t="array" ref="V154">IFERROR(_xlfn.IFS(
U154="MPR ISSUE","ACTIVE",
U154="BSS Hardware Issue","ACTIVE",
U154="Sites strategiques, MLL, Pylone, etc.","PASSIVE",
U154="AKTIVCO DEFAUT GE &amp; POWER Cabinet","PASSIVE",
U154="AKTIVCO Coupure ENEO &amp; Baisse de tension","PASSIVE",
U154="Coupure ENEO &amp; Baisse de tension","PASSIVE",
U154="Defaut GE &amp; POWER Cabinet","PASSIVE",
U154="Sharing","PASSIVE",
U154="Sites strategiques &amp; DataCenter","PASSIVE",
U154="Exclu","Exclu",
U154="SAT","ACTIVE",
U154="SPARE-ISSUE","SPARE-ISSUE",
U154="Fiber CAmtel","ACTIVE",
U154="Fiber AOF","ACTIVE",
U154="Projet OCM (HUAWEI)","PLANNED WORKS",
U154="Projet OCM (NOKIA)","PLANNED WORKS",
U154="ACCESS-ISSUE","ACCESS-ISSUE",
U154="Projet OCM (ZTE, NOKIA, autres projets)","PLANNED WORKS",
U154="No root CAuse","No root cause",
U154="ODU HS","ACTIVE",
U154="IP &amp; VLAN","ACTIVE",
U154="Warehouse HUAWEI","SPARE-ISSUE",
U154="SPARE-HS","SPARE-ISSUE",
U154="Power Telco","ACTIVE", U154="no impacts","no impacts"
),"")</f>
        <v>ACTIVE</v>
      </c>
      <c r="W154" s="119" t="s">
        <v>6414</v>
      </c>
      <c r="X154" s="119" t="s">
        <v>6415</v>
      </c>
      <c r="Y154" s="119"/>
      <c r="Z154" s="119" t="s">
        <v>6401</v>
      </c>
      <c r="AA154" s="119" t="s">
        <v>6365</v>
      </c>
      <c r="AB154" s="17" t="s">
        <v>6239</v>
      </c>
      <c r="AC154" s="17" t="str">
        <f>_xlfn.XLOOKUP(B154,'INCIDENT-04-27-2026'!E:E,'INCIDENT-04-27-2026'!F:F,"")</f>
        <v/>
      </c>
      <c r="AD154" s="9"/>
      <c r="AE154" s="7" t="s">
        <v>6121</v>
      </c>
      <c r="AF154" s="6" t="str">
        <f>_xlfn.XLOOKUP(B154,'[13]Input_27-04'!$B:$B,'[13]Input_27-04'!$M:$M,"")</f>
        <v/>
      </c>
      <c r="AG154" s="7"/>
      <c r="AH154" s="3"/>
      <c r="AI154" s="18" t="str">
        <f>_xlfn.XLOOKUP(B154,'[3]Cells Huawei 27042026 10h'!$B:$B,'[3]Cells Huawei 27042026 10h'!$T:$T,"")</f>
        <v>(04/27/2026 cell huawei):-27/04/2026 : Besoin d'analyse BO RAN || RRU 71 faulty : RF Unit DC Input Power Failure. Verifier l'alimentation de la RRU 71</v>
      </c>
      <c r="AJ154" s="18" t="str">
        <f>_xlfn.XLOOKUP(B154,'[3]Cells Huawei 27042026 15h'!$B:$B,'[3]Cells Huawei 27042026 15h'!$T:$T,"")</f>
        <v>(04/27/2026 cell huawei):-27/04/2026 : Besoin d'analyse BO RAN || RRU 71 faulty : RF Unit DC Input Power Failure. Verifier l'alimentation de la RRU 71</v>
      </c>
      <c r="AK154" s="18" t="str">
        <f>_xlfn.XLOOKUP(B154,'[4]cells down 27042026 11h28'!$B:$B,'[4]cells down 27042026 11h28'!$R:$R,"")</f>
        <v/>
      </c>
      <c r="AL154" s="18" t="str">
        <f>_xlfn.XLOOKUP(B154,'[4]cells down 27042026 18h01'!$B:$B,'[4]cells down 27042026 18h01'!$R:$R,"")</f>
        <v/>
      </c>
      <c r="AM154" s="18" t="str">
        <f>_xlfn.XLOOKUP(B154,'[5]cell downs 27042026 11h'!$B:$B,'[5]cell downs 27042026 11h'!$R:$R,"")</f>
        <v/>
      </c>
      <c r="AN154" s="18" t="str">
        <f>_xlfn.XLOOKUP(B154,'[5]cell downs 27042026 17h40'!$B:$B,'[5]cell downs 27042026 17h40'!$R:$R,"")</f>
        <v/>
      </c>
      <c r="AO154" s="18" t="str">
        <f>_xlfn.XLOOKUP(B154,'[6]ALL SITES DOWN'!$D:$D,'[6]ALL SITES DOWN'!$J:$J,"")</f>
        <v/>
      </c>
      <c r="AP154" s="18" t="str">
        <f>_xlfn.XLOOKUP(B154,'[7]ALL SITES DOWN'!$D:$D,'[7]ALL SITES DOWN'!$J:$J,"")</f>
        <v/>
      </c>
      <c r="AQ154" s="9" t="str">
        <f>_xlfn.XLOOKUP(B154,[8]sheet1!$AC:$AC,[8]sheet1!$AF:$AF,"")</f>
        <v>(04/27/2026 ticket):-INC-20260427-00008527…Others Transmission equipement fault</v>
      </c>
      <c r="AR154" s="14"/>
      <c r="AS154" s="14" t="s">
        <v>5465</v>
      </c>
      <c r="AT154" s="14" t="str">
        <f>_xlfn.XLOOKUP(B154,'[9]cell downs 18042026 17h'!$B:$B,'[9]cell downs 18042026 17h'!$B:$B,"")</f>
        <v/>
      </c>
      <c r="AU154" s="14" t="str">
        <f>_xlfn.XLOOKUP(B154,'[10]Cells Huawei 19042026 15h'!$B:$B,'[10]Cells Huawei 19042026 15h'!$B:$B,"")</f>
        <v/>
      </c>
      <c r="AV154" s="9" t="str">
        <f>_xlfn.XLOOKUP(B154,'[11]cells down 19042026 9H40'!$B:$B,'[11]cells down 19042026 9H40'!$B:$B,"")</f>
        <v/>
      </c>
    </row>
    <row r="155" spans="1:48" x14ac:dyDescent="0.3">
      <c r="A155" s="1" t="s">
        <v>3692</v>
      </c>
      <c r="B155" s="8" t="s">
        <v>3693</v>
      </c>
      <c r="C155" s="3" t="str">
        <f>_xlfn.XLOOKUP(B155,'[1]daily break down'!$D:$D,'[1]daily break down'!$E:$E,"")</f>
        <v>Garoua</v>
      </c>
      <c r="D155" s="1" t="s">
        <v>11</v>
      </c>
      <c r="E155" s="1" t="s">
        <v>12</v>
      </c>
      <c r="F155" s="3" t="s">
        <v>23</v>
      </c>
      <c r="G155" s="1" t="s">
        <v>24</v>
      </c>
      <c r="H155" s="27" t="str">
        <f>_xlfn.XLOOKUP(B155,[2]CALCULATION!$B:$B,[2]CALCULATION!$H:$H,"")</f>
        <v>Huawei</v>
      </c>
      <c r="I155" s="26">
        <v>0</v>
      </c>
      <c r="J155" s="26">
        <v>0</v>
      </c>
      <c r="K155" s="26">
        <v>0</v>
      </c>
      <c r="L155" s="26">
        <v>0</v>
      </c>
      <c r="M155" s="26">
        <v>0</v>
      </c>
      <c r="N155" s="26">
        <v>3.1816531262752084</v>
      </c>
      <c r="O155" s="26">
        <v>6.1638030664920258</v>
      </c>
      <c r="P155" s="114" t="s">
        <v>6362</v>
      </c>
      <c r="Q155" s="42" t="s">
        <v>5538</v>
      </c>
      <c r="R155" s="42"/>
      <c r="S155" s="41" t="str" cm="1">
        <f t="array" ref="S155">IFERROR(_xlfn.IFS(
U155="MPR ISSUE","PDH",
U155="BSS Hardware Issue","BSS",
U155="Sites strategiques, MLL, Pylone, etc.","ENVTECH",
U155="AKTIVCO DEFAUT GE &amp; POWER Cabinet","AKTIVCO",
U155="AKTIVCO Coupure ENEO &amp; Baisse de tension","AKTIVCO GRID ONLY",
U155="Coupure ENEO &amp; Baisse de tension","IHS GRID ONLY",
U155="Defaut GE &amp; POWER Cabinet","IHS",
U155="Sharing","Partners",
U155="Sites strategiques &amp; DataCenter","SST &amp; DC",
U155="Exclu","Exclu",
U155="SAT","SAT",
U155="SPARE-ISSUE","SPARE-ISSUE",
U155="Fiber CAmtel","TRANS_FO_CAMTEL",
U155="Fiber AOF","Fiber AOF",
U155="Projet OCM (HUAWEI)","TRAVAUX-HUAWEI",
U155="Projet OCM (NOKIA)","TRAVAUX-NOKIA",
U155="ACCESS-ISSUE","ACCESS-ISSUE",
U155="Projet OCM (ZTE, NOKIA, autres projets)","TRAVAUX OCM",
U155="No root CAuse","No root cause",
U155="ODU HS","PDH",
U155="IP &amp; VLAN","PDH",
U155="Warehouse HUAWEI","SPARE-ISSUE",
U155="SPARE-HS","SPARE-ISSUE",
U155="Power Telco","BSS",U155="no impacts","no impacts"
),"")</f>
        <v>BSS</v>
      </c>
      <c r="T155" s="41" t="str" cm="1">
        <f t="array" ref="T155">IFERROR(_xlfn.IFS(
U155="MPR ISSUE","TX ISSUE",
U155="BSS Hardware Issue","RAN ISSUE",
U155="Sites strategiques, MLL, Pylone, etc.","ENVTECH",
U155="AKTIVCO DEFAUT GE &amp; POWER Cabinet","POWER ISSUE",
U155="AKTIVCO Coupure ENEO &amp; Baisse de tension","POWER ISSUE",
U155="Coupure ENEO &amp; Baisse de tension","POWER ISSUE",
U155="Defaut GE &amp; POWER Cabinet","POWER ISSUE",
U155="Sharing","POWER ISSUE",
U155="Sites strategiques &amp; DataCenter","POWER ISSUE",
U155="Exclu","Exclu",
U155="SAT","TX ISSUE",
U155="SPARE-ISSUE","SPARE-ISSUE",
U155="Fiber CAmtel","TX ISSUE",
U155="Fiber AOF","TX ISSUE",
U155="Projet OCM (HUAWEI)","TRAVAUX-HUAWEI",
U155="Projet OCM (NOKIA)","TRAVAUX -NOKIA",
U155="ACCESS-ISSUE","ACCESS-ISSUE",
U155="Projet OCM (ZTE, NOKIA, autres projets)","TRAVAUX OCM",
U155="No root CAuse","No root cause",
U155="ODU HS","TX ISSUE",
U155="IP &amp; VLAN","TX ISSUE",
U155="Warehouse HUAWEI","SPARE-ISSUE",
U155="SPARE-HS","SPARE-ISSUE",
U155="Power Telco","RAN ISSUE",U155="no impacts","no impacts"
),"")</f>
        <v>RAN ISSUE</v>
      </c>
      <c r="U155" s="68" t="s">
        <v>5319</v>
      </c>
      <c r="V155" s="41" t="str" cm="1">
        <f t="array" ref="V155">IFERROR(_xlfn.IFS(
U155="MPR ISSUE","ACTIVE",
U155="BSS Hardware Issue","ACTIVE",
U155="Sites strategiques, MLL, Pylone, etc.","PASSIVE",
U155="AKTIVCO DEFAUT GE &amp; POWER Cabinet","PASSIVE",
U155="AKTIVCO Coupure ENEO &amp; Baisse de tension","PASSIVE",
U155="Coupure ENEO &amp; Baisse de tension","PASSIVE",
U155="Defaut GE &amp; POWER Cabinet","PASSIVE",
U155="Sharing","PASSIVE",
U155="Sites strategiques &amp; DataCenter","PASSIVE",
U155="Exclu","Exclu",
U155="SAT","ACTIVE",
U155="SPARE-ISSUE","SPARE-ISSUE",
U155="Fiber CAmtel","ACTIVE",
U155="Fiber AOF","ACTIVE",
U155="Projet OCM (HUAWEI)","PLANNED WORKS",
U155="Projet OCM (NOKIA)","PLANNED WORKS",
U155="ACCESS-ISSUE","ACCESS-ISSUE",
U155="Projet OCM (ZTE, NOKIA, autres projets)","PLANNED WORKS",
U155="No root CAuse","No root cause",
U155="ODU HS","ACTIVE",
U155="IP &amp; VLAN","ACTIVE",
U155="Warehouse HUAWEI","SPARE-ISSUE",
U155="SPARE-HS","SPARE-ISSUE",
U155="Power Telco","ACTIVE", U155="no impacts","no impacts"
),"")</f>
        <v>ACTIVE</v>
      </c>
      <c r="W155" s="119"/>
      <c r="X155" s="119"/>
      <c r="Y155" s="119"/>
      <c r="Z155" s="119"/>
      <c r="AA155" s="119"/>
      <c r="AB155" s="17" t="s">
        <v>6238</v>
      </c>
      <c r="AC155" s="17" t="str">
        <f>_xlfn.XLOOKUP(B155,'INCIDENT-04-27-2026'!E:E,'INCIDENT-04-27-2026'!F:F,"")</f>
        <v/>
      </c>
      <c r="AD155" s="9"/>
      <c r="AE155" s="7" t="s">
        <v>6120</v>
      </c>
      <c r="AF155" s="6" t="str">
        <f>_xlfn.XLOOKUP(B155,'[13]Input_27-04'!$B:$B,'[13]Input_27-04'!$M:$M,"")</f>
        <v/>
      </c>
      <c r="AG155" s="7"/>
      <c r="AH155" s="3"/>
      <c r="AI155" s="18" t="str">
        <f>_xlfn.XLOOKUP(B155,'[3]Cells Huawei 27042026 10h'!$B:$B,'[3]Cells Huawei 27042026 10h'!$T:$T,"")</f>
        <v>(04/27/2026 cell huawei):-27/04/2026 : Besoin d'analyse BO RAN || UBBP in slot 5 : need a reset on site</v>
      </c>
      <c r="AJ155" s="18" t="str">
        <f>_xlfn.XLOOKUP(B155,'[3]Cells Huawei 27042026 15h'!$B:$B,'[3]Cells Huawei 27042026 15h'!$T:$T,"")</f>
        <v>(04/27/2026 cell huawei):-27/04/2026 : Besoin d'analyse BO RAN || UBBP in slot 5 : need a reset on site</v>
      </c>
      <c r="AK155" s="18" t="str">
        <f>_xlfn.XLOOKUP(B155,'[4]cells down 27042026 11h28'!$B:$B,'[4]cells down 27042026 11h28'!$R:$R,"")</f>
        <v/>
      </c>
      <c r="AL155" s="18" t="str">
        <f>_xlfn.XLOOKUP(B155,'[4]cells down 27042026 18h01'!$B:$B,'[4]cells down 27042026 18h01'!$R:$R,"")</f>
        <v/>
      </c>
      <c r="AM155" s="18" t="str">
        <f>_xlfn.XLOOKUP(B155,'[5]cell downs 27042026 11h'!$B:$B,'[5]cell downs 27042026 11h'!$R:$R,"")</f>
        <v/>
      </c>
      <c r="AN155" s="18" t="str">
        <f>_xlfn.XLOOKUP(B155,'[5]cell downs 27042026 17h40'!$B:$B,'[5]cell downs 27042026 17h40'!$R:$R,"")</f>
        <v/>
      </c>
      <c r="AO155" s="18" t="str">
        <f>_xlfn.XLOOKUP(B155,'[6]ALL SITES DOWN'!$D:$D,'[6]ALL SITES DOWN'!$J:$J,"")</f>
        <v/>
      </c>
      <c r="AP155" s="18" t="str">
        <f>_xlfn.XLOOKUP(B155,'[7]ALL SITES DOWN'!$D:$D,'[7]ALL SITES DOWN'!$J:$J,"")</f>
        <v/>
      </c>
      <c r="AQ155" s="9" t="str">
        <f>_xlfn.XLOOKUP(B155,[8]sheet1!$AC:$AC,[8]sheet1!$AF:$AF,"")</f>
        <v/>
      </c>
      <c r="AR155" s="14"/>
      <c r="AS155" s="14" t="s">
        <v>5465</v>
      </c>
      <c r="AT155" s="14" t="str">
        <f>_xlfn.XLOOKUP(B155,'[9]cell downs 18042026 17h'!$B:$B,'[9]cell downs 18042026 17h'!$B:$B,"")</f>
        <v/>
      </c>
      <c r="AU155" s="14" t="str">
        <f>_xlfn.XLOOKUP(B155,'[10]Cells Huawei 19042026 15h'!$B:$B,'[10]Cells Huawei 19042026 15h'!$B:$B,"")</f>
        <v/>
      </c>
      <c r="AV155" s="9" t="str">
        <f>_xlfn.XLOOKUP(B155,'[11]cells down 19042026 9H40'!$B:$B,'[11]cells down 19042026 9H40'!$B:$B,"")</f>
        <v/>
      </c>
    </row>
    <row r="156" spans="1:48" x14ac:dyDescent="0.3">
      <c r="A156" s="1" t="s">
        <v>276</v>
      </c>
      <c r="B156" s="8" t="s">
        <v>277</v>
      </c>
      <c r="C156" s="3" t="str">
        <f>_xlfn.XLOOKUP(B156,'[1]daily break down'!$D:$D,'[1]daily break down'!$E:$E,"")</f>
        <v>Douala</v>
      </c>
      <c r="D156" s="1" t="s">
        <v>21</v>
      </c>
      <c r="E156" s="1" t="s">
        <v>125</v>
      </c>
      <c r="F156" s="3" t="s">
        <v>31</v>
      </c>
      <c r="G156" s="1" t="s">
        <v>32</v>
      </c>
      <c r="H156" s="29" t="str">
        <f>_xlfn.XLOOKUP(B156,[2]CALCULATION!$B:$B,[2]CALCULATION!$H:$H,"")</f>
        <v>ZTE</v>
      </c>
      <c r="I156" s="26">
        <v>12.980477009870645</v>
      </c>
      <c r="J156" s="26">
        <v>45.540695368301492</v>
      </c>
      <c r="K156" s="26">
        <v>25.477997933984529</v>
      </c>
      <c r="L156" s="26">
        <v>22.666030311072298</v>
      </c>
      <c r="M156" s="26">
        <v>28.765288229133677</v>
      </c>
      <c r="N156" s="26">
        <v>9.7999831636860666</v>
      </c>
      <c r="O156" s="26">
        <v>6.0577378557384733</v>
      </c>
      <c r="P156" s="114" t="s">
        <v>6362</v>
      </c>
      <c r="Q156" s="42" t="s">
        <v>5538</v>
      </c>
      <c r="R156" s="42"/>
      <c r="S156" s="41" t="str" cm="1">
        <f t="array" ref="S156">IFERROR(_xlfn.IFS(
U156="MPR ISSUE","PDH",
U156="BSS Hardware Issue","BSS",
U156="Sites strategiques, MLL, Pylone, etc.","ENVTECH",
U156="AKTIVCO DEFAUT GE &amp; POWER Cabinet","AKTIVCO",
U156="AKTIVCO Coupure ENEO &amp; Baisse de tension","AKTIVCO GRID ONLY",
U156="Coupure ENEO &amp; Baisse de tension","IHS GRID ONLY",
U156="Defaut GE &amp; POWER Cabinet","IHS",
U156="Sharing","Partners",
U156="Sites strategiques &amp; DataCenter","SST &amp; DC",
U156="Exclu","Exclu",
U156="SAT","SAT",
U156="SPARE-ISSUE","SPARE-ISSUE",
U156="Fiber CAmtel","TRANS_FO_CAMTEL",
U156="Fiber AOF","Fiber AOF",
U156="Projet OCM (HUAWEI)","TRAVAUX-HUAWEI",
U156="Projet OCM (NOKIA)","TRAVAUX-NOKIA",
U156="ACCESS-ISSUE","ACCESS-ISSUE",
U156="Projet OCM (ZTE, NOKIA, autres projets)","TRAVAUX OCM",
U156="No root CAuse","No root cause",
U156="ODU HS","PDH",
U156="IP &amp; VLAN","PDH",
U156="Warehouse HUAWEI","SPARE-ISSUE",
U156="SPARE-HS","SPARE-ISSUE",
U156="Power Telco","BSS",U156="no impacts","no impacts"
),"")</f>
        <v>No root cause</v>
      </c>
      <c r="T156" s="41" t="str" cm="1">
        <f t="array" ref="T156">IFERROR(_xlfn.IFS(
U156="MPR ISSUE","TX ISSUE",
U156="BSS Hardware Issue","RAN ISSUE",
U156="Sites strategiques, MLL, Pylone, etc.","ENVTECH",
U156="AKTIVCO DEFAUT GE &amp; POWER Cabinet","POWER ISSUE",
U156="AKTIVCO Coupure ENEO &amp; Baisse de tension","POWER ISSUE",
U156="Coupure ENEO &amp; Baisse de tension","POWER ISSUE",
U156="Defaut GE &amp; POWER Cabinet","POWER ISSUE",
U156="Sharing","POWER ISSUE",
U156="Sites strategiques &amp; DataCenter","POWER ISSUE",
U156="Exclu","Exclu",
U156="SAT","TX ISSUE",
U156="SPARE-ISSUE","SPARE-ISSUE",
U156="Fiber CAmtel","TX ISSUE",
U156="Fiber AOF","TX ISSUE",
U156="Projet OCM (HUAWEI)","TRAVAUX-HUAWEI",
U156="Projet OCM (NOKIA)","TRAVAUX -NOKIA",
U156="ACCESS-ISSUE","ACCESS-ISSUE",
U156="Projet OCM (ZTE, NOKIA, autres projets)","TRAVAUX OCM",
U156="No root CAuse","No root cause",
U156="ODU HS","TX ISSUE",
U156="IP &amp; VLAN","TX ISSUE",
U156="Warehouse HUAWEI","SPARE-ISSUE",
U156="SPARE-HS","SPARE-ISSUE",
U156="Power Telco","RAN ISSUE",U156="no impacts","no impacts"
),"")</f>
        <v>No root cause</v>
      </c>
      <c r="U156" s="68" t="s">
        <v>5691</v>
      </c>
      <c r="V156" s="41" t="str" cm="1">
        <f t="array" ref="V156">IFERROR(_xlfn.IFS(
U156="MPR ISSUE","ACTIVE",
U156="BSS Hardware Issue","ACTIVE",
U156="Sites strategiques, MLL, Pylone, etc.","PASSIVE",
U156="AKTIVCO DEFAUT GE &amp; POWER Cabinet","PASSIVE",
U156="AKTIVCO Coupure ENEO &amp; Baisse de tension","PASSIVE",
U156="Coupure ENEO &amp; Baisse de tension","PASSIVE",
U156="Defaut GE &amp; POWER Cabinet","PASSIVE",
U156="Sharing","PASSIVE",
U156="Sites strategiques &amp; DataCenter","PASSIVE",
U156="Exclu","Exclu",
U156="SAT","ACTIVE",
U156="SPARE-ISSUE","SPARE-ISSUE",
U156="Fiber CAmtel","ACTIVE",
U156="Fiber AOF","ACTIVE",
U156="Projet OCM (HUAWEI)","PLANNED WORKS",
U156="Projet OCM (NOKIA)","PLANNED WORKS",
U156="ACCESS-ISSUE","ACCESS-ISSUE",
U156="Projet OCM (ZTE, NOKIA, autres projets)","PLANNED WORKS",
U156="No root CAuse","No root cause",
U156="ODU HS","ACTIVE",
U156="IP &amp; VLAN","ACTIVE",
U156="Warehouse HUAWEI","SPARE-ISSUE",
U156="SPARE-HS","SPARE-ISSUE",
U156="Power Telco","ACTIVE", U156="no impacts","no impacts"
),"")</f>
        <v>No root cause</v>
      </c>
      <c r="W156" s="119"/>
      <c r="X156" s="119"/>
      <c r="Y156" s="119"/>
      <c r="Z156" s="119"/>
      <c r="AA156" s="119"/>
      <c r="AB156" s="17" t="s">
        <v>6170</v>
      </c>
      <c r="AC156" s="17" t="str">
        <f>_xlfn.XLOOKUP(B156,'INCIDENT-04-27-2026'!E:E,'INCIDENT-04-27-2026'!F:F,"")</f>
        <v/>
      </c>
      <c r="AD156" s="9"/>
      <c r="AE156" s="7" t="s">
        <v>6073</v>
      </c>
      <c r="AF156" s="6" t="str">
        <f>_xlfn.XLOOKUP(B156,'[13]Input_27-04'!$B:$B,'[13]Input_27-04'!$M:$M,"")</f>
        <v>Grid outage,  / grid return awaited</v>
      </c>
      <c r="AG156" s="7"/>
      <c r="AH156" s="3"/>
      <c r="AI156" s="18" t="str">
        <f>_xlfn.XLOOKUP(B156,'[3]Cells Huawei 27042026 10h'!$B:$B,'[3]Cells Huawei 27042026 10h'!$T:$T,"")</f>
        <v/>
      </c>
      <c r="AJ156" s="18" t="str">
        <f>_xlfn.XLOOKUP(B156,'[3]Cells Huawei 27042026 15h'!$B:$B,'[3]Cells Huawei 27042026 15h'!$T:$T,"")</f>
        <v/>
      </c>
      <c r="AK156" s="18" t="str">
        <f>_xlfn.XLOOKUP(B156,'[4]cells down 27042026 11h28'!$B:$B,'[4]cells down 27042026 11h28'!$R:$R,"")</f>
        <v/>
      </c>
      <c r="AL156" s="18" t="str">
        <f>_xlfn.XLOOKUP(B156,'[4]cells down 27042026 18h01'!$B:$B,'[4]cells down 27042026 18h01'!$R:$R,"")</f>
        <v>(04/27/2026 cell zte):-18/04/2026 : Site down</v>
      </c>
      <c r="AM156" s="18" t="str">
        <f>_xlfn.XLOOKUP(B156,'[5]cell downs 27042026 11h'!$B:$B,'[5]cell downs 27042026 11h'!$R:$R,"")</f>
        <v/>
      </c>
      <c r="AN156" s="18" t="str">
        <f>_xlfn.XLOOKUP(B156,'[5]cell downs 27042026 17h40'!$B:$B,'[5]cell downs 27042026 17h40'!$R:$R,"")</f>
        <v/>
      </c>
      <c r="AO156" s="18" t="str">
        <f>_xlfn.XLOOKUP(B156,'[6]ALL SITES DOWN'!$D:$D,'[6]ALL SITES DOWN'!$J:$J,"")</f>
        <v/>
      </c>
      <c r="AP156" s="18" t="str">
        <f>_xlfn.XLOOKUP(B156,'[7]ALL SITES DOWN'!$D:$D,'[7]ALL SITES DOWN'!$J:$J,"")</f>
        <v/>
      </c>
      <c r="AQ156" s="9" t="str">
        <f>_xlfn.XLOOKUP(B156,[8]sheet1!$AC:$AC,[8]sheet1!$AF:$AF,"")</f>
        <v/>
      </c>
      <c r="AR156" s="14"/>
      <c r="AS156" s="14" t="s">
        <v>5465</v>
      </c>
      <c r="AT156" s="14" t="str">
        <f>_xlfn.XLOOKUP(B156,'[9]cell downs 18042026 17h'!$B:$B,'[9]cell downs 18042026 17h'!$B:$B,"")</f>
        <v/>
      </c>
      <c r="AU156" s="14" t="str">
        <f>_xlfn.XLOOKUP(B156,'[10]Cells Huawei 19042026 15h'!$B:$B,'[10]Cells Huawei 19042026 15h'!$B:$B,"")</f>
        <v/>
      </c>
      <c r="AV156" s="9" t="str">
        <f>_xlfn.XLOOKUP(B156,'[11]cells down 19042026 9H40'!$B:$B,'[11]cells down 19042026 9H40'!$B:$B,"")</f>
        <v>LIT_654</v>
      </c>
    </row>
    <row r="157" spans="1:48" hidden="1" x14ac:dyDescent="0.3">
      <c r="A157" s="1" t="s">
        <v>2912</v>
      </c>
      <c r="B157" s="8" t="s">
        <v>4461</v>
      </c>
      <c r="C157" s="3" t="str">
        <f>_xlfn.XLOOKUP(B157,'[1]daily break down'!$D:$D,'[1]daily break down'!$E:$E,"")</f>
        <v>ADAMAOUA</v>
      </c>
      <c r="D157" s="1" t="s">
        <v>21</v>
      </c>
      <c r="E157" s="1" t="s">
        <v>710</v>
      </c>
      <c r="F157" s="3" t="s">
        <v>90</v>
      </c>
      <c r="G157" s="1" t="s">
        <v>2912</v>
      </c>
      <c r="H157" s="27" t="str">
        <f>_xlfn.XLOOKUP(B157,[2]CALCULATION!$B:$B,[2]CALCULATION!$H:$H,"")</f>
        <v>HUAWEI</v>
      </c>
      <c r="I157" s="26">
        <v>0</v>
      </c>
      <c r="J157" s="26">
        <v>0.10701046990437543</v>
      </c>
      <c r="K157" s="26">
        <v>15.084195837720765</v>
      </c>
      <c r="L157" s="26">
        <v>0</v>
      </c>
      <c r="M157" s="26">
        <v>0</v>
      </c>
      <c r="N157" s="26">
        <v>0</v>
      </c>
      <c r="O157" s="26">
        <v>5.9432723230974247</v>
      </c>
      <c r="P157" s="114" t="s">
        <v>6363</v>
      </c>
      <c r="Q157" s="42" t="s">
        <v>5538</v>
      </c>
      <c r="R157" s="42"/>
      <c r="S157" s="41" t="str" cm="1">
        <f t="array" ref="S157">IFERROR(_xlfn.IFS(
U157="MPR ISSUE","PDH",
U157="BSS Hardware Issue","BSS",
U157="Sites strategiques, MLL, Pylone, etc.","ENVTECH",
U157="AKTIVCO DEFAUT GE &amp; POWER Cabinet","AKTIVCO",
U157="AKTIVCO Coupure ENEO &amp; Baisse de tension","AKTIVCO GRID ONLY",
U157="Coupure ENEO &amp; Baisse de tension","IHS GRID ONLY",
U157="Defaut GE &amp; POWER Cabinet","IHS",
U157="Sharing","Partners",
U157="Sites strategiques &amp; DataCenter","SST &amp; DC",
U157="Exclu","Exclu",
U157="SAT","SAT",
U157="SPARE-ISSUE","SPARE-ISSUE",
U157="Fiber CAmtel","TRANS_FO_CAMTEL",
U157="Fiber AOF","Fiber AOF",
U157="Projet OCM (HUAWEI)","TRAVAUX-HUAWEI",
U157="Projet OCM (NOKIA)","TRAVAUX-NOKIA",
U157="ACCESS-ISSUE","ACCESS-ISSUE",
U157="Projet OCM (ZTE, NOKIA, autres projets)","TRAVAUX OCM",
U157="No root CAuse","No root cause",
U157="ODU HS","PDH",
U157="IP &amp; VLAN","PDH",
U157="Warehouse HUAWEI","SPARE-ISSUE",
U157="SPARE-HS","SPARE-ISSUE",
U157="Power Telco","BSS",U157="no impacts","no impacts"
),"")</f>
        <v>No root cause</v>
      </c>
      <c r="T157" s="41" t="str" cm="1">
        <f t="array" ref="T157">IFERROR(_xlfn.IFS(
U157="MPR ISSUE","TX ISSUE",
U157="BSS Hardware Issue","RAN ISSUE",
U157="Sites strategiques, MLL, Pylone, etc.","ENVTECH",
U157="AKTIVCO DEFAUT GE &amp; POWER Cabinet","POWER ISSUE",
U157="AKTIVCO Coupure ENEO &amp; Baisse de tension","POWER ISSUE",
U157="Coupure ENEO &amp; Baisse de tension","POWER ISSUE",
U157="Defaut GE &amp; POWER Cabinet","POWER ISSUE",
U157="Sharing","POWER ISSUE",
U157="Sites strategiques &amp; DataCenter","POWER ISSUE",
U157="Exclu","Exclu",
U157="SAT","TX ISSUE",
U157="SPARE-ISSUE","SPARE-ISSUE",
U157="Fiber CAmtel","TX ISSUE",
U157="Fiber AOF","TX ISSUE",
U157="Projet OCM (HUAWEI)","TRAVAUX-HUAWEI",
U157="Projet OCM (NOKIA)","TRAVAUX -NOKIA",
U157="ACCESS-ISSUE","ACCESS-ISSUE",
U157="Projet OCM (ZTE, NOKIA, autres projets)","TRAVAUX OCM",
U157="No root CAuse","No root cause",
U157="ODU HS","TX ISSUE",
U157="IP &amp; VLAN","TX ISSUE",
U157="Warehouse HUAWEI","SPARE-ISSUE",
U157="SPARE-HS","SPARE-ISSUE",
U157="Power Telco","RAN ISSUE",U157="no impacts","no impacts"
),"")</f>
        <v>No root cause</v>
      </c>
      <c r="U157" s="68" t="s">
        <v>5691</v>
      </c>
      <c r="V157" s="41" t="str" cm="1">
        <f t="array" ref="V157">IFERROR(_xlfn.IFS(
U157="MPR ISSUE","ACTIVE",
U157="BSS Hardware Issue","ACTIVE",
U157="Sites strategiques, MLL, Pylone, etc.","PASSIVE",
U157="AKTIVCO DEFAUT GE &amp; POWER Cabinet","PASSIVE",
U157="AKTIVCO Coupure ENEO &amp; Baisse de tension","PASSIVE",
U157="Coupure ENEO &amp; Baisse de tension","PASSIVE",
U157="Defaut GE &amp; POWER Cabinet","PASSIVE",
U157="Sharing","PASSIVE",
U157="Sites strategiques &amp; DataCenter","PASSIVE",
U157="Exclu","Exclu",
U157="SAT","ACTIVE",
U157="SPARE-ISSUE","SPARE-ISSUE",
U157="Fiber CAmtel","ACTIVE",
U157="Fiber AOF","ACTIVE",
U157="Projet OCM (HUAWEI)","PLANNED WORKS",
U157="Projet OCM (NOKIA)","PLANNED WORKS",
U157="ACCESS-ISSUE","ACCESS-ISSUE",
U157="Projet OCM (ZTE, NOKIA, autres projets)","PLANNED WORKS",
U157="No root CAuse","No root cause",
U157="ODU HS","ACTIVE",
U157="IP &amp; VLAN","ACTIVE",
U157="Warehouse HUAWEI","SPARE-ISSUE",
U157="SPARE-HS","SPARE-ISSUE",
U157="Power Telco","ACTIVE", U157="no impacts","no impacts"
),"")</f>
        <v>No root cause</v>
      </c>
      <c r="W157" s="113"/>
      <c r="X157" s="113"/>
      <c r="Y157" s="113"/>
      <c r="Z157" s="113"/>
      <c r="AA157" s="113"/>
      <c r="AB157" s="17" t="s">
        <v>6073</v>
      </c>
      <c r="AC157" s="17" t="str">
        <f>_xlfn.XLOOKUP(B157,'INCIDENT-04-27-2026'!E:E,'INCIDENT-04-27-2026'!F:F,"")</f>
        <v/>
      </c>
      <c r="AD157" s="9"/>
      <c r="AE157" s="7" t="s">
        <v>6073</v>
      </c>
      <c r="AF157" s="6" t="str">
        <f>_xlfn.XLOOKUP(B157,'[13]Input_27-04'!$B:$B,'[13]Input_27-04'!$M:$M,"")</f>
        <v>No power issue</v>
      </c>
      <c r="AG157" s="7"/>
      <c r="AH157" s="3"/>
      <c r="AI157" s="18" t="str">
        <f>_xlfn.XLOOKUP(B157,'[3]Cells Huawei 27042026 10h'!$B:$B,'[3]Cells Huawei 27042026 10h'!$T:$T,"")</f>
        <v/>
      </c>
      <c r="AJ157" s="18" t="str">
        <f>_xlfn.XLOOKUP(B157,'[3]Cells Huawei 27042026 15h'!$B:$B,'[3]Cells Huawei 27042026 15h'!$T:$T,"")</f>
        <v/>
      </c>
      <c r="AK157" s="18" t="str">
        <f>_xlfn.XLOOKUP(B157,'[4]cells down 27042026 11h28'!$B:$B,'[4]cells down 27042026 11h28'!$R:$R,"")</f>
        <v/>
      </c>
      <c r="AL157" s="18" t="str">
        <f>_xlfn.XLOOKUP(B157,'[4]cells down 27042026 18h01'!$B:$B,'[4]cells down 27042026 18h01'!$R:$R,"")</f>
        <v/>
      </c>
      <c r="AM157" s="18" t="str">
        <f>_xlfn.XLOOKUP(B157,'[5]cell downs 27042026 11h'!$B:$B,'[5]cell downs 27042026 11h'!$R:$R,"")</f>
        <v/>
      </c>
      <c r="AN157" s="18" t="str">
        <f>_xlfn.XLOOKUP(B157,'[5]cell downs 27042026 17h40'!$B:$B,'[5]cell downs 27042026 17h40'!$R:$R,"")</f>
        <v/>
      </c>
      <c r="AO157" s="18" t="str">
        <f>_xlfn.XLOOKUP(B157,'[6]ALL SITES DOWN'!$D:$D,'[6]ALL SITES DOWN'!$J:$J,"")</f>
        <v/>
      </c>
      <c r="AP157" s="18" t="str">
        <f>_xlfn.XLOOKUP(B157,'[7]ALL SITES DOWN'!$D:$D,'[7]ALL SITES DOWN'!$J:$J,"")</f>
        <v/>
      </c>
      <c r="AQ157" s="9" t="str">
        <f>_xlfn.XLOOKUP(B157,[8]sheet1!$AC:$AC,[8]sheet1!$AF:$AF,"")</f>
        <v/>
      </c>
      <c r="AR157" s="14"/>
      <c r="AS157" s="14" t="s">
        <v>5465</v>
      </c>
      <c r="AT157" s="14" t="str">
        <f>_xlfn.XLOOKUP(B157,'[9]cell downs 18042026 17h'!$B:$B,'[9]cell downs 18042026 17h'!$B:$B,"")</f>
        <v/>
      </c>
      <c r="AU157" s="14" t="str">
        <f>_xlfn.XLOOKUP(B157,'[10]Cells Huawei 19042026 15h'!$B:$B,'[10]Cells Huawei 19042026 15h'!$B:$B,"")</f>
        <v/>
      </c>
      <c r="AV157" s="9" t="str">
        <f>_xlfn.XLOOKUP(B157,'[11]cells down 19042026 9H40'!$B:$B,'[11]cells down 19042026 9H40'!$B:$B,"")</f>
        <v/>
      </c>
    </row>
    <row r="158" spans="1:48" x14ac:dyDescent="0.3">
      <c r="A158" s="1" t="s">
        <v>1708</v>
      </c>
      <c r="B158" s="8" t="s">
        <v>1709</v>
      </c>
      <c r="C158" s="3" t="str">
        <f>_xlfn.XLOOKUP(B158,'[1]daily break down'!$D:$D,'[1]daily break down'!$E:$E,"")</f>
        <v>CENTRE</v>
      </c>
      <c r="D158" s="1" t="s">
        <v>21</v>
      </c>
      <c r="E158" s="1" t="s">
        <v>36</v>
      </c>
      <c r="F158" s="3" t="s">
        <v>37</v>
      </c>
      <c r="G158" s="1" t="s">
        <v>1710</v>
      </c>
      <c r="H158" s="29" t="str">
        <f>_xlfn.XLOOKUP(B158,[2]CALCULATION!$B:$B,[2]CALCULATION!$H:$H,"")</f>
        <v>ZTE</v>
      </c>
      <c r="I158" s="26">
        <v>0.45219057565925613</v>
      </c>
      <c r="J158" s="26">
        <v>1.8449140063863851</v>
      </c>
      <c r="K158" s="26">
        <v>0.92756675313112669</v>
      </c>
      <c r="L158" s="26">
        <v>0</v>
      </c>
      <c r="M158" s="26">
        <v>0.7369811062314332</v>
      </c>
      <c r="N158" s="26">
        <v>9.791012119292418</v>
      </c>
      <c r="O158" s="26">
        <v>5.8795832584260035</v>
      </c>
      <c r="P158" s="114" t="s">
        <v>6362</v>
      </c>
      <c r="Q158" s="42" t="s">
        <v>5538</v>
      </c>
      <c r="R158" s="42"/>
      <c r="S158" s="41" t="str" cm="1">
        <f t="array" ref="S158">IFERROR(_xlfn.IFS(
U158="MPR ISSUE","PDH",
U158="BSS Hardware Issue","BSS",
U158="Sites strategiques, MLL, Pylone, etc.","ENVTECH",
U158="AKTIVCO DEFAUT GE &amp; POWER Cabinet","AKTIVCO",
U158="AKTIVCO Coupure ENEO &amp; Baisse de tension","AKTIVCO GRID ONLY",
U158="Coupure ENEO &amp; Baisse de tension","IHS GRID ONLY",
U158="Defaut GE &amp; POWER Cabinet","IHS",
U158="Sharing","Partners",
U158="Sites strategiques &amp; DataCenter","SST &amp; DC",
U158="Exclu","Exclu",
U158="SAT","SAT",
U158="SPARE-ISSUE","SPARE-ISSUE",
U158="Fiber CAmtel","TRANS_FO_CAMTEL",
U158="Fiber AOF","Fiber AOF",
U158="Projet OCM (HUAWEI)","TRAVAUX-HUAWEI",
U158="Projet OCM (NOKIA)","TRAVAUX-NOKIA",
U158="ACCESS-ISSUE","ACCESS-ISSUE",
U158="Projet OCM (ZTE, NOKIA, autres projets)","TRAVAUX OCM",
U158="No root CAuse","No root cause",
U158="ODU HS","PDH",
U158="IP &amp; VLAN","PDH",
U158="Warehouse HUAWEI","SPARE-ISSUE",
U158="SPARE-HS","SPARE-ISSUE",
U158="Power Telco","BSS",U158="no impacts","no impacts"
),"")</f>
        <v>No root cause</v>
      </c>
      <c r="T158" s="41" t="str" cm="1">
        <f t="array" ref="T158">IFERROR(_xlfn.IFS(
U158="MPR ISSUE","TX ISSUE",
U158="BSS Hardware Issue","RAN ISSUE",
U158="Sites strategiques, MLL, Pylone, etc.","ENVTECH",
U158="AKTIVCO DEFAUT GE &amp; POWER Cabinet","POWER ISSUE",
U158="AKTIVCO Coupure ENEO &amp; Baisse de tension","POWER ISSUE",
U158="Coupure ENEO &amp; Baisse de tension","POWER ISSUE",
U158="Defaut GE &amp; POWER Cabinet","POWER ISSUE",
U158="Sharing","POWER ISSUE",
U158="Sites strategiques &amp; DataCenter","POWER ISSUE",
U158="Exclu","Exclu",
U158="SAT","TX ISSUE",
U158="SPARE-ISSUE","SPARE-ISSUE",
U158="Fiber CAmtel","TX ISSUE",
U158="Fiber AOF","TX ISSUE",
U158="Projet OCM (HUAWEI)","TRAVAUX-HUAWEI",
U158="Projet OCM (NOKIA)","TRAVAUX -NOKIA",
U158="ACCESS-ISSUE","ACCESS-ISSUE",
U158="Projet OCM (ZTE, NOKIA, autres projets)","TRAVAUX OCM",
U158="No root CAuse","No root cause",
U158="ODU HS","TX ISSUE",
U158="IP &amp; VLAN","TX ISSUE",
U158="Warehouse HUAWEI","SPARE-ISSUE",
U158="SPARE-HS","SPARE-ISSUE",
U158="Power Telco","RAN ISSUE",U158="no impacts","no impacts"
),"")</f>
        <v>No root cause</v>
      </c>
      <c r="U158" s="68" t="s">
        <v>5691</v>
      </c>
      <c r="V158" s="41" t="str" cm="1">
        <f t="array" ref="V158">IFERROR(_xlfn.IFS(
U158="MPR ISSUE","ACTIVE",
U158="BSS Hardware Issue","ACTIVE",
U158="Sites strategiques, MLL, Pylone, etc.","PASSIVE",
U158="AKTIVCO DEFAUT GE &amp; POWER Cabinet","PASSIVE",
U158="AKTIVCO Coupure ENEO &amp; Baisse de tension","PASSIVE",
U158="Coupure ENEO &amp; Baisse de tension","PASSIVE",
U158="Defaut GE &amp; POWER Cabinet","PASSIVE",
U158="Sharing","PASSIVE",
U158="Sites strategiques &amp; DataCenter","PASSIVE",
U158="Exclu","Exclu",
U158="SAT","ACTIVE",
U158="SPARE-ISSUE","SPARE-ISSUE",
U158="Fiber CAmtel","ACTIVE",
U158="Fiber AOF","ACTIVE",
U158="Projet OCM (HUAWEI)","PLANNED WORKS",
U158="Projet OCM (NOKIA)","PLANNED WORKS",
U158="ACCESS-ISSUE","ACCESS-ISSUE",
U158="Projet OCM (ZTE, NOKIA, autres projets)","PLANNED WORKS",
U158="No root CAuse","No root cause",
U158="ODU HS","ACTIVE",
U158="IP &amp; VLAN","ACTIVE",
U158="Warehouse HUAWEI","SPARE-ISSUE",
U158="SPARE-HS","SPARE-ISSUE",
U158="Power Telco","ACTIVE", U158="no impacts","no impacts"
),"")</f>
        <v>No root cause</v>
      </c>
      <c r="W158" s="119"/>
      <c r="X158" s="119"/>
      <c r="Y158" s="119"/>
      <c r="Z158" s="119"/>
      <c r="AA158" s="119"/>
      <c r="AB158" s="17" t="s">
        <v>6073</v>
      </c>
      <c r="AC158" s="17" t="str">
        <f>_xlfn.XLOOKUP(B158,'INCIDENT-04-27-2026'!E:E,'INCIDENT-04-27-2026'!F:F,"")</f>
        <v/>
      </c>
      <c r="AD158" s="9"/>
      <c r="AE158" s="7" t="s">
        <v>6073</v>
      </c>
      <c r="AF158" s="6" t="str">
        <f>_xlfn.XLOOKUP(B158,'[13]Input_27-04'!$B:$B,'[13]Input_27-04'!$M:$M,"")</f>
        <v>Batterie GE déchargée</v>
      </c>
      <c r="AG158" s="7"/>
      <c r="AH158" s="3"/>
      <c r="AI158" s="18" t="str">
        <f>_xlfn.XLOOKUP(B158,'[3]Cells Huawei 27042026 10h'!$B:$B,'[3]Cells Huawei 27042026 10h'!$T:$T,"")</f>
        <v/>
      </c>
      <c r="AJ158" s="18" t="str">
        <f>_xlfn.XLOOKUP(B158,'[3]Cells Huawei 27042026 15h'!$B:$B,'[3]Cells Huawei 27042026 15h'!$T:$T,"")</f>
        <v/>
      </c>
      <c r="AK158" s="18" t="str">
        <f>_xlfn.XLOOKUP(B158,'[4]cells down 27042026 11h28'!$B:$B,'[4]cells down 27042026 11h28'!$R:$R,"")</f>
        <v/>
      </c>
      <c r="AL158" s="18" t="str">
        <f>_xlfn.XLOOKUP(B158,'[4]cells down 27042026 18h01'!$B:$B,'[4]cells down 27042026 18h01'!$R:$R,"")</f>
        <v/>
      </c>
      <c r="AM158" s="18" t="str">
        <f>_xlfn.XLOOKUP(B158,'[5]cell downs 27042026 11h'!$B:$B,'[5]cell downs 27042026 11h'!$R:$R,"")</f>
        <v/>
      </c>
      <c r="AN158" s="18" t="str">
        <f>_xlfn.XLOOKUP(B158,'[5]cell downs 27042026 17h40'!$B:$B,'[5]cell downs 27042026 17h40'!$R:$R,"")</f>
        <v/>
      </c>
      <c r="AO158" s="18" t="str">
        <f>_xlfn.XLOOKUP(B158,'[6]ALL SITES DOWN'!$D:$D,'[6]ALL SITES DOWN'!$J:$J,"")</f>
        <v/>
      </c>
      <c r="AP158" s="18" t="str">
        <f>_xlfn.XLOOKUP(B158,'[7]ALL SITES DOWN'!$D:$D,'[7]ALL SITES DOWN'!$J:$J,"")</f>
        <v/>
      </c>
      <c r="AQ158" s="9" t="str">
        <f>_xlfn.XLOOKUP(B158,[8]sheet1!$AC:$AC,[8]sheet1!$AF:$AF,"")</f>
        <v/>
      </c>
      <c r="AR158" s="14"/>
      <c r="AS158" s="14" t="s">
        <v>5465</v>
      </c>
      <c r="AT158" s="14" t="str">
        <f>_xlfn.XLOOKUP(B158,'[9]cell downs 18042026 17h'!$B:$B,'[9]cell downs 18042026 17h'!$B:$B,"")</f>
        <v/>
      </c>
      <c r="AU158" s="14" t="str">
        <f>_xlfn.XLOOKUP(B158,'[10]Cells Huawei 19042026 15h'!$B:$B,'[10]Cells Huawei 19042026 15h'!$B:$B,"")</f>
        <v/>
      </c>
      <c r="AV158" s="9" t="str">
        <f>_xlfn.XLOOKUP(B158,'[11]cells down 19042026 9H40'!$B:$B,'[11]cells down 19042026 9H40'!$B:$B,"")</f>
        <v/>
      </c>
    </row>
    <row r="159" spans="1:48" hidden="1" x14ac:dyDescent="0.3">
      <c r="A159" s="7" t="s">
        <v>2792</v>
      </c>
      <c r="B159" s="6" t="s">
        <v>2793</v>
      </c>
      <c r="C159" s="3" t="str">
        <f>_xlfn.XLOOKUP(B159,'[1]daily break down'!$D:$D,'[1]daily break down'!$E:$E,"")</f>
        <v>CENTRE</v>
      </c>
      <c r="D159" s="7" t="s">
        <v>11</v>
      </c>
      <c r="E159" s="7" t="s">
        <v>12</v>
      </c>
      <c r="F159" s="3" t="s">
        <v>37</v>
      </c>
      <c r="G159" s="18"/>
      <c r="H159" s="28" t="str">
        <f>_xlfn.XLOOKUP(B159,[2]CALCULATION!$B:$B,[2]CALCULATION!$H:$H,"")</f>
        <v>NOKIA</v>
      </c>
      <c r="I159" s="26">
        <v>8.9175391587001892E-5</v>
      </c>
      <c r="J159" s="26">
        <v>1.0701046990435595E-4</v>
      </c>
      <c r="K159" s="26">
        <v>4.2927227426091626E-2</v>
      </c>
      <c r="L159" s="26">
        <v>5.3505234952177976E-5</v>
      </c>
      <c r="M159" s="26">
        <v>4.0182957206043665E-5</v>
      </c>
      <c r="N159" s="26">
        <v>0.78388736220618549</v>
      </c>
      <c r="O159" s="26">
        <v>5.7859490972596754</v>
      </c>
      <c r="P159" s="114" t="s">
        <v>6363</v>
      </c>
      <c r="Q159" s="42" t="s">
        <v>5538</v>
      </c>
      <c r="R159" s="42"/>
      <c r="S159" s="41" t="str" cm="1">
        <f t="array" ref="S159">IFERROR(_xlfn.IFS(
U159="MPR ISSUE","PDH",
U159="BSS Hardware Issue","BSS",
U159="Sites strategiques, MLL, Pylone, etc.","ENVTECH",
U159="AKTIVCO DEFAUT GE &amp; POWER Cabinet","AKTIVCO",
U159="AKTIVCO Coupure ENEO &amp; Baisse de tension","AKTIVCO GRID ONLY",
U159="Coupure ENEO &amp; Baisse de tension","IHS GRID ONLY",
U159="Defaut GE &amp; POWER Cabinet","IHS",
U159="Sharing","Partners",
U159="Sites strategiques &amp; DataCenter","SST &amp; DC",
U159="Exclu","Exclu",
U159="SAT","SAT",
U159="SPARE-ISSUE","SPARE-ISSUE",
U159="Fiber CAmtel","TRANS_FO_CAMTEL",
U159="Fiber AOF","Fiber AOF",
U159="Projet OCM (HUAWEI)","TRAVAUX-HUAWEI",
U159="Projet OCM (NOKIA)","TRAVAUX-NOKIA",
U159="ACCESS-ISSUE","ACCESS-ISSUE",
U159="Projet OCM (ZTE, NOKIA, autres projets)","TRAVAUX OCM",
U159="No root CAuse","No root cause",
U159="ODU HS","PDH",
U159="IP &amp; VLAN","PDH",
U159="Warehouse HUAWEI","SPARE-ISSUE",
U159="SPARE-HS","SPARE-ISSUE",
U159="Power Telco","BSS",U159="no impacts","no impacts"
),"")</f>
        <v>No root cause</v>
      </c>
      <c r="T159" s="41" t="str" cm="1">
        <f t="array" ref="T159">IFERROR(_xlfn.IFS(
U159="MPR ISSUE","TX ISSUE",
U159="BSS Hardware Issue","RAN ISSUE",
U159="Sites strategiques, MLL, Pylone, etc.","ENVTECH",
U159="AKTIVCO DEFAUT GE &amp; POWER Cabinet","POWER ISSUE",
U159="AKTIVCO Coupure ENEO &amp; Baisse de tension","POWER ISSUE",
U159="Coupure ENEO &amp; Baisse de tension","POWER ISSUE",
U159="Defaut GE &amp; POWER Cabinet","POWER ISSUE",
U159="Sharing","POWER ISSUE",
U159="Sites strategiques &amp; DataCenter","POWER ISSUE",
U159="Exclu","Exclu",
U159="SAT","TX ISSUE",
U159="SPARE-ISSUE","SPARE-ISSUE",
U159="Fiber CAmtel","TX ISSUE",
U159="Fiber AOF","TX ISSUE",
U159="Projet OCM (HUAWEI)","TRAVAUX-HUAWEI",
U159="Projet OCM (NOKIA)","TRAVAUX -NOKIA",
U159="ACCESS-ISSUE","ACCESS-ISSUE",
U159="Projet OCM (ZTE, NOKIA, autres projets)","TRAVAUX OCM",
U159="No root CAuse","No root cause",
U159="ODU HS","TX ISSUE",
U159="IP &amp; VLAN","TX ISSUE",
U159="Warehouse HUAWEI","SPARE-ISSUE",
U159="SPARE-HS","SPARE-ISSUE",
U159="Power Telco","RAN ISSUE",U159="no impacts","no impacts"
),"")</f>
        <v>No root cause</v>
      </c>
      <c r="U159" s="68" t="s">
        <v>5691</v>
      </c>
      <c r="V159" s="41" t="str" cm="1">
        <f t="array" ref="V159">IFERROR(_xlfn.IFS(
U159="MPR ISSUE","ACTIVE",
U159="BSS Hardware Issue","ACTIVE",
U159="Sites strategiques, MLL, Pylone, etc.","PASSIVE",
U159="AKTIVCO DEFAUT GE &amp; POWER Cabinet","PASSIVE",
U159="AKTIVCO Coupure ENEO &amp; Baisse de tension","PASSIVE",
U159="Coupure ENEO &amp; Baisse de tension","PASSIVE",
U159="Defaut GE &amp; POWER Cabinet","PASSIVE",
U159="Sharing","PASSIVE",
U159="Sites strategiques &amp; DataCenter","PASSIVE",
U159="Exclu","Exclu",
U159="SAT","ACTIVE",
U159="SPARE-ISSUE","SPARE-ISSUE",
U159="Fiber CAmtel","ACTIVE",
U159="Fiber AOF","ACTIVE",
U159="Projet OCM (HUAWEI)","PLANNED WORKS",
U159="Projet OCM (NOKIA)","PLANNED WORKS",
U159="ACCESS-ISSUE","ACCESS-ISSUE",
U159="Projet OCM (ZTE, NOKIA, autres projets)","PLANNED WORKS",
U159="No root CAuse","No root cause",
U159="ODU HS","ACTIVE",
U159="IP &amp; VLAN","ACTIVE",
U159="Warehouse HUAWEI","SPARE-ISSUE",
U159="SPARE-HS","SPARE-ISSUE",
U159="Power Telco","ACTIVE", U159="no impacts","no impacts"
),"")</f>
        <v>No root cause</v>
      </c>
      <c r="W159" s="113"/>
      <c r="X159" s="113"/>
      <c r="Y159" s="113"/>
      <c r="Z159" s="113"/>
      <c r="AA159" s="113"/>
      <c r="AB159" s="17" t="s">
        <v>6073</v>
      </c>
      <c r="AC159" s="17" t="str">
        <f>_xlfn.XLOOKUP(B159,'INCIDENT-04-27-2026'!E:E,'INCIDENT-04-27-2026'!F:F,"")</f>
        <v/>
      </c>
      <c r="AD159" s="9"/>
      <c r="AE159" s="7" t="s">
        <v>6073</v>
      </c>
      <c r="AF159" s="6" t="str">
        <f>_xlfn.XLOOKUP(B159,'[13]Input_27-04'!$B:$B,'[13]Input_27-04'!$M:$M,"")</f>
        <v/>
      </c>
      <c r="AG159" s="7"/>
      <c r="AH159" s="3"/>
      <c r="AI159" s="18" t="str">
        <f>_xlfn.XLOOKUP(B159,'[3]Cells Huawei 27042026 10h'!$B:$B,'[3]Cells Huawei 27042026 10h'!$T:$T,"")</f>
        <v/>
      </c>
      <c r="AJ159" s="18" t="str">
        <f>_xlfn.XLOOKUP(B159,'[3]Cells Huawei 27042026 15h'!$B:$B,'[3]Cells Huawei 27042026 15h'!$T:$T,"")</f>
        <v/>
      </c>
      <c r="AK159" s="18" t="str">
        <f>_xlfn.XLOOKUP(B159,'[4]cells down 27042026 11h28'!$B:$B,'[4]cells down 27042026 11h28'!$R:$R,"")</f>
        <v/>
      </c>
      <c r="AL159" s="18" t="str">
        <f>_xlfn.XLOOKUP(B159,'[4]cells down 27042026 18h01'!$B:$B,'[4]cells down 27042026 18h01'!$R:$R,"")</f>
        <v/>
      </c>
      <c r="AM159" s="18" t="str">
        <f>_xlfn.XLOOKUP(B159,'[5]cell downs 27042026 11h'!$B:$B,'[5]cell downs 27042026 11h'!$R:$R,"")</f>
        <v/>
      </c>
      <c r="AN159" s="18" t="str">
        <f>_xlfn.XLOOKUP(B159,'[5]cell downs 27042026 17h40'!$B:$B,'[5]cell downs 27042026 17h40'!$R:$R,"")</f>
        <v/>
      </c>
      <c r="AO159" s="18" t="str">
        <f>_xlfn.XLOOKUP(B159,'[6]ALL SITES DOWN'!$D:$D,'[6]ALL SITES DOWN'!$J:$J,"")</f>
        <v/>
      </c>
      <c r="AP159" s="18" t="str">
        <f>_xlfn.XLOOKUP(B159,'[7]ALL SITES DOWN'!$D:$D,'[7]ALL SITES DOWN'!$J:$J,"")</f>
        <v/>
      </c>
      <c r="AQ159" s="9" t="str">
        <f>_xlfn.XLOOKUP(B159,[8]sheet1!$AC:$AC,[8]sheet1!$AF:$AF,"")</f>
        <v/>
      </c>
      <c r="AR159" s="14"/>
      <c r="AS159" s="14" t="s">
        <v>5465</v>
      </c>
      <c r="AT159" s="14" t="str">
        <f>_xlfn.XLOOKUP(B159,'[9]cell downs 18042026 17h'!$B:$B,'[9]cell downs 18042026 17h'!$B:$B,"")</f>
        <v/>
      </c>
      <c r="AU159" s="14" t="str">
        <f>_xlfn.XLOOKUP(B159,'[10]Cells Huawei 19042026 15h'!$B:$B,'[10]Cells Huawei 19042026 15h'!$B:$B,"")</f>
        <v/>
      </c>
      <c r="AV159" s="9" t="str">
        <f>_xlfn.XLOOKUP(B159,'[11]cells down 19042026 9H40'!$B:$B,'[11]cells down 19042026 9H40'!$B:$B,"")</f>
        <v/>
      </c>
    </row>
    <row r="160" spans="1:48" x14ac:dyDescent="0.3">
      <c r="A160" s="1" t="s">
        <v>887</v>
      </c>
      <c r="B160" s="8" t="s">
        <v>888</v>
      </c>
      <c r="C160" s="3" t="str">
        <f>_xlfn.XLOOKUP(B160,'[1]daily break down'!$D:$D,'[1]daily break down'!$E:$E,"")</f>
        <v>NORD</v>
      </c>
      <c r="D160" s="1" t="s">
        <v>11</v>
      </c>
      <c r="E160" s="1" t="s">
        <v>12</v>
      </c>
      <c r="F160" s="3" t="s">
        <v>23</v>
      </c>
      <c r="G160" s="1" t="s">
        <v>24</v>
      </c>
      <c r="H160" s="27" t="str">
        <f>_xlfn.XLOOKUP(B160,[2]CALCULATION!$B:$B,[2]CALCULATION!$H:$H,"")</f>
        <v>Huawei</v>
      </c>
      <c r="I160" s="26">
        <v>0.82187607902223814</v>
      </c>
      <c r="J160" s="26">
        <v>0.902276612077059</v>
      </c>
      <c r="K160" s="26">
        <v>0.91374456743514454</v>
      </c>
      <c r="L160" s="26">
        <v>5.0763805064020797</v>
      </c>
      <c r="M160" s="26">
        <v>2.576615929435869</v>
      </c>
      <c r="N160" s="26">
        <v>10.570440711919254</v>
      </c>
      <c r="O160" s="26">
        <v>5.7767105266912653</v>
      </c>
      <c r="P160" s="114" t="s">
        <v>6362</v>
      </c>
      <c r="Q160" s="42" t="s">
        <v>5538</v>
      </c>
      <c r="R160" s="42"/>
      <c r="S160" s="41" t="str" cm="1">
        <f t="array" ref="S160">IFERROR(_xlfn.IFS(
U160="MPR ISSUE","PDH",
U160="BSS Hardware Issue","BSS",
U160="Sites strategiques, MLL, Pylone, etc.","ENVTECH",
U160="AKTIVCO DEFAUT GE &amp; POWER Cabinet","AKTIVCO",
U160="AKTIVCO Coupure ENEO &amp; Baisse de tension","AKTIVCO GRID ONLY",
U160="Coupure ENEO &amp; Baisse de tension","IHS GRID ONLY",
U160="Defaut GE &amp; POWER Cabinet","IHS",
U160="Sharing","Partners",
U160="Sites strategiques &amp; DataCenter","SST &amp; DC",
U160="Exclu","Exclu",
U160="SAT","SAT",
U160="SPARE-ISSUE","SPARE-ISSUE",
U160="Fiber CAmtel","TRANS_FO_CAMTEL",
U160="Fiber AOF","Fiber AOF",
U160="Projet OCM (HUAWEI)","TRAVAUX-HUAWEI",
U160="Projet OCM (NOKIA)","TRAVAUX-NOKIA",
U160="ACCESS-ISSUE","ACCESS-ISSUE",
U160="Projet OCM (ZTE, NOKIA, autres projets)","TRAVAUX OCM",
U160="No root CAuse","No root cause",
U160="ODU HS","PDH",
U160="IP &amp; VLAN","PDH",
U160="Warehouse HUAWEI","SPARE-ISSUE",
U160="SPARE-HS","SPARE-ISSUE",
U160="Power Telco","BSS",U160="no impacts","no impacts"
),"")</f>
        <v>No root cause</v>
      </c>
      <c r="T160" s="41" t="str" cm="1">
        <f t="array" ref="T160">IFERROR(_xlfn.IFS(
U160="MPR ISSUE","TX ISSUE",
U160="BSS Hardware Issue","RAN ISSUE",
U160="Sites strategiques, MLL, Pylone, etc.","ENVTECH",
U160="AKTIVCO DEFAUT GE &amp; POWER Cabinet","POWER ISSUE",
U160="AKTIVCO Coupure ENEO &amp; Baisse de tension","POWER ISSUE",
U160="Coupure ENEO &amp; Baisse de tension","POWER ISSUE",
U160="Defaut GE &amp; POWER Cabinet","POWER ISSUE",
U160="Sharing","POWER ISSUE",
U160="Sites strategiques &amp; DataCenter","POWER ISSUE",
U160="Exclu","Exclu",
U160="SAT","TX ISSUE",
U160="SPARE-ISSUE","SPARE-ISSUE",
U160="Fiber CAmtel","TX ISSUE",
U160="Fiber AOF","TX ISSUE",
U160="Projet OCM (HUAWEI)","TRAVAUX-HUAWEI",
U160="Projet OCM (NOKIA)","TRAVAUX -NOKIA",
U160="ACCESS-ISSUE","ACCESS-ISSUE",
U160="Projet OCM (ZTE, NOKIA, autres projets)","TRAVAUX OCM",
U160="No root CAuse","No root cause",
U160="ODU HS","TX ISSUE",
U160="IP &amp; VLAN","TX ISSUE",
U160="Warehouse HUAWEI","SPARE-ISSUE",
U160="SPARE-HS","SPARE-ISSUE",
U160="Power Telco","RAN ISSUE",U160="no impacts","no impacts"
),"")</f>
        <v>No root cause</v>
      </c>
      <c r="U160" s="68" t="s">
        <v>5691</v>
      </c>
      <c r="V160" s="41" t="str" cm="1">
        <f t="array" ref="V160">IFERROR(_xlfn.IFS(
U160="MPR ISSUE","ACTIVE",
U160="BSS Hardware Issue","ACTIVE",
U160="Sites strategiques, MLL, Pylone, etc.","PASSIVE",
U160="AKTIVCO DEFAUT GE &amp; POWER Cabinet","PASSIVE",
U160="AKTIVCO Coupure ENEO &amp; Baisse de tension","PASSIVE",
U160="Coupure ENEO &amp; Baisse de tension","PASSIVE",
U160="Defaut GE &amp; POWER Cabinet","PASSIVE",
U160="Sharing","PASSIVE",
U160="Sites strategiques &amp; DataCenter","PASSIVE",
U160="Exclu","Exclu",
U160="SAT","ACTIVE",
U160="SPARE-ISSUE","SPARE-ISSUE",
U160="Fiber CAmtel","ACTIVE",
U160="Fiber AOF","ACTIVE",
U160="Projet OCM (HUAWEI)","PLANNED WORKS",
U160="Projet OCM (NOKIA)","PLANNED WORKS",
U160="ACCESS-ISSUE","ACCESS-ISSUE",
U160="Projet OCM (ZTE, NOKIA, autres projets)","PLANNED WORKS",
U160="No root CAuse","No root cause",
U160="ODU HS","ACTIVE",
U160="IP &amp; VLAN","ACTIVE",
U160="Warehouse HUAWEI","SPARE-ISSUE",
U160="SPARE-HS","SPARE-ISSUE",
U160="Power Telco","ACTIVE", U160="no impacts","no impacts"
),"")</f>
        <v>No root cause</v>
      </c>
      <c r="W160" s="119" t="s">
        <v>6383</v>
      </c>
      <c r="X160" s="119"/>
      <c r="Y160" s="119"/>
      <c r="Z160" s="119"/>
      <c r="AA160" s="119" t="s">
        <v>6365</v>
      </c>
      <c r="AB160" s="17" t="s">
        <v>6070</v>
      </c>
      <c r="AC160" s="17" t="str">
        <f>_xlfn.XLOOKUP(B160,'INCIDENT-04-27-2026'!E:E,'INCIDENT-04-27-2026'!F:F,"")</f>
        <v/>
      </c>
      <c r="AD160" s="9"/>
      <c r="AE160" s="7" t="s">
        <v>6070</v>
      </c>
      <c r="AF160" s="6" t="str">
        <f>_xlfn.XLOOKUP(B160,'[13]Input_27-04'!$B:$B,'[13]Input_27-04'!$M:$M,"")</f>
        <v/>
      </c>
      <c r="AG160" s="7"/>
      <c r="AH160" s="3"/>
      <c r="AI160" s="18" t="str">
        <f>_xlfn.XLOOKUP(B160,'[3]Cells Huawei 27042026 10h'!$B:$B,'[3]Cells Huawei 27042026 10h'!$T:$T,"")</f>
        <v/>
      </c>
      <c r="AJ160" s="18" t="str">
        <f>_xlfn.XLOOKUP(B160,'[3]Cells Huawei 27042026 15h'!$B:$B,'[3]Cells Huawei 27042026 15h'!$T:$T,"")</f>
        <v/>
      </c>
      <c r="AK160" s="18" t="str">
        <f>_xlfn.XLOOKUP(B160,'[4]cells down 27042026 11h28'!$B:$B,'[4]cells down 27042026 11h28'!$R:$R,"")</f>
        <v/>
      </c>
      <c r="AL160" s="18" t="str">
        <f>_xlfn.XLOOKUP(B160,'[4]cells down 27042026 18h01'!$B:$B,'[4]cells down 27042026 18h01'!$R:$R,"")</f>
        <v/>
      </c>
      <c r="AM160" s="18" t="str">
        <f>_xlfn.XLOOKUP(B160,'[5]cell downs 27042026 11h'!$B:$B,'[5]cell downs 27042026 11h'!$R:$R,"")</f>
        <v/>
      </c>
      <c r="AN160" s="18" t="str">
        <f>_xlfn.XLOOKUP(B160,'[5]cell downs 27042026 17h40'!$B:$B,'[5]cell downs 27042026 17h40'!$R:$R,"")</f>
        <v/>
      </c>
      <c r="AO160" s="18" t="str">
        <f>_xlfn.XLOOKUP(B160,'[6]ALL SITES DOWN'!$D:$D,'[6]ALL SITES DOWN'!$J:$J,"")</f>
        <v/>
      </c>
      <c r="AP160" s="18" t="str">
        <f>_xlfn.XLOOKUP(B160,'[7]ALL SITES DOWN'!$D:$D,'[7]ALL SITES DOWN'!$J:$J,"")</f>
        <v/>
      </c>
      <c r="AQ160" s="9" t="str">
        <f>_xlfn.XLOOKUP(B160,[8]sheet1!$AC:$AC,[8]sheet1!$AF:$AF,"")</f>
        <v/>
      </c>
      <c r="AR160" s="14"/>
      <c r="AS160" s="14" t="s">
        <v>5465</v>
      </c>
      <c r="AT160" s="14" t="str">
        <f>_xlfn.XLOOKUP(B160,'[9]cell downs 18042026 17h'!$B:$B,'[9]cell downs 18042026 17h'!$B:$B,"")</f>
        <v/>
      </c>
      <c r="AU160" s="14" t="str">
        <f>_xlfn.XLOOKUP(B160,'[10]Cells Huawei 19042026 15h'!$B:$B,'[10]Cells Huawei 19042026 15h'!$B:$B,"")</f>
        <v/>
      </c>
      <c r="AV160" s="9" t="str">
        <f>_xlfn.XLOOKUP(B160,'[11]cells down 19042026 9H40'!$B:$B,'[11]cells down 19042026 9H40'!$B:$B,"")</f>
        <v/>
      </c>
    </row>
    <row r="161" spans="1:48" x14ac:dyDescent="0.3">
      <c r="A161" s="19" t="s">
        <v>5388</v>
      </c>
      <c r="B161" s="24" t="s">
        <v>5389</v>
      </c>
      <c r="C161" s="3" t="str">
        <f>_xlfn.XLOOKUP(B161,'[1]daily break down'!$D:$D,'[1]daily break down'!$E:$E,"")</f>
        <v>CENTRE</v>
      </c>
      <c r="D161" s="19" t="s">
        <v>357</v>
      </c>
      <c r="E161" s="19" t="s">
        <v>988</v>
      </c>
      <c r="F161" s="19" t="s">
        <v>226</v>
      </c>
      <c r="G161" s="19" t="s">
        <v>489</v>
      </c>
      <c r="H161" s="29" t="str">
        <f>_xlfn.XLOOKUP(B161,[2]CALCULATION!$B:$B,[2]CALCULATION!$H:$H,"")</f>
        <v>ZTE</v>
      </c>
      <c r="I161" s="26">
        <v>0</v>
      </c>
      <c r="J161" s="26">
        <v>0</v>
      </c>
      <c r="K161" s="26">
        <v>0.41188329866194162</v>
      </c>
      <c r="L161" s="26">
        <v>0</v>
      </c>
      <c r="M161" s="26">
        <v>4.3131104947308057</v>
      </c>
      <c r="N161" s="26">
        <v>5.6889262712130435</v>
      </c>
      <c r="O161" s="26">
        <v>5.764689683905341</v>
      </c>
      <c r="P161" s="114" t="s">
        <v>6362</v>
      </c>
      <c r="Q161" s="42" t="s">
        <v>5538</v>
      </c>
      <c r="R161" s="42"/>
      <c r="S161" s="41" t="str" cm="1">
        <f t="array" ref="S161">IFERROR(_xlfn.IFS(
U161="MPR ISSUE","PDH",
U161="BSS Hardware Issue","BSS",
U161="Sites strategiques, MLL, Pylone, etc.","ENVTECH",
U161="AKTIVCO DEFAUT GE &amp; POWER Cabinet","AKTIVCO",
U161="AKTIVCO Coupure ENEO &amp; Baisse de tension","AKTIVCO GRID ONLY",
U161="Coupure ENEO &amp; Baisse de tension","IHS GRID ONLY",
U161="Defaut GE &amp; POWER Cabinet","IHS",
U161="Sharing","Partners",
U161="Sites strategiques &amp; DataCenter","SST &amp; DC",
U161="Exclu","Exclu",
U161="SAT","SAT",
U161="SPARE-ISSUE","SPARE-ISSUE",
U161="Fiber CAmtel","TRANS_FO_CAMTEL",
U161="Fiber AOF","Fiber AOF",
U161="Projet OCM (HUAWEI)","TRAVAUX-HUAWEI",
U161="Projet OCM (NOKIA)","TRAVAUX-NOKIA",
U161="ACCESS-ISSUE","ACCESS-ISSUE",
U161="Projet OCM (ZTE, NOKIA, autres projets)","TRAVAUX OCM",
U161="No root CAuse","No root cause",
U161="ODU HS","PDH",
U161="IP &amp; VLAN","PDH",
U161="Warehouse HUAWEI","SPARE-ISSUE",
U161="SPARE-HS","SPARE-ISSUE",
U161="Power Telco","BSS",U161="no impacts","no impacts"
),"")</f>
        <v>No root cause</v>
      </c>
      <c r="T161" s="41" t="str" cm="1">
        <f t="array" ref="T161">IFERROR(_xlfn.IFS(
U161="MPR ISSUE","TX ISSUE",
U161="BSS Hardware Issue","RAN ISSUE",
U161="Sites strategiques, MLL, Pylone, etc.","ENVTECH",
U161="AKTIVCO DEFAUT GE &amp; POWER Cabinet","POWER ISSUE",
U161="AKTIVCO Coupure ENEO &amp; Baisse de tension","POWER ISSUE",
U161="Coupure ENEO &amp; Baisse de tension","POWER ISSUE",
U161="Defaut GE &amp; POWER Cabinet","POWER ISSUE",
U161="Sharing","POWER ISSUE",
U161="Sites strategiques &amp; DataCenter","POWER ISSUE",
U161="Exclu","Exclu",
U161="SAT","TX ISSUE",
U161="SPARE-ISSUE","SPARE-ISSUE",
U161="Fiber CAmtel","TX ISSUE",
U161="Fiber AOF","TX ISSUE",
U161="Projet OCM (HUAWEI)","TRAVAUX-HUAWEI",
U161="Projet OCM (NOKIA)","TRAVAUX -NOKIA",
U161="ACCESS-ISSUE","ACCESS-ISSUE",
U161="Projet OCM (ZTE, NOKIA, autres projets)","TRAVAUX OCM",
U161="No root CAuse","No root cause",
U161="ODU HS","TX ISSUE",
U161="IP &amp; VLAN","TX ISSUE",
U161="Warehouse HUAWEI","SPARE-ISSUE",
U161="SPARE-HS","SPARE-ISSUE",
U161="Power Telco","RAN ISSUE",U161="no impacts","no impacts"
),"")</f>
        <v>No root cause</v>
      </c>
      <c r="U161" s="68" t="s">
        <v>5691</v>
      </c>
      <c r="V161" s="41" t="str" cm="1">
        <f t="array" ref="V161">IFERROR(_xlfn.IFS(
U161="MPR ISSUE","ACTIVE",
U161="BSS Hardware Issue","ACTIVE",
U161="Sites strategiques, MLL, Pylone, etc.","PASSIVE",
U161="AKTIVCO DEFAUT GE &amp; POWER Cabinet","PASSIVE",
U161="AKTIVCO Coupure ENEO &amp; Baisse de tension","PASSIVE",
U161="Coupure ENEO &amp; Baisse de tension","PASSIVE",
U161="Defaut GE &amp; POWER Cabinet","PASSIVE",
U161="Sharing","PASSIVE",
U161="Sites strategiques &amp; DataCenter","PASSIVE",
U161="Exclu","Exclu",
U161="SAT","ACTIVE",
U161="SPARE-ISSUE","SPARE-ISSUE",
U161="Fiber CAmtel","ACTIVE",
U161="Fiber AOF","ACTIVE",
U161="Projet OCM (HUAWEI)","PLANNED WORKS",
U161="Projet OCM (NOKIA)","PLANNED WORKS",
U161="ACCESS-ISSUE","ACCESS-ISSUE",
U161="Projet OCM (ZTE, NOKIA, autres projets)","PLANNED WORKS",
U161="No root CAuse","No root cause",
U161="ODU HS","ACTIVE",
U161="IP &amp; VLAN","ACTIVE",
U161="Warehouse HUAWEI","SPARE-ISSUE",
U161="SPARE-HS","SPARE-ISSUE",
U161="Power Telco","ACTIVE", U161="no impacts","no impacts"
),"")</f>
        <v>No root cause</v>
      </c>
      <c r="W161" s="119"/>
      <c r="X161" s="119"/>
      <c r="Y161" s="119"/>
      <c r="Z161" s="119"/>
      <c r="AA161" s="119"/>
      <c r="AB161" s="17" t="s">
        <v>6240</v>
      </c>
      <c r="AC161" s="17" t="str">
        <f>_xlfn.XLOOKUP(B161,'INCIDENT-04-27-2026'!E:E,'INCIDENT-04-27-2026'!F:F,"")</f>
        <v/>
      </c>
      <c r="AD161" s="9"/>
      <c r="AE161" s="7" t="s">
        <v>6068</v>
      </c>
      <c r="AF161" s="6" t="str">
        <f>_xlfn.XLOOKUP(B161,'[13]Input_27-04'!$B:$B,'[13]Input_27-04'!$M:$M,"")</f>
        <v>No power issue</v>
      </c>
      <c r="AG161" s="7"/>
      <c r="AH161" s="3"/>
      <c r="AI161" s="18" t="str">
        <f>_xlfn.XLOOKUP(B161,'[3]Cells Huawei 27042026 10h'!$B:$B,'[3]Cells Huawei 27042026 10h'!$T:$T,"")</f>
        <v/>
      </c>
      <c r="AJ161" s="18" t="str">
        <f>_xlfn.XLOOKUP(B161,'[3]Cells Huawei 27042026 15h'!$B:$B,'[3]Cells Huawei 27042026 15h'!$T:$T,"")</f>
        <v/>
      </c>
      <c r="AK161" s="18" t="str">
        <f>_xlfn.XLOOKUP(B161,'[4]cells down 27042026 11h28'!$B:$B,'[4]cells down 27042026 11h28'!$R:$R,"")</f>
        <v>(04/27/2026 cell zte):-27/04/2026 : Besoin d'analyse BO RAN</v>
      </c>
      <c r="AL161" s="18" t="str">
        <f>_xlfn.XLOOKUP(B161,'[4]cells down 27042026 18h01'!$B:$B,'[4]cells down 27042026 18h01'!$R:$R,"")</f>
        <v/>
      </c>
      <c r="AM161" s="18" t="str">
        <f>_xlfn.XLOOKUP(B161,'[5]cell downs 27042026 11h'!$B:$B,'[5]cell downs 27042026 11h'!$R:$R,"")</f>
        <v/>
      </c>
      <c r="AN161" s="18" t="str">
        <f>_xlfn.XLOOKUP(B161,'[5]cell downs 27042026 17h40'!$B:$B,'[5]cell downs 27042026 17h40'!$R:$R,"")</f>
        <v/>
      </c>
      <c r="AO161" s="18" t="str">
        <f>_xlfn.XLOOKUP(B161,'[6]ALL SITES DOWN'!$D:$D,'[6]ALL SITES DOWN'!$J:$J,"")</f>
        <v/>
      </c>
      <c r="AP161" s="18" t="str">
        <f>_xlfn.XLOOKUP(B161,'[7]ALL SITES DOWN'!$D:$D,'[7]ALL SITES DOWN'!$J:$J,"")</f>
        <v/>
      </c>
      <c r="AQ161" s="9" t="str">
        <f>_xlfn.XLOOKUP(B161,[8]sheet1!$AC:$AC,[8]sheet1!$AF:$AF,"")</f>
        <v/>
      </c>
      <c r="AR161" s="14"/>
      <c r="AS161" s="14" t="s">
        <v>5465</v>
      </c>
      <c r="AT161" s="14" t="str">
        <f>_xlfn.XLOOKUP(B161,'[9]cell downs 18042026 17h'!$B:$B,'[9]cell downs 18042026 17h'!$B:$B,"")</f>
        <v/>
      </c>
      <c r="AU161" s="14" t="str">
        <f>_xlfn.XLOOKUP(B161,'[10]Cells Huawei 19042026 15h'!$B:$B,'[10]Cells Huawei 19042026 15h'!$B:$B,"")</f>
        <v/>
      </c>
      <c r="AV161" s="9" t="str">
        <f>_xlfn.XLOOKUP(B161,'[11]cells down 19042026 9H40'!$B:$B,'[11]cells down 19042026 9H40'!$B:$B,"")</f>
        <v/>
      </c>
    </row>
    <row r="162" spans="1:48" x14ac:dyDescent="0.3">
      <c r="A162" s="1" t="s">
        <v>1725</v>
      </c>
      <c r="B162" s="8" t="s">
        <v>1726</v>
      </c>
      <c r="C162" s="3" t="str">
        <f>_xlfn.XLOOKUP(B162,'[1]daily break down'!$D:$D,'[1]daily break down'!$E:$E,"")</f>
        <v>Douala</v>
      </c>
      <c r="D162" s="1" t="s">
        <v>11</v>
      </c>
      <c r="E162" s="1" t="s">
        <v>12</v>
      </c>
      <c r="F162" s="3" t="s">
        <v>31</v>
      </c>
      <c r="G162" s="1" t="s">
        <v>32</v>
      </c>
      <c r="H162" s="29" t="str">
        <f>_xlfn.XLOOKUP(B162,[2]CALCULATION!$B:$B,[2]CALCULATION!$H:$H,"")</f>
        <v>ZTE</v>
      </c>
      <c r="I162" s="26">
        <v>0</v>
      </c>
      <c r="J162" s="26">
        <v>0</v>
      </c>
      <c r="K162" s="26">
        <v>0</v>
      </c>
      <c r="L162" s="26">
        <v>0</v>
      </c>
      <c r="M162" s="26">
        <v>2.687015064220549</v>
      </c>
      <c r="N162" s="26">
        <v>0</v>
      </c>
      <c r="O162" s="26">
        <v>5.6792596587650133</v>
      </c>
      <c r="P162" s="114" t="s">
        <v>6362</v>
      </c>
      <c r="Q162" s="42" t="s">
        <v>5538</v>
      </c>
      <c r="R162" s="42"/>
      <c r="S162" s="41" t="str" cm="1">
        <f t="array" ref="S162">IFERROR(_xlfn.IFS(
U162="MPR ISSUE","PDH",
U162="BSS Hardware Issue","BSS",
U162="Sites strategiques, MLL, Pylone, etc.","ENVTECH",
U162="AKTIVCO DEFAUT GE &amp; POWER Cabinet","AKTIVCO",
U162="AKTIVCO Coupure ENEO &amp; Baisse de tension","AKTIVCO GRID ONLY",
U162="Coupure ENEO &amp; Baisse de tension","IHS GRID ONLY",
U162="Defaut GE &amp; POWER Cabinet","IHS",
U162="Sharing","Partners",
U162="Sites strategiques &amp; DataCenter","SST &amp; DC",
U162="Exclu","Exclu",
U162="SAT","SAT",
U162="SPARE-ISSUE","SPARE-ISSUE",
U162="Fiber CAmtel","TRANS_FO_CAMTEL",
U162="Fiber AOF","Fiber AOF",
U162="Projet OCM (HUAWEI)","TRAVAUX-HUAWEI",
U162="Projet OCM (NOKIA)","TRAVAUX-NOKIA",
U162="ACCESS-ISSUE","ACCESS-ISSUE",
U162="Projet OCM (ZTE, NOKIA, autres projets)","TRAVAUX OCM",
U162="No root CAuse","No root cause",
U162="ODU HS","PDH",
U162="IP &amp; VLAN","PDH",
U162="Warehouse HUAWEI","SPARE-ISSUE",
U162="SPARE-HS","SPARE-ISSUE",
U162="Power Telco","BSS",U162="no impacts","no impacts"
),"")</f>
        <v>No root cause</v>
      </c>
      <c r="T162" s="41" t="str" cm="1">
        <f t="array" ref="T162">IFERROR(_xlfn.IFS(
U162="MPR ISSUE","TX ISSUE",
U162="BSS Hardware Issue","RAN ISSUE",
U162="Sites strategiques, MLL, Pylone, etc.","ENVTECH",
U162="AKTIVCO DEFAUT GE &amp; POWER Cabinet","POWER ISSUE",
U162="AKTIVCO Coupure ENEO &amp; Baisse de tension","POWER ISSUE",
U162="Coupure ENEO &amp; Baisse de tension","POWER ISSUE",
U162="Defaut GE &amp; POWER Cabinet","POWER ISSUE",
U162="Sharing","POWER ISSUE",
U162="Sites strategiques &amp; DataCenter","POWER ISSUE",
U162="Exclu","Exclu",
U162="SAT","TX ISSUE",
U162="SPARE-ISSUE","SPARE-ISSUE",
U162="Fiber CAmtel","TX ISSUE",
U162="Fiber AOF","TX ISSUE",
U162="Projet OCM (HUAWEI)","TRAVAUX-HUAWEI",
U162="Projet OCM (NOKIA)","TRAVAUX -NOKIA",
U162="ACCESS-ISSUE","ACCESS-ISSUE",
U162="Projet OCM (ZTE, NOKIA, autres projets)","TRAVAUX OCM",
U162="No root CAuse","No root cause",
U162="ODU HS","TX ISSUE",
U162="IP &amp; VLAN","TX ISSUE",
U162="Warehouse HUAWEI","SPARE-ISSUE",
U162="SPARE-HS","SPARE-ISSUE",
U162="Power Telco","RAN ISSUE",U162="no impacts","no impacts"
),"")</f>
        <v>No root cause</v>
      </c>
      <c r="U162" s="68" t="s">
        <v>5691</v>
      </c>
      <c r="V162" s="41" t="str" cm="1">
        <f t="array" ref="V162">IFERROR(_xlfn.IFS(
U162="MPR ISSUE","ACTIVE",
U162="BSS Hardware Issue","ACTIVE",
U162="Sites strategiques, MLL, Pylone, etc.","PASSIVE",
U162="AKTIVCO DEFAUT GE &amp; POWER Cabinet","PASSIVE",
U162="AKTIVCO Coupure ENEO &amp; Baisse de tension","PASSIVE",
U162="Coupure ENEO &amp; Baisse de tension","PASSIVE",
U162="Defaut GE &amp; POWER Cabinet","PASSIVE",
U162="Sharing","PASSIVE",
U162="Sites strategiques &amp; DataCenter","PASSIVE",
U162="Exclu","Exclu",
U162="SAT","ACTIVE",
U162="SPARE-ISSUE","SPARE-ISSUE",
U162="Fiber CAmtel","ACTIVE",
U162="Fiber AOF","ACTIVE",
U162="Projet OCM (HUAWEI)","PLANNED WORKS",
U162="Projet OCM (NOKIA)","PLANNED WORKS",
U162="ACCESS-ISSUE","ACCESS-ISSUE",
U162="Projet OCM (ZTE, NOKIA, autres projets)","PLANNED WORKS",
U162="No root CAuse","No root cause",
U162="ODU HS","ACTIVE",
U162="IP &amp; VLAN","ACTIVE",
U162="Warehouse HUAWEI","SPARE-ISSUE",
U162="SPARE-HS","SPARE-ISSUE",
U162="Power Telco","ACTIVE", U162="no impacts","no impacts"
),"")</f>
        <v>No root cause</v>
      </c>
      <c r="W162" s="119"/>
      <c r="X162" s="119"/>
      <c r="Y162" s="119"/>
      <c r="Z162" s="119"/>
      <c r="AA162" s="119"/>
      <c r="AB162" s="17" t="s">
        <v>6241</v>
      </c>
      <c r="AC162" s="17" t="str">
        <f>_xlfn.XLOOKUP(B162,'INCIDENT-04-27-2026'!E:E,'INCIDENT-04-27-2026'!F:F,"")</f>
        <v/>
      </c>
      <c r="AD162" s="9"/>
      <c r="AE162" s="7" t="s">
        <v>6073</v>
      </c>
      <c r="AF162" s="6" t="str">
        <f>_xlfn.XLOOKUP(B162,'[13]Input_27-04'!$B:$B,'[13]Input_27-04'!$M:$M,"")</f>
        <v/>
      </c>
      <c r="AG162" s="7"/>
      <c r="AH162" s="3"/>
      <c r="AI162" s="18" t="str">
        <f>_xlfn.XLOOKUP(B162,'[3]Cells Huawei 27042026 10h'!$B:$B,'[3]Cells Huawei 27042026 10h'!$T:$T,"")</f>
        <v/>
      </c>
      <c r="AJ162" s="18" t="str">
        <f>_xlfn.XLOOKUP(B162,'[3]Cells Huawei 27042026 15h'!$B:$B,'[3]Cells Huawei 27042026 15h'!$T:$T,"")</f>
        <v/>
      </c>
      <c r="AK162" s="18" t="str">
        <f>_xlfn.XLOOKUP(B162,'[4]cells down 27042026 11h28'!$B:$B,'[4]cells down 27042026 11h28'!$R:$R,"")</f>
        <v/>
      </c>
      <c r="AL162" s="18" t="str">
        <f>_xlfn.XLOOKUP(B162,'[4]cells down 27042026 18h01'!$B:$B,'[4]cells down 27042026 18h01'!$R:$R,"")</f>
        <v/>
      </c>
      <c r="AM162" s="18" t="str">
        <f>_xlfn.XLOOKUP(B162,'[5]cell downs 27042026 11h'!$B:$B,'[5]cell downs 27042026 11h'!$R:$R,"")</f>
        <v/>
      </c>
      <c r="AN162" s="18" t="str">
        <f>_xlfn.XLOOKUP(B162,'[5]cell downs 27042026 17h40'!$B:$B,'[5]cell downs 27042026 17h40'!$R:$R,"")</f>
        <v/>
      </c>
      <c r="AO162" s="18" t="str">
        <f>_xlfn.XLOOKUP(B162,'[6]ALL SITES DOWN'!$D:$D,'[6]ALL SITES DOWN'!$J:$J,"")</f>
        <v/>
      </c>
      <c r="AP162" s="18" t="str">
        <f>_xlfn.XLOOKUP(B162,'[7]ALL SITES DOWN'!$D:$D,'[7]ALL SITES DOWN'!$J:$J,"")</f>
        <v/>
      </c>
      <c r="AQ162" s="9" t="str">
        <f>_xlfn.XLOOKUP(B162,[8]sheet1!$AC:$AC,[8]sheet1!$AF:$AF,"")</f>
        <v>(04/27/2026 ticket):-INC-20260427-00011753</v>
      </c>
      <c r="AR162" s="14"/>
      <c r="AS162" s="14" t="s">
        <v>5465</v>
      </c>
      <c r="AT162" s="14" t="str">
        <f>_xlfn.XLOOKUP(B162,'[9]cell downs 18042026 17h'!$B:$B,'[9]cell downs 18042026 17h'!$B:$B,"")</f>
        <v/>
      </c>
      <c r="AU162" s="14" t="str">
        <f>_xlfn.XLOOKUP(B162,'[10]Cells Huawei 19042026 15h'!$B:$B,'[10]Cells Huawei 19042026 15h'!$B:$B,"")</f>
        <v/>
      </c>
      <c r="AV162" s="9" t="str">
        <f>_xlfn.XLOOKUP(B162,'[11]cells down 19042026 9H40'!$B:$B,'[11]cells down 19042026 9H40'!$B:$B,"")</f>
        <v/>
      </c>
    </row>
    <row r="163" spans="1:48" hidden="1" x14ac:dyDescent="0.3">
      <c r="A163" s="1" t="s">
        <v>2119</v>
      </c>
      <c r="B163" s="1" t="s">
        <v>2120</v>
      </c>
      <c r="C163" s="3" t="str">
        <f>_xlfn.XLOOKUP(B163,'[1]daily break down'!$D:$D,'[1]daily break down'!$E:$E,"")</f>
        <v>Douala</v>
      </c>
      <c r="D163" s="1" t="s">
        <v>11</v>
      </c>
      <c r="E163" s="1" t="s">
        <v>12</v>
      </c>
      <c r="F163" s="3" t="s">
        <v>31</v>
      </c>
      <c r="G163" s="1" t="s">
        <v>32</v>
      </c>
      <c r="H163" s="29" t="str">
        <f>_xlfn.XLOOKUP(B163,[2]CALCULATION!$B:$B,[2]CALCULATION!$H:$H,"")</f>
        <v>ZTE</v>
      </c>
      <c r="I163" s="26">
        <v>0</v>
      </c>
      <c r="J163" s="26">
        <v>0</v>
      </c>
      <c r="K163" s="26">
        <v>1.3554659521220727E-3</v>
      </c>
      <c r="L163" s="26">
        <v>3.355937511592801</v>
      </c>
      <c r="M163" s="26">
        <v>0</v>
      </c>
      <c r="N163" s="26">
        <v>0</v>
      </c>
      <c r="O163" s="26">
        <v>5.6030682041930984</v>
      </c>
      <c r="P163" s="114" t="s">
        <v>6363</v>
      </c>
      <c r="Q163" s="42" t="s">
        <v>5538</v>
      </c>
      <c r="R163" s="42"/>
      <c r="S163" s="41" t="str" cm="1">
        <f t="array" ref="S163">IFERROR(_xlfn.IFS(
U163="MPR ISSUE","PDH",
U163="BSS Hardware Issue","BSS",
U163="Sites strategiques, MLL, Pylone, etc.","ENVTECH",
U163="AKTIVCO DEFAUT GE &amp; POWER Cabinet","AKTIVCO",
U163="AKTIVCO Coupure ENEO &amp; Baisse de tension","AKTIVCO GRID ONLY",
U163="Coupure ENEO &amp; Baisse de tension","IHS GRID ONLY",
U163="Defaut GE &amp; POWER Cabinet","IHS",
U163="Sharing","Partners",
U163="Sites strategiques &amp; DataCenter","SST &amp; DC",
U163="Exclu","Exclu",
U163="SAT","SAT",
U163="SPARE-ISSUE","SPARE-ISSUE",
U163="Fiber CAmtel","TRANS_FO_CAMTEL",
U163="Fiber AOF","Fiber AOF",
U163="Projet OCM (HUAWEI)","TRAVAUX-HUAWEI",
U163="Projet OCM (NOKIA)","TRAVAUX-NOKIA",
U163="ACCESS-ISSUE","ACCESS-ISSUE",
U163="Projet OCM (ZTE, NOKIA, autres projets)","TRAVAUX OCM",
U163="No root CAuse","No root cause",
U163="ODU HS","PDH",
U163="IP &amp; VLAN","PDH",
U163="Warehouse HUAWEI","SPARE-ISSUE",
U163="SPARE-HS","SPARE-ISSUE",
U163="Power Telco","BSS",U163="no impacts","no impacts"
),"")</f>
        <v>IHS</v>
      </c>
      <c r="T163" s="41" t="str" cm="1">
        <f t="array" ref="T163">IFERROR(_xlfn.IFS(
U163="MPR ISSUE","TX ISSUE",
U163="BSS Hardware Issue","RAN ISSUE",
U163="Sites strategiques, MLL, Pylone, etc.","ENVTECH",
U163="AKTIVCO DEFAUT GE &amp; POWER Cabinet","POWER ISSUE",
U163="AKTIVCO Coupure ENEO &amp; Baisse de tension","POWER ISSUE",
U163="Coupure ENEO &amp; Baisse de tension","POWER ISSUE",
U163="Defaut GE &amp; POWER Cabinet","POWER ISSUE",
U163="Sharing","POWER ISSUE",
U163="Sites strategiques &amp; DataCenter","POWER ISSUE",
U163="Exclu","Exclu",
U163="SAT","TX ISSUE",
U163="SPARE-ISSUE","SPARE-ISSUE",
U163="Fiber CAmtel","TX ISSUE",
U163="Fiber AOF","TX ISSUE",
U163="Projet OCM (HUAWEI)","TRAVAUX-HUAWEI",
U163="Projet OCM (NOKIA)","TRAVAUX -NOKIA",
U163="ACCESS-ISSUE","ACCESS-ISSUE",
U163="Projet OCM (ZTE, NOKIA, autres projets)","TRAVAUX OCM",
U163="No root CAuse","No root cause",
U163="ODU HS","TX ISSUE",
U163="IP &amp; VLAN","TX ISSUE",
U163="Warehouse HUAWEI","SPARE-ISSUE",
U163="SPARE-HS","SPARE-ISSUE",
U163="Power Telco","RAN ISSUE",U163="no impacts","no impacts"
),"")</f>
        <v>POWER ISSUE</v>
      </c>
      <c r="U163" s="68" t="s">
        <v>5329</v>
      </c>
      <c r="V163" s="41" t="str" cm="1">
        <f t="array" ref="V163">IFERROR(_xlfn.IFS(
U163="MPR ISSUE","ACTIVE",
U163="BSS Hardware Issue","ACTIVE",
U163="Sites strategiques, MLL, Pylone, etc.","PASSIVE",
U163="AKTIVCO DEFAUT GE &amp; POWER Cabinet","PASSIVE",
U163="AKTIVCO Coupure ENEO &amp; Baisse de tension","PASSIVE",
U163="Coupure ENEO &amp; Baisse de tension","PASSIVE",
U163="Defaut GE &amp; POWER Cabinet","PASSIVE",
U163="Sharing","PASSIVE",
U163="Sites strategiques &amp; DataCenter","PASSIVE",
U163="Exclu","Exclu",
U163="SAT","ACTIVE",
U163="SPARE-ISSUE","SPARE-ISSUE",
U163="Fiber CAmtel","ACTIVE",
U163="Fiber AOF","ACTIVE",
U163="Projet OCM (HUAWEI)","PLANNED WORKS",
U163="Projet OCM (NOKIA)","PLANNED WORKS",
U163="ACCESS-ISSUE","ACCESS-ISSUE",
U163="Projet OCM (ZTE, NOKIA, autres projets)","PLANNED WORKS",
U163="No root CAuse","No root cause",
U163="ODU HS","ACTIVE",
U163="IP &amp; VLAN","ACTIVE",
U163="Warehouse HUAWEI","SPARE-ISSUE",
U163="SPARE-HS","SPARE-ISSUE",
U163="Power Telco","ACTIVE", U163="no impacts","no impacts"
),"")</f>
        <v>PASSIVE</v>
      </c>
      <c r="W163" s="113"/>
      <c r="X163" s="113"/>
      <c r="Y163" s="113"/>
      <c r="Z163" s="113"/>
      <c r="AA163" s="113"/>
      <c r="AB163" s="17" t="s">
        <v>6242</v>
      </c>
      <c r="AC163" s="17" t="str">
        <f>_xlfn.XLOOKUP(B163,'INCIDENT-04-27-2026'!E:E,'INCIDENT-04-27-2026'!F:F,"")</f>
        <v/>
      </c>
      <c r="AD163" s="9"/>
      <c r="AE163" s="7" t="s">
        <v>6070</v>
      </c>
      <c r="AF163" s="6" t="str">
        <f>_xlfn.XLOOKUP(B163,'[13]Input_27-04'!$B:$B,'[13]Input_27-04'!$M:$M,"")</f>
        <v/>
      </c>
      <c r="AG163" s="7"/>
      <c r="AH163" s="3"/>
      <c r="AI163" s="18" t="str">
        <f>_xlfn.XLOOKUP(B163,'[3]Cells Huawei 27042026 10h'!$B:$B,'[3]Cells Huawei 27042026 10h'!$T:$T,"")</f>
        <v/>
      </c>
      <c r="AJ163" s="18" t="str">
        <f>_xlfn.XLOOKUP(B163,'[3]Cells Huawei 27042026 15h'!$B:$B,'[3]Cells Huawei 27042026 15h'!$T:$T,"")</f>
        <v/>
      </c>
      <c r="AK163" s="18" t="str">
        <f>_xlfn.XLOOKUP(B163,'[4]cells down 27042026 11h28'!$B:$B,'[4]cells down 27042026 11h28'!$R:$R,"")</f>
        <v/>
      </c>
      <c r="AL163" s="18" t="str">
        <f>_xlfn.XLOOKUP(B163,'[4]cells down 27042026 18h01'!$B:$B,'[4]cells down 27042026 18h01'!$R:$R,"")</f>
        <v/>
      </c>
      <c r="AM163" s="18" t="str">
        <f>_xlfn.XLOOKUP(B163,'[5]cell downs 27042026 11h'!$B:$B,'[5]cell downs 27042026 11h'!$R:$R,"")</f>
        <v/>
      </c>
      <c r="AN163" s="18" t="str">
        <f>_xlfn.XLOOKUP(B163,'[5]cell downs 27042026 17h40'!$B:$B,'[5]cell downs 27042026 17h40'!$R:$R,"")</f>
        <v/>
      </c>
      <c r="AO163" s="18" t="str">
        <f>_xlfn.XLOOKUP(B163,'[6]ALL SITES DOWN'!$D:$D,'[6]ALL SITES DOWN'!$J:$J,"")</f>
        <v/>
      </c>
      <c r="AP163" s="18" t="str">
        <f>_xlfn.XLOOKUP(B163,'[7]ALL SITES DOWN'!$D:$D,'[7]ALL SITES DOWN'!$J:$J,"")</f>
        <v>(04/27/2026 ocm ran 11h):-power status check ongoing</v>
      </c>
      <c r="AQ163" s="9" t="str">
        <f>_xlfn.XLOOKUP(B163,[8]sheet1!$AC:$AC,[8]sheet1!$AF:$AF,"")</f>
        <v>(04/27/2026 ticket):-INC-20260427-00005048…2026-04-27 10:25:47…Nous constatons l'indisponibilité de MABANDA4-IHS dû à un souci d'énergie vu la coupure simultanée de l'AOF et la MW.
Merci de vérifier l'énergie à  MABANDA4-IHS.
Si énergie ok, dépêcher un FME pour investigation et troubleshooting au besoin avec le BO.…power issue here the power guy taken point …Others Transmission equipement fault</v>
      </c>
      <c r="AR163" s="14"/>
      <c r="AS163" s="14" t="s">
        <v>5465</v>
      </c>
      <c r="AT163" s="14" t="str">
        <f>_xlfn.XLOOKUP(B163,'[9]cell downs 18042026 17h'!$B:$B,'[9]cell downs 18042026 17h'!$B:$B,"")</f>
        <v/>
      </c>
      <c r="AU163" s="14" t="str">
        <f>_xlfn.XLOOKUP(B163,'[10]Cells Huawei 19042026 15h'!$B:$B,'[10]Cells Huawei 19042026 15h'!$B:$B,"")</f>
        <v/>
      </c>
      <c r="AV163" s="9" t="str">
        <f>_xlfn.XLOOKUP(B163,'[11]cells down 19042026 9H40'!$B:$B,'[11]cells down 19042026 9H40'!$B:$B,"")</f>
        <v/>
      </c>
    </row>
    <row r="164" spans="1:48" hidden="1" x14ac:dyDescent="0.3">
      <c r="A164" s="1" t="s">
        <v>1865</v>
      </c>
      <c r="B164" s="8" t="s">
        <v>1866</v>
      </c>
      <c r="C164" s="3" t="str">
        <f>_xlfn.XLOOKUP(B164,'[1]daily break down'!$D:$D,'[1]daily break down'!$E:$E,"")</f>
        <v>EXTREME-NORD</v>
      </c>
      <c r="D164" s="1" t="s">
        <v>11</v>
      </c>
      <c r="E164" s="1" t="s">
        <v>12</v>
      </c>
      <c r="F164" s="3" t="s">
        <v>55</v>
      </c>
      <c r="G164" s="1" t="s">
        <v>1865</v>
      </c>
      <c r="H164" s="28" t="str">
        <f>_xlfn.XLOOKUP(B164,[2]CALCULATION!$B:$B,[2]CALCULATION!$H:$H,"")</f>
        <v>NOKIA</v>
      </c>
      <c r="I164" s="26">
        <v>0</v>
      </c>
      <c r="J164" s="26">
        <v>0.22991199458955006</v>
      </c>
      <c r="K164" s="26">
        <v>0</v>
      </c>
      <c r="L164" s="26">
        <v>6.6076712479646273</v>
      </c>
      <c r="M164" s="26">
        <v>3.8504356252075222</v>
      </c>
      <c r="N164" s="26">
        <v>5.582124336199441</v>
      </c>
      <c r="O164" s="26">
        <v>5.430561544826884</v>
      </c>
      <c r="P164" s="114" t="s">
        <v>6362</v>
      </c>
      <c r="Q164" s="42" t="s">
        <v>6353</v>
      </c>
      <c r="R164" s="42"/>
      <c r="S164" s="41" t="str" cm="1">
        <f t="array" ref="S164">IFERROR(_xlfn.IFS(
U164="MPR ISSUE","PDH",
U164="BSS Hardware Issue","BSS",
U164="Sites strategiques, MLL, Pylone, etc.","ENVTECH",
U164="AKTIVCO DEFAUT GE &amp; POWER Cabinet","AKTIVCO",
U164="AKTIVCO Coupure ENEO &amp; Baisse de tension","AKTIVCO GRID ONLY",
U164="Coupure ENEO &amp; Baisse de tension","IHS GRID ONLY",
U164="Defaut GE &amp; POWER Cabinet","IHS",
U164="Sharing","Partners",
U164="Sites strategiques &amp; DataCenter","SST &amp; DC",
U164="Exclu","Exclu",
U164="SAT","SAT",
U164="SPARE-ISSUE","SPARE-ISSUE",
U164="Fiber CAmtel","TRANS_FO_CAMTEL",
U164="Fiber AOF","Fiber AOF",
U164="Projet OCM (HUAWEI)","TRAVAUX-HUAWEI",
U164="Projet OCM (NOKIA)","TRAVAUX-NOKIA",
U164="ACCESS-ISSUE","ACCESS-ISSUE",
U164="Projet OCM (ZTE, NOKIA, autres projets)","TRAVAUX OCM",
U164="No root CAuse","No root cause",
U164="ODU HS","PDH",
U164="IP &amp; VLAN","PDH",
U164="Warehouse HUAWEI","SPARE-ISSUE",
U164="SPARE-HS","SPARE-ISSUE",
U164="Power Telco","BSS",U164="no impacts","no impacts"
),"")</f>
        <v>BSS</v>
      </c>
      <c r="T164" s="41" t="str" cm="1">
        <f t="array" ref="T164">IFERROR(_xlfn.IFS(
U164="MPR ISSUE","TX ISSUE",
U164="BSS Hardware Issue","RAN ISSUE",
U164="Sites strategiques, MLL, Pylone, etc.","ENVTECH",
U164="AKTIVCO DEFAUT GE &amp; POWER Cabinet","POWER ISSUE",
U164="AKTIVCO Coupure ENEO &amp; Baisse de tension","POWER ISSUE",
U164="Coupure ENEO &amp; Baisse de tension","POWER ISSUE",
U164="Defaut GE &amp; POWER Cabinet","POWER ISSUE",
U164="Sharing","POWER ISSUE",
U164="Sites strategiques &amp; DataCenter","POWER ISSUE",
U164="Exclu","Exclu",
U164="SAT","TX ISSUE",
U164="SPARE-ISSUE","SPARE-ISSUE",
U164="Fiber CAmtel","TX ISSUE",
U164="Fiber AOF","TX ISSUE",
U164="Projet OCM (HUAWEI)","TRAVAUX-HUAWEI",
U164="Projet OCM (NOKIA)","TRAVAUX -NOKIA",
U164="ACCESS-ISSUE","ACCESS-ISSUE",
U164="Projet OCM (ZTE, NOKIA, autres projets)","TRAVAUX OCM",
U164="No root CAuse","No root cause",
U164="ODU HS","TX ISSUE",
U164="IP &amp; VLAN","TX ISSUE",
U164="Warehouse HUAWEI","SPARE-ISSUE",
U164="SPARE-HS","SPARE-ISSUE",
U164="Power Telco","RAN ISSUE",U164="no impacts","no impacts"
),"")</f>
        <v>RAN ISSUE</v>
      </c>
      <c r="U164" s="68" t="s">
        <v>5319</v>
      </c>
      <c r="V164" s="41" t="str" cm="1">
        <f t="array" ref="V164">IFERROR(_xlfn.IFS(
U164="MPR ISSUE","ACTIVE",
U164="BSS Hardware Issue","ACTIVE",
U164="Sites strategiques, MLL, Pylone, etc.","PASSIVE",
U164="AKTIVCO DEFAUT GE &amp; POWER Cabinet","PASSIVE",
U164="AKTIVCO Coupure ENEO &amp; Baisse de tension","PASSIVE",
U164="Coupure ENEO &amp; Baisse de tension","PASSIVE",
U164="Defaut GE &amp; POWER Cabinet","PASSIVE",
U164="Sharing","PASSIVE",
U164="Sites strategiques &amp; DataCenter","PASSIVE",
U164="Exclu","Exclu",
U164="SAT","ACTIVE",
U164="SPARE-ISSUE","SPARE-ISSUE",
U164="Fiber CAmtel","ACTIVE",
U164="Fiber AOF","ACTIVE",
U164="Projet OCM (HUAWEI)","PLANNED WORKS",
U164="Projet OCM (NOKIA)","PLANNED WORKS",
U164="ACCESS-ISSUE","ACCESS-ISSUE",
U164="Projet OCM (ZTE, NOKIA, autres projets)","PLANNED WORKS",
U164="No root CAuse","No root cause",
U164="ODU HS","ACTIVE",
U164="IP &amp; VLAN","ACTIVE",
U164="Warehouse HUAWEI","SPARE-ISSUE",
U164="SPARE-HS","SPARE-ISSUE",
U164="Power Telco","ACTIVE", U164="no impacts","no impacts"
),"")</f>
        <v>ACTIVE</v>
      </c>
      <c r="W164" s="113"/>
      <c r="X164" s="113"/>
      <c r="Y164" s="113"/>
      <c r="Z164" s="113"/>
      <c r="AA164" s="113"/>
      <c r="AB164" s="17" t="s">
        <v>6243</v>
      </c>
      <c r="AC164" s="17" t="str">
        <f>_xlfn.XLOOKUP(B164,'INCIDENT-04-27-2026'!E:E,'INCIDENT-04-27-2026'!F:F,"")</f>
        <v/>
      </c>
      <c r="AD164" s="9"/>
      <c r="AE164" s="7" t="s">
        <v>5465</v>
      </c>
      <c r="AF164" s="6" t="str">
        <f>_xlfn.XLOOKUP(B164,'[13]Input_27-04'!$B:$B,'[13]Input_27-04'!$M:$M,"")</f>
        <v/>
      </c>
      <c r="AG164" s="7"/>
      <c r="AH164" s="3"/>
      <c r="AI164" s="18" t="str">
        <f>_xlfn.XLOOKUP(B164,'[3]Cells Huawei 27042026 10h'!$B:$B,'[3]Cells Huawei 27042026 10h'!$T:$T,"")</f>
        <v/>
      </c>
      <c r="AJ164" s="18" t="str">
        <f>_xlfn.XLOOKUP(B164,'[3]Cells Huawei 27042026 15h'!$B:$B,'[3]Cells Huawei 27042026 15h'!$T:$T,"")</f>
        <v/>
      </c>
      <c r="AK164" s="18" t="str">
        <f>_xlfn.XLOOKUP(B164,'[4]cells down 27042026 11h28'!$B:$B,'[4]cells down 27042026 11h28'!$R:$R,"")</f>
        <v/>
      </c>
      <c r="AL164" s="18" t="str">
        <f>_xlfn.XLOOKUP(B164,'[4]cells down 27042026 18h01'!$B:$B,'[4]cells down 27042026 18h01'!$R:$R,"")</f>
        <v/>
      </c>
      <c r="AM164" s="18" t="str">
        <f>_xlfn.XLOOKUP(B164,'[5]cell downs 27042026 11h'!$B:$B,'[5]cell downs 27042026 11h'!$R:$R,"")</f>
        <v>(04/27/2026 cell nokia):-27/04/2026 : Need BO RAN analysis</v>
      </c>
      <c r="AN164" s="18" t="str">
        <f>_xlfn.XLOOKUP(B164,'[5]cell downs 27042026 17h40'!$B:$B,'[5]cell downs 27042026 17h40'!$R:$R,"")</f>
        <v>(04/27/2026 cell nokia):-27/04/2026 : Need BO RAN analysis || Closed after reset</v>
      </c>
      <c r="AO164" s="18" t="str">
        <f>_xlfn.XLOOKUP(B164,'[6]ALL SITES DOWN'!$D:$D,'[6]ALL SITES DOWN'!$J:$J,"")</f>
        <v>(04/27/2026 ocm ran 17h):-power status check ongoing</v>
      </c>
      <c r="AP164" s="18" t="str">
        <f>_xlfn.XLOOKUP(B164,'[7]ALL SITES DOWN'!$D:$D,'[7]ALL SITES DOWN'!$J:$J,"")</f>
        <v>(04/27/2026 ocm ran 11h):-power status check ongoing</v>
      </c>
      <c r="AQ164" s="9" t="str">
        <f>_xlfn.XLOOKUP(B164,[8]sheet1!$AC:$AC,[8]sheet1!$AF:$AF,"")</f>
        <v>(04/27/2026 ticket):-INC-20260427-00015601…Others Transmission equipement fault</v>
      </c>
      <c r="AR164" s="14"/>
      <c r="AS164" s="14" t="s">
        <v>5465</v>
      </c>
      <c r="AT164" s="14" t="str">
        <f>_xlfn.XLOOKUP(B164,'[9]cell downs 18042026 17h'!$B:$B,'[9]cell downs 18042026 17h'!$B:$B,"")</f>
        <v/>
      </c>
      <c r="AU164" s="14" t="str">
        <f>_xlfn.XLOOKUP(B164,'[10]Cells Huawei 19042026 15h'!$B:$B,'[10]Cells Huawei 19042026 15h'!$B:$B,"")</f>
        <v/>
      </c>
      <c r="AV164" s="9" t="str">
        <f>_xlfn.XLOOKUP(B164,'[11]cells down 19042026 9H40'!$B:$B,'[11]cells down 19042026 9H40'!$B:$B,"")</f>
        <v/>
      </c>
    </row>
    <row r="165" spans="1:48" x14ac:dyDescent="0.3">
      <c r="A165" s="1" t="s">
        <v>2822</v>
      </c>
      <c r="B165" s="8" t="s">
        <v>2823</v>
      </c>
      <c r="C165" s="3" t="str">
        <f>_xlfn.XLOOKUP(B165,'[1]daily break down'!$D:$D,'[1]daily break down'!$E:$E,"")</f>
        <v>NORD</v>
      </c>
      <c r="D165" s="1" t="s">
        <v>21</v>
      </c>
      <c r="E165" s="1" t="s">
        <v>563</v>
      </c>
      <c r="F165" s="3" t="s">
        <v>23</v>
      </c>
      <c r="G165" s="1" t="s">
        <v>2820</v>
      </c>
      <c r="H165" s="27" t="str">
        <f>_xlfn.XLOOKUP(B165,[2]CALCULATION!$B:$B,[2]CALCULATION!$H:$H,"")</f>
        <v>HUAWEI</v>
      </c>
      <c r="I165" s="26">
        <v>0.95954504855421707</v>
      </c>
      <c r="J165" s="26">
        <v>1.9085317307445357</v>
      </c>
      <c r="K165" s="26">
        <v>1.2433724848972556</v>
      </c>
      <c r="L165" s="26">
        <v>9.2742407250458719E-3</v>
      </c>
      <c r="M165" s="26">
        <v>4.4810099220107693</v>
      </c>
      <c r="N165" s="26">
        <v>1.708868028981289</v>
      </c>
      <c r="O165" s="26">
        <v>5.383215193774558</v>
      </c>
      <c r="P165" s="114" t="s">
        <v>6362</v>
      </c>
      <c r="Q165" s="42" t="s">
        <v>5538</v>
      </c>
      <c r="R165" s="42"/>
      <c r="S165" s="41" t="str" cm="1">
        <f t="array" ref="S165">IFERROR(_xlfn.IFS(
U165="MPR ISSUE","PDH",
U165="BSS Hardware Issue","BSS",
U165="Sites strategiques, MLL, Pylone, etc.","ENVTECH",
U165="AKTIVCO DEFAUT GE &amp; POWER Cabinet","AKTIVCO",
U165="AKTIVCO Coupure ENEO &amp; Baisse de tension","AKTIVCO GRID ONLY",
U165="Coupure ENEO &amp; Baisse de tension","IHS GRID ONLY",
U165="Defaut GE &amp; POWER Cabinet","IHS",
U165="Sharing","Partners",
U165="Sites strategiques &amp; DataCenter","SST &amp; DC",
U165="Exclu","Exclu",
U165="SAT","SAT",
U165="SPARE-ISSUE","SPARE-ISSUE",
U165="Fiber CAmtel","TRANS_FO_CAMTEL",
U165="Fiber AOF","Fiber AOF",
U165="Projet OCM (HUAWEI)","TRAVAUX-HUAWEI",
U165="Projet OCM (NOKIA)","TRAVAUX-NOKIA",
U165="ACCESS-ISSUE","ACCESS-ISSUE",
U165="Projet OCM (ZTE, NOKIA, autres projets)","TRAVAUX OCM",
U165="No root CAuse","No root cause",
U165="ODU HS","PDH",
U165="IP &amp; VLAN","PDH",
U165="Warehouse HUAWEI","SPARE-ISSUE",
U165="SPARE-HS","SPARE-ISSUE",
U165="Power Telco","BSS",U165="no impacts","no impacts"
),"")</f>
        <v>No root cause</v>
      </c>
      <c r="T165" s="41" t="str" cm="1">
        <f t="array" ref="T165">IFERROR(_xlfn.IFS(
U165="MPR ISSUE","TX ISSUE",
U165="BSS Hardware Issue","RAN ISSUE",
U165="Sites strategiques, MLL, Pylone, etc.","ENVTECH",
U165="AKTIVCO DEFAUT GE &amp; POWER Cabinet","POWER ISSUE",
U165="AKTIVCO Coupure ENEO &amp; Baisse de tension","POWER ISSUE",
U165="Coupure ENEO &amp; Baisse de tension","POWER ISSUE",
U165="Defaut GE &amp; POWER Cabinet","POWER ISSUE",
U165="Sharing","POWER ISSUE",
U165="Sites strategiques &amp; DataCenter","POWER ISSUE",
U165="Exclu","Exclu",
U165="SAT","TX ISSUE",
U165="SPARE-ISSUE","SPARE-ISSUE",
U165="Fiber CAmtel","TX ISSUE",
U165="Fiber AOF","TX ISSUE",
U165="Projet OCM (HUAWEI)","TRAVAUX-HUAWEI",
U165="Projet OCM (NOKIA)","TRAVAUX -NOKIA",
U165="ACCESS-ISSUE","ACCESS-ISSUE",
U165="Projet OCM (ZTE, NOKIA, autres projets)","TRAVAUX OCM",
U165="No root CAuse","No root cause",
U165="ODU HS","TX ISSUE",
U165="IP &amp; VLAN","TX ISSUE",
U165="Warehouse HUAWEI","SPARE-ISSUE",
U165="SPARE-HS","SPARE-ISSUE",
U165="Power Telco","RAN ISSUE",U165="no impacts","no impacts"
),"")</f>
        <v>No root cause</v>
      </c>
      <c r="U165" s="68" t="s">
        <v>5691</v>
      </c>
      <c r="V165" s="41" t="str" cm="1">
        <f t="array" ref="V165">IFERROR(_xlfn.IFS(
U165="MPR ISSUE","ACTIVE",
U165="BSS Hardware Issue","ACTIVE",
U165="Sites strategiques, MLL, Pylone, etc.","PASSIVE",
U165="AKTIVCO DEFAUT GE &amp; POWER Cabinet","PASSIVE",
U165="AKTIVCO Coupure ENEO &amp; Baisse de tension","PASSIVE",
U165="Coupure ENEO &amp; Baisse de tension","PASSIVE",
U165="Defaut GE &amp; POWER Cabinet","PASSIVE",
U165="Sharing","PASSIVE",
U165="Sites strategiques &amp; DataCenter","PASSIVE",
U165="Exclu","Exclu",
U165="SAT","ACTIVE",
U165="SPARE-ISSUE","SPARE-ISSUE",
U165="Fiber CAmtel","ACTIVE",
U165="Fiber AOF","ACTIVE",
U165="Projet OCM (HUAWEI)","PLANNED WORKS",
U165="Projet OCM (NOKIA)","PLANNED WORKS",
U165="ACCESS-ISSUE","ACCESS-ISSUE",
U165="Projet OCM (ZTE, NOKIA, autres projets)","PLANNED WORKS",
U165="No root CAuse","No root cause",
U165="ODU HS","ACTIVE",
U165="IP &amp; VLAN","ACTIVE",
U165="Warehouse HUAWEI","SPARE-ISSUE",
U165="SPARE-HS","SPARE-ISSUE",
U165="Power Telco","ACTIVE", U165="no impacts","no impacts"
),"")</f>
        <v>No root cause</v>
      </c>
      <c r="W165" s="119" t="s">
        <v>6383</v>
      </c>
      <c r="X165" s="119"/>
      <c r="Y165" s="119"/>
      <c r="Z165" s="119"/>
      <c r="AA165" s="119" t="s">
        <v>6365</v>
      </c>
      <c r="AB165" s="17" t="s">
        <v>5940</v>
      </c>
      <c r="AC165" s="17" t="str">
        <f>_xlfn.XLOOKUP(B165,'INCIDENT-04-27-2026'!E:E,'INCIDENT-04-27-2026'!F:F,"")</f>
        <v/>
      </c>
      <c r="AD165" s="9"/>
      <c r="AE165" s="7" t="s">
        <v>5465</v>
      </c>
      <c r="AF165" s="6" t="str">
        <f>_xlfn.XLOOKUP(B165,'[13]Input_27-04'!$B:$B,'[13]Input_27-04'!$M:$M,"")</f>
        <v/>
      </c>
      <c r="AG165" s="7"/>
      <c r="AH165" s="3"/>
      <c r="AI165" s="18" t="str">
        <f>_xlfn.XLOOKUP(B165,'[3]Cells Huawei 27042026 10h'!$B:$B,'[3]Cells Huawei 27042026 10h'!$T:$T,"")</f>
        <v/>
      </c>
      <c r="AJ165" s="18" t="str">
        <f>_xlfn.XLOOKUP(B165,'[3]Cells Huawei 27042026 15h'!$B:$B,'[3]Cells Huawei 27042026 15h'!$T:$T,"")</f>
        <v/>
      </c>
      <c r="AK165" s="18" t="str">
        <f>_xlfn.XLOOKUP(B165,'[4]cells down 27042026 11h28'!$B:$B,'[4]cells down 27042026 11h28'!$R:$R,"")</f>
        <v/>
      </c>
      <c r="AL165" s="18" t="str">
        <f>_xlfn.XLOOKUP(B165,'[4]cells down 27042026 18h01'!$B:$B,'[4]cells down 27042026 18h01'!$R:$R,"")</f>
        <v/>
      </c>
      <c r="AM165" s="18" t="str">
        <f>_xlfn.XLOOKUP(B165,'[5]cell downs 27042026 11h'!$B:$B,'[5]cell downs 27042026 11h'!$R:$R,"")</f>
        <v/>
      </c>
      <c r="AN165" s="18" t="str">
        <f>_xlfn.XLOOKUP(B165,'[5]cell downs 27042026 17h40'!$B:$B,'[5]cell downs 27042026 17h40'!$R:$R,"")</f>
        <v/>
      </c>
      <c r="AO165" s="18" t="str">
        <f>_xlfn.XLOOKUP(B165,'[6]ALL SITES DOWN'!$D:$D,'[6]ALL SITES DOWN'!$J:$J,"")</f>
        <v>(04/27/2026 ocm ran 17h):-power status check ongoing</v>
      </c>
      <c r="AP165" s="18" t="str">
        <f>_xlfn.XLOOKUP(B165,'[7]ALL SITES DOWN'!$D:$D,'[7]ALL SITES DOWN'!$J:$J,"")</f>
        <v/>
      </c>
      <c r="AQ165" s="9" t="str">
        <f>_xlfn.XLOOKUP(B165,[8]sheet1!$AC:$AC,[8]sheet1!$AF:$AF,"")</f>
        <v/>
      </c>
      <c r="AR165" s="14"/>
      <c r="AS165" s="14" t="s">
        <v>5465</v>
      </c>
      <c r="AT165" s="14" t="str">
        <f>_xlfn.XLOOKUP(B165,'[9]cell downs 18042026 17h'!$B:$B,'[9]cell downs 18042026 17h'!$B:$B,"")</f>
        <v/>
      </c>
      <c r="AU165" s="14" t="str">
        <f>_xlfn.XLOOKUP(B165,'[10]Cells Huawei 19042026 15h'!$B:$B,'[10]Cells Huawei 19042026 15h'!$B:$B,"")</f>
        <v/>
      </c>
      <c r="AV165" s="9" t="str">
        <f>_xlfn.XLOOKUP(B165,'[11]cells down 19042026 9H40'!$B:$B,'[11]cells down 19042026 9H40'!$B:$B,"")</f>
        <v/>
      </c>
    </row>
    <row r="166" spans="1:48" hidden="1" x14ac:dyDescent="0.3">
      <c r="A166" s="2" t="s">
        <v>3426</v>
      </c>
      <c r="B166" s="8" t="s">
        <v>3427</v>
      </c>
      <c r="C166" s="3" t="str">
        <f>_xlfn.XLOOKUP(B166,'[1]daily break down'!$D:$D,'[1]daily break down'!$E:$E,"")</f>
        <v>ADAMAOUA</v>
      </c>
      <c r="D166" s="1" t="s">
        <v>11</v>
      </c>
      <c r="E166" s="1" t="s">
        <v>12</v>
      </c>
      <c r="F166" s="3" t="s">
        <v>90</v>
      </c>
      <c r="G166" s="1" t="s">
        <v>3428</v>
      </c>
      <c r="H166" s="28" t="str">
        <f>_xlfn.XLOOKUP(B166,[2]CALCULATION!$B:$B,[2]CALCULATION!$H:$H,"")</f>
        <v>NOKIA</v>
      </c>
      <c r="I166" s="26">
        <v>3.6029748478909459E-3</v>
      </c>
      <c r="J166" s="26">
        <v>0</v>
      </c>
      <c r="K166" s="26">
        <v>5.3505234952196091E-4</v>
      </c>
      <c r="L166" s="26">
        <v>0.12173803090791502</v>
      </c>
      <c r="M166" s="26">
        <v>0</v>
      </c>
      <c r="N166" s="26">
        <v>8.9190876114083977E-4</v>
      </c>
      <c r="O166" s="26">
        <v>5.319724840598405</v>
      </c>
      <c r="P166" s="114" t="s">
        <v>6363</v>
      </c>
      <c r="Q166" s="42" t="s">
        <v>5538</v>
      </c>
      <c r="R166" s="42"/>
      <c r="S166" s="41" t="str" cm="1">
        <f t="array" ref="S166">IFERROR(_xlfn.IFS(
U166="MPR ISSUE","PDH",
U166="BSS Hardware Issue","BSS",
U166="Sites strategiques, MLL, Pylone, etc.","ENVTECH",
U166="AKTIVCO DEFAUT GE &amp; POWER Cabinet","AKTIVCO",
U166="AKTIVCO Coupure ENEO &amp; Baisse de tension","AKTIVCO GRID ONLY",
U166="Coupure ENEO &amp; Baisse de tension","IHS GRID ONLY",
U166="Defaut GE &amp; POWER Cabinet","IHS",
U166="Sharing","Partners",
U166="Sites strategiques &amp; DataCenter","SST &amp; DC",
U166="Exclu","Exclu",
U166="SAT","SAT",
U166="SPARE-ISSUE","SPARE-ISSUE",
U166="Fiber CAmtel","TRANS_FO_CAMTEL",
U166="Fiber AOF","Fiber AOF",
U166="Projet OCM (HUAWEI)","TRAVAUX-HUAWEI",
U166="Projet OCM (NOKIA)","TRAVAUX-NOKIA",
U166="ACCESS-ISSUE","ACCESS-ISSUE",
U166="Projet OCM (ZTE, NOKIA, autres projets)","TRAVAUX OCM",
U166="No root CAuse","No root cause",
U166="ODU HS","PDH",
U166="IP &amp; VLAN","PDH",
U166="Warehouse HUAWEI","SPARE-ISSUE",
U166="SPARE-HS","SPARE-ISSUE",
U166="Power Telco","BSS",U166="no impacts","no impacts"
),"")</f>
        <v>PDH</v>
      </c>
      <c r="T166" s="41" t="str" cm="1">
        <f t="array" ref="T166">IFERROR(_xlfn.IFS(
U166="MPR ISSUE","TX ISSUE",
U166="BSS Hardware Issue","RAN ISSUE",
U166="Sites strategiques, MLL, Pylone, etc.","ENVTECH",
U166="AKTIVCO DEFAUT GE &amp; POWER Cabinet","POWER ISSUE",
U166="AKTIVCO Coupure ENEO &amp; Baisse de tension","POWER ISSUE",
U166="Coupure ENEO &amp; Baisse de tension","POWER ISSUE",
U166="Defaut GE &amp; POWER Cabinet","POWER ISSUE",
U166="Sharing","POWER ISSUE",
U166="Sites strategiques &amp; DataCenter","POWER ISSUE",
U166="Exclu","Exclu",
U166="SAT","TX ISSUE",
U166="SPARE-ISSUE","SPARE-ISSUE",
U166="Fiber CAmtel","TX ISSUE",
U166="Fiber AOF","TX ISSUE",
U166="Projet OCM (HUAWEI)","TRAVAUX-HUAWEI",
U166="Projet OCM (NOKIA)","TRAVAUX -NOKIA",
U166="ACCESS-ISSUE","ACCESS-ISSUE",
U166="Projet OCM (ZTE, NOKIA, autres projets)","TRAVAUX OCM",
U166="No root CAuse","No root cause",
U166="ODU HS","TX ISSUE",
U166="IP &amp; VLAN","TX ISSUE",
U166="Warehouse HUAWEI","SPARE-ISSUE",
U166="SPARE-HS","SPARE-ISSUE",
U166="Power Telco","RAN ISSUE",U166="no impacts","no impacts"
),"")</f>
        <v>TX ISSUE</v>
      </c>
      <c r="U166" s="107" t="s">
        <v>5690</v>
      </c>
      <c r="V166" s="41" t="str" cm="1">
        <f t="array" ref="V166">IFERROR(_xlfn.IFS(
U166="MPR ISSUE","ACTIVE",
U166="BSS Hardware Issue","ACTIVE",
U166="Sites strategiques, MLL, Pylone, etc.","PASSIVE",
U166="AKTIVCO DEFAUT GE &amp; POWER Cabinet","PASSIVE",
U166="AKTIVCO Coupure ENEO &amp; Baisse de tension","PASSIVE",
U166="Coupure ENEO &amp; Baisse de tension","PASSIVE",
U166="Defaut GE &amp; POWER Cabinet","PASSIVE",
U166="Sharing","PASSIVE",
U166="Sites strategiques &amp; DataCenter","PASSIVE",
U166="Exclu","Exclu",
U166="SAT","ACTIVE",
U166="SPARE-ISSUE","SPARE-ISSUE",
U166="Fiber CAmtel","ACTIVE",
U166="Fiber AOF","ACTIVE",
U166="Projet OCM (HUAWEI)","PLANNED WORKS",
U166="Projet OCM (NOKIA)","PLANNED WORKS",
U166="ACCESS-ISSUE","ACCESS-ISSUE",
U166="Projet OCM (ZTE, NOKIA, autres projets)","PLANNED WORKS",
U166="No root CAuse","No root cause",
U166="ODU HS","ACTIVE",
U166="IP &amp; VLAN","ACTIVE",
U166="Warehouse HUAWEI","SPARE-ISSUE",
U166="SPARE-HS","SPARE-ISSUE",
U166="Power Telco","ACTIVE", U166="no impacts","no impacts"
),"")</f>
        <v>ACTIVE</v>
      </c>
      <c r="W166" s="113"/>
      <c r="X166" s="113"/>
      <c r="Y166" s="113"/>
      <c r="Z166" s="113"/>
      <c r="AA166" s="113"/>
      <c r="AB166" s="17" t="s">
        <v>6244</v>
      </c>
      <c r="AC166" s="17" t="str">
        <f>_xlfn.XLOOKUP(B166,'INCIDENT-04-27-2026'!E:E,'INCIDENT-04-27-2026'!F:F,"")</f>
        <v/>
      </c>
      <c r="AD166" s="9"/>
      <c r="AE166" s="7" t="s">
        <v>6122</v>
      </c>
      <c r="AF166" s="6" t="str">
        <f>_xlfn.XLOOKUP(B166,'[13]Input_27-04'!$B:$B,'[13]Input_27-04'!$M:$M,"")</f>
        <v/>
      </c>
      <c r="AG166" s="7"/>
      <c r="AH166" s="3"/>
      <c r="AI166" s="18" t="str">
        <f>_xlfn.XLOOKUP(B166,'[3]Cells Huawei 27042026 10h'!$B:$B,'[3]Cells Huawei 27042026 10h'!$T:$T,"")</f>
        <v/>
      </c>
      <c r="AJ166" s="18" t="str">
        <f>_xlfn.XLOOKUP(B166,'[3]Cells Huawei 27042026 15h'!$B:$B,'[3]Cells Huawei 27042026 15h'!$T:$T,"")</f>
        <v/>
      </c>
      <c r="AK166" s="18" t="str">
        <f>_xlfn.XLOOKUP(B166,'[4]cells down 27042026 11h28'!$B:$B,'[4]cells down 27042026 11h28'!$R:$R,"")</f>
        <v/>
      </c>
      <c r="AL166" s="18" t="str">
        <f>_xlfn.XLOOKUP(B166,'[4]cells down 27042026 18h01'!$B:$B,'[4]cells down 27042026 18h01'!$R:$R,"")</f>
        <v/>
      </c>
      <c r="AM166" s="18" t="str">
        <f>_xlfn.XLOOKUP(B166,'[5]cell downs 27042026 11h'!$B:$B,'[5]cell downs 27042026 11h'!$R:$R,"")</f>
        <v/>
      </c>
      <c r="AN166" s="18" t="str">
        <f>_xlfn.XLOOKUP(B166,'[5]cell downs 27042026 17h40'!$B:$B,'[5]cell downs 27042026 17h40'!$R:$R,"")</f>
        <v/>
      </c>
      <c r="AO166" s="18" t="str">
        <f>_xlfn.XLOOKUP(B166,'[6]ALL SITES DOWN'!$D:$D,'[6]ALL SITES DOWN'!$J:$J,"")</f>
        <v xml:space="preserve">(04/27/2026 ocm ran 17h):-27/04/2026 fme hipolite actvé eta asap 
Besoin d'un fme sur site pour verifier le le status du MPR et la chaine antennaire de l ODU 3/1 </v>
      </c>
      <c r="AP166" s="18" t="str">
        <f>_xlfn.XLOOKUP(B166,'[7]ALL SITES DOWN'!$D:$D,'[7]ALL SITES DOWN'!$J:$J,"")</f>
        <v/>
      </c>
      <c r="AQ166" s="9" t="str">
        <f>_xlfn.XLOOKUP(B166,[8]sheet1!$AC:$AC,[8]sheet1!$AF:$AF,"")</f>
        <v>(04/27/2026 ticket):-INC-20260427-00008842…2026-04-28 02:57:02…	No Power Issue on site, U =56V and Site on GEN. TX FME Hypolite 694315331 of HUAWEI is informed…Others</v>
      </c>
      <c r="AR166" s="14"/>
      <c r="AS166" s="14" t="s">
        <v>5465</v>
      </c>
      <c r="AT166" s="14" t="str">
        <f>_xlfn.XLOOKUP(B166,'[9]cell downs 18042026 17h'!$B:$B,'[9]cell downs 18042026 17h'!$B:$B,"")</f>
        <v/>
      </c>
      <c r="AU166" s="14" t="str">
        <f>_xlfn.XLOOKUP(B166,'[10]Cells Huawei 19042026 15h'!$B:$B,'[10]Cells Huawei 19042026 15h'!$B:$B,"")</f>
        <v/>
      </c>
      <c r="AV166" s="9" t="str">
        <f>_xlfn.XLOOKUP(B166,'[11]cells down 19042026 9H40'!$B:$B,'[11]cells down 19042026 9H40'!$B:$B,"")</f>
        <v/>
      </c>
    </row>
    <row r="167" spans="1:48" x14ac:dyDescent="0.3">
      <c r="A167" s="1" t="s">
        <v>3053</v>
      </c>
      <c r="B167" s="8" t="s">
        <v>3054</v>
      </c>
      <c r="C167" s="3" t="str">
        <f>_xlfn.XLOOKUP(B167,'[1]daily break down'!$D:$D,'[1]daily break down'!$E:$E,"")</f>
        <v>NORD-OUEST</v>
      </c>
      <c r="D167" s="1" t="s">
        <v>21</v>
      </c>
      <c r="E167" s="1" t="s">
        <v>563</v>
      </c>
      <c r="F167" s="3" t="s">
        <v>51</v>
      </c>
      <c r="G167" s="1" t="s">
        <v>52</v>
      </c>
      <c r="H167" s="27" t="str">
        <f>_xlfn.XLOOKUP(B167,[2]CALCULATION!$B:$B,[2]CALCULATION!$H:$H,"")</f>
        <v>HUAWEI</v>
      </c>
      <c r="I167" s="26">
        <v>1.6287171870229118</v>
      </c>
      <c r="J167" s="26">
        <v>2.1763075966019181</v>
      </c>
      <c r="K167" s="26">
        <v>2.1426528038169916</v>
      </c>
      <c r="L167" s="26">
        <v>0</v>
      </c>
      <c r="M167" s="26">
        <v>0</v>
      </c>
      <c r="N167" s="26">
        <v>2.6207577482714246</v>
      </c>
      <c r="O167" s="26">
        <v>5.2336502270048761</v>
      </c>
      <c r="P167" s="114" t="s">
        <v>6362</v>
      </c>
      <c r="Q167" s="42" t="s">
        <v>5538</v>
      </c>
      <c r="R167" s="42"/>
      <c r="S167" s="41" t="str" cm="1">
        <f t="array" ref="S167">IFERROR(_xlfn.IFS(
U167="MPR ISSUE","PDH",
U167="BSS Hardware Issue","BSS",
U167="Sites strategiques, MLL, Pylone, etc.","ENVTECH",
U167="AKTIVCO DEFAUT GE &amp; POWER Cabinet","AKTIVCO",
U167="AKTIVCO Coupure ENEO &amp; Baisse de tension","AKTIVCO GRID ONLY",
U167="Coupure ENEO &amp; Baisse de tension","IHS GRID ONLY",
U167="Defaut GE &amp; POWER Cabinet","IHS",
U167="Sharing","Partners",
U167="Sites strategiques &amp; DataCenter","SST &amp; DC",
U167="Exclu","Exclu",
U167="SAT","SAT",
U167="SPARE-ISSUE","SPARE-ISSUE",
U167="Fiber CAmtel","TRANS_FO_CAMTEL",
U167="Fiber AOF","Fiber AOF",
U167="Projet OCM (HUAWEI)","TRAVAUX-HUAWEI",
U167="Projet OCM (NOKIA)","TRAVAUX-NOKIA",
U167="ACCESS-ISSUE","ACCESS-ISSUE",
U167="Projet OCM (ZTE, NOKIA, autres projets)","TRAVAUX OCM",
U167="No root CAuse","No root cause",
U167="ODU HS","PDH",
U167="IP &amp; VLAN","PDH",
U167="Warehouse HUAWEI","SPARE-ISSUE",
U167="SPARE-HS","SPARE-ISSUE",
U167="Power Telco","BSS",U167="no impacts","no impacts"
),"")</f>
        <v>No root cause</v>
      </c>
      <c r="T167" s="41" t="str" cm="1">
        <f t="array" ref="T167">IFERROR(_xlfn.IFS(
U167="MPR ISSUE","TX ISSUE",
U167="BSS Hardware Issue","RAN ISSUE",
U167="Sites strategiques, MLL, Pylone, etc.","ENVTECH",
U167="AKTIVCO DEFAUT GE &amp; POWER Cabinet","POWER ISSUE",
U167="AKTIVCO Coupure ENEO &amp; Baisse de tension","POWER ISSUE",
U167="Coupure ENEO &amp; Baisse de tension","POWER ISSUE",
U167="Defaut GE &amp; POWER Cabinet","POWER ISSUE",
U167="Sharing","POWER ISSUE",
U167="Sites strategiques &amp; DataCenter","POWER ISSUE",
U167="Exclu","Exclu",
U167="SAT","TX ISSUE",
U167="SPARE-ISSUE","SPARE-ISSUE",
U167="Fiber CAmtel","TX ISSUE",
U167="Fiber AOF","TX ISSUE",
U167="Projet OCM (HUAWEI)","TRAVAUX-HUAWEI",
U167="Projet OCM (NOKIA)","TRAVAUX -NOKIA",
U167="ACCESS-ISSUE","ACCESS-ISSUE",
U167="Projet OCM (ZTE, NOKIA, autres projets)","TRAVAUX OCM",
U167="No root CAuse","No root cause",
U167="ODU HS","TX ISSUE",
U167="IP &amp; VLAN","TX ISSUE",
U167="Warehouse HUAWEI","SPARE-ISSUE",
U167="SPARE-HS","SPARE-ISSUE",
U167="Power Telco","RAN ISSUE",U167="no impacts","no impacts"
),"")</f>
        <v>No root cause</v>
      </c>
      <c r="U167" s="68" t="s">
        <v>5691</v>
      </c>
      <c r="V167" s="41" t="str" cm="1">
        <f t="array" ref="V167">IFERROR(_xlfn.IFS(
U167="MPR ISSUE","ACTIVE",
U167="BSS Hardware Issue","ACTIVE",
U167="Sites strategiques, MLL, Pylone, etc.","PASSIVE",
U167="AKTIVCO DEFAUT GE &amp; POWER Cabinet","PASSIVE",
U167="AKTIVCO Coupure ENEO &amp; Baisse de tension","PASSIVE",
U167="Coupure ENEO &amp; Baisse de tension","PASSIVE",
U167="Defaut GE &amp; POWER Cabinet","PASSIVE",
U167="Sharing","PASSIVE",
U167="Sites strategiques &amp; DataCenter","PASSIVE",
U167="Exclu","Exclu",
U167="SAT","ACTIVE",
U167="SPARE-ISSUE","SPARE-ISSUE",
U167="Fiber CAmtel","ACTIVE",
U167="Fiber AOF","ACTIVE",
U167="Projet OCM (HUAWEI)","PLANNED WORKS",
U167="Projet OCM (NOKIA)","PLANNED WORKS",
U167="ACCESS-ISSUE","ACCESS-ISSUE",
U167="Projet OCM (ZTE, NOKIA, autres projets)","PLANNED WORKS",
U167="No root CAuse","No root cause",
U167="ODU HS","ACTIVE",
U167="IP &amp; VLAN","ACTIVE",
U167="Warehouse HUAWEI","SPARE-ISSUE",
U167="SPARE-HS","SPARE-ISSUE",
U167="Power Telco","ACTIVE", U167="no impacts","no impacts"
),"")</f>
        <v>No root cause</v>
      </c>
      <c r="W167" s="119"/>
      <c r="X167" s="119"/>
      <c r="Y167" s="119"/>
      <c r="Z167" s="119"/>
      <c r="AA167" s="119"/>
      <c r="AB167" s="17" t="s">
        <v>5465</v>
      </c>
      <c r="AC167" s="17" t="str">
        <f>_xlfn.XLOOKUP(B167,'INCIDENT-04-27-2026'!E:E,'INCIDENT-04-27-2026'!F:F,"")</f>
        <v/>
      </c>
      <c r="AD167" s="9"/>
      <c r="AE167" s="7" t="s">
        <v>5465</v>
      </c>
      <c r="AF167" s="6" t="str">
        <f>_xlfn.XLOOKUP(B167,'[13]Input_27-04'!$B:$B,'[13]Input_27-04'!$M:$M,"")</f>
        <v/>
      </c>
      <c r="AG167" s="7"/>
      <c r="AH167" s="3"/>
      <c r="AI167" s="18" t="str">
        <f>_xlfn.XLOOKUP(B167,'[3]Cells Huawei 27042026 10h'!$B:$B,'[3]Cells Huawei 27042026 10h'!$T:$T,"")</f>
        <v/>
      </c>
      <c r="AJ167" s="18" t="str">
        <f>_xlfn.XLOOKUP(B167,'[3]Cells Huawei 27042026 15h'!$B:$B,'[3]Cells Huawei 27042026 15h'!$T:$T,"")</f>
        <v/>
      </c>
      <c r="AK167" s="18" t="str">
        <f>_xlfn.XLOOKUP(B167,'[4]cells down 27042026 11h28'!$B:$B,'[4]cells down 27042026 11h28'!$R:$R,"")</f>
        <v/>
      </c>
      <c r="AL167" s="18" t="str">
        <f>_xlfn.XLOOKUP(B167,'[4]cells down 27042026 18h01'!$B:$B,'[4]cells down 27042026 18h01'!$R:$R,"")</f>
        <v/>
      </c>
      <c r="AM167" s="18" t="str">
        <f>_xlfn.XLOOKUP(B167,'[5]cell downs 27042026 11h'!$B:$B,'[5]cell downs 27042026 11h'!$R:$R,"")</f>
        <v/>
      </c>
      <c r="AN167" s="18" t="str">
        <f>_xlfn.XLOOKUP(B167,'[5]cell downs 27042026 17h40'!$B:$B,'[5]cell downs 27042026 17h40'!$R:$R,"")</f>
        <v/>
      </c>
      <c r="AO167" s="18" t="str">
        <f>_xlfn.XLOOKUP(B167,'[6]ALL SITES DOWN'!$D:$D,'[6]ALL SITES DOWN'!$J:$J,"")</f>
        <v/>
      </c>
      <c r="AP167" s="18" t="str">
        <f>_xlfn.XLOOKUP(B167,'[7]ALL SITES DOWN'!$D:$D,'[7]ALL SITES DOWN'!$J:$J,"")</f>
        <v/>
      </c>
      <c r="AQ167" s="9" t="str">
        <f>_xlfn.XLOOKUP(B167,[8]sheet1!$AC:$AC,[8]sheet1!$AF:$AF,"")</f>
        <v/>
      </c>
      <c r="AR167" s="14"/>
      <c r="AS167" s="14" t="s">
        <v>5465</v>
      </c>
      <c r="AT167" s="14" t="str">
        <f>_xlfn.XLOOKUP(B167,'[9]cell downs 18042026 17h'!$B:$B,'[9]cell downs 18042026 17h'!$B:$B,"")</f>
        <v/>
      </c>
      <c r="AU167" s="14" t="str">
        <f>_xlfn.XLOOKUP(B167,'[10]Cells Huawei 19042026 15h'!$B:$B,'[10]Cells Huawei 19042026 15h'!$B:$B,"")</f>
        <v/>
      </c>
      <c r="AV167" s="9" t="str">
        <f>_xlfn.XLOOKUP(B167,'[11]cells down 19042026 9H40'!$B:$B,'[11]cells down 19042026 9H40'!$B:$B,"")</f>
        <v/>
      </c>
    </row>
    <row r="168" spans="1:48" x14ac:dyDescent="0.3">
      <c r="A168" s="1" t="s">
        <v>919</v>
      </c>
      <c r="B168" s="8" t="s">
        <v>920</v>
      </c>
      <c r="C168" s="3" t="str">
        <f>_xlfn.XLOOKUP(B168,'[1]daily break down'!$D:$D,'[1]daily break down'!$E:$E,"")</f>
        <v>Garoua</v>
      </c>
      <c r="D168" s="1" t="s">
        <v>11</v>
      </c>
      <c r="E168" s="1" t="s">
        <v>12</v>
      </c>
      <c r="F168" s="3" t="s">
        <v>23</v>
      </c>
      <c r="G168" s="1" t="s">
        <v>24</v>
      </c>
      <c r="H168" s="27" t="str">
        <f>_xlfn.XLOOKUP(B168,[2]CALCULATION!$B:$B,[2]CALCULATION!$H:$H,"")</f>
        <v>Huawei</v>
      </c>
      <c r="I168" s="26">
        <v>14.443880855969612</v>
      </c>
      <c r="J168" s="26">
        <v>2.3216099796537422</v>
      </c>
      <c r="K168" s="26">
        <v>2.889282687418137E-2</v>
      </c>
      <c r="L168" s="26">
        <v>0</v>
      </c>
      <c r="M168" s="26">
        <v>2.573958502766577</v>
      </c>
      <c r="N168" s="26">
        <v>9.2099274326333411</v>
      </c>
      <c r="O168" s="26">
        <v>5.0979787862444468</v>
      </c>
      <c r="P168" s="114" t="s">
        <v>6362</v>
      </c>
      <c r="Q168" s="42" t="s">
        <v>5538</v>
      </c>
      <c r="R168" s="42"/>
      <c r="S168" s="41" t="str" cm="1">
        <f t="array" ref="S168">IFERROR(_xlfn.IFS(
U168="MPR ISSUE","PDH",
U168="BSS Hardware Issue","BSS",
U168="Sites strategiques, MLL, Pylone, etc.","ENVTECH",
U168="AKTIVCO DEFAUT GE &amp; POWER Cabinet","AKTIVCO",
U168="AKTIVCO Coupure ENEO &amp; Baisse de tension","AKTIVCO GRID ONLY",
U168="Coupure ENEO &amp; Baisse de tension","IHS GRID ONLY",
U168="Defaut GE &amp; POWER Cabinet","IHS",
U168="Sharing","Partners",
U168="Sites strategiques &amp; DataCenter","SST &amp; DC",
U168="Exclu","Exclu",
U168="SAT","SAT",
U168="SPARE-ISSUE","SPARE-ISSUE",
U168="Fiber CAmtel","TRANS_FO_CAMTEL",
U168="Fiber AOF","Fiber AOF",
U168="Projet OCM (HUAWEI)","TRAVAUX-HUAWEI",
U168="Projet OCM (NOKIA)","TRAVAUX-NOKIA",
U168="ACCESS-ISSUE","ACCESS-ISSUE",
U168="Projet OCM (ZTE, NOKIA, autres projets)","TRAVAUX OCM",
U168="No root CAuse","No root cause",
U168="ODU HS","PDH",
U168="IP &amp; VLAN","PDH",
U168="Warehouse HUAWEI","SPARE-ISSUE",
U168="SPARE-HS","SPARE-ISSUE",
U168="Power Telco","BSS",U168="no impacts","no impacts"
),"")</f>
        <v>No root cause</v>
      </c>
      <c r="T168" s="41" t="str" cm="1">
        <f t="array" ref="T168">IFERROR(_xlfn.IFS(
U168="MPR ISSUE","TX ISSUE",
U168="BSS Hardware Issue","RAN ISSUE",
U168="Sites strategiques, MLL, Pylone, etc.","ENVTECH",
U168="AKTIVCO DEFAUT GE &amp; POWER Cabinet","POWER ISSUE",
U168="AKTIVCO Coupure ENEO &amp; Baisse de tension","POWER ISSUE",
U168="Coupure ENEO &amp; Baisse de tension","POWER ISSUE",
U168="Defaut GE &amp; POWER Cabinet","POWER ISSUE",
U168="Sharing","POWER ISSUE",
U168="Sites strategiques &amp; DataCenter","POWER ISSUE",
U168="Exclu","Exclu",
U168="SAT","TX ISSUE",
U168="SPARE-ISSUE","SPARE-ISSUE",
U168="Fiber CAmtel","TX ISSUE",
U168="Fiber AOF","TX ISSUE",
U168="Projet OCM (HUAWEI)","TRAVAUX-HUAWEI",
U168="Projet OCM (NOKIA)","TRAVAUX -NOKIA",
U168="ACCESS-ISSUE","ACCESS-ISSUE",
U168="Projet OCM (ZTE, NOKIA, autres projets)","TRAVAUX OCM",
U168="No root CAuse","No root cause",
U168="ODU HS","TX ISSUE",
U168="IP &amp; VLAN","TX ISSUE",
U168="Warehouse HUAWEI","SPARE-ISSUE",
U168="SPARE-HS","SPARE-ISSUE",
U168="Power Telco","RAN ISSUE",U168="no impacts","no impacts"
),"")</f>
        <v>No root cause</v>
      </c>
      <c r="U168" s="68" t="s">
        <v>5691</v>
      </c>
      <c r="V168" s="41" t="str" cm="1">
        <f t="array" ref="V168">IFERROR(_xlfn.IFS(
U168="MPR ISSUE","ACTIVE",
U168="BSS Hardware Issue","ACTIVE",
U168="Sites strategiques, MLL, Pylone, etc.","PASSIVE",
U168="AKTIVCO DEFAUT GE &amp; POWER Cabinet","PASSIVE",
U168="AKTIVCO Coupure ENEO &amp; Baisse de tension","PASSIVE",
U168="Coupure ENEO &amp; Baisse de tension","PASSIVE",
U168="Defaut GE &amp; POWER Cabinet","PASSIVE",
U168="Sharing","PASSIVE",
U168="Sites strategiques &amp; DataCenter","PASSIVE",
U168="Exclu","Exclu",
U168="SAT","ACTIVE",
U168="SPARE-ISSUE","SPARE-ISSUE",
U168="Fiber CAmtel","ACTIVE",
U168="Fiber AOF","ACTIVE",
U168="Projet OCM (HUAWEI)","PLANNED WORKS",
U168="Projet OCM (NOKIA)","PLANNED WORKS",
U168="ACCESS-ISSUE","ACCESS-ISSUE",
U168="Projet OCM (ZTE, NOKIA, autres projets)","PLANNED WORKS",
U168="No root CAuse","No root cause",
U168="ODU HS","ACTIVE",
U168="IP &amp; VLAN","ACTIVE",
U168="Warehouse HUAWEI","SPARE-ISSUE",
U168="SPARE-HS","SPARE-ISSUE",
U168="Power Telco","ACTIVE", U168="no impacts","no impacts"
),"")</f>
        <v>No root cause</v>
      </c>
      <c r="W168" s="119" t="s">
        <v>6383</v>
      </c>
      <c r="X168" s="119"/>
      <c r="Y168" s="119"/>
      <c r="Z168" s="119"/>
      <c r="AA168" s="119" t="s">
        <v>6365</v>
      </c>
      <c r="AB168" s="17" t="s">
        <v>6070</v>
      </c>
      <c r="AC168" s="17" t="str">
        <f>_xlfn.XLOOKUP(B168,'INCIDENT-04-27-2026'!E:E,'INCIDENT-04-27-2026'!F:F,"")</f>
        <v/>
      </c>
      <c r="AD168" s="9"/>
      <c r="AE168" s="7" t="s">
        <v>6070</v>
      </c>
      <c r="AF168" s="6" t="str">
        <f>_xlfn.XLOOKUP(B168,'[13]Input_27-04'!$B:$B,'[13]Input_27-04'!$M:$M,"")</f>
        <v/>
      </c>
      <c r="AG168" s="7"/>
      <c r="AH168" s="3"/>
      <c r="AI168" s="18" t="str">
        <f>_xlfn.XLOOKUP(B168,'[3]Cells Huawei 27042026 10h'!$B:$B,'[3]Cells Huawei 27042026 10h'!$T:$T,"")</f>
        <v/>
      </c>
      <c r="AJ168" s="18" t="str">
        <f>_xlfn.XLOOKUP(B168,'[3]Cells Huawei 27042026 15h'!$B:$B,'[3]Cells Huawei 27042026 15h'!$T:$T,"")</f>
        <v/>
      </c>
      <c r="AK168" s="18" t="str">
        <f>_xlfn.XLOOKUP(B168,'[4]cells down 27042026 11h28'!$B:$B,'[4]cells down 27042026 11h28'!$R:$R,"")</f>
        <v/>
      </c>
      <c r="AL168" s="18" t="str">
        <f>_xlfn.XLOOKUP(B168,'[4]cells down 27042026 18h01'!$B:$B,'[4]cells down 27042026 18h01'!$R:$R,"")</f>
        <v/>
      </c>
      <c r="AM168" s="18" t="str">
        <f>_xlfn.XLOOKUP(B168,'[5]cell downs 27042026 11h'!$B:$B,'[5]cell downs 27042026 11h'!$R:$R,"")</f>
        <v/>
      </c>
      <c r="AN168" s="18" t="str">
        <f>_xlfn.XLOOKUP(B168,'[5]cell downs 27042026 17h40'!$B:$B,'[5]cell downs 27042026 17h40'!$R:$R,"")</f>
        <v/>
      </c>
      <c r="AO168" s="18" t="str">
        <f>_xlfn.XLOOKUP(B168,'[6]ALL SITES DOWN'!$D:$D,'[6]ALL SITES DOWN'!$J:$J,"")</f>
        <v/>
      </c>
      <c r="AP168" s="18" t="str">
        <f>_xlfn.XLOOKUP(B168,'[7]ALL SITES DOWN'!$D:$D,'[7]ALL SITES DOWN'!$J:$J,"")</f>
        <v/>
      </c>
      <c r="AQ168" s="9" t="str">
        <f>_xlfn.XLOOKUP(B168,[8]sheet1!$AC:$AC,[8]sheet1!$AF:$AF,"")</f>
        <v/>
      </c>
      <c r="AR168" s="14"/>
      <c r="AS168" s="14" t="s">
        <v>5465</v>
      </c>
      <c r="AT168" s="14" t="str">
        <f>_xlfn.XLOOKUP(B168,'[9]cell downs 18042026 17h'!$B:$B,'[9]cell downs 18042026 17h'!$B:$B,"")</f>
        <v/>
      </c>
      <c r="AU168" s="14" t="str">
        <f>_xlfn.XLOOKUP(B168,'[10]Cells Huawei 19042026 15h'!$B:$B,'[10]Cells Huawei 19042026 15h'!$B:$B,"")</f>
        <v/>
      </c>
      <c r="AV168" s="9" t="str">
        <f>_xlfn.XLOOKUP(B168,'[11]cells down 19042026 9H40'!$B:$B,'[11]cells down 19042026 9H40'!$B:$B,"")</f>
        <v/>
      </c>
    </row>
    <row r="169" spans="1:48" x14ac:dyDescent="0.3">
      <c r="A169" s="1" t="s">
        <v>4832</v>
      </c>
      <c r="B169" s="8" t="s">
        <v>4833</v>
      </c>
      <c r="C169" s="3" t="str">
        <f>_xlfn.XLOOKUP(B169,'[1]daily break down'!$D:$D,'[1]daily break down'!$E:$E,"")</f>
        <v>Garoua</v>
      </c>
      <c r="D169" s="1" t="s">
        <v>11</v>
      </c>
      <c r="E169" s="1" t="s">
        <v>12</v>
      </c>
      <c r="F169" s="3" t="s">
        <v>23</v>
      </c>
      <c r="G169" s="1" t="s">
        <v>24</v>
      </c>
      <c r="H169" s="27" t="str">
        <f>_xlfn.XLOOKUP(B169,[2]CALCULATION!$B:$B,[2]CALCULATION!$H:$H,"")</f>
        <v>Huawei</v>
      </c>
      <c r="I169" s="26">
        <v>0</v>
      </c>
      <c r="J169" s="26">
        <v>0</v>
      </c>
      <c r="K169" s="26">
        <v>0</v>
      </c>
      <c r="L169" s="26">
        <v>0</v>
      </c>
      <c r="M169" s="26">
        <v>0.1720193303712835</v>
      </c>
      <c r="N169" s="26">
        <v>1.2051162419064416</v>
      </c>
      <c r="O169" s="26">
        <v>5.0810354618429203</v>
      </c>
      <c r="P169" s="114" t="s">
        <v>6362</v>
      </c>
      <c r="Q169" s="42" t="s">
        <v>5538</v>
      </c>
      <c r="R169" s="42"/>
      <c r="S169" s="41" t="str" cm="1">
        <f t="array" ref="S169">IFERROR(_xlfn.IFS(
U169="MPR ISSUE","PDH",
U169="BSS Hardware Issue","BSS",
U169="Sites strategiques, MLL, Pylone, etc.","ENVTECH",
U169="AKTIVCO DEFAUT GE &amp; POWER Cabinet","AKTIVCO",
U169="AKTIVCO Coupure ENEO &amp; Baisse de tension","AKTIVCO GRID ONLY",
U169="Coupure ENEO &amp; Baisse de tension","IHS GRID ONLY",
U169="Defaut GE &amp; POWER Cabinet","IHS",
U169="Sharing","Partners",
U169="Sites strategiques &amp; DataCenter","SST &amp; DC",
U169="Exclu","Exclu",
U169="SAT","SAT",
U169="SPARE-ISSUE","SPARE-ISSUE",
U169="Fiber CAmtel","TRANS_FO_CAMTEL",
U169="Fiber AOF","Fiber AOF",
U169="Projet OCM (HUAWEI)","TRAVAUX-HUAWEI",
U169="Projet OCM (NOKIA)","TRAVAUX-NOKIA",
U169="ACCESS-ISSUE","ACCESS-ISSUE",
U169="Projet OCM (ZTE, NOKIA, autres projets)","TRAVAUX OCM",
U169="No root CAuse","No root cause",
U169="ODU HS","PDH",
U169="IP &amp; VLAN","PDH",
U169="Warehouse HUAWEI","SPARE-ISSUE",
U169="SPARE-HS","SPARE-ISSUE",
U169="Power Telco","BSS",U169="no impacts","no impacts"
),"")</f>
        <v>No root cause</v>
      </c>
      <c r="T169" s="41" t="str" cm="1">
        <f t="array" ref="T169">IFERROR(_xlfn.IFS(
U169="MPR ISSUE","TX ISSUE",
U169="BSS Hardware Issue","RAN ISSUE",
U169="Sites strategiques, MLL, Pylone, etc.","ENVTECH",
U169="AKTIVCO DEFAUT GE &amp; POWER Cabinet","POWER ISSUE",
U169="AKTIVCO Coupure ENEO &amp; Baisse de tension","POWER ISSUE",
U169="Coupure ENEO &amp; Baisse de tension","POWER ISSUE",
U169="Defaut GE &amp; POWER Cabinet","POWER ISSUE",
U169="Sharing","POWER ISSUE",
U169="Sites strategiques &amp; DataCenter","POWER ISSUE",
U169="Exclu","Exclu",
U169="SAT","TX ISSUE",
U169="SPARE-ISSUE","SPARE-ISSUE",
U169="Fiber CAmtel","TX ISSUE",
U169="Fiber AOF","TX ISSUE",
U169="Projet OCM (HUAWEI)","TRAVAUX-HUAWEI",
U169="Projet OCM (NOKIA)","TRAVAUX -NOKIA",
U169="ACCESS-ISSUE","ACCESS-ISSUE",
U169="Projet OCM (ZTE, NOKIA, autres projets)","TRAVAUX OCM",
U169="No root CAuse","No root cause",
U169="ODU HS","TX ISSUE",
U169="IP &amp; VLAN","TX ISSUE",
U169="Warehouse HUAWEI","SPARE-ISSUE",
U169="SPARE-HS","SPARE-ISSUE",
U169="Power Telco","RAN ISSUE",U169="no impacts","no impacts"
),"")</f>
        <v>No root cause</v>
      </c>
      <c r="U169" s="68" t="s">
        <v>5691</v>
      </c>
      <c r="V169" s="41" t="str" cm="1">
        <f t="array" ref="V169">IFERROR(_xlfn.IFS(
U169="MPR ISSUE","ACTIVE",
U169="BSS Hardware Issue","ACTIVE",
U169="Sites strategiques, MLL, Pylone, etc.","PASSIVE",
U169="AKTIVCO DEFAUT GE &amp; POWER Cabinet","PASSIVE",
U169="AKTIVCO Coupure ENEO &amp; Baisse de tension","PASSIVE",
U169="Coupure ENEO &amp; Baisse de tension","PASSIVE",
U169="Defaut GE &amp; POWER Cabinet","PASSIVE",
U169="Sharing","PASSIVE",
U169="Sites strategiques &amp; DataCenter","PASSIVE",
U169="Exclu","Exclu",
U169="SAT","ACTIVE",
U169="SPARE-ISSUE","SPARE-ISSUE",
U169="Fiber CAmtel","ACTIVE",
U169="Fiber AOF","ACTIVE",
U169="Projet OCM (HUAWEI)","PLANNED WORKS",
U169="Projet OCM (NOKIA)","PLANNED WORKS",
U169="ACCESS-ISSUE","ACCESS-ISSUE",
U169="Projet OCM (ZTE, NOKIA, autres projets)","PLANNED WORKS",
U169="No root CAuse","No root cause",
U169="ODU HS","ACTIVE",
U169="IP &amp; VLAN","ACTIVE",
U169="Warehouse HUAWEI","SPARE-ISSUE",
U169="SPARE-HS","SPARE-ISSUE",
U169="Power Telco","ACTIVE", U169="no impacts","no impacts"
),"")</f>
        <v>No root cause</v>
      </c>
      <c r="W169" s="119"/>
      <c r="X169" s="119"/>
      <c r="Y169" s="119"/>
      <c r="Z169" s="119"/>
      <c r="AA169" s="119"/>
      <c r="AB169" s="17" t="s">
        <v>6073</v>
      </c>
      <c r="AC169" s="17" t="str">
        <f>_xlfn.XLOOKUP(B169,'INCIDENT-04-27-2026'!E:E,'INCIDENT-04-27-2026'!F:F,"")</f>
        <v/>
      </c>
      <c r="AD169" s="9"/>
      <c r="AE169" s="7" t="s">
        <v>6073</v>
      </c>
      <c r="AF169" s="6" t="str">
        <f>_xlfn.XLOOKUP(B169,'[13]Input_27-04'!$B:$B,'[13]Input_27-04'!$M:$M,"")</f>
        <v/>
      </c>
      <c r="AG169" s="7"/>
      <c r="AH169" s="3"/>
      <c r="AI169" s="18" t="str">
        <f>_xlfn.XLOOKUP(B169,'[3]Cells Huawei 27042026 10h'!$B:$B,'[3]Cells Huawei 27042026 10h'!$T:$T,"")</f>
        <v/>
      </c>
      <c r="AJ169" s="18" t="str">
        <f>_xlfn.XLOOKUP(B169,'[3]Cells Huawei 27042026 15h'!$B:$B,'[3]Cells Huawei 27042026 15h'!$T:$T,"")</f>
        <v/>
      </c>
      <c r="AK169" s="18" t="str">
        <f>_xlfn.XLOOKUP(B169,'[4]cells down 27042026 11h28'!$B:$B,'[4]cells down 27042026 11h28'!$R:$R,"")</f>
        <v/>
      </c>
      <c r="AL169" s="18" t="str">
        <f>_xlfn.XLOOKUP(B169,'[4]cells down 27042026 18h01'!$B:$B,'[4]cells down 27042026 18h01'!$R:$R,"")</f>
        <v/>
      </c>
      <c r="AM169" s="18" t="str">
        <f>_xlfn.XLOOKUP(B169,'[5]cell downs 27042026 11h'!$B:$B,'[5]cell downs 27042026 11h'!$R:$R,"")</f>
        <v/>
      </c>
      <c r="AN169" s="18" t="str">
        <f>_xlfn.XLOOKUP(B169,'[5]cell downs 27042026 17h40'!$B:$B,'[5]cell downs 27042026 17h40'!$R:$R,"")</f>
        <v/>
      </c>
      <c r="AO169" s="18" t="str">
        <f>_xlfn.XLOOKUP(B169,'[6]ALL SITES DOWN'!$D:$D,'[6]ALL SITES DOWN'!$J:$J,"")</f>
        <v/>
      </c>
      <c r="AP169" s="18" t="str">
        <f>_xlfn.XLOOKUP(B169,'[7]ALL SITES DOWN'!$D:$D,'[7]ALL SITES DOWN'!$J:$J,"")</f>
        <v/>
      </c>
      <c r="AQ169" s="9" t="str">
        <f>_xlfn.XLOOKUP(B169,[8]sheet1!$AC:$AC,[8]sheet1!$AF:$AF,"")</f>
        <v/>
      </c>
      <c r="AR169" s="14"/>
      <c r="AS169" s="14" t="s">
        <v>5465</v>
      </c>
      <c r="AT169" s="14" t="str">
        <f>_xlfn.XLOOKUP(B169,'[9]cell downs 18042026 17h'!$B:$B,'[9]cell downs 18042026 17h'!$B:$B,"")</f>
        <v/>
      </c>
      <c r="AU169" s="14" t="str">
        <f>_xlfn.XLOOKUP(B169,'[10]Cells Huawei 19042026 15h'!$B:$B,'[10]Cells Huawei 19042026 15h'!$B:$B,"")</f>
        <v/>
      </c>
      <c r="AV169" s="9" t="str">
        <f>_xlfn.XLOOKUP(B169,'[11]cells down 19042026 9H40'!$B:$B,'[11]cells down 19042026 9H40'!$B:$B,"")</f>
        <v/>
      </c>
    </row>
    <row r="170" spans="1:48" hidden="1" x14ac:dyDescent="0.3">
      <c r="A170" s="1" t="s">
        <v>2690</v>
      </c>
      <c r="B170" s="8" t="s">
        <v>2691</v>
      </c>
      <c r="C170" s="3" t="str">
        <f>_xlfn.XLOOKUP(B170,'[1]daily break down'!$D:$D,'[1]daily break down'!$E:$E,"")</f>
        <v>EXTREME-NORD</v>
      </c>
      <c r="D170" s="1" t="s">
        <v>21</v>
      </c>
      <c r="E170" s="1" t="s">
        <v>122</v>
      </c>
      <c r="F170" s="3" t="s">
        <v>55</v>
      </c>
      <c r="G170" s="1" t="s">
        <v>2690</v>
      </c>
      <c r="H170" s="27" t="str">
        <f>_xlfn.XLOOKUP(B170,[2]CALCULATION!$B:$B,[2]CALCULATION!$H:$H,"")</f>
        <v>Huawei</v>
      </c>
      <c r="I170" s="26">
        <v>6.8572309114723797</v>
      </c>
      <c r="J170" s="26">
        <v>5.6135552302437253</v>
      </c>
      <c r="K170" s="26">
        <v>0</v>
      </c>
      <c r="L170" s="26">
        <v>8.239485151227198</v>
      </c>
      <c r="M170" s="26">
        <v>7.0951508562264411</v>
      </c>
      <c r="N170" s="26">
        <v>5.7560931761563543</v>
      </c>
      <c r="O170" s="26">
        <v>5.0284219808066011</v>
      </c>
      <c r="P170" s="114" t="s">
        <v>6362</v>
      </c>
      <c r="Q170" s="42" t="s">
        <v>6353</v>
      </c>
      <c r="R170" s="42"/>
      <c r="S170" s="41" t="str" cm="1">
        <f t="array" ref="S170">IFERROR(_xlfn.IFS(
U170="MPR ISSUE","PDH",
U170="BSS Hardware Issue","BSS",
U170="Sites strategiques, MLL, Pylone, etc.","ENVTECH",
U170="AKTIVCO DEFAUT GE &amp; POWER Cabinet","AKTIVCO",
U170="AKTIVCO Coupure ENEO &amp; Baisse de tension","AKTIVCO GRID ONLY",
U170="Coupure ENEO &amp; Baisse de tension","IHS GRID ONLY",
U170="Defaut GE &amp; POWER Cabinet","IHS",
U170="Sharing","Partners",
U170="Sites strategiques &amp; DataCenter","SST &amp; DC",
U170="Exclu","Exclu",
U170="SAT","SAT",
U170="SPARE-ISSUE","SPARE-ISSUE",
U170="Fiber CAmtel","TRANS_FO_CAMTEL",
U170="Fiber AOF","Fiber AOF",
U170="Projet OCM (HUAWEI)","TRAVAUX-HUAWEI",
U170="Projet OCM (NOKIA)","TRAVAUX-NOKIA",
U170="ACCESS-ISSUE","ACCESS-ISSUE",
U170="Projet OCM (ZTE, NOKIA, autres projets)","TRAVAUX OCM",
U170="No root CAuse","No root cause",
U170="ODU HS","PDH",
U170="IP &amp; VLAN","PDH",
U170="Warehouse HUAWEI","SPARE-ISSUE",
U170="SPARE-HS","SPARE-ISSUE",
U170="Power Telco","BSS",U170="no impacts","no impacts"
),"")</f>
        <v/>
      </c>
      <c r="T170" s="41" t="str" cm="1">
        <f t="array" ref="T170">IFERROR(_xlfn.IFS(
U170="MPR ISSUE","TX ISSUE",
U170="BSS Hardware Issue","RAN ISSUE",
U170="Sites strategiques, MLL, Pylone, etc.","ENVTECH",
U170="AKTIVCO DEFAUT GE &amp; POWER Cabinet","POWER ISSUE",
U170="AKTIVCO Coupure ENEO &amp; Baisse de tension","POWER ISSUE",
U170="Coupure ENEO &amp; Baisse de tension","POWER ISSUE",
U170="Defaut GE &amp; POWER Cabinet","POWER ISSUE",
U170="Sharing","POWER ISSUE",
U170="Sites strategiques &amp; DataCenter","POWER ISSUE",
U170="Exclu","Exclu",
U170="SAT","TX ISSUE",
U170="SPARE-ISSUE","SPARE-ISSUE",
U170="Fiber CAmtel","TX ISSUE",
U170="Fiber AOF","TX ISSUE",
U170="Projet OCM (HUAWEI)","TRAVAUX-HUAWEI",
U170="Projet OCM (NOKIA)","TRAVAUX -NOKIA",
U170="ACCESS-ISSUE","ACCESS-ISSUE",
U170="Projet OCM (ZTE, NOKIA, autres projets)","TRAVAUX OCM",
U170="No root CAuse","No root cause",
U170="ODU HS","TX ISSUE",
U170="IP &amp; VLAN","TX ISSUE",
U170="Warehouse HUAWEI","SPARE-ISSUE",
U170="SPARE-HS","SPARE-ISSUE",
U170="Power Telco","RAN ISSUE",U170="no impacts","no impacts"
),"")</f>
        <v/>
      </c>
      <c r="U170" s="68"/>
      <c r="V170" s="41" t="str" cm="1">
        <f t="array" ref="V170">IFERROR(_xlfn.IFS(
U170="MPR ISSUE","ACTIVE",
U170="BSS Hardware Issue","ACTIVE",
U170="Sites strategiques, MLL, Pylone, etc.","PASSIVE",
U170="AKTIVCO DEFAUT GE &amp; POWER Cabinet","PASSIVE",
U170="AKTIVCO Coupure ENEO &amp; Baisse de tension","PASSIVE",
U170="Coupure ENEO &amp; Baisse de tension","PASSIVE",
U170="Defaut GE &amp; POWER Cabinet","PASSIVE",
U170="Sharing","PASSIVE",
U170="Sites strategiques &amp; DataCenter","PASSIVE",
U170="Exclu","Exclu",
U170="SAT","ACTIVE",
U170="SPARE-ISSUE","SPARE-ISSUE",
U170="Fiber CAmtel","ACTIVE",
U170="Fiber AOF","ACTIVE",
U170="Projet OCM (HUAWEI)","PLANNED WORKS",
U170="Projet OCM (NOKIA)","PLANNED WORKS",
U170="ACCESS-ISSUE","ACCESS-ISSUE",
U170="Projet OCM (ZTE, NOKIA, autres projets)","PLANNED WORKS",
U170="No root CAuse","No root cause",
U170="ODU HS","ACTIVE",
U170="IP &amp; VLAN","ACTIVE",
U170="Warehouse HUAWEI","SPARE-ISSUE",
U170="SPARE-HS","SPARE-ISSUE",
U170="Power Telco","ACTIVE", U170="no impacts","no impacts"
),"")</f>
        <v/>
      </c>
      <c r="W170" s="113"/>
      <c r="X170" s="113"/>
      <c r="Y170" s="113"/>
      <c r="Z170" s="113"/>
      <c r="AA170" s="113"/>
      <c r="AB170" s="17" t="s">
        <v>5465</v>
      </c>
      <c r="AC170" s="17" t="str">
        <f>_xlfn.XLOOKUP(B170,'INCIDENT-04-27-2026'!E:E,'INCIDENT-04-27-2026'!F:F,"")</f>
        <v/>
      </c>
      <c r="AD170" s="9"/>
      <c r="AE170" s="7" t="s">
        <v>5465</v>
      </c>
      <c r="AF170" s="6" t="str">
        <f>_xlfn.XLOOKUP(B170,'[13]Input_27-04'!$B:$B,'[13]Input_27-04'!$M:$M,"")</f>
        <v/>
      </c>
      <c r="AG170" s="7"/>
      <c r="AH170" s="3"/>
      <c r="AI170" s="18" t="str">
        <f>_xlfn.XLOOKUP(B170,'[3]Cells Huawei 27042026 10h'!$B:$B,'[3]Cells Huawei 27042026 10h'!$T:$T,"")</f>
        <v/>
      </c>
      <c r="AJ170" s="18" t="str">
        <f>_xlfn.XLOOKUP(B170,'[3]Cells Huawei 27042026 15h'!$B:$B,'[3]Cells Huawei 27042026 15h'!$T:$T,"")</f>
        <v/>
      </c>
      <c r="AK170" s="18" t="str">
        <f>_xlfn.XLOOKUP(B170,'[4]cells down 27042026 11h28'!$B:$B,'[4]cells down 27042026 11h28'!$R:$R,"")</f>
        <v/>
      </c>
      <c r="AL170" s="18" t="str">
        <f>_xlfn.XLOOKUP(B170,'[4]cells down 27042026 18h01'!$B:$B,'[4]cells down 27042026 18h01'!$R:$R,"")</f>
        <v/>
      </c>
      <c r="AM170" s="18" t="str">
        <f>_xlfn.XLOOKUP(B170,'[5]cell downs 27042026 11h'!$B:$B,'[5]cell downs 27042026 11h'!$R:$R,"")</f>
        <v/>
      </c>
      <c r="AN170" s="18" t="str">
        <f>_xlfn.XLOOKUP(B170,'[5]cell downs 27042026 17h40'!$B:$B,'[5]cell downs 27042026 17h40'!$R:$R,"")</f>
        <v/>
      </c>
      <c r="AO170" s="18" t="str">
        <f>_xlfn.XLOOKUP(B170,'[6]ALL SITES DOWN'!$D:$D,'[6]ALL SITES DOWN'!$J:$J,"")</f>
        <v/>
      </c>
      <c r="AP170" s="18" t="str">
        <f>_xlfn.XLOOKUP(B170,'[7]ALL SITES DOWN'!$D:$D,'[7]ALL SITES DOWN'!$J:$J,"")</f>
        <v/>
      </c>
      <c r="AQ170" s="9" t="str">
        <f>_xlfn.XLOOKUP(B170,[8]sheet1!$AC:$AC,[8]sheet1!$AF:$AF,"")</f>
        <v/>
      </c>
      <c r="AR170" s="14"/>
      <c r="AS170" s="14" t="s">
        <v>5465</v>
      </c>
      <c r="AT170" s="14" t="str">
        <f>_xlfn.XLOOKUP(B170,'[9]cell downs 18042026 17h'!$B:$B,'[9]cell downs 18042026 17h'!$B:$B,"")</f>
        <v/>
      </c>
      <c r="AU170" s="14" t="str">
        <f>_xlfn.XLOOKUP(B170,'[10]Cells Huawei 19042026 15h'!$B:$B,'[10]Cells Huawei 19042026 15h'!$B:$B,"")</f>
        <v/>
      </c>
      <c r="AV170" s="9" t="str">
        <f>_xlfn.XLOOKUP(B170,'[11]cells down 19042026 9H40'!$B:$B,'[11]cells down 19042026 9H40'!$B:$B,"")</f>
        <v/>
      </c>
    </row>
    <row r="171" spans="1:48" hidden="1" x14ac:dyDescent="0.3">
      <c r="A171" s="1" t="s">
        <v>1874</v>
      </c>
      <c r="B171" s="8" t="s">
        <v>1875</v>
      </c>
      <c r="C171" s="3" t="str">
        <f>_xlfn.XLOOKUP(B171,'[1]daily break down'!$D:$D,'[1]daily break down'!$E:$E,"")</f>
        <v>EXTREME-NORD</v>
      </c>
      <c r="D171" s="1" t="s">
        <v>11</v>
      </c>
      <c r="E171" s="1" t="s">
        <v>12</v>
      </c>
      <c r="F171" s="3" t="s">
        <v>55</v>
      </c>
      <c r="G171" s="1" t="s">
        <v>1876</v>
      </c>
      <c r="H171" s="28" t="str">
        <f>_xlfn.XLOOKUP(B171,[2]CALCULATION!$B:$B,[2]CALCULATION!$H:$H,"")</f>
        <v>NOKIA</v>
      </c>
      <c r="I171" s="26">
        <v>8.9425082683422988E-2</v>
      </c>
      <c r="J171" s="26">
        <v>0.22736505763513737</v>
      </c>
      <c r="K171" s="26">
        <v>1.9796936932308202E-3</v>
      </c>
      <c r="L171" s="26">
        <v>6.4803087128322856</v>
      </c>
      <c r="M171" s="26">
        <v>2.3817273146850262</v>
      </c>
      <c r="N171" s="26">
        <v>3.9357413250195168</v>
      </c>
      <c r="O171" s="26">
        <v>4.9913417229006471</v>
      </c>
      <c r="P171" s="114" t="s">
        <v>6362</v>
      </c>
      <c r="Q171" s="42" t="s">
        <v>6353</v>
      </c>
      <c r="R171" s="42"/>
      <c r="S171" s="41" t="str" cm="1">
        <f t="array" ref="S171">IFERROR(_xlfn.IFS(
U171="MPR ISSUE","PDH",
U171="BSS Hardware Issue","BSS",
U171="Sites strategiques, MLL, Pylone, etc.","ENVTECH",
U171="AKTIVCO DEFAUT GE &amp; POWER Cabinet","AKTIVCO",
U171="AKTIVCO Coupure ENEO &amp; Baisse de tension","AKTIVCO GRID ONLY",
U171="Coupure ENEO &amp; Baisse de tension","IHS GRID ONLY",
U171="Defaut GE &amp; POWER Cabinet","IHS",
U171="Sharing","Partners",
U171="Sites strategiques &amp; DataCenter","SST &amp; DC",
U171="Exclu","Exclu",
U171="SAT","SAT",
U171="SPARE-ISSUE","SPARE-ISSUE",
U171="Fiber CAmtel","TRANS_FO_CAMTEL",
U171="Fiber AOF","Fiber AOF",
U171="Projet OCM (HUAWEI)","TRAVAUX-HUAWEI",
U171="Projet OCM (NOKIA)","TRAVAUX-NOKIA",
U171="ACCESS-ISSUE","ACCESS-ISSUE",
U171="Projet OCM (ZTE, NOKIA, autres projets)","TRAVAUX OCM",
U171="No root CAuse","No root cause",
U171="ODU HS","PDH",
U171="IP &amp; VLAN","PDH",
U171="Warehouse HUAWEI","SPARE-ISSUE",
U171="SPARE-HS","SPARE-ISSUE",
U171="Power Telco","BSS",U171="no impacts","no impacts"
),"")</f>
        <v>BSS</v>
      </c>
      <c r="T171" s="41" t="str" cm="1">
        <f t="array" ref="T171">IFERROR(_xlfn.IFS(
U171="MPR ISSUE","TX ISSUE",
U171="BSS Hardware Issue","RAN ISSUE",
U171="Sites strategiques, MLL, Pylone, etc.","ENVTECH",
U171="AKTIVCO DEFAUT GE &amp; POWER Cabinet","POWER ISSUE",
U171="AKTIVCO Coupure ENEO &amp; Baisse de tension","POWER ISSUE",
U171="Coupure ENEO &amp; Baisse de tension","POWER ISSUE",
U171="Defaut GE &amp; POWER Cabinet","POWER ISSUE",
U171="Sharing","POWER ISSUE",
U171="Sites strategiques &amp; DataCenter","POWER ISSUE",
U171="Exclu","Exclu",
U171="SAT","TX ISSUE",
U171="SPARE-ISSUE","SPARE-ISSUE",
U171="Fiber CAmtel","TX ISSUE",
U171="Fiber AOF","TX ISSUE",
U171="Projet OCM (HUAWEI)","TRAVAUX-HUAWEI",
U171="Projet OCM (NOKIA)","TRAVAUX -NOKIA",
U171="ACCESS-ISSUE","ACCESS-ISSUE",
U171="Projet OCM (ZTE, NOKIA, autres projets)","TRAVAUX OCM",
U171="No root CAuse","No root cause",
U171="ODU HS","TX ISSUE",
U171="IP &amp; VLAN","TX ISSUE",
U171="Warehouse HUAWEI","SPARE-ISSUE",
U171="SPARE-HS","SPARE-ISSUE",
U171="Power Telco","RAN ISSUE",U171="no impacts","no impacts"
),"")</f>
        <v>RAN ISSUE</v>
      </c>
      <c r="U171" s="68" t="s">
        <v>5319</v>
      </c>
      <c r="V171" s="41" t="str" cm="1">
        <f t="array" ref="V171">IFERROR(_xlfn.IFS(
U171="MPR ISSUE","ACTIVE",
U171="BSS Hardware Issue","ACTIVE",
U171="Sites strategiques, MLL, Pylone, etc.","PASSIVE",
U171="AKTIVCO DEFAUT GE &amp; POWER Cabinet","PASSIVE",
U171="AKTIVCO Coupure ENEO &amp; Baisse de tension","PASSIVE",
U171="Coupure ENEO &amp; Baisse de tension","PASSIVE",
U171="Defaut GE &amp; POWER Cabinet","PASSIVE",
U171="Sharing","PASSIVE",
U171="Sites strategiques &amp; DataCenter","PASSIVE",
U171="Exclu","Exclu",
U171="SAT","ACTIVE",
U171="SPARE-ISSUE","SPARE-ISSUE",
U171="Fiber CAmtel","ACTIVE",
U171="Fiber AOF","ACTIVE",
U171="Projet OCM (HUAWEI)","PLANNED WORKS",
U171="Projet OCM (NOKIA)","PLANNED WORKS",
U171="ACCESS-ISSUE","ACCESS-ISSUE",
U171="Projet OCM (ZTE, NOKIA, autres projets)","PLANNED WORKS",
U171="No root CAuse","No root cause",
U171="ODU HS","ACTIVE",
U171="IP &amp; VLAN","ACTIVE",
U171="Warehouse HUAWEI","SPARE-ISSUE",
U171="SPARE-HS","SPARE-ISSUE",
U171="Power Telco","ACTIVE", U171="no impacts","no impacts"
),"")</f>
        <v>ACTIVE</v>
      </c>
      <c r="W171" s="113"/>
      <c r="X171" s="113"/>
      <c r="Y171" s="113"/>
      <c r="Z171" s="113"/>
      <c r="AA171" s="113"/>
      <c r="AB171" s="17" t="s">
        <v>6245</v>
      </c>
      <c r="AC171" s="17" t="str">
        <f>_xlfn.XLOOKUP(B171,'INCIDENT-04-27-2026'!E:E,'INCIDENT-04-27-2026'!F:F,"")</f>
        <v/>
      </c>
      <c r="AD171" s="9"/>
      <c r="AE171" s="7" t="s">
        <v>5465</v>
      </c>
      <c r="AF171" s="6" t="str">
        <f>_xlfn.XLOOKUP(B171,'[13]Input_27-04'!$B:$B,'[13]Input_27-04'!$M:$M,"")</f>
        <v/>
      </c>
      <c r="AG171" s="7"/>
      <c r="AH171" s="3"/>
      <c r="AI171" s="18" t="str">
        <f>_xlfn.XLOOKUP(B171,'[3]Cells Huawei 27042026 10h'!$B:$B,'[3]Cells Huawei 27042026 10h'!$T:$T,"")</f>
        <v/>
      </c>
      <c r="AJ171" s="18" t="str">
        <f>_xlfn.XLOOKUP(B171,'[3]Cells Huawei 27042026 15h'!$B:$B,'[3]Cells Huawei 27042026 15h'!$T:$T,"")</f>
        <v/>
      </c>
      <c r="AK171" s="18" t="str">
        <f>_xlfn.XLOOKUP(B171,'[4]cells down 27042026 11h28'!$B:$B,'[4]cells down 27042026 11h28'!$R:$R,"")</f>
        <v/>
      </c>
      <c r="AL171" s="18" t="str">
        <f>_xlfn.XLOOKUP(B171,'[4]cells down 27042026 18h01'!$B:$B,'[4]cells down 27042026 18h01'!$R:$R,"")</f>
        <v/>
      </c>
      <c r="AM171" s="18" t="str">
        <f>_xlfn.XLOOKUP(B171,'[5]cell downs 27042026 11h'!$B:$B,'[5]cell downs 27042026 11h'!$R:$R,"")</f>
        <v>(04/27/2026 cell nokia):-27/04/2026 : Need BO RAN analysis</v>
      </c>
      <c r="AN171" s="18" t="str">
        <f>_xlfn.XLOOKUP(B171,'[5]cell downs 27042026 17h40'!$B:$B,'[5]cell downs 27042026 17h40'!$R:$R,"")</f>
        <v>(04/27/2026 cell nokia):-27/04/2026 : Need BO RAN analysis || Closed after reset but check and replace FRGU</v>
      </c>
      <c r="AO171" s="18" t="str">
        <f>_xlfn.XLOOKUP(B171,'[6]ALL SITES DOWN'!$D:$D,'[6]ALL SITES DOWN'!$J:$J,"")</f>
        <v>(04/27/2026 ocm ran 17h):-power status check ongoing</v>
      </c>
      <c r="AP171" s="18" t="str">
        <f>_xlfn.XLOOKUP(B171,'[7]ALL SITES DOWN'!$D:$D,'[7]ALL SITES DOWN'!$J:$J,"")</f>
        <v>(04/27/2026 ocm ran 11h):-power status check ongoing</v>
      </c>
      <c r="AQ171" s="9" t="str">
        <f>_xlfn.XLOOKUP(B171,[8]sheet1!$AC:$AC,[8]sheet1!$AF:$AF,"")</f>
        <v>(04/27/2026 ticket):-INC-20260427-00014632</v>
      </c>
      <c r="AR171" s="14"/>
      <c r="AS171" s="14" t="s">
        <v>5465</v>
      </c>
      <c r="AT171" s="14" t="str">
        <f>_xlfn.XLOOKUP(B171,'[9]cell downs 18042026 17h'!$B:$B,'[9]cell downs 18042026 17h'!$B:$B,"")</f>
        <v/>
      </c>
      <c r="AU171" s="14" t="str">
        <f>_xlfn.XLOOKUP(B171,'[10]Cells Huawei 19042026 15h'!$B:$B,'[10]Cells Huawei 19042026 15h'!$B:$B,"")</f>
        <v/>
      </c>
      <c r="AV171" s="9" t="str">
        <f>_xlfn.XLOOKUP(B171,'[11]cells down 19042026 9H40'!$B:$B,'[11]cells down 19042026 9H40'!$B:$B,"")</f>
        <v/>
      </c>
    </row>
    <row r="172" spans="1:48" x14ac:dyDescent="0.3">
      <c r="A172" s="1" t="s">
        <v>2005</v>
      </c>
      <c r="B172" s="8" t="s">
        <v>2006</v>
      </c>
      <c r="C172" s="3" t="str">
        <f>_xlfn.XLOOKUP(B172,'[1]daily break down'!$D:$D,'[1]daily break down'!$E:$E,"")</f>
        <v>Ngaoundere</v>
      </c>
      <c r="D172" s="1" t="s">
        <v>11</v>
      </c>
      <c r="E172" s="1" t="s">
        <v>12</v>
      </c>
      <c r="F172" s="3" t="s">
        <v>90</v>
      </c>
      <c r="G172" s="1" t="s">
        <v>91</v>
      </c>
      <c r="H172" s="27" t="str">
        <f>_xlfn.XLOOKUP(B172,[2]CALCULATION!$B:$B,[2]CALCULATION!$H:$H,"")</f>
        <v>Huawei</v>
      </c>
      <c r="I172" s="26">
        <v>0</v>
      </c>
      <c r="J172" s="26">
        <v>0.59403295351750551</v>
      </c>
      <c r="K172" s="26">
        <v>3.5801066109641506</v>
      </c>
      <c r="L172" s="26">
        <v>0</v>
      </c>
      <c r="M172" s="26">
        <v>0</v>
      </c>
      <c r="N172" s="26">
        <v>0.93464727922313251</v>
      </c>
      <c r="O172" s="26">
        <v>4.8743982444575709</v>
      </c>
      <c r="P172" s="114" t="s">
        <v>6362</v>
      </c>
      <c r="Q172" s="42" t="s">
        <v>5538</v>
      </c>
      <c r="R172" s="42"/>
      <c r="S172" s="41" t="str" cm="1">
        <f t="array" ref="S172">IFERROR(_xlfn.IFS(
U172="MPR ISSUE","PDH",
U172="BSS Hardware Issue","BSS",
U172="Sites strategiques, MLL, Pylone, etc.","ENVTECH",
U172="AKTIVCO DEFAUT GE &amp; POWER Cabinet","AKTIVCO",
U172="AKTIVCO Coupure ENEO &amp; Baisse de tension","AKTIVCO GRID ONLY",
U172="Coupure ENEO &amp; Baisse de tension","IHS GRID ONLY",
U172="Defaut GE &amp; POWER Cabinet","IHS",
U172="Sharing","Partners",
U172="Sites strategiques &amp; DataCenter","SST &amp; DC",
U172="Exclu","Exclu",
U172="SAT","SAT",
U172="SPARE-ISSUE","SPARE-ISSUE",
U172="Fiber CAmtel","TRANS_FO_CAMTEL",
U172="Fiber AOF","Fiber AOF",
U172="Projet OCM (HUAWEI)","TRAVAUX-HUAWEI",
U172="Projet OCM (NOKIA)","TRAVAUX-NOKIA",
U172="ACCESS-ISSUE","ACCESS-ISSUE",
U172="Projet OCM (ZTE, NOKIA, autres projets)","TRAVAUX OCM",
U172="No root CAuse","No root cause",
U172="ODU HS","PDH",
U172="IP &amp; VLAN","PDH",
U172="Warehouse HUAWEI","SPARE-ISSUE",
U172="SPARE-HS","SPARE-ISSUE",
U172="Power Telco","BSS",U172="no impacts","no impacts"
),"")</f>
        <v>No root cause</v>
      </c>
      <c r="T172" s="41" t="str" cm="1">
        <f t="array" ref="T172">IFERROR(_xlfn.IFS(
U172="MPR ISSUE","TX ISSUE",
U172="BSS Hardware Issue","RAN ISSUE",
U172="Sites strategiques, MLL, Pylone, etc.","ENVTECH",
U172="AKTIVCO DEFAUT GE &amp; POWER Cabinet","POWER ISSUE",
U172="AKTIVCO Coupure ENEO &amp; Baisse de tension","POWER ISSUE",
U172="Coupure ENEO &amp; Baisse de tension","POWER ISSUE",
U172="Defaut GE &amp; POWER Cabinet","POWER ISSUE",
U172="Sharing","POWER ISSUE",
U172="Sites strategiques &amp; DataCenter","POWER ISSUE",
U172="Exclu","Exclu",
U172="SAT","TX ISSUE",
U172="SPARE-ISSUE","SPARE-ISSUE",
U172="Fiber CAmtel","TX ISSUE",
U172="Fiber AOF","TX ISSUE",
U172="Projet OCM (HUAWEI)","TRAVAUX-HUAWEI",
U172="Projet OCM (NOKIA)","TRAVAUX -NOKIA",
U172="ACCESS-ISSUE","ACCESS-ISSUE",
U172="Projet OCM (ZTE, NOKIA, autres projets)","TRAVAUX OCM",
U172="No root CAuse","No root cause",
U172="ODU HS","TX ISSUE",
U172="IP &amp; VLAN","TX ISSUE",
U172="Warehouse HUAWEI","SPARE-ISSUE",
U172="SPARE-HS","SPARE-ISSUE",
U172="Power Telco","RAN ISSUE",U172="no impacts","no impacts"
),"")</f>
        <v>No root cause</v>
      </c>
      <c r="U172" s="68" t="s">
        <v>5691</v>
      </c>
      <c r="V172" s="41" t="str" cm="1">
        <f t="array" ref="V172">IFERROR(_xlfn.IFS(
U172="MPR ISSUE","ACTIVE",
U172="BSS Hardware Issue","ACTIVE",
U172="Sites strategiques, MLL, Pylone, etc.","PASSIVE",
U172="AKTIVCO DEFAUT GE &amp; POWER Cabinet","PASSIVE",
U172="AKTIVCO Coupure ENEO &amp; Baisse de tension","PASSIVE",
U172="Coupure ENEO &amp; Baisse de tension","PASSIVE",
U172="Defaut GE &amp; POWER Cabinet","PASSIVE",
U172="Sharing","PASSIVE",
U172="Sites strategiques &amp; DataCenter","PASSIVE",
U172="Exclu","Exclu",
U172="SAT","ACTIVE",
U172="SPARE-ISSUE","SPARE-ISSUE",
U172="Fiber CAmtel","ACTIVE",
U172="Fiber AOF","ACTIVE",
U172="Projet OCM (HUAWEI)","PLANNED WORKS",
U172="Projet OCM (NOKIA)","PLANNED WORKS",
U172="ACCESS-ISSUE","ACCESS-ISSUE",
U172="Projet OCM (ZTE, NOKIA, autres projets)","PLANNED WORKS",
U172="No root CAuse","No root cause",
U172="ODU HS","ACTIVE",
U172="IP &amp; VLAN","ACTIVE",
U172="Warehouse HUAWEI","SPARE-ISSUE",
U172="SPARE-HS","SPARE-ISSUE",
U172="Power Telco","ACTIVE", U172="no impacts","no impacts"
),"")</f>
        <v>No root cause</v>
      </c>
      <c r="W172" s="119"/>
      <c r="X172" s="119"/>
      <c r="Y172" s="119"/>
      <c r="Z172" s="119"/>
      <c r="AA172" s="119"/>
      <c r="AB172" s="17" t="s">
        <v>6073</v>
      </c>
      <c r="AC172" s="17" t="str">
        <f>_xlfn.XLOOKUP(B172,'INCIDENT-04-27-2026'!E:E,'INCIDENT-04-27-2026'!F:F,"")</f>
        <v/>
      </c>
      <c r="AD172" s="9"/>
      <c r="AE172" s="7" t="s">
        <v>6073</v>
      </c>
      <c r="AF172" s="6" t="str">
        <f>_xlfn.XLOOKUP(B172,'[13]Input_27-04'!$B:$B,'[13]Input_27-04'!$M:$M,"")</f>
        <v/>
      </c>
      <c r="AG172" s="7"/>
      <c r="AH172" s="3"/>
      <c r="AI172" s="18" t="str">
        <f>_xlfn.XLOOKUP(B172,'[3]Cells Huawei 27042026 10h'!$B:$B,'[3]Cells Huawei 27042026 10h'!$T:$T,"")</f>
        <v/>
      </c>
      <c r="AJ172" s="18" t="str">
        <f>_xlfn.XLOOKUP(B172,'[3]Cells Huawei 27042026 15h'!$B:$B,'[3]Cells Huawei 27042026 15h'!$T:$T,"")</f>
        <v/>
      </c>
      <c r="AK172" s="18" t="str">
        <f>_xlfn.XLOOKUP(B172,'[4]cells down 27042026 11h28'!$B:$B,'[4]cells down 27042026 11h28'!$R:$R,"")</f>
        <v/>
      </c>
      <c r="AL172" s="18" t="str">
        <f>_xlfn.XLOOKUP(B172,'[4]cells down 27042026 18h01'!$B:$B,'[4]cells down 27042026 18h01'!$R:$R,"")</f>
        <v/>
      </c>
      <c r="AM172" s="18" t="str">
        <f>_xlfn.XLOOKUP(B172,'[5]cell downs 27042026 11h'!$B:$B,'[5]cell downs 27042026 11h'!$R:$R,"")</f>
        <v/>
      </c>
      <c r="AN172" s="18" t="str">
        <f>_xlfn.XLOOKUP(B172,'[5]cell downs 27042026 17h40'!$B:$B,'[5]cell downs 27042026 17h40'!$R:$R,"")</f>
        <v/>
      </c>
      <c r="AO172" s="18" t="str">
        <f>_xlfn.XLOOKUP(B172,'[6]ALL SITES DOWN'!$D:$D,'[6]ALL SITES DOWN'!$J:$J,"")</f>
        <v/>
      </c>
      <c r="AP172" s="18" t="str">
        <f>_xlfn.XLOOKUP(B172,'[7]ALL SITES DOWN'!$D:$D,'[7]ALL SITES DOWN'!$J:$J,"")</f>
        <v/>
      </c>
      <c r="AQ172" s="9" t="str">
        <f>_xlfn.XLOOKUP(B172,[8]sheet1!$AC:$AC,[8]sheet1!$AF:$AF,"")</f>
        <v/>
      </c>
      <c r="AR172" s="14"/>
      <c r="AS172" s="14" t="s">
        <v>5465</v>
      </c>
      <c r="AT172" s="14" t="str">
        <f>_xlfn.XLOOKUP(B172,'[9]cell downs 18042026 17h'!$B:$B,'[9]cell downs 18042026 17h'!$B:$B,"")</f>
        <v/>
      </c>
      <c r="AU172" s="14" t="str">
        <f>_xlfn.XLOOKUP(B172,'[10]Cells Huawei 19042026 15h'!$B:$B,'[10]Cells Huawei 19042026 15h'!$B:$B,"")</f>
        <v/>
      </c>
      <c r="AV172" s="9" t="str">
        <f>_xlfn.XLOOKUP(B172,'[11]cells down 19042026 9H40'!$B:$B,'[11]cells down 19042026 9H40'!$B:$B,"")</f>
        <v/>
      </c>
    </row>
    <row r="173" spans="1:48" x14ac:dyDescent="0.3">
      <c r="A173" s="3" t="s">
        <v>2064</v>
      </c>
      <c r="B173" s="23" t="s">
        <v>2065</v>
      </c>
      <c r="C173" s="3" t="str">
        <f>_xlfn.XLOOKUP(B173,'[1]daily break down'!$D:$D,'[1]daily break down'!$E:$E,"")</f>
        <v>LITTORAL</v>
      </c>
      <c r="D173" s="3" t="s">
        <v>11</v>
      </c>
      <c r="E173" s="3" t="s">
        <v>96</v>
      </c>
      <c r="F173" s="3" t="s">
        <v>31</v>
      </c>
      <c r="G173" s="3" t="s">
        <v>2066</v>
      </c>
      <c r="H173" s="28" t="str">
        <f>_xlfn.XLOOKUP(B173,[2]CALCULATION!$B:$B,[2]CALCULATION!$H:$H,"")</f>
        <v>NOKIA</v>
      </c>
      <c r="I173" s="26">
        <v>6.440116045231119</v>
      </c>
      <c r="J173" s="26">
        <v>5.546013788655749</v>
      </c>
      <c r="K173" s="26">
        <v>5.9283086923891304</v>
      </c>
      <c r="L173" s="26">
        <v>6.2227514581417926</v>
      </c>
      <c r="M173" s="26">
        <v>4.7402962905890718</v>
      </c>
      <c r="N173" s="26">
        <v>4.9152397026425287</v>
      </c>
      <c r="O173" s="26">
        <v>4.7076045920332836</v>
      </c>
      <c r="P173" s="114" t="s">
        <v>6362</v>
      </c>
      <c r="Q173" s="42" t="s">
        <v>5538</v>
      </c>
      <c r="R173" s="42"/>
      <c r="S173" s="41" t="str" cm="1">
        <f t="array" ref="S173">IFERROR(_xlfn.IFS(
U173="MPR ISSUE","PDH",
U173="BSS Hardware Issue","BSS",
U173="Sites strategiques, MLL, Pylone, etc.","ENVTECH",
U173="AKTIVCO DEFAUT GE &amp; POWER Cabinet","AKTIVCO",
U173="AKTIVCO Coupure ENEO &amp; Baisse de tension","AKTIVCO GRID ONLY",
U173="Coupure ENEO &amp; Baisse de tension","IHS GRID ONLY",
U173="Defaut GE &amp; POWER Cabinet","IHS",
U173="Sharing","Partners",
U173="Sites strategiques &amp; DataCenter","SST &amp; DC",
U173="Exclu","Exclu",
U173="SAT","SAT",
U173="SPARE-ISSUE","SPARE-ISSUE",
U173="Fiber CAmtel","TRANS_FO_CAMTEL",
U173="Fiber AOF","Fiber AOF",
U173="Projet OCM (HUAWEI)","TRAVAUX-HUAWEI",
U173="Projet OCM (NOKIA)","TRAVAUX-NOKIA",
U173="ACCESS-ISSUE","ACCESS-ISSUE",
U173="Projet OCM (ZTE, NOKIA, autres projets)","TRAVAUX OCM",
U173="No root CAuse","No root cause",
U173="ODU HS","PDH",
U173="IP &amp; VLAN","PDH",
U173="Warehouse HUAWEI","SPARE-ISSUE",
U173="SPARE-HS","SPARE-ISSUE",
U173="Power Telco","BSS",U173="no impacts","no impacts"
),"")</f>
        <v>No root cause</v>
      </c>
      <c r="T173" s="41" t="str" cm="1">
        <f t="array" ref="T173">IFERROR(_xlfn.IFS(
U173="MPR ISSUE","TX ISSUE",
U173="BSS Hardware Issue","RAN ISSUE",
U173="Sites strategiques, MLL, Pylone, etc.","ENVTECH",
U173="AKTIVCO DEFAUT GE &amp; POWER Cabinet","POWER ISSUE",
U173="AKTIVCO Coupure ENEO &amp; Baisse de tension","POWER ISSUE",
U173="Coupure ENEO &amp; Baisse de tension","POWER ISSUE",
U173="Defaut GE &amp; POWER Cabinet","POWER ISSUE",
U173="Sharing","POWER ISSUE",
U173="Sites strategiques &amp; DataCenter","POWER ISSUE",
U173="Exclu","Exclu",
U173="SAT","TX ISSUE",
U173="SPARE-ISSUE","SPARE-ISSUE",
U173="Fiber CAmtel","TX ISSUE",
U173="Fiber AOF","TX ISSUE",
U173="Projet OCM (HUAWEI)","TRAVAUX-HUAWEI",
U173="Projet OCM (NOKIA)","TRAVAUX -NOKIA",
U173="ACCESS-ISSUE","ACCESS-ISSUE",
U173="Projet OCM (ZTE, NOKIA, autres projets)","TRAVAUX OCM",
U173="No root CAuse","No root cause",
U173="ODU HS","TX ISSUE",
U173="IP &amp; VLAN","TX ISSUE",
U173="Warehouse HUAWEI","SPARE-ISSUE",
U173="SPARE-HS","SPARE-ISSUE",
U173="Power Telco","RAN ISSUE",U173="no impacts","no impacts"
),"")</f>
        <v>No root cause</v>
      </c>
      <c r="U173" s="68" t="s">
        <v>5691</v>
      </c>
      <c r="V173" s="41" t="str" cm="1">
        <f t="array" ref="V173">IFERROR(_xlfn.IFS(
U173="MPR ISSUE","ACTIVE",
U173="BSS Hardware Issue","ACTIVE",
U173="Sites strategiques, MLL, Pylone, etc.","PASSIVE",
U173="AKTIVCO DEFAUT GE &amp; POWER Cabinet","PASSIVE",
U173="AKTIVCO Coupure ENEO &amp; Baisse de tension","PASSIVE",
U173="Coupure ENEO &amp; Baisse de tension","PASSIVE",
U173="Defaut GE &amp; POWER Cabinet","PASSIVE",
U173="Sharing","PASSIVE",
U173="Sites strategiques &amp; DataCenter","PASSIVE",
U173="Exclu","Exclu",
U173="SAT","ACTIVE",
U173="SPARE-ISSUE","SPARE-ISSUE",
U173="Fiber CAmtel","ACTIVE",
U173="Fiber AOF","ACTIVE",
U173="Projet OCM (HUAWEI)","PLANNED WORKS",
U173="Projet OCM (NOKIA)","PLANNED WORKS",
U173="ACCESS-ISSUE","ACCESS-ISSUE",
U173="Projet OCM (ZTE, NOKIA, autres projets)","PLANNED WORKS",
U173="No root CAuse","No root cause",
U173="ODU HS","ACTIVE",
U173="IP &amp; VLAN","ACTIVE",
U173="Warehouse HUAWEI","SPARE-ISSUE",
U173="SPARE-HS","SPARE-ISSUE",
U173="Power Telco","ACTIVE", U173="no impacts","no impacts"
),"")</f>
        <v>No root cause</v>
      </c>
      <c r="W173" s="119" t="s">
        <v>6383</v>
      </c>
      <c r="X173" s="119"/>
      <c r="Y173" s="119"/>
      <c r="Z173" s="119"/>
      <c r="AA173" s="119" t="s">
        <v>6365</v>
      </c>
      <c r="AB173" s="17" t="s">
        <v>6246</v>
      </c>
      <c r="AC173" s="17" t="str">
        <f>_xlfn.XLOOKUP(B173,'INCIDENT-04-27-2026'!E:E,'INCIDENT-04-27-2026'!F:F,"")</f>
        <v/>
      </c>
      <c r="AD173" s="9"/>
      <c r="AE173" s="7" t="s">
        <v>6070</v>
      </c>
      <c r="AF173" s="6" t="str">
        <f>_xlfn.XLOOKUP(B173,'[13]Input_27-04'!$B:$B,'[13]Input_27-04'!$M:$M,"")</f>
        <v/>
      </c>
      <c r="AG173" s="7"/>
      <c r="AH173" s="3"/>
      <c r="AI173" s="18" t="str">
        <f>_xlfn.XLOOKUP(B173,'[3]Cells Huawei 27042026 10h'!$B:$B,'[3]Cells Huawei 27042026 10h'!$T:$T,"")</f>
        <v/>
      </c>
      <c r="AJ173" s="18" t="str">
        <f>_xlfn.XLOOKUP(B173,'[3]Cells Huawei 27042026 15h'!$B:$B,'[3]Cells Huawei 27042026 15h'!$T:$T,"")</f>
        <v/>
      </c>
      <c r="AK173" s="18" t="str">
        <f>_xlfn.XLOOKUP(B173,'[4]cells down 27042026 11h28'!$B:$B,'[4]cells down 27042026 11h28'!$R:$R,"")</f>
        <v/>
      </c>
      <c r="AL173" s="18" t="str">
        <f>_xlfn.XLOOKUP(B173,'[4]cells down 27042026 18h01'!$B:$B,'[4]cells down 27042026 18h01'!$R:$R,"")</f>
        <v/>
      </c>
      <c r="AM173" s="18" t="str">
        <f>_xlfn.XLOOKUP(B173,'[5]cell downs 27042026 11h'!$B:$B,'[5]cell downs 27042026 11h'!$R:$R,"")</f>
        <v/>
      </c>
      <c r="AN173" s="18" t="str">
        <f>_xlfn.XLOOKUP(B173,'[5]cell downs 27042026 17h40'!$B:$B,'[5]cell downs 27042026 17h40'!$R:$R,"")</f>
        <v/>
      </c>
      <c r="AO173" s="18" t="str">
        <f>_xlfn.XLOOKUP(B173,'[6]ALL SITES DOWN'!$D:$D,'[6]ALL SITES DOWN'!$J:$J,"")</f>
        <v/>
      </c>
      <c r="AP173" s="18" t="str">
        <f>_xlfn.XLOOKUP(B173,'[7]ALL SITES DOWN'!$D:$D,'[7]ALL SITES DOWN'!$J:$J,"")</f>
        <v>(04/27/2026 ocm ran 11h):-power status check ongoing</v>
      </c>
      <c r="AQ173" s="9" t="str">
        <f>_xlfn.XLOOKUP(B173,[8]sheet1!$AC:$AC,[8]sheet1!$AF:$AF,"")</f>
        <v/>
      </c>
      <c r="AR173" s="14"/>
      <c r="AS173" s="14" t="s">
        <v>5465</v>
      </c>
      <c r="AT173" s="14" t="str">
        <f>_xlfn.XLOOKUP(B173,'[9]cell downs 18042026 17h'!$B:$B,'[9]cell downs 18042026 17h'!$B:$B,"")</f>
        <v/>
      </c>
      <c r="AU173" s="14" t="str">
        <f>_xlfn.XLOOKUP(B173,'[10]Cells Huawei 19042026 15h'!$B:$B,'[10]Cells Huawei 19042026 15h'!$B:$B,"")</f>
        <v/>
      </c>
      <c r="AV173" s="9" t="str">
        <f>_xlfn.XLOOKUP(B173,'[11]cells down 19042026 9H40'!$B:$B,'[11]cells down 19042026 9H40'!$B:$B,"")</f>
        <v/>
      </c>
    </row>
    <row r="174" spans="1:48" x14ac:dyDescent="0.3">
      <c r="A174" s="1" t="s">
        <v>71</v>
      </c>
      <c r="B174" s="8" t="s">
        <v>72</v>
      </c>
      <c r="C174" s="3" t="str">
        <f>_xlfn.XLOOKUP(B174,'[1]daily break down'!$D:$D,'[1]daily break down'!$E:$E,"")</f>
        <v>Yaounde</v>
      </c>
      <c r="D174" s="1" t="s">
        <v>5426</v>
      </c>
      <c r="E174" s="1"/>
      <c r="F174" s="3" t="s">
        <v>37</v>
      </c>
      <c r="G174" s="1" t="s">
        <v>38</v>
      </c>
      <c r="H174" s="29" t="str">
        <f>_xlfn.XLOOKUP(B174,[2]CALCULATION!$B:$B,[2]CALCULATION!$H:$H,"")</f>
        <v>ZTE</v>
      </c>
      <c r="I174" s="26">
        <v>0</v>
      </c>
      <c r="J174" s="26">
        <v>0.56694146955338154</v>
      </c>
      <c r="K174" s="26">
        <v>0.26971988939397845</v>
      </c>
      <c r="L174" s="26">
        <v>1.561835643332677</v>
      </c>
      <c r="M174" s="26">
        <v>1.9730768791751916</v>
      </c>
      <c r="N174" s="26">
        <v>8.7709348149289603</v>
      </c>
      <c r="O174" s="26">
        <v>4.6657634983006719</v>
      </c>
      <c r="P174" s="114" t="s">
        <v>6362</v>
      </c>
      <c r="Q174" s="42" t="s">
        <v>5538</v>
      </c>
      <c r="R174" s="42"/>
      <c r="S174" s="41" t="str" cm="1">
        <f t="array" ref="S174">IFERROR(_xlfn.IFS(
U174="MPR ISSUE","PDH",
U174="BSS Hardware Issue","BSS",
U174="Sites strategiques, MLL, Pylone, etc.","ENVTECH",
U174="AKTIVCO DEFAUT GE &amp; POWER Cabinet","AKTIVCO",
U174="AKTIVCO Coupure ENEO &amp; Baisse de tension","AKTIVCO GRID ONLY",
U174="Coupure ENEO &amp; Baisse de tension","IHS GRID ONLY",
U174="Defaut GE &amp; POWER Cabinet","IHS",
U174="Sharing","Partners",
U174="Sites strategiques &amp; DataCenter","SST &amp; DC",
U174="Exclu","Exclu",
U174="SAT","SAT",
U174="SPARE-ISSUE","SPARE-ISSUE",
U174="Fiber CAmtel","TRANS_FO_CAMTEL",
U174="Fiber AOF","Fiber AOF",
U174="Projet OCM (HUAWEI)","TRAVAUX-HUAWEI",
U174="Projet OCM (NOKIA)","TRAVAUX-NOKIA",
U174="ACCESS-ISSUE","ACCESS-ISSUE",
U174="Projet OCM (ZTE, NOKIA, autres projets)","TRAVAUX OCM",
U174="No root CAuse","No root cause",
U174="ODU HS","PDH",
U174="IP &amp; VLAN","PDH",
U174="Warehouse HUAWEI","SPARE-ISSUE",
U174="SPARE-HS","SPARE-ISSUE",
U174="Power Telco","BSS",U174="no impacts","no impacts"
),"")</f>
        <v>No root cause</v>
      </c>
      <c r="T174" s="41" t="str" cm="1">
        <f t="array" ref="T174">IFERROR(_xlfn.IFS(
U174="MPR ISSUE","TX ISSUE",
U174="BSS Hardware Issue","RAN ISSUE",
U174="Sites strategiques, MLL, Pylone, etc.","ENVTECH",
U174="AKTIVCO DEFAUT GE &amp; POWER Cabinet","POWER ISSUE",
U174="AKTIVCO Coupure ENEO &amp; Baisse de tension","POWER ISSUE",
U174="Coupure ENEO &amp; Baisse de tension","POWER ISSUE",
U174="Defaut GE &amp; POWER Cabinet","POWER ISSUE",
U174="Sharing","POWER ISSUE",
U174="Sites strategiques &amp; DataCenter","POWER ISSUE",
U174="Exclu","Exclu",
U174="SAT","TX ISSUE",
U174="SPARE-ISSUE","SPARE-ISSUE",
U174="Fiber CAmtel","TX ISSUE",
U174="Fiber AOF","TX ISSUE",
U174="Projet OCM (HUAWEI)","TRAVAUX-HUAWEI",
U174="Projet OCM (NOKIA)","TRAVAUX -NOKIA",
U174="ACCESS-ISSUE","ACCESS-ISSUE",
U174="Projet OCM (ZTE, NOKIA, autres projets)","TRAVAUX OCM",
U174="No root CAuse","No root cause",
U174="ODU HS","TX ISSUE",
U174="IP &amp; VLAN","TX ISSUE",
U174="Warehouse HUAWEI","SPARE-ISSUE",
U174="SPARE-HS","SPARE-ISSUE",
U174="Power Telco","RAN ISSUE",U174="no impacts","no impacts"
),"")</f>
        <v>No root cause</v>
      </c>
      <c r="U174" s="68" t="s">
        <v>5691</v>
      </c>
      <c r="V174" s="41" t="str" cm="1">
        <f t="array" ref="V174">IFERROR(_xlfn.IFS(
U174="MPR ISSUE","ACTIVE",
U174="BSS Hardware Issue","ACTIVE",
U174="Sites strategiques, MLL, Pylone, etc.","PASSIVE",
U174="AKTIVCO DEFAUT GE &amp; POWER Cabinet","PASSIVE",
U174="AKTIVCO Coupure ENEO &amp; Baisse de tension","PASSIVE",
U174="Coupure ENEO &amp; Baisse de tension","PASSIVE",
U174="Defaut GE &amp; POWER Cabinet","PASSIVE",
U174="Sharing","PASSIVE",
U174="Sites strategiques &amp; DataCenter","PASSIVE",
U174="Exclu","Exclu",
U174="SAT","ACTIVE",
U174="SPARE-ISSUE","SPARE-ISSUE",
U174="Fiber CAmtel","ACTIVE",
U174="Fiber AOF","ACTIVE",
U174="Projet OCM (HUAWEI)","PLANNED WORKS",
U174="Projet OCM (NOKIA)","PLANNED WORKS",
U174="ACCESS-ISSUE","ACCESS-ISSUE",
U174="Projet OCM (ZTE, NOKIA, autres projets)","PLANNED WORKS",
U174="No root CAuse","No root cause",
U174="ODU HS","ACTIVE",
U174="IP &amp; VLAN","ACTIVE",
U174="Warehouse HUAWEI","SPARE-ISSUE",
U174="SPARE-HS","SPARE-ISSUE",
U174="Power Telco","ACTIVE", U174="no impacts","no impacts"
),"")</f>
        <v>No root cause</v>
      </c>
      <c r="W174" s="119"/>
      <c r="X174" s="119"/>
      <c r="Y174" s="119"/>
      <c r="Z174" s="119"/>
      <c r="AA174" s="119"/>
      <c r="AB174" s="17" t="s">
        <v>6240</v>
      </c>
      <c r="AC174" s="17" t="str">
        <f>_xlfn.XLOOKUP(B174,'INCIDENT-04-27-2026'!E:E,'INCIDENT-04-27-2026'!F:F,"")</f>
        <v/>
      </c>
      <c r="AD174" s="9"/>
      <c r="AE174" s="7" t="s">
        <v>6068</v>
      </c>
      <c r="AF174" s="6" t="str">
        <f>_xlfn.XLOOKUP(B174,'[13]Input_27-04'!$B:$B,'[13]Input_27-04'!$M:$M,"")</f>
        <v/>
      </c>
      <c r="AG174" s="7"/>
      <c r="AH174" s="3"/>
      <c r="AI174" s="18" t="str">
        <f>_xlfn.XLOOKUP(B174,'[3]Cells Huawei 27042026 10h'!$B:$B,'[3]Cells Huawei 27042026 10h'!$T:$T,"")</f>
        <v/>
      </c>
      <c r="AJ174" s="18" t="str">
        <f>_xlfn.XLOOKUP(B174,'[3]Cells Huawei 27042026 15h'!$B:$B,'[3]Cells Huawei 27042026 15h'!$T:$T,"")</f>
        <v/>
      </c>
      <c r="AK174" s="18" t="str">
        <f>_xlfn.XLOOKUP(B174,'[4]cells down 27042026 11h28'!$B:$B,'[4]cells down 27042026 11h28'!$R:$R,"")</f>
        <v/>
      </c>
      <c r="AL174" s="18" t="str">
        <f>_xlfn.XLOOKUP(B174,'[4]cells down 27042026 18h01'!$B:$B,'[4]cells down 27042026 18h01'!$R:$R,"")</f>
        <v>(04/27/2026 cell zte):-27/04/2026 : Besoin d'analyse BO RAN</v>
      </c>
      <c r="AM174" s="18" t="str">
        <f>_xlfn.XLOOKUP(B174,'[5]cell downs 27042026 11h'!$B:$B,'[5]cell downs 27042026 11h'!$R:$R,"")</f>
        <v/>
      </c>
      <c r="AN174" s="18" t="str">
        <f>_xlfn.XLOOKUP(B174,'[5]cell downs 27042026 17h40'!$B:$B,'[5]cell downs 27042026 17h40'!$R:$R,"")</f>
        <v/>
      </c>
      <c r="AO174" s="18" t="str">
        <f>_xlfn.XLOOKUP(B174,'[6]ALL SITES DOWN'!$D:$D,'[6]ALL SITES DOWN'!$J:$J,"")</f>
        <v/>
      </c>
      <c r="AP174" s="18" t="str">
        <f>_xlfn.XLOOKUP(B174,'[7]ALL SITES DOWN'!$D:$D,'[7]ALL SITES DOWN'!$J:$J,"")</f>
        <v/>
      </c>
      <c r="AQ174" s="9" t="str">
        <f>_xlfn.XLOOKUP(B174,[8]sheet1!$AC:$AC,[8]sheet1!$AF:$AF,"")</f>
        <v/>
      </c>
      <c r="AR174" s="14"/>
      <c r="AS174" s="14" t="s">
        <v>5465</v>
      </c>
      <c r="AT174" s="14" t="str">
        <f>_xlfn.XLOOKUP(B174,'[9]cell downs 18042026 17h'!$B:$B,'[9]cell downs 18042026 17h'!$B:$B,"")</f>
        <v/>
      </c>
      <c r="AU174" s="14" t="str">
        <f>_xlfn.XLOOKUP(B174,'[10]Cells Huawei 19042026 15h'!$B:$B,'[10]Cells Huawei 19042026 15h'!$B:$B,"")</f>
        <v/>
      </c>
      <c r="AV174" s="9" t="str">
        <f>_xlfn.XLOOKUP(B174,'[11]cells down 19042026 9H40'!$B:$B,'[11]cells down 19042026 9H40'!$B:$B,"")</f>
        <v/>
      </c>
    </row>
    <row r="175" spans="1:48" x14ac:dyDescent="0.3">
      <c r="A175" s="1" t="s">
        <v>651</v>
      </c>
      <c r="B175" s="1" t="s">
        <v>652</v>
      </c>
      <c r="C175" s="3" t="str">
        <f>_xlfn.XLOOKUP(B175,'[1]daily break down'!$D:$D,'[1]daily break down'!$E:$E,"")</f>
        <v>Maroua</v>
      </c>
      <c r="D175" s="1" t="s">
        <v>21</v>
      </c>
      <c r="E175" s="1" t="s">
        <v>80</v>
      </c>
      <c r="F175" s="3" t="s">
        <v>55</v>
      </c>
      <c r="G175" s="1" t="s">
        <v>84</v>
      </c>
      <c r="H175" s="27" t="str">
        <f>_xlfn.XLOOKUP(B175,[2]CALCULATION!$B:$B,[2]CALCULATION!$H:$H,"")</f>
        <v>Huawei</v>
      </c>
      <c r="I175" s="26">
        <v>4.2763702333969675</v>
      </c>
      <c r="J175" s="26">
        <v>2.6707316377167682</v>
      </c>
      <c r="K175" s="26">
        <v>3.302253925857439</v>
      </c>
      <c r="L175" s="26">
        <v>4.8987431263608165</v>
      </c>
      <c r="M175" s="26">
        <v>2.6380221040826632</v>
      </c>
      <c r="N175" s="26">
        <v>12.469680366860427</v>
      </c>
      <c r="O175" s="26">
        <v>4.6416326373372367</v>
      </c>
      <c r="P175" s="114" t="s">
        <v>6362</v>
      </c>
      <c r="Q175" s="42" t="s">
        <v>5538</v>
      </c>
      <c r="R175" s="42"/>
      <c r="S175" s="41" t="str" cm="1">
        <f t="array" ref="S175">IFERROR(_xlfn.IFS(
U175="MPR ISSUE","PDH",
U175="BSS Hardware Issue","BSS",
U175="Sites strategiques, MLL, Pylone, etc.","ENVTECH",
U175="AKTIVCO DEFAUT GE &amp; POWER Cabinet","AKTIVCO",
U175="AKTIVCO Coupure ENEO &amp; Baisse de tension","AKTIVCO GRID ONLY",
U175="Coupure ENEO &amp; Baisse de tension","IHS GRID ONLY",
U175="Defaut GE &amp; POWER Cabinet","IHS",
U175="Sharing","Partners",
U175="Sites strategiques &amp; DataCenter","SST &amp; DC",
U175="Exclu","Exclu",
U175="SAT","SAT",
U175="SPARE-ISSUE","SPARE-ISSUE",
U175="Fiber CAmtel","TRANS_FO_CAMTEL",
U175="Fiber AOF","Fiber AOF",
U175="Projet OCM (HUAWEI)","TRAVAUX-HUAWEI",
U175="Projet OCM (NOKIA)","TRAVAUX-NOKIA",
U175="ACCESS-ISSUE","ACCESS-ISSUE",
U175="Projet OCM (ZTE, NOKIA, autres projets)","TRAVAUX OCM",
U175="No root CAuse","No root cause",
U175="ODU HS","PDH",
U175="IP &amp; VLAN","PDH",
U175="Warehouse HUAWEI","SPARE-ISSUE",
U175="SPARE-HS","SPARE-ISSUE",
U175="Power Telco","BSS",U175="no impacts","no impacts"
),"")</f>
        <v>No root cause</v>
      </c>
      <c r="T175" s="41" t="str" cm="1">
        <f t="array" ref="T175">IFERROR(_xlfn.IFS(
U175="MPR ISSUE","TX ISSUE",
U175="BSS Hardware Issue","RAN ISSUE",
U175="Sites strategiques, MLL, Pylone, etc.","ENVTECH",
U175="AKTIVCO DEFAUT GE &amp; POWER Cabinet","POWER ISSUE",
U175="AKTIVCO Coupure ENEO &amp; Baisse de tension","POWER ISSUE",
U175="Coupure ENEO &amp; Baisse de tension","POWER ISSUE",
U175="Defaut GE &amp; POWER Cabinet","POWER ISSUE",
U175="Sharing","POWER ISSUE",
U175="Sites strategiques &amp; DataCenter","POWER ISSUE",
U175="Exclu","Exclu",
U175="SAT","TX ISSUE",
U175="SPARE-ISSUE","SPARE-ISSUE",
U175="Fiber CAmtel","TX ISSUE",
U175="Fiber AOF","TX ISSUE",
U175="Projet OCM (HUAWEI)","TRAVAUX-HUAWEI",
U175="Projet OCM (NOKIA)","TRAVAUX -NOKIA",
U175="ACCESS-ISSUE","ACCESS-ISSUE",
U175="Projet OCM (ZTE, NOKIA, autres projets)","TRAVAUX OCM",
U175="No root CAuse","No root cause",
U175="ODU HS","TX ISSUE",
U175="IP &amp; VLAN","TX ISSUE",
U175="Warehouse HUAWEI","SPARE-ISSUE",
U175="SPARE-HS","SPARE-ISSUE",
U175="Power Telco","RAN ISSUE",U175="no impacts","no impacts"
),"")</f>
        <v>No root cause</v>
      </c>
      <c r="U175" s="68" t="s">
        <v>5691</v>
      </c>
      <c r="V175" s="41" t="str" cm="1">
        <f t="array" ref="V175">IFERROR(_xlfn.IFS(
U175="MPR ISSUE","ACTIVE",
U175="BSS Hardware Issue","ACTIVE",
U175="Sites strategiques, MLL, Pylone, etc.","PASSIVE",
U175="AKTIVCO DEFAUT GE &amp; POWER Cabinet","PASSIVE",
U175="AKTIVCO Coupure ENEO &amp; Baisse de tension","PASSIVE",
U175="Coupure ENEO &amp; Baisse de tension","PASSIVE",
U175="Defaut GE &amp; POWER Cabinet","PASSIVE",
U175="Sharing","PASSIVE",
U175="Sites strategiques &amp; DataCenter","PASSIVE",
U175="Exclu","Exclu",
U175="SAT","ACTIVE",
U175="SPARE-ISSUE","SPARE-ISSUE",
U175="Fiber CAmtel","ACTIVE",
U175="Fiber AOF","ACTIVE",
U175="Projet OCM (HUAWEI)","PLANNED WORKS",
U175="Projet OCM (NOKIA)","PLANNED WORKS",
U175="ACCESS-ISSUE","ACCESS-ISSUE",
U175="Projet OCM (ZTE, NOKIA, autres projets)","PLANNED WORKS",
U175="No root CAuse","No root cause",
U175="ODU HS","ACTIVE",
U175="IP &amp; VLAN","ACTIVE",
U175="Warehouse HUAWEI","SPARE-ISSUE",
U175="SPARE-HS","SPARE-ISSUE",
U175="Power Telco","ACTIVE", U175="no impacts","no impacts"
),"")</f>
        <v>No root cause</v>
      </c>
      <c r="W175" s="119"/>
      <c r="X175" s="119"/>
      <c r="Y175" s="119"/>
      <c r="Z175" s="119"/>
      <c r="AA175" s="119"/>
      <c r="AB175" s="17" t="s">
        <v>6073</v>
      </c>
      <c r="AC175" s="17" t="str">
        <f>_xlfn.XLOOKUP(B175,'INCIDENT-04-27-2026'!E:E,'INCIDENT-04-27-2026'!F:F,"")</f>
        <v/>
      </c>
      <c r="AD175" s="9"/>
      <c r="AE175" s="7" t="s">
        <v>6073</v>
      </c>
      <c r="AF175" s="6" t="str">
        <f>_xlfn.XLOOKUP(B175,'[13]Input_27-04'!$B:$B,'[13]Input_27-04'!$M:$M,"")</f>
        <v>No power issue</v>
      </c>
      <c r="AG175" s="7"/>
      <c r="AH175" s="3"/>
      <c r="AI175" s="18" t="str">
        <f>_xlfn.XLOOKUP(B175,'[3]Cells Huawei 27042026 10h'!$B:$B,'[3]Cells Huawei 27042026 10h'!$T:$T,"")</f>
        <v/>
      </c>
      <c r="AJ175" s="18" t="str">
        <f>_xlfn.XLOOKUP(B175,'[3]Cells Huawei 27042026 15h'!$B:$B,'[3]Cells Huawei 27042026 15h'!$T:$T,"")</f>
        <v/>
      </c>
      <c r="AK175" s="18" t="str">
        <f>_xlfn.XLOOKUP(B175,'[4]cells down 27042026 11h28'!$B:$B,'[4]cells down 27042026 11h28'!$R:$R,"")</f>
        <v/>
      </c>
      <c r="AL175" s="18" t="str">
        <f>_xlfn.XLOOKUP(B175,'[4]cells down 27042026 18h01'!$B:$B,'[4]cells down 27042026 18h01'!$R:$R,"")</f>
        <v/>
      </c>
      <c r="AM175" s="18" t="str">
        <f>_xlfn.XLOOKUP(B175,'[5]cell downs 27042026 11h'!$B:$B,'[5]cell downs 27042026 11h'!$R:$R,"")</f>
        <v/>
      </c>
      <c r="AN175" s="18" t="str">
        <f>_xlfn.XLOOKUP(B175,'[5]cell downs 27042026 17h40'!$B:$B,'[5]cell downs 27042026 17h40'!$R:$R,"")</f>
        <v/>
      </c>
      <c r="AO175" s="18" t="str">
        <f>_xlfn.XLOOKUP(B175,'[6]ALL SITES DOWN'!$D:$D,'[6]ALL SITES DOWN'!$J:$J,"")</f>
        <v/>
      </c>
      <c r="AP175" s="18" t="str">
        <f>_xlfn.XLOOKUP(B175,'[7]ALL SITES DOWN'!$D:$D,'[7]ALL SITES DOWN'!$J:$J,"")</f>
        <v/>
      </c>
      <c r="AQ175" s="9" t="str">
        <f>_xlfn.XLOOKUP(B175,[8]sheet1!$AC:$AC,[8]sheet1!$AF:$AF,"")</f>
        <v/>
      </c>
      <c r="AR175" s="14"/>
      <c r="AS175" s="14" t="s">
        <v>5465</v>
      </c>
      <c r="AT175" s="14" t="str">
        <f>_xlfn.XLOOKUP(B175,'[9]cell downs 18042026 17h'!$B:$B,'[9]cell downs 18042026 17h'!$B:$B,"")</f>
        <v/>
      </c>
      <c r="AU175" s="14" t="str">
        <f>_xlfn.XLOOKUP(B175,'[10]Cells Huawei 19042026 15h'!$B:$B,'[10]Cells Huawei 19042026 15h'!$B:$B,"")</f>
        <v/>
      </c>
      <c r="AV175" s="9" t="str">
        <f>_xlfn.XLOOKUP(B175,'[11]cells down 19042026 9H40'!$B:$B,'[11]cells down 19042026 9H40'!$B:$B,"")</f>
        <v/>
      </c>
    </row>
    <row r="176" spans="1:48" x14ac:dyDescent="0.3">
      <c r="A176" s="1" t="s">
        <v>1140</v>
      </c>
      <c r="B176" s="8" t="s">
        <v>1141</v>
      </c>
      <c r="C176" s="3" t="str">
        <f>_xlfn.XLOOKUP(B176,'[1]daily break down'!$D:$D,'[1]daily break down'!$E:$E,"")</f>
        <v>CENTRE</v>
      </c>
      <c r="D176" s="1" t="s">
        <v>21</v>
      </c>
      <c r="E176" s="1" t="s">
        <v>188</v>
      </c>
      <c r="F176" s="3" t="s">
        <v>226</v>
      </c>
      <c r="G176" s="1" t="s">
        <v>1140</v>
      </c>
      <c r="H176" s="28" t="str">
        <f>_xlfn.XLOOKUP(B176,[2]CALCULATION!$B:$B,[2]CALCULATION!$H:$H,"")</f>
        <v>NOKIA</v>
      </c>
      <c r="I176" s="26">
        <v>7.6880171925794354</v>
      </c>
      <c r="J176" s="26">
        <v>4.65729183609991</v>
      </c>
      <c r="K176" s="26">
        <v>4.0398592598299823</v>
      </c>
      <c r="L176" s="26">
        <v>4.6214076585253103</v>
      </c>
      <c r="M176" s="26">
        <v>4.6214076585253103</v>
      </c>
      <c r="N176" s="26">
        <v>4.9827285101574343</v>
      </c>
      <c r="O176" s="26">
        <v>4.6275072553098591</v>
      </c>
      <c r="P176" s="114" t="s">
        <v>6362</v>
      </c>
      <c r="Q176" s="42" t="s">
        <v>5538</v>
      </c>
      <c r="R176" s="42"/>
      <c r="S176" s="41" t="str" cm="1">
        <f t="array" ref="S176">IFERROR(_xlfn.IFS(
U176="MPR ISSUE","PDH",
U176="BSS Hardware Issue","BSS",
U176="Sites strategiques, MLL, Pylone, etc.","ENVTECH",
U176="AKTIVCO DEFAUT GE &amp; POWER Cabinet","AKTIVCO",
U176="AKTIVCO Coupure ENEO &amp; Baisse de tension","AKTIVCO GRID ONLY",
U176="Coupure ENEO &amp; Baisse de tension","IHS GRID ONLY",
U176="Defaut GE &amp; POWER Cabinet","IHS",
U176="Sharing","Partners",
U176="Sites strategiques &amp; DataCenter","SST &amp; DC",
U176="Exclu","Exclu",
U176="SAT","SAT",
U176="SPARE-ISSUE","SPARE-ISSUE",
U176="Fiber CAmtel","TRANS_FO_CAMTEL",
U176="Fiber AOF","Fiber AOF",
U176="Projet OCM (HUAWEI)","TRAVAUX-HUAWEI",
U176="Projet OCM (NOKIA)","TRAVAUX-NOKIA",
U176="ACCESS-ISSUE","ACCESS-ISSUE",
U176="Projet OCM (ZTE, NOKIA, autres projets)","TRAVAUX OCM",
U176="No root CAuse","No root cause",
U176="ODU HS","PDH",
U176="IP &amp; VLAN","PDH",
U176="Warehouse HUAWEI","SPARE-ISSUE",
U176="SPARE-HS","SPARE-ISSUE",
U176="Power Telco","BSS",U176="no impacts","no impacts"
),"")</f>
        <v>Fiber AOF</v>
      </c>
      <c r="T176" s="41" t="str" cm="1">
        <f t="array" ref="T176">IFERROR(_xlfn.IFS(
U176="MPR ISSUE","TX ISSUE",
U176="BSS Hardware Issue","RAN ISSUE",
U176="Sites strategiques, MLL, Pylone, etc.","ENVTECH",
U176="AKTIVCO DEFAUT GE &amp; POWER Cabinet","POWER ISSUE",
U176="AKTIVCO Coupure ENEO &amp; Baisse de tension","POWER ISSUE",
U176="Coupure ENEO &amp; Baisse de tension","POWER ISSUE",
U176="Defaut GE &amp; POWER Cabinet","POWER ISSUE",
U176="Sharing","POWER ISSUE",
U176="Sites strategiques &amp; DataCenter","POWER ISSUE",
U176="Exclu","Exclu",
U176="SAT","TX ISSUE",
U176="SPARE-ISSUE","SPARE-ISSUE",
U176="Fiber CAmtel","TX ISSUE",
U176="Fiber AOF","TX ISSUE",
U176="Projet OCM (HUAWEI)","TRAVAUX-HUAWEI",
U176="Projet OCM (NOKIA)","TRAVAUX -NOKIA",
U176="ACCESS-ISSUE","ACCESS-ISSUE",
U176="Projet OCM (ZTE, NOKIA, autres projets)","TRAVAUX OCM",
U176="No root CAuse","No root cause",
U176="ODU HS","TX ISSUE",
U176="IP &amp; VLAN","TX ISSUE",
U176="Warehouse HUAWEI","SPARE-ISSUE",
U176="SPARE-HS","SPARE-ISSUE",
U176="Power Telco","RAN ISSUE",U176="no impacts","no impacts"
),"")</f>
        <v>TX ISSUE</v>
      </c>
      <c r="U176" s="68" t="s">
        <v>5694</v>
      </c>
      <c r="V176" s="41" t="str" cm="1">
        <f t="array" ref="V176">IFERROR(_xlfn.IFS(
U176="MPR ISSUE","ACTIVE",
U176="BSS Hardware Issue","ACTIVE",
U176="Sites strategiques, MLL, Pylone, etc.","PASSIVE",
U176="AKTIVCO DEFAUT GE &amp; POWER Cabinet","PASSIVE",
U176="AKTIVCO Coupure ENEO &amp; Baisse de tension","PASSIVE",
U176="Coupure ENEO &amp; Baisse de tension","PASSIVE",
U176="Defaut GE &amp; POWER Cabinet","PASSIVE",
U176="Sharing","PASSIVE",
U176="Sites strategiques &amp; DataCenter","PASSIVE",
U176="Exclu","Exclu",
U176="SAT","ACTIVE",
U176="SPARE-ISSUE","SPARE-ISSUE",
U176="Fiber CAmtel","ACTIVE",
U176="Fiber AOF","ACTIVE",
U176="Projet OCM (HUAWEI)","PLANNED WORKS",
U176="Projet OCM (NOKIA)","PLANNED WORKS",
U176="ACCESS-ISSUE","ACCESS-ISSUE",
U176="Projet OCM (ZTE, NOKIA, autres projets)","PLANNED WORKS",
U176="No root CAuse","No root cause",
U176="ODU HS","ACTIVE",
U176="IP &amp; VLAN","ACTIVE",
U176="Warehouse HUAWEI","SPARE-ISSUE",
U176="SPARE-HS","SPARE-ISSUE",
U176="Power Telco","ACTIVE", U176="no impacts","no impacts"
),"")</f>
        <v>ACTIVE</v>
      </c>
      <c r="W176" s="119"/>
      <c r="X176" s="119"/>
      <c r="Y176" s="119"/>
      <c r="Z176" s="119"/>
      <c r="AA176" s="119"/>
      <c r="AB176" s="17" t="s">
        <v>6247</v>
      </c>
      <c r="AC176" s="17" t="str">
        <f>_xlfn.XLOOKUP(B176,'INCIDENT-04-27-2026'!E:E,'INCIDENT-04-27-2026'!F:F,"")</f>
        <v/>
      </c>
      <c r="AD176" s="9"/>
      <c r="AE176" s="7" t="s">
        <v>6123</v>
      </c>
      <c r="AF176" s="6" t="str">
        <f>_xlfn.XLOOKUP(B176,'[13]Input_27-04'!$B:$B,'[13]Input_27-04'!$M:$M,"")</f>
        <v>No power issue</v>
      </c>
      <c r="AG176" s="7"/>
      <c r="AH176" s="3"/>
      <c r="AI176" s="18" t="str">
        <f>_xlfn.XLOOKUP(B176,'[3]Cells Huawei 27042026 10h'!$B:$B,'[3]Cells Huawei 27042026 10h'!$T:$T,"")</f>
        <v/>
      </c>
      <c r="AJ176" s="18" t="str">
        <f>_xlfn.XLOOKUP(B176,'[3]Cells Huawei 27042026 15h'!$B:$B,'[3]Cells Huawei 27042026 15h'!$T:$T,"")</f>
        <v/>
      </c>
      <c r="AK176" s="18" t="str">
        <f>_xlfn.XLOOKUP(B176,'[4]cells down 27042026 11h28'!$B:$B,'[4]cells down 27042026 11h28'!$R:$R,"")</f>
        <v/>
      </c>
      <c r="AL176" s="18" t="str">
        <f>_xlfn.XLOOKUP(B176,'[4]cells down 27042026 18h01'!$B:$B,'[4]cells down 27042026 18h01'!$R:$R,"")</f>
        <v/>
      </c>
      <c r="AM176" s="18" t="str">
        <f>_xlfn.XLOOKUP(B176,'[5]cell downs 27042026 11h'!$B:$B,'[5]cell downs 27042026 11h'!$R:$R,"")</f>
        <v xml:space="preserve">(04/27/2026 cell nokia):-27/04/2026 : FME a recu la SFP ce jour || Intervention prevue pour demain 27/04/2026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v>
      </c>
      <c r="AN176" s="18" t="str">
        <f>_xlfn.XLOOKUP(B176,'[5]cell downs 27042026 17h40'!$B:$B,'[5]cell downs 27042026 17h40'!$R:$R,"")</f>
        <v xml:space="preserve">(04/27/2026 cell nokia):-27/04/2026 : FME a recu la SFP ce jour || Intervention prevue pour demain 27/04/2026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v>
      </c>
      <c r="AO176" s="18" t="str">
        <f>_xlfn.XLOOKUP(B176,'[6]ALL SITES DOWN'!$D:$D,'[6]ALL SITES DOWN'!$J:$J,"")</f>
        <v/>
      </c>
      <c r="AP176" s="18" t="str">
        <f>_xlfn.XLOOKUP(B176,'[7]ALL SITES DOWN'!$D:$D,'[7]ALL SITES DOWN'!$J:$J,"")</f>
        <v/>
      </c>
      <c r="AQ176" s="9" t="str">
        <f>_xlfn.XLOOKUP(B176,[8]sheet1!$AC:$AC,[8]sheet1!$AF:$AF,"")</f>
        <v/>
      </c>
      <c r="AR176" s="14"/>
      <c r="AS176" s="14" t="s">
        <v>5465</v>
      </c>
      <c r="AT176" s="14" t="str">
        <f>_xlfn.XLOOKUP(B176,'[9]cell downs 18042026 17h'!$B:$B,'[9]cell downs 18042026 17h'!$B:$B,"")</f>
        <v>EST_013</v>
      </c>
      <c r="AU176" s="14" t="str">
        <f>_xlfn.XLOOKUP(B176,'[10]Cells Huawei 19042026 15h'!$B:$B,'[10]Cells Huawei 19042026 15h'!$B:$B,"")</f>
        <v/>
      </c>
      <c r="AV176" s="9" t="str">
        <f>_xlfn.XLOOKUP(B176,'[11]cells down 19042026 9H40'!$B:$B,'[11]cells down 19042026 9H40'!$B:$B,"")</f>
        <v/>
      </c>
    </row>
    <row r="177" spans="1:48" hidden="1" x14ac:dyDescent="0.3">
      <c r="A177" s="1" t="s">
        <v>3120</v>
      </c>
      <c r="B177" s="8" t="s">
        <v>3121</v>
      </c>
      <c r="C177" s="3" t="str">
        <f>_xlfn.XLOOKUP(B177,'[1]daily break down'!$D:$D,'[1]daily break down'!$E:$E,"")</f>
        <v>EXTREME-NORD</v>
      </c>
      <c r="D177" s="1" t="s">
        <v>11</v>
      </c>
      <c r="E177" s="1" t="s">
        <v>12</v>
      </c>
      <c r="F177" s="3" t="s">
        <v>55</v>
      </c>
      <c r="G177" s="1" t="s">
        <v>3120</v>
      </c>
      <c r="H177" s="27" t="str">
        <f>_xlfn.XLOOKUP(B177,[2]CALCULATION!$B:$B,[2]CALCULATION!$H:$H,"")</f>
        <v>HUAWEI</v>
      </c>
      <c r="I177" s="26">
        <v>4.6228522998690194</v>
      </c>
      <c r="J177" s="26">
        <v>4.6228522998690194</v>
      </c>
      <c r="K177" s="26">
        <v>4.6228522998690194</v>
      </c>
      <c r="L177" s="26">
        <v>4.995694612094181</v>
      </c>
      <c r="M177" s="26">
        <v>4.6228522998690194</v>
      </c>
      <c r="N177" s="26">
        <v>4.6228522998690194</v>
      </c>
      <c r="O177" s="26">
        <v>4.6255275616166305</v>
      </c>
      <c r="P177" s="114" t="s">
        <v>6362</v>
      </c>
      <c r="Q177" s="42" t="s">
        <v>6353</v>
      </c>
      <c r="R177" s="42"/>
      <c r="S177" s="41" t="str" cm="1">
        <f t="array" ref="S177">IFERROR(_xlfn.IFS(
U177="MPR ISSUE","PDH",
U177="BSS Hardware Issue","BSS",
U177="Sites strategiques, MLL, Pylone, etc.","ENVTECH",
U177="AKTIVCO DEFAUT GE &amp; POWER Cabinet","AKTIVCO",
U177="AKTIVCO Coupure ENEO &amp; Baisse de tension","AKTIVCO GRID ONLY",
U177="Coupure ENEO &amp; Baisse de tension","IHS GRID ONLY",
U177="Defaut GE &amp; POWER Cabinet","IHS",
U177="Sharing","Partners",
U177="Sites strategiques &amp; DataCenter","SST &amp; DC",
U177="Exclu","Exclu",
U177="SAT","SAT",
U177="SPARE-ISSUE","SPARE-ISSUE",
U177="Fiber CAmtel","TRANS_FO_CAMTEL",
U177="Fiber AOF","Fiber AOF",
U177="Projet OCM (HUAWEI)","TRAVAUX-HUAWEI",
U177="Projet OCM (NOKIA)","TRAVAUX-NOKIA",
U177="ACCESS-ISSUE","ACCESS-ISSUE",
U177="Projet OCM (ZTE, NOKIA, autres projets)","TRAVAUX OCM",
U177="No root CAuse","No root cause",
U177="ODU HS","PDH",
U177="IP &amp; VLAN","PDH",
U177="Warehouse HUAWEI","SPARE-ISSUE",
U177="SPARE-HS","SPARE-ISSUE",
U177="Power Telco","BSS",U177="no impacts","no impacts"
),"")</f>
        <v/>
      </c>
      <c r="T177" s="41" t="str" cm="1">
        <f t="array" ref="T177">IFERROR(_xlfn.IFS(
U177="MPR ISSUE","TX ISSUE",
U177="BSS Hardware Issue","RAN ISSUE",
U177="Sites strategiques, MLL, Pylone, etc.","ENVTECH",
U177="AKTIVCO DEFAUT GE &amp; POWER Cabinet","POWER ISSUE",
U177="AKTIVCO Coupure ENEO &amp; Baisse de tension","POWER ISSUE",
U177="Coupure ENEO &amp; Baisse de tension","POWER ISSUE",
U177="Defaut GE &amp; POWER Cabinet","POWER ISSUE",
U177="Sharing","POWER ISSUE",
U177="Sites strategiques &amp; DataCenter","POWER ISSUE",
U177="Exclu","Exclu",
U177="SAT","TX ISSUE",
U177="SPARE-ISSUE","SPARE-ISSUE",
U177="Fiber CAmtel","TX ISSUE",
U177="Fiber AOF","TX ISSUE",
U177="Projet OCM (HUAWEI)","TRAVAUX-HUAWEI",
U177="Projet OCM (NOKIA)","TRAVAUX -NOKIA",
U177="ACCESS-ISSUE","ACCESS-ISSUE",
U177="Projet OCM (ZTE, NOKIA, autres projets)","TRAVAUX OCM",
U177="No root CAuse","No root cause",
U177="ODU HS","TX ISSUE",
U177="IP &amp; VLAN","TX ISSUE",
U177="Warehouse HUAWEI","SPARE-ISSUE",
U177="SPARE-HS","SPARE-ISSUE",
U177="Power Telco","RAN ISSUE",U177="no impacts","no impacts"
),"")</f>
        <v/>
      </c>
      <c r="U177" s="68"/>
      <c r="V177" s="41" t="str" cm="1">
        <f t="array" ref="V177">IFERROR(_xlfn.IFS(
U177="MPR ISSUE","ACTIVE",
U177="BSS Hardware Issue","ACTIVE",
U177="Sites strategiques, MLL, Pylone, etc.","PASSIVE",
U177="AKTIVCO DEFAUT GE &amp; POWER Cabinet","PASSIVE",
U177="AKTIVCO Coupure ENEO &amp; Baisse de tension","PASSIVE",
U177="Coupure ENEO &amp; Baisse de tension","PASSIVE",
U177="Defaut GE &amp; POWER Cabinet","PASSIVE",
U177="Sharing","PASSIVE",
U177="Sites strategiques &amp; DataCenter","PASSIVE",
U177="Exclu","Exclu",
U177="SAT","ACTIVE",
U177="SPARE-ISSUE","SPARE-ISSUE",
U177="Fiber CAmtel","ACTIVE",
U177="Fiber AOF","ACTIVE",
U177="Projet OCM (HUAWEI)","PLANNED WORKS",
U177="Projet OCM (NOKIA)","PLANNED WORKS",
U177="ACCESS-ISSUE","ACCESS-ISSUE",
U177="Projet OCM (ZTE, NOKIA, autres projets)","PLANNED WORKS",
U177="No root CAuse","No root cause",
U177="ODU HS","ACTIVE",
U177="IP &amp; VLAN","ACTIVE",
U177="Warehouse HUAWEI","SPARE-ISSUE",
U177="SPARE-HS","SPARE-ISSUE",
U177="Power Telco","ACTIVE", U177="no impacts","no impacts"
),"")</f>
        <v/>
      </c>
      <c r="W177" s="113"/>
      <c r="X177" s="113"/>
      <c r="Y177" s="113"/>
      <c r="Z177" s="113"/>
      <c r="AA177" s="113"/>
      <c r="AB177" s="17" t="s">
        <v>5465</v>
      </c>
      <c r="AC177" s="17" t="str">
        <f>_xlfn.XLOOKUP(B177,'INCIDENT-04-27-2026'!E:E,'INCIDENT-04-27-2026'!F:F,"")</f>
        <v/>
      </c>
      <c r="AD177" s="9"/>
      <c r="AE177" s="7" t="s">
        <v>5465</v>
      </c>
      <c r="AF177" s="6" t="str">
        <f>_xlfn.XLOOKUP(B177,'[13]Input_27-04'!$B:$B,'[13]Input_27-04'!$M:$M,"")</f>
        <v/>
      </c>
      <c r="AG177" s="7"/>
      <c r="AH177" s="3"/>
      <c r="AI177" s="18" t="str">
        <f>_xlfn.XLOOKUP(B177,'[3]Cells Huawei 27042026 10h'!$B:$B,'[3]Cells Huawei 27042026 10h'!$T:$T,"")</f>
        <v/>
      </c>
      <c r="AJ177" s="18" t="str">
        <f>_xlfn.XLOOKUP(B177,'[3]Cells Huawei 27042026 15h'!$B:$B,'[3]Cells Huawei 27042026 15h'!$T:$T,"")</f>
        <v/>
      </c>
      <c r="AK177" s="18" t="str">
        <f>_xlfn.XLOOKUP(B177,'[4]cells down 27042026 11h28'!$B:$B,'[4]cells down 27042026 11h28'!$R:$R,"")</f>
        <v/>
      </c>
      <c r="AL177" s="18" t="str">
        <f>_xlfn.XLOOKUP(B177,'[4]cells down 27042026 18h01'!$B:$B,'[4]cells down 27042026 18h01'!$R:$R,"")</f>
        <v/>
      </c>
      <c r="AM177" s="18" t="str">
        <f>_xlfn.XLOOKUP(B177,'[5]cell downs 27042026 11h'!$B:$B,'[5]cell downs 27042026 11h'!$R:$R,"")</f>
        <v/>
      </c>
      <c r="AN177" s="18" t="str">
        <f>_xlfn.XLOOKUP(B177,'[5]cell downs 27042026 17h40'!$B:$B,'[5]cell downs 27042026 17h40'!$R:$R,"")</f>
        <v/>
      </c>
      <c r="AO177" s="18" t="str">
        <f>_xlfn.XLOOKUP(B177,'[6]ALL SITES DOWN'!$D:$D,'[6]ALL SITES DOWN'!$J:$J,"")</f>
        <v/>
      </c>
      <c r="AP177" s="18" t="str">
        <f>_xlfn.XLOOKUP(B177,'[7]ALL SITES DOWN'!$D:$D,'[7]ALL SITES DOWN'!$J:$J,"")</f>
        <v/>
      </c>
      <c r="AQ177" s="9" t="str">
        <f>_xlfn.XLOOKUP(B177,[8]sheet1!$AC:$AC,[8]sheet1!$AF:$AF,"")</f>
        <v/>
      </c>
      <c r="AR177" s="14"/>
      <c r="AS177" s="14" t="s">
        <v>5465</v>
      </c>
      <c r="AT177" s="14" t="str">
        <f>_xlfn.XLOOKUP(B177,'[9]cell downs 18042026 17h'!$B:$B,'[9]cell downs 18042026 17h'!$B:$B,"")</f>
        <v/>
      </c>
      <c r="AU177" s="14" t="str">
        <f>_xlfn.XLOOKUP(B177,'[10]Cells Huawei 19042026 15h'!$B:$B,'[10]Cells Huawei 19042026 15h'!$B:$B,"")</f>
        <v>EXN_098</v>
      </c>
      <c r="AV177" s="9" t="str">
        <f>_xlfn.XLOOKUP(B177,'[11]cells down 19042026 9H40'!$B:$B,'[11]cells down 19042026 9H40'!$B:$B,"")</f>
        <v/>
      </c>
    </row>
    <row r="178" spans="1:48" x14ac:dyDescent="0.3">
      <c r="A178" s="1" t="s">
        <v>1756</v>
      </c>
      <c r="B178" s="8" t="s">
        <v>1757</v>
      </c>
      <c r="C178" s="3" t="str">
        <f>_xlfn.XLOOKUP(B178,'[1]daily break down'!$D:$D,'[1]daily break down'!$E:$E,"")</f>
        <v>CENTRE</v>
      </c>
      <c r="D178" s="1" t="s">
        <v>11</v>
      </c>
      <c r="E178" s="54" t="s">
        <v>96</v>
      </c>
      <c r="F178" s="3" t="s">
        <v>37</v>
      </c>
      <c r="G178" s="1" t="s">
        <v>1756</v>
      </c>
      <c r="H178" s="28" t="str">
        <f>_xlfn.XLOOKUP(B178,[2]CALCULATION!$B:$B,[2]CALCULATION!$H:$H,"")</f>
        <v>NOKIA</v>
      </c>
      <c r="I178" s="26">
        <v>9.2447950107438519</v>
      </c>
      <c r="J178" s="26">
        <v>9.2447950107438519</v>
      </c>
      <c r="K178" s="26">
        <v>5.9227619830324194</v>
      </c>
      <c r="L178" s="26">
        <v>4.6228522998690194</v>
      </c>
      <c r="M178" s="26">
        <v>4.6228522998690194</v>
      </c>
      <c r="N178" s="26">
        <v>4.6228522998690194</v>
      </c>
      <c r="O178" s="26">
        <v>4.6228522998690194</v>
      </c>
      <c r="P178" s="114" t="s">
        <v>6362</v>
      </c>
      <c r="Q178" s="42" t="s">
        <v>5538</v>
      </c>
      <c r="R178" s="42"/>
      <c r="S178" s="41" t="str" cm="1">
        <f t="array" ref="S178">IFERROR(_xlfn.IFS(
U178="MPR ISSUE","PDH",
U178="BSS Hardware Issue","BSS",
U178="Sites strategiques, MLL, Pylone, etc.","ENVTECH",
U178="AKTIVCO DEFAUT GE &amp; POWER Cabinet","AKTIVCO",
U178="AKTIVCO Coupure ENEO &amp; Baisse de tension","AKTIVCO GRID ONLY",
U178="Coupure ENEO &amp; Baisse de tension","IHS GRID ONLY",
U178="Defaut GE &amp; POWER Cabinet","IHS",
U178="Sharing","Partners",
U178="Sites strategiques &amp; DataCenter","SST &amp; DC",
U178="Exclu","Exclu",
U178="SAT","SAT",
U178="SPARE-ISSUE","SPARE-ISSUE",
U178="Fiber CAmtel","TRANS_FO_CAMTEL",
U178="Fiber AOF","Fiber AOF",
U178="Projet OCM (HUAWEI)","TRAVAUX-HUAWEI",
U178="Projet OCM (NOKIA)","TRAVAUX-NOKIA",
U178="ACCESS-ISSUE","ACCESS-ISSUE",
U178="Projet OCM (ZTE, NOKIA, autres projets)","TRAVAUX OCM",
U178="No root CAuse","No root cause",
U178="ODU HS","PDH",
U178="IP &amp; VLAN","PDH",
U178="Warehouse HUAWEI","SPARE-ISSUE",
U178="SPARE-HS","SPARE-ISSUE",
U178="Power Telco","BSS",U178="no impacts","no impacts"
),"")</f>
        <v>SPARE-ISSUE</v>
      </c>
      <c r="T178" s="41" t="str" cm="1">
        <f t="array" ref="T178">IFERROR(_xlfn.IFS(
U178="MPR ISSUE","TX ISSUE",
U178="BSS Hardware Issue","RAN ISSUE",
U178="Sites strategiques, MLL, Pylone, etc.","ENVTECH",
U178="AKTIVCO DEFAUT GE &amp; POWER Cabinet","POWER ISSUE",
U178="AKTIVCO Coupure ENEO &amp; Baisse de tension","POWER ISSUE",
U178="Coupure ENEO &amp; Baisse de tension","POWER ISSUE",
U178="Defaut GE &amp; POWER Cabinet","POWER ISSUE",
U178="Sharing","POWER ISSUE",
U178="Sites strategiques &amp; DataCenter","POWER ISSUE",
U178="Exclu","Exclu",
U178="SAT","TX ISSUE",
U178="SPARE-ISSUE","SPARE-ISSUE",
U178="Fiber CAmtel","TX ISSUE",
U178="Fiber AOF","TX ISSUE",
U178="Projet OCM (HUAWEI)","TRAVAUX-HUAWEI",
U178="Projet OCM (NOKIA)","TRAVAUX -NOKIA",
U178="ACCESS-ISSUE","ACCESS-ISSUE",
U178="Projet OCM (ZTE, NOKIA, autres projets)","TRAVAUX OCM",
U178="No root CAuse","No root cause",
U178="ODU HS","TX ISSUE",
U178="IP &amp; VLAN","TX ISSUE",
U178="Warehouse HUAWEI","SPARE-ISSUE",
U178="SPARE-HS","SPARE-ISSUE",
U178="Power Telco","RAN ISSUE",U178="no impacts","no impacts"
),"")</f>
        <v>SPARE-ISSUE</v>
      </c>
      <c r="U178" s="68" t="s">
        <v>5353</v>
      </c>
      <c r="V178" s="41" t="str" cm="1">
        <f t="array" ref="V178">IFERROR(_xlfn.IFS(
U178="MPR ISSUE","ACTIVE",
U178="BSS Hardware Issue","ACTIVE",
U178="Sites strategiques, MLL, Pylone, etc.","PASSIVE",
U178="AKTIVCO DEFAUT GE &amp; POWER Cabinet","PASSIVE",
U178="AKTIVCO Coupure ENEO &amp; Baisse de tension","PASSIVE",
U178="Coupure ENEO &amp; Baisse de tension","PASSIVE",
U178="Defaut GE &amp; POWER Cabinet","PASSIVE",
U178="Sharing","PASSIVE",
U178="Sites strategiques &amp; DataCenter","PASSIVE",
U178="Exclu","Exclu",
U178="SAT","ACTIVE",
U178="SPARE-ISSUE","SPARE-ISSUE",
U178="Fiber CAmtel","ACTIVE",
U178="Fiber AOF","ACTIVE",
U178="Projet OCM (HUAWEI)","PLANNED WORKS",
U178="Projet OCM (NOKIA)","PLANNED WORKS",
U178="ACCESS-ISSUE","ACCESS-ISSUE",
U178="Projet OCM (ZTE, NOKIA, autres projets)","PLANNED WORKS",
U178="No root CAuse","No root cause",
U178="ODU HS","ACTIVE",
U178="IP &amp; VLAN","ACTIVE",
U178="Warehouse HUAWEI","SPARE-ISSUE",
U178="SPARE-HS","SPARE-ISSUE",
U178="Power Telco","ACTIVE", U178="no impacts","no impacts"
),"")</f>
        <v>SPARE-ISSUE</v>
      </c>
      <c r="W178" s="119"/>
      <c r="X178" s="119"/>
      <c r="Y178" s="119"/>
      <c r="Z178" s="119"/>
      <c r="AA178" s="119"/>
      <c r="AB178" s="17" t="s">
        <v>6248</v>
      </c>
      <c r="AC178" s="17" t="str">
        <f>_xlfn.XLOOKUP(B178,'INCIDENT-04-27-2026'!E:E,'INCIDENT-04-27-2026'!F:F,"")</f>
        <v/>
      </c>
      <c r="AD178" s="9"/>
      <c r="AE178" s="7" t="s">
        <v>6124</v>
      </c>
      <c r="AF178" s="6" t="str">
        <f>_xlfn.XLOOKUP(B178,'[13]Input_27-04'!$B:$B,'[13]Input_27-04'!$M:$M,"")</f>
        <v/>
      </c>
      <c r="AG178" s="7"/>
      <c r="AH178" s="3"/>
      <c r="AI178" s="18" t="str">
        <f>_xlfn.XLOOKUP(B178,'[3]Cells Huawei 27042026 10h'!$B:$B,'[3]Cells Huawei 27042026 10h'!$T:$T,"")</f>
        <v/>
      </c>
      <c r="AJ178" s="18" t="str">
        <f>_xlfn.XLOOKUP(B178,'[3]Cells Huawei 27042026 15h'!$B:$B,'[3]Cells Huawei 27042026 15h'!$T:$T,"")</f>
        <v/>
      </c>
      <c r="AK178" s="18" t="str">
        <f>_xlfn.XLOOKUP(B178,'[4]cells down 27042026 11h28'!$B:$B,'[4]cells down 27042026 11h28'!$R:$R,"")</f>
        <v/>
      </c>
      <c r="AL178" s="18" t="str">
        <f>_xlfn.XLOOKUP(B178,'[4]cells down 27042026 18h01'!$B:$B,'[4]cells down 27042026 18h01'!$R:$R,"")</f>
        <v/>
      </c>
      <c r="AM178" s="18" t="str">
        <f>_xlfn.XLOOKUP(B178,'[5]cell downs 27042026 11h'!$B:$B,'[5]cell downs 27042026 11h'!$R:$R,"")</f>
        <v/>
      </c>
      <c r="AN178" s="18" t="str">
        <f>_xlfn.XLOOKUP(B178,'[5]cell downs 27042026 17h40'!$B:$B,'[5]cell downs 27042026 17h40'!$R:$R,"")</f>
        <v/>
      </c>
      <c r="AO178" s="18" t="str">
        <f>_xlfn.XLOOKUP(B178,'[6]ALL SITES DOWN'!$D:$D,'[6]ALL SITES DOWN'!$J:$J,"")</f>
        <v xml:space="preserve">(04/27/2026 ocm ran 17h):-27/04/2026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v>
      </c>
      <c r="AP178" s="18" t="str">
        <f>_xlfn.XLOOKUP(B178,'[7]ALL SITES DOWN'!$D:$D,'[7]ALL SITES DOWN'!$J:$J,"")</f>
        <v xml:space="preserve">(04/27/2026 ocm ran 11h):-27/04/2026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v>
      </c>
      <c r="AQ178" s="9" t="str">
        <f>_xlfn.XLOOKUP(B178,[8]sheet1!$AC:$AC,[8]sheet1!$AF:$AF,"")</f>
        <v/>
      </c>
      <c r="AR178" s="14"/>
      <c r="AS178" s="14" t="s">
        <v>5465</v>
      </c>
      <c r="AT178" s="14" t="str">
        <f>_xlfn.XLOOKUP(B178,'[9]cell downs 18042026 17h'!$B:$B,'[9]cell downs 18042026 17h'!$B:$B,"")</f>
        <v/>
      </c>
      <c r="AU178" s="14" t="str">
        <f>_xlfn.XLOOKUP(B178,'[10]Cells Huawei 19042026 15h'!$B:$B,'[10]Cells Huawei 19042026 15h'!$B:$B,"")</f>
        <v/>
      </c>
      <c r="AV178" s="9" t="str">
        <f>_xlfn.XLOOKUP(B178,'[11]cells down 19042026 9H40'!$B:$B,'[11]cells down 19042026 9H40'!$B:$B,"")</f>
        <v/>
      </c>
    </row>
    <row r="179" spans="1:48" x14ac:dyDescent="0.3">
      <c r="A179" s="1" t="s">
        <v>549</v>
      </c>
      <c r="B179" s="1" t="s">
        <v>550</v>
      </c>
      <c r="C179" s="3" t="str">
        <f>_xlfn.XLOOKUP(B179,'[1]daily break down'!$D:$D,'[1]daily break down'!$E:$E,"")</f>
        <v>Douala</v>
      </c>
      <c r="D179" s="1" t="s">
        <v>21</v>
      </c>
      <c r="E179" s="1" t="s">
        <v>36</v>
      </c>
      <c r="F179" s="3" t="s">
        <v>31</v>
      </c>
      <c r="G179" s="1" t="s">
        <v>32</v>
      </c>
      <c r="H179" s="29" t="str">
        <f>_xlfn.XLOOKUP(B179,[2]CALCULATION!$B:$B,[2]CALCULATION!$H:$H,"")</f>
        <v>ZTE</v>
      </c>
      <c r="I179" s="26">
        <v>4.6228522998690194</v>
      </c>
      <c r="J179" s="26">
        <v>4.6228522998690194</v>
      </c>
      <c r="K179" s="26">
        <v>4.6228522998690194</v>
      </c>
      <c r="L179" s="26">
        <v>4.6228522998690194</v>
      </c>
      <c r="M179" s="26">
        <v>4.6228522998690194</v>
      </c>
      <c r="N179" s="26">
        <v>4.6228522998690194</v>
      </c>
      <c r="O179" s="26">
        <v>4.6228522998690194</v>
      </c>
      <c r="P179" s="114" t="s">
        <v>6362</v>
      </c>
      <c r="Q179" s="42" t="s">
        <v>5538</v>
      </c>
      <c r="R179" s="42"/>
      <c r="S179" s="41" t="str" cm="1">
        <f t="array" ref="S179">IFERROR(_xlfn.IFS(
U179="MPR ISSUE","PDH",
U179="BSS Hardware Issue","BSS",
U179="Sites strategiques, MLL, Pylone, etc.","ENVTECH",
U179="AKTIVCO DEFAUT GE &amp; POWER Cabinet","AKTIVCO",
U179="AKTIVCO Coupure ENEO &amp; Baisse de tension","AKTIVCO GRID ONLY",
U179="Coupure ENEO &amp; Baisse de tension","IHS GRID ONLY",
U179="Defaut GE &amp; POWER Cabinet","IHS",
U179="Sharing","Partners",
U179="Sites strategiques &amp; DataCenter","SST &amp; DC",
U179="Exclu","Exclu",
U179="SAT","SAT",
U179="SPARE-ISSUE","SPARE-ISSUE",
U179="Fiber CAmtel","TRANS_FO_CAMTEL",
U179="Fiber AOF","Fiber AOF",
U179="Projet OCM (HUAWEI)","TRAVAUX-HUAWEI",
U179="Projet OCM (NOKIA)","TRAVAUX-NOKIA",
U179="ACCESS-ISSUE","ACCESS-ISSUE",
U179="Projet OCM (ZTE, NOKIA, autres projets)","TRAVAUX OCM",
U179="No root CAuse","No root cause",
U179="ODU HS","PDH",
U179="IP &amp; VLAN","PDH",
U179="Warehouse HUAWEI","SPARE-ISSUE",
U179="SPARE-HS","SPARE-ISSUE",
U179="Power Telco","BSS",U179="no impacts","no impacts"
),"")</f>
        <v>No root cause</v>
      </c>
      <c r="T179" s="41" t="str" cm="1">
        <f t="array" ref="T179">IFERROR(_xlfn.IFS(
U179="MPR ISSUE","TX ISSUE",
U179="BSS Hardware Issue","RAN ISSUE",
U179="Sites strategiques, MLL, Pylone, etc.","ENVTECH",
U179="AKTIVCO DEFAUT GE &amp; POWER Cabinet","POWER ISSUE",
U179="AKTIVCO Coupure ENEO &amp; Baisse de tension","POWER ISSUE",
U179="Coupure ENEO &amp; Baisse de tension","POWER ISSUE",
U179="Defaut GE &amp; POWER Cabinet","POWER ISSUE",
U179="Sharing","POWER ISSUE",
U179="Sites strategiques &amp; DataCenter","POWER ISSUE",
U179="Exclu","Exclu",
U179="SAT","TX ISSUE",
U179="SPARE-ISSUE","SPARE-ISSUE",
U179="Fiber CAmtel","TX ISSUE",
U179="Fiber AOF","TX ISSUE",
U179="Projet OCM (HUAWEI)","TRAVAUX-HUAWEI",
U179="Projet OCM (NOKIA)","TRAVAUX -NOKIA",
U179="ACCESS-ISSUE","ACCESS-ISSUE",
U179="Projet OCM (ZTE, NOKIA, autres projets)","TRAVAUX OCM",
U179="No root CAuse","No root cause",
U179="ODU HS","TX ISSUE",
U179="IP &amp; VLAN","TX ISSUE",
U179="Warehouse HUAWEI","SPARE-ISSUE",
U179="SPARE-HS","SPARE-ISSUE",
U179="Power Telco","RAN ISSUE",U179="no impacts","no impacts"
),"")</f>
        <v>No root cause</v>
      </c>
      <c r="U179" s="68" t="s">
        <v>5691</v>
      </c>
      <c r="V179" s="41" t="str" cm="1">
        <f t="array" ref="V179">IFERROR(_xlfn.IFS(
U179="MPR ISSUE","ACTIVE",
U179="BSS Hardware Issue","ACTIVE",
U179="Sites strategiques, MLL, Pylone, etc.","PASSIVE",
U179="AKTIVCO DEFAUT GE &amp; POWER Cabinet","PASSIVE",
U179="AKTIVCO Coupure ENEO &amp; Baisse de tension","PASSIVE",
U179="Coupure ENEO &amp; Baisse de tension","PASSIVE",
U179="Defaut GE &amp; POWER Cabinet","PASSIVE",
U179="Sharing","PASSIVE",
U179="Sites strategiques &amp; DataCenter","PASSIVE",
U179="Exclu","Exclu",
U179="SAT","ACTIVE",
U179="SPARE-ISSUE","SPARE-ISSUE",
U179="Fiber CAmtel","ACTIVE",
U179="Fiber AOF","ACTIVE",
U179="Projet OCM (HUAWEI)","PLANNED WORKS",
U179="Projet OCM (NOKIA)","PLANNED WORKS",
U179="ACCESS-ISSUE","ACCESS-ISSUE",
U179="Projet OCM (ZTE, NOKIA, autres projets)","PLANNED WORKS",
U179="No root CAuse","No root cause",
U179="ODU HS","ACTIVE",
U179="IP &amp; VLAN","ACTIVE",
U179="Warehouse HUAWEI","SPARE-ISSUE",
U179="SPARE-HS","SPARE-ISSUE",
U179="Power Telco","ACTIVE", U179="no impacts","no impacts"
),"")</f>
        <v>No root cause</v>
      </c>
      <c r="W179" s="119"/>
      <c r="X179" s="119"/>
      <c r="Y179" s="119"/>
      <c r="Z179" s="119"/>
      <c r="AA179" s="119"/>
      <c r="AB179" s="17" t="s">
        <v>6170</v>
      </c>
      <c r="AC179" s="17" t="str">
        <f>_xlfn.XLOOKUP(B179,'INCIDENT-04-27-2026'!E:E,'INCIDENT-04-27-2026'!F:F,"")</f>
        <v/>
      </c>
      <c r="AD179" s="9"/>
      <c r="AE179" s="7" t="s">
        <v>6073</v>
      </c>
      <c r="AF179" s="6" t="str">
        <f>_xlfn.XLOOKUP(B179,'[13]Input_27-04'!$B:$B,'[13]Input_27-04'!$M:$M,"")</f>
        <v>Site démantélé</v>
      </c>
      <c r="AG179" s="7"/>
      <c r="AH179" s="3"/>
      <c r="AI179" s="18" t="str">
        <f>_xlfn.XLOOKUP(B179,'[3]Cells Huawei 27042026 10h'!$B:$B,'[3]Cells Huawei 27042026 10h'!$T:$T,"")</f>
        <v/>
      </c>
      <c r="AJ179" s="18" t="str">
        <f>_xlfn.XLOOKUP(B179,'[3]Cells Huawei 27042026 15h'!$B:$B,'[3]Cells Huawei 27042026 15h'!$T:$T,"")</f>
        <v/>
      </c>
      <c r="AK179" s="18" t="str">
        <f>_xlfn.XLOOKUP(B179,'[4]cells down 27042026 11h28'!$B:$B,'[4]cells down 27042026 11h28'!$R:$R,"")</f>
        <v/>
      </c>
      <c r="AL179" s="18" t="str">
        <f>_xlfn.XLOOKUP(B179,'[4]cells down 27042026 18h01'!$B:$B,'[4]cells down 27042026 18h01'!$R:$R,"")</f>
        <v>(04/27/2026 cell zte):-18/04/2026 : Site down</v>
      </c>
      <c r="AM179" s="18" t="str">
        <f>_xlfn.XLOOKUP(B179,'[5]cell downs 27042026 11h'!$B:$B,'[5]cell downs 27042026 11h'!$R:$R,"")</f>
        <v/>
      </c>
      <c r="AN179" s="18" t="str">
        <f>_xlfn.XLOOKUP(B179,'[5]cell downs 27042026 17h40'!$B:$B,'[5]cell downs 27042026 17h40'!$R:$R,"")</f>
        <v/>
      </c>
      <c r="AO179" s="18" t="str">
        <f>_xlfn.XLOOKUP(B179,'[6]ALL SITES DOWN'!$D:$D,'[6]ALL SITES DOWN'!$J:$J,"")</f>
        <v/>
      </c>
      <c r="AP179" s="18" t="str">
        <f>_xlfn.XLOOKUP(B179,'[7]ALL SITES DOWN'!$D:$D,'[7]ALL SITES DOWN'!$J:$J,"")</f>
        <v/>
      </c>
      <c r="AQ179" s="9" t="str">
        <f>_xlfn.XLOOKUP(B179,[8]sheet1!$AC:$AC,[8]sheet1!$AF:$AF,"")</f>
        <v/>
      </c>
      <c r="AR179" s="14"/>
      <c r="AS179" s="14" t="s">
        <v>5465</v>
      </c>
      <c r="AT179" s="14" t="str">
        <f>_xlfn.XLOOKUP(B179,'[9]cell downs 18042026 17h'!$B:$B,'[9]cell downs 18042026 17h'!$B:$B,"")</f>
        <v/>
      </c>
      <c r="AU179" s="14" t="str">
        <f>_xlfn.XLOOKUP(B179,'[10]Cells Huawei 19042026 15h'!$B:$B,'[10]Cells Huawei 19042026 15h'!$B:$B,"")</f>
        <v/>
      </c>
      <c r="AV179" s="9" t="str">
        <f>_xlfn.XLOOKUP(B179,'[11]cells down 19042026 9H40'!$B:$B,'[11]cells down 19042026 9H40'!$B:$B,"")</f>
        <v>LIT_756</v>
      </c>
    </row>
    <row r="180" spans="1:48" hidden="1" x14ac:dyDescent="0.3">
      <c r="A180" s="1" t="s">
        <v>656</v>
      </c>
      <c r="B180" s="8" t="s">
        <v>657</v>
      </c>
      <c r="C180" s="3" t="str">
        <f>_xlfn.XLOOKUP(B180,'[1]daily break down'!$D:$D,'[1]daily break down'!$E:$E,"")</f>
        <v>NORD-OUEST</v>
      </c>
      <c r="D180" s="1" t="s">
        <v>11</v>
      </c>
      <c r="E180" s="1" t="s">
        <v>66</v>
      </c>
      <c r="F180" s="3" t="s">
        <v>51</v>
      </c>
      <c r="G180" s="1" t="s">
        <v>658</v>
      </c>
      <c r="H180" s="28" t="str">
        <f>_xlfn.XLOOKUP(B180,[2]CALCULATION!$B:$B,[2]CALCULATION!$H:$H,"")</f>
        <v>NOKIA</v>
      </c>
      <c r="I180" s="26">
        <v>9.2445809898040405</v>
      </c>
      <c r="J180" s="26">
        <v>9.2446880002739462</v>
      </c>
      <c r="K180" s="26">
        <v>5.9226014673275635</v>
      </c>
      <c r="L180" s="26">
        <v>4.6228522998690194</v>
      </c>
      <c r="M180" s="26">
        <v>4.6228522998690194</v>
      </c>
      <c r="N180" s="26">
        <v>4.6228522998690194</v>
      </c>
      <c r="O180" s="26">
        <v>4.6228522998690194</v>
      </c>
      <c r="P180" s="114" t="s">
        <v>6362</v>
      </c>
      <c r="Q180" s="42" t="s">
        <v>6353</v>
      </c>
      <c r="R180" s="42"/>
      <c r="S180" s="41" t="str" cm="1">
        <f t="array" ref="S180">IFERROR(_xlfn.IFS(
U180="MPR ISSUE","PDH",
U180="BSS Hardware Issue","BSS",
U180="Sites strategiques, MLL, Pylone, etc.","ENVTECH",
U180="AKTIVCO DEFAUT GE &amp; POWER Cabinet","AKTIVCO",
U180="AKTIVCO Coupure ENEO &amp; Baisse de tension","AKTIVCO GRID ONLY",
U180="Coupure ENEO &amp; Baisse de tension","IHS GRID ONLY",
U180="Defaut GE &amp; POWER Cabinet","IHS",
U180="Sharing","Partners",
U180="Sites strategiques &amp; DataCenter","SST &amp; DC",
U180="Exclu","Exclu",
U180="SAT","SAT",
U180="SPARE-ISSUE","SPARE-ISSUE",
U180="Fiber CAmtel","TRANS_FO_CAMTEL",
U180="Fiber AOF","Fiber AOF",
U180="Projet OCM (HUAWEI)","TRAVAUX-HUAWEI",
U180="Projet OCM (NOKIA)","TRAVAUX-NOKIA",
U180="ACCESS-ISSUE","ACCESS-ISSUE",
U180="Projet OCM (ZTE, NOKIA, autres projets)","TRAVAUX OCM",
U180="No root CAuse","No root cause",
U180="ODU HS","PDH",
U180="IP &amp; VLAN","PDH",
U180="Warehouse HUAWEI","SPARE-ISSUE",
U180="SPARE-HS","SPARE-ISSUE",
U180="Power Telco","BSS",U180="no impacts","no impacts"
),"")</f>
        <v>ACCESS-ISSUE</v>
      </c>
      <c r="T180" s="41" t="str" cm="1">
        <f t="array" ref="T180">IFERROR(_xlfn.IFS(
U180="MPR ISSUE","TX ISSUE",
U180="BSS Hardware Issue","RAN ISSUE",
U180="Sites strategiques, MLL, Pylone, etc.","ENVTECH",
U180="AKTIVCO DEFAUT GE &amp; POWER Cabinet","POWER ISSUE",
U180="AKTIVCO Coupure ENEO &amp; Baisse de tension","POWER ISSUE",
U180="Coupure ENEO &amp; Baisse de tension","POWER ISSUE",
U180="Defaut GE &amp; POWER Cabinet","POWER ISSUE",
U180="Sharing","POWER ISSUE",
U180="Sites strategiques &amp; DataCenter","POWER ISSUE",
U180="Exclu","Exclu",
U180="SAT","TX ISSUE",
U180="SPARE-ISSUE","SPARE-ISSUE",
U180="Fiber CAmtel","TX ISSUE",
U180="Fiber AOF","TX ISSUE",
U180="Projet OCM (HUAWEI)","TRAVAUX-HUAWEI",
U180="Projet OCM (NOKIA)","TRAVAUX -NOKIA",
U180="ACCESS-ISSUE","ACCESS-ISSUE",
U180="Projet OCM (ZTE, NOKIA, autres projets)","TRAVAUX OCM",
U180="No root CAuse","No root cause",
U180="ODU HS","TX ISSUE",
U180="IP &amp; VLAN","TX ISSUE",
U180="Warehouse HUAWEI","SPARE-ISSUE",
U180="SPARE-HS","SPARE-ISSUE",
U180="Power Telco","RAN ISSUE",U180="no impacts","no impacts"
),"")</f>
        <v>ACCESS-ISSUE</v>
      </c>
      <c r="U180" s="68" t="s">
        <v>25</v>
      </c>
      <c r="V180" s="41" t="str" cm="1">
        <f t="array" ref="V180">IFERROR(_xlfn.IFS(
U180="MPR ISSUE","ACTIVE",
U180="BSS Hardware Issue","ACTIVE",
U180="Sites strategiques, MLL, Pylone, etc.","PASSIVE",
U180="AKTIVCO DEFAUT GE &amp; POWER Cabinet","PASSIVE",
U180="AKTIVCO Coupure ENEO &amp; Baisse de tension","PASSIVE",
U180="Coupure ENEO &amp; Baisse de tension","PASSIVE",
U180="Defaut GE &amp; POWER Cabinet","PASSIVE",
U180="Sharing","PASSIVE",
U180="Sites strategiques &amp; DataCenter","PASSIVE",
U180="Exclu","Exclu",
U180="SAT","ACTIVE",
U180="SPARE-ISSUE","SPARE-ISSUE",
U180="Fiber CAmtel","ACTIVE",
U180="Fiber AOF","ACTIVE",
U180="Projet OCM (HUAWEI)","PLANNED WORKS",
U180="Projet OCM (NOKIA)","PLANNED WORKS",
U180="ACCESS-ISSUE","ACCESS-ISSUE",
U180="Projet OCM (ZTE, NOKIA, autres projets)","PLANNED WORKS",
U180="No root CAuse","No root cause",
U180="ODU HS","ACTIVE",
U180="IP &amp; VLAN","ACTIVE",
U180="Warehouse HUAWEI","SPARE-ISSUE",
U180="SPARE-HS","SPARE-ISSUE",
U180="Power Telco","ACTIVE", U180="no impacts","no impacts"
),"")</f>
        <v>ACCESS-ISSUE</v>
      </c>
      <c r="W180" s="113"/>
      <c r="X180" s="113"/>
      <c r="Y180" s="113"/>
      <c r="Z180" s="113"/>
      <c r="AA180" s="113"/>
      <c r="AB180" s="17" t="s">
        <v>6249</v>
      </c>
      <c r="AC180" s="17" t="str">
        <f>_xlfn.XLOOKUP(B180,'INCIDENT-04-27-2026'!E:E,'INCIDENT-04-27-2026'!F:F,"")</f>
        <v/>
      </c>
      <c r="AD180" s="9"/>
      <c r="AE180" s="7" t="s">
        <v>5465</v>
      </c>
      <c r="AF180" s="6" t="str">
        <f>_xlfn.XLOOKUP(B180,'[13]Input_27-04'!$B:$B,'[13]Input_27-04'!$M:$M,"")</f>
        <v/>
      </c>
      <c r="AG180" s="7"/>
      <c r="AH180" s="3"/>
      <c r="AI180" s="18" t="str">
        <f>_xlfn.XLOOKUP(B180,'[3]Cells Huawei 27042026 10h'!$B:$B,'[3]Cells Huawei 27042026 10h'!$T:$T,"")</f>
        <v/>
      </c>
      <c r="AJ180" s="18" t="str">
        <f>_xlfn.XLOOKUP(B180,'[3]Cells Huawei 27042026 15h'!$B:$B,'[3]Cells Huawei 27042026 15h'!$T:$T,"")</f>
        <v/>
      </c>
      <c r="AK180" s="18" t="str">
        <f>_xlfn.XLOOKUP(B180,'[4]cells down 27042026 11h28'!$B:$B,'[4]cells down 27042026 11h28'!$R:$R,"")</f>
        <v/>
      </c>
      <c r="AL180" s="18" t="str">
        <f>_xlfn.XLOOKUP(B180,'[4]cells down 27042026 18h01'!$B:$B,'[4]cells down 27042026 18h01'!$R:$R,"")</f>
        <v/>
      </c>
      <c r="AM180" s="18" t="str">
        <f>_xlfn.XLOOKUP(B180,'[5]cell downs 27042026 11h'!$B:$B,'[5]cell downs 27042026 11h'!$R:$R,"")</f>
        <v/>
      </c>
      <c r="AN180" s="18" t="str">
        <f>_xlfn.XLOOKUP(B180,'[5]cell downs 27042026 17h40'!$B:$B,'[5]cell downs 27042026 17h40'!$R:$R,"")</f>
        <v/>
      </c>
      <c r="AO180" s="18" t="str">
        <f>_xlfn.XLOOKUP(B180,'[6]ALL SITES DOWN'!$D:$D,'[6]ALL SITES DOWN'!$J:$J,"")</f>
        <v>(04/27/2026 ocm ran 17h):-27.04.26; Access banned by Separatist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v>
      </c>
      <c r="AP180" s="18" t="str">
        <f>_xlfn.XLOOKUP(B180,'[7]ALL SITES DOWN'!$D:$D,'[7]ALL SITES DOWN'!$J:$J,"")</f>
        <v>(04/27/2026 ocm ran 11h):-27.04.26; Access banned by Separatist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v>
      </c>
      <c r="AQ180" s="9" t="str">
        <f>_xlfn.XLOOKUP(B180,[8]sheet1!$AC:$AC,[8]sheet1!$AF:$AF,"")</f>
        <v/>
      </c>
      <c r="AR180" s="14"/>
      <c r="AS180" s="14" t="s">
        <v>5465</v>
      </c>
      <c r="AT180" s="14" t="str">
        <f>_xlfn.XLOOKUP(B180,'[9]cell downs 18042026 17h'!$B:$B,'[9]cell downs 18042026 17h'!$B:$B,"")</f>
        <v/>
      </c>
      <c r="AU180" s="14" t="str">
        <f>_xlfn.XLOOKUP(B180,'[10]Cells Huawei 19042026 15h'!$B:$B,'[10]Cells Huawei 19042026 15h'!$B:$B,"")</f>
        <v/>
      </c>
      <c r="AV180" s="9" t="str">
        <f>_xlfn.XLOOKUP(B180,'[11]cells down 19042026 9H40'!$B:$B,'[11]cells down 19042026 9H40'!$B:$B,"")</f>
        <v/>
      </c>
    </row>
    <row r="181" spans="1:48" hidden="1" x14ac:dyDescent="0.3">
      <c r="A181" s="1" t="s">
        <v>3219</v>
      </c>
      <c r="B181" s="8" t="s">
        <v>3220</v>
      </c>
      <c r="C181" s="3" t="str">
        <f>_xlfn.XLOOKUP(B181,'[1]daily break down'!$D:$D,'[1]daily break down'!$E:$E,"")</f>
        <v>EXTREME-NORD</v>
      </c>
      <c r="D181" s="1" t="s">
        <v>21</v>
      </c>
      <c r="E181" s="1" t="s">
        <v>80</v>
      </c>
      <c r="F181" s="3" t="s">
        <v>55</v>
      </c>
      <c r="G181" s="1" t="s">
        <v>3221</v>
      </c>
      <c r="H181" s="28" t="str">
        <f>_xlfn.XLOOKUP(B181,[2]CALCULATION!$B:$B,[2]CALCULATION!$H:$H,"")</f>
        <v>NOKIA</v>
      </c>
      <c r="I181" s="26">
        <v>4.6228522998690194</v>
      </c>
      <c r="J181" s="26">
        <v>4.6228522998690194</v>
      </c>
      <c r="K181" s="26">
        <v>4.6228522998690194</v>
      </c>
      <c r="L181" s="26">
        <v>4.6228522998690194</v>
      </c>
      <c r="M181" s="26">
        <v>4.6228522998690194</v>
      </c>
      <c r="N181" s="26">
        <v>4.6228522998690194</v>
      </c>
      <c r="O181" s="26">
        <v>4.6228522998690194</v>
      </c>
      <c r="P181" s="114" t="s">
        <v>6362</v>
      </c>
      <c r="Q181" s="42" t="s">
        <v>6353</v>
      </c>
      <c r="R181" s="42"/>
      <c r="S181" s="41" t="str" cm="1">
        <f t="array" ref="S181">IFERROR(_xlfn.IFS(
U181="MPR ISSUE","PDH",
U181="BSS Hardware Issue","BSS",
U181="Sites strategiques, MLL, Pylone, etc.","ENVTECH",
U181="AKTIVCO DEFAUT GE &amp; POWER Cabinet","AKTIVCO",
U181="AKTIVCO Coupure ENEO &amp; Baisse de tension","AKTIVCO GRID ONLY",
U181="Coupure ENEO &amp; Baisse de tension","IHS GRID ONLY",
U181="Defaut GE &amp; POWER Cabinet","IHS",
U181="Sharing","Partners",
U181="Sites strategiques &amp; DataCenter","SST &amp; DC",
U181="Exclu","Exclu",
U181="SAT","SAT",
U181="SPARE-ISSUE","SPARE-ISSUE",
U181="Fiber CAmtel","TRANS_FO_CAMTEL",
U181="Fiber AOF","Fiber AOF",
U181="Projet OCM (HUAWEI)","TRAVAUX-HUAWEI",
U181="Projet OCM (NOKIA)","TRAVAUX-NOKIA",
U181="ACCESS-ISSUE","ACCESS-ISSUE",
U181="Projet OCM (ZTE, NOKIA, autres projets)","TRAVAUX OCM",
U181="No root CAuse","No root cause",
U181="ODU HS","PDH",
U181="IP &amp; VLAN","PDH",
U181="Warehouse HUAWEI","SPARE-ISSUE",
U181="SPARE-HS","SPARE-ISSUE",
U181="Power Telco","BSS",U181="no impacts","no impacts"
),"")</f>
        <v/>
      </c>
      <c r="T181" s="41" t="str" cm="1">
        <f t="array" ref="T181">IFERROR(_xlfn.IFS(
U181="MPR ISSUE","TX ISSUE",
U181="BSS Hardware Issue","RAN ISSUE",
U181="Sites strategiques, MLL, Pylone, etc.","ENVTECH",
U181="AKTIVCO DEFAUT GE &amp; POWER Cabinet","POWER ISSUE",
U181="AKTIVCO Coupure ENEO &amp; Baisse de tension","POWER ISSUE",
U181="Coupure ENEO &amp; Baisse de tension","POWER ISSUE",
U181="Defaut GE &amp; POWER Cabinet","POWER ISSUE",
U181="Sharing","POWER ISSUE",
U181="Sites strategiques &amp; DataCenter","POWER ISSUE",
U181="Exclu","Exclu",
U181="SAT","TX ISSUE",
U181="SPARE-ISSUE","SPARE-ISSUE",
U181="Fiber CAmtel","TX ISSUE",
U181="Fiber AOF","TX ISSUE",
U181="Projet OCM (HUAWEI)","TRAVAUX-HUAWEI",
U181="Projet OCM (NOKIA)","TRAVAUX -NOKIA",
U181="ACCESS-ISSUE","ACCESS-ISSUE",
U181="Projet OCM (ZTE, NOKIA, autres projets)","TRAVAUX OCM",
U181="No root CAuse","No root cause",
U181="ODU HS","TX ISSUE",
U181="IP &amp; VLAN","TX ISSUE",
U181="Warehouse HUAWEI","SPARE-ISSUE",
U181="SPARE-HS","SPARE-ISSUE",
U181="Power Telco","RAN ISSUE",U181="no impacts","no impacts"
),"")</f>
        <v/>
      </c>
      <c r="U181" s="68"/>
      <c r="V181" s="41" t="str" cm="1">
        <f t="array" ref="V181">IFERROR(_xlfn.IFS(
U181="MPR ISSUE","ACTIVE",
U181="BSS Hardware Issue","ACTIVE",
U181="Sites strategiques, MLL, Pylone, etc.","PASSIVE",
U181="AKTIVCO DEFAUT GE &amp; POWER Cabinet","PASSIVE",
U181="AKTIVCO Coupure ENEO &amp; Baisse de tension","PASSIVE",
U181="Coupure ENEO &amp; Baisse de tension","PASSIVE",
U181="Defaut GE &amp; POWER Cabinet","PASSIVE",
U181="Sharing","PASSIVE",
U181="Sites strategiques &amp; DataCenter","PASSIVE",
U181="Exclu","Exclu",
U181="SAT","ACTIVE",
U181="SPARE-ISSUE","SPARE-ISSUE",
U181="Fiber CAmtel","ACTIVE",
U181="Fiber AOF","ACTIVE",
U181="Projet OCM (HUAWEI)","PLANNED WORKS",
U181="Projet OCM (NOKIA)","PLANNED WORKS",
U181="ACCESS-ISSUE","ACCESS-ISSUE",
U181="Projet OCM (ZTE, NOKIA, autres projets)","PLANNED WORKS",
U181="No root CAuse","No root cause",
U181="ODU HS","ACTIVE",
U181="IP &amp; VLAN","ACTIVE",
U181="Warehouse HUAWEI","SPARE-ISSUE",
U181="SPARE-HS","SPARE-ISSUE",
U181="Power Telco","ACTIVE", U181="no impacts","no impacts"
),"")</f>
        <v/>
      </c>
      <c r="W181" s="113"/>
      <c r="X181" s="113"/>
      <c r="Y181" s="113"/>
      <c r="Z181" s="113"/>
      <c r="AA181" s="113"/>
      <c r="AB181" s="17" t="s">
        <v>5465</v>
      </c>
      <c r="AC181" s="17" t="str">
        <f>_xlfn.XLOOKUP(B181,'INCIDENT-04-27-2026'!E:E,'INCIDENT-04-27-2026'!F:F,"")</f>
        <v/>
      </c>
      <c r="AD181" s="9"/>
      <c r="AE181" s="7" t="s">
        <v>5465</v>
      </c>
      <c r="AF181" s="6" t="str">
        <f>_xlfn.XLOOKUP(B181,'[13]Input_27-04'!$B:$B,'[13]Input_27-04'!$M:$M,"")</f>
        <v/>
      </c>
      <c r="AG181" s="7"/>
      <c r="AH181" s="3"/>
      <c r="AI181" s="18" t="str">
        <f>_xlfn.XLOOKUP(B181,'[3]Cells Huawei 27042026 10h'!$B:$B,'[3]Cells Huawei 27042026 10h'!$T:$T,"")</f>
        <v/>
      </c>
      <c r="AJ181" s="18" t="str">
        <f>_xlfn.XLOOKUP(B181,'[3]Cells Huawei 27042026 15h'!$B:$B,'[3]Cells Huawei 27042026 15h'!$T:$T,"")</f>
        <v/>
      </c>
      <c r="AK181" s="18" t="str">
        <f>_xlfn.XLOOKUP(B181,'[4]cells down 27042026 11h28'!$B:$B,'[4]cells down 27042026 11h28'!$R:$R,"")</f>
        <v/>
      </c>
      <c r="AL181" s="18" t="str">
        <f>_xlfn.XLOOKUP(B181,'[4]cells down 27042026 18h01'!$B:$B,'[4]cells down 27042026 18h01'!$R:$R,"")</f>
        <v/>
      </c>
      <c r="AM181" s="18" t="str">
        <f>_xlfn.XLOOKUP(B181,'[5]cell downs 27042026 11h'!$B:$B,'[5]cell downs 27042026 11h'!$R:$R,"")</f>
        <v/>
      </c>
      <c r="AN181" s="18" t="str">
        <f>_xlfn.XLOOKUP(B181,'[5]cell downs 27042026 17h40'!$B:$B,'[5]cell downs 27042026 17h40'!$R:$R,"")</f>
        <v/>
      </c>
      <c r="AO181" s="18" t="str">
        <f>_xlfn.XLOOKUP(B181,'[6]ALL SITES DOWN'!$D:$D,'[6]ALL SITES DOWN'!$J:$J,"")</f>
        <v/>
      </c>
      <c r="AP181" s="18" t="str">
        <f>_xlfn.XLOOKUP(B181,'[7]ALL SITES DOWN'!$D:$D,'[7]ALL SITES DOWN'!$J:$J,"")</f>
        <v/>
      </c>
      <c r="AQ181" s="9" t="str">
        <f>_xlfn.XLOOKUP(B181,[8]sheet1!$AC:$AC,[8]sheet1!$AF:$AF,"")</f>
        <v/>
      </c>
      <c r="AR181" s="14"/>
      <c r="AS181" s="14" t="s">
        <v>5465</v>
      </c>
      <c r="AT181" s="14" t="str">
        <f>_xlfn.XLOOKUP(B181,'[9]cell downs 18042026 17h'!$B:$B,'[9]cell downs 18042026 17h'!$B:$B,"")</f>
        <v/>
      </c>
      <c r="AU181" s="14" t="str">
        <f>_xlfn.XLOOKUP(B181,'[10]Cells Huawei 19042026 15h'!$B:$B,'[10]Cells Huawei 19042026 15h'!$B:$B,"")</f>
        <v>EXN_243</v>
      </c>
      <c r="AV181" s="9" t="str">
        <f>_xlfn.XLOOKUP(B181,'[11]cells down 19042026 9H40'!$B:$B,'[11]cells down 19042026 9H40'!$B:$B,"")</f>
        <v/>
      </c>
    </row>
    <row r="182" spans="1:48" hidden="1" x14ac:dyDescent="0.3">
      <c r="A182" s="1" t="s">
        <v>3864</v>
      </c>
      <c r="B182" s="8" t="s">
        <v>3865</v>
      </c>
      <c r="C182" s="3" t="str">
        <f>_xlfn.XLOOKUP(B182,'[1]daily break down'!$D:$D,'[1]daily break down'!$E:$E,"")</f>
        <v>EXTREME-NORD</v>
      </c>
      <c r="D182" s="1" t="s">
        <v>11</v>
      </c>
      <c r="E182" s="1" t="s">
        <v>96</v>
      </c>
      <c r="F182" s="3" t="s">
        <v>55</v>
      </c>
      <c r="G182" s="1" t="s">
        <v>3864</v>
      </c>
      <c r="H182" s="27" t="str">
        <f>_xlfn.XLOOKUP(B182,[2]CALCULATION!$B:$B,[2]CALCULATION!$H:$H,"")</f>
        <v>HUAWEI</v>
      </c>
      <c r="I182" s="26">
        <v>4.6228522998690194</v>
      </c>
      <c r="J182" s="26">
        <v>4.6228522998690194</v>
      </c>
      <c r="K182" s="26">
        <v>4.6228522998690194</v>
      </c>
      <c r="L182" s="26">
        <v>4.6228522998690194</v>
      </c>
      <c r="M182" s="26">
        <v>4.6228522998690194</v>
      </c>
      <c r="N182" s="26">
        <v>4.6228522998690194</v>
      </c>
      <c r="O182" s="26">
        <v>4.6228522998690194</v>
      </c>
      <c r="P182" s="114" t="s">
        <v>6362</v>
      </c>
      <c r="Q182" s="42" t="s">
        <v>6353</v>
      </c>
      <c r="R182" s="42"/>
      <c r="S182" s="41" t="str" cm="1">
        <f t="array" ref="S182">IFERROR(_xlfn.IFS(
U182="MPR ISSUE","PDH",
U182="BSS Hardware Issue","BSS",
U182="Sites strategiques, MLL, Pylone, etc.","ENVTECH",
U182="AKTIVCO DEFAUT GE &amp; POWER Cabinet","AKTIVCO",
U182="AKTIVCO Coupure ENEO &amp; Baisse de tension","AKTIVCO GRID ONLY",
U182="Coupure ENEO &amp; Baisse de tension","IHS GRID ONLY",
U182="Defaut GE &amp; POWER Cabinet","IHS",
U182="Sharing","Partners",
U182="Sites strategiques &amp; DataCenter","SST &amp; DC",
U182="Exclu","Exclu",
U182="SAT","SAT",
U182="SPARE-ISSUE","SPARE-ISSUE",
U182="Fiber CAmtel","TRANS_FO_CAMTEL",
U182="Fiber AOF","Fiber AOF",
U182="Projet OCM (HUAWEI)","TRAVAUX-HUAWEI",
U182="Projet OCM (NOKIA)","TRAVAUX-NOKIA",
U182="ACCESS-ISSUE","ACCESS-ISSUE",
U182="Projet OCM (ZTE, NOKIA, autres projets)","TRAVAUX OCM",
U182="No root CAuse","No root cause",
U182="ODU HS","PDH",
U182="IP &amp; VLAN","PDH",
U182="Warehouse HUAWEI","SPARE-ISSUE",
U182="SPARE-HS","SPARE-ISSUE",
U182="Power Telco","BSS",U182="no impacts","no impacts"
),"")</f>
        <v/>
      </c>
      <c r="T182" s="41" t="str" cm="1">
        <f t="array" ref="T182">IFERROR(_xlfn.IFS(
U182="MPR ISSUE","TX ISSUE",
U182="BSS Hardware Issue","RAN ISSUE",
U182="Sites strategiques, MLL, Pylone, etc.","ENVTECH",
U182="AKTIVCO DEFAUT GE &amp; POWER Cabinet","POWER ISSUE",
U182="AKTIVCO Coupure ENEO &amp; Baisse de tension","POWER ISSUE",
U182="Coupure ENEO &amp; Baisse de tension","POWER ISSUE",
U182="Defaut GE &amp; POWER Cabinet","POWER ISSUE",
U182="Sharing","POWER ISSUE",
U182="Sites strategiques &amp; DataCenter","POWER ISSUE",
U182="Exclu","Exclu",
U182="SAT","TX ISSUE",
U182="SPARE-ISSUE","SPARE-ISSUE",
U182="Fiber CAmtel","TX ISSUE",
U182="Fiber AOF","TX ISSUE",
U182="Projet OCM (HUAWEI)","TRAVAUX-HUAWEI",
U182="Projet OCM (NOKIA)","TRAVAUX -NOKIA",
U182="ACCESS-ISSUE","ACCESS-ISSUE",
U182="Projet OCM (ZTE, NOKIA, autres projets)","TRAVAUX OCM",
U182="No root CAuse","No root cause",
U182="ODU HS","TX ISSUE",
U182="IP &amp; VLAN","TX ISSUE",
U182="Warehouse HUAWEI","SPARE-ISSUE",
U182="SPARE-HS","SPARE-ISSUE",
U182="Power Telco","RAN ISSUE",U182="no impacts","no impacts"
),"")</f>
        <v/>
      </c>
      <c r="U182" s="68"/>
      <c r="V182" s="41" t="str" cm="1">
        <f t="array" ref="V182">IFERROR(_xlfn.IFS(
U182="MPR ISSUE","ACTIVE",
U182="BSS Hardware Issue","ACTIVE",
U182="Sites strategiques, MLL, Pylone, etc.","PASSIVE",
U182="AKTIVCO DEFAUT GE &amp; POWER Cabinet","PASSIVE",
U182="AKTIVCO Coupure ENEO &amp; Baisse de tension","PASSIVE",
U182="Coupure ENEO &amp; Baisse de tension","PASSIVE",
U182="Defaut GE &amp; POWER Cabinet","PASSIVE",
U182="Sharing","PASSIVE",
U182="Sites strategiques &amp; DataCenter","PASSIVE",
U182="Exclu","Exclu",
U182="SAT","ACTIVE",
U182="SPARE-ISSUE","SPARE-ISSUE",
U182="Fiber CAmtel","ACTIVE",
U182="Fiber AOF","ACTIVE",
U182="Projet OCM (HUAWEI)","PLANNED WORKS",
U182="Projet OCM (NOKIA)","PLANNED WORKS",
U182="ACCESS-ISSUE","ACCESS-ISSUE",
U182="Projet OCM (ZTE, NOKIA, autres projets)","PLANNED WORKS",
U182="No root CAuse","No root cause",
U182="ODU HS","ACTIVE",
U182="IP &amp; VLAN","ACTIVE",
U182="Warehouse HUAWEI","SPARE-ISSUE",
U182="SPARE-HS","SPARE-ISSUE",
U182="Power Telco","ACTIVE", U182="no impacts","no impacts"
),"")</f>
        <v/>
      </c>
      <c r="W182" s="113"/>
      <c r="X182" s="113"/>
      <c r="Y182" s="113"/>
      <c r="Z182" s="113"/>
      <c r="AA182" s="113"/>
      <c r="AB182" s="17" t="s">
        <v>5465</v>
      </c>
      <c r="AC182" s="17" t="str">
        <f>_xlfn.XLOOKUP(B182,'INCIDENT-04-27-2026'!E:E,'INCIDENT-04-27-2026'!F:F,"")</f>
        <v/>
      </c>
      <c r="AD182" s="9"/>
      <c r="AE182" s="7" t="s">
        <v>5465</v>
      </c>
      <c r="AF182" s="6" t="str">
        <f>_xlfn.XLOOKUP(B182,'[13]Input_27-04'!$B:$B,'[13]Input_27-04'!$M:$M,"")</f>
        <v/>
      </c>
      <c r="AG182" s="7"/>
      <c r="AH182" s="3"/>
      <c r="AI182" s="18" t="str">
        <f>_xlfn.XLOOKUP(B182,'[3]Cells Huawei 27042026 10h'!$B:$B,'[3]Cells Huawei 27042026 10h'!$T:$T,"")</f>
        <v/>
      </c>
      <c r="AJ182" s="18" t="str">
        <f>_xlfn.XLOOKUP(B182,'[3]Cells Huawei 27042026 15h'!$B:$B,'[3]Cells Huawei 27042026 15h'!$T:$T,"")</f>
        <v/>
      </c>
      <c r="AK182" s="18" t="str">
        <f>_xlfn.XLOOKUP(B182,'[4]cells down 27042026 11h28'!$B:$B,'[4]cells down 27042026 11h28'!$R:$R,"")</f>
        <v/>
      </c>
      <c r="AL182" s="18" t="str">
        <f>_xlfn.XLOOKUP(B182,'[4]cells down 27042026 18h01'!$B:$B,'[4]cells down 27042026 18h01'!$R:$R,"")</f>
        <v/>
      </c>
      <c r="AM182" s="18" t="str">
        <f>_xlfn.XLOOKUP(B182,'[5]cell downs 27042026 11h'!$B:$B,'[5]cell downs 27042026 11h'!$R:$R,"")</f>
        <v/>
      </c>
      <c r="AN182" s="18" t="str">
        <f>_xlfn.XLOOKUP(B182,'[5]cell downs 27042026 17h40'!$B:$B,'[5]cell downs 27042026 17h40'!$R:$R,"")</f>
        <v/>
      </c>
      <c r="AO182" s="18" t="str">
        <f>_xlfn.XLOOKUP(B182,'[6]ALL SITES DOWN'!$D:$D,'[6]ALL SITES DOWN'!$J:$J,"")</f>
        <v/>
      </c>
      <c r="AP182" s="18" t="str">
        <f>_xlfn.XLOOKUP(B182,'[7]ALL SITES DOWN'!$D:$D,'[7]ALL SITES DOWN'!$J:$J,"")</f>
        <v/>
      </c>
      <c r="AQ182" s="9" t="str">
        <f>_xlfn.XLOOKUP(B182,[8]sheet1!$AC:$AC,[8]sheet1!$AF:$AF,"")</f>
        <v/>
      </c>
      <c r="AR182" s="14"/>
      <c r="AS182" s="14" t="s">
        <v>5465</v>
      </c>
      <c r="AT182" s="14" t="str">
        <f>_xlfn.XLOOKUP(B182,'[9]cell downs 18042026 17h'!$B:$B,'[9]cell downs 18042026 17h'!$B:$B,"")</f>
        <v/>
      </c>
      <c r="AU182" s="14" t="str">
        <f>_xlfn.XLOOKUP(B182,'[10]Cells Huawei 19042026 15h'!$B:$B,'[10]Cells Huawei 19042026 15h'!$B:$B,"")</f>
        <v>EXN_073</v>
      </c>
      <c r="AV182" s="9" t="str">
        <f>_xlfn.XLOOKUP(B182,'[11]cells down 19042026 9H40'!$B:$B,'[11]cells down 19042026 9H40'!$B:$B,"")</f>
        <v/>
      </c>
    </row>
    <row r="183" spans="1:48" hidden="1" x14ac:dyDescent="0.3">
      <c r="A183" s="2" t="s">
        <v>1386</v>
      </c>
      <c r="B183" s="8" t="s">
        <v>1387</v>
      </c>
      <c r="C183" s="3" t="str">
        <f>_xlfn.XLOOKUP(B183,'[1]daily break down'!$D:$D,'[1]daily break down'!$E:$E,"")</f>
        <v>OUEST</v>
      </c>
      <c r="D183" s="1" t="s">
        <v>11</v>
      </c>
      <c r="E183" s="1" t="s">
        <v>237</v>
      </c>
      <c r="F183" s="3" t="s">
        <v>102</v>
      </c>
      <c r="G183" s="1" t="s">
        <v>1388</v>
      </c>
      <c r="H183" s="27" t="str">
        <f>_xlfn.XLOOKUP(B183,[2]CALCULATION!$B:$B,[2]CALCULATION!$H:$H,"")</f>
        <v>Huawei</v>
      </c>
      <c r="I183" s="26">
        <v>4.6233873522185416</v>
      </c>
      <c r="J183" s="26">
        <v>4.6343202552271059</v>
      </c>
      <c r="K183" s="26">
        <v>5.4234332953802866</v>
      </c>
      <c r="L183" s="26">
        <v>4.6228522998690194</v>
      </c>
      <c r="M183" s="26">
        <v>4.6228522998690194</v>
      </c>
      <c r="N183" s="26">
        <v>4.62311982604378</v>
      </c>
      <c r="O183" s="26">
        <v>4.6228522998690194</v>
      </c>
      <c r="P183" s="114" t="s">
        <v>6362</v>
      </c>
      <c r="Q183" s="42" t="s">
        <v>5537</v>
      </c>
      <c r="R183" s="42"/>
      <c r="S183" s="41" t="str" cm="1">
        <f t="array" ref="S183">IFERROR(_xlfn.IFS(
U183="MPR ISSUE","PDH",
U183="BSS Hardware Issue","BSS",
U183="Sites strategiques, MLL, Pylone, etc.","ENVTECH",
U183="AKTIVCO DEFAUT GE &amp; POWER Cabinet","AKTIVCO",
U183="AKTIVCO Coupure ENEO &amp; Baisse de tension","AKTIVCO GRID ONLY",
U183="Coupure ENEO &amp; Baisse de tension","IHS GRID ONLY",
U183="Defaut GE &amp; POWER Cabinet","IHS",
U183="Sharing","Partners",
U183="Sites strategiques &amp; DataCenter","SST &amp; DC",
U183="Exclu","Exclu",
U183="SAT","SAT",
U183="SPARE-ISSUE","SPARE-ISSUE",
U183="Fiber CAmtel","TRANS_FO_CAMTEL",
U183="Fiber AOF","Fiber AOF",
U183="Projet OCM (HUAWEI)","TRAVAUX-HUAWEI",
U183="Projet OCM (NOKIA)","TRAVAUX-NOKIA",
U183="ACCESS-ISSUE","ACCESS-ISSUE",
U183="Projet OCM (ZTE, NOKIA, autres projets)","TRAVAUX OCM",
U183="No root CAuse","No root cause",
U183="ODU HS","PDH",
U183="IP &amp; VLAN","PDH",
U183="Warehouse HUAWEI","SPARE-ISSUE",
U183="SPARE-HS","SPARE-ISSUE",
U183="Power Telco","BSS",U183="no impacts","no impacts"
),"")</f>
        <v>Exclu</v>
      </c>
      <c r="T183" s="41" t="str" cm="1">
        <f t="array" ref="T183">IFERROR(_xlfn.IFS(
U183="MPR ISSUE","TX ISSUE",
U183="BSS Hardware Issue","RAN ISSUE",
U183="Sites strategiques, MLL, Pylone, etc.","ENVTECH",
U183="AKTIVCO DEFAUT GE &amp; POWER Cabinet","POWER ISSUE",
U183="AKTIVCO Coupure ENEO &amp; Baisse de tension","POWER ISSUE",
U183="Coupure ENEO &amp; Baisse de tension","POWER ISSUE",
U183="Defaut GE &amp; POWER Cabinet","POWER ISSUE",
U183="Sharing","POWER ISSUE",
U183="Sites strategiques &amp; DataCenter","POWER ISSUE",
U183="Exclu","Exclu",
U183="SAT","TX ISSUE",
U183="SPARE-ISSUE","SPARE-ISSUE",
U183="Fiber CAmtel","TX ISSUE",
U183="Fiber AOF","TX ISSUE",
U183="Projet OCM (HUAWEI)","TRAVAUX-HUAWEI",
U183="Projet OCM (NOKIA)","TRAVAUX -NOKIA",
U183="ACCESS-ISSUE","ACCESS-ISSUE",
U183="Projet OCM (ZTE, NOKIA, autres projets)","TRAVAUX OCM",
U183="No root CAuse","No root cause",
U183="ODU HS","TX ISSUE",
U183="IP &amp; VLAN","TX ISSUE",
U183="Warehouse HUAWEI","SPARE-ISSUE",
U183="SPARE-HS","SPARE-ISSUE",
U183="Power Telco","RAN ISSUE",U183="no impacts","no impacts"
),"")</f>
        <v>Exclu</v>
      </c>
      <c r="U183" s="68" t="s">
        <v>5537</v>
      </c>
      <c r="V183" s="41" t="str" cm="1">
        <f t="array" ref="V183">IFERROR(_xlfn.IFS(
U183="MPR ISSUE","ACTIVE",
U183="BSS Hardware Issue","ACTIVE",
U183="Sites strategiques, MLL, Pylone, etc.","PASSIVE",
U183="AKTIVCO DEFAUT GE &amp; POWER Cabinet","PASSIVE",
U183="AKTIVCO Coupure ENEO &amp; Baisse de tension","PASSIVE",
U183="Coupure ENEO &amp; Baisse de tension","PASSIVE",
U183="Defaut GE &amp; POWER Cabinet","PASSIVE",
U183="Sharing","PASSIVE",
U183="Sites strategiques &amp; DataCenter","PASSIVE",
U183="Exclu","Exclu",
U183="SAT","ACTIVE",
U183="SPARE-ISSUE","SPARE-ISSUE",
U183="Fiber CAmtel","ACTIVE",
U183="Fiber AOF","ACTIVE",
U183="Projet OCM (HUAWEI)","PLANNED WORKS",
U183="Projet OCM (NOKIA)","PLANNED WORKS",
U183="ACCESS-ISSUE","ACCESS-ISSUE",
U183="Projet OCM (ZTE, NOKIA, autres projets)","PLANNED WORKS",
U183="No root CAuse","No root cause",
U183="ODU HS","ACTIVE",
U183="IP &amp; VLAN","ACTIVE",
U183="Warehouse HUAWEI","SPARE-ISSUE",
U183="SPARE-HS","SPARE-ISSUE",
U183="Power Telco","ACTIVE", U183="no impacts","no impacts"
),"")</f>
        <v>Exclu</v>
      </c>
      <c r="W183" s="113"/>
      <c r="X183" s="113"/>
      <c r="Y183" s="113"/>
      <c r="Z183" s="113"/>
      <c r="AA183" s="113"/>
      <c r="AB183" s="17" t="s">
        <v>5465</v>
      </c>
      <c r="AC183" s="17" t="str">
        <f>_xlfn.XLOOKUP(B183,'INCIDENT-04-27-2026'!E:E,'INCIDENT-04-27-2026'!F:F,"")</f>
        <v/>
      </c>
      <c r="AD183" s="9"/>
      <c r="AE183" s="7" t="s">
        <v>5465</v>
      </c>
      <c r="AF183" s="6" t="str">
        <f>_xlfn.XLOOKUP(B183,'[13]Input_27-04'!$B:$B,'[13]Input_27-04'!$M:$M,"")</f>
        <v/>
      </c>
      <c r="AG183" s="7"/>
      <c r="AH183" s="3"/>
      <c r="AI183" s="18" t="str">
        <f>_xlfn.XLOOKUP(B183,'[3]Cells Huawei 27042026 10h'!$B:$B,'[3]Cells Huawei 27042026 10h'!$T:$T,"")</f>
        <v/>
      </c>
      <c r="AJ183" s="18" t="str">
        <f>_xlfn.XLOOKUP(B183,'[3]Cells Huawei 27042026 15h'!$B:$B,'[3]Cells Huawei 27042026 15h'!$T:$T,"")</f>
        <v/>
      </c>
      <c r="AK183" s="18" t="str">
        <f>_xlfn.XLOOKUP(B183,'[4]cells down 27042026 11h28'!$B:$B,'[4]cells down 27042026 11h28'!$R:$R,"")</f>
        <v/>
      </c>
      <c r="AL183" s="18" t="str">
        <f>_xlfn.XLOOKUP(B183,'[4]cells down 27042026 18h01'!$B:$B,'[4]cells down 27042026 18h01'!$R:$R,"")</f>
        <v/>
      </c>
      <c r="AM183" s="18" t="str">
        <f>_xlfn.XLOOKUP(B183,'[5]cell downs 27042026 11h'!$B:$B,'[5]cell downs 27042026 11h'!$R:$R,"")</f>
        <v/>
      </c>
      <c r="AN183" s="18" t="str">
        <f>_xlfn.XLOOKUP(B183,'[5]cell downs 27042026 17h40'!$B:$B,'[5]cell downs 27042026 17h40'!$R:$R,"")</f>
        <v/>
      </c>
      <c r="AO183" s="18" t="str">
        <f>_xlfn.XLOOKUP(B183,'[6]ALL SITES DOWN'!$D:$D,'[6]ALL SITES DOWN'!$J:$J,"")</f>
        <v/>
      </c>
      <c r="AP183" s="18" t="str">
        <f>_xlfn.XLOOKUP(B183,'[7]ALL SITES DOWN'!$D:$D,'[7]ALL SITES DOWN'!$J:$J,"")</f>
        <v/>
      </c>
      <c r="AQ183" s="9" t="str">
        <f>_xlfn.XLOOKUP(B183,[8]sheet1!$AC:$AC,[8]sheet1!$AF:$AF,"")</f>
        <v/>
      </c>
      <c r="AR183" s="14"/>
      <c r="AS183" s="14" t="s">
        <v>5465</v>
      </c>
      <c r="AT183" s="14" t="str">
        <f>_xlfn.XLOOKUP(B183,'[9]cell downs 18042026 17h'!$B:$B,'[9]cell downs 18042026 17h'!$B:$B,"")</f>
        <v/>
      </c>
      <c r="AU183" s="14" t="str">
        <f>_xlfn.XLOOKUP(B183,'[10]Cells Huawei 19042026 15h'!$B:$B,'[10]Cells Huawei 19042026 15h'!$B:$B,"")</f>
        <v>OST_092</v>
      </c>
      <c r="AV183" s="9" t="str">
        <f>_xlfn.XLOOKUP(B183,'[11]cells down 19042026 9H40'!$B:$B,'[11]cells down 19042026 9H40'!$B:$B,"")</f>
        <v/>
      </c>
    </row>
    <row r="184" spans="1:48" hidden="1" x14ac:dyDescent="0.3">
      <c r="A184" s="1" t="s">
        <v>390</v>
      </c>
      <c r="B184" s="8" t="s">
        <v>391</v>
      </c>
      <c r="C184" s="3" t="str">
        <f>_xlfn.XLOOKUP(B184,'[1]daily break down'!$D:$D,'[1]daily break down'!$E:$E,"")</f>
        <v>CENTRE</v>
      </c>
      <c r="D184" s="1" t="s">
        <v>11</v>
      </c>
      <c r="E184" s="1" t="s">
        <v>12</v>
      </c>
      <c r="F184" s="3" t="s">
        <v>69</v>
      </c>
      <c r="G184" s="1" t="s">
        <v>390</v>
      </c>
      <c r="H184" s="29" t="str">
        <f>_xlfn.XLOOKUP(B184,[2]CALCULATION!$B:$B,[2]CALCULATION!$H:$H,"")</f>
        <v>ZTE</v>
      </c>
      <c r="I184" s="26">
        <v>0</v>
      </c>
      <c r="J184" s="26">
        <v>4.7530305365076924</v>
      </c>
      <c r="K184" s="26">
        <v>3.8092374742754953</v>
      </c>
      <c r="L184" s="26">
        <v>4.6314666426963207</v>
      </c>
      <c r="M184" s="26">
        <v>4.6215681742301671</v>
      </c>
      <c r="N184" s="26">
        <v>4.6216216794651199</v>
      </c>
      <c r="O184" s="26">
        <v>4.6217286899350229</v>
      </c>
      <c r="P184" s="114" t="s">
        <v>6362</v>
      </c>
      <c r="Q184" s="42" t="s">
        <v>5537</v>
      </c>
      <c r="R184" s="42"/>
      <c r="S184" s="41" t="str" cm="1">
        <f t="array" ref="S184">IFERROR(_xlfn.IFS(
U184="MPR ISSUE","PDH",
U184="BSS Hardware Issue","BSS",
U184="Sites strategiques, MLL, Pylone, etc.","ENVTECH",
U184="AKTIVCO DEFAUT GE &amp; POWER Cabinet","AKTIVCO",
U184="AKTIVCO Coupure ENEO &amp; Baisse de tension","AKTIVCO GRID ONLY",
U184="Coupure ENEO &amp; Baisse de tension","IHS GRID ONLY",
U184="Defaut GE &amp; POWER Cabinet","IHS",
U184="Sharing","Partners",
U184="Sites strategiques &amp; DataCenter","SST &amp; DC",
U184="Exclu","Exclu",
U184="SAT","SAT",
U184="SPARE-ISSUE","SPARE-ISSUE",
U184="Fiber CAmtel","TRANS_FO_CAMTEL",
U184="Fiber AOF","Fiber AOF",
U184="Projet OCM (HUAWEI)","TRAVAUX-HUAWEI",
U184="Projet OCM (NOKIA)","TRAVAUX-NOKIA",
U184="ACCESS-ISSUE","ACCESS-ISSUE",
U184="Projet OCM (ZTE, NOKIA, autres projets)","TRAVAUX OCM",
U184="No root CAuse","No root cause",
U184="ODU HS","PDH",
U184="IP &amp; VLAN","PDH",
U184="Warehouse HUAWEI","SPARE-ISSUE",
U184="SPARE-HS","SPARE-ISSUE",
U184="Power Telco","BSS",U184="no impacts","no impacts"
),"")</f>
        <v>Exclu</v>
      </c>
      <c r="T184" s="41" t="str" cm="1">
        <f t="array" ref="T184">IFERROR(_xlfn.IFS(
U184="MPR ISSUE","TX ISSUE",
U184="BSS Hardware Issue","RAN ISSUE",
U184="Sites strategiques, MLL, Pylone, etc.","ENVTECH",
U184="AKTIVCO DEFAUT GE &amp; POWER Cabinet","POWER ISSUE",
U184="AKTIVCO Coupure ENEO &amp; Baisse de tension","POWER ISSUE",
U184="Coupure ENEO &amp; Baisse de tension","POWER ISSUE",
U184="Defaut GE &amp; POWER Cabinet","POWER ISSUE",
U184="Sharing","POWER ISSUE",
U184="Sites strategiques &amp; DataCenter","POWER ISSUE",
U184="Exclu","Exclu",
U184="SAT","TX ISSUE",
U184="SPARE-ISSUE","SPARE-ISSUE",
U184="Fiber CAmtel","TX ISSUE",
U184="Fiber AOF","TX ISSUE",
U184="Projet OCM (HUAWEI)","TRAVAUX-HUAWEI",
U184="Projet OCM (NOKIA)","TRAVAUX -NOKIA",
U184="ACCESS-ISSUE","ACCESS-ISSUE",
U184="Projet OCM (ZTE, NOKIA, autres projets)","TRAVAUX OCM",
U184="No root CAuse","No root cause",
U184="ODU HS","TX ISSUE",
U184="IP &amp; VLAN","TX ISSUE",
U184="Warehouse HUAWEI","SPARE-ISSUE",
U184="SPARE-HS","SPARE-ISSUE",
U184="Power Telco","RAN ISSUE",U184="no impacts","no impacts"
),"")</f>
        <v>Exclu</v>
      </c>
      <c r="U184" s="68" t="s">
        <v>5537</v>
      </c>
      <c r="V184" s="41" t="str" cm="1">
        <f t="array" ref="V184">IFERROR(_xlfn.IFS(
U184="MPR ISSUE","ACTIVE",
U184="BSS Hardware Issue","ACTIVE",
U184="Sites strategiques, MLL, Pylone, etc.","PASSIVE",
U184="AKTIVCO DEFAUT GE &amp; POWER Cabinet","PASSIVE",
U184="AKTIVCO Coupure ENEO &amp; Baisse de tension","PASSIVE",
U184="Coupure ENEO &amp; Baisse de tension","PASSIVE",
U184="Defaut GE &amp; POWER Cabinet","PASSIVE",
U184="Sharing","PASSIVE",
U184="Sites strategiques &amp; DataCenter","PASSIVE",
U184="Exclu","Exclu",
U184="SAT","ACTIVE",
U184="SPARE-ISSUE","SPARE-ISSUE",
U184="Fiber CAmtel","ACTIVE",
U184="Fiber AOF","ACTIVE",
U184="Projet OCM (HUAWEI)","PLANNED WORKS",
U184="Projet OCM (NOKIA)","PLANNED WORKS",
U184="ACCESS-ISSUE","ACCESS-ISSUE",
U184="Projet OCM (ZTE, NOKIA, autres projets)","PLANNED WORKS",
U184="No root CAuse","No root cause",
U184="ODU HS","ACTIVE",
U184="IP &amp; VLAN","ACTIVE",
U184="Warehouse HUAWEI","SPARE-ISSUE",
U184="SPARE-HS","SPARE-ISSUE",
U184="Power Telco","ACTIVE", U184="no impacts","no impacts"
),"")</f>
        <v>Exclu</v>
      </c>
      <c r="W184" s="113"/>
      <c r="X184" s="113"/>
      <c r="Y184" s="113"/>
      <c r="Z184" s="113"/>
      <c r="AA184" s="113"/>
      <c r="AB184" s="17" t="s">
        <v>6073</v>
      </c>
      <c r="AC184" s="17" t="str">
        <f>_xlfn.XLOOKUP(B184,'INCIDENT-04-27-2026'!E:E,'INCIDENT-04-27-2026'!F:F,"")</f>
        <v/>
      </c>
      <c r="AD184" s="9"/>
      <c r="AE184" s="7" t="s">
        <v>6073</v>
      </c>
      <c r="AF184" s="6" t="str">
        <f>_xlfn.XLOOKUP(B184,'[13]Input_27-04'!$B:$B,'[13]Input_27-04'!$M:$M,"")</f>
        <v/>
      </c>
      <c r="AG184" s="7"/>
      <c r="AH184" s="3"/>
      <c r="AI184" s="18" t="str">
        <f>_xlfn.XLOOKUP(B184,'[3]Cells Huawei 27042026 10h'!$B:$B,'[3]Cells Huawei 27042026 10h'!$T:$T,"")</f>
        <v/>
      </c>
      <c r="AJ184" s="18" t="str">
        <f>_xlfn.XLOOKUP(B184,'[3]Cells Huawei 27042026 15h'!$B:$B,'[3]Cells Huawei 27042026 15h'!$T:$T,"")</f>
        <v/>
      </c>
      <c r="AK184" s="18" t="str">
        <f>_xlfn.XLOOKUP(B184,'[4]cells down 27042026 11h28'!$B:$B,'[4]cells down 27042026 11h28'!$R:$R,"")</f>
        <v/>
      </c>
      <c r="AL184" s="18" t="str">
        <f>_xlfn.XLOOKUP(B184,'[4]cells down 27042026 18h01'!$B:$B,'[4]cells down 27042026 18h01'!$R:$R,"")</f>
        <v/>
      </c>
      <c r="AM184" s="18" t="str">
        <f>_xlfn.XLOOKUP(B184,'[5]cell downs 27042026 11h'!$B:$B,'[5]cell downs 27042026 11h'!$R:$R,"")</f>
        <v/>
      </c>
      <c r="AN184" s="18" t="str">
        <f>_xlfn.XLOOKUP(B184,'[5]cell downs 27042026 17h40'!$B:$B,'[5]cell downs 27042026 17h40'!$R:$R,"")</f>
        <v/>
      </c>
      <c r="AO184" s="18" t="str">
        <f>_xlfn.XLOOKUP(B184,'[6]ALL SITES DOWN'!$D:$D,'[6]ALL SITES DOWN'!$J:$J,"")</f>
        <v/>
      </c>
      <c r="AP184" s="18" t="str">
        <f>_xlfn.XLOOKUP(B184,'[7]ALL SITES DOWN'!$D:$D,'[7]ALL SITES DOWN'!$J:$J,"")</f>
        <v/>
      </c>
      <c r="AQ184" s="9" t="str">
        <f>_xlfn.XLOOKUP(B184,[8]sheet1!$AC:$AC,[8]sheet1!$AF:$AF,"")</f>
        <v/>
      </c>
      <c r="AR184" s="14"/>
      <c r="AS184" s="14" t="s">
        <v>5465</v>
      </c>
      <c r="AT184" s="14" t="str">
        <f>_xlfn.XLOOKUP(B184,'[9]cell downs 18042026 17h'!$B:$B,'[9]cell downs 18042026 17h'!$B:$B,"")</f>
        <v/>
      </c>
      <c r="AU184" s="14" t="str">
        <f>_xlfn.XLOOKUP(B184,'[10]Cells Huawei 19042026 15h'!$B:$B,'[10]Cells Huawei 19042026 15h'!$B:$B,"")</f>
        <v/>
      </c>
      <c r="AV184" s="9" t="str">
        <f>_xlfn.XLOOKUP(B184,'[11]cells down 19042026 9H40'!$B:$B,'[11]cells down 19042026 9H40'!$B:$B,"")</f>
        <v/>
      </c>
    </row>
    <row r="185" spans="1:48" x14ac:dyDescent="0.3">
      <c r="A185" s="1" t="s">
        <v>392</v>
      </c>
      <c r="B185" s="1" t="s">
        <v>393</v>
      </c>
      <c r="C185" s="3" t="str">
        <f>_xlfn.XLOOKUP(B185,'[1]daily break down'!$D:$D,'[1]daily break down'!$E:$E,"")</f>
        <v>NORD-OUEST</v>
      </c>
      <c r="D185" s="1" t="s">
        <v>11</v>
      </c>
      <c r="E185" s="1" t="s">
        <v>12</v>
      </c>
      <c r="F185" s="3" t="s">
        <v>102</v>
      </c>
      <c r="G185" s="1" t="s">
        <v>392</v>
      </c>
      <c r="H185" s="28" t="str">
        <f>_xlfn.XLOOKUP(B185,[2]CALCULATION!$B:$B,[2]CALCULATION!$H:$H,"")</f>
        <v>NOKIA</v>
      </c>
      <c r="I185" s="26">
        <v>5.3103945690046324</v>
      </c>
      <c r="J185" s="26">
        <v>4.7073013957018892</v>
      </c>
      <c r="K185" s="26">
        <v>4.621675184700071</v>
      </c>
      <c r="L185" s="26">
        <v>4.6216216794651199</v>
      </c>
      <c r="M185" s="26">
        <v>4.6216216794651199</v>
      </c>
      <c r="N185" s="26">
        <v>4.6214611637602614</v>
      </c>
      <c r="O185" s="26">
        <v>4.6215681742301671</v>
      </c>
      <c r="P185" s="114" t="s">
        <v>6362</v>
      </c>
      <c r="Q185" s="42" t="s">
        <v>5538</v>
      </c>
      <c r="R185" s="42"/>
      <c r="S185" s="41" t="str" cm="1">
        <f t="array" ref="S185">IFERROR(_xlfn.IFS(
U185="MPR ISSUE","PDH",
U185="BSS Hardware Issue","BSS",
U185="Sites strategiques, MLL, Pylone, etc.","ENVTECH",
U185="AKTIVCO DEFAUT GE &amp; POWER Cabinet","AKTIVCO",
U185="AKTIVCO Coupure ENEO &amp; Baisse de tension","AKTIVCO GRID ONLY",
U185="Coupure ENEO &amp; Baisse de tension","IHS GRID ONLY",
U185="Defaut GE &amp; POWER Cabinet","IHS",
U185="Sharing","Partners",
U185="Sites strategiques &amp; DataCenter","SST &amp; DC",
U185="Exclu","Exclu",
U185="SAT","SAT",
U185="SPARE-ISSUE","SPARE-ISSUE",
U185="Fiber CAmtel","TRANS_FO_CAMTEL",
U185="Fiber AOF","Fiber AOF",
U185="Projet OCM (HUAWEI)","TRAVAUX-HUAWEI",
U185="Projet OCM (NOKIA)","TRAVAUX-NOKIA",
U185="ACCESS-ISSUE","ACCESS-ISSUE",
U185="Projet OCM (ZTE, NOKIA, autres projets)","TRAVAUX OCM",
U185="No root CAuse","No root cause",
U185="ODU HS","PDH",
U185="IP &amp; VLAN","PDH",
U185="Warehouse HUAWEI","SPARE-ISSUE",
U185="SPARE-HS","SPARE-ISSUE",
U185="Power Telco","BSS",U185="no impacts","no impacts"
),"")</f>
        <v>No root cause</v>
      </c>
      <c r="T185" s="41" t="str" cm="1">
        <f t="array" ref="T185">IFERROR(_xlfn.IFS(
U185="MPR ISSUE","TX ISSUE",
U185="BSS Hardware Issue","RAN ISSUE",
U185="Sites strategiques, MLL, Pylone, etc.","ENVTECH",
U185="AKTIVCO DEFAUT GE &amp; POWER Cabinet","POWER ISSUE",
U185="AKTIVCO Coupure ENEO &amp; Baisse de tension","POWER ISSUE",
U185="Coupure ENEO &amp; Baisse de tension","POWER ISSUE",
U185="Defaut GE &amp; POWER Cabinet","POWER ISSUE",
U185="Sharing","POWER ISSUE",
U185="Sites strategiques &amp; DataCenter","POWER ISSUE",
U185="Exclu","Exclu",
U185="SAT","TX ISSUE",
U185="SPARE-ISSUE","SPARE-ISSUE",
U185="Fiber CAmtel","TX ISSUE",
U185="Fiber AOF","TX ISSUE",
U185="Projet OCM (HUAWEI)","TRAVAUX-HUAWEI",
U185="Projet OCM (NOKIA)","TRAVAUX -NOKIA",
U185="ACCESS-ISSUE","ACCESS-ISSUE",
U185="Projet OCM (ZTE, NOKIA, autres projets)","TRAVAUX OCM",
U185="No root CAuse","No root cause",
U185="ODU HS","TX ISSUE",
U185="IP &amp; VLAN","TX ISSUE",
U185="Warehouse HUAWEI","SPARE-ISSUE",
U185="SPARE-HS","SPARE-ISSUE",
U185="Power Telco","RAN ISSUE",U185="no impacts","no impacts"
),"")</f>
        <v>No root cause</v>
      </c>
      <c r="U185" s="68" t="s">
        <v>5691</v>
      </c>
      <c r="V185" s="41" t="str" cm="1">
        <f t="array" ref="V185">IFERROR(_xlfn.IFS(
U185="MPR ISSUE","ACTIVE",
U185="BSS Hardware Issue","ACTIVE",
U185="Sites strategiques, MLL, Pylone, etc.","PASSIVE",
U185="AKTIVCO DEFAUT GE &amp; POWER Cabinet","PASSIVE",
U185="AKTIVCO Coupure ENEO &amp; Baisse de tension","PASSIVE",
U185="Coupure ENEO &amp; Baisse de tension","PASSIVE",
U185="Defaut GE &amp; POWER Cabinet","PASSIVE",
U185="Sharing","PASSIVE",
U185="Sites strategiques &amp; DataCenter","PASSIVE",
U185="Exclu","Exclu",
U185="SAT","ACTIVE",
U185="SPARE-ISSUE","SPARE-ISSUE",
U185="Fiber CAmtel","ACTIVE",
U185="Fiber AOF","ACTIVE",
U185="Projet OCM (HUAWEI)","PLANNED WORKS",
U185="Projet OCM (NOKIA)","PLANNED WORKS",
U185="ACCESS-ISSUE","ACCESS-ISSUE",
U185="Projet OCM (ZTE, NOKIA, autres projets)","PLANNED WORKS",
U185="No root CAuse","No root cause",
U185="ODU HS","ACTIVE",
U185="IP &amp; VLAN","ACTIVE",
U185="Warehouse HUAWEI","SPARE-ISSUE",
U185="SPARE-HS","SPARE-ISSUE",
U185="Power Telco","ACTIVE", U185="no impacts","no impacts"
),"")</f>
        <v>No root cause</v>
      </c>
      <c r="W185" s="119"/>
      <c r="X185" s="119"/>
      <c r="Y185" s="119"/>
      <c r="Z185" s="119"/>
      <c r="AA185" s="119"/>
      <c r="AB185" s="17" t="s">
        <v>6073</v>
      </c>
      <c r="AC185" s="17" t="str">
        <f>_xlfn.XLOOKUP(B185,'INCIDENT-04-27-2026'!E:E,'INCIDENT-04-27-2026'!F:F,"")</f>
        <v/>
      </c>
      <c r="AD185" s="9"/>
      <c r="AE185" s="7" t="s">
        <v>6073</v>
      </c>
      <c r="AF185" s="6" t="str">
        <f>_xlfn.XLOOKUP(B185,'[13]Input_27-04'!$B:$B,'[13]Input_27-04'!$M:$M,"")</f>
        <v/>
      </c>
      <c r="AG185" s="7"/>
      <c r="AH185" s="3"/>
      <c r="AI185" s="18" t="str">
        <f>_xlfn.XLOOKUP(B185,'[3]Cells Huawei 27042026 10h'!$B:$B,'[3]Cells Huawei 27042026 10h'!$T:$T,"")</f>
        <v/>
      </c>
      <c r="AJ185" s="18" t="str">
        <f>_xlfn.XLOOKUP(B185,'[3]Cells Huawei 27042026 15h'!$B:$B,'[3]Cells Huawei 27042026 15h'!$T:$T,"")</f>
        <v/>
      </c>
      <c r="AK185" s="18" t="str">
        <f>_xlfn.XLOOKUP(B185,'[4]cells down 27042026 11h28'!$B:$B,'[4]cells down 27042026 11h28'!$R:$R,"")</f>
        <v/>
      </c>
      <c r="AL185" s="18" t="str">
        <f>_xlfn.XLOOKUP(B185,'[4]cells down 27042026 18h01'!$B:$B,'[4]cells down 27042026 18h01'!$R:$R,"")</f>
        <v/>
      </c>
      <c r="AM185" s="18" t="str">
        <f>_xlfn.XLOOKUP(B185,'[5]cell downs 27042026 11h'!$B:$B,'[5]cell downs 27042026 11h'!$R:$R,"")</f>
        <v/>
      </c>
      <c r="AN185" s="18" t="str">
        <f>_xlfn.XLOOKUP(B185,'[5]cell downs 27042026 17h40'!$B:$B,'[5]cell downs 27042026 17h40'!$R:$R,"")</f>
        <v/>
      </c>
      <c r="AO185" s="18" t="str">
        <f>_xlfn.XLOOKUP(B185,'[6]ALL SITES DOWN'!$D:$D,'[6]ALL SITES DOWN'!$J:$J,"")</f>
        <v/>
      </c>
      <c r="AP185" s="18" t="str">
        <f>_xlfn.XLOOKUP(B185,'[7]ALL SITES DOWN'!$D:$D,'[7]ALL SITES DOWN'!$J:$J,"")</f>
        <v/>
      </c>
      <c r="AQ185" s="9" t="str">
        <f>_xlfn.XLOOKUP(B185,[8]sheet1!$AC:$AC,[8]sheet1!$AF:$AF,"")</f>
        <v/>
      </c>
      <c r="AR185" s="14"/>
      <c r="AS185" s="14" t="s">
        <v>5465</v>
      </c>
      <c r="AT185" s="14" t="str">
        <f>_xlfn.XLOOKUP(B185,'[9]cell downs 18042026 17h'!$B:$B,'[9]cell downs 18042026 17h'!$B:$B,"")</f>
        <v/>
      </c>
      <c r="AU185" s="14" t="str">
        <f>_xlfn.XLOOKUP(B185,'[10]Cells Huawei 19042026 15h'!$B:$B,'[10]Cells Huawei 19042026 15h'!$B:$B,"")</f>
        <v/>
      </c>
      <c r="AV185" s="9" t="str">
        <f>_xlfn.XLOOKUP(B185,'[11]cells down 19042026 9H40'!$B:$B,'[11]cells down 19042026 9H40'!$B:$B,"")</f>
        <v/>
      </c>
    </row>
    <row r="186" spans="1:48" hidden="1" x14ac:dyDescent="0.3">
      <c r="A186" s="1" t="s">
        <v>3024</v>
      </c>
      <c r="B186" s="8" t="s">
        <v>3025</v>
      </c>
      <c r="C186" s="3" t="str">
        <f>_xlfn.XLOOKUP(B186,'[1]daily break down'!$D:$D,'[1]daily break down'!$E:$E,"")</f>
        <v>NORD-OUEST</v>
      </c>
      <c r="D186" s="1" t="s">
        <v>11</v>
      </c>
      <c r="E186" s="1" t="s">
        <v>96</v>
      </c>
      <c r="F186" s="3" t="s">
        <v>51</v>
      </c>
      <c r="G186" s="1" t="s">
        <v>3026</v>
      </c>
      <c r="H186" s="28" t="str">
        <f>_xlfn.XLOOKUP(B186,[2]CALCULATION!$B:$B,[2]CALCULATION!$H:$H,"")</f>
        <v>NOKIA</v>
      </c>
      <c r="I186" s="26">
        <v>0.2863421823857914</v>
      </c>
      <c r="J186" s="26">
        <v>0</v>
      </c>
      <c r="K186" s="26">
        <v>0</v>
      </c>
      <c r="L186" s="26">
        <v>1.1512008001529537</v>
      </c>
      <c r="M186" s="26">
        <v>4.6216216794651199</v>
      </c>
      <c r="N186" s="26">
        <v>4.6214611637602614</v>
      </c>
      <c r="O186" s="26">
        <v>4.6215681742301671</v>
      </c>
      <c r="P186" s="114" t="s">
        <v>6362</v>
      </c>
      <c r="Q186" s="42" t="s">
        <v>6353</v>
      </c>
      <c r="R186" s="42"/>
      <c r="S186" s="41" t="str" cm="1">
        <f t="array" ref="S186">IFERROR(_xlfn.IFS(
U186="MPR ISSUE","PDH",
U186="BSS Hardware Issue","BSS",
U186="Sites strategiques, MLL, Pylone, etc.","ENVTECH",
U186="AKTIVCO DEFAUT GE &amp; POWER Cabinet","AKTIVCO",
U186="AKTIVCO Coupure ENEO &amp; Baisse de tension","AKTIVCO GRID ONLY",
U186="Coupure ENEO &amp; Baisse de tension","IHS GRID ONLY",
U186="Defaut GE &amp; POWER Cabinet","IHS",
U186="Sharing","Partners",
U186="Sites strategiques &amp; DataCenter","SST &amp; DC",
U186="Exclu","Exclu",
U186="SAT","SAT",
U186="SPARE-ISSUE","SPARE-ISSUE",
U186="Fiber CAmtel","TRANS_FO_CAMTEL",
U186="Fiber AOF","Fiber AOF",
U186="Projet OCM (HUAWEI)","TRAVAUX-HUAWEI",
U186="Projet OCM (NOKIA)","TRAVAUX-NOKIA",
U186="ACCESS-ISSUE","ACCESS-ISSUE",
U186="Projet OCM (ZTE, NOKIA, autres projets)","TRAVAUX OCM",
U186="No root CAuse","No root cause",
U186="ODU HS","PDH",
U186="IP &amp; VLAN","PDH",
U186="Warehouse HUAWEI","SPARE-ISSUE",
U186="SPARE-HS","SPARE-ISSUE",
U186="Power Telco","BSS",U186="no impacts","no impacts"
),"")</f>
        <v/>
      </c>
      <c r="T186" s="41" t="str" cm="1">
        <f t="array" ref="T186">IFERROR(_xlfn.IFS(
U186="MPR ISSUE","TX ISSUE",
U186="BSS Hardware Issue","RAN ISSUE",
U186="Sites strategiques, MLL, Pylone, etc.","ENVTECH",
U186="AKTIVCO DEFAUT GE &amp; POWER Cabinet","POWER ISSUE",
U186="AKTIVCO Coupure ENEO &amp; Baisse de tension","POWER ISSUE",
U186="Coupure ENEO &amp; Baisse de tension","POWER ISSUE",
U186="Defaut GE &amp; POWER Cabinet","POWER ISSUE",
U186="Sharing","POWER ISSUE",
U186="Sites strategiques &amp; DataCenter","POWER ISSUE",
U186="Exclu","Exclu",
U186="SAT","TX ISSUE",
U186="SPARE-ISSUE","SPARE-ISSUE",
U186="Fiber CAmtel","TX ISSUE",
U186="Fiber AOF","TX ISSUE",
U186="Projet OCM (HUAWEI)","TRAVAUX-HUAWEI",
U186="Projet OCM (NOKIA)","TRAVAUX -NOKIA",
U186="ACCESS-ISSUE","ACCESS-ISSUE",
U186="Projet OCM (ZTE, NOKIA, autres projets)","TRAVAUX OCM",
U186="No root CAuse","No root cause",
U186="ODU HS","TX ISSUE",
U186="IP &amp; VLAN","TX ISSUE",
U186="Warehouse HUAWEI","SPARE-ISSUE",
U186="SPARE-HS","SPARE-ISSUE",
U186="Power Telco","RAN ISSUE",U186="no impacts","no impacts"
),"")</f>
        <v/>
      </c>
      <c r="U186" s="68"/>
      <c r="V186" s="41" t="str" cm="1">
        <f t="array" ref="V186">IFERROR(_xlfn.IFS(
U186="MPR ISSUE","ACTIVE",
U186="BSS Hardware Issue","ACTIVE",
U186="Sites strategiques, MLL, Pylone, etc.","PASSIVE",
U186="AKTIVCO DEFAUT GE &amp; POWER Cabinet","PASSIVE",
U186="AKTIVCO Coupure ENEO &amp; Baisse de tension","PASSIVE",
U186="Coupure ENEO &amp; Baisse de tension","PASSIVE",
U186="Defaut GE &amp; POWER Cabinet","PASSIVE",
U186="Sharing","PASSIVE",
U186="Sites strategiques &amp; DataCenter","PASSIVE",
U186="Exclu","Exclu",
U186="SAT","ACTIVE",
U186="SPARE-ISSUE","SPARE-ISSUE",
U186="Fiber CAmtel","ACTIVE",
U186="Fiber AOF","ACTIVE",
U186="Projet OCM (HUAWEI)","PLANNED WORKS",
U186="Projet OCM (NOKIA)","PLANNED WORKS",
U186="ACCESS-ISSUE","ACCESS-ISSUE",
U186="Projet OCM (ZTE, NOKIA, autres projets)","PLANNED WORKS",
U186="No root CAuse","No root cause",
U186="ODU HS","ACTIVE",
U186="IP &amp; VLAN","ACTIVE",
U186="Warehouse HUAWEI","SPARE-ISSUE",
U186="SPARE-HS","SPARE-ISSUE",
U186="Power Telco","ACTIVE", U186="no impacts","no impacts"
),"")</f>
        <v/>
      </c>
      <c r="W186" s="113"/>
      <c r="X186" s="113"/>
      <c r="Y186" s="113"/>
      <c r="Z186" s="113"/>
      <c r="AA186" s="113"/>
      <c r="AB186" s="17" t="s">
        <v>5465</v>
      </c>
      <c r="AC186" s="17" t="str">
        <f>_xlfn.XLOOKUP(B186,'INCIDENT-04-27-2026'!E:E,'INCIDENT-04-27-2026'!F:F,"")</f>
        <v/>
      </c>
      <c r="AD186" s="9"/>
      <c r="AE186" s="7" t="s">
        <v>5465</v>
      </c>
      <c r="AF186" s="6" t="str">
        <f>_xlfn.XLOOKUP(B186,'[13]Input_27-04'!$B:$B,'[13]Input_27-04'!$M:$M,"")</f>
        <v/>
      </c>
      <c r="AG186" s="7"/>
      <c r="AH186" s="3"/>
      <c r="AI186" s="18" t="str">
        <f>_xlfn.XLOOKUP(B186,'[3]Cells Huawei 27042026 10h'!$B:$B,'[3]Cells Huawei 27042026 10h'!$T:$T,"")</f>
        <v/>
      </c>
      <c r="AJ186" s="18" t="str">
        <f>_xlfn.XLOOKUP(B186,'[3]Cells Huawei 27042026 15h'!$B:$B,'[3]Cells Huawei 27042026 15h'!$T:$T,"")</f>
        <v/>
      </c>
      <c r="AK186" s="18" t="str">
        <f>_xlfn.XLOOKUP(B186,'[4]cells down 27042026 11h28'!$B:$B,'[4]cells down 27042026 11h28'!$R:$R,"")</f>
        <v/>
      </c>
      <c r="AL186" s="18" t="str">
        <f>_xlfn.XLOOKUP(B186,'[4]cells down 27042026 18h01'!$B:$B,'[4]cells down 27042026 18h01'!$R:$R,"")</f>
        <v/>
      </c>
      <c r="AM186" s="18" t="str">
        <f>_xlfn.XLOOKUP(B186,'[5]cell downs 27042026 11h'!$B:$B,'[5]cell downs 27042026 11h'!$R:$R,"")</f>
        <v/>
      </c>
      <c r="AN186" s="18" t="str">
        <f>_xlfn.XLOOKUP(B186,'[5]cell downs 27042026 17h40'!$B:$B,'[5]cell downs 27042026 17h40'!$R:$R,"")</f>
        <v/>
      </c>
      <c r="AO186" s="18" t="str">
        <f>_xlfn.XLOOKUP(B186,'[6]ALL SITES DOWN'!$D:$D,'[6]ALL SITES DOWN'!$J:$J,"")</f>
        <v/>
      </c>
      <c r="AP186" s="18" t="str">
        <f>_xlfn.XLOOKUP(B186,'[7]ALL SITES DOWN'!$D:$D,'[7]ALL SITES DOWN'!$J:$J,"")</f>
        <v/>
      </c>
      <c r="AQ186" s="9" t="str">
        <f>_xlfn.XLOOKUP(B186,[8]sheet1!$AC:$AC,[8]sheet1!$AF:$AF,"")</f>
        <v/>
      </c>
      <c r="AR186" s="14"/>
      <c r="AS186" s="14" t="s">
        <v>5465</v>
      </c>
      <c r="AT186" s="14" t="str">
        <f>_xlfn.XLOOKUP(B186,'[9]cell downs 18042026 17h'!$B:$B,'[9]cell downs 18042026 17h'!$B:$B,"")</f>
        <v/>
      </c>
      <c r="AU186" s="14" t="str">
        <f>_xlfn.XLOOKUP(B186,'[10]Cells Huawei 19042026 15h'!$B:$B,'[10]Cells Huawei 19042026 15h'!$B:$B,"")</f>
        <v/>
      </c>
      <c r="AV186" s="9" t="str">
        <f>_xlfn.XLOOKUP(B186,'[11]cells down 19042026 9H40'!$B:$B,'[11]cells down 19042026 9H40'!$B:$B,"")</f>
        <v/>
      </c>
    </row>
    <row r="187" spans="1:48" x14ac:dyDescent="0.3">
      <c r="A187" s="1" t="s">
        <v>1235</v>
      </c>
      <c r="B187" s="8" t="s">
        <v>1236</v>
      </c>
      <c r="C187" s="3" t="str">
        <f>_xlfn.XLOOKUP(B187,'[1]daily break down'!$D:$D,'[1]daily break down'!$E:$E,"")</f>
        <v>OUEST</v>
      </c>
      <c r="D187" s="1" t="s">
        <v>21</v>
      </c>
      <c r="E187" s="1" t="s">
        <v>122</v>
      </c>
      <c r="F187" s="3" t="s">
        <v>102</v>
      </c>
      <c r="G187" s="1" t="s">
        <v>1235</v>
      </c>
      <c r="H187" s="28" t="str">
        <f>_xlfn.XLOOKUP(B187,[2]CALCULATION!$B:$B,[2]CALCULATION!$H:$H,"")</f>
        <v>NOKIA</v>
      </c>
      <c r="I187" s="26">
        <v>5.9212460013754551E-3</v>
      </c>
      <c r="J187" s="26">
        <v>9.6576949088698669E-2</v>
      </c>
      <c r="K187" s="26">
        <v>2.510459528423552</v>
      </c>
      <c r="L187" s="26">
        <v>4.6248854987972026</v>
      </c>
      <c r="M187" s="26">
        <v>4.6263123050625934</v>
      </c>
      <c r="N187" s="26">
        <v>4.626811687255481</v>
      </c>
      <c r="O187" s="26">
        <v>4.6213541532903575</v>
      </c>
      <c r="P187" s="114" t="s">
        <v>6362</v>
      </c>
      <c r="Q187" s="42" t="s">
        <v>5538</v>
      </c>
      <c r="R187" s="42"/>
      <c r="S187" s="41" t="str" cm="1">
        <f t="array" ref="S187">IFERROR(_xlfn.IFS(
U187="MPR ISSUE","PDH",
U187="BSS Hardware Issue","BSS",
U187="Sites strategiques, MLL, Pylone, etc.","ENVTECH",
U187="AKTIVCO DEFAUT GE &amp; POWER Cabinet","AKTIVCO",
U187="AKTIVCO Coupure ENEO &amp; Baisse de tension","AKTIVCO GRID ONLY",
U187="Coupure ENEO &amp; Baisse de tension","IHS GRID ONLY",
U187="Defaut GE &amp; POWER Cabinet","IHS",
U187="Sharing","Partners",
U187="Sites strategiques &amp; DataCenter","SST &amp; DC",
U187="Exclu","Exclu",
U187="SAT","SAT",
U187="SPARE-ISSUE","SPARE-ISSUE",
U187="Fiber CAmtel","TRANS_FO_CAMTEL",
U187="Fiber AOF","Fiber AOF",
U187="Projet OCM (HUAWEI)","TRAVAUX-HUAWEI",
U187="Projet OCM (NOKIA)","TRAVAUX-NOKIA",
U187="ACCESS-ISSUE","ACCESS-ISSUE",
U187="Projet OCM (ZTE, NOKIA, autres projets)","TRAVAUX OCM",
U187="No root CAuse","No root cause",
U187="ODU HS","PDH",
U187="IP &amp; VLAN","PDH",
U187="Warehouse HUAWEI","SPARE-ISSUE",
U187="SPARE-HS","SPARE-ISSUE",
U187="Power Telco","BSS",U187="no impacts","no impacts"
),"")</f>
        <v>AKTIVCO</v>
      </c>
      <c r="T187" s="41" t="str" cm="1">
        <f t="array" ref="T187">IFERROR(_xlfn.IFS(
U187="MPR ISSUE","TX ISSUE",
U187="BSS Hardware Issue","RAN ISSUE",
U187="Sites strategiques, MLL, Pylone, etc.","ENVTECH",
U187="AKTIVCO DEFAUT GE &amp; POWER Cabinet","POWER ISSUE",
U187="AKTIVCO Coupure ENEO &amp; Baisse de tension","POWER ISSUE",
U187="Coupure ENEO &amp; Baisse de tension","POWER ISSUE",
U187="Defaut GE &amp; POWER Cabinet","POWER ISSUE",
U187="Sharing","POWER ISSUE",
U187="Sites strategiques &amp; DataCenter","POWER ISSUE",
U187="Exclu","Exclu",
U187="SAT","TX ISSUE",
U187="SPARE-ISSUE","SPARE-ISSUE",
U187="Fiber CAmtel","TX ISSUE",
U187="Fiber AOF","TX ISSUE",
U187="Projet OCM (HUAWEI)","TRAVAUX-HUAWEI",
U187="Projet OCM (NOKIA)","TRAVAUX -NOKIA",
U187="ACCESS-ISSUE","ACCESS-ISSUE",
U187="Projet OCM (ZTE, NOKIA, autres projets)","TRAVAUX OCM",
U187="No root CAuse","No root cause",
U187="ODU HS","TX ISSUE",
U187="IP &amp; VLAN","TX ISSUE",
U187="Warehouse HUAWEI","SPARE-ISSUE",
U187="SPARE-HS","SPARE-ISSUE",
U187="Power Telco","RAN ISSUE",U187="no impacts","no impacts"
),"")</f>
        <v>POWER ISSUE</v>
      </c>
      <c r="U187" s="68" t="s">
        <v>5324</v>
      </c>
      <c r="V187" s="41" t="str" cm="1">
        <f t="array" ref="V187">IFERROR(_xlfn.IFS(
U187="MPR ISSUE","ACTIVE",
U187="BSS Hardware Issue","ACTIVE",
U187="Sites strategiques, MLL, Pylone, etc.","PASSIVE",
U187="AKTIVCO DEFAUT GE &amp; POWER Cabinet","PASSIVE",
U187="AKTIVCO Coupure ENEO &amp; Baisse de tension","PASSIVE",
U187="Coupure ENEO &amp; Baisse de tension","PASSIVE",
U187="Defaut GE &amp; POWER Cabinet","PASSIVE",
U187="Sharing","PASSIVE",
U187="Sites strategiques &amp; DataCenter","PASSIVE",
U187="Exclu","Exclu",
U187="SAT","ACTIVE",
U187="SPARE-ISSUE","SPARE-ISSUE",
U187="Fiber CAmtel","ACTIVE",
U187="Fiber AOF","ACTIVE",
U187="Projet OCM (HUAWEI)","PLANNED WORKS",
U187="Projet OCM (NOKIA)","PLANNED WORKS",
U187="ACCESS-ISSUE","ACCESS-ISSUE",
U187="Projet OCM (ZTE, NOKIA, autres projets)","PLANNED WORKS",
U187="No root CAuse","No root cause",
U187="ODU HS","ACTIVE",
U187="IP &amp; VLAN","ACTIVE",
U187="Warehouse HUAWEI","SPARE-ISSUE",
U187="SPARE-HS","SPARE-ISSUE",
U187="Power Telco","ACTIVE", U187="no impacts","no impacts"
),"")</f>
        <v>PASSIVE</v>
      </c>
      <c r="W187" s="119" t="s">
        <v>6403</v>
      </c>
      <c r="X187" s="119" t="s">
        <v>6404</v>
      </c>
      <c r="Y187" s="119"/>
      <c r="Z187" s="119" t="s">
        <v>6405</v>
      </c>
      <c r="AA187" s="119" t="s">
        <v>6365</v>
      </c>
      <c r="AB187" s="17" t="s">
        <v>6250</v>
      </c>
      <c r="AC187" s="17" t="str">
        <f>_xlfn.XLOOKUP(B187,'INCIDENT-04-27-2026'!E:E,'INCIDENT-04-27-2026'!F:F,"")</f>
        <v/>
      </c>
      <c r="AD187" s="9"/>
      <c r="AE187" s="7" t="s">
        <v>6125</v>
      </c>
      <c r="AF187" s="6" t="str">
        <f>_xlfn.XLOOKUP(B187,'[13]Input_27-04'!$B:$B,'[13]Input_27-04'!$M:$M,"")</f>
        <v>No power issue</v>
      </c>
      <c r="AG187" s="7"/>
      <c r="AH187" s="3"/>
      <c r="AI187" s="18" t="str">
        <f>_xlfn.XLOOKUP(B187,'[3]Cells Huawei 27042026 10h'!$B:$B,'[3]Cells Huawei 27042026 10h'!$T:$T,"")</f>
        <v/>
      </c>
      <c r="AJ187" s="18" t="str">
        <f>_xlfn.XLOOKUP(B187,'[3]Cells Huawei 27042026 15h'!$B:$B,'[3]Cells Huawei 27042026 15h'!$T:$T,"")</f>
        <v/>
      </c>
      <c r="AK187" s="18" t="str">
        <f>_xlfn.XLOOKUP(B187,'[4]cells down 27042026 11h28'!$B:$B,'[4]cells down 27042026 11h28'!$R:$R,"")</f>
        <v/>
      </c>
      <c r="AL187" s="18" t="str">
        <f>_xlfn.XLOOKUP(B187,'[4]cells down 27042026 18h01'!$B:$B,'[4]cells down 27042026 18h01'!$R:$R,"")</f>
        <v/>
      </c>
      <c r="AM187" s="18" t="str">
        <f>_xlfn.XLOOKUP(B187,'[5]cell downs 27042026 11h'!$B:$B,'[5]cell downs 27042026 11h'!$R:$R,"")</f>
        <v>(04/27/2026 cell nokia):-23/04/2026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v>
      </c>
      <c r="AN187" s="18" t="str">
        <f>_xlfn.XLOOKUP(B187,'[5]cell downs 27042026 17h40'!$B:$B,'[5]cell downs 27042026 17h40'!$R:$R,"")</f>
        <v>(04/27/2026 cell nokia):-23/04/2026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v>
      </c>
      <c r="AO187" s="18" t="str">
        <f>_xlfn.XLOOKUP(B187,'[6]ALL SITES DOWN'!$D:$D,'[6]ALL SITES DOWN'!$J:$J,"")</f>
        <v/>
      </c>
      <c r="AP187" s="18" t="str">
        <f>_xlfn.XLOOKUP(B187,'[7]ALL SITES DOWN'!$D:$D,'[7]ALL SITES DOWN'!$J:$J,"")</f>
        <v/>
      </c>
      <c r="AQ187" s="9" t="str">
        <f>_xlfn.XLOOKUP(B187,[8]sheet1!$AC:$AC,[8]sheet1!$AF:$AF,"")</f>
        <v>(04/27/2026 ticket):-INC-20260427-00000534…Others Transmission equipement fault</v>
      </c>
      <c r="AR187" s="14"/>
      <c r="AS187" s="14" t="s">
        <v>5465</v>
      </c>
      <c r="AT187" s="14" t="str">
        <f>_xlfn.XLOOKUP(B187,'[9]cell downs 18042026 17h'!$B:$B,'[9]cell downs 18042026 17h'!$B:$B,"")</f>
        <v/>
      </c>
      <c r="AU187" s="14" t="str">
        <f>_xlfn.XLOOKUP(B187,'[10]Cells Huawei 19042026 15h'!$B:$B,'[10]Cells Huawei 19042026 15h'!$B:$B,"")</f>
        <v/>
      </c>
      <c r="AV187" s="9" t="str">
        <f>_xlfn.XLOOKUP(B187,'[11]cells down 19042026 9H40'!$B:$B,'[11]cells down 19042026 9H40'!$B:$B,"")</f>
        <v/>
      </c>
    </row>
    <row r="188" spans="1:48" x14ac:dyDescent="0.3">
      <c r="A188" s="1" t="s">
        <v>1285</v>
      </c>
      <c r="B188" s="8" t="s">
        <v>1286</v>
      </c>
      <c r="C188" s="3" t="str">
        <f>_xlfn.XLOOKUP(B188,'[1]daily break down'!$D:$D,'[1]daily break down'!$E:$E,"")</f>
        <v>NORD</v>
      </c>
      <c r="D188" s="1" t="s">
        <v>11</v>
      </c>
      <c r="E188" s="1" t="s">
        <v>96</v>
      </c>
      <c r="F188" s="3" t="s">
        <v>23</v>
      </c>
      <c r="G188" s="1" t="s">
        <v>1287</v>
      </c>
      <c r="H188" s="28" t="str">
        <f>_xlfn.XLOOKUP(B188,[2]CALCULATION!$B:$B,[2]CALCULATION!$H:$H,"")</f>
        <v>NOKIA</v>
      </c>
      <c r="I188" s="26">
        <v>9.2528386310649968E-2</v>
      </c>
      <c r="J188" s="26">
        <v>0.13012473140372055</v>
      </c>
      <c r="K188" s="26">
        <v>5.66798788926842E-2</v>
      </c>
      <c r="L188" s="26">
        <v>1.655844341143671</v>
      </c>
      <c r="M188" s="26">
        <v>4.6214076585253103</v>
      </c>
      <c r="N188" s="26">
        <v>4.6214611637602614</v>
      </c>
      <c r="O188" s="26">
        <v>4.6213541532903575</v>
      </c>
      <c r="P188" s="114" t="s">
        <v>6362</v>
      </c>
      <c r="Q188" s="42" t="s">
        <v>5538</v>
      </c>
      <c r="R188" s="42"/>
      <c r="S188" s="41" t="str" cm="1">
        <f t="array" ref="S188">IFERROR(_xlfn.IFS(
U188="MPR ISSUE","PDH",
U188="BSS Hardware Issue","BSS",
U188="Sites strategiques, MLL, Pylone, etc.","ENVTECH",
U188="AKTIVCO DEFAUT GE &amp; POWER Cabinet","AKTIVCO",
U188="AKTIVCO Coupure ENEO &amp; Baisse de tension","AKTIVCO GRID ONLY",
U188="Coupure ENEO &amp; Baisse de tension","IHS GRID ONLY",
U188="Defaut GE &amp; POWER Cabinet","IHS",
U188="Sharing","Partners",
U188="Sites strategiques &amp; DataCenter","SST &amp; DC",
U188="Exclu","Exclu",
U188="SAT","SAT",
U188="SPARE-ISSUE","SPARE-ISSUE",
U188="Fiber CAmtel","TRANS_FO_CAMTEL",
U188="Fiber AOF","Fiber AOF",
U188="Projet OCM (HUAWEI)","TRAVAUX-HUAWEI",
U188="Projet OCM (NOKIA)","TRAVAUX-NOKIA",
U188="ACCESS-ISSUE","ACCESS-ISSUE",
U188="Projet OCM (ZTE, NOKIA, autres projets)","TRAVAUX OCM",
U188="No root CAuse","No root cause",
U188="ODU HS","PDH",
U188="IP &amp; VLAN","PDH",
U188="Warehouse HUAWEI","SPARE-ISSUE",
U188="SPARE-HS","SPARE-ISSUE",
U188="Power Telco","BSS",U188="no impacts","no impacts"
),"")</f>
        <v>TRAVAUX OCM</v>
      </c>
      <c r="T188" s="41" t="str" cm="1">
        <f t="array" ref="T188">IFERROR(_xlfn.IFS(
U188="MPR ISSUE","TX ISSUE",
U188="BSS Hardware Issue","RAN ISSUE",
U188="Sites strategiques, MLL, Pylone, etc.","ENVTECH",
U188="AKTIVCO DEFAUT GE &amp; POWER Cabinet","POWER ISSUE",
U188="AKTIVCO Coupure ENEO &amp; Baisse de tension","POWER ISSUE",
U188="Coupure ENEO &amp; Baisse de tension","POWER ISSUE",
U188="Defaut GE &amp; POWER Cabinet","POWER ISSUE",
U188="Sharing","POWER ISSUE",
U188="Sites strategiques &amp; DataCenter","POWER ISSUE",
U188="Exclu","Exclu",
U188="SAT","TX ISSUE",
U188="SPARE-ISSUE","SPARE-ISSUE",
U188="Fiber CAmtel","TX ISSUE",
U188="Fiber AOF","TX ISSUE",
U188="Projet OCM (HUAWEI)","TRAVAUX-HUAWEI",
U188="Projet OCM (NOKIA)","TRAVAUX -NOKIA",
U188="ACCESS-ISSUE","ACCESS-ISSUE",
U188="Projet OCM (ZTE, NOKIA, autres projets)","TRAVAUX OCM",
U188="No root CAuse","No root cause",
U188="ODU HS","TX ISSUE",
U188="IP &amp; VLAN","TX ISSUE",
U188="Warehouse HUAWEI","SPARE-ISSUE",
U188="SPARE-HS","SPARE-ISSUE",
U188="Power Telco","RAN ISSUE",U188="no impacts","no impacts"
),"")</f>
        <v>TRAVAUX OCM</v>
      </c>
      <c r="U188" s="68" t="s">
        <v>5340</v>
      </c>
      <c r="V188" s="41" t="str" cm="1">
        <f t="array" ref="V188">IFERROR(_xlfn.IFS(
U188="MPR ISSUE","ACTIVE",
U188="BSS Hardware Issue","ACTIVE",
U188="Sites strategiques, MLL, Pylone, etc.","PASSIVE",
U188="AKTIVCO DEFAUT GE &amp; POWER Cabinet","PASSIVE",
U188="AKTIVCO Coupure ENEO &amp; Baisse de tension","PASSIVE",
U188="Coupure ENEO &amp; Baisse de tension","PASSIVE",
U188="Defaut GE &amp; POWER Cabinet","PASSIVE",
U188="Sharing","PASSIVE",
U188="Sites strategiques &amp; DataCenter","PASSIVE",
U188="Exclu","Exclu",
U188="SAT","ACTIVE",
U188="SPARE-ISSUE","SPARE-ISSUE",
U188="Fiber CAmtel","ACTIVE",
U188="Fiber AOF","ACTIVE",
U188="Projet OCM (HUAWEI)","PLANNED WORKS",
U188="Projet OCM (NOKIA)","PLANNED WORKS",
U188="ACCESS-ISSUE","ACCESS-ISSUE",
U188="Projet OCM (ZTE, NOKIA, autres projets)","PLANNED WORKS",
U188="No root CAuse","No root cause",
U188="ODU HS","ACTIVE",
U188="IP &amp; VLAN","ACTIVE",
U188="Warehouse HUAWEI","SPARE-ISSUE",
U188="SPARE-HS","SPARE-ISSUE",
U188="Power Telco","ACTIVE", U188="no impacts","no impacts"
),"")</f>
        <v>PLANNED WORKS</v>
      </c>
      <c r="W188" s="119"/>
      <c r="X188" s="119"/>
      <c r="Y188" s="119"/>
      <c r="Z188" s="119"/>
      <c r="AA188" s="119"/>
      <c r="AB188" s="17" t="s">
        <v>6251</v>
      </c>
      <c r="AC188" s="17" t="str">
        <f>_xlfn.XLOOKUP(B188,'INCIDENT-04-27-2026'!E:E,'INCIDENT-04-27-2026'!F:F,"")</f>
        <v/>
      </c>
      <c r="AD188" s="9"/>
      <c r="AE188" s="7" t="s">
        <v>6126</v>
      </c>
      <c r="AF188" s="6" t="str">
        <f>_xlfn.XLOOKUP(B188,'[13]Input_27-04'!$B:$B,'[13]Input_27-04'!$M:$M,"")</f>
        <v/>
      </c>
      <c r="AG188" s="7"/>
      <c r="AH188" s="3"/>
      <c r="AI188" s="18" t="str">
        <f>_xlfn.XLOOKUP(B188,'[3]Cells Huawei 27042026 10h'!$B:$B,'[3]Cells Huawei 27042026 10h'!$T:$T,"")</f>
        <v/>
      </c>
      <c r="AJ188" s="18" t="str">
        <f>_xlfn.XLOOKUP(B188,'[3]Cells Huawei 27042026 15h'!$B:$B,'[3]Cells Huawei 27042026 15h'!$T:$T,"")</f>
        <v/>
      </c>
      <c r="AK188" s="18" t="str">
        <f>_xlfn.XLOOKUP(B188,'[4]cells down 27042026 11h28'!$B:$B,'[4]cells down 27042026 11h28'!$R:$R,"")</f>
        <v/>
      </c>
      <c r="AL188" s="18" t="str">
        <f>_xlfn.XLOOKUP(B188,'[4]cells down 27042026 18h01'!$B:$B,'[4]cells down 27042026 18h01'!$R:$R,"")</f>
        <v/>
      </c>
      <c r="AM188" s="18" t="str">
        <f>_xlfn.XLOOKUP(B188,'[5]cell downs 27042026 11h'!$B:$B,'[5]cell downs 27042026 11h'!$R:$R,"")</f>
        <v/>
      </c>
      <c r="AN188" s="18" t="str">
        <f>_xlfn.XLOOKUP(B188,'[5]cell downs 27042026 17h40'!$B:$B,'[5]cell downs 27042026 17h40'!$R:$R,"")</f>
        <v/>
      </c>
      <c r="AO188" s="18" t="str">
        <f>_xlfn.XLOOKUP(B188,'[6]ALL SITES DOWN'!$D:$D,'[6]ALL SITES DOWN'!$J:$J,"")</f>
        <v xml:space="preserve">(04/27/2026 ocm ran 17h):-27/04/2026 Retour projet en attente du GO de Fadimatou 
24/04/2026 Travaux de swap en cours </v>
      </c>
      <c r="AP188" s="18" t="str">
        <f>_xlfn.XLOOKUP(B188,'[7]ALL SITES DOWN'!$D:$D,'[7]ALL SITES DOWN'!$J:$J,"")</f>
        <v xml:space="preserve">(04/27/2026 ocm ran 11h):-27/04/2026 Retour projet en attente du GO de Fadimatou 
24/04/2026 Travaux de swap en cours </v>
      </c>
      <c r="AQ188" s="9" t="str">
        <f>_xlfn.XLOOKUP(B188,[8]sheet1!$AC:$AC,[8]sheet1!$AF:$AF,"")</f>
        <v/>
      </c>
      <c r="AR188" s="14"/>
      <c r="AS188" s="14" t="s">
        <v>5465</v>
      </c>
      <c r="AT188" s="14" t="str">
        <f>_xlfn.XLOOKUP(B188,'[9]cell downs 18042026 17h'!$B:$B,'[9]cell downs 18042026 17h'!$B:$B,"")</f>
        <v/>
      </c>
      <c r="AU188" s="14" t="str">
        <f>_xlfn.XLOOKUP(B188,'[10]Cells Huawei 19042026 15h'!$B:$B,'[10]Cells Huawei 19042026 15h'!$B:$B,"")</f>
        <v/>
      </c>
      <c r="AV188" s="9" t="str">
        <f>_xlfn.XLOOKUP(B188,'[11]cells down 19042026 9H40'!$B:$B,'[11]cells down 19042026 9H40'!$B:$B,"")</f>
        <v/>
      </c>
    </row>
    <row r="189" spans="1:48" hidden="1" x14ac:dyDescent="0.3">
      <c r="A189" s="1" t="s">
        <v>1328</v>
      </c>
      <c r="B189" s="8" t="s">
        <v>1329</v>
      </c>
      <c r="C189" s="3" t="str">
        <f>_xlfn.XLOOKUP(B189,'[1]daily break down'!$D:$D,'[1]daily break down'!$E:$E,"")</f>
        <v>CENTRE</v>
      </c>
      <c r="D189" s="1" t="s">
        <v>11</v>
      </c>
      <c r="E189" s="1" t="s">
        <v>154</v>
      </c>
      <c r="F189" s="3" t="s">
        <v>37</v>
      </c>
      <c r="G189" s="1" t="s">
        <v>1330</v>
      </c>
      <c r="H189" s="28" t="str">
        <f>_xlfn.XLOOKUP(B189,[2]CALCULATION!$B:$B,[2]CALCULATION!$H:$H,"")</f>
        <v>NOKIA</v>
      </c>
      <c r="I189" s="26">
        <v>7.1286808034631416E-2</v>
      </c>
      <c r="J189" s="26">
        <v>0.2282711673843503</v>
      </c>
      <c r="K189" s="26">
        <v>3.8794801400668621</v>
      </c>
      <c r="L189" s="26">
        <v>4.4020361952213403</v>
      </c>
      <c r="M189" s="26">
        <v>5.9366376739633528</v>
      </c>
      <c r="N189" s="26">
        <v>5.5354910924484857</v>
      </c>
      <c r="O189" s="26">
        <v>4.5080835708965772</v>
      </c>
      <c r="P189" s="114" t="s">
        <v>6362</v>
      </c>
      <c r="Q189" s="42" t="s">
        <v>5537</v>
      </c>
      <c r="R189" s="42"/>
      <c r="S189" s="41" t="str" cm="1">
        <f t="array" ref="S189">IFERROR(_xlfn.IFS(
U189="MPR ISSUE","PDH",
U189="BSS Hardware Issue","BSS",
U189="Sites strategiques, MLL, Pylone, etc.","ENVTECH",
U189="AKTIVCO DEFAUT GE &amp; POWER Cabinet","AKTIVCO",
U189="AKTIVCO Coupure ENEO &amp; Baisse de tension","AKTIVCO GRID ONLY",
U189="Coupure ENEO &amp; Baisse de tension","IHS GRID ONLY",
U189="Defaut GE &amp; POWER Cabinet","IHS",
U189="Sharing","Partners",
U189="Sites strategiques &amp; DataCenter","SST &amp; DC",
U189="Exclu","Exclu",
U189="SAT","SAT",
U189="SPARE-ISSUE","SPARE-ISSUE",
U189="Fiber CAmtel","TRANS_FO_CAMTEL",
U189="Fiber AOF","Fiber AOF",
U189="Projet OCM (HUAWEI)","TRAVAUX-HUAWEI",
U189="Projet OCM (NOKIA)","TRAVAUX-NOKIA",
U189="ACCESS-ISSUE","ACCESS-ISSUE",
U189="Projet OCM (ZTE, NOKIA, autres projets)","TRAVAUX OCM",
U189="No root CAuse","No root cause",
U189="ODU HS","PDH",
U189="IP &amp; VLAN","PDH",
U189="Warehouse HUAWEI","SPARE-ISSUE",
U189="SPARE-HS","SPARE-ISSUE",
U189="Power Telco","BSS",U189="no impacts","no impacts"
),"")</f>
        <v>Exclu</v>
      </c>
      <c r="T189" s="41" t="str" cm="1">
        <f t="array" ref="T189">IFERROR(_xlfn.IFS(
U189="MPR ISSUE","TX ISSUE",
U189="BSS Hardware Issue","RAN ISSUE",
U189="Sites strategiques, MLL, Pylone, etc.","ENVTECH",
U189="AKTIVCO DEFAUT GE &amp; POWER Cabinet","POWER ISSUE",
U189="AKTIVCO Coupure ENEO &amp; Baisse de tension","POWER ISSUE",
U189="Coupure ENEO &amp; Baisse de tension","POWER ISSUE",
U189="Defaut GE &amp; POWER Cabinet","POWER ISSUE",
U189="Sharing","POWER ISSUE",
U189="Sites strategiques &amp; DataCenter","POWER ISSUE",
U189="Exclu","Exclu",
U189="SAT","TX ISSUE",
U189="SPARE-ISSUE","SPARE-ISSUE",
U189="Fiber CAmtel","TX ISSUE",
U189="Fiber AOF","TX ISSUE",
U189="Projet OCM (HUAWEI)","TRAVAUX-HUAWEI",
U189="Projet OCM (NOKIA)","TRAVAUX -NOKIA",
U189="ACCESS-ISSUE","ACCESS-ISSUE",
U189="Projet OCM (ZTE, NOKIA, autres projets)","TRAVAUX OCM",
U189="No root CAuse","No root cause",
U189="ODU HS","TX ISSUE",
U189="IP &amp; VLAN","TX ISSUE",
U189="Warehouse HUAWEI","SPARE-ISSUE",
U189="SPARE-HS","SPARE-ISSUE",
U189="Power Telco","RAN ISSUE",U189="no impacts","no impacts"
),"")</f>
        <v>Exclu</v>
      </c>
      <c r="U189" s="68" t="s">
        <v>5537</v>
      </c>
      <c r="V189" s="41" t="str" cm="1">
        <f t="array" ref="V189">IFERROR(_xlfn.IFS(
U189="MPR ISSUE","ACTIVE",
U189="BSS Hardware Issue","ACTIVE",
U189="Sites strategiques, MLL, Pylone, etc.","PASSIVE",
U189="AKTIVCO DEFAUT GE &amp; POWER Cabinet","PASSIVE",
U189="AKTIVCO Coupure ENEO &amp; Baisse de tension","PASSIVE",
U189="Coupure ENEO &amp; Baisse de tension","PASSIVE",
U189="Defaut GE &amp; POWER Cabinet","PASSIVE",
U189="Sharing","PASSIVE",
U189="Sites strategiques &amp; DataCenter","PASSIVE",
U189="Exclu","Exclu",
U189="SAT","ACTIVE",
U189="SPARE-ISSUE","SPARE-ISSUE",
U189="Fiber CAmtel","ACTIVE",
U189="Fiber AOF","ACTIVE",
U189="Projet OCM (HUAWEI)","PLANNED WORKS",
U189="Projet OCM (NOKIA)","PLANNED WORKS",
U189="ACCESS-ISSUE","ACCESS-ISSUE",
U189="Projet OCM (ZTE, NOKIA, autres projets)","PLANNED WORKS",
U189="No root CAuse","No root cause",
U189="ODU HS","ACTIVE",
U189="IP &amp; VLAN","ACTIVE",
U189="Warehouse HUAWEI","SPARE-ISSUE",
U189="SPARE-HS","SPARE-ISSUE",
U189="Power Telco","ACTIVE", U189="no impacts","no impacts"
),"")</f>
        <v>Exclu</v>
      </c>
      <c r="W189" s="113"/>
      <c r="X189" s="113"/>
      <c r="Y189" s="113"/>
      <c r="Z189" s="113"/>
      <c r="AA189" s="113"/>
      <c r="AB189" s="17" t="s">
        <v>6027</v>
      </c>
      <c r="AC189" s="17" t="str">
        <f>_xlfn.XLOOKUP(B189,'INCIDENT-04-27-2026'!E:E,'INCIDENT-04-27-2026'!F:F,"")</f>
        <v/>
      </c>
      <c r="AD189" s="9"/>
      <c r="AE189" s="7" t="s">
        <v>5465</v>
      </c>
      <c r="AF189" s="6" t="str">
        <f>_xlfn.XLOOKUP(B189,'[13]Input_27-04'!$B:$B,'[13]Input_27-04'!$M:$M,"")</f>
        <v/>
      </c>
      <c r="AG189" s="7"/>
      <c r="AH189" s="3"/>
      <c r="AI189" s="18" t="str">
        <f>_xlfn.XLOOKUP(B189,'[3]Cells Huawei 27042026 10h'!$B:$B,'[3]Cells Huawei 27042026 10h'!$T:$T,"")</f>
        <v/>
      </c>
      <c r="AJ189" s="18" t="str">
        <f>_xlfn.XLOOKUP(B189,'[3]Cells Huawei 27042026 15h'!$B:$B,'[3]Cells Huawei 27042026 15h'!$T:$T,"")</f>
        <v/>
      </c>
      <c r="AK189" s="18" t="str">
        <f>_xlfn.XLOOKUP(B189,'[4]cells down 27042026 11h28'!$B:$B,'[4]cells down 27042026 11h28'!$R:$R,"")</f>
        <v/>
      </c>
      <c r="AL189" s="18" t="str">
        <f>_xlfn.XLOOKUP(B189,'[4]cells down 27042026 18h01'!$B:$B,'[4]cells down 27042026 18h01'!$R:$R,"")</f>
        <v/>
      </c>
      <c r="AM189" s="18" t="str">
        <f>_xlfn.XLOOKUP(B189,'[5]cell downs 27042026 11h'!$B:$B,'[5]cell downs 27042026 11h'!$R:$R,"")</f>
        <v/>
      </c>
      <c r="AN189" s="18" t="str">
        <f>_xlfn.XLOOKUP(B189,'[5]cell downs 27042026 17h40'!$B:$B,'[5]cell downs 27042026 17h40'!$R:$R,"")</f>
        <v/>
      </c>
      <c r="AO189" s="18" t="str">
        <f>_xlfn.XLOOKUP(B189,'[6]ALL SITES DOWN'!$D:$D,'[6]ALL SITES DOWN'!$J:$J,"")</f>
        <v/>
      </c>
      <c r="AP189" s="18" t="str">
        <f>_xlfn.XLOOKUP(B189,'[7]ALL SITES DOWN'!$D:$D,'[7]ALL SITES DOWN'!$J:$J,"")</f>
        <v/>
      </c>
      <c r="AQ189" s="9" t="str">
        <f>_xlfn.XLOOKUP(B189,[8]sheet1!$AC:$AC,[8]sheet1!$AF:$AF,"")</f>
        <v>(04/27/2026 ticket):-INC-20260427-00005636</v>
      </c>
      <c r="AR189" s="14"/>
      <c r="AS189" s="14" t="s">
        <v>5465</v>
      </c>
      <c r="AT189" s="14" t="str">
        <f>_xlfn.XLOOKUP(B189,'[9]cell downs 18042026 17h'!$B:$B,'[9]cell downs 18042026 17h'!$B:$B,"")</f>
        <v/>
      </c>
      <c r="AU189" s="14" t="str">
        <f>_xlfn.XLOOKUP(B189,'[10]Cells Huawei 19042026 15h'!$B:$B,'[10]Cells Huawei 19042026 15h'!$B:$B,"")</f>
        <v/>
      </c>
      <c r="AV189" s="9" t="str">
        <f>_xlfn.XLOOKUP(B189,'[11]cells down 19042026 9H40'!$B:$B,'[11]cells down 19042026 9H40'!$B:$B,"")</f>
        <v/>
      </c>
    </row>
    <row r="190" spans="1:48" hidden="1" x14ac:dyDescent="0.3">
      <c r="A190" s="1" t="s">
        <v>399</v>
      </c>
      <c r="B190" s="8" t="s">
        <v>400</v>
      </c>
      <c r="C190" s="3" t="str">
        <f>_xlfn.XLOOKUP(B190,'[1]daily break down'!$D:$D,'[1]daily break down'!$E:$E,"")</f>
        <v>Douala</v>
      </c>
      <c r="D190" s="1" t="s">
        <v>21</v>
      </c>
      <c r="E190" s="1" t="s">
        <v>5427</v>
      </c>
      <c r="F190" s="3" t="s">
        <v>31</v>
      </c>
      <c r="G190" s="1" t="s">
        <v>32</v>
      </c>
      <c r="H190" s="29" t="str">
        <f>_xlfn.XLOOKUP(B190,[2]CALCULATION!$B:$B,[2]CALCULATION!$H:$H,"")</f>
        <v>ZTE</v>
      </c>
      <c r="I190" s="26">
        <v>29.782440580653077</v>
      </c>
      <c r="J190" s="26">
        <v>0</v>
      </c>
      <c r="K190" s="26">
        <v>0</v>
      </c>
      <c r="L190" s="26">
        <v>0</v>
      </c>
      <c r="M190" s="26">
        <v>0</v>
      </c>
      <c r="N190" s="26">
        <v>0</v>
      </c>
      <c r="O190" s="26">
        <v>4.4848622989273261</v>
      </c>
      <c r="P190" s="114" t="s">
        <v>6363</v>
      </c>
      <c r="Q190" s="42" t="s">
        <v>5538</v>
      </c>
      <c r="R190" s="42"/>
      <c r="S190" s="41" t="str" cm="1">
        <f t="array" ref="S190">IFERROR(_xlfn.IFS(
U190="MPR ISSUE","PDH",
U190="BSS Hardware Issue","BSS",
U190="Sites strategiques, MLL, Pylone, etc.","ENVTECH",
U190="AKTIVCO DEFAUT GE &amp; POWER Cabinet","AKTIVCO",
U190="AKTIVCO Coupure ENEO &amp; Baisse de tension","AKTIVCO GRID ONLY",
U190="Coupure ENEO &amp; Baisse de tension","IHS GRID ONLY",
U190="Defaut GE &amp; POWER Cabinet","IHS",
U190="Sharing","Partners",
U190="Sites strategiques &amp; DataCenter","SST &amp; DC",
U190="Exclu","Exclu",
U190="SAT","SAT",
U190="SPARE-ISSUE","SPARE-ISSUE",
U190="Fiber CAmtel","TRANS_FO_CAMTEL",
U190="Fiber AOF","Fiber AOF",
U190="Projet OCM (HUAWEI)","TRAVAUX-HUAWEI",
U190="Projet OCM (NOKIA)","TRAVAUX-NOKIA",
U190="ACCESS-ISSUE","ACCESS-ISSUE",
U190="Projet OCM (ZTE, NOKIA, autres projets)","TRAVAUX OCM",
U190="No root CAuse","No root cause",
U190="ODU HS","PDH",
U190="IP &amp; VLAN","PDH",
U190="Warehouse HUAWEI","SPARE-ISSUE",
U190="SPARE-HS","SPARE-ISSUE",
U190="Power Telco","BSS",U190="no impacts","no impacts"
),"")</f>
        <v>No root cause</v>
      </c>
      <c r="T190" s="41" t="str" cm="1">
        <f t="array" ref="T190">IFERROR(_xlfn.IFS(
U190="MPR ISSUE","TX ISSUE",
U190="BSS Hardware Issue","RAN ISSUE",
U190="Sites strategiques, MLL, Pylone, etc.","ENVTECH",
U190="AKTIVCO DEFAUT GE &amp; POWER Cabinet","POWER ISSUE",
U190="AKTIVCO Coupure ENEO &amp; Baisse de tension","POWER ISSUE",
U190="Coupure ENEO &amp; Baisse de tension","POWER ISSUE",
U190="Defaut GE &amp; POWER Cabinet","POWER ISSUE",
U190="Sharing","POWER ISSUE",
U190="Sites strategiques &amp; DataCenter","POWER ISSUE",
U190="Exclu","Exclu",
U190="SAT","TX ISSUE",
U190="SPARE-ISSUE","SPARE-ISSUE",
U190="Fiber CAmtel","TX ISSUE",
U190="Fiber AOF","TX ISSUE",
U190="Projet OCM (HUAWEI)","TRAVAUX-HUAWEI",
U190="Projet OCM (NOKIA)","TRAVAUX -NOKIA",
U190="ACCESS-ISSUE","ACCESS-ISSUE",
U190="Projet OCM (ZTE, NOKIA, autres projets)","TRAVAUX OCM",
U190="No root CAuse","No root cause",
U190="ODU HS","TX ISSUE",
U190="IP &amp; VLAN","TX ISSUE",
U190="Warehouse HUAWEI","SPARE-ISSUE",
U190="SPARE-HS","SPARE-ISSUE",
U190="Power Telco","RAN ISSUE",U190="no impacts","no impacts"
),"")</f>
        <v>No root cause</v>
      </c>
      <c r="U190" s="68" t="s">
        <v>5691</v>
      </c>
      <c r="V190" s="41" t="str" cm="1">
        <f t="array" ref="V190">IFERROR(_xlfn.IFS(
U190="MPR ISSUE","ACTIVE",
U190="BSS Hardware Issue","ACTIVE",
U190="Sites strategiques, MLL, Pylone, etc.","PASSIVE",
U190="AKTIVCO DEFAUT GE &amp; POWER Cabinet","PASSIVE",
U190="AKTIVCO Coupure ENEO &amp; Baisse de tension","PASSIVE",
U190="Coupure ENEO &amp; Baisse de tension","PASSIVE",
U190="Defaut GE &amp; POWER Cabinet","PASSIVE",
U190="Sharing","PASSIVE",
U190="Sites strategiques &amp; DataCenter","PASSIVE",
U190="Exclu","Exclu",
U190="SAT","ACTIVE",
U190="SPARE-ISSUE","SPARE-ISSUE",
U190="Fiber CAmtel","ACTIVE",
U190="Fiber AOF","ACTIVE",
U190="Projet OCM (HUAWEI)","PLANNED WORKS",
U190="Projet OCM (NOKIA)","PLANNED WORKS",
U190="ACCESS-ISSUE","ACCESS-ISSUE",
U190="Projet OCM (ZTE, NOKIA, autres projets)","PLANNED WORKS",
U190="No root CAuse","No root cause",
U190="ODU HS","ACTIVE",
U190="IP &amp; VLAN","ACTIVE",
U190="Warehouse HUAWEI","SPARE-ISSUE",
U190="SPARE-HS","SPARE-ISSUE",
U190="Power Telco","ACTIVE", U190="no impacts","no impacts"
),"")</f>
        <v>No root cause</v>
      </c>
      <c r="W190" s="113"/>
      <c r="X190" s="113"/>
      <c r="Y190" s="113"/>
      <c r="Z190" s="113"/>
      <c r="AA190" s="113"/>
      <c r="AB190" s="17" t="s">
        <v>6127</v>
      </c>
      <c r="AC190" s="17" t="str">
        <f>_xlfn.XLOOKUP(B190,'INCIDENT-04-27-2026'!E:E,'INCIDENT-04-27-2026'!F:F,"")</f>
        <v/>
      </c>
      <c r="AD190" s="9"/>
      <c r="AE190" s="7" t="s">
        <v>6127</v>
      </c>
      <c r="AF190" s="6" t="str">
        <f>_xlfn.XLOOKUP(B190,'[13]Input_27-04'!$B:$B,'[13]Input_27-04'!$M:$M,"")</f>
        <v/>
      </c>
      <c r="AG190" s="7"/>
      <c r="AH190" s="3"/>
      <c r="AI190" s="18" t="str">
        <f>_xlfn.XLOOKUP(B190,'[3]Cells Huawei 27042026 10h'!$B:$B,'[3]Cells Huawei 27042026 10h'!$T:$T,"")</f>
        <v/>
      </c>
      <c r="AJ190" s="18" t="str">
        <f>_xlfn.XLOOKUP(B190,'[3]Cells Huawei 27042026 15h'!$B:$B,'[3]Cells Huawei 27042026 15h'!$T:$T,"")</f>
        <v/>
      </c>
      <c r="AK190" s="18" t="str">
        <f>_xlfn.XLOOKUP(B190,'[4]cells down 27042026 11h28'!$B:$B,'[4]cells down 27042026 11h28'!$R:$R,"")</f>
        <v/>
      </c>
      <c r="AL190" s="18" t="str">
        <f>_xlfn.XLOOKUP(B190,'[4]cells down 27042026 18h01'!$B:$B,'[4]cells down 27042026 18h01'!$R:$R,"")</f>
        <v/>
      </c>
      <c r="AM190" s="18" t="str">
        <f>_xlfn.XLOOKUP(B190,'[5]cell downs 27042026 11h'!$B:$B,'[5]cell downs 27042026 11h'!$R:$R,"")</f>
        <v/>
      </c>
      <c r="AN190" s="18" t="str">
        <f>_xlfn.XLOOKUP(B190,'[5]cell downs 27042026 17h40'!$B:$B,'[5]cell downs 27042026 17h40'!$R:$R,"")</f>
        <v/>
      </c>
      <c r="AO190" s="18" t="str">
        <f>_xlfn.XLOOKUP(B190,'[6]ALL SITES DOWN'!$D:$D,'[6]ALL SITES DOWN'!$J:$J,"")</f>
        <v/>
      </c>
      <c r="AP190" s="18" t="str">
        <f>_xlfn.XLOOKUP(B190,'[7]ALL SITES DOWN'!$D:$D,'[7]ALL SITES DOWN'!$J:$J,"")</f>
        <v/>
      </c>
      <c r="AQ190" s="9" t="str">
        <f>_xlfn.XLOOKUP(B190,[8]sheet1!$AC:$AC,[8]sheet1!$AF:$AF,"")</f>
        <v/>
      </c>
      <c r="AR190" s="14"/>
      <c r="AS190" s="14" t="s">
        <v>5465</v>
      </c>
      <c r="AT190" s="14" t="str">
        <f>_xlfn.XLOOKUP(B190,'[9]cell downs 18042026 17h'!$B:$B,'[9]cell downs 18042026 17h'!$B:$B,"")</f>
        <v/>
      </c>
      <c r="AU190" s="14" t="str">
        <f>_xlfn.XLOOKUP(B190,'[10]Cells Huawei 19042026 15h'!$B:$B,'[10]Cells Huawei 19042026 15h'!$B:$B,"")</f>
        <v/>
      </c>
      <c r="AV190" s="9" t="str">
        <f>_xlfn.XLOOKUP(B190,'[11]cells down 19042026 9H40'!$B:$B,'[11]cells down 19042026 9H40'!$B:$B,"")</f>
        <v/>
      </c>
    </row>
    <row r="191" spans="1:48" x14ac:dyDescent="0.3">
      <c r="A191" s="1" t="s">
        <v>1858</v>
      </c>
      <c r="B191" s="8" t="s">
        <v>1859</v>
      </c>
      <c r="C191" s="3" t="str">
        <f>_xlfn.XLOOKUP(B191,'[1]daily break down'!$D:$D,'[1]daily break down'!$E:$E,"")</f>
        <v>Ngaoundere</v>
      </c>
      <c r="D191" s="1" t="s">
        <v>11</v>
      </c>
      <c r="E191" s="1" t="s">
        <v>12</v>
      </c>
      <c r="F191" s="3" t="s">
        <v>90</v>
      </c>
      <c r="G191" s="1" t="s">
        <v>91</v>
      </c>
      <c r="H191" s="27" t="str">
        <f>_xlfn.XLOOKUP(B191,[2]CALCULATION!$B:$B,[2]CALCULATION!$H:$H,"")</f>
        <v>Huawei</v>
      </c>
      <c r="I191" s="26">
        <v>4.8600588414903848E-2</v>
      </c>
      <c r="J191" s="26">
        <v>0.54004617145074807</v>
      </c>
      <c r="K191" s="26">
        <v>3.3120810540103243</v>
      </c>
      <c r="L191" s="26">
        <v>0</v>
      </c>
      <c r="M191" s="26">
        <v>5.5199567392340332E-2</v>
      </c>
      <c r="N191" s="26">
        <v>0.95513978420982037</v>
      </c>
      <c r="O191" s="26">
        <v>4.4608027782771593</v>
      </c>
      <c r="P191" s="114" t="s">
        <v>6362</v>
      </c>
      <c r="Q191" s="42" t="s">
        <v>5538</v>
      </c>
      <c r="R191" s="42"/>
      <c r="S191" s="41" t="str" cm="1">
        <f t="array" ref="S191">IFERROR(_xlfn.IFS(
U191="MPR ISSUE","PDH",
U191="BSS Hardware Issue","BSS",
U191="Sites strategiques, MLL, Pylone, etc.","ENVTECH",
U191="AKTIVCO DEFAUT GE &amp; POWER Cabinet","AKTIVCO",
U191="AKTIVCO Coupure ENEO &amp; Baisse de tension","AKTIVCO GRID ONLY",
U191="Coupure ENEO &amp; Baisse de tension","IHS GRID ONLY",
U191="Defaut GE &amp; POWER Cabinet","IHS",
U191="Sharing","Partners",
U191="Sites strategiques &amp; DataCenter","SST &amp; DC",
U191="Exclu","Exclu",
U191="SAT","SAT",
U191="SPARE-ISSUE","SPARE-ISSUE",
U191="Fiber CAmtel","TRANS_FO_CAMTEL",
U191="Fiber AOF","Fiber AOF",
U191="Projet OCM (HUAWEI)","TRAVAUX-HUAWEI",
U191="Projet OCM (NOKIA)","TRAVAUX-NOKIA",
U191="ACCESS-ISSUE","ACCESS-ISSUE",
U191="Projet OCM (ZTE, NOKIA, autres projets)","TRAVAUX OCM",
U191="No root CAuse","No root cause",
U191="ODU HS","PDH",
U191="IP &amp; VLAN","PDH",
U191="Warehouse HUAWEI","SPARE-ISSUE",
U191="SPARE-HS","SPARE-ISSUE",
U191="Power Telco","BSS",U191="no impacts","no impacts"
),"")</f>
        <v>No root cause</v>
      </c>
      <c r="T191" s="41" t="str" cm="1">
        <f t="array" ref="T191">IFERROR(_xlfn.IFS(
U191="MPR ISSUE","TX ISSUE",
U191="BSS Hardware Issue","RAN ISSUE",
U191="Sites strategiques, MLL, Pylone, etc.","ENVTECH",
U191="AKTIVCO DEFAUT GE &amp; POWER Cabinet","POWER ISSUE",
U191="AKTIVCO Coupure ENEO &amp; Baisse de tension","POWER ISSUE",
U191="Coupure ENEO &amp; Baisse de tension","POWER ISSUE",
U191="Defaut GE &amp; POWER Cabinet","POWER ISSUE",
U191="Sharing","POWER ISSUE",
U191="Sites strategiques &amp; DataCenter","POWER ISSUE",
U191="Exclu","Exclu",
U191="SAT","TX ISSUE",
U191="SPARE-ISSUE","SPARE-ISSUE",
U191="Fiber CAmtel","TX ISSUE",
U191="Fiber AOF","TX ISSUE",
U191="Projet OCM (HUAWEI)","TRAVAUX-HUAWEI",
U191="Projet OCM (NOKIA)","TRAVAUX -NOKIA",
U191="ACCESS-ISSUE","ACCESS-ISSUE",
U191="Projet OCM (ZTE, NOKIA, autres projets)","TRAVAUX OCM",
U191="No root CAuse","No root cause",
U191="ODU HS","TX ISSUE",
U191="IP &amp; VLAN","TX ISSUE",
U191="Warehouse HUAWEI","SPARE-ISSUE",
U191="SPARE-HS","SPARE-ISSUE",
U191="Power Telco","RAN ISSUE",U191="no impacts","no impacts"
),"")</f>
        <v>No root cause</v>
      </c>
      <c r="U191" s="68" t="s">
        <v>5691</v>
      </c>
      <c r="V191" s="41" t="str" cm="1">
        <f t="array" ref="V191">IFERROR(_xlfn.IFS(
U191="MPR ISSUE","ACTIVE",
U191="BSS Hardware Issue","ACTIVE",
U191="Sites strategiques, MLL, Pylone, etc.","PASSIVE",
U191="AKTIVCO DEFAUT GE &amp; POWER Cabinet","PASSIVE",
U191="AKTIVCO Coupure ENEO &amp; Baisse de tension","PASSIVE",
U191="Coupure ENEO &amp; Baisse de tension","PASSIVE",
U191="Defaut GE &amp; POWER Cabinet","PASSIVE",
U191="Sharing","PASSIVE",
U191="Sites strategiques &amp; DataCenter","PASSIVE",
U191="Exclu","Exclu",
U191="SAT","ACTIVE",
U191="SPARE-ISSUE","SPARE-ISSUE",
U191="Fiber CAmtel","ACTIVE",
U191="Fiber AOF","ACTIVE",
U191="Projet OCM (HUAWEI)","PLANNED WORKS",
U191="Projet OCM (NOKIA)","PLANNED WORKS",
U191="ACCESS-ISSUE","ACCESS-ISSUE",
U191="Projet OCM (ZTE, NOKIA, autres projets)","PLANNED WORKS",
U191="No root CAuse","No root cause",
U191="ODU HS","ACTIVE",
U191="IP &amp; VLAN","ACTIVE",
U191="Warehouse HUAWEI","SPARE-ISSUE",
U191="SPARE-HS","SPARE-ISSUE",
U191="Power Telco","ACTIVE", U191="no impacts","no impacts"
),"")</f>
        <v>No root cause</v>
      </c>
      <c r="W191" s="119"/>
      <c r="X191" s="119"/>
      <c r="Y191" s="119"/>
      <c r="Z191" s="119"/>
      <c r="AA191" s="119"/>
      <c r="AB191" s="17" t="s">
        <v>6073</v>
      </c>
      <c r="AC191" s="17" t="str">
        <f>_xlfn.XLOOKUP(B191,'INCIDENT-04-27-2026'!E:E,'INCIDENT-04-27-2026'!F:F,"")</f>
        <v/>
      </c>
      <c r="AD191" s="9"/>
      <c r="AE191" s="7" t="s">
        <v>6073</v>
      </c>
      <c r="AF191" s="6" t="str">
        <f>_xlfn.XLOOKUP(B191,'[13]Input_27-04'!$B:$B,'[13]Input_27-04'!$M:$M,"")</f>
        <v/>
      </c>
      <c r="AG191" s="7"/>
      <c r="AH191" s="3"/>
      <c r="AI191" s="18" t="str">
        <f>_xlfn.XLOOKUP(B191,'[3]Cells Huawei 27042026 10h'!$B:$B,'[3]Cells Huawei 27042026 10h'!$T:$T,"")</f>
        <v/>
      </c>
      <c r="AJ191" s="18" t="str">
        <f>_xlfn.XLOOKUP(B191,'[3]Cells Huawei 27042026 15h'!$B:$B,'[3]Cells Huawei 27042026 15h'!$T:$T,"")</f>
        <v/>
      </c>
      <c r="AK191" s="18" t="str">
        <f>_xlfn.XLOOKUP(B191,'[4]cells down 27042026 11h28'!$B:$B,'[4]cells down 27042026 11h28'!$R:$R,"")</f>
        <v/>
      </c>
      <c r="AL191" s="18" t="str">
        <f>_xlfn.XLOOKUP(B191,'[4]cells down 27042026 18h01'!$B:$B,'[4]cells down 27042026 18h01'!$R:$R,"")</f>
        <v/>
      </c>
      <c r="AM191" s="18" t="str">
        <f>_xlfn.XLOOKUP(B191,'[5]cell downs 27042026 11h'!$B:$B,'[5]cell downs 27042026 11h'!$R:$R,"")</f>
        <v/>
      </c>
      <c r="AN191" s="18" t="str">
        <f>_xlfn.XLOOKUP(B191,'[5]cell downs 27042026 17h40'!$B:$B,'[5]cell downs 27042026 17h40'!$R:$R,"")</f>
        <v/>
      </c>
      <c r="AO191" s="18" t="str">
        <f>_xlfn.XLOOKUP(B191,'[6]ALL SITES DOWN'!$D:$D,'[6]ALL SITES DOWN'!$J:$J,"")</f>
        <v/>
      </c>
      <c r="AP191" s="18" t="str">
        <f>_xlfn.XLOOKUP(B191,'[7]ALL SITES DOWN'!$D:$D,'[7]ALL SITES DOWN'!$J:$J,"")</f>
        <v/>
      </c>
      <c r="AQ191" s="9" t="str">
        <f>_xlfn.XLOOKUP(B191,[8]sheet1!$AC:$AC,[8]sheet1!$AF:$AF,"")</f>
        <v/>
      </c>
      <c r="AR191" s="14"/>
      <c r="AS191" s="14" t="s">
        <v>5465</v>
      </c>
      <c r="AT191" s="14" t="str">
        <f>_xlfn.XLOOKUP(B191,'[9]cell downs 18042026 17h'!$B:$B,'[9]cell downs 18042026 17h'!$B:$B,"")</f>
        <v/>
      </c>
      <c r="AU191" s="14" t="str">
        <f>_xlfn.XLOOKUP(B191,'[10]Cells Huawei 19042026 15h'!$B:$B,'[10]Cells Huawei 19042026 15h'!$B:$B,"")</f>
        <v/>
      </c>
      <c r="AV191" s="9" t="str">
        <f>_xlfn.XLOOKUP(B191,'[11]cells down 19042026 9H40'!$B:$B,'[11]cells down 19042026 9H40'!$B:$B,"")</f>
        <v/>
      </c>
    </row>
    <row r="192" spans="1:48" hidden="1" x14ac:dyDescent="0.3">
      <c r="A192" s="1" t="s">
        <v>2472</v>
      </c>
      <c r="B192" s="8" t="s">
        <v>2473</v>
      </c>
      <c r="C192" s="3" t="str">
        <f>_xlfn.XLOOKUP(B192,'[1]daily break down'!$D:$D,'[1]daily break down'!$E:$E,"")</f>
        <v>CENTRE</v>
      </c>
      <c r="D192" s="1" t="s">
        <v>11</v>
      </c>
      <c r="E192" s="1" t="s">
        <v>96</v>
      </c>
      <c r="F192" s="3" t="s">
        <v>226</v>
      </c>
      <c r="G192" s="1" t="s">
        <v>2472</v>
      </c>
      <c r="H192" s="28" t="str">
        <f>_xlfn.XLOOKUP(B192,[2]CALCULATION!$B:$B,[2]CALCULATION!$H:$H,"")</f>
        <v>NOKIA</v>
      </c>
      <c r="I192" s="26">
        <v>0.2917283760376449</v>
      </c>
      <c r="J192" s="26">
        <v>0.27223463543673121</v>
      </c>
      <c r="K192" s="26">
        <v>0.14606364740734623</v>
      </c>
      <c r="L192" s="26">
        <v>0.16008766297694563</v>
      </c>
      <c r="M192" s="26">
        <v>0.16115776767598938</v>
      </c>
      <c r="N192" s="26">
        <v>0.20462185353548318</v>
      </c>
      <c r="O192" s="26">
        <v>4.426612933142712</v>
      </c>
      <c r="P192" s="114" t="s">
        <v>6363</v>
      </c>
      <c r="Q192" s="42" t="s">
        <v>5538</v>
      </c>
      <c r="R192" s="42"/>
      <c r="S192" s="41" t="str" cm="1">
        <f t="array" ref="S192">IFERROR(_xlfn.IFS(
U192="MPR ISSUE","PDH",
U192="BSS Hardware Issue","BSS",
U192="Sites strategiques, MLL, Pylone, etc.","ENVTECH",
U192="AKTIVCO DEFAUT GE &amp; POWER Cabinet","AKTIVCO",
U192="AKTIVCO Coupure ENEO &amp; Baisse de tension","AKTIVCO GRID ONLY",
U192="Coupure ENEO &amp; Baisse de tension","IHS GRID ONLY",
U192="Defaut GE &amp; POWER Cabinet","IHS",
U192="Sharing","Partners",
U192="Sites strategiques &amp; DataCenter","SST &amp; DC",
U192="Exclu","Exclu",
U192="SAT","SAT",
U192="SPARE-ISSUE","SPARE-ISSUE",
U192="Fiber CAmtel","TRANS_FO_CAMTEL",
U192="Fiber AOF","Fiber AOF",
U192="Projet OCM (HUAWEI)","TRAVAUX-HUAWEI",
U192="Projet OCM (NOKIA)","TRAVAUX-NOKIA",
U192="ACCESS-ISSUE","ACCESS-ISSUE",
U192="Projet OCM (ZTE, NOKIA, autres projets)","TRAVAUX OCM",
U192="No root CAuse","No root cause",
U192="ODU HS","PDH",
U192="IP &amp; VLAN","PDH",
U192="Warehouse HUAWEI","SPARE-ISSUE",
U192="SPARE-HS","SPARE-ISSUE",
U192="Power Telco","BSS",U192="no impacts","no impacts"
),"")</f>
        <v>PDH</v>
      </c>
      <c r="T192" s="41" t="str" cm="1">
        <f t="array" ref="T192">IFERROR(_xlfn.IFS(
U192="MPR ISSUE","TX ISSUE",
U192="BSS Hardware Issue","RAN ISSUE",
U192="Sites strategiques, MLL, Pylone, etc.","ENVTECH",
U192="AKTIVCO DEFAUT GE &amp; POWER Cabinet","POWER ISSUE",
U192="AKTIVCO Coupure ENEO &amp; Baisse de tension","POWER ISSUE",
U192="Coupure ENEO &amp; Baisse de tension","POWER ISSUE",
U192="Defaut GE &amp; POWER Cabinet","POWER ISSUE",
U192="Sharing","POWER ISSUE",
U192="Sites strategiques &amp; DataCenter","POWER ISSUE",
U192="Exclu","Exclu",
U192="SAT","TX ISSUE",
U192="SPARE-ISSUE","SPARE-ISSUE",
U192="Fiber CAmtel","TX ISSUE",
U192="Fiber AOF","TX ISSUE",
U192="Projet OCM (HUAWEI)","TRAVAUX-HUAWEI",
U192="Projet OCM (NOKIA)","TRAVAUX -NOKIA",
U192="ACCESS-ISSUE","ACCESS-ISSUE",
U192="Projet OCM (ZTE, NOKIA, autres projets)","TRAVAUX OCM",
U192="No root CAuse","No root cause",
U192="ODU HS","TX ISSUE",
U192="IP &amp; VLAN","TX ISSUE",
U192="Warehouse HUAWEI","SPARE-ISSUE",
U192="SPARE-HS","SPARE-ISSUE",
U192="Power Telco","RAN ISSUE",U192="no impacts","no impacts"
),"")</f>
        <v>TX ISSUE</v>
      </c>
      <c r="U192" s="107" t="s">
        <v>5690</v>
      </c>
      <c r="V192" s="41" t="str" cm="1">
        <f t="array" ref="V192">IFERROR(_xlfn.IFS(
U192="MPR ISSUE","ACTIVE",
U192="BSS Hardware Issue","ACTIVE",
U192="Sites strategiques, MLL, Pylone, etc.","PASSIVE",
U192="AKTIVCO DEFAUT GE &amp; POWER Cabinet","PASSIVE",
U192="AKTIVCO Coupure ENEO &amp; Baisse de tension","PASSIVE",
U192="Coupure ENEO &amp; Baisse de tension","PASSIVE",
U192="Defaut GE &amp; POWER Cabinet","PASSIVE",
U192="Sharing","PASSIVE",
U192="Sites strategiques &amp; DataCenter","PASSIVE",
U192="Exclu","Exclu",
U192="SAT","ACTIVE",
U192="SPARE-ISSUE","SPARE-ISSUE",
U192="Fiber CAmtel","ACTIVE",
U192="Fiber AOF","ACTIVE",
U192="Projet OCM (HUAWEI)","PLANNED WORKS",
U192="Projet OCM (NOKIA)","PLANNED WORKS",
U192="ACCESS-ISSUE","ACCESS-ISSUE",
U192="Projet OCM (ZTE, NOKIA, autres projets)","PLANNED WORKS",
U192="No root CAuse","No root cause",
U192="ODU HS","ACTIVE",
U192="IP &amp; VLAN","ACTIVE",
U192="Warehouse HUAWEI","SPARE-ISSUE",
U192="SPARE-HS","SPARE-ISSUE",
U192="Power Telco","ACTIVE", U192="no impacts","no impacts"
),"")</f>
        <v>ACTIVE</v>
      </c>
      <c r="W192" s="113"/>
      <c r="X192" s="113"/>
      <c r="Y192" s="113"/>
      <c r="Z192" s="113"/>
      <c r="AA192" s="113"/>
      <c r="AB192" s="17" t="s">
        <v>6252</v>
      </c>
      <c r="AC192" s="17" t="str">
        <f>_xlfn.XLOOKUP(B192,'INCIDENT-04-27-2026'!E:E,'INCIDENT-04-27-2026'!F:F,"")</f>
        <v/>
      </c>
      <c r="AD192" s="9"/>
      <c r="AE192" s="7" t="s">
        <v>6128</v>
      </c>
      <c r="AF192" s="6" t="str">
        <f>_xlfn.XLOOKUP(B192,'[13]Input_27-04'!$B:$B,'[13]Input_27-04'!$M:$M,"")</f>
        <v/>
      </c>
      <c r="AG192" s="7"/>
      <c r="AH192" s="3"/>
      <c r="AI192" s="18" t="str">
        <f>_xlfn.XLOOKUP(B192,'[3]Cells Huawei 27042026 10h'!$B:$B,'[3]Cells Huawei 27042026 10h'!$T:$T,"")</f>
        <v/>
      </c>
      <c r="AJ192" s="18" t="str">
        <f>_xlfn.XLOOKUP(B192,'[3]Cells Huawei 27042026 15h'!$B:$B,'[3]Cells Huawei 27042026 15h'!$T:$T,"")</f>
        <v/>
      </c>
      <c r="AK192" s="18" t="str">
        <f>_xlfn.XLOOKUP(B192,'[4]cells down 27042026 11h28'!$B:$B,'[4]cells down 27042026 11h28'!$R:$R,"")</f>
        <v/>
      </c>
      <c r="AL192" s="18" t="str">
        <f>_xlfn.XLOOKUP(B192,'[4]cells down 27042026 18h01'!$B:$B,'[4]cells down 27042026 18h01'!$R:$R,"")</f>
        <v/>
      </c>
      <c r="AM192" s="18" t="str">
        <f>_xlfn.XLOOKUP(B192,'[5]cell downs 27042026 11h'!$B:$B,'[5]cell downs 27042026 11h'!$R:$R,"")</f>
        <v/>
      </c>
      <c r="AN192" s="18" t="str">
        <f>_xlfn.XLOOKUP(B192,'[5]cell downs 27042026 17h40'!$B:$B,'[5]cell downs 27042026 17h40'!$R:$R,"")</f>
        <v/>
      </c>
      <c r="AO192" s="18" t="str">
        <f>_xlfn.XLOOKUP(B192,'[6]ALL SITES DOWN'!$D:$D,'[6]ALL SITES DOWN'!$J:$J,"")</f>
        <v>(04/27/2026 ocm ran 17h):-27/04/2026 Besoin d'un fme sur site pour verifier le le status du MPR et la chaine antennaire de l ODU 4/1 FME HIPOLITE ACTIVE</v>
      </c>
      <c r="AP192" s="18" t="str">
        <f>_xlfn.XLOOKUP(B192,'[7]ALL SITES DOWN'!$D:$D,'[7]ALL SITES DOWN'!$J:$J,"")</f>
        <v/>
      </c>
      <c r="AQ192" s="9" t="str">
        <f>_xlfn.XLOOKUP(B192,[8]sheet1!$AC:$AC,[8]sheet1!$AF:$AF,"")</f>
        <v>(04/27/2026 ticket):-INC-20260427-00008942…2026-04-27 18:31:56…No power Issue on site, U = 52.9V and Site is on GEN. TX FME Hypolithe 694315331 / Huawei is informed.…Others Transmission equipement fault</v>
      </c>
      <c r="AR192" s="14"/>
      <c r="AS192" s="14" t="s">
        <v>5465</v>
      </c>
      <c r="AT192" s="14" t="str">
        <f>_xlfn.XLOOKUP(B192,'[9]cell downs 18042026 17h'!$B:$B,'[9]cell downs 18042026 17h'!$B:$B,"")</f>
        <v/>
      </c>
      <c r="AU192" s="14" t="str">
        <f>_xlfn.XLOOKUP(B192,'[10]Cells Huawei 19042026 15h'!$B:$B,'[10]Cells Huawei 19042026 15h'!$B:$B,"")</f>
        <v/>
      </c>
      <c r="AV192" s="9" t="str">
        <f>_xlfn.XLOOKUP(B192,'[11]cells down 19042026 9H40'!$B:$B,'[11]cells down 19042026 9H40'!$B:$B,"")</f>
        <v/>
      </c>
    </row>
    <row r="193" spans="1:48" hidden="1" x14ac:dyDescent="0.3">
      <c r="A193" s="1" t="s">
        <v>1199</v>
      </c>
      <c r="B193" s="8" t="s">
        <v>1200</v>
      </c>
      <c r="C193" s="3" t="str">
        <f>_xlfn.XLOOKUP(B193,'[1]daily break down'!$D:$D,'[1]daily break down'!$E:$E,"")</f>
        <v>SUD-OUEST</v>
      </c>
      <c r="D193" s="1" t="s">
        <v>11</v>
      </c>
      <c r="E193" s="1" t="s">
        <v>12</v>
      </c>
      <c r="F193" s="3" t="s">
        <v>13</v>
      </c>
      <c r="G193" s="1" t="s">
        <v>1199</v>
      </c>
      <c r="H193" s="28" t="str">
        <f>_xlfn.XLOOKUP(B193,[2]CALCULATION!$B:$B,[2]CALCULATION!$H:$H,"")</f>
        <v>NOKIA</v>
      </c>
      <c r="I193" s="26">
        <v>0</v>
      </c>
      <c r="J193" s="26">
        <v>0</v>
      </c>
      <c r="K193" s="26">
        <v>0</v>
      </c>
      <c r="L193" s="26">
        <v>1.249329401055266</v>
      </c>
      <c r="M193" s="26">
        <v>3.1848277702157044</v>
      </c>
      <c r="N193" s="26">
        <v>2.7929554294258812</v>
      </c>
      <c r="O193" s="26">
        <v>4.2981290289441914</v>
      </c>
      <c r="P193" s="114" t="s">
        <v>6362</v>
      </c>
      <c r="Q193" s="42" t="s">
        <v>6353</v>
      </c>
      <c r="R193" s="42"/>
      <c r="S193" s="41" t="str" cm="1">
        <f t="array" ref="S193">IFERROR(_xlfn.IFS(
U193="MPR ISSUE","PDH",
U193="BSS Hardware Issue","BSS",
U193="Sites strategiques, MLL, Pylone, etc.","ENVTECH",
U193="AKTIVCO DEFAUT GE &amp; POWER Cabinet","AKTIVCO",
U193="AKTIVCO Coupure ENEO &amp; Baisse de tension","AKTIVCO GRID ONLY",
U193="Coupure ENEO &amp; Baisse de tension","IHS GRID ONLY",
U193="Defaut GE &amp; POWER Cabinet","IHS",
U193="Sharing","Partners",
U193="Sites strategiques &amp; DataCenter","SST &amp; DC",
U193="Exclu","Exclu",
U193="SAT","SAT",
U193="SPARE-ISSUE","SPARE-ISSUE",
U193="Fiber CAmtel","TRANS_FO_CAMTEL",
U193="Fiber AOF","Fiber AOF",
U193="Projet OCM (HUAWEI)","TRAVAUX-HUAWEI",
U193="Projet OCM (NOKIA)","TRAVAUX-NOKIA",
U193="ACCESS-ISSUE","ACCESS-ISSUE",
U193="Projet OCM (ZTE, NOKIA, autres projets)","TRAVAUX OCM",
U193="No root CAuse","No root cause",
U193="ODU HS","PDH",
U193="IP &amp; VLAN","PDH",
U193="Warehouse HUAWEI","SPARE-ISSUE",
U193="SPARE-HS","SPARE-ISSUE",
U193="Power Telco","BSS",U193="no impacts","no impacts"
),"")</f>
        <v>No root cause</v>
      </c>
      <c r="T193" s="41" t="str" cm="1">
        <f t="array" ref="T193">IFERROR(_xlfn.IFS(
U193="MPR ISSUE","TX ISSUE",
U193="BSS Hardware Issue","RAN ISSUE",
U193="Sites strategiques, MLL, Pylone, etc.","ENVTECH",
U193="AKTIVCO DEFAUT GE &amp; POWER Cabinet","POWER ISSUE",
U193="AKTIVCO Coupure ENEO &amp; Baisse de tension","POWER ISSUE",
U193="Coupure ENEO &amp; Baisse de tension","POWER ISSUE",
U193="Defaut GE &amp; POWER Cabinet","POWER ISSUE",
U193="Sharing","POWER ISSUE",
U193="Sites strategiques &amp; DataCenter","POWER ISSUE",
U193="Exclu","Exclu",
U193="SAT","TX ISSUE",
U193="SPARE-ISSUE","SPARE-ISSUE",
U193="Fiber CAmtel","TX ISSUE",
U193="Fiber AOF","TX ISSUE",
U193="Projet OCM (HUAWEI)","TRAVAUX-HUAWEI",
U193="Projet OCM (NOKIA)","TRAVAUX -NOKIA",
U193="ACCESS-ISSUE","ACCESS-ISSUE",
U193="Projet OCM (ZTE, NOKIA, autres projets)","TRAVAUX OCM",
U193="No root CAuse","No root cause",
U193="ODU HS","TX ISSUE",
U193="IP &amp; VLAN","TX ISSUE",
U193="Warehouse HUAWEI","SPARE-ISSUE",
U193="SPARE-HS","SPARE-ISSUE",
U193="Power Telco","RAN ISSUE",U193="no impacts","no impacts"
),"")</f>
        <v>No root cause</v>
      </c>
      <c r="U193" s="68" t="s">
        <v>5691</v>
      </c>
      <c r="V193" s="41" t="str" cm="1">
        <f t="array" ref="V193">IFERROR(_xlfn.IFS(
U193="MPR ISSUE","ACTIVE",
U193="BSS Hardware Issue","ACTIVE",
U193="Sites strategiques, MLL, Pylone, etc.","PASSIVE",
U193="AKTIVCO DEFAUT GE &amp; POWER Cabinet","PASSIVE",
U193="AKTIVCO Coupure ENEO &amp; Baisse de tension","PASSIVE",
U193="Coupure ENEO &amp; Baisse de tension","PASSIVE",
U193="Defaut GE &amp; POWER Cabinet","PASSIVE",
U193="Sharing","PASSIVE",
U193="Sites strategiques &amp; DataCenter","PASSIVE",
U193="Exclu","Exclu",
U193="SAT","ACTIVE",
U193="SPARE-ISSUE","SPARE-ISSUE",
U193="Fiber CAmtel","ACTIVE",
U193="Fiber AOF","ACTIVE",
U193="Projet OCM (HUAWEI)","PLANNED WORKS",
U193="Projet OCM (NOKIA)","PLANNED WORKS",
U193="ACCESS-ISSUE","ACCESS-ISSUE",
U193="Projet OCM (ZTE, NOKIA, autres projets)","PLANNED WORKS",
U193="No root CAuse","No root cause",
U193="ODU HS","ACTIVE",
U193="IP &amp; VLAN","ACTIVE",
U193="Warehouse HUAWEI","SPARE-ISSUE",
U193="SPARE-HS","SPARE-ISSUE",
U193="Power Telco","ACTIVE", U193="no impacts","no impacts"
),"")</f>
        <v>No root cause</v>
      </c>
      <c r="W193" s="113"/>
      <c r="X193" s="113"/>
      <c r="Y193" s="113"/>
      <c r="Z193" s="113"/>
      <c r="AA193" s="113"/>
      <c r="AB193" s="17" t="s">
        <v>6253</v>
      </c>
      <c r="AC193" s="17" t="str">
        <f>_xlfn.XLOOKUP(B193,'INCIDENT-04-27-2026'!E:E,'INCIDENT-04-27-2026'!F:F,"")</f>
        <v/>
      </c>
      <c r="AD193" s="9"/>
      <c r="AE193" s="7" t="s">
        <v>5465</v>
      </c>
      <c r="AF193" s="6" t="str">
        <f>_xlfn.XLOOKUP(B193,'[13]Input_27-04'!$B:$B,'[13]Input_27-04'!$M:$M,"")</f>
        <v/>
      </c>
      <c r="AG193" s="7"/>
      <c r="AH193" s="3"/>
      <c r="AI193" s="18" t="str">
        <f>_xlfn.XLOOKUP(B193,'[3]Cells Huawei 27042026 10h'!$B:$B,'[3]Cells Huawei 27042026 10h'!$T:$T,"")</f>
        <v/>
      </c>
      <c r="AJ193" s="18" t="str">
        <f>_xlfn.XLOOKUP(B193,'[3]Cells Huawei 27042026 15h'!$B:$B,'[3]Cells Huawei 27042026 15h'!$T:$T,"")</f>
        <v/>
      </c>
      <c r="AK193" s="18" t="str">
        <f>_xlfn.XLOOKUP(B193,'[4]cells down 27042026 11h28'!$B:$B,'[4]cells down 27042026 11h28'!$R:$R,"")</f>
        <v/>
      </c>
      <c r="AL193" s="18" t="str">
        <f>_xlfn.XLOOKUP(B193,'[4]cells down 27042026 18h01'!$B:$B,'[4]cells down 27042026 18h01'!$R:$R,"")</f>
        <v/>
      </c>
      <c r="AM193" s="18" t="str">
        <f>_xlfn.XLOOKUP(B193,'[5]cell downs 27042026 11h'!$B:$B,'[5]cell downs 27042026 11h'!$R:$R,"")</f>
        <v/>
      </c>
      <c r="AN193" s="18" t="str">
        <f>_xlfn.XLOOKUP(B193,'[5]cell downs 27042026 17h40'!$B:$B,'[5]cell downs 27042026 17h40'!$R:$R,"")</f>
        <v/>
      </c>
      <c r="AO193" s="18" t="str">
        <f>_xlfn.XLOOKUP(B193,'[6]ALL SITES DOWN'!$D:$D,'[6]ALL SITES DOWN'!$J:$J,"")</f>
        <v/>
      </c>
      <c r="AP193" s="18" t="str">
        <f>_xlfn.XLOOKUP(B193,'[7]ALL SITES DOWN'!$D:$D,'[7]ALL SITES DOWN'!$J:$J,"")</f>
        <v>(04/27/2026 ocm ran 11h):-power status check ongoing</v>
      </c>
      <c r="AQ193" s="9" t="str">
        <f>_xlfn.XLOOKUP(B193,[8]sheet1!$AC:$AC,[8]sheet1!$AF:$AF,"")</f>
        <v>(04/27/2026 ticket):-INC-20260427-00017015…2026-04-28 02:55:17…	No Power Issue on Site, U = 54.4V and Site is on GEN. TX FME SALVADORE 670353980 / HUAWEI is informed…Others</v>
      </c>
      <c r="AR193" s="14"/>
      <c r="AS193" s="14" t="s">
        <v>5465</v>
      </c>
      <c r="AT193" s="14" t="str">
        <f>_xlfn.XLOOKUP(B193,'[9]cell downs 18042026 17h'!$B:$B,'[9]cell downs 18042026 17h'!$B:$B,"")</f>
        <v/>
      </c>
      <c r="AU193" s="14" t="str">
        <f>_xlfn.XLOOKUP(B193,'[10]Cells Huawei 19042026 15h'!$B:$B,'[10]Cells Huawei 19042026 15h'!$B:$B,"")</f>
        <v/>
      </c>
      <c r="AV193" s="9" t="str">
        <f>_xlfn.XLOOKUP(B193,'[11]cells down 19042026 9H40'!$B:$B,'[11]cells down 19042026 9H40'!$B:$B,"")</f>
        <v/>
      </c>
    </row>
    <row r="194" spans="1:48" hidden="1" x14ac:dyDescent="0.3">
      <c r="A194" s="1" t="s">
        <v>1607</v>
      </c>
      <c r="B194" s="8" t="s">
        <v>1608</v>
      </c>
      <c r="C194" s="3" t="str">
        <f>_xlfn.XLOOKUP(B194,'[1]daily break down'!$D:$D,'[1]daily break down'!$E:$E,"")</f>
        <v>Douala</v>
      </c>
      <c r="D194" s="1" t="s">
        <v>21</v>
      </c>
      <c r="E194" s="1" t="s">
        <v>36</v>
      </c>
      <c r="F194" s="3" t="s">
        <v>31</v>
      </c>
      <c r="G194" s="1" t="s">
        <v>32</v>
      </c>
      <c r="H194" s="29" t="str">
        <f>_xlfn.XLOOKUP(B194,[2]CALCULATION!$B:$B,[2]CALCULATION!$H:$H,"")</f>
        <v>ZTE</v>
      </c>
      <c r="I194" s="26">
        <v>0</v>
      </c>
      <c r="J194" s="26">
        <v>9.4643091546743605</v>
      </c>
      <c r="K194" s="26">
        <v>12.618959972377032</v>
      </c>
      <c r="L194" s="26">
        <v>0</v>
      </c>
      <c r="M194" s="26">
        <v>0</v>
      </c>
      <c r="N194" s="26">
        <v>0</v>
      </c>
      <c r="O194" s="26">
        <v>4.2182457131605737</v>
      </c>
      <c r="P194" s="114" t="s">
        <v>6363</v>
      </c>
      <c r="Q194" s="42" t="s">
        <v>5538</v>
      </c>
      <c r="R194" s="42"/>
      <c r="S194" s="41" t="str" cm="1">
        <f t="array" ref="S194">IFERROR(_xlfn.IFS(
U194="MPR ISSUE","PDH",
U194="BSS Hardware Issue","BSS",
U194="Sites strategiques, MLL, Pylone, etc.","ENVTECH",
U194="AKTIVCO DEFAUT GE &amp; POWER Cabinet","AKTIVCO",
U194="AKTIVCO Coupure ENEO &amp; Baisse de tension","AKTIVCO GRID ONLY",
U194="Coupure ENEO &amp; Baisse de tension","IHS GRID ONLY",
U194="Defaut GE &amp; POWER Cabinet","IHS",
U194="Sharing","Partners",
U194="Sites strategiques &amp; DataCenter","SST &amp; DC",
U194="Exclu","Exclu",
U194="SAT","SAT",
U194="SPARE-ISSUE","SPARE-ISSUE",
U194="Fiber CAmtel","TRANS_FO_CAMTEL",
U194="Fiber AOF","Fiber AOF",
U194="Projet OCM (HUAWEI)","TRAVAUX-HUAWEI",
U194="Projet OCM (NOKIA)","TRAVAUX-NOKIA",
U194="ACCESS-ISSUE","ACCESS-ISSUE",
U194="Projet OCM (ZTE, NOKIA, autres projets)","TRAVAUX OCM",
U194="No root CAuse","No root cause",
U194="ODU HS","PDH",
U194="IP &amp; VLAN","PDH",
U194="Warehouse HUAWEI","SPARE-ISSUE",
U194="SPARE-HS","SPARE-ISSUE",
U194="Power Telco","BSS",U194="no impacts","no impacts"
),"")</f>
        <v>AKTIVCO</v>
      </c>
      <c r="T194" s="41" t="str" cm="1">
        <f t="array" ref="T194">IFERROR(_xlfn.IFS(
U194="MPR ISSUE","TX ISSUE",
U194="BSS Hardware Issue","RAN ISSUE",
U194="Sites strategiques, MLL, Pylone, etc.","ENVTECH",
U194="AKTIVCO DEFAUT GE &amp; POWER Cabinet","POWER ISSUE",
U194="AKTIVCO Coupure ENEO &amp; Baisse de tension","POWER ISSUE",
U194="Coupure ENEO &amp; Baisse de tension","POWER ISSUE",
U194="Defaut GE &amp; POWER Cabinet","POWER ISSUE",
U194="Sharing","POWER ISSUE",
U194="Sites strategiques &amp; DataCenter","POWER ISSUE",
U194="Exclu","Exclu",
U194="SAT","TX ISSUE",
U194="SPARE-ISSUE","SPARE-ISSUE",
U194="Fiber CAmtel","TX ISSUE",
U194="Fiber AOF","TX ISSUE",
U194="Projet OCM (HUAWEI)","TRAVAUX-HUAWEI",
U194="Projet OCM (NOKIA)","TRAVAUX -NOKIA",
U194="ACCESS-ISSUE","ACCESS-ISSUE",
U194="Projet OCM (ZTE, NOKIA, autres projets)","TRAVAUX OCM",
U194="No root CAuse","No root cause",
U194="ODU HS","TX ISSUE",
U194="IP &amp; VLAN","TX ISSUE",
U194="Warehouse HUAWEI","SPARE-ISSUE",
U194="SPARE-HS","SPARE-ISSUE",
U194="Power Telco","RAN ISSUE",U194="no impacts","no impacts"
),"")</f>
        <v>POWER ISSUE</v>
      </c>
      <c r="U194" s="68" t="s">
        <v>5324</v>
      </c>
      <c r="V194" s="41" t="str" cm="1">
        <f t="array" ref="V194">IFERROR(_xlfn.IFS(
U194="MPR ISSUE","ACTIVE",
U194="BSS Hardware Issue","ACTIVE",
U194="Sites strategiques, MLL, Pylone, etc.","PASSIVE",
U194="AKTIVCO DEFAUT GE &amp; POWER Cabinet","PASSIVE",
U194="AKTIVCO Coupure ENEO &amp; Baisse de tension","PASSIVE",
U194="Coupure ENEO &amp; Baisse de tension","PASSIVE",
U194="Defaut GE &amp; POWER Cabinet","PASSIVE",
U194="Sharing","PASSIVE",
U194="Sites strategiques &amp; DataCenter","PASSIVE",
U194="Exclu","Exclu",
U194="SAT","ACTIVE",
U194="SPARE-ISSUE","SPARE-ISSUE",
U194="Fiber CAmtel","ACTIVE",
U194="Fiber AOF","ACTIVE",
U194="Projet OCM (HUAWEI)","PLANNED WORKS",
U194="Projet OCM (NOKIA)","PLANNED WORKS",
U194="ACCESS-ISSUE","ACCESS-ISSUE",
U194="Projet OCM (ZTE, NOKIA, autres projets)","PLANNED WORKS",
U194="No root CAuse","No root cause",
U194="ODU HS","ACTIVE",
U194="IP &amp; VLAN","ACTIVE",
U194="Warehouse HUAWEI","SPARE-ISSUE",
U194="SPARE-HS","SPARE-ISSUE",
U194="Power Telco","ACTIVE", U194="no impacts","no impacts"
),"")</f>
        <v>PASSIVE</v>
      </c>
      <c r="W194" s="113"/>
      <c r="X194" s="113"/>
      <c r="Y194" s="113"/>
      <c r="Z194" s="113"/>
      <c r="AA194" s="113"/>
      <c r="AB194" s="17" t="s">
        <v>6254</v>
      </c>
      <c r="AC194" s="17" t="str">
        <f>_xlfn.XLOOKUP(B194,'INCIDENT-04-27-2026'!E:E,'INCIDENT-04-27-2026'!F:F,"")</f>
        <v/>
      </c>
      <c r="AD194" s="9"/>
      <c r="AE194" s="7" t="s">
        <v>6070</v>
      </c>
      <c r="AF194" s="6" t="str">
        <f>_xlfn.XLOOKUP(B194,'[13]Input_27-04'!$B:$B,'[13]Input_27-04'!$M:$M,"")</f>
        <v/>
      </c>
      <c r="AG194" s="7"/>
      <c r="AH194" s="3"/>
      <c r="AI194" s="18" t="str">
        <f>_xlfn.XLOOKUP(B194,'[3]Cells Huawei 27042026 10h'!$B:$B,'[3]Cells Huawei 27042026 10h'!$T:$T,"")</f>
        <v/>
      </c>
      <c r="AJ194" s="18" t="str">
        <f>_xlfn.XLOOKUP(B194,'[3]Cells Huawei 27042026 15h'!$B:$B,'[3]Cells Huawei 27042026 15h'!$T:$T,"")</f>
        <v/>
      </c>
      <c r="AK194" s="18" t="str">
        <f>_xlfn.XLOOKUP(B194,'[4]cells down 27042026 11h28'!$B:$B,'[4]cells down 27042026 11h28'!$R:$R,"")</f>
        <v/>
      </c>
      <c r="AL194" s="18" t="str">
        <f>_xlfn.XLOOKUP(B194,'[4]cells down 27042026 18h01'!$B:$B,'[4]cells down 27042026 18h01'!$R:$R,"")</f>
        <v/>
      </c>
      <c r="AM194" s="18" t="str">
        <f>_xlfn.XLOOKUP(B194,'[5]cell downs 27042026 11h'!$B:$B,'[5]cell downs 27042026 11h'!$R:$R,"")</f>
        <v/>
      </c>
      <c r="AN194" s="18" t="str">
        <f>_xlfn.XLOOKUP(B194,'[5]cell downs 27042026 17h40'!$B:$B,'[5]cell downs 27042026 17h40'!$R:$R,"")</f>
        <v/>
      </c>
      <c r="AO194" s="18" t="str">
        <f>_xlfn.XLOOKUP(B194,'[6]ALL SITES DOWN'!$D:$D,'[6]ALL SITES DOWN'!$J:$J,"")</f>
        <v/>
      </c>
      <c r="AP194" s="18" t="str">
        <f>_xlfn.XLOOKUP(B194,'[7]ALL SITES DOWN'!$D:$D,'[7]ALL SITES DOWN'!$J:$J,"")</f>
        <v>(04/27/2026 ocm ran 11h):-power status check ongoing</v>
      </c>
      <c r="AQ194" s="9" t="str">
        <f>_xlfn.XLOOKUP(B194,[8]sheet1!$AC:$AC,[8]sheet1!$AF:$AF,"")</f>
        <v>(04/27/2026 ticket):-INC-20260427-00006622…2026-04-27 12:17:28…fme will be on site ETA ASAP</v>
      </c>
      <c r="AR194" s="14"/>
      <c r="AS194" s="14" t="s">
        <v>5465</v>
      </c>
      <c r="AT194" s="14" t="str">
        <f>_xlfn.XLOOKUP(B194,'[9]cell downs 18042026 17h'!$B:$B,'[9]cell downs 18042026 17h'!$B:$B,"")</f>
        <v/>
      </c>
      <c r="AU194" s="14" t="str">
        <f>_xlfn.XLOOKUP(B194,'[10]Cells Huawei 19042026 15h'!$B:$B,'[10]Cells Huawei 19042026 15h'!$B:$B,"")</f>
        <v/>
      </c>
      <c r="AV194" s="9" t="str">
        <f>_xlfn.XLOOKUP(B194,'[11]cells down 19042026 9H40'!$B:$B,'[11]cells down 19042026 9H40'!$B:$B,"")</f>
        <v/>
      </c>
    </row>
    <row r="195" spans="1:48" hidden="1" x14ac:dyDescent="0.3">
      <c r="A195" s="1" t="s">
        <v>411</v>
      </c>
      <c r="B195" s="8" t="s">
        <v>412</v>
      </c>
      <c r="C195" s="3" t="str">
        <f>_xlfn.XLOOKUP(B195,'[1]daily break down'!$D:$D,'[1]daily break down'!$E:$E,"")</f>
        <v>Douala</v>
      </c>
      <c r="D195" s="1" t="s">
        <v>21</v>
      </c>
      <c r="E195" s="1" t="s">
        <v>36</v>
      </c>
      <c r="F195" s="3" t="s">
        <v>31</v>
      </c>
      <c r="G195" s="1" t="s">
        <v>32</v>
      </c>
      <c r="H195" s="29" t="str">
        <f>_xlfn.XLOOKUP(B195,[2]CALCULATION!$B:$B,[2]CALCULATION!$H:$H,"")</f>
        <v>ZTE</v>
      </c>
      <c r="I195" s="26">
        <v>0</v>
      </c>
      <c r="J195" s="26">
        <v>8.200729526043494</v>
      </c>
      <c r="K195" s="26">
        <v>0</v>
      </c>
      <c r="L195" s="26">
        <v>2.9633160975136472</v>
      </c>
      <c r="M195" s="26">
        <v>0</v>
      </c>
      <c r="N195" s="26">
        <v>0</v>
      </c>
      <c r="O195" s="26">
        <v>4.216604885955376</v>
      </c>
      <c r="P195" s="114" t="s">
        <v>6363</v>
      </c>
      <c r="Q195" s="42" t="s">
        <v>5538</v>
      </c>
      <c r="R195" s="42"/>
      <c r="S195" s="41" t="str" cm="1">
        <f t="array" ref="S195">IFERROR(_xlfn.IFS(
U195="MPR ISSUE","PDH",
U195="BSS Hardware Issue","BSS",
U195="Sites strategiques, MLL, Pylone, etc.","ENVTECH",
U195="AKTIVCO DEFAUT GE &amp; POWER Cabinet","AKTIVCO",
U195="AKTIVCO Coupure ENEO &amp; Baisse de tension","AKTIVCO GRID ONLY",
U195="Coupure ENEO &amp; Baisse de tension","IHS GRID ONLY",
U195="Defaut GE &amp; POWER Cabinet","IHS",
U195="Sharing","Partners",
U195="Sites strategiques &amp; DataCenter","SST &amp; DC",
U195="Exclu","Exclu",
U195="SAT","SAT",
U195="SPARE-ISSUE","SPARE-ISSUE",
U195="Fiber CAmtel","TRANS_FO_CAMTEL",
U195="Fiber AOF","Fiber AOF",
U195="Projet OCM (HUAWEI)","TRAVAUX-HUAWEI",
U195="Projet OCM (NOKIA)","TRAVAUX-NOKIA",
U195="ACCESS-ISSUE","ACCESS-ISSUE",
U195="Projet OCM (ZTE, NOKIA, autres projets)","TRAVAUX OCM",
U195="No root CAuse","No root cause",
U195="ODU HS","PDH",
U195="IP &amp; VLAN","PDH",
U195="Warehouse HUAWEI","SPARE-ISSUE",
U195="SPARE-HS","SPARE-ISSUE",
U195="Power Telco","BSS",U195="no impacts","no impacts"
),"")</f>
        <v>AKTIVCO</v>
      </c>
      <c r="T195" s="41" t="str" cm="1">
        <f t="array" ref="T195">IFERROR(_xlfn.IFS(
U195="MPR ISSUE","TX ISSUE",
U195="BSS Hardware Issue","RAN ISSUE",
U195="Sites strategiques, MLL, Pylone, etc.","ENVTECH",
U195="AKTIVCO DEFAUT GE &amp; POWER Cabinet","POWER ISSUE",
U195="AKTIVCO Coupure ENEO &amp; Baisse de tension","POWER ISSUE",
U195="Coupure ENEO &amp; Baisse de tension","POWER ISSUE",
U195="Defaut GE &amp; POWER Cabinet","POWER ISSUE",
U195="Sharing","POWER ISSUE",
U195="Sites strategiques &amp; DataCenter","POWER ISSUE",
U195="Exclu","Exclu",
U195="SAT","TX ISSUE",
U195="SPARE-ISSUE","SPARE-ISSUE",
U195="Fiber CAmtel","TX ISSUE",
U195="Fiber AOF","TX ISSUE",
U195="Projet OCM (HUAWEI)","TRAVAUX-HUAWEI",
U195="Projet OCM (NOKIA)","TRAVAUX -NOKIA",
U195="ACCESS-ISSUE","ACCESS-ISSUE",
U195="Projet OCM (ZTE, NOKIA, autres projets)","TRAVAUX OCM",
U195="No root CAuse","No root cause",
U195="ODU HS","TX ISSUE",
U195="IP &amp; VLAN","TX ISSUE",
U195="Warehouse HUAWEI","SPARE-ISSUE",
U195="SPARE-HS","SPARE-ISSUE",
U195="Power Telco","RAN ISSUE",U195="no impacts","no impacts"
),"")</f>
        <v>POWER ISSUE</v>
      </c>
      <c r="U195" s="68" t="s">
        <v>5324</v>
      </c>
      <c r="V195" s="41" t="str" cm="1">
        <f t="array" ref="V195">IFERROR(_xlfn.IFS(
U195="MPR ISSUE","ACTIVE",
U195="BSS Hardware Issue","ACTIVE",
U195="Sites strategiques, MLL, Pylone, etc.","PASSIVE",
U195="AKTIVCO DEFAUT GE &amp; POWER Cabinet","PASSIVE",
U195="AKTIVCO Coupure ENEO &amp; Baisse de tension","PASSIVE",
U195="Coupure ENEO &amp; Baisse de tension","PASSIVE",
U195="Defaut GE &amp; POWER Cabinet","PASSIVE",
U195="Sharing","PASSIVE",
U195="Sites strategiques &amp; DataCenter","PASSIVE",
U195="Exclu","Exclu",
U195="SAT","ACTIVE",
U195="SPARE-ISSUE","SPARE-ISSUE",
U195="Fiber CAmtel","ACTIVE",
U195="Fiber AOF","ACTIVE",
U195="Projet OCM (HUAWEI)","PLANNED WORKS",
U195="Projet OCM (NOKIA)","PLANNED WORKS",
U195="ACCESS-ISSUE","ACCESS-ISSUE",
U195="Projet OCM (ZTE, NOKIA, autres projets)","PLANNED WORKS",
U195="No root CAuse","No root cause",
U195="ODU HS","ACTIVE",
U195="IP &amp; VLAN","ACTIVE",
U195="Warehouse HUAWEI","SPARE-ISSUE",
U195="SPARE-HS","SPARE-ISSUE",
U195="Power Telco","ACTIVE", U195="no impacts","no impacts"
),"")</f>
        <v>PASSIVE</v>
      </c>
      <c r="W195" s="113"/>
      <c r="X195" s="113"/>
      <c r="Y195" s="113"/>
      <c r="Z195" s="113"/>
      <c r="AA195" s="113"/>
      <c r="AB195" s="17" t="s">
        <v>6255</v>
      </c>
      <c r="AC195" s="17" t="str">
        <f>_xlfn.XLOOKUP(B195,'INCIDENT-04-27-2026'!E:E,'INCIDENT-04-27-2026'!F:F,"")</f>
        <v>(04/27/2026 incident ) :impacted by impacted by  LIT_666_Z_Parcours-Vita(LIT-666), probleme d'energie || Action : RCA CAMUSAT attentdu</v>
      </c>
      <c r="AD195" s="9" t="s">
        <v>6055</v>
      </c>
      <c r="AE195" s="7" t="s">
        <v>6070</v>
      </c>
      <c r="AF195" s="6" t="str">
        <f>_xlfn.XLOOKUP(B195,'[13]Input_27-04'!$B:$B,'[13]Input_27-04'!$M:$M,"")</f>
        <v>Impacté par LIT_666_Z_Parcours-Vita</v>
      </c>
      <c r="AG195" s="7"/>
      <c r="AH195" s="3"/>
      <c r="AI195" s="18" t="str">
        <f>_xlfn.XLOOKUP(B195,'[3]Cells Huawei 27042026 10h'!$B:$B,'[3]Cells Huawei 27042026 10h'!$T:$T,"")</f>
        <v/>
      </c>
      <c r="AJ195" s="18" t="str">
        <f>_xlfn.XLOOKUP(B195,'[3]Cells Huawei 27042026 15h'!$B:$B,'[3]Cells Huawei 27042026 15h'!$T:$T,"")</f>
        <v/>
      </c>
      <c r="AK195" s="18" t="str">
        <f>_xlfn.XLOOKUP(B195,'[4]cells down 27042026 11h28'!$B:$B,'[4]cells down 27042026 11h28'!$R:$R,"")</f>
        <v/>
      </c>
      <c r="AL195" s="18" t="str">
        <f>_xlfn.XLOOKUP(B195,'[4]cells down 27042026 18h01'!$B:$B,'[4]cells down 27042026 18h01'!$R:$R,"")</f>
        <v/>
      </c>
      <c r="AM195" s="18" t="str">
        <f>_xlfn.XLOOKUP(B195,'[5]cell downs 27042026 11h'!$B:$B,'[5]cell downs 27042026 11h'!$R:$R,"")</f>
        <v/>
      </c>
      <c r="AN195" s="18" t="str">
        <f>_xlfn.XLOOKUP(B195,'[5]cell downs 27042026 17h40'!$B:$B,'[5]cell downs 27042026 17h40'!$R:$R,"")</f>
        <v/>
      </c>
      <c r="AO195" s="18" t="str">
        <f>_xlfn.XLOOKUP(B195,'[6]ALL SITES DOWN'!$D:$D,'[6]ALL SITES DOWN'!$J:$J,"")</f>
        <v/>
      </c>
      <c r="AP195" s="18" t="str">
        <f>_xlfn.XLOOKUP(B195,'[7]ALL SITES DOWN'!$D:$D,'[7]ALL SITES DOWN'!$J:$J,"")</f>
        <v/>
      </c>
      <c r="AQ195" s="9" t="str">
        <f>_xlfn.XLOOKUP(B195,[8]sheet1!$AC:$AC,[8]sheet1!$AF:$AF,"")</f>
        <v>(04/27/2026 ticket):-INC-20260427-00010682…Site impacté par makepe parcours vita qui est un site Grid only.…Others Transmission equipement fault</v>
      </c>
      <c r="AR195" s="14"/>
      <c r="AS195" s="14" t="s">
        <v>5465</v>
      </c>
      <c r="AT195" s="14" t="str">
        <f>_xlfn.XLOOKUP(B195,'[9]cell downs 18042026 17h'!$B:$B,'[9]cell downs 18042026 17h'!$B:$B,"")</f>
        <v/>
      </c>
      <c r="AU195" s="14" t="str">
        <f>_xlfn.XLOOKUP(B195,'[10]Cells Huawei 19042026 15h'!$B:$B,'[10]Cells Huawei 19042026 15h'!$B:$B,"")</f>
        <v/>
      </c>
      <c r="AV195" s="9" t="str">
        <f>_xlfn.XLOOKUP(B195,'[11]cells down 19042026 9H40'!$B:$B,'[11]cells down 19042026 9H40'!$B:$B,"")</f>
        <v/>
      </c>
    </row>
    <row r="196" spans="1:48" x14ac:dyDescent="0.3">
      <c r="A196" s="1" t="s">
        <v>4548</v>
      </c>
      <c r="B196" s="8" t="s">
        <v>4549</v>
      </c>
      <c r="C196" s="3" t="str">
        <f>_xlfn.XLOOKUP(B196,'[1]daily break down'!$D:$D,'[1]daily break down'!$E:$E,"")</f>
        <v>Yaounde</v>
      </c>
      <c r="D196" s="1" t="s">
        <v>11</v>
      </c>
      <c r="E196" s="1" t="s">
        <v>12</v>
      </c>
      <c r="F196" s="3" t="s">
        <v>37</v>
      </c>
      <c r="G196" s="1" t="s">
        <v>38</v>
      </c>
      <c r="H196" s="29" t="str">
        <f>_xlfn.XLOOKUP(B196,[2]CALCULATION!$B:$B,[2]CALCULATION!$H:$H,"")</f>
        <v>ZTE</v>
      </c>
      <c r="I196" s="26">
        <v>0</v>
      </c>
      <c r="J196" s="26">
        <v>0</v>
      </c>
      <c r="K196" s="26">
        <v>1.4945082226845072</v>
      </c>
      <c r="L196" s="26">
        <v>0.30792262714984014</v>
      </c>
      <c r="M196" s="26">
        <v>0.87333027996792523</v>
      </c>
      <c r="N196" s="26">
        <v>0</v>
      </c>
      <c r="O196" s="26">
        <v>4.1991621793609628</v>
      </c>
      <c r="P196" s="114" t="s">
        <v>6362</v>
      </c>
      <c r="Q196" s="42" t="s">
        <v>5538</v>
      </c>
      <c r="R196" s="42"/>
      <c r="S196" s="41" t="str" cm="1">
        <f t="array" ref="S196">IFERROR(_xlfn.IFS(
U196="MPR ISSUE","PDH",
U196="BSS Hardware Issue","BSS",
U196="Sites strategiques, MLL, Pylone, etc.","ENVTECH",
U196="AKTIVCO DEFAUT GE &amp; POWER Cabinet","AKTIVCO",
U196="AKTIVCO Coupure ENEO &amp; Baisse de tension","AKTIVCO GRID ONLY",
U196="Coupure ENEO &amp; Baisse de tension","IHS GRID ONLY",
U196="Defaut GE &amp; POWER Cabinet","IHS",
U196="Sharing","Partners",
U196="Sites strategiques &amp; DataCenter","SST &amp; DC",
U196="Exclu","Exclu",
U196="SAT","SAT",
U196="SPARE-ISSUE","SPARE-ISSUE",
U196="Fiber CAmtel","TRANS_FO_CAMTEL",
U196="Fiber AOF","Fiber AOF",
U196="Projet OCM (HUAWEI)","TRAVAUX-HUAWEI",
U196="Projet OCM (NOKIA)","TRAVAUX-NOKIA",
U196="ACCESS-ISSUE","ACCESS-ISSUE",
U196="Projet OCM (ZTE, NOKIA, autres projets)","TRAVAUX OCM",
U196="No root CAuse","No root cause",
U196="ODU HS","PDH",
U196="IP &amp; VLAN","PDH",
U196="Warehouse HUAWEI","SPARE-ISSUE",
U196="SPARE-HS","SPARE-ISSUE",
U196="Power Telco","BSS",U196="no impacts","no impacts"
),"")</f>
        <v>BSS</v>
      </c>
      <c r="T196" s="41" t="str" cm="1">
        <f t="array" ref="T196">IFERROR(_xlfn.IFS(
U196="MPR ISSUE","TX ISSUE",
U196="BSS Hardware Issue","RAN ISSUE",
U196="Sites strategiques, MLL, Pylone, etc.","ENVTECH",
U196="AKTIVCO DEFAUT GE &amp; POWER Cabinet","POWER ISSUE",
U196="AKTIVCO Coupure ENEO &amp; Baisse de tension","POWER ISSUE",
U196="Coupure ENEO &amp; Baisse de tension","POWER ISSUE",
U196="Defaut GE &amp; POWER Cabinet","POWER ISSUE",
U196="Sharing","POWER ISSUE",
U196="Sites strategiques &amp; DataCenter","POWER ISSUE",
U196="Exclu","Exclu",
U196="SAT","TX ISSUE",
U196="SPARE-ISSUE","SPARE-ISSUE",
U196="Fiber CAmtel","TX ISSUE",
U196="Fiber AOF","TX ISSUE",
U196="Projet OCM (HUAWEI)","TRAVAUX-HUAWEI",
U196="Projet OCM (NOKIA)","TRAVAUX -NOKIA",
U196="ACCESS-ISSUE","ACCESS-ISSUE",
U196="Projet OCM (ZTE, NOKIA, autres projets)","TRAVAUX OCM",
U196="No root CAuse","No root cause",
U196="ODU HS","TX ISSUE",
U196="IP &amp; VLAN","TX ISSUE",
U196="Warehouse HUAWEI","SPARE-ISSUE",
U196="SPARE-HS","SPARE-ISSUE",
U196="Power Telco","RAN ISSUE",U196="no impacts","no impacts"
),"")</f>
        <v>RAN ISSUE</v>
      </c>
      <c r="U196" s="68" t="s">
        <v>5319</v>
      </c>
      <c r="V196" s="41" t="str" cm="1">
        <f t="array" ref="V196">IFERROR(_xlfn.IFS(
U196="MPR ISSUE","ACTIVE",
U196="BSS Hardware Issue","ACTIVE",
U196="Sites strategiques, MLL, Pylone, etc.","PASSIVE",
U196="AKTIVCO DEFAUT GE &amp; POWER Cabinet","PASSIVE",
U196="AKTIVCO Coupure ENEO &amp; Baisse de tension","PASSIVE",
U196="Coupure ENEO &amp; Baisse de tension","PASSIVE",
U196="Defaut GE &amp; POWER Cabinet","PASSIVE",
U196="Sharing","PASSIVE",
U196="Sites strategiques &amp; DataCenter","PASSIVE",
U196="Exclu","Exclu",
U196="SAT","ACTIVE",
U196="SPARE-ISSUE","SPARE-ISSUE",
U196="Fiber CAmtel","ACTIVE",
U196="Fiber AOF","ACTIVE",
U196="Projet OCM (HUAWEI)","PLANNED WORKS",
U196="Projet OCM (NOKIA)","PLANNED WORKS",
U196="ACCESS-ISSUE","ACCESS-ISSUE",
U196="Projet OCM (ZTE, NOKIA, autres projets)","PLANNED WORKS",
U196="No root CAuse","No root cause",
U196="ODU HS","ACTIVE",
U196="IP &amp; VLAN","ACTIVE",
U196="Warehouse HUAWEI","SPARE-ISSUE",
U196="SPARE-HS","SPARE-ISSUE",
U196="Power Telco","ACTIVE", U196="no impacts","no impacts"
),"")</f>
        <v>ACTIVE</v>
      </c>
      <c r="W196" s="119"/>
      <c r="X196" s="119"/>
      <c r="Y196" s="119"/>
      <c r="Z196" s="119"/>
      <c r="AA196" s="119"/>
      <c r="AB196" s="17" t="s">
        <v>6256</v>
      </c>
      <c r="AC196" s="17" t="str">
        <f>_xlfn.XLOOKUP(B196,'INCIDENT-04-27-2026'!E:E,'INCIDENT-04-27-2026'!F:F,"")</f>
        <v/>
      </c>
      <c r="AD196" s="9"/>
      <c r="AE196" s="7" t="s">
        <v>6073</v>
      </c>
      <c r="AF196" s="6" t="str">
        <f>_xlfn.XLOOKUP(B196,'[13]Input_27-04'!$B:$B,'[13]Input_27-04'!$M:$M,"")</f>
        <v/>
      </c>
      <c r="AG196" s="7"/>
      <c r="AH196" s="3"/>
      <c r="AI196" s="18" t="str">
        <f>_xlfn.XLOOKUP(B196,'[3]Cells Huawei 27042026 10h'!$B:$B,'[3]Cells Huawei 27042026 10h'!$T:$T,"")</f>
        <v/>
      </c>
      <c r="AJ196" s="18" t="str">
        <f>_xlfn.XLOOKUP(B196,'[3]Cells Huawei 27042026 15h'!$B:$B,'[3]Cells Huawei 27042026 15h'!$T:$T,"")</f>
        <v/>
      </c>
      <c r="AK196" s="18" t="str">
        <f>_xlfn.XLOOKUP(B196,'[4]cells down 27042026 11h28'!$B:$B,'[4]cells down 27042026 11h28'!$R:$R,"")</f>
        <v/>
      </c>
      <c r="AL196" s="18" t="str">
        <f>_xlfn.XLOOKUP(B196,'[4]cells down 27042026 18h01'!$B:$B,'[4]cells down 27042026 18h01'!$R:$R,"")</f>
        <v/>
      </c>
      <c r="AM196" s="18" t="str">
        <f>_xlfn.XLOOKUP(B196,'[5]cell downs 27042026 11h'!$B:$B,'[5]cell downs 27042026 11h'!$R:$R,"")</f>
        <v/>
      </c>
      <c r="AN196" s="18" t="str">
        <f>_xlfn.XLOOKUP(B196,'[5]cell downs 27042026 17h40'!$B:$B,'[5]cell downs 27042026 17h40'!$R:$R,"")</f>
        <v/>
      </c>
      <c r="AO196" s="18" t="str">
        <f>_xlfn.XLOOKUP(B196,'[6]ALL SITES DOWN'!$D:$D,'[6]ALL SITES DOWN'!$J:$J,"")</f>
        <v/>
      </c>
      <c r="AP196" s="18" t="str">
        <f>_xlfn.XLOOKUP(B196,'[7]ALL SITES DOWN'!$D:$D,'[7]ALL SITES DOWN'!$J:$J,"")</f>
        <v/>
      </c>
      <c r="AQ196" s="9" t="str">
        <f>_xlfn.XLOOKUP(B196,[8]sheet1!$AC:$AC,[8]sheet1!$AF:$AF,"")</f>
        <v>(04/27/2026 ticket):-INC-20260427-00012651…Others Transmission equipement fault</v>
      </c>
      <c r="AR196" s="14"/>
      <c r="AS196" s="14" t="s">
        <v>4549</v>
      </c>
      <c r="AT196" s="14" t="str">
        <f>_xlfn.XLOOKUP(B196,'[9]cell downs 18042026 17h'!$B:$B,'[9]cell downs 18042026 17h'!$B:$B,"")</f>
        <v/>
      </c>
      <c r="AU196" s="14" t="str">
        <f>_xlfn.XLOOKUP(B196,'[10]Cells Huawei 19042026 15h'!$B:$B,'[10]Cells Huawei 19042026 15h'!$B:$B,"")</f>
        <v/>
      </c>
      <c r="AV196" s="9" t="str">
        <f>_xlfn.XLOOKUP(B196,'[11]cells down 19042026 9H40'!$B:$B,'[11]cells down 19042026 9H40'!$B:$B,"")</f>
        <v/>
      </c>
    </row>
    <row r="197" spans="1:48" x14ac:dyDescent="0.3">
      <c r="A197" s="1" t="s">
        <v>346</v>
      </c>
      <c r="B197" s="1" t="s">
        <v>347</v>
      </c>
      <c r="C197" s="3" t="str">
        <f>_xlfn.XLOOKUP(B197,'[1]daily break down'!$D:$D,'[1]daily break down'!$E:$E,"")</f>
        <v>Douala</v>
      </c>
      <c r="D197" s="1" t="s">
        <v>21</v>
      </c>
      <c r="E197" s="1" t="s">
        <v>30</v>
      </c>
      <c r="F197" s="3" t="s">
        <v>31</v>
      </c>
      <c r="G197" s="1" t="s">
        <v>32</v>
      </c>
      <c r="H197" s="29" t="str">
        <f>_xlfn.XLOOKUP(B197,[2]CALCULATION!$B:$B,[2]CALCULATION!$H:$H,"")</f>
        <v>ZTE</v>
      </c>
      <c r="I197" s="26">
        <v>28.048924473437143</v>
      </c>
      <c r="J197" s="26">
        <v>3.1719330085922275</v>
      </c>
      <c r="K197" s="26">
        <v>18.529094719960735</v>
      </c>
      <c r="L197" s="26">
        <v>21.198274705863881</v>
      </c>
      <c r="M197" s="26">
        <v>14.279708960057992</v>
      </c>
      <c r="N197" s="26">
        <v>1.8149154046565257</v>
      </c>
      <c r="O197" s="26">
        <v>4.120723504921056</v>
      </c>
      <c r="P197" s="114" t="s">
        <v>6362</v>
      </c>
      <c r="Q197" s="42" t="s">
        <v>5538</v>
      </c>
      <c r="R197" s="42"/>
      <c r="S197" s="41" t="str" cm="1">
        <f t="array" ref="S197">IFERROR(_xlfn.IFS(
U197="MPR ISSUE","PDH",
U197="BSS Hardware Issue","BSS",
U197="Sites strategiques, MLL, Pylone, etc.","ENVTECH",
U197="AKTIVCO DEFAUT GE &amp; POWER Cabinet","AKTIVCO",
U197="AKTIVCO Coupure ENEO &amp; Baisse de tension","AKTIVCO GRID ONLY",
U197="Coupure ENEO &amp; Baisse de tension","IHS GRID ONLY",
U197="Defaut GE &amp; POWER Cabinet","IHS",
U197="Sharing","Partners",
U197="Sites strategiques &amp; DataCenter","SST &amp; DC",
U197="Exclu","Exclu",
U197="SAT","SAT",
U197="SPARE-ISSUE","SPARE-ISSUE",
U197="Fiber CAmtel","TRANS_FO_CAMTEL",
U197="Fiber AOF","Fiber AOF",
U197="Projet OCM (HUAWEI)","TRAVAUX-HUAWEI",
U197="Projet OCM (NOKIA)","TRAVAUX-NOKIA",
U197="ACCESS-ISSUE","ACCESS-ISSUE",
U197="Projet OCM (ZTE, NOKIA, autres projets)","TRAVAUX OCM",
U197="No root CAuse","No root cause",
U197="ODU HS","PDH",
U197="IP &amp; VLAN","PDH",
U197="Warehouse HUAWEI","SPARE-ISSUE",
U197="SPARE-HS","SPARE-ISSUE",
U197="Power Telco","BSS",U197="no impacts","no impacts"
),"")</f>
        <v>No root cause</v>
      </c>
      <c r="T197" s="41" t="str" cm="1">
        <f t="array" ref="T197">IFERROR(_xlfn.IFS(
U197="MPR ISSUE","TX ISSUE",
U197="BSS Hardware Issue","RAN ISSUE",
U197="Sites strategiques, MLL, Pylone, etc.","ENVTECH",
U197="AKTIVCO DEFAUT GE &amp; POWER Cabinet","POWER ISSUE",
U197="AKTIVCO Coupure ENEO &amp; Baisse de tension","POWER ISSUE",
U197="Coupure ENEO &amp; Baisse de tension","POWER ISSUE",
U197="Defaut GE &amp; POWER Cabinet","POWER ISSUE",
U197="Sharing","POWER ISSUE",
U197="Sites strategiques &amp; DataCenter","POWER ISSUE",
U197="Exclu","Exclu",
U197="SAT","TX ISSUE",
U197="SPARE-ISSUE","SPARE-ISSUE",
U197="Fiber CAmtel","TX ISSUE",
U197="Fiber AOF","TX ISSUE",
U197="Projet OCM (HUAWEI)","TRAVAUX-HUAWEI",
U197="Projet OCM (NOKIA)","TRAVAUX -NOKIA",
U197="ACCESS-ISSUE","ACCESS-ISSUE",
U197="Projet OCM (ZTE, NOKIA, autres projets)","TRAVAUX OCM",
U197="No root CAuse","No root cause",
U197="ODU HS","TX ISSUE",
U197="IP &amp; VLAN","TX ISSUE",
U197="Warehouse HUAWEI","SPARE-ISSUE",
U197="SPARE-HS","SPARE-ISSUE",
U197="Power Telco","RAN ISSUE",U197="no impacts","no impacts"
),"")</f>
        <v>No root cause</v>
      </c>
      <c r="U197" s="68" t="s">
        <v>5691</v>
      </c>
      <c r="V197" s="41" t="str" cm="1">
        <f t="array" ref="V197">IFERROR(_xlfn.IFS(
U197="MPR ISSUE","ACTIVE",
U197="BSS Hardware Issue","ACTIVE",
U197="Sites strategiques, MLL, Pylone, etc.","PASSIVE",
U197="AKTIVCO DEFAUT GE &amp; POWER Cabinet","PASSIVE",
U197="AKTIVCO Coupure ENEO &amp; Baisse de tension","PASSIVE",
U197="Coupure ENEO &amp; Baisse de tension","PASSIVE",
U197="Defaut GE &amp; POWER Cabinet","PASSIVE",
U197="Sharing","PASSIVE",
U197="Sites strategiques &amp; DataCenter","PASSIVE",
U197="Exclu","Exclu",
U197="SAT","ACTIVE",
U197="SPARE-ISSUE","SPARE-ISSUE",
U197="Fiber CAmtel","ACTIVE",
U197="Fiber AOF","ACTIVE",
U197="Projet OCM (HUAWEI)","PLANNED WORKS",
U197="Projet OCM (NOKIA)","PLANNED WORKS",
U197="ACCESS-ISSUE","ACCESS-ISSUE",
U197="Projet OCM (ZTE, NOKIA, autres projets)","PLANNED WORKS",
U197="No root CAuse","No root cause",
U197="ODU HS","ACTIVE",
U197="IP &amp; VLAN","ACTIVE",
U197="Warehouse HUAWEI","SPARE-ISSUE",
U197="SPARE-HS","SPARE-ISSUE",
U197="Power Telco","ACTIVE", U197="no impacts","no impacts"
),"")</f>
        <v>No root cause</v>
      </c>
      <c r="W197" s="119"/>
      <c r="X197" s="119"/>
      <c r="Y197" s="119"/>
      <c r="Z197" s="119"/>
      <c r="AA197" s="119"/>
      <c r="AB197" s="17" t="s">
        <v>6073</v>
      </c>
      <c r="AC197" s="17" t="str">
        <f>_xlfn.XLOOKUP(B197,'INCIDENT-04-27-2026'!E:E,'INCIDENT-04-27-2026'!F:F,"")</f>
        <v/>
      </c>
      <c r="AD197" s="9"/>
      <c r="AE197" s="7" t="s">
        <v>6073</v>
      </c>
      <c r="AF197" s="6" t="str">
        <f>_xlfn.XLOOKUP(B197,'[13]Input_27-04'!$B:$B,'[13]Input_27-04'!$M:$M,"")</f>
        <v>No power issue</v>
      </c>
      <c r="AG197" s="7"/>
      <c r="AH197" s="3"/>
      <c r="AI197" s="18" t="str">
        <f>_xlfn.XLOOKUP(B197,'[3]Cells Huawei 27042026 10h'!$B:$B,'[3]Cells Huawei 27042026 10h'!$T:$T,"")</f>
        <v/>
      </c>
      <c r="AJ197" s="18" t="str">
        <f>_xlfn.XLOOKUP(B197,'[3]Cells Huawei 27042026 15h'!$B:$B,'[3]Cells Huawei 27042026 15h'!$T:$T,"")</f>
        <v/>
      </c>
      <c r="AK197" s="18" t="str">
        <f>_xlfn.XLOOKUP(B197,'[4]cells down 27042026 11h28'!$B:$B,'[4]cells down 27042026 11h28'!$R:$R,"")</f>
        <v/>
      </c>
      <c r="AL197" s="18" t="str">
        <f>_xlfn.XLOOKUP(B197,'[4]cells down 27042026 18h01'!$B:$B,'[4]cells down 27042026 18h01'!$R:$R,"")</f>
        <v/>
      </c>
      <c r="AM197" s="18" t="str">
        <f>_xlfn.XLOOKUP(B197,'[5]cell downs 27042026 11h'!$B:$B,'[5]cell downs 27042026 11h'!$R:$R,"")</f>
        <v/>
      </c>
      <c r="AN197" s="18" t="str">
        <f>_xlfn.XLOOKUP(B197,'[5]cell downs 27042026 17h40'!$B:$B,'[5]cell downs 27042026 17h40'!$R:$R,"")</f>
        <v/>
      </c>
      <c r="AO197" s="18" t="str">
        <f>_xlfn.XLOOKUP(B197,'[6]ALL SITES DOWN'!$D:$D,'[6]ALL SITES DOWN'!$J:$J,"")</f>
        <v/>
      </c>
      <c r="AP197" s="18" t="str">
        <f>_xlfn.XLOOKUP(B197,'[7]ALL SITES DOWN'!$D:$D,'[7]ALL SITES DOWN'!$J:$J,"")</f>
        <v/>
      </c>
      <c r="AQ197" s="9" t="str">
        <f>_xlfn.XLOOKUP(B197,[8]sheet1!$AC:$AC,[8]sheet1!$AF:$AF,"")</f>
        <v/>
      </c>
      <c r="AR197" s="14"/>
      <c r="AS197" s="14" t="s">
        <v>5465</v>
      </c>
      <c r="AT197" s="14" t="str">
        <f>_xlfn.XLOOKUP(B197,'[9]cell downs 18042026 17h'!$B:$B,'[9]cell downs 18042026 17h'!$B:$B,"")</f>
        <v/>
      </c>
      <c r="AU197" s="14" t="str">
        <f>_xlfn.XLOOKUP(B197,'[10]Cells Huawei 19042026 15h'!$B:$B,'[10]Cells Huawei 19042026 15h'!$B:$B,"")</f>
        <v/>
      </c>
      <c r="AV197" s="9" t="str">
        <f>_xlfn.XLOOKUP(B197,'[11]cells down 19042026 9H40'!$B:$B,'[11]cells down 19042026 9H40'!$B:$B,"")</f>
        <v/>
      </c>
    </row>
    <row r="198" spans="1:48" hidden="1" x14ac:dyDescent="0.3">
      <c r="A198" s="1" t="s">
        <v>962</v>
      </c>
      <c r="B198" s="1" t="s">
        <v>1877</v>
      </c>
      <c r="C198" s="3" t="str">
        <f>_xlfn.XLOOKUP(B198,'[1]daily break down'!$D:$D,'[1]daily break down'!$E:$E,"")</f>
        <v>NORD-OUEST</v>
      </c>
      <c r="D198" s="1" t="s">
        <v>21</v>
      </c>
      <c r="E198" s="1" t="s">
        <v>563</v>
      </c>
      <c r="F198" s="3" t="s">
        <v>51</v>
      </c>
      <c r="G198" s="1" t="s">
        <v>962</v>
      </c>
      <c r="H198" s="28" t="str">
        <f>_xlfn.XLOOKUP(B198,[2]CALCULATION!$B:$B,[2]CALCULATION!$H:$H,"")</f>
        <v>NOKIA</v>
      </c>
      <c r="I198" s="26">
        <v>2.9625313540676834</v>
      </c>
      <c r="J198" s="26">
        <v>6.4212167518470018</v>
      </c>
      <c r="K198" s="26">
        <v>7.1482993896122962E-2</v>
      </c>
      <c r="L198" s="26">
        <v>2.2293847896743806E-3</v>
      </c>
      <c r="M198" s="26">
        <v>0.75379958508473788</v>
      </c>
      <c r="N198" s="26">
        <v>2.9959364557561643</v>
      </c>
      <c r="O198" s="26">
        <v>4.114017515473714</v>
      </c>
      <c r="P198" s="114" t="s">
        <v>6362</v>
      </c>
      <c r="Q198" s="42" t="s">
        <v>6353</v>
      </c>
      <c r="R198" s="42"/>
      <c r="S198" s="41" t="str" cm="1">
        <f t="array" ref="S198">IFERROR(_xlfn.IFS(
U198="MPR ISSUE","PDH",
U198="BSS Hardware Issue","BSS",
U198="Sites strategiques, MLL, Pylone, etc.","ENVTECH",
U198="AKTIVCO DEFAUT GE &amp; POWER Cabinet","AKTIVCO",
U198="AKTIVCO Coupure ENEO &amp; Baisse de tension","AKTIVCO GRID ONLY",
U198="Coupure ENEO &amp; Baisse de tension","IHS GRID ONLY",
U198="Defaut GE &amp; POWER Cabinet","IHS",
U198="Sharing","Partners",
U198="Sites strategiques &amp; DataCenter","SST &amp; DC",
U198="Exclu","Exclu",
U198="SAT","SAT",
U198="SPARE-ISSUE","SPARE-ISSUE",
U198="Fiber CAmtel","TRANS_FO_CAMTEL",
U198="Fiber AOF","Fiber AOF",
U198="Projet OCM (HUAWEI)","TRAVAUX-HUAWEI",
U198="Projet OCM (NOKIA)","TRAVAUX-NOKIA",
U198="ACCESS-ISSUE","ACCESS-ISSUE",
U198="Projet OCM (ZTE, NOKIA, autres projets)","TRAVAUX OCM",
U198="No root CAuse","No root cause",
U198="ODU HS","PDH",
U198="IP &amp; VLAN","PDH",
U198="Warehouse HUAWEI","SPARE-ISSUE",
U198="SPARE-HS","SPARE-ISSUE",
U198="Power Telco","BSS",U198="no impacts","no impacts"
),"")</f>
        <v>AKTIVCO</v>
      </c>
      <c r="T198" s="41" t="str" cm="1">
        <f t="array" ref="T198">IFERROR(_xlfn.IFS(
U198="MPR ISSUE","TX ISSUE",
U198="BSS Hardware Issue","RAN ISSUE",
U198="Sites strategiques, MLL, Pylone, etc.","ENVTECH",
U198="AKTIVCO DEFAUT GE &amp; POWER Cabinet","POWER ISSUE",
U198="AKTIVCO Coupure ENEO &amp; Baisse de tension","POWER ISSUE",
U198="Coupure ENEO &amp; Baisse de tension","POWER ISSUE",
U198="Defaut GE &amp; POWER Cabinet","POWER ISSUE",
U198="Sharing","POWER ISSUE",
U198="Sites strategiques &amp; DataCenter","POWER ISSUE",
U198="Exclu","Exclu",
U198="SAT","TX ISSUE",
U198="SPARE-ISSUE","SPARE-ISSUE",
U198="Fiber CAmtel","TX ISSUE",
U198="Fiber AOF","TX ISSUE",
U198="Projet OCM (HUAWEI)","TRAVAUX-HUAWEI",
U198="Projet OCM (NOKIA)","TRAVAUX -NOKIA",
U198="ACCESS-ISSUE","ACCESS-ISSUE",
U198="Projet OCM (ZTE, NOKIA, autres projets)","TRAVAUX OCM",
U198="No root CAuse","No root cause",
U198="ODU HS","TX ISSUE",
U198="IP &amp; VLAN","TX ISSUE",
U198="Warehouse HUAWEI","SPARE-ISSUE",
U198="SPARE-HS","SPARE-ISSUE",
U198="Power Telco","RAN ISSUE",U198="no impacts","no impacts"
),"")</f>
        <v>POWER ISSUE</v>
      </c>
      <c r="U198" s="68" t="s">
        <v>5324</v>
      </c>
      <c r="V198" s="41" t="str" cm="1">
        <f t="array" ref="V198">IFERROR(_xlfn.IFS(
U198="MPR ISSUE","ACTIVE",
U198="BSS Hardware Issue","ACTIVE",
U198="Sites strategiques, MLL, Pylone, etc.","PASSIVE",
U198="AKTIVCO DEFAUT GE &amp; POWER Cabinet","PASSIVE",
U198="AKTIVCO Coupure ENEO &amp; Baisse de tension","PASSIVE",
U198="Coupure ENEO &amp; Baisse de tension","PASSIVE",
U198="Defaut GE &amp; POWER Cabinet","PASSIVE",
U198="Sharing","PASSIVE",
U198="Sites strategiques &amp; DataCenter","PASSIVE",
U198="Exclu","Exclu",
U198="SAT","ACTIVE",
U198="SPARE-ISSUE","SPARE-ISSUE",
U198="Fiber CAmtel","ACTIVE",
U198="Fiber AOF","ACTIVE",
U198="Projet OCM (HUAWEI)","PLANNED WORKS",
U198="Projet OCM (NOKIA)","PLANNED WORKS",
U198="ACCESS-ISSUE","ACCESS-ISSUE",
U198="Projet OCM (ZTE, NOKIA, autres projets)","PLANNED WORKS",
U198="No root CAuse","No root cause",
U198="ODU HS","ACTIVE",
U198="IP &amp; VLAN","ACTIVE",
U198="Warehouse HUAWEI","SPARE-ISSUE",
U198="SPARE-HS","SPARE-ISSUE",
U198="Power Telco","ACTIVE", U198="no impacts","no impacts"
),"")</f>
        <v>PASSIVE</v>
      </c>
      <c r="W198" s="113"/>
      <c r="X198" s="113"/>
      <c r="Y198" s="113"/>
      <c r="Z198" s="113"/>
      <c r="AA198" s="113"/>
      <c r="AB198" s="17" t="s">
        <v>6022</v>
      </c>
      <c r="AC198" s="17" t="str">
        <f>_xlfn.XLOOKUP(B198,'INCIDENT-04-27-2026'!E:E,'INCIDENT-04-27-2026'!F:F,"")</f>
        <v/>
      </c>
      <c r="AD198" s="9"/>
      <c r="AE198" s="7" t="s">
        <v>5465</v>
      </c>
      <c r="AF198" s="6" t="str">
        <f>_xlfn.XLOOKUP(B198,'[13]Input_27-04'!$B:$B,'[13]Input_27-04'!$M:$M,"")</f>
        <v/>
      </c>
      <c r="AG198" s="7"/>
      <c r="AH198" s="3"/>
      <c r="AI198" s="18" t="str">
        <f>_xlfn.XLOOKUP(B198,'[3]Cells Huawei 27042026 10h'!$B:$B,'[3]Cells Huawei 27042026 10h'!$T:$T,"")</f>
        <v/>
      </c>
      <c r="AJ198" s="18" t="str">
        <f>_xlfn.XLOOKUP(B198,'[3]Cells Huawei 27042026 15h'!$B:$B,'[3]Cells Huawei 27042026 15h'!$T:$T,"")</f>
        <v/>
      </c>
      <c r="AK198" s="18" t="str">
        <f>_xlfn.XLOOKUP(B198,'[4]cells down 27042026 11h28'!$B:$B,'[4]cells down 27042026 11h28'!$R:$R,"")</f>
        <v/>
      </c>
      <c r="AL198" s="18" t="str">
        <f>_xlfn.XLOOKUP(B198,'[4]cells down 27042026 18h01'!$B:$B,'[4]cells down 27042026 18h01'!$R:$R,"")</f>
        <v/>
      </c>
      <c r="AM198" s="18" t="str">
        <f>_xlfn.XLOOKUP(B198,'[5]cell downs 27042026 11h'!$B:$B,'[5]cell downs 27042026 11h'!$R:$R,"")</f>
        <v/>
      </c>
      <c r="AN198" s="18" t="str">
        <f>_xlfn.XLOOKUP(B198,'[5]cell downs 27042026 17h40'!$B:$B,'[5]cell downs 27042026 17h40'!$R:$R,"")</f>
        <v/>
      </c>
      <c r="AO198" s="18" t="str">
        <f>_xlfn.XLOOKUP(B198,'[6]ALL SITES DOWN'!$D:$D,'[6]ALL SITES DOWN'!$J:$J,"")</f>
        <v/>
      </c>
      <c r="AP198" s="18" t="str">
        <f>_xlfn.XLOOKUP(B198,'[7]ALL SITES DOWN'!$D:$D,'[7]ALL SITES DOWN'!$J:$J,"")</f>
        <v/>
      </c>
      <c r="AQ198" s="9" t="str">
        <f>_xlfn.XLOOKUP(B198,[8]sheet1!$AC:$AC,[8]sheet1!$AF:$AF,"")</f>
        <v>(04/27/2026 ticket):-INC-20260427-00002893…2026-04-27 06:16:37…No power issue U=51V load=31A/no action done…generator issue on site …Others Transmission equipement fault</v>
      </c>
      <c r="AR198" s="14"/>
      <c r="AS198" s="14" t="s">
        <v>5465</v>
      </c>
      <c r="AT198" s="14" t="str">
        <f>_xlfn.XLOOKUP(B198,'[9]cell downs 18042026 17h'!$B:$B,'[9]cell downs 18042026 17h'!$B:$B,"")</f>
        <v/>
      </c>
      <c r="AU198" s="14" t="str">
        <f>_xlfn.XLOOKUP(B198,'[10]Cells Huawei 19042026 15h'!$B:$B,'[10]Cells Huawei 19042026 15h'!$B:$B,"")</f>
        <v/>
      </c>
      <c r="AV198" s="9" t="str">
        <f>_xlfn.XLOOKUP(B198,'[11]cells down 19042026 9H40'!$B:$B,'[11]cells down 19042026 9H40'!$B:$B,"")</f>
        <v/>
      </c>
    </row>
    <row r="199" spans="1:48" hidden="1" x14ac:dyDescent="0.3">
      <c r="A199" s="1" t="s">
        <v>338</v>
      </c>
      <c r="B199" s="8" t="s">
        <v>339</v>
      </c>
      <c r="C199" s="3" t="str">
        <f>_xlfn.XLOOKUP(B199,'[1]daily break down'!$D:$D,'[1]daily break down'!$E:$E,"")</f>
        <v>Douala</v>
      </c>
      <c r="D199" s="1" t="s">
        <v>21</v>
      </c>
      <c r="E199" s="1" t="s">
        <v>125</v>
      </c>
      <c r="F199" s="3" t="s">
        <v>31</v>
      </c>
      <c r="G199" s="1" t="s">
        <v>32</v>
      </c>
      <c r="H199" s="29" t="str">
        <f>_xlfn.XLOOKUP(B199,[2]CALCULATION!$B:$B,[2]CALCULATION!$H:$H,"")</f>
        <v>ZTE</v>
      </c>
      <c r="I199" s="26">
        <v>0</v>
      </c>
      <c r="J199" s="26">
        <v>7.3877709861799543</v>
      </c>
      <c r="K199" s="26">
        <v>0</v>
      </c>
      <c r="L199" s="26">
        <v>2.7371137992141152</v>
      </c>
      <c r="M199" s="26">
        <v>0</v>
      </c>
      <c r="N199" s="26">
        <v>0</v>
      </c>
      <c r="O199" s="26">
        <v>4.0830379844363982</v>
      </c>
      <c r="P199" s="114" t="s">
        <v>6363</v>
      </c>
      <c r="Q199" s="42" t="s">
        <v>5538</v>
      </c>
      <c r="R199" s="42"/>
      <c r="S199" s="41" t="str" cm="1">
        <f t="array" ref="S199">IFERROR(_xlfn.IFS(
U199="MPR ISSUE","PDH",
U199="BSS Hardware Issue","BSS",
U199="Sites strategiques, MLL, Pylone, etc.","ENVTECH",
U199="AKTIVCO DEFAUT GE &amp; POWER Cabinet","AKTIVCO",
U199="AKTIVCO Coupure ENEO &amp; Baisse de tension","AKTIVCO GRID ONLY",
U199="Coupure ENEO &amp; Baisse de tension","IHS GRID ONLY",
U199="Defaut GE &amp; POWER Cabinet","IHS",
U199="Sharing","Partners",
U199="Sites strategiques &amp; DataCenter","SST &amp; DC",
U199="Exclu","Exclu",
U199="SAT","SAT",
U199="SPARE-ISSUE","SPARE-ISSUE",
U199="Fiber CAmtel","TRANS_FO_CAMTEL",
U199="Fiber AOF","Fiber AOF",
U199="Projet OCM (HUAWEI)","TRAVAUX-HUAWEI",
U199="Projet OCM (NOKIA)","TRAVAUX-NOKIA",
U199="ACCESS-ISSUE","ACCESS-ISSUE",
U199="Projet OCM (ZTE, NOKIA, autres projets)","TRAVAUX OCM",
U199="No root CAuse","No root cause",
U199="ODU HS","PDH",
U199="IP &amp; VLAN","PDH",
U199="Warehouse HUAWEI","SPARE-ISSUE",
U199="SPARE-HS","SPARE-ISSUE",
U199="Power Telco","BSS",U199="no impacts","no impacts"
),"")</f>
        <v>AKTIVCO</v>
      </c>
      <c r="T199" s="41" t="str" cm="1">
        <f t="array" ref="T199">IFERROR(_xlfn.IFS(
U199="MPR ISSUE","TX ISSUE",
U199="BSS Hardware Issue","RAN ISSUE",
U199="Sites strategiques, MLL, Pylone, etc.","ENVTECH",
U199="AKTIVCO DEFAUT GE &amp; POWER Cabinet","POWER ISSUE",
U199="AKTIVCO Coupure ENEO &amp; Baisse de tension","POWER ISSUE",
U199="Coupure ENEO &amp; Baisse de tension","POWER ISSUE",
U199="Defaut GE &amp; POWER Cabinet","POWER ISSUE",
U199="Sharing","POWER ISSUE",
U199="Sites strategiques &amp; DataCenter","POWER ISSUE",
U199="Exclu","Exclu",
U199="SAT","TX ISSUE",
U199="SPARE-ISSUE","SPARE-ISSUE",
U199="Fiber CAmtel","TX ISSUE",
U199="Fiber AOF","TX ISSUE",
U199="Projet OCM (HUAWEI)","TRAVAUX-HUAWEI",
U199="Projet OCM (NOKIA)","TRAVAUX -NOKIA",
U199="ACCESS-ISSUE","ACCESS-ISSUE",
U199="Projet OCM (ZTE, NOKIA, autres projets)","TRAVAUX OCM",
U199="No root CAuse","No root cause",
U199="ODU HS","TX ISSUE",
U199="IP &amp; VLAN","TX ISSUE",
U199="Warehouse HUAWEI","SPARE-ISSUE",
U199="SPARE-HS","SPARE-ISSUE",
U199="Power Telco","RAN ISSUE",U199="no impacts","no impacts"
),"")</f>
        <v>POWER ISSUE</v>
      </c>
      <c r="U199" s="68" t="s">
        <v>5324</v>
      </c>
      <c r="V199" s="41" t="str" cm="1">
        <f t="array" ref="V199">IFERROR(_xlfn.IFS(
U199="MPR ISSUE","ACTIVE",
U199="BSS Hardware Issue","ACTIVE",
U199="Sites strategiques, MLL, Pylone, etc.","PASSIVE",
U199="AKTIVCO DEFAUT GE &amp; POWER Cabinet","PASSIVE",
U199="AKTIVCO Coupure ENEO &amp; Baisse de tension","PASSIVE",
U199="Coupure ENEO &amp; Baisse de tension","PASSIVE",
U199="Defaut GE &amp; POWER Cabinet","PASSIVE",
U199="Sharing","PASSIVE",
U199="Sites strategiques &amp; DataCenter","PASSIVE",
U199="Exclu","Exclu",
U199="SAT","ACTIVE",
U199="SPARE-ISSUE","SPARE-ISSUE",
U199="Fiber CAmtel","ACTIVE",
U199="Fiber AOF","ACTIVE",
U199="Projet OCM (HUAWEI)","PLANNED WORKS",
U199="Projet OCM (NOKIA)","PLANNED WORKS",
U199="ACCESS-ISSUE","ACCESS-ISSUE",
U199="Projet OCM (ZTE, NOKIA, autres projets)","PLANNED WORKS",
U199="No root CAuse","No root cause",
U199="ODU HS","ACTIVE",
U199="IP &amp; VLAN","ACTIVE",
U199="Warehouse HUAWEI","SPARE-ISSUE",
U199="SPARE-HS","SPARE-ISSUE",
U199="Power Telco","ACTIVE", U199="no impacts","no impacts"
),"")</f>
        <v>PASSIVE</v>
      </c>
      <c r="W199" s="113"/>
      <c r="X199" s="113"/>
      <c r="Y199" s="113"/>
      <c r="Z199" s="113"/>
      <c r="AA199" s="113"/>
      <c r="AB199" s="17" t="s">
        <v>6257</v>
      </c>
      <c r="AC199" s="17" t="str">
        <f>_xlfn.XLOOKUP(B199,'INCIDENT-04-27-2026'!E:E,'INCIDENT-04-27-2026'!F:F,"")</f>
        <v>(04/27/2026 incident ) :impacted by impacted by  LIT_666_Z_Parcours-Vita(LIT-666), probleme d'energie || Action : RCA CAMUSAT attentdu</v>
      </c>
      <c r="AD199" s="9" t="s">
        <v>6056</v>
      </c>
      <c r="AE199" s="7" t="s">
        <v>6068</v>
      </c>
      <c r="AF199" s="6" t="str">
        <f>_xlfn.XLOOKUP(B199,'[13]Input_27-04'!$B:$B,'[13]Input_27-04'!$M:$M,"")</f>
        <v>Démarreur du GE faulty</v>
      </c>
      <c r="AG199" s="7"/>
      <c r="AH199" s="3"/>
      <c r="AI199" s="18" t="str">
        <f>_xlfn.XLOOKUP(B199,'[3]Cells Huawei 27042026 10h'!$B:$B,'[3]Cells Huawei 27042026 10h'!$T:$T,"")</f>
        <v/>
      </c>
      <c r="AJ199" s="18" t="str">
        <f>_xlfn.XLOOKUP(B199,'[3]Cells Huawei 27042026 15h'!$B:$B,'[3]Cells Huawei 27042026 15h'!$T:$T,"")</f>
        <v/>
      </c>
      <c r="AK199" s="18" t="str">
        <f>_xlfn.XLOOKUP(B199,'[4]cells down 27042026 11h28'!$B:$B,'[4]cells down 27042026 11h28'!$R:$R,"")</f>
        <v/>
      </c>
      <c r="AL199" s="18" t="str">
        <f>_xlfn.XLOOKUP(B199,'[4]cells down 27042026 18h01'!$B:$B,'[4]cells down 27042026 18h01'!$R:$R,"")</f>
        <v>(04/27/2026 cell zte):-27/04/2026 : Besoin d'analyse BO RAN</v>
      </c>
      <c r="AM199" s="18" t="str">
        <f>_xlfn.XLOOKUP(B199,'[5]cell downs 27042026 11h'!$B:$B,'[5]cell downs 27042026 11h'!$R:$R,"")</f>
        <v/>
      </c>
      <c r="AN199" s="18" t="str">
        <f>_xlfn.XLOOKUP(B199,'[5]cell downs 27042026 17h40'!$B:$B,'[5]cell downs 27042026 17h40'!$R:$R,"")</f>
        <v/>
      </c>
      <c r="AO199" s="18" t="str">
        <f>_xlfn.XLOOKUP(B199,'[6]ALL SITES DOWN'!$D:$D,'[6]ALL SITES DOWN'!$J:$J,"")</f>
        <v/>
      </c>
      <c r="AP199" s="18" t="str">
        <f>_xlfn.XLOOKUP(B199,'[7]ALL SITES DOWN'!$D:$D,'[7]ALL SITES DOWN'!$J:$J,"")</f>
        <v/>
      </c>
      <c r="AQ199" s="9" t="str">
        <f>_xlfn.XLOOKUP(B199,[8]sheet1!$AC:$AC,[8]sheet1!$AF:$AF,"")</f>
        <v>(04/27/2026 ticket):-INC-20260427-00010684…2026-04-27 16:07:27…Remplacement du démarreur GE…Remplacement du démarreur GE par notre technicien…Others…le démarreur du GE est passé HS ce qui à cause l'arret du GE</v>
      </c>
      <c r="AR199" s="14"/>
      <c r="AS199" s="14" t="s">
        <v>5465</v>
      </c>
      <c r="AT199" s="14" t="str">
        <f>_xlfn.XLOOKUP(B199,'[9]cell downs 18042026 17h'!$B:$B,'[9]cell downs 18042026 17h'!$B:$B,"")</f>
        <v/>
      </c>
      <c r="AU199" s="14" t="str">
        <f>_xlfn.XLOOKUP(B199,'[10]Cells Huawei 19042026 15h'!$B:$B,'[10]Cells Huawei 19042026 15h'!$B:$B,"")</f>
        <v/>
      </c>
      <c r="AV199" s="9" t="str">
        <f>_xlfn.XLOOKUP(B199,'[11]cells down 19042026 9H40'!$B:$B,'[11]cells down 19042026 9H40'!$B:$B,"")</f>
        <v/>
      </c>
    </row>
    <row r="200" spans="1:48" hidden="1" x14ac:dyDescent="0.3">
      <c r="A200" s="1" t="s">
        <v>1432</v>
      </c>
      <c r="B200" s="8" t="s">
        <v>1551</v>
      </c>
      <c r="C200" s="3" t="str">
        <f>_xlfn.XLOOKUP(B200,'[1]daily break down'!$D:$D,'[1]daily break down'!$E:$E,"")</f>
        <v>SUD-OUEST</v>
      </c>
      <c r="D200" s="1" t="s">
        <v>11</v>
      </c>
      <c r="E200" s="1" t="s">
        <v>12</v>
      </c>
      <c r="F200" s="3" t="s">
        <v>13</v>
      </c>
      <c r="G200" s="1" t="s">
        <v>1432</v>
      </c>
      <c r="H200" s="27" t="str">
        <f>_xlfn.XLOOKUP(B200,[2]CALCULATION!$B:$B,[2]CALCULATION!$H:$H,"")</f>
        <v>Huawei</v>
      </c>
      <c r="I200" s="26">
        <v>0</v>
      </c>
      <c r="J200" s="26">
        <v>2.6485091301332916E-2</v>
      </c>
      <c r="K200" s="26">
        <v>0</v>
      </c>
      <c r="L200" s="26">
        <v>0</v>
      </c>
      <c r="M200" s="26">
        <v>0</v>
      </c>
      <c r="N200" s="26">
        <v>0</v>
      </c>
      <c r="O200" s="26">
        <v>4.0251988254530824</v>
      </c>
      <c r="P200" s="114" t="s">
        <v>6363</v>
      </c>
      <c r="Q200" s="42" t="s">
        <v>6353</v>
      </c>
      <c r="R200" s="42"/>
      <c r="S200" s="41" t="str" cm="1">
        <f t="array" ref="S200">IFERROR(_xlfn.IFS(
U200="MPR ISSUE","PDH",
U200="BSS Hardware Issue","BSS",
U200="Sites strategiques, MLL, Pylone, etc.","ENVTECH",
U200="AKTIVCO DEFAUT GE &amp; POWER Cabinet","AKTIVCO",
U200="AKTIVCO Coupure ENEO &amp; Baisse de tension","AKTIVCO GRID ONLY",
U200="Coupure ENEO &amp; Baisse de tension","IHS GRID ONLY",
U200="Defaut GE &amp; POWER Cabinet","IHS",
U200="Sharing","Partners",
U200="Sites strategiques &amp; DataCenter","SST &amp; DC",
U200="Exclu","Exclu",
U200="SAT","SAT",
U200="SPARE-ISSUE","SPARE-ISSUE",
U200="Fiber CAmtel","TRANS_FO_CAMTEL",
U200="Fiber AOF","Fiber AOF",
U200="Projet OCM (HUAWEI)","TRAVAUX-HUAWEI",
U200="Projet OCM (NOKIA)","TRAVAUX-NOKIA",
U200="ACCESS-ISSUE","ACCESS-ISSUE",
U200="Projet OCM (ZTE, NOKIA, autres projets)","TRAVAUX OCM",
U200="No root CAuse","No root cause",
U200="ODU HS","PDH",
U200="IP &amp; VLAN","PDH",
U200="Warehouse HUAWEI","SPARE-ISSUE",
U200="SPARE-HS","SPARE-ISSUE",
U200="Power Telco","BSS",U200="no impacts","no impacts"
),"")</f>
        <v/>
      </c>
      <c r="T200" s="41" t="str" cm="1">
        <f t="array" ref="T200">IFERROR(_xlfn.IFS(
U200="MPR ISSUE","TX ISSUE",
U200="BSS Hardware Issue","RAN ISSUE",
U200="Sites strategiques, MLL, Pylone, etc.","ENVTECH",
U200="AKTIVCO DEFAUT GE &amp; POWER Cabinet","POWER ISSUE",
U200="AKTIVCO Coupure ENEO &amp; Baisse de tension","POWER ISSUE",
U200="Coupure ENEO &amp; Baisse de tension","POWER ISSUE",
U200="Defaut GE &amp; POWER Cabinet","POWER ISSUE",
U200="Sharing","POWER ISSUE",
U200="Sites strategiques &amp; DataCenter","POWER ISSUE",
U200="Exclu","Exclu",
U200="SAT","TX ISSUE",
U200="SPARE-ISSUE","SPARE-ISSUE",
U200="Fiber CAmtel","TX ISSUE",
U200="Fiber AOF","TX ISSUE",
U200="Projet OCM (HUAWEI)","TRAVAUX-HUAWEI",
U200="Projet OCM (NOKIA)","TRAVAUX -NOKIA",
U200="ACCESS-ISSUE","ACCESS-ISSUE",
U200="Projet OCM (ZTE, NOKIA, autres projets)","TRAVAUX OCM",
U200="No root CAuse","No root cause",
U200="ODU HS","TX ISSUE",
U200="IP &amp; VLAN","TX ISSUE",
U200="Warehouse HUAWEI","SPARE-ISSUE",
U200="SPARE-HS","SPARE-ISSUE",
U200="Power Telco","RAN ISSUE",U200="no impacts","no impacts"
),"")</f>
        <v/>
      </c>
      <c r="U200" s="68"/>
      <c r="V200" s="41" t="str" cm="1">
        <f t="array" ref="V200">IFERROR(_xlfn.IFS(
U200="MPR ISSUE","ACTIVE",
U200="BSS Hardware Issue","ACTIVE",
U200="Sites strategiques, MLL, Pylone, etc.","PASSIVE",
U200="AKTIVCO DEFAUT GE &amp; POWER Cabinet","PASSIVE",
U200="AKTIVCO Coupure ENEO &amp; Baisse de tension","PASSIVE",
U200="Coupure ENEO &amp; Baisse de tension","PASSIVE",
U200="Defaut GE &amp; POWER Cabinet","PASSIVE",
U200="Sharing","PASSIVE",
U200="Sites strategiques &amp; DataCenter","PASSIVE",
U200="Exclu","Exclu",
U200="SAT","ACTIVE",
U200="SPARE-ISSUE","SPARE-ISSUE",
U200="Fiber CAmtel","ACTIVE",
U200="Fiber AOF","ACTIVE",
U200="Projet OCM (HUAWEI)","PLANNED WORKS",
U200="Projet OCM (NOKIA)","PLANNED WORKS",
U200="ACCESS-ISSUE","ACCESS-ISSUE",
U200="Projet OCM (ZTE, NOKIA, autres projets)","PLANNED WORKS",
U200="No root CAuse","No root cause",
U200="ODU HS","ACTIVE",
U200="IP &amp; VLAN","ACTIVE",
U200="Warehouse HUAWEI","SPARE-ISSUE",
U200="SPARE-HS","SPARE-ISSUE",
U200="Power Telco","ACTIVE", U200="no impacts","no impacts"
),"")</f>
        <v/>
      </c>
      <c r="W200" s="113"/>
      <c r="X200" s="113"/>
      <c r="Y200" s="113"/>
      <c r="Z200" s="113"/>
      <c r="AA200" s="113"/>
      <c r="AB200" s="17" t="s">
        <v>5465</v>
      </c>
      <c r="AC200" s="17" t="str">
        <f>_xlfn.XLOOKUP(B200,'INCIDENT-04-27-2026'!E:E,'INCIDENT-04-27-2026'!F:F,"")</f>
        <v/>
      </c>
      <c r="AD200" s="9"/>
      <c r="AE200" s="7" t="s">
        <v>5465</v>
      </c>
      <c r="AF200" s="6" t="str">
        <f>_xlfn.XLOOKUP(B200,'[13]Input_27-04'!$B:$B,'[13]Input_27-04'!$M:$M,"")</f>
        <v/>
      </c>
      <c r="AG200" s="7"/>
      <c r="AH200" s="3"/>
      <c r="AI200" s="18" t="str">
        <f>_xlfn.XLOOKUP(B200,'[3]Cells Huawei 27042026 10h'!$B:$B,'[3]Cells Huawei 27042026 10h'!$T:$T,"")</f>
        <v/>
      </c>
      <c r="AJ200" s="18" t="str">
        <f>_xlfn.XLOOKUP(B200,'[3]Cells Huawei 27042026 15h'!$B:$B,'[3]Cells Huawei 27042026 15h'!$T:$T,"")</f>
        <v/>
      </c>
      <c r="AK200" s="18" t="str">
        <f>_xlfn.XLOOKUP(B200,'[4]cells down 27042026 11h28'!$B:$B,'[4]cells down 27042026 11h28'!$R:$R,"")</f>
        <v/>
      </c>
      <c r="AL200" s="18" t="str">
        <f>_xlfn.XLOOKUP(B200,'[4]cells down 27042026 18h01'!$B:$B,'[4]cells down 27042026 18h01'!$R:$R,"")</f>
        <v/>
      </c>
      <c r="AM200" s="18" t="str">
        <f>_xlfn.XLOOKUP(B200,'[5]cell downs 27042026 11h'!$B:$B,'[5]cell downs 27042026 11h'!$R:$R,"")</f>
        <v/>
      </c>
      <c r="AN200" s="18" t="str">
        <f>_xlfn.XLOOKUP(B200,'[5]cell downs 27042026 17h40'!$B:$B,'[5]cell downs 27042026 17h40'!$R:$R,"")</f>
        <v/>
      </c>
      <c r="AO200" s="18" t="str">
        <f>_xlfn.XLOOKUP(B200,'[6]ALL SITES DOWN'!$D:$D,'[6]ALL SITES DOWN'!$J:$J,"")</f>
        <v/>
      </c>
      <c r="AP200" s="18" t="str">
        <f>_xlfn.XLOOKUP(B200,'[7]ALL SITES DOWN'!$D:$D,'[7]ALL SITES DOWN'!$J:$J,"")</f>
        <v/>
      </c>
      <c r="AQ200" s="9" t="str">
        <f>_xlfn.XLOOKUP(B200,[8]sheet1!$AC:$AC,[8]sheet1!$AF:$AF,"")</f>
        <v/>
      </c>
      <c r="AR200" s="14"/>
      <c r="AS200" s="14" t="s">
        <v>5465</v>
      </c>
      <c r="AT200" s="14" t="str">
        <f>_xlfn.XLOOKUP(B200,'[9]cell downs 18042026 17h'!$B:$B,'[9]cell downs 18042026 17h'!$B:$B,"")</f>
        <v/>
      </c>
      <c r="AU200" s="14" t="str">
        <f>_xlfn.XLOOKUP(B200,'[10]Cells Huawei 19042026 15h'!$B:$B,'[10]Cells Huawei 19042026 15h'!$B:$B,"")</f>
        <v/>
      </c>
      <c r="AV200" s="9" t="str">
        <f>_xlfn.XLOOKUP(B200,'[11]cells down 19042026 9H40'!$B:$B,'[11]cells down 19042026 9H40'!$B:$B,"")</f>
        <v/>
      </c>
    </row>
    <row r="201" spans="1:48" x14ac:dyDescent="0.3">
      <c r="A201" s="1" t="s">
        <v>2016</v>
      </c>
      <c r="B201" s="1" t="s">
        <v>2017</v>
      </c>
      <c r="C201" s="3" t="str">
        <f>_xlfn.XLOOKUP(B201,'[1]daily break down'!$D:$D,'[1]daily break down'!$E:$E,"")</f>
        <v>CENTRE</v>
      </c>
      <c r="D201" s="1" t="s">
        <v>11</v>
      </c>
      <c r="E201" s="1" t="s">
        <v>12</v>
      </c>
      <c r="F201" s="3" t="s">
        <v>226</v>
      </c>
      <c r="G201" s="1" t="s">
        <v>489</v>
      </c>
      <c r="H201" s="29" t="str">
        <f>_xlfn.XLOOKUP(B201,[2]CALCULATION!$B:$B,[2]CALCULATION!$H:$H,"")</f>
        <v>ZTE</v>
      </c>
      <c r="I201" s="26">
        <v>6.6038836239737702</v>
      </c>
      <c r="J201" s="26">
        <v>10.139937591493954</v>
      </c>
      <c r="K201" s="26">
        <v>0.26784720617065222</v>
      </c>
      <c r="L201" s="26">
        <v>0</v>
      </c>
      <c r="M201" s="26">
        <v>3.0033023431012493</v>
      </c>
      <c r="N201" s="26">
        <v>4.1029776019952457</v>
      </c>
      <c r="O201" s="26">
        <v>3.9246624889779214</v>
      </c>
      <c r="P201" s="114" t="s">
        <v>6362</v>
      </c>
      <c r="Q201" s="42" t="s">
        <v>5538</v>
      </c>
      <c r="R201" s="42"/>
      <c r="S201" s="41" t="str" cm="1">
        <f t="array" ref="S201">IFERROR(_xlfn.IFS(
U201="MPR ISSUE","PDH",
U201="BSS Hardware Issue","BSS",
U201="Sites strategiques, MLL, Pylone, etc.","ENVTECH",
U201="AKTIVCO DEFAUT GE &amp; POWER Cabinet","AKTIVCO",
U201="AKTIVCO Coupure ENEO &amp; Baisse de tension","AKTIVCO GRID ONLY",
U201="Coupure ENEO &amp; Baisse de tension","IHS GRID ONLY",
U201="Defaut GE &amp; POWER Cabinet","IHS",
U201="Sharing","Partners",
U201="Sites strategiques &amp; DataCenter","SST &amp; DC",
U201="Exclu","Exclu",
U201="SAT","SAT",
U201="SPARE-ISSUE","SPARE-ISSUE",
U201="Fiber CAmtel","TRANS_FO_CAMTEL",
U201="Fiber AOF","Fiber AOF",
U201="Projet OCM (HUAWEI)","TRAVAUX-HUAWEI",
U201="Projet OCM (NOKIA)","TRAVAUX-NOKIA",
U201="ACCESS-ISSUE","ACCESS-ISSUE",
U201="Projet OCM (ZTE, NOKIA, autres projets)","TRAVAUX OCM",
U201="No root CAuse","No root cause",
U201="ODU HS","PDH",
U201="IP &amp; VLAN","PDH",
U201="Warehouse HUAWEI","SPARE-ISSUE",
U201="SPARE-HS","SPARE-ISSUE",
U201="Power Telco","BSS",U201="no impacts","no impacts"
),"")</f>
        <v>No root cause</v>
      </c>
      <c r="T201" s="41" t="str" cm="1">
        <f t="array" ref="T201">IFERROR(_xlfn.IFS(
U201="MPR ISSUE","TX ISSUE",
U201="BSS Hardware Issue","RAN ISSUE",
U201="Sites strategiques, MLL, Pylone, etc.","ENVTECH",
U201="AKTIVCO DEFAUT GE &amp; POWER Cabinet","POWER ISSUE",
U201="AKTIVCO Coupure ENEO &amp; Baisse de tension","POWER ISSUE",
U201="Coupure ENEO &amp; Baisse de tension","POWER ISSUE",
U201="Defaut GE &amp; POWER Cabinet","POWER ISSUE",
U201="Sharing","POWER ISSUE",
U201="Sites strategiques &amp; DataCenter","POWER ISSUE",
U201="Exclu","Exclu",
U201="SAT","TX ISSUE",
U201="SPARE-ISSUE","SPARE-ISSUE",
U201="Fiber CAmtel","TX ISSUE",
U201="Fiber AOF","TX ISSUE",
U201="Projet OCM (HUAWEI)","TRAVAUX-HUAWEI",
U201="Projet OCM (NOKIA)","TRAVAUX -NOKIA",
U201="ACCESS-ISSUE","ACCESS-ISSUE",
U201="Projet OCM (ZTE, NOKIA, autres projets)","TRAVAUX OCM",
U201="No root CAuse","No root cause",
U201="ODU HS","TX ISSUE",
U201="IP &amp; VLAN","TX ISSUE",
U201="Warehouse HUAWEI","SPARE-ISSUE",
U201="SPARE-HS","SPARE-ISSUE",
U201="Power Telco","RAN ISSUE",U201="no impacts","no impacts"
),"")</f>
        <v>No root cause</v>
      </c>
      <c r="U201" s="68" t="s">
        <v>5691</v>
      </c>
      <c r="V201" s="41" t="str" cm="1">
        <f t="array" ref="V201">IFERROR(_xlfn.IFS(
U201="MPR ISSUE","ACTIVE",
U201="BSS Hardware Issue","ACTIVE",
U201="Sites strategiques, MLL, Pylone, etc.","PASSIVE",
U201="AKTIVCO DEFAUT GE &amp; POWER Cabinet","PASSIVE",
U201="AKTIVCO Coupure ENEO &amp; Baisse de tension","PASSIVE",
U201="Coupure ENEO &amp; Baisse de tension","PASSIVE",
U201="Defaut GE &amp; POWER Cabinet","PASSIVE",
U201="Sharing","PASSIVE",
U201="Sites strategiques &amp; DataCenter","PASSIVE",
U201="Exclu","Exclu",
U201="SAT","ACTIVE",
U201="SPARE-ISSUE","SPARE-ISSUE",
U201="Fiber CAmtel","ACTIVE",
U201="Fiber AOF","ACTIVE",
U201="Projet OCM (HUAWEI)","PLANNED WORKS",
U201="Projet OCM (NOKIA)","PLANNED WORKS",
U201="ACCESS-ISSUE","ACCESS-ISSUE",
U201="Projet OCM (ZTE, NOKIA, autres projets)","PLANNED WORKS",
U201="No root CAuse","No root cause",
U201="ODU HS","ACTIVE",
U201="IP &amp; VLAN","ACTIVE",
U201="Warehouse HUAWEI","SPARE-ISSUE",
U201="SPARE-HS","SPARE-ISSUE",
U201="Power Telco","ACTIVE", U201="no impacts","no impacts"
),"")</f>
        <v>No root cause</v>
      </c>
      <c r="W201" s="119" t="s">
        <v>6383</v>
      </c>
      <c r="X201" s="119"/>
      <c r="Y201" s="119"/>
      <c r="Z201" s="119"/>
      <c r="AA201" s="119" t="s">
        <v>6365</v>
      </c>
      <c r="AB201" s="17" t="s">
        <v>6070</v>
      </c>
      <c r="AC201" s="17" t="str">
        <f>_xlfn.XLOOKUP(B201,'INCIDENT-04-27-2026'!E:E,'INCIDENT-04-27-2026'!F:F,"")</f>
        <v/>
      </c>
      <c r="AD201" s="9"/>
      <c r="AE201" s="7" t="s">
        <v>6070</v>
      </c>
      <c r="AF201" s="6" t="str">
        <f>_xlfn.XLOOKUP(B201,'[13]Input_27-04'!$B:$B,'[13]Input_27-04'!$M:$M,"")</f>
        <v/>
      </c>
      <c r="AG201" s="7"/>
      <c r="AH201" s="3"/>
      <c r="AI201" s="18" t="str">
        <f>_xlfn.XLOOKUP(B201,'[3]Cells Huawei 27042026 10h'!$B:$B,'[3]Cells Huawei 27042026 10h'!$T:$T,"")</f>
        <v/>
      </c>
      <c r="AJ201" s="18" t="str">
        <f>_xlfn.XLOOKUP(B201,'[3]Cells Huawei 27042026 15h'!$B:$B,'[3]Cells Huawei 27042026 15h'!$T:$T,"")</f>
        <v/>
      </c>
      <c r="AK201" s="18" t="str">
        <f>_xlfn.XLOOKUP(B201,'[4]cells down 27042026 11h28'!$B:$B,'[4]cells down 27042026 11h28'!$R:$R,"")</f>
        <v/>
      </c>
      <c r="AL201" s="18" t="str">
        <f>_xlfn.XLOOKUP(B201,'[4]cells down 27042026 18h01'!$B:$B,'[4]cells down 27042026 18h01'!$R:$R,"")</f>
        <v/>
      </c>
      <c r="AM201" s="18" t="str">
        <f>_xlfn.XLOOKUP(B201,'[5]cell downs 27042026 11h'!$B:$B,'[5]cell downs 27042026 11h'!$R:$R,"")</f>
        <v/>
      </c>
      <c r="AN201" s="18" t="str">
        <f>_xlfn.XLOOKUP(B201,'[5]cell downs 27042026 17h40'!$B:$B,'[5]cell downs 27042026 17h40'!$R:$R,"")</f>
        <v/>
      </c>
      <c r="AO201" s="18" t="str">
        <f>_xlfn.XLOOKUP(B201,'[6]ALL SITES DOWN'!$D:$D,'[6]ALL SITES DOWN'!$J:$J,"")</f>
        <v/>
      </c>
      <c r="AP201" s="18" t="str">
        <f>_xlfn.XLOOKUP(B201,'[7]ALL SITES DOWN'!$D:$D,'[7]ALL SITES DOWN'!$J:$J,"")</f>
        <v/>
      </c>
      <c r="AQ201" s="9" t="str">
        <f>_xlfn.XLOOKUP(B201,[8]sheet1!$AC:$AC,[8]sheet1!$AF:$AF,"")</f>
        <v/>
      </c>
      <c r="AR201" s="14"/>
      <c r="AS201" s="14" t="s">
        <v>5465</v>
      </c>
      <c r="AT201" s="14" t="str">
        <f>_xlfn.XLOOKUP(B201,'[9]cell downs 18042026 17h'!$B:$B,'[9]cell downs 18042026 17h'!$B:$B,"")</f>
        <v/>
      </c>
      <c r="AU201" s="14" t="str">
        <f>_xlfn.XLOOKUP(B201,'[10]Cells Huawei 19042026 15h'!$B:$B,'[10]Cells Huawei 19042026 15h'!$B:$B,"")</f>
        <v/>
      </c>
      <c r="AV201" s="9" t="str">
        <f>_xlfn.XLOOKUP(B201,'[11]cells down 19042026 9H40'!$B:$B,'[11]cells down 19042026 9H40'!$B:$B,"")</f>
        <v/>
      </c>
    </row>
    <row r="202" spans="1:48" x14ac:dyDescent="0.3">
      <c r="A202" s="1" t="s">
        <v>3342</v>
      </c>
      <c r="B202" s="8" t="s">
        <v>3343</v>
      </c>
      <c r="C202" s="3" t="str">
        <f>_xlfn.XLOOKUP(B202,'[1]daily break down'!$D:$D,'[1]daily break down'!$E:$E,"")</f>
        <v>Yaounde</v>
      </c>
      <c r="D202" s="1" t="s">
        <v>11</v>
      </c>
      <c r="E202" s="1" t="s">
        <v>12</v>
      </c>
      <c r="F202" s="3" t="s">
        <v>37</v>
      </c>
      <c r="G202" s="1" t="s">
        <v>38</v>
      </c>
      <c r="H202" s="29" t="str">
        <f>_xlfn.XLOOKUP(B202,[2]CALCULATION!$B:$B,[2]CALCULATION!$H:$H,"")</f>
        <v>ZTE</v>
      </c>
      <c r="I202" s="26">
        <v>0</v>
      </c>
      <c r="J202" s="26">
        <v>0</v>
      </c>
      <c r="K202" s="26">
        <v>1.4339402967186282E-2</v>
      </c>
      <c r="L202" s="26">
        <v>0</v>
      </c>
      <c r="M202" s="26">
        <v>3.8723165341163654</v>
      </c>
      <c r="N202" s="26">
        <v>3.8862635653605794E-2</v>
      </c>
      <c r="O202" s="26">
        <v>3.8613301258728487</v>
      </c>
      <c r="P202" s="114" t="s">
        <v>6362</v>
      </c>
      <c r="Q202" s="42" t="s">
        <v>5538</v>
      </c>
      <c r="R202" s="42"/>
      <c r="S202" s="41" t="str" cm="1">
        <f t="array" ref="S202">IFERROR(_xlfn.IFS(
U202="MPR ISSUE","PDH",
U202="BSS Hardware Issue","BSS",
U202="Sites strategiques, MLL, Pylone, etc.","ENVTECH",
U202="AKTIVCO DEFAUT GE &amp; POWER Cabinet","AKTIVCO",
U202="AKTIVCO Coupure ENEO &amp; Baisse de tension","AKTIVCO GRID ONLY",
U202="Coupure ENEO &amp; Baisse de tension","IHS GRID ONLY",
U202="Defaut GE &amp; POWER Cabinet","IHS",
U202="Sharing","Partners",
U202="Sites strategiques &amp; DataCenter","SST &amp; DC",
U202="Exclu","Exclu",
U202="SAT","SAT",
U202="SPARE-ISSUE","SPARE-ISSUE",
U202="Fiber CAmtel","TRANS_FO_CAMTEL",
U202="Fiber AOF","Fiber AOF",
U202="Projet OCM (HUAWEI)","TRAVAUX-HUAWEI",
U202="Projet OCM (NOKIA)","TRAVAUX-NOKIA",
U202="ACCESS-ISSUE","ACCESS-ISSUE",
U202="Projet OCM (ZTE, NOKIA, autres projets)","TRAVAUX OCM",
U202="No root CAuse","No root cause",
U202="ODU HS","PDH",
U202="IP &amp; VLAN","PDH",
U202="Warehouse HUAWEI","SPARE-ISSUE",
U202="SPARE-HS","SPARE-ISSUE",
U202="Power Telco","BSS",U202="no impacts","no impacts"
),"")</f>
        <v>IHS</v>
      </c>
      <c r="T202" s="41" t="str" cm="1">
        <f t="array" ref="T202">IFERROR(_xlfn.IFS(
U202="MPR ISSUE","TX ISSUE",
U202="BSS Hardware Issue","RAN ISSUE",
U202="Sites strategiques, MLL, Pylone, etc.","ENVTECH",
U202="AKTIVCO DEFAUT GE &amp; POWER Cabinet","POWER ISSUE",
U202="AKTIVCO Coupure ENEO &amp; Baisse de tension","POWER ISSUE",
U202="Coupure ENEO &amp; Baisse de tension","POWER ISSUE",
U202="Defaut GE &amp; POWER Cabinet","POWER ISSUE",
U202="Sharing","POWER ISSUE",
U202="Sites strategiques &amp; DataCenter","POWER ISSUE",
U202="Exclu","Exclu",
U202="SAT","TX ISSUE",
U202="SPARE-ISSUE","SPARE-ISSUE",
U202="Fiber CAmtel","TX ISSUE",
U202="Fiber AOF","TX ISSUE",
U202="Projet OCM (HUAWEI)","TRAVAUX-HUAWEI",
U202="Projet OCM (NOKIA)","TRAVAUX -NOKIA",
U202="ACCESS-ISSUE","ACCESS-ISSUE",
U202="Projet OCM (ZTE, NOKIA, autres projets)","TRAVAUX OCM",
U202="No root CAuse","No root cause",
U202="ODU HS","TX ISSUE",
U202="IP &amp; VLAN","TX ISSUE",
U202="Warehouse HUAWEI","SPARE-ISSUE",
U202="SPARE-HS","SPARE-ISSUE",
U202="Power Telco","RAN ISSUE",U202="no impacts","no impacts"
),"")</f>
        <v>POWER ISSUE</v>
      </c>
      <c r="U202" s="68" t="s">
        <v>5329</v>
      </c>
      <c r="V202" s="41" t="str" cm="1">
        <f t="array" ref="V202">IFERROR(_xlfn.IFS(
U202="MPR ISSUE","ACTIVE",
U202="BSS Hardware Issue","ACTIVE",
U202="Sites strategiques, MLL, Pylone, etc.","PASSIVE",
U202="AKTIVCO DEFAUT GE &amp; POWER Cabinet","PASSIVE",
U202="AKTIVCO Coupure ENEO &amp; Baisse de tension","PASSIVE",
U202="Coupure ENEO &amp; Baisse de tension","PASSIVE",
U202="Defaut GE &amp; POWER Cabinet","PASSIVE",
U202="Sharing","PASSIVE",
U202="Sites strategiques &amp; DataCenter","PASSIVE",
U202="Exclu","Exclu",
U202="SAT","ACTIVE",
U202="SPARE-ISSUE","SPARE-ISSUE",
U202="Fiber CAmtel","ACTIVE",
U202="Fiber AOF","ACTIVE",
U202="Projet OCM (HUAWEI)","PLANNED WORKS",
U202="Projet OCM (NOKIA)","PLANNED WORKS",
U202="ACCESS-ISSUE","ACCESS-ISSUE",
U202="Projet OCM (ZTE, NOKIA, autres projets)","PLANNED WORKS",
U202="No root CAuse","No root cause",
U202="ODU HS","ACTIVE",
U202="IP &amp; VLAN","ACTIVE",
U202="Warehouse HUAWEI","SPARE-ISSUE",
U202="SPARE-HS","SPARE-ISSUE",
U202="Power Telco","ACTIVE", U202="no impacts","no impacts"
),"")</f>
        <v>PASSIVE</v>
      </c>
      <c r="W202" s="115" t="s">
        <v>6386</v>
      </c>
      <c r="X202" s="115" t="s">
        <v>6367</v>
      </c>
      <c r="Y202" s="115"/>
      <c r="Z202" s="1" t="s">
        <v>11</v>
      </c>
      <c r="AA202" s="115" t="s">
        <v>6380</v>
      </c>
      <c r="AB202" s="17" t="s">
        <v>6258</v>
      </c>
      <c r="AC202" s="17" t="str">
        <f>_xlfn.XLOOKUP(B202,'INCIDENT-04-27-2026'!E:E,'INCIDENT-04-27-2026'!F:F,"")</f>
        <v/>
      </c>
      <c r="AD202" s="9"/>
      <c r="AE202" s="7" t="s">
        <v>6073</v>
      </c>
      <c r="AF202" s="6" t="str">
        <f>_xlfn.XLOOKUP(B202,'[13]Input_27-04'!$B:$B,'[13]Input_27-04'!$M:$M,"")</f>
        <v/>
      </c>
      <c r="AG202" s="7"/>
      <c r="AH202" s="3"/>
      <c r="AI202" s="18" t="str">
        <f>_xlfn.XLOOKUP(B202,'[3]Cells Huawei 27042026 10h'!$B:$B,'[3]Cells Huawei 27042026 10h'!$T:$T,"")</f>
        <v/>
      </c>
      <c r="AJ202" s="18" t="str">
        <f>_xlfn.XLOOKUP(B202,'[3]Cells Huawei 27042026 15h'!$B:$B,'[3]Cells Huawei 27042026 15h'!$T:$T,"")</f>
        <v/>
      </c>
      <c r="AK202" s="18" t="str">
        <f>_xlfn.XLOOKUP(B202,'[4]cells down 27042026 11h28'!$B:$B,'[4]cells down 27042026 11h28'!$R:$R,"")</f>
        <v/>
      </c>
      <c r="AL202" s="18" t="str">
        <f>_xlfn.XLOOKUP(B202,'[4]cells down 27042026 18h01'!$B:$B,'[4]cells down 27042026 18h01'!$R:$R,"")</f>
        <v/>
      </c>
      <c r="AM202" s="18" t="str">
        <f>_xlfn.XLOOKUP(B202,'[5]cell downs 27042026 11h'!$B:$B,'[5]cell downs 27042026 11h'!$R:$R,"")</f>
        <v/>
      </c>
      <c r="AN202" s="18" t="str">
        <f>_xlfn.XLOOKUP(B202,'[5]cell downs 27042026 17h40'!$B:$B,'[5]cell downs 27042026 17h40'!$R:$R,"")</f>
        <v/>
      </c>
      <c r="AO202" s="18" t="str">
        <f>_xlfn.XLOOKUP(B202,'[6]ALL SITES DOWN'!$D:$D,'[6]ALL SITES DOWN'!$J:$J,"")</f>
        <v/>
      </c>
      <c r="AP202" s="18" t="str">
        <f>_xlfn.XLOOKUP(B202,'[7]ALL SITES DOWN'!$D:$D,'[7]ALL SITES DOWN'!$J:$J,"")</f>
        <v/>
      </c>
      <c r="AQ202" s="9" t="str">
        <f>_xlfn.XLOOKUP(B202,[8]sheet1!$AC:$AC,[8]sheet1!$AF:$AF,"")</f>
        <v>(04/27/2026 ticket):-INC-20260427-00002736…Grid outage gen failed to start due to primiomg pump faulty//We change priming pump and site on gen…Grid outage gen failed to start due to primiomg pump faulty//We change priming pump and site on gen…GE Fault</v>
      </c>
      <c r="AR202" s="14"/>
      <c r="AS202" s="14" t="s">
        <v>5465</v>
      </c>
      <c r="AT202" s="14" t="str">
        <f>_xlfn.XLOOKUP(B202,'[9]cell downs 18042026 17h'!$B:$B,'[9]cell downs 18042026 17h'!$B:$B,"")</f>
        <v/>
      </c>
      <c r="AU202" s="14" t="str">
        <f>_xlfn.XLOOKUP(B202,'[10]Cells Huawei 19042026 15h'!$B:$B,'[10]Cells Huawei 19042026 15h'!$B:$B,"")</f>
        <v/>
      </c>
      <c r="AV202" s="9" t="str">
        <f>_xlfn.XLOOKUP(B202,'[11]cells down 19042026 9H40'!$B:$B,'[11]cells down 19042026 9H40'!$B:$B,"")</f>
        <v/>
      </c>
    </row>
    <row r="203" spans="1:48" x14ac:dyDescent="0.3">
      <c r="A203" s="1" t="s">
        <v>2315</v>
      </c>
      <c r="B203" s="8" t="s">
        <v>2316</v>
      </c>
      <c r="C203" s="3" t="str">
        <f>_xlfn.XLOOKUP(B203,'[1]daily break down'!$D:$D,'[1]daily break down'!$E:$E,"")</f>
        <v>Yaounde</v>
      </c>
      <c r="D203" s="1" t="s">
        <v>11</v>
      </c>
      <c r="E203" s="1" t="s">
        <v>145</v>
      </c>
      <c r="F203" s="3" t="s">
        <v>37</v>
      </c>
      <c r="G203" s="1" t="s">
        <v>38</v>
      </c>
      <c r="H203" s="29" t="str">
        <f>_xlfn.XLOOKUP(B203,[2]CALCULATION!$B:$B,[2]CALCULATION!$H:$H,"")</f>
        <v>ZTE</v>
      </c>
      <c r="I203" s="26">
        <v>0</v>
      </c>
      <c r="J203" s="26">
        <v>0</v>
      </c>
      <c r="K203" s="26">
        <v>4.7580778636715149</v>
      </c>
      <c r="L203" s="26">
        <v>0</v>
      </c>
      <c r="M203" s="26">
        <v>0</v>
      </c>
      <c r="N203" s="26">
        <v>8.4003218874934685E-2</v>
      </c>
      <c r="O203" s="26">
        <v>3.8596892986676479</v>
      </c>
      <c r="P203" s="114" t="s">
        <v>6362</v>
      </c>
      <c r="Q203" s="42" t="s">
        <v>5538</v>
      </c>
      <c r="R203" s="42"/>
      <c r="S203" s="41" t="str" cm="1">
        <f t="array" ref="S203">IFERROR(_xlfn.IFS(
U203="MPR ISSUE","PDH",
U203="BSS Hardware Issue","BSS",
U203="Sites strategiques, MLL, Pylone, etc.","ENVTECH",
U203="AKTIVCO DEFAUT GE &amp; POWER Cabinet","AKTIVCO",
U203="AKTIVCO Coupure ENEO &amp; Baisse de tension","AKTIVCO GRID ONLY",
U203="Coupure ENEO &amp; Baisse de tension","IHS GRID ONLY",
U203="Defaut GE &amp; POWER Cabinet","IHS",
U203="Sharing","Partners",
U203="Sites strategiques &amp; DataCenter","SST &amp; DC",
U203="Exclu","Exclu",
U203="SAT","SAT",
U203="SPARE-ISSUE","SPARE-ISSUE",
U203="Fiber CAmtel","TRANS_FO_CAMTEL",
U203="Fiber AOF","Fiber AOF",
U203="Projet OCM (HUAWEI)","TRAVAUX-HUAWEI",
U203="Projet OCM (NOKIA)","TRAVAUX-NOKIA",
U203="ACCESS-ISSUE","ACCESS-ISSUE",
U203="Projet OCM (ZTE, NOKIA, autres projets)","TRAVAUX OCM",
U203="No root CAuse","No root cause",
U203="ODU HS","PDH",
U203="IP &amp; VLAN","PDH",
U203="Warehouse HUAWEI","SPARE-ISSUE",
U203="SPARE-HS","SPARE-ISSUE",
U203="Power Telco","BSS",U203="no impacts","no impacts"
),"")</f>
        <v>No root cause</v>
      </c>
      <c r="T203" s="41" t="str" cm="1">
        <f t="array" ref="T203">IFERROR(_xlfn.IFS(
U203="MPR ISSUE","TX ISSUE",
U203="BSS Hardware Issue","RAN ISSUE",
U203="Sites strategiques, MLL, Pylone, etc.","ENVTECH",
U203="AKTIVCO DEFAUT GE &amp; POWER Cabinet","POWER ISSUE",
U203="AKTIVCO Coupure ENEO &amp; Baisse de tension","POWER ISSUE",
U203="Coupure ENEO &amp; Baisse de tension","POWER ISSUE",
U203="Defaut GE &amp; POWER Cabinet","POWER ISSUE",
U203="Sharing","POWER ISSUE",
U203="Sites strategiques &amp; DataCenter","POWER ISSUE",
U203="Exclu","Exclu",
U203="SAT","TX ISSUE",
U203="SPARE-ISSUE","SPARE-ISSUE",
U203="Fiber CAmtel","TX ISSUE",
U203="Fiber AOF","TX ISSUE",
U203="Projet OCM (HUAWEI)","TRAVAUX-HUAWEI",
U203="Projet OCM (NOKIA)","TRAVAUX -NOKIA",
U203="ACCESS-ISSUE","ACCESS-ISSUE",
U203="Projet OCM (ZTE, NOKIA, autres projets)","TRAVAUX OCM",
U203="No root CAuse","No root cause",
U203="ODU HS","TX ISSUE",
U203="IP &amp; VLAN","TX ISSUE",
U203="Warehouse HUAWEI","SPARE-ISSUE",
U203="SPARE-HS","SPARE-ISSUE",
U203="Power Telco","RAN ISSUE",U203="no impacts","no impacts"
),"")</f>
        <v>No root cause</v>
      </c>
      <c r="U203" s="68" t="s">
        <v>5691</v>
      </c>
      <c r="V203" s="41" t="str" cm="1">
        <f t="array" ref="V203">IFERROR(_xlfn.IFS(
U203="MPR ISSUE","ACTIVE",
U203="BSS Hardware Issue","ACTIVE",
U203="Sites strategiques, MLL, Pylone, etc.","PASSIVE",
U203="AKTIVCO DEFAUT GE &amp; POWER Cabinet","PASSIVE",
U203="AKTIVCO Coupure ENEO &amp; Baisse de tension","PASSIVE",
U203="Coupure ENEO &amp; Baisse de tension","PASSIVE",
U203="Defaut GE &amp; POWER Cabinet","PASSIVE",
U203="Sharing","PASSIVE",
U203="Sites strategiques &amp; DataCenter","PASSIVE",
U203="Exclu","Exclu",
U203="SAT","ACTIVE",
U203="SPARE-ISSUE","SPARE-ISSUE",
U203="Fiber CAmtel","ACTIVE",
U203="Fiber AOF","ACTIVE",
U203="Projet OCM (HUAWEI)","PLANNED WORKS",
U203="Projet OCM (NOKIA)","PLANNED WORKS",
U203="ACCESS-ISSUE","ACCESS-ISSUE",
U203="Projet OCM (ZTE, NOKIA, autres projets)","PLANNED WORKS",
U203="No root CAuse","No root cause",
U203="ODU HS","ACTIVE",
U203="IP &amp; VLAN","ACTIVE",
U203="Warehouse HUAWEI","SPARE-ISSUE",
U203="SPARE-HS","SPARE-ISSUE",
U203="Power Telco","ACTIVE", U203="no impacts","no impacts"
),"")</f>
        <v>No root cause</v>
      </c>
      <c r="W203" s="119"/>
      <c r="X203" s="119"/>
      <c r="Y203" s="119"/>
      <c r="Z203" s="119"/>
      <c r="AA203" s="119"/>
      <c r="AB203" s="17" t="s">
        <v>6240</v>
      </c>
      <c r="AC203" s="17" t="str">
        <f>_xlfn.XLOOKUP(B203,'INCIDENT-04-27-2026'!E:E,'INCIDENT-04-27-2026'!F:F,"")</f>
        <v/>
      </c>
      <c r="AD203" s="9"/>
      <c r="AE203" s="7" t="s">
        <v>6068</v>
      </c>
      <c r="AF203" s="6" t="str">
        <f>_xlfn.XLOOKUP(B203,'[13]Input_27-04'!$B:$B,'[13]Input_27-04'!$M:$M,"")</f>
        <v/>
      </c>
      <c r="AG203" s="7"/>
      <c r="AH203" s="3"/>
      <c r="AI203" s="18" t="str">
        <f>_xlfn.XLOOKUP(B203,'[3]Cells Huawei 27042026 10h'!$B:$B,'[3]Cells Huawei 27042026 10h'!$T:$T,"")</f>
        <v/>
      </c>
      <c r="AJ203" s="18" t="str">
        <f>_xlfn.XLOOKUP(B203,'[3]Cells Huawei 27042026 15h'!$B:$B,'[3]Cells Huawei 27042026 15h'!$T:$T,"")</f>
        <v/>
      </c>
      <c r="AK203" s="18" t="str">
        <f>_xlfn.XLOOKUP(B203,'[4]cells down 27042026 11h28'!$B:$B,'[4]cells down 27042026 11h28'!$R:$R,"")</f>
        <v>(04/27/2026 cell zte):-27/04/2026 : Besoin d'analyse BO RAN</v>
      </c>
      <c r="AL203" s="18" t="str">
        <f>_xlfn.XLOOKUP(B203,'[4]cells down 27042026 18h01'!$B:$B,'[4]cells down 27042026 18h01'!$R:$R,"")</f>
        <v/>
      </c>
      <c r="AM203" s="18" t="str">
        <f>_xlfn.XLOOKUP(B203,'[5]cell downs 27042026 11h'!$B:$B,'[5]cell downs 27042026 11h'!$R:$R,"")</f>
        <v/>
      </c>
      <c r="AN203" s="18" t="str">
        <f>_xlfn.XLOOKUP(B203,'[5]cell downs 27042026 17h40'!$B:$B,'[5]cell downs 27042026 17h40'!$R:$R,"")</f>
        <v/>
      </c>
      <c r="AO203" s="18" t="str">
        <f>_xlfn.XLOOKUP(B203,'[6]ALL SITES DOWN'!$D:$D,'[6]ALL SITES DOWN'!$J:$J,"")</f>
        <v/>
      </c>
      <c r="AP203" s="18" t="str">
        <f>_xlfn.XLOOKUP(B203,'[7]ALL SITES DOWN'!$D:$D,'[7]ALL SITES DOWN'!$J:$J,"")</f>
        <v/>
      </c>
      <c r="AQ203" s="9" t="str">
        <f>_xlfn.XLOOKUP(B203,[8]sheet1!$AC:$AC,[8]sheet1!$AF:$AF,"")</f>
        <v/>
      </c>
      <c r="AR203" s="14"/>
      <c r="AS203" s="14" t="s">
        <v>5465</v>
      </c>
      <c r="AT203" s="14" t="str">
        <f>_xlfn.XLOOKUP(B203,'[9]cell downs 18042026 17h'!$B:$B,'[9]cell downs 18042026 17h'!$B:$B,"")</f>
        <v/>
      </c>
      <c r="AU203" s="14" t="str">
        <f>_xlfn.XLOOKUP(B203,'[10]Cells Huawei 19042026 15h'!$B:$B,'[10]Cells Huawei 19042026 15h'!$B:$B,"")</f>
        <v/>
      </c>
      <c r="AV203" s="9" t="str">
        <f>_xlfn.XLOOKUP(B203,'[11]cells down 19042026 9H40'!$B:$B,'[11]cells down 19042026 9H40'!$B:$B,"")</f>
        <v/>
      </c>
    </row>
    <row r="204" spans="1:48" x14ac:dyDescent="0.3">
      <c r="A204" s="1" t="s">
        <v>3710</v>
      </c>
      <c r="B204" s="1" t="s">
        <v>3711</v>
      </c>
      <c r="C204" s="3" t="str">
        <f>_xlfn.XLOOKUP(B204,'[1]daily break down'!$D:$D,'[1]daily break down'!$E:$E,"")</f>
        <v>OUEST</v>
      </c>
      <c r="D204" s="1" t="s">
        <v>11</v>
      </c>
      <c r="E204" s="1" t="s">
        <v>318</v>
      </c>
      <c r="F204" s="3" t="s">
        <v>102</v>
      </c>
      <c r="G204" s="1" t="s">
        <v>3710</v>
      </c>
      <c r="H204" s="27" t="str">
        <f>_xlfn.XLOOKUP(B204,[2]CALCULATION!$B:$B,[2]CALCULATION!$H:$H,"")</f>
        <v>HUAWEI</v>
      </c>
      <c r="I204" s="26">
        <v>1.5472822194256823</v>
      </c>
      <c r="J204" s="26">
        <v>3.6085178907237618</v>
      </c>
      <c r="K204" s="26">
        <v>7.3523505206416058</v>
      </c>
      <c r="L204" s="26">
        <v>7.1627101328927356</v>
      </c>
      <c r="M204" s="26">
        <v>1.046758581526283</v>
      </c>
      <c r="N204" s="26">
        <v>4.923123678420696</v>
      </c>
      <c r="O204" s="26">
        <v>3.8270332702684962</v>
      </c>
      <c r="P204" s="114" t="s">
        <v>6362</v>
      </c>
      <c r="Q204" s="42" t="s">
        <v>5538</v>
      </c>
      <c r="R204" s="42"/>
      <c r="S204" s="41" t="str" cm="1">
        <f t="array" ref="S204">IFERROR(_xlfn.IFS(
U204="MPR ISSUE","PDH",
U204="BSS Hardware Issue","BSS",
U204="Sites strategiques, MLL, Pylone, etc.","ENVTECH",
U204="AKTIVCO DEFAUT GE &amp; POWER Cabinet","AKTIVCO",
U204="AKTIVCO Coupure ENEO &amp; Baisse de tension","AKTIVCO GRID ONLY",
U204="Coupure ENEO &amp; Baisse de tension","IHS GRID ONLY",
U204="Defaut GE &amp; POWER Cabinet","IHS",
U204="Sharing","Partners",
U204="Sites strategiques &amp; DataCenter","SST &amp; DC",
U204="Exclu","Exclu",
U204="SAT","SAT",
U204="SPARE-ISSUE","SPARE-ISSUE",
U204="Fiber CAmtel","TRANS_FO_CAMTEL",
U204="Fiber AOF","Fiber AOF",
U204="Projet OCM (HUAWEI)","TRAVAUX-HUAWEI",
U204="Projet OCM (NOKIA)","TRAVAUX-NOKIA",
U204="ACCESS-ISSUE","ACCESS-ISSUE",
U204="Projet OCM (ZTE, NOKIA, autres projets)","TRAVAUX OCM",
U204="No root CAuse","No root cause",
U204="ODU HS","PDH",
U204="IP &amp; VLAN","PDH",
U204="Warehouse HUAWEI","SPARE-ISSUE",
U204="SPARE-HS","SPARE-ISSUE",
U204="Power Telco","BSS",U204="no impacts","no impacts"
),"")</f>
        <v>No root cause</v>
      </c>
      <c r="T204" s="41" t="str" cm="1">
        <f t="array" ref="T204">IFERROR(_xlfn.IFS(
U204="MPR ISSUE","TX ISSUE",
U204="BSS Hardware Issue","RAN ISSUE",
U204="Sites strategiques, MLL, Pylone, etc.","ENVTECH",
U204="AKTIVCO DEFAUT GE &amp; POWER Cabinet","POWER ISSUE",
U204="AKTIVCO Coupure ENEO &amp; Baisse de tension","POWER ISSUE",
U204="Coupure ENEO &amp; Baisse de tension","POWER ISSUE",
U204="Defaut GE &amp; POWER Cabinet","POWER ISSUE",
U204="Sharing","POWER ISSUE",
U204="Sites strategiques &amp; DataCenter","POWER ISSUE",
U204="Exclu","Exclu",
U204="SAT","TX ISSUE",
U204="SPARE-ISSUE","SPARE-ISSUE",
U204="Fiber CAmtel","TX ISSUE",
U204="Fiber AOF","TX ISSUE",
U204="Projet OCM (HUAWEI)","TRAVAUX-HUAWEI",
U204="Projet OCM (NOKIA)","TRAVAUX -NOKIA",
U204="ACCESS-ISSUE","ACCESS-ISSUE",
U204="Projet OCM (ZTE, NOKIA, autres projets)","TRAVAUX OCM",
U204="No root CAuse","No root cause",
U204="ODU HS","TX ISSUE",
U204="IP &amp; VLAN","TX ISSUE",
U204="Warehouse HUAWEI","SPARE-ISSUE",
U204="SPARE-HS","SPARE-ISSUE",
U204="Power Telco","RAN ISSUE",U204="no impacts","no impacts"
),"")</f>
        <v>No root cause</v>
      </c>
      <c r="U204" s="68" t="s">
        <v>5691</v>
      </c>
      <c r="V204" s="41" t="str" cm="1">
        <f t="array" ref="V204">IFERROR(_xlfn.IFS(
U204="MPR ISSUE","ACTIVE",
U204="BSS Hardware Issue","ACTIVE",
U204="Sites strategiques, MLL, Pylone, etc.","PASSIVE",
U204="AKTIVCO DEFAUT GE &amp; POWER Cabinet","PASSIVE",
U204="AKTIVCO Coupure ENEO &amp; Baisse de tension","PASSIVE",
U204="Coupure ENEO &amp; Baisse de tension","PASSIVE",
U204="Defaut GE &amp; POWER Cabinet","PASSIVE",
U204="Sharing","PASSIVE",
U204="Sites strategiques &amp; DataCenter","PASSIVE",
U204="Exclu","Exclu",
U204="SAT","ACTIVE",
U204="SPARE-ISSUE","SPARE-ISSUE",
U204="Fiber CAmtel","ACTIVE",
U204="Fiber AOF","ACTIVE",
U204="Projet OCM (HUAWEI)","PLANNED WORKS",
U204="Projet OCM (NOKIA)","PLANNED WORKS",
U204="ACCESS-ISSUE","ACCESS-ISSUE",
U204="Projet OCM (ZTE, NOKIA, autres projets)","PLANNED WORKS",
U204="No root CAuse","No root cause",
U204="ODU HS","ACTIVE",
U204="IP &amp; VLAN","ACTIVE",
U204="Warehouse HUAWEI","SPARE-ISSUE",
U204="SPARE-HS","SPARE-ISSUE",
U204="Power Telco","ACTIVE", U204="no impacts","no impacts"
),"")</f>
        <v>No root cause</v>
      </c>
      <c r="W204" s="119"/>
      <c r="X204" s="119"/>
      <c r="Y204" s="119"/>
      <c r="Z204" s="119"/>
      <c r="AA204" s="119"/>
      <c r="AB204" s="17" t="s">
        <v>5465</v>
      </c>
      <c r="AC204" s="17" t="str">
        <f>_xlfn.XLOOKUP(B204,'INCIDENT-04-27-2026'!E:E,'INCIDENT-04-27-2026'!F:F,"")</f>
        <v/>
      </c>
      <c r="AD204" s="9"/>
      <c r="AE204" s="7" t="s">
        <v>5465</v>
      </c>
      <c r="AF204" s="6" t="str">
        <f>_xlfn.XLOOKUP(B204,'[13]Input_27-04'!$B:$B,'[13]Input_27-04'!$M:$M,"")</f>
        <v/>
      </c>
      <c r="AG204" s="7"/>
      <c r="AH204" s="3"/>
      <c r="AI204" s="18" t="str">
        <f>_xlfn.XLOOKUP(B204,'[3]Cells Huawei 27042026 10h'!$B:$B,'[3]Cells Huawei 27042026 10h'!$T:$T,"")</f>
        <v/>
      </c>
      <c r="AJ204" s="18" t="str">
        <f>_xlfn.XLOOKUP(B204,'[3]Cells Huawei 27042026 15h'!$B:$B,'[3]Cells Huawei 27042026 15h'!$T:$T,"")</f>
        <v/>
      </c>
      <c r="AK204" s="18" t="str">
        <f>_xlfn.XLOOKUP(B204,'[4]cells down 27042026 11h28'!$B:$B,'[4]cells down 27042026 11h28'!$R:$R,"")</f>
        <v/>
      </c>
      <c r="AL204" s="18" t="str">
        <f>_xlfn.XLOOKUP(B204,'[4]cells down 27042026 18h01'!$B:$B,'[4]cells down 27042026 18h01'!$R:$R,"")</f>
        <v/>
      </c>
      <c r="AM204" s="18" t="str">
        <f>_xlfn.XLOOKUP(B204,'[5]cell downs 27042026 11h'!$B:$B,'[5]cell downs 27042026 11h'!$R:$R,"")</f>
        <v/>
      </c>
      <c r="AN204" s="18" t="str">
        <f>_xlfn.XLOOKUP(B204,'[5]cell downs 27042026 17h40'!$B:$B,'[5]cell downs 27042026 17h40'!$R:$R,"")</f>
        <v/>
      </c>
      <c r="AO204" s="18" t="str">
        <f>_xlfn.XLOOKUP(B204,'[6]ALL SITES DOWN'!$D:$D,'[6]ALL SITES DOWN'!$J:$J,"")</f>
        <v/>
      </c>
      <c r="AP204" s="18" t="str">
        <f>_xlfn.XLOOKUP(B204,'[7]ALL SITES DOWN'!$D:$D,'[7]ALL SITES DOWN'!$J:$J,"")</f>
        <v/>
      </c>
      <c r="AQ204" s="9" t="str">
        <f>_xlfn.XLOOKUP(B204,[8]sheet1!$AC:$AC,[8]sheet1!$AF:$AF,"")</f>
        <v/>
      </c>
      <c r="AR204" s="14"/>
      <c r="AS204" s="14" t="s">
        <v>5465</v>
      </c>
      <c r="AT204" s="14" t="str">
        <f>_xlfn.XLOOKUP(B204,'[9]cell downs 18042026 17h'!$B:$B,'[9]cell downs 18042026 17h'!$B:$B,"")</f>
        <v/>
      </c>
      <c r="AU204" s="14" t="str">
        <f>_xlfn.XLOOKUP(B204,'[10]Cells Huawei 19042026 15h'!$B:$B,'[10]Cells Huawei 19042026 15h'!$B:$B,"")</f>
        <v/>
      </c>
      <c r="AV204" s="9" t="str">
        <f>_xlfn.XLOOKUP(B204,'[11]cells down 19042026 9H40'!$B:$B,'[11]cells down 19042026 9H40'!$B:$B,"")</f>
        <v/>
      </c>
    </row>
    <row r="205" spans="1:48" x14ac:dyDescent="0.3">
      <c r="A205" s="1" t="s">
        <v>865</v>
      </c>
      <c r="B205" s="1" t="s">
        <v>866</v>
      </c>
      <c r="C205" s="3" t="str">
        <f>_xlfn.XLOOKUP(B205,'[1]daily break down'!$D:$D,'[1]daily break down'!$E:$E,"")</f>
        <v>Yaounde</v>
      </c>
      <c r="D205" s="1" t="s">
        <v>21</v>
      </c>
      <c r="E205" s="1" t="s">
        <v>30</v>
      </c>
      <c r="F205" s="3" t="s">
        <v>37</v>
      </c>
      <c r="G205" s="1" t="s">
        <v>38</v>
      </c>
      <c r="H205" s="29" t="str">
        <f>_xlfn.XLOOKUP(B205,[2]CALCULATION!$B:$B,[2]CALCULATION!$H:$H,"")</f>
        <v>ZTE</v>
      </c>
      <c r="I205" s="26">
        <v>4.6113486743542982</v>
      </c>
      <c r="J205" s="26">
        <v>14.58513467624339</v>
      </c>
      <c r="K205" s="26">
        <v>31.654053699280606</v>
      </c>
      <c r="L205" s="26">
        <v>0.87245636113037439</v>
      </c>
      <c r="M205" s="26">
        <v>2.9174799462379402</v>
      </c>
      <c r="N205" s="26">
        <v>1.7629974916745859</v>
      </c>
      <c r="O205" s="26">
        <v>3.8120696395602018</v>
      </c>
      <c r="P205" s="114" t="s">
        <v>6362</v>
      </c>
      <c r="Q205" s="42" t="s">
        <v>5538</v>
      </c>
      <c r="R205" s="42"/>
      <c r="S205" s="41" t="str" cm="1">
        <f t="array" ref="S205">IFERROR(_xlfn.IFS(
U205="MPR ISSUE","PDH",
U205="BSS Hardware Issue","BSS",
U205="Sites strategiques, MLL, Pylone, etc.","ENVTECH",
U205="AKTIVCO DEFAUT GE &amp; POWER Cabinet","AKTIVCO",
U205="AKTIVCO Coupure ENEO &amp; Baisse de tension","AKTIVCO GRID ONLY",
U205="Coupure ENEO &amp; Baisse de tension","IHS GRID ONLY",
U205="Defaut GE &amp; POWER Cabinet","IHS",
U205="Sharing","Partners",
U205="Sites strategiques &amp; DataCenter","SST &amp; DC",
U205="Exclu","Exclu",
U205="SAT","SAT",
U205="SPARE-ISSUE","SPARE-ISSUE",
U205="Fiber CAmtel","TRANS_FO_CAMTEL",
U205="Fiber AOF","Fiber AOF",
U205="Projet OCM (HUAWEI)","TRAVAUX-HUAWEI",
U205="Projet OCM (NOKIA)","TRAVAUX-NOKIA",
U205="ACCESS-ISSUE","ACCESS-ISSUE",
U205="Projet OCM (ZTE, NOKIA, autres projets)","TRAVAUX OCM",
U205="No root CAuse","No root cause",
U205="ODU HS","PDH",
U205="IP &amp; VLAN","PDH",
U205="Warehouse HUAWEI","SPARE-ISSUE",
U205="SPARE-HS","SPARE-ISSUE",
U205="Power Telco","BSS",U205="no impacts","no impacts"
),"")</f>
        <v>BSS</v>
      </c>
      <c r="T205" s="41" t="str" cm="1">
        <f t="array" ref="T205">IFERROR(_xlfn.IFS(
U205="MPR ISSUE","TX ISSUE",
U205="BSS Hardware Issue","RAN ISSUE",
U205="Sites strategiques, MLL, Pylone, etc.","ENVTECH",
U205="AKTIVCO DEFAUT GE &amp; POWER Cabinet","POWER ISSUE",
U205="AKTIVCO Coupure ENEO &amp; Baisse de tension","POWER ISSUE",
U205="Coupure ENEO &amp; Baisse de tension","POWER ISSUE",
U205="Defaut GE &amp; POWER Cabinet","POWER ISSUE",
U205="Sharing","POWER ISSUE",
U205="Sites strategiques &amp; DataCenter","POWER ISSUE",
U205="Exclu","Exclu",
U205="SAT","TX ISSUE",
U205="SPARE-ISSUE","SPARE-ISSUE",
U205="Fiber CAmtel","TX ISSUE",
U205="Fiber AOF","TX ISSUE",
U205="Projet OCM (HUAWEI)","TRAVAUX-HUAWEI",
U205="Projet OCM (NOKIA)","TRAVAUX -NOKIA",
U205="ACCESS-ISSUE","ACCESS-ISSUE",
U205="Projet OCM (ZTE, NOKIA, autres projets)","TRAVAUX OCM",
U205="No root CAuse","No root cause",
U205="ODU HS","TX ISSUE",
U205="IP &amp; VLAN","TX ISSUE",
U205="Warehouse HUAWEI","SPARE-ISSUE",
U205="SPARE-HS","SPARE-ISSUE",
U205="Power Telco","RAN ISSUE",U205="no impacts","no impacts"
),"")</f>
        <v>RAN ISSUE</v>
      </c>
      <c r="U205" s="68" t="s">
        <v>5319</v>
      </c>
      <c r="V205" s="41" t="str" cm="1">
        <f t="array" ref="V205">IFERROR(_xlfn.IFS(
U205="MPR ISSUE","ACTIVE",
U205="BSS Hardware Issue","ACTIVE",
U205="Sites strategiques, MLL, Pylone, etc.","PASSIVE",
U205="AKTIVCO DEFAUT GE &amp; POWER Cabinet","PASSIVE",
U205="AKTIVCO Coupure ENEO &amp; Baisse de tension","PASSIVE",
U205="Coupure ENEO &amp; Baisse de tension","PASSIVE",
U205="Defaut GE &amp; POWER Cabinet","PASSIVE",
U205="Sharing","PASSIVE",
U205="Sites strategiques &amp; DataCenter","PASSIVE",
U205="Exclu","Exclu",
U205="SAT","ACTIVE",
U205="SPARE-ISSUE","SPARE-ISSUE",
U205="Fiber CAmtel","ACTIVE",
U205="Fiber AOF","ACTIVE",
U205="Projet OCM (HUAWEI)","PLANNED WORKS",
U205="Projet OCM (NOKIA)","PLANNED WORKS",
U205="ACCESS-ISSUE","ACCESS-ISSUE",
U205="Projet OCM (ZTE, NOKIA, autres projets)","PLANNED WORKS",
U205="No root CAuse","No root cause",
U205="ODU HS","ACTIVE",
U205="IP &amp; VLAN","ACTIVE",
U205="Warehouse HUAWEI","SPARE-ISSUE",
U205="SPARE-HS","SPARE-ISSUE",
U205="Power Telco","ACTIVE", U205="no impacts","no impacts"
),"")</f>
        <v>ACTIVE</v>
      </c>
      <c r="W205" s="119"/>
      <c r="X205" s="119"/>
      <c r="Y205" s="119"/>
      <c r="Z205" s="119"/>
      <c r="AA205" s="119"/>
      <c r="AB205" s="17" t="s">
        <v>6259</v>
      </c>
      <c r="AC205" s="17" t="str">
        <f>_xlfn.XLOOKUP(B205,'INCIDENT-04-27-2026'!E:E,'INCIDENT-04-27-2026'!F:F,"")</f>
        <v/>
      </c>
      <c r="AD205" s="9"/>
      <c r="AE205" s="7" t="s">
        <v>6073</v>
      </c>
      <c r="AF205" s="6" t="str">
        <f>_xlfn.XLOOKUP(B205,'[13]Input_27-04'!$B:$B,'[13]Input_27-04'!$M:$M,"")</f>
        <v>No power issue</v>
      </c>
      <c r="AG205" s="7"/>
      <c r="AH205" s="3"/>
      <c r="AI205" s="18" t="str">
        <f>_xlfn.XLOOKUP(B205,'[3]Cells Huawei 27042026 10h'!$B:$B,'[3]Cells Huawei 27042026 10h'!$T:$T,"")</f>
        <v/>
      </c>
      <c r="AJ205" s="18" t="str">
        <f>_xlfn.XLOOKUP(B205,'[3]Cells Huawei 27042026 15h'!$B:$B,'[3]Cells Huawei 27042026 15h'!$T:$T,"")</f>
        <v/>
      </c>
      <c r="AK205" s="18" t="str">
        <f>_xlfn.XLOOKUP(B205,'[4]cells down 27042026 11h28'!$B:$B,'[4]cells down 27042026 11h28'!$R:$R,"")</f>
        <v/>
      </c>
      <c r="AL205" s="18"/>
      <c r="AM205" s="18" t="str">
        <f>_xlfn.XLOOKUP(B205,'[5]cell downs 27042026 11h'!$B:$B,'[5]cell downs 27042026 11h'!$R:$R,"")</f>
        <v/>
      </c>
      <c r="AN205" s="18" t="str">
        <f>_xlfn.XLOOKUP(B205,'[5]cell downs 27042026 17h40'!$B:$B,'[5]cell downs 27042026 17h40'!$R:$R,"")</f>
        <v/>
      </c>
      <c r="AO205" s="18" t="str">
        <f>_xlfn.XLOOKUP(B205,'[6]ALL SITES DOWN'!$D:$D,'[6]ALL SITES DOWN'!$J:$J,"")</f>
        <v/>
      </c>
      <c r="AP205" s="18" t="str">
        <f>_xlfn.XLOOKUP(B205,'[7]ALL SITES DOWN'!$D:$D,'[7]ALL SITES DOWN'!$J:$J,"")</f>
        <v/>
      </c>
      <c r="AQ205" s="9" t="str">
        <f>_xlfn.XLOOKUP(B205,[8]sheet1!$AC:$AC,[8]sheet1!$AF:$AF,"")</f>
        <v>(04/27/2026 ticket):-INC-20260427-00008851</v>
      </c>
      <c r="AR205" s="14"/>
      <c r="AS205" s="14" t="s">
        <v>866</v>
      </c>
      <c r="AT205" s="14" t="str">
        <f>_xlfn.XLOOKUP(B205,'[9]cell downs 18042026 17h'!$B:$B,'[9]cell downs 18042026 17h'!$B:$B,"")</f>
        <v/>
      </c>
      <c r="AU205" s="14" t="str">
        <f>_xlfn.XLOOKUP(B205,'[10]Cells Huawei 19042026 15h'!$B:$B,'[10]Cells Huawei 19042026 15h'!$B:$B,"")</f>
        <v/>
      </c>
      <c r="AV205" s="9" t="str">
        <f>_xlfn.XLOOKUP(B205,'[11]cells down 19042026 9H40'!$B:$B,'[11]cells down 19042026 9H40'!$B:$B,"")</f>
        <v>CTR_652</v>
      </c>
    </row>
    <row r="206" spans="1:48" x14ac:dyDescent="0.3">
      <c r="A206" s="1" t="s">
        <v>3290</v>
      </c>
      <c r="B206" s="8" t="s">
        <v>3291</v>
      </c>
      <c r="C206" s="3" t="str">
        <f>_xlfn.XLOOKUP(B206,'[1]daily break down'!$D:$D,'[1]daily break down'!$E:$E,"")</f>
        <v>LITTORAL</v>
      </c>
      <c r="D206" s="1" t="s">
        <v>11</v>
      </c>
      <c r="E206" s="1" t="s">
        <v>96</v>
      </c>
      <c r="F206" s="3" t="s">
        <v>31</v>
      </c>
      <c r="G206" s="1" t="s">
        <v>3290</v>
      </c>
      <c r="H206" s="28" t="str">
        <f>_xlfn.XLOOKUP(B206,[2]CALCULATION!$B:$B,[2]CALCULATION!$H:$H,"")</f>
        <v>NOKIA</v>
      </c>
      <c r="I206" s="26">
        <v>7.0133484544310916</v>
      </c>
      <c r="J206" s="26">
        <v>1.4603897178633292</v>
      </c>
      <c r="K206" s="26">
        <v>2.2682295902497769</v>
      </c>
      <c r="L206" s="26">
        <v>0.22175005727336086</v>
      </c>
      <c r="M206" s="26">
        <v>0</v>
      </c>
      <c r="N206" s="26">
        <v>0.27980548219303192</v>
      </c>
      <c r="O206" s="26">
        <v>3.6992270990460372</v>
      </c>
      <c r="P206" s="114" t="s">
        <v>6362</v>
      </c>
      <c r="Q206" s="42" t="s">
        <v>5538</v>
      </c>
      <c r="R206" s="42"/>
      <c r="S206" s="41" t="str" cm="1">
        <f t="array" ref="S206">IFERROR(_xlfn.IFS(
U206="MPR ISSUE","PDH",
U206="BSS Hardware Issue","BSS",
U206="Sites strategiques, MLL, Pylone, etc.","ENVTECH",
U206="AKTIVCO DEFAUT GE &amp; POWER Cabinet","AKTIVCO",
U206="AKTIVCO Coupure ENEO &amp; Baisse de tension","AKTIVCO GRID ONLY",
U206="Coupure ENEO &amp; Baisse de tension","IHS GRID ONLY",
U206="Defaut GE &amp; POWER Cabinet","IHS",
U206="Sharing","Partners",
U206="Sites strategiques &amp; DataCenter","SST &amp; DC",
U206="Exclu","Exclu",
U206="SAT","SAT",
U206="SPARE-ISSUE","SPARE-ISSUE",
U206="Fiber CAmtel","TRANS_FO_CAMTEL",
U206="Fiber AOF","Fiber AOF",
U206="Projet OCM (HUAWEI)","TRAVAUX-HUAWEI",
U206="Projet OCM (NOKIA)","TRAVAUX-NOKIA",
U206="ACCESS-ISSUE","ACCESS-ISSUE",
U206="Projet OCM (ZTE, NOKIA, autres projets)","TRAVAUX OCM",
U206="No root CAuse","No root cause",
U206="ODU HS","PDH",
U206="IP &amp; VLAN","PDH",
U206="Warehouse HUAWEI","SPARE-ISSUE",
U206="SPARE-HS","SPARE-ISSUE",
U206="Power Telco","BSS",U206="no impacts","no impacts"
),"")</f>
        <v>IHS</v>
      </c>
      <c r="T206" s="41" t="str" cm="1">
        <f t="array" ref="T206">IFERROR(_xlfn.IFS(
U206="MPR ISSUE","TX ISSUE",
U206="BSS Hardware Issue","RAN ISSUE",
U206="Sites strategiques, MLL, Pylone, etc.","ENVTECH",
U206="AKTIVCO DEFAUT GE &amp; POWER Cabinet","POWER ISSUE",
U206="AKTIVCO Coupure ENEO &amp; Baisse de tension","POWER ISSUE",
U206="Coupure ENEO &amp; Baisse de tension","POWER ISSUE",
U206="Defaut GE &amp; POWER Cabinet","POWER ISSUE",
U206="Sharing","POWER ISSUE",
U206="Sites strategiques &amp; DataCenter","POWER ISSUE",
U206="Exclu","Exclu",
U206="SAT","TX ISSUE",
U206="SPARE-ISSUE","SPARE-ISSUE",
U206="Fiber CAmtel","TX ISSUE",
U206="Fiber AOF","TX ISSUE",
U206="Projet OCM (HUAWEI)","TRAVAUX-HUAWEI",
U206="Projet OCM (NOKIA)","TRAVAUX -NOKIA",
U206="ACCESS-ISSUE","ACCESS-ISSUE",
U206="Projet OCM (ZTE, NOKIA, autres projets)","TRAVAUX OCM",
U206="No root CAuse","No root cause",
U206="ODU HS","TX ISSUE",
U206="IP &amp; VLAN","TX ISSUE",
U206="Warehouse HUAWEI","SPARE-ISSUE",
U206="SPARE-HS","SPARE-ISSUE",
U206="Power Telco","RAN ISSUE",U206="no impacts","no impacts"
),"")</f>
        <v>POWER ISSUE</v>
      </c>
      <c r="U206" s="68" t="s">
        <v>5329</v>
      </c>
      <c r="V206" s="41" t="str" cm="1">
        <f t="array" ref="V206">IFERROR(_xlfn.IFS(
U206="MPR ISSUE","ACTIVE",
U206="BSS Hardware Issue","ACTIVE",
U206="Sites strategiques, MLL, Pylone, etc.","PASSIVE",
U206="AKTIVCO DEFAUT GE &amp; POWER Cabinet","PASSIVE",
U206="AKTIVCO Coupure ENEO &amp; Baisse de tension","PASSIVE",
U206="Coupure ENEO &amp; Baisse de tension","PASSIVE",
U206="Defaut GE &amp; POWER Cabinet","PASSIVE",
U206="Sharing","PASSIVE",
U206="Sites strategiques &amp; DataCenter","PASSIVE",
U206="Exclu","Exclu",
U206="SAT","ACTIVE",
U206="SPARE-ISSUE","SPARE-ISSUE",
U206="Fiber CAmtel","ACTIVE",
U206="Fiber AOF","ACTIVE",
U206="Projet OCM (HUAWEI)","PLANNED WORKS",
U206="Projet OCM (NOKIA)","PLANNED WORKS",
U206="ACCESS-ISSUE","ACCESS-ISSUE",
U206="Projet OCM (ZTE, NOKIA, autres projets)","PLANNED WORKS",
U206="No root CAuse","No root cause",
U206="ODU HS","ACTIVE",
U206="IP &amp; VLAN","ACTIVE",
U206="Warehouse HUAWEI","SPARE-ISSUE",
U206="SPARE-HS","SPARE-ISSUE",
U206="Power Telco","ACTIVE", U206="no impacts","no impacts"
),"")</f>
        <v>PASSIVE</v>
      </c>
      <c r="W206" s="119" t="s">
        <v>6383</v>
      </c>
      <c r="X206" s="119"/>
      <c r="Y206" s="119"/>
      <c r="Z206" s="119"/>
      <c r="AA206" s="119" t="s">
        <v>6365</v>
      </c>
      <c r="AB206" s="17" t="s">
        <v>6260</v>
      </c>
      <c r="AC206" s="17" t="str">
        <f>_xlfn.XLOOKUP(B206,'INCIDENT-04-27-2026'!E:E,'INCIDENT-04-27-2026'!F:F,"")</f>
        <v xml:space="preserve">(04/27/2026 incident ) :impacted by  LIT_138_Z_Sackbayeme(LIT-138) ,defaut , Disjoncteur dans la baie TX  || Action : remplacement </v>
      </c>
      <c r="AD206" s="9" t="s">
        <v>6044</v>
      </c>
      <c r="AE206" s="7" t="s">
        <v>6070</v>
      </c>
      <c r="AF206" s="6" t="str">
        <f>_xlfn.XLOOKUP(B206,'[13]Input_27-04'!$B:$B,'[13]Input_27-04'!$M:$M,"")</f>
        <v/>
      </c>
      <c r="AG206" s="7"/>
      <c r="AH206" s="3"/>
      <c r="AI206" s="18" t="str">
        <f>_xlfn.XLOOKUP(B206,'[3]Cells Huawei 27042026 10h'!$B:$B,'[3]Cells Huawei 27042026 10h'!$T:$T,"")</f>
        <v/>
      </c>
      <c r="AJ206" s="18" t="str">
        <f>_xlfn.XLOOKUP(B206,'[3]Cells Huawei 27042026 15h'!$B:$B,'[3]Cells Huawei 27042026 15h'!$T:$T,"")</f>
        <v/>
      </c>
      <c r="AK206" s="18" t="str">
        <f>_xlfn.XLOOKUP(B206,'[4]cells down 27042026 11h28'!$B:$B,'[4]cells down 27042026 11h28'!$R:$R,"")</f>
        <v/>
      </c>
      <c r="AL206" s="18" t="str">
        <f>_xlfn.XLOOKUP(B206,'[4]cells down 27042026 18h01'!$B:$B,'[4]cells down 27042026 18h01'!$R:$R,"")</f>
        <v/>
      </c>
      <c r="AM206" s="18" t="str">
        <f>_xlfn.XLOOKUP(B206,'[5]cell downs 27042026 11h'!$B:$B,'[5]cell downs 27042026 11h'!$R:$R,"")</f>
        <v/>
      </c>
      <c r="AN206" s="18" t="str">
        <f>_xlfn.XLOOKUP(B206,'[5]cell downs 27042026 17h40'!$B:$B,'[5]cell downs 27042026 17h40'!$R:$R,"")</f>
        <v/>
      </c>
      <c r="AO206" s="18" t="str">
        <f>_xlfn.XLOOKUP(B206,'[6]ALL SITES DOWN'!$D:$D,'[6]ALL SITES DOWN'!$J:$J,"")</f>
        <v/>
      </c>
      <c r="AP206" s="18" t="str">
        <f>_xlfn.XLOOKUP(B206,'[7]ALL SITES DOWN'!$D:$D,'[7]ALL SITES DOWN'!$J:$J,"")</f>
        <v>(04/27/2026 ocm ran 11h):-power status check ongoing</v>
      </c>
      <c r="AQ206" s="9" t="str">
        <f>_xlfn.XLOOKUP(B206,[8]sheet1!$AC:$AC,[8]sheet1!$AF:$AF,"")</f>
        <v>(04/27/2026 ticket):-INC-20260427-00005917…we check the power issue on site to Sackbayeme…Others Transmission equipement fault</v>
      </c>
      <c r="AR206" s="14"/>
      <c r="AS206" s="14" t="s">
        <v>5465</v>
      </c>
      <c r="AT206" s="14" t="str">
        <f>_xlfn.XLOOKUP(B206,'[9]cell downs 18042026 17h'!$B:$B,'[9]cell downs 18042026 17h'!$B:$B,"")</f>
        <v/>
      </c>
      <c r="AU206" s="14" t="str">
        <f>_xlfn.XLOOKUP(B206,'[10]Cells Huawei 19042026 15h'!$B:$B,'[10]Cells Huawei 19042026 15h'!$B:$B,"")</f>
        <v/>
      </c>
      <c r="AV206" s="9" t="str">
        <f>_xlfn.XLOOKUP(B206,'[11]cells down 19042026 9H40'!$B:$B,'[11]cells down 19042026 9H40'!$B:$B,"")</f>
        <v/>
      </c>
    </row>
    <row r="207" spans="1:48" x14ac:dyDescent="0.3">
      <c r="A207" s="1" t="s">
        <v>617</v>
      </c>
      <c r="B207" s="8" t="s">
        <v>618</v>
      </c>
      <c r="C207" s="3" t="str">
        <f>_xlfn.XLOOKUP(B207,'[1]daily break down'!$D:$D,'[1]daily break down'!$E:$E,"")</f>
        <v>CENTRE</v>
      </c>
      <c r="D207" s="1" t="s">
        <v>11</v>
      </c>
      <c r="E207" s="1" t="s">
        <v>96</v>
      </c>
      <c r="F207" s="3" t="s">
        <v>226</v>
      </c>
      <c r="G207" s="1" t="s">
        <v>619</v>
      </c>
      <c r="H207" s="28" t="str">
        <f>_xlfn.XLOOKUP(B207,[2]CALCULATION!$B:$B,[2]CALCULATION!$H:$H,"")</f>
        <v>NOKIA</v>
      </c>
      <c r="I207" s="26">
        <v>1.602232095721579</v>
      </c>
      <c r="J207" s="26">
        <v>2.1859563739716292</v>
      </c>
      <c r="K207" s="26">
        <v>1.5987185852930519</v>
      </c>
      <c r="L207" s="26">
        <v>1.6374563753984355</v>
      </c>
      <c r="M207" s="26">
        <v>1.9106541050643062</v>
      </c>
      <c r="N207" s="26">
        <v>4.5243313272437238</v>
      </c>
      <c r="O207" s="26">
        <v>3.6714935522624867</v>
      </c>
      <c r="P207" s="114" t="s">
        <v>6362</v>
      </c>
      <c r="Q207" s="42" t="s">
        <v>5538</v>
      </c>
      <c r="R207" s="42"/>
      <c r="S207" s="41" t="str" cm="1">
        <f t="array" ref="S207">IFERROR(_xlfn.IFS(
U207="MPR ISSUE","PDH",
U207="BSS Hardware Issue","BSS",
U207="Sites strategiques, MLL, Pylone, etc.","ENVTECH",
U207="AKTIVCO DEFAUT GE &amp; POWER Cabinet","AKTIVCO",
U207="AKTIVCO Coupure ENEO &amp; Baisse de tension","AKTIVCO GRID ONLY",
U207="Coupure ENEO &amp; Baisse de tension","IHS GRID ONLY",
U207="Defaut GE &amp; POWER Cabinet","IHS",
U207="Sharing","Partners",
U207="Sites strategiques &amp; DataCenter","SST &amp; DC",
U207="Exclu","Exclu",
U207="SAT","SAT",
U207="SPARE-ISSUE","SPARE-ISSUE",
U207="Fiber CAmtel","TRANS_FO_CAMTEL",
U207="Fiber AOF","Fiber AOF",
U207="Projet OCM (HUAWEI)","TRAVAUX-HUAWEI",
U207="Projet OCM (NOKIA)","TRAVAUX-NOKIA",
U207="ACCESS-ISSUE","ACCESS-ISSUE",
U207="Projet OCM (ZTE, NOKIA, autres projets)","TRAVAUX OCM",
U207="No root CAuse","No root cause",
U207="ODU HS","PDH",
U207="IP &amp; VLAN","PDH",
U207="Warehouse HUAWEI","SPARE-ISSUE",
U207="SPARE-HS","SPARE-ISSUE",
U207="Power Telco","BSS",U207="no impacts","no impacts"
),"")</f>
        <v>BSS</v>
      </c>
      <c r="T207" s="41" t="str" cm="1">
        <f t="array" ref="T207">IFERROR(_xlfn.IFS(
U207="MPR ISSUE","TX ISSUE",
U207="BSS Hardware Issue","RAN ISSUE",
U207="Sites strategiques, MLL, Pylone, etc.","ENVTECH",
U207="AKTIVCO DEFAUT GE &amp; POWER Cabinet","POWER ISSUE",
U207="AKTIVCO Coupure ENEO &amp; Baisse de tension","POWER ISSUE",
U207="Coupure ENEO &amp; Baisse de tension","POWER ISSUE",
U207="Defaut GE &amp; POWER Cabinet","POWER ISSUE",
U207="Sharing","POWER ISSUE",
U207="Sites strategiques &amp; DataCenter","POWER ISSUE",
U207="Exclu","Exclu",
U207="SAT","TX ISSUE",
U207="SPARE-ISSUE","SPARE-ISSUE",
U207="Fiber CAmtel","TX ISSUE",
U207="Fiber AOF","TX ISSUE",
U207="Projet OCM (HUAWEI)","TRAVAUX-HUAWEI",
U207="Projet OCM (NOKIA)","TRAVAUX -NOKIA",
U207="ACCESS-ISSUE","ACCESS-ISSUE",
U207="Projet OCM (ZTE, NOKIA, autres projets)","TRAVAUX OCM",
U207="No root CAuse","No root cause",
U207="ODU HS","TX ISSUE",
U207="IP &amp; VLAN","TX ISSUE",
U207="Warehouse HUAWEI","SPARE-ISSUE",
U207="SPARE-HS","SPARE-ISSUE",
U207="Power Telco","RAN ISSUE",U207="no impacts","no impacts"
),"")</f>
        <v>RAN ISSUE</v>
      </c>
      <c r="U207" s="68" t="s">
        <v>5319</v>
      </c>
      <c r="V207" s="41" t="str" cm="1">
        <f t="array" ref="V207">IFERROR(_xlfn.IFS(
U207="MPR ISSUE","ACTIVE",
U207="BSS Hardware Issue","ACTIVE",
U207="Sites strategiques, MLL, Pylone, etc.","PASSIVE",
U207="AKTIVCO DEFAUT GE &amp; POWER Cabinet","PASSIVE",
U207="AKTIVCO Coupure ENEO &amp; Baisse de tension","PASSIVE",
U207="Coupure ENEO &amp; Baisse de tension","PASSIVE",
U207="Defaut GE &amp; POWER Cabinet","PASSIVE",
U207="Sharing","PASSIVE",
U207="Sites strategiques &amp; DataCenter","PASSIVE",
U207="Exclu","Exclu",
U207="SAT","ACTIVE",
U207="SPARE-ISSUE","SPARE-ISSUE",
U207="Fiber CAmtel","ACTIVE",
U207="Fiber AOF","ACTIVE",
U207="Projet OCM (HUAWEI)","PLANNED WORKS",
U207="Projet OCM (NOKIA)","PLANNED WORKS",
U207="ACCESS-ISSUE","ACCESS-ISSUE",
U207="Projet OCM (ZTE, NOKIA, autres projets)","PLANNED WORKS",
U207="No root CAuse","No root cause",
U207="ODU HS","ACTIVE",
U207="IP &amp; VLAN","ACTIVE",
U207="Warehouse HUAWEI","SPARE-ISSUE",
U207="SPARE-HS","SPARE-ISSUE",
U207="Power Telco","ACTIVE", U207="no impacts","no impacts"
),"")</f>
        <v>ACTIVE</v>
      </c>
      <c r="W207" s="119"/>
      <c r="X207" s="119"/>
      <c r="Y207" s="119"/>
      <c r="Z207" s="119"/>
      <c r="AA207" s="119"/>
      <c r="AB207" s="17" t="s">
        <v>6261</v>
      </c>
      <c r="AC207" s="17" t="str">
        <f>_xlfn.XLOOKUP(B207,'INCIDENT-04-27-2026'!E:E,'INCIDENT-04-27-2026'!F:F,"")</f>
        <v/>
      </c>
      <c r="AD207" s="9"/>
      <c r="AE207" s="7" t="s">
        <v>6129</v>
      </c>
      <c r="AF207" s="6" t="str">
        <f>_xlfn.XLOOKUP(B207,'[13]Input_27-04'!$B:$B,'[13]Input_27-04'!$M:$M,"")</f>
        <v/>
      </c>
      <c r="AG207" s="7"/>
      <c r="AH207" s="3"/>
      <c r="AI207" s="18" t="str">
        <f>_xlfn.XLOOKUP(B207,'[3]Cells Huawei 27042026 10h'!$B:$B,'[3]Cells Huawei 27042026 10h'!$T:$T,"")</f>
        <v/>
      </c>
      <c r="AJ207" s="18" t="str">
        <f>_xlfn.XLOOKUP(B207,'[3]Cells Huawei 27042026 15h'!$B:$B,'[3]Cells Huawei 27042026 15h'!$T:$T,"")</f>
        <v/>
      </c>
      <c r="AK207" s="18" t="str">
        <f>_xlfn.XLOOKUP(B207,'[4]cells down 27042026 11h28'!$B:$B,'[4]cells down 27042026 11h28'!$R:$R,"")</f>
        <v/>
      </c>
      <c r="AL207" s="18" t="str">
        <f>_xlfn.XLOOKUP(B207,'[4]cells down 27042026 18h01'!$B:$B,'[4]cells down 27042026 18h01'!$R:$R,"")</f>
        <v/>
      </c>
      <c r="AM207" s="18" t="str">
        <f>_xlfn.XLOOKUP(B207,'[5]cell downs 27042026 11h'!$B:$B,'[5]cell downs 27042026 11h'!$R:$R,"")</f>
        <v/>
      </c>
      <c r="AN207" s="18" t="str">
        <f>_xlfn.XLOOKUP(B207,'[5]cell downs 27042026 17h40'!$B:$B,'[5]cell downs 27042026 17h40'!$R:$R,"")</f>
        <v/>
      </c>
      <c r="AO207" s="18" t="str">
        <f>_xlfn.XLOOKUP(B207,'[6]ALL SITES DOWN'!$D:$D,'[6]ALL SITES DOWN'!$J:$J,"")</f>
        <v/>
      </c>
      <c r="AP207" s="18" t="str">
        <f>_xlfn.XLOOKUP(B207,'[7]ALL SITES DOWN'!$D:$D,'[7]ALL SITES DOWN'!$J:$J,"")</f>
        <v xml:space="preserve">(04/27/2026 ocm ran 11h):-27/04/2026 FM manage avec le level 0 sur moloundou ETA=12H UTC 
26/04/2026 Need FME on the site to check iDirect &amp; IBUC status, FME Hugues Hachua activated ETA ASAP </v>
      </c>
      <c r="AQ207" s="9" t="str">
        <f>_xlfn.XLOOKUP(B207,[8]sheet1!$AC:$AC,[8]sheet1!$AF:$AF,"")</f>
        <v/>
      </c>
      <c r="AR207" s="14"/>
      <c r="AS207" s="14" t="s">
        <v>5465</v>
      </c>
      <c r="AT207" s="14" t="str">
        <f>_xlfn.XLOOKUP(B207,'[9]cell downs 18042026 17h'!$B:$B,'[9]cell downs 18042026 17h'!$B:$B,"")</f>
        <v/>
      </c>
      <c r="AU207" s="14" t="str">
        <f>_xlfn.XLOOKUP(B207,'[10]Cells Huawei 19042026 15h'!$B:$B,'[10]Cells Huawei 19042026 15h'!$B:$B,"")</f>
        <v/>
      </c>
      <c r="AV207" s="9" t="str">
        <f>_xlfn.XLOOKUP(B207,'[11]cells down 19042026 9H40'!$B:$B,'[11]cells down 19042026 9H40'!$B:$B,"")</f>
        <v/>
      </c>
    </row>
    <row r="208" spans="1:48" hidden="1" x14ac:dyDescent="0.3">
      <c r="A208" s="1" t="s">
        <v>760</v>
      </c>
      <c r="B208" s="1" t="s">
        <v>761</v>
      </c>
      <c r="C208" s="3" t="str">
        <f>_xlfn.XLOOKUP(B208,'[1]daily break down'!$D:$D,'[1]daily break down'!$E:$E,"")</f>
        <v>NORD-OUEST</v>
      </c>
      <c r="D208" s="1" t="s">
        <v>11</v>
      </c>
      <c r="E208" s="1" t="s">
        <v>12</v>
      </c>
      <c r="F208" s="3" t="s">
        <v>51</v>
      </c>
      <c r="G208" s="1" t="s">
        <v>762</v>
      </c>
      <c r="H208" s="28" t="str">
        <f>_xlfn.XLOOKUP(B208,[2]CALCULATION!$B:$B,[2]CALCULATION!$H:$H,"")</f>
        <v>NOKIA</v>
      </c>
      <c r="I208" s="26">
        <v>4.6852750739799047E-2</v>
      </c>
      <c r="J208" s="26">
        <v>4.8970666289989815</v>
      </c>
      <c r="K208" s="26">
        <v>4.7952104967283331</v>
      </c>
      <c r="L208" s="26">
        <v>4.6228522998690194</v>
      </c>
      <c r="M208" s="26">
        <v>4.6228522998690194</v>
      </c>
      <c r="N208" s="26">
        <v>4.6228522998690194</v>
      </c>
      <c r="O208" s="26">
        <v>3.641833817020657</v>
      </c>
      <c r="P208" s="114" t="s">
        <v>6362</v>
      </c>
      <c r="Q208" s="42" t="s">
        <v>6353</v>
      </c>
      <c r="R208" s="42"/>
      <c r="S208" s="41" t="str" cm="1">
        <f t="array" ref="S208">IFERROR(_xlfn.IFS(
U208="MPR ISSUE","PDH",
U208="BSS Hardware Issue","BSS",
U208="Sites strategiques, MLL, Pylone, etc.","ENVTECH",
U208="AKTIVCO DEFAUT GE &amp; POWER Cabinet","AKTIVCO",
U208="AKTIVCO Coupure ENEO &amp; Baisse de tension","AKTIVCO GRID ONLY",
U208="Coupure ENEO &amp; Baisse de tension","IHS GRID ONLY",
U208="Defaut GE &amp; POWER Cabinet","IHS",
U208="Sharing","Partners",
U208="Sites strategiques &amp; DataCenter","SST &amp; DC",
U208="Exclu","Exclu",
U208="SAT","SAT",
U208="SPARE-ISSUE","SPARE-ISSUE",
U208="Fiber CAmtel","TRANS_FO_CAMTEL",
U208="Fiber AOF","Fiber AOF",
U208="Projet OCM (HUAWEI)","TRAVAUX-HUAWEI",
U208="Projet OCM (NOKIA)","TRAVAUX-NOKIA",
U208="ACCESS-ISSUE","ACCESS-ISSUE",
U208="Projet OCM (ZTE, NOKIA, autres projets)","TRAVAUX OCM",
U208="No root CAuse","No root cause",
U208="ODU HS","PDH",
U208="IP &amp; VLAN","PDH",
U208="Warehouse HUAWEI","SPARE-ISSUE",
U208="SPARE-HS","SPARE-ISSUE",
U208="Power Telco","BSS",U208="no impacts","no impacts"
),"")</f>
        <v>ACCESS-ISSUE</v>
      </c>
      <c r="T208" s="41" t="str" cm="1">
        <f t="array" ref="T208">IFERROR(_xlfn.IFS(
U208="MPR ISSUE","TX ISSUE",
U208="BSS Hardware Issue","RAN ISSUE",
U208="Sites strategiques, MLL, Pylone, etc.","ENVTECH",
U208="AKTIVCO DEFAUT GE &amp; POWER Cabinet","POWER ISSUE",
U208="AKTIVCO Coupure ENEO &amp; Baisse de tension","POWER ISSUE",
U208="Coupure ENEO &amp; Baisse de tension","POWER ISSUE",
U208="Defaut GE &amp; POWER Cabinet","POWER ISSUE",
U208="Sharing","POWER ISSUE",
U208="Sites strategiques &amp; DataCenter","POWER ISSUE",
U208="Exclu","Exclu",
U208="SAT","TX ISSUE",
U208="SPARE-ISSUE","SPARE-ISSUE",
U208="Fiber CAmtel","TX ISSUE",
U208="Fiber AOF","TX ISSUE",
U208="Projet OCM (HUAWEI)","TRAVAUX-HUAWEI",
U208="Projet OCM (NOKIA)","TRAVAUX -NOKIA",
U208="ACCESS-ISSUE","ACCESS-ISSUE",
U208="Projet OCM (ZTE, NOKIA, autres projets)","TRAVAUX OCM",
U208="No root CAuse","No root cause",
U208="ODU HS","TX ISSUE",
U208="IP &amp; VLAN","TX ISSUE",
U208="Warehouse HUAWEI","SPARE-ISSUE",
U208="SPARE-HS","SPARE-ISSUE",
U208="Power Telco","RAN ISSUE",U208="no impacts","no impacts"
),"")</f>
        <v>ACCESS-ISSUE</v>
      </c>
      <c r="U208" s="68" t="s">
        <v>25</v>
      </c>
      <c r="V208" s="41" t="str" cm="1">
        <f t="array" ref="V208">IFERROR(_xlfn.IFS(
U208="MPR ISSUE","ACTIVE",
U208="BSS Hardware Issue","ACTIVE",
U208="Sites strategiques, MLL, Pylone, etc.","PASSIVE",
U208="AKTIVCO DEFAUT GE &amp; POWER Cabinet","PASSIVE",
U208="AKTIVCO Coupure ENEO &amp; Baisse de tension","PASSIVE",
U208="Coupure ENEO &amp; Baisse de tension","PASSIVE",
U208="Defaut GE &amp; POWER Cabinet","PASSIVE",
U208="Sharing","PASSIVE",
U208="Sites strategiques &amp; DataCenter","PASSIVE",
U208="Exclu","Exclu",
U208="SAT","ACTIVE",
U208="SPARE-ISSUE","SPARE-ISSUE",
U208="Fiber CAmtel","ACTIVE",
U208="Fiber AOF","ACTIVE",
U208="Projet OCM (HUAWEI)","PLANNED WORKS",
U208="Projet OCM (NOKIA)","PLANNED WORKS",
U208="ACCESS-ISSUE","ACCESS-ISSUE",
U208="Projet OCM (ZTE, NOKIA, autres projets)","PLANNED WORKS",
U208="No root CAuse","No root cause",
U208="ODU HS","ACTIVE",
U208="IP &amp; VLAN","ACTIVE",
U208="Warehouse HUAWEI","SPARE-ISSUE",
U208="SPARE-HS","SPARE-ISSUE",
U208="Power Telco","ACTIVE", U208="no impacts","no impacts"
),"")</f>
        <v>ACCESS-ISSUE</v>
      </c>
      <c r="W208" s="113"/>
      <c r="X208" s="113"/>
      <c r="Y208" s="113"/>
      <c r="Z208" s="113"/>
      <c r="AA208" s="113"/>
      <c r="AB208" s="17" t="s">
        <v>6262</v>
      </c>
      <c r="AC208" s="17" t="str">
        <f>_xlfn.XLOOKUP(B208,'INCIDENT-04-27-2026'!E:E,'INCIDENT-04-27-2026'!F:F,"")</f>
        <v/>
      </c>
      <c r="AD208" s="9"/>
      <c r="AE208" s="7" t="s">
        <v>5465</v>
      </c>
      <c r="AF208" s="6" t="str">
        <f>_xlfn.XLOOKUP(B208,'[13]Input_27-04'!$B:$B,'[13]Input_27-04'!$M:$M,"")</f>
        <v/>
      </c>
      <c r="AG208" s="7"/>
      <c r="AH208" s="3"/>
      <c r="AI208" s="18" t="str">
        <f>_xlfn.XLOOKUP(B208,'[3]Cells Huawei 27042026 10h'!$B:$B,'[3]Cells Huawei 27042026 10h'!$T:$T,"")</f>
        <v/>
      </c>
      <c r="AJ208" s="18" t="str">
        <f>_xlfn.XLOOKUP(B208,'[3]Cells Huawei 27042026 15h'!$B:$B,'[3]Cells Huawei 27042026 15h'!$T:$T,"")</f>
        <v/>
      </c>
      <c r="AK208" s="18" t="str">
        <f>_xlfn.XLOOKUP(B208,'[4]cells down 27042026 11h28'!$B:$B,'[4]cells down 27042026 11h28'!$R:$R,"")</f>
        <v/>
      </c>
      <c r="AL208" s="18" t="str">
        <f>_xlfn.XLOOKUP(B208,'[4]cells down 27042026 18h01'!$B:$B,'[4]cells down 27042026 18h01'!$R:$R,"")</f>
        <v/>
      </c>
      <c r="AM208" s="18" t="str">
        <f>_xlfn.XLOOKUP(B208,'[5]cell downs 27042026 11h'!$B:$B,'[5]cell downs 27042026 11h'!$R:$R,"")</f>
        <v xml:space="preserve">(04/27/2026 cell nokia):-
27/04/2026 : Ghost town 
24/04/2026 : Acess issue 
22/04/2026 : Need BO RAN analysis || Check and replace ABIA || Acess issue </v>
      </c>
      <c r="AN208" s="18" t="str">
        <f>_xlfn.XLOOKUP(B208,'[5]cell downs 27042026 17h40'!$B:$B,'[5]cell downs 27042026 17h40'!$R:$R,"")</f>
        <v xml:space="preserve">(04/27/2026 cell nokia):-
24/04/2026 : Acess issue 
22/04/2026 : Need BO RAN analysis || Check and replace ABIA || Acess issue </v>
      </c>
      <c r="AO208" s="18" t="str">
        <f>_xlfn.XLOOKUP(B208,'[6]ALL SITES DOWN'!$D:$D,'[6]ALL SITES DOWN'!$J:$J,"")</f>
        <v/>
      </c>
      <c r="AP208" s="18" t="str">
        <f>_xlfn.XLOOKUP(B208,'[7]ALL SITES DOWN'!$D:$D,'[7]ALL SITES DOWN'!$J:$J,"")</f>
        <v/>
      </c>
      <c r="AQ208" s="9" t="str">
        <f>_xlfn.XLOOKUP(B208,[8]sheet1!$AC:$AC,[8]sheet1!$AF:$AF,"")</f>
        <v/>
      </c>
      <c r="AR208" s="14"/>
      <c r="AS208" s="14" t="s">
        <v>5465</v>
      </c>
      <c r="AT208" s="14" t="str">
        <f>_xlfn.XLOOKUP(B208,'[9]cell downs 18042026 17h'!$B:$B,'[9]cell downs 18042026 17h'!$B:$B,"")</f>
        <v/>
      </c>
      <c r="AU208" s="14" t="str">
        <f>_xlfn.XLOOKUP(B208,'[10]Cells Huawei 19042026 15h'!$B:$B,'[10]Cells Huawei 19042026 15h'!$B:$B,"")</f>
        <v/>
      </c>
      <c r="AV208" s="9" t="str">
        <f>_xlfn.XLOOKUP(B208,'[11]cells down 19042026 9H40'!$B:$B,'[11]cells down 19042026 9H40'!$B:$B,"")</f>
        <v/>
      </c>
    </row>
    <row r="209" spans="1:48" hidden="1" x14ac:dyDescent="0.3">
      <c r="A209" s="1" t="s">
        <v>1222</v>
      </c>
      <c r="B209" s="1" t="s">
        <v>1223</v>
      </c>
      <c r="C209" s="3" t="str">
        <f>_xlfn.XLOOKUP(B209,'[1]daily break down'!$D:$D,'[1]daily break down'!$E:$E,"")</f>
        <v>NORD-OUEST</v>
      </c>
      <c r="D209" s="1" t="s">
        <v>11</v>
      </c>
      <c r="E209" s="1" t="s">
        <v>96</v>
      </c>
      <c r="F209" s="3" t="s">
        <v>51</v>
      </c>
      <c r="G209" s="1" t="s">
        <v>1224</v>
      </c>
      <c r="H209" s="28" t="str">
        <f>_xlfn.XLOOKUP(B209,[2]CALCULATION!$B:$B,[2]CALCULATION!$H:$H,"")</f>
        <v>NOKIA</v>
      </c>
      <c r="I209" s="26">
        <v>2.9314804827170957</v>
      </c>
      <c r="J209" s="26">
        <v>4.9154724298225334</v>
      </c>
      <c r="K209" s="26">
        <v>4.3926549440263898</v>
      </c>
      <c r="L209" s="26">
        <v>1.2707671651927754</v>
      </c>
      <c r="M209" s="26">
        <v>2.7768146835486385</v>
      </c>
      <c r="N209" s="26">
        <v>5.5825221939714567</v>
      </c>
      <c r="O209" s="26">
        <v>3.6000640636013164</v>
      </c>
      <c r="P209" s="114" t="s">
        <v>6362</v>
      </c>
      <c r="Q209" s="42" t="s">
        <v>6353</v>
      </c>
      <c r="R209" s="42"/>
      <c r="S209" s="41" t="str" cm="1">
        <f t="array" ref="S209">IFERROR(_xlfn.IFS(
U209="MPR ISSUE","PDH",
U209="BSS Hardware Issue","BSS",
U209="Sites strategiques, MLL, Pylone, etc.","ENVTECH",
U209="AKTIVCO DEFAUT GE &amp; POWER Cabinet","AKTIVCO",
U209="AKTIVCO Coupure ENEO &amp; Baisse de tension","AKTIVCO GRID ONLY",
U209="Coupure ENEO &amp; Baisse de tension","IHS GRID ONLY",
U209="Defaut GE &amp; POWER Cabinet","IHS",
U209="Sharing","Partners",
U209="Sites strategiques &amp; DataCenter","SST &amp; DC",
U209="Exclu","Exclu",
U209="SAT","SAT",
U209="SPARE-ISSUE","SPARE-ISSUE",
U209="Fiber CAmtel","TRANS_FO_CAMTEL",
U209="Fiber AOF","Fiber AOF",
U209="Projet OCM (HUAWEI)","TRAVAUX-HUAWEI",
U209="Projet OCM (NOKIA)","TRAVAUX-NOKIA",
U209="ACCESS-ISSUE","ACCESS-ISSUE",
U209="Projet OCM (ZTE, NOKIA, autres projets)","TRAVAUX OCM",
U209="No root CAuse","No root cause",
U209="ODU HS","PDH",
U209="IP &amp; VLAN","PDH",
U209="Warehouse HUAWEI","SPARE-ISSUE",
U209="SPARE-HS","SPARE-ISSUE",
U209="Power Telco","BSS",U209="no impacts","no impacts"
),"")</f>
        <v>ACCESS-ISSUE</v>
      </c>
      <c r="T209" s="41" t="str" cm="1">
        <f t="array" ref="T209">IFERROR(_xlfn.IFS(
U209="MPR ISSUE","TX ISSUE",
U209="BSS Hardware Issue","RAN ISSUE",
U209="Sites strategiques, MLL, Pylone, etc.","ENVTECH",
U209="AKTIVCO DEFAUT GE &amp; POWER Cabinet","POWER ISSUE",
U209="AKTIVCO Coupure ENEO &amp; Baisse de tension","POWER ISSUE",
U209="Coupure ENEO &amp; Baisse de tension","POWER ISSUE",
U209="Defaut GE &amp; POWER Cabinet","POWER ISSUE",
U209="Sharing","POWER ISSUE",
U209="Sites strategiques &amp; DataCenter","POWER ISSUE",
U209="Exclu","Exclu",
U209="SAT","TX ISSUE",
U209="SPARE-ISSUE","SPARE-ISSUE",
U209="Fiber CAmtel","TX ISSUE",
U209="Fiber AOF","TX ISSUE",
U209="Projet OCM (HUAWEI)","TRAVAUX-HUAWEI",
U209="Projet OCM (NOKIA)","TRAVAUX -NOKIA",
U209="ACCESS-ISSUE","ACCESS-ISSUE",
U209="Projet OCM (ZTE, NOKIA, autres projets)","TRAVAUX OCM",
U209="No root CAuse","No root cause",
U209="ODU HS","TX ISSUE",
U209="IP &amp; VLAN","TX ISSUE",
U209="Warehouse HUAWEI","SPARE-ISSUE",
U209="SPARE-HS","SPARE-ISSUE",
U209="Power Telco","RAN ISSUE",U209="no impacts","no impacts"
),"")</f>
        <v>ACCESS-ISSUE</v>
      </c>
      <c r="U209" s="68" t="s">
        <v>25</v>
      </c>
      <c r="V209" s="41" t="str" cm="1">
        <f t="array" ref="V209">IFERROR(_xlfn.IFS(
U209="MPR ISSUE","ACTIVE",
U209="BSS Hardware Issue","ACTIVE",
U209="Sites strategiques, MLL, Pylone, etc.","PASSIVE",
U209="AKTIVCO DEFAUT GE &amp; POWER Cabinet","PASSIVE",
U209="AKTIVCO Coupure ENEO &amp; Baisse de tension","PASSIVE",
U209="Coupure ENEO &amp; Baisse de tension","PASSIVE",
U209="Defaut GE &amp; POWER Cabinet","PASSIVE",
U209="Sharing","PASSIVE",
U209="Sites strategiques &amp; DataCenter","PASSIVE",
U209="Exclu","Exclu",
U209="SAT","ACTIVE",
U209="SPARE-ISSUE","SPARE-ISSUE",
U209="Fiber CAmtel","ACTIVE",
U209="Fiber AOF","ACTIVE",
U209="Projet OCM (HUAWEI)","PLANNED WORKS",
U209="Projet OCM (NOKIA)","PLANNED WORKS",
U209="ACCESS-ISSUE","ACCESS-ISSUE",
U209="Projet OCM (ZTE, NOKIA, autres projets)","PLANNED WORKS",
U209="No root CAuse","No root cause",
U209="ODU HS","ACTIVE",
U209="IP &amp; VLAN","ACTIVE",
U209="Warehouse HUAWEI","SPARE-ISSUE",
U209="SPARE-HS","SPARE-ISSUE",
U209="Power Telco","ACTIVE", U209="no impacts","no impacts"
),"")</f>
        <v>ACCESS-ISSUE</v>
      </c>
      <c r="W209" s="113"/>
      <c r="X209" s="113"/>
      <c r="Y209" s="113"/>
      <c r="Z209" s="113"/>
      <c r="AA209" s="113"/>
      <c r="AB209" s="17" t="s">
        <v>6263</v>
      </c>
      <c r="AC209" s="17" t="str">
        <f>_xlfn.XLOOKUP(B209,'INCIDENT-04-27-2026'!E:E,'INCIDENT-04-27-2026'!F:F,"")</f>
        <v/>
      </c>
      <c r="AD209" s="9"/>
      <c r="AE209" s="7" t="s">
        <v>5465</v>
      </c>
      <c r="AF209" s="6" t="str">
        <f>_xlfn.XLOOKUP(B209,'[13]Input_27-04'!$B:$B,'[13]Input_27-04'!$M:$M,"")</f>
        <v/>
      </c>
      <c r="AG209" s="7"/>
      <c r="AH209" s="3"/>
      <c r="AI209" s="18" t="str">
        <f>_xlfn.XLOOKUP(B209,'[3]Cells Huawei 27042026 10h'!$B:$B,'[3]Cells Huawei 27042026 10h'!$T:$T,"")</f>
        <v/>
      </c>
      <c r="AJ209" s="18" t="str">
        <f>_xlfn.XLOOKUP(B209,'[3]Cells Huawei 27042026 15h'!$B:$B,'[3]Cells Huawei 27042026 15h'!$T:$T,"")</f>
        <v/>
      </c>
      <c r="AK209" s="18" t="str">
        <f>_xlfn.XLOOKUP(B209,'[4]cells down 27042026 11h28'!$B:$B,'[4]cells down 27042026 11h28'!$R:$R,"")</f>
        <v/>
      </c>
      <c r="AL209" s="18" t="str">
        <f>_xlfn.XLOOKUP(B209,'[4]cells down 27042026 18h01'!$B:$B,'[4]cells down 27042026 18h01'!$R:$R,"")</f>
        <v/>
      </c>
      <c r="AM209" s="18" t="str">
        <f>_xlfn.XLOOKUP(B209,'[5]cell downs 27042026 11h'!$B:$B,'[5]cell downs 27042026 11h'!$R:$R,"")</f>
        <v>(04/27/2026 cell nokia):-
27/04/2026 : Ghost town 
23/04/2026 : Check and replace ABIA || Acess issue || UP After remote reset</v>
      </c>
      <c r="AN209" s="18" t="str">
        <f>_xlfn.XLOOKUP(B209,'[5]cell downs 27042026 17h40'!$B:$B,'[5]cell downs 27042026 17h40'!$R:$R,"")</f>
        <v>(04/27/2026 cell nokia):-23/04/2026 : Check and replace ABIA || Acess issue || UP After remote reset</v>
      </c>
      <c r="AO209" s="18" t="str">
        <f>_xlfn.XLOOKUP(B209,'[6]ALL SITES DOWN'!$D:$D,'[6]ALL SITES DOWN'!$J:$J,"")</f>
        <v/>
      </c>
      <c r="AP209" s="18" t="str">
        <f>_xlfn.XLOOKUP(B209,'[7]ALL SITES DOWN'!$D:$D,'[7]ALL SITES DOWN'!$J:$J,"")</f>
        <v/>
      </c>
      <c r="AQ209" s="9" t="str">
        <f>_xlfn.XLOOKUP(B209,[8]sheet1!$AC:$AC,[8]sheet1!$AF:$AF,"")</f>
        <v/>
      </c>
      <c r="AR209" s="14"/>
      <c r="AS209" s="14" t="s">
        <v>5465</v>
      </c>
      <c r="AT209" s="14" t="str">
        <f>_xlfn.XLOOKUP(B209,'[9]cell downs 18042026 17h'!$B:$B,'[9]cell downs 18042026 17h'!$B:$B,"")</f>
        <v>NRO_030</v>
      </c>
      <c r="AU209" s="14" t="str">
        <f>_xlfn.XLOOKUP(B209,'[10]Cells Huawei 19042026 15h'!$B:$B,'[10]Cells Huawei 19042026 15h'!$B:$B,"")</f>
        <v/>
      </c>
      <c r="AV209" s="9" t="str">
        <f>_xlfn.XLOOKUP(B209,'[11]cells down 19042026 9H40'!$B:$B,'[11]cells down 19042026 9H40'!$B:$B,"")</f>
        <v/>
      </c>
    </row>
    <row r="210" spans="1:48" x14ac:dyDescent="0.3">
      <c r="A210" s="1" t="s">
        <v>1230</v>
      </c>
      <c r="B210" s="8" t="s">
        <v>1231</v>
      </c>
      <c r="C210" s="3" t="str">
        <f>_xlfn.XLOOKUP(B210,'[1]daily break down'!$D:$D,'[1]daily break down'!$E:$E,"")</f>
        <v>ADAMAOUA</v>
      </c>
      <c r="D210" s="1" t="s">
        <v>21</v>
      </c>
      <c r="E210" s="1" t="s">
        <v>122</v>
      </c>
      <c r="F210" s="3" t="s">
        <v>90</v>
      </c>
      <c r="G210" s="1" t="s">
        <v>1230</v>
      </c>
      <c r="H210" s="28" t="str">
        <f>_xlfn.XLOOKUP(B210,[2]CALCULATION!$B:$B,[2]CALCULATION!$H:$H,"")</f>
        <v>NOKIA</v>
      </c>
      <c r="I210" s="26">
        <v>1.8532741823156521E-2</v>
      </c>
      <c r="J210" s="26">
        <v>0.20716439998920369</v>
      </c>
      <c r="K210" s="26">
        <v>1.0327713796394286E-2</v>
      </c>
      <c r="L210" s="26">
        <v>1.4270540178252754E-3</v>
      </c>
      <c r="M210" s="26">
        <v>1.4270540178252754E-3</v>
      </c>
      <c r="N210" s="26">
        <v>1.1294070312528155</v>
      </c>
      <c r="O210" s="26">
        <v>3.4965916285194933</v>
      </c>
      <c r="P210" s="114" t="s">
        <v>6362</v>
      </c>
      <c r="Q210" s="42" t="s">
        <v>5538</v>
      </c>
      <c r="R210" s="42"/>
      <c r="S210" s="41" t="str" cm="1">
        <f t="array" ref="S210">IFERROR(_xlfn.IFS(
U210="MPR ISSUE","PDH",
U210="BSS Hardware Issue","BSS",
U210="Sites strategiques, MLL, Pylone, etc.","ENVTECH",
U210="AKTIVCO DEFAUT GE &amp; POWER Cabinet","AKTIVCO",
U210="AKTIVCO Coupure ENEO &amp; Baisse de tension","AKTIVCO GRID ONLY",
U210="Coupure ENEO &amp; Baisse de tension","IHS GRID ONLY",
U210="Defaut GE &amp; POWER Cabinet","IHS",
U210="Sharing","Partners",
U210="Sites strategiques &amp; DataCenter","SST &amp; DC",
U210="Exclu","Exclu",
U210="SAT","SAT",
U210="SPARE-ISSUE","SPARE-ISSUE",
U210="Fiber CAmtel","TRANS_FO_CAMTEL",
U210="Fiber AOF","Fiber AOF",
U210="Projet OCM (HUAWEI)","TRAVAUX-HUAWEI",
U210="Projet OCM (NOKIA)","TRAVAUX-NOKIA",
U210="ACCESS-ISSUE","ACCESS-ISSUE",
U210="Projet OCM (ZTE, NOKIA, autres projets)","TRAVAUX OCM",
U210="No root CAuse","No root cause",
U210="ODU HS","PDH",
U210="IP &amp; VLAN","PDH",
U210="Warehouse HUAWEI","SPARE-ISSUE",
U210="SPARE-HS","SPARE-ISSUE",
U210="Power Telco","BSS",U210="no impacts","no impacts"
),"")</f>
        <v>BSS</v>
      </c>
      <c r="T210" s="41" t="str" cm="1">
        <f t="array" ref="T210">IFERROR(_xlfn.IFS(
U210="MPR ISSUE","TX ISSUE",
U210="BSS Hardware Issue","RAN ISSUE",
U210="Sites strategiques, MLL, Pylone, etc.","ENVTECH",
U210="AKTIVCO DEFAUT GE &amp; POWER Cabinet","POWER ISSUE",
U210="AKTIVCO Coupure ENEO &amp; Baisse de tension","POWER ISSUE",
U210="Coupure ENEO &amp; Baisse de tension","POWER ISSUE",
U210="Defaut GE &amp; POWER Cabinet","POWER ISSUE",
U210="Sharing","POWER ISSUE",
U210="Sites strategiques &amp; DataCenter","POWER ISSUE",
U210="Exclu","Exclu",
U210="SAT","TX ISSUE",
U210="SPARE-ISSUE","SPARE-ISSUE",
U210="Fiber CAmtel","TX ISSUE",
U210="Fiber AOF","TX ISSUE",
U210="Projet OCM (HUAWEI)","TRAVAUX-HUAWEI",
U210="Projet OCM (NOKIA)","TRAVAUX -NOKIA",
U210="ACCESS-ISSUE","ACCESS-ISSUE",
U210="Projet OCM (ZTE, NOKIA, autres projets)","TRAVAUX OCM",
U210="No root CAuse","No root cause",
U210="ODU HS","TX ISSUE",
U210="IP &amp; VLAN","TX ISSUE",
U210="Warehouse HUAWEI","SPARE-ISSUE",
U210="SPARE-HS","SPARE-ISSUE",
U210="Power Telco","RAN ISSUE",U210="no impacts","no impacts"
),"")</f>
        <v>RAN ISSUE</v>
      </c>
      <c r="U210" s="68" t="s">
        <v>5319</v>
      </c>
      <c r="V210" s="41" t="str" cm="1">
        <f t="array" ref="V210">IFERROR(_xlfn.IFS(
U210="MPR ISSUE","ACTIVE",
U210="BSS Hardware Issue","ACTIVE",
U210="Sites strategiques, MLL, Pylone, etc.","PASSIVE",
U210="AKTIVCO DEFAUT GE &amp; POWER Cabinet","PASSIVE",
U210="AKTIVCO Coupure ENEO &amp; Baisse de tension","PASSIVE",
U210="Coupure ENEO &amp; Baisse de tension","PASSIVE",
U210="Defaut GE &amp; POWER Cabinet","PASSIVE",
U210="Sharing","PASSIVE",
U210="Sites strategiques &amp; DataCenter","PASSIVE",
U210="Exclu","Exclu",
U210="SAT","ACTIVE",
U210="SPARE-ISSUE","SPARE-ISSUE",
U210="Fiber CAmtel","ACTIVE",
U210="Fiber AOF","ACTIVE",
U210="Projet OCM (HUAWEI)","PLANNED WORKS",
U210="Projet OCM (NOKIA)","PLANNED WORKS",
U210="ACCESS-ISSUE","ACCESS-ISSUE",
U210="Projet OCM (ZTE, NOKIA, autres projets)","PLANNED WORKS",
U210="No root CAuse","No root cause",
U210="ODU HS","ACTIVE",
U210="IP &amp; VLAN","ACTIVE",
U210="Warehouse HUAWEI","SPARE-ISSUE",
U210="SPARE-HS","SPARE-ISSUE",
U210="Power Telco","ACTIVE", U210="no impacts","no impacts"
),"")</f>
        <v>ACTIVE</v>
      </c>
      <c r="W210" s="119" t="s">
        <v>6410</v>
      </c>
      <c r="X210" s="119" t="s">
        <v>6411</v>
      </c>
      <c r="Y210" s="119"/>
      <c r="Z210" s="119" t="s">
        <v>6412</v>
      </c>
      <c r="AA210" s="119" t="s">
        <v>6365</v>
      </c>
      <c r="AB210" s="17" t="s">
        <v>6264</v>
      </c>
      <c r="AC210" s="17" t="str">
        <f>_xlfn.XLOOKUP(B210,'INCIDENT-04-27-2026'!E:E,'INCIDENT-04-27-2026'!F:F,"")</f>
        <v/>
      </c>
      <c r="AD210" s="9"/>
      <c r="AE210" s="7" t="s">
        <v>6130</v>
      </c>
      <c r="AF210" s="6" t="str">
        <f>_xlfn.XLOOKUP(B210,'[13]Input_27-04'!$B:$B,'[13]Input_27-04'!$M:$M,"")</f>
        <v>No power issue</v>
      </c>
      <c r="AG210" s="7"/>
      <c r="AH210" s="3"/>
      <c r="AI210" s="18" t="str">
        <f>_xlfn.XLOOKUP(B210,'[3]Cells Huawei 27042026 10h'!$B:$B,'[3]Cells Huawei 27042026 10h'!$T:$T,"")</f>
        <v/>
      </c>
      <c r="AJ210" s="18" t="str">
        <f>_xlfn.XLOOKUP(B210,'[3]Cells Huawei 27042026 15h'!$B:$B,'[3]Cells Huawei 27042026 15h'!$T:$T,"")</f>
        <v/>
      </c>
      <c r="AK210" s="18" t="str">
        <f>_xlfn.XLOOKUP(B210,'[4]cells down 27042026 11h28'!$B:$B,'[4]cells down 27042026 11h28'!$R:$R,"")</f>
        <v/>
      </c>
      <c r="AL210" s="18" t="str">
        <f>_xlfn.XLOOKUP(B210,'[4]cells down 27042026 18h01'!$B:$B,'[4]cells down 27042026 18h01'!$R:$R,"")</f>
        <v/>
      </c>
      <c r="AM210" s="18" t="str">
        <f>_xlfn.XLOOKUP(B210,'[5]cell downs 27042026 11h'!$B:$B,'[5]cell downs 27042026 11h'!$R:$R,"")</f>
        <v>(04/27/2026 cell nokia):-27/04/2026 : Need BO RAN analysis</v>
      </c>
      <c r="AN210" s="18" t="str">
        <f>_xlfn.XLOOKUP(B210,'[5]cell downs 27042026 17h40'!$B:$B,'[5]cell downs 27042026 17h40'!$R:$R,"")</f>
        <v>(04/27/2026 cell nokia):-27/04/2026 : Need BO RAN analysis || Closed after reset but power check needed</v>
      </c>
      <c r="AO210" s="18" t="str">
        <f>_xlfn.XLOOKUP(B210,'[6]ALL SITES DOWN'!$D:$D,'[6]ALL SITES DOWN'!$J:$J,"")</f>
        <v/>
      </c>
      <c r="AP210" s="18" t="str">
        <f>_xlfn.XLOOKUP(B210,'[7]ALL SITES DOWN'!$D:$D,'[7]ALL SITES DOWN'!$J:$J,"")</f>
        <v/>
      </c>
      <c r="AQ210" s="9" t="str">
        <f>_xlfn.XLOOKUP(B210,[8]sheet1!$AC:$AC,[8]sheet1!$AF:$AF,"")</f>
        <v/>
      </c>
      <c r="AR210" s="14"/>
      <c r="AS210" s="14" t="s">
        <v>5465</v>
      </c>
      <c r="AT210" s="14" t="str">
        <f>_xlfn.XLOOKUP(B210,'[9]cell downs 18042026 17h'!$B:$B,'[9]cell downs 18042026 17h'!$B:$B,"")</f>
        <v/>
      </c>
      <c r="AU210" s="14" t="str">
        <f>_xlfn.XLOOKUP(B210,'[10]Cells Huawei 19042026 15h'!$B:$B,'[10]Cells Huawei 19042026 15h'!$B:$B,"")</f>
        <v/>
      </c>
      <c r="AV210" s="9" t="str">
        <f>_xlfn.XLOOKUP(B210,'[11]cells down 19042026 9H40'!$B:$B,'[11]cells down 19042026 9H40'!$B:$B,"")</f>
        <v/>
      </c>
    </row>
    <row r="211" spans="1:48" x14ac:dyDescent="0.3">
      <c r="A211" s="3" t="s">
        <v>1758</v>
      </c>
      <c r="B211" s="23" t="s">
        <v>1759</v>
      </c>
      <c r="C211" s="3" t="str">
        <f>_xlfn.XLOOKUP(B211,'[1]daily break down'!$D:$D,'[1]daily break down'!$E:$E,"")</f>
        <v>CENTRE</v>
      </c>
      <c r="D211" s="3" t="s">
        <v>11</v>
      </c>
      <c r="E211" s="3" t="s">
        <v>96</v>
      </c>
      <c r="F211" s="3" t="s">
        <v>37</v>
      </c>
      <c r="G211" s="3" t="s">
        <v>1758</v>
      </c>
      <c r="H211" s="28" t="str">
        <f>_xlfn.XLOOKUP(B211,[2]CALCULATION!$B:$B,[2]CALCULATION!$H:$H,"")</f>
        <v>NOKIA</v>
      </c>
      <c r="I211" s="26">
        <v>0</v>
      </c>
      <c r="J211" s="26">
        <v>2.9368274513877872</v>
      </c>
      <c r="K211" s="26">
        <v>2.9163238267940996</v>
      </c>
      <c r="L211" s="26">
        <v>0</v>
      </c>
      <c r="M211" s="26">
        <v>1.8726832233265207E-3</v>
      </c>
      <c r="N211" s="26">
        <v>2.8946332109133559</v>
      </c>
      <c r="O211" s="26">
        <v>3.4906499774163611</v>
      </c>
      <c r="P211" s="114" t="s">
        <v>6362</v>
      </c>
      <c r="Q211" s="42" t="s">
        <v>5538</v>
      </c>
      <c r="R211" s="42"/>
      <c r="S211" s="41" t="str" cm="1">
        <f t="array" ref="S211">IFERROR(_xlfn.IFS(
U211="MPR ISSUE","PDH",
U211="BSS Hardware Issue","BSS",
U211="Sites strategiques, MLL, Pylone, etc.","ENVTECH",
U211="AKTIVCO DEFAUT GE &amp; POWER Cabinet","AKTIVCO",
U211="AKTIVCO Coupure ENEO &amp; Baisse de tension","AKTIVCO GRID ONLY",
U211="Coupure ENEO &amp; Baisse de tension","IHS GRID ONLY",
U211="Defaut GE &amp; POWER Cabinet","IHS",
U211="Sharing","Partners",
U211="Sites strategiques &amp; DataCenter","SST &amp; DC",
U211="Exclu","Exclu",
U211="SAT","SAT",
U211="SPARE-ISSUE","SPARE-ISSUE",
U211="Fiber CAmtel","TRANS_FO_CAMTEL",
U211="Fiber AOF","Fiber AOF",
U211="Projet OCM (HUAWEI)","TRAVAUX-HUAWEI",
U211="Projet OCM (NOKIA)","TRAVAUX-NOKIA",
U211="ACCESS-ISSUE","ACCESS-ISSUE",
U211="Projet OCM (ZTE, NOKIA, autres projets)","TRAVAUX OCM",
U211="No root CAuse","No root cause",
U211="ODU HS","PDH",
U211="IP &amp; VLAN","PDH",
U211="Warehouse HUAWEI","SPARE-ISSUE",
U211="SPARE-HS","SPARE-ISSUE",
U211="Power Telco","BSS",U211="no impacts","no impacts"
),"")</f>
        <v>BSS</v>
      </c>
      <c r="T211" s="41" t="str" cm="1">
        <f t="array" ref="T211">IFERROR(_xlfn.IFS(
U211="MPR ISSUE","TX ISSUE",
U211="BSS Hardware Issue","RAN ISSUE",
U211="Sites strategiques, MLL, Pylone, etc.","ENVTECH",
U211="AKTIVCO DEFAUT GE &amp; POWER Cabinet","POWER ISSUE",
U211="AKTIVCO Coupure ENEO &amp; Baisse de tension","POWER ISSUE",
U211="Coupure ENEO &amp; Baisse de tension","POWER ISSUE",
U211="Defaut GE &amp; POWER Cabinet","POWER ISSUE",
U211="Sharing","POWER ISSUE",
U211="Sites strategiques &amp; DataCenter","POWER ISSUE",
U211="Exclu","Exclu",
U211="SAT","TX ISSUE",
U211="SPARE-ISSUE","SPARE-ISSUE",
U211="Fiber CAmtel","TX ISSUE",
U211="Fiber AOF","TX ISSUE",
U211="Projet OCM (HUAWEI)","TRAVAUX-HUAWEI",
U211="Projet OCM (NOKIA)","TRAVAUX -NOKIA",
U211="ACCESS-ISSUE","ACCESS-ISSUE",
U211="Projet OCM (ZTE, NOKIA, autres projets)","TRAVAUX OCM",
U211="No root CAuse","No root cause",
U211="ODU HS","TX ISSUE",
U211="IP &amp; VLAN","TX ISSUE",
U211="Warehouse HUAWEI","SPARE-ISSUE",
U211="SPARE-HS","SPARE-ISSUE",
U211="Power Telco","RAN ISSUE",U211="no impacts","no impacts"
),"")</f>
        <v>RAN ISSUE</v>
      </c>
      <c r="U211" s="68" t="s">
        <v>5319</v>
      </c>
      <c r="V211" s="41" t="str" cm="1">
        <f t="array" ref="V211">IFERROR(_xlfn.IFS(
U211="MPR ISSUE","ACTIVE",
U211="BSS Hardware Issue","ACTIVE",
U211="Sites strategiques, MLL, Pylone, etc.","PASSIVE",
U211="AKTIVCO DEFAUT GE &amp; POWER Cabinet","PASSIVE",
U211="AKTIVCO Coupure ENEO &amp; Baisse de tension","PASSIVE",
U211="Coupure ENEO &amp; Baisse de tension","PASSIVE",
U211="Defaut GE &amp; POWER Cabinet","PASSIVE",
U211="Sharing","PASSIVE",
U211="Sites strategiques &amp; DataCenter","PASSIVE",
U211="Exclu","Exclu",
U211="SAT","ACTIVE",
U211="SPARE-ISSUE","SPARE-ISSUE",
U211="Fiber CAmtel","ACTIVE",
U211="Fiber AOF","ACTIVE",
U211="Projet OCM (HUAWEI)","PLANNED WORKS",
U211="Projet OCM (NOKIA)","PLANNED WORKS",
U211="ACCESS-ISSUE","ACCESS-ISSUE",
U211="Projet OCM (ZTE, NOKIA, autres projets)","PLANNED WORKS",
U211="No root CAuse","No root cause",
U211="ODU HS","ACTIVE",
U211="IP &amp; VLAN","ACTIVE",
U211="Warehouse HUAWEI","SPARE-ISSUE",
U211="SPARE-HS","SPARE-ISSUE",
U211="Power Telco","ACTIVE", U211="no impacts","no impacts"
),"")</f>
        <v>ACTIVE</v>
      </c>
      <c r="W211" s="119" t="s">
        <v>6443</v>
      </c>
      <c r="X211" s="119" t="s">
        <v>6442</v>
      </c>
      <c r="Y211" s="119"/>
      <c r="Z211" s="119" t="s">
        <v>6401</v>
      </c>
      <c r="AA211" s="119" t="s">
        <v>6380</v>
      </c>
      <c r="AB211" s="17" t="s">
        <v>6265</v>
      </c>
      <c r="AC211" s="17" t="str">
        <f>_xlfn.XLOOKUP(B211,'INCIDENT-04-27-2026'!E:E,'INCIDENT-04-27-2026'!F:F,"")</f>
        <v/>
      </c>
      <c r="AD211" s="9"/>
      <c r="AE211" s="7" t="s">
        <v>6131</v>
      </c>
      <c r="AF211" s="6" t="str">
        <f>_xlfn.XLOOKUP(B211,'[13]Input_27-04'!$B:$B,'[13]Input_27-04'!$M:$M,"")</f>
        <v/>
      </c>
      <c r="AG211" s="7"/>
      <c r="AH211" s="3"/>
      <c r="AI211" s="18" t="str">
        <f>_xlfn.XLOOKUP(B211,'[3]Cells Huawei 27042026 10h'!$B:$B,'[3]Cells Huawei 27042026 10h'!$T:$T,"")</f>
        <v/>
      </c>
      <c r="AJ211" s="18" t="str">
        <f>_xlfn.XLOOKUP(B211,'[3]Cells Huawei 27042026 15h'!$B:$B,'[3]Cells Huawei 27042026 15h'!$T:$T,"")</f>
        <v/>
      </c>
      <c r="AK211" s="18" t="str">
        <f>_xlfn.XLOOKUP(B211,'[4]cells down 27042026 11h28'!$B:$B,'[4]cells down 27042026 11h28'!$R:$R,"")</f>
        <v/>
      </c>
      <c r="AL211" s="18" t="str">
        <f>_xlfn.XLOOKUP(B211,'[4]cells down 27042026 18h01'!$B:$B,'[4]cells down 27042026 18h01'!$R:$R,"")</f>
        <v/>
      </c>
      <c r="AM211" s="18" t="str">
        <f>_xlfn.XLOOKUP(B211,'[5]cell downs 27042026 11h'!$B:$B,'[5]cell downs 27042026 11h'!$R:$R,"")</f>
        <v>(04/27/2026 cell nokia):-27/04/2026 : Need BO RAN analysis</v>
      </c>
      <c r="AN211" s="18" t="str">
        <f>_xlfn.XLOOKUP(B211,'[5]cell downs 27042026 17h40'!$B:$B,'[5]cell downs 27042026 17h40'!$R:$R,"")</f>
        <v>(04/27/2026 cell nokia):-27/04/2026 : Need BO RAN analysis || Closed after reset but FME should check and replace FBBC</v>
      </c>
      <c r="AO211" s="18" t="str">
        <f>_xlfn.XLOOKUP(B211,'[6]ALL SITES DOWN'!$D:$D,'[6]ALL SITES DOWN'!$J:$J,"")</f>
        <v/>
      </c>
      <c r="AP211" s="18" t="str">
        <f>_xlfn.XLOOKUP(B211,'[7]ALL SITES DOWN'!$D:$D,'[7]ALL SITES DOWN'!$J:$J,"")</f>
        <v/>
      </c>
      <c r="AQ211" s="9" t="str">
        <f>_xlfn.XLOOKUP(B211,[8]sheet1!$AC:$AC,[8]sheet1!$AF:$AF,"")</f>
        <v/>
      </c>
      <c r="AR211" s="14"/>
      <c r="AS211" s="14" t="s">
        <v>5465</v>
      </c>
      <c r="AT211" s="14" t="str">
        <f>_xlfn.XLOOKUP(B211,'[9]cell downs 18042026 17h'!$B:$B,'[9]cell downs 18042026 17h'!$B:$B,"")</f>
        <v/>
      </c>
      <c r="AU211" s="14" t="str">
        <f>_xlfn.XLOOKUP(B211,'[10]Cells Huawei 19042026 15h'!$B:$B,'[10]Cells Huawei 19042026 15h'!$B:$B,"")</f>
        <v/>
      </c>
      <c r="AV211" s="9" t="str">
        <f>_xlfn.XLOOKUP(B211,'[11]cells down 19042026 9H40'!$B:$B,'[11]cells down 19042026 9H40'!$B:$B,"")</f>
        <v/>
      </c>
    </row>
    <row r="212" spans="1:48" x14ac:dyDescent="0.3">
      <c r="A212" s="1" t="s">
        <v>517</v>
      </c>
      <c r="B212" s="8" t="s">
        <v>518</v>
      </c>
      <c r="C212" s="3" t="str">
        <f>_xlfn.XLOOKUP(B212,'[1]daily break down'!$D:$D,'[1]daily break down'!$E:$E,"")</f>
        <v>Yaounde</v>
      </c>
      <c r="D212" s="1" t="s">
        <v>21</v>
      </c>
      <c r="E212" s="1" t="s">
        <v>36</v>
      </c>
      <c r="F212" s="3" t="s">
        <v>37</v>
      </c>
      <c r="G212" s="1" t="s">
        <v>38</v>
      </c>
      <c r="H212" s="29" t="str">
        <f>_xlfn.XLOOKUP(B212,[2]CALCULATION!$B:$B,[2]CALCULATION!$H:$H,"")</f>
        <v>ZTE</v>
      </c>
      <c r="I212" s="26">
        <v>0</v>
      </c>
      <c r="J212" s="26">
        <v>1.2546620894721672</v>
      </c>
      <c r="K212" s="26">
        <v>0.13943464228540112</v>
      </c>
      <c r="L212" s="26">
        <v>3.0035698692760104</v>
      </c>
      <c r="M212" s="26">
        <v>2.4707469045438075</v>
      </c>
      <c r="N212" s="26">
        <v>0</v>
      </c>
      <c r="O212" s="26">
        <v>3.4888445152140353</v>
      </c>
      <c r="P212" s="114" t="s">
        <v>6362</v>
      </c>
      <c r="Q212" s="42" t="s">
        <v>5538</v>
      </c>
      <c r="R212" s="42"/>
      <c r="S212" s="41" t="str" cm="1">
        <f t="array" ref="S212">IFERROR(_xlfn.IFS(
U212="MPR ISSUE","PDH",
U212="BSS Hardware Issue","BSS",
U212="Sites strategiques, MLL, Pylone, etc.","ENVTECH",
U212="AKTIVCO DEFAUT GE &amp; POWER Cabinet","AKTIVCO",
U212="AKTIVCO Coupure ENEO &amp; Baisse de tension","AKTIVCO GRID ONLY",
U212="Coupure ENEO &amp; Baisse de tension","IHS GRID ONLY",
U212="Defaut GE &amp; POWER Cabinet","IHS",
U212="Sharing","Partners",
U212="Sites strategiques &amp; DataCenter","SST &amp; DC",
U212="Exclu","Exclu",
U212="SAT","SAT",
U212="SPARE-ISSUE","SPARE-ISSUE",
U212="Fiber CAmtel","TRANS_FO_CAMTEL",
U212="Fiber AOF","Fiber AOF",
U212="Projet OCM (HUAWEI)","TRAVAUX-HUAWEI",
U212="Projet OCM (NOKIA)","TRAVAUX-NOKIA",
U212="ACCESS-ISSUE","ACCESS-ISSUE",
U212="Projet OCM (ZTE, NOKIA, autres projets)","TRAVAUX OCM",
U212="No root CAuse","No root cause",
U212="ODU HS","PDH",
U212="IP &amp; VLAN","PDH",
U212="Warehouse HUAWEI","SPARE-ISSUE",
U212="SPARE-HS","SPARE-ISSUE",
U212="Power Telco","BSS",U212="no impacts","no impacts"
),"")</f>
        <v>No root cause</v>
      </c>
      <c r="T212" s="41" t="str" cm="1">
        <f t="array" ref="T212">IFERROR(_xlfn.IFS(
U212="MPR ISSUE","TX ISSUE",
U212="BSS Hardware Issue","RAN ISSUE",
U212="Sites strategiques, MLL, Pylone, etc.","ENVTECH",
U212="AKTIVCO DEFAUT GE &amp; POWER Cabinet","POWER ISSUE",
U212="AKTIVCO Coupure ENEO &amp; Baisse de tension","POWER ISSUE",
U212="Coupure ENEO &amp; Baisse de tension","POWER ISSUE",
U212="Defaut GE &amp; POWER Cabinet","POWER ISSUE",
U212="Sharing","POWER ISSUE",
U212="Sites strategiques &amp; DataCenter","POWER ISSUE",
U212="Exclu","Exclu",
U212="SAT","TX ISSUE",
U212="SPARE-ISSUE","SPARE-ISSUE",
U212="Fiber CAmtel","TX ISSUE",
U212="Fiber AOF","TX ISSUE",
U212="Projet OCM (HUAWEI)","TRAVAUX-HUAWEI",
U212="Projet OCM (NOKIA)","TRAVAUX -NOKIA",
U212="ACCESS-ISSUE","ACCESS-ISSUE",
U212="Projet OCM (ZTE, NOKIA, autres projets)","TRAVAUX OCM",
U212="No root CAuse","No root cause",
U212="ODU HS","TX ISSUE",
U212="IP &amp; VLAN","TX ISSUE",
U212="Warehouse HUAWEI","SPARE-ISSUE",
U212="SPARE-HS","SPARE-ISSUE",
U212="Power Telco","RAN ISSUE",U212="no impacts","no impacts"
),"")</f>
        <v>No root cause</v>
      </c>
      <c r="U212" s="68" t="s">
        <v>5691</v>
      </c>
      <c r="V212" s="41" t="str" cm="1">
        <f t="array" ref="V212">IFERROR(_xlfn.IFS(
U212="MPR ISSUE","ACTIVE",
U212="BSS Hardware Issue","ACTIVE",
U212="Sites strategiques, MLL, Pylone, etc.","PASSIVE",
U212="AKTIVCO DEFAUT GE &amp; POWER Cabinet","PASSIVE",
U212="AKTIVCO Coupure ENEO &amp; Baisse de tension","PASSIVE",
U212="Coupure ENEO &amp; Baisse de tension","PASSIVE",
U212="Defaut GE &amp; POWER Cabinet","PASSIVE",
U212="Sharing","PASSIVE",
U212="Sites strategiques &amp; DataCenter","PASSIVE",
U212="Exclu","Exclu",
U212="SAT","ACTIVE",
U212="SPARE-ISSUE","SPARE-ISSUE",
U212="Fiber CAmtel","ACTIVE",
U212="Fiber AOF","ACTIVE",
U212="Projet OCM (HUAWEI)","PLANNED WORKS",
U212="Projet OCM (NOKIA)","PLANNED WORKS",
U212="ACCESS-ISSUE","ACCESS-ISSUE",
U212="Projet OCM (ZTE, NOKIA, autres projets)","PLANNED WORKS",
U212="No root CAuse","No root cause",
U212="ODU HS","ACTIVE",
U212="IP &amp; VLAN","ACTIVE",
U212="Warehouse HUAWEI","SPARE-ISSUE",
U212="SPARE-HS","SPARE-ISSUE",
U212="Power Telco","ACTIVE", U212="no impacts","no impacts"
),"")</f>
        <v>No root cause</v>
      </c>
      <c r="W212" s="119" t="s">
        <v>6410</v>
      </c>
      <c r="X212" s="119" t="s">
        <v>6411</v>
      </c>
      <c r="Y212" s="119"/>
      <c r="Z212" s="119" t="s">
        <v>6412</v>
      </c>
      <c r="AA212" s="119" t="s">
        <v>6380</v>
      </c>
      <c r="AB212" s="17" t="s">
        <v>6240</v>
      </c>
      <c r="AC212" s="17" t="str">
        <f>_xlfn.XLOOKUP(B212,'INCIDENT-04-27-2026'!E:E,'INCIDENT-04-27-2026'!F:F,"")</f>
        <v/>
      </c>
      <c r="AD212" s="9"/>
      <c r="AE212" s="7" t="s">
        <v>6068</v>
      </c>
      <c r="AF212" s="6" t="str">
        <f>_xlfn.XLOOKUP(B212,'[13]Input_27-04'!$B:$B,'[13]Input_27-04'!$M:$M,"")</f>
        <v>No power issue</v>
      </c>
      <c r="AG212" s="7"/>
      <c r="AH212" s="3"/>
      <c r="AI212" s="18" t="str">
        <f>_xlfn.XLOOKUP(B212,'[3]Cells Huawei 27042026 10h'!$B:$B,'[3]Cells Huawei 27042026 10h'!$T:$T,"")</f>
        <v/>
      </c>
      <c r="AJ212" s="18" t="str">
        <f>_xlfn.XLOOKUP(B212,'[3]Cells Huawei 27042026 15h'!$B:$B,'[3]Cells Huawei 27042026 15h'!$T:$T,"")</f>
        <v/>
      </c>
      <c r="AK212" s="18" t="str">
        <f>_xlfn.XLOOKUP(B212,'[4]cells down 27042026 11h28'!$B:$B,'[4]cells down 27042026 11h28'!$R:$R,"")</f>
        <v/>
      </c>
      <c r="AL212" s="18" t="str">
        <f>_xlfn.XLOOKUP(B212,'[4]cells down 27042026 18h01'!$B:$B,'[4]cells down 27042026 18h01'!$R:$R,"")</f>
        <v>(04/27/2026 cell zte):-27/04/2026 : Besoin d'analyse BO RAN</v>
      </c>
      <c r="AM212" s="18" t="str">
        <f>_xlfn.XLOOKUP(B212,'[5]cell downs 27042026 11h'!$B:$B,'[5]cell downs 27042026 11h'!$R:$R,"")</f>
        <v/>
      </c>
      <c r="AN212" s="18" t="str">
        <f>_xlfn.XLOOKUP(B212,'[5]cell downs 27042026 17h40'!$B:$B,'[5]cell downs 27042026 17h40'!$R:$R,"")</f>
        <v/>
      </c>
      <c r="AO212" s="18" t="str">
        <f>_xlfn.XLOOKUP(B212,'[6]ALL SITES DOWN'!$D:$D,'[6]ALL SITES DOWN'!$J:$J,"")</f>
        <v/>
      </c>
      <c r="AP212" s="18" t="str">
        <f>_xlfn.XLOOKUP(B212,'[7]ALL SITES DOWN'!$D:$D,'[7]ALL SITES DOWN'!$J:$J,"")</f>
        <v/>
      </c>
      <c r="AQ212" s="9" t="str">
        <f>_xlfn.XLOOKUP(B212,[8]sheet1!$AC:$AC,[8]sheet1!$AF:$AF,"")</f>
        <v/>
      </c>
      <c r="AR212" s="14"/>
      <c r="AS212" s="14" t="s">
        <v>5465</v>
      </c>
      <c r="AT212" s="14" t="str">
        <f>_xlfn.XLOOKUP(B212,'[9]cell downs 18042026 17h'!$B:$B,'[9]cell downs 18042026 17h'!$B:$B,"")</f>
        <v/>
      </c>
      <c r="AU212" s="14" t="str">
        <f>_xlfn.XLOOKUP(B212,'[10]Cells Huawei 19042026 15h'!$B:$B,'[10]Cells Huawei 19042026 15h'!$B:$B,"")</f>
        <v/>
      </c>
      <c r="AV212" s="9" t="str">
        <f>_xlfn.XLOOKUP(B212,'[11]cells down 19042026 9H40'!$B:$B,'[11]cells down 19042026 9H40'!$B:$B,"")</f>
        <v/>
      </c>
    </row>
    <row r="213" spans="1:48" hidden="1" x14ac:dyDescent="0.3">
      <c r="A213" s="1" t="s">
        <v>2018</v>
      </c>
      <c r="B213" s="8" t="s">
        <v>2019</v>
      </c>
      <c r="C213" s="3" t="str">
        <f>_xlfn.XLOOKUP(B213,'[1]daily break down'!$D:$D,'[1]daily break down'!$E:$E,"")</f>
        <v>EXTREME-NORD</v>
      </c>
      <c r="D213" s="1" t="s">
        <v>21</v>
      </c>
      <c r="E213" s="1" t="s">
        <v>122</v>
      </c>
      <c r="F213" s="3" t="s">
        <v>55</v>
      </c>
      <c r="G213" s="1" t="s">
        <v>2018</v>
      </c>
      <c r="H213" s="28" t="str">
        <f>_xlfn.XLOOKUP(B213,[2]CALCULATION!$B:$B,[2]CALCULATION!$H:$H,"")</f>
        <v>NOKIA</v>
      </c>
      <c r="I213" s="26">
        <v>0.20008001908388526</v>
      </c>
      <c r="J213" s="26">
        <v>0</v>
      </c>
      <c r="K213" s="26">
        <v>0.53417843068432502</v>
      </c>
      <c r="L213" s="26">
        <v>6.925753139926652E-2</v>
      </c>
      <c r="M213" s="26">
        <v>0</v>
      </c>
      <c r="N213" s="26">
        <v>1.9842991772053429</v>
      </c>
      <c r="O213" s="26">
        <v>3.4875304917161487</v>
      </c>
      <c r="P213" s="114" t="s">
        <v>6362</v>
      </c>
      <c r="Q213" s="42" t="s">
        <v>6353</v>
      </c>
      <c r="R213" s="42"/>
      <c r="S213" s="41" t="str" cm="1">
        <f t="array" ref="S213">IFERROR(_xlfn.IFS(
U213="MPR ISSUE","PDH",
U213="BSS Hardware Issue","BSS",
U213="Sites strategiques, MLL, Pylone, etc.","ENVTECH",
U213="AKTIVCO DEFAUT GE &amp; POWER Cabinet","AKTIVCO",
U213="AKTIVCO Coupure ENEO &amp; Baisse de tension","AKTIVCO GRID ONLY",
U213="Coupure ENEO &amp; Baisse de tension","IHS GRID ONLY",
U213="Defaut GE &amp; POWER Cabinet","IHS",
U213="Sharing","Partners",
U213="Sites strategiques &amp; DataCenter","SST &amp; DC",
U213="Exclu","Exclu",
U213="SAT","SAT",
U213="SPARE-ISSUE","SPARE-ISSUE",
U213="Fiber CAmtel","TRANS_FO_CAMTEL",
U213="Fiber AOF","Fiber AOF",
U213="Projet OCM (HUAWEI)","TRAVAUX-HUAWEI",
U213="Projet OCM (NOKIA)","TRAVAUX-NOKIA",
U213="ACCESS-ISSUE","ACCESS-ISSUE",
U213="Projet OCM (ZTE, NOKIA, autres projets)","TRAVAUX OCM",
U213="No root CAuse","No root cause",
U213="ODU HS","PDH",
U213="IP &amp; VLAN","PDH",
U213="Warehouse HUAWEI","SPARE-ISSUE",
U213="SPARE-HS","SPARE-ISSUE",
U213="Power Telco","BSS",U213="no impacts","no impacts"
),"")</f>
        <v>AKTIVCO</v>
      </c>
      <c r="T213" s="41" t="str" cm="1">
        <f t="array" ref="T213">IFERROR(_xlfn.IFS(
U213="MPR ISSUE","TX ISSUE",
U213="BSS Hardware Issue","RAN ISSUE",
U213="Sites strategiques, MLL, Pylone, etc.","ENVTECH",
U213="AKTIVCO DEFAUT GE &amp; POWER Cabinet","POWER ISSUE",
U213="AKTIVCO Coupure ENEO &amp; Baisse de tension","POWER ISSUE",
U213="Coupure ENEO &amp; Baisse de tension","POWER ISSUE",
U213="Defaut GE &amp; POWER Cabinet","POWER ISSUE",
U213="Sharing","POWER ISSUE",
U213="Sites strategiques &amp; DataCenter","POWER ISSUE",
U213="Exclu","Exclu",
U213="SAT","TX ISSUE",
U213="SPARE-ISSUE","SPARE-ISSUE",
U213="Fiber CAmtel","TX ISSUE",
U213="Fiber AOF","TX ISSUE",
U213="Projet OCM (HUAWEI)","TRAVAUX-HUAWEI",
U213="Projet OCM (NOKIA)","TRAVAUX -NOKIA",
U213="ACCESS-ISSUE","ACCESS-ISSUE",
U213="Projet OCM (ZTE, NOKIA, autres projets)","TRAVAUX OCM",
U213="No root CAuse","No root cause",
U213="ODU HS","TX ISSUE",
U213="IP &amp; VLAN","TX ISSUE",
U213="Warehouse HUAWEI","SPARE-ISSUE",
U213="SPARE-HS","SPARE-ISSUE",
U213="Power Telco","RAN ISSUE",U213="no impacts","no impacts"
),"")</f>
        <v>POWER ISSUE</v>
      </c>
      <c r="U213" s="68" t="s">
        <v>5324</v>
      </c>
      <c r="V213" s="41" t="str" cm="1">
        <f t="array" ref="V213">IFERROR(_xlfn.IFS(
U213="MPR ISSUE","ACTIVE",
U213="BSS Hardware Issue","ACTIVE",
U213="Sites strategiques, MLL, Pylone, etc.","PASSIVE",
U213="AKTIVCO DEFAUT GE &amp; POWER Cabinet","PASSIVE",
U213="AKTIVCO Coupure ENEO &amp; Baisse de tension","PASSIVE",
U213="Coupure ENEO &amp; Baisse de tension","PASSIVE",
U213="Defaut GE &amp; POWER Cabinet","PASSIVE",
U213="Sharing","PASSIVE",
U213="Sites strategiques &amp; DataCenter","PASSIVE",
U213="Exclu","Exclu",
U213="SAT","ACTIVE",
U213="SPARE-ISSUE","SPARE-ISSUE",
U213="Fiber CAmtel","ACTIVE",
U213="Fiber AOF","ACTIVE",
U213="Projet OCM (HUAWEI)","PLANNED WORKS",
U213="Projet OCM (NOKIA)","PLANNED WORKS",
U213="ACCESS-ISSUE","ACCESS-ISSUE",
U213="Projet OCM (ZTE, NOKIA, autres projets)","PLANNED WORKS",
U213="No root CAuse","No root cause",
U213="ODU HS","ACTIVE",
U213="IP &amp; VLAN","ACTIVE",
U213="Warehouse HUAWEI","SPARE-ISSUE",
U213="SPARE-HS","SPARE-ISSUE",
U213="Power Telco","ACTIVE", U213="no impacts","no impacts"
),"")</f>
        <v>PASSIVE</v>
      </c>
      <c r="W213" s="113"/>
      <c r="X213" s="113"/>
      <c r="Y213" s="113"/>
      <c r="Z213" s="113"/>
      <c r="AA213" s="113"/>
      <c r="AB213" s="17" t="s">
        <v>6135</v>
      </c>
      <c r="AC213" s="17" t="str">
        <f>_xlfn.XLOOKUP(B213,'INCIDENT-04-27-2026'!E:E,'INCIDENT-04-27-2026'!F:F,"")</f>
        <v>(04/27/2026 incident ) :impacted by bagaroa__G_EXN_202, souci d'energie || Action en attente RCA camusat</v>
      </c>
      <c r="AD213" s="9" t="s">
        <v>6135</v>
      </c>
      <c r="AE213" s="7" t="s">
        <v>5465</v>
      </c>
      <c r="AF213" s="6" t="str">
        <f>_xlfn.XLOOKUP(B213,'[13]Input_27-04'!$B:$B,'[13]Input_27-04'!$M:$M,"")</f>
        <v/>
      </c>
      <c r="AG213" s="7"/>
      <c r="AH213" s="3"/>
      <c r="AI213" s="18" t="str">
        <f>_xlfn.XLOOKUP(B213,'[3]Cells Huawei 27042026 10h'!$B:$B,'[3]Cells Huawei 27042026 10h'!$T:$T,"")</f>
        <v/>
      </c>
      <c r="AJ213" s="18" t="str">
        <f>_xlfn.XLOOKUP(B213,'[3]Cells Huawei 27042026 15h'!$B:$B,'[3]Cells Huawei 27042026 15h'!$T:$T,"")</f>
        <v/>
      </c>
      <c r="AK213" s="18" t="str">
        <f>_xlfn.XLOOKUP(B213,'[4]cells down 27042026 11h28'!$B:$B,'[4]cells down 27042026 11h28'!$R:$R,"")</f>
        <v/>
      </c>
      <c r="AL213" s="18" t="str">
        <f>_xlfn.XLOOKUP(B213,'[4]cells down 27042026 18h01'!$B:$B,'[4]cells down 27042026 18h01'!$R:$R,"")</f>
        <v/>
      </c>
      <c r="AM213" s="18" t="str">
        <f>_xlfn.XLOOKUP(B213,'[5]cell downs 27042026 11h'!$B:$B,'[5]cell downs 27042026 11h'!$R:$R,"")</f>
        <v/>
      </c>
      <c r="AN213" s="18" t="str">
        <f>_xlfn.XLOOKUP(B213,'[5]cell downs 27042026 17h40'!$B:$B,'[5]cell downs 27042026 17h40'!$R:$R,"")</f>
        <v/>
      </c>
      <c r="AO213" s="18" t="str">
        <f>_xlfn.XLOOKUP(B213,'[6]ALL SITES DOWN'!$D:$D,'[6]ALL SITES DOWN'!$J:$J,"")</f>
        <v/>
      </c>
      <c r="AP213" s="18" t="str">
        <f>_xlfn.XLOOKUP(B213,'[7]ALL SITES DOWN'!$D:$D,'[7]ALL SITES DOWN'!$J:$J,"")</f>
        <v/>
      </c>
      <c r="AQ213" s="9" t="str">
        <f>_xlfn.XLOOKUP(B213,[8]sheet1!$AC:$AC,[8]sheet1!$AF:$AF,"")</f>
        <v/>
      </c>
      <c r="AR213" s="14"/>
      <c r="AS213" s="14" t="s">
        <v>5465</v>
      </c>
      <c r="AT213" s="14" t="str">
        <f>_xlfn.XLOOKUP(B213,'[9]cell downs 18042026 17h'!$B:$B,'[9]cell downs 18042026 17h'!$B:$B,"")</f>
        <v/>
      </c>
      <c r="AU213" s="14" t="str">
        <f>_xlfn.XLOOKUP(B213,'[10]Cells Huawei 19042026 15h'!$B:$B,'[10]Cells Huawei 19042026 15h'!$B:$B,"")</f>
        <v/>
      </c>
      <c r="AV213" s="9" t="str">
        <f>_xlfn.XLOOKUP(B213,'[11]cells down 19042026 9H40'!$B:$B,'[11]cells down 19042026 9H40'!$B:$B,"")</f>
        <v/>
      </c>
    </row>
    <row r="214" spans="1:48" hidden="1" x14ac:dyDescent="0.3">
      <c r="A214" s="1" t="s">
        <v>697</v>
      </c>
      <c r="B214" s="8" t="s">
        <v>698</v>
      </c>
      <c r="C214" s="3" t="str">
        <f>_xlfn.XLOOKUP(B214,'[1]daily break down'!$D:$D,'[1]daily break down'!$E:$E,"")</f>
        <v>EXTREME-NORD</v>
      </c>
      <c r="D214" s="1" t="s">
        <v>11</v>
      </c>
      <c r="E214" s="1" t="s">
        <v>96</v>
      </c>
      <c r="F214" s="3" t="s">
        <v>55</v>
      </c>
      <c r="G214" s="1" t="s">
        <v>697</v>
      </c>
      <c r="H214" s="28" t="str">
        <f>_xlfn.XLOOKUP(B214,[2]CALCULATION!$B:$B,[2]CALCULATION!$H:$H,"")</f>
        <v>NOKIA</v>
      </c>
      <c r="I214" s="26">
        <v>0.4824148052191195</v>
      </c>
      <c r="J214" s="26">
        <v>0</v>
      </c>
      <c r="K214" s="26">
        <v>1.4870888301044713</v>
      </c>
      <c r="L214" s="26">
        <v>4.7649169664474664</v>
      </c>
      <c r="M214" s="26">
        <v>0.65911436814409219</v>
      </c>
      <c r="N214" s="26">
        <v>1.4878099766689359</v>
      </c>
      <c r="O214" s="26">
        <v>3.4845875799247312</v>
      </c>
      <c r="P214" s="114" t="s">
        <v>6362</v>
      </c>
      <c r="Q214" s="42" t="s">
        <v>6353</v>
      </c>
      <c r="R214" s="42"/>
      <c r="S214" s="41" t="str" cm="1">
        <f t="array" ref="S214">IFERROR(_xlfn.IFS(
U214="MPR ISSUE","PDH",
U214="BSS Hardware Issue","BSS",
U214="Sites strategiques, MLL, Pylone, etc.","ENVTECH",
U214="AKTIVCO DEFAUT GE &amp; POWER Cabinet","AKTIVCO",
U214="AKTIVCO Coupure ENEO &amp; Baisse de tension","AKTIVCO GRID ONLY",
U214="Coupure ENEO &amp; Baisse de tension","IHS GRID ONLY",
U214="Defaut GE &amp; POWER Cabinet","IHS",
U214="Sharing","Partners",
U214="Sites strategiques &amp; DataCenter","SST &amp; DC",
U214="Exclu","Exclu",
U214="SAT","SAT",
U214="SPARE-ISSUE","SPARE-ISSUE",
U214="Fiber CAmtel","TRANS_FO_CAMTEL",
U214="Fiber AOF","Fiber AOF",
U214="Projet OCM (HUAWEI)","TRAVAUX-HUAWEI",
U214="Projet OCM (NOKIA)","TRAVAUX-NOKIA",
U214="ACCESS-ISSUE","ACCESS-ISSUE",
U214="Projet OCM (ZTE, NOKIA, autres projets)","TRAVAUX OCM",
U214="No root CAuse","No root cause",
U214="ODU HS","PDH",
U214="IP &amp; VLAN","PDH",
U214="Warehouse HUAWEI","SPARE-ISSUE",
U214="SPARE-HS","SPARE-ISSUE",
U214="Power Telco","BSS",U214="no impacts","no impacts"
),"")</f>
        <v/>
      </c>
      <c r="T214" s="41" t="str" cm="1">
        <f t="array" ref="T214">IFERROR(_xlfn.IFS(
U214="MPR ISSUE","TX ISSUE",
U214="BSS Hardware Issue","RAN ISSUE",
U214="Sites strategiques, MLL, Pylone, etc.","ENVTECH",
U214="AKTIVCO DEFAUT GE &amp; POWER Cabinet","POWER ISSUE",
U214="AKTIVCO Coupure ENEO &amp; Baisse de tension","POWER ISSUE",
U214="Coupure ENEO &amp; Baisse de tension","POWER ISSUE",
U214="Defaut GE &amp; POWER Cabinet","POWER ISSUE",
U214="Sharing","POWER ISSUE",
U214="Sites strategiques &amp; DataCenter","POWER ISSUE",
U214="Exclu","Exclu",
U214="SAT","TX ISSUE",
U214="SPARE-ISSUE","SPARE-ISSUE",
U214="Fiber CAmtel","TX ISSUE",
U214="Fiber AOF","TX ISSUE",
U214="Projet OCM (HUAWEI)","TRAVAUX-HUAWEI",
U214="Projet OCM (NOKIA)","TRAVAUX -NOKIA",
U214="ACCESS-ISSUE","ACCESS-ISSUE",
U214="Projet OCM (ZTE, NOKIA, autres projets)","TRAVAUX OCM",
U214="No root CAuse","No root cause",
U214="ODU HS","TX ISSUE",
U214="IP &amp; VLAN","TX ISSUE",
U214="Warehouse HUAWEI","SPARE-ISSUE",
U214="SPARE-HS","SPARE-ISSUE",
U214="Power Telco","RAN ISSUE",U214="no impacts","no impacts"
),"")</f>
        <v/>
      </c>
      <c r="U214" s="68"/>
      <c r="V214" s="41" t="str" cm="1">
        <f t="array" ref="V214">IFERROR(_xlfn.IFS(
U214="MPR ISSUE","ACTIVE",
U214="BSS Hardware Issue","ACTIVE",
U214="Sites strategiques, MLL, Pylone, etc.","PASSIVE",
U214="AKTIVCO DEFAUT GE &amp; POWER Cabinet","PASSIVE",
U214="AKTIVCO Coupure ENEO &amp; Baisse de tension","PASSIVE",
U214="Coupure ENEO &amp; Baisse de tension","PASSIVE",
U214="Defaut GE &amp; POWER Cabinet","PASSIVE",
U214="Sharing","PASSIVE",
U214="Sites strategiques &amp; DataCenter","PASSIVE",
U214="Exclu","Exclu",
U214="SAT","ACTIVE",
U214="SPARE-ISSUE","SPARE-ISSUE",
U214="Fiber CAmtel","ACTIVE",
U214="Fiber AOF","ACTIVE",
U214="Projet OCM (HUAWEI)","PLANNED WORKS",
U214="Projet OCM (NOKIA)","PLANNED WORKS",
U214="ACCESS-ISSUE","ACCESS-ISSUE",
U214="Projet OCM (ZTE, NOKIA, autres projets)","PLANNED WORKS",
U214="No root CAuse","No root cause",
U214="ODU HS","ACTIVE",
U214="IP &amp; VLAN","ACTIVE",
U214="Warehouse HUAWEI","SPARE-ISSUE",
U214="SPARE-HS","SPARE-ISSUE",
U214="Power Telco","ACTIVE", U214="no impacts","no impacts"
),"")</f>
        <v/>
      </c>
      <c r="W214" s="113"/>
      <c r="X214" s="113"/>
      <c r="Y214" s="113"/>
      <c r="Z214" s="113"/>
      <c r="AA214" s="113"/>
      <c r="AB214" s="17" t="s">
        <v>5465</v>
      </c>
      <c r="AC214" s="17" t="str">
        <f>_xlfn.XLOOKUP(B214,'INCIDENT-04-27-2026'!E:E,'INCIDENT-04-27-2026'!F:F,"")</f>
        <v/>
      </c>
      <c r="AD214" s="9"/>
      <c r="AE214" s="7" t="s">
        <v>5465</v>
      </c>
      <c r="AF214" s="6" t="str">
        <f>_xlfn.XLOOKUP(B214,'[13]Input_27-04'!$B:$B,'[13]Input_27-04'!$M:$M,"")</f>
        <v/>
      </c>
      <c r="AG214" s="7"/>
      <c r="AH214" s="3"/>
      <c r="AI214" s="18" t="str">
        <f>_xlfn.XLOOKUP(B214,'[3]Cells Huawei 27042026 10h'!$B:$B,'[3]Cells Huawei 27042026 10h'!$T:$T,"")</f>
        <v/>
      </c>
      <c r="AJ214" s="18" t="str">
        <f>_xlfn.XLOOKUP(B214,'[3]Cells Huawei 27042026 15h'!$B:$B,'[3]Cells Huawei 27042026 15h'!$T:$T,"")</f>
        <v/>
      </c>
      <c r="AK214" s="18" t="str">
        <f>_xlfn.XLOOKUP(B214,'[4]cells down 27042026 11h28'!$B:$B,'[4]cells down 27042026 11h28'!$R:$R,"")</f>
        <v/>
      </c>
      <c r="AL214" s="18" t="str">
        <f>_xlfn.XLOOKUP(B214,'[4]cells down 27042026 18h01'!$B:$B,'[4]cells down 27042026 18h01'!$R:$R,"")</f>
        <v/>
      </c>
      <c r="AM214" s="18" t="str">
        <f>_xlfn.XLOOKUP(B214,'[5]cell downs 27042026 11h'!$B:$B,'[5]cell downs 27042026 11h'!$R:$R,"")</f>
        <v/>
      </c>
      <c r="AN214" s="18" t="str">
        <f>_xlfn.XLOOKUP(B214,'[5]cell downs 27042026 17h40'!$B:$B,'[5]cell downs 27042026 17h40'!$R:$R,"")</f>
        <v/>
      </c>
      <c r="AO214" s="18" t="str">
        <f>_xlfn.XLOOKUP(B214,'[6]ALL SITES DOWN'!$D:$D,'[6]ALL SITES DOWN'!$J:$J,"")</f>
        <v/>
      </c>
      <c r="AP214" s="18" t="str">
        <f>_xlfn.XLOOKUP(B214,'[7]ALL SITES DOWN'!$D:$D,'[7]ALL SITES DOWN'!$J:$J,"")</f>
        <v/>
      </c>
      <c r="AQ214" s="9" t="str">
        <f>_xlfn.XLOOKUP(B214,[8]sheet1!$AC:$AC,[8]sheet1!$AF:$AF,"")</f>
        <v/>
      </c>
      <c r="AR214" s="14"/>
      <c r="AS214" s="14" t="s">
        <v>5465</v>
      </c>
      <c r="AT214" s="14" t="str">
        <f>_xlfn.XLOOKUP(B214,'[9]cell downs 18042026 17h'!$B:$B,'[9]cell downs 18042026 17h'!$B:$B,"")</f>
        <v/>
      </c>
      <c r="AU214" s="14" t="str">
        <f>_xlfn.XLOOKUP(B214,'[10]Cells Huawei 19042026 15h'!$B:$B,'[10]Cells Huawei 19042026 15h'!$B:$B,"")</f>
        <v/>
      </c>
      <c r="AV214" s="9" t="str">
        <f>_xlfn.XLOOKUP(B214,'[11]cells down 19042026 9H40'!$B:$B,'[11]cells down 19042026 9H40'!$B:$B,"")</f>
        <v/>
      </c>
    </row>
    <row r="215" spans="1:48" hidden="1" x14ac:dyDescent="0.3">
      <c r="A215" s="1" t="s">
        <v>3468</v>
      </c>
      <c r="B215" s="8" t="s">
        <v>3469</v>
      </c>
      <c r="C215" s="3" t="str">
        <f>_xlfn.XLOOKUP(B215,'[1]daily break down'!$D:$D,'[1]daily break down'!$E:$E,"")</f>
        <v>EXTREME-NORD</v>
      </c>
      <c r="D215" s="1" t="s">
        <v>11</v>
      </c>
      <c r="E215" s="1" t="s">
        <v>83</v>
      </c>
      <c r="F215" s="3" t="s">
        <v>55</v>
      </c>
      <c r="G215" s="1" t="s">
        <v>3470</v>
      </c>
      <c r="H215" s="27" t="str">
        <f>_xlfn.XLOOKUP(B215,[2]CALCULATION!$B:$B,[2]CALCULATION!$H:$H,"")</f>
        <v>HUAWEI</v>
      </c>
      <c r="I215" s="26">
        <v>3.0819015332460129</v>
      </c>
      <c r="J215" s="26">
        <v>3.0819015332460129</v>
      </c>
      <c r="K215" s="26">
        <v>3.0819015332460129</v>
      </c>
      <c r="L215" s="26">
        <v>3.3031813499299449</v>
      </c>
      <c r="M215" s="26">
        <v>3.1947262386818585</v>
      </c>
      <c r="N215" s="26">
        <v>3.0875195829159923</v>
      </c>
      <c r="O215" s="26">
        <v>3.4537272460070834</v>
      </c>
      <c r="P215" s="114" t="s">
        <v>6362</v>
      </c>
      <c r="Q215" s="42" t="s">
        <v>6353</v>
      </c>
      <c r="R215" s="42"/>
      <c r="S215" s="41" t="str" cm="1">
        <f t="array" ref="S215">IFERROR(_xlfn.IFS(
U215="MPR ISSUE","PDH",
U215="BSS Hardware Issue","BSS",
U215="Sites strategiques, MLL, Pylone, etc.","ENVTECH",
U215="AKTIVCO DEFAUT GE &amp; POWER Cabinet","AKTIVCO",
U215="AKTIVCO Coupure ENEO &amp; Baisse de tension","AKTIVCO GRID ONLY",
U215="Coupure ENEO &amp; Baisse de tension","IHS GRID ONLY",
U215="Defaut GE &amp; POWER Cabinet","IHS",
U215="Sharing","Partners",
U215="Sites strategiques &amp; DataCenter","SST &amp; DC",
U215="Exclu","Exclu",
U215="SAT","SAT",
U215="SPARE-ISSUE","SPARE-ISSUE",
U215="Fiber CAmtel","TRANS_FO_CAMTEL",
U215="Fiber AOF","Fiber AOF",
U215="Projet OCM (HUAWEI)","TRAVAUX-HUAWEI",
U215="Projet OCM (NOKIA)","TRAVAUX-NOKIA",
U215="ACCESS-ISSUE","ACCESS-ISSUE",
U215="Projet OCM (ZTE, NOKIA, autres projets)","TRAVAUX OCM",
U215="No root CAuse","No root cause",
U215="ODU HS","PDH",
U215="IP &amp; VLAN","PDH",
U215="Warehouse HUAWEI","SPARE-ISSUE",
U215="SPARE-HS","SPARE-ISSUE",
U215="Power Telco","BSS",U215="no impacts","no impacts"
),"")</f>
        <v>IHS</v>
      </c>
      <c r="T215" s="41" t="str" cm="1">
        <f t="array" ref="T215">IFERROR(_xlfn.IFS(
U215="MPR ISSUE","TX ISSUE",
U215="BSS Hardware Issue","RAN ISSUE",
U215="Sites strategiques, MLL, Pylone, etc.","ENVTECH",
U215="AKTIVCO DEFAUT GE &amp; POWER Cabinet","POWER ISSUE",
U215="AKTIVCO Coupure ENEO &amp; Baisse de tension","POWER ISSUE",
U215="Coupure ENEO &amp; Baisse de tension","POWER ISSUE",
U215="Defaut GE &amp; POWER Cabinet","POWER ISSUE",
U215="Sharing","POWER ISSUE",
U215="Sites strategiques &amp; DataCenter","POWER ISSUE",
U215="Exclu","Exclu",
U215="SAT","TX ISSUE",
U215="SPARE-ISSUE","SPARE-ISSUE",
U215="Fiber CAmtel","TX ISSUE",
U215="Fiber AOF","TX ISSUE",
U215="Projet OCM (HUAWEI)","TRAVAUX-HUAWEI",
U215="Projet OCM (NOKIA)","TRAVAUX -NOKIA",
U215="ACCESS-ISSUE","ACCESS-ISSUE",
U215="Projet OCM (ZTE, NOKIA, autres projets)","TRAVAUX OCM",
U215="No root CAuse","No root cause",
U215="ODU HS","TX ISSUE",
U215="IP &amp; VLAN","TX ISSUE",
U215="Warehouse HUAWEI","SPARE-ISSUE",
U215="SPARE-HS","SPARE-ISSUE",
U215="Power Telco","RAN ISSUE",U215="no impacts","no impacts"
),"")</f>
        <v>POWER ISSUE</v>
      </c>
      <c r="U215" s="68" t="s">
        <v>5329</v>
      </c>
      <c r="V215" s="41" t="str" cm="1">
        <f t="array" ref="V215">IFERROR(_xlfn.IFS(
U215="MPR ISSUE","ACTIVE",
U215="BSS Hardware Issue","ACTIVE",
U215="Sites strategiques, MLL, Pylone, etc.","PASSIVE",
U215="AKTIVCO DEFAUT GE &amp; POWER Cabinet","PASSIVE",
U215="AKTIVCO Coupure ENEO &amp; Baisse de tension","PASSIVE",
U215="Coupure ENEO &amp; Baisse de tension","PASSIVE",
U215="Defaut GE &amp; POWER Cabinet","PASSIVE",
U215="Sharing","PASSIVE",
U215="Sites strategiques &amp; DataCenter","PASSIVE",
U215="Exclu","Exclu",
U215="SAT","ACTIVE",
U215="SPARE-ISSUE","SPARE-ISSUE",
U215="Fiber CAmtel","ACTIVE",
U215="Fiber AOF","ACTIVE",
U215="Projet OCM (HUAWEI)","PLANNED WORKS",
U215="Projet OCM (NOKIA)","PLANNED WORKS",
U215="ACCESS-ISSUE","ACCESS-ISSUE",
U215="Projet OCM (ZTE, NOKIA, autres projets)","PLANNED WORKS",
U215="No root CAuse","No root cause",
U215="ODU HS","ACTIVE",
U215="IP &amp; VLAN","ACTIVE",
U215="Warehouse HUAWEI","SPARE-ISSUE",
U215="SPARE-HS","SPARE-ISSUE",
U215="Power Telco","ACTIVE", U215="no impacts","no impacts"
),"")</f>
        <v>PASSIVE</v>
      </c>
      <c r="W215" s="113"/>
      <c r="X215" s="113"/>
      <c r="Y215" s="113"/>
      <c r="Z215" s="113"/>
      <c r="AA215" s="113"/>
      <c r="AB215" s="17" t="s">
        <v>6136</v>
      </c>
      <c r="AC215" s="17" t="str">
        <f>_xlfn.XLOOKUP(B215,'INCIDENT-04-27-2026'!E:E,'INCIDENT-04-27-2026'!F:F,"")</f>
        <v>(04/27/2026 incident ) :impacted by EXN_011_N_Kaele  , probleme d'energie , chute de tenssion  U=46v  || Action RCA attendu</v>
      </c>
      <c r="AD215" s="9" t="s">
        <v>6136</v>
      </c>
      <c r="AE215" s="7" t="s">
        <v>5465</v>
      </c>
      <c r="AF215" s="6" t="str">
        <f>_xlfn.XLOOKUP(B215,'[13]Input_27-04'!$B:$B,'[13]Input_27-04'!$M:$M,"")</f>
        <v/>
      </c>
      <c r="AG215" s="7"/>
      <c r="AH215" s="3"/>
      <c r="AI215" s="18" t="str">
        <f>_xlfn.XLOOKUP(B215,'[3]Cells Huawei 27042026 10h'!$B:$B,'[3]Cells Huawei 27042026 10h'!$T:$T,"")</f>
        <v/>
      </c>
      <c r="AJ215" s="18" t="str">
        <f>_xlfn.XLOOKUP(B215,'[3]Cells Huawei 27042026 15h'!$B:$B,'[3]Cells Huawei 27042026 15h'!$T:$T,"")</f>
        <v/>
      </c>
      <c r="AK215" s="18" t="str">
        <f>_xlfn.XLOOKUP(B215,'[4]cells down 27042026 11h28'!$B:$B,'[4]cells down 27042026 11h28'!$R:$R,"")</f>
        <v/>
      </c>
      <c r="AL215" s="18" t="str">
        <f>_xlfn.XLOOKUP(B215,'[4]cells down 27042026 18h01'!$B:$B,'[4]cells down 27042026 18h01'!$R:$R,"")</f>
        <v/>
      </c>
      <c r="AM215" s="18" t="str">
        <f>_xlfn.XLOOKUP(B215,'[5]cell downs 27042026 11h'!$B:$B,'[5]cell downs 27042026 11h'!$R:$R,"")</f>
        <v/>
      </c>
      <c r="AN215" s="18" t="str">
        <f>_xlfn.XLOOKUP(B215,'[5]cell downs 27042026 17h40'!$B:$B,'[5]cell downs 27042026 17h40'!$R:$R,"")</f>
        <v/>
      </c>
      <c r="AO215" s="18" t="str">
        <f>_xlfn.XLOOKUP(B215,'[6]ALL SITES DOWN'!$D:$D,'[6]ALL SITES DOWN'!$J:$J,"")</f>
        <v/>
      </c>
      <c r="AP215" s="18" t="str">
        <f>_xlfn.XLOOKUP(B215,'[7]ALL SITES DOWN'!$D:$D,'[7]ALL SITES DOWN'!$J:$J,"")</f>
        <v/>
      </c>
      <c r="AQ215" s="9" t="str">
        <f>_xlfn.XLOOKUP(B215,[8]sheet1!$AC:$AC,[8]sheet1!$AF:$AF,"")</f>
        <v/>
      </c>
      <c r="AR215" s="14"/>
      <c r="AS215" s="14" t="s">
        <v>5465</v>
      </c>
      <c r="AT215" s="14" t="str">
        <f>_xlfn.XLOOKUP(B215,'[9]cell downs 18042026 17h'!$B:$B,'[9]cell downs 18042026 17h'!$B:$B,"")</f>
        <v/>
      </c>
      <c r="AU215" s="14" t="str">
        <f>_xlfn.XLOOKUP(B215,'[10]Cells Huawei 19042026 15h'!$B:$B,'[10]Cells Huawei 19042026 15h'!$B:$B,"")</f>
        <v/>
      </c>
      <c r="AV215" s="9" t="str">
        <f>_xlfn.XLOOKUP(B215,'[11]cells down 19042026 9H40'!$B:$B,'[11]cells down 19042026 9H40'!$B:$B,"")</f>
        <v/>
      </c>
    </row>
    <row r="216" spans="1:48" x14ac:dyDescent="0.3">
      <c r="A216" s="1" t="s">
        <v>368</v>
      </c>
      <c r="B216" s="8" t="s">
        <v>369</v>
      </c>
      <c r="C216" s="3" t="str">
        <f>_xlfn.XLOOKUP(B216,'[1]daily break down'!$D:$D,'[1]daily break down'!$E:$E,"")</f>
        <v>Douala</v>
      </c>
      <c r="D216" s="1" t="s">
        <v>11</v>
      </c>
      <c r="E216" s="1" t="s">
        <v>145</v>
      </c>
      <c r="F216" s="3" t="s">
        <v>31</v>
      </c>
      <c r="G216" s="1" t="s">
        <v>32</v>
      </c>
      <c r="H216" s="29" t="str">
        <f>_xlfn.XLOOKUP(B216,[2]CALCULATION!$B:$B,[2]CALCULATION!$H:$H,"")</f>
        <v>ZTE</v>
      </c>
      <c r="I216" s="26">
        <v>0</v>
      </c>
      <c r="J216" s="26">
        <v>6.5945202078571388</v>
      </c>
      <c r="K216" s="26">
        <v>0</v>
      </c>
      <c r="L216" s="26">
        <v>5.9517439852981875</v>
      </c>
      <c r="M216" s="26">
        <v>21.765822568080061</v>
      </c>
      <c r="N216" s="26">
        <v>0</v>
      </c>
      <c r="O216" s="26">
        <v>3.4467715654632984</v>
      </c>
      <c r="P216" s="114" t="s">
        <v>6362</v>
      </c>
      <c r="Q216" s="42" t="s">
        <v>5538</v>
      </c>
      <c r="R216" s="42"/>
      <c r="S216" s="41" t="str" cm="1">
        <f t="array" ref="S216">IFERROR(_xlfn.IFS(
U216="MPR ISSUE","PDH",
U216="BSS Hardware Issue","BSS",
U216="Sites strategiques, MLL, Pylone, etc.","ENVTECH",
U216="AKTIVCO DEFAUT GE &amp; POWER Cabinet","AKTIVCO",
U216="AKTIVCO Coupure ENEO &amp; Baisse de tension","AKTIVCO GRID ONLY",
U216="Coupure ENEO &amp; Baisse de tension","IHS GRID ONLY",
U216="Defaut GE &amp; POWER Cabinet","IHS",
U216="Sharing","Partners",
U216="Sites strategiques &amp; DataCenter","SST &amp; DC",
U216="Exclu","Exclu",
U216="SAT","SAT",
U216="SPARE-ISSUE","SPARE-ISSUE",
U216="Fiber CAmtel","TRANS_FO_CAMTEL",
U216="Fiber AOF","Fiber AOF",
U216="Projet OCM (HUAWEI)","TRAVAUX-HUAWEI",
U216="Projet OCM (NOKIA)","TRAVAUX-NOKIA",
U216="ACCESS-ISSUE","ACCESS-ISSUE",
U216="Projet OCM (ZTE, NOKIA, autres projets)","TRAVAUX OCM",
U216="No root CAuse","No root cause",
U216="ODU HS","PDH",
U216="IP &amp; VLAN","PDH",
U216="Warehouse HUAWEI","SPARE-ISSUE",
U216="SPARE-HS","SPARE-ISSUE",
U216="Power Telco","BSS",U216="no impacts","no impacts"
),"")</f>
        <v>AKTIVCO</v>
      </c>
      <c r="T216" s="41" t="str" cm="1">
        <f t="array" ref="T216">IFERROR(_xlfn.IFS(
U216="MPR ISSUE","TX ISSUE",
U216="BSS Hardware Issue","RAN ISSUE",
U216="Sites strategiques, MLL, Pylone, etc.","ENVTECH",
U216="AKTIVCO DEFAUT GE &amp; POWER Cabinet","POWER ISSUE",
U216="AKTIVCO Coupure ENEO &amp; Baisse de tension","POWER ISSUE",
U216="Coupure ENEO &amp; Baisse de tension","POWER ISSUE",
U216="Defaut GE &amp; POWER Cabinet","POWER ISSUE",
U216="Sharing","POWER ISSUE",
U216="Sites strategiques &amp; DataCenter","POWER ISSUE",
U216="Exclu","Exclu",
U216="SAT","TX ISSUE",
U216="SPARE-ISSUE","SPARE-ISSUE",
U216="Fiber CAmtel","TX ISSUE",
U216="Fiber AOF","TX ISSUE",
U216="Projet OCM (HUAWEI)","TRAVAUX-HUAWEI",
U216="Projet OCM (NOKIA)","TRAVAUX -NOKIA",
U216="ACCESS-ISSUE","ACCESS-ISSUE",
U216="Projet OCM (ZTE, NOKIA, autres projets)","TRAVAUX OCM",
U216="No root CAuse","No root cause",
U216="ODU HS","TX ISSUE",
U216="IP &amp; VLAN","TX ISSUE",
U216="Warehouse HUAWEI","SPARE-ISSUE",
U216="SPARE-HS","SPARE-ISSUE",
U216="Power Telco","RAN ISSUE",U216="no impacts","no impacts"
),"")</f>
        <v>POWER ISSUE</v>
      </c>
      <c r="U216" s="68" t="s">
        <v>5324</v>
      </c>
      <c r="V216" s="41" t="str" cm="1">
        <f t="array" ref="V216">IFERROR(_xlfn.IFS(
U216="MPR ISSUE","ACTIVE",
U216="BSS Hardware Issue","ACTIVE",
U216="Sites strategiques, MLL, Pylone, etc.","PASSIVE",
U216="AKTIVCO DEFAUT GE &amp; POWER Cabinet","PASSIVE",
U216="AKTIVCO Coupure ENEO &amp; Baisse de tension","PASSIVE",
U216="Coupure ENEO &amp; Baisse de tension","PASSIVE",
U216="Defaut GE &amp; POWER Cabinet","PASSIVE",
U216="Sharing","PASSIVE",
U216="Sites strategiques &amp; DataCenter","PASSIVE",
U216="Exclu","Exclu",
U216="SAT","ACTIVE",
U216="SPARE-ISSUE","SPARE-ISSUE",
U216="Fiber CAmtel","ACTIVE",
U216="Fiber AOF","ACTIVE",
U216="Projet OCM (HUAWEI)","PLANNED WORKS",
U216="Projet OCM (NOKIA)","PLANNED WORKS",
U216="ACCESS-ISSUE","ACCESS-ISSUE",
U216="Projet OCM (ZTE, NOKIA, autres projets)","PLANNED WORKS",
U216="No root CAuse","No root cause",
U216="ODU HS","ACTIVE",
U216="IP &amp; VLAN","ACTIVE",
U216="Warehouse HUAWEI","SPARE-ISSUE",
U216="SPARE-HS","SPARE-ISSUE",
U216="Power Telco","ACTIVE", U216="no impacts","no impacts"
),"")</f>
        <v>PASSIVE</v>
      </c>
      <c r="W216" s="117" t="s">
        <v>6042</v>
      </c>
      <c r="X216" s="115"/>
      <c r="Y216" s="115"/>
      <c r="Z216" s="115"/>
      <c r="AA216" s="115"/>
      <c r="AB216" s="17" t="s">
        <v>6266</v>
      </c>
      <c r="AC216" s="17" t="str">
        <f>_xlfn.XLOOKUP(B216,'INCIDENT-04-27-2026'!E:E,'INCIDENT-04-27-2026'!F:F,"")</f>
        <v>(04/27/2026 incident ) :impacted by impacted by  LIT_666_Z_Parcours-Vita(LIT-666), probleme d'energie || Action : RCA CAMUSAT attentdu</v>
      </c>
      <c r="AD216" s="9" t="s">
        <v>6042</v>
      </c>
      <c r="AE216" s="7" t="s">
        <v>6070</v>
      </c>
      <c r="AF216" s="6" t="str">
        <f>_xlfn.XLOOKUP(B216,'[13]Input_27-04'!$B:$B,'[13]Input_27-04'!$M:$M,"")</f>
        <v/>
      </c>
      <c r="AG216" s="7"/>
      <c r="AH216" s="3"/>
      <c r="AI216" s="18" t="str">
        <f>_xlfn.XLOOKUP(B216,'[3]Cells Huawei 27042026 10h'!$B:$B,'[3]Cells Huawei 27042026 10h'!$T:$T,"")</f>
        <v/>
      </c>
      <c r="AJ216" s="18" t="str">
        <f>_xlfn.XLOOKUP(B216,'[3]Cells Huawei 27042026 15h'!$B:$B,'[3]Cells Huawei 27042026 15h'!$T:$T,"")</f>
        <v/>
      </c>
      <c r="AK216" s="18" t="str">
        <f>_xlfn.XLOOKUP(B216,'[4]cells down 27042026 11h28'!$B:$B,'[4]cells down 27042026 11h28'!$R:$R,"")</f>
        <v/>
      </c>
      <c r="AL216" s="18" t="str">
        <f>_xlfn.XLOOKUP(B216,'[4]cells down 27042026 18h01'!$B:$B,'[4]cells down 27042026 18h01'!$R:$R,"")</f>
        <v/>
      </c>
      <c r="AM216" s="18" t="str">
        <f>_xlfn.XLOOKUP(B216,'[5]cell downs 27042026 11h'!$B:$B,'[5]cell downs 27042026 11h'!$R:$R,"")</f>
        <v/>
      </c>
      <c r="AN216" s="18" t="str">
        <f>_xlfn.XLOOKUP(B216,'[5]cell downs 27042026 17h40'!$B:$B,'[5]cell downs 27042026 17h40'!$R:$R,"")</f>
        <v/>
      </c>
      <c r="AO216" s="18" t="str">
        <f>_xlfn.XLOOKUP(B216,'[6]ALL SITES DOWN'!$D:$D,'[6]ALL SITES DOWN'!$J:$J,"")</f>
        <v/>
      </c>
      <c r="AP216" s="18" t="str">
        <f>_xlfn.XLOOKUP(B216,'[7]ALL SITES DOWN'!$D:$D,'[7]ALL SITES DOWN'!$J:$J,"")</f>
        <v/>
      </c>
      <c r="AQ216" s="9" t="str">
        <f>_xlfn.XLOOKUP(B216,[8]sheet1!$AC:$AC,[8]sheet1!$AF:$AF,"")</f>
        <v>(04/27/2026 ticket):-INC-20260427-00010679…power issue grid outage no backup awaiting grid return …Others Transmission equipement fault</v>
      </c>
      <c r="AR216" s="14"/>
      <c r="AS216" s="14" t="s">
        <v>5465</v>
      </c>
      <c r="AT216" s="14" t="str">
        <f>_xlfn.XLOOKUP(B216,'[9]cell downs 18042026 17h'!$B:$B,'[9]cell downs 18042026 17h'!$B:$B,"")</f>
        <v/>
      </c>
      <c r="AU216" s="14" t="str">
        <f>_xlfn.XLOOKUP(B216,'[10]Cells Huawei 19042026 15h'!$B:$B,'[10]Cells Huawei 19042026 15h'!$B:$B,"")</f>
        <v/>
      </c>
      <c r="AV216" s="9" t="str">
        <f>_xlfn.XLOOKUP(B216,'[11]cells down 19042026 9H40'!$B:$B,'[11]cells down 19042026 9H40'!$B:$B,"")</f>
        <v/>
      </c>
    </row>
    <row r="217" spans="1:48" x14ac:dyDescent="0.3">
      <c r="A217" s="1" t="s">
        <v>509</v>
      </c>
      <c r="B217" s="8" t="s">
        <v>510</v>
      </c>
      <c r="C217" s="3" t="str">
        <f>_xlfn.XLOOKUP(B217,'[1]daily break down'!$D:$D,'[1]daily break down'!$E:$E,"")</f>
        <v>CENTRE</v>
      </c>
      <c r="D217" s="1" t="s">
        <v>21</v>
      </c>
      <c r="E217" s="1" t="s">
        <v>36</v>
      </c>
      <c r="F217" s="3" t="s">
        <v>226</v>
      </c>
      <c r="G217" s="1" t="s">
        <v>489</v>
      </c>
      <c r="H217" s="29" t="str">
        <f>_xlfn.XLOOKUP(B217,[2]CALCULATION!$B:$B,[2]CALCULATION!$H:$H,"")</f>
        <v>ZTE</v>
      </c>
      <c r="I217" s="26">
        <v>3.6762733532515481</v>
      </c>
      <c r="J217" s="26">
        <v>6.3890244354841021</v>
      </c>
      <c r="K217" s="26">
        <v>1.8839371577448474</v>
      </c>
      <c r="L217" s="26">
        <v>0.81427833565902807</v>
      </c>
      <c r="M217" s="26">
        <v>1.1074870231970166</v>
      </c>
      <c r="N217" s="26">
        <v>0.68775629007542183</v>
      </c>
      <c r="O217" s="26">
        <v>3.3275975721464572</v>
      </c>
      <c r="P217" s="114" t="s">
        <v>6362</v>
      </c>
      <c r="Q217" s="42" t="s">
        <v>5538</v>
      </c>
      <c r="R217" s="42"/>
      <c r="S217" s="41" t="str" cm="1">
        <f t="array" ref="S217">IFERROR(_xlfn.IFS(
U217="MPR ISSUE","PDH",
U217="BSS Hardware Issue","BSS",
U217="Sites strategiques, MLL, Pylone, etc.","ENVTECH",
U217="AKTIVCO DEFAUT GE &amp; POWER Cabinet","AKTIVCO",
U217="AKTIVCO Coupure ENEO &amp; Baisse de tension","AKTIVCO GRID ONLY",
U217="Coupure ENEO &amp; Baisse de tension","IHS GRID ONLY",
U217="Defaut GE &amp; POWER Cabinet","IHS",
U217="Sharing","Partners",
U217="Sites strategiques &amp; DataCenter","SST &amp; DC",
U217="Exclu","Exclu",
U217="SAT","SAT",
U217="SPARE-ISSUE","SPARE-ISSUE",
U217="Fiber CAmtel","TRANS_FO_CAMTEL",
U217="Fiber AOF","Fiber AOF",
U217="Projet OCM (HUAWEI)","TRAVAUX-HUAWEI",
U217="Projet OCM (NOKIA)","TRAVAUX-NOKIA",
U217="ACCESS-ISSUE","ACCESS-ISSUE",
U217="Projet OCM (ZTE, NOKIA, autres projets)","TRAVAUX OCM",
U217="No root CAuse","No root cause",
U217="ODU HS","PDH",
U217="IP &amp; VLAN","PDH",
U217="Warehouse HUAWEI","SPARE-ISSUE",
U217="SPARE-HS","SPARE-ISSUE",
U217="Power Telco","BSS",U217="no impacts","no impacts"
),"")</f>
        <v>No root cause</v>
      </c>
      <c r="T217" s="41" t="str" cm="1">
        <f t="array" ref="T217">IFERROR(_xlfn.IFS(
U217="MPR ISSUE","TX ISSUE",
U217="BSS Hardware Issue","RAN ISSUE",
U217="Sites strategiques, MLL, Pylone, etc.","ENVTECH",
U217="AKTIVCO DEFAUT GE &amp; POWER Cabinet","POWER ISSUE",
U217="AKTIVCO Coupure ENEO &amp; Baisse de tension","POWER ISSUE",
U217="Coupure ENEO &amp; Baisse de tension","POWER ISSUE",
U217="Defaut GE &amp; POWER Cabinet","POWER ISSUE",
U217="Sharing","POWER ISSUE",
U217="Sites strategiques &amp; DataCenter","POWER ISSUE",
U217="Exclu","Exclu",
U217="SAT","TX ISSUE",
U217="SPARE-ISSUE","SPARE-ISSUE",
U217="Fiber CAmtel","TX ISSUE",
U217="Fiber AOF","TX ISSUE",
U217="Projet OCM (HUAWEI)","TRAVAUX-HUAWEI",
U217="Projet OCM (NOKIA)","TRAVAUX -NOKIA",
U217="ACCESS-ISSUE","ACCESS-ISSUE",
U217="Projet OCM (ZTE, NOKIA, autres projets)","TRAVAUX OCM",
U217="No root CAuse","No root cause",
U217="ODU HS","TX ISSUE",
U217="IP &amp; VLAN","TX ISSUE",
U217="Warehouse HUAWEI","SPARE-ISSUE",
U217="SPARE-HS","SPARE-ISSUE",
U217="Power Telco","RAN ISSUE",U217="no impacts","no impacts"
),"")</f>
        <v>No root cause</v>
      </c>
      <c r="U217" s="68" t="s">
        <v>5691</v>
      </c>
      <c r="V217" s="41" t="str" cm="1">
        <f t="array" ref="V217">IFERROR(_xlfn.IFS(
U217="MPR ISSUE","ACTIVE",
U217="BSS Hardware Issue","ACTIVE",
U217="Sites strategiques, MLL, Pylone, etc.","PASSIVE",
U217="AKTIVCO DEFAUT GE &amp; POWER Cabinet","PASSIVE",
U217="AKTIVCO Coupure ENEO &amp; Baisse de tension","PASSIVE",
U217="Coupure ENEO &amp; Baisse de tension","PASSIVE",
U217="Defaut GE &amp; POWER Cabinet","PASSIVE",
U217="Sharing","PASSIVE",
U217="Sites strategiques &amp; DataCenter","PASSIVE",
U217="Exclu","Exclu",
U217="SAT","ACTIVE",
U217="SPARE-ISSUE","SPARE-ISSUE",
U217="Fiber CAmtel","ACTIVE",
U217="Fiber AOF","ACTIVE",
U217="Projet OCM (HUAWEI)","PLANNED WORKS",
U217="Projet OCM (NOKIA)","PLANNED WORKS",
U217="ACCESS-ISSUE","ACCESS-ISSUE",
U217="Projet OCM (ZTE, NOKIA, autres projets)","PLANNED WORKS",
U217="No root CAuse","No root cause",
U217="ODU HS","ACTIVE",
U217="IP &amp; VLAN","ACTIVE",
U217="Warehouse HUAWEI","SPARE-ISSUE",
U217="SPARE-HS","SPARE-ISSUE",
U217="Power Telco","ACTIVE", U217="no impacts","no impacts"
),"")</f>
        <v>No root cause</v>
      </c>
      <c r="W217" s="119" t="s">
        <v>6410</v>
      </c>
      <c r="X217" s="119" t="s">
        <v>6411</v>
      </c>
      <c r="Y217" s="119"/>
      <c r="Z217" s="119" t="s">
        <v>6412</v>
      </c>
      <c r="AA217" s="119" t="s">
        <v>6380</v>
      </c>
      <c r="AB217" s="17" t="s">
        <v>6240</v>
      </c>
      <c r="AC217" s="17" t="str">
        <f>_xlfn.XLOOKUP(B217,'INCIDENT-04-27-2026'!E:E,'INCIDENT-04-27-2026'!F:F,"")</f>
        <v/>
      </c>
      <c r="AD217" s="9"/>
      <c r="AE217" s="7" t="s">
        <v>6068</v>
      </c>
      <c r="AF217" s="6" t="str">
        <f>_xlfn.XLOOKUP(B217,'[13]Input_27-04'!$B:$B,'[13]Input_27-04'!$M:$M,"")</f>
        <v>No power issue</v>
      </c>
      <c r="AG217" s="7"/>
      <c r="AH217" s="3"/>
      <c r="AI217" s="18" t="str">
        <f>_xlfn.XLOOKUP(B217,'[3]Cells Huawei 27042026 10h'!$B:$B,'[3]Cells Huawei 27042026 10h'!$T:$T,"")</f>
        <v/>
      </c>
      <c r="AJ217" s="18" t="str">
        <f>_xlfn.XLOOKUP(B217,'[3]Cells Huawei 27042026 15h'!$B:$B,'[3]Cells Huawei 27042026 15h'!$T:$T,"")</f>
        <v/>
      </c>
      <c r="AK217" s="18" t="str">
        <f>_xlfn.XLOOKUP(B217,'[4]cells down 27042026 11h28'!$B:$B,'[4]cells down 27042026 11h28'!$R:$R,"")</f>
        <v/>
      </c>
      <c r="AL217" s="18" t="str">
        <f>_xlfn.XLOOKUP(B217,'[4]cells down 27042026 18h01'!$B:$B,'[4]cells down 27042026 18h01'!$R:$R,"")</f>
        <v>(04/27/2026 cell zte):-27/04/2026 : Besoin d'analyse BO RAN</v>
      </c>
      <c r="AM217" s="18" t="str">
        <f>_xlfn.XLOOKUP(B217,'[5]cell downs 27042026 11h'!$B:$B,'[5]cell downs 27042026 11h'!$R:$R,"")</f>
        <v/>
      </c>
      <c r="AN217" s="18" t="str">
        <f>_xlfn.XLOOKUP(B217,'[5]cell downs 27042026 17h40'!$B:$B,'[5]cell downs 27042026 17h40'!$R:$R,"")</f>
        <v/>
      </c>
      <c r="AO217" s="18" t="str">
        <f>_xlfn.XLOOKUP(B217,'[6]ALL SITES DOWN'!$D:$D,'[6]ALL SITES DOWN'!$J:$J,"")</f>
        <v/>
      </c>
      <c r="AP217" s="18" t="str">
        <f>_xlfn.XLOOKUP(B217,'[7]ALL SITES DOWN'!$D:$D,'[7]ALL SITES DOWN'!$J:$J,"")</f>
        <v/>
      </c>
      <c r="AQ217" s="9" t="str">
        <f>_xlfn.XLOOKUP(B217,[8]sheet1!$AC:$AC,[8]sheet1!$AF:$AF,"")</f>
        <v/>
      </c>
      <c r="AR217" s="14"/>
      <c r="AS217" s="14" t="s">
        <v>5465</v>
      </c>
      <c r="AT217" s="14" t="str">
        <f>_xlfn.XLOOKUP(B217,'[9]cell downs 18042026 17h'!$B:$B,'[9]cell downs 18042026 17h'!$B:$B,"")</f>
        <v/>
      </c>
      <c r="AU217" s="14" t="str">
        <f>_xlfn.XLOOKUP(B217,'[10]Cells Huawei 19042026 15h'!$B:$B,'[10]Cells Huawei 19042026 15h'!$B:$B,"")</f>
        <v/>
      </c>
      <c r="AV217" s="9" t="str">
        <f>_xlfn.XLOOKUP(B217,'[11]cells down 19042026 9H40'!$B:$B,'[11]cells down 19042026 9H40'!$B:$B,"")</f>
        <v/>
      </c>
    </row>
    <row r="218" spans="1:48" hidden="1" x14ac:dyDescent="0.3">
      <c r="A218" s="1" t="s">
        <v>4467</v>
      </c>
      <c r="B218" s="8" t="s">
        <v>4468</v>
      </c>
      <c r="C218" s="3" t="str">
        <f>_xlfn.XLOOKUP(B218,'[1]daily break down'!$D:$D,'[1]daily break down'!$E:$E,"")</f>
        <v>OUEST</v>
      </c>
      <c r="D218" s="1" t="s">
        <v>21</v>
      </c>
      <c r="E218" s="1" t="s">
        <v>122</v>
      </c>
      <c r="F218" s="3" t="s">
        <v>102</v>
      </c>
      <c r="G218" s="1" t="s">
        <v>4469</v>
      </c>
      <c r="H218" s="27" t="str">
        <f>_xlfn.XLOOKUP(B218,[2]CALCULATION!$B:$B,[2]CALCULATION!$H:$H,"")</f>
        <v>HUAWEI</v>
      </c>
      <c r="I218" s="26">
        <v>0</v>
      </c>
      <c r="J218" s="26">
        <v>0</v>
      </c>
      <c r="K218" s="26">
        <v>0</v>
      </c>
      <c r="L218" s="26">
        <v>0.61532803702847616</v>
      </c>
      <c r="M218" s="26">
        <v>0.92401757254596451</v>
      </c>
      <c r="N218" s="26">
        <v>0</v>
      </c>
      <c r="O218" s="26">
        <v>3.2897515359569449</v>
      </c>
      <c r="P218" s="114" t="s">
        <v>6363</v>
      </c>
      <c r="Q218" s="42" t="s">
        <v>5538</v>
      </c>
      <c r="R218" s="42"/>
      <c r="S218" s="41" t="str" cm="1">
        <f t="array" ref="S218">IFERROR(_xlfn.IFS(
U218="MPR ISSUE","PDH",
U218="BSS Hardware Issue","BSS",
U218="Sites strategiques, MLL, Pylone, etc.","ENVTECH",
U218="AKTIVCO DEFAUT GE &amp; POWER Cabinet","AKTIVCO",
U218="AKTIVCO Coupure ENEO &amp; Baisse de tension","AKTIVCO GRID ONLY",
U218="Coupure ENEO &amp; Baisse de tension","IHS GRID ONLY",
U218="Defaut GE &amp; POWER Cabinet","IHS",
U218="Sharing","Partners",
U218="Sites strategiques &amp; DataCenter","SST &amp; DC",
U218="Exclu","Exclu",
U218="SAT","SAT",
U218="SPARE-ISSUE","SPARE-ISSUE",
U218="Fiber CAmtel","TRANS_FO_CAMTEL",
U218="Fiber AOF","Fiber AOF",
U218="Projet OCM (HUAWEI)","TRAVAUX-HUAWEI",
U218="Projet OCM (NOKIA)","TRAVAUX-NOKIA",
U218="ACCESS-ISSUE","ACCESS-ISSUE",
U218="Projet OCM (ZTE, NOKIA, autres projets)","TRAVAUX OCM",
U218="No root CAuse","No root cause",
U218="ODU HS","PDH",
U218="IP &amp; VLAN","PDH",
U218="Warehouse HUAWEI","SPARE-ISSUE",
U218="SPARE-HS","SPARE-ISSUE",
U218="Power Telco","BSS",U218="no impacts","no impacts"
),"")</f>
        <v>No root cause</v>
      </c>
      <c r="T218" s="41" t="str" cm="1">
        <f t="array" ref="T218">IFERROR(_xlfn.IFS(
U218="MPR ISSUE","TX ISSUE",
U218="BSS Hardware Issue","RAN ISSUE",
U218="Sites strategiques, MLL, Pylone, etc.","ENVTECH",
U218="AKTIVCO DEFAUT GE &amp; POWER Cabinet","POWER ISSUE",
U218="AKTIVCO Coupure ENEO &amp; Baisse de tension","POWER ISSUE",
U218="Coupure ENEO &amp; Baisse de tension","POWER ISSUE",
U218="Defaut GE &amp; POWER Cabinet","POWER ISSUE",
U218="Sharing","POWER ISSUE",
U218="Sites strategiques &amp; DataCenter","POWER ISSUE",
U218="Exclu","Exclu",
U218="SAT","TX ISSUE",
U218="SPARE-ISSUE","SPARE-ISSUE",
U218="Fiber CAmtel","TX ISSUE",
U218="Fiber AOF","TX ISSUE",
U218="Projet OCM (HUAWEI)","TRAVAUX-HUAWEI",
U218="Projet OCM (NOKIA)","TRAVAUX -NOKIA",
U218="ACCESS-ISSUE","ACCESS-ISSUE",
U218="Projet OCM (ZTE, NOKIA, autres projets)","TRAVAUX OCM",
U218="No root CAuse","No root cause",
U218="ODU HS","TX ISSUE",
U218="IP &amp; VLAN","TX ISSUE",
U218="Warehouse HUAWEI","SPARE-ISSUE",
U218="SPARE-HS","SPARE-ISSUE",
U218="Power Telco","RAN ISSUE",U218="no impacts","no impacts"
),"")</f>
        <v>No root cause</v>
      </c>
      <c r="U218" s="68" t="s">
        <v>5691</v>
      </c>
      <c r="V218" s="41" t="str" cm="1">
        <f t="array" ref="V218">IFERROR(_xlfn.IFS(
U218="MPR ISSUE","ACTIVE",
U218="BSS Hardware Issue","ACTIVE",
U218="Sites strategiques, MLL, Pylone, etc.","PASSIVE",
U218="AKTIVCO DEFAUT GE &amp; POWER Cabinet","PASSIVE",
U218="AKTIVCO Coupure ENEO &amp; Baisse de tension","PASSIVE",
U218="Coupure ENEO &amp; Baisse de tension","PASSIVE",
U218="Defaut GE &amp; POWER Cabinet","PASSIVE",
U218="Sharing","PASSIVE",
U218="Sites strategiques &amp; DataCenter","PASSIVE",
U218="Exclu","Exclu",
U218="SAT","ACTIVE",
U218="SPARE-ISSUE","SPARE-ISSUE",
U218="Fiber CAmtel","ACTIVE",
U218="Fiber AOF","ACTIVE",
U218="Projet OCM (HUAWEI)","PLANNED WORKS",
U218="Projet OCM (NOKIA)","PLANNED WORKS",
U218="ACCESS-ISSUE","ACCESS-ISSUE",
U218="Projet OCM (ZTE, NOKIA, autres projets)","PLANNED WORKS",
U218="No root CAuse","No root cause",
U218="ODU HS","ACTIVE",
U218="IP &amp; VLAN","ACTIVE",
U218="Warehouse HUAWEI","SPARE-ISSUE",
U218="SPARE-HS","SPARE-ISSUE",
U218="Power Telco","ACTIVE", U218="no impacts","no impacts"
),"")</f>
        <v>No root cause</v>
      </c>
      <c r="W218" s="113"/>
      <c r="X218" s="113"/>
      <c r="Y218" s="113"/>
      <c r="Z218" s="113"/>
      <c r="AA218" s="113"/>
      <c r="AB218" s="17" t="s">
        <v>5465</v>
      </c>
      <c r="AC218" s="17" t="str">
        <f>_xlfn.XLOOKUP(B218,'INCIDENT-04-27-2026'!E:E,'INCIDENT-04-27-2026'!F:F,"")</f>
        <v/>
      </c>
      <c r="AD218" s="9"/>
      <c r="AE218" s="7" t="s">
        <v>5465</v>
      </c>
      <c r="AF218" s="6" t="str">
        <f>_xlfn.XLOOKUP(B218,'[13]Input_27-04'!$B:$B,'[13]Input_27-04'!$M:$M,"")</f>
        <v/>
      </c>
      <c r="AG218" s="7"/>
      <c r="AH218" s="3"/>
      <c r="AI218" s="18" t="str">
        <f>_xlfn.XLOOKUP(B218,'[3]Cells Huawei 27042026 10h'!$B:$B,'[3]Cells Huawei 27042026 10h'!$T:$T,"")</f>
        <v/>
      </c>
      <c r="AJ218" s="18" t="str">
        <f>_xlfn.XLOOKUP(B218,'[3]Cells Huawei 27042026 15h'!$B:$B,'[3]Cells Huawei 27042026 15h'!$T:$T,"")</f>
        <v/>
      </c>
      <c r="AK218" s="18" t="str">
        <f>_xlfn.XLOOKUP(B218,'[4]cells down 27042026 11h28'!$B:$B,'[4]cells down 27042026 11h28'!$R:$R,"")</f>
        <v/>
      </c>
      <c r="AL218" s="18" t="str">
        <f>_xlfn.XLOOKUP(B218,'[4]cells down 27042026 18h01'!$B:$B,'[4]cells down 27042026 18h01'!$R:$R,"")</f>
        <v/>
      </c>
      <c r="AM218" s="18" t="str">
        <f>_xlfn.XLOOKUP(B218,'[5]cell downs 27042026 11h'!$B:$B,'[5]cell downs 27042026 11h'!$R:$R,"")</f>
        <v/>
      </c>
      <c r="AN218" s="18" t="str">
        <f>_xlfn.XLOOKUP(B218,'[5]cell downs 27042026 17h40'!$B:$B,'[5]cell downs 27042026 17h40'!$R:$R,"")</f>
        <v/>
      </c>
      <c r="AO218" s="18" t="str">
        <f>_xlfn.XLOOKUP(B218,'[6]ALL SITES DOWN'!$D:$D,'[6]ALL SITES DOWN'!$J:$J,"")</f>
        <v/>
      </c>
      <c r="AP218" s="18" t="str">
        <f>_xlfn.XLOOKUP(B218,'[7]ALL SITES DOWN'!$D:$D,'[7]ALL SITES DOWN'!$J:$J,"")</f>
        <v/>
      </c>
      <c r="AQ218" s="9" t="str">
        <f>_xlfn.XLOOKUP(B218,[8]sheet1!$AC:$AC,[8]sheet1!$AF:$AF,"")</f>
        <v/>
      </c>
      <c r="AR218" s="14"/>
      <c r="AS218" s="14" t="s">
        <v>5465</v>
      </c>
      <c r="AT218" s="14" t="str">
        <f>_xlfn.XLOOKUP(B218,'[9]cell downs 18042026 17h'!$B:$B,'[9]cell downs 18042026 17h'!$B:$B,"")</f>
        <v/>
      </c>
      <c r="AU218" s="14" t="str">
        <f>_xlfn.XLOOKUP(B218,'[10]Cells Huawei 19042026 15h'!$B:$B,'[10]Cells Huawei 19042026 15h'!$B:$B,"")</f>
        <v/>
      </c>
      <c r="AV218" s="9" t="str">
        <f>_xlfn.XLOOKUP(B218,'[11]cells down 19042026 9H40'!$B:$B,'[11]cells down 19042026 9H40'!$B:$B,"")</f>
        <v/>
      </c>
    </row>
    <row r="219" spans="1:48" x14ac:dyDescent="0.3">
      <c r="A219" s="1" t="s">
        <v>1063</v>
      </c>
      <c r="B219" s="8" t="s">
        <v>1064</v>
      </c>
      <c r="C219" s="3" t="str">
        <f>_xlfn.XLOOKUP(B219,'[1]daily break down'!$D:$D,'[1]daily break down'!$E:$E,"")</f>
        <v>Garoua</v>
      </c>
      <c r="D219" s="1" t="s">
        <v>11</v>
      </c>
      <c r="E219" s="1" t="s">
        <v>12</v>
      </c>
      <c r="F219" s="3" t="s">
        <v>23</v>
      </c>
      <c r="G219" s="1" t="s">
        <v>24</v>
      </c>
      <c r="H219" s="27" t="str">
        <f>_xlfn.XLOOKUP(B219,[2]CALCULATION!$B:$B,[2]CALCULATION!$H:$H,"")</f>
        <v>Huawei</v>
      </c>
      <c r="I219" s="26">
        <v>3.7279772452936792</v>
      </c>
      <c r="J219" s="26">
        <v>0.52265697009128709</v>
      </c>
      <c r="K219" s="26">
        <v>2.658996156183921</v>
      </c>
      <c r="L219" s="26">
        <v>3.4782148085368672</v>
      </c>
      <c r="M219" s="26">
        <v>7.6166307111487788</v>
      </c>
      <c r="N219" s="26">
        <v>3.7337736457468331</v>
      </c>
      <c r="O219" s="26">
        <v>3.1681698070672564</v>
      </c>
      <c r="P219" s="114" t="s">
        <v>6362</v>
      </c>
      <c r="Q219" s="42" t="s">
        <v>5538</v>
      </c>
      <c r="R219" s="42"/>
      <c r="S219" s="41" t="str" cm="1">
        <f t="array" ref="S219">IFERROR(_xlfn.IFS(
U219="MPR ISSUE","PDH",
U219="BSS Hardware Issue","BSS",
U219="Sites strategiques, MLL, Pylone, etc.","ENVTECH",
U219="AKTIVCO DEFAUT GE &amp; POWER Cabinet","AKTIVCO",
U219="AKTIVCO Coupure ENEO &amp; Baisse de tension","AKTIVCO GRID ONLY",
U219="Coupure ENEO &amp; Baisse de tension","IHS GRID ONLY",
U219="Defaut GE &amp; POWER Cabinet","IHS",
U219="Sharing","Partners",
U219="Sites strategiques &amp; DataCenter","SST &amp; DC",
U219="Exclu","Exclu",
U219="SAT","SAT",
U219="SPARE-ISSUE","SPARE-ISSUE",
U219="Fiber CAmtel","TRANS_FO_CAMTEL",
U219="Fiber AOF","Fiber AOF",
U219="Projet OCM (HUAWEI)","TRAVAUX-HUAWEI",
U219="Projet OCM (NOKIA)","TRAVAUX-NOKIA",
U219="ACCESS-ISSUE","ACCESS-ISSUE",
U219="Projet OCM (ZTE, NOKIA, autres projets)","TRAVAUX OCM",
U219="No root CAuse","No root cause",
U219="ODU HS","PDH",
U219="IP &amp; VLAN","PDH",
U219="Warehouse HUAWEI","SPARE-ISSUE",
U219="SPARE-HS","SPARE-ISSUE",
U219="Power Telco","BSS",U219="no impacts","no impacts"
),"")</f>
        <v>No root cause</v>
      </c>
      <c r="T219" s="41" t="str" cm="1">
        <f t="array" ref="T219">IFERROR(_xlfn.IFS(
U219="MPR ISSUE","TX ISSUE",
U219="BSS Hardware Issue","RAN ISSUE",
U219="Sites strategiques, MLL, Pylone, etc.","ENVTECH",
U219="AKTIVCO DEFAUT GE &amp; POWER Cabinet","POWER ISSUE",
U219="AKTIVCO Coupure ENEO &amp; Baisse de tension","POWER ISSUE",
U219="Coupure ENEO &amp; Baisse de tension","POWER ISSUE",
U219="Defaut GE &amp; POWER Cabinet","POWER ISSUE",
U219="Sharing","POWER ISSUE",
U219="Sites strategiques &amp; DataCenter","POWER ISSUE",
U219="Exclu","Exclu",
U219="SAT","TX ISSUE",
U219="SPARE-ISSUE","SPARE-ISSUE",
U219="Fiber CAmtel","TX ISSUE",
U219="Fiber AOF","TX ISSUE",
U219="Projet OCM (HUAWEI)","TRAVAUX-HUAWEI",
U219="Projet OCM (NOKIA)","TRAVAUX -NOKIA",
U219="ACCESS-ISSUE","ACCESS-ISSUE",
U219="Projet OCM (ZTE, NOKIA, autres projets)","TRAVAUX OCM",
U219="No root CAuse","No root cause",
U219="ODU HS","TX ISSUE",
U219="IP &amp; VLAN","TX ISSUE",
U219="Warehouse HUAWEI","SPARE-ISSUE",
U219="SPARE-HS","SPARE-ISSUE",
U219="Power Telco","RAN ISSUE",U219="no impacts","no impacts"
),"")</f>
        <v>No root cause</v>
      </c>
      <c r="U219" s="68" t="s">
        <v>5691</v>
      </c>
      <c r="V219" s="41" t="str" cm="1">
        <f t="array" ref="V219">IFERROR(_xlfn.IFS(
U219="MPR ISSUE","ACTIVE",
U219="BSS Hardware Issue","ACTIVE",
U219="Sites strategiques, MLL, Pylone, etc.","PASSIVE",
U219="AKTIVCO DEFAUT GE &amp; POWER Cabinet","PASSIVE",
U219="AKTIVCO Coupure ENEO &amp; Baisse de tension","PASSIVE",
U219="Coupure ENEO &amp; Baisse de tension","PASSIVE",
U219="Defaut GE &amp; POWER Cabinet","PASSIVE",
U219="Sharing","PASSIVE",
U219="Sites strategiques &amp; DataCenter","PASSIVE",
U219="Exclu","Exclu",
U219="SAT","ACTIVE",
U219="SPARE-ISSUE","SPARE-ISSUE",
U219="Fiber CAmtel","ACTIVE",
U219="Fiber AOF","ACTIVE",
U219="Projet OCM (HUAWEI)","PLANNED WORKS",
U219="Projet OCM (NOKIA)","PLANNED WORKS",
U219="ACCESS-ISSUE","ACCESS-ISSUE",
U219="Projet OCM (ZTE, NOKIA, autres projets)","PLANNED WORKS",
U219="No root CAuse","No root cause",
U219="ODU HS","ACTIVE",
U219="IP &amp; VLAN","ACTIVE",
U219="Warehouse HUAWEI","SPARE-ISSUE",
U219="SPARE-HS","SPARE-ISSUE",
U219="Power Telco","ACTIVE", U219="no impacts","no impacts"
),"")</f>
        <v>No root cause</v>
      </c>
      <c r="W219" s="119" t="s">
        <v>6383</v>
      </c>
      <c r="X219" s="119"/>
      <c r="Y219" s="119"/>
      <c r="Z219" s="119"/>
      <c r="AA219" s="119" t="s">
        <v>6365</v>
      </c>
      <c r="AB219" s="17" t="s">
        <v>6070</v>
      </c>
      <c r="AC219" s="17" t="str">
        <f>_xlfn.XLOOKUP(B219,'INCIDENT-04-27-2026'!E:E,'INCIDENT-04-27-2026'!F:F,"")</f>
        <v/>
      </c>
      <c r="AD219" s="9"/>
      <c r="AE219" s="7" t="s">
        <v>6070</v>
      </c>
      <c r="AF219" s="6" t="str">
        <f>_xlfn.XLOOKUP(B219,'[13]Input_27-04'!$B:$B,'[13]Input_27-04'!$M:$M,"")</f>
        <v/>
      </c>
      <c r="AG219" s="7"/>
      <c r="AH219" s="3"/>
      <c r="AI219" s="18" t="str">
        <f>_xlfn.XLOOKUP(B219,'[3]Cells Huawei 27042026 10h'!$B:$B,'[3]Cells Huawei 27042026 10h'!$T:$T,"")</f>
        <v/>
      </c>
      <c r="AJ219" s="18" t="str">
        <f>_xlfn.XLOOKUP(B219,'[3]Cells Huawei 27042026 15h'!$B:$B,'[3]Cells Huawei 27042026 15h'!$T:$T,"")</f>
        <v/>
      </c>
      <c r="AK219" s="18" t="str">
        <f>_xlfn.XLOOKUP(B219,'[4]cells down 27042026 11h28'!$B:$B,'[4]cells down 27042026 11h28'!$R:$R,"")</f>
        <v/>
      </c>
      <c r="AL219" s="18" t="str">
        <f>_xlfn.XLOOKUP(B219,'[4]cells down 27042026 18h01'!$B:$B,'[4]cells down 27042026 18h01'!$R:$R,"")</f>
        <v/>
      </c>
      <c r="AM219" s="18" t="str">
        <f>_xlfn.XLOOKUP(B219,'[5]cell downs 27042026 11h'!$B:$B,'[5]cell downs 27042026 11h'!$R:$R,"")</f>
        <v/>
      </c>
      <c r="AN219" s="18" t="str">
        <f>_xlfn.XLOOKUP(B219,'[5]cell downs 27042026 17h40'!$B:$B,'[5]cell downs 27042026 17h40'!$R:$R,"")</f>
        <v/>
      </c>
      <c r="AO219" s="18" t="str">
        <f>_xlfn.XLOOKUP(B219,'[6]ALL SITES DOWN'!$D:$D,'[6]ALL SITES DOWN'!$J:$J,"")</f>
        <v/>
      </c>
      <c r="AP219" s="18" t="str">
        <f>_xlfn.XLOOKUP(B219,'[7]ALL SITES DOWN'!$D:$D,'[7]ALL SITES DOWN'!$J:$J,"")</f>
        <v/>
      </c>
      <c r="AQ219" s="9" t="str">
        <f>_xlfn.XLOOKUP(B219,[8]sheet1!$AC:$AC,[8]sheet1!$AF:$AF,"")</f>
        <v/>
      </c>
      <c r="AR219" s="14"/>
      <c r="AS219" s="14" t="s">
        <v>5465</v>
      </c>
      <c r="AT219" s="14" t="str">
        <f>_xlfn.XLOOKUP(B219,'[9]cell downs 18042026 17h'!$B:$B,'[9]cell downs 18042026 17h'!$B:$B,"")</f>
        <v/>
      </c>
      <c r="AU219" s="14" t="str">
        <f>_xlfn.XLOOKUP(B219,'[10]Cells Huawei 19042026 15h'!$B:$B,'[10]Cells Huawei 19042026 15h'!$B:$B,"")</f>
        <v/>
      </c>
      <c r="AV219" s="9" t="str">
        <f>_xlfn.XLOOKUP(B219,'[11]cells down 19042026 9H40'!$B:$B,'[11]cells down 19042026 9H40'!$B:$B,"")</f>
        <v/>
      </c>
    </row>
    <row r="220" spans="1:48" x14ac:dyDescent="0.3">
      <c r="A220" s="1" t="s">
        <v>1348</v>
      </c>
      <c r="B220" s="8" t="s">
        <v>1349</v>
      </c>
      <c r="C220" s="3" t="str">
        <f>_xlfn.XLOOKUP(B220,'[1]daily break down'!$D:$D,'[1]daily break down'!$E:$E,"")</f>
        <v>CENTRE</v>
      </c>
      <c r="D220" s="1" t="s">
        <v>357</v>
      </c>
      <c r="E220" s="1" t="s">
        <v>122</v>
      </c>
      <c r="F220" s="3" t="s">
        <v>69</v>
      </c>
      <c r="G220" s="1" t="s">
        <v>1350</v>
      </c>
      <c r="H220" s="28" t="str">
        <f>_xlfn.XLOOKUP(B220,[2]CALCULATION!$B:$B,[2]CALCULATION!$H:$H,"")</f>
        <v>NOKIA</v>
      </c>
      <c r="I220" s="26">
        <v>3.0819015332460129</v>
      </c>
      <c r="J220" s="26">
        <v>3.0819015332460129</v>
      </c>
      <c r="K220" s="26">
        <v>3.0819015332460129</v>
      </c>
      <c r="L220" s="26">
        <v>3.0819015332460129</v>
      </c>
      <c r="M220" s="26">
        <v>3.0819015332460129</v>
      </c>
      <c r="N220" s="26">
        <v>3.0819015332460129</v>
      </c>
      <c r="O220" s="26">
        <v>3.0819015332460129</v>
      </c>
      <c r="P220" s="114" t="s">
        <v>6362</v>
      </c>
      <c r="Q220" s="42" t="s">
        <v>5538</v>
      </c>
      <c r="R220" s="42"/>
      <c r="S220" s="41" t="str" cm="1">
        <f t="array" ref="S220">IFERROR(_xlfn.IFS(
U220="MPR ISSUE","PDH",
U220="BSS Hardware Issue","BSS",
U220="Sites strategiques, MLL, Pylone, etc.","ENVTECH",
U220="AKTIVCO DEFAUT GE &amp; POWER Cabinet","AKTIVCO",
U220="AKTIVCO Coupure ENEO &amp; Baisse de tension","AKTIVCO GRID ONLY",
U220="Coupure ENEO &amp; Baisse de tension","IHS GRID ONLY",
U220="Defaut GE &amp; POWER Cabinet","IHS",
U220="Sharing","Partners",
U220="Sites strategiques &amp; DataCenter","SST &amp; DC",
U220="Exclu","Exclu",
U220="SAT","SAT",
U220="SPARE-ISSUE","SPARE-ISSUE",
U220="Fiber CAmtel","TRANS_FO_CAMTEL",
U220="Fiber AOF","Fiber AOF",
U220="Projet OCM (HUAWEI)","TRAVAUX-HUAWEI",
U220="Projet OCM (NOKIA)","TRAVAUX-NOKIA",
U220="ACCESS-ISSUE","ACCESS-ISSUE",
U220="Projet OCM (ZTE, NOKIA, autres projets)","TRAVAUX OCM",
U220="No root CAuse","No root cause",
U220="ODU HS","PDH",
U220="IP &amp; VLAN","PDH",
U220="Warehouse HUAWEI","SPARE-ISSUE",
U220="SPARE-HS","SPARE-ISSUE",
U220="Power Telco","BSS",U220="no impacts","no impacts"
),"")</f>
        <v>SPARE-ISSUE</v>
      </c>
      <c r="T220" s="41" t="str" cm="1">
        <f t="array" ref="T220">IFERROR(_xlfn.IFS(
U220="MPR ISSUE","TX ISSUE",
U220="BSS Hardware Issue","RAN ISSUE",
U220="Sites strategiques, MLL, Pylone, etc.","ENVTECH",
U220="AKTIVCO DEFAUT GE &amp; POWER Cabinet","POWER ISSUE",
U220="AKTIVCO Coupure ENEO &amp; Baisse de tension","POWER ISSUE",
U220="Coupure ENEO &amp; Baisse de tension","POWER ISSUE",
U220="Defaut GE &amp; POWER Cabinet","POWER ISSUE",
U220="Sharing","POWER ISSUE",
U220="Sites strategiques &amp; DataCenter","POWER ISSUE",
U220="Exclu","Exclu",
U220="SAT","TX ISSUE",
U220="SPARE-ISSUE","SPARE-ISSUE",
U220="Fiber CAmtel","TX ISSUE",
U220="Fiber AOF","TX ISSUE",
U220="Projet OCM (HUAWEI)","TRAVAUX-HUAWEI",
U220="Projet OCM (NOKIA)","TRAVAUX -NOKIA",
U220="ACCESS-ISSUE","ACCESS-ISSUE",
U220="Projet OCM (ZTE, NOKIA, autres projets)","TRAVAUX OCM",
U220="No root CAuse","No root cause",
U220="ODU HS","TX ISSUE",
U220="IP &amp; VLAN","TX ISSUE",
U220="Warehouse HUAWEI","SPARE-ISSUE",
U220="SPARE-HS","SPARE-ISSUE",
U220="Power Telco","RAN ISSUE",U220="no impacts","no impacts"
),"")</f>
        <v>SPARE-ISSUE</v>
      </c>
      <c r="U220" s="68" t="s">
        <v>5335</v>
      </c>
      <c r="V220" s="41" t="str" cm="1">
        <f t="array" ref="V220">IFERROR(_xlfn.IFS(
U220="MPR ISSUE","ACTIVE",
U220="BSS Hardware Issue","ACTIVE",
U220="Sites strategiques, MLL, Pylone, etc.","PASSIVE",
U220="AKTIVCO DEFAUT GE &amp; POWER Cabinet","PASSIVE",
U220="AKTIVCO Coupure ENEO &amp; Baisse de tension","PASSIVE",
U220="Coupure ENEO &amp; Baisse de tension","PASSIVE",
U220="Defaut GE &amp; POWER Cabinet","PASSIVE",
U220="Sharing","PASSIVE",
U220="Sites strategiques &amp; DataCenter","PASSIVE",
U220="Exclu","Exclu",
U220="SAT","ACTIVE",
U220="SPARE-ISSUE","SPARE-ISSUE",
U220="Fiber CAmtel","ACTIVE",
U220="Fiber AOF","ACTIVE",
U220="Projet OCM (HUAWEI)","PLANNED WORKS",
U220="Projet OCM (NOKIA)","PLANNED WORKS",
U220="ACCESS-ISSUE","ACCESS-ISSUE",
U220="Projet OCM (ZTE, NOKIA, autres projets)","PLANNED WORKS",
U220="No root CAuse","No root cause",
U220="ODU HS","ACTIVE",
U220="IP &amp; VLAN","ACTIVE",
U220="Warehouse HUAWEI","SPARE-ISSUE",
U220="SPARE-HS","SPARE-ISSUE",
U220="Power Telco","ACTIVE", U220="no impacts","no impacts"
),"")</f>
        <v>SPARE-ISSUE</v>
      </c>
      <c r="W220" s="119" t="s">
        <v>6445</v>
      </c>
      <c r="X220" s="119" t="s">
        <v>6444</v>
      </c>
      <c r="Y220" s="119"/>
      <c r="Z220" s="119" t="s">
        <v>1485</v>
      </c>
      <c r="AA220" s="119" t="s">
        <v>6380</v>
      </c>
      <c r="AB220" s="17" t="s">
        <v>6267</v>
      </c>
      <c r="AC220" s="17" t="str">
        <f>_xlfn.XLOOKUP(B220,'INCIDENT-04-27-2026'!E:E,'INCIDENT-04-27-2026'!F:F,"")</f>
        <v/>
      </c>
      <c r="AD220" s="9"/>
      <c r="AE220" s="7" t="s">
        <v>6132</v>
      </c>
      <c r="AF220" s="6" t="str">
        <f>_xlfn.XLOOKUP(B220,'[13]Input_27-04'!$B:$B,'[13]Input_27-04'!$M:$M,"")</f>
        <v/>
      </c>
      <c r="AG220" s="7"/>
      <c r="AH220" s="3"/>
      <c r="AI220" s="18" t="str">
        <f>_xlfn.XLOOKUP(B220,'[3]Cells Huawei 27042026 10h'!$B:$B,'[3]Cells Huawei 27042026 10h'!$T:$T,"")</f>
        <v/>
      </c>
      <c r="AJ220" s="18" t="str">
        <f>_xlfn.XLOOKUP(B220,'[3]Cells Huawei 27042026 15h'!$B:$B,'[3]Cells Huawei 27042026 15h'!$T:$T,"")</f>
        <v/>
      </c>
      <c r="AK220" s="18" t="str">
        <f>_xlfn.XLOOKUP(B220,'[4]cells down 27042026 11h28'!$B:$B,'[4]cells down 27042026 11h28'!$R:$R,"")</f>
        <v/>
      </c>
      <c r="AL220" s="18" t="str">
        <f>_xlfn.XLOOKUP(B220,'[4]cells down 27042026 18h01'!$B:$B,'[4]cells down 27042026 18h01'!$R:$R,"")</f>
        <v/>
      </c>
      <c r="AM220" s="18" t="str">
        <f>_xlfn.XLOOKUP(B220,'[5]cell downs 27042026 11h'!$B:$B,'[5]cell downs 27042026 11h'!$R:$R,"")</f>
        <v/>
      </c>
      <c r="AN220" s="18" t="str">
        <f>_xlfn.XLOOKUP(B220,'[5]cell downs 27042026 17h40'!$B:$B,'[5]cell downs 27042026 17h40'!$R:$R,"")</f>
        <v/>
      </c>
      <c r="AO220" s="18" t="str">
        <f>_xlfn.XLOOKUP(B220,'[6]ALL SITES DOWN'!$D:$D,'[6]ALL SITES DOWN'!$J:$J,"")</f>
        <v>(04/27/2026 ocm ran 17h):-27/04/2026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v>
      </c>
      <c r="AP220" s="18" t="str">
        <f>_xlfn.XLOOKUP(B220,'[7]ALL SITES DOWN'!$D:$D,'[7]ALL SITES DOWN'!$J:$J,"")</f>
        <v>(04/27/2026 ocm ran 11h):-27/04/2026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v>
      </c>
      <c r="AQ220" s="9" t="str">
        <f>_xlfn.XLOOKUP(B220,[8]sheet1!$AC:$AC,[8]sheet1!$AF:$AF,"")</f>
        <v/>
      </c>
      <c r="AR220" s="14"/>
      <c r="AS220" s="14" t="s">
        <v>5465</v>
      </c>
      <c r="AT220" s="14" t="str">
        <f>_xlfn.XLOOKUP(B220,'[9]cell downs 18042026 17h'!$B:$B,'[9]cell downs 18042026 17h'!$B:$B,"")</f>
        <v/>
      </c>
      <c r="AU220" s="14" t="str">
        <f>_xlfn.XLOOKUP(B220,'[10]Cells Huawei 19042026 15h'!$B:$B,'[10]Cells Huawei 19042026 15h'!$B:$B,"")</f>
        <v/>
      </c>
      <c r="AV220" s="9" t="str">
        <f>_xlfn.XLOOKUP(B220,'[11]cells down 19042026 9H40'!$B:$B,'[11]cells down 19042026 9H40'!$B:$B,"")</f>
        <v/>
      </c>
    </row>
    <row r="221" spans="1:48" hidden="1" x14ac:dyDescent="0.3">
      <c r="A221" s="1" t="s">
        <v>1077</v>
      </c>
      <c r="B221" s="8" t="s">
        <v>1078</v>
      </c>
      <c r="C221" s="3" t="str">
        <f>_xlfn.XLOOKUP(B221,'[1]daily break down'!$D:$D,'[1]daily break down'!$E:$E,"")</f>
        <v>CENTRE</v>
      </c>
      <c r="D221" s="1" t="s">
        <v>21</v>
      </c>
      <c r="E221" s="1" t="e">
        <v>#N/A</v>
      </c>
      <c r="F221" s="3" t="s">
        <v>69</v>
      </c>
      <c r="G221" s="1" t="s">
        <v>1079</v>
      </c>
      <c r="H221" s="28" t="str">
        <f>_xlfn.XLOOKUP(B221,[2]CALCULATION!$B:$B,[2]CALCULATION!$H:$H,"")</f>
        <v>NOKIA</v>
      </c>
      <c r="I221" s="26">
        <v>1.1082004263297121</v>
      </c>
      <c r="J221" s="26">
        <v>4.1056350286645046E-2</v>
      </c>
      <c r="K221" s="26">
        <v>3.1117696454155314E-2</v>
      </c>
      <c r="L221" s="26">
        <v>0</v>
      </c>
      <c r="M221" s="26">
        <v>0.1476566133897208</v>
      </c>
      <c r="N221" s="26">
        <v>3.4361596938644476</v>
      </c>
      <c r="O221" s="26">
        <v>3.0815805018362994</v>
      </c>
      <c r="P221" s="114" t="s">
        <v>6362</v>
      </c>
      <c r="Q221" s="42" t="s">
        <v>5537</v>
      </c>
      <c r="R221" s="42"/>
      <c r="S221" s="41" t="str" cm="1">
        <f t="array" ref="S221">IFERROR(_xlfn.IFS(
U221="MPR ISSUE","PDH",
U221="BSS Hardware Issue","BSS",
U221="Sites strategiques, MLL, Pylone, etc.","ENVTECH",
U221="AKTIVCO DEFAUT GE &amp; POWER Cabinet","AKTIVCO",
U221="AKTIVCO Coupure ENEO &amp; Baisse de tension","AKTIVCO GRID ONLY",
U221="Coupure ENEO &amp; Baisse de tension","IHS GRID ONLY",
U221="Defaut GE &amp; POWER Cabinet","IHS",
U221="Sharing","Partners",
U221="Sites strategiques &amp; DataCenter","SST &amp; DC",
U221="Exclu","Exclu",
U221="SAT","SAT",
U221="SPARE-ISSUE","SPARE-ISSUE",
U221="Fiber CAmtel","TRANS_FO_CAMTEL",
U221="Fiber AOF","Fiber AOF",
U221="Projet OCM (HUAWEI)","TRAVAUX-HUAWEI",
U221="Projet OCM (NOKIA)","TRAVAUX-NOKIA",
U221="ACCESS-ISSUE","ACCESS-ISSUE",
U221="Projet OCM (ZTE, NOKIA, autres projets)","TRAVAUX OCM",
U221="No root CAuse","No root cause",
U221="ODU HS","PDH",
U221="IP &amp; VLAN","PDH",
U221="Warehouse HUAWEI","SPARE-ISSUE",
U221="SPARE-HS","SPARE-ISSUE",
U221="Power Telco","BSS",U221="no impacts","no impacts"
),"")</f>
        <v>Exclu</v>
      </c>
      <c r="T221" s="41" t="str" cm="1">
        <f t="array" ref="T221">IFERROR(_xlfn.IFS(
U221="MPR ISSUE","TX ISSUE",
U221="BSS Hardware Issue","RAN ISSUE",
U221="Sites strategiques, MLL, Pylone, etc.","ENVTECH",
U221="AKTIVCO DEFAUT GE &amp; POWER Cabinet","POWER ISSUE",
U221="AKTIVCO Coupure ENEO &amp; Baisse de tension","POWER ISSUE",
U221="Coupure ENEO &amp; Baisse de tension","POWER ISSUE",
U221="Defaut GE &amp; POWER Cabinet","POWER ISSUE",
U221="Sharing","POWER ISSUE",
U221="Sites strategiques &amp; DataCenter","POWER ISSUE",
U221="Exclu","Exclu",
U221="SAT","TX ISSUE",
U221="SPARE-ISSUE","SPARE-ISSUE",
U221="Fiber CAmtel","TX ISSUE",
U221="Fiber AOF","TX ISSUE",
U221="Projet OCM (HUAWEI)","TRAVAUX-HUAWEI",
U221="Projet OCM (NOKIA)","TRAVAUX -NOKIA",
U221="ACCESS-ISSUE","ACCESS-ISSUE",
U221="Projet OCM (ZTE, NOKIA, autres projets)","TRAVAUX OCM",
U221="No root CAuse","No root cause",
U221="ODU HS","TX ISSUE",
U221="IP &amp; VLAN","TX ISSUE",
U221="Warehouse HUAWEI","SPARE-ISSUE",
U221="SPARE-HS","SPARE-ISSUE",
U221="Power Telco","RAN ISSUE",U221="no impacts","no impacts"
),"")</f>
        <v>Exclu</v>
      </c>
      <c r="U221" s="68" t="s">
        <v>5537</v>
      </c>
      <c r="V221" s="41" t="str" cm="1">
        <f t="array" ref="V221">IFERROR(_xlfn.IFS(
U221="MPR ISSUE","ACTIVE",
U221="BSS Hardware Issue","ACTIVE",
U221="Sites strategiques, MLL, Pylone, etc.","PASSIVE",
U221="AKTIVCO DEFAUT GE &amp; POWER Cabinet","PASSIVE",
U221="AKTIVCO Coupure ENEO &amp; Baisse de tension","PASSIVE",
U221="Coupure ENEO &amp; Baisse de tension","PASSIVE",
U221="Defaut GE &amp; POWER Cabinet","PASSIVE",
U221="Sharing","PASSIVE",
U221="Sites strategiques &amp; DataCenter","PASSIVE",
U221="Exclu","Exclu",
U221="SAT","ACTIVE",
U221="SPARE-ISSUE","SPARE-ISSUE",
U221="Fiber CAmtel","ACTIVE",
U221="Fiber AOF","ACTIVE",
U221="Projet OCM (HUAWEI)","PLANNED WORKS",
U221="Projet OCM (NOKIA)","PLANNED WORKS",
U221="ACCESS-ISSUE","ACCESS-ISSUE",
U221="Projet OCM (ZTE, NOKIA, autres projets)","PLANNED WORKS",
U221="No root CAuse","No root cause",
U221="ODU HS","ACTIVE",
U221="IP &amp; VLAN","ACTIVE",
U221="Warehouse HUAWEI","SPARE-ISSUE",
U221="SPARE-HS","SPARE-ISSUE",
U221="Power Telco","ACTIVE", U221="no impacts","no impacts"
),"")</f>
        <v>Exclu</v>
      </c>
      <c r="W221" s="113"/>
      <c r="X221" s="113"/>
      <c r="Y221" s="113"/>
      <c r="Z221" s="113"/>
      <c r="AA221" s="113"/>
      <c r="AB221" s="17" t="s">
        <v>6268</v>
      </c>
      <c r="AC221" s="17" t="str">
        <f>_xlfn.XLOOKUP(B221,'INCIDENT-04-27-2026'!E:E,'INCIDENT-04-27-2026'!F:F,"")</f>
        <v/>
      </c>
      <c r="AD221" s="9"/>
      <c r="AE221" s="7" t="s">
        <v>5465</v>
      </c>
      <c r="AF221" s="6" t="str">
        <f>_xlfn.XLOOKUP(B221,'[13]Input_27-04'!$B:$B,'[13]Input_27-04'!$M:$M,"")</f>
        <v/>
      </c>
      <c r="AG221" s="7"/>
      <c r="AH221" s="3"/>
      <c r="AI221" s="18" t="str">
        <f>_xlfn.XLOOKUP(B221,'[3]Cells Huawei 27042026 10h'!$B:$B,'[3]Cells Huawei 27042026 10h'!$T:$T,"")</f>
        <v/>
      </c>
      <c r="AJ221" s="18" t="str">
        <f>_xlfn.XLOOKUP(B221,'[3]Cells Huawei 27042026 15h'!$B:$B,'[3]Cells Huawei 27042026 15h'!$T:$T,"")</f>
        <v/>
      </c>
      <c r="AK221" s="18" t="str">
        <f>_xlfn.XLOOKUP(B221,'[4]cells down 27042026 11h28'!$B:$B,'[4]cells down 27042026 11h28'!$R:$R,"")</f>
        <v/>
      </c>
      <c r="AL221" s="18" t="str">
        <f>_xlfn.XLOOKUP(B221,'[4]cells down 27042026 18h01'!$B:$B,'[4]cells down 27042026 18h01'!$R:$R,"")</f>
        <v/>
      </c>
      <c r="AM221" s="18" t="str">
        <f>_xlfn.XLOOKUP(B221,'[5]cell downs 27042026 11h'!$B:$B,'[5]cell downs 27042026 11h'!$R:$R,"")</f>
        <v>(04/27/2026 cell nokia):-27/04/2026 : Need BO RAN analysis</v>
      </c>
      <c r="AN221" s="18" t="str">
        <f>_xlfn.XLOOKUP(B221,'[5]cell downs 27042026 17h40'!$B:$B,'[5]cell downs 27042026 17h40'!$R:$R,"")</f>
        <v xml:space="preserve">(04/27/2026 cell nokia):-27/04/2026 : Need BO RAN analysis || Check and clean jumper, port 2 &amp; 3 of AHPMDA || FME dominique activer || ETA : 28/04/2026 </v>
      </c>
      <c r="AO221" s="18" t="str">
        <f>_xlfn.XLOOKUP(B221,'[6]ALL SITES DOWN'!$D:$D,'[6]ALL SITES DOWN'!$J:$J,"")</f>
        <v/>
      </c>
      <c r="AP221" s="18" t="str">
        <f>_xlfn.XLOOKUP(B221,'[7]ALL SITES DOWN'!$D:$D,'[7]ALL SITES DOWN'!$J:$J,"")</f>
        <v/>
      </c>
      <c r="AQ221" s="9" t="str">
        <f>_xlfn.XLOOKUP(B221,[8]sheet1!$AC:$AC,[8]sheet1!$AF:$AF,"")</f>
        <v/>
      </c>
      <c r="AR221" s="14"/>
      <c r="AS221" s="14" t="s">
        <v>5465</v>
      </c>
      <c r="AT221" s="14" t="str">
        <f>_xlfn.XLOOKUP(B221,'[9]cell downs 18042026 17h'!$B:$B,'[9]cell downs 18042026 17h'!$B:$B,"")</f>
        <v/>
      </c>
      <c r="AU221" s="14" t="str">
        <f>_xlfn.XLOOKUP(B221,'[10]Cells Huawei 19042026 15h'!$B:$B,'[10]Cells Huawei 19042026 15h'!$B:$B,"")</f>
        <v/>
      </c>
      <c r="AV221" s="9" t="str">
        <f>_xlfn.XLOOKUP(B221,'[11]cells down 19042026 9H40'!$B:$B,'[11]cells down 19042026 9H40'!$B:$B,"")</f>
        <v/>
      </c>
    </row>
    <row r="222" spans="1:48" hidden="1" x14ac:dyDescent="0.3">
      <c r="A222" s="1" t="s">
        <v>1207</v>
      </c>
      <c r="B222" s="1" t="s">
        <v>1208</v>
      </c>
      <c r="C222" s="3" t="str">
        <f>_xlfn.XLOOKUP(B222,'[1]daily break down'!$D:$D,'[1]daily break down'!$E:$E,"")</f>
        <v>EXTREME-NORD</v>
      </c>
      <c r="D222" s="1" t="s">
        <v>11</v>
      </c>
      <c r="E222" s="1" t="s">
        <v>96</v>
      </c>
      <c r="F222" s="3" t="s">
        <v>55</v>
      </c>
      <c r="G222" s="1" t="s">
        <v>1209</v>
      </c>
      <c r="H222" s="28" t="str">
        <f>_xlfn.XLOOKUP(B222,[2]CALCULATION!$B:$B,[2]CALCULATION!$H:$H,"")</f>
        <v>NOKIA</v>
      </c>
      <c r="I222" s="26">
        <v>4.6235836206546184</v>
      </c>
      <c r="J222" s="26">
        <v>4.622317247519498</v>
      </c>
      <c r="K222" s="26">
        <v>4.6222102370495923</v>
      </c>
      <c r="L222" s="26">
        <v>3.9902072430229434</v>
      </c>
      <c r="M222" s="26">
        <v>3.0814378212097608</v>
      </c>
      <c r="N222" s="26">
        <v>3.0813664808964911</v>
      </c>
      <c r="O222" s="26">
        <v>3.0813308107398565</v>
      </c>
      <c r="P222" s="114" t="s">
        <v>6362</v>
      </c>
      <c r="Q222" s="42" t="s">
        <v>6353</v>
      </c>
      <c r="R222" s="42"/>
      <c r="S222" s="41" t="str" cm="1">
        <f t="array" ref="S222">IFERROR(_xlfn.IFS(
U222="MPR ISSUE","PDH",
U222="BSS Hardware Issue","BSS",
U222="Sites strategiques, MLL, Pylone, etc.","ENVTECH",
U222="AKTIVCO DEFAUT GE &amp; POWER Cabinet","AKTIVCO",
U222="AKTIVCO Coupure ENEO &amp; Baisse de tension","AKTIVCO GRID ONLY",
U222="Coupure ENEO &amp; Baisse de tension","IHS GRID ONLY",
U222="Defaut GE &amp; POWER Cabinet","IHS",
U222="Sharing","Partners",
U222="Sites strategiques &amp; DataCenter","SST &amp; DC",
U222="Exclu","Exclu",
U222="SAT","SAT",
U222="SPARE-ISSUE","SPARE-ISSUE",
U222="Fiber CAmtel","TRANS_FO_CAMTEL",
U222="Fiber AOF","Fiber AOF",
U222="Projet OCM (HUAWEI)","TRAVAUX-HUAWEI",
U222="Projet OCM (NOKIA)","TRAVAUX-NOKIA",
U222="ACCESS-ISSUE","ACCESS-ISSUE",
U222="Projet OCM (ZTE, NOKIA, autres projets)","TRAVAUX OCM",
U222="No root CAuse","No root cause",
U222="ODU HS","PDH",
U222="IP &amp; VLAN","PDH",
U222="Warehouse HUAWEI","SPARE-ISSUE",
U222="SPARE-HS","SPARE-ISSUE",
U222="Power Telco","BSS",U222="no impacts","no impacts"
),"")</f>
        <v>ACCESS-ISSUE</v>
      </c>
      <c r="T222" s="41" t="str" cm="1">
        <f t="array" ref="T222">IFERROR(_xlfn.IFS(
U222="MPR ISSUE","TX ISSUE",
U222="BSS Hardware Issue","RAN ISSUE",
U222="Sites strategiques, MLL, Pylone, etc.","ENVTECH",
U222="AKTIVCO DEFAUT GE &amp; POWER Cabinet","POWER ISSUE",
U222="AKTIVCO Coupure ENEO &amp; Baisse de tension","POWER ISSUE",
U222="Coupure ENEO &amp; Baisse de tension","POWER ISSUE",
U222="Defaut GE &amp; POWER Cabinet","POWER ISSUE",
U222="Sharing","POWER ISSUE",
U222="Sites strategiques &amp; DataCenter","POWER ISSUE",
U222="Exclu","Exclu",
U222="SAT","TX ISSUE",
U222="SPARE-ISSUE","SPARE-ISSUE",
U222="Fiber CAmtel","TX ISSUE",
U222="Fiber AOF","TX ISSUE",
U222="Projet OCM (HUAWEI)","TRAVAUX-HUAWEI",
U222="Projet OCM (NOKIA)","TRAVAUX -NOKIA",
U222="ACCESS-ISSUE","ACCESS-ISSUE",
U222="Projet OCM (ZTE, NOKIA, autres projets)","TRAVAUX OCM",
U222="No root CAuse","No root cause",
U222="ODU HS","TX ISSUE",
U222="IP &amp; VLAN","TX ISSUE",
U222="Warehouse HUAWEI","SPARE-ISSUE",
U222="SPARE-HS","SPARE-ISSUE",
U222="Power Telco","RAN ISSUE",U222="no impacts","no impacts"
),"")</f>
        <v>ACCESS-ISSUE</v>
      </c>
      <c r="U222" s="68" t="s">
        <v>25</v>
      </c>
      <c r="V222" s="41" t="str" cm="1">
        <f t="array" ref="V222">IFERROR(_xlfn.IFS(
U222="MPR ISSUE","ACTIVE",
U222="BSS Hardware Issue","ACTIVE",
U222="Sites strategiques, MLL, Pylone, etc.","PASSIVE",
U222="AKTIVCO DEFAUT GE &amp; POWER Cabinet","PASSIVE",
U222="AKTIVCO Coupure ENEO &amp; Baisse de tension","PASSIVE",
U222="Coupure ENEO &amp; Baisse de tension","PASSIVE",
U222="Defaut GE &amp; POWER Cabinet","PASSIVE",
U222="Sharing","PASSIVE",
U222="Sites strategiques &amp; DataCenter","PASSIVE",
U222="Exclu","Exclu",
U222="SAT","ACTIVE",
U222="SPARE-ISSUE","SPARE-ISSUE",
U222="Fiber CAmtel","ACTIVE",
U222="Fiber AOF","ACTIVE",
U222="Projet OCM (HUAWEI)","PLANNED WORKS",
U222="Projet OCM (NOKIA)","PLANNED WORKS",
U222="ACCESS-ISSUE","ACCESS-ISSUE",
U222="Projet OCM (ZTE, NOKIA, autres projets)","PLANNED WORKS",
U222="No root CAuse","No root cause",
U222="ODU HS","ACTIVE",
U222="IP &amp; VLAN","ACTIVE",
U222="Warehouse HUAWEI","SPARE-ISSUE",
U222="SPARE-HS","SPARE-ISSUE",
U222="Power Telco","ACTIVE", U222="no impacts","no impacts"
),"")</f>
        <v>ACCESS-ISSUE</v>
      </c>
      <c r="W222" s="113"/>
      <c r="X222" s="113"/>
      <c r="Y222" s="113"/>
      <c r="Z222" s="113"/>
      <c r="AA222" s="113"/>
      <c r="AB222" s="17" t="s">
        <v>6023</v>
      </c>
      <c r="AC222" s="17" t="str">
        <f>_xlfn.XLOOKUP(B222,'INCIDENT-04-27-2026'!E:E,'INCIDENT-04-27-2026'!F:F,"")</f>
        <v/>
      </c>
      <c r="AD222" s="9"/>
      <c r="AE222" s="7" t="s">
        <v>5465</v>
      </c>
      <c r="AF222" s="6" t="str">
        <f>_xlfn.XLOOKUP(B222,'[13]Input_27-04'!$B:$B,'[13]Input_27-04'!$M:$M,"")</f>
        <v/>
      </c>
      <c r="AG222" s="7"/>
      <c r="AH222" s="3"/>
      <c r="AI222" s="18" t="str">
        <f>_xlfn.XLOOKUP(B222,'[3]Cells Huawei 27042026 10h'!$B:$B,'[3]Cells Huawei 27042026 10h'!$T:$T,"")</f>
        <v/>
      </c>
      <c r="AJ222" s="18" t="str">
        <f>_xlfn.XLOOKUP(B222,'[3]Cells Huawei 27042026 15h'!$B:$B,'[3]Cells Huawei 27042026 15h'!$T:$T,"")</f>
        <v/>
      </c>
      <c r="AK222" s="18" t="str">
        <f>_xlfn.XLOOKUP(B222,'[4]cells down 27042026 11h28'!$B:$B,'[4]cells down 27042026 11h28'!$R:$R,"")</f>
        <v/>
      </c>
      <c r="AL222" s="18" t="str">
        <f>_xlfn.XLOOKUP(B222,'[4]cells down 27042026 18h01'!$B:$B,'[4]cells down 27042026 18h01'!$R:$R,"")</f>
        <v/>
      </c>
      <c r="AM222" s="18" t="str">
        <f>_xlfn.XLOOKUP(B222,'[5]cell downs 27042026 11h'!$B:$B,'[5]cell downs 27042026 11h'!$R:$R,"")</f>
        <v/>
      </c>
      <c r="AN222" s="18" t="str">
        <f>_xlfn.XLOOKUP(B222,'[5]cell downs 27042026 17h40'!$B:$B,'[5]cell downs 27042026 17h40'!$R:$R,"")</f>
        <v>(04/27/2026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v>
      </c>
      <c r="AO222" s="18" t="str">
        <f>_xlfn.XLOOKUP(B222,'[6]ALL SITES DOWN'!$D:$D,'[6]ALL SITES DOWN'!$J:$J,"")</f>
        <v/>
      </c>
      <c r="AP222" s="18" t="str">
        <f>_xlfn.XLOOKUP(B222,'[7]ALL SITES DOWN'!$D:$D,'[7]ALL SITES DOWN'!$J:$J,"")</f>
        <v/>
      </c>
      <c r="AQ222" s="9" t="str">
        <f>_xlfn.XLOOKUP(B222,[8]sheet1!$AC:$AC,[8]sheet1!$AF:$AF,"")</f>
        <v/>
      </c>
      <c r="AR222" s="14"/>
      <c r="AS222" s="14" t="s">
        <v>5465</v>
      </c>
      <c r="AT222" s="14" t="str">
        <f>_xlfn.XLOOKUP(B222,'[9]cell downs 18042026 17h'!$B:$B,'[9]cell downs 18042026 17h'!$B:$B,"")</f>
        <v>EXN_172</v>
      </c>
      <c r="AU222" s="14" t="str">
        <f>_xlfn.XLOOKUP(B222,'[10]Cells Huawei 19042026 15h'!$B:$B,'[10]Cells Huawei 19042026 15h'!$B:$B,"")</f>
        <v/>
      </c>
      <c r="AV222" s="9" t="str">
        <f>_xlfn.XLOOKUP(B222,'[11]cells down 19042026 9H40'!$B:$B,'[11]cells down 19042026 9H40'!$B:$B,"")</f>
        <v/>
      </c>
    </row>
    <row r="223" spans="1:48" hidden="1" x14ac:dyDescent="0.3">
      <c r="A223" s="1" t="s">
        <v>474</v>
      </c>
      <c r="B223" s="8" t="s">
        <v>475</v>
      </c>
      <c r="C223" s="3" t="str">
        <f>_xlfn.XLOOKUP(B223,'[1]daily break down'!$D:$D,'[1]daily break down'!$E:$E,"")</f>
        <v>SUD-OUEST</v>
      </c>
      <c r="D223" s="1" t="s">
        <v>11</v>
      </c>
      <c r="E223" s="1" t="s">
        <v>12</v>
      </c>
      <c r="F223" s="3" t="s">
        <v>13</v>
      </c>
      <c r="G223" s="1" t="s">
        <v>474</v>
      </c>
      <c r="H223" s="28" t="str">
        <f>_xlfn.XLOOKUP(B223,[2]CALCULATION!$B:$B,[2]CALCULATION!$H:$H,"")</f>
        <v>NOKIA</v>
      </c>
      <c r="I223" s="26">
        <v>3.0811167898000473</v>
      </c>
      <c r="J223" s="26">
        <v>3.0811167898000473</v>
      </c>
      <c r="K223" s="26">
        <v>3.0811167898000473</v>
      </c>
      <c r="L223" s="26">
        <v>3.0810811196434127</v>
      </c>
      <c r="M223" s="26">
        <v>3.0810811196434127</v>
      </c>
      <c r="N223" s="26">
        <v>3.0809741091735079</v>
      </c>
      <c r="O223" s="26">
        <v>3.0810454494867776</v>
      </c>
      <c r="P223" s="114" t="s">
        <v>6362</v>
      </c>
      <c r="Q223" s="42" t="s">
        <v>5537</v>
      </c>
      <c r="R223" s="42"/>
      <c r="S223" s="41" t="str" cm="1">
        <f t="array" ref="S223">IFERROR(_xlfn.IFS(
U223="MPR ISSUE","PDH",
U223="BSS Hardware Issue","BSS",
U223="Sites strategiques, MLL, Pylone, etc.","ENVTECH",
U223="AKTIVCO DEFAUT GE &amp; POWER Cabinet","AKTIVCO",
U223="AKTIVCO Coupure ENEO &amp; Baisse de tension","AKTIVCO GRID ONLY",
U223="Coupure ENEO &amp; Baisse de tension","IHS GRID ONLY",
U223="Defaut GE &amp; POWER Cabinet","IHS",
U223="Sharing","Partners",
U223="Sites strategiques &amp; DataCenter","SST &amp; DC",
U223="Exclu","Exclu",
U223="SAT","SAT",
U223="SPARE-ISSUE","SPARE-ISSUE",
U223="Fiber CAmtel","TRANS_FO_CAMTEL",
U223="Fiber AOF","Fiber AOF",
U223="Projet OCM (HUAWEI)","TRAVAUX-HUAWEI",
U223="Projet OCM (NOKIA)","TRAVAUX-NOKIA",
U223="ACCESS-ISSUE","ACCESS-ISSUE",
U223="Projet OCM (ZTE, NOKIA, autres projets)","TRAVAUX OCM",
U223="No root CAuse","No root cause",
U223="ODU HS","PDH",
U223="IP &amp; VLAN","PDH",
U223="Warehouse HUAWEI","SPARE-ISSUE",
U223="SPARE-HS","SPARE-ISSUE",
U223="Power Telco","BSS",U223="no impacts","no impacts"
),"")</f>
        <v>Exclu</v>
      </c>
      <c r="T223" s="41" t="str" cm="1">
        <f t="array" ref="T223">IFERROR(_xlfn.IFS(
U223="MPR ISSUE","TX ISSUE",
U223="BSS Hardware Issue","RAN ISSUE",
U223="Sites strategiques, MLL, Pylone, etc.","ENVTECH",
U223="AKTIVCO DEFAUT GE &amp; POWER Cabinet","POWER ISSUE",
U223="AKTIVCO Coupure ENEO &amp; Baisse de tension","POWER ISSUE",
U223="Coupure ENEO &amp; Baisse de tension","POWER ISSUE",
U223="Defaut GE &amp; POWER Cabinet","POWER ISSUE",
U223="Sharing","POWER ISSUE",
U223="Sites strategiques &amp; DataCenter","POWER ISSUE",
U223="Exclu","Exclu",
U223="SAT","TX ISSUE",
U223="SPARE-ISSUE","SPARE-ISSUE",
U223="Fiber CAmtel","TX ISSUE",
U223="Fiber AOF","TX ISSUE",
U223="Projet OCM (HUAWEI)","TRAVAUX-HUAWEI",
U223="Projet OCM (NOKIA)","TRAVAUX -NOKIA",
U223="ACCESS-ISSUE","ACCESS-ISSUE",
U223="Projet OCM (ZTE, NOKIA, autres projets)","TRAVAUX OCM",
U223="No root CAuse","No root cause",
U223="ODU HS","TX ISSUE",
U223="IP &amp; VLAN","TX ISSUE",
U223="Warehouse HUAWEI","SPARE-ISSUE",
U223="SPARE-HS","SPARE-ISSUE",
U223="Power Telco","RAN ISSUE",U223="no impacts","no impacts"
),"")</f>
        <v>Exclu</v>
      </c>
      <c r="U223" s="68" t="s">
        <v>5537</v>
      </c>
      <c r="V223" s="41" t="str" cm="1">
        <f t="array" ref="V223">IFERROR(_xlfn.IFS(
U223="MPR ISSUE","ACTIVE",
U223="BSS Hardware Issue","ACTIVE",
U223="Sites strategiques, MLL, Pylone, etc.","PASSIVE",
U223="AKTIVCO DEFAUT GE &amp; POWER Cabinet","PASSIVE",
U223="AKTIVCO Coupure ENEO &amp; Baisse de tension","PASSIVE",
U223="Coupure ENEO &amp; Baisse de tension","PASSIVE",
U223="Defaut GE &amp; POWER Cabinet","PASSIVE",
U223="Sharing","PASSIVE",
U223="Sites strategiques &amp; DataCenter","PASSIVE",
U223="Exclu","Exclu",
U223="SAT","ACTIVE",
U223="SPARE-ISSUE","SPARE-ISSUE",
U223="Fiber CAmtel","ACTIVE",
U223="Fiber AOF","ACTIVE",
U223="Projet OCM (HUAWEI)","PLANNED WORKS",
U223="Projet OCM (NOKIA)","PLANNED WORKS",
U223="ACCESS-ISSUE","ACCESS-ISSUE",
U223="Projet OCM (ZTE, NOKIA, autres projets)","PLANNED WORKS",
U223="No root CAuse","No root cause",
U223="ODU HS","ACTIVE",
U223="IP &amp; VLAN","ACTIVE",
U223="Warehouse HUAWEI","SPARE-ISSUE",
U223="SPARE-HS","SPARE-ISSUE",
U223="Power Telco","ACTIVE", U223="no impacts","no impacts"
),"")</f>
        <v>Exclu</v>
      </c>
      <c r="W223" s="113"/>
      <c r="X223" s="113"/>
      <c r="Y223" s="113"/>
      <c r="Z223" s="113"/>
      <c r="AA223" s="113"/>
      <c r="AB223" s="17" t="s">
        <v>5465</v>
      </c>
      <c r="AC223" s="17" t="str">
        <f>_xlfn.XLOOKUP(B223,'INCIDENT-04-27-2026'!E:E,'INCIDENT-04-27-2026'!F:F,"")</f>
        <v/>
      </c>
      <c r="AD223" s="9"/>
      <c r="AE223" s="7" t="s">
        <v>5465</v>
      </c>
      <c r="AF223" s="6" t="str">
        <f>_xlfn.XLOOKUP(B223,'[13]Input_27-04'!$B:$B,'[13]Input_27-04'!$M:$M,"")</f>
        <v/>
      </c>
      <c r="AG223" s="7"/>
      <c r="AH223" s="3"/>
      <c r="AI223" s="18" t="str">
        <f>_xlfn.XLOOKUP(B223,'[3]Cells Huawei 27042026 10h'!$B:$B,'[3]Cells Huawei 27042026 10h'!$T:$T,"")</f>
        <v/>
      </c>
      <c r="AJ223" s="18" t="str">
        <f>_xlfn.XLOOKUP(B223,'[3]Cells Huawei 27042026 15h'!$B:$B,'[3]Cells Huawei 27042026 15h'!$T:$T,"")</f>
        <v/>
      </c>
      <c r="AK223" s="18" t="str">
        <f>_xlfn.XLOOKUP(B223,'[4]cells down 27042026 11h28'!$B:$B,'[4]cells down 27042026 11h28'!$R:$R,"")</f>
        <v/>
      </c>
      <c r="AL223" s="18" t="str">
        <f>_xlfn.XLOOKUP(B223,'[4]cells down 27042026 18h01'!$B:$B,'[4]cells down 27042026 18h01'!$R:$R,"")</f>
        <v/>
      </c>
      <c r="AM223" s="18" t="str">
        <f>_xlfn.XLOOKUP(B223,'[5]cell downs 27042026 11h'!$B:$B,'[5]cell downs 27042026 11h'!$R:$R,"")</f>
        <v/>
      </c>
      <c r="AN223" s="18" t="str">
        <f>_xlfn.XLOOKUP(B223,'[5]cell downs 27042026 17h40'!$B:$B,'[5]cell downs 27042026 17h40'!$R:$R,"")</f>
        <v/>
      </c>
      <c r="AO223" s="18" t="str">
        <f>_xlfn.XLOOKUP(B223,'[6]ALL SITES DOWN'!$D:$D,'[6]ALL SITES DOWN'!$J:$J,"")</f>
        <v/>
      </c>
      <c r="AP223" s="18" t="str">
        <f>_xlfn.XLOOKUP(B223,'[7]ALL SITES DOWN'!$D:$D,'[7]ALL SITES DOWN'!$J:$J,"")</f>
        <v/>
      </c>
      <c r="AQ223" s="9" t="str">
        <f>_xlfn.XLOOKUP(B223,[8]sheet1!$AC:$AC,[8]sheet1!$AF:$AF,"")</f>
        <v/>
      </c>
      <c r="AR223" s="14"/>
      <c r="AS223" s="14" t="s">
        <v>5465</v>
      </c>
      <c r="AT223" s="14" t="str">
        <f>_xlfn.XLOOKUP(B223,'[9]cell downs 18042026 17h'!$B:$B,'[9]cell downs 18042026 17h'!$B:$B,"")</f>
        <v/>
      </c>
      <c r="AU223" s="14" t="str">
        <f>_xlfn.XLOOKUP(B223,'[10]Cells Huawei 19042026 15h'!$B:$B,'[10]Cells Huawei 19042026 15h'!$B:$B,"")</f>
        <v/>
      </c>
      <c r="AV223" s="9" t="str">
        <f>_xlfn.XLOOKUP(B223,'[11]cells down 19042026 9H40'!$B:$B,'[11]cells down 19042026 9H40'!$B:$B,"")</f>
        <v/>
      </c>
    </row>
    <row r="224" spans="1:48" hidden="1" x14ac:dyDescent="0.3">
      <c r="A224" s="1" t="s">
        <v>397</v>
      </c>
      <c r="B224" s="8" t="s">
        <v>398</v>
      </c>
      <c r="C224" s="3" t="str">
        <f>_xlfn.XLOOKUP(B224,'[1]daily break down'!$D:$D,'[1]daily break down'!$E:$E,"")</f>
        <v>Douala</v>
      </c>
      <c r="D224" s="1" t="s">
        <v>11</v>
      </c>
      <c r="E224" s="1" t="s">
        <v>12</v>
      </c>
      <c r="F224" s="3" t="s">
        <v>31</v>
      </c>
      <c r="G224" s="1" t="s">
        <v>32</v>
      </c>
      <c r="H224" s="29" t="str">
        <f>_xlfn.XLOOKUP(B224,[2]CALCULATION!$B:$B,[2]CALCULATION!$H:$H,"")</f>
        <v>ZTE</v>
      </c>
      <c r="I224" s="26">
        <v>0</v>
      </c>
      <c r="J224" s="26">
        <v>5.9700249405735182</v>
      </c>
      <c r="K224" s="26">
        <v>0</v>
      </c>
      <c r="L224" s="26">
        <v>2.1726157353902171</v>
      </c>
      <c r="M224" s="26">
        <v>0</v>
      </c>
      <c r="N224" s="26">
        <v>0</v>
      </c>
      <c r="O224" s="26">
        <v>3.0645836721998214</v>
      </c>
      <c r="P224" s="114" t="s">
        <v>6363</v>
      </c>
      <c r="Q224" s="42" t="s">
        <v>5538</v>
      </c>
      <c r="R224" s="42"/>
      <c r="S224" s="41" t="str" cm="1">
        <f t="array" ref="S224">IFERROR(_xlfn.IFS(
U224="MPR ISSUE","PDH",
U224="BSS Hardware Issue","BSS",
U224="Sites strategiques, MLL, Pylone, etc.","ENVTECH",
U224="AKTIVCO DEFAUT GE &amp; POWER Cabinet","AKTIVCO",
U224="AKTIVCO Coupure ENEO &amp; Baisse de tension","AKTIVCO GRID ONLY",
U224="Coupure ENEO &amp; Baisse de tension","IHS GRID ONLY",
U224="Defaut GE &amp; POWER Cabinet","IHS",
U224="Sharing","Partners",
U224="Sites strategiques &amp; DataCenter","SST &amp; DC",
U224="Exclu","Exclu",
U224="SAT","SAT",
U224="SPARE-ISSUE","SPARE-ISSUE",
U224="Fiber CAmtel","TRANS_FO_CAMTEL",
U224="Fiber AOF","Fiber AOF",
U224="Projet OCM (HUAWEI)","TRAVAUX-HUAWEI",
U224="Projet OCM (NOKIA)","TRAVAUX-NOKIA",
U224="ACCESS-ISSUE","ACCESS-ISSUE",
U224="Projet OCM (ZTE, NOKIA, autres projets)","TRAVAUX OCM",
U224="No root CAuse","No root cause",
U224="ODU HS","PDH",
U224="IP &amp; VLAN","PDH",
U224="Warehouse HUAWEI","SPARE-ISSUE",
U224="SPARE-HS","SPARE-ISSUE",
U224="Power Telco","BSS",U224="no impacts","no impacts"
),"")</f>
        <v>AKTIVCO</v>
      </c>
      <c r="T224" s="41" t="str" cm="1">
        <f t="array" ref="T224">IFERROR(_xlfn.IFS(
U224="MPR ISSUE","TX ISSUE",
U224="BSS Hardware Issue","RAN ISSUE",
U224="Sites strategiques, MLL, Pylone, etc.","ENVTECH",
U224="AKTIVCO DEFAUT GE &amp; POWER Cabinet","POWER ISSUE",
U224="AKTIVCO Coupure ENEO &amp; Baisse de tension","POWER ISSUE",
U224="Coupure ENEO &amp; Baisse de tension","POWER ISSUE",
U224="Defaut GE &amp; POWER Cabinet","POWER ISSUE",
U224="Sharing","POWER ISSUE",
U224="Sites strategiques &amp; DataCenter","POWER ISSUE",
U224="Exclu","Exclu",
U224="SAT","TX ISSUE",
U224="SPARE-ISSUE","SPARE-ISSUE",
U224="Fiber CAmtel","TX ISSUE",
U224="Fiber AOF","TX ISSUE",
U224="Projet OCM (HUAWEI)","TRAVAUX-HUAWEI",
U224="Projet OCM (NOKIA)","TRAVAUX -NOKIA",
U224="ACCESS-ISSUE","ACCESS-ISSUE",
U224="Projet OCM (ZTE, NOKIA, autres projets)","TRAVAUX OCM",
U224="No root CAuse","No root cause",
U224="ODU HS","TX ISSUE",
U224="IP &amp; VLAN","TX ISSUE",
U224="Warehouse HUAWEI","SPARE-ISSUE",
U224="SPARE-HS","SPARE-ISSUE",
U224="Power Telco","RAN ISSUE",U224="no impacts","no impacts"
),"")</f>
        <v>POWER ISSUE</v>
      </c>
      <c r="U224" s="68" t="s">
        <v>5324</v>
      </c>
      <c r="V224" s="41" t="str" cm="1">
        <f t="array" ref="V224">IFERROR(_xlfn.IFS(
U224="MPR ISSUE","ACTIVE",
U224="BSS Hardware Issue","ACTIVE",
U224="Sites strategiques, MLL, Pylone, etc.","PASSIVE",
U224="AKTIVCO DEFAUT GE &amp; POWER Cabinet","PASSIVE",
U224="AKTIVCO Coupure ENEO &amp; Baisse de tension","PASSIVE",
U224="Coupure ENEO &amp; Baisse de tension","PASSIVE",
U224="Defaut GE &amp; POWER Cabinet","PASSIVE",
U224="Sharing","PASSIVE",
U224="Sites strategiques &amp; DataCenter","PASSIVE",
U224="Exclu","Exclu",
U224="SAT","ACTIVE",
U224="SPARE-ISSUE","SPARE-ISSUE",
U224="Fiber CAmtel","ACTIVE",
U224="Fiber AOF","ACTIVE",
U224="Projet OCM (HUAWEI)","PLANNED WORKS",
U224="Projet OCM (NOKIA)","PLANNED WORKS",
U224="ACCESS-ISSUE","ACCESS-ISSUE",
U224="Projet OCM (ZTE, NOKIA, autres projets)","PLANNED WORKS",
U224="No root CAuse","No root cause",
U224="ODU HS","ACTIVE",
U224="IP &amp; VLAN","ACTIVE",
U224="Warehouse HUAWEI","SPARE-ISSUE",
U224="SPARE-HS","SPARE-ISSUE",
U224="Power Telco","ACTIVE", U224="no impacts","no impacts"
),"")</f>
        <v>PASSIVE</v>
      </c>
      <c r="W224" s="113"/>
      <c r="X224" s="113"/>
      <c r="Y224" s="113"/>
      <c r="Z224" s="113"/>
      <c r="AA224" s="113"/>
      <c r="AB224" s="17" t="s">
        <v>6269</v>
      </c>
      <c r="AC224" s="17" t="str">
        <f>_xlfn.XLOOKUP(B224,'INCIDENT-04-27-2026'!E:E,'INCIDENT-04-27-2026'!F:F,"")</f>
        <v>(04/27/2026 incident ) :impacted by impacted by  LIT_666_Z_Parcours-Vita(LIT-666), probleme d'energie || Action : RCA CAMUSAT attentdu</v>
      </c>
      <c r="AD224" s="9" t="s">
        <v>6041</v>
      </c>
      <c r="AE224" s="7" t="s">
        <v>6070</v>
      </c>
      <c r="AF224" s="6" t="str">
        <f>_xlfn.XLOOKUP(B224,'[13]Input_27-04'!$B:$B,'[13]Input_27-04'!$M:$M,"")</f>
        <v/>
      </c>
      <c r="AG224" s="7"/>
      <c r="AH224" s="3"/>
      <c r="AI224" s="18" t="str">
        <f>_xlfn.XLOOKUP(B224,'[3]Cells Huawei 27042026 10h'!$B:$B,'[3]Cells Huawei 27042026 10h'!$T:$T,"")</f>
        <v/>
      </c>
      <c r="AJ224" s="18" t="str">
        <f>_xlfn.XLOOKUP(B224,'[3]Cells Huawei 27042026 15h'!$B:$B,'[3]Cells Huawei 27042026 15h'!$T:$T,"")</f>
        <v/>
      </c>
      <c r="AK224" s="18" t="str">
        <f>_xlfn.XLOOKUP(B224,'[4]cells down 27042026 11h28'!$B:$B,'[4]cells down 27042026 11h28'!$R:$R,"")</f>
        <v/>
      </c>
      <c r="AL224" s="18" t="str">
        <f>_xlfn.XLOOKUP(B224,'[4]cells down 27042026 18h01'!$B:$B,'[4]cells down 27042026 18h01'!$R:$R,"")</f>
        <v/>
      </c>
      <c r="AM224" s="18" t="str">
        <f>_xlfn.XLOOKUP(B224,'[5]cell downs 27042026 11h'!$B:$B,'[5]cell downs 27042026 11h'!$R:$R,"")</f>
        <v/>
      </c>
      <c r="AN224" s="18" t="str">
        <f>_xlfn.XLOOKUP(B224,'[5]cell downs 27042026 17h40'!$B:$B,'[5]cell downs 27042026 17h40'!$R:$R,"")</f>
        <v/>
      </c>
      <c r="AO224" s="18" t="str">
        <f>_xlfn.XLOOKUP(B224,'[6]ALL SITES DOWN'!$D:$D,'[6]ALL SITES DOWN'!$J:$J,"")</f>
        <v/>
      </c>
      <c r="AP224" s="18" t="str">
        <f>_xlfn.XLOOKUP(B224,'[7]ALL SITES DOWN'!$D:$D,'[7]ALL SITES DOWN'!$J:$J,"")</f>
        <v/>
      </c>
      <c r="AQ224" s="9" t="str">
        <f>_xlfn.XLOOKUP(B224,[8]sheet1!$AC:$AC,[8]sheet1!$AF:$AF,"")</f>
        <v>(04/27/2026 ticket):-INC-20260427-00010503…Site impacté par makepe parcours vita qui est un site Grid only.…Others Transmission equipement fault</v>
      </c>
      <c r="AR224" s="14"/>
      <c r="AS224" s="14" t="s">
        <v>5465</v>
      </c>
      <c r="AT224" s="14" t="str">
        <f>_xlfn.XLOOKUP(B224,'[9]cell downs 18042026 17h'!$B:$B,'[9]cell downs 18042026 17h'!$B:$B,"")</f>
        <v/>
      </c>
      <c r="AU224" s="14" t="str">
        <f>_xlfn.XLOOKUP(B224,'[10]Cells Huawei 19042026 15h'!$B:$B,'[10]Cells Huawei 19042026 15h'!$B:$B,"")</f>
        <v/>
      </c>
      <c r="AV224" s="9" t="str">
        <f>_xlfn.XLOOKUP(B224,'[11]cells down 19042026 9H40'!$B:$B,'[11]cells down 19042026 9H40'!$B:$B,"")</f>
        <v/>
      </c>
    </row>
    <row r="225" spans="1:48" x14ac:dyDescent="0.3">
      <c r="A225" s="1" t="s">
        <v>401</v>
      </c>
      <c r="B225" s="8" t="s">
        <v>402</v>
      </c>
      <c r="C225" s="3" t="str">
        <f>_xlfn.XLOOKUP(B225,'[1]daily break down'!$D:$D,'[1]daily break down'!$E:$E,"")</f>
        <v>Douala</v>
      </c>
      <c r="D225" s="1" t="s">
        <v>11</v>
      </c>
      <c r="E225" s="1" t="s">
        <v>12</v>
      </c>
      <c r="F225" s="3" t="s">
        <v>31</v>
      </c>
      <c r="G225" s="1" t="s">
        <v>32</v>
      </c>
      <c r="H225" s="29" t="str">
        <f>_xlfn.XLOOKUP(B225,[2]CALCULATION!$B:$B,[2]CALCULATION!$H:$H,"")</f>
        <v>ZTE</v>
      </c>
      <c r="I225" s="26">
        <v>0</v>
      </c>
      <c r="J225" s="26">
        <v>5.8604462193914388</v>
      </c>
      <c r="K225" s="26">
        <v>0</v>
      </c>
      <c r="L225" s="26">
        <v>5.277524519665671</v>
      </c>
      <c r="M225" s="26">
        <v>19.345834296427565</v>
      </c>
      <c r="N225" s="26">
        <v>0</v>
      </c>
      <c r="O225" s="26">
        <v>3.0638345989104905</v>
      </c>
      <c r="P225" s="114" t="s">
        <v>6362</v>
      </c>
      <c r="Q225" s="42" t="s">
        <v>5538</v>
      </c>
      <c r="R225" s="42"/>
      <c r="S225" s="41" t="str" cm="1">
        <f t="array" ref="S225">IFERROR(_xlfn.IFS(
U225="MPR ISSUE","PDH",
U225="BSS Hardware Issue","BSS",
U225="Sites strategiques, MLL, Pylone, etc.","ENVTECH",
U225="AKTIVCO DEFAUT GE &amp; POWER Cabinet","AKTIVCO",
U225="AKTIVCO Coupure ENEO &amp; Baisse de tension","AKTIVCO GRID ONLY",
U225="Coupure ENEO &amp; Baisse de tension","IHS GRID ONLY",
U225="Defaut GE &amp; POWER Cabinet","IHS",
U225="Sharing","Partners",
U225="Sites strategiques &amp; DataCenter","SST &amp; DC",
U225="Exclu","Exclu",
U225="SAT","SAT",
U225="SPARE-ISSUE","SPARE-ISSUE",
U225="Fiber CAmtel","TRANS_FO_CAMTEL",
U225="Fiber AOF","Fiber AOF",
U225="Projet OCM (HUAWEI)","TRAVAUX-HUAWEI",
U225="Projet OCM (NOKIA)","TRAVAUX-NOKIA",
U225="ACCESS-ISSUE","ACCESS-ISSUE",
U225="Projet OCM (ZTE, NOKIA, autres projets)","TRAVAUX OCM",
U225="No root CAuse","No root cause",
U225="ODU HS","PDH",
U225="IP &amp; VLAN","PDH",
U225="Warehouse HUAWEI","SPARE-ISSUE",
U225="SPARE-HS","SPARE-ISSUE",
U225="Power Telco","BSS",U225="no impacts","no impacts"
),"")</f>
        <v>AKTIVCO</v>
      </c>
      <c r="T225" s="41" t="str" cm="1">
        <f t="array" ref="T225">IFERROR(_xlfn.IFS(
U225="MPR ISSUE","TX ISSUE",
U225="BSS Hardware Issue","RAN ISSUE",
U225="Sites strategiques, MLL, Pylone, etc.","ENVTECH",
U225="AKTIVCO DEFAUT GE &amp; POWER Cabinet","POWER ISSUE",
U225="AKTIVCO Coupure ENEO &amp; Baisse de tension","POWER ISSUE",
U225="Coupure ENEO &amp; Baisse de tension","POWER ISSUE",
U225="Defaut GE &amp; POWER Cabinet","POWER ISSUE",
U225="Sharing","POWER ISSUE",
U225="Sites strategiques &amp; DataCenter","POWER ISSUE",
U225="Exclu","Exclu",
U225="SAT","TX ISSUE",
U225="SPARE-ISSUE","SPARE-ISSUE",
U225="Fiber CAmtel","TX ISSUE",
U225="Fiber AOF","TX ISSUE",
U225="Projet OCM (HUAWEI)","TRAVAUX-HUAWEI",
U225="Projet OCM (NOKIA)","TRAVAUX -NOKIA",
U225="ACCESS-ISSUE","ACCESS-ISSUE",
U225="Projet OCM (ZTE, NOKIA, autres projets)","TRAVAUX OCM",
U225="No root CAuse","No root cause",
U225="ODU HS","TX ISSUE",
U225="IP &amp; VLAN","TX ISSUE",
U225="Warehouse HUAWEI","SPARE-ISSUE",
U225="SPARE-HS","SPARE-ISSUE",
U225="Power Telco","RAN ISSUE",U225="no impacts","no impacts"
),"")</f>
        <v>POWER ISSUE</v>
      </c>
      <c r="U225" s="68" t="s">
        <v>5324</v>
      </c>
      <c r="V225" s="41" t="str" cm="1">
        <f t="array" ref="V225">IFERROR(_xlfn.IFS(
U225="MPR ISSUE","ACTIVE",
U225="BSS Hardware Issue","ACTIVE",
U225="Sites strategiques, MLL, Pylone, etc.","PASSIVE",
U225="AKTIVCO DEFAUT GE &amp; POWER Cabinet","PASSIVE",
U225="AKTIVCO Coupure ENEO &amp; Baisse de tension","PASSIVE",
U225="Coupure ENEO &amp; Baisse de tension","PASSIVE",
U225="Defaut GE &amp; POWER Cabinet","PASSIVE",
U225="Sharing","PASSIVE",
U225="Sites strategiques &amp; DataCenter","PASSIVE",
U225="Exclu","Exclu",
U225="SAT","ACTIVE",
U225="SPARE-ISSUE","SPARE-ISSUE",
U225="Fiber CAmtel","ACTIVE",
U225="Fiber AOF","ACTIVE",
U225="Projet OCM (HUAWEI)","PLANNED WORKS",
U225="Projet OCM (NOKIA)","PLANNED WORKS",
U225="ACCESS-ISSUE","ACCESS-ISSUE",
U225="Projet OCM (ZTE, NOKIA, autres projets)","PLANNED WORKS",
U225="No root CAuse","No root cause",
U225="ODU HS","ACTIVE",
U225="IP &amp; VLAN","ACTIVE",
U225="Warehouse HUAWEI","SPARE-ISSUE",
U225="SPARE-HS","SPARE-ISSUE",
U225="Power Telco","ACTIVE", U225="no impacts","no impacts"
),"")</f>
        <v>PASSIVE</v>
      </c>
      <c r="W225" s="117" t="s">
        <v>6042</v>
      </c>
      <c r="X225" s="115"/>
      <c r="Y225" s="115"/>
      <c r="Z225" s="115"/>
      <c r="AA225" s="115"/>
      <c r="AB225" s="17" t="s">
        <v>6270</v>
      </c>
      <c r="AC225" s="17" t="str">
        <f>_xlfn.XLOOKUP(B225,'INCIDENT-04-27-2026'!E:E,'INCIDENT-04-27-2026'!F:F,"")</f>
        <v>(04/27/2026 incident ) :impacted by impacted by  LIT_666_Z_Parcours-Vita(LIT-666), probleme d'energie || Action : RCA CAMUSAT attentdu</v>
      </c>
      <c r="AD225" s="9" t="s">
        <v>6041</v>
      </c>
      <c r="AE225" s="7" t="s">
        <v>6070</v>
      </c>
      <c r="AF225" s="6" t="str">
        <f>_xlfn.XLOOKUP(B225,'[13]Input_27-04'!$B:$B,'[13]Input_27-04'!$M:$M,"")</f>
        <v/>
      </c>
      <c r="AG225" s="7"/>
      <c r="AH225" s="3"/>
      <c r="AI225" s="18" t="str">
        <f>_xlfn.XLOOKUP(B225,'[3]Cells Huawei 27042026 10h'!$B:$B,'[3]Cells Huawei 27042026 10h'!$T:$T,"")</f>
        <v/>
      </c>
      <c r="AJ225" s="18" t="str">
        <f>_xlfn.XLOOKUP(B225,'[3]Cells Huawei 27042026 15h'!$B:$B,'[3]Cells Huawei 27042026 15h'!$T:$T,"")</f>
        <v/>
      </c>
      <c r="AK225" s="18" t="str">
        <f>_xlfn.XLOOKUP(B225,'[4]cells down 27042026 11h28'!$B:$B,'[4]cells down 27042026 11h28'!$R:$R,"")</f>
        <v/>
      </c>
      <c r="AL225" s="18" t="str">
        <f>_xlfn.XLOOKUP(B225,'[4]cells down 27042026 18h01'!$B:$B,'[4]cells down 27042026 18h01'!$R:$R,"")</f>
        <v/>
      </c>
      <c r="AM225" s="18" t="str">
        <f>_xlfn.XLOOKUP(B225,'[5]cell downs 27042026 11h'!$B:$B,'[5]cell downs 27042026 11h'!$R:$R,"")</f>
        <v/>
      </c>
      <c r="AN225" s="18" t="str">
        <f>_xlfn.XLOOKUP(B225,'[5]cell downs 27042026 17h40'!$B:$B,'[5]cell downs 27042026 17h40'!$R:$R,"")</f>
        <v/>
      </c>
      <c r="AO225" s="18" t="str">
        <f>_xlfn.XLOOKUP(B225,'[6]ALL SITES DOWN'!$D:$D,'[6]ALL SITES DOWN'!$J:$J,"")</f>
        <v/>
      </c>
      <c r="AP225" s="18" t="str">
        <f>_xlfn.XLOOKUP(B225,'[7]ALL SITES DOWN'!$D:$D,'[7]ALL SITES DOWN'!$J:$J,"")</f>
        <v/>
      </c>
      <c r="AQ225" s="9" t="str">
        <f>_xlfn.XLOOKUP(B225,[8]sheet1!$AC:$AC,[8]sheet1!$AF:$AF,"")</f>
        <v>(04/27/2026 ticket):-INC-20260427-00010687…Site impacté par makepe parcours vita qui est un site Grid only.…Others Transmission equipement fault</v>
      </c>
      <c r="AR225" s="14"/>
      <c r="AS225" s="14" t="s">
        <v>5465</v>
      </c>
      <c r="AT225" s="14" t="str">
        <f>_xlfn.XLOOKUP(B225,'[9]cell downs 18042026 17h'!$B:$B,'[9]cell downs 18042026 17h'!$B:$B,"")</f>
        <v/>
      </c>
      <c r="AU225" s="14" t="str">
        <f>_xlfn.XLOOKUP(B225,'[10]Cells Huawei 19042026 15h'!$B:$B,'[10]Cells Huawei 19042026 15h'!$B:$B,"")</f>
        <v/>
      </c>
      <c r="AV225" s="9" t="str">
        <f>_xlfn.XLOOKUP(B225,'[11]cells down 19042026 9H40'!$B:$B,'[11]cells down 19042026 9H40'!$B:$B,"")</f>
        <v/>
      </c>
    </row>
    <row r="226" spans="1:48" x14ac:dyDescent="0.3">
      <c r="A226" s="1" t="s">
        <v>2826</v>
      </c>
      <c r="B226" s="8" t="s">
        <v>2827</v>
      </c>
      <c r="C226" s="3" t="str">
        <f>_xlfn.XLOOKUP(B226,'[1]daily break down'!$D:$D,'[1]daily break down'!$E:$E,"")</f>
        <v>NORD</v>
      </c>
      <c r="D226" s="1" t="s">
        <v>11</v>
      </c>
      <c r="E226" s="1" t="s">
        <v>12</v>
      </c>
      <c r="F226" s="3" t="s">
        <v>23</v>
      </c>
      <c r="G226" s="1" t="s">
        <v>24</v>
      </c>
      <c r="H226" s="27" t="str">
        <f>_xlfn.XLOOKUP(B226,[2]CALCULATION!$B:$B,[2]CALCULATION!$H:$H,"")</f>
        <v>Huawei</v>
      </c>
      <c r="I226" s="26">
        <v>0.66121769353913606</v>
      </c>
      <c r="J226" s="26">
        <v>0</v>
      </c>
      <c r="K226" s="26">
        <v>0</v>
      </c>
      <c r="L226" s="26">
        <v>3.7353431326387634</v>
      </c>
      <c r="M226" s="26">
        <v>5.2663419255606625</v>
      </c>
      <c r="N226" s="26">
        <v>2.2271554048848139</v>
      </c>
      <c r="O226" s="26">
        <v>3.0478008635031522</v>
      </c>
      <c r="P226" s="114" t="s">
        <v>6362</v>
      </c>
      <c r="Q226" s="42" t="s">
        <v>5538</v>
      </c>
      <c r="R226" s="42"/>
      <c r="S226" s="41" t="str" cm="1">
        <f t="array" ref="S226">IFERROR(_xlfn.IFS(
U226="MPR ISSUE","PDH",
U226="BSS Hardware Issue","BSS",
U226="Sites strategiques, MLL, Pylone, etc.","ENVTECH",
U226="AKTIVCO DEFAUT GE &amp; POWER Cabinet","AKTIVCO",
U226="AKTIVCO Coupure ENEO &amp; Baisse de tension","AKTIVCO GRID ONLY",
U226="Coupure ENEO &amp; Baisse de tension","IHS GRID ONLY",
U226="Defaut GE &amp; POWER Cabinet","IHS",
U226="Sharing","Partners",
U226="Sites strategiques &amp; DataCenter","SST &amp; DC",
U226="Exclu","Exclu",
U226="SAT","SAT",
U226="SPARE-ISSUE","SPARE-ISSUE",
U226="Fiber CAmtel","TRANS_FO_CAMTEL",
U226="Fiber AOF","Fiber AOF",
U226="Projet OCM (HUAWEI)","TRAVAUX-HUAWEI",
U226="Projet OCM (NOKIA)","TRAVAUX-NOKIA",
U226="ACCESS-ISSUE","ACCESS-ISSUE",
U226="Projet OCM (ZTE, NOKIA, autres projets)","TRAVAUX OCM",
U226="No root CAuse","No root cause",
U226="ODU HS","PDH",
U226="IP &amp; VLAN","PDH",
U226="Warehouse HUAWEI","SPARE-ISSUE",
U226="SPARE-HS","SPARE-ISSUE",
U226="Power Telco","BSS",U226="no impacts","no impacts"
),"")</f>
        <v>No root cause</v>
      </c>
      <c r="T226" s="41" t="str" cm="1">
        <f t="array" ref="T226">IFERROR(_xlfn.IFS(
U226="MPR ISSUE","TX ISSUE",
U226="BSS Hardware Issue","RAN ISSUE",
U226="Sites strategiques, MLL, Pylone, etc.","ENVTECH",
U226="AKTIVCO DEFAUT GE &amp; POWER Cabinet","POWER ISSUE",
U226="AKTIVCO Coupure ENEO &amp; Baisse de tension","POWER ISSUE",
U226="Coupure ENEO &amp; Baisse de tension","POWER ISSUE",
U226="Defaut GE &amp; POWER Cabinet","POWER ISSUE",
U226="Sharing","POWER ISSUE",
U226="Sites strategiques &amp; DataCenter","POWER ISSUE",
U226="Exclu","Exclu",
U226="SAT","TX ISSUE",
U226="SPARE-ISSUE","SPARE-ISSUE",
U226="Fiber CAmtel","TX ISSUE",
U226="Fiber AOF","TX ISSUE",
U226="Projet OCM (HUAWEI)","TRAVAUX-HUAWEI",
U226="Projet OCM (NOKIA)","TRAVAUX -NOKIA",
U226="ACCESS-ISSUE","ACCESS-ISSUE",
U226="Projet OCM (ZTE, NOKIA, autres projets)","TRAVAUX OCM",
U226="No root CAuse","No root cause",
U226="ODU HS","TX ISSUE",
U226="IP &amp; VLAN","TX ISSUE",
U226="Warehouse HUAWEI","SPARE-ISSUE",
U226="SPARE-HS","SPARE-ISSUE",
U226="Power Telco","RAN ISSUE",U226="no impacts","no impacts"
),"")</f>
        <v>No root cause</v>
      </c>
      <c r="U226" s="68" t="s">
        <v>5691</v>
      </c>
      <c r="V226" s="41" t="str" cm="1">
        <f t="array" ref="V226">IFERROR(_xlfn.IFS(
U226="MPR ISSUE","ACTIVE",
U226="BSS Hardware Issue","ACTIVE",
U226="Sites strategiques, MLL, Pylone, etc.","PASSIVE",
U226="AKTIVCO DEFAUT GE &amp; POWER Cabinet","PASSIVE",
U226="AKTIVCO Coupure ENEO &amp; Baisse de tension","PASSIVE",
U226="Coupure ENEO &amp; Baisse de tension","PASSIVE",
U226="Defaut GE &amp; POWER Cabinet","PASSIVE",
U226="Sharing","PASSIVE",
U226="Sites strategiques &amp; DataCenter","PASSIVE",
U226="Exclu","Exclu",
U226="SAT","ACTIVE",
U226="SPARE-ISSUE","SPARE-ISSUE",
U226="Fiber CAmtel","ACTIVE",
U226="Fiber AOF","ACTIVE",
U226="Projet OCM (HUAWEI)","PLANNED WORKS",
U226="Projet OCM (NOKIA)","PLANNED WORKS",
U226="ACCESS-ISSUE","ACCESS-ISSUE",
U226="Projet OCM (ZTE, NOKIA, autres projets)","PLANNED WORKS",
U226="No root CAuse","No root cause",
U226="ODU HS","ACTIVE",
U226="IP &amp; VLAN","ACTIVE",
U226="Warehouse HUAWEI","SPARE-ISSUE",
U226="SPARE-HS","SPARE-ISSUE",
U226="Power Telco","ACTIVE", U226="no impacts","no impacts"
),"")</f>
        <v>No root cause</v>
      </c>
      <c r="W226" s="119" t="s">
        <v>6383</v>
      </c>
      <c r="X226" s="119"/>
      <c r="Y226" s="119"/>
      <c r="Z226" s="119"/>
      <c r="AA226" s="119" t="s">
        <v>6365</v>
      </c>
      <c r="AB226" s="17" t="s">
        <v>6246</v>
      </c>
      <c r="AC226" s="17" t="str">
        <f>_xlfn.XLOOKUP(B226,'INCIDENT-04-27-2026'!E:E,'INCIDENT-04-27-2026'!F:F,"")</f>
        <v/>
      </c>
      <c r="AD226" s="9"/>
      <c r="AE226" s="7" t="s">
        <v>6070</v>
      </c>
      <c r="AF226" s="6" t="str">
        <f>_xlfn.XLOOKUP(B226,'[13]Input_27-04'!$B:$B,'[13]Input_27-04'!$M:$M,"")</f>
        <v/>
      </c>
      <c r="AG226" s="7"/>
      <c r="AH226" s="3"/>
      <c r="AI226" s="18" t="str">
        <f>_xlfn.XLOOKUP(B226,'[3]Cells Huawei 27042026 10h'!$B:$B,'[3]Cells Huawei 27042026 10h'!$T:$T,"")</f>
        <v/>
      </c>
      <c r="AJ226" s="18" t="str">
        <f>_xlfn.XLOOKUP(B226,'[3]Cells Huawei 27042026 15h'!$B:$B,'[3]Cells Huawei 27042026 15h'!$T:$T,"")</f>
        <v/>
      </c>
      <c r="AK226" s="18" t="str">
        <f>_xlfn.XLOOKUP(B226,'[4]cells down 27042026 11h28'!$B:$B,'[4]cells down 27042026 11h28'!$R:$R,"")</f>
        <v/>
      </c>
      <c r="AL226" s="18" t="str">
        <f>_xlfn.XLOOKUP(B226,'[4]cells down 27042026 18h01'!$B:$B,'[4]cells down 27042026 18h01'!$R:$R,"")</f>
        <v/>
      </c>
      <c r="AM226" s="18" t="str">
        <f>_xlfn.XLOOKUP(B226,'[5]cell downs 27042026 11h'!$B:$B,'[5]cell downs 27042026 11h'!$R:$R,"")</f>
        <v/>
      </c>
      <c r="AN226" s="18" t="str">
        <f>_xlfn.XLOOKUP(B226,'[5]cell downs 27042026 17h40'!$B:$B,'[5]cell downs 27042026 17h40'!$R:$R,"")</f>
        <v/>
      </c>
      <c r="AO226" s="18" t="str">
        <f>_xlfn.XLOOKUP(B226,'[6]ALL SITES DOWN'!$D:$D,'[6]ALL SITES DOWN'!$J:$J,"")</f>
        <v/>
      </c>
      <c r="AP226" s="18" t="str">
        <f>_xlfn.XLOOKUP(B226,'[7]ALL SITES DOWN'!$D:$D,'[7]ALL SITES DOWN'!$J:$J,"")</f>
        <v>(04/27/2026 ocm ran 11h):-power status check ongoing</v>
      </c>
      <c r="AQ226" s="9" t="str">
        <f>_xlfn.XLOOKUP(B226,[8]sheet1!$AC:$AC,[8]sheet1!$AF:$AF,"")</f>
        <v/>
      </c>
      <c r="AR226" s="14"/>
      <c r="AS226" s="14" t="s">
        <v>5465</v>
      </c>
      <c r="AT226" s="14" t="str">
        <f>_xlfn.XLOOKUP(B226,'[9]cell downs 18042026 17h'!$B:$B,'[9]cell downs 18042026 17h'!$B:$B,"")</f>
        <v/>
      </c>
      <c r="AU226" s="14" t="str">
        <f>_xlfn.XLOOKUP(B226,'[10]Cells Huawei 19042026 15h'!$B:$B,'[10]Cells Huawei 19042026 15h'!$B:$B,"")</f>
        <v/>
      </c>
      <c r="AV226" s="9" t="str">
        <f>_xlfn.XLOOKUP(B226,'[11]cells down 19042026 9H40'!$B:$B,'[11]cells down 19042026 9H40'!$B:$B,"")</f>
        <v/>
      </c>
    </row>
    <row r="227" spans="1:48" hidden="1" x14ac:dyDescent="0.3">
      <c r="A227" s="1" t="s">
        <v>799</v>
      </c>
      <c r="B227" s="8" t="s">
        <v>800</v>
      </c>
      <c r="C227" s="3" t="str">
        <f>_xlfn.XLOOKUP(B227,'[1]daily break down'!$D:$D,'[1]daily break down'!$E:$E,"")</f>
        <v>CENTRE</v>
      </c>
      <c r="D227" s="1" t="s">
        <v>11</v>
      </c>
      <c r="E227" s="1" t="s">
        <v>12</v>
      </c>
      <c r="F227" s="3" t="s">
        <v>226</v>
      </c>
      <c r="G227" s="1" t="s">
        <v>799</v>
      </c>
      <c r="H227" s="28" t="str">
        <f>_xlfn.XLOOKUP(B227,[2]CALCULATION!$B:$B,[2]CALCULATION!$H:$H,"")</f>
        <v>NOKIA</v>
      </c>
      <c r="I227" s="26">
        <v>0.88497658610918528</v>
      </c>
      <c r="J227" s="26">
        <v>0.84046023062896469</v>
      </c>
      <c r="K227" s="26">
        <v>0.47316620808390836</v>
      </c>
      <c r="L227" s="26">
        <v>0.56927786481295994</v>
      </c>
      <c r="M227" s="26">
        <v>0.77154548801054701</v>
      </c>
      <c r="N227" s="26">
        <v>0.59663687495184503</v>
      </c>
      <c r="O227" s="26">
        <v>2.9975416128047301</v>
      </c>
      <c r="P227" s="114" t="s">
        <v>6363</v>
      </c>
      <c r="Q227" s="42" t="s">
        <v>5538</v>
      </c>
      <c r="R227" s="42"/>
      <c r="S227" s="41" t="str" cm="1">
        <f t="array" ref="S227">IFERROR(_xlfn.IFS(
U227="MPR ISSUE","PDH",
U227="BSS Hardware Issue","BSS",
U227="Sites strategiques, MLL, Pylone, etc.","ENVTECH",
U227="AKTIVCO DEFAUT GE &amp; POWER Cabinet","AKTIVCO",
U227="AKTIVCO Coupure ENEO &amp; Baisse de tension","AKTIVCO GRID ONLY",
U227="Coupure ENEO &amp; Baisse de tension","IHS GRID ONLY",
U227="Defaut GE &amp; POWER Cabinet","IHS",
U227="Sharing","Partners",
U227="Sites strategiques &amp; DataCenter","SST &amp; DC",
U227="Exclu","Exclu",
U227="SAT","SAT",
U227="SPARE-ISSUE","SPARE-ISSUE",
U227="Fiber CAmtel","TRANS_FO_CAMTEL",
U227="Fiber AOF","Fiber AOF",
U227="Projet OCM (HUAWEI)","TRAVAUX-HUAWEI",
U227="Projet OCM (NOKIA)","TRAVAUX-NOKIA",
U227="ACCESS-ISSUE","ACCESS-ISSUE",
U227="Projet OCM (ZTE, NOKIA, autres projets)","TRAVAUX OCM",
U227="No root CAuse","No root cause",
U227="ODU HS","PDH",
U227="IP &amp; VLAN","PDH",
U227="Warehouse HUAWEI","SPARE-ISSUE",
U227="SPARE-HS","SPARE-ISSUE",
U227="Power Telco","BSS",U227="no impacts","no impacts"
),"")</f>
        <v>ENVTECH</v>
      </c>
      <c r="T227" s="41" t="str" cm="1">
        <f t="array" ref="T227">IFERROR(_xlfn.IFS(
U227="MPR ISSUE","TX ISSUE",
U227="BSS Hardware Issue","RAN ISSUE",
U227="Sites strategiques, MLL, Pylone, etc.","ENVTECH",
U227="AKTIVCO DEFAUT GE &amp; POWER Cabinet","POWER ISSUE",
U227="AKTIVCO Coupure ENEO &amp; Baisse de tension","POWER ISSUE",
U227="Coupure ENEO &amp; Baisse de tension","POWER ISSUE",
U227="Defaut GE &amp; POWER Cabinet","POWER ISSUE",
U227="Sharing","POWER ISSUE",
U227="Sites strategiques &amp; DataCenter","POWER ISSUE",
U227="Exclu","Exclu",
U227="SAT","TX ISSUE",
U227="SPARE-ISSUE","SPARE-ISSUE",
U227="Fiber CAmtel","TX ISSUE",
U227="Fiber AOF","TX ISSUE",
U227="Projet OCM (HUAWEI)","TRAVAUX-HUAWEI",
U227="Projet OCM (NOKIA)","TRAVAUX -NOKIA",
U227="ACCESS-ISSUE","ACCESS-ISSUE",
U227="Projet OCM (ZTE, NOKIA, autres projets)","TRAVAUX OCM",
U227="No root CAuse","No root cause",
U227="ODU HS","TX ISSUE",
U227="IP &amp; VLAN","TX ISSUE",
U227="Warehouse HUAWEI","SPARE-ISSUE",
U227="SPARE-HS","SPARE-ISSUE",
U227="Power Telco","RAN ISSUE",U227="no impacts","no impacts"
),"")</f>
        <v>ENVTECH</v>
      </c>
      <c r="U227" s="68" t="s">
        <v>5322</v>
      </c>
      <c r="V227" s="41" t="str" cm="1">
        <f t="array" ref="V227">IFERROR(_xlfn.IFS(
U227="MPR ISSUE","ACTIVE",
U227="BSS Hardware Issue","ACTIVE",
U227="Sites strategiques, MLL, Pylone, etc.","PASSIVE",
U227="AKTIVCO DEFAUT GE &amp; POWER Cabinet","PASSIVE",
U227="AKTIVCO Coupure ENEO &amp; Baisse de tension","PASSIVE",
U227="Coupure ENEO &amp; Baisse de tension","PASSIVE",
U227="Defaut GE &amp; POWER Cabinet","PASSIVE",
U227="Sharing","PASSIVE",
U227="Sites strategiques &amp; DataCenter","PASSIVE",
U227="Exclu","Exclu",
U227="SAT","ACTIVE",
U227="SPARE-ISSUE","SPARE-ISSUE",
U227="Fiber CAmtel","ACTIVE",
U227="Fiber AOF","ACTIVE",
U227="Projet OCM (HUAWEI)","PLANNED WORKS",
U227="Projet OCM (NOKIA)","PLANNED WORKS",
U227="ACCESS-ISSUE","ACCESS-ISSUE",
U227="Projet OCM (ZTE, NOKIA, autres projets)","PLANNED WORKS",
U227="No root CAuse","No root cause",
U227="ODU HS","ACTIVE",
U227="IP &amp; VLAN","ACTIVE",
U227="Warehouse HUAWEI","SPARE-ISSUE",
U227="SPARE-HS","SPARE-ISSUE",
U227="Power Telco","ACTIVE", U227="no impacts","no impacts"
),"")</f>
        <v>PASSIVE</v>
      </c>
      <c r="W227" s="113"/>
      <c r="X227" s="113"/>
      <c r="Y227" s="113"/>
      <c r="Z227" s="113"/>
      <c r="AA227" s="113"/>
      <c r="AB227" s="17" t="s">
        <v>6271</v>
      </c>
      <c r="AC227" s="17" t="str">
        <f>_xlfn.XLOOKUP(B227,'INCIDENT-04-27-2026'!E:E,'INCIDENT-04-27-2026'!F:F,"")</f>
        <v/>
      </c>
      <c r="AD227" s="9"/>
      <c r="AE227" s="7" t="s">
        <v>6133</v>
      </c>
      <c r="AF227" s="6" t="str">
        <f>_xlfn.XLOOKUP(B227,'[13]Input_27-04'!$B:$B,'[13]Input_27-04'!$M:$M,"")</f>
        <v/>
      </c>
      <c r="AG227" s="7"/>
      <c r="AH227" s="3"/>
      <c r="AI227" s="18" t="str">
        <f>_xlfn.XLOOKUP(B227,'[3]Cells Huawei 27042026 10h'!$B:$B,'[3]Cells Huawei 27042026 10h'!$T:$T,"")</f>
        <v/>
      </c>
      <c r="AJ227" s="18" t="str">
        <f>_xlfn.XLOOKUP(B227,'[3]Cells Huawei 27042026 15h'!$B:$B,'[3]Cells Huawei 27042026 15h'!$T:$T,"")</f>
        <v/>
      </c>
      <c r="AK227" s="18" t="str">
        <f>_xlfn.XLOOKUP(B227,'[4]cells down 27042026 11h28'!$B:$B,'[4]cells down 27042026 11h28'!$R:$R,"")</f>
        <v/>
      </c>
      <c r="AL227" s="18" t="str">
        <f>_xlfn.XLOOKUP(B227,'[4]cells down 27042026 18h01'!$B:$B,'[4]cells down 27042026 18h01'!$R:$R,"")</f>
        <v/>
      </c>
      <c r="AM227" s="18" t="str">
        <f>_xlfn.XLOOKUP(B227,'[5]cell downs 27042026 11h'!$B:$B,'[5]cell downs 27042026 11h'!$R:$R,"")</f>
        <v/>
      </c>
      <c r="AN227" s="18" t="str">
        <f>_xlfn.XLOOKUP(B227,'[5]cell downs 27042026 17h40'!$B:$B,'[5]cell downs 27042026 17h40'!$R:$R,"")</f>
        <v xml:space="preserve">(04/27/2026 cell nokia):-27/04/2026 : Need BO RAN analysis </v>
      </c>
      <c r="AO227" s="18" t="str">
        <f>_xlfn.XLOOKUP(B227,'[6]ALL SITES DOWN'!$D:$D,'[6]ALL SITES DOWN'!$J:$J,"")</f>
        <v/>
      </c>
      <c r="AP227" s="18" t="str">
        <f>_xlfn.XLOOKUP(B227,'[7]ALL SITES DOWN'!$D:$D,'[7]ALL SITES DOWN'!$J:$J,"")</f>
        <v/>
      </c>
      <c r="AQ227" s="9" t="str">
        <f>_xlfn.XLOOKUP(B227,[8]sheet1!$AC:$AC,[8]sheet1!$AF:$AF,"")</f>
        <v>(04/27/2026 ticket):-INC-20260427-00015274…2026-04-27 22:47:36…Site U-relay…Site Satelitaire Forte pluie dans la zone .
Site up en observation.</v>
      </c>
      <c r="AR227" s="14"/>
      <c r="AS227" s="14" t="s">
        <v>5465</v>
      </c>
      <c r="AT227" s="14" t="str">
        <f>_xlfn.XLOOKUP(B227,'[9]cell downs 18042026 17h'!$B:$B,'[9]cell downs 18042026 17h'!$B:$B,"")</f>
        <v/>
      </c>
      <c r="AU227" s="14" t="str">
        <f>_xlfn.XLOOKUP(B227,'[10]Cells Huawei 19042026 15h'!$B:$B,'[10]Cells Huawei 19042026 15h'!$B:$B,"")</f>
        <v/>
      </c>
      <c r="AV227" s="9" t="str">
        <f>_xlfn.XLOOKUP(B227,'[11]cells down 19042026 9H40'!$B:$B,'[11]cells down 19042026 9H40'!$B:$B,"")</f>
        <v/>
      </c>
    </row>
    <row r="228" spans="1:48" hidden="1" x14ac:dyDescent="0.3">
      <c r="A228" s="1" t="s">
        <v>413</v>
      </c>
      <c r="B228" s="8" t="s">
        <v>414</v>
      </c>
      <c r="C228" s="3" t="str">
        <f>_xlfn.XLOOKUP(B228,'[1]daily break down'!$D:$D,'[1]daily break down'!$E:$E,"")</f>
        <v>SUD-OUEST</v>
      </c>
      <c r="D228" s="1" t="s">
        <v>11</v>
      </c>
      <c r="E228" s="1" t="s">
        <v>12</v>
      </c>
      <c r="F228" s="3" t="s">
        <v>13</v>
      </c>
      <c r="G228" s="1" t="s">
        <v>106</v>
      </c>
      <c r="H228" s="27" t="str">
        <f>_xlfn.XLOOKUP(B228,[2]CALCULATION!$B:$B,[2]CALCULATION!$H:$H,"")</f>
        <v>Huawei</v>
      </c>
      <c r="I228" s="26">
        <v>7.4728978149888855E-3</v>
      </c>
      <c r="J228" s="26">
        <v>7.3123821101323226E-3</v>
      </c>
      <c r="K228" s="26">
        <v>0</v>
      </c>
      <c r="L228" s="26">
        <v>0</v>
      </c>
      <c r="M228" s="26">
        <v>7.6690836764802409E-3</v>
      </c>
      <c r="N228" s="26">
        <v>0</v>
      </c>
      <c r="O228" s="26">
        <v>2.9886954139593018</v>
      </c>
      <c r="P228" s="114" t="s">
        <v>6363</v>
      </c>
      <c r="Q228" s="42" t="s">
        <v>5538</v>
      </c>
      <c r="R228" s="42"/>
      <c r="S228" s="41" t="str" cm="1">
        <f t="array" ref="S228">IFERROR(_xlfn.IFS(
U228="MPR ISSUE","PDH",
U228="BSS Hardware Issue","BSS",
U228="Sites strategiques, MLL, Pylone, etc.","ENVTECH",
U228="AKTIVCO DEFAUT GE &amp; POWER Cabinet","AKTIVCO",
U228="AKTIVCO Coupure ENEO &amp; Baisse de tension","AKTIVCO GRID ONLY",
U228="Coupure ENEO &amp; Baisse de tension","IHS GRID ONLY",
U228="Defaut GE &amp; POWER Cabinet","IHS",
U228="Sharing","Partners",
U228="Sites strategiques &amp; DataCenter","SST &amp; DC",
U228="Exclu","Exclu",
U228="SAT","SAT",
U228="SPARE-ISSUE","SPARE-ISSUE",
U228="Fiber CAmtel","TRANS_FO_CAMTEL",
U228="Fiber AOF","Fiber AOF",
U228="Projet OCM (HUAWEI)","TRAVAUX-HUAWEI",
U228="Projet OCM (NOKIA)","TRAVAUX-NOKIA",
U228="ACCESS-ISSUE","ACCESS-ISSUE",
U228="Projet OCM (ZTE, NOKIA, autres projets)","TRAVAUX OCM",
U228="No root CAuse","No root cause",
U228="ODU HS","PDH",
U228="IP &amp; VLAN","PDH",
U228="Warehouse HUAWEI","SPARE-ISSUE",
U228="SPARE-HS","SPARE-ISSUE",
U228="Power Telco","BSS",U228="no impacts","no impacts"
),"")</f>
        <v>No root cause</v>
      </c>
      <c r="T228" s="41" t="str" cm="1">
        <f t="array" ref="T228">IFERROR(_xlfn.IFS(
U228="MPR ISSUE","TX ISSUE",
U228="BSS Hardware Issue","RAN ISSUE",
U228="Sites strategiques, MLL, Pylone, etc.","ENVTECH",
U228="AKTIVCO DEFAUT GE &amp; POWER Cabinet","POWER ISSUE",
U228="AKTIVCO Coupure ENEO &amp; Baisse de tension","POWER ISSUE",
U228="Coupure ENEO &amp; Baisse de tension","POWER ISSUE",
U228="Defaut GE &amp; POWER Cabinet","POWER ISSUE",
U228="Sharing","POWER ISSUE",
U228="Sites strategiques &amp; DataCenter","POWER ISSUE",
U228="Exclu","Exclu",
U228="SAT","TX ISSUE",
U228="SPARE-ISSUE","SPARE-ISSUE",
U228="Fiber CAmtel","TX ISSUE",
U228="Fiber AOF","TX ISSUE",
U228="Projet OCM (HUAWEI)","TRAVAUX-HUAWEI",
U228="Projet OCM (NOKIA)","TRAVAUX -NOKIA",
U228="ACCESS-ISSUE","ACCESS-ISSUE",
U228="Projet OCM (ZTE, NOKIA, autres projets)","TRAVAUX OCM",
U228="No root CAuse","No root cause",
U228="ODU HS","TX ISSUE",
U228="IP &amp; VLAN","TX ISSUE",
U228="Warehouse HUAWEI","SPARE-ISSUE",
U228="SPARE-HS","SPARE-ISSUE",
U228="Power Telco","RAN ISSUE",U228="no impacts","no impacts"
),"")</f>
        <v>No root cause</v>
      </c>
      <c r="U228" s="68" t="s">
        <v>5691</v>
      </c>
      <c r="V228" s="41" t="str" cm="1">
        <f t="array" ref="V228">IFERROR(_xlfn.IFS(
U228="MPR ISSUE","ACTIVE",
U228="BSS Hardware Issue","ACTIVE",
U228="Sites strategiques, MLL, Pylone, etc.","PASSIVE",
U228="AKTIVCO DEFAUT GE &amp; POWER Cabinet","PASSIVE",
U228="AKTIVCO Coupure ENEO &amp; Baisse de tension","PASSIVE",
U228="Coupure ENEO &amp; Baisse de tension","PASSIVE",
U228="Defaut GE &amp; POWER Cabinet","PASSIVE",
U228="Sharing","PASSIVE",
U228="Sites strategiques &amp; DataCenter","PASSIVE",
U228="Exclu","Exclu",
U228="SAT","ACTIVE",
U228="SPARE-ISSUE","SPARE-ISSUE",
U228="Fiber CAmtel","ACTIVE",
U228="Fiber AOF","ACTIVE",
U228="Projet OCM (HUAWEI)","PLANNED WORKS",
U228="Projet OCM (NOKIA)","PLANNED WORKS",
U228="ACCESS-ISSUE","ACCESS-ISSUE",
U228="Projet OCM (ZTE, NOKIA, autres projets)","PLANNED WORKS",
U228="No root CAuse","No root cause",
U228="ODU HS","ACTIVE",
U228="IP &amp; VLAN","ACTIVE",
U228="Warehouse HUAWEI","SPARE-ISSUE",
U228="SPARE-HS","SPARE-ISSUE",
U228="Power Telco","ACTIVE", U228="no impacts","no impacts"
),"")</f>
        <v>No root cause</v>
      </c>
      <c r="W228" s="113"/>
      <c r="X228" s="113"/>
      <c r="Y228" s="113"/>
      <c r="Z228" s="113"/>
      <c r="AA228" s="113"/>
      <c r="AB228" s="17" t="s">
        <v>5465</v>
      </c>
      <c r="AC228" s="17" t="str">
        <f>_xlfn.XLOOKUP(B228,'INCIDENT-04-27-2026'!E:E,'INCIDENT-04-27-2026'!F:F,"")</f>
        <v/>
      </c>
      <c r="AD228" s="9"/>
      <c r="AE228" s="7" t="s">
        <v>5465</v>
      </c>
      <c r="AF228" s="6" t="str">
        <f>_xlfn.XLOOKUP(B228,'[13]Input_27-04'!$B:$B,'[13]Input_27-04'!$M:$M,"")</f>
        <v/>
      </c>
      <c r="AG228" s="7"/>
      <c r="AH228" s="3"/>
      <c r="AI228" s="18" t="str">
        <f>_xlfn.XLOOKUP(B228,'[3]Cells Huawei 27042026 10h'!$B:$B,'[3]Cells Huawei 27042026 10h'!$T:$T,"")</f>
        <v/>
      </c>
      <c r="AJ228" s="18" t="str">
        <f>_xlfn.XLOOKUP(B228,'[3]Cells Huawei 27042026 15h'!$B:$B,'[3]Cells Huawei 27042026 15h'!$T:$T,"")</f>
        <v/>
      </c>
      <c r="AK228" s="18" t="str">
        <f>_xlfn.XLOOKUP(B228,'[4]cells down 27042026 11h28'!$B:$B,'[4]cells down 27042026 11h28'!$R:$R,"")</f>
        <v/>
      </c>
      <c r="AL228" s="18" t="str">
        <f>_xlfn.XLOOKUP(B228,'[4]cells down 27042026 18h01'!$B:$B,'[4]cells down 27042026 18h01'!$R:$R,"")</f>
        <v/>
      </c>
      <c r="AM228" s="18" t="str">
        <f>_xlfn.XLOOKUP(B228,'[5]cell downs 27042026 11h'!$B:$B,'[5]cell downs 27042026 11h'!$R:$R,"")</f>
        <v/>
      </c>
      <c r="AN228" s="18" t="str">
        <f>_xlfn.XLOOKUP(B228,'[5]cell downs 27042026 17h40'!$B:$B,'[5]cell downs 27042026 17h40'!$R:$R,"")</f>
        <v/>
      </c>
      <c r="AO228" s="18" t="str">
        <f>_xlfn.XLOOKUP(B228,'[6]ALL SITES DOWN'!$D:$D,'[6]ALL SITES DOWN'!$J:$J,"")</f>
        <v/>
      </c>
      <c r="AP228" s="18" t="str">
        <f>_xlfn.XLOOKUP(B228,'[7]ALL SITES DOWN'!$D:$D,'[7]ALL SITES DOWN'!$J:$J,"")</f>
        <v/>
      </c>
      <c r="AQ228" s="9" t="str">
        <f>_xlfn.XLOOKUP(B228,[8]sheet1!$AC:$AC,[8]sheet1!$AF:$AF,"")</f>
        <v/>
      </c>
      <c r="AR228" s="14"/>
      <c r="AS228" s="14" t="s">
        <v>5465</v>
      </c>
      <c r="AT228" s="14" t="str">
        <f>_xlfn.XLOOKUP(B228,'[9]cell downs 18042026 17h'!$B:$B,'[9]cell downs 18042026 17h'!$B:$B,"")</f>
        <v/>
      </c>
      <c r="AU228" s="14" t="str">
        <f>_xlfn.XLOOKUP(B228,'[10]Cells Huawei 19042026 15h'!$B:$B,'[10]Cells Huawei 19042026 15h'!$B:$B,"")</f>
        <v/>
      </c>
      <c r="AV228" s="9" t="str">
        <f>_xlfn.XLOOKUP(B228,'[11]cells down 19042026 9H40'!$B:$B,'[11]cells down 19042026 9H40'!$B:$B,"")</f>
        <v/>
      </c>
    </row>
    <row r="229" spans="1:48" x14ac:dyDescent="0.3">
      <c r="A229" s="1" t="s">
        <v>1697</v>
      </c>
      <c r="B229" s="8" t="s">
        <v>1698</v>
      </c>
      <c r="C229" s="3" t="str">
        <f>_xlfn.XLOOKUP(B229,'[1]daily break down'!$D:$D,'[1]daily break down'!$E:$E,"")</f>
        <v>CENTRE</v>
      </c>
      <c r="D229" s="1" t="s">
        <v>11</v>
      </c>
      <c r="E229" s="1" t="s">
        <v>594</v>
      </c>
      <c r="F229" s="3" t="s">
        <v>69</v>
      </c>
      <c r="G229" s="1" t="s">
        <v>1699</v>
      </c>
      <c r="H229" s="29" t="str">
        <f>_xlfn.XLOOKUP(B229,[2]CALCULATION!$B:$B,[2]CALCULATION!$H:$H,"")</f>
        <v>ZTE</v>
      </c>
      <c r="I229" s="26">
        <v>0</v>
      </c>
      <c r="J229" s="26">
        <v>0</v>
      </c>
      <c r="K229" s="26">
        <v>0</v>
      </c>
      <c r="L229" s="26">
        <v>0.54666298550650239</v>
      </c>
      <c r="M229" s="26">
        <v>1.5368130284533703</v>
      </c>
      <c r="N229" s="26">
        <v>0</v>
      </c>
      <c r="O229" s="26">
        <v>2.9746235371668766</v>
      </c>
      <c r="P229" s="114" t="s">
        <v>6362</v>
      </c>
      <c r="Q229" s="42" t="s">
        <v>5538</v>
      </c>
      <c r="R229" s="42"/>
      <c r="S229" s="41" t="str" cm="1">
        <f t="array" ref="S229">IFERROR(_xlfn.IFS(
U229="MPR ISSUE","PDH",
U229="BSS Hardware Issue","BSS",
U229="Sites strategiques, MLL, Pylone, etc.","ENVTECH",
U229="AKTIVCO DEFAUT GE &amp; POWER Cabinet","AKTIVCO",
U229="AKTIVCO Coupure ENEO &amp; Baisse de tension","AKTIVCO GRID ONLY",
U229="Coupure ENEO &amp; Baisse de tension","IHS GRID ONLY",
U229="Defaut GE &amp; POWER Cabinet","IHS",
U229="Sharing","Partners",
U229="Sites strategiques &amp; DataCenter","SST &amp; DC",
U229="Exclu","Exclu",
U229="SAT","SAT",
U229="SPARE-ISSUE","SPARE-ISSUE",
U229="Fiber CAmtel","TRANS_FO_CAMTEL",
U229="Fiber AOF","Fiber AOF",
U229="Projet OCM (HUAWEI)","TRAVAUX-HUAWEI",
U229="Projet OCM (NOKIA)","TRAVAUX-NOKIA",
U229="ACCESS-ISSUE","ACCESS-ISSUE",
U229="Projet OCM (ZTE, NOKIA, autres projets)","TRAVAUX OCM",
U229="No root CAuse","No root cause",
U229="ODU HS","PDH",
U229="IP &amp; VLAN","PDH",
U229="Warehouse HUAWEI","SPARE-ISSUE",
U229="SPARE-HS","SPARE-ISSUE",
U229="Power Telco","BSS",U229="no impacts","no impacts"
),"")</f>
        <v>IHS</v>
      </c>
      <c r="T229" s="41" t="str" cm="1">
        <f t="array" ref="T229">IFERROR(_xlfn.IFS(
U229="MPR ISSUE","TX ISSUE",
U229="BSS Hardware Issue","RAN ISSUE",
U229="Sites strategiques, MLL, Pylone, etc.","ENVTECH",
U229="AKTIVCO DEFAUT GE &amp; POWER Cabinet","POWER ISSUE",
U229="AKTIVCO Coupure ENEO &amp; Baisse de tension","POWER ISSUE",
U229="Coupure ENEO &amp; Baisse de tension","POWER ISSUE",
U229="Defaut GE &amp; POWER Cabinet","POWER ISSUE",
U229="Sharing","POWER ISSUE",
U229="Sites strategiques &amp; DataCenter","POWER ISSUE",
U229="Exclu","Exclu",
U229="SAT","TX ISSUE",
U229="SPARE-ISSUE","SPARE-ISSUE",
U229="Fiber CAmtel","TX ISSUE",
U229="Fiber AOF","TX ISSUE",
U229="Projet OCM (HUAWEI)","TRAVAUX-HUAWEI",
U229="Projet OCM (NOKIA)","TRAVAUX -NOKIA",
U229="ACCESS-ISSUE","ACCESS-ISSUE",
U229="Projet OCM (ZTE, NOKIA, autres projets)","TRAVAUX OCM",
U229="No root CAuse","No root cause",
U229="ODU HS","TX ISSUE",
U229="IP &amp; VLAN","TX ISSUE",
U229="Warehouse HUAWEI","SPARE-ISSUE",
U229="SPARE-HS","SPARE-ISSUE",
U229="Power Telco","RAN ISSUE",U229="no impacts","no impacts"
),"")</f>
        <v>POWER ISSUE</v>
      </c>
      <c r="U229" s="112" t="s">
        <v>5329</v>
      </c>
      <c r="V229" s="41" t="str" cm="1">
        <f t="array" ref="V229">IFERROR(_xlfn.IFS(
U229="MPR ISSUE","ACTIVE",
U229="BSS Hardware Issue","ACTIVE",
U229="Sites strategiques, MLL, Pylone, etc.","PASSIVE",
U229="AKTIVCO DEFAUT GE &amp; POWER Cabinet","PASSIVE",
U229="AKTIVCO Coupure ENEO &amp; Baisse de tension","PASSIVE",
U229="Coupure ENEO &amp; Baisse de tension","PASSIVE",
U229="Defaut GE &amp; POWER Cabinet","PASSIVE",
U229="Sharing","PASSIVE",
U229="Sites strategiques &amp; DataCenter","PASSIVE",
U229="Exclu","Exclu",
U229="SAT","ACTIVE",
U229="SPARE-ISSUE","SPARE-ISSUE",
U229="Fiber CAmtel","ACTIVE",
U229="Fiber AOF","ACTIVE",
U229="Projet OCM (HUAWEI)","PLANNED WORKS",
U229="Projet OCM (NOKIA)","PLANNED WORKS",
U229="ACCESS-ISSUE","ACCESS-ISSUE",
U229="Projet OCM (ZTE, NOKIA, autres projets)","PLANNED WORKS",
U229="No root CAuse","No root cause",
U229="ODU HS","ACTIVE",
U229="IP &amp; VLAN","ACTIVE",
U229="Warehouse HUAWEI","SPARE-ISSUE",
U229="SPARE-HS","SPARE-ISSUE",
U229="Power Telco","ACTIVE", U229="no impacts","no impacts"
),"")</f>
        <v>PASSIVE</v>
      </c>
      <c r="W229" s="119" t="s">
        <v>6383</v>
      </c>
      <c r="X229" s="119"/>
      <c r="Y229" s="119"/>
      <c r="Z229" s="119"/>
      <c r="AA229" s="119" t="s">
        <v>6380</v>
      </c>
      <c r="AB229" s="17" t="s">
        <v>6000</v>
      </c>
      <c r="AC229" s="17" t="str">
        <f>_xlfn.XLOOKUP(B229,'INCIDENT-04-27-2026'!E:E,'INCIDENT-04-27-2026'!F:F,"")</f>
        <v/>
      </c>
      <c r="AD229" s="9"/>
      <c r="AE229" s="7" t="s">
        <v>5465</v>
      </c>
      <c r="AF229" s="6" t="str">
        <f>_xlfn.XLOOKUP(B229,'[13]Input_27-04'!$B:$B,'[13]Input_27-04'!$M:$M,"")</f>
        <v/>
      </c>
      <c r="AG229" s="7"/>
      <c r="AH229" s="3"/>
      <c r="AI229" s="18" t="str">
        <f>_xlfn.XLOOKUP(B229,'[3]Cells Huawei 27042026 10h'!$B:$B,'[3]Cells Huawei 27042026 10h'!$T:$T,"")</f>
        <v/>
      </c>
      <c r="AJ229" s="18" t="str">
        <f>_xlfn.XLOOKUP(B229,'[3]Cells Huawei 27042026 15h'!$B:$B,'[3]Cells Huawei 27042026 15h'!$T:$T,"")</f>
        <v/>
      </c>
      <c r="AK229" s="18" t="str">
        <f>_xlfn.XLOOKUP(B229,'[4]cells down 27042026 11h28'!$B:$B,'[4]cells down 27042026 11h28'!$R:$R,"")</f>
        <v/>
      </c>
      <c r="AL229" s="18" t="str">
        <f>_xlfn.XLOOKUP(B229,'[4]cells down 27042026 18h01'!$B:$B,'[4]cells down 27042026 18h01'!$R:$R,"")</f>
        <v/>
      </c>
      <c r="AM229" s="18" t="str">
        <f>_xlfn.XLOOKUP(B229,'[5]cell downs 27042026 11h'!$B:$B,'[5]cell downs 27042026 11h'!$R:$R,"")</f>
        <v/>
      </c>
      <c r="AN229" s="18" t="str">
        <f>_xlfn.XLOOKUP(B229,'[5]cell downs 27042026 17h40'!$B:$B,'[5]cell downs 27042026 17h40'!$R:$R,"")</f>
        <v/>
      </c>
      <c r="AO229" s="18" t="str">
        <f>_xlfn.XLOOKUP(B229,'[6]ALL SITES DOWN'!$D:$D,'[6]ALL SITES DOWN'!$J:$J,"")</f>
        <v/>
      </c>
      <c r="AP229" s="18" t="str">
        <f>_xlfn.XLOOKUP(B229,'[7]ALL SITES DOWN'!$D:$D,'[7]ALL SITES DOWN'!$J:$J,"")</f>
        <v/>
      </c>
      <c r="AQ229" s="9" t="str">
        <f>_xlfn.XLOOKUP(B229,[8]sheet1!$AC:$AC,[8]sheet1!$AF:$AF,"")</f>
        <v>(04/27/2026 ticket):-INC-20260427-00001776…2026-04-27 04:42:00…SITE UP Feedback is awaited</v>
      </c>
      <c r="AR229" s="14"/>
      <c r="AS229" s="14" t="s">
        <v>5465</v>
      </c>
      <c r="AT229" s="14" t="str">
        <f>_xlfn.XLOOKUP(B229,'[9]cell downs 18042026 17h'!$B:$B,'[9]cell downs 18042026 17h'!$B:$B,"")</f>
        <v/>
      </c>
      <c r="AU229" s="14" t="str">
        <f>_xlfn.XLOOKUP(B229,'[10]Cells Huawei 19042026 15h'!$B:$B,'[10]Cells Huawei 19042026 15h'!$B:$B,"")</f>
        <v/>
      </c>
      <c r="AV229" s="9" t="str">
        <f>_xlfn.XLOOKUP(B229,'[11]cells down 19042026 9H40'!$B:$B,'[11]cells down 19042026 9H40'!$B:$B,"")</f>
        <v/>
      </c>
    </row>
    <row r="230" spans="1:48" hidden="1" x14ac:dyDescent="0.3">
      <c r="A230" s="1" t="s">
        <v>1624</v>
      </c>
      <c r="B230" s="8" t="s">
        <v>1625</v>
      </c>
      <c r="C230" s="3" t="str">
        <f>_xlfn.XLOOKUP(B230,'[1]daily break down'!$D:$D,'[1]daily break down'!$E:$E,"")</f>
        <v>EXTREME-NORD</v>
      </c>
      <c r="D230" s="1" t="s">
        <v>11</v>
      </c>
      <c r="E230" s="1" t="s">
        <v>12</v>
      </c>
      <c r="F230" s="3" t="s">
        <v>55</v>
      </c>
      <c r="G230" s="1" t="s">
        <v>1626</v>
      </c>
      <c r="H230" s="27" t="str">
        <f>_xlfn.XLOOKUP(B230,[2]CALCULATION!$B:$B,[2]CALCULATION!$H:$H,"")</f>
        <v>Huawei</v>
      </c>
      <c r="I230" s="26">
        <v>0</v>
      </c>
      <c r="J230" s="26">
        <v>0</v>
      </c>
      <c r="K230" s="26">
        <v>6.5998707313523557</v>
      </c>
      <c r="L230" s="26">
        <v>0</v>
      </c>
      <c r="M230" s="26">
        <v>1.3516849155188009</v>
      </c>
      <c r="N230" s="26">
        <v>3.871478285435447</v>
      </c>
      <c r="O230" s="26">
        <v>2.9687736314787707</v>
      </c>
      <c r="P230" s="114" t="s">
        <v>6362</v>
      </c>
      <c r="Q230" s="42" t="s">
        <v>6353</v>
      </c>
      <c r="R230" s="42"/>
      <c r="S230" s="41" t="str" cm="1">
        <f t="array" ref="S230">IFERROR(_xlfn.IFS(
U230="MPR ISSUE","PDH",
U230="BSS Hardware Issue","BSS",
U230="Sites strategiques, MLL, Pylone, etc.","ENVTECH",
U230="AKTIVCO DEFAUT GE &amp; POWER Cabinet","AKTIVCO",
U230="AKTIVCO Coupure ENEO &amp; Baisse de tension","AKTIVCO GRID ONLY",
U230="Coupure ENEO &amp; Baisse de tension","IHS GRID ONLY",
U230="Defaut GE &amp; POWER Cabinet","IHS",
U230="Sharing","Partners",
U230="Sites strategiques &amp; DataCenter","SST &amp; DC",
U230="Exclu","Exclu",
U230="SAT","SAT",
U230="SPARE-ISSUE","SPARE-ISSUE",
U230="Fiber CAmtel","TRANS_FO_CAMTEL",
U230="Fiber AOF","Fiber AOF",
U230="Projet OCM (HUAWEI)","TRAVAUX-HUAWEI",
U230="Projet OCM (NOKIA)","TRAVAUX-NOKIA",
U230="ACCESS-ISSUE","ACCESS-ISSUE",
U230="Projet OCM (ZTE, NOKIA, autres projets)","TRAVAUX OCM",
U230="No root CAuse","No root cause",
U230="ODU HS","PDH",
U230="IP &amp; VLAN","PDH",
U230="Warehouse HUAWEI","SPARE-ISSUE",
U230="SPARE-HS","SPARE-ISSUE",
U230="Power Telco","BSS",U230="no impacts","no impacts"
),"")</f>
        <v/>
      </c>
      <c r="T230" s="41" t="str" cm="1">
        <f t="array" ref="T230">IFERROR(_xlfn.IFS(
U230="MPR ISSUE","TX ISSUE",
U230="BSS Hardware Issue","RAN ISSUE",
U230="Sites strategiques, MLL, Pylone, etc.","ENVTECH",
U230="AKTIVCO DEFAUT GE &amp; POWER Cabinet","POWER ISSUE",
U230="AKTIVCO Coupure ENEO &amp; Baisse de tension","POWER ISSUE",
U230="Coupure ENEO &amp; Baisse de tension","POWER ISSUE",
U230="Defaut GE &amp; POWER Cabinet","POWER ISSUE",
U230="Sharing","POWER ISSUE",
U230="Sites strategiques &amp; DataCenter","POWER ISSUE",
U230="Exclu","Exclu",
U230="SAT","TX ISSUE",
U230="SPARE-ISSUE","SPARE-ISSUE",
U230="Fiber CAmtel","TX ISSUE",
U230="Fiber AOF","TX ISSUE",
U230="Projet OCM (HUAWEI)","TRAVAUX-HUAWEI",
U230="Projet OCM (NOKIA)","TRAVAUX -NOKIA",
U230="ACCESS-ISSUE","ACCESS-ISSUE",
U230="Projet OCM (ZTE, NOKIA, autres projets)","TRAVAUX OCM",
U230="No root CAuse","No root cause",
U230="ODU HS","TX ISSUE",
U230="IP &amp; VLAN","TX ISSUE",
U230="Warehouse HUAWEI","SPARE-ISSUE",
U230="SPARE-HS","SPARE-ISSUE",
U230="Power Telco","RAN ISSUE",U230="no impacts","no impacts"
),"")</f>
        <v/>
      </c>
      <c r="U230" s="68"/>
      <c r="V230" s="41" t="str" cm="1">
        <f t="array" ref="V230">IFERROR(_xlfn.IFS(
U230="MPR ISSUE","ACTIVE",
U230="BSS Hardware Issue","ACTIVE",
U230="Sites strategiques, MLL, Pylone, etc.","PASSIVE",
U230="AKTIVCO DEFAUT GE &amp; POWER Cabinet","PASSIVE",
U230="AKTIVCO Coupure ENEO &amp; Baisse de tension","PASSIVE",
U230="Coupure ENEO &amp; Baisse de tension","PASSIVE",
U230="Defaut GE &amp; POWER Cabinet","PASSIVE",
U230="Sharing","PASSIVE",
U230="Sites strategiques &amp; DataCenter","PASSIVE",
U230="Exclu","Exclu",
U230="SAT","ACTIVE",
U230="SPARE-ISSUE","SPARE-ISSUE",
U230="Fiber CAmtel","ACTIVE",
U230="Fiber AOF","ACTIVE",
U230="Projet OCM (HUAWEI)","PLANNED WORKS",
U230="Projet OCM (NOKIA)","PLANNED WORKS",
U230="ACCESS-ISSUE","ACCESS-ISSUE",
U230="Projet OCM (ZTE, NOKIA, autres projets)","PLANNED WORKS",
U230="No root CAuse","No root cause",
U230="ODU HS","ACTIVE",
U230="IP &amp; VLAN","ACTIVE",
U230="Warehouse HUAWEI","SPARE-ISSUE",
U230="SPARE-HS","SPARE-ISSUE",
U230="Power Telco","ACTIVE", U230="no impacts","no impacts"
),"")</f>
        <v/>
      </c>
      <c r="W230" s="113"/>
      <c r="X230" s="113"/>
      <c r="Y230" s="113"/>
      <c r="Z230" s="113"/>
      <c r="AA230" s="113"/>
      <c r="AB230" s="17" t="s">
        <v>5465</v>
      </c>
      <c r="AC230" s="17" t="str">
        <f>_xlfn.XLOOKUP(B230,'INCIDENT-04-27-2026'!E:E,'INCIDENT-04-27-2026'!F:F,"")</f>
        <v/>
      </c>
      <c r="AD230" s="9"/>
      <c r="AE230" s="7" t="s">
        <v>5465</v>
      </c>
      <c r="AF230" s="6" t="str">
        <f>_xlfn.XLOOKUP(B230,'[13]Input_27-04'!$B:$B,'[13]Input_27-04'!$M:$M,"")</f>
        <v/>
      </c>
      <c r="AG230" s="7"/>
      <c r="AH230" s="3"/>
      <c r="AI230" s="18" t="str">
        <f>_xlfn.XLOOKUP(B230,'[3]Cells Huawei 27042026 10h'!$B:$B,'[3]Cells Huawei 27042026 10h'!$T:$T,"")</f>
        <v/>
      </c>
      <c r="AJ230" s="18" t="str">
        <f>_xlfn.XLOOKUP(B230,'[3]Cells Huawei 27042026 15h'!$B:$B,'[3]Cells Huawei 27042026 15h'!$T:$T,"")</f>
        <v/>
      </c>
      <c r="AK230" s="18" t="str">
        <f>_xlfn.XLOOKUP(B230,'[4]cells down 27042026 11h28'!$B:$B,'[4]cells down 27042026 11h28'!$R:$R,"")</f>
        <v/>
      </c>
      <c r="AL230" s="18" t="str">
        <f>_xlfn.XLOOKUP(B230,'[4]cells down 27042026 18h01'!$B:$B,'[4]cells down 27042026 18h01'!$R:$R,"")</f>
        <v/>
      </c>
      <c r="AM230" s="18" t="str">
        <f>_xlfn.XLOOKUP(B230,'[5]cell downs 27042026 11h'!$B:$B,'[5]cell downs 27042026 11h'!$R:$R,"")</f>
        <v/>
      </c>
      <c r="AN230" s="18" t="str">
        <f>_xlfn.XLOOKUP(B230,'[5]cell downs 27042026 17h40'!$B:$B,'[5]cell downs 27042026 17h40'!$R:$R,"")</f>
        <v/>
      </c>
      <c r="AO230" s="18" t="str">
        <f>_xlfn.XLOOKUP(B230,'[6]ALL SITES DOWN'!$D:$D,'[6]ALL SITES DOWN'!$J:$J,"")</f>
        <v/>
      </c>
      <c r="AP230" s="18" t="str">
        <f>_xlfn.XLOOKUP(B230,'[7]ALL SITES DOWN'!$D:$D,'[7]ALL SITES DOWN'!$J:$J,"")</f>
        <v/>
      </c>
      <c r="AQ230" s="9" t="str">
        <f>_xlfn.XLOOKUP(B230,[8]sheet1!$AC:$AC,[8]sheet1!$AF:$AF,"")</f>
        <v/>
      </c>
      <c r="AR230" s="14"/>
      <c r="AS230" s="14" t="s">
        <v>5465</v>
      </c>
      <c r="AT230" s="14" t="str">
        <f>_xlfn.XLOOKUP(B230,'[9]cell downs 18042026 17h'!$B:$B,'[9]cell downs 18042026 17h'!$B:$B,"")</f>
        <v/>
      </c>
      <c r="AU230" s="14" t="str">
        <f>_xlfn.XLOOKUP(B230,'[10]Cells Huawei 19042026 15h'!$B:$B,'[10]Cells Huawei 19042026 15h'!$B:$B,"")</f>
        <v/>
      </c>
      <c r="AV230" s="9" t="str">
        <f>_xlfn.XLOOKUP(B230,'[11]cells down 19042026 9H40'!$B:$B,'[11]cells down 19042026 9H40'!$B:$B,"")</f>
        <v/>
      </c>
    </row>
    <row r="231" spans="1:48" x14ac:dyDescent="0.3">
      <c r="A231" s="1" t="s">
        <v>2038</v>
      </c>
      <c r="B231" s="8" t="s">
        <v>2039</v>
      </c>
      <c r="C231" s="3" t="str">
        <f>_xlfn.XLOOKUP(B231,'[1]daily break down'!$D:$D,'[1]daily break down'!$E:$E,"")</f>
        <v>Yaounde</v>
      </c>
      <c r="D231" s="1" t="s">
        <v>21</v>
      </c>
      <c r="E231" s="1" t="s">
        <v>30</v>
      </c>
      <c r="F231" s="3" t="s">
        <v>37</v>
      </c>
      <c r="G231" s="1" t="s">
        <v>38</v>
      </c>
      <c r="H231" s="29" t="str">
        <f>_xlfn.XLOOKUP(B231,[2]CALCULATION!$B:$B,[2]CALCULATION!$H:$H,"")</f>
        <v>ZTE</v>
      </c>
      <c r="I231" s="26">
        <v>3.2196775132478961</v>
      </c>
      <c r="J231" s="26">
        <v>0.76334135198454478</v>
      </c>
      <c r="K231" s="26">
        <v>1.7290395025582639</v>
      </c>
      <c r="L231" s="26">
        <v>30.411394617516045</v>
      </c>
      <c r="M231" s="26">
        <v>16.532974919599464</v>
      </c>
      <c r="N231" s="26">
        <v>17.700887188135827</v>
      </c>
      <c r="O231" s="26">
        <v>2.9626918697725384</v>
      </c>
      <c r="P231" s="114" t="s">
        <v>6362</v>
      </c>
      <c r="Q231" s="42" t="s">
        <v>5538</v>
      </c>
      <c r="R231" s="42"/>
      <c r="S231" s="41" t="str" cm="1">
        <f t="array" ref="S231">IFERROR(_xlfn.IFS(
U231="MPR ISSUE","PDH",
U231="BSS Hardware Issue","BSS",
U231="Sites strategiques, MLL, Pylone, etc.","ENVTECH",
U231="AKTIVCO DEFAUT GE &amp; POWER Cabinet","AKTIVCO",
U231="AKTIVCO Coupure ENEO &amp; Baisse de tension","AKTIVCO GRID ONLY",
U231="Coupure ENEO &amp; Baisse de tension","IHS GRID ONLY",
U231="Defaut GE &amp; POWER Cabinet","IHS",
U231="Sharing","Partners",
U231="Sites strategiques &amp; DataCenter","SST &amp; DC",
U231="Exclu","Exclu",
U231="SAT","SAT",
U231="SPARE-ISSUE","SPARE-ISSUE",
U231="Fiber CAmtel","TRANS_FO_CAMTEL",
U231="Fiber AOF","Fiber AOF",
U231="Projet OCM (HUAWEI)","TRAVAUX-HUAWEI",
U231="Projet OCM (NOKIA)","TRAVAUX-NOKIA",
U231="ACCESS-ISSUE","ACCESS-ISSUE",
U231="Projet OCM (ZTE, NOKIA, autres projets)","TRAVAUX OCM",
U231="No root CAuse","No root cause",
U231="ODU HS","PDH",
U231="IP &amp; VLAN","PDH",
U231="Warehouse HUAWEI","SPARE-ISSUE",
U231="SPARE-HS","SPARE-ISSUE",
U231="Power Telco","BSS",U231="no impacts","no impacts"
),"")</f>
        <v>No root cause</v>
      </c>
      <c r="T231" s="41" t="str" cm="1">
        <f t="array" ref="T231">IFERROR(_xlfn.IFS(
U231="MPR ISSUE","TX ISSUE",
U231="BSS Hardware Issue","RAN ISSUE",
U231="Sites strategiques, MLL, Pylone, etc.","ENVTECH",
U231="AKTIVCO DEFAUT GE &amp; POWER Cabinet","POWER ISSUE",
U231="AKTIVCO Coupure ENEO &amp; Baisse de tension","POWER ISSUE",
U231="Coupure ENEO &amp; Baisse de tension","POWER ISSUE",
U231="Defaut GE &amp; POWER Cabinet","POWER ISSUE",
U231="Sharing","POWER ISSUE",
U231="Sites strategiques &amp; DataCenter","POWER ISSUE",
U231="Exclu","Exclu",
U231="SAT","TX ISSUE",
U231="SPARE-ISSUE","SPARE-ISSUE",
U231="Fiber CAmtel","TX ISSUE",
U231="Fiber AOF","TX ISSUE",
U231="Projet OCM (HUAWEI)","TRAVAUX-HUAWEI",
U231="Projet OCM (NOKIA)","TRAVAUX -NOKIA",
U231="ACCESS-ISSUE","ACCESS-ISSUE",
U231="Projet OCM (ZTE, NOKIA, autres projets)","TRAVAUX OCM",
U231="No root CAuse","No root cause",
U231="ODU HS","TX ISSUE",
U231="IP &amp; VLAN","TX ISSUE",
U231="Warehouse HUAWEI","SPARE-ISSUE",
U231="SPARE-HS","SPARE-ISSUE",
U231="Power Telco","RAN ISSUE",U231="no impacts","no impacts"
),"")</f>
        <v>No root cause</v>
      </c>
      <c r="U231" s="68" t="s">
        <v>5691</v>
      </c>
      <c r="V231" s="41" t="str" cm="1">
        <f t="array" ref="V231">IFERROR(_xlfn.IFS(
U231="MPR ISSUE","ACTIVE",
U231="BSS Hardware Issue","ACTIVE",
U231="Sites strategiques, MLL, Pylone, etc.","PASSIVE",
U231="AKTIVCO DEFAUT GE &amp; POWER Cabinet","PASSIVE",
U231="AKTIVCO Coupure ENEO &amp; Baisse de tension","PASSIVE",
U231="Coupure ENEO &amp; Baisse de tension","PASSIVE",
U231="Defaut GE &amp; POWER Cabinet","PASSIVE",
U231="Sharing","PASSIVE",
U231="Sites strategiques &amp; DataCenter","PASSIVE",
U231="Exclu","Exclu",
U231="SAT","ACTIVE",
U231="SPARE-ISSUE","SPARE-ISSUE",
U231="Fiber CAmtel","ACTIVE",
U231="Fiber AOF","ACTIVE",
U231="Projet OCM (HUAWEI)","PLANNED WORKS",
U231="Projet OCM (NOKIA)","PLANNED WORKS",
U231="ACCESS-ISSUE","ACCESS-ISSUE",
U231="Projet OCM (ZTE, NOKIA, autres projets)","PLANNED WORKS",
U231="No root CAuse","No root cause",
U231="ODU HS","ACTIVE",
U231="IP &amp; VLAN","ACTIVE",
U231="Warehouse HUAWEI","SPARE-ISSUE",
U231="SPARE-HS","SPARE-ISSUE",
U231="Power Telco","ACTIVE", U231="no impacts","no impacts"
),"")</f>
        <v>No root cause</v>
      </c>
      <c r="W231" s="119"/>
      <c r="X231" s="119"/>
      <c r="Y231" s="119"/>
      <c r="Z231" s="119"/>
      <c r="AA231" s="119"/>
      <c r="AB231" s="17" t="s">
        <v>5465</v>
      </c>
      <c r="AC231" s="17" t="str">
        <f>_xlfn.XLOOKUP(B231,'INCIDENT-04-27-2026'!E:E,'INCIDENT-04-27-2026'!F:F,"")</f>
        <v/>
      </c>
      <c r="AD231" s="9"/>
      <c r="AE231" s="7" t="s">
        <v>5465</v>
      </c>
      <c r="AF231" s="6" t="str">
        <f>_xlfn.XLOOKUP(B231,'[13]Input_27-04'!$B:$B,'[13]Input_27-04'!$M:$M,"")</f>
        <v>Grid outage,  / grid return awaited</v>
      </c>
      <c r="AG231" s="7"/>
      <c r="AH231" s="3"/>
      <c r="AI231" s="18" t="str">
        <f>_xlfn.XLOOKUP(B231,'[3]Cells Huawei 27042026 10h'!$B:$B,'[3]Cells Huawei 27042026 10h'!$T:$T,"")</f>
        <v/>
      </c>
      <c r="AJ231" s="18" t="str">
        <f>_xlfn.XLOOKUP(B231,'[3]Cells Huawei 27042026 15h'!$B:$B,'[3]Cells Huawei 27042026 15h'!$T:$T,"")</f>
        <v/>
      </c>
      <c r="AK231" s="18" t="str">
        <f>_xlfn.XLOOKUP(B231,'[4]cells down 27042026 11h28'!$B:$B,'[4]cells down 27042026 11h28'!$R:$R,"")</f>
        <v/>
      </c>
      <c r="AL231" s="18" t="str">
        <f>_xlfn.XLOOKUP(B231,'[4]cells down 27042026 18h01'!$B:$B,'[4]cells down 27042026 18h01'!$R:$R,"")</f>
        <v/>
      </c>
      <c r="AM231" s="18" t="str">
        <f>_xlfn.XLOOKUP(B231,'[5]cell downs 27042026 11h'!$B:$B,'[5]cell downs 27042026 11h'!$R:$R,"")</f>
        <v/>
      </c>
      <c r="AN231" s="18" t="str">
        <f>_xlfn.XLOOKUP(B231,'[5]cell downs 27042026 17h40'!$B:$B,'[5]cell downs 27042026 17h40'!$R:$R,"")</f>
        <v/>
      </c>
      <c r="AO231" s="18" t="str">
        <f>_xlfn.XLOOKUP(B231,'[6]ALL SITES DOWN'!$D:$D,'[6]ALL SITES DOWN'!$J:$J,"")</f>
        <v/>
      </c>
      <c r="AP231" s="18" t="str">
        <f>_xlfn.XLOOKUP(B231,'[7]ALL SITES DOWN'!$D:$D,'[7]ALL SITES DOWN'!$J:$J,"")</f>
        <v/>
      </c>
      <c r="AQ231" s="9" t="str">
        <f>_xlfn.XLOOKUP(B231,[8]sheet1!$AC:$AC,[8]sheet1!$AF:$AF,"")</f>
        <v/>
      </c>
      <c r="AR231" s="14"/>
      <c r="AS231" s="14" t="s">
        <v>5465</v>
      </c>
      <c r="AT231" s="14" t="str">
        <f>_xlfn.XLOOKUP(B231,'[9]cell downs 18042026 17h'!$B:$B,'[9]cell downs 18042026 17h'!$B:$B,"")</f>
        <v/>
      </c>
      <c r="AU231" s="14" t="str">
        <f>_xlfn.XLOOKUP(B231,'[10]Cells Huawei 19042026 15h'!$B:$B,'[10]Cells Huawei 19042026 15h'!$B:$B,"")</f>
        <v/>
      </c>
      <c r="AV231" s="9" t="str">
        <f>_xlfn.XLOOKUP(B231,'[11]cells down 19042026 9H40'!$B:$B,'[11]cells down 19042026 9H40'!$B:$B,"")</f>
        <v/>
      </c>
    </row>
    <row r="232" spans="1:48" hidden="1" x14ac:dyDescent="0.3">
      <c r="A232" s="1" t="s">
        <v>476</v>
      </c>
      <c r="B232" s="1" t="s">
        <v>477</v>
      </c>
      <c r="C232" s="3" t="str">
        <f>_xlfn.XLOOKUP(B232,'[1]daily break down'!$D:$D,'[1]daily break down'!$E:$E,"")</f>
        <v>NORD-OUEST</v>
      </c>
      <c r="D232" s="1" t="s">
        <v>11</v>
      </c>
      <c r="E232" s="1" t="s">
        <v>96</v>
      </c>
      <c r="F232" s="3" t="s">
        <v>51</v>
      </c>
      <c r="G232" s="1" t="s">
        <v>476</v>
      </c>
      <c r="H232" s="28" t="str">
        <f>_xlfn.XLOOKUP(B232,[2]CALCULATION!$B:$B,[2]CALCULATION!$H:$H,"")</f>
        <v>NOKIA</v>
      </c>
      <c r="I232" s="26">
        <v>5.800877057811336</v>
      </c>
      <c r="J232" s="26">
        <v>5.3659865081199554</v>
      </c>
      <c r="K232" s="26">
        <v>5.4891020537449382</v>
      </c>
      <c r="L232" s="26">
        <v>5.4152291593542845</v>
      </c>
      <c r="M232" s="26">
        <v>3.0007340918235439</v>
      </c>
      <c r="N232" s="26">
        <v>2.0532990614468392</v>
      </c>
      <c r="O232" s="26">
        <v>2.9555935086022149</v>
      </c>
      <c r="P232" s="114" t="s">
        <v>6362</v>
      </c>
      <c r="Q232" s="42" t="s">
        <v>6353</v>
      </c>
      <c r="R232" s="42"/>
      <c r="S232" s="41" t="str" cm="1">
        <f t="array" ref="S232">IFERROR(_xlfn.IFS(
U232="MPR ISSUE","PDH",
U232="BSS Hardware Issue","BSS",
U232="Sites strategiques, MLL, Pylone, etc.","ENVTECH",
U232="AKTIVCO DEFAUT GE &amp; POWER Cabinet","AKTIVCO",
U232="AKTIVCO Coupure ENEO &amp; Baisse de tension","AKTIVCO GRID ONLY",
U232="Coupure ENEO &amp; Baisse de tension","IHS GRID ONLY",
U232="Defaut GE &amp; POWER Cabinet","IHS",
U232="Sharing","Partners",
U232="Sites strategiques &amp; DataCenter","SST &amp; DC",
U232="Exclu","Exclu",
U232="SAT","SAT",
U232="SPARE-ISSUE","SPARE-ISSUE",
U232="Fiber CAmtel","TRANS_FO_CAMTEL",
U232="Fiber AOF","Fiber AOF",
U232="Projet OCM (HUAWEI)","TRAVAUX-HUAWEI",
U232="Projet OCM (NOKIA)","TRAVAUX-NOKIA",
U232="ACCESS-ISSUE","ACCESS-ISSUE",
U232="Projet OCM (ZTE, NOKIA, autres projets)","TRAVAUX OCM",
U232="No root CAuse","No root cause",
U232="ODU HS","PDH",
U232="IP &amp; VLAN","PDH",
U232="Warehouse HUAWEI","SPARE-ISSUE",
U232="SPARE-HS","SPARE-ISSUE",
U232="Power Telco","BSS",U232="no impacts","no impacts"
),"")</f>
        <v>No root cause</v>
      </c>
      <c r="T232" s="41" t="str" cm="1">
        <f t="array" ref="T232">IFERROR(_xlfn.IFS(
U232="MPR ISSUE","TX ISSUE",
U232="BSS Hardware Issue","RAN ISSUE",
U232="Sites strategiques, MLL, Pylone, etc.","ENVTECH",
U232="AKTIVCO DEFAUT GE &amp; POWER Cabinet","POWER ISSUE",
U232="AKTIVCO Coupure ENEO &amp; Baisse de tension","POWER ISSUE",
U232="Coupure ENEO &amp; Baisse de tension","POWER ISSUE",
U232="Defaut GE &amp; POWER Cabinet","POWER ISSUE",
U232="Sharing","POWER ISSUE",
U232="Sites strategiques &amp; DataCenter","POWER ISSUE",
U232="Exclu","Exclu",
U232="SAT","TX ISSUE",
U232="SPARE-ISSUE","SPARE-ISSUE",
U232="Fiber CAmtel","TX ISSUE",
U232="Fiber AOF","TX ISSUE",
U232="Projet OCM (HUAWEI)","TRAVAUX-HUAWEI",
U232="Projet OCM (NOKIA)","TRAVAUX -NOKIA",
U232="ACCESS-ISSUE","ACCESS-ISSUE",
U232="Projet OCM (ZTE, NOKIA, autres projets)","TRAVAUX OCM",
U232="No root CAuse","No root cause",
U232="ODU HS","TX ISSUE",
U232="IP &amp; VLAN","TX ISSUE",
U232="Warehouse HUAWEI","SPARE-ISSUE",
U232="SPARE-HS","SPARE-ISSUE",
U232="Power Telco","RAN ISSUE",U232="no impacts","no impacts"
),"")</f>
        <v>No root cause</v>
      </c>
      <c r="U232" s="68" t="s">
        <v>5691</v>
      </c>
      <c r="V232" s="41" t="str" cm="1">
        <f t="array" ref="V232">IFERROR(_xlfn.IFS(
U232="MPR ISSUE","ACTIVE",
U232="BSS Hardware Issue","ACTIVE",
U232="Sites strategiques, MLL, Pylone, etc.","PASSIVE",
U232="AKTIVCO DEFAUT GE &amp; POWER Cabinet","PASSIVE",
U232="AKTIVCO Coupure ENEO &amp; Baisse de tension","PASSIVE",
U232="Coupure ENEO &amp; Baisse de tension","PASSIVE",
U232="Defaut GE &amp; POWER Cabinet","PASSIVE",
U232="Sharing","PASSIVE",
U232="Sites strategiques &amp; DataCenter","PASSIVE",
U232="Exclu","Exclu",
U232="SAT","ACTIVE",
U232="SPARE-ISSUE","SPARE-ISSUE",
U232="Fiber CAmtel","ACTIVE",
U232="Fiber AOF","ACTIVE",
U232="Projet OCM (HUAWEI)","PLANNED WORKS",
U232="Projet OCM (NOKIA)","PLANNED WORKS",
U232="ACCESS-ISSUE","ACCESS-ISSUE",
U232="Projet OCM (ZTE, NOKIA, autres projets)","PLANNED WORKS",
U232="No root CAuse","No root cause",
U232="ODU HS","ACTIVE",
U232="IP &amp; VLAN","ACTIVE",
U232="Warehouse HUAWEI","SPARE-ISSUE",
U232="SPARE-HS","SPARE-ISSUE",
U232="Power Telco","ACTIVE", U232="no impacts","no impacts"
),"")</f>
        <v>No root cause</v>
      </c>
      <c r="W232" s="113"/>
      <c r="X232" s="113"/>
      <c r="Y232" s="113"/>
      <c r="Z232" s="113"/>
      <c r="AA232" s="113"/>
      <c r="AB232" s="17" t="s">
        <v>6021</v>
      </c>
      <c r="AC232" s="17" t="str">
        <f>_xlfn.XLOOKUP(B232,'INCIDENT-04-27-2026'!E:E,'INCIDENT-04-27-2026'!F:F,"")</f>
        <v/>
      </c>
      <c r="AD232" s="9"/>
      <c r="AE232" s="7" t="s">
        <v>5465</v>
      </c>
      <c r="AF232" s="6" t="str">
        <f>_xlfn.XLOOKUP(B232,'[13]Input_27-04'!$B:$B,'[13]Input_27-04'!$M:$M,"")</f>
        <v/>
      </c>
      <c r="AG232" s="7"/>
      <c r="AH232" s="3"/>
      <c r="AI232" s="18" t="str">
        <f>_xlfn.XLOOKUP(B232,'[3]Cells Huawei 27042026 10h'!$B:$B,'[3]Cells Huawei 27042026 10h'!$T:$T,"")</f>
        <v/>
      </c>
      <c r="AJ232" s="18" t="str">
        <f>_xlfn.XLOOKUP(B232,'[3]Cells Huawei 27042026 15h'!$B:$B,'[3]Cells Huawei 27042026 15h'!$T:$T,"")</f>
        <v/>
      </c>
      <c r="AK232" s="18" t="str">
        <f>_xlfn.XLOOKUP(B232,'[4]cells down 27042026 11h28'!$B:$B,'[4]cells down 27042026 11h28'!$R:$R,"")</f>
        <v/>
      </c>
      <c r="AL232" s="18" t="str">
        <f>_xlfn.XLOOKUP(B232,'[4]cells down 27042026 18h01'!$B:$B,'[4]cells down 27042026 18h01'!$R:$R,"")</f>
        <v/>
      </c>
      <c r="AM232" s="18" t="str">
        <f>_xlfn.XLOOKUP(B232,'[5]cell downs 27042026 11h'!$B:$B,'[5]cell downs 27042026 11h'!$R:$R,"")</f>
        <v/>
      </c>
      <c r="AN232" s="18" t="str">
        <f>_xlfn.XLOOKUP(B232,'[5]cell downs 27042026 17h40'!$B:$B,'[5]cell downs 27042026 17h40'!$R:$R,"")</f>
        <v>(04/27/2026 cell nokia):-27/04/2027 : Need BO RAN analysis</v>
      </c>
      <c r="AO232" s="18" t="str">
        <f>_xlfn.XLOOKUP(B232,'[6]ALL SITES DOWN'!$D:$D,'[6]ALL SITES DOWN'!$J:$J,"")</f>
        <v/>
      </c>
      <c r="AP232" s="18" t="str">
        <f>_xlfn.XLOOKUP(B232,'[7]ALL SITES DOWN'!$D:$D,'[7]ALL SITES DOWN'!$J:$J,"")</f>
        <v/>
      </c>
      <c r="AQ232" s="9" t="str">
        <f>_xlfn.XLOOKUP(B232,[8]sheet1!$AC:$AC,[8]sheet1!$AF:$AF,"")</f>
        <v/>
      </c>
      <c r="AR232" s="14"/>
      <c r="AS232" s="14" t="s">
        <v>5465</v>
      </c>
      <c r="AT232" s="14" t="str">
        <f>_xlfn.XLOOKUP(B232,'[9]cell downs 18042026 17h'!$B:$B,'[9]cell downs 18042026 17h'!$B:$B,"")</f>
        <v/>
      </c>
      <c r="AU232" s="14" t="str">
        <f>_xlfn.XLOOKUP(B232,'[10]Cells Huawei 19042026 15h'!$B:$B,'[10]Cells Huawei 19042026 15h'!$B:$B,"")</f>
        <v/>
      </c>
      <c r="AV232" s="9" t="str">
        <f>_xlfn.XLOOKUP(B232,'[11]cells down 19042026 9H40'!$B:$B,'[11]cells down 19042026 9H40'!$B:$B,"")</f>
        <v/>
      </c>
    </row>
    <row r="233" spans="1:48" hidden="1" x14ac:dyDescent="0.3">
      <c r="A233" s="1" t="s">
        <v>5234</v>
      </c>
      <c r="B233" s="1" t="s">
        <v>5235</v>
      </c>
      <c r="C233" s="3" t="str">
        <f>_xlfn.XLOOKUP(B233,'[1]daily break down'!$D:$D,'[1]daily break down'!$E:$E,"")</f>
        <v>SUD-OUEST</v>
      </c>
      <c r="D233" s="1" t="s">
        <v>11</v>
      </c>
      <c r="E233" s="1" t="s">
        <v>154</v>
      </c>
      <c r="F233" s="3" t="s">
        <v>13</v>
      </c>
      <c r="G233" s="1" t="s">
        <v>5234</v>
      </c>
      <c r="H233" s="27" t="str">
        <f>_xlfn.XLOOKUP(B233,[2]CALCULATION!$B:$B,[2]CALCULATION!$H:$H,"")</f>
        <v>HUAWEI</v>
      </c>
      <c r="I233" s="26">
        <v>0.42422517285757905</v>
      </c>
      <c r="J233" s="26">
        <v>0.50912014564838359</v>
      </c>
      <c r="K233" s="26">
        <v>0.54043854317373086</v>
      </c>
      <c r="L233" s="26">
        <v>0.25821626387925795</v>
      </c>
      <c r="M233" s="26">
        <v>1.9880940151184392</v>
      </c>
      <c r="N233" s="26">
        <v>2.3405865029834523</v>
      </c>
      <c r="O233" s="26">
        <v>2.9191564435997752</v>
      </c>
      <c r="P233" s="114" t="s">
        <v>6362</v>
      </c>
      <c r="Q233" s="42" t="s">
        <v>6353</v>
      </c>
      <c r="R233" s="42"/>
      <c r="S233" s="41" t="str" cm="1">
        <f t="array" ref="S233">IFERROR(_xlfn.IFS(
U233="MPR ISSUE","PDH",
U233="BSS Hardware Issue","BSS",
U233="Sites strategiques, MLL, Pylone, etc.","ENVTECH",
U233="AKTIVCO DEFAUT GE &amp; POWER Cabinet","AKTIVCO",
U233="AKTIVCO Coupure ENEO &amp; Baisse de tension","AKTIVCO GRID ONLY",
U233="Coupure ENEO &amp; Baisse de tension","IHS GRID ONLY",
U233="Defaut GE &amp; POWER Cabinet","IHS",
U233="Sharing","Partners",
U233="Sites strategiques &amp; DataCenter","SST &amp; DC",
U233="Exclu","Exclu",
U233="SAT","SAT",
U233="SPARE-ISSUE","SPARE-ISSUE",
U233="Fiber CAmtel","TRANS_FO_CAMTEL",
U233="Fiber AOF","Fiber AOF",
U233="Projet OCM (HUAWEI)","TRAVAUX-HUAWEI",
U233="Projet OCM (NOKIA)","TRAVAUX-NOKIA",
U233="ACCESS-ISSUE","ACCESS-ISSUE",
U233="Projet OCM (ZTE, NOKIA, autres projets)","TRAVAUX OCM",
U233="No root CAuse","No root cause",
U233="ODU HS","PDH",
U233="IP &amp; VLAN","PDH",
U233="Warehouse HUAWEI","SPARE-ISSUE",
U233="SPARE-HS","SPARE-ISSUE",
U233="Power Telco","BSS",U233="no impacts","no impacts"
),"")</f>
        <v>BSS</v>
      </c>
      <c r="T233" s="41" t="str" cm="1">
        <f t="array" ref="T233">IFERROR(_xlfn.IFS(
U233="MPR ISSUE","TX ISSUE",
U233="BSS Hardware Issue","RAN ISSUE",
U233="Sites strategiques, MLL, Pylone, etc.","ENVTECH",
U233="AKTIVCO DEFAUT GE &amp; POWER Cabinet","POWER ISSUE",
U233="AKTIVCO Coupure ENEO &amp; Baisse de tension","POWER ISSUE",
U233="Coupure ENEO &amp; Baisse de tension","POWER ISSUE",
U233="Defaut GE &amp; POWER Cabinet","POWER ISSUE",
U233="Sharing","POWER ISSUE",
U233="Sites strategiques &amp; DataCenter","POWER ISSUE",
U233="Exclu","Exclu",
U233="SAT","TX ISSUE",
U233="SPARE-ISSUE","SPARE-ISSUE",
U233="Fiber CAmtel","TX ISSUE",
U233="Fiber AOF","TX ISSUE",
U233="Projet OCM (HUAWEI)","TRAVAUX-HUAWEI",
U233="Projet OCM (NOKIA)","TRAVAUX -NOKIA",
U233="ACCESS-ISSUE","ACCESS-ISSUE",
U233="Projet OCM (ZTE, NOKIA, autres projets)","TRAVAUX OCM",
U233="No root CAuse","No root cause",
U233="ODU HS","TX ISSUE",
U233="IP &amp; VLAN","TX ISSUE",
U233="Warehouse HUAWEI","SPARE-ISSUE",
U233="SPARE-HS","SPARE-ISSUE",
U233="Power Telco","RAN ISSUE",U233="no impacts","no impacts"
),"")</f>
        <v>RAN ISSUE</v>
      </c>
      <c r="U233" s="108" t="s">
        <v>5319</v>
      </c>
      <c r="V233" s="41" t="str" cm="1">
        <f t="array" ref="V233">IFERROR(_xlfn.IFS(
U233="MPR ISSUE","ACTIVE",
U233="BSS Hardware Issue","ACTIVE",
U233="Sites strategiques, MLL, Pylone, etc.","PASSIVE",
U233="AKTIVCO DEFAUT GE &amp; POWER Cabinet","PASSIVE",
U233="AKTIVCO Coupure ENEO &amp; Baisse de tension","PASSIVE",
U233="Coupure ENEO &amp; Baisse de tension","PASSIVE",
U233="Defaut GE &amp; POWER Cabinet","PASSIVE",
U233="Sharing","PASSIVE",
U233="Sites strategiques &amp; DataCenter","PASSIVE",
U233="Exclu","Exclu",
U233="SAT","ACTIVE",
U233="SPARE-ISSUE","SPARE-ISSUE",
U233="Fiber CAmtel","ACTIVE",
U233="Fiber AOF","ACTIVE",
U233="Projet OCM (HUAWEI)","PLANNED WORKS",
U233="Projet OCM (NOKIA)","PLANNED WORKS",
U233="ACCESS-ISSUE","ACCESS-ISSUE",
U233="Projet OCM (ZTE, NOKIA, autres projets)","PLANNED WORKS",
U233="No root CAuse","No root cause",
U233="ODU HS","ACTIVE",
U233="IP &amp; VLAN","ACTIVE",
U233="Warehouse HUAWEI","SPARE-ISSUE",
U233="SPARE-HS","SPARE-ISSUE",
U233="Power Telco","ACTIVE", U233="no impacts","no impacts"
),"")</f>
        <v>ACTIVE</v>
      </c>
      <c r="W233" s="113"/>
      <c r="X233" s="113"/>
      <c r="Y233" s="113"/>
      <c r="Z233" s="113"/>
      <c r="AA233" s="113"/>
      <c r="AB233" s="17" t="s">
        <v>6272</v>
      </c>
      <c r="AC233" s="17" t="str">
        <f>_xlfn.XLOOKUP(B233,'INCIDENT-04-27-2026'!E:E,'INCIDENT-04-27-2026'!F:F,"")</f>
        <v/>
      </c>
      <c r="AD233" s="9"/>
      <c r="AE233" s="7" t="s">
        <v>5465</v>
      </c>
      <c r="AF233" s="6" t="str">
        <f>_xlfn.XLOOKUP(B233,'[13]Input_27-04'!$B:$B,'[13]Input_27-04'!$M:$M,"")</f>
        <v/>
      </c>
      <c r="AG233" s="7"/>
      <c r="AH233" s="3"/>
      <c r="AI233" s="18" t="str">
        <f>_xlfn.XLOOKUP(B233,'[3]Cells Huawei 27042026 10h'!$B:$B,'[3]Cells Huawei 27042026 10h'!$T:$T,"")</f>
        <v/>
      </c>
      <c r="AJ233" s="18" t="str">
        <f>_xlfn.XLOOKUP(B233,'[3]Cells Huawei 27042026 15h'!$B:$B,'[3]Cells Huawei 27042026 15h'!$T:$T,"")</f>
        <v/>
      </c>
      <c r="AK233" s="18" t="str">
        <f>_xlfn.XLOOKUP(B233,'[4]cells down 27042026 11h28'!$B:$B,'[4]cells down 27042026 11h28'!$R:$R,"")</f>
        <v/>
      </c>
      <c r="AL233" s="18" t="str">
        <f>_xlfn.XLOOKUP(B233,'[4]cells down 27042026 18h01'!$B:$B,'[4]cells down 27042026 18h01'!$R:$R,"")</f>
        <v/>
      </c>
      <c r="AM233" s="18" t="str">
        <f>_xlfn.XLOOKUP(B233,'[5]cell downs 27042026 11h'!$B:$B,'[5]cell downs 27042026 11h'!$R:$R,"")</f>
        <v/>
      </c>
      <c r="AN233" s="18" t="str">
        <f>_xlfn.XLOOKUP(B233,'[5]cell downs 27042026 17h40'!$B:$B,'[5]cell downs 27042026 17h40'!$R:$R,"")</f>
        <v/>
      </c>
      <c r="AO233" s="18" t="str">
        <f>_xlfn.XLOOKUP(B233,'[6]ALL SITES DOWN'!$D:$D,'[6]ALL SITES DOWN'!$J:$J,"")</f>
        <v xml:space="preserve">(04/27/2026 ocm ran 17h):-27/04/2026 FME stanley activé manage avec le level 0
Besoi d'un fme pour verifier le status de RTN </v>
      </c>
      <c r="AP233" s="18" t="str">
        <f>_xlfn.XLOOKUP(B233,'[7]ALL SITES DOWN'!$D:$D,'[7]ALL SITES DOWN'!$J:$J,"")</f>
        <v>(04/27/2026 ocm ran 11h):-power status check ongoing</v>
      </c>
      <c r="AQ233" s="9" t="str">
        <f>_xlfn.XLOOKUP(B233,[8]sheet1!$AC:$AC,[8]sheet1!$AF:$AF,"")</f>
        <v/>
      </c>
      <c r="AR233" s="14"/>
      <c r="AS233" s="14" t="s">
        <v>5465</v>
      </c>
      <c r="AT233" s="14" t="str">
        <f>_xlfn.XLOOKUP(B233,'[9]cell downs 18042026 17h'!$B:$B,'[9]cell downs 18042026 17h'!$B:$B,"")</f>
        <v/>
      </c>
      <c r="AU233" s="14" t="str">
        <f>_xlfn.XLOOKUP(B233,'[10]Cells Huawei 19042026 15h'!$B:$B,'[10]Cells Huawei 19042026 15h'!$B:$B,"")</f>
        <v/>
      </c>
      <c r="AV233" s="9" t="str">
        <f>_xlfn.XLOOKUP(B233,'[11]cells down 19042026 9H40'!$B:$B,'[11]cells down 19042026 9H40'!$B:$B,"")</f>
        <v/>
      </c>
    </row>
    <row r="234" spans="1:48" x14ac:dyDescent="0.3">
      <c r="A234" s="1" t="s">
        <v>2966</v>
      </c>
      <c r="B234" s="8" t="s">
        <v>2967</v>
      </c>
      <c r="C234" s="3" t="str">
        <f>_xlfn.XLOOKUP(B234,'[1]daily break down'!$D:$D,'[1]daily break down'!$E:$E,"")</f>
        <v>Ngaoundere</v>
      </c>
      <c r="D234" s="1" t="s">
        <v>11</v>
      </c>
      <c r="E234" s="1" t="s">
        <v>12</v>
      </c>
      <c r="F234" s="3" t="s">
        <v>90</v>
      </c>
      <c r="G234" s="1" t="s">
        <v>91</v>
      </c>
      <c r="H234" s="27" t="str">
        <f>_xlfn.XLOOKUP(B234,[2]CALCULATION!$B:$B,[2]CALCULATION!$H:$H,"")</f>
        <v>Huawei</v>
      </c>
      <c r="I234" s="26">
        <v>0</v>
      </c>
      <c r="J234" s="26">
        <v>0</v>
      </c>
      <c r="K234" s="26">
        <v>1.1638280356016699</v>
      </c>
      <c r="L234" s="26">
        <v>3.5269402424999932</v>
      </c>
      <c r="M234" s="26">
        <v>2.7436771080349174</v>
      </c>
      <c r="N234" s="26">
        <v>5.6142329632197887</v>
      </c>
      <c r="O234" s="26">
        <v>2.8911375355631455</v>
      </c>
      <c r="P234" s="114" t="s">
        <v>6362</v>
      </c>
      <c r="Q234" s="42" t="s">
        <v>5538</v>
      </c>
      <c r="R234" s="42"/>
      <c r="S234" s="41" t="str" cm="1">
        <f t="array" ref="S234">IFERROR(_xlfn.IFS(
U234="MPR ISSUE","PDH",
U234="BSS Hardware Issue","BSS",
U234="Sites strategiques, MLL, Pylone, etc.","ENVTECH",
U234="AKTIVCO DEFAUT GE &amp; POWER Cabinet","AKTIVCO",
U234="AKTIVCO Coupure ENEO &amp; Baisse de tension","AKTIVCO GRID ONLY",
U234="Coupure ENEO &amp; Baisse de tension","IHS GRID ONLY",
U234="Defaut GE &amp; POWER Cabinet","IHS",
U234="Sharing","Partners",
U234="Sites strategiques &amp; DataCenter","SST &amp; DC",
U234="Exclu","Exclu",
U234="SAT","SAT",
U234="SPARE-ISSUE","SPARE-ISSUE",
U234="Fiber CAmtel","TRANS_FO_CAMTEL",
U234="Fiber AOF","Fiber AOF",
U234="Projet OCM (HUAWEI)","TRAVAUX-HUAWEI",
U234="Projet OCM (NOKIA)","TRAVAUX-NOKIA",
U234="ACCESS-ISSUE","ACCESS-ISSUE",
U234="Projet OCM (ZTE, NOKIA, autres projets)","TRAVAUX OCM",
U234="No root CAuse","No root cause",
U234="ODU HS","PDH",
U234="IP &amp; VLAN","PDH",
U234="Warehouse HUAWEI","SPARE-ISSUE",
U234="SPARE-HS","SPARE-ISSUE",
U234="Power Telco","BSS",U234="no impacts","no impacts"
),"")</f>
        <v>No root cause</v>
      </c>
      <c r="T234" s="41" t="str" cm="1">
        <f t="array" ref="T234">IFERROR(_xlfn.IFS(
U234="MPR ISSUE","TX ISSUE",
U234="BSS Hardware Issue","RAN ISSUE",
U234="Sites strategiques, MLL, Pylone, etc.","ENVTECH",
U234="AKTIVCO DEFAUT GE &amp; POWER Cabinet","POWER ISSUE",
U234="AKTIVCO Coupure ENEO &amp; Baisse de tension","POWER ISSUE",
U234="Coupure ENEO &amp; Baisse de tension","POWER ISSUE",
U234="Defaut GE &amp; POWER Cabinet","POWER ISSUE",
U234="Sharing","POWER ISSUE",
U234="Sites strategiques &amp; DataCenter","POWER ISSUE",
U234="Exclu","Exclu",
U234="SAT","TX ISSUE",
U234="SPARE-ISSUE","SPARE-ISSUE",
U234="Fiber CAmtel","TX ISSUE",
U234="Fiber AOF","TX ISSUE",
U234="Projet OCM (HUAWEI)","TRAVAUX-HUAWEI",
U234="Projet OCM (NOKIA)","TRAVAUX -NOKIA",
U234="ACCESS-ISSUE","ACCESS-ISSUE",
U234="Projet OCM (ZTE, NOKIA, autres projets)","TRAVAUX OCM",
U234="No root CAuse","No root cause",
U234="ODU HS","TX ISSUE",
U234="IP &amp; VLAN","TX ISSUE",
U234="Warehouse HUAWEI","SPARE-ISSUE",
U234="SPARE-HS","SPARE-ISSUE",
U234="Power Telco","RAN ISSUE",U234="no impacts","no impacts"
),"")</f>
        <v>No root cause</v>
      </c>
      <c r="U234" s="68" t="s">
        <v>5691</v>
      </c>
      <c r="V234" s="41" t="str" cm="1">
        <f t="array" ref="V234">IFERROR(_xlfn.IFS(
U234="MPR ISSUE","ACTIVE",
U234="BSS Hardware Issue","ACTIVE",
U234="Sites strategiques, MLL, Pylone, etc.","PASSIVE",
U234="AKTIVCO DEFAUT GE &amp; POWER Cabinet","PASSIVE",
U234="AKTIVCO Coupure ENEO &amp; Baisse de tension","PASSIVE",
U234="Coupure ENEO &amp; Baisse de tension","PASSIVE",
U234="Defaut GE &amp; POWER Cabinet","PASSIVE",
U234="Sharing","PASSIVE",
U234="Sites strategiques &amp; DataCenter","PASSIVE",
U234="Exclu","Exclu",
U234="SAT","ACTIVE",
U234="SPARE-ISSUE","SPARE-ISSUE",
U234="Fiber CAmtel","ACTIVE",
U234="Fiber AOF","ACTIVE",
U234="Projet OCM (HUAWEI)","PLANNED WORKS",
U234="Projet OCM (NOKIA)","PLANNED WORKS",
U234="ACCESS-ISSUE","ACCESS-ISSUE",
U234="Projet OCM (ZTE, NOKIA, autres projets)","PLANNED WORKS",
U234="No root CAuse","No root cause",
U234="ODU HS","ACTIVE",
U234="IP &amp; VLAN","ACTIVE",
U234="Warehouse HUAWEI","SPARE-ISSUE",
U234="SPARE-HS","SPARE-ISSUE",
U234="Power Telco","ACTIVE", U234="no impacts","no impacts"
),"")</f>
        <v>No root cause</v>
      </c>
      <c r="W234" s="119"/>
      <c r="X234" s="119"/>
      <c r="Y234" s="119"/>
      <c r="Z234" s="119"/>
      <c r="AA234" s="119"/>
      <c r="AB234" s="17" t="s">
        <v>5465</v>
      </c>
      <c r="AC234" s="17" t="str">
        <f>_xlfn.XLOOKUP(B234,'INCIDENT-04-27-2026'!E:E,'INCIDENT-04-27-2026'!F:F,"")</f>
        <v/>
      </c>
      <c r="AD234" s="9"/>
      <c r="AE234" s="7" t="s">
        <v>5465</v>
      </c>
      <c r="AF234" s="6" t="str">
        <f>_xlfn.XLOOKUP(B234,'[13]Input_27-04'!$B:$B,'[13]Input_27-04'!$M:$M,"")</f>
        <v/>
      </c>
      <c r="AG234" s="7"/>
      <c r="AH234" s="3"/>
      <c r="AI234" s="18" t="str">
        <f>_xlfn.XLOOKUP(B234,'[3]Cells Huawei 27042026 10h'!$B:$B,'[3]Cells Huawei 27042026 10h'!$T:$T,"")</f>
        <v/>
      </c>
      <c r="AJ234" s="18" t="str">
        <f>_xlfn.XLOOKUP(B234,'[3]Cells Huawei 27042026 15h'!$B:$B,'[3]Cells Huawei 27042026 15h'!$T:$T,"")</f>
        <v/>
      </c>
      <c r="AK234" s="18" t="str">
        <f>_xlfn.XLOOKUP(B234,'[4]cells down 27042026 11h28'!$B:$B,'[4]cells down 27042026 11h28'!$R:$R,"")</f>
        <v/>
      </c>
      <c r="AL234" s="18" t="str">
        <f>_xlfn.XLOOKUP(B234,'[4]cells down 27042026 18h01'!$B:$B,'[4]cells down 27042026 18h01'!$R:$R,"")</f>
        <v/>
      </c>
      <c r="AM234" s="18" t="str">
        <f>_xlfn.XLOOKUP(B234,'[5]cell downs 27042026 11h'!$B:$B,'[5]cell downs 27042026 11h'!$R:$R,"")</f>
        <v/>
      </c>
      <c r="AN234" s="18" t="str">
        <f>_xlfn.XLOOKUP(B234,'[5]cell downs 27042026 17h40'!$B:$B,'[5]cell downs 27042026 17h40'!$R:$R,"")</f>
        <v/>
      </c>
      <c r="AO234" s="18" t="str">
        <f>_xlfn.XLOOKUP(B234,'[6]ALL SITES DOWN'!$D:$D,'[6]ALL SITES DOWN'!$J:$J,"")</f>
        <v/>
      </c>
      <c r="AP234" s="18" t="str">
        <f>_xlfn.XLOOKUP(B234,'[7]ALL SITES DOWN'!$D:$D,'[7]ALL SITES DOWN'!$J:$J,"")</f>
        <v/>
      </c>
      <c r="AQ234" s="9" t="str">
        <f>_xlfn.XLOOKUP(B234,[8]sheet1!$AC:$AC,[8]sheet1!$AF:$AF,"")</f>
        <v/>
      </c>
      <c r="AR234" s="14"/>
      <c r="AS234" s="14" t="s">
        <v>5465</v>
      </c>
      <c r="AT234" s="14" t="str">
        <f>_xlfn.XLOOKUP(B234,'[9]cell downs 18042026 17h'!$B:$B,'[9]cell downs 18042026 17h'!$B:$B,"")</f>
        <v/>
      </c>
      <c r="AU234" s="14" t="str">
        <f>_xlfn.XLOOKUP(B234,'[10]Cells Huawei 19042026 15h'!$B:$B,'[10]Cells Huawei 19042026 15h'!$B:$B,"")</f>
        <v/>
      </c>
      <c r="AV234" s="9" t="str">
        <f>_xlfn.XLOOKUP(B234,'[11]cells down 19042026 9H40'!$B:$B,'[11]cells down 19042026 9H40'!$B:$B,"")</f>
        <v/>
      </c>
    </row>
    <row r="235" spans="1:48" hidden="1" x14ac:dyDescent="0.3">
      <c r="A235" s="1" t="s">
        <v>523</v>
      </c>
      <c r="B235" s="8" t="s">
        <v>524</v>
      </c>
      <c r="C235" s="3" t="str">
        <f>_xlfn.XLOOKUP(B235,'[1]daily break down'!$D:$D,'[1]daily break down'!$E:$E,"")</f>
        <v>EXTREME-NORD</v>
      </c>
      <c r="D235" s="1" t="s">
        <v>11</v>
      </c>
      <c r="E235" s="1" t="s">
        <v>66</v>
      </c>
      <c r="F235" s="3" t="s">
        <v>55</v>
      </c>
      <c r="G235" s="1" t="s">
        <v>525</v>
      </c>
      <c r="H235" s="28" t="str">
        <f>_xlfn.XLOOKUP(B235,[2]CALCULATION!$B:$B,[2]CALCULATION!$H:$H,"")</f>
        <v>NOKIA</v>
      </c>
      <c r="I235" s="26">
        <v>1.2243087442258214</v>
      </c>
      <c r="J235" s="26">
        <v>1.9172530840417428</v>
      </c>
      <c r="K235" s="26">
        <v>2.2794121843547841</v>
      </c>
      <c r="L235" s="26">
        <v>4.7449405226877834</v>
      </c>
      <c r="M235" s="26">
        <v>4.6240830441347986</v>
      </c>
      <c r="N235" s="26">
        <v>4.6233874605976846</v>
      </c>
      <c r="O235" s="26">
        <v>2.8768179020958984</v>
      </c>
      <c r="P235" s="114" t="s">
        <v>6362</v>
      </c>
      <c r="Q235" s="42" t="s">
        <v>6353</v>
      </c>
      <c r="R235" s="42"/>
      <c r="S235" s="41" t="str" cm="1">
        <f t="array" ref="S235">IFERROR(_xlfn.IFS(
U235="MPR ISSUE","PDH",
U235="BSS Hardware Issue","BSS",
U235="Sites strategiques, MLL, Pylone, etc.","ENVTECH",
U235="AKTIVCO DEFAUT GE &amp; POWER Cabinet","AKTIVCO",
U235="AKTIVCO Coupure ENEO &amp; Baisse de tension","AKTIVCO GRID ONLY",
U235="Coupure ENEO &amp; Baisse de tension","IHS GRID ONLY",
U235="Defaut GE &amp; POWER Cabinet","IHS",
U235="Sharing","Partners",
U235="Sites strategiques &amp; DataCenter","SST &amp; DC",
U235="Exclu","Exclu",
U235="SAT","SAT",
U235="SPARE-ISSUE","SPARE-ISSUE",
U235="Fiber CAmtel","TRANS_FO_CAMTEL",
U235="Fiber AOF","Fiber AOF",
U235="Projet OCM (HUAWEI)","TRAVAUX-HUAWEI",
U235="Projet OCM (NOKIA)","TRAVAUX-NOKIA",
U235="ACCESS-ISSUE","ACCESS-ISSUE",
U235="Projet OCM (ZTE, NOKIA, autres projets)","TRAVAUX OCM",
U235="No root CAuse","No root cause",
U235="ODU HS","PDH",
U235="IP &amp; VLAN","PDH",
U235="Warehouse HUAWEI","SPARE-ISSUE",
U235="SPARE-HS","SPARE-ISSUE",
U235="Power Telco","BSS",U235="no impacts","no impacts"
),"")</f>
        <v>BSS</v>
      </c>
      <c r="T235" s="41" t="str" cm="1">
        <f t="array" ref="T235">IFERROR(_xlfn.IFS(
U235="MPR ISSUE","TX ISSUE",
U235="BSS Hardware Issue","RAN ISSUE",
U235="Sites strategiques, MLL, Pylone, etc.","ENVTECH",
U235="AKTIVCO DEFAUT GE &amp; POWER Cabinet","POWER ISSUE",
U235="AKTIVCO Coupure ENEO &amp; Baisse de tension","POWER ISSUE",
U235="Coupure ENEO &amp; Baisse de tension","POWER ISSUE",
U235="Defaut GE &amp; POWER Cabinet","POWER ISSUE",
U235="Sharing","POWER ISSUE",
U235="Sites strategiques &amp; DataCenter","POWER ISSUE",
U235="Exclu","Exclu",
U235="SAT","TX ISSUE",
U235="SPARE-ISSUE","SPARE-ISSUE",
U235="Fiber CAmtel","TX ISSUE",
U235="Fiber AOF","TX ISSUE",
U235="Projet OCM (HUAWEI)","TRAVAUX-HUAWEI",
U235="Projet OCM (NOKIA)","TRAVAUX -NOKIA",
U235="ACCESS-ISSUE","ACCESS-ISSUE",
U235="Projet OCM (ZTE, NOKIA, autres projets)","TRAVAUX OCM",
U235="No root CAuse","No root cause",
U235="ODU HS","TX ISSUE",
U235="IP &amp; VLAN","TX ISSUE",
U235="Warehouse HUAWEI","SPARE-ISSUE",
U235="SPARE-HS","SPARE-ISSUE",
U235="Power Telco","RAN ISSUE",U235="no impacts","no impacts"
),"")</f>
        <v>RAN ISSUE</v>
      </c>
      <c r="U235" s="68" t="s">
        <v>5319</v>
      </c>
      <c r="V235" s="41" t="str" cm="1">
        <f t="array" ref="V235">IFERROR(_xlfn.IFS(
U235="MPR ISSUE","ACTIVE",
U235="BSS Hardware Issue","ACTIVE",
U235="Sites strategiques, MLL, Pylone, etc.","PASSIVE",
U235="AKTIVCO DEFAUT GE &amp; POWER Cabinet","PASSIVE",
U235="AKTIVCO Coupure ENEO &amp; Baisse de tension","PASSIVE",
U235="Coupure ENEO &amp; Baisse de tension","PASSIVE",
U235="Defaut GE &amp; POWER Cabinet","PASSIVE",
U235="Sharing","PASSIVE",
U235="Sites strategiques &amp; DataCenter","PASSIVE",
U235="Exclu","Exclu",
U235="SAT","ACTIVE",
U235="SPARE-ISSUE","SPARE-ISSUE",
U235="Fiber CAmtel","ACTIVE",
U235="Fiber AOF","ACTIVE",
U235="Projet OCM (HUAWEI)","PLANNED WORKS",
U235="Projet OCM (NOKIA)","PLANNED WORKS",
U235="ACCESS-ISSUE","ACCESS-ISSUE",
U235="Projet OCM (ZTE, NOKIA, autres projets)","PLANNED WORKS",
U235="No root CAuse","No root cause",
U235="ODU HS","ACTIVE",
U235="IP &amp; VLAN","ACTIVE",
U235="Warehouse HUAWEI","SPARE-ISSUE",
U235="SPARE-HS","SPARE-ISSUE",
U235="Power Telco","ACTIVE", U235="no impacts","no impacts"
),"")</f>
        <v>ACTIVE</v>
      </c>
      <c r="W235" s="113"/>
      <c r="X235" s="113"/>
      <c r="Y235" s="113"/>
      <c r="Z235" s="113"/>
      <c r="AA235" s="113"/>
      <c r="AB235" s="17" t="s">
        <v>6273</v>
      </c>
      <c r="AC235" s="17" t="str">
        <f>_xlfn.XLOOKUP(B235,'INCIDENT-04-27-2026'!E:E,'INCIDENT-04-27-2026'!F:F,"")</f>
        <v/>
      </c>
      <c r="AD235" s="9"/>
      <c r="AE235" s="7" t="s">
        <v>5465</v>
      </c>
      <c r="AF235" s="6" t="str">
        <f>_xlfn.XLOOKUP(B235,'[13]Input_27-04'!$B:$B,'[13]Input_27-04'!$M:$M,"")</f>
        <v/>
      </c>
      <c r="AG235" s="7"/>
      <c r="AH235" s="3"/>
      <c r="AI235" s="18" t="str">
        <f>_xlfn.XLOOKUP(B235,'[3]Cells Huawei 27042026 10h'!$B:$B,'[3]Cells Huawei 27042026 10h'!$T:$T,"")</f>
        <v/>
      </c>
      <c r="AJ235" s="18" t="str">
        <f>_xlfn.XLOOKUP(B235,'[3]Cells Huawei 27042026 15h'!$B:$B,'[3]Cells Huawei 27042026 15h'!$T:$T,"")</f>
        <v/>
      </c>
      <c r="AK235" s="18" t="str">
        <f>_xlfn.XLOOKUP(B235,'[4]cells down 27042026 11h28'!$B:$B,'[4]cells down 27042026 11h28'!$R:$R,"")</f>
        <v/>
      </c>
      <c r="AL235" s="18" t="str">
        <f>_xlfn.XLOOKUP(B235,'[4]cells down 27042026 18h01'!$B:$B,'[4]cells down 27042026 18h01'!$R:$R,"")</f>
        <v/>
      </c>
      <c r="AM235" s="18" t="str">
        <f>_xlfn.XLOOKUP(B235,'[5]cell downs 27042026 11h'!$B:$B,'[5]cell downs 27042026 11h'!$R:$R,"")</f>
        <v>(04/27/2026 cell nokia):-27/04/2026 : Need BO RAN analysis  || Closed after reset but FME should check ABIA/BBMOD-3 module</v>
      </c>
      <c r="AN235" s="18" t="str">
        <f>_xlfn.XLOOKUP(B235,'[5]cell downs 27042026 17h40'!$B:$B,'[5]cell downs 27042026 17h40'!$R:$R,"")</f>
        <v/>
      </c>
      <c r="AO235" s="18" t="str">
        <f>_xlfn.XLOOKUP(B235,'[6]ALL SITES DOWN'!$D:$D,'[6]ALL SITES DOWN'!$J:$J,"")</f>
        <v/>
      </c>
      <c r="AP235" s="18" t="str">
        <f>_xlfn.XLOOKUP(B235,'[7]ALL SITES DOWN'!$D:$D,'[7]ALL SITES DOWN'!$J:$J,"")</f>
        <v/>
      </c>
      <c r="AQ235" s="9" t="str">
        <f>_xlfn.XLOOKUP(B235,[8]sheet1!$AC:$AC,[8]sheet1!$AF:$AF,"")</f>
        <v>(04/27/2026 ticket):-INC-20260427-00011947</v>
      </c>
      <c r="AR235" s="14"/>
      <c r="AS235" s="14" t="s">
        <v>5465</v>
      </c>
      <c r="AT235" s="14" t="str">
        <f>_xlfn.XLOOKUP(B235,'[9]cell downs 18042026 17h'!$B:$B,'[9]cell downs 18042026 17h'!$B:$B,"")</f>
        <v/>
      </c>
      <c r="AU235" s="14" t="str">
        <f>_xlfn.XLOOKUP(B235,'[10]Cells Huawei 19042026 15h'!$B:$B,'[10]Cells Huawei 19042026 15h'!$B:$B,"")</f>
        <v/>
      </c>
      <c r="AV235" s="9" t="str">
        <f>_xlfn.XLOOKUP(B235,'[11]cells down 19042026 9H40'!$B:$B,'[11]cells down 19042026 9H40'!$B:$B,"")</f>
        <v/>
      </c>
    </row>
    <row r="236" spans="1:48" hidden="1" x14ac:dyDescent="0.3">
      <c r="A236" s="1" t="s">
        <v>3202</v>
      </c>
      <c r="B236" s="1" t="s">
        <v>3203</v>
      </c>
      <c r="C236" s="3" t="str">
        <f>_xlfn.XLOOKUP(B236,'[1]daily break down'!$D:$D,'[1]daily break down'!$E:$E,"")</f>
        <v>Douala</v>
      </c>
      <c r="D236" s="1" t="s">
        <v>21</v>
      </c>
      <c r="E236" s="1" t="s">
        <v>30</v>
      </c>
      <c r="F236" s="3" t="s">
        <v>31</v>
      </c>
      <c r="G236" s="1" t="s">
        <v>32</v>
      </c>
      <c r="H236" s="29" t="str">
        <f>_xlfn.XLOOKUP(B236,[2]CALCULATION!$B:$B,[2]CALCULATION!$H:$H,"")</f>
        <v>ZTE</v>
      </c>
      <c r="I236" s="26">
        <v>0</v>
      </c>
      <c r="J236" s="26">
        <v>0</v>
      </c>
      <c r="K236" s="26">
        <v>0</v>
      </c>
      <c r="L236" s="26">
        <v>0</v>
      </c>
      <c r="M236" s="26">
        <v>0</v>
      </c>
      <c r="N236" s="26">
        <v>2.051034006500451E-3</v>
      </c>
      <c r="O236" s="26">
        <v>2.875442666643838</v>
      </c>
      <c r="P236" s="114" t="s">
        <v>6363</v>
      </c>
      <c r="Q236" s="42" t="s">
        <v>5538</v>
      </c>
      <c r="R236" s="42"/>
      <c r="S236" s="41" t="str" cm="1">
        <f t="array" ref="S236">IFERROR(_xlfn.IFS(
U236="MPR ISSUE","PDH",
U236="BSS Hardware Issue","BSS",
U236="Sites strategiques, MLL, Pylone, etc.","ENVTECH",
U236="AKTIVCO DEFAUT GE &amp; POWER Cabinet","AKTIVCO",
U236="AKTIVCO Coupure ENEO &amp; Baisse de tension","AKTIVCO GRID ONLY",
U236="Coupure ENEO &amp; Baisse de tension","IHS GRID ONLY",
U236="Defaut GE &amp; POWER Cabinet","IHS",
U236="Sharing","Partners",
U236="Sites strategiques &amp; DataCenter","SST &amp; DC",
U236="Exclu","Exclu",
U236="SAT","SAT",
U236="SPARE-ISSUE","SPARE-ISSUE",
U236="Fiber CAmtel","TRANS_FO_CAMTEL",
U236="Fiber AOF","Fiber AOF",
U236="Projet OCM (HUAWEI)","TRAVAUX-HUAWEI",
U236="Projet OCM (NOKIA)","TRAVAUX-NOKIA",
U236="ACCESS-ISSUE","ACCESS-ISSUE",
U236="Projet OCM (ZTE, NOKIA, autres projets)","TRAVAUX OCM",
U236="No root CAuse","No root cause",
U236="ODU HS","PDH",
U236="IP &amp; VLAN","PDH",
U236="Warehouse HUAWEI","SPARE-ISSUE",
U236="SPARE-HS","SPARE-ISSUE",
U236="Power Telco","BSS",U236="no impacts","no impacts"
),"")</f>
        <v>No root cause</v>
      </c>
      <c r="T236" s="41" t="str" cm="1">
        <f t="array" ref="T236">IFERROR(_xlfn.IFS(
U236="MPR ISSUE","TX ISSUE",
U236="BSS Hardware Issue","RAN ISSUE",
U236="Sites strategiques, MLL, Pylone, etc.","ENVTECH",
U236="AKTIVCO DEFAUT GE &amp; POWER Cabinet","POWER ISSUE",
U236="AKTIVCO Coupure ENEO &amp; Baisse de tension","POWER ISSUE",
U236="Coupure ENEO &amp; Baisse de tension","POWER ISSUE",
U236="Defaut GE &amp; POWER Cabinet","POWER ISSUE",
U236="Sharing","POWER ISSUE",
U236="Sites strategiques &amp; DataCenter","POWER ISSUE",
U236="Exclu","Exclu",
U236="SAT","TX ISSUE",
U236="SPARE-ISSUE","SPARE-ISSUE",
U236="Fiber CAmtel","TX ISSUE",
U236="Fiber AOF","TX ISSUE",
U236="Projet OCM (HUAWEI)","TRAVAUX-HUAWEI",
U236="Projet OCM (NOKIA)","TRAVAUX -NOKIA",
U236="ACCESS-ISSUE","ACCESS-ISSUE",
U236="Projet OCM (ZTE, NOKIA, autres projets)","TRAVAUX OCM",
U236="No root CAuse","No root cause",
U236="ODU HS","TX ISSUE",
U236="IP &amp; VLAN","TX ISSUE",
U236="Warehouse HUAWEI","SPARE-ISSUE",
U236="SPARE-HS","SPARE-ISSUE",
U236="Power Telco","RAN ISSUE",U236="no impacts","no impacts"
),"")</f>
        <v>No root cause</v>
      </c>
      <c r="U236" s="68" t="s">
        <v>5691</v>
      </c>
      <c r="V236" s="41" t="str" cm="1">
        <f t="array" ref="V236">IFERROR(_xlfn.IFS(
U236="MPR ISSUE","ACTIVE",
U236="BSS Hardware Issue","ACTIVE",
U236="Sites strategiques, MLL, Pylone, etc.","PASSIVE",
U236="AKTIVCO DEFAUT GE &amp; POWER Cabinet","PASSIVE",
U236="AKTIVCO Coupure ENEO &amp; Baisse de tension","PASSIVE",
U236="Coupure ENEO &amp; Baisse de tension","PASSIVE",
U236="Defaut GE &amp; POWER Cabinet","PASSIVE",
U236="Sharing","PASSIVE",
U236="Sites strategiques &amp; DataCenter","PASSIVE",
U236="Exclu","Exclu",
U236="SAT","ACTIVE",
U236="SPARE-ISSUE","SPARE-ISSUE",
U236="Fiber CAmtel","ACTIVE",
U236="Fiber AOF","ACTIVE",
U236="Projet OCM (HUAWEI)","PLANNED WORKS",
U236="Projet OCM (NOKIA)","PLANNED WORKS",
U236="ACCESS-ISSUE","ACCESS-ISSUE",
U236="Projet OCM (ZTE, NOKIA, autres projets)","PLANNED WORKS",
U236="No root CAuse","No root cause",
U236="ODU HS","ACTIVE",
U236="IP &amp; VLAN","ACTIVE",
U236="Warehouse HUAWEI","SPARE-ISSUE",
U236="SPARE-HS","SPARE-ISSUE",
U236="Power Telco","ACTIVE", U236="no impacts","no impacts"
),"")</f>
        <v>No root cause</v>
      </c>
      <c r="W236" s="113"/>
      <c r="X236" s="113"/>
      <c r="Y236" s="113"/>
      <c r="Z236" s="113"/>
      <c r="AA236" s="113"/>
      <c r="AB236" s="17" t="s">
        <v>5960</v>
      </c>
      <c r="AC236" s="17" t="str">
        <f>_xlfn.XLOOKUP(B236,'INCIDENT-04-27-2026'!E:E,'INCIDENT-04-27-2026'!F:F,"")</f>
        <v/>
      </c>
      <c r="AD236" s="9"/>
      <c r="AE236" s="7" t="s">
        <v>5465</v>
      </c>
      <c r="AF236" s="6" t="str">
        <f>_xlfn.XLOOKUP(B236,'[13]Input_27-04'!$B:$B,'[13]Input_27-04'!$M:$M,"")</f>
        <v>Grid outage,  / grid return awaited</v>
      </c>
      <c r="AG236" s="7"/>
      <c r="AH236" s="3"/>
      <c r="AI236" s="18" t="str">
        <f>_xlfn.XLOOKUP(B236,'[3]Cells Huawei 27042026 10h'!$B:$B,'[3]Cells Huawei 27042026 10h'!$T:$T,"")</f>
        <v/>
      </c>
      <c r="AJ236" s="18" t="str">
        <f>_xlfn.XLOOKUP(B236,'[3]Cells Huawei 27042026 15h'!$B:$B,'[3]Cells Huawei 27042026 15h'!$T:$T,"")</f>
        <v/>
      </c>
      <c r="AK236" s="18" t="str">
        <f>_xlfn.XLOOKUP(B236,'[4]cells down 27042026 11h28'!$B:$B,'[4]cells down 27042026 11h28'!$R:$R,"")</f>
        <v/>
      </c>
      <c r="AL236" s="18" t="str">
        <f>_xlfn.XLOOKUP(B236,'[4]cells down 27042026 18h01'!$B:$B,'[4]cells down 27042026 18h01'!$R:$R,"")</f>
        <v/>
      </c>
      <c r="AM236" s="18" t="str">
        <f>_xlfn.XLOOKUP(B236,'[5]cell downs 27042026 11h'!$B:$B,'[5]cell downs 27042026 11h'!$R:$R,"")</f>
        <v/>
      </c>
      <c r="AN236" s="18" t="str">
        <f>_xlfn.XLOOKUP(B236,'[5]cell downs 27042026 17h40'!$B:$B,'[5]cell downs 27042026 17h40'!$R:$R,"")</f>
        <v/>
      </c>
      <c r="AO236" s="18" t="str">
        <f>_xlfn.XLOOKUP(B236,'[6]ALL SITES DOWN'!$D:$D,'[6]ALL SITES DOWN'!$J:$J,"")</f>
        <v/>
      </c>
      <c r="AP236" s="18" t="str">
        <f>_xlfn.XLOOKUP(B236,'[7]ALL SITES DOWN'!$D:$D,'[7]ALL SITES DOWN'!$J:$J,"")</f>
        <v/>
      </c>
      <c r="AQ236" s="9" t="str">
        <f>_xlfn.XLOOKUP(B236,[8]sheet1!$AC:$AC,[8]sheet1!$AF:$AF,"")</f>
        <v>(04/27/2026 ticket):-INC-20260427-00011534</v>
      </c>
      <c r="AR236" s="14"/>
      <c r="AS236" s="14" t="s">
        <v>5465</v>
      </c>
      <c r="AT236" s="14" t="str">
        <f>_xlfn.XLOOKUP(B236,'[9]cell downs 18042026 17h'!$B:$B,'[9]cell downs 18042026 17h'!$B:$B,"")</f>
        <v/>
      </c>
      <c r="AU236" s="14" t="str">
        <f>_xlfn.XLOOKUP(B236,'[10]Cells Huawei 19042026 15h'!$B:$B,'[10]Cells Huawei 19042026 15h'!$B:$B,"")</f>
        <v/>
      </c>
      <c r="AV236" s="9" t="str">
        <f>_xlfn.XLOOKUP(B236,'[11]cells down 19042026 9H40'!$B:$B,'[11]cells down 19042026 9H40'!$B:$B,"")</f>
        <v/>
      </c>
    </row>
    <row r="237" spans="1:48" hidden="1" x14ac:dyDescent="0.3">
      <c r="A237" s="1" t="s">
        <v>492</v>
      </c>
      <c r="B237" s="8" t="s">
        <v>493</v>
      </c>
      <c r="C237" s="3" t="str">
        <f>_xlfn.XLOOKUP(B237,'[1]daily break down'!$D:$D,'[1]daily break down'!$E:$E,"")</f>
        <v>Douala</v>
      </c>
      <c r="D237" s="1" t="s">
        <v>11</v>
      </c>
      <c r="E237" s="1" t="s">
        <v>145</v>
      </c>
      <c r="F237" s="3" t="s">
        <v>31</v>
      </c>
      <c r="G237" s="1" t="s">
        <v>32</v>
      </c>
      <c r="H237" s="29" t="str">
        <f>_xlfn.XLOOKUP(B237,[2]CALCULATION!$B:$B,[2]CALCULATION!$H:$H,"")</f>
        <v>ZTE</v>
      </c>
      <c r="I237" s="26">
        <v>0</v>
      </c>
      <c r="J237" s="26">
        <v>0</v>
      </c>
      <c r="K237" s="26">
        <v>0</v>
      </c>
      <c r="L237" s="26">
        <v>7.0681485476538954</v>
      </c>
      <c r="M237" s="26">
        <v>0</v>
      </c>
      <c r="N237" s="26">
        <v>0</v>
      </c>
      <c r="O237" s="26">
        <v>2.8254331070418557</v>
      </c>
      <c r="P237" s="114" t="s">
        <v>6363</v>
      </c>
      <c r="Q237" s="42" t="s">
        <v>5538</v>
      </c>
      <c r="R237" s="42"/>
      <c r="S237" s="41" t="str" cm="1">
        <f t="array" ref="S237">IFERROR(_xlfn.IFS(
U237="MPR ISSUE","PDH",
U237="BSS Hardware Issue","BSS",
U237="Sites strategiques, MLL, Pylone, etc.","ENVTECH",
U237="AKTIVCO DEFAUT GE &amp; POWER Cabinet","AKTIVCO",
U237="AKTIVCO Coupure ENEO &amp; Baisse de tension","AKTIVCO GRID ONLY",
U237="Coupure ENEO &amp; Baisse de tension","IHS GRID ONLY",
U237="Defaut GE &amp; POWER Cabinet","IHS",
U237="Sharing","Partners",
U237="Sites strategiques &amp; DataCenter","SST &amp; DC",
U237="Exclu","Exclu",
U237="SAT","SAT",
U237="SPARE-ISSUE","SPARE-ISSUE",
U237="Fiber CAmtel","TRANS_FO_CAMTEL",
U237="Fiber AOF","Fiber AOF",
U237="Projet OCM (HUAWEI)","TRAVAUX-HUAWEI",
U237="Projet OCM (NOKIA)","TRAVAUX-NOKIA",
U237="ACCESS-ISSUE","ACCESS-ISSUE",
U237="Projet OCM (ZTE, NOKIA, autres projets)","TRAVAUX OCM",
U237="No root CAuse","No root cause",
U237="ODU HS","PDH",
U237="IP &amp; VLAN","PDH",
U237="Warehouse HUAWEI","SPARE-ISSUE",
U237="SPARE-HS","SPARE-ISSUE",
U237="Power Telco","BSS",U237="no impacts","no impacts"
),"")</f>
        <v>No root cause</v>
      </c>
      <c r="T237" s="41" t="str" cm="1">
        <f t="array" ref="T237">IFERROR(_xlfn.IFS(
U237="MPR ISSUE","TX ISSUE",
U237="BSS Hardware Issue","RAN ISSUE",
U237="Sites strategiques, MLL, Pylone, etc.","ENVTECH",
U237="AKTIVCO DEFAUT GE &amp; POWER Cabinet","POWER ISSUE",
U237="AKTIVCO Coupure ENEO &amp; Baisse de tension","POWER ISSUE",
U237="Coupure ENEO &amp; Baisse de tension","POWER ISSUE",
U237="Defaut GE &amp; POWER Cabinet","POWER ISSUE",
U237="Sharing","POWER ISSUE",
U237="Sites strategiques &amp; DataCenter","POWER ISSUE",
U237="Exclu","Exclu",
U237="SAT","TX ISSUE",
U237="SPARE-ISSUE","SPARE-ISSUE",
U237="Fiber CAmtel","TX ISSUE",
U237="Fiber AOF","TX ISSUE",
U237="Projet OCM (HUAWEI)","TRAVAUX-HUAWEI",
U237="Projet OCM (NOKIA)","TRAVAUX -NOKIA",
U237="ACCESS-ISSUE","ACCESS-ISSUE",
U237="Projet OCM (ZTE, NOKIA, autres projets)","TRAVAUX OCM",
U237="No root CAuse","No root cause",
U237="ODU HS","TX ISSUE",
U237="IP &amp; VLAN","TX ISSUE",
U237="Warehouse HUAWEI","SPARE-ISSUE",
U237="SPARE-HS","SPARE-ISSUE",
U237="Power Telco","RAN ISSUE",U237="no impacts","no impacts"
),"")</f>
        <v>No root cause</v>
      </c>
      <c r="U237" s="68" t="s">
        <v>5691</v>
      </c>
      <c r="V237" s="41" t="str" cm="1">
        <f t="array" ref="V237">IFERROR(_xlfn.IFS(
U237="MPR ISSUE","ACTIVE",
U237="BSS Hardware Issue","ACTIVE",
U237="Sites strategiques, MLL, Pylone, etc.","PASSIVE",
U237="AKTIVCO DEFAUT GE &amp; POWER Cabinet","PASSIVE",
U237="AKTIVCO Coupure ENEO &amp; Baisse de tension","PASSIVE",
U237="Coupure ENEO &amp; Baisse de tension","PASSIVE",
U237="Defaut GE &amp; POWER Cabinet","PASSIVE",
U237="Sharing","PASSIVE",
U237="Sites strategiques &amp; DataCenter","PASSIVE",
U237="Exclu","Exclu",
U237="SAT","ACTIVE",
U237="SPARE-ISSUE","SPARE-ISSUE",
U237="Fiber CAmtel","ACTIVE",
U237="Fiber AOF","ACTIVE",
U237="Projet OCM (HUAWEI)","PLANNED WORKS",
U237="Projet OCM (NOKIA)","PLANNED WORKS",
U237="ACCESS-ISSUE","ACCESS-ISSUE",
U237="Projet OCM (ZTE, NOKIA, autres projets)","PLANNED WORKS",
U237="No root CAuse","No root cause",
U237="ODU HS","ACTIVE",
U237="IP &amp; VLAN","ACTIVE",
U237="Warehouse HUAWEI","SPARE-ISSUE",
U237="SPARE-HS","SPARE-ISSUE",
U237="Power Telco","ACTIVE", U237="no impacts","no impacts"
),"")</f>
        <v>No root cause</v>
      </c>
      <c r="W237" s="113"/>
      <c r="X237" s="113"/>
      <c r="Y237" s="113"/>
      <c r="Z237" s="113"/>
      <c r="AA237" s="113"/>
      <c r="AB237" s="17" t="s">
        <v>6002</v>
      </c>
      <c r="AC237" s="17" t="str">
        <f>_xlfn.XLOOKUP(B237,'INCIDENT-04-27-2026'!E:E,'INCIDENT-04-27-2026'!F:F,"")</f>
        <v/>
      </c>
      <c r="AD237" s="9"/>
      <c r="AE237" s="7" t="s">
        <v>5465</v>
      </c>
      <c r="AF237" s="6" t="str">
        <f>_xlfn.XLOOKUP(B237,'[13]Input_27-04'!$B:$B,'[13]Input_27-04'!$M:$M,"")</f>
        <v/>
      </c>
      <c r="AG237" s="7"/>
      <c r="AH237" s="3"/>
      <c r="AI237" s="18" t="str">
        <f>_xlfn.XLOOKUP(B237,'[3]Cells Huawei 27042026 10h'!$B:$B,'[3]Cells Huawei 27042026 10h'!$T:$T,"")</f>
        <v/>
      </c>
      <c r="AJ237" s="18" t="str">
        <f>_xlfn.XLOOKUP(B237,'[3]Cells Huawei 27042026 15h'!$B:$B,'[3]Cells Huawei 27042026 15h'!$T:$T,"")</f>
        <v/>
      </c>
      <c r="AK237" s="18" t="str">
        <f>_xlfn.XLOOKUP(B237,'[4]cells down 27042026 11h28'!$B:$B,'[4]cells down 27042026 11h28'!$R:$R,"")</f>
        <v/>
      </c>
      <c r="AL237" s="18" t="str">
        <f>_xlfn.XLOOKUP(B237,'[4]cells down 27042026 18h01'!$B:$B,'[4]cells down 27042026 18h01'!$R:$R,"")</f>
        <v/>
      </c>
      <c r="AM237" s="18" t="str">
        <f>_xlfn.XLOOKUP(B237,'[5]cell downs 27042026 11h'!$B:$B,'[5]cell downs 27042026 11h'!$R:$R,"")</f>
        <v/>
      </c>
      <c r="AN237" s="18" t="str">
        <f>_xlfn.XLOOKUP(B237,'[5]cell downs 27042026 17h40'!$B:$B,'[5]cell downs 27042026 17h40'!$R:$R,"")</f>
        <v/>
      </c>
      <c r="AO237" s="18" t="str">
        <f>_xlfn.XLOOKUP(B237,'[6]ALL SITES DOWN'!$D:$D,'[6]ALL SITES DOWN'!$J:$J,"")</f>
        <v/>
      </c>
      <c r="AP237" s="18" t="str">
        <f>_xlfn.XLOOKUP(B237,'[7]ALL SITES DOWN'!$D:$D,'[7]ALL SITES DOWN'!$J:$J,"")</f>
        <v/>
      </c>
      <c r="AQ237" s="9" t="str">
        <f>_xlfn.XLOOKUP(B237,[8]sheet1!$AC:$AC,[8]sheet1!$AF:$AF,"")</f>
        <v>(04/27/2026 ticket):-INC-20260427-00011264</v>
      </c>
      <c r="AR237" s="14"/>
      <c r="AS237" s="14" t="s">
        <v>5465</v>
      </c>
      <c r="AT237" s="14" t="str">
        <f>_xlfn.XLOOKUP(B237,'[9]cell downs 18042026 17h'!$B:$B,'[9]cell downs 18042026 17h'!$B:$B,"")</f>
        <v/>
      </c>
      <c r="AU237" s="14" t="str">
        <f>_xlfn.XLOOKUP(B237,'[10]Cells Huawei 19042026 15h'!$B:$B,'[10]Cells Huawei 19042026 15h'!$B:$B,"")</f>
        <v/>
      </c>
      <c r="AV237" s="9" t="str">
        <f>_xlfn.XLOOKUP(B237,'[11]cells down 19042026 9H40'!$B:$B,'[11]cells down 19042026 9H40'!$B:$B,"")</f>
        <v/>
      </c>
    </row>
    <row r="238" spans="1:48" x14ac:dyDescent="0.3">
      <c r="A238" s="1" t="s">
        <v>571</v>
      </c>
      <c r="B238" s="8" t="s">
        <v>572</v>
      </c>
      <c r="C238" s="3" t="str">
        <f>_xlfn.XLOOKUP(B238,'[1]daily break down'!$D:$D,'[1]daily break down'!$E:$E,"")</f>
        <v>Douala</v>
      </c>
      <c r="D238" s="1" t="s">
        <v>21</v>
      </c>
      <c r="E238" s="1" t="s">
        <v>30</v>
      </c>
      <c r="F238" s="3" t="s">
        <v>31</v>
      </c>
      <c r="G238" s="1" t="s">
        <v>32</v>
      </c>
      <c r="H238" s="29" t="str">
        <f>_xlfn.XLOOKUP(B238,[2]CALCULATION!$B:$B,[2]CALCULATION!$H:$H,"")</f>
        <v>ZTE</v>
      </c>
      <c r="I238" s="26">
        <v>3.8822150025825199</v>
      </c>
      <c r="J238" s="26">
        <v>4.6973850921574165</v>
      </c>
      <c r="K238" s="26">
        <v>4.2988959373118387</v>
      </c>
      <c r="L238" s="26">
        <v>1.9778923503208889</v>
      </c>
      <c r="M238" s="26">
        <v>6.6491312176650039</v>
      </c>
      <c r="N238" s="26">
        <v>1.8401342053973226</v>
      </c>
      <c r="O238" s="26">
        <v>2.801462761783279</v>
      </c>
      <c r="P238" s="114" t="s">
        <v>6362</v>
      </c>
      <c r="Q238" s="42" t="s">
        <v>5538</v>
      </c>
      <c r="R238" s="42"/>
      <c r="S238" s="41" t="str" cm="1">
        <f t="array" ref="S238">IFERROR(_xlfn.IFS(
U238="MPR ISSUE","PDH",
U238="BSS Hardware Issue","BSS",
U238="Sites strategiques, MLL, Pylone, etc.","ENVTECH",
U238="AKTIVCO DEFAUT GE &amp; POWER Cabinet","AKTIVCO",
U238="AKTIVCO Coupure ENEO &amp; Baisse de tension","AKTIVCO GRID ONLY",
U238="Coupure ENEO &amp; Baisse de tension","IHS GRID ONLY",
U238="Defaut GE &amp; POWER Cabinet","IHS",
U238="Sharing","Partners",
U238="Sites strategiques &amp; DataCenter","SST &amp; DC",
U238="Exclu","Exclu",
U238="SAT","SAT",
U238="SPARE-ISSUE","SPARE-ISSUE",
U238="Fiber CAmtel","TRANS_FO_CAMTEL",
U238="Fiber AOF","Fiber AOF",
U238="Projet OCM (HUAWEI)","TRAVAUX-HUAWEI",
U238="Projet OCM (NOKIA)","TRAVAUX-NOKIA",
U238="ACCESS-ISSUE","ACCESS-ISSUE",
U238="Projet OCM (ZTE, NOKIA, autres projets)","TRAVAUX OCM",
U238="No root CAuse","No root cause",
U238="ODU HS","PDH",
U238="IP &amp; VLAN","PDH",
U238="Warehouse HUAWEI","SPARE-ISSUE",
U238="SPARE-HS","SPARE-ISSUE",
U238="Power Telco","BSS",U238="no impacts","no impacts"
),"")</f>
        <v>No root cause</v>
      </c>
      <c r="T238" s="41" t="str" cm="1">
        <f t="array" ref="T238">IFERROR(_xlfn.IFS(
U238="MPR ISSUE","TX ISSUE",
U238="BSS Hardware Issue","RAN ISSUE",
U238="Sites strategiques, MLL, Pylone, etc.","ENVTECH",
U238="AKTIVCO DEFAUT GE &amp; POWER Cabinet","POWER ISSUE",
U238="AKTIVCO Coupure ENEO &amp; Baisse de tension","POWER ISSUE",
U238="Coupure ENEO &amp; Baisse de tension","POWER ISSUE",
U238="Defaut GE &amp; POWER Cabinet","POWER ISSUE",
U238="Sharing","POWER ISSUE",
U238="Sites strategiques &amp; DataCenter","POWER ISSUE",
U238="Exclu","Exclu",
U238="SAT","TX ISSUE",
U238="SPARE-ISSUE","SPARE-ISSUE",
U238="Fiber CAmtel","TX ISSUE",
U238="Fiber AOF","TX ISSUE",
U238="Projet OCM (HUAWEI)","TRAVAUX-HUAWEI",
U238="Projet OCM (NOKIA)","TRAVAUX -NOKIA",
U238="ACCESS-ISSUE","ACCESS-ISSUE",
U238="Projet OCM (ZTE, NOKIA, autres projets)","TRAVAUX OCM",
U238="No root CAuse","No root cause",
U238="ODU HS","TX ISSUE",
U238="IP &amp; VLAN","TX ISSUE",
U238="Warehouse HUAWEI","SPARE-ISSUE",
U238="SPARE-HS","SPARE-ISSUE",
U238="Power Telco","RAN ISSUE",U238="no impacts","no impacts"
),"")</f>
        <v>No root cause</v>
      </c>
      <c r="U238" s="68" t="s">
        <v>5691</v>
      </c>
      <c r="V238" s="41" t="str" cm="1">
        <f t="array" ref="V238">IFERROR(_xlfn.IFS(
U238="MPR ISSUE","ACTIVE",
U238="BSS Hardware Issue","ACTIVE",
U238="Sites strategiques, MLL, Pylone, etc.","PASSIVE",
U238="AKTIVCO DEFAUT GE &amp; POWER Cabinet","PASSIVE",
U238="AKTIVCO Coupure ENEO &amp; Baisse de tension","PASSIVE",
U238="Coupure ENEO &amp; Baisse de tension","PASSIVE",
U238="Defaut GE &amp; POWER Cabinet","PASSIVE",
U238="Sharing","PASSIVE",
U238="Sites strategiques &amp; DataCenter","PASSIVE",
U238="Exclu","Exclu",
U238="SAT","ACTIVE",
U238="SPARE-ISSUE","SPARE-ISSUE",
U238="Fiber CAmtel","ACTIVE",
U238="Fiber AOF","ACTIVE",
U238="Projet OCM (HUAWEI)","PLANNED WORKS",
U238="Projet OCM (NOKIA)","PLANNED WORKS",
U238="ACCESS-ISSUE","ACCESS-ISSUE",
U238="Projet OCM (ZTE, NOKIA, autres projets)","PLANNED WORKS",
U238="No root CAuse","No root cause",
U238="ODU HS","ACTIVE",
U238="IP &amp; VLAN","ACTIVE",
U238="Warehouse HUAWEI","SPARE-ISSUE",
U238="SPARE-HS","SPARE-ISSUE",
U238="Power Telco","ACTIVE", U238="no impacts","no impacts"
),"")</f>
        <v>No root cause</v>
      </c>
      <c r="W238" s="119"/>
      <c r="X238" s="119"/>
      <c r="Y238" s="119"/>
      <c r="Z238" s="119"/>
      <c r="AA238" s="119"/>
      <c r="AB238" s="17" t="s">
        <v>5465</v>
      </c>
      <c r="AC238" s="17" t="str">
        <f>_xlfn.XLOOKUP(B238,'INCIDENT-04-27-2026'!E:E,'INCIDENT-04-27-2026'!F:F,"")</f>
        <v/>
      </c>
      <c r="AD238" s="9"/>
      <c r="AE238" s="7" t="s">
        <v>5465</v>
      </c>
      <c r="AF238" s="6" t="str">
        <f>_xlfn.XLOOKUP(B238,'[13]Input_27-04'!$B:$B,'[13]Input_27-04'!$M:$M,"")</f>
        <v>No power issue</v>
      </c>
      <c r="AG238" s="7"/>
      <c r="AH238" s="3"/>
      <c r="AI238" s="18" t="str">
        <f>_xlfn.XLOOKUP(B238,'[3]Cells Huawei 27042026 10h'!$B:$B,'[3]Cells Huawei 27042026 10h'!$T:$T,"")</f>
        <v/>
      </c>
      <c r="AJ238" s="18" t="str">
        <f>_xlfn.XLOOKUP(B238,'[3]Cells Huawei 27042026 15h'!$B:$B,'[3]Cells Huawei 27042026 15h'!$T:$T,"")</f>
        <v/>
      </c>
      <c r="AK238" s="18" t="str">
        <f>_xlfn.XLOOKUP(B238,'[4]cells down 27042026 11h28'!$B:$B,'[4]cells down 27042026 11h28'!$R:$R,"")</f>
        <v/>
      </c>
      <c r="AL238" s="18" t="str">
        <f>_xlfn.XLOOKUP(B238,'[4]cells down 27042026 18h01'!$B:$B,'[4]cells down 27042026 18h01'!$R:$R,"")</f>
        <v/>
      </c>
      <c r="AM238" s="18" t="str">
        <f>_xlfn.XLOOKUP(B238,'[5]cell downs 27042026 11h'!$B:$B,'[5]cell downs 27042026 11h'!$R:$R,"")</f>
        <v/>
      </c>
      <c r="AN238" s="18" t="str">
        <f>_xlfn.XLOOKUP(B238,'[5]cell downs 27042026 17h40'!$B:$B,'[5]cell downs 27042026 17h40'!$R:$R,"")</f>
        <v/>
      </c>
      <c r="AO238" s="18" t="str">
        <f>_xlfn.XLOOKUP(B238,'[6]ALL SITES DOWN'!$D:$D,'[6]ALL SITES DOWN'!$J:$J,"")</f>
        <v/>
      </c>
      <c r="AP238" s="18" t="str">
        <f>_xlfn.XLOOKUP(B238,'[7]ALL SITES DOWN'!$D:$D,'[7]ALL SITES DOWN'!$J:$J,"")</f>
        <v/>
      </c>
      <c r="AQ238" s="9" t="str">
        <f>_xlfn.XLOOKUP(B238,[8]sheet1!$AC:$AC,[8]sheet1!$AF:$AF,"")</f>
        <v/>
      </c>
      <c r="AR238" s="14"/>
      <c r="AS238" s="14" t="s">
        <v>5465</v>
      </c>
      <c r="AT238" s="14" t="str">
        <f>_xlfn.XLOOKUP(B238,'[9]cell downs 18042026 17h'!$B:$B,'[9]cell downs 18042026 17h'!$B:$B,"")</f>
        <v/>
      </c>
      <c r="AU238" s="14" t="str">
        <f>_xlfn.XLOOKUP(B238,'[10]Cells Huawei 19042026 15h'!$B:$B,'[10]Cells Huawei 19042026 15h'!$B:$B,"")</f>
        <v/>
      </c>
      <c r="AV238" s="9" t="str">
        <f>_xlfn.XLOOKUP(B238,'[11]cells down 19042026 9H40'!$B:$B,'[11]cells down 19042026 9H40'!$B:$B,"")</f>
        <v/>
      </c>
    </row>
    <row r="239" spans="1:48" x14ac:dyDescent="0.3">
      <c r="A239" s="1" t="s">
        <v>3188</v>
      </c>
      <c r="B239" s="8" t="s">
        <v>3189</v>
      </c>
      <c r="C239" s="3" t="str">
        <f>_xlfn.XLOOKUP(B239,'[1]daily break down'!$D:$D,'[1]daily break down'!$E:$E,"")</f>
        <v>LITTORAL</v>
      </c>
      <c r="D239" s="1" t="s">
        <v>11</v>
      </c>
      <c r="E239" s="1" t="s">
        <v>12</v>
      </c>
      <c r="F239" s="3" t="s">
        <v>31</v>
      </c>
      <c r="G239" s="1" t="s">
        <v>484</v>
      </c>
      <c r="H239" s="29" t="str">
        <f>_xlfn.XLOOKUP(B239,[2]CALCULATION!$B:$B,[2]CALCULATION!$H:$H,"")</f>
        <v>ZTE</v>
      </c>
      <c r="I239" s="26">
        <v>0</v>
      </c>
      <c r="J239" s="26">
        <v>0</v>
      </c>
      <c r="K239" s="26">
        <v>0</v>
      </c>
      <c r="L239" s="26">
        <v>0</v>
      </c>
      <c r="M239" s="26">
        <v>2.6265719838028949</v>
      </c>
      <c r="N239" s="26">
        <v>10.453121566747425</v>
      </c>
      <c r="O239" s="26">
        <v>2.7107178833043681</v>
      </c>
      <c r="P239" s="114" t="s">
        <v>6362</v>
      </c>
      <c r="Q239" s="42" t="s">
        <v>5538</v>
      </c>
      <c r="R239" s="42"/>
      <c r="S239" s="41" t="str" cm="1">
        <f t="array" ref="S239">IFERROR(_xlfn.IFS(
U239="MPR ISSUE","PDH",
U239="BSS Hardware Issue","BSS",
U239="Sites strategiques, MLL, Pylone, etc.","ENVTECH",
U239="AKTIVCO DEFAUT GE &amp; POWER Cabinet","AKTIVCO",
U239="AKTIVCO Coupure ENEO &amp; Baisse de tension","AKTIVCO GRID ONLY",
U239="Coupure ENEO &amp; Baisse de tension","IHS GRID ONLY",
U239="Defaut GE &amp; POWER Cabinet","IHS",
U239="Sharing","Partners",
U239="Sites strategiques &amp; DataCenter","SST &amp; DC",
U239="Exclu","Exclu",
U239="SAT","SAT",
U239="SPARE-ISSUE","SPARE-ISSUE",
U239="Fiber CAmtel","TRANS_FO_CAMTEL",
U239="Fiber AOF","Fiber AOF",
U239="Projet OCM (HUAWEI)","TRAVAUX-HUAWEI",
U239="Projet OCM (NOKIA)","TRAVAUX-NOKIA",
U239="ACCESS-ISSUE","ACCESS-ISSUE",
U239="Projet OCM (ZTE, NOKIA, autres projets)","TRAVAUX OCM",
U239="No root CAuse","No root cause",
U239="ODU HS","PDH",
U239="IP &amp; VLAN","PDH",
U239="Warehouse HUAWEI","SPARE-ISSUE",
U239="SPARE-HS","SPARE-ISSUE",
U239="Power Telco","BSS",U239="no impacts","no impacts"
),"")</f>
        <v>IHS</v>
      </c>
      <c r="T239" s="41" t="str" cm="1">
        <f t="array" ref="T239">IFERROR(_xlfn.IFS(
U239="MPR ISSUE","TX ISSUE",
U239="BSS Hardware Issue","RAN ISSUE",
U239="Sites strategiques, MLL, Pylone, etc.","ENVTECH",
U239="AKTIVCO DEFAUT GE &amp; POWER Cabinet","POWER ISSUE",
U239="AKTIVCO Coupure ENEO &amp; Baisse de tension","POWER ISSUE",
U239="Coupure ENEO &amp; Baisse de tension","POWER ISSUE",
U239="Defaut GE &amp; POWER Cabinet","POWER ISSUE",
U239="Sharing","POWER ISSUE",
U239="Sites strategiques &amp; DataCenter","POWER ISSUE",
U239="Exclu","Exclu",
U239="SAT","TX ISSUE",
U239="SPARE-ISSUE","SPARE-ISSUE",
U239="Fiber CAmtel","TX ISSUE",
U239="Fiber AOF","TX ISSUE",
U239="Projet OCM (HUAWEI)","TRAVAUX-HUAWEI",
U239="Projet OCM (NOKIA)","TRAVAUX -NOKIA",
U239="ACCESS-ISSUE","ACCESS-ISSUE",
U239="Projet OCM (ZTE, NOKIA, autres projets)","TRAVAUX OCM",
U239="No root CAuse","No root cause",
U239="ODU HS","TX ISSUE",
U239="IP &amp; VLAN","TX ISSUE",
U239="Warehouse HUAWEI","SPARE-ISSUE",
U239="SPARE-HS","SPARE-ISSUE",
U239="Power Telco","RAN ISSUE",U239="no impacts","no impacts"
),"")</f>
        <v>POWER ISSUE</v>
      </c>
      <c r="U239" s="112" t="s">
        <v>5329</v>
      </c>
      <c r="V239" s="41" t="str" cm="1">
        <f t="array" ref="V239">IFERROR(_xlfn.IFS(
U239="MPR ISSUE","ACTIVE",
U239="BSS Hardware Issue","ACTIVE",
U239="Sites strategiques, MLL, Pylone, etc.","PASSIVE",
U239="AKTIVCO DEFAUT GE &amp; POWER Cabinet","PASSIVE",
U239="AKTIVCO Coupure ENEO &amp; Baisse de tension","PASSIVE",
U239="Coupure ENEO &amp; Baisse de tension","PASSIVE",
U239="Defaut GE &amp; POWER Cabinet","PASSIVE",
U239="Sharing","PASSIVE",
U239="Sites strategiques &amp; DataCenter","PASSIVE",
U239="Exclu","Exclu",
U239="SAT","ACTIVE",
U239="SPARE-ISSUE","SPARE-ISSUE",
U239="Fiber CAmtel","ACTIVE",
U239="Fiber AOF","ACTIVE",
U239="Projet OCM (HUAWEI)","PLANNED WORKS",
U239="Projet OCM (NOKIA)","PLANNED WORKS",
U239="ACCESS-ISSUE","ACCESS-ISSUE",
U239="Projet OCM (ZTE, NOKIA, autres projets)","PLANNED WORKS",
U239="No root CAuse","No root cause",
U239="ODU HS","ACTIVE",
U239="IP &amp; VLAN","ACTIVE",
U239="Warehouse HUAWEI","SPARE-ISSUE",
U239="SPARE-HS","SPARE-ISSUE",
U239="Power Telco","ACTIVE", U239="no impacts","no impacts"
),"")</f>
        <v>PASSIVE</v>
      </c>
      <c r="W239" s="119" t="s">
        <v>6383</v>
      </c>
      <c r="X239" s="119"/>
      <c r="Y239" s="119"/>
      <c r="Z239" s="119"/>
      <c r="AA239" s="119"/>
      <c r="AB239" s="17" t="s">
        <v>5929</v>
      </c>
      <c r="AC239" s="17" t="str">
        <f>_xlfn.XLOOKUP(B239,'INCIDENT-04-27-2026'!E:E,'INCIDENT-04-27-2026'!F:F,"")</f>
        <v/>
      </c>
      <c r="AD239" s="9"/>
      <c r="AE239" s="7" t="s">
        <v>5465</v>
      </c>
      <c r="AF239" s="6" t="str">
        <f>_xlfn.XLOOKUP(B239,'[13]Input_27-04'!$B:$B,'[13]Input_27-04'!$M:$M,"")</f>
        <v/>
      </c>
      <c r="AG239" s="7"/>
      <c r="AH239" s="3"/>
      <c r="AI239" s="18" t="str">
        <f>_xlfn.XLOOKUP(B239,'[3]Cells Huawei 27042026 10h'!$B:$B,'[3]Cells Huawei 27042026 10h'!$T:$T,"")</f>
        <v/>
      </c>
      <c r="AJ239" s="18" t="str">
        <f>_xlfn.XLOOKUP(B239,'[3]Cells Huawei 27042026 15h'!$B:$B,'[3]Cells Huawei 27042026 15h'!$T:$T,"")</f>
        <v/>
      </c>
      <c r="AK239" s="18" t="str">
        <f>_xlfn.XLOOKUP(B239,'[4]cells down 27042026 11h28'!$B:$B,'[4]cells down 27042026 11h28'!$R:$R,"")</f>
        <v/>
      </c>
      <c r="AL239" s="18" t="str">
        <f>_xlfn.XLOOKUP(B239,'[4]cells down 27042026 18h01'!$B:$B,'[4]cells down 27042026 18h01'!$R:$R,"")</f>
        <v/>
      </c>
      <c r="AM239" s="18" t="str">
        <f>_xlfn.XLOOKUP(B239,'[5]cell downs 27042026 11h'!$B:$B,'[5]cell downs 27042026 11h'!$R:$R,"")</f>
        <v/>
      </c>
      <c r="AN239" s="18" t="str">
        <f>_xlfn.XLOOKUP(B239,'[5]cell downs 27042026 17h40'!$B:$B,'[5]cell downs 27042026 17h40'!$R:$R,"")</f>
        <v/>
      </c>
      <c r="AO239" s="18" t="str">
        <f>_xlfn.XLOOKUP(B239,'[6]ALL SITES DOWN'!$D:$D,'[6]ALL SITES DOWN'!$J:$J,"")</f>
        <v/>
      </c>
      <c r="AP239" s="18" t="str">
        <f>_xlfn.XLOOKUP(B239,'[7]ALL SITES DOWN'!$D:$D,'[7]ALL SITES DOWN'!$J:$J,"")</f>
        <v/>
      </c>
      <c r="AQ239" s="9" t="s">
        <v>5929</v>
      </c>
      <c r="AR239" s="14"/>
      <c r="AS239" s="14" t="s">
        <v>5465</v>
      </c>
      <c r="AT239" s="14" t="str">
        <f>_xlfn.XLOOKUP(B239,'[9]cell downs 18042026 17h'!$B:$B,'[9]cell downs 18042026 17h'!$B:$B,"")</f>
        <v/>
      </c>
      <c r="AU239" s="14" t="str">
        <f>_xlfn.XLOOKUP(B239,'[10]Cells Huawei 19042026 15h'!$B:$B,'[10]Cells Huawei 19042026 15h'!$B:$B,"")</f>
        <v/>
      </c>
      <c r="AV239" s="9" t="str">
        <f>_xlfn.XLOOKUP(B239,'[11]cells down 19042026 9H40'!$B:$B,'[11]cells down 19042026 9H40'!$B:$B,"")</f>
        <v/>
      </c>
    </row>
    <row r="240" spans="1:48" hidden="1" x14ac:dyDescent="0.3">
      <c r="A240" s="1" t="s">
        <v>3238</v>
      </c>
      <c r="B240" s="8" t="s">
        <v>3239</v>
      </c>
      <c r="C240" s="3" t="str">
        <f>_xlfn.XLOOKUP(B240,'[1]daily break down'!$D:$D,'[1]daily break down'!$E:$E,"")</f>
        <v>Yaounde</v>
      </c>
      <c r="D240" s="1" t="s">
        <v>11</v>
      </c>
      <c r="E240" s="1" t="s">
        <v>145</v>
      </c>
      <c r="F240" s="3" t="s">
        <v>37</v>
      </c>
      <c r="G240" s="1" t="s">
        <v>38</v>
      </c>
      <c r="H240" s="29" t="str">
        <f>_xlfn.XLOOKUP(B240,[2]CALCULATION!$B:$B,[2]CALCULATION!$H:$H,"")</f>
        <v>ZTE</v>
      </c>
      <c r="I240" s="26">
        <v>0</v>
      </c>
      <c r="J240" s="26">
        <v>0</v>
      </c>
      <c r="K240" s="26">
        <v>2.4772923782863197E-2</v>
      </c>
      <c r="L240" s="26">
        <v>0</v>
      </c>
      <c r="M240" s="26">
        <v>2.8090248349898168E-2</v>
      </c>
      <c r="N240" s="26">
        <v>0.59872357911498153</v>
      </c>
      <c r="O240" s="26">
        <v>2.682520624484567</v>
      </c>
      <c r="P240" s="114" t="s">
        <v>6363</v>
      </c>
      <c r="Q240" s="42" t="s">
        <v>5538</v>
      </c>
      <c r="R240" s="42"/>
      <c r="S240" s="41" t="str" cm="1">
        <f t="array" ref="S240">IFERROR(_xlfn.IFS(
U240="MPR ISSUE","PDH",
U240="BSS Hardware Issue","BSS",
U240="Sites strategiques, MLL, Pylone, etc.","ENVTECH",
U240="AKTIVCO DEFAUT GE &amp; POWER Cabinet","AKTIVCO",
U240="AKTIVCO Coupure ENEO &amp; Baisse de tension","AKTIVCO GRID ONLY",
U240="Coupure ENEO &amp; Baisse de tension","IHS GRID ONLY",
U240="Defaut GE &amp; POWER Cabinet","IHS",
U240="Sharing","Partners",
U240="Sites strategiques &amp; DataCenter","SST &amp; DC",
U240="Exclu","Exclu",
U240="SAT","SAT",
U240="SPARE-ISSUE","SPARE-ISSUE",
U240="Fiber CAmtel","TRANS_FO_CAMTEL",
U240="Fiber AOF","Fiber AOF",
U240="Projet OCM (HUAWEI)","TRAVAUX-HUAWEI",
U240="Projet OCM (NOKIA)","TRAVAUX-NOKIA",
U240="ACCESS-ISSUE","ACCESS-ISSUE",
U240="Projet OCM (ZTE, NOKIA, autres projets)","TRAVAUX OCM",
U240="No root CAuse","No root cause",
U240="ODU HS","PDH",
U240="IP &amp; VLAN","PDH",
U240="Warehouse HUAWEI","SPARE-ISSUE",
U240="SPARE-HS","SPARE-ISSUE",
U240="Power Telco","BSS",U240="no impacts","no impacts"
),"")</f>
        <v>No root cause</v>
      </c>
      <c r="T240" s="41" t="str" cm="1">
        <f t="array" ref="T240">IFERROR(_xlfn.IFS(
U240="MPR ISSUE","TX ISSUE",
U240="BSS Hardware Issue","RAN ISSUE",
U240="Sites strategiques, MLL, Pylone, etc.","ENVTECH",
U240="AKTIVCO DEFAUT GE &amp; POWER Cabinet","POWER ISSUE",
U240="AKTIVCO Coupure ENEO &amp; Baisse de tension","POWER ISSUE",
U240="Coupure ENEO &amp; Baisse de tension","POWER ISSUE",
U240="Defaut GE &amp; POWER Cabinet","POWER ISSUE",
U240="Sharing","POWER ISSUE",
U240="Sites strategiques &amp; DataCenter","POWER ISSUE",
U240="Exclu","Exclu",
U240="SAT","TX ISSUE",
U240="SPARE-ISSUE","SPARE-ISSUE",
U240="Fiber CAmtel","TX ISSUE",
U240="Fiber AOF","TX ISSUE",
U240="Projet OCM (HUAWEI)","TRAVAUX-HUAWEI",
U240="Projet OCM (NOKIA)","TRAVAUX -NOKIA",
U240="ACCESS-ISSUE","ACCESS-ISSUE",
U240="Projet OCM (ZTE, NOKIA, autres projets)","TRAVAUX OCM",
U240="No root CAuse","No root cause",
U240="ODU HS","TX ISSUE",
U240="IP &amp; VLAN","TX ISSUE",
U240="Warehouse HUAWEI","SPARE-ISSUE",
U240="SPARE-HS","SPARE-ISSUE",
U240="Power Telco","RAN ISSUE",U240="no impacts","no impacts"
),"")</f>
        <v>No root cause</v>
      </c>
      <c r="U240" s="68" t="s">
        <v>5691</v>
      </c>
      <c r="V240" s="41" t="str" cm="1">
        <f t="array" ref="V240">IFERROR(_xlfn.IFS(
U240="MPR ISSUE","ACTIVE",
U240="BSS Hardware Issue","ACTIVE",
U240="Sites strategiques, MLL, Pylone, etc.","PASSIVE",
U240="AKTIVCO DEFAUT GE &amp; POWER Cabinet","PASSIVE",
U240="AKTIVCO Coupure ENEO &amp; Baisse de tension","PASSIVE",
U240="Coupure ENEO &amp; Baisse de tension","PASSIVE",
U240="Defaut GE &amp; POWER Cabinet","PASSIVE",
U240="Sharing","PASSIVE",
U240="Sites strategiques &amp; DataCenter","PASSIVE",
U240="Exclu","Exclu",
U240="SAT","ACTIVE",
U240="SPARE-ISSUE","SPARE-ISSUE",
U240="Fiber CAmtel","ACTIVE",
U240="Fiber AOF","ACTIVE",
U240="Projet OCM (HUAWEI)","PLANNED WORKS",
U240="Projet OCM (NOKIA)","PLANNED WORKS",
U240="ACCESS-ISSUE","ACCESS-ISSUE",
U240="Projet OCM (ZTE, NOKIA, autres projets)","PLANNED WORKS",
U240="No root CAuse","No root cause",
U240="ODU HS","ACTIVE",
U240="IP &amp; VLAN","ACTIVE",
U240="Warehouse HUAWEI","SPARE-ISSUE",
U240="SPARE-HS","SPARE-ISSUE",
U240="Power Telco","ACTIVE", U240="no impacts","no impacts"
),"")</f>
        <v>No root cause</v>
      </c>
      <c r="W240" s="113"/>
      <c r="X240" s="113"/>
      <c r="Y240" s="113"/>
      <c r="Z240" s="113"/>
      <c r="AA240" s="113"/>
      <c r="AB240" s="17" t="s">
        <v>5465</v>
      </c>
      <c r="AC240" s="17" t="str">
        <f>_xlfn.XLOOKUP(B240,'INCIDENT-04-27-2026'!E:E,'INCIDENT-04-27-2026'!F:F,"")</f>
        <v/>
      </c>
      <c r="AD240" s="9"/>
      <c r="AE240" s="7" t="s">
        <v>5465</v>
      </c>
      <c r="AF240" s="6" t="str">
        <f>_xlfn.XLOOKUP(B240,'[13]Input_27-04'!$B:$B,'[13]Input_27-04'!$M:$M,"")</f>
        <v/>
      </c>
      <c r="AG240" s="7"/>
      <c r="AH240" s="3"/>
      <c r="AI240" s="18" t="str">
        <f>_xlfn.XLOOKUP(B240,'[3]Cells Huawei 27042026 10h'!$B:$B,'[3]Cells Huawei 27042026 10h'!$T:$T,"")</f>
        <v/>
      </c>
      <c r="AJ240" s="18" t="str">
        <f>_xlfn.XLOOKUP(B240,'[3]Cells Huawei 27042026 15h'!$B:$B,'[3]Cells Huawei 27042026 15h'!$T:$T,"")</f>
        <v/>
      </c>
      <c r="AK240" s="18" t="str">
        <f>_xlfn.XLOOKUP(B240,'[4]cells down 27042026 11h28'!$B:$B,'[4]cells down 27042026 11h28'!$R:$R,"")</f>
        <v/>
      </c>
      <c r="AL240" s="18" t="str">
        <f>_xlfn.XLOOKUP(B240,'[4]cells down 27042026 18h01'!$B:$B,'[4]cells down 27042026 18h01'!$R:$R,"")</f>
        <v/>
      </c>
      <c r="AM240" s="18" t="str">
        <f>_xlfn.XLOOKUP(B240,'[5]cell downs 27042026 11h'!$B:$B,'[5]cell downs 27042026 11h'!$R:$R,"")</f>
        <v/>
      </c>
      <c r="AN240" s="18" t="str">
        <f>_xlfn.XLOOKUP(B240,'[5]cell downs 27042026 17h40'!$B:$B,'[5]cell downs 27042026 17h40'!$R:$R,"")</f>
        <v/>
      </c>
      <c r="AO240" s="18" t="str">
        <f>_xlfn.XLOOKUP(B240,'[6]ALL SITES DOWN'!$D:$D,'[6]ALL SITES DOWN'!$J:$J,"")</f>
        <v/>
      </c>
      <c r="AP240" s="18" t="str">
        <f>_xlfn.XLOOKUP(B240,'[7]ALL SITES DOWN'!$D:$D,'[7]ALL SITES DOWN'!$J:$J,"")</f>
        <v/>
      </c>
      <c r="AQ240" s="9" t="str">
        <f>_xlfn.XLOOKUP(B240,[8]sheet1!$AC:$AC,[8]sheet1!$AF:$AF,"")</f>
        <v/>
      </c>
      <c r="AR240" s="14"/>
      <c r="AS240" s="14" t="s">
        <v>5465</v>
      </c>
      <c r="AT240" s="14" t="str">
        <f>_xlfn.XLOOKUP(B240,'[9]cell downs 18042026 17h'!$B:$B,'[9]cell downs 18042026 17h'!$B:$B,"")</f>
        <v/>
      </c>
      <c r="AU240" s="14" t="str">
        <f>_xlfn.XLOOKUP(B240,'[10]Cells Huawei 19042026 15h'!$B:$B,'[10]Cells Huawei 19042026 15h'!$B:$B,"")</f>
        <v/>
      </c>
      <c r="AV240" s="9" t="str">
        <f>_xlfn.XLOOKUP(B240,'[11]cells down 19042026 9H40'!$B:$B,'[11]cells down 19042026 9H40'!$B:$B,"")</f>
        <v/>
      </c>
    </row>
    <row r="241" spans="1:48" hidden="1" x14ac:dyDescent="0.3">
      <c r="A241" s="1" t="s">
        <v>1035</v>
      </c>
      <c r="B241" s="8" t="s">
        <v>1036</v>
      </c>
      <c r="C241" s="3" t="str">
        <f>_xlfn.XLOOKUP(B241,'[1]daily break down'!$D:$D,'[1]daily break down'!$E:$E,"")</f>
        <v>NORD-OUEST</v>
      </c>
      <c r="D241" s="1" t="s">
        <v>11</v>
      </c>
      <c r="E241" s="1" t="s">
        <v>12</v>
      </c>
      <c r="F241" s="3" t="s">
        <v>51</v>
      </c>
      <c r="G241" s="1" t="s">
        <v>1035</v>
      </c>
      <c r="H241" s="28" t="str">
        <f>_xlfn.XLOOKUP(B241,[2]CALCULATION!$B:$B,[2]CALCULATION!$H:$H,"")</f>
        <v>NOKIA</v>
      </c>
      <c r="I241" s="26">
        <v>6.0266691493095701</v>
      </c>
      <c r="J241" s="26">
        <v>10.45841858500769</v>
      </c>
      <c r="K241" s="26">
        <v>2.2483256428475631</v>
      </c>
      <c r="L241" s="26">
        <v>2.5944510077532654</v>
      </c>
      <c r="M241" s="26">
        <v>2.4877080640236509</v>
      </c>
      <c r="N241" s="26">
        <v>5.8214409031112941</v>
      </c>
      <c r="O241" s="26">
        <v>2.6812912696673381</v>
      </c>
      <c r="P241" s="114" t="s">
        <v>6362</v>
      </c>
      <c r="Q241" s="42" t="s">
        <v>6353</v>
      </c>
      <c r="R241" s="42"/>
      <c r="S241" s="41" t="str" cm="1">
        <f t="array" ref="S241">IFERROR(_xlfn.IFS(
U241="MPR ISSUE","PDH",
U241="BSS Hardware Issue","BSS",
U241="Sites strategiques, MLL, Pylone, etc.","ENVTECH",
U241="AKTIVCO DEFAUT GE &amp; POWER Cabinet","AKTIVCO",
U241="AKTIVCO Coupure ENEO &amp; Baisse de tension","AKTIVCO GRID ONLY",
U241="Coupure ENEO &amp; Baisse de tension","IHS GRID ONLY",
U241="Defaut GE &amp; POWER Cabinet","IHS",
U241="Sharing","Partners",
U241="Sites strategiques &amp; DataCenter","SST &amp; DC",
U241="Exclu","Exclu",
U241="SAT","SAT",
U241="SPARE-ISSUE","SPARE-ISSUE",
U241="Fiber CAmtel","TRANS_FO_CAMTEL",
U241="Fiber AOF","Fiber AOF",
U241="Projet OCM (HUAWEI)","TRAVAUX-HUAWEI",
U241="Projet OCM (NOKIA)","TRAVAUX-NOKIA",
U241="ACCESS-ISSUE","ACCESS-ISSUE",
U241="Projet OCM (ZTE, NOKIA, autres projets)","TRAVAUX OCM",
U241="No root CAuse","No root cause",
U241="ODU HS","PDH",
U241="IP &amp; VLAN","PDH",
U241="Warehouse HUAWEI","SPARE-ISSUE",
U241="SPARE-HS","SPARE-ISSUE",
U241="Power Telco","BSS",U241="no impacts","no impacts"
),"")</f>
        <v>No root cause</v>
      </c>
      <c r="T241" s="41" t="str" cm="1">
        <f t="array" ref="T241">IFERROR(_xlfn.IFS(
U241="MPR ISSUE","TX ISSUE",
U241="BSS Hardware Issue","RAN ISSUE",
U241="Sites strategiques, MLL, Pylone, etc.","ENVTECH",
U241="AKTIVCO DEFAUT GE &amp; POWER Cabinet","POWER ISSUE",
U241="AKTIVCO Coupure ENEO &amp; Baisse de tension","POWER ISSUE",
U241="Coupure ENEO &amp; Baisse de tension","POWER ISSUE",
U241="Defaut GE &amp; POWER Cabinet","POWER ISSUE",
U241="Sharing","POWER ISSUE",
U241="Sites strategiques &amp; DataCenter","POWER ISSUE",
U241="Exclu","Exclu",
U241="SAT","TX ISSUE",
U241="SPARE-ISSUE","SPARE-ISSUE",
U241="Fiber CAmtel","TX ISSUE",
U241="Fiber AOF","TX ISSUE",
U241="Projet OCM (HUAWEI)","TRAVAUX-HUAWEI",
U241="Projet OCM (NOKIA)","TRAVAUX -NOKIA",
U241="ACCESS-ISSUE","ACCESS-ISSUE",
U241="Projet OCM (ZTE, NOKIA, autres projets)","TRAVAUX OCM",
U241="No root CAuse","No root cause",
U241="ODU HS","TX ISSUE",
U241="IP &amp; VLAN","TX ISSUE",
U241="Warehouse HUAWEI","SPARE-ISSUE",
U241="SPARE-HS","SPARE-ISSUE",
U241="Power Telco","RAN ISSUE",U241="no impacts","no impacts"
),"")</f>
        <v>No root cause</v>
      </c>
      <c r="U241" s="68" t="s">
        <v>5691</v>
      </c>
      <c r="V241" s="41" t="str" cm="1">
        <f t="array" ref="V241">IFERROR(_xlfn.IFS(
U241="MPR ISSUE","ACTIVE",
U241="BSS Hardware Issue","ACTIVE",
U241="Sites strategiques, MLL, Pylone, etc.","PASSIVE",
U241="AKTIVCO DEFAUT GE &amp; POWER Cabinet","PASSIVE",
U241="AKTIVCO Coupure ENEO &amp; Baisse de tension","PASSIVE",
U241="Coupure ENEO &amp; Baisse de tension","PASSIVE",
U241="Defaut GE &amp; POWER Cabinet","PASSIVE",
U241="Sharing","PASSIVE",
U241="Sites strategiques &amp; DataCenter","PASSIVE",
U241="Exclu","Exclu",
U241="SAT","ACTIVE",
U241="SPARE-ISSUE","SPARE-ISSUE",
U241="Fiber CAmtel","ACTIVE",
U241="Fiber AOF","ACTIVE",
U241="Projet OCM (HUAWEI)","PLANNED WORKS",
U241="Projet OCM (NOKIA)","PLANNED WORKS",
U241="ACCESS-ISSUE","ACCESS-ISSUE",
U241="Projet OCM (ZTE, NOKIA, autres projets)","PLANNED WORKS",
U241="No root CAuse","No root cause",
U241="ODU HS","ACTIVE",
U241="IP &amp; VLAN","ACTIVE",
U241="Warehouse HUAWEI","SPARE-ISSUE",
U241="SPARE-HS","SPARE-ISSUE",
U241="Power Telco","ACTIVE", U241="no impacts","no impacts"
),"")</f>
        <v>No root cause</v>
      </c>
      <c r="W241" s="113"/>
      <c r="X241" s="113"/>
      <c r="Y241" s="113"/>
      <c r="Z241" s="113"/>
      <c r="AA241" s="113"/>
      <c r="AB241" s="17" t="s">
        <v>6028</v>
      </c>
      <c r="AC241" s="17" t="str">
        <f>_xlfn.XLOOKUP(B241,'INCIDENT-04-27-2026'!E:E,'INCIDENT-04-27-2026'!F:F,"")</f>
        <v/>
      </c>
      <c r="AD241" s="9"/>
      <c r="AE241" s="7" t="s">
        <v>5465</v>
      </c>
      <c r="AF241" s="6" t="str">
        <f>_xlfn.XLOOKUP(B241,'[13]Input_27-04'!$B:$B,'[13]Input_27-04'!$M:$M,"")</f>
        <v/>
      </c>
      <c r="AG241" s="7"/>
      <c r="AH241" s="3"/>
      <c r="AI241" s="18" t="str">
        <f>_xlfn.XLOOKUP(B241,'[3]Cells Huawei 27042026 10h'!$B:$B,'[3]Cells Huawei 27042026 10h'!$T:$T,"")</f>
        <v/>
      </c>
      <c r="AJ241" s="18" t="str">
        <f>_xlfn.XLOOKUP(B241,'[3]Cells Huawei 27042026 15h'!$B:$B,'[3]Cells Huawei 27042026 15h'!$T:$T,"")</f>
        <v/>
      </c>
      <c r="AK241" s="18" t="str">
        <f>_xlfn.XLOOKUP(B241,'[4]cells down 27042026 11h28'!$B:$B,'[4]cells down 27042026 11h28'!$R:$R,"")</f>
        <v/>
      </c>
      <c r="AL241" s="18" t="str">
        <f>_xlfn.XLOOKUP(B241,'[4]cells down 27042026 18h01'!$B:$B,'[4]cells down 27042026 18h01'!$R:$R,"")</f>
        <v/>
      </c>
      <c r="AM241" s="18" t="str">
        <f>_xlfn.XLOOKUP(B241,'[5]cell downs 27042026 11h'!$B:$B,'[5]cell downs 27042026 11h'!$R:$R,"")</f>
        <v/>
      </c>
      <c r="AN241" s="18" t="str">
        <f>_xlfn.XLOOKUP(B241,'[5]cell downs 27042026 17h40'!$B:$B,'[5]cell downs 27042026 17h40'!$R:$R,"")</f>
        <v/>
      </c>
      <c r="AO241" s="18" t="str">
        <f>_xlfn.XLOOKUP(B241,'[6]ALL SITES DOWN'!$D:$D,'[6]ALL SITES DOWN'!$J:$J,"")</f>
        <v/>
      </c>
      <c r="AP241" s="18" t="str">
        <f>_xlfn.XLOOKUP(B241,'[7]ALL SITES DOWN'!$D:$D,'[7]ALL SITES DOWN'!$J:$J,"")</f>
        <v/>
      </c>
      <c r="AQ241" s="9" t="str">
        <f>_xlfn.XLOOKUP(B241,[8]sheet1!$AC:$AC,[8]sheet1!$AF:$AF,"")</f>
        <v>(04/27/2026 ticket):-INC-20260427-00002042…Others Transmission equipement fault</v>
      </c>
      <c r="AR241" s="14"/>
      <c r="AS241" s="14" t="s">
        <v>5465</v>
      </c>
      <c r="AT241" s="14" t="str">
        <f>_xlfn.XLOOKUP(B241,'[9]cell downs 18042026 17h'!$B:$B,'[9]cell downs 18042026 17h'!$B:$B,"")</f>
        <v/>
      </c>
      <c r="AU241" s="14" t="str">
        <f>_xlfn.XLOOKUP(B241,'[10]Cells Huawei 19042026 15h'!$B:$B,'[10]Cells Huawei 19042026 15h'!$B:$B,"")</f>
        <v/>
      </c>
      <c r="AV241" s="9" t="str">
        <f>_xlfn.XLOOKUP(B241,'[11]cells down 19042026 9H40'!$B:$B,'[11]cells down 19042026 9H40'!$B:$B,"")</f>
        <v/>
      </c>
    </row>
    <row r="242" spans="1:48" hidden="1" x14ac:dyDescent="0.3">
      <c r="A242" s="1" t="s">
        <v>1595</v>
      </c>
      <c r="B242" s="1" t="s">
        <v>1596</v>
      </c>
      <c r="C242" s="3" t="str">
        <f>_xlfn.XLOOKUP(B242,'[1]daily break down'!$D:$D,'[1]daily break down'!$E:$E,"")</f>
        <v>EXTREME-NORD</v>
      </c>
      <c r="D242" s="1" t="s">
        <v>21</v>
      </c>
      <c r="E242" s="1" t="s">
        <v>80</v>
      </c>
      <c r="F242" s="3" t="s">
        <v>55</v>
      </c>
      <c r="G242" s="1" t="s">
        <v>185</v>
      </c>
      <c r="H242" s="27" t="str">
        <f>_xlfn.XLOOKUP(B242,[2]CALCULATION!$B:$B,[2]CALCULATION!$H:$H,"")</f>
        <v>Huawei</v>
      </c>
      <c r="I242" s="26">
        <v>11.204852282747344</v>
      </c>
      <c r="J242" s="26">
        <v>10.204001192810038</v>
      </c>
      <c r="K242" s="26">
        <v>13.827393538850508</v>
      </c>
      <c r="L242" s="26">
        <v>14.358254644967797</v>
      </c>
      <c r="M242" s="26">
        <v>9.8019806924576152</v>
      </c>
      <c r="N242" s="26">
        <v>10.100432893020919</v>
      </c>
      <c r="O242" s="26">
        <v>2.676456697856652</v>
      </c>
      <c r="P242" s="114" t="s">
        <v>6362</v>
      </c>
      <c r="Q242" s="42" t="s">
        <v>6353</v>
      </c>
      <c r="R242" s="42"/>
      <c r="S242" s="41" t="str" cm="1">
        <f t="array" ref="S242">IFERROR(_xlfn.IFS(
U242="MPR ISSUE","PDH",
U242="BSS Hardware Issue","BSS",
U242="Sites strategiques, MLL, Pylone, etc.","ENVTECH",
U242="AKTIVCO DEFAUT GE &amp; POWER Cabinet","AKTIVCO",
U242="AKTIVCO Coupure ENEO &amp; Baisse de tension","AKTIVCO GRID ONLY",
U242="Coupure ENEO &amp; Baisse de tension","IHS GRID ONLY",
U242="Defaut GE &amp; POWER Cabinet","IHS",
U242="Sharing","Partners",
U242="Sites strategiques &amp; DataCenter","SST &amp; DC",
U242="Exclu","Exclu",
U242="SAT","SAT",
U242="SPARE-ISSUE","SPARE-ISSUE",
U242="Fiber CAmtel","TRANS_FO_CAMTEL",
U242="Fiber AOF","Fiber AOF",
U242="Projet OCM (HUAWEI)","TRAVAUX-HUAWEI",
U242="Projet OCM (NOKIA)","TRAVAUX-NOKIA",
U242="ACCESS-ISSUE","ACCESS-ISSUE",
U242="Projet OCM (ZTE, NOKIA, autres projets)","TRAVAUX OCM",
U242="No root CAuse","No root cause",
U242="ODU HS","PDH",
U242="IP &amp; VLAN","PDH",
U242="Warehouse HUAWEI","SPARE-ISSUE",
U242="SPARE-HS","SPARE-ISSUE",
U242="Power Telco","BSS",U242="no impacts","no impacts"
),"")</f>
        <v/>
      </c>
      <c r="T242" s="41" t="str" cm="1">
        <f t="array" ref="T242">IFERROR(_xlfn.IFS(
U242="MPR ISSUE","TX ISSUE",
U242="BSS Hardware Issue","RAN ISSUE",
U242="Sites strategiques, MLL, Pylone, etc.","ENVTECH",
U242="AKTIVCO DEFAUT GE &amp; POWER Cabinet","POWER ISSUE",
U242="AKTIVCO Coupure ENEO &amp; Baisse de tension","POWER ISSUE",
U242="Coupure ENEO &amp; Baisse de tension","POWER ISSUE",
U242="Defaut GE &amp; POWER Cabinet","POWER ISSUE",
U242="Sharing","POWER ISSUE",
U242="Sites strategiques &amp; DataCenter","POWER ISSUE",
U242="Exclu","Exclu",
U242="SAT","TX ISSUE",
U242="SPARE-ISSUE","SPARE-ISSUE",
U242="Fiber CAmtel","TX ISSUE",
U242="Fiber AOF","TX ISSUE",
U242="Projet OCM (HUAWEI)","TRAVAUX-HUAWEI",
U242="Projet OCM (NOKIA)","TRAVAUX -NOKIA",
U242="ACCESS-ISSUE","ACCESS-ISSUE",
U242="Projet OCM (ZTE, NOKIA, autres projets)","TRAVAUX OCM",
U242="No root CAuse","No root cause",
U242="ODU HS","TX ISSUE",
U242="IP &amp; VLAN","TX ISSUE",
U242="Warehouse HUAWEI","SPARE-ISSUE",
U242="SPARE-HS","SPARE-ISSUE",
U242="Power Telco","RAN ISSUE",U242="no impacts","no impacts"
),"")</f>
        <v/>
      </c>
      <c r="U242" s="68"/>
      <c r="V242" s="41" t="str" cm="1">
        <f t="array" ref="V242">IFERROR(_xlfn.IFS(
U242="MPR ISSUE","ACTIVE",
U242="BSS Hardware Issue","ACTIVE",
U242="Sites strategiques, MLL, Pylone, etc.","PASSIVE",
U242="AKTIVCO DEFAUT GE &amp; POWER Cabinet","PASSIVE",
U242="AKTIVCO Coupure ENEO &amp; Baisse de tension","PASSIVE",
U242="Coupure ENEO &amp; Baisse de tension","PASSIVE",
U242="Defaut GE &amp; POWER Cabinet","PASSIVE",
U242="Sharing","PASSIVE",
U242="Sites strategiques &amp; DataCenter","PASSIVE",
U242="Exclu","Exclu",
U242="SAT","ACTIVE",
U242="SPARE-ISSUE","SPARE-ISSUE",
U242="Fiber CAmtel","ACTIVE",
U242="Fiber AOF","ACTIVE",
U242="Projet OCM (HUAWEI)","PLANNED WORKS",
U242="Projet OCM (NOKIA)","PLANNED WORKS",
U242="ACCESS-ISSUE","ACCESS-ISSUE",
U242="Projet OCM (ZTE, NOKIA, autres projets)","PLANNED WORKS",
U242="No root CAuse","No root cause",
U242="ODU HS","ACTIVE",
U242="IP &amp; VLAN","ACTIVE",
U242="Warehouse HUAWEI","SPARE-ISSUE",
U242="SPARE-HS","SPARE-ISSUE",
U242="Power Telco","ACTIVE", U242="no impacts","no impacts"
),"")</f>
        <v/>
      </c>
      <c r="W242" s="113"/>
      <c r="X242" s="113"/>
      <c r="Y242" s="113"/>
      <c r="Z242" s="113"/>
      <c r="AA242" s="113"/>
      <c r="AB242" s="17" t="s">
        <v>5465</v>
      </c>
      <c r="AC242" s="17" t="str">
        <f>_xlfn.XLOOKUP(B242,'INCIDENT-04-27-2026'!E:E,'INCIDENT-04-27-2026'!F:F,"")</f>
        <v/>
      </c>
      <c r="AD242" s="9"/>
      <c r="AE242" s="7" t="s">
        <v>5465</v>
      </c>
      <c r="AF242" s="6" t="str">
        <f>_xlfn.XLOOKUP(B242,'[13]Input_27-04'!$B:$B,'[13]Input_27-04'!$M:$M,"")</f>
        <v/>
      </c>
      <c r="AG242" s="7"/>
      <c r="AH242" s="3"/>
      <c r="AI242" s="18" t="str">
        <f>_xlfn.XLOOKUP(B242,'[3]Cells Huawei 27042026 10h'!$B:$B,'[3]Cells Huawei 27042026 10h'!$T:$T,"")</f>
        <v/>
      </c>
      <c r="AJ242" s="18" t="str">
        <f>_xlfn.XLOOKUP(B242,'[3]Cells Huawei 27042026 15h'!$B:$B,'[3]Cells Huawei 27042026 15h'!$T:$T,"")</f>
        <v/>
      </c>
      <c r="AK242" s="18" t="str">
        <f>_xlfn.XLOOKUP(B242,'[4]cells down 27042026 11h28'!$B:$B,'[4]cells down 27042026 11h28'!$R:$R,"")</f>
        <v/>
      </c>
      <c r="AL242" s="18" t="str">
        <f>_xlfn.XLOOKUP(B242,'[4]cells down 27042026 18h01'!$B:$B,'[4]cells down 27042026 18h01'!$R:$R,"")</f>
        <v/>
      </c>
      <c r="AM242" s="18" t="str">
        <f>_xlfn.XLOOKUP(B242,'[5]cell downs 27042026 11h'!$B:$B,'[5]cell downs 27042026 11h'!$R:$R,"")</f>
        <v/>
      </c>
      <c r="AN242" s="18" t="str">
        <f>_xlfn.XLOOKUP(B242,'[5]cell downs 27042026 17h40'!$B:$B,'[5]cell downs 27042026 17h40'!$R:$R,"")</f>
        <v/>
      </c>
      <c r="AO242" s="18" t="str">
        <f>_xlfn.XLOOKUP(B242,'[6]ALL SITES DOWN'!$D:$D,'[6]ALL SITES DOWN'!$J:$J,"")</f>
        <v/>
      </c>
      <c r="AP242" s="18" t="str">
        <f>_xlfn.XLOOKUP(B242,'[7]ALL SITES DOWN'!$D:$D,'[7]ALL SITES DOWN'!$J:$J,"")</f>
        <v/>
      </c>
      <c r="AQ242" s="9" t="str">
        <f>_xlfn.XLOOKUP(B242,[8]sheet1!$AC:$AC,[8]sheet1!$AF:$AF,"")</f>
        <v/>
      </c>
      <c r="AR242" s="14"/>
      <c r="AS242" s="14" t="s">
        <v>5465</v>
      </c>
      <c r="AT242" s="14" t="str">
        <f>_xlfn.XLOOKUP(B242,'[9]cell downs 18042026 17h'!$B:$B,'[9]cell downs 18042026 17h'!$B:$B,"")</f>
        <v/>
      </c>
      <c r="AU242" s="14" t="str">
        <f>_xlfn.XLOOKUP(B242,'[10]Cells Huawei 19042026 15h'!$B:$B,'[10]Cells Huawei 19042026 15h'!$B:$B,"")</f>
        <v/>
      </c>
      <c r="AV242" s="9" t="str">
        <f>_xlfn.XLOOKUP(B242,'[11]cells down 19042026 9H40'!$B:$B,'[11]cells down 19042026 9H40'!$B:$B,"")</f>
        <v/>
      </c>
    </row>
    <row r="243" spans="1:48" hidden="1" x14ac:dyDescent="0.3">
      <c r="A243" s="1" t="s">
        <v>1793</v>
      </c>
      <c r="B243" s="1" t="s">
        <v>1794</v>
      </c>
      <c r="C243" s="3" t="str">
        <f>_xlfn.XLOOKUP(B243,'[1]daily break down'!$D:$D,'[1]daily break down'!$E:$E,"")</f>
        <v>NORD-OUEST</v>
      </c>
      <c r="D243" s="1" t="s">
        <v>11</v>
      </c>
      <c r="E243" s="1" t="s">
        <v>154</v>
      </c>
      <c r="F243" s="3" t="s">
        <v>51</v>
      </c>
      <c r="G243" s="1" t="s">
        <v>1793</v>
      </c>
      <c r="H243" s="28" t="str">
        <f>_xlfn.XLOOKUP(B243,[2]CALCULATION!$B:$B,[2]CALCULATION!$H:$H,"")</f>
        <v>NOKIA</v>
      </c>
      <c r="I243" s="26">
        <v>3.3237808653865364</v>
      </c>
      <c r="J243" s="26">
        <v>2.5296026629912141</v>
      </c>
      <c r="K243" s="26">
        <v>9.6398598305524719E-2</v>
      </c>
      <c r="L243" s="26">
        <v>7.5799082848933049E-3</v>
      </c>
      <c r="M243" s="26">
        <v>4.6371203625230331E-3</v>
      </c>
      <c r="N243" s="26">
        <v>2.3402119663387868</v>
      </c>
      <c r="O243" s="26">
        <v>2.630388690562818</v>
      </c>
      <c r="P243" s="114" t="s">
        <v>6362</v>
      </c>
      <c r="Q243" s="42" t="s">
        <v>6353</v>
      </c>
      <c r="R243" s="42"/>
      <c r="S243" s="41" t="str" cm="1">
        <f t="array" ref="S243">IFERROR(_xlfn.IFS(
U243="MPR ISSUE","PDH",
U243="BSS Hardware Issue","BSS",
U243="Sites strategiques, MLL, Pylone, etc.","ENVTECH",
U243="AKTIVCO DEFAUT GE &amp; POWER Cabinet","AKTIVCO",
U243="AKTIVCO Coupure ENEO &amp; Baisse de tension","AKTIVCO GRID ONLY",
U243="Coupure ENEO &amp; Baisse de tension","IHS GRID ONLY",
U243="Defaut GE &amp; POWER Cabinet","IHS",
U243="Sharing","Partners",
U243="Sites strategiques &amp; DataCenter","SST &amp; DC",
U243="Exclu","Exclu",
U243="SAT","SAT",
U243="SPARE-ISSUE","SPARE-ISSUE",
U243="Fiber CAmtel","TRANS_FO_CAMTEL",
U243="Fiber AOF","Fiber AOF",
U243="Projet OCM (HUAWEI)","TRAVAUX-HUAWEI",
U243="Projet OCM (NOKIA)","TRAVAUX-NOKIA",
U243="ACCESS-ISSUE","ACCESS-ISSUE",
U243="Projet OCM (ZTE, NOKIA, autres projets)","TRAVAUX OCM",
U243="No root CAuse","No root cause",
U243="ODU HS","PDH",
U243="IP &amp; VLAN","PDH",
U243="Warehouse HUAWEI","SPARE-ISSUE",
U243="SPARE-HS","SPARE-ISSUE",
U243="Power Telco","BSS",U243="no impacts","no impacts"
),"")</f>
        <v>ACCESS-ISSUE</v>
      </c>
      <c r="T243" s="41" t="str" cm="1">
        <f t="array" ref="T243">IFERROR(_xlfn.IFS(
U243="MPR ISSUE","TX ISSUE",
U243="BSS Hardware Issue","RAN ISSUE",
U243="Sites strategiques, MLL, Pylone, etc.","ENVTECH",
U243="AKTIVCO DEFAUT GE &amp; POWER Cabinet","POWER ISSUE",
U243="AKTIVCO Coupure ENEO &amp; Baisse de tension","POWER ISSUE",
U243="Coupure ENEO &amp; Baisse de tension","POWER ISSUE",
U243="Defaut GE &amp; POWER Cabinet","POWER ISSUE",
U243="Sharing","POWER ISSUE",
U243="Sites strategiques &amp; DataCenter","POWER ISSUE",
U243="Exclu","Exclu",
U243="SAT","TX ISSUE",
U243="SPARE-ISSUE","SPARE-ISSUE",
U243="Fiber CAmtel","TX ISSUE",
U243="Fiber AOF","TX ISSUE",
U243="Projet OCM (HUAWEI)","TRAVAUX-HUAWEI",
U243="Projet OCM (NOKIA)","TRAVAUX -NOKIA",
U243="ACCESS-ISSUE","ACCESS-ISSUE",
U243="Projet OCM (ZTE, NOKIA, autres projets)","TRAVAUX OCM",
U243="No root CAuse","No root cause",
U243="ODU HS","TX ISSUE",
U243="IP &amp; VLAN","TX ISSUE",
U243="Warehouse HUAWEI","SPARE-ISSUE",
U243="SPARE-HS","SPARE-ISSUE",
U243="Power Telco","RAN ISSUE",U243="no impacts","no impacts"
),"")</f>
        <v>ACCESS-ISSUE</v>
      </c>
      <c r="U243" s="68" t="s">
        <v>25</v>
      </c>
      <c r="V243" s="41" t="str" cm="1">
        <f t="array" ref="V243">IFERROR(_xlfn.IFS(
U243="MPR ISSUE","ACTIVE",
U243="BSS Hardware Issue","ACTIVE",
U243="Sites strategiques, MLL, Pylone, etc.","PASSIVE",
U243="AKTIVCO DEFAUT GE &amp; POWER Cabinet","PASSIVE",
U243="AKTIVCO Coupure ENEO &amp; Baisse de tension","PASSIVE",
U243="Coupure ENEO &amp; Baisse de tension","PASSIVE",
U243="Defaut GE &amp; POWER Cabinet","PASSIVE",
U243="Sharing","PASSIVE",
U243="Sites strategiques &amp; DataCenter","PASSIVE",
U243="Exclu","Exclu",
U243="SAT","ACTIVE",
U243="SPARE-ISSUE","SPARE-ISSUE",
U243="Fiber CAmtel","ACTIVE",
U243="Fiber AOF","ACTIVE",
U243="Projet OCM (HUAWEI)","PLANNED WORKS",
U243="Projet OCM (NOKIA)","PLANNED WORKS",
U243="ACCESS-ISSUE","ACCESS-ISSUE",
U243="Projet OCM (ZTE, NOKIA, autres projets)","PLANNED WORKS",
U243="No root CAuse","No root cause",
U243="ODU HS","ACTIVE",
U243="IP &amp; VLAN","ACTIVE",
U243="Warehouse HUAWEI","SPARE-ISSUE",
U243="SPARE-HS","SPARE-ISSUE",
U243="Power Telco","ACTIVE", U243="no impacts","no impacts"
),"")</f>
        <v>ACCESS-ISSUE</v>
      </c>
      <c r="W243" s="113"/>
      <c r="X243" s="113"/>
      <c r="Y243" s="113"/>
      <c r="Z243" s="113"/>
      <c r="AA243" s="113"/>
      <c r="AB243" s="17" t="s">
        <v>6274</v>
      </c>
      <c r="AC243" s="17" t="str">
        <f>_xlfn.XLOOKUP(B243,'INCIDENT-04-27-2026'!E:E,'INCIDENT-04-27-2026'!F:F,"")</f>
        <v/>
      </c>
      <c r="AD243" s="9"/>
      <c r="AE243" s="7" t="s">
        <v>5465</v>
      </c>
      <c r="AF243" s="6" t="str">
        <f>_xlfn.XLOOKUP(B243,'[13]Input_27-04'!$B:$B,'[13]Input_27-04'!$M:$M,"")</f>
        <v/>
      </c>
      <c r="AG243" s="7"/>
      <c r="AH243" s="3"/>
      <c r="AI243" s="18" t="str">
        <f>_xlfn.XLOOKUP(B243,'[3]Cells Huawei 27042026 10h'!$B:$B,'[3]Cells Huawei 27042026 10h'!$T:$T,"")</f>
        <v/>
      </c>
      <c r="AJ243" s="18" t="str">
        <f>_xlfn.XLOOKUP(B243,'[3]Cells Huawei 27042026 15h'!$B:$B,'[3]Cells Huawei 27042026 15h'!$T:$T,"")</f>
        <v/>
      </c>
      <c r="AK243" s="18" t="str">
        <f>_xlfn.XLOOKUP(B243,'[4]cells down 27042026 11h28'!$B:$B,'[4]cells down 27042026 11h28'!$R:$R,"")</f>
        <v/>
      </c>
      <c r="AL243" s="18" t="str">
        <f>_xlfn.XLOOKUP(B243,'[4]cells down 27042026 18h01'!$B:$B,'[4]cells down 27042026 18h01'!$R:$R,"")</f>
        <v/>
      </c>
      <c r="AM243" s="18" t="str">
        <f>_xlfn.XLOOKUP(B243,'[5]cell downs 27042026 11h'!$B:$B,'[5]cell downs 27042026 11h'!$R:$R,"")</f>
        <v>(04/27/2026 cell nokia):-
27/04/2026 : Ghost town 
23/04/2026 : Check breaker and  interconnection AREA(sfp, optical fiber) between system and radio module, swap its if needed|| ETA : 24/04/2026 || UP After remote reset</v>
      </c>
      <c r="AN243" s="18" t="str">
        <f>_xlfn.XLOOKUP(B243,'[5]cell downs 27042026 17h40'!$B:$B,'[5]cell downs 27042026 17h40'!$R:$R,"")</f>
        <v>(04/27/2026 cell nokia):-23/04/2026 : Check breaker and  interconnection AREA(sfp, optical fiber) between system and radio module, swap its if needed|| ETA : 24/04/2026 || UP After remote reset</v>
      </c>
      <c r="AO243" s="18" t="str">
        <f>_xlfn.XLOOKUP(B243,'[6]ALL SITES DOWN'!$D:$D,'[6]ALL SITES DOWN'!$J:$J,"")</f>
        <v/>
      </c>
      <c r="AP243" s="18" t="str">
        <f>_xlfn.XLOOKUP(B243,'[7]ALL SITES DOWN'!$D:$D,'[7]ALL SITES DOWN'!$J:$J,"")</f>
        <v/>
      </c>
      <c r="AQ243" s="9" t="str">
        <f>_xlfn.XLOOKUP(B243,[8]sheet1!$AC:$AC,[8]sheet1!$AF:$AF,"")</f>
        <v/>
      </c>
      <c r="AR243" s="14"/>
      <c r="AS243" s="14" t="s">
        <v>5465</v>
      </c>
      <c r="AT243" s="14" t="str">
        <f>_xlfn.XLOOKUP(B243,'[9]cell downs 18042026 17h'!$B:$B,'[9]cell downs 18042026 17h'!$B:$B,"")</f>
        <v/>
      </c>
      <c r="AU243" s="14" t="str">
        <f>_xlfn.XLOOKUP(B243,'[10]Cells Huawei 19042026 15h'!$B:$B,'[10]Cells Huawei 19042026 15h'!$B:$B,"")</f>
        <v/>
      </c>
      <c r="AV243" s="9" t="str">
        <f>_xlfn.XLOOKUP(B243,'[11]cells down 19042026 9H40'!$B:$B,'[11]cells down 19042026 9H40'!$B:$B,"")</f>
        <v/>
      </c>
    </row>
    <row r="244" spans="1:48" hidden="1" x14ac:dyDescent="0.3">
      <c r="A244" s="1" t="s">
        <v>326</v>
      </c>
      <c r="B244" s="8" t="s">
        <v>327</v>
      </c>
      <c r="C244" s="3" t="str">
        <f>_xlfn.XLOOKUP(B244,'[1]daily break down'!$D:$D,'[1]daily break down'!$E:$E,"")</f>
        <v>Douala</v>
      </c>
      <c r="D244" s="1" t="s">
        <v>21</v>
      </c>
      <c r="E244" s="1" t="s">
        <v>125</v>
      </c>
      <c r="F244" s="3" t="s">
        <v>31</v>
      </c>
      <c r="G244" s="1" t="s">
        <v>32</v>
      </c>
      <c r="H244" s="29" t="str">
        <f>_xlfn.XLOOKUP(B244,[2]CALCULATION!$B:$B,[2]CALCULATION!$H:$H,"")</f>
        <v>ZTE</v>
      </c>
      <c r="I244" s="26">
        <v>16.078768980090342</v>
      </c>
      <c r="J244" s="26">
        <v>0</v>
      </c>
      <c r="K244" s="26">
        <v>0</v>
      </c>
      <c r="L244" s="26">
        <v>0</v>
      </c>
      <c r="M244" s="26">
        <v>0</v>
      </c>
      <c r="N244" s="26">
        <v>0</v>
      </c>
      <c r="O244" s="26">
        <v>2.5879412041674152</v>
      </c>
      <c r="P244" s="114" t="s">
        <v>6363</v>
      </c>
      <c r="Q244" s="42" t="s">
        <v>5538</v>
      </c>
      <c r="R244" s="42"/>
      <c r="S244" s="41" t="str" cm="1">
        <f t="array" ref="S244">IFERROR(_xlfn.IFS(
U244="MPR ISSUE","PDH",
U244="BSS Hardware Issue","BSS",
U244="Sites strategiques, MLL, Pylone, etc.","ENVTECH",
U244="AKTIVCO DEFAUT GE &amp; POWER Cabinet","AKTIVCO",
U244="AKTIVCO Coupure ENEO &amp; Baisse de tension","AKTIVCO GRID ONLY",
U244="Coupure ENEO &amp; Baisse de tension","IHS GRID ONLY",
U244="Defaut GE &amp; POWER Cabinet","IHS",
U244="Sharing","Partners",
U244="Sites strategiques &amp; DataCenter","SST &amp; DC",
U244="Exclu","Exclu",
U244="SAT","SAT",
U244="SPARE-ISSUE","SPARE-ISSUE",
U244="Fiber CAmtel","TRANS_FO_CAMTEL",
U244="Fiber AOF","Fiber AOF",
U244="Projet OCM (HUAWEI)","TRAVAUX-HUAWEI",
U244="Projet OCM (NOKIA)","TRAVAUX-NOKIA",
U244="ACCESS-ISSUE","ACCESS-ISSUE",
U244="Projet OCM (ZTE, NOKIA, autres projets)","TRAVAUX OCM",
U244="No root CAuse","No root cause",
U244="ODU HS","PDH",
U244="IP &amp; VLAN","PDH",
U244="Warehouse HUAWEI","SPARE-ISSUE",
U244="SPARE-HS","SPARE-ISSUE",
U244="Power Telco","BSS",U244="no impacts","no impacts"
),"")</f>
        <v>AKTIVCO GRID ONLY</v>
      </c>
      <c r="T244" s="41" t="str" cm="1">
        <f t="array" ref="T244">IFERROR(_xlfn.IFS(
U244="MPR ISSUE","TX ISSUE",
U244="BSS Hardware Issue","RAN ISSUE",
U244="Sites strategiques, MLL, Pylone, etc.","ENVTECH",
U244="AKTIVCO DEFAUT GE &amp; POWER Cabinet","POWER ISSUE",
U244="AKTIVCO Coupure ENEO &amp; Baisse de tension","POWER ISSUE",
U244="Coupure ENEO &amp; Baisse de tension","POWER ISSUE",
U244="Defaut GE &amp; POWER Cabinet","POWER ISSUE",
U244="Sharing","POWER ISSUE",
U244="Sites strategiques &amp; DataCenter","POWER ISSUE",
U244="Exclu","Exclu",
U244="SAT","TX ISSUE",
U244="SPARE-ISSUE","SPARE-ISSUE",
U244="Fiber CAmtel","TX ISSUE",
U244="Fiber AOF","TX ISSUE",
U244="Projet OCM (HUAWEI)","TRAVAUX-HUAWEI",
U244="Projet OCM (NOKIA)","TRAVAUX -NOKIA",
U244="ACCESS-ISSUE","ACCESS-ISSUE",
U244="Projet OCM (ZTE, NOKIA, autres projets)","TRAVAUX OCM",
U244="No root CAuse","No root cause",
U244="ODU HS","TX ISSUE",
U244="IP &amp; VLAN","TX ISSUE",
U244="Warehouse HUAWEI","SPARE-ISSUE",
U244="SPARE-HS","SPARE-ISSUE",
U244="Power Telco","RAN ISSUE",U244="no impacts","no impacts"
),"")</f>
        <v>POWER ISSUE</v>
      </c>
      <c r="U244" s="68" t="s">
        <v>5326</v>
      </c>
      <c r="V244" s="41" t="str" cm="1">
        <f t="array" ref="V244">IFERROR(_xlfn.IFS(
U244="MPR ISSUE","ACTIVE",
U244="BSS Hardware Issue","ACTIVE",
U244="Sites strategiques, MLL, Pylone, etc.","PASSIVE",
U244="AKTIVCO DEFAUT GE &amp; POWER Cabinet","PASSIVE",
U244="AKTIVCO Coupure ENEO &amp; Baisse de tension","PASSIVE",
U244="Coupure ENEO &amp; Baisse de tension","PASSIVE",
U244="Defaut GE &amp; POWER Cabinet","PASSIVE",
U244="Sharing","PASSIVE",
U244="Sites strategiques &amp; DataCenter","PASSIVE",
U244="Exclu","Exclu",
U244="SAT","ACTIVE",
U244="SPARE-ISSUE","SPARE-ISSUE",
U244="Fiber CAmtel","ACTIVE",
U244="Fiber AOF","ACTIVE",
U244="Projet OCM (HUAWEI)","PLANNED WORKS",
U244="Projet OCM (NOKIA)","PLANNED WORKS",
U244="ACCESS-ISSUE","ACCESS-ISSUE",
U244="Projet OCM (ZTE, NOKIA, autres projets)","PLANNED WORKS",
U244="No root CAuse","No root cause",
U244="ODU HS","ACTIVE",
U244="IP &amp; VLAN","ACTIVE",
U244="Warehouse HUAWEI","SPARE-ISSUE",
U244="SPARE-HS","SPARE-ISSUE",
U244="Power Telco","ACTIVE", U244="no impacts","no impacts"
),"")</f>
        <v>PASSIVE</v>
      </c>
      <c r="W244" s="113"/>
      <c r="X244" s="113"/>
      <c r="Y244" s="113"/>
      <c r="Z244" s="113"/>
      <c r="AA244" s="113"/>
      <c r="AB244" s="17" t="s">
        <v>5989</v>
      </c>
      <c r="AC244" s="17" t="str">
        <f>_xlfn.XLOOKUP(B244,'INCIDENT-04-27-2026'!E:E,'INCIDENT-04-27-2026'!F:F,"")</f>
        <v/>
      </c>
      <c r="AD244" s="9"/>
      <c r="AE244" s="7" t="s">
        <v>5465</v>
      </c>
      <c r="AF244" s="6" t="str">
        <f>_xlfn.XLOOKUP(B244,'[13]Input_27-04'!$B:$B,'[13]Input_27-04'!$M:$M,"")</f>
        <v>No power issue</v>
      </c>
      <c r="AG244" s="7"/>
      <c r="AH244" s="3"/>
      <c r="AI244" s="18" t="str">
        <f>_xlfn.XLOOKUP(B244,'[3]Cells Huawei 27042026 10h'!$B:$B,'[3]Cells Huawei 27042026 10h'!$T:$T,"")</f>
        <v/>
      </c>
      <c r="AJ244" s="18" t="str">
        <f>_xlfn.XLOOKUP(B244,'[3]Cells Huawei 27042026 15h'!$B:$B,'[3]Cells Huawei 27042026 15h'!$T:$T,"")</f>
        <v/>
      </c>
      <c r="AK244" s="18" t="str">
        <f>_xlfn.XLOOKUP(B244,'[4]cells down 27042026 11h28'!$B:$B,'[4]cells down 27042026 11h28'!$R:$R,"")</f>
        <v/>
      </c>
      <c r="AL244" s="18" t="str">
        <f>_xlfn.XLOOKUP(B244,'[4]cells down 27042026 18h01'!$B:$B,'[4]cells down 27042026 18h01'!$R:$R,"")</f>
        <v/>
      </c>
      <c r="AM244" s="18" t="str">
        <f>_xlfn.XLOOKUP(B244,'[5]cell downs 27042026 11h'!$B:$B,'[5]cell downs 27042026 11h'!$R:$R,"")</f>
        <v/>
      </c>
      <c r="AN244" s="18" t="str">
        <f>_xlfn.XLOOKUP(B244,'[5]cell downs 27042026 17h40'!$B:$B,'[5]cell downs 27042026 17h40'!$R:$R,"")</f>
        <v/>
      </c>
      <c r="AO244" s="18" t="str">
        <f>_xlfn.XLOOKUP(B244,'[6]ALL SITES DOWN'!$D:$D,'[6]ALL SITES DOWN'!$J:$J,"")</f>
        <v/>
      </c>
      <c r="AP244" s="18" t="str">
        <f>_xlfn.XLOOKUP(B244,'[7]ALL SITES DOWN'!$D:$D,'[7]ALL SITES DOWN'!$J:$J,"")</f>
        <v/>
      </c>
      <c r="AQ244" s="9" t="str">
        <f>_xlfn.XLOOKUP(B244,[8]sheet1!$AC:$AC,[8]sheet1!$AF:$AF,"")</f>
        <v>(04/27/2026 ticket):-INC-20260427-00016405…2026-04-27 22:06:52… grid only site probable grid outage / FME will check</v>
      </c>
      <c r="AR244" s="14"/>
      <c r="AS244" s="14" t="s">
        <v>5465</v>
      </c>
      <c r="AT244" s="14" t="str">
        <f>_xlfn.XLOOKUP(B244,'[9]cell downs 18042026 17h'!$B:$B,'[9]cell downs 18042026 17h'!$B:$B,"")</f>
        <v/>
      </c>
      <c r="AU244" s="14" t="str">
        <f>_xlfn.XLOOKUP(B244,'[10]Cells Huawei 19042026 15h'!$B:$B,'[10]Cells Huawei 19042026 15h'!$B:$B,"")</f>
        <v/>
      </c>
      <c r="AV244" s="9" t="str">
        <f>_xlfn.XLOOKUP(B244,'[11]cells down 19042026 9H40'!$B:$B,'[11]cells down 19042026 9H40'!$B:$B,"")</f>
        <v/>
      </c>
    </row>
    <row r="245" spans="1:48" hidden="1" x14ac:dyDescent="0.3">
      <c r="A245" s="1" t="s">
        <v>5174</v>
      </c>
      <c r="B245" s="8" t="s">
        <v>5175</v>
      </c>
      <c r="C245" s="3" t="str">
        <f>_xlfn.XLOOKUP(B245,'[1]daily break down'!$D:$D,'[1]daily break down'!$E:$E,"")</f>
        <v>OUEST</v>
      </c>
      <c r="D245" s="1" t="s">
        <v>11</v>
      </c>
      <c r="E245" s="1" t="s">
        <v>12</v>
      </c>
      <c r="F245" s="3" t="s">
        <v>102</v>
      </c>
      <c r="G245" s="1" t="s">
        <v>4469</v>
      </c>
      <c r="H245" s="27" t="str">
        <f>_xlfn.XLOOKUP(B245,[2]CALCULATION!$B:$B,[2]CALCULATION!$H:$H,"")</f>
        <v>HUAWEI</v>
      </c>
      <c r="I245" s="26">
        <v>0</v>
      </c>
      <c r="J245" s="26">
        <v>0</v>
      </c>
      <c r="K245" s="26">
        <v>0</v>
      </c>
      <c r="L245" s="26">
        <v>0.49481641283783206</v>
      </c>
      <c r="M245" s="26">
        <v>0.74004873970202556</v>
      </c>
      <c r="N245" s="26">
        <v>0</v>
      </c>
      <c r="O245" s="26">
        <v>2.5522353773759896</v>
      </c>
      <c r="P245" s="114" t="s">
        <v>6363</v>
      </c>
      <c r="Q245" s="42" t="s">
        <v>5538</v>
      </c>
      <c r="R245" s="42"/>
      <c r="S245" s="41" t="str" cm="1">
        <f t="array" ref="S245">IFERROR(_xlfn.IFS(
U245="MPR ISSUE","PDH",
U245="BSS Hardware Issue","BSS",
U245="Sites strategiques, MLL, Pylone, etc.","ENVTECH",
U245="AKTIVCO DEFAUT GE &amp; POWER Cabinet","AKTIVCO",
U245="AKTIVCO Coupure ENEO &amp; Baisse de tension","AKTIVCO GRID ONLY",
U245="Coupure ENEO &amp; Baisse de tension","IHS GRID ONLY",
U245="Defaut GE &amp; POWER Cabinet","IHS",
U245="Sharing","Partners",
U245="Sites strategiques &amp; DataCenter","SST &amp; DC",
U245="Exclu","Exclu",
U245="SAT","SAT",
U245="SPARE-ISSUE","SPARE-ISSUE",
U245="Fiber CAmtel","TRANS_FO_CAMTEL",
U245="Fiber AOF","Fiber AOF",
U245="Projet OCM (HUAWEI)","TRAVAUX-HUAWEI",
U245="Projet OCM (NOKIA)","TRAVAUX-NOKIA",
U245="ACCESS-ISSUE","ACCESS-ISSUE",
U245="Projet OCM (ZTE, NOKIA, autres projets)","TRAVAUX OCM",
U245="No root CAuse","No root cause",
U245="ODU HS","PDH",
U245="IP &amp; VLAN","PDH",
U245="Warehouse HUAWEI","SPARE-ISSUE",
U245="SPARE-HS","SPARE-ISSUE",
U245="Power Telco","BSS",U245="no impacts","no impacts"
),"")</f>
        <v>No root cause</v>
      </c>
      <c r="T245" s="41" t="str" cm="1">
        <f t="array" ref="T245">IFERROR(_xlfn.IFS(
U245="MPR ISSUE","TX ISSUE",
U245="BSS Hardware Issue","RAN ISSUE",
U245="Sites strategiques, MLL, Pylone, etc.","ENVTECH",
U245="AKTIVCO DEFAUT GE &amp; POWER Cabinet","POWER ISSUE",
U245="AKTIVCO Coupure ENEO &amp; Baisse de tension","POWER ISSUE",
U245="Coupure ENEO &amp; Baisse de tension","POWER ISSUE",
U245="Defaut GE &amp; POWER Cabinet","POWER ISSUE",
U245="Sharing","POWER ISSUE",
U245="Sites strategiques &amp; DataCenter","POWER ISSUE",
U245="Exclu","Exclu",
U245="SAT","TX ISSUE",
U245="SPARE-ISSUE","SPARE-ISSUE",
U245="Fiber CAmtel","TX ISSUE",
U245="Fiber AOF","TX ISSUE",
U245="Projet OCM (HUAWEI)","TRAVAUX-HUAWEI",
U245="Projet OCM (NOKIA)","TRAVAUX -NOKIA",
U245="ACCESS-ISSUE","ACCESS-ISSUE",
U245="Projet OCM (ZTE, NOKIA, autres projets)","TRAVAUX OCM",
U245="No root CAuse","No root cause",
U245="ODU HS","TX ISSUE",
U245="IP &amp; VLAN","TX ISSUE",
U245="Warehouse HUAWEI","SPARE-ISSUE",
U245="SPARE-HS","SPARE-ISSUE",
U245="Power Telco","RAN ISSUE",U245="no impacts","no impacts"
),"")</f>
        <v>No root cause</v>
      </c>
      <c r="U245" s="68" t="s">
        <v>5691</v>
      </c>
      <c r="V245" s="41" t="str" cm="1">
        <f t="array" ref="V245">IFERROR(_xlfn.IFS(
U245="MPR ISSUE","ACTIVE",
U245="BSS Hardware Issue","ACTIVE",
U245="Sites strategiques, MLL, Pylone, etc.","PASSIVE",
U245="AKTIVCO DEFAUT GE &amp; POWER Cabinet","PASSIVE",
U245="AKTIVCO Coupure ENEO &amp; Baisse de tension","PASSIVE",
U245="Coupure ENEO &amp; Baisse de tension","PASSIVE",
U245="Defaut GE &amp; POWER Cabinet","PASSIVE",
U245="Sharing","PASSIVE",
U245="Sites strategiques &amp; DataCenter","PASSIVE",
U245="Exclu","Exclu",
U245="SAT","ACTIVE",
U245="SPARE-ISSUE","SPARE-ISSUE",
U245="Fiber CAmtel","ACTIVE",
U245="Fiber AOF","ACTIVE",
U245="Projet OCM (HUAWEI)","PLANNED WORKS",
U245="Projet OCM (NOKIA)","PLANNED WORKS",
U245="ACCESS-ISSUE","ACCESS-ISSUE",
U245="Projet OCM (ZTE, NOKIA, autres projets)","PLANNED WORKS",
U245="No root CAuse","No root cause",
U245="ODU HS","ACTIVE",
U245="IP &amp; VLAN","ACTIVE",
U245="Warehouse HUAWEI","SPARE-ISSUE",
U245="SPARE-HS","SPARE-ISSUE",
U245="Power Telco","ACTIVE", U245="no impacts","no impacts"
),"")</f>
        <v>No root cause</v>
      </c>
      <c r="W245" s="113"/>
      <c r="X245" s="113"/>
      <c r="Y245" s="113"/>
      <c r="Z245" s="113"/>
      <c r="AA245" s="113"/>
      <c r="AB245" s="17" t="s">
        <v>5465</v>
      </c>
      <c r="AC245" s="17" t="str">
        <f>_xlfn.XLOOKUP(B245,'INCIDENT-04-27-2026'!E:E,'INCIDENT-04-27-2026'!F:F,"")</f>
        <v/>
      </c>
      <c r="AD245" s="9"/>
      <c r="AE245" s="7" t="s">
        <v>5465</v>
      </c>
      <c r="AF245" s="6" t="str">
        <f>_xlfn.XLOOKUP(B245,'[13]Input_27-04'!$B:$B,'[13]Input_27-04'!$M:$M,"")</f>
        <v/>
      </c>
      <c r="AG245" s="7"/>
      <c r="AH245" s="3"/>
      <c r="AI245" s="18" t="str">
        <f>_xlfn.XLOOKUP(B245,'[3]Cells Huawei 27042026 10h'!$B:$B,'[3]Cells Huawei 27042026 10h'!$T:$T,"")</f>
        <v/>
      </c>
      <c r="AJ245" s="18" t="str">
        <f>_xlfn.XLOOKUP(B245,'[3]Cells Huawei 27042026 15h'!$B:$B,'[3]Cells Huawei 27042026 15h'!$T:$T,"")</f>
        <v/>
      </c>
      <c r="AK245" s="18" t="str">
        <f>_xlfn.XLOOKUP(B245,'[4]cells down 27042026 11h28'!$B:$B,'[4]cells down 27042026 11h28'!$R:$R,"")</f>
        <v/>
      </c>
      <c r="AL245" s="18" t="str">
        <f>_xlfn.XLOOKUP(B245,'[4]cells down 27042026 18h01'!$B:$B,'[4]cells down 27042026 18h01'!$R:$R,"")</f>
        <v/>
      </c>
      <c r="AM245" s="18" t="str">
        <f>_xlfn.XLOOKUP(B245,'[5]cell downs 27042026 11h'!$B:$B,'[5]cell downs 27042026 11h'!$R:$R,"")</f>
        <v/>
      </c>
      <c r="AN245" s="18" t="str">
        <f>_xlfn.XLOOKUP(B245,'[5]cell downs 27042026 17h40'!$B:$B,'[5]cell downs 27042026 17h40'!$R:$R,"")</f>
        <v/>
      </c>
      <c r="AO245" s="18" t="str">
        <f>_xlfn.XLOOKUP(B245,'[6]ALL SITES DOWN'!$D:$D,'[6]ALL SITES DOWN'!$J:$J,"")</f>
        <v/>
      </c>
      <c r="AP245" s="18" t="str">
        <f>_xlfn.XLOOKUP(B245,'[7]ALL SITES DOWN'!$D:$D,'[7]ALL SITES DOWN'!$J:$J,"")</f>
        <v/>
      </c>
      <c r="AQ245" s="9" t="str">
        <f>_xlfn.XLOOKUP(B245,[8]sheet1!$AC:$AC,[8]sheet1!$AF:$AF,"")</f>
        <v/>
      </c>
      <c r="AR245" s="14"/>
      <c r="AS245" s="14" t="s">
        <v>5465</v>
      </c>
      <c r="AT245" s="14" t="str">
        <f>_xlfn.XLOOKUP(B245,'[9]cell downs 18042026 17h'!$B:$B,'[9]cell downs 18042026 17h'!$B:$B,"")</f>
        <v/>
      </c>
      <c r="AU245" s="14" t="str">
        <f>_xlfn.XLOOKUP(B245,'[10]Cells Huawei 19042026 15h'!$B:$B,'[10]Cells Huawei 19042026 15h'!$B:$B,"")</f>
        <v/>
      </c>
      <c r="AV245" s="9" t="str">
        <f>_xlfn.XLOOKUP(B245,'[11]cells down 19042026 9H40'!$B:$B,'[11]cells down 19042026 9H40'!$B:$B,"")</f>
        <v/>
      </c>
    </row>
    <row r="246" spans="1:48" hidden="1" x14ac:dyDescent="0.3">
      <c r="A246" s="1" t="s">
        <v>3442</v>
      </c>
      <c r="B246" s="8" t="s">
        <v>3443</v>
      </c>
      <c r="C246" s="3" t="str">
        <f>_xlfn.XLOOKUP(B246,'[1]daily break down'!$D:$D,'[1]daily break down'!$E:$E,"")</f>
        <v>NORD-OUEST</v>
      </c>
      <c r="D246" s="1" t="s">
        <v>11</v>
      </c>
      <c r="E246" s="1" t="s">
        <v>154</v>
      </c>
      <c r="F246" s="3" t="s">
        <v>51</v>
      </c>
      <c r="G246" s="1" t="s">
        <v>3444</v>
      </c>
      <c r="H246" s="27" t="str">
        <f>_xlfn.XLOOKUP(B246,[2]CALCULATION!$B:$B,[2]CALCULATION!$H:$H,"")</f>
        <v>HUAWEI</v>
      </c>
      <c r="I246" s="26">
        <v>4.6367636609565874</v>
      </c>
      <c r="J246" s="26">
        <v>0.91089095490436112</v>
      </c>
      <c r="K246" s="26">
        <v>0</v>
      </c>
      <c r="L246" s="26">
        <v>1.0318662911312579</v>
      </c>
      <c r="M246" s="26">
        <v>0</v>
      </c>
      <c r="N246" s="26">
        <v>0</v>
      </c>
      <c r="O246" s="26">
        <v>2.3591528195118614</v>
      </c>
      <c r="P246" s="114" t="s">
        <v>6363</v>
      </c>
      <c r="Q246" s="42" t="s">
        <v>6353</v>
      </c>
      <c r="R246" s="42"/>
      <c r="S246" s="41" t="str" cm="1">
        <f t="array" ref="S246">IFERROR(_xlfn.IFS(
U246="MPR ISSUE","PDH",
U246="BSS Hardware Issue","BSS",
U246="Sites strategiques, MLL, Pylone, etc.","ENVTECH",
U246="AKTIVCO DEFAUT GE &amp; POWER Cabinet","AKTIVCO",
U246="AKTIVCO Coupure ENEO &amp; Baisse de tension","AKTIVCO GRID ONLY",
U246="Coupure ENEO &amp; Baisse de tension","IHS GRID ONLY",
U246="Defaut GE &amp; POWER Cabinet","IHS",
U246="Sharing","Partners",
U246="Sites strategiques &amp; DataCenter","SST &amp; DC",
U246="Exclu","Exclu",
U246="SAT","SAT",
U246="SPARE-ISSUE","SPARE-ISSUE",
U246="Fiber CAmtel","TRANS_FO_CAMTEL",
U246="Fiber AOF","Fiber AOF",
U246="Projet OCM (HUAWEI)","TRAVAUX-HUAWEI",
U246="Projet OCM (NOKIA)","TRAVAUX-NOKIA",
U246="ACCESS-ISSUE","ACCESS-ISSUE",
U246="Projet OCM (ZTE, NOKIA, autres projets)","TRAVAUX OCM",
U246="No root CAuse","No root cause",
U246="ODU HS","PDH",
U246="IP &amp; VLAN","PDH",
U246="Warehouse HUAWEI","SPARE-ISSUE",
U246="SPARE-HS","SPARE-ISSUE",
U246="Power Telco","BSS",U246="no impacts","no impacts"
),"")</f>
        <v/>
      </c>
      <c r="T246" s="41" t="str" cm="1">
        <f t="array" ref="T246">IFERROR(_xlfn.IFS(
U246="MPR ISSUE","TX ISSUE",
U246="BSS Hardware Issue","RAN ISSUE",
U246="Sites strategiques, MLL, Pylone, etc.","ENVTECH",
U246="AKTIVCO DEFAUT GE &amp; POWER Cabinet","POWER ISSUE",
U246="AKTIVCO Coupure ENEO &amp; Baisse de tension","POWER ISSUE",
U246="Coupure ENEO &amp; Baisse de tension","POWER ISSUE",
U246="Defaut GE &amp; POWER Cabinet","POWER ISSUE",
U246="Sharing","POWER ISSUE",
U246="Sites strategiques &amp; DataCenter","POWER ISSUE",
U246="Exclu","Exclu",
U246="SAT","TX ISSUE",
U246="SPARE-ISSUE","SPARE-ISSUE",
U246="Fiber CAmtel","TX ISSUE",
U246="Fiber AOF","TX ISSUE",
U246="Projet OCM (HUAWEI)","TRAVAUX-HUAWEI",
U246="Projet OCM (NOKIA)","TRAVAUX -NOKIA",
U246="ACCESS-ISSUE","ACCESS-ISSUE",
U246="Projet OCM (ZTE, NOKIA, autres projets)","TRAVAUX OCM",
U246="No root CAuse","No root cause",
U246="ODU HS","TX ISSUE",
U246="IP &amp; VLAN","TX ISSUE",
U246="Warehouse HUAWEI","SPARE-ISSUE",
U246="SPARE-HS","SPARE-ISSUE",
U246="Power Telco","RAN ISSUE",U246="no impacts","no impacts"
),"")</f>
        <v/>
      </c>
      <c r="U246" s="68"/>
      <c r="V246" s="41" t="str" cm="1">
        <f t="array" ref="V246">IFERROR(_xlfn.IFS(
U246="MPR ISSUE","ACTIVE",
U246="BSS Hardware Issue","ACTIVE",
U246="Sites strategiques, MLL, Pylone, etc.","PASSIVE",
U246="AKTIVCO DEFAUT GE &amp; POWER Cabinet","PASSIVE",
U246="AKTIVCO Coupure ENEO &amp; Baisse de tension","PASSIVE",
U246="Coupure ENEO &amp; Baisse de tension","PASSIVE",
U246="Defaut GE &amp; POWER Cabinet","PASSIVE",
U246="Sharing","PASSIVE",
U246="Sites strategiques &amp; DataCenter","PASSIVE",
U246="Exclu","Exclu",
U246="SAT","ACTIVE",
U246="SPARE-ISSUE","SPARE-ISSUE",
U246="Fiber CAmtel","ACTIVE",
U246="Fiber AOF","ACTIVE",
U246="Projet OCM (HUAWEI)","PLANNED WORKS",
U246="Projet OCM (NOKIA)","PLANNED WORKS",
U246="ACCESS-ISSUE","ACCESS-ISSUE",
U246="Projet OCM (ZTE, NOKIA, autres projets)","PLANNED WORKS",
U246="No root CAuse","No root cause",
U246="ODU HS","ACTIVE",
U246="IP &amp; VLAN","ACTIVE",
U246="Warehouse HUAWEI","SPARE-ISSUE",
U246="SPARE-HS","SPARE-ISSUE",
U246="Power Telco","ACTIVE", U246="no impacts","no impacts"
),"")</f>
        <v/>
      </c>
      <c r="W246" s="113"/>
      <c r="X246" s="113"/>
      <c r="Y246" s="113"/>
      <c r="Z246" s="113"/>
      <c r="AA246" s="113"/>
      <c r="AB246" s="17" t="s">
        <v>5465</v>
      </c>
      <c r="AC246" s="17" t="str">
        <f>_xlfn.XLOOKUP(B246,'INCIDENT-04-27-2026'!E:E,'INCIDENT-04-27-2026'!F:F,"")</f>
        <v/>
      </c>
      <c r="AD246" s="9"/>
      <c r="AE246" s="7" t="s">
        <v>5465</v>
      </c>
      <c r="AF246" s="6" t="str">
        <f>_xlfn.XLOOKUP(B246,'[13]Input_27-04'!$B:$B,'[13]Input_27-04'!$M:$M,"")</f>
        <v/>
      </c>
      <c r="AG246" s="7"/>
      <c r="AH246" s="3"/>
      <c r="AI246" s="18" t="str">
        <f>_xlfn.XLOOKUP(B246,'[3]Cells Huawei 27042026 10h'!$B:$B,'[3]Cells Huawei 27042026 10h'!$T:$T,"")</f>
        <v/>
      </c>
      <c r="AJ246" s="18" t="str">
        <f>_xlfn.XLOOKUP(B246,'[3]Cells Huawei 27042026 15h'!$B:$B,'[3]Cells Huawei 27042026 15h'!$T:$T,"")</f>
        <v/>
      </c>
      <c r="AK246" s="18" t="str">
        <f>_xlfn.XLOOKUP(B246,'[4]cells down 27042026 11h28'!$B:$B,'[4]cells down 27042026 11h28'!$R:$R,"")</f>
        <v/>
      </c>
      <c r="AL246" s="18" t="str">
        <f>_xlfn.XLOOKUP(B246,'[4]cells down 27042026 18h01'!$B:$B,'[4]cells down 27042026 18h01'!$R:$R,"")</f>
        <v/>
      </c>
      <c r="AM246" s="18" t="str">
        <f>_xlfn.XLOOKUP(B246,'[5]cell downs 27042026 11h'!$B:$B,'[5]cell downs 27042026 11h'!$R:$R,"")</f>
        <v/>
      </c>
      <c r="AN246" s="18" t="str">
        <f>_xlfn.XLOOKUP(B246,'[5]cell downs 27042026 17h40'!$B:$B,'[5]cell downs 27042026 17h40'!$R:$R,"")</f>
        <v/>
      </c>
      <c r="AO246" s="18" t="str">
        <f>_xlfn.XLOOKUP(B246,'[6]ALL SITES DOWN'!$D:$D,'[6]ALL SITES DOWN'!$J:$J,"")</f>
        <v/>
      </c>
      <c r="AP246" s="18" t="str">
        <f>_xlfn.XLOOKUP(B246,'[7]ALL SITES DOWN'!$D:$D,'[7]ALL SITES DOWN'!$J:$J,"")</f>
        <v/>
      </c>
      <c r="AQ246" s="9" t="str">
        <f>_xlfn.XLOOKUP(B246,[8]sheet1!$AC:$AC,[8]sheet1!$AF:$AF,"")</f>
        <v/>
      </c>
      <c r="AR246" s="14"/>
      <c r="AS246" s="14" t="s">
        <v>5465</v>
      </c>
      <c r="AT246" s="14" t="str">
        <f>_xlfn.XLOOKUP(B246,'[9]cell downs 18042026 17h'!$B:$B,'[9]cell downs 18042026 17h'!$B:$B,"")</f>
        <v/>
      </c>
      <c r="AU246" s="14" t="str">
        <f>_xlfn.XLOOKUP(B246,'[10]Cells Huawei 19042026 15h'!$B:$B,'[10]Cells Huawei 19042026 15h'!$B:$B,"")</f>
        <v/>
      </c>
      <c r="AV246" s="9" t="str">
        <f>_xlfn.XLOOKUP(B246,'[11]cells down 19042026 9H40'!$B:$B,'[11]cells down 19042026 9H40'!$B:$B,"")</f>
        <v/>
      </c>
    </row>
    <row r="247" spans="1:48" hidden="1" x14ac:dyDescent="0.3">
      <c r="A247" s="1" t="s">
        <v>1556</v>
      </c>
      <c r="B247" s="8" t="s">
        <v>1557</v>
      </c>
      <c r="C247" s="3" t="str">
        <f>_xlfn.XLOOKUP(B247,'[1]daily break down'!$D:$D,'[1]daily break down'!$E:$E,"")</f>
        <v>EXTREME-NORD</v>
      </c>
      <c r="D247" s="1" t="s">
        <v>11</v>
      </c>
      <c r="E247" s="1" t="s">
        <v>12</v>
      </c>
      <c r="F247" s="3" t="s">
        <v>55</v>
      </c>
      <c r="G247" s="1" t="s">
        <v>719</v>
      </c>
      <c r="H247" s="28" t="str">
        <f>_xlfn.XLOOKUP(B247,[2]CALCULATION!$B:$B,[2]CALCULATION!$H:$H,"")</f>
        <v>NOKIA</v>
      </c>
      <c r="I247" s="26">
        <v>1.2084469499629966</v>
      </c>
      <c r="J247" s="26">
        <v>0.98873490102480477</v>
      </c>
      <c r="K247" s="26">
        <v>1.2793815080200781</v>
      </c>
      <c r="L247" s="26">
        <v>0.83225951112644392</v>
      </c>
      <c r="M247" s="26">
        <v>0.27048887244809089</v>
      </c>
      <c r="N247" s="26">
        <v>1.086906199530068</v>
      </c>
      <c r="O247" s="26">
        <v>2.3339815906786532</v>
      </c>
      <c r="P247" s="114" t="s">
        <v>6362</v>
      </c>
      <c r="Q247" s="42" t="s">
        <v>6353</v>
      </c>
      <c r="R247" s="42"/>
      <c r="S247" s="41" t="str" cm="1">
        <f t="array" ref="S247">IFERROR(_xlfn.IFS(
U247="MPR ISSUE","PDH",
U247="BSS Hardware Issue","BSS",
U247="Sites strategiques, MLL, Pylone, etc.","ENVTECH",
U247="AKTIVCO DEFAUT GE &amp; POWER Cabinet","AKTIVCO",
U247="AKTIVCO Coupure ENEO &amp; Baisse de tension","AKTIVCO GRID ONLY",
U247="Coupure ENEO &amp; Baisse de tension","IHS GRID ONLY",
U247="Defaut GE &amp; POWER Cabinet","IHS",
U247="Sharing","Partners",
U247="Sites strategiques &amp; DataCenter","SST &amp; DC",
U247="Exclu","Exclu",
U247="SAT","SAT",
U247="SPARE-ISSUE","SPARE-ISSUE",
U247="Fiber CAmtel","TRANS_FO_CAMTEL",
U247="Fiber AOF","Fiber AOF",
U247="Projet OCM (HUAWEI)","TRAVAUX-HUAWEI",
U247="Projet OCM (NOKIA)","TRAVAUX-NOKIA",
U247="ACCESS-ISSUE","ACCESS-ISSUE",
U247="Projet OCM (ZTE, NOKIA, autres projets)","TRAVAUX OCM",
U247="No root CAuse","No root cause",
U247="ODU HS","PDH",
U247="IP &amp; VLAN","PDH",
U247="Warehouse HUAWEI","SPARE-ISSUE",
U247="SPARE-HS","SPARE-ISSUE",
U247="Power Telco","BSS",U247="no impacts","no impacts"
),"")</f>
        <v>IHS</v>
      </c>
      <c r="T247" s="41" t="str" cm="1">
        <f t="array" ref="T247">IFERROR(_xlfn.IFS(
U247="MPR ISSUE","TX ISSUE",
U247="BSS Hardware Issue","RAN ISSUE",
U247="Sites strategiques, MLL, Pylone, etc.","ENVTECH",
U247="AKTIVCO DEFAUT GE &amp; POWER Cabinet","POWER ISSUE",
U247="AKTIVCO Coupure ENEO &amp; Baisse de tension","POWER ISSUE",
U247="Coupure ENEO &amp; Baisse de tension","POWER ISSUE",
U247="Defaut GE &amp; POWER Cabinet","POWER ISSUE",
U247="Sharing","POWER ISSUE",
U247="Sites strategiques &amp; DataCenter","POWER ISSUE",
U247="Exclu","Exclu",
U247="SAT","TX ISSUE",
U247="SPARE-ISSUE","SPARE-ISSUE",
U247="Fiber CAmtel","TX ISSUE",
U247="Fiber AOF","TX ISSUE",
U247="Projet OCM (HUAWEI)","TRAVAUX-HUAWEI",
U247="Projet OCM (NOKIA)","TRAVAUX -NOKIA",
U247="ACCESS-ISSUE","ACCESS-ISSUE",
U247="Projet OCM (ZTE, NOKIA, autres projets)","TRAVAUX OCM",
U247="No root CAuse","No root cause",
U247="ODU HS","TX ISSUE",
U247="IP &amp; VLAN","TX ISSUE",
U247="Warehouse HUAWEI","SPARE-ISSUE",
U247="SPARE-HS","SPARE-ISSUE",
U247="Power Telco","RAN ISSUE",U247="no impacts","no impacts"
),"")</f>
        <v>POWER ISSUE</v>
      </c>
      <c r="U247" s="68" t="s">
        <v>5329</v>
      </c>
      <c r="V247" s="41" t="str" cm="1">
        <f t="array" ref="V247">IFERROR(_xlfn.IFS(
U247="MPR ISSUE","ACTIVE",
U247="BSS Hardware Issue","ACTIVE",
U247="Sites strategiques, MLL, Pylone, etc.","PASSIVE",
U247="AKTIVCO DEFAUT GE &amp; POWER Cabinet","PASSIVE",
U247="AKTIVCO Coupure ENEO &amp; Baisse de tension","PASSIVE",
U247="Coupure ENEO &amp; Baisse de tension","PASSIVE",
U247="Defaut GE &amp; POWER Cabinet","PASSIVE",
U247="Sharing","PASSIVE",
U247="Sites strategiques &amp; DataCenter","PASSIVE",
U247="Exclu","Exclu",
U247="SAT","ACTIVE",
U247="SPARE-ISSUE","SPARE-ISSUE",
U247="Fiber CAmtel","ACTIVE",
U247="Fiber AOF","ACTIVE",
U247="Projet OCM (HUAWEI)","PLANNED WORKS",
U247="Projet OCM (NOKIA)","PLANNED WORKS",
U247="ACCESS-ISSUE","ACCESS-ISSUE",
U247="Projet OCM (ZTE, NOKIA, autres projets)","PLANNED WORKS",
U247="No root CAuse","No root cause",
U247="ODU HS","ACTIVE",
U247="IP &amp; VLAN","ACTIVE",
U247="Warehouse HUAWEI","SPARE-ISSUE",
U247="SPARE-HS","SPARE-ISSUE",
U247="Power Telco","ACTIVE", U247="no impacts","no impacts"
),"")</f>
        <v>PASSIVE</v>
      </c>
      <c r="W247" s="113"/>
      <c r="X247" s="113"/>
      <c r="Y247" s="113"/>
      <c r="Z247" s="113"/>
      <c r="AA247" s="113"/>
      <c r="AB247" s="17" t="s">
        <v>6275</v>
      </c>
      <c r="AC247" s="17" t="str">
        <f>_xlfn.XLOOKUP(B247,'INCIDENT-04-27-2026'!E:E,'INCIDENT-04-27-2026'!F:F,"")</f>
        <v>(04/27/2026 incident ) :impacted by EXN_011_N_Kaele  , probleme d'energie , chute de tenssion  U=46v  || Action RCA attendu</v>
      </c>
      <c r="AD247" s="9" t="s">
        <v>6136</v>
      </c>
      <c r="AE247" s="7" t="s">
        <v>5465</v>
      </c>
      <c r="AF247" s="6" t="str">
        <f>_xlfn.XLOOKUP(B247,'[13]Input_27-04'!$B:$B,'[13]Input_27-04'!$M:$M,"")</f>
        <v/>
      </c>
      <c r="AG247" s="7"/>
      <c r="AH247" s="3"/>
      <c r="AI247" s="18" t="str">
        <f>_xlfn.XLOOKUP(B247,'[3]Cells Huawei 27042026 10h'!$B:$B,'[3]Cells Huawei 27042026 10h'!$T:$T,"")</f>
        <v/>
      </c>
      <c r="AJ247" s="18" t="str">
        <f>_xlfn.XLOOKUP(B247,'[3]Cells Huawei 27042026 15h'!$B:$B,'[3]Cells Huawei 27042026 15h'!$T:$T,"")</f>
        <v/>
      </c>
      <c r="AK247" s="18" t="str">
        <f>_xlfn.XLOOKUP(B247,'[4]cells down 27042026 11h28'!$B:$B,'[4]cells down 27042026 11h28'!$R:$R,"")</f>
        <v/>
      </c>
      <c r="AL247" s="18" t="str">
        <f>_xlfn.XLOOKUP(B247,'[4]cells down 27042026 18h01'!$B:$B,'[4]cells down 27042026 18h01'!$R:$R,"")</f>
        <v/>
      </c>
      <c r="AM247" s="18" t="str">
        <f>_xlfn.XLOOKUP(B247,'[5]cell downs 27042026 11h'!$B:$B,'[5]cell downs 27042026 11h'!$R:$R,"")</f>
        <v/>
      </c>
      <c r="AN247" s="18" t="str">
        <f>_xlfn.XLOOKUP(B247,'[5]cell downs 27042026 17h40'!$B:$B,'[5]cell downs 27042026 17h40'!$R:$R,"")</f>
        <v/>
      </c>
      <c r="AO247" s="18" t="str">
        <f>_xlfn.XLOOKUP(B247,'[6]ALL SITES DOWN'!$D:$D,'[6]ALL SITES DOWN'!$J:$J,"")</f>
        <v>(04/27/2026 ocm ran 17h):-power status check ongoing</v>
      </c>
      <c r="AP247" s="18" t="str">
        <f>_xlfn.XLOOKUP(B247,'[7]ALL SITES DOWN'!$D:$D,'[7]ALL SITES DOWN'!$J:$J,"")</f>
        <v/>
      </c>
      <c r="AQ247" s="9" t="str">
        <f>_xlfn.XLOOKUP(B247,[8]sheet1!$AC:$AC,[8]sheet1!$AF:$AF,"")</f>
        <v>(04/27/2026 ticket):-INC-20260427-00013206…Others Transmission equipement fault</v>
      </c>
      <c r="AR247" s="14"/>
      <c r="AS247" s="14" t="s">
        <v>5465</v>
      </c>
      <c r="AT247" s="14" t="str">
        <f>_xlfn.XLOOKUP(B247,'[9]cell downs 18042026 17h'!$B:$B,'[9]cell downs 18042026 17h'!$B:$B,"")</f>
        <v/>
      </c>
      <c r="AU247" s="14" t="str">
        <f>_xlfn.XLOOKUP(B247,'[10]Cells Huawei 19042026 15h'!$B:$B,'[10]Cells Huawei 19042026 15h'!$B:$B,"")</f>
        <v/>
      </c>
      <c r="AV247" s="9" t="str">
        <f>_xlfn.XLOOKUP(B247,'[11]cells down 19042026 9H40'!$B:$B,'[11]cells down 19042026 9H40'!$B:$B,"")</f>
        <v/>
      </c>
    </row>
    <row r="248" spans="1:48" hidden="1" x14ac:dyDescent="0.3">
      <c r="A248" s="1" t="s">
        <v>1124</v>
      </c>
      <c r="B248" s="8" t="s">
        <v>1125</v>
      </c>
      <c r="C248" s="3" t="str">
        <f>_xlfn.XLOOKUP(B248,'[1]daily break down'!$D:$D,'[1]daily break down'!$E:$E,"")</f>
        <v>SUD-OUEST</v>
      </c>
      <c r="D248" s="1" t="s">
        <v>357</v>
      </c>
      <c r="E248" s="1" t="s">
        <v>563</v>
      </c>
      <c r="F248" s="3" t="s">
        <v>13</v>
      </c>
      <c r="G248" s="1" t="s">
        <v>78</v>
      </c>
      <c r="H248" s="28" t="str">
        <f>_xlfn.XLOOKUP(B248,[2]CALCULATION!$B:$B,[2]CALCULATION!$H:$H,"")</f>
        <v>NOKIA</v>
      </c>
      <c r="I248" s="26">
        <v>18.490232084307127</v>
      </c>
      <c r="J248" s="26">
        <v>13.269779815257126</v>
      </c>
      <c r="K248" s="26">
        <v>4.7840457377016437</v>
      </c>
      <c r="L248" s="26">
        <v>13.123888874620826</v>
      </c>
      <c r="M248" s="26">
        <v>12.815556040669687</v>
      </c>
      <c r="N248" s="26">
        <v>3.6650372539115894</v>
      </c>
      <c r="O248" s="26">
        <v>2.2600254542237748</v>
      </c>
      <c r="P248" s="114" t="s">
        <v>6362</v>
      </c>
      <c r="Q248" s="42" t="s">
        <v>6353</v>
      </c>
      <c r="R248" s="42"/>
      <c r="S248" s="41" t="str" cm="1">
        <f t="array" ref="S248">IFERROR(_xlfn.IFS(
U248="MPR ISSUE","PDH",
U248="BSS Hardware Issue","BSS",
U248="Sites strategiques, MLL, Pylone, etc.","ENVTECH",
U248="AKTIVCO DEFAUT GE &amp; POWER Cabinet","AKTIVCO",
U248="AKTIVCO Coupure ENEO &amp; Baisse de tension","AKTIVCO GRID ONLY",
U248="Coupure ENEO &amp; Baisse de tension","IHS GRID ONLY",
U248="Defaut GE &amp; POWER Cabinet","IHS",
U248="Sharing","Partners",
U248="Sites strategiques &amp; DataCenter","SST &amp; DC",
U248="Exclu","Exclu",
U248="SAT","SAT",
U248="SPARE-ISSUE","SPARE-ISSUE",
U248="Fiber CAmtel","TRANS_FO_CAMTEL",
U248="Fiber AOF","Fiber AOF",
U248="Projet OCM (HUAWEI)","TRAVAUX-HUAWEI",
U248="Projet OCM (NOKIA)","TRAVAUX-NOKIA",
U248="ACCESS-ISSUE","ACCESS-ISSUE",
U248="Projet OCM (ZTE, NOKIA, autres projets)","TRAVAUX OCM",
U248="No root CAuse","No root cause",
U248="ODU HS","PDH",
U248="IP &amp; VLAN","PDH",
U248="Warehouse HUAWEI","SPARE-ISSUE",
U248="SPARE-HS","SPARE-ISSUE",
U248="Power Telco","BSS",U248="no impacts","no impacts"
),"")</f>
        <v>No root cause</v>
      </c>
      <c r="T248" s="41" t="str" cm="1">
        <f t="array" ref="T248">IFERROR(_xlfn.IFS(
U248="MPR ISSUE","TX ISSUE",
U248="BSS Hardware Issue","RAN ISSUE",
U248="Sites strategiques, MLL, Pylone, etc.","ENVTECH",
U248="AKTIVCO DEFAUT GE &amp; POWER Cabinet","POWER ISSUE",
U248="AKTIVCO Coupure ENEO &amp; Baisse de tension","POWER ISSUE",
U248="Coupure ENEO &amp; Baisse de tension","POWER ISSUE",
U248="Defaut GE &amp; POWER Cabinet","POWER ISSUE",
U248="Sharing","POWER ISSUE",
U248="Sites strategiques &amp; DataCenter","POWER ISSUE",
U248="Exclu","Exclu",
U248="SAT","TX ISSUE",
U248="SPARE-ISSUE","SPARE-ISSUE",
U248="Fiber CAmtel","TX ISSUE",
U248="Fiber AOF","TX ISSUE",
U248="Projet OCM (HUAWEI)","TRAVAUX-HUAWEI",
U248="Projet OCM (NOKIA)","TRAVAUX -NOKIA",
U248="ACCESS-ISSUE","ACCESS-ISSUE",
U248="Projet OCM (ZTE, NOKIA, autres projets)","TRAVAUX OCM",
U248="No root CAuse","No root cause",
U248="ODU HS","TX ISSUE",
U248="IP &amp; VLAN","TX ISSUE",
U248="Warehouse HUAWEI","SPARE-ISSUE",
U248="SPARE-HS","SPARE-ISSUE",
U248="Power Telco","RAN ISSUE",U248="no impacts","no impacts"
),"")</f>
        <v>No root cause</v>
      </c>
      <c r="U248" s="68" t="s">
        <v>5691</v>
      </c>
      <c r="V248" s="41" t="str" cm="1">
        <f t="array" ref="V248">IFERROR(_xlfn.IFS(
U248="MPR ISSUE","ACTIVE",
U248="BSS Hardware Issue","ACTIVE",
U248="Sites strategiques, MLL, Pylone, etc.","PASSIVE",
U248="AKTIVCO DEFAUT GE &amp; POWER Cabinet","PASSIVE",
U248="AKTIVCO Coupure ENEO &amp; Baisse de tension","PASSIVE",
U248="Coupure ENEO &amp; Baisse de tension","PASSIVE",
U248="Defaut GE &amp; POWER Cabinet","PASSIVE",
U248="Sharing","PASSIVE",
U248="Sites strategiques &amp; DataCenter","PASSIVE",
U248="Exclu","Exclu",
U248="SAT","ACTIVE",
U248="SPARE-ISSUE","SPARE-ISSUE",
U248="Fiber CAmtel","ACTIVE",
U248="Fiber AOF","ACTIVE",
U248="Projet OCM (HUAWEI)","PLANNED WORKS",
U248="Projet OCM (NOKIA)","PLANNED WORKS",
U248="ACCESS-ISSUE","ACCESS-ISSUE",
U248="Projet OCM (ZTE, NOKIA, autres projets)","PLANNED WORKS",
U248="No root CAuse","No root cause",
U248="ODU HS","ACTIVE",
U248="IP &amp; VLAN","ACTIVE",
U248="Warehouse HUAWEI","SPARE-ISSUE",
U248="SPARE-HS","SPARE-ISSUE",
U248="Power Telco","ACTIVE", U248="no impacts","no impacts"
),"")</f>
        <v>No root cause</v>
      </c>
      <c r="W248" s="113"/>
      <c r="X248" s="113"/>
      <c r="Y248" s="113"/>
      <c r="Z248" s="113"/>
      <c r="AA248" s="113"/>
      <c r="AB248" s="17" t="s">
        <v>6276</v>
      </c>
      <c r="AC248" s="17" t="str">
        <f>_xlfn.XLOOKUP(B248,'INCIDENT-04-27-2026'!E:E,'INCIDENT-04-27-2026'!F:F,"")</f>
        <v/>
      </c>
      <c r="AD248" s="9"/>
      <c r="AE248" s="7" t="s">
        <v>5465</v>
      </c>
      <c r="AF248" s="6" t="str">
        <f>_xlfn.XLOOKUP(B248,'[13]Input_27-04'!$B:$B,'[13]Input_27-04'!$M:$M,"")</f>
        <v/>
      </c>
      <c r="AG248" s="7"/>
      <c r="AH248" s="3"/>
      <c r="AI248" s="18" t="str">
        <f>_xlfn.XLOOKUP(B248,'[3]Cells Huawei 27042026 10h'!$B:$B,'[3]Cells Huawei 27042026 10h'!$T:$T,"")</f>
        <v/>
      </c>
      <c r="AJ248" s="18" t="str">
        <f>_xlfn.XLOOKUP(B248,'[3]Cells Huawei 27042026 15h'!$B:$B,'[3]Cells Huawei 27042026 15h'!$T:$T,"")</f>
        <v/>
      </c>
      <c r="AK248" s="18" t="str">
        <f>_xlfn.XLOOKUP(B248,'[4]cells down 27042026 11h28'!$B:$B,'[4]cells down 27042026 11h28'!$R:$R,"")</f>
        <v/>
      </c>
      <c r="AL248" s="18" t="str">
        <f>_xlfn.XLOOKUP(B248,'[4]cells down 27042026 18h01'!$B:$B,'[4]cells down 27042026 18h01'!$R:$R,"")</f>
        <v/>
      </c>
      <c r="AM248" s="18" t="str">
        <f>_xlfn.XLOOKUP(B248,'[5]cell downs 27042026 11h'!$B:$B,'[5]cell downs 27042026 11h'!$R:$R,"")</f>
        <v/>
      </c>
      <c r="AN248" s="18" t="str">
        <f>_xlfn.XLOOKUP(B248,'[5]cell downs 27042026 17h40'!$B:$B,'[5]cell downs 27042026 17h40'!$R:$R,"")</f>
        <v/>
      </c>
      <c r="AO248" s="18" t="str">
        <f>_xlfn.XLOOKUP(B248,'[6]ALL SITES DOWN'!$D:$D,'[6]ALL SITES DOWN'!$J:$J,"")</f>
        <v/>
      </c>
      <c r="AP248" s="18" t="str">
        <f>_xlfn.XLOOKUP(B248,'[7]ALL SITES DOWN'!$D:$D,'[7]ALL SITES DOWN'!$J:$J,"")</f>
        <v>(04/27/2026 ocm ran 11h):-power status check ongoing</v>
      </c>
      <c r="AQ248" s="9" t="str">
        <f>_xlfn.XLOOKUP(B248,[8]sheet1!$AC:$AC,[8]sheet1!$AF:$AF,"")</f>
        <v>(04/27/2026 ticket):-INC-20260427-00010196</v>
      </c>
      <c r="AR248" s="14"/>
      <c r="AS248" s="14" t="s">
        <v>5465</v>
      </c>
      <c r="AT248" s="14" t="str">
        <f>_xlfn.XLOOKUP(B248,'[9]cell downs 18042026 17h'!$B:$B,'[9]cell downs 18042026 17h'!$B:$B,"")</f>
        <v/>
      </c>
      <c r="AU248" s="14" t="str">
        <f>_xlfn.XLOOKUP(B248,'[10]Cells Huawei 19042026 15h'!$B:$B,'[10]Cells Huawei 19042026 15h'!$B:$B,"")</f>
        <v/>
      </c>
      <c r="AV248" s="9" t="str">
        <f>_xlfn.XLOOKUP(B248,'[11]cells down 19042026 9H40'!$B:$B,'[11]cells down 19042026 9H40'!$B:$B,"")</f>
        <v/>
      </c>
    </row>
    <row r="249" spans="1:48" x14ac:dyDescent="0.3">
      <c r="A249" s="1" t="s">
        <v>963</v>
      </c>
      <c r="B249" s="8" t="s">
        <v>964</v>
      </c>
      <c r="C249" s="3" t="str">
        <f>_xlfn.XLOOKUP(B249,'[1]daily break down'!$D:$D,'[1]daily break down'!$E:$E,"")</f>
        <v>Garoua</v>
      </c>
      <c r="D249" s="1" t="s">
        <v>11</v>
      </c>
      <c r="E249" s="1" t="s">
        <v>12</v>
      </c>
      <c r="F249" s="3" t="s">
        <v>23</v>
      </c>
      <c r="G249" s="1" t="s">
        <v>24</v>
      </c>
      <c r="H249" s="27" t="str">
        <f>_xlfn.XLOOKUP(B249,[2]CALCULATION!$B:$B,[2]CALCULATION!$H:$H,"")</f>
        <v>Huawei</v>
      </c>
      <c r="I249" s="26">
        <v>0.144695990389033</v>
      </c>
      <c r="J249" s="26">
        <v>2.2990664406605541</v>
      </c>
      <c r="K249" s="26">
        <v>5.7320158204278702</v>
      </c>
      <c r="L249" s="26">
        <v>2.8337264184594488</v>
      </c>
      <c r="M249" s="26">
        <v>3.8909720260363612</v>
      </c>
      <c r="N249" s="26">
        <v>3.4570089004174842</v>
      </c>
      <c r="O249" s="26">
        <v>2.2443484203827833</v>
      </c>
      <c r="P249" s="114" t="s">
        <v>6362</v>
      </c>
      <c r="Q249" s="42" t="s">
        <v>5538</v>
      </c>
      <c r="R249" s="42"/>
      <c r="S249" s="41" t="str" cm="1">
        <f t="array" ref="S249">IFERROR(_xlfn.IFS(
U249="MPR ISSUE","PDH",
U249="BSS Hardware Issue","BSS",
U249="Sites strategiques, MLL, Pylone, etc.","ENVTECH",
U249="AKTIVCO DEFAUT GE &amp; POWER Cabinet","AKTIVCO",
U249="AKTIVCO Coupure ENEO &amp; Baisse de tension","AKTIVCO GRID ONLY",
U249="Coupure ENEO &amp; Baisse de tension","IHS GRID ONLY",
U249="Defaut GE &amp; POWER Cabinet","IHS",
U249="Sharing","Partners",
U249="Sites strategiques &amp; DataCenter","SST &amp; DC",
U249="Exclu","Exclu",
U249="SAT","SAT",
U249="SPARE-ISSUE","SPARE-ISSUE",
U249="Fiber CAmtel","TRANS_FO_CAMTEL",
U249="Fiber AOF","Fiber AOF",
U249="Projet OCM (HUAWEI)","TRAVAUX-HUAWEI",
U249="Projet OCM (NOKIA)","TRAVAUX-NOKIA",
U249="ACCESS-ISSUE","ACCESS-ISSUE",
U249="Projet OCM (ZTE, NOKIA, autres projets)","TRAVAUX OCM",
U249="No root CAuse","No root cause",
U249="ODU HS","PDH",
U249="IP &amp; VLAN","PDH",
U249="Warehouse HUAWEI","SPARE-ISSUE",
U249="SPARE-HS","SPARE-ISSUE",
U249="Power Telco","BSS",U249="no impacts","no impacts"
),"")</f>
        <v>IHS</v>
      </c>
      <c r="T249" s="41" t="str" cm="1">
        <f t="array" ref="T249">IFERROR(_xlfn.IFS(
U249="MPR ISSUE","TX ISSUE",
U249="BSS Hardware Issue","RAN ISSUE",
U249="Sites strategiques, MLL, Pylone, etc.","ENVTECH",
U249="AKTIVCO DEFAUT GE &amp; POWER Cabinet","POWER ISSUE",
U249="AKTIVCO Coupure ENEO &amp; Baisse de tension","POWER ISSUE",
U249="Coupure ENEO &amp; Baisse de tension","POWER ISSUE",
U249="Defaut GE &amp; POWER Cabinet","POWER ISSUE",
U249="Sharing","POWER ISSUE",
U249="Sites strategiques &amp; DataCenter","POWER ISSUE",
U249="Exclu","Exclu",
U249="SAT","TX ISSUE",
U249="SPARE-ISSUE","SPARE-ISSUE",
U249="Fiber CAmtel","TX ISSUE",
U249="Fiber AOF","TX ISSUE",
U249="Projet OCM (HUAWEI)","TRAVAUX-HUAWEI",
U249="Projet OCM (NOKIA)","TRAVAUX -NOKIA",
U249="ACCESS-ISSUE","ACCESS-ISSUE",
U249="Projet OCM (ZTE, NOKIA, autres projets)","TRAVAUX OCM",
U249="No root CAuse","No root cause",
U249="ODU HS","TX ISSUE",
U249="IP &amp; VLAN","TX ISSUE",
U249="Warehouse HUAWEI","SPARE-ISSUE",
U249="SPARE-HS","SPARE-ISSUE",
U249="Power Telco","RAN ISSUE",U249="no impacts","no impacts"
),"")</f>
        <v>POWER ISSUE</v>
      </c>
      <c r="U249" s="68" t="s">
        <v>5329</v>
      </c>
      <c r="V249" s="41" t="str" cm="1">
        <f t="array" ref="V249">IFERROR(_xlfn.IFS(
U249="MPR ISSUE","ACTIVE",
U249="BSS Hardware Issue","ACTIVE",
U249="Sites strategiques, MLL, Pylone, etc.","PASSIVE",
U249="AKTIVCO DEFAUT GE &amp; POWER Cabinet","PASSIVE",
U249="AKTIVCO Coupure ENEO &amp; Baisse de tension","PASSIVE",
U249="Coupure ENEO &amp; Baisse de tension","PASSIVE",
U249="Defaut GE &amp; POWER Cabinet","PASSIVE",
U249="Sharing","PASSIVE",
U249="Sites strategiques &amp; DataCenter","PASSIVE",
U249="Exclu","Exclu",
U249="SAT","ACTIVE",
U249="SPARE-ISSUE","SPARE-ISSUE",
U249="Fiber CAmtel","ACTIVE",
U249="Fiber AOF","ACTIVE",
U249="Projet OCM (HUAWEI)","PLANNED WORKS",
U249="Projet OCM (NOKIA)","PLANNED WORKS",
U249="ACCESS-ISSUE","ACCESS-ISSUE",
U249="Projet OCM (ZTE, NOKIA, autres projets)","PLANNED WORKS",
U249="No root CAuse","No root cause",
U249="ODU HS","ACTIVE",
U249="IP &amp; VLAN","ACTIVE",
U249="Warehouse HUAWEI","SPARE-ISSUE",
U249="SPARE-HS","SPARE-ISSUE",
U249="Power Telco","ACTIVE", U249="no impacts","no impacts"
),"")</f>
        <v>PASSIVE</v>
      </c>
      <c r="W249" s="119" t="s">
        <v>6426</v>
      </c>
      <c r="X249" s="119" t="s">
        <v>6427</v>
      </c>
      <c r="Y249" s="119"/>
      <c r="Z249" s="119" t="s">
        <v>6401</v>
      </c>
      <c r="AA249" s="119" t="s">
        <v>6380</v>
      </c>
      <c r="AB249" s="17" t="s">
        <v>5936</v>
      </c>
      <c r="AC249" s="17" t="str">
        <f>_xlfn.XLOOKUP(B249,'INCIDENT-04-27-2026'!E:E,'INCIDENT-04-27-2026'!F:F,"")</f>
        <v/>
      </c>
      <c r="AD249" s="9"/>
      <c r="AE249" s="7" t="s">
        <v>5465</v>
      </c>
      <c r="AF249" s="6" t="str">
        <f>_xlfn.XLOOKUP(B249,'[13]Input_27-04'!$B:$B,'[13]Input_27-04'!$M:$M,"")</f>
        <v/>
      </c>
      <c r="AG249" s="7"/>
      <c r="AH249" s="3"/>
      <c r="AI249" s="18" t="str">
        <f>_xlfn.XLOOKUP(B249,'[3]Cells Huawei 27042026 10h'!$B:$B,'[3]Cells Huawei 27042026 10h'!$T:$T,"")</f>
        <v/>
      </c>
      <c r="AJ249" s="18" t="str">
        <f>_xlfn.XLOOKUP(B249,'[3]Cells Huawei 27042026 15h'!$B:$B,'[3]Cells Huawei 27042026 15h'!$T:$T,"")</f>
        <v/>
      </c>
      <c r="AK249" s="18" t="str">
        <f>_xlfn.XLOOKUP(B249,'[4]cells down 27042026 11h28'!$B:$B,'[4]cells down 27042026 11h28'!$R:$R,"")</f>
        <v/>
      </c>
      <c r="AL249" s="18" t="str">
        <f>_xlfn.XLOOKUP(B249,'[4]cells down 27042026 18h01'!$B:$B,'[4]cells down 27042026 18h01'!$R:$R,"")</f>
        <v/>
      </c>
      <c r="AM249" s="18" t="str">
        <f>_xlfn.XLOOKUP(B249,'[5]cell downs 27042026 11h'!$B:$B,'[5]cell downs 27042026 11h'!$R:$R,"")</f>
        <v/>
      </c>
      <c r="AN249" s="18" t="str">
        <f>_xlfn.XLOOKUP(B249,'[5]cell downs 27042026 17h40'!$B:$B,'[5]cell downs 27042026 17h40'!$R:$R,"")</f>
        <v/>
      </c>
      <c r="AO249" s="18" t="str">
        <f>_xlfn.XLOOKUP(B249,'[6]ALL SITES DOWN'!$D:$D,'[6]ALL SITES DOWN'!$J:$J,"")</f>
        <v/>
      </c>
      <c r="AP249" s="18" t="str">
        <f>_xlfn.XLOOKUP(B249,'[7]ALL SITES DOWN'!$D:$D,'[7]ALL SITES DOWN'!$J:$J,"")</f>
        <v/>
      </c>
      <c r="AQ249" s="9" t="str">
        <f>_xlfn.XLOOKUP(B249,[8]sheet1!$AC:$AC,[8]sheet1!$AF:$AF,"")</f>
        <v>(04/27/2026 ticket):-INC-20260427-00002826…Rectifiers hanging due to base connectors faulty. // Rectifiers reset.…Rectifiers hanging due to base connectors faulty. // Rectifiers reset.…GE Fault</v>
      </c>
      <c r="AR249" s="14"/>
      <c r="AS249" s="14" t="s">
        <v>5465</v>
      </c>
      <c r="AT249" s="14" t="str">
        <f>_xlfn.XLOOKUP(B249,'[9]cell downs 18042026 17h'!$B:$B,'[9]cell downs 18042026 17h'!$B:$B,"")</f>
        <v/>
      </c>
      <c r="AU249" s="14" t="str">
        <f>_xlfn.XLOOKUP(B249,'[10]Cells Huawei 19042026 15h'!$B:$B,'[10]Cells Huawei 19042026 15h'!$B:$B,"")</f>
        <v/>
      </c>
      <c r="AV249" s="9" t="str">
        <f>_xlfn.XLOOKUP(B249,'[11]cells down 19042026 9H40'!$B:$B,'[11]cells down 19042026 9H40'!$B:$B,"")</f>
        <v/>
      </c>
    </row>
    <row r="250" spans="1:48" hidden="1" x14ac:dyDescent="0.3">
      <c r="A250" s="1" t="s">
        <v>5242</v>
      </c>
      <c r="B250" s="8" t="s">
        <v>5243</v>
      </c>
      <c r="C250" s="3" t="str">
        <f>_xlfn.XLOOKUP(B250,'[1]daily break down'!$D:$D,'[1]daily break down'!$E:$E,"")</f>
        <v>SUD-OUEST</v>
      </c>
      <c r="D250" s="1" t="s">
        <v>11</v>
      </c>
      <c r="E250" s="1" t="s">
        <v>154</v>
      </c>
      <c r="F250" s="3" t="s">
        <v>13</v>
      </c>
      <c r="G250" s="1" t="s">
        <v>5244</v>
      </c>
      <c r="H250" s="27" t="str">
        <f>_xlfn.XLOOKUP(B250,[2]CALCULATION!$B:$B,[2]CALCULATION!$H:$H,"")</f>
        <v>HUAWEI</v>
      </c>
      <c r="I250" s="26">
        <v>2.4015289655939935</v>
      </c>
      <c r="J250" s="26">
        <v>2.2109789888509361</v>
      </c>
      <c r="K250" s="26">
        <v>2.2330766508861895</v>
      </c>
      <c r="L250" s="26">
        <v>2.2677480431352071</v>
      </c>
      <c r="M250" s="26">
        <v>2.2440987292863404</v>
      </c>
      <c r="N250" s="26">
        <v>2.1300969086815456</v>
      </c>
      <c r="O250" s="26">
        <v>2.234004074958694</v>
      </c>
      <c r="P250" s="114" t="s">
        <v>6362</v>
      </c>
      <c r="Q250" s="42" t="s">
        <v>6353</v>
      </c>
      <c r="R250" s="42"/>
      <c r="S250" s="41" t="str" cm="1">
        <f t="array" ref="S250">IFERROR(_xlfn.IFS(
U250="MPR ISSUE","PDH",
U250="BSS Hardware Issue","BSS",
U250="Sites strategiques, MLL, Pylone, etc.","ENVTECH",
U250="AKTIVCO DEFAUT GE &amp; POWER Cabinet","AKTIVCO",
U250="AKTIVCO Coupure ENEO &amp; Baisse de tension","AKTIVCO GRID ONLY",
U250="Coupure ENEO &amp; Baisse de tension","IHS GRID ONLY",
U250="Defaut GE &amp; POWER Cabinet","IHS",
U250="Sharing","Partners",
U250="Sites strategiques &amp; DataCenter","SST &amp; DC",
U250="Exclu","Exclu",
U250="SAT","SAT",
U250="SPARE-ISSUE","SPARE-ISSUE",
U250="Fiber CAmtel","TRANS_FO_CAMTEL",
U250="Fiber AOF","Fiber AOF",
U250="Projet OCM (HUAWEI)","TRAVAUX-HUAWEI",
U250="Projet OCM (NOKIA)","TRAVAUX-NOKIA",
U250="ACCESS-ISSUE","ACCESS-ISSUE",
U250="Projet OCM (ZTE, NOKIA, autres projets)","TRAVAUX OCM",
U250="No root CAuse","No root cause",
U250="ODU HS","PDH",
U250="IP &amp; VLAN","PDH",
U250="Warehouse HUAWEI","SPARE-ISSUE",
U250="SPARE-HS","SPARE-ISSUE",
U250="Power Telco","BSS",U250="no impacts","no impacts"
),"")</f>
        <v>No root cause</v>
      </c>
      <c r="T250" s="41" t="str" cm="1">
        <f t="array" ref="T250">IFERROR(_xlfn.IFS(
U250="MPR ISSUE","TX ISSUE",
U250="BSS Hardware Issue","RAN ISSUE",
U250="Sites strategiques, MLL, Pylone, etc.","ENVTECH",
U250="AKTIVCO DEFAUT GE &amp; POWER Cabinet","POWER ISSUE",
U250="AKTIVCO Coupure ENEO &amp; Baisse de tension","POWER ISSUE",
U250="Coupure ENEO &amp; Baisse de tension","POWER ISSUE",
U250="Defaut GE &amp; POWER Cabinet","POWER ISSUE",
U250="Sharing","POWER ISSUE",
U250="Sites strategiques &amp; DataCenter","POWER ISSUE",
U250="Exclu","Exclu",
U250="SAT","TX ISSUE",
U250="SPARE-ISSUE","SPARE-ISSUE",
U250="Fiber CAmtel","TX ISSUE",
U250="Fiber AOF","TX ISSUE",
U250="Projet OCM (HUAWEI)","TRAVAUX-HUAWEI",
U250="Projet OCM (NOKIA)","TRAVAUX -NOKIA",
U250="ACCESS-ISSUE","ACCESS-ISSUE",
U250="Projet OCM (ZTE, NOKIA, autres projets)","TRAVAUX OCM",
U250="No root CAuse","No root cause",
U250="ODU HS","TX ISSUE",
U250="IP &amp; VLAN","TX ISSUE",
U250="Warehouse HUAWEI","SPARE-ISSUE",
U250="SPARE-HS","SPARE-ISSUE",
U250="Power Telco","RAN ISSUE",U250="no impacts","no impacts"
),"")</f>
        <v>No root cause</v>
      </c>
      <c r="U250" s="68" t="s">
        <v>5691</v>
      </c>
      <c r="V250" s="41" t="str" cm="1">
        <f t="array" ref="V250">IFERROR(_xlfn.IFS(
U250="MPR ISSUE","ACTIVE",
U250="BSS Hardware Issue","ACTIVE",
U250="Sites strategiques, MLL, Pylone, etc.","PASSIVE",
U250="AKTIVCO DEFAUT GE &amp; POWER Cabinet","PASSIVE",
U250="AKTIVCO Coupure ENEO &amp; Baisse de tension","PASSIVE",
U250="Coupure ENEO &amp; Baisse de tension","PASSIVE",
U250="Defaut GE &amp; POWER Cabinet","PASSIVE",
U250="Sharing","PASSIVE",
U250="Sites strategiques &amp; DataCenter","PASSIVE",
U250="Exclu","Exclu",
U250="SAT","ACTIVE",
U250="SPARE-ISSUE","SPARE-ISSUE",
U250="Fiber CAmtel","ACTIVE",
U250="Fiber AOF","ACTIVE",
U250="Projet OCM (HUAWEI)","PLANNED WORKS",
U250="Projet OCM (NOKIA)","PLANNED WORKS",
U250="ACCESS-ISSUE","ACCESS-ISSUE",
U250="Projet OCM (ZTE, NOKIA, autres projets)","PLANNED WORKS",
U250="No root CAuse","No root cause",
U250="ODU HS","ACTIVE",
U250="IP &amp; VLAN","ACTIVE",
U250="Warehouse HUAWEI","SPARE-ISSUE",
U250="SPARE-HS","SPARE-ISSUE",
U250="Power Telco","ACTIVE", U250="no impacts","no impacts"
),"")</f>
        <v>No root cause</v>
      </c>
      <c r="W250" s="113"/>
      <c r="X250" s="113"/>
      <c r="Y250" s="113"/>
      <c r="Z250" s="113"/>
      <c r="AA250" s="113"/>
      <c r="AB250" s="17" t="s">
        <v>5940</v>
      </c>
      <c r="AC250" s="17" t="str">
        <f>_xlfn.XLOOKUP(B250,'INCIDENT-04-27-2026'!E:E,'INCIDENT-04-27-2026'!F:F,"")</f>
        <v/>
      </c>
      <c r="AD250" s="9"/>
      <c r="AE250" s="7" t="s">
        <v>5465</v>
      </c>
      <c r="AF250" s="6" t="str">
        <f>_xlfn.XLOOKUP(B250,'[13]Input_27-04'!$B:$B,'[13]Input_27-04'!$M:$M,"")</f>
        <v/>
      </c>
      <c r="AG250" s="7"/>
      <c r="AH250" s="3"/>
      <c r="AI250" s="18" t="str">
        <f>_xlfn.XLOOKUP(B250,'[3]Cells Huawei 27042026 10h'!$B:$B,'[3]Cells Huawei 27042026 10h'!$T:$T,"")</f>
        <v/>
      </c>
      <c r="AJ250" s="18" t="str">
        <f>_xlfn.XLOOKUP(B250,'[3]Cells Huawei 27042026 15h'!$B:$B,'[3]Cells Huawei 27042026 15h'!$T:$T,"")</f>
        <v/>
      </c>
      <c r="AK250" s="18" t="str">
        <f>_xlfn.XLOOKUP(B250,'[4]cells down 27042026 11h28'!$B:$B,'[4]cells down 27042026 11h28'!$R:$R,"")</f>
        <v/>
      </c>
      <c r="AL250" s="18" t="str">
        <f>_xlfn.XLOOKUP(B250,'[4]cells down 27042026 18h01'!$B:$B,'[4]cells down 27042026 18h01'!$R:$R,"")</f>
        <v/>
      </c>
      <c r="AM250" s="18" t="str">
        <f>_xlfn.XLOOKUP(B250,'[5]cell downs 27042026 11h'!$B:$B,'[5]cell downs 27042026 11h'!$R:$R,"")</f>
        <v/>
      </c>
      <c r="AN250" s="18" t="str">
        <f>_xlfn.XLOOKUP(B250,'[5]cell downs 27042026 17h40'!$B:$B,'[5]cell downs 27042026 17h40'!$R:$R,"")</f>
        <v/>
      </c>
      <c r="AO250" s="18" t="str">
        <f>_xlfn.XLOOKUP(B250,'[6]ALL SITES DOWN'!$D:$D,'[6]ALL SITES DOWN'!$J:$J,"")</f>
        <v>(04/27/2026 ocm ran 17h):-power status check ongoing</v>
      </c>
      <c r="AP250" s="18" t="str">
        <f>_xlfn.XLOOKUP(B250,'[7]ALL SITES DOWN'!$D:$D,'[7]ALL SITES DOWN'!$J:$J,"")</f>
        <v/>
      </c>
      <c r="AQ250" s="9" t="str">
        <f>_xlfn.XLOOKUP(B250,[8]sheet1!$AC:$AC,[8]sheet1!$AF:$AF,"")</f>
        <v/>
      </c>
      <c r="AR250" s="14"/>
      <c r="AS250" s="14" t="s">
        <v>5465</v>
      </c>
      <c r="AT250" s="14" t="str">
        <f>_xlfn.XLOOKUP(B250,'[9]cell downs 18042026 17h'!$B:$B,'[9]cell downs 18042026 17h'!$B:$B,"")</f>
        <v/>
      </c>
      <c r="AU250" s="14" t="str">
        <f>_xlfn.XLOOKUP(B250,'[10]Cells Huawei 19042026 15h'!$B:$B,'[10]Cells Huawei 19042026 15h'!$B:$B,"")</f>
        <v>SUO_046</v>
      </c>
      <c r="AV250" s="9" t="str">
        <f>_xlfn.XLOOKUP(B250,'[11]cells down 19042026 9H40'!$B:$B,'[11]cells down 19042026 9H40'!$B:$B,"")</f>
        <v/>
      </c>
    </row>
    <row r="251" spans="1:48" hidden="1" x14ac:dyDescent="0.3">
      <c r="A251" s="1" t="s">
        <v>2075</v>
      </c>
      <c r="B251" s="8" t="s">
        <v>2076</v>
      </c>
      <c r="C251" s="3" t="str">
        <f>_xlfn.XLOOKUP(B251,'[1]daily break down'!$D:$D,'[1]daily break down'!$E:$E,"")</f>
        <v>NORD</v>
      </c>
      <c r="D251" s="1" t="s">
        <v>21</v>
      </c>
      <c r="E251" s="1" t="s">
        <v>122</v>
      </c>
      <c r="F251" s="3" t="s">
        <v>23</v>
      </c>
      <c r="G251" s="1" t="s">
        <v>2077</v>
      </c>
      <c r="H251" s="27" t="str">
        <f>_xlfn.XLOOKUP(B251,[2]CALCULATION!$B:$B,[2]CALCULATION!$H:$H,"")</f>
        <v>Huawei</v>
      </c>
      <c r="I251" s="26">
        <v>0.89004174835132521</v>
      </c>
      <c r="J251" s="26">
        <v>0</v>
      </c>
      <c r="K251" s="26">
        <v>2.703530346742459</v>
      </c>
      <c r="L251" s="26">
        <v>1.8237794385802706</v>
      </c>
      <c r="M251" s="26">
        <v>5.2447436457182981</v>
      </c>
      <c r="N251" s="26">
        <v>9.2242846706788448</v>
      </c>
      <c r="O251" s="26">
        <v>2.2291350985780451</v>
      </c>
      <c r="P251" s="114" t="s">
        <v>6362</v>
      </c>
      <c r="Q251" s="42" t="s">
        <v>5537</v>
      </c>
      <c r="R251" s="42"/>
      <c r="S251" s="41" t="str" cm="1">
        <f t="array" ref="S251">IFERROR(_xlfn.IFS(
U251="MPR ISSUE","PDH",
U251="BSS Hardware Issue","BSS",
U251="Sites strategiques, MLL, Pylone, etc.","ENVTECH",
U251="AKTIVCO DEFAUT GE &amp; POWER Cabinet","AKTIVCO",
U251="AKTIVCO Coupure ENEO &amp; Baisse de tension","AKTIVCO GRID ONLY",
U251="Coupure ENEO &amp; Baisse de tension","IHS GRID ONLY",
U251="Defaut GE &amp; POWER Cabinet","IHS",
U251="Sharing","Partners",
U251="Sites strategiques &amp; DataCenter","SST &amp; DC",
U251="Exclu","Exclu",
U251="SAT","SAT",
U251="SPARE-ISSUE","SPARE-ISSUE",
U251="Fiber CAmtel","TRANS_FO_CAMTEL",
U251="Fiber AOF","Fiber AOF",
U251="Projet OCM (HUAWEI)","TRAVAUX-HUAWEI",
U251="Projet OCM (NOKIA)","TRAVAUX-NOKIA",
U251="ACCESS-ISSUE","ACCESS-ISSUE",
U251="Projet OCM (ZTE, NOKIA, autres projets)","TRAVAUX OCM",
U251="No root CAuse","No root cause",
U251="ODU HS","PDH",
U251="IP &amp; VLAN","PDH",
U251="Warehouse HUAWEI","SPARE-ISSUE",
U251="SPARE-HS","SPARE-ISSUE",
U251="Power Telco","BSS",U251="no impacts","no impacts"
),"")</f>
        <v>Exclu</v>
      </c>
      <c r="T251" s="41" t="str" cm="1">
        <f t="array" ref="T251">IFERROR(_xlfn.IFS(
U251="MPR ISSUE","TX ISSUE",
U251="BSS Hardware Issue","RAN ISSUE",
U251="Sites strategiques, MLL, Pylone, etc.","ENVTECH",
U251="AKTIVCO DEFAUT GE &amp; POWER Cabinet","POWER ISSUE",
U251="AKTIVCO Coupure ENEO &amp; Baisse de tension","POWER ISSUE",
U251="Coupure ENEO &amp; Baisse de tension","POWER ISSUE",
U251="Defaut GE &amp; POWER Cabinet","POWER ISSUE",
U251="Sharing","POWER ISSUE",
U251="Sites strategiques &amp; DataCenter","POWER ISSUE",
U251="Exclu","Exclu",
U251="SAT","TX ISSUE",
U251="SPARE-ISSUE","SPARE-ISSUE",
U251="Fiber CAmtel","TX ISSUE",
U251="Fiber AOF","TX ISSUE",
U251="Projet OCM (HUAWEI)","TRAVAUX-HUAWEI",
U251="Projet OCM (NOKIA)","TRAVAUX -NOKIA",
U251="ACCESS-ISSUE","ACCESS-ISSUE",
U251="Projet OCM (ZTE, NOKIA, autres projets)","TRAVAUX OCM",
U251="No root CAuse","No root cause",
U251="ODU HS","TX ISSUE",
U251="IP &amp; VLAN","TX ISSUE",
U251="Warehouse HUAWEI","SPARE-ISSUE",
U251="SPARE-HS","SPARE-ISSUE",
U251="Power Telco","RAN ISSUE",U251="no impacts","no impacts"
),"")</f>
        <v>Exclu</v>
      </c>
      <c r="U251" s="68" t="s">
        <v>5537</v>
      </c>
      <c r="V251" s="41" t="str" cm="1">
        <f t="array" ref="V251">IFERROR(_xlfn.IFS(
U251="MPR ISSUE","ACTIVE",
U251="BSS Hardware Issue","ACTIVE",
U251="Sites strategiques, MLL, Pylone, etc.","PASSIVE",
U251="AKTIVCO DEFAUT GE &amp; POWER Cabinet","PASSIVE",
U251="AKTIVCO Coupure ENEO &amp; Baisse de tension","PASSIVE",
U251="Coupure ENEO &amp; Baisse de tension","PASSIVE",
U251="Defaut GE &amp; POWER Cabinet","PASSIVE",
U251="Sharing","PASSIVE",
U251="Sites strategiques &amp; DataCenter","PASSIVE",
U251="Exclu","Exclu",
U251="SAT","ACTIVE",
U251="SPARE-ISSUE","SPARE-ISSUE",
U251="Fiber CAmtel","ACTIVE",
U251="Fiber AOF","ACTIVE",
U251="Projet OCM (HUAWEI)","PLANNED WORKS",
U251="Projet OCM (NOKIA)","PLANNED WORKS",
U251="ACCESS-ISSUE","ACCESS-ISSUE",
U251="Projet OCM (ZTE, NOKIA, autres projets)","PLANNED WORKS",
U251="No root CAuse","No root cause",
U251="ODU HS","ACTIVE",
U251="IP &amp; VLAN","ACTIVE",
U251="Warehouse HUAWEI","SPARE-ISSUE",
U251="SPARE-HS","SPARE-ISSUE",
U251="Power Telco","ACTIVE", U251="no impacts","no impacts"
),"")</f>
        <v>Exclu</v>
      </c>
      <c r="W251" s="113"/>
      <c r="X251" s="113"/>
      <c r="Y251" s="113"/>
      <c r="Z251" s="113"/>
      <c r="AA251" s="113"/>
      <c r="AB251" s="17" t="s">
        <v>5465</v>
      </c>
      <c r="AC251" s="17" t="str">
        <f>_xlfn.XLOOKUP(B251,'INCIDENT-04-27-2026'!E:E,'INCIDENT-04-27-2026'!F:F,"")</f>
        <v/>
      </c>
      <c r="AD251" s="9"/>
      <c r="AE251" s="7" t="s">
        <v>5465</v>
      </c>
      <c r="AF251" s="6" t="str">
        <f>_xlfn.XLOOKUP(B251,'[13]Input_27-04'!$B:$B,'[13]Input_27-04'!$M:$M,"")</f>
        <v/>
      </c>
      <c r="AG251" s="7"/>
      <c r="AH251" s="3"/>
      <c r="AI251" s="18" t="str">
        <f>_xlfn.XLOOKUP(B251,'[3]Cells Huawei 27042026 10h'!$B:$B,'[3]Cells Huawei 27042026 10h'!$T:$T,"")</f>
        <v/>
      </c>
      <c r="AJ251" s="18" t="str">
        <f>_xlfn.XLOOKUP(B251,'[3]Cells Huawei 27042026 15h'!$B:$B,'[3]Cells Huawei 27042026 15h'!$T:$T,"")</f>
        <v/>
      </c>
      <c r="AK251" s="18" t="str">
        <f>_xlfn.XLOOKUP(B251,'[4]cells down 27042026 11h28'!$B:$B,'[4]cells down 27042026 11h28'!$R:$R,"")</f>
        <v/>
      </c>
      <c r="AL251" s="18" t="str">
        <f>_xlfn.XLOOKUP(B251,'[4]cells down 27042026 18h01'!$B:$B,'[4]cells down 27042026 18h01'!$R:$R,"")</f>
        <v/>
      </c>
      <c r="AM251" s="18" t="str">
        <f>_xlfn.XLOOKUP(B251,'[5]cell downs 27042026 11h'!$B:$B,'[5]cell downs 27042026 11h'!$R:$R,"")</f>
        <v/>
      </c>
      <c r="AN251" s="18" t="str">
        <f>_xlfn.XLOOKUP(B251,'[5]cell downs 27042026 17h40'!$B:$B,'[5]cell downs 27042026 17h40'!$R:$R,"")</f>
        <v/>
      </c>
      <c r="AO251" s="18" t="str">
        <f>_xlfn.XLOOKUP(B251,'[6]ALL SITES DOWN'!$D:$D,'[6]ALL SITES DOWN'!$J:$J,"")</f>
        <v/>
      </c>
      <c r="AP251" s="18" t="str">
        <f>_xlfn.XLOOKUP(B251,'[7]ALL SITES DOWN'!$D:$D,'[7]ALL SITES DOWN'!$J:$J,"")</f>
        <v/>
      </c>
      <c r="AQ251" s="9" t="str">
        <f>_xlfn.XLOOKUP(B251,[8]sheet1!$AC:$AC,[8]sheet1!$AF:$AF,"")</f>
        <v/>
      </c>
      <c r="AR251" s="14"/>
      <c r="AS251" s="14" t="s">
        <v>5465</v>
      </c>
      <c r="AT251" s="14" t="str">
        <f>_xlfn.XLOOKUP(B251,'[9]cell downs 18042026 17h'!$B:$B,'[9]cell downs 18042026 17h'!$B:$B,"")</f>
        <v/>
      </c>
      <c r="AU251" s="14" t="str">
        <f>_xlfn.XLOOKUP(B251,'[10]Cells Huawei 19042026 15h'!$B:$B,'[10]Cells Huawei 19042026 15h'!$B:$B,"")</f>
        <v/>
      </c>
      <c r="AV251" s="9" t="str">
        <f>_xlfn.XLOOKUP(B251,'[11]cells down 19042026 9H40'!$B:$B,'[11]cells down 19042026 9H40'!$B:$B,"")</f>
        <v/>
      </c>
    </row>
    <row r="252" spans="1:48" x14ac:dyDescent="0.3">
      <c r="A252" s="1" t="s">
        <v>1019</v>
      </c>
      <c r="B252" s="8" t="s">
        <v>1020</v>
      </c>
      <c r="C252" s="3" t="str">
        <f>_xlfn.XLOOKUP(B252,'[1]daily break down'!$D:$D,'[1]daily break down'!$E:$E,"")</f>
        <v>OUEST</v>
      </c>
      <c r="D252" s="1" t="s">
        <v>11</v>
      </c>
      <c r="E252" s="1" t="s">
        <v>12</v>
      </c>
      <c r="F252" s="3" t="s">
        <v>102</v>
      </c>
      <c r="G252" s="1" t="s">
        <v>1019</v>
      </c>
      <c r="H252" s="28" t="str">
        <f>_xlfn.XLOOKUP(B252,[2]CALCULATION!$B:$B,[2]CALCULATION!$H:$H,"")</f>
        <v>NOKIA</v>
      </c>
      <c r="I252" s="26">
        <v>3.0820085437159181</v>
      </c>
      <c r="J252" s="26">
        <v>2.6964676557287692</v>
      </c>
      <c r="K252" s="26">
        <v>3.1701673358388058</v>
      </c>
      <c r="L252" s="26">
        <v>3.0894636064525889</v>
      </c>
      <c r="M252" s="26">
        <v>3.0925134048448637</v>
      </c>
      <c r="N252" s="26">
        <v>3.0819728735592826</v>
      </c>
      <c r="O252" s="26">
        <v>2.2283325200537618</v>
      </c>
      <c r="P252" s="114" t="s">
        <v>6362</v>
      </c>
      <c r="Q252" s="42" t="s">
        <v>5538</v>
      </c>
      <c r="R252" s="42"/>
      <c r="S252" s="41" t="str" cm="1">
        <f t="array" ref="S252">IFERROR(_xlfn.IFS(
U252="MPR ISSUE","PDH",
U252="BSS Hardware Issue","BSS",
U252="Sites strategiques, MLL, Pylone, etc.","ENVTECH",
U252="AKTIVCO DEFAUT GE &amp; POWER Cabinet","AKTIVCO",
U252="AKTIVCO Coupure ENEO &amp; Baisse de tension","AKTIVCO GRID ONLY",
U252="Coupure ENEO &amp; Baisse de tension","IHS GRID ONLY",
U252="Defaut GE &amp; POWER Cabinet","IHS",
U252="Sharing","Partners",
U252="Sites strategiques &amp; DataCenter","SST &amp; DC",
U252="Exclu","Exclu",
U252="SAT","SAT",
U252="SPARE-ISSUE","SPARE-ISSUE",
U252="Fiber CAmtel","TRANS_FO_CAMTEL",
U252="Fiber AOF","Fiber AOF",
U252="Projet OCM (HUAWEI)","TRAVAUX-HUAWEI",
U252="Projet OCM (NOKIA)","TRAVAUX-NOKIA",
U252="ACCESS-ISSUE","ACCESS-ISSUE",
U252="Projet OCM (ZTE, NOKIA, autres projets)","TRAVAUX OCM",
U252="No root CAuse","No root cause",
U252="ODU HS","PDH",
U252="IP &amp; VLAN","PDH",
U252="Warehouse HUAWEI","SPARE-ISSUE",
U252="SPARE-HS","SPARE-ISSUE",
U252="Power Telco","BSS",U252="no impacts","no impacts"
),"")</f>
        <v>BSS</v>
      </c>
      <c r="T252" s="41" t="str" cm="1">
        <f t="array" ref="T252">IFERROR(_xlfn.IFS(
U252="MPR ISSUE","TX ISSUE",
U252="BSS Hardware Issue","RAN ISSUE",
U252="Sites strategiques, MLL, Pylone, etc.","ENVTECH",
U252="AKTIVCO DEFAUT GE &amp; POWER Cabinet","POWER ISSUE",
U252="AKTIVCO Coupure ENEO &amp; Baisse de tension","POWER ISSUE",
U252="Coupure ENEO &amp; Baisse de tension","POWER ISSUE",
U252="Defaut GE &amp; POWER Cabinet","POWER ISSUE",
U252="Sharing","POWER ISSUE",
U252="Sites strategiques &amp; DataCenter","POWER ISSUE",
U252="Exclu","Exclu",
U252="SAT","TX ISSUE",
U252="SPARE-ISSUE","SPARE-ISSUE",
U252="Fiber CAmtel","TX ISSUE",
U252="Fiber AOF","TX ISSUE",
U252="Projet OCM (HUAWEI)","TRAVAUX-HUAWEI",
U252="Projet OCM (NOKIA)","TRAVAUX -NOKIA",
U252="ACCESS-ISSUE","ACCESS-ISSUE",
U252="Projet OCM (ZTE, NOKIA, autres projets)","TRAVAUX OCM",
U252="No root CAuse","No root cause",
U252="ODU HS","TX ISSUE",
U252="IP &amp; VLAN","TX ISSUE",
U252="Warehouse HUAWEI","SPARE-ISSUE",
U252="SPARE-HS","SPARE-ISSUE",
U252="Power Telco","RAN ISSUE",U252="no impacts","no impacts"
),"")</f>
        <v>RAN ISSUE</v>
      </c>
      <c r="U252" s="68" t="s">
        <v>5319</v>
      </c>
      <c r="V252" s="41" t="str" cm="1">
        <f t="array" ref="V252">IFERROR(_xlfn.IFS(
U252="MPR ISSUE","ACTIVE",
U252="BSS Hardware Issue","ACTIVE",
U252="Sites strategiques, MLL, Pylone, etc.","PASSIVE",
U252="AKTIVCO DEFAUT GE &amp; POWER Cabinet","PASSIVE",
U252="AKTIVCO Coupure ENEO &amp; Baisse de tension","PASSIVE",
U252="Coupure ENEO &amp; Baisse de tension","PASSIVE",
U252="Defaut GE &amp; POWER Cabinet","PASSIVE",
U252="Sharing","PASSIVE",
U252="Sites strategiques &amp; DataCenter","PASSIVE",
U252="Exclu","Exclu",
U252="SAT","ACTIVE",
U252="SPARE-ISSUE","SPARE-ISSUE",
U252="Fiber CAmtel","ACTIVE",
U252="Fiber AOF","ACTIVE",
U252="Projet OCM (HUAWEI)","PLANNED WORKS",
U252="Projet OCM (NOKIA)","PLANNED WORKS",
U252="ACCESS-ISSUE","ACCESS-ISSUE",
U252="Projet OCM (ZTE, NOKIA, autres projets)","PLANNED WORKS",
U252="No root CAuse","No root cause",
U252="ODU HS","ACTIVE",
U252="IP &amp; VLAN","ACTIVE",
U252="Warehouse HUAWEI","SPARE-ISSUE",
U252="SPARE-HS","SPARE-ISSUE",
U252="Power Telco","ACTIVE", U252="no impacts","no impacts"
),"")</f>
        <v>ACTIVE</v>
      </c>
      <c r="W252" s="119" t="s">
        <v>6425</v>
      </c>
      <c r="X252" s="119"/>
      <c r="Y252" s="119"/>
      <c r="Z252" s="119"/>
      <c r="AA252" s="119" t="s">
        <v>6380</v>
      </c>
      <c r="AB252" s="17" t="s">
        <v>5937</v>
      </c>
      <c r="AC252" s="17" t="str">
        <f>_xlfn.XLOOKUP(B252,'INCIDENT-04-27-2026'!E:E,'INCIDENT-04-27-2026'!F:F,"")</f>
        <v/>
      </c>
      <c r="AD252" s="9"/>
      <c r="AE252" s="7" t="s">
        <v>5465</v>
      </c>
      <c r="AF252" s="6" t="str">
        <f>_xlfn.XLOOKUP(B252,'[13]Input_27-04'!$B:$B,'[13]Input_27-04'!$M:$M,"")</f>
        <v/>
      </c>
      <c r="AG252" s="7"/>
      <c r="AH252" s="3"/>
      <c r="AI252" s="18" t="str">
        <f>_xlfn.XLOOKUP(B252,'[3]Cells Huawei 27042026 10h'!$B:$B,'[3]Cells Huawei 27042026 10h'!$T:$T,"")</f>
        <v/>
      </c>
      <c r="AJ252" s="18" t="str">
        <f>_xlfn.XLOOKUP(B252,'[3]Cells Huawei 27042026 15h'!$B:$B,'[3]Cells Huawei 27042026 15h'!$T:$T,"")</f>
        <v/>
      </c>
      <c r="AK252" s="18" t="str">
        <f>_xlfn.XLOOKUP(B252,'[4]cells down 27042026 11h28'!$B:$B,'[4]cells down 27042026 11h28'!$R:$R,"")</f>
        <v/>
      </c>
      <c r="AL252" s="18" t="str">
        <f>_xlfn.XLOOKUP(B252,'[4]cells down 27042026 18h01'!$B:$B,'[4]cells down 27042026 18h01'!$R:$R,"")</f>
        <v/>
      </c>
      <c r="AM252" s="18" t="str">
        <f>_xlfn.XLOOKUP(B252,'[5]cell downs 27042026 11h'!$B:$B,'[5]cell downs 27042026 11h'!$R:$R,"")</f>
        <v xml:space="preserve">(04/27/2026 cell nokia):-27/04/2026 : Intervention prevu pour ce jour || 
24/04/2026 : Cde de la AZHA passe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v>
      </c>
      <c r="AN252" s="18" t="str">
        <f>_xlfn.XLOOKUP(B252,'[5]cell downs 27042026 17h40'!$B:$B,'[5]cell downs 27042026 17h40'!$R:$R,"")</f>
        <v/>
      </c>
      <c r="AO252" s="18" t="str">
        <f>_xlfn.XLOOKUP(B252,'[6]ALL SITES DOWN'!$D:$D,'[6]ALL SITES DOWN'!$J:$J,"")</f>
        <v/>
      </c>
      <c r="AP252" s="18" t="str">
        <f>_xlfn.XLOOKUP(B252,'[7]ALL SITES DOWN'!$D:$D,'[7]ALL SITES DOWN'!$J:$J,"")</f>
        <v/>
      </c>
      <c r="AQ252" s="9" t="str">
        <f>_xlfn.XLOOKUP(B252,[8]sheet1!$AC:$AC,[8]sheet1!$AF:$AF,"")</f>
        <v/>
      </c>
      <c r="AR252" s="14"/>
      <c r="AS252" s="14" t="s">
        <v>5465</v>
      </c>
      <c r="AT252" s="14" t="str">
        <f>_xlfn.XLOOKUP(B252,'[9]cell downs 18042026 17h'!$B:$B,'[9]cell downs 18042026 17h'!$B:$B,"")</f>
        <v/>
      </c>
      <c r="AU252" s="14" t="str">
        <f>_xlfn.XLOOKUP(B252,'[10]Cells Huawei 19042026 15h'!$B:$B,'[10]Cells Huawei 19042026 15h'!$B:$B,"")</f>
        <v/>
      </c>
      <c r="AV252" s="9" t="str">
        <f>_xlfn.XLOOKUP(B252,'[11]cells down 19042026 9H40'!$B:$B,'[11]cells down 19042026 9H40'!$B:$B,"")</f>
        <v/>
      </c>
    </row>
    <row r="253" spans="1:48" x14ac:dyDescent="0.3">
      <c r="A253" s="1" t="s">
        <v>1629</v>
      </c>
      <c r="B253" s="1" t="s">
        <v>1630</v>
      </c>
      <c r="C253" s="3" t="str">
        <f>_xlfn.XLOOKUP(B253,'[1]daily break down'!$D:$D,'[1]daily break down'!$E:$E,"")</f>
        <v>Douala</v>
      </c>
      <c r="D253" s="1" t="s">
        <v>21</v>
      </c>
      <c r="E253" s="1" t="s">
        <v>30</v>
      </c>
      <c r="F253" s="3" t="s">
        <v>31</v>
      </c>
      <c r="G253" s="1" t="s">
        <v>32</v>
      </c>
      <c r="H253" s="29" t="str">
        <f>_xlfn.XLOOKUP(B253,[2]CALCULATION!$B:$B,[2]CALCULATION!$H:$H,"")</f>
        <v>ZTE</v>
      </c>
      <c r="I253" s="26">
        <v>0.81135338281497404</v>
      </c>
      <c r="J253" s="26">
        <v>1.0646471650786318</v>
      </c>
      <c r="K253" s="26">
        <v>0.30563973712521392</v>
      </c>
      <c r="L253" s="26">
        <v>1.067144076043067</v>
      </c>
      <c r="M253" s="26">
        <v>0</v>
      </c>
      <c r="N253" s="26">
        <v>0.28136619553523801</v>
      </c>
      <c r="O253" s="26">
        <v>2.1525156021265119</v>
      </c>
      <c r="P253" s="114" t="s">
        <v>6362</v>
      </c>
      <c r="Q253" s="42" t="s">
        <v>5538</v>
      </c>
      <c r="R253" s="42"/>
      <c r="S253" s="41" t="str" cm="1">
        <f t="array" ref="S253">IFERROR(_xlfn.IFS(
U253="MPR ISSUE","PDH",
U253="BSS Hardware Issue","BSS",
U253="Sites strategiques, MLL, Pylone, etc.","ENVTECH",
U253="AKTIVCO DEFAUT GE &amp; POWER Cabinet","AKTIVCO",
U253="AKTIVCO Coupure ENEO &amp; Baisse de tension","AKTIVCO GRID ONLY",
U253="Coupure ENEO &amp; Baisse de tension","IHS GRID ONLY",
U253="Defaut GE &amp; POWER Cabinet","IHS",
U253="Sharing","Partners",
U253="Sites strategiques &amp; DataCenter","SST &amp; DC",
U253="Exclu","Exclu",
U253="SAT","SAT",
U253="SPARE-ISSUE","SPARE-ISSUE",
U253="Fiber CAmtel","TRANS_FO_CAMTEL",
U253="Fiber AOF","Fiber AOF",
U253="Projet OCM (HUAWEI)","TRAVAUX-HUAWEI",
U253="Projet OCM (NOKIA)","TRAVAUX-NOKIA",
U253="ACCESS-ISSUE","ACCESS-ISSUE",
U253="Projet OCM (ZTE, NOKIA, autres projets)","TRAVAUX OCM",
U253="No root CAuse","No root cause",
U253="ODU HS","PDH",
U253="IP &amp; VLAN","PDH",
U253="Warehouse HUAWEI","SPARE-ISSUE",
U253="SPARE-HS","SPARE-ISSUE",
U253="Power Telco","BSS",U253="no impacts","no impacts"
),"")</f>
        <v>AKTIVCO GRID ONLY</v>
      </c>
      <c r="T253" s="41" t="str" cm="1">
        <f t="array" ref="T253">IFERROR(_xlfn.IFS(
U253="MPR ISSUE","TX ISSUE",
U253="BSS Hardware Issue","RAN ISSUE",
U253="Sites strategiques, MLL, Pylone, etc.","ENVTECH",
U253="AKTIVCO DEFAUT GE &amp; POWER Cabinet","POWER ISSUE",
U253="AKTIVCO Coupure ENEO &amp; Baisse de tension","POWER ISSUE",
U253="Coupure ENEO &amp; Baisse de tension","POWER ISSUE",
U253="Defaut GE &amp; POWER Cabinet","POWER ISSUE",
U253="Sharing","POWER ISSUE",
U253="Sites strategiques &amp; DataCenter","POWER ISSUE",
U253="Exclu","Exclu",
U253="SAT","TX ISSUE",
U253="SPARE-ISSUE","SPARE-ISSUE",
U253="Fiber CAmtel","TX ISSUE",
U253="Fiber AOF","TX ISSUE",
U253="Projet OCM (HUAWEI)","TRAVAUX-HUAWEI",
U253="Projet OCM (NOKIA)","TRAVAUX -NOKIA",
U253="ACCESS-ISSUE","ACCESS-ISSUE",
U253="Projet OCM (ZTE, NOKIA, autres projets)","TRAVAUX OCM",
U253="No root CAuse","No root cause",
U253="ODU HS","TX ISSUE",
U253="IP &amp; VLAN","TX ISSUE",
U253="Warehouse HUAWEI","SPARE-ISSUE",
U253="SPARE-HS","SPARE-ISSUE",
U253="Power Telco","RAN ISSUE",U253="no impacts","no impacts"
),"")</f>
        <v>POWER ISSUE</v>
      </c>
      <c r="U253" s="68" t="s">
        <v>5326</v>
      </c>
      <c r="V253" s="41" t="str" cm="1">
        <f t="array" ref="V253">IFERROR(_xlfn.IFS(
U253="MPR ISSUE","ACTIVE",
U253="BSS Hardware Issue","ACTIVE",
U253="Sites strategiques, MLL, Pylone, etc.","PASSIVE",
U253="AKTIVCO DEFAUT GE &amp; POWER Cabinet","PASSIVE",
U253="AKTIVCO Coupure ENEO &amp; Baisse de tension","PASSIVE",
U253="Coupure ENEO &amp; Baisse de tension","PASSIVE",
U253="Defaut GE &amp; POWER Cabinet","PASSIVE",
U253="Sharing","PASSIVE",
U253="Sites strategiques &amp; DataCenter","PASSIVE",
U253="Exclu","Exclu",
U253="SAT","ACTIVE",
U253="SPARE-ISSUE","SPARE-ISSUE",
U253="Fiber CAmtel","ACTIVE",
U253="Fiber AOF","ACTIVE",
U253="Projet OCM (HUAWEI)","PLANNED WORKS",
U253="Projet OCM (NOKIA)","PLANNED WORKS",
U253="ACCESS-ISSUE","ACCESS-ISSUE",
U253="Projet OCM (ZTE, NOKIA, autres projets)","PLANNED WORKS",
U253="No root CAuse","No root cause",
U253="ODU HS","ACTIVE",
U253="IP &amp; VLAN","ACTIVE",
U253="Warehouse HUAWEI","SPARE-ISSUE",
U253="SPARE-HS","SPARE-ISSUE",
U253="Power Telco","ACTIVE", U253="no impacts","no impacts"
),"")</f>
        <v>PASSIVE</v>
      </c>
      <c r="W253" s="115" t="s">
        <v>6384</v>
      </c>
      <c r="X253" s="115" t="s">
        <v>6367</v>
      </c>
      <c r="Y253" s="115"/>
      <c r="Z253" s="1" t="s">
        <v>21</v>
      </c>
      <c r="AA253" s="115" t="s">
        <v>6365</v>
      </c>
      <c r="AB253" s="17" t="s">
        <v>5950</v>
      </c>
      <c r="AC253" s="17" t="str">
        <f>_xlfn.XLOOKUP(B253,'INCIDENT-04-27-2026'!E:E,'INCIDENT-04-27-2026'!F:F,"")</f>
        <v/>
      </c>
      <c r="AD253" s="9"/>
      <c r="AE253" s="7" t="s">
        <v>5465</v>
      </c>
      <c r="AF253" s="6" t="str">
        <f>_xlfn.XLOOKUP(B253,'[13]Input_27-04'!$B:$B,'[13]Input_27-04'!$M:$M,"")</f>
        <v>Grid outage,  / grid return awaited</v>
      </c>
      <c r="AG253" s="7"/>
      <c r="AH253" s="3"/>
      <c r="AI253" s="18" t="str">
        <f>_xlfn.XLOOKUP(B253,'[3]Cells Huawei 27042026 10h'!$B:$B,'[3]Cells Huawei 27042026 10h'!$T:$T,"")</f>
        <v/>
      </c>
      <c r="AJ253" s="18" t="str">
        <f>_xlfn.XLOOKUP(B253,'[3]Cells Huawei 27042026 15h'!$B:$B,'[3]Cells Huawei 27042026 15h'!$T:$T,"")</f>
        <v/>
      </c>
      <c r="AK253" s="18" t="str">
        <f>_xlfn.XLOOKUP(B253,'[4]cells down 27042026 11h28'!$B:$B,'[4]cells down 27042026 11h28'!$R:$R,"")</f>
        <v/>
      </c>
      <c r="AL253" s="18" t="str">
        <f>_xlfn.XLOOKUP(B253,'[4]cells down 27042026 18h01'!$B:$B,'[4]cells down 27042026 18h01'!$R:$R,"")</f>
        <v/>
      </c>
      <c r="AM253" s="18" t="str">
        <f>_xlfn.XLOOKUP(B253,'[5]cell downs 27042026 11h'!$B:$B,'[5]cell downs 27042026 11h'!$R:$R,"")</f>
        <v/>
      </c>
      <c r="AN253" s="18" t="str">
        <f>_xlfn.XLOOKUP(B253,'[5]cell downs 27042026 17h40'!$B:$B,'[5]cell downs 27042026 17h40'!$R:$R,"")</f>
        <v/>
      </c>
      <c r="AO253" s="18" t="str">
        <f>_xlfn.XLOOKUP(B253,'[6]ALL SITES DOWN'!$D:$D,'[6]ALL SITES DOWN'!$J:$J,"")</f>
        <v/>
      </c>
      <c r="AP253" s="18" t="str">
        <f>_xlfn.XLOOKUP(B253,'[7]ALL SITES DOWN'!$D:$D,'[7]ALL SITES DOWN'!$J:$J,"")</f>
        <v/>
      </c>
      <c r="AQ253" s="9" t="str">
        <f>_xlfn.XLOOKUP(B253,[8]sheet1!$AC:$AC,[8]sheet1!$AF:$AF,"")</f>
        <v>(04/27/2026 ticket):-INC-20260427-00010598…power Grid outage here the site is only on Grid …Others Transmission equipement fault</v>
      </c>
      <c r="AR253" s="14"/>
      <c r="AS253" s="14" t="s">
        <v>5465</v>
      </c>
      <c r="AT253" s="14" t="str">
        <f>_xlfn.XLOOKUP(B253,'[9]cell downs 18042026 17h'!$B:$B,'[9]cell downs 18042026 17h'!$B:$B,"")</f>
        <v/>
      </c>
      <c r="AU253" s="14" t="str">
        <f>_xlfn.XLOOKUP(B253,'[10]Cells Huawei 19042026 15h'!$B:$B,'[10]Cells Huawei 19042026 15h'!$B:$B,"")</f>
        <v/>
      </c>
      <c r="AV253" s="9" t="str">
        <f>_xlfn.XLOOKUP(B253,'[11]cells down 19042026 9H40'!$B:$B,'[11]cells down 19042026 9H40'!$B:$B,"")</f>
        <v/>
      </c>
    </row>
    <row r="254" spans="1:48" hidden="1" x14ac:dyDescent="0.3">
      <c r="A254" s="1" t="s">
        <v>467</v>
      </c>
      <c r="B254" s="8" t="s">
        <v>468</v>
      </c>
      <c r="C254" s="3" t="str">
        <f>_xlfn.XLOOKUP(B254,'[1]daily break down'!$D:$D,'[1]daily break down'!$E:$E,"")</f>
        <v>NORD-OUEST</v>
      </c>
      <c r="D254" s="1" t="s">
        <v>11</v>
      </c>
      <c r="E254" s="1" t="s">
        <v>96</v>
      </c>
      <c r="F254" s="3" t="s">
        <v>51</v>
      </c>
      <c r="G254" s="1" t="s">
        <v>469</v>
      </c>
      <c r="H254" s="28" t="str">
        <f>_xlfn.XLOOKUP(B254,[2]CALCULATION!$B:$B,[2]CALCULATION!$H:$H,"")</f>
        <v>NOKIA</v>
      </c>
      <c r="I254" s="26">
        <v>3.0819015332460129</v>
      </c>
      <c r="J254" s="26">
        <v>3.0819015332460129</v>
      </c>
      <c r="K254" s="26">
        <v>3.0819015332460129</v>
      </c>
      <c r="L254" s="26">
        <v>3.0819015332460129</v>
      </c>
      <c r="M254" s="26">
        <v>3.0819015332460129</v>
      </c>
      <c r="N254" s="26">
        <v>3.0819015332460129</v>
      </c>
      <c r="O254" s="26">
        <v>2.0564380352307001</v>
      </c>
      <c r="P254" s="114" t="s">
        <v>6362</v>
      </c>
      <c r="Q254" s="42" t="s">
        <v>6353</v>
      </c>
      <c r="R254" s="42"/>
      <c r="S254" s="41" t="str" cm="1">
        <f t="array" ref="S254">IFERROR(_xlfn.IFS(
U254="MPR ISSUE","PDH",
U254="BSS Hardware Issue","BSS",
U254="Sites strategiques, MLL, Pylone, etc.","ENVTECH",
U254="AKTIVCO DEFAUT GE &amp; POWER Cabinet","AKTIVCO",
U254="AKTIVCO Coupure ENEO &amp; Baisse de tension","AKTIVCO GRID ONLY",
U254="Coupure ENEO &amp; Baisse de tension","IHS GRID ONLY",
U254="Defaut GE &amp; POWER Cabinet","IHS",
U254="Sharing","Partners",
U254="Sites strategiques &amp; DataCenter","SST &amp; DC",
U254="Exclu","Exclu",
U254="SAT","SAT",
U254="SPARE-ISSUE","SPARE-ISSUE",
U254="Fiber CAmtel","TRANS_FO_CAMTEL",
U254="Fiber AOF","Fiber AOF",
U254="Projet OCM (HUAWEI)","TRAVAUX-HUAWEI",
U254="Projet OCM (NOKIA)","TRAVAUX-NOKIA",
U254="ACCESS-ISSUE","ACCESS-ISSUE",
U254="Projet OCM (ZTE, NOKIA, autres projets)","TRAVAUX OCM",
U254="No root CAuse","No root cause",
U254="ODU HS","PDH",
U254="IP &amp; VLAN","PDH",
U254="Warehouse HUAWEI","SPARE-ISSUE",
U254="SPARE-HS","SPARE-ISSUE",
U254="Power Telco","BSS",U254="no impacts","no impacts"
),"")</f>
        <v>No root cause</v>
      </c>
      <c r="T254" s="41" t="str" cm="1">
        <f t="array" ref="T254">IFERROR(_xlfn.IFS(
U254="MPR ISSUE","TX ISSUE",
U254="BSS Hardware Issue","RAN ISSUE",
U254="Sites strategiques, MLL, Pylone, etc.","ENVTECH",
U254="AKTIVCO DEFAUT GE &amp; POWER Cabinet","POWER ISSUE",
U254="AKTIVCO Coupure ENEO &amp; Baisse de tension","POWER ISSUE",
U254="Coupure ENEO &amp; Baisse de tension","POWER ISSUE",
U254="Defaut GE &amp; POWER Cabinet","POWER ISSUE",
U254="Sharing","POWER ISSUE",
U254="Sites strategiques &amp; DataCenter","POWER ISSUE",
U254="Exclu","Exclu",
U254="SAT","TX ISSUE",
U254="SPARE-ISSUE","SPARE-ISSUE",
U254="Fiber CAmtel","TX ISSUE",
U254="Fiber AOF","TX ISSUE",
U254="Projet OCM (HUAWEI)","TRAVAUX-HUAWEI",
U254="Projet OCM (NOKIA)","TRAVAUX -NOKIA",
U254="ACCESS-ISSUE","ACCESS-ISSUE",
U254="Projet OCM (ZTE, NOKIA, autres projets)","TRAVAUX OCM",
U254="No root CAuse","No root cause",
U254="ODU HS","TX ISSUE",
U254="IP &amp; VLAN","TX ISSUE",
U254="Warehouse HUAWEI","SPARE-ISSUE",
U254="SPARE-HS","SPARE-ISSUE",
U254="Power Telco","RAN ISSUE",U254="no impacts","no impacts"
),"")</f>
        <v>No root cause</v>
      </c>
      <c r="U254" s="68" t="s">
        <v>5691</v>
      </c>
      <c r="V254" s="41" t="str" cm="1">
        <f t="array" ref="V254">IFERROR(_xlfn.IFS(
U254="MPR ISSUE","ACTIVE",
U254="BSS Hardware Issue","ACTIVE",
U254="Sites strategiques, MLL, Pylone, etc.","PASSIVE",
U254="AKTIVCO DEFAUT GE &amp; POWER Cabinet","PASSIVE",
U254="AKTIVCO Coupure ENEO &amp; Baisse de tension","PASSIVE",
U254="Coupure ENEO &amp; Baisse de tension","PASSIVE",
U254="Defaut GE &amp; POWER Cabinet","PASSIVE",
U254="Sharing","PASSIVE",
U254="Sites strategiques &amp; DataCenter","PASSIVE",
U254="Exclu","Exclu",
U254="SAT","ACTIVE",
U254="SPARE-ISSUE","SPARE-ISSUE",
U254="Fiber CAmtel","ACTIVE",
U254="Fiber AOF","ACTIVE",
U254="Projet OCM (HUAWEI)","PLANNED WORKS",
U254="Projet OCM (NOKIA)","PLANNED WORKS",
U254="ACCESS-ISSUE","ACCESS-ISSUE",
U254="Projet OCM (ZTE, NOKIA, autres projets)","PLANNED WORKS",
U254="No root CAuse","No root cause",
U254="ODU HS","ACTIVE",
U254="IP &amp; VLAN","ACTIVE",
U254="Warehouse HUAWEI","SPARE-ISSUE",
U254="SPARE-HS","SPARE-ISSUE",
U254="Power Telco","ACTIVE", U254="no impacts","no impacts"
),"")</f>
        <v>No root cause</v>
      </c>
      <c r="W254" s="113"/>
      <c r="X254" s="113"/>
      <c r="Y254" s="113"/>
      <c r="Z254" s="113"/>
      <c r="AA254" s="113"/>
      <c r="AB254" s="17" t="s">
        <v>6024</v>
      </c>
      <c r="AC254" s="17" t="str">
        <f>_xlfn.XLOOKUP(B254,'INCIDENT-04-27-2026'!E:E,'INCIDENT-04-27-2026'!F:F,"")</f>
        <v/>
      </c>
      <c r="AD254" s="9"/>
      <c r="AE254" s="7" t="s">
        <v>5465</v>
      </c>
      <c r="AF254" s="6" t="str">
        <f>_xlfn.XLOOKUP(B254,'[13]Input_27-04'!$B:$B,'[13]Input_27-04'!$M:$M,"")</f>
        <v/>
      </c>
      <c r="AG254" s="7"/>
      <c r="AH254" s="3"/>
      <c r="AI254" s="18" t="str">
        <f>_xlfn.XLOOKUP(B254,'[3]Cells Huawei 27042026 10h'!$B:$B,'[3]Cells Huawei 27042026 10h'!$T:$T,"")</f>
        <v/>
      </c>
      <c r="AJ254" s="18" t="str">
        <f>_xlfn.XLOOKUP(B254,'[3]Cells Huawei 27042026 15h'!$B:$B,'[3]Cells Huawei 27042026 15h'!$T:$T,"")</f>
        <v/>
      </c>
      <c r="AK254" s="18" t="str">
        <f>_xlfn.XLOOKUP(B254,'[4]cells down 27042026 11h28'!$B:$B,'[4]cells down 27042026 11h28'!$R:$R,"")</f>
        <v/>
      </c>
      <c r="AL254" s="18" t="str">
        <f>_xlfn.XLOOKUP(B254,'[4]cells down 27042026 18h01'!$B:$B,'[4]cells down 27042026 18h01'!$R:$R,"")</f>
        <v/>
      </c>
      <c r="AM254" s="18" t="str">
        <f>_xlfn.XLOOKUP(B254,'[5]cell downs 27042026 11h'!$B:$B,'[5]cell downs 27042026 11h'!$R:$R,"")</f>
        <v/>
      </c>
      <c r="AN254" s="18" t="str">
        <f>_xlfn.XLOOKUP(B254,'[5]cell downs 27042026 17h40'!$B:$B,'[5]cell downs 27042026 17h40'!$R:$R,"")</f>
        <v xml:space="preserve">(04/27/2026 cell nokia):-27/04/2026 : Need BO RAN analysis </v>
      </c>
      <c r="AO254" s="18" t="str">
        <f>_xlfn.XLOOKUP(B254,'[6]ALL SITES DOWN'!$D:$D,'[6]ALL SITES DOWN'!$J:$J,"")</f>
        <v/>
      </c>
      <c r="AP254" s="18" t="str">
        <f>_xlfn.XLOOKUP(B254,'[7]ALL SITES DOWN'!$D:$D,'[7]ALL SITES DOWN'!$J:$J,"")</f>
        <v/>
      </c>
      <c r="AQ254" s="9" t="str">
        <f>_xlfn.XLOOKUP(B254,[8]sheet1!$AC:$AC,[8]sheet1!$AF:$AF,"")</f>
        <v/>
      </c>
      <c r="AR254" s="14"/>
      <c r="AS254" s="14" t="s">
        <v>5465</v>
      </c>
      <c r="AT254" s="14" t="str">
        <f>_xlfn.XLOOKUP(B254,'[9]cell downs 18042026 17h'!$B:$B,'[9]cell downs 18042026 17h'!$B:$B,"")</f>
        <v/>
      </c>
      <c r="AU254" s="14" t="str">
        <f>_xlfn.XLOOKUP(B254,'[10]Cells Huawei 19042026 15h'!$B:$B,'[10]Cells Huawei 19042026 15h'!$B:$B,"")</f>
        <v/>
      </c>
      <c r="AV254" s="9" t="str">
        <f>_xlfn.XLOOKUP(B254,'[11]cells down 19042026 9H40'!$B:$B,'[11]cells down 19042026 9H40'!$B:$B,"")</f>
        <v/>
      </c>
    </row>
    <row r="255" spans="1:48" x14ac:dyDescent="0.3">
      <c r="A255" s="1" t="s">
        <v>1605</v>
      </c>
      <c r="B255" s="8" t="s">
        <v>1606</v>
      </c>
      <c r="C255" s="3" t="str">
        <f>_xlfn.XLOOKUP(B255,'[1]daily break down'!$D:$D,'[1]daily break down'!$E:$E,"")</f>
        <v>Yaounde</v>
      </c>
      <c r="D255" s="1" t="s">
        <v>18</v>
      </c>
      <c r="E255" s="1" t="s">
        <v>5426</v>
      </c>
      <c r="F255" s="3" t="s">
        <v>37</v>
      </c>
      <c r="G255" s="1" t="s">
        <v>38</v>
      </c>
      <c r="H255" s="29" t="str">
        <f>_xlfn.XLOOKUP(B255,[2]CALCULATION!$B:$B,[2]CALCULATION!$H:$H,"")</f>
        <v>ZTE</v>
      </c>
      <c r="I255" s="26">
        <v>3.4924472010341492</v>
      </c>
      <c r="J255" s="26">
        <v>2.28272950892182</v>
      </c>
      <c r="K255" s="26">
        <v>1.9863996826782866</v>
      </c>
      <c r="L255" s="26">
        <v>1.3550200751641541</v>
      </c>
      <c r="M255" s="26">
        <v>3.5691737079555863</v>
      </c>
      <c r="N255" s="26">
        <v>1.1408742898071815</v>
      </c>
      <c r="O255" s="26">
        <v>2.0441496662700147</v>
      </c>
      <c r="P255" s="114" t="s">
        <v>6362</v>
      </c>
      <c r="Q255" s="42" t="s">
        <v>5538</v>
      </c>
      <c r="R255" s="42"/>
      <c r="S255" s="41" t="str" cm="1">
        <f t="array" ref="S255">IFERROR(_xlfn.IFS(
U255="MPR ISSUE","PDH",
U255="BSS Hardware Issue","BSS",
U255="Sites strategiques, MLL, Pylone, etc.","ENVTECH",
U255="AKTIVCO DEFAUT GE &amp; POWER Cabinet","AKTIVCO",
U255="AKTIVCO Coupure ENEO &amp; Baisse de tension","AKTIVCO GRID ONLY",
U255="Coupure ENEO &amp; Baisse de tension","IHS GRID ONLY",
U255="Defaut GE &amp; POWER Cabinet","IHS",
U255="Sharing","Partners",
U255="Sites strategiques &amp; DataCenter","SST &amp; DC",
U255="Exclu","Exclu",
U255="SAT","SAT",
U255="SPARE-ISSUE","SPARE-ISSUE",
U255="Fiber CAmtel","TRANS_FO_CAMTEL",
U255="Fiber AOF","Fiber AOF",
U255="Projet OCM (HUAWEI)","TRAVAUX-HUAWEI",
U255="Projet OCM (NOKIA)","TRAVAUX-NOKIA",
U255="ACCESS-ISSUE","ACCESS-ISSUE",
U255="Projet OCM (ZTE, NOKIA, autres projets)","TRAVAUX OCM",
U255="No root CAuse","No root cause",
U255="ODU HS","PDH",
U255="IP &amp; VLAN","PDH",
U255="Warehouse HUAWEI","SPARE-ISSUE",
U255="SPARE-HS","SPARE-ISSUE",
U255="Power Telco","BSS",U255="no impacts","no impacts"
),"")</f>
        <v>No root cause</v>
      </c>
      <c r="T255" s="41" t="str" cm="1">
        <f t="array" ref="T255">IFERROR(_xlfn.IFS(
U255="MPR ISSUE","TX ISSUE",
U255="BSS Hardware Issue","RAN ISSUE",
U255="Sites strategiques, MLL, Pylone, etc.","ENVTECH",
U255="AKTIVCO DEFAUT GE &amp; POWER Cabinet","POWER ISSUE",
U255="AKTIVCO Coupure ENEO &amp; Baisse de tension","POWER ISSUE",
U255="Coupure ENEO &amp; Baisse de tension","POWER ISSUE",
U255="Defaut GE &amp; POWER Cabinet","POWER ISSUE",
U255="Sharing","POWER ISSUE",
U255="Sites strategiques &amp; DataCenter","POWER ISSUE",
U255="Exclu","Exclu",
U255="SAT","TX ISSUE",
U255="SPARE-ISSUE","SPARE-ISSUE",
U255="Fiber CAmtel","TX ISSUE",
U255="Fiber AOF","TX ISSUE",
U255="Projet OCM (HUAWEI)","TRAVAUX-HUAWEI",
U255="Projet OCM (NOKIA)","TRAVAUX -NOKIA",
U255="ACCESS-ISSUE","ACCESS-ISSUE",
U255="Projet OCM (ZTE, NOKIA, autres projets)","TRAVAUX OCM",
U255="No root CAuse","No root cause",
U255="ODU HS","TX ISSUE",
U255="IP &amp; VLAN","TX ISSUE",
U255="Warehouse HUAWEI","SPARE-ISSUE",
U255="SPARE-HS","SPARE-ISSUE",
U255="Power Telco","RAN ISSUE",U255="no impacts","no impacts"
),"")</f>
        <v>No root cause</v>
      </c>
      <c r="U255" s="68" t="s">
        <v>5691</v>
      </c>
      <c r="V255" s="41" t="str" cm="1">
        <f t="array" ref="V255">IFERROR(_xlfn.IFS(
U255="MPR ISSUE","ACTIVE",
U255="BSS Hardware Issue","ACTIVE",
U255="Sites strategiques, MLL, Pylone, etc.","PASSIVE",
U255="AKTIVCO DEFAUT GE &amp; POWER Cabinet","PASSIVE",
U255="AKTIVCO Coupure ENEO &amp; Baisse de tension","PASSIVE",
U255="Coupure ENEO &amp; Baisse de tension","PASSIVE",
U255="Defaut GE &amp; POWER Cabinet","PASSIVE",
U255="Sharing","PASSIVE",
U255="Sites strategiques &amp; DataCenter","PASSIVE",
U255="Exclu","Exclu",
U255="SAT","ACTIVE",
U255="SPARE-ISSUE","SPARE-ISSUE",
U255="Fiber CAmtel","ACTIVE",
U255="Fiber AOF","ACTIVE",
U255="Projet OCM (HUAWEI)","PLANNED WORKS",
U255="Projet OCM (NOKIA)","PLANNED WORKS",
U255="ACCESS-ISSUE","ACCESS-ISSUE",
U255="Projet OCM (ZTE, NOKIA, autres projets)","PLANNED WORKS",
U255="No root CAuse","No root cause",
U255="ODU HS","ACTIVE",
U255="IP &amp; VLAN","ACTIVE",
U255="Warehouse HUAWEI","SPARE-ISSUE",
U255="SPARE-HS","SPARE-ISSUE",
U255="Power Telco","ACTIVE", U255="no impacts","no impacts"
),"")</f>
        <v>No root cause</v>
      </c>
      <c r="W255" s="119" t="s">
        <v>6383</v>
      </c>
      <c r="X255" s="119"/>
      <c r="Y255" s="119"/>
      <c r="Z255" s="119"/>
      <c r="AA255" s="119"/>
      <c r="AB255" s="17" t="s">
        <v>5943</v>
      </c>
      <c r="AC255" s="17" t="str">
        <f>_xlfn.XLOOKUP(B255,'INCIDENT-04-27-2026'!E:E,'INCIDENT-04-27-2026'!F:F,"")</f>
        <v/>
      </c>
      <c r="AD255" s="9"/>
      <c r="AE255" s="7" t="s">
        <v>5465</v>
      </c>
      <c r="AF255" s="6" t="str">
        <f>_xlfn.XLOOKUP(B255,'[13]Input_27-04'!$B:$B,'[13]Input_27-04'!$M:$M,"")</f>
        <v/>
      </c>
      <c r="AG255" s="7"/>
      <c r="AH255" s="3"/>
      <c r="AI255" s="18" t="str">
        <f>_xlfn.XLOOKUP(B255,'[3]Cells Huawei 27042026 10h'!$B:$B,'[3]Cells Huawei 27042026 10h'!$T:$T,"")</f>
        <v/>
      </c>
      <c r="AJ255" s="18" t="str">
        <f>_xlfn.XLOOKUP(B255,'[3]Cells Huawei 27042026 15h'!$B:$B,'[3]Cells Huawei 27042026 15h'!$T:$T,"")</f>
        <v/>
      </c>
      <c r="AK255" s="18" t="str">
        <f>_xlfn.XLOOKUP(B255,'[4]cells down 27042026 11h28'!$B:$B,'[4]cells down 27042026 11h28'!$R:$R,"")</f>
        <v/>
      </c>
      <c r="AL255" s="18" t="str">
        <f>_xlfn.XLOOKUP(B255,'[4]cells down 27042026 18h01'!$B:$B,'[4]cells down 27042026 18h01'!$R:$R,"")</f>
        <v/>
      </c>
      <c r="AM255" s="18" t="str">
        <f>_xlfn.XLOOKUP(B255,'[5]cell downs 27042026 11h'!$B:$B,'[5]cell downs 27042026 11h'!$R:$R,"")</f>
        <v/>
      </c>
      <c r="AN255" s="18" t="str">
        <f>_xlfn.XLOOKUP(B255,'[5]cell downs 27042026 17h40'!$B:$B,'[5]cell downs 27042026 17h40'!$R:$R,"")</f>
        <v/>
      </c>
      <c r="AO255" s="18" t="str">
        <f>_xlfn.XLOOKUP(B255,'[6]ALL SITES DOWN'!$D:$D,'[6]ALL SITES DOWN'!$J:$J,"")</f>
        <v/>
      </c>
      <c r="AP255" s="18" t="str">
        <f>_xlfn.XLOOKUP(B255,'[7]ALL SITES DOWN'!$D:$D,'[7]ALL SITES DOWN'!$J:$J,"")</f>
        <v/>
      </c>
      <c r="AQ255" s="9" t="str">
        <f>_xlfn.XLOOKUP(B255,[8]sheet1!$AC:$AC,[8]sheet1!$AF:$AF,"")</f>
        <v>(04/27/2026 ticket):-INC-20260427-00011356…Network issue …Others Transmission equipement fault</v>
      </c>
      <c r="AR255" s="14"/>
      <c r="AS255" s="14" t="s">
        <v>5465</v>
      </c>
      <c r="AT255" s="14" t="str">
        <f>_xlfn.XLOOKUP(B255,'[9]cell downs 18042026 17h'!$B:$B,'[9]cell downs 18042026 17h'!$B:$B,"")</f>
        <v/>
      </c>
      <c r="AU255" s="14" t="str">
        <f>_xlfn.XLOOKUP(B255,'[10]Cells Huawei 19042026 15h'!$B:$B,'[10]Cells Huawei 19042026 15h'!$B:$B,"")</f>
        <v/>
      </c>
      <c r="AV255" s="9" t="str">
        <f>_xlfn.XLOOKUP(B255,'[11]cells down 19042026 9H40'!$B:$B,'[11]cells down 19042026 9H40'!$B:$B,"")</f>
        <v>CTR_778</v>
      </c>
    </row>
    <row r="256" spans="1:48" x14ac:dyDescent="0.3">
      <c r="A256" s="1" t="s">
        <v>1637</v>
      </c>
      <c r="B256" s="1" t="s">
        <v>1638</v>
      </c>
      <c r="C256" s="3" t="str">
        <f>_xlfn.XLOOKUP(B256,'[1]daily break down'!$D:$D,'[1]daily break down'!$E:$E,"")</f>
        <v>Douala</v>
      </c>
      <c r="D256" s="1" t="s">
        <v>21</v>
      </c>
      <c r="E256" s="1" t="s">
        <v>30</v>
      </c>
      <c r="F256" s="3" t="s">
        <v>31</v>
      </c>
      <c r="G256" s="1" t="s">
        <v>32</v>
      </c>
      <c r="H256" s="29" t="str">
        <f>_xlfn.XLOOKUP(B256,[2]CALCULATION!$B:$B,[2]CALCULATION!$H:$H,"")</f>
        <v>ZTE</v>
      </c>
      <c r="I256" s="26">
        <v>1.4139650090031481</v>
      </c>
      <c r="J256" s="26">
        <v>1.6922635710677936</v>
      </c>
      <c r="K256" s="26">
        <v>0.55049752734474255</v>
      </c>
      <c r="L256" s="26">
        <v>0</v>
      </c>
      <c r="M256" s="26">
        <v>0</v>
      </c>
      <c r="N256" s="26">
        <v>0.34710629421315908</v>
      </c>
      <c r="O256" s="26">
        <v>2.0240852031629442</v>
      </c>
      <c r="P256" s="114" t="s">
        <v>6362</v>
      </c>
      <c r="Q256" s="42" t="s">
        <v>5538</v>
      </c>
      <c r="R256" s="42"/>
      <c r="S256" s="41" t="str" cm="1">
        <f t="array" ref="S256">IFERROR(_xlfn.IFS(
U256="MPR ISSUE","PDH",
U256="BSS Hardware Issue","BSS",
U256="Sites strategiques, MLL, Pylone, etc.","ENVTECH",
U256="AKTIVCO DEFAUT GE &amp; POWER Cabinet","AKTIVCO",
U256="AKTIVCO Coupure ENEO &amp; Baisse de tension","AKTIVCO GRID ONLY",
U256="Coupure ENEO &amp; Baisse de tension","IHS GRID ONLY",
U256="Defaut GE &amp; POWER Cabinet","IHS",
U256="Sharing","Partners",
U256="Sites strategiques &amp; DataCenter","SST &amp; DC",
U256="Exclu","Exclu",
U256="SAT","SAT",
U256="SPARE-ISSUE","SPARE-ISSUE",
U256="Fiber CAmtel","TRANS_FO_CAMTEL",
U256="Fiber AOF","Fiber AOF",
U256="Projet OCM (HUAWEI)","TRAVAUX-HUAWEI",
U256="Projet OCM (NOKIA)","TRAVAUX-NOKIA",
U256="ACCESS-ISSUE","ACCESS-ISSUE",
U256="Projet OCM (ZTE, NOKIA, autres projets)","TRAVAUX OCM",
U256="No root CAuse","No root cause",
U256="ODU HS","PDH",
U256="IP &amp; VLAN","PDH",
U256="Warehouse HUAWEI","SPARE-ISSUE",
U256="SPARE-HS","SPARE-ISSUE",
U256="Power Telco","BSS",U256="no impacts","no impacts"
),"")</f>
        <v>No root cause</v>
      </c>
      <c r="T256" s="41" t="str" cm="1">
        <f t="array" ref="T256">IFERROR(_xlfn.IFS(
U256="MPR ISSUE","TX ISSUE",
U256="BSS Hardware Issue","RAN ISSUE",
U256="Sites strategiques, MLL, Pylone, etc.","ENVTECH",
U256="AKTIVCO DEFAUT GE &amp; POWER Cabinet","POWER ISSUE",
U256="AKTIVCO Coupure ENEO &amp; Baisse de tension","POWER ISSUE",
U256="Coupure ENEO &amp; Baisse de tension","POWER ISSUE",
U256="Defaut GE &amp; POWER Cabinet","POWER ISSUE",
U256="Sharing","POWER ISSUE",
U256="Sites strategiques &amp; DataCenter","POWER ISSUE",
U256="Exclu","Exclu",
U256="SAT","TX ISSUE",
U256="SPARE-ISSUE","SPARE-ISSUE",
U256="Fiber CAmtel","TX ISSUE",
U256="Fiber AOF","TX ISSUE",
U256="Projet OCM (HUAWEI)","TRAVAUX-HUAWEI",
U256="Projet OCM (NOKIA)","TRAVAUX -NOKIA",
U256="ACCESS-ISSUE","ACCESS-ISSUE",
U256="Projet OCM (ZTE, NOKIA, autres projets)","TRAVAUX OCM",
U256="No root CAuse","No root cause",
U256="ODU HS","TX ISSUE",
U256="IP &amp; VLAN","TX ISSUE",
U256="Warehouse HUAWEI","SPARE-ISSUE",
U256="SPARE-HS","SPARE-ISSUE",
U256="Power Telco","RAN ISSUE",U256="no impacts","no impacts"
),"")</f>
        <v>No root cause</v>
      </c>
      <c r="U256" s="68" t="s">
        <v>5691</v>
      </c>
      <c r="V256" s="41" t="str" cm="1">
        <f t="array" ref="V256">IFERROR(_xlfn.IFS(
U256="MPR ISSUE","ACTIVE",
U256="BSS Hardware Issue","ACTIVE",
U256="Sites strategiques, MLL, Pylone, etc.","PASSIVE",
U256="AKTIVCO DEFAUT GE &amp; POWER Cabinet","PASSIVE",
U256="AKTIVCO Coupure ENEO &amp; Baisse de tension","PASSIVE",
U256="Coupure ENEO &amp; Baisse de tension","PASSIVE",
U256="Defaut GE &amp; POWER Cabinet","PASSIVE",
U256="Sharing","PASSIVE",
U256="Sites strategiques &amp; DataCenter","PASSIVE",
U256="Exclu","Exclu",
U256="SAT","ACTIVE",
U256="SPARE-ISSUE","SPARE-ISSUE",
U256="Fiber CAmtel","ACTIVE",
U256="Fiber AOF","ACTIVE",
U256="Projet OCM (HUAWEI)","PLANNED WORKS",
U256="Projet OCM (NOKIA)","PLANNED WORKS",
U256="ACCESS-ISSUE","ACCESS-ISSUE",
U256="Projet OCM (ZTE, NOKIA, autres projets)","PLANNED WORKS",
U256="No root CAuse","No root cause",
U256="ODU HS","ACTIVE",
U256="IP &amp; VLAN","ACTIVE",
U256="Warehouse HUAWEI","SPARE-ISSUE",
U256="SPARE-HS","SPARE-ISSUE",
U256="Power Telco","ACTIVE", U256="no impacts","no impacts"
),"")</f>
        <v>No root cause</v>
      </c>
      <c r="W256" s="119" t="s">
        <v>6383</v>
      </c>
      <c r="X256" s="119"/>
      <c r="Y256" s="119"/>
      <c r="Z256" s="119"/>
      <c r="AA256" s="119"/>
      <c r="AB256" s="17" t="s">
        <v>5949</v>
      </c>
      <c r="AC256" s="17" t="str">
        <f>_xlfn.XLOOKUP(B256,'INCIDENT-04-27-2026'!E:E,'INCIDENT-04-27-2026'!F:F,"")</f>
        <v/>
      </c>
      <c r="AD256" s="9"/>
      <c r="AE256" s="7" t="s">
        <v>5465</v>
      </c>
      <c r="AF256" s="6" t="str">
        <f>_xlfn.XLOOKUP(B256,'[13]Input_27-04'!$B:$B,'[13]Input_27-04'!$M:$M,"")</f>
        <v>Grid outage,  / grid return awaited</v>
      </c>
      <c r="AG256" s="7"/>
      <c r="AH256" s="3"/>
      <c r="AI256" s="18" t="str">
        <f>_xlfn.XLOOKUP(B256,'[3]Cells Huawei 27042026 10h'!$B:$B,'[3]Cells Huawei 27042026 10h'!$T:$T,"")</f>
        <v/>
      </c>
      <c r="AJ256" s="18" t="str">
        <f>_xlfn.XLOOKUP(B256,'[3]Cells Huawei 27042026 15h'!$B:$B,'[3]Cells Huawei 27042026 15h'!$T:$T,"")</f>
        <v/>
      </c>
      <c r="AK256" s="18" t="str">
        <f>_xlfn.XLOOKUP(B256,'[4]cells down 27042026 11h28'!$B:$B,'[4]cells down 27042026 11h28'!$R:$R,"")</f>
        <v/>
      </c>
      <c r="AL256" s="18" t="str">
        <f>_xlfn.XLOOKUP(B256,'[4]cells down 27042026 18h01'!$B:$B,'[4]cells down 27042026 18h01'!$R:$R,"")</f>
        <v/>
      </c>
      <c r="AM256" s="18" t="str">
        <f>_xlfn.XLOOKUP(B256,'[5]cell downs 27042026 11h'!$B:$B,'[5]cell downs 27042026 11h'!$R:$R,"")</f>
        <v/>
      </c>
      <c r="AN256" s="18" t="str">
        <f>_xlfn.XLOOKUP(B256,'[5]cell downs 27042026 17h40'!$B:$B,'[5]cell downs 27042026 17h40'!$R:$R,"")</f>
        <v/>
      </c>
      <c r="AO256" s="18" t="str">
        <f>_xlfn.XLOOKUP(B256,'[6]ALL SITES DOWN'!$D:$D,'[6]ALL SITES DOWN'!$J:$J,"")</f>
        <v/>
      </c>
      <c r="AP256" s="18" t="str">
        <f>_xlfn.XLOOKUP(B256,'[7]ALL SITES DOWN'!$D:$D,'[7]ALL SITES DOWN'!$J:$J,"")</f>
        <v/>
      </c>
      <c r="AQ256" s="9" t="str">
        <f>_xlfn.XLOOKUP(B256,[8]sheet1!$AC:$AC,[8]sheet1!$AF:$AF,"")</f>
        <v>(04/27/2026 ticket):-INC-20260427-00010600</v>
      </c>
      <c r="AR256" s="14"/>
      <c r="AS256" s="14" t="s">
        <v>5465</v>
      </c>
      <c r="AT256" s="14" t="str">
        <f>_xlfn.XLOOKUP(B256,'[9]cell downs 18042026 17h'!$B:$B,'[9]cell downs 18042026 17h'!$B:$B,"")</f>
        <v/>
      </c>
      <c r="AU256" s="14" t="str">
        <f>_xlfn.XLOOKUP(B256,'[10]Cells Huawei 19042026 15h'!$B:$B,'[10]Cells Huawei 19042026 15h'!$B:$B,"")</f>
        <v/>
      </c>
      <c r="AV256" s="9" t="str">
        <f>_xlfn.XLOOKUP(B256,'[11]cells down 19042026 9H40'!$B:$B,'[11]cells down 19042026 9H40'!$B:$B,"")</f>
        <v/>
      </c>
    </row>
    <row r="257" spans="1:48" x14ac:dyDescent="0.3">
      <c r="A257" s="1" t="s">
        <v>663</v>
      </c>
      <c r="B257" s="8" t="s">
        <v>664</v>
      </c>
      <c r="C257" s="3" t="str">
        <f>_xlfn.XLOOKUP(B257,'[1]daily break down'!$D:$D,'[1]daily break down'!$E:$E,"")</f>
        <v>CENTRE</v>
      </c>
      <c r="D257" s="1" t="s">
        <v>11</v>
      </c>
      <c r="E257" s="1" t="s">
        <v>96</v>
      </c>
      <c r="F257" s="3" t="s">
        <v>226</v>
      </c>
      <c r="G257" s="1" t="s">
        <v>665</v>
      </c>
      <c r="H257" s="28" t="str">
        <f>_xlfn.XLOOKUP(B257,[2]CALCULATION!$B:$B,[2]CALCULATION!$H:$H,"")</f>
        <v>NOKIA</v>
      </c>
      <c r="I257" s="26">
        <v>0.45864687401015314</v>
      </c>
      <c r="J257" s="26">
        <v>0.40153895323785149</v>
      </c>
      <c r="K257" s="26">
        <v>1.167109690012071</v>
      </c>
      <c r="L257" s="26">
        <v>1.7178390733749389</v>
      </c>
      <c r="M257" s="26">
        <v>1.7840607191674298</v>
      </c>
      <c r="N257" s="26">
        <v>1.8995606863508858</v>
      </c>
      <c r="O257" s="26">
        <v>1.9719889393978307</v>
      </c>
      <c r="P257" s="114" t="s">
        <v>6362</v>
      </c>
      <c r="Q257" s="42" t="s">
        <v>5538</v>
      </c>
      <c r="R257" s="42"/>
      <c r="S257" s="41" t="str" cm="1">
        <f t="array" ref="S257">IFERROR(_xlfn.IFS(
U257="MPR ISSUE","PDH",
U257="BSS Hardware Issue","BSS",
U257="Sites strategiques, MLL, Pylone, etc.","ENVTECH",
U257="AKTIVCO DEFAUT GE &amp; POWER Cabinet","AKTIVCO",
U257="AKTIVCO Coupure ENEO &amp; Baisse de tension","AKTIVCO GRID ONLY",
U257="Coupure ENEO &amp; Baisse de tension","IHS GRID ONLY",
U257="Defaut GE &amp; POWER Cabinet","IHS",
U257="Sharing","Partners",
U257="Sites strategiques &amp; DataCenter","SST &amp; DC",
U257="Exclu","Exclu",
U257="SAT","SAT",
U257="SPARE-ISSUE","SPARE-ISSUE",
U257="Fiber CAmtel","TRANS_FO_CAMTEL",
U257="Fiber AOF","Fiber AOF",
U257="Projet OCM (HUAWEI)","TRAVAUX-HUAWEI",
U257="Projet OCM (NOKIA)","TRAVAUX-NOKIA",
U257="ACCESS-ISSUE","ACCESS-ISSUE",
U257="Projet OCM (ZTE, NOKIA, autres projets)","TRAVAUX OCM",
U257="No root CAuse","No root cause",
U257="ODU HS","PDH",
U257="IP &amp; VLAN","PDH",
U257="Warehouse HUAWEI","SPARE-ISSUE",
U257="SPARE-HS","SPARE-ISSUE",
U257="Power Telco","BSS",U257="no impacts","no impacts"
),"")</f>
        <v>BSS</v>
      </c>
      <c r="T257" s="41" t="str" cm="1">
        <f t="array" ref="T257">IFERROR(_xlfn.IFS(
U257="MPR ISSUE","TX ISSUE",
U257="BSS Hardware Issue","RAN ISSUE",
U257="Sites strategiques, MLL, Pylone, etc.","ENVTECH",
U257="AKTIVCO DEFAUT GE &amp; POWER Cabinet","POWER ISSUE",
U257="AKTIVCO Coupure ENEO &amp; Baisse de tension","POWER ISSUE",
U257="Coupure ENEO &amp; Baisse de tension","POWER ISSUE",
U257="Defaut GE &amp; POWER Cabinet","POWER ISSUE",
U257="Sharing","POWER ISSUE",
U257="Sites strategiques &amp; DataCenter","POWER ISSUE",
U257="Exclu","Exclu",
U257="SAT","TX ISSUE",
U257="SPARE-ISSUE","SPARE-ISSUE",
U257="Fiber CAmtel","TX ISSUE",
U257="Fiber AOF","TX ISSUE",
U257="Projet OCM (HUAWEI)","TRAVAUX-HUAWEI",
U257="Projet OCM (NOKIA)","TRAVAUX -NOKIA",
U257="ACCESS-ISSUE","ACCESS-ISSUE",
U257="Projet OCM (ZTE, NOKIA, autres projets)","TRAVAUX OCM",
U257="No root CAuse","No root cause",
U257="ODU HS","TX ISSUE",
U257="IP &amp; VLAN","TX ISSUE",
U257="Warehouse HUAWEI","SPARE-ISSUE",
U257="SPARE-HS","SPARE-ISSUE",
U257="Power Telco","RAN ISSUE",U257="no impacts","no impacts"
),"")</f>
        <v>RAN ISSUE</v>
      </c>
      <c r="U257" s="68" t="s">
        <v>5319</v>
      </c>
      <c r="V257" s="41" t="str" cm="1">
        <f t="array" ref="V257">IFERROR(_xlfn.IFS(
U257="MPR ISSUE","ACTIVE",
U257="BSS Hardware Issue","ACTIVE",
U257="Sites strategiques, MLL, Pylone, etc.","PASSIVE",
U257="AKTIVCO DEFAUT GE &amp; POWER Cabinet","PASSIVE",
U257="AKTIVCO Coupure ENEO &amp; Baisse de tension","PASSIVE",
U257="Coupure ENEO &amp; Baisse de tension","PASSIVE",
U257="Defaut GE &amp; POWER Cabinet","PASSIVE",
U257="Sharing","PASSIVE",
U257="Sites strategiques &amp; DataCenter","PASSIVE",
U257="Exclu","Exclu",
U257="SAT","ACTIVE",
U257="SPARE-ISSUE","SPARE-ISSUE",
U257="Fiber CAmtel","ACTIVE",
U257="Fiber AOF","ACTIVE",
U257="Projet OCM (HUAWEI)","PLANNED WORKS",
U257="Projet OCM (NOKIA)","PLANNED WORKS",
U257="ACCESS-ISSUE","ACCESS-ISSUE",
U257="Projet OCM (ZTE, NOKIA, autres projets)","PLANNED WORKS",
U257="No root CAuse","No root cause",
U257="ODU HS","ACTIVE",
U257="IP &amp; VLAN","ACTIVE",
U257="Warehouse HUAWEI","SPARE-ISSUE",
U257="SPARE-HS","SPARE-ISSUE",
U257="Power Telco","ACTIVE", U257="no impacts","no impacts"
),"")</f>
        <v>ACTIVE</v>
      </c>
      <c r="W257" s="119" t="s">
        <v>6419</v>
      </c>
      <c r="X257" s="119" t="s">
        <v>6418</v>
      </c>
      <c r="Y257" s="119"/>
      <c r="Z257" s="119" t="s">
        <v>6401</v>
      </c>
      <c r="AA257" s="119" t="s">
        <v>6380</v>
      </c>
      <c r="AB257" s="17" t="s">
        <v>6277</v>
      </c>
      <c r="AC257" s="17" t="str">
        <f>_xlfn.XLOOKUP(B257,'INCIDENT-04-27-2026'!E:E,'INCIDENT-04-27-2026'!F:F,"")</f>
        <v/>
      </c>
      <c r="AD257" s="9"/>
      <c r="AE257" s="7" t="s">
        <v>5465</v>
      </c>
      <c r="AF257" s="6" t="str">
        <f>_xlfn.XLOOKUP(B257,'[13]Input_27-04'!$B:$B,'[13]Input_27-04'!$M:$M,"")</f>
        <v/>
      </c>
      <c r="AG257" s="7"/>
      <c r="AH257" s="3"/>
      <c r="AI257" s="18" t="str">
        <f>_xlfn.XLOOKUP(B257,'[3]Cells Huawei 27042026 10h'!$B:$B,'[3]Cells Huawei 27042026 10h'!$T:$T,"")</f>
        <v/>
      </c>
      <c r="AJ257" s="18" t="str">
        <f>_xlfn.XLOOKUP(B257,'[3]Cells Huawei 27042026 15h'!$B:$B,'[3]Cells Huawei 27042026 15h'!$T:$T,"")</f>
        <v/>
      </c>
      <c r="AK257" s="18" t="str">
        <f>_xlfn.XLOOKUP(B257,'[4]cells down 27042026 11h28'!$B:$B,'[4]cells down 27042026 11h28'!$R:$R,"")</f>
        <v/>
      </c>
      <c r="AL257" s="18" t="str">
        <f>_xlfn.XLOOKUP(B257,'[4]cells down 27042026 18h01'!$B:$B,'[4]cells down 27042026 18h01'!$R:$R,"")</f>
        <v/>
      </c>
      <c r="AM257" s="18" t="str">
        <f>_xlfn.XLOOKUP(B257,'[5]cell downs 27042026 11h'!$B:$B,'[5]cell downs 27042026 11h'!$R:$R,"")</f>
        <v xml:space="preserve">(04/27/2026 cell nokia):-27/04/2026 : Need BO RAN analysis || Check and replace FXDB || FME Hugues activer </v>
      </c>
      <c r="AN257" s="18" t="str">
        <f>_xlfn.XLOOKUP(B257,'[5]cell downs 27042026 17h40'!$B:$B,'[5]cell downs 27042026 17h40'!$R:$R,"")</f>
        <v xml:space="preserve">(04/27/2026 cell nokia):-27/04/2026 : Need BO RAN analysis || Check and replace FXDB || FME Hugues activer || Un reset a ete effectuer mais les cellules demeures down || FME ira sur site demain 28/04/2026 </v>
      </c>
      <c r="AO257" s="18" t="str">
        <f>_xlfn.XLOOKUP(B257,'[6]ALL SITES DOWN'!$D:$D,'[6]ALL SITES DOWN'!$J:$J,"")</f>
        <v/>
      </c>
      <c r="AP257" s="18" t="str">
        <f>_xlfn.XLOOKUP(B257,'[7]ALL SITES DOWN'!$D:$D,'[7]ALL SITES DOWN'!$J:$J,"")</f>
        <v/>
      </c>
      <c r="AQ257" s="9" t="str">
        <f>_xlfn.XLOOKUP(B257,[8]sheet1!$AC:$AC,[8]sheet1!$AF:$AF,"")</f>
        <v/>
      </c>
      <c r="AR257" s="14"/>
      <c r="AS257" s="14" t="s">
        <v>5465</v>
      </c>
      <c r="AT257" s="14" t="str">
        <f>_xlfn.XLOOKUP(B257,'[9]cell downs 18042026 17h'!$B:$B,'[9]cell downs 18042026 17h'!$B:$B,"")</f>
        <v/>
      </c>
      <c r="AU257" s="14" t="str">
        <f>_xlfn.XLOOKUP(B257,'[10]Cells Huawei 19042026 15h'!$B:$B,'[10]Cells Huawei 19042026 15h'!$B:$B,"")</f>
        <v/>
      </c>
      <c r="AV257" s="9" t="str">
        <f>_xlfn.XLOOKUP(B257,'[11]cells down 19042026 9H40'!$B:$B,'[11]cells down 19042026 9H40'!$B:$B,"")</f>
        <v/>
      </c>
    </row>
    <row r="258" spans="1:48" x14ac:dyDescent="0.3">
      <c r="A258" s="1" t="s">
        <v>1603</v>
      </c>
      <c r="B258" s="8" t="s">
        <v>1604</v>
      </c>
      <c r="C258" s="3" t="str">
        <f>_xlfn.XLOOKUP(B258,'[1]daily break down'!$D:$D,'[1]daily break down'!$E:$E,"")</f>
        <v>Maroua</v>
      </c>
      <c r="D258" s="1" t="s">
        <v>21</v>
      </c>
      <c r="E258" s="1" t="s">
        <v>22</v>
      </c>
      <c r="F258" s="3" t="s">
        <v>55</v>
      </c>
      <c r="G258" s="1" t="s">
        <v>84</v>
      </c>
      <c r="H258" s="27" t="str">
        <f>_xlfn.XLOOKUP(B258,[2]CALCULATION!$B:$B,[2]CALCULATION!$H:$H,"")</f>
        <v>Huawei</v>
      </c>
      <c r="I258" s="26">
        <v>2.6063113348343334</v>
      </c>
      <c r="J258" s="26">
        <v>3.397671594855507</v>
      </c>
      <c r="K258" s="26">
        <v>2.2293847896744882E-3</v>
      </c>
      <c r="L258" s="26">
        <v>4.5827055385765618</v>
      </c>
      <c r="M258" s="26">
        <v>1.1839816741003271</v>
      </c>
      <c r="N258" s="26">
        <v>13.37136842135301</v>
      </c>
      <c r="O258" s="26">
        <v>1.9664065598844855</v>
      </c>
      <c r="P258" s="114" t="s">
        <v>6362</v>
      </c>
      <c r="Q258" s="42" t="s">
        <v>5538</v>
      </c>
      <c r="R258" s="42"/>
      <c r="S258" s="41" t="str" cm="1">
        <f t="array" ref="S258">IFERROR(_xlfn.IFS(
U258="MPR ISSUE","PDH",
U258="BSS Hardware Issue","BSS",
U258="Sites strategiques, MLL, Pylone, etc.","ENVTECH",
U258="AKTIVCO DEFAUT GE &amp; POWER Cabinet","AKTIVCO",
U258="AKTIVCO Coupure ENEO &amp; Baisse de tension","AKTIVCO GRID ONLY",
U258="Coupure ENEO &amp; Baisse de tension","IHS GRID ONLY",
U258="Defaut GE &amp; POWER Cabinet","IHS",
U258="Sharing","Partners",
U258="Sites strategiques &amp; DataCenter","SST &amp; DC",
U258="Exclu","Exclu",
U258="SAT","SAT",
U258="SPARE-ISSUE","SPARE-ISSUE",
U258="Fiber CAmtel","TRANS_FO_CAMTEL",
U258="Fiber AOF","Fiber AOF",
U258="Projet OCM (HUAWEI)","TRAVAUX-HUAWEI",
U258="Projet OCM (NOKIA)","TRAVAUX-NOKIA",
U258="ACCESS-ISSUE","ACCESS-ISSUE",
U258="Projet OCM (ZTE, NOKIA, autres projets)","TRAVAUX OCM",
U258="No root CAuse","No root cause",
U258="ODU HS","PDH",
U258="IP &amp; VLAN","PDH",
U258="Warehouse HUAWEI","SPARE-ISSUE",
U258="SPARE-HS","SPARE-ISSUE",
U258="Power Telco","BSS",U258="no impacts","no impacts"
),"")</f>
        <v>No root cause</v>
      </c>
      <c r="T258" s="41" t="str" cm="1">
        <f t="array" ref="T258">IFERROR(_xlfn.IFS(
U258="MPR ISSUE","TX ISSUE",
U258="BSS Hardware Issue","RAN ISSUE",
U258="Sites strategiques, MLL, Pylone, etc.","ENVTECH",
U258="AKTIVCO DEFAUT GE &amp; POWER Cabinet","POWER ISSUE",
U258="AKTIVCO Coupure ENEO &amp; Baisse de tension","POWER ISSUE",
U258="Coupure ENEO &amp; Baisse de tension","POWER ISSUE",
U258="Defaut GE &amp; POWER Cabinet","POWER ISSUE",
U258="Sharing","POWER ISSUE",
U258="Sites strategiques &amp; DataCenter","POWER ISSUE",
U258="Exclu","Exclu",
U258="SAT","TX ISSUE",
U258="SPARE-ISSUE","SPARE-ISSUE",
U258="Fiber CAmtel","TX ISSUE",
U258="Fiber AOF","TX ISSUE",
U258="Projet OCM (HUAWEI)","TRAVAUX-HUAWEI",
U258="Projet OCM (NOKIA)","TRAVAUX -NOKIA",
U258="ACCESS-ISSUE","ACCESS-ISSUE",
U258="Projet OCM (ZTE, NOKIA, autres projets)","TRAVAUX OCM",
U258="No root CAuse","No root cause",
U258="ODU HS","TX ISSUE",
U258="IP &amp; VLAN","TX ISSUE",
U258="Warehouse HUAWEI","SPARE-ISSUE",
U258="SPARE-HS","SPARE-ISSUE",
U258="Power Telco","RAN ISSUE",U258="no impacts","no impacts"
),"")</f>
        <v>No root cause</v>
      </c>
      <c r="U258" s="68" t="s">
        <v>5691</v>
      </c>
      <c r="V258" s="41" t="str" cm="1">
        <f t="array" ref="V258">IFERROR(_xlfn.IFS(
U258="MPR ISSUE","ACTIVE",
U258="BSS Hardware Issue","ACTIVE",
U258="Sites strategiques, MLL, Pylone, etc.","PASSIVE",
U258="AKTIVCO DEFAUT GE &amp; POWER Cabinet","PASSIVE",
U258="AKTIVCO Coupure ENEO &amp; Baisse de tension","PASSIVE",
U258="Coupure ENEO &amp; Baisse de tension","PASSIVE",
U258="Defaut GE &amp; POWER Cabinet","PASSIVE",
U258="Sharing","PASSIVE",
U258="Sites strategiques &amp; DataCenter","PASSIVE",
U258="Exclu","Exclu",
U258="SAT","ACTIVE",
U258="SPARE-ISSUE","SPARE-ISSUE",
U258="Fiber CAmtel","ACTIVE",
U258="Fiber AOF","ACTIVE",
U258="Projet OCM (HUAWEI)","PLANNED WORKS",
U258="Projet OCM (NOKIA)","PLANNED WORKS",
U258="ACCESS-ISSUE","ACCESS-ISSUE",
U258="Projet OCM (ZTE, NOKIA, autres projets)","PLANNED WORKS",
U258="No root CAuse","No root cause",
U258="ODU HS","ACTIVE",
U258="IP &amp; VLAN","ACTIVE",
U258="Warehouse HUAWEI","SPARE-ISSUE",
U258="SPARE-HS","SPARE-ISSUE",
U258="Power Telco","ACTIVE", U258="no impacts","no impacts"
),"")</f>
        <v>No root cause</v>
      </c>
      <c r="W258" s="119" t="s">
        <v>6383</v>
      </c>
      <c r="X258" s="119"/>
      <c r="Y258" s="119"/>
      <c r="Z258" s="119"/>
      <c r="AA258" s="119"/>
      <c r="AB258" s="17" t="s">
        <v>5465</v>
      </c>
      <c r="AC258" s="17" t="str">
        <f>_xlfn.XLOOKUP(B258,'INCIDENT-04-27-2026'!E:E,'INCIDENT-04-27-2026'!F:F,"")</f>
        <v/>
      </c>
      <c r="AD258" s="9"/>
      <c r="AE258" s="7" t="s">
        <v>5465</v>
      </c>
      <c r="AF258" s="6" t="str">
        <f>_xlfn.XLOOKUP(B258,'[13]Input_27-04'!$B:$B,'[13]Input_27-04'!$M:$M,"")</f>
        <v>Plantage du controleur</v>
      </c>
      <c r="AG258" s="7"/>
      <c r="AH258" s="3"/>
      <c r="AI258" s="18" t="str">
        <f>_xlfn.XLOOKUP(B258,'[3]Cells Huawei 27042026 10h'!$B:$B,'[3]Cells Huawei 27042026 10h'!$T:$T,"")</f>
        <v/>
      </c>
      <c r="AJ258" s="18" t="str">
        <f>_xlfn.XLOOKUP(B258,'[3]Cells Huawei 27042026 15h'!$B:$B,'[3]Cells Huawei 27042026 15h'!$T:$T,"")</f>
        <v/>
      </c>
      <c r="AK258" s="18" t="str">
        <f>_xlfn.XLOOKUP(B258,'[4]cells down 27042026 11h28'!$B:$B,'[4]cells down 27042026 11h28'!$R:$R,"")</f>
        <v/>
      </c>
      <c r="AL258" s="18" t="str">
        <f>_xlfn.XLOOKUP(B258,'[4]cells down 27042026 18h01'!$B:$B,'[4]cells down 27042026 18h01'!$R:$R,"")</f>
        <v/>
      </c>
      <c r="AM258" s="18" t="str">
        <f>_xlfn.XLOOKUP(B258,'[5]cell downs 27042026 11h'!$B:$B,'[5]cell downs 27042026 11h'!$R:$R,"")</f>
        <v/>
      </c>
      <c r="AN258" s="18" t="str">
        <f>_xlfn.XLOOKUP(B258,'[5]cell downs 27042026 17h40'!$B:$B,'[5]cell downs 27042026 17h40'!$R:$R,"")</f>
        <v/>
      </c>
      <c r="AO258" s="18" t="str">
        <f>_xlfn.XLOOKUP(B258,'[6]ALL SITES DOWN'!$D:$D,'[6]ALL SITES DOWN'!$J:$J,"")</f>
        <v/>
      </c>
      <c r="AP258" s="18" t="str">
        <f>_xlfn.XLOOKUP(B258,'[7]ALL SITES DOWN'!$D:$D,'[7]ALL SITES DOWN'!$J:$J,"")</f>
        <v/>
      </c>
      <c r="AQ258" s="9" t="str">
        <f>_xlfn.XLOOKUP(B258,[8]sheet1!$AC:$AC,[8]sheet1!$AF:$AF,"")</f>
        <v/>
      </c>
      <c r="AR258" s="14"/>
      <c r="AS258" s="14" t="s">
        <v>5465</v>
      </c>
      <c r="AT258" s="14" t="str">
        <f>_xlfn.XLOOKUP(B258,'[9]cell downs 18042026 17h'!$B:$B,'[9]cell downs 18042026 17h'!$B:$B,"")</f>
        <v/>
      </c>
      <c r="AU258" s="14" t="str">
        <f>_xlfn.XLOOKUP(B258,'[10]Cells Huawei 19042026 15h'!$B:$B,'[10]Cells Huawei 19042026 15h'!$B:$B,"")</f>
        <v/>
      </c>
      <c r="AV258" s="9" t="str">
        <f>_xlfn.XLOOKUP(B258,'[11]cells down 19042026 9H40'!$B:$B,'[11]cells down 19042026 9H40'!$B:$B,"")</f>
        <v/>
      </c>
    </row>
    <row r="259" spans="1:48" x14ac:dyDescent="0.3">
      <c r="A259" s="1" t="s">
        <v>5250</v>
      </c>
      <c r="B259" s="1" t="s">
        <v>5251</v>
      </c>
      <c r="C259" s="3" t="str">
        <f>_xlfn.XLOOKUP(B259,'[1]daily break down'!$D:$D,'[1]daily break down'!$E:$E,"")</f>
        <v>SUD-OUEST</v>
      </c>
      <c r="D259" s="1" t="s">
        <v>11</v>
      </c>
      <c r="E259" s="1" t="s">
        <v>154</v>
      </c>
      <c r="F259" s="3" t="s">
        <v>13</v>
      </c>
      <c r="G259" s="1" t="s">
        <v>5252</v>
      </c>
      <c r="H259" s="27" t="str">
        <f>_xlfn.XLOOKUP(B259,[2]CALCULATION!$B:$B,[2]CALCULATION!$H:$H,"")</f>
        <v>HUAWEI</v>
      </c>
      <c r="I259" s="26">
        <v>0.95706597266809912</v>
      </c>
      <c r="J259" s="26">
        <v>1.3818975381884697</v>
      </c>
      <c r="K259" s="26">
        <v>0.36194507937323256</v>
      </c>
      <c r="L259" s="26">
        <v>0.17143077278680946</v>
      </c>
      <c r="M259" s="26">
        <v>1.3284101383145994</v>
      </c>
      <c r="N259" s="26">
        <v>1.5613540962181074</v>
      </c>
      <c r="O259" s="26">
        <v>1.9450401360602456</v>
      </c>
      <c r="P259" s="114" t="s">
        <v>6362</v>
      </c>
      <c r="Q259" s="42" t="s">
        <v>5538</v>
      </c>
      <c r="R259" s="42"/>
      <c r="S259" s="41" t="str" cm="1">
        <f t="array" ref="S259">IFERROR(_xlfn.IFS(
U259="MPR ISSUE","PDH",
U259="BSS Hardware Issue","BSS",
U259="Sites strategiques, MLL, Pylone, etc.","ENVTECH",
U259="AKTIVCO DEFAUT GE &amp; POWER Cabinet","AKTIVCO",
U259="AKTIVCO Coupure ENEO &amp; Baisse de tension","AKTIVCO GRID ONLY",
U259="Coupure ENEO &amp; Baisse de tension","IHS GRID ONLY",
U259="Defaut GE &amp; POWER Cabinet","IHS",
U259="Sharing","Partners",
U259="Sites strategiques &amp; DataCenter","SST &amp; DC",
U259="Exclu","Exclu",
U259="SAT","SAT",
U259="SPARE-ISSUE","SPARE-ISSUE",
U259="Fiber CAmtel","TRANS_FO_CAMTEL",
U259="Fiber AOF","Fiber AOF",
U259="Projet OCM (HUAWEI)","TRAVAUX-HUAWEI",
U259="Projet OCM (NOKIA)","TRAVAUX-NOKIA",
U259="ACCESS-ISSUE","ACCESS-ISSUE",
U259="Projet OCM (ZTE, NOKIA, autres projets)","TRAVAUX OCM",
U259="No root CAuse","No root cause",
U259="ODU HS","PDH",
U259="IP &amp; VLAN","PDH",
U259="Warehouse HUAWEI","SPARE-ISSUE",
U259="SPARE-HS","SPARE-ISSUE",
U259="Power Telco","BSS",U259="no impacts","no impacts"
),"")</f>
        <v>BSS</v>
      </c>
      <c r="T259" s="41" t="str" cm="1">
        <f t="array" ref="T259">IFERROR(_xlfn.IFS(
U259="MPR ISSUE","TX ISSUE",
U259="BSS Hardware Issue","RAN ISSUE",
U259="Sites strategiques, MLL, Pylone, etc.","ENVTECH",
U259="AKTIVCO DEFAUT GE &amp; POWER Cabinet","POWER ISSUE",
U259="AKTIVCO Coupure ENEO &amp; Baisse de tension","POWER ISSUE",
U259="Coupure ENEO &amp; Baisse de tension","POWER ISSUE",
U259="Defaut GE &amp; POWER Cabinet","POWER ISSUE",
U259="Sharing","POWER ISSUE",
U259="Sites strategiques &amp; DataCenter","POWER ISSUE",
U259="Exclu","Exclu",
U259="SAT","TX ISSUE",
U259="SPARE-ISSUE","SPARE-ISSUE",
U259="Fiber CAmtel","TX ISSUE",
U259="Fiber AOF","TX ISSUE",
U259="Projet OCM (HUAWEI)","TRAVAUX-HUAWEI",
U259="Projet OCM (NOKIA)","TRAVAUX -NOKIA",
U259="ACCESS-ISSUE","ACCESS-ISSUE",
U259="Projet OCM (ZTE, NOKIA, autres projets)","TRAVAUX OCM",
U259="No root CAuse","No root cause",
U259="ODU HS","TX ISSUE",
U259="IP &amp; VLAN","TX ISSUE",
U259="Warehouse HUAWEI","SPARE-ISSUE",
U259="SPARE-HS","SPARE-ISSUE",
U259="Power Telco","RAN ISSUE",U259="no impacts","no impacts"
),"")</f>
        <v>RAN ISSUE</v>
      </c>
      <c r="U259" s="68" t="s">
        <v>5319</v>
      </c>
      <c r="V259" s="41" t="str" cm="1">
        <f t="array" ref="V259">IFERROR(_xlfn.IFS(
U259="MPR ISSUE","ACTIVE",
U259="BSS Hardware Issue","ACTIVE",
U259="Sites strategiques, MLL, Pylone, etc.","PASSIVE",
U259="AKTIVCO DEFAUT GE &amp; POWER Cabinet","PASSIVE",
U259="AKTIVCO Coupure ENEO &amp; Baisse de tension","PASSIVE",
U259="Coupure ENEO &amp; Baisse de tension","PASSIVE",
U259="Defaut GE &amp; POWER Cabinet","PASSIVE",
U259="Sharing","PASSIVE",
U259="Sites strategiques &amp; DataCenter","PASSIVE",
U259="Exclu","Exclu",
U259="SAT","ACTIVE",
U259="SPARE-ISSUE","SPARE-ISSUE",
U259="Fiber CAmtel","ACTIVE",
U259="Fiber AOF","ACTIVE",
U259="Projet OCM (HUAWEI)","PLANNED WORKS",
U259="Projet OCM (NOKIA)","PLANNED WORKS",
U259="ACCESS-ISSUE","ACCESS-ISSUE",
U259="Projet OCM (ZTE, NOKIA, autres projets)","PLANNED WORKS",
U259="No root CAuse","No root cause",
U259="ODU HS","ACTIVE",
U259="IP &amp; VLAN","ACTIVE",
U259="Warehouse HUAWEI","SPARE-ISSUE",
U259="SPARE-HS","SPARE-ISSUE",
U259="Power Telco","ACTIVE", U259="no impacts","no impacts"
),"")</f>
        <v>ACTIVE</v>
      </c>
      <c r="W259" s="119" t="s">
        <v>6406</v>
      </c>
      <c r="X259" s="119"/>
      <c r="Y259" s="119"/>
      <c r="Z259" s="119"/>
      <c r="AA259" s="119" t="s">
        <v>6365</v>
      </c>
      <c r="AB259" s="17" t="s">
        <v>6278</v>
      </c>
      <c r="AC259" s="17" t="str">
        <f>_xlfn.XLOOKUP(B259,'INCIDENT-04-27-2026'!E:E,'INCIDENT-04-27-2026'!F:F,"")</f>
        <v/>
      </c>
      <c r="AD259" s="9" t="s">
        <v>6051</v>
      </c>
      <c r="AE259" s="7" t="s">
        <v>5465</v>
      </c>
      <c r="AF259" s="6" t="str">
        <f>_xlfn.XLOOKUP(B259,'[13]Input_27-04'!$B:$B,'[13]Input_27-04'!$M:$M,"")</f>
        <v/>
      </c>
      <c r="AG259" s="7"/>
      <c r="AH259" s="3"/>
      <c r="AI259" s="18" t="str">
        <f>_xlfn.XLOOKUP(B259,'[3]Cells Huawei 27042026 10h'!$B:$B,'[3]Cells Huawei 27042026 10h'!$T:$T,"")</f>
        <v/>
      </c>
      <c r="AJ259" s="18" t="str">
        <f>_xlfn.XLOOKUP(B259,'[3]Cells Huawei 27042026 15h'!$B:$B,'[3]Cells Huawei 27042026 15h'!$T:$T,"")</f>
        <v/>
      </c>
      <c r="AK259" s="18" t="str">
        <f>_xlfn.XLOOKUP(B259,'[4]cells down 27042026 11h28'!$B:$B,'[4]cells down 27042026 11h28'!$R:$R,"")</f>
        <v/>
      </c>
      <c r="AL259" s="18" t="str">
        <f>_xlfn.XLOOKUP(B259,'[4]cells down 27042026 18h01'!$B:$B,'[4]cells down 27042026 18h01'!$R:$R,"")</f>
        <v/>
      </c>
      <c r="AM259" s="18" t="str">
        <f>_xlfn.XLOOKUP(B259,'[5]cell downs 27042026 11h'!$B:$B,'[5]cell downs 27042026 11h'!$R:$R,"")</f>
        <v/>
      </c>
      <c r="AN259" s="18" t="str">
        <f>_xlfn.XLOOKUP(B259,'[5]cell downs 27042026 17h40'!$B:$B,'[5]cell downs 27042026 17h40'!$R:$R,"")</f>
        <v/>
      </c>
      <c r="AO259" s="18" t="str">
        <f>_xlfn.XLOOKUP(B259,'[6]ALL SITES DOWN'!$D:$D,'[6]ALL SITES DOWN'!$J:$J,"")</f>
        <v>(04/27/2026 ocm ran 17h):-Impacted by SUO_040_H_Tinto</v>
      </c>
      <c r="AP259" s="18" t="str">
        <f>_xlfn.XLOOKUP(B259,'[7]ALL SITES DOWN'!$D:$D,'[7]ALL SITES DOWN'!$J:$J,"")</f>
        <v>(04/27/2026 ocm ran 11h):-power status check ongoing</v>
      </c>
      <c r="AQ259" s="9" t="str">
        <f>_xlfn.XLOOKUP(B259,[8]sheet1!$AC:$AC,[8]sheet1!$AF:$AF,"")</f>
        <v/>
      </c>
      <c r="AR259" s="14"/>
      <c r="AS259" s="14" t="s">
        <v>5465</v>
      </c>
      <c r="AT259" s="14" t="str">
        <f>_xlfn.XLOOKUP(B259,'[9]cell downs 18042026 17h'!$B:$B,'[9]cell downs 18042026 17h'!$B:$B,"")</f>
        <v/>
      </c>
      <c r="AU259" s="14" t="str">
        <f>_xlfn.XLOOKUP(B259,'[10]Cells Huawei 19042026 15h'!$B:$B,'[10]Cells Huawei 19042026 15h'!$B:$B,"")</f>
        <v/>
      </c>
      <c r="AV259" s="9" t="str">
        <f>_xlfn.XLOOKUP(B259,'[11]cells down 19042026 9H40'!$B:$B,'[11]cells down 19042026 9H40'!$B:$B,"")</f>
        <v/>
      </c>
    </row>
    <row r="260" spans="1:48" x14ac:dyDescent="0.3">
      <c r="A260" s="1" t="s">
        <v>2651</v>
      </c>
      <c r="B260" s="8" t="s">
        <v>2652</v>
      </c>
      <c r="C260" s="3" t="str">
        <f>_xlfn.XLOOKUP(B260,'[1]daily break down'!$D:$D,'[1]daily break down'!$E:$E,"")</f>
        <v>NORD-OUEST</v>
      </c>
      <c r="D260" s="1" t="s">
        <v>11</v>
      </c>
      <c r="E260" s="1" t="s">
        <v>12</v>
      </c>
      <c r="F260" s="3" t="s">
        <v>51</v>
      </c>
      <c r="G260" s="1" t="s">
        <v>52</v>
      </c>
      <c r="H260" s="27" t="str">
        <f>_xlfn.XLOOKUP(B260,[2]CALCULATION!$B:$B,[2]CALCULATION!$H:$H,"")</f>
        <v>Huawei</v>
      </c>
      <c r="I260" s="26">
        <v>0.23248024586725569</v>
      </c>
      <c r="J260" s="26">
        <v>4.2767269349633175</v>
      </c>
      <c r="K260" s="26">
        <v>0</v>
      </c>
      <c r="L260" s="26">
        <v>0</v>
      </c>
      <c r="M260" s="26">
        <v>5.6407002194428033</v>
      </c>
      <c r="N260" s="26">
        <v>0.59132202161326131</v>
      </c>
      <c r="O260" s="26">
        <v>1.9427750811139364</v>
      </c>
      <c r="P260" s="114" t="s">
        <v>6362</v>
      </c>
      <c r="Q260" s="42" t="s">
        <v>5538</v>
      </c>
      <c r="R260" s="42"/>
      <c r="S260" s="41" t="str" cm="1">
        <f t="array" ref="S260">IFERROR(_xlfn.IFS(
U260="MPR ISSUE","PDH",
U260="BSS Hardware Issue","BSS",
U260="Sites strategiques, MLL, Pylone, etc.","ENVTECH",
U260="AKTIVCO DEFAUT GE &amp; POWER Cabinet","AKTIVCO",
U260="AKTIVCO Coupure ENEO &amp; Baisse de tension","AKTIVCO GRID ONLY",
U260="Coupure ENEO &amp; Baisse de tension","IHS GRID ONLY",
U260="Defaut GE &amp; POWER Cabinet","IHS",
U260="Sharing","Partners",
U260="Sites strategiques &amp; DataCenter","SST &amp; DC",
U260="Exclu","Exclu",
U260="SAT","SAT",
U260="SPARE-ISSUE","SPARE-ISSUE",
U260="Fiber CAmtel","TRANS_FO_CAMTEL",
U260="Fiber AOF","Fiber AOF",
U260="Projet OCM (HUAWEI)","TRAVAUX-HUAWEI",
U260="Projet OCM (NOKIA)","TRAVAUX-NOKIA",
U260="ACCESS-ISSUE","ACCESS-ISSUE",
U260="Projet OCM (ZTE, NOKIA, autres projets)","TRAVAUX OCM",
U260="No root CAuse","No root cause",
U260="ODU HS","PDH",
U260="IP &amp; VLAN","PDH",
U260="Warehouse HUAWEI","SPARE-ISSUE",
U260="SPARE-HS","SPARE-ISSUE",
U260="Power Telco","BSS",U260="no impacts","no impacts"
),"")</f>
        <v>No root cause</v>
      </c>
      <c r="T260" s="41" t="str" cm="1">
        <f t="array" ref="T260">IFERROR(_xlfn.IFS(
U260="MPR ISSUE","TX ISSUE",
U260="BSS Hardware Issue","RAN ISSUE",
U260="Sites strategiques, MLL, Pylone, etc.","ENVTECH",
U260="AKTIVCO DEFAUT GE &amp; POWER Cabinet","POWER ISSUE",
U260="AKTIVCO Coupure ENEO &amp; Baisse de tension","POWER ISSUE",
U260="Coupure ENEO &amp; Baisse de tension","POWER ISSUE",
U260="Defaut GE &amp; POWER Cabinet","POWER ISSUE",
U260="Sharing","POWER ISSUE",
U260="Sites strategiques &amp; DataCenter","POWER ISSUE",
U260="Exclu","Exclu",
U260="SAT","TX ISSUE",
U260="SPARE-ISSUE","SPARE-ISSUE",
U260="Fiber CAmtel","TX ISSUE",
U260="Fiber AOF","TX ISSUE",
U260="Projet OCM (HUAWEI)","TRAVAUX-HUAWEI",
U260="Projet OCM (NOKIA)","TRAVAUX -NOKIA",
U260="ACCESS-ISSUE","ACCESS-ISSUE",
U260="Projet OCM (ZTE, NOKIA, autres projets)","TRAVAUX OCM",
U260="No root CAuse","No root cause",
U260="ODU HS","TX ISSUE",
U260="IP &amp; VLAN","TX ISSUE",
U260="Warehouse HUAWEI","SPARE-ISSUE",
U260="SPARE-HS","SPARE-ISSUE",
U260="Power Telco","RAN ISSUE",U260="no impacts","no impacts"
),"")</f>
        <v>No root cause</v>
      </c>
      <c r="U260" s="68" t="s">
        <v>5691</v>
      </c>
      <c r="V260" s="41" t="str" cm="1">
        <f t="array" ref="V260">IFERROR(_xlfn.IFS(
U260="MPR ISSUE","ACTIVE",
U260="BSS Hardware Issue","ACTIVE",
U260="Sites strategiques, MLL, Pylone, etc.","PASSIVE",
U260="AKTIVCO DEFAUT GE &amp; POWER Cabinet","PASSIVE",
U260="AKTIVCO Coupure ENEO &amp; Baisse de tension","PASSIVE",
U260="Coupure ENEO &amp; Baisse de tension","PASSIVE",
U260="Defaut GE &amp; POWER Cabinet","PASSIVE",
U260="Sharing","PASSIVE",
U260="Sites strategiques &amp; DataCenter","PASSIVE",
U260="Exclu","Exclu",
U260="SAT","ACTIVE",
U260="SPARE-ISSUE","SPARE-ISSUE",
U260="Fiber CAmtel","ACTIVE",
U260="Fiber AOF","ACTIVE",
U260="Projet OCM (HUAWEI)","PLANNED WORKS",
U260="Projet OCM (NOKIA)","PLANNED WORKS",
U260="ACCESS-ISSUE","ACCESS-ISSUE",
U260="Projet OCM (ZTE, NOKIA, autres projets)","PLANNED WORKS",
U260="No root CAuse","No root cause",
U260="ODU HS","ACTIVE",
U260="IP &amp; VLAN","ACTIVE",
U260="Warehouse HUAWEI","SPARE-ISSUE",
U260="SPARE-HS","SPARE-ISSUE",
U260="Power Telco","ACTIVE", U260="no impacts","no impacts"
),"")</f>
        <v>No root cause</v>
      </c>
      <c r="W260" s="119" t="s">
        <v>6383</v>
      </c>
      <c r="X260" s="119"/>
      <c r="Y260" s="119"/>
      <c r="Z260" s="119"/>
      <c r="AA260" s="119"/>
      <c r="AB260" s="17" t="s">
        <v>5465</v>
      </c>
      <c r="AC260" s="17" t="str">
        <f>_xlfn.XLOOKUP(B260,'INCIDENT-04-27-2026'!E:E,'INCIDENT-04-27-2026'!F:F,"")</f>
        <v/>
      </c>
      <c r="AD260" s="9"/>
      <c r="AE260" s="7" t="s">
        <v>5465</v>
      </c>
      <c r="AF260" s="6" t="str">
        <f>_xlfn.XLOOKUP(B260,'[13]Input_27-04'!$B:$B,'[13]Input_27-04'!$M:$M,"")</f>
        <v/>
      </c>
      <c r="AG260" s="7"/>
      <c r="AH260" s="3"/>
      <c r="AI260" s="18" t="str">
        <f>_xlfn.XLOOKUP(B260,'[3]Cells Huawei 27042026 10h'!$B:$B,'[3]Cells Huawei 27042026 10h'!$T:$T,"")</f>
        <v/>
      </c>
      <c r="AJ260" s="18" t="str">
        <f>_xlfn.XLOOKUP(B260,'[3]Cells Huawei 27042026 15h'!$B:$B,'[3]Cells Huawei 27042026 15h'!$T:$T,"")</f>
        <v/>
      </c>
      <c r="AK260" s="18" t="str">
        <f>_xlfn.XLOOKUP(B260,'[4]cells down 27042026 11h28'!$B:$B,'[4]cells down 27042026 11h28'!$R:$R,"")</f>
        <v/>
      </c>
      <c r="AL260" s="18" t="str">
        <f>_xlfn.XLOOKUP(B260,'[4]cells down 27042026 18h01'!$B:$B,'[4]cells down 27042026 18h01'!$R:$R,"")</f>
        <v/>
      </c>
      <c r="AM260" s="18" t="str">
        <f>_xlfn.XLOOKUP(B260,'[5]cell downs 27042026 11h'!$B:$B,'[5]cell downs 27042026 11h'!$R:$R,"")</f>
        <v/>
      </c>
      <c r="AN260" s="18" t="str">
        <f>_xlfn.XLOOKUP(B260,'[5]cell downs 27042026 17h40'!$B:$B,'[5]cell downs 27042026 17h40'!$R:$R,"")</f>
        <v/>
      </c>
      <c r="AO260" s="18" t="str">
        <f>_xlfn.XLOOKUP(B260,'[6]ALL SITES DOWN'!$D:$D,'[6]ALL SITES DOWN'!$J:$J,"")</f>
        <v/>
      </c>
      <c r="AP260" s="18" t="str">
        <f>_xlfn.XLOOKUP(B260,'[7]ALL SITES DOWN'!$D:$D,'[7]ALL SITES DOWN'!$J:$J,"")</f>
        <v/>
      </c>
      <c r="AQ260" s="9" t="str">
        <f>_xlfn.XLOOKUP(B260,[8]sheet1!$AC:$AC,[8]sheet1!$AF:$AF,"")</f>
        <v/>
      </c>
      <c r="AR260" s="14"/>
      <c r="AS260" s="14" t="s">
        <v>5465</v>
      </c>
      <c r="AT260" s="14" t="str">
        <f>_xlfn.XLOOKUP(B260,'[9]cell downs 18042026 17h'!$B:$B,'[9]cell downs 18042026 17h'!$B:$B,"")</f>
        <v/>
      </c>
      <c r="AU260" s="14" t="str">
        <f>_xlfn.XLOOKUP(B260,'[10]Cells Huawei 19042026 15h'!$B:$B,'[10]Cells Huawei 19042026 15h'!$B:$B,"")</f>
        <v/>
      </c>
      <c r="AV260" s="9" t="str">
        <f>_xlfn.XLOOKUP(B260,'[11]cells down 19042026 9H40'!$B:$B,'[11]cells down 19042026 9H40'!$B:$B,"")</f>
        <v/>
      </c>
    </row>
    <row r="261" spans="1:48" x14ac:dyDescent="0.3">
      <c r="A261" s="1" t="s">
        <v>1775</v>
      </c>
      <c r="B261" s="8" t="s">
        <v>1776</v>
      </c>
      <c r="C261" s="3" t="str">
        <f>_xlfn.XLOOKUP(B261,'[1]daily break down'!$D:$D,'[1]daily break down'!$E:$E,"")</f>
        <v>CENTRE</v>
      </c>
      <c r="D261" s="1" t="s">
        <v>21</v>
      </c>
      <c r="E261" s="1" t="s">
        <v>36</v>
      </c>
      <c r="F261" s="3" t="s">
        <v>226</v>
      </c>
      <c r="G261" s="1" t="s">
        <v>489</v>
      </c>
      <c r="H261" s="29" t="str">
        <f>_xlfn.XLOOKUP(B261,[2]CALCULATION!$B:$B,[2]CALCULATION!$H:$H,"")</f>
        <v>ZTE</v>
      </c>
      <c r="I261" s="26">
        <v>0</v>
      </c>
      <c r="J261" s="26">
        <v>1.9380666204381434</v>
      </c>
      <c r="K261" s="26">
        <v>4.4867884873856054</v>
      </c>
      <c r="L261" s="26">
        <v>0.74577379984190995</v>
      </c>
      <c r="M261" s="26">
        <v>1.3120553714975469</v>
      </c>
      <c r="N261" s="26">
        <v>0.29187105666418423</v>
      </c>
      <c r="O261" s="26">
        <v>1.88261736194936</v>
      </c>
      <c r="P261" s="114" t="s">
        <v>6362</v>
      </c>
      <c r="Q261" s="42" t="s">
        <v>5538</v>
      </c>
      <c r="R261" s="42"/>
      <c r="S261" s="41" t="str" cm="1">
        <f t="array" ref="S261">IFERROR(_xlfn.IFS(
U261="MPR ISSUE","PDH",
U261="BSS Hardware Issue","BSS",
U261="Sites strategiques, MLL, Pylone, etc.","ENVTECH",
U261="AKTIVCO DEFAUT GE &amp; POWER Cabinet","AKTIVCO",
U261="AKTIVCO Coupure ENEO &amp; Baisse de tension","AKTIVCO GRID ONLY",
U261="Coupure ENEO &amp; Baisse de tension","IHS GRID ONLY",
U261="Defaut GE &amp; POWER Cabinet","IHS",
U261="Sharing","Partners",
U261="Sites strategiques &amp; DataCenter","SST &amp; DC",
U261="Exclu","Exclu",
U261="SAT","SAT",
U261="SPARE-ISSUE","SPARE-ISSUE",
U261="Fiber CAmtel","TRANS_FO_CAMTEL",
U261="Fiber AOF","Fiber AOF",
U261="Projet OCM (HUAWEI)","TRAVAUX-HUAWEI",
U261="Projet OCM (NOKIA)","TRAVAUX-NOKIA",
U261="ACCESS-ISSUE","ACCESS-ISSUE",
U261="Projet OCM (ZTE, NOKIA, autres projets)","TRAVAUX OCM",
U261="No root CAuse","No root cause",
U261="ODU HS","PDH",
U261="IP &amp; VLAN","PDH",
U261="Warehouse HUAWEI","SPARE-ISSUE",
U261="SPARE-HS","SPARE-ISSUE",
U261="Power Telco","BSS",U261="no impacts","no impacts"
),"")</f>
        <v>No root cause</v>
      </c>
      <c r="T261" s="41" t="str" cm="1">
        <f t="array" ref="T261">IFERROR(_xlfn.IFS(
U261="MPR ISSUE","TX ISSUE",
U261="BSS Hardware Issue","RAN ISSUE",
U261="Sites strategiques, MLL, Pylone, etc.","ENVTECH",
U261="AKTIVCO DEFAUT GE &amp; POWER Cabinet","POWER ISSUE",
U261="AKTIVCO Coupure ENEO &amp; Baisse de tension","POWER ISSUE",
U261="Coupure ENEO &amp; Baisse de tension","POWER ISSUE",
U261="Defaut GE &amp; POWER Cabinet","POWER ISSUE",
U261="Sharing","POWER ISSUE",
U261="Sites strategiques &amp; DataCenter","POWER ISSUE",
U261="Exclu","Exclu",
U261="SAT","TX ISSUE",
U261="SPARE-ISSUE","SPARE-ISSUE",
U261="Fiber CAmtel","TX ISSUE",
U261="Fiber AOF","TX ISSUE",
U261="Projet OCM (HUAWEI)","TRAVAUX-HUAWEI",
U261="Projet OCM (NOKIA)","TRAVAUX -NOKIA",
U261="ACCESS-ISSUE","ACCESS-ISSUE",
U261="Projet OCM (ZTE, NOKIA, autres projets)","TRAVAUX OCM",
U261="No root CAuse","No root cause",
U261="ODU HS","TX ISSUE",
U261="IP &amp; VLAN","TX ISSUE",
U261="Warehouse HUAWEI","SPARE-ISSUE",
U261="SPARE-HS","SPARE-ISSUE",
U261="Power Telco","RAN ISSUE",U261="no impacts","no impacts"
),"")</f>
        <v>No root cause</v>
      </c>
      <c r="U261" s="68" t="s">
        <v>5691</v>
      </c>
      <c r="V261" s="41" t="str" cm="1">
        <f t="array" ref="V261">IFERROR(_xlfn.IFS(
U261="MPR ISSUE","ACTIVE",
U261="BSS Hardware Issue","ACTIVE",
U261="Sites strategiques, MLL, Pylone, etc.","PASSIVE",
U261="AKTIVCO DEFAUT GE &amp; POWER Cabinet","PASSIVE",
U261="AKTIVCO Coupure ENEO &amp; Baisse de tension","PASSIVE",
U261="Coupure ENEO &amp; Baisse de tension","PASSIVE",
U261="Defaut GE &amp; POWER Cabinet","PASSIVE",
U261="Sharing","PASSIVE",
U261="Sites strategiques &amp; DataCenter","PASSIVE",
U261="Exclu","Exclu",
U261="SAT","ACTIVE",
U261="SPARE-ISSUE","SPARE-ISSUE",
U261="Fiber CAmtel","ACTIVE",
U261="Fiber AOF","ACTIVE",
U261="Projet OCM (HUAWEI)","PLANNED WORKS",
U261="Projet OCM (NOKIA)","PLANNED WORKS",
U261="ACCESS-ISSUE","ACCESS-ISSUE",
U261="Projet OCM (ZTE, NOKIA, autres projets)","PLANNED WORKS",
U261="No root CAuse","No root cause",
U261="ODU HS","ACTIVE",
U261="IP &amp; VLAN","ACTIVE",
U261="Warehouse HUAWEI","SPARE-ISSUE",
U261="SPARE-HS","SPARE-ISSUE",
U261="Power Telco","ACTIVE", U261="no impacts","no impacts"
),"")</f>
        <v>No root cause</v>
      </c>
      <c r="W261" s="119" t="s">
        <v>6383</v>
      </c>
      <c r="X261" s="119"/>
      <c r="Y261" s="119"/>
      <c r="Z261" s="119"/>
      <c r="AA261" s="119"/>
      <c r="AB261" s="17" t="s">
        <v>5931</v>
      </c>
      <c r="AC261" s="17" t="str">
        <f>_xlfn.XLOOKUP(B261,'INCIDENT-04-27-2026'!E:E,'INCIDENT-04-27-2026'!F:F,"")</f>
        <v/>
      </c>
      <c r="AD261" s="9"/>
      <c r="AE261" s="7" t="s">
        <v>5465</v>
      </c>
      <c r="AF261" s="6" t="str">
        <f>_xlfn.XLOOKUP(B261,'[13]Input_27-04'!$B:$B,'[13]Input_27-04'!$M:$M,"")</f>
        <v>No power issue</v>
      </c>
      <c r="AG261" s="7"/>
      <c r="AH261" s="3"/>
      <c r="AI261" s="18" t="str">
        <f>_xlfn.XLOOKUP(B261,'[3]Cells Huawei 27042026 10h'!$B:$B,'[3]Cells Huawei 27042026 10h'!$T:$T,"")</f>
        <v/>
      </c>
      <c r="AJ261" s="18" t="str">
        <f>_xlfn.XLOOKUP(B261,'[3]Cells Huawei 27042026 15h'!$B:$B,'[3]Cells Huawei 27042026 15h'!$T:$T,"")</f>
        <v/>
      </c>
      <c r="AK261" s="18" t="str">
        <f>_xlfn.XLOOKUP(B261,'[4]cells down 27042026 11h28'!$B:$B,'[4]cells down 27042026 11h28'!$R:$R,"")</f>
        <v/>
      </c>
      <c r="AL261" s="18" t="str">
        <f>_xlfn.XLOOKUP(B261,'[4]cells down 27042026 18h01'!$B:$B,'[4]cells down 27042026 18h01'!$R:$R,"")</f>
        <v>(04/27/2026 cell zte):-27/04/2026 : Besoin d'analyse BO RAN</v>
      </c>
      <c r="AM261" s="18" t="str">
        <f>_xlfn.XLOOKUP(B261,'[5]cell downs 27042026 11h'!$B:$B,'[5]cell downs 27042026 11h'!$R:$R,"")</f>
        <v/>
      </c>
      <c r="AN261" s="18" t="str">
        <f>_xlfn.XLOOKUP(B261,'[5]cell downs 27042026 17h40'!$B:$B,'[5]cell downs 27042026 17h40'!$R:$R,"")</f>
        <v/>
      </c>
      <c r="AO261" s="18" t="str">
        <f>_xlfn.XLOOKUP(B261,'[6]ALL SITES DOWN'!$D:$D,'[6]ALL SITES DOWN'!$J:$J,"")</f>
        <v/>
      </c>
      <c r="AP261" s="18" t="str">
        <f>_xlfn.XLOOKUP(B261,'[7]ALL SITES DOWN'!$D:$D,'[7]ALL SITES DOWN'!$J:$J,"")</f>
        <v/>
      </c>
      <c r="AQ261" s="9" t="str">
        <f>_xlfn.XLOOKUP(B261,[8]sheet1!$AC:$AC,[8]sheet1!$AF:$AF,"")</f>
        <v/>
      </c>
      <c r="AR261" s="14"/>
      <c r="AS261" s="14" t="s">
        <v>5465</v>
      </c>
      <c r="AT261" s="14" t="str">
        <f>_xlfn.XLOOKUP(B261,'[9]cell downs 18042026 17h'!$B:$B,'[9]cell downs 18042026 17h'!$B:$B,"")</f>
        <v/>
      </c>
      <c r="AU261" s="14" t="str">
        <f>_xlfn.XLOOKUP(B261,'[10]Cells Huawei 19042026 15h'!$B:$B,'[10]Cells Huawei 19042026 15h'!$B:$B,"")</f>
        <v/>
      </c>
      <c r="AV261" s="9" t="str">
        <f>_xlfn.XLOOKUP(B261,'[11]cells down 19042026 9H40'!$B:$B,'[11]cells down 19042026 9H40'!$B:$B,"")</f>
        <v/>
      </c>
    </row>
    <row r="262" spans="1:48" x14ac:dyDescent="0.3">
      <c r="A262" s="16" t="s">
        <v>3033</v>
      </c>
      <c r="B262" s="8" t="s">
        <v>3034</v>
      </c>
      <c r="C262" s="3" t="str">
        <f>_xlfn.XLOOKUP(B262,'[1]daily break down'!$D:$D,'[1]daily break down'!$E:$E,"")</f>
        <v>Yaounde</v>
      </c>
      <c r="D262" s="1" t="s">
        <v>11</v>
      </c>
      <c r="E262" s="1" t="s">
        <v>12</v>
      </c>
      <c r="F262" s="3" t="s">
        <v>37</v>
      </c>
      <c r="G262" s="1" t="s">
        <v>38</v>
      </c>
      <c r="H262" s="29" t="str">
        <f>_xlfn.XLOOKUP(B262,[2]CALCULATION!$B:$B,[2]CALCULATION!$H:$H,"")</f>
        <v>ZTE</v>
      </c>
      <c r="I262" s="26">
        <v>9.2457045997380387</v>
      </c>
      <c r="J262" s="26">
        <v>9.579505925526421</v>
      </c>
      <c r="K262" s="26">
        <v>9.2689793769422391</v>
      </c>
      <c r="L262" s="26">
        <v>7.0039422657112773</v>
      </c>
      <c r="M262" s="26">
        <v>10.239047121703722</v>
      </c>
      <c r="N262" s="26">
        <v>9.2457045997380387</v>
      </c>
      <c r="O262" s="26">
        <v>1.8646396030054246</v>
      </c>
      <c r="P262" s="114" t="s">
        <v>6362</v>
      </c>
      <c r="Q262" s="42" t="s">
        <v>5538</v>
      </c>
      <c r="R262" s="42"/>
      <c r="S262" s="41" t="str" cm="1">
        <f t="array" ref="S262">IFERROR(_xlfn.IFS(
U262="MPR ISSUE","PDH",
U262="BSS Hardware Issue","BSS",
U262="Sites strategiques, MLL, Pylone, etc.","ENVTECH",
U262="AKTIVCO DEFAUT GE &amp; POWER Cabinet","AKTIVCO",
U262="AKTIVCO Coupure ENEO &amp; Baisse de tension","AKTIVCO GRID ONLY",
U262="Coupure ENEO &amp; Baisse de tension","IHS GRID ONLY",
U262="Defaut GE &amp; POWER Cabinet","IHS",
U262="Sharing","Partners",
U262="Sites strategiques &amp; DataCenter","SST &amp; DC",
U262="Exclu","Exclu",
U262="SAT","SAT",
U262="SPARE-ISSUE","SPARE-ISSUE",
U262="Fiber CAmtel","TRANS_FO_CAMTEL",
U262="Fiber AOF","Fiber AOF",
U262="Projet OCM (HUAWEI)","TRAVAUX-HUAWEI",
U262="Projet OCM (NOKIA)","TRAVAUX-NOKIA",
U262="ACCESS-ISSUE","ACCESS-ISSUE",
U262="Projet OCM (ZTE, NOKIA, autres projets)","TRAVAUX OCM",
U262="No root CAuse","No root cause",
U262="ODU HS","PDH",
U262="IP &amp; VLAN","PDH",
U262="Warehouse HUAWEI","SPARE-ISSUE",
U262="SPARE-HS","SPARE-ISSUE",
U262="Power Telco","BSS",U262="no impacts","no impacts"
),"")</f>
        <v>BSS</v>
      </c>
      <c r="T262" s="41" t="str" cm="1">
        <f t="array" ref="T262">IFERROR(_xlfn.IFS(
U262="MPR ISSUE","TX ISSUE",
U262="BSS Hardware Issue","RAN ISSUE",
U262="Sites strategiques, MLL, Pylone, etc.","ENVTECH",
U262="AKTIVCO DEFAUT GE &amp; POWER Cabinet","POWER ISSUE",
U262="AKTIVCO Coupure ENEO &amp; Baisse de tension","POWER ISSUE",
U262="Coupure ENEO &amp; Baisse de tension","POWER ISSUE",
U262="Defaut GE &amp; POWER Cabinet","POWER ISSUE",
U262="Sharing","POWER ISSUE",
U262="Sites strategiques &amp; DataCenter","POWER ISSUE",
U262="Exclu","Exclu",
U262="SAT","TX ISSUE",
U262="SPARE-ISSUE","SPARE-ISSUE",
U262="Fiber CAmtel","TX ISSUE",
U262="Fiber AOF","TX ISSUE",
U262="Projet OCM (HUAWEI)","TRAVAUX-HUAWEI",
U262="Projet OCM (NOKIA)","TRAVAUX -NOKIA",
U262="ACCESS-ISSUE","ACCESS-ISSUE",
U262="Projet OCM (ZTE, NOKIA, autres projets)","TRAVAUX OCM",
U262="No root CAuse","No root cause",
U262="ODU HS","TX ISSUE",
U262="IP &amp; VLAN","TX ISSUE",
U262="Warehouse HUAWEI","SPARE-ISSUE",
U262="SPARE-HS","SPARE-ISSUE",
U262="Power Telco","RAN ISSUE",U262="no impacts","no impacts"
),"")</f>
        <v>RAN ISSUE</v>
      </c>
      <c r="U262" s="68" t="s">
        <v>5319</v>
      </c>
      <c r="V262" s="41" t="str" cm="1">
        <f t="array" ref="V262">IFERROR(_xlfn.IFS(
U262="MPR ISSUE","ACTIVE",
U262="BSS Hardware Issue","ACTIVE",
U262="Sites strategiques, MLL, Pylone, etc.","PASSIVE",
U262="AKTIVCO DEFAUT GE &amp; POWER Cabinet","PASSIVE",
U262="AKTIVCO Coupure ENEO &amp; Baisse de tension","PASSIVE",
U262="Coupure ENEO &amp; Baisse de tension","PASSIVE",
U262="Defaut GE &amp; POWER Cabinet","PASSIVE",
U262="Sharing","PASSIVE",
U262="Sites strategiques &amp; DataCenter","PASSIVE",
U262="Exclu","Exclu",
U262="SAT","ACTIVE",
U262="SPARE-ISSUE","SPARE-ISSUE",
U262="Fiber CAmtel","ACTIVE",
U262="Fiber AOF","ACTIVE",
U262="Projet OCM (HUAWEI)","PLANNED WORKS",
U262="Projet OCM (NOKIA)","PLANNED WORKS",
U262="ACCESS-ISSUE","ACCESS-ISSUE",
U262="Projet OCM (ZTE, NOKIA, autres projets)","PLANNED WORKS",
U262="No root CAuse","No root cause",
U262="ODU HS","ACTIVE",
U262="IP &amp; VLAN","ACTIVE",
U262="Warehouse HUAWEI","SPARE-ISSUE",
U262="SPARE-HS","SPARE-ISSUE",
U262="Power Telco","ACTIVE", U262="no impacts","no impacts"
),"")</f>
        <v>ACTIVE</v>
      </c>
      <c r="W262" s="119" t="s">
        <v>6383</v>
      </c>
      <c r="X262" s="119"/>
      <c r="Y262" s="119"/>
      <c r="Z262" s="119"/>
      <c r="AA262" s="119"/>
      <c r="AB262" s="17" t="s">
        <v>5465</v>
      </c>
      <c r="AC262" s="17" t="str">
        <f>_xlfn.XLOOKUP(B262,'INCIDENT-04-27-2026'!E:E,'INCIDENT-04-27-2026'!F:F,"")</f>
        <v/>
      </c>
      <c r="AD262" s="9"/>
      <c r="AE262" s="7" t="s">
        <v>5465</v>
      </c>
      <c r="AF262" s="6" t="str">
        <f>_xlfn.XLOOKUP(B262,'[13]Input_27-04'!$B:$B,'[13]Input_27-04'!$M:$M,"")</f>
        <v/>
      </c>
      <c r="AG262" s="7"/>
      <c r="AH262" s="3"/>
      <c r="AI262" s="18" t="str">
        <f>_xlfn.XLOOKUP(B262,'[3]Cells Huawei 27042026 10h'!$B:$B,'[3]Cells Huawei 27042026 10h'!$T:$T,"")</f>
        <v/>
      </c>
      <c r="AJ262" s="18" t="str">
        <f>_xlfn.XLOOKUP(B262,'[3]Cells Huawei 27042026 15h'!$B:$B,'[3]Cells Huawei 27042026 15h'!$T:$T,"")</f>
        <v/>
      </c>
      <c r="AK262" s="18" t="str">
        <f>_xlfn.XLOOKUP(B262,'[4]cells down 27042026 11h28'!$B:$B,'[4]cells down 27042026 11h28'!$R:$R,"")</f>
        <v/>
      </c>
      <c r="AL262" s="18"/>
      <c r="AM262" s="18" t="str">
        <f>_xlfn.XLOOKUP(B262,'[5]cell downs 27042026 11h'!$B:$B,'[5]cell downs 27042026 11h'!$R:$R,"")</f>
        <v/>
      </c>
      <c r="AN262" s="18" t="str">
        <f>_xlfn.XLOOKUP(B262,'[5]cell downs 27042026 17h40'!$B:$B,'[5]cell downs 27042026 17h40'!$R:$R,"")</f>
        <v/>
      </c>
      <c r="AO262" s="18" t="str">
        <f>_xlfn.XLOOKUP(B262,'[6]ALL SITES DOWN'!$D:$D,'[6]ALL SITES DOWN'!$J:$J,"")</f>
        <v/>
      </c>
      <c r="AP262" s="18" t="str">
        <f>_xlfn.XLOOKUP(B262,'[7]ALL SITES DOWN'!$D:$D,'[7]ALL SITES DOWN'!$J:$J,"")</f>
        <v/>
      </c>
      <c r="AQ262" s="9" t="str">
        <f>_xlfn.XLOOKUP(B262,[8]sheet1!$AC:$AC,[8]sheet1!$AF:$AF,"")</f>
        <v/>
      </c>
      <c r="AR262" s="14"/>
      <c r="AS262" s="14" t="s">
        <v>3034</v>
      </c>
      <c r="AT262" s="14" t="str">
        <f>_xlfn.XLOOKUP(B262,'[9]cell downs 18042026 17h'!$B:$B,'[9]cell downs 18042026 17h'!$B:$B,"")</f>
        <v/>
      </c>
      <c r="AU262" s="14" t="str">
        <f>_xlfn.XLOOKUP(B262,'[10]Cells Huawei 19042026 15h'!$B:$B,'[10]Cells Huawei 19042026 15h'!$B:$B,"")</f>
        <v/>
      </c>
      <c r="AV262" s="9" t="str">
        <f>_xlfn.XLOOKUP(B262,'[11]cells down 19042026 9H40'!$B:$B,'[11]cells down 19042026 9H40'!$B:$B,"")</f>
        <v>CTR_020</v>
      </c>
    </row>
    <row r="263" spans="1:48" hidden="1" x14ac:dyDescent="0.3">
      <c r="A263" s="1" t="s">
        <v>3354</v>
      </c>
      <c r="B263" s="8" t="s">
        <v>3355</v>
      </c>
      <c r="C263" s="3" t="str">
        <f>_xlfn.XLOOKUP(B263,'[1]daily break down'!$D:$D,'[1]daily break down'!$E:$E,"")</f>
        <v>EXTREME-NORD</v>
      </c>
      <c r="D263" s="1" t="s">
        <v>11</v>
      </c>
      <c r="E263" s="1" t="s">
        <v>66</v>
      </c>
      <c r="F263" s="3" t="s">
        <v>55</v>
      </c>
      <c r="G263" s="1" t="s">
        <v>3356</v>
      </c>
      <c r="H263" s="27" t="str">
        <f>_xlfn.XLOOKUP(B263,[2]CALCULATION!$B:$B,[2]CALCULATION!$H:$H,"")</f>
        <v>HUAWEI</v>
      </c>
      <c r="I263" s="26">
        <v>2.2968727260275146</v>
      </c>
      <c r="J263" s="26">
        <v>3.6576535314881875</v>
      </c>
      <c r="K263" s="26">
        <v>4.3321405232954656E-2</v>
      </c>
      <c r="L263" s="26">
        <v>0.68037256765201926</v>
      </c>
      <c r="M263" s="26">
        <v>0.4364422015049953</v>
      </c>
      <c r="N263" s="26">
        <v>1.5413253032676717</v>
      </c>
      <c r="O263" s="26">
        <v>1.8097967371794323</v>
      </c>
      <c r="P263" s="114" t="s">
        <v>6362</v>
      </c>
      <c r="Q263" s="42" t="s">
        <v>6353</v>
      </c>
      <c r="R263" s="42"/>
      <c r="S263" s="41" t="str" cm="1">
        <f t="array" ref="S263">IFERROR(_xlfn.IFS(
U263="MPR ISSUE","PDH",
U263="BSS Hardware Issue","BSS",
U263="Sites strategiques, MLL, Pylone, etc.","ENVTECH",
U263="AKTIVCO DEFAUT GE &amp; POWER Cabinet","AKTIVCO",
U263="AKTIVCO Coupure ENEO &amp; Baisse de tension","AKTIVCO GRID ONLY",
U263="Coupure ENEO &amp; Baisse de tension","IHS GRID ONLY",
U263="Defaut GE &amp; POWER Cabinet","IHS",
U263="Sharing","Partners",
U263="Sites strategiques &amp; DataCenter","SST &amp; DC",
U263="Exclu","Exclu",
U263="SAT","SAT",
U263="SPARE-ISSUE","SPARE-ISSUE",
U263="Fiber CAmtel","TRANS_FO_CAMTEL",
U263="Fiber AOF","Fiber AOF",
U263="Projet OCM (HUAWEI)","TRAVAUX-HUAWEI",
U263="Projet OCM (NOKIA)","TRAVAUX-NOKIA",
U263="ACCESS-ISSUE","ACCESS-ISSUE",
U263="Projet OCM (ZTE, NOKIA, autres projets)","TRAVAUX OCM",
U263="No root CAuse","No root cause",
U263="ODU HS","PDH",
U263="IP &amp; VLAN","PDH",
U263="Warehouse HUAWEI","SPARE-ISSUE",
U263="SPARE-HS","SPARE-ISSUE",
U263="Power Telco","BSS",U263="no impacts","no impacts"
),"")</f>
        <v/>
      </c>
      <c r="T263" s="41" t="str" cm="1">
        <f t="array" ref="T263">IFERROR(_xlfn.IFS(
U263="MPR ISSUE","TX ISSUE",
U263="BSS Hardware Issue","RAN ISSUE",
U263="Sites strategiques, MLL, Pylone, etc.","ENVTECH",
U263="AKTIVCO DEFAUT GE &amp; POWER Cabinet","POWER ISSUE",
U263="AKTIVCO Coupure ENEO &amp; Baisse de tension","POWER ISSUE",
U263="Coupure ENEO &amp; Baisse de tension","POWER ISSUE",
U263="Defaut GE &amp; POWER Cabinet","POWER ISSUE",
U263="Sharing","POWER ISSUE",
U263="Sites strategiques &amp; DataCenter","POWER ISSUE",
U263="Exclu","Exclu",
U263="SAT","TX ISSUE",
U263="SPARE-ISSUE","SPARE-ISSUE",
U263="Fiber CAmtel","TX ISSUE",
U263="Fiber AOF","TX ISSUE",
U263="Projet OCM (HUAWEI)","TRAVAUX-HUAWEI",
U263="Projet OCM (NOKIA)","TRAVAUX -NOKIA",
U263="ACCESS-ISSUE","ACCESS-ISSUE",
U263="Projet OCM (ZTE, NOKIA, autres projets)","TRAVAUX OCM",
U263="No root CAuse","No root cause",
U263="ODU HS","TX ISSUE",
U263="IP &amp; VLAN","TX ISSUE",
U263="Warehouse HUAWEI","SPARE-ISSUE",
U263="SPARE-HS","SPARE-ISSUE",
U263="Power Telco","RAN ISSUE",U263="no impacts","no impacts"
),"")</f>
        <v/>
      </c>
      <c r="U263" s="68"/>
      <c r="V263" s="41" t="str" cm="1">
        <f t="array" ref="V263">IFERROR(_xlfn.IFS(
U263="MPR ISSUE","ACTIVE",
U263="BSS Hardware Issue","ACTIVE",
U263="Sites strategiques, MLL, Pylone, etc.","PASSIVE",
U263="AKTIVCO DEFAUT GE &amp; POWER Cabinet","PASSIVE",
U263="AKTIVCO Coupure ENEO &amp; Baisse de tension","PASSIVE",
U263="Coupure ENEO &amp; Baisse de tension","PASSIVE",
U263="Defaut GE &amp; POWER Cabinet","PASSIVE",
U263="Sharing","PASSIVE",
U263="Sites strategiques &amp; DataCenter","PASSIVE",
U263="Exclu","Exclu",
U263="SAT","ACTIVE",
U263="SPARE-ISSUE","SPARE-ISSUE",
U263="Fiber CAmtel","ACTIVE",
U263="Fiber AOF","ACTIVE",
U263="Projet OCM (HUAWEI)","PLANNED WORKS",
U263="Projet OCM (NOKIA)","PLANNED WORKS",
U263="ACCESS-ISSUE","ACCESS-ISSUE",
U263="Projet OCM (ZTE, NOKIA, autres projets)","PLANNED WORKS",
U263="No root CAuse","No root cause",
U263="ODU HS","ACTIVE",
U263="IP &amp; VLAN","ACTIVE",
U263="Warehouse HUAWEI","SPARE-ISSUE",
U263="SPARE-HS","SPARE-ISSUE",
U263="Power Telco","ACTIVE", U263="no impacts","no impacts"
),"")</f>
        <v/>
      </c>
      <c r="W263" s="113"/>
      <c r="X263" s="113"/>
      <c r="Y263" s="113"/>
      <c r="Z263" s="113"/>
      <c r="AA263" s="113"/>
      <c r="AB263" s="17" t="s">
        <v>5465</v>
      </c>
      <c r="AC263" s="17" t="str">
        <f>_xlfn.XLOOKUP(B263,'INCIDENT-04-27-2026'!E:E,'INCIDENT-04-27-2026'!F:F,"")</f>
        <v/>
      </c>
      <c r="AD263" s="9"/>
      <c r="AE263" s="7" t="s">
        <v>5465</v>
      </c>
      <c r="AF263" s="6" t="str">
        <f>_xlfn.XLOOKUP(B263,'[13]Input_27-04'!$B:$B,'[13]Input_27-04'!$M:$M,"")</f>
        <v/>
      </c>
      <c r="AG263" s="7"/>
      <c r="AH263" s="3"/>
      <c r="AI263" s="18" t="str">
        <f>_xlfn.XLOOKUP(B263,'[3]Cells Huawei 27042026 10h'!$B:$B,'[3]Cells Huawei 27042026 10h'!$T:$T,"")</f>
        <v/>
      </c>
      <c r="AJ263" s="18" t="str">
        <f>_xlfn.XLOOKUP(B263,'[3]Cells Huawei 27042026 15h'!$B:$B,'[3]Cells Huawei 27042026 15h'!$T:$T,"")</f>
        <v/>
      </c>
      <c r="AK263" s="18" t="str">
        <f>_xlfn.XLOOKUP(B263,'[4]cells down 27042026 11h28'!$B:$B,'[4]cells down 27042026 11h28'!$R:$R,"")</f>
        <v/>
      </c>
      <c r="AL263" s="18" t="str">
        <f>_xlfn.XLOOKUP(B263,'[4]cells down 27042026 18h01'!$B:$B,'[4]cells down 27042026 18h01'!$R:$R,"")</f>
        <v/>
      </c>
      <c r="AM263" s="18" t="str">
        <f>_xlfn.XLOOKUP(B263,'[5]cell downs 27042026 11h'!$B:$B,'[5]cell downs 27042026 11h'!$R:$R,"")</f>
        <v/>
      </c>
      <c r="AN263" s="18" t="str">
        <f>_xlfn.XLOOKUP(B263,'[5]cell downs 27042026 17h40'!$B:$B,'[5]cell downs 27042026 17h40'!$R:$R,"")</f>
        <v/>
      </c>
      <c r="AO263" s="18" t="str">
        <f>_xlfn.XLOOKUP(B263,'[6]ALL SITES DOWN'!$D:$D,'[6]ALL SITES DOWN'!$J:$J,"")</f>
        <v/>
      </c>
      <c r="AP263" s="18" t="str">
        <f>_xlfn.XLOOKUP(B263,'[7]ALL SITES DOWN'!$D:$D,'[7]ALL SITES DOWN'!$J:$J,"")</f>
        <v/>
      </c>
      <c r="AQ263" s="9" t="str">
        <f>_xlfn.XLOOKUP(B263,[8]sheet1!$AC:$AC,[8]sheet1!$AF:$AF,"")</f>
        <v/>
      </c>
      <c r="AR263" s="14"/>
      <c r="AS263" s="14" t="s">
        <v>5465</v>
      </c>
      <c r="AT263" s="14" t="str">
        <f>_xlfn.XLOOKUP(B263,'[9]cell downs 18042026 17h'!$B:$B,'[9]cell downs 18042026 17h'!$B:$B,"")</f>
        <v/>
      </c>
      <c r="AU263" s="14" t="str">
        <f>_xlfn.XLOOKUP(B263,'[10]Cells Huawei 19042026 15h'!$B:$B,'[10]Cells Huawei 19042026 15h'!$B:$B,"")</f>
        <v/>
      </c>
      <c r="AV263" s="9" t="str">
        <f>_xlfn.XLOOKUP(B263,'[11]cells down 19042026 9H40'!$B:$B,'[11]cells down 19042026 9H40'!$B:$B,"")</f>
        <v/>
      </c>
    </row>
    <row r="264" spans="1:48" x14ac:dyDescent="0.3">
      <c r="A264" s="1" t="s">
        <v>2549</v>
      </c>
      <c r="B264" s="8" t="s">
        <v>2550</v>
      </c>
      <c r="C264" s="3" t="str">
        <f>_xlfn.XLOOKUP(B264,'[1]daily break down'!$D:$D,'[1]daily break down'!$E:$E,"")</f>
        <v>Ngaoundere</v>
      </c>
      <c r="D264" s="1" t="s">
        <v>11</v>
      </c>
      <c r="E264" s="1" t="s">
        <v>12</v>
      </c>
      <c r="F264" s="3" t="s">
        <v>90</v>
      </c>
      <c r="G264" s="1" t="s">
        <v>91</v>
      </c>
      <c r="H264" s="27" t="str">
        <f>_xlfn.XLOOKUP(B264,[2]CALCULATION!$B:$B,[2]CALCULATION!$H:$H,"")</f>
        <v>Huawei</v>
      </c>
      <c r="I264" s="26">
        <v>0</v>
      </c>
      <c r="J264" s="26">
        <v>0.3150566584767987</v>
      </c>
      <c r="K264" s="26">
        <v>1.5298038426746341</v>
      </c>
      <c r="L264" s="26">
        <v>0</v>
      </c>
      <c r="M264" s="26">
        <v>0</v>
      </c>
      <c r="N264" s="26">
        <v>0.41912434045880376</v>
      </c>
      <c r="O264" s="26">
        <v>1.7907310384581361</v>
      </c>
      <c r="P264" s="114" t="s">
        <v>6362</v>
      </c>
      <c r="Q264" s="42" t="s">
        <v>5538</v>
      </c>
      <c r="R264" s="42"/>
      <c r="S264" s="41" t="str" cm="1">
        <f t="array" ref="S264">IFERROR(_xlfn.IFS(
U264="MPR ISSUE","PDH",
U264="BSS Hardware Issue","BSS",
U264="Sites strategiques, MLL, Pylone, etc.","ENVTECH",
U264="AKTIVCO DEFAUT GE &amp; POWER Cabinet","AKTIVCO",
U264="AKTIVCO Coupure ENEO &amp; Baisse de tension","AKTIVCO GRID ONLY",
U264="Coupure ENEO &amp; Baisse de tension","IHS GRID ONLY",
U264="Defaut GE &amp; POWER Cabinet","IHS",
U264="Sharing","Partners",
U264="Sites strategiques &amp; DataCenter","SST &amp; DC",
U264="Exclu","Exclu",
U264="SAT","SAT",
U264="SPARE-ISSUE","SPARE-ISSUE",
U264="Fiber CAmtel","TRANS_FO_CAMTEL",
U264="Fiber AOF","Fiber AOF",
U264="Projet OCM (HUAWEI)","TRAVAUX-HUAWEI",
U264="Projet OCM (NOKIA)","TRAVAUX-NOKIA",
U264="ACCESS-ISSUE","ACCESS-ISSUE",
U264="Projet OCM (ZTE, NOKIA, autres projets)","TRAVAUX OCM",
U264="No root CAuse","No root cause",
U264="ODU HS","PDH",
U264="IP &amp; VLAN","PDH",
U264="Warehouse HUAWEI","SPARE-ISSUE",
U264="SPARE-HS","SPARE-ISSUE",
U264="Power Telco","BSS",U264="no impacts","no impacts"
),"")</f>
        <v>No root cause</v>
      </c>
      <c r="T264" s="41" t="str" cm="1">
        <f t="array" ref="T264">IFERROR(_xlfn.IFS(
U264="MPR ISSUE","TX ISSUE",
U264="BSS Hardware Issue","RAN ISSUE",
U264="Sites strategiques, MLL, Pylone, etc.","ENVTECH",
U264="AKTIVCO DEFAUT GE &amp; POWER Cabinet","POWER ISSUE",
U264="AKTIVCO Coupure ENEO &amp; Baisse de tension","POWER ISSUE",
U264="Coupure ENEO &amp; Baisse de tension","POWER ISSUE",
U264="Defaut GE &amp; POWER Cabinet","POWER ISSUE",
U264="Sharing","POWER ISSUE",
U264="Sites strategiques &amp; DataCenter","POWER ISSUE",
U264="Exclu","Exclu",
U264="SAT","TX ISSUE",
U264="SPARE-ISSUE","SPARE-ISSUE",
U264="Fiber CAmtel","TX ISSUE",
U264="Fiber AOF","TX ISSUE",
U264="Projet OCM (HUAWEI)","TRAVAUX-HUAWEI",
U264="Projet OCM (NOKIA)","TRAVAUX -NOKIA",
U264="ACCESS-ISSUE","ACCESS-ISSUE",
U264="Projet OCM (ZTE, NOKIA, autres projets)","TRAVAUX OCM",
U264="No root CAuse","No root cause",
U264="ODU HS","TX ISSUE",
U264="IP &amp; VLAN","TX ISSUE",
U264="Warehouse HUAWEI","SPARE-ISSUE",
U264="SPARE-HS","SPARE-ISSUE",
U264="Power Telco","RAN ISSUE",U264="no impacts","no impacts"
),"")</f>
        <v>No root cause</v>
      </c>
      <c r="U264" s="68" t="s">
        <v>5691</v>
      </c>
      <c r="V264" s="41" t="str" cm="1">
        <f t="array" ref="V264">IFERROR(_xlfn.IFS(
U264="MPR ISSUE","ACTIVE",
U264="BSS Hardware Issue","ACTIVE",
U264="Sites strategiques, MLL, Pylone, etc.","PASSIVE",
U264="AKTIVCO DEFAUT GE &amp; POWER Cabinet","PASSIVE",
U264="AKTIVCO Coupure ENEO &amp; Baisse de tension","PASSIVE",
U264="Coupure ENEO &amp; Baisse de tension","PASSIVE",
U264="Defaut GE &amp; POWER Cabinet","PASSIVE",
U264="Sharing","PASSIVE",
U264="Sites strategiques &amp; DataCenter","PASSIVE",
U264="Exclu","Exclu",
U264="SAT","ACTIVE",
U264="SPARE-ISSUE","SPARE-ISSUE",
U264="Fiber CAmtel","ACTIVE",
U264="Fiber AOF","ACTIVE",
U264="Projet OCM (HUAWEI)","PLANNED WORKS",
U264="Projet OCM (NOKIA)","PLANNED WORKS",
U264="ACCESS-ISSUE","ACCESS-ISSUE",
U264="Projet OCM (ZTE, NOKIA, autres projets)","PLANNED WORKS",
U264="No root CAuse","No root cause",
U264="ODU HS","ACTIVE",
U264="IP &amp; VLAN","ACTIVE",
U264="Warehouse HUAWEI","SPARE-ISSUE",
U264="SPARE-HS","SPARE-ISSUE",
U264="Power Telco","ACTIVE", U264="no impacts","no impacts"
),"")</f>
        <v>No root cause</v>
      </c>
      <c r="W264" s="119" t="s">
        <v>6383</v>
      </c>
      <c r="X264" s="119"/>
      <c r="Y264" s="119"/>
      <c r="Z264" s="119"/>
      <c r="AA264" s="119"/>
      <c r="AB264" s="17" t="s">
        <v>5465</v>
      </c>
      <c r="AC264" s="17" t="str">
        <f>_xlfn.XLOOKUP(B264,'INCIDENT-04-27-2026'!E:E,'INCIDENT-04-27-2026'!F:F,"")</f>
        <v/>
      </c>
      <c r="AD264" s="9"/>
      <c r="AE264" s="7" t="s">
        <v>5465</v>
      </c>
      <c r="AF264" s="6" t="str">
        <f>_xlfn.XLOOKUP(B264,'[13]Input_27-04'!$B:$B,'[13]Input_27-04'!$M:$M,"")</f>
        <v/>
      </c>
      <c r="AG264" s="7"/>
      <c r="AH264" s="3"/>
      <c r="AI264" s="18" t="str">
        <f>_xlfn.XLOOKUP(B264,'[3]Cells Huawei 27042026 10h'!$B:$B,'[3]Cells Huawei 27042026 10h'!$T:$T,"")</f>
        <v/>
      </c>
      <c r="AJ264" s="18" t="str">
        <f>_xlfn.XLOOKUP(B264,'[3]Cells Huawei 27042026 15h'!$B:$B,'[3]Cells Huawei 27042026 15h'!$T:$T,"")</f>
        <v/>
      </c>
      <c r="AK264" s="18" t="str">
        <f>_xlfn.XLOOKUP(B264,'[4]cells down 27042026 11h28'!$B:$B,'[4]cells down 27042026 11h28'!$R:$R,"")</f>
        <v/>
      </c>
      <c r="AL264" s="18" t="str">
        <f>_xlfn.XLOOKUP(B264,'[4]cells down 27042026 18h01'!$B:$B,'[4]cells down 27042026 18h01'!$R:$R,"")</f>
        <v/>
      </c>
      <c r="AM264" s="18" t="str">
        <f>_xlfn.XLOOKUP(B264,'[5]cell downs 27042026 11h'!$B:$B,'[5]cell downs 27042026 11h'!$R:$R,"")</f>
        <v/>
      </c>
      <c r="AN264" s="18" t="str">
        <f>_xlfn.XLOOKUP(B264,'[5]cell downs 27042026 17h40'!$B:$B,'[5]cell downs 27042026 17h40'!$R:$R,"")</f>
        <v/>
      </c>
      <c r="AO264" s="18" t="str">
        <f>_xlfn.XLOOKUP(B264,'[6]ALL SITES DOWN'!$D:$D,'[6]ALL SITES DOWN'!$J:$J,"")</f>
        <v/>
      </c>
      <c r="AP264" s="18" t="str">
        <f>_xlfn.XLOOKUP(B264,'[7]ALL SITES DOWN'!$D:$D,'[7]ALL SITES DOWN'!$J:$J,"")</f>
        <v/>
      </c>
      <c r="AQ264" s="9" t="str">
        <f>_xlfn.XLOOKUP(B264,[8]sheet1!$AC:$AC,[8]sheet1!$AF:$AF,"")</f>
        <v/>
      </c>
      <c r="AR264" s="14"/>
      <c r="AS264" s="14" t="s">
        <v>5465</v>
      </c>
      <c r="AT264" s="14" t="str">
        <f>_xlfn.XLOOKUP(B264,'[9]cell downs 18042026 17h'!$B:$B,'[9]cell downs 18042026 17h'!$B:$B,"")</f>
        <v/>
      </c>
      <c r="AU264" s="14" t="str">
        <f>_xlfn.XLOOKUP(B264,'[10]Cells Huawei 19042026 15h'!$B:$B,'[10]Cells Huawei 19042026 15h'!$B:$B,"")</f>
        <v/>
      </c>
      <c r="AV264" s="9" t="str">
        <f>_xlfn.XLOOKUP(B264,'[11]cells down 19042026 9H40'!$B:$B,'[11]cells down 19042026 9H40'!$B:$B,"")</f>
        <v/>
      </c>
    </row>
    <row r="265" spans="1:48" hidden="1" x14ac:dyDescent="0.3">
      <c r="A265" s="1" t="s">
        <v>1622</v>
      </c>
      <c r="B265" s="8" t="s">
        <v>1623</v>
      </c>
      <c r="C265" s="3" t="str">
        <f>_xlfn.XLOOKUP(B265,'[1]daily break down'!$D:$D,'[1]daily break down'!$E:$E,"")</f>
        <v>Douala</v>
      </c>
      <c r="D265" s="1" t="s">
        <v>11</v>
      </c>
      <c r="E265" s="1" t="s">
        <v>145</v>
      </c>
      <c r="F265" s="3" t="s">
        <v>31</v>
      </c>
      <c r="G265" s="1" t="s">
        <v>32</v>
      </c>
      <c r="H265" s="29" t="str">
        <f>_xlfn.XLOOKUP(B265,[2]CALCULATION!$B:$B,[2]CALCULATION!$H:$H,"")</f>
        <v>ZTE</v>
      </c>
      <c r="I265" s="26">
        <v>0</v>
      </c>
      <c r="J265" s="26">
        <v>0</v>
      </c>
      <c r="K265" s="26">
        <v>0</v>
      </c>
      <c r="L265" s="26">
        <v>4.7036808748034602</v>
      </c>
      <c r="M265" s="26">
        <v>0</v>
      </c>
      <c r="N265" s="26">
        <v>0</v>
      </c>
      <c r="O265" s="26">
        <v>1.7347645626981478</v>
      </c>
      <c r="P265" s="114" t="s">
        <v>6363</v>
      </c>
      <c r="Q265" s="42" t="s">
        <v>5538</v>
      </c>
      <c r="R265" s="42"/>
      <c r="S265" s="41" t="str" cm="1">
        <f t="array" ref="S265">IFERROR(_xlfn.IFS(
U265="MPR ISSUE","PDH",
U265="BSS Hardware Issue","BSS",
U265="Sites strategiques, MLL, Pylone, etc.","ENVTECH",
U265="AKTIVCO DEFAUT GE &amp; POWER Cabinet","AKTIVCO",
U265="AKTIVCO Coupure ENEO &amp; Baisse de tension","AKTIVCO GRID ONLY",
U265="Coupure ENEO &amp; Baisse de tension","IHS GRID ONLY",
U265="Defaut GE &amp; POWER Cabinet","IHS",
U265="Sharing","Partners",
U265="Sites strategiques &amp; DataCenter","SST &amp; DC",
U265="Exclu","Exclu",
U265="SAT","SAT",
U265="SPARE-ISSUE","SPARE-ISSUE",
U265="Fiber CAmtel","TRANS_FO_CAMTEL",
U265="Fiber AOF","Fiber AOF",
U265="Projet OCM (HUAWEI)","TRAVAUX-HUAWEI",
U265="Projet OCM (NOKIA)","TRAVAUX-NOKIA",
U265="ACCESS-ISSUE","ACCESS-ISSUE",
U265="Projet OCM (ZTE, NOKIA, autres projets)","TRAVAUX OCM",
U265="No root CAuse","No root cause",
U265="ODU HS","PDH",
U265="IP &amp; VLAN","PDH",
U265="Warehouse HUAWEI","SPARE-ISSUE",
U265="SPARE-HS","SPARE-ISSUE",
U265="Power Telco","BSS",U265="no impacts","no impacts"
),"")</f>
        <v>No root cause</v>
      </c>
      <c r="T265" s="41" t="str" cm="1">
        <f t="array" ref="T265">IFERROR(_xlfn.IFS(
U265="MPR ISSUE","TX ISSUE",
U265="BSS Hardware Issue","RAN ISSUE",
U265="Sites strategiques, MLL, Pylone, etc.","ENVTECH",
U265="AKTIVCO DEFAUT GE &amp; POWER Cabinet","POWER ISSUE",
U265="AKTIVCO Coupure ENEO &amp; Baisse de tension","POWER ISSUE",
U265="Coupure ENEO &amp; Baisse de tension","POWER ISSUE",
U265="Defaut GE &amp; POWER Cabinet","POWER ISSUE",
U265="Sharing","POWER ISSUE",
U265="Sites strategiques &amp; DataCenter","POWER ISSUE",
U265="Exclu","Exclu",
U265="SAT","TX ISSUE",
U265="SPARE-ISSUE","SPARE-ISSUE",
U265="Fiber CAmtel","TX ISSUE",
U265="Fiber AOF","TX ISSUE",
U265="Projet OCM (HUAWEI)","TRAVAUX-HUAWEI",
U265="Projet OCM (NOKIA)","TRAVAUX -NOKIA",
U265="ACCESS-ISSUE","ACCESS-ISSUE",
U265="Projet OCM (ZTE, NOKIA, autres projets)","TRAVAUX OCM",
U265="No root CAuse","No root cause",
U265="ODU HS","TX ISSUE",
U265="IP &amp; VLAN","TX ISSUE",
U265="Warehouse HUAWEI","SPARE-ISSUE",
U265="SPARE-HS","SPARE-ISSUE",
U265="Power Telco","RAN ISSUE",U265="no impacts","no impacts"
),"")</f>
        <v>No root cause</v>
      </c>
      <c r="U265" s="68" t="s">
        <v>5691</v>
      </c>
      <c r="V265" s="41" t="str" cm="1">
        <f t="array" ref="V265">IFERROR(_xlfn.IFS(
U265="MPR ISSUE","ACTIVE",
U265="BSS Hardware Issue","ACTIVE",
U265="Sites strategiques, MLL, Pylone, etc.","PASSIVE",
U265="AKTIVCO DEFAUT GE &amp; POWER Cabinet","PASSIVE",
U265="AKTIVCO Coupure ENEO &amp; Baisse de tension","PASSIVE",
U265="Coupure ENEO &amp; Baisse de tension","PASSIVE",
U265="Defaut GE &amp; POWER Cabinet","PASSIVE",
U265="Sharing","PASSIVE",
U265="Sites strategiques &amp; DataCenter","PASSIVE",
U265="Exclu","Exclu",
U265="SAT","ACTIVE",
U265="SPARE-ISSUE","SPARE-ISSUE",
U265="Fiber CAmtel","ACTIVE",
U265="Fiber AOF","ACTIVE",
U265="Projet OCM (HUAWEI)","PLANNED WORKS",
U265="Projet OCM (NOKIA)","PLANNED WORKS",
U265="ACCESS-ISSUE","ACCESS-ISSUE",
U265="Projet OCM (ZTE, NOKIA, autres projets)","PLANNED WORKS",
U265="No root CAuse","No root cause",
U265="ODU HS","ACTIVE",
U265="IP &amp; VLAN","ACTIVE",
U265="Warehouse HUAWEI","SPARE-ISSUE",
U265="SPARE-HS","SPARE-ISSUE",
U265="Power Telco","ACTIVE", U265="no impacts","no impacts"
),"")</f>
        <v>No root cause</v>
      </c>
      <c r="W265" s="113"/>
      <c r="X265" s="113"/>
      <c r="Y265" s="113"/>
      <c r="Z265" s="113"/>
      <c r="AA265" s="113"/>
      <c r="AB265" s="17" t="s">
        <v>5999</v>
      </c>
      <c r="AC265" s="17" t="str">
        <f>_xlfn.XLOOKUP(B265,'INCIDENT-04-27-2026'!E:E,'INCIDENT-04-27-2026'!F:F,"")</f>
        <v/>
      </c>
      <c r="AD265" s="9"/>
      <c r="AE265" s="7" t="s">
        <v>5465</v>
      </c>
      <c r="AF265" s="6" t="str">
        <f>_xlfn.XLOOKUP(B265,'[13]Input_27-04'!$B:$B,'[13]Input_27-04'!$M:$M,"")</f>
        <v/>
      </c>
      <c r="AG265" s="7"/>
      <c r="AH265" s="3"/>
      <c r="AI265" s="18" t="str">
        <f>_xlfn.XLOOKUP(B265,'[3]Cells Huawei 27042026 10h'!$B:$B,'[3]Cells Huawei 27042026 10h'!$T:$T,"")</f>
        <v/>
      </c>
      <c r="AJ265" s="18" t="str">
        <f>_xlfn.XLOOKUP(B265,'[3]Cells Huawei 27042026 15h'!$B:$B,'[3]Cells Huawei 27042026 15h'!$T:$T,"")</f>
        <v/>
      </c>
      <c r="AK265" s="18" t="str">
        <f>_xlfn.XLOOKUP(B265,'[4]cells down 27042026 11h28'!$B:$B,'[4]cells down 27042026 11h28'!$R:$R,"")</f>
        <v/>
      </c>
      <c r="AL265" s="18" t="str">
        <f>_xlfn.XLOOKUP(B265,'[4]cells down 27042026 18h01'!$B:$B,'[4]cells down 27042026 18h01'!$R:$R,"")</f>
        <v/>
      </c>
      <c r="AM265" s="18" t="str">
        <f>_xlfn.XLOOKUP(B265,'[5]cell downs 27042026 11h'!$B:$B,'[5]cell downs 27042026 11h'!$R:$R,"")</f>
        <v/>
      </c>
      <c r="AN265" s="18" t="str">
        <f>_xlfn.XLOOKUP(B265,'[5]cell downs 27042026 17h40'!$B:$B,'[5]cell downs 27042026 17h40'!$R:$R,"")</f>
        <v/>
      </c>
      <c r="AO265" s="18" t="str">
        <f>_xlfn.XLOOKUP(B265,'[6]ALL SITES DOWN'!$D:$D,'[6]ALL SITES DOWN'!$J:$J,"")</f>
        <v/>
      </c>
      <c r="AP265" s="18" t="str">
        <f>_xlfn.XLOOKUP(B265,'[7]ALL SITES DOWN'!$D:$D,'[7]ALL SITES DOWN'!$J:$J,"")</f>
        <v/>
      </c>
      <c r="AQ265" s="9" t="str">
        <f>_xlfn.XLOOKUP(B265,[8]sheet1!$AC:$AC,[8]sheet1!$AF:$AF,"")</f>
        <v>(04/27/2026 ticket):-INC-20260427-00013183</v>
      </c>
      <c r="AR265" s="14"/>
      <c r="AS265" s="14" t="s">
        <v>5465</v>
      </c>
      <c r="AT265" s="14" t="str">
        <f>_xlfn.XLOOKUP(B265,'[9]cell downs 18042026 17h'!$B:$B,'[9]cell downs 18042026 17h'!$B:$B,"")</f>
        <v/>
      </c>
      <c r="AU265" s="14" t="str">
        <f>_xlfn.XLOOKUP(B265,'[10]Cells Huawei 19042026 15h'!$B:$B,'[10]Cells Huawei 19042026 15h'!$B:$B,"")</f>
        <v/>
      </c>
      <c r="AV265" s="9" t="str">
        <f>_xlfn.XLOOKUP(B265,'[11]cells down 19042026 9H40'!$B:$B,'[11]cells down 19042026 9H40'!$B:$B,"")</f>
        <v/>
      </c>
    </row>
    <row r="266" spans="1:48" x14ac:dyDescent="0.3">
      <c r="A266" s="1" t="s">
        <v>4287</v>
      </c>
      <c r="B266" s="8" t="s">
        <v>4288</v>
      </c>
      <c r="C266" s="3" t="str">
        <f>_xlfn.XLOOKUP(B266,'[1]daily break down'!$D:$D,'[1]daily break down'!$E:$E,"")</f>
        <v>ADAMAOUA</v>
      </c>
      <c r="D266" s="1" t="s">
        <v>18</v>
      </c>
      <c r="E266" s="1" t="s">
        <v>4289</v>
      </c>
      <c r="F266" s="3" t="s">
        <v>90</v>
      </c>
      <c r="G266" s="1" t="s">
        <v>4266</v>
      </c>
      <c r="H266" s="27" t="str">
        <f>_xlfn.XLOOKUP(B266,[2]CALCULATION!$B:$B,[2]CALCULATION!$H:$H,"")</f>
        <v>HUAWEI</v>
      </c>
      <c r="I266" s="26">
        <v>1.5159816569786525E-3</v>
      </c>
      <c r="J266" s="26">
        <v>9.6309422913937875E-3</v>
      </c>
      <c r="K266" s="26">
        <v>1.1153166225783533</v>
      </c>
      <c r="L266" s="26">
        <v>0</v>
      </c>
      <c r="M266" s="26">
        <v>2.3014028359201331</v>
      </c>
      <c r="N266" s="26">
        <v>16.529479244249256</v>
      </c>
      <c r="O266" s="26">
        <v>1.7346397171499255</v>
      </c>
      <c r="P266" s="114" t="s">
        <v>6362</v>
      </c>
      <c r="Q266" s="42" t="s">
        <v>5538</v>
      </c>
      <c r="R266" s="42"/>
      <c r="S266" s="41" t="str" cm="1">
        <f t="array" ref="S266">IFERROR(_xlfn.IFS(
U266="MPR ISSUE","PDH",
U266="BSS Hardware Issue","BSS",
U266="Sites strategiques, MLL, Pylone, etc.","ENVTECH",
U266="AKTIVCO DEFAUT GE &amp; POWER Cabinet","AKTIVCO",
U266="AKTIVCO Coupure ENEO &amp; Baisse de tension","AKTIVCO GRID ONLY",
U266="Coupure ENEO &amp; Baisse de tension","IHS GRID ONLY",
U266="Defaut GE &amp; POWER Cabinet","IHS",
U266="Sharing","Partners",
U266="Sites strategiques &amp; DataCenter","SST &amp; DC",
U266="Exclu","Exclu",
U266="SAT","SAT",
U266="SPARE-ISSUE","SPARE-ISSUE",
U266="Fiber CAmtel","TRANS_FO_CAMTEL",
U266="Fiber AOF","Fiber AOF",
U266="Projet OCM (HUAWEI)","TRAVAUX-HUAWEI",
U266="Projet OCM (NOKIA)","TRAVAUX-NOKIA",
U266="ACCESS-ISSUE","ACCESS-ISSUE",
U266="Projet OCM (ZTE, NOKIA, autres projets)","TRAVAUX OCM",
U266="No root CAuse","No root cause",
U266="ODU HS","PDH",
U266="IP &amp; VLAN","PDH",
U266="Warehouse HUAWEI","SPARE-ISSUE",
U266="SPARE-HS","SPARE-ISSUE",
U266="Power Telco","BSS",U266="no impacts","no impacts"
),"")</f>
        <v>No root cause</v>
      </c>
      <c r="T266" s="41" t="str" cm="1">
        <f t="array" ref="T266">IFERROR(_xlfn.IFS(
U266="MPR ISSUE","TX ISSUE",
U266="BSS Hardware Issue","RAN ISSUE",
U266="Sites strategiques, MLL, Pylone, etc.","ENVTECH",
U266="AKTIVCO DEFAUT GE &amp; POWER Cabinet","POWER ISSUE",
U266="AKTIVCO Coupure ENEO &amp; Baisse de tension","POWER ISSUE",
U266="Coupure ENEO &amp; Baisse de tension","POWER ISSUE",
U266="Defaut GE &amp; POWER Cabinet","POWER ISSUE",
U266="Sharing","POWER ISSUE",
U266="Sites strategiques &amp; DataCenter","POWER ISSUE",
U266="Exclu","Exclu",
U266="SAT","TX ISSUE",
U266="SPARE-ISSUE","SPARE-ISSUE",
U266="Fiber CAmtel","TX ISSUE",
U266="Fiber AOF","TX ISSUE",
U266="Projet OCM (HUAWEI)","TRAVAUX-HUAWEI",
U266="Projet OCM (NOKIA)","TRAVAUX -NOKIA",
U266="ACCESS-ISSUE","ACCESS-ISSUE",
U266="Projet OCM (ZTE, NOKIA, autres projets)","TRAVAUX OCM",
U266="No root CAuse","No root cause",
U266="ODU HS","TX ISSUE",
U266="IP &amp; VLAN","TX ISSUE",
U266="Warehouse HUAWEI","SPARE-ISSUE",
U266="SPARE-HS","SPARE-ISSUE",
U266="Power Telco","RAN ISSUE",U266="no impacts","no impacts"
),"")</f>
        <v>No root cause</v>
      </c>
      <c r="U266" s="68" t="s">
        <v>5691</v>
      </c>
      <c r="V266" s="41" t="str" cm="1">
        <f t="array" ref="V266">IFERROR(_xlfn.IFS(
U266="MPR ISSUE","ACTIVE",
U266="BSS Hardware Issue","ACTIVE",
U266="Sites strategiques, MLL, Pylone, etc.","PASSIVE",
U266="AKTIVCO DEFAUT GE &amp; POWER Cabinet","PASSIVE",
U266="AKTIVCO Coupure ENEO &amp; Baisse de tension","PASSIVE",
U266="Coupure ENEO &amp; Baisse de tension","PASSIVE",
U266="Defaut GE &amp; POWER Cabinet","PASSIVE",
U266="Sharing","PASSIVE",
U266="Sites strategiques &amp; DataCenter","PASSIVE",
U266="Exclu","Exclu",
U266="SAT","ACTIVE",
U266="SPARE-ISSUE","SPARE-ISSUE",
U266="Fiber CAmtel","ACTIVE",
U266="Fiber AOF","ACTIVE",
U266="Projet OCM (HUAWEI)","PLANNED WORKS",
U266="Projet OCM (NOKIA)","PLANNED WORKS",
U266="ACCESS-ISSUE","ACCESS-ISSUE",
U266="Projet OCM (ZTE, NOKIA, autres projets)","PLANNED WORKS",
U266="No root CAuse","No root cause",
U266="ODU HS","ACTIVE",
U266="IP &amp; VLAN","ACTIVE",
U266="Warehouse HUAWEI","SPARE-ISSUE",
U266="SPARE-HS","SPARE-ISSUE",
U266="Power Telco","ACTIVE", U266="no impacts","no impacts"
),"")</f>
        <v>No root cause</v>
      </c>
      <c r="W266" s="119" t="s">
        <v>6383</v>
      </c>
      <c r="X266" s="119"/>
      <c r="Y266" s="119"/>
      <c r="Z266" s="119"/>
      <c r="AA266" s="119"/>
      <c r="AB266" s="17" t="s">
        <v>5465</v>
      </c>
      <c r="AC266" s="17" t="str">
        <f>_xlfn.XLOOKUP(B266,'INCIDENT-04-27-2026'!E:E,'INCIDENT-04-27-2026'!F:F,"")</f>
        <v/>
      </c>
      <c r="AD266" s="9"/>
      <c r="AE266" s="7" t="s">
        <v>5465</v>
      </c>
      <c r="AF266" s="6" t="str">
        <f>_xlfn.XLOOKUP(B266,'[13]Input_27-04'!$B:$B,'[13]Input_27-04'!$M:$M,"")</f>
        <v/>
      </c>
      <c r="AG266" s="7"/>
      <c r="AH266" s="3"/>
      <c r="AI266" s="18" t="str">
        <f>_xlfn.XLOOKUP(B266,'[3]Cells Huawei 27042026 10h'!$B:$B,'[3]Cells Huawei 27042026 10h'!$T:$T,"")</f>
        <v/>
      </c>
      <c r="AJ266" s="18" t="str">
        <f>_xlfn.XLOOKUP(B266,'[3]Cells Huawei 27042026 15h'!$B:$B,'[3]Cells Huawei 27042026 15h'!$T:$T,"")</f>
        <v/>
      </c>
      <c r="AK266" s="18" t="str">
        <f>_xlfn.XLOOKUP(B266,'[4]cells down 27042026 11h28'!$B:$B,'[4]cells down 27042026 11h28'!$R:$R,"")</f>
        <v/>
      </c>
      <c r="AL266" s="18" t="str">
        <f>_xlfn.XLOOKUP(B266,'[4]cells down 27042026 18h01'!$B:$B,'[4]cells down 27042026 18h01'!$R:$R,"")</f>
        <v/>
      </c>
      <c r="AM266" s="18" t="str">
        <f>_xlfn.XLOOKUP(B266,'[5]cell downs 27042026 11h'!$B:$B,'[5]cell downs 27042026 11h'!$R:$R,"")</f>
        <v/>
      </c>
      <c r="AN266" s="18" t="str">
        <f>_xlfn.XLOOKUP(B266,'[5]cell downs 27042026 17h40'!$B:$B,'[5]cell downs 27042026 17h40'!$R:$R,"")</f>
        <v/>
      </c>
      <c r="AO266" s="18" t="str">
        <f>_xlfn.XLOOKUP(B266,'[6]ALL SITES DOWN'!$D:$D,'[6]ALL SITES DOWN'!$J:$J,"")</f>
        <v/>
      </c>
      <c r="AP266" s="18" t="str">
        <f>_xlfn.XLOOKUP(B266,'[7]ALL SITES DOWN'!$D:$D,'[7]ALL SITES DOWN'!$J:$J,"")</f>
        <v/>
      </c>
      <c r="AQ266" s="9" t="str">
        <f>_xlfn.XLOOKUP(B266,[8]sheet1!$AC:$AC,[8]sheet1!$AF:$AF,"")</f>
        <v/>
      </c>
      <c r="AR266" s="14"/>
      <c r="AS266" s="14" t="s">
        <v>5465</v>
      </c>
      <c r="AT266" s="14" t="str">
        <f>_xlfn.XLOOKUP(B266,'[9]cell downs 18042026 17h'!$B:$B,'[9]cell downs 18042026 17h'!$B:$B,"")</f>
        <v/>
      </c>
      <c r="AU266" s="14" t="str">
        <f>_xlfn.XLOOKUP(B266,'[10]Cells Huawei 19042026 15h'!$B:$B,'[10]Cells Huawei 19042026 15h'!$B:$B,"")</f>
        <v/>
      </c>
      <c r="AV266" s="9" t="str">
        <f>_xlfn.XLOOKUP(B266,'[11]cells down 19042026 9H40'!$B:$B,'[11]cells down 19042026 9H40'!$B:$B,"")</f>
        <v/>
      </c>
    </row>
    <row r="267" spans="1:48" hidden="1" x14ac:dyDescent="0.3">
      <c r="A267" s="1" t="s">
        <v>4871</v>
      </c>
      <c r="B267" s="8" t="s">
        <v>4872</v>
      </c>
      <c r="C267" s="3" t="str">
        <f>_xlfn.XLOOKUP(B267,'[1]daily break down'!$D:$D,'[1]daily break down'!$E:$E,"")</f>
        <v>LITTORAL</v>
      </c>
      <c r="D267" s="1" t="s">
        <v>11</v>
      </c>
      <c r="E267" s="1" t="s">
        <v>12</v>
      </c>
      <c r="F267" s="3" t="s">
        <v>31</v>
      </c>
      <c r="G267" s="1" t="s">
        <v>4871</v>
      </c>
      <c r="H267" s="28" t="str">
        <f>_xlfn.XLOOKUP(B267,[2]CALCULATION!$B:$B,[2]CALCULATION!$H:$H,"")</f>
        <v>NOKIA</v>
      </c>
      <c r="I267" s="26">
        <v>2.8715379250537874E-2</v>
      </c>
      <c r="J267" s="26">
        <v>0</v>
      </c>
      <c r="K267" s="26">
        <v>4.7084606757922948E-3</v>
      </c>
      <c r="L267" s="26">
        <v>5.8233383473563056E-2</v>
      </c>
      <c r="M267" s="26">
        <v>0</v>
      </c>
      <c r="N267" s="26">
        <v>0.53906302914439586</v>
      </c>
      <c r="O267" s="26">
        <v>1.6965083197073336</v>
      </c>
      <c r="P267" s="114" t="s">
        <v>6363</v>
      </c>
      <c r="Q267" s="42" t="s">
        <v>5538</v>
      </c>
      <c r="R267" s="42"/>
      <c r="S267" s="41" t="str" cm="1">
        <f t="array" ref="S267">IFERROR(_xlfn.IFS(
U267="MPR ISSUE","PDH",
U267="BSS Hardware Issue","BSS",
U267="Sites strategiques, MLL, Pylone, etc.","ENVTECH",
U267="AKTIVCO DEFAUT GE &amp; POWER Cabinet","AKTIVCO",
U267="AKTIVCO Coupure ENEO &amp; Baisse de tension","AKTIVCO GRID ONLY",
U267="Coupure ENEO &amp; Baisse de tension","IHS GRID ONLY",
U267="Defaut GE &amp; POWER Cabinet","IHS",
U267="Sharing","Partners",
U267="Sites strategiques &amp; DataCenter","SST &amp; DC",
U267="Exclu","Exclu",
U267="SAT","SAT",
U267="SPARE-ISSUE","SPARE-ISSUE",
U267="Fiber CAmtel","TRANS_FO_CAMTEL",
U267="Fiber AOF","Fiber AOF",
U267="Projet OCM (HUAWEI)","TRAVAUX-HUAWEI",
U267="Projet OCM (NOKIA)","TRAVAUX-NOKIA",
U267="ACCESS-ISSUE","ACCESS-ISSUE",
U267="Projet OCM (ZTE, NOKIA, autres projets)","TRAVAUX OCM",
U267="No root CAuse","No root cause",
U267="ODU HS","PDH",
U267="IP &amp; VLAN","PDH",
U267="Warehouse HUAWEI","SPARE-ISSUE",
U267="SPARE-HS","SPARE-ISSUE",
U267="Power Telco","BSS",U267="no impacts","no impacts"
),"")</f>
        <v>No root cause</v>
      </c>
      <c r="T267" s="41" t="str" cm="1">
        <f t="array" ref="T267">IFERROR(_xlfn.IFS(
U267="MPR ISSUE","TX ISSUE",
U267="BSS Hardware Issue","RAN ISSUE",
U267="Sites strategiques, MLL, Pylone, etc.","ENVTECH",
U267="AKTIVCO DEFAUT GE &amp; POWER Cabinet","POWER ISSUE",
U267="AKTIVCO Coupure ENEO &amp; Baisse de tension","POWER ISSUE",
U267="Coupure ENEO &amp; Baisse de tension","POWER ISSUE",
U267="Defaut GE &amp; POWER Cabinet","POWER ISSUE",
U267="Sharing","POWER ISSUE",
U267="Sites strategiques &amp; DataCenter","POWER ISSUE",
U267="Exclu","Exclu",
U267="SAT","TX ISSUE",
U267="SPARE-ISSUE","SPARE-ISSUE",
U267="Fiber CAmtel","TX ISSUE",
U267="Fiber AOF","TX ISSUE",
U267="Projet OCM (HUAWEI)","TRAVAUX-HUAWEI",
U267="Projet OCM (NOKIA)","TRAVAUX -NOKIA",
U267="ACCESS-ISSUE","ACCESS-ISSUE",
U267="Projet OCM (ZTE, NOKIA, autres projets)","TRAVAUX OCM",
U267="No root CAuse","No root cause",
U267="ODU HS","TX ISSUE",
U267="IP &amp; VLAN","TX ISSUE",
U267="Warehouse HUAWEI","SPARE-ISSUE",
U267="SPARE-HS","SPARE-ISSUE",
U267="Power Telco","RAN ISSUE",U267="no impacts","no impacts"
),"")</f>
        <v>No root cause</v>
      </c>
      <c r="U267" s="68" t="s">
        <v>5691</v>
      </c>
      <c r="V267" s="41" t="str" cm="1">
        <f t="array" ref="V267">IFERROR(_xlfn.IFS(
U267="MPR ISSUE","ACTIVE",
U267="BSS Hardware Issue","ACTIVE",
U267="Sites strategiques, MLL, Pylone, etc.","PASSIVE",
U267="AKTIVCO DEFAUT GE &amp; POWER Cabinet","PASSIVE",
U267="AKTIVCO Coupure ENEO &amp; Baisse de tension","PASSIVE",
U267="Coupure ENEO &amp; Baisse de tension","PASSIVE",
U267="Defaut GE &amp; POWER Cabinet","PASSIVE",
U267="Sharing","PASSIVE",
U267="Sites strategiques &amp; DataCenter","PASSIVE",
U267="Exclu","Exclu",
U267="SAT","ACTIVE",
U267="SPARE-ISSUE","SPARE-ISSUE",
U267="Fiber CAmtel","ACTIVE",
U267="Fiber AOF","ACTIVE",
U267="Projet OCM (HUAWEI)","PLANNED WORKS",
U267="Projet OCM (NOKIA)","PLANNED WORKS",
U267="ACCESS-ISSUE","ACCESS-ISSUE",
U267="Projet OCM (ZTE, NOKIA, autres projets)","PLANNED WORKS",
U267="No root CAuse","No root cause",
U267="ODU HS","ACTIVE",
U267="IP &amp; VLAN","ACTIVE",
U267="Warehouse HUAWEI","SPARE-ISSUE",
U267="SPARE-HS","SPARE-ISSUE",
U267="Power Telco","ACTIVE", U267="no impacts","no impacts"
),"")</f>
        <v>No root cause</v>
      </c>
      <c r="W267" s="113"/>
      <c r="X267" s="113"/>
      <c r="Y267" s="113"/>
      <c r="Z267" s="113"/>
      <c r="AA267" s="113"/>
      <c r="AB267" s="17" t="s">
        <v>5465</v>
      </c>
      <c r="AC267" s="17" t="str">
        <f>_xlfn.XLOOKUP(B267,'INCIDENT-04-27-2026'!E:E,'INCIDENT-04-27-2026'!F:F,"")</f>
        <v/>
      </c>
      <c r="AD267" s="9"/>
      <c r="AE267" s="7" t="s">
        <v>5465</v>
      </c>
      <c r="AF267" s="6" t="str">
        <f>_xlfn.XLOOKUP(B267,'[13]Input_27-04'!$B:$B,'[13]Input_27-04'!$M:$M,"")</f>
        <v/>
      </c>
      <c r="AG267" s="7"/>
      <c r="AH267" s="3"/>
      <c r="AI267" s="18" t="str">
        <f>_xlfn.XLOOKUP(B267,'[3]Cells Huawei 27042026 10h'!$B:$B,'[3]Cells Huawei 27042026 10h'!$T:$T,"")</f>
        <v/>
      </c>
      <c r="AJ267" s="18" t="str">
        <f>_xlfn.XLOOKUP(B267,'[3]Cells Huawei 27042026 15h'!$B:$B,'[3]Cells Huawei 27042026 15h'!$T:$T,"")</f>
        <v/>
      </c>
      <c r="AK267" s="18" t="str">
        <f>_xlfn.XLOOKUP(B267,'[4]cells down 27042026 11h28'!$B:$B,'[4]cells down 27042026 11h28'!$R:$R,"")</f>
        <v/>
      </c>
      <c r="AL267" s="18" t="str">
        <f>_xlfn.XLOOKUP(B267,'[4]cells down 27042026 18h01'!$B:$B,'[4]cells down 27042026 18h01'!$R:$R,"")</f>
        <v/>
      </c>
      <c r="AM267" s="18" t="str">
        <f>_xlfn.XLOOKUP(B267,'[5]cell downs 27042026 11h'!$B:$B,'[5]cell downs 27042026 11h'!$R:$R,"")</f>
        <v/>
      </c>
      <c r="AN267" s="18" t="str">
        <f>_xlfn.XLOOKUP(B267,'[5]cell downs 27042026 17h40'!$B:$B,'[5]cell downs 27042026 17h40'!$R:$R,"")</f>
        <v/>
      </c>
      <c r="AO267" s="18" t="str">
        <f>_xlfn.XLOOKUP(B267,'[6]ALL SITES DOWN'!$D:$D,'[6]ALL SITES DOWN'!$J:$J,"")</f>
        <v/>
      </c>
      <c r="AP267" s="18" t="str">
        <f>_xlfn.XLOOKUP(B267,'[7]ALL SITES DOWN'!$D:$D,'[7]ALL SITES DOWN'!$J:$J,"")</f>
        <v/>
      </c>
      <c r="AQ267" s="9" t="str">
        <f>_xlfn.XLOOKUP(B267,[8]sheet1!$AC:$AC,[8]sheet1!$AF:$AF,"")</f>
        <v/>
      </c>
      <c r="AR267" s="14"/>
      <c r="AS267" s="14" t="s">
        <v>5465</v>
      </c>
      <c r="AT267" s="14" t="str">
        <f>_xlfn.XLOOKUP(B267,'[9]cell downs 18042026 17h'!$B:$B,'[9]cell downs 18042026 17h'!$B:$B,"")</f>
        <v/>
      </c>
      <c r="AU267" s="14" t="str">
        <f>_xlfn.XLOOKUP(B267,'[10]Cells Huawei 19042026 15h'!$B:$B,'[10]Cells Huawei 19042026 15h'!$B:$B,"")</f>
        <v/>
      </c>
      <c r="AV267" s="9" t="str">
        <f>_xlfn.XLOOKUP(B267,'[11]cells down 19042026 9H40'!$B:$B,'[11]cells down 19042026 9H40'!$B:$B,"")</f>
        <v/>
      </c>
    </row>
    <row r="268" spans="1:48" hidden="1" x14ac:dyDescent="0.3">
      <c r="A268" s="1" t="s">
        <v>576</v>
      </c>
      <c r="B268" s="8" t="s">
        <v>577</v>
      </c>
      <c r="C268" s="3" t="str">
        <f>_xlfn.XLOOKUP(B268,'[1]daily break down'!$D:$D,'[1]daily break down'!$E:$E,"")</f>
        <v>Douala</v>
      </c>
      <c r="D268" s="1" t="s">
        <v>5426</v>
      </c>
      <c r="E268" s="1" t="s">
        <v>5426</v>
      </c>
      <c r="F268" s="3" t="s">
        <v>31</v>
      </c>
      <c r="G268" s="1" t="s">
        <v>32</v>
      </c>
      <c r="H268" s="29" t="str">
        <f>_xlfn.XLOOKUP(B268,[2]CALCULATION!$B:$B,[2]CALCULATION!$H:$H,"")</f>
        <v>ZTE</v>
      </c>
      <c r="I268" s="26">
        <v>0</v>
      </c>
      <c r="J268" s="26">
        <v>1.1101444498663087</v>
      </c>
      <c r="K268" s="26">
        <v>0</v>
      </c>
      <c r="L268" s="26">
        <v>1.1595832869621294</v>
      </c>
      <c r="M268" s="26">
        <v>0</v>
      </c>
      <c r="N268" s="26">
        <v>0</v>
      </c>
      <c r="O268" s="26">
        <v>1.6854327360722312</v>
      </c>
      <c r="P268" s="114" t="s">
        <v>6363</v>
      </c>
      <c r="Q268" s="42" t="s">
        <v>5538</v>
      </c>
      <c r="R268" s="42"/>
      <c r="S268" s="41" t="str" cm="1">
        <f t="array" ref="S268">IFERROR(_xlfn.IFS(
U268="MPR ISSUE","PDH",
U268="BSS Hardware Issue","BSS",
U268="Sites strategiques, MLL, Pylone, etc.","ENVTECH",
U268="AKTIVCO DEFAUT GE &amp; POWER Cabinet","AKTIVCO",
U268="AKTIVCO Coupure ENEO &amp; Baisse de tension","AKTIVCO GRID ONLY",
U268="Coupure ENEO &amp; Baisse de tension","IHS GRID ONLY",
U268="Defaut GE &amp; POWER Cabinet","IHS",
U268="Sharing","Partners",
U268="Sites strategiques &amp; DataCenter","SST &amp; DC",
U268="Exclu","Exclu",
U268="SAT","SAT",
U268="SPARE-ISSUE","SPARE-ISSUE",
U268="Fiber CAmtel","TRANS_FO_CAMTEL",
U268="Fiber AOF","Fiber AOF",
U268="Projet OCM (HUAWEI)","TRAVAUX-HUAWEI",
U268="Projet OCM (NOKIA)","TRAVAUX-NOKIA",
U268="ACCESS-ISSUE","ACCESS-ISSUE",
U268="Projet OCM (ZTE, NOKIA, autres projets)","TRAVAUX OCM",
U268="No root CAuse","No root cause",
U268="ODU HS","PDH",
U268="IP &amp; VLAN","PDH",
U268="Warehouse HUAWEI","SPARE-ISSUE",
U268="SPARE-HS","SPARE-ISSUE",
U268="Power Telco","BSS",U268="no impacts","no impacts"
),"")</f>
        <v>No root cause</v>
      </c>
      <c r="T268" s="41" t="str" cm="1">
        <f t="array" ref="T268">IFERROR(_xlfn.IFS(
U268="MPR ISSUE","TX ISSUE",
U268="BSS Hardware Issue","RAN ISSUE",
U268="Sites strategiques, MLL, Pylone, etc.","ENVTECH",
U268="AKTIVCO DEFAUT GE &amp; POWER Cabinet","POWER ISSUE",
U268="AKTIVCO Coupure ENEO &amp; Baisse de tension","POWER ISSUE",
U268="Coupure ENEO &amp; Baisse de tension","POWER ISSUE",
U268="Defaut GE &amp; POWER Cabinet","POWER ISSUE",
U268="Sharing","POWER ISSUE",
U268="Sites strategiques &amp; DataCenter","POWER ISSUE",
U268="Exclu","Exclu",
U268="SAT","TX ISSUE",
U268="SPARE-ISSUE","SPARE-ISSUE",
U268="Fiber CAmtel","TX ISSUE",
U268="Fiber AOF","TX ISSUE",
U268="Projet OCM (HUAWEI)","TRAVAUX-HUAWEI",
U268="Projet OCM (NOKIA)","TRAVAUX -NOKIA",
U268="ACCESS-ISSUE","ACCESS-ISSUE",
U268="Projet OCM (ZTE, NOKIA, autres projets)","TRAVAUX OCM",
U268="No root CAuse","No root cause",
U268="ODU HS","TX ISSUE",
U268="IP &amp; VLAN","TX ISSUE",
U268="Warehouse HUAWEI","SPARE-ISSUE",
U268="SPARE-HS","SPARE-ISSUE",
U268="Power Telco","RAN ISSUE",U268="no impacts","no impacts"
),"")</f>
        <v>No root cause</v>
      </c>
      <c r="U268" s="68" t="s">
        <v>5691</v>
      </c>
      <c r="V268" s="41" t="str" cm="1">
        <f t="array" ref="V268">IFERROR(_xlfn.IFS(
U268="MPR ISSUE","ACTIVE",
U268="BSS Hardware Issue","ACTIVE",
U268="Sites strategiques, MLL, Pylone, etc.","PASSIVE",
U268="AKTIVCO DEFAUT GE &amp; POWER Cabinet","PASSIVE",
U268="AKTIVCO Coupure ENEO &amp; Baisse de tension","PASSIVE",
U268="Coupure ENEO &amp; Baisse de tension","PASSIVE",
U268="Defaut GE &amp; POWER Cabinet","PASSIVE",
U268="Sharing","PASSIVE",
U268="Sites strategiques &amp; DataCenter","PASSIVE",
U268="Exclu","Exclu",
U268="SAT","ACTIVE",
U268="SPARE-ISSUE","SPARE-ISSUE",
U268="Fiber CAmtel","ACTIVE",
U268="Fiber AOF","ACTIVE",
U268="Projet OCM (HUAWEI)","PLANNED WORKS",
U268="Projet OCM (NOKIA)","PLANNED WORKS",
U268="ACCESS-ISSUE","ACCESS-ISSUE",
U268="Projet OCM (ZTE, NOKIA, autres projets)","PLANNED WORKS",
U268="No root CAuse","No root cause",
U268="ODU HS","ACTIVE",
U268="IP &amp; VLAN","ACTIVE",
U268="Warehouse HUAWEI","SPARE-ISSUE",
U268="SPARE-HS","SPARE-ISSUE",
U268="Power Telco","ACTIVE", U268="no impacts","no impacts"
),"")</f>
        <v>No root cause</v>
      </c>
      <c r="W268" s="113"/>
      <c r="X268" s="113"/>
      <c r="Y268" s="113"/>
      <c r="Z268" s="113"/>
      <c r="AA268" s="113"/>
      <c r="AB268" s="17" t="s">
        <v>6279</v>
      </c>
      <c r="AC268" s="17" t="str">
        <f>_xlfn.XLOOKUP(B268,'INCIDENT-04-27-2026'!E:E,'INCIDENT-04-27-2026'!F:F,"")</f>
        <v/>
      </c>
      <c r="AD268" s="9"/>
      <c r="AE268" s="7" t="s">
        <v>5465</v>
      </c>
      <c r="AF268" s="6" t="str">
        <f>_xlfn.XLOOKUP(B268,'[13]Input_27-04'!$B:$B,'[13]Input_27-04'!$M:$M,"")</f>
        <v/>
      </c>
      <c r="AG268" s="7"/>
      <c r="AH268" s="3"/>
      <c r="AI268" s="18" t="str">
        <f>_xlfn.XLOOKUP(B268,'[3]Cells Huawei 27042026 10h'!$B:$B,'[3]Cells Huawei 27042026 10h'!$T:$T,"")</f>
        <v/>
      </c>
      <c r="AJ268" s="18" t="str">
        <f>_xlfn.XLOOKUP(B268,'[3]Cells Huawei 27042026 15h'!$B:$B,'[3]Cells Huawei 27042026 15h'!$T:$T,"")</f>
        <v/>
      </c>
      <c r="AK268" s="18" t="str">
        <f>_xlfn.XLOOKUP(B268,'[4]cells down 27042026 11h28'!$B:$B,'[4]cells down 27042026 11h28'!$R:$R,"")</f>
        <v/>
      </c>
      <c r="AL268" s="18" t="str">
        <f>_xlfn.XLOOKUP(B268,'[4]cells down 27042026 18h01'!$B:$B,'[4]cells down 27042026 18h01'!$R:$R,"")</f>
        <v/>
      </c>
      <c r="AM268" s="18" t="str">
        <f>_xlfn.XLOOKUP(B268,'[5]cell downs 27042026 11h'!$B:$B,'[5]cell downs 27042026 11h'!$R:$R,"")</f>
        <v/>
      </c>
      <c r="AN268" s="18" t="str">
        <f>_xlfn.XLOOKUP(B268,'[5]cell downs 27042026 17h40'!$B:$B,'[5]cell downs 27042026 17h40'!$R:$R,"")</f>
        <v/>
      </c>
      <c r="AO268" s="18" t="str">
        <f>_xlfn.XLOOKUP(B268,'[6]ALL SITES DOWN'!$D:$D,'[6]ALL SITES DOWN'!$J:$J,"")</f>
        <v/>
      </c>
      <c r="AP268" s="18" t="str">
        <f>_xlfn.XLOOKUP(B268,'[7]ALL SITES DOWN'!$D:$D,'[7]ALL SITES DOWN'!$J:$J,"")</f>
        <v>(04/27/2026 ocm ran 11h):-power status check ongoing</v>
      </c>
      <c r="AQ268" s="9" t="str">
        <f>_xlfn.XLOOKUP(B268,[8]sheet1!$AC:$AC,[8]sheet1!$AF:$AF,"")</f>
        <v>(04/27/2026 ticket):-INC-20260427-00015726…Others Transmission equipement fault</v>
      </c>
      <c r="AR268" s="14"/>
      <c r="AS268" s="14" t="s">
        <v>5465</v>
      </c>
      <c r="AT268" s="14" t="str">
        <f>_xlfn.XLOOKUP(B268,'[9]cell downs 18042026 17h'!$B:$B,'[9]cell downs 18042026 17h'!$B:$B,"")</f>
        <v/>
      </c>
      <c r="AU268" s="14" t="str">
        <f>_xlfn.XLOOKUP(B268,'[10]Cells Huawei 19042026 15h'!$B:$B,'[10]Cells Huawei 19042026 15h'!$B:$B,"")</f>
        <v/>
      </c>
      <c r="AV268" s="9" t="str">
        <f>_xlfn.XLOOKUP(B268,'[11]cells down 19042026 9H40'!$B:$B,'[11]cells down 19042026 9H40'!$B:$B,"")</f>
        <v/>
      </c>
    </row>
    <row r="269" spans="1:48" hidden="1" x14ac:dyDescent="0.3">
      <c r="A269" s="1" t="s">
        <v>5146</v>
      </c>
      <c r="B269" s="8" t="s">
        <v>5147</v>
      </c>
      <c r="C269" s="3" t="str">
        <f>_xlfn.XLOOKUP(B269,'[1]daily break down'!$D:$D,'[1]daily break down'!$E:$E,"")</f>
        <v>OUEST</v>
      </c>
      <c r="D269" s="1" t="s">
        <v>11</v>
      </c>
      <c r="E269" s="1" t="s">
        <v>12</v>
      </c>
      <c r="F269" s="3" t="s">
        <v>102</v>
      </c>
      <c r="G269" s="1" t="s">
        <v>5146</v>
      </c>
      <c r="H269" s="27" t="str">
        <f>_xlfn.XLOOKUP(B269,[2]CALCULATION!$B:$B,[2]CALCULATION!$H:$H,"")</f>
        <v>Huawei</v>
      </c>
      <c r="I269" s="26">
        <v>0</v>
      </c>
      <c r="J269" s="26">
        <v>0</v>
      </c>
      <c r="K269" s="26">
        <v>0</v>
      </c>
      <c r="L269" s="26">
        <v>0</v>
      </c>
      <c r="M269" s="26">
        <v>0</v>
      </c>
      <c r="N269" s="26">
        <v>0</v>
      </c>
      <c r="O269" s="26">
        <v>1.6693633305082565</v>
      </c>
      <c r="P269" s="114" t="s">
        <v>6363</v>
      </c>
      <c r="Q269" s="42" t="s">
        <v>5538</v>
      </c>
      <c r="R269" s="42"/>
      <c r="S269" s="41" t="str" cm="1">
        <f t="array" ref="S269">IFERROR(_xlfn.IFS(
U269="MPR ISSUE","PDH",
U269="BSS Hardware Issue","BSS",
U269="Sites strategiques, MLL, Pylone, etc.","ENVTECH",
U269="AKTIVCO DEFAUT GE &amp; POWER Cabinet","AKTIVCO",
U269="AKTIVCO Coupure ENEO &amp; Baisse de tension","AKTIVCO GRID ONLY",
U269="Coupure ENEO &amp; Baisse de tension","IHS GRID ONLY",
U269="Defaut GE &amp; POWER Cabinet","IHS",
U269="Sharing","Partners",
U269="Sites strategiques &amp; DataCenter","SST &amp; DC",
U269="Exclu","Exclu",
U269="SAT","SAT",
U269="SPARE-ISSUE","SPARE-ISSUE",
U269="Fiber CAmtel","TRANS_FO_CAMTEL",
U269="Fiber AOF","Fiber AOF",
U269="Projet OCM (HUAWEI)","TRAVAUX-HUAWEI",
U269="Projet OCM (NOKIA)","TRAVAUX-NOKIA",
U269="ACCESS-ISSUE","ACCESS-ISSUE",
U269="Projet OCM (ZTE, NOKIA, autres projets)","TRAVAUX OCM",
U269="No root CAuse","No root cause",
U269="ODU HS","PDH",
U269="IP &amp; VLAN","PDH",
U269="Warehouse HUAWEI","SPARE-ISSUE",
U269="SPARE-HS","SPARE-ISSUE",
U269="Power Telco","BSS",U269="no impacts","no impacts"
),"")</f>
        <v>No root cause</v>
      </c>
      <c r="T269" s="41" t="str" cm="1">
        <f t="array" ref="T269">IFERROR(_xlfn.IFS(
U269="MPR ISSUE","TX ISSUE",
U269="BSS Hardware Issue","RAN ISSUE",
U269="Sites strategiques, MLL, Pylone, etc.","ENVTECH",
U269="AKTIVCO DEFAUT GE &amp; POWER Cabinet","POWER ISSUE",
U269="AKTIVCO Coupure ENEO &amp; Baisse de tension","POWER ISSUE",
U269="Coupure ENEO &amp; Baisse de tension","POWER ISSUE",
U269="Defaut GE &amp; POWER Cabinet","POWER ISSUE",
U269="Sharing","POWER ISSUE",
U269="Sites strategiques &amp; DataCenter","POWER ISSUE",
U269="Exclu","Exclu",
U269="SAT","TX ISSUE",
U269="SPARE-ISSUE","SPARE-ISSUE",
U269="Fiber CAmtel","TX ISSUE",
U269="Fiber AOF","TX ISSUE",
U269="Projet OCM (HUAWEI)","TRAVAUX-HUAWEI",
U269="Projet OCM (NOKIA)","TRAVAUX -NOKIA",
U269="ACCESS-ISSUE","ACCESS-ISSUE",
U269="Projet OCM (ZTE, NOKIA, autres projets)","TRAVAUX OCM",
U269="No root CAuse","No root cause",
U269="ODU HS","TX ISSUE",
U269="IP &amp; VLAN","TX ISSUE",
U269="Warehouse HUAWEI","SPARE-ISSUE",
U269="SPARE-HS","SPARE-ISSUE",
U269="Power Telco","RAN ISSUE",U269="no impacts","no impacts"
),"")</f>
        <v>No root cause</v>
      </c>
      <c r="U269" s="68" t="s">
        <v>5691</v>
      </c>
      <c r="V269" s="41" t="str" cm="1">
        <f t="array" ref="V269">IFERROR(_xlfn.IFS(
U269="MPR ISSUE","ACTIVE",
U269="BSS Hardware Issue","ACTIVE",
U269="Sites strategiques, MLL, Pylone, etc.","PASSIVE",
U269="AKTIVCO DEFAUT GE &amp; POWER Cabinet","PASSIVE",
U269="AKTIVCO Coupure ENEO &amp; Baisse de tension","PASSIVE",
U269="Coupure ENEO &amp; Baisse de tension","PASSIVE",
U269="Defaut GE &amp; POWER Cabinet","PASSIVE",
U269="Sharing","PASSIVE",
U269="Sites strategiques &amp; DataCenter","PASSIVE",
U269="Exclu","Exclu",
U269="SAT","ACTIVE",
U269="SPARE-ISSUE","SPARE-ISSUE",
U269="Fiber CAmtel","ACTIVE",
U269="Fiber AOF","ACTIVE",
U269="Projet OCM (HUAWEI)","PLANNED WORKS",
U269="Projet OCM (NOKIA)","PLANNED WORKS",
U269="ACCESS-ISSUE","ACCESS-ISSUE",
U269="Projet OCM (ZTE, NOKIA, autres projets)","PLANNED WORKS",
U269="No root CAuse","No root cause",
U269="ODU HS","ACTIVE",
U269="IP &amp; VLAN","ACTIVE",
U269="Warehouse HUAWEI","SPARE-ISSUE",
U269="SPARE-HS","SPARE-ISSUE",
U269="Power Telco","ACTIVE", U269="no impacts","no impacts"
),"")</f>
        <v>No root cause</v>
      </c>
      <c r="W269" s="113"/>
      <c r="X269" s="113"/>
      <c r="Y269" s="113"/>
      <c r="Z269" s="113"/>
      <c r="AA269" s="113"/>
      <c r="AB269" s="17" t="s">
        <v>5465</v>
      </c>
      <c r="AC269" s="17" t="str">
        <f>_xlfn.XLOOKUP(B269,'INCIDENT-04-27-2026'!E:E,'INCIDENT-04-27-2026'!F:F,"")</f>
        <v/>
      </c>
      <c r="AD269" s="9"/>
      <c r="AE269" s="7" t="s">
        <v>5465</v>
      </c>
      <c r="AF269" s="6" t="str">
        <f>_xlfn.XLOOKUP(B269,'[13]Input_27-04'!$B:$B,'[13]Input_27-04'!$M:$M,"")</f>
        <v/>
      </c>
      <c r="AG269" s="7"/>
      <c r="AH269" s="3"/>
      <c r="AI269" s="18" t="str">
        <f>_xlfn.XLOOKUP(B269,'[3]Cells Huawei 27042026 10h'!$B:$B,'[3]Cells Huawei 27042026 10h'!$T:$T,"")</f>
        <v/>
      </c>
      <c r="AJ269" s="18" t="str">
        <f>_xlfn.XLOOKUP(B269,'[3]Cells Huawei 27042026 15h'!$B:$B,'[3]Cells Huawei 27042026 15h'!$T:$T,"")</f>
        <v/>
      </c>
      <c r="AK269" s="18" t="str">
        <f>_xlfn.XLOOKUP(B269,'[4]cells down 27042026 11h28'!$B:$B,'[4]cells down 27042026 11h28'!$R:$R,"")</f>
        <v/>
      </c>
      <c r="AL269" s="18" t="str">
        <f>_xlfn.XLOOKUP(B269,'[4]cells down 27042026 18h01'!$B:$B,'[4]cells down 27042026 18h01'!$R:$R,"")</f>
        <v/>
      </c>
      <c r="AM269" s="18" t="str">
        <f>_xlfn.XLOOKUP(B269,'[5]cell downs 27042026 11h'!$B:$B,'[5]cell downs 27042026 11h'!$R:$R,"")</f>
        <v/>
      </c>
      <c r="AN269" s="18" t="str">
        <f>_xlfn.XLOOKUP(B269,'[5]cell downs 27042026 17h40'!$B:$B,'[5]cell downs 27042026 17h40'!$R:$R,"")</f>
        <v/>
      </c>
      <c r="AO269" s="18" t="str">
        <f>_xlfn.XLOOKUP(B269,'[6]ALL SITES DOWN'!$D:$D,'[6]ALL SITES DOWN'!$J:$J,"")</f>
        <v/>
      </c>
      <c r="AP269" s="18" t="str">
        <f>_xlfn.XLOOKUP(B269,'[7]ALL SITES DOWN'!$D:$D,'[7]ALL SITES DOWN'!$J:$J,"")</f>
        <v/>
      </c>
      <c r="AQ269" s="9" t="str">
        <f>_xlfn.XLOOKUP(B269,[8]sheet1!$AC:$AC,[8]sheet1!$AF:$AF,"")</f>
        <v/>
      </c>
      <c r="AR269" s="14"/>
      <c r="AS269" s="14" t="s">
        <v>5465</v>
      </c>
      <c r="AT269" s="14" t="str">
        <f>_xlfn.XLOOKUP(B269,'[9]cell downs 18042026 17h'!$B:$B,'[9]cell downs 18042026 17h'!$B:$B,"")</f>
        <v/>
      </c>
      <c r="AU269" s="14" t="str">
        <f>_xlfn.XLOOKUP(B269,'[10]Cells Huawei 19042026 15h'!$B:$B,'[10]Cells Huawei 19042026 15h'!$B:$B,"")</f>
        <v/>
      </c>
      <c r="AV269" s="9" t="str">
        <f>_xlfn.XLOOKUP(B269,'[11]cells down 19042026 9H40'!$B:$B,'[11]cells down 19042026 9H40'!$B:$B,"")</f>
        <v/>
      </c>
    </row>
    <row r="270" spans="1:48" hidden="1" x14ac:dyDescent="0.3">
      <c r="A270" s="1" t="s">
        <v>1433</v>
      </c>
      <c r="B270" s="1" t="s">
        <v>1434</v>
      </c>
      <c r="C270" s="3" t="str">
        <f>_xlfn.XLOOKUP(B270,'[1]daily break down'!$D:$D,'[1]daily break down'!$E:$E,"")</f>
        <v>NGAOUNDERE</v>
      </c>
      <c r="D270" s="1" t="s">
        <v>11</v>
      </c>
      <c r="E270" s="1" t="s">
        <v>96</v>
      </c>
      <c r="F270" s="3" t="s">
        <v>90</v>
      </c>
      <c r="G270" s="1" t="s">
        <v>1435</v>
      </c>
      <c r="H270" s="28" t="str">
        <f>_xlfn.XLOOKUP(B270,[2]CALCULATION!$B:$B,[2]CALCULATION!$H:$H,"")</f>
        <v>NOKIA</v>
      </c>
      <c r="I270" s="26">
        <v>0.51630768221029422</v>
      </c>
      <c r="J270" s="26">
        <v>3.6651085942248592E-2</v>
      </c>
      <c r="K270" s="26">
        <v>1.8138274648791638E-2</v>
      </c>
      <c r="L270" s="26">
        <v>3.0319633139573043E-2</v>
      </c>
      <c r="M270" s="26">
        <v>1.8013429100569866E-3</v>
      </c>
      <c r="N270" s="26">
        <v>0.66334006785890598</v>
      </c>
      <c r="O270" s="26">
        <v>1.5601769810491588</v>
      </c>
      <c r="P270" s="114" t="s">
        <v>6363</v>
      </c>
      <c r="Q270" s="42" t="s">
        <v>5538</v>
      </c>
      <c r="R270" s="42"/>
      <c r="S270" s="41" t="str" cm="1">
        <f t="array" ref="S270">IFERROR(_xlfn.IFS(
U270="MPR ISSUE","PDH",
U270="BSS Hardware Issue","BSS",
U270="Sites strategiques, MLL, Pylone, etc.","ENVTECH",
U270="AKTIVCO DEFAUT GE &amp; POWER Cabinet","AKTIVCO",
U270="AKTIVCO Coupure ENEO &amp; Baisse de tension","AKTIVCO GRID ONLY",
U270="Coupure ENEO &amp; Baisse de tension","IHS GRID ONLY",
U270="Defaut GE &amp; POWER Cabinet","IHS",
U270="Sharing","Partners",
U270="Sites strategiques &amp; DataCenter","SST &amp; DC",
U270="Exclu","Exclu",
U270="SAT","SAT",
U270="SPARE-ISSUE","SPARE-ISSUE",
U270="Fiber CAmtel","TRANS_FO_CAMTEL",
U270="Fiber AOF","Fiber AOF",
U270="Projet OCM (HUAWEI)","TRAVAUX-HUAWEI",
U270="Projet OCM (NOKIA)","TRAVAUX-NOKIA",
U270="ACCESS-ISSUE","ACCESS-ISSUE",
U270="Projet OCM (ZTE, NOKIA, autres projets)","TRAVAUX OCM",
U270="No root CAuse","No root cause",
U270="ODU HS","PDH",
U270="IP &amp; VLAN","PDH",
U270="Warehouse HUAWEI","SPARE-ISSUE",
U270="SPARE-HS","SPARE-ISSUE",
U270="Power Telco","BSS",U270="no impacts","no impacts"
),"")</f>
        <v>BSS</v>
      </c>
      <c r="T270" s="41" t="str" cm="1">
        <f t="array" ref="T270">IFERROR(_xlfn.IFS(
U270="MPR ISSUE","TX ISSUE",
U270="BSS Hardware Issue","RAN ISSUE",
U270="Sites strategiques, MLL, Pylone, etc.","ENVTECH",
U270="AKTIVCO DEFAUT GE &amp; POWER Cabinet","POWER ISSUE",
U270="AKTIVCO Coupure ENEO &amp; Baisse de tension","POWER ISSUE",
U270="Coupure ENEO &amp; Baisse de tension","POWER ISSUE",
U270="Defaut GE &amp; POWER Cabinet","POWER ISSUE",
U270="Sharing","POWER ISSUE",
U270="Sites strategiques &amp; DataCenter","POWER ISSUE",
U270="Exclu","Exclu",
U270="SAT","TX ISSUE",
U270="SPARE-ISSUE","SPARE-ISSUE",
U270="Fiber CAmtel","TX ISSUE",
U270="Fiber AOF","TX ISSUE",
U270="Projet OCM (HUAWEI)","TRAVAUX-HUAWEI",
U270="Projet OCM (NOKIA)","TRAVAUX -NOKIA",
U270="ACCESS-ISSUE","ACCESS-ISSUE",
U270="Projet OCM (ZTE, NOKIA, autres projets)","TRAVAUX OCM",
U270="No root CAuse","No root cause",
U270="ODU HS","TX ISSUE",
U270="IP &amp; VLAN","TX ISSUE",
U270="Warehouse HUAWEI","SPARE-ISSUE",
U270="SPARE-HS","SPARE-ISSUE",
U270="Power Telco","RAN ISSUE",U270="no impacts","no impacts"
),"")</f>
        <v>RAN ISSUE</v>
      </c>
      <c r="U270" s="68" t="s">
        <v>5319</v>
      </c>
      <c r="V270" s="41" t="str" cm="1">
        <f t="array" ref="V270">IFERROR(_xlfn.IFS(
U270="MPR ISSUE","ACTIVE",
U270="BSS Hardware Issue","ACTIVE",
U270="Sites strategiques, MLL, Pylone, etc.","PASSIVE",
U270="AKTIVCO DEFAUT GE &amp; POWER Cabinet","PASSIVE",
U270="AKTIVCO Coupure ENEO &amp; Baisse de tension","PASSIVE",
U270="Coupure ENEO &amp; Baisse de tension","PASSIVE",
U270="Defaut GE &amp; POWER Cabinet","PASSIVE",
U270="Sharing","PASSIVE",
U270="Sites strategiques &amp; DataCenter","PASSIVE",
U270="Exclu","Exclu",
U270="SAT","ACTIVE",
U270="SPARE-ISSUE","SPARE-ISSUE",
U270="Fiber CAmtel","ACTIVE",
U270="Fiber AOF","ACTIVE",
U270="Projet OCM (HUAWEI)","PLANNED WORKS",
U270="Projet OCM (NOKIA)","PLANNED WORKS",
U270="ACCESS-ISSUE","ACCESS-ISSUE",
U270="Projet OCM (ZTE, NOKIA, autres projets)","PLANNED WORKS",
U270="No root CAuse","No root cause",
U270="ODU HS","ACTIVE",
U270="IP &amp; VLAN","ACTIVE",
U270="Warehouse HUAWEI","SPARE-ISSUE",
U270="SPARE-HS","SPARE-ISSUE",
U270="Power Telco","ACTIVE", U270="no impacts","no impacts"
),"")</f>
        <v>ACTIVE</v>
      </c>
      <c r="W270" s="113"/>
      <c r="X270" s="113"/>
      <c r="Y270" s="113"/>
      <c r="Z270" s="113"/>
      <c r="AA270" s="113"/>
      <c r="AB270" s="17" t="s">
        <v>6280</v>
      </c>
      <c r="AC270" s="17" t="str">
        <f>_xlfn.XLOOKUP(B270,'INCIDENT-04-27-2026'!E:E,'INCIDENT-04-27-2026'!F:F,"")</f>
        <v/>
      </c>
      <c r="AD270" s="9"/>
      <c r="AE270" s="7" t="s">
        <v>5465</v>
      </c>
      <c r="AF270" s="6" t="str">
        <f>_xlfn.XLOOKUP(B270,'[13]Input_27-04'!$B:$B,'[13]Input_27-04'!$M:$M,"")</f>
        <v/>
      </c>
      <c r="AG270" s="7"/>
      <c r="AH270" s="3"/>
      <c r="AI270" s="18" t="str">
        <f>_xlfn.XLOOKUP(B270,'[3]Cells Huawei 27042026 10h'!$B:$B,'[3]Cells Huawei 27042026 10h'!$T:$T,"")</f>
        <v/>
      </c>
      <c r="AJ270" s="18" t="str">
        <f>_xlfn.XLOOKUP(B270,'[3]Cells Huawei 27042026 15h'!$B:$B,'[3]Cells Huawei 27042026 15h'!$T:$T,"")</f>
        <v/>
      </c>
      <c r="AK270" s="18" t="str">
        <f>_xlfn.XLOOKUP(B270,'[4]cells down 27042026 11h28'!$B:$B,'[4]cells down 27042026 11h28'!$R:$R,"")</f>
        <v/>
      </c>
      <c r="AL270" s="18" t="str">
        <f>_xlfn.XLOOKUP(B270,'[4]cells down 27042026 18h01'!$B:$B,'[4]cells down 27042026 18h01'!$R:$R,"")</f>
        <v/>
      </c>
      <c r="AM270" s="18" t="str">
        <f>_xlfn.XLOOKUP(B270,'[5]cell downs 27042026 11h'!$B:$B,'[5]cell downs 27042026 11h'!$R:$R,"")</f>
        <v>(04/27/2026 cell nokia):-27/04/2026 : Need BO RAN analysis</v>
      </c>
      <c r="AN270" s="18" t="str">
        <f>_xlfn.XLOOKUP(B270,'[5]cell downs 27042026 17h40'!$B:$B,'[5]cell downs 27042026 17h40'!$R:$R,"")</f>
        <v xml:space="preserve">(04/27/2026 cell nokia):-27/04/2026 : Need BO RAN analysis || Check and clean jumper, port 1 of FXDB || Access issue </v>
      </c>
      <c r="AO270" s="18" t="str">
        <f>_xlfn.XLOOKUP(B270,'[6]ALL SITES DOWN'!$D:$D,'[6]ALL SITES DOWN'!$J:$J,"")</f>
        <v/>
      </c>
      <c r="AP270" s="18" t="str">
        <f>_xlfn.XLOOKUP(B270,'[7]ALL SITES DOWN'!$D:$D,'[7]ALL SITES DOWN'!$J:$J,"")</f>
        <v/>
      </c>
      <c r="AQ270" s="9" t="str">
        <f>_xlfn.XLOOKUP(B270,[8]sheet1!$AC:$AC,[8]sheet1!$AF:$AF,"")</f>
        <v/>
      </c>
      <c r="AR270" s="14"/>
      <c r="AS270" s="14" t="s">
        <v>5465</v>
      </c>
      <c r="AT270" s="14" t="str">
        <f>_xlfn.XLOOKUP(B270,'[9]cell downs 18042026 17h'!$B:$B,'[9]cell downs 18042026 17h'!$B:$B,"")</f>
        <v>ADM_128</v>
      </c>
      <c r="AU270" s="14" t="str">
        <f>_xlfn.XLOOKUP(B270,'[10]Cells Huawei 19042026 15h'!$B:$B,'[10]Cells Huawei 19042026 15h'!$B:$B,"")</f>
        <v/>
      </c>
      <c r="AV270" s="9" t="str">
        <f>_xlfn.XLOOKUP(B270,'[11]cells down 19042026 9H40'!$B:$B,'[11]cells down 19042026 9H40'!$B:$B,"")</f>
        <v/>
      </c>
    </row>
    <row r="271" spans="1:48" x14ac:dyDescent="0.3">
      <c r="A271" s="1" t="s">
        <v>833</v>
      </c>
      <c r="B271" s="8" t="s">
        <v>834</v>
      </c>
      <c r="C271" s="3" t="str">
        <f>_xlfn.XLOOKUP(B271,'[1]daily break down'!$D:$D,'[1]daily break down'!$E:$E,"")</f>
        <v>CENTRE</v>
      </c>
      <c r="D271" s="1" t="s">
        <v>21</v>
      </c>
      <c r="E271" s="1" t="s">
        <v>36</v>
      </c>
      <c r="F271" s="3" t="s">
        <v>37</v>
      </c>
      <c r="G271" s="1" t="s">
        <v>835</v>
      </c>
      <c r="H271" s="29" t="str">
        <f>_xlfn.XLOOKUP(B271,[2]CALCULATION!$B:$B,[2]CALCULATION!$H:$H,"")</f>
        <v>ZTE</v>
      </c>
      <c r="I271" s="26">
        <v>0.68060442367014484</v>
      </c>
      <c r="J271" s="26">
        <v>1.6562188777883358</v>
      </c>
      <c r="K271" s="26">
        <v>1.4883551206650059</v>
      </c>
      <c r="L271" s="26">
        <v>0.74550627366714883</v>
      </c>
      <c r="M271" s="26">
        <v>0.56431971304072437</v>
      </c>
      <c r="N271" s="26">
        <v>4.9969965728113506</v>
      </c>
      <c r="O271" s="26">
        <v>1.5483166539680908</v>
      </c>
      <c r="P271" s="114" t="s">
        <v>6362</v>
      </c>
      <c r="Q271" s="42" t="s">
        <v>5538</v>
      </c>
      <c r="R271" s="42"/>
      <c r="S271" s="41" t="str" cm="1">
        <f t="array" ref="S271">IFERROR(_xlfn.IFS(
U271="MPR ISSUE","PDH",
U271="BSS Hardware Issue","BSS",
U271="Sites strategiques, MLL, Pylone, etc.","ENVTECH",
U271="AKTIVCO DEFAUT GE &amp; POWER Cabinet","AKTIVCO",
U271="AKTIVCO Coupure ENEO &amp; Baisse de tension","AKTIVCO GRID ONLY",
U271="Coupure ENEO &amp; Baisse de tension","IHS GRID ONLY",
U271="Defaut GE &amp; POWER Cabinet","IHS",
U271="Sharing","Partners",
U271="Sites strategiques &amp; DataCenter","SST &amp; DC",
U271="Exclu","Exclu",
U271="SAT","SAT",
U271="SPARE-ISSUE","SPARE-ISSUE",
U271="Fiber CAmtel","TRANS_FO_CAMTEL",
U271="Fiber AOF","Fiber AOF",
U271="Projet OCM (HUAWEI)","TRAVAUX-HUAWEI",
U271="Projet OCM (NOKIA)","TRAVAUX-NOKIA",
U271="ACCESS-ISSUE","ACCESS-ISSUE",
U271="Projet OCM (ZTE, NOKIA, autres projets)","TRAVAUX OCM",
U271="No root CAuse","No root cause",
U271="ODU HS","PDH",
U271="IP &amp; VLAN","PDH",
U271="Warehouse HUAWEI","SPARE-ISSUE",
U271="SPARE-HS","SPARE-ISSUE",
U271="Power Telco","BSS",U271="no impacts","no impacts"
),"")</f>
        <v>No root cause</v>
      </c>
      <c r="T271" s="41" t="str" cm="1">
        <f t="array" ref="T271">IFERROR(_xlfn.IFS(
U271="MPR ISSUE","TX ISSUE",
U271="BSS Hardware Issue","RAN ISSUE",
U271="Sites strategiques, MLL, Pylone, etc.","ENVTECH",
U271="AKTIVCO DEFAUT GE &amp; POWER Cabinet","POWER ISSUE",
U271="AKTIVCO Coupure ENEO &amp; Baisse de tension","POWER ISSUE",
U271="Coupure ENEO &amp; Baisse de tension","POWER ISSUE",
U271="Defaut GE &amp; POWER Cabinet","POWER ISSUE",
U271="Sharing","POWER ISSUE",
U271="Sites strategiques &amp; DataCenter","POWER ISSUE",
U271="Exclu","Exclu",
U271="SAT","TX ISSUE",
U271="SPARE-ISSUE","SPARE-ISSUE",
U271="Fiber CAmtel","TX ISSUE",
U271="Fiber AOF","TX ISSUE",
U271="Projet OCM (HUAWEI)","TRAVAUX-HUAWEI",
U271="Projet OCM (NOKIA)","TRAVAUX -NOKIA",
U271="ACCESS-ISSUE","ACCESS-ISSUE",
U271="Projet OCM (ZTE, NOKIA, autres projets)","TRAVAUX OCM",
U271="No root CAuse","No root cause",
U271="ODU HS","TX ISSUE",
U271="IP &amp; VLAN","TX ISSUE",
U271="Warehouse HUAWEI","SPARE-ISSUE",
U271="SPARE-HS","SPARE-ISSUE",
U271="Power Telco","RAN ISSUE",U271="no impacts","no impacts"
),"")</f>
        <v>No root cause</v>
      </c>
      <c r="U271" s="68" t="s">
        <v>5691</v>
      </c>
      <c r="V271" s="41" t="str" cm="1">
        <f t="array" ref="V271">IFERROR(_xlfn.IFS(
U271="MPR ISSUE","ACTIVE",
U271="BSS Hardware Issue","ACTIVE",
U271="Sites strategiques, MLL, Pylone, etc.","PASSIVE",
U271="AKTIVCO DEFAUT GE &amp; POWER Cabinet","PASSIVE",
U271="AKTIVCO Coupure ENEO &amp; Baisse de tension","PASSIVE",
U271="Coupure ENEO &amp; Baisse de tension","PASSIVE",
U271="Defaut GE &amp; POWER Cabinet","PASSIVE",
U271="Sharing","PASSIVE",
U271="Sites strategiques &amp; DataCenter","PASSIVE",
U271="Exclu","Exclu",
U271="SAT","ACTIVE",
U271="SPARE-ISSUE","SPARE-ISSUE",
U271="Fiber CAmtel","ACTIVE",
U271="Fiber AOF","ACTIVE",
U271="Projet OCM (HUAWEI)","PLANNED WORKS",
U271="Projet OCM (NOKIA)","PLANNED WORKS",
U271="ACCESS-ISSUE","ACCESS-ISSUE",
U271="Projet OCM (ZTE, NOKIA, autres projets)","PLANNED WORKS",
U271="No root CAuse","No root cause",
U271="ODU HS","ACTIVE",
U271="IP &amp; VLAN","ACTIVE",
U271="Warehouse HUAWEI","SPARE-ISSUE",
U271="SPARE-HS","SPARE-ISSUE",
U271="Power Telco","ACTIVE", U271="no impacts","no impacts"
),"")</f>
        <v>No root cause</v>
      </c>
      <c r="W271" s="119" t="s">
        <v>6383</v>
      </c>
      <c r="X271" s="119"/>
      <c r="Y271" s="119"/>
      <c r="Z271" s="119"/>
      <c r="AA271" s="119"/>
      <c r="AB271" s="17" t="s">
        <v>5465</v>
      </c>
      <c r="AC271" s="17" t="str">
        <f>_xlfn.XLOOKUP(B271,'INCIDENT-04-27-2026'!E:E,'INCIDENT-04-27-2026'!F:F,"")</f>
        <v/>
      </c>
      <c r="AD271" s="9"/>
      <c r="AE271" s="7" t="s">
        <v>5465</v>
      </c>
      <c r="AF271" s="6" t="str">
        <f>_xlfn.XLOOKUP(B271,'[13]Input_27-04'!$B:$B,'[13]Input_27-04'!$M:$M,"")</f>
        <v>No power issue</v>
      </c>
      <c r="AG271" s="7"/>
      <c r="AH271" s="3"/>
      <c r="AI271" s="18" t="str">
        <f>_xlfn.XLOOKUP(B271,'[3]Cells Huawei 27042026 10h'!$B:$B,'[3]Cells Huawei 27042026 10h'!$T:$T,"")</f>
        <v/>
      </c>
      <c r="AJ271" s="18" t="str">
        <f>_xlfn.XLOOKUP(B271,'[3]Cells Huawei 27042026 15h'!$B:$B,'[3]Cells Huawei 27042026 15h'!$T:$T,"")</f>
        <v/>
      </c>
      <c r="AK271" s="18" t="str">
        <f>_xlfn.XLOOKUP(B271,'[4]cells down 27042026 11h28'!$B:$B,'[4]cells down 27042026 11h28'!$R:$R,"")</f>
        <v/>
      </c>
      <c r="AL271" s="18" t="str">
        <f>_xlfn.XLOOKUP(B271,'[4]cells down 27042026 18h01'!$B:$B,'[4]cells down 27042026 18h01'!$R:$R,"")</f>
        <v/>
      </c>
      <c r="AM271" s="18" t="str">
        <f>_xlfn.XLOOKUP(B271,'[5]cell downs 27042026 11h'!$B:$B,'[5]cell downs 27042026 11h'!$R:$R,"")</f>
        <v/>
      </c>
      <c r="AN271" s="18" t="str">
        <f>_xlfn.XLOOKUP(B271,'[5]cell downs 27042026 17h40'!$B:$B,'[5]cell downs 27042026 17h40'!$R:$R,"")</f>
        <v/>
      </c>
      <c r="AO271" s="18" t="str">
        <f>_xlfn.XLOOKUP(B271,'[6]ALL SITES DOWN'!$D:$D,'[6]ALL SITES DOWN'!$J:$J,"")</f>
        <v/>
      </c>
      <c r="AP271" s="18" t="str">
        <f>_xlfn.XLOOKUP(B271,'[7]ALL SITES DOWN'!$D:$D,'[7]ALL SITES DOWN'!$J:$J,"")</f>
        <v/>
      </c>
      <c r="AQ271" s="9" t="str">
        <f>_xlfn.XLOOKUP(B271,[8]sheet1!$AC:$AC,[8]sheet1!$AF:$AF,"")</f>
        <v/>
      </c>
      <c r="AR271" s="14"/>
      <c r="AS271" s="14" t="s">
        <v>5465</v>
      </c>
      <c r="AT271" s="14" t="str">
        <f>_xlfn.XLOOKUP(B271,'[9]cell downs 18042026 17h'!$B:$B,'[9]cell downs 18042026 17h'!$B:$B,"")</f>
        <v/>
      </c>
      <c r="AU271" s="14" t="str">
        <f>_xlfn.XLOOKUP(B271,'[10]Cells Huawei 19042026 15h'!$B:$B,'[10]Cells Huawei 19042026 15h'!$B:$B,"")</f>
        <v/>
      </c>
      <c r="AV271" s="9" t="str">
        <f>_xlfn.XLOOKUP(B271,'[11]cells down 19042026 9H40'!$B:$B,'[11]cells down 19042026 9H40'!$B:$B,"")</f>
        <v/>
      </c>
    </row>
    <row r="272" spans="1:48" x14ac:dyDescent="0.3">
      <c r="A272" s="1" t="s">
        <v>1748</v>
      </c>
      <c r="B272" s="8" t="s">
        <v>1749</v>
      </c>
      <c r="C272" s="3" t="str">
        <f>_xlfn.XLOOKUP(B272,'[1]daily break down'!$D:$D,'[1]daily break down'!$E:$E,"")</f>
        <v>Garoua</v>
      </c>
      <c r="D272" s="1" t="s">
        <v>11</v>
      </c>
      <c r="E272" s="1" t="s">
        <v>12</v>
      </c>
      <c r="F272" s="3" t="s">
        <v>23</v>
      </c>
      <c r="G272" s="1" t="s">
        <v>24</v>
      </c>
      <c r="H272" s="27" t="str">
        <f>_xlfn.XLOOKUP(B272,[2]CALCULATION!$B:$B,[2]CALCULATION!$H:$H,"")</f>
        <v>Huawei</v>
      </c>
      <c r="I272" s="26">
        <v>0.50774684461794395</v>
      </c>
      <c r="J272" s="26">
        <v>2.4660027737113799</v>
      </c>
      <c r="K272" s="26">
        <v>0</v>
      </c>
      <c r="L272" s="26">
        <v>1.516695060111348</v>
      </c>
      <c r="M272" s="26">
        <v>0</v>
      </c>
      <c r="N272" s="26">
        <v>3.0125230785913431</v>
      </c>
      <c r="O272" s="26">
        <v>1.5462121147266381</v>
      </c>
      <c r="P272" s="114" t="s">
        <v>6362</v>
      </c>
      <c r="Q272" s="42" t="s">
        <v>5538</v>
      </c>
      <c r="R272" s="42"/>
      <c r="S272" s="41" t="str" cm="1">
        <f t="array" ref="S272">IFERROR(_xlfn.IFS(
U272="MPR ISSUE","PDH",
U272="BSS Hardware Issue","BSS",
U272="Sites strategiques, MLL, Pylone, etc.","ENVTECH",
U272="AKTIVCO DEFAUT GE &amp; POWER Cabinet","AKTIVCO",
U272="AKTIVCO Coupure ENEO &amp; Baisse de tension","AKTIVCO GRID ONLY",
U272="Coupure ENEO &amp; Baisse de tension","IHS GRID ONLY",
U272="Defaut GE &amp; POWER Cabinet","IHS",
U272="Sharing","Partners",
U272="Sites strategiques &amp; DataCenter","SST &amp; DC",
U272="Exclu","Exclu",
U272="SAT","SAT",
U272="SPARE-ISSUE","SPARE-ISSUE",
U272="Fiber CAmtel","TRANS_FO_CAMTEL",
U272="Fiber AOF","Fiber AOF",
U272="Projet OCM (HUAWEI)","TRAVAUX-HUAWEI",
U272="Projet OCM (NOKIA)","TRAVAUX-NOKIA",
U272="ACCESS-ISSUE","ACCESS-ISSUE",
U272="Projet OCM (ZTE, NOKIA, autres projets)","TRAVAUX OCM",
U272="No root CAuse","No root cause",
U272="ODU HS","PDH",
U272="IP &amp; VLAN","PDH",
U272="Warehouse HUAWEI","SPARE-ISSUE",
U272="SPARE-HS","SPARE-ISSUE",
U272="Power Telco","BSS",U272="no impacts","no impacts"
),"")</f>
        <v>IHS</v>
      </c>
      <c r="T272" s="41" t="str" cm="1">
        <f t="array" ref="T272">IFERROR(_xlfn.IFS(
U272="MPR ISSUE","TX ISSUE",
U272="BSS Hardware Issue","RAN ISSUE",
U272="Sites strategiques, MLL, Pylone, etc.","ENVTECH",
U272="AKTIVCO DEFAUT GE &amp; POWER Cabinet","POWER ISSUE",
U272="AKTIVCO Coupure ENEO &amp; Baisse de tension","POWER ISSUE",
U272="Coupure ENEO &amp; Baisse de tension","POWER ISSUE",
U272="Defaut GE &amp; POWER Cabinet","POWER ISSUE",
U272="Sharing","POWER ISSUE",
U272="Sites strategiques &amp; DataCenter","POWER ISSUE",
U272="Exclu","Exclu",
U272="SAT","TX ISSUE",
U272="SPARE-ISSUE","SPARE-ISSUE",
U272="Fiber CAmtel","TX ISSUE",
U272="Fiber AOF","TX ISSUE",
U272="Projet OCM (HUAWEI)","TRAVAUX-HUAWEI",
U272="Projet OCM (NOKIA)","TRAVAUX -NOKIA",
U272="ACCESS-ISSUE","ACCESS-ISSUE",
U272="Projet OCM (ZTE, NOKIA, autres projets)","TRAVAUX OCM",
U272="No root CAuse","No root cause",
U272="ODU HS","TX ISSUE",
U272="IP &amp; VLAN","TX ISSUE",
U272="Warehouse HUAWEI","SPARE-ISSUE",
U272="SPARE-HS","SPARE-ISSUE",
U272="Power Telco","RAN ISSUE",U272="no impacts","no impacts"
),"")</f>
        <v>POWER ISSUE</v>
      </c>
      <c r="U272" s="68" t="s">
        <v>5329</v>
      </c>
      <c r="V272" s="41" t="str" cm="1">
        <f t="array" ref="V272">IFERROR(_xlfn.IFS(
U272="MPR ISSUE","ACTIVE",
U272="BSS Hardware Issue","ACTIVE",
U272="Sites strategiques, MLL, Pylone, etc.","PASSIVE",
U272="AKTIVCO DEFAUT GE &amp; POWER Cabinet","PASSIVE",
U272="AKTIVCO Coupure ENEO &amp; Baisse de tension","PASSIVE",
U272="Coupure ENEO &amp; Baisse de tension","PASSIVE",
U272="Defaut GE &amp; POWER Cabinet","PASSIVE",
U272="Sharing","PASSIVE",
U272="Sites strategiques &amp; DataCenter","PASSIVE",
U272="Exclu","Exclu",
U272="SAT","ACTIVE",
U272="SPARE-ISSUE","SPARE-ISSUE",
U272="Fiber CAmtel","ACTIVE",
U272="Fiber AOF","ACTIVE",
U272="Projet OCM (HUAWEI)","PLANNED WORKS",
U272="Projet OCM (NOKIA)","PLANNED WORKS",
U272="ACCESS-ISSUE","ACCESS-ISSUE",
U272="Projet OCM (ZTE, NOKIA, autres projets)","PLANNED WORKS",
U272="No root CAuse","No root cause",
U272="ODU HS","ACTIVE",
U272="IP &amp; VLAN","ACTIVE",
U272="Warehouse HUAWEI","SPARE-ISSUE",
U272="SPARE-HS","SPARE-ISSUE",
U272="Power Telco","ACTIVE", U272="no impacts","no impacts"
),"")</f>
        <v>PASSIVE</v>
      </c>
      <c r="W272" s="119" t="s">
        <v>6383</v>
      </c>
      <c r="X272" s="119"/>
      <c r="Y272" s="119"/>
      <c r="Z272" s="119"/>
      <c r="AA272" s="119" t="s">
        <v>6365</v>
      </c>
      <c r="AB272" s="17" t="s">
        <v>5938</v>
      </c>
      <c r="AC272" s="17" t="str">
        <f>_xlfn.XLOOKUP(B272,'INCIDENT-04-27-2026'!E:E,'INCIDENT-04-27-2026'!F:F,"")</f>
        <v/>
      </c>
      <c r="AD272" s="9"/>
      <c r="AE272" s="7" t="s">
        <v>5465</v>
      </c>
      <c r="AF272" s="6" t="str">
        <f>_xlfn.XLOOKUP(B272,'[13]Input_27-04'!$B:$B,'[13]Input_27-04'!$M:$M,"")</f>
        <v/>
      </c>
      <c r="AG272" s="7"/>
      <c r="AH272" s="3"/>
      <c r="AI272" s="18" t="str">
        <f>_xlfn.XLOOKUP(B272,'[3]Cells Huawei 27042026 10h'!$B:$B,'[3]Cells Huawei 27042026 10h'!$T:$T,"")</f>
        <v/>
      </c>
      <c r="AJ272" s="18" t="str">
        <f>_xlfn.XLOOKUP(B272,'[3]Cells Huawei 27042026 15h'!$B:$B,'[3]Cells Huawei 27042026 15h'!$T:$T,"")</f>
        <v/>
      </c>
      <c r="AK272" s="18" t="str">
        <f>_xlfn.XLOOKUP(B272,'[4]cells down 27042026 11h28'!$B:$B,'[4]cells down 27042026 11h28'!$R:$R,"")</f>
        <v/>
      </c>
      <c r="AL272" s="18" t="str">
        <f>_xlfn.XLOOKUP(B272,'[4]cells down 27042026 18h01'!$B:$B,'[4]cells down 27042026 18h01'!$R:$R,"")</f>
        <v/>
      </c>
      <c r="AM272" s="18" t="str">
        <f>_xlfn.XLOOKUP(B272,'[5]cell downs 27042026 11h'!$B:$B,'[5]cell downs 27042026 11h'!$R:$R,"")</f>
        <v/>
      </c>
      <c r="AN272" s="18" t="str">
        <f>_xlfn.XLOOKUP(B272,'[5]cell downs 27042026 17h40'!$B:$B,'[5]cell downs 27042026 17h40'!$R:$R,"")</f>
        <v/>
      </c>
      <c r="AO272" s="18" t="str">
        <f>_xlfn.XLOOKUP(B272,'[6]ALL SITES DOWN'!$D:$D,'[6]ALL SITES DOWN'!$J:$J,"")</f>
        <v/>
      </c>
      <c r="AP272" s="18" t="str">
        <f>_xlfn.XLOOKUP(B272,'[7]ALL SITES DOWN'!$D:$D,'[7]ALL SITES DOWN'!$J:$J,"")</f>
        <v/>
      </c>
      <c r="AQ272" s="9" t="str">
        <f>_xlfn.XLOOKUP(B272,[8]sheet1!$AC:$AC,[8]sheet1!$AF:$AF,"")</f>
        <v>(04/27/2026 ticket):-INC-20260427-00008339…No power Issue on site u:52.5v site on Grid , FME TX jean paul 697888041/Huawei is informed…Auto TT closure RCA…GE Fault</v>
      </c>
      <c r="AR272" s="14"/>
      <c r="AS272" s="14" t="s">
        <v>5465</v>
      </c>
      <c r="AT272" s="14" t="str">
        <f>_xlfn.XLOOKUP(B272,'[9]cell downs 18042026 17h'!$B:$B,'[9]cell downs 18042026 17h'!$B:$B,"")</f>
        <v/>
      </c>
      <c r="AU272" s="14" t="str">
        <f>_xlfn.XLOOKUP(B272,'[10]Cells Huawei 19042026 15h'!$B:$B,'[10]Cells Huawei 19042026 15h'!$B:$B,"")</f>
        <v/>
      </c>
      <c r="AV272" s="9" t="str">
        <f>_xlfn.XLOOKUP(B272,'[11]cells down 19042026 9H40'!$B:$B,'[11]cells down 19042026 9H40'!$B:$B,"")</f>
        <v/>
      </c>
    </row>
    <row r="273" spans="1:48" x14ac:dyDescent="0.3">
      <c r="A273" s="1" t="s">
        <v>1302</v>
      </c>
      <c r="B273" s="8" t="s">
        <v>1303</v>
      </c>
      <c r="C273" s="3" t="str">
        <f>_xlfn.XLOOKUP(B273,'[1]daily break down'!$D:$D,'[1]daily break down'!$E:$E,"")</f>
        <v>ADAMAOUA</v>
      </c>
      <c r="D273" s="1" t="s">
        <v>11</v>
      </c>
      <c r="E273" s="1" t="s">
        <v>1304</v>
      </c>
      <c r="F273" s="3" t="s">
        <v>90</v>
      </c>
      <c r="G273" s="1" t="s">
        <v>1302</v>
      </c>
      <c r="H273" s="28" t="str">
        <f>_xlfn.XLOOKUP(B273,[2]CALCULATION!$B:$B,[2]CALCULATION!$H:$H,"")</f>
        <v>NOKIA</v>
      </c>
      <c r="I273" s="26">
        <v>1.4914742357143567</v>
      </c>
      <c r="J273" s="26">
        <v>0.16533721448942737</v>
      </c>
      <c r="K273" s="26">
        <v>2.8719276294409271E-3</v>
      </c>
      <c r="L273" s="26">
        <v>3.6568259206773749E-3</v>
      </c>
      <c r="M273" s="26">
        <v>0.45623974233386155</v>
      </c>
      <c r="N273" s="26">
        <v>1.5533120088651449</v>
      </c>
      <c r="O273" s="26">
        <v>1.5459454556853951</v>
      </c>
      <c r="P273" s="114" t="s">
        <v>6362</v>
      </c>
      <c r="Q273" s="42" t="s">
        <v>5538</v>
      </c>
      <c r="R273" s="42"/>
      <c r="S273" s="41" t="str" cm="1">
        <f t="array" ref="S273">IFERROR(_xlfn.IFS(
U273="MPR ISSUE","PDH",
U273="BSS Hardware Issue","BSS",
U273="Sites strategiques, MLL, Pylone, etc.","ENVTECH",
U273="AKTIVCO DEFAUT GE &amp; POWER Cabinet","AKTIVCO",
U273="AKTIVCO Coupure ENEO &amp; Baisse de tension","AKTIVCO GRID ONLY",
U273="Coupure ENEO &amp; Baisse de tension","IHS GRID ONLY",
U273="Defaut GE &amp; POWER Cabinet","IHS",
U273="Sharing","Partners",
U273="Sites strategiques &amp; DataCenter","SST &amp; DC",
U273="Exclu","Exclu",
U273="SAT","SAT",
U273="SPARE-ISSUE","SPARE-ISSUE",
U273="Fiber CAmtel","TRANS_FO_CAMTEL",
U273="Fiber AOF","Fiber AOF",
U273="Projet OCM (HUAWEI)","TRAVAUX-HUAWEI",
U273="Projet OCM (NOKIA)","TRAVAUX-NOKIA",
U273="ACCESS-ISSUE","ACCESS-ISSUE",
U273="Projet OCM (ZTE, NOKIA, autres projets)","TRAVAUX OCM",
U273="No root CAuse","No root cause",
U273="ODU HS","PDH",
U273="IP &amp; VLAN","PDH",
U273="Warehouse HUAWEI","SPARE-ISSUE",
U273="SPARE-HS","SPARE-ISSUE",
U273="Power Telco","BSS",U273="no impacts","no impacts"
),"")</f>
        <v>BSS</v>
      </c>
      <c r="T273" s="41" t="str" cm="1">
        <f t="array" ref="T273">IFERROR(_xlfn.IFS(
U273="MPR ISSUE","TX ISSUE",
U273="BSS Hardware Issue","RAN ISSUE",
U273="Sites strategiques, MLL, Pylone, etc.","ENVTECH",
U273="AKTIVCO DEFAUT GE &amp; POWER Cabinet","POWER ISSUE",
U273="AKTIVCO Coupure ENEO &amp; Baisse de tension","POWER ISSUE",
U273="Coupure ENEO &amp; Baisse de tension","POWER ISSUE",
U273="Defaut GE &amp; POWER Cabinet","POWER ISSUE",
U273="Sharing","POWER ISSUE",
U273="Sites strategiques &amp; DataCenter","POWER ISSUE",
U273="Exclu","Exclu",
U273="SAT","TX ISSUE",
U273="SPARE-ISSUE","SPARE-ISSUE",
U273="Fiber CAmtel","TX ISSUE",
U273="Fiber AOF","TX ISSUE",
U273="Projet OCM (HUAWEI)","TRAVAUX-HUAWEI",
U273="Projet OCM (NOKIA)","TRAVAUX -NOKIA",
U273="ACCESS-ISSUE","ACCESS-ISSUE",
U273="Projet OCM (ZTE, NOKIA, autres projets)","TRAVAUX OCM",
U273="No root CAuse","No root cause",
U273="ODU HS","TX ISSUE",
U273="IP &amp; VLAN","TX ISSUE",
U273="Warehouse HUAWEI","SPARE-ISSUE",
U273="SPARE-HS","SPARE-ISSUE",
U273="Power Telco","RAN ISSUE",U273="no impacts","no impacts"
),"")</f>
        <v>RAN ISSUE</v>
      </c>
      <c r="U273" s="68" t="s">
        <v>5319</v>
      </c>
      <c r="V273" s="41" t="str" cm="1">
        <f t="array" ref="V273">IFERROR(_xlfn.IFS(
U273="MPR ISSUE","ACTIVE",
U273="BSS Hardware Issue","ACTIVE",
U273="Sites strategiques, MLL, Pylone, etc.","PASSIVE",
U273="AKTIVCO DEFAUT GE &amp; POWER Cabinet","PASSIVE",
U273="AKTIVCO Coupure ENEO &amp; Baisse de tension","PASSIVE",
U273="Coupure ENEO &amp; Baisse de tension","PASSIVE",
U273="Defaut GE &amp; POWER Cabinet","PASSIVE",
U273="Sharing","PASSIVE",
U273="Sites strategiques &amp; DataCenter","PASSIVE",
U273="Exclu","Exclu",
U273="SAT","ACTIVE",
U273="SPARE-ISSUE","SPARE-ISSUE",
U273="Fiber CAmtel","ACTIVE",
U273="Fiber AOF","ACTIVE",
U273="Projet OCM (HUAWEI)","PLANNED WORKS",
U273="Projet OCM (NOKIA)","PLANNED WORKS",
U273="ACCESS-ISSUE","ACCESS-ISSUE",
U273="Projet OCM (ZTE, NOKIA, autres projets)","PLANNED WORKS",
U273="No root CAuse","No root cause",
U273="ODU HS","ACTIVE",
U273="IP &amp; VLAN","ACTIVE",
U273="Warehouse HUAWEI","SPARE-ISSUE",
U273="SPARE-HS","SPARE-ISSUE",
U273="Power Telco","ACTIVE", U273="no impacts","no impacts"
),"")</f>
        <v>ACTIVE</v>
      </c>
      <c r="W273" s="119" t="s">
        <v>6430</v>
      </c>
      <c r="X273" s="119" t="s">
        <v>5706</v>
      </c>
      <c r="Y273" s="119"/>
      <c r="Z273" s="119" t="s">
        <v>6401</v>
      </c>
      <c r="AA273" s="119" t="s">
        <v>6431</v>
      </c>
      <c r="AB273" s="17" t="s">
        <v>6281</v>
      </c>
      <c r="AC273" s="17" t="str">
        <f>_xlfn.XLOOKUP(B273,'INCIDENT-04-27-2026'!E:E,'INCIDENT-04-27-2026'!F:F,"")</f>
        <v/>
      </c>
      <c r="AD273" s="9"/>
      <c r="AE273" s="7" t="s">
        <v>5465</v>
      </c>
      <c r="AF273" s="6" t="str">
        <f>_xlfn.XLOOKUP(B273,'[13]Input_27-04'!$B:$B,'[13]Input_27-04'!$M:$M,"")</f>
        <v/>
      </c>
      <c r="AG273" s="7"/>
      <c r="AH273" s="3"/>
      <c r="AI273" s="18" t="str">
        <f>_xlfn.XLOOKUP(B273,'[3]Cells Huawei 27042026 10h'!$B:$B,'[3]Cells Huawei 27042026 10h'!$T:$T,"")</f>
        <v/>
      </c>
      <c r="AJ273" s="18" t="str">
        <f>_xlfn.XLOOKUP(B273,'[3]Cells Huawei 27042026 15h'!$B:$B,'[3]Cells Huawei 27042026 15h'!$T:$T,"")</f>
        <v/>
      </c>
      <c r="AK273" s="18" t="str">
        <f>_xlfn.XLOOKUP(B273,'[4]cells down 27042026 11h28'!$B:$B,'[4]cells down 27042026 11h28'!$R:$R,"")</f>
        <v/>
      </c>
      <c r="AL273" s="18" t="str">
        <f>_xlfn.XLOOKUP(B273,'[4]cells down 27042026 18h01'!$B:$B,'[4]cells down 27042026 18h01'!$R:$R,"")</f>
        <v/>
      </c>
      <c r="AM273" s="18" t="str">
        <f>_xlfn.XLOOKUP(B273,'[5]cell downs 27042026 11h'!$B:$B,'[5]cell downs 27042026 11h'!$R:$R,"")</f>
        <v>(04/27/2026 cell nokia):-27/04/2026 : Need BO RAN analysis</v>
      </c>
      <c r="AN273" s="18" t="str">
        <f>_xlfn.XLOOKUP(B273,'[5]cell downs 27042026 17h40'!$B:$B,'[5]cell downs 27042026 17h40'!$R:$R,"")</f>
        <v xml:space="preserve">(04/27/2026 cell nokia):-27/04/2026 : Need BO RAN analysis || Check and clean jumper, port 1 of FRGU || ETA : 28/04/2026 </v>
      </c>
      <c r="AO273" s="18" t="str">
        <f>_xlfn.XLOOKUP(B273,'[6]ALL SITES DOWN'!$D:$D,'[6]ALL SITES DOWN'!$J:$J,"")</f>
        <v/>
      </c>
      <c r="AP273" s="18" t="str">
        <f>_xlfn.XLOOKUP(B273,'[7]ALL SITES DOWN'!$D:$D,'[7]ALL SITES DOWN'!$J:$J,"")</f>
        <v/>
      </c>
      <c r="AQ273" s="9" t="str">
        <f>_xlfn.XLOOKUP(B273,[8]sheet1!$AC:$AC,[8]sheet1!$AF:$AF,"")</f>
        <v/>
      </c>
      <c r="AR273" s="14"/>
      <c r="AS273" s="14" t="s">
        <v>5465</v>
      </c>
      <c r="AT273" s="14" t="str">
        <f>_xlfn.XLOOKUP(B273,'[9]cell downs 18042026 17h'!$B:$B,'[9]cell downs 18042026 17h'!$B:$B,"")</f>
        <v/>
      </c>
      <c r="AU273" s="14" t="str">
        <f>_xlfn.XLOOKUP(B273,'[10]Cells Huawei 19042026 15h'!$B:$B,'[10]Cells Huawei 19042026 15h'!$B:$B,"")</f>
        <v/>
      </c>
      <c r="AV273" s="9" t="str">
        <f>_xlfn.XLOOKUP(B273,'[11]cells down 19042026 9H40'!$B:$B,'[11]cells down 19042026 9H40'!$B:$B,"")</f>
        <v/>
      </c>
    </row>
    <row r="274" spans="1:48" hidden="1" x14ac:dyDescent="0.3">
      <c r="A274" s="1" t="s">
        <v>2775</v>
      </c>
      <c r="B274" s="1" t="s">
        <v>2776</v>
      </c>
      <c r="C274" s="3" t="str">
        <f>_xlfn.XLOOKUP(B274,'[1]daily break down'!$D:$D,'[1]daily break down'!$E:$E,"")</f>
        <v>Douala</v>
      </c>
      <c r="D274" s="1" t="s">
        <v>11</v>
      </c>
      <c r="E274" s="1" t="s">
        <v>12</v>
      </c>
      <c r="F274" s="3" t="s">
        <v>31</v>
      </c>
      <c r="G274" s="1" t="s">
        <v>32</v>
      </c>
      <c r="H274" s="29" t="str">
        <f>_xlfn.XLOOKUP(B274,[2]CALCULATION!$B:$B,[2]CALCULATION!$H:$H,"")</f>
        <v>ZTE</v>
      </c>
      <c r="I274" s="26">
        <v>14.731400153524353</v>
      </c>
      <c r="J274" s="26">
        <v>1.5409507666230065</v>
      </c>
      <c r="K274" s="26">
        <v>1.5409507666230065</v>
      </c>
      <c r="L274" s="26">
        <v>1.5409507666230065</v>
      </c>
      <c r="M274" s="26">
        <v>1.5409507666230065</v>
      </c>
      <c r="N274" s="26">
        <v>1.5409507666230065</v>
      </c>
      <c r="O274" s="26">
        <v>1.5409507666230065</v>
      </c>
      <c r="P274" s="114" t="s">
        <v>6362</v>
      </c>
      <c r="Q274" s="42" t="s">
        <v>5537</v>
      </c>
      <c r="R274" s="42"/>
      <c r="S274" s="41" t="str" cm="1">
        <f t="array" ref="S274">IFERROR(_xlfn.IFS(
U274="MPR ISSUE","PDH",
U274="BSS Hardware Issue","BSS",
U274="Sites strategiques, MLL, Pylone, etc.","ENVTECH",
U274="AKTIVCO DEFAUT GE &amp; POWER Cabinet","AKTIVCO",
U274="AKTIVCO Coupure ENEO &amp; Baisse de tension","AKTIVCO GRID ONLY",
U274="Coupure ENEO &amp; Baisse de tension","IHS GRID ONLY",
U274="Defaut GE &amp; POWER Cabinet","IHS",
U274="Sharing","Partners",
U274="Sites strategiques &amp; DataCenter","SST &amp; DC",
U274="Exclu","Exclu",
U274="SAT","SAT",
U274="SPARE-ISSUE","SPARE-ISSUE",
U274="Fiber CAmtel","TRANS_FO_CAMTEL",
U274="Fiber AOF","Fiber AOF",
U274="Projet OCM (HUAWEI)","TRAVAUX-HUAWEI",
U274="Projet OCM (NOKIA)","TRAVAUX-NOKIA",
U274="ACCESS-ISSUE","ACCESS-ISSUE",
U274="Projet OCM (ZTE, NOKIA, autres projets)","TRAVAUX OCM",
U274="No root CAuse","No root cause",
U274="ODU HS","PDH",
U274="IP &amp; VLAN","PDH",
U274="Warehouse HUAWEI","SPARE-ISSUE",
U274="SPARE-HS","SPARE-ISSUE",
U274="Power Telco","BSS",U274="no impacts","no impacts"
),"")</f>
        <v>Exclu</v>
      </c>
      <c r="T274" s="41" t="str" cm="1">
        <f t="array" ref="T274">IFERROR(_xlfn.IFS(
U274="MPR ISSUE","TX ISSUE",
U274="BSS Hardware Issue","RAN ISSUE",
U274="Sites strategiques, MLL, Pylone, etc.","ENVTECH",
U274="AKTIVCO DEFAUT GE &amp; POWER Cabinet","POWER ISSUE",
U274="AKTIVCO Coupure ENEO &amp; Baisse de tension","POWER ISSUE",
U274="Coupure ENEO &amp; Baisse de tension","POWER ISSUE",
U274="Defaut GE &amp; POWER Cabinet","POWER ISSUE",
U274="Sharing","POWER ISSUE",
U274="Sites strategiques &amp; DataCenter","POWER ISSUE",
U274="Exclu","Exclu",
U274="SAT","TX ISSUE",
U274="SPARE-ISSUE","SPARE-ISSUE",
U274="Fiber CAmtel","TX ISSUE",
U274="Fiber AOF","TX ISSUE",
U274="Projet OCM (HUAWEI)","TRAVAUX-HUAWEI",
U274="Projet OCM (NOKIA)","TRAVAUX -NOKIA",
U274="ACCESS-ISSUE","ACCESS-ISSUE",
U274="Projet OCM (ZTE, NOKIA, autres projets)","TRAVAUX OCM",
U274="No root CAuse","No root cause",
U274="ODU HS","TX ISSUE",
U274="IP &amp; VLAN","TX ISSUE",
U274="Warehouse HUAWEI","SPARE-ISSUE",
U274="SPARE-HS","SPARE-ISSUE",
U274="Power Telco","RAN ISSUE",U274="no impacts","no impacts"
),"")</f>
        <v>Exclu</v>
      </c>
      <c r="U274" s="68" t="s">
        <v>5537</v>
      </c>
      <c r="V274" s="41" t="str" cm="1">
        <f t="array" ref="V274">IFERROR(_xlfn.IFS(
U274="MPR ISSUE","ACTIVE",
U274="BSS Hardware Issue","ACTIVE",
U274="Sites strategiques, MLL, Pylone, etc.","PASSIVE",
U274="AKTIVCO DEFAUT GE &amp; POWER Cabinet","PASSIVE",
U274="AKTIVCO Coupure ENEO &amp; Baisse de tension","PASSIVE",
U274="Coupure ENEO &amp; Baisse de tension","PASSIVE",
U274="Defaut GE &amp; POWER Cabinet","PASSIVE",
U274="Sharing","PASSIVE",
U274="Sites strategiques &amp; DataCenter","PASSIVE",
U274="Exclu","Exclu",
U274="SAT","ACTIVE",
U274="SPARE-ISSUE","SPARE-ISSUE",
U274="Fiber CAmtel","ACTIVE",
U274="Fiber AOF","ACTIVE",
U274="Projet OCM (HUAWEI)","PLANNED WORKS",
U274="Projet OCM (NOKIA)","PLANNED WORKS",
U274="ACCESS-ISSUE","ACCESS-ISSUE",
U274="Projet OCM (ZTE, NOKIA, autres projets)","PLANNED WORKS",
U274="No root CAuse","No root cause",
U274="ODU HS","ACTIVE",
U274="IP &amp; VLAN","ACTIVE",
U274="Warehouse HUAWEI","SPARE-ISSUE",
U274="SPARE-HS","SPARE-ISSUE",
U274="Power Telco","ACTIVE", U274="no impacts","no impacts"
),"")</f>
        <v>Exclu</v>
      </c>
      <c r="W274" s="113"/>
      <c r="X274" s="113"/>
      <c r="Y274" s="113"/>
      <c r="Z274" s="113"/>
      <c r="AA274" s="113"/>
      <c r="AB274" s="17" t="s">
        <v>5930</v>
      </c>
      <c r="AC274" s="17" t="str">
        <f>_xlfn.XLOOKUP(B274,'INCIDENT-04-27-2026'!E:E,'INCIDENT-04-27-2026'!F:F,"")</f>
        <v/>
      </c>
      <c r="AD274" s="9"/>
      <c r="AE274" s="7" t="s">
        <v>5465</v>
      </c>
      <c r="AF274" s="6" t="str">
        <f>_xlfn.XLOOKUP(B274,'[13]Input_27-04'!$B:$B,'[13]Input_27-04'!$M:$M,"")</f>
        <v/>
      </c>
      <c r="AG274" s="7"/>
      <c r="AH274" s="3"/>
      <c r="AI274" s="18" t="str">
        <f>_xlfn.XLOOKUP(B274,'[3]Cells Huawei 27042026 10h'!$B:$B,'[3]Cells Huawei 27042026 10h'!$T:$T,"")</f>
        <v/>
      </c>
      <c r="AJ274" s="18" t="str">
        <f>_xlfn.XLOOKUP(B274,'[3]Cells Huawei 27042026 15h'!$B:$B,'[3]Cells Huawei 27042026 15h'!$T:$T,"")</f>
        <v/>
      </c>
      <c r="AK274" s="18" t="str">
        <f>_xlfn.XLOOKUP(B274,'[4]cells down 27042026 11h28'!$B:$B,'[4]cells down 27042026 11h28'!$R:$R,"")</f>
        <v/>
      </c>
      <c r="AL274" s="18" t="str">
        <f>_xlfn.XLOOKUP(B274,'[4]cells down 27042026 18h01'!$B:$B,'[4]cells down 27042026 18h01'!$R:$R,"")</f>
        <v>(04/27/2026 cell zte):-18/04/2026 : Site down</v>
      </c>
      <c r="AM274" s="18" t="str">
        <f>_xlfn.XLOOKUP(B274,'[5]cell downs 27042026 11h'!$B:$B,'[5]cell downs 27042026 11h'!$R:$R,"")</f>
        <v/>
      </c>
      <c r="AN274" s="18" t="str">
        <f>_xlfn.XLOOKUP(B274,'[5]cell downs 27042026 17h40'!$B:$B,'[5]cell downs 27042026 17h40'!$R:$R,"")</f>
        <v/>
      </c>
      <c r="AO274" s="18" t="str">
        <f>_xlfn.XLOOKUP(B274,'[6]ALL SITES DOWN'!$D:$D,'[6]ALL SITES DOWN'!$J:$J,"")</f>
        <v/>
      </c>
      <c r="AP274" s="18" t="str">
        <f>_xlfn.XLOOKUP(B274,'[7]ALL SITES DOWN'!$D:$D,'[7]ALL SITES DOWN'!$J:$J,"")</f>
        <v/>
      </c>
      <c r="AQ274" s="9" t="str">
        <f>_xlfn.XLOOKUP(B274,[8]sheet1!$AC:$AC,[8]sheet1!$AF:$AF,"")</f>
        <v/>
      </c>
      <c r="AR274" s="14"/>
      <c r="AS274" s="14" t="s">
        <v>5465</v>
      </c>
      <c r="AT274" s="14" t="str">
        <f>_xlfn.XLOOKUP(B274,'[9]cell downs 18042026 17h'!$B:$B,'[9]cell downs 18042026 17h'!$B:$B,"")</f>
        <v/>
      </c>
      <c r="AU274" s="14" t="str">
        <f>_xlfn.XLOOKUP(B274,'[10]Cells Huawei 19042026 15h'!$B:$B,'[10]Cells Huawei 19042026 15h'!$B:$B,"")</f>
        <v/>
      </c>
      <c r="AV274" s="9" t="str">
        <f>_xlfn.XLOOKUP(B274,'[11]cells down 19042026 9H40'!$B:$B,'[11]cells down 19042026 9H40'!$B:$B,"")</f>
        <v>LIT_087</v>
      </c>
    </row>
    <row r="275" spans="1:48" hidden="1" x14ac:dyDescent="0.3">
      <c r="A275" s="1" t="s">
        <v>3344</v>
      </c>
      <c r="B275" s="1" t="s">
        <v>3345</v>
      </c>
      <c r="C275" s="3" t="str">
        <f>_xlfn.XLOOKUP(B275,'[1]daily break down'!$D:$D,'[1]daily break down'!$E:$E,"")</f>
        <v>Douala</v>
      </c>
      <c r="D275" s="1" t="s">
        <v>11</v>
      </c>
      <c r="E275" s="1" t="s">
        <v>12</v>
      </c>
      <c r="F275" s="3" t="s">
        <v>31</v>
      </c>
      <c r="G275" s="1" t="s">
        <v>32</v>
      </c>
      <c r="H275" s="29" t="str">
        <f>_xlfn.XLOOKUP(B275,[2]CALCULATION!$B:$B,[2]CALCULATION!$H:$H,"")</f>
        <v>ZTE</v>
      </c>
      <c r="I275" s="26">
        <v>1.5409507666230065</v>
      </c>
      <c r="J275" s="26">
        <v>1.5409507666230065</v>
      </c>
      <c r="K275" s="26">
        <v>1.5409507666230065</v>
      </c>
      <c r="L275" s="26">
        <v>1.5409507666230065</v>
      </c>
      <c r="M275" s="26">
        <v>1.5409507666230065</v>
      </c>
      <c r="N275" s="26">
        <v>1.5409507666230065</v>
      </c>
      <c r="O275" s="26">
        <v>1.5409507666230065</v>
      </c>
      <c r="P275" s="114" t="s">
        <v>6362</v>
      </c>
      <c r="Q275" s="42" t="s">
        <v>5537</v>
      </c>
      <c r="R275" s="42"/>
      <c r="S275" s="41" t="str" cm="1">
        <f t="array" ref="S275">IFERROR(_xlfn.IFS(
U275="MPR ISSUE","PDH",
U275="BSS Hardware Issue","BSS",
U275="Sites strategiques, MLL, Pylone, etc.","ENVTECH",
U275="AKTIVCO DEFAUT GE &amp; POWER Cabinet","AKTIVCO",
U275="AKTIVCO Coupure ENEO &amp; Baisse de tension","AKTIVCO GRID ONLY",
U275="Coupure ENEO &amp; Baisse de tension","IHS GRID ONLY",
U275="Defaut GE &amp; POWER Cabinet","IHS",
U275="Sharing","Partners",
U275="Sites strategiques &amp; DataCenter","SST &amp; DC",
U275="Exclu","Exclu",
U275="SAT","SAT",
U275="SPARE-ISSUE","SPARE-ISSUE",
U275="Fiber CAmtel","TRANS_FO_CAMTEL",
U275="Fiber AOF","Fiber AOF",
U275="Projet OCM (HUAWEI)","TRAVAUX-HUAWEI",
U275="Projet OCM (NOKIA)","TRAVAUX-NOKIA",
U275="ACCESS-ISSUE","ACCESS-ISSUE",
U275="Projet OCM (ZTE, NOKIA, autres projets)","TRAVAUX OCM",
U275="No root CAuse","No root cause",
U275="ODU HS","PDH",
U275="IP &amp; VLAN","PDH",
U275="Warehouse HUAWEI","SPARE-ISSUE",
U275="SPARE-HS","SPARE-ISSUE",
U275="Power Telco","BSS",U275="no impacts","no impacts"
),"")</f>
        <v>Exclu</v>
      </c>
      <c r="T275" s="41" t="str" cm="1">
        <f t="array" ref="T275">IFERROR(_xlfn.IFS(
U275="MPR ISSUE","TX ISSUE",
U275="BSS Hardware Issue","RAN ISSUE",
U275="Sites strategiques, MLL, Pylone, etc.","ENVTECH",
U275="AKTIVCO DEFAUT GE &amp; POWER Cabinet","POWER ISSUE",
U275="AKTIVCO Coupure ENEO &amp; Baisse de tension","POWER ISSUE",
U275="Coupure ENEO &amp; Baisse de tension","POWER ISSUE",
U275="Defaut GE &amp; POWER Cabinet","POWER ISSUE",
U275="Sharing","POWER ISSUE",
U275="Sites strategiques &amp; DataCenter","POWER ISSUE",
U275="Exclu","Exclu",
U275="SAT","TX ISSUE",
U275="SPARE-ISSUE","SPARE-ISSUE",
U275="Fiber CAmtel","TX ISSUE",
U275="Fiber AOF","TX ISSUE",
U275="Projet OCM (HUAWEI)","TRAVAUX-HUAWEI",
U275="Projet OCM (NOKIA)","TRAVAUX -NOKIA",
U275="ACCESS-ISSUE","ACCESS-ISSUE",
U275="Projet OCM (ZTE, NOKIA, autres projets)","TRAVAUX OCM",
U275="No root CAuse","No root cause",
U275="ODU HS","TX ISSUE",
U275="IP &amp; VLAN","TX ISSUE",
U275="Warehouse HUAWEI","SPARE-ISSUE",
U275="SPARE-HS","SPARE-ISSUE",
U275="Power Telco","RAN ISSUE",U275="no impacts","no impacts"
),"")</f>
        <v>Exclu</v>
      </c>
      <c r="U275" s="68" t="s">
        <v>5537</v>
      </c>
      <c r="V275" s="41" t="str" cm="1">
        <f t="array" ref="V275">IFERROR(_xlfn.IFS(
U275="MPR ISSUE","ACTIVE",
U275="BSS Hardware Issue","ACTIVE",
U275="Sites strategiques, MLL, Pylone, etc.","PASSIVE",
U275="AKTIVCO DEFAUT GE &amp; POWER Cabinet","PASSIVE",
U275="AKTIVCO Coupure ENEO &amp; Baisse de tension","PASSIVE",
U275="Coupure ENEO &amp; Baisse de tension","PASSIVE",
U275="Defaut GE &amp; POWER Cabinet","PASSIVE",
U275="Sharing","PASSIVE",
U275="Sites strategiques &amp; DataCenter","PASSIVE",
U275="Exclu","Exclu",
U275="SAT","ACTIVE",
U275="SPARE-ISSUE","SPARE-ISSUE",
U275="Fiber CAmtel","ACTIVE",
U275="Fiber AOF","ACTIVE",
U275="Projet OCM (HUAWEI)","PLANNED WORKS",
U275="Projet OCM (NOKIA)","PLANNED WORKS",
U275="ACCESS-ISSUE","ACCESS-ISSUE",
U275="Projet OCM (ZTE, NOKIA, autres projets)","PLANNED WORKS",
U275="No root CAuse","No root cause",
U275="ODU HS","ACTIVE",
U275="IP &amp; VLAN","ACTIVE",
U275="Warehouse HUAWEI","SPARE-ISSUE",
U275="SPARE-HS","SPARE-ISSUE",
U275="Power Telco","ACTIVE", U275="no impacts","no impacts"
),"")</f>
        <v>Exclu</v>
      </c>
      <c r="W275" s="113"/>
      <c r="X275" s="113"/>
      <c r="Y275" s="113"/>
      <c r="Z275" s="113"/>
      <c r="AA275" s="113"/>
      <c r="AB275" s="17" t="s">
        <v>5930</v>
      </c>
      <c r="AC275" s="17" t="str">
        <f>_xlfn.XLOOKUP(B275,'INCIDENT-04-27-2026'!E:E,'INCIDENT-04-27-2026'!F:F,"")</f>
        <v/>
      </c>
      <c r="AD275" s="9"/>
      <c r="AE275" s="7" t="s">
        <v>5465</v>
      </c>
      <c r="AF275" s="6" t="str">
        <f>_xlfn.XLOOKUP(B275,'[13]Input_27-04'!$B:$B,'[13]Input_27-04'!$M:$M,"")</f>
        <v/>
      </c>
      <c r="AG275" s="7"/>
      <c r="AH275" s="3"/>
      <c r="AI275" s="18" t="str">
        <f>_xlfn.XLOOKUP(B275,'[3]Cells Huawei 27042026 10h'!$B:$B,'[3]Cells Huawei 27042026 10h'!$T:$T,"")</f>
        <v/>
      </c>
      <c r="AJ275" s="18" t="str">
        <f>_xlfn.XLOOKUP(B275,'[3]Cells Huawei 27042026 15h'!$B:$B,'[3]Cells Huawei 27042026 15h'!$T:$T,"")</f>
        <v/>
      </c>
      <c r="AK275" s="18" t="str">
        <f>_xlfn.XLOOKUP(B275,'[4]cells down 27042026 11h28'!$B:$B,'[4]cells down 27042026 11h28'!$R:$R,"")</f>
        <v/>
      </c>
      <c r="AL275" s="18" t="str">
        <f>_xlfn.XLOOKUP(B275,'[4]cells down 27042026 18h01'!$B:$B,'[4]cells down 27042026 18h01'!$R:$R,"")</f>
        <v>(04/27/2026 cell zte):-18/04/2026 : Site down</v>
      </c>
      <c r="AM275" s="18" t="str">
        <f>_xlfn.XLOOKUP(B275,'[5]cell downs 27042026 11h'!$B:$B,'[5]cell downs 27042026 11h'!$R:$R,"")</f>
        <v/>
      </c>
      <c r="AN275" s="18" t="str">
        <f>_xlfn.XLOOKUP(B275,'[5]cell downs 27042026 17h40'!$B:$B,'[5]cell downs 27042026 17h40'!$R:$R,"")</f>
        <v/>
      </c>
      <c r="AO275" s="18" t="str">
        <f>_xlfn.XLOOKUP(B275,'[6]ALL SITES DOWN'!$D:$D,'[6]ALL SITES DOWN'!$J:$J,"")</f>
        <v/>
      </c>
      <c r="AP275" s="18" t="str">
        <f>_xlfn.XLOOKUP(B275,'[7]ALL SITES DOWN'!$D:$D,'[7]ALL SITES DOWN'!$J:$J,"")</f>
        <v/>
      </c>
      <c r="AQ275" s="9" t="str">
        <f>_xlfn.XLOOKUP(B275,[8]sheet1!$AC:$AC,[8]sheet1!$AF:$AF,"")</f>
        <v/>
      </c>
      <c r="AR275" s="14"/>
      <c r="AS275" s="14" t="s">
        <v>5465</v>
      </c>
      <c r="AT275" s="14" t="str">
        <f>_xlfn.XLOOKUP(B275,'[9]cell downs 18042026 17h'!$B:$B,'[9]cell downs 18042026 17h'!$B:$B,"")</f>
        <v/>
      </c>
      <c r="AU275" s="14" t="str">
        <f>_xlfn.XLOOKUP(B275,'[10]Cells Huawei 19042026 15h'!$B:$B,'[10]Cells Huawei 19042026 15h'!$B:$B,"")</f>
        <v/>
      </c>
      <c r="AV275" s="9" t="str">
        <f>_xlfn.XLOOKUP(B275,'[11]cells down 19042026 9H40'!$B:$B,'[11]cells down 19042026 9H40'!$B:$B,"")</f>
        <v>LIT_025</v>
      </c>
    </row>
    <row r="276" spans="1:48" hidden="1" x14ac:dyDescent="0.3">
      <c r="A276" s="1" t="s">
        <v>3186</v>
      </c>
      <c r="B276" s="1" t="s">
        <v>3187</v>
      </c>
      <c r="C276" s="3" t="str">
        <f>_xlfn.XLOOKUP(B276,'[1]daily break down'!$D:$D,'[1]daily break down'!$E:$E,"")</f>
        <v>Douala</v>
      </c>
      <c r="D276" s="1" t="s">
        <v>11</v>
      </c>
      <c r="E276" s="1" t="s">
        <v>757</v>
      </c>
      <c r="F276" s="3" t="s">
        <v>31</v>
      </c>
      <c r="G276" s="1" t="s">
        <v>32</v>
      </c>
      <c r="H276" s="29" t="str">
        <f>_xlfn.XLOOKUP(B276,[2]CALCULATION!$B:$B,[2]CALCULATION!$H:$H,"")</f>
        <v>ZTE</v>
      </c>
      <c r="I276" s="26">
        <v>1.5409507666230065</v>
      </c>
      <c r="J276" s="26">
        <v>1.5409507666230065</v>
      </c>
      <c r="K276" s="26">
        <v>1.5409507666230065</v>
      </c>
      <c r="L276" s="26">
        <v>1.5409507666230065</v>
      </c>
      <c r="M276" s="26">
        <v>1.5409507666230065</v>
      </c>
      <c r="N276" s="26">
        <v>1.5409507666230065</v>
      </c>
      <c r="O276" s="26">
        <v>1.5409507666230065</v>
      </c>
      <c r="P276" s="114" t="s">
        <v>6362</v>
      </c>
      <c r="Q276" s="42" t="s">
        <v>5537</v>
      </c>
      <c r="R276" s="42"/>
      <c r="S276" s="41" t="str" cm="1">
        <f t="array" ref="S276">IFERROR(_xlfn.IFS(
U276="MPR ISSUE","PDH",
U276="BSS Hardware Issue","BSS",
U276="Sites strategiques, MLL, Pylone, etc.","ENVTECH",
U276="AKTIVCO DEFAUT GE &amp; POWER Cabinet","AKTIVCO",
U276="AKTIVCO Coupure ENEO &amp; Baisse de tension","AKTIVCO GRID ONLY",
U276="Coupure ENEO &amp; Baisse de tension","IHS GRID ONLY",
U276="Defaut GE &amp; POWER Cabinet","IHS",
U276="Sharing","Partners",
U276="Sites strategiques &amp; DataCenter","SST &amp; DC",
U276="Exclu","Exclu",
U276="SAT","SAT",
U276="SPARE-ISSUE","SPARE-ISSUE",
U276="Fiber CAmtel","TRANS_FO_CAMTEL",
U276="Fiber AOF","Fiber AOF",
U276="Projet OCM (HUAWEI)","TRAVAUX-HUAWEI",
U276="Projet OCM (NOKIA)","TRAVAUX-NOKIA",
U276="ACCESS-ISSUE","ACCESS-ISSUE",
U276="Projet OCM (ZTE, NOKIA, autres projets)","TRAVAUX OCM",
U276="No root CAuse","No root cause",
U276="ODU HS","PDH",
U276="IP &amp; VLAN","PDH",
U276="Warehouse HUAWEI","SPARE-ISSUE",
U276="SPARE-HS","SPARE-ISSUE",
U276="Power Telco","BSS",U276="no impacts","no impacts"
),"")</f>
        <v>Exclu</v>
      </c>
      <c r="T276" s="41" t="str" cm="1">
        <f t="array" ref="T276">IFERROR(_xlfn.IFS(
U276="MPR ISSUE","TX ISSUE",
U276="BSS Hardware Issue","RAN ISSUE",
U276="Sites strategiques, MLL, Pylone, etc.","ENVTECH",
U276="AKTIVCO DEFAUT GE &amp; POWER Cabinet","POWER ISSUE",
U276="AKTIVCO Coupure ENEO &amp; Baisse de tension","POWER ISSUE",
U276="Coupure ENEO &amp; Baisse de tension","POWER ISSUE",
U276="Defaut GE &amp; POWER Cabinet","POWER ISSUE",
U276="Sharing","POWER ISSUE",
U276="Sites strategiques &amp; DataCenter","POWER ISSUE",
U276="Exclu","Exclu",
U276="SAT","TX ISSUE",
U276="SPARE-ISSUE","SPARE-ISSUE",
U276="Fiber CAmtel","TX ISSUE",
U276="Fiber AOF","TX ISSUE",
U276="Projet OCM (HUAWEI)","TRAVAUX-HUAWEI",
U276="Projet OCM (NOKIA)","TRAVAUX -NOKIA",
U276="ACCESS-ISSUE","ACCESS-ISSUE",
U276="Projet OCM (ZTE, NOKIA, autres projets)","TRAVAUX OCM",
U276="No root CAuse","No root cause",
U276="ODU HS","TX ISSUE",
U276="IP &amp; VLAN","TX ISSUE",
U276="Warehouse HUAWEI","SPARE-ISSUE",
U276="SPARE-HS","SPARE-ISSUE",
U276="Power Telco","RAN ISSUE",U276="no impacts","no impacts"
),"")</f>
        <v>Exclu</v>
      </c>
      <c r="U276" s="68" t="s">
        <v>5537</v>
      </c>
      <c r="V276" s="41" t="str" cm="1">
        <f t="array" ref="V276">IFERROR(_xlfn.IFS(
U276="MPR ISSUE","ACTIVE",
U276="BSS Hardware Issue","ACTIVE",
U276="Sites strategiques, MLL, Pylone, etc.","PASSIVE",
U276="AKTIVCO DEFAUT GE &amp; POWER Cabinet","PASSIVE",
U276="AKTIVCO Coupure ENEO &amp; Baisse de tension","PASSIVE",
U276="Coupure ENEO &amp; Baisse de tension","PASSIVE",
U276="Defaut GE &amp; POWER Cabinet","PASSIVE",
U276="Sharing","PASSIVE",
U276="Sites strategiques &amp; DataCenter","PASSIVE",
U276="Exclu","Exclu",
U276="SAT","ACTIVE",
U276="SPARE-ISSUE","SPARE-ISSUE",
U276="Fiber CAmtel","ACTIVE",
U276="Fiber AOF","ACTIVE",
U276="Projet OCM (HUAWEI)","PLANNED WORKS",
U276="Projet OCM (NOKIA)","PLANNED WORKS",
U276="ACCESS-ISSUE","ACCESS-ISSUE",
U276="Projet OCM (ZTE, NOKIA, autres projets)","PLANNED WORKS",
U276="No root CAuse","No root cause",
U276="ODU HS","ACTIVE",
U276="IP &amp; VLAN","ACTIVE",
U276="Warehouse HUAWEI","SPARE-ISSUE",
U276="SPARE-HS","SPARE-ISSUE",
U276="Power Telco","ACTIVE", U276="no impacts","no impacts"
),"")</f>
        <v>Exclu</v>
      </c>
      <c r="W276" s="113"/>
      <c r="X276" s="113"/>
      <c r="Y276" s="113"/>
      <c r="Z276" s="113"/>
      <c r="AA276" s="113"/>
      <c r="AB276" s="17" t="s">
        <v>5930</v>
      </c>
      <c r="AC276" s="17" t="str">
        <f>_xlfn.XLOOKUP(B276,'INCIDENT-04-27-2026'!E:E,'INCIDENT-04-27-2026'!F:F,"")</f>
        <v/>
      </c>
      <c r="AD276" s="9"/>
      <c r="AE276" s="7" t="s">
        <v>5465</v>
      </c>
      <c r="AF276" s="6" t="str">
        <f>_xlfn.XLOOKUP(B276,'[13]Input_27-04'!$B:$B,'[13]Input_27-04'!$M:$M,"")</f>
        <v/>
      </c>
      <c r="AG276" s="7"/>
      <c r="AH276" s="3"/>
      <c r="AI276" s="18" t="str">
        <f>_xlfn.XLOOKUP(B276,'[3]Cells Huawei 27042026 10h'!$B:$B,'[3]Cells Huawei 27042026 10h'!$T:$T,"")</f>
        <v/>
      </c>
      <c r="AJ276" s="18" t="str">
        <f>_xlfn.XLOOKUP(B276,'[3]Cells Huawei 27042026 15h'!$B:$B,'[3]Cells Huawei 27042026 15h'!$T:$T,"")</f>
        <v/>
      </c>
      <c r="AK276" s="18" t="str">
        <f>_xlfn.XLOOKUP(B276,'[4]cells down 27042026 11h28'!$B:$B,'[4]cells down 27042026 11h28'!$R:$R,"")</f>
        <v/>
      </c>
      <c r="AL276" s="18" t="str">
        <f>_xlfn.XLOOKUP(B276,'[4]cells down 27042026 18h01'!$B:$B,'[4]cells down 27042026 18h01'!$R:$R,"")</f>
        <v>(04/27/2026 cell zte):-18/04/2026 : Site down</v>
      </c>
      <c r="AM276" s="18" t="str">
        <f>_xlfn.XLOOKUP(B276,'[5]cell downs 27042026 11h'!$B:$B,'[5]cell downs 27042026 11h'!$R:$R,"")</f>
        <v/>
      </c>
      <c r="AN276" s="18" t="str">
        <f>_xlfn.XLOOKUP(B276,'[5]cell downs 27042026 17h40'!$B:$B,'[5]cell downs 27042026 17h40'!$R:$R,"")</f>
        <v/>
      </c>
      <c r="AO276" s="18" t="str">
        <f>_xlfn.XLOOKUP(B276,'[6]ALL SITES DOWN'!$D:$D,'[6]ALL SITES DOWN'!$J:$J,"")</f>
        <v/>
      </c>
      <c r="AP276" s="18" t="str">
        <f>_xlfn.XLOOKUP(B276,'[7]ALL SITES DOWN'!$D:$D,'[7]ALL SITES DOWN'!$J:$J,"")</f>
        <v/>
      </c>
      <c r="AQ276" s="9" t="str">
        <f>_xlfn.XLOOKUP(B276,[8]sheet1!$AC:$AC,[8]sheet1!$AF:$AF,"")</f>
        <v/>
      </c>
      <c r="AR276" s="14"/>
      <c r="AS276" s="14" t="s">
        <v>5465</v>
      </c>
      <c r="AT276" s="14" t="str">
        <f>_xlfn.XLOOKUP(B276,'[9]cell downs 18042026 17h'!$B:$B,'[9]cell downs 18042026 17h'!$B:$B,"")</f>
        <v/>
      </c>
      <c r="AU276" s="14" t="str">
        <f>_xlfn.XLOOKUP(B276,'[10]Cells Huawei 19042026 15h'!$B:$B,'[10]Cells Huawei 19042026 15h'!$B:$B,"")</f>
        <v/>
      </c>
      <c r="AV276" s="9" t="str">
        <f>_xlfn.XLOOKUP(B276,'[11]cells down 19042026 9H40'!$B:$B,'[11]cells down 19042026 9H40'!$B:$B,"")</f>
        <v>LIT_041</v>
      </c>
    </row>
    <row r="277" spans="1:48" x14ac:dyDescent="0.3">
      <c r="A277" s="1" t="s">
        <v>2362</v>
      </c>
      <c r="B277" s="8" t="s">
        <v>2363</v>
      </c>
      <c r="C277" s="3" t="str">
        <f>_xlfn.XLOOKUP(B277,'[1]daily break down'!$D:$D,'[1]daily break down'!$E:$E,"")</f>
        <v>Yaounde</v>
      </c>
      <c r="D277" s="1" t="s">
        <v>21</v>
      </c>
      <c r="E277" s="1" t="s">
        <v>30</v>
      </c>
      <c r="F277" s="3" t="s">
        <v>37</v>
      </c>
      <c r="G277" s="1" t="s">
        <v>38</v>
      </c>
      <c r="H277" s="29" t="str">
        <f>_xlfn.XLOOKUP(B277,[2]CALCULATION!$B:$B,[2]CALCULATION!$H:$H,"")</f>
        <v>ZTE</v>
      </c>
      <c r="I277" s="26">
        <v>7.2796725764982178</v>
      </c>
      <c r="J277" s="26">
        <v>18.090958186015584</v>
      </c>
      <c r="K277" s="26">
        <v>14.677252855752741</v>
      </c>
      <c r="L277" s="26">
        <v>10.338085311600222</v>
      </c>
      <c r="M277" s="26">
        <v>7.0065996923805685</v>
      </c>
      <c r="N277" s="26">
        <v>0</v>
      </c>
      <c r="O277" s="26">
        <v>1.5381149891705399</v>
      </c>
      <c r="P277" s="114" t="s">
        <v>6362</v>
      </c>
      <c r="Q277" s="42" t="s">
        <v>5538</v>
      </c>
      <c r="R277" s="42"/>
      <c r="S277" s="41" t="str" cm="1">
        <f t="array" ref="S277">IFERROR(_xlfn.IFS(
U277="MPR ISSUE","PDH",
U277="BSS Hardware Issue","BSS",
U277="Sites strategiques, MLL, Pylone, etc.","ENVTECH",
U277="AKTIVCO DEFAUT GE &amp; POWER Cabinet","AKTIVCO",
U277="AKTIVCO Coupure ENEO &amp; Baisse de tension","AKTIVCO GRID ONLY",
U277="Coupure ENEO &amp; Baisse de tension","IHS GRID ONLY",
U277="Defaut GE &amp; POWER Cabinet","IHS",
U277="Sharing","Partners",
U277="Sites strategiques &amp; DataCenter","SST &amp; DC",
U277="Exclu","Exclu",
U277="SAT","SAT",
U277="SPARE-ISSUE","SPARE-ISSUE",
U277="Fiber CAmtel","TRANS_FO_CAMTEL",
U277="Fiber AOF","Fiber AOF",
U277="Projet OCM (HUAWEI)","TRAVAUX-HUAWEI",
U277="Projet OCM (NOKIA)","TRAVAUX-NOKIA",
U277="ACCESS-ISSUE","ACCESS-ISSUE",
U277="Projet OCM (ZTE, NOKIA, autres projets)","TRAVAUX OCM",
U277="No root CAuse","No root cause",
U277="ODU HS","PDH",
U277="IP &amp; VLAN","PDH",
U277="Warehouse HUAWEI","SPARE-ISSUE",
U277="SPARE-HS","SPARE-ISSUE",
U277="Power Telco","BSS",U277="no impacts","no impacts"
),"")</f>
        <v>AKTIVCO GRID ONLY</v>
      </c>
      <c r="T277" s="41" t="str" cm="1">
        <f t="array" ref="T277">IFERROR(_xlfn.IFS(
U277="MPR ISSUE","TX ISSUE",
U277="BSS Hardware Issue","RAN ISSUE",
U277="Sites strategiques, MLL, Pylone, etc.","ENVTECH",
U277="AKTIVCO DEFAUT GE &amp; POWER Cabinet","POWER ISSUE",
U277="AKTIVCO Coupure ENEO &amp; Baisse de tension","POWER ISSUE",
U277="Coupure ENEO &amp; Baisse de tension","POWER ISSUE",
U277="Defaut GE &amp; POWER Cabinet","POWER ISSUE",
U277="Sharing","POWER ISSUE",
U277="Sites strategiques &amp; DataCenter","POWER ISSUE",
U277="Exclu","Exclu",
U277="SAT","TX ISSUE",
U277="SPARE-ISSUE","SPARE-ISSUE",
U277="Fiber CAmtel","TX ISSUE",
U277="Fiber AOF","TX ISSUE",
U277="Projet OCM (HUAWEI)","TRAVAUX-HUAWEI",
U277="Projet OCM (NOKIA)","TRAVAUX -NOKIA",
U277="ACCESS-ISSUE","ACCESS-ISSUE",
U277="Projet OCM (ZTE, NOKIA, autres projets)","TRAVAUX OCM",
U277="No root CAuse","No root cause",
U277="ODU HS","TX ISSUE",
U277="IP &amp; VLAN","TX ISSUE",
U277="Warehouse HUAWEI","SPARE-ISSUE",
U277="SPARE-HS","SPARE-ISSUE",
U277="Power Telco","RAN ISSUE",U277="no impacts","no impacts"
),"")</f>
        <v>POWER ISSUE</v>
      </c>
      <c r="U277" s="68" t="s">
        <v>5326</v>
      </c>
      <c r="V277" s="41" t="str" cm="1">
        <f t="array" ref="V277">IFERROR(_xlfn.IFS(
U277="MPR ISSUE","ACTIVE",
U277="BSS Hardware Issue","ACTIVE",
U277="Sites strategiques, MLL, Pylone, etc.","PASSIVE",
U277="AKTIVCO DEFAUT GE &amp; POWER Cabinet","PASSIVE",
U277="AKTIVCO Coupure ENEO &amp; Baisse de tension","PASSIVE",
U277="Coupure ENEO &amp; Baisse de tension","PASSIVE",
U277="Defaut GE &amp; POWER Cabinet","PASSIVE",
U277="Sharing","PASSIVE",
U277="Sites strategiques &amp; DataCenter","PASSIVE",
U277="Exclu","Exclu",
U277="SAT","ACTIVE",
U277="SPARE-ISSUE","SPARE-ISSUE",
U277="Fiber CAmtel","ACTIVE",
U277="Fiber AOF","ACTIVE",
U277="Projet OCM (HUAWEI)","PLANNED WORKS",
U277="Projet OCM (NOKIA)","PLANNED WORKS",
U277="ACCESS-ISSUE","ACCESS-ISSUE",
U277="Projet OCM (ZTE, NOKIA, autres projets)","PLANNED WORKS",
U277="No root CAuse","No root cause",
U277="ODU HS","ACTIVE",
U277="IP &amp; VLAN","ACTIVE",
U277="Warehouse HUAWEI","SPARE-ISSUE",
U277="SPARE-HS","SPARE-ISSUE",
U277="Power Telco","ACTIVE", U277="no impacts","no impacts"
),"")</f>
        <v>PASSIVE</v>
      </c>
      <c r="W277" s="115" t="s">
        <v>6374</v>
      </c>
      <c r="X277" s="115" t="s">
        <v>6367</v>
      </c>
      <c r="Y277" s="115"/>
      <c r="Z277" s="1" t="s">
        <v>21</v>
      </c>
      <c r="AA277" s="115" t="s">
        <v>6380</v>
      </c>
      <c r="AB277" s="17" t="s">
        <v>5962</v>
      </c>
      <c r="AC277" s="17" t="str">
        <f>_xlfn.XLOOKUP(B277,'INCIDENT-04-27-2026'!E:E,'INCIDENT-04-27-2026'!F:F,"")</f>
        <v/>
      </c>
      <c r="AD277" s="9"/>
      <c r="AE277" s="7" t="s">
        <v>5465</v>
      </c>
      <c r="AF277" s="6" t="str">
        <f>_xlfn.XLOOKUP(B277,'[13]Input_27-04'!$B:$B,'[13]Input_27-04'!$M:$M,"")</f>
        <v>Grid outage,  / grid return awaited</v>
      </c>
      <c r="AG277" s="7"/>
      <c r="AH277" s="3"/>
      <c r="AI277" s="18" t="str">
        <f>_xlfn.XLOOKUP(B277,'[3]Cells Huawei 27042026 10h'!$B:$B,'[3]Cells Huawei 27042026 10h'!$T:$T,"")</f>
        <v/>
      </c>
      <c r="AJ277" s="18" t="str">
        <f>_xlfn.XLOOKUP(B277,'[3]Cells Huawei 27042026 15h'!$B:$B,'[3]Cells Huawei 27042026 15h'!$T:$T,"")</f>
        <v/>
      </c>
      <c r="AK277" s="18" t="str">
        <f>_xlfn.XLOOKUP(B277,'[4]cells down 27042026 11h28'!$B:$B,'[4]cells down 27042026 11h28'!$R:$R,"")</f>
        <v/>
      </c>
      <c r="AL277" s="18" t="str">
        <f>_xlfn.XLOOKUP(B277,'[4]cells down 27042026 18h01'!$B:$B,'[4]cells down 27042026 18h01'!$R:$R,"")</f>
        <v/>
      </c>
      <c r="AM277" s="18" t="str">
        <f>_xlfn.XLOOKUP(B277,'[5]cell downs 27042026 11h'!$B:$B,'[5]cell downs 27042026 11h'!$R:$R,"")</f>
        <v/>
      </c>
      <c r="AN277" s="18" t="str">
        <f>_xlfn.XLOOKUP(B277,'[5]cell downs 27042026 17h40'!$B:$B,'[5]cell downs 27042026 17h40'!$R:$R,"")</f>
        <v/>
      </c>
      <c r="AO277" s="18" t="str">
        <f>_xlfn.XLOOKUP(B277,'[6]ALL SITES DOWN'!$D:$D,'[6]ALL SITES DOWN'!$J:$J,"")</f>
        <v/>
      </c>
      <c r="AP277" s="18" t="str">
        <f>_xlfn.XLOOKUP(B277,'[7]ALL SITES DOWN'!$D:$D,'[7]ALL SITES DOWN'!$J:$J,"")</f>
        <v/>
      </c>
      <c r="AQ277" s="9" t="str">
        <f>_xlfn.XLOOKUP(B277,[8]sheet1!$AC:$AC,[8]sheet1!$AF:$AF,"")</f>
        <v>(04/27/2026 ticket):-INC-20260427-00014431…2026-04-27 20:05:08…Grid outage and Grid only site / Grid return awaited</v>
      </c>
      <c r="AR277" s="14"/>
      <c r="AS277" s="14" t="s">
        <v>5465</v>
      </c>
      <c r="AT277" s="14" t="str">
        <f>_xlfn.XLOOKUP(B277,'[9]cell downs 18042026 17h'!$B:$B,'[9]cell downs 18042026 17h'!$B:$B,"")</f>
        <v/>
      </c>
      <c r="AU277" s="14" t="str">
        <f>_xlfn.XLOOKUP(B277,'[10]Cells Huawei 19042026 15h'!$B:$B,'[10]Cells Huawei 19042026 15h'!$B:$B,"")</f>
        <v/>
      </c>
      <c r="AV277" s="9" t="str">
        <f>_xlfn.XLOOKUP(B277,'[11]cells down 19042026 9H40'!$B:$B,'[11]cells down 19042026 9H40'!$B:$B,"")</f>
        <v/>
      </c>
    </row>
    <row r="278" spans="1:48" x14ac:dyDescent="0.3">
      <c r="A278" s="1" t="s">
        <v>2408</v>
      </c>
      <c r="B278" s="8" t="s">
        <v>2409</v>
      </c>
      <c r="C278" s="3" t="str">
        <f>_xlfn.XLOOKUP(B278,'[1]daily break down'!$D:$D,'[1]daily break down'!$E:$E,"")</f>
        <v>CENTRE</v>
      </c>
      <c r="D278" s="1" t="s">
        <v>11</v>
      </c>
      <c r="E278" s="1" t="s">
        <v>12</v>
      </c>
      <c r="F278" s="3" t="s">
        <v>69</v>
      </c>
      <c r="G278" s="1" t="s">
        <v>70</v>
      </c>
      <c r="H278" s="29" t="str">
        <f>_xlfn.XLOOKUP(B278,[2]CALCULATION!$B:$B,[2]CALCULATION!$H:$H,"")</f>
        <v>ZTE</v>
      </c>
      <c r="I278" s="26">
        <v>4.612721975384737</v>
      </c>
      <c r="J278" s="26">
        <v>1.3290343660557089</v>
      </c>
      <c r="K278" s="26">
        <v>0.99171952983880007</v>
      </c>
      <c r="L278" s="26">
        <v>2.6581400724246862</v>
      </c>
      <c r="M278" s="26">
        <v>0.84987715198055114</v>
      </c>
      <c r="N278" s="26">
        <v>0.86510830886360734</v>
      </c>
      <c r="O278" s="26">
        <v>1.5127356727248866</v>
      </c>
      <c r="P278" s="114" t="s">
        <v>6362</v>
      </c>
      <c r="Q278" s="42" t="s">
        <v>5538</v>
      </c>
      <c r="R278" s="42"/>
      <c r="S278" s="41" t="str" cm="1">
        <f t="array" ref="S278">IFERROR(_xlfn.IFS(
U278="MPR ISSUE","PDH",
U278="BSS Hardware Issue","BSS",
U278="Sites strategiques, MLL, Pylone, etc.","ENVTECH",
U278="AKTIVCO DEFAUT GE &amp; POWER Cabinet","AKTIVCO",
U278="AKTIVCO Coupure ENEO &amp; Baisse de tension","AKTIVCO GRID ONLY",
U278="Coupure ENEO &amp; Baisse de tension","IHS GRID ONLY",
U278="Defaut GE &amp; POWER Cabinet","IHS",
U278="Sharing","Partners",
U278="Sites strategiques &amp; DataCenter","SST &amp; DC",
U278="Exclu","Exclu",
U278="SAT","SAT",
U278="SPARE-ISSUE","SPARE-ISSUE",
U278="Fiber CAmtel","TRANS_FO_CAMTEL",
U278="Fiber AOF","Fiber AOF",
U278="Projet OCM (HUAWEI)","TRAVAUX-HUAWEI",
U278="Projet OCM (NOKIA)","TRAVAUX-NOKIA",
U278="ACCESS-ISSUE","ACCESS-ISSUE",
U278="Projet OCM (ZTE, NOKIA, autres projets)","TRAVAUX OCM",
U278="No root CAuse","No root cause",
U278="ODU HS","PDH",
U278="IP &amp; VLAN","PDH",
U278="Warehouse HUAWEI","SPARE-ISSUE",
U278="SPARE-HS","SPARE-ISSUE",
U278="Power Telco","BSS",U278="no impacts","no impacts"
),"")</f>
        <v>No root cause</v>
      </c>
      <c r="T278" s="41" t="str" cm="1">
        <f t="array" ref="T278">IFERROR(_xlfn.IFS(
U278="MPR ISSUE","TX ISSUE",
U278="BSS Hardware Issue","RAN ISSUE",
U278="Sites strategiques, MLL, Pylone, etc.","ENVTECH",
U278="AKTIVCO DEFAUT GE &amp; POWER Cabinet","POWER ISSUE",
U278="AKTIVCO Coupure ENEO &amp; Baisse de tension","POWER ISSUE",
U278="Coupure ENEO &amp; Baisse de tension","POWER ISSUE",
U278="Defaut GE &amp; POWER Cabinet","POWER ISSUE",
U278="Sharing","POWER ISSUE",
U278="Sites strategiques &amp; DataCenter","POWER ISSUE",
U278="Exclu","Exclu",
U278="SAT","TX ISSUE",
U278="SPARE-ISSUE","SPARE-ISSUE",
U278="Fiber CAmtel","TX ISSUE",
U278="Fiber AOF","TX ISSUE",
U278="Projet OCM (HUAWEI)","TRAVAUX-HUAWEI",
U278="Projet OCM (NOKIA)","TRAVAUX -NOKIA",
U278="ACCESS-ISSUE","ACCESS-ISSUE",
U278="Projet OCM (ZTE, NOKIA, autres projets)","TRAVAUX OCM",
U278="No root CAuse","No root cause",
U278="ODU HS","TX ISSUE",
U278="IP &amp; VLAN","TX ISSUE",
U278="Warehouse HUAWEI","SPARE-ISSUE",
U278="SPARE-HS","SPARE-ISSUE",
U278="Power Telco","RAN ISSUE",U278="no impacts","no impacts"
),"")</f>
        <v>No root cause</v>
      </c>
      <c r="U278" s="68" t="s">
        <v>5691</v>
      </c>
      <c r="V278" s="41" t="str" cm="1">
        <f t="array" ref="V278">IFERROR(_xlfn.IFS(
U278="MPR ISSUE","ACTIVE",
U278="BSS Hardware Issue","ACTIVE",
U278="Sites strategiques, MLL, Pylone, etc.","PASSIVE",
U278="AKTIVCO DEFAUT GE &amp; POWER Cabinet","PASSIVE",
U278="AKTIVCO Coupure ENEO &amp; Baisse de tension","PASSIVE",
U278="Coupure ENEO &amp; Baisse de tension","PASSIVE",
U278="Defaut GE &amp; POWER Cabinet","PASSIVE",
U278="Sharing","PASSIVE",
U278="Sites strategiques &amp; DataCenter","PASSIVE",
U278="Exclu","Exclu",
U278="SAT","ACTIVE",
U278="SPARE-ISSUE","SPARE-ISSUE",
U278="Fiber CAmtel","ACTIVE",
U278="Fiber AOF","ACTIVE",
U278="Projet OCM (HUAWEI)","PLANNED WORKS",
U278="Projet OCM (NOKIA)","PLANNED WORKS",
U278="ACCESS-ISSUE","ACCESS-ISSUE",
U278="Projet OCM (ZTE, NOKIA, autres projets)","PLANNED WORKS",
U278="No root CAuse","No root cause",
U278="ODU HS","ACTIVE",
U278="IP &amp; VLAN","ACTIVE",
U278="Warehouse HUAWEI","SPARE-ISSUE",
U278="SPARE-HS","SPARE-ISSUE",
U278="Power Telco","ACTIVE", U278="no impacts","no impacts"
),"")</f>
        <v>No root cause</v>
      </c>
      <c r="W278" s="119" t="s">
        <v>6383</v>
      </c>
      <c r="X278" s="119"/>
      <c r="Y278" s="119"/>
      <c r="Z278" s="119"/>
      <c r="AA278" s="119"/>
      <c r="AB278" s="17" t="s">
        <v>5465</v>
      </c>
      <c r="AC278" s="17" t="str">
        <f>_xlfn.XLOOKUP(B278,'INCIDENT-04-27-2026'!E:E,'INCIDENT-04-27-2026'!F:F,"")</f>
        <v/>
      </c>
      <c r="AD278" s="9"/>
      <c r="AE278" s="7" t="s">
        <v>5465</v>
      </c>
      <c r="AF278" s="6" t="str">
        <f>_xlfn.XLOOKUP(B278,'[13]Input_27-04'!$B:$B,'[13]Input_27-04'!$M:$M,"")</f>
        <v/>
      </c>
      <c r="AG278" s="7"/>
      <c r="AH278" s="3"/>
      <c r="AI278" s="18" t="str">
        <f>_xlfn.XLOOKUP(B278,'[3]Cells Huawei 27042026 10h'!$B:$B,'[3]Cells Huawei 27042026 10h'!$T:$T,"")</f>
        <v/>
      </c>
      <c r="AJ278" s="18" t="str">
        <f>_xlfn.XLOOKUP(B278,'[3]Cells Huawei 27042026 15h'!$B:$B,'[3]Cells Huawei 27042026 15h'!$T:$T,"")</f>
        <v/>
      </c>
      <c r="AK278" s="18" t="str">
        <f>_xlfn.XLOOKUP(B278,'[4]cells down 27042026 11h28'!$B:$B,'[4]cells down 27042026 11h28'!$R:$R,"")</f>
        <v/>
      </c>
      <c r="AL278" s="18" t="str">
        <f>_xlfn.XLOOKUP(B278,'[4]cells down 27042026 18h01'!$B:$B,'[4]cells down 27042026 18h01'!$R:$R,"")</f>
        <v/>
      </c>
      <c r="AM278" s="18" t="str">
        <f>_xlfn.XLOOKUP(B278,'[5]cell downs 27042026 11h'!$B:$B,'[5]cell downs 27042026 11h'!$R:$R,"")</f>
        <v/>
      </c>
      <c r="AN278" s="18" t="str">
        <f>_xlfn.XLOOKUP(B278,'[5]cell downs 27042026 17h40'!$B:$B,'[5]cell downs 27042026 17h40'!$R:$R,"")</f>
        <v/>
      </c>
      <c r="AO278" s="18" t="str">
        <f>_xlfn.XLOOKUP(B278,'[6]ALL SITES DOWN'!$D:$D,'[6]ALL SITES DOWN'!$J:$J,"")</f>
        <v/>
      </c>
      <c r="AP278" s="18" t="str">
        <f>_xlfn.XLOOKUP(B278,'[7]ALL SITES DOWN'!$D:$D,'[7]ALL SITES DOWN'!$J:$J,"")</f>
        <v/>
      </c>
      <c r="AQ278" s="9" t="str">
        <f>_xlfn.XLOOKUP(B278,[8]sheet1!$AC:$AC,[8]sheet1!$AF:$AF,"")</f>
        <v/>
      </c>
      <c r="AR278" s="14"/>
      <c r="AS278" s="14" t="s">
        <v>5465</v>
      </c>
      <c r="AT278" s="14" t="str">
        <f>_xlfn.XLOOKUP(B278,'[9]cell downs 18042026 17h'!$B:$B,'[9]cell downs 18042026 17h'!$B:$B,"")</f>
        <v/>
      </c>
      <c r="AU278" s="14" t="str">
        <f>_xlfn.XLOOKUP(B278,'[10]Cells Huawei 19042026 15h'!$B:$B,'[10]Cells Huawei 19042026 15h'!$B:$B,"")</f>
        <v/>
      </c>
      <c r="AV278" s="9" t="str">
        <f>_xlfn.XLOOKUP(B278,'[11]cells down 19042026 9H40'!$B:$B,'[11]cells down 19042026 9H40'!$B:$B,"")</f>
        <v/>
      </c>
    </row>
    <row r="279" spans="1:48" x14ac:dyDescent="0.3">
      <c r="A279" s="1" t="s">
        <v>2828</v>
      </c>
      <c r="B279" s="8" t="s">
        <v>2829</v>
      </c>
      <c r="C279" s="3" t="str">
        <f>_xlfn.XLOOKUP(B279,'[1]daily break down'!$D:$D,'[1]daily break down'!$E:$E,"")</f>
        <v>Garoua</v>
      </c>
      <c r="D279" s="1" t="s">
        <v>11</v>
      </c>
      <c r="E279" s="1" t="s">
        <v>12</v>
      </c>
      <c r="F279" s="3" t="s">
        <v>23</v>
      </c>
      <c r="G279" s="1" t="s">
        <v>24</v>
      </c>
      <c r="H279" s="27" t="str">
        <f>_xlfn.XLOOKUP(B279,[2]CALCULATION!$B:$B,[2]CALCULATION!$H:$H,"")</f>
        <v>Huawei</v>
      </c>
      <c r="I279" s="26">
        <v>0.37168303213453069</v>
      </c>
      <c r="J279" s="26">
        <v>0</v>
      </c>
      <c r="K279" s="26">
        <v>0</v>
      </c>
      <c r="L279" s="26">
        <v>0</v>
      </c>
      <c r="M279" s="26">
        <v>1.9458962198194809</v>
      </c>
      <c r="N279" s="26">
        <v>0</v>
      </c>
      <c r="O279" s="26">
        <v>1.5058691675726885</v>
      </c>
      <c r="P279" s="114" t="s">
        <v>6362</v>
      </c>
      <c r="Q279" s="42" t="s">
        <v>5538</v>
      </c>
      <c r="R279" s="42"/>
      <c r="S279" s="41" t="str" cm="1">
        <f t="array" ref="S279">IFERROR(_xlfn.IFS(
U279="MPR ISSUE","PDH",
U279="BSS Hardware Issue","BSS",
U279="Sites strategiques, MLL, Pylone, etc.","ENVTECH",
U279="AKTIVCO DEFAUT GE &amp; POWER Cabinet","AKTIVCO",
U279="AKTIVCO Coupure ENEO &amp; Baisse de tension","AKTIVCO GRID ONLY",
U279="Coupure ENEO &amp; Baisse de tension","IHS GRID ONLY",
U279="Defaut GE &amp; POWER Cabinet","IHS",
U279="Sharing","Partners",
U279="Sites strategiques &amp; DataCenter","SST &amp; DC",
U279="Exclu","Exclu",
U279="SAT","SAT",
U279="SPARE-ISSUE","SPARE-ISSUE",
U279="Fiber CAmtel","TRANS_FO_CAMTEL",
U279="Fiber AOF","Fiber AOF",
U279="Projet OCM (HUAWEI)","TRAVAUX-HUAWEI",
U279="Projet OCM (NOKIA)","TRAVAUX-NOKIA",
U279="ACCESS-ISSUE","ACCESS-ISSUE",
U279="Projet OCM (ZTE, NOKIA, autres projets)","TRAVAUX OCM",
U279="No root CAuse","No root cause",
U279="ODU HS","PDH",
U279="IP &amp; VLAN","PDH",
U279="Warehouse HUAWEI","SPARE-ISSUE",
U279="SPARE-HS","SPARE-ISSUE",
U279="Power Telco","BSS",U279="no impacts","no impacts"
),"")</f>
        <v>No root cause</v>
      </c>
      <c r="T279" s="41" t="str" cm="1">
        <f t="array" ref="T279">IFERROR(_xlfn.IFS(
U279="MPR ISSUE","TX ISSUE",
U279="BSS Hardware Issue","RAN ISSUE",
U279="Sites strategiques, MLL, Pylone, etc.","ENVTECH",
U279="AKTIVCO DEFAUT GE &amp; POWER Cabinet","POWER ISSUE",
U279="AKTIVCO Coupure ENEO &amp; Baisse de tension","POWER ISSUE",
U279="Coupure ENEO &amp; Baisse de tension","POWER ISSUE",
U279="Defaut GE &amp; POWER Cabinet","POWER ISSUE",
U279="Sharing","POWER ISSUE",
U279="Sites strategiques &amp; DataCenter","POWER ISSUE",
U279="Exclu","Exclu",
U279="SAT","TX ISSUE",
U279="SPARE-ISSUE","SPARE-ISSUE",
U279="Fiber CAmtel","TX ISSUE",
U279="Fiber AOF","TX ISSUE",
U279="Projet OCM (HUAWEI)","TRAVAUX-HUAWEI",
U279="Projet OCM (NOKIA)","TRAVAUX -NOKIA",
U279="ACCESS-ISSUE","ACCESS-ISSUE",
U279="Projet OCM (ZTE, NOKIA, autres projets)","TRAVAUX OCM",
U279="No root CAuse","No root cause",
U279="ODU HS","TX ISSUE",
U279="IP &amp; VLAN","TX ISSUE",
U279="Warehouse HUAWEI","SPARE-ISSUE",
U279="SPARE-HS","SPARE-ISSUE",
U279="Power Telco","RAN ISSUE",U279="no impacts","no impacts"
),"")</f>
        <v>No root cause</v>
      </c>
      <c r="U279" s="68" t="s">
        <v>5691</v>
      </c>
      <c r="V279" s="41" t="str" cm="1">
        <f t="array" ref="V279">IFERROR(_xlfn.IFS(
U279="MPR ISSUE","ACTIVE",
U279="BSS Hardware Issue","ACTIVE",
U279="Sites strategiques, MLL, Pylone, etc.","PASSIVE",
U279="AKTIVCO DEFAUT GE &amp; POWER Cabinet","PASSIVE",
U279="AKTIVCO Coupure ENEO &amp; Baisse de tension","PASSIVE",
U279="Coupure ENEO &amp; Baisse de tension","PASSIVE",
U279="Defaut GE &amp; POWER Cabinet","PASSIVE",
U279="Sharing","PASSIVE",
U279="Sites strategiques &amp; DataCenter","PASSIVE",
U279="Exclu","Exclu",
U279="SAT","ACTIVE",
U279="SPARE-ISSUE","SPARE-ISSUE",
U279="Fiber CAmtel","ACTIVE",
U279="Fiber AOF","ACTIVE",
U279="Projet OCM (HUAWEI)","PLANNED WORKS",
U279="Projet OCM (NOKIA)","PLANNED WORKS",
U279="ACCESS-ISSUE","ACCESS-ISSUE",
U279="Projet OCM (ZTE, NOKIA, autres projets)","PLANNED WORKS",
U279="No root CAuse","No root cause",
U279="ODU HS","ACTIVE",
U279="IP &amp; VLAN","ACTIVE",
U279="Warehouse HUAWEI","SPARE-ISSUE",
U279="SPARE-HS","SPARE-ISSUE",
U279="Power Telco","ACTIVE", U279="no impacts","no impacts"
),"")</f>
        <v>No root cause</v>
      </c>
      <c r="W279" s="119" t="s">
        <v>6383</v>
      </c>
      <c r="X279" s="119"/>
      <c r="Y279" s="119"/>
      <c r="Z279" s="119"/>
      <c r="AA279" s="119" t="s">
        <v>6365</v>
      </c>
      <c r="AB279" s="17" t="s">
        <v>5934</v>
      </c>
      <c r="AC279" s="17" t="str">
        <f>_xlfn.XLOOKUP(B279,'INCIDENT-04-27-2026'!E:E,'INCIDENT-04-27-2026'!F:F,"")</f>
        <v/>
      </c>
      <c r="AD279" s="9"/>
      <c r="AE279" s="7" t="s">
        <v>5465</v>
      </c>
      <c r="AF279" s="6" t="str">
        <f>_xlfn.XLOOKUP(B279,'[13]Input_27-04'!$B:$B,'[13]Input_27-04'!$M:$M,"")</f>
        <v/>
      </c>
      <c r="AG279" s="7"/>
      <c r="AH279" s="3"/>
      <c r="AI279" s="18" t="str">
        <f>_xlfn.XLOOKUP(B279,'[3]Cells Huawei 27042026 10h'!$B:$B,'[3]Cells Huawei 27042026 10h'!$T:$T,"")</f>
        <v/>
      </c>
      <c r="AJ279" s="18" t="str">
        <f>_xlfn.XLOOKUP(B279,'[3]Cells Huawei 27042026 15h'!$B:$B,'[3]Cells Huawei 27042026 15h'!$T:$T,"")</f>
        <v/>
      </c>
      <c r="AK279" s="18" t="str">
        <f>_xlfn.XLOOKUP(B279,'[4]cells down 27042026 11h28'!$B:$B,'[4]cells down 27042026 11h28'!$R:$R,"")</f>
        <v/>
      </c>
      <c r="AL279" s="18" t="str">
        <f>_xlfn.XLOOKUP(B279,'[4]cells down 27042026 18h01'!$B:$B,'[4]cells down 27042026 18h01'!$R:$R,"")</f>
        <v/>
      </c>
      <c r="AM279" s="18" t="str">
        <f>_xlfn.XLOOKUP(B279,'[5]cell downs 27042026 11h'!$B:$B,'[5]cell downs 27042026 11h'!$R:$R,"")</f>
        <v/>
      </c>
      <c r="AN279" s="18" t="str">
        <f>_xlfn.XLOOKUP(B279,'[5]cell downs 27042026 17h40'!$B:$B,'[5]cell downs 27042026 17h40'!$R:$R,"")</f>
        <v/>
      </c>
      <c r="AO279" s="18" t="str">
        <f>_xlfn.XLOOKUP(B279,'[6]ALL SITES DOWN'!$D:$D,'[6]ALL SITES DOWN'!$J:$J,"")</f>
        <v/>
      </c>
      <c r="AP279" s="18" t="str">
        <f>_xlfn.XLOOKUP(B279,'[7]ALL SITES DOWN'!$D:$D,'[7]ALL SITES DOWN'!$J:$J,"")</f>
        <v>(04/27/2026 ocm ran 11h):-power status check ongoing</v>
      </c>
      <c r="AQ279" s="9" t="str">
        <f>_xlfn.XLOOKUP(B279,[8]sheet1!$AC:$AC,[8]sheet1!$AF:$AF,"")</f>
        <v/>
      </c>
      <c r="AR279" s="14"/>
      <c r="AS279" s="14" t="s">
        <v>5465</v>
      </c>
      <c r="AT279" s="14" t="str">
        <f>_xlfn.XLOOKUP(B279,'[9]cell downs 18042026 17h'!$B:$B,'[9]cell downs 18042026 17h'!$B:$B,"")</f>
        <v/>
      </c>
      <c r="AU279" s="14" t="str">
        <f>_xlfn.XLOOKUP(B279,'[10]Cells Huawei 19042026 15h'!$B:$B,'[10]Cells Huawei 19042026 15h'!$B:$B,"")</f>
        <v/>
      </c>
      <c r="AV279" s="9" t="str">
        <f>_xlfn.XLOOKUP(B279,'[11]cells down 19042026 9H40'!$B:$B,'[11]cells down 19042026 9H40'!$B:$B,"")</f>
        <v/>
      </c>
    </row>
    <row r="280" spans="1:48" hidden="1" x14ac:dyDescent="0.3">
      <c r="A280" s="1" t="s">
        <v>2566</v>
      </c>
      <c r="B280" s="8" t="s">
        <v>2567</v>
      </c>
      <c r="C280" s="3" t="str">
        <f>_xlfn.XLOOKUP(B280,'[1]daily break down'!$D:$D,'[1]daily break down'!$E:$E,"")</f>
        <v>Garoua</v>
      </c>
      <c r="D280" s="1" t="s">
        <v>21</v>
      </c>
      <c r="E280" s="1" t="s">
        <v>36</v>
      </c>
      <c r="F280" s="3" t="s">
        <v>23</v>
      </c>
      <c r="G280" s="1" t="s">
        <v>24</v>
      </c>
      <c r="H280" s="27" t="str">
        <f>_xlfn.XLOOKUP(B280,[2]CALCULATION!$B:$B,[2]CALCULATION!$H:$H,"")</f>
        <v>Huawei</v>
      </c>
      <c r="I280" s="26">
        <v>0</v>
      </c>
      <c r="J280" s="26">
        <v>0</v>
      </c>
      <c r="K280" s="26">
        <v>0</v>
      </c>
      <c r="L280" s="26">
        <v>0</v>
      </c>
      <c r="M280" s="26">
        <v>0</v>
      </c>
      <c r="N280" s="26">
        <v>0</v>
      </c>
      <c r="O280" s="26">
        <v>1.4687186994375527</v>
      </c>
      <c r="P280" s="114" t="s">
        <v>6363</v>
      </c>
      <c r="Q280" s="42" t="s">
        <v>5538</v>
      </c>
      <c r="R280" s="42"/>
      <c r="S280" s="41" t="str" cm="1">
        <f t="array" ref="S280">IFERROR(_xlfn.IFS(
U280="MPR ISSUE","PDH",
U280="BSS Hardware Issue","BSS",
U280="Sites strategiques, MLL, Pylone, etc.","ENVTECH",
U280="AKTIVCO DEFAUT GE &amp; POWER Cabinet","AKTIVCO",
U280="AKTIVCO Coupure ENEO &amp; Baisse de tension","AKTIVCO GRID ONLY",
U280="Coupure ENEO &amp; Baisse de tension","IHS GRID ONLY",
U280="Defaut GE &amp; POWER Cabinet","IHS",
U280="Sharing","Partners",
U280="Sites strategiques &amp; DataCenter","SST &amp; DC",
U280="Exclu","Exclu",
U280="SAT","SAT",
U280="SPARE-ISSUE","SPARE-ISSUE",
U280="Fiber CAmtel","TRANS_FO_CAMTEL",
U280="Fiber AOF","Fiber AOF",
U280="Projet OCM (HUAWEI)","TRAVAUX-HUAWEI",
U280="Projet OCM (NOKIA)","TRAVAUX-NOKIA",
U280="ACCESS-ISSUE","ACCESS-ISSUE",
U280="Projet OCM (ZTE, NOKIA, autres projets)","TRAVAUX OCM",
U280="No root CAuse","No root cause",
U280="ODU HS","PDH",
U280="IP &amp; VLAN","PDH",
U280="Warehouse HUAWEI","SPARE-ISSUE",
U280="SPARE-HS","SPARE-ISSUE",
U280="Power Telco","BSS",U280="no impacts","no impacts"
),"")</f>
        <v>No root cause</v>
      </c>
      <c r="T280" s="41" t="str" cm="1">
        <f t="array" ref="T280">IFERROR(_xlfn.IFS(
U280="MPR ISSUE","TX ISSUE",
U280="BSS Hardware Issue","RAN ISSUE",
U280="Sites strategiques, MLL, Pylone, etc.","ENVTECH",
U280="AKTIVCO DEFAUT GE &amp; POWER Cabinet","POWER ISSUE",
U280="AKTIVCO Coupure ENEO &amp; Baisse de tension","POWER ISSUE",
U280="Coupure ENEO &amp; Baisse de tension","POWER ISSUE",
U280="Defaut GE &amp; POWER Cabinet","POWER ISSUE",
U280="Sharing","POWER ISSUE",
U280="Sites strategiques &amp; DataCenter","POWER ISSUE",
U280="Exclu","Exclu",
U280="SAT","TX ISSUE",
U280="SPARE-ISSUE","SPARE-ISSUE",
U280="Fiber CAmtel","TX ISSUE",
U280="Fiber AOF","TX ISSUE",
U280="Projet OCM (HUAWEI)","TRAVAUX-HUAWEI",
U280="Projet OCM (NOKIA)","TRAVAUX -NOKIA",
U280="ACCESS-ISSUE","ACCESS-ISSUE",
U280="Projet OCM (ZTE, NOKIA, autres projets)","TRAVAUX OCM",
U280="No root CAuse","No root cause",
U280="ODU HS","TX ISSUE",
U280="IP &amp; VLAN","TX ISSUE",
U280="Warehouse HUAWEI","SPARE-ISSUE",
U280="SPARE-HS","SPARE-ISSUE",
U280="Power Telco","RAN ISSUE",U280="no impacts","no impacts"
),"")</f>
        <v>No root cause</v>
      </c>
      <c r="U280" s="68" t="s">
        <v>5691</v>
      </c>
      <c r="V280" s="41" t="str" cm="1">
        <f t="array" ref="V280">IFERROR(_xlfn.IFS(
U280="MPR ISSUE","ACTIVE",
U280="BSS Hardware Issue","ACTIVE",
U280="Sites strategiques, MLL, Pylone, etc.","PASSIVE",
U280="AKTIVCO DEFAUT GE &amp; POWER Cabinet","PASSIVE",
U280="AKTIVCO Coupure ENEO &amp; Baisse de tension","PASSIVE",
U280="Coupure ENEO &amp; Baisse de tension","PASSIVE",
U280="Defaut GE &amp; POWER Cabinet","PASSIVE",
U280="Sharing","PASSIVE",
U280="Sites strategiques &amp; DataCenter","PASSIVE",
U280="Exclu","Exclu",
U280="SAT","ACTIVE",
U280="SPARE-ISSUE","SPARE-ISSUE",
U280="Fiber CAmtel","ACTIVE",
U280="Fiber AOF","ACTIVE",
U280="Projet OCM (HUAWEI)","PLANNED WORKS",
U280="Projet OCM (NOKIA)","PLANNED WORKS",
U280="ACCESS-ISSUE","ACCESS-ISSUE",
U280="Projet OCM (ZTE, NOKIA, autres projets)","PLANNED WORKS",
U280="No root CAuse","No root cause",
U280="ODU HS","ACTIVE",
U280="IP &amp; VLAN","ACTIVE",
U280="Warehouse HUAWEI","SPARE-ISSUE",
U280="SPARE-HS","SPARE-ISSUE",
U280="Power Telco","ACTIVE", U280="no impacts","no impacts"
),"")</f>
        <v>No root cause</v>
      </c>
      <c r="W280" s="113"/>
      <c r="X280" s="113"/>
      <c r="Y280" s="113"/>
      <c r="Z280" s="113"/>
      <c r="AA280" s="113"/>
      <c r="AB280" s="17" t="s">
        <v>5934</v>
      </c>
      <c r="AC280" s="17" t="str">
        <f>_xlfn.XLOOKUP(B280,'INCIDENT-04-27-2026'!E:E,'INCIDENT-04-27-2026'!F:F,"")</f>
        <v/>
      </c>
      <c r="AD280" s="9"/>
      <c r="AE280" s="7" t="s">
        <v>5465</v>
      </c>
      <c r="AF280" s="6" t="str">
        <f>_xlfn.XLOOKUP(B280,'[13]Input_27-04'!$B:$B,'[13]Input_27-04'!$M:$M,"")</f>
        <v>Batterie GE déchargée</v>
      </c>
      <c r="AG280" s="7"/>
      <c r="AH280" s="3"/>
      <c r="AI280" s="18" t="str">
        <f>_xlfn.XLOOKUP(B280,'[3]Cells Huawei 27042026 10h'!$B:$B,'[3]Cells Huawei 27042026 10h'!$T:$T,"")</f>
        <v/>
      </c>
      <c r="AJ280" s="18" t="str">
        <f>_xlfn.XLOOKUP(B280,'[3]Cells Huawei 27042026 15h'!$B:$B,'[3]Cells Huawei 27042026 15h'!$T:$T,"")</f>
        <v/>
      </c>
      <c r="AK280" s="18" t="str">
        <f>_xlfn.XLOOKUP(B280,'[4]cells down 27042026 11h28'!$B:$B,'[4]cells down 27042026 11h28'!$R:$R,"")</f>
        <v/>
      </c>
      <c r="AL280" s="18" t="str">
        <f>_xlfn.XLOOKUP(B280,'[4]cells down 27042026 18h01'!$B:$B,'[4]cells down 27042026 18h01'!$R:$R,"")</f>
        <v/>
      </c>
      <c r="AM280" s="18" t="str">
        <f>_xlfn.XLOOKUP(B280,'[5]cell downs 27042026 11h'!$B:$B,'[5]cell downs 27042026 11h'!$R:$R,"")</f>
        <v/>
      </c>
      <c r="AN280" s="18" t="str">
        <f>_xlfn.XLOOKUP(B280,'[5]cell downs 27042026 17h40'!$B:$B,'[5]cell downs 27042026 17h40'!$R:$R,"")</f>
        <v/>
      </c>
      <c r="AO280" s="18" t="str">
        <f>_xlfn.XLOOKUP(B280,'[6]ALL SITES DOWN'!$D:$D,'[6]ALL SITES DOWN'!$J:$J,"")</f>
        <v/>
      </c>
      <c r="AP280" s="18" t="str">
        <f>_xlfn.XLOOKUP(B280,'[7]ALL SITES DOWN'!$D:$D,'[7]ALL SITES DOWN'!$J:$J,"")</f>
        <v>(04/27/2026 ocm ran 11h):-power status check ongoing</v>
      </c>
      <c r="AQ280" s="9" t="str">
        <f>_xlfn.XLOOKUP(B280,[8]sheet1!$AC:$AC,[8]sheet1!$AF:$AF,"")</f>
        <v/>
      </c>
      <c r="AR280" s="14"/>
      <c r="AS280" s="14" t="s">
        <v>5465</v>
      </c>
      <c r="AT280" s="14" t="str">
        <f>_xlfn.XLOOKUP(B280,'[9]cell downs 18042026 17h'!$B:$B,'[9]cell downs 18042026 17h'!$B:$B,"")</f>
        <v/>
      </c>
      <c r="AU280" s="14" t="str">
        <f>_xlfn.XLOOKUP(B280,'[10]Cells Huawei 19042026 15h'!$B:$B,'[10]Cells Huawei 19042026 15h'!$B:$B,"")</f>
        <v/>
      </c>
      <c r="AV280" s="9" t="str">
        <f>_xlfn.XLOOKUP(B280,'[11]cells down 19042026 9H40'!$B:$B,'[11]cells down 19042026 9H40'!$B:$B,"")</f>
        <v/>
      </c>
    </row>
    <row r="281" spans="1:48" hidden="1" x14ac:dyDescent="0.3">
      <c r="A281" s="1" t="s">
        <v>5236</v>
      </c>
      <c r="B281" s="8" t="s">
        <v>5237</v>
      </c>
      <c r="C281" s="3" t="str">
        <f>_xlfn.XLOOKUP(B281,'[1]daily break down'!$D:$D,'[1]daily break down'!$E:$E,"")</f>
        <v>SUD-OUEST</v>
      </c>
      <c r="D281" s="1" t="s">
        <v>11</v>
      </c>
      <c r="E281" s="1" t="s">
        <v>154</v>
      </c>
      <c r="F281" s="3" t="s">
        <v>13</v>
      </c>
      <c r="G281" s="1" t="s">
        <v>5238</v>
      </c>
      <c r="H281" s="27" t="str">
        <f>_xlfn.XLOOKUP(B281,[2]CALCULATION!$B:$B,[2]CALCULATION!$H:$H,"")</f>
        <v>HUAWEI</v>
      </c>
      <c r="I281" s="26">
        <v>1.71680463883253</v>
      </c>
      <c r="J281" s="26">
        <v>1.3561080149415152</v>
      </c>
      <c r="K281" s="26">
        <v>1.3779381508020079</v>
      </c>
      <c r="L281" s="26">
        <v>1.4748361313004199</v>
      </c>
      <c r="M281" s="26">
        <v>1.397039519679939</v>
      </c>
      <c r="N281" s="26">
        <v>1.1776323862193345</v>
      </c>
      <c r="O281" s="26">
        <v>1.3863206376111838</v>
      </c>
      <c r="P281" s="114" t="s">
        <v>6362</v>
      </c>
      <c r="Q281" s="42" t="s">
        <v>6353</v>
      </c>
      <c r="R281" s="42"/>
      <c r="S281" s="41" t="str" cm="1">
        <f t="array" ref="S281">IFERROR(_xlfn.IFS(
U281="MPR ISSUE","PDH",
U281="BSS Hardware Issue","BSS",
U281="Sites strategiques, MLL, Pylone, etc.","ENVTECH",
U281="AKTIVCO DEFAUT GE &amp; POWER Cabinet","AKTIVCO",
U281="AKTIVCO Coupure ENEO &amp; Baisse de tension","AKTIVCO GRID ONLY",
U281="Coupure ENEO &amp; Baisse de tension","IHS GRID ONLY",
U281="Defaut GE &amp; POWER Cabinet","IHS",
U281="Sharing","Partners",
U281="Sites strategiques &amp; DataCenter","SST &amp; DC",
U281="Exclu","Exclu",
U281="SAT","SAT",
U281="SPARE-ISSUE","SPARE-ISSUE",
U281="Fiber CAmtel","TRANS_FO_CAMTEL",
U281="Fiber AOF","Fiber AOF",
U281="Projet OCM (HUAWEI)","TRAVAUX-HUAWEI",
U281="Projet OCM (NOKIA)","TRAVAUX-NOKIA",
U281="ACCESS-ISSUE","ACCESS-ISSUE",
U281="Projet OCM (ZTE, NOKIA, autres projets)","TRAVAUX OCM",
U281="No root CAuse","No root cause",
U281="ODU HS","PDH",
U281="IP &amp; VLAN","PDH",
U281="Warehouse HUAWEI","SPARE-ISSUE",
U281="SPARE-HS","SPARE-ISSUE",
U281="Power Telco","BSS",U281="no impacts","no impacts"
),"")</f>
        <v>No root cause</v>
      </c>
      <c r="T281" s="41" t="str" cm="1">
        <f t="array" ref="T281">IFERROR(_xlfn.IFS(
U281="MPR ISSUE","TX ISSUE",
U281="BSS Hardware Issue","RAN ISSUE",
U281="Sites strategiques, MLL, Pylone, etc.","ENVTECH",
U281="AKTIVCO DEFAUT GE &amp; POWER Cabinet","POWER ISSUE",
U281="AKTIVCO Coupure ENEO &amp; Baisse de tension","POWER ISSUE",
U281="Coupure ENEO &amp; Baisse de tension","POWER ISSUE",
U281="Defaut GE &amp; POWER Cabinet","POWER ISSUE",
U281="Sharing","POWER ISSUE",
U281="Sites strategiques &amp; DataCenter","POWER ISSUE",
U281="Exclu","Exclu",
U281="SAT","TX ISSUE",
U281="SPARE-ISSUE","SPARE-ISSUE",
U281="Fiber CAmtel","TX ISSUE",
U281="Fiber AOF","TX ISSUE",
U281="Projet OCM (HUAWEI)","TRAVAUX-HUAWEI",
U281="Projet OCM (NOKIA)","TRAVAUX -NOKIA",
U281="ACCESS-ISSUE","ACCESS-ISSUE",
U281="Projet OCM (ZTE, NOKIA, autres projets)","TRAVAUX OCM",
U281="No root CAuse","No root cause",
U281="ODU HS","TX ISSUE",
U281="IP &amp; VLAN","TX ISSUE",
U281="Warehouse HUAWEI","SPARE-ISSUE",
U281="SPARE-HS","SPARE-ISSUE",
U281="Power Telco","RAN ISSUE",U281="no impacts","no impacts"
),"")</f>
        <v>No root cause</v>
      </c>
      <c r="U281" s="68" t="s">
        <v>5691</v>
      </c>
      <c r="V281" s="41" t="str" cm="1">
        <f t="array" ref="V281">IFERROR(_xlfn.IFS(
U281="MPR ISSUE","ACTIVE",
U281="BSS Hardware Issue","ACTIVE",
U281="Sites strategiques, MLL, Pylone, etc.","PASSIVE",
U281="AKTIVCO DEFAUT GE &amp; POWER Cabinet","PASSIVE",
U281="AKTIVCO Coupure ENEO &amp; Baisse de tension","PASSIVE",
U281="Coupure ENEO &amp; Baisse de tension","PASSIVE",
U281="Defaut GE &amp; POWER Cabinet","PASSIVE",
U281="Sharing","PASSIVE",
U281="Sites strategiques &amp; DataCenter","PASSIVE",
U281="Exclu","Exclu",
U281="SAT","ACTIVE",
U281="SPARE-ISSUE","SPARE-ISSUE",
U281="Fiber CAmtel","ACTIVE",
U281="Fiber AOF","ACTIVE",
U281="Projet OCM (HUAWEI)","PLANNED WORKS",
U281="Projet OCM (NOKIA)","PLANNED WORKS",
U281="ACCESS-ISSUE","ACCESS-ISSUE",
U281="Projet OCM (ZTE, NOKIA, autres projets)","PLANNED WORKS",
U281="No root CAuse","No root cause",
U281="ODU HS","ACTIVE",
U281="IP &amp; VLAN","ACTIVE",
U281="Warehouse HUAWEI","SPARE-ISSUE",
U281="SPARE-HS","SPARE-ISSUE",
U281="Power Telco","ACTIVE", U281="no impacts","no impacts"
),"")</f>
        <v>No root cause</v>
      </c>
      <c r="W281" s="113"/>
      <c r="X281" s="113"/>
      <c r="Y281" s="113"/>
      <c r="Z281" s="113"/>
      <c r="AA281" s="113"/>
      <c r="AB281" s="17" t="s">
        <v>5940</v>
      </c>
      <c r="AC281" s="17" t="str">
        <f>_xlfn.XLOOKUP(B281,'INCIDENT-04-27-2026'!E:E,'INCIDENT-04-27-2026'!F:F,"")</f>
        <v/>
      </c>
      <c r="AD281" s="9"/>
      <c r="AE281" s="7" t="s">
        <v>5465</v>
      </c>
      <c r="AF281" s="6" t="str">
        <f>_xlfn.XLOOKUP(B281,'[13]Input_27-04'!$B:$B,'[13]Input_27-04'!$M:$M,"")</f>
        <v/>
      </c>
      <c r="AG281" s="7"/>
      <c r="AH281" s="3"/>
      <c r="AI281" s="18" t="str">
        <f>_xlfn.XLOOKUP(B281,'[3]Cells Huawei 27042026 10h'!$B:$B,'[3]Cells Huawei 27042026 10h'!$T:$T,"")</f>
        <v/>
      </c>
      <c r="AJ281" s="18" t="str">
        <f>_xlfn.XLOOKUP(B281,'[3]Cells Huawei 27042026 15h'!$B:$B,'[3]Cells Huawei 27042026 15h'!$T:$T,"")</f>
        <v/>
      </c>
      <c r="AK281" s="18" t="str">
        <f>_xlfn.XLOOKUP(B281,'[4]cells down 27042026 11h28'!$B:$B,'[4]cells down 27042026 11h28'!$R:$R,"")</f>
        <v/>
      </c>
      <c r="AL281" s="18" t="str">
        <f>_xlfn.XLOOKUP(B281,'[4]cells down 27042026 18h01'!$B:$B,'[4]cells down 27042026 18h01'!$R:$R,"")</f>
        <v/>
      </c>
      <c r="AM281" s="18" t="str">
        <f>_xlfn.XLOOKUP(B281,'[5]cell downs 27042026 11h'!$B:$B,'[5]cell downs 27042026 11h'!$R:$R,"")</f>
        <v/>
      </c>
      <c r="AN281" s="18" t="str">
        <f>_xlfn.XLOOKUP(B281,'[5]cell downs 27042026 17h40'!$B:$B,'[5]cell downs 27042026 17h40'!$R:$R,"")</f>
        <v/>
      </c>
      <c r="AO281" s="18" t="str">
        <f>_xlfn.XLOOKUP(B281,'[6]ALL SITES DOWN'!$D:$D,'[6]ALL SITES DOWN'!$J:$J,"")</f>
        <v>(04/27/2026 ocm ran 17h):-power status check ongoing</v>
      </c>
      <c r="AP281" s="18" t="str">
        <f>_xlfn.XLOOKUP(B281,'[7]ALL SITES DOWN'!$D:$D,'[7]ALL SITES DOWN'!$J:$J,"")</f>
        <v/>
      </c>
      <c r="AQ281" s="9" t="str">
        <f>_xlfn.XLOOKUP(B281,[8]sheet1!$AC:$AC,[8]sheet1!$AF:$AF,"")</f>
        <v/>
      </c>
      <c r="AR281" s="14"/>
      <c r="AS281" s="14" t="s">
        <v>5465</v>
      </c>
      <c r="AT281" s="14" t="str">
        <f>_xlfn.XLOOKUP(B281,'[9]cell downs 18042026 17h'!$B:$B,'[9]cell downs 18042026 17h'!$B:$B,"")</f>
        <v/>
      </c>
      <c r="AU281" s="14" t="str">
        <f>_xlfn.XLOOKUP(B281,'[10]Cells Huawei 19042026 15h'!$B:$B,'[10]Cells Huawei 19042026 15h'!$B:$B,"")</f>
        <v/>
      </c>
      <c r="AV281" s="9" t="str">
        <f>_xlfn.XLOOKUP(B281,'[11]cells down 19042026 9H40'!$B:$B,'[11]cells down 19042026 9H40'!$B:$B,"")</f>
        <v/>
      </c>
    </row>
    <row r="282" spans="1:48" x14ac:dyDescent="0.3">
      <c r="A282" s="1" t="s">
        <v>609</v>
      </c>
      <c r="B282" s="8" t="s">
        <v>610</v>
      </c>
      <c r="C282" s="3" t="str">
        <f>_xlfn.XLOOKUP(B282,'[1]daily break down'!$D:$D,'[1]daily break down'!$E:$E,"")</f>
        <v>Yaounde</v>
      </c>
      <c r="D282" s="1" t="s">
        <v>11</v>
      </c>
      <c r="E282" s="1" t="s">
        <v>12</v>
      </c>
      <c r="F282" s="3" t="s">
        <v>37</v>
      </c>
      <c r="G282" s="1" t="s">
        <v>38</v>
      </c>
      <c r="H282" s="29" t="str">
        <f>_xlfn.XLOOKUP(B282,[2]CALCULATION!$B:$B,[2]CALCULATION!$H:$H,"")</f>
        <v>ZTE</v>
      </c>
      <c r="I282" s="26">
        <v>0</v>
      </c>
      <c r="J282" s="26">
        <v>2.5585668301786617</v>
      </c>
      <c r="K282" s="26">
        <v>29.474696304286415</v>
      </c>
      <c r="L282" s="26">
        <v>7.6301318654350503</v>
      </c>
      <c r="M282" s="26">
        <v>49.764487790818777</v>
      </c>
      <c r="N282" s="26">
        <v>32.899156186774654</v>
      </c>
      <c r="O282" s="26">
        <v>1.3820937240499598</v>
      </c>
      <c r="P282" s="114" t="s">
        <v>6362</v>
      </c>
      <c r="Q282" s="42" t="s">
        <v>5538</v>
      </c>
      <c r="R282" s="42"/>
      <c r="S282" s="41" t="str" cm="1">
        <f t="array" ref="S282">IFERROR(_xlfn.IFS(
U282="MPR ISSUE","PDH",
U282="BSS Hardware Issue","BSS",
U282="Sites strategiques, MLL, Pylone, etc.","ENVTECH",
U282="AKTIVCO DEFAUT GE &amp; POWER Cabinet","AKTIVCO",
U282="AKTIVCO Coupure ENEO &amp; Baisse de tension","AKTIVCO GRID ONLY",
U282="Coupure ENEO &amp; Baisse de tension","IHS GRID ONLY",
U282="Defaut GE &amp; POWER Cabinet","IHS",
U282="Sharing","Partners",
U282="Sites strategiques &amp; DataCenter","SST &amp; DC",
U282="Exclu","Exclu",
U282="SAT","SAT",
U282="SPARE-ISSUE","SPARE-ISSUE",
U282="Fiber CAmtel","TRANS_FO_CAMTEL",
U282="Fiber AOF","Fiber AOF",
U282="Projet OCM (HUAWEI)","TRAVAUX-HUAWEI",
U282="Projet OCM (NOKIA)","TRAVAUX-NOKIA",
U282="ACCESS-ISSUE","ACCESS-ISSUE",
U282="Projet OCM (ZTE, NOKIA, autres projets)","TRAVAUX OCM",
U282="No root CAuse","No root cause",
U282="ODU HS","PDH",
U282="IP &amp; VLAN","PDH",
U282="Warehouse HUAWEI","SPARE-ISSUE",
U282="SPARE-HS","SPARE-ISSUE",
U282="Power Telco","BSS",U282="no impacts","no impacts"
),"")</f>
        <v>No root cause</v>
      </c>
      <c r="T282" s="41" t="str" cm="1">
        <f t="array" ref="T282">IFERROR(_xlfn.IFS(
U282="MPR ISSUE","TX ISSUE",
U282="BSS Hardware Issue","RAN ISSUE",
U282="Sites strategiques, MLL, Pylone, etc.","ENVTECH",
U282="AKTIVCO DEFAUT GE &amp; POWER Cabinet","POWER ISSUE",
U282="AKTIVCO Coupure ENEO &amp; Baisse de tension","POWER ISSUE",
U282="Coupure ENEO &amp; Baisse de tension","POWER ISSUE",
U282="Defaut GE &amp; POWER Cabinet","POWER ISSUE",
U282="Sharing","POWER ISSUE",
U282="Sites strategiques &amp; DataCenter","POWER ISSUE",
U282="Exclu","Exclu",
U282="SAT","TX ISSUE",
U282="SPARE-ISSUE","SPARE-ISSUE",
U282="Fiber CAmtel","TX ISSUE",
U282="Fiber AOF","TX ISSUE",
U282="Projet OCM (HUAWEI)","TRAVAUX-HUAWEI",
U282="Projet OCM (NOKIA)","TRAVAUX -NOKIA",
U282="ACCESS-ISSUE","ACCESS-ISSUE",
U282="Projet OCM (ZTE, NOKIA, autres projets)","TRAVAUX OCM",
U282="No root CAuse","No root cause",
U282="ODU HS","TX ISSUE",
U282="IP &amp; VLAN","TX ISSUE",
U282="Warehouse HUAWEI","SPARE-ISSUE",
U282="SPARE-HS","SPARE-ISSUE",
U282="Power Telco","RAN ISSUE",U282="no impacts","no impacts"
),"")</f>
        <v>No root cause</v>
      </c>
      <c r="U282" s="68" t="s">
        <v>5691</v>
      </c>
      <c r="V282" s="41" t="str" cm="1">
        <f t="array" ref="V282">IFERROR(_xlfn.IFS(
U282="MPR ISSUE","ACTIVE",
U282="BSS Hardware Issue","ACTIVE",
U282="Sites strategiques, MLL, Pylone, etc.","PASSIVE",
U282="AKTIVCO DEFAUT GE &amp; POWER Cabinet","PASSIVE",
U282="AKTIVCO Coupure ENEO &amp; Baisse de tension","PASSIVE",
U282="Coupure ENEO &amp; Baisse de tension","PASSIVE",
U282="Defaut GE &amp; POWER Cabinet","PASSIVE",
U282="Sharing","PASSIVE",
U282="Sites strategiques &amp; DataCenter","PASSIVE",
U282="Exclu","Exclu",
U282="SAT","ACTIVE",
U282="SPARE-ISSUE","SPARE-ISSUE",
U282="Fiber CAmtel","ACTIVE",
U282="Fiber AOF","ACTIVE",
U282="Projet OCM (HUAWEI)","PLANNED WORKS",
U282="Projet OCM (NOKIA)","PLANNED WORKS",
U282="ACCESS-ISSUE","ACCESS-ISSUE",
U282="Projet OCM (ZTE, NOKIA, autres projets)","PLANNED WORKS",
U282="No root CAuse","No root cause",
U282="ODU HS","ACTIVE",
U282="IP &amp; VLAN","ACTIVE",
U282="Warehouse HUAWEI","SPARE-ISSUE",
U282="SPARE-HS","SPARE-ISSUE",
U282="Power Telco","ACTIVE", U282="no impacts","no impacts"
),"")</f>
        <v>No root cause</v>
      </c>
      <c r="W282" s="119" t="s">
        <v>6383</v>
      </c>
      <c r="X282" s="119"/>
      <c r="Y282" s="119"/>
      <c r="Z282" s="119"/>
      <c r="AA282" s="119"/>
      <c r="AB282" s="17" t="s">
        <v>5465</v>
      </c>
      <c r="AC282" s="17" t="str">
        <f>_xlfn.XLOOKUP(B282,'INCIDENT-04-27-2026'!E:E,'INCIDENT-04-27-2026'!F:F,"")</f>
        <v/>
      </c>
      <c r="AD282" s="9"/>
      <c r="AE282" s="7" t="s">
        <v>5465</v>
      </c>
      <c r="AF282" s="6" t="str">
        <f>_xlfn.XLOOKUP(B282,'[13]Input_27-04'!$B:$B,'[13]Input_27-04'!$M:$M,"")</f>
        <v/>
      </c>
      <c r="AG282" s="7"/>
      <c r="AH282" s="3"/>
      <c r="AI282" s="18" t="str">
        <f>_xlfn.XLOOKUP(B282,'[3]Cells Huawei 27042026 10h'!$B:$B,'[3]Cells Huawei 27042026 10h'!$T:$T,"")</f>
        <v/>
      </c>
      <c r="AJ282" s="18" t="str">
        <f>_xlfn.XLOOKUP(B282,'[3]Cells Huawei 27042026 15h'!$B:$B,'[3]Cells Huawei 27042026 15h'!$T:$T,"")</f>
        <v/>
      </c>
      <c r="AK282" s="18" t="str">
        <f>_xlfn.XLOOKUP(B282,'[4]cells down 27042026 11h28'!$B:$B,'[4]cells down 27042026 11h28'!$R:$R,"")</f>
        <v/>
      </c>
      <c r="AL282" s="18" t="str">
        <f>_xlfn.XLOOKUP(B282,'[4]cells down 27042026 18h01'!$B:$B,'[4]cells down 27042026 18h01'!$R:$R,"")</f>
        <v/>
      </c>
      <c r="AM282" s="18" t="str">
        <f>_xlfn.XLOOKUP(B282,'[5]cell downs 27042026 11h'!$B:$B,'[5]cell downs 27042026 11h'!$R:$R,"")</f>
        <v/>
      </c>
      <c r="AN282" s="18" t="str">
        <f>_xlfn.XLOOKUP(B282,'[5]cell downs 27042026 17h40'!$B:$B,'[5]cell downs 27042026 17h40'!$R:$R,"")</f>
        <v/>
      </c>
      <c r="AO282" s="18" t="str">
        <f>_xlfn.XLOOKUP(B282,'[6]ALL SITES DOWN'!$D:$D,'[6]ALL SITES DOWN'!$J:$J,"")</f>
        <v/>
      </c>
      <c r="AP282" s="18" t="str">
        <f>_xlfn.XLOOKUP(B282,'[7]ALL SITES DOWN'!$D:$D,'[7]ALL SITES DOWN'!$J:$J,"")</f>
        <v/>
      </c>
      <c r="AQ282" s="9" t="str">
        <f>_xlfn.XLOOKUP(B282,[8]sheet1!$AC:$AC,[8]sheet1!$AF:$AF,"")</f>
        <v/>
      </c>
      <c r="AR282" s="14"/>
      <c r="AS282" s="14" t="s">
        <v>5465</v>
      </c>
      <c r="AT282" s="14" t="str">
        <f>_xlfn.XLOOKUP(B282,'[9]cell downs 18042026 17h'!$B:$B,'[9]cell downs 18042026 17h'!$B:$B,"")</f>
        <v/>
      </c>
      <c r="AU282" s="14" t="str">
        <f>_xlfn.XLOOKUP(B282,'[10]Cells Huawei 19042026 15h'!$B:$B,'[10]Cells Huawei 19042026 15h'!$B:$B,"")</f>
        <v/>
      </c>
      <c r="AV282" s="9" t="str">
        <f>_xlfn.XLOOKUP(B282,'[11]cells down 19042026 9H40'!$B:$B,'[11]cells down 19042026 9H40'!$B:$B,"")</f>
        <v/>
      </c>
    </row>
    <row r="283" spans="1:48" x14ac:dyDescent="0.3">
      <c r="A283" s="1" t="s">
        <v>172</v>
      </c>
      <c r="B283" s="8" t="s">
        <v>173</v>
      </c>
      <c r="C283" s="3" t="str">
        <f>_xlfn.XLOOKUP(B283,'[1]daily break down'!$D:$D,'[1]daily break down'!$E:$E,"")</f>
        <v>Garoua</v>
      </c>
      <c r="D283" s="1" t="s">
        <v>11</v>
      </c>
      <c r="E283" s="1" t="s">
        <v>12</v>
      </c>
      <c r="F283" s="3" t="s">
        <v>23</v>
      </c>
      <c r="G283" s="1" t="s">
        <v>24</v>
      </c>
      <c r="H283" s="27" t="str">
        <f>_xlfn.XLOOKUP(B283,[2]CALCULATION!$B:$B,[2]CALCULATION!$H:$H,"")</f>
        <v>Huawei</v>
      </c>
      <c r="I283" s="26">
        <v>6.5989789774364843E-3</v>
      </c>
      <c r="J283" s="26">
        <v>0</v>
      </c>
      <c r="K283" s="26">
        <v>0.9680880510682498</v>
      </c>
      <c r="L283" s="26">
        <v>0</v>
      </c>
      <c r="M283" s="26">
        <v>0</v>
      </c>
      <c r="N283" s="26">
        <v>2.0168798315227159</v>
      </c>
      <c r="O283" s="26">
        <v>1.3658459677028134</v>
      </c>
      <c r="P283" s="114" t="s">
        <v>6362</v>
      </c>
      <c r="Q283" s="42" t="s">
        <v>5538</v>
      </c>
      <c r="R283" s="42"/>
      <c r="S283" s="41" t="str" cm="1">
        <f t="array" ref="S283">IFERROR(_xlfn.IFS(
U283="MPR ISSUE","PDH",
U283="BSS Hardware Issue","BSS",
U283="Sites strategiques, MLL, Pylone, etc.","ENVTECH",
U283="AKTIVCO DEFAUT GE &amp; POWER Cabinet","AKTIVCO",
U283="AKTIVCO Coupure ENEO &amp; Baisse de tension","AKTIVCO GRID ONLY",
U283="Coupure ENEO &amp; Baisse de tension","IHS GRID ONLY",
U283="Defaut GE &amp; POWER Cabinet","IHS",
U283="Sharing","Partners",
U283="Sites strategiques &amp; DataCenter","SST &amp; DC",
U283="Exclu","Exclu",
U283="SAT","SAT",
U283="SPARE-ISSUE","SPARE-ISSUE",
U283="Fiber CAmtel","TRANS_FO_CAMTEL",
U283="Fiber AOF","Fiber AOF",
U283="Projet OCM (HUAWEI)","TRAVAUX-HUAWEI",
U283="Projet OCM (NOKIA)","TRAVAUX-NOKIA",
U283="ACCESS-ISSUE","ACCESS-ISSUE",
U283="Projet OCM (ZTE, NOKIA, autres projets)","TRAVAUX OCM",
U283="No root CAuse","No root cause",
U283="ODU HS","PDH",
U283="IP &amp; VLAN","PDH",
U283="Warehouse HUAWEI","SPARE-ISSUE",
U283="SPARE-HS","SPARE-ISSUE",
U283="Power Telco","BSS",U283="no impacts","no impacts"
),"")</f>
        <v>No root cause</v>
      </c>
      <c r="T283" s="41" t="str" cm="1">
        <f t="array" ref="T283">IFERROR(_xlfn.IFS(
U283="MPR ISSUE","TX ISSUE",
U283="BSS Hardware Issue","RAN ISSUE",
U283="Sites strategiques, MLL, Pylone, etc.","ENVTECH",
U283="AKTIVCO DEFAUT GE &amp; POWER Cabinet","POWER ISSUE",
U283="AKTIVCO Coupure ENEO &amp; Baisse de tension","POWER ISSUE",
U283="Coupure ENEO &amp; Baisse de tension","POWER ISSUE",
U283="Defaut GE &amp; POWER Cabinet","POWER ISSUE",
U283="Sharing","POWER ISSUE",
U283="Sites strategiques &amp; DataCenter","POWER ISSUE",
U283="Exclu","Exclu",
U283="SAT","TX ISSUE",
U283="SPARE-ISSUE","SPARE-ISSUE",
U283="Fiber CAmtel","TX ISSUE",
U283="Fiber AOF","TX ISSUE",
U283="Projet OCM (HUAWEI)","TRAVAUX-HUAWEI",
U283="Projet OCM (NOKIA)","TRAVAUX -NOKIA",
U283="ACCESS-ISSUE","ACCESS-ISSUE",
U283="Projet OCM (ZTE, NOKIA, autres projets)","TRAVAUX OCM",
U283="No root CAuse","No root cause",
U283="ODU HS","TX ISSUE",
U283="IP &amp; VLAN","TX ISSUE",
U283="Warehouse HUAWEI","SPARE-ISSUE",
U283="SPARE-HS","SPARE-ISSUE",
U283="Power Telco","RAN ISSUE",U283="no impacts","no impacts"
),"")</f>
        <v>No root cause</v>
      </c>
      <c r="U283" s="68" t="s">
        <v>5691</v>
      </c>
      <c r="V283" s="41" t="str" cm="1">
        <f t="array" ref="V283">IFERROR(_xlfn.IFS(
U283="MPR ISSUE","ACTIVE",
U283="BSS Hardware Issue","ACTIVE",
U283="Sites strategiques, MLL, Pylone, etc.","PASSIVE",
U283="AKTIVCO DEFAUT GE &amp; POWER Cabinet","PASSIVE",
U283="AKTIVCO Coupure ENEO &amp; Baisse de tension","PASSIVE",
U283="Coupure ENEO &amp; Baisse de tension","PASSIVE",
U283="Defaut GE &amp; POWER Cabinet","PASSIVE",
U283="Sharing","PASSIVE",
U283="Sites strategiques &amp; DataCenter","PASSIVE",
U283="Exclu","Exclu",
U283="SAT","ACTIVE",
U283="SPARE-ISSUE","SPARE-ISSUE",
U283="Fiber CAmtel","ACTIVE",
U283="Fiber AOF","ACTIVE",
U283="Projet OCM (HUAWEI)","PLANNED WORKS",
U283="Projet OCM (NOKIA)","PLANNED WORKS",
U283="ACCESS-ISSUE","ACCESS-ISSUE",
U283="Projet OCM (ZTE, NOKIA, autres projets)","PLANNED WORKS",
U283="No root CAuse","No root cause",
U283="ODU HS","ACTIVE",
U283="IP &amp; VLAN","ACTIVE",
U283="Warehouse HUAWEI","SPARE-ISSUE",
U283="SPARE-HS","SPARE-ISSUE",
U283="Power Telco","ACTIVE", U283="no impacts","no impacts"
),"")</f>
        <v>No root cause</v>
      </c>
      <c r="W283" s="119" t="s">
        <v>6383</v>
      </c>
      <c r="X283" s="119"/>
      <c r="Y283" s="119"/>
      <c r="Z283" s="119"/>
      <c r="AA283" s="119"/>
      <c r="AB283" s="17" t="s">
        <v>5465</v>
      </c>
      <c r="AC283" s="17" t="str">
        <f>_xlfn.XLOOKUP(B283,'INCIDENT-04-27-2026'!E:E,'INCIDENT-04-27-2026'!F:F,"")</f>
        <v/>
      </c>
      <c r="AD283" s="9"/>
      <c r="AE283" s="7" t="s">
        <v>5465</v>
      </c>
      <c r="AF283" s="6" t="str">
        <f>_xlfn.XLOOKUP(B283,'[13]Input_27-04'!$B:$B,'[13]Input_27-04'!$M:$M,"")</f>
        <v/>
      </c>
      <c r="AG283" s="7"/>
      <c r="AH283" s="3"/>
      <c r="AI283" s="18" t="str">
        <f>_xlfn.XLOOKUP(B283,'[3]Cells Huawei 27042026 10h'!$B:$B,'[3]Cells Huawei 27042026 10h'!$T:$T,"")</f>
        <v/>
      </c>
      <c r="AJ283" s="18" t="str">
        <f>_xlfn.XLOOKUP(B283,'[3]Cells Huawei 27042026 15h'!$B:$B,'[3]Cells Huawei 27042026 15h'!$T:$T,"")</f>
        <v/>
      </c>
      <c r="AK283" s="18" t="str">
        <f>_xlfn.XLOOKUP(B283,'[4]cells down 27042026 11h28'!$B:$B,'[4]cells down 27042026 11h28'!$R:$R,"")</f>
        <v/>
      </c>
      <c r="AL283" s="18" t="str">
        <f>_xlfn.XLOOKUP(B283,'[4]cells down 27042026 18h01'!$B:$B,'[4]cells down 27042026 18h01'!$R:$R,"")</f>
        <v/>
      </c>
      <c r="AM283" s="18" t="str">
        <f>_xlfn.XLOOKUP(B283,'[5]cell downs 27042026 11h'!$B:$B,'[5]cell downs 27042026 11h'!$R:$R,"")</f>
        <v/>
      </c>
      <c r="AN283" s="18" t="str">
        <f>_xlfn.XLOOKUP(B283,'[5]cell downs 27042026 17h40'!$B:$B,'[5]cell downs 27042026 17h40'!$R:$R,"")</f>
        <v/>
      </c>
      <c r="AO283" s="18" t="str">
        <f>_xlfn.XLOOKUP(B283,'[6]ALL SITES DOWN'!$D:$D,'[6]ALL SITES DOWN'!$J:$J,"")</f>
        <v/>
      </c>
      <c r="AP283" s="18" t="str">
        <f>_xlfn.XLOOKUP(B283,'[7]ALL SITES DOWN'!$D:$D,'[7]ALL SITES DOWN'!$J:$J,"")</f>
        <v/>
      </c>
      <c r="AQ283" s="9" t="str">
        <f>_xlfn.XLOOKUP(B283,[8]sheet1!$AC:$AC,[8]sheet1!$AF:$AF,"")</f>
        <v/>
      </c>
      <c r="AR283" s="14"/>
      <c r="AS283" s="14" t="s">
        <v>5465</v>
      </c>
      <c r="AT283" s="14" t="str">
        <f>_xlfn.XLOOKUP(B283,'[9]cell downs 18042026 17h'!$B:$B,'[9]cell downs 18042026 17h'!$B:$B,"")</f>
        <v/>
      </c>
      <c r="AU283" s="14" t="str">
        <f>_xlfn.XLOOKUP(B283,'[10]Cells Huawei 19042026 15h'!$B:$B,'[10]Cells Huawei 19042026 15h'!$B:$B,"")</f>
        <v/>
      </c>
      <c r="AV283" s="9" t="str">
        <f>_xlfn.XLOOKUP(B283,'[11]cells down 19042026 9H40'!$B:$B,'[11]cells down 19042026 9H40'!$B:$B,"")</f>
        <v/>
      </c>
    </row>
    <row r="284" spans="1:48" hidden="1" x14ac:dyDescent="0.3">
      <c r="A284" s="1" t="s">
        <v>5292</v>
      </c>
      <c r="B284" s="8" t="s">
        <v>5293</v>
      </c>
      <c r="C284" s="3" t="str">
        <f>_xlfn.XLOOKUP(B284,'[1]daily break down'!$D:$D,'[1]daily break down'!$E:$E,"")</f>
        <v>NORD-OUEST</v>
      </c>
      <c r="D284" s="1" t="s">
        <v>11</v>
      </c>
      <c r="E284" s="1" t="s">
        <v>154</v>
      </c>
      <c r="F284" s="3" t="s">
        <v>51</v>
      </c>
      <c r="G284" s="1" t="s">
        <v>5294</v>
      </c>
      <c r="H284" s="27" t="str">
        <f>_xlfn.XLOOKUP(B284,[2]CALCULATION!$B:$B,[2]CALCULATION!$H:$H,"")</f>
        <v>HUAWEI</v>
      </c>
      <c r="I284" s="26">
        <v>3.4150607962149682</v>
      </c>
      <c r="J284" s="26">
        <v>4.5934244206453156</v>
      </c>
      <c r="K284" s="26">
        <v>4.6228522998690194</v>
      </c>
      <c r="L284" s="26">
        <v>4.6228522998690194</v>
      </c>
      <c r="M284" s="26">
        <v>4.6228522998690194</v>
      </c>
      <c r="N284" s="26">
        <v>3.5137779547017547</v>
      </c>
      <c r="O284" s="26">
        <v>1.3585157505143637</v>
      </c>
      <c r="P284" s="114" t="s">
        <v>6362</v>
      </c>
      <c r="Q284" s="42" t="s">
        <v>6353</v>
      </c>
      <c r="R284" s="42"/>
      <c r="S284" s="41" t="str" cm="1">
        <f t="array" ref="S284">IFERROR(_xlfn.IFS(
U284="MPR ISSUE","PDH",
U284="BSS Hardware Issue","BSS",
U284="Sites strategiques, MLL, Pylone, etc.","ENVTECH",
U284="AKTIVCO DEFAUT GE &amp; POWER Cabinet","AKTIVCO",
U284="AKTIVCO Coupure ENEO &amp; Baisse de tension","AKTIVCO GRID ONLY",
U284="Coupure ENEO &amp; Baisse de tension","IHS GRID ONLY",
U284="Defaut GE &amp; POWER Cabinet","IHS",
U284="Sharing","Partners",
U284="Sites strategiques &amp; DataCenter","SST &amp; DC",
U284="Exclu","Exclu",
U284="SAT","SAT",
U284="SPARE-ISSUE","SPARE-ISSUE",
U284="Fiber CAmtel","TRANS_FO_CAMTEL",
U284="Fiber AOF","Fiber AOF",
U284="Projet OCM (HUAWEI)","TRAVAUX-HUAWEI",
U284="Projet OCM (NOKIA)","TRAVAUX-NOKIA",
U284="ACCESS-ISSUE","ACCESS-ISSUE",
U284="Projet OCM (ZTE, NOKIA, autres projets)","TRAVAUX OCM",
U284="No root CAuse","No root cause",
U284="ODU HS","PDH",
U284="IP &amp; VLAN","PDH",
U284="Warehouse HUAWEI","SPARE-ISSUE",
U284="SPARE-HS","SPARE-ISSUE",
U284="Power Telco","BSS",U284="no impacts","no impacts"
),"")</f>
        <v/>
      </c>
      <c r="T284" s="41" t="str" cm="1">
        <f t="array" ref="T284">IFERROR(_xlfn.IFS(
U284="MPR ISSUE","TX ISSUE",
U284="BSS Hardware Issue","RAN ISSUE",
U284="Sites strategiques, MLL, Pylone, etc.","ENVTECH",
U284="AKTIVCO DEFAUT GE &amp; POWER Cabinet","POWER ISSUE",
U284="AKTIVCO Coupure ENEO &amp; Baisse de tension","POWER ISSUE",
U284="Coupure ENEO &amp; Baisse de tension","POWER ISSUE",
U284="Defaut GE &amp; POWER Cabinet","POWER ISSUE",
U284="Sharing","POWER ISSUE",
U284="Sites strategiques &amp; DataCenter","POWER ISSUE",
U284="Exclu","Exclu",
U284="SAT","TX ISSUE",
U284="SPARE-ISSUE","SPARE-ISSUE",
U284="Fiber CAmtel","TX ISSUE",
U284="Fiber AOF","TX ISSUE",
U284="Projet OCM (HUAWEI)","TRAVAUX-HUAWEI",
U284="Projet OCM (NOKIA)","TRAVAUX -NOKIA",
U284="ACCESS-ISSUE","ACCESS-ISSUE",
U284="Projet OCM (ZTE, NOKIA, autres projets)","TRAVAUX OCM",
U284="No root CAuse","No root cause",
U284="ODU HS","TX ISSUE",
U284="IP &amp; VLAN","TX ISSUE",
U284="Warehouse HUAWEI","SPARE-ISSUE",
U284="SPARE-HS","SPARE-ISSUE",
U284="Power Telco","RAN ISSUE",U284="no impacts","no impacts"
),"")</f>
        <v/>
      </c>
      <c r="U284" s="68"/>
      <c r="V284" s="41" t="str" cm="1">
        <f t="array" ref="V284">IFERROR(_xlfn.IFS(
U284="MPR ISSUE","ACTIVE",
U284="BSS Hardware Issue","ACTIVE",
U284="Sites strategiques, MLL, Pylone, etc.","PASSIVE",
U284="AKTIVCO DEFAUT GE &amp; POWER Cabinet","PASSIVE",
U284="AKTIVCO Coupure ENEO &amp; Baisse de tension","PASSIVE",
U284="Coupure ENEO &amp; Baisse de tension","PASSIVE",
U284="Defaut GE &amp; POWER Cabinet","PASSIVE",
U284="Sharing","PASSIVE",
U284="Sites strategiques &amp; DataCenter","PASSIVE",
U284="Exclu","Exclu",
U284="SAT","ACTIVE",
U284="SPARE-ISSUE","SPARE-ISSUE",
U284="Fiber CAmtel","ACTIVE",
U284="Fiber AOF","ACTIVE",
U284="Projet OCM (HUAWEI)","PLANNED WORKS",
U284="Projet OCM (NOKIA)","PLANNED WORKS",
U284="ACCESS-ISSUE","ACCESS-ISSUE",
U284="Projet OCM (ZTE, NOKIA, autres projets)","PLANNED WORKS",
U284="No root CAuse","No root cause",
U284="ODU HS","ACTIVE",
U284="IP &amp; VLAN","ACTIVE",
U284="Warehouse HUAWEI","SPARE-ISSUE",
U284="SPARE-HS","SPARE-ISSUE",
U284="Power Telco","ACTIVE", U284="no impacts","no impacts"
),"")</f>
        <v/>
      </c>
      <c r="W284" s="113"/>
      <c r="X284" s="113"/>
      <c r="Y284" s="113"/>
      <c r="Z284" s="113"/>
      <c r="AA284" s="113"/>
      <c r="AB284" s="17" t="s">
        <v>5465</v>
      </c>
      <c r="AC284" s="17" t="str">
        <f>_xlfn.XLOOKUP(B284,'INCIDENT-04-27-2026'!E:E,'INCIDENT-04-27-2026'!F:F,"")</f>
        <v/>
      </c>
      <c r="AD284" s="9"/>
      <c r="AE284" s="7" t="s">
        <v>5465</v>
      </c>
      <c r="AF284" s="6" t="str">
        <f>_xlfn.XLOOKUP(B284,'[13]Input_27-04'!$B:$B,'[13]Input_27-04'!$M:$M,"")</f>
        <v/>
      </c>
      <c r="AG284" s="7"/>
      <c r="AH284" s="3"/>
      <c r="AI284" s="18" t="str">
        <f>_xlfn.XLOOKUP(B284,'[3]Cells Huawei 27042026 10h'!$B:$B,'[3]Cells Huawei 27042026 10h'!$T:$T,"")</f>
        <v/>
      </c>
      <c r="AJ284" s="18" t="str">
        <f>_xlfn.XLOOKUP(B284,'[3]Cells Huawei 27042026 15h'!$B:$B,'[3]Cells Huawei 27042026 15h'!$T:$T,"")</f>
        <v/>
      </c>
      <c r="AK284" s="18" t="str">
        <f>_xlfn.XLOOKUP(B284,'[4]cells down 27042026 11h28'!$B:$B,'[4]cells down 27042026 11h28'!$R:$R,"")</f>
        <v/>
      </c>
      <c r="AL284" s="18" t="str">
        <f>_xlfn.XLOOKUP(B284,'[4]cells down 27042026 18h01'!$B:$B,'[4]cells down 27042026 18h01'!$R:$R,"")</f>
        <v/>
      </c>
      <c r="AM284" s="18" t="str">
        <f>_xlfn.XLOOKUP(B284,'[5]cell downs 27042026 11h'!$B:$B,'[5]cell downs 27042026 11h'!$R:$R,"")</f>
        <v/>
      </c>
      <c r="AN284" s="18" t="str">
        <f>_xlfn.XLOOKUP(B284,'[5]cell downs 27042026 17h40'!$B:$B,'[5]cell downs 27042026 17h40'!$R:$R,"")</f>
        <v/>
      </c>
      <c r="AO284" s="18" t="str">
        <f>_xlfn.XLOOKUP(B284,'[6]ALL SITES DOWN'!$D:$D,'[6]ALL SITES DOWN'!$J:$J,"")</f>
        <v/>
      </c>
      <c r="AP284" s="18" t="str">
        <f>_xlfn.XLOOKUP(B284,'[7]ALL SITES DOWN'!$D:$D,'[7]ALL SITES DOWN'!$J:$J,"")</f>
        <v/>
      </c>
      <c r="AQ284" s="9" t="str">
        <f>_xlfn.XLOOKUP(B284,[8]sheet1!$AC:$AC,[8]sheet1!$AF:$AF,"")</f>
        <v/>
      </c>
      <c r="AR284" s="14"/>
      <c r="AS284" s="14" t="s">
        <v>5465</v>
      </c>
      <c r="AT284" s="14" t="str">
        <f>_xlfn.XLOOKUP(B284,'[9]cell downs 18042026 17h'!$B:$B,'[9]cell downs 18042026 17h'!$B:$B,"")</f>
        <v/>
      </c>
      <c r="AU284" s="14" t="str">
        <f>_xlfn.XLOOKUP(B284,'[10]Cells Huawei 19042026 15h'!$B:$B,'[10]Cells Huawei 19042026 15h'!$B:$B,"")</f>
        <v/>
      </c>
      <c r="AV284" s="9" t="str">
        <f>_xlfn.XLOOKUP(B284,'[11]cells down 19042026 9H40'!$B:$B,'[11]cells down 19042026 9H40'!$B:$B,"")</f>
        <v/>
      </c>
    </row>
    <row r="285" spans="1:48" hidden="1" x14ac:dyDescent="0.3">
      <c r="A285" s="1" t="s">
        <v>67</v>
      </c>
      <c r="B285" s="8" t="s">
        <v>68</v>
      </c>
      <c r="C285" s="3" t="str">
        <f>_xlfn.XLOOKUP(B285,'[1]daily break down'!$D:$D,'[1]daily break down'!$E:$E,"")</f>
        <v>CENTRE</v>
      </c>
      <c r="D285" s="1" t="s">
        <v>11</v>
      </c>
      <c r="E285" s="1" t="s">
        <v>12</v>
      </c>
      <c r="F285" s="3" t="s">
        <v>69</v>
      </c>
      <c r="G285" s="1" t="s">
        <v>70</v>
      </c>
      <c r="H285" s="29" t="str">
        <f>_xlfn.XLOOKUP(B285,[2]CALCULATION!$B:$B,[2]CALCULATION!$H:$H,"")</f>
        <v>ZTE</v>
      </c>
      <c r="I285" s="26">
        <v>0</v>
      </c>
      <c r="J285" s="26">
        <v>2.9078311688682272</v>
      </c>
      <c r="K285" s="26">
        <v>0</v>
      </c>
      <c r="L285" s="26">
        <v>0</v>
      </c>
      <c r="M285" s="26">
        <v>0</v>
      </c>
      <c r="N285" s="26">
        <v>0</v>
      </c>
      <c r="O285" s="26">
        <v>1.3347950963522275</v>
      </c>
      <c r="P285" s="114" t="s">
        <v>6363</v>
      </c>
      <c r="Q285" s="42" t="s">
        <v>5538</v>
      </c>
      <c r="R285" s="42"/>
      <c r="S285" s="41" t="str" cm="1">
        <f t="array" ref="S285">IFERROR(_xlfn.IFS(
U285="MPR ISSUE","PDH",
U285="BSS Hardware Issue","BSS",
U285="Sites strategiques, MLL, Pylone, etc.","ENVTECH",
U285="AKTIVCO DEFAUT GE &amp; POWER Cabinet","AKTIVCO",
U285="AKTIVCO Coupure ENEO &amp; Baisse de tension","AKTIVCO GRID ONLY",
U285="Coupure ENEO &amp; Baisse de tension","IHS GRID ONLY",
U285="Defaut GE &amp; POWER Cabinet","IHS",
U285="Sharing","Partners",
U285="Sites strategiques &amp; DataCenter","SST &amp; DC",
U285="Exclu","Exclu",
U285="SAT","SAT",
U285="SPARE-ISSUE","SPARE-ISSUE",
U285="Fiber CAmtel","TRANS_FO_CAMTEL",
U285="Fiber AOF","Fiber AOF",
U285="Projet OCM (HUAWEI)","TRAVAUX-HUAWEI",
U285="Projet OCM (NOKIA)","TRAVAUX-NOKIA",
U285="ACCESS-ISSUE","ACCESS-ISSUE",
U285="Projet OCM (ZTE, NOKIA, autres projets)","TRAVAUX OCM",
U285="No root CAuse","No root cause",
U285="ODU HS","PDH",
U285="IP &amp; VLAN","PDH",
U285="Warehouse HUAWEI","SPARE-ISSUE",
U285="SPARE-HS","SPARE-ISSUE",
U285="Power Telco","BSS",U285="no impacts","no impacts"
),"")</f>
        <v>No root cause</v>
      </c>
      <c r="T285" s="41" t="str" cm="1">
        <f t="array" ref="T285">IFERROR(_xlfn.IFS(
U285="MPR ISSUE","TX ISSUE",
U285="BSS Hardware Issue","RAN ISSUE",
U285="Sites strategiques, MLL, Pylone, etc.","ENVTECH",
U285="AKTIVCO DEFAUT GE &amp; POWER Cabinet","POWER ISSUE",
U285="AKTIVCO Coupure ENEO &amp; Baisse de tension","POWER ISSUE",
U285="Coupure ENEO &amp; Baisse de tension","POWER ISSUE",
U285="Defaut GE &amp; POWER Cabinet","POWER ISSUE",
U285="Sharing","POWER ISSUE",
U285="Sites strategiques &amp; DataCenter","POWER ISSUE",
U285="Exclu","Exclu",
U285="SAT","TX ISSUE",
U285="SPARE-ISSUE","SPARE-ISSUE",
U285="Fiber CAmtel","TX ISSUE",
U285="Fiber AOF","TX ISSUE",
U285="Projet OCM (HUAWEI)","TRAVAUX-HUAWEI",
U285="Projet OCM (NOKIA)","TRAVAUX -NOKIA",
U285="ACCESS-ISSUE","ACCESS-ISSUE",
U285="Projet OCM (ZTE, NOKIA, autres projets)","TRAVAUX OCM",
U285="No root CAuse","No root cause",
U285="ODU HS","TX ISSUE",
U285="IP &amp; VLAN","TX ISSUE",
U285="Warehouse HUAWEI","SPARE-ISSUE",
U285="SPARE-HS","SPARE-ISSUE",
U285="Power Telco","RAN ISSUE",U285="no impacts","no impacts"
),"")</f>
        <v>No root cause</v>
      </c>
      <c r="U285" s="68" t="s">
        <v>5691</v>
      </c>
      <c r="V285" s="41" t="str" cm="1">
        <f t="array" ref="V285">IFERROR(_xlfn.IFS(
U285="MPR ISSUE","ACTIVE",
U285="BSS Hardware Issue","ACTIVE",
U285="Sites strategiques, MLL, Pylone, etc.","PASSIVE",
U285="AKTIVCO DEFAUT GE &amp; POWER Cabinet","PASSIVE",
U285="AKTIVCO Coupure ENEO &amp; Baisse de tension","PASSIVE",
U285="Coupure ENEO &amp; Baisse de tension","PASSIVE",
U285="Defaut GE &amp; POWER Cabinet","PASSIVE",
U285="Sharing","PASSIVE",
U285="Sites strategiques &amp; DataCenter","PASSIVE",
U285="Exclu","Exclu",
U285="SAT","ACTIVE",
U285="SPARE-ISSUE","SPARE-ISSUE",
U285="Fiber CAmtel","ACTIVE",
U285="Fiber AOF","ACTIVE",
U285="Projet OCM (HUAWEI)","PLANNED WORKS",
U285="Projet OCM (NOKIA)","PLANNED WORKS",
U285="ACCESS-ISSUE","ACCESS-ISSUE",
U285="Projet OCM (ZTE, NOKIA, autres projets)","PLANNED WORKS",
U285="No root CAuse","No root cause",
U285="ODU HS","ACTIVE",
U285="IP &amp; VLAN","ACTIVE",
U285="Warehouse HUAWEI","SPARE-ISSUE",
U285="SPARE-HS","SPARE-ISSUE",
U285="Power Telco","ACTIVE", U285="no impacts","no impacts"
),"")</f>
        <v>No root cause</v>
      </c>
      <c r="W285" s="113"/>
      <c r="X285" s="113"/>
      <c r="Y285" s="113"/>
      <c r="Z285" s="113"/>
      <c r="AA285" s="113"/>
      <c r="AB285" s="17" t="s">
        <v>5465</v>
      </c>
      <c r="AC285" s="17" t="str">
        <f>_xlfn.XLOOKUP(B285,'INCIDENT-04-27-2026'!E:E,'INCIDENT-04-27-2026'!F:F,"")</f>
        <v/>
      </c>
      <c r="AD285" s="9"/>
      <c r="AE285" s="7" t="s">
        <v>5465</v>
      </c>
      <c r="AF285" s="6" t="str">
        <f>_xlfn.XLOOKUP(B285,'[13]Input_27-04'!$B:$B,'[13]Input_27-04'!$M:$M,"")</f>
        <v/>
      </c>
      <c r="AG285" s="7"/>
      <c r="AH285" s="3"/>
      <c r="AI285" s="18" t="str">
        <f>_xlfn.XLOOKUP(B285,'[3]Cells Huawei 27042026 10h'!$B:$B,'[3]Cells Huawei 27042026 10h'!$T:$T,"")</f>
        <v/>
      </c>
      <c r="AJ285" s="18" t="str">
        <f>_xlfn.XLOOKUP(B285,'[3]Cells Huawei 27042026 15h'!$B:$B,'[3]Cells Huawei 27042026 15h'!$T:$T,"")</f>
        <v/>
      </c>
      <c r="AK285" s="18" t="str">
        <f>_xlfn.XLOOKUP(B285,'[4]cells down 27042026 11h28'!$B:$B,'[4]cells down 27042026 11h28'!$R:$R,"")</f>
        <v/>
      </c>
      <c r="AL285" s="18" t="str">
        <f>_xlfn.XLOOKUP(B285,'[4]cells down 27042026 18h01'!$B:$B,'[4]cells down 27042026 18h01'!$R:$R,"")</f>
        <v/>
      </c>
      <c r="AM285" s="18" t="str">
        <f>_xlfn.XLOOKUP(B285,'[5]cell downs 27042026 11h'!$B:$B,'[5]cell downs 27042026 11h'!$R:$R,"")</f>
        <v/>
      </c>
      <c r="AN285" s="18" t="str">
        <f>_xlfn.XLOOKUP(B285,'[5]cell downs 27042026 17h40'!$B:$B,'[5]cell downs 27042026 17h40'!$R:$R,"")</f>
        <v/>
      </c>
      <c r="AO285" s="18" t="str">
        <f>_xlfn.XLOOKUP(B285,'[6]ALL SITES DOWN'!$D:$D,'[6]ALL SITES DOWN'!$J:$J,"")</f>
        <v/>
      </c>
      <c r="AP285" s="18" t="str">
        <f>_xlfn.XLOOKUP(B285,'[7]ALL SITES DOWN'!$D:$D,'[7]ALL SITES DOWN'!$J:$J,"")</f>
        <v/>
      </c>
      <c r="AQ285" s="9" t="str">
        <f>_xlfn.XLOOKUP(B285,[8]sheet1!$AC:$AC,[8]sheet1!$AF:$AF,"")</f>
        <v/>
      </c>
      <c r="AR285" s="14"/>
      <c r="AS285" s="14" t="s">
        <v>5465</v>
      </c>
      <c r="AT285" s="14" t="str">
        <f>_xlfn.XLOOKUP(B285,'[9]cell downs 18042026 17h'!$B:$B,'[9]cell downs 18042026 17h'!$B:$B,"")</f>
        <v/>
      </c>
      <c r="AU285" s="14" t="str">
        <f>_xlfn.XLOOKUP(B285,'[10]Cells Huawei 19042026 15h'!$B:$B,'[10]Cells Huawei 19042026 15h'!$B:$B,"")</f>
        <v/>
      </c>
      <c r="AV285" s="9" t="str">
        <f>_xlfn.XLOOKUP(B285,'[11]cells down 19042026 9H40'!$B:$B,'[11]cells down 19042026 9H40'!$B:$B,"")</f>
        <v/>
      </c>
    </row>
    <row r="286" spans="1:48" hidden="1" x14ac:dyDescent="0.3">
      <c r="A286" s="1" t="s">
        <v>5365</v>
      </c>
      <c r="B286" s="1" t="s">
        <v>176</v>
      </c>
      <c r="C286" s="3" t="str">
        <f>_xlfn.XLOOKUP(B286,'[1]daily break down'!$D:$D,'[1]daily break down'!$E:$E,"")</f>
        <v>LITTORAL</v>
      </c>
      <c r="D286" s="1" t="s">
        <v>11</v>
      </c>
      <c r="E286" s="1" t="s">
        <v>12</v>
      </c>
      <c r="F286" s="3" t="s">
        <v>31</v>
      </c>
      <c r="G286" s="1" t="s">
        <v>177</v>
      </c>
      <c r="H286" s="29" t="str">
        <f>_xlfn.XLOOKUP(B286,[2]CALCULATION!$B:$B,[2]CALCULATION!$H:$H,"")</f>
        <v>ZTE</v>
      </c>
      <c r="I286" s="26">
        <v>2.1993505177879937</v>
      </c>
      <c r="J286" s="26">
        <v>0</v>
      </c>
      <c r="K286" s="26">
        <v>0</v>
      </c>
      <c r="L286" s="26">
        <v>3.0750885333287679</v>
      </c>
      <c r="M286" s="26">
        <v>0</v>
      </c>
      <c r="N286" s="26">
        <v>0</v>
      </c>
      <c r="O286" s="26">
        <v>1.3237908530303939</v>
      </c>
      <c r="P286" s="114" t="s">
        <v>6363</v>
      </c>
      <c r="Q286" s="42" t="s">
        <v>5538</v>
      </c>
      <c r="R286" s="42"/>
      <c r="S286" s="41" t="str" cm="1">
        <f t="array" ref="S286">IFERROR(_xlfn.IFS(
U286="MPR ISSUE","PDH",
U286="BSS Hardware Issue","BSS",
U286="Sites strategiques, MLL, Pylone, etc.","ENVTECH",
U286="AKTIVCO DEFAUT GE &amp; POWER Cabinet","AKTIVCO",
U286="AKTIVCO Coupure ENEO &amp; Baisse de tension","AKTIVCO GRID ONLY",
U286="Coupure ENEO &amp; Baisse de tension","IHS GRID ONLY",
U286="Defaut GE &amp; POWER Cabinet","IHS",
U286="Sharing","Partners",
U286="Sites strategiques &amp; DataCenter","SST &amp; DC",
U286="Exclu","Exclu",
U286="SAT","SAT",
U286="SPARE-ISSUE","SPARE-ISSUE",
U286="Fiber CAmtel","TRANS_FO_CAMTEL",
U286="Fiber AOF","Fiber AOF",
U286="Projet OCM (HUAWEI)","TRAVAUX-HUAWEI",
U286="Projet OCM (NOKIA)","TRAVAUX-NOKIA",
U286="ACCESS-ISSUE","ACCESS-ISSUE",
U286="Projet OCM (ZTE, NOKIA, autres projets)","TRAVAUX OCM",
U286="No root CAuse","No root cause",
U286="ODU HS","PDH",
U286="IP &amp; VLAN","PDH",
U286="Warehouse HUAWEI","SPARE-ISSUE",
U286="SPARE-HS","SPARE-ISSUE",
U286="Power Telco","BSS",U286="no impacts","no impacts"
),"")</f>
        <v>No root cause</v>
      </c>
      <c r="T286" s="41" t="str" cm="1">
        <f t="array" ref="T286">IFERROR(_xlfn.IFS(
U286="MPR ISSUE","TX ISSUE",
U286="BSS Hardware Issue","RAN ISSUE",
U286="Sites strategiques, MLL, Pylone, etc.","ENVTECH",
U286="AKTIVCO DEFAUT GE &amp; POWER Cabinet","POWER ISSUE",
U286="AKTIVCO Coupure ENEO &amp; Baisse de tension","POWER ISSUE",
U286="Coupure ENEO &amp; Baisse de tension","POWER ISSUE",
U286="Defaut GE &amp; POWER Cabinet","POWER ISSUE",
U286="Sharing","POWER ISSUE",
U286="Sites strategiques &amp; DataCenter","POWER ISSUE",
U286="Exclu","Exclu",
U286="SAT","TX ISSUE",
U286="SPARE-ISSUE","SPARE-ISSUE",
U286="Fiber CAmtel","TX ISSUE",
U286="Fiber AOF","TX ISSUE",
U286="Projet OCM (HUAWEI)","TRAVAUX-HUAWEI",
U286="Projet OCM (NOKIA)","TRAVAUX -NOKIA",
U286="ACCESS-ISSUE","ACCESS-ISSUE",
U286="Projet OCM (ZTE, NOKIA, autres projets)","TRAVAUX OCM",
U286="No root CAuse","No root cause",
U286="ODU HS","TX ISSUE",
U286="IP &amp; VLAN","TX ISSUE",
U286="Warehouse HUAWEI","SPARE-ISSUE",
U286="SPARE-HS","SPARE-ISSUE",
U286="Power Telco","RAN ISSUE",U286="no impacts","no impacts"
),"")</f>
        <v>No root cause</v>
      </c>
      <c r="U286" s="68" t="s">
        <v>5691</v>
      </c>
      <c r="V286" s="41" t="str" cm="1">
        <f t="array" ref="V286">IFERROR(_xlfn.IFS(
U286="MPR ISSUE","ACTIVE",
U286="BSS Hardware Issue","ACTIVE",
U286="Sites strategiques, MLL, Pylone, etc.","PASSIVE",
U286="AKTIVCO DEFAUT GE &amp; POWER Cabinet","PASSIVE",
U286="AKTIVCO Coupure ENEO &amp; Baisse de tension","PASSIVE",
U286="Coupure ENEO &amp; Baisse de tension","PASSIVE",
U286="Defaut GE &amp; POWER Cabinet","PASSIVE",
U286="Sharing","PASSIVE",
U286="Sites strategiques &amp; DataCenter","PASSIVE",
U286="Exclu","Exclu",
U286="SAT","ACTIVE",
U286="SPARE-ISSUE","SPARE-ISSUE",
U286="Fiber CAmtel","ACTIVE",
U286="Fiber AOF","ACTIVE",
U286="Projet OCM (HUAWEI)","PLANNED WORKS",
U286="Projet OCM (NOKIA)","PLANNED WORKS",
U286="ACCESS-ISSUE","ACCESS-ISSUE",
U286="Projet OCM (ZTE, NOKIA, autres projets)","PLANNED WORKS",
U286="No root CAuse","No root cause",
U286="ODU HS","ACTIVE",
U286="IP &amp; VLAN","ACTIVE",
U286="Warehouse HUAWEI","SPARE-ISSUE",
U286="SPARE-HS","SPARE-ISSUE",
U286="Power Telco","ACTIVE", U286="no impacts","no impacts"
),"")</f>
        <v>No root cause</v>
      </c>
      <c r="W286" s="113"/>
      <c r="X286" s="113"/>
      <c r="Y286" s="113"/>
      <c r="Z286" s="113"/>
      <c r="AA286" s="113"/>
      <c r="AB286" s="17" t="s">
        <v>6282</v>
      </c>
      <c r="AC286" s="17" t="str">
        <f>_xlfn.XLOOKUP(B286,'INCIDENT-04-27-2026'!E:E,'INCIDENT-04-27-2026'!F:F,"")</f>
        <v/>
      </c>
      <c r="AD286" s="9"/>
      <c r="AE286" s="7" t="s">
        <v>5465</v>
      </c>
      <c r="AF286" s="6" t="str">
        <f>_xlfn.XLOOKUP(B286,'[13]Input_27-04'!$B:$B,'[13]Input_27-04'!$M:$M,"")</f>
        <v/>
      </c>
      <c r="AG286" s="7"/>
      <c r="AH286" s="3"/>
      <c r="AI286" s="18" t="str">
        <f>_xlfn.XLOOKUP(B286,'[3]Cells Huawei 27042026 10h'!$B:$B,'[3]Cells Huawei 27042026 10h'!$T:$T,"")</f>
        <v/>
      </c>
      <c r="AJ286" s="18" t="str">
        <f>_xlfn.XLOOKUP(B286,'[3]Cells Huawei 27042026 15h'!$B:$B,'[3]Cells Huawei 27042026 15h'!$T:$T,"")</f>
        <v/>
      </c>
      <c r="AK286" s="18" t="str">
        <f>_xlfn.XLOOKUP(B286,'[4]cells down 27042026 11h28'!$B:$B,'[4]cells down 27042026 11h28'!$R:$R,"")</f>
        <v/>
      </c>
      <c r="AL286" s="18" t="str">
        <f>_xlfn.XLOOKUP(B286,'[4]cells down 27042026 18h01'!$B:$B,'[4]cells down 27042026 18h01'!$R:$R,"")</f>
        <v/>
      </c>
      <c r="AM286" s="18" t="str">
        <f>_xlfn.XLOOKUP(B286,'[5]cell downs 27042026 11h'!$B:$B,'[5]cell downs 27042026 11h'!$R:$R,"")</f>
        <v/>
      </c>
      <c r="AN286" s="18" t="str">
        <f>_xlfn.XLOOKUP(B286,'[5]cell downs 27042026 17h40'!$B:$B,'[5]cell downs 27042026 17h40'!$R:$R,"")</f>
        <v/>
      </c>
      <c r="AO286" s="18" t="str">
        <f>_xlfn.XLOOKUP(B286,'[6]ALL SITES DOWN'!$D:$D,'[6]ALL SITES DOWN'!$J:$J,"")</f>
        <v>(04/27/2026 ocm ran 17h):-power status check ongoing</v>
      </c>
      <c r="AP286" s="18" t="str">
        <f>_xlfn.XLOOKUP(B286,'[7]ALL SITES DOWN'!$D:$D,'[7]ALL SITES DOWN'!$J:$J,"")</f>
        <v/>
      </c>
      <c r="AQ286" s="9" t="str">
        <f>_xlfn.XLOOKUP(B286,[8]sheet1!$AC:$AC,[8]sheet1!$AF:$AF,"")</f>
        <v>(04/27/2026 ticket):-INC-20260427-00013625</v>
      </c>
      <c r="AR286" s="14"/>
      <c r="AS286" s="14" t="s">
        <v>5465</v>
      </c>
      <c r="AT286" s="14" t="str">
        <f>_xlfn.XLOOKUP(B286,'[9]cell downs 18042026 17h'!$B:$B,'[9]cell downs 18042026 17h'!$B:$B,"")</f>
        <v/>
      </c>
      <c r="AU286" s="14" t="str">
        <f>_xlfn.XLOOKUP(B286,'[10]Cells Huawei 19042026 15h'!$B:$B,'[10]Cells Huawei 19042026 15h'!$B:$B,"")</f>
        <v/>
      </c>
      <c r="AV286" s="9" t="str">
        <f>_xlfn.XLOOKUP(B286,'[11]cells down 19042026 9H40'!$B:$B,'[11]cells down 19042026 9H40'!$B:$B,"")</f>
        <v/>
      </c>
    </row>
    <row r="287" spans="1:48" x14ac:dyDescent="0.3">
      <c r="A287" s="1" t="s">
        <v>693</v>
      </c>
      <c r="B287" s="8" t="s">
        <v>694</v>
      </c>
      <c r="C287" s="3" t="str">
        <f>_xlfn.XLOOKUP(B287,'[1]daily break down'!$D:$D,'[1]daily break down'!$E:$E,"")</f>
        <v>Douala</v>
      </c>
      <c r="D287" s="1" t="s">
        <v>11</v>
      </c>
      <c r="E287" s="1" t="s">
        <v>12</v>
      </c>
      <c r="F287" s="3" t="s">
        <v>31</v>
      </c>
      <c r="G287" s="1" t="s">
        <v>32</v>
      </c>
      <c r="H287" s="29" t="str">
        <f>_xlfn.XLOOKUP(B287,[2]CALCULATION!$B:$B,[2]CALCULATION!$H:$H,"")</f>
        <v>ZTE</v>
      </c>
      <c r="I287" s="26">
        <v>0.38256242990814199</v>
      </c>
      <c r="J287" s="26">
        <v>1.6118630380129724</v>
      </c>
      <c r="K287" s="26">
        <v>0.23462045526534347</v>
      </c>
      <c r="L287" s="26">
        <v>1.7903208316568349</v>
      </c>
      <c r="M287" s="26">
        <v>0</v>
      </c>
      <c r="N287" s="26">
        <v>0.91238910148302288</v>
      </c>
      <c r="O287" s="26">
        <v>1.3232379656025548</v>
      </c>
      <c r="P287" s="114" t="s">
        <v>6362</v>
      </c>
      <c r="Q287" s="42" t="s">
        <v>5538</v>
      </c>
      <c r="R287" s="42"/>
      <c r="S287" s="41" t="str" cm="1">
        <f t="array" ref="S287">IFERROR(_xlfn.IFS(
U287="MPR ISSUE","PDH",
U287="BSS Hardware Issue","BSS",
U287="Sites strategiques, MLL, Pylone, etc.","ENVTECH",
U287="AKTIVCO DEFAUT GE &amp; POWER Cabinet","AKTIVCO",
U287="AKTIVCO Coupure ENEO &amp; Baisse de tension","AKTIVCO GRID ONLY",
U287="Coupure ENEO &amp; Baisse de tension","IHS GRID ONLY",
U287="Defaut GE &amp; POWER Cabinet","IHS",
U287="Sharing","Partners",
U287="Sites strategiques &amp; DataCenter","SST &amp; DC",
U287="Exclu","Exclu",
U287="SAT","SAT",
U287="SPARE-ISSUE","SPARE-ISSUE",
U287="Fiber CAmtel","TRANS_FO_CAMTEL",
U287="Fiber AOF","Fiber AOF",
U287="Projet OCM (HUAWEI)","TRAVAUX-HUAWEI",
U287="Projet OCM (NOKIA)","TRAVAUX-NOKIA",
U287="ACCESS-ISSUE","ACCESS-ISSUE",
U287="Projet OCM (ZTE, NOKIA, autres projets)","TRAVAUX OCM",
U287="No root CAuse","No root cause",
U287="ODU HS","PDH",
U287="IP &amp; VLAN","PDH",
U287="Warehouse HUAWEI","SPARE-ISSUE",
U287="SPARE-HS","SPARE-ISSUE",
U287="Power Telco","BSS",U287="no impacts","no impacts"
),"")</f>
        <v>IHS</v>
      </c>
      <c r="T287" s="41" t="str" cm="1">
        <f t="array" ref="T287">IFERROR(_xlfn.IFS(
U287="MPR ISSUE","TX ISSUE",
U287="BSS Hardware Issue","RAN ISSUE",
U287="Sites strategiques, MLL, Pylone, etc.","ENVTECH",
U287="AKTIVCO DEFAUT GE &amp; POWER Cabinet","POWER ISSUE",
U287="AKTIVCO Coupure ENEO &amp; Baisse de tension","POWER ISSUE",
U287="Coupure ENEO &amp; Baisse de tension","POWER ISSUE",
U287="Defaut GE &amp; POWER Cabinet","POWER ISSUE",
U287="Sharing","POWER ISSUE",
U287="Sites strategiques &amp; DataCenter","POWER ISSUE",
U287="Exclu","Exclu",
U287="SAT","TX ISSUE",
U287="SPARE-ISSUE","SPARE-ISSUE",
U287="Fiber CAmtel","TX ISSUE",
U287="Fiber AOF","TX ISSUE",
U287="Projet OCM (HUAWEI)","TRAVAUX-HUAWEI",
U287="Projet OCM (NOKIA)","TRAVAUX -NOKIA",
U287="ACCESS-ISSUE","ACCESS-ISSUE",
U287="Projet OCM (ZTE, NOKIA, autres projets)","TRAVAUX OCM",
U287="No root CAuse","No root cause",
U287="ODU HS","TX ISSUE",
U287="IP &amp; VLAN","TX ISSUE",
U287="Warehouse HUAWEI","SPARE-ISSUE",
U287="SPARE-HS","SPARE-ISSUE",
U287="Power Telco","RAN ISSUE",U287="no impacts","no impacts"
),"")</f>
        <v>POWER ISSUE</v>
      </c>
      <c r="U287" s="68" t="s">
        <v>5329</v>
      </c>
      <c r="V287" s="41" t="str" cm="1">
        <f t="array" ref="V287">IFERROR(_xlfn.IFS(
U287="MPR ISSUE","ACTIVE",
U287="BSS Hardware Issue","ACTIVE",
U287="Sites strategiques, MLL, Pylone, etc.","PASSIVE",
U287="AKTIVCO DEFAUT GE &amp; POWER Cabinet","PASSIVE",
U287="AKTIVCO Coupure ENEO &amp; Baisse de tension","PASSIVE",
U287="Coupure ENEO &amp; Baisse de tension","PASSIVE",
U287="Defaut GE &amp; POWER Cabinet","PASSIVE",
U287="Sharing","PASSIVE",
U287="Sites strategiques &amp; DataCenter","PASSIVE",
U287="Exclu","Exclu",
U287="SAT","ACTIVE",
U287="SPARE-ISSUE","SPARE-ISSUE",
U287="Fiber CAmtel","ACTIVE",
U287="Fiber AOF","ACTIVE",
U287="Projet OCM (HUAWEI)","PLANNED WORKS",
U287="Projet OCM (NOKIA)","PLANNED WORKS",
U287="ACCESS-ISSUE","ACCESS-ISSUE",
U287="Projet OCM (ZTE, NOKIA, autres projets)","PLANNED WORKS",
U287="No root CAuse","No root cause",
U287="ODU HS","ACTIVE",
U287="IP &amp; VLAN","ACTIVE",
U287="Warehouse HUAWEI","SPARE-ISSUE",
U287="SPARE-HS","SPARE-ISSUE",
U287="Power Telco","ACTIVE", U287="no impacts","no impacts"
),"")</f>
        <v>PASSIVE</v>
      </c>
      <c r="W287" s="115" t="s">
        <v>6382</v>
      </c>
      <c r="X287" s="115" t="s">
        <v>6367</v>
      </c>
      <c r="Y287" s="115"/>
      <c r="Z287" s="1" t="s">
        <v>11</v>
      </c>
      <c r="AA287" s="115" t="s">
        <v>6380</v>
      </c>
      <c r="AB287" s="17" t="s">
        <v>5947</v>
      </c>
      <c r="AC287" s="17" t="str">
        <f>_xlfn.XLOOKUP(B287,'INCIDENT-04-27-2026'!E:E,'INCIDENT-04-27-2026'!F:F,"")</f>
        <v/>
      </c>
      <c r="AD287" s="9"/>
      <c r="AE287" s="7" t="s">
        <v>5465</v>
      </c>
      <c r="AF287" s="6" t="str">
        <f>_xlfn.XLOOKUP(B287,'[13]Input_27-04'!$B:$B,'[13]Input_27-04'!$M:$M,"")</f>
        <v/>
      </c>
      <c r="AG287" s="7"/>
      <c r="AH287" s="3"/>
      <c r="AI287" s="18" t="str">
        <f>_xlfn.XLOOKUP(B287,'[3]Cells Huawei 27042026 10h'!$B:$B,'[3]Cells Huawei 27042026 10h'!$T:$T,"")</f>
        <v/>
      </c>
      <c r="AJ287" s="18" t="str">
        <f>_xlfn.XLOOKUP(B287,'[3]Cells Huawei 27042026 15h'!$B:$B,'[3]Cells Huawei 27042026 15h'!$T:$T,"")</f>
        <v/>
      </c>
      <c r="AK287" s="18" t="str">
        <f>_xlfn.XLOOKUP(B287,'[4]cells down 27042026 11h28'!$B:$B,'[4]cells down 27042026 11h28'!$R:$R,"")</f>
        <v/>
      </c>
      <c r="AL287" s="18" t="str">
        <f>_xlfn.XLOOKUP(B287,'[4]cells down 27042026 18h01'!$B:$B,'[4]cells down 27042026 18h01'!$R:$R,"")</f>
        <v/>
      </c>
      <c r="AM287" s="18" t="str">
        <f>_xlfn.XLOOKUP(B287,'[5]cell downs 27042026 11h'!$B:$B,'[5]cell downs 27042026 11h'!$R:$R,"")</f>
        <v/>
      </c>
      <c r="AN287" s="18" t="str">
        <f>_xlfn.XLOOKUP(B287,'[5]cell downs 27042026 17h40'!$B:$B,'[5]cell downs 27042026 17h40'!$R:$R,"")</f>
        <v/>
      </c>
      <c r="AO287" s="18" t="str">
        <f>_xlfn.XLOOKUP(B287,'[6]ALL SITES DOWN'!$D:$D,'[6]ALL SITES DOWN'!$J:$J,"")</f>
        <v/>
      </c>
      <c r="AP287" s="18" t="str">
        <f>_xlfn.XLOOKUP(B287,'[7]ALL SITES DOWN'!$D:$D,'[7]ALL SITES DOWN'!$J:$J,"")</f>
        <v/>
      </c>
      <c r="AQ287" s="9" t="str">
        <f>_xlfn.XLOOKUP(B287,[8]sheet1!$AC:$AC,[8]sheet1!$AF:$AF,"")</f>
        <v>(04/27/2026 ticket):-INC-20260427-00002701…Grid outage, Site went down before Gen start due to Poor backup // Gen started automatically…Grid outage, Site went down before Gen start due to Poor backup // Gen started automatically…GE Fault</v>
      </c>
      <c r="AR287" s="14"/>
      <c r="AS287" s="14" t="s">
        <v>5465</v>
      </c>
      <c r="AT287" s="14" t="str">
        <f>_xlfn.XLOOKUP(B287,'[9]cell downs 18042026 17h'!$B:$B,'[9]cell downs 18042026 17h'!$B:$B,"")</f>
        <v/>
      </c>
      <c r="AU287" s="14" t="str">
        <f>_xlfn.XLOOKUP(B287,'[10]Cells Huawei 19042026 15h'!$B:$B,'[10]Cells Huawei 19042026 15h'!$B:$B,"")</f>
        <v/>
      </c>
      <c r="AV287" s="9" t="str">
        <f>_xlfn.XLOOKUP(B287,'[11]cells down 19042026 9H40'!$B:$B,'[11]cells down 19042026 9H40'!$B:$B,"")</f>
        <v/>
      </c>
    </row>
    <row r="288" spans="1:48" hidden="1" x14ac:dyDescent="0.3">
      <c r="A288" s="1" t="s">
        <v>1156</v>
      </c>
      <c r="B288" s="8" t="s">
        <v>1157</v>
      </c>
      <c r="C288" s="3" t="str">
        <f>_xlfn.XLOOKUP(B288,'[1]daily break down'!$D:$D,'[1]daily break down'!$E:$E,"")</f>
        <v>EXTREME-NORD</v>
      </c>
      <c r="D288" s="1" t="s">
        <v>11</v>
      </c>
      <c r="E288" s="1" t="s">
        <v>12</v>
      </c>
      <c r="F288" s="3" t="s">
        <v>55</v>
      </c>
      <c r="G288" s="1" t="s">
        <v>1158</v>
      </c>
      <c r="H288" s="28" t="str">
        <f>_xlfn.XLOOKUP(B288,[2]CALCULATION!$B:$B,[2]CALCULATION!$H:$H,"")</f>
        <v>NOKIA</v>
      </c>
      <c r="I288" s="26">
        <v>1.6944304974729593E-3</v>
      </c>
      <c r="J288" s="26">
        <v>0</v>
      </c>
      <c r="K288" s="26">
        <v>0</v>
      </c>
      <c r="L288" s="26">
        <v>8.1294826139199083E-2</v>
      </c>
      <c r="M288" s="26">
        <v>0</v>
      </c>
      <c r="N288" s="26">
        <v>0</v>
      </c>
      <c r="O288" s="26">
        <v>1.3150744524305926</v>
      </c>
      <c r="P288" s="114" t="s">
        <v>6363</v>
      </c>
      <c r="Q288" s="42" t="s">
        <v>6353</v>
      </c>
      <c r="R288" s="42"/>
      <c r="S288" s="41" t="str" cm="1">
        <f t="array" ref="S288">IFERROR(_xlfn.IFS(
U288="MPR ISSUE","PDH",
U288="BSS Hardware Issue","BSS",
U288="Sites strategiques, MLL, Pylone, etc.","ENVTECH",
U288="AKTIVCO DEFAUT GE &amp; POWER Cabinet","AKTIVCO",
U288="AKTIVCO Coupure ENEO &amp; Baisse de tension","AKTIVCO GRID ONLY",
U288="Coupure ENEO &amp; Baisse de tension","IHS GRID ONLY",
U288="Defaut GE &amp; POWER Cabinet","IHS",
U288="Sharing","Partners",
U288="Sites strategiques &amp; DataCenter","SST &amp; DC",
U288="Exclu","Exclu",
U288="SAT","SAT",
U288="SPARE-ISSUE","SPARE-ISSUE",
U288="Fiber CAmtel","TRANS_FO_CAMTEL",
U288="Fiber AOF","Fiber AOF",
U288="Projet OCM (HUAWEI)","TRAVAUX-HUAWEI",
U288="Projet OCM (NOKIA)","TRAVAUX-NOKIA",
U288="ACCESS-ISSUE","ACCESS-ISSUE",
U288="Projet OCM (ZTE, NOKIA, autres projets)","TRAVAUX OCM",
U288="No root CAuse","No root cause",
U288="ODU HS","PDH",
U288="IP &amp; VLAN","PDH",
U288="Warehouse HUAWEI","SPARE-ISSUE",
U288="SPARE-HS","SPARE-ISSUE",
U288="Power Telco","BSS",U288="no impacts","no impacts"
),"")</f>
        <v>No root cause</v>
      </c>
      <c r="T288" s="41" t="str" cm="1">
        <f t="array" ref="T288">IFERROR(_xlfn.IFS(
U288="MPR ISSUE","TX ISSUE",
U288="BSS Hardware Issue","RAN ISSUE",
U288="Sites strategiques, MLL, Pylone, etc.","ENVTECH",
U288="AKTIVCO DEFAUT GE &amp; POWER Cabinet","POWER ISSUE",
U288="AKTIVCO Coupure ENEO &amp; Baisse de tension","POWER ISSUE",
U288="Coupure ENEO &amp; Baisse de tension","POWER ISSUE",
U288="Defaut GE &amp; POWER Cabinet","POWER ISSUE",
U288="Sharing","POWER ISSUE",
U288="Sites strategiques &amp; DataCenter","POWER ISSUE",
U288="Exclu","Exclu",
U288="SAT","TX ISSUE",
U288="SPARE-ISSUE","SPARE-ISSUE",
U288="Fiber CAmtel","TX ISSUE",
U288="Fiber AOF","TX ISSUE",
U288="Projet OCM (HUAWEI)","TRAVAUX-HUAWEI",
U288="Projet OCM (NOKIA)","TRAVAUX -NOKIA",
U288="ACCESS-ISSUE","ACCESS-ISSUE",
U288="Projet OCM (ZTE, NOKIA, autres projets)","TRAVAUX OCM",
U288="No root CAuse","No root cause",
U288="ODU HS","TX ISSUE",
U288="IP &amp; VLAN","TX ISSUE",
U288="Warehouse HUAWEI","SPARE-ISSUE",
U288="SPARE-HS","SPARE-ISSUE",
U288="Power Telco","RAN ISSUE",U288="no impacts","no impacts"
),"")</f>
        <v>No root cause</v>
      </c>
      <c r="U288" s="68" t="s">
        <v>5691</v>
      </c>
      <c r="V288" s="41" t="str" cm="1">
        <f t="array" ref="V288">IFERROR(_xlfn.IFS(
U288="MPR ISSUE","ACTIVE",
U288="BSS Hardware Issue","ACTIVE",
U288="Sites strategiques, MLL, Pylone, etc.","PASSIVE",
U288="AKTIVCO DEFAUT GE &amp; POWER Cabinet","PASSIVE",
U288="AKTIVCO Coupure ENEO &amp; Baisse de tension","PASSIVE",
U288="Coupure ENEO &amp; Baisse de tension","PASSIVE",
U288="Defaut GE &amp; POWER Cabinet","PASSIVE",
U288="Sharing","PASSIVE",
U288="Sites strategiques &amp; DataCenter","PASSIVE",
U288="Exclu","Exclu",
U288="SAT","ACTIVE",
U288="SPARE-ISSUE","SPARE-ISSUE",
U288="Fiber CAmtel","ACTIVE",
U288="Fiber AOF","ACTIVE",
U288="Projet OCM (HUAWEI)","PLANNED WORKS",
U288="Projet OCM (NOKIA)","PLANNED WORKS",
U288="ACCESS-ISSUE","ACCESS-ISSUE",
U288="Projet OCM (ZTE, NOKIA, autres projets)","PLANNED WORKS",
U288="No root CAuse","No root cause",
U288="ODU HS","ACTIVE",
U288="IP &amp; VLAN","ACTIVE",
U288="Warehouse HUAWEI","SPARE-ISSUE",
U288="SPARE-HS","SPARE-ISSUE",
U288="Power Telco","ACTIVE", U288="no impacts","no impacts"
),"")</f>
        <v>No root cause</v>
      </c>
      <c r="W288" s="113"/>
      <c r="X288" s="113"/>
      <c r="Y288" s="113"/>
      <c r="Z288" s="113"/>
      <c r="AA288" s="113"/>
      <c r="AB288" s="17" t="s">
        <v>6035</v>
      </c>
      <c r="AC288" s="17"/>
      <c r="AD288" s="9"/>
      <c r="AE288" s="7" t="s">
        <v>5465</v>
      </c>
      <c r="AF288" s="6" t="str">
        <f>_xlfn.XLOOKUP(B288,'[13]Input_27-04'!$B:$B,'[13]Input_27-04'!$M:$M,"")</f>
        <v/>
      </c>
      <c r="AG288" s="7"/>
      <c r="AH288" s="3"/>
      <c r="AI288" s="18" t="str">
        <f>_xlfn.XLOOKUP(B288,'[3]Cells Huawei 27042026 10h'!$B:$B,'[3]Cells Huawei 27042026 10h'!$T:$T,"")</f>
        <v/>
      </c>
      <c r="AJ288" s="18" t="str">
        <f>_xlfn.XLOOKUP(B288,'[3]Cells Huawei 27042026 15h'!$B:$B,'[3]Cells Huawei 27042026 15h'!$T:$T,"")</f>
        <v/>
      </c>
      <c r="AK288" s="18" t="str">
        <f>_xlfn.XLOOKUP(B288,'[4]cells down 27042026 11h28'!$B:$B,'[4]cells down 27042026 11h28'!$R:$R,"")</f>
        <v/>
      </c>
      <c r="AL288" s="18" t="str">
        <f>_xlfn.XLOOKUP(B288,'[4]cells down 27042026 18h01'!$B:$B,'[4]cells down 27042026 18h01'!$R:$R,"")</f>
        <v/>
      </c>
      <c r="AM288" s="18" t="str">
        <f>_xlfn.XLOOKUP(B288,'[5]cell downs 27042026 11h'!$B:$B,'[5]cell downs 27042026 11h'!$R:$R,"")</f>
        <v/>
      </c>
      <c r="AN288" s="18" t="str">
        <f>_xlfn.XLOOKUP(B288,'[5]cell downs 27042026 17h40'!$B:$B,'[5]cell downs 27042026 17h40'!$R:$R,"")</f>
        <v/>
      </c>
      <c r="AO288" s="18" t="str">
        <f>_xlfn.XLOOKUP(B288,'[6]ALL SITES DOWN'!$D:$D,'[6]ALL SITES DOWN'!$J:$J,"")</f>
        <v/>
      </c>
      <c r="AP288" s="18" t="str">
        <f>_xlfn.XLOOKUP(B288,'[7]ALL SITES DOWN'!$D:$D,'[7]ALL SITES DOWN'!$J:$J,"")</f>
        <v/>
      </c>
      <c r="AQ288" s="9" t="str">
        <f>_xlfn.XLOOKUP(B288,[8]sheet1!$AC:$AC,[8]sheet1!$AF:$AF,"")</f>
        <v>(04/27/2026 ticket):-INC-20260427-00001167</v>
      </c>
      <c r="AR288" s="14"/>
      <c r="AS288" s="14" t="s">
        <v>5465</v>
      </c>
      <c r="AT288" s="14" t="str">
        <f>_xlfn.XLOOKUP(B288,'[9]cell downs 18042026 17h'!$B:$B,'[9]cell downs 18042026 17h'!$B:$B,"")</f>
        <v/>
      </c>
      <c r="AU288" s="14" t="str">
        <f>_xlfn.XLOOKUP(B288,'[10]Cells Huawei 19042026 15h'!$B:$B,'[10]Cells Huawei 19042026 15h'!$B:$B,"")</f>
        <v/>
      </c>
      <c r="AV288" s="9" t="str">
        <f>_xlfn.XLOOKUP(B288,'[11]cells down 19042026 9H40'!$B:$B,'[11]cells down 19042026 9H40'!$B:$B,"")</f>
        <v/>
      </c>
    </row>
    <row r="289" spans="1:48" hidden="1" x14ac:dyDescent="0.3">
      <c r="A289" s="1" t="s">
        <v>2081</v>
      </c>
      <c r="B289" s="8" t="s">
        <v>2082</v>
      </c>
      <c r="C289" s="3" t="str">
        <f>_xlfn.XLOOKUP(B289,'[1]daily break down'!$D:$D,'[1]daily break down'!$E:$E,"")</f>
        <v>EXTREME-NORD</v>
      </c>
      <c r="D289" s="1" t="s">
        <v>21</v>
      </c>
      <c r="E289" s="1" t="s">
        <v>122</v>
      </c>
      <c r="F289" s="3" t="s">
        <v>55</v>
      </c>
      <c r="G289" s="1" t="s">
        <v>2083</v>
      </c>
      <c r="H289" s="28" t="str">
        <f>_xlfn.XLOOKUP(B289,[2]CALCULATION!$B:$B,[2]CALCULATION!$H:$H,"")</f>
        <v>NOKIA</v>
      </c>
      <c r="I289" s="26">
        <v>0</v>
      </c>
      <c r="J289" s="26">
        <v>0</v>
      </c>
      <c r="K289" s="26">
        <v>0</v>
      </c>
      <c r="L289" s="26">
        <v>8.3577752290207197E-2</v>
      </c>
      <c r="M289" s="26">
        <v>0</v>
      </c>
      <c r="N289" s="26">
        <v>0</v>
      </c>
      <c r="O289" s="26">
        <v>1.3145572454818086</v>
      </c>
      <c r="P289" s="114" t="s">
        <v>6363</v>
      </c>
      <c r="Q289" s="42" t="s">
        <v>6353</v>
      </c>
      <c r="R289" s="42"/>
      <c r="S289" s="41" t="str" cm="1">
        <f t="array" ref="S289">IFERROR(_xlfn.IFS(
U289="MPR ISSUE","PDH",
U289="BSS Hardware Issue","BSS",
U289="Sites strategiques, MLL, Pylone, etc.","ENVTECH",
U289="AKTIVCO DEFAUT GE &amp; POWER Cabinet","AKTIVCO",
U289="AKTIVCO Coupure ENEO &amp; Baisse de tension","AKTIVCO GRID ONLY",
U289="Coupure ENEO &amp; Baisse de tension","IHS GRID ONLY",
U289="Defaut GE &amp; POWER Cabinet","IHS",
U289="Sharing","Partners",
U289="Sites strategiques &amp; DataCenter","SST &amp; DC",
U289="Exclu","Exclu",
U289="SAT","SAT",
U289="SPARE-ISSUE","SPARE-ISSUE",
U289="Fiber CAmtel","TRANS_FO_CAMTEL",
U289="Fiber AOF","Fiber AOF",
U289="Projet OCM (HUAWEI)","TRAVAUX-HUAWEI",
U289="Projet OCM (NOKIA)","TRAVAUX-NOKIA",
U289="ACCESS-ISSUE","ACCESS-ISSUE",
U289="Projet OCM (ZTE, NOKIA, autres projets)","TRAVAUX OCM",
U289="No root CAuse","No root cause",
U289="ODU HS","PDH",
U289="IP &amp; VLAN","PDH",
U289="Warehouse HUAWEI","SPARE-ISSUE",
U289="SPARE-HS","SPARE-ISSUE",
U289="Power Telco","BSS",U289="no impacts","no impacts"
),"")</f>
        <v>AKTIVCO</v>
      </c>
      <c r="T289" s="41" t="str" cm="1">
        <f t="array" ref="T289">IFERROR(_xlfn.IFS(
U289="MPR ISSUE","TX ISSUE",
U289="BSS Hardware Issue","RAN ISSUE",
U289="Sites strategiques, MLL, Pylone, etc.","ENVTECH",
U289="AKTIVCO DEFAUT GE &amp; POWER Cabinet","POWER ISSUE",
U289="AKTIVCO Coupure ENEO &amp; Baisse de tension","POWER ISSUE",
U289="Coupure ENEO &amp; Baisse de tension","POWER ISSUE",
U289="Defaut GE &amp; POWER Cabinet","POWER ISSUE",
U289="Sharing","POWER ISSUE",
U289="Sites strategiques &amp; DataCenter","POWER ISSUE",
U289="Exclu","Exclu",
U289="SAT","TX ISSUE",
U289="SPARE-ISSUE","SPARE-ISSUE",
U289="Fiber CAmtel","TX ISSUE",
U289="Fiber AOF","TX ISSUE",
U289="Projet OCM (HUAWEI)","TRAVAUX-HUAWEI",
U289="Projet OCM (NOKIA)","TRAVAUX -NOKIA",
U289="ACCESS-ISSUE","ACCESS-ISSUE",
U289="Projet OCM (ZTE, NOKIA, autres projets)","TRAVAUX OCM",
U289="No root CAuse","No root cause",
U289="ODU HS","TX ISSUE",
U289="IP &amp; VLAN","TX ISSUE",
U289="Warehouse HUAWEI","SPARE-ISSUE",
U289="SPARE-HS","SPARE-ISSUE",
U289="Power Telco","RAN ISSUE",U289="no impacts","no impacts"
),"")</f>
        <v>POWER ISSUE</v>
      </c>
      <c r="U289" s="68" t="s">
        <v>5324</v>
      </c>
      <c r="V289" s="41" t="str" cm="1">
        <f t="array" ref="V289">IFERROR(_xlfn.IFS(
U289="MPR ISSUE","ACTIVE",
U289="BSS Hardware Issue","ACTIVE",
U289="Sites strategiques, MLL, Pylone, etc.","PASSIVE",
U289="AKTIVCO DEFAUT GE &amp; POWER Cabinet","PASSIVE",
U289="AKTIVCO Coupure ENEO &amp; Baisse de tension","PASSIVE",
U289="Coupure ENEO &amp; Baisse de tension","PASSIVE",
U289="Defaut GE &amp; POWER Cabinet","PASSIVE",
U289="Sharing","PASSIVE",
U289="Sites strategiques &amp; DataCenter","PASSIVE",
U289="Exclu","Exclu",
U289="SAT","ACTIVE",
U289="SPARE-ISSUE","SPARE-ISSUE",
U289="Fiber CAmtel","ACTIVE",
U289="Fiber AOF","ACTIVE",
U289="Projet OCM (HUAWEI)","PLANNED WORKS",
U289="Projet OCM (NOKIA)","PLANNED WORKS",
U289="ACCESS-ISSUE","ACCESS-ISSUE",
U289="Projet OCM (ZTE, NOKIA, autres projets)","PLANNED WORKS",
U289="No root CAuse","No root cause",
U289="ODU HS","ACTIVE",
U289="IP &amp; VLAN","ACTIVE",
U289="Warehouse HUAWEI","SPARE-ISSUE",
U289="SPARE-HS","SPARE-ISSUE",
U289="Power Telco","ACTIVE", U289="no impacts","no impacts"
),"")</f>
        <v>PASSIVE</v>
      </c>
      <c r="W289" s="113"/>
      <c r="X289" s="113"/>
      <c r="Y289" s="113"/>
      <c r="Z289" s="113"/>
      <c r="AA289" s="113"/>
      <c r="AB289" s="17" t="s">
        <v>6036</v>
      </c>
      <c r="AC289" s="17"/>
      <c r="AD289" s="9"/>
      <c r="AE289" s="7" t="s">
        <v>5465</v>
      </c>
      <c r="AF289" s="6" t="str">
        <f>_xlfn.XLOOKUP(B289,'[13]Input_27-04'!$B:$B,'[13]Input_27-04'!$M:$M,"")</f>
        <v/>
      </c>
      <c r="AG289" s="7"/>
      <c r="AH289" s="3"/>
      <c r="AI289" s="18" t="str">
        <f>_xlfn.XLOOKUP(B289,'[3]Cells Huawei 27042026 10h'!$B:$B,'[3]Cells Huawei 27042026 10h'!$T:$T,"")</f>
        <v/>
      </c>
      <c r="AJ289" s="18" t="str">
        <f>_xlfn.XLOOKUP(B289,'[3]Cells Huawei 27042026 15h'!$B:$B,'[3]Cells Huawei 27042026 15h'!$T:$T,"")</f>
        <v/>
      </c>
      <c r="AK289" s="18" t="str">
        <f>_xlfn.XLOOKUP(B289,'[4]cells down 27042026 11h28'!$B:$B,'[4]cells down 27042026 11h28'!$R:$R,"")</f>
        <v/>
      </c>
      <c r="AL289" s="18" t="str">
        <f>_xlfn.XLOOKUP(B289,'[4]cells down 27042026 18h01'!$B:$B,'[4]cells down 27042026 18h01'!$R:$R,"")</f>
        <v/>
      </c>
      <c r="AM289" s="18" t="str">
        <f>_xlfn.XLOOKUP(B289,'[5]cell downs 27042026 11h'!$B:$B,'[5]cell downs 27042026 11h'!$R:$R,"")</f>
        <v/>
      </c>
      <c r="AN289" s="18" t="str">
        <f>_xlfn.XLOOKUP(B289,'[5]cell downs 27042026 17h40'!$B:$B,'[5]cell downs 27042026 17h40'!$R:$R,"")</f>
        <v/>
      </c>
      <c r="AO289" s="18" t="str">
        <f>_xlfn.XLOOKUP(B289,'[6]ALL SITES DOWN'!$D:$D,'[6]ALL SITES DOWN'!$J:$J,"")</f>
        <v/>
      </c>
      <c r="AP289" s="18" t="str">
        <f>_xlfn.XLOOKUP(B289,'[7]ALL SITES DOWN'!$D:$D,'[7]ALL SITES DOWN'!$J:$J,"")</f>
        <v/>
      </c>
      <c r="AQ289" s="9" t="str">
        <f>_xlfn.XLOOKUP(B289,[8]sheet1!$AC:$AC,[8]sheet1!$AF:$AF,"")</f>
        <v>(04/27/2026 ticket):-INC-20260427-00001132…2026-04-27 05:50:16…Hello Victorine.
FME manage avec le level 0 qui est sur site et en parallèle il est aussi en chemin ETA 09 :00.…RCA attendu de CAMUSAT…Others…Probleme d'energie</v>
      </c>
      <c r="AR289" s="14"/>
      <c r="AS289" s="14" t="s">
        <v>5465</v>
      </c>
      <c r="AT289" s="14" t="str">
        <f>_xlfn.XLOOKUP(B289,'[9]cell downs 18042026 17h'!$B:$B,'[9]cell downs 18042026 17h'!$B:$B,"")</f>
        <v/>
      </c>
      <c r="AU289" s="14" t="str">
        <f>_xlfn.XLOOKUP(B289,'[10]Cells Huawei 19042026 15h'!$B:$B,'[10]Cells Huawei 19042026 15h'!$B:$B,"")</f>
        <v/>
      </c>
      <c r="AV289" s="9" t="str">
        <f>_xlfn.XLOOKUP(B289,'[11]cells down 19042026 9H40'!$B:$B,'[11]cells down 19042026 9H40'!$B:$B,"")</f>
        <v/>
      </c>
    </row>
    <row r="290" spans="1:48" hidden="1" x14ac:dyDescent="0.3">
      <c r="A290" s="1" t="s">
        <v>1149</v>
      </c>
      <c r="B290" s="8" t="s">
        <v>1150</v>
      </c>
      <c r="C290" s="3" t="str">
        <f>_xlfn.XLOOKUP(B290,'[1]daily break down'!$D:$D,'[1]daily break down'!$E:$E,"")</f>
        <v>EXTREME-NORD</v>
      </c>
      <c r="D290" s="1" t="s">
        <v>11</v>
      </c>
      <c r="E290" s="1" t="s">
        <v>12</v>
      </c>
      <c r="F290" s="3" t="s">
        <v>55</v>
      </c>
      <c r="G290" s="1" t="s">
        <v>1151</v>
      </c>
      <c r="H290" s="28" t="str">
        <f>_xlfn.XLOOKUP(B290,[2]CALCULATION!$B:$B,[2]CALCULATION!$H:$H,"")</f>
        <v>NOKIA</v>
      </c>
      <c r="I290" s="26">
        <v>1.7836110499716445E-3</v>
      </c>
      <c r="J290" s="26">
        <v>0</v>
      </c>
      <c r="K290" s="26">
        <v>0</v>
      </c>
      <c r="L290" s="26">
        <v>7.7371413403156619E-2</v>
      </c>
      <c r="M290" s="26">
        <v>0</v>
      </c>
      <c r="N290" s="26">
        <v>0</v>
      </c>
      <c r="O290" s="26">
        <v>1.314396647197587</v>
      </c>
      <c r="P290" s="114" t="s">
        <v>6363</v>
      </c>
      <c r="Q290" s="42" t="s">
        <v>6353</v>
      </c>
      <c r="R290" s="42"/>
      <c r="S290" s="41" t="str" cm="1">
        <f t="array" ref="S290">IFERROR(_xlfn.IFS(
U290="MPR ISSUE","PDH",
U290="BSS Hardware Issue","BSS",
U290="Sites strategiques, MLL, Pylone, etc.","ENVTECH",
U290="AKTIVCO DEFAUT GE &amp; POWER Cabinet","AKTIVCO",
U290="AKTIVCO Coupure ENEO &amp; Baisse de tension","AKTIVCO GRID ONLY",
U290="Coupure ENEO &amp; Baisse de tension","IHS GRID ONLY",
U290="Defaut GE &amp; POWER Cabinet","IHS",
U290="Sharing","Partners",
U290="Sites strategiques &amp; DataCenter","SST &amp; DC",
U290="Exclu","Exclu",
U290="SAT","SAT",
U290="SPARE-ISSUE","SPARE-ISSUE",
U290="Fiber CAmtel","TRANS_FO_CAMTEL",
U290="Fiber AOF","Fiber AOF",
U290="Projet OCM (HUAWEI)","TRAVAUX-HUAWEI",
U290="Projet OCM (NOKIA)","TRAVAUX-NOKIA",
U290="ACCESS-ISSUE","ACCESS-ISSUE",
U290="Projet OCM (ZTE, NOKIA, autres projets)","TRAVAUX OCM",
U290="No root CAuse","No root cause",
U290="ODU HS","PDH",
U290="IP &amp; VLAN","PDH",
U290="Warehouse HUAWEI","SPARE-ISSUE",
U290="SPARE-HS","SPARE-ISSUE",
U290="Power Telco","BSS",U290="no impacts","no impacts"
),"")</f>
        <v/>
      </c>
      <c r="T290" s="41" t="str" cm="1">
        <f t="array" ref="T290">IFERROR(_xlfn.IFS(
U290="MPR ISSUE","TX ISSUE",
U290="BSS Hardware Issue","RAN ISSUE",
U290="Sites strategiques, MLL, Pylone, etc.","ENVTECH",
U290="AKTIVCO DEFAUT GE &amp; POWER Cabinet","POWER ISSUE",
U290="AKTIVCO Coupure ENEO &amp; Baisse de tension","POWER ISSUE",
U290="Coupure ENEO &amp; Baisse de tension","POWER ISSUE",
U290="Defaut GE &amp; POWER Cabinet","POWER ISSUE",
U290="Sharing","POWER ISSUE",
U290="Sites strategiques &amp; DataCenter","POWER ISSUE",
U290="Exclu","Exclu",
U290="SAT","TX ISSUE",
U290="SPARE-ISSUE","SPARE-ISSUE",
U290="Fiber CAmtel","TX ISSUE",
U290="Fiber AOF","TX ISSUE",
U290="Projet OCM (HUAWEI)","TRAVAUX-HUAWEI",
U290="Projet OCM (NOKIA)","TRAVAUX -NOKIA",
U290="ACCESS-ISSUE","ACCESS-ISSUE",
U290="Projet OCM (ZTE, NOKIA, autres projets)","TRAVAUX OCM",
U290="No root CAuse","No root cause",
U290="ODU HS","TX ISSUE",
U290="IP &amp; VLAN","TX ISSUE",
U290="Warehouse HUAWEI","SPARE-ISSUE",
U290="SPARE-HS","SPARE-ISSUE",
U290="Power Telco","RAN ISSUE",U290="no impacts","no impacts"
),"")</f>
        <v/>
      </c>
      <c r="U290" s="68"/>
      <c r="V290" s="41" t="str" cm="1">
        <f t="array" ref="V290">IFERROR(_xlfn.IFS(
U290="MPR ISSUE","ACTIVE",
U290="BSS Hardware Issue","ACTIVE",
U290="Sites strategiques, MLL, Pylone, etc.","PASSIVE",
U290="AKTIVCO DEFAUT GE &amp; POWER Cabinet","PASSIVE",
U290="AKTIVCO Coupure ENEO &amp; Baisse de tension","PASSIVE",
U290="Coupure ENEO &amp; Baisse de tension","PASSIVE",
U290="Defaut GE &amp; POWER Cabinet","PASSIVE",
U290="Sharing","PASSIVE",
U290="Sites strategiques &amp; DataCenter","PASSIVE",
U290="Exclu","Exclu",
U290="SAT","ACTIVE",
U290="SPARE-ISSUE","SPARE-ISSUE",
U290="Fiber CAmtel","ACTIVE",
U290="Fiber AOF","ACTIVE",
U290="Projet OCM (HUAWEI)","PLANNED WORKS",
U290="Projet OCM (NOKIA)","PLANNED WORKS",
U290="ACCESS-ISSUE","ACCESS-ISSUE",
U290="Projet OCM (ZTE, NOKIA, autres projets)","PLANNED WORKS",
U290="No root CAuse","No root cause",
U290="ODU HS","ACTIVE",
U290="IP &amp; VLAN","ACTIVE",
U290="Warehouse HUAWEI","SPARE-ISSUE",
U290="SPARE-HS","SPARE-ISSUE",
U290="Power Telco","ACTIVE", U290="no impacts","no impacts"
),"")</f>
        <v/>
      </c>
      <c r="W290" s="113"/>
      <c r="X290" s="113"/>
      <c r="Y290" s="113"/>
      <c r="Z290" s="113"/>
      <c r="AA290" s="113"/>
      <c r="AB290" s="17" t="s">
        <v>6034</v>
      </c>
      <c r="AC290" s="17"/>
      <c r="AD290" s="9"/>
      <c r="AE290" s="7" t="s">
        <v>5465</v>
      </c>
      <c r="AF290" s="6" t="str">
        <f>_xlfn.XLOOKUP(B290,'[13]Input_27-04'!$B:$B,'[13]Input_27-04'!$M:$M,"")</f>
        <v/>
      </c>
      <c r="AG290" s="7"/>
      <c r="AH290" s="3"/>
      <c r="AI290" s="18" t="str">
        <f>_xlfn.XLOOKUP(B290,'[3]Cells Huawei 27042026 10h'!$B:$B,'[3]Cells Huawei 27042026 10h'!$T:$T,"")</f>
        <v/>
      </c>
      <c r="AJ290" s="18" t="str">
        <f>_xlfn.XLOOKUP(B290,'[3]Cells Huawei 27042026 15h'!$B:$B,'[3]Cells Huawei 27042026 15h'!$T:$T,"")</f>
        <v/>
      </c>
      <c r="AK290" s="18" t="str">
        <f>_xlfn.XLOOKUP(B290,'[4]cells down 27042026 11h28'!$B:$B,'[4]cells down 27042026 11h28'!$R:$R,"")</f>
        <v/>
      </c>
      <c r="AL290" s="18" t="str">
        <f>_xlfn.XLOOKUP(B290,'[4]cells down 27042026 18h01'!$B:$B,'[4]cells down 27042026 18h01'!$R:$R,"")</f>
        <v/>
      </c>
      <c r="AM290" s="18" t="str">
        <f>_xlfn.XLOOKUP(B290,'[5]cell downs 27042026 11h'!$B:$B,'[5]cell downs 27042026 11h'!$R:$R,"")</f>
        <v/>
      </c>
      <c r="AN290" s="18" t="str">
        <f>_xlfn.XLOOKUP(B290,'[5]cell downs 27042026 17h40'!$B:$B,'[5]cell downs 27042026 17h40'!$R:$R,"")</f>
        <v/>
      </c>
      <c r="AO290" s="18" t="str">
        <f>_xlfn.XLOOKUP(B290,'[6]ALL SITES DOWN'!$D:$D,'[6]ALL SITES DOWN'!$J:$J,"")</f>
        <v/>
      </c>
      <c r="AP290" s="18" t="str">
        <f>_xlfn.XLOOKUP(B290,'[7]ALL SITES DOWN'!$D:$D,'[7]ALL SITES DOWN'!$J:$J,"")</f>
        <v/>
      </c>
      <c r="AQ290" s="9" t="str">
        <f>_xlfn.XLOOKUP(B290,[8]sheet1!$AC:$AC,[8]sheet1!$AF:$AF,"")</f>
        <v>(04/27/2026 ticket):-INC-20260427-00001155…impacté par mazavou…Others Transmission equipement fault</v>
      </c>
      <c r="AR290" s="14"/>
      <c r="AS290" s="14" t="s">
        <v>5465</v>
      </c>
      <c r="AT290" s="14" t="str">
        <f>_xlfn.XLOOKUP(B290,'[9]cell downs 18042026 17h'!$B:$B,'[9]cell downs 18042026 17h'!$B:$B,"")</f>
        <v/>
      </c>
      <c r="AU290" s="14" t="str">
        <f>_xlfn.XLOOKUP(B290,'[10]Cells Huawei 19042026 15h'!$B:$B,'[10]Cells Huawei 19042026 15h'!$B:$B,"")</f>
        <v/>
      </c>
      <c r="AV290" s="9" t="str">
        <f>_xlfn.XLOOKUP(B290,'[11]cells down 19042026 9H40'!$B:$B,'[11]cells down 19042026 9H40'!$B:$B,"")</f>
        <v/>
      </c>
    </row>
    <row r="291" spans="1:48" hidden="1" x14ac:dyDescent="0.3">
      <c r="A291" s="1" t="s">
        <v>1397</v>
      </c>
      <c r="B291" s="1" t="s">
        <v>1398</v>
      </c>
      <c r="C291" s="3" t="str">
        <f>_xlfn.XLOOKUP(B291,'[1]daily break down'!$D:$D,'[1]daily break down'!$E:$E,"")</f>
        <v>EXTREME-NORD</v>
      </c>
      <c r="D291" s="1" t="s">
        <v>11</v>
      </c>
      <c r="E291" s="1" t="s">
        <v>12</v>
      </c>
      <c r="F291" s="3" t="s">
        <v>23</v>
      </c>
      <c r="G291" s="1" t="s">
        <v>1399</v>
      </c>
      <c r="H291" s="28" t="str">
        <f>_xlfn.XLOOKUP(B291,[2]CALCULATION!$B:$B,[2]CALCULATION!$H:$H,"")</f>
        <v>NOKIA</v>
      </c>
      <c r="I291" s="26">
        <v>0</v>
      </c>
      <c r="J291" s="26">
        <v>0</v>
      </c>
      <c r="K291" s="26">
        <v>3.54026304600309E-2</v>
      </c>
      <c r="L291" s="26">
        <v>0.11206149744181781</v>
      </c>
      <c r="M291" s="26">
        <v>2.0511527074673565E-3</v>
      </c>
      <c r="N291" s="26">
        <v>3.2996804424475757E-3</v>
      </c>
      <c r="O291" s="26">
        <v>1.3136298420541452</v>
      </c>
      <c r="P291" s="114" t="s">
        <v>6363</v>
      </c>
      <c r="Q291" s="42" t="s">
        <v>5538</v>
      </c>
      <c r="R291" s="42"/>
      <c r="S291" s="41" t="str" cm="1">
        <f t="array" ref="S291">IFERROR(_xlfn.IFS(
U291="MPR ISSUE","PDH",
U291="BSS Hardware Issue","BSS",
U291="Sites strategiques, MLL, Pylone, etc.","ENVTECH",
U291="AKTIVCO DEFAUT GE &amp; POWER Cabinet","AKTIVCO",
U291="AKTIVCO Coupure ENEO &amp; Baisse de tension","AKTIVCO GRID ONLY",
U291="Coupure ENEO &amp; Baisse de tension","IHS GRID ONLY",
U291="Defaut GE &amp; POWER Cabinet","IHS",
U291="Sharing","Partners",
U291="Sites strategiques &amp; DataCenter","SST &amp; DC",
U291="Exclu","Exclu",
U291="SAT","SAT",
U291="SPARE-ISSUE","SPARE-ISSUE",
U291="Fiber CAmtel","TRANS_FO_CAMTEL",
U291="Fiber AOF","Fiber AOF",
U291="Projet OCM (HUAWEI)","TRAVAUX-HUAWEI",
U291="Projet OCM (NOKIA)","TRAVAUX-NOKIA",
U291="ACCESS-ISSUE","ACCESS-ISSUE",
U291="Projet OCM (ZTE, NOKIA, autres projets)","TRAVAUX OCM",
U291="No root CAuse","No root cause",
U291="ODU HS","PDH",
U291="IP &amp; VLAN","PDH",
U291="Warehouse HUAWEI","SPARE-ISSUE",
U291="SPARE-HS","SPARE-ISSUE",
U291="Power Telco","BSS",U291="no impacts","no impacts"
),"")</f>
        <v>AKTIVCO</v>
      </c>
      <c r="T291" s="41" t="str" cm="1">
        <f t="array" ref="T291">IFERROR(_xlfn.IFS(
U291="MPR ISSUE","TX ISSUE",
U291="BSS Hardware Issue","RAN ISSUE",
U291="Sites strategiques, MLL, Pylone, etc.","ENVTECH",
U291="AKTIVCO DEFAUT GE &amp; POWER Cabinet","POWER ISSUE",
U291="AKTIVCO Coupure ENEO &amp; Baisse de tension","POWER ISSUE",
U291="Coupure ENEO &amp; Baisse de tension","POWER ISSUE",
U291="Defaut GE &amp; POWER Cabinet","POWER ISSUE",
U291="Sharing","POWER ISSUE",
U291="Sites strategiques &amp; DataCenter","POWER ISSUE",
U291="Exclu","Exclu",
U291="SAT","TX ISSUE",
U291="SPARE-ISSUE","SPARE-ISSUE",
U291="Fiber CAmtel","TX ISSUE",
U291="Fiber AOF","TX ISSUE",
U291="Projet OCM (HUAWEI)","TRAVAUX-HUAWEI",
U291="Projet OCM (NOKIA)","TRAVAUX -NOKIA",
U291="ACCESS-ISSUE","ACCESS-ISSUE",
U291="Projet OCM (ZTE, NOKIA, autres projets)","TRAVAUX OCM",
U291="No root CAuse","No root cause",
U291="ODU HS","TX ISSUE",
U291="IP &amp; VLAN","TX ISSUE",
U291="Warehouse HUAWEI","SPARE-ISSUE",
U291="SPARE-HS","SPARE-ISSUE",
U291="Power Telco","RAN ISSUE",U291="no impacts","no impacts"
),"")</f>
        <v>POWER ISSUE</v>
      </c>
      <c r="U291" s="68" t="s">
        <v>5324</v>
      </c>
      <c r="V291" s="41" t="str" cm="1">
        <f t="array" ref="V291">IFERROR(_xlfn.IFS(
U291="MPR ISSUE","ACTIVE",
U291="BSS Hardware Issue","ACTIVE",
U291="Sites strategiques, MLL, Pylone, etc.","PASSIVE",
U291="AKTIVCO DEFAUT GE &amp; POWER Cabinet","PASSIVE",
U291="AKTIVCO Coupure ENEO &amp; Baisse de tension","PASSIVE",
U291="Coupure ENEO &amp; Baisse de tension","PASSIVE",
U291="Defaut GE &amp; POWER Cabinet","PASSIVE",
U291="Sharing","PASSIVE",
U291="Sites strategiques &amp; DataCenter","PASSIVE",
U291="Exclu","Exclu",
U291="SAT","ACTIVE",
U291="SPARE-ISSUE","SPARE-ISSUE",
U291="Fiber CAmtel","ACTIVE",
U291="Fiber AOF","ACTIVE",
U291="Projet OCM (HUAWEI)","PLANNED WORKS",
U291="Projet OCM (NOKIA)","PLANNED WORKS",
U291="ACCESS-ISSUE","ACCESS-ISSUE",
U291="Projet OCM (ZTE, NOKIA, autres projets)","PLANNED WORKS",
U291="No root CAuse","No root cause",
U291="ODU HS","ACTIVE",
U291="IP &amp; VLAN","ACTIVE",
U291="Warehouse HUAWEI","SPARE-ISSUE",
U291="SPARE-HS","SPARE-ISSUE",
U291="Power Telco","ACTIVE", U291="no impacts","no impacts"
),"")</f>
        <v>PASSIVE</v>
      </c>
      <c r="W291" s="113"/>
      <c r="X291" s="113"/>
      <c r="Y291" s="113"/>
      <c r="Z291" s="113"/>
      <c r="AA291" s="113"/>
      <c r="AB291" s="17" t="s">
        <v>6283</v>
      </c>
      <c r="AC291" s="17" t="str">
        <f>_xlfn.XLOOKUP(B291,'INCIDENT-04-27-2026'!E:E,'INCIDENT-04-27-2026'!F:F,"")</f>
        <v>(04/27/2026 incident ) :impacted by    || (04/27/2026 ticket):-INC-20260427-00001132…2026-04-27 05:50:16…Hello Victorine.
FME manage avec le level 0 qui est sur site et en parallèle il est aussi en chemin ETA 09 :00.…RCA attendu de CAMUSAT…Others…Probleme d'energie</v>
      </c>
      <c r="AD291" s="9" t="s">
        <v>6052</v>
      </c>
      <c r="AE291" s="7" t="s">
        <v>5465</v>
      </c>
      <c r="AF291" s="6" t="str">
        <f>_xlfn.XLOOKUP(B291,'[13]Input_27-04'!$B:$B,'[13]Input_27-04'!$M:$M,"")</f>
        <v/>
      </c>
      <c r="AG291" s="7"/>
      <c r="AH291" s="3"/>
      <c r="AI291" s="18" t="str">
        <f>_xlfn.XLOOKUP(B291,'[3]Cells Huawei 27042026 10h'!$B:$B,'[3]Cells Huawei 27042026 10h'!$T:$T,"")</f>
        <v/>
      </c>
      <c r="AJ291" s="18" t="str">
        <f>_xlfn.XLOOKUP(B291,'[3]Cells Huawei 27042026 15h'!$B:$B,'[3]Cells Huawei 27042026 15h'!$T:$T,"")</f>
        <v/>
      </c>
      <c r="AK291" s="18" t="str">
        <f>_xlfn.XLOOKUP(B291,'[4]cells down 27042026 11h28'!$B:$B,'[4]cells down 27042026 11h28'!$R:$R,"")</f>
        <v/>
      </c>
      <c r="AL291" s="18" t="str">
        <f>_xlfn.XLOOKUP(B291,'[4]cells down 27042026 18h01'!$B:$B,'[4]cells down 27042026 18h01'!$R:$R,"")</f>
        <v/>
      </c>
      <c r="AM291" s="18" t="str">
        <f>_xlfn.XLOOKUP(B291,'[5]cell downs 27042026 11h'!$B:$B,'[5]cell downs 27042026 11h'!$R:$R,"")</f>
        <v/>
      </c>
      <c r="AN291" s="18" t="str">
        <f>_xlfn.XLOOKUP(B291,'[5]cell downs 27042026 17h40'!$B:$B,'[5]cell downs 27042026 17h40'!$R:$R,"")</f>
        <v/>
      </c>
      <c r="AO291" s="18" t="str">
        <f>_xlfn.XLOOKUP(B291,'[6]ALL SITES DOWN'!$D:$D,'[6]ALL SITES DOWN'!$J:$J,"")</f>
        <v/>
      </c>
      <c r="AP291" s="18" t="str">
        <f>_xlfn.XLOOKUP(B291,'[7]ALL SITES DOWN'!$D:$D,'[7]ALL SITES DOWN'!$J:$J,"")</f>
        <v/>
      </c>
      <c r="AQ291" s="9" t="str">
        <f>_xlfn.XLOOKUP(B291,[8]sheet1!$AC:$AC,[8]sheet1!$AF:$AF,"")</f>
        <v>(04/27/2026 ticket):-INC-20260427-00001161…impacté par mazavou…Others Transmission equipement fault</v>
      </c>
      <c r="AR291" s="14"/>
      <c r="AS291" s="14" t="s">
        <v>5465</v>
      </c>
      <c r="AT291" s="14" t="str">
        <f>_xlfn.XLOOKUP(B291,'[9]cell downs 18042026 17h'!$B:$B,'[9]cell downs 18042026 17h'!$B:$B,"")</f>
        <v/>
      </c>
      <c r="AU291" s="14" t="str">
        <f>_xlfn.XLOOKUP(B291,'[10]Cells Huawei 19042026 15h'!$B:$B,'[10]Cells Huawei 19042026 15h'!$B:$B,"")</f>
        <v/>
      </c>
      <c r="AV291" s="9" t="str">
        <f>_xlfn.XLOOKUP(B291,'[11]cells down 19042026 9H40'!$B:$B,'[11]cells down 19042026 9H40'!$B:$B,"")</f>
        <v/>
      </c>
    </row>
    <row r="292" spans="1:48" x14ac:dyDescent="0.3">
      <c r="A292" s="1" t="s">
        <v>1358</v>
      </c>
      <c r="B292" s="1" t="s">
        <v>1359</v>
      </c>
      <c r="C292" s="3" t="str">
        <f>_xlfn.XLOOKUP(B292,'[1]daily break down'!$D:$D,'[1]daily break down'!$E:$E,"")</f>
        <v>NORD</v>
      </c>
      <c r="D292" s="1" t="s">
        <v>11</v>
      </c>
      <c r="E292" s="1" t="s">
        <v>12</v>
      </c>
      <c r="F292" s="3" t="s">
        <v>23</v>
      </c>
      <c r="G292" s="1" t="s">
        <v>1358</v>
      </c>
      <c r="H292" s="28" t="str">
        <f>_xlfn.XLOOKUP(B292,[2]CALCULATION!$B:$B,[2]CALCULATION!$H:$H,"")</f>
        <v>NOKIA</v>
      </c>
      <c r="I292" s="26">
        <v>0</v>
      </c>
      <c r="J292" s="26">
        <v>0</v>
      </c>
      <c r="K292" s="26">
        <v>1.7121477019456217E-3</v>
      </c>
      <c r="L292" s="26">
        <v>4.2268871185481692E-2</v>
      </c>
      <c r="M292" s="26">
        <v>0.4331962172512292</v>
      </c>
      <c r="N292" s="26">
        <v>1.7494939144334163</v>
      </c>
      <c r="O292" s="26">
        <v>1.3095178660841684</v>
      </c>
      <c r="P292" s="114" t="s">
        <v>6362</v>
      </c>
      <c r="Q292" s="42" t="s">
        <v>5538</v>
      </c>
      <c r="R292" s="42"/>
      <c r="S292" s="41" t="str" cm="1">
        <f t="array" ref="S292">IFERROR(_xlfn.IFS(
U292="MPR ISSUE","PDH",
U292="BSS Hardware Issue","BSS",
U292="Sites strategiques, MLL, Pylone, etc.","ENVTECH",
U292="AKTIVCO DEFAUT GE &amp; POWER Cabinet","AKTIVCO",
U292="AKTIVCO Coupure ENEO &amp; Baisse de tension","AKTIVCO GRID ONLY",
U292="Coupure ENEO &amp; Baisse de tension","IHS GRID ONLY",
U292="Defaut GE &amp; POWER Cabinet","IHS",
U292="Sharing","Partners",
U292="Sites strategiques &amp; DataCenter","SST &amp; DC",
U292="Exclu","Exclu",
U292="SAT","SAT",
U292="SPARE-ISSUE","SPARE-ISSUE",
U292="Fiber CAmtel","TRANS_FO_CAMTEL",
U292="Fiber AOF","Fiber AOF",
U292="Projet OCM (HUAWEI)","TRAVAUX-HUAWEI",
U292="Projet OCM (NOKIA)","TRAVAUX-NOKIA",
U292="ACCESS-ISSUE","ACCESS-ISSUE",
U292="Projet OCM (ZTE, NOKIA, autres projets)","TRAVAUX OCM",
U292="No root CAuse","No root cause",
U292="ODU HS","PDH",
U292="IP &amp; VLAN","PDH",
U292="Warehouse HUAWEI","SPARE-ISSUE",
U292="SPARE-HS","SPARE-ISSUE",
U292="Power Telco","BSS",U292="no impacts","no impacts"
),"")</f>
        <v>AKTIVCO</v>
      </c>
      <c r="T292" s="41" t="str" cm="1">
        <f t="array" ref="T292">IFERROR(_xlfn.IFS(
U292="MPR ISSUE","TX ISSUE",
U292="BSS Hardware Issue","RAN ISSUE",
U292="Sites strategiques, MLL, Pylone, etc.","ENVTECH",
U292="AKTIVCO DEFAUT GE &amp; POWER Cabinet","POWER ISSUE",
U292="AKTIVCO Coupure ENEO &amp; Baisse de tension","POWER ISSUE",
U292="Coupure ENEO &amp; Baisse de tension","POWER ISSUE",
U292="Defaut GE &amp; POWER Cabinet","POWER ISSUE",
U292="Sharing","POWER ISSUE",
U292="Sites strategiques &amp; DataCenter","POWER ISSUE",
U292="Exclu","Exclu",
U292="SAT","TX ISSUE",
U292="SPARE-ISSUE","SPARE-ISSUE",
U292="Fiber CAmtel","TX ISSUE",
U292="Fiber AOF","TX ISSUE",
U292="Projet OCM (HUAWEI)","TRAVAUX-HUAWEI",
U292="Projet OCM (NOKIA)","TRAVAUX -NOKIA",
U292="ACCESS-ISSUE","ACCESS-ISSUE",
U292="Projet OCM (ZTE, NOKIA, autres projets)","TRAVAUX OCM",
U292="No root CAuse","No root cause",
U292="ODU HS","TX ISSUE",
U292="IP &amp; VLAN","TX ISSUE",
U292="Warehouse HUAWEI","SPARE-ISSUE",
U292="SPARE-HS","SPARE-ISSUE",
U292="Power Telco","RAN ISSUE",U292="no impacts","no impacts"
),"")</f>
        <v>POWER ISSUE</v>
      </c>
      <c r="U292" s="68" t="s">
        <v>5324</v>
      </c>
      <c r="V292" s="41" t="str" cm="1">
        <f t="array" ref="V292">IFERROR(_xlfn.IFS(
U292="MPR ISSUE","ACTIVE",
U292="BSS Hardware Issue","ACTIVE",
U292="Sites strategiques, MLL, Pylone, etc.","PASSIVE",
U292="AKTIVCO DEFAUT GE &amp; POWER Cabinet","PASSIVE",
U292="AKTIVCO Coupure ENEO &amp; Baisse de tension","PASSIVE",
U292="Coupure ENEO &amp; Baisse de tension","PASSIVE",
U292="Defaut GE &amp; POWER Cabinet","PASSIVE",
U292="Sharing","PASSIVE",
U292="Sites strategiques &amp; DataCenter","PASSIVE",
U292="Exclu","Exclu",
U292="SAT","ACTIVE",
U292="SPARE-ISSUE","SPARE-ISSUE",
U292="Fiber CAmtel","ACTIVE",
U292="Fiber AOF","ACTIVE",
U292="Projet OCM (HUAWEI)","PLANNED WORKS",
U292="Projet OCM (NOKIA)","PLANNED WORKS",
U292="ACCESS-ISSUE","ACCESS-ISSUE",
U292="Projet OCM (ZTE, NOKIA, autres projets)","PLANNED WORKS",
U292="No root CAuse","No root cause",
U292="ODU HS","ACTIVE",
U292="IP &amp; VLAN","ACTIVE",
U292="Warehouse HUAWEI","SPARE-ISSUE",
U292="SPARE-HS","SPARE-ISSUE",
U292="Power Telco","ACTIVE", U292="no impacts","no impacts"
),"")</f>
        <v>PASSIVE</v>
      </c>
      <c r="W292" s="119" t="s">
        <v>6424</v>
      </c>
      <c r="X292" s="119"/>
      <c r="Y292" s="119"/>
      <c r="Z292" s="119" t="s">
        <v>21</v>
      </c>
      <c r="AA292" s="115" t="s">
        <v>6380</v>
      </c>
      <c r="AB292" s="17" t="s">
        <v>6284</v>
      </c>
      <c r="AC292" s="17"/>
      <c r="AD292" s="9" t="s">
        <v>6052</v>
      </c>
      <c r="AE292" s="7" t="s">
        <v>6073</v>
      </c>
      <c r="AF292" s="6" t="str">
        <f>_xlfn.XLOOKUP(B292,'[13]Input_27-04'!$B:$B,'[13]Input_27-04'!$M:$M,"")</f>
        <v/>
      </c>
      <c r="AG292" s="7"/>
      <c r="AH292" s="3"/>
      <c r="AI292" s="18" t="str">
        <f>_xlfn.XLOOKUP(B292,'[3]Cells Huawei 27042026 10h'!$B:$B,'[3]Cells Huawei 27042026 10h'!$T:$T,"")</f>
        <v/>
      </c>
      <c r="AJ292" s="18" t="str">
        <f>_xlfn.XLOOKUP(B292,'[3]Cells Huawei 27042026 15h'!$B:$B,'[3]Cells Huawei 27042026 15h'!$T:$T,"")</f>
        <v/>
      </c>
      <c r="AK292" s="18" t="str">
        <f>_xlfn.XLOOKUP(B292,'[4]cells down 27042026 11h28'!$B:$B,'[4]cells down 27042026 11h28'!$R:$R,"")</f>
        <v/>
      </c>
      <c r="AL292" s="18" t="str">
        <f>_xlfn.XLOOKUP(B292,'[4]cells down 27042026 18h01'!$B:$B,'[4]cells down 27042026 18h01'!$R:$R,"")</f>
        <v/>
      </c>
      <c r="AM292" s="18" t="str">
        <f>_xlfn.XLOOKUP(B292,'[5]cell downs 27042026 11h'!$B:$B,'[5]cell downs 27042026 11h'!$R:$R,"")</f>
        <v/>
      </c>
      <c r="AN292" s="18" t="str">
        <f>_xlfn.XLOOKUP(B292,'[5]cell downs 27042026 17h40'!$B:$B,'[5]cell downs 27042026 17h40'!$R:$R,"")</f>
        <v/>
      </c>
      <c r="AO292" s="18" t="str">
        <f>_xlfn.XLOOKUP(B292,'[6]ALL SITES DOWN'!$D:$D,'[6]ALL SITES DOWN'!$J:$J,"")</f>
        <v/>
      </c>
      <c r="AP292" s="18" t="str">
        <f>_xlfn.XLOOKUP(B292,'[7]ALL SITES DOWN'!$D:$D,'[7]ALL SITES DOWN'!$J:$J,"")</f>
        <v/>
      </c>
      <c r="AQ292" s="9" t="str">
        <f>_xlfn.XLOOKUP(B292,[8]sheet1!$AC:$AC,[8]sheet1!$AF:$AF,"")</f>
        <v>(04/27/2026 ticket):-INC-20260427-00001160…impacté par mazavou…Others Transmission equipement fault</v>
      </c>
      <c r="AR292" s="14"/>
      <c r="AS292" s="14" t="s">
        <v>5465</v>
      </c>
      <c r="AT292" s="14" t="str">
        <f>_xlfn.XLOOKUP(B292,'[9]cell downs 18042026 17h'!$B:$B,'[9]cell downs 18042026 17h'!$B:$B,"")</f>
        <v/>
      </c>
      <c r="AU292" s="14" t="str">
        <f>_xlfn.XLOOKUP(B292,'[10]Cells Huawei 19042026 15h'!$B:$B,'[10]Cells Huawei 19042026 15h'!$B:$B,"")</f>
        <v/>
      </c>
      <c r="AV292" s="9" t="str">
        <f>_xlfn.XLOOKUP(B292,'[11]cells down 19042026 9H40'!$B:$B,'[11]cells down 19042026 9H40'!$B:$B,"")</f>
        <v/>
      </c>
    </row>
    <row r="293" spans="1:48" x14ac:dyDescent="0.3">
      <c r="A293" s="1" t="s">
        <v>1902</v>
      </c>
      <c r="B293" s="8" t="s">
        <v>1903</v>
      </c>
      <c r="C293" s="3" t="str">
        <f>_xlfn.XLOOKUP(B293,'[1]daily break down'!$D:$D,'[1]daily break down'!$E:$E,"")</f>
        <v>Douala</v>
      </c>
      <c r="D293" s="1" t="s">
        <v>11</v>
      </c>
      <c r="E293" s="1" t="s">
        <v>12</v>
      </c>
      <c r="F293" s="3" t="s">
        <v>31</v>
      </c>
      <c r="G293" s="1" t="s">
        <v>32</v>
      </c>
      <c r="H293" s="29" t="str">
        <f>_xlfn.XLOOKUP(B293,[2]CALCULATION!$B:$B,[2]CALCULATION!$H:$H,"")</f>
        <v>ZTE</v>
      </c>
      <c r="I293" s="26">
        <v>1.3511498631692798</v>
      </c>
      <c r="J293" s="26">
        <v>1.9287567095564633</v>
      </c>
      <c r="K293" s="26">
        <v>5.5923671572026619</v>
      </c>
      <c r="L293" s="26">
        <v>0.78897035952664241</v>
      </c>
      <c r="M293" s="26">
        <v>2.7832353117429012</v>
      </c>
      <c r="N293" s="26">
        <v>1.6454643255629462</v>
      </c>
      <c r="O293" s="26">
        <v>1.3015505103686014</v>
      </c>
      <c r="P293" s="114" t="s">
        <v>6362</v>
      </c>
      <c r="Q293" s="42" t="s">
        <v>5538</v>
      </c>
      <c r="R293" s="42"/>
      <c r="S293" s="41" t="str" cm="1">
        <f t="array" ref="S293">IFERROR(_xlfn.IFS(
U293="MPR ISSUE","PDH",
U293="BSS Hardware Issue","BSS",
U293="Sites strategiques, MLL, Pylone, etc.","ENVTECH",
U293="AKTIVCO DEFAUT GE &amp; POWER Cabinet","AKTIVCO",
U293="AKTIVCO Coupure ENEO &amp; Baisse de tension","AKTIVCO GRID ONLY",
U293="Coupure ENEO &amp; Baisse de tension","IHS GRID ONLY",
U293="Defaut GE &amp; POWER Cabinet","IHS",
U293="Sharing","Partners",
U293="Sites strategiques &amp; DataCenter","SST &amp; DC",
U293="Exclu","Exclu",
U293="SAT","SAT",
U293="SPARE-ISSUE","SPARE-ISSUE",
U293="Fiber CAmtel","TRANS_FO_CAMTEL",
U293="Fiber AOF","Fiber AOF",
U293="Projet OCM (HUAWEI)","TRAVAUX-HUAWEI",
U293="Projet OCM (NOKIA)","TRAVAUX-NOKIA",
U293="ACCESS-ISSUE","ACCESS-ISSUE",
U293="Projet OCM (ZTE, NOKIA, autres projets)","TRAVAUX OCM",
U293="No root CAuse","No root cause",
U293="ODU HS","PDH",
U293="IP &amp; VLAN","PDH",
U293="Warehouse HUAWEI","SPARE-ISSUE",
U293="SPARE-HS","SPARE-ISSUE",
U293="Power Telco","BSS",U293="no impacts","no impacts"
),"")</f>
        <v>No root cause</v>
      </c>
      <c r="T293" s="41" t="str" cm="1">
        <f t="array" ref="T293">IFERROR(_xlfn.IFS(
U293="MPR ISSUE","TX ISSUE",
U293="BSS Hardware Issue","RAN ISSUE",
U293="Sites strategiques, MLL, Pylone, etc.","ENVTECH",
U293="AKTIVCO DEFAUT GE &amp; POWER Cabinet","POWER ISSUE",
U293="AKTIVCO Coupure ENEO &amp; Baisse de tension","POWER ISSUE",
U293="Coupure ENEO &amp; Baisse de tension","POWER ISSUE",
U293="Defaut GE &amp; POWER Cabinet","POWER ISSUE",
U293="Sharing","POWER ISSUE",
U293="Sites strategiques &amp; DataCenter","POWER ISSUE",
U293="Exclu","Exclu",
U293="SAT","TX ISSUE",
U293="SPARE-ISSUE","SPARE-ISSUE",
U293="Fiber CAmtel","TX ISSUE",
U293="Fiber AOF","TX ISSUE",
U293="Projet OCM (HUAWEI)","TRAVAUX-HUAWEI",
U293="Projet OCM (NOKIA)","TRAVAUX -NOKIA",
U293="ACCESS-ISSUE","ACCESS-ISSUE",
U293="Projet OCM (ZTE, NOKIA, autres projets)","TRAVAUX OCM",
U293="No root CAuse","No root cause",
U293="ODU HS","TX ISSUE",
U293="IP &amp; VLAN","TX ISSUE",
U293="Warehouse HUAWEI","SPARE-ISSUE",
U293="SPARE-HS","SPARE-ISSUE",
U293="Power Telco","RAN ISSUE",U293="no impacts","no impacts"
),"")</f>
        <v>No root cause</v>
      </c>
      <c r="U293" s="68" t="s">
        <v>5691</v>
      </c>
      <c r="V293" s="41" t="str" cm="1">
        <f t="array" ref="V293">IFERROR(_xlfn.IFS(
U293="MPR ISSUE","ACTIVE",
U293="BSS Hardware Issue","ACTIVE",
U293="Sites strategiques, MLL, Pylone, etc.","PASSIVE",
U293="AKTIVCO DEFAUT GE &amp; POWER Cabinet","PASSIVE",
U293="AKTIVCO Coupure ENEO &amp; Baisse de tension","PASSIVE",
U293="Coupure ENEO &amp; Baisse de tension","PASSIVE",
U293="Defaut GE &amp; POWER Cabinet","PASSIVE",
U293="Sharing","PASSIVE",
U293="Sites strategiques &amp; DataCenter","PASSIVE",
U293="Exclu","Exclu",
U293="SAT","ACTIVE",
U293="SPARE-ISSUE","SPARE-ISSUE",
U293="Fiber CAmtel","ACTIVE",
U293="Fiber AOF","ACTIVE",
U293="Projet OCM (HUAWEI)","PLANNED WORKS",
U293="Projet OCM (NOKIA)","PLANNED WORKS",
U293="ACCESS-ISSUE","ACCESS-ISSUE",
U293="Projet OCM (ZTE, NOKIA, autres projets)","PLANNED WORKS",
U293="No root CAuse","No root cause",
U293="ODU HS","ACTIVE",
U293="IP &amp; VLAN","ACTIVE",
U293="Warehouse HUAWEI","SPARE-ISSUE",
U293="SPARE-HS","SPARE-ISSUE",
U293="Power Telco","ACTIVE", U293="no impacts","no impacts"
),"")</f>
        <v>No root cause</v>
      </c>
      <c r="W293" s="119" t="s">
        <v>6383</v>
      </c>
      <c r="X293" s="119"/>
      <c r="Y293" s="119"/>
      <c r="Z293" s="119"/>
      <c r="AA293" s="119"/>
      <c r="AB293" s="17" t="s">
        <v>5941</v>
      </c>
      <c r="AC293" s="17" t="str">
        <f>_xlfn.XLOOKUP(B293,'INCIDENT-04-27-2026'!E:E,'INCIDENT-04-27-2026'!F:F,"")</f>
        <v/>
      </c>
      <c r="AD293" s="9"/>
      <c r="AE293" s="7" t="s">
        <v>5465</v>
      </c>
      <c r="AF293" s="6" t="str">
        <f>_xlfn.XLOOKUP(B293,'[13]Input_27-04'!$B:$B,'[13]Input_27-04'!$M:$M,"")</f>
        <v/>
      </c>
      <c r="AG293" s="7"/>
      <c r="AH293" s="3"/>
      <c r="AI293" s="18" t="str">
        <f>_xlfn.XLOOKUP(B293,'[3]Cells Huawei 27042026 10h'!$B:$B,'[3]Cells Huawei 27042026 10h'!$T:$T,"")</f>
        <v/>
      </c>
      <c r="AJ293" s="18" t="str">
        <f>_xlfn.XLOOKUP(B293,'[3]Cells Huawei 27042026 15h'!$B:$B,'[3]Cells Huawei 27042026 15h'!$T:$T,"")</f>
        <v/>
      </c>
      <c r="AK293" s="18" t="str">
        <f>_xlfn.XLOOKUP(B293,'[4]cells down 27042026 11h28'!$B:$B,'[4]cells down 27042026 11h28'!$R:$R,"")</f>
        <v/>
      </c>
      <c r="AL293" s="18" t="str">
        <f>_xlfn.XLOOKUP(B293,'[4]cells down 27042026 18h01'!$B:$B,'[4]cells down 27042026 18h01'!$R:$R,"")</f>
        <v/>
      </c>
      <c r="AM293" s="18" t="str">
        <f>_xlfn.XLOOKUP(B293,'[5]cell downs 27042026 11h'!$B:$B,'[5]cell downs 27042026 11h'!$R:$R,"")</f>
        <v/>
      </c>
      <c r="AN293" s="18" t="str">
        <f>_xlfn.XLOOKUP(B293,'[5]cell downs 27042026 17h40'!$B:$B,'[5]cell downs 27042026 17h40'!$R:$R,"")</f>
        <v/>
      </c>
      <c r="AO293" s="18" t="str">
        <f>_xlfn.XLOOKUP(B293,'[6]ALL SITES DOWN'!$D:$D,'[6]ALL SITES DOWN'!$J:$J,"")</f>
        <v/>
      </c>
      <c r="AP293" s="18" t="str">
        <f>_xlfn.XLOOKUP(B293,'[7]ALL SITES DOWN'!$D:$D,'[7]ALL SITES DOWN'!$J:$J,"")</f>
        <v/>
      </c>
      <c r="AQ293" s="9" t="str">
        <f>_xlfn.XLOOKUP(B293,[8]sheet1!$AC:$AC,[8]sheet1!$AF:$AF,"")</f>
        <v>(04/27/2026 ticket):-INC-20260427-00012662…Others Transmission equipement fault</v>
      </c>
      <c r="AR293" s="14"/>
      <c r="AS293" s="14" t="s">
        <v>5465</v>
      </c>
      <c r="AT293" s="14" t="str">
        <f>_xlfn.XLOOKUP(B293,'[9]cell downs 18042026 17h'!$B:$B,'[9]cell downs 18042026 17h'!$B:$B,"")</f>
        <v/>
      </c>
      <c r="AU293" s="14" t="str">
        <f>_xlfn.XLOOKUP(B293,'[10]Cells Huawei 19042026 15h'!$B:$B,'[10]Cells Huawei 19042026 15h'!$B:$B,"")</f>
        <v/>
      </c>
      <c r="AV293" s="9" t="str">
        <f>_xlfn.XLOOKUP(B293,'[11]cells down 19042026 9H40'!$B:$B,'[11]cells down 19042026 9H40'!$B:$B,"")</f>
        <v/>
      </c>
    </row>
    <row r="294" spans="1:48" x14ac:dyDescent="0.3">
      <c r="A294" s="2" t="s">
        <v>741</v>
      </c>
      <c r="B294" s="8" t="s">
        <v>742</v>
      </c>
      <c r="C294" s="3" t="str">
        <f>_xlfn.XLOOKUP(B294,'[1]daily break down'!$D:$D,'[1]daily break down'!$E:$E,"")</f>
        <v>CENTRE</v>
      </c>
      <c r="D294" s="1" t="s">
        <v>11</v>
      </c>
      <c r="E294" s="1" t="s">
        <v>66</v>
      </c>
      <c r="F294" s="3" t="s">
        <v>226</v>
      </c>
      <c r="G294" s="1" t="s">
        <v>741</v>
      </c>
      <c r="H294" s="28" t="str">
        <f>_xlfn.XLOOKUP(B294,[2]CALCULATION!$B:$B,[2]CALCULATION!$H:$H,"")</f>
        <v>NOKIA</v>
      </c>
      <c r="I294" s="26">
        <v>0.97393795675635575</v>
      </c>
      <c r="J294" s="26">
        <v>0.86985243969603343</v>
      </c>
      <c r="K294" s="26">
        <v>7.2573593131997605</v>
      </c>
      <c r="L294" s="26">
        <v>0.457059552039905</v>
      </c>
      <c r="M294" s="26">
        <v>0.8882582405195858</v>
      </c>
      <c r="N294" s="26">
        <v>0.4984012635796285</v>
      </c>
      <c r="O294" s="26">
        <v>1.25587487479775</v>
      </c>
      <c r="P294" s="114" t="s">
        <v>6362</v>
      </c>
      <c r="Q294" s="42" t="s">
        <v>5538</v>
      </c>
      <c r="R294" s="42"/>
      <c r="S294" s="41" t="str" cm="1">
        <f t="array" ref="S294">IFERROR(_xlfn.IFS(
U294="MPR ISSUE","PDH",
U294="BSS Hardware Issue","BSS",
U294="Sites strategiques, MLL, Pylone, etc.","ENVTECH",
U294="AKTIVCO DEFAUT GE &amp; POWER Cabinet","AKTIVCO",
U294="AKTIVCO Coupure ENEO &amp; Baisse de tension","AKTIVCO GRID ONLY",
U294="Coupure ENEO &amp; Baisse de tension","IHS GRID ONLY",
U294="Defaut GE &amp; POWER Cabinet","IHS",
U294="Sharing","Partners",
U294="Sites strategiques &amp; DataCenter","SST &amp; DC",
U294="Exclu","Exclu",
U294="SAT","SAT",
U294="SPARE-ISSUE","SPARE-ISSUE",
U294="Fiber CAmtel","TRANS_FO_CAMTEL",
U294="Fiber AOF","Fiber AOF",
U294="Projet OCM (HUAWEI)","TRAVAUX-HUAWEI",
U294="Projet OCM (NOKIA)","TRAVAUX-NOKIA",
U294="ACCESS-ISSUE","ACCESS-ISSUE",
U294="Projet OCM (ZTE, NOKIA, autres projets)","TRAVAUX OCM",
U294="No root CAuse","No root cause",
U294="ODU HS","PDH",
U294="IP &amp; VLAN","PDH",
U294="Warehouse HUAWEI","SPARE-ISSUE",
U294="SPARE-HS","SPARE-ISSUE",
U294="Power Telco","BSS",U294="no impacts","no impacts"
),"")</f>
        <v>No root cause</v>
      </c>
      <c r="T294" s="41" t="str" cm="1">
        <f t="array" ref="T294">IFERROR(_xlfn.IFS(
U294="MPR ISSUE","TX ISSUE",
U294="BSS Hardware Issue","RAN ISSUE",
U294="Sites strategiques, MLL, Pylone, etc.","ENVTECH",
U294="AKTIVCO DEFAUT GE &amp; POWER Cabinet","POWER ISSUE",
U294="AKTIVCO Coupure ENEO &amp; Baisse de tension","POWER ISSUE",
U294="Coupure ENEO &amp; Baisse de tension","POWER ISSUE",
U294="Defaut GE &amp; POWER Cabinet","POWER ISSUE",
U294="Sharing","POWER ISSUE",
U294="Sites strategiques &amp; DataCenter","POWER ISSUE",
U294="Exclu","Exclu",
U294="SAT","TX ISSUE",
U294="SPARE-ISSUE","SPARE-ISSUE",
U294="Fiber CAmtel","TX ISSUE",
U294="Fiber AOF","TX ISSUE",
U294="Projet OCM (HUAWEI)","TRAVAUX-HUAWEI",
U294="Projet OCM (NOKIA)","TRAVAUX -NOKIA",
U294="ACCESS-ISSUE","ACCESS-ISSUE",
U294="Projet OCM (ZTE, NOKIA, autres projets)","TRAVAUX OCM",
U294="No root CAuse","No root cause",
U294="ODU HS","TX ISSUE",
U294="IP &amp; VLAN","TX ISSUE",
U294="Warehouse HUAWEI","SPARE-ISSUE",
U294="SPARE-HS","SPARE-ISSUE",
U294="Power Telco","RAN ISSUE",U294="no impacts","no impacts"
),"")</f>
        <v>No root cause</v>
      </c>
      <c r="U294" s="68" t="s">
        <v>5691</v>
      </c>
      <c r="V294" s="41" t="str" cm="1">
        <f t="array" ref="V294">IFERROR(_xlfn.IFS(
U294="MPR ISSUE","ACTIVE",
U294="BSS Hardware Issue","ACTIVE",
U294="Sites strategiques, MLL, Pylone, etc.","PASSIVE",
U294="AKTIVCO DEFAUT GE &amp; POWER Cabinet","PASSIVE",
U294="AKTIVCO Coupure ENEO &amp; Baisse de tension","PASSIVE",
U294="Coupure ENEO &amp; Baisse de tension","PASSIVE",
U294="Defaut GE &amp; POWER Cabinet","PASSIVE",
U294="Sharing","PASSIVE",
U294="Sites strategiques &amp; DataCenter","PASSIVE",
U294="Exclu","Exclu",
U294="SAT","ACTIVE",
U294="SPARE-ISSUE","SPARE-ISSUE",
U294="Fiber CAmtel","ACTIVE",
U294="Fiber AOF","ACTIVE",
U294="Projet OCM (HUAWEI)","PLANNED WORKS",
U294="Projet OCM (NOKIA)","PLANNED WORKS",
U294="ACCESS-ISSUE","ACCESS-ISSUE",
U294="Projet OCM (ZTE, NOKIA, autres projets)","PLANNED WORKS",
U294="No root CAuse","No root cause",
U294="ODU HS","ACTIVE",
U294="IP &amp; VLAN","ACTIVE",
U294="Warehouse HUAWEI","SPARE-ISSUE",
U294="SPARE-HS","SPARE-ISSUE",
U294="Power Telco","ACTIVE", U294="no impacts","no impacts"
),"")</f>
        <v>No root cause</v>
      </c>
      <c r="W294" s="119" t="s">
        <v>6383</v>
      </c>
      <c r="X294" s="119"/>
      <c r="Y294" s="119"/>
      <c r="Z294" s="119"/>
      <c r="AA294" s="119"/>
      <c r="AB294" s="17" t="s">
        <v>5465</v>
      </c>
      <c r="AC294" s="17" t="str">
        <f>_xlfn.XLOOKUP(B294,'INCIDENT-04-27-2026'!E:E,'INCIDENT-04-27-2026'!F:F,"")</f>
        <v/>
      </c>
      <c r="AD294" s="9"/>
      <c r="AE294" s="7" t="s">
        <v>5465</v>
      </c>
      <c r="AF294" s="6" t="str">
        <f>_xlfn.XLOOKUP(B294,'[13]Input_27-04'!$B:$B,'[13]Input_27-04'!$M:$M,"")</f>
        <v/>
      </c>
      <c r="AG294" s="7"/>
      <c r="AH294" s="3"/>
      <c r="AI294" s="18" t="str">
        <f>_xlfn.XLOOKUP(B294,'[3]Cells Huawei 27042026 10h'!$B:$B,'[3]Cells Huawei 27042026 10h'!$T:$T,"")</f>
        <v/>
      </c>
      <c r="AJ294" s="18" t="str">
        <f>_xlfn.XLOOKUP(B294,'[3]Cells Huawei 27042026 15h'!$B:$B,'[3]Cells Huawei 27042026 15h'!$T:$T,"")</f>
        <v/>
      </c>
      <c r="AK294" s="18" t="str">
        <f>_xlfn.XLOOKUP(B294,'[4]cells down 27042026 11h28'!$B:$B,'[4]cells down 27042026 11h28'!$R:$R,"")</f>
        <v/>
      </c>
      <c r="AL294" s="18" t="str">
        <f>_xlfn.XLOOKUP(B294,'[4]cells down 27042026 18h01'!$B:$B,'[4]cells down 27042026 18h01'!$R:$R,"")</f>
        <v/>
      </c>
      <c r="AM294" s="18" t="str">
        <f>_xlfn.XLOOKUP(B294,'[5]cell downs 27042026 11h'!$B:$B,'[5]cell downs 27042026 11h'!$R:$R,"")</f>
        <v/>
      </c>
      <c r="AN294" s="18" t="str">
        <f>_xlfn.XLOOKUP(B294,'[5]cell downs 27042026 17h40'!$B:$B,'[5]cell downs 27042026 17h40'!$R:$R,"")</f>
        <v/>
      </c>
      <c r="AO294" s="18" t="str">
        <f>_xlfn.XLOOKUP(B294,'[6]ALL SITES DOWN'!$D:$D,'[6]ALL SITES DOWN'!$J:$J,"")</f>
        <v/>
      </c>
      <c r="AP294" s="18" t="str">
        <f>_xlfn.XLOOKUP(B294,'[7]ALL SITES DOWN'!$D:$D,'[7]ALL SITES DOWN'!$J:$J,"")</f>
        <v/>
      </c>
      <c r="AQ294" s="9" t="str">
        <f>_xlfn.XLOOKUP(B294,[8]sheet1!$AC:$AC,[8]sheet1!$AF:$AF,"")</f>
        <v/>
      </c>
      <c r="AR294" s="14"/>
      <c r="AS294" s="14" t="s">
        <v>5465</v>
      </c>
      <c r="AT294" s="14" t="str">
        <f>_xlfn.XLOOKUP(B294,'[9]cell downs 18042026 17h'!$B:$B,'[9]cell downs 18042026 17h'!$B:$B,"")</f>
        <v/>
      </c>
      <c r="AU294" s="14" t="str">
        <f>_xlfn.XLOOKUP(B294,'[10]Cells Huawei 19042026 15h'!$B:$B,'[10]Cells Huawei 19042026 15h'!$B:$B,"")</f>
        <v/>
      </c>
      <c r="AV294" s="9" t="str">
        <f>_xlfn.XLOOKUP(B294,'[11]cells down 19042026 9H40'!$B:$B,'[11]cells down 19042026 9H40'!$B:$B,"")</f>
        <v/>
      </c>
    </row>
    <row r="295" spans="1:48" hidden="1" x14ac:dyDescent="0.3">
      <c r="A295" s="1" t="s">
        <v>1558</v>
      </c>
      <c r="B295" s="8" t="s">
        <v>1559</v>
      </c>
      <c r="C295" s="3" t="str">
        <f>_xlfn.XLOOKUP(B295,'[1]daily break down'!$D:$D,'[1]daily break down'!$E:$E,"")</f>
        <v>Maroua</v>
      </c>
      <c r="D295" s="1" t="s">
        <v>11</v>
      </c>
      <c r="E295" s="1" t="s">
        <v>12</v>
      </c>
      <c r="F295" s="3" t="s">
        <v>55</v>
      </c>
      <c r="G295" s="1" t="s">
        <v>84</v>
      </c>
      <c r="H295" s="27" t="str">
        <f>_xlfn.XLOOKUP(B295,[2]CALCULATION!$B:$B,[2]CALCULATION!$H:$H,"")</f>
        <v>Huawei</v>
      </c>
      <c r="I295" s="26">
        <v>0.40102173596664697</v>
      </c>
      <c r="J295" s="26">
        <v>0</v>
      </c>
      <c r="K295" s="26">
        <v>0.31434325534410279</v>
      </c>
      <c r="L295" s="26">
        <v>0</v>
      </c>
      <c r="M295" s="26">
        <v>0.5571321764788133</v>
      </c>
      <c r="N295" s="26">
        <v>0</v>
      </c>
      <c r="O295" s="26">
        <v>1.2312803017980611</v>
      </c>
      <c r="P295" s="114" t="s">
        <v>6363</v>
      </c>
      <c r="Q295" s="42" t="s">
        <v>5538</v>
      </c>
      <c r="R295" s="42"/>
      <c r="S295" s="41" t="str" cm="1">
        <f t="array" ref="S295">IFERROR(_xlfn.IFS(
U295="MPR ISSUE","PDH",
U295="BSS Hardware Issue","BSS",
U295="Sites strategiques, MLL, Pylone, etc.","ENVTECH",
U295="AKTIVCO DEFAUT GE &amp; POWER Cabinet","AKTIVCO",
U295="AKTIVCO Coupure ENEO &amp; Baisse de tension","AKTIVCO GRID ONLY",
U295="Coupure ENEO &amp; Baisse de tension","IHS GRID ONLY",
U295="Defaut GE &amp; POWER Cabinet","IHS",
U295="Sharing","Partners",
U295="Sites strategiques &amp; DataCenter","SST &amp; DC",
U295="Exclu","Exclu",
U295="SAT","SAT",
U295="SPARE-ISSUE","SPARE-ISSUE",
U295="Fiber CAmtel","TRANS_FO_CAMTEL",
U295="Fiber AOF","Fiber AOF",
U295="Projet OCM (HUAWEI)","TRAVAUX-HUAWEI",
U295="Projet OCM (NOKIA)","TRAVAUX-NOKIA",
U295="ACCESS-ISSUE","ACCESS-ISSUE",
U295="Projet OCM (ZTE, NOKIA, autres projets)","TRAVAUX OCM",
U295="No root CAuse","No root cause",
U295="ODU HS","PDH",
U295="IP &amp; VLAN","PDH",
U295="Warehouse HUAWEI","SPARE-ISSUE",
U295="SPARE-HS","SPARE-ISSUE",
U295="Power Telco","BSS",U295="no impacts","no impacts"
),"")</f>
        <v>No root cause</v>
      </c>
      <c r="T295" s="41" t="str" cm="1">
        <f t="array" ref="T295">IFERROR(_xlfn.IFS(
U295="MPR ISSUE","TX ISSUE",
U295="BSS Hardware Issue","RAN ISSUE",
U295="Sites strategiques, MLL, Pylone, etc.","ENVTECH",
U295="AKTIVCO DEFAUT GE &amp; POWER Cabinet","POWER ISSUE",
U295="AKTIVCO Coupure ENEO &amp; Baisse de tension","POWER ISSUE",
U295="Coupure ENEO &amp; Baisse de tension","POWER ISSUE",
U295="Defaut GE &amp; POWER Cabinet","POWER ISSUE",
U295="Sharing","POWER ISSUE",
U295="Sites strategiques &amp; DataCenter","POWER ISSUE",
U295="Exclu","Exclu",
U295="SAT","TX ISSUE",
U295="SPARE-ISSUE","SPARE-ISSUE",
U295="Fiber CAmtel","TX ISSUE",
U295="Fiber AOF","TX ISSUE",
U295="Projet OCM (HUAWEI)","TRAVAUX-HUAWEI",
U295="Projet OCM (NOKIA)","TRAVAUX -NOKIA",
U295="ACCESS-ISSUE","ACCESS-ISSUE",
U295="Projet OCM (ZTE, NOKIA, autres projets)","TRAVAUX OCM",
U295="No root CAuse","No root cause",
U295="ODU HS","TX ISSUE",
U295="IP &amp; VLAN","TX ISSUE",
U295="Warehouse HUAWEI","SPARE-ISSUE",
U295="SPARE-HS","SPARE-ISSUE",
U295="Power Telco","RAN ISSUE",U295="no impacts","no impacts"
),"")</f>
        <v>No root cause</v>
      </c>
      <c r="U295" s="68" t="s">
        <v>5691</v>
      </c>
      <c r="V295" s="41" t="str" cm="1">
        <f t="array" ref="V295">IFERROR(_xlfn.IFS(
U295="MPR ISSUE","ACTIVE",
U295="BSS Hardware Issue","ACTIVE",
U295="Sites strategiques, MLL, Pylone, etc.","PASSIVE",
U295="AKTIVCO DEFAUT GE &amp; POWER Cabinet","PASSIVE",
U295="AKTIVCO Coupure ENEO &amp; Baisse de tension","PASSIVE",
U295="Coupure ENEO &amp; Baisse de tension","PASSIVE",
U295="Defaut GE &amp; POWER Cabinet","PASSIVE",
U295="Sharing","PASSIVE",
U295="Sites strategiques &amp; DataCenter","PASSIVE",
U295="Exclu","Exclu",
U295="SAT","ACTIVE",
U295="SPARE-ISSUE","SPARE-ISSUE",
U295="Fiber CAmtel","ACTIVE",
U295="Fiber AOF","ACTIVE",
U295="Projet OCM (HUAWEI)","PLANNED WORKS",
U295="Projet OCM (NOKIA)","PLANNED WORKS",
U295="ACCESS-ISSUE","ACCESS-ISSUE",
U295="Projet OCM (ZTE, NOKIA, autres projets)","PLANNED WORKS",
U295="No root CAuse","No root cause",
U295="ODU HS","ACTIVE",
U295="IP &amp; VLAN","ACTIVE",
U295="Warehouse HUAWEI","SPARE-ISSUE",
U295="SPARE-HS","SPARE-ISSUE",
U295="Power Telco","ACTIVE", U295="no impacts","no impacts"
),"")</f>
        <v>No root cause</v>
      </c>
      <c r="W295" s="113"/>
      <c r="X295" s="113"/>
      <c r="Y295" s="113"/>
      <c r="Z295" s="113"/>
      <c r="AA295" s="113"/>
      <c r="AB295" s="17" t="s">
        <v>5465</v>
      </c>
      <c r="AC295" s="17" t="str">
        <f>_xlfn.XLOOKUP(B295,'INCIDENT-04-27-2026'!E:E,'INCIDENT-04-27-2026'!F:F,"")</f>
        <v/>
      </c>
      <c r="AD295" s="9"/>
      <c r="AE295" s="7" t="s">
        <v>5465</v>
      </c>
      <c r="AF295" s="6" t="str">
        <f>_xlfn.XLOOKUP(B295,'[13]Input_27-04'!$B:$B,'[13]Input_27-04'!$M:$M,"")</f>
        <v/>
      </c>
      <c r="AG295" s="7"/>
      <c r="AH295" s="3"/>
      <c r="AI295" s="18" t="str">
        <f>_xlfn.XLOOKUP(B295,'[3]Cells Huawei 27042026 10h'!$B:$B,'[3]Cells Huawei 27042026 10h'!$T:$T,"")</f>
        <v/>
      </c>
      <c r="AJ295" s="18" t="str">
        <f>_xlfn.XLOOKUP(B295,'[3]Cells Huawei 27042026 15h'!$B:$B,'[3]Cells Huawei 27042026 15h'!$T:$T,"")</f>
        <v/>
      </c>
      <c r="AK295" s="18" t="str">
        <f>_xlfn.XLOOKUP(B295,'[4]cells down 27042026 11h28'!$B:$B,'[4]cells down 27042026 11h28'!$R:$R,"")</f>
        <v/>
      </c>
      <c r="AL295" s="18" t="str">
        <f>_xlfn.XLOOKUP(B295,'[4]cells down 27042026 18h01'!$B:$B,'[4]cells down 27042026 18h01'!$R:$R,"")</f>
        <v/>
      </c>
      <c r="AM295" s="18" t="str">
        <f>_xlfn.XLOOKUP(B295,'[5]cell downs 27042026 11h'!$B:$B,'[5]cell downs 27042026 11h'!$R:$R,"")</f>
        <v/>
      </c>
      <c r="AN295" s="18" t="str">
        <f>_xlfn.XLOOKUP(B295,'[5]cell downs 27042026 17h40'!$B:$B,'[5]cell downs 27042026 17h40'!$R:$R,"")</f>
        <v/>
      </c>
      <c r="AO295" s="18" t="str">
        <f>_xlfn.XLOOKUP(B295,'[6]ALL SITES DOWN'!$D:$D,'[6]ALL SITES DOWN'!$J:$J,"")</f>
        <v/>
      </c>
      <c r="AP295" s="18" t="str">
        <f>_xlfn.XLOOKUP(B295,'[7]ALL SITES DOWN'!$D:$D,'[7]ALL SITES DOWN'!$J:$J,"")</f>
        <v/>
      </c>
      <c r="AQ295" s="9" t="str">
        <f>_xlfn.XLOOKUP(B295,[8]sheet1!$AC:$AC,[8]sheet1!$AF:$AF,"")</f>
        <v/>
      </c>
      <c r="AR295" s="14"/>
      <c r="AS295" s="14" t="s">
        <v>5465</v>
      </c>
      <c r="AT295" s="14" t="str">
        <f>_xlfn.XLOOKUP(B295,'[9]cell downs 18042026 17h'!$B:$B,'[9]cell downs 18042026 17h'!$B:$B,"")</f>
        <v/>
      </c>
      <c r="AU295" s="14" t="str">
        <f>_xlfn.XLOOKUP(B295,'[10]Cells Huawei 19042026 15h'!$B:$B,'[10]Cells Huawei 19042026 15h'!$B:$B,"")</f>
        <v/>
      </c>
      <c r="AV295" s="9" t="str">
        <f>_xlfn.XLOOKUP(B295,'[11]cells down 19042026 9H40'!$B:$B,'[11]cells down 19042026 9H40'!$B:$B,"")</f>
        <v/>
      </c>
    </row>
    <row r="296" spans="1:48" x14ac:dyDescent="0.3">
      <c r="A296" s="1" t="s">
        <v>4045</v>
      </c>
      <c r="B296" s="1" t="s">
        <v>4046</v>
      </c>
      <c r="C296" s="3" t="str">
        <f>_xlfn.XLOOKUP(B296,'[1]daily break down'!$D:$D,'[1]daily break down'!$E:$E,"")</f>
        <v>ADAMAOUA</v>
      </c>
      <c r="D296" s="1" t="s">
        <v>21</v>
      </c>
      <c r="E296" s="1" t="s">
        <v>563</v>
      </c>
      <c r="F296" s="3" t="s">
        <v>90</v>
      </c>
      <c r="G296" s="1" t="s">
        <v>1495</v>
      </c>
      <c r="H296" s="27" t="str">
        <f>_xlfn.XLOOKUP(B296,[2]CALCULATION!$B:$B,[2]CALCULATION!$H:$H,"")</f>
        <v>HUAWEI</v>
      </c>
      <c r="I296" s="26">
        <v>18.491409199476074</v>
      </c>
      <c r="J296" s="26">
        <v>9.3527150696424144</v>
      </c>
      <c r="K296" s="26">
        <v>2.3566380734691079</v>
      </c>
      <c r="L296" s="26">
        <v>1.3179587824206054</v>
      </c>
      <c r="M296" s="26">
        <v>0</v>
      </c>
      <c r="N296" s="26">
        <v>0.17082438012401799</v>
      </c>
      <c r="O296" s="26">
        <v>1.2280343175442954</v>
      </c>
      <c r="P296" s="114" t="s">
        <v>6362</v>
      </c>
      <c r="Q296" s="42" t="s">
        <v>5538</v>
      </c>
      <c r="R296" s="42"/>
      <c r="S296" s="41" t="str" cm="1">
        <f t="array" ref="S296">IFERROR(_xlfn.IFS(
U296="MPR ISSUE","PDH",
U296="BSS Hardware Issue","BSS",
U296="Sites strategiques, MLL, Pylone, etc.","ENVTECH",
U296="AKTIVCO DEFAUT GE &amp; POWER Cabinet","AKTIVCO",
U296="AKTIVCO Coupure ENEO &amp; Baisse de tension","AKTIVCO GRID ONLY",
U296="Coupure ENEO &amp; Baisse de tension","IHS GRID ONLY",
U296="Defaut GE &amp; POWER Cabinet","IHS",
U296="Sharing","Partners",
U296="Sites strategiques &amp; DataCenter","SST &amp; DC",
U296="Exclu","Exclu",
U296="SAT","SAT",
U296="SPARE-ISSUE","SPARE-ISSUE",
U296="Fiber CAmtel","TRANS_FO_CAMTEL",
U296="Fiber AOF","Fiber AOF",
U296="Projet OCM (HUAWEI)","TRAVAUX-HUAWEI",
U296="Projet OCM (NOKIA)","TRAVAUX-NOKIA",
U296="ACCESS-ISSUE","ACCESS-ISSUE",
U296="Projet OCM (ZTE, NOKIA, autres projets)","TRAVAUX OCM",
U296="No root CAuse","No root cause",
U296="ODU HS","PDH",
U296="IP &amp; VLAN","PDH",
U296="Warehouse HUAWEI","SPARE-ISSUE",
U296="SPARE-HS","SPARE-ISSUE",
U296="Power Telco","BSS",U296="no impacts","no impacts"
),"")</f>
        <v>No root cause</v>
      </c>
      <c r="T296" s="41" t="str" cm="1">
        <f t="array" ref="T296">IFERROR(_xlfn.IFS(
U296="MPR ISSUE","TX ISSUE",
U296="BSS Hardware Issue","RAN ISSUE",
U296="Sites strategiques, MLL, Pylone, etc.","ENVTECH",
U296="AKTIVCO DEFAUT GE &amp; POWER Cabinet","POWER ISSUE",
U296="AKTIVCO Coupure ENEO &amp; Baisse de tension","POWER ISSUE",
U296="Coupure ENEO &amp; Baisse de tension","POWER ISSUE",
U296="Defaut GE &amp; POWER Cabinet","POWER ISSUE",
U296="Sharing","POWER ISSUE",
U296="Sites strategiques &amp; DataCenter","POWER ISSUE",
U296="Exclu","Exclu",
U296="SAT","TX ISSUE",
U296="SPARE-ISSUE","SPARE-ISSUE",
U296="Fiber CAmtel","TX ISSUE",
U296="Fiber AOF","TX ISSUE",
U296="Projet OCM (HUAWEI)","TRAVAUX-HUAWEI",
U296="Projet OCM (NOKIA)","TRAVAUX -NOKIA",
U296="ACCESS-ISSUE","ACCESS-ISSUE",
U296="Projet OCM (ZTE, NOKIA, autres projets)","TRAVAUX OCM",
U296="No root CAuse","No root cause",
U296="ODU HS","TX ISSUE",
U296="IP &amp; VLAN","TX ISSUE",
U296="Warehouse HUAWEI","SPARE-ISSUE",
U296="SPARE-HS","SPARE-ISSUE",
U296="Power Telco","RAN ISSUE",U296="no impacts","no impacts"
),"")</f>
        <v>No root cause</v>
      </c>
      <c r="U296" s="68" t="s">
        <v>5691</v>
      </c>
      <c r="V296" s="41" t="str" cm="1">
        <f t="array" ref="V296">IFERROR(_xlfn.IFS(
U296="MPR ISSUE","ACTIVE",
U296="BSS Hardware Issue","ACTIVE",
U296="Sites strategiques, MLL, Pylone, etc.","PASSIVE",
U296="AKTIVCO DEFAUT GE &amp; POWER Cabinet","PASSIVE",
U296="AKTIVCO Coupure ENEO &amp; Baisse de tension","PASSIVE",
U296="Coupure ENEO &amp; Baisse de tension","PASSIVE",
U296="Defaut GE &amp; POWER Cabinet","PASSIVE",
U296="Sharing","PASSIVE",
U296="Sites strategiques &amp; DataCenter","PASSIVE",
U296="Exclu","Exclu",
U296="SAT","ACTIVE",
U296="SPARE-ISSUE","SPARE-ISSUE",
U296="Fiber CAmtel","ACTIVE",
U296="Fiber AOF","ACTIVE",
U296="Projet OCM (HUAWEI)","PLANNED WORKS",
U296="Projet OCM (NOKIA)","PLANNED WORKS",
U296="ACCESS-ISSUE","ACCESS-ISSUE",
U296="Projet OCM (ZTE, NOKIA, autres projets)","PLANNED WORKS",
U296="No root CAuse","No root cause",
U296="ODU HS","ACTIVE",
U296="IP &amp; VLAN","ACTIVE",
U296="Warehouse HUAWEI","SPARE-ISSUE",
U296="SPARE-HS","SPARE-ISSUE",
U296="Power Telco","ACTIVE", U296="no impacts","no impacts"
),"")</f>
        <v>No root cause</v>
      </c>
      <c r="W296" s="119" t="s">
        <v>6383</v>
      </c>
      <c r="X296" s="119"/>
      <c r="Y296" s="119"/>
      <c r="Z296" s="119"/>
      <c r="AA296" s="119" t="s">
        <v>6365</v>
      </c>
      <c r="AB296" s="17" t="s">
        <v>5940</v>
      </c>
      <c r="AC296" s="17" t="str">
        <f>_xlfn.XLOOKUP(B296,'INCIDENT-04-27-2026'!E:E,'INCIDENT-04-27-2026'!F:F,"")</f>
        <v/>
      </c>
      <c r="AD296" s="9"/>
      <c r="AE296" s="7" t="s">
        <v>5465</v>
      </c>
      <c r="AF296" s="6" t="str">
        <f>_xlfn.XLOOKUP(B296,'[13]Input_27-04'!$B:$B,'[13]Input_27-04'!$M:$M,"")</f>
        <v/>
      </c>
      <c r="AG296" s="7"/>
      <c r="AH296" s="3"/>
      <c r="AI296" s="18" t="str">
        <f>_xlfn.XLOOKUP(B296,'[3]Cells Huawei 27042026 10h'!$B:$B,'[3]Cells Huawei 27042026 10h'!$T:$T,"")</f>
        <v/>
      </c>
      <c r="AJ296" s="18" t="str">
        <f>_xlfn.XLOOKUP(B296,'[3]Cells Huawei 27042026 15h'!$B:$B,'[3]Cells Huawei 27042026 15h'!$T:$T,"")</f>
        <v/>
      </c>
      <c r="AK296" s="18" t="str">
        <f>_xlfn.XLOOKUP(B296,'[4]cells down 27042026 11h28'!$B:$B,'[4]cells down 27042026 11h28'!$R:$R,"")</f>
        <v/>
      </c>
      <c r="AL296" s="18" t="str">
        <f>_xlfn.XLOOKUP(B296,'[4]cells down 27042026 18h01'!$B:$B,'[4]cells down 27042026 18h01'!$R:$R,"")</f>
        <v/>
      </c>
      <c r="AM296" s="18" t="str">
        <f>_xlfn.XLOOKUP(B296,'[5]cell downs 27042026 11h'!$B:$B,'[5]cell downs 27042026 11h'!$R:$R,"")</f>
        <v/>
      </c>
      <c r="AN296" s="18" t="str">
        <f>_xlfn.XLOOKUP(B296,'[5]cell downs 27042026 17h40'!$B:$B,'[5]cell downs 27042026 17h40'!$R:$R,"")</f>
        <v/>
      </c>
      <c r="AO296" s="18" t="str">
        <f>_xlfn.XLOOKUP(B296,'[6]ALL SITES DOWN'!$D:$D,'[6]ALL SITES DOWN'!$J:$J,"")</f>
        <v>(04/27/2026 ocm ran 17h):-power status check ongoing</v>
      </c>
      <c r="AP296" s="18" t="str">
        <f>_xlfn.XLOOKUP(B296,'[7]ALL SITES DOWN'!$D:$D,'[7]ALL SITES DOWN'!$J:$J,"")</f>
        <v/>
      </c>
      <c r="AQ296" s="9" t="str">
        <f>_xlfn.XLOOKUP(B296,[8]sheet1!$AC:$AC,[8]sheet1!$AF:$AF,"")</f>
        <v/>
      </c>
      <c r="AR296" s="14"/>
      <c r="AS296" s="14" t="s">
        <v>5465</v>
      </c>
      <c r="AT296" s="14" t="str">
        <f>_xlfn.XLOOKUP(B296,'[9]cell downs 18042026 17h'!$B:$B,'[9]cell downs 18042026 17h'!$B:$B,"")</f>
        <v/>
      </c>
      <c r="AU296" s="14" t="str">
        <f>_xlfn.XLOOKUP(B296,'[10]Cells Huawei 19042026 15h'!$B:$B,'[10]Cells Huawei 19042026 15h'!$B:$B,"")</f>
        <v/>
      </c>
      <c r="AV296" s="9" t="str">
        <f>_xlfn.XLOOKUP(B296,'[11]cells down 19042026 9H40'!$B:$B,'[11]cells down 19042026 9H40'!$B:$B,"")</f>
        <v/>
      </c>
    </row>
    <row r="297" spans="1:48" hidden="1" x14ac:dyDescent="0.3">
      <c r="A297" s="1" t="s">
        <v>1441</v>
      </c>
      <c r="B297" s="8" t="s">
        <v>1442</v>
      </c>
      <c r="C297" s="3" t="str">
        <f>_xlfn.XLOOKUP(B297,'[1]daily break down'!$D:$D,'[1]daily break down'!$E:$E,"")</f>
        <v>CENTRE</v>
      </c>
      <c r="D297" s="1" t="s">
        <v>11</v>
      </c>
      <c r="E297" s="1" t="s">
        <v>154</v>
      </c>
      <c r="F297" s="3" t="s">
        <v>226</v>
      </c>
      <c r="G297" s="1" t="s">
        <v>1443</v>
      </c>
      <c r="H297" s="28" t="str">
        <f>_xlfn.XLOOKUP(B297,[2]CALCULATION!$B:$B,[2]CALCULATION!$H:$H,"")</f>
        <v>NOKIA</v>
      </c>
      <c r="I297" s="26">
        <v>5.2720491506222357E-2</v>
      </c>
      <c r="J297" s="26">
        <v>0.1148400692857124</v>
      </c>
      <c r="K297" s="26">
        <v>4.7052774529535872E-2</v>
      </c>
      <c r="L297" s="26">
        <v>0</v>
      </c>
      <c r="M297" s="26">
        <v>0.23267643172874691</v>
      </c>
      <c r="N297" s="26">
        <v>5.7964004531536632E-3</v>
      </c>
      <c r="O297" s="26">
        <v>1.1827153835397923</v>
      </c>
      <c r="P297" s="114" t="s">
        <v>6363</v>
      </c>
      <c r="Q297" s="42" t="s">
        <v>5538</v>
      </c>
      <c r="R297" s="42"/>
      <c r="S297" s="41" t="str" cm="1">
        <f t="array" ref="S297">IFERROR(_xlfn.IFS(
U297="MPR ISSUE","PDH",
U297="BSS Hardware Issue","BSS",
U297="Sites strategiques, MLL, Pylone, etc.","ENVTECH",
U297="AKTIVCO DEFAUT GE &amp; POWER Cabinet","AKTIVCO",
U297="AKTIVCO Coupure ENEO &amp; Baisse de tension","AKTIVCO GRID ONLY",
U297="Coupure ENEO &amp; Baisse de tension","IHS GRID ONLY",
U297="Defaut GE &amp; POWER Cabinet","IHS",
U297="Sharing","Partners",
U297="Sites strategiques &amp; DataCenter","SST &amp; DC",
U297="Exclu","Exclu",
U297="SAT","SAT",
U297="SPARE-ISSUE","SPARE-ISSUE",
U297="Fiber CAmtel","TRANS_FO_CAMTEL",
U297="Fiber AOF","Fiber AOF",
U297="Projet OCM (HUAWEI)","TRAVAUX-HUAWEI",
U297="Projet OCM (NOKIA)","TRAVAUX-NOKIA",
U297="ACCESS-ISSUE","ACCESS-ISSUE",
U297="Projet OCM (ZTE, NOKIA, autres projets)","TRAVAUX OCM",
U297="No root CAuse","No root cause",
U297="ODU HS","PDH",
U297="IP &amp; VLAN","PDH",
U297="Warehouse HUAWEI","SPARE-ISSUE",
U297="SPARE-HS","SPARE-ISSUE",
U297="Power Telco","BSS",U297="no impacts","no impacts"
),"")</f>
        <v>No root cause</v>
      </c>
      <c r="T297" s="41" t="str" cm="1">
        <f t="array" ref="T297">IFERROR(_xlfn.IFS(
U297="MPR ISSUE","TX ISSUE",
U297="BSS Hardware Issue","RAN ISSUE",
U297="Sites strategiques, MLL, Pylone, etc.","ENVTECH",
U297="AKTIVCO DEFAUT GE &amp; POWER Cabinet","POWER ISSUE",
U297="AKTIVCO Coupure ENEO &amp; Baisse de tension","POWER ISSUE",
U297="Coupure ENEO &amp; Baisse de tension","POWER ISSUE",
U297="Defaut GE &amp; POWER Cabinet","POWER ISSUE",
U297="Sharing","POWER ISSUE",
U297="Sites strategiques &amp; DataCenter","POWER ISSUE",
U297="Exclu","Exclu",
U297="SAT","TX ISSUE",
U297="SPARE-ISSUE","SPARE-ISSUE",
U297="Fiber CAmtel","TX ISSUE",
U297="Fiber AOF","TX ISSUE",
U297="Projet OCM (HUAWEI)","TRAVAUX-HUAWEI",
U297="Projet OCM (NOKIA)","TRAVAUX -NOKIA",
U297="ACCESS-ISSUE","ACCESS-ISSUE",
U297="Projet OCM (ZTE, NOKIA, autres projets)","TRAVAUX OCM",
U297="No root CAuse","No root cause",
U297="ODU HS","TX ISSUE",
U297="IP &amp; VLAN","TX ISSUE",
U297="Warehouse HUAWEI","SPARE-ISSUE",
U297="SPARE-HS","SPARE-ISSUE",
U297="Power Telco","RAN ISSUE",U297="no impacts","no impacts"
),"")</f>
        <v>No root cause</v>
      </c>
      <c r="U297" s="68" t="s">
        <v>5691</v>
      </c>
      <c r="V297" s="41" t="str" cm="1">
        <f t="array" ref="V297">IFERROR(_xlfn.IFS(
U297="MPR ISSUE","ACTIVE",
U297="BSS Hardware Issue","ACTIVE",
U297="Sites strategiques, MLL, Pylone, etc.","PASSIVE",
U297="AKTIVCO DEFAUT GE &amp; POWER Cabinet","PASSIVE",
U297="AKTIVCO Coupure ENEO &amp; Baisse de tension","PASSIVE",
U297="Coupure ENEO &amp; Baisse de tension","PASSIVE",
U297="Defaut GE &amp; POWER Cabinet","PASSIVE",
U297="Sharing","PASSIVE",
U297="Sites strategiques &amp; DataCenter","PASSIVE",
U297="Exclu","Exclu",
U297="SAT","ACTIVE",
U297="SPARE-ISSUE","SPARE-ISSUE",
U297="Fiber CAmtel","ACTIVE",
U297="Fiber AOF","ACTIVE",
U297="Projet OCM (HUAWEI)","PLANNED WORKS",
U297="Projet OCM (NOKIA)","PLANNED WORKS",
U297="ACCESS-ISSUE","ACCESS-ISSUE",
U297="Projet OCM (ZTE, NOKIA, autres projets)","PLANNED WORKS",
U297="No root CAuse","No root cause",
U297="ODU HS","ACTIVE",
U297="IP &amp; VLAN","ACTIVE",
U297="Warehouse HUAWEI","SPARE-ISSUE",
U297="SPARE-HS","SPARE-ISSUE",
U297="Power Telco","ACTIVE", U297="no impacts","no impacts"
),"")</f>
        <v>No root cause</v>
      </c>
      <c r="W297" s="113"/>
      <c r="X297" s="113"/>
      <c r="Y297" s="113"/>
      <c r="Z297" s="113"/>
      <c r="AA297" s="113"/>
      <c r="AB297" s="17" t="s">
        <v>5959</v>
      </c>
      <c r="AC297" s="17" t="str">
        <f>_xlfn.XLOOKUP(B297,'INCIDENT-04-27-2026'!E:E,'INCIDENT-04-27-2026'!F:F,"")</f>
        <v/>
      </c>
      <c r="AD297" s="9"/>
      <c r="AE297" s="7" t="s">
        <v>5465</v>
      </c>
      <c r="AF297" s="6" t="str">
        <f>_xlfn.XLOOKUP(B297,'[13]Input_27-04'!$B:$B,'[13]Input_27-04'!$M:$M,"")</f>
        <v/>
      </c>
      <c r="AG297" s="7"/>
      <c r="AH297" s="3"/>
      <c r="AI297" s="18" t="str">
        <f>_xlfn.XLOOKUP(B297,'[3]Cells Huawei 27042026 10h'!$B:$B,'[3]Cells Huawei 27042026 10h'!$T:$T,"")</f>
        <v/>
      </c>
      <c r="AJ297" s="18" t="str">
        <f>_xlfn.XLOOKUP(B297,'[3]Cells Huawei 27042026 15h'!$B:$B,'[3]Cells Huawei 27042026 15h'!$T:$T,"")</f>
        <v/>
      </c>
      <c r="AK297" s="18" t="str">
        <f>_xlfn.XLOOKUP(B297,'[4]cells down 27042026 11h28'!$B:$B,'[4]cells down 27042026 11h28'!$R:$R,"")</f>
        <v/>
      </c>
      <c r="AL297" s="18" t="str">
        <f>_xlfn.XLOOKUP(B297,'[4]cells down 27042026 18h01'!$B:$B,'[4]cells down 27042026 18h01'!$R:$R,"")</f>
        <v/>
      </c>
      <c r="AM297" s="18" t="str">
        <f>_xlfn.XLOOKUP(B297,'[5]cell downs 27042026 11h'!$B:$B,'[5]cell downs 27042026 11h'!$R:$R,"")</f>
        <v/>
      </c>
      <c r="AN297" s="18" t="str">
        <f>_xlfn.XLOOKUP(B297,'[5]cell downs 27042026 17h40'!$B:$B,'[5]cell downs 27042026 17h40'!$R:$R,"")</f>
        <v/>
      </c>
      <c r="AO297" s="18" t="str">
        <f>_xlfn.XLOOKUP(B297,'[6]ALL SITES DOWN'!$D:$D,'[6]ALL SITES DOWN'!$J:$J,"")</f>
        <v/>
      </c>
      <c r="AP297" s="18" t="str">
        <f>_xlfn.XLOOKUP(B297,'[7]ALL SITES DOWN'!$D:$D,'[7]ALL SITES DOWN'!$J:$J,"")</f>
        <v/>
      </c>
      <c r="AQ297" s="9" t="str">
        <f>_xlfn.XLOOKUP(B297,[8]sheet1!$AC:$AC,[8]sheet1!$AF:$AF,"")</f>
        <v>(04/27/2026 ticket):-INC-20260427-00014393…Others Transmission equipement fault</v>
      </c>
      <c r="AR297" s="14"/>
      <c r="AS297" s="14" t="s">
        <v>5465</v>
      </c>
      <c r="AT297" s="14" t="str">
        <f>_xlfn.XLOOKUP(B297,'[9]cell downs 18042026 17h'!$B:$B,'[9]cell downs 18042026 17h'!$B:$B,"")</f>
        <v/>
      </c>
      <c r="AU297" s="14" t="str">
        <f>_xlfn.XLOOKUP(B297,'[10]Cells Huawei 19042026 15h'!$B:$B,'[10]Cells Huawei 19042026 15h'!$B:$B,"")</f>
        <v/>
      </c>
      <c r="AV297" s="9" t="str">
        <f>_xlfn.XLOOKUP(B297,'[11]cells down 19042026 9H40'!$B:$B,'[11]cells down 19042026 9H40'!$B:$B,"")</f>
        <v/>
      </c>
    </row>
    <row r="298" spans="1:48" x14ac:dyDescent="0.3">
      <c r="A298" s="1" t="s">
        <v>454</v>
      </c>
      <c r="B298" s="8" t="s">
        <v>455</v>
      </c>
      <c r="C298" s="3" t="str">
        <f>_xlfn.XLOOKUP(B298,'[1]daily break down'!$D:$D,'[1]daily break down'!$E:$E,"")</f>
        <v>Douala</v>
      </c>
      <c r="D298" s="1" t="s">
        <v>5426</v>
      </c>
      <c r="E298" s="1"/>
      <c r="F298" s="3" t="s">
        <v>31</v>
      </c>
      <c r="G298" s="1" t="s">
        <v>32</v>
      </c>
      <c r="H298" s="29" t="str">
        <f>_xlfn.XLOOKUP(B298,[2]CALCULATION!$B:$B,[2]CALCULATION!$H:$H,"")</f>
        <v>ZTE</v>
      </c>
      <c r="I298" s="26">
        <v>1.4780821155541852</v>
      </c>
      <c r="J298" s="26">
        <v>10.482870477380841</v>
      </c>
      <c r="K298" s="26">
        <v>12.291293913529834</v>
      </c>
      <c r="L298" s="26">
        <v>1.3812198052124085</v>
      </c>
      <c r="M298" s="26">
        <v>1.0280674194496524</v>
      </c>
      <c r="N298" s="26">
        <v>0</v>
      </c>
      <c r="O298" s="26">
        <v>1.1664497921143262</v>
      </c>
      <c r="P298" s="114" t="s">
        <v>6362</v>
      </c>
      <c r="Q298" s="42" t="s">
        <v>5538</v>
      </c>
      <c r="R298" s="42"/>
      <c r="S298" s="41" t="str" cm="1">
        <f t="array" ref="S298">IFERROR(_xlfn.IFS(
U298="MPR ISSUE","PDH",
U298="BSS Hardware Issue","BSS",
U298="Sites strategiques, MLL, Pylone, etc.","ENVTECH",
U298="AKTIVCO DEFAUT GE &amp; POWER Cabinet","AKTIVCO",
U298="AKTIVCO Coupure ENEO &amp; Baisse de tension","AKTIVCO GRID ONLY",
U298="Coupure ENEO &amp; Baisse de tension","IHS GRID ONLY",
U298="Defaut GE &amp; POWER Cabinet","IHS",
U298="Sharing","Partners",
U298="Sites strategiques &amp; DataCenter","SST &amp; DC",
U298="Exclu","Exclu",
U298="SAT","SAT",
U298="SPARE-ISSUE","SPARE-ISSUE",
U298="Fiber CAmtel","TRANS_FO_CAMTEL",
U298="Fiber AOF","Fiber AOF",
U298="Projet OCM (HUAWEI)","TRAVAUX-HUAWEI",
U298="Projet OCM (NOKIA)","TRAVAUX-NOKIA",
U298="ACCESS-ISSUE","ACCESS-ISSUE",
U298="Projet OCM (ZTE, NOKIA, autres projets)","TRAVAUX OCM",
U298="No root CAuse","No root cause",
U298="ODU HS","PDH",
U298="IP &amp; VLAN","PDH",
U298="Warehouse HUAWEI","SPARE-ISSUE",
U298="SPARE-HS","SPARE-ISSUE",
U298="Power Telco","BSS",U298="no impacts","no impacts"
),"")</f>
        <v>No root cause</v>
      </c>
      <c r="T298" s="41" t="str" cm="1">
        <f t="array" ref="T298">IFERROR(_xlfn.IFS(
U298="MPR ISSUE","TX ISSUE",
U298="BSS Hardware Issue","RAN ISSUE",
U298="Sites strategiques, MLL, Pylone, etc.","ENVTECH",
U298="AKTIVCO DEFAUT GE &amp; POWER Cabinet","POWER ISSUE",
U298="AKTIVCO Coupure ENEO &amp; Baisse de tension","POWER ISSUE",
U298="Coupure ENEO &amp; Baisse de tension","POWER ISSUE",
U298="Defaut GE &amp; POWER Cabinet","POWER ISSUE",
U298="Sharing","POWER ISSUE",
U298="Sites strategiques &amp; DataCenter","POWER ISSUE",
U298="Exclu","Exclu",
U298="SAT","TX ISSUE",
U298="SPARE-ISSUE","SPARE-ISSUE",
U298="Fiber CAmtel","TX ISSUE",
U298="Fiber AOF","TX ISSUE",
U298="Projet OCM (HUAWEI)","TRAVAUX-HUAWEI",
U298="Projet OCM (NOKIA)","TRAVAUX -NOKIA",
U298="ACCESS-ISSUE","ACCESS-ISSUE",
U298="Projet OCM (ZTE, NOKIA, autres projets)","TRAVAUX OCM",
U298="No root CAuse","No root cause",
U298="ODU HS","TX ISSUE",
U298="IP &amp; VLAN","TX ISSUE",
U298="Warehouse HUAWEI","SPARE-ISSUE",
U298="SPARE-HS","SPARE-ISSUE",
U298="Power Telco","RAN ISSUE",U298="no impacts","no impacts"
),"")</f>
        <v>No root cause</v>
      </c>
      <c r="U298" s="68" t="s">
        <v>5691</v>
      </c>
      <c r="V298" s="41" t="str" cm="1">
        <f t="array" ref="V298">IFERROR(_xlfn.IFS(
U298="MPR ISSUE","ACTIVE",
U298="BSS Hardware Issue","ACTIVE",
U298="Sites strategiques, MLL, Pylone, etc.","PASSIVE",
U298="AKTIVCO DEFAUT GE &amp; POWER Cabinet","PASSIVE",
U298="AKTIVCO Coupure ENEO &amp; Baisse de tension","PASSIVE",
U298="Coupure ENEO &amp; Baisse de tension","PASSIVE",
U298="Defaut GE &amp; POWER Cabinet","PASSIVE",
U298="Sharing","PASSIVE",
U298="Sites strategiques &amp; DataCenter","PASSIVE",
U298="Exclu","Exclu",
U298="SAT","ACTIVE",
U298="SPARE-ISSUE","SPARE-ISSUE",
U298="Fiber CAmtel","ACTIVE",
U298="Fiber AOF","ACTIVE",
U298="Projet OCM (HUAWEI)","PLANNED WORKS",
U298="Projet OCM (NOKIA)","PLANNED WORKS",
U298="ACCESS-ISSUE","ACCESS-ISSUE",
U298="Projet OCM (ZTE, NOKIA, autres projets)","PLANNED WORKS",
U298="No root CAuse","No root cause",
U298="ODU HS","ACTIVE",
U298="IP &amp; VLAN","ACTIVE",
U298="Warehouse HUAWEI","SPARE-ISSUE",
U298="SPARE-HS","SPARE-ISSUE",
U298="Power Telco","ACTIVE", U298="no impacts","no impacts"
),"")</f>
        <v>No root cause</v>
      </c>
      <c r="W298" s="119" t="s">
        <v>6383</v>
      </c>
      <c r="X298" s="119"/>
      <c r="Y298" s="119"/>
      <c r="Z298" s="119"/>
      <c r="AA298" s="119"/>
      <c r="AB298" s="17" t="s">
        <v>5465</v>
      </c>
      <c r="AC298" s="17" t="str">
        <f>_xlfn.XLOOKUP(B298,'INCIDENT-04-27-2026'!E:E,'INCIDENT-04-27-2026'!F:F,"")</f>
        <v/>
      </c>
      <c r="AD298" s="9"/>
      <c r="AE298" s="7" t="s">
        <v>5465</v>
      </c>
      <c r="AF298" s="6" t="str">
        <f>_xlfn.XLOOKUP(B298,'[13]Input_27-04'!$B:$B,'[13]Input_27-04'!$M:$M,"")</f>
        <v/>
      </c>
      <c r="AG298" s="7"/>
      <c r="AH298" s="3"/>
      <c r="AI298" s="18" t="str">
        <f>_xlfn.XLOOKUP(B298,'[3]Cells Huawei 27042026 10h'!$B:$B,'[3]Cells Huawei 27042026 10h'!$T:$T,"")</f>
        <v/>
      </c>
      <c r="AJ298" s="18" t="str">
        <f>_xlfn.XLOOKUP(B298,'[3]Cells Huawei 27042026 15h'!$B:$B,'[3]Cells Huawei 27042026 15h'!$T:$T,"")</f>
        <v/>
      </c>
      <c r="AK298" s="18" t="str">
        <f>_xlfn.XLOOKUP(B298,'[4]cells down 27042026 11h28'!$B:$B,'[4]cells down 27042026 11h28'!$R:$R,"")</f>
        <v/>
      </c>
      <c r="AL298" s="18" t="str">
        <f>_xlfn.XLOOKUP(B298,'[4]cells down 27042026 18h01'!$B:$B,'[4]cells down 27042026 18h01'!$R:$R,"")</f>
        <v/>
      </c>
      <c r="AM298" s="18" t="str">
        <f>_xlfn.XLOOKUP(B298,'[5]cell downs 27042026 11h'!$B:$B,'[5]cell downs 27042026 11h'!$R:$R,"")</f>
        <v/>
      </c>
      <c r="AN298" s="18" t="str">
        <f>_xlfn.XLOOKUP(B298,'[5]cell downs 27042026 17h40'!$B:$B,'[5]cell downs 27042026 17h40'!$R:$R,"")</f>
        <v/>
      </c>
      <c r="AO298" s="18" t="str">
        <f>_xlfn.XLOOKUP(B298,'[6]ALL SITES DOWN'!$D:$D,'[6]ALL SITES DOWN'!$J:$J,"")</f>
        <v/>
      </c>
      <c r="AP298" s="18" t="str">
        <f>_xlfn.XLOOKUP(B298,'[7]ALL SITES DOWN'!$D:$D,'[7]ALL SITES DOWN'!$J:$J,"")</f>
        <v/>
      </c>
      <c r="AQ298" s="9" t="str">
        <f>_xlfn.XLOOKUP(B298,[8]sheet1!$AC:$AC,[8]sheet1!$AF:$AF,"")</f>
        <v/>
      </c>
      <c r="AR298" s="14"/>
      <c r="AS298" s="14" t="s">
        <v>5465</v>
      </c>
      <c r="AT298" s="14" t="str">
        <f>_xlfn.XLOOKUP(B298,'[9]cell downs 18042026 17h'!$B:$B,'[9]cell downs 18042026 17h'!$B:$B,"")</f>
        <v/>
      </c>
      <c r="AU298" s="14" t="str">
        <f>_xlfn.XLOOKUP(B298,'[10]Cells Huawei 19042026 15h'!$B:$B,'[10]Cells Huawei 19042026 15h'!$B:$B,"")</f>
        <v/>
      </c>
      <c r="AV298" s="9" t="str">
        <f>_xlfn.XLOOKUP(B298,'[11]cells down 19042026 9H40'!$B:$B,'[11]cells down 19042026 9H40'!$B:$B,"")</f>
        <v/>
      </c>
    </row>
    <row r="299" spans="1:48" hidden="1" x14ac:dyDescent="0.3">
      <c r="A299" s="1" t="s">
        <v>2273</v>
      </c>
      <c r="B299" s="1" t="s">
        <v>2274</v>
      </c>
      <c r="C299" s="3" t="str">
        <f>_xlfn.XLOOKUP(B299,'[1]daily break down'!$D:$D,'[1]daily break down'!$E:$E,"")</f>
        <v>Yaounde</v>
      </c>
      <c r="D299" s="1" t="s">
        <v>11</v>
      </c>
      <c r="E299" s="1" t="s">
        <v>12</v>
      </c>
      <c r="F299" s="3" t="s">
        <v>37</v>
      </c>
      <c r="G299" s="1" t="s">
        <v>38</v>
      </c>
      <c r="H299" s="29" t="str">
        <f>_xlfn.XLOOKUP(B299,[2]CALCULATION!$B:$B,[2]CALCULATION!$H:$H,"")</f>
        <v>ZTE</v>
      </c>
      <c r="I299" s="26">
        <v>0</v>
      </c>
      <c r="J299" s="26">
        <v>0</v>
      </c>
      <c r="K299" s="26">
        <v>7.6494650903310896E-2</v>
      </c>
      <c r="L299" s="26">
        <v>0</v>
      </c>
      <c r="M299" s="26">
        <v>0</v>
      </c>
      <c r="N299" s="26">
        <v>0</v>
      </c>
      <c r="O299" s="26">
        <v>1.1622407136314217</v>
      </c>
      <c r="P299" s="114" t="s">
        <v>6363</v>
      </c>
      <c r="Q299" s="42" t="s">
        <v>5538</v>
      </c>
      <c r="R299" s="42"/>
      <c r="S299" s="41" t="str" cm="1">
        <f t="array" ref="S299">IFERROR(_xlfn.IFS(
U299="MPR ISSUE","PDH",
U299="BSS Hardware Issue","BSS",
U299="Sites strategiques, MLL, Pylone, etc.","ENVTECH",
U299="AKTIVCO DEFAUT GE &amp; POWER Cabinet","AKTIVCO",
U299="AKTIVCO Coupure ENEO &amp; Baisse de tension","AKTIVCO GRID ONLY",
U299="Coupure ENEO &amp; Baisse de tension","IHS GRID ONLY",
U299="Defaut GE &amp; POWER Cabinet","IHS",
U299="Sharing","Partners",
U299="Sites strategiques &amp; DataCenter","SST &amp; DC",
U299="Exclu","Exclu",
U299="SAT","SAT",
U299="SPARE-ISSUE","SPARE-ISSUE",
U299="Fiber CAmtel","TRANS_FO_CAMTEL",
U299="Fiber AOF","Fiber AOF",
U299="Projet OCM (HUAWEI)","TRAVAUX-HUAWEI",
U299="Projet OCM (NOKIA)","TRAVAUX-NOKIA",
U299="ACCESS-ISSUE","ACCESS-ISSUE",
U299="Projet OCM (ZTE, NOKIA, autres projets)","TRAVAUX OCM",
U299="No root CAuse","No root cause",
U299="ODU HS","PDH",
U299="IP &amp; VLAN","PDH",
U299="Warehouse HUAWEI","SPARE-ISSUE",
U299="SPARE-HS","SPARE-ISSUE",
U299="Power Telco","BSS",U299="no impacts","no impacts"
),"")</f>
        <v>IHS</v>
      </c>
      <c r="T299" s="41" t="str" cm="1">
        <f t="array" ref="T299">IFERROR(_xlfn.IFS(
U299="MPR ISSUE","TX ISSUE",
U299="BSS Hardware Issue","RAN ISSUE",
U299="Sites strategiques, MLL, Pylone, etc.","ENVTECH",
U299="AKTIVCO DEFAUT GE &amp; POWER Cabinet","POWER ISSUE",
U299="AKTIVCO Coupure ENEO &amp; Baisse de tension","POWER ISSUE",
U299="Coupure ENEO &amp; Baisse de tension","POWER ISSUE",
U299="Defaut GE &amp; POWER Cabinet","POWER ISSUE",
U299="Sharing","POWER ISSUE",
U299="Sites strategiques &amp; DataCenter","POWER ISSUE",
U299="Exclu","Exclu",
U299="SAT","TX ISSUE",
U299="SPARE-ISSUE","SPARE-ISSUE",
U299="Fiber CAmtel","TX ISSUE",
U299="Fiber AOF","TX ISSUE",
U299="Projet OCM (HUAWEI)","TRAVAUX-HUAWEI",
U299="Projet OCM (NOKIA)","TRAVAUX -NOKIA",
U299="ACCESS-ISSUE","ACCESS-ISSUE",
U299="Projet OCM (ZTE, NOKIA, autres projets)","TRAVAUX OCM",
U299="No root CAuse","No root cause",
U299="ODU HS","TX ISSUE",
U299="IP &amp; VLAN","TX ISSUE",
U299="Warehouse HUAWEI","SPARE-ISSUE",
U299="SPARE-HS","SPARE-ISSUE",
U299="Power Telco","RAN ISSUE",U299="no impacts","no impacts"
),"")</f>
        <v>POWER ISSUE</v>
      </c>
      <c r="U299" s="68" t="s">
        <v>5329</v>
      </c>
      <c r="V299" s="41" t="str" cm="1">
        <f t="array" ref="V299">IFERROR(_xlfn.IFS(
U299="MPR ISSUE","ACTIVE",
U299="BSS Hardware Issue","ACTIVE",
U299="Sites strategiques, MLL, Pylone, etc.","PASSIVE",
U299="AKTIVCO DEFAUT GE &amp; POWER Cabinet","PASSIVE",
U299="AKTIVCO Coupure ENEO &amp; Baisse de tension","PASSIVE",
U299="Coupure ENEO &amp; Baisse de tension","PASSIVE",
U299="Defaut GE &amp; POWER Cabinet","PASSIVE",
U299="Sharing","PASSIVE",
U299="Sites strategiques &amp; DataCenter","PASSIVE",
U299="Exclu","Exclu",
U299="SAT","ACTIVE",
U299="SPARE-ISSUE","SPARE-ISSUE",
U299="Fiber CAmtel","ACTIVE",
U299="Fiber AOF","ACTIVE",
U299="Projet OCM (HUAWEI)","PLANNED WORKS",
U299="Projet OCM (NOKIA)","PLANNED WORKS",
U299="ACCESS-ISSUE","ACCESS-ISSUE",
U299="Projet OCM (ZTE, NOKIA, autres projets)","PLANNED WORKS",
U299="No root CAuse","No root cause",
U299="ODU HS","ACTIVE",
U299="IP &amp; VLAN","ACTIVE",
U299="Warehouse HUAWEI","SPARE-ISSUE",
U299="SPARE-HS","SPARE-ISSUE",
U299="Power Telco","ACTIVE", U299="no impacts","no impacts"
),"")</f>
        <v>PASSIVE</v>
      </c>
      <c r="W299" s="113"/>
      <c r="X299" s="113"/>
      <c r="Y299" s="113"/>
      <c r="Z299" s="113"/>
      <c r="AA299" s="113"/>
      <c r="AB299" s="17" t="s">
        <v>6285</v>
      </c>
      <c r="AC299" s="17" t="str">
        <f>_xlfn.XLOOKUP(B299,'INCIDENT-04-27-2026'!E:E,'INCIDENT-04-27-2026'!F:F,"")</f>
        <v/>
      </c>
      <c r="AD299" s="9" t="s">
        <v>6048</v>
      </c>
      <c r="AE299" s="7" t="s">
        <v>5465</v>
      </c>
      <c r="AF299" s="6" t="str">
        <f>_xlfn.XLOOKUP(B299,'[13]Input_27-04'!$B:$B,'[13]Input_27-04'!$M:$M,"")</f>
        <v/>
      </c>
      <c r="AG299" s="7"/>
      <c r="AH299" s="3"/>
      <c r="AI299" s="18" t="str">
        <f>_xlfn.XLOOKUP(B299,'[3]Cells Huawei 27042026 10h'!$B:$B,'[3]Cells Huawei 27042026 10h'!$T:$T,"")</f>
        <v/>
      </c>
      <c r="AJ299" s="18" t="str">
        <f>_xlfn.XLOOKUP(B299,'[3]Cells Huawei 27042026 15h'!$B:$B,'[3]Cells Huawei 27042026 15h'!$T:$T,"")</f>
        <v/>
      </c>
      <c r="AK299" s="18" t="str">
        <f>_xlfn.XLOOKUP(B299,'[4]cells down 27042026 11h28'!$B:$B,'[4]cells down 27042026 11h28'!$R:$R,"")</f>
        <v/>
      </c>
      <c r="AL299" s="18" t="str">
        <f>_xlfn.XLOOKUP(B299,'[4]cells down 27042026 18h01'!$B:$B,'[4]cells down 27042026 18h01'!$R:$R,"")</f>
        <v/>
      </c>
      <c r="AM299" s="18" t="str">
        <f>_xlfn.XLOOKUP(B299,'[5]cell downs 27042026 11h'!$B:$B,'[5]cell downs 27042026 11h'!$R:$R,"")</f>
        <v/>
      </c>
      <c r="AN299" s="18" t="str">
        <f>_xlfn.XLOOKUP(B299,'[5]cell downs 27042026 17h40'!$B:$B,'[5]cell downs 27042026 17h40'!$R:$R,"")</f>
        <v/>
      </c>
      <c r="AO299" s="18" t="str">
        <f>_xlfn.XLOOKUP(B299,'[6]ALL SITES DOWN'!$D:$D,'[6]ALL SITES DOWN'!$J:$J,"")</f>
        <v/>
      </c>
      <c r="AP299" s="18" t="str">
        <f>_xlfn.XLOOKUP(B299,'[7]ALL SITES DOWN'!$D:$D,'[7]ALL SITES DOWN'!$J:$J,"")</f>
        <v/>
      </c>
      <c r="AQ299" s="9" t="str">
        <f>_xlfn.XLOOKUP(B299,[8]sheet1!$AC:$AC,[8]sheet1!$AF:$AF,"")</f>
        <v>(04/27/2026 ticket):-INC-20260427-00011232…IMPACTED BY OLEMBE CTR_080…GE Fault</v>
      </c>
      <c r="AR299" s="14"/>
      <c r="AS299" s="14" t="s">
        <v>5465</v>
      </c>
      <c r="AT299" s="14" t="str">
        <f>_xlfn.XLOOKUP(B299,'[9]cell downs 18042026 17h'!$B:$B,'[9]cell downs 18042026 17h'!$B:$B,"")</f>
        <v/>
      </c>
      <c r="AU299" s="14" t="str">
        <f>_xlfn.XLOOKUP(B299,'[10]Cells Huawei 19042026 15h'!$B:$B,'[10]Cells Huawei 19042026 15h'!$B:$B,"")</f>
        <v/>
      </c>
      <c r="AV299" s="9" t="str">
        <f>_xlfn.XLOOKUP(B299,'[11]cells down 19042026 9H40'!$B:$B,'[11]cells down 19042026 9H40'!$B:$B,"")</f>
        <v/>
      </c>
    </row>
    <row r="300" spans="1:48" hidden="1" x14ac:dyDescent="0.3">
      <c r="A300" s="1" t="s">
        <v>4515</v>
      </c>
      <c r="B300" s="8" t="s">
        <v>4516</v>
      </c>
      <c r="C300" s="3" t="str">
        <f>_xlfn.XLOOKUP(B300,'[1]daily break down'!$D:$D,'[1]daily break down'!$E:$E,"")</f>
        <v>Yaounde</v>
      </c>
      <c r="D300" s="1" t="s">
        <v>11</v>
      </c>
      <c r="E300" s="1" t="s">
        <v>12</v>
      </c>
      <c r="F300" s="3" t="s">
        <v>37</v>
      </c>
      <c r="G300" s="1" t="s">
        <v>38</v>
      </c>
      <c r="H300" s="29" t="str">
        <f>_xlfn.XLOOKUP(B300,[2]CALCULATION!$B:$B,[2]CALCULATION!$H:$H,"")</f>
        <v>ZTE</v>
      </c>
      <c r="I300" s="26">
        <v>0</v>
      </c>
      <c r="J300" s="26">
        <v>2.7852685106710817</v>
      </c>
      <c r="K300" s="26">
        <v>0.11407316091806424</v>
      </c>
      <c r="L300" s="26">
        <v>0</v>
      </c>
      <c r="M300" s="26">
        <v>0</v>
      </c>
      <c r="N300" s="26">
        <v>0</v>
      </c>
      <c r="O300" s="26">
        <v>1.1535728655691673</v>
      </c>
      <c r="P300" s="114" t="s">
        <v>6363</v>
      </c>
      <c r="Q300" s="42" t="s">
        <v>5538</v>
      </c>
      <c r="R300" s="42"/>
      <c r="S300" s="41" t="str" cm="1">
        <f t="array" ref="S300">IFERROR(_xlfn.IFS(
U300="MPR ISSUE","PDH",
U300="BSS Hardware Issue","BSS",
U300="Sites strategiques, MLL, Pylone, etc.","ENVTECH",
U300="AKTIVCO DEFAUT GE &amp; POWER Cabinet","AKTIVCO",
U300="AKTIVCO Coupure ENEO &amp; Baisse de tension","AKTIVCO GRID ONLY",
U300="Coupure ENEO &amp; Baisse de tension","IHS GRID ONLY",
U300="Defaut GE &amp; POWER Cabinet","IHS",
U300="Sharing","Partners",
U300="Sites strategiques &amp; DataCenter","SST &amp; DC",
U300="Exclu","Exclu",
U300="SAT","SAT",
U300="SPARE-ISSUE","SPARE-ISSUE",
U300="Fiber CAmtel","TRANS_FO_CAMTEL",
U300="Fiber AOF","Fiber AOF",
U300="Projet OCM (HUAWEI)","TRAVAUX-HUAWEI",
U300="Projet OCM (NOKIA)","TRAVAUX-NOKIA",
U300="ACCESS-ISSUE","ACCESS-ISSUE",
U300="Projet OCM (ZTE, NOKIA, autres projets)","TRAVAUX OCM",
U300="No root CAuse","No root cause",
U300="ODU HS","PDH",
U300="IP &amp; VLAN","PDH",
U300="Warehouse HUAWEI","SPARE-ISSUE",
U300="SPARE-HS","SPARE-ISSUE",
U300="Power Telco","BSS",U300="no impacts","no impacts"
),"")</f>
        <v>No root cause</v>
      </c>
      <c r="T300" s="41" t="str" cm="1">
        <f t="array" ref="T300">IFERROR(_xlfn.IFS(
U300="MPR ISSUE","TX ISSUE",
U300="BSS Hardware Issue","RAN ISSUE",
U300="Sites strategiques, MLL, Pylone, etc.","ENVTECH",
U300="AKTIVCO DEFAUT GE &amp; POWER Cabinet","POWER ISSUE",
U300="AKTIVCO Coupure ENEO &amp; Baisse de tension","POWER ISSUE",
U300="Coupure ENEO &amp; Baisse de tension","POWER ISSUE",
U300="Defaut GE &amp; POWER Cabinet","POWER ISSUE",
U300="Sharing","POWER ISSUE",
U300="Sites strategiques &amp; DataCenter","POWER ISSUE",
U300="Exclu","Exclu",
U300="SAT","TX ISSUE",
U300="SPARE-ISSUE","SPARE-ISSUE",
U300="Fiber CAmtel","TX ISSUE",
U300="Fiber AOF","TX ISSUE",
U300="Projet OCM (HUAWEI)","TRAVAUX-HUAWEI",
U300="Projet OCM (NOKIA)","TRAVAUX -NOKIA",
U300="ACCESS-ISSUE","ACCESS-ISSUE",
U300="Projet OCM (ZTE, NOKIA, autres projets)","TRAVAUX OCM",
U300="No root CAuse","No root cause",
U300="ODU HS","TX ISSUE",
U300="IP &amp; VLAN","TX ISSUE",
U300="Warehouse HUAWEI","SPARE-ISSUE",
U300="SPARE-HS","SPARE-ISSUE",
U300="Power Telco","RAN ISSUE",U300="no impacts","no impacts"
),"")</f>
        <v>No root cause</v>
      </c>
      <c r="U300" s="68" t="s">
        <v>5691</v>
      </c>
      <c r="V300" s="41" t="str" cm="1">
        <f t="array" ref="V300">IFERROR(_xlfn.IFS(
U300="MPR ISSUE","ACTIVE",
U300="BSS Hardware Issue","ACTIVE",
U300="Sites strategiques, MLL, Pylone, etc.","PASSIVE",
U300="AKTIVCO DEFAUT GE &amp; POWER Cabinet","PASSIVE",
U300="AKTIVCO Coupure ENEO &amp; Baisse de tension","PASSIVE",
U300="Coupure ENEO &amp; Baisse de tension","PASSIVE",
U300="Defaut GE &amp; POWER Cabinet","PASSIVE",
U300="Sharing","PASSIVE",
U300="Sites strategiques &amp; DataCenter","PASSIVE",
U300="Exclu","Exclu",
U300="SAT","ACTIVE",
U300="SPARE-ISSUE","SPARE-ISSUE",
U300="Fiber CAmtel","ACTIVE",
U300="Fiber AOF","ACTIVE",
U300="Projet OCM (HUAWEI)","PLANNED WORKS",
U300="Projet OCM (NOKIA)","PLANNED WORKS",
U300="ACCESS-ISSUE","ACCESS-ISSUE",
U300="Projet OCM (ZTE, NOKIA, autres projets)","PLANNED WORKS",
U300="No root CAuse","No root cause",
U300="ODU HS","ACTIVE",
U300="IP &amp; VLAN","ACTIVE",
U300="Warehouse HUAWEI","SPARE-ISSUE",
U300="SPARE-HS","SPARE-ISSUE",
U300="Power Telco","ACTIVE", U300="no impacts","no impacts"
),"")</f>
        <v>No root cause</v>
      </c>
      <c r="W300" s="113"/>
      <c r="X300" s="113"/>
      <c r="Y300" s="113"/>
      <c r="Z300" s="113"/>
      <c r="AA300" s="113"/>
      <c r="AB300" s="17" t="s">
        <v>5968</v>
      </c>
      <c r="AC300" s="17" t="str">
        <f>_xlfn.XLOOKUP(B300,'INCIDENT-04-27-2026'!E:E,'INCIDENT-04-27-2026'!F:F,"")</f>
        <v/>
      </c>
      <c r="AD300" s="9"/>
      <c r="AE300" s="7" t="s">
        <v>5465</v>
      </c>
      <c r="AF300" s="6" t="str">
        <f>_xlfn.XLOOKUP(B300,'[13]Input_27-04'!$B:$B,'[13]Input_27-04'!$M:$M,"")</f>
        <v/>
      </c>
      <c r="AG300" s="7"/>
      <c r="AH300" s="3"/>
      <c r="AI300" s="18" t="str">
        <f>_xlfn.XLOOKUP(B300,'[3]Cells Huawei 27042026 10h'!$B:$B,'[3]Cells Huawei 27042026 10h'!$T:$T,"")</f>
        <v/>
      </c>
      <c r="AJ300" s="18" t="str">
        <f>_xlfn.XLOOKUP(B300,'[3]Cells Huawei 27042026 15h'!$B:$B,'[3]Cells Huawei 27042026 15h'!$T:$T,"")</f>
        <v/>
      </c>
      <c r="AK300" s="18" t="str">
        <f>_xlfn.XLOOKUP(B300,'[4]cells down 27042026 11h28'!$B:$B,'[4]cells down 27042026 11h28'!$R:$R,"")</f>
        <v/>
      </c>
      <c r="AL300" s="18" t="str">
        <f>_xlfn.XLOOKUP(B300,'[4]cells down 27042026 18h01'!$B:$B,'[4]cells down 27042026 18h01'!$R:$R,"")</f>
        <v/>
      </c>
      <c r="AM300" s="18" t="str">
        <f>_xlfn.XLOOKUP(B300,'[5]cell downs 27042026 11h'!$B:$B,'[5]cell downs 27042026 11h'!$R:$R,"")</f>
        <v/>
      </c>
      <c r="AN300" s="18" t="str">
        <f>_xlfn.XLOOKUP(B300,'[5]cell downs 27042026 17h40'!$B:$B,'[5]cell downs 27042026 17h40'!$R:$R,"")</f>
        <v/>
      </c>
      <c r="AO300" s="18" t="str">
        <f>_xlfn.XLOOKUP(B300,'[6]ALL SITES DOWN'!$D:$D,'[6]ALL SITES DOWN'!$J:$J,"")</f>
        <v/>
      </c>
      <c r="AP300" s="18" t="str">
        <f>_xlfn.XLOOKUP(B300,'[7]ALL SITES DOWN'!$D:$D,'[7]ALL SITES DOWN'!$J:$J,"")</f>
        <v/>
      </c>
      <c r="AQ300" s="9" t="str">
        <f>_xlfn.XLOOKUP(B300,[8]sheet1!$AC:$AC,[8]sheet1!$AF:$AF,"")</f>
        <v>(04/27/2026 ticket):-INC-20260427-00011386</v>
      </c>
      <c r="AR300" s="14"/>
      <c r="AS300" s="14" t="s">
        <v>5465</v>
      </c>
      <c r="AT300" s="14" t="str">
        <f>_xlfn.XLOOKUP(B300,'[9]cell downs 18042026 17h'!$B:$B,'[9]cell downs 18042026 17h'!$B:$B,"")</f>
        <v/>
      </c>
      <c r="AU300" s="14" t="str">
        <f>_xlfn.XLOOKUP(B300,'[10]Cells Huawei 19042026 15h'!$B:$B,'[10]Cells Huawei 19042026 15h'!$B:$B,"")</f>
        <v/>
      </c>
      <c r="AV300" s="9" t="str">
        <f>_xlfn.XLOOKUP(B300,'[11]cells down 19042026 9H40'!$B:$B,'[11]cells down 19042026 9H40'!$B:$B,"")</f>
        <v/>
      </c>
    </row>
    <row r="301" spans="1:48" hidden="1" x14ac:dyDescent="0.3">
      <c r="A301" s="1" t="s">
        <v>771</v>
      </c>
      <c r="B301" s="8" t="s">
        <v>772</v>
      </c>
      <c r="C301" s="3" t="str">
        <f>_xlfn.XLOOKUP(B301,'[1]daily break down'!$D:$D,'[1]daily break down'!$E:$E,"")</f>
        <v>LITTORAL</v>
      </c>
      <c r="D301" s="1" t="s">
        <v>11</v>
      </c>
      <c r="E301" s="1" t="s">
        <v>12</v>
      </c>
      <c r="F301" s="3" t="s">
        <v>31</v>
      </c>
      <c r="G301" s="1" t="s">
        <v>773</v>
      </c>
      <c r="H301" s="29" t="str">
        <f>_xlfn.XLOOKUP(B301,[2]CALCULATION!$B:$B,[2]CALCULATION!$H:$H,"")</f>
        <v>ZTE</v>
      </c>
      <c r="I301" s="26">
        <v>4.857472755134367</v>
      </c>
      <c r="J301" s="26">
        <v>0</v>
      </c>
      <c r="K301" s="26">
        <v>0</v>
      </c>
      <c r="L301" s="26">
        <v>6.797073192307808</v>
      </c>
      <c r="M301" s="26">
        <v>0</v>
      </c>
      <c r="N301" s="26">
        <v>0</v>
      </c>
      <c r="O301" s="26">
        <v>1.1533231744727253</v>
      </c>
      <c r="P301" s="114" t="s">
        <v>6363</v>
      </c>
      <c r="Q301" s="42" t="s">
        <v>5538</v>
      </c>
      <c r="R301" s="42"/>
      <c r="S301" s="41" t="str" cm="1">
        <f t="array" ref="S301">IFERROR(_xlfn.IFS(
U301="MPR ISSUE","PDH",
U301="BSS Hardware Issue","BSS",
U301="Sites strategiques, MLL, Pylone, etc.","ENVTECH",
U301="AKTIVCO DEFAUT GE &amp; POWER Cabinet","AKTIVCO",
U301="AKTIVCO Coupure ENEO &amp; Baisse de tension","AKTIVCO GRID ONLY",
U301="Coupure ENEO &amp; Baisse de tension","IHS GRID ONLY",
U301="Defaut GE &amp; POWER Cabinet","IHS",
U301="Sharing","Partners",
U301="Sites strategiques &amp; DataCenter","SST &amp; DC",
U301="Exclu","Exclu",
U301="SAT","SAT",
U301="SPARE-ISSUE","SPARE-ISSUE",
U301="Fiber CAmtel","TRANS_FO_CAMTEL",
U301="Fiber AOF","Fiber AOF",
U301="Projet OCM (HUAWEI)","TRAVAUX-HUAWEI",
U301="Projet OCM (NOKIA)","TRAVAUX-NOKIA",
U301="ACCESS-ISSUE","ACCESS-ISSUE",
U301="Projet OCM (ZTE, NOKIA, autres projets)","TRAVAUX OCM",
U301="No root CAuse","No root cause",
U301="ODU HS","PDH",
U301="IP &amp; VLAN","PDH",
U301="Warehouse HUAWEI","SPARE-ISSUE",
U301="SPARE-HS","SPARE-ISSUE",
U301="Power Telco","BSS",U301="no impacts","no impacts"
),"")</f>
        <v>No root cause</v>
      </c>
      <c r="T301" s="41" t="str" cm="1">
        <f t="array" ref="T301">IFERROR(_xlfn.IFS(
U301="MPR ISSUE","TX ISSUE",
U301="BSS Hardware Issue","RAN ISSUE",
U301="Sites strategiques, MLL, Pylone, etc.","ENVTECH",
U301="AKTIVCO DEFAUT GE &amp; POWER Cabinet","POWER ISSUE",
U301="AKTIVCO Coupure ENEO &amp; Baisse de tension","POWER ISSUE",
U301="Coupure ENEO &amp; Baisse de tension","POWER ISSUE",
U301="Defaut GE &amp; POWER Cabinet","POWER ISSUE",
U301="Sharing","POWER ISSUE",
U301="Sites strategiques &amp; DataCenter","POWER ISSUE",
U301="Exclu","Exclu",
U301="SAT","TX ISSUE",
U301="SPARE-ISSUE","SPARE-ISSUE",
U301="Fiber CAmtel","TX ISSUE",
U301="Fiber AOF","TX ISSUE",
U301="Projet OCM (HUAWEI)","TRAVAUX-HUAWEI",
U301="Projet OCM (NOKIA)","TRAVAUX -NOKIA",
U301="ACCESS-ISSUE","ACCESS-ISSUE",
U301="Projet OCM (ZTE, NOKIA, autres projets)","TRAVAUX OCM",
U301="No root CAuse","No root cause",
U301="ODU HS","TX ISSUE",
U301="IP &amp; VLAN","TX ISSUE",
U301="Warehouse HUAWEI","SPARE-ISSUE",
U301="SPARE-HS","SPARE-ISSUE",
U301="Power Telco","RAN ISSUE",U301="no impacts","no impacts"
),"")</f>
        <v>No root cause</v>
      </c>
      <c r="U301" s="68" t="s">
        <v>5691</v>
      </c>
      <c r="V301" s="41" t="str" cm="1">
        <f t="array" ref="V301">IFERROR(_xlfn.IFS(
U301="MPR ISSUE","ACTIVE",
U301="BSS Hardware Issue","ACTIVE",
U301="Sites strategiques, MLL, Pylone, etc.","PASSIVE",
U301="AKTIVCO DEFAUT GE &amp; POWER Cabinet","PASSIVE",
U301="AKTIVCO Coupure ENEO &amp; Baisse de tension","PASSIVE",
U301="Coupure ENEO &amp; Baisse de tension","PASSIVE",
U301="Defaut GE &amp; POWER Cabinet","PASSIVE",
U301="Sharing","PASSIVE",
U301="Sites strategiques &amp; DataCenter","PASSIVE",
U301="Exclu","Exclu",
U301="SAT","ACTIVE",
U301="SPARE-ISSUE","SPARE-ISSUE",
U301="Fiber CAmtel","ACTIVE",
U301="Fiber AOF","ACTIVE",
U301="Projet OCM (HUAWEI)","PLANNED WORKS",
U301="Projet OCM (NOKIA)","PLANNED WORKS",
U301="ACCESS-ISSUE","ACCESS-ISSUE",
U301="Projet OCM (ZTE, NOKIA, autres projets)","PLANNED WORKS",
U301="No root CAuse","No root cause",
U301="ODU HS","ACTIVE",
U301="IP &amp; VLAN","ACTIVE",
U301="Warehouse HUAWEI","SPARE-ISSUE",
U301="SPARE-HS","SPARE-ISSUE",
U301="Power Telco","ACTIVE", U301="no impacts","no impacts"
),"")</f>
        <v>No root cause</v>
      </c>
      <c r="W301" s="113"/>
      <c r="X301" s="113"/>
      <c r="Y301" s="113"/>
      <c r="Z301" s="113"/>
      <c r="AA301" s="113"/>
      <c r="AB301" s="17" t="s">
        <v>5465</v>
      </c>
      <c r="AC301" s="17" t="str">
        <f>_xlfn.XLOOKUP(B301,'INCIDENT-04-27-2026'!E:E,'INCIDENT-04-27-2026'!F:F,"")</f>
        <v/>
      </c>
      <c r="AD301" s="9"/>
      <c r="AE301" s="7" t="s">
        <v>5465</v>
      </c>
      <c r="AF301" s="6" t="str">
        <f>_xlfn.XLOOKUP(B301,'[13]Input_27-04'!$B:$B,'[13]Input_27-04'!$M:$M,"")</f>
        <v/>
      </c>
      <c r="AG301" s="7"/>
      <c r="AH301" s="3"/>
      <c r="AI301" s="18" t="str">
        <f>_xlfn.XLOOKUP(B301,'[3]Cells Huawei 27042026 10h'!$B:$B,'[3]Cells Huawei 27042026 10h'!$T:$T,"")</f>
        <v/>
      </c>
      <c r="AJ301" s="18" t="str">
        <f>_xlfn.XLOOKUP(B301,'[3]Cells Huawei 27042026 15h'!$B:$B,'[3]Cells Huawei 27042026 15h'!$T:$T,"")</f>
        <v/>
      </c>
      <c r="AK301" s="18" t="str">
        <f>_xlfn.XLOOKUP(B301,'[4]cells down 27042026 11h28'!$B:$B,'[4]cells down 27042026 11h28'!$R:$R,"")</f>
        <v/>
      </c>
      <c r="AL301" s="18" t="str">
        <f>_xlfn.XLOOKUP(B301,'[4]cells down 27042026 18h01'!$B:$B,'[4]cells down 27042026 18h01'!$R:$R,"")</f>
        <v/>
      </c>
      <c r="AM301" s="18" t="str">
        <f>_xlfn.XLOOKUP(B301,'[5]cell downs 27042026 11h'!$B:$B,'[5]cell downs 27042026 11h'!$R:$R,"")</f>
        <v/>
      </c>
      <c r="AN301" s="18" t="str">
        <f>_xlfn.XLOOKUP(B301,'[5]cell downs 27042026 17h40'!$B:$B,'[5]cell downs 27042026 17h40'!$R:$R,"")</f>
        <v/>
      </c>
      <c r="AO301" s="18" t="str">
        <f>_xlfn.XLOOKUP(B301,'[6]ALL SITES DOWN'!$D:$D,'[6]ALL SITES DOWN'!$J:$J,"")</f>
        <v/>
      </c>
      <c r="AP301" s="18" t="str">
        <f>_xlfn.XLOOKUP(B301,'[7]ALL SITES DOWN'!$D:$D,'[7]ALL SITES DOWN'!$J:$J,"")</f>
        <v/>
      </c>
      <c r="AQ301" s="9" t="str">
        <f>_xlfn.XLOOKUP(B301,[8]sheet1!$AC:$AC,[8]sheet1!$AF:$AF,"")</f>
        <v/>
      </c>
      <c r="AR301" s="14"/>
      <c r="AS301" s="14" t="s">
        <v>5465</v>
      </c>
      <c r="AT301" s="14" t="str">
        <f>_xlfn.XLOOKUP(B301,'[9]cell downs 18042026 17h'!$B:$B,'[9]cell downs 18042026 17h'!$B:$B,"")</f>
        <v/>
      </c>
      <c r="AU301" s="14" t="str">
        <f>_xlfn.XLOOKUP(B301,'[10]Cells Huawei 19042026 15h'!$B:$B,'[10]Cells Huawei 19042026 15h'!$B:$B,"")</f>
        <v/>
      </c>
      <c r="AV301" s="9" t="str">
        <f>_xlfn.XLOOKUP(B301,'[11]cells down 19042026 9H40'!$B:$B,'[11]cells down 19042026 9H40'!$B:$B,"")</f>
        <v/>
      </c>
    </row>
    <row r="302" spans="1:48" hidden="1" x14ac:dyDescent="0.3">
      <c r="A302" s="1" t="s">
        <v>4977</v>
      </c>
      <c r="B302" s="8" t="s">
        <v>4978</v>
      </c>
      <c r="C302" s="3" t="str">
        <f>_xlfn.XLOOKUP(B302,'[1]daily break down'!$D:$D,'[1]daily break down'!$E:$E,"")</f>
        <v>Yaounde</v>
      </c>
      <c r="D302" s="1" t="s">
        <v>11</v>
      </c>
      <c r="E302" s="1" t="s">
        <v>12</v>
      </c>
      <c r="F302" s="3" t="s">
        <v>37</v>
      </c>
      <c r="G302" s="1" t="s">
        <v>38</v>
      </c>
      <c r="H302" s="29" t="str">
        <f>_xlfn.XLOOKUP(B302,[2]CALCULATION!$B:$B,[2]CALCULATION!$H:$H,"")</f>
        <v>ZTE</v>
      </c>
      <c r="I302" s="26">
        <v>0</v>
      </c>
      <c r="J302" s="26">
        <v>0</v>
      </c>
      <c r="K302" s="26">
        <v>4.7227287384464446E-2</v>
      </c>
      <c r="L302" s="26">
        <v>0</v>
      </c>
      <c r="M302" s="26">
        <v>0</v>
      </c>
      <c r="N302" s="26">
        <v>0</v>
      </c>
      <c r="O302" s="26">
        <v>1.1410348055120381</v>
      </c>
      <c r="P302" s="114" t="s">
        <v>6363</v>
      </c>
      <c r="Q302" s="42" t="s">
        <v>5538</v>
      </c>
      <c r="R302" s="42"/>
      <c r="S302" s="41" t="str" cm="1">
        <f t="array" ref="S302">IFERROR(_xlfn.IFS(
U302="MPR ISSUE","PDH",
U302="BSS Hardware Issue","BSS",
U302="Sites strategiques, MLL, Pylone, etc.","ENVTECH",
U302="AKTIVCO DEFAUT GE &amp; POWER Cabinet","AKTIVCO",
U302="AKTIVCO Coupure ENEO &amp; Baisse de tension","AKTIVCO GRID ONLY",
U302="Coupure ENEO &amp; Baisse de tension","IHS GRID ONLY",
U302="Defaut GE &amp; POWER Cabinet","IHS",
U302="Sharing","Partners",
U302="Sites strategiques &amp; DataCenter","SST &amp; DC",
U302="Exclu","Exclu",
U302="SAT","SAT",
U302="SPARE-ISSUE","SPARE-ISSUE",
U302="Fiber CAmtel","TRANS_FO_CAMTEL",
U302="Fiber AOF","Fiber AOF",
U302="Projet OCM (HUAWEI)","TRAVAUX-HUAWEI",
U302="Projet OCM (NOKIA)","TRAVAUX-NOKIA",
U302="ACCESS-ISSUE","ACCESS-ISSUE",
U302="Projet OCM (ZTE, NOKIA, autres projets)","TRAVAUX OCM",
U302="No root CAuse","No root cause",
U302="ODU HS","PDH",
U302="IP &amp; VLAN","PDH",
U302="Warehouse HUAWEI","SPARE-ISSUE",
U302="SPARE-HS","SPARE-ISSUE",
U302="Power Telco","BSS",U302="no impacts","no impacts"
),"")</f>
        <v>No root cause</v>
      </c>
      <c r="T302" s="41" t="str" cm="1">
        <f t="array" ref="T302">IFERROR(_xlfn.IFS(
U302="MPR ISSUE","TX ISSUE",
U302="BSS Hardware Issue","RAN ISSUE",
U302="Sites strategiques, MLL, Pylone, etc.","ENVTECH",
U302="AKTIVCO DEFAUT GE &amp; POWER Cabinet","POWER ISSUE",
U302="AKTIVCO Coupure ENEO &amp; Baisse de tension","POWER ISSUE",
U302="Coupure ENEO &amp; Baisse de tension","POWER ISSUE",
U302="Defaut GE &amp; POWER Cabinet","POWER ISSUE",
U302="Sharing","POWER ISSUE",
U302="Sites strategiques &amp; DataCenter","POWER ISSUE",
U302="Exclu","Exclu",
U302="SAT","TX ISSUE",
U302="SPARE-ISSUE","SPARE-ISSUE",
U302="Fiber CAmtel","TX ISSUE",
U302="Fiber AOF","TX ISSUE",
U302="Projet OCM (HUAWEI)","TRAVAUX-HUAWEI",
U302="Projet OCM (NOKIA)","TRAVAUX -NOKIA",
U302="ACCESS-ISSUE","ACCESS-ISSUE",
U302="Projet OCM (ZTE, NOKIA, autres projets)","TRAVAUX OCM",
U302="No root CAuse","No root cause",
U302="ODU HS","TX ISSUE",
U302="IP &amp; VLAN","TX ISSUE",
U302="Warehouse HUAWEI","SPARE-ISSUE",
U302="SPARE-HS","SPARE-ISSUE",
U302="Power Telco","RAN ISSUE",U302="no impacts","no impacts"
),"")</f>
        <v>No root cause</v>
      </c>
      <c r="U302" s="110" t="s">
        <v>5691</v>
      </c>
      <c r="V302" s="41" t="str" cm="1">
        <f t="array" ref="V302">IFERROR(_xlfn.IFS(
U302="MPR ISSUE","ACTIVE",
U302="BSS Hardware Issue","ACTIVE",
U302="Sites strategiques, MLL, Pylone, etc.","PASSIVE",
U302="AKTIVCO DEFAUT GE &amp; POWER Cabinet","PASSIVE",
U302="AKTIVCO Coupure ENEO &amp; Baisse de tension","PASSIVE",
U302="Coupure ENEO &amp; Baisse de tension","PASSIVE",
U302="Defaut GE &amp; POWER Cabinet","PASSIVE",
U302="Sharing","PASSIVE",
U302="Sites strategiques &amp; DataCenter","PASSIVE",
U302="Exclu","Exclu",
U302="SAT","ACTIVE",
U302="SPARE-ISSUE","SPARE-ISSUE",
U302="Fiber CAmtel","ACTIVE",
U302="Fiber AOF","ACTIVE",
U302="Projet OCM (HUAWEI)","PLANNED WORKS",
U302="Projet OCM (NOKIA)","PLANNED WORKS",
U302="ACCESS-ISSUE","ACCESS-ISSUE",
U302="Projet OCM (ZTE, NOKIA, autres projets)","PLANNED WORKS",
U302="No root CAuse","No root cause",
U302="ODU HS","ACTIVE",
U302="IP &amp; VLAN","ACTIVE",
U302="Warehouse HUAWEI","SPARE-ISSUE",
U302="SPARE-HS","SPARE-ISSUE",
U302="Power Telco","ACTIVE", U302="no impacts","no impacts"
),"")</f>
        <v>No root cause</v>
      </c>
      <c r="W302" s="113"/>
      <c r="X302" s="113"/>
      <c r="Y302" s="113"/>
      <c r="Z302" s="113"/>
      <c r="AA302" s="113"/>
      <c r="AB302" s="17" t="s">
        <v>5974</v>
      </c>
      <c r="AC302" s="17" t="str">
        <f>_xlfn.XLOOKUP(B302,'INCIDENT-04-27-2026'!E:E,'INCIDENT-04-27-2026'!F:F,"")</f>
        <v/>
      </c>
      <c r="AD302" s="9"/>
      <c r="AE302" s="7" t="s">
        <v>5465</v>
      </c>
      <c r="AF302" s="6" t="str">
        <f>_xlfn.XLOOKUP(B302,'[13]Input_27-04'!$B:$B,'[13]Input_27-04'!$M:$M,"")</f>
        <v/>
      </c>
      <c r="AG302" s="7"/>
      <c r="AH302" s="3"/>
      <c r="AI302" s="18" t="str">
        <f>_xlfn.XLOOKUP(B302,'[3]Cells Huawei 27042026 10h'!$B:$B,'[3]Cells Huawei 27042026 10h'!$T:$T,"")</f>
        <v/>
      </c>
      <c r="AJ302" s="18" t="str">
        <f>_xlfn.XLOOKUP(B302,'[3]Cells Huawei 27042026 15h'!$B:$B,'[3]Cells Huawei 27042026 15h'!$T:$T,"")</f>
        <v/>
      </c>
      <c r="AK302" s="18" t="str">
        <f>_xlfn.XLOOKUP(B302,'[4]cells down 27042026 11h28'!$B:$B,'[4]cells down 27042026 11h28'!$R:$R,"")</f>
        <v/>
      </c>
      <c r="AL302" s="18" t="str">
        <f>_xlfn.XLOOKUP(B302,'[4]cells down 27042026 18h01'!$B:$B,'[4]cells down 27042026 18h01'!$R:$R,"")</f>
        <v/>
      </c>
      <c r="AM302" s="18" t="str">
        <f>_xlfn.XLOOKUP(B302,'[5]cell downs 27042026 11h'!$B:$B,'[5]cell downs 27042026 11h'!$R:$R,"")</f>
        <v/>
      </c>
      <c r="AN302" s="18" t="str">
        <f>_xlfn.XLOOKUP(B302,'[5]cell downs 27042026 17h40'!$B:$B,'[5]cell downs 27042026 17h40'!$R:$R,"")</f>
        <v/>
      </c>
      <c r="AO302" s="18" t="str">
        <f>_xlfn.XLOOKUP(B302,'[6]ALL SITES DOWN'!$D:$D,'[6]ALL SITES DOWN'!$J:$J,"")</f>
        <v/>
      </c>
      <c r="AP302" s="18" t="str">
        <f>_xlfn.XLOOKUP(B302,'[7]ALL SITES DOWN'!$D:$D,'[7]ALL SITES DOWN'!$J:$J,"")</f>
        <v/>
      </c>
      <c r="AQ302" s="9" t="str">
        <f>_xlfn.XLOOKUP(B302,[8]sheet1!$AC:$AC,[8]sheet1!$AF:$AF,"")</f>
        <v>(04/27/2026 ticket):-INC-20260427-00011234…2026-04-27 16:19:07…Sans actions…Others Transmission equipement fault…A determiner</v>
      </c>
      <c r="AR302" s="14"/>
      <c r="AS302" s="14" t="s">
        <v>5465</v>
      </c>
      <c r="AT302" s="14" t="str">
        <f>_xlfn.XLOOKUP(B302,'[9]cell downs 18042026 17h'!$B:$B,'[9]cell downs 18042026 17h'!$B:$B,"")</f>
        <v/>
      </c>
      <c r="AU302" s="14" t="str">
        <f>_xlfn.XLOOKUP(B302,'[10]Cells Huawei 19042026 15h'!$B:$B,'[10]Cells Huawei 19042026 15h'!$B:$B,"")</f>
        <v/>
      </c>
      <c r="AV302" s="9" t="str">
        <f>_xlfn.XLOOKUP(B302,'[11]cells down 19042026 9H40'!$B:$B,'[11]cells down 19042026 9H40'!$B:$B,"")</f>
        <v/>
      </c>
    </row>
    <row r="303" spans="1:48" hidden="1" x14ac:dyDescent="0.3">
      <c r="A303" s="1" t="s">
        <v>2264</v>
      </c>
      <c r="B303" s="8" t="s">
        <v>2265</v>
      </c>
      <c r="C303" s="3" t="str">
        <f>_xlfn.XLOOKUP(B303,'[1]daily break down'!$D:$D,'[1]daily break down'!$E:$E,"")</f>
        <v>CENTRE</v>
      </c>
      <c r="D303" s="1" t="s">
        <v>11</v>
      </c>
      <c r="E303" s="1" t="s">
        <v>12</v>
      </c>
      <c r="F303" s="3" t="s">
        <v>226</v>
      </c>
      <c r="G303" s="1" t="s">
        <v>1867</v>
      </c>
      <c r="H303" s="29" t="str">
        <f>_xlfn.XLOOKUP(B303,[2]CALCULATION!$B:$B,[2]CALCULATION!$H:$H,"")</f>
        <v>ZTE</v>
      </c>
      <c r="I303" s="26">
        <v>3.0926025802364664E-2</v>
      </c>
      <c r="J303" s="26">
        <v>0</v>
      </c>
      <c r="K303" s="26">
        <v>1.0790222382024537E-2</v>
      </c>
      <c r="L303" s="26">
        <v>0</v>
      </c>
      <c r="M303" s="26">
        <v>0</v>
      </c>
      <c r="N303" s="26">
        <v>4.3422645349446661E-17</v>
      </c>
      <c r="O303" s="26">
        <v>1.1296560255455395</v>
      </c>
      <c r="P303" s="114" t="s">
        <v>6363</v>
      </c>
      <c r="Q303" s="42" t="s">
        <v>5538</v>
      </c>
      <c r="R303" s="42"/>
      <c r="S303" s="41" t="str" cm="1">
        <f t="array" ref="S303">IFERROR(_xlfn.IFS(
U303="MPR ISSUE","PDH",
U303="BSS Hardware Issue","BSS",
U303="Sites strategiques, MLL, Pylone, etc.","ENVTECH",
U303="AKTIVCO DEFAUT GE &amp; POWER Cabinet","AKTIVCO",
U303="AKTIVCO Coupure ENEO &amp; Baisse de tension","AKTIVCO GRID ONLY",
U303="Coupure ENEO &amp; Baisse de tension","IHS GRID ONLY",
U303="Defaut GE &amp; POWER Cabinet","IHS",
U303="Sharing","Partners",
U303="Sites strategiques &amp; DataCenter","SST &amp; DC",
U303="Exclu","Exclu",
U303="SAT","SAT",
U303="SPARE-ISSUE","SPARE-ISSUE",
U303="Fiber CAmtel","TRANS_FO_CAMTEL",
U303="Fiber AOF","Fiber AOF",
U303="Projet OCM (HUAWEI)","TRAVAUX-HUAWEI",
U303="Projet OCM (NOKIA)","TRAVAUX-NOKIA",
U303="ACCESS-ISSUE","ACCESS-ISSUE",
U303="Projet OCM (ZTE, NOKIA, autres projets)","TRAVAUX OCM",
U303="No root CAuse","No root cause",
U303="ODU HS","PDH",
U303="IP &amp; VLAN","PDH",
U303="Warehouse HUAWEI","SPARE-ISSUE",
U303="SPARE-HS","SPARE-ISSUE",
U303="Power Telco","BSS",U303="no impacts","no impacts"
),"")</f>
        <v>No root cause</v>
      </c>
      <c r="T303" s="41" t="str" cm="1">
        <f t="array" ref="T303">IFERROR(_xlfn.IFS(
U303="MPR ISSUE","TX ISSUE",
U303="BSS Hardware Issue","RAN ISSUE",
U303="Sites strategiques, MLL, Pylone, etc.","ENVTECH",
U303="AKTIVCO DEFAUT GE &amp; POWER Cabinet","POWER ISSUE",
U303="AKTIVCO Coupure ENEO &amp; Baisse de tension","POWER ISSUE",
U303="Coupure ENEO &amp; Baisse de tension","POWER ISSUE",
U303="Defaut GE &amp; POWER Cabinet","POWER ISSUE",
U303="Sharing","POWER ISSUE",
U303="Sites strategiques &amp; DataCenter","POWER ISSUE",
U303="Exclu","Exclu",
U303="SAT","TX ISSUE",
U303="SPARE-ISSUE","SPARE-ISSUE",
U303="Fiber CAmtel","TX ISSUE",
U303="Fiber AOF","TX ISSUE",
U303="Projet OCM (HUAWEI)","TRAVAUX-HUAWEI",
U303="Projet OCM (NOKIA)","TRAVAUX -NOKIA",
U303="ACCESS-ISSUE","ACCESS-ISSUE",
U303="Projet OCM (ZTE, NOKIA, autres projets)","TRAVAUX OCM",
U303="No root CAuse","No root cause",
U303="ODU HS","TX ISSUE",
U303="IP &amp; VLAN","TX ISSUE",
U303="Warehouse HUAWEI","SPARE-ISSUE",
U303="SPARE-HS","SPARE-ISSUE",
U303="Power Telco","RAN ISSUE",U303="no impacts","no impacts"
),"")</f>
        <v>No root cause</v>
      </c>
      <c r="U303" s="68" t="s">
        <v>5691</v>
      </c>
      <c r="V303" s="41" t="str" cm="1">
        <f t="array" ref="V303">IFERROR(_xlfn.IFS(
U303="MPR ISSUE","ACTIVE",
U303="BSS Hardware Issue","ACTIVE",
U303="Sites strategiques, MLL, Pylone, etc.","PASSIVE",
U303="AKTIVCO DEFAUT GE &amp; POWER Cabinet","PASSIVE",
U303="AKTIVCO Coupure ENEO &amp; Baisse de tension","PASSIVE",
U303="Coupure ENEO &amp; Baisse de tension","PASSIVE",
U303="Defaut GE &amp; POWER Cabinet","PASSIVE",
U303="Sharing","PASSIVE",
U303="Sites strategiques &amp; DataCenter","PASSIVE",
U303="Exclu","Exclu",
U303="SAT","ACTIVE",
U303="SPARE-ISSUE","SPARE-ISSUE",
U303="Fiber CAmtel","ACTIVE",
U303="Fiber AOF","ACTIVE",
U303="Projet OCM (HUAWEI)","PLANNED WORKS",
U303="Projet OCM (NOKIA)","PLANNED WORKS",
U303="ACCESS-ISSUE","ACCESS-ISSUE",
U303="Projet OCM (ZTE, NOKIA, autres projets)","PLANNED WORKS",
U303="No root CAuse","No root cause",
U303="ODU HS","ACTIVE",
U303="IP &amp; VLAN","ACTIVE",
U303="Warehouse HUAWEI","SPARE-ISSUE",
U303="SPARE-HS","SPARE-ISSUE",
U303="Power Telco","ACTIVE", U303="no impacts","no impacts"
),"")</f>
        <v>No root cause</v>
      </c>
      <c r="W303" s="113"/>
      <c r="X303" s="113"/>
      <c r="Y303" s="113"/>
      <c r="Z303" s="113"/>
      <c r="AA303" s="113"/>
      <c r="AB303" s="17" t="s">
        <v>5465</v>
      </c>
      <c r="AC303" s="17" t="str">
        <f>_xlfn.XLOOKUP(B303,'INCIDENT-04-27-2026'!E:E,'INCIDENT-04-27-2026'!F:F,"")</f>
        <v/>
      </c>
      <c r="AD303" s="9"/>
      <c r="AE303" s="7" t="s">
        <v>5465</v>
      </c>
      <c r="AF303" s="6" t="str">
        <f>_xlfn.XLOOKUP(B303,'[13]Input_27-04'!$B:$B,'[13]Input_27-04'!$M:$M,"")</f>
        <v/>
      </c>
      <c r="AG303" s="7"/>
      <c r="AH303" s="3"/>
      <c r="AI303" s="18" t="str">
        <f>_xlfn.XLOOKUP(B303,'[3]Cells Huawei 27042026 10h'!$B:$B,'[3]Cells Huawei 27042026 10h'!$T:$T,"")</f>
        <v/>
      </c>
      <c r="AJ303" s="18" t="str">
        <f>_xlfn.XLOOKUP(B303,'[3]Cells Huawei 27042026 15h'!$B:$B,'[3]Cells Huawei 27042026 15h'!$T:$T,"")</f>
        <v/>
      </c>
      <c r="AK303" s="18" t="str">
        <f>_xlfn.XLOOKUP(B303,'[4]cells down 27042026 11h28'!$B:$B,'[4]cells down 27042026 11h28'!$R:$R,"")</f>
        <v/>
      </c>
      <c r="AL303" s="18" t="str">
        <f>_xlfn.XLOOKUP(B303,'[4]cells down 27042026 18h01'!$B:$B,'[4]cells down 27042026 18h01'!$R:$R,"")</f>
        <v/>
      </c>
      <c r="AM303" s="18" t="str">
        <f>_xlfn.XLOOKUP(B303,'[5]cell downs 27042026 11h'!$B:$B,'[5]cell downs 27042026 11h'!$R:$R,"")</f>
        <v/>
      </c>
      <c r="AN303" s="18" t="str">
        <f>_xlfn.XLOOKUP(B303,'[5]cell downs 27042026 17h40'!$B:$B,'[5]cell downs 27042026 17h40'!$R:$R,"")</f>
        <v/>
      </c>
      <c r="AO303" s="18" t="str">
        <f>_xlfn.XLOOKUP(B303,'[6]ALL SITES DOWN'!$D:$D,'[6]ALL SITES DOWN'!$J:$J,"")</f>
        <v/>
      </c>
      <c r="AP303" s="18" t="str">
        <f>_xlfn.XLOOKUP(B303,'[7]ALL SITES DOWN'!$D:$D,'[7]ALL SITES DOWN'!$J:$J,"")</f>
        <v/>
      </c>
      <c r="AQ303" s="9" t="str">
        <f>_xlfn.XLOOKUP(B303,[8]sheet1!$AC:$AC,[8]sheet1!$AF:$AF,"")</f>
        <v/>
      </c>
      <c r="AR303" s="14"/>
      <c r="AS303" s="14" t="s">
        <v>5465</v>
      </c>
      <c r="AT303" s="14" t="str">
        <f>_xlfn.XLOOKUP(B303,'[9]cell downs 18042026 17h'!$B:$B,'[9]cell downs 18042026 17h'!$B:$B,"")</f>
        <v/>
      </c>
      <c r="AU303" s="14" t="str">
        <f>_xlfn.XLOOKUP(B303,'[10]Cells Huawei 19042026 15h'!$B:$B,'[10]Cells Huawei 19042026 15h'!$B:$B,"")</f>
        <v/>
      </c>
      <c r="AV303" s="9" t="str">
        <f>_xlfn.XLOOKUP(B303,'[11]cells down 19042026 9H40'!$B:$B,'[11]cells down 19042026 9H40'!$B:$B,"")</f>
        <v/>
      </c>
    </row>
    <row r="304" spans="1:48" hidden="1" x14ac:dyDescent="0.3">
      <c r="A304" s="1" t="s">
        <v>4477</v>
      </c>
      <c r="B304" s="8" t="s">
        <v>4478</v>
      </c>
      <c r="C304" s="3" t="str">
        <f>_xlfn.XLOOKUP(B304,'[1]daily break down'!$D:$D,'[1]daily break down'!$E:$E,"")</f>
        <v>ADAMAOUA</v>
      </c>
      <c r="D304" s="1" t="s">
        <v>11</v>
      </c>
      <c r="E304" s="1" t="s">
        <v>154</v>
      </c>
      <c r="F304" s="3" t="s">
        <v>90</v>
      </c>
      <c r="G304" s="1" t="s">
        <v>4479</v>
      </c>
      <c r="H304" s="28" t="str">
        <f>_xlfn.XLOOKUP(B304,[2]CALCULATION!$B:$B,[2]CALCULATION!$H:$H,"")</f>
        <v>NOKIA</v>
      </c>
      <c r="I304" s="26">
        <v>0</v>
      </c>
      <c r="J304" s="26">
        <v>0</v>
      </c>
      <c r="K304" s="26">
        <v>1.6586622835179077E-3</v>
      </c>
      <c r="L304" s="26">
        <v>0</v>
      </c>
      <c r="M304" s="26">
        <v>0</v>
      </c>
      <c r="N304" s="26">
        <v>0</v>
      </c>
      <c r="O304" s="26">
        <v>1.0767609026395535</v>
      </c>
      <c r="P304" s="114" t="s">
        <v>6363</v>
      </c>
      <c r="Q304" s="42" t="s">
        <v>5538</v>
      </c>
      <c r="R304" s="42"/>
      <c r="S304" s="41" t="str" cm="1">
        <f t="array" ref="S304">IFERROR(_xlfn.IFS(
U304="MPR ISSUE","PDH",
U304="BSS Hardware Issue","BSS",
U304="Sites strategiques, MLL, Pylone, etc.","ENVTECH",
U304="AKTIVCO DEFAUT GE &amp; POWER Cabinet","AKTIVCO",
U304="AKTIVCO Coupure ENEO &amp; Baisse de tension","AKTIVCO GRID ONLY",
U304="Coupure ENEO &amp; Baisse de tension","IHS GRID ONLY",
U304="Defaut GE &amp; POWER Cabinet","IHS",
U304="Sharing","Partners",
U304="Sites strategiques &amp; DataCenter","SST &amp; DC",
U304="Exclu","Exclu",
U304="SAT","SAT",
U304="SPARE-ISSUE","SPARE-ISSUE",
U304="Fiber CAmtel","TRANS_FO_CAMTEL",
U304="Fiber AOF","Fiber AOF",
U304="Projet OCM (HUAWEI)","TRAVAUX-HUAWEI",
U304="Projet OCM (NOKIA)","TRAVAUX-NOKIA",
U304="ACCESS-ISSUE","ACCESS-ISSUE",
U304="Projet OCM (ZTE, NOKIA, autres projets)","TRAVAUX OCM",
U304="No root CAuse","No root cause",
U304="ODU HS","PDH",
U304="IP &amp; VLAN","PDH",
U304="Warehouse HUAWEI","SPARE-ISSUE",
U304="SPARE-HS","SPARE-ISSUE",
U304="Power Telco","BSS",U304="no impacts","no impacts"
),"")</f>
        <v>BSS</v>
      </c>
      <c r="T304" s="41" t="str" cm="1">
        <f t="array" ref="T304">IFERROR(_xlfn.IFS(
U304="MPR ISSUE","TX ISSUE",
U304="BSS Hardware Issue","RAN ISSUE",
U304="Sites strategiques, MLL, Pylone, etc.","ENVTECH",
U304="AKTIVCO DEFAUT GE &amp; POWER Cabinet","POWER ISSUE",
U304="AKTIVCO Coupure ENEO &amp; Baisse de tension","POWER ISSUE",
U304="Coupure ENEO &amp; Baisse de tension","POWER ISSUE",
U304="Defaut GE &amp; POWER Cabinet","POWER ISSUE",
U304="Sharing","POWER ISSUE",
U304="Sites strategiques &amp; DataCenter","POWER ISSUE",
U304="Exclu","Exclu",
U304="SAT","TX ISSUE",
U304="SPARE-ISSUE","SPARE-ISSUE",
U304="Fiber CAmtel","TX ISSUE",
U304="Fiber AOF","TX ISSUE",
U304="Projet OCM (HUAWEI)","TRAVAUX-HUAWEI",
U304="Projet OCM (NOKIA)","TRAVAUX -NOKIA",
U304="ACCESS-ISSUE","ACCESS-ISSUE",
U304="Projet OCM (ZTE, NOKIA, autres projets)","TRAVAUX OCM",
U304="No root CAuse","No root cause",
U304="ODU HS","TX ISSUE",
U304="IP &amp; VLAN","TX ISSUE",
U304="Warehouse HUAWEI","SPARE-ISSUE",
U304="SPARE-HS","SPARE-ISSUE",
U304="Power Telco","RAN ISSUE",U304="no impacts","no impacts"
),"")</f>
        <v>RAN ISSUE</v>
      </c>
      <c r="U304" s="68" t="s">
        <v>5319</v>
      </c>
      <c r="V304" s="41" t="str" cm="1">
        <f t="array" ref="V304">IFERROR(_xlfn.IFS(
U304="MPR ISSUE","ACTIVE",
U304="BSS Hardware Issue","ACTIVE",
U304="Sites strategiques, MLL, Pylone, etc.","PASSIVE",
U304="AKTIVCO DEFAUT GE &amp; POWER Cabinet","PASSIVE",
U304="AKTIVCO Coupure ENEO &amp; Baisse de tension","PASSIVE",
U304="Coupure ENEO &amp; Baisse de tension","PASSIVE",
U304="Defaut GE &amp; POWER Cabinet","PASSIVE",
U304="Sharing","PASSIVE",
U304="Sites strategiques &amp; DataCenter","PASSIVE",
U304="Exclu","Exclu",
U304="SAT","ACTIVE",
U304="SPARE-ISSUE","SPARE-ISSUE",
U304="Fiber CAmtel","ACTIVE",
U304="Fiber AOF","ACTIVE",
U304="Projet OCM (HUAWEI)","PLANNED WORKS",
U304="Projet OCM (NOKIA)","PLANNED WORKS",
U304="ACCESS-ISSUE","ACCESS-ISSUE",
U304="Projet OCM (ZTE, NOKIA, autres projets)","PLANNED WORKS",
U304="No root CAuse","No root cause",
U304="ODU HS","ACTIVE",
U304="IP &amp; VLAN","ACTIVE",
U304="Warehouse HUAWEI","SPARE-ISSUE",
U304="SPARE-HS","SPARE-ISSUE",
U304="Power Telco","ACTIVE", U304="no impacts","no impacts"
),"")</f>
        <v>ACTIVE</v>
      </c>
      <c r="W304" s="113"/>
      <c r="X304" s="113"/>
      <c r="Y304" s="113"/>
      <c r="Z304" s="113"/>
      <c r="AA304" s="113"/>
      <c r="AB304" s="17" t="s">
        <v>6286</v>
      </c>
      <c r="AC304" s="17" t="str">
        <f>_xlfn.XLOOKUP(B304,'INCIDENT-04-27-2026'!E:E,'INCIDENT-04-27-2026'!F:F,"")</f>
        <v/>
      </c>
      <c r="AD304" s="9"/>
      <c r="AE304" s="7" t="s">
        <v>5465</v>
      </c>
      <c r="AF304" s="6" t="str">
        <f>_xlfn.XLOOKUP(B304,'[13]Input_27-04'!$B:$B,'[13]Input_27-04'!$M:$M,"")</f>
        <v/>
      </c>
      <c r="AG304" s="7"/>
      <c r="AH304" s="3"/>
      <c r="AI304" s="18" t="str">
        <f>_xlfn.XLOOKUP(B304,'[3]Cells Huawei 27042026 10h'!$B:$B,'[3]Cells Huawei 27042026 10h'!$T:$T,"")</f>
        <v/>
      </c>
      <c r="AJ304" s="18" t="str">
        <f>_xlfn.XLOOKUP(B304,'[3]Cells Huawei 27042026 15h'!$B:$B,'[3]Cells Huawei 27042026 15h'!$T:$T,"")</f>
        <v/>
      </c>
      <c r="AK304" s="18" t="str">
        <f>_xlfn.XLOOKUP(B304,'[4]cells down 27042026 11h28'!$B:$B,'[4]cells down 27042026 11h28'!$R:$R,"")</f>
        <v/>
      </c>
      <c r="AL304" s="18" t="str">
        <f>_xlfn.XLOOKUP(B304,'[4]cells down 27042026 18h01'!$B:$B,'[4]cells down 27042026 18h01'!$R:$R,"")</f>
        <v/>
      </c>
      <c r="AM304" s="18" t="str">
        <f>_xlfn.XLOOKUP(B304,'[5]cell downs 27042026 11h'!$B:$B,'[5]cell downs 27042026 11h'!$R:$R,"")</f>
        <v>(04/27/2026 cell nokia):-27/04/2026 : Need BO RAN analysis</v>
      </c>
      <c r="AN304" s="18" t="str">
        <f>_xlfn.XLOOKUP(B304,'[5]cell downs 27042026 17h40'!$B:$B,'[5]cell downs 27042026 17h40'!$R:$R,"")</f>
        <v>(04/27/2026 cell nokia):-27/04/2026 : Need BO RAN analysis || Check and clean jumper, port 2 of FRGU</v>
      </c>
      <c r="AO304" s="18" t="str">
        <f>_xlfn.XLOOKUP(B304,'[6]ALL SITES DOWN'!$D:$D,'[6]ALL SITES DOWN'!$J:$J,"")</f>
        <v/>
      </c>
      <c r="AP304" s="18" t="str">
        <f>_xlfn.XLOOKUP(B304,'[7]ALL SITES DOWN'!$D:$D,'[7]ALL SITES DOWN'!$J:$J,"")</f>
        <v/>
      </c>
      <c r="AQ304" s="9" t="str">
        <f>_xlfn.XLOOKUP(B304,[8]sheet1!$AC:$AC,[8]sheet1!$AF:$AF,"")</f>
        <v/>
      </c>
      <c r="AR304" s="14"/>
      <c r="AS304" s="14" t="s">
        <v>5465</v>
      </c>
      <c r="AT304" s="14" t="str">
        <f>_xlfn.XLOOKUP(B304,'[9]cell downs 18042026 17h'!$B:$B,'[9]cell downs 18042026 17h'!$B:$B,"")</f>
        <v/>
      </c>
      <c r="AU304" s="14" t="str">
        <f>_xlfn.XLOOKUP(B304,'[10]Cells Huawei 19042026 15h'!$B:$B,'[10]Cells Huawei 19042026 15h'!$B:$B,"")</f>
        <v/>
      </c>
      <c r="AV304" s="9" t="str">
        <f>_xlfn.XLOOKUP(B304,'[11]cells down 19042026 9H40'!$B:$B,'[11]cells down 19042026 9H40'!$B:$B,"")</f>
        <v/>
      </c>
    </row>
    <row r="305" spans="1:48" hidden="1" x14ac:dyDescent="0.3">
      <c r="A305" s="1" t="s">
        <v>1530</v>
      </c>
      <c r="B305" s="8" t="s">
        <v>1531</v>
      </c>
      <c r="C305" s="3" t="str">
        <f>_xlfn.XLOOKUP(B305,'[1]daily break down'!$D:$D,'[1]daily break down'!$E:$E,"")</f>
        <v>Maroua</v>
      </c>
      <c r="D305" s="1" t="s">
        <v>11</v>
      </c>
      <c r="E305" s="1" t="s">
        <v>12</v>
      </c>
      <c r="F305" s="3" t="s">
        <v>55</v>
      </c>
      <c r="G305" s="1" t="s">
        <v>84</v>
      </c>
      <c r="H305" s="27" t="str">
        <f>_xlfn.XLOOKUP(B305,[2]CALCULATION!$B:$B,[2]CALCULATION!$H:$H,"")</f>
        <v>Huawei</v>
      </c>
      <c r="I305" s="26">
        <v>0</v>
      </c>
      <c r="J305" s="26">
        <v>1.2352575242628403</v>
      </c>
      <c r="K305" s="26">
        <v>0</v>
      </c>
      <c r="L305" s="26">
        <v>5.3505234952187721E-4</v>
      </c>
      <c r="M305" s="26">
        <v>0</v>
      </c>
      <c r="N305" s="26">
        <v>0</v>
      </c>
      <c r="O305" s="26">
        <v>1.0732971780625684</v>
      </c>
      <c r="P305" s="114" t="s">
        <v>6363</v>
      </c>
      <c r="Q305" s="42" t="s">
        <v>5538</v>
      </c>
      <c r="R305" s="42"/>
      <c r="S305" s="41" t="str" cm="1">
        <f t="array" ref="S305">IFERROR(_xlfn.IFS(
U305="MPR ISSUE","PDH",
U305="BSS Hardware Issue","BSS",
U305="Sites strategiques, MLL, Pylone, etc.","ENVTECH",
U305="AKTIVCO DEFAUT GE &amp; POWER Cabinet","AKTIVCO",
U305="AKTIVCO Coupure ENEO &amp; Baisse de tension","AKTIVCO GRID ONLY",
U305="Coupure ENEO &amp; Baisse de tension","IHS GRID ONLY",
U305="Defaut GE &amp; POWER Cabinet","IHS",
U305="Sharing","Partners",
U305="Sites strategiques &amp; DataCenter","SST &amp; DC",
U305="Exclu","Exclu",
U305="SAT","SAT",
U305="SPARE-ISSUE","SPARE-ISSUE",
U305="Fiber CAmtel","TRANS_FO_CAMTEL",
U305="Fiber AOF","Fiber AOF",
U305="Projet OCM (HUAWEI)","TRAVAUX-HUAWEI",
U305="Projet OCM (NOKIA)","TRAVAUX-NOKIA",
U305="ACCESS-ISSUE","ACCESS-ISSUE",
U305="Projet OCM (ZTE, NOKIA, autres projets)","TRAVAUX OCM",
U305="No root CAuse","No root cause",
U305="ODU HS","PDH",
U305="IP &amp; VLAN","PDH",
U305="Warehouse HUAWEI","SPARE-ISSUE",
U305="SPARE-HS","SPARE-ISSUE",
U305="Power Telco","BSS",U305="no impacts","no impacts"
),"")</f>
        <v>No root cause</v>
      </c>
      <c r="T305" s="41" t="str" cm="1">
        <f t="array" ref="T305">IFERROR(_xlfn.IFS(
U305="MPR ISSUE","TX ISSUE",
U305="BSS Hardware Issue","RAN ISSUE",
U305="Sites strategiques, MLL, Pylone, etc.","ENVTECH",
U305="AKTIVCO DEFAUT GE &amp; POWER Cabinet","POWER ISSUE",
U305="AKTIVCO Coupure ENEO &amp; Baisse de tension","POWER ISSUE",
U305="Coupure ENEO &amp; Baisse de tension","POWER ISSUE",
U305="Defaut GE &amp; POWER Cabinet","POWER ISSUE",
U305="Sharing","POWER ISSUE",
U305="Sites strategiques &amp; DataCenter","POWER ISSUE",
U305="Exclu","Exclu",
U305="SAT","TX ISSUE",
U305="SPARE-ISSUE","SPARE-ISSUE",
U305="Fiber CAmtel","TX ISSUE",
U305="Fiber AOF","TX ISSUE",
U305="Projet OCM (HUAWEI)","TRAVAUX-HUAWEI",
U305="Projet OCM (NOKIA)","TRAVAUX -NOKIA",
U305="ACCESS-ISSUE","ACCESS-ISSUE",
U305="Projet OCM (ZTE, NOKIA, autres projets)","TRAVAUX OCM",
U305="No root CAuse","No root cause",
U305="ODU HS","TX ISSUE",
U305="IP &amp; VLAN","TX ISSUE",
U305="Warehouse HUAWEI","SPARE-ISSUE",
U305="SPARE-HS","SPARE-ISSUE",
U305="Power Telco","RAN ISSUE",U305="no impacts","no impacts"
),"")</f>
        <v>No root cause</v>
      </c>
      <c r="U305" s="68" t="s">
        <v>5691</v>
      </c>
      <c r="V305" s="41" t="str" cm="1">
        <f t="array" ref="V305">IFERROR(_xlfn.IFS(
U305="MPR ISSUE","ACTIVE",
U305="BSS Hardware Issue","ACTIVE",
U305="Sites strategiques, MLL, Pylone, etc.","PASSIVE",
U305="AKTIVCO DEFAUT GE &amp; POWER Cabinet","PASSIVE",
U305="AKTIVCO Coupure ENEO &amp; Baisse de tension","PASSIVE",
U305="Coupure ENEO &amp; Baisse de tension","PASSIVE",
U305="Defaut GE &amp; POWER Cabinet","PASSIVE",
U305="Sharing","PASSIVE",
U305="Sites strategiques &amp; DataCenter","PASSIVE",
U305="Exclu","Exclu",
U305="SAT","ACTIVE",
U305="SPARE-ISSUE","SPARE-ISSUE",
U305="Fiber CAmtel","ACTIVE",
U305="Fiber AOF","ACTIVE",
U305="Projet OCM (HUAWEI)","PLANNED WORKS",
U305="Projet OCM (NOKIA)","PLANNED WORKS",
U305="ACCESS-ISSUE","ACCESS-ISSUE",
U305="Projet OCM (ZTE, NOKIA, autres projets)","PLANNED WORKS",
U305="No root CAuse","No root cause",
U305="ODU HS","ACTIVE",
U305="IP &amp; VLAN","ACTIVE",
U305="Warehouse HUAWEI","SPARE-ISSUE",
U305="SPARE-HS","SPARE-ISSUE",
U305="Power Telco","ACTIVE", U305="no impacts","no impacts"
),"")</f>
        <v>No root cause</v>
      </c>
      <c r="W305" s="113"/>
      <c r="X305" s="113"/>
      <c r="Y305" s="113"/>
      <c r="Z305" s="113"/>
      <c r="AA305" s="113"/>
      <c r="AB305" s="17" t="s">
        <v>5465</v>
      </c>
      <c r="AC305" s="17" t="str">
        <f>_xlfn.XLOOKUP(B305,'INCIDENT-04-27-2026'!E:E,'INCIDENT-04-27-2026'!F:F,"")</f>
        <v/>
      </c>
      <c r="AD305" s="9"/>
      <c r="AE305" s="7" t="s">
        <v>5465</v>
      </c>
      <c r="AF305" s="6" t="str">
        <f>_xlfn.XLOOKUP(B305,'[13]Input_27-04'!$B:$B,'[13]Input_27-04'!$M:$M,"")</f>
        <v/>
      </c>
      <c r="AG305" s="7"/>
      <c r="AH305" s="3"/>
      <c r="AI305" s="18" t="str">
        <f>_xlfn.XLOOKUP(B305,'[3]Cells Huawei 27042026 10h'!$B:$B,'[3]Cells Huawei 27042026 10h'!$T:$T,"")</f>
        <v/>
      </c>
      <c r="AJ305" s="18" t="str">
        <f>_xlfn.XLOOKUP(B305,'[3]Cells Huawei 27042026 15h'!$B:$B,'[3]Cells Huawei 27042026 15h'!$T:$T,"")</f>
        <v/>
      </c>
      <c r="AK305" s="18" t="str">
        <f>_xlfn.XLOOKUP(B305,'[4]cells down 27042026 11h28'!$B:$B,'[4]cells down 27042026 11h28'!$R:$R,"")</f>
        <v/>
      </c>
      <c r="AL305" s="18" t="str">
        <f>_xlfn.XLOOKUP(B305,'[4]cells down 27042026 18h01'!$B:$B,'[4]cells down 27042026 18h01'!$R:$R,"")</f>
        <v/>
      </c>
      <c r="AM305" s="18" t="str">
        <f>_xlfn.XLOOKUP(B305,'[5]cell downs 27042026 11h'!$B:$B,'[5]cell downs 27042026 11h'!$R:$R,"")</f>
        <v/>
      </c>
      <c r="AN305" s="18" t="str">
        <f>_xlfn.XLOOKUP(B305,'[5]cell downs 27042026 17h40'!$B:$B,'[5]cell downs 27042026 17h40'!$R:$R,"")</f>
        <v/>
      </c>
      <c r="AO305" s="18" t="str">
        <f>_xlfn.XLOOKUP(B305,'[6]ALL SITES DOWN'!$D:$D,'[6]ALL SITES DOWN'!$J:$J,"")</f>
        <v/>
      </c>
      <c r="AP305" s="18" t="str">
        <f>_xlfn.XLOOKUP(B305,'[7]ALL SITES DOWN'!$D:$D,'[7]ALL SITES DOWN'!$J:$J,"")</f>
        <v/>
      </c>
      <c r="AQ305" s="9" t="str">
        <f>_xlfn.XLOOKUP(B305,[8]sheet1!$AC:$AC,[8]sheet1!$AF:$AF,"")</f>
        <v/>
      </c>
      <c r="AR305" s="14"/>
      <c r="AS305" s="14" t="s">
        <v>5465</v>
      </c>
      <c r="AT305" s="14" t="str">
        <f>_xlfn.XLOOKUP(B305,'[9]cell downs 18042026 17h'!$B:$B,'[9]cell downs 18042026 17h'!$B:$B,"")</f>
        <v/>
      </c>
      <c r="AU305" s="14" t="str">
        <f>_xlfn.XLOOKUP(B305,'[10]Cells Huawei 19042026 15h'!$B:$B,'[10]Cells Huawei 19042026 15h'!$B:$B,"")</f>
        <v/>
      </c>
      <c r="AV305" s="9" t="str">
        <f>_xlfn.XLOOKUP(B305,'[11]cells down 19042026 9H40'!$B:$B,'[11]cells down 19042026 9H40'!$B:$B,"")</f>
        <v/>
      </c>
    </row>
    <row r="306" spans="1:48" hidden="1" x14ac:dyDescent="0.3">
      <c r="A306" s="1" t="s">
        <v>34</v>
      </c>
      <c r="B306" s="8" t="s">
        <v>35</v>
      </c>
      <c r="C306" s="3" t="str">
        <f>_xlfn.XLOOKUP(B306,'[1]daily break down'!$D:$D,'[1]daily break down'!$E:$E,"")</f>
        <v>Yaounde</v>
      </c>
      <c r="D306" s="1" t="s">
        <v>21</v>
      </c>
      <c r="E306" s="1" t="s">
        <v>36</v>
      </c>
      <c r="F306" s="3" t="s">
        <v>37</v>
      </c>
      <c r="G306" s="1" t="s">
        <v>38</v>
      </c>
      <c r="H306" s="29" t="str">
        <f>_xlfn.XLOOKUP(B306,[2]CALCULATION!$B:$B,[2]CALCULATION!$H:$H,"")</f>
        <v>ZTE</v>
      </c>
      <c r="I306" s="26">
        <v>0</v>
      </c>
      <c r="J306" s="26">
        <v>3.6143321262552348</v>
      </c>
      <c r="K306" s="26">
        <v>5.71250424474864</v>
      </c>
      <c r="L306" s="26">
        <v>0</v>
      </c>
      <c r="M306" s="26">
        <v>0</v>
      </c>
      <c r="N306" s="26">
        <v>0</v>
      </c>
      <c r="O306" s="26">
        <v>1.0665733535369122</v>
      </c>
      <c r="P306" s="114" t="s">
        <v>6363</v>
      </c>
      <c r="Q306" s="42" t="s">
        <v>5538</v>
      </c>
      <c r="R306" s="42"/>
      <c r="S306" s="41" t="str" cm="1">
        <f t="array" ref="S306">IFERROR(_xlfn.IFS(
U306="MPR ISSUE","PDH",
U306="BSS Hardware Issue","BSS",
U306="Sites strategiques, MLL, Pylone, etc.","ENVTECH",
U306="AKTIVCO DEFAUT GE &amp; POWER Cabinet","AKTIVCO",
U306="AKTIVCO Coupure ENEO &amp; Baisse de tension","AKTIVCO GRID ONLY",
U306="Coupure ENEO &amp; Baisse de tension","IHS GRID ONLY",
U306="Defaut GE &amp; POWER Cabinet","IHS",
U306="Sharing","Partners",
U306="Sites strategiques &amp; DataCenter","SST &amp; DC",
U306="Exclu","Exclu",
U306="SAT","SAT",
U306="SPARE-ISSUE","SPARE-ISSUE",
U306="Fiber CAmtel","TRANS_FO_CAMTEL",
U306="Fiber AOF","Fiber AOF",
U306="Projet OCM (HUAWEI)","TRAVAUX-HUAWEI",
U306="Projet OCM (NOKIA)","TRAVAUX-NOKIA",
U306="ACCESS-ISSUE","ACCESS-ISSUE",
U306="Projet OCM (ZTE, NOKIA, autres projets)","TRAVAUX OCM",
U306="No root CAuse","No root cause",
U306="ODU HS","PDH",
U306="IP &amp; VLAN","PDH",
U306="Warehouse HUAWEI","SPARE-ISSUE",
U306="SPARE-HS","SPARE-ISSUE",
U306="Power Telco","BSS",U306="no impacts","no impacts"
),"")</f>
        <v>No root cause</v>
      </c>
      <c r="T306" s="41" t="str" cm="1">
        <f t="array" ref="T306">IFERROR(_xlfn.IFS(
U306="MPR ISSUE","TX ISSUE",
U306="BSS Hardware Issue","RAN ISSUE",
U306="Sites strategiques, MLL, Pylone, etc.","ENVTECH",
U306="AKTIVCO DEFAUT GE &amp; POWER Cabinet","POWER ISSUE",
U306="AKTIVCO Coupure ENEO &amp; Baisse de tension","POWER ISSUE",
U306="Coupure ENEO &amp; Baisse de tension","POWER ISSUE",
U306="Defaut GE &amp; POWER Cabinet","POWER ISSUE",
U306="Sharing","POWER ISSUE",
U306="Sites strategiques &amp; DataCenter","POWER ISSUE",
U306="Exclu","Exclu",
U306="SAT","TX ISSUE",
U306="SPARE-ISSUE","SPARE-ISSUE",
U306="Fiber CAmtel","TX ISSUE",
U306="Fiber AOF","TX ISSUE",
U306="Projet OCM (HUAWEI)","TRAVAUX-HUAWEI",
U306="Projet OCM (NOKIA)","TRAVAUX -NOKIA",
U306="ACCESS-ISSUE","ACCESS-ISSUE",
U306="Projet OCM (ZTE, NOKIA, autres projets)","TRAVAUX OCM",
U306="No root CAuse","No root cause",
U306="ODU HS","TX ISSUE",
U306="IP &amp; VLAN","TX ISSUE",
U306="Warehouse HUAWEI","SPARE-ISSUE",
U306="SPARE-HS","SPARE-ISSUE",
U306="Power Telco","RAN ISSUE",U306="no impacts","no impacts"
),"")</f>
        <v>No root cause</v>
      </c>
      <c r="U306" s="68" t="s">
        <v>5691</v>
      </c>
      <c r="V306" s="41" t="str" cm="1">
        <f t="array" ref="V306">IFERROR(_xlfn.IFS(
U306="MPR ISSUE","ACTIVE",
U306="BSS Hardware Issue","ACTIVE",
U306="Sites strategiques, MLL, Pylone, etc.","PASSIVE",
U306="AKTIVCO DEFAUT GE &amp; POWER Cabinet","PASSIVE",
U306="AKTIVCO Coupure ENEO &amp; Baisse de tension","PASSIVE",
U306="Coupure ENEO &amp; Baisse de tension","PASSIVE",
U306="Defaut GE &amp; POWER Cabinet","PASSIVE",
U306="Sharing","PASSIVE",
U306="Sites strategiques &amp; DataCenter","PASSIVE",
U306="Exclu","Exclu",
U306="SAT","ACTIVE",
U306="SPARE-ISSUE","SPARE-ISSUE",
U306="Fiber CAmtel","ACTIVE",
U306="Fiber AOF","ACTIVE",
U306="Projet OCM (HUAWEI)","PLANNED WORKS",
U306="Projet OCM (NOKIA)","PLANNED WORKS",
U306="ACCESS-ISSUE","ACCESS-ISSUE",
U306="Projet OCM (ZTE, NOKIA, autres projets)","PLANNED WORKS",
U306="No root CAuse","No root cause",
U306="ODU HS","ACTIVE",
U306="IP &amp; VLAN","ACTIVE",
U306="Warehouse HUAWEI","SPARE-ISSUE",
U306="SPARE-HS","SPARE-ISSUE",
U306="Power Telco","ACTIVE", U306="no impacts","no impacts"
),"")</f>
        <v>No root cause</v>
      </c>
      <c r="W306" s="113"/>
      <c r="X306" s="113"/>
      <c r="Y306" s="113"/>
      <c r="Z306" s="113"/>
      <c r="AA306" s="113"/>
      <c r="AB306" s="17" t="s">
        <v>5465</v>
      </c>
      <c r="AC306" s="17" t="str">
        <f>_xlfn.XLOOKUP(B306,'INCIDENT-04-27-2026'!E:E,'INCIDENT-04-27-2026'!F:F,"")</f>
        <v/>
      </c>
      <c r="AD306" s="9"/>
      <c r="AE306" s="7" t="s">
        <v>5465</v>
      </c>
      <c r="AF306" s="6" t="str">
        <f>_xlfn.XLOOKUP(B306,'[13]Input_27-04'!$B:$B,'[13]Input_27-04'!$M:$M,"")</f>
        <v>No power issue</v>
      </c>
      <c r="AG306" s="7"/>
      <c r="AH306" s="3"/>
      <c r="AI306" s="18" t="str">
        <f>_xlfn.XLOOKUP(B306,'[3]Cells Huawei 27042026 10h'!$B:$B,'[3]Cells Huawei 27042026 10h'!$T:$T,"")</f>
        <v/>
      </c>
      <c r="AJ306" s="18" t="str">
        <f>_xlfn.XLOOKUP(B306,'[3]Cells Huawei 27042026 15h'!$B:$B,'[3]Cells Huawei 27042026 15h'!$T:$T,"")</f>
        <v/>
      </c>
      <c r="AK306" s="18" t="str">
        <f>_xlfn.XLOOKUP(B306,'[4]cells down 27042026 11h28'!$B:$B,'[4]cells down 27042026 11h28'!$R:$R,"")</f>
        <v/>
      </c>
      <c r="AL306" s="18" t="str">
        <f>_xlfn.XLOOKUP(B306,'[4]cells down 27042026 18h01'!$B:$B,'[4]cells down 27042026 18h01'!$R:$R,"")</f>
        <v/>
      </c>
      <c r="AM306" s="18" t="str">
        <f>_xlfn.XLOOKUP(B306,'[5]cell downs 27042026 11h'!$B:$B,'[5]cell downs 27042026 11h'!$R:$R,"")</f>
        <v/>
      </c>
      <c r="AN306" s="18" t="str">
        <f>_xlfn.XLOOKUP(B306,'[5]cell downs 27042026 17h40'!$B:$B,'[5]cell downs 27042026 17h40'!$R:$R,"")</f>
        <v/>
      </c>
      <c r="AO306" s="18" t="str">
        <f>_xlfn.XLOOKUP(B306,'[6]ALL SITES DOWN'!$D:$D,'[6]ALL SITES DOWN'!$J:$J,"")</f>
        <v/>
      </c>
      <c r="AP306" s="18" t="str">
        <f>_xlfn.XLOOKUP(B306,'[7]ALL SITES DOWN'!$D:$D,'[7]ALL SITES DOWN'!$J:$J,"")</f>
        <v/>
      </c>
      <c r="AQ306" s="9" t="str">
        <f>_xlfn.XLOOKUP(B306,[8]sheet1!$AC:$AC,[8]sheet1!$AF:$AF,"")</f>
        <v/>
      </c>
      <c r="AR306" s="14"/>
      <c r="AS306" s="14" t="s">
        <v>5465</v>
      </c>
      <c r="AT306" s="14" t="str">
        <f>_xlfn.XLOOKUP(B306,'[9]cell downs 18042026 17h'!$B:$B,'[9]cell downs 18042026 17h'!$B:$B,"")</f>
        <v/>
      </c>
      <c r="AU306" s="14" t="str">
        <f>_xlfn.XLOOKUP(B306,'[10]Cells Huawei 19042026 15h'!$B:$B,'[10]Cells Huawei 19042026 15h'!$B:$B,"")</f>
        <v/>
      </c>
      <c r="AV306" s="9" t="str">
        <f>_xlfn.XLOOKUP(B306,'[11]cells down 19042026 9H40'!$B:$B,'[11]cells down 19042026 9H40'!$B:$B,"")</f>
        <v/>
      </c>
    </row>
    <row r="307" spans="1:48" x14ac:dyDescent="0.3">
      <c r="A307" s="1" t="s">
        <v>1033</v>
      </c>
      <c r="B307" s="8" t="s">
        <v>1034</v>
      </c>
      <c r="C307" s="3" t="str">
        <f>_xlfn.XLOOKUP(B307,'[1]daily break down'!$D:$D,'[1]daily break down'!$E:$E,"")</f>
        <v>Garoua</v>
      </c>
      <c r="D307" s="1" t="s">
        <v>11</v>
      </c>
      <c r="E307" s="1" t="s">
        <v>12</v>
      </c>
      <c r="F307" s="3" t="s">
        <v>23</v>
      </c>
      <c r="G307" s="1" t="s">
        <v>24</v>
      </c>
      <c r="H307" s="27" t="str">
        <f>_xlfn.XLOOKUP(B307,[2]CALCULATION!$B:$B,[2]CALCULATION!$H:$H,"")</f>
        <v>Huawei</v>
      </c>
      <c r="I307" s="26">
        <v>2.2788771320052623</v>
      </c>
      <c r="J307" s="26">
        <v>0</v>
      </c>
      <c r="K307" s="26">
        <v>0</v>
      </c>
      <c r="L307" s="26">
        <v>0</v>
      </c>
      <c r="M307" s="26">
        <v>0</v>
      </c>
      <c r="N307" s="26">
        <v>0.98146435980629665</v>
      </c>
      <c r="O307" s="26">
        <v>1.0555691102150768</v>
      </c>
      <c r="P307" s="114" t="s">
        <v>6362</v>
      </c>
      <c r="Q307" s="42" t="s">
        <v>5538</v>
      </c>
      <c r="R307" s="42"/>
      <c r="S307" s="41" t="str" cm="1">
        <f t="array" ref="S307">IFERROR(_xlfn.IFS(
U307="MPR ISSUE","PDH",
U307="BSS Hardware Issue","BSS",
U307="Sites strategiques, MLL, Pylone, etc.","ENVTECH",
U307="AKTIVCO DEFAUT GE &amp; POWER Cabinet","AKTIVCO",
U307="AKTIVCO Coupure ENEO &amp; Baisse de tension","AKTIVCO GRID ONLY",
U307="Coupure ENEO &amp; Baisse de tension","IHS GRID ONLY",
U307="Defaut GE &amp; POWER Cabinet","IHS",
U307="Sharing","Partners",
U307="Sites strategiques &amp; DataCenter","SST &amp; DC",
U307="Exclu","Exclu",
U307="SAT","SAT",
U307="SPARE-ISSUE","SPARE-ISSUE",
U307="Fiber CAmtel","TRANS_FO_CAMTEL",
U307="Fiber AOF","Fiber AOF",
U307="Projet OCM (HUAWEI)","TRAVAUX-HUAWEI",
U307="Projet OCM (NOKIA)","TRAVAUX-NOKIA",
U307="ACCESS-ISSUE","ACCESS-ISSUE",
U307="Projet OCM (ZTE, NOKIA, autres projets)","TRAVAUX OCM",
U307="No root CAuse","No root cause",
U307="ODU HS","PDH",
U307="IP &amp; VLAN","PDH",
U307="Warehouse HUAWEI","SPARE-ISSUE",
U307="SPARE-HS","SPARE-ISSUE",
U307="Power Telco","BSS",U307="no impacts","no impacts"
),"")</f>
        <v>IHS</v>
      </c>
      <c r="T307" s="41" t="str" cm="1">
        <f t="array" ref="T307">IFERROR(_xlfn.IFS(
U307="MPR ISSUE","TX ISSUE",
U307="BSS Hardware Issue","RAN ISSUE",
U307="Sites strategiques, MLL, Pylone, etc.","ENVTECH",
U307="AKTIVCO DEFAUT GE &amp; POWER Cabinet","POWER ISSUE",
U307="AKTIVCO Coupure ENEO &amp; Baisse de tension","POWER ISSUE",
U307="Coupure ENEO &amp; Baisse de tension","POWER ISSUE",
U307="Defaut GE &amp; POWER Cabinet","POWER ISSUE",
U307="Sharing","POWER ISSUE",
U307="Sites strategiques &amp; DataCenter","POWER ISSUE",
U307="Exclu","Exclu",
U307="SAT","TX ISSUE",
U307="SPARE-ISSUE","SPARE-ISSUE",
U307="Fiber CAmtel","TX ISSUE",
U307="Fiber AOF","TX ISSUE",
U307="Projet OCM (HUAWEI)","TRAVAUX-HUAWEI",
U307="Projet OCM (NOKIA)","TRAVAUX -NOKIA",
U307="ACCESS-ISSUE","ACCESS-ISSUE",
U307="Projet OCM (ZTE, NOKIA, autres projets)","TRAVAUX OCM",
U307="No root CAuse","No root cause",
U307="ODU HS","TX ISSUE",
U307="IP &amp; VLAN","TX ISSUE",
U307="Warehouse HUAWEI","SPARE-ISSUE",
U307="SPARE-HS","SPARE-ISSUE",
U307="Power Telco","RAN ISSUE",U307="no impacts","no impacts"
),"")</f>
        <v>POWER ISSUE</v>
      </c>
      <c r="U307" s="68" t="s">
        <v>5329</v>
      </c>
      <c r="V307" s="41" t="str" cm="1">
        <f t="array" ref="V307">IFERROR(_xlfn.IFS(
U307="MPR ISSUE","ACTIVE",
U307="BSS Hardware Issue","ACTIVE",
U307="Sites strategiques, MLL, Pylone, etc.","PASSIVE",
U307="AKTIVCO DEFAUT GE &amp; POWER Cabinet","PASSIVE",
U307="AKTIVCO Coupure ENEO &amp; Baisse de tension","PASSIVE",
U307="Coupure ENEO &amp; Baisse de tension","PASSIVE",
U307="Defaut GE &amp; POWER Cabinet","PASSIVE",
U307="Sharing","PASSIVE",
U307="Sites strategiques &amp; DataCenter","PASSIVE",
U307="Exclu","Exclu",
U307="SAT","ACTIVE",
U307="SPARE-ISSUE","SPARE-ISSUE",
U307="Fiber CAmtel","ACTIVE",
U307="Fiber AOF","ACTIVE",
U307="Projet OCM (HUAWEI)","PLANNED WORKS",
U307="Projet OCM (NOKIA)","PLANNED WORKS",
U307="ACCESS-ISSUE","ACCESS-ISSUE",
U307="Projet OCM (ZTE, NOKIA, autres projets)","PLANNED WORKS",
U307="No root CAuse","No root cause",
U307="ODU HS","ACTIVE",
U307="IP &amp; VLAN","ACTIVE",
U307="Warehouse HUAWEI","SPARE-ISSUE",
U307="SPARE-HS","SPARE-ISSUE",
U307="Power Telco","ACTIVE", U307="no impacts","no impacts"
),"")</f>
        <v>PASSIVE</v>
      </c>
      <c r="W307" s="119" t="s">
        <v>6383</v>
      </c>
      <c r="X307" s="119"/>
      <c r="Y307" s="119"/>
      <c r="Z307" s="119"/>
      <c r="AA307" s="119"/>
      <c r="AB307" s="17" t="s">
        <v>5945</v>
      </c>
      <c r="AC307" s="17" t="str">
        <f>_xlfn.XLOOKUP(B307,'INCIDENT-04-27-2026'!E:E,'INCIDENT-04-27-2026'!F:F,"")</f>
        <v/>
      </c>
      <c r="AD307" s="9"/>
      <c r="AE307" s="7" t="s">
        <v>5465</v>
      </c>
      <c r="AF307" s="6" t="str">
        <f>_xlfn.XLOOKUP(B307,'[13]Input_27-04'!$B:$B,'[13]Input_27-04'!$M:$M,"")</f>
        <v/>
      </c>
      <c r="AG307" s="7"/>
      <c r="AH307" s="3"/>
      <c r="AI307" s="18" t="str">
        <f>_xlfn.XLOOKUP(B307,'[3]Cells Huawei 27042026 10h'!$B:$B,'[3]Cells Huawei 27042026 10h'!$T:$T,"")</f>
        <v/>
      </c>
      <c r="AJ307" s="18" t="str">
        <f>_xlfn.XLOOKUP(B307,'[3]Cells Huawei 27042026 15h'!$B:$B,'[3]Cells Huawei 27042026 15h'!$T:$T,"")</f>
        <v/>
      </c>
      <c r="AK307" s="18" t="str">
        <f>_xlfn.XLOOKUP(B307,'[4]cells down 27042026 11h28'!$B:$B,'[4]cells down 27042026 11h28'!$R:$R,"")</f>
        <v/>
      </c>
      <c r="AL307" s="18" t="str">
        <f>_xlfn.XLOOKUP(B307,'[4]cells down 27042026 18h01'!$B:$B,'[4]cells down 27042026 18h01'!$R:$R,"")</f>
        <v/>
      </c>
      <c r="AM307" s="18" t="str">
        <f>_xlfn.XLOOKUP(B307,'[5]cell downs 27042026 11h'!$B:$B,'[5]cell downs 27042026 11h'!$R:$R,"")</f>
        <v/>
      </c>
      <c r="AN307" s="18" t="str">
        <f>_xlfn.XLOOKUP(B307,'[5]cell downs 27042026 17h40'!$B:$B,'[5]cell downs 27042026 17h40'!$R:$R,"")</f>
        <v/>
      </c>
      <c r="AO307" s="18" t="str">
        <f>_xlfn.XLOOKUP(B307,'[6]ALL SITES DOWN'!$D:$D,'[6]ALL SITES DOWN'!$J:$J,"")</f>
        <v/>
      </c>
      <c r="AP307" s="18" t="str">
        <f>_xlfn.XLOOKUP(B307,'[7]ALL SITES DOWN'!$D:$D,'[7]ALL SITES DOWN'!$J:$J,"")</f>
        <v/>
      </c>
      <c r="AQ307" s="9" t="str">
        <f>_xlfn.XLOOKUP(B307,[8]sheet1!$AC:$AC,[8]sheet1!$AF:$AF,"")</f>
        <v>(04/27/2026 ticket):-INC-20260427-00006125…Auto TT closure RCA…GE Fault</v>
      </c>
      <c r="AR307" s="14"/>
      <c r="AS307" s="14" t="s">
        <v>5465</v>
      </c>
      <c r="AT307" s="14" t="str">
        <f>_xlfn.XLOOKUP(B307,'[9]cell downs 18042026 17h'!$B:$B,'[9]cell downs 18042026 17h'!$B:$B,"")</f>
        <v/>
      </c>
      <c r="AU307" s="14" t="str">
        <f>_xlfn.XLOOKUP(B307,'[10]Cells Huawei 19042026 15h'!$B:$B,'[10]Cells Huawei 19042026 15h'!$B:$B,"")</f>
        <v/>
      </c>
      <c r="AV307" s="9" t="str">
        <f>_xlfn.XLOOKUP(B307,'[11]cells down 19042026 9H40'!$B:$B,'[11]cells down 19042026 9H40'!$B:$B,"")</f>
        <v/>
      </c>
    </row>
    <row r="308" spans="1:48" hidden="1" x14ac:dyDescent="0.3">
      <c r="A308" s="1" t="s">
        <v>1647</v>
      </c>
      <c r="B308" s="1" t="s">
        <v>1648</v>
      </c>
      <c r="C308" s="3" t="str">
        <f>_xlfn.XLOOKUP(B308,'[1]daily break down'!$D:$D,'[1]daily break down'!$E:$E,"")</f>
        <v>Maroua</v>
      </c>
      <c r="D308" s="1" t="s">
        <v>11</v>
      </c>
      <c r="E308" s="1" t="s">
        <v>12</v>
      </c>
      <c r="F308" s="3" t="s">
        <v>55</v>
      </c>
      <c r="G308" s="1" t="s">
        <v>84</v>
      </c>
      <c r="H308" s="27" t="str">
        <f>_xlfn.XLOOKUP(B308,[2]CALCULATION!$B:$B,[2]CALCULATION!$H:$H,"")</f>
        <v>Huawei</v>
      </c>
      <c r="I308" s="26">
        <v>0.64241952099260058</v>
      </c>
      <c r="J308" s="26">
        <v>0.13782948523683558</v>
      </c>
      <c r="K308" s="26">
        <v>0.96924733115888073</v>
      </c>
      <c r="L308" s="26">
        <v>5.6715549049318982E-3</v>
      </c>
      <c r="M308" s="26">
        <v>0</v>
      </c>
      <c r="N308" s="26">
        <v>5.8231530706297635E-2</v>
      </c>
      <c r="O308" s="26">
        <v>1.0445827019715608</v>
      </c>
      <c r="P308" s="114" t="s">
        <v>6363</v>
      </c>
      <c r="Q308" s="42" t="s">
        <v>5538</v>
      </c>
      <c r="R308" s="42"/>
      <c r="S308" s="41" t="str" cm="1">
        <f t="array" ref="S308">IFERROR(_xlfn.IFS(
U308="MPR ISSUE","PDH",
U308="BSS Hardware Issue","BSS",
U308="Sites strategiques, MLL, Pylone, etc.","ENVTECH",
U308="AKTIVCO DEFAUT GE &amp; POWER Cabinet","AKTIVCO",
U308="AKTIVCO Coupure ENEO &amp; Baisse de tension","AKTIVCO GRID ONLY",
U308="Coupure ENEO &amp; Baisse de tension","IHS GRID ONLY",
U308="Defaut GE &amp; POWER Cabinet","IHS",
U308="Sharing","Partners",
U308="Sites strategiques &amp; DataCenter","SST &amp; DC",
U308="Exclu","Exclu",
U308="SAT","SAT",
U308="SPARE-ISSUE","SPARE-ISSUE",
U308="Fiber CAmtel","TRANS_FO_CAMTEL",
U308="Fiber AOF","Fiber AOF",
U308="Projet OCM (HUAWEI)","TRAVAUX-HUAWEI",
U308="Projet OCM (NOKIA)","TRAVAUX-NOKIA",
U308="ACCESS-ISSUE","ACCESS-ISSUE",
U308="Projet OCM (ZTE, NOKIA, autres projets)","TRAVAUX OCM",
U308="No root CAuse","No root cause",
U308="ODU HS","PDH",
U308="IP &amp; VLAN","PDH",
U308="Warehouse HUAWEI","SPARE-ISSUE",
U308="SPARE-HS","SPARE-ISSUE",
U308="Power Telco","BSS",U308="no impacts","no impacts"
),"")</f>
        <v>IHS</v>
      </c>
      <c r="T308" s="41" t="str" cm="1">
        <f t="array" ref="T308">IFERROR(_xlfn.IFS(
U308="MPR ISSUE","TX ISSUE",
U308="BSS Hardware Issue","RAN ISSUE",
U308="Sites strategiques, MLL, Pylone, etc.","ENVTECH",
U308="AKTIVCO DEFAUT GE &amp; POWER Cabinet","POWER ISSUE",
U308="AKTIVCO Coupure ENEO &amp; Baisse de tension","POWER ISSUE",
U308="Coupure ENEO &amp; Baisse de tension","POWER ISSUE",
U308="Defaut GE &amp; POWER Cabinet","POWER ISSUE",
U308="Sharing","POWER ISSUE",
U308="Sites strategiques &amp; DataCenter","POWER ISSUE",
U308="Exclu","Exclu",
U308="SAT","TX ISSUE",
U308="SPARE-ISSUE","SPARE-ISSUE",
U308="Fiber CAmtel","TX ISSUE",
U308="Fiber AOF","TX ISSUE",
U308="Projet OCM (HUAWEI)","TRAVAUX-HUAWEI",
U308="Projet OCM (NOKIA)","TRAVAUX -NOKIA",
U308="ACCESS-ISSUE","ACCESS-ISSUE",
U308="Projet OCM (ZTE, NOKIA, autres projets)","TRAVAUX OCM",
U308="No root CAuse","No root cause",
U308="ODU HS","TX ISSUE",
U308="IP &amp; VLAN","TX ISSUE",
U308="Warehouse HUAWEI","SPARE-ISSUE",
U308="SPARE-HS","SPARE-ISSUE",
U308="Power Telco","RAN ISSUE",U308="no impacts","no impacts"
),"")</f>
        <v>POWER ISSUE</v>
      </c>
      <c r="U308" s="68" t="s">
        <v>5329</v>
      </c>
      <c r="V308" s="41" t="str" cm="1">
        <f t="array" ref="V308">IFERROR(_xlfn.IFS(
U308="MPR ISSUE","ACTIVE",
U308="BSS Hardware Issue","ACTIVE",
U308="Sites strategiques, MLL, Pylone, etc.","PASSIVE",
U308="AKTIVCO DEFAUT GE &amp; POWER Cabinet","PASSIVE",
U308="AKTIVCO Coupure ENEO &amp; Baisse de tension","PASSIVE",
U308="Coupure ENEO &amp; Baisse de tension","PASSIVE",
U308="Defaut GE &amp; POWER Cabinet","PASSIVE",
U308="Sharing","PASSIVE",
U308="Sites strategiques &amp; DataCenter","PASSIVE",
U308="Exclu","Exclu",
U308="SAT","ACTIVE",
U308="SPARE-ISSUE","SPARE-ISSUE",
U308="Fiber CAmtel","ACTIVE",
U308="Fiber AOF","ACTIVE",
U308="Projet OCM (HUAWEI)","PLANNED WORKS",
U308="Projet OCM (NOKIA)","PLANNED WORKS",
U308="ACCESS-ISSUE","ACCESS-ISSUE",
U308="Projet OCM (ZTE, NOKIA, autres projets)","PLANNED WORKS",
U308="No root CAuse","No root cause",
U308="ODU HS","ACTIVE",
U308="IP &amp; VLAN","ACTIVE",
U308="Warehouse HUAWEI","SPARE-ISSUE",
U308="SPARE-HS","SPARE-ISSUE",
U308="Power Telco","ACTIVE", U308="no impacts","no impacts"
),"")</f>
        <v>PASSIVE</v>
      </c>
      <c r="W308" s="113"/>
      <c r="X308" s="113"/>
      <c r="Y308" s="113"/>
      <c r="Z308" s="113"/>
      <c r="AA308" s="113"/>
      <c r="AB308" s="17" t="s">
        <v>5956</v>
      </c>
      <c r="AC308" s="17" t="str">
        <f>_xlfn.XLOOKUP(B308,'INCIDENT-04-27-2026'!E:E,'INCIDENT-04-27-2026'!F:F,"")</f>
        <v/>
      </c>
      <c r="AD308" s="9"/>
      <c r="AE308" s="7" t="s">
        <v>5465</v>
      </c>
      <c r="AF308" s="6" t="str">
        <f>_xlfn.XLOOKUP(B308,'[13]Input_27-04'!$B:$B,'[13]Input_27-04'!$M:$M,"")</f>
        <v/>
      </c>
      <c r="AG308" s="7"/>
      <c r="AH308" s="3"/>
      <c r="AI308" s="18" t="str">
        <f>_xlfn.XLOOKUP(B308,'[3]Cells Huawei 27042026 10h'!$B:$B,'[3]Cells Huawei 27042026 10h'!$T:$T,"")</f>
        <v/>
      </c>
      <c r="AJ308" s="18" t="str">
        <f>_xlfn.XLOOKUP(B308,'[3]Cells Huawei 27042026 15h'!$B:$B,'[3]Cells Huawei 27042026 15h'!$T:$T,"")</f>
        <v/>
      </c>
      <c r="AK308" s="18" t="str">
        <f>_xlfn.XLOOKUP(B308,'[4]cells down 27042026 11h28'!$B:$B,'[4]cells down 27042026 11h28'!$R:$R,"")</f>
        <v/>
      </c>
      <c r="AL308" s="18" t="str">
        <f>_xlfn.XLOOKUP(B308,'[4]cells down 27042026 18h01'!$B:$B,'[4]cells down 27042026 18h01'!$R:$R,"")</f>
        <v/>
      </c>
      <c r="AM308" s="18" t="str">
        <f>_xlfn.XLOOKUP(B308,'[5]cell downs 27042026 11h'!$B:$B,'[5]cell downs 27042026 11h'!$R:$R,"")</f>
        <v/>
      </c>
      <c r="AN308" s="18" t="str">
        <f>_xlfn.XLOOKUP(B308,'[5]cell downs 27042026 17h40'!$B:$B,'[5]cell downs 27042026 17h40'!$R:$R,"")</f>
        <v/>
      </c>
      <c r="AO308" s="18" t="str">
        <f>_xlfn.XLOOKUP(B308,'[6]ALL SITES DOWN'!$D:$D,'[6]ALL SITES DOWN'!$J:$J,"")</f>
        <v/>
      </c>
      <c r="AP308" s="18" t="str">
        <f>_xlfn.XLOOKUP(B308,'[7]ALL SITES DOWN'!$D:$D,'[7]ALL SITES DOWN'!$J:$J,"")</f>
        <v/>
      </c>
      <c r="AQ308" s="9" t="str">
        <f>_xlfn.XLOOKUP(B308,[8]sheet1!$AC:$AC,[8]sheet1!$AF:$AF,"")</f>
        <v>(04/27/2026 ticket):-INC-20260427-00010855…	rectifier hanging// rectifier reset…Auto TT closure RCA…GE Fault</v>
      </c>
      <c r="AR308" s="14"/>
      <c r="AS308" s="14" t="s">
        <v>5465</v>
      </c>
      <c r="AT308" s="14" t="str">
        <f>_xlfn.XLOOKUP(B308,'[9]cell downs 18042026 17h'!$B:$B,'[9]cell downs 18042026 17h'!$B:$B,"")</f>
        <v/>
      </c>
      <c r="AU308" s="14" t="str">
        <f>_xlfn.XLOOKUP(B308,'[10]Cells Huawei 19042026 15h'!$B:$B,'[10]Cells Huawei 19042026 15h'!$B:$B,"")</f>
        <v/>
      </c>
      <c r="AV308" s="9" t="str">
        <f>_xlfn.XLOOKUP(B308,'[11]cells down 19042026 9H40'!$B:$B,'[11]cells down 19042026 9H40'!$B:$B,"")</f>
        <v/>
      </c>
    </row>
    <row r="309" spans="1:48" x14ac:dyDescent="0.3">
      <c r="A309" s="1" t="s">
        <v>81</v>
      </c>
      <c r="B309" s="8" t="s">
        <v>82</v>
      </c>
      <c r="C309" s="3" t="str">
        <f>_xlfn.XLOOKUP(B309,'[1]daily break down'!$D:$D,'[1]daily break down'!$E:$E,"")</f>
        <v>Maroua</v>
      </c>
      <c r="D309" s="1" t="s">
        <v>11</v>
      </c>
      <c r="E309" s="1" t="s">
        <v>83</v>
      </c>
      <c r="F309" s="3" t="s">
        <v>55</v>
      </c>
      <c r="G309" s="1" t="s">
        <v>84</v>
      </c>
      <c r="H309" s="27" t="str">
        <f>_xlfn.XLOOKUP(B309,[2]CALCULATION!$B:$B,[2]CALCULATION!$H:$H,"")</f>
        <v>Huawei</v>
      </c>
      <c r="I309" s="26">
        <v>1.782170200865786</v>
      </c>
      <c r="J309" s="26">
        <v>1.3051531961887151</v>
      </c>
      <c r="K309" s="26">
        <v>0.45746975884120505</v>
      </c>
      <c r="L309" s="26">
        <v>3.4125995554071675</v>
      </c>
      <c r="M309" s="26">
        <v>0.15596775988562725</v>
      </c>
      <c r="N309" s="26">
        <v>0.65615253129699558</v>
      </c>
      <c r="O309" s="26">
        <v>1.0402131077837991</v>
      </c>
      <c r="P309" s="114" t="s">
        <v>6362</v>
      </c>
      <c r="Q309" s="42" t="s">
        <v>5538</v>
      </c>
      <c r="R309" s="42"/>
      <c r="S309" s="41" t="str" cm="1">
        <f t="array" ref="S309">IFERROR(_xlfn.IFS(
U309="MPR ISSUE","PDH",
U309="BSS Hardware Issue","BSS",
U309="Sites strategiques, MLL, Pylone, etc.","ENVTECH",
U309="AKTIVCO DEFAUT GE &amp; POWER Cabinet","AKTIVCO",
U309="AKTIVCO Coupure ENEO &amp; Baisse de tension","AKTIVCO GRID ONLY",
U309="Coupure ENEO &amp; Baisse de tension","IHS GRID ONLY",
U309="Defaut GE &amp; POWER Cabinet","IHS",
U309="Sharing","Partners",
U309="Sites strategiques &amp; DataCenter","SST &amp; DC",
U309="Exclu","Exclu",
U309="SAT","SAT",
U309="SPARE-ISSUE","SPARE-ISSUE",
U309="Fiber CAmtel","TRANS_FO_CAMTEL",
U309="Fiber AOF","Fiber AOF",
U309="Projet OCM (HUAWEI)","TRAVAUX-HUAWEI",
U309="Projet OCM (NOKIA)","TRAVAUX-NOKIA",
U309="ACCESS-ISSUE","ACCESS-ISSUE",
U309="Projet OCM (ZTE, NOKIA, autres projets)","TRAVAUX OCM",
U309="No root CAuse","No root cause",
U309="ODU HS","PDH",
U309="IP &amp; VLAN","PDH",
U309="Warehouse HUAWEI","SPARE-ISSUE",
U309="SPARE-HS","SPARE-ISSUE",
U309="Power Telco","BSS",U309="no impacts","no impacts"
),"")</f>
        <v>No root cause</v>
      </c>
      <c r="T309" s="41" t="str" cm="1">
        <f t="array" ref="T309">IFERROR(_xlfn.IFS(
U309="MPR ISSUE","TX ISSUE",
U309="BSS Hardware Issue","RAN ISSUE",
U309="Sites strategiques, MLL, Pylone, etc.","ENVTECH",
U309="AKTIVCO DEFAUT GE &amp; POWER Cabinet","POWER ISSUE",
U309="AKTIVCO Coupure ENEO &amp; Baisse de tension","POWER ISSUE",
U309="Coupure ENEO &amp; Baisse de tension","POWER ISSUE",
U309="Defaut GE &amp; POWER Cabinet","POWER ISSUE",
U309="Sharing","POWER ISSUE",
U309="Sites strategiques &amp; DataCenter","POWER ISSUE",
U309="Exclu","Exclu",
U309="SAT","TX ISSUE",
U309="SPARE-ISSUE","SPARE-ISSUE",
U309="Fiber CAmtel","TX ISSUE",
U309="Fiber AOF","TX ISSUE",
U309="Projet OCM (HUAWEI)","TRAVAUX-HUAWEI",
U309="Projet OCM (NOKIA)","TRAVAUX -NOKIA",
U309="ACCESS-ISSUE","ACCESS-ISSUE",
U309="Projet OCM (ZTE, NOKIA, autres projets)","TRAVAUX OCM",
U309="No root CAuse","No root cause",
U309="ODU HS","TX ISSUE",
U309="IP &amp; VLAN","TX ISSUE",
U309="Warehouse HUAWEI","SPARE-ISSUE",
U309="SPARE-HS","SPARE-ISSUE",
U309="Power Telco","RAN ISSUE",U309="no impacts","no impacts"
),"")</f>
        <v>No root cause</v>
      </c>
      <c r="U309" s="68" t="s">
        <v>5691</v>
      </c>
      <c r="V309" s="41" t="str" cm="1">
        <f t="array" ref="V309">IFERROR(_xlfn.IFS(
U309="MPR ISSUE","ACTIVE",
U309="BSS Hardware Issue","ACTIVE",
U309="Sites strategiques, MLL, Pylone, etc.","PASSIVE",
U309="AKTIVCO DEFAUT GE &amp; POWER Cabinet","PASSIVE",
U309="AKTIVCO Coupure ENEO &amp; Baisse de tension","PASSIVE",
U309="Coupure ENEO &amp; Baisse de tension","PASSIVE",
U309="Defaut GE &amp; POWER Cabinet","PASSIVE",
U309="Sharing","PASSIVE",
U309="Sites strategiques &amp; DataCenter","PASSIVE",
U309="Exclu","Exclu",
U309="SAT","ACTIVE",
U309="SPARE-ISSUE","SPARE-ISSUE",
U309="Fiber CAmtel","ACTIVE",
U309="Fiber AOF","ACTIVE",
U309="Projet OCM (HUAWEI)","PLANNED WORKS",
U309="Projet OCM (NOKIA)","PLANNED WORKS",
U309="ACCESS-ISSUE","ACCESS-ISSUE",
U309="Projet OCM (ZTE, NOKIA, autres projets)","PLANNED WORKS",
U309="No root CAuse","No root cause",
U309="ODU HS","ACTIVE",
U309="IP &amp; VLAN","ACTIVE",
U309="Warehouse HUAWEI","SPARE-ISSUE",
U309="SPARE-HS","SPARE-ISSUE",
U309="Power Telco","ACTIVE", U309="no impacts","no impacts"
),"")</f>
        <v>No root cause</v>
      </c>
      <c r="W309" s="119" t="s">
        <v>6383</v>
      </c>
      <c r="X309" s="119"/>
      <c r="Y309" s="119"/>
      <c r="Z309" s="119"/>
      <c r="AA309" s="119"/>
      <c r="AB309" s="17" t="s">
        <v>5465</v>
      </c>
      <c r="AC309" s="17" t="str">
        <f>_xlfn.XLOOKUP(B309,'INCIDENT-04-27-2026'!E:E,'INCIDENT-04-27-2026'!F:F,"")</f>
        <v/>
      </c>
      <c r="AD309" s="9"/>
      <c r="AE309" s="7" t="s">
        <v>5465</v>
      </c>
      <c r="AF309" s="6" t="str">
        <f>_xlfn.XLOOKUP(B309,'[13]Input_27-04'!$B:$B,'[13]Input_27-04'!$M:$M,"")</f>
        <v/>
      </c>
      <c r="AG309" s="7"/>
      <c r="AH309" s="3"/>
      <c r="AI309" s="18" t="str">
        <f>_xlfn.XLOOKUP(B309,'[3]Cells Huawei 27042026 10h'!$B:$B,'[3]Cells Huawei 27042026 10h'!$T:$T,"")</f>
        <v/>
      </c>
      <c r="AJ309" s="18" t="str">
        <f>_xlfn.XLOOKUP(B309,'[3]Cells Huawei 27042026 15h'!$B:$B,'[3]Cells Huawei 27042026 15h'!$T:$T,"")</f>
        <v/>
      </c>
      <c r="AK309" s="18" t="str">
        <f>_xlfn.XLOOKUP(B309,'[4]cells down 27042026 11h28'!$B:$B,'[4]cells down 27042026 11h28'!$R:$R,"")</f>
        <v/>
      </c>
      <c r="AL309" s="18" t="str">
        <f>_xlfn.XLOOKUP(B309,'[4]cells down 27042026 18h01'!$B:$B,'[4]cells down 27042026 18h01'!$R:$R,"")</f>
        <v/>
      </c>
      <c r="AM309" s="18" t="str">
        <f>_xlfn.XLOOKUP(B309,'[5]cell downs 27042026 11h'!$B:$B,'[5]cell downs 27042026 11h'!$R:$R,"")</f>
        <v/>
      </c>
      <c r="AN309" s="18" t="str">
        <f>_xlfn.XLOOKUP(B309,'[5]cell downs 27042026 17h40'!$B:$B,'[5]cell downs 27042026 17h40'!$R:$R,"")</f>
        <v/>
      </c>
      <c r="AO309" s="18" t="str">
        <f>_xlfn.XLOOKUP(B309,'[6]ALL SITES DOWN'!$D:$D,'[6]ALL SITES DOWN'!$J:$J,"")</f>
        <v/>
      </c>
      <c r="AP309" s="18" t="str">
        <f>_xlfn.XLOOKUP(B309,'[7]ALL SITES DOWN'!$D:$D,'[7]ALL SITES DOWN'!$J:$J,"")</f>
        <v/>
      </c>
      <c r="AQ309" s="9" t="str">
        <f>_xlfn.XLOOKUP(B309,[8]sheet1!$AC:$AC,[8]sheet1!$AF:$AF,"")</f>
        <v/>
      </c>
      <c r="AR309" s="14"/>
      <c r="AS309" s="14" t="s">
        <v>5465</v>
      </c>
      <c r="AT309" s="14" t="str">
        <f>_xlfn.XLOOKUP(B309,'[9]cell downs 18042026 17h'!$B:$B,'[9]cell downs 18042026 17h'!$B:$B,"")</f>
        <v/>
      </c>
      <c r="AU309" s="14" t="str">
        <f>_xlfn.XLOOKUP(B309,'[10]Cells Huawei 19042026 15h'!$B:$B,'[10]Cells Huawei 19042026 15h'!$B:$B,"")</f>
        <v/>
      </c>
      <c r="AV309" s="9" t="str">
        <f>_xlfn.XLOOKUP(B309,'[11]cells down 19042026 9H40'!$B:$B,'[11]cells down 19042026 9H40'!$B:$B,"")</f>
        <v/>
      </c>
    </row>
    <row r="310" spans="1:48" hidden="1" x14ac:dyDescent="0.3">
      <c r="A310" s="1" t="s">
        <v>5520</v>
      </c>
      <c r="B310" s="8" t="s">
        <v>2332</v>
      </c>
      <c r="C310" s="3" t="str">
        <f>_xlfn.XLOOKUP(B310,'[1]daily break down'!$D:$D,'[1]daily break down'!$E:$E,"")</f>
        <v>Yaounde</v>
      </c>
      <c r="D310" s="1" t="s">
        <v>11</v>
      </c>
      <c r="E310" s="1" t="s">
        <v>12</v>
      </c>
      <c r="F310" s="3" t="s">
        <v>37</v>
      </c>
      <c r="G310" s="1" t="s">
        <v>38</v>
      </c>
      <c r="H310" s="29" t="str">
        <f>_xlfn.XLOOKUP(B310,[2]CALCULATION!$B:$B,[2]CALCULATION!$H:$H,"")</f>
        <v>ZTE</v>
      </c>
      <c r="I310" s="26">
        <v>0</v>
      </c>
      <c r="J310" s="26">
        <v>7.785011685543311E-2</v>
      </c>
      <c r="K310" s="26">
        <v>6.0716313817477223</v>
      </c>
      <c r="L310" s="26">
        <v>0</v>
      </c>
      <c r="M310" s="26">
        <v>0</v>
      </c>
      <c r="N310" s="26">
        <v>0</v>
      </c>
      <c r="O310" s="26">
        <v>1.0123368803737094</v>
      </c>
      <c r="P310" s="114" t="s">
        <v>6363</v>
      </c>
      <c r="Q310" s="42" t="s">
        <v>5538</v>
      </c>
      <c r="R310" s="42"/>
      <c r="S310" s="41" t="str" cm="1">
        <f t="array" ref="S310">IFERROR(_xlfn.IFS(
U310="MPR ISSUE","PDH",
U310="BSS Hardware Issue","BSS",
U310="Sites strategiques, MLL, Pylone, etc.","ENVTECH",
U310="AKTIVCO DEFAUT GE &amp; POWER Cabinet","AKTIVCO",
U310="AKTIVCO Coupure ENEO &amp; Baisse de tension","AKTIVCO GRID ONLY",
U310="Coupure ENEO &amp; Baisse de tension","IHS GRID ONLY",
U310="Defaut GE &amp; POWER Cabinet","IHS",
U310="Sharing","Partners",
U310="Sites strategiques &amp; DataCenter","SST &amp; DC",
U310="Exclu","Exclu",
U310="SAT","SAT",
U310="SPARE-ISSUE","SPARE-ISSUE",
U310="Fiber CAmtel","TRANS_FO_CAMTEL",
U310="Fiber AOF","Fiber AOF",
U310="Projet OCM (HUAWEI)","TRAVAUX-HUAWEI",
U310="Projet OCM (NOKIA)","TRAVAUX-NOKIA",
U310="ACCESS-ISSUE","ACCESS-ISSUE",
U310="Projet OCM (ZTE, NOKIA, autres projets)","TRAVAUX OCM",
U310="No root CAuse","No root cause",
U310="ODU HS","PDH",
U310="IP &amp; VLAN","PDH",
U310="Warehouse HUAWEI","SPARE-ISSUE",
U310="SPARE-HS","SPARE-ISSUE",
U310="Power Telco","BSS",U310="no impacts","no impacts"
),"")</f>
        <v>BSS</v>
      </c>
      <c r="T310" s="41" t="str" cm="1">
        <f t="array" ref="T310">IFERROR(_xlfn.IFS(
U310="MPR ISSUE","TX ISSUE",
U310="BSS Hardware Issue","RAN ISSUE",
U310="Sites strategiques, MLL, Pylone, etc.","ENVTECH",
U310="AKTIVCO DEFAUT GE &amp; POWER Cabinet","POWER ISSUE",
U310="AKTIVCO Coupure ENEO &amp; Baisse de tension","POWER ISSUE",
U310="Coupure ENEO &amp; Baisse de tension","POWER ISSUE",
U310="Defaut GE &amp; POWER Cabinet","POWER ISSUE",
U310="Sharing","POWER ISSUE",
U310="Sites strategiques &amp; DataCenter","POWER ISSUE",
U310="Exclu","Exclu",
U310="SAT","TX ISSUE",
U310="SPARE-ISSUE","SPARE-ISSUE",
U310="Fiber CAmtel","TX ISSUE",
U310="Fiber AOF","TX ISSUE",
U310="Projet OCM (HUAWEI)","TRAVAUX-HUAWEI",
U310="Projet OCM (NOKIA)","TRAVAUX -NOKIA",
U310="ACCESS-ISSUE","ACCESS-ISSUE",
U310="Projet OCM (ZTE, NOKIA, autres projets)","TRAVAUX OCM",
U310="No root CAuse","No root cause",
U310="ODU HS","TX ISSUE",
U310="IP &amp; VLAN","TX ISSUE",
U310="Warehouse HUAWEI","SPARE-ISSUE",
U310="SPARE-HS","SPARE-ISSUE",
U310="Power Telco","RAN ISSUE",U310="no impacts","no impacts"
),"")</f>
        <v>RAN ISSUE</v>
      </c>
      <c r="U310" s="68" t="s">
        <v>5319</v>
      </c>
      <c r="V310" s="41" t="str" cm="1">
        <f t="array" ref="V310">IFERROR(_xlfn.IFS(
U310="MPR ISSUE","ACTIVE",
U310="BSS Hardware Issue","ACTIVE",
U310="Sites strategiques, MLL, Pylone, etc.","PASSIVE",
U310="AKTIVCO DEFAUT GE &amp; POWER Cabinet","PASSIVE",
U310="AKTIVCO Coupure ENEO &amp; Baisse de tension","PASSIVE",
U310="Coupure ENEO &amp; Baisse de tension","PASSIVE",
U310="Defaut GE &amp; POWER Cabinet","PASSIVE",
U310="Sharing","PASSIVE",
U310="Sites strategiques &amp; DataCenter","PASSIVE",
U310="Exclu","Exclu",
U310="SAT","ACTIVE",
U310="SPARE-ISSUE","SPARE-ISSUE",
U310="Fiber CAmtel","ACTIVE",
U310="Fiber AOF","ACTIVE",
U310="Projet OCM (HUAWEI)","PLANNED WORKS",
U310="Projet OCM (NOKIA)","PLANNED WORKS",
U310="ACCESS-ISSUE","ACCESS-ISSUE",
U310="Projet OCM (ZTE, NOKIA, autres projets)","PLANNED WORKS",
U310="No root CAuse","No root cause",
U310="ODU HS","ACTIVE",
U310="IP &amp; VLAN","ACTIVE",
U310="Warehouse HUAWEI","SPARE-ISSUE",
U310="SPARE-HS","SPARE-ISSUE",
U310="Power Telco","ACTIVE", U310="no impacts","no impacts"
),"")</f>
        <v>ACTIVE</v>
      </c>
      <c r="W310" s="113"/>
      <c r="X310" s="113"/>
      <c r="Y310" s="113"/>
      <c r="Z310" s="113"/>
      <c r="AA310" s="113"/>
      <c r="AB310" s="17" t="s">
        <v>6287</v>
      </c>
      <c r="AC310" s="17" t="str">
        <f>_xlfn.XLOOKUP(B310,'INCIDENT-04-27-2026'!E:E,'INCIDENT-04-27-2026'!F:F,"")</f>
        <v/>
      </c>
      <c r="AD310" s="9"/>
      <c r="AE310" s="7" t="s">
        <v>5465</v>
      </c>
      <c r="AF310" s="6" t="str">
        <f>_xlfn.XLOOKUP(B310,'[13]Input_27-04'!$B:$B,'[13]Input_27-04'!$M:$M,"")</f>
        <v/>
      </c>
      <c r="AG310" s="7"/>
      <c r="AH310" s="3"/>
      <c r="AI310" s="18" t="str">
        <f>_xlfn.XLOOKUP(B310,'[3]Cells Huawei 27042026 10h'!$B:$B,'[3]Cells Huawei 27042026 10h'!$T:$T,"")</f>
        <v/>
      </c>
      <c r="AJ310" s="18" t="str">
        <f>_xlfn.XLOOKUP(B310,'[3]Cells Huawei 27042026 15h'!$B:$B,'[3]Cells Huawei 27042026 15h'!$T:$T,"")</f>
        <v/>
      </c>
      <c r="AK310" s="18" t="str">
        <f>_xlfn.XLOOKUP(B310,'[4]cells down 27042026 11h28'!$B:$B,'[4]cells down 27042026 11h28'!$R:$R,"")</f>
        <v>(04/27/2026 cell zte):-27/04/2026 : Besoin d'analyse BO RAN</v>
      </c>
      <c r="AL310" s="18" t="str">
        <f>_xlfn.XLOOKUP(B310,'[4]cells down 27042026 18h01'!$B:$B,'[4]cells down 27042026 18h01'!$R:$R,"")</f>
        <v>(04/27/2026 cell zte):-27/04/2026 : Besoin d'analyse BO RAN || Fme should check and clean port 4 on RRU 52</v>
      </c>
      <c r="AM310" s="18" t="str">
        <f>_xlfn.XLOOKUP(B310,'[5]cell downs 27042026 11h'!$B:$B,'[5]cell downs 27042026 11h'!$R:$R,"")</f>
        <v/>
      </c>
      <c r="AN310" s="18" t="str">
        <f>_xlfn.XLOOKUP(B310,'[5]cell downs 27042026 17h40'!$B:$B,'[5]cell downs 27042026 17h40'!$R:$R,"")</f>
        <v/>
      </c>
      <c r="AO310" s="18" t="str">
        <f>_xlfn.XLOOKUP(B310,'[6]ALL SITES DOWN'!$D:$D,'[6]ALL SITES DOWN'!$J:$J,"")</f>
        <v/>
      </c>
      <c r="AP310" s="18" t="str">
        <f>_xlfn.XLOOKUP(B310,'[7]ALL SITES DOWN'!$D:$D,'[7]ALL SITES DOWN'!$J:$J,"")</f>
        <v/>
      </c>
      <c r="AQ310" s="9" t="str">
        <f>_xlfn.XLOOKUP(B310,[8]sheet1!$AC:$AC,[8]sheet1!$AF:$AF,"")</f>
        <v>(04/27/2026 ticket):-INC-20260427-00011388…Network issue …Others Transmission equipement fault</v>
      </c>
      <c r="AR310" s="14"/>
      <c r="AS310" s="14" t="s">
        <v>5465</v>
      </c>
      <c r="AT310" s="14" t="str">
        <f>_xlfn.XLOOKUP(B310,'[9]cell downs 18042026 17h'!$B:$B,'[9]cell downs 18042026 17h'!$B:$B,"")</f>
        <v/>
      </c>
      <c r="AU310" s="14" t="str">
        <f>_xlfn.XLOOKUP(B310,'[10]Cells Huawei 19042026 15h'!$B:$B,'[10]Cells Huawei 19042026 15h'!$B:$B,"")</f>
        <v/>
      </c>
      <c r="AV310" s="9" t="str">
        <f>_xlfn.XLOOKUP(B310,'[11]cells down 19042026 9H40'!$B:$B,'[11]cells down 19042026 9H40'!$B:$B,"")</f>
        <v/>
      </c>
    </row>
    <row r="311" spans="1:48" hidden="1" x14ac:dyDescent="0.3">
      <c r="A311" s="1" t="s">
        <v>1159</v>
      </c>
      <c r="B311" s="8" t="s">
        <v>1160</v>
      </c>
      <c r="C311" s="3" t="str">
        <f>_xlfn.XLOOKUP(B311,'[1]daily break down'!$D:$D,'[1]daily break down'!$E:$E,"")</f>
        <v>NORD-OUEST</v>
      </c>
      <c r="D311" s="1" t="s">
        <v>11</v>
      </c>
      <c r="E311" s="1" t="s">
        <v>1161</v>
      </c>
      <c r="F311" s="3" t="s">
        <v>51</v>
      </c>
      <c r="G311" s="1" t="s">
        <v>1159</v>
      </c>
      <c r="H311" s="28" t="str">
        <f>_xlfn.XLOOKUP(B311,[2]CALCULATION!$B:$B,[2]CALCULATION!$H:$H,"")</f>
        <v>NOKIA</v>
      </c>
      <c r="I311" s="26">
        <v>1.5257017746616328</v>
      </c>
      <c r="J311" s="26">
        <v>3.4302741180197072</v>
      </c>
      <c r="K311" s="26">
        <v>0.98096497761340962</v>
      </c>
      <c r="L311" s="26">
        <v>0</v>
      </c>
      <c r="M311" s="26">
        <v>0</v>
      </c>
      <c r="N311" s="26">
        <v>6.7100023399622755</v>
      </c>
      <c r="O311" s="26">
        <v>0.98387209537914533</v>
      </c>
      <c r="P311" s="114" t="s">
        <v>6364</v>
      </c>
      <c r="Q311" s="42" t="s">
        <v>6353</v>
      </c>
      <c r="R311" s="42"/>
      <c r="S311" s="41" t="str" cm="1">
        <f t="array" ref="S311">IFERROR(_xlfn.IFS(
U311="MPR ISSUE","PDH",
U311="BSS Hardware Issue","BSS",
U311="Sites strategiques, MLL, Pylone, etc.","ENVTECH",
U311="AKTIVCO DEFAUT GE &amp; POWER Cabinet","AKTIVCO",
U311="AKTIVCO Coupure ENEO &amp; Baisse de tension","AKTIVCO GRID ONLY",
U311="Coupure ENEO &amp; Baisse de tension","IHS GRID ONLY",
U311="Defaut GE &amp; POWER Cabinet","IHS",
U311="Sharing","Partners",
U311="Sites strategiques &amp; DataCenter","SST &amp; DC",
U311="Exclu","Exclu",
U311="SAT","SAT",
U311="SPARE-ISSUE","SPARE-ISSUE",
U311="Fiber CAmtel","TRANS_FO_CAMTEL",
U311="Fiber AOF","Fiber AOF",
U311="Projet OCM (HUAWEI)","TRAVAUX-HUAWEI",
U311="Projet OCM (NOKIA)","TRAVAUX-NOKIA",
U311="ACCESS-ISSUE","ACCESS-ISSUE",
U311="Projet OCM (ZTE, NOKIA, autres projets)","TRAVAUX OCM",
U311="No root CAuse","No root cause",
U311="ODU HS","PDH",
U311="IP &amp; VLAN","PDH",
U311="Warehouse HUAWEI","SPARE-ISSUE",
U311="SPARE-HS","SPARE-ISSUE",
U311="Power Telco","BSS",U311="no impacts","no impacts"
),"")</f>
        <v/>
      </c>
      <c r="T311" s="41" t="str" cm="1">
        <f t="array" ref="T311">IFERROR(_xlfn.IFS(
U311="MPR ISSUE","TX ISSUE",
U311="BSS Hardware Issue","RAN ISSUE",
U311="Sites strategiques, MLL, Pylone, etc.","ENVTECH",
U311="AKTIVCO DEFAUT GE &amp; POWER Cabinet","POWER ISSUE",
U311="AKTIVCO Coupure ENEO &amp; Baisse de tension","POWER ISSUE",
U311="Coupure ENEO &amp; Baisse de tension","POWER ISSUE",
U311="Defaut GE &amp; POWER Cabinet","POWER ISSUE",
U311="Sharing","POWER ISSUE",
U311="Sites strategiques &amp; DataCenter","POWER ISSUE",
U311="Exclu","Exclu",
U311="SAT","TX ISSUE",
U311="SPARE-ISSUE","SPARE-ISSUE",
U311="Fiber CAmtel","TX ISSUE",
U311="Fiber AOF","TX ISSUE",
U311="Projet OCM (HUAWEI)","TRAVAUX-HUAWEI",
U311="Projet OCM (NOKIA)","TRAVAUX -NOKIA",
U311="ACCESS-ISSUE","ACCESS-ISSUE",
U311="Projet OCM (ZTE, NOKIA, autres projets)","TRAVAUX OCM",
U311="No root CAuse","No root cause",
U311="ODU HS","TX ISSUE",
U311="IP &amp; VLAN","TX ISSUE",
U311="Warehouse HUAWEI","SPARE-ISSUE",
U311="SPARE-HS","SPARE-ISSUE",
U311="Power Telco","RAN ISSUE",U311="no impacts","no impacts"
),"")</f>
        <v/>
      </c>
      <c r="U311" s="68"/>
      <c r="V311" s="41" t="str" cm="1">
        <f t="array" ref="V311">IFERROR(_xlfn.IFS(
U311="MPR ISSUE","ACTIVE",
U311="BSS Hardware Issue","ACTIVE",
U311="Sites strategiques, MLL, Pylone, etc.","PASSIVE",
U311="AKTIVCO DEFAUT GE &amp; POWER Cabinet","PASSIVE",
U311="AKTIVCO Coupure ENEO &amp; Baisse de tension","PASSIVE",
U311="Coupure ENEO &amp; Baisse de tension","PASSIVE",
U311="Defaut GE &amp; POWER Cabinet","PASSIVE",
U311="Sharing","PASSIVE",
U311="Sites strategiques &amp; DataCenter","PASSIVE",
U311="Exclu","Exclu",
U311="SAT","ACTIVE",
U311="SPARE-ISSUE","SPARE-ISSUE",
U311="Fiber CAmtel","ACTIVE",
U311="Fiber AOF","ACTIVE",
U311="Projet OCM (HUAWEI)","PLANNED WORKS",
U311="Projet OCM (NOKIA)","PLANNED WORKS",
U311="ACCESS-ISSUE","ACCESS-ISSUE",
U311="Projet OCM (ZTE, NOKIA, autres projets)","PLANNED WORKS",
U311="No root CAuse","No root cause",
U311="ODU HS","ACTIVE",
U311="IP &amp; VLAN","ACTIVE",
U311="Warehouse HUAWEI","SPARE-ISSUE",
U311="SPARE-HS","SPARE-ISSUE",
U311="Power Telco","ACTIVE", U311="no impacts","no impacts"
),"")</f>
        <v/>
      </c>
      <c r="W311" s="113"/>
      <c r="X311" s="113"/>
      <c r="Y311" s="113"/>
      <c r="Z311" s="113"/>
      <c r="AA311" s="113"/>
      <c r="AB311" s="17" t="s">
        <v>5465</v>
      </c>
      <c r="AC311" s="17" t="str">
        <f>_xlfn.XLOOKUP(B311,'INCIDENT-04-27-2026'!E:E,'INCIDENT-04-27-2026'!F:F,"")</f>
        <v/>
      </c>
      <c r="AD311" s="9"/>
      <c r="AE311" s="7" t="s">
        <v>5465</v>
      </c>
      <c r="AF311" s="6" t="str">
        <f>_xlfn.XLOOKUP(B311,'[13]Input_27-04'!$B:$B,'[13]Input_27-04'!$M:$M,"")</f>
        <v/>
      </c>
      <c r="AG311" s="7"/>
      <c r="AH311" s="3"/>
      <c r="AI311" s="18" t="str">
        <f>_xlfn.XLOOKUP(B311,'[3]Cells Huawei 27042026 10h'!$B:$B,'[3]Cells Huawei 27042026 10h'!$T:$T,"")</f>
        <v/>
      </c>
      <c r="AJ311" s="18" t="str">
        <f>_xlfn.XLOOKUP(B311,'[3]Cells Huawei 27042026 15h'!$B:$B,'[3]Cells Huawei 27042026 15h'!$T:$T,"")</f>
        <v/>
      </c>
      <c r="AK311" s="18" t="str">
        <f>_xlfn.XLOOKUP(B311,'[4]cells down 27042026 11h28'!$B:$B,'[4]cells down 27042026 11h28'!$R:$R,"")</f>
        <v/>
      </c>
      <c r="AL311" s="18" t="str">
        <f>_xlfn.XLOOKUP(B311,'[4]cells down 27042026 18h01'!$B:$B,'[4]cells down 27042026 18h01'!$R:$R,"")</f>
        <v/>
      </c>
      <c r="AM311" s="18" t="str">
        <f>_xlfn.XLOOKUP(B311,'[5]cell downs 27042026 11h'!$B:$B,'[5]cell downs 27042026 11h'!$R:$R,"")</f>
        <v/>
      </c>
      <c r="AN311" s="18" t="str">
        <f>_xlfn.XLOOKUP(B311,'[5]cell downs 27042026 17h40'!$B:$B,'[5]cell downs 27042026 17h40'!$R:$R,"")</f>
        <v/>
      </c>
      <c r="AO311" s="18" t="str">
        <f>_xlfn.XLOOKUP(B311,'[6]ALL SITES DOWN'!$D:$D,'[6]ALL SITES DOWN'!$J:$J,"")</f>
        <v/>
      </c>
      <c r="AP311" s="18" t="str">
        <f>_xlfn.XLOOKUP(B311,'[7]ALL SITES DOWN'!$D:$D,'[7]ALL SITES DOWN'!$J:$J,"")</f>
        <v/>
      </c>
      <c r="AQ311" s="9" t="str">
        <f>_xlfn.XLOOKUP(B311,[8]sheet1!$AC:$AC,[8]sheet1!$AF:$AF,"")</f>
        <v/>
      </c>
      <c r="AR311" s="14"/>
      <c r="AS311" s="14" t="s">
        <v>5465</v>
      </c>
      <c r="AT311" s="14" t="str">
        <f>_xlfn.XLOOKUP(B311,'[9]cell downs 18042026 17h'!$B:$B,'[9]cell downs 18042026 17h'!$B:$B,"")</f>
        <v/>
      </c>
      <c r="AU311" s="14" t="str">
        <f>_xlfn.XLOOKUP(B311,'[10]Cells Huawei 19042026 15h'!$B:$B,'[10]Cells Huawei 19042026 15h'!$B:$B,"")</f>
        <v/>
      </c>
      <c r="AV311" s="9" t="str">
        <f>_xlfn.XLOOKUP(B311,'[11]cells down 19042026 9H40'!$B:$B,'[11]cells down 19042026 9H40'!$B:$B,"")</f>
        <v/>
      </c>
    </row>
    <row r="312" spans="1:48" hidden="1" x14ac:dyDescent="0.3">
      <c r="A312" s="1" t="s">
        <v>1738</v>
      </c>
      <c r="B312" s="8" t="s">
        <v>1739</v>
      </c>
      <c r="C312" s="3" t="str">
        <f>_xlfn.XLOOKUP(B312,'[1]daily break down'!$D:$D,'[1]daily break down'!$E:$E,"")</f>
        <v>Yaounde</v>
      </c>
      <c r="D312" s="1" t="s">
        <v>11</v>
      </c>
      <c r="E312" s="1" t="s">
        <v>12</v>
      </c>
      <c r="F312" s="3" t="s">
        <v>37</v>
      </c>
      <c r="G312" s="1" t="s">
        <v>38</v>
      </c>
      <c r="H312" s="29" t="str">
        <f>_xlfn.XLOOKUP(B312,[2]CALCULATION!$B:$B,[2]CALCULATION!$H:$H,"")</f>
        <v>ZTE</v>
      </c>
      <c r="I312" s="26">
        <v>5.7473896579374664</v>
      </c>
      <c r="J312" s="26">
        <v>0</v>
      </c>
      <c r="K312" s="26">
        <v>7.7475580210767961E-2</v>
      </c>
      <c r="L312" s="26">
        <v>0</v>
      </c>
      <c r="M312" s="26">
        <v>0</v>
      </c>
      <c r="N312" s="26">
        <v>0</v>
      </c>
      <c r="O312" s="26">
        <v>0.97235063478610817</v>
      </c>
      <c r="P312" s="114" t="s">
        <v>6364</v>
      </c>
      <c r="Q312" s="42" t="s">
        <v>5538</v>
      </c>
      <c r="R312" s="42"/>
      <c r="S312" s="41" t="str" cm="1">
        <f t="array" ref="S312">IFERROR(_xlfn.IFS(
U312="MPR ISSUE","PDH",
U312="BSS Hardware Issue","BSS",
U312="Sites strategiques, MLL, Pylone, etc.","ENVTECH",
U312="AKTIVCO DEFAUT GE &amp; POWER Cabinet","AKTIVCO",
U312="AKTIVCO Coupure ENEO &amp; Baisse de tension","AKTIVCO GRID ONLY",
U312="Coupure ENEO &amp; Baisse de tension","IHS GRID ONLY",
U312="Defaut GE &amp; POWER Cabinet","IHS",
U312="Sharing","Partners",
U312="Sites strategiques &amp; DataCenter","SST &amp; DC",
U312="Exclu","Exclu",
U312="SAT","SAT",
U312="SPARE-ISSUE","SPARE-ISSUE",
U312="Fiber CAmtel","TRANS_FO_CAMTEL",
U312="Fiber AOF","Fiber AOF",
U312="Projet OCM (HUAWEI)","TRAVAUX-HUAWEI",
U312="Projet OCM (NOKIA)","TRAVAUX-NOKIA",
U312="ACCESS-ISSUE","ACCESS-ISSUE",
U312="Projet OCM (ZTE, NOKIA, autres projets)","TRAVAUX OCM",
U312="No root CAuse","No root cause",
U312="ODU HS","PDH",
U312="IP &amp; VLAN","PDH",
U312="Warehouse HUAWEI","SPARE-ISSUE",
U312="SPARE-HS","SPARE-ISSUE",
U312="Power Telco","BSS",U312="no impacts","no impacts"
),"")</f>
        <v>IHS</v>
      </c>
      <c r="T312" s="41" t="str" cm="1">
        <f t="array" ref="T312">IFERROR(_xlfn.IFS(
U312="MPR ISSUE","TX ISSUE",
U312="BSS Hardware Issue","RAN ISSUE",
U312="Sites strategiques, MLL, Pylone, etc.","ENVTECH",
U312="AKTIVCO DEFAUT GE &amp; POWER Cabinet","POWER ISSUE",
U312="AKTIVCO Coupure ENEO &amp; Baisse de tension","POWER ISSUE",
U312="Coupure ENEO &amp; Baisse de tension","POWER ISSUE",
U312="Defaut GE &amp; POWER Cabinet","POWER ISSUE",
U312="Sharing","POWER ISSUE",
U312="Sites strategiques &amp; DataCenter","POWER ISSUE",
U312="Exclu","Exclu",
U312="SAT","TX ISSUE",
U312="SPARE-ISSUE","SPARE-ISSUE",
U312="Fiber CAmtel","TX ISSUE",
U312="Fiber AOF","TX ISSUE",
U312="Projet OCM (HUAWEI)","TRAVAUX-HUAWEI",
U312="Projet OCM (NOKIA)","TRAVAUX -NOKIA",
U312="ACCESS-ISSUE","ACCESS-ISSUE",
U312="Projet OCM (ZTE, NOKIA, autres projets)","TRAVAUX OCM",
U312="No root CAuse","No root cause",
U312="ODU HS","TX ISSUE",
U312="IP &amp; VLAN","TX ISSUE",
U312="Warehouse HUAWEI","SPARE-ISSUE",
U312="SPARE-HS","SPARE-ISSUE",
U312="Power Telco","RAN ISSUE",U312="no impacts","no impacts"
),"")</f>
        <v>POWER ISSUE</v>
      </c>
      <c r="U312" s="68" t="s">
        <v>5329</v>
      </c>
      <c r="V312" s="41" t="str" cm="1">
        <f t="array" ref="V312">IFERROR(_xlfn.IFS(
U312="MPR ISSUE","ACTIVE",
U312="BSS Hardware Issue","ACTIVE",
U312="Sites strategiques, MLL, Pylone, etc.","PASSIVE",
U312="AKTIVCO DEFAUT GE &amp; POWER Cabinet","PASSIVE",
U312="AKTIVCO Coupure ENEO &amp; Baisse de tension","PASSIVE",
U312="Coupure ENEO &amp; Baisse de tension","PASSIVE",
U312="Defaut GE &amp; POWER Cabinet","PASSIVE",
U312="Sharing","PASSIVE",
U312="Sites strategiques &amp; DataCenter","PASSIVE",
U312="Exclu","Exclu",
U312="SAT","ACTIVE",
U312="SPARE-ISSUE","SPARE-ISSUE",
U312="Fiber CAmtel","ACTIVE",
U312="Fiber AOF","ACTIVE",
U312="Projet OCM (HUAWEI)","PLANNED WORKS",
U312="Projet OCM (NOKIA)","PLANNED WORKS",
U312="ACCESS-ISSUE","ACCESS-ISSUE",
U312="Projet OCM (ZTE, NOKIA, autres projets)","PLANNED WORKS",
U312="No root CAuse","No root cause",
U312="ODU HS","ACTIVE",
U312="IP &amp; VLAN","ACTIVE",
U312="Warehouse HUAWEI","SPARE-ISSUE",
U312="SPARE-HS","SPARE-ISSUE",
U312="Power Telco","ACTIVE", U312="no impacts","no impacts"
),"")</f>
        <v>PASSIVE</v>
      </c>
      <c r="W312" s="113"/>
      <c r="X312" s="113"/>
      <c r="Y312" s="113"/>
      <c r="Z312" s="113"/>
      <c r="AA312" s="113"/>
      <c r="AB312" s="17" t="s">
        <v>5973</v>
      </c>
      <c r="AC312" s="17" t="str">
        <f>_xlfn.XLOOKUP(B312,'INCIDENT-04-27-2026'!E:E,'INCIDENT-04-27-2026'!F:F,"")</f>
        <v/>
      </c>
      <c r="AD312" s="9"/>
      <c r="AE312" s="7" t="s">
        <v>5465</v>
      </c>
      <c r="AF312" s="6" t="str">
        <f>_xlfn.XLOOKUP(B312,'[13]Input_27-04'!$B:$B,'[13]Input_27-04'!$M:$M,"")</f>
        <v/>
      </c>
      <c r="AG312" s="7"/>
      <c r="AH312" s="3"/>
      <c r="AI312" s="18" t="str">
        <f>_xlfn.XLOOKUP(B312,'[3]Cells Huawei 27042026 10h'!$B:$B,'[3]Cells Huawei 27042026 10h'!$T:$T,"")</f>
        <v/>
      </c>
      <c r="AJ312" s="18" t="str">
        <f>_xlfn.XLOOKUP(B312,'[3]Cells Huawei 27042026 15h'!$B:$B,'[3]Cells Huawei 27042026 15h'!$T:$T,"")</f>
        <v/>
      </c>
      <c r="AK312" s="18" t="str">
        <f>_xlfn.XLOOKUP(B312,'[4]cells down 27042026 11h28'!$B:$B,'[4]cells down 27042026 11h28'!$R:$R,"")</f>
        <v/>
      </c>
      <c r="AL312" s="18" t="str">
        <f>_xlfn.XLOOKUP(B312,'[4]cells down 27042026 18h01'!$B:$B,'[4]cells down 27042026 18h01'!$R:$R,"")</f>
        <v/>
      </c>
      <c r="AM312" s="18" t="str">
        <f>_xlfn.XLOOKUP(B312,'[5]cell downs 27042026 11h'!$B:$B,'[5]cell downs 27042026 11h'!$R:$R,"")</f>
        <v/>
      </c>
      <c r="AN312" s="18" t="str">
        <f>_xlfn.XLOOKUP(B312,'[5]cell downs 27042026 17h40'!$B:$B,'[5]cell downs 27042026 17h40'!$R:$R,"")</f>
        <v/>
      </c>
      <c r="AO312" s="18" t="str">
        <f>_xlfn.XLOOKUP(B312,'[6]ALL SITES DOWN'!$D:$D,'[6]ALL SITES DOWN'!$J:$J,"")</f>
        <v/>
      </c>
      <c r="AP312" s="18" t="str">
        <f>_xlfn.XLOOKUP(B312,'[7]ALL SITES DOWN'!$D:$D,'[7]ALL SITES DOWN'!$J:$J,"")</f>
        <v/>
      </c>
      <c r="AQ312" s="9" t="str">
        <f>_xlfn.XLOOKUP(B312,[8]sheet1!$AC:$AC,[8]sheet1!$AF:$AF,"")</f>
        <v>(04/27/2026 ticket):-INC-20260427-00011396…power fluctuation in site …Others Transmission equipement fault</v>
      </c>
      <c r="AR312" s="14"/>
      <c r="AS312" s="14" t="s">
        <v>5465</v>
      </c>
      <c r="AT312" s="14" t="str">
        <f>_xlfn.XLOOKUP(B312,'[9]cell downs 18042026 17h'!$B:$B,'[9]cell downs 18042026 17h'!$B:$B,"")</f>
        <v/>
      </c>
      <c r="AU312" s="14" t="str">
        <f>_xlfn.XLOOKUP(B312,'[10]Cells Huawei 19042026 15h'!$B:$B,'[10]Cells Huawei 19042026 15h'!$B:$B,"")</f>
        <v/>
      </c>
      <c r="AV312" s="9" t="str">
        <f>_xlfn.XLOOKUP(B312,'[11]cells down 19042026 9H40'!$B:$B,'[11]cells down 19042026 9H40'!$B:$B,"")</f>
        <v/>
      </c>
    </row>
    <row r="313" spans="1:48" hidden="1" x14ac:dyDescent="0.3">
      <c r="A313" s="1" t="s">
        <v>960</v>
      </c>
      <c r="B313" s="1" t="s">
        <v>961</v>
      </c>
      <c r="C313" s="3" t="str">
        <f>_xlfn.XLOOKUP(B313,'[1]daily break down'!$D:$D,'[1]daily break down'!$E:$E,"")</f>
        <v>NORD-OUEST</v>
      </c>
      <c r="D313" s="1" t="s">
        <v>11</v>
      </c>
      <c r="E313" s="1" t="s">
        <v>12</v>
      </c>
      <c r="F313" s="3" t="s">
        <v>51</v>
      </c>
      <c r="G313" s="1" t="s">
        <v>962</v>
      </c>
      <c r="H313" s="28" t="str">
        <f>_xlfn.XLOOKUP(B313,[2]CALCULATION!$B:$B,[2]CALCULATION!$H:$H,"")</f>
        <v>NOKIA</v>
      </c>
      <c r="I313" s="26">
        <v>1.5847537189705303</v>
      </c>
      <c r="J313" s="26">
        <v>5.1007075532270072</v>
      </c>
      <c r="K313" s="26">
        <v>6.833967627086214E-2</v>
      </c>
      <c r="L313" s="26">
        <v>8.0971255560977062E-3</v>
      </c>
      <c r="M313" s="26">
        <v>0.96468155110962706</v>
      </c>
      <c r="N313" s="26">
        <v>1.8838614699778493</v>
      </c>
      <c r="O313" s="26">
        <v>0.9703924765264027</v>
      </c>
      <c r="P313" s="114" t="s">
        <v>6364</v>
      </c>
      <c r="Q313" s="42" t="s">
        <v>6353</v>
      </c>
      <c r="R313" s="42"/>
      <c r="S313" s="41" t="str" cm="1">
        <f t="array" ref="S313">IFERROR(_xlfn.IFS(
U313="MPR ISSUE","PDH",
U313="BSS Hardware Issue","BSS",
U313="Sites strategiques, MLL, Pylone, etc.","ENVTECH",
U313="AKTIVCO DEFAUT GE &amp; POWER Cabinet","AKTIVCO",
U313="AKTIVCO Coupure ENEO &amp; Baisse de tension","AKTIVCO GRID ONLY",
U313="Coupure ENEO &amp; Baisse de tension","IHS GRID ONLY",
U313="Defaut GE &amp; POWER Cabinet","IHS",
U313="Sharing","Partners",
U313="Sites strategiques &amp; DataCenter","SST &amp; DC",
U313="Exclu","Exclu",
U313="SAT","SAT",
U313="SPARE-ISSUE","SPARE-ISSUE",
U313="Fiber CAmtel","TRANS_FO_CAMTEL",
U313="Fiber AOF","Fiber AOF",
U313="Projet OCM (HUAWEI)","TRAVAUX-HUAWEI",
U313="Projet OCM (NOKIA)","TRAVAUX-NOKIA",
U313="ACCESS-ISSUE","ACCESS-ISSUE",
U313="Projet OCM (ZTE, NOKIA, autres projets)","TRAVAUX OCM",
U313="No root CAuse","No root cause",
U313="ODU HS","PDH",
U313="IP &amp; VLAN","PDH",
U313="Warehouse HUAWEI","SPARE-ISSUE",
U313="SPARE-HS","SPARE-ISSUE",
U313="Power Telco","BSS",U313="no impacts","no impacts"
),"")</f>
        <v>IHS</v>
      </c>
      <c r="T313" s="41" t="str" cm="1">
        <f t="array" ref="T313">IFERROR(_xlfn.IFS(
U313="MPR ISSUE","TX ISSUE",
U313="BSS Hardware Issue","RAN ISSUE",
U313="Sites strategiques, MLL, Pylone, etc.","ENVTECH",
U313="AKTIVCO DEFAUT GE &amp; POWER Cabinet","POWER ISSUE",
U313="AKTIVCO Coupure ENEO &amp; Baisse de tension","POWER ISSUE",
U313="Coupure ENEO &amp; Baisse de tension","POWER ISSUE",
U313="Defaut GE &amp; POWER Cabinet","POWER ISSUE",
U313="Sharing","POWER ISSUE",
U313="Sites strategiques &amp; DataCenter","POWER ISSUE",
U313="Exclu","Exclu",
U313="SAT","TX ISSUE",
U313="SPARE-ISSUE","SPARE-ISSUE",
U313="Fiber CAmtel","TX ISSUE",
U313="Fiber AOF","TX ISSUE",
U313="Projet OCM (HUAWEI)","TRAVAUX-HUAWEI",
U313="Projet OCM (NOKIA)","TRAVAUX -NOKIA",
U313="ACCESS-ISSUE","ACCESS-ISSUE",
U313="Projet OCM (ZTE, NOKIA, autres projets)","TRAVAUX OCM",
U313="No root CAuse","No root cause",
U313="ODU HS","TX ISSUE",
U313="IP &amp; VLAN","TX ISSUE",
U313="Warehouse HUAWEI","SPARE-ISSUE",
U313="SPARE-HS","SPARE-ISSUE",
U313="Power Telco","RAN ISSUE",U313="no impacts","no impacts"
),"")</f>
        <v>POWER ISSUE</v>
      </c>
      <c r="U313" s="68" t="s">
        <v>5329</v>
      </c>
      <c r="V313" s="41" t="str" cm="1">
        <f t="array" ref="V313">IFERROR(_xlfn.IFS(
U313="MPR ISSUE","ACTIVE",
U313="BSS Hardware Issue","ACTIVE",
U313="Sites strategiques, MLL, Pylone, etc.","PASSIVE",
U313="AKTIVCO DEFAUT GE &amp; POWER Cabinet","PASSIVE",
U313="AKTIVCO Coupure ENEO &amp; Baisse de tension","PASSIVE",
U313="Coupure ENEO &amp; Baisse de tension","PASSIVE",
U313="Defaut GE &amp; POWER Cabinet","PASSIVE",
U313="Sharing","PASSIVE",
U313="Sites strategiques &amp; DataCenter","PASSIVE",
U313="Exclu","Exclu",
U313="SAT","ACTIVE",
U313="SPARE-ISSUE","SPARE-ISSUE",
U313="Fiber CAmtel","ACTIVE",
U313="Fiber AOF","ACTIVE",
U313="Projet OCM (HUAWEI)","PLANNED WORKS",
U313="Projet OCM (NOKIA)","PLANNED WORKS",
U313="ACCESS-ISSUE","ACCESS-ISSUE",
U313="Projet OCM (ZTE, NOKIA, autres projets)","PLANNED WORKS",
U313="No root CAuse","No root cause",
U313="ODU HS","ACTIVE",
U313="IP &amp; VLAN","ACTIVE",
U313="Warehouse HUAWEI","SPARE-ISSUE",
U313="SPARE-HS","SPARE-ISSUE",
U313="Power Telco","ACTIVE", U313="no impacts","no impacts"
),"")</f>
        <v>PASSIVE</v>
      </c>
      <c r="W313" s="113"/>
      <c r="X313" s="113"/>
      <c r="Y313" s="113"/>
      <c r="Z313" s="113"/>
      <c r="AA313" s="113"/>
      <c r="AB313" s="17" t="s">
        <v>6288</v>
      </c>
      <c r="AC313" s="17" t="str">
        <f>_xlfn.XLOOKUP(B313,'INCIDENT-04-27-2026'!E:E,'INCIDENT-04-27-2026'!F:F,"")</f>
        <v>(04/27/2026 incident ) :impacted by   NRO_100_H_Bambalang ,   souci de connu , de redresseur . Point deja escaladera HIS par aocm (IHS remonre un probleme d'access du a l'insecurity</v>
      </c>
      <c r="AD313" s="9"/>
      <c r="AE313" s="7" t="s">
        <v>5465</v>
      </c>
      <c r="AF313" s="6" t="str">
        <f>_xlfn.XLOOKUP(B313,'[13]Input_27-04'!$B:$B,'[13]Input_27-04'!$M:$M,"")</f>
        <v/>
      </c>
      <c r="AG313" s="7"/>
      <c r="AH313" s="3"/>
      <c r="AI313" s="18" t="str">
        <f>_xlfn.XLOOKUP(B313,'[3]Cells Huawei 27042026 10h'!$B:$B,'[3]Cells Huawei 27042026 10h'!$T:$T,"")</f>
        <v/>
      </c>
      <c r="AJ313" s="18" t="str">
        <f>_xlfn.XLOOKUP(B313,'[3]Cells Huawei 27042026 15h'!$B:$B,'[3]Cells Huawei 27042026 15h'!$T:$T,"")</f>
        <v/>
      </c>
      <c r="AK313" s="18" t="str">
        <f>_xlfn.XLOOKUP(B313,'[4]cells down 27042026 11h28'!$B:$B,'[4]cells down 27042026 11h28'!$R:$R,"")</f>
        <v/>
      </c>
      <c r="AL313" s="18" t="str">
        <f>_xlfn.XLOOKUP(B313,'[4]cells down 27042026 18h01'!$B:$B,'[4]cells down 27042026 18h01'!$R:$R,"")</f>
        <v/>
      </c>
      <c r="AM313" s="18" t="str">
        <f>_xlfn.XLOOKUP(B313,'[5]cell downs 27042026 11h'!$B:$B,'[5]cell downs 27042026 11h'!$R:$R,"")</f>
        <v/>
      </c>
      <c r="AN313" s="18" t="str">
        <f>_xlfn.XLOOKUP(B313,'[5]cell downs 27042026 17h40'!$B:$B,'[5]cell downs 27042026 17h40'!$R:$R,"")</f>
        <v/>
      </c>
      <c r="AO313" s="18" t="str">
        <f>_xlfn.XLOOKUP(B313,'[6]ALL SITES DOWN'!$D:$D,'[6]ALL SITES DOWN'!$J:$J,"")</f>
        <v/>
      </c>
      <c r="AP313" s="18" t="str">
        <f>_xlfn.XLOOKUP(B313,'[7]ALL SITES DOWN'!$D:$D,'[7]ALL SITES DOWN'!$J:$J,"")</f>
        <v/>
      </c>
      <c r="AQ313" s="9" t="str">
        <f>_xlfn.XLOOKUP(B313,[8]sheet1!$AC:$AC,[8]sheet1!$AF:$AF,"")</f>
        <v>(04/27/2026 ticket):-INC-20260427-00013651</v>
      </c>
      <c r="AR313" s="14"/>
      <c r="AS313" s="14" t="s">
        <v>5465</v>
      </c>
      <c r="AT313" s="14" t="str">
        <f>_xlfn.XLOOKUP(B313,'[9]cell downs 18042026 17h'!$B:$B,'[9]cell downs 18042026 17h'!$B:$B,"")</f>
        <v/>
      </c>
      <c r="AU313" s="14" t="str">
        <f>_xlfn.XLOOKUP(B313,'[10]Cells Huawei 19042026 15h'!$B:$B,'[10]Cells Huawei 19042026 15h'!$B:$B,"")</f>
        <v/>
      </c>
      <c r="AV313" s="9" t="str">
        <f>_xlfn.XLOOKUP(B313,'[11]cells down 19042026 9H40'!$B:$B,'[11]cells down 19042026 9H40'!$B:$B,"")</f>
        <v/>
      </c>
    </row>
    <row r="314" spans="1:48" hidden="1" x14ac:dyDescent="0.3">
      <c r="A314" s="1" t="s">
        <v>1785</v>
      </c>
      <c r="B314" s="8" t="s">
        <v>1786</v>
      </c>
      <c r="C314" s="3" t="str">
        <f>_xlfn.XLOOKUP(B314,'[1]daily break down'!$D:$D,'[1]daily break down'!$E:$E,"")</f>
        <v>Yaounde</v>
      </c>
      <c r="D314" s="1" t="s">
        <v>21</v>
      </c>
      <c r="E314" s="1" t="s">
        <v>36</v>
      </c>
      <c r="F314" s="3" t="s">
        <v>37</v>
      </c>
      <c r="G314" s="1" t="s">
        <v>38</v>
      </c>
      <c r="H314" s="29" t="str">
        <f>_xlfn.XLOOKUP(B314,[2]CALCULATION!$B:$B,[2]CALCULATION!$H:$H,"")</f>
        <v>ZTE</v>
      </c>
      <c r="I314" s="26">
        <v>4.6422033598433936</v>
      </c>
      <c r="J314" s="26">
        <v>0</v>
      </c>
      <c r="K314" s="26">
        <v>7.7315064505911371E-2</v>
      </c>
      <c r="L314" s="26">
        <v>0.24296727191788423</v>
      </c>
      <c r="M314" s="26">
        <v>1.0366460921203193</v>
      </c>
      <c r="N314" s="26">
        <v>7.1831491326444672</v>
      </c>
      <c r="O314" s="26">
        <v>0.9698893939783072</v>
      </c>
      <c r="P314" s="114" t="s">
        <v>6364</v>
      </c>
      <c r="Q314" s="42" t="s">
        <v>5538</v>
      </c>
      <c r="R314" s="42"/>
      <c r="S314" s="41" t="str" cm="1">
        <f t="array" ref="S314">IFERROR(_xlfn.IFS(
U314="MPR ISSUE","PDH",
U314="BSS Hardware Issue","BSS",
U314="Sites strategiques, MLL, Pylone, etc.","ENVTECH",
U314="AKTIVCO DEFAUT GE &amp; POWER Cabinet","AKTIVCO",
U314="AKTIVCO Coupure ENEO &amp; Baisse de tension","AKTIVCO GRID ONLY",
U314="Coupure ENEO &amp; Baisse de tension","IHS GRID ONLY",
U314="Defaut GE &amp; POWER Cabinet","IHS",
U314="Sharing","Partners",
U314="Sites strategiques &amp; DataCenter","SST &amp; DC",
U314="Exclu","Exclu",
U314="SAT","SAT",
U314="SPARE-ISSUE","SPARE-ISSUE",
U314="Fiber CAmtel","TRANS_FO_CAMTEL",
U314="Fiber AOF","Fiber AOF",
U314="Projet OCM (HUAWEI)","TRAVAUX-HUAWEI",
U314="Projet OCM (NOKIA)","TRAVAUX-NOKIA",
U314="ACCESS-ISSUE","ACCESS-ISSUE",
U314="Projet OCM (ZTE, NOKIA, autres projets)","TRAVAUX OCM",
U314="No root CAuse","No root cause",
U314="ODU HS","PDH",
U314="IP &amp; VLAN","PDH",
U314="Warehouse HUAWEI","SPARE-ISSUE",
U314="SPARE-HS","SPARE-ISSUE",
U314="Power Telco","BSS",U314="no impacts","no impacts"
),"")</f>
        <v>No root cause</v>
      </c>
      <c r="T314" s="41" t="str" cm="1">
        <f t="array" ref="T314">IFERROR(_xlfn.IFS(
U314="MPR ISSUE","TX ISSUE",
U314="BSS Hardware Issue","RAN ISSUE",
U314="Sites strategiques, MLL, Pylone, etc.","ENVTECH",
U314="AKTIVCO DEFAUT GE &amp; POWER Cabinet","POWER ISSUE",
U314="AKTIVCO Coupure ENEO &amp; Baisse de tension","POWER ISSUE",
U314="Coupure ENEO &amp; Baisse de tension","POWER ISSUE",
U314="Defaut GE &amp; POWER Cabinet","POWER ISSUE",
U314="Sharing","POWER ISSUE",
U314="Sites strategiques &amp; DataCenter","POWER ISSUE",
U314="Exclu","Exclu",
U314="SAT","TX ISSUE",
U314="SPARE-ISSUE","SPARE-ISSUE",
U314="Fiber CAmtel","TX ISSUE",
U314="Fiber AOF","TX ISSUE",
U314="Projet OCM (HUAWEI)","TRAVAUX-HUAWEI",
U314="Projet OCM (NOKIA)","TRAVAUX -NOKIA",
U314="ACCESS-ISSUE","ACCESS-ISSUE",
U314="Projet OCM (ZTE, NOKIA, autres projets)","TRAVAUX OCM",
U314="No root CAuse","No root cause",
U314="ODU HS","TX ISSUE",
U314="IP &amp; VLAN","TX ISSUE",
U314="Warehouse HUAWEI","SPARE-ISSUE",
U314="SPARE-HS","SPARE-ISSUE",
U314="Power Telco","RAN ISSUE",U314="no impacts","no impacts"
),"")</f>
        <v>No root cause</v>
      </c>
      <c r="U314" s="68" t="s">
        <v>5691</v>
      </c>
      <c r="V314" s="41" t="str" cm="1">
        <f t="array" ref="V314">IFERROR(_xlfn.IFS(
U314="MPR ISSUE","ACTIVE",
U314="BSS Hardware Issue","ACTIVE",
U314="Sites strategiques, MLL, Pylone, etc.","PASSIVE",
U314="AKTIVCO DEFAUT GE &amp; POWER Cabinet","PASSIVE",
U314="AKTIVCO Coupure ENEO &amp; Baisse de tension","PASSIVE",
U314="Coupure ENEO &amp; Baisse de tension","PASSIVE",
U314="Defaut GE &amp; POWER Cabinet","PASSIVE",
U314="Sharing","PASSIVE",
U314="Sites strategiques &amp; DataCenter","PASSIVE",
U314="Exclu","Exclu",
U314="SAT","ACTIVE",
U314="SPARE-ISSUE","SPARE-ISSUE",
U314="Fiber CAmtel","ACTIVE",
U314="Fiber AOF","ACTIVE",
U314="Projet OCM (HUAWEI)","PLANNED WORKS",
U314="Projet OCM (NOKIA)","PLANNED WORKS",
U314="ACCESS-ISSUE","ACCESS-ISSUE",
U314="Projet OCM (ZTE, NOKIA, autres projets)","PLANNED WORKS",
U314="No root CAuse","No root cause",
U314="ODU HS","ACTIVE",
U314="IP &amp; VLAN","ACTIVE",
U314="Warehouse HUAWEI","SPARE-ISSUE",
U314="SPARE-HS","SPARE-ISSUE",
U314="Power Telco","ACTIVE", U314="no impacts","no impacts"
),"")</f>
        <v>No root cause</v>
      </c>
      <c r="W314" s="113"/>
      <c r="X314" s="113"/>
      <c r="Y314" s="113"/>
      <c r="Z314" s="113"/>
      <c r="AA314" s="113"/>
      <c r="AB314" s="17" t="s">
        <v>5932</v>
      </c>
      <c r="AC314" s="17" t="str">
        <f>_xlfn.XLOOKUP(B314,'INCIDENT-04-27-2026'!E:E,'INCIDENT-04-27-2026'!F:F,"")</f>
        <v/>
      </c>
      <c r="AD314" s="9"/>
      <c r="AE314" s="7" t="s">
        <v>5465</v>
      </c>
      <c r="AF314" s="6" t="str">
        <f>_xlfn.XLOOKUP(B314,'[13]Input_27-04'!$B:$B,'[13]Input_27-04'!$M:$M,"")</f>
        <v>No power issue</v>
      </c>
      <c r="AG314" s="7"/>
      <c r="AH314" s="3"/>
      <c r="AI314" s="18" t="str">
        <f>_xlfn.XLOOKUP(B314,'[3]Cells Huawei 27042026 10h'!$B:$B,'[3]Cells Huawei 27042026 10h'!$T:$T,"")</f>
        <v/>
      </c>
      <c r="AJ314" s="18" t="str">
        <f>_xlfn.XLOOKUP(B314,'[3]Cells Huawei 27042026 15h'!$B:$B,'[3]Cells Huawei 27042026 15h'!$T:$T,"")</f>
        <v/>
      </c>
      <c r="AK314" s="18" t="str">
        <f>_xlfn.XLOOKUP(B314,'[4]cells down 27042026 11h28'!$B:$B,'[4]cells down 27042026 11h28'!$R:$R,"")</f>
        <v/>
      </c>
      <c r="AL314" s="18" t="str">
        <f>_xlfn.XLOOKUP(B314,'[4]cells down 27042026 18h01'!$B:$B,'[4]cells down 27042026 18h01'!$R:$R,"")</f>
        <v/>
      </c>
      <c r="AM314" s="18" t="str">
        <f>_xlfn.XLOOKUP(B314,'[5]cell downs 27042026 11h'!$B:$B,'[5]cell downs 27042026 11h'!$R:$R,"")</f>
        <v/>
      </c>
      <c r="AN314" s="18" t="str">
        <f>_xlfn.XLOOKUP(B314,'[5]cell downs 27042026 17h40'!$B:$B,'[5]cell downs 27042026 17h40'!$R:$R,"")</f>
        <v/>
      </c>
      <c r="AO314" s="18" t="str">
        <f>_xlfn.XLOOKUP(B314,'[6]ALL SITES DOWN'!$D:$D,'[6]ALL SITES DOWN'!$J:$J,"")</f>
        <v/>
      </c>
      <c r="AP314" s="18" t="str">
        <f>_xlfn.XLOOKUP(B314,'[7]ALL SITES DOWN'!$D:$D,'[7]ALL SITES DOWN'!$J:$J,"")</f>
        <v/>
      </c>
      <c r="AQ314" s="9" t="str">
        <f>_xlfn.XLOOKUP(B314,[8]sheet1!$AC:$AC,[8]sheet1!$AF:$AF,"")</f>
        <v>(04/27/2026 ticket):-INC-20260427-00011390…Down derrière OLEMBE Terminus …Others Transmission equipement fault</v>
      </c>
      <c r="AR314" s="14"/>
      <c r="AS314" s="14" t="s">
        <v>5465</v>
      </c>
      <c r="AT314" s="14" t="str">
        <f>_xlfn.XLOOKUP(B314,'[9]cell downs 18042026 17h'!$B:$B,'[9]cell downs 18042026 17h'!$B:$B,"")</f>
        <v/>
      </c>
      <c r="AU314" s="14" t="str">
        <f>_xlfn.XLOOKUP(B314,'[10]Cells Huawei 19042026 15h'!$B:$B,'[10]Cells Huawei 19042026 15h'!$B:$B,"")</f>
        <v/>
      </c>
      <c r="AV314" s="9" t="str">
        <f>_xlfn.XLOOKUP(B314,'[11]cells down 19042026 9H40'!$B:$B,'[11]cells down 19042026 9H40'!$B:$B,"")</f>
        <v/>
      </c>
    </row>
    <row r="315" spans="1:48" hidden="1" x14ac:dyDescent="0.3">
      <c r="A315" s="1" t="s">
        <v>935</v>
      </c>
      <c r="B315" s="8" t="s">
        <v>936</v>
      </c>
      <c r="C315" s="3" t="str">
        <f>_xlfn.XLOOKUP(B315,'[1]daily break down'!$D:$D,'[1]daily break down'!$E:$E,"")</f>
        <v>Garoua</v>
      </c>
      <c r="D315" s="1" t="s">
        <v>21</v>
      </c>
      <c r="E315" s="1" t="s">
        <v>80</v>
      </c>
      <c r="F315" s="3" t="s">
        <v>23</v>
      </c>
      <c r="G315" s="1" t="s">
        <v>24</v>
      </c>
      <c r="H315" s="27" t="str">
        <f>_xlfn.XLOOKUP(B315,[2]CALCULATION!$B:$B,[2]CALCULATION!$H:$H,"")</f>
        <v>Huawei</v>
      </c>
      <c r="I315" s="26">
        <v>0</v>
      </c>
      <c r="J315" s="26">
        <v>1.8583794905160189</v>
      </c>
      <c r="K315" s="26">
        <v>2.1123331706774193</v>
      </c>
      <c r="L315" s="26">
        <v>1.3969325092100346</v>
      </c>
      <c r="M315" s="26">
        <v>2.5703201467898289</v>
      </c>
      <c r="N315" s="26">
        <v>1.2845536807321229</v>
      </c>
      <c r="O315" s="26">
        <v>0.96202412444033514</v>
      </c>
      <c r="P315" s="114" t="s">
        <v>6364</v>
      </c>
      <c r="Q315" s="42" t="s">
        <v>5538</v>
      </c>
      <c r="R315" s="42"/>
      <c r="S315" s="41" t="str" cm="1">
        <f t="array" ref="S315">IFERROR(_xlfn.IFS(
U315="MPR ISSUE","PDH",
U315="BSS Hardware Issue","BSS",
U315="Sites strategiques, MLL, Pylone, etc.","ENVTECH",
U315="AKTIVCO DEFAUT GE &amp; POWER Cabinet","AKTIVCO",
U315="AKTIVCO Coupure ENEO &amp; Baisse de tension","AKTIVCO GRID ONLY",
U315="Coupure ENEO &amp; Baisse de tension","IHS GRID ONLY",
U315="Defaut GE &amp; POWER Cabinet","IHS",
U315="Sharing","Partners",
U315="Sites strategiques &amp; DataCenter","SST &amp; DC",
U315="Exclu","Exclu",
U315="SAT","SAT",
U315="SPARE-ISSUE","SPARE-ISSUE",
U315="Fiber CAmtel","TRANS_FO_CAMTEL",
U315="Fiber AOF","Fiber AOF",
U315="Projet OCM (HUAWEI)","TRAVAUX-HUAWEI",
U315="Projet OCM (NOKIA)","TRAVAUX-NOKIA",
U315="ACCESS-ISSUE","ACCESS-ISSUE",
U315="Projet OCM (ZTE, NOKIA, autres projets)","TRAVAUX OCM",
U315="No root CAuse","No root cause",
U315="ODU HS","PDH",
U315="IP &amp; VLAN","PDH",
U315="Warehouse HUAWEI","SPARE-ISSUE",
U315="SPARE-HS","SPARE-ISSUE",
U315="Power Telco","BSS",U315="no impacts","no impacts"
),"")</f>
        <v>No root cause</v>
      </c>
      <c r="T315" s="41" t="str" cm="1">
        <f t="array" ref="T315">IFERROR(_xlfn.IFS(
U315="MPR ISSUE","TX ISSUE",
U315="BSS Hardware Issue","RAN ISSUE",
U315="Sites strategiques, MLL, Pylone, etc.","ENVTECH",
U315="AKTIVCO DEFAUT GE &amp; POWER Cabinet","POWER ISSUE",
U315="AKTIVCO Coupure ENEO &amp; Baisse de tension","POWER ISSUE",
U315="Coupure ENEO &amp; Baisse de tension","POWER ISSUE",
U315="Defaut GE &amp; POWER Cabinet","POWER ISSUE",
U315="Sharing","POWER ISSUE",
U315="Sites strategiques &amp; DataCenter","POWER ISSUE",
U315="Exclu","Exclu",
U315="SAT","TX ISSUE",
U315="SPARE-ISSUE","SPARE-ISSUE",
U315="Fiber CAmtel","TX ISSUE",
U315="Fiber AOF","TX ISSUE",
U315="Projet OCM (HUAWEI)","TRAVAUX-HUAWEI",
U315="Projet OCM (NOKIA)","TRAVAUX -NOKIA",
U315="ACCESS-ISSUE","ACCESS-ISSUE",
U315="Projet OCM (ZTE, NOKIA, autres projets)","TRAVAUX OCM",
U315="No root CAuse","No root cause",
U315="ODU HS","TX ISSUE",
U315="IP &amp; VLAN","TX ISSUE",
U315="Warehouse HUAWEI","SPARE-ISSUE",
U315="SPARE-HS","SPARE-ISSUE",
U315="Power Telco","RAN ISSUE",U315="no impacts","no impacts"
),"")</f>
        <v>No root cause</v>
      </c>
      <c r="U315" s="68" t="s">
        <v>5691</v>
      </c>
      <c r="V315" s="41" t="str" cm="1">
        <f t="array" ref="V315">IFERROR(_xlfn.IFS(
U315="MPR ISSUE","ACTIVE",
U315="BSS Hardware Issue","ACTIVE",
U315="Sites strategiques, MLL, Pylone, etc.","PASSIVE",
U315="AKTIVCO DEFAUT GE &amp; POWER Cabinet","PASSIVE",
U315="AKTIVCO Coupure ENEO &amp; Baisse de tension","PASSIVE",
U315="Coupure ENEO &amp; Baisse de tension","PASSIVE",
U315="Defaut GE &amp; POWER Cabinet","PASSIVE",
U315="Sharing","PASSIVE",
U315="Sites strategiques &amp; DataCenter","PASSIVE",
U315="Exclu","Exclu",
U315="SAT","ACTIVE",
U315="SPARE-ISSUE","SPARE-ISSUE",
U315="Fiber CAmtel","ACTIVE",
U315="Fiber AOF","ACTIVE",
U315="Projet OCM (HUAWEI)","PLANNED WORKS",
U315="Projet OCM (NOKIA)","PLANNED WORKS",
U315="ACCESS-ISSUE","ACCESS-ISSUE",
U315="Projet OCM (ZTE, NOKIA, autres projets)","PLANNED WORKS",
U315="No root CAuse","No root cause",
U315="ODU HS","ACTIVE",
U315="IP &amp; VLAN","ACTIVE",
U315="Warehouse HUAWEI","SPARE-ISSUE",
U315="SPARE-HS","SPARE-ISSUE",
U315="Power Telco","ACTIVE", U315="no impacts","no impacts"
),"")</f>
        <v>No root cause</v>
      </c>
      <c r="W315" s="113"/>
      <c r="X315" s="113"/>
      <c r="Y315" s="113"/>
      <c r="Z315" s="113"/>
      <c r="AA315" s="113"/>
      <c r="AB315" s="17" t="s">
        <v>5465</v>
      </c>
      <c r="AC315" s="17" t="str">
        <f>_xlfn.XLOOKUP(B315,'INCIDENT-04-27-2026'!E:E,'INCIDENT-04-27-2026'!F:F,"")</f>
        <v/>
      </c>
      <c r="AD315" s="9"/>
      <c r="AE315" s="7" t="s">
        <v>5465</v>
      </c>
      <c r="AF315" s="6" t="str">
        <f>_xlfn.XLOOKUP(B315,'[13]Input_27-04'!$B:$B,'[13]Input_27-04'!$M:$M,"")</f>
        <v>ATS faulty</v>
      </c>
      <c r="AG315" s="7"/>
      <c r="AH315" s="3"/>
      <c r="AI315" s="18" t="str">
        <f>_xlfn.XLOOKUP(B315,'[3]Cells Huawei 27042026 10h'!$B:$B,'[3]Cells Huawei 27042026 10h'!$T:$T,"")</f>
        <v/>
      </c>
      <c r="AJ315" s="18" t="str">
        <f>_xlfn.XLOOKUP(B315,'[3]Cells Huawei 27042026 15h'!$B:$B,'[3]Cells Huawei 27042026 15h'!$T:$T,"")</f>
        <v/>
      </c>
      <c r="AK315" s="18" t="str">
        <f>_xlfn.XLOOKUP(B315,'[4]cells down 27042026 11h28'!$B:$B,'[4]cells down 27042026 11h28'!$R:$R,"")</f>
        <v/>
      </c>
      <c r="AL315" s="18" t="str">
        <f>_xlfn.XLOOKUP(B315,'[4]cells down 27042026 18h01'!$B:$B,'[4]cells down 27042026 18h01'!$R:$R,"")</f>
        <v/>
      </c>
      <c r="AM315" s="18" t="str">
        <f>_xlfn.XLOOKUP(B315,'[5]cell downs 27042026 11h'!$B:$B,'[5]cell downs 27042026 11h'!$R:$R,"")</f>
        <v/>
      </c>
      <c r="AN315" s="18" t="str">
        <f>_xlfn.XLOOKUP(B315,'[5]cell downs 27042026 17h40'!$B:$B,'[5]cell downs 27042026 17h40'!$R:$R,"")</f>
        <v/>
      </c>
      <c r="AO315" s="18" t="str">
        <f>_xlfn.XLOOKUP(B315,'[6]ALL SITES DOWN'!$D:$D,'[6]ALL SITES DOWN'!$J:$J,"")</f>
        <v/>
      </c>
      <c r="AP315" s="18" t="str">
        <f>_xlfn.XLOOKUP(B315,'[7]ALL SITES DOWN'!$D:$D,'[7]ALL SITES DOWN'!$J:$J,"")</f>
        <v/>
      </c>
      <c r="AQ315" s="9" t="str">
        <f>_xlfn.XLOOKUP(B315,[8]sheet1!$AC:$AC,[8]sheet1!$AF:$AF,"")</f>
        <v/>
      </c>
      <c r="AR315" s="14"/>
      <c r="AS315" s="14" t="s">
        <v>5465</v>
      </c>
      <c r="AT315" s="14" t="str">
        <f>_xlfn.XLOOKUP(B315,'[9]cell downs 18042026 17h'!$B:$B,'[9]cell downs 18042026 17h'!$B:$B,"")</f>
        <v/>
      </c>
      <c r="AU315" s="14" t="str">
        <f>_xlfn.XLOOKUP(B315,'[10]Cells Huawei 19042026 15h'!$B:$B,'[10]Cells Huawei 19042026 15h'!$B:$B,"")</f>
        <v/>
      </c>
      <c r="AV315" s="9" t="str">
        <f>_xlfn.XLOOKUP(B315,'[11]cells down 19042026 9H40'!$B:$B,'[11]cells down 19042026 9H40'!$B:$B,"")</f>
        <v/>
      </c>
    </row>
    <row r="316" spans="1:48" hidden="1" x14ac:dyDescent="0.3">
      <c r="A316" s="1" t="s">
        <v>3329</v>
      </c>
      <c r="B316" s="8" t="s">
        <v>3330</v>
      </c>
      <c r="C316" s="3" t="str">
        <f>_xlfn.XLOOKUP(B316,'[1]daily break down'!$D:$D,'[1]daily break down'!$E:$E,"")</f>
        <v>EXTREME-NORD</v>
      </c>
      <c r="D316" s="1" t="s">
        <v>21</v>
      </c>
      <c r="E316" s="1" t="s">
        <v>710</v>
      </c>
      <c r="F316" s="3" t="s">
        <v>55</v>
      </c>
      <c r="G316" s="1" t="s">
        <v>3331</v>
      </c>
      <c r="H316" s="28" t="str">
        <f>_xlfn.XLOOKUP(B316,[2]CALCULATION!$B:$B,[2]CALCULATION!$H:$H,"")</f>
        <v>NOKIA</v>
      </c>
      <c r="I316" s="26">
        <v>0</v>
      </c>
      <c r="J316" s="26">
        <v>0</v>
      </c>
      <c r="K316" s="26">
        <v>0</v>
      </c>
      <c r="L316" s="26">
        <v>0</v>
      </c>
      <c r="M316" s="26">
        <v>1.1486244596624137E-2</v>
      </c>
      <c r="N316" s="26">
        <v>8.0796827070620802E-3</v>
      </c>
      <c r="O316" s="26">
        <v>0.95237708743073757</v>
      </c>
      <c r="P316" s="114" t="s">
        <v>6364</v>
      </c>
      <c r="Q316" s="42" t="s">
        <v>6353</v>
      </c>
      <c r="R316" s="42"/>
      <c r="S316" s="41" t="str" cm="1">
        <f t="array" ref="S316">IFERROR(_xlfn.IFS(
U316="MPR ISSUE","PDH",
U316="BSS Hardware Issue","BSS",
U316="Sites strategiques, MLL, Pylone, etc.","ENVTECH",
U316="AKTIVCO DEFAUT GE &amp; POWER Cabinet","AKTIVCO",
U316="AKTIVCO Coupure ENEO &amp; Baisse de tension","AKTIVCO GRID ONLY",
U316="Coupure ENEO &amp; Baisse de tension","IHS GRID ONLY",
U316="Defaut GE &amp; POWER Cabinet","IHS",
U316="Sharing","Partners",
U316="Sites strategiques &amp; DataCenter","SST &amp; DC",
U316="Exclu","Exclu",
U316="SAT","SAT",
U316="SPARE-ISSUE","SPARE-ISSUE",
U316="Fiber CAmtel","TRANS_FO_CAMTEL",
U316="Fiber AOF","Fiber AOF",
U316="Projet OCM (HUAWEI)","TRAVAUX-HUAWEI",
U316="Projet OCM (NOKIA)","TRAVAUX-NOKIA",
U316="ACCESS-ISSUE","ACCESS-ISSUE",
U316="Projet OCM (ZTE, NOKIA, autres projets)","TRAVAUX OCM",
U316="No root CAuse","No root cause",
U316="ODU HS","PDH",
U316="IP &amp; VLAN","PDH",
U316="Warehouse HUAWEI","SPARE-ISSUE",
U316="SPARE-HS","SPARE-ISSUE",
U316="Power Telco","BSS",U316="no impacts","no impacts"
),"")</f>
        <v>ACCESS-ISSUE</v>
      </c>
      <c r="T316" s="41" t="str" cm="1">
        <f t="array" ref="T316">IFERROR(_xlfn.IFS(
U316="MPR ISSUE","TX ISSUE",
U316="BSS Hardware Issue","RAN ISSUE",
U316="Sites strategiques, MLL, Pylone, etc.","ENVTECH",
U316="AKTIVCO DEFAUT GE &amp; POWER Cabinet","POWER ISSUE",
U316="AKTIVCO Coupure ENEO &amp; Baisse de tension","POWER ISSUE",
U316="Coupure ENEO &amp; Baisse de tension","POWER ISSUE",
U316="Defaut GE &amp; POWER Cabinet","POWER ISSUE",
U316="Sharing","POWER ISSUE",
U316="Sites strategiques &amp; DataCenter","POWER ISSUE",
U316="Exclu","Exclu",
U316="SAT","TX ISSUE",
U316="SPARE-ISSUE","SPARE-ISSUE",
U316="Fiber CAmtel","TX ISSUE",
U316="Fiber AOF","TX ISSUE",
U316="Projet OCM (HUAWEI)","TRAVAUX-HUAWEI",
U316="Projet OCM (NOKIA)","TRAVAUX -NOKIA",
U316="ACCESS-ISSUE","ACCESS-ISSUE",
U316="Projet OCM (ZTE, NOKIA, autres projets)","TRAVAUX OCM",
U316="No root CAuse","No root cause",
U316="ODU HS","TX ISSUE",
U316="IP &amp; VLAN","TX ISSUE",
U316="Warehouse HUAWEI","SPARE-ISSUE",
U316="SPARE-HS","SPARE-ISSUE",
U316="Power Telco","RAN ISSUE",U316="no impacts","no impacts"
),"")</f>
        <v>ACCESS-ISSUE</v>
      </c>
      <c r="U316" s="68" t="s">
        <v>25</v>
      </c>
      <c r="V316" s="41" t="str" cm="1">
        <f t="array" ref="V316">IFERROR(_xlfn.IFS(
U316="MPR ISSUE","ACTIVE",
U316="BSS Hardware Issue","ACTIVE",
U316="Sites strategiques, MLL, Pylone, etc.","PASSIVE",
U316="AKTIVCO DEFAUT GE &amp; POWER Cabinet","PASSIVE",
U316="AKTIVCO Coupure ENEO &amp; Baisse de tension","PASSIVE",
U316="Coupure ENEO &amp; Baisse de tension","PASSIVE",
U316="Defaut GE &amp; POWER Cabinet","PASSIVE",
U316="Sharing","PASSIVE",
U316="Sites strategiques &amp; DataCenter","PASSIVE",
U316="Exclu","Exclu",
U316="SAT","ACTIVE",
U316="SPARE-ISSUE","SPARE-ISSUE",
U316="Fiber CAmtel","ACTIVE",
U316="Fiber AOF","ACTIVE",
U316="Projet OCM (HUAWEI)","PLANNED WORKS",
U316="Projet OCM (NOKIA)","PLANNED WORKS",
U316="ACCESS-ISSUE","ACCESS-ISSUE",
U316="Projet OCM (ZTE, NOKIA, autres projets)","PLANNED WORKS",
U316="No root CAuse","No root cause",
U316="ODU HS","ACTIVE",
U316="IP &amp; VLAN","ACTIVE",
U316="Warehouse HUAWEI","SPARE-ISSUE",
U316="SPARE-HS","SPARE-ISSUE",
U316="Power Telco","ACTIVE", U316="no impacts","no impacts"
),"")</f>
        <v>ACCESS-ISSUE</v>
      </c>
      <c r="W316" s="113"/>
      <c r="X316" s="113"/>
      <c r="Y316" s="113"/>
      <c r="Z316" s="113"/>
      <c r="AA316" s="113"/>
      <c r="AB316" s="17" t="s">
        <v>6289</v>
      </c>
      <c r="AC316" s="17" t="str">
        <f>_xlfn.XLOOKUP(B316,'INCIDENT-04-27-2026'!E:E,'INCIDENT-04-27-2026'!F:F,"")</f>
        <v/>
      </c>
      <c r="AD316" s="9"/>
      <c r="AE316" s="7" t="s">
        <v>5465</v>
      </c>
      <c r="AF316" s="6" t="str">
        <f>_xlfn.XLOOKUP(B316,'[13]Input_27-04'!$B:$B,'[13]Input_27-04'!$M:$M,"")</f>
        <v/>
      </c>
      <c r="AG316" s="7"/>
      <c r="AH316" s="3"/>
      <c r="AI316" s="18" t="str">
        <f>_xlfn.XLOOKUP(B316,'[3]Cells Huawei 27042026 10h'!$B:$B,'[3]Cells Huawei 27042026 10h'!$T:$T,"")</f>
        <v/>
      </c>
      <c r="AJ316" s="18" t="str">
        <f>_xlfn.XLOOKUP(B316,'[3]Cells Huawei 27042026 15h'!$B:$B,'[3]Cells Huawei 27042026 15h'!$T:$T,"")</f>
        <v/>
      </c>
      <c r="AK316" s="18" t="str">
        <f>_xlfn.XLOOKUP(B316,'[4]cells down 27042026 11h28'!$B:$B,'[4]cells down 27042026 11h28'!$R:$R,"")</f>
        <v/>
      </c>
      <c r="AL316" s="18" t="str">
        <f>_xlfn.XLOOKUP(B316,'[4]cells down 27042026 18h01'!$B:$B,'[4]cells down 27042026 18h01'!$R:$R,"")</f>
        <v/>
      </c>
      <c r="AM316" s="18" t="str">
        <f>_xlfn.XLOOKUP(B316,'[5]cell downs 27042026 11h'!$B:$B,'[5]cell downs 27042026 11h'!$R:$R,"")</f>
        <v xml:space="preserve">(04/27/2026 cell nokia):-27/04/2026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v>
      </c>
      <c r="AN316" s="18" t="str">
        <f>_xlfn.XLOOKUP(B316,'[5]cell downs 27042026 17h40'!$B:$B,'[5]cell downs 27042026 17h40'!$R:$R,"")</f>
        <v xml:space="preserve">(04/27/2026 cell nokia):-27/04/2026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v>
      </c>
      <c r="AO316" s="18" t="str">
        <f>_xlfn.XLOOKUP(B316,'[6]ALL SITES DOWN'!$D:$D,'[6]ALL SITES DOWN'!$J:$J,"")</f>
        <v/>
      </c>
      <c r="AP316" s="18" t="str">
        <f>_xlfn.XLOOKUP(B316,'[7]ALL SITES DOWN'!$D:$D,'[7]ALL SITES DOWN'!$J:$J,"")</f>
        <v/>
      </c>
      <c r="AQ316" s="9" t="str">
        <f>_xlfn.XLOOKUP(B316,[8]sheet1!$AC:$AC,[8]sheet1!$AF:$AF,"")</f>
        <v>(04/27/2026 ticket):-INC-20260427-00001913…up après avoir redémarrer le groupe…Others</v>
      </c>
      <c r="AR316" s="14"/>
      <c r="AS316" s="14" t="s">
        <v>5465</v>
      </c>
      <c r="AT316" s="14" t="str">
        <f>_xlfn.XLOOKUP(B316,'[9]cell downs 18042026 17h'!$B:$B,'[9]cell downs 18042026 17h'!$B:$B,"")</f>
        <v>EXN_107</v>
      </c>
      <c r="AU316" s="14" t="str">
        <f>_xlfn.XLOOKUP(B316,'[10]Cells Huawei 19042026 15h'!$B:$B,'[10]Cells Huawei 19042026 15h'!$B:$B,"")</f>
        <v/>
      </c>
      <c r="AV316" s="9" t="str">
        <f>_xlfn.XLOOKUP(B316,'[11]cells down 19042026 9H40'!$B:$B,'[11]cells down 19042026 9H40'!$B:$B,"")</f>
        <v/>
      </c>
    </row>
    <row r="317" spans="1:48" hidden="1" x14ac:dyDescent="0.3">
      <c r="A317" s="1" t="s">
        <v>429</v>
      </c>
      <c r="B317" s="8" t="s">
        <v>430</v>
      </c>
      <c r="C317" s="3" t="str">
        <f>_xlfn.XLOOKUP(B317,'[1]daily break down'!$D:$D,'[1]daily break down'!$E:$E,"")</f>
        <v>douala</v>
      </c>
      <c r="D317" s="1" t="s">
        <v>11</v>
      </c>
      <c r="E317" s="1" t="s">
        <v>12</v>
      </c>
      <c r="F317" s="3" t="s">
        <v>31</v>
      </c>
      <c r="G317" s="1" t="s">
        <v>431</v>
      </c>
      <c r="H317" s="29" t="str">
        <f>_xlfn.XLOOKUP(B317,[2]CALCULATION!$B:$B,[2]CALCULATION!$H:$H,"")</f>
        <v>ZTE</v>
      </c>
      <c r="I317" s="26">
        <v>1.6661173462544903</v>
      </c>
      <c r="J317" s="26">
        <v>0</v>
      </c>
      <c r="K317" s="26">
        <v>0</v>
      </c>
      <c r="L317" s="26">
        <v>2.3413355762727823</v>
      </c>
      <c r="M317" s="26">
        <v>0</v>
      </c>
      <c r="N317" s="26">
        <v>6.0639266279149864E-4</v>
      </c>
      <c r="O317" s="26">
        <v>0.90835837378329098</v>
      </c>
      <c r="P317" s="114" t="s">
        <v>6364</v>
      </c>
      <c r="Q317" s="42" t="s">
        <v>5538</v>
      </c>
      <c r="R317" s="42"/>
      <c r="S317" s="41" t="str" cm="1">
        <f t="array" ref="S317">IFERROR(_xlfn.IFS(
U317="MPR ISSUE","PDH",
U317="BSS Hardware Issue","BSS",
U317="Sites strategiques, MLL, Pylone, etc.","ENVTECH",
U317="AKTIVCO DEFAUT GE &amp; POWER Cabinet","AKTIVCO",
U317="AKTIVCO Coupure ENEO &amp; Baisse de tension","AKTIVCO GRID ONLY",
U317="Coupure ENEO &amp; Baisse de tension","IHS GRID ONLY",
U317="Defaut GE &amp; POWER Cabinet","IHS",
U317="Sharing","Partners",
U317="Sites strategiques &amp; DataCenter","SST &amp; DC",
U317="Exclu","Exclu",
U317="SAT","SAT",
U317="SPARE-ISSUE","SPARE-ISSUE",
U317="Fiber CAmtel","TRANS_FO_CAMTEL",
U317="Fiber AOF","Fiber AOF",
U317="Projet OCM (HUAWEI)","TRAVAUX-HUAWEI",
U317="Projet OCM (NOKIA)","TRAVAUX-NOKIA",
U317="ACCESS-ISSUE","ACCESS-ISSUE",
U317="Projet OCM (ZTE, NOKIA, autres projets)","TRAVAUX OCM",
U317="No root CAuse","No root cause",
U317="ODU HS","PDH",
U317="IP &amp; VLAN","PDH",
U317="Warehouse HUAWEI","SPARE-ISSUE",
U317="SPARE-HS","SPARE-ISSUE",
U317="Power Telco","BSS",U317="no impacts","no impacts"
),"")</f>
        <v>IHS</v>
      </c>
      <c r="T317" s="41" t="str" cm="1">
        <f t="array" ref="T317">IFERROR(_xlfn.IFS(
U317="MPR ISSUE","TX ISSUE",
U317="BSS Hardware Issue","RAN ISSUE",
U317="Sites strategiques, MLL, Pylone, etc.","ENVTECH",
U317="AKTIVCO DEFAUT GE &amp; POWER Cabinet","POWER ISSUE",
U317="AKTIVCO Coupure ENEO &amp; Baisse de tension","POWER ISSUE",
U317="Coupure ENEO &amp; Baisse de tension","POWER ISSUE",
U317="Defaut GE &amp; POWER Cabinet","POWER ISSUE",
U317="Sharing","POWER ISSUE",
U317="Sites strategiques &amp; DataCenter","POWER ISSUE",
U317="Exclu","Exclu",
U317="SAT","TX ISSUE",
U317="SPARE-ISSUE","SPARE-ISSUE",
U317="Fiber CAmtel","TX ISSUE",
U317="Fiber AOF","TX ISSUE",
U317="Projet OCM (HUAWEI)","TRAVAUX-HUAWEI",
U317="Projet OCM (NOKIA)","TRAVAUX -NOKIA",
U317="ACCESS-ISSUE","ACCESS-ISSUE",
U317="Projet OCM (ZTE, NOKIA, autres projets)","TRAVAUX OCM",
U317="No root CAuse","No root cause",
U317="ODU HS","TX ISSUE",
U317="IP &amp; VLAN","TX ISSUE",
U317="Warehouse HUAWEI","SPARE-ISSUE",
U317="SPARE-HS","SPARE-ISSUE",
U317="Power Telco","RAN ISSUE",U317="no impacts","no impacts"
),"")</f>
        <v>POWER ISSUE</v>
      </c>
      <c r="U317" s="68" t="s">
        <v>5329</v>
      </c>
      <c r="V317" s="41" t="str" cm="1">
        <f t="array" ref="V317">IFERROR(_xlfn.IFS(
U317="MPR ISSUE","ACTIVE",
U317="BSS Hardware Issue","ACTIVE",
U317="Sites strategiques, MLL, Pylone, etc.","PASSIVE",
U317="AKTIVCO DEFAUT GE &amp; POWER Cabinet","PASSIVE",
U317="AKTIVCO Coupure ENEO &amp; Baisse de tension","PASSIVE",
U317="Coupure ENEO &amp; Baisse de tension","PASSIVE",
U317="Defaut GE &amp; POWER Cabinet","PASSIVE",
U317="Sharing","PASSIVE",
U317="Sites strategiques &amp; DataCenter","PASSIVE",
U317="Exclu","Exclu",
U317="SAT","ACTIVE",
U317="SPARE-ISSUE","SPARE-ISSUE",
U317="Fiber CAmtel","ACTIVE",
U317="Fiber AOF","ACTIVE",
U317="Projet OCM (HUAWEI)","PLANNED WORKS",
U317="Projet OCM (NOKIA)","PLANNED WORKS",
U317="ACCESS-ISSUE","ACCESS-ISSUE",
U317="Projet OCM (ZTE, NOKIA, autres projets)","PLANNED WORKS",
U317="No root CAuse","No root cause",
U317="ODU HS","ACTIVE",
U317="IP &amp; VLAN","ACTIVE",
U317="Warehouse HUAWEI","SPARE-ISSUE",
U317="SPARE-HS","SPARE-ISSUE",
U317="Power Telco","ACTIVE", U317="no impacts","no impacts"
),"")</f>
        <v>PASSIVE</v>
      </c>
      <c r="W317" s="113"/>
      <c r="X317" s="113"/>
      <c r="Y317" s="113"/>
      <c r="Z317" s="113"/>
      <c r="AA317" s="113"/>
      <c r="AB317" s="17" t="s">
        <v>6290</v>
      </c>
      <c r="AC317" s="17" t="str">
        <f>_xlfn.XLOOKUP(B317,'INCIDENT-04-27-2026'!E:E,'INCIDENT-04-27-2026'!F:F,"")</f>
        <v/>
      </c>
      <c r="AD317" s="9"/>
      <c r="AE317" s="7" t="s">
        <v>5465</v>
      </c>
      <c r="AF317" s="6" t="str">
        <f>_xlfn.XLOOKUP(B317,'[13]Input_27-04'!$B:$B,'[13]Input_27-04'!$M:$M,"")</f>
        <v/>
      </c>
      <c r="AG317" s="7"/>
      <c r="AH317" s="3"/>
      <c r="AI317" s="18" t="str">
        <f>_xlfn.XLOOKUP(B317,'[3]Cells Huawei 27042026 10h'!$B:$B,'[3]Cells Huawei 27042026 10h'!$T:$T,"")</f>
        <v/>
      </c>
      <c r="AJ317" s="18" t="str">
        <f>_xlfn.XLOOKUP(B317,'[3]Cells Huawei 27042026 15h'!$B:$B,'[3]Cells Huawei 27042026 15h'!$T:$T,"")</f>
        <v/>
      </c>
      <c r="AK317" s="18" t="str">
        <f>_xlfn.XLOOKUP(B317,'[4]cells down 27042026 11h28'!$B:$B,'[4]cells down 27042026 11h28'!$R:$R,"")</f>
        <v/>
      </c>
      <c r="AL317" s="18" t="str">
        <f>_xlfn.XLOOKUP(B317,'[4]cells down 27042026 18h01'!$B:$B,'[4]cells down 27042026 18h01'!$R:$R,"")</f>
        <v/>
      </c>
      <c r="AM317" s="18" t="str">
        <f>_xlfn.XLOOKUP(B317,'[5]cell downs 27042026 11h'!$B:$B,'[5]cell downs 27042026 11h'!$R:$R,"")</f>
        <v/>
      </c>
      <c r="AN317" s="18" t="str">
        <f>_xlfn.XLOOKUP(B317,'[5]cell downs 27042026 17h40'!$B:$B,'[5]cell downs 27042026 17h40'!$R:$R,"")</f>
        <v/>
      </c>
      <c r="AO317" s="18" t="str">
        <f>_xlfn.XLOOKUP(B317,'[6]ALL SITES DOWN'!$D:$D,'[6]ALL SITES DOWN'!$J:$J,"")</f>
        <v>(04/27/2026 ocm ran 17h):-power status check ongoing</v>
      </c>
      <c r="AP317" s="18" t="str">
        <f>_xlfn.XLOOKUP(B317,'[7]ALL SITES DOWN'!$D:$D,'[7]ALL SITES DOWN'!$J:$J,"")</f>
        <v/>
      </c>
      <c r="AQ317" s="9" t="str">
        <f>_xlfn.XLOOKUP(B317,[8]sheet1!$AC:$AC,[8]sheet1!$AF:$AF,"")</f>
        <v>(04/27/2026 ticket):-INC-20260427-00013633…Power issue 
Technicien power suit le point …Others Transmission equipement fault</v>
      </c>
      <c r="AR317" s="14"/>
      <c r="AS317" s="14" t="s">
        <v>5465</v>
      </c>
      <c r="AT317" s="14" t="str">
        <f>_xlfn.XLOOKUP(B317,'[9]cell downs 18042026 17h'!$B:$B,'[9]cell downs 18042026 17h'!$B:$B,"")</f>
        <v/>
      </c>
      <c r="AU317" s="14" t="str">
        <f>_xlfn.XLOOKUP(B317,'[10]Cells Huawei 19042026 15h'!$B:$B,'[10]Cells Huawei 19042026 15h'!$B:$B,"")</f>
        <v/>
      </c>
      <c r="AV317" s="9" t="str">
        <f>_xlfn.XLOOKUP(B317,'[11]cells down 19042026 9H40'!$B:$B,'[11]cells down 19042026 9H40'!$B:$B,"")</f>
        <v/>
      </c>
    </row>
    <row r="318" spans="1:48" hidden="1" x14ac:dyDescent="0.3">
      <c r="A318" s="1" t="s">
        <v>496</v>
      </c>
      <c r="B318" s="8" t="s">
        <v>497</v>
      </c>
      <c r="C318" s="3" t="str">
        <f>_xlfn.XLOOKUP(B318,'[1]daily break down'!$D:$D,'[1]daily break down'!$E:$E,"")</f>
        <v>SUD-OUEST</v>
      </c>
      <c r="D318" s="1" t="s">
        <v>21</v>
      </c>
      <c r="E318" s="1" t="s">
        <v>22</v>
      </c>
      <c r="F318" s="3" t="s">
        <v>13</v>
      </c>
      <c r="G318" s="1" t="s">
        <v>14</v>
      </c>
      <c r="H318" s="27" t="str">
        <f>_xlfn.XLOOKUP(B318,[2]CALCULATION!$B:$B,[2]CALCULATION!$H:$H,"")</f>
        <v>Huawei</v>
      </c>
      <c r="I318" s="26">
        <v>7.8626656165372557</v>
      </c>
      <c r="J318" s="26">
        <v>0</v>
      </c>
      <c r="K318" s="26">
        <v>3.4410108351667787</v>
      </c>
      <c r="L318" s="26">
        <v>1.1285680857681784</v>
      </c>
      <c r="M318" s="26">
        <v>7.4907328933062805E-3</v>
      </c>
      <c r="N318" s="26">
        <v>0</v>
      </c>
      <c r="O318" s="26">
        <v>0.89086216195392554</v>
      </c>
      <c r="P318" s="114" t="s">
        <v>6364</v>
      </c>
      <c r="Q318" s="42" t="s">
        <v>5538</v>
      </c>
      <c r="R318" s="42"/>
      <c r="S318" s="41" t="str" cm="1">
        <f t="array" ref="S318">IFERROR(_xlfn.IFS(
U318="MPR ISSUE","PDH",
U318="BSS Hardware Issue","BSS",
U318="Sites strategiques, MLL, Pylone, etc.","ENVTECH",
U318="AKTIVCO DEFAUT GE &amp; POWER Cabinet","AKTIVCO",
U318="AKTIVCO Coupure ENEO &amp; Baisse de tension","AKTIVCO GRID ONLY",
U318="Coupure ENEO &amp; Baisse de tension","IHS GRID ONLY",
U318="Defaut GE &amp; POWER Cabinet","IHS",
U318="Sharing","Partners",
U318="Sites strategiques &amp; DataCenter","SST &amp; DC",
U318="Exclu","Exclu",
U318="SAT","SAT",
U318="SPARE-ISSUE","SPARE-ISSUE",
U318="Fiber CAmtel","TRANS_FO_CAMTEL",
U318="Fiber AOF","Fiber AOF",
U318="Projet OCM (HUAWEI)","TRAVAUX-HUAWEI",
U318="Projet OCM (NOKIA)","TRAVAUX-NOKIA",
U318="ACCESS-ISSUE","ACCESS-ISSUE",
U318="Projet OCM (ZTE, NOKIA, autres projets)","TRAVAUX OCM",
U318="No root CAuse","No root cause",
U318="ODU HS","PDH",
U318="IP &amp; VLAN","PDH",
U318="Warehouse HUAWEI","SPARE-ISSUE",
U318="SPARE-HS","SPARE-ISSUE",
U318="Power Telco","BSS",U318="no impacts","no impacts"
),"")</f>
        <v>No root cause</v>
      </c>
      <c r="T318" s="41" t="str" cm="1">
        <f t="array" ref="T318">IFERROR(_xlfn.IFS(
U318="MPR ISSUE","TX ISSUE",
U318="BSS Hardware Issue","RAN ISSUE",
U318="Sites strategiques, MLL, Pylone, etc.","ENVTECH",
U318="AKTIVCO DEFAUT GE &amp; POWER Cabinet","POWER ISSUE",
U318="AKTIVCO Coupure ENEO &amp; Baisse de tension","POWER ISSUE",
U318="Coupure ENEO &amp; Baisse de tension","POWER ISSUE",
U318="Defaut GE &amp; POWER Cabinet","POWER ISSUE",
U318="Sharing","POWER ISSUE",
U318="Sites strategiques &amp; DataCenter","POWER ISSUE",
U318="Exclu","Exclu",
U318="SAT","TX ISSUE",
U318="SPARE-ISSUE","SPARE-ISSUE",
U318="Fiber CAmtel","TX ISSUE",
U318="Fiber AOF","TX ISSUE",
U318="Projet OCM (HUAWEI)","TRAVAUX-HUAWEI",
U318="Projet OCM (NOKIA)","TRAVAUX -NOKIA",
U318="ACCESS-ISSUE","ACCESS-ISSUE",
U318="Projet OCM (ZTE, NOKIA, autres projets)","TRAVAUX OCM",
U318="No root CAuse","No root cause",
U318="ODU HS","TX ISSUE",
U318="IP &amp; VLAN","TX ISSUE",
U318="Warehouse HUAWEI","SPARE-ISSUE",
U318="SPARE-HS","SPARE-ISSUE",
U318="Power Telco","RAN ISSUE",U318="no impacts","no impacts"
),"")</f>
        <v>No root cause</v>
      </c>
      <c r="U318" s="68" t="s">
        <v>5691</v>
      </c>
      <c r="V318" s="41" t="str" cm="1">
        <f t="array" ref="V318">IFERROR(_xlfn.IFS(
U318="MPR ISSUE","ACTIVE",
U318="BSS Hardware Issue","ACTIVE",
U318="Sites strategiques, MLL, Pylone, etc.","PASSIVE",
U318="AKTIVCO DEFAUT GE &amp; POWER Cabinet","PASSIVE",
U318="AKTIVCO Coupure ENEO &amp; Baisse de tension","PASSIVE",
U318="Coupure ENEO &amp; Baisse de tension","PASSIVE",
U318="Defaut GE &amp; POWER Cabinet","PASSIVE",
U318="Sharing","PASSIVE",
U318="Sites strategiques &amp; DataCenter","PASSIVE",
U318="Exclu","Exclu",
U318="SAT","ACTIVE",
U318="SPARE-ISSUE","SPARE-ISSUE",
U318="Fiber CAmtel","ACTIVE",
U318="Fiber AOF","ACTIVE",
U318="Projet OCM (HUAWEI)","PLANNED WORKS",
U318="Projet OCM (NOKIA)","PLANNED WORKS",
U318="ACCESS-ISSUE","ACCESS-ISSUE",
U318="Projet OCM (ZTE, NOKIA, autres projets)","PLANNED WORKS",
U318="No root CAuse","No root cause",
U318="ODU HS","ACTIVE",
U318="IP &amp; VLAN","ACTIVE",
U318="Warehouse HUAWEI","SPARE-ISSUE",
U318="SPARE-HS","SPARE-ISSUE",
U318="Power Telco","ACTIVE", U318="no impacts","no impacts"
),"")</f>
        <v>No root cause</v>
      </c>
      <c r="W318" s="113"/>
      <c r="X318" s="113"/>
      <c r="Y318" s="113"/>
      <c r="Z318" s="113"/>
      <c r="AA318" s="113"/>
      <c r="AB318" s="17" t="s">
        <v>5465</v>
      </c>
      <c r="AC318" s="17" t="str">
        <f>_xlfn.XLOOKUP(B318,'INCIDENT-04-27-2026'!E:E,'INCIDENT-04-27-2026'!F:F,"")</f>
        <v/>
      </c>
      <c r="AD318" s="9"/>
      <c r="AE318" s="7" t="s">
        <v>5465</v>
      </c>
      <c r="AF318" s="6" t="str">
        <f>_xlfn.XLOOKUP(B318,'[13]Input_27-04'!$B:$B,'[13]Input_27-04'!$M:$M,"")</f>
        <v>A investiguer</v>
      </c>
      <c r="AG318" s="7"/>
      <c r="AH318" s="3"/>
      <c r="AI318" s="18" t="str">
        <f>_xlfn.XLOOKUP(B318,'[3]Cells Huawei 27042026 10h'!$B:$B,'[3]Cells Huawei 27042026 10h'!$T:$T,"")</f>
        <v/>
      </c>
      <c r="AJ318" s="18" t="str">
        <f>_xlfn.XLOOKUP(B318,'[3]Cells Huawei 27042026 15h'!$B:$B,'[3]Cells Huawei 27042026 15h'!$T:$T,"")</f>
        <v/>
      </c>
      <c r="AK318" s="18" t="str">
        <f>_xlfn.XLOOKUP(B318,'[4]cells down 27042026 11h28'!$B:$B,'[4]cells down 27042026 11h28'!$R:$R,"")</f>
        <v/>
      </c>
      <c r="AL318" s="18" t="str">
        <f>_xlfn.XLOOKUP(B318,'[4]cells down 27042026 18h01'!$B:$B,'[4]cells down 27042026 18h01'!$R:$R,"")</f>
        <v/>
      </c>
      <c r="AM318" s="18" t="str">
        <f>_xlfn.XLOOKUP(B318,'[5]cell downs 27042026 11h'!$B:$B,'[5]cell downs 27042026 11h'!$R:$R,"")</f>
        <v/>
      </c>
      <c r="AN318" s="18" t="str">
        <f>_xlfn.XLOOKUP(B318,'[5]cell downs 27042026 17h40'!$B:$B,'[5]cell downs 27042026 17h40'!$R:$R,"")</f>
        <v/>
      </c>
      <c r="AO318" s="18" t="str">
        <f>_xlfn.XLOOKUP(B318,'[6]ALL SITES DOWN'!$D:$D,'[6]ALL SITES DOWN'!$J:$J,"")</f>
        <v/>
      </c>
      <c r="AP318" s="18" t="str">
        <f>_xlfn.XLOOKUP(B318,'[7]ALL SITES DOWN'!$D:$D,'[7]ALL SITES DOWN'!$J:$J,"")</f>
        <v/>
      </c>
      <c r="AQ318" s="9" t="str">
        <f>_xlfn.XLOOKUP(B318,[8]sheet1!$AC:$AC,[8]sheet1!$AF:$AF,"")</f>
        <v/>
      </c>
      <c r="AR318" s="14"/>
      <c r="AS318" s="14" t="s">
        <v>5465</v>
      </c>
      <c r="AT318" s="14" t="str">
        <f>_xlfn.XLOOKUP(B318,'[9]cell downs 18042026 17h'!$B:$B,'[9]cell downs 18042026 17h'!$B:$B,"")</f>
        <v/>
      </c>
      <c r="AU318" s="14" t="str">
        <f>_xlfn.XLOOKUP(B318,'[10]Cells Huawei 19042026 15h'!$B:$B,'[10]Cells Huawei 19042026 15h'!$B:$B,"")</f>
        <v/>
      </c>
      <c r="AV318" s="9" t="str">
        <f>_xlfn.XLOOKUP(B318,'[11]cells down 19042026 9H40'!$B:$B,'[11]cells down 19042026 9H40'!$B:$B,"")</f>
        <v/>
      </c>
    </row>
    <row r="319" spans="1:48" hidden="1" x14ac:dyDescent="0.3">
      <c r="A319" s="1" t="s">
        <v>3825</v>
      </c>
      <c r="B319" s="8" t="s">
        <v>3826</v>
      </c>
      <c r="C319" s="3" t="str">
        <f>_xlfn.XLOOKUP(B319,'[1]daily break down'!$D:$D,'[1]daily break down'!$E:$E,"")</f>
        <v>NORD</v>
      </c>
      <c r="D319" s="1" t="s">
        <v>11</v>
      </c>
      <c r="E319" s="1" t="s">
        <v>154</v>
      </c>
      <c r="F319" s="3" t="s">
        <v>23</v>
      </c>
      <c r="G319" s="1" t="s">
        <v>3827</v>
      </c>
      <c r="H319" s="27" t="str">
        <f>_xlfn.XLOOKUP(B319,[2]CALCULATION!$B:$B,[2]CALCULATION!$H:$H,"")</f>
        <v>HUAWEI</v>
      </c>
      <c r="I319" s="26">
        <v>0.13750845382712246</v>
      </c>
      <c r="J319" s="26">
        <v>6.5276386641669029E-2</v>
      </c>
      <c r="K319" s="26">
        <v>0.26957720876743912</v>
      </c>
      <c r="L319" s="26">
        <v>0.43014641885895449</v>
      </c>
      <c r="M319" s="26">
        <v>0.32301110340635725</v>
      </c>
      <c r="N319" s="26">
        <v>7.2232067185453427E-2</v>
      </c>
      <c r="O319" s="26">
        <v>0.87250986636532524</v>
      </c>
      <c r="P319" s="114" t="s">
        <v>6364</v>
      </c>
      <c r="Q319" s="42" t="s">
        <v>5538</v>
      </c>
      <c r="R319" s="42"/>
      <c r="S319" s="41" t="str" cm="1">
        <f t="array" ref="S319">IFERROR(_xlfn.IFS(
U319="MPR ISSUE","PDH",
U319="BSS Hardware Issue","BSS",
U319="Sites strategiques, MLL, Pylone, etc.","ENVTECH",
U319="AKTIVCO DEFAUT GE &amp; POWER Cabinet","AKTIVCO",
U319="AKTIVCO Coupure ENEO &amp; Baisse de tension","AKTIVCO GRID ONLY",
U319="Coupure ENEO &amp; Baisse de tension","IHS GRID ONLY",
U319="Defaut GE &amp; POWER Cabinet","IHS",
U319="Sharing","Partners",
U319="Sites strategiques &amp; DataCenter","SST &amp; DC",
U319="Exclu","Exclu",
U319="SAT","SAT",
U319="SPARE-ISSUE","SPARE-ISSUE",
U319="Fiber CAmtel","TRANS_FO_CAMTEL",
U319="Fiber AOF","Fiber AOF",
U319="Projet OCM (HUAWEI)","TRAVAUX-HUAWEI",
U319="Projet OCM (NOKIA)","TRAVAUX-NOKIA",
U319="ACCESS-ISSUE","ACCESS-ISSUE",
U319="Projet OCM (ZTE, NOKIA, autres projets)","TRAVAUX OCM",
U319="No root CAuse","No root cause",
U319="ODU HS","PDH",
U319="IP &amp; VLAN","PDH",
U319="Warehouse HUAWEI","SPARE-ISSUE",
U319="SPARE-HS","SPARE-ISSUE",
U319="Power Telco","BSS",U319="no impacts","no impacts"
),"")</f>
        <v>IHS</v>
      </c>
      <c r="T319" s="41" t="str" cm="1">
        <f t="array" ref="T319">IFERROR(_xlfn.IFS(
U319="MPR ISSUE","TX ISSUE",
U319="BSS Hardware Issue","RAN ISSUE",
U319="Sites strategiques, MLL, Pylone, etc.","ENVTECH",
U319="AKTIVCO DEFAUT GE &amp; POWER Cabinet","POWER ISSUE",
U319="AKTIVCO Coupure ENEO &amp; Baisse de tension","POWER ISSUE",
U319="Coupure ENEO &amp; Baisse de tension","POWER ISSUE",
U319="Defaut GE &amp; POWER Cabinet","POWER ISSUE",
U319="Sharing","POWER ISSUE",
U319="Sites strategiques &amp; DataCenter","POWER ISSUE",
U319="Exclu","Exclu",
U319="SAT","TX ISSUE",
U319="SPARE-ISSUE","SPARE-ISSUE",
U319="Fiber CAmtel","TX ISSUE",
U319="Fiber AOF","TX ISSUE",
U319="Projet OCM (HUAWEI)","TRAVAUX-HUAWEI",
U319="Projet OCM (NOKIA)","TRAVAUX -NOKIA",
U319="ACCESS-ISSUE","ACCESS-ISSUE",
U319="Projet OCM (ZTE, NOKIA, autres projets)","TRAVAUX OCM",
U319="No root CAuse","No root cause",
U319="ODU HS","TX ISSUE",
U319="IP &amp; VLAN","TX ISSUE",
U319="Warehouse HUAWEI","SPARE-ISSUE",
U319="SPARE-HS","SPARE-ISSUE",
U319="Power Telco","RAN ISSUE",U319="no impacts","no impacts"
),"")</f>
        <v>POWER ISSUE</v>
      </c>
      <c r="U319" s="68" t="s">
        <v>5329</v>
      </c>
      <c r="V319" s="41" t="str" cm="1">
        <f t="array" ref="V319">IFERROR(_xlfn.IFS(
U319="MPR ISSUE","ACTIVE",
U319="BSS Hardware Issue","ACTIVE",
U319="Sites strategiques, MLL, Pylone, etc.","PASSIVE",
U319="AKTIVCO DEFAUT GE &amp; POWER Cabinet","PASSIVE",
U319="AKTIVCO Coupure ENEO &amp; Baisse de tension","PASSIVE",
U319="Coupure ENEO &amp; Baisse de tension","PASSIVE",
U319="Defaut GE &amp; POWER Cabinet","PASSIVE",
U319="Sharing","PASSIVE",
U319="Sites strategiques &amp; DataCenter","PASSIVE",
U319="Exclu","Exclu",
U319="SAT","ACTIVE",
U319="SPARE-ISSUE","SPARE-ISSUE",
U319="Fiber CAmtel","ACTIVE",
U319="Fiber AOF","ACTIVE",
U319="Projet OCM (HUAWEI)","PLANNED WORKS",
U319="Projet OCM (NOKIA)","PLANNED WORKS",
U319="ACCESS-ISSUE","ACCESS-ISSUE",
U319="Projet OCM (ZTE, NOKIA, autres projets)","PLANNED WORKS",
U319="No root CAuse","No root cause",
U319="ODU HS","ACTIVE",
U319="IP &amp; VLAN","ACTIVE",
U319="Warehouse HUAWEI","SPARE-ISSUE",
U319="SPARE-HS","SPARE-ISSUE",
U319="Power Telco","ACTIVE", U319="no impacts","no impacts"
),"")</f>
        <v>PASSIVE</v>
      </c>
      <c r="W319" s="113"/>
      <c r="X319" s="113"/>
      <c r="Y319" s="113"/>
      <c r="Z319" s="113"/>
      <c r="AA319" s="113"/>
      <c r="AB319" s="17" t="s">
        <v>6046</v>
      </c>
      <c r="AC319" s="17" t="str">
        <f>_xlfn.XLOOKUP(B319,'INCIDENT-04-27-2026'!E:E,'INCIDENT-04-27-2026'!F:F,"")</f>
        <v>(04/27/2026 incident ) :impacted by EXN_011_N_Kaele  , probleme d'energie , chute de tenssion  U=46v  || Action RCA attendu</v>
      </c>
      <c r="AD319" s="9" t="s">
        <v>6046</v>
      </c>
      <c r="AE319" s="7" t="s">
        <v>5465</v>
      </c>
      <c r="AF319" s="6" t="str">
        <f>_xlfn.XLOOKUP(B319,'[13]Input_27-04'!$B:$B,'[13]Input_27-04'!$M:$M,"")</f>
        <v/>
      </c>
      <c r="AG319" s="7"/>
      <c r="AH319" s="3"/>
      <c r="AI319" s="18" t="str">
        <f>_xlfn.XLOOKUP(B319,'[3]Cells Huawei 27042026 10h'!$B:$B,'[3]Cells Huawei 27042026 10h'!$T:$T,"")</f>
        <v/>
      </c>
      <c r="AJ319" s="18" t="str">
        <f>_xlfn.XLOOKUP(B319,'[3]Cells Huawei 27042026 15h'!$B:$B,'[3]Cells Huawei 27042026 15h'!$T:$T,"")</f>
        <v/>
      </c>
      <c r="AK319" s="18" t="str">
        <f>_xlfn.XLOOKUP(B319,'[4]cells down 27042026 11h28'!$B:$B,'[4]cells down 27042026 11h28'!$R:$R,"")</f>
        <v/>
      </c>
      <c r="AL319" s="18" t="str">
        <f>_xlfn.XLOOKUP(B319,'[4]cells down 27042026 18h01'!$B:$B,'[4]cells down 27042026 18h01'!$R:$R,"")</f>
        <v/>
      </c>
      <c r="AM319" s="18" t="str">
        <f>_xlfn.XLOOKUP(B319,'[5]cell downs 27042026 11h'!$B:$B,'[5]cell downs 27042026 11h'!$R:$R,"")</f>
        <v/>
      </c>
      <c r="AN319" s="18" t="str">
        <f>_xlfn.XLOOKUP(B319,'[5]cell downs 27042026 17h40'!$B:$B,'[5]cell downs 27042026 17h40'!$R:$R,"")</f>
        <v/>
      </c>
      <c r="AO319" s="18" t="str">
        <f>_xlfn.XLOOKUP(B319,'[6]ALL SITES DOWN'!$D:$D,'[6]ALL SITES DOWN'!$J:$J,"")</f>
        <v/>
      </c>
      <c r="AP319" s="18" t="str">
        <f>_xlfn.XLOOKUP(B319,'[7]ALL SITES DOWN'!$D:$D,'[7]ALL SITES DOWN'!$J:$J,"")</f>
        <v/>
      </c>
      <c r="AQ319" s="9" t="str">
        <f>_xlfn.XLOOKUP(B319,[8]sheet1!$AC:$AC,[8]sheet1!$AF:$AF,"")</f>
        <v/>
      </c>
      <c r="AR319" s="14"/>
      <c r="AS319" s="14" t="s">
        <v>5465</v>
      </c>
      <c r="AT319" s="14" t="str">
        <f>_xlfn.XLOOKUP(B319,'[9]cell downs 18042026 17h'!$B:$B,'[9]cell downs 18042026 17h'!$B:$B,"")</f>
        <v/>
      </c>
      <c r="AU319" s="14" t="str">
        <f>_xlfn.XLOOKUP(B319,'[10]Cells Huawei 19042026 15h'!$B:$B,'[10]Cells Huawei 19042026 15h'!$B:$B,"")</f>
        <v/>
      </c>
      <c r="AV319" s="9" t="str">
        <f>_xlfn.XLOOKUP(B319,'[11]cells down 19042026 9H40'!$B:$B,'[11]cells down 19042026 9H40'!$B:$B,"")</f>
        <v/>
      </c>
    </row>
    <row r="320" spans="1:48" hidden="1" x14ac:dyDescent="0.3">
      <c r="A320" s="1" t="s">
        <v>403</v>
      </c>
      <c r="B320" s="1" t="s">
        <v>404</v>
      </c>
      <c r="C320" s="3" t="str">
        <f>_xlfn.XLOOKUP(B320,'[1]daily break down'!$D:$D,'[1]daily break down'!$E:$E,"")</f>
        <v>LITTORAL</v>
      </c>
      <c r="D320" s="1" t="s">
        <v>11</v>
      </c>
      <c r="E320" s="1" t="s">
        <v>12</v>
      </c>
      <c r="F320" s="3" t="s">
        <v>31</v>
      </c>
      <c r="G320" s="1" t="s">
        <v>354</v>
      </c>
      <c r="H320" s="29" t="str">
        <f>_xlfn.XLOOKUP(B320,[2]CALCULATION!$B:$B,[2]CALCULATION!$H:$H,"")</f>
        <v>ZTE</v>
      </c>
      <c r="I320" s="26">
        <v>8.1471172806214014</v>
      </c>
      <c r="J320" s="26">
        <v>23.779313734722475</v>
      </c>
      <c r="K320" s="26">
        <v>16.252001095787215</v>
      </c>
      <c r="L320" s="26">
        <v>3.3222113784946039</v>
      </c>
      <c r="M320" s="26">
        <v>1.7809039103052511</v>
      </c>
      <c r="N320" s="26">
        <v>0.81782751624418881</v>
      </c>
      <c r="O320" s="26">
        <v>0.86389552353802224</v>
      </c>
      <c r="P320" s="114" t="s">
        <v>6364</v>
      </c>
      <c r="Q320" s="42" t="s">
        <v>5538</v>
      </c>
      <c r="R320" s="42"/>
      <c r="S320" s="41" t="str" cm="1">
        <f t="array" ref="S320">IFERROR(_xlfn.IFS(
U320="MPR ISSUE","PDH",
U320="BSS Hardware Issue","BSS",
U320="Sites strategiques, MLL, Pylone, etc.","ENVTECH",
U320="AKTIVCO DEFAUT GE &amp; POWER Cabinet","AKTIVCO",
U320="AKTIVCO Coupure ENEO &amp; Baisse de tension","AKTIVCO GRID ONLY",
U320="Coupure ENEO &amp; Baisse de tension","IHS GRID ONLY",
U320="Defaut GE &amp; POWER Cabinet","IHS",
U320="Sharing","Partners",
U320="Sites strategiques &amp; DataCenter","SST &amp; DC",
U320="Exclu","Exclu",
U320="SAT","SAT",
U320="SPARE-ISSUE","SPARE-ISSUE",
U320="Fiber CAmtel","TRANS_FO_CAMTEL",
U320="Fiber AOF","Fiber AOF",
U320="Projet OCM (HUAWEI)","TRAVAUX-HUAWEI",
U320="Projet OCM (NOKIA)","TRAVAUX-NOKIA",
U320="ACCESS-ISSUE","ACCESS-ISSUE",
U320="Projet OCM (ZTE, NOKIA, autres projets)","TRAVAUX OCM",
U320="No root CAuse","No root cause",
U320="ODU HS","PDH",
U320="IP &amp; VLAN","PDH",
U320="Warehouse HUAWEI","SPARE-ISSUE",
U320="SPARE-HS","SPARE-ISSUE",
U320="Power Telco","BSS",U320="no impacts","no impacts"
),"")</f>
        <v>No root cause</v>
      </c>
      <c r="T320" s="41" t="str" cm="1">
        <f t="array" ref="T320">IFERROR(_xlfn.IFS(
U320="MPR ISSUE","TX ISSUE",
U320="BSS Hardware Issue","RAN ISSUE",
U320="Sites strategiques, MLL, Pylone, etc.","ENVTECH",
U320="AKTIVCO DEFAUT GE &amp; POWER Cabinet","POWER ISSUE",
U320="AKTIVCO Coupure ENEO &amp; Baisse de tension","POWER ISSUE",
U320="Coupure ENEO &amp; Baisse de tension","POWER ISSUE",
U320="Defaut GE &amp; POWER Cabinet","POWER ISSUE",
U320="Sharing","POWER ISSUE",
U320="Sites strategiques &amp; DataCenter","POWER ISSUE",
U320="Exclu","Exclu",
U320="SAT","TX ISSUE",
U320="SPARE-ISSUE","SPARE-ISSUE",
U320="Fiber CAmtel","TX ISSUE",
U320="Fiber AOF","TX ISSUE",
U320="Projet OCM (HUAWEI)","TRAVAUX-HUAWEI",
U320="Projet OCM (NOKIA)","TRAVAUX -NOKIA",
U320="ACCESS-ISSUE","ACCESS-ISSUE",
U320="Projet OCM (ZTE, NOKIA, autres projets)","TRAVAUX OCM",
U320="No root CAuse","No root cause",
U320="ODU HS","TX ISSUE",
U320="IP &amp; VLAN","TX ISSUE",
U320="Warehouse HUAWEI","SPARE-ISSUE",
U320="SPARE-HS","SPARE-ISSUE",
U320="Power Telco","RAN ISSUE",U320="no impacts","no impacts"
),"")</f>
        <v>No root cause</v>
      </c>
      <c r="U320" s="68" t="s">
        <v>5691</v>
      </c>
      <c r="V320" s="41" t="str" cm="1">
        <f t="array" ref="V320">IFERROR(_xlfn.IFS(
U320="MPR ISSUE","ACTIVE",
U320="BSS Hardware Issue","ACTIVE",
U320="Sites strategiques, MLL, Pylone, etc.","PASSIVE",
U320="AKTIVCO DEFAUT GE &amp; POWER Cabinet","PASSIVE",
U320="AKTIVCO Coupure ENEO &amp; Baisse de tension","PASSIVE",
U320="Coupure ENEO &amp; Baisse de tension","PASSIVE",
U320="Defaut GE &amp; POWER Cabinet","PASSIVE",
U320="Sharing","PASSIVE",
U320="Sites strategiques &amp; DataCenter","PASSIVE",
U320="Exclu","Exclu",
U320="SAT","ACTIVE",
U320="SPARE-ISSUE","SPARE-ISSUE",
U320="Fiber CAmtel","ACTIVE",
U320="Fiber AOF","ACTIVE",
U320="Projet OCM (HUAWEI)","PLANNED WORKS",
U320="Projet OCM (NOKIA)","PLANNED WORKS",
U320="ACCESS-ISSUE","ACCESS-ISSUE",
U320="Projet OCM (ZTE, NOKIA, autres projets)","PLANNED WORKS",
U320="No root CAuse","No root cause",
U320="ODU HS","ACTIVE",
U320="IP &amp; VLAN","ACTIVE",
U320="Warehouse HUAWEI","SPARE-ISSUE",
U320="SPARE-HS","SPARE-ISSUE",
U320="Power Telco","ACTIVE", U320="no impacts","no impacts"
),"")</f>
        <v>No root cause</v>
      </c>
      <c r="W320" s="113"/>
      <c r="X320" s="113"/>
      <c r="Y320" s="113"/>
      <c r="Z320" s="113"/>
      <c r="AA320" s="113"/>
      <c r="AB320" s="17" t="s">
        <v>5465</v>
      </c>
      <c r="AC320" s="17" t="str">
        <f>_xlfn.XLOOKUP(B320,'INCIDENT-04-27-2026'!E:E,'INCIDENT-04-27-2026'!F:F,"")</f>
        <v/>
      </c>
      <c r="AD320" s="9"/>
      <c r="AE320" s="7" t="s">
        <v>5465</v>
      </c>
      <c r="AF320" s="6" t="str">
        <f>_xlfn.XLOOKUP(B320,'[13]Input_27-04'!$B:$B,'[13]Input_27-04'!$M:$M,"")</f>
        <v/>
      </c>
      <c r="AG320" s="7"/>
      <c r="AH320" s="3"/>
      <c r="AI320" s="18" t="str">
        <f>_xlfn.XLOOKUP(B320,'[3]Cells Huawei 27042026 10h'!$B:$B,'[3]Cells Huawei 27042026 10h'!$T:$T,"")</f>
        <v/>
      </c>
      <c r="AJ320" s="18" t="str">
        <f>_xlfn.XLOOKUP(B320,'[3]Cells Huawei 27042026 15h'!$B:$B,'[3]Cells Huawei 27042026 15h'!$T:$T,"")</f>
        <v/>
      </c>
      <c r="AK320" s="18" t="str">
        <f>_xlfn.XLOOKUP(B320,'[4]cells down 27042026 11h28'!$B:$B,'[4]cells down 27042026 11h28'!$R:$R,"")</f>
        <v/>
      </c>
      <c r="AL320" s="18" t="str">
        <f>_xlfn.XLOOKUP(B320,'[4]cells down 27042026 18h01'!$B:$B,'[4]cells down 27042026 18h01'!$R:$R,"")</f>
        <v/>
      </c>
      <c r="AM320" s="18" t="str">
        <f>_xlfn.XLOOKUP(B320,'[5]cell downs 27042026 11h'!$B:$B,'[5]cell downs 27042026 11h'!$R:$R,"")</f>
        <v/>
      </c>
      <c r="AN320" s="18" t="str">
        <f>_xlfn.XLOOKUP(B320,'[5]cell downs 27042026 17h40'!$B:$B,'[5]cell downs 27042026 17h40'!$R:$R,"")</f>
        <v/>
      </c>
      <c r="AO320" s="18" t="str">
        <f>_xlfn.XLOOKUP(B320,'[6]ALL SITES DOWN'!$D:$D,'[6]ALL SITES DOWN'!$J:$J,"")</f>
        <v/>
      </c>
      <c r="AP320" s="18" t="str">
        <f>_xlfn.XLOOKUP(B320,'[7]ALL SITES DOWN'!$D:$D,'[7]ALL SITES DOWN'!$J:$J,"")</f>
        <v/>
      </c>
      <c r="AQ320" s="9" t="str">
        <f>_xlfn.XLOOKUP(B320,[8]sheet1!$AC:$AC,[8]sheet1!$AF:$AF,"")</f>
        <v/>
      </c>
      <c r="AR320" s="14"/>
      <c r="AS320" s="14" t="s">
        <v>5465</v>
      </c>
      <c r="AT320" s="14" t="str">
        <f>_xlfn.XLOOKUP(B320,'[9]cell downs 18042026 17h'!$B:$B,'[9]cell downs 18042026 17h'!$B:$B,"")</f>
        <v/>
      </c>
      <c r="AU320" s="14" t="str">
        <f>_xlfn.XLOOKUP(B320,'[10]Cells Huawei 19042026 15h'!$B:$B,'[10]Cells Huawei 19042026 15h'!$B:$B,"")</f>
        <v/>
      </c>
      <c r="AV320" s="9" t="str">
        <f>_xlfn.XLOOKUP(B320,'[11]cells down 19042026 9H40'!$B:$B,'[11]cells down 19042026 9H40'!$B:$B,"")</f>
        <v/>
      </c>
    </row>
    <row r="321" spans="1:48" hidden="1" x14ac:dyDescent="0.3">
      <c r="A321" s="1" t="s">
        <v>1277</v>
      </c>
      <c r="B321" s="8" t="s">
        <v>1396</v>
      </c>
      <c r="C321" s="3" t="str">
        <f>_xlfn.XLOOKUP(B321,'[1]daily break down'!$D:$D,'[1]daily break down'!$E:$E,"")</f>
        <v>LITTORAL</v>
      </c>
      <c r="D321" s="1" t="s">
        <v>21</v>
      </c>
      <c r="E321" s="1" t="s">
        <v>563</v>
      </c>
      <c r="F321" s="3" t="s">
        <v>31</v>
      </c>
      <c r="G321" s="1" t="s">
        <v>1277</v>
      </c>
      <c r="H321" s="28" t="str">
        <f>_xlfn.XLOOKUP(B321,[2]CALCULATION!$B:$B,[2]CALCULATION!$H:$H,"")</f>
        <v>NOKIA</v>
      </c>
      <c r="I321" s="26">
        <v>0.9761495064677127</v>
      </c>
      <c r="J321" s="26">
        <v>0.97704126038358263</v>
      </c>
      <c r="K321" s="26">
        <v>0.44472061273057234</v>
      </c>
      <c r="L321" s="26">
        <v>0.13465484129633923</v>
      </c>
      <c r="M321" s="26">
        <v>5.7490483202209841</v>
      </c>
      <c r="N321" s="26">
        <v>0.48680846267332123</v>
      </c>
      <c r="O321" s="26">
        <v>0.8626649031341227</v>
      </c>
      <c r="P321" s="114" t="s">
        <v>6364</v>
      </c>
      <c r="Q321" s="42" t="s">
        <v>5538</v>
      </c>
      <c r="R321" s="42"/>
      <c r="S321" s="41" t="str" cm="1">
        <f t="array" ref="S321">IFERROR(_xlfn.IFS(
U321="MPR ISSUE","PDH",
U321="BSS Hardware Issue","BSS",
U321="Sites strategiques, MLL, Pylone, etc.","ENVTECH",
U321="AKTIVCO DEFAUT GE &amp; POWER Cabinet","AKTIVCO",
U321="AKTIVCO Coupure ENEO &amp; Baisse de tension","AKTIVCO GRID ONLY",
U321="Coupure ENEO &amp; Baisse de tension","IHS GRID ONLY",
U321="Defaut GE &amp; POWER Cabinet","IHS",
U321="Sharing","Partners",
U321="Sites strategiques &amp; DataCenter","SST &amp; DC",
U321="Exclu","Exclu",
U321="SAT","SAT",
U321="SPARE-ISSUE","SPARE-ISSUE",
U321="Fiber CAmtel","TRANS_FO_CAMTEL",
U321="Fiber AOF","Fiber AOF",
U321="Projet OCM (HUAWEI)","TRAVAUX-HUAWEI",
U321="Projet OCM (NOKIA)","TRAVAUX-NOKIA",
U321="ACCESS-ISSUE","ACCESS-ISSUE",
U321="Projet OCM (ZTE, NOKIA, autres projets)","TRAVAUX OCM",
U321="No root CAuse","No root cause",
U321="ODU HS","PDH",
U321="IP &amp; VLAN","PDH",
U321="Warehouse HUAWEI","SPARE-ISSUE",
U321="SPARE-HS","SPARE-ISSUE",
U321="Power Telco","BSS",U321="no impacts","no impacts"
),"")</f>
        <v>BSS</v>
      </c>
      <c r="T321" s="41" t="str" cm="1">
        <f t="array" ref="T321">IFERROR(_xlfn.IFS(
U321="MPR ISSUE","TX ISSUE",
U321="BSS Hardware Issue","RAN ISSUE",
U321="Sites strategiques, MLL, Pylone, etc.","ENVTECH",
U321="AKTIVCO DEFAUT GE &amp; POWER Cabinet","POWER ISSUE",
U321="AKTIVCO Coupure ENEO &amp; Baisse de tension","POWER ISSUE",
U321="Coupure ENEO &amp; Baisse de tension","POWER ISSUE",
U321="Defaut GE &amp; POWER Cabinet","POWER ISSUE",
U321="Sharing","POWER ISSUE",
U321="Sites strategiques &amp; DataCenter","POWER ISSUE",
U321="Exclu","Exclu",
U321="SAT","TX ISSUE",
U321="SPARE-ISSUE","SPARE-ISSUE",
U321="Fiber CAmtel","TX ISSUE",
U321="Fiber AOF","TX ISSUE",
U321="Projet OCM (HUAWEI)","TRAVAUX-HUAWEI",
U321="Projet OCM (NOKIA)","TRAVAUX -NOKIA",
U321="ACCESS-ISSUE","ACCESS-ISSUE",
U321="Projet OCM (ZTE, NOKIA, autres projets)","TRAVAUX OCM",
U321="No root CAuse","No root cause",
U321="ODU HS","TX ISSUE",
U321="IP &amp; VLAN","TX ISSUE",
U321="Warehouse HUAWEI","SPARE-ISSUE",
U321="SPARE-HS","SPARE-ISSUE",
U321="Power Telco","RAN ISSUE",U321="no impacts","no impacts"
),"")</f>
        <v>RAN ISSUE</v>
      </c>
      <c r="U321" s="68" t="s">
        <v>5319</v>
      </c>
      <c r="V321" s="41" t="str" cm="1">
        <f t="array" ref="V321">IFERROR(_xlfn.IFS(
U321="MPR ISSUE","ACTIVE",
U321="BSS Hardware Issue","ACTIVE",
U321="Sites strategiques, MLL, Pylone, etc.","PASSIVE",
U321="AKTIVCO DEFAUT GE &amp; POWER Cabinet","PASSIVE",
U321="AKTIVCO Coupure ENEO &amp; Baisse de tension","PASSIVE",
U321="Coupure ENEO &amp; Baisse de tension","PASSIVE",
U321="Defaut GE &amp; POWER Cabinet","PASSIVE",
U321="Sharing","PASSIVE",
U321="Sites strategiques &amp; DataCenter","PASSIVE",
U321="Exclu","Exclu",
U321="SAT","ACTIVE",
U321="SPARE-ISSUE","SPARE-ISSUE",
U321="Fiber CAmtel","ACTIVE",
U321="Fiber AOF","ACTIVE",
U321="Projet OCM (HUAWEI)","PLANNED WORKS",
U321="Projet OCM (NOKIA)","PLANNED WORKS",
U321="ACCESS-ISSUE","ACCESS-ISSUE",
U321="Projet OCM (ZTE, NOKIA, autres projets)","PLANNED WORKS",
U321="No root CAuse","No root cause",
U321="ODU HS","ACTIVE",
U321="IP &amp; VLAN","ACTIVE",
U321="Warehouse HUAWEI","SPARE-ISSUE",
U321="SPARE-HS","SPARE-ISSUE",
U321="Power Telco","ACTIVE", U321="no impacts","no impacts"
),"")</f>
        <v>ACTIVE</v>
      </c>
      <c r="W321" s="113"/>
      <c r="X321" s="113"/>
      <c r="Y321" s="113"/>
      <c r="Z321" s="113"/>
      <c r="AA321" s="113"/>
      <c r="AB321" s="17" t="s">
        <v>6291</v>
      </c>
      <c r="AC321" s="17" t="str">
        <f>_xlfn.XLOOKUP(B321,'INCIDENT-04-27-2026'!E:E,'INCIDENT-04-27-2026'!F:F,"")</f>
        <v/>
      </c>
      <c r="AD321" s="9"/>
      <c r="AE321" s="7" t="s">
        <v>5465</v>
      </c>
      <c r="AF321" s="6" t="str">
        <f>_xlfn.XLOOKUP(B321,'[13]Input_27-04'!$B:$B,'[13]Input_27-04'!$M:$M,"")</f>
        <v>No power issue</v>
      </c>
      <c r="AG321" s="7"/>
      <c r="AH321" s="3"/>
      <c r="AI321" s="18" t="str">
        <f>_xlfn.XLOOKUP(B321,'[3]Cells Huawei 27042026 10h'!$B:$B,'[3]Cells Huawei 27042026 10h'!$T:$T,"")</f>
        <v/>
      </c>
      <c r="AJ321" s="18" t="str">
        <f>_xlfn.XLOOKUP(B321,'[3]Cells Huawei 27042026 15h'!$B:$B,'[3]Cells Huawei 27042026 15h'!$T:$T,"")</f>
        <v/>
      </c>
      <c r="AK321" s="18" t="str">
        <f>_xlfn.XLOOKUP(B321,'[4]cells down 27042026 11h28'!$B:$B,'[4]cells down 27042026 11h28'!$R:$R,"")</f>
        <v/>
      </c>
      <c r="AL321" s="18" t="str">
        <f>_xlfn.XLOOKUP(B321,'[4]cells down 27042026 18h01'!$B:$B,'[4]cells down 27042026 18h01'!$R:$R,"")</f>
        <v/>
      </c>
      <c r="AM321" s="18" t="str">
        <f>_xlfn.XLOOKUP(B321,'[5]cell downs 27042026 11h'!$B:$B,'[5]cell downs 27042026 11h'!$R:$R,"")</f>
        <v xml:space="preserve">(04/27/2026 cell nokia):-27/04/2026 : Intervention plan for 29/04/2026 
24/04/2026 : Check and clean FRGU ant 5  || FME charlie activer ||Attende du Work Permis </v>
      </c>
      <c r="AN321" s="18" t="str">
        <f>_xlfn.XLOOKUP(B321,'[5]cell downs 27042026 17h40'!$B:$B,'[5]cell downs 27042026 17h40'!$R:$R,"")</f>
        <v xml:space="preserve">(04/27/2026 cell nokia):-27/04/2026 : Intervention plan for 29/04/2026 
24/04/2026 : Check and clean FRGU ant 5  || FME charlie activer ||Attende du Work Permis </v>
      </c>
      <c r="AO321" s="18" t="str">
        <f>_xlfn.XLOOKUP(B321,'[6]ALL SITES DOWN'!$D:$D,'[6]ALL SITES DOWN'!$J:$J,"")</f>
        <v/>
      </c>
      <c r="AP321" s="18" t="str">
        <f>_xlfn.XLOOKUP(B321,'[7]ALL SITES DOWN'!$D:$D,'[7]ALL SITES DOWN'!$J:$J,"")</f>
        <v>(04/27/2026 ocm ran 11h):-power status check ongoing</v>
      </c>
      <c r="AQ321" s="9" t="str">
        <f>_xlfn.XLOOKUP(B321,[8]sheet1!$AC:$AC,[8]sheet1!$AF:$AF,"")</f>
        <v/>
      </c>
      <c r="AR321" s="14"/>
      <c r="AS321" s="14" t="s">
        <v>5465</v>
      </c>
      <c r="AT321" s="14" t="str">
        <f>_xlfn.XLOOKUP(B321,'[9]cell downs 18042026 17h'!$B:$B,'[9]cell downs 18042026 17h'!$B:$B,"")</f>
        <v/>
      </c>
      <c r="AU321" s="14" t="str">
        <f>_xlfn.XLOOKUP(B321,'[10]Cells Huawei 19042026 15h'!$B:$B,'[10]Cells Huawei 19042026 15h'!$B:$B,"")</f>
        <v/>
      </c>
      <c r="AV321" s="9" t="str">
        <f>_xlfn.XLOOKUP(B321,'[11]cells down 19042026 9H40'!$B:$B,'[11]cells down 19042026 9H40'!$B:$B,"")</f>
        <v/>
      </c>
    </row>
    <row r="322" spans="1:48" hidden="1" x14ac:dyDescent="0.3">
      <c r="A322" s="1" t="s">
        <v>2434</v>
      </c>
      <c r="B322" s="8" t="s">
        <v>2435</v>
      </c>
      <c r="C322" s="3" t="str">
        <f>_xlfn.XLOOKUP(B322,'[1]daily break down'!$D:$D,'[1]daily break down'!$E:$E,"")</f>
        <v>LITTORAL</v>
      </c>
      <c r="D322" s="1" t="s">
        <v>11</v>
      </c>
      <c r="E322" s="54" t="s">
        <v>12</v>
      </c>
      <c r="F322" s="3" t="s">
        <v>31</v>
      </c>
      <c r="G322" s="1" t="s">
        <v>2434</v>
      </c>
      <c r="H322" s="28" t="str">
        <f>_xlfn.XLOOKUP(B322,[2]CALCULATION!$B:$B,[2]CALCULATION!$H:$H,"")</f>
        <v>NOKIA</v>
      </c>
      <c r="I322" s="26">
        <v>1.2742464835497509</v>
      </c>
      <c r="J322" s="26">
        <v>1.187441679293902</v>
      </c>
      <c r="K322" s="26">
        <v>2.2685684567378073</v>
      </c>
      <c r="L322" s="26">
        <v>0.22189271209534239</v>
      </c>
      <c r="M322" s="26">
        <v>4.367810679930232E-2</v>
      </c>
      <c r="N322" s="26">
        <v>0</v>
      </c>
      <c r="O322" s="26">
        <v>0.85693984299423831</v>
      </c>
      <c r="P322" s="114" t="s">
        <v>6364</v>
      </c>
      <c r="Q322" s="42" t="s">
        <v>5538</v>
      </c>
      <c r="R322" s="42"/>
      <c r="S322" s="41" t="str" cm="1">
        <f t="array" ref="S322">IFERROR(_xlfn.IFS(
U322="MPR ISSUE","PDH",
U322="BSS Hardware Issue","BSS",
U322="Sites strategiques, MLL, Pylone, etc.","ENVTECH",
U322="AKTIVCO DEFAUT GE &amp; POWER Cabinet","AKTIVCO",
U322="AKTIVCO Coupure ENEO &amp; Baisse de tension","AKTIVCO GRID ONLY",
U322="Coupure ENEO &amp; Baisse de tension","IHS GRID ONLY",
U322="Defaut GE &amp; POWER Cabinet","IHS",
U322="Sharing","Partners",
U322="Sites strategiques &amp; DataCenter","SST &amp; DC",
U322="Exclu","Exclu",
U322="SAT","SAT",
U322="SPARE-ISSUE","SPARE-ISSUE",
U322="Fiber CAmtel","TRANS_FO_CAMTEL",
U322="Fiber AOF","Fiber AOF",
U322="Projet OCM (HUAWEI)","TRAVAUX-HUAWEI",
U322="Projet OCM (NOKIA)","TRAVAUX-NOKIA",
U322="ACCESS-ISSUE","ACCESS-ISSUE",
U322="Projet OCM (ZTE, NOKIA, autres projets)","TRAVAUX OCM",
U322="No root CAuse","No root cause",
U322="ODU HS","PDH",
U322="IP &amp; VLAN","PDH",
U322="Warehouse HUAWEI","SPARE-ISSUE",
U322="SPARE-HS","SPARE-ISSUE",
U322="Power Telco","BSS",U322="no impacts","no impacts"
),"")</f>
        <v>IHS</v>
      </c>
      <c r="T322" s="41" t="str" cm="1">
        <f t="array" ref="T322">IFERROR(_xlfn.IFS(
U322="MPR ISSUE","TX ISSUE",
U322="BSS Hardware Issue","RAN ISSUE",
U322="Sites strategiques, MLL, Pylone, etc.","ENVTECH",
U322="AKTIVCO DEFAUT GE &amp; POWER Cabinet","POWER ISSUE",
U322="AKTIVCO Coupure ENEO &amp; Baisse de tension","POWER ISSUE",
U322="Coupure ENEO &amp; Baisse de tension","POWER ISSUE",
U322="Defaut GE &amp; POWER Cabinet","POWER ISSUE",
U322="Sharing","POWER ISSUE",
U322="Sites strategiques &amp; DataCenter","POWER ISSUE",
U322="Exclu","Exclu",
U322="SAT","TX ISSUE",
U322="SPARE-ISSUE","SPARE-ISSUE",
U322="Fiber CAmtel","TX ISSUE",
U322="Fiber AOF","TX ISSUE",
U322="Projet OCM (HUAWEI)","TRAVAUX-HUAWEI",
U322="Projet OCM (NOKIA)","TRAVAUX -NOKIA",
U322="ACCESS-ISSUE","ACCESS-ISSUE",
U322="Projet OCM (ZTE, NOKIA, autres projets)","TRAVAUX OCM",
U322="No root CAuse","No root cause",
U322="ODU HS","TX ISSUE",
U322="IP &amp; VLAN","TX ISSUE",
U322="Warehouse HUAWEI","SPARE-ISSUE",
U322="SPARE-HS","SPARE-ISSUE",
U322="Power Telco","RAN ISSUE",U322="no impacts","no impacts"
),"")</f>
        <v>POWER ISSUE</v>
      </c>
      <c r="U322" s="68" t="s">
        <v>5329</v>
      </c>
      <c r="V322" s="41" t="str" cm="1">
        <f t="array" ref="V322">IFERROR(_xlfn.IFS(
U322="MPR ISSUE","ACTIVE",
U322="BSS Hardware Issue","ACTIVE",
U322="Sites strategiques, MLL, Pylone, etc.","PASSIVE",
U322="AKTIVCO DEFAUT GE &amp; POWER Cabinet","PASSIVE",
U322="AKTIVCO Coupure ENEO &amp; Baisse de tension","PASSIVE",
U322="Coupure ENEO &amp; Baisse de tension","PASSIVE",
U322="Defaut GE &amp; POWER Cabinet","PASSIVE",
U322="Sharing","PASSIVE",
U322="Sites strategiques &amp; DataCenter","PASSIVE",
U322="Exclu","Exclu",
U322="SAT","ACTIVE",
U322="SPARE-ISSUE","SPARE-ISSUE",
U322="Fiber CAmtel","ACTIVE",
U322="Fiber AOF","ACTIVE",
U322="Projet OCM (HUAWEI)","PLANNED WORKS",
U322="Projet OCM (NOKIA)","PLANNED WORKS",
U322="ACCESS-ISSUE","ACCESS-ISSUE",
U322="Projet OCM (ZTE, NOKIA, autres projets)","PLANNED WORKS",
U322="No root CAuse","No root cause",
U322="ODU HS","ACTIVE",
U322="IP &amp; VLAN","ACTIVE",
U322="Warehouse HUAWEI","SPARE-ISSUE",
U322="SPARE-HS","SPARE-ISSUE",
U322="Power Telco","ACTIVE", U322="no impacts","no impacts"
),"")</f>
        <v>PASSIVE</v>
      </c>
      <c r="W322" s="113"/>
      <c r="X322" s="113"/>
      <c r="Y322" s="113"/>
      <c r="Z322" s="113"/>
      <c r="AA322" s="113"/>
      <c r="AB322" s="17" t="s">
        <v>6292</v>
      </c>
      <c r="AC322" s="17" t="str">
        <f>_xlfn.XLOOKUP(B322,'INCIDENT-04-27-2026'!E:E,'INCIDENT-04-27-2026'!F:F,"")</f>
        <v xml:space="preserve">(04/27/2026 incident ) :impacted by  LIT_138_Z_Sackbayeme(LIT-138) ,defaut , Disjoncteur dans la baie TX  || Action : remplacement </v>
      </c>
      <c r="AD322" s="9" t="s">
        <v>6044</v>
      </c>
      <c r="AE322" s="7" t="s">
        <v>5465</v>
      </c>
      <c r="AF322" s="6" t="str">
        <f>_xlfn.XLOOKUP(B322,'[13]Input_27-04'!$B:$B,'[13]Input_27-04'!$M:$M,"")</f>
        <v/>
      </c>
      <c r="AG322" s="7"/>
      <c r="AH322" s="3"/>
      <c r="AI322" s="18" t="str">
        <f>_xlfn.XLOOKUP(B322,'[3]Cells Huawei 27042026 10h'!$B:$B,'[3]Cells Huawei 27042026 10h'!$T:$T,"")</f>
        <v/>
      </c>
      <c r="AJ322" s="18" t="str">
        <f>_xlfn.XLOOKUP(B322,'[3]Cells Huawei 27042026 15h'!$B:$B,'[3]Cells Huawei 27042026 15h'!$T:$T,"")</f>
        <v/>
      </c>
      <c r="AK322" s="18" t="str">
        <f>_xlfn.XLOOKUP(B322,'[4]cells down 27042026 11h28'!$B:$B,'[4]cells down 27042026 11h28'!$R:$R,"")</f>
        <v/>
      </c>
      <c r="AL322" s="18" t="str">
        <f>_xlfn.XLOOKUP(B322,'[4]cells down 27042026 18h01'!$B:$B,'[4]cells down 27042026 18h01'!$R:$R,"")</f>
        <v/>
      </c>
      <c r="AM322" s="18" t="str">
        <f>_xlfn.XLOOKUP(B322,'[5]cell downs 27042026 11h'!$B:$B,'[5]cell downs 27042026 11h'!$R:$R,"")</f>
        <v/>
      </c>
      <c r="AN322" s="18" t="str">
        <f>_xlfn.XLOOKUP(B322,'[5]cell downs 27042026 17h40'!$B:$B,'[5]cell downs 27042026 17h40'!$R:$R,"")</f>
        <v xml:space="preserve">(04/27/2026 cell nokia):-27/04/2026 : Check and replace FRGU || ETA : 28/04/2026 </v>
      </c>
      <c r="AO322" s="18" t="str">
        <f>_xlfn.XLOOKUP(B322,'[6]ALL SITES DOWN'!$D:$D,'[6]ALL SITES DOWN'!$J:$J,"")</f>
        <v/>
      </c>
      <c r="AP322" s="18" t="str">
        <f>_xlfn.XLOOKUP(B322,'[7]ALL SITES DOWN'!$D:$D,'[7]ALL SITES DOWN'!$J:$J,"")</f>
        <v>(04/27/2026 ocm ran 11h):-power status check ongoing</v>
      </c>
      <c r="AQ322" s="9" t="str">
        <f>_xlfn.XLOOKUP(B322,[8]sheet1!$AC:$AC,[8]sheet1!$AF:$AF,"")</f>
        <v>(04/27/2026 ticket):-INC-20260427-00005633…we check the power issue on site to Sackbayeme…Others Transmission equipement fault</v>
      </c>
      <c r="AR322" s="14"/>
      <c r="AS322" s="14" t="s">
        <v>5465</v>
      </c>
      <c r="AT322" s="14" t="str">
        <f>_xlfn.XLOOKUP(B322,'[9]cell downs 18042026 17h'!$B:$B,'[9]cell downs 18042026 17h'!$B:$B,"")</f>
        <v/>
      </c>
      <c r="AU322" s="14" t="str">
        <f>_xlfn.XLOOKUP(B322,'[10]Cells Huawei 19042026 15h'!$B:$B,'[10]Cells Huawei 19042026 15h'!$B:$B,"")</f>
        <v/>
      </c>
      <c r="AV322" s="9" t="str">
        <f>_xlfn.XLOOKUP(B322,'[11]cells down 19042026 9H40'!$B:$B,'[11]cells down 19042026 9H40'!$B:$B,"")</f>
        <v/>
      </c>
    </row>
    <row r="323" spans="1:48" hidden="1" x14ac:dyDescent="0.3">
      <c r="A323" s="1" t="s">
        <v>3760</v>
      </c>
      <c r="B323" s="8" t="s">
        <v>3761</v>
      </c>
      <c r="C323" s="3" t="str">
        <f>_xlfn.XLOOKUP(B323,'[1]daily break down'!$D:$D,'[1]daily break down'!$E:$E,"")</f>
        <v>Garoua</v>
      </c>
      <c r="D323" s="1" t="s">
        <v>11</v>
      </c>
      <c r="E323" s="1" t="s">
        <v>12</v>
      </c>
      <c r="F323" s="3" t="s">
        <v>23</v>
      </c>
      <c r="G323" s="1" t="s">
        <v>24</v>
      </c>
      <c r="H323" s="27" t="str">
        <f>_xlfn.XLOOKUP(B323,[2]CALCULATION!$B:$B,[2]CALCULATION!$H:$H,"")</f>
        <v>Huawei</v>
      </c>
      <c r="I323" s="26">
        <v>0.17674562612539343</v>
      </c>
      <c r="J323" s="26">
        <v>0</v>
      </c>
      <c r="K323" s="26">
        <v>0.43392745546224243</v>
      </c>
      <c r="L323" s="26">
        <v>0</v>
      </c>
      <c r="M323" s="26">
        <v>8.4460331932209574</v>
      </c>
      <c r="N323" s="26">
        <v>6.325977433632108</v>
      </c>
      <c r="O323" s="26">
        <v>0.85599458384341665</v>
      </c>
      <c r="P323" s="114" t="s">
        <v>6364</v>
      </c>
      <c r="Q323" s="42" t="s">
        <v>5538</v>
      </c>
      <c r="R323" s="42"/>
      <c r="S323" s="41" t="str" cm="1">
        <f t="array" ref="S323">IFERROR(_xlfn.IFS(
U323="MPR ISSUE","PDH",
U323="BSS Hardware Issue","BSS",
U323="Sites strategiques, MLL, Pylone, etc.","ENVTECH",
U323="AKTIVCO DEFAUT GE &amp; POWER Cabinet","AKTIVCO",
U323="AKTIVCO Coupure ENEO &amp; Baisse de tension","AKTIVCO GRID ONLY",
U323="Coupure ENEO &amp; Baisse de tension","IHS GRID ONLY",
U323="Defaut GE &amp; POWER Cabinet","IHS",
U323="Sharing","Partners",
U323="Sites strategiques &amp; DataCenter","SST &amp; DC",
U323="Exclu","Exclu",
U323="SAT","SAT",
U323="SPARE-ISSUE","SPARE-ISSUE",
U323="Fiber CAmtel","TRANS_FO_CAMTEL",
U323="Fiber AOF","Fiber AOF",
U323="Projet OCM (HUAWEI)","TRAVAUX-HUAWEI",
U323="Projet OCM (NOKIA)","TRAVAUX-NOKIA",
U323="ACCESS-ISSUE","ACCESS-ISSUE",
U323="Projet OCM (ZTE, NOKIA, autres projets)","TRAVAUX OCM",
U323="No root CAuse","No root cause",
U323="ODU HS","PDH",
U323="IP &amp; VLAN","PDH",
U323="Warehouse HUAWEI","SPARE-ISSUE",
U323="SPARE-HS","SPARE-ISSUE",
U323="Power Telco","BSS",U323="no impacts","no impacts"
),"")</f>
        <v>No root cause</v>
      </c>
      <c r="T323" s="41" t="str" cm="1">
        <f t="array" ref="T323">IFERROR(_xlfn.IFS(
U323="MPR ISSUE","TX ISSUE",
U323="BSS Hardware Issue","RAN ISSUE",
U323="Sites strategiques, MLL, Pylone, etc.","ENVTECH",
U323="AKTIVCO DEFAUT GE &amp; POWER Cabinet","POWER ISSUE",
U323="AKTIVCO Coupure ENEO &amp; Baisse de tension","POWER ISSUE",
U323="Coupure ENEO &amp; Baisse de tension","POWER ISSUE",
U323="Defaut GE &amp; POWER Cabinet","POWER ISSUE",
U323="Sharing","POWER ISSUE",
U323="Sites strategiques &amp; DataCenter","POWER ISSUE",
U323="Exclu","Exclu",
U323="SAT","TX ISSUE",
U323="SPARE-ISSUE","SPARE-ISSUE",
U323="Fiber CAmtel","TX ISSUE",
U323="Fiber AOF","TX ISSUE",
U323="Projet OCM (HUAWEI)","TRAVAUX-HUAWEI",
U323="Projet OCM (NOKIA)","TRAVAUX -NOKIA",
U323="ACCESS-ISSUE","ACCESS-ISSUE",
U323="Projet OCM (ZTE, NOKIA, autres projets)","TRAVAUX OCM",
U323="No root CAuse","No root cause",
U323="ODU HS","TX ISSUE",
U323="IP &amp; VLAN","TX ISSUE",
U323="Warehouse HUAWEI","SPARE-ISSUE",
U323="SPARE-HS","SPARE-ISSUE",
U323="Power Telco","RAN ISSUE",U323="no impacts","no impacts"
),"")</f>
        <v>No root cause</v>
      </c>
      <c r="U323" s="68" t="s">
        <v>5691</v>
      </c>
      <c r="V323" s="41" t="str" cm="1">
        <f t="array" ref="V323">IFERROR(_xlfn.IFS(
U323="MPR ISSUE","ACTIVE",
U323="BSS Hardware Issue","ACTIVE",
U323="Sites strategiques, MLL, Pylone, etc.","PASSIVE",
U323="AKTIVCO DEFAUT GE &amp; POWER Cabinet","PASSIVE",
U323="AKTIVCO Coupure ENEO &amp; Baisse de tension","PASSIVE",
U323="Coupure ENEO &amp; Baisse de tension","PASSIVE",
U323="Defaut GE &amp; POWER Cabinet","PASSIVE",
U323="Sharing","PASSIVE",
U323="Sites strategiques &amp; DataCenter","PASSIVE",
U323="Exclu","Exclu",
U323="SAT","ACTIVE",
U323="SPARE-ISSUE","SPARE-ISSUE",
U323="Fiber CAmtel","ACTIVE",
U323="Fiber AOF","ACTIVE",
U323="Projet OCM (HUAWEI)","PLANNED WORKS",
U323="Projet OCM (NOKIA)","PLANNED WORKS",
U323="ACCESS-ISSUE","ACCESS-ISSUE",
U323="Projet OCM (ZTE, NOKIA, autres projets)","PLANNED WORKS",
U323="No root CAuse","No root cause",
U323="ODU HS","ACTIVE",
U323="IP &amp; VLAN","ACTIVE",
U323="Warehouse HUAWEI","SPARE-ISSUE",
U323="SPARE-HS","SPARE-ISSUE",
U323="Power Telco","ACTIVE", U323="no impacts","no impacts"
),"")</f>
        <v>No root cause</v>
      </c>
      <c r="W323" s="113"/>
      <c r="X323" s="113"/>
      <c r="Y323" s="113"/>
      <c r="Z323" s="113"/>
      <c r="AA323" s="113"/>
      <c r="AB323" s="17" t="s">
        <v>5465</v>
      </c>
      <c r="AC323" s="17" t="str">
        <f>_xlfn.XLOOKUP(B323,'INCIDENT-04-27-2026'!E:E,'INCIDENT-04-27-2026'!F:F,"")</f>
        <v/>
      </c>
      <c r="AD323" s="9"/>
      <c r="AE323" s="7" t="s">
        <v>5465</v>
      </c>
      <c r="AF323" s="6" t="str">
        <f>_xlfn.XLOOKUP(B323,'[13]Input_27-04'!$B:$B,'[13]Input_27-04'!$M:$M,"")</f>
        <v/>
      </c>
      <c r="AG323" s="7"/>
      <c r="AH323" s="3"/>
      <c r="AI323" s="18" t="str">
        <f>_xlfn.XLOOKUP(B323,'[3]Cells Huawei 27042026 10h'!$B:$B,'[3]Cells Huawei 27042026 10h'!$T:$T,"")</f>
        <v/>
      </c>
      <c r="AJ323" s="18" t="str">
        <f>_xlfn.XLOOKUP(B323,'[3]Cells Huawei 27042026 15h'!$B:$B,'[3]Cells Huawei 27042026 15h'!$T:$T,"")</f>
        <v/>
      </c>
      <c r="AK323" s="18" t="str">
        <f>_xlfn.XLOOKUP(B323,'[4]cells down 27042026 11h28'!$B:$B,'[4]cells down 27042026 11h28'!$R:$R,"")</f>
        <v/>
      </c>
      <c r="AL323" s="18" t="str">
        <f>_xlfn.XLOOKUP(B323,'[4]cells down 27042026 18h01'!$B:$B,'[4]cells down 27042026 18h01'!$R:$R,"")</f>
        <v/>
      </c>
      <c r="AM323" s="18" t="str">
        <f>_xlfn.XLOOKUP(B323,'[5]cell downs 27042026 11h'!$B:$B,'[5]cell downs 27042026 11h'!$R:$R,"")</f>
        <v/>
      </c>
      <c r="AN323" s="18" t="str">
        <f>_xlfn.XLOOKUP(B323,'[5]cell downs 27042026 17h40'!$B:$B,'[5]cell downs 27042026 17h40'!$R:$R,"")</f>
        <v/>
      </c>
      <c r="AO323" s="18" t="str">
        <f>_xlfn.XLOOKUP(B323,'[6]ALL SITES DOWN'!$D:$D,'[6]ALL SITES DOWN'!$J:$J,"")</f>
        <v/>
      </c>
      <c r="AP323" s="18" t="str">
        <f>_xlfn.XLOOKUP(B323,'[7]ALL SITES DOWN'!$D:$D,'[7]ALL SITES DOWN'!$J:$J,"")</f>
        <v/>
      </c>
      <c r="AQ323" s="9" t="str">
        <f>_xlfn.XLOOKUP(B323,[8]sheet1!$AC:$AC,[8]sheet1!$AF:$AF,"")</f>
        <v/>
      </c>
      <c r="AR323" s="14"/>
      <c r="AS323" s="14" t="s">
        <v>5465</v>
      </c>
      <c r="AT323" s="14" t="str">
        <f>_xlfn.XLOOKUP(B323,'[9]cell downs 18042026 17h'!$B:$B,'[9]cell downs 18042026 17h'!$B:$B,"")</f>
        <v/>
      </c>
      <c r="AU323" s="14" t="str">
        <f>_xlfn.XLOOKUP(B323,'[10]Cells Huawei 19042026 15h'!$B:$B,'[10]Cells Huawei 19042026 15h'!$B:$B,"")</f>
        <v/>
      </c>
      <c r="AV323" s="9" t="str">
        <f>_xlfn.XLOOKUP(B323,'[11]cells down 19042026 9H40'!$B:$B,'[11]cells down 19042026 9H40'!$B:$B,"")</f>
        <v/>
      </c>
    </row>
    <row r="324" spans="1:48" hidden="1" x14ac:dyDescent="0.3">
      <c r="A324" s="1" t="s">
        <v>1280</v>
      </c>
      <c r="B324" s="8" t="s">
        <v>1281</v>
      </c>
      <c r="C324" s="3" t="str">
        <f>_xlfn.XLOOKUP(B324,'[1]daily break down'!$D:$D,'[1]daily break down'!$E:$E,"")</f>
        <v>SUD-OUEST</v>
      </c>
      <c r="D324" s="1" t="s">
        <v>11</v>
      </c>
      <c r="E324" s="1" t="s">
        <v>96</v>
      </c>
      <c r="F324" s="3" t="s">
        <v>13</v>
      </c>
      <c r="G324" s="1" t="s">
        <v>1282</v>
      </c>
      <c r="H324" s="28" t="str">
        <f>_xlfn.XLOOKUP(B324,[2]CALCULATION!$B:$B,[2]CALCULATION!$H:$H,"")</f>
        <v>NOKIA</v>
      </c>
      <c r="I324" s="26">
        <v>0.56374899053456717</v>
      </c>
      <c r="J324" s="26">
        <v>3.4898611146781264</v>
      </c>
      <c r="K324" s="26">
        <v>2.3828199684390454</v>
      </c>
      <c r="L324" s="26">
        <v>0.88824040544126837</v>
      </c>
      <c r="M324" s="26">
        <v>1.8290229516055849</v>
      </c>
      <c r="N324" s="26">
        <v>0.9793954907214788</v>
      </c>
      <c r="O324" s="26">
        <v>0.84827199493198413</v>
      </c>
      <c r="P324" s="114" t="s">
        <v>6364</v>
      </c>
      <c r="Q324" s="42" t="s">
        <v>6353</v>
      </c>
      <c r="R324" s="42"/>
      <c r="S324" s="41" t="str" cm="1">
        <f t="array" ref="S324">IFERROR(_xlfn.IFS(
U324="MPR ISSUE","PDH",
U324="BSS Hardware Issue","BSS",
U324="Sites strategiques, MLL, Pylone, etc.","ENVTECH",
U324="AKTIVCO DEFAUT GE &amp; POWER Cabinet","AKTIVCO",
U324="AKTIVCO Coupure ENEO &amp; Baisse de tension","AKTIVCO GRID ONLY",
U324="Coupure ENEO &amp; Baisse de tension","IHS GRID ONLY",
U324="Defaut GE &amp; POWER Cabinet","IHS",
U324="Sharing","Partners",
U324="Sites strategiques &amp; DataCenter","SST &amp; DC",
U324="Exclu","Exclu",
U324="SAT","SAT",
U324="SPARE-ISSUE","SPARE-ISSUE",
U324="Fiber CAmtel","TRANS_FO_CAMTEL",
U324="Fiber AOF","Fiber AOF",
U324="Projet OCM (HUAWEI)","TRAVAUX-HUAWEI",
U324="Projet OCM (NOKIA)","TRAVAUX-NOKIA",
U324="ACCESS-ISSUE","ACCESS-ISSUE",
U324="Projet OCM (ZTE, NOKIA, autres projets)","TRAVAUX OCM",
U324="No root CAuse","No root cause",
U324="ODU HS","PDH",
U324="IP &amp; VLAN","PDH",
U324="Warehouse HUAWEI","SPARE-ISSUE",
U324="SPARE-HS","SPARE-ISSUE",
U324="Power Telco","BSS",U324="no impacts","no impacts"
),"")</f>
        <v>No root cause</v>
      </c>
      <c r="T324" s="41" t="str" cm="1">
        <f t="array" ref="T324">IFERROR(_xlfn.IFS(
U324="MPR ISSUE","TX ISSUE",
U324="BSS Hardware Issue","RAN ISSUE",
U324="Sites strategiques, MLL, Pylone, etc.","ENVTECH",
U324="AKTIVCO DEFAUT GE &amp; POWER Cabinet","POWER ISSUE",
U324="AKTIVCO Coupure ENEO &amp; Baisse de tension","POWER ISSUE",
U324="Coupure ENEO &amp; Baisse de tension","POWER ISSUE",
U324="Defaut GE &amp; POWER Cabinet","POWER ISSUE",
U324="Sharing","POWER ISSUE",
U324="Sites strategiques &amp; DataCenter","POWER ISSUE",
U324="Exclu","Exclu",
U324="SAT","TX ISSUE",
U324="SPARE-ISSUE","SPARE-ISSUE",
U324="Fiber CAmtel","TX ISSUE",
U324="Fiber AOF","TX ISSUE",
U324="Projet OCM (HUAWEI)","TRAVAUX-HUAWEI",
U324="Projet OCM (NOKIA)","TRAVAUX -NOKIA",
U324="ACCESS-ISSUE","ACCESS-ISSUE",
U324="Projet OCM (ZTE, NOKIA, autres projets)","TRAVAUX OCM",
U324="No root CAuse","No root cause",
U324="ODU HS","TX ISSUE",
U324="IP &amp; VLAN","TX ISSUE",
U324="Warehouse HUAWEI","SPARE-ISSUE",
U324="SPARE-HS","SPARE-ISSUE",
U324="Power Telco","RAN ISSUE",U324="no impacts","no impacts"
),"")</f>
        <v>No root cause</v>
      </c>
      <c r="U324" s="68" t="s">
        <v>5691</v>
      </c>
      <c r="V324" s="41" t="str" cm="1">
        <f t="array" ref="V324">IFERROR(_xlfn.IFS(
U324="MPR ISSUE","ACTIVE",
U324="BSS Hardware Issue","ACTIVE",
U324="Sites strategiques, MLL, Pylone, etc.","PASSIVE",
U324="AKTIVCO DEFAUT GE &amp; POWER Cabinet","PASSIVE",
U324="AKTIVCO Coupure ENEO &amp; Baisse de tension","PASSIVE",
U324="Coupure ENEO &amp; Baisse de tension","PASSIVE",
U324="Defaut GE &amp; POWER Cabinet","PASSIVE",
U324="Sharing","PASSIVE",
U324="Sites strategiques &amp; DataCenter","PASSIVE",
U324="Exclu","Exclu",
U324="SAT","ACTIVE",
U324="SPARE-ISSUE","SPARE-ISSUE",
U324="Fiber CAmtel","ACTIVE",
U324="Fiber AOF","ACTIVE",
U324="Projet OCM (HUAWEI)","PLANNED WORKS",
U324="Projet OCM (NOKIA)","PLANNED WORKS",
U324="ACCESS-ISSUE","ACCESS-ISSUE",
U324="Projet OCM (ZTE, NOKIA, autres projets)","PLANNED WORKS",
U324="No root CAuse","No root cause",
U324="ODU HS","ACTIVE",
U324="IP &amp; VLAN","ACTIVE",
U324="Warehouse HUAWEI","SPARE-ISSUE",
U324="SPARE-HS","SPARE-ISSUE",
U324="Power Telco","ACTIVE", U324="no impacts","no impacts"
),"")</f>
        <v>No root cause</v>
      </c>
      <c r="W324" s="113"/>
      <c r="X324" s="113"/>
      <c r="Y324" s="113"/>
      <c r="Z324" s="113"/>
      <c r="AA324" s="113"/>
      <c r="AB324" s="17" t="s">
        <v>5934</v>
      </c>
      <c r="AC324" s="17" t="str">
        <f>_xlfn.XLOOKUP(B324,'INCIDENT-04-27-2026'!E:E,'INCIDENT-04-27-2026'!F:F,"")</f>
        <v/>
      </c>
      <c r="AD324" s="9"/>
      <c r="AE324" s="7" t="s">
        <v>5465</v>
      </c>
      <c r="AF324" s="6" t="str">
        <f>_xlfn.XLOOKUP(B324,'[13]Input_27-04'!$B:$B,'[13]Input_27-04'!$M:$M,"")</f>
        <v/>
      </c>
      <c r="AG324" s="7"/>
      <c r="AH324" s="3"/>
      <c r="AI324" s="18" t="str">
        <f>_xlfn.XLOOKUP(B324,'[3]Cells Huawei 27042026 10h'!$B:$B,'[3]Cells Huawei 27042026 10h'!$T:$T,"")</f>
        <v/>
      </c>
      <c r="AJ324" s="18" t="str">
        <f>_xlfn.XLOOKUP(B324,'[3]Cells Huawei 27042026 15h'!$B:$B,'[3]Cells Huawei 27042026 15h'!$T:$T,"")</f>
        <v/>
      </c>
      <c r="AK324" s="18" t="str">
        <f>_xlfn.XLOOKUP(B324,'[4]cells down 27042026 11h28'!$B:$B,'[4]cells down 27042026 11h28'!$R:$R,"")</f>
        <v/>
      </c>
      <c r="AL324" s="18" t="str">
        <f>_xlfn.XLOOKUP(B324,'[4]cells down 27042026 18h01'!$B:$B,'[4]cells down 27042026 18h01'!$R:$R,"")</f>
        <v/>
      </c>
      <c r="AM324" s="18" t="str">
        <f>_xlfn.XLOOKUP(B324,'[5]cell downs 27042026 11h'!$B:$B,'[5]cell downs 27042026 11h'!$R:$R,"")</f>
        <v/>
      </c>
      <c r="AN324" s="18" t="str">
        <f>_xlfn.XLOOKUP(B324,'[5]cell downs 27042026 17h40'!$B:$B,'[5]cell downs 27042026 17h40'!$R:$R,"")</f>
        <v/>
      </c>
      <c r="AO324" s="18" t="str">
        <f>_xlfn.XLOOKUP(B324,'[6]ALL SITES DOWN'!$D:$D,'[6]ALL SITES DOWN'!$J:$J,"")</f>
        <v/>
      </c>
      <c r="AP324" s="18" t="str">
        <f>_xlfn.XLOOKUP(B324,'[7]ALL SITES DOWN'!$D:$D,'[7]ALL SITES DOWN'!$J:$J,"")</f>
        <v>(04/27/2026 ocm ran 11h):-power status check ongoing</v>
      </c>
      <c r="AQ324" s="9" t="str">
        <f>_xlfn.XLOOKUP(B324,[8]sheet1!$AC:$AC,[8]sheet1!$AF:$AF,"")</f>
        <v/>
      </c>
      <c r="AR324" s="14"/>
      <c r="AS324" s="14" t="s">
        <v>5465</v>
      </c>
      <c r="AT324" s="14" t="str">
        <f>_xlfn.XLOOKUP(B324,'[9]cell downs 18042026 17h'!$B:$B,'[9]cell downs 18042026 17h'!$B:$B,"")</f>
        <v/>
      </c>
      <c r="AU324" s="14" t="str">
        <f>_xlfn.XLOOKUP(B324,'[10]Cells Huawei 19042026 15h'!$B:$B,'[10]Cells Huawei 19042026 15h'!$B:$B,"")</f>
        <v/>
      </c>
      <c r="AV324" s="9" t="str">
        <f>_xlfn.XLOOKUP(B324,'[11]cells down 19042026 9H40'!$B:$B,'[11]cells down 19042026 9H40'!$B:$B,"")</f>
        <v/>
      </c>
    </row>
    <row r="325" spans="1:48" hidden="1" x14ac:dyDescent="0.3">
      <c r="A325" s="1" t="s">
        <v>2602</v>
      </c>
      <c r="B325" s="8" t="s">
        <v>2603</v>
      </c>
      <c r="C325" s="3" t="str">
        <f>_xlfn.XLOOKUP(B325,'[1]daily break down'!$D:$D,'[1]daily break down'!$E:$E,"")</f>
        <v>Yaounde</v>
      </c>
      <c r="D325" s="1" t="s">
        <v>11</v>
      </c>
      <c r="E325" s="1" t="s">
        <v>145</v>
      </c>
      <c r="F325" s="3" t="s">
        <v>37</v>
      </c>
      <c r="G325" s="1" t="s">
        <v>38</v>
      </c>
      <c r="H325" s="29" t="str">
        <f>_xlfn.XLOOKUP(B325,[2]CALCULATION!$B:$B,[2]CALCULATION!$H:$H,"")</f>
        <v>ZTE</v>
      </c>
      <c r="I325" s="26">
        <v>0</v>
      </c>
      <c r="J325" s="26">
        <v>0</v>
      </c>
      <c r="K325" s="26">
        <v>6.1441844803429034E-2</v>
      </c>
      <c r="L325" s="26">
        <v>0</v>
      </c>
      <c r="M325" s="26">
        <v>0</v>
      </c>
      <c r="N325" s="26">
        <v>0</v>
      </c>
      <c r="O325" s="26">
        <v>0.84003218874934726</v>
      </c>
      <c r="P325" s="114" t="s">
        <v>6364</v>
      </c>
      <c r="Q325" s="42" t="s">
        <v>5538</v>
      </c>
      <c r="R325" s="42"/>
      <c r="S325" s="41" t="str" cm="1">
        <f t="array" ref="S325">IFERROR(_xlfn.IFS(
U325="MPR ISSUE","PDH",
U325="BSS Hardware Issue","BSS",
U325="Sites strategiques, MLL, Pylone, etc.","ENVTECH",
U325="AKTIVCO DEFAUT GE &amp; POWER Cabinet","AKTIVCO",
U325="AKTIVCO Coupure ENEO &amp; Baisse de tension","AKTIVCO GRID ONLY",
U325="Coupure ENEO &amp; Baisse de tension","IHS GRID ONLY",
U325="Defaut GE &amp; POWER Cabinet","IHS",
U325="Sharing","Partners",
U325="Sites strategiques &amp; DataCenter","SST &amp; DC",
U325="Exclu","Exclu",
U325="SAT","SAT",
U325="SPARE-ISSUE","SPARE-ISSUE",
U325="Fiber CAmtel","TRANS_FO_CAMTEL",
U325="Fiber AOF","Fiber AOF",
U325="Projet OCM (HUAWEI)","TRAVAUX-HUAWEI",
U325="Projet OCM (NOKIA)","TRAVAUX-NOKIA",
U325="ACCESS-ISSUE","ACCESS-ISSUE",
U325="Projet OCM (ZTE, NOKIA, autres projets)","TRAVAUX OCM",
U325="No root CAuse","No root cause",
U325="ODU HS","PDH",
U325="IP &amp; VLAN","PDH",
U325="Warehouse HUAWEI","SPARE-ISSUE",
U325="SPARE-HS","SPARE-ISSUE",
U325="Power Telco","BSS",U325="no impacts","no impacts"
),"")</f>
        <v>No root cause</v>
      </c>
      <c r="T325" s="41" t="str" cm="1">
        <f t="array" ref="T325">IFERROR(_xlfn.IFS(
U325="MPR ISSUE","TX ISSUE",
U325="BSS Hardware Issue","RAN ISSUE",
U325="Sites strategiques, MLL, Pylone, etc.","ENVTECH",
U325="AKTIVCO DEFAUT GE &amp; POWER Cabinet","POWER ISSUE",
U325="AKTIVCO Coupure ENEO &amp; Baisse de tension","POWER ISSUE",
U325="Coupure ENEO &amp; Baisse de tension","POWER ISSUE",
U325="Defaut GE &amp; POWER Cabinet","POWER ISSUE",
U325="Sharing","POWER ISSUE",
U325="Sites strategiques &amp; DataCenter","POWER ISSUE",
U325="Exclu","Exclu",
U325="SAT","TX ISSUE",
U325="SPARE-ISSUE","SPARE-ISSUE",
U325="Fiber CAmtel","TX ISSUE",
U325="Fiber AOF","TX ISSUE",
U325="Projet OCM (HUAWEI)","TRAVAUX-HUAWEI",
U325="Projet OCM (NOKIA)","TRAVAUX -NOKIA",
U325="ACCESS-ISSUE","ACCESS-ISSUE",
U325="Projet OCM (ZTE, NOKIA, autres projets)","TRAVAUX OCM",
U325="No root CAuse","No root cause",
U325="ODU HS","TX ISSUE",
U325="IP &amp; VLAN","TX ISSUE",
U325="Warehouse HUAWEI","SPARE-ISSUE",
U325="SPARE-HS","SPARE-ISSUE",
U325="Power Telco","RAN ISSUE",U325="no impacts","no impacts"
),"")</f>
        <v>No root cause</v>
      </c>
      <c r="U325" s="68" t="s">
        <v>5691</v>
      </c>
      <c r="V325" s="41" t="str" cm="1">
        <f t="array" ref="V325">IFERROR(_xlfn.IFS(
U325="MPR ISSUE","ACTIVE",
U325="BSS Hardware Issue","ACTIVE",
U325="Sites strategiques, MLL, Pylone, etc.","PASSIVE",
U325="AKTIVCO DEFAUT GE &amp; POWER Cabinet","PASSIVE",
U325="AKTIVCO Coupure ENEO &amp; Baisse de tension","PASSIVE",
U325="Coupure ENEO &amp; Baisse de tension","PASSIVE",
U325="Defaut GE &amp; POWER Cabinet","PASSIVE",
U325="Sharing","PASSIVE",
U325="Sites strategiques &amp; DataCenter","PASSIVE",
U325="Exclu","Exclu",
U325="SAT","ACTIVE",
U325="SPARE-ISSUE","SPARE-ISSUE",
U325="Fiber CAmtel","ACTIVE",
U325="Fiber AOF","ACTIVE",
U325="Projet OCM (HUAWEI)","PLANNED WORKS",
U325="Projet OCM (NOKIA)","PLANNED WORKS",
U325="ACCESS-ISSUE","ACCESS-ISSUE",
U325="Projet OCM (ZTE, NOKIA, autres projets)","PLANNED WORKS",
U325="No root CAuse","No root cause",
U325="ODU HS","ACTIVE",
U325="IP &amp; VLAN","ACTIVE",
U325="Warehouse HUAWEI","SPARE-ISSUE",
U325="SPARE-HS","SPARE-ISSUE",
U325="Power Telco","ACTIVE", U325="no impacts","no impacts"
),"")</f>
        <v>No root cause</v>
      </c>
      <c r="W325" s="113"/>
      <c r="X325" s="113"/>
      <c r="Y325" s="113"/>
      <c r="Z325" s="113"/>
      <c r="AA325" s="113"/>
      <c r="AB325" s="17" t="s">
        <v>5998</v>
      </c>
      <c r="AC325" s="17" t="str">
        <f>_xlfn.XLOOKUP(B325,'INCIDENT-04-27-2026'!E:E,'INCIDENT-04-27-2026'!F:F,"")</f>
        <v/>
      </c>
      <c r="AD325" s="9"/>
      <c r="AE325" s="7" t="s">
        <v>5465</v>
      </c>
      <c r="AF325" s="6" t="str">
        <f>_xlfn.XLOOKUP(B325,'[13]Input_27-04'!$B:$B,'[13]Input_27-04'!$M:$M,"")</f>
        <v/>
      </c>
      <c r="AG325" s="7"/>
      <c r="AH325" s="3"/>
      <c r="AI325" s="18" t="str">
        <f>_xlfn.XLOOKUP(B325,'[3]Cells Huawei 27042026 10h'!$B:$B,'[3]Cells Huawei 27042026 10h'!$T:$T,"")</f>
        <v/>
      </c>
      <c r="AJ325" s="18" t="str">
        <f>_xlfn.XLOOKUP(B325,'[3]Cells Huawei 27042026 15h'!$B:$B,'[3]Cells Huawei 27042026 15h'!$T:$T,"")</f>
        <v/>
      </c>
      <c r="AK325" s="18" t="str">
        <f>_xlfn.XLOOKUP(B325,'[4]cells down 27042026 11h28'!$B:$B,'[4]cells down 27042026 11h28'!$R:$R,"")</f>
        <v/>
      </c>
      <c r="AL325" s="18" t="str">
        <f>_xlfn.XLOOKUP(B325,'[4]cells down 27042026 18h01'!$B:$B,'[4]cells down 27042026 18h01'!$R:$R,"")</f>
        <v/>
      </c>
      <c r="AM325" s="18" t="str">
        <f>_xlfn.XLOOKUP(B325,'[5]cell downs 27042026 11h'!$B:$B,'[5]cell downs 27042026 11h'!$R:$R,"")</f>
        <v/>
      </c>
      <c r="AN325" s="18" t="str">
        <f>_xlfn.XLOOKUP(B325,'[5]cell downs 27042026 17h40'!$B:$B,'[5]cell downs 27042026 17h40'!$R:$R,"")</f>
        <v/>
      </c>
      <c r="AO325" s="18" t="str">
        <f>_xlfn.XLOOKUP(B325,'[6]ALL SITES DOWN'!$D:$D,'[6]ALL SITES DOWN'!$J:$J,"")</f>
        <v/>
      </c>
      <c r="AP325" s="18" t="str">
        <f>_xlfn.XLOOKUP(B325,'[7]ALL SITES DOWN'!$D:$D,'[7]ALL SITES DOWN'!$J:$J,"")</f>
        <v/>
      </c>
      <c r="AQ325" s="9" t="str">
        <f>_xlfn.XLOOKUP(B325,[8]sheet1!$AC:$AC,[8]sheet1!$AF:$AF,"")</f>
        <v>(04/27/2026 ticket):-INC-20260427-00003026…Others Transmission equipement fault</v>
      </c>
      <c r="AR325" s="14"/>
      <c r="AS325" s="14" t="s">
        <v>5465</v>
      </c>
      <c r="AT325" s="14" t="str">
        <f>_xlfn.XLOOKUP(B325,'[9]cell downs 18042026 17h'!$B:$B,'[9]cell downs 18042026 17h'!$B:$B,"")</f>
        <v/>
      </c>
      <c r="AU325" s="14" t="str">
        <f>_xlfn.XLOOKUP(B325,'[10]Cells Huawei 19042026 15h'!$B:$B,'[10]Cells Huawei 19042026 15h'!$B:$B,"")</f>
        <v/>
      </c>
      <c r="AV325" s="9" t="str">
        <f>_xlfn.XLOOKUP(B325,'[11]cells down 19042026 9H40'!$B:$B,'[11]cells down 19042026 9H40'!$B:$B,"")</f>
        <v/>
      </c>
    </row>
    <row r="326" spans="1:48" hidden="1" x14ac:dyDescent="0.3">
      <c r="A326" s="1" t="s">
        <v>344</v>
      </c>
      <c r="B326" s="8" t="s">
        <v>345</v>
      </c>
      <c r="C326" s="3" t="str">
        <f>_xlfn.XLOOKUP(B326,'[1]daily break down'!$D:$D,'[1]daily break down'!$E:$E,"")</f>
        <v>OUEST</v>
      </c>
      <c r="D326" s="1" t="s">
        <v>11</v>
      </c>
      <c r="E326" s="1" t="s">
        <v>12</v>
      </c>
      <c r="F326" s="3" t="s">
        <v>102</v>
      </c>
      <c r="G326" s="1" t="s">
        <v>344</v>
      </c>
      <c r="H326" s="28" t="str">
        <f>_xlfn.XLOOKUP(B326,[2]CALCULATION!$B:$B,[2]CALCULATION!$H:$H,"")</f>
        <v>NOKIA</v>
      </c>
      <c r="I326" s="26">
        <v>0</v>
      </c>
      <c r="J326" s="26">
        <v>0</v>
      </c>
      <c r="K326" s="26">
        <v>0</v>
      </c>
      <c r="L326" s="26">
        <v>0</v>
      </c>
      <c r="M326" s="26">
        <v>0</v>
      </c>
      <c r="N326" s="26">
        <v>5.321220461543291</v>
      </c>
      <c r="O326" s="26">
        <v>0.83940796100823822</v>
      </c>
      <c r="P326" s="114" t="s">
        <v>6364</v>
      </c>
      <c r="Q326" s="42" t="s">
        <v>5538</v>
      </c>
      <c r="R326" s="42"/>
      <c r="S326" s="41" t="str" cm="1">
        <f t="array" ref="S326">IFERROR(_xlfn.IFS(
U326="MPR ISSUE","PDH",
U326="BSS Hardware Issue","BSS",
U326="Sites strategiques, MLL, Pylone, etc.","ENVTECH",
U326="AKTIVCO DEFAUT GE &amp; POWER Cabinet","AKTIVCO",
U326="AKTIVCO Coupure ENEO &amp; Baisse de tension","AKTIVCO GRID ONLY",
U326="Coupure ENEO &amp; Baisse de tension","IHS GRID ONLY",
U326="Defaut GE &amp; POWER Cabinet","IHS",
U326="Sharing","Partners",
U326="Sites strategiques &amp; DataCenter","SST &amp; DC",
U326="Exclu","Exclu",
U326="SAT","SAT",
U326="SPARE-ISSUE","SPARE-ISSUE",
U326="Fiber CAmtel","TRANS_FO_CAMTEL",
U326="Fiber AOF","Fiber AOF",
U326="Projet OCM (HUAWEI)","TRAVAUX-HUAWEI",
U326="Projet OCM (NOKIA)","TRAVAUX-NOKIA",
U326="ACCESS-ISSUE","ACCESS-ISSUE",
U326="Projet OCM (ZTE, NOKIA, autres projets)","TRAVAUX OCM",
U326="No root CAuse","No root cause",
U326="ODU HS","PDH",
U326="IP &amp; VLAN","PDH",
U326="Warehouse HUAWEI","SPARE-ISSUE",
U326="SPARE-HS","SPARE-ISSUE",
U326="Power Telco","BSS",U326="no impacts","no impacts"
),"")</f>
        <v>IHS</v>
      </c>
      <c r="T326" s="41" t="str" cm="1">
        <f t="array" ref="T326">IFERROR(_xlfn.IFS(
U326="MPR ISSUE","TX ISSUE",
U326="BSS Hardware Issue","RAN ISSUE",
U326="Sites strategiques, MLL, Pylone, etc.","ENVTECH",
U326="AKTIVCO DEFAUT GE &amp; POWER Cabinet","POWER ISSUE",
U326="AKTIVCO Coupure ENEO &amp; Baisse de tension","POWER ISSUE",
U326="Coupure ENEO &amp; Baisse de tension","POWER ISSUE",
U326="Defaut GE &amp; POWER Cabinet","POWER ISSUE",
U326="Sharing","POWER ISSUE",
U326="Sites strategiques &amp; DataCenter","POWER ISSUE",
U326="Exclu","Exclu",
U326="SAT","TX ISSUE",
U326="SPARE-ISSUE","SPARE-ISSUE",
U326="Fiber CAmtel","TX ISSUE",
U326="Fiber AOF","TX ISSUE",
U326="Projet OCM (HUAWEI)","TRAVAUX-HUAWEI",
U326="Projet OCM (NOKIA)","TRAVAUX -NOKIA",
U326="ACCESS-ISSUE","ACCESS-ISSUE",
U326="Projet OCM (ZTE, NOKIA, autres projets)","TRAVAUX OCM",
U326="No root CAuse","No root cause",
U326="ODU HS","TX ISSUE",
U326="IP &amp; VLAN","TX ISSUE",
U326="Warehouse HUAWEI","SPARE-ISSUE",
U326="SPARE-HS","SPARE-ISSUE",
U326="Power Telco","RAN ISSUE",U326="no impacts","no impacts"
),"")</f>
        <v>POWER ISSUE</v>
      </c>
      <c r="U326" s="68" t="s">
        <v>5329</v>
      </c>
      <c r="V326" s="41" t="str" cm="1">
        <f t="array" ref="V326">IFERROR(_xlfn.IFS(
U326="MPR ISSUE","ACTIVE",
U326="BSS Hardware Issue","ACTIVE",
U326="Sites strategiques, MLL, Pylone, etc.","PASSIVE",
U326="AKTIVCO DEFAUT GE &amp; POWER Cabinet","PASSIVE",
U326="AKTIVCO Coupure ENEO &amp; Baisse de tension","PASSIVE",
U326="Coupure ENEO &amp; Baisse de tension","PASSIVE",
U326="Defaut GE &amp; POWER Cabinet","PASSIVE",
U326="Sharing","PASSIVE",
U326="Sites strategiques &amp; DataCenter","PASSIVE",
U326="Exclu","Exclu",
U326="SAT","ACTIVE",
U326="SPARE-ISSUE","SPARE-ISSUE",
U326="Fiber CAmtel","ACTIVE",
U326="Fiber AOF","ACTIVE",
U326="Projet OCM (HUAWEI)","PLANNED WORKS",
U326="Projet OCM (NOKIA)","PLANNED WORKS",
U326="ACCESS-ISSUE","ACCESS-ISSUE",
U326="Projet OCM (ZTE, NOKIA, autres projets)","PLANNED WORKS",
U326="No root CAuse","No root cause",
U326="ODU HS","ACTIVE",
U326="IP &amp; VLAN","ACTIVE",
U326="Warehouse HUAWEI","SPARE-ISSUE",
U326="SPARE-HS","SPARE-ISSUE",
U326="Power Telco","ACTIVE", U326="no impacts","no impacts"
),"")</f>
        <v>PASSIVE</v>
      </c>
      <c r="W326" s="113"/>
      <c r="X326" s="113"/>
      <c r="Y326" s="113"/>
      <c r="Z326" s="113"/>
      <c r="AA326" s="113"/>
      <c r="AB326" s="17" t="s">
        <v>5933</v>
      </c>
      <c r="AC326" s="17" t="str">
        <f>_xlfn.XLOOKUP(B326,'INCIDENT-04-27-2026'!E:E,'INCIDENT-04-27-2026'!F:F,"")</f>
        <v/>
      </c>
      <c r="AD326" s="9"/>
      <c r="AE326" s="7" t="s">
        <v>5465</v>
      </c>
      <c r="AF326" s="6" t="str">
        <f>_xlfn.XLOOKUP(B326,'[13]Input_27-04'!$B:$B,'[13]Input_27-04'!$M:$M,"")</f>
        <v/>
      </c>
      <c r="AG326" s="7"/>
      <c r="AH326" s="3"/>
      <c r="AI326" s="18" t="str">
        <f>_xlfn.XLOOKUP(B326,'[3]Cells Huawei 27042026 10h'!$B:$B,'[3]Cells Huawei 27042026 10h'!$T:$T,"")</f>
        <v/>
      </c>
      <c r="AJ326" s="18" t="str">
        <f>_xlfn.XLOOKUP(B326,'[3]Cells Huawei 27042026 15h'!$B:$B,'[3]Cells Huawei 27042026 15h'!$T:$T,"")</f>
        <v/>
      </c>
      <c r="AK326" s="18" t="str">
        <f>_xlfn.XLOOKUP(B326,'[4]cells down 27042026 11h28'!$B:$B,'[4]cells down 27042026 11h28'!$R:$R,"")</f>
        <v/>
      </c>
      <c r="AL326" s="18" t="str">
        <f>_xlfn.XLOOKUP(B326,'[4]cells down 27042026 18h01'!$B:$B,'[4]cells down 27042026 18h01'!$R:$R,"")</f>
        <v/>
      </c>
      <c r="AM326" s="18" t="str">
        <f>_xlfn.XLOOKUP(B326,'[5]cell downs 27042026 11h'!$B:$B,'[5]cell downs 27042026 11h'!$R:$R,"")</f>
        <v/>
      </c>
      <c r="AN326" s="18" t="str">
        <f>_xlfn.XLOOKUP(B326,'[5]cell downs 27042026 17h40'!$B:$B,'[5]cell downs 27042026 17h40'!$R:$R,"")</f>
        <v/>
      </c>
      <c r="AO326" s="18" t="str">
        <f>_xlfn.XLOOKUP(B326,'[6]ALL SITES DOWN'!$D:$D,'[6]ALL SITES DOWN'!$J:$J,"")</f>
        <v/>
      </c>
      <c r="AP326" s="18" t="str">
        <f>_xlfn.XLOOKUP(B326,'[7]ALL SITES DOWN'!$D:$D,'[7]ALL SITES DOWN'!$J:$J,"")</f>
        <v/>
      </c>
      <c r="AQ326" s="9" t="str">
        <f>_xlfn.XLOOKUP(B326,[8]sheet1!$AC:$AC,[8]sheet1!$AF:$AF,"")</f>
        <v>(04/27/2026 ticket):-INC-20260427-00011115…No power issue, U=54.9V site on Grid // TX FME Willy 691145053 of Huawei is informed.…GE Fault</v>
      </c>
      <c r="AR326" s="14"/>
      <c r="AS326" s="14" t="s">
        <v>5465</v>
      </c>
      <c r="AT326" s="14" t="str">
        <f>_xlfn.XLOOKUP(B326,'[9]cell downs 18042026 17h'!$B:$B,'[9]cell downs 18042026 17h'!$B:$B,"")</f>
        <v/>
      </c>
      <c r="AU326" s="14" t="str">
        <f>_xlfn.XLOOKUP(B326,'[10]Cells Huawei 19042026 15h'!$B:$B,'[10]Cells Huawei 19042026 15h'!$B:$B,"")</f>
        <v/>
      </c>
      <c r="AV326" s="9" t="str">
        <f>_xlfn.XLOOKUP(B326,'[11]cells down 19042026 9H40'!$B:$B,'[11]cells down 19042026 9H40'!$B:$B,"")</f>
        <v/>
      </c>
    </row>
    <row r="327" spans="1:48" hidden="1" x14ac:dyDescent="0.3">
      <c r="A327" s="1" t="s">
        <v>3067</v>
      </c>
      <c r="B327" s="1" t="s">
        <v>3068</v>
      </c>
      <c r="C327" s="3" t="str">
        <f>_xlfn.XLOOKUP(B327,'[1]daily break down'!$D:$D,'[1]daily break down'!$E:$E,"")</f>
        <v>EXTREME-NORD</v>
      </c>
      <c r="D327" s="1" t="s">
        <v>11</v>
      </c>
      <c r="E327" s="1" t="s">
        <v>154</v>
      </c>
      <c r="F327" s="3" t="s">
        <v>55</v>
      </c>
      <c r="G327" s="1" t="s">
        <v>3069</v>
      </c>
      <c r="H327" s="27" t="str">
        <f>_xlfn.XLOOKUP(B327,[2]CALCULATION!$B:$B,[2]CALCULATION!$H:$H,"")</f>
        <v>Huawei</v>
      </c>
      <c r="I327" s="26">
        <v>0</v>
      </c>
      <c r="J327" s="26">
        <v>2.0948904640830057</v>
      </c>
      <c r="K327" s="26">
        <v>0</v>
      </c>
      <c r="L327" s="26">
        <v>0.15728755568111449</v>
      </c>
      <c r="M327" s="26">
        <v>0</v>
      </c>
      <c r="N327" s="26">
        <v>0.90263331364340682</v>
      </c>
      <c r="O327" s="26">
        <v>0.83798115474284662</v>
      </c>
      <c r="P327" s="114" t="s">
        <v>6364</v>
      </c>
      <c r="Q327" s="42" t="s">
        <v>6353</v>
      </c>
      <c r="R327" s="42"/>
      <c r="S327" s="41" t="str" cm="1">
        <f t="array" ref="S327">IFERROR(_xlfn.IFS(
U327="MPR ISSUE","PDH",
U327="BSS Hardware Issue","BSS",
U327="Sites strategiques, MLL, Pylone, etc.","ENVTECH",
U327="AKTIVCO DEFAUT GE &amp; POWER Cabinet","AKTIVCO",
U327="AKTIVCO Coupure ENEO &amp; Baisse de tension","AKTIVCO GRID ONLY",
U327="Coupure ENEO &amp; Baisse de tension","IHS GRID ONLY",
U327="Defaut GE &amp; POWER Cabinet","IHS",
U327="Sharing","Partners",
U327="Sites strategiques &amp; DataCenter","SST &amp; DC",
U327="Exclu","Exclu",
U327="SAT","SAT",
U327="SPARE-ISSUE","SPARE-ISSUE",
U327="Fiber CAmtel","TRANS_FO_CAMTEL",
U327="Fiber AOF","Fiber AOF",
U327="Projet OCM (HUAWEI)","TRAVAUX-HUAWEI",
U327="Projet OCM (NOKIA)","TRAVAUX-NOKIA",
U327="ACCESS-ISSUE","ACCESS-ISSUE",
U327="Projet OCM (ZTE, NOKIA, autres projets)","TRAVAUX OCM",
U327="No root CAuse","No root cause",
U327="ODU HS","PDH",
U327="IP &amp; VLAN","PDH",
U327="Warehouse HUAWEI","SPARE-ISSUE",
U327="SPARE-HS","SPARE-ISSUE",
U327="Power Telco","BSS",U327="no impacts","no impacts"
),"")</f>
        <v/>
      </c>
      <c r="T327" s="41" t="str" cm="1">
        <f t="array" ref="T327">IFERROR(_xlfn.IFS(
U327="MPR ISSUE","TX ISSUE",
U327="BSS Hardware Issue","RAN ISSUE",
U327="Sites strategiques, MLL, Pylone, etc.","ENVTECH",
U327="AKTIVCO DEFAUT GE &amp; POWER Cabinet","POWER ISSUE",
U327="AKTIVCO Coupure ENEO &amp; Baisse de tension","POWER ISSUE",
U327="Coupure ENEO &amp; Baisse de tension","POWER ISSUE",
U327="Defaut GE &amp; POWER Cabinet","POWER ISSUE",
U327="Sharing","POWER ISSUE",
U327="Sites strategiques &amp; DataCenter","POWER ISSUE",
U327="Exclu","Exclu",
U327="SAT","TX ISSUE",
U327="SPARE-ISSUE","SPARE-ISSUE",
U327="Fiber CAmtel","TX ISSUE",
U327="Fiber AOF","TX ISSUE",
U327="Projet OCM (HUAWEI)","TRAVAUX-HUAWEI",
U327="Projet OCM (NOKIA)","TRAVAUX -NOKIA",
U327="ACCESS-ISSUE","ACCESS-ISSUE",
U327="Projet OCM (ZTE, NOKIA, autres projets)","TRAVAUX OCM",
U327="No root CAuse","No root cause",
U327="ODU HS","TX ISSUE",
U327="IP &amp; VLAN","TX ISSUE",
U327="Warehouse HUAWEI","SPARE-ISSUE",
U327="SPARE-HS","SPARE-ISSUE",
U327="Power Telco","RAN ISSUE",U327="no impacts","no impacts"
),"")</f>
        <v/>
      </c>
      <c r="U327" s="68"/>
      <c r="V327" s="41" t="str" cm="1">
        <f t="array" ref="V327">IFERROR(_xlfn.IFS(
U327="MPR ISSUE","ACTIVE",
U327="BSS Hardware Issue","ACTIVE",
U327="Sites strategiques, MLL, Pylone, etc.","PASSIVE",
U327="AKTIVCO DEFAUT GE &amp; POWER Cabinet","PASSIVE",
U327="AKTIVCO Coupure ENEO &amp; Baisse de tension","PASSIVE",
U327="Coupure ENEO &amp; Baisse de tension","PASSIVE",
U327="Defaut GE &amp; POWER Cabinet","PASSIVE",
U327="Sharing","PASSIVE",
U327="Sites strategiques &amp; DataCenter","PASSIVE",
U327="Exclu","Exclu",
U327="SAT","ACTIVE",
U327="SPARE-ISSUE","SPARE-ISSUE",
U327="Fiber CAmtel","ACTIVE",
U327="Fiber AOF","ACTIVE",
U327="Projet OCM (HUAWEI)","PLANNED WORKS",
U327="Projet OCM (NOKIA)","PLANNED WORKS",
U327="ACCESS-ISSUE","ACCESS-ISSUE",
U327="Projet OCM (ZTE, NOKIA, autres projets)","PLANNED WORKS",
U327="No root CAuse","No root cause",
U327="ODU HS","ACTIVE",
U327="IP &amp; VLAN","ACTIVE",
U327="Warehouse HUAWEI","SPARE-ISSUE",
U327="SPARE-HS","SPARE-ISSUE",
U327="Power Telco","ACTIVE", U327="no impacts","no impacts"
),"")</f>
        <v/>
      </c>
      <c r="W327" s="113"/>
      <c r="X327" s="113"/>
      <c r="Y327" s="113"/>
      <c r="Z327" s="113"/>
      <c r="AA327" s="113"/>
      <c r="AB327" s="17" t="s">
        <v>5465</v>
      </c>
      <c r="AC327" s="17"/>
      <c r="AD327" s="9"/>
      <c r="AE327" s="7" t="s">
        <v>5465</v>
      </c>
      <c r="AF327" s="6" t="str">
        <f>_xlfn.XLOOKUP(B327,'[13]Input_27-04'!$B:$B,'[13]Input_27-04'!$M:$M,"")</f>
        <v/>
      </c>
      <c r="AG327" s="7"/>
      <c r="AH327" s="3"/>
      <c r="AI327" s="18" t="str">
        <f>_xlfn.XLOOKUP(B327,'[3]Cells Huawei 27042026 10h'!$B:$B,'[3]Cells Huawei 27042026 10h'!$T:$T,"")</f>
        <v/>
      </c>
      <c r="AJ327" s="18" t="str">
        <f>_xlfn.XLOOKUP(B327,'[3]Cells Huawei 27042026 15h'!$B:$B,'[3]Cells Huawei 27042026 15h'!$T:$T,"")</f>
        <v/>
      </c>
      <c r="AK327" s="18" t="str">
        <f>_xlfn.XLOOKUP(B327,'[4]cells down 27042026 11h28'!$B:$B,'[4]cells down 27042026 11h28'!$R:$R,"")</f>
        <v/>
      </c>
      <c r="AL327" s="18" t="str">
        <f>_xlfn.XLOOKUP(B327,'[4]cells down 27042026 18h01'!$B:$B,'[4]cells down 27042026 18h01'!$R:$R,"")</f>
        <v/>
      </c>
      <c r="AM327" s="18" t="str">
        <f>_xlfn.XLOOKUP(B327,'[5]cell downs 27042026 11h'!$B:$B,'[5]cell downs 27042026 11h'!$R:$R,"")</f>
        <v/>
      </c>
      <c r="AN327" s="18" t="str">
        <f>_xlfn.XLOOKUP(B327,'[5]cell downs 27042026 17h40'!$B:$B,'[5]cell downs 27042026 17h40'!$R:$R,"")</f>
        <v/>
      </c>
      <c r="AO327" s="18" t="str">
        <f>_xlfn.XLOOKUP(B327,'[6]ALL SITES DOWN'!$D:$D,'[6]ALL SITES DOWN'!$J:$J,"")</f>
        <v/>
      </c>
      <c r="AP327" s="18" t="str">
        <f>_xlfn.XLOOKUP(B327,'[7]ALL SITES DOWN'!$D:$D,'[7]ALL SITES DOWN'!$J:$J,"")</f>
        <v/>
      </c>
      <c r="AQ327" s="9" t="str">
        <f>_xlfn.XLOOKUP(B327,[8]sheet1!$AC:$AC,[8]sheet1!$AF:$AF,"")</f>
        <v/>
      </c>
      <c r="AR327" s="14"/>
      <c r="AS327" s="14" t="s">
        <v>5465</v>
      </c>
      <c r="AT327" s="14" t="str">
        <f>_xlfn.XLOOKUP(B327,'[9]cell downs 18042026 17h'!$B:$B,'[9]cell downs 18042026 17h'!$B:$B,"")</f>
        <v/>
      </c>
      <c r="AU327" s="14" t="str">
        <f>_xlfn.XLOOKUP(B327,'[10]Cells Huawei 19042026 15h'!$B:$B,'[10]Cells Huawei 19042026 15h'!$B:$B,"")</f>
        <v/>
      </c>
      <c r="AV327" s="9" t="str">
        <f>_xlfn.XLOOKUP(B327,'[11]cells down 19042026 9H40'!$B:$B,'[11]cells down 19042026 9H40'!$B:$B,"")</f>
        <v/>
      </c>
    </row>
    <row r="328" spans="1:48" hidden="1" x14ac:dyDescent="0.3">
      <c r="A328" s="1" t="s">
        <v>3530</v>
      </c>
      <c r="B328" s="8" t="s">
        <v>3531</v>
      </c>
      <c r="C328" s="3" t="str">
        <f>_xlfn.XLOOKUP(B328,'[1]daily break down'!$D:$D,'[1]daily break down'!$E:$E,"")</f>
        <v>NORD</v>
      </c>
      <c r="D328" s="1" t="s">
        <v>11</v>
      </c>
      <c r="E328" s="1" t="s">
        <v>12</v>
      </c>
      <c r="F328" s="3" t="s">
        <v>23</v>
      </c>
      <c r="G328" s="1" t="s">
        <v>3530</v>
      </c>
      <c r="H328" s="27" t="str">
        <f>_xlfn.XLOOKUP(B328,[2]CALCULATION!$B:$B,[2]CALCULATION!$H:$H,"")</f>
        <v>HUAWEI</v>
      </c>
      <c r="I328" s="26">
        <v>0</v>
      </c>
      <c r="J328" s="26">
        <v>0</v>
      </c>
      <c r="K328" s="26">
        <v>0</v>
      </c>
      <c r="L328" s="26">
        <v>0.13617082295331775</v>
      </c>
      <c r="M328" s="26">
        <v>0</v>
      </c>
      <c r="N328" s="26">
        <v>5.8677407664232519E-3</v>
      </c>
      <c r="O328" s="26">
        <v>0.82273216278147321</v>
      </c>
      <c r="P328" s="114" t="s">
        <v>6364</v>
      </c>
      <c r="Q328" s="42" t="s">
        <v>5538</v>
      </c>
      <c r="R328" s="42"/>
      <c r="S328" s="41" t="str" cm="1">
        <f t="array" ref="S328">IFERROR(_xlfn.IFS(
U328="MPR ISSUE","PDH",
U328="BSS Hardware Issue","BSS",
U328="Sites strategiques, MLL, Pylone, etc.","ENVTECH",
U328="AKTIVCO DEFAUT GE &amp; POWER Cabinet","AKTIVCO",
U328="AKTIVCO Coupure ENEO &amp; Baisse de tension","AKTIVCO GRID ONLY",
U328="Coupure ENEO &amp; Baisse de tension","IHS GRID ONLY",
U328="Defaut GE &amp; POWER Cabinet","IHS",
U328="Sharing","Partners",
U328="Sites strategiques &amp; DataCenter","SST &amp; DC",
U328="Exclu","Exclu",
U328="SAT","SAT",
U328="SPARE-ISSUE","SPARE-ISSUE",
U328="Fiber CAmtel","TRANS_FO_CAMTEL",
U328="Fiber AOF","Fiber AOF",
U328="Projet OCM (HUAWEI)","TRAVAUX-HUAWEI",
U328="Projet OCM (NOKIA)","TRAVAUX-NOKIA",
U328="ACCESS-ISSUE","ACCESS-ISSUE",
U328="Projet OCM (ZTE, NOKIA, autres projets)","TRAVAUX OCM",
U328="No root CAuse","No root cause",
U328="ODU HS","PDH",
U328="IP &amp; VLAN","PDH",
U328="Warehouse HUAWEI","SPARE-ISSUE",
U328="SPARE-HS","SPARE-ISSUE",
U328="Power Telco","BSS",U328="no impacts","no impacts"
),"")</f>
        <v>BSS</v>
      </c>
      <c r="T328" s="41" t="str" cm="1">
        <f t="array" ref="T328">IFERROR(_xlfn.IFS(
U328="MPR ISSUE","TX ISSUE",
U328="BSS Hardware Issue","RAN ISSUE",
U328="Sites strategiques, MLL, Pylone, etc.","ENVTECH",
U328="AKTIVCO DEFAUT GE &amp; POWER Cabinet","POWER ISSUE",
U328="AKTIVCO Coupure ENEO &amp; Baisse de tension","POWER ISSUE",
U328="Coupure ENEO &amp; Baisse de tension","POWER ISSUE",
U328="Defaut GE &amp; POWER Cabinet","POWER ISSUE",
U328="Sharing","POWER ISSUE",
U328="Sites strategiques &amp; DataCenter","POWER ISSUE",
U328="Exclu","Exclu",
U328="SAT","TX ISSUE",
U328="SPARE-ISSUE","SPARE-ISSUE",
U328="Fiber CAmtel","TX ISSUE",
U328="Fiber AOF","TX ISSUE",
U328="Projet OCM (HUAWEI)","TRAVAUX-HUAWEI",
U328="Projet OCM (NOKIA)","TRAVAUX -NOKIA",
U328="ACCESS-ISSUE","ACCESS-ISSUE",
U328="Projet OCM (ZTE, NOKIA, autres projets)","TRAVAUX OCM",
U328="No root CAuse","No root cause",
U328="ODU HS","TX ISSUE",
U328="IP &amp; VLAN","TX ISSUE",
U328="Warehouse HUAWEI","SPARE-ISSUE",
U328="SPARE-HS","SPARE-ISSUE",
U328="Power Telco","RAN ISSUE",U328="no impacts","no impacts"
),"")</f>
        <v>RAN ISSUE</v>
      </c>
      <c r="U328" s="68" t="s">
        <v>5319</v>
      </c>
      <c r="V328" s="41" t="str" cm="1">
        <f t="array" ref="V328">IFERROR(_xlfn.IFS(
U328="MPR ISSUE","ACTIVE",
U328="BSS Hardware Issue","ACTIVE",
U328="Sites strategiques, MLL, Pylone, etc.","PASSIVE",
U328="AKTIVCO DEFAUT GE &amp; POWER Cabinet","PASSIVE",
U328="AKTIVCO Coupure ENEO &amp; Baisse de tension","PASSIVE",
U328="Coupure ENEO &amp; Baisse de tension","PASSIVE",
U328="Defaut GE &amp; POWER Cabinet","PASSIVE",
U328="Sharing","PASSIVE",
U328="Sites strategiques &amp; DataCenter","PASSIVE",
U328="Exclu","Exclu",
U328="SAT","ACTIVE",
U328="SPARE-ISSUE","SPARE-ISSUE",
U328="Fiber CAmtel","ACTIVE",
U328="Fiber AOF","ACTIVE",
U328="Projet OCM (HUAWEI)","PLANNED WORKS",
U328="Projet OCM (NOKIA)","PLANNED WORKS",
U328="ACCESS-ISSUE","ACCESS-ISSUE",
U328="Projet OCM (ZTE, NOKIA, autres projets)","PLANNED WORKS",
U328="No root CAuse","No root cause",
U328="ODU HS","ACTIVE",
U328="IP &amp; VLAN","ACTIVE",
U328="Warehouse HUAWEI","SPARE-ISSUE",
U328="SPARE-HS","SPARE-ISSUE",
U328="Power Telco","ACTIVE", U328="no impacts","no impacts"
),"")</f>
        <v>ACTIVE</v>
      </c>
      <c r="W328" s="113"/>
      <c r="X328" s="113"/>
      <c r="Y328" s="113"/>
      <c r="Z328" s="113"/>
      <c r="AA328" s="113"/>
      <c r="AB328" s="17" t="s">
        <v>6293</v>
      </c>
      <c r="AC328" s="17" t="str">
        <f>_xlfn.XLOOKUP(B328,'INCIDENT-04-27-2026'!E:E,'INCIDENT-04-27-2026'!F:F,"")</f>
        <v/>
      </c>
      <c r="AD328" s="9"/>
      <c r="AE328" s="7" t="s">
        <v>5465</v>
      </c>
      <c r="AF328" s="6" t="str">
        <f>_xlfn.XLOOKUP(B328,'[13]Input_27-04'!$B:$B,'[13]Input_27-04'!$M:$M,"")</f>
        <v/>
      </c>
      <c r="AG328" s="7"/>
      <c r="AH328" s="3"/>
      <c r="AI328" s="18" t="str">
        <f>_xlfn.XLOOKUP(B328,'[3]Cells Huawei 27042026 10h'!$B:$B,'[3]Cells Huawei 27042026 10h'!$T:$T,"")</f>
        <v>(04/27/2026 cell huawei):-27/04/2026 : Besoin d'analyse BO RAN || Configured Capacity Limit Exceeding Licensed Limit</v>
      </c>
      <c r="AJ328" s="18" t="str">
        <f>_xlfn.XLOOKUP(B328,'[3]Cells Huawei 27042026 15h'!$B:$B,'[3]Cells Huawei 27042026 15h'!$T:$T,"")</f>
        <v>(04/27/2026 cell huawei):-27/04/2026 : Besoin d'analyse BO RAN || Configured Capacity Limit Exceeding Licensed Limit</v>
      </c>
      <c r="AK328" s="18" t="str">
        <f>_xlfn.XLOOKUP(B328,'[4]cells down 27042026 11h28'!$B:$B,'[4]cells down 27042026 11h28'!$R:$R,"")</f>
        <v/>
      </c>
      <c r="AL328" s="18" t="str">
        <f>_xlfn.XLOOKUP(B328,'[4]cells down 27042026 18h01'!$B:$B,'[4]cells down 27042026 18h01'!$R:$R,"")</f>
        <v/>
      </c>
      <c r="AM328" s="18" t="str">
        <f>_xlfn.XLOOKUP(B328,'[5]cell downs 27042026 11h'!$B:$B,'[5]cell downs 27042026 11h'!$R:$R,"")</f>
        <v/>
      </c>
      <c r="AN328" s="18" t="str">
        <f>_xlfn.XLOOKUP(B328,'[5]cell downs 27042026 17h40'!$B:$B,'[5]cell downs 27042026 17h40'!$R:$R,"")</f>
        <v/>
      </c>
      <c r="AO328" s="18" t="str">
        <f>_xlfn.XLOOKUP(B328,'[6]ALL SITES DOWN'!$D:$D,'[6]ALL SITES DOWN'!$J:$J,"")</f>
        <v/>
      </c>
      <c r="AP328" s="18" t="str">
        <f>_xlfn.XLOOKUP(B328,'[7]ALL SITES DOWN'!$D:$D,'[7]ALL SITES DOWN'!$J:$J,"")</f>
        <v/>
      </c>
      <c r="AQ328" s="9" t="str">
        <f>_xlfn.XLOOKUP(B328,[8]sheet1!$AC:$AC,[8]sheet1!$AF:$AF,"")</f>
        <v/>
      </c>
      <c r="AR328" s="14"/>
      <c r="AS328" s="14" t="s">
        <v>5465</v>
      </c>
      <c r="AT328" s="14" t="str">
        <f>_xlfn.XLOOKUP(B328,'[9]cell downs 18042026 17h'!$B:$B,'[9]cell downs 18042026 17h'!$B:$B,"")</f>
        <v/>
      </c>
      <c r="AU328" s="14" t="str">
        <f>_xlfn.XLOOKUP(B328,'[10]Cells Huawei 19042026 15h'!$B:$B,'[10]Cells Huawei 19042026 15h'!$B:$B,"")</f>
        <v/>
      </c>
      <c r="AV328" s="9" t="str">
        <f>_xlfn.XLOOKUP(B328,'[11]cells down 19042026 9H40'!$B:$B,'[11]cells down 19042026 9H40'!$B:$B,"")</f>
        <v/>
      </c>
    </row>
    <row r="329" spans="1:48" hidden="1" x14ac:dyDescent="0.3">
      <c r="A329" s="1" t="s">
        <v>1976</v>
      </c>
      <c r="B329" s="8" t="s">
        <v>1977</v>
      </c>
      <c r="C329" s="3" t="str">
        <f>_xlfn.XLOOKUP(B329,'[1]daily break down'!$D:$D,'[1]daily break down'!$E:$E,"")</f>
        <v>Douala</v>
      </c>
      <c r="D329" s="1" t="s">
        <v>11</v>
      </c>
      <c r="E329" s="1" t="s">
        <v>302</v>
      </c>
      <c r="F329" s="3" t="s">
        <v>31</v>
      </c>
      <c r="G329" s="1" t="s">
        <v>32</v>
      </c>
      <c r="H329" s="29" t="str">
        <f>_xlfn.XLOOKUP(B329,[2]CALCULATION!$B:$B,[2]CALCULATION!$H:$H,"")</f>
        <v>ZTE</v>
      </c>
      <c r="I329" s="26">
        <v>0.38777027277682186</v>
      </c>
      <c r="J329" s="26">
        <v>0.33228534413140232</v>
      </c>
      <c r="K329" s="26">
        <v>0.75033957989116351</v>
      </c>
      <c r="L329" s="26">
        <v>1.5504033581312258</v>
      </c>
      <c r="M329" s="26">
        <v>0</v>
      </c>
      <c r="N329" s="26">
        <v>0</v>
      </c>
      <c r="O329" s="26">
        <v>0.8145815319904236</v>
      </c>
      <c r="P329" s="114" t="s">
        <v>6364</v>
      </c>
      <c r="Q329" s="42" t="s">
        <v>5538</v>
      </c>
      <c r="R329" s="42"/>
      <c r="S329" s="41" t="str" cm="1">
        <f t="array" ref="S329">IFERROR(_xlfn.IFS(
U329="MPR ISSUE","PDH",
U329="BSS Hardware Issue","BSS",
U329="Sites strategiques, MLL, Pylone, etc.","ENVTECH",
U329="AKTIVCO DEFAUT GE &amp; POWER Cabinet","AKTIVCO",
U329="AKTIVCO Coupure ENEO &amp; Baisse de tension","AKTIVCO GRID ONLY",
U329="Coupure ENEO &amp; Baisse de tension","IHS GRID ONLY",
U329="Defaut GE &amp; POWER Cabinet","IHS",
U329="Sharing","Partners",
U329="Sites strategiques &amp; DataCenter","SST &amp; DC",
U329="Exclu","Exclu",
U329="SAT","SAT",
U329="SPARE-ISSUE","SPARE-ISSUE",
U329="Fiber CAmtel","TRANS_FO_CAMTEL",
U329="Fiber AOF","Fiber AOF",
U329="Projet OCM (HUAWEI)","TRAVAUX-HUAWEI",
U329="Projet OCM (NOKIA)","TRAVAUX-NOKIA",
U329="ACCESS-ISSUE","ACCESS-ISSUE",
U329="Projet OCM (ZTE, NOKIA, autres projets)","TRAVAUX OCM",
U329="No root CAuse","No root cause",
U329="ODU HS","PDH",
U329="IP &amp; VLAN","PDH",
U329="Warehouse HUAWEI","SPARE-ISSUE",
U329="SPARE-HS","SPARE-ISSUE",
U329="Power Telco","BSS",U329="no impacts","no impacts"
),"")</f>
        <v>No root cause</v>
      </c>
      <c r="T329" s="41" t="str" cm="1">
        <f t="array" ref="T329">IFERROR(_xlfn.IFS(
U329="MPR ISSUE","TX ISSUE",
U329="BSS Hardware Issue","RAN ISSUE",
U329="Sites strategiques, MLL, Pylone, etc.","ENVTECH",
U329="AKTIVCO DEFAUT GE &amp; POWER Cabinet","POWER ISSUE",
U329="AKTIVCO Coupure ENEO &amp; Baisse de tension","POWER ISSUE",
U329="Coupure ENEO &amp; Baisse de tension","POWER ISSUE",
U329="Defaut GE &amp; POWER Cabinet","POWER ISSUE",
U329="Sharing","POWER ISSUE",
U329="Sites strategiques &amp; DataCenter","POWER ISSUE",
U329="Exclu","Exclu",
U329="SAT","TX ISSUE",
U329="SPARE-ISSUE","SPARE-ISSUE",
U329="Fiber CAmtel","TX ISSUE",
U329="Fiber AOF","TX ISSUE",
U329="Projet OCM (HUAWEI)","TRAVAUX-HUAWEI",
U329="Projet OCM (NOKIA)","TRAVAUX -NOKIA",
U329="ACCESS-ISSUE","ACCESS-ISSUE",
U329="Projet OCM (ZTE, NOKIA, autres projets)","TRAVAUX OCM",
U329="No root CAuse","No root cause",
U329="ODU HS","TX ISSUE",
U329="IP &amp; VLAN","TX ISSUE",
U329="Warehouse HUAWEI","SPARE-ISSUE",
U329="SPARE-HS","SPARE-ISSUE",
U329="Power Telco","RAN ISSUE",U329="no impacts","no impacts"
),"")</f>
        <v>No root cause</v>
      </c>
      <c r="U329" s="68" t="s">
        <v>5691</v>
      </c>
      <c r="V329" s="41" t="str" cm="1">
        <f t="array" ref="V329">IFERROR(_xlfn.IFS(
U329="MPR ISSUE","ACTIVE",
U329="BSS Hardware Issue","ACTIVE",
U329="Sites strategiques, MLL, Pylone, etc.","PASSIVE",
U329="AKTIVCO DEFAUT GE &amp; POWER Cabinet","PASSIVE",
U329="AKTIVCO Coupure ENEO &amp; Baisse de tension","PASSIVE",
U329="Coupure ENEO &amp; Baisse de tension","PASSIVE",
U329="Defaut GE &amp; POWER Cabinet","PASSIVE",
U329="Sharing","PASSIVE",
U329="Sites strategiques &amp; DataCenter","PASSIVE",
U329="Exclu","Exclu",
U329="SAT","ACTIVE",
U329="SPARE-ISSUE","SPARE-ISSUE",
U329="Fiber CAmtel","ACTIVE",
U329="Fiber AOF","ACTIVE",
U329="Projet OCM (HUAWEI)","PLANNED WORKS",
U329="Projet OCM (NOKIA)","PLANNED WORKS",
U329="ACCESS-ISSUE","ACCESS-ISSUE",
U329="Projet OCM (ZTE, NOKIA, autres projets)","PLANNED WORKS",
U329="No root CAuse","No root cause",
U329="ODU HS","ACTIVE",
U329="IP &amp; VLAN","ACTIVE",
U329="Warehouse HUAWEI","SPARE-ISSUE",
U329="SPARE-HS","SPARE-ISSUE",
U329="Power Telco","ACTIVE", U329="no impacts","no impacts"
),"")</f>
        <v>No root cause</v>
      </c>
      <c r="W329" s="113"/>
      <c r="X329" s="113"/>
      <c r="Y329" s="113"/>
      <c r="Z329" s="113"/>
      <c r="AA329" s="113"/>
      <c r="AB329" s="17" t="s">
        <v>5465</v>
      </c>
      <c r="AC329" s="17" t="str">
        <f>_xlfn.XLOOKUP(B329,'INCIDENT-04-27-2026'!E:E,'INCIDENT-04-27-2026'!F:F,"")</f>
        <v/>
      </c>
      <c r="AD329" s="9"/>
      <c r="AE329" s="7" t="s">
        <v>5465</v>
      </c>
      <c r="AF329" s="6" t="str">
        <f>_xlfn.XLOOKUP(B329,'[13]Input_27-04'!$B:$B,'[13]Input_27-04'!$M:$M,"")</f>
        <v/>
      </c>
      <c r="AG329" s="7"/>
      <c r="AH329" s="3"/>
      <c r="AI329" s="18" t="str">
        <f>_xlfn.XLOOKUP(B329,'[3]Cells Huawei 27042026 10h'!$B:$B,'[3]Cells Huawei 27042026 10h'!$T:$T,"")</f>
        <v/>
      </c>
      <c r="AJ329" s="18" t="str">
        <f>_xlfn.XLOOKUP(B329,'[3]Cells Huawei 27042026 15h'!$B:$B,'[3]Cells Huawei 27042026 15h'!$T:$T,"")</f>
        <v/>
      </c>
      <c r="AK329" s="18" t="str">
        <f>_xlfn.XLOOKUP(B329,'[4]cells down 27042026 11h28'!$B:$B,'[4]cells down 27042026 11h28'!$R:$R,"")</f>
        <v/>
      </c>
      <c r="AL329" s="18" t="str">
        <f>_xlfn.XLOOKUP(B329,'[4]cells down 27042026 18h01'!$B:$B,'[4]cells down 27042026 18h01'!$R:$R,"")</f>
        <v/>
      </c>
      <c r="AM329" s="18" t="str">
        <f>_xlfn.XLOOKUP(B329,'[5]cell downs 27042026 11h'!$B:$B,'[5]cell downs 27042026 11h'!$R:$R,"")</f>
        <v/>
      </c>
      <c r="AN329" s="18" t="str">
        <f>_xlfn.XLOOKUP(B329,'[5]cell downs 27042026 17h40'!$B:$B,'[5]cell downs 27042026 17h40'!$R:$R,"")</f>
        <v/>
      </c>
      <c r="AO329" s="18" t="str">
        <f>_xlfn.XLOOKUP(B329,'[6]ALL SITES DOWN'!$D:$D,'[6]ALL SITES DOWN'!$J:$J,"")</f>
        <v/>
      </c>
      <c r="AP329" s="18" t="str">
        <f>_xlfn.XLOOKUP(B329,'[7]ALL SITES DOWN'!$D:$D,'[7]ALL SITES DOWN'!$J:$J,"")</f>
        <v/>
      </c>
      <c r="AQ329" s="9" t="str">
        <f>_xlfn.XLOOKUP(B329,[8]sheet1!$AC:$AC,[8]sheet1!$AF:$AF,"")</f>
        <v/>
      </c>
      <c r="AR329" s="14"/>
      <c r="AS329" s="14" t="s">
        <v>5465</v>
      </c>
      <c r="AT329" s="14" t="str">
        <f>_xlfn.XLOOKUP(B329,'[9]cell downs 18042026 17h'!$B:$B,'[9]cell downs 18042026 17h'!$B:$B,"")</f>
        <v/>
      </c>
      <c r="AU329" s="14" t="str">
        <f>_xlfn.XLOOKUP(B329,'[10]Cells Huawei 19042026 15h'!$B:$B,'[10]Cells Huawei 19042026 15h'!$B:$B,"")</f>
        <v/>
      </c>
      <c r="AV329" s="9" t="str">
        <f>_xlfn.XLOOKUP(B329,'[11]cells down 19042026 9H40'!$B:$B,'[11]cells down 19042026 9H40'!$B:$B,"")</f>
        <v/>
      </c>
    </row>
    <row r="330" spans="1:48" hidden="1" x14ac:dyDescent="0.3">
      <c r="A330" s="1" t="s">
        <v>348</v>
      </c>
      <c r="B330" s="8" t="s">
        <v>349</v>
      </c>
      <c r="C330" s="3" t="str">
        <f>_xlfn.XLOOKUP(B330,'[1]daily break down'!$D:$D,'[1]daily break down'!$E:$E,"")</f>
        <v>Yaounde</v>
      </c>
      <c r="D330" s="1" t="s">
        <v>5426</v>
      </c>
      <c r="E330" s="1"/>
      <c r="F330" s="3" t="s">
        <v>37</v>
      </c>
      <c r="G330" s="1" t="s">
        <v>38</v>
      </c>
      <c r="H330" s="29" t="str">
        <f>_xlfn.XLOOKUP(B330,[2]CALCULATION!$B:$B,[2]CALCULATION!$H:$H,"")</f>
        <v>ZTE</v>
      </c>
      <c r="I330" s="26">
        <v>32.359966099083131</v>
      </c>
      <c r="J330" s="26">
        <v>32.359966099083131</v>
      </c>
      <c r="K330" s="26">
        <v>24.419343355220541</v>
      </c>
      <c r="L330" s="26">
        <v>1.043512597272517</v>
      </c>
      <c r="M330" s="26">
        <v>0.69854651245744537</v>
      </c>
      <c r="N330" s="26">
        <v>0.96532361392905253</v>
      </c>
      <c r="O330" s="26">
        <v>0.79301892230469162</v>
      </c>
      <c r="P330" s="114" t="s">
        <v>6364</v>
      </c>
      <c r="Q330" s="42" t="s">
        <v>5538</v>
      </c>
      <c r="R330" s="42"/>
      <c r="S330" s="41" t="str" cm="1">
        <f t="array" ref="S330">IFERROR(_xlfn.IFS(
U330="MPR ISSUE","PDH",
U330="BSS Hardware Issue","BSS",
U330="Sites strategiques, MLL, Pylone, etc.","ENVTECH",
U330="AKTIVCO DEFAUT GE &amp; POWER Cabinet","AKTIVCO",
U330="AKTIVCO Coupure ENEO &amp; Baisse de tension","AKTIVCO GRID ONLY",
U330="Coupure ENEO &amp; Baisse de tension","IHS GRID ONLY",
U330="Defaut GE &amp; POWER Cabinet","IHS",
U330="Sharing","Partners",
U330="Sites strategiques &amp; DataCenter","SST &amp; DC",
U330="Exclu","Exclu",
U330="SAT","SAT",
U330="SPARE-ISSUE","SPARE-ISSUE",
U330="Fiber CAmtel","TRANS_FO_CAMTEL",
U330="Fiber AOF","Fiber AOF",
U330="Projet OCM (HUAWEI)","TRAVAUX-HUAWEI",
U330="Projet OCM (NOKIA)","TRAVAUX-NOKIA",
U330="ACCESS-ISSUE","ACCESS-ISSUE",
U330="Projet OCM (ZTE, NOKIA, autres projets)","TRAVAUX OCM",
U330="No root CAuse","No root cause",
U330="ODU HS","PDH",
U330="IP &amp; VLAN","PDH",
U330="Warehouse HUAWEI","SPARE-ISSUE",
U330="SPARE-HS","SPARE-ISSUE",
U330="Power Telco","BSS",U330="no impacts","no impacts"
),"")</f>
        <v>No root cause</v>
      </c>
      <c r="T330" s="41" t="str" cm="1">
        <f t="array" ref="T330">IFERROR(_xlfn.IFS(
U330="MPR ISSUE","TX ISSUE",
U330="BSS Hardware Issue","RAN ISSUE",
U330="Sites strategiques, MLL, Pylone, etc.","ENVTECH",
U330="AKTIVCO DEFAUT GE &amp; POWER Cabinet","POWER ISSUE",
U330="AKTIVCO Coupure ENEO &amp; Baisse de tension","POWER ISSUE",
U330="Coupure ENEO &amp; Baisse de tension","POWER ISSUE",
U330="Defaut GE &amp; POWER Cabinet","POWER ISSUE",
U330="Sharing","POWER ISSUE",
U330="Sites strategiques &amp; DataCenter","POWER ISSUE",
U330="Exclu","Exclu",
U330="SAT","TX ISSUE",
U330="SPARE-ISSUE","SPARE-ISSUE",
U330="Fiber CAmtel","TX ISSUE",
U330="Fiber AOF","TX ISSUE",
U330="Projet OCM (HUAWEI)","TRAVAUX-HUAWEI",
U330="Projet OCM (NOKIA)","TRAVAUX -NOKIA",
U330="ACCESS-ISSUE","ACCESS-ISSUE",
U330="Projet OCM (ZTE, NOKIA, autres projets)","TRAVAUX OCM",
U330="No root CAuse","No root cause",
U330="ODU HS","TX ISSUE",
U330="IP &amp; VLAN","TX ISSUE",
U330="Warehouse HUAWEI","SPARE-ISSUE",
U330="SPARE-HS","SPARE-ISSUE",
U330="Power Telco","RAN ISSUE",U330="no impacts","no impacts"
),"")</f>
        <v>No root cause</v>
      </c>
      <c r="U330" s="68" t="s">
        <v>5691</v>
      </c>
      <c r="V330" s="41" t="str" cm="1">
        <f t="array" ref="V330">IFERROR(_xlfn.IFS(
U330="MPR ISSUE","ACTIVE",
U330="BSS Hardware Issue","ACTIVE",
U330="Sites strategiques, MLL, Pylone, etc.","PASSIVE",
U330="AKTIVCO DEFAUT GE &amp; POWER Cabinet","PASSIVE",
U330="AKTIVCO Coupure ENEO &amp; Baisse de tension","PASSIVE",
U330="Coupure ENEO &amp; Baisse de tension","PASSIVE",
U330="Defaut GE &amp; POWER Cabinet","PASSIVE",
U330="Sharing","PASSIVE",
U330="Sites strategiques &amp; DataCenter","PASSIVE",
U330="Exclu","Exclu",
U330="SAT","ACTIVE",
U330="SPARE-ISSUE","SPARE-ISSUE",
U330="Fiber CAmtel","ACTIVE",
U330="Fiber AOF","ACTIVE",
U330="Projet OCM (HUAWEI)","PLANNED WORKS",
U330="Projet OCM (NOKIA)","PLANNED WORKS",
U330="ACCESS-ISSUE","ACCESS-ISSUE",
U330="Projet OCM (ZTE, NOKIA, autres projets)","PLANNED WORKS",
U330="No root CAuse","No root cause",
U330="ODU HS","ACTIVE",
U330="IP &amp; VLAN","ACTIVE",
U330="Warehouse HUAWEI","SPARE-ISSUE",
U330="SPARE-HS","SPARE-ISSUE",
U330="Power Telco","ACTIVE", U330="no impacts","no impacts"
),"")</f>
        <v>No root cause</v>
      </c>
      <c r="W330" s="113"/>
      <c r="X330" s="113"/>
      <c r="Y330" s="113"/>
      <c r="Z330" s="113"/>
      <c r="AA330" s="113"/>
      <c r="AB330" s="17" t="s">
        <v>5946</v>
      </c>
      <c r="AC330" s="17" t="str">
        <f>_xlfn.XLOOKUP(B330,'INCIDENT-04-27-2026'!E:E,'INCIDENT-04-27-2026'!F:F,"")</f>
        <v/>
      </c>
      <c r="AD330" s="9"/>
      <c r="AE330" s="7" t="s">
        <v>5465</v>
      </c>
      <c r="AF330" s="6" t="str">
        <f>_xlfn.XLOOKUP(B330,'[13]Input_27-04'!$B:$B,'[13]Input_27-04'!$M:$M,"")</f>
        <v/>
      </c>
      <c r="AG330" s="7"/>
      <c r="AH330" s="3"/>
      <c r="AI330" s="18" t="str">
        <f>_xlfn.XLOOKUP(B330,'[3]Cells Huawei 27042026 10h'!$B:$B,'[3]Cells Huawei 27042026 10h'!$T:$T,"")</f>
        <v/>
      </c>
      <c r="AJ330" s="18" t="str">
        <f>_xlfn.XLOOKUP(B330,'[3]Cells Huawei 27042026 15h'!$B:$B,'[3]Cells Huawei 27042026 15h'!$T:$T,"")</f>
        <v/>
      </c>
      <c r="AK330" s="18" t="str">
        <f>_xlfn.XLOOKUP(B330,'[4]cells down 27042026 11h28'!$B:$B,'[4]cells down 27042026 11h28'!$R:$R,"")</f>
        <v/>
      </c>
      <c r="AL330" s="18" t="str">
        <f>_xlfn.XLOOKUP(B330,'[4]cells down 27042026 18h01'!$B:$B,'[4]cells down 27042026 18h01'!$R:$R,"")</f>
        <v/>
      </c>
      <c r="AM330" s="18" t="str">
        <f>_xlfn.XLOOKUP(B330,'[5]cell downs 27042026 11h'!$B:$B,'[5]cell downs 27042026 11h'!$R:$R,"")</f>
        <v/>
      </c>
      <c r="AN330" s="18" t="str">
        <f>_xlfn.XLOOKUP(B330,'[5]cell downs 27042026 17h40'!$B:$B,'[5]cell downs 27042026 17h40'!$R:$R,"")</f>
        <v/>
      </c>
      <c r="AO330" s="18" t="str">
        <f>_xlfn.XLOOKUP(B330,'[6]ALL SITES DOWN'!$D:$D,'[6]ALL SITES DOWN'!$J:$J,"")</f>
        <v/>
      </c>
      <c r="AP330" s="18" t="str">
        <f>_xlfn.XLOOKUP(B330,'[7]ALL SITES DOWN'!$D:$D,'[7]ALL SITES DOWN'!$J:$J,"")</f>
        <v/>
      </c>
      <c r="AQ330" s="9" t="str">
        <f>_xlfn.XLOOKUP(B330,[8]sheet1!$AC:$AC,[8]sheet1!$AF:$AF,"")</f>
        <v>(04/27/2026 ticket):-INC-20260427-00014529</v>
      </c>
      <c r="AR330" s="14"/>
      <c r="AS330" s="14" t="s">
        <v>5465</v>
      </c>
      <c r="AT330" s="14" t="str">
        <f>_xlfn.XLOOKUP(B330,'[9]cell downs 18042026 17h'!$B:$B,'[9]cell downs 18042026 17h'!$B:$B,"")</f>
        <v/>
      </c>
      <c r="AU330" s="14" t="str">
        <f>_xlfn.XLOOKUP(B330,'[10]Cells Huawei 19042026 15h'!$B:$B,'[10]Cells Huawei 19042026 15h'!$B:$B,"")</f>
        <v/>
      </c>
      <c r="AV330" s="9" t="str">
        <f>_xlfn.XLOOKUP(B330,'[11]cells down 19042026 9H40'!$B:$B,'[11]cells down 19042026 9H40'!$B:$B,"")</f>
        <v>CTR_832</v>
      </c>
    </row>
    <row r="331" spans="1:48" hidden="1" x14ac:dyDescent="0.3">
      <c r="A331" s="1" t="s">
        <v>2985</v>
      </c>
      <c r="B331" s="8" t="s">
        <v>2986</v>
      </c>
      <c r="C331" s="3" t="str">
        <f>_xlfn.XLOOKUP(B331,'[1]daily break down'!$D:$D,'[1]daily break down'!$E:$E,"")</f>
        <v>Ngaoundere</v>
      </c>
      <c r="D331" s="1" t="s">
        <v>21</v>
      </c>
      <c r="E331" s="1" t="s">
        <v>122</v>
      </c>
      <c r="F331" s="3" t="s">
        <v>90</v>
      </c>
      <c r="G331" s="1" t="s">
        <v>91</v>
      </c>
      <c r="H331" s="27" t="str">
        <f>_xlfn.XLOOKUP(B331,[2]CALCULATION!$B:$B,[2]CALCULATION!$H:$H,"")</f>
        <v>Huawei</v>
      </c>
      <c r="I331" s="26">
        <v>3.5019711328556387</v>
      </c>
      <c r="J331" s="26">
        <v>0.61226040355788414</v>
      </c>
      <c r="K331" s="26">
        <v>0</v>
      </c>
      <c r="L331" s="26">
        <v>2.0590419566650398</v>
      </c>
      <c r="M331" s="26">
        <v>0.19128121495407113</v>
      </c>
      <c r="N331" s="26">
        <v>1.2480096052597787</v>
      </c>
      <c r="O331" s="26">
        <v>0.78474344596541978</v>
      </c>
      <c r="P331" s="114" t="s">
        <v>6364</v>
      </c>
      <c r="Q331" s="42" t="s">
        <v>5538</v>
      </c>
      <c r="R331" s="42"/>
      <c r="S331" s="41" t="str" cm="1">
        <f t="array" ref="S331">IFERROR(_xlfn.IFS(
U331="MPR ISSUE","PDH",
U331="BSS Hardware Issue","BSS",
U331="Sites strategiques, MLL, Pylone, etc.","ENVTECH",
U331="AKTIVCO DEFAUT GE &amp; POWER Cabinet","AKTIVCO",
U331="AKTIVCO Coupure ENEO &amp; Baisse de tension","AKTIVCO GRID ONLY",
U331="Coupure ENEO &amp; Baisse de tension","IHS GRID ONLY",
U331="Defaut GE &amp; POWER Cabinet","IHS",
U331="Sharing","Partners",
U331="Sites strategiques &amp; DataCenter","SST &amp; DC",
U331="Exclu","Exclu",
U331="SAT","SAT",
U331="SPARE-ISSUE","SPARE-ISSUE",
U331="Fiber CAmtel","TRANS_FO_CAMTEL",
U331="Fiber AOF","Fiber AOF",
U331="Projet OCM (HUAWEI)","TRAVAUX-HUAWEI",
U331="Projet OCM (NOKIA)","TRAVAUX-NOKIA",
U331="ACCESS-ISSUE","ACCESS-ISSUE",
U331="Projet OCM (ZTE, NOKIA, autres projets)","TRAVAUX OCM",
U331="No root CAuse","No root cause",
U331="ODU HS","PDH",
U331="IP &amp; VLAN","PDH",
U331="Warehouse HUAWEI","SPARE-ISSUE",
U331="SPARE-HS","SPARE-ISSUE",
U331="Power Telco","BSS",U331="no impacts","no impacts"
),"")</f>
        <v>No root cause</v>
      </c>
      <c r="T331" s="41" t="str" cm="1">
        <f t="array" ref="T331">IFERROR(_xlfn.IFS(
U331="MPR ISSUE","TX ISSUE",
U331="BSS Hardware Issue","RAN ISSUE",
U331="Sites strategiques, MLL, Pylone, etc.","ENVTECH",
U331="AKTIVCO DEFAUT GE &amp; POWER Cabinet","POWER ISSUE",
U331="AKTIVCO Coupure ENEO &amp; Baisse de tension","POWER ISSUE",
U331="Coupure ENEO &amp; Baisse de tension","POWER ISSUE",
U331="Defaut GE &amp; POWER Cabinet","POWER ISSUE",
U331="Sharing","POWER ISSUE",
U331="Sites strategiques &amp; DataCenter","POWER ISSUE",
U331="Exclu","Exclu",
U331="SAT","TX ISSUE",
U331="SPARE-ISSUE","SPARE-ISSUE",
U331="Fiber CAmtel","TX ISSUE",
U331="Fiber AOF","TX ISSUE",
U331="Projet OCM (HUAWEI)","TRAVAUX-HUAWEI",
U331="Projet OCM (NOKIA)","TRAVAUX -NOKIA",
U331="ACCESS-ISSUE","ACCESS-ISSUE",
U331="Projet OCM (ZTE, NOKIA, autres projets)","TRAVAUX OCM",
U331="No root CAuse","No root cause",
U331="ODU HS","TX ISSUE",
U331="IP &amp; VLAN","TX ISSUE",
U331="Warehouse HUAWEI","SPARE-ISSUE",
U331="SPARE-HS","SPARE-ISSUE",
U331="Power Telco","RAN ISSUE",U331="no impacts","no impacts"
),"")</f>
        <v>No root cause</v>
      </c>
      <c r="U331" s="68" t="s">
        <v>5691</v>
      </c>
      <c r="V331" s="41" t="str" cm="1">
        <f t="array" ref="V331">IFERROR(_xlfn.IFS(
U331="MPR ISSUE","ACTIVE",
U331="BSS Hardware Issue","ACTIVE",
U331="Sites strategiques, MLL, Pylone, etc.","PASSIVE",
U331="AKTIVCO DEFAUT GE &amp; POWER Cabinet","PASSIVE",
U331="AKTIVCO Coupure ENEO &amp; Baisse de tension","PASSIVE",
U331="Coupure ENEO &amp; Baisse de tension","PASSIVE",
U331="Defaut GE &amp; POWER Cabinet","PASSIVE",
U331="Sharing","PASSIVE",
U331="Sites strategiques &amp; DataCenter","PASSIVE",
U331="Exclu","Exclu",
U331="SAT","ACTIVE",
U331="SPARE-ISSUE","SPARE-ISSUE",
U331="Fiber CAmtel","ACTIVE",
U331="Fiber AOF","ACTIVE",
U331="Projet OCM (HUAWEI)","PLANNED WORKS",
U331="Projet OCM (NOKIA)","PLANNED WORKS",
U331="ACCESS-ISSUE","ACCESS-ISSUE",
U331="Projet OCM (ZTE, NOKIA, autres projets)","PLANNED WORKS",
U331="No root CAuse","No root cause",
U331="ODU HS","ACTIVE",
U331="IP &amp; VLAN","ACTIVE",
U331="Warehouse HUAWEI","SPARE-ISSUE",
U331="SPARE-HS","SPARE-ISSUE",
U331="Power Telco","ACTIVE", U331="no impacts","no impacts"
),"")</f>
        <v>No root cause</v>
      </c>
      <c r="W331" s="113"/>
      <c r="X331" s="113"/>
      <c r="Y331" s="113"/>
      <c r="Z331" s="113"/>
      <c r="AA331" s="113"/>
      <c r="AB331" s="17" t="s">
        <v>5465</v>
      </c>
      <c r="AC331" s="17" t="str">
        <f>_xlfn.XLOOKUP(B331,'INCIDENT-04-27-2026'!E:E,'INCIDENT-04-27-2026'!F:F,"")</f>
        <v/>
      </c>
      <c r="AD331" s="9"/>
      <c r="AE331" s="7" t="s">
        <v>5465</v>
      </c>
      <c r="AF331" s="6" t="str">
        <f>_xlfn.XLOOKUP(B331,'[13]Input_27-04'!$B:$B,'[13]Input_27-04'!$M:$M,"")</f>
        <v>No power issue</v>
      </c>
      <c r="AG331" s="7"/>
      <c r="AH331" s="3"/>
      <c r="AI331" s="18" t="str">
        <f>_xlfn.XLOOKUP(B331,'[3]Cells Huawei 27042026 10h'!$B:$B,'[3]Cells Huawei 27042026 10h'!$T:$T,"")</f>
        <v/>
      </c>
      <c r="AJ331" s="18" t="str">
        <f>_xlfn.XLOOKUP(B331,'[3]Cells Huawei 27042026 15h'!$B:$B,'[3]Cells Huawei 27042026 15h'!$T:$T,"")</f>
        <v/>
      </c>
      <c r="AK331" s="18" t="str">
        <f>_xlfn.XLOOKUP(B331,'[4]cells down 27042026 11h28'!$B:$B,'[4]cells down 27042026 11h28'!$R:$R,"")</f>
        <v/>
      </c>
      <c r="AL331" s="18" t="str">
        <f>_xlfn.XLOOKUP(B331,'[4]cells down 27042026 18h01'!$B:$B,'[4]cells down 27042026 18h01'!$R:$R,"")</f>
        <v/>
      </c>
      <c r="AM331" s="18" t="str">
        <f>_xlfn.XLOOKUP(B331,'[5]cell downs 27042026 11h'!$B:$B,'[5]cell downs 27042026 11h'!$R:$R,"")</f>
        <v/>
      </c>
      <c r="AN331" s="18" t="str">
        <f>_xlfn.XLOOKUP(B331,'[5]cell downs 27042026 17h40'!$B:$B,'[5]cell downs 27042026 17h40'!$R:$R,"")</f>
        <v/>
      </c>
      <c r="AO331" s="18" t="str">
        <f>_xlfn.XLOOKUP(B331,'[6]ALL SITES DOWN'!$D:$D,'[6]ALL SITES DOWN'!$J:$J,"")</f>
        <v/>
      </c>
      <c r="AP331" s="18" t="str">
        <f>_xlfn.XLOOKUP(B331,'[7]ALL SITES DOWN'!$D:$D,'[7]ALL SITES DOWN'!$J:$J,"")</f>
        <v/>
      </c>
      <c r="AQ331" s="9" t="str">
        <f>_xlfn.XLOOKUP(B331,[8]sheet1!$AC:$AC,[8]sheet1!$AF:$AF,"")</f>
        <v/>
      </c>
      <c r="AR331" s="14"/>
      <c r="AS331" s="14" t="s">
        <v>5465</v>
      </c>
      <c r="AT331" s="14" t="str">
        <f>_xlfn.XLOOKUP(B331,'[9]cell downs 18042026 17h'!$B:$B,'[9]cell downs 18042026 17h'!$B:$B,"")</f>
        <v/>
      </c>
      <c r="AU331" s="14" t="str">
        <f>_xlfn.XLOOKUP(B331,'[10]Cells Huawei 19042026 15h'!$B:$B,'[10]Cells Huawei 19042026 15h'!$B:$B,"")</f>
        <v/>
      </c>
      <c r="AV331" s="9" t="str">
        <f>_xlfn.XLOOKUP(B331,'[11]cells down 19042026 9H40'!$B:$B,'[11]cells down 19042026 9H40'!$B:$B,"")</f>
        <v/>
      </c>
    </row>
    <row r="332" spans="1:48" hidden="1" x14ac:dyDescent="0.3">
      <c r="A332" s="1" t="s">
        <v>1356</v>
      </c>
      <c r="B332" s="8" t="s">
        <v>1357</v>
      </c>
      <c r="C332" s="3" t="str">
        <f>_xlfn.XLOOKUP(B332,'[1]daily break down'!$D:$D,'[1]daily break down'!$E:$E,"")</f>
        <v>Yaounde</v>
      </c>
      <c r="D332" s="1" t="s">
        <v>11</v>
      </c>
      <c r="E332" s="1" t="s">
        <v>12</v>
      </c>
      <c r="F332" s="3" t="s">
        <v>37</v>
      </c>
      <c r="G332" s="1" t="s">
        <v>38</v>
      </c>
      <c r="H332" s="29" t="str">
        <f>_xlfn.XLOOKUP(B332,[2]CALCULATION!$B:$B,[2]CALCULATION!$H:$H,"")</f>
        <v>ZTE</v>
      </c>
      <c r="I332" s="26">
        <v>0</v>
      </c>
      <c r="J332" s="26">
        <v>0</v>
      </c>
      <c r="K332" s="26">
        <v>4.5122748143011628E-2</v>
      </c>
      <c r="L332" s="26">
        <v>0</v>
      </c>
      <c r="M332" s="26">
        <v>0</v>
      </c>
      <c r="N332" s="26">
        <v>0</v>
      </c>
      <c r="O332" s="26">
        <v>0.77648580470446582</v>
      </c>
      <c r="P332" s="114" t="s">
        <v>6364</v>
      </c>
      <c r="Q332" s="42" t="s">
        <v>5538</v>
      </c>
      <c r="R332" s="42"/>
      <c r="S332" s="41" t="str" cm="1">
        <f t="array" ref="S332">IFERROR(_xlfn.IFS(
U332="MPR ISSUE","PDH",
U332="BSS Hardware Issue","BSS",
U332="Sites strategiques, MLL, Pylone, etc.","ENVTECH",
U332="AKTIVCO DEFAUT GE &amp; POWER Cabinet","AKTIVCO",
U332="AKTIVCO Coupure ENEO &amp; Baisse de tension","AKTIVCO GRID ONLY",
U332="Coupure ENEO &amp; Baisse de tension","IHS GRID ONLY",
U332="Defaut GE &amp; POWER Cabinet","IHS",
U332="Sharing","Partners",
U332="Sites strategiques &amp; DataCenter","SST &amp; DC",
U332="Exclu","Exclu",
U332="SAT","SAT",
U332="SPARE-ISSUE","SPARE-ISSUE",
U332="Fiber CAmtel","TRANS_FO_CAMTEL",
U332="Fiber AOF","Fiber AOF",
U332="Projet OCM (HUAWEI)","TRAVAUX-HUAWEI",
U332="Projet OCM (NOKIA)","TRAVAUX-NOKIA",
U332="ACCESS-ISSUE","ACCESS-ISSUE",
U332="Projet OCM (ZTE, NOKIA, autres projets)","TRAVAUX OCM",
U332="No root CAuse","No root cause",
U332="ODU HS","PDH",
U332="IP &amp; VLAN","PDH",
U332="Warehouse HUAWEI","SPARE-ISSUE",
U332="SPARE-HS","SPARE-ISSUE",
U332="Power Telco","BSS",U332="no impacts","no impacts"
),"")</f>
        <v>No root cause</v>
      </c>
      <c r="T332" s="41" t="str" cm="1">
        <f t="array" ref="T332">IFERROR(_xlfn.IFS(
U332="MPR ISSUE","TX ISSUE",
U332="BSS Hardware Issue","RAN ISSUE",
U332="Sites strategiques, MLL, Pylone, etc.","ENVTECH",
U332="AKTIVCO DEFAUT GE &amp; POWER Cabinet","POWER ISSUE",
U332="AKTIVCO Coupure ENEO &amp; Baisse de tension","POWER ISSUE",
U332="Coupure ENEO &amp; Baisse de tension","POWER ISSUE",
U332="Defaut GE &amp; POWER Cabinet","POWER ISSUE",
U332="Sharing","POWER ISSUE",
U332="Sites strategiques &amp; DataCenter","POWER ISSUE",
U332="Exclu","Exclu",
U332="SAT","TX ISSUE",
U332="SPARE-ISSUE","SPARE-ISSUE",
U332="Fiber CAmtel","TX ISSUE",
U332="Fiber AOF","TX ISSUE",
U332="Projet OCM (HUAWEI)","TRAVAUX-HUAWEI",
U332="Projet OCM (NOKIA)","TRAVAUX -NOKIA",
U332="ACCESS-ISSUE","ACCESS-ISSUE",
U332="Projet OCM (ZTE, NOKIA, autres projets)","TRAVAUX OCM",
U332="No root CAuse","No root cause",
U332="ODU HS","TX ISSUE",
U332="IP &amp; VLAN","TX ISSUE",
U332="Warehouse HUAWEI","SPARE-ISSUE",
U332="SPARE-HS","SPARE-ISSUE",
U332="Power Telco","RAN ISSUE",U332="no impacts","no impacts"
),"")</f>
        <v>No root cause</v>
      </c>
      <c r="U332" s="68" t="s">
        <v>5691</v>
      </c>
      <c r="V332" s="41" t="str" cm="1">
        <f t="array" ref="V332">IFERROR(_xlfn.IFS(
U332="MPR ISSUE","ACTIVE",
U332="BSS Hardware Issue","ACTIVE",
U332="Sites strategiques, MLL, Pylone, etc.","PASSIVE",
U332="AKTIVCO DEFAUT GE &amp; POWER Cabinet","PASSIVE",
U332="AKTIVCO Coupure ENEO &amp; Baisse de tension","PASSIVE",
U332="Coupure ENEO &amp; Baisse de tension","PASSIVE",
U332="Defaut GE &amp; POWER Cabinet","PASSIVE",
U332="Sharing","PASSIVE",
U332="Sites strategiques &amp; DataCenter","PASSIVE",
U332="Exclu","Exclu",
U332="SAT","ACTIVE",
U332="SPARE-ISSUE","SPARE-ISSUE",
U332="Fiber CAmtel","ACTIVE",
U332="Fiber AOF","ACTIVE",
U332="Projet OCM (HUAWEI)","PLANNED WORKS",
U332="Projet OCM (NOKIA)","PLANNED WORKS",
U332="ACCESS-ISSUE","ACCESS-ISSUE",
U332="Projet OCM (ZTE, NOKIA, autres projets)","PLANNED WORKS",
U332="No root CAuse","No root cause",
U332="ODU HS","ACTIVE",
U332="IP &amp; VLAN","ACTIVE",
U332="Warehouse HUAWEI","SPARE-ISSUE",
U332="SPARE-HS","SPARE-ISSUE",
U332="Power Telco","ACTIVE", U332="no impacts","no impacts"
),"")</f>
        <v>No root cause</v>
      </c>
      <c r="W332" s="113"/>
      <c r="X332" s="113"/>
      <c r="Y332" s="113"/>
      <c r="Z332" s="113"/>
      <c r="AA332" s="113"/>
      <c r="AB332" s="17" t="s">
        <v>5975</v>
      </c>
      <c r="AC332" s="17" t="str">
        <f>_xlfn.XLOOKUP(B332,'INCIDENT-04-27-2026'!E:E,'INCIDENT-04-27-2026'!F:F,"")</f>
        <v/>
      </c>
      <c r="AD332" s="9"/>
      <c r="AE332" s="7" t="s">
        <v>5465</v>
      </c>
      <c r="AF332" s="6" t="str">
        <f>_xlfn.XLOOKUP(B332,'[13]Input_27-04'!$B:$B,'[13]Input_27-04'!$M:$M,"")</f>
        <v/>
      </c>
      <c r="AG332" s="7"/>
      <c r="AH332" s="3"/>
      <c r="AI332" s="18" t="str">
        <f>_xlfn.XLOOKUP(B332,'[3]Cells Huawei 27042026 10h'!$B:$B,'[3]Cells Huawei 27042026 10h'!$T:$T,"")</f>
        <v/>
      </c>
      <c r="AJ332" s="18" t="str">
        <f>_xlfn.XLOOKUP(B332,'[3]Cells Huawei 27042026 15h'!$B:$B,'[3]Cells Huawei 27042026 15h'!$T:$T,"")</f>
        <v/>
      </c>
      <c r="AK332" s="18" t="str">
        <f>_xlfn.XLOOKUP(B332,'[4]cells down 27042026 11h28'!$B:$B,'[4]cells down 27042026 11h28'!$R:$R,"")</f>
        <v/>
      </c>
      <c r="AL332" s="18" t="str">
        <f>_xlfn.XLOOKUP(B332,'[4]cells down 27042026 18h01'!$B:$B,'[4]cells down 27042026 18h01'!$R:$R,"")</f>
        <v/>
      </c>
      <c r="AM332" s="18" t="str">
        <f>_xlfn.XLOOKUP(B332,'[5]cell downs 27042026 11h'!$B:$B,'[5]cell downs 27042026 11h'!$R:$R,"")</f>
        <v/>
      </c>
      <c r="AN332" s="18" t="str">
        <f>_xlfn.XLOOKUP(B332,'[5]cell downs 27042026 17h40'!$B:$B,'[5]cell downs 27042026 17h40'!$R:$R,"")</f>
        <v/>
      </c>
      <c r="AO332" s="18" t="str">
        <f>_xlfn.XLOOKUP(B332,'[6]ALL SITES DOWN'!$D:$D,'[6]ALL SITES DOWN'!$J:$J,"")</f>
        <v/>
      </c>
      <c r="AP332" s="18" t="str">
        <f>_xlfn.XLOOKUP(B332,'[7]ALL SITES DOWN'!$D:$D,'[7]ALL SITES DOWN'!$J:$J,"")</f>
        <v/>
      </c>
      <c r="AQ332" s="9" t="str">
        <f>_xlfn.XLOOKUP(B332,[8]sheet1!$AC:$AC,[8]sheet1!$AF:$AF,"")</f>
        <v>(04/27/2026 ticket):-INC-20260427-00011382…up après intervention du power team IHS…Others Transmission equipement fault</v>
      </c>
      <c r="AR332" s="14"/>
      <c r="AS332" s="14" t="s">
        <v>5465</v>
      </c>
      <c r="AT332" s="14" t="str">
        <f>_xlfn.XLOOKUP(B332,'[9]cell downs 18042026 17h'!$B:$B,'[9]cell downs 18042026 17h'!$B:$B,"")</f>
        <v/>
      </c>
      <c r="AU332" s="14" t="str">
        <f>_xlfn.XLOOKUP(B332,'[10]Cells Huawei 19042026 15h'!$B:$B,'[10]Cells Huawei 19042026 15h'!$B:$B,"")</f>
        <v/>
      </c>
      <c r="AV332" s="9" t="str">
        <f>_xlfn.XLOOKUP(B332,'[11]cells down 19042026 9H40'!$B:$B,'[11]cells down 19042026 9H40'!$B:$B,"")</f>
        <v/>
      </c>
    </row>
    <row r="333" spans="1:48" hidden="1" x14ac:dyDescent="0.3">
      <c r="A333" s="1" t="s">
        <v>1351</v>
      </c>
      <c r="B333" s="8" t="s">
        <v>1352</v>
      </c>
      <c r="C333" s="3" t="str">
        <f>_xlfn.XLOOKUP(B333,'[1]daily break down'!$D:$D,'[1]daily break down'!$E:$E,"")</f>
        <v>Douala</v>
      </c>
      <c r="D333" s="1" t="s">
        <v>21</v>
      </c>
      <c r="E333" s="1" t="s">
        <v>125</v>
      </c>
      <c r="F333" s="3" t="s">
        <v>31</v>
      </c>
      <c r="G333" s="1" t="s">
        <v>32</v>
      </c>
      <c r="H333" s="29" t="str">
        <f>_xlfn.XLOOKUP(B333,[2]CALCULATION!$B:$B,[2]CALCULATION!$H:$H,"")</f>
        <v>ZTE</v>
      </c>
      <c r="I333" s="26">
        <v>0</v>
      </c>
      <c r="J333" s="26">
        <v>0</v>
      </c>
      <c r="K333" s="26">
        <v>0</v>
      </c>
      <c r="L333" s="26">
        <v>20.076751476031074</v>
      </c>
      <c r="M333" s="26">
        <v>0</v>
      </c>
      <c r="N333" s="26">
        <v>0</v>
      </c>
      <c r="O333" s="26">
        <v>0.7745417811678682</v>
      </c>
      <c r="P333" s="114" t="s">
        <v>6364</v>
      </c>
      <c r="Q333" s="42" t="s">
        <v>5538</v>
      </c>
      <c r="R333" s="42"/>
      <c r="S333" s="41" t="str" cm="1">
        <f t="array" ref="S333">IFERROR(_xlfn.IFS(
U333="MPR ISSUE","PDH",
U333="BSS Hardware Issue","BSS",
U333="Sites strategiques, MLL, Pylone, etc.","ENVTECH",
U333="AKTIVCO DEFAUT GE &amp; POWER Cabinet","AKTIVCO",
U333="AKTIVCO Coupure ENEO &amp; Baisse de tension","AKTIVCO GRID ONLY",
U333="Coupure ENEO &amp; Baisse de tension","IHS GRID ONLY",
U333="Defaut GE &amp; POWER Cabinet","IHS",
U333="Sharing","Partners",
U333="Sites strategiques &amp; DataCenter","SST &amp; DC",
U333="Exclu","Exclu",
U333="SAT","SAT",
U333="SPARE-ISSUE","SPARE-ISSUE",
U333="Fiber CAmtel","TRANS_FO_CAMTEL",
U333="Fiber AOF","Fiber AOF",
U333="Projet OCM (HUAWEI)","TRAVAUX-HUAWEI",
U333="Projet OCM (NOKIA)","TRAVAUX-NOKIA",
U333="ACCESS-ISSUE","ACCESS-ISSUE",
U333="Projet OCM (ZTE, NOKIA, autres projets)","TRAVAUX OCM",
U333="No root CAuse","No root cause",
U333="ODU HS","PDH",
U333="IP &amp; VLAN","PDH",
U333="Warehouse HUAWEI","SPARE-ISSUE",
U333="SPARE-HS","SPARE-ISSUE",
U333="Power Telco","BSS",U333="no impacts","no impacts"
),"")</f>
        <v>No root cause</v>
      </c>
      <c r="T333" s="41" t="str" cm="1">
        <f t="array" ref="T333">IFERROR(_xlfn.IFS(
U333="MPR ISSUE","TX ISSUE",
U333="BSS Hardware Issue","RAN ISSUE",
U333="Sites strategiques, MLL, Pylone, etc.","ENVTECH",
U333="AKTIVCO DEFAUT GE &amp; POWER Cabinet","POWER ISSUE",
U333="AKTIVCO Coupure ENEO &amp; Baisse de tension","POWER ISSUE",
U333="Coupure ENEO &amp; Baisse de tension","POWER ISSUE",
U333="Defaut GE &amp; POWER Cabinet","POWER ISSUE",
U333="Sharing","POWER ISSUE",
U333="Sites strategiques &amp; DataCenter","POWER ISSUE",
U333="Exclu","Exclu",
U333="SAT","TX ISSUE",
U333="SPARE-ISSUE","SPARE-ISSUE",
U333="Fiber CAmtel","TX ISSUE",
U333="Fiber AOF","TX ISSUE",
U333="Projet OCM (HUAWEI)","TRAVAUX-HUAWEI",
U333="Projet OCM (NOKIA)","TRAVAUX -NOKIA",
U333="ACCESS-ISSUE","ACCESS-ISSUE",
U333="Projet OCM (ZTE, NOKIA, autres projets)","TRAVAUX OCM",
U333="No root CAuse","No root cause",
U333="ODU HS","TX ISSUE",
U333="IP &amp; VLAN","TX ISSUE",
U333="Warehouse HUAWEI","SPARE-ISSUE",
U333="SPARE-HS","SPARE-ISSUE",
U333="Power Telco","RAN ISSUE",U333="no impacts","no impacts"
),"")</f>
        <v>No root cause</v>
      </c>
      <c r="U333" s="68" t="s">
        <v>5691</v>
      </c>
      <c r="V333" s="41" t="str" cm="1">
        <f t="array" ref="V333">IFERROR(_xlfn.IFS(
U333="MPR ISSUE","ACTIVE",
U333="BSS Hardware Issue","ACTIVE",
U333="Sites strategiques, MLL, Pylone, etc.","PASSIVE",
U333="AKTIVCO DEFAUT GE &amp; POWER Cabinet","PASSIVE",
U333="AKTIVCO Coupure ENEO &amp; Baisse de tension","PASSIVE",
U333="Coupure ENEO &amp; Baisse de tension","PASSIVE",
U333="Defaut GE &amp; POWER Cabinet","PASSIVE",
U333="Sharing","PASSIVE",
U333="Sites strategiques &amp; DataCenter","PASSIVE",
U333="Exclu","Exclu",
U333="SAT","ACTIVE",
U333="SPARE-ISSUE","SPARE-ISSUE",
U333="Fiber CAmtel","ACTIVE",
U333="Fiber AOF","ACTIVE",
U333="Projet OCM (HUAWEI)","PLANNED WORKS",
U333="Projet OCM (NOKIA)","PLANNED WORKS",
U333="ACCESS-ISSUE","ACCESS-ISSUE",
U333="Projet OCM (ZTE, NOKIA, autres projets)","PLANNED WORKS",
U333="No root CAuse","No root cause",
U333="ODU HS","ACTIVE",
U333="IP &amp; VLAN","ACTIVE",
U333="Warehouse HUAWEI","SPARE-ISSUE",
U333="SPARE-HS","SPARE-ISSUE",
U333="Power Telco","ACTIVE", U333="no impacts","no impacts"
),"")</f>
        <v>No root cause</v>
      </c>
      <c r="W333" s="113"/>
      <c r="X333" s="113"/>
      <c r="Y333" s="113"/>
      <c r="Z333" s="113"/>
      <c r="AA333" s="113"/>
      <c r="AB333" s="17" t="s">
        <v>5465</v>
      </c>
      <c r="AC333" s="17" t="str">
        <f>_xlfn.XLOOKUP(B333,'INCIDENT-04-27-2026'!E:E,'INCIDENT-04-27-2026'!F:F,"")</f>
        <v/>
      </c>
      <c r="AD333" s="9"/>
      <c r="AE333" s="7" t="s">
        <v>5465</v>
      </c>
      <c r="AF333" s="6" t="str">
        <f>_xlfn.XLOOKUP(B333,'[13]Input_27-04'!$B:$B,'[13]Input_27-04'!$M:$M,"")</f>
        <v>No power issue</v>
      </c>
      <c r="AG333" s="7"/>
      <c r="AH333" s="3"/>
      <c r="AI333" s="18" t="str">
        <f>_xlfn.XLOOKUP(B333,'[3]Cells Huawei 27042026 10h'!$B:$B,'[3]Cells Huawei 27042026 10h'!$T:$T,"")</f>
        <v/>
      </c>
      <c r="AJ333" s="18" t="str">
        <f>_xlfn.XLOOKUP(B333,'[3]Cells Huawei 27042026 15h'!$B:$B,'[3]Cells Huawei 27042026 15h'!$T:$T,"")</f>
        <v/>
      </c>
      <c r="AK333" s="18" t="str">
        <f>_xlfn.XLOOKUP(B333,'[4]cells down 27042026 11h28'!$B:$B,'[4]cells down 27042026 11h28'!$R:$R,"")</f>
        <v/>
      </c>
      <c r="AL333" s="18" t="str">
        <f>_xlfn.XLOOKUP(B333,'[4]cells down 27042026 18h01'!$B:$B,'[4]cells down 27042026 18h01'!$R:$R,"")</f>
        <v/>
      </c>
      <c r="AM333" s="18" t="str">
        <f>_xlfn.XLOOKUP(B333,'[5]cell downs 27042026 11h'!$B:$B,'[5]cell downs 27042026 11h'!$R:$R,"")</f>
        <v/>
      </c>
      <c r="AN333" s="18" t="str">
        <f>_xlfn.XLOOKUP(B333,'[5]cell downs 27042026 17h40'!$B:$B,'[5]cell downs 27042026 17h40'!$R:$R,"")</f>
        <v/>
      </c>
      <c r="AO333" s="18" t="str">
        <f>_xlfn.XLOOKUP(B333,'[6]ALL SITES DOWN'!$D:$D,'[6]ALL SITES DOWN'!$J:$J,"")</f>
        <v/>
      </c>
      <c r="AP333" s="18" t="str">
        <f>_xlfn.XLOOKUP(B333,'[7]ALL SITES DOWN'!$D:$D,'[7]ALL SITES DOWN'!$J:$J,"")</f>
        <v/>
      </c>
      <c r="AQ333" s="9" t="str">
        <f>_xlfn.XLOOKUP(B333,[8]sheet1!$AC:$AC,[8]sheet1!$AF:$AF,"")</f>
        <v/>
      </c>
      <c r="AR333" s="14"/>
      <c r="AS333" s="14" t="s">
        <v>5465</v>
      </c>
      <c r="AT333" s="14" t="str">
        <f>_xlfn.XLOOKUP(B333,'[9]cell downs 18042026 17h'!$B:$B,'[9]cell downs 18042026 17h'!$B:$B,"")</f>
        <v/>
      </c>
      <c r="AU333" s="14" t="str">
        <f>_xlfn.XLOOKUP(B333,'[10]Cells Huawei 19042026 15h'!$B:$B,'[10]Cells Huawei 19042026 15h'!$B:$B,"")</f>
        <v/>
      </c>
      <c r="AV333" s="9" t="str">
        <f>_xlfn.XLOOKUP(B333,'[11]cells down 19042026 9H40'!$B:$B,'[11]cells down 19042026 9H40'!$B:$B,"")</f>
        <v/>
      </c>
    </row>
    <row r="334" spans="1:48" hidden="1" x14ac:dyDescent="0.3">
      <c r="A334" s="1" t="s">
        <v>3085</v>
      </c>
      <c r="B334" s="8" t="s">
        <v>3086</v>
      </c>
      <c r="C334" s="3" t="str">
        <f>_xlfn.XLOOKUP(B334,'[1]daily break down'!$D:$D,'[1]daily break down'!$E:$E,"")</f>
        <v>EXTREME-NORD</v>
      </c>
      <c r="D334" s="1" t="s">
        <v>11</v>
      </c>
      <c r="E334" s="1" t="s">
        <v>96</v>
      </c>
      <c r="F334" s="3" t="s">
        <v>55</v>
      </c>
      <c r="G334" s="1" t="s">
        <v>2562</v>
      </c>
      <c r="H334" s="27" t="str">
        <f>_xlfn.XLOOKUP(B334,[2]CALCULATION!$B:$B,[2]CALCULATION!$H:$H,"")</f>
        <v>HUAWEI</v>
      </c>
      <c r="I334" s="26">
        <v>0.25741368535497511</v>
      </c>
      <c r="J334" s="26">
        <v>0.84877137712487127</v>
      </c>
      <c r="K334" s="26">
        <v>0.77006517651020301</v>
      </c>
      <c r="L334" s="26">
        <v>0.62802661279046212</v>
      </c>
      <c r="M334" s="26">
        <v>3.6962664760453499</v>
      </c>
      <c r="N334" s="26">
        <v>2.2755063022032749</v>
      </c>
      <c r="O334" s="26">
        <v>0.7692447629076028</v>
      </c>
      <c r="P334" s="114" t="s">
        <v>6364</v>
      </c>
      <c r="Q334" s="42" t="s">
        <v>6353</v>
      </c>
      <c r="R334" s="42"/>
      <c r="S334" s="41" t="str" cm="1">
        <f t="array" ref="S334">IFERROR(_xlfn.IFS(
U334="MPR ISSUE","PDH",
U334="BSS Hardware Issue","BSS",
U334="Sites strategiques, MLL, Pylone, etc.","ENVTECH",
U334="AKTIVCO DEFAUT GE &amp; POWER Cabinet","AKTIVCO",
U334="AKTIVCO Coupure ENEO &amp; Baisse de tension","AKTIVCO GRID ONLY",
U334="Coupure ENEO &amp; Baisse de tension","IHS GRID ONLY",
U334="Defaut GE &amp; POWER Cabinet","IHS",
U334="Sharing","Partners",
U334="Sites strategiques &amp; DataCenter","SST &amp; DC",
U334="Exclu","Exclu",
U334="SAT","SAT",
U334="SPARE-ISSUE","SPARE-ISSUE",
U334="Fiber CAmtel","TRANS_FO_CAMTEL",
U334="Fiber AOF","Fiber AOF",
U334="Projet OCM (HUAWEI)","TRAVAUX-HUAWEI",
U334="Projet OCM (NOKIA)","TRAVAUX-NOKIA",
U334="ACCESS-ISSUE","ACCESS-ISSUE",
U334="Projet OCM (ZTE, NOKIA, autres projets)","TRAVAUX OCM",
U334="No root CAuse","No root cause",
U334="ODU HS","PDH",
U334="IP &amp; VLAN","PDH",
U334="Warehouse HUAWEI","SPARE-ISSUE",
U334="SPARE-HS","SPARE-ISSUE",
U334="Power Telco","BSS",U334="no impacts","no impacts"
),"")</f>
        <v>IHS</v>
      </c>
      <c r="T334" s="41" t="str" cm="1">
        <f t="array" ref="T334">IFERROR(_xlfn.IFS(
U334="MPR ISSUE","TX ISSUE",
U334="BSS Hardware Issue","RAN ISSUE",
U334="Sites strategiques, MLL, Pylone, etc.","ENVTECH",
U334="AKTIVCO DEFAUT GE &amp; POWER Cabinet","POWER ISSUE",
U334="AKTIVCO Coupure ENEO &amp; Baisse de tension","POWER ISSUE",
U334="Coupure ENEO &amp; Baisse de tension","POWER ISSUE",
U334="Defaut GE &amp; POWER Cabinet","POWER ISSUE",
U334="Sharing","POWER ISSUE",
U334="Sites strategiques &amp; DataCenter","POWER ISSUE",
U334="Exclu","Exclu",
U334="SAT","TX ISSUE",
U334="SPARE-ISSUE","SPARE-ISSUE",
U334="Fiber CAmtel","TX ISSUE",
U334="Fiber AOF","TX ISSUE",
U334="Projet OCM (HUAWEI)","TRAVAUX-HUAWEI",
U334="Projet OCM (NOKIA)","TRAVAUX -NOKIA",
U334="ACCESS-ISSUE","ACCESS-ISSUE",
U334="Projet OCM (ZTE, NOKIA, autres projets)","TRAVAUX OCM",
U334="No root CAuse","No root cause",
U334="ODU HS","TX ISSUE",
U334="IP &amp; VLAN","TX ISSUE",
U334="Warehouse HUAWEI","SPARE-ISSUE",
U334="SPARE-HS","SPARE-ISSUE",
U334="Power Telco","RAN ISSUE",U334="no impacts","no impacts"
),"")</f>
        <v>POWER ISSUE</v>
      </c>
      <c r="U334" s="68" t="s">
        <v>5329</v>
      </c>
      <c r="V334" s="41" t="str" cm="1">
        <f t="array" ref="V334">IFERROR(_xlfn.IFS(
U334="MPR ISSUE","ACTIVE",
U334="BSS Hardware Issue","ACTIVE",
U334="Sites strategiques, MLL, Pylone, etc.","PASSIVE",
U334="AKTIVCO DEFAUT GE &amp; POWER Cabinet","PASSIVE",
U334="AKTIVCO Coupure ENEO &amp; Baisse de tension","PASSIVE",
U334="Coupure ENEO &amp; Baisse de tension","PASSIVE",
U334="Defaut GE &amp; POWER Cabinet","PASSIVE",
U334="Sharing","PASSIVE",
U334="Sites strategiques &amp; DataCenter","PASSIVE",
U334="Exclu","Exclu",
U334="SAT","ACTIVE",
U334="SPARE-ISSUE","SPARE-ISSUE",
U334="Fiber CAmtel","ACTIVE",
U334="Fiber AOF","ACTIVE",
U334="Projet OCM (HUAWEI)","PLANNED WORKS",
U334="Projet OCM (NOKIA)","PLANNED WORKS",
U334="ACCESS-ISSUE","ACCESS-ISSUE",
U334="Projet OCM (ZTE, NOKIA, autres projets)","PLANNED WORKS",
U334="No root CAuse","No root cause",
U334="ODU HS","ACTIVE",
U334="IP &amp; VLAN","ACTIVE",
U334="Warehouse HUAWEI","SPARE-ISSUE",
U334="SPARE-HS","SPARE-ISSUE",
U334="Power Telco","ACTIVE", U334="no impacts","no impacts"
),"")</f>
        <v>PASSIVE</v>
      </c>
      <c r="W334" s="113"/>
      <c r="X334" s="113"/>
      <c r="Y334" s="113"/>
      <c r="Z334" s="113"/>
      <c r="AA334" s="113"/>
      <c r="AB334" s="17" t="s">
        <v>6137</v>
      </c>
      <c r="AC334" s="17" t="str">
        <f>_xlfn.XLOOKUP(B334,'INCIDENT-04-27-2026'!E:E,'INCIDENT-04-27-2026'!F:F,"")</f>
        <v>(04/27/2026 incident ) :impacted by  EXN_013_H_Fotokol, Solar Gen site ,solar outage and DG was is manuel mode  || Action DG start manuely</v>
      </c>
      <c r="AD334" s="9" t="s">
        <v>6137</v>
      </c>
      <c r="AE334" s="7" t="s">
        <v>5465</v>
      </c>
      <c r="AF334" s="6" t="str">
        <f>_xlfn.XLOOKUP(B334,'[13]Input_27-04'!$B:$B,'[13]Input_27-04'!$M:$M,"")</f>
        <v/>
      </c>
      <c r="AG334" s="7"/>
      <c r="AH334" s="3"/>
      <c r="AI334" s="18" t="str">
        <f>_xlfn.XLOOKUP(B334,'[3]Cells Huawei 27042026 10h'!$B:$B,'[3]Cells Huawei 27042026 10h'!$T:$T,"")</f>
        <v/>
      </c>
      <c r="AJ334" s="18" t="str">
        <f>_xlfn.XLOOKUP(B334,'[3]Cells Huawei 27042026 15h'!$B:$B,'[3]Cells Huawei 27042026 15h'!$T:$T,"")</f>
        <v/>
      </c>
      <c r="AK334" s="18" t="str">
        <f>_xlfn.XLOOKUP(B334,'[4]cells down 27042026 11h28'!$B:$B,'[4]cells down 27042026 11h28'!$R:$R,"")</f>
        <v/>
      </c>
      <c r="AL334" s="18" t="str">
        <f>_xlfn.XLOOKUP(B334,'[4]cells down 27042026 18h01'!$B:$B,'[4]cells down 27042026 18h01'!$R:$R,"")</f>
        <v/>
      </c>
      <c r="AM334" s="18" t="str">
        <f>_xlfn.XLOOKUP(B334,'[5]cell downs 27042026 11h'!$B:$B,'[5]cell downs 27042026 11h'!$R:$R,"")</f>
        <v/>
      </c>
      <c r="AN334" s="18" t="str">
        <f>_xlfn.XLOOKUP(B334,'[5]cell downs 27042026 17h40'!$B:$B,'[5]cell downs 27042026 17h40'!$R:$R,"")</f>
        <v/>
      </c>
      <c r="AO334" s="18" t="str">
        <f>_xlfn.XLOOKUP(B334,'[6]ALL SITES DOWN'!$D:$D,'[6]ALL SITES DOWN'!$J:$J,"")</f>
        <v/>
      </c>
      <c r="AP334" s="18" t="str">
        <f>_xlfn.XLOOKUP(B334,'[7]ALL SITES DOWN'!$D:$D,'[7]ALL SITES DOWN'!$J:$J,"")</f>
        <v/>
      </c>
      <c r="AQ334" s="9" t="str">
        <f>_xlfn.XLOOKUP(B334,[8]sheet1!$AC:$AC,[8]sheet1!$AF:$AF,"")</f>
        <v/>
      </c>
      <c r="AR334" s="14"/>
      <c r="AS334" s="14" t="s">
        <v>5465</v>
      </c>
      <c r="AT334" s="14" t="str">
        <f>_xlfn.XLOOKUP(B334,'[9]cell downs 18042026 17h'!$B:$B,'[9]cell downs 18042026 17h'!$B:$B,"")</f>
        <v/>
      </c>
      <c r="AU334" s="14" t="str">
        <f>_xlfn.XLOOKUP(B334,'[10]Cells Huawei 19042026 15h'!$B:$B,'[10]Cells Huawei 19042026 15h'!$B:$B,"")</f>
        <v/>
      </c>
      <c r="AV334" s="9" t="str">
        <f>_xlfn.XLOOKUP(B334,'[11]cells down 19042026 9H40'!$B:$B,'[11]cells down 19042026 9H40'!$B:$B,"")</f>
        <v/>
      </c>
    </row>
    <row r="335" spans="1:48" hidden="1" x14ac:dyDescent="0.3">
      <c r="A335" s="1" t="s">
        <v>545</v>
      </c>
      <c r="B335" s="8" t="s">
        <v>546</v>
      </c>
      <c r="C335" s="3" t="str">
        <f>_xlfn.XLOOKUP(B335,'[1]daily break down'!$D:$D,'[1]daily break down'!$E:$E,"")</f>
        <v>Douala</v>
      </c>
      <c r="D335" s="1" t="s">
        <v>11</v>
      </c>
      <c r="E335" s="1" t="s">
        <v>12</v>
      </c>
      <c r="F335" s="3" t="s">
        <v>31</v>
      </c>
      <c r="G335" s="1" t="s">
        <v>32</v>
      </c>
      <c r="H335" s="29" t="str">
        <f>_xlfn.XLOOKUP(B335,[2]CALCULATION!$B:$B,[2]CALCULATION!$H:$H,"")</f>
        <v>ZTE</v>
      </c>
      <c r="I335" s="26">
        <v>0</v>
      </c>
      <c r="J335" s="26">
        <v>4.2248625272163292</v>
      </c>
      <c r="K335" s="26">
        <v>5.4099499761723342</v>
      </c>
      <c r="L335" s="26">
        <v>1.2539130161828367</v>
      </c>
      <c r="M335" s="26">
        <v>2.0389596584796528</v>
      </c>
      <c r="N335" s="26">
        <v>2.0869360191534465</v>
      </c>
      <c r="O335" s="26">
        <v>0.7668548624130721</v>
      </c>
      <c r="P335" s="114" t="s">
        <v>6364</v>
      </c>
      <c r="Q335" s="42" t="s">
        <v>5538</v>
      </c>
      <c r="R335" s="42"/>
      <c r="S335" s="41" t="str" cm="1">
        <f t="array" ref="S335">IFERROR(_xlfn.IFS(
U335="MPR ISSUE","PDH",
U335="BSS Hardware Issue","BSS",
U335="Sites strategiques, MLL, Pylone, etc.","ENVTECH",
U335="AKTIVCO DEFAUT GE &amp; POWER Cabinet","AKTIVCO",
U335="AKTIVCO Coupure ENEO &amp; Baisse de tension","AKTIVCO GRID ONLY",
U335="Coupure ENEO &amp; Baisse de tension","IHS GRID ONLY",
U335="Defaut GE &amp; POWER Cabinet","IHS",
U335="Sharing","Partners",
U335="Sites strategiques &amp; DataCenter","SST &amp; DC",
U335="Exclu","Exclu",
U335="SAT","SAT",
U335="SPARE-ISSUE","SPARE-ISSUE",
U335="Fiber CAmtel","TRANS_FO_CAMTEL",
U335="Fiber AOF","Fiber AOF",
U335="Projet OCM (HUAWEI)","TRAVAUX-HUAWEI",
U335="Projet OCM (NOKIA)","TRAVAUX-NOKIA",
U335="ACCESS-ISSUE","ACCESS-ISSUE",
U335="Projet OCM (ZTE, NOKIA, autres projets)","TRAVAUX OCM",
U335="No root CAuse","No root cause",
U335="ODU HS","PDH",
U335="IP &amp; VLAN","PDH",
U335="Warehouse HUAWEI","SPARE-ISSUE",
U335="SPARE-HS","SPARE-ISSUE",
U335="Power Telco","BSS",U335="no impacts","no impacts"
),"")</f>
        <v>No root cause</v>
      </c>
      <c r="T335" s="41" t="str" cm="1">
        <f t="array" ref="T335">IFERROR(_xlfn.IFS(
U335="MPR ISSUE","TX ISSUE",
U335="BSS Hardware Issue","RAN ISSUE",
U335="Sites strategiques, MLL, Pylone, etc.","ENVTECH",
U335="AKTIVCO DEFAUT GE &amp; POWER Cabinet","POWER ISSUE",
U335="AKTIVCO Coupure ENEO &amp; Baisse de tension","POWER ISSUE",
U335="Coupure ENEO &amp; Baisse de tension","POWER ISSUE",
U335="Defaut GE &amp; POWER Cabinet","POWER ISSUE",
U335="Sharing","POWER ISSUE",
U335="Sites strategiques &amp; DataCenter","POWER ISSUE",
U335="Exclu","Exclu",
U335="SAT","TX ISSUE",
U335="SPARE-ISSUE","SPARE-ISSUE",
U335="Fiber CAmtel","TX ISSUE",
U335="Fiber AOF","TX ISSUE",
U335="Projet OCM (HUAWEI)","TRAVAUX-HUAWEI",
U335="Projet OCM (NOKIA)","TRAVAUX -NOKIA",
U335="ACCESS-ISSUE","ACCESS-ISSUE",
U335="Projet OCM (ZTE, NOKIA, autres projets)","TRAVAUX OCM",
U335="No root CAuse","No root cause",
U335="ODU HS","TX ISSUE",
U335="IP &amp; VLAN","TX ISSUE",
U335="Warehouse HUAWEI","SPARE-ISSUE",
U335="SPARE-HS","SPARE-ISSUE",
U335="Power Telco","RAN ISSUE",U335="no impacts","no impacts"
),"")</f>
        <v>No root cause</v>
      </c>
      <c r="U335" s="68" t="s">
        <v>5691</v>
      </c>
      <c r="V335" s="41" t="str" cm="1">
        <f t="array" ref="V335">IFERROR(_xlfn.IFS(
U335="MPR ISSUE","ACTIVE",
U335="BSS Hardware Issue","ACTIVE",
U335="Sites strategiques, MLL, Pylone, etc.","PASSIVE",
U335="AKTIVCO DEFAUT GE &amp; POWER Cabinet","PASSIVE",
U335="AKTIVCO Coupure ENEO &amp; Baisse de tension","PASSIVE",
U335="Coupure ENEO &amp; Baisse de tension","PASSIVE",
U335="Defaut GE &amp; POWER Cabinet","PASSIVE",
U335="Sharing","PASSIVE",
U335="Sites strategiques &amp; DataCenter","PASSIVE",
U335="Exclu","Exclu",
U335="SAT","ACTIVE",
U335="SPARE-ISSUE","SPARE-ISSUE",
U335="Fiber CAmtel","ACTIVE",
U335="Fiber AOF","ACTIVE",
U335="Projet OCM (HUAWEI)","PLANNED WORKS",
U335="Projet OCM (NOKIA)","PLANNED WORKS",
U335="ACCESS-ISSUE","ACCESS-ISSUE",
U335="Projet OCM (ZTE, NOKIA, autres projets)","PLANNED WORKS",
U335="No root CAuse","No root cause",
U335="ODU HS","ACTIVE",
U335="IP &amp; VLAN","ACTIVE",
U335="Warehouse HUAWEI","SPARE-ISSUE",
U335="SPARE-HS","SPARE-ISSUE",
U335="Power Telco","ACTIVE", U335="no impacts","no impacts"
),"")</f>
        <v>No root cause</v>
      </c>
      <c r="W335" s="113"/>
      <c r="X335" s="113"/>
      <c r="Y335" s="113"/>
      <c r="Z335" s="113"/>
      <c r="AA335" s="113"/>
      <c r="AB335" s="17" t="s">
        <v>5465</v>
      </c>
      <c r="AC335" s="17" t="str">
        <f>_xlfn.XLOOKUP(B335,'INCIDENT-04-27-2026'!E:E,'INCIDENT-04-27-2026'!F:F,"")</f>
        <v/>
      </c>
      <c r="AD335" s="9"/>
      <c r="AE335" s="7" t="s">
        <v>5465</v>
      </c>
      <c r="AF335" s="6" t="str">
        <f>_xlfn.XLOOKUP(B335,'[13]Input_27-04'!$B:$B,'[13]Input_27-04'!$M:$M,"")</f>
        <v/>
      </c>
      <c r="AG335" s="7"/>
      <c r="AH335" s="3"/>
      <c r="AI335" s="18" t="str">
        <f>_xlfn.XLOOKUP(B335,'[3]Cells Huawei 27042026 10h'!$B:$B,'[3]Cells Huawei 27042026 10h'!$T:$T,"")</f>
        <v/>
      </c>
      <c r="AJ335" s="18" t="str">
        <f>_xlfn.XLOOKUP(B335,'[3]Cells Huawei 27042026 15h'!$B:$B,'[3]Cells Huawei 27042026 15h'!$T:$T,"")</f>
        <v/>
      </c>
      <c r="AK335" s="18" t="str">
        <f>_xlfn.XLOOKUP(B335,'[4]cells down 27042026 11h28'!$B:$B,'[4]cells down 27042026 11h28'!$R:$R,"")</f>
        <v/>
      </c>
      <c r="AL335" s="18" t="str">
        <f>_xlfn.XLOOKUP(B335,'[4]cells down 27042026 18h01'!$B:$B,'[4]cells down 27042026 18h01'!$R:$R,"")</f>
        <v/>
      </c>
      <c r="AM335" s="18" t="str">
        <f>_xlfn.XLOOKUP(B335,'[5]cell downs 27042026 11h'!$B:$B,'[5]cell downs 27042026 11h'!$R:$R,"")</f>
        <v/>
      </c>
      <c r="AN335" s="18" t="str">
        <f>_xlfn.XLOOKUP(B335,'[5]cell downs 27042026 17h40'!$B:$B,'[5]cell downs 27042026 17h40'!$R:$R,"")</f>
        <v/>
      </c>
      <c r="AO335" s="18" t="str">
        <f>_xlfn.XLOOKUP(B335,'[6]ALL SITES DOWN'!$D:$D,'[6]ALL SITES DOWN'!$J:$J,"")</f>
        <v/>
      </c>
      <c r="AP335" s="18" t="str">
        <f>_xlfn.XLOOKUP(B335,'[7]ALL SITES DOWN'!$D:$D,'[7]ALL SITES DOWN'!$J:$J,"")</f>
        <v/>
      </c>
      <c r="AQ335" s="9" t="str">
        <f>_xlfn.XLOOKUP(B335,[8]sheet1!$AC:$AC,[8]sheet1!$AF:$AF,"")</f>
        <v/>
      </c>
      <c r="AR335" s="14"/>
      <c r="AS335" s="14" t="s">
        <v>5465</v>
      </c>
      <c r="AT335" s="14" t="str">
        <f>_xlfn.XLOOKUP(B335,'[9]cell downs 18042026 17h'!$B:$B,'[9]cell downs 18042026 17h'!$B:$B,"")</f>
        <v/>
      </c>
      <c r="AU335" s="14" t="str">
        <f>_xlfn.XLOOKUP(B335,'[10]Cells Huawei 19042026 15h'!$B:$B,'[10]Cells Huawei 19042026 15h'!$B:$B,"")</f>
        <v/>
      </c>
      <c r="AV335" s="9" t="str">
        <f>_xlfn.XLOOKUP(B335,'[11]cells down 19042026 9H40'!$B:$B,'[11]cells down 19042026 9H40'!$B:$B,"")</f>
        <v/>
      </c>
    </row>
    <row r="336" spans="1:48" hidden="1" x14ac:dyDescent="0.3">
      <c r="A336" s="1" t="s">
        <v>730</v>
      </c>
      <c r="B336" s="8" t="s">
        <v>731</v>
      </c>
      <c r="C336" s="3" t="str">
        <f>_xlfn.XLOOKUP(B336,'[1]daily break down'!$D:$D,'[1]daily break down'!$E:$E,"")</f>
        <v>NORD</v>
      </c>
      <c r="D336" s="1" t="s">
        <v>21</v>
      </c>
      <c r="E336" s="1" t="s">
        <v>36</v>
      </c>
      <c r="F336" s="3" t="s">
        <v>23</v>
      </c>
      <c r="G336" s="1" t="s">
        <v>732</v>
      </c>
      <c r="H336" s="27" t="str">
        <f>_xlfn.XLOOKUP(B336,[2]CALCULATION!$B:$B,[2]CALCULATION!$H:$H,"")</f>
        <v>Huawei</v>
      </c>
      <c r="I336" s="26">
        <v>2.4147625937055017</v>
      </c>
      <c r="J336" s="26">
        <v>0.73516192824305915</v>
      </c>
      <c r="K336" s="26">
        <v>0.61597009984790252</v>
      </c>
      <c r="L336" s="26">
        <v>0.96345093070572696</v>
      </c>
      <c r="M336" s="26">
        <v>2.2558877160541391</v>
      </c>
      <c r="N336" s="26">
        <v>0.29998601729859914</v>
      </c>
      <c r="O336" s="26">
        <v>0.7656599121658062</v>
      </c>
      <c r="P336" s="114" t="s">
        <v>6364</v>
      </c>
      <c r="Q336" s="42" t="s">
        <v>5538</v>
      </c>
      <c r="R336" s="42"/>
      <c r="S336" s="41" t="str" cm="1">
        <f t="array" ref="S336">IFERROR(_xlfn.IFS(
U336="MPR ISSUE","PDH",
U336="BSS Hardware Issue","BSS",
U336="Sites strategiques, MLL, Pylone, etc.","ENVTECH",
U336="AKTIVCO DEFAUT GE &amp; POWER Cabinet","AKTIVCO",
U336="AKTIVCO Coupure ENEO &amp; Baisse de tension","AKTIVCO GRID ONLY",
U336="Coupure ENEO &amp; Baisse de tension","IHS GRID ONLY",
U336="Defaut GE &amp; POWER Cabinet","IHS",
U336="Sharing","Partners",
U336="Sites strategiques &amp; DataCenter","SST &amp; DC",
U336="Exclu","Exclu",
U336="SAT","SAT",
U336="SPARE-ISSUE","SPARE-ISSUE",
U336="Fiber CAmtel","TRANS_FO_CAMTEL",
U336="Fiber AOF","Fiber AOF",
U336="Projet OCM (HUAWEI)","TRAVAUX-HUAWEI",
U336="Projet OCM (NOKIA)","TRAVAUX-NOKIA",
U336="ACCESS-ISSUE","ACCESS-ISSUE",
U336="Projet OCM (ZTE, NOKIA, autres projets)","TRAVAUX OCM",
U336="No root CAuse","No root cause",
U336="ODU HS","PDH",
U336="IP &amp; VLAN","PDH",
U336="Warehouse HUAWEI","SPARE-ISSUE",
U336="SPARE-HS","SPARE-ISSUE",
U336="Power Telco","BSS",U336="no impacts","no impacts"
),"")</f>
        <v>No root cause</v>
      </c>
      <c r="T336" s="41" t="str" cm="1">
        <f t="array" ref="T336">IFERROR(_xlfn.IFS(
U336="MPR ISSUE","TX ISSUE",
U336="BSS Hardware Issue","RAN ISSUE",
U336="Sites strategiques, MLL, Pylone, etc.","ENVTECH",
U336="AKTIVCO DEFAUT GE &amp; POWER Cabinet","POWER ISSUE",
U336="AKTIVCO Coupure ENEO &amp; Baisse de tension","POWER ISSUE",
U336="Coupure ENEO &amp; Baisse de tension","POWER ISSUE",
U336="Defaut GE &amp; POWER Cabinet","POWER ISSUE",
U336="Sharing","POWER ISSUE",
U336="Sites strategiques &amp; DataCenter","POWER ISSUE",
U336="Exclu","Exclu",
U336="SAT","TX ISSUE",
U336="SPARE-ISSUE","SPARE-ISSUE",
U336="Fiber CAmtel","TX ISSUE",
U336="Fiber AOF","TX ISSUE",
U336="Projet OCM (HUAWEI)","TRAVAUX-HUAWEI",
U336="Projet OCM (NOKIA)","TRAVAUX -NOKIA",
U336="ACCESS-ISSUE","ACCESS-ISSUE",
U336="Projet OCM (ZTE, NOKIA, autres projets)","TRAVAUX OCM",
U336="No root CAuse","No root cause",
U336="ODU HS","TX ISSUE",
U336="IP &amp; VLAN","TX ISSUE",
U336="Warehouse HUAWEI","SPARE-ISSUE",
U336="SPARE-HS","SPARE-ISSUE",
U336="Power Telco","RAN ISSUE",U336="no impacts","no impacts"
),"")</f>
        <v>No root cause</v>
      </c>
      <c r="U336" s="68" t="s">
        <v>5691</v>
      </c>
      <c r="V336" s="41" t="str" cm="1">
        <f t="array" ref="V336">IFERROR(_xlfn.IFS(
U336="MPR ISSUE","ACTIVE",
U336="BSS Hardware Issue","ACTIVE",
U336="Sites strategiques, MLL, Pylone, etc.","PASSIVE",
U336="AKTIVCO DEFAUT GE &amp; POWER Cabinet","PASSIVE",
U336="AKTIVCO Coupure ENEO &amp; Baisse de tension","PASSIVE",
U336="Coupure ENEO &amp; Baisse de tension","PASSIVE",
U336="Defaut GE &amp; POWER Cabinet","PASSIVE",
U336="Sharing","PASSIVE",
U336="Sites strategiques &amp; DataCenter","PASSIVE",
U336="Exclu","Exclu",
U336="SAT","ACTIVE",
U336="SPARE-ISSUE","SPARE-ISSUE",
U336="Fiber CAmtel","ACTIVE",
U336="Fiber AOF","ACTIVE",
U336="Projet OCM (HUAWEI)","PLANNED WORKS",
U336="Projet OCM (NOKIA)","PLANNED WORKS",
U336="ACCESS-ISSUE","ACCESS-ISSUE",
U336="Projet OCM (ZTE, NOKIA, autres projets)","PLANNED WORKS",
U336="No root CAuse","No root cause",
U336="ODU HS","ACTIVE",
U336="IP &amp; VLAN","ACTIVE",
U336="Warehouse HUAWEI","SPARE-ISSUE",
U336="SPARE-HS","SPARE-ISSUE",
U336="Power Telco","ACTIVE", U336="no impacts","no impacts"
),"")</f>
        <v>No root cause</v>
      </c>
      <c r="W336" s="113"/>
      <c r="X336" s="113"/>
      <c r="Y336" s="113"/>
      <c r="Z336" s="113"/>
      <c r="AA336" s="113"/>
      <c r="AB336" s="17" t="s">
        <v>5465</v>
      </c>
      <c r="AC336" s="17" t="str">
        <f>_xlfn.XLOOKUP(B336,'INCIDENT-04-27-2026'!E:E,'INCIDENT-04-27-2026'!F:F,"")</f>
        <v/>
      </c>
      <c r="AD336" s="9"/>
      <c r="AE336" s="7" t="s">
        <v>5465</v>
      </c>
      <c r="AF336" s="6" t="str">
        <f>_xlfn.XLOOKUP(B336,'[13]Input_27-04'!$B:$B,'[13]Input_27-04'!$M:$M,"")</f>
        <v>No power issue</v>
      </c>
      <c r="AG336" s="7"/>
      <c r="AH336" s="3"/>
      <c r="AI336" s="18" t="str">
        <f>_xlfn.XLOOKUP(B336,'[3]Cells Huawei 27042026 10h'!$B:$B,'[3]Cells Huawei 27042026 10h'!$T:$T,"")</f>
        <v/>
      </c>
      <c r="AJ336" s="18" t="str">
        <f>_xlfn.XLOOKUP(B336,'[3]Cells Huawei 27042026 15h'!$B:$B,'[3]Cells Huawei 27042026 15h'!$T:$T,"")</f>
        <v/>
      </c>
      <c r="AK336" s="18" t="str">
        <f>_xlfn.XLOOKUP(B336,'[4]cells down 27042026 11h28'!$B:$B,'[4]cells down 27042026 11h28'!$R:$R,"")</f>
        <v/>
      </c>
      <c r="AL336" s="18" t="str">
        <f>_xlfn.XLOOKUP(B336,'[4]cells down 27042026 18h01'!$B:$B,'[4]cells down 27042026 18h01'!$R:$R,"")</f>
        <v/>
      </c>
      <c r="AM336" s="18" t="str">
        <f>_xlfn.XLOOKUP(B336,'[5]cell downs 27042026 11h'!$B:$B,'[5]cell downs 27042026 11h'!$R:$R,"")</f>
        <v/>
      </c>
      <c r="AN336" s="18" t="str">
        <f>_xlfn.XLOOKUP(B336,'[5]cell downs 27042026 17h40'!$B:$B,'[5]cell downs 27042026 17h40'!$R:$R,"")</f>
        <v/>
      </c>
      <c r="AO336" s="18" t="str">
        <f>_xlfn.XLOOKUP(B336,'[6]ALL SITES DOWN'!$D:$D,'[6]ALL SITES DOWN'!$J:$J,"")</f>
        <v/>
      </c>
      <c r="AP336" s="18" t="str">
        <f>_xlfn.XLOOKUP(B336,'[7]ALL SITES DOWN'!$D:$D,'[7]ALL SITES DOWN'!$J:$J,"")</f>
        <v/>
      </c>
      <c r="AQ336" s="9" t="str">
        <f>_xlfn.XLOOKUP(B336,[8]sheet1!$AC:$AC,[8]sheet1!$AF:$AF,"")</f>
        <v/>
      </c>
      <c r="AR336" s="14"/>
      <c r="AS336" s="14" t="s">
        <v>5465</v>
      </c>
      <c r="AT336" s="14" t="str">
        <f>_xlfn.XLOOKUP(B336,'[9]cell downs 18042026 17h'!$B:$B,'[9]cell downs 18042026 17h'!$B:$B,"")</f>
        <v/>
      </c>
      <c r="AU336" s="14" t="str">
        <f>_xlfn.XLOOKUP(B336,'[10]Cells Huawei 19042026 15h'!$B:$B,'[10]Cells Huawei 19042026 15h'!$B:$B,"")</f>
        <v/>
      </c>
      <c r="AV336" s="9" t="str">
        <f>_xlfn.XLOOKUP(B336,'[11]cells down 19042026 9H40'!$B:$B,'[11]cells down 19042026 9H40'!$B:$B,"")</f>
        <v/>
      </c>
    </row>
    <row r="337" spans="1:48" hidden="1" x14ac:dyDescent="0.3">
      <c r="A337" s="1" t="s">
        <v>284</v>
      </c>
      <c r="B337" s="1" t="s">
        <v>285</v>
      </c>
      <c r="C337" s="3" t="str">
        <f>_xlfn.XLOOKUP(B337,'[1]daily break down'!$D:$D,'[1]daily break down'!$E:$E,"")</f>
        <v>Douala</v>
      </c>
      <c r="D337" s="1" t="s">
        <v>11</v>
      </c>
      <c r="E337" s="1" t="s">
        <v>145</v>
      </c>
      <c r="F337" s="3" t="s">
        <v>31</v>
      </c>
      <c r="G337" s="1" t="s">
        <v>32</v>
      </c>
      <c r="H337" s="29" t="str">
        <f>_xlfn.XLOOKUP(B337,[2]CALCULATION!$B:$B,[2]CALCULATION!$H:$H,"")</f>
        <v>ZTE</v>
      </c>
      <c r="I337" s="26">
        <v>1.5926546586651384</v>
      </c>
      <c r="J337" s="26">
        <v>2.8345111619054144</v>
      </c>
      <c r="K337" s="26">
        <v>1.4266457496868161</v>
      </c>
      <c r="L337" s="26">
        <v>1.6820975764268775</v>
      </c>
      <c r="M337" s="26">
        <v>0.14210990403301055</v>
      </c>
      <c r="N337" s="26">
        <v>1.3004269004346078</v>
      </c>
      <c r="O337" s="26">
        <v>0.76387640433406645</v>
      </c>
      <c r="P337" s="114" t="s">
        <v>6364</v>
      </c>
      <c r="Q337" s="42" t="s">
        <v>5538</v>
      </c>
      <c r="R337" s="42"/>
      <c r="S337" s="41" t="str" cm="1">
        <f t="array" ref="S337">IFERROR(_xlfn.IFS(
U337="MPR ISSUE","PDH",
U337="BSS Hardware Issue","BSS",
U337="Sites strategiques, MLL, Pylone, etc.","ENVTECH",
U337="AKTIVCO DEFAUT GE &amp; POWER Cabinet","AKTIVCO",
U337="AKTIVCO Coupure ENEO &amp; Baisse de tension","AKTIVCO GRID ONLY",
U337="Coupure ENEO &amp; Baisse de tension","IHS GRID ONLY",
U337="Defaut GE &amp; POWER Cabinet","IHS",
U337="Sharing","Partners",
U337="Sites strategiques &amp; DataCenter","SST &amp; DC",
U337="Exclu","Exclu",
U337="SAT","SAT",
U337="SPARE-ISSUE","SPARE-ISSUE",
U337="Fiber CAmtel","TRANS_FO_CAMTEL",
U337="Fiber AOF","Fiber AOF",
U337="Projet OCM (HUAWEI)","TRAVAUX-HUAWEI",
U337="Projet OCM (NOKIA)","TRAVAUX-NOKIA",
U337="ACCESS-ISSUE","ACCESS-ISSUE",
U337="Projet OCM (ZTE, NOKIA, autres projets)","TRAVAUX OCM",
U337="No root CAuse","No root cause",
U337="ODU HS","PDH",
U337="IP &amp; VLAN","PDH",
U337="Warehouse HUAWEI","SPARE-ISSUE",
U337="SPARE-HS","SPARE-ISSUE",
U337="Power Telco","BSS",U337="no impacts","no impacts"
),"")</f>
        <v>No root cause</v>
      </c>
      <c r="T337" s="41" t="str" cm="1">
        <f t="array" ref="T337">IFERROR(_xlfn.IFS(
U337="MPR ISSUE","TX ISSUE",
U337="BSS Hardware Issue","RAN ISSUE",
U337="Sites strategiques, MLL, Pylone, etc.","ENVTECH",
U337="AKTIVCO DEFAUT GE &amp; POWER Cabinet","POWER ISSUE",
U337="AKTIVCO Coupure ENEO &amp; Baisse de tension","POWER ISSUE",
U337="Coupure ENEO &amp; Baisse de tension","POWER ISSUE",
U337="Defaut GE &amp; POWER Cabinet","POWER ISSUE",
U337="Sharing","POWER ISSUE",
U337="Sites strategiques &amp; DataCenter","POWER ISSUE",
U337="Exclu","Exclu",
U337="SAT","TX ISSUE",
U337="SPARE-ISSUE","SPARE-ISSUE",
U337="Fiber CAmtel","TX ISSUE",
U337="Fiber AOF","TX ISSUE",
U337="Projet OCM (HUAWEI)","TRAVAUX-HUAWEI",
U337="Projet OCM (NOKIA)","TRAVAUX -NOKIA",
U337="ACCESS-ISSUE","ACCESS-ISSUE",
U337="Projet OCM (ZTE, NOKIA, autres projets)","TRAVAUX OCM",
U337="No root CAuse","No root cause",
U337="ODU HS","TX ISSUE",
U337="IP &amp; VLAN","TX ISSUE",
U337="Warehouse HUAWEI","SPARE-ISSUE",
U337="SPARE-HS","SPARE-ISSUE",
U337="Power Telco","RAN ISSUE",U337="no impacts","no impacts"
),"")</f>
        <v>No root cause</v>
      </c>
      <c r="U337" s="68" t="s">
        <v>5691</v>
      </c>
      <c r="V337" s="41" t="str" cm="1">
        <f t="array" ref="V337">IFERROR(_xlfn.IFS(
U337="MPR ISSUE","ACTIVE",
U337="BSS Hardware Issue","ACTIVE",
U337="Sites strategiques, MLL, Pylone, etc.","PASSIVE",
U337="AKTIVCO DEFAUT GE &amp; POWER Cabinet","PASSIVE",
U337="AKTIVCO Coupure ENEO &amp; Baisse de tension","PASSIVE",
U337="Coupure ENEO &amp; Baisse de tension","PASSIVE",
U337="Defaut GE &amp; POWER Cabinet","PASSIVE",
U337="Sharing","PASSIVE",
U337="Sites strategiques &amp; DataCenter","PASSIVE",
U337="Exclu","Exclu",
U337="SAT","ACTIVE",
U337="SPARE-ISSUE","SPARE-ISSUE",
U337="Fiber CAmtel","ACTIVE",
U337="Fiber AOF","ACTIVE",
U337="Projet OCM (HUAWEI)","PLANNED WORKS",
U337="Projet OCM (NOKIA)","PLANNED WORKS",
U337="ACCESS-ISSUE","ACCESS-ISSUE",
U337="Projet OCM (ZTE, NOKIA, autres projets)","PLANNED WORKS",
U337="No root CAuse","No root cause",
U337="ODU HS","ACTIVE",
U337="IP &amp; VLAN","ACTIVE",
U337="Warehouse HUAWEI","SPARE-ISSUE",
U337="SPARE-HS","SPARE-ISSUE",
U337="Power Telco","ACTIVE", U337="no impacts","no impacts"
),"")</f>
        <v>No root cause</v>
      </c>
      <c r="W337" s="113"/>
      <c r="X337" s="113"/>
      <c r="Y337" s="113"/>
      <c r="Z337" s="113"/>
      <c r="AA337" s="113"/>
      <c r="AB337" s="17" t="s">
        <v>5465</v>
      </c>
      <c r="AC337" s="17" t="str">
        <f>_xlfn.XLOOKUP(B337,'INCIDENT-04-27-2026'!E:E,'INCIDENT-04-27-2026'!F:F,"")</f>
        <v/>
      </c>
      <c r="AD337" s="9"/>
      <c r="AE337" s="7" t="s">
        <v>5465</v>
      </c>
      <c r="AF337" s="6" t="str">
        <f>_xlfn.XLOOKUP(B337,'[13]Input_27-04'!$B:$B,'[13]Input_27-04'!$M:$M,"")</f>
        <v>No power issue</v>
      </c>
      <c r="AG337" s="7"/>
      <c r="AH337" s="3"/>
      <c r="AI337" s="18" t="str">
        <f>_xlfn.XLOOKUP(B337,'[3]Cells Huawei 27042026 10h'!$B:$B,'[3]Cells Huawei 27042026 10h'!$T:$T,"")</f>
        <v/>
      </c>
      <c r="AJ337" s="18" t="str">
        <f>_xlfn.XLOOKUP(B337,'[3]Cells Huawei 27042026 15h'!$B:$B,'[3]Cells Huawei 27042026 15h'!$T:$T,"")</f>
        <v/>
      </c>
      <c r="AK337" s="18" t="str">
        <f>_xlfn.XLOOKUP(B337,'[4]cells down 27042026 11h28'!$B:$B,'[4]cells down 27042026 11h28'!$R:$R,"")</f>
        <v/>
      </c>
      <c r="AL337" s="18" t="str">
        <f>_xlfn.XLOOKUP(B337,'[4]cells down 27042026 18h01'!$B:$B,'[4]cells down 27042026 18h01'!$R:$R,"")</f>
        <v/>
      </c>
      <c r="AM337" s="18" t="str">
        <f>_xlfn.XLOOKUP(B337,'[5]cell downs 27042026 11h'!$B:$B,'[5]cell downs 27042026 11h'!$R:$R,"")</f>
        <v/>
      </c>
      <c r="AN337" s="18" t="str">
        <f>_xlfn.XLOOKUP(B337,'[5]cell downs 27042026 17h40'!$B:$B,'[5]cell downs 27042026 17h40'!$R:$R,"")</f>
        <v/>
      </c>
      <c r="AO337" s="18" t="str">
        <f>_xlfn.XLOOKUP(B337,'[6]ALL SITES DOWN'!$D:$D,'[6]ALL SITES DOWN'!$J:$J,"")</f>
        <v/>
      </c>
      <c r="AP337" s="18" t="str">
        <f>_xlfn.XLOOKUP(B337,'[7]ALL SITES DOWN'!$D:$D,'[7]ALL SITES DOWN'!$J:$J,"")</f>
        <v/>
      </c>
      <c r="AQ337" s="9" t="str">
        <f>_xlfn.XLOOKUP(B337,[8]sheet1!$AC:$AC,[8]sheet1!$AF:$AF,"")</f>
        <v/>
      </c>
      <c r="AR337" s="14"/>
      <c r="AS337" s="14" t="s">
        <v>5465</v>
      </c>
      <c r="AT337" s="14" t="str">
        <f>_xlfn.XLOOKUP(B337,'[9]cell downs 18042026 17h'!$B:$B,'[9]cell downs 18042026 17h'!$B:$B,"")</f>
        <v/>
      </c>
      <c r="AU337" s="14" t="str">
        <f>_xlfn.XLOOKUP(B337,'[10]Cells Huawei 19042026 15h'!$B:$B,'[10]Cells Huawei 19042026 15h'!$B:$B,"")</f>
        <v/>
      </c>
      <c r="AV337" s="9" t="str">
        <f>_xlfn.XLOOKUP(B337,'[11]cells down 19042026 9H40'!$B:$B,'[11]cells down 19042026 9H40'!$B:$B,"")</f>
        <v/>
      </c>
    </row>
    <row r="338" spans="1:48" hidden="1" x14ac:dyDescent="0.3">
      <c r="A338" s="1" t="s">
        <v>2606</v>
      </c>
      <c r="B338" s="8" t="s">
        <v>2607</v>
      </c>
      <c r="C338" s="3" t="str">
        <f>_xlfn.XLOOKUP(B338,'[1]daily break down'!$D:$D,'[1]daily break down'!$E:$E,"")</f>
        <v>Yaounde</v>
      </c>
      <c r="D338" s="1" t="s">
        <v>11</v>
      </c>
      <c r="E338" s="1" t="s">
        <v>12</v>
      </c>
      <c r="F338" s="3" t="s">
        <v>37</v>
      </c>
      <c r="G338" s="1" t="s">
        <v>38</v>
      </c>
      <c r="H338" s="29" t="str">
        <f>_xlfn.XLOOKUP(B338,[2]CALCULATION!$B:$B,[2]CALCULATION!$H:$H,"")</f>
        <v>ZTE</v>
      </c>
      <c r="I338" s="26">
        <v>0</v>
      </c>
      <c r="J338" s="26">
        <v>0</v>
      </c>
      <c r="K338" s="26">
        <v>7.455062736671572E-3</v>
      </c>
      <c r="L338" s="26">
        <v>0</v>
      </c>
      <c r="M338" s="26">
        <v>0</v>
      </c>
      <c r="N338" s="26">
        <v>0</v>
      </c>
      <c r="O338" s="26">
        <v>0.73485873191166351</v>
      </c>
      <c r="P338" s="114" t="s">
        <v>6364</v>
      </c>
      <c r="Q338" s="42" t="s">
        <v>5538</v>
      </c>
      <c r="R338" s="42"/>
      <c r="S338" s="41" t="str" cm="1">
        <f t="array" ref="S338">IFERROR(_xlfn.IFS(
U338="MPR ISSUE","PDH",
U338="BSS Hardware Issue","BSS",
U338="Sites strategiques, MLL, Pylone, etc.","ENVTECH",
U338="AKTIVCO DEFAUT GE &amp; POWER Cabinet","AKTIVCO",
U338="AKTIVCO Coupure ENEO &amp; Baisse de tension","AKTIVCO GRID ONLY",
U338="Coupure ENEO &amp; Baisse de tension","IHS GRID ONLY",
U338="Defaut GE &amp; POWER Cabinet","IHS",
U338="Sharing","Partners",
U338="Sites strategiques &amp; DataCenter","SST &amp; DC",
U338="Exclu","Exclu",
U338="SAT","SAT",
U338="SPARE-ISSUE","SPARE-ISSUE",
U338="Fiber CAmtel","TRANS_FO_CAMTEL",
U338="Fiber AOF","Fiber AOF",
U338="Projet OCM (HUAWEI)","TRAVAUX-HUAWEI",
U338="Projet OCM (NOKIA)","TRAVAUX-NOKIA",
U338="ACCESS-ISSUE","ACCESS-ISSUE",
U338="Projet OCM (ZTE, NOKIA, autres projets)","TRAVAUX OCM",
U338="No root CAuse","No root cause",
U338="ODU HS","PDH",
U338="IP &amp; VLAN","PDH",
U338="Warehouse HUAWEI","SPARE-ISSUE",
U338="SPARE-HS","SPARE-ISSUE",
U338="Power Telco","BSS",U338="no impacts","no impacts"
),"")</f>
        <v>No root cause</v>
      </c>
      <c r="T338" s="41" t="str" cm="1">
        <f t="array" ref="T338">IFERROR(_xlfn.IFS(
U338="MPR ISSUE","TX ISSUE",
U338="BSS Hardware Issue","RAN ISSUE",
U338="Sites strategiques, MLL, Pylone, etc.","ENVTECH",
U338="AKTIVCO DEFAUT GE &amp; POWER Cabinet","POWER ISSUE",
U338="AKTIVCO Coupure ENEO &amp; Baisse de tension","POWER ISSUE",
U338="Coupure ENEO &amp; Baisse de tension","POWER ISSUE",
U338="Defaut GE &amp; POWER Cabinet","POWER ISSUE",
U338="Sharing","POWER ISSUE",
U338="Sites strategiques &amp; DataCenter","POWER ISSUE",
U338="Exclu","Exclu",
U338="SAT","TX ISSUE",
U338="SPARE-ISSUE","SPARE-ISSUE",
U338="Fiber CAmtel","TX ISSUE",
U338="Fiber AOF","TX ISSUE",
U338="Projet OCM (HUAWEI)","TRAVAUX-HUAWEI",
U338="Projet OCM (NOKIA)","TRAVAUX -NOKIA",
U338="ACCESS-ISSUE","ACCESS-ISSUE",
U338="Projet OCM (ZTE, NOKIA, autres projets)","TRAVAUX OCM",
U338="No root CAuse","No root cause",
U338="ODU HS","TX ISSUE",
U338="IP &amp; VLAN","TX ISSUE",
U338="Warehouse HUAWEI","SPARE-ISSUE",
U338="SPARE-HS","SPARE-ISSUE",
U338="Power Telco","RAN ISSUE",U338="no impacts","no impacts"
),"")</f>
        <v>No root cause</v>
      </c>
      <c r="U338" s="68" t="s">
        <v>5691</v>
      </c>
      <c r="V338" s="41" t="str" cm="1">
        <f t="array" ref="V338">IFERROR(_xlfn.IFS(
U338="MPR ISSUE","ACTIVE",
U338="BSS Hardware Issue","ACTIVE",
U338="Sites strategiques, MLL, Pylone, etc.","PASSIVE",
U338="AKTIVCO DEFAUT GE &amp; POWER Cabinet","PASSIVE",
U338="AKTIVCO Coupure ENEO &amp; Baisse de tension","PASSIVE",
U338="Coupure ENEO &amp; Baisse de tension","PASSIVE",
U338="Defaut GE &amp; POWER Cabinet","PASSIVE",
U338="Sharing","PASSIVE",
U338="Sites strategiques &amp; DataCenter","PASSIVE",
U338="Exclu","Exclu",
U338="SAT","ACTIVE",
U338="SPARE-ISSUE","SPARE-ISSUE",
U338="Fiber CAmtel","ACTIVE",
U338="Fiber AOF","ACTIVE",
U338="Projet OCM (HUAWEI)","PLANNED WORKS",
U338="Projet OCM (NOKIA)","PLANNED WORKS",
U338="ACCESS-ISSUE","ACCESS-ISSUE",
U338="Projet OCM (ZTE, NOKIA, autres projets)","PLANNED WORKS",
U338="No root CAuse","No root cause",
U338="ODU HS","ACTIVE",
U338="IP &amp; VLAN","ACTIVE",
U338="Warehouse HUAWEI","SPARE-ISSUE",
U338="SPARE-HS","SPARE-ISSUE",
U338="Power Telco","ACTIVE", U338="no impacts","no impacts"
),"")</f>
        <v>No root cause</v>
      </c>
      <c r="W338" s="113"/>
      <c r="X338" s="113"/>
      <c r="Y338" s="113"/>
      <c r="Z338" s="113"/>
      <c r="AA338" s="113"/>
      <c r="AB338" s="17" t="s">
        <v>5982</v>
      </c>
      <c r="AC338" s="17" t="str">
        <f>_xlfn.XLOOKUP(B338,'INCIDENT-04-27-2026'!E:E,'INCIDENT-04-27-2026'!F:F,"")</f>
        <v/>
      </c>
      <c r="AD338" s="9"/>
      <c r="AE338" s="7" t="s">
        <v>5465</v>
      </c>
      <c r="AF338" s="6" t="str">
        <f>_xlfn.XLOOKUP(B338,'[13]Input_27-04'!$B:$B,'[13]Input_27-04'!$M:$M,"")</f>
        <v/>
      </c>
      <c r="AG338" s="7"/>
      <c r="AH338" s="3"/>
      <c r="AI338" s="18" t="str">
        <f>_xlfn.XLOOKUP(B338,'[3]Cells Huawei 27042026 10h'!$B:$B,'[3]Cells Huawei 27042026 10h'!$T:$T,"")</f>
        <v/>
      </c>
      <c r="AJ338" s="18" t="str">
        <f>_xlfn.XLOOKUP(B338,'[3]Cells Huawei 27042026 15h'!$B:$B,'[3]Cells Huawei 27042026 15h'!$T:$T,"")</f>
        <v/>
      </c>
      <c r="AK338" s="18" t="str">
        <f>_xlfn.XLOOKUP(B338,'[4]cells down 27042026 11h28'!$B:$B,'[4]cells down 27042026 11h28'!$R:$R,"")</f>
        <v/>
      </c>
      <c r="AL338" s="18" t="str">
        <f>_xlfn.XLOOKUP(B338,'[4]cells down 27042026 18h01'!$B:$B,'[4]cells down 27042026 18h01'!$R:$R,"")</f>
        <v/>
      </c>
      <c r="AM338" s="18" t="str">
        <f>_xlfn.XLOOKUP(B338,'[5]cell downs 27042026 11h'!$B:$B,'[5]cell downs 27042026 11h'!$R:$R,"")</f>
        <v/>
      </c>
      <c r="AN338" s="18" t="str">
        <f>_xlfn.XLOOKUP(B338,'[5]cell downs 27042026 17h40'!$B:$B,'[5]cell downs 27042026 17h40'!$R:$R,"")</f>
        <v/>
      </c>
      <c r="AO338" s="18" t="str">
        <f>_xlfn.XLOOKUP(B338,'[6]ALL SITES DOWN'!$D:$D,'[6]ALL SITES DOWN'!$J:$J,"")</f>
        <v/>
      </c>
      <c r="AP338" s="18" t="str">
        <f>_xlfn.XLOOKUP(B338,'[7]ALL SITES DOWN'!$D:$D,'[7]ALL SITES DOWN'!$J:$J,"")</f>
        <v/>
      </c>
      <c r="AQ338" s="9" t="str">
        <f>_xlfn.XLOOKUP(B338,[8]sheet1!$AC:$AC,[8]sheet1!$AF:$AF,"")</f>
        <v>(04/27/2026 ticket):-INC-20260427-00003027…Others Transmission equipement fault</v>
      </c>
      <c r="AR338" s="14"/>
      <c r="AS338" s="14" t="s">
        <v>5465</v>
      </c>
      <c r="AT338" s="14" t="str">
        <f>_xlfn.XLOOKUP(B338,'[9]cell downs 18042026 17h'!$B:$B,'[9]cell downs 18042026 17h'!$B:$B,"")</f>
        <v/>
      </c>
      <c r="AU338" s="14" t="str">
        <f>_xlfn.XLOOKUP(B338,'[10]Cells Huawei 19042026 15h'!$B:$B,'[10]Cells Huawei 19042026 15h'!$B:$B,"")</f>
        <v/>
      </c>
      <c r="AV338" s="9" t="str">
        <f>_xlfn.XLOOKUP(B338,'[11]cells down 19042026 9H40'!$B:$B,'[11]cells down 19042026 9H40'!$B:$B,"")</f>
        <v/>
      </c>
    </row>
    <row r="339" spans="1:48" hidden="1" x14ac:dyDescent="0.3">
      <c r="A339" s="1" t="s">
        <v>3093</v>
      </c>
      <c r="B339" s="1" t="s">
        <v>3094</v>
      </c>
      <c r="C339" s="3" t="str">
        <f>_xlfn.XLOOKUP(B339,'[1]daily break down'!$D:$D,'[1]daily break down'!$E:$E,"")</f>
        <v>EXTREME-NORD</v>
      </c>
      <c r="D339" s="1" t="s">
        <v>11</v>
      </c>
      <c r="E339" s="1" t="s">
        <v>630</v>
      </c>
      <c r="F339" s="3" t="s">
        <v>55</v>
      </c>
      <c r="G339" s="1" t="s">
        <v>185</v>
      </c>
      <c r="H339" s="27" t="str">
        <f>_xlfn.XLOOKUP(B339,[2]CALCULATION!$B:$B,[2]CALCULATION!$H:$H,"")</f>
        <v>Huawei</v>
      </c>
      <c r="I339" s="26">
        <v>0</v>
      </c>
      <c r="J339" s="26">
        <v>0</v>
      </c>
      <c r="K339" s="26">
        <v>0</v>
      </c>
      <c r="L339" s="26">
        <v>0</v>
      </c>
      <c r="M339" s="26">
        <v>0</v>
      </c>
      <c r="N339" s="26">
        <v>0.14401825741297195</v>
      </c>
      <c r="O339" s="26">
        <v>0.71563251748551071</v>
      </c>
      <c r="P339" s="114" t="s">
        <v>6364</v>
      </c>
      <c r="Q339" s="42" t="s">
        <v>6353</v>
      </c>
      <c r="R339" s="42"/>
      <c r="S339" s="41" t="str" cm="1">
        <f t="array" ref="S339">IFERROR(_xlfn.IFS(
U339="MPR ISSUE","PDH",
U339="BSS Hardware Issue","BSS",
U339="Sites strategiques, MLL, Pylone, etc.","ENVTECH",
U339="AKTIVCO DEFAUT GE &amp; POWER Cabinet","AKTIVCO",
U339="AKTIVCO Coupure ENEO &amp; Baisse de tension","AKTIVCO GRID ONLY",
U339="Coupure ENEO &amp; Baisse de tension","IHS GRID ONLY",
U339="Defaut GE &amp; POWER Cabinet","IHS",
U339="Sharing","Partners",
U339="Sites strategiques &amp; DataCenter","SST &amp; DC",
U339="Exclu","Exclu",
U339="SAT","SAT",
U339="SPARE-ISSUE","SPARE-ISSUE",
U339="Fiber CAmtel","TRANS_FO_CAMTEL",
U339="Fiber AOF","Fiber AOF",
U339="Projet OCM (HUAWEI)","TRAVAUX-HUAWEI",
U339="Projet OCM (NOKIA)","TRAVAUX-NOKIA",
U339="ACCESS-ISSUE","ACCESS-ISSUE",
U339="Projet OCM (ZTE, NOKIA, autres projets)","TRAVAUX OCM",
U339="No root CAuse","No root cause",
U339="ODU HS","PDH",
U339="IP &amp; VLAN","PDH",
U339="Warehouse HUAWEI","SPARE-ISSUE",
U339="SPARE-HS","SPARE-ISSUE",
U339="Power Telco","BSS",U339="no impacts","no impacts"
),"")</f>
        <v/>
      </c>
      <c r="T339" s="41" t="str" cm="1">
        <f t="array" ref="T339">IFERROR(_xlfn.IFS(
U339="MPR ISSUE","TX ISSUE",
U339="BSS Hardware Issue","RAN ISSUE",
U339="Sites strategiques, MLL, Pylone, etc.","ENVTECH",
U339="AKTIVCO DEFAUT GE &amp; POWER Cabinet","POWER ISSUE",
U339="AKTIVCO Coupure ENEO &amp; Baisse de tension","POWER ISSUE",
U339="Coupure ENEO &amp; Baisse de tension","POWER ISSUE",
U339="Defaut GE &amp; POWER Cabinet","POWER ISSUE",
U339="Sharing","POWER ISSUE",
U339="Sites strategiques &amp; DataCenter","POWER ISSUE",
U339="Exclu","Exclu",
U339="SAT","TX ISSUE",
U339="SPARE-ISSUE","SPARE-ISSUE",
U339="Fiber CAmtel","TX ISSUE",
U339="Fiber AOF","TX ISSUE",
U339="Projet OCM (HUAWEI)","TRAVAUX-HUAWEI",
U339="Projet OCM (NOKIA)","TRAVAUX -NOKIA",
U339="ACCESS-ISSUE","ACCESS-ISSUE",
U339="Projet OCM (ZTE, NOKIA, autres projets)","TRAVAUX OCM",
U339="No root CAuse","No root cause",
U339="ODU HS","TX ISSUE",
U339="IP &amp; VLAN","TX ISSUE",
U339="Warehouse HUAWEI","SPARE-ISSUE",
U339="SPARE-HS","SPARE-ISSUE",
U339="Power Telco","RAN ISSUE",U339="no impacts","no impacts"
),"")</f>
        <v/>
      </c>
      <c r="U339" s="68"/>
      <c r="V339" s="41" t="str" cm="1">
        <f t="array" ref="V339">IFERROR(_xlfn.IFS(
U339="MPR ISSUE","ACTIVE",
U339="BSS Hardware Issue","ACTIVE",
U339="Sites strategiques, MLL, Pylone, etc.","PASSIVE",
U339="AKTIVCO DEFAUT GE &amp; POWER Cabinet","PASSIVE",
U339="AKTIVCO Coupure ENEO &amp; Baisse de tension","PASSIVE",
U339="Coupure ENEO &amp; Baisse de tension","PASSIVE",
U339="Defaut GE &amp; POWER Cabinet","PASSIVE",
U339="Sharing","PASSIVE",
U339="Sites strategiques &amp; DataCenter","PASSIVE",
U339="Exclu","Exclu",
U339="SAT","ACTIVE",
U339="SPARE-ISSUE","SPARE-ISSUE",
U339="Fiber CAmtel","ACTIVE",
U339="Fiber AOF","ACTIVE",
U339="Projet OCM (HUAWEI)","PLANNED WORKS",
U339="Projet OCM (NOKIA)","PLANNED WORKS",
U339="ACCESS-ISSUE","ACCESS-ISSUE",
U339="Projet OCM (ZTE, NOKIA, autres projets)","PLANNED WORKS",
U339="No root CAuse","No root cause",
U339="ODU HS","ACTIVE",
U339="IP &amp; VLAN","ACTIVE",
U339="Warehouse HUAWEI","SPARE-ISSUE",
U339="SPARE-HS","SPARE-ISSUE",
U339="Power Telco","ACTIVE", U339="no impacts","no impacts"
),"")</f>
        <v/>
      </c>
      <c r="W339" s="113"/>
      <c r="X339" s="113"/>
      <c r="Y339" s="113"/>
      <c r="Z339" s="113"/>
      <c r="AA339" s="113"/>
      <c r="AB339" s="17" t="s">
        <v>5465</v>
      </c>
      <c r="AC339" s="17" t="str">
        <f>_xlfn.XLOOKUP(B339,'INCIDENT-04-27-2026'!E:E,'INCIDENT-04-27-2026'!F:F,"")</f>
        <v/>
      </c>
      <c r="AD339" s="9"/>
      <c r="AE339" s="7" t="s">
        <v>5465</v>
      </c>
      <c r="AF339" s="6" t="str">
        <f>_xlfn.XLOOKUP(B339,'[13]Input_27-04'!$B:$B,'[13]Input_27-04'!$M:$M,"")</f>
        <v/>
      </c>
      <c r="AG339" s="7"/>
      <c r="AH339" s="3"/>
      <c r="AI339" s="18" t="str">
        <f>_xlfn.XLOOKUP(B339,'[3]Cells Huawei 27042026 10h'!$B:$B,'[3]Cells Huawei 27042026 10h'!$T:$T,"")</f>
        <v/>
      </c>
      <c r="AJ339" s="18" t="str">
        <f>_xlfn.XLOOKUP(B339,'[3]Cells Huawei 27042026 15h'!$B:$B,'[3]Cells Huawei 27042026 15h'!$T:$T,"")</f>
        <v/>
      </c>
      <c r="AK339" s="18" t="str">
        <f>_xlfn.XLOOKUP(B339,'[4]cells down 27042026 11h28'!$B:$B,'[4]cells down 27042026 11h28'!$R:$R,"")</f>
        <v/>
      </c>
      <c r="AL339" s="18" t="str">
        <f>_xlfn.XLOOKUP(B339,'[4]cells down 27042026 18h01'!$B:$B,'[4]cells down 27042026 18h01'!$R:$R,"")</f>
        <v/>
      </c>
      <c r="AM339" s="18" t="str">
        <f>_xlfn.XLOOKUP(B339,'[5]cell downs 27042026 11h'!$B:$B,'[5]cell downs 27042026 11h'!$R:$R,"")</f>
        <v/>
      </c>
      <c r="AN339" s="18" t="str">
        <f>_xlfn.XLOOKUP(B339,'[5]cell downs 27042026 17h40'!$B:$B,'[5]cell downs 27042026 17h40'!$R:$R,"")</f>
        <v/>
      </c>
      <c r="AO339" s="18" t="str">
        <f>_xlfn.XLOOKUP(B339,'[6]ALL SITES DOWN'!$D:$D,'[6]ALL SITES DOWN'!$J:$J,"")</f>
        <v/>
      </c>
      <c r="AP339" s="18" t="str">
        <f>_xlfn.XLOOKUP(B339,'[7]ALL SITES DOWN'!$D:$D,'[7]ALL SITES DOWN'!$J:$J,"")</f>
        <v/>
      </c>
      <c r="AQ339" s="9" t="str">
        <f>_xlfn.XLOOKUP(B339,[8]sheet1!$AC:$AC,[8]sheet1!$AF:$AF,"")</f>
        <v/>
      </c>
      <c r="AR339" s="14"/>
      <c r="AS339" s="14" t="s">
        <v>5465</v>
      </c>
      <c r="AT339" s="14" t="str">
        <f>_xlfn.XLOOKUP(B339,'[9]cell downs 18042026 17h'!$B:$B,'[9]cell downs 18042026 17h'!$B:$B,"")</f>
        <v/>
      </c>
      <c r="AU339" s="14" t="str">
        <f>_xlfn.XLOOKUP(B339,'[10]Cells Huawei 19042026 15h'!$B:$B,'[10]Cells Huawei 19042026 15h'!$B:$B,"")</f>
        <v/>
      </c>
      <c r="AV339" s="9" t="str">
        <f>_xlfn.XLOOKUP(B339,'[11]cells down 19042026 9H40'!$B:$B,'[11]cells down 19042026 9H40'!$B:$B,"")</f>
        <v/>
      </c>
    </row>
    <row r="340" spans="1:48" hidden="1" x14ac:dyDescent="0.3">
      <c r="A340" s="1" t="s">
        <v>925</v>
      </c>
      <c r="B340" s="8" t="s">
        <v>926</v>
      </c>
      <c r="C340" s="3" t="str">
        <f>_xlfn.XLOOKUP(B340,'[1]daily break down'!$D:$D,'[1]daily break down'!$E:$E,"")</f>
        <v>Yaounde</v>
      </c>
      <c r="D340" s="1" t="s">
        <v>5426</v>
      </c>
      <c r="E340" s="1"/>
      <c r="F340" s="3" t="s">
        <v>37</v>
      </c>
      <c r="G340" s="1" t="s">
        <v>38</v>
      </c>
      <c r="H340" s="29" t="str">
        <f>_xlfn.XLOOKUP(B340,[2]CALCULATION!$B:$B,[2]CALCULATION!$H:$H,"")</f>
        <v>ZTE</v>
      </c>
      <c r="I340" s="26">
        <v>0.59974017857907302</v>
      </c>
      <c r="J340" s="26">
        <v>1.1813777526659872</v>
      </c>
      <c r="K340" s="26">
        <v>5.2441194179771875</v>
      </c>
      <c r="L340" s="26">
        <v>3.7136913475614439</v>
      </c>
      <c r="M340" s="26">
        <v>4.992056256117432</v>
      </c>
      <c r="N340" s="26">
        <v>0</v>
      </c>
      <c r="O340" s="26">
        <v>0.71418787614180168</v>
      </c>
      <c r="P340" s="114" t="s">
        <v>6364</v>
      </c>
      <c r="Q340" s="42" t="s">
        <v>5538</v>
      </c>
      <c r="R340" s="42"/>
      <c r="S340" s="41" t="str" cm="1">
        <f t="array" ref="S340">IFERROR(_xlfn.IFS(
U340="MPR ISSUE","PDH",
U340="BSS Hardware Issue","BSS",
U340="Sites strategiques, MLL, Pylone, etc.","ENVTECH",
U340="AKTIVCO DEFAUT GE &amp; POWER Cabinet","AKTIVCO",
U340="AKTIVCO Coupure ENEO &amp; Baisse de tension","AKTIVCO GRID ONLY",
U340="Coupure ENEO &amp; Baisse de tension","IHS GRID ONLY",
U340="Defaut GE &amp; POWER Cabinet","IHS",
U340="Sharing","Partners",
U340="Sites strategiques &amp; DataCenter","SST &amp; DC",
U340="Exclu","Exclu",
U340="SAT","SAT",
U340="SPARE-ISSUE","SPARE-ISSUE",
U340="Fiber CAmtel","TRANS_FO_CAMTEL",
U340="Fiber AOF","Fiber AOF",
U340="Projet OCM (HUAWEI)","TRAVAUX-HUAWEI",
U340="Projet OCM (NOKIA)","TRAVAUX-NOKIA",
U340="ACCESS-ISSUE","ACCESS-ISSUE",
U340="Projet OCM (ZTE, NOKIA, autres projets)","TRAVAUX OCM",
U340="No root CAuse","No root cause",
U340="ODU HS","PDH",
U340="IP &amp; VLAN","PDH",
U340="Warehouse HUAWEI","SPARE-ISSUE",
U340="SPARE-HS","SPARE-ISSUE",
U340="Power Telco","BSS",U340="no impacts","no impacts"
),"")</f>
        <v>No root cause</v>
      </c>
      <c r="T340" s="41" t="str" cm="1">
        <f t="array" ref="T340">IFERROR(_xlfn.IFS(
U340="MPR ISSUE","TX ISSUE",
U340="BSS Hardware Issue","RAN ISSUE",
U340="Sites strategiques, MLL, Pylone, etc.","ENVTECH",
U340="AKTIVCO DEFAUT GE &amp; POWER Cabinet","POWER ISSUE",
U340="AKTIVCO Coupure ENEO &amp; Baisse de tension","POWER ISSUE",
U340="Coupure ENEO &amp; Baisse de tension","POWER ISSUE",
U340="Defaut GE &amp; POWER Cabinet","POWER ISSUE",
U340="Sharing","POWER ISSUE",
U340="Sites strategiques &amp; DataCenter","POWER ISSUE",
U340="Exclu","Exclu",
U340="SAT","TX ISSUE",
U340="SPARE-ISSUE","SPARE-ISSUE",
U340="Fiber CAmtel","TX ISSUE",
U340="Fiber AOF","TX ISSUE",
U340="Projet OCM (HUAWEI)","TRAVAUX-HUAWEI",
U340="Projet OCM (NOKIA)","TRAVAUX -NOKIA",
U340="ACCESS-ISSUE","ACCESS-ISSUE",
U340="Projet OCM (ZTE, NOKIA, autres projets)","TRAVAUX OCM",
U340="No root CAuse","No root cause",
U340="ODU HS","TX ISSUE",
U340="IP &amp; VLAN","TX ISSUE",
U340="Warehouse HUAWEI","SPARE-ISSUE",
U340="SPARE-HS","SPARE-ISSUE",
U340="Power Telco","RAN ISSUE",U340="no impacts","no impacts"
),"")</f>
        <v>No root cause</v>
      </c>
      <c r="U340" s="68" t="s">
        <v>5691</v>
      </c>
      <c r="V340" s="41" t="str" cm="1">
        <f t="array" ref="V340">IFERROR(_xlfn.IFS(
U340="MPR ISSUE","ACTIVE",
U340="BSS Hardware Issue","ACTIVE",
U340="Sites strategiques, MLL, Pylone, etc.","PASSIVE",
U340="AKTIVCO DEFAUT GE &amp; POWER Cabinet","PASSIVE",
U340="AKTIVCO Coupure ENEO &amp; Baisse de tension","PASSIVE",
U340="Coupure ENEO &amp; Baisse de tension","PASSIVE",
U340="Defaut GE &amp; POWER Cabinet","PASSIVE",
U340="Sharing","PASSIVE",
U340="Sites strategiques &amp; DataCenter","PASSIVE",
U340="Exclu","Exclu",
U340="SAT","ACTIVE",
U340="SPARE-ISSUE","SPARE-ISSUE",
U340="Fiber CAmtel","ACTIVE",
U340="Fiber AOF","ACTIVE",
U340="Projet OCM (HUAWEI)","PLANNED WORKS",
U340="Projet OCM (NOKIA)","PLANNED WORKS",
U340="ACCESS-ISSUE","ACCESS-ISSUE",
U340="Projet OCM (ZTE, NOKIA, autres projets)","PLANNED WORKS",
U340="No root CAuse","No root cause",
U340="ODU HS","ACTIVE",
U340="IP &amp; VLAN","ACTIVE",
U340="Warehouse HUAWEI","SPARE-ISSUE",
U340="SPARE-HS","SPARE-ISSUE",
U340="Power Telco","ACTIVE", U340="no impacts","no impacts"
),"")</f>
        <v>No root cause</v>
      </c>
      <c r="W340" s="113"/>
      <c r="X340" s="113"/>
      <c r="Y340" s="113"/>
      <c r="Z340" s="113"/>
      <c r="AA340" s="113"/>
      <c r="AB340" s="17" t="s">
        <v>5465</v>
      </c>
      <c r="AC340" s="17" t="str">
        <f>_xlfn.XLOOKUP(B340,'INCIDENT-04-27-2026'!E:E,'INCIDENT-04-27-2026'!F:F,"")</f>
        <v/>
      </c>
      <c r="AD340" s="9"/>
      <c r="AE340" s="7" t="s">
        <v>5465</v>
      </c>
      <c r="AF340" s="6" t="str">
        <f>_xlfn.XLOOKUP(B340,'[13]Input_27-04'!$B:$B,'[13]Input_27-04'!$M:$M,"")</f>
        <v/>
      </c>
      <c r="AG340" s="7"/>
      <c r="AH340" s="3"/>
      <c r="AI340" s="18" t="str">
        <f>_xlfn.XLOOKUP(B340,'[3]Cells Huawei 27042026 10h'!$B:$B,'[3]Cells Huawei 27042026 10h'!$T:$T,"")</f>
        <v/>
      </c>
      <c r="AJ340" s="18" t="str">
        <f>_xlfn.XLOOKUP(B340,'[3]Cells Huawei 27042026 15h'!$B:$B,'[3]Cells Huawei 27042026 15h'!$T:$T,"")</f>
        <v/>
      </c>
      <c r="AK340" s="18" t="str">
        <f>_xlfn.XLOOKUP(B340,'[4]cells down 27042026 11h28'!$B:$B,'[4]cells down 27042026 11h28'!$R:$R,"")</f>
        <v/>
      </c>
      <c r="AL340" s="18" t="str">
        <f>_xlfn.XLOOKUP(B340,'[4]cells down 27042026 18h01'!$B:$B,'[4]cells down 27042026 18h01'!$R:$R,"")</f>
        <v/>
      </c>
      <c r="AM340" s="18" t="str">
        <f>_xlfn.XLOOKUP(B340,'[5]cell downs 27042026 11h'!$B:$B,'[5]cell downs 27042026 11h'!$R:$R,"")</f>
        <v/>
      </c>
      <c r="AN340" s="18" t="str">
        <f>_xlfn.XLOOKUP(B340,'[5]cell downs 27042026 17h40'!$B:$B,'[5]cell downs 27042026 17h40'!$R:$R,"")</f>
        <v/>
      </c>
      <c r="AO340" s="18" t="str">
        <f>_xlfn.XLOOKUP(B340,'[6]ALL SITES DOWN'!$D:$D,'[6]ALL SITES DOWN'!$J:$J,"")</f>
        <v/>
      </c>
      <c r="AP340" s="18" t="str">
        <f>_xlfn.XLOOKUP(B340,'[7]ALL SITES DOWN'!$D:$D,'[7]ALL SITES DOWN'!$J:$J,"")</f>
        <v/>
      </c>
      <c r="AQ340" s="9" t="str">
        <f>_xlfn.XLOOKUP(B340,[8]sheet1!$AC:$AC,[8]sheet1!$AF:$AF,"")</f>
        <v/>
      </c>
      <c r="AR340" s="14"/>
      <c r="AS340" s="14" t="s">
        <v>5465</v>
      </c>
      <c r="AT340" s="14" t="str">
        <f>_xlfn.XLOOKUP(B340,'[9]cell downs 18042026 17h'!$B:$B,'[9]cell downs 18042026 17h'!$B:$B,"")</f>
        <v/>
      </c>
      <c r="AU340" s="14" t="str">
        <f>_xlfn.XLOOKUP(B340,'[10]Cells Huawei 19042026 15h'!$B:$B,'[10]Cells Huawei 19042026 15h'!$B:$B,"")</f>
        <v/>
      </c>
      <c r="AV340" s="9" t="str">
        <f>_xlfn.XLOOKUP(B340,'[11]cells down 19042026 9H40'!$B:$B,'[11]cells down 19042026 9H40'!$B:$B,"")</f>
        <v/>
      </c>
    </row>
    <row r="341" spans="1:48" hidden="1" x14ac:dyDescent="0.3">
      <c r="A341" s="2" t="s">
        <v>4576</v>
      </c>
      <c r="B341" s="8" t="s">
        <v>4577</v>
      </c>
      <c r="C341" s="3" t="str">
        <f>_xlfn.XLOOKUP(B341,'[1]daily break down'!$D:$D,'[1]daily break down'!$E:$E,"")</f>
        <v>OUEST</v>
      </c>
      <c r="D341" s="1" t="s">
        <v>11</v>
      </c>
      <c r="E341" s="1" t="s">
        <v>12</v>
      </c>
      <c r="F341" s="3" t="s">
        <v>102</v>
      </c>
      <c r="G341" s="1" t="s">
        <v>4181</v>
      </c>
      <c r="H341" s="27" t="str">
        <f>_xlfn.XLOOKUP(B341,[2]CALCULATION!$B:$B,[2]CALCULATION!$H:$H,"")</f>
        <v>HUAWEI</v>
      </c>
      <c r="I341" s="26">
        <v>0</v>
      </c>
      <c r="J341" s="26">
        <v>0</v>
      </c>
      <c r="K341" s="26">
        <v>0.34525144606814989</v>
      </c>
      <c r="L341" s="26">
        <v>1.1615986508119953</v>
      </c>
      <c r="M341" s="26">
        <v>0</v>
      </c>
      <c r="N341" s="26">
        <v>0</v>
      </c>
      <c r="O341" s="26">
        <v>0.71161962486409669</v>
      </c>
      <c r="P341" s="114" t="s">
        <v>6364</v>
      </c>
      <c r="Q341" s="42" t="s">
        <v>5538</v>
      </c>
      <c r="R341" s="42"/>
      <c r="S341" s="41" t="str" cm="1">
        <f t="array" ref="S341">IFERROR(_xlfn.IFS(
U341="MPR ISSUE","PDH",
U341="BSS Hardware Issue","BSS",
U341="Sites strategiques, MLL, Pylone, etc.","ENVTECH",
U341="AKTIVCO DEFAUT GE &amp; POWER Cabinet","AKTIVCO",
U341="AKTIVCO Coupure ENEO &amp; Baisse de tension","AKTIVCO GRID ONLY",
U341="Coupure ENEO &amp; Baisse de tension","IHS GRID ONLY",
U341="Defaut GE &amp; POWER Cabinet","IHS",
U341="Sharing","Partners",
U341="Sites strategiques &amp; DataCenter","SST &amp; DC",
U341="Exclu","Exclu",
U341="SAT","SAT",
U341="SPARE-ISSUE","SPARE-ISSUE",
U341="Fiber CAmtel","TRANS_FO_CAMTEL",
U341="Fiber AOF","Fiber AOF",
U341="Projet OCM (HUAWEI)","TRAVAUX-HUAWEI",
U341="Projet OCM (NOKIA)","TRAVAUX-NOKIA",
U341="ACCESS-ISSUE","ACCESS-ISSUE",
U341="Projet OCM (ZTE, NOKIA, autres projets)","TRAVAUX OCM",
U341="No root CAuse","No root cause",
U341="ODU HS","PDH",
U341="IP &amp; VLAN","PDH",
U341="Warehouse HUAWEI","SPARE-ISSUE",
U341="SPARE-HS","SPARE-ISSUE",
U341="Power Telco","BSS",U341="no impacts","no impacts"
),"")</f>
        <v>No root cause</v>
      </c>
      <c r="T341" s="41" t="str" cm="1">
        <f t="array" ref="T341">IFERROR(_xlfn.IFS(
U341="MPR ISSUE","TX ISSUE",
U341="BSS Hardware Issue","RAN ISSUE",
U341="Sites strategiques, MLL, Pylone, etc.","ENVTECH",
U341="AKTIVCO DEFAUT GE &amp; POWER Cabinet","POWER ISSUE",
U341="AKTIVCO Coupure ENEO &amp; Baisse de tension","POWER ISSUE",
U341="Coupure ENEO &amp; Baisse de tension","POWER ISSUE",
U341="Defaut GE &amp; POWER Cabinet","POWER ISSUE",
U341="Sharing","POWER ISSUE",
U341="Sites strategiques &amp; DataCenter","POWER ISSUE",
U341="Exclu","Exclu",
U341="SAT","TX ISSUE",
U341="SPARE-ISSUE","SPARE-ISSUE",
U341="Fiber CAmtel","TX ISSUE",
U341="Fiber AOF","TX ISSUE",
U341="Projet OCM (HUAWEI)","TRAVAUX-HUAWEI",
U341="Projet OCM (NOKIA)","TRAVAUX -NOKIA",
U341="ACCESS-ISSUE","ACCESS-ISSUE",
U341="Projet OCM (ZTE, NOKIA, autres projets)","TRAVAUX OCM",
U341="No root CAuse","No root cause",
U341="ODU HS","TX ISSUE",
U341="IP &amp; VLAN","TX ISSUE",
U341="Warehouse HUAWEI","SPARE-ISSUE",
U341="SPARE-HS","SPARE-ISSUE",
U341="Power Telco","RAN ISSUE",U341="no impacts","no impacts"
),"")</f>
        <v>No root cause</v>
      </c>
      <c r="U341" s="68" t="s">
        <v>5691</v>
      </c>
      <c r="V341" s="41" t="str" cm="1">
        <f t="array" ref="V341">IFERROR(_xlfn.IFS(
U341="MPR ISSUE","ACTIVE",
U341="BSS Hardware Issue","ACTIVE",
U341="Sites strategiques, MLL, Pylone, etc.","PASSIVE",
U341="AKTIVCO DEFAUT GE &amp; POWER Cabinet","PASSIVE",
U341="AKTIVCO Coupure ENEO &amp; Baisse de tension","PASSIVE",
U341="Coupure ENEO &amp; Baisse de tension","PASSIVE",
U341="Defaut GE &amp; POWER Cabinet","PASSIVE",
U341="Sharing","PASSIVE",
U341="Sites strategiques &amp; DataCenter","PASSIVE",
U341="Exclu","Exclu",
U341="SAT","ACTIVE",
U341="SPARE-ISSUE","SPARE-ISSUE",
U341="Fiber CAmtel","ACTIVE",
U341="Fiber AOF","ACTIVE",
U341="Projet OCM (HUAWEI)","PLANNED WORKS",
U341="Projet OCM (NOKIA)","PLANNED WORKS",
U341="ACCESS-ISSUE","ACCESS-ISSUE",
U341="Projet OCM (ZTE, NOKIA, autres projets)","PLANNED WORKS",
U341="No root CAuse","No root cause",
U341="ODU HS","ACTIVE",
U341="IP &amp; VLAN","ACTIVE",
U341="Warehouse HUAWEI","SPARE-ISSUE",
U341="SPARE-HS","SPARE-ISSUE",
U341="Power Telco","ACTIVE", U341="no impacts","no impacts"
),"")</f>
        <v>No root cause</v>
      </c>
      <c r="W341" s="113"/>
      <c r="X341" s="113"/>
      <c r="Y341" s="113"/>
      <c r="Z341" s="113"/>
      <c r="AA341" s="113"/>
      <c r="AB341" s="17" t="s">
        <v>5465</v>
      </c>
      <c r="AC341" s="17" t="str">
        <f>_xlfn.XLOOKUP(B341,'INCIDENT-04-27-2026'!E:E,'INCIDENT-04-27-2026'!F:F,"")</f>
        <v/>
      </c>
      <c r="AD341" s="9"/>
      <c r="AE341" s="7" t="s">
        <v>5465</v>
      </c>
      <c r="AF341" s="6" t="str">
        <f>_xlfn.XLOOKUP(B341,'[13]Input_27-04'!$B:$B,'[13]Input_27-04'!$M:$M,"")</f>
        <v/>
      </c>
      <c r="AG341" s="7"/>
      <c r="AH341" s="3"/>
      <c r="AI341" s="18" t="str">
        <f>_xlfn.XLOOKUP(B341,'[3]Cells Huawei 27042026 10h'!$B:$B,'[3]Cells Huawei 27042026 10h'!$T:$T,"")</f>
        <v/>
      </c>
      <c r="AJ341" s="18" t="str">
        <f>_xlfn.XLOOKUP(B341,'[3]Cells Huawei 27042026 15h'!$B:$B,'[3]Cells Huawei 27042026 15h'!$T:$T,"")</f>
        <v/>
      </c>
      <c r="AK341" s="18" t="str">
        <f>_xlfn.XLOOKUP(B341,'[4]cells down 27042026 11h28'!$B:$B,'[4]cells down 27042026 11h28'!$R:$R,"")</f>
        <v/>
      </c>
      <c r="AL341" s="18" t="str">
        <f>_xlfn.XLOOKUP(B341,'[4]cells down 27042026 18h01'!$B:$B,'[4]cells down 27042026 18h01'!$R:$R,"")</f>
        <v/>
      </c>
      <c r="AM341" s="18" t="str">
        <f>_xlfn.XLOOKUP(B341,'[5]cell downs 27042026 11h'!$B:$B,'[5]cell downs 27042026 11h'!$R:$R,"")</f>
        <v/>
      </c>
      <c r="AN341" s="18" t="str">
        <f>_xlfn.XLOOKUP(B341,'[5]cell downs 27042026 17h40'!$B:$B,'[5]cell downs 27042026 17h40'!$R:$R,"")</f>
        <v/>
      </c>
      <c r="AO341" s="18" t="str">
        <f>_xlfn.XLOOKUP(B341,'[6]ALL SITES DOWN'!$D:$D,'[6]ALL SITES DOWN'!$J:$J,"")</f>
        <v/>
      </c>
      <c r="AP341" s="18" t="str">
        <f>_xlfn.XLOOKUP(B341,'[7]ALL SITES DOWN'!$D:$D,'[7]ALL SITES DOWN'!$J:$J,"")</f>
        <v/>
      </c>
      <c r="AQ341" s="9" t="str">
        <f>_xlfn.XLOOKUP(B341,[8]sheet1!$AC:$AC,[8]sheet1!$AF:$AF,"")</f>
        <v/>
      </c>
      <c r="AR341" s="14"/>
      <c r="AS341" s="14" t="s">
        <v>5465</v>
      </c>
      <c r="AT341" s="14" t="str">
        <f>_xlfn.XLOOKUP(B341,'[9]cell downs 18042026 17h'!$B:$B,'[9]cell downs 18042026 17h'!$B:$B,"")</f>
        <v/>
      </c>
      <c r="AU341" s="14" t="str">
        <f>_xlfn.XLOOKUP(B341,'[10]Cells Huawei 19042026 15h'!$B:$B,'[10]Cells Huawei 19042026 15h'!$B:$B,"")</f>
        <v/>
      </c>
      <c r="AV341" s="9" t="str">
        <f>_xlfn.XLOOKUP(B341,'[11]cells down 19042026 9H40'!$B:$B,'[11]cells down 19042026 9H40'!$B:$B,"")</f>
        <v/>
      </c>
    </row>
    <row r="342" spans="1:48" hidden="1" x14ac:dyDescent="0.3">
      <c r="A342" s="1" t="s">
        <v>4229</v>
      </c>
      <c r="B342" s="8" t="s">
        <v>4230</v>
      </c>
      <c r="C342" s="3" t="str">
        <f>_xlfn.XLOOKUP(B342,'[1]daily break down'!$D:$D,'[1]daily break down'!$E:$E,"")</f>
        <v>OUEST</v>
      </c>
      <c r="D342" s="1" t="s">
        <v>11</v>
      </c>
      <c r="E342" s="1" t="s">
        <v>12</v>
      </c>
      <c r="F342" s="3" t="s">
        <v>102</v>
      </c>
      <c r="G342" s="1" t="s">
        <v>4231</v>
      </c>
      <c r="H342" s="27" t="str">
        <f>_xlfn.XLOOKUP(B342,[2]CALCULATION!$B:$B,[2]CALCULATION!$H:$H,"")</f>
        <v>HUAWEI</v>
      </c>
      <c r="I342" s="26">
        <v>0</v>
      </c>
      <c r="J342" s="26">
        <v>0</v>
      </c>
      <c r="K342" s="26">
        <v>0.34361061886294952</v>
      </c>
      <c r="L342" s="26">
        <v>1.1626687555110393</v>
      </c>
      <c r="M342" s="26">
        <v>0</v>
      </c>
      <c r="N342" s="26">
        <v>8.9175391586979543E-5</v>
      </c>
      <c r="O342" s="26">
        <v>0.71072787094822698</v>
      </c>
      <c r="P342" s="114" t="s">
        <v>6364</v>
      </c>
      <c r="Q342" s="42" t="s">
        <v>5538</v>
      </c>
      <c r="R342" s="42"/>
      <c r="S342" s="41" t="str" cm="1">
        <f t="array" ref="S342">IFERROR(_xlfn.IFS(
U342="MPR ISSUE","PDH",
U342="BSS Hardware Issue","BSS",
U342="Sites strategiques, MLL, Pylone, etc.","ENVTECH",
U342="AKTIVCO DEFAUT GE &amp; POWER Cabinet","AKTIVCO",
U342="AKTIVCO Coupure ENEO &amp; Baisse de tension","AKTIVCO GRID ONLY",
U342="Coupure ENEO &amp; Baisse de tension","IHS GRID ONLY",
U342="Defaut GE &amp; POWER Cabinet","IHS",
U342="Sharing","Partners",
U342="Sites strategiques &amp; DataCenter","SST &amp; DC",
U342="Exclu","Exclu",
U342="SAT","SAT",
U342="SPARE-ISSUE","SPARE-ISSUE",
U342="Fiber CAmtel","TRANS_FO_CAMTEL",
U342="Fiber AOF","Fiber AOF",
U342="Projet OCM (HUAWEI)","TRAVAUX-HUAWEI",
U342="Projet OCM (NOKIA)","TRAVAUX-NOKIA",
U342="ACCESS-ISSUE","ACCESS-ISSUE",
U342="Projet OCM (ZTE, NOKIA, autres projets)","TRAVAUX OCM",
U342="No root CAuse","No root cause",
U342="ODU HS","PDH",
U342="IP &amp; VLAN","PDH",
U342="Warehouse HUAWEI","SPARE-ISSUE",
U342="SPARE-HS","SPARE-ISSUE",
U342="Power Telco","BSS",U342="no impacts","no impacts"
),"")</f>
        <v>No root cause</v>
      </c>
      <c r="T342" s="41" t="str" cm="1">
        <f t="array" ref="T342">IFERROR(_xlfn.IFS(
U342="MPR ISSUE","TX ISSUE",
U342="BSS Hardware Issue","RAN ISSUE",
U342="Sites strategiques, MLL, Pylone, etc.","ENVTECH",
U342="AKTIVCO DEFAUT GE &amp; POWER Cabinet","POWER ISSUE",
U342="AKTIVCO Coupure ENEO &amp; Baisse de tension","POWER ISSUE",
U342="Coupure ENEO &amp; Baisse de tension","POWER ISSUE",
U342="Defaut GE &amp; POWER Cabinet","POWER ISSUE",
U342="Sharing","POWER ISSUE",
U342="Sites strategiques &amp; DataCenter","POWER ISSUE",
U342="Exclu","Exclu",
U342="SAT","TX ISSUE",
U342="SPARE-ISSUE","SPARE-ISSUE",
U342="Fiber CAmtel","TX ISSUE",
U342="Fiber AOF","TX ISSUE",
U342="Projet OCM (HUAWEI)","TRAVAUX-HUAWEI",
U342="Projet OCM (NOKIA)","TRAVAUX -NOKIA",
U342="ACCESS-ISSUE","ACCESS-ISSUE",
U342="Projet OCM (ZTE, NOKIA, autres projets)","TRAVAUX OCM",
U342="No root CAuse","No root cause",
U342="ODU HS","TX ISSUE",
U342="IP &amp; VLAN","TX ISSUE",
U342="Warehouse HUAWEI","SPARE-ISSUE",
U342="SPARE-HS","SPARE-ISSUE",
U342="Power Telco","RAN ISSUE",U342="no impacts","no impacts"
),"")</f>
        <v>No root cause</v>
      </c>
      <c r="U342" s="68" t="s">
        <v>5691</v>
      </c>
      <c r="V342" s="41" t="str" cm="1">
        <f t="array" ref="V342">IFERROR(_xlfn.IFS(
U342="MPR ISSUE","ACTIVE",
U342="BSS Hardware Issue","ACTIVE",
U342="Sites strategiques, MLL, Pylone, etc.","PASSIVE",
U342="AKTIVCO DEFAUT GE &amp; POWER Cabinet","PASSIVE",
U342="AKTIVCO Coupure ENEO &amp; Baisse de tension","PASSIVE",
U342="Coupure ENEO &amp; Baisse de tension","PASSIVE",
U342="Defaut GE &amp; POWER Cabinet","PASSIVE",
U342="Sharing","PASSIVE",
U342="Sites strategiques &amp; DataCenter","PASSIVE",
U342="Exclu","Exclu",
U342="SAT","ACTIVE",
U342="SPARE-ISSUE","SPARE-ISSUE",
U342="Fiber CAmtel","ACTIVE",
U342="Fiber AOF","ACTIVE",
U342="Projet OCM (HUAWEI)","PLANNED WORKS",
U342="Projet OCM (NOKIA)","PLANNED WORKS",
U342="ACCESS-ISSUE","ACCESS-ISSUE",
U342="Projet OCM (ZTE, NOKIA, autres projets)","PLANNED WORKS",
U342="No root CAuse","No root cause",
U342="ODU HS","ACTIVE",
U342="IP &amp; VLAN","ACTIVE",
U342="Warehouse HUAWEI","SPARE-ISSUE",
U342="SPARE-HS","SPARE-ISSUE",
U342="Power Telco","ACTIVE", U342="no impacts","no impacts"
),"")</f>
        <v>No root cause</v>
      </c>
      <c r="W342" s="113"/>
      <c r="X342" s="113"/>
      <c r="Y342" s="113"/>
      <c r="Z342" s="113"/>
      <c r="AA342" s="113"/>
      <c r="AB342" s="17" t="s">
        <v>5465</v>
      </c>
      <c r="AC342" s="17" t="str">
        <f>_xlfn.XLOOKUP(B342,'INCIDENT-04-27-2026'!E:E,'INCIDENT-04-27-2026'!F:F,"")</f>
        <v/>
      </c>
      <c r="AD342" s="9"/>
      <c r="AE342" s="7" t="s">
        <v>5465</v>
      </c>
      <c r="AF342" s="6" t="str">
        <f>_xlfn.XLOOKUP(B342,'[13]Input_27-04'!$B:$B,'[13]Input_27-04'!$M:$M,"")</f>
        <v/>
      </c>
      <c r="AG342" s="7"/>
      <c r="AH342" s="3"/>
      <c r="AI342" s="18" t="str">
        <f>_xlfn.XLOOKUP(B342,'[3]Cells Huawei 27042026 10h'!$B:$B,'[3]Cells Huawei 27042026 10h'!$T:$T,"")</f>
        <v/>
      </c>
      <c r="AJ342" s="18" t="str">
        <f>_xlfn.XLOOKUP(B342,'[3]Cells Huawei 27042026 15h'!$B:$B,'[3]Cells Huawei 27042026 15h'!$T:$T,"")</f>
        <v/>
      </c>
      <c r="AK342" s="18" t="str">
        <f>_xlfn.XLOOKUP(B342,'[4]cells down 27042026 11h28'!$B:$B,'[4]cells down 27042026 11h28'!$R:$R,"")</f>
        <v/>
      </c>
      <c r="AL342" s="18" t="str">
        <f>_xlfn.XLOOKUP(B342,'[4]cells down 27042026 18h01'!$B:$B,'[4]cells down 27042026 18h01'!$R:$R,"")</f>
        <v/>
      </c>
      <c r="AM342" s="18" t="str">
        <f>_xlfn.XLOOKUP(B342,'[5]cell downs 27042026 11h'!$B:$B,'[5]cell downs 27042026 11h'!$R:$R,"")</f>
        <v/>
      </c>
      <c r="AN342" s="18" t="str">
        <f>_xlfn.XLOOKUP(B342,'[5]cell downs 27042026 17h40'!$B:$B,'[5]cell downs 27042026 17h40'!$R:$R,"")</f>
        <v/>
      </c>
      <c r="AO342" s="18" t="str">
        <f>_xlfn.XLOOKUP(B342,'[6]ALL SITES DOWN'!$D:$D,'[6]ALL SITES DOWN'!$J:$J,"")</f>
        <v/>
      </c>
      <c r="AP342" s="18" t="str">
        <f>_xlfn.XLOOKUP(B342,'[7]ALL SITES DOWN'!$D:$D,'[7]ALL SITES DOWN'!$J:$J,"")</f>
        <v/>
      </c>
      <c r="AQ342" s="9" t="str">
        <f>_xlfn.XLOOKUP(B342,[8]sheet1!$AC:$AC,[8]sheet1!$AF:$AF,"")</f>
        <v/>
      </c>
      <c r="AR342" s="14"/>
      <c r="AS342" s="14" t="s">
        <v>5465</v>
      </c>
      <c r="AT342" s="14" t="str">
        <f>_xlfn.XLOOKUP(B342,'[9]cell downs 18042026 17h'!$B:$B,'[9]cell downs 18042026 17h'!$B:$B,"")</f>
        <v/>
      </c>
      <c r="AU342" s="14" t="str">
        <f>_xlfn.XLOOKUP(B342,'[10]Cells Huawei 19042026 15h'!$B:$B,'[10]Cells Huawei 19042026 15h'!$B:$B,"")</f>
        <v/>
      </c>
      <c r="AV342" s="9" t="str">
        <f>_xlfn.XLOOKUP(B342,'[11]cells down 19042026 9H40'!$B:$B,'[11]cells down 19042026 9H40'!$B:$B,"")</f>
        <v/>
      </c>
    </row>
    <row r="343" spans="1:48" hidden="1" x14ac:dyDescent="0.3">
      <c r="A343" s="1" t="s">
        <v>857</v>
      </c>
      <c r="B343" s="1" t="s">
        <v>858</v>
      </c>
      <c r="C343" s="3" t="str">
        <f>_xlfn.XLOOKUP(B343,'[1]daily break down'!$D:$D,'[1]daily break down'!$E:$E,"")</f>
        <v>Yaounde</v>
      </c>
      <c r="D343" s="1" t="s">
        <v>11</v>
      </c>
      <c r="E343" s="1" t="s">
        <v>12</v>
      </c>
      <c r="F343" s="3" t="s">
        <v>37</v>
      </c>
      <c r="G343" s="1" t="s">
        <v>38</v>
      </c>
      <c r="H343" s="29" t="str">
        <f>_xlfn.XLOOKUP(B343,[2]CALCULATION!$B:$B,[2]CALCULATION!$H:$H,"")</f>
        <v>ZTE</v>
      </c>
      <c r="I343" s="26">
        <v>0.27168174800889178</v>
      </c>
      <c r="J343" s="26">
        <v>0</v>
      </c>
      <c r="K343" s="26">
        <v>1.1824656924433449E-2</v>
      </c>
      <c r="L343" s="26">
        <v>1.1700881480910745</v>
      </c>
      <c r="M343" s="26">
        <v>10.995361452831208</v>
      </c>
      <c r="N343" s="26">
        <v>0</v>
      </c>
      <c r="O343" s="26">
        <v>0.71065653063495682</v>
      </c>
      <c r="P343" s="114" t="s">
        <v>6364</v>
      </c>
      <c r="Q343" s="42" t="s">
        <v>5538</v>
      </c>
      <c r="R343" s="42"/>
      <c r="S343" s="41" t="str" cm="1">
        <f t="array" ref="S343">IFERROR(_xlfn.IFS(
U343="MPR ISSUE","PDH",
U343="BSS Hardware Issue","BSS",
U343="Sites strategiques, MLL, Pylone, etc.","ENVTECH",
U343="AKTIVCO DEFAUT GE &amp; POWER Cabinet","AKTIVCO",
U343="AKTIVCO Coupure ENEO &amp; Baisse de tension","AKTIVCO GRID ONLY",
U343="Coupure ENEO &amp; Baisse de tension","IHS GRID ONLY",
U343="Defaut GE &amp; POWER Cabinet","IHS",
U343="Sharing","Partners",
U343="Sites strategiques &amp; DataCenter","SST &amp; DC",
U343="Exclu","Exclu",
U343="SAT","SAT",
U343="SPARE-ISSUE","SPARE-ISSUE",
U343="Fiber CAmtel","TRANS_FO_CAMTEL",
U343="Fiber AOF","Fiber AOF",
U343="Projet OCM (HUAWEI)","TRAVAUX-HUAWEI",
U343="Projet OCM (NOKIA)","TRAVAUX-NOKIA",
U343="ACCESS-ISSUE","ACCESS-ISSUE",
U343="Projet OCM (ZTE, NOKIA, autres projets)","TRAVAUX OCM",
U343="No root CAuse","No root cause",
U343="ODU HS","PDH",
U343="IP &amp; VLAN","PDH",
U343="Warehouse HUAWEI","SPARE-ISSUE",
U343="SPARE-HS","SPARE-ISSUE",
U343="Power Telco","BSS",U343="no impacts","no impacts"
),"")</f>
        <v>No root cause</v>
      </c>
      <c r="T343" s="41" t="str" cm="1">
        <f t="array" ref="T343">IFERROR(_xlfn.IFS(
U343="MPR ISSUE","TX ISSUE",
U343="BSS Hardware Issue","RAN ISSUE",
U343="Sites strategiques, MLL, Pylone, etc.","ENVTECH",
U343="AKTIVCO DEFAUT GE &amp; POWER Cabinet","POWER ISSUE",
U343="AKTIVCO Coupure ENEO &amp; Baisse de tension","POWER ISSUE",
U343="Coupure ENEO &amp; Baisse de tension","POWER ISSUE",
U343="Defaut GE &amp; POWER Cabinet","POWER ISSUE",
U343="Sharing","POWER ISSUE",
U343="Sites strategiques &amp; DataCenter","POWER ISSUE",
U343="Exclu","Exclu",
U343="SAT","TX ISSUE",
U343="SPARE-ISSUE","SPARE-ISSUE",
U343="Fiber CAmtel","TX ISSUE",
U343="Fiber AOF","TX ISSUE",
U343="Projet OCM (HUAWEI)","TRAVAUX-HUAWEI",
U343="Projet OCM (NOKIA)","TRAVAUX -NOKIA",
U343="ACCESS-ISSUE","ACCESS-ISSUE",
U343="Projet OCM (ZTE, NOKIA, autres projets)","TRAVAUX OCM",
U343="No root CAuse","No root cause",
U343="ODU HS","TX ISSUE",
U343="IP &amp; VLAN","TX ISSUE",
U343="Warehouse HUAWEI","SPARE-ISSUE",
U343="SPARE-HS","SPARE-ISSUE",
U343="Power Telco","RAN ISSUE",U343="no impacts","no impacts"
),"")</f>
        <v>No root cause</v>
      </c>
      <c r="U343" s="68" t="s">
        <v>5691</v>
      </c>
      <c r="V343" s="41" t="str" cm="1">
        <f t="array" ref="V343">IFERROR(_xlfn.IFS(
U343="MPR ISSUE","ACTIVE",
U343="BSS Hardware Issue","ACTIVE",
U343="Sites strategiques, MLL, Pylone, etc.","PASSIVE",
U343="AKTIVCO DEFAUT GE &amp; POWER Cabinet","PASSIVE",
U343="AKTIVCO Coupure ENEO &amp; Baisse de tension","PASSIVE",
U343="Coupure ENEO &amp; Baisse de tension","PASSIVE",
U343="Defaut GE &amp; POWER Cabinet","PASSIVE",
U343="Sharing","PASSIVE",
U343="Sites strategiques &amp; DataCenter","PASSIVE",
U343="Exclu","Exclu",
U343="SAT","ACTIVE",
U343="SPARE-ISSUE","SPARE-ISSUE",
U343="Fiber CAmtel","ACTIVE",
U343="Fiber AOF","ACTIVE",
U343="Projet OCM (HUAWEI)","PLANNED WORKS",
U343="Projet OCM (NOKIA)","PLANNED WORKS",
U343="ACCESS-ISSUE","ACCESS-ISSUE",
U343="Projet OCM (ZTE, NOKIA, autres projets)","PLANNED WORKS",
U343="No root CAuse","No root cause",
U343="ODU HS","ACTIVE",
U343="IP &amp; VLAN","ACTIVE",
U343="Warehouse HUAWEI","SPARE-ISSUE",
U343="SPARE-HS","SPARE-ISSUE",
U343="Power Telco","ACTIVE", U343="no impacts","no impacts"
),"")</f>
        <v>No root cause</v>
      </c>
      <c r="W343" s="113"/>
      <c r="X343" s="113"/>
      <c r="Y343" s="113"/>
      <c r="Z343" s="113"/>
      <c r="AA343" s="113"/>
      <c r="AB343" s="17" t="s">
        <v>5465</v>
      </c>
      <c r="AC343" s="17" t="str">
        <f>_xlfn.XLOOKUP(B343,'INCIDENT-04-27-2026'!E:E,'INCIDENT-04-27-2026'!F:F,"")</f>
        <v/>
      </c>
      <c r="AD343" s="9"/>
      <c r="AE343" s="7" t="s">
        <v>5465</v>
      </c>
      <c r="AF343" s="6" t="str">
        <f>_xlfn.XLOOKUP(B343,'[13]Input_27-04'!$B:$B,'[13]Input_27-04'!$M:$M,"")</f>
        <v/>
      </c>
      <c r="AG343" s="7"/>
      <c r="AH343" s="3"/>
      <c r="AI343" s="18" t="str">
        <f>_xlfn.XLOOKUP(B343,'[3]Cells Huawei 27042026 10h'!$B:$B,'[3]Cells Huawei 27042026 10h'!$T:$T,"")</f>
        <v/>
      </c>
      <c r="AJ343" s="18" t="str">
        <f>_xlfn.XLOOKUP(B343,'[3]Cells Huawei 27042026 15h'!$B:$B,'[3]Cells Huawei 27042026 15h'!$T:$T,"")</f>
        <v/>
      </c>
      <c r="AK343" s="18" t="str">
        <f>_xlfn.XLOOKUP(B343,'[4]cells down 27042026 11h28'!$B:$B,'[4]cells down 27042026 11h28'!$R:$R,"")</f>
        <v/>
      </c>
      <c r="AL343" s="18" t="str">
        <f>_xlfn.XLOOKUP(B343,'[4]cells down 27042026 18h01'!$B:$B,'[4]cells down 27042026 18h01'!$R:$R,"")</f>
        <v/>
      </c>
      <c r="AM343" s="18" t="str">
        <f>_xlfn.XLOOKUP(B343,'[5]cell downs 27042026 11h'!$B:$B,'[5]cell downs 27042026 11h'!$R:$R,"")</f>
        <v/>
      </c>
      <c r="AN343" s="18" t="str">
        <f>_xlfn.XLOOKUP(B343,'[5]cell downs 27042026 17h40'!$B:$B,'[5]cell downs 27042026 17h40'!$R:$R,"")</f>
        <v/>
      </c>
      <c r="AO343" s="18" t="str">
        <f>_xlfn.XLOOKUP(B343,'[6]ALL SITES DOWN'!$D:$D,'[6]ALL SITES DOWN'!$J:$J,"")</f>
        <v/>
      </c>
      <c r="AP343" s="18" t="str">
        <f>_xlfn.XLOOKUP(B343,'[7]ALL SITES DOWN'!$D:$D,'[7]ALL SITES DOWN'!$J:$J,"")</f>
        <v/>
      </c>
      <c r="AQ343" s="9" t="str">
        <f>_xlfn.XLOOKUP(B343,[8]sheet1!$AC:$AC,[8]sheet1!$AF:$AF,"")</f>
        <v/>
      </c>
      <c r="AR343" s="14"/>
      <c r="AS343" s="14" t="s">
        <v>5465</v>
      </c>
      <c r="AT343" s="14" t="str">
        <f>_xlfn.XLOOKUP(B343,'[9]cell downs 18042026 17h'!$B:$B,'[9]cell downs 18042026 17h'!$B:$B,"")</f>
        <v/>
      </c>
      <c r="AU343" s="14" t="str">
        <f>_xlfn.XLOOKUP(B343,'[10]Cells Huawei 19042026 15h'!$B:$B,'[10]Cells Huawei 19042026 15h'!$B:$B,"")</f>
        <v/>
      </c>
      <c r="AV343" s="9" t="str">
        <f>_xlfn.XLOOKUP(B343,'[11]cells down 19042026 9H40'!$B:$B,'[11]cells down 19042026 9H40'!$B:$B,"")</f>
        <v/>
      </c>
    </row>
    <row r="344" spans="1:48" hidden="1" x14ac:dyDescent="0.3">
      <c r="A344" s="1" t="s">
        <v>1341</v>
      </c>
      <c r="B344" s="8" t="s">
        <v>1342</v>
      </c>
      <c r="C344" s="3" t="str">
        <f>_xlfn.XLOOKUP(B344,'[1]daily break down'!$D:$D,'[1]daily break down'!$E:$E,"")</f>
        <v>CENTRE</v>
      </c>
      <c r="D344" s="1" t="s">
        <v>11</v>
      </c>
      <c r="E344" s="1" t="s">
        <v>96</v>
      </c>
      <c r="F344" s="3" t="s">
        <v>37</v>
      </c>
      <c r="G344" s="1" t="s">
        <v>1341</v>
      </c>
      <c r="H344" s="28" t="str">
        <f>_xlfn.XLOOKUP(B344,[2]CALCULATION!$B:$B,[2]CALCULATION!$H:$H,"")</f>
        <v>NOKIA</v>
      </c>
      <c r="I344" s="26">
        <v>1.7656727534221947E-3</v>
      </c>
      <c r="J344" s="26">
        <v>2.3035965505531721</v>
      </c>
      <c r="K344" s="26">
        <v>6.9425749218679078</v>
      </c>
      <c r="L344" s="26">
        <v>6.8433195503848604E-2</v>
      </c>
      <c r="M344" s="26">
        <v>5.115144801928722E-2</v>
      </c>
      <c r="N344" s="26">
        <v>8.4252909971378409E-2</v>
      </c>
      <c r="O344" s="26">
        <v>0.70292967002399953</v>
      </c>
      <c r="P344" s="114" t="s">
        <v>6364</v>
      </c>
      <c r="Q344" s="42" t="s">
        <v>5538</v>
      </c>
      <c r="R344" s="42"/>
      <c r="S344" s="41" t="str" cm="1">
        <f t="array" ref="S344">IFERROR(_xlfn.IFS(
U344="MPR ISSUE","PDH",
U344="BSS Hardware Issue","BSS",
U344="Sites strategiques, MLL, Pylone, etc.","ENVTECH",
U344="AKTIVCO DEFAUT GE &amp; POWER Cabinet","AKTIVCO",
U344="AKTIVCO Coupure ENEO &amp; Baisse de tension","AKTIVCO GRID ONLY",
U344="Coupure ENEO &amp; Baisse de tension","IHS GRID ONLY",
U344="Defaut GE &amp; POWER Cabinet","IHS",
U344="Sharing","Partners",
U344="Sites strategiques &amp; DataCenter","SST &amp; DC",
U344="Exclu","Exclu",
U344="SAT","SAT",
U344="SPARE-ISSUE","SPARE-ISSUE",
U344="Fiber CAmtel","TRANS_FO_CAMTEL",
U344="Fiber AOF","Fiber AOF",
U344="Projet OCM (HUAWEI)","TRAVAUX-HUAWEI",
U344="Projet OCM (NOKIA)","TRAVAUX-NOKIA",
U344="ACCESS-ISSUE","ACCESS-ISSUE",
U344="Projet OCM (ZTE, NOKIA, autres projets)","TRAVAUX OCM",
U344="No root CAuse","No root cause",
U344="ODU HS","PDH",
U344="IP &amp; VLAN","PDH",
U344="Warehouse HUAWEI","SPARE-ISSUE",
U344="SPARE-HS","SPARE-ISSUE",
U344="Power Telco","BSS",U344="no impacts","no impacts"
),"")</f>
        <v>No root cause</v>
      </c>
      <c r="T344" s="41" t="str" cm="1">
        <f t="array" ref="T344">IFERROR(_xlfn.IFS(
U344="MPR ISSUE","TX ISSUE",
U344="BSS Hardware Issue","RAN ISSUE",
U344="Sites strategiques, MLL, Pylone, etc.","ENVTECH",
U344="AKTIVCO DEFAUT GE &amp; POWER Cabinet","POWER ISSUE",
U344="AKTIVCO Coupure ENEO &amp; Baisse de tension","POWER ISSUE",
U344="Coupure ENEO &amp; Baisse de tension","POWER ISSUE",
U344="Defaut GE &amp; POWER Cabinet","POWER ISSUE",
U344="Sharing","POWER ISSUE",
U344="Sites strategiques &amp; DataCenter","POWER ISSUE",
U344="Exclu","Exclu",
U344="SAT","TX ISSUE",
U344="SPARE-ISSUE","SPARE-ISSUE",
U344="Fiber CAmtel","TX ISSUE",
U344="Fiber AOF","TX ISSUE",
U344="Projet OCM (HUAWEI)","TRAVAUX-HUAWEI",
U344="Projet OCM (NOKIA)","TRAVAUX -NOKIA",
U344="ACCESS-ISSUE","ACCESS-ISSUE",
U344="Projet OCM (ZTE, NOKIA, autres projets)","TRAVAUX OCM",
U344="No root CAuse","No root cause",
U344="ODU HS","TX ISSUE",
U344="IP &amp; VLAN","TX ISSUE",
U344="Warehouse HUAWEI","SPARE-ISSUE",
U344="SPARE-HS","SPARE-ISSUE",
U344="Power Telco","RAN ISSUE",U344="no impacts","no impacts"
),"")</f>
        <v>No root cause</v>
      </c>
      <c r="U344" s="68" t="s">
        <v>5691</v>
      </c>
      <c r="V344" s="41" t="str" cm="1">
        <f t="array" ref="V344">IFERROR(_xlfn.IFS(
U344="MPR ISSUE","ACTIVE",
U344="BSS Hardware Issue","ACTIVE",
U344="Sites strategiques, MLL, Pylone, etc.","PASSIVE",
U344="AKTIVCO DEFAUT GE &amp; POWER Cabinet","PASSIVE",
U344="AKTIVCO Coupure ENEO &amp; Baisse de tension","PASSIVE",
U344="Coupure ENEO &amp; Baisse de tension","PASSIVE",
U344="Defaut GE &amp; POWER Cabinet","PASSIVE",
U344="Sharing","PASSIVE",
U344="Sites strategiques &amp; DataCenter","PASSIVE",
U344="Exclu","Exclu",
U344="SAT","ACTIVE",
U344="SPARE-ISSUE","SPARE-ISSUE",
U344="Fiber CAmtel","ACTIVE",
U344="Fiber AOF","ACTIVE",
U344="Projet OCM (HUAWEI)","PLANNED WORKS",
U344="Projet OCM (NOKIA)","PLANNED WORKS",
U344="ACCESS-ISSUE","ACCESS-ISSUE",
U344="Projet OCM (ZTE, NOKIA, autres projets)","PLANNED WORKS",
U344="No root CAuse","No root cause",
U344="ODU HS","ACTIVE",
U344="IP &amp; VLAN","ACTIVE",
U344="Warehouse HUAWEI","SPARE-ISSUE",
U344="SPARE-HS","SPARE-ISSUE",
U344="Power Telco","ACTIVE", U344="no impacts","no impacts"
),"")</f>
        <v>No root cause</v>
      </c>
      <c r="W344" s="113"/>
      <c r="X344" s="113"/>
      <c r="Y344" s="113"/>
      <c r="Z344" s="113"/>
      <c r="AA344" s="113"/>
      <c r="AB344" s="17" t="s">
        <v>5955</v>
      </c>
      <c r="AC344" s="17" t="str">
        <f>_xlfn.XLOOKUP(B344,'INCIDENT-04-27-2026'!E:E,'INCIDENT-04-27-2026'!F:F,"")</f>
        <v/>
      </c>
      <c r="AD344" s="9"/>
      <c r="AE344" s="7" t="s">
        <v>5465</v>
      </c>
      <c r="AF344" s="6" t="str">
        <f>_xlfn.XLOOKUP(B344,'[13]Input_27-04'!$B:$B,'[13]Input_27-04'!$M:$M,"")</f>
        <v/>
      </c>
      <c r="AG344" s="7"/>
      <c r="AH344" s="3"/>
      <c r="AI344" s="18" t="str">
        <f>_xlfn.XLOOKUP(B344,'[3]Cells Huawei 27042026 10h'!$B:$B,'[3]Cells Huawei 27042026 10h'!$T:$T,"")</f>
        <v/>
      </c>
      <c r="AJ344" s="18" t="str">
        <f>_xlfn.XLOOKUP(B344,'[3]Cells Huawei 27042026 15h'!$B:$B,'[3]Cells Huawei 27042026 15h'!$T:$T,"")</f>
        <v/>
      </c>
      <c r="AK344" s="18" t="str">
        <f>_xlfn.XLOOKUP(B344,'[4]cells down 27042026 11h28'!$B:$B,'[4]cells down 27042026 11h28'!$R:$R,"")</f>
        <v/>
      </c>
      <c r="AL344" s="18" t="str">
        <f>_xlfn.XLOOKUP(B344,'[4]cells down 27042026 18h01'!$B:$B,'[4]cells down 27042026 18h01'!$R:$R,"")</f>
        <v/>
      </c>
      <c r="AM344" s="18" t="str">
        <f>_xlfn.XLOOKUP(B344,'[5]cell downs 27042026 11h'!$B:$B,'[5]cell downs 27042026 11h'!$R:$R,"")</f>
        <v/>
      </c>
      <c r="AN344" s="18" t="str">
        <f>_xlfn.XLOOKUP(B344,'[5]cell downs 27042026 17h40'!$B:$B,'[5]cell downs 27042026 17h40'!$R:$R,"")</f>
        <v/>
      </c>
      <c r="AO344" s="18" t="str">
        <f>_xlfn.XLOOKUP(B344,'[6]ALL SITES DOWN'!$D:$D,'[6]ALL SITES DOWN'!$J:$J,"")</f>
        <v/>
      </c>
      <c r="AP344" s="18" t="str">
        <f>_xlfn.XLOOKUP(B344,'[7]ALL SITES DOWN'!$D:$D,'[7]ALL SITES DOWN'!$J:$J,"")</f>
        <v/>
      </c>
      <c r="AQ344" s="9" t="str">
        <f>_xlfn.XLOOKUP(B344,[8]sheet1!$AC:$AC,[8]sheet1!$AF:$AF,"")</f>
        <v>(04/27/2026 ticket):-INC-20260427-00015619…Others Transmission equipement fault</v>
      </c>
      <c r="AR344" s="14"/>
      <c r="AS344" s="14" t="s">
        <v>5465</v>
      </c>
      <c r="AT344" s="14" t="str">
        <f>_xlfn.XLOOKUP(B344,'[9]cell downs 18042026 17h'!$B:$B,'[9]cell downs 18042026 17h'!$B:$B,"")</f>
        <v/>
      </c>
      <c r="AU344" s="14" t="str">
        <f>_xlfn.XLOOKUP(B344,'[10]Cells Huawei 19042026 15h'!$B:$B,'[10]Cells Huawei 19042026 15h'!$B:$B,"")</f>
        <v/>
      </c>
      <c r="AV344" s="9" t="str">
        <f>_xlfn.XLOOKUP(B344,'[11]cells down 19042026 9H40'!$B:$B,'[11]cells down 19042026 9H40'!$B:$B,"")</f>
        <v/>
      </c>
    </row>
    <row r="345" spans="1:48" hidden="1" x14ac:dyDescent="0.3">
      <c r="A345" s="1" t="s">
        <v>293</v>
      </c>
      <c r="B345" s="1" t="s">
        <v>294</v>
      </c>
      <c r="C345" s="3" t="str">
        <f>_xlfn.XLOOKUP(B345,'[1]daily break down'!$D:$D,'[1]daily break down'!$E:$E,"")</f>
        <v>Yaounde</v>
      </c>
      <c r="D345" s="1" t="s">
        <v>21</v>
      </c>
      <c r="E345" s="1" t="s">
        <v>30</v>
      </c>
      <c r="F345" s="3" t="s">
        <v>37</v>
      </c>
      <c r="G345" s="1" t="s">
        <v>38</v>
      </c>
      <c r="H345" s="29" t="str">
        <f>_xlfn.XLOOKUP(B345,[2]CALCULATION!$B:$B,[2]CALCULATION!$H:$H,"")</f>
        <v>ZTE</v>
      </c>
      <c r="I345" s="26">
        <v>0.37589211061743627</v>
      </c>
      <c r="J345" s="26">
        <v>1.533816735296345E-3</v>
      </c>
      <c r="K345" s="26">
        <v>1.4201894513359186</v>
      </c>
      <c r="L345" s="26">
        <v>1.2526110554656664</v>
      </c>
      <c r="M345" s="26">
        <v>15.124431774404808</v>
      </c>
      <c r="N345" s="26">
        <v>0</v>
      </c>
      <c r="O345" s="26">
        <v>0.68504535817117695</v>
      </c>
      <c r="P345" s="114" t="s">
        <v>6364</v>
      </c>
      <c r="Q345" s="42" t="s">
        <v>5538</v>
      </c>
      <c r="R345" s="42"/>
      <c r="S345" s="41" t="str" cm="1">
        <f t="array" ref="S345">IFERROR(_xlfn.IFS(
U345="MPR ISSUE","PDH",
U345="BSS Hardware Issue","BSS",
U345="Sites strategiques, MLL, Pylone, etc.","ENVTECH",
U345="AKTIVCO DEFAUT GE &amp; POWER Cabinet","AKTIVCO",
U345="AKTIVCO Coupure ENEO &amp; Baisse de tension","AKTIVCO GRID ONLY",
U345="Coupure ENEO &amp; Baisse de tension","IHS GRID ONLY",
U345="Defaut GE &amp; POWER Cabinet","IHS",
U345="Sharing","Partners",
U345="Sites strategiques &amp; DataCenter","SST &amp; DC",
U345="Exclu","Exclu",
U345="SAT","SAT",
U345="SPARE-ISSUE","SPARE-ISSUE",
U345="Fiber CAmtel","TRANS_FO_CAMTEL",
U345="Fiber AOF","Fiber AOF",
U345="Projet OCM (HUAWEI)","TRAVAUX-HUAWEI",
U345="Projet OCM (NOKIA)","TRAVAUX-NOKIA",
U345="ACCESS-ISSUE","ACCESS-ISSUE",
U345="Projet OCM (ZTE, NOKIA, autres projets)","TRAVAUX OCM",
U345="No root CAuse","No root cause",
U345="ODU HS","PDH",
U345="IP &amp; VLAN","PDH",
U345="Warehouse HUAWEI","SPARE-ISSUE",
U345="SPARE-HS","SPARE-ISSUE",
U345="Power Telco","BSS",U345="no impacts","no impacts"
),"")</f>
        <v>No root cause</v>
      </c>
      <c r="T345" s="41" t="str" cm="1">
        <f t="array" ref="T345">IFERROR(_xlfn.IFS(
U345="MPR ISSUE","TX ISSUE",
U345="BSS Hardware Issue","RAN ISSUE",
U345="Sites strategiques, MLL, Pylone, etc.","ENVTECH",
U345="AKTIVCO DEFAUT GE &amp; POWER Cabinet","POWER ISSUE",
U345="AKTIVCO Coupure ENEO &amp; Baisse de tension","POWER ISSUE",
U345="Coupure ENEO &amp; Baisse de tension","POWER ISSUE",
U345="Defaut GE &amp; POWER Cabinet","POWER ISSUE",
U345="Sharing","POWER ISSUE",
U345="Sites strategiques &amp; DataCenter","POWER ISSUE",
U345="Exclu","Exclu",
U345="SAT","TX ISSUE",
U345="SPARE-ISSUE","SPARE-ISSUE",
U345="Fiber CAmtel","TX ISSUE",
U345="Fiber AOF","TX ISSUE",
U345="Projet OCM (HUAWEI)","TRAVAUX-HUAWEI",
U345="Projet OCM (NOKIA)","TRAVAUX -NOKIA",
U345="ACCESS-ISSUE","ACCESS-ISSUE",
U345="Projet OCM (ZTE, NOKIA, autres projets)","TRAVAUX OCM",
U345="No root CAuse","No root cause",
U345="ODU HS","TX ISSUE",
U345="IP &amp; VLAN","TX ISSUE",
U345="Warehouse HUAWEI","SPARE-ISSUE",
U345="SPARE-HS","SPARE-ISSUE",
U345="Power Telco","RAN ISSUE",U345="no impacts","no impacts"
),"")</f>
        <v>No root cause</v>
      </c>
      <c r="U345" s="68" t="s">
        <v>5691</v>
      </c>
      <c r="V345" s="41" t="str" cm="1">
        <f t="array" ref="V345">IFERROR(_xlfn.IFS(
U345="MPR ISSUE","ACTIVE",
U345="BSS Hardware Issue","ACTIVE",
U345="Sites strategiques, MLL, Pylone, etc.","PASSIVE",
U345="AKTIVCO DEFAUT GE &amp; POWER Cabinet","PASSIVE",
U345="AKTIVCO Coupure ENEO &amp; Baisse de tension","PASSIVE",
U345="Coupure ENEO &amp; Baisse de tension","PASSIVE",
U345="Defaut GE &amp; POWER Cabinet","PASSIVE",
U345="Sharing","PASSIVE",
U345="Sites strategiques &amp; DataCenter","PASSIVE",
U345="Exclu","Exclu",
U345="SAT","ACTIVE",
U345="SPARE-ISSUE","SPARE-ISSUE",
U345="Fiber CAmtel","ACTIVE",
U345="Fiber AOF","ACTIVE",
U345="Projet OCM (HUAWEI)","PLANNED WORKS",
U345="Projet OCM (NOKIA)","PLANNED WORKS",
U345="ACCESS-ISSUE","ACCESS-ISSUE",
U345="Projet OCM (ZTE, NOKIA, autres projets)","PLANNED WORKS",
U345="No root CAuse","No root cause",
U345="ODU HS","ACTIVE",
U345="IP &amp; VLAN","ACTIVE",
U345="Warehouse HUAWEI","SPARE-ISSUE",
U345="SPARE-HS","SPARE-ISSUE",
U345="Power Telco","ACTIVE", U345="no impacts","no impacts"
),"")</f>
        <v>No root cause</v>
      </c>
      <c r="W345" s="113"/>
      <c r="X345" s="113"/>
      <c r="Y345" s="113"/>
      <c r="Z345" s="113"/>
      <c r="AA345" s="113"/>
      <c r="AB345" s="17" t="s">
        <v>5465</v>
      </c>
      <c r="AC345" s="17" t="str">
        <f>_xlfn.XLOOKUP(B345,'INCIDENT-04-27-2026'!E:E,'INCIDENT-04-27-2026'!F:F,"")</f>
        <v/>
      </c>
      <c r="AD345" s="9"/>
      <c r="AE345" s="7" t="s">
        <v>5465</v>
      </c>
      <c r="AF345" s="6" t="str">
        <f>_xlfn.XLOOKUP(B345,'[13]Input_27-04'!$B:$B,'[13]Input_27-04'!$M:$M,"")</f>
        <v/>
      </c>
      <c r="AG345" s="7"/>
      <c r="AH345" s="3"/>
      <c r="AI345" s="18" t="str">
        <f>_xlfn.XLOOKUP(B345,'[3]Cells Huawei 27042026 10h'!$B:$B,'[3]Cells Huawei 27042026 10h'!$T:$T,"")</f>
        <v/>
      </c>
      <c r="AJ345" s="18" t="str">
        <f>_xlfn.XLOOKUP(B345,'[3]Cells Huawei 27042026 15h'!$B:$B,'[3]Cells Huawei 27042026 15h'!$T:$T,"")</f>
        <v/>
      </c>
      <c r="AK345" s="18" t="str">
        <f>_xlfn.XLOOKUP(B345,'[4]cells down 27042026 11h28'!$B:$B,'[4]cells down 27042026 11h28'!$R:$R,"")</f>
        <v/>
      </c>
      <c r="AL345" s="18" t="str">
        <f>_xlfn.XLOOKUP(B345,'[4]cells down 27042026 18h01'!$B:$B,'[4]cells down 27042026 18h01'!$R:$R,"")</f>
        <v/>
      </c>
      <c r="AM345" s="18" t="str">
        <f>_xlfn.XLOOKUP(B345,'[5]cell downs 27042026 11h'!$B:$B,'[5]cell downs 27042026 11h'!$R:$R,"")</f>
        <v/>
      </c>
      <c r="AN345" s="18" t="str">
        <f>_xlfn.XLOOKUP(B345,'[5]cell downs 27042026 17h40'!$B:$B,'[5]cell downs 27042026 17h40'!$R:$R,"")</f>
        <v/>
      </c>
      <c r="AO345" s="18" t="str">
        <f>_xlfn.XLOOKUP(B345,'[6]ALL SITES DOWN'!$D:$D,'[6]ALL SITES DOWN'!$J:$J,"")</f>
        <v/>
      </c>
      <c r="AP345" s="18" t="str">
        <f>_xlfn.XLOOKUP(B345,'[7]ALL SITES DOWN'!$D:$D,'[7]ALL SITES DOWN'!$J:$J,"")</f>
        <v/>
      </c>
      <c r="AQ345" s="9" t="str">
        <f>_xlfn.XLOOKUP(B345,[8]sheet1!$AC:$AC,[8]sheet1!$AF:$AF,"")</f>
        <v/>
      </c>
      <c r="AR345" s="14"/>
      <c r="AS345" s="14" t="s">
        <v>5465</v>
      </c>
      <c r="AT345" s="14" t="str">
        <f>_xlfn.XLOOKUP(B345,'[9]cell downs 18042026 17h'!$B:$B,'[9]cell downs 18042026 17h'!$B:$B,"")</f>
        <v/>
      </c>
      <c r="AU345" s="14" t="str">
        <f>_xlfn.XLOOKUP(B345,'[10]Cells Huawei 19042026 15h'!$B:$B,'[10]Cells Huawei 19042026 15h'!$B:$B,"")</f>
        <v/>
      </c>
      <c r="AV345" s="9" t="str">
        <f>_xlfn.XLOOKUP(B345,'[11]cells down 19042026 9H40'!$B:$B,'[11]cells down 19042026 9H40'!$B:$B,"")</f>
        <v/>
      </c>
    </row>
    <row r="346" spans="1:48" hidden="1" x14ac:dyDescent="0.3">
      <c r="A346" s="1" t="s">
        <v>1882</v>
      </c>
      <c r="B346" s="8" t="s">
        <v>1883</v>
      </c>
      <c r="C346" s="3" t="str">
        <f>_xlfn.XLOOKUP(B346,'[1]daily break down'!$D:$D,'[1]daily break down'!$E:$E,"")</f>
        <v>Maroua</v>
      </c>
      <c r="D346" s="1" t="s">
        <v>11</v>
      </c>
      <c r="E346" s="1" t="s">
        <v>12</v>
      </c>
      <c r="F346" s="3" t="s">
        <v>55</v>
      </c>
      <c r="G346" s="1" t="s">
        <v>84</v>
      </c>
      <c r="H346" s="27" t="str">
        <f>_xlfn.XLOOKUP(B346,[2]CALCULATION!$B:$B,[2]CALCULATION!$H:$H,"")</f>
        <v>Huawei</v>
      </c>
      <c r="I346" s="26">
        <v>0.32067470814677845</v>
      </c>
      <c r="J346" s="26">
        <v>0.83728558668846831</v>
      </c>
      <c r="K346" s="26">
        <v>0.41684145043417714</v>
      </c>
      <c r="L346" s="26">
        <v>0</v>
      </c>
      <c r="M346" s="26">
        <v>0</v>
      </c>
      <c r="N346" s="26">
        <v>0.15445177822864858</v>
      </c>
      <c r="O346" s="26">
        <v>0.68067576398341467</v>
      </c>
      <c r="P346" s="114" t="s">
        <v>6364</v>
      </c>
      <c r="Q346" s="42" t="s">
        <v>5538</v>
      </c>
      <c r="R346" s="42"/>
      <c r="S346" s="41" t="str" cm="1">
        <f t="array" ref="S346">IFERROR(_xlfn.IFS(
U346="MPR ISSUE","PDH",
U346="BSS Hardware Issue","BSS",
U346="Sites strategiques, MLL, Pylone, etc.","ENVTECH",
U346="AKTIVCO DEFAUT GE &amp; POWER Cabinet","AKTIVCO",
U346="AKTIVCO Coupure ENEO &amp; Baisse de tension","AKTIVCO GRID ONLY",
U346="Coupure ENEO &amp; Baisse de tension","IHS GRID ONLY",
U346="Defaut GE &amp; POWER Cabinet","IHS",
U346="Sharing","Partners",
U346="Sites strategiques &amp; DataCenter","SST &amp; DC",
U346="Exclu","Exclu",
U346="SAT","SAT",
U346="SPARE-ISSUE","SPARE-ISSUE",
U346="Fiber CAmtel","TRANS_FO_CAMTEL",
U346="Fiber AOF","Fiber AOF",
U346="Projet OCM (HUAWEI)","TRAVAUX-HUAWEI",
U346="Projet OCM (NOKIA)","TRAVAUX-NOKIA",
U346="ACCESS-ISSUE","ACCESS-ISSUE",
U346="Projet OCM (ZTE, NOKIA, autres projets)","TRAVAUX OCM",
U346="No root CAuse","No root cause",
U346="ODU HS","PDH",
U346="IP &amp; VLAN","PDH",
U346="Warehouse HUAWEI","SPARE-ISSUE",
U346="SPARE-HS","SPARE-ISSUE",
U346="Power Telco","BSS",U346="no impacts","no impacts"
),"")</f>
        <v>IHS</v>
      </c>
      <c r="T346" s="41" t="str" cm="1">
        <f t="array" ref="T346">IFERROR(_xlfn.IFS(
U346="MPR ISSUE","TX ISSUE",
U346="BSS Hardware Issue","RAN ISSUE",
U346="Sites strategiques, MLL, Pylone, etc.","ENVTECH",
U346="AKTIVCO DEFAUT GE &amp; POWER Cabinet","POWER ISSUE",
U346="AKTIVCO Coupure ENEO &amp; Baisse de tension","POWER ISSUE",
U346="Coupure ENEO &amp; Baisse de tension","POWER ISSUE",
U346="Defaut GE &amp; POWER Cabinet","POWER ISSUE",
U346="Sharing","POWER ISSUE",
U346="Sites strategiques &amp; DataCenter","POWER ISSUE",
U346="Exclu","Exclu",
U346="SAT","TX ISSUE",
U346="SPARE-ISSUE","SPARE-ISSUE",
U346="Fiber CAmtel","TX ISSUE",
U346="Fiber AOF","TX ISSUE",
U346="Projet OCM (HUAWEI)","TRAVAUX-HUAWEI",
U346="Projet OCM (NOKIA)","TRAVAUX -NOKIA",
U346="ACCESS-ISSUE","ACCESS-ISSUE",
U346="Projet OCM (ZTE, NOKIA, autres projets)","TRAVAUX OCM",
U346="No root CAuse","No root cause",
U346="ODU HS","TX ISSUE",
U346="IP &amp; VLAN","TX ISSUE",
U346="Warehouse HUAWEI","SPARE-ISSUE",
U346="SPARE-HS","SPARE-ISSUE",
U346="Power Telco","RAN ISSUE",U346="no impacts","no impacts"
),"")</f>
        <v>POWER ISSUE</v>
      </c>
      <c r="U346" s="68" t="s">
        <v>5329</v>
      </c>
      <c r="V346" s="41" t="str" cm="1">
        <f t="array" ref="V346">IFERROR(_xlfn.IFS(
U346="MPR ISSUE","ACTIVE",
U346="BSS Hardware Issue","ACTIVE",
U346="Sites strategiques, MLL, Pylone, etc.","PASSIVE",
U346="AKTIVCO DEFAUT GE &amp; POWER Cabinet","PASSIVE",
U346="AKTIVCO Coupure ENEO &amp; Baisse de tension","PASSIVE",
U346="Coupure ENEO &amp; Baisse de tension","PASSIVE",
U346="Defaut GE &amp; POWER Cabinet","PASSIVE",
U346="Sharing","PASSIVE",
U346="Sites strategiques &amp; DataCenter","PASSIVE",
U346="Exclu","Exclu",
U346="SAT","ACTIVE",
U346="SPARE-ISSUE","SPARE-ISSUE",
U346="Fiber CAmtel","ACTIVE",
U346="Fiber AOF","ACTIVE",
U346="Projet OCM (HUAWEI)","PLANNED WORKS",
U346="Projet OCM (NOKIA)","PLANNED WORKS",
U346="ACCESS-ISSUE","ACCESS-ISSUE",
U346="Projet OCM (ZTE, NOKIA, autres projets)","PLANNED WORKS",
U346="No root CAuse","No root cause",
U346="ODU HS","ACTIVE",
U346="IP &amp; VLAN","ACTIVE",
U346="Warehouse HUAWEI","SPARE-ISSUE",
U346="SPARE-HS","SPARE-ISSUE",
U346="Power Telco","ACTIVE", U346="no impacts","no impacts"
),"")</f>
        <v>PASSIVE</v>
      </c>
      <c r="W346" s="113"/>
      <c r="X346" s="113"/>
      <c r="Y346" s="113"/>
      <c r="Z346" s="113"/>
      <c r="AA346" s="113"/>
      <c r="AB346" s="17" t="s">
        <v>5954</v>
      </c>
      <c r="AC346" s="17" t="str">
        <f>_xlfn.XLOOKUP(B346,'INCIDENT-04-27-2026'!E:E,'INCIDENT-04-27-2026'!F:F,"")</f>
        <v/>
      </c>
      <c r="AD346" s="9"/>
      <c r="AE346" s="7" t="s">
        <v>5465</v>
      </c>
      <c r="AF346" s="6" t="str">
        <f>_xlfn.XLOOKUP(B346,'[13]Input_27-04'!$B:$B,'[13]Input_27-04'!$M:$M,"")</f>
        <v/>
      </c>
      <c r="AG346" s="7"/>
      <c r="AH346" s="3"/>
      <c r="AI346" s="18" t="str">
        <f>_xlfn.XLOOKUP(B346,'[3]Cells Huawei 27042026 10h'!$B:$B,'[3]Cells Huawei 27042026 10h'!$T:$T,"")</f>
        <v/>
      </c>
      <c r="AJ346" s="18" t="str">
        <f>_xlfn.XLOOKUP(B346,'[3]Cells Huawei 27042026 15h'!$B:$B,'[3]Cells Huawei 27042026 15h'!$T:$T,"")</f>
        <v/>
      </c>
      <c r="AK346" s="18" t="str">
        <f>_xlfn.XLOOKUP(B346,'[4]cells down 27042026 11h28'!$B:$B,'[4]cells down 27042026 11h28'!$R:$R,"")</f>
        <v/>
      </c>
      <c r="AL346" s="18" t="str">
        <f>_xlfn.XLOOKUP(B346,'[4]cells down 27042026 18h01'!$B:$B,'[4]cells down 27042026 18h01'!$R:$R,"")</f>
        <v/>
      </c>
      <c r="AM346" s="18" t="str">
        <f>_xlfn.XLOOKUP(B346,'[5]cell downs 27042026 11h'!$B:$B,'[5]cell downs 27042026 11h'!$R:$R,"")</f>
        <v/>
      </c>
      <c r="AN346" s="18" t="str">
        <f>_xlfn.XLOOKUP(B346,'[5]cell downs 27042026 17h40'!$B:$B,'[5]cell downs 27042026 17h40'!$R:$R,"")</f>
        <v/>
      </c>
      <c r="AO346" s="18" t="str">
        <f>_xlfn.XLOOKUP(B346,'[6]ALL SITES DOWN'!$D:$D,'[6]ALL SITES DOWN'!$J:$J,"")</f>
        <v/>
      </c>
      <c r="AP346" s="18" t="str">
        <f>_xlfn.XLOOKUP(B346,'[7]ALL SITES DOWN'!$D:$D,'[7]ALL SITES DOWN'!$J:$J,"")</f>
        <v/>
      </c>
      <c r="AQ346" s="9" t="str">
        <f>_xlfn.XLOOKUP(B346,[8]sheet1!$AC:$AC,[8]sheet1!$AF:$AF,"")</f>
        <v>(04/27/2026 ticket):-INC-20260427-00004084…Several Grid fluctuations, No RCP. // Grid stabilized…Several Grid fluctuations, No RCP. // Grid stabilized…GE Fault</v>
      </c>
      <c r="AR346" s="14"/>
      <c r="AS346" s="14" t="s">
        <v>5465</v>
      </c>
      <c r="AT346" s="14" t="str">
        <f>_xlfn.XLOOKUP(B346,'[9]cell downs 18042026 17h'!$B:$B,'[9]cell downs 18042026 17h'!$B:$B,"")</f>
        <v/>
      </c>
      <c r="AU346" s="14" t="str">
        <f>_xlfn.XLOOKUP(B346,'[10]Cells Huawei 19042026 15h'!$B:$B,'[10]Cells Huawei 19042026 15h'!$B:$B,"")</f>
        <v/>
      </c>
      <c r="AV346" s="9" t="str">
        <f>_xlfn.XLOOKUP(B346,'[11]cells down 19042026 9H40'!$B:$B,'[11]cells down 19042026 9H40'!$B:$B,"")</f>
        <v/>
      </c>
    </row>
    <row r="347" spans="1:48" hidden="1" x14ac:dyDescent="0.3">
      <c r="A347" s="1" t="s">
        <v>1715</v>
      </c>
      <c r="B347" s="8" t="s">
        <v>1716</v>
      </c>
      <c r="C347" s="3" t="str">
        <f>_xlfn.XLOOKUP(B347,'[1]daily break down'!$D:$D,'[1]daily break down'!$E:$E,"")</f>
        <v>Maroua</v>
      </c>
      <c r="D347" s="1" t="s">
        <v>11</v>
      </c>
      <c r="E347" s="1" t="s">
        <v>12</v>
      </c>
      <c r="F347" s="3" t="s">
        <v>55</v>
      </c>
      <c r="G347" s="1" t="s">
        <v>84</v>
      </c>
      <c r="H347" s="27" t="str">
        <f>_xlfn.XLOOKUP(B347,[2]CALCULATION!$B:$B,[2]CALCULATION!$H:$H,"")</f>
        <v>Huawei</v>
      </c>
      <c r="I347" s="26">
        <v>0.52221109313335223</v>
      </c>
      <c r="J347" s="26">
        <v>0</v>
      </c>
      <c r="K347" s="26">
        <v>0</v>
      </c>
      <c r="L347" s="26">
        <v>0.62032185895734704</v>
      </c>
      <c r="M347" s="26">
        <v>0</v>
      </c>
      <c r="N347" s="26">
        <v>0</v>
      </c>
      <c r="O347" s="26">
        <v>0.67696606769339651</v>
      </c>
      <c r="P347" s="114" t="s">
        <v>6364</v>
      </c>
      <c r="Q347" s="42" t="s">
        <v>5538</v>
      </c>
      <c r="R347" s="42"/>
      <c r="S347" s="41" t="str" cm="1">
        <f t="array" ref="S347">IFERROR(_xlfn.IFS(
U347="MPR ISSUE","PDH",
U347="BSS Hardware Issue","BSS",
U347="Sites strategiques, MLL, Pylone, etc.","ENVTECH",
U347="AKTIVCO DEFAUT GE &amp; POWER Cabinet","AKTIVCO",
U347="AKTIVCO Coupure ENEO &amp; Baisse de tension","AKTIVCO GRID ONLY",
U347="Coupure ENEO &amp; Baisse de tension","IHS GRID ONLY",
U347="Defaut GE &amp; POWER Cabinet","IHS",
U347="Sharing","Partners",
U347="Sites strategiques &amp; DataCenter","SST &amp; DC",
U347="Exclu","Exclu",
U347="SAT","SAT",
U347="SPARE-ISSUE","SPARE-ISSUE",
U347="Fiber CAmtel","TRANS_FO_CAMTEL",
U347="Fiber AOF","Fiber AOF",
U347="Projet OCM (HUAWEI)","TRAVAUX-HUAWEI",
U347="Projet OCM (NOKIA)","TRAVAUX-NOKIA",
U347="ACCESS-ISSUE","ACCESS-ISSUE",
U347="Projet OCM (ZTE, NOKIA, autres projets)","TRAVAUX OCM",
U347="No root CAuse","No root cause",
U347="ODU HS","PDH",
U347="IP &amp; VLAN","PDH",
U347="Warehouse HUAWEI","SPARE-ISSUE",
U347="SPARE-HS","SPARE-ISSUE",
U347="Power Telco","BSS",U347="no impacts","no impacts"
),"")</f>
        <v>No root cause</v>
      </c>
      <c r="T347" s="41" t="str" cm="1">
        <f t="array" ref="T347">IFERROR(_xlfn.IFS(
U347="MPR ISSUE","TX ISSUE",
U347="BSS Hardware Issue","RAN ISSUE",
U347="Sites strategiques, MLL, Pylone, etc.","ENVTECH",
U347="AKTIVCO DEFAUT GE &amp; POWER Cabinet","POWER ISSUE",
U347="AKTIVCO Coupure ENEO &amp; Baisse de tension","POWER ISSUE",
U347="Coupure ENEO &amp; Baisse de tension","POWER ISSUE",
U347="Defaut GE &amp; POWER Cabinet","POWER ISSUE",
U347="Sharing","POWER ISSUE",
U347="Sites strategiques &amp; DataCenter","POWER ISSUE",
U347="Exclu","Exclu",
U347="SAT","TX ISSUE",
U347="SPARE-ISSUE","SPARE-ISSUE",
U347="Fiber CAmtel","TX ISSUE",
U347="Fiber AOF","TX ISSUE",
U347="Projet OCM (HUAWEI)","TRAVAUX-HUAWEI",
U347="Projet OCM (NOKIA)","TRAVAUX -NOKIA",
U347="ACCESS-ISSUE","ACCESS-ISSUE",
U347="Projet OCM (ZTE, NOKIA, autres projets)","TRAVAUX OCM",
U347="No root CAuse","No root cause",
U347="ODU HS","TX ISSUE",
U347="IP &amp; VLAN","TX ISSUE",
U347="Warehouse HUAWEI","SPARE-ISSUE",
U347="SPARE-HS","SPARE-ISSUE",
U347="Power Telco","RAN ISSUE",U347="no impacts","no impacts"
),"")</f>
        <v>No root cause</v>
      </c>
      <c r="U347" s="68" t="s">
        <v>5691</v>
      </c>
      <c r="V347" s="41" t="str" cm="1">
        <f t="array" ref="V347">IFERROR(_xlfn.IFS(
U347="MPR ISSUE","ACTIVE",
U347="BSS Hardware Issue","ACTIVE",
U347="Sites strategiques, MLL, Pylone, etc.","PASSIVE",
U347="AKTIVCO DEFAUT GE &amp; POWER Cabinet","PASSIVE",
U347="AKTIVCO Coupure ENEO &amp; Baisse de tension","PASSIVE",
U347="Coupure ENEO &amp; Baisse de tension","PASSIVE",
U347="Defaut GE &amp; POWER Cabinet","PASSIVE",
U347="Sharing","PASSIVE",
U347="Sites strategiques &amp; DataCenter","PASSIVE",
U347="Exclu","Exclu",
U347="SAT","ACTIVE",
U347="SPARE-ISSUE","SPARE-ISSUE",
U347="Fiber CAmtel","ACTIVE",
U347="Fiber AOF","ACTIVE",
U347="Projet OCM (HUAWEI)","PLANNED WORKS",
U347="Projet OCM (NOKIA)","PLANNED WORKS",
U347="ACCESS-ISSUE","ACCESS-ISSUE",
U347="Projet OCM (ZTE, NOKIA, autres projets)","PLANNED WORKS",
U347="No root CAuse","No root cause",
U347="ODU HS","ACTIVE",
U347="IP &amp; VLAN","ACTIVE",
U347="Warehouse HUAWEI","SPARE-ISSUE",
U347="SPARE-HS","SPARE-ISSUE",
U347="Power Telco","ACTIVE", U347="no impacts","no impacts"
),"")</f>
        <v>No root cause</v>
      </c>
      <c r="W347" s="113"/>
      <c r="X347" s="113"/>
      <c r="Y347" s="113"/>
      <c r="Z347" s="113"/>
      <c r="AA347" s="113"/>
      <c r="AB347" s="17" t="s">
        <v>5465</v>
      </c>
      <c r="AC347" s="17" t="str">
        <f>_xlfn.XLOOKUP(B347,'INCIDENT-04-27-2026'!E:E,'INCIDENT-04-27-2026'!F:F,"")</f>
        <v/>
      </c>
      <c r="AD347" s="9"/>
      <c r="AE347" s="7" t="s">
        <v>5465</v>
      </c>
      <c r="AF347" s="6" t="str">
        <f>_xlfn.XLOOKUP(B347,'[13]Input_27-04'!$B:$B,'[13]Input_27-04'!$M:$M,"")</f>
        <v/>
      </c>
      <c r="AG347" s="7"/>
      <c r="AH347" s="3"/>
      <c r="AI347" s="18" t="str">
        <f>_xlfn.XLOOKUP(B347,'[3]Cells Huawei 27042026 10h'!$B:$B,'[3]Cells Huawei 27042026 10h'!$T:$T,"")</f>
        <v/>
      </c>
      <c r="AJ347" s="18" t="str">
        <f>_xlfn.XLOOKUP(B347,'[3]Cells Huawei 27042026 15h'!$B:$B,'[3]Cells Huawei 27042026 15h'!$T:$T,"")</f>
        <v/>
      </c>
      <c r="AK347" s="18" t="str">
        <f>_xlfn.XLOOKUP(B347,'[4]cells down 27042026 11h28'!$B:$B,'[4]cells down 27042026 11h28'!$R:$R,"")</f>
        <v/>
      </c>
      <c r="AL347" s="18" t="str">
        <f>_xlfn.XLOOKUP(B347,'[4]cells down 27042026 18h01'!$B:$B,'[4]cells down 27042026 18h01'!$R:$R,"")</f>
        <v/>
      </c>
      <c r="AM347" s="18" t="str">
        <f>_xlfn.XLOOKUP(B347,'[5]cell downs 27042026 11h'!$B:$B,'[5]cell downs 27042026 11h'!$R:$R,"")</f>
        <v/>
      </c>
      <c r="AN347" s="18" t="str">
        <f>_xlfn.XLOOKUP(B347,'[5]cell downs 27042026 17h40'!$B:$B,'[5]cell downs 27042026 17h40'!$R:$R,"")</f>
        <v/>
      </c>
      <c r="AO347" s="18" t="str">
        <f>_xlfn.XLOOKUP(B347,'[6]ALL SITES DOWN'!$D:$D,'[6]ALL SITES DOWN'!$J:$J,"")</f>
        <v/>
      </c>
      <c r="AP347" s="18" t="str">
        <f>_xlfn.XLOOKUP(B347,'[7]ALL SITES DOWN'!$D:$D,'[7]ALL SITES DOWN'!$J:$J,"")</f>
        <v/>
      </c>
      <c r="AQ347" s="9" t="str">
        <f>_xlfn.XLOOKUP(B347,[8]sheet1!$AC:$AC,[8]sheet1!$AF:$AF,"")</f>
        <v/>
      </c>
      <c r="AR347" s="14"/>
      <c r="AS347" s="14" t="s">
        <v>5465</v>
      </c>
      <c r="AT347" s="14" t="str">
        <f>_xlfn.XLOOKUP(B347,'[9]cell downs 18042026 17h'!$B:$B,'[9]cell downs 18042026 17h'!$B:$B,"")</f>
        <v/>
      </c>
      <c r="AU347" s="14" t="str">
        <f>_xlfn.XLOOKUP(B347,'[10]Cells Huawei 19042026 15h'!$B:$B,'[10]Cells Huawei 19042026 15h'!$B:$B,"")</f>
        <v/>
      </c>
      <c r="AV347" s="9" t="str">
        <f>_xlfn.XLOOKUP(B347,'[11]cells down 19042026 9H40'!$B:$B,'[11]cells down 19042026 9H40'!$B:$B,"")</f>
        <v/>
      </c>
    </row>
    <row r="348" spans="1:48" hidden="1" x14ac:dyDescent="0.3">
      <c r="A348" s="1" t="s">
        <v>611</v>
      </c>
      <c r="B348" s="8" t="s">
        <v>612</v>
      </c>
      <c r="C348" s="3" t="str">
        <f>_xlfn.XLOOKUP(B348,'[1]daily break down'!$D:$D,'[1]daily break down'!$E:$E,"")</f>
        <v>Douala</v>
      </c>
      <c r="D348" s="1" t="s">
        <v>21</v>
      </c>
      <c r="E348" s="1" t="s">
        <v>30</v>
      </c>
      <c r="F348" s="3" t="s">
        <v>31</v>
      </c>
      <c r="G348" s="1" t="s">
        <v>32</v>
      </c>
      <c r="H348" s="29" t="str">
        <f>_xlfn.XLOOKUP(B348,[2]CALCULATION!$B:$B,[2]CALCULATION!$H:$H,"")</f>
        <v>ZTE</v>
      </c>
      <c r="I348" s="26">
        <v>0</v>
      </c>
      <c r="J348" s="26">
        <v>3.442705167606932</v>
      </c>
      <c r="K348" s="26">
        <v>0</v>
      </c>
      <c r="L348" s="26">
        <v>0</v>
      </c>
      <c r="M348" s="26">
        <v>0</v>
      </c>
      <c r="N348" s="26">
        <v>0</v>
      </c>
      <c r="O348" s="26">
        <v>0.6734882274215056</v>
      </c>
      <c r="P348" s="114" t="s">
        <v>6364</v>
      </c>
      <c r="Q348" s="42" t="s">
        <v>5538</v>
      </c>
      <c r="R348" s="42"/>
      <c r="S348" s="41" t="str" cm="1">
        <f t="array" ref="S348">IFERROR(_xlfn.IFS(
U348="MPR ISSUE","PDH",
U348="BSS Hardware Issue","BSS",
U348="Sites strategiques, MLL, Pylone, etc.","ENVTECH",
U348="AKTIVCO DEFAUT GE &amp; POWER Cabinet","AKTIVCO",
U348="AKTIVCO Coupure ENEO &amp; Baisse de tension","AKTIVCO GRID ONLY",
U348="Coupure ENEO &amp; Baisse de tension","IHS GRID ONLY",
U348="Defaut GE &amp; POWER Cabinet","IHS",
U348="Sharing","Partners",
U348="Sites strategiques &amp; DataCenter","SST &amp; DC",
U348="Exclu","Exclu",
U348="SAT","SAT",
U348="SPARE-ISSUE","SPARE-ISSUE",
U348="Fiber CAmtel","TRANS_FO_CAMTEL",
U348="Fiber AOF","Fiber AOF",
U348="Projet OCM (HUAWEI)","TRAVAUX-HUAWEI",
U348="Projet OCM (NOKIA)","TRAVAUX-NOKIA",
U348="ACCESS-ISSUE","ACCESS-ISSUE",
U348="Projet OCM (ZTE, NOKIA, autres projets)","TRAVAUX OCM",
U348="No root CAuse","No root cause",
U348="ODU HS","PDH",
U348="IP &amp; VLAN","PDH",
U348="Warehouse HUAWEI","SPARE-ISSUE",
U348="SPARE-HS","SPARE-ISSUE",
U348="Power Telco","BSS",U348="no impacts","no impacts"
),"")</f>
        <v>No root cause</v>
      </c>
      <c r="T348" s="41" t="str" cm="1">
        <f t="array" ref="T348">IFERROR(_xlfn.IFS(
U348="MPR ISSUE","TX ISSUE",
U348="BSS Hardware Issue","RAN ISSUE",
U348="Sites strategiques, MLL, Pylone, etc.","ENVTECH",
U348="AKTIVCO DEFAUT GE &amp; POWER Cabinet","POWER ISSUE",
U348="AKTIVCO Coupure ENEO &amp; Baisse de tension","POWER ISSUE",
U348="Coupure ENEO &amp; Baisse de tension","POWER ISSUE",
U348="Defaut GE &amp; POWER Cabinet","POWER ISSUE",
U348="Sharing","POWER ISSUE",
U348="Sites strategiques &amp; DataCenter","POWER ISSUE",
U348="Exclu","Exclu",
U348="SAT","TX ISSUE",
U348="SPARE-ISSUE","SPARE-ISSUE",
U348="Fiber CAmtel","TX ISSUE",
U348="Fiber AOF","TX ISSUE",
U348="Projet OCM (HUAWEI)","TRAVAUX-HUAWEI",
U348="Projet OCM (NOKIA)","TRAVAUX -NOKIA",
U348="ACCESS-ISSUE","ACCESS-ISSUE",
U348="Projet OCM (ZTE, NOKIA, autres projets)","TRAVAUX OCM",
U348="No root CAuse","No root cause",
U348="ODU HS","TX ISSUE",
U348="IP &amp; VLAN","TX ISSUE",
U348="Warehouse HUAWEI","SPARE-ISSUE",
U348="SPARE-HS","SPARE-ISSUE",
U348="Power Telco","RAN ISSUE",U348="no impacts","no impacts"
),"")</f>
        <v>No root cause</v>
      </c>
      <c r="U348" s="68" t="s">
        <v>5691</v>
      </c>
      <c r="V348" s="41" t="str" cm="1">
        <f t="array" ref="V348">IFERROR(_xlfn.IFS(
U348="MPR ISSUE","ACTIVE",
U348="BSS Hardware Issue","ACTIVE",
U348="Sites strategiques, MLL, Pylone, etc.","PASSIVE",
U348="AKTIVCO DEFAUT GE &amp; POWER Cabinet","PASSIVE",
U348="AKTIVCO Coupure ENEO &amp; Baisse de tension","PASSIVE",
U348="Coupure ENEO &amp; Baisse de tension","PASSIVE",
U348="Defaut GE &amp; POWER Cabinet","PASSIVE",
U348="Sharing","PASSIVE",
U348="Sites strategiques &amp; DataCenter","PASSIVE",
U348="Exclu","Exclu",
U348="SAT","ACTIVE",
U348="SPARE-ISSUE","SPARE-ISSUE",
U348="Fiber CAmtel","ACTIVE",
U348="Fiber AOF","ACTIVE",
U348="Projet OCM (HUAWEI)","PLANNED WORKS",
U348="Projet OCM (NOKIA)","PLANNED WORKS",
U348="ACCESS-ISSUE","ACCESS-ISSUE",
U348="Projet OCM (ZTE, NOKIA, autres projets)","PLANNED WORKS",
U348="No root CAuse","No root cause",
U348="ODU HS","ACTIVE",
U348="IP &amp; VLAN","ACTIVE",
U348="Warehouse HUAWEI","SPARE-ISSUE",
U348="SPARE-HS","SPARE-ISSUE",
U348="Power Telco","ACTIVE", U348="no impacts","no impacts"
),"")</f>
        <v>No root cause</v>
      </c>
      <c r="W348" s="113"/>
      <c r="X348" s="113"/>
      <c r="Y348" s="113"/>
      <c r="Z348" s="113"/>
      <c r="AA348" s="113"/>
      <c r="AB348" s="17" t="s">
        <v>5465</v>
      </c>
      <c r="AC348" s="17" t="str">
        <f>_xlfn.XLOOKUP(B348,'INCIDENT-04-27-2026'!E:E,'INCIDENT-04-27-2026'!F:F,"")</f>
        <v/>
      </c>
      <c r="AD348" s="9"/>
      <c r="AE348" s="7" t="s">
        <v>5465</v>
      </c>
      <c r="AF348" s="6" t="str">
        <f>_xlfn.XLOOKUP(B348,'[13]Input_27-04'!$B:$B,'[13]Input_27-04'!$M:$M,"")</f>
        <v>No power issue</v>
      </c>
      <c r="AG348" s="7"/>
      <c r="AH348" s="3"/>
      <c r="AI348" s="18" t="str">
        <f>_xlfn.XLOOKUP(B348,'[3]Cells Huawei 27042026 10h'!$B:$B,'[3]Cells Huawei 27042026 10h'!$T:$T,"")</f>
        <v/>
      </c>
      <c r="AJ348" s="18" t="str">
        <f>_xlfn.XLOOKUP(B348,'[3]Cells Huawei 27042026 15h'!$B:$B,'[3]Cells Huawei 27042026 15h'!$T:$T,"")</f>
        <v/>
      </c>
      <c r="AK348" s="18" t="str">
        <f>_xlfn.XLOOKUP(B348,'[4]cells down 27042026 11h28'!$B:$B,'[4]cells down 27042026 11h28'!$R:$R,"")</f>
        <v/>
      </c>
      <c r="AL348" s="18" t="str">
        <f>_xlfn.XLOOKUP(B348,'[4]cells down 27042026 18h01'!$B:$B,'[4]cells down 27042026 18h01'!$R:$R,"")</f>
        <v/>
      </c>
      <c r="AM348" s="18" t="str">
        <f>_xlfn.XLOOKUP(B348,'[5]cell downs 27042026 11h'!$B:$B,'[5]cell downs 27042026 11h'!$R:$R,"")</f>
        <v/>
      </c>
      <c r="AN348" s="18" t="str">
        <f>_xlfn.XLOOKUP(B348,'[5]cell downs 27042026 17h40'!$B:$B,'[5]cell downs 27042026 17h40'!$R:$R,"")</f>
        <v/>
      </c>
      <c r="AO348" s="18" t="str">
        <f>_xlfn.XLOOKUP(B348,'[6]ALL SITES DOWN'!$D:$D,'[6]ALL SITES DOWN'!$J:$J,"")</f>
        <v/>
      </c>
      <c r="AP348" s="18" t="str">
        <f>_xlfn.XLOOKUP(B348,'[7]ALL SITES DOWN'!$D:$D,'[7]ALL SITES DOWN'!$J:$J,"")</f>
        <v/>
      </c>
      <c r="AQ348" s="9" t="str">
        <f>_xlfn.XLOOKUP(B348,[8]sheet1!$AC:$AC,[8]sheet1!$AF:$AF,"")</f>
        <v/>
      </c>
      <c r="AR348" s="14"/>
      <c r="AS348" s="14" t="s">
        <v>5465</v>
      </c>
      <c r="AT348" s="14" t="str">
        <f>_xlfn.XLOOKUP(B348,'[9]cell downs 18042026 17h'!$B:$B,'[9]cell downs 18042026 17h'!$B:$B,"")</f>
        <v/>
      </c>
      <c r="AU348" s="14" t="str">
        <f>_xlfn.XLOOKUP(B348,'[10]Cells Huawei 19042026 15h'!$B:$B,'[10]Cells Huawei 19042026 15h'!$B:$B,"")</f>
        <v/>
      </c>
      <c r="AV348" s="9" t="str">
        <f>_xlfn.XLOOKUP(B348,'[11]cells down 19042026 9H40'!$B:$B,'[11]cells down 19042026 9H40'!$B:$B,"")</f>
        <v/>
      </c>
    </row>
    <row r="349" spans="1:48" hidden="1" x14ac:dyDescent="0.3">
      <c r="A349" s="1" t="s">
        <v>2127</v>
      </c>
      <c r="B349" s="8" t="s">
        <v>2128</v>
      </c>
      <c r="C349" s="3" t="str">
        <f>_xlfn.XLOOKUP(B349,'[1]daily break down'!$D:$D,'[1]daily break down'!$E:$E,"")</f>
        <v>NORD-OUEST</v>
      </c>
      <c r="D349" s="1" t="s">
        <v>11</v>
      </c>
      <c r="E349" s="1" t="s">
        <v>12</v>
      </c>
      <c r="F349" s="3" t="s">
        <v>51</v>
      </c>
      <c r="G349" s="1" t="s">
        <v>2129</v>
      </c>
      <c r="H349" s="27" t="str">
        <f>_xlfn.XLOOKUP(B349,[2]CALCULATION!$B:$B,[2]CALCULATION!$H:$H,"")</f>
        <v>Huawei</v>
      </c>
      <c r="I349" s="26">
        <v>9.1593293154468913</v>
      </c>
      <c r="J349" s="26">
        <v>6.3564575824765344</v>
      </c>
      <c r="K349" s="26">
        <v>1.1753851663513426</v>
      </c>
      <c r="L349" s="26">
        <v>0.20101916771536926</v>
      </c>
      <c r="M349" s="26">
        <v>3.6009023122822337E-2</v>
      </c>
      <c r="N349" s="26">
        <v>8.0600999335108288</v>
      </c>
      <c r="O349" s="26">
        <v>0.66597965944988058</v>
      </c>
      <c r="P349" s="114" t="s">
        <v>6364</v>
      </c>
      <c r="Q349" s="42" t="s">
        <v>6353</v>
      </c>
      <c r="R349" s="42"/>
      <c r="S349" s="41" t="str" cm="1">
        <f t="array" ref="S349">IFERROR(_xlfn.IFS(
U349="MPR ISSUE","PDH",
U349="BSS Hardware Issue","BSS",
U349="Sites strategiques, MLL, Pylone, etc.","ENVTECH",
U349="AKTIVCO DEFAUT GE &amp; POWER Cabinet","AKTIVCO",
U349="AKTIVCO Coupure ENEO &amp; Baisse de tension","AKTIVCO GRID ONLY",
U349="Coupure ENEO &amp; Baisse de tension","IHS GRID ONLY",
U349="Defaut GE &amp; POWER Cabinet","IHS",
U349="Sharing","Partners",
U349="Sites strategiques &amp; DataCenter","SST &amp; DC",
U349="Exclu","Exclu",
U349="SAT","SAT",
U349="SPARE-ISSUE","SPARE-ISSUE",
U349="Fiber CAmtel","TRANS_FO_CAMTEL",
U349="Fiber AOF","Fiber AOF",
U349="Projet OCM (HUAWEI)","TRAVAUX-HUAWEI",
U349="Projet OCM (NOKIA)","TRAVAUX-NOKIA",
U349="ACCESS-ISSUE","ACCESS-ISSUE",
U349="Projet OCM (ZTE, NOKIA, autres projets)","TRAVAUX OCM",
U349="No root CAuse","No root cause",
U349="ODU HS","PDH",
U349="IP &amp; VLAN","PDH",
U349="Warehouse HUAWEI","SPARE-ISSUE",
U349="SPARE-HS","SPARE-ISSUE",
U349="Power Telco","BSS",U349="no impacts","no impacts"
),"")</f>
        <v/>
      </c>
      <c r="T349" s="41" t="str" cm="1">
        <f t="array" ref="T349">IFERROR(_xlfn.IFS(
U349="MPR ISSUE","TX ISSUE",
U349="BSS Hardware Issue","RAN ISSUE",
U349="Sites strategiques, MLL, Pylone, etc.","ENVTECH",
U349="AKTIVCO DEFAUT GE &amp; POWER Cabinet","POWER ISSUE",
U349="AKTIVCO Coupure ENEO &amp; Baisse de tension","POWER ISSUE",
U349="Coupure ENEO &amp; Baisse de tension","POWER ISSUE",
U349="Defaut GE &amp; POWER Cabinet","POWER ISSUE",
U349="Sharing","POWER ISSUE",
U349="Sites strategiques &amp; DataCenter","POWER ISSUE",
U349="Exclu","Exclu",
U349="SAT","TX ISSUE",
U349="SPARE-ISSUE","SPARE-ISSUE",
U349="Fiber CAmtel","TX ISSUE",
U349="Fiber AOF","TX ISSUE",
U349="Projet OCM (HUAWEI)","TRAVAUX-HUAWEI",
U349="Projet OCM (NOKIA)","TRAVAUX -NOKIA",
U349="ACCESS-ISSUE","ACCESS-ISSUE",
U349="Projet OCM (ZTE, NOKIA, autres projets)","TRAVAUX OCM",
U349="No root CAuse","No root cause",
U349="ODU HS","TX ISSUE",
U349="IP &amp; VLAN","TX ISSUE",
U349="Warehouse HUAWEI","SPARE-ISSUE",
U349="SPARE-HS","SPARE-ISSUE",
U349="Power Telco","RAN ISSUE",U349="no impacts","no impacts"
),"")</f>
        <v/>
      </c>
      <c r="U349" s="68"/>
      <c r="V349" s="41" t="str" cm="1">
        <f t="array" ref="V349">IFERROR(_xlfn.IFS(
U349="MPR ISSUE","ACTIVE",
U349="BSS Hardware Issue","ACTIVE",
U349="Sites strategiques, MLL, Pylone, etc.","PASSIVE",
U349="AKTIVCO DEFAUT GE &amp; POWER Cabinet","PASSIVE",
U349="AKTIVCO Coupure ENEO &amp; Baisse de tension","PASSIVE",
U349="Coupure ENEO &amp; Baisse de tension","PASSIVE",
U349="Defaut GE &amp; POWER Cabinet","PASSIVE",
U349="Sharing","PASSIVE",
U349="Sites strategiques &amp; DataCenter","PASSIVE",
U349="Exclu","Exclu",
U349="SAT","ACTIVE",
U349="SPARE-ISSUE","SPARE-ISSUE",
U349="Fiber CAmtel","ACTIVE",
U349="Fiber AOF","ACTIVE",
U349="Projet OCM (HUAWEI)","PLANNED WORKS",
U349="Projet OCM (NOKIA)","PLANNED WORKS",
U349="ACCESS-ISSUE","ACCESS-ISSUE",
U349="Projet OCM (ZTE, NOKIA, autres projets)","PLANNED WORKS",
U349="No root CAuse","No root cause",
U349="ODU HS","ACTIVE",
U349="IP &amp; VLAN","ACTIVE",
U349="Warehouse HUAWEI","SPARE-ISSUE",
U349="SPARE-HS","SPARE-ISSUE",
U349="Power Telco","ACTIVE", U349="no impacts","no impacts"
),"")</f>
        <v/>
      </c>
      <c r="W349" s="113"/>
      <c r="X349" s="113"/>
      <c r="Y349" s="113"/>
      <c r="Z349" s="113"/>
      <c r="AA349" s="113"/>
      <c r="AB349" s="17" t="s">
        <v>5465</v>
      </c>
      <c r="AC349" s="17" t="str">
        <f>_xlfn.XLOOKUP(B349,'INCIDENT-04-27-2026'!E:E,'INCIDENT-04-27-2026'!F:F,"")</f>
        <v/>
      </c>
      <c r="AD349" s="9"/>
      <c r="AE349" s="7" t="s">
        <v>5465</v>
      </c>
      <c r="AF349" s="6" t="str">
        <f>_xlfn.XLOOKUP(B349,'[13]Input_27-04'!$B:$B,'[13]Input_27-04'!$M:$M,"")</f>
        <v/>
      </c>
      <c r="AG349" s="7"/>
      <c r="AH349" s="3"/>
      <c r="AI349" s="18" t="str">
        <f>_xlfn.XLOOKUP(B349,'[3]Cells Huawei 27042026 10h'!$B:$B,'[3]Cells Huawei 27042026 10h'!$T:$T,"")</f>
        <v/>
      </c>
      <c r="AJ349" s="18" t="str">
        <f>_xlfn.XLOOKUP(B349,'[3]Cells Huawei 27042026 15h'!$B:$B,'[3]Cells Huawei 27042026 15h'!$T:$T,"")</f>
        <v/>
      </c>
      <c r="AK349" s="18" t="str">
        <f>_xlfn.XLOOKUP(B349,'[4]cells down 27042026 11h28'!$B:$B,'[4]cells down 27042026 11h28'!$R:$R,"")</f>
        <v/>
      </c>
      <c r="AL349" s="18" t="str">
        <f>_xlfn.XLOOKUP(B349,'[4]cells down 27042026 18h01'!$B:$B,'[4]cells down 27042026 18h01'!$R:$R,"")</f>
        <v/>
      </c>
      <c r="AM349" s="18" t="str">
        <f>_xlfn.XLOOKUP(B349,'[5]cell downs 27042026 11h'!$B:$B,'[5]cell downs 27042026 11h'!$R:$R,"")</f>
        <v/>
      </c>
      <c r="AN349" s="18" t="str">
        <f>_xlfn.XLOOKUP(B349,'[5]cell downs 27042026 17h40'!$B:$B,'[5]cell downs 27042026 17h40'!$R:$R,"")</f>
        <v/>
      </c>
      <c r="AO349" s="18" t="str">
        <f>_xlfn.XLOOKUP(B349,'[6]ALL SITES DOWN'!$D:$D,'[6]ALL SITES DOWN'!$J:$J,"")</f>
        <v/>
      </c>
      <c r="AP349" s="18" t="str">
        <f>_xlfn.XLOOKUP(B349,'[7]ALL SITES DOWN'!$D:$D,'[7]ALL SITES DOWN'!$J:$J,"")</f>
        <v/>
      </c>
      <c r="AQ349" s="9" t="str">
        <f>_xlfn.XLOOKUP(B349,[8]sheet1!$AC:$AC,[8]sheet1!$AF:$AF,"")</f>
        <v/>
      </c>
      <c r="AR349" s="14"/>
      <c r="AS349" s="14" t="s">
        <v>5465</v>
      </c>
      <c r="AT349" s="14" t="str">
        <f>_xlfn.XLOOKUP(B349,'[9]cell downs 18042026 17h'!$B:$B,'[9]cell downs 18042026 17h'!$B:$B,"")</f>
        <v/>
      </c>
      <c r="AU349" s="14" t="str">
        <f>_xlfn.XLOOKUP(B349,'[10]Cells Huawei 19042026 15h'!$B:$B,'[10]Cells Huawei 19042026 15h'!$B:$B,"")</f>
        <v/>
      </c>
      <c r="AV349" s="9" t="str">
        <f>_xlfn.XLOOKUP(B349,'[11]cells down 19042026 9H40'!$B:$B,'[11]cells down 19042026 9H40'!$B:$B,"")</f>
        <v/>
      </c>
    </row>
    <row r="350" spans="1:48" hidden="1" x14ac:dyDescent="0.3">
      <c r="A350" s="1" t="s">
        <v>3070</v>
      </c>
      <c r="B350" s="1" t="s">
        <v>3071</v>
      </c>
      <c r="C350" s="3" t="str">
        <f>_xlfn.XLOOKUP(B350,'[1]daily break down'!$D:$D,'[1]daily break down'!$E:$E,"")</f>
        <v>EXTREME-NORD</v>
      </c>
      <c r="D350" s="1" t="s">
        <v>11</v>
      </c>
      <c r="E350" s="1" t="s">
        <v>154</v>
      </c>
      <c r="F350" s="3" t="s">
        <v>23</v>
      </c>
      <c r="G350" s="1" t="s">
        <v>3072</v>
      </c>
      <c r="H350" s="28" t="str">
        <f>_xlfn.XLOOKUP(B350,[2]CALCULATION!$B:$B,[2]CALCULATION!$H:$H,"")</f>
        <v>NOKIA</v>
      </c>
      <c r="I350" s="26">
        <v>0</v>
      </c>
      <c r="J350" s="26">
        <v>0</v>
      </c>
      <c r="K350" s="26">
        <v>0</v>
      </c>
      <c r="L350" s="26">
        <v>4.0503462858806107E-2</v>
      </c>
      <c r="M350" s="26">
        <v>0.43822570933673488</v>
      </c>
      <c r="N350" s="26">
        <v>0.87481059146826923</v>
      </c>
      <c r="O350" s="26">
        <v>0.65570665433906061</v>
      </c>
      <c r="P350" s="114" t="s">
        <v>6364</v>
      </c>
      <c r="Q350" s="42" t="s">
        <v>5538</v>
      </c>
      <c r="R350" s="42"/>
      <c r="S350" s="41" t="str" cm="1">
        <f t="array" ref="S350">IFERROR(_xlfn.IFS(
U350="MPR ISSUE","PDH",
U350="BSS Hardware Issue","BSS",
U350="Sites strategiques, MLL, Pylone, etc.","ENVTECH",
U350="AKTIVCO DEFAUT GE &amp; POWER Cabinet","AKTIVCO",
U350="AKTIVCO Coupure ENEO &amp; Baisse de tension","AKTIVCO GRID ONLY",
U350="Coupure ENEO &amp; Baisse de tension","IHS GRID ONLY",
U350="Defaut GE &amp; POWER Cabinet","IHS",
U350="Sharing","Partners",
U350="Sites strategiques &amp; DataCenter","SST &amp; DC",
U350="Exclu","Exclu",
U350="SAT","SAT",
U350="SPARE-ISSUE","SPARE-ISSUE",
U350="Fiber CAmtel","TRANS_FO_CAMTEL",
U350="Fiber AOF","Fiber AOF",
U350="Projet OCM (HUAWEI)","TRAVAUX-HUAWEI",
U350="Projet OCM (NOKIA)","TRAVAUX-NOKIA",
U350="ACCESS-ISSUE","ACCESS-ISSUE",
U350="Projet OCM (ZTE, NOKIA, autres projets)","TRAVAUX OCM",
U350="No root CAuse","No root cause",
U350="ODU HS","PDH",
U350="IP &amp; VLAN","PDH",
U350="Warehouse HUAWEI","SPARE-ISSUE",
U350="SPARE-HS","SPARE-ISSUE",
U350="Power Telco","BSS",U350="no impacts","no impacts"
),"")</f>
        <v>No root cause</v>
      </c>
      <c r="T350" s="41" t="str" cm="1">
        <f t="array" ref="T350">IFERROR(_xlfn.IFS(
U350="MPR ISSUE","TX ISSUE",
U350="BSS Hardware Issue","RAN ISSUE",
U350="Sites strategiques, MLL, Pylone, etc.","ENVTECH",
U350="AKTIVCO DEFAUT GE &amp; POWER Cabinet","POWER ISSUE",
U350="AKTIVCO Coupure ENEO &amp; Baisse de tension","POWER ISSUE",
U350="Coupure ENEO &amp; Baisse de tension","POWER ISSUE",
U350="Defaut GE &amp; POWER Cabinet","POWER ISSUE",
U350="Sharing","POWER ISSUE",
U350="Sites strategiques &amp; DataCenter","POWER ISSUE",
U350="Exclu","Exclu",
U350="SAT","TX ISSUE",
U350="SPARE-ISSUE","SPARE-ISSUE",
U350="Fiber CAmtel","TX ISSUE",
U350="Fiber AOF","TX ISSUE",
U350="Projet OCM (HUAWEI)","TRAVAUX-HUAWEI",
U350="Projet OCM (NOKIA)","TRAVAUX -NOKIA",
U350="ACCESS-ISSUE","ACCESS-ISSUE",
U350="Projet OCM (ZTE, NOKIA, autres projets)","TRAVAUX OCM",
U350="No root CAuse","No root cause",
U350="ODU HS","TX ISSUE",
U350="IP &amp; VLAN","TX ISSUE",
U350="Warehouse HUAWEI","SPARE-ISSUE",
U350="SPARE-HS","SPARE-ISSUE",
U350="Power Telco","RAN ISSUE",U350="no impacts","no impacts"
),"")</f>
        <v>No root cause</v>
      </c>
      <c r="U350" s="68" t="s">
        <v>5691</v>
      </c>
      <c r="V350" s="41" t="str" cm="1">
        <f t="array" ref="V350">IFERROR(_xlfn.IFS(
U350="MPR ISSUE","ACTIVE",
U350="BSS Hardware Issue","ACTIVE",
U350="Sites strategiques, MLL, Pylone, etc.","PASSIVE",
U350="AKTIVCO DEFAUT GE &amp; POWER Cabinet","PASSIVE",
U350="AKTIVCO Coupure ENEO &amp; Baisse de tension","PASSIVE",
U350="Coupure ENEO &amp; Baisse de tension","PASSIVE",
U350="Defaut GE &amp; POWER Cabinet","PASSIVE",
U350="Sharing","PASSIVE",
U350="Sites strategiques &amp; DataCenter","PASSIVE",
U350="Exclu","Exclu",
U350="SAT","ACTIVE",
U350="SPARE-ISSUE","SPARE-ISSUE",
U350="Fiber CAmtel","ACTIVE",
U350="Fiber AOF","ACTIVE",
U350="Projet OCM (HUAWEI)","PLANNED WORKS",
U350="Projet OCM (NOKIA)","PLANNED WORKS",
U350="ACCESS-ISSUE","ACCESS-ISSUE",
U350="Projet OCM (ZTE, NOKIA, autres projets)","PLANNED WORKS",
U350="No root CAuse","No root cause",
U350="ODU HS","ACTIVE",
U350="IP &amp; VLAN","ACTIVE",
U350="Warehouse HUAWEI","SPARE-ISSUE",
U350="SPARE-HS","SPARE-ISSUE",
U350="Power Telco","ACTIVE", U350="no impacts","no impacts"
),"")</f>
        <v>No root cause</v>
      </c>
      <c r="W350" s="113"/>
      <c r="X350" s="113"/>
      <c r="Y350" s="113"/>
      <c r="Z350" s="113"/>
      <c r="AA350" s="113"/>
      <c r="AB350" s="17" t="s">
        <v>6033</v>
      </c>
      <c r="AC350" s="17"/>
      <c r="AD350" s="9"/>
      <c r="AE350" s="7" t="s">
        <v>5465</v>
      </c>
      <c r="AF350" s="6" t="str">
        <f>_xlfn.XLOOKUP(B350,'[13]Input_27-04'!$B:$B,'[13]Input_27-04'!$M:$M,"")</f>
        <v/>
      </c>
      <c r="AG350" s="7"/>
      <c r="AH350" s="3"/>
      <c r="AI350" s="18" t="str">
        <f>_xlfn.XLOOKUP(B350,'[3]Cells Huawei 27042026 10h'!$B:$B,'[3]Cells Huawei 27042026 10h'!$T:$T,"")</f>
        <v/>
      </c>
      <c r="AJ350" s="18" t="str">
        <f>_xlfn.XLOOKUP(B350,'[3]Cells Huawei 27042026 15h'!$B:$B,'[3]Cells Huawei 27042026 15h'!$T:$T,"")</f>
        <v/>
      </c>
      <c r="AK350" s="18" t="str">
        <f>_xlfn.XLOOKUP(B350,'[4]cells down 27042026 11h28'!$B:$B,'[4]cells down 27042026 11h28'!$R:$R,"")</f>
        <v/>
      </c>
      <c r="AL350" s="18" t="str">
        <f>_xlfn.XLOOKUP(B350,'[4]cells down 27042026 18h01'!$B:$B,'[4]cells down 27042026 18h01'!$R:$R,"")</f>
        <v/>
      </c>
      <c r="AM350" s="18" t="str">
        <f>_xlfn.XLOOKUP(B350,'[5]cell downs 27042026 11h'!$B:$B,'[5]cell downs 27042026 11h'!$R:$R,"")</f>
        <v/>
      </c>
      <c r="AN350" s="18" t="str">
        <f>_xlfn.XLOOKUP(B350,'[5]cell downs 27042026 17h40'!$B:$B,'[5]cell downs 27042026 17h40'!$R:$R,"")</f>
        <v/>
      </c>
      <c r="AO350" s="18" t="str">
        <f>_xlfn.XLOOKUP(B350,'[6]ALL SITES DOWN'!$D:$D,'[6]ALL SITES DOWN'!$J:$J,"")</f>
        <v/>
      </c>
      <c r="AP350" s="18" t="str">
        <f>_xlfn.XLOOKUP(B350,'[7]ALL SITES DOWN'!$D:$D,'[7]ALL SITES DOWN'!$J:$J,"")</f>
        <v/>
      </c>
      <c r="AQ350" s="9" t="str">
        <f>_xlfn.XLOOKUP(B350,[8]sheet1!$AC:$AC,[8]sheet1!$AF:$AF,"")</f>
        <v>(04/27/2026 ticket):-INC-20260427-00001204</v>
      </c>
      <c r="AR350" s="14"/>
      <c r="AS350" s="14" t="s">
        <v>5465</v>
      </c>
      <c r="AT350" s="14" t="str">
        <f>_xlfn.XLOOKUP(B350,'[9]cell downs 18042026 17h'!$B:$B,'[9]cell downs 18042026 17h'!$B:$B,"")</f>
        <v/>
      </c>
      <c r="AU350" s="14" t="str">
        <f>_xlfn.XLOOKUP(B350,'[10]Cells Huawei 19042026 15h'!$B:$B,'[10]Cells Huawei 19042026 15h'!$B:$B,"")</f>
        <v/>
      </c>
      <c r="AV350" s="9" t="str">
        <f>_xlfn.XLOOKUP(B350,'[11]cells down 19042026 9H40'!$B:$B,'[11]cells down 19042026 9H40'!$B:$B,"")</f>
        <v/>
      </c>
    </row>
    <row r="351" spans="1:48" hidden="1" x14ac:dyDescent="0.3">
      <c r="A351" s="1" t="s">
        <v>1227</v>
      </c>
      <c r="B351" s="8" t="s">
        <v>1228</v>
      </c>
      <c r="C351" s="3" t="str">
        <f>_xlfn.XLOOKUP(B351,'[1]daily break down'!$D:$D,'[1]daily break down'!$E:$E,"")</f>
        <v>NORD-OUEST</v>
      </c>
      <c r="D351" s="1" t="s">
        <v>11</v>
      </c>
      <c r="E351" s="1" t="s">
        <v>12</v>
      </c>
      <c r="F351" s="3" t="s">
        <v>51</v>
      </c>
      <c r="G351" s="1" t="s">
        <v>1229</v>
      </c>
      <c r="H351" s="28" t="str">
        <f>_xlfn.XLOOKUP(B351,[2]CALCULATION!$B:$B,[2]CALCULATION!$H:$H,"")</f>
        <v>NOKIA</v>
      </c>
      <c r="I351" s="26">
        <v>1.8221029412184355</v>
      </c>
      <c r="J351" s="26">
        <v>5.9848280555769566</v>
      </c>
      <c r="K351" s="26">
        <v>3.6513042436071945</v>
      </c>
      <c r="L351" s="26">
        <v>0</v>
      </c>
      <c r="M351" s="26">
        <v>0</v>
      </c>
      <c r="N351" s="26">
        <v>4.473661869744002</v>
      </c>
      <c r="O351" s="26">
        <v>0.65274603133837261</v>
      </c>
      <c r="P351" s="114" t="s">
        <v>6364</v>
      </c>
      <c r="Q351" s="42" t="s">
        <v>6353</v>
      </c>
      <c r="R351" s="42"/>
      <c r="S351" s="41" t="str" cm="1">
        <f t="array" ref="S351">IFERROR(_xlfn.IFS(
U351="MPR ISSUE","PDH",
U351="BSS Hardware Issue","BSS",
U351="Sites strategiques, MLL, Pylone, etc.","ENVTECH",
U351="AKTIVCO DEFAUT GE &amp; POWER Cabinet","AKTIVCO",
U351="AKTIVCO Coupure ENEO &amp; Baisse de tension","AKTIVCO GRID ONLY",
U351="Coupure ENEO &amp; Baisse de tension","IHS GRID ONLY",
U351="Defaut GE &amp; POWER Cabinet","IHS",
U351="Sharing","Partners",
U351="Sites strategiques &amp; DataCenter","SST &amp; DC",
U351="Exclu","Exclu",
U351="SAT","SAT",
U351="SPARE-ISSUE","SPARE-ISSUE",
U351="Fiber CAmtel","TRANS_FO_CAMTEL",
U351="Fiber AOF","Fiber AOF",
U351="Projet OCM (HUAWEI)","TRAVAUX-HUAWEI",
U351="Projet OCM (NOKIA)","TRAVAUX-NOKIA",
U351="ACCESS-ISSUE","ACCESS-ISSUE",
U351="Projet OCM (ZTE, NOKIA, autres projets)","TRAVAUX OCM",
U351="No root CAuse","No root cause",
U351="ODU HS","PDH",
U351="IP &amp; VLAN","PDH",
U351="Warehouse HUAWEI","SPARE-ISSUE",
U351="SPARE-HS","SPARE-ISSUE",
U351="Power Telco","BSS",U351="no impacts","no impacts"
),"")</f>
        <v>IHS</v>
      </c>
      <c r="T351" s="41" t="str" cm="1">
        <f t="array" ref="T351">IFERROR(_xlfn.IFS(
U351="MPR ISSUE","TX ISSUE",
U351="BSS Hardware Issue","RAN ISSUE",
U351="Sites strategiques, MLL, Pylone, etc.","ENVTECH",
U351="AKTIVCO DEFAUT GE &amp; POWER Cabinet","POWER ISSUE",
U351="AKTIVCO Coupure ENEO &amp; Baisse de tension","POWER ISSUE",
U351="Coupure ENEO &amp; Baisse de tension","POWER ISSUE",
U351="Defaut GE &amp; POWER Cabinet","POWER ISSUE",
U351="Sharing","POWER ISSUE",
U351="Sites strategiques &amp; DataCenter","POWER ISSUE",
U351="Exclu","Exclu",
U351="SAT","TX ISSUE",
U351="SPARE-ISSUE","SPARE-ISSUE",
U351="Fiber CAmtel","TX ISSUE",
U351="Fiber AOF","TX ISSUE",
U351="Projet OCM (HUAWEI)","TRAVAUX-HUAWEI",
U351="Projet OCM (NOKIA)","TRAVAUX -NOKIA",
U351="ACCESS-ISSUE","ACCESS-ISSUE",
U351="Projet OCM (ZTE, NOKIA, autres projets)","TRAVAUX OCM",
U351="No root CAuse","No root cause",
U351="ODU HS","TX ISSUE",
U351="IP &amp; VLAN","TX ISSUE",
U351="Warehouse HUAWEI","SPARE-ISSUE",
U351="SPARE-HS","SPARE-ISSUE",
U351="Power Telco","RAN ISSUE",U351="no impacts","no impacts"
),"")</f>
        <v>POWER ISSUE</v>
      </c>
      <c r="U351" s="68" t="s">
        <v>5329</v>
      </c>
      <c r="V351" s="41" t="str" cm="1">
        <f t="array" ref="V351">IFERROR(_xlfn.IFS(
U351="MPR ISSUE","ACTIVE",
U351="BSS Hardware Issue","ACTIVE",
U351="Sites strategiques, MLL, Pylone, etc.","PASSIVE",
U351="AKTIVCO DEFAUT GE &amp; POWER Cabinet","PASSIVE",
U351="AKTIVCO Coupure ENEO &amp; Baisse de tension","PASSIVE",
U351="Coupure ENEO &amp; Baisse de tension","PASSIVE",
U351="Defaut GE &amp; POWER Cabinet","PASSIVE",
U351="Sharing","PASSIVE",
U351="Sites strategiques &amp; DataCenter","PASSIVE",
U351="Exclu","Exclu",
U351="SAT","ACTIVE",
U351="SPARE-ISSUE","SPARE-ISSUE",
U351="Fiber CAmtel","ACTIVE",
U351="Fiber AOF","ACTIVE",
U351="Projet OCM (HUAWEI)","PLANNED WORKS",
U351="Projet OCM (NOKIA)","PLANNED WORKS",
U351="ACCESS-ISSUE","ACCESS-ISSUE",
U351="Projet OCM (ZTE, NOKIA, autres projets)","PLANNED WORKS",
U351="No root CAuse","No root cause",
U351="ODU HS","ACTIVE",
U351="IP &amp; VLAN","ACTIVE",
U351="Warehouse HUAWEI","SPARE-ISSUE",
U351="SPARE-HS","SPARE-ISSUE",
U351="Power Telco","ACTIVE", U351="no impacts","no impacts"
),"")</f>
        <v>PASSIVE</v>
      </c>
      <c r="W351" s="113"/>
      <c r="X351" s="113"/>
      <c r="Y351" s="113"/>
      <c r="Z351" s="113"/>
      <c r="AA351" s="113"/>
      <c r="AB351" s="17" t="s">
        <v>6026</v>
      </c>
      <c r="AC351" s="17" t="str">
        <f>_xlfn.XLOOKUP(B351,'INCIDENT-04-27-2026'!E:E,'INCIDENT-04-27-2026'!F:F,"")</f>
        <v/>
      </c>
      <c r="AD351" s="9"/>
      <c r="AE351" s="7" t="s">
        <v>5465</v>
      </c>
      <c r="AF351" s="6" t="str">
        <f>_xlfn.XLOOKUP(B351,'[13]Input_27-04'!$B:$B,'[13]Input_27-04'!$M:$M,"")</f>
        <v/>
      </c>
      <c r="AG351" s="7"/>
      <c r="AH351" s="3"/>
      <c r="AI351" s="18" t="str">
        <f>_xlfn.XLOOKUP(B351,'[3]Cells Huawei 27042026 10h'!$B:$B,'[3]Cells Huawei 27042026 10h'!$T:$T,"")</f>
        <v/>
      </c>
      <c r="AJ351" s="18" t="str">
        <f>_xlfn.XLOOKUP(B351,'[3]Cells Huawei 27042026 15h'!$B:$B,'[3]Cells Huawei 27042026 15h'!$T:$T,"")</f>
        <v/>
      </c>
      <c r="AK351" s="18" t="str">
        <f>_xlfn.XLOOKUP(B351,'[4]cells down 27042026 11h28'!$B:$B,'[4]cells down 27042026 11h28'!$R:$R,"")</f>
        <v/>
      </c>
      <c r="AL351" s="18" t="str">
        <f>_xlfn.XLOOKUP(B351,'[4]cells down 27042026 18h01'!$B:$B,'[4]cells down 27042026 18h01'!$R:$R,"")</f>
        <v/>
      </c>
      <c r="AM351" s="18" t="str">
        <f>_xlfn.XLOOKUP(B351,'[5]cell downs 27042026 11h'!$B:$B,'[5]cell downs 27042026 11h'!$R:$R,"")</f>
        <v/>
      </c>
      <c r="AN351" s="18" t="str">
        <f>_xlfn.XLOOKUP(B351,'[5]cell downs 27042026 17h40'!$B:$B,'[5]cell downs 27042026 17h40'!$R:$R,"")</f>
        <v/>
      </c>
      <c r="AO351" s="18" t="str">
        <f>_xlfn.XLOOKUP(B351,'[6]ALL SITES DOWN'!$D:$D,'[6]ALL SITES DOWN'!$J:$J,"")</f>
        <v/>
      </c>
      <c r="AP351" s="18" t="str">
        <f>_xlfn.XLOOKUP(B351,'[7]ALL SITES DOWN'!$D:$D,'[7]ALL SITES DOWN'!$J:$J,"")</f>
        <v/>
      </c>
      <c r="AQ351" s="9" t="str">
        <f>_xlfn.XLOOKUP(B351,[8]sheet1!$AC:$AC,[8]sheet1!$AF:$AF,"")</f>
        <v>(04/27/2026 ticket):-INC-20260427-00004772…2026-04-27 10:33:57…Rectifiers hanging // Rectifiers reset…Rectifiers hanging // Rectifiers reset…Others Transmission equipement fault</v>
      </c>
      <c r="AR351" s="14"/>
      <c r="AS351" s="14" t="s">
        <v>5465</v>
      </c>
      <c r="AT351" s="14" t="str">
        <f>_xlfn.XLOOKUP(B351,'[9]cell downs 18042026 17h'!$B:$B,'[9]cell downs 18042026 17h'!$B:$B,"")</f>
        <v/>
      </c>
      <c r="AU351" s="14" t="str">
        <f>_xlfn.XLOOKUP(B351,'[10]Cells Huawei 19042026 15h'!$B:$B,'[10]Cells Huawei 19042026 15h'!$B:$B,"")</f>
        <v/>
      </c>
      <c r="AV351" s="9" t="str">
        <f>_xlfn.XLOOKUP(B351,'[11]cells down 19042026 9H40'!$B:$B,'[11]cells down 19042026 9H40'!$B:$B,"")</f>
        <v/>
      </c>
    </row>
    <row r="352" spans="1:48" hidden="1" x14ac:dyDescent="0.3">
      <c r="A352" s="1" t="s">
        <v>623</v>
      </c>
      <c r="B352" s="8" t="s">
        <v>624</v>
      </c>
      <c r="C352" s="3" t="str">
        <f>_xlfn.XLOOKUP(B352,'[1]daily break down'!$D:$D,'[1]daily break down'!$E:$E,"")</f>
        <v>NORD-OUEST</v>
      </c>
      <c r="D352" s="1" t="s">
        <v>11</v>
      </c>
      <c r="E352" s="1" t="s">
        <v>154</v>
      </c>
      <c r="F352" s="3" t="s">
        <v>51</v>
      </c>
      <c r="G352" s="1" t="s">
        <v>623</v>
      </c>
      <c r="H352" s="28" t="str">
        <f>_xlfn.XLOOKUP(B352,[2]CALCULATION!$B:$B,[2]CALCULATION!$H:$H,"")</f>
        <v>NOKIA</v>
      </c>
      <c r="I352" s="26">
        <v>0.94500945972553962</v>
      </c>
      <c r="J352" s="26">
        <v>0</v>
      </c>
      <c r="K352" s="26">
        <v>3.8648614713796811E-2</v>
      </c>
      <c r="L352" s="26">
        <v>0.96243433124163513</v>
      </c>
      <c r="M352" s="26">
        <v>0.59729677284958904</v>
      </c>
      <c r="N352" s="26">
        <v>0</v>
      </c>
      <c r="O352" s="26">
        <v>0.65196128789240737</v>
      </c>
      <c r="P352" s="114" t="s">
        <v>6364</v>
      </c>
      <c r="Q352" s="42" t="s">
        <v>6353</v>
      </c>
      <c r="R352" s="42"/>
      <c r="S352" s="41" t="str" cm="1">
        <f t="array" ref="S352">IFERROR(_xlfn.IFS(
U352="MPR ISSUE","PDH",
U352="BSS Hardware Issue","BSS",
U352="Sites strategiques, MLL, Pylone, etc.","ENVTECH",
U352="AKTIVCO DEFAUT GE &amp; POWER Cabinet","AKTIVCO",
U352="AKTIVCO Coupure ENEO &amp; Baisse de tension","AKTIVCO GRID ONLY",
U352="Coupure ENEO &amp; Baisse de tension","IHS GRID ONLY",
U352="Defaut GE &amp; POWER Cabinet","IHS",
U352="Sharing","Partners",
U352="Sites strategiques &amp; DataCenter","SST &amp; DC",
U352="Exclu","Exclu",
U352="SAT","SAT",
U352="SPARE-ISSUE","SPARE-ISSUE",
U352="Fiber CAmtel","TRANS_FO_CAMTEL",
U352="Fiber AOF","Fiber AOF",
U352="Projet OCM (HUAWEI)","TRAVAUX-HUAWEI",
U352="Projet OCM (NOKIA)","TRAVAUX-NOKIA",
U352="ACCESS-ISSUE","ACCESS-ISSUE",
U352="Projet OCM (ZTE, NOKIA, autres projets)","TRAVAUX OCM",
U352="No root CAuse","No root cause",
U352="ODU HS","PDH",
U352="IP &amp; VLAN","PDH",
U352="Warehouse HUAWEI","SPARE-ISSUE",
U352="SPARE-HS","SPARE-ISSUE",
U352="Power Telco","BSS",U352="no impacts","no impacts"
),"")</f>
        <v>IHS</v>
      </c>
      <c r="T352" s="41" t="str" cm="1">
        <f t="array" ref="T352">IFERROR(_xlfn.IFS(
U352="MPR ISSUE","TX ISSUE",
U352="BSS Hardware Issue","RAN ISSUE",
U352="Sites strategiques, MLL, Pylone, etc.","ENVTECH",
U352="AKTIVCO DEFAUT GE &amp; POWER Cabinet","POWER ISSUE",
U352="AKTIVCO Coupure ENEO &amp; Baisse de tension","POWER ISSUE",
U352="Coupure ENEO &amp; Baisse de tension","POWER ISSUE",
U352="Defaut GE &amp; POWER Cabinet","POWER ISSUE",
U352="Sharing","POWER ISSUE",
U352="Sites strategiques &amp; DataCenter","POWER ISSUE",
U352="Exclu","Exclu",
U352="SAT","TX ISSUE",
U352="SPARE-ISSUE","SPARE-ISSUE",
U352="Fiber CAmtel","TX ISSUE",
U352="Fiber AOF","TX ISSUE",
U352="Projet OCM (HUAWEI)","TRAVAUX-HUAWEI",
U352="Projet OCM (NOKIA)","TRAVAUX -NOKIA",
U352="ACCESS-ISSUE","ACCESS-ISSUE",
U352="Projet OCM (ZTE, NOKIA, autres projets)","TRAVAUX OCM",
U352="No root CAuse","No root cause",
U352="ODU HS","TX ISSUE",
U352="IP &amp; VLAN","TX ISSUE",
U352="Warehouse HUAWEI","SPARE-ISSUE",
U352="SPARE-HS","SPARE-ISSUE",
U352="Power Telco","RAN ISSUE",U352="no impacts","no impacts"
),"")</f>
        <v>POWER ISSUE</v>
      </c>
      <c r="U352" s="68" t="s">
        <v>5329</v>
      </c>
      <c r="V352" s="41" t="str" cm="1">
        <f t="array" ref="V352">IFERROR(_xlfn.IFS(
U352="MPR ISSUE","ACTIVE",
U352="BSS Hardware Issue","ACTIVE",
U352="Sites strategiques, MLL, Pylone, etc.","PASSIVE",
U352="AKTIVCO DEFAUT GE &amp; POWER Cabinet","PASSIVE",
U352="AKTIVCO Coupure ENEO &amp; Baisse de tension","PASSIVE",
U352="Coupure ENEO &amp; Baisse de tension","PASSIVE",
U352="Defaut GE &amp; POWER Cabinet","PASSIVE",
U352="Sharing","PASSIVE",
U352="Sites strategiques &amp; DataCenter","PASSIVE",
U352="Exclu","Exclu",
U352="SAT","ACTIVE",
U352="SPARE-ISSUE","SPARE-ISSUE",
U352="Fiber CAmtel","ACTIVE",
U352="Fiber AOF","ACTIVE",
U352="Projet OCM (HUAWEI)","PLANNED WORKS",
U352="Projet OCM (NOKIA)","PLANNED WORKS",
U352="ACCESS-ISSUE","ACCESS-ISSUE",
U352="Projet OCM (ZTE, NOKIA, autres projets)","PLANNED WORKS",
U352="No root CAuse","No root cause",
U352="ODU HS","ACTIVE",
U352="IP &amp; VLAN","ACTIVE",
U352="Warehouse HUAWEI","SPARE-ISSUE",
U352="SPARE-HS","SPARE-ISSUE",
U352="Power Telco","ACTIVE", U352="no impacts","no impacts"
),"")</f>
        <v>PASSIVE</v>
      </c>
      <c r="W352" s="113"/>
      <c r="X352" s="113"/>
      <c r="Y352" s="113"/>
      <c r="Z352" s="113"/>
      <c r="AA352" s="113"/>
      <c r="AB352" s="17" t="s">
        <v>5944</v>
      </c>
      <c r="AC352" s="17" t="str">
        <f>_xlfn.XLOOKUP(B352,'INCIDENT-04-27-2026'!E:E,'INCIDENT-04-27-2026'!F:F,"")</f>
        <v/>
      </c>
      <c r="AD352" s="9"/>
      <c r="AE352" s="7" t="s">
        <v>5465</v>
      </c>
      <c r="AF352" s="6" t="str">
        <f>_xlfn.XLOOKUP(B352,'[13]Input_27-04'!$B:$B,'[13]Input_27-04'!$M:$M,"")</f>
        <v/>
      </c>
      <c r="AG352" s="7"/>
      <c r="AH352" s="3"/>
      <c r="AI352" s="18" t="str">
        <f>_xlfn.XLOOKUP(B352,'[3]Cells Huawei 27042026 10h'!$B:$B,'[3]Cells Huawei 27042026 10h'!$T:$T,"")</f>
        <v/>
      </c>
      <c r="AJ352" s="18" t="str">
        <f>_xlfn.XLOOKUP(B352,'[3]Cells Huawei 27042026 15h'!$B:$B,'[3]Cells Huawei 27042026 15h'!$T:$T,"")</f>
        <v/>
      </c>
      <c r="AK352" s="18" t="str">
        <f>_xlfn.XLOOKUP(B352,'[4]cells down 27042026 11h28'!$B:$B,'[4]cells down 27042026 11h28'!$R:$R,"")</f>
        <v/>
      </c>
      <c r="AL352" s="18" t="str">
        <f>_xlfn.XLOOKUP(B352,'[4]cells down 27042026 18h01'!$B:$B,'[4]cells down 27042026 18h01'!$R:$R,"")</f>
        <v/>
      </c>
      <c r="AM352" s="18" t="str">
        <f>_xlfn.XLOOKUP(B352,'[5]cell downs 27042026 11h'!$B:$B,'[5]cell downs 27042026 11h'!$R:$R,"")</f>
        <v/>
      </c>
      <c r="AN352" s="18" t="str">
        <f>_xlfn.XLOOKUP(B352,'[5]cell downs 27042026 17h40'!$B:$B,'[5]cell downs 27042026 17h40'!$R:$R,"")</f>
        <v/>
      </c>
      <c r="AO352" s="18" t="str">
        <f>_xlfn.XLOOKUP(B352,'[6]ALL SITES DOWN'!$D:$D,'[6]ALL SITES DOWN'!$J:$J,"")</f>
        <v/>
      </c>
      <c r="AP352" s="18" t="str">
        <f>_xlfn.XLOOKUP(B352,'[7]ALL SITES DOWN'!$D:$D,'[7]ALL SITES DOWN'!$J:$J,"")</f>
        <v/>
      </c>
      <c r="AQ352" s="9" t="str">
        <f>_xlfn.XLOOKUP(B352,[8]sheet1!$AC:$AC,[8]sheet1!$AF:$AF,"")</f>
        <v>(04/27/2026 ticket):-INC-20260427-00010743…power issue …Others Transmission equipement fault</v>
      </c>
      <c r="AR352" s="14"/>
      <c r="AS352" s="14" t="s">
        <v>5465</v>
      </c>
      <c r="AT352" s="14" t="str">
        <f>_xlfn.XLOOKUP(B352,'[9]cell downs 18042026 17h'!$B:$B,'[9]cell downs 18042026 17h'!$B:$B,"")</f>
        <v/>
      </c>
      <c r="AU352" s="14" t="str">
        <f>_xlfn.XLOOKUP(B352,'[10]Cells Huawei 19042026 15h'!$B:$B,'[10]Cells Huawei 19042026 15h'!$B:$B,"")</f>
        <v/>
      </c>
      <c r="AV352" s="9" t="str">
        <f>_xlfn.XLOOKUP(B352,'[11]cells down 19042026 9H40'!$B:$B,'[11]cells down 19042026 9H40'!$B:$B,"")</f>
        <v/>
      </c>
    </row>
    <row r="353" spans="1:48" hidden="1" x14ac:dyDescent="0.3">
      <c r="A353" s="1" t="s">
        <v>4054</v>
      </c>
      <c r="B353" s="8" t="s">
        <v>4055</v>
      </c>
      <c r="C353" s="3" t="str">
        <f>_xlfn.XLOOKUP(B353,'[1]daily break down'!$D:$D,'[1]daily break down'!$E:$E,"")</f>
        <v>SUD-OUEST</v>
      </c>
      <c r="D353" s="1" t="s">
        <v>11</v>
      </c>
      <c r="E353" s="1" t="s">
        <v>12</v>
      </c>
      <c r="F353" s="3" t="s">
        <v>13</v>
      </c>
      <c r="G353" s="1" t="s">
        <v>4056</v>
      </c>
      <c r="H353" s="27" t="str">
        <f>_xlfn.XLOOKUP(B353,[2]CALCULATION!$B:$B,[2]CALCULATION!$H:$H,"")</f>
        <v>HUAWEI</v>
      </c>
      <c r="I353" s="26">
        <v>0</v>
      </c>
      <c r="J353" s="26">
        <v>0</v>
      </c>
      <c r="K353" s="26">
        <v>0</v>
      </c>
      <c r="L353" s="26">
        <v>1.7290751727148985</v>
      </c>
      <c r="M353" s="26">
        <v>0</v>
      </c>
      <c r="N353" s="26">
        <v>0</v>
      </c>
      <c r="O353" s="26">
        <v>0.63726518335887306</v>
      </c>
      <c r="P353" s="114" t="s">
        <v>6364</v>
      </c>
      <c r="Q353" s="42" t="s">
        <v>6353</v>
      </c>
      <c r="R353" s="42"/>
      <c r="S353" s="41" t="str" cm="1">
        <f t="array" ref="S353">IFERROR(_xlfn.IFS(
U353="MPR ISSUE","PDH",
U353="BSS Hardware Issue","BSS",
U353="Sites strategiques, MLL, Pylone, etc.","ENVTECH",
U353="AKTIVCO DEFAUT GE &amp; POWER Cabinet","AKTIVCO",
U353="AKTIVCO Coupure ENEO &amp; Baisse de tension","AKTIVCO GRID ONLY",
U353="Coupure ENEO &amp; Baisse de tension","IHS GRID ONLY",
U353="Defaut GE &amp; POWER Cabinet","IHS",
U353="Sharing","Partners",
U353="Sites strategiques &amp; DataCenter","SST &amp; DC",
U353="Exclu","Exclu",
U353="SAT","SAT",
U353="SPARE-ISSUE","SPARE-ISSUE",
U353="Fiber CAmtel","TRANS_FO_CAMTEL",
U353="Fiber AOF","Fiber AOF",
U353="Projet OCM (HUAWEI)","TRAVAUX-HUAWEI",
U353="Projet OCM (NOKIA)","TRAVAUX-NOKIA",
U353="ACCESS-ISSUE","ACCESS-ISSUE",
U353="Projet OCM (ZTE, NOKIA, autres projets)","TRAVAUX OCM",
U353="No root CAuse","No root cause",
U353="ODU HS","PDH",
U353="IP &amp; VLAN","PDH",
U353="Warehouse HUAWEI","SPARE-ISSUE",
U353="SPARE-HS","SPARE-ISSUE",
U353="Power Telco","BSS",U353="no impacts","no impacts"
),"")</f>
        <v/>
      </c>
      <c r="T353" s="41" t="str" cm="1">
        <f t="array" ref="T353">IFERROR(_xlfn.IFS(
U353="MPR ISSUE","TX ISSUE",
U353="BSS Hardware Issue","RAN ISSUE",
U353="Sites strategiques, MLL, Pylone, etc.","ENVTECH",
U353="AKTIVCO DEFAUT GE &amp; POWER Cabinet","POWER ISSUE",
U353="AKTIVCO Coupure ENEO &amp; Baisse de tension","POWER ISSUE",
U353="Coupure ENEO &amp; Baisse de tension","POWER ISSUE",
U353="Defaut GE &amp; POWER Cabinet","POWER ISSUE",
U353="Sharing","POWER ISSUE",
U353="Sites strategiques &amp; DataCenter","POWER ISSUE",
U353="Exclu","Exclu",
U353="SAT","TX ISSUE",
U353="SPARE-ISSUE","SPARE-ISSUE",
U353="Fiber CAmtel","TX ISSUE",
U353="Fiber AOF","TX ISSUE",
U353="Projet OCM (HUAWEI)","TRAVAUX-HUAWEI",
U353="Projet OCM (NOKIA)","TRAVAUX -NOKIA",
U353="ACCESS-ISSUE","ACCESS-ISSUE",
U353="Projet OCM (ZTE, NOKIA, autres projets)","TRAVAUX OCM",
U353="No root CAuse","No root cause",
U353="ODU HS","TX ISSUE",
U353="IP &amp; VLAN","TX ISSUE",
U353="Warehouse HUAWEI","SPARE-ISSUE",
U353="SPARE-HS","SPARE-ISSUE",
U353="Power Telco","RAN ISSUE",U353="no impacts","no impacts"
),"")</f>
        <v/>
      </c>
      <c r="U353" s="68"/>
      <c r="V353" s="41" t="str" cm="1">
        <f t="array" ref="V353">IFERROR(_xlfn.IFS(
U353="MPR ISSUE","ACTIVE",
U353="BSS Hardware Issue","ACTIVE",
U353="Sites strategiques, MLL, Pylone, etc.","PASSIVE",
U353="AKTIVCO DEFAUT GE &amp; POWER Cabinet","PASSIVE",
U353="AKTIVCO Coupure ENEO &amp; Baisse de tension","PASSIVE",
U353="Coupure ENEO &amp; Baisse de tension","PASSIVE",
U353="Defaut GE &amp; POWER Cabinet","PASSIVE",
U353="Sharing","PASSIVE",
U353="Sites strategiques &amp; DataCenter","PASSIVE",
U353="Exclu","Exclu",
U353="SAT","ACTIVE",
U353="SPARE-ISSUE","SPARE-ISSUE",
U353="Fiber CAmtel","ACTIVE",
U353="Fiber AOF","ACTIVE",
U353="Projet OCM (HUAWEI)","PLANNED WORKS",
U353="Projet OCM (NOKIA)","PLANNED WORKS",
U353="ACCESS-ISSUE","ACCESS-ISSUE",
U353="Projet OCM (ZTE, NOKIA, autres projets)","PLANNED WORKS",
U353="No root CAuse","No root cause",
U353="ODU HS","ACTIVE",
U353="IP &amp; VLAN","ACTIVE",
U353="Warehouse HUAWEI","SPARE-ISSUE",
U353="SPARE-HS","SPARE-ISSUE",
U353="Power Telco","ACTIVE", U353="no impacts","no impacts"
),"")</f>
        <v/>
      </c>
      <c r="W353" s="113"/>
      <c r="X353" s="113"/>
      <c r="Y353" s="113"/>
      <c r="Z353" s="113"/>
      <c r="AA353" s="113"/>
      <c r="AB353" s="17" t="s">
        <v>5465</v>
      </c>
      <c r="AC353" s="17" t="str">
        <f>_xlfn.XLOOKUP(B353,'INCIDENT-04-27-2026'!E:E,'INCIDENT-04-27-2026'!F:F,"")</f>
        <v/>
      </c>
      <c r="AD353" s="9"/>
      <c r="AE353" s="7" t="s">
        <v>5465</v>
      </c>
      <c r="AF353" s="6" t="str">
        <f>_xlfn.XLOOKUP(B353,'[13]Input_27-04'!$B:$B,'[13]Input_27-04'!$M:$M,"")</f>
        <v/>
      </c>
      <c r="AG353" s="7"/>
      <c r="AH353" s="3"/>
      <c r="AI353" s="18" t="str">
        <f>_xlfn.XLOOKUP(B353,'[3]Cells Huawei 27042026 10h'!$B:$B,'[3]Cells Huawei 27042026 10h'!$T:$T,"")</f>
        <v/>
      </c>
      <c r="AJ353" s="18" t="str">
        <f>_xlfn.XLOOKUP(B353,'[3]Cells Huawei 27042026 15h'!$B:$B,'[3]Cells Huawei 27042026 15h'!$T:$T,"")</f>
        <v/>
      </c>
      <c r="AK353" s="18" t="str">
        <f>_xlfn.XLOOKUP(B353,'[4]cells down 27042026 11h28'!$B:$B,'[4]cells down 27042026 11h28'!$R:$R,"")</f>
        <v/>
      </c>
      <c r="AL353" s="18" t="str">
        <f>_xlfn.XLOOKUP(B353,'[4]cells down 27042026 18h01'!$B:$B,'[4]cells down 27042026 18h01'!$R:$R,"")</f>
        <v/>
      </c>
      <c r="AM353" s="18" t="str">
        <f>_xlfn.XLOOKUP(B353,'[5]cell downs 27042026 11h'!$B:$B,'[5]cell downs 27042026 11h'!$R:$R,"")</f>
        <v/>
      </c>
      <c r="AN353" s="18" t="str">
        <f>_xlfn.XLOOKUP(B353,'[5]cell downs 27042026 17h40'!$B:$B,'[5]cell downs 27042026 17h40'!$R:$R,"")</f>
        <v/>
      </c>
      <c r="AO353" s="18" t="str">
        <f>_xlfn.XLOOKUP(B353,'[6]ALL SITES DOWN'!$D:$D,'[6]ALL SITES DOWN'!$J:$J,"")</f>
        <v/>
      </c>
      <c r="AP353" s="18" t="str">
        <f>_xlfn.XLOOKUP(B353,'[7]ALL SITES DOWN'!$D:$D,'[7]ALL SITES DOWN'!$J:$J,"")</f>
        <v/>
      </c>
      <c r="AQ353" s="9" t="str">
        <f>_xlfn.XLOOKUP(B353,[8]sheet1!$AC:$AC,[8]sheet1!$AF:$AF,"")</f>
        <v/>
      </c>
      <c r="AR353" s="14"/>
      <c r="AS353" s="14" t="s">
        <v>5465</v>
      </c>
      <c r="AT353" s="14" t="str">
        <f>_xlfn.XLOOKUP(B353,'[9]cell downs 18042026 17h'!$B:$B,'[9]cell downs 18042026 17h'!$B:$B,"")</f>
        <v/>
      </c>
      <c r="AU353" s="14" t="str">
        <f>_xlfn.XLOOKUP(B353,'[10]Cells Huawei 19042026 15h'!$B:$B,'[10]Cells Huawei 19042026 15h'!$B:$B,"")</f>
        <v/>
      </c>
      <c r="AV353" s="9" t="str">
        <f>_xlfn.XLOOKUP(B353,'[11]cells down 19042026 9H40'!$B:$B,'[11]cells down 19042026 9H40'!$B:$B,"")</f>
        <v/>
      </c>
    </row>
    <row r="354" spans="1:48" hidden="1" x14ac:dyDescent="0.3">
      <c r="A354" s="1" t="s">
        <v>140</v>
      </c>
      <c r="B354" s="8" t="s">
        <v>141</v>
      </c>
      <c r="C354" s="3" t="str">
        <f>_xlfn.XLOOKUP(B354,'[1]daily break down'!$D:$D,'[1]daily break down'!$E:$E,"")</f>
        <v>EXTREME-NORD</v>
      </c>
      <c r="D354" s="1" t="s">
        <v>11</v>
      </c>
      <c r="E354" s="1" t="s">
        <v>12</v>
      </c>
      <c r="F354" s="3" t="s">
        <v>55</v>
      </c>
      <c r="G354" s="1" t="s">
        <v>142</v>
      </c>
      <c r="H354" s="28" t="str">
        <f>_xlfn.XLOOKUP(B354,[2]CALCULATION!$B:$B,[2]CALCULATION!$H:$H,"")</f>
        <v>NOKIA</v>
      </c>
      <c r="I354" s="26">
        <v>2.1780518660227406</v>
      </c>
      <c r="J354" s="26">
        <v>5.2825540117511762</v>
      </c>
      <c r="K354" s="26">
        <v>0.57744633068232742</v>
      </c>
      <c r="L354" s="26">
        <v>0.177819333140736</v>
      </c>
      <c r="M354" s="26">
        <v>1.4250631540794136</v>
      </c>
      <c r="N354" s="26">
        <v>3.8924825071937534</v>
      </c>
      <c r="O354" s="26">
        <v>0.61712550903080687</v>
      </c>
      <c r="P354" s="114" t="s">
        <v>6364</v>
      </c>
      <c r="Q354" s="42" t="s">
        <v>6353</v>
      </c>
      <c r="R354" s="42"/>
      <c r="S354" s="41" t="str" cm="1">
        <f t="array" ref="S354">IFERROR(_xlfn.IFS(
U354="MPR ISSUE","PDH",
U354="BSS Hardware Issue","BSS",
U354="Sites strategiques, MLL, Pylone, etc.","ENVTECH",
U354="AKTIVCO DEFAUT GE &amp; POWER Cabinet","AKTIVCO",
U354="AKTIVCO Coupure ENEO &amp; Baisse de tension","AKTIVCO GRID ONLY",
U354="Coupure ENEO &amp; Baisse de tension","IHS GRID ONLY",
U354="Defaut GE &amp; POWER Cabinet","IHS",
U354="Sharing","Partners",
U354="Sites strategiques &amp; DataCenter","SST &amp; DC",
U354="Exclu","Exclu",
U354="SAT","SAT",
U354="SPARE-ISSUE","SPARE-ISSUE",
U354="Fiber CAmtel","TRANS_FO_CAMTEL",
U354="Fiber AOF","Fiber AOF",
U354="Projet OCM (HUAWEI)","TRAVAUX-HUAWEI",
U354="Projet OCM (NOKIA)","TRAVAUX-NOKIA",
U354="ACCESS-ISSUE","ACCESS-ISSUE",
U354="Projet OCM (ZTE, NOKIA, autres projets)","TRAVAUX OCM",
U354="No root CAuse","No root cause",
U354="ODU HS","PDH",
U354="IP &amp; VLAN","PDH",
U354="Warehouse HUAWEI","SPARE-ISSUE",
U354="SPARE-HS","SPARE-ISSUE",
U354="Power Telco","BSS",U354="no impacts","no impacts"
),"")</f>
        <v>No root cause</v>
      </c>
      <c r="T354" s="41" t="str" cm="1">
        <f t="array" ref="T354">IFERROR(_xlfn.IFS(
U354="MPR ISSUE","TX ISSUE",
U354="BSS Hardware Issue","RAN ISSUE",
U354="Sites strategiques, MLL, Pylone, etc.","ENVTECH",
U354="AKTIVCO DEFAUT GE &amp; POWER Cabinet","POWER ISSUE",
U354="AKTIVCO Coupure ENEO &amp; Baisse de tension","POWER ISSUE",
U354="Coupure ENEO &amp; Baisse de tension","POWER ISSUE",
U354="Defaut GE &amp; POWER Cabinet","POWER ISSUE",
U354="Sharing","POWER ISSUE",
U354="Sites strategiques &amp; DataCenter","POWER ISSUE",
U354="Exclu","Exclu",
U354="SAT","TX ISSUE",
U354="SPARE-ISSUE","SPARE-ISSUE",
U354="Fiber CAmtel","TX ISSUE",
U354="Fiber AOF","TX ISSUE",
U354="Projet OCM (HUAWEI)","TRAVAUX-HUAWEI",
U354="Projet OCM (NOKIA)","TRAVAUX -NOKIA",
U354="ACCESS-ISSUE","ACCESS-ISSUE",
U354="Projet OCM (ZTE, NOKIA, autres projets)","TRAVAUX OCM",
U354="No root CAuse","No root cause",
U354="ODU HS","TX ISSUE",
U354="IP &amp; VLAN","TX ISSUE",
U354="Warehouse HUAWEI","SPARE-ISSUE",
U354="SPARE-HS","SPARE-ISSUE",
U354="Power Telco","RAN ISSUE",U354="no impacts","no impacts"
),"")</f>
        <v>No root cause</v>
      </c>
      <c r="U354" s="68" t="s">
        <v>5691</v>
      </c>
      <c r="V354" s="41" t="str" cm="1">
        <f t="array" ref="V354">IFERROR(_xlfn.IFS(
U354="MPR ISSUE","ACTIVE",
U354="BSS Hardware Issue","ACTIVE",
U354="Sites strategiques, MLL, Pylone, etc.","PASSIVE",
U354="AKTIVCO DEFAUT GE &amp; POWER Cabinet","PASSIVE",
U354="AKTIVCO Coupure ENEO &amp; Baisse de tension","PASSIVE",
U354="Coupure ENEO &amp; Baisse de tension","PASSIVE",
U354="Defaut GE &amp; POWER Cabinet","PASSIVE",
U354="Sharing","PASSIVE",
U354="Sites strategiques &amp; DataCenter","PASSIVE",
U354="Exclu","Exclu",
U354="SAT","ACTIVE",
U354="SPARE-ISSUE","SPARE-ISSUE",
U354="Fiber CAmtel","ACTIVE",
U354="Fiber AOF","ACTIVE",
U354="Projet OCM (HUAWEI)","PLANNED WORKS",
U354="Projet OCM (NOKIA)","PLANNED WORKS",
U354="ACCESS-ISSUE","ACCESS-ISSUE",
U354="Projet OCM (ZTE, NOKIA, autres projets)","PLANNED WORKS",
U354="No root CAuse","No root cause",
U354="ODU HS","ACTIVE",
U354="IP &amp; VLAN","ACTIVE",
U354="Warehouse HUAWEI","SPARE-ISSUE",
U354="SPARE-HS","SPARE-ISSUE",
U354="Power Telco","ACTIVE", U354="no impacts","no impacts"
),"")</f>
        <v>No root cause</v>
      </c>
      <c r="W354" s="113"/>
      <c r="X354" s="113"/>
      <c r="Y354" s="113"/>
      <c r="Z354" s="113"/>
      <c r="AA354" s="113"/>
      <c r="AB354" s="17" t="s">
        <v>6025</v>
      </c>
      <c r="AC354" s="17" t="str">
        <f>_xlfn.XLOOKUP(B354,'INCIDENT-04-27-2026'!E:E,'INCIDENT-04-27-2026'!F:F,"")</f>
        <v/>
      </c>
      <c r="AD354" s="9"/>
      <c r="AE354" s="7" t="s">
        <v>5465</v>
      </c>
      <c r="AF354" s="6" t="str">
        <f>_xlfn.XLOOKUP(B354,'[13]Input_27-04'!$B:$B,'[13]Input_27-04'!$M:$M,"")</f>
        <v/>
      </c>
      <c r="AG354" s="7"/>
      <c r="AH354" s="3"/>
      <c r="AI354" s="18" t="str">
        <f>_xlfn.XLOOKUP(B354,'[3]Cells Huawei 27042026 10h'!$B:$B,'[3]Cells Huawei 27042026 10h'!$T:$T,"")</f>
        <v/>
      </c>
      <c r="AJ354" s="18" t="str">
        <f>_xlfn.XLOOKUP(B354,'[3]Cells Huawei 27042026 15h'!$B:$B,'[3]Cells Huawei 27042026 15h'!$T:$T,"")</f>
        <v/>
      </c>
      <c r="AK354" s="18" t="str">
        <f>_xlfn.XLOOKUP(B354,'[4]cells down 27042026 11h28'!$B:$B,'[4]cells down 27042026 11h28'!$R:$R,"")</f>
        <v/>
      </c>
      <c r="AL354" s="18" t="str">
        <f>_xlfn.XLOOKUP(B354,'[4]cells down 27042026 18h01'!$B:$B,'[4]cells down 27042026 18h01'!$R:$R,"")</f>
        <v/>
      </c>
      <c r="AM354" s="18" t="str">
        <f>_xlfn.XLOOKUP(B354,'[5]cell downs 27042026 11h'!$B:$B,'[5]cell downs 27042026 11h'!$R:$R,"")</f>
        <v/>
      </c>
      <c r="AN354" s="18" t="str">
        <f>_xlfn.XLOOKUP(B354,'[5]cell downs 27042026 17h40'!$B:$B,'[5]cell downs 27042026 17h40'!$R:$R,"")</f>
        <v/>
      </c>
      <c r="AO354" s="18" t="str">
        <f>_xlfn.XLOOKUP(B354,'[6]ALL SITES DOWN'!$D:$D,'[6]ALL SITES DOWN'!$J:$J,"")</f>
        <v/>
      </c>
      <c r="AP354" s="18" t="str">
        <f>_xlfn.XLOOKUP(B354,'[7]ALL SITES DOWN'!$D:$D,'[7]ALL SITES DOWN'!$J:$J,"")</f>
        <v/>
      </c>
      <c r="AQ354" s="9" t="str">
        <f>_xlfn.XLOOKUP(B354,[8]sheet1!$AC:$AC,[8]sheet1!$AF:$AF,"")</f>
        <v>(04/27/2026 ticket):-INC-20260427-00016154…Others Transmission equipement fault</v>
      </c>
      <c r="AR354" s="14"/>
      <c r="AS354" s="14" t="s">
        <v>5465</v>
      </c>
      <c r="AT354" s="14" t="str">
        <f>_xlfn.XLOOKUP(B354,'[9]cell downs 18042026 17h'!$B:$B,'[9]cell downs 18042026 17h'!$B:$B,"")</f>
        <v/>
      </c>
      <c r="AU354" s="14" t="str">
        <f>_xlfn.XLOOKUP(B354,'[10]Cells Huawei 19042026 15h'!$B:$B,'[10]Cells Huawei 19042026 15h'!$B:$B,"")</f>
        <v/>
      </c>
      <c r="AV354" s="9" t="str">
        <f>_xlfn.XLOOKUP(B354,'[11]cells down 19042026 9H40'!$B:$B,'[11]cells down 19042026 9H40'!$B:$B,"")</f>
        <v/>
      </c>
    </row>
    <row r="355" spans="1:48" hidden="1" x14ac:dyDescent="0.3">
      <c r="A355" s="1" t="s">
        <v>464</v>
      </c>
      <c r="B355" s="8" t="s">
        <v>465</v>
      </c>
      <c r="C355" s="3" t="str">
        <f>_xlfn.XLOOKUP(B355,'[1]daily break down'!$D:$D,'[1]daily break down'!$E:$E,"")</f>
        <v>SUD-OUEST</v>
      </c>
      <c r="D355" s="1" t="s">
        <v>11</v>
      </c>
      <c r="E355" s="1" t="s">
        <v>12</v>
      </c>
      <c r="F355" s="3" t="s">
        <v>13</v>
      </c>
      <c r="G355" s="1" t="s">
        <v>466</v>
      </c>
      <c r="H355" s="28" t="str">
        <f>_xlfn.XLOOKUP(B355,[2]CALCULATION!$B:$B,[2]CALCULATION!$H:$H,"")</f>
        <v>NOKIA</v>
      </c>
      <c r="I355" s="26">
        <v>2.6704106063070543</v>
      </c>
      <c r="J355" s="26">
        <v>4.0216139747112853</v>
      </c>
      <c r="K355" s="26">
        <v>1.5258087851315374</v>
      </c>
      <c r="L355" s="26">
        <v>2.2520888443725333</v>
      </c>
      <c r="M355" s="26">
        <v>1.1919361190298861</v>
      </c>
      <c r="N355" s="26">
        <v>0.67732276925974433</v>
      </c>
      <c r="O355" s="26">
        <v>0.59979368381402431</v>
      </c>
      <c r="P355" s="114" t="s">
        <v>6364</v>
      </c>
      <c r="Q355" s="42" t="s">
        <v>6353</v>
      </c>
      <c r="R355" s="42"/>
      <c r="S355" s="41" t="str" cm="1">
        <f t="array" ref="S355">IFERROR(_xlfn.IFS(
U355="MPR ISSUE","PDH",
U355="BSS Hardware Issue","BSS",
U355="Sites strategiques, MLL, Pylone, etc.","ENVTECH",
U355="AKTIVCO DEFAUT GE &amp; POWER Cabinet","AKTIVCO",
U355="AKTIVCO Coupure ENEO &amp; Baisse de tension","AKTIVCO GRID ONLY",
U355="Coupure ENEO &amp; Baisse de tension","IHS GRID ONLY",
U355="Defaut GE &amp; POWER Cabinet","IHS",
U355="Sharing","Partners",
U355="Sites strategiques &amp; DataCenter","SST &amp; DC",
U355="Exclu","Exclu",
U355="SAT","SAT",
U355="SPARE-ISSUE","SPARE-ISSUE",
U355="Fiber CAmtel","TRANS_FO_CAMTEL",
U355="Fiber AOF","Fiber AOF",
U355="Projet OCM (HUAWEI)","TRAVAUX-HUAWEI",
U355="Projet OCM (NOKIA)","TRAVAUX-NOKIA",
U355="ACCESS-ISSUE","ACCESS-ISSUE",
U355="Projet OCM (ZTE, NOKIA, autres projets)","TRAVAUX OCM",
U355="No root CAuse","No root cause",
U355="ODU HS","PDH",
U355="IP &amp; VLAN","PDH",
U355="Warehouse HUAWEI","SPARE-ISSUE",
U355="SPARE-HS","SPARE-ISSUE",
U355="Power Telco","BSS",U355="no impacts","no impacts"
),"")</f>
        <v>No root cause</v>
      </c>
      <c r="T355" s="41" t="str" cm="1">
        <f t="array" ref="T355">IFERROR(_xlfn.IFS(
U355="MPR ISSUE","TX ISSUE",
U355="BSS Hardware Issue","RAN ISSUE",
U355="Sites strategiques, MLL, Pylone, etc.","ENVTECH",
U355="AKTIVCO DEFAUT GE &amp; POWER Cabinet","POWER ISSUE",
U355="AKTIVCO Coupure ENEO &amp; Baisse de tension","POWER ISSUE",
U355="Coupure ENEO &amp; Baisse de tension","POWER ISSUE",
U355="Defaut GE &amp; POWER Cabinet","POWER ISSUE",
U355="Sharing","POWER ISSUE",
U355="Sites strategiques &amp; DataCenter","POWER ISSUE",
U355="Exclu","Exclu",
U355="SAT","TX ISSUE",
U355="SPARE-ISSUE","SPARE-ISSUE",
U355="Fiber CAmtel","TX ISSUE",
U355="Fiber AOF","TX ISSUE",
U355="Projet OCM (HUAWEI)","TRAVAUX-HUAWEI",
U355="Projet OCM (NOKIA)","TRAVAUX -NOKIA",
U355="ACCESS-ISSUE","ACCESS-ISSUE",
U355="Projet OCM (ZTE, NOKIA, autres projets)","TRAVAUX OCM",
U355="No root CAuse","No root cause",
U355="ODU HS","TX ISSUE",
U355="IP &amp; VLAN","TX ISSUE",
U355="Warehouse HUAWEI","SPARE-ISSUE",
U355="SPARE-HS","SPARE-ISSUE",
U355="Power Telco","RAN ISSUE",U355="no impacts","no impacts"
),"")</f>
        <v>No root cause</v>
      </c>
      <c r="U355" s="68" t="s">
        <v>5691</v>
      </c>
      <c r="V355" s="41" t="str" cm="1">
        <f t="array" ref="V355">IFERROR(_xlfn.IFS(
U355="MPR ISSUE","ACTIVE",
U355="BSS Hardware Issue","ACTIVE",
U355="Sites strategiques, MLL, Pylone, etc.","PASSIVE",
U355="AKTIVCO DEFAUT GE &amp; POWER Cabinet","PASSIVE",
U355="AKTIVCO Coupure ENEO &amp; Baisse de tension","PASSIVE",
U355="Coupure ENEO &amp; Baisse de tension","PASSIVE",
U355="Defaut GE &amp; POWER Cabinet","PASSIVE",
U355="Sharing","PASSIVE",
U355="Sites strategiques &amp; DataCenter","PASSIVE",
U355="Exclu","Exclu",
U355="SAT","ACTIVE",
U355="SPARE-ISSUE","SPARE-ISSUE",
U355="Fiber CAmtel","ACTIVE",
U355="Fiber AOF","ACTIVE",
U355="Projet OCM (HUAWEI)","PLANNED WORKS",
U355="Projet OCM (NOKIA)","PLANNED WORKS",
U355="ACCESS-ISSUE","ACCESS-ISSUE",
U355="Projet OCM (ZTE, NOKIA, autres projets)","PLANNED WORKS",
U355="No root CAuse","No root cause",
U355="ODU HS","ACTIVE",
U355="IP &amp; VLAN","ACTIVE",
U355="Warehouse HUAWEI","SPARE-ISSUE",
U355="SPARE-HS","SPARE-ISSUE",
U355="Power Telco","ACTIVE", U355="no impacts","no impacts"
),"")</f>
        <v>No root cause</v>
      </c>
      <c r="W355" s="113"/>
      <c r="X355" s="113"/>
      <c r="Y355" s="113"/>
      <c r="Z355" s="113"/>
      <c r="AA355" s="113"/>
      <c r="AB355" s="17" t="s">
        <v>6294</v>
      </c>
      <c r="AC355" s="17" t="str">
        <f>_xlfn.XLOOKUP(B355,'INCIDENT-04-27-2026'!E:E,'INCIDENT-04-27-2026'!F:F,"")</f>
        <v/>
      </c>
      <c r="AD355" s="9"/>
      <c r="AE355" s="7" t="s">
        <v>5465</v>
      </c>
      <c r="AF355" s="6" t="str">
        <f>_xlfn.XLOOKUP(B355,'[13]Input_27-04'!$B:$B,'[13]Input_27-04'!$M:$M,"")</f>
        <v/>
      </c>
      <c r="AG355" s="7"/>
      <c r="AH355" s="3"/>
      <c r="AI355" s="18" t="str">
        <f>_xlfn.XLOOKUP(B355,'[3]Cells Huawei 27042026 10h'!$B:$B,'[3]Cells Huawei 27042026 10h'!$T:$T,"")</f>
        <v/>
      </c>
      <c r="AJ355" s="18" t="str">
        <f>_xlfn.XLOOKUP(B355,'[3]Cells Huawei 27042026 15h'!$B:$B,'[3]Cells Huawei 27042026 15h'!$T:$T,"")</f>
        <v/>
      </c>
      <c r="AK355" s="18" t="str">
        <f>_xlfn.XLOOKUP(B355,'[4]cells down 27042026 11h28'!$B:$B,'[4]cells down 27042026 11h28'!$R:$R,"")</f>
        <v/>
      </c>
      <c r="AL355" s="18" t="str">
        <f>_xlfn.XLOOKUP(B355,'[4]cells down 27042026 18h01'!$B:$B,'[4]cells down 27042026 18h01'!$R:$R,"")</f>
        <v/>
      </c>
      <c r="AM355" s="18" t="str">
        <f>_xlfn.XLOOKUP(B355,'[5]cell downs 27042026 11h'!$B:$B,'[5]cell downs 27042026 11h'!$R:$R,"")</f>
        <v/>
      </c>
      <c r="AN355" s="18" t="str">
        <f>_xlfn.XLOOKUP(B355,'[5]cell downs 27042026 17h40'!$B:$B,'[5]cell downs 27042026 17h40'!$R:$R,"")</f>
        <v/>
      </c>
      <c r="AO355" s="18" t="str">
        <f>_xlfn.XLOOKUP(B355,'[6]ALL SITES DOWN'!$D:$D,'[6]ALL SITES DOWN'!$J:$J,"")</f>
        <v/>
      </c>
      <c r="AP355" s="18" t="str">
        <f>_xlfn.XLOOKUP(B355,'[7]ALL SITES DOWN'!$D:$D,'[7]ALL SITES DOWN'!$J:$J,"")</f>
        <v>(04/27/2026 ocm ran 11h):-power status check ongoing</v>
      </c>
      <c r="AQ355" s="9" t="str">
        <f>_xlfn.XLOOKUP(B355,[8]sheet1!$AC:$AC,[8]sheet1!$AF:$AF,"")</f>
        <v>(04/27/2026 ticket):-INC-20260427-00009782…Others Transmission equipement fault</v>
      </c>
      <c r="AR355" s="14"/>
      <c r="AS355" s="14" t="s">
        <v>5465</v>
      </c>
      <c r="AT355" s="14" t="str">
        <f>_xlfn.XLOOKUP(B355,'[9]cell downs 18042026 17h'!$B:$B,'[9]cell downs 18042026 17h'!$B:$B,"")</f>
        <v/>
      </c>
      <c r="AU355" s="14" t="str">
        <f>_xlfn.XLOOKUP(B355,'[10]Cells Huawei 19042026 15h'!$B:$B,'[10]Cells Huawei 19042026 15h'!$B:$B,"")</f>
        <v/>
      </c>
      <c r="AV355" s="9" t="str">
        <f>_xlfn.XLOOKUP(B355,'[11]cells down 19042026 9H40'!$B:$B,'[11]cells down 19042026 9H40'!$B:$B,"")</f>
        <v/>
      </c>
    </row>
    <row r="356" spans="1:48" hidden="1" x14ac:dyDescent="0.3">
      <c r="A356" s="1" t="s">
        <v>3142</v>
      </c>
      <c r="B356" s="8" t="s">
        <v>3143</v>
      </c>
      <c r="C356" s="3" t="str">
        <f>_xlfn.XLOOKUP(B356,'[1]daily break down'!$D:$D,'[1]daily break down'!$E:$E,"")</f>
        <v>Maroua</v>
      </c>
      <c r="D356" s="1" t="s">
        <v>11</v>
      </c>
      <c r="E356" s="1" t="s">
        <v>12</v>
      </c>
      <c r="F356" s="3" t="s">
        <v>55</v>
      </c>
      <c r="G356" s="1" t="s">
        <v>84</v>
      </c>
      <c r="H356" s="27" t="str">
        <f>_xlfn.XLOOKUP(B356,[2]CALCULATION!$B:$B,[2]CALCULATION!$H:$H,"")</f>
        <v>Huawei</v>
      </c>
      <c r="I356" s="26">
        <v>0</v>
      </c>
      <c r="J356" s="26">
        <v>0.82692340618606119</v>
      </c>
      <c r="K356" s="26">
        <v>2.6332601381719187</v>
      </c>
      <c r="L356" s="26">
        <v>0.66943966464345539</v>
      </c>
      <c r="M356" s="26">
        <v>0</v>
      </c>
      <c r="N356" s="26">
        <v>0</v>
      </c>
      <c r="O356" s="26">
        <v>0.59551326501784929</v>
      </c>
      <c r="P356" s="114" t="s">
        <v>6364</v>
      </c>
      <c r="Q356" s="42" t="s">
        <v>5538</v>
      </c>
      <c r="R356" s="42"/>
      <c r="S356" s="41" t="str" cm="1">
        <f t="array" ref="S356">IFERROR(_xlfn.IFS(
U356="MPR ISSUE","PDH",
U356="BSS Hardware Issue","BSS",
U356="Sites strategiques, MLL, Pylone, etc.","ENVTECH",
U356="AKTIVCO DEFAUT GE &amp; POWER Cabinet","AKTIVCO",
U356="AKTIVCO Coupure ENEO &amp; Baisse de tension","AKTIVCO GRID ONLY",
U356="Coupure ENEO &amp; Baisse de tension","IHS GRID ONLY",
U356="Defaut GE &amp; POWER Cabinet","IHS",
U356="Sharing","Partners",
U356="Sites strategiques &amp; DataCenter","SST &amp; DC",
U356="Exclu","Exclu",
U356="SAT","SAT",
U356="SPARE-ISSUE","SPARE-ISSUE",
U356="Fiber CAmtel","TRANS_FO_CAMTEL",
U356="Fiber AOF","Fiber AOF",
U356="Projet OCM (HUAWEI)","TRAVAUX-HUAWEI",
U356="Projet OCM (NOKIA)","TRAVAUX-NOKIA",
U356="ACCESS-ISSUE","ACCESS-ISSUE",
U356="Projet OCM (ZTE, NOKIA, autres projets)","TRAVAUX OCM",
U356="No root CAuse","No root cause",
U356="ODU HS","PDH",
U356="IP &amp; VLAN","PDH",
U356="Warehouse HUAWEI","SPARE-ISSUE",
U356="SPARE-HS","SPARE-ISSUE",
U356="Power Telco","BSS",U356="no impacts","no impacts"
),"")</f>
        <v>No root cause</v>
      </c>
      <c r="T356" s="41" t="str" cm="1">
        <f t="array" ref="T356">IFERROR(_xlfn.IFS(
U356="MPR ISSUE","TX ISSUE",
U356="BSS Hardware Issue","RAN ISSUE",
U356="Sites strategiques, MLL, Pylone, etc.","ENVTECH",
U356="AKTIVCO DEFAUT GE &amp; POWER Cabinet","POWER ISSUE",
U356="AKTIVCO Coupure ENEO &amp; Baisse de tension","POWER ISSUE",
U356="Coupure ENEO &amp; Baisse de tension","POWER ISSUE",
U356="Defaut GE &amp; POWER Cabinet","POWER ISSUE",
U356="Sharing","POWER ISSUE",
U356="Sites strategiques &amp; DataCenter","POWER ISSUE",
U356="Exclu","Exclu",
U356="SAT","TX ISSUE",
U356="SPARE-ISSUE","SPARE-ISSUE",
U356="Fiber CAmtel","TX ISSUE",
U356="Fiber AOF","TX ISSUE",
U356="Projet OCM (HUAWEI)","TRAVAUX-HUAWEI",
U356="Projet OCM (NOKIA)","TRAVAUX -NOKIA",
U356="ACCESS-ISSUE","ACCESS-ISSUE",
U356="Projet OCM (ZTE, NOKIA, autres projets)","TRAVAUX OCM",
U356="No root CAuse","No root cause",
U356="ODU HS","TX ISSUE",
U356="IP &amp; VLAN","TX ISSUE",
U356="Warehouse HUAWEI","SPARE-ISSUE",
U356="SPARE-HS","SPARE-ISSUE",
U356="Power Telco","RAN ISSUE",U356="no impacts","no impacts"
),"")</f>
        <v>No root cause</v>
      </c>
      <c r="U356" s="68" t="s">
        <v>5691</v>
      </c>
      <c r="V356" s="41" t="str" cm="1">
        <f t="array" ref="V356">IFERROR(_xlfn.IFS(
U356="MPR ISSUE","ACTIVE",
U356="BSS Hardware Issue","ACTIVE",
U356="Sites strategiques, MLL, Pylone, etc.","PASSIVE",
U356="AKTIVCO DEFAUT GE &amp; POWER Cabinet","PASSIVE",
U356="AKTIVCO Coupure ENEO &amp; Baisse de tension","PASSIVE",
U356="Coupure ENEO &amp; Baisse de tension","PASSIVE",
U356="Defaut GE &amp; POWER Cabinet","PASSIVE",
U356="Sharing","PASSIVE",
U356="Sites strategiques &amp; DataCenter","PASSIVE",
U356="Exclu","Exclu",
U356="SAT","ACTIVE",
U356="SPARE-ISSUE","SPARE-ISSUE",
U356="Fiber CAmtel","ACTIVE",
U356="Fiber AOF","ACTIVE",
U356="Projet OCM (HUAWEI)","PLANNED WORKS",
U356="Projet OCM (NOKIA)","PLANNED WORKS",
U356="ACCESS-ISSUE","ACCESS-ISSUE",
U356="Projet OCM (ZTE, NOKIA, autres projets)","PLANNED WORKS",
U356="No root CAuse","No root cause",
U356="ODU HS","ACTIVE",
U356="IP &amp; VLAN","ACTIVE",
U356="Warehouse HUAWEI","SPARE-ISSUE",
U356="SPARE-HS","SPARE-ISSUE",
U356="Power Telco","ACTIVE", U356="no impacts","no impacts"
),"")</f>
        <v>No root cause</v>
      </c>
      <c r="W356" s="113"/>
      <c r="X356" s="113"/>
      <c r="Y356" s="113"/>
      <c r="Z356" s="113"/>
      <c r="AA356" s="113"/>
      <c r="AB356" s="17" t="s">
        <v>5465</v>
      </c>
      <c r="AC356" s="17" t="str">
        <f>_xlfn.XLOOKUP(B356,'INCIDENT-04-27-2026'!E:E,'INCIDENT-04-27-2026'!F:F,"")</f>
        <v/>
      </c>
      <c r="AD356" s="9"/>
      <c r="AE356" s="7" t="s">
        <v>5465</v>
      </c>
      <c r="AF356" s="6" t="str">
        <f>_xlfn.XLOOKUP(B356,'[13]Input_27-04'!$B:$B,'[13]Input_27-04'!$M:$M,"")</f>
        <v/>
      </c>
      <c r="AG356" s="7"/>
      <c r="AH356" s="3"/>
      <c r="AI356" s="18" t="str">
        <f>_xlfn.XLOOKUP(B356,'[3]Cells Huawei 27042026 10h'!$B:$B,'[3]Cells Huawei 27042026 10h'!$T:$T,"")</f>
        <v/>
      </c>
      <c r="AJ356" s="18" t="str">
        <f>_xlfn.XLOOKUP(B356,'[3]Cells Huawei 27042026 15h'!$B:$B,'[3]Cells Huawei 27042026 15h'!$T:$T,"")</f>
        <v/>
      </c>
      <c r="AK356" s="18" t="str">
        <f>_xlfn.XLOOKUP(B356,'[4]cells down 27042026 11h28'!$B:$B,'[4]cells down 27042026 11h28'!$R:$R,"")</f>
        <v/>
      </c>
      <c r="AL356" s="18" t="str">
        <f>_xlfn.XLOOKUP(B356,'[4]cells down 27042026 18h01'!$B:$B,'[4]cells down 27042026 18h01'!$R:$R,"")</f>
        <v/>
      </c>
      <c r="AM356" s="18" t="str">
        <f>_xlfn.XLOOKUP(B356,'[5]cell downs 27042026 11h'!$B:$B,'[5]cell downs 27042026 11h'!$R:$R,"")</f>
        <v/>
      </c>
      <c r="AN356" s="18" t="str">
        <f>_xlfn.XLOOKUP(B356,'[5]cell downs 27042026 17h40'!$B:$B,'[5]cell downs 27042026 17h40'!$R:$R,"")</f>
        <v/>
      </c>
      <c r="AO356" s="18" t="str">
        <f>_xlfn.XLOOKUP(B356,'[6]ALL SITES DOWN'!$D:$D,'[6]ALL SITES DOWN'!$J:$J,"")</f>
        <v/>
      </c>
      <c r="AP356" s="18" t="str">
        <f>_xlfn.XLOOKUP(B356,'[7]ALL SITES DOWN'!$D:$D,'[7]ALL SITES DOWN'!$J:$J,"")</f>
        <v/>
      </c>
      <c r="AQ356" s="9" t="str">
        <f>_xlfn.XLOOKUP(B356,[8]sheet1!$AC:$AC,[8]sheet1!$AF:$AF,"")</f>
        <v/>
      </c>
      <c r="AR356" s="14"/>
      <c r="AS356" s="14" t="s">
        <v>5465</v>
      </c>
      <c r="AT356" s="14" t="str">
        <f>_xlfn.XLOOKUP(B356,'[9]cell downs 18042026 17h'!$B:$B,'[9]cell downs 18042026 17h'!$B:$B,"")</f>
        <v/>
      </c>
      <c r="AU356" s="14" t="str">
        <f>_xlfn.XLOOKUP(B356,'[10]Cells Huawei 19042026 15h'!$B:$B,'[10]Cells Huawei 19042026 15h'!$B:$B,"")</f>
        <v/>
      </c>
      <c r="AV356" s="9" t="str">
        <f>_xlfn.XLOOKUP(B356,'[11]cells down 19042026 9H40'!$B:$B,'[11]cells down 19042026 9H40'!$B:$B,"")</f>
        <v/>
      </c>
    </row>
    <row r="357" spans="1:48" hidden="1" x14ac:dyDescent="0.3">
      <c r="A357" s="1" t="s">
        <v>1916</v>
      </c>
      <c r="B357" s="8" t="s">
        <v>1917</v>
      </c>
      <c r="C357" s="3" t="str">
        <f>_xlfn.XLOOKUP(B357,'[1]daily break down'!$D:$D,'[1]daily break down'!$E:$E,"")</f>
        <v>Douala</v>
      </c>
      <c r="D357" s="1" t="s">
        <v>11</v>
      </c>
      <c r="E357" s="1" t="s">
        <v>12</v>
      </c>
      <c r="F357" s="3" t="s">
        <v>31</v>
      </c>
      <c r="G357" s="1" t="s">
        <v>32</v>
      </c>
      <c r="H357" s="29" t="str">
        <f>_xlfn.XLOOKUP(B357,[2]CALCULATION!$B:$B,[2]CALCULATION!$H:$H,"")</f>
        <v>ZTE</v>
      </c>
      <c r="I357" s="26">
        <v>1.1911157054272865</v>
      </c>
      <c r="J357" s="26">
        <v>0</v>
      </c>
      <c r="K357" s="26">
        <v>0</v>
      </c>
      <c r="L357" s="26">
        <v>0</v>
      </c>
      <c r="M357" s="26">
        <v>0.60519771254419275</v>
      </c>
      <c r="N357" s="26">
        <v>46.252957055985036</v>
      </c>
      <c r="O357" s="26">
        <v>0.59346223101134898</v>
      </c>
      <c r="P357" s="114" t="s">
        <v>6364</v>
      </c>
      <c r="Q357" s="42" t="s">
        <v>5538</v>
      </c>
      <c r="R357" s="42"/>
      <c r="S357" s="41" t="str" cm="1">
        <f t="array" ref="S357">IFERROR(_xlfn.IFS(
U357="MPR ISSUE","PDH",
U357="BSS Hardware Issue","BSS",
U357="Sites strategiques, MLL, Pylone, etc.","ENVTECH",
U357="AKTIVCO DEFAUT GE &amp; POWER Cabinet","AKTIVCO",
U357="AKTIVCO Coupure ENEO &amp; Baisse de tension","AKTIVCO GRID ONLY",
U357="Coupure ENEO &amp; Baisse de tension","IHS GRID ONLY",
U357="Defaut GE &amp; POWER Cabinet","IHS",
U357="Sharing","Partners",
U357="Sites strategiques &amp; DataCenter","SST &amp; DC",
U357="Exclu","Exclu",
U357="SAT","SAT",
U357="SPARE-ISSUE","SPARE-ISSUE",
U357="Fiber CAmtel","TRANS_FO_CAMTEL",
U357="Fiber AOF","Fiber AOF",
U357="Projet OCM (HUAWEI)","TRAVAUX-HUAWEI",
U357="Projet OCM (NOKIA)","TRAVAUX-NOKIA",
U357="ACCESS-ISSUE","ACCESS-ISSUE",
U357="Projet OCM (ZTE, NOKIA, autres projets)","TRAVAUX OCM",
U357="No root CAuse","No root cause",
U357="ODU HS","PDH",
U357="IP &amp; VLAN","PDH",
U357="Warehouse HUAWEI","SPARE-ISSUE",
U357="SPARE-HS","SPARE-ISSUE",
U357="Power Telco","BSS",U357="no impacts","no impacts"
),"")</f>
        <v>No root cause</v>
      </c>
      <c r="T357" s="41" t="str" cm="1">
        <f t="array" ref="T357">IFERROR(_xlfn.IFS(
U357="MPR ISSUE","TX ISSUE",
U357="BSS Hardware Issue","RAN ISSUE",
U357="Sites strategiques, MLL, Pylone, etc.","ENVTECH",
U357="AKTIVCO DEFAUT GE &amp; POWER Cabinet","POWER ISSUE",
U357="AKTIVCO Coupure ENEO &amp; Baisse de tension","POWER ISSUE",
U357="Coupure ENEO &amp; Baisse de tension","POWER ISSUE",
U357="Defaut GE &amp; POWER Cabinet","POWER ISSUE",
U357="Sharing","POWER ISSUE",
U357="Sites strategiques &amp; DataCenter","POWER ISSUE",
U357="Exclu","Exclu",
U357="SAT","TX ISSUE",
U357="SPARE-ISSUE","SPARE-ISSUE",
U357="Fiber CAmtel","TX ISSUE",
U357="Fiber AOF","TX ISSUE",
U357="Projet OCM (HUAWEI)","TRAVAUX-HUAWEI",
U357="Projet OCM (NOKIA)","TRAVAUX -NOKIA",
U357="ACCESS-ISSUE","ACCESS-ISSUE",
U357="Projet OCM (ZTE, NOKIA, autres projets)","TRAVAUX OCM",
U357="No root CAuse","No root cause",
U357="ODU HS","TX ISSUE",
U357="IP &amp; VLAN","TX ISSUE",
U357="Warehouse HUAWEI","SPARE-ISSUE",
U357="SPARE-HS","SPARE-ISSUE",
U357="Power Telco","RAN ISSUE",U357="no impacts","no impacts"
),"")</f>
        <v>No root cause</v>
      </c>
      <c r="U357" s="68" t="s">
        <v>5691</v>
      </c>
      <c r="V357" s="41" t="str" cm="1">
        <f t="array" ref="V357">IFERROR(_xlfn.IFS(
U357="MPR ISSUE","ACTIVE",
U357="BSS Hardware Issue","ACTIVE",
U357="Sites strategiques, MLL, Pylone, etc.","PASSIVE",
U357="AKTIVCO DEFAUT GE &amp; POWER Cabinet","PASSIVE",
U357="AKTIVCO Coupure ENEO &amp; Baisse de tension","PASSIVE",
U357="Coupure ENEO &amp; Baisse de tension","PASSIVE",
U357="Defaut GE &amp; POWER Cabinet","PASSIVE",
U357="Sharing","PASSIVE",
U357="Sites strategiques &amp; DataCenter","PASSIVE",
U357="Exclu","Exclu",
U357="SAT","ACTIVE",
U357="SPARE-ISSUE","SPARE-ISSUE",
U357="Fiber CAmtel","ACTIVE",
U357="Fiber AOF","ACTIVE",
U357="Projet OCM (HUAWEI)","PLANNED WORKS",
U357="Projet OCM (NOKIA)","PLANNED WORKS",
U357="ACCESS-ISSUE","ACCESS-ISSUE",
U357="Projet OCM (ZTE, NOKIA, autres projets)","PLANNED WORKS",
U357="No root CAuse","No root cause",
U357="ODU HS","ACTIVE",
U357="IP &amp; VLAN","ACTIVE",
U357="Warehouse HUAWEI","SPARE-ISSUE",
U357="SPARE-HS","SPARE-ISSUE",
U357="Power Telco","ACTIVE", U357="no impacts","no impacts"
),"")</f>
        <v>No root cause</v>
      </c>
      <c r="W357" s="113"/>
      <c r="X357" s="113"/>
      <c r="Y357" s="113"/>
      <c r="Z357" s="113"/>
      <c r="AA357" s="113"/>
      <c r="AB357" s="17" t="s">
        <v>5465</v>
      </c>
      <c r="AC357" s="17" t="str">
        <f>_xlfn.XLOOKUP(B357,'INCIDENT-04-27-2026'!E:E,'INCIDENT-04-27-2026'!F:F,"")</f>
        <v/>
      </c>
      <c r="AD357" s="9"/>
      <c r="AE357" s="7" t="s">
        <v>5465</v>
      </c>
      <c r="AF357" s="6" t="str">
        <f>_xlfn.XLOOKUP(B357,'[13]Input_27-04'!$B:$B,'[13]Input_27-04'!$M:$M,"")</f>
        <v/>
      </c>
      <c r="AG357" s="7"/>
      <c r="AH357" s="3"/>
      <c r="AI357" s="18" t="str">
        <f>_xlfn.XLOOKUP(B357,'[3]Cells Huawei 27042026 10h'!$B:$B,'[3]Cells Huawei 27042026 10h'!$T:$T,"")</f>
        <v/>
      </c>
      <c r="AJ357" s="18" t="str">
        <f>_xlfn.XLOOKUP(B357,'[3]Cells Huawei 27042026 15h'!$B:$B,'[3]Cells Huawei 27042026 15h'!$T:$T,"")</f>
        <v/>
      </c>
      <c r="AK357" s="18" t="str">
        <f>_xlfn.XLOOKUP(B357,'[4]cells down 27042026 11h28'!$B:$B,'[4]cells down 27042026 11h28'!$R:$R,"")</f>
        <v/>
      </c>
      <c r="AL357" s="18" t="str">
        <f>_xlfn.XLOOKUP(B357,'[4]cells down 27042026 18h01'!$B:$B,'[4]cells down 27042026 18h01'!$R:$R,"")</f>
        <v/>
      </c>
      <c r="AM357" s="18" t="str">
        <f>_xlfn.XLOOKUP(B357,'[5]cell downs 27042026 11h'!$B:$B,'[5]cell downs 27042026 11h'!$R:$R,"")</f>
        <v/>
      </c>
      <c r="AN357" s="18" t="str">
        <f>_xlfn.XLOOKUP(B357,'[5]cell downs 27042026 17h40'!$B:$B,'[5]cell downs 27042026 17h40'!$R:$R,"")</f>
        <v/>
      </c>
      <c r="AO357" s="18" t="str">
        <f>_xlfn.XLOOKUP(B357,'[6]ALL SITES DOWN'!$D:$D,'[6]ALL SITES DOWN'!$J:$J,"")</f>
        <v/>
      </c>
      <c r="AP357" s="18" t="str">
        <f>_xlfn.XLOOKUP(B357,'[7]ALL SITES DOWN'!$D:$D,'[7]ALL SITES DOWN'!$J:$J,"")</f>
        <v/>
      </c>
      <c r="AQ357" s="9" t="str">
        <f>_xlfn.XLOOKUP(B357,[8]sheet1!$AC:$AC,[8]sheet1!$AF:$AF,"")</f>
        <v/>
      </c>
      <c r="AR357" s="14"/>
      <c r="AS357" s="14" t="s">
        <v>5465</v>
      </c>
      <c r="AT357" s="14" t="str">
        <f>_xlfn.XLOOKUP(B357,'[9]cell downs 18042026 17h'!$B:$B,'[9]cell downs 18042026 17h'!$B:$B,"")</f>
        <v/>
      </c>
      <c r="AU357" s="14" t="str">
        <f>_xlfn.XLOOKUP(B357,'[10]Cells Huawei 19042026 15h'!$B:$B,'[10]Cells Huawei 19042026 15h'!$B:$B,"")</f>
        <v/>
      </c>
      <c r="AV357" s="9" t="str">
        <f>_xlfn.XLOOKUP(B357,'[11]cells down 19042026 9H40'!$B:$B,'[11]cells down 19042026 9H40'!$B:$B,"")</f>
        <v/>
      </c>
    </row>
    <row r="358" spans="1:48" hidden="1" x14ac:dyDescent="0.3">
      <c r="A358" s="1" t="s">
        <v>894</v>
      </c>
      <c r="B358" s="8" t="s">
        <v>895</v>
      </c>
      <c r="C358" s="3" t="str">
        <f>_xlfn.XLOOKUP(B358,'[1]daily break down'!$D:$D,'[1]daily break down'!$E:$E,"")</f>
        <v>EXTREME-NORD</v>
      </c>
      <c r="D358" s="1" t="s">
        <v>11</v>
      </c>
      <c r="E358" s="1" t="s">
        <v>12</v>
      </c>
      <c r="F358" s="3" t="s">
        <v>55</v>
      </c>
      <c r="G358" s="1" t="s">
        <v>894</v>
      </c>
      <c r="H358" s="28" t="str">
        <f>_xlfn.XLOOKUP(B358,[2]CALCULATION!$B:$B,[2]CALCULATION!$H:$H,"")</f>
        <v>NOKIA</v>
      </c>
      <c r="I358" s="26">
        <v>1.4112540770989035</v>
      </c>
      <c r="J358" s="26">
        <v>0.61288463129899295</v>
      </c>
      <c r="K358" s="26">
        <v>1.2604853554230395</v>
      </c>
      <c r="L358" s="26">
        <v>0.62217670710235617</v>
      </c>
      <c r="M358" s="26">
        <v>1.0029021239438065</v>
      </c>
      <c r="N358" s="26">
        <v>0.56171579160638396</v>
      </c>
      <c r="O358" s="26">
        <v>0.55720351679208324</v>
      </c>
      <c r="P358" s="114" t="s">
        <v>6364</v>
      </c>
      <c r="Q358" s="42" t="s">
        <v>6353</v>
      </c>
      <c r="R358" s="42"/>
      <c r="S358" s="41" t="str" cm="1">
        <f t="array" ref="S358">IFERROR(_xlfn.IFS(
U358="MPR ISSUE","PDH",
U358="BSS Hardware Issue","BSS",
U358="Sites strategiques, MLL, Pylone, etc.","ENVTECH",
U358="AKTIVCO DEFAUT GE &amp; POWER Cabinet","AKTIVCO",
U358="AKTIVCO Coupure ENEO &amp; Baisse de tension","AKTIVCO GRID ONLY",
U358="Coupure ENEO &amp; Baisse de tension","IHS GRID ONLY",
U358="Defaut GE &amp; POWER Cabinet","IHS",
U358="Sharing","Partners",
U358="Sites strategiques &amp; DataCenter","SST &amp; DC",
U358="Exclu","Exclu",
U358="SAT","SAT",
U358="SPARE-ISSUE","SPARE-ISSUE",
U358="Fiber CAmtel","TRANS_FO_CAMTEL",
U358="Fiber AOF","Fiber AOF",
U358="Projet OCM (HUAWEI)","TRAVAUX-HUAWEI",
U358="Projet OCM (NOKIA)","TRAVAUX-NOKIA",
U358="ACCESS-ISSUE","ACCESS-ISSUE",
U358="Projet OCM (ZTE, NOKIA, autres projets)","TRAVAUX OCM",
U358="No root CAuse","No root cause",
U358="ODU HS","PDH",
U358="IP &amp; VLAN","PDH",
U358="Warehouse HUAWEI","SPARE-ISSUE",
U358="SPARE-HS","SPARE-ISSUE",
U358="Power Telco","BSS",U358="no impacts","no impacts"
),"")</f>
        <v>No root cause</v>
      </c>
      <c r="T358" s="41" t="str" cm="1">
        <f t="array" ref="T358">IFERROR(_xlfn.IFS(
U358="MPR ISSUE","TX ISSUE",
U358="BSS Hardware Issue","RAN ISSUE",
U358="Sites strategiques, MLL, Pylone, etc.","ENVTECH",
U358="AKTIVCO DEFAUT GE &amp; POWER Cabinet","POWER ISSUE",
U358="AKTIVCO Coupure ENEO &amp; Baisse de tension","POWER ISSUE",
U358="Coupure ENEO &amp; Baisse de tension","POWER ISSUE",
U358="Defaut GE &amp; POWER Cabinet","POWER ISSUE",
U358="Sharing","POWER ISSUE",
U358="Sites strategiques &amp; DataCenter","POWER ISSUE",
U358="Exclu","Exclu",
U358="SAT","TX ISSUE",
U358="SPARE-ISSUE","SPARE-ISSUE",
U358="Fiber CAmtel","TX ISSUE",
U358="Fiber AOF","TX ISSUE",
U358="Projet OCM (HUAWEI)","TRAVAUX-HUAWEI",
U358="Projet OCM (NOKIA)","TRAVAUX -NOKIA",
U358="ACCESS-ISSUE","ACCESS-ISSUE",
U358="Projet OCM (ZTE, NOKIA, autres projets)","TRAVAUX OCM",
U358="No root CAuse","No root cause",
U358="ODU HS","TX ISSUE",
U358="IP &amp; VLAN","TX ISSUE",
U358="Warehouse HUAWEI","SPARE-ISSUE",
U358="SPARE-HS","SPARE-ISSUE",
U358="Power Telco","RAN ISSUE",U358="no impacts","no impacts"
),"")</f>
        <v>No root cause</v>
      </c>
      <c r="U358" s="68" t="s">
        <v>5691</v>
      </c>
      <c r="V358" s="41" t="str" cm="1">
        <f t="array" ref="V358">IFERROR(_xlfn.IFS(
U358="MPR ISSUE","ACTIVE",
U358="BSS Hardware Issue","ACTIVE",
U358="Sites strategiques, MLL, Pylone, etc.","PASSIVE",
U358="AKTIVCO DEFAUT GE &amp; POWER Cabinet","PASSIVE",
U358="AKTIVCO Coupure ENEO &amp; Baisse de tension","PASSIVE",
U358="Coupure ENEO &amp; Baisse de tension","PASSIVE",
U358="Defaut GE &amp; POWER Cabinet","PASSIVE",
U358="Sharing","PASSIVE",
U358="Sites strategiques &amp; DataCenter","PASSIVE",
U358="Exclu","Exclu",
U358="SAT","ACTIVE",
U358="SPARE-ISSUE","SPARE-ISSUE",
U358="Fiber CAmtel","ACTIVE",
U358="Fiber AOF","ACTIVE",
U358="Projet OCM (HUAWEI)","PLANNED WORKS",
U358="Projet OCM (NOKIA)","PLANNED WORKS",
U358="ACCESS-ISSUE","ACCESS-ISSUE",
U358="Projet OCM (ZTE, NOKIA, autres projets)","PLANNED WORKS",
U358="No root CAuse","No root cause",
U358="ODU HS","ACTIVE",
U358="IP &amp; VLAN","ACTIVE",
U358="Warehouse HUAWEI","SPARE-ISSUE",
U358="SPARE-HS","SPARE-ISSUE",
U358="Power Telco","ACTIVE", U358="no impacts","no impacts"
),"")</f>
        <v>No root cause</v>
      </c>
      <c r="W358" s="113"/>
      <c r="X358" s="113"/>
      <c r="Y358" s="113"/>
      <c r="Z358" s="113"/>
      <c r="AA358" s="113"/>
      <c r="AB358" s="17" t="s">
        <v>6017</v>
      </c>
      <c r="AC358" s="17" t="str">
        <f>_xlfn.XLOOKUP(B358,'INCIDENT-04-27-2026'!E:E,'INCIDENT-04-27-2026'!F:F,"")</f>
        <v/>
      </c>
      <c r="AD358" s="9"/>
      <c r="AE358" s="7" t="s">
        <v>5465</v>
      </c>
      <c r="AF358" s="6" t="str">
        <f>_xlfn.XLOOKUP(B358,'[13]Input_27-04'!$B:$B,'[13]Input_27-04'!$M:$M,"")</f>
        <v/>
      </c>
      <c r="AG358" s="7"/>
      <c r="AH358" s="3"/>
      <c r="AI358" s="18" t="str">
        <f>_xlfn.XLOOKUP(B358,'[3]Cells Huawei 27042026 10h'!$B:$B,'[3]Cells Huawei 27042026 10h'!$T:$T,"")</f>
        <v/>
      </c>
      <c r="AJ358" s="18" t="str">
        <f>_xlfn.XLOOKUP(B358,'[3]Cells Huawei 27042026 15h'!$B:$B,'[3]Cells Huawei 27042026 15h'!$T:$T,"")</f>
        <v/>
      </c>
      <c r="AK358" s="18" t="str">
        <f>_xlfn.XLOOKUP(B358,'[4]cells down 27042026 11h28'!$B:$B,'[4]cells down 27042026 11h28'!$R:$R,"")</f>
        <v/>
      </c>
      <c r="AL358" s="18" t="str">
        <f>_xlfn.XLOOKUP(B358,'[4]cells down 27042026 18h01'!$B:$B,'[4]cells down 27042026 18h01'!$R:$R,"")</f>
        <v/>
      </c>
      <c r="AM358" s="18" t="str">
        <f>_xlfn.XLOOKUP(B358,'[5]cell downs 27042026 11h'!$B:$B,'[5]cell downs 27042026 11h'!$R:$R,"")</f>
        <v/>
      </c>
      <c r="AN358" s="18" t="str">
        <f>_xlfn.XLOOKUP(B358,'[5]cell downs 27042026 17h40'!$B:$B,'[5]cell downs 27042026 17h40'!$R:$R,"")</f>
        <v/>
      </c>
      <c r="AO358" s="18" t="str">
        <f>_xlfn.XLOOKUP(B358,'[6]ALL SITES DOWN'!$D:$D,'[6]ALL SITES DOWN'!$J:$J,"")</f>
        <v/>
      </c>
      <c r="AP358" s="18" t="str">
        <f>_xlfn.XLOOKUP(B358,'[7]ALL SITES DOWN'!$D:$D,'[7]ALL SITES DOWN'!$J:$J,"")</f>
        <v/>
      </c>
      <c r="AQ358" s="9" t="str">
        <f>_xlfn.XLOOKUP(B358,[8]sheet1!$AC:$AC,[8]sheet1!$AF:$AF,"")</f>
        <v>(04/27/2026 ticket):-INC-20260427-00014943</v>
      </c>
      <c r="AR358" s="14"/>
      <c r="AS358" s="14" t="s">
        <v>5465</v>
      </c>
      <c r="AT358" s="14" t="str">
        <f>_xlfn.XLOOKUP(B358,'[9]cell downs 18042026 17h'!$B:$B,'[9]cell downs 18042026 17h'!$B:$B,"")</f>
        <v/>
      </c>
      <c r="AU358" s="14" t="str">
        <f>_xlfn.XLOOKUP(B358,'[10]Cells Huawei 19042026 15h'!$B:$B,'[10]Cells Huawei 19042026 15h'!$B:$B,"")</f>
        <v/>
      </c>
      <c r="AV358" s="9" t="str">
        <f>_xlfn.XLOOKUP(B358,'[11]cells down 19042026 9H40'!$B:$B,'[11]cells down 19042026 9H40'!$B:$B,"")</f>
        <v/>
      </c>
    </row>
    <row r="359" spans="1:48" hidden="1" x14ac:dyDescent="0.3">
      <c r="A359" s="1" t="s">
        <v>334</v>
      </c>
      <c r="B359" s="1" t="s">
        <v>335</v>
      </c>
      <c r="C359" s="3" t="str">
        <f>_xlfn.XLOOKUP(B359,'[1]daily break down'!$D:$D,'[1]daily break down'!$E:$E,"")</f>
        <v>Douala</v>
      </c>
      <c r="D359" s="1" t="s">
        <v>21</v>
      </c>
      <c r="E359" s="1" t="s">
        <v>22</v>
      </c>
      <c r="F359" s="3" t="s">
        <v>31</v>
      </c>
      <c r="G359" s="1" t="s">
        <v>32</v>
      </c>
      <c r="H359" s="29" t="str">
        <f>_xlfn.XLOOKUP(B359,[2]CALCULATION!$B:$B,[2]CALCULATION!$H:$H,"")</f>
        <v>ZTE</v>
      </c>
      <c r="I359" s="26">
        <v>25.625351351042859</v>
      </c>
      <c r="J359" s="26">
        <v>1.3190288871196498</v>
      </c>
      <c r="K359" s="26">
        <v>17.343597064203426</v>
      </c>
      <c r="L359" s="26">
        <v>18.019885398920767</v>
      </c>
      <c r="M359" s="26">
        <v>13.371885638624217</v>
      </c>
      <c r="N359" s="26">
        <v>0.80680543784403891</v>
      </c>
      <c r="O359" s="26">
        <v>0.54127679185464939</v>
      </c>
      <c r="P359" s="114" t="s">
        <v>6364</v>
      </c>
      <c r="Q359" s="42" t="s">
        <v>5538</v>
      </c>
      <c r="R359" s="42"/>
      <c r="S359" s="41" t="str" cm="1">
        <f t="array" ref="S359">IFERROR(_xlfn.IFS(
U359="MPR ISSUE","PDH",
U359="BSS Hardware Issue","BSS",
U359="Sites strategiques, MLL, Pylone, etc.","ENVTECH",
U359="AKTIVCO DEFAUT GE &amp; POWER Cabinet","AKTIVCO",
U359="AKTIVCO Coupure ENEO &amp; Baisse de tension","AKTIVCO GRID ONLY",
U359="Coupure ENEO &amp; Baisse de tension","IHS GRID ONLY",
U359="Defaut GE &amp; POWER Cabinet","IHS",
U359="Sharing","Partners",
U359="Sites strategiques &amp; DataCenter","SST &amp; DC",
U359="Exclu","Exclu",
U359="SAT","SAT",
U359="SPARE-ISSUE","SPARE-ISSUE",
U359="Fiber CAmtel","TRANS_FO_CAMTEL",
U359="Fiber AOF","Fiber AOF",
U359="Projet OCM (HUAWEI)","TRAVAUX-HUAWEI",
U359="Projet OCM (NOKIA)","TRAVAUX-NOKIA",
U359="ACCESS-ISSUE","ACCESS-ISSUE",
U359="Projet OCM (ZTE, NOKIA, autres projets)","TRAVAUX OCM",
U359="No root CAuse","No root cause",
U359="ODU HS","PDH",
U359="IP &amp; VLAN","PDH",
U359="Warehouse HUAWEI","SPARE-ISSUE",
U359="SPARE-HS","SPARE-ISSUE",
U359="Power Telco","BSS",U359="no impacts","no impacts"
),"")</f>
        <v>No root cause</v>
      </c>
      <c r="T359" s="41" t="str" cm="1">
        <f t="array" ref="T359">IFERROR(_xlfn.IFS(
U359="MPR ISSUE","TX ISSUE",
U359="BSS Hardware Issue","RAN ISSUE",
U359="Sites strategiques, MLL, Pylone, etc.","ENVTECH",
U359="AKTIVCO DEFAUT GE &amp; POWER Cabinet","POWER ISSUE",
U359="AKTIVCO Coupure ENEO &amp; Baisse de tension","POWER ISSUE",
U359="Coupure ENEO &amp; Baisse de tension","POWER ISSUE",
U359="Defaut GE &amp; POWER Cabinet","POWER ISSUE",
U359="Sharing","POWER ISSUE",
U359="Sites strategiques &amp; DataCenter","POWER ISSUE",
U359="Exclu","Exclu",
U359="SAT","TX ISSUE",
U359="SPARE-ISSUE","SPARE-ISSUE",
U359="Fiber CAmtel","TX ISSUE",
U359="Fiber AOF","TX ISSUE",
U359="Projet OCM (HUAWEI)","TRAVAUX-HUAWEI",
U359="Projet OCM (NOKIA)","TRAVAUX -NOKIA",
U359="ACCESS-ISSUE","ACCESS-ISSUE",
U359="Projet OCM (ZTE, NOKIA, autres projets)","TRAVAUX OCM",
U359="No root CAuse","No root cause",
U359="ODU HS","TX ISSUE",
U359="IP &amp; VLAN","TX ISSUE",
U359="Warehouse HUAWEI","SPARE-ISSUE",
U359="SPARE-HS","SPARE-ISSUE",
U359="Power Telco","RAN ISSUE",U359="no impacts","no impacts"
),"")</f>
        <v>No root cause</v>
      </c>
      <c r="U359" s="68" t="s">
        <v>5691</v>
      </c>
      <c r="V359" s="41" t="str" cm="1">
        <f t="array" ref="V359">IFERROR(_xlfn.IFS(
U359="MPR ISSUE","ACTIVE",
U359="BSS Hardware Issue","ACTIVE",
U359="Sites strategiques, MLL, Pylone, etc.","PASSIVE",
U359="AKTIVCO DEFAUT GE &amp; POWER Cabinet","PASSIVE",
U359="AKTIVCO Coupure ENEO &amp; Baisse de tension","PASSIVE",
U359="Coupure ENEO &amp; Baisse de tension","PASSIVE",
U359="Defaut GE &amp; POWER Cabinet","PASSIVE",
U359="Sharing","PASSIVE",
U359="Sites strategiques &amp; DataCenter","PASSIVE",
U359="Exclu","Exclu",
U359="SAT","ACTIVE",
U359="SPARE-ISSUE","SPARE-ISSUE",
U359="Fiber CAmtel","ACTIVE",
U359="Fiber AOF","ACTIVE",
U359="Projet OCM (HUAWEI)","PLANNED WORKS",
U359="Projet OCM (NOKIA)","PLANNED WORKS",
U359="ACCESS-ISSUE","ACCESS-ISSUE",
U359="Projet OCM (ZTE, NOKIA, autres projets)","PLANNED WORKS",
U359="No root CAuse","No root cause",
U359="ODU HS","ACTIVE",
U359="IP &amp; VLAN","ACTIVE",
U359="Warehouse HUAWEI","SPARE-ISSUE",
U359="SPARE-HS","SPARE-ISSUE",
U359="Power Telco","ACTIVE", U359="no impacts","no impacts"
),"")</f>
        <v>No root cause</v>
      </c>
      <c r="W359" s="113"/>
      <c r="X359" s="113"/>
      <c r="Y359" s="113"/>
      <c r="Z359" s="113"/>
      <c r="AA359" s="113"/>
      <c r="AB359" s="17" t="s">
        <v>5465</v>
      </c>
      <c r="AC359" s="17" t="str">
        <f>_xlfn.XLOOKUP(B359,'INCIDENT-04-27-2026'!E:E,'INCIDENT-04-27-2026'!F:F,"")</f>
        <v/>
      </c>
      <c r="AD359" s="9"/>
      <c r="AE359" s="7" t="s">
        <v>5465</v>
      </c>
      <c r="AF359" s="6" t="str">
        <f>_xlfn.XLOOKUP(B359,'[13]Input_27-04'!$B:$B,'[13]Input_27-04'!$M:$M,"")</f>
        <v>No power issue</v>
      </c>
      <c r="AG359" s="7"/>
      <c r="AH359" s="3"/>
      <c r="AI359" s="18" t="str">
        <f>_xlfn.XLOOKUP(B359,'[3]Cells Huawei 27042026 10h'!$B:$B,'[3]Cells Huawei 27042026 10h'!$T:$T,"")</f>
        <v/>
      </c>
      <c r="AJ359" s="18" t="str">
        <f>_xlfn.XLOOKUP(B359,'[3]Cells Huawei 27042026 15h'!$B:$B,'[3]Cells Huawei 27042026 15h'!$T:$T,"")</f>
        <v/>
      </c>
      <c r="AK359" s="18" t="str">
        <f>_xlfn.XLOOKUP(B359,'[4]cells down 27042026 11h28'!$B:$B,'[4]cells down 27042026 11h28'!$R:$R,"")</f>
        <v/>
      </c>
      <c r="AL359" s="18" t="str">
        <f>_xlfn.XLOOKUP(B359,'[4]cells down 27042026 18h01'!$B:$B,'[4]cells down 27042026 18h01'!$R:$R,"")</f>
        <v/>
      </c>
      <c r="AM359" s="18" t="str">
        <f>_xlfn.XLOOKUP(B359,'[5]cell downs 27042026 11h'!$B:$B,'[5]cell downs 27042026 11h'!$R:$R,"")</f>
        <v/>
      </c>
      <c r="AN359" s="18" t="str">
        <f>_xlfn.XLOOKUP(B359,'[5]cell downs 27042026 17h40'!$B:$B,'[5]cell downs 27042026 17h40'!$R:$R,"")</f>
        <v/>
      </c>
      <c r="AO359" s="18" t="str">
        <f>_xlfn.XLOOKUP(B359,'[6]ALL SITES DOWN'!$D:$D,'[6]ALL SITES DOWN'!$J:$J,"")</f>
        <v/>
      </c>
      <c r="AP359" s="18" t="str">
        <f>_xlfn.XLOOKUP(B359,'[7]ALL SITES DOWN'!$D:$D,'[7]ALL SITES DOWN'!$J:$J,"")</f>
        <v/>
      </c>
      <c r="AQ359" s="9" t="str">
        <f>_xlfn.XLOOKUP(B359,[8]sheet1!$AC:$AC,[8]sheet1!$AF:$AF,"")</f>
        <v/>
      </c>
      <c r="AR359" s="14"/>
      <c r="AS359" s="14" t="s">
        <v>5465</v>
      </c>
      <c r="AT359" s="14" t="str">
        <f>_xlfn.XLOOKUP(B359,'[9]cell downs 18042026 17h'!$B:$B,'[9]cell downs 18042026 17h'!$B:$B,"")</f>
        <v/>
      </c>
      <c r="AU359" s="14" t="str">
        <f>_xlfn.XLOOKUP(B359,'[10]Cells Huawei 19042026 15h'!$B:$B,'[10]Cells Huawei 19042026 15h'!$B:$B,"")</f>
        <v/>
      </c>
      <c r="AV359" s="9" t="str">
        <f>_xlfn.XLOOKUP(B359,'[11]cells down 19042026 9H40'!$B:$B,'[11]cells down 19042026 9H40'!$B:$B,"")</f>
        <v/>
      </c>
    </row>
    <row r="360" spans="1:48" hidden="1" x14ac:dyDescent="0.3">
      <c r="A360" s="1" t="s">
        <v>1333</v>
      </c>
      <c r="B360" s="8" t="s">
        <v>1334</v>
      </c>
      <c r="C360" s="3" t="str">
        <f>_xlfn.XLOOKUP(B360,'[1]daily break down'!$D:$D,'[1]daily break down'!$E:$E,"")</f>
        <v>Bafoussam</v>
      </c>
      <c r="D360" s="1" t="s">
        <v>11</v>
      </c>
      <c r="E360" s="1" t="s">
        <v>12</v>
      </c>
      <c r="F360" s="3" t="s">
        <v>102</v>
      </c>
      <c r="G360" s="1" t="s">
        <v>299</v>
      </c>
      <c r="H360" s="27" t="str">
        <f>_xlfn.XLOOKUP(B360,[2]CALCULATION!$B:$B,[2]CALCULATION!$H:$H,"")</f>
        <v>Huawei</v>
      </c>
      <c r="I360" s="26">
        <v>0</v>
      </c>
      <c r="J360" s="26">
        <v>0</v>
      </c>
      <c r="K360" s="26">
        <v>0.19153090605051462</v>
      </c>
      <c r="L360" s="26">
        <v>5.6126991464844907E-2</v>
      </c>
      <c r="M360" s="26">
        <v>0</v>
      </c>
      <c r="N360" s="26">
        <v>0</v>
      </c>
      <c r="O360" s="26">
        <v>0.53731740446818643</v>
      </c>
      <c r="P360" s="114" t="s">
        <v>6364</v>
      </c>
      <c r="Q360" s="42" t="s">
        <v>5538</v>
      </c>
      <c r="R360" s="42"/>
      <c r="S360" s="41" t="str" cm="1">
        <f t="array" ref="S360">IFERROR(_xlfn.IFS(
U360="MPR ISSUE","PDH",
U360="BSS Hardware Issue","BSS",
U360="Sites strategiques, MLL, Pylone, etc.","ENVTECH",
U360="AKTIVCO DEFAUT GE &amp; POWER Cabinet","AKTIVCO",
U360="AKTIVCO Coupure ENEO &amp; Baisse de tension","AKTIVCO GRID ONLY",
U360="Coupure ENEO &amp; Baisse de tension","IHS GRID ONLY",
U360="Defaut GE &amp; POWER Cabinet","IHS",
U360="Sharing","Partners",
U360="Sites strategiques &amp; DataCenter","SST &amp; DC",
U360="Exclu","Exclu",
U360="SAT","SAT",
U360="SPARE-ISSUE","SPARE-ISSUE",
U360="Fiber CAmtel","TRANS_FO_CAMTEL",
U360="Fiber AOF","Fiber AOF",
U360="Projet OCM (HUAWEI)","TRAVAUX-HUAWEI",
U360="Projet OCM (NOKIA)","TRAVAUX-NOKIA",
U360="ACCESS-ISSUE","ACCESS-ISSUE",
U360="Projet OCM (ZTE, NOKIA, autres projets)","TRAVAUX OCM",
U360="No root CAuse","No root cause",
U360="ODU HS","PDH",
U360="IP &amp; VLAN","PDH",
U360="Warehouse HUAWEI","SPARE-ISSUE",
U360="SPARE-HS","SPARE-ISSUE",
U360="Power Telco","BSS",U360="no impacts","no impacts"
),"")</f>
        <v>No root cause</v>
      </c>
      <c r="T360" s="41" t="str" cm="1">
        <f t="array" ref="T360">IFERROR(_xlfn.IFS(
U360="MPR ISSUE","TX ISSUE",
U360="BSS Hardware Issue","RAN ISSUE",
U360="Sites strategiques, MLL, Pylone, etc.","ENVTECH",
U360="AKTIVCO DEFAUT GE &amp; POWER Cabinet","POWER ISSUE",
U360="AKTIVCO Coupure ENEO &amp; Baisse de tension","POWER ISSUE",
U360="Coupure ENEO &amp; Baisse de tension","POWER ISSUE",
U360="Defaut GE &amp; POWER Cabinet","POWER ISSUE",
U360="Sharing","POWER ISSUE",
U360="Sites strategiques &amp; DataCenter","POWER ISSUE",
U360="Exclu","Exclu",
U360="SAT","TX ISSUE",
U360="SPARE-ISSUE","SPARE-ISSUE",
U360="Fiber CAmtel","TX ISSUE",
U360="Fiber AOF","TX ISSUE",
U360="Projet OCM (HUAWEI)","TRAVAUX-HUAWEI",
U360="Projet OCM (NOKIA)","TRAVAUX -NOKIA",
U360="ACCESS-ISSUE","ACCESS-ISSUE",
U360="Projet OCM (ZTE, NOKIA, autres projets)","TRAVAUX OCM",
U360="No root CAuse","No root cause",
U360="ODU HS","TX ISSUE",
U360="IP &amp; VLAN","TX ISSUE",
U360="Warehouse HUAWEI","SPARE-ISSUE",
U360="SPARE-HS","SPARE-ISSUE",
U360="Power Telco","RAN ISSUE",U360="no impacts","no impacts"
),"")</f>
        <v>No root cause</v>
      </c>
      <c r="U360" s="68" t="s">
        <v>5691</v>
      </c>
      <c r="V360" s="41" t="str" cm="1">
        <f t="array" ref="V360">IFERROR(_xlfn.IFS(
U360="MPR ISSUE","ACTIVE",
U360="BSS Hardware Issue","ACTIVE",
U360="Sites strategiques, MLL, Pylone, etc.","PASSIVE",
U360="AKTIVCO DEFAUT GE &amp; POWER Cabinet","PASSIVE",
U360="AKTIVCO Coupure ENEO &amp; Baisse de tension","PASSIVE",
U360="Coupure ENEO &amp; Baisse de tension","PASSIVE",
U360="Defaut GE &amp; POWER Cabinet","PASSIVE",
U360="Sharing","PASSIVE",
U360="Sites strategiques &amp; DataCenter","PASSIVE",
U360="Exclu","Exclu",
U360="SAT","ACTIVE",
U360="SPARE-ISSUE","SPARE-ISSUE",
U360="Fiber CAmtel","ACTIVE",
U360="Fiber AOF","ACTIVE",
U360="Projet OCM (HUAWEI)","PLANNED WORKS",
U360="Projet OCM (NOKIA)","PLANNED WORKS",
U360="ACCESS-ISSUE","ACCESS-ISSUE",
U360="Projet OCM (ZTE, NOKIA, autres projets)","PLANNED WORKS",
U360="No root CAuse","No root cause",
U360="ODU HS","ACTIVE",
U360="IP &amp; VLAN","ACTIVE",
U360="Warehouse HUAWEI","SPARE-ISSUE",
U360="SPARE-HS","SPARE-ISSUE",
U360="Power Telco","ACTIVE", U360="no impacts","no impacts"
),"")</f>
        <v>No root cause</v>
      </c>
      <c r="W360" s="113"/>
      <c r="X360" s="113"/>
      <c r="Y360" s="113"/>
      <c r="Z360" s="113"/>
      <c r="AA360" s="113"/>
      <c r="AB360" s="17" t="s">
        <v>5465</v>
      </c>
      <c r="AC360" s="17" t="str">
        <f>_xlfn.XLOOKUP(B360,'INCIDENT-04-27-2026'!E:E,'INCIDENT-04-27-2026'!F:F,"")</f>
        <v/>
      </c>
      <c r="AD360" s="9"/>
      <c r="AE360" s="7" t="s">
        <v>5465</v>
      </c>
      <c r="AF360" s="6" t="str">
        <f>_xlfn.XLOOKUP(B360,'[13]Input_27-04'!$B:$B,'[13]Input_27-04'!$M:$M,"")</f>
        <v/>
      </c>
      <c r="AG360" s="7"/>
      <c r="AH360" s="3"/>
      <c r="AI360" s="18" t="str">
        <f>_xlfn.XLOOKUP(B360,'[3]Cells Huawei 27042026 10h'!$B:$B,'[3]Cells Huawei 27042026 10h'!$T:$T,"")</f>
        <v/>
      </c>
      <c r="AJ360" s="18" t="str">
        <f>_xlfn.XLOOKUP(B360,'[3]Cells Huawei 27042026 15h'!$B:$B,'[3]Cells Huawei 27042026 15h'!$T:$T,"")</f>
        <v/>
      </c>
      <c r="AK360" s="18" t="str">
        <f>_xlfn.XLOOKUP(B360,'[4]cells down 27042026 11h28'!$B:$B,'[4]cells down 27042026 11h28'!$R:$R,"")</f>
        <v/>
      </c>
      <c r="AL360" s="18" t="str">
        <f>_xlfn.XLOOKUP(B360,'[4]cells down 27042026 18h01'!$B:$B,'[4]cells down 27042026 18h01'!$R:$R,"")</f>
        <v/>
      </c>
      <c r="AM360" s="18" t="str">
        <f>_xlfn.XLOOKUP(B360,'[5]cell downs 27042026 11h'!$B:$B,'[5]cell downs 27042026 11h'!$R:$R,"")</f>
        <v/>
      </c>
      <c r="AN360" s="18" t="str">
        <f>_xlfn.XLOOKUP(B360,'[5]cell downs 27042026 17h40'!$B:$B,'[5]cell downs 27042026 17h40'!$R:$R,"")</f>
        <v/>
      </c>
      <c r="AO360" s="18" t="str">
        <f>_xlfn.XLOOKUP(B360,'[6]ALL SITES DOWN'!$D:$D,'[6]ALL SITES DOWN'!$J:$J,"")</f>
        <v/>
      </c>
      <c r="AP360" s="18" t="str">
        <f>_xlfn.XLOOKUP(B360,'[7]ALL SITES DOWN'!$D:$D,'[7]ALL SITES DOWN'!$J:$J,"")</f>
        <v/>
      </c>
      <c r="AQ360" s="9" t="str">
        <f>_xlfn.XLOOKUP(B360,[8]sheet1!$AC:$AC,[8]sheet1!$AF:$AF,"")</f>
        <v/>
      </c>
      <c r="AR360" s="14"/>
      <c r="AS360" s="14" t="s">
        <v>5465</v>
      </c>
      <c r="AT360" s="14" t="str">
        <f>_xlfn.XLOOKUP(B360,'[9]cell downs 18042026 17h'!$B:$B,'[9]cell downs 18042026 17h'!$B:$B,"")</f>
        <v/>
      </c>
      <c r="AU360" s="14" t="str">
        <f>_xlfn.XLOOKUP(B360,'[10]Cells Huawei 19042026 15h'!$B:$B,'[10]Cells Huawei 19042026 15h'!$B:$B,"")</f>
        <v/>
      </c>
      <c r="AV360" s="9" t="str">
        <f>_xlfn.XLOOKUP(B360,'[11]cells down 19042026 9H40'!$B:$B,'[11]cells down 19042026 9H40'!$B:$B,"")</f>
        <v/>
      </c>
    </row>
    <row r="361" spans="1:48" hidden="1" x14ac:dyDescent="0.3">
      <c r="A361" s="1" t="s">
        <v>904</v>
      </c>
      <c r="B361" s="8" t="s">
        <v>905</v>
      </c>
      <c r="C361" s="3" t="str">
        <f>_xlfn.XLOOKUP(B361,'[1]daily break down'!$D:$D,'[1]daily break down'!$E:$E,"")</f>
        <v>Douala</v>
      </c>
      <c r="D361" s="1" t="s">
        <v>11</v>
      </c>
      <c r="E361" s="1" t="s">
        <v>12</v>
      </c>
      <c r="F361" s="3" t="s">
        <v>31</v>
      </c>
      <c r="G361" s="1" t="s">
        <v>32</v>
      </c>
      <c r="H361" s="29" t="str">
        <f>_xlfn.XLOOKUP(B361,[2]CALCULATION!$B:$B,[2]CALCULATION!$H:$H,"")</f>
        <v>ZTE</v>
      </c>
      <c r="I361" s="26">
        <v>0</v>
      </c>
      <c r="J361" s="26">
        <v>5.5323699537429398</v>
      </c>
      <c r="K361" s="26">
        <v>7.188642336766228</v>
      </c>
      <c r="L361" s="26">
        <v>1.4083112891765328</v>
      </c>
      <c r="M361" s="26">
        <v>2.2129230123875328</v>
      </c>
      <c r="N361" s="26">
        <v>2.3783255287030625</v>
      </c>
      <c r="O361" s="26">
        <v>0.52945213493021526</v>
      </c>
      <c r="P361" s="114" t="s">
        <v>6364</v>
      </c>
      <c r="Q361" s="42" t="s">
        <v>5538</v>
      </c>
      <c r="R361" s="42"/>
      <c r="S361" s="41" t="str" cm="1">
        <f t="array" ref="S361">IFERROR(_xlfn.IFS(
U361="MPR ISSUE","PDH",
U361="BSS Hardware Issue","BSS",
U361="Sites strategiques, MLL, Pylone, etc.","ENVTECH",
U361="AKTIVCO DEFAUT GE &amp; POWER Cabinet","AKTIVCO",
U361="AKTIVCO Coupure ENEO &amp; Baisse de tension","AKTIVCO GRID ONLY",
U361="Coupure ENEO &amp; Baisse de tension","IHS GRID ONLY",
U361="Defaut GE &amp; POWER Cabinet","IHS",
U361="Sharing","Partners",
U361="Sites strategiques &amp; DataCenter","SST &amp; DC",
U361="Exclu","Exclu",
U361="SAT","SAT",
U361="SPARE-ISSUE","SPARE-ISSUE",
U361="Fiber CAmtel","TRANS_FO_CAMTEL",
U361="Fiber AOF","Fiber AOF",
U361="Projet OCM (HUAWEI)","TRAVAUX-HUAWEI",
U361="Projet OCM (NOKIA)","TRAVAUX-NOKIA",
U361="ACCESS-ISSUE","ACCESS-ISSUE",
U361="Projet OCM (ZTE, NOKIA, autres projets)","TRAVAUX OCM",
U361="No root CAuse","No root cause",
U361="ODU HS","PDH",
U361="IP &amp; VLAN","PDH",
U361="Warehouse HUAWEI","SPARE-ISSUE",
U361="SPARE-HS","SPARE-ISSUE",
U361="Power Telco","BSS",U361="no impacts","no impacts"
),"")</f>
        <v>No root cause</v>
      </c>
      <c r="T361" s="41" t="str" cm="1">
        <f t="array" ref="T361">IFERROR(_xlfn.IFS(
U361="MPR ISSUE","TX ISSUE",
U361="BSS Hardware Issue","RAN ISSUE",
U361="Sites strategiques, MLL, Pylone, etc.","ENVTECH",
U361="AKTIVCO DEFAUT GE &amp; POWER Cabinet","POWER ISSUE",
U361="AKTIVCO Coupure ENEO &amp; Baisse de tension","POWER ISSUE",
U361="Coupure ENEO &amp; Baisse de tension","POWER ISSUE",
U361="Defaut GE &amp; POWER Cabinet","POWER ISSUE",
U361="Sharing","POWER ISSUE",
U361="Sites strategiques &amp; DataCenter","POWER ISSUE",
U361="Exclu","Exclu",
U361="SAT","TX ISSUE",
U361="SPARE-ISSUE","SPARE-ISSUE",
U361="Fiber CAmtel","TX ISSUE",
U361="Fiber AOF","TX ISSUE",
U361="Projet OCM (HUAWEI)","TRAVAUX-HUAWEI",
U361="Projet OCM (NOKIA)","TRAVAUX -NOKIA",
U361="ACCESS-ISSUE","ACCESS-ISSUE",
U361="Projet OCM (ZTE, NOKIA, autres projets)","TRAVAUX OCM",
U361="No root CAuse","No root cause",
U361="ODU HS","TX ISSUE",
U361="IP &amp; VLAN","TX ISSUE",
U361="Warehouse HUAWEI","SPARE-ISSUE",
U361="SPARE-HS","SPARE-ISSUE",
U361="Power Telco","RAN ISSUE",U361="no impacts","no impacts"
),"")</f>
        <v>No root cause</v>
      </c>
      <c r="U361" s="68" t="s">
        <v>5691</v>
      </c>
      <c r="V361" s="41" t="str" cm="1">
        <f t="array" ref="V361">IFERROR(_xlfn.IFS(
U361="MPR ISSUE","ACTIVE",
U361="BSS Hardware Issue","ACTIVE",
U361="Sites strategiques, MLL, Pylone, etc.","PASSIVE",
U361="AKTIVCO DEFAUT GE &amp; POWER Cabinet","PASSIVE",
U361="AKTIVCO Coupure ENEO &amp; Baisse de tension","PASSIVE",
U361="Coupure ENEO &amp; Baisse de tension","PASSIVE",
U361="Defaut GE &amp; POWER Cabinet","PASSIVE",
U361="Sharing","PASSIVE",
U361="Sites strategiques &amp; DataCenter","PASSIVE",
U361="Exclu","Exclu",
U361="SAT","ACTIVE",
U361="SPARE-ISSUE","SPARE-ISSUE",
U361="Fiber CAmtel","ACTIVE",
U361="Fiber AOF","ACTIVE",
U361="Projet OCM (HUAWEI)","PLANNED WORKS",
U361="Projet OCM (NOKIA)","PLANNED WORKS",
U361="ACCESS-ISSUE","ACCESS-ISSUE",
U361="Projet OCM (ZTE, NOKIA, autres projets)","PLANNED WORKS",
U361="No root CAuse","No root cause",
U361="ODU HS","ACTIVE",
U361="IP &amp; VLAN","ACTIVE",
U361="Warehouse HUAWEI","SPARE-ISSUE",
U361="SPARE-HS","SPARE-ISSUE",
U361="Power Telco","ACTIVE", U361="no impacts","no impacts"
),"")</f>
        <v>No root cause</v>
      </c>
      <c r="W361" s="113"/>
      <c r="X361" s="113"/>
      <c r="Y361" s="113"/>
      <c r="Z361" s="113"/>
      <c r="AA361" s="113"/>
      <c r="AB361" s="17" t="s">
        <v>5465</v>
      </c>
      <c r="AC361" s="17" t="str">
        <f>_xlfn.XLOOKUP(B361,'INCIDENT-04-27-2026'!E:E,'INCIDENT-04-27-2026'!F:F,"")</f>
        <v/>
      </c>
      <c r="AD361" s="9"/>
      <c r="AE361" s="7" t="s">
        <v>5465</v>
      </c>
      <c r="AF361" s="6" t="str">
        <f>_xlfn.XLOOKUP(B361,'[13]Input_27-04'!$B:$B,'[13]Input_27-04'!$M:$M,"")</f>
        <v/>
      </c>
      <c r="AG361" s="7"/>
      <c r="AH361" s="3"/>
      <c r="AI361" s="18" t="str">
        <f>_xlfn.XLOOKUP(B361,'[3]Cells Huawei 27042026 10h'!$B:$B,'[3]Cells Huawei 27042026 10h'!$T:$T,"")</f>
        <v/>
      </c>
      <c r="AJ361" s="18" t="str">
        <f>_xlfn.XLOOKUP(B361,'[3]Cells Huawei 27042026 15h'!$B:$B,'[3]Cells Huawei 27042026 15h'!$T:$T,"")</f>
        <v/>
      </c>
      <c r="AK361" s="18" t="str">
        <f>_xlfn.XLOOKUP(B361,'[4]cells down 27042026 11h28'!$B:$B,'[4]cells down 27042026 11h28'!$R:$R,"")</f>
        <v/>
      </c>
      <c r="AL361" s="18" t="str">
        <f>_xlfn.XLOOKUP(B361,'[4]cells down 27042026 18h01'!$B:$B,'[4]cells down 27042026 18h01'!$R:$R,"")</f>
        <v/>
      </c>
      <c r="AM361" s="18" t="str">
        <f>_xlfn.XLOOKUP(B361,'[5]cell downs 27042026 11h'!$B:$B,'[5]cell downs 27042026 11h'!$R:$R,"")</f>
        <v/>
      </c>
      <c r="AN361" s="18" t="str">
        <f>_xlfn.XLOOKUP(B361,'[5]cell downs 27042026 17h40'!$B:$B,'[5]cell downs 27042026 17h40'!$R:$R,"")</f>
        <v/>
      </c>
      <c r="AO361" s="18" t="str">
        <f>_xlfn.XLOOKUP(B361,'[6]ALL SITES DOWN'!$D:$D,'[6]ALL SITES DOWN'!$J:$J,"")</f>
        <v/>
      </c>
      <c r="AP361" s="18" t="str">
        <f>_xlfn.XLOOKUP(B361,'[7]ALL SITES DOWN'!$D:$D,'[7]ALL SITES DOWN'!$J:$J,"")</f>
        <v/>
      </c>
      <c r="AQ361" s="9" t="str">
        <f>_xlfn.XLOOKUP(B361,[8]sheet1!$AC:$AC,[8]sheet1!$AF:$AF,"")</f>
        <v/>
      </c>
      <c r="AR361" s="14"/>
      <c r="AS361" s="14" t="s">
        <v>5465</v>
      </c>
      <c r="AT361" s="14" t="str">
        <f>_xlfn.XLOOKUP(B361,'[9]cell downs 18042026 17h'!$B:$B,'[9]cell downs 18042026 17h'!$B:$B,"")</f>
        <v/>
      </c>
      <c r="AU361" s="14" t="str">
        <f>_xlfn.XLOOKUP(B361,'[10]Cells Huawei 19042026 15h'!$B:$B,'[10]Cells Huawei 19042026 15h'!$B:$B,"")</f>
        <v/>
      </c>
      <c r="AV361" s="9" t="str">
        <f>_xlfn.XLOOKUP(B361,'[11]cells down 19042026 9H40'!$B:$B,'[11]cells down 19042026 9H40'!$B:$B,"")</f>
        <v/>
      </c>
    </row>
    <row r="362" spans="1:48" hidden="1" x14ac:dyDescent="0.3">
      <c r="A362" s="1" t="s">
        <v>1489</v>
      </c>
      <c r="B362" s="8" t="s">
        <v>1490</v>
      </c>
      <c r="C362" s="3" t="str">
        <f>_xlfn.XLOOKUP(B362,'[1]daily break down'!$D:$D,'[1]daily break down'!$E:$E,"")</f>
        <v>Bafoussam</v>
      </c>
      <c r="D362" s="1" t="s">
        <v>11</v>
      </c>
      <c r="E362" s="1" t="s">
        <v>12</v>
      </c>
      <c r="F362" s="3" t="s">
        <v>102</v>
      </c>
      <c r="G362" s="1" t="s">
        <v>299</v>
      </c>
      <c r="H362" s="27" t="str">
        <f>_xlfn.XLOOKUP(B362,[2]CALCULATION!$B:$B,[2]CALCULATION!$H:$H,"")</f>
        <v>Huawei</v>
      </c>
      <c r="I362" s="26">
        <v>1.2659338589687614</v>
      </c>
      <c r="J362" s="26">
        <v>1.1236099339959423E-2</v>
      </c>
      <c r="K362" s="26">
        <v>0.17103840106382676</v>
      </c>
      <c r="L362" s="26">
        <v>0.28231145468605984</v>
      </c>
      <c r="M362" s="26">
        <v>0</v>
      </c>
      <c r="N362" s="26">
        <v>0</v>
      </c>
      <c r="O362" s="26">
        <v>0.52820367944799707</v>
      </c>
      <c r="P362" s="114" t="s">
        <v>6364</v>
      </c>
      <c r="Q362" s="42" t="s">
        <v>5538</v>
      </c>
      <c r="R362" s="42"/>
      <c r="S362" s="41" t="str" cm="1">
        <f t="array" ref="S362">IFERROR(_xlfn.IFS(
U362="MPR ISSUE","PDH",
U362="BSS Hardware Issue","BSS",
U362="Sites strategiques, MLL, Pylone, etc.","ENVTECH",
U362="AKTIVCO DEFAUT GE &amp; POWER Cabinet","AKTIVCO",
U362="AKTIVCO Coupure ENEO &amp; Baisse de tension","AKTIVCO GRID ONLY",
U362="Coupure ENEO &amp; Baisse de tension","IHS GRID ONLY",
U362="Defaut GE &amp; POWER Cabinet","IHS",
U362="Sharing","Partners",
U362="Sites strategiques &amp; DataCenter","SST &amp; DC",
U362="Exclu","Exclu",
U362="SAT","SAT",
U362="SPARE-ISSUE","SPARE-ISSUE",
U362="Fiber CAmtel","TRANS_FO_CAMTEL",
U362="Fiber AOF","Fiber AOF",
U362="Projet OCM (HUAWEI)","TRAVAUX-HUAWEI",
U362="Projet OCM (NOKIA)","TRAVAUX-NOKIA",
U362="ACCESS-ISSUE","ACCESS-ISSUE",
U362="Projet OCM (ZTE, NOKIA, autres projets)","TRAVAUX OCM",
U362="No root CAuse","No root cause",
U362="ODU HS","PDH",
U362="IP &amp; VLAN","PDH",
U362="Warehouse HUAWEI","SPARE-ISSUE",
U362="SPARE-HS","SPARE-ISSUE",
U362="Power Telco","BSS",U362="no impacts","no impacts"
),"")</f>
        <v>No root cause</v>
      </c>
      <c r="T362" s="41" t="str" cm="1">
        <f t="array" ref="T362">IFERROR(_xlfn.IFS(
U362="MPR ISSUE","TX ISSUE",
U362="BSS Hardware Issue","RAN ISSUE",
U362="Sites strategiques, MLL, Pylone, etc.","ENVTECH",
U362="AKTIVCO DEFAUT GE &amp; POWER Cabinet","POWER ISSUE",
U362="AKTIVCO Coupure ENEO &amp; Baisse de tension","POWER ISSUE",
U362="Coupure ENEO &amp; Baisse de tension","POWER ISSUE",
U362="Defaut GE &amp; POWER Cabinet","POWER ISSUE",
U362="Sharing","POWER ISSUE",
U362="Sites strategiques &amp; DataCenter","POWER ISSUE",
U362="Exclu","Exclu",
U362="SAT","TX ISSUE",
U362="SPARE-ISSUE","SPARE-ISSUE",
U362="Fiber CAmtel","TX ISSUE",
U362="Fiber AOF","TX ISSUE",
U362="Projet OCM (HUAWEI)","TRAVAUX-HUAWEI",
U362="Projet OCM (NOKIA)","TRAVAUX -NOKIA",
U362="ACCESS-ISSUE","ACCESS-ISSUE",
U362="Projet OCM (ZTE, NOKIA, autres projets)","TRAVAUX OCM",
U362="No root CAuse","No root cause",
U362="ODU HS","TX ISSUE",
U362="IP &amp; VLAN","TX ISSUE",
U362="Warehouse HUAWEI","SPARE-ISSUE",
U362="SPARE-HS","SPARE-ISSUE",
U362="Power Telco","RAN ISSUE",U362="no impacts","no impacts"
),"")</f>
        <v>No root cause</v>
      </c>
      <c r="U362" s="68" t="s">
        <v>5691</v>
      </c>
      <c r="V362" s="41" t="str" cm="1">
        <f t="array" ref="V362">IFERROR(_xlfn.IFS(
U362="MPR ISSUE","ACTIVE",
U362="BSS Hardware Issue","ACTIVE",
U362="Sites strategiques, MLL, Pylone, etc.","PASSIVE",
U362="AKTIVCO DEFAUT GE &amp; POWER Cabinet","PASSIVE",
U362="AKTIVCO Coupure ENEO &amp; Baisse de tension","PASSIVE",
U362="Coupure ENEO &amp; Baisse de tension","PASSIVE",
U362="Defaut GE &amp; POWER Cabinet","PASSIVE",
U362="Sharing","PASSIVE",
U362="Sites strategiques &amp; DataCenter","PASSIVE",
U362="Exclu","Exclu",
U362="SAT","ACTIVE",
U362="SPARE-ISSUE","SPARE-ISSUE",
U362="Fiber CAmtel","ACTIVE",
U362="Fiber AOF","ACTIVE",
U362="Projet OCM (HUAWEI)","PLANNED WORKS",
U362="Projet OCM (NOKIA)","PLANNED WORKS",
U362="ACCESS-ISSUE","ACCESS-ISSUE",
U362="Projet OCM (ZTE, NOKIA, autres projets)","PLANNED WORKS",
U362="No root CAuse","No root cause",
U362="ODU HS","ACTIVE",
U362="IP &amp; VLAN","ACTIVE",
U362="Warehouse HUAWEI","SPARE-ISSUE",
U362="SPARE-HS","SPARE-ISSUE",
U362="Power Telco","ACTIVE", U362="no impacts","no impacts"
),"")</f>
        <v>No root cause</v>
      </c>
      <c r="W362" s="113"/>
      <c r="X362" s="113"/>
      <c r="Y362" s="113"/>
      <c r="Z362" s="113"/>
      <c r="AA362" s="113"/>
      <c r="AB362" s="17" t="s">
        <v>5465</v>
      </c>
      <c r="AC362" s="17" t="str">
        <f>_xlfn.XLOOKUP(B362,'INCIDENT-04-27-2026'!E:E,'INCIDENT-04-27-2026'!F:F,"")</f>
        <v/>
      </c>
      <c r="AD362" s="9"/>
      <c r="AE362" s="7" t="s">
        <v>5465</v>
      </c>
      <c r="AF362" s="6" t="str">
        <f>_xlfn.XLOOKUP(B362,'[13]Input_27-04'!$B:$B,'[13]Input_27-04'!$M:$M,"")</f>
        <v/>
      </c>
      <c r="AG362" s="7"/>
      <c r="AH362" s="3"/>
      <c r="AI362" s="18" t="str">
        <f>_xlfn.XLOOKUP(B362,'[3]Cells Huawei 27042026 10h'!$B:$B,'[3]Cells Huawei 27042026 10h'!$T:$T,"")</f>
        <v/>
      </c>
      <c r="AJ362" s="18" t="str">
        <f>_xlfn.XLOOKUP(B362,'[3]Cells Huawei 27042026 15h'!$B:$B,'[3]Cells Huawei 27042026 15h'!$T:$T,"")</f>
        <v/>
      </c>
      <c r="AK362" s="18" t="str">
        <f>_xlfn.XLOOKUP(B362,'[4]cells down 27042026 11h28'!$B:$B,'[4]cells down 27042026 11h28'!$R:$R,"")</f>
        <v/>
      </c>
      <c r="AL362" s="18" t="str">
        <f>_xlfn.XLOOKUP(B362,'[4]cells down 27042026 18h01'!$B:$B,'[4]cells down 27042026 18h01'!$R:$R,"")</f>
        <v/>
      </c>
      <c r="AM362" s="18" t="str">
        <f>_xlfn.XLOOKUP(B362,'[5]cell downs 27042026 11h'!$B:$B,'[5]cell downs 27042026 11h'!$R:$R,"")</f>
        <v/>
      </c>
      <c r="AN362" s="18" t="str">
        <f>_xlfn.XLOOKUP(B362,'[5]cell downs 27042026 17h40'!$B:$B,'[5]cell downs 27042026 17h40'!$R:$R,"")</f>
        <v/>
      </c>
      <c r="AO362" s="18" t="str">
        <f>_xlfn.XLOOKUP(B362,'[6]ALL SITES DOWN'!$D:$D,'[6]ALL SITES DOWN'!$J:$J,"")</f>
        <v/>
      </c>
      <c r="AP362" s="18" t="str">
        <f>_xlfn.XLOOKUP(B362,'[7]ALL SITES DOWN'!$D:$D,'[7]ALL SITES DOWN'!$J:$J,"")</f>
        <v/>
      </c>
      <c r="AQ362" s="9" t="str">
        <f>_xlfn.XLOOKUP(B362,[8]sheet1!$AC:$AC,[8]sheet1!$AF:$AF,"")</f>
        <v/>
      </c>
      <c r="AR362" s="14"/>
      <c r="AS362" s="14" t="s">
        <v>5465</v>
      </c>
      <c r="AT362" s="14" t="str">
        <f>_xlfn.XLOOKUP(B362,'[9]cell downs 18042026 17h'!$B:$B,'[9]cell downs 18042026 17h'!$B:$B,"")</f>
        <v/>
      </c>
      <c r="AU362" s="14" t="str">
        <f>_xlfn.XLOOKUP(B362,'[10]Cells Huawei 19042026 15h'!$B:$B,'[10]Cells Huawei 19042026 15h'!$B:$B,"")</f>
        <v/>
      </c>
      <c r="AV362" s="9" t="str">
        <f>_xlfn.XLOOKUP(B362,'[11]cells down 19042026 9H40'!$B:$B,'[11]cells down 19042026 9H40'!$B:$B,"")</f>
        <v/>
      </c>
    </row>
    <row r="363" spans="1:48" hidden="1" x14ac:dyDescent="0.3">
      <c r="A363" s="1" t="s">
        <v>1539</v>
      </c>
      <c r="B363" s="8" t="s">
        <v>1540</v>
      </c>
      <c r="C363" s="3" t="str">
        <f>_xlfn.XLOOKUP(B363,'[1]daily break down'!$D:$D,'[1]daily break down'!$E:$E,"")</f>
        <v>CENTRE</v>
      </c>
      <c r="D363" s="1"/>
      <c r="E363" s="1"/>
      <c r="F363" s="3" t="s">
        <v>69</v>
      </c>
      <c r="G363" s="1" t="s">
        <v>1345</v>
      </c>
      <c r="H363" s="28" t="str">
        <f>_xlfn.XLOOKUP(B363,[2]CALCULATION!$B:$B,[2]CALCULATION!$H:$H,"")</f>
        <v>NOKIA</v>
      </c>
      <c r="I363" s="26">
        <v>0.56909951402978598</v>
      </c>
      <c r="J363" s="26">
        <v>0.5555626895868826</v>
      </c>
      <c r="K363" s="26">
        <v>0.41126200580713779</v>
      </c>
      <c r="L363" s="26">
        <v>0.36399611337973309</v>
      </c>
      <c r="M363" s="26">
        <v>0.45602511749749597</v>
      </c>
      <c r="N363" s="26">
        <v>0.45292181387026903</v>
      </c>
      <c r="O363" s="26">
        <v>0.51504139164975904</v>
      </c>
      <c r="P363" s="114" t="s">
        <v>6364</v>
      </c>
      <c r="Q363" s="42" t="s">
        <v>5538</v>
      </c>
      <c r="R363" s="42"/>
      <c r="S363" s="41" t="str" cm="1">
        <f t="array" ref="S363">IFERROR(_xlfn.IFS(
U363="MPR ISSUE","PDH",
U363="BSS Hardware Issue","BSS",
U363="Sites strategiques, MLL, Pylone, etc.","ENVTECH",
U363="AKTIVCO DEFAUT GE &amp; POWER Cabinet","AKTIVCO",
U363="AKTIVCO Coupure ENEO &amp; Baisse de tension","AKTIVCO GRID ONLY",
U363="Coupure ENEO &amp; Baisse de tension","IHS GRID ONLY",
U363="Defaut GE &amp; POWER Cabinet","IHS",
U363="Sharing","Partners",
U363="Sites strategiques &amp; DataCenter","SST &amp; DC",
U363="Exclu","Exclu",
U363="SAT","SAT",
U363="SPARE-ISSUE","SPARE-ISSUE",
U363="Fiber CAmtel","TRANS_FO_CAMTEL",
U363="Fiber AOF","Fiber AOF",
U363="Projet OCM (HUAWEI)","TRAVAUX-HUAWEI",
U363="Projet OCM (NOKIA)","TRAVAUX-NOKIA",
U363="ACCESS-ISSUE","ACCESS-ISSUE",
U363="Projet OCM (ZTE, NOKIA, autres projets)","TRAVAUX OCM",
U363="No root CAuse","No root cause",
U363="ODU HS","PDH",
U363="IP &amp; VLAN","PDH",
U363="Warehouse HUAWEI","SPARE-ISSUE",
U363="SPARE-HS","SPARE-ISSUE",
U363="Power Telco","BSS",U363="no impacts","no impacts"
),"")</f>
        <v>No root cause</v>
      </c>
      <c r="T363" s="41" t="str" cm="1">
        <f t="array" ref="T363">IFERROR(_xlfn.IFS(
U363="MPR ISSUE","TX ISSUE",
U363="BSS Hardware Issue","RAN ISSUE",
U363="Sites strategiques, MLL, Pylone, etc.","ENVTECH",
U363="AKTIVCO DEFAUT GE &amp; POWER Cabinet","POWER ISSUE",
U363="AKTIVCO Coupure ENEO &amp; Baisse de tension","POWER ISSUE",
U363="Coupure ENEO &amp; Baisse de tension","POWER ISSUE",
U363="Defaut GE &amp; POWER Cabinet","POWER ISSUE",
U363="Sharing","POWER ISSUE",
U363="Sites strategiques &amp; DataCenter","POWER ISSUE",
U363="Exclu","Exclu",
U363="SAT","TX ISSUE",
U363="SPARE-ISSUE","SPARE-ISSUE",
U363="Fiber CAmtel","TX ISSUE",
U363="Fiber AOF","TX ISSUE",
U363="Projet OCM (HUAWEI)","TRAVAUX-HUAWEI",
U363="Projet OCM (NOKIA)","TRAVAUX -NOKIA",
U363="ACCESS-ISSUE","ACCESS-ISSUE",
U363="Projet OCM (ZTE, NOKIA, autres projets)","TRAVAUX OCM",
U363="No root CAuse","No root cause",
U363="ODU HS","TX ISSUE",
U363="IP &amp; VLAN","TX ISSUE",
U363="Warehouse HUAWEI","SPARE-ISSUE",
U363="SPARE-HS","SPARE-ISSUE",
U363="Power Telco","RAN ISSUE",U363="no impacts","no impacts"
),"")</f>
        <v>No root cause</v>
      </c>
      <c r="U363" s="68" t="s">
        <v>5691</v>
      </c>
      <c r="V363" s="41" t="str" cm="1">
        <f t="array" ref="V363">IFERROR(_xlfn.IFS(
U363="MPR ISSUE","ACTIVE",
U363="BSS Hardware Issue","ACTIVE",
U363="Sites strategiques, MLL, Pylone, etc.","PASSIVE",
U363="AKTIVCO DEFAUT GE &amp; POWER Cabinet","PASSIVE",
U363="AKTIVCO Coupure ENEO &amp; Baisse de tension","PASSIVE",
U363="Coupure ENEO &amp; Baisse de tension","PASSIVE",
U363="Defaut GE &amp; POWER Cabinet","PASSIVE",
U363="Sharing","PASSIVE",
U363="Sites strategiques &amp; DataCenter","PASSIVE",
U363="Exclu","Exclu",
U363="SAT","ACTIVE",
U363="SPARE-ISSUE","SPARE-ISSUE",
U363="Fiber CAmtel","ACTIVE",
U363="Fiber AOF","ACTIVE",
U363="Projet OCM (HUAWEI)","PLANNED WORKS",
U363="Projet OCM (NOKIA)","PLANNED WORKS",
U363="ACCESS-ISSUE","ACCESS-ISSUE",
U363="Projet OCM (ZTE, NOKIA, autres projets)","PLANNED WORKS",
U363="No root CAuse","No root cause",
U363="ODU HS","ACTIVE",
U363="IP &amp; VLAN","ACTIVE",
U363="Warehouse HUAWEI","SPARE-ISSUE",
U363="SPARE-HS","SPARE-ISSUE",
U363="Power Telco","ACTIVE", U363="no impacts","no impacts"
),"")</f>
        <v>No root cause</v>
      </c>
      <c r="W363" s="113"/>
      <c r="X363" s="113"/>
      <c r="Y363" s="113"/>
      <c r="Z363" s="113"/>
      <c r="AA363" s="113"/>
      <c r="AB363" s="17" t="s">
        <v>5465</v>
      </c>
      <c r="AC363" s="17" t="str">
        <f>_xlfn.XLOOKUP(B363,'INCIDENT-04-27-2026'!E:E,'INCIDENT-04-27-2026'!F:F,"")</f>
        <v/>
      </c>
      <c r="AD363" s="9"/>
      <c r="AE363" s="7" t="s">
        <v>5465</v>
      </c>
      <c r="AF363" s="6" t="str">
        <f>_xlfn.XLOOKUP(B363,'[13]Input_27-04'!$B:$B,'[13]Input_27-04'!$M:$M,"")</f>
        <v/>
      </c>
      <c r="AG363" s="7"/>
      <c r="AH363" s="3"/>
      <c r="AI363" s="18" t="str">
        <f>_xlfn.XLOOKUP(B363,'[3]Cells Huawei 27042026 10h'!$B:$B,'[3]Cells Huawei 27042026 10h'!$T:$T,"")</f>
        <v/>
      </c>
      <c r="AJ363" s="18" t="str">
        <f>_xlfn.XLOOKUP(B363,'[3]Cells Huawei 27042026 15h'!$B:$B,'[3]Cells Huawei 27042026 15h'!$T:$T,"")</f>
        <v/>
      </c>
      <c r="AK363" s="18" t="str">
        <f>_xlfn.XLOOKUP(B363,'[4]cells down 27042026 11h28'!$B:$B,'[4]cells down 27042026 11h28'!$R:$R,"")</f>
        <v/>
      </c>
      <c r="AL363" s="18" t="str">
        <f>_xlfn.XLOOKUP(B363,'[4]cells down 27042026 18h01'!$B:$B,'[4]cells down 27042026 18h01'!$R:$R,"")</f>
        <v/>
      </c>
      <c r="AM363" s="18" t="str">
        <f>_xlfn.XLOOKUP(B363,'[5]cell downs 27042026 11h'!$B:$B,'[5]cell downs 27042026 11h'!$R:$R,"")</f>
        <v/>
      </c>
      <c r="AN363" s="18" t="str">
        <f>_xlfn.XLOOKUP(B363,'[5]cell downs 27042026 17h40'!$B:$B,'[5]cell downs 27042026 17h40'!$R:$R,"")</f>
        <v/>
      </c>
      <c r="AO363" s="18" t="str">
        <f>_xlfn.XLOOKUP(B363,'[6]ALL SITES DOWN'!$D:$D,'[6]ALL SITES DOWN'!$J:$J,"")</f>
        <v/>
      </c>
      <c r="AP363" s="18" t="str">
        <f>_xlfn.XLOOKUP(B363,'[7]ALL SITES DOWN'!$D:$D,'[7]ALL SITES DOWN'!$J:$J,"")</f>
        <v/>
      </c>
      <c r="AQ363" s="9" t="str">
        <f>_xlfn.XLOOKUP(B363,[8]sheet1!$AC:$AC,[8]sheet1!$AF:$AF,"")</f>
        <v/>
      </c>
      <c r="AR363" s="14"/>
      <c r="AS363" s="14" t="s">
        <v>5465</v>
      </c>
      <c r="AT363" s="14" t="str">
        <f>_xlfn.XLOOKUP(B363,'[9]cell downs 18042026 17h'!$B:$B,'[9]cell downs 18042026 17h'!$B:$B,"")</f>
        <v/>
      </c>
      <c r="AU363" s="14" t="str">
        <f>_xlfn.XLOOKUP(B363,'[10]Cells Huawei 19042026 15h'!$B:$B,'[10]Cells Huawei 19042026 15h'!$B:$B,"")</f>
        <v/>
      </c>
      <c r="AV363" s="9" t="str">
        <f>_xlfn.XLOOKUP(B363,'[11]cells down 19042026 9H40'!$B:$B,'[11]cells down 19042026 9H40'!$B:$B,"")</f>
        <v/>
      </c>
    </row>
    <row r="364" spans="1:48" hidden="1" x14ac:dyDescent="0.3">
      <c r="A364" s="1" t="s">
        <v>87</v>
      </c>
      <c r="B364" s="1" t="s">
        <v>88</v>
      </c>
      <c r="C364" s="3" t="str">
        <f>_xlfn.XLOOKUP(B364,'[1]daily break down'!$D:$D,'[1]daily break down'!$E:$E,"")</f>
        <v>Ngaoundere</v>
      </c>
      <c r="D364" s="1" t="s">
        <v>21</v>
      </c>
      <c r="E364" s="1" t="s">
        <v>89</v>
      </c>
      <c r="F364" s="3" t="s">
        <v>90</v>
      </c>
      <c r="G364" s="1" t="s">
        <v>91</v>
      </c>
      <c r="H364" s="27" t="str">
        <f>_xlfn.XLOOKUP(B364,[2]CALCULATION!$B:$B,[2]CALCULATION!$H:$H,"")</f>
        <v>Huawei</v>
      </c>
      <c r="I364" s="26">
        <v>1.6279859488118984</v>
      </c>
      <c r="J364" s="26">
        <v>2.3414782568993222</v>
      </c>
      <c r="K364" s="26">
        <v>4.1988946531862013</v>
      </c>
      <c r="L364" s="26">
        <v>16.127137712487123</v>
      </c>
      <c r="M364" s="26">
        <v>3.5626995745263716</v>
      </c>
      <c r="N364" s="26">
        <v>2.9653136262851953</v>
      </c>
      <c r="O364" s="26">
        <v>0.51445283406528486</v>
      </c>
      <c r="P364" s="114" t="s">
        <v>6364</v>
      </c>
      <c r="Q364" s="42" t="s">
        <v>5538</v>
      </c>
      <c r="R364" s="42"/>
      <c r="S364" s="41" t="str" cm="1">
        <f t="array" ref="S364">IFERROR(_xlfn.IFS(
U364="MPR ISSUE","PDH",
U364="BSS Hardware Issue","BSS",
U364="Sites strategiques, MLL, Pylone, etc.","ENVTECH",
U364="AKTIVCO DEFAUT GE &amp; POWER Cabinet","AKTIVCO",
U364="AKTIVCO Coupure ENEO &amp; Baisse de tension","AKTIVCO GRID ONLY",
U364="Coupure ENEO &amp; Baisse de tension","IHS GRID ONLY",
U364="Defaut GE &amp; POWER Cabinet","IHS",
U364="Sharing","Partners",
U364="Sites strategiques &amp; DataCenter","SST &amp; DC",
U364="Exclu","Exclu",
U364="SAT","SAT",
U364="SPARE-ISSUE","SPARE-ISSUE",
U364="Fiber CAmtel","TRANS_FO_CAMTEL",
U364="Fiber AOF","Fiber AOF",
U364="Projet OCM (HUAWEI)","TRAVAUX-HUAWEI",
U364="Projet OCM (NOKIA)","TRAVAUX-NOKIA",
U364="ACCESS-ISSUE","ACCESS-ISSUE",
U364="Projet OCM (ZTE, NOKIA, autres projets)","TRAVAUX OCM",
U364="No root CAuse","No root cause",
U364="ODU HS","PDH",
U364="IP &amp; VLAN","PDH",
U364="Warehouse HUAWEI","SPARE-ISSUE",
U364="SPARE-HS","SPARE-ISSUE",
U364="Power Telco","BSS",U364="no impacts","no impacts"
),"")</f>
        <v>No root cause</v>
      </c>
      <c r="T364" s="41" t="str" cm="1">
        <f t="array" ref="T364">IFERROR(_xlfn.IFS(
U364="MPR ISSUE","TX ISSUE",
U364="BSS Hardware Issue","RAN ISSUE",
U364="Sites strategiques, MLL, Pylone, etc.","ENVTECH",
U364="AKTIVCO DEFAUT GE &amp; POWER Cabinet","POWER ISSUE",
U364="AKTIVCO Coupure ENEO &amp; Baisse de tension","POWER ISSUE",
U364="Coupure ENEO &amp; Baisse de tension","POWER ISSUE",
U364="Defaut GE &amp; POWER Cabinet","POWER ISSUE",
U364="Sharing","POWER ISSUE",
U364="Sites strategiques &amp; DataCenter","POWER ISSUE",
U364="Exclu","Exclu",
U364="SAT","TX ISSUE",
U364="SPARE-ISSUE","SPARE-ISSUE",
U364="Fiber CAmtel","TX ISSUE",
U364="Fiber AOF","TX ISSUE",
U364="Projet OCM (HUAWEI)","TRAVAUX-HUAWEI",
U364="Projet OCM (NOKIA)","TRAVAUX -NOKIA",
U364="ACCESS-ISSUE","ACCESS-ISSUE",
U364="Projet OCM (ZTE, NOKIA, autres projets)","TRAVAUX OCM",
U364="No root CAuse","No root cause",
U364="ODU HS","TX ISSUE",
U364="IP &amp; VLAN","TX ISSUE",
U364="Warehouse HUAWEI","SPARE-ISSUE",
U364="SPARE-HS","SPARE-ISSUE",
U364="Power Telco","RAN ISSUE",U364="no impacts","no impacts"
),"")</f>
        <v>No root cause</v>
      </c>
      <c r="U364" s="68" t="s">
        <v>5691</v>
      </c>
      <c r="V364" s="41" t="str" cm="1">
        <f t="array" ref="V364">IFERROR(_xlfn.IFS(
U364="MPR ISSUE","ACTIVE",
U364="BSS Hardware Issue","ACTIVE",
U364="Sites strategiques, MLL, Pylone, etc.","PASSIVE",
U364="AKTIVCO DEFAUT GE &amp; POWER Cabinet","PASSIVE",
U364="AKTIVCO Coupure ENEO &amp; Baisse de tension","PASSIVE",
U364="Coupure ENEO &amp; Baisse de tension","PASSIVE",
U364="Defaut GE &amp; POWER Cabinet","PASSIVE",
U364="Sharing","PASSIVE",
U364="Sites strategiques &amp; DataCenter","PASSIVE",
U364="Exclu","Exclu",
U364="SAT","ACTIVE",
U364="SPARE-ISSUE","SPARE-ISSUE",
U364="Fiber CAmtel","ACTIVE",
U364="Fiber AOF","ACTIVE",
U364="Projet OCM (HUAWEI)","PLANNED WORKS",
U364="Projet OCM (NOKIA)","PLANNED WORKS",
U364="ACCESS-ISSUE","ACCESS-ISSUE",
U364="Projet OCM (ZTE, NOKIA, autres projets)","PLANNED WORKS",
U364="No root CAuse","No root cause",
U364="ODU HS","ACTIVE",
U364="IP &amp; VLAN","ACTIVE",
U364="Warehouse HUAWEI","SPARE-ISSUE",
U364="SPARE-HS","SPARE-ISSUE",
U364="Power Telco","ACTIVE", U364="no impacts","no impacts"
),"")</f>
        <v>No root cause</v>
      </c>
      <c r="W364" s="113"/>
      <c r="X364" s="113"/>
      <c r="Y364" s="113"/>
      <c r="Z364" s="113"/>
      <c r="AA364" s="113"/>
      <c r="AB364" s="17" t="s">
        <v>5465</v>
      </c>
      <c r="AC364" s="17" t="str">
        <f>_xlfn.XLOOKUP(B364,'INCIDENT-04-27-2026'!E:E,'INCIDENT-04-27-2026'!F:F,"")</f>
        <v/>
      </c>
      <c r="AD364" s="9"/>
      <c r="AE364" s="7" t="s">
        <v>5465</v>
      </c>
      <c r="AF364" s="6" t="str">
        <f>_xlfn.XLOOKUP(B364,'[13]Input_27-04'!$B:$B,'[13]Input_27-04'!$M:$M,"")</f>
        <v>No power issue</v>
      </c>
      <c r="AG364" s="7"/>
      <c r="AH364" s="3"/>
      <c r="AI364" s="18" t="str">
        <f>_xlfn.XLOOKUP(B364,'[3]Cells Huawei 27042026 10h'!$B:$B,'[3]Cells Huawei 27042026 10h'!$T:$T,"")</f>
        <v/>
      </c>
      <c r="AJ364" s="18" t="str">
        <f>_xlfn.XLOOKUP(B364,'[3]Cells Huawei 27042026 15h'!$B:$B,'[3]Cells Huawei 27042026 15h'!$T:$T,"")</f>
        <v/>
      </c>
      <c r="AK364" s="18" t="str">
        <f>_xlfn.XLOOKUP(B364,'[4]cells down 27042026 11h28'!$B:$B,'[4]cells down 27042026 11h28'!$R:$R,"")</f>
        <v/>
      </c>
      <c r="AL364" s="18" t="str">
        <f>_xlfn.XLOOKUP(B364,'[4]cells down 27042026 18h01'!$B:$B,'[4]cells down 27042026 18h01'!$R:$R,"")</f>
        <v/>
      </c>
      <c r="AM364" s="18" t="str">
        <f>_xlfn.XLOOKUP(B364,'[5]cell downs 27042026 11h'!$B:$B,'[5]cell downs 27042026 11h'!$R:$R,"")</f>
        <v/>
      </c>
      <c r="AN364" s="18" t="str">
        <f>_xlfn.XLOOKUP(B364,'[5]cell downs 27042026 17h40'!$B:$B,'[5]cell downs 27042026 17h40'!$R:$R,"")</f>
        <v/>
      </c>
      <c r="AO364" s="18" t="str">
        <f>_xlfn.XLOOKUP(B364,'[6]ALL SITES DOWN'!$D:$D,'[6]ALL SITES DOWN'!$J:$J,"")</f>
        <v/>
      </c>
      <c r="AP364" s="18" t="str">
        <f>_xlfn.XLOOKUP(B364,'[7]ALL SITES DOWN'!$D:$D,'[7]ALL SITES DOWN'!$J:$J,"")</f>
        <v/>
      </c>
      <c r="AQ364" s="9" t="str">
        <f>_xlfn.XLOOKUP(B364,[8]sheet1!$AC:$AC,[8]sheet1!$AF:$AF,"")</f>
        <v/>
      </c>
      <c r="AR364" s="14"/>
      <c r="AS364" s="14" t="s">
        <v>5465</v>
      </c>
      <c r="AT364" s="14" t="str">
        <f>_xlfn.XLOOKUP(B364,'[9]cell downs 18042026 17h'!$B:$B,'[9]cell downs 18042026 17h'!$B:$B,"")</f>
        <v/>
      </c>
      <c r="AU364" s="14" t="str">
        <f>_xlfn.XLOOKUP(B364,'[10]Cells Huawei 19042026 15h'!$B:$B,'[10]Cells Huawei 19042026 15h'!$B:$B,"")</f>
        <v/>
      </c>
      <c r="AV364" s="9" t="str">
        <f>_xlfn.XLOOKUP(B364,'[11]cells down 19042026 9H40'!$B:$B,'[11]cells down 19042026 9H40'!$B:$B,"")</f>
        <v/>
      </c>
    </row>
    <row r="365" spans="1:48" hidden="1" x14ac:dyDescent="0.3">
      <c r="A365" s="1" t="s">
        <v>717</v>
      </c>
      <c r="B365" s="8" t="s">
        <v>718</v>
      </c>
      <c r="C365" s="3" t="str">
        <f>_xlfn.XLOOKUP(B365,'[1]daily break down'!$D:$D,'[1]daily break down'!$E:$E,"")</f>
        <v>EXTREME-NORD</v>
      </c>
      <c r="D365" s="1" t="s">
        <v>11</v>
      </c>
      <c r="E365" s="1" t="s">
        <v>12</v>
      </c>
      <c r="F365" s="3" t="s">
        <v>55</v>
      </c>
      <c r="G365" s="1" t="s">
        <v>719</v>
      </c>
      <c r="H365" s="28" t="str">
        <f>_xlfn.XLOOKUP(B365,[2]CALCULATION!$B:$B,[2]CALCULATION!$H:$H,"")</f>
        <v>NOKIA</v>
      </c>
      <c r="I365" s="26">
        <v>5.3283547311413892</v>
      </c>
      <c r="J365" s="26">
        <v>11.371733080440864</v>
      </c>
      <c r="K365" s="26">
        <v>3.5491805851616863E-3</v>
      </c>
      <c r="L365" s="26">
        <v>0.31347392455696549</v>
      </c>
      <c r="M365" s="26">
        <v>0.25258260348386175</v>
      </c>
      <c r="N365" s="26">
        <v>2.6771495058555347E-2</v>
      </c>
      <c r="O365" s="26">
        <v>0.51409036433030442</v>
      </c>
      <c r="P365" s="114" t="s">
        <v>6364</v>
      </c>
      <c r="Q365" s="42" t="s">
        <v>6353</v>
      </c>
      <c r="R365" s="42"/>
      <c r="S365" s="41" t="str" cm="1">
        <f t="array" ref="S365">IFERROR(_xlfn.IFS(
U365="MPR ISSUE","PDH",
U365="BSS Hardware Issue","BSS",
U365="Sites strategiques, MLL, Pylone, etc.","ENVTECH",
U365="AKTIVCO DEFAUT GE &amp; POWER Cabinet","AKTIVCO",
U365="AKTIVCO Coupure ENEO &amp; Baisse de tension","AKTIVCO GRID ONLY",
U365="Coupure ENEO &amp; Baisse de tension","IHS GRID ONLY",
U365="Defaut GE &amp; POWER Cabinet","IHS",
U365="Sharing","Partners",
U365="Sites strategiques &amp; DataCenter","SST &amp; DC",
U365="Exclu","Exclu",
U365="SAT","SAT",
U365="SPARE-ISSUE","SPARE-ISSUE",
U365="Fiber CAmtel","TRANS_FO_CAMTEL",
U365="Fiber AOF","Fiber AOF",
U365="Projet OCM (HUAWEI)","TRAVAUX-HUAWEI",
U365="Projet OCM (NOKIA)","TRAVAUX-NOKIA",
U365="ACCESS-ISSUE","ACCESS-ISSUE",
U365="Projet OCM (ZTE, NOKIA, autres projets)","TRAVAUX OCM",
U365="No root CAuse","No root cause",
U365="ODU HS","PDH",
U365="IP &amp; VLAN","PDH",
U365="Warehouse HUAWEI","SPARE-ISSUE",
U365="SPARE-HS","SPARE-ISSUE",
U365="Power Telco","BSS",U365="no impacts","no impacts"
),"")</f>
        <v>IHS</v>
      </c>
      <c r="T365" s="41" t="str" cm="1">
        <f t="array" ref="T365">IFERROR(_xlfn.IFS(
U365="MPR ISSUE","TX ISSUE",
U365="BSS Hardware Issue","RAN ISSUE",
U365="Sites strategiques, MLL, Pylone, etc.","ENVTECH",
U365="AKTIVCO DEFAUT GE &amp; POWER Cabinet","POWER ISSUE",
U365="AKTIVCO Coupure ENEO &amp; Baisse de tension","POWER ISSUE",
U365="Coupure ENEO &amp; Baisse de tension","POWER ISSUE",
U365="Defaut GE &amp; POWER Cabinet","POWER ISSUE",
U365="Sharing","POWER ISSUE",
U365="Sites strategiques &amp; DataCenter","POWER ISSUE",
U365="Exclu","Exclu",
U365="SAT","TX ISSUE",
U365="SPARE-ISSUE","SPARE-ISSUE",
U365="Fiber CAmtel","TX ISSUE",
U365="Fiber AOF","TX ISSUE",
U365="Projet OCM (HUAWEI)","TRAVAUX-HUAWEI",
U365="Projet OCM (NOKIA)","TRAVAUX -NOKIA",
U365="ACCESS-ISSUE","ACCESS-ISSUE",
U365="Projet OCM (ZTE, NOKIA, autres projets)","TRAVAUX OCM",
U365="No root CAuse","No root cause",
U365="ODU HS","TX ISSUE",
U365="IP &amp; VLAN","TX ISSUE",
U365="Warehouse HUAWEI","SPARE-ISSUE",
U365="SPARE-HS","SPARE-ISSUE",
U365="Power Telco","RAN ISSUE",U365="no impacts","no impacts"
),"")</f>
        <v>POWER ISSUE</v>
      </c>
      <c r="U365" s="68" t="s">
        <v>5329</v>
      </c>
      <c r="V365" s="41" t="str" cm="1">
        <f t="array" ref="V365">IFERROR(_xlfn.IFS(
U365="MPR ISSUE","ACTIVE",
U365="BSS Hardware Issue","ACTIVE",
U365="Sites strategiques, MLL, Pylone, etc.","PASSIVE",
U365="AKTIVCO DEFAUT GE &amp; POWER Cabinet","PASSIVE",
U365="AKTIVCO Coupure ENEO &amp; Baisse de tension","PASSIVE",
U365="Coupure ENEO &amp; Baisse de tension","PASSIVE",
U365="Defaut GE &amp; POWER Cabinet","PASSIVE",
U365="Sharing","PASSIVE",
U365="Sites strategiques &amp; DataCenter","PASSIVE",
U365="Exclu","Exclu",
U365="SAT","ACTIVE",
U365="SPARE-ISSUE","SPARE-ISSUE",
U365="Fiber CAmtel","ACTIVE",
U365="Fiber AOF","ACTIVE",
U365="Projet OCM (HUAWEI)","PLANNED WORKS",
U365="Projet OCM (NOKIA)","PLANNED WORKS",
U365="ACCESS-ISSUE","ACCESS-ISSUE",
U365="Projet OCM (ZTE, NOKIA, autres projets)","PLANNED WORKS",
U365="No root CAuse","No root cause",
U365="ODU HS","ACTIVE",
U365="IP &amp; VLAN","ACTIVE",
U365="Warehouse HUAWEI","SPARE-ISSUE",
U365="SPARE-HS","SPARE-ISSUE",
U365="Power Telco","ACTIVE", U365="no impacts","no impacts"
),"")</f>
        <v>PASSIVE</v>
      </c>
      <c r="W365" s="113"/>
      <c r="X365" s="113"/>
      <c r="Y365" s="113"/>
      <c r="Z365" s="113"/>
      <c r="AA365" s="113"/>
      <c r="AB365" s="17" t="s">
        <v>6295</v>
      </c>
      <c r="AC365" s="17" t="str">
        <f>_xlfn.XLOOKUP(B365,'INCIDENT-04-27-2026'!E:E,'INCIDENT-04-27-2026'!F:F,"")</f>
        <v>(04/27/2026 incident ) :impacted by EXN_011_N_Kaele  , probleme d'energie , chute de tenssion  U=46v  || Action RCA attendu</v>
      </c>
      <c r="AD365" s="9" t="s">
        <v>6136</v>
      </c>
      <c r="AE365" s="7" t="s">
        <v>5465</v>
      </c>
      <c r="AF365" s="6" t="str">
        <f>_xlfn.XLOOKUP(B365,'[13]Input_27-04'!$B:$B,'[13]Input_27-04'!$M:$M,"")</f>
        <v/>
      </c>
      <c r="AG365" s="7"/>
      <c r="AH365" s="3"/>
      <c r="AI365" s="18" t="str">
        <f>_xlfn.XLOOKUP(B365,'[3]Cells Huawei 27042026 10h'!$B:$B,'[3]Cells Huawei 27042026 10h'!$T:$T,"")</f>
        <v/>
      </c>
      <c r="AJ365" s="18" t="str">
        <f>_xlfn.XLOOKUP(B365,'[3]Cells Huawei 27042026 15h'!$B:$B,'[3]Cells Huawei 27042026 15h'!$T:$T,"")</f>
        <v/>
      </c>
      <c r="AK365" s="18" t="str">
        <f>_xlfn.XLOOKUP(B365,'[4]cells down 27042026 11h28'!$B:$B,'[4]cells down 27042026 11h28'!$R:$R,"")</f>
        <v/>
      </c>
      <c r="AL365" s="18" t="str">
        <f>_xlfn.XLOOKUP(B365,'[4]cells down 27042026 18h01'!$B:$B,'[4]cells down 27042026 18h01'!$R:$R,"")</f>
        <v/>
      </c>
      <c r="AM365" s="18" t="str">
        <f>_xlfn.XLOOKUP(B365,'[5]cell downs 27042026 11h'!$B:$B,'[5]cell downs 27042026 11h'!$R:$R,"")</f>
        <v/>
      </c>
      <c r="AN365" s="18" t="str">
        <f>_xlfn.XLOOKUP(B365,'[5]cell downs 27042026 17h40'!$B:$B,'[5]cell downs 27042026 17h40'!$R:$R,"")</f>
        <v/>
      </c>
      <c r="AO365" s="18" t="str">
        <f>_xlfn.XLOOKUP(B365,'[6]ALL SITES DOWN'!$D:$D,'[6]ALL SITES DOWN'!$J:$J,"")</f>
        <v/>
      </c>
      <c r="AP365" s="18" t="str">
        <f>_xlfn.XLOOKUP(B365,'[7]ALL SITES DOWN'!$D:$D,'[7]ALL SITES DOWN'!$J:$J,"")</f>
        <v/>
      </c>
      <c r="AQ365" s="9" t="str">
        <f>_xlfn.XLOOKUP(B365,[8]sheet1!$AC:$AC,[8]sheet1!$AF:$AF,"")</f>
        <v>(04/27/2026 ticket):-INC-20260427-00013172…Others Transmission equipement fault</v>
      </c>
      <c r="AR365" s="14"/>
      <c r="AS365" s="14" t="s">
        <v>5465</v>
      </c>
      <c r="AT365" s="14" t="str">
        <f>_xlfn.XLOOKUP(B365,'[9]cell downs 18042026 17h'!$B:$B,'[9]cell downs 18042026 17h'!$B:$B,"")</f>
        <v/>
      </c>
      <c r="AU365" s="14" t="str">
        <f>_xlfn.XLOOKUP(B365,'[10]Cells Huawei 19042026 15h'!$B:$B,'[10]Cells Huawei 19042026 15h'!$B:$B,"")</f>
        <v/>
      </c>
      <c r="AV365" s="9" t="str">
        <f>_xlfn.XLOOKUP(B365,'[11]cells down 19042026 9H40'!$B:$B,'[11]cells down 19042026 9H40'!$B:$B,"")</f>
        <v/>
      </c>
    </row>
    <row r="366" spans="1:48" hidden="1" x14ac:dyDescent="0.3">
      <c r="A366" s="1" t="s">
        <v>221</v>
      </c>
      <c r="B366" s="8" t="s">
        <v>222</v>
      </c>
      <c r="C366" s="3" t="str">
        <f>_xlfn.XLOOKUP(B366,'[1]daily break down'!$D:$D,'[1]daily break down'!$E:$E,"")</f>
        <v>SUD-OUEST</v>
      </c>
      <c r="D366" s="1" t="s">
        <v>11</v>
      </c>
      <c r="E366" s="1" t="s">
        <v>12</v>
      </c>
      <c r="F366" s="3" t="s">
        <v>13</v>
      </c>
      <c r="G366" s="1" t="s">
        <v>223</v>
      </c>
      <c r="H366" s="28" t="str">
        <f>_xlfn.XLOOKUP(B366,[2]CALCULATION!$B:$B,[2]CALCULATION!$H:$H,"")</f>
        <v>NOKIA</v>
      </c>
      <c r="I366" s="26">
        <v>0.3572722888540748</v>
      </c>
      <c r="J366" s="26">
        <v>0.34000793304283561</v>
      </c>
      <c r="K366" s="26">
        <v>0.21646434553823429</v>
      </c>
      <c r="L366" s="26">
        <v>0.32033584165874801</v>
      </c>
      <c r="M366" s="26">
        <v>0.31935491235129099</v>
      </c>
      <c r="N366" s="26">
        <v>0.24451892373149794</v>
      </c>
      <c r="O366" s="26">
        <v>0.50501807763538265</v>
      </c>
      <c r="P366" s="114" t="s">
        <v>6364</v>
      </c>
      <c r="Q366" s="42" t="s">
        <v>6353</v>
      </c>
      <c r="R366" s="42"/>
      <c r="S366" s="41" t="str" cm="1">
        <f t="array" ref="S366">IFERROR(_xlfn.IFS(
U366="MPR ISSUE","PDH",
U366="BSS Hardware Issue","BSS",
U366="Sites strategiques, MLL, Pylone, etc.","ENVTECH",
U366="AKTIVCO DEFAUT GE &amp; POWER Cabinet","AKTIVCO",
U366="AKTIVCO Coupure ENEO &amp; Baisse de tension","AKTIVCO GRID ONLY",
U366="Coupure ENEO &amp; Baisse de tension","IHS GRID ONLY",
U366="Defaut GE &amp; POWER Cabinet","IHS",
U366="Sharing","Partners",
U366="Sites strategiques &amp; DataCenter","SST &amp; DC",
U366="Exclu","Exclu",
U366="SAT","SAT",
U366="SPARE-ISSUE","SPARE-ISSUE",
U366="Fiber CAmtel","TRANS_FO_CAMTEL",
U366="Fiber AOF","Fiber AOF",
U366="Projet OCM (HUAWEI)","TRAVAUX-HUAWEI",
U366="Projet OCM (NOKIA)","TRAVAUX-NOKIA",
U366="ACCESS-ISSUE","ACCESS-ISSUE",
U366="Projet OCM (ZTE, NOKIA, autres projets)","TRAVAUX OCM",
U366="No root CAuse","No root cause",
U366="ODU HS","PDH",
U366="IP &amp; VLAN","PDH",
U366="Warehouse HUAWEI","SPARE-ISSUE",
U366="SPARE-HS","SPARE-ISSUE",
U366="Power Telco","BSS",U366="no impacts","no impacts"
),"")</f>
        <v/>
      </c>
      <c r="T366" s="41" t="str" cm="1">
        <f t="array" ref="T366">IFERROR(_xlfn.IFS(
U366="MPR ISSUE","TX ISSUE",
U366="BSS Hardware Issue","RAN ISSUE",
U366="Sites strategiques, MLL, Pylone, etc.","ENVTECH",
U366="AKTIVCO DEFAUT GE &amp; POWER Cabinet","POWER ISSUE",
U366="AKTIVCO Coupure ENEO &amp; Baisse de tension","POWER ISSUE",
U366="Coupure ENEO &amp; Baisse de tension","POWER ISSUE",
U366="Defaut GE &amp; POWER Cabinet","POWER ISSUE",
U366="Sharing","POWER ISSUE",
U366="Sites strategiques &amp; DataCenter","POWER ISSUE",
U366="Exclu","Exclu",
U366="SAT","TX ISSUE",
U366="SPARE-ISSUE","SPARE-ISSUE",
U366="Fiber CAmtel","TX ISSUE",
U366="Fiber AOF","TX ISSUE",
U366="Projet OCM (HUAWEI)","TRAVAUX-HUAWEI",
U366="Projet OCM (NOKIA)","TRAVAUX -NOKIA",
U366="ACCESS-ISSUE","ACCESS-ISSUE",
U366="Projet OCM (ZTE, NOKIA, autres projets)","TRAVAUX OCM",
U366="No root CAuse","No root cause",
U366="ODU HS","TX ISSUE",
U366="IP &amp; VLAN","TX ISSUE",
U366="Warehouse HUAWEI","SPARE-ISSUE",
U366="SPARE-HS","SPARE-ISSUE",
U366="Power Telco","RAN ISSUE",U366="no impacts","no impacts"
),"")</f>
        <v/>
      </c>
      <c r="U366" s="68"/>
      <c r="V366" s="41" t="str" cm="1">
        <f t="array" ref="V366">IFERROR(_xlfn.IFS(
U366="MPR ISSUE","ACTIVE",
U366="BSS Hardware Issue","ACTIVE",
U366="Sites strategiques, MLL, Pylone, etc.","PASSIVE",
U366="AKTIVCO DEFAUT GE &amp; POWER Cabinet","PASSIVE",
U366="AKTIVCO Coupure ENEO &amp; Baisse de tension","PASSIVE",
U366="Coupure ENEO &amp; Baisse de tension","PASSIVE",
U366="Defaut GE &amp; POWER Cabinet","PASSIVE",
U366="Sharing","PASSIVE",
U366="Sites strategiques &amp; DataCenter","PASSIVE",
U366="Exclu","Exclu",
U366="SAT","ACTIVE",
U366="SPARE-ISSUE","SPARE-ISSUE",
U366="Fiber CAmtel","ACTIVE",
U366="Fiber AOF","ACTIVE",
U366="Projet OCM (HUAWEI)","PLANNED WORKS",
U366="Projet OCM (NOKIA)","PLANNED WORKS",
U366="ACCESS-ISSUE","ACCESS-ISSUE",
U366="Projet OCM (ZTE, NOKIA, autres projets)","PLANNED WORKS",
U366="No root CAuse","No root cause",
U366="ODU HS","ACTIVE",
U366="IP &amp; VLAN","ACTIVE",
U366="Warehouse HUAWEI","SPARE-ISSUE",
U366="SPARE-HS","SPARE-ISSUE",
U366="Power Telco","ACTIVE", U366="no impacts","no impacts"
),"")</f>
        <v/>
      </c>
      <c r="W366" s="113"/>
      <c r="X366" s="113"/>
      <c r="Y366" s="113"/>
      <c r="Z366" s="113"/>
      <c r="AA366" s="113"/>
      <c r="AB366" s="17" t="s">
        <v>5465</v>
      </c>
      <c r="AC366" s="17" t="str">
        <f>_xlfn.XLOOKUP(B366,'INCIDENT-04-27-2026'!E:E,'INCIDENT-04-27-2026'!F:F,"")</f>
        <v/>
      </c>
      <c r="AD366" s="9"/>
      <c r="AE366" s="7" t="s">
        <v>5465</v>
      </c>
      <c r="AF366" s="6" t="str">
        <f>_xlfn.XLOOKUP(B366,'[13]Input_27-04'!$B:$B,'[13]Input_27-04'!$M:$M,"")</f>
        <v/>
      </c>
      <c r="AG366" s="7"/>
      <c r="AH366" s="3"/>
      <c r="AI366" s="18" t="str">
        <f>_xlfn.XLOOKUP(B366,'[3]Cells Huawei 27042026 10h'!$B:$B,'[3]Cells Huawei 27042026 10h'!$T:$T,"")</f>
        <v/>
      </c>
      <c r="AJ366" s="18" t="str">
        <f>_xlfn.XLOOKUP(B366,'[3]Cells Huawei 27042026 15h'!$B:$B,'[3]Cells Huawei 27042026 15h'!$T:$T,"")</f>
        <v/>
      </c>
      <c r="AK366" s="18" t="str">
        <f>_xlfn.XLOOKUP(B366,'[4]cells down 27042026 11h28'!$B:$B,'[4]cells down 27042026 11h28'!$R:$R,"")</f>
        <v/>
      </c>
      <c r="AL366" s="18" t="str">
        <f>_xlfn.XLOOKUP(B366,'[4]cells down 27042026 18h01'!$B:$B,'[4]cells down 27042026 18h01'!$R:$R,"")</f>
        <v/>
      </c>
      <c r="AM366" s="18" t="str">
        <f>_xlfn.XLOOKUP(B366,'[5]cell downs 27042026 11h'!$B:$B,'[5]cell downs 27042026 11h'!$R:$R,"")</f>
        <v/>
      </c>
      <c r="AN366" s="18" t="str">
        <f>_xlfn.XLOOKUP(B366,'[5]cell downs 27042026 17h40'!$B:$B,'[5]cell downs 27042026 17h40'!$R:$R,"")</f>
        <v/>
      </c>
      <c r="AO366" s="18" t="str">
        <f>_xlfn.XLOOKUP(B366,'[6]ALL SITES DOWN'!$D:$D,'[6]ALL SITES DOWN'!$J:$J,"")</f>
        <v/>
      </c>
      <c r="AP366" s="18" t="str">
        <f>_xlfn.XLOOKUP(B366,'[7]ALL SITES DOWN'!$D:$D,'[7]ALL SITES DOWN'!$J:$J,"")</f>
        <v/>
      </c>
      <c r="AQ366" s="9" t="str">
        <f>_xlfn.XLOOKUP(B366,[8]sheet1!$AC:$AC,[8]sheet1!$AF:$AF,"")</f>
        <v/>
      </c>
      <c r="AR366" s="14"/>
      <c r="AS366" s="14" t="s">
        <v>5465</v>
      </c>
      <c r="AT366" s="14" t="str">
        <f>_xlfn.XLOOKUP(B366,'[9]cell downs 18042026 17h'!$B:$B,'[9]cell downs 18042026 17h'!$B:$B,"")</f>
        <v/>
      </c>
      <c r="AU366" s="14" t="str">
        <f>_xlfn.XLOOKUP(B366,'[10]Cells Huawei 19042026 15h'!$B:$B,'[10]Cells Huawei 19042026 15h'!$B:$B,"")</f>
        <v/>
      </c>
      <c r="AV366" s="9" t="str">
        <f>_xlfn.XLOOKUP(B366,'[11]cells down 19042026 9H40'!$B:$B,'[11]cells down 19042026 9H40'!$B:$B,"")</f>
        <v/>
      </c>
    </row>
    <row r="367" spans="1:48" hidden="1" x14ac:dyDescent="0.3">
      <c r="A367" s="1" t="s">
        <v>706</v>
      </c>
      <c r="B367" s="8" t="s">
        <v>707</v>
      </c>
      <c r="C367" s="3" t="str">
        <f>_xlfn.XLOOKUP(B367,'[1]daily break down'!$D:$D,'[1]daily break down'!$E:$E,"")</f>
        <v>Douala</v>
      </c>
      <c r="D367" s="1" t="s">
        <v>21</v>
      </c>
      <c r="E367" s="1" t="s">
        <v>36</v>
      </c>
      <c r="F367" s="3" t="s">
        <v>31</v>
      </c>
      <c r="G367" s="1" t="s">
        <v>32</v>
      </c>
      <c r="H367" s="29" t="str">
        <f>_xlfn.XLOOKUP(B367,[2]CALCULATION!$B:$B,[2]CALCULATION!$H:$H,"")</f>
        <v>ZTE</v>
      </c>
      <c r="I367" s="26">
        <v>1.467684264895144</v>
      </c>
      <c r="J367" s="26">
        <v>0.54853566872982873</v>
      </c>
      <c r="K367" s="26">
        <v>0</v>
      </c>
      <c r="L367" s="26">
        <v>1.0131037887413572</v>
      </c>
      <c r="M367" s="26">
        <v>1.0509676600091886</v>
      </c>
      <c r="N367" s="26">
        <v>0</v>
      </c>
      <c r="O367" s="26">
        <v>0.50389446770138679</v>
      </c>
      <c r="P367" s="114" t="s">
        <v>6364</v>
      </c>
      <c r="Q367" s="42" t="s">
        <v>5538</v>
      </c>
      <c r="R367" s="42"/>
      <c r="S367" s="41" t="str" cm="1">
        <f t="array" ref="S367">IFERROR(_xlfn.IFS(
U367="MPR ISSUE","PDH",
U367="BSS Hardware Issue","BSS",
U367="Sites strategiques, MLL, Pylone, etc.","ENVTECH",
U367="AKTIVCO DEFAUT GE &amp; POWER Cabinet","AKTIVCO",
U367="AKTIVCO Coupure ENEO &amp; Baisse de tension","AKTIVCO GRID ONLY",
U367="Coupure ENEO &amp; Baisse de tension","IHS GRID ONLY",
U367="Defaut GE &amp; POWER Cabinet","IHS",
U367="Sharing","Partners",
U367="Sites strategiques &amp; DataCenter","SST &amp; DC",
U367="Exclu","Exclu",
U367="SAT","SAT",
U367="SPARE-ISSUE","SPARE-ISSUE",
U367="Fiber CAmtel","TRANS_FO_CAMTEL",
U367="Fiber AOF","Fiber AOF",
U367="Projet OCM (HUAWEI)","TRAVAUX-HUAWEI",
U367="Projet OCM (NOKIA)","TRAVAUX-NOKIA",
U367="ACCESS-ISSUE","ACCESS-ISSUE",
U367="Projet OCM (ZTE, NOKIA, autres projets)","TRAVAUX OCM",
U367="No root CAuse","No root cause",
U367="ODU HS","PDH",
U367="IP &amp; VLAN","PDH",
U367="Warehouse HUAWEI","SPARE-ISSUE",
U367="SPARE-HS","SPARE-ISSUE",
U367="Power Telco","BSS",U367="no impacts","no impacts"
),"")</f>
        <v>No root cause</v>
      </c>
      <c r="T367" s="41" t="str" cm="1">
        <f t="array" ref="T367">IFERROR(_xlfn.IFS(
U367="MPR ISSUE","TX ISSUE",
U367="BSS Hardware Issue","RAN ISSUE",
U367="Sites strategiques, MLL, Pylone, etc.","ENVTECH",
U367="AKTIVCO DEFAUT GE &amp; POWER Cabinet","POWER ISSUE",
U367="AKTIVCO Coupure ENEO &amp; Baisse de tension","POWER ISSUE",
U367="Coupure ENEO &amp; Baisse de tension","POWER ISSUE",
U367="Defaut GE &amp; POWER Cabinet","POWER ISSUE",
U367="Sharing","POWER ISSUE",
U367="Sites strategiques &amp; DataCenter","POWER ISSUE",
U367="Exclu","Exclu",
U367="SAT","TX ISSUE",
U367="SPARE-ISSUE","SPARE-ISSUE",
U367="Fiber CAmtel","TX ISSUE",
U367="Fiber AOF","TX ISSUE",
U367="Projet OCM (HUAWEI)","TRAVAUX-HUAWEI",
U367="Projet OCM (NOKIA)","TRAVAUX -NOKIA",
U367="ACCESS-ISSUE","ACCESS-ISSUE",
U367="Projet OCM (ZTE, NOKIA, autres projets)","TRAVAUX OCM",
U367="No root CAuse","No root cause",
U367="ODU HS","TX ISSUE",
U367="IP &amp; VLAN","TX ISSUE",
U367="Warehouse HUAWEI","SPARE-ISSUE",
U367="SPARE-HS","SPARE-ISSUE",
U367="Power Telco","RAN ISSUE",U367="no impacts","no impacts"
),"")</f>
        <v>No root cause</v>
      </c>
      <c r="U367" s="68" t="s">
        <v>5691</v>
      </c>
      <c r="V367" s="41" t="str" cm="1">
        <f t="array" ref="V367">IFERROR(_xlfn.IFS(
U367="MPR ISSUE","ACTIVE",
U367="BSS Hardware Issue","ACTIVE",
U367="Sites strategiques, MLL, Pylone, etc.","PASSIVE",
U367="AKTIVCO DEFAUT GE &amp; POWER Cabinet","PASSIVE",
U367="AKTIVCO Coupure ENEO &amp; Baisse de tension","PASSIVE",
U367="Coupure ENEO &amp; Baisse de tension","PASSIVE",
U367="Defaut GE &amp; POWER Cabinet","PASSIVE",
U367="Sharing","PASSIVE",
U367="Sites strategiques &amp; DataCenter","PASSIVE",
U367="Exclu","Exclu",
U367="SAT","ACTIVE",
U367="SPARE-ISSUE","SPARE-ISSUE",
U367="Fiber CAmtel","ACTIVE",
U367="Fiber AOF","ACTIVE",
U367="Projet OCM (HUAWEI)","PLANNED WORKS",
U367="Projet OCM (NOKIA)","PLANNED WORKS",
U367="ACCESS-ISSUE","ACCESS-ISSUE",
U367="Projet OCM (ZTE, NOKIA, autres projets)","PLANNED WORKS",
U367="No root CAuse","No root cause",
U367="ODU HS","ACTIVE",
U367="IP &amp; VLAN","ACTIVE",
U367="Warehouse HUAWEI","SPARE-ISSUE",
U367="SPARE-HS","SPARE-ISSUE",
U367="Power Telco","ACTIVE", U367="no impacts","no impacts"
),"")</f>
        <v>No root cause</v>
      </c>
      <c r="W367" s="113"/>
      <c r="X367" s="113"/>
      <c r="Y367" s="113"/>
      <c r="Z367" s="113"/>
      <c r="AA367" s="113"/>
      <c r="AB367" s="17" t="s">
        <v>5934</v>
      </c>
      <c r="AC367" s="17" t="str">
        <f>_xlfn.XLOOKUP(B367,'INCIDENT-04-27-2026'!E:E,'INCIDENT-04-27-2026'!F:F,"")</f>
        <v/>
      </c>
      <c r="AD367" s="9"/>
      <c r="AE367" s="7" t="s">
        <v>5465</v>
      </c>
      <c r="AF367" s="6" t="str">
        <f>_xlfn.XLOOKUP(B367,'[13]Input_27-04'!$B:$B,'[13]Input_27-04'!$M:$M,"")</f>
        <v>No power issue</v>
      </c>
      <c r="AG367" s="7"/>
      <c r="AH367" s="3"/>
      <c r="AI367" s="18" t="str">
        <f>_xlfn.XLOOKUP(B367,'[3]Cells Huawei 27042026 10h'!$B:$B,'[3]Cells Huawei 27042026 10h'!$T:$T,"")</f>
        <v/>
      </c>
      <c r="AJ367" s="18" t="str">
        <f>_xlfn.XLOOKUP(B367,'[3]Cells Huawei 27042026 15h'!$B:$B,'[3]Cells Huawei 27042026 15h'!$T:$T,"")</f>
        <v/>
      </c>
      <c r="AK367" s="18" t="str">
        <f>_xlfn.XLOOKUP(B367,'[4]cells down 27042026 11h28'!$B:$B,'[4]cells down 27042026 11h28'!$R:$R,"")</f>
        <v/>
      </c>
      <c r="AL367" s="18" t="str">
        <f>_xlfn.XLOOKUP(B367,'[4]cells down 27042026 18h01'!$B:$B,'[4]cells down 27042026 18h01'!$R:$R,"")</f>
        <v/>
      </c>
      <c r="AM367" s="18" t="str">
        <f>_xlfn.XLOOKUP(B367,'[5]cell downs 27042026 11h'!$B:$B,'[5]cell downs 27042026 11h'!$R:$R,"")</f>
        <v/>
      </c>
      <c r="AN367" s="18" t="str">
        <f>_xlfn.XLOOKUP(B367,'[5]cell downs 27042026 17h40'!$B:$B,'[5]cell downs 27042026 17h40'!$R:$R,"")</f>
        <v/>
      </c>
      <c r="AO367" s="18" t="str">
        <f>_xlfn.XLOOKUP(B367,'[6]ALL SITES DOWN'!$D:$D,'[6]ALL SITES DOWN'!$J:$J,"")</f>
        <v/>
      </c>
      <c r="AP367" s="18" t="str">
        <f>_xlfn.XLOOKUP(B367,'[7]ALL SITES DOWN'!$D:$D,'[7]ALL SITES DOWN'!$J:$J,"")</f>
        <v>(04/27/2026 ocm ran 11h):-power status check ongoing</v>
      </c>
      <c r="AQ367" s="9" t="str">
        <f>_xlfn.XLOOKUP(B367,[8]sheet1!$AC:$AC,[8]sheet1!$AF:$AF,"")</f>
        <v/>
      </c>
      <c r="AR367" s="14"/>
      <c r="AS367" s="14" t="s">
        <v>5465</v>
      </c>
      <c r="AT367" s="14" t="str">
        <f>_xlfn.XLOOKUP(B367,'[9]cell downs 18042026 17h'!$B:$B,'[9]cell downs 18042026 17h'!$B:$B,"")</f>
        <v/>
      </c>
      <c r="AU367" s="14" t="str">
        <f>_xlfn.XLOOKUP(B367,'[10]Cells Huawei 19042026 15h'!$B:$B,'[10]Cells Huawei 19042026 15h'!$B:$B,"")</f>
        <v/>
      </c>
      <c r="AV367" s="9" t="str">
        <f>_xlfn.XLOOKUP(B367,'[11]cells down 19042026 9H40'!$B:$B,'[11]cells down 19042026 9H40'!$B:$B,"")</f>
        <v/>
      </c>
    </row>
    <row r="368" spans="1:48" hidden="1" x14ac:dyDescent="0.3">
      <c r="A368" s="1" t="s">
        <v>1520</v>
      </c>
      <c r="B368" s="8" t="s">
        <v>1521</v>
      </c>
      <c r="C368" s="3" t="str">
        <f>_xlfn.XLOOKUP(B368,'[1]daily break down'!$D:$D,'[1]daily break down'!$E:$E,"")</f>
        <v>NORD-OUEST</v>
      </c>
      <c r="D368" s="1" t="s">
        <v>11</v>
      </c>
      <c r="E368" s="1" t="s">
        <v>5435</v>
      </c>
      <c r="F368" s="3" t="s">
        <v>51</v>
      </c>
      <c r="G368" s="1" t="s">
        <v>1520</v>
      </c>
      <c r="H368" s="28" t="str">
        <f>_xlfn.XLOOKUP(B368,[2]CALCULATION!$B:$B,[2]CALCULATION!$H:$H,"")</f>
        <v>NOKIA</v>
      </c>
      <c r="I368" s="26">
        <v>0.76726506921437188</v>
      </c>
      <c r="J368" s="26">
        <v>1.7203716544960093</v>
      </c>
      <c r="K368" s="26">
        <v>0.49733115888058477</v>
      </c>
      <c r="L368" s="26">
        <v>2.5593337385463138E-2</v>
      </c>
      <c r="M368" s="26">
        <v>4.7084606757925196E-2</v>
      </c>
      <c r="N368" s="26">
        <v>3.3622689643954766</v>
      </c>
      <c r="O368" s="26">
        <v>0.49456672174138849</v>
      </c>
      <c r="P368" s="114" t="s">
        <v>6364</v>
      </c>
      <c r="Q368" s="42" t="s">
        <v>6353</v>
      </c>
      <c r="R368" s="42"/>
      <c r="S368" s="41" t="str" cm="1">
        <f t="array" ref="S368">IFERROR(_xlfn.IFS(
U368="MPR ISSUE","PDH",
U368="BSS Hardware Issue","BSS",
U368="Sites strategiques, MLL, Pylone, etc.","ENVTECH",
U368="AKTIVCO DEFAUT GE &amp; POWER Cabinet","AKTIVCO",
U368="AKTIVCO Coupure ENEO &amp; Baisse de tension","AKTIVCO GRID ONLY",
U368="Coupure ENEO &amp; Baisse de tension","IHS GRID ONLY",
U368="Defaut GE &amp; POWER Cabinet","IHS",
U368="Sharing","Partners",
U368="Sites strategiques &amp; DataCenter","SST &amp; DC",
U368="Exclu","Exclu",
U368="SAT","SAT",
U368="SPARE-ISSUE","SPARE-ISSUE",
U368="Fiber CAmtel","TRANS_FO_CAMTEL",
U368="Fiber AOF","Fiber AOF",
U368="Projet OCM (HUAWEI)","TRAVAUX-HUAWEI",
U368="Projet OCM (NOKIA)","TRAVAUX-NOKIA",
U368="ACCESS-ISSUE","ACCESS-ISSUE",
U368="Projet OCM (ZTE, NOKIA, autres projets)","TRAVAUX OCM",
U368="No root CAuse","No root cause",
U368="ODU HS","PDH",
U368="IP &amp; VLAN","PDH",
U368="Warehouse HUAWEI","SPARE-ISSUE",
U368="SPARE-HS","SPARE-ISSUE",
U368="Power Telco","BSS",U368="no impacts","no impacts"
),"")</f>
        <v>BSS</v>
      </c>
      <c r="T368" s="41" t="str" cm="1">
        <f t="array" ref="T368">IFERROR(_xlfn.IFS(
U368="MPR ISSUE","TX ISSUE",
U368="BSS Hardware Issue","RAN ISSUE",
U368="Sites strategiques, MLL, Pylone, etc.","ENVTECH",
U368="AKTIVCO DEFAUT GE &amp; POWER Cabinet","POWER ISSUE",
U368="AKTIVCO Coupure ENEO &amp; Baisse de tension","POWER ISSUE",
U368="Coupure ENEO &amp; Baisse de tension","POWER ISSUE",
U368="Defaut GE &amp; POWER Cabinet","POWER ISSUE",
U368="Sharing","POWER ISSUE",
U368="Sites strategiques &amp; DataCenter","POWER ISSUE",
U368="Exclu","Exclu",
U368="SAT","TX ISSUE",
U368="SPARE-ISSUE","SPARE-ISSUE",
U368="Fiber CAmtel","TX ISSUE",
U368="Fiber AOF","TX ISSUE",
U368="Projet OCM (HUAWEI)","TRAVAUX-HUAWEI",
U368="Projet OCM (NOKIA)","TRAVAUX -NOKIA",
U368="ACCESS-ISSUE","ACCESS-ISSUE",
U368="Projet OCM (ZTE, NOKIA, autres projets)","TRAVAUX OCM",
U368="No root CAuse","No root cause",
U368="ODU HS","TX ISSUE",
U368="IP &amp; VLAN","TX ISSUE",
U368="Warehouse HUAWEI","SPARE-ISSUE",
U368="SPARE-HS","SPARE-ISSUE",
U368="Power Telco","RAN ISSUE",U368="no impacts","no impacts"
),"")</f>
        <v>RAN ISSUE</v>
      </c>
      <c r="U368" s="68" t="s">
        <v>5319</v>
      </c>
      <c r="V368" s="41" t="str" cm="1">
        <f t="array" ref="V368">IFERROR(_xlfn.IFS(
U368="MPR ISSUE","ACTIVE",
U368="BSS Hardware Issue","ACTIVE",
U368="Sites strategiques, MLL, Pylone, etc.","PASSIVE",
U368="AKTIVCO DEFAUT GE &amp; POWER Cabinet","PASSIVE",
U368="AKTIVCO Coupure ENEO &amp; Baisse de tension","PASSIVE",
U368="Coupure ENEO &amp; Baisse de tension","PASSIVE",
U368="Defaut GE &amp; POWER Cabinet","PASSIVE",
U368="Sharing","PASSIVE",
U368="Sites strategiques &amp; DataCenter","PASSIVE",
U368="Exclu","Exclu",
U368="SAT","ACTIVE",
U368="SPARE-ISSUE","SPARE-ISSUE",
U368="Fiber CAmtel","ACTIVE",
U368="Fiber AOF","ACTIVE",
U368="Projet OCM (HUAWEI)","PLANNED WORKS",
U368="Projet OCM (NOKIA)","PLANNED WORKS",
U368="ACCESS-ISSUE","ACCESS-ISSUE",
U368="Projet OCM (ZTE, NOKIA, autres projets)","PLANNED WORKS",
U368="No root CAuse","No root cause",
U368="ODU HS","ACTIVE",
U368="IP &amp; VLAN","ACTIVE",
U368="Warehouse HUAWEI","SPARE-ISSUE",
U368="SPARE-HS","SPARE-ISSUE",
U368="Power Telco","ACTIVE", U368="no impacts","no impacts"
),"")</f>
        <v>ACTIVE</v>
      </c>
      <c r="W368" s="113"/>
      <c r="X368" s="113"/>
      <c r="Y368" s="113"/>
      <c r="Z368" s="113"/>
      <c r="AA368" s="113"/>
      <c r="AB368" s="17" t="s">
        <v>6296</v>
      </c>
      <c r="AC368" s="17" t="str">
        <f>_xlfn.XLOOKUP(B368,'INCIDENT-04-27-2026'!E:E,'INCIDENT-04-27-2026'!F:F,"")</f>
        <v/>
      </c>
      <c r="AD368" s="9"/>
      <c r="AE368" s="7" t="s">
        <v>5465</v>
      </c>
      <c r="AF368" s="6" t="str">
        <f>_xlfn.XLOOKUP(B368,'[13]Input_27-04'!$B:$B,'[13]Input_27-04'!$M:$M,"")</f>
        <v/>
      </c>
      <c r="AG368" s="7"/>
      <c r="AH368" s="3"/>
      <c r="AI368" s="18" t="str">
        <f>_xlfn.XLOOKUP(B368,'[3]Cells Huawei 27042026 10h'!$B:$B,'[3]Cells Huawei 27042026 10h'!$T:$T,"")</f>
        <v/>
      </c>
      <c r="AJ368" s="18" t="str">
        <f>_xlfn.XLOOKUP(B368,'[3]Cells Huawei 27042026 15h'!$B:$B,'[3]Cells Huawei 27042026 15h'!$T:$T,"")</f>
        <v/>
      </c>
      <c r="AK368" s="18" t="str">
        <f>_xlfn.XLOOKUP(B368,'[4]cells down 27042026 11h28'!$B:$B,'[4]cells down 27042026 11h28'!$R:$R,"")</f>
        <v/>
      </c>
      <c r="AL368" s="18" t="str">
        <f>_xlfn.XLOOKUP(B368,'[4]cells down 27042026 18h01'!$B:$B,'[4]cells down 27042026 18h01'!$R:$R,"")</f>
        <v/>
      </c>
      <c r="AM368" s="18" t="str">
        <f>_xlfn.XLOOKUP(B368,'[5]cell downs 27042026 11h'!$B:$B,'[5]cell downs 27042026 11h'!$R:$R,"")</f>
        <v/>
      </c>
      <c r="AN368" s="18" t="str">
        <f>_xlfn.XLOOKUP(B368,'[5]cell downs 27042026 17h40'!$B:$B,'[5]cell downs 27042026 17h40'!$R:$R,"")</f>
        <v>(04/27/2026 cell nokia):-27/04/2026 : Check breaker and  interconnection AREA(sfp, optical fiber) between system and radio module, swap its if needed</v>
      </c>
      <c r="AO368" s="18" t="str">
        <f>_xlfn.XLOOKUP(B368,'[6]ALL SITES DOWN'!$D:$D,'[6]ALL SITES DOWN'!$J:$J,"")</f>
        <v/>
      </c>
      <c r="AP368" s="18" t="str">
        <f>_xlfn.XLOOKUP(B368,'[7]ALL SITES DOWN'!$D:$D,'[7]ALL SITES DOWN'!$J:$J,"")</f>
        <v/>
      </c>
      <c r="AQ368" s="9" t="str">
        <f>_xlfn.XLOOKUP(B368,[8]sheet1!$AC:$AC,[8]sheet1!$AF:$AF,"")</f>
        <v>(04/27/2026 ticket):-INC-20260427-00004769…2026-04-27 10:33:57…Rectifiers hanging // Rectifiers reset…Rectifiers hanging // Rectifiers reset…Others Transmission equipement fault</v>
      </c>
      <c r="AR368" s="14"/>
      <c r="AS368" s="14" t="s">
        <v>5465</v>
      </c>
      <c r="AT368" s="14" t="str">
        <f>_xlfn.XLOOKUP(B368,'[9]cell downs 18042026 17h'!$B:$B,'[9]cell downs 18042026 17h'!$B:$B,"")</f>
        <v/>
      </c>
      <c r="AU368" s="14" t="str">
        <f>_xlfn.XLOOKUP(B368,'[10]Cells Huawei 19042026 15h'!$B:$B,'[10]Cells Huawei 19042026 15h'!$B:$B,"")</f>
        <v/>
      </c>
      <c r="AV368" s="9" t="str">
        <f>_xlfn.XLOOKUP(B368,'[11]cells down 19042026 9H40'!$B:$B,'[11]cells down 19042026 9H40'!$B:$B,"")</f>
        <v/>
      </c>
    </row>
    <row r="369" spans="1:48" hidden="1" x14ac:dyDescent="0.3">
      <c r="A369" s="2" t="s">
        <v>1860</v>
      </c>
      <c r="B369" s="8" t="s">
        <v>1861</v>
      </c>
      <c r="C369" s="3" t="str">
        <f>_xlfn.XLOOKUP(B369,'[1]daily break down'!$D:$D,'[1]daily break down'!$E:$E,"")</f>
        <v>NORD</v>
      </c>
      <c r="D369" s="1" t="s">
        <v>11</v>
      </c>
      <c r="E369" s="1" t="s">
        <v>66</v>
      </c>
      <c r="F369" s="3" t="s">
        <v>23</v>
      </c>
      <c r="G369" s="1" t="s">
        <v>1862</v>
      </c>
      <c r="H369" s="28" t="str">
        <f>_xlfn.XLOOKUP(B369,[2]CALCULATION!$B:$B,[2]CALCULATION!$H:$H,"")</f>
        <v>NOKIA</v>
      </c>
      <c r="I369" s="26">
        <v>0</v>
      </c>
      <c r="J369" s="26">
        <v>9.8092930745687112E-4</v>
      </c>
      <c r="K369" s="26">
        <v>0</v>
      </c>
      <c r="L369" s="26">
        <v>0</v>
      </c>
      <c r="M369" s="26">
        <v>0</v>
      </c>
      <c r="N369" s="26">
        <v>0</v>
      </c>
      <c r="O369" s="26">
        <v>0.49134917575638293</v>
      </c>
      <c r="P369" s="114" t="s">
        <v>6364</v>
      </c>
      <c r="Q369" s="42" t="s">
        <v>5538</v>
      </c>
      <c r="R369" s="42"/>
      <c r="S369" s="41" t="str" cm="1">
        <f t="array" ref="S369">IFERROR(_xlfn.IFS(
U369="MPR ISSUE","PDH",
U369="BSS Hardware Issue","BSS",
U369="Sites strategiques, MLL, Pylone, etc.","ENVTECH",
U369="AKTIVCO DEFAUT GE &amp; POWER Cabinet","AKTIVCO",
U369="AKTIVCO Coupure ENEO &amp; Baisse de tension","AKTIVCO GRID ONLY",
U369="Coupure ENEO &amp; Baisse de tension","IHS GRID ONLY",
U369="Defaut GE &amp; POWER Cabinet","IHS",
U369="Sharing","Partners",
U369="Sites strategiques &amp; DataCenter","SST &amp; DC",
U369="Exclu","Exclu",
U369="SAT","SAT",
U369="SPARE-ISSUE","SPARE-ISSUE",
U369="Fiber CAmtel","TRANS_FO_CAMTEL",
U369="Fiber AOF","Fiber AOF",
U369="Projet OCM (HUAWEI)","TRAVAUX-HUAWEI",
U369="Projet OCM (NOKIA)","TRAVAUX-NOKIA",
U369="ACCESS-ISSUE","ACCESS-ISSUE",
U369="Projet OCM (ZTE, NOKIA, autres projets)","TRAVAUX OCM",
U369="No root CAuse","No root cause",
U369="ODU HS","PDH",
U369="IP &amp; VLAN","PDH",
U369="Warehouse HUAWEI","SPARE-ISSUE",
U369="SPARE-HS","SPARE-ISSUE",
U369="Power Telco","BSS",U369="no impacts","no impacts"
),"")</f>
        <v>No root cause</v>
      </c>
      <c r="T369" s="41" t="str" cm="1">
        <f t="array" ref="T369">IFERROR(_xlfn.IFS(
U369="MPR ISSUE","TX ISSUE",
U369="BSS Hardware Issue","RAN ISSUE",
U369="Sites strategiques, MLL, Pylone, etc.","ENVTECH",
U369="AKTIVCO DEFAUT GE &amp; POWER Cabinet","POWER ISSUE",
U369="AKTIVCO Coupure ENEO &amp; Baisse de tension","POWER ISSUE",
U369="Coupure ENEO &amp; Baisse de tension","POWER ISSUE",
U369="Defaut GE &amp; POWER Cabinet","POWER ISSUE",
U369="Sharing","POWER ISSUE",
U369="Sites strategiques &amp; DataCenter","POWER ISSUE",
U369="Exclu","Exclu",
U369="SAT","TX ISSUE",
U369="SPARE-ISSUE","SPARE-ISSUE",
U369="Fiber CAmtel","TX ISSUE",
U369="Fiber AOF","TX ISSUE",
U369="Projet OCM (HUAWEI)","TRAVAUX-HUAWEI",
U369="Projet OCM (NOKIA)","TRAVAUX -NOKIA",
U369="ACCESS-ISSUE","ACCESS-ISSUE",
U369="Projet OCM (ZTE, NOKIA, autres projets)","TRAVAUX OCM",
U369="No root CAuse","No root cause",
U369="ODU HS","TX ISSUE",
U369="IP &amp; VLAN","TX ISSUE",
U369="Warehouse HUAWEI","SPARE-ISSUE",
U369="SPARE-HS","SPARE-ISSUE",
U369="Power Telco","RAN ISSUE",U369="no impacts","no impacts"
),"")</f>
        <v>No root cause</v>
      </c>
      <c r="U369" s="68" t="s">
        <v>5691</v>
      </c>
      <c r="V369" s="41" t="str" cm="1">
        <f t="array" ref="V369">IFERROR(_xlfn.IFS(
U369="MPR ISSUE","ACTIVE",
U369="BSS Hardware Issue","ACTIVE",
U369="Sites strategiques, MLL, Pylone, etc.","PASSIVE",
U369="AKTIVCO DEFAUT GE &amp; POWER Cabinet","PASSIVE",
U369="AKTIVCO Coupure ENEO &amp; Baisse de tension","PASSIVE",
U369="Coupure ENEO &amp; Baisse de tension","PASSIVE",
U369="Defaut GE &amp; POWER Cabinet","PASSIVE",
U369="Sharing","PASSIVE",
U369="Sites strategiques &amp; DataCenter","PASSIVE",
U369="Exclu","Exclu",
U369="SAT","ACTIVE",
U369="SPARE-ISSUE","SPARE-ISSUE",
U369="Fiber CAmtel","ACTIVE",
U369="Fiber AOF","ACTIVE",
U369="Projet OCM (HUAWEI)","PLANNED WORKS",
U369="Projet OCM (NOKIA)","PLANNED WORKS",
U369="ACCESS-ISSUE","ACCESS-ISSUE",
U369="Projet OCM (ZTE, NOKIA, autres projets)","PLANNED WORKS",
U369="No root CAuse","No root cause",
U369="ODU HS","ACTIVE",
U369="IP &amp; VLAN","ACTIVE",
U369="Warehouse HUAWEI","SPARE-ISSUE",
U369="SPARE-HS","SPARE-ISSUE",
U369="Power Telco","ACTIVE", U369="no impacts","no impacts"
),"")</f>
        <v>No root cause</v>
      </c>
      <c r="W369" s="113"/>
      <c r="X369" s="113"/>
      <c r="Y369" s="113"/>
      <c r="Z369" s="113"/>
      <c r="AA369" s="113"/>
      <c r="AB369" s="17" t="s">
        <v>5465</v>
      </c>
      <c r="AC369" s="17" t="str">
        <f>_xlfn.XLOOKUP(B369,'INCIDENT-04-27-2026'!E:E,'INCIDENT-04-27-2026'!F:F,"")</f>
        <v/>
      </c>
      <c r="AD369" s="9"/>
      <c r="AE369" s="7" t="s">
        <v>5465</v>
      </c>
      <c r="AF369" s="6" t="str">
        <f>_xlfn.XLOOKUP(B369,'[13]Input_27-04'!$B:$B,'[13]Input_27-04'!$M:$M,"")</f>
        <v/>
      </c>
      <c r="AG369" s="7"/>
      <c r="AH369" s="3"/>
      <c r="AI369" s="18" t="str">
        <f>_xlfn.XLOOKUP(B369,'[3]Cells Huawei 27042026 10h'!$B:$B,'[3]Cells Huawei 27042026 10h'!$T:$T,"")</f>
        <v/>
      </c>
      <c r="AJ369" s="18" t="str">
        <f>_xlfn.XLOOKUP(B369,'[3]Cells Huawei 27042026 15h'!$B:$B,'[3]Cells Huawei 27042026 15h'!$T:$T,"")</f>
        <v/>
      </c>
      <c r="AK369" s="18" t="str">
        <f>_xlfn.XLOOKUP(B369,'[4]cells down 27042026 11h28'!$B:$B,'[4]cells down 27042026 11h28'!$R:$R,"")</f>
        <v/>
      </c>
      <c r="AL369" s="18" t="str">
        <f>_xlfn.XLOOKUP(B369,'[4]cells down 27042026 18h01'!$B:$B,'[4]cells down 27042026 18h01'!$R:$R,"")</f>
        <v/>
      </c>
      <c r="AM369" s="18" t="str">
        <f>_xlfn.XLOOKUP(B369,'[5]cell downs 27042026 11h'!$B:$B,'[5]cell downs 27042026 11h'!$R:$R,"")</f>
        <v/>
      </c>
      <c r="AN369" s="18" t="str">
        <f>_xlfn.XLOOKUP(B369,'[5]cell downs 27042026 17h40'!$B:$B,'[5]cell downs 27042026 17h40'!$R:$R,"")</f>
        <v/>
      </c>
      <c r="AO369" s="18" t="str">
        <f>_xlfn.XLOOKUP(B369,'[6]ALL SITES DOWN'!$D:$D,'[6]ALL SITES DOWN'!$J:$J,"")</f>
        <v/>
      </c>
      <c r="AP369" s="18" t="str">
        <f>_xlfn.XLOOKUP(B369,'[7]ALL SITES DOWN'!$D:$D,'[7]ALL SITES DOWN'!$J:$J,"")</f>
        <v/>
      </c>
      <c r="AQ369" s="9" t="str">
        <f>_xlfn.XLOOKUP(B369,[8]sheet1!$AC:$AC,[8]sheet1!$AF:$AF,"")</f>
        <v/>
      </c>
      <c r="AR369" s="14"/>
      <c r="AS369" s="14" t="s">
        <v>5465</v>
      </c>
      <c r="AT369" s="14" t="str">
        <f>_xlfn.XLOOKUP(B369,'[9]cell downs 18042026 17h'!$B:$B,'[9]cell downs 18042026 17h'!$B:$B,"")</f>
        <v/>
      </c>
      <c r="AU369" s="14" t="str">
        <f>_xlfn.XLOOKUP(B369,'[10]Cells Huawei 19042026 15h'!$B:$B,'[10]Cells Huawei 19042026 15h'!$B:$B,"")</f>
        <v/>
      </c>
      <c r="AV369" s="9" t="str">
        <f>_xlfn.XLOOKUP(B369,'[11]cells down 19042026 9H40'!$B:$B,'[11]cells down 19042026 9H40'!$B:$B,"")</f>
        <v/>
      </c>
    </row>
    <row r="370" spans="1:48" hidden="1" x14ac:dyDescent="0.3">
      <c r="A370" s="1" t="s">
        <v>209</v>
      </c>
      <c r="B370" s="1" t="s">
        <v>210</v>
      </c>
      <c r="C370" s="3" t="str">
        <f>_xlfn.XLOOKUP(B370,'[1]daily break down'!$D:$D,'[1]daily break down'!$E:$E,"")</f>
        <v>Douala</v>
      </c>
      <c r="D370" s="1" t="s">
        <v>11</v>
      </c>
      <c r="E370" s="1" t="s">
        <v>12</v>
      </c>
      <c r="F370" s="3" t="s">
        <v>31</v>
      </c>
      <c r="G370" s="1" t="s">
        <v>32</v>
      </c>
      <c r="H370" s="29" t="str">
        <f>_xlfn.XLOOKUP(B370,[2]CALCULATION!$B:$B,[2]CALCULATION!$H:$H,"")</f>
        <v>ZTE</v>
      </c>
      <c r="I370" s="26">
        <v>0</v>
      </c>
      <c r="J370" s="26">
        <v>0</v>
      </c>
      <c r="K370" s="26">
        <v>0</v>
      </c>
      <c r="L370" s="26">
        <v>0</v>
      </c>
      <c r="M370" s="26">
        <v>8.5157148442070234</v>
      </c>
      <c r="N370" s="26">
        <v>0</v>
      </c>
      <c r="O370" s="26">
        <v>0.48238536325060732</v>
      </c>
      <c r="P370" s="114" t="s">
        <v>6364</v>
      </c>
      <c r="Q370" s="42" t="s">
        <v>5538</v>
      </c>
      <c r="R370" s="42"/>
      <c r="S370" s="41" t="str" cm="1">
        <f t="array" ref="S370">IFERROR(_xlfn.IFS(
U370="MPR ISSUE","PDH",
U370="BSS Hardware Issue","BSS",
U370="Sites strategiques, MLL, Pylone, etc.","ENVTECH",
U370="AKTIVCO DEFAUT GE &amp; POWER Cabinet","AKTIVCO",
U370="AKTIVCO Coupure ENEO &amp; Baisse de tension","AKTIVCO GRID ONLY",
U370="Coupure ENEO &amp; Baisse de tension","IHS GRID ONLY",
U370="Defaut GE &amp; POWER Cabinet","IHS",
U370="Sharing","Partners",
U370="Sites strategiques &amp; DataCenter","SST &amp; DC",
U370="Exclu","Exclu",
U370="SAT","SAT",
U370="SPARE-ISSUE","SPARE-ISSUE",
U370="Fiber CAmtel","TRANS_FO_CAMTEL",
U370="Fiber AOF","Fiber AOF",
U370="Projet OCM (HUAWEI)","TRAVAUX-HUAWEI",
U370="Projet OCM (NOKIA)","TRAVAUX-NOKIA",
U370="ACCESS-ISSUE","ACCESS-ISSUE",
U370="Projet OCM (ZTE, NOKIA, autres projets)","TRAVAUX OCM",
U370="No root CAuse","No root cause",
U370="ODU HS","PDH",
U370="IP &amp; VLAN","PDH",
U370="Warehouse HUAWEI","SPARE-ISSUE",
U370="SPARE-HS","SPARE-ISSUE",
U370="Power Telco","BSS",U370="no impacts","no impacts"
),"")</f>
        <v>No root cause</v>
      </c>
      <c r="T370" s="41" t="str" cm="1">
        <f t="array" ref="T370">IFERROR(_xlfn.IFS(
U370="MPR ISSUE","TX ISSUE",
U370="BSS Hardware Issue","RAN ISSUE",
U370="Sites strategiques, MLL, Pylone, etc.","ENVTECH",
U370="AKTIVCO DEFAUT GE &amp; POWER Cabinet","POWER ISSUE",
U370="AKTIVCO Coupure ENEO &amp; Baisse de tension","POWER ISSUE",
U370="Coupure ENEO &amp; Baisse de tension","POWER ISSUE",
U370="Defaut GE &amp; POWER Cabinet","POWER ISSUE",
U370="Sharing","POWER ISSUE",
U370="Sites strategiques &amp; DataCenter","POWER ISSUE",
U370="Exclu","Exclu",
U370="SAT","TX ISSUE",
U370="SPARE-ISSUE","SPARE-ISSUE",
U370="Fiber CAmtel","TX ISSUE",
U370="Fiber AOF","TX ISSUE",
U370="Projet OCM (HUAWEI)","TRAVAUX-HUAWEI",
U370="Projet OCM (NOKIA)","TRAVAUX -NOKIA",
U370="ACCESS-ISSUE","ACCESS-ISSUE",
U370="Projet OCM (ZTE, NOKIA, autres projets)","TRAVAUX OCM",
U370="No root CAuse","No root cause",
U370="ODU HS","TX ISSUE",
U370="IP &amp; VLAN","TX ISSUE",
U370="Warehouse HUAWEI","SPARE-ISSUE",
U370="SPARE-HS","SPARE-ISSUE",
U370="Power Telco","RAN ISSUE",U370="no impacts","no impacts"
),"")</f>
        <v>No root cause</v>
      </c>
      <c r="U370" s="68" t="s">
        <v>5691</v>
      </c>
      <c r="V370" s="41" t="str" cm="1">
        <f t="array" ref="V370">IFERROR(_xlfn.IFS(
U370="MPR ISSUE","ACTIVE",
U370="BSS Hardware Issue","ACTIVE",
U370="Sites strategiques, MLL, Pylone, etc.","PASSIVE",
U370="AKTIVCO DEFAUT GE &amp; POWER Cabinet","PASSIVE",
U370="AKTIVCO Coupure ENEO &amp; Baisse de tension","PASSIVE",
U370="Coupure ENEO &amp; Baisse de tension","PASSIVE",
U370="Defaut GE &amp; POWER Cabinet","PASSIVE",
U370="Sharing","PASSIVE",
U370="Sites strategiques &amp; DataCenter","PASSIVE",
U370="Exclu","Exclu",
U370="SAT","ACTIVE",
U370="SPARE-ISSUE","SPARE-ISSUE",
U370="Fiber CAmtel","ACTIVE",
U370="Fiber AOF","ACTIVE",
U370="Projet OCM (HUAWEI)","PLANNED WORKS",
U370="Projet OCM (NOKIA)","PLANNED WORKS",
U370="ACCESS-ISSUE","ACCESS-ISSUE",
U370="Projet OCM (ZTE, NOKIA, autres projets)","PLANNED WORKS",
U370="No root CAuse","No root cause",
U370="ODU HS","ACTIVE",
U370="IP &amp; VLAN","ACTIVE",
U370="Warehouse HUAWEI","SPARE-ISSUE",
U370="SPARE-HS","SPARE-ISSUE",
U370="Power Telco","ACTIVE", U370="no impacts","no impacts"
),"")</f>
        <v>No root cause</v>
      </c>
      <c r="W370" s="113"/>
      <c r="X370" s="113"/>
      <c r="Y370" s="113"/>
      <c r="Z370" s="113"/>
      <c r="AA370" s="113"/>
      <c r="AB370" s="17" t="s">
        <v>5465</v>
      </c>
      <c r="AC370" s="17" t="str">
        <f>_xlfn.XLOOKUP(B370,'INCIDENT-04-27-2026'!E:E,'INCIDENT-04-27-2026'!F:F,"")</f>
        <v/>
      </c>
      <c r="AD370" s="9"/>
      <c r="AE370" s="7" t="s">
        <v>5465</v>
      </c>
      <c r="AF370" s="6" t="str">
        <f>_xlfn.XLOOKUP(B370,'[13]Input_27-04'!$B:$B,'[13]Input_27-04'!$M:$M,"")</f>
        <v/>
      </c>
      <c r="AG370" s="7"/>
      <c r="AH370" s="3"/>
      <c r="AI370" s="18" t="str">
        <f>_xlfn.XLOOKUP(B370,'[3]Cells Huawei 27042026 10h'!$B:$B,'[3]Cells Huawei 27042026 10h'!$T:$T,"")</f>
        <v/>
      </c>
      <c r="AJ370" s="18" t="str">
        <f>_xlfn.XLOOKUP(B370,'[3]Cells Huawei 27042026 15h'!$B:$B,'[3]Cells Huawei 27042026 15h'!$T:$T,"")</f>
        <v/>
      </c>
      <c r="AK370" s="18" t="str">
        <f>_xlfn.XLOOKUP(B370,'[4]cells down 27042026 11h28'!$B:$B,'[4]cells down 27042026 11h28'!$R:$R,"")</f>
        <v/>
      </c>
      <c r="AL370" s="18" t="str">
        <f>_xlfn.XLOOKUP(B370,'[4]cells down 27042026 18h01'!$B:$B,'[4]cells down 27042026 18h01'!$R:$R,"")</f>
        <v/>
      </c>
      <c r="AM370" s="18" t="str">
        <f>_xlfn.XLOOKUP(B370,'[5]cell downs 27042026 11h'!$B:$B,'[5]cell downs 27042026 11h'!$R:$R,"")</f>
        <v/>
      </c>
      <c r="AN370" s="18" t="str">
        <f>_xlfn.XLOOKUP(B370,'[5]cell downs 27042026 17h40'!$B:$B,'[5]cell downs 27042026 17h40'!$R:$R,"")</f>
        <v/>
      </c>
      <c r="AO370" s="18" t="str">
        <f>_xlfn.XLOOKUP(B370,'[6]ALL SITES DOWN'!$D:$D,'[6]ALL SITES DOWN'!$J:$J,"")</f>
        <v/>
      </c>
      <c r="AP370" s="18" t="str">
        <f>_xlfn.XLOOKUP(B370,'[7]ALL SITES DOWN'!$D:$D,'[7]ALL SITES DOWN'!$J:$J,"")</f>
        <v/>
      </c>
      <c r="AQ370" s="9" t="str">
        <f>_xlfn.XLOOKUP(B370,[8]sheet1!$AC:$AC,[8]sheet1!$AF:$AF,"")</f>
        <v/>
      </c>
      <c r="AR370" s="14"/>
      <c r="AS370" s="14" t="s">
        <v>5465</v>
      </c>
      <c r="AT370" s="14" t="str">
        <f>_xlfn.XLOOKUP(B370,'[9]cell downs 18042026 17h'!$B:$B,'[9]cell downs 18042026 17h'!$B:$B,"")</f>
        <v/>
      </c>
      <c r="AU370" s="14" t="str">
        <f>_xlfn.XLOOKUP(B370,'[10]Cells Huawei 19042026 15h'!$B:$B,'[10]Cells Huawei 19042026 15h'!$B:$B,"")</f>
        <v/>
      </c>
      <c r="AV370" s="9" t="str">
        <f>_xlfn.XLOOKUP(B370,'[11]cells down 19042026 9H40'!$B:$B,'[11]cells down 19042026 9H40'!$B:$B,"")</f>
        <v/>
      </c>
    </row>
    <row r="371" spans="1:48" hidden="1" x14ac:dyDescent="0.3">
      <c r="A371" s="1" t="s">
        <v>191</v>
      </c>
      <c r="B371" s="8" t="s">
        <v>192</v>
      </c>
      <c r="C371" s="3" t="str">
        <f>_xlfn.XLOOKUP(B371,'[1]daily break down'!$D:$D,'[1]daily break down'!$E:$E,"")</f>
        <v>Douala</v>
      </c>
      <c r="D371" s="1" t="s">
        <v>11</v>
      </c>
      <c r="E371" s="1" t="s">
        <v>12</v>
      </c>
      <c r="F371" s="3" t="s">
        <v>31</v>
      </c>
      <c r="G371" s="1" t="s">
        <v>32</v>
      </c>
      <c r="H371" s="29" t="str">
        <f>_xlfn.XLOOKUP(B371,[2]CALCULATION!$B:$B,[2]CALCULATION!$H:$H,"")</f>
        <v>ZTE</v>
      </c>
      <c r="I371" s="26">
        <v>0</v>
      </c>
      <c r="J371" s="26">
        <v>0</v>
      </c>
      <c r="K371" s="26">
        <v>0</v>
      </c>
      <c r="L371" s="26">
        <v>0</v>
      </c>
      <c r="M371" s="26">
        <v>8.516499587652989</v>
      </c>
      <c r="N371" s="26">
        <v>0</v>
      </c>
      <c r="O371" s="26">
        <v>0.48160061980464208</v>
      </c>
      <c r="P371" s="114" t="s">
        <v>6364</v>
      </c>
      <c r="Q371" s="42" t="s">
        <v>5538</v>
      </c>
      <c r="R371" s="42"/>
      <c r="S371" s="41" t="str" cm="1">
        <f t="array" ref="S371">IFERROR(_xlfn.IFS(
U371="MPR ISSUE","PDH",
U371="BSS Hardware Issue","BSS",
U371="Sites strategiques, MLL, Pylone, etc.","ENVTECH",
U371="AKTIVCO DEFAUT GE &amp; POWER Cabinet","AKTIVCO",
U371="AKTIVCO Coupure ENEO &amp; Baisse de tension","AKTIVCO GRID ONLY",
U371="Coupure ENEO &amp; Baisse de tension","IHS GRID ONLY",
U371="Defaut GE &amp; POWER Cabinet","IHS",
U371="Sharing","Partners",
U371="Sites strategiques &amp; DataCenter","SST &amp; DC",
U371="Exclu","Exclu",
U371="SAT","SAT",
U371="SPARE-ISSUE","SPARE-ISSUE",
U371="Fiber CAmtel","TRANS_FO_CAMTEL",
U371="Fiber AOF","Fiber AOF",
U371="Projet OCM (HUAWEI)","TRAVAUX-HUAWEI",
U371="Projet OCM (NOKIA)","TRAVAUX-NOKIA",
U371="ACCESS-ISSUE","ACCESS-ISSUE",
U371="Projet OCM (ZTE, NOKIA, autres projets)","TRAVAUX OCM",
U371="No root CAuse","No root cause",
U371="ODU HS","PDH",
U371="IP &amp; VLAN","PDH",
U371="Warehouse HUAWEI","SPARE-ISSUE",
U371="SPARE-HS","SPARE-ISSUE",
U371="Power Telco","BSS",U371="no impacts","no impacts"
),"")</f>
        <v>No root cause</v>
      </c>
      <c r="T371" s="41" t="str" cm="1">
        <f t="array" ref="T371">IFERROR(_xlfn.IFS(
U371="MPR ISSUE","TX ISSUE",
U371="BSS Hardware Issue","RAN ISSUE",
U371="Sites strategiques, MLL, Pylone, etc.","ENVTECH",
U371="AKTIVCO DEFAUT GE &amp; POWER Cabinet","POWER ISSUE",
U371="AKTIVCO Coupure ENEO &amp; Baisse de tension","POWER ISSUE",
U371="Coupure ENEO &amp; Baisse de tension","POWER ISSUE",
U371="Defaut GE &amp; POWER Cabinet","POWER ISSUE",
U371="Sharing","POWER ISSUE",
U371="Sites strategiques &amp; DataCenter","POWER ISSUE",
U371="Exclu","Exclu",
U371="SAT","TX ISSUE",
U371="SPARE-ISSUE","SPARE-ISSUE",
U371="Fiber CAmtel","TX ISSUE",
U371="Fiber AOF","TX ISSUE",
U371="Projet OCM (HUAWEI)","TRAVAUX-HUAWEI",
U371="Projet OCM (NOKIA)","TRAVAUX -NOKIA",
U371="ACCESS-ISSUE","ACCESS-ISSUE",
U371="Projet OCM (ZTE, NOKIA, autres projets)","TRAVAUX OCM",
U371="No root CAuse","No root cause",
U371="ODU HS","TX ISSUE",
U371="IP &amp; VLAN","TX ISSUE",
U371="Warehouse HUAWEI","SPARE-ISSUE",
U371="SPARE-HS","SPARE-ISSUE",
U371="Power Telco","RAN ISSUE",U371="no impacts","no impacts"
),"")</f>
        <v>No root cause</v>
      </c>
      <c r="U371" s="68" t="s">
        <v>5691</v>
      </c>
      <c r="V371" s="41" t="str" cm="1">
        <f t="array" ref="V371">IFERROR(_xlfn.IFS(
U371="MPR ISSUE","ACTIVE",
U371="BSS Hardware Issue","ACTIVE",
U371="Sites strategiques, MLL, Pylone, etc.","PASSIVE",
U371="AKTIVCO DEFAUT GE &amp; POWER Cabinet","PASSIVE",
U371="AKTIVCO Coupure ENEO &amp; Baisse de tension","PASSIVE",
U371="Coupure ENEO &amp; Baisse de tension","PASSIVE",
U371="Defaut GE &amp; POWER Cabinet","PASSIVE",
U371="Sharing","PASSIVE",
U371="Sites strategiques &amp; DataCenter","PASSIVE",
U371="Exclu","Exclu",
U371="SAT","ACTIVE",
U371="SPARE-ISSUE","SPARE-ISSUE",
U371="Fiber CAmtel","ACTIVE",
U371="Fiber AOF","ACTIVE",
U371="Projet OCM (HUAWEI)","PLANNED WORKS",
U371="Projet OCM (NOKIA)","PLANNED WORKS",
U371="ACCESS-ISSUE","ACCESS-ISSUE",
U371="Projet OCM (ZTE, NOKIA, autres projets)","PLANNED WORKS",
U371="No root CAuse","No root cause",
U371="ODU HS","ACTIVE",
U371="IP &amp; VLAN","ACTIVE",
U371="Warehouse HUAWEI","SPARE-ISSUE",
U371="SPARE-HS","SPARE-ISSUE",
U371="Power Telco","ACTIVE", U371="no impacts","no impacts"
),"")</f>
        <v>No root cause</v>
      </c>
      <c r="W371" s="113"/>
      <c r="X371" s="113"/>
      <c r="Y371" s="113"/>
      <c r="Z371" s="113"/>
      <c r="AA371" s="113"/>
      <c r="AB371" s="17" t="s">
        <v>5465</v>
      </c>
      <c r="AC371" s="17" t="str">
        <f>_xlfn.XLOOKUP(B371,'INCIDENT-04-27-2026'!E:E,'INCIDENT-04-27-2026'!F:F,"")</f>
        <v/>
      </c>
      <c r="AD371" s="9"/>
      <c r="AE371" s="7" t="s">
        <v>5465</v>
      </c>
      <c r="AF371" s="6" t="str">
        <f>_xlfn.XLOOKUP(B371,'[13]Input_27-04'!$B:$B,'[13]Input_27-04'!$M:$M,"")</f>
        <v/>
      </c>
      <c r="AG371" s="7"/>
      <c r="AH371" s="3"/>
      <c r="AI371" s="18" t="str">
        <f>_xlfn.XLOOKUP(B371,'[3]Cells Huawei 27042026 10h'!$B:$B,'[3]Cells Huawei 27042026 10h'!$T:$T,"")</f>
        <v/>
      </c>
      <c r="AJ371" s="18" t="str">
        <f>_xlfn.XLOOKUP(B371,'[3]Cells Huawei 27042026 15h'!$B:$B,'[3]Cells Huawei 27042026 15h'!$T:$T,"")</f>
        <v/>
      </c>
      <c r="AK371" s="18" t="str">
        <f>_xlfn.XLOOKUP(B371,'[4]cells down 27042026 11h28'!$B:$B,'[4]cells down 27042026 11h28'!$R:$R,"")</f>
        <v/>
      </c>
      <c r="AL371" s="18" t="str">
        <f>_xlfn.XLOOKUP(B371,'[4]cells down 27042026 18h01'!$B:$B,'[4]cells down 27042026 18h01'!$R:$R,"")</f>
        <v/>
      </c>
      <c r="AM371" s="18" t="str">
        <f>_xlfn.XLOOKUP(B371,'[5]cell downs 27042026 11h'!$B:$B,'[5]cell downs 27042026 11h'!$R:$R,"")</f>
        <v/>
      </c>
      <c r="AN371" s="18" t="str">
        <f>_xlfn.XLOOKUP(B371,'[5]cell downs 27042026 17h40'!$B:$B,'[5]cell downs 27042026 17h40'!$R:$R,"")</f>
        <v/>
      </c>
      <c r="AO371" s="18" t="str">
        <f>_xlfn.XLOOKUP(B371,'[6]ALL SITES DOWN'!$D:$D,'[6]ALL SITES DOWN'!$J:$J,"")</f>
        <v/>
      </c>
      <c r="AP371" s="18" t="str">
        <f>_xlfn.XLOOKUP(B371,'[7]ALL SITES DOWN'!$D:$D,'[7]ALL SITES DOWN'!$J:$J,"")</f>
        <v/>
      </c>
      <c r="AQ371" s="9" t="str">
        <f>_xlfn.XLOOKUP(B371,[8]sheet1!$AC:$AC,[8]sheet1!$AF:$AF,"")</f>
        <v/>
      </c>
      <c r="AR371" s="14"/>
      <c r="AS371" s="14" t="s">
        <v>5465</v>
      </c>
      <c r="AT371" s="14" t="str">
        <f>_xlfn.XLOOKUP(B371,'[9]cell downs 18042026 17h'!$B:$B,'[9]cell downs 18042026 17h'!$B:$B,"")</f>
        <v/>
      </c>
      <c r="AU371" s="14" t="str">
        <f>_xlfn.XLOOKUP(B371,'[10]Cells Huawei 19042026 15h'!$B:$B,'[10]Cells Huawei 19042026 15h'!$B:$B,"")</f>
        <v/>
      </c>
      <c r="AV371" s="9" t="str">
        <f>_xlfn.XLOOKUP(B371,'[11]cells down 19042026 9H40'!$B:$B,'[11]cells down 19042026 9H40'!$B:$B,"")</f>
        <v/>
      </c>
    </row>
    <row r="372" spans="1:48" hidden="1" x14ac:dyDescent="0.3">
      <c r="A372" s="1" t="s">
        <v>647</v>
      </c>
      <c r="B372" s="8" t="s">
        <v>648</v>
      </c>
      <c r="C372" s="3" t="str">
        <f>_xlfn.XLOOKUP(B372,'[1]daily break down'!$D:$D,'[1]daily break down'!$E:$E,"")</f>
        <v>Douala</v>
      </c>
      <c r="D372" s="1" t="s">
        <v>11</v>
      </c>
      <c r="E372" s="1" t="s">
        <v>145</v>
      </c>
      <c r="F372" s="3" t="s">
        <v>31</v>
      </c>
      <c r="G372" s="1" t="s">
        <v>32</v>
      </c>
      <c r="H372" s="29" t="str">
        <f>_xlfn.XLOOKUP(B372,[2]CALCULATION!$B:$B,[2]CALCULATION!$H:$H,"")</f>
        <v>ZTE</v>
      </c>
      <c r="I372" s="26">
        <v>0</v>
      </c>
      <c r="J372" s="26">
        <v>0</v>
      </c>
      <c r="K372" s="26">
        <v>0</v>
      </c>
      <c r="L372" s="26">
        <v>0</v>
      </c>
      <c r="M372" s="26">
        <v>0</v>
      </c>
      <c r="N372" s="26">
        <v>0</v>
      </c>
      <c r="O372" s="26">
        <v>0.48110123761175499</v>
      </c>
      <c r="P372" s="114" t="s">
        <v>6364</v>
      </c>
      <c r="Q372" s="42" t="s">
        <v>5538</v>
      </c>
      <c r="R372" s="42"/>
      <c r="S372" s="41" t="str" cm="1">
        <f t="array" ref="S372">IFERROR(_xlfn.IFS(
U372="MPR ISSUE","PDH",
U372="BSS Hardware Issue","BSS",
U372="Sites strategiques, MLL, Pylone, etc.","ENVTECH",
U372="AKTIVCO DEFAUT GE &amp; POWER Cabinet","AKTIVCO",
U372="AKTIVCO Coupure ENEO &amp; Baisse de tension","AKTIVCO GRID ONLY",
U372="Coupure ENEO &amp; Baisse de tension","IHS GRID ONLY",
U372="Defaut GE &amp; POWER Cabinet","IHS",
U372="Sharing","Partners",
U372="Sites strategiques &amp; DataCenter","SST &amp; DC",
U372="Exclu","Exclu",
U372="SAT","SAT",
U372="SPARE-ISSUE","SPARE-ISSUE",
U372="Fiber CAmtel","TRANS_FO_CAMTEL",
U372="Fiber AOF","Fiber AOF",
U372="Projet OCM (HUAWEI)","TRAVAUX-HUAWEI",
U372="Projet OCM (NOKIA)","TRAVAUX-NOKIA",
U372="ACCESS-ISSUE","ACCESS-ISSUE",
U372="Projet OCM (ZTE, NOKIA, autres projets)","TRAVAUX OCM",
U372="No root CAuse","No root cause",
U372="ODU HS","PDH",
U372="IP &amp; VLAN","PDH",
U372="Warehouse HUAWEI","SPARE-ISSUE",
U372="SPARE-HS","SPARE-ISSUE",
U372="Power Telco","BSS",U372="no impacts","no impacts"
),"")</f>
        <v>No root cause</v>
      </c>
      <c r="T372" s="41" t="str" cm="1">
        <f t="array" ref="T372">IFERROR(_xlfn.IFS(
U372="MPR ISSUE","TX ISSUE",
U372="BSS Hardware Issue","RAN ISSUE",
U372="Sites strategiques, MLL, Pylone, etc.","ENVTECH",
U372="AKTIVCO DEFAUT GE &amp; POWER Cabinet","POWER ISSUE",
U372="AKTIVCO Coupure ENEO &amp; Baisse de tension","POWER ISSUE",
U372="Coupure ENEO &amp; Baisse de tension","POWER ISSUE",
U372="Defaut GE &amp; POWER Cabinet","POWER ISSUE",
U372="Sharing","POWER ISSUE",
U372="Sites strategiques &amp; DataCenter","POWER ISSUE",
U372="Exclu","Exclu",
U372="SAT","TX ISSUE",
U372="SPARE-ISSUE","SPARE-ISSUE",
U372="Fiber CAmtel","TX ISSUE",
U372="Fiber AOF","TX ISSUE",
U372="Projet OCM (HUAWEI)","TRAVAUX-HUAWEI",
U372="Projet OCM (NOKIA)","TRAVAUX -NOKIA",
U372="ACCESS-ISSUE","ACCESS-ISSUE",
U372="Projet OCM (ZTE, NOKIA, autres projets)","TRAVAUX OCM",
U372="No root CAuse","No root cause",
U372="ODU HS","TX ISSUE",
U372="IP &amp; VLAN","TX ISSUE",
U372="Warehouse HUAWEI","SPARE-ISSUE",
U372="SPARE-HS","SPARE-ISSUE",
U372="Power Telco","RAN ISSUE",U372="no impacts","no impacts"
),"")</f>
        <v>No root cause</v>
      </c>
      <c r="U372" s="68" t="s">
        <v>5691</v>
      </c>
      <c r="V372" s="41" t="str" cm="1">
        <f t="array" ref="V372">IFERROR(_xlfn.IFS(
U372="MPR ISSUE","ACTIVE",
U372="BSS Hardware Issue","ACTIVE",
U372="Sites strategiques, MLL, Pylone, etc.","PASSIVE",
U372="AKTIVCO DEFAUT GE &amp; POWER Cabinet","PASSIVE",
U372="AKTIVCO Coupure ENEO &amp; Baisse de tension","PASSIVE",
U372="Coupure ENEO &amp; Baisse de tension","PASSIVE",
U372="Defaut GE &amp; POWER Cabinet","PASSIVE",
U372="Sharing","PASSIVE",
U372="Sites strategiques &amp; DataCenter","PASSIVE",
U372="Exclu","Exclu",
U372="SAT","ACTIVE",
U372="SPARE-ISSUE","SPARE-ISSUE",
U372="Fiber CAmtel","ACTIVE",
U372="Fiber AOF","ACTIVE",
U372="Projet OCM (HUAWEI)","PLANNED WORKS",
U372="Projet OCM (NOKIA)","PLANNED WORKS",
U372="ACCESS-ISSUE","ACCESS-ISSUE",
U372="Projet OCM (ZTE, NOKIA, autres projets)","PLANNED WORKS",
U372="No root CAuse","No root cause",
U372="ODU HS","ACTIVE",
U372="IP &amp; VLAN","ACTIVE",
U372="Warehouse HUAWEI","SPARE-ISSUE",
U372="SPARE-HS","SPARE-ISSUE",
U372="Power Telco","ACTIVE", U372="no impacts","no impacts"
),"")</f>
        <v>No root cause</v>
      </c>
      <c r="W372" s="113"/>
      <c r="X372" s="113"/>
      <c r="Y372" s="113"/>
      <c r="Z372" s="113"/>
      <c r="AA372" s="113"/>
      <c r="AB372" s="17" t="s">
        <v>5465</v>
      </c>
      <c r="AC372" s="17" t="str">
        <f>_xlfn.XLOOKUP(B372,'INCIDENT-04-27-2026'!E:E,'INCIDENT-04-27-2026'!F:F,"")</f>
        <v/>
      </c>
      <c r="AD372" s="9"/>
      <c r="AE372" s="7" t="s">
        <v>5465</v>
      </c>
      <c r="AF372" s="6" t="str">
        <f>_xlfn.XLOOKUP(B372,'[13]Input_27-04'!$B:$B,'[13]Input_27-04'!$M:$M,"")</f>
        <v/>
      </c>
      <c r="AG372" s="7"/>
      <c r="AH372" s="3"/>
      <c r="AI372" s="18" t="str">
        <f>_xlfn.XLOOKUP(B372,'[3]Cells Huawei 27042026 10h'!$B:$B,'[3]Cells Huawei 27042026 10h'!$T:$T,"")</f>
        <v/>
      </c>
      <c r="AJ372" s="18" t="str">
        <f>_xlfn.XLOOKUP(B372,'[3]Cells Huawei 27042026 15h'!$B:$B,'[3]Cells Huawei 27042026 15h'!$T:$T,"")</f>
        <v/>
      </c>
      <c r="AK372" s="18" t="str">
        <f>_xlfn.XLOOKUP(B372,'[4]cells down 27042026 11h28'!$B:$B,'[4]cells down 27042026 11h28'!$R:$R,"")</f>
        <v/>
      </c>
      <c r="AL372" s="18" t="str">
        <f>_xlfn.XLOOKUP(B372,'[4]cells down 27042026 18h01'!$B:$B,'[4]cells down 27042026 18h01'!$R:$R,"")</f>
        <v/>
      </c>
      <c r="AM372" s="18" t="str">
        <f>_xlfn.XLOOKUP(B372,'[5]cell downs 27042026 11h'!$B:$B,'[5]cell downs 27042026 11h'!$R:$R,"")</f>
        <v/>
      </c>
      <c r="AN372" s="18" t="str">
        <f>_xlfn.XLOOKUP(B372,'[5]cell downs 27042026 17h40'!$B:$B,'[5]cell downs 27042026 17h40'!$R:$R,"")</f>
        <v/>
      </c>
      <c r="AO372" s="18" t="str">
        <f>_xlfn.XLOOKUP(B372,'[6]ALL SITES DOWN'!$D:$D,'[6]ALL SITES DOWN'!$J:$J,"")</f>
        <v/>
      </c>
      <c r="AP372" s="18" t="str">
        <f>_xlfn.XLOOKUP(B372,'[7]ALL SITES DOWN'!$D:$D,'[7]ALL SITES DOWN'!$J:$J,"")</f>
        <v/>
      </c>
      <c r="AQ372" s="9" t="str">
        <f>_xlfn.XLOOKUP(B372,[8]sheet1!$AC:$AC,[8]sheet1!$AF:$AF,"")</f>
        <v/>
      </c>
      <c r="AR372" s="14"/>
      <c r="AS372" s="14" t="s">
        <v>5465</v>
      </c>
      <c r="AT372" s="14" t="str">
        <f>_xlfn.XLOOKUP(B372,'[9]cell downs 18042026 17h'!$B:$B,'[9]cell downs 18042026 17h'!$B:$B,"")</f>
        <v/>
      </c>
      <c r="AU372" s="14" t="str">
        <f>_xlfn.XLOOKUP(B372,'[10]Cells Huawei 19042026 15h'!$B:$B,'[10]Cells Huawei 19042026 15h'!$B:$B,"")</f>
        <v/>
      </c>
      <c r="AV372" s="9" t="str">
        <f>_xlfn.XLOOKUP(B372,'[11]cells down 19042026 9H40'!$B:$B,'[11]cells down 19042026 9H40'!$B:$B,"")</f>
        <v/>
      </c>
    </row>
    <row r="373" spans="1:48" hidden="1" x14ac:dyDescent="0.3">
      <c r="A373" s="1" t="s">
        <v>274</v>
      </c>
      <c r="B373" s="8" t="s">
        <v>275</v>
      </c>
      <c r="C373" s="3" t="str">
        <f>_xlfn.XLOOKUP(B373,'[1]daily break down'!$D:$D,'[1]daily break down'!$E:$E,"")</f>
        <v>Garoua</v>
      </c>
      <c r="D373" s="1" t="s">
        <v>21</v>
      </c>
      <c r="E373" s="1" t="s">
        <v>89</v>
      </c>
      <c r="F373" s="3" t="s">
        <v>23</v>
      </c>
      <c r="G373" s="1" t="s">
        <v>24</v>
      </c>
      <c r="H373" s="27" t="str">
        <f>_xlfn.XLOOKUP(B373,[2]CALCULATION!$B:$B,[2]CALCULATION!$H:$H,"")</f>
        <v>Huawei</v>
      </c>
      <c r="I373" s="26">
        <v>0.15851817608501481</v>
      </c>
      <c r="J373" s="26">
        <v>0.31924790188138685</v>
      </c>
      <c r="K373" s="26">
        <v>2.675261747609386E-4</v>
      </c>
      <c r="L373" s="26">
        <v>8.0257852428281581E-4</v>
      </c>
      <c r="M373" s="26">
        <v>4.7293277174238719</v>
      </c>
      <c r="N373" s="26">
        <v>3.4440427984807367</v>
      </c>
      <c r="O373" s="26">
        <v>0.47798009890621029</v>
      </c>
      <c r="P373" s="114" t="s">
        <v>6364</v>
      </c>
      <c r="Q373" s="42" t="s">
        <v>5538</v>
      </c>
      <c r="R373" s="42"/>
      <c r="S373" s="41" t="str" cm="1">
        <f t="array" ref="S373">IFERROR(_xlfn.IFS(
U373="MPR ISSUE","PDH",
U373="BSS Hardware Issue","BSS",
U373="Sites strategiques, MLL, Pylone, etc.","ENVTECH",
U373="AKTIVCO DEFAUT GE &amp; POWER Cabinet","AKTIVCO",
U373="AKTIVCO Coupure ENEO &amp; Baisse de tension","AKTIVCO GRID ONLY",
U373="Coupure ENEO &amp; Baisse de tension","IHS GRID ONLY",
U373="Defaut GE &amp; POWER Cabinet","IHS",
U373="Sharing","Partners",
U373="Sites strategiques &amp; DataCenter","SST &amp; DC",
U373="Exclu","Exclu",
U373="SAT","SAT",
U373="SPARE-ISSUE","SPARE-ISSUE",
U373="Fiber CAmtel","TRANS_FO_CAMTEL",
U373="Fiber AOF","Fiber AOF",
U373="Projet OCM (HUAWEI)","TRAVAUX-HUAWEI",
U373="Projet OCM (NOKIA)","TRAVAUX-NOKIA",
U373="ACCESS-ISSUE","ACCESS-ISSUE",
U373="Projet OCM (ZTE, NOKIA, autres projets)","TRAVAUX OCM",
U373="No root CAuse","No root cause",
U373="ODU HS","PDH",
U373="IP &amp; VLAN","PDH",
U373="Warehouse HUAWEI","SPARE-ISSUE",
U373="SPARE-HS","SPARE-ISSUE",
U373="Power Telco","BSS",U373="no impacts","no impacts"
),"")</f>
        <v>No root cause</v>
      </c>
      <c r="T373" s="41" t="str" cm="1">
        <f t="array" ref="T373">IFERROR(_xlfn.IFS(
U373="MPR ISSUE","TX ISSUE",
U373="BSS Hardware Issue","RAN ISSUE",
U373="Sites strategiques, MLL, Pylone, etc.","ENVTECH",
U373="AKTIVCO DEFAUT GE &amp; POWER Cabinet","POWER ISSUE",
U373="AKTIVCO Coupure ENEO &amp; Baisse de tension","POWER ISSUE",
U373="Coupure ENEO &amp; Baisse de tension","POWER ISSUE",
U373="Defaut GE &amp; POWER Cabinet","POWER ISSUE",
U373="Sharing","POWER ISSUE",
U373="Sites strategiques &amp; DataCenter","POWER ISSUE",
U373="Exclu","Exclu",
U373="SAT","TX ISSUE",
U373="SPARE-ISSUE","SPARE-ISSUE",
U373="Fiber CAmtel","TX ISSUE",
U373="Fiber AOF","TX ISSUE",
U373="Projet OCM (HUAWEI)","TRAVAUX-HUAWEI",
U373="Projet OCM (NOKIA)","TRAVAUX -NOKIA",
U373="ACCESS-ISSUE","ACCESS-ISSUE",
U373="Projet OCM (ZTE, NOKIA, autres projets)","TRAVAUX OCM",
U373="No root CAuse","No root cause",
U373="ODU HS","TX ISSUE",
U373="IP &amp; VLAN","TX ISSUE",
U373="Warehouse HUAWEI","SPARE-ISSUE",
U373="SPARE-HS","SPARE-ISSUE",
U373="Power Telco","RAN ISSUE",U373="no impacts","no impacts"
),"")</f>
        <v>No root cause</v>
      </c>
      <c r="U373" s="68" t="s">
        <v>5691</v>
      </c>
      <c r="V373" s="41" t="str" cm="1">
        <f t="array" ref="V373">IFERROR(_xlfn.IFS(
U373="MPR ISSUE","ACTIVE",
U373="BSS Hardware Issue","ACTIVE",
U373="Sites strategiques, MLL, Pylone, etc.","PASSIVE",
U373="AKTIVCO DEFAUT GE &amp; POWER Cabinet","PASSIVE",
U373="AKTIVCO Coupure ENEO &amp; Baisse de tension","PASSIVE",
U373="Coupure ENEO &amp; Baisse de tension","PASSIVE",
U373="Defaut GE &amp; POWER Cabinet","PASSIVE",
U373="Sharing","PASSIVE",
U373="Sites strategiques &amp; DataCenter","PASSIVE",
U373="Exclu","Exclu",
U373="SAT","ACTIVE",
U373="SPARE-ISSUE","SPARE-ISSUE",
U373="Fiber CAmtel","ACTIVE",
U373="Fiber AOF","ACTIVE",
U373="Projet OCM (HUAWEI)","PLANNED WORKS",
U373="Projet OCM (NOKIA)","PLANNED WORKS",
U373="ACCESS-ISSUE","ACCESS-ISSUE",
U373="Projet OCM (ZTE, NOKIA, autres projets)","PLANNED WORKS",
U373="No root CAuse","No root cause",
U373="ODU HS","ACTIVE",
U373="IP &amp; VLAN","ACTIVE",
U373="Warehouse HUAWEI","SPARE-ISSUE",
U373="SPARE-HS","SPARE-ISSUE",
U373="Power Telco","ACTIVE", U373="no impacts","no impacts"
),"")</f>
        <v>No root cause</v>
      </c>
      <c r="W373" s="113"/>
      <c r="X373" s="113"/>
      <c r="Y373" s="113"/>
      <c r="Z373" s="113"/>
      <c r="AA373" s="113"/>
      <c r="AB373" s="17" t="s">
        <v>5465</v>
      </c>
      <c r="AC373" s="17" t="str">
        <f>_xlfn.XLOOKUP(B373,'INCIDENT-04-27-2026'!E:E,'INCIDENT-04-27-2026'!F:F,"")</f>
        <v/>
      </c>
      <c r="AD373" s="9"/>
      <c r="AE373" s="7" t="s">
        <v>5465</v>
      </c>
      <c r="AF373" s="6" t="str">
        <f>_xlfn.XLOOKUP(B373,'[13]Input_27-04'!$B:$B,'[13]Input_27-04'!$M:$M,"")</f>
        <v>Disjonction dans la baie suite aux mauvaises phases ENEO</v>
      </c>
      <c r="AG373" s="7"/>
      <c r="AH373" s="3"/>
      <c r="AI373" s="18" t="str">
        <f>_xlfn.XLOOKUP(B373,'[3]Cells Huawei 27042026 10h'!$B:$B,'[3]Cells Huawei 27042026 10h'!$T:$T,"")</f>
        <v/>
      </c>
      <c r="AJ373" s="18" t="str">
        <f>_xlfn.XLOOKUP(B373,'[3]Cells Huawei 27042026 15h'!$B:$B,'[3]Cells Huawei 27042026 15h'!$T:$T,"")</f>
        <v/>
      </c>
      <c r="AK373" s="18" t="str">
        <f>_xlfn.XLOOKUP(B373,'[4]cells down 27042026 11h28'!$B:$B,'[4]cells down 27042026 11h28'!$R:$R,"")</f>
        <v/>
      </c>
      <c r="AL373" s="18" t="str">
        <f>_xlfn.XLOOKUP(B373,'[4]cells down 27042026 18h01'!$B:$B,'[4]cells down 27042026 18h01'!$R:$R,"")</f>
        <v/>
      </c>
      <c r="AM373" s="18" t="str">
        <f>_xlfn.XLOOKUP(B373,'[5]cell downs 27042026 11h'!$B:$B,'[5]cell downs 27042026 11h'!$R:$R,"")</f>
        <v/>
      </c>
      <c r="AN373" s="18" t="str">
        <f>_xlfn.XLOOKUP(B373,'[5]cell downs 27042026 17h40'!$B:$B,'[5]cell downs 27042026 17h40'!$R:$R,"")</f>
        <v/>
      </c>
      <c r="AO373" s="18" t="str">
        <f>_xlfn.XLOOKUP(B373,'[6]ALL SITES DOWN'!$D:$D,'[6]ALL SITES DOWN'!$J:$J,"")</f>
        <v/>
      </c>
      <c r="AP373" s="18" t="str">
        <f>_xlfn.XLOOKUP(B373,'[7]ALL SITES DOWN'!$D:$D,'[7]ALL SITES DOWN'!$J:$J,"")</f>
        <v/>
      </c>
      <c r="AQ373" s="9" t="str">
        <f>_xlfn.XLOOKUP(B373,[8]sheet1!$AC:$AC,[8]sheet1!$AF:$AF,"")</f>
        <v/>
      </c>
      <c r="AR373" s="14"/>
      <c r="AS373" s="14" t="s">
        <v>5465</v>
      </c>
      <c r="AT373" s="14" t="str">
        <f>_xlfn.XLOOKUP(B373,'[9]cell downs 18042026 17h'!$B:$B,'[9]cell downs 18042026 17h'!$B:$B,"")</f>
        <v/>
      </c>
      <c r="AU373" s="14" t="str">
        <f>_xlfn.XLOOKUP(B373,'[10]Cells Huawei 19042026 15h'!$B:$B,'[10]Cells Huawei 19042026 15h'!$B:$B,"")</f>
        <v/>
      </c>
      <c r="AV373" s="9" t="str">
        <f>_xlfn.XLOOKUP(B373,'[11]cells down 19042026 9H40'!$B:$B,'[11]cells down 19042026 9H40'!$B:$B,"")</f>
        <v/>
      </c>
    </row>
    <row r="374" spans="1:48" hidden="1" x14ac:dyDescent="0.3">
      <c r="A374" s="1" t="s">
        <v>2970</v>
      </c>
      <c r="B374" s="8" t="s">
        <v>2971</v>
      </c>
      <c r="C374" s="3" t="str">
        <f>_xlfn.XLOOKUP(B374,'[1]daily break down'!$D:$D,'[1]daily break down'!$E:$E,"")</f>
        <v>Ngaoundere</v>
      </c>
      <c r="D374" s="1" t="s">
        <v>11</v>
      </c>
      <c r="E374" s="1" t="s">
        <v>12</v>
      </c>
      <c r="F374" s="3" t="s">
        <v>90</v>
      </c>
      <c r="G374" s="1" t="s">
        <v>91</v>
      </c>
      <c r="H374" s="27" t="str">
        <f>_xlfn.XLOOKUP(B374,[2]CALCULATION!$B:$B,[2]CALCULATION!$H:$H,"")</f>
        <v>Huawei</v>
      </c>
      <c r="I374" s="26">
        <v>8.9175391586979543E-5</v>
      </c>
      <c r="J374" s="26">
        <v>0</v>
      </c>
      <c r="K374" s="26">
        <v>0</v>
      </c>
      <c r="L374" s="26">
        <v>0</v>
      </c>
      <c r="M374" s="26">
        <v>0</v>
      </c>
      <c r="N374" s="26">
        <v>2.741519063558512</v>
      </c>
      <c r="O374" s="26">
        <v>0.47664246803240562</v>
      </c>
      <c r="P374" s="114" t="s">
        <v>6364</v>
      </c>
      <c r="Q374" s="42" t="s">
        <v>5538</v>
      </c>
      <c r="R374" s="42"/>
      <c r="S374" s="41" t="str" cm="1">
        <f t="array" ref="S374">IFERROR(_xlfn.IFS(
U374="MPR ISSUE","PDH",
U374="BSS Hardware Issue","BSS",
U374="Sites strategiques, MLL, Pylone, etc.","ENVTECH",
U374="AKTIVCO DEFAUT GE &amp; POWER Cabinet","AKTIVCO",
U374="AKTIVCO Coupure ENEO &amp; Baisse de tension","AKTIVCO GRID ONLY",
U374="Coupure ENEO &amp; Baisse de tension","IHS GRID ONLY",
U374="Defaut GE &amp; POWER Cabinet","IHS",
U374="Sharing","Partners",
U374="Sites strategiques &amp; DataCenter","SST &amp; DC",
U374="Exclu","Exclu",
U374="SAT","SAT",
U374="SPARE-ISSUE","SPARE-ISSUE",
U374="Fiber CAmtel","TRANS_FO_CAMTEL",
U374="Fiber AOF","Fiber AOF",
U374="Projet OCM (HUAWEI)","TRAVAUX-HUAWEI",
U374="Projet OCM (NOKIA)","TRAVAUX-NOKIA",
U374="ACCESS-ISSUE","ACCESS-ISSUE",
U374="Projet OCM (ZTE, NOKIA, autres projets)","TRAVAUX OCM",
U374="No root CAuse","No root cause",
U374="ODU HS","PDH",
U374="IP &amp; VLAN","PDH",
U374="Warehouse HUAWEI","SPARE-ISSUE",
U374="SPARE-HS","SPARE-ISSUE",
U374="Power Telco","BSS",U374="no impacts","no impacts"
),"")</f>
        <v>IHS</v>
      </c>
      <c r="T374" s="41" t="str" cm="1">
        <f t="array" ref="T374">IFERROR(_xlfn.IFS(
U374="MPR ISSUE","TX ISSUE",
U374="BSS Hardware Issue","RAN ISSUE",
U374="Sites strategiques, MLL, Pylone, etc.","ENVTECH",
U374="AKTIVCO DEFAUT GE &amp; POWER Cabinet","POWER ISSUE",
U374="AKTIVCO Coupure ENEO &amp; Baisse de tension","POWER ISSUE",
U374="Coupure ENEO &amp; Baisse de tension","POWER ISSUE",
U374="Defaut GE &amp; POWER Cabinet","POWER ISSUE",
U374="Sharing","POWER ISSUE",
U374="Sites strategiques &amp; DataCenter","POWER ISSUE",
U374="Exclu","Exclu",
U374="SAT","TX ISSUE",
U374="SPARE-ISSUE","SPARE-ISSUE",
U374="Fiber CAmtel","TX ISSUE",
U374="Fiber AOF","TX ISSUE",
U374="Projet OCM (HUAWEI)","TRAVAUX-HUAWEI",
U374="Projet OCM (NOKIA)","TRAVAUX -NOKIA",
U374="ACCESS-ISSUE","ACCESS-ISSUE",
U374="Projet OCM (ZTE, NOKIA, autres projets)","TRAVAUX OCM",
U374="No root CAuse","No root cause",
U374="ODU HS","TX ISSUE",
U374="IP &amp; VLAN","TX ISSUE",
U374="Warehouse HUAWEI","SPARE-ISSUE",
U374="SPARE-HS","SPARE-ISSUE",
U374="Power Telco","RAN ISSUE",U374="no impacts","no impacts"
),"")</f>
        <v>POWER ISSUE</v>
      </c>
      <c r="U374" s="68" t="s">
        <v>5329</v>
      </c>
      <c r="V374" s="41" t="str" cm="1">
        <f t="array" ref="V374">IFERROR(_xlfn.IFS(
U374="MPR ISSUE","ACTIVE",
U374="BSS Hardware Issue","ACTIVE",
U374="Sites strategiques, MLL, Pylone, etc.","PASSIVE",
U374="AKTIVCO DEFAUT GE &amp; POWER Cabinet","PASSIVE",
U374="AKTIVCO Coupure ENEO &amp; Baisse de tension","PASSIVE",
U374="Coupure ENEO &amp; Baisse de tension","PASSIVE",
U374="Defaut GE &amp; POWER Cabinet","PASSIVE",
U374="Sharing","PASSIVE",
U374="Sites strategiques &amp; DataCenter","PASSIVE",
U374="Exclu","Exclu",
U374="SAT","ACTIVE",
U374="SPARE-ISSUE","SPARE-ISSUE",
U374="Fiber CAmtel","ACTIVE",
U374="Fiber AOF","ACTIVE",
U374="Projet OCM (HUAWEI)","PLANNED WORKS",
U374="Projet OCM (NOKIA)","PLANNED WORKS",
U374="ACCESS-ISSUE","ACCESS-ISSUE",
U374="Projet OCM (ZTE, NOKIA, autres projets)","PLANNED WORKS",
U374="No root CAuse","No root cause",
U374="ODU HS","ACTIVE",
U374="IP &amp; VLAN","ACTIVE",
U374="Warehouse HUAWEI","SPARE-ISSUE",
U374="SPARE-HS","SPARE-ISSUE",
U374="Power Telco","ACTIVE", U374="no impacts","no impacts"
),"")</f>
        <v>PASSIVE</v>
      </c>
      <c r="W374" s="113"/>
      <c r="X374" s="113"/>
      <c r="Y374" s="113"/>
      <c r="Z374" s="113"/>
      <c r="AA374" s="113"/>
      <c r="AB374" s="17" t="s">
        <v>5939</v>
      </c>
      <c r="AC374" s="17" t="str">
        <f>_xlfn.XLOOKUP(B374,'INCIDENT-04-27-2026'!E:E,'INCIDENT-04-27-2026'!F:F,"")</f>
        <v/>
      </c>
      <c r="AD374" s="9"/>
      <c r="AE374" s="7" t="s">
        <v>5465</v>
      </c>
      <c r="AF374" s="6" t="str">
        <f>_xlfn.XLOOKUP(B374,'[13]Input_27-04'!$B:$B,'[13]Input_27-04'!$M:$M,"")</f>
        <v/>
      </c>
      <c r="AG374" s="7"/>
      <c r="AH374" s="3"/>
      <c r="AI374" s="18" t="str">
        <f>_xlfn.XLOOKUP(B374,'[3]Cells Huawei 27042026 10h'!$B:$B,'[3]Cells Huawei 27042026 10h'!$T:$T,"")</f>
        <v/>
      </c>
      <c r="AJ374" s="18" t="str">
        <f>_xlfn.XLOOKUP(B374,'[3]Cells Huawei 27042026 15h'!$B:$B,'[3]Cells Huawei 27042026 15h'!$T:$T,"")</f>
        <v/>
      </c>
      <c r="AK374" s="18" t="str">
        <f>_xlfn.XLOOKUP(B374,'[4]cells down 27042026 11h28'!$B:$B,'[4]cells down 27042026 11h28'!$R:$R,"")</f>
        <v/>
      </c>
      <c r="AL374" s="18" t="str">
        <f>_xlfn.XLOOKUP(B374,'[4]cells down 27042026 18h01'!$B:$B,'[4]cells down 27042026 18h01'!$R:$R,"")</f>
        <v/>
      </c>
      <c r="AM374" s="18" t="str">
        <f>_xlfn.XLOOKUP(B374,'[5]cell downs 27042026 11h'!$B:$B,'[5]cell downs 27042026 11h'!$R:$R,"")</f>
        <v/>
      </c>
      <c r="AN374" s="18" t="str">
        <f>_xlfn.XLOOKUP(B374,'[5]cell downs 27042026 17h40'!$B:$B,'[5]cell downs 27042026 17h40'!$R:$R,"")</f>
        <v/>
      </c>
      <c r="AO374" s="18" t="str">
        <f>_xlfn.XLOOKUP(B374,'[6]ALL SITES DOWN'!$D:$D,'[6]ALL SITES DOWN'!$J:$J,"")</f>
        <v/>
      </c>
      <c r="AP374" s="18" t="str">
        <f>_xlfn.XLOOKUP(B374,'[7]ALL SITES DOWN'!$D:$D,'[7]ALL SITES DOWN'!$J:$J,"")</f>
        <v/>
      </c>
      <c r="AQ374" s="9" t="str">
        <f>_xlfn.XLOOKUP(B374,[8]sheet1!$AC:$AC,[8]sheet1!$AF:$AF,"")</f>
        <v>(04/27/2026 ticket):-INC-20260427-00011465…	Bad grid voltage, RCP malfunction // Started Gen manually…GE Fault</v>
      </c>
      <c r="AR374" s="14"/>
      <c r="AS374" s="14" t="s">
        <v>5465</v>
      </c>
      <c r="AT374" s="14" t="str">
        <f>_xlfn.XLOOKUP(B374,'[9]cell downs 18042026 17h'!$B:$B,'[9]cell downs 18042026 17h'!$B:$B,"")</f>
        <v/>
      </c>
      <c r="AU374" s="14" t="str">
        <f>_xlfn.XLOOKUP(B374,'[10]Cells Huawei 19042026 15h'!$B:$B,'[10]Cells Huawei 19042026 15h'!$B:$B,"")</f>
        <v/>
      </c>
      <c r="AV374" s="9" t="str">
        <f>_xlfn.XLOOKUP(B374,'[11]cells down 19042026 9H40'!$B:$B,'[11]cells down 19042026 9H40'!$B:$B,"")</f>
        <v/>
      </c>
    </row>
    <row r="375" spans="1:48" hidden="1" x14ac:dyDescent="0.3">
      <c r="A375" s="1" t="s">
        <v>3766</v>
      </c>
      <c r="B375" s="8" t="s">
        <v>3767</v>
      </c>
      <c r="C375" s="3" t="str">
        <f>_xlfn.XLOOKUP(B375,'[1]daily break down'!$D:$D,'[1]daily break down'!$E:$E,"")</f>
        <v>Garoua</v>
      </c>
      <c r="D375" s="1" t="s">
        <v>21</v>
      </c>
      <c r="E375" s="1" t="s">
        <v>22</v>
      </c>
      <c r="F375" s="3" t="s">
        <v>23</v>
      </c>
      <c r="G375" s="1" t="s">
        <v>24</v>
      </c>
      <c r="H375" s="27" t="str">
        <f>_xlfn.XLOOKUP(B375,[2]CALCULATION!$B:$B,[2]CALCULATION!$H:$H,"")</f>
        <v>Huawei</v>
      </c>
      <c r="I375" s="26">
        <v>0</v>
      </c>
      <c r="J375" s="26">
        <v>0</v>
      </c>
      <c r="K375" s="26">
        <v>0</v>
      </c>
      <c r="L375" s="26">
        <v>0</v>
      </c>
      <c r="M375" s="26">
        <v>0</v>
      </c>
      <c r="N375" s="26">
        <v>2.4228953894182341</v>
      </c>
      <c r="O375" s="26">
        <v>0.47261174033267422</v>
      </c>
      <c r="P375" s="114" t="s">
        <v>6364</v>
      </c>
      <c r="Q375" s="42" t="s">
        <v>5538</v>
      </c>
      <c r="R375" s="42"/>
      <c r="S375" s="41" t="str" cm="1">
        <f t="array" ref="S375">IFERROR(_xlfn.IFS(
U375="MPR ISSUE","PDH",
U375="BSS Hardware Issue","BSS",
U375="Sites strategiques, MLL, Pylone, etc.","ENVTECH",
U375="AKTIVCO DEFAUT GE &amp; POWER Cabinet","AKTIVCO",
U375="AKTIVCO Coupure ENEO &amp; Baisse de tension","AKTIVCO GRID ONLY",
U375="Coupure ENEO &amp; Baisse de tension","IHS GRID ONLY",
U375="Defaut GE &amp; POWER Cabinet","IHS",
U375="Sharing","Partners",
U375="Sites strategiques &amp; DataCenter","SST &amp; DC",
U375="Exclu","Exclu",
U375="SAT","SAT",
U375="SPARE-ISSUE","SPARE-ISSUE",
U375="Fiber CAmtel","TRANS_FO_CAMTEL",
U375="Fiber AOF","Fiber AOF",
U375="Projet OCM (HUAWEI)","TRAVAUX-HUAWEI",
U375="Projet OCM (NOKIA)","TRAVAUX-NOKIA",
U375="ACCESS-ISSUE","ACCESS-ISSUE",
U375="Projet OCM (ZTE, NOKIA, autres projets)","TRAVAUX OCM",
U375="No root CAuse","No root cause",
U375="ODU HS","PDH",
U375="IP &amp; VLAN","PDH",
U375="Warehouse HUAWEI","SPARE-ISSUE",
U375="SPARE-HS","SPARE-ISSUE",
U375="Power Telco","BSS",U375="no impacts","no impacts"
),"")</f>
        <v>No root cause</v>
      </c>
      <c r="T375" s="41" t="str" cm="1">
        <f t="array" ref="T375">IFERROR(_xlfn.IFS(
U375="MPR ISSUE","TX ISSUE",
U375="BSS Hardware Issue","RAN ISSUE",
U375="Sites strategiques, MLL, Pylone, etc.","ENVTECH",
U375="AKTIVCO DEFAUT GE &amp; POWER Cabinet","POWER ISSUE",
U375="AKTIVCO Coupure ENEO &amp; Baisse de tension","POWER ISSUE",
U375="Coupure ENEO &amp; Baisse de tension","POWER ISSUE",
U375="Defaut GE &amp; POWER Cabinet","POWER ISSUE",
U375="Sharing","POWER ISSUE",
U375="Sites strategiques &amp; DataCenter","POWER ISSUE",
U375="Exclu","Exclu",
U375="SAT","TX ISSUE",
U375="SPARE-ISSUE","SPARE-ISSUE",
U375="Fiber CAmtel","TX ISSUE",
U375="Fiber AOF","TX ISSUE",
U375="Projet OCM (HUAWEI)","TRAVAUX-HUAWEI",
U375="Projet OCM (NOKIA)","TRAVAUX -NOKIA",
U375="ACCESS-ISSUE","ACCESS-ISSUE",
U375="Projet OCM (ZTE, NOKIA, autres projets)","TRAVAUX OCM",
U375="No root CAuse","No root cause",
U375="ODU HS","TX ISSUE",
U375="IP &amp; VLAN","TX ISSUE",
U375="Warehouse HUAWEI","SPARE-ISSUE",
U375="SPARE-HS","SPARE-ISSUE",
U375="Power Telco","RAN ISSUE",U375="no impacts","no impacts"
),"")</f>
        <v>No root cause</v>
      </c>
      <c r="U375" s="68" t="s">
        <v>5691</v>
      </c>
      <c r="V375" s="41" t="str" cm="1">
        <f t="array" ref="V375">IFERROR(_xlfn.IFS(
U375="MPR ISSUE","ACTIVE",
U375="BSS Hardware Issue","ACTIVE",
U375="Sites strategiques, MLL, Pylone, etc.","PASSIVE",
U375="AKTIVCO DEFAUT GE &amp; POWER Cabinet","PASSIVE",
U375="AKTIVCO Coupure ENEO &amp; Baisse de tension","PASSIVE",
U375="Coupure ENEO &amp; Baisse de tension","PASSIVE",
U375="Defaut GE &amp; POWER Cabinet","PASSIVE",
U375="Sharing","PASSIVE",
U375="Sites strategiques &amp; DataCenter","PASSIVE",
U375="Exclu","Exclu",
U375="SAT","ACTIVE",
U375="SPARE-ISSUE","SPARE-ISSUE",
U375="Fiber CAmtel","ACTIVE",
U375="Fiber AOF","ACTIVE",
U375="Projet OCM (HUAWEI)","PLANNED WORKS",
U375="Projet OCM (NOKIA)","PLANNED WORKS",
U375="ACCESS-ISSUE","ACCESS-ISSUE",
U375="Projet OCM (ZTE, NOKIA, autres projets)","PLANNED WORKS",
U375="No root CAuse","No root cause",
U375="ODU HS","ACTIVE",
U375="IP &amp; VLAN","ACTIVE",
U375="Warehouse HUAWEI","SPARE-ISSUE",
U375="SPARE-HS","SPARE-ISSUE",
U375="Power Telco","ACTIVE", U375="no impacts","no impacts"
),"")</f>
        <v>No root cause</v>
      </c>
      <c r="W375" s="113"/>
      <c r="X375" s="113"/>
      <c r="Y375" s="113"/>
      <c r="Z375" s="113"/>
      <c r="AA375" s="113"/>
      <c r="AB375" s="17" t="s">
        <v>5465</v>
      </c>
      <c r="AC375" s="17" t="str">
        <f>_xlfn.XLOOKUP(B375,'INCIDENT-04-27-2026'!E:E,'INCIDENT-04-27-2026'!F:F,"")</f>
        <v/>
      </c>
      <c r="AD375" s="9"/>
      <c r="AE375" s="7" t="s">
        <v>5465</v>
      </c>
      <c r="AF375" s="6" t="str">
        <f>_xlfn.XLOOKUP(B375,'[13]Input_27-04'!$B:$B,'[13]Input_27-04'!$M:$M,"")</f>
        <v>No power issue</v>
      </c>
      <c r="AG375" s="7"/>
      <c r="AH375" s="3"/>
      <c r="AI375" s="18" t="str">
        <f>_xlfn.XLOOKUP(B375,'[3]Cells Huawei 27042026 10h'!$B:$B,'[3]Cells Huawei 27042026 10h'!$T:$T,"")</f>
        <v/>
      </c>
      <c r="AJ375" s="18" t="str">
        <f>_xlfn.XLOOKUP(B375,'[3]Cells Huawei 27042026 15h'!$B:$B,'[3]Cells Huawei 27042026 15h'!$T:$T,"")</f>
        <v/>
      </c>
      <c r="AK375" s="18" t="str">
        <f>_xlfn.XLOOKUP(B375,'[4]cells down 27042026 11h28'!$B:$B,'[4]cells down 27042026 11h28'!$R:$R,"")</f>
        <v/>
      </c>
      <c r="AL375" s="18" t="str">
        <f>_xlfn.XLOOKUP(B375,'[4]cells down 27042026 18h01'!$B:$B,'[4]cells down 27042026 18h01'!$R:$R,"")</f>
        <v/>
      </c>
      <c r="AM375" s="18" t="str">
        <f>_xlfn.XLOOKUP(B375,'[5]cell downs 27042026 11h'!$B:$B,'[5]cell downs 27042026 11h'!$R:$R,"")</f>
        <v/>
      </c>
      <c r="AN375" s="18" t="str">
        <f>_xlfn.XLOOKUP(B375,'[5]cell downs 27042026 17h40'!$B:$B,'[5]cell downs 27042026 17h40'!$R:$R,"")</f>
        <v/>
      </c>
      <c r="AO375" s="18" t="str">
        <f>_xlfn.XLOOKUP(B375,'[6]ALL SITES DOWN'!$D:$D,'[6]ALL SITES DOWN'!$J:$J,"")</f>
        <v/>
      </c>
      <c r="AP375" s="18" t="str">
        <f>_xlfn.XLOOKUP(B375,'[7]ALL SITES DOWN'!$D:$D,'[7]ALL SITES DOWN'!$J:$J,"")</f>
        <v/>
      </c>
      <c r="AQ375" s="9" t="str">
        <f>_xlfn.XLOOKUP(B375,[8]sheet1!$AC:$AC,[8]sheet1!$AF:$AF,"")</f>
        <v/>
      </c>
      <c r="AR375" s="14"/>
      <c r="AS375" s="14" t="s">
        <v>5465</v>
      </c>
      <c r="AT375" s="14" t="str">
        <f>_xlfn.XLOOKUP(B375,'[9]cell downs 18042026 17h'!$B:$B,'[9]cell downs 18042026 17h'!$B:$B,"")</f>
        <v/>
      </c>
      <c r="AU375" s="14" t="str">
        <f>_xlfn.XLOOKUP(B375,'[10]Cells Huawei 19042026 15h'!$B:$B,'[10]Cells Huawei 19042026 15h'!$B:$B,"")</f>
        <v/>
      </c>
      <c r="AV375" s="9" t="str">
        <f>_xlfn.XLOOKUP(B375,'[11]cells down 19042026 9H40'!$B:$B,'[11]cells down 19042026 9H40'!$B:$B,"")</f>
        <v/>
      </c>
    </row>
    <row r="376" spans="1:48" hidden="1" x14ac:dyDescent="0.3">
      <c r="A376" s="1" t="s">
        <v>97</v>
      </c>
      <c r="B376" s="8" t="s">
        <v>98</v>
      </c>
      <c r="C376" s="3" t="str">
        <f>_xlfn.XLOOKUP(B376,'[1]daily break down'!$D:$D,'[1]daily break down'!$E:$E,"")</f>
        <v>CENTRE</v>
      </c>
      <c r="D376" s="1" t="s">
        <v>11</v>
      </c>
      <c r="E376" s="1" t="s">
        <v>12</v>
      </c>
      <c r="F376" s="3" t="s">
        <v>69</v>
      </c>
      <c r="G376" s="1" t="s">
        <v>99</v>
      </c>
      <c r="H376" s="28" t="str">
        <f>_xlfn.XLOOKUP(B376,[2]CALCULATION!$B:$B,[2]CALCULATION!$H:$H,"")</f>
        <v>NOKIA</v>
      </c>
      <c r="I376" s="26">
        <v>3.6712973664009954</v>
      </c>
      <c r="J376" s="26">
        <v>0.71292158558126661</v>
      </c>
      <c r="K376" s="26">
        <v>0.50455188223379521</v>
      </c>
      <c r="L376" s="26">
        <v>0.20795701318083634</v>
      </c>
      <c r="M376" s="26">
        <v>1.3458885150656472</v>
      </c>
      <c r="N376" s="26">
        <v>0.25867997591551017</v>
      </c>
      <c r="O376" s="26">
        <v>0.47159514086858256</v>
      </c>
      <c r="P376" s="114" t="s">
        <v>6364</v>
      </c>
      <c r="Q376" s="42" t="s">
        <v>5538</v>
      </c>
      <c r="R376" s="42"/>
      <c r="S376" s="41" t="str" cm="1">
        <f t="array" ref="S376">IFERROR(_xlfn.IFS(
U376="MPR ISSUE","PDH",
U376="BSS Hardware Issue","BSS",
U376="Sites strategiques, MLL, Pylone, etc.","ENVTECH",
U376="AKTIVCO DEFAUT GE &amp; POWER Cabinet","AKTIVCO",
U376="AKTIVCO Coupure ENEO &amp; Baisse de tension","AKTIVCO GRID ONLY",
U376="Coupure ENEO &amp; Baisse de tension","IHS GRID ONLY",
U376="Defaut GE &amp; POWER Cabinet","IHS",
U376="Sharing","Partners",
U376="Sites strategiques &amp; DataCenter","SST &amp; DC",
U376="Exclu","Exclu",
U376="SAT","SAT",
U376="SPARE-ISSUE","SPARE-ISSUE",
U376="Fiber CAmtel","TRANS_FO_CAMTEL",
U376="Fiber AOF","Fiber AOF",
U376="Projet OCM (HUAWEI)","TRAVAUX-HUAWEI",
U376="Projet OCM (NOKIA)","TRAVAUX-NOKIA",
U376="ACCESS-ISSUE","ACCESS-ISSUE",
U376="Projet OCM (ZTE, NOKIA, autres projets)","TRAVAUX OCM",
U376="No root CAuse","No root cause",
U376="ODU HS","PDH",
U376="IP &amp; VLAN","PDH",
U376="Warehouse HUAWEI","SPARE-ISSUE",
U376="SPARE-HS","SPARE-ISSUE",
U376="Power Telco","BSS",U376="no impacts","no impacts"
),"")</f>
        <v>No root cause</v>
      </c>
      <c r="T376" s="41" t="str" cm="1">
        <f t="array" ref="T376">IFERROR(_xlfn.IFS(
U376="MPR ISSUE","TX ISSUE",
U376="BSS Hardware Issue","RAN ISSUE",
U376="Sites strategiques, MLL, Pylone, etc.","ENVTECH",
U376="AKTIVCO DEFAUT GE &amp; POWER Cabinet","POWER ISSUE",
U376="AKTIVCO Coupure ENEO &amp; Baisse de tension","POWER ISSUE",
U376="Coupure ENEO &amp; Baisse de tension","POWER ISSUE",
U376="Defaut GE &amp; POWER Cabinet","POWER ISSUE",
U376="Sharing","POWER ISSUE",
U376="Sites strategiques &amp; DataCenter","POWER ISSUE",
U376="Exclu","Exclu",
U376="SAT","TX ISSUE",
U376="SPARE-ISSUE","SPARE-ISSUE",
U376="Fiber CAmtel","TX ISSUE",
U376="Fiber AOF","TX ISSUE",
U376="Projet OCM (HUAWEI)","TRAVAUX-HUAWEI",
U376="Projet OCM (NOKIA)","TRAVAUX -NOKIA",
U376="ACCESS-ISSUE","ACCESS-ISSUE",
U376="Projet OCM (ZTE, NOKIA, autres projets)","TRAVAUX OCM",
U376="No root CAuse","No root cause",
U376="ODU HS","TX ISSUE",
U376="IP &amp; VLAN","TX ISSUE",
U376="Warehouse HUAWEI","SPARE-ISSUE",
U376="SPARE-HS","SPARE-ISSUE",
U376="Power Telco","RAN ISSUE",U376="no impacts","no impacts"
),"")</f>
        <v>No root cause</v>
      </c>
      <c r="U376" s="68" t="s">
        <v>5691</v>
      </c>
      <c r="V376" s="41" t="str" cm="1">
        <f t="array" ref="V376">IFERROR(_xlfn.IFS(
U376="MPR ISSUE","ACTIVE",
U376="BSS Hardware Issue","ACTIVE",
U376="Sites strategiques, MLL, Pylone, etc.","PASSIVE",
U376="AKTIVCO DEFAUT GE &amp; POWER Cabinet","PASSIVE",
U376="AKTIVCO Coupure ENEO &amp; Baisse de tension","PASSIVE",
U376="Coupure ENEO &amp; Baisse de tension","PASSIVE",
U376="Defaut GE &amp; POWER Cabinet","PASSIVE",
U376="Sharing","PASSIVE",
U376="Sites strategiques &amp; DataCenter","PASSIVE",
U376="Exclu","Exclu",
U376="SAT","ACTIVE",
U376="SPARE-ISSUE","SPARE-ISSUE",
U376="Fiber CAmtel","ACTIVE",
U376="Fiber AOF","ACTIVE",
U376="Projet OCM (HUAWEI)","PLANNED WORKS",
U376="Projet OCM (NOKIA)","PLANNED WORKS",
U376="ACCESS-ISSUE","ACCESS-ISSUE",
U376="Projet OCM (ZTE, NOKIA, autres projets)","PLANNED WORKS",
U376="No root CAuse","No root cause",
U376="ODU HS","ACTIVE",
U376="IP &amp; VLAN","ACTIVE",
U376="Warehouse HUAWEI","SPARE-ISSUE",
U376="SPARE-HS","SPARE-ISSUE",
U376="Power Telco","ACTIVE", U376="no impacts","no impacts"
),"")</f>
        <v>No root cause</v>
      </c>
      <c r="W376" s="113"/>
      <c r="X376" s="113"/>
      <c r="Y376" s="113"/>
      <c r="Z376" s="113"/>
      <c r="AA376" s="113"/>
      <c r="AB376" s="17" t="s">
        <v>5951</v>
      </c>
      <c r="AC376" s="17" t="str">
        <f>_xlfn.XLOOKUP(B376,'INCIDENT-04-27-2026'!E:E,'INCIDENT-04-27-2026'!F:F,"")</f>
        <v/>
      </c>
      <c r="AD376" s="9"/>
      <c r="AE376" s="7" t="s">
        <v>5465</v>
      </c>
      <c r="AF376" s="6" t="str">
        <f>_xlfn.XLOOKUP(B376,'[13]Input_27-04'!$B:$B,'[13]Input_27-04'!$M:$M,"")</f>
        <v/>
      </c>
      <c r="AG376" s="7"/>
      <c r="AH376" s="3"/>
      <c r="AI376" s="18" t="str">
        <f>_xlfn.XLOOKUP(B376,'[3]Cells Huawei 27042026 10h'!$B:$B,'[3]Cells Huawei 27042026 10h'!$T:$T,"")</f>
        <v/>
      </c>
      <c r="AJ376" s="18" t="str">
        <f>_xlfn.XLOOKUP(B376,'[3]Cells Huawei 27042026 15h'!$B:$B,'[3]Cells Huawei 27042026 15h'!$T:$T,"")</f>
        <v/>
      </c>
      <c r="AK376" s="18" t="str">
        <f>_xlfn.XLOOKUP(B376,'[4]cells down 27042026 11h28'!$B:$B,'[4]cells down 27042026 11h28'!$R:$R,"")</f>
        <v/>
      </c>
      <c r="AL376" s="18" t="str">
        <f>_xlfn.XLOOKUP(B376,'[4]cells down 27042026 18h01'!$B:$B,'[4]cells down 27042026 18h01'!$R:$R,"")</f>
        <v/>
      </c>
      <c r="AM376" s="18" t="str">
        <f>_xlfn.XLOOKUP(B376,'[5]cell downs 27042026 11h'!$B:$B,'[5]cell downs 27042026 11h'!$R:$R,"")</f>
        <v/>
      </c>
      <c r="AN376" s="18" t="str">
        <f>_xlfn.XLOOKUP(B376,'[5]cell downs 27042026 17h40'!$B:$B,'[5]cell downs 27042026 17h40'!$R:$R,"")</f>
        <v/>
      </c>
      <c r="AO376" s="18" t="str">
        <f>_xlfn.XLOOKUP(B376,'[6]ALL SITES DOWN'!$D:$D,'[6]ALL SITES DOWN'!$J:$J,"")</f>
        <v/>
      </c>
      <c r="AP376" s="18" t="str">
        <f>_xlfn.XLOOKUP(B376,'[7]ALL SITES DOWN'!$D:$D,'[7]ALL SITES DOWN'!$J:$J,"")</f>
        <v/>
      </c>
      <c r="AQ376" s="9" t="str">
        <f>_xlfn.XLOOKUP(B376,[8]sheet1!$AC:$AC,[8]sheet1!$AF:$AF,"")</f>
        <v>(04/27/2026 ticket):-INC-20260427-00016550…Others Transmission equipement fault</v>
      </c>
      <c r="AR376" s="14"/>
      <c r="AS376" s="14" t="s">
        <v>5465</v>
      </c>
      <c r="AT376" s="14" t="str">
        <f>_xlfn.XLOOKUP(B376,'[9]cell downs 18042026 17h'!$B:$B,'[9]cell downs 18042026 17h'!$B:$B,"")</f>
        <v/>
      </c>
      <c r="AU376" s="14" t="str">
        <f>_xlfn.XLOOKUP(B376,'[10]Cells Huawei 19042026 15h'!$B:$B,'[10]Cells Huawei 19042026 15h'!$B:$B,"")</f>
        <v/>
      </c>
      <c r="AV376" s="9" t="str">
        <f>_xlfn.XLOOKUP(B376,'[11]cells down 19042026 9H40'!$B:$B,'[11]cells down 19042026 9H40'!$B:$B,"")</f>
        <v/>
      </c>
    </row>
    <row r="377" spans="1:48" hidden="1" x14ac:dyDescent="0.3">
      <c r="A377" s="1" t="s">
        <v>1364</v>
      </c>
      <c r="B377" s="8" t="s">
        <v>1365</v>
      </c>
      <c r="C377" s="3" t="str">
        <f>_xlfn.XLOOKUP(B377,'[1]daily break down'!$D:$D,'[1]daily break down'!$E:$E,"")</f>
        <v>OUEST</v>
      </c>
      <c r="D377" s="1"/>
      <c r="E377" s="1"/>
      <c r="F377" s="3" t="s">
        <v>102</v>
      </c>
      <c r="G377" s="1" t="s">
        <v>1366</v>
      </c>
      <c r="H377" s="27" t="str">
        <f>_xlfn.XLOOKUP(B377,[2]CALCULATION!$B:$B,[2]CALCULATION!$H:$H,"")</f>
        <v>Huawei</v>
      </c>
      <c r="I377" s="26">
        <v>3.8773460262018708E-2</v>
      </c>
      <c r="J377" s="26">
        <v>8.3111464959064921E-2</v>
      </c>
      <c r="K377" s="26">
        <v>0</v>
      </c>
      <c r="L377" s="26">
        <v>0</v>
      </c>
      <c r="M377" s="26">
        <v>3.9290677533223177E-2</v>
      </c>
      <c r="N377" s="26">
        <v>0</v>
      </c>
      <c r="O377" s="26">
        <v>0.45381356778613885</v>
      </c>
      <c r="P377" s="114" t="s">
        <v>6364</v>
      </c>
      <c r="Q377" s="42" t="s">
        <v>5538</v>
      </c>
      <c r="R377" s="42"/>
      <c r="S377" s="41" t="str" cm="1">
        <f t="array" ref="S377">IFERROR(_xlfn.IFS(
U377="MPR ISSUE","PDH",
U377="BSS Hardware Issue","BSS",
U377="Sites strategiques, MLL, Pylone, etc.","ENVTECH",
U377="AKTIVCO DEFAUT GE &amp; POWER Cabinet","AKTIVCO",
U377="AKTIVCO Coupure ENEO &amp; Baisse de tension","AKTIVCO GRID ONLY",
U377="Coupure ENEO &amp; Baisse de tension","IHS GRID ONLY",
U377="Defaut GE &amp; POWER Cabinet","IHS",
U377="Sharing","Partners",
U377="Sites strategiques &amp; DataCenter","SST &amp; DC",
U377="Exclu","Exclu",
U377="SAT","SAT",
U377="SPARE-ISSUE","SPARE-ISSUE",
U377="Fiber CAmtel","TRANS_FO_CAMTEL",
U377="Fiber AOF","Fiber AOF",
U377="Projet OCM (HUAWEI)","TRAVAUX-HUAWEI",
U377="Projet OCM (NOKIA)","TRAVAUX-NOKIA",
U377="ACCESS-ISSUE","ACCESS-ISSUE",
U377="Projet OCM (ZTE, NOKIA, autres projets)","TRAVAUX OCM",
U377="No root CAuse","No root cause",
U377="ODU HS","PDH",
U377="IP &amp; VLAN","PDH",
U377="Warehouse HUAWEI","SPARE-ISSUE",
U377="SPARE-HS","SPARE-ISSUE",
U377="Power Telco","BSS",U377="no impacts","no impacts"
),"")</f>
        <v>No root cause</v>
      </c>
      <c r="T377" s="41" t="str" cm="1">
        <f t="array" ref="T377">IFERROR(_xlfn.IFS(
U377="MPR ISSUE","TX ISSUE",
U377="BSS Hardware Issue","RAN ISSUE",
U377="Sites strategiques, MLL, Pylone, etc.","ENVTECH",
U377="AKTIVCO DEFAUT GE &amp; POWER Cabinet","POWER ISSUE",
U377="AKTIVCO Coupure ENEO &amp; Baisse de tension","POWER ISSUE",
U377="Coupure ENEO &amp; Baisse de tension","POWER ISSUE",
U377="Defaut GE &amp; POWER Cabinet","POWER ISSUE",
U377="Sharing","POWER ISSUE",
U377="Sites strategiques &amp; DataCenter","POWER ISSUE",
U377="Exclu","Exclu",
U377="SAT","TX ISSUE",
U377="SPARE-ISSUE","SPARE-ISSUE",
U377="Fiber CAmtel","TX ISSUE",
U377="Fiber AOF","TX ISSUE",
U377="Projet OCM (HUAWEI)","TRAVAUX-HUAWEI",
U377="Projet OCM (NOKIA)","TRAVAUX -NOKIA",
U377="ACCESS-ISSUE","ACCESS-ISSUE",
U377="Projet OCM (ZTE, NOKIA, autres projets)","TRAVAUX OCM",
U377="No root CAuse","No root cause",
U377="ODU HS","TX ISSUE",
U377="IP &amp; VLAN","TX ISSUE",
U377="Warehouse HUAWEI","SPARE-ISSUE",
U377="SPARE-HS","SPARE-ISSUE",
U377="Power Telco","RAN ISSUE",U377="no impacts","no impacts"
),"")</f>
        <v>No root cause</v>
      </c>
      <c r="U377" s="68" t="s">
        <v>5691</v>
      </c>
      <c r="V377" s="41" t="str" cm="1">
        <f t="array" ref="V377">IFERROR(_xlfn.IFS(
U377="MPR ISSUE","ACTIVE",
U377="BSS Hardware Issue","ACTIVE",
U377="Sites strategiques, MLL, Pylone, etc.","PASSIVE",
U377="AKTIVCO DEFAUT GE &amp; POWER Cabinet","PASSIVE",
U377="AKTIVCO Coupure ENEO &amp; Baisse de tension","PASSIVE",
U377="Coupure ENEO &amp; Baisse de tension","PASSIVE",
U377="Defaut GE &amp; POWER Cabinet","PASSIVE",
U377="Sharing","PASSIVE",
U377="Sites strategiques &amp; DataCenter","PASSIVE",
U377="Exclu","Exclu",
U377="SAT","ACTIVE",
U377="SPARE-ISSUE","SPARE-ISSUE",
U377="Fiber CAmtel","ACTIVE",
U377="Fiber AOF","ACTIVE",
U377="Projet OCM (HUAWEI)","PLANNED WORKS",
U377="Projet OCM (NOKIA)","PLANNED WORKS",
U377="ACCESS-ISSUE","ACCESS-ISSUE",
U377="Projet OCM (ZTE, NOKIA, autres projets)","PLANNED WORKS",
U377="No root CAuse","No root cause",
U377="ODU HS","ACTIVE",
U377="IP &amp; VLAN","ACTIVE",
U377="Warehouse HUAWEI","SPARE-ISSUE",
U377="SPARE-HS","SPARE-ISSUE",
U377="Power Telco","ACTIVE", U377="no impacts","no impacts"
),"")</f>
        <v>No root cause</v>
      </c>
      <c r="W377" s="113"/>
      <c r="X377" s="113"/>
      <c r="Y377" s="113"/>
      <c r="Z377" s="113"/>
      <c r="AA377" s="113"/>
      <c r="AB377" s="17" t="s">
        <v>5465</v>
      </c>
      <c r="AC377" s="17" t="str">
        <f>_xlfn.XLOOKUP(B377,'INCIDENT-04-27-2026'!E:E,'INCIDENT-04-27-2026'!F:F,"")</f>
        <v/>
      </c>
      <c r="AD377" s="9"/>
      <c r="AE377" s="7" t="s">
        <v>5465</v>
      </c>
      <c r="AF377" s="6" t="str">
        <f>_xlfn.XLOOKUP(B377,'[13]Input_27-04'!$B:$B,'[13]Input_27-04'!$M:$M,"")</f>
        <v/>
      </c>
      <c r="AG377" s="7"/>
      <c r="AH377" s="3"/>
      <c r="AI377" s="18" t="str">
        <f>_xlfn.XLOOKUP(B377,'[3]Cells Huawei 27042026 10h'!$B:$B,'[3]Cells Huawei 27042026 10h'!$T:$T,"")</f>
        <v/>
      </c>
      <c r="AJ377" s="18" t="str">
        <f>_xlfn.XLOOKUP(B377,'[3]Cells Huawei 27042026 15h'!$B:$B,'[3]Cells Huawei 27042026 15h'!$T:$T,"")</f>
        <v/>
      </c>
      <c r="AK377" s="18" t="str">
        <f>_xlfn.XLOOKUP(B377,'[4]cells down 27042026 11h28'!$B:$B,'[4]cells down 27042026 11h28'!$R:$R,"")</f>
        <v/>
      </c>
      <c r="AL377" s="18" t="str">
        <f>_xlfn.XLOOKUP(B377,'[4]cells down 27042026 18h01'!$B:$B,'[4]cells down 27042026 18h01'!$R:$R,"")</f>
        <v/>
      </c>
      <c r="AM377" s="18" t="str">
        <f>_xlfn.XLOOKUP(B377,'[5]cell downs 27042026 11h'!$B:$B,'[5]cell downs 27042026 11h'!$R:$R,"")</f>
        <v/>
      </c>
      <c r="AN377" s="18" t="str">
        <f>_xlfn.XLOOKUP(B377,'[5]cell downs 27042026 17h40'!$B:$B,'[5]cell downs 27042026 17h40'!$R:$R,"")</f>
        <v/>
      </c>
      <c r="AO377" s="18" t="str">
        <f>_xlfn.XLOOKUP(B377,'[6]ALL SITES DOWN'!$D:$D,'[6]ALL SITES DOWN'!$J:$J,"")</f>
        <v/>
      </c>
      <c r="AP377" s="18" t="str">
        <f>_xlfn.XLOOKUP(B377,'[7]ALL SITES DOWN'!$D:$D,'[7]ALL SITES DOWN'!$J:$J,"")</f>
        <v/>
      </c>
      <c r="AQ377" s="9" t="str">
        <f>_xlfn.XLOOKUP(B377,[8]sheet1!$AC:$AC,[8]sheet1!$AF:$AF,"")</f>
        <v/>
      </c>
      <c r="AR377" s="14"/>
      <c r="AS377" s="14" t="s">
        <v>5465</v>
      </c>
      <c r="AT377" s="14" t="str">
        <f>_xlfn.XLOOKUP(B377,'[9]cell downs 18042026 17h'!$B:$B,'[9]cell downs 18042026 17h'!$B:$B,"")</f>
        <v/>
      </c>
      <c r="AU377" s="14" t="str">
        <f>_xlfn.XLOOKUP(B377,'[10]Cells Huawei 19042026 15h'!$B:$B,'[10]Cells Huawei 19042026 15h'!$B:$B,"")</f>
        <v/>
      </c>
      <c r="AV377" s="9" t="str">
        <f>_xlfn.XLOOKUP(B377,'[11]cells down 19042026 9H40'!$B:$B,'[11]cells down 19042026 9H40'!$B:$B,"")</f>
        <v/>
      </c>
    </row>
    <row r="378" spans="1:48" hidden="1" x14ac:dyDescent="0.3">
      <c r="A378" s="1" t="s">
        <v>2309</v>
      </c>
      <c r="B378" s="8" t="s">
        <v>2310</v>
      </c>
      <c r="C378" s="3" t="str">
        <f>_xlfn.XLOOKUP(B378,'[1]daily break down'!$D:$D,'[1]daily break down'!$E:$E,"")</f>
        <v>Yaounde</v>
      </c>
      <c r="D378" s="1" t="s">
        <v>11</v>
      </c>
      <c r="E378" s="1" t="s">
        <v>12</v>
      </c>
      <c r="F378" s="3" t="s">
        <v>37</v>
      </c>
      <c r="G378" s="1" t="s">
        <v>38</v>
      </c>
      <c r="H378" s="29" t="str">
        <f>_xlfn.XLOOKUP(B378,[2]CALCULATION!$B:$B,[2]CALCULATION!$H:$H,"")</f>
        <v>ZTE</v>
      </c>
      <c r="I378" s="26">
        <v>0</v>
      </c>
      <c r="J378" s="26">
        <v>3.777469587624447E-2</v>
      </c>
      <c r="K378" s="26">
        <v>0.5114387058296449</v>
      </c>
      <c r="L378" s="26">
        <v>0</v>
      </c>
      <c r="M378" s="26">
        <v>0</v>
      </c>
      <c r="N378" s="26">
        <v>0</v>
      </c>
      <c r="O378" s="26">
        <v>0.44277365430767146</v>
      </c>
      <c r="P378" s="114" t="s">
        <v>6364</v>
      </c>
      <c r="Q378" s="42" t="s">
        <v>5538</v>
      </c>
      <c r="R378" s="42"/>
      <c r="S378" s="41" t="str" cm="1">
        <f t="array" ref="S378">IFERROR(_xlfn.IFS(
U378="MPR ISSUE","PDH",
U378="BSS Hardware Issue","BSS",
U378="Sites strategiques, MLL, Pylone, etc.","ENVTECH",
U378="AKTIVCO DEFAUT GE &amp; POWER Cabinet","AKTIVCO",
U378="AKTIVCO Coupure ENEO &amp; Baisse de tension","AKTIVCO GRID ONLY",
U378="Coupure ENEO &amp; Baisse de tension","IHS GRID ONLY",
U378="Defaut GE &amp; POWER Cabinet","IHS",
U378="Sharing","Partners",
U378="Sites strategiques &amp; DataCenter","SST &amp; DC",
U378="Exclu","Exclu",
U378="SAT","SAT",
U378="SPARE-ISSUE","SPARE-ISSUE",
U378="Fiber CAmtel","TRANS_FO_CAMTEL",
U378="Fiber AOF","Fiber AOF",
U378="Projet OCM (HUAWEI)","TRAVAUX-HUAWEI",
U378="Projet OCM (NOKIA)","TRAVAUX-NOKIA",
U378="ACCESS-ISSUE","ACCESS-ISSUE",
U378="Projet OCM (ZTE, NOKIA, autres projets)","TRAVAUX OCM",
U378="No root CAuse","No root cause",
U378="ODU HS","PDH",
U378="IP &amp; VLAN","PDH",
U378="Warehouse HUAWEI","SPARE-ISSUE",
U378="SPARE-HS","SPARE-ISSUE",
U378="Power Telco","BSS",U378="no impacts","no impacts"
),"")</f>
        <v>No root cause</v>
      </c>
      <c r="T378" s="41" t="str" cm="1">
        <f t="array" ref="T378">IFERROR(_xlfn.IFS(
U378="MPR ISSUE","TX ISSUE",
U378="BSS Hardware Issue","RAN ISSUE",
U378="Sites strategiques, MLL, Pylone, etc.","ENVTECH",
U378="AKTIVCO DEFAUT GE &amp; POWER Cabinet","POWER ISSUE",
U378="AKTIVCO Coupure ENEO &amp; Baisse de tension","POWER ISSUE",
U378="Coupure ENEO &amp; Baisse de tension","POWER ISSUE",
U378="Defaut GE &amp; POWER Cabinet","POWER ISSUE",
U378="Sharing","POWER ISSUE",
U378="Sites strategiques &amp; DataCenter","POWER ISSUE",
U378="Exclu","Exclu",
U378="SAT","TX ISSUE",
U378="SPARE-ISSUE","SPARE-ISSUE",
U378="Fiber CAmtel","TX ISSUE",
U378="Fiber AOF","TX ISSUE",
U378="Projet OCM (HUAWEI)","TRAVAUX-HUAWEI",
U378="Projet OCM (NOKIA)","TRAVAUX -NOKIA",
U378="ACCESS-ISSUE","ACCESS-ISSUE",
U378="Projet OCM (ZTE, NOKIA, autres projets)","TRAVAUX OCM",
U378="No root CAuse","No root cause",
U378="ODU HS","TX ISSUE",
U378="IP &amp; VLAN","TX ISSUE",
U378="Warehouse HUAWEI","SPARE-ISSUE",
U378="SPARE-HS","SPARE-ISSUE",
U378="Power Telco","RAN ISSUE",U378="no impacts","no impacts"
),"")</f>
        <v>No root cause</v>
      </c>
      <c r="U378" s="68" t="s">
        <v>5691</v>
      </c>
      <c r="V378" s="41" t="str" cm="1">
        <f t="array" ref="V378">IFERROR(_xlfn.IFS(
U378="MPR ISSUE","ACTIVE",
U378="BSS Hardware Issue","ACTIVE",
U378="Sites strategiques, MLL, Pylone, etc.","PASSIVE",
U378="AKTIVCO DEFAUT GE &amp; POWER Cabinet","PASSIVE",
U378="AKTIVCO Coupure ENEO &amp; Baisse de tension","PASSIVE",
U378="Coupure ENEO &amp; Baisse de tension","PASSIVE",
U378="Defaut GE &amp; POWER Cabinet","PASSIVE",
U378="Sharing","PASSIVE",
U378="Sites strategiques &amp; DataCenter","PASSIVE",
U378="Exclu","Exclu",
U378="SAT","ACTIVE",
U378="SPARE-ISSUE","SPARE-ISSUE",
U378="Fiber CAmtel","ACTIVE",
U378="Fiber AOF","ACTIVE",
U378="Projet OCM (HUAWEI)","PLANNED WORKS",
U378="Projet OCM (NOKIA)","PLANNED WORKS",
U378="ACCESS-ISSUE","ACCESS-ISSUE",
U378="Projet OCM (ZTE, NOKIA, autres projets)","PLANNED WORKS",
U378="No root CAuse","No root cause",
U378="ODU HS","ACTIVE",
U378="IP &amp; VLAN","ACTIVE",
U378="Warehouse HUAWEI","SPARE-ISSUE",
U378="SPARE-HS","SPARE-ISSUE",
U378="Power Telco","ACTIVE", U378="no impacts","no impacts"
),"")</f>
        <v>No root cause</v>
      </c>
      <c r="W378" s="113"/>
      <c r="X378" s="113"/>
      <c r="Y378" s="113"/>
      <c r="Z378" s="113"/>
      <c r="AA378" s="113"/>
      <c r="AB378" s="17" t="s">
        <v>5966</v>
      </c>
      <c r="AC378" s="17" t="str">
        <f>_xlfn.XLOOKUP(B378,'INCIDENT-04-27-2026'!E:E,'INCIDENT-04-27-2026'!F:F,"")</f>
        <v/>
      </c>
      <c r="AD378" s="9"/>
      <c r="AE378" s="7" t="s">
        <v>5465</v>
      </c>
      <c r="AF378" s="6" t="str">
        <f>_xlfn.XLOOKUP(B378,'[13]Input_27-04'!$B:$B,'[13]Input_27-04'!$M:$M,"")</f>
        <v/>
      </c>
      <c r="AG378" s="7"/>
      <c r="AH378" s="3"/>
      <c r="AI378" s="18" t="str">
        <f>_xlfn.XLOOKUP(B378,'[3]Cells Huawei 27042026 10h'!$B:$B,'[3]Cells Huawei 27042026 10h'!$T:$T,"")</f>
        <v/>
      </c>
      <c r="AJ378" s="18" t="str">
        <f>_xlfn.XLOOKUP(B378,'[3]Cells Huawei 27042026 15h'!$B:$B,'[3]Cells Huawei 27042026 15h'!$T:$T,"")</f>
        <v/>
      </c>
      <c r="AK378" s="18" t="str">
        <f>_xlfn.XLOOKUP(B378,'[4]cells down 27042026 11h28'!$B:$B,'[4]cells down 27042026 11h28'!$R:$R,"")</f>
        <v/>
      </c>
      <c r="AL378" s="18" t="str">
        <f>_xlfn.XLOOKUP(B378,'[4]cells down 27042026 18h01'!$B:$B,'[4]cells down 27042026 18h01'!$R:$R,"")</f>
        <v/>
      </c>
      <c r="AM378" s="18" t="str">
        <f>_xlfn.XLOOKUP(B378,'[5]cell downs 27042026 11h'!$B:$B,'[5]cell downs 27042026 11h'!$R:$R,"")</f>
        <v/>
      </c>
      <c r="AN378" s="18" t="str">
        <f>_xlfn.XLOOKUP(B378,'[5]cell downs 27042026 17h40'!$B:$B,'[5]cell downs 27042026 17h40'!$R:$R,"")</f>
        <v/>
      </c>
      <c r="AO378" s="18" t="str">
        <f>_xlfn.XLOOKUP(B378,'[6]ALL SITES DOWN'!$D:$D,'[6]ALL SITES DOWN'!$J:$J,"")</f>
        <v/>
      </c>
      <c r="AP378" s="18" t="str">
        <f>_xlfn.XLOOKUP(B378,'[7]ALL SITES DOWN'!$D:$D,'[7]ALL SITES DOWN'!$J:$J,"")</f>
        <v/>
      </c>
      <c r="AQ378" s="9" t="str">
        <f>_xlfn.XLOOKUP(B378,[8]sheet1!$AC:$AC,[8]sheet1!$AF:$AF,"")</f>
        <v>(04/27/2026 ticket):-INC-20260427-00011399…Network issue …Others Transmission equipement fault</v>
      </c>
      <c r="AR378" s="14"/>
      <c r="AS378" s="14" t="s">
        <v>5465</v>
      </c>
      <c r="AT378" s="14" t="str">
        <f>_xlfn.XLOOKUP(B378,'[9]cell downs 18042026 17h'!$B:$B,'[9]cell downs 18042026 17h'!$B:$B,"")</f>
        <v/>
      </c>
      <c r="AU378" s="14" t="str">
        <f>_xlfn.XLOOKUP(B378,'[10]Cells Huawei 19042026 15h'!$B:$B,'[10]Cells Huawei 19042026 15h'!$B:$B,"")</f>
        <v/>
      </c>
      <c r="AV378" s="9" t="str">
        <f>_xlfn.XLOOKUP(B378,'[11]cells down 19042026 9H40'!$B:$B,'[11]cells down 19042026 9H40'!$B:$B,"")</f>
        <v/>
      </c>
    </row>
    <row r="379" spans="1:48" hidden="1" x14ac:dyDescent="0.3">
      <c r="A379" s="1" t="s">
        <v>2311</v>
      </c>
      <c r="B379" s="8" t="s">
        <v>2312</v>
      </c>
      <c r="C379" s="3" t="str">
        <f>_xlfn.XLOOKUP(B379,'[1]daily break down'!$D:$D,'[1]daily break down'!$E:$E,"")</f>
        <v>Yaounde</v>
      </c>
      <c r="D379" s="1" t="s">
        <v>11</v>
      </c>
      <c r="E379" s="1" t="s">
        <v>12</v>
      </c>
      <c r="F379" s="3" t="s">
        <v>37</v>
      </c>
      <c r="G379" s="1" t="s">
        <v>38</v>
      </c>
      <c r="H379" s="29" t="str">
        <f>_xlfn.XLOOKUP(B379,[2]CALCULATION!$B:$B,[2]CALCULATION!$H:$H,"")</f>
        <v>ZTE</v>
      </c>
      <c r="I379" s="26">
        <v>0</v>
      </c>
      <c r="J379" s="26">
        <v>0</v>
      </c>
      <c r="K379" s="26">
        <v>1.1271769496594319E-2</v>
      </c>
      <c r="L379" s="26">
        <v>0</v>
      </c>
      <c r="M379" s="26">
        <v>0</v>
      </c>
      <c r="N379" s="26">
        <v>0</v>
      </c>
      <c r="O379" s="26">
        <v>0.44107932186751786</v>
      </c>
      <c r="P379" s="114" t="s">
        <v>6364</v>
      </c>
      <c r="Q379" s="42" t="s">
        <v>5538</v>
      </c>
      <c r="R379" s="42"/>
      <c r="S379" s="41" t="str" cm="1">
        <f t="array" ref="S379">IFERROR(_xlfn.IFS(
U379="MPR ISSUE","PDH",
U379="BSS Hardware Issue","BSS",
U379="Sites strategiques, MLL, Pylone, etc.","ENVTECH",
U379="AKTIVCO DEFAUT GE &amp; POWER Cabinet","AKTIVCO",
U379="AKTIVCO Coupure ENEO &amp; Baisse de tension","AKTIVCO GRID ONLY",
U379="Coupure ENEO &amp; Baisse de tension","IHS GRID ONLY",
U379="Defaut GE &amp; POWER Cabinet","IHS",
U379="Sharing","Partners",
U379="Sites strategiques &amp; DataCenter","SST &amp; DC",
U379="Exclu","Exclu",
U379="SAT","SAT",
U379="SPARE-ISSUE","SPARE-ISSUE",
U379="Fiber CAmtel","TRANS_FO_CAMTEL",
U379="Fiber AOF","Fiber AOF",
U379="Projet OCM (HUAWEI)","TRAVAUX-HUAWEI",
U379="Projet OCM (NOKIA)","TRAVAUX-NOKIA",
U379="ACCESS-ISSUE","ACCESS-ISSUE",
U379="Projet OCM (ZTE, NOKIA, autres projets)","TRAVAUX OCM",
U379="No root CAuse","No root cause",
U379="ODU HS","PDH",
U379="IP &amp; VLAN","PDH",
U379="Warehouse HUAWEI","SPARE-ISSUE",
U379="SPARE-HS","SPARE-ISSUE",
U379="Power Telco","BSS",U379="no impacts","no impacts"
),"")</f>
        <v>No root cause</v>
      </c>
      <c r="T379" s="41" t="str" cm="1">
        <f t="array" ref="T379">IFERROR(_xlfn.IFS(
U379="MPR ISSUE","TX ISSUE",
U379="BSS Hardware Issue","RAN ISSUE",
U379="Sites strategiques, MLL, Pylone, etc.","ENVTECH",
U379="AKTIVCO DEFAUT GE &amp; POWER Cabinet","POWER ISSUE",
U379="AKTIVCO Coupure ENEO &amp; Baisse de tension","POWER ISSUE",
U379="Coupure ENEO &amp; Baisse de tension","POWER ISSUE",
U379="Defaut GE &amp; POWER Cabinet","POWER ISSUE",
U379="Sharing","POWER ISSUE",
U379="Sites strategiques &amp; DataCenter","POWER ISSUE",
U379="Exclu","Exclu",
U379="SAT","TX ISSUE",
U379="SPARE-ISSUE","SPARE-ISSUE",
U379="Fiber CAmtel","TX ISSUE",
U379="Fiber AOF","TX ISSUE",
U379="Projet OCM (HUAWEI)","TRAVAUX-HUAWEI",
U379="Projet OCM (NOKIA)","TRAVAUX -NOKIA",
U379="ACCESS-ISSUE","ACCESS-ISSUE",
U379="Projet OCM (ZTE, NOKIA, autres projets)","TRAVAUX OCM",
U379="No root CAuse","No root cause",
U379="ODU HS","TX ISSUE",
U379="IP &amp; VLAN","TX ISSUE",
U379="Warehouse HUAWEI","SPARE-ISSUE",
U379="SPARE-HS","SPARE-ISSUE",
U379="Power Telco","RAN ISSUE",U379="no impacts","no impacts"
),"")</f>
        <v>No root cause</v>
      </c>
      <c r="U379" s="68" t="s">
        <v>5691</v>
      </c>
      <c r="V379" s="41" t="str" cm="1">
        <f t="array" ref="V379">IFERROR(_xlfn.IFS(
U379="MPR ISSUE","ACTIVE",
U379="BSS Hardware Issue","ACTIVE",
U379="Sites strategiques, MLL, Pylone, etc.","PASSIVE",
U379="AKTIVCO DEFAUT GE &amp; POWER Cabinet","PASSIVE",
U379="AKTIVCO Coupure ENEO &amp; Baisse de tension","PASSIVE",
U379="Coupure ENEO &amp; Baisse de tension","PASSIVE",
U379="Defaut GE &amp; POWER Cabinet","PASSIVE",
U379="Sharing","PASSIVE",
U379="Sites strategiques &amp; DataCenter","PASSIVE",
U379="Exclu","Exclu",
U379="SAT","ACTIVE",
U379="SPARE-ISSUE","SPARE-ISSUE",
U379="Fiber CAmtel","ACTIVE",
U379="Fiber AOF","ACTIVE",
U379="Projet OCM (HUAWEI)","PLANNED WORKS",
U379="Projet OCM (NOKIA)","PLANNED WORKS",
U379="ACCESS-ISSUE","ACCESS-ISSUE",
U379="Projet OCM (ZTE, NOKIA, autres projets)","PLANNED WORKS",
U379="No root CAuse","No root cause",
U379="ODU HS","ACTIVE",
U379="IP &amp; VLAN","ACTIVE",
U379="Warehouse HUAWEI","SPARE-ISSUE",
U379="SPARE-HS","SPARE-ISSUE",
U379="Power Telco","ACTIVE", U379="no impacts","no impacts"
),"")</f>
        <v>No root cause</v>
      </c>
      <c r="W379" s="113"/>
      <c r="X379" s="113"/>
      <c r="Y379" s="113"/>
      <c r="Z379" s="113"/>
      <c r="AA379" s="113"/>
      <c r="AB379" s="17" t="s">
        <v>5978</v>
      </c>
      <c r="AC379" s="17" t="str">
        <f>_xlfn.XLOOKUP(B379,'INCIDENT-04-27-2026'!E:E,'INCIDENT-04-27-2026'!F:F,"")</f>
        <v/>
      </c>
      <c r="AD379" s="9"/>
      <c r="AE379" s="7" t="s">
        <v>5465</v>
      </c>
      <c r="AF379" s="6" t="str">
        <f>_xlfn.XLOOKUP(B379,'[13]Input_27-04'!$B:$B,'[13]Input_27-04'!$M:$M,"")</f>
        <v/>
      </c>
      <c r="AG379" s="7"/>
      <c r="AH379" s="3"/>
      <c r="AI379" s="18" t="str">
        <f>_xlfn.XLOOKUP(B379,'[3]Cells Huawei 27042026 10h'!$B:$B,'[3]Cells Huawei 27042026 10h'!$T:$T,"")</f>
        <v/>
      </c>
      <c r="AJ379" s="18" t="str">
        <f>_xlfn.XLOOKUP(B379,'[3]Cells Huawei 27042026 15h'!$B:$B,'[3]Cells Huawei 27042026 15h'!$T:$T,"")</f>
        <v/>
      </c>
      <c r="AK379" s="18" t="str">
        <f>_xlfn.XLOOKUP(B379,'[4]cells down 27042026 11h28'!$B:$B,'[4]cells down 27042026 11h28'!$R:$R,"")</f>
        <v/>
      </c>
      <c r="AL379" s="18" t="str">
        <f>_xlfn.XLOOKUP(B379,'[4]cells down 27042026 18h01'!$B:$B,'[4]cells down 27042026 18h01'!$R:$R,"")</f>
        <v/>
      </c>
      <c r="AM379" s="18" t="str">
        <f>_xlfn.XLOOKUP(B379,'[5]cell downs 27042026 11h'!$B:$B,'[5]cell downs 27042026 11h'!$R:$R,"")</f>
        <v/>
      </c>
      <c r="AN379" s="18" t="str">
        <f>_xlfn.XLOOKUP(B379,'[5]cell downs 27042026 17h40'!$B:$B,'[5]cell downs 27042026 17h40'!$R:$R,"")</f>
        <v/>
      </c>
      <c r="AO379" s="18" t="str">
        <f>_xlfn.XLOOKUP(B379,'[6]ALL SITES DOWN'!$D:$D,'[6]ALL SITES DOWN'!$J:$J,"")</f>
        <v/>
      </c>
      <c r="AP379" s="18" t="str">
        <f>_xlfn.XLOOKUP(B379,'[7]ALL SITES DOWN'!$D:$D,'[7]ALL SITES DOWN'!$J:$J,"")</f>
        <v/>
      </c>
      <c r="AQ379" s="9" t="str">
        <f>_xlfn.XLOOKUP(B379,[8]sheet1!$AC:$AC,[8]sheet1!$AF:$AF,"")</f>
        <v>(04/27/2026 ticket):-INC-20260427-00011377…Network issue …Others Transmission equipement fault</v>
      </c>
      <c r="AR379" s="14"/>
      <c r="AS379" s="14" t="s">
        <v>5465</v>
      </c>
      <c r="AT379" s="14" t="str">
        <f>_xlfn.XLOOKUP(B379,'[9]cell downs 18042026 17h'!$B:$B,'[9]cell downs 18042026 17h'!$B:$B,"")</f>
        <v/>
      </c>
      <c r="AU379" s="14" t="str">
        <f>_xlfn.XLOOKUP(B379,'[10]Cells Huawei 19042026 15h'!$B:$B,'[10]Cells Huawei 19042026 15h'!$B:$B,"")</f>
        <v/>
      </c>
      <c r="AV379" s="9" t="str">
        <f>_xlfn.XLOOKUP(B379,'[11]cells down 19042026 9H40'!$B:$B,'[11]cells down 19042026 9H40'!$B:$B,"")</f>
        <v/>
      </c>
    </row>
    <row r="380" spans="1:48" hidden="1" x14ac:dyDescent="0.3">
      <c r="A380" s="1" t="s">
        <v>5220</v>
      </c>
      <c r="B380" s="8" t="s">
        <v>5221</v>
      </c>
      <c r="C380" s="3" t="str">
        <f>_xlfn.XLOOKUP(B380,'[1]daily break down'!$D:$D,'[1]daily break down'!$E:$E,"")</f>
        <v>SUD-OUEST</v>
      </c>
      <c r="D380" s="1" t="s">
        <v>11</v>
      </c>
      <c r="E380" s="1" t="s">
        <v>12</v>
      </c>
      <c r="F380" s="3" t="s">
        <v>13</v>
      </c>
      <c r="G380" s="1" t="s">
        <v>5222</v>
      </c>
      <c r="H380" s="27" t="str">
        <f>_xlfn.XLOOKUP(B380,[2]CALCULATION!$B:$B,[2]CALCULATION!$H:$H,"")</f>
        <v>HUAWEI</v>
      </c>
      <c r="I380" s="26">
        <v>0.26806122711046049</v>
      </c>
      <c r="J380" s="26">
        <v>0</v>
      </c>
      <c r="K380" s="26">
        <v>0</v>
      </c>
      <c r="L380" s="26">
        <v>0.90530857539101639</v>
      </c>
      <c r="M380" s="26">
        <v>0.31482480245867256</v>
      </c>
      <c r="N380" s="26">
        <v>0</v>
      </c>
      <c r="O380" s="26">
        <v>0.44029457842155273</v>
      </c>
      <c r="P380" s="114" t="s">
        <v>6364</v>
      </c>
      <c r="Q380" s="42" t="s">
        <v>6353</v>
      </c>
      <c r="R380" s="42"/>
      <c r="S380" s="41" t="str" cm="1">
        <f t="array" ref="S380">IFERROR(_xlfn.IFS(
U380="MPR ISSUE","PDH",
U380="BSS Hardware Issue","BSS",
U380="Sites strategiques, MLL, Pylone, etc.","ENVTECH",
U380="AKTIVCO DEFAUT GE &amp; POWER Cabinet","AKTIVCO",
U380="AKTIVCO Coupure ENEO &amp; Baisse de tension","AKTIVCO GRID ONLY",
U380="Coupure ENEO &amp; Baisse de tension","IHS GRID ONLY",
U380="Defaut GE &amp; POWER Cabinet","IHS",
U380="Sharing","Partners",
U380="Sites strategiques &amp; DataCenter","SST &amp; DC",
U380="Exclu","Exclu",
U380="SAT","SAT",
U380="SPARE-ISSUE","SPARE-ISSUE",
U380="Fiber CAmtel","TRANS_FO_CAMTEL",
U380="Fiber AOF","Fiber AOF",
U380="Projet OCM (HUAWEI)","TRAVAUX-HUAWEI",
U380="Projet OCM (NOKIA)","TRAVAUX-NOKIA",
U380="ACCESS-ISSUE","ACCESS-ISSUE",
U380="Projet OCM (ZTE, NOKIA, autres projets)","TRAVAUX OCM",
U380="No root CAuse","No root cause",
U380="ODU HS","PDH",
U380="IP &amp; VLAN","PDH",
U380="Warehouse HUAWEI","SPARE-ISSUE",
U380="SPARE-HS","SPARE-ISSUE",
U380="Power Telco","BSS",U380="no impacts","no impacts"
),"")</f>
        <v/>
      </c>
      <c r="T380" s="41" t="str" cm="1">
        <f t="array" ref="T380">IFERROR(_xlfn.IFS(
U380="MPR ISSUE","TX ISSUE",
U380="BSS Hardware Issue","RAN ISSUE",
U380="Sites strategiques, MLL, Pylone, etc.","ENVTECH",
U380="AKTIVCO DEFAUT GE &amp; POWER Cabinet","POWER ISSUE",
U380="AKTIVCO Coupure ENEO &amp; Baisse de tension","POWER ISSUE",
U380="Coupure ENEO &amp; Baisse de tension","POWER ISSUE",
U380="Defaut GE &amp; POWER Cabinet","POWER ISSUE",
U380="Sharing","POWER ISSUE",
U380="Sites strategiques &amp; DataCenter","POWER ISSUE",
U380="Exclu","Exclu",
U380="SAT","TX ISSUE",
U380="SPARE-ISSUE","SPARE-ISSUE",
U380="Fiber CAmtel","TX ISSUE",
U380="Fiber AOF","TX ISSUE",
U380="Projet OCM (HUAWEI)","TRAVAUX-HUAWEI",
U380="Projet OCM (NOKIA)","TRAVAUX -NOKIA",
U380="ACCESS-ISSUE","ACCESS-ISSUE",
U380="Projet OCM (ZTE, NOKIA, autres projets)","TRAVAUX OCM",
U380="No root CAuse","No root cause",
U380="ODU HS","TX ISSUE",
U380="IP &amp; VLAN","TX ISSUE",
U380="Warehouse HUAWEI","SPARE-ISSUE",
U380="SPARE-HS","SPARE-ISSUE",
U380="Power Telco","RAN ISSUE",U380="no impacts","no impacts"
),"")</f>
        <v/>
      </c>
      <c r="U380" s="68"/>
      <c r="V380" s="41" t="str" cm="1">
        <f t="array" ref="V380">IFERROR(_xlfn.IFS(
U380="MPR ISSUE","ACTIVE",
U380="BSS Hardware Issue","ACTIVE",
U380="Sites strategiques, MLL, Pylone, etc.","PASSIVE",
U380="AKTIVCO DEFAUT GE &amp; POWER Cabinet","PASSIVE",
U380="AKTIVCO Coupure ENEO &amp; Baisse de tension","PASSIVE",
U380="Coupure ENEO &amp; Baisse de tension","PASSIVE",
U380="Defaut GE &amp; POWER Cabinet","PASSIVE",
U380="Sharing","PASSIVE",
U380="Sites strategiques &amp; DataCenter","PASSIVE",
U380="Exclu","Exclu",
U380="SAT","ACTIVE",
U380="SPARE-ISSUE","SPARE-ISSUE",
U380="Fiber CAmtel","ACTIVE",
U380="Fiber AOF","ACTIVE",
U380="Projet OCM (HUAWEI)","PLANNED WORKS",
U380="Projet OCM (NOKIA)","PLANNED WORKS",
U380="ACCESS-ISSUE","ACCESS-ISSUE",
U380="Projet OCM (ZTE, NOKIA, autres projets)","PLANNED WORKS",
U380="No root CAuse","No root cause",
U380="ODU HS","ACTIVE",
U380="IP &amp; VLAN","ACTIVE",
U380="Warehouse HUAWEI","SPARE-ISSUE",
U380="SPARE-HS","SPARE-ISSUE",
U380="Power Telco","ACTIVE", U380="no impacts","no impacts"
),"")</f>
        <v/>
      </c>
      <c r="W380" s="113"/>
      <c r="X380" s="113"/>
      <c r="Y380" s="113"/>
      <c r="Z380" s="113"/>
      <c r="AA380" s="113"/>
      <c r="AB380" s="17" t="s">
        <v>5465</v>
      </c>
      <c r="AC380" s="17" t="str">
        <f>_xlfn.XLOOKUP(B380,'INCIDENT-04-27-2026'!E:E,'INCIDENT-04-27-2026'!F:F,"")</f>
        <v/>
      </c>
      <c r="AD380" s="9"/>
      <c r="AE380" s="7" t="s">
        <v>5465</v>
      </c>
      <c r="AF380" s="6" t="str">
        <f>_xlfn.XLOOKUP(B380,'[13]Input_27-04'!$B:$B,'[13]Input_27-04'!$M:$M,"")</f>
        <v/>
      </c>
      <c r="AG380" s="7"/>
      <c r="AH380" s="3"/>
      <c r="AI380" s="18" t="str">
        <f>_xlfn.XLOOKUP(B380,'[3]Cells Huawei 27042026 10h'!$B:$B,'[3]Cells Huawei 27042026 10h'!$T:$T,"")</f>
        <v/>
      </c>
      <c r="AJ380" s="18" t="str">
        <f>_xlfn.XLOOKUP(B380,'[3]Cells Huawei 27042026 15h'!$B:$B,'[3]Cells Huawei 27042026 15h'!$T:$T,"")</f>
        <v/>
      </c>
      <c r="AK380" s="18" t="str">
        <f>_xlfn.XLOOKUP(B380,'[4]cells down 27042026 11h28'!$B:$B,'[4]cells down 27042026 11h28'!$R:$R,"")</f>
        <v/>
      </c>
      <c r="AL380" s="18" t="str">
        <f>_xlfn.XLOOKUP(B380,'[4]cells down 27042026 18h01'!$B:$B,'[4]cells down 27042026 18h01'!$R:$R,"")</f>
        <v/>
      </c>
      <c r="AM380" s="18" t="str">
        <f>_xlfn.XLOOKUP(B380,'[5]cell downs 27042026 11h'!$B:$B,'[5]cell downs 27042026 11h'!$R:$R,"")</f>
        <v/>
      </c>
      <c r="AN380" s="18" t="str">
        <f>_xlfn.XLOOKUP(B380,'[5]cell downs 27042026 17h40'!$B:$B,'[5]cell downs 27042026 17h40'!$R:$R,"")</f>
        <v/>
      </c>
      <c r="AO380" s="18" t="str">
        <f>_xlfn.XLOOKUP(B380,'[6]ALL SITES DOWN'!$D:$D,'[6]ALL SITES DOWN'!$J:$J,"")</f>
        <v/>
      </c>
      <c r="AP380" s="18" t="str">
        <f>_xlfn.XLOOKUP(B380,'[7]ALL SITES DOWN'!$D:$D,'[7]ALL SITES DOWN'!$J:$J,"")</f>
        <v/>
      </c>
      <c r="AQ380" s="9" t="str">
        <f>_xlfn.XLOOKUP(B380,[8]sheet1!$AC:$AC,[8]sheet1!$AF:$AF,"")</f>
        <v/>
      </c>
      <c r="AR380" s="14"/>
      <c r="AS380" s="14" t="s">
        <v>5465</v>
      </c>
      <c r="AT380" s="14" t="str">
        <f>_xlfn.XLOOKUP(B380,'[9]cell downs 18042026 17h'!$B:$B,'[9]cell downs 18042026 17h'!$B:$B,"")</f>
        <v/>
      </c>
      <c r="AU380" s="14" t="str">
        <f>_xlfn.XLOOKUP(B380,'[10]Cells Huawei 19042026 15h'!$B:$B,'[10]Cells Huawei 19042026 15h'!$B:$B,"")</f>
        <v/>
      </c>
      <c r="AV380" s="9" t="str">
        <f>_xlfn.XLOOKUP(B380,'[11]cells down 19042026 9H40'!$B:$B,'[11]cells down 19042026 9H40'!$B:$B,"")</f>
        <v/>
      </c>
    </row>
    <row r="381" spans="1:48" hidden="1" x14ac:dyDescent="0.3">
      <c r="A381" s="1" t="s">
        <v>308</v>
      </c>
      <c r="B381" s="1" t="s">
        <v>309</v>
      </c>
      <c r="C381" s="3" t="str">
        <f>_xlfn.XLOOKUP(B381,'[1]daily break down'!$D:$D,'[1]daily break down'!$E:$E,"")</f>
        <v>EXTREME-NORD</v>
      </c>
      <c r="D381" s="1" t="s">
        <v>11</v>
      </c>
      <c r="E381" s="1" t="s">
        <v>96</v>
      </c>
      <c r="F381" s="3" t="s">
        <v>55</v>
      </c>
      <c r="G381" s="1" t="s">
        <v>310</v>
      </c>
      <c r="H381" s="28" t="str">
        <f>_xlfn.XLOOKUP(B381,[2]CALCULATION!$B:$B,[2]CALCULATION!$H:$H,"")</f>
        <v>NOKIA</v>
      </c>
      <c r="I381" s="26">
        <v>5.234898431666779E-2</v>
      </c>
      <c r="J381" s="26">
        <v>2.8217055756735241</v>
      </c>
      <c r="K381" s="26">
        <v>6.8308349955626291E-2</v>
      </c>
      <c r="L381" s="26">
        <v>0.11834106553578447</v>
      </c>
      <c r="M381" s="26">
        <v>2.3007251029440721E-3</v>
      </c>
      <c r="N381" s="26">
        <v>0.51209957191440525</v>
      </c>
      <c r="O381" s="26">
        <v>0.43537808793886928</v>
      </c>
      <c r="P381" s="114" t="s">
        <v>6364</v>
      </c>
      <c r="Q381" s="42" t="s">
        <v>6353</v>
      </c>
      <c r="R381" s="42"/>
      <c r="S381" s="41" t="str" cm="1">
        <f t="array" ref="S381">IFERROR(_xlfn.IFS(
U381="MPR ISSUE","PDH",
U381="BSS Hardware Issue","BSS",
U381="Sites strategiques, MLL, Pylone, etc.","ENVTECH",
U381="AKTIVCO DEFAUT GE &amp; POWER Cabinet","AKTIVCO",
U381="AKTIVCO Coupure ENEO &amp; Baisse de tension","AKTIVCO GRID ONLY",
U381="Coupure ENEO &amp; Baisse de tension","IHS GRID ONLY",
U381="Defaut GE &amp; POWER Cabinet","IHS",
U381="Sharing","Partners",
U381="Sites strategiques &amp; DataCenter","SST &amp; DC",
U381="Exclu","Exclu",
U381="SAT","SAT",
U381="SPARE-ISSUE","SPARE-ISSUE",
U381="Fiber CAmtel","TRANS_FO_CAMTEL",
U381="Fiber AOF","Fiber AOF",
U381="Projet OCM (HUAWEI)","TRAVAUX-HUAWEI",
U381="Projet OCM (NOKIA)","TRAVAUX-NOKIA",
U381="ACCESS-ISSUE","ACCESS-ISSUE",
U381="Projet OCM (ZTE, NOKIA, autres projets)","TRAVAUX OCM",
U381="No root CAuse","No root cause",
U381="ODU HS","PDH",
U381="IP &amp; VLAN","PDH",
U381="Warehouse HUAWEI","SPARE-ISSUE",
U381="SPARE-HS","SPARE-ISSUE",
U381="Power Telco","BSS",U381="no impacts","no impacts"
),"")</f>
        <v>No root cause</v>
      </c>
      <c r="T381" s="41" t="str" cm="1">
        <f t="array" ref="T381">IFERROR(_xlfn.IFS(
U381="MPR ISSUE","TX ISSUE",
U381="BSS Hardware Issue","RAN ISSUE",
U381="Sites strategiques, MLL, Pylone, etc.","ENVTECH",
U381="AKTIVCO DEFAUT GE &amp; POWER Cabinet","POWER ISSUE",
U381="AKTIVCO Coupure ENEO &amp; Baisse de tension","POWER ISSUE",
U381="Coupure ENEO &amp; Baisse de tension","POWER ISSUE",
U381="Defaut GE &amp; POWER Cabinet","POWER ISSUE",
U381="Sharing","POWER ISSUE",
U381="Sites strategiques &amp; DataCenter","POWER ISSUE",
U381="Exclu","Exclu",
U381="SAT","TX ISSUE",
U381="SPARE-ISSUE","SPARE-ISSUE",
U381="Fiber CAmtel","TX ISSUE",
U381="Fiber AOF","TX ISSUE",
U381="Projet OCM (HUAWEI)","TRAVAUX-HUAWEI",
U381="Projet OCM (NOKIA)","TRAVAUX -NOKIA",
U381="ACCESS-ISSUE","ACCESS-ISSUE",
U381="Projet OCM (ZTE, NOKIA, autres projets)","TRAVAUX OCM",
U381="No root CAuse","No root cause",
U381="ODU HS","TX ISSUE",
U381="IP &amp; VLAN","TX ISSUE",
U381="Warehouse HUAWEI","SPARE-ISSUE",
U381="SPARE-HS","SPARE-ISSUE",
U381="Power Telco","RAN ISSUE",U381="no impacts","no impacts"
),"")</f>
        <v>No root cause</v>
      </c>
      <c r="U381" s="110" t="s">
        <v>5691</v>
      </c>
      <c r="V381" s="41" t="str" cm="1">
        <f t="array" ref="V381">IFERROR(_xlfn.IFS(
U381="MPR ISSUE","ACTIVE",
U381="BSS Hardware Issue","ACTIVE",
U381="Sites strategiques, MLL, Pylone, etc.","PASSIVE",
U381="AKTIVCO DEFAUT GE &amp; POWER Cabinet","PASSIVE",
U381="AKTIVCO Coupure ENEO &amp; Baisse de tension","PASSIVE",
U381="Coupure ENEO &amp; Baisse de tension","PASSIVE",
U381="Defaut GE &amp; POWER Cabinet","PASSIVE",
U381="Sharing","PASSIVE",
U381="Sites strategiques &amp; DataCenter","PASSIVE",
U381="Exclu","Exclu",
U381="SAT","ACTIVE",
U381="SPARE-ISSUE","SPARE-ISSUE",
U381="Fiber CAmtel","ACTIVE",
U381="Fiber AOF","ACTIVE",
U381="Projet OCM (HUAWEI)","PLANNED WORKS",
U381="Projet OCM (NOKIA)","PLANNED WORKS",
U381="ACCESS-ISSUE","ACCESS-ISSUE",
U381="Projet OCM (ZTE, NOKIA, autres projets)","PLANNED WORKS",
U381="No root CAuse","No root cause",
U381="ODU HS","ACTIVE",
U381="IP &amp; VLAN","ACTIVE",
U381="Warehouse HUAWEI","SPARE-ISSUE",
U381="SPARE-HS","SPARE-ISSUE",
U381="Power Telco","ACTIVE", U381="no impacts","no impacts"
),"")</f>
        <v>No root cause</v>
      </c>
      <c r="W381" s="113"/>
      <c r="X381" s="113"/>
      <c r="Y381" s="113"/>
      <c r="Z381" s="113"/>
      <c r="AA381" s="113"/>
      <c r="AB381" s="17" t="s">
        <v>6297</v>
      </c>
      <c r="AC381" s="17" t="str">
        <f>_xlfn.XLOOKUP(B381,'INCIDENT-04-27-2026'!E:E,'INCIDENT-04-27-2026'!F:F,"")</f>
        <v>(04/27/2026 incident ) :impacted by</v>
      </c>
      <c r="AD381" s="9"/>
      <c r="AE381" s="7" t="s">
        <v>5465</v>
      </c>
      <c r="AF381" s="6" t="str">
        <f>_xlfn.XLOOKUP(B381,'[13]Input_27-04'!$B:$B,'[13]Input_27-04'!$M:$M,"")</f>
        <v/>
      </c>
      <c r="AG381" s="7"/>
      <c r="AH381" s="3"/>
      <c r="AI381" s="18" t="str">
        <f>_xlfn.XLOOKUP(B381,'[3]Cells Huawei 27042026 10h'!$B:$B,'[3]Cells Huawei 27042026 10h'!$T:$T,"")</f>
        <v/>
      </c>
      <c r="AJ381" s="18" t="str">
        <f>_xlfn.XLOOKUP(B381,'[3]Cells Huawei 27042026 15h'!$B:$B,'[3]Cells Huawei 27042026 15h'!$T:$T,"")</f>
        <v/>
      </c>
      <c r="AK381" s="18" t="str">
        <f>_xlfn.XLOOKUP(B381,'[4]cells down 27042026 11h28'!$B:$B,'[4]cells down 27042026 11h28'!$R:$R,"")</f>
        <v/>
      </c>
      <c r="AL381" s="18" t="str">
        <f>_xlfn.XLOOKUP(B381,'[4]cells down 27042026 18h01'!$B:$B,'[4]cells down 27042026 18h01'!$R:$R,"")</f>
        <v/>
      </c>
      <c r="AM381" s="18" t="str">
        <f>_xlfn.XLOOKUP(B381,'[5]cell downs 27042026 11h'!$B:$B,'[5]cell downs 27042026 11h'!$R:$R,"")</f>
        <v/>
      </c>
      <c r="AN381" s="18" t="str">
        <f>_xlfn.XLOOKUP(B381,'[5]cell downs 27042026 17h40'!$B:$B,'[5]cell downs 27042026 17h40'!$R:$R,"")</f>
        <v/>
      </c>
      <c r="AO381" s="18" t="str">
        <f>_xlfn.XLOOKUP(B381,'[6]ALL SITES DOWN'!$D:$D,'[6]ALL SITES DOWN'!$J:$J,"")</f>
        <v/>
      </c>
      <c r="AP381" s="18" t="str">
        <f>_xlfn.XLOOKUP(B381,'[7]ALL SITES DOWN'!$D:$D,'[7]ALL SITES DOWN'!$J:$J,"")</f>
        <v/>
      </c>
      <c r="AQ381" s="9" t="str">
        <f>_xlfn.XLOOKUP(B381,[8]sheet1!$AC:$AC,[8]sheet1!$AF:$AF,"")</f>
        <v>(04/27/2026 ticket):-INC-20260427-00003192…site vandalisé …Others Transmission equipement fault</v>
      </c>
      <c r="AR381" s="14"/>
      <c r="AS381" s="14" t="s">
        <v>5465</v>
      </c>
      <c r="AT381" s="14" t="str">
        <f>_xlfn.XLOOKUP(B381,'[9]cell downs 18042026 17h'!$B:$B,'[9]cell downs 18042026 17h'!$B:$B,"")</f>
        <v/>
      </c>
      <c r="AU381" s="14" t="str">
        <f>_xlfn.XLOOKUP(B381,'[10]Cells Huawei 19042026 15h'!$B:$B,'[10]Cells Huawei 19042026 15h'!$B:$B,"")</f>
        <v/>
      </c>
      <c r="AV381" s="9" t="str">
        <f>_xlfn.XLOOKUP(B381,'[11]cells down 19042026 9H40'!$B:$B,'[11]cells down 19042026 9H40'!$B:$B,"")</f>
        <v/>
      </c>
    </row>
    <row r="382" spans="1:48" hidden="1" x14ac:dyDescent="0.3">
      <c r="A382" s="1" t="s">
        <v>2964</v>
      </c>
      <c r="B382" s="8" t="s">
        <v>2965</v>
      </c>
      <c r="C382" s="3" t="str">
        <f>_xlfn.XLOOKUP(B382,'[1]daily break down'!$D:$D,'[1]daily break down'!$E:$E,"")</f>
        <v>Ngaoundere</v>
      </c>
      <c r="D382" s="1" t="s">
        <v>11</v>
      </c>
      <c r="E382" s="1" t="s">
        <v>12</v>
      </c>
      <c r="F382" s="3" t="s">
        <v>90</v>
      </c>
      <c r="G382" s="1" t="s">
        <v>91</v>
      </c>
      <c r="H382" s="27" t="str">
        <f>_xlfn.XLOOKUP(B382,[2]CALCULATION!$B:$B,[2]CALCULATION!$H:$H,"")</f>
        <v>Huawei</v>
      </c>
      <c r="I382" s="26">
        <v>0.25463141313746135</v>
      </c>
      <c r="J382" s="26">
        <v>1.115673324144701</v>
      </c>
      <c r="K382" s="26">
        <v>0.22525703914871031</v>
      </c>
      <c r="L382" s="26">
        <v>0</v>
      </c>
      <c r="M382" s="26">
        <v>0</v>
      </c>
      <c r="N382" s="26">
        <v>0</v>
      </c>
      <c r="O382" s="26">
        <v>0.43510457063119051</v>
      </c>
      <c r="P382" s="114" t="s">
        <v>6364</v>
      </c>
      <c r="Q382" s="42" t="s">
        <v>5538</v>
      </c>
      <c r="R382" s="42"/>
      <c r="S382" s="41" t="str" cm="1">
        <f t="array" ref="S382">IFERROR(_xlfn.IFS(
U382="MPR ISSUE","PDH",
U382="BSS Hardware Issue","BSS",
U382="Sites strategiques, MLL, Pylone, etc.","ENVTECH",
U382="AKTIVCO DEFAUT GE &amp; POWER Cabinet","AKTIVCO",
U382="AKTIVCO Coupure ENEO &amp; Baisse de tension","AKTIVCO GRID ONLY",
U382="Coupure ENEO &amp; Baisse de tension","IHS GRID ONLY",
U382="Defaut GE &amp; POWER Cabinet","IHS",
U382="Sharing","Partners",
U382="Sites strategiques &amp; DataCenter","SST &amp; DC",
U382="Exclu","Exclu",
U382="SAT","SAT",
U382="SPARE-ISSUE","SPARE-ISSUE",
U382="Fiber CAmtel","TRANS_FO_CAMTEL",
U382="Fiber AOF","Fiber AOF",
U382="Projet OCM (HUAWEI)","TRAVAUX-HUAWEI",
U382="Projet OCM (NOKIA)","TRAVAUX-NOKIA",
U382="ACCESS-ISSUE","ACCESS-ISSUE",
U382="Projet OCM (ZTE, NOKIA, autres projets)","TRAVAUX OCM",
U382="No root CAuse","No root cause",
U382="ODU HS","PDH",
U382="IP &amp; VLAN","PDH",
U382="Warehouse HUAWEI","SPARE-ISSUE",
U382="SPARE-HS","SPARE-ISSUE",
U382="Power Telco","BSS",U382="no impacts","no impacts"
),"")</f>
        <v>No root cause</v>
      </c>
      <c r="T382" s="41" t="str" cm="1">
        <f t="array" ref="T382">IFERROR(_xlfn.IFS(
U382="MPR ISSUE","TX ISSUE",
U382="BSS Hardware Issue","RAN ISSUE",
U382="Sites strategiques, MLL, Pylone, etc.","ENVTECH",
U382="AKTIVCO DEFAUT GE &amp; POWER Cabinet","POWER ISSUE",
U382="AKTIVCO Coupure ENEO &amp; Baisse de tension","POWER ISSUE",
U382="Coupure ENEO &amp; Baisse de tension","POWER ISSUE",
U382="Defaut GE &amp; POWER Cabinet","POWER ISSUE",
U382="Sharing","POWER ISSUE",
U382="Sites strategiques &amp; DataCenter","POWER ISSUE",
U382="Exclu","Exclu",
U382="SAT","TX ISSUE",
U382="SPARE-ISSUE","SPARE-ISSUE",
U382="Fiber CAmtel","TX ISSUE",
U382="Fiber AOF","TX ISSUE",
U382="Projet OCM (HUAWEI)","TRAVAUX-HUAWEI",
U382="Projet OCM (NOKIA)","TRAVAUX -NOKIA",
U382="ACCESS-ISSUE","ACCESS-ISSUE",
U382="Projet OCM (ZTE, NOKIA, autres projets)","TRAVAUX OCM",
U382="No root CAuse","No root cause",
U382="ODU HS","TX ISSUE",
U382="IP &amp; VLAN","TX ISSUE",
U382="Warehouse HUAWEI","SPARE-ISSUE",
U382="SPARE-HS","SPARE-ISSUE",
U382="Power Telco","RAN ISSUE",U382="no impacts","no impacts"
),"")</f>
        <v>No root cause</v>
      </c>
      <c r="U382" s="68" t="s">
        <v>5691</v>
      </c>
      <c r="V382" s="41" t="str" cm="1">
        <f t="array" ref="V382">IFERROR(_xlfn.IFS(
U382="MPR ISSUE","ACTIVE",
U382="BSS Hardware Issue","ACTIVE",
U382="Sites strategiques, MLL, Pylone, etc.","PASSIVE",
U382="AKTIVCO DEFAUT GE &amp; POWER Cabinet","PASSIVE",
U382="AKTIVCO Coupure ENEO &amp; Baisse de tension","PASSIVE",
U382="Coupure ENEO &amp; Baisse de tension","PASSIVE",
U382="Defaut GE &amp; POWER Cabinet","PASSIVE",
U382="Sharing","PASSIVE",
U382="Sites strategiques &amp; DataCenter","PASSIVE",
U382="Exclu","Exclu",
U382="SAT","ACTIVE",
U382="SPARE-ISSUE","SPARE-ISSUE",
U382="Fiber CAmtel","ACTIVE",
U382="Fiber AOF","ACTIVE",
U382="Projet OCM (HUAWEI)","PLANNED WORKS",
U382="Projet OCM (NOKIA)","PLANNED WORKS",
U382="ACCESS-ISSUE","ACCESS-ISSUE",
U382="Projet OCM (ZTE, NOKIA, autres projets)","PLANNED WORKS",
U382="No root CAuse","No root cause",
U382="ODU HS","ACTIVE",
U382="IP &amp; VLAN","ACTIVE",
U382="Warehouse HUAWEI","SPARE-ISSUE",
U382="SPARE-HS","SPARE-ISSUE",
U382="Power Telco","ACTIVE", U382="no impacts","no impacts"
),"")</f>
        <v>No root cause</v>
      </c>
      <c r="W382" s="113"/>
      <c r="X382" s="113"/>
      <c r="Y382" s="113"/>
      <c r="Z382" s="113"/>
      <c r="AA382" s="113"/>
      <c r="AB382" s="17" t="s">
        <v>5465</v>
      </c>
      <c r="AC382" s="17" t="str">
        <f>_xlfn.XLOOKUP(B382,'INCIDENT-04-27-2026'!E:E,'INCIDENT-04-27-2026'!F:F,"")</f>
        <v/>
      </c>
      <c r="AD382" s="9"/>
      <c r="AE382" s="7" t="s">
        <v>5465</v>
      </c>
      <c r="AF382" s="6" t="str">
        <f>_xlfn.XLOOKUP(B382,'[13]Input_27-04'!$B:$B,'[13]Input_27-04'!$M:$M,"")</f>
        <v/>
      </c>
      <c r="AG382" s="7"/>
      <c r="AH382" s="3"/>
      <c r="AI382" s="18" t="str">
        <f>_xlfn.XLOOKUP(B382,'[3]Cells Huawei 27042026 10h'!$B:$B,'[3]Cells Huawei 27042026 10h'!$T:$T,"")</f>
        <v/>
      </c>
      <c r="AJ382" s="18" t="str">
        <f>_xlfn.XLOOKUP(B382,'[3]Cells Huawei 27042026 15h'!$B:$B,'[3]Cells Huawei 27042026 15h'!$T:$T,"")</f>
        <v/>
      </c>
      <c r="AK382" s="18" t="str">
        <f>_xlfn.XLOOKUP(B382,'[4]cells down 27042026 11h28'!$B:$B,'[4]cells down 27042026 11h28'!$R:$R,"")</f>
        <v/>
      </c>
      <c r="AL382" s="18" t="str">
        <f>_xlfn.XLOOKUP(B382,'[4]cells down 27042026 18h01'!$B:$B,'[4]cells down 27042026 18h01'!$R:$R,"")</f>
        <v/>
      </c>
      <c r="AM382" s="18" t="str">
        <f>_xlfn.XLOOKUP(B382,'[5]cell downs 27042026 11h'!$B:$B,'[5]cell downs 27042026 11h'!$R:$R,"")</f>
        <v/>
      </c>
      <c r="AN382" s="18" t="str">
        <f>_xlfn.XLOOKUP(B382,'[5]cell downs 27042026 17h40'!$B:$B,'[5]cell downs 27042026 17h40'!$R:$R,"")</f>
        <v/>
      </c>
      <c r="AO382" s="18" t="str">
        <f>_xlfn.XLOOKUP(B382,'[6]ALL SITES DOWN'!$D:$D,'[6]ALL SITES DOWN'!$J:$J,"")</f>
        <v/>
      </c>
      <c r="AP382" s="18" t="str">
        <f>_xlfn.XLOOKUP(B382,'[7]ALL SITES DOWN'!$D:$D,'[7]ALL SITES DOWN'!$J:$J,"")</f>
        <v/>
      </c>
      <c r="AQ382" s="9" t="str">
        <f>_xlfn.XLOOKUP(B382,[8]sheet1!$AC:$AC,[8]sheet1!$AF:$AF,"")</f>
        <v/>
      </c>
      <c r="AR382" s="14"/>
      <c r="AS382" s="14" t="s">
        <v>5465</v>
      </c>
      <c r="AT382" s="14" t="str">
        <f>_xlfn.XLOOKUP(B382,'[9]cell downs 18042026 17h'!$B:$B,'[9]cell downs 18042026 17h'!$B:$B,"")</f>
        <v/>
      </c>
      <c r="AU382" s="14" t="str">
        <f>_xlfn.XLOOKUP(B382,'[10]Cells Huawei 19042026 15h'!$B:$B,'[10]Cells Huawei 19042026 15h'!$B:$B,"")</f>
        <v/>
      </c>
      <c r="AV382" s="9" t="str">
        <f>_xlfn.XLOOKUP(B382,'[11]cells down 19042026 9H40'!$B:$B,'[11]cells down 19042026 9H40'!$B:$B,"")</f>
        <v/>
      </c>
    </row>
    <row r="383" spans="1:48" hidden="1" x14ac:dyDescent="0.3">
      <c r="A383" s="1" t="s">
        <v>719</v>
      </c>
      <c r="B383" s="8" t="s">
        <v>967</v>
      </c>
      <c r="C383" s="3" t="str">
        <f>_xlfn.XLOOKUP(B383,'[1]daily break down'!$D:$D,'[1]daily break down'!$E:$E,"")</f>
        <v>EXTREME-NORD</v>
      </c>
      <c r="D383" s="1" t="s">
        <v>11</v>
      </c>
      <c r="E383" s="1" t="s">
        <v>12</v>
      </c>
      <c r="F383" s="3" t="s">
        <v>55</v>
      </c>
      <c r="G383" s="1" t="s">
        <v>719</v>
      </c>
      <c r="H383" s="28" t="str">
        <f>_xlfn.XLOOKUP(B383,[2]CALCULATION!$B:$B,[2]CALCULATION!$H:$H,"")</f>
        <v>NOKIA</v>
      </c>
      <c r="I383" s="26">
        <v>0.1096686861931426</v>
      </c>
      <c r="J383" s="26">
        <v>0</v>
      </c>
      <c r="K383" s="26">
        <v>0</v>
      </c>
      <c r="L383" s="26">
        <v>0.19437122510519111</v>
      </c>
      <c r="M383" s="26">
        <v>0.1303058948837183</v>
      </c>
      <c r="N383" s="26">
        <v>1.9673216462817208E-2</v>
      </c>
      <c r="O383" s="26">
        <v>0.42694501507528737</v>
      </c>
      <c r="P383" s="114" t="s">
        <v>6364</v>
      </c>
      <c r="Q383" s="42" t="s">
        <v>6353</v>
      </c>
      <c r="R383" s="42"/>
      <c r="S383" s="41" t="str" cm="1">
        <f t="array" ref="S383">IFERROR(_xlfn.IFS(
U383="MPR ISSUE","PDH",
U383="BSS Hardware Issue","BSS",
U383="Sites strategiques, MLL, Pylone, etc.","ENVTECH",
U383="AKTIVCO DEFAUT GE &amp; POWER Cabinet","AKTIVCO",
U383="AKTIVCO Coupure ENEO &amp; Baisse de tension","AKTIVCO GRID ONLY",
U383="Coupure ENEO &amp; Baisse de tension","IHS GRID ONLY",
U383="Defaut GE &amp; POWER Cabinet","IHS",
U383="Sharing","Partners",
U383="Sites strategiques &amp; DataCenter","SST &amp; DC",
U383="Exclu","Exclu",
U383="SAT","SAT",
U383="SPARE-ISSUE","SPARE-ISSUE",
U383="Fiber CAmtel","TRANS_FO_CAMTEL",
U383="Fiber AOF","Fiber AOF",
U383="Projet OCM (HUAWEI)","TRAVAUX-HUAWEI",
U383="Projet OCM (NOKIA)","TRAVAUX-NOKIA",
U383="ACCESS-ISSUE","ACCESS-ISSUE",
U383="Projet OCM (ZTE, NOKIA, autres projets)","TRAVAUX OCM",
U383="No root CAuse","No root cause",
U383="ODU HS","PDH",
U383="IP &amp; VLAN","PDH",
U383="Warehouse HUAWEI","SPARE-ISSUE",
U383="SPARE-HS","SPARE-ISSUE",
U383="Power Telco","BSS",U383="no impacts","no impacts"
),"")</f>
        <v>IHS</v>
      </c>
      <c r="T383" s="41" t="str" cm="1">
        <f t="array" ref="T383">IFERROR(_xlfn.IFS(
U383="MPR ISSUE","TX ISSUE",
U383="BSS Hardware Issue","RAN ISSUE",
U383="Sites strategiques, MLL, Pylone, etc.","ENVTECH",
U383="AKTIVCO DEFAUT GE &amp; POWER Cabinet","POWER ISSUE",
U383="AKTIVCO Coupure ENEO &amp; Baisse de tension","POWER ISSUE",
U383="Coupure ENEO &amp; Baisse de tension","POWER ISSUE",
U383="Defaut GE &amp; POWER Cabinet","POWER ISSUE",
U383="Sharing","POWER ISSUE",
U383="Sites strategiques &amp; DataCenter","POWER ISSUE",
U383="Exclu","Exclu",
U383="SAT","TX ISSUE",
U383="SPARE-ISSUE","SPARE-ISSUE",
U383="Fiber CAmtel","TX ISSUE",
U383="Fiber AOF","TX ISSUE",
U383="Projet OCM (HUAWEI)","TRAVAUX-HUAWEI",
U383="Projet OCM (NOKIA)","TRAVAUX -NOKIA",
U383="ACCESS-ISSUE","ACCESS-ISSUE",
U383="Projet OCM (ZTE, NOKIA, autres projets)","TRAVAUX OCM",
U383="No root CAuse","No root cause",
U383="ODU HS","TX ISSUE",
U383="IP &amp; VLAN","TX ISSUE",
U383="Warehouse HUAWEI","SPARE-ISSUE",
U383="SPARE-HS","SPARE-ISSUE",
U383="Power Telco","RAN ISSUE",U383="no impacts","no impacts"
),"")</f>
        <v>POWER ISSUE</v>
      </c>
      <c r="U383" s="68" t="s">
        <v>5329</v>
      </c>
      <c r="V383" s="41" t="str" cm="1">
        <f t="array" ref="V383">IFERROR(_xlfn.IFS(
U383="MPR ISSUE","ACTIVE",
U383="BSS Hardware Issue","ACTIVE",
U383="Sites strategiques, MLL, Pylone, etc.","PASSIVE",
U383="AKTIVCO DEFAUT GE &amp; POWER Cabinet","PASSIVE",
U383="AKTIVCO Coupure ENEO &amp; Baisse de tension","PASSIVE",
U383="Coupure ENEO &amp; Baisse de tension","PASSIVE",
U383="Defaut GE &amp; POWER Cabinet","PASSIVE",
U383="Sharing","PASSIVE",
U383="Sites strategiques &amp; DataCenter","PASSIVE",
U383="Exclu","Exclu",
U383="SAT","ACTIVE",
U383="SPARE-ISSUE","SPARE-ISSUE",
U383="Fiber CAmtel","ACTIVE",
U383="Fiber AOF","ACTIVE",
U383="Projet OCM (HUAWEI)","PLANNED WORKS",
U383="Projet OCM (NOKIA)","PLANNED WORKS",
U383="ACCESS-ISSUE","ACCESS-ISSUE",
U383="Projet OCM (ZTE, NOKIA, autres projets)","PLANNED WORKS",
U383="No root CAuse","No root cause",
U383="ODU HS","ACTIVE",
U383="IP &amp; VLAN","ACTIVE",
U383="Warehouse HUAWEI","SPARE-ISSUE",
U383="SPARE-HS","SPARE-ISSUE",
U383="Power Telco","ACTIVE", U383="no impacts","no impacts"
),"")</f>
        <v>PASSIVE</v>
      </c>
      <c r="W383" s="113"/>
      <c r="X383" s="113"/>
      <c r="Y383" s="113"/>
      <c r="Z383" s="113"/>
      <c r="AA383" s="113"/>
      <c r="AB383" s="17" t="s">
        <v>6298</v>
      </c>
      <c r="AC383" s="17" t="str">
        <f>_xlfn.XLOOKUP(B383,'INCIDENT-04-27-2026'!E:E,'INCIDENT-04-27-2026'!F:F,"")</f>
        <v>(04/27/2026 incident ) :impacted by EXN_011_N_Kaele  , probleme d'energie , chute de tenssion  U=46v  || Action RCA attendu</v>
      </c>
      <c r="AD383" s="9" t="s">
        <v>6136</v>
      </c>
      <c r="AE383" s="7" t="s">
        <v>5465</v>
      </c>
      <c r="AF383" s="6" t="str">
        <f>_xlfn.XLOOKUP(B383,'[13]Input_27-04'!$B:$B,'[13]Input_27-04'!$M:$M,"")</f>
        <v/>
      </c>
      <c r="AG383" s="7"/>
      <c r="AH383" s="3"/>
      <c r="AI383" s="18" t="str">
        <f>_xlfn.XLOOKUP(B383,'[3]Cells Huawei 27042026 10h'!$B:$B,'[3]Cells Huawei 27042026 10h'!$T:$T,"")</f>
        <v/>
      </c>
      <c r="AJ383" s="18" t="str">
        <f>_xlfn.XLOOKUP(B383,'[3]Cells Huawei 27042026 15h'!$B:$B,'[3]Cells Huawei 27042026 15h'!$T:$T,"")</f>
        <v/>
      </c>
      <c r="AK383" s="18" t="str">
        <f>_xlfn.XLOOKUP(B383,'[4]cells down 27042026 11h28'!$B:$B,'[4]cells down 27042026 11h28'!$R:$R,"")</f>
        <v/>
      </c>
      <c r="AL383" s="18" t="str">
        <f>_xlfn.XLOOKUP(B383,'[4]cells down 27042026 18h01'!$B:$B,'[4]cells down 27042026 18h01'!$R:$R,"")</f>
        <v/>
      </c>
      <c r="AM383" s="18" t="str">
        <f>_xlfn.XLOOKUP(B383,'[5]cell downs 27042026 11h'!$B:$B,'[5]cell downs 27042026 11h'!$R:$R,"")</f>
        <v/>
      </c>
      <c r="AN383" s="18" t="str">
        <f>_xlfn.XLOOKUP(B383,'[5]cell downs 27042026 17h40'!$B:$B,'[5]cell downs 27042026 17h40'!$R:$R,"")</f>
        <v/>
      </c>
      <c r="AO383" s="18" t="str">
        <f>_xlfn.XLOOKUP(B383,'[6]ALL SITES DOWN'!$D:$D,'[6]ALL SITES DOWN'!$J:$J,"")</f>
        <v/>
      </c>
      <c r="AP383" s="18" t="str">
        <f>_xlfn.XLOOKUP(B383,'[7]ALL SITES DOWN'!$D:$D,'[7]ALL SITES DOWN'!$J:$J,"")</f>
        <v/>
      </c>
      <c r="AQ383" s="9" t="str">
        <f>_xlfn.XLOOKUP(B383,[8]sheet1!$AC:$AC,[8]sheet1!$AF:$AF,"")</f>
        <v>(04/27/2026 ticket):-INC-20260427-00013035…2026-04-27 18:56:06…	Bad grid voltage, Gen failed to start. // Grid switched off and Manual start of Gen.…IHS…Others…Probleme energie, chute de tension, U:46V</v>
      </c>
      <c r="AR383" s="14"/>
      <c r="AS383" s="14" t="s">
        <v>5465</v>
      </c>
      <c r="AT383" s="14" t="str">
        <f>_xlfn.XLOOKUP(B383,'[9]cell downs 18042026 17h'!$B:$B,'[9]cell downs 18042026 17h'!$B:$B,"")</f>
        <v/>
      </c>
      <c r="AU383" s="14" t="str">
        <f>_xlfn.XLOOKUP(B383,'[10]Cells Huawei 19042026 15h'!$B:$B,'[10]Cells Huawei 19042026 15h'!$B:$B,"")</f>
        <v/>
      </c>
      <c r="AV383" s="9" t="str">
        <f>_xlfn.XLOOKUP(B383,'[11]cells down 19042026 9H40'!$B:$B,'[11]cells down 19042026 9H40'!$B:$B,"")</f>
        <v/>
      </c>
    </row>
    <row r="384" spans="1:48" hidden="1" x14ac:dyDescent="0.3">
      <c r="A384" s="1" t="s">
        <v>877</v>
      </c>
      <c r="B384" s="8" t="s">
        <v>878</v>
      </c>
      <c r="C384" s="3" t="str">
        <f>_xlfn.XLOOKUP(B384,'[1]daily break down'!$D:$D,'[1]daily break down'!$E:$E,"")</f>
        <v>NGAOUNDERE</v>
      </c>
      <c r="D384" s="1" t="s">
        <v>11</v>
      </c>
      <c r="E384" s="1" t="s">
        <v>96</v>
      </c>
      <c r="F384" s="3" t="s">
        <v>90</v>
      </c>
      <c r="G384" s="1" t="s">
        <v>879</v>
      </c>
      <c r="H384" s="28" t="str">
        <f>_xlfn.XLOOKUP(B384,[2]CALCULATION!$B:$B,[2]CALCULATION!$H:$H,"")</f>
        <v>NOKIA</v>
      </c>
      <c r="I384" s="26">
        <v>0.16827396392463034</v>
      </c>
      <c r="J384" s="26">
        <v>1.1057213504435939</v>
      </c>
      <c r="K384" s="26">
        <v>0.46484219324035558</v>
      </c>
      <c r="L384" s="26">
        <v>0.30808314285469701</v>
      </c>
      <c r="M384" s="26">
        <v>0.5081748864975616</v>
      </c>
      <c r="N384" s="26">
        <v>0.41232917561987609</v>
      </c>
      <c r="O384" s="26">
        <v>0.41206164944511509</v>
      </c>
      <c r="P384" s="114" t="s">
        <v>6364</v>
      </c>
      <c r="Q384" s="42" t="s">
        <v>5538</v>
      </c>
      <c r="R384" s="42"/>
      <c r="S384" s="41" t="str" cm="1">
        <f t="array" ref="S384">IFERROR(_xlfn.IFS(
U384="MPR ISSUE","PDH",
U384="BSS Hardware Issue","BSS",
U384="Sites strategiques, MLL, Pylone, etc.","ENVTECH",
U384="AKTIVCO DEFAUT GE &amp; POWER Cabinet","AKTIVCO",
U384="AKTIVCO Coupure ENEO &amp; Baisse de tension","AKTIVCO GRID ONLY",
U384="Coupure ENEO &amp; Baisse de tension","IHS GRID ONLY",
U384="Defaut GE &amp; POWER Cabinet","IHS",
U384="Sharing","Partners",
U384="Sites strategiques &amp; DataCenter","SST &amp; DC",
U384="Exclu","Exclu",
U384="SAT","SAT",
U384="SPARE-ISSUE","SPARE-ISSUE",
U384="Fiber CAmtel","TRANS_FO_CAMTEL",
U384="Fiber AOF","Fiber AOF",
U384="Projet OCM (HUAWEI)","TRAVAUX-HUAWEI",
U384="Projet OCM (NOKIA)","TRAVAUX-NOKIA",
U384="ACCESS-ISSUE","ACCESS-ISSUE",
U384="Projet OCM (ZTE, NOKIA, autres projets)","TRAVAUX OCM",
U384="No root CAuse","No root cause",
U384="ODU HS","PDH",
U384="IP &amp; VLAN","PDH",
U384="Warehouse HUAWEI","SPARE-ISSUE",
U384="SPARE-HS","SPARE-ISSUE",
U384="Power Telco","BSS",U384="no impacts","no impacts"
),"")</f>
        <v>No root cause</v>
      </c>
      <c r="T384" s="41" t="str" cm="1">
        <f t="array" ref="T384">IFERROR(_xlfn.IFS(
U384="MPR ISSUE","TX ISSUE",
U384="BSS Hardware Issue","RAN ISSUE",
U384="Sites strategiques, MLL, Pylone, etc.","ENVTECH",
U384="AKTIVCO DEFAUT GE &amp; POWER Cabinet","POWER ISSUE",
U384="AKTIVCO Coupure ENEO &amp; Baisse de tension","POWER ISSUE",
U384="Coupure ENEO &amp; Baisse de tension","POWER ISSUE",
U384="Defaut GE &amp; POWER Cabinet","POWER ISSUE",
U384="Sharing","POWER ISSUE",
U384="Sites strategiques &amp; DataCenter","POWER ISSUE",
U384="Exclu","Exclu",
U384="SAT","TX ISSUE",
U384="SPARE-ISSUE","SPARE-ISSUE",
U384="Fiber CAmtel","TX ISSUE",
U384="Fiber AOF","TX ISSUE",
U384="Projet OCM (HUAWEI)","TRAVAUX-HUAWEI",
U384="Projet OCM (NOKIA)","TRAVAUX -NOKIA",
U384="ACCESS-ISSUE","ACCESS-ISSUE",
U384="Projet OCM (ZTE, NOKIA, autres projets)","TRAVAUX OCM",
U384="No root CAuse","No root cause",
U384="ODU HS","TX ISSUE",
U384="IP &amp; VLAN","TX ISSUE",
U384="Warehouse HUAWEI","SPARE-ISSUE",
U384="SPARE-HS","SPARE-ISSUE",
U384="Power Telco","RAN ISSUE",U384="no impacts","no impacts"
),"")</f>
        <v>No root cause</v>
      </c>
      <c r="U384" s="68" t="s">
        <v>5691</v>
      </c>
      <c r="V384" s="41" t="str" cm="1">
        <f t="array" ref="V384">IFERROR(_xlfn.IFS(
U384="MPR ISSUE","ACTIVE",
U384="BSS Hardware Issue","ACTIVE",
U384="Sites strategiques, MLL, Pylone, etc.","PASSIVE",
U384="AKTIVCO DEFAUT GE &amp; POWER Cabinet","PASSIVE",
U384="AKTIVCO Coupure ENEO &amp; Baisse de tension","PASSIVE",
U384="Coupure ENEO &amp; Baisse de tension","PASSIVE",
U384="Defaut GE &amp; POWER Cabinet","PASSIVE",
U384="Sharing","PASSIVE",
U384="Sites strategiques &amp; DataCenter","PASSIVE",
U384="Exclu","Exclu",
U384="SAT","ACTIVE",
U384="SPARE-ISSUE","SPARE-ISSUE",
U384="Fiber CAmtel","ACTIVE",
U384="Fiber AOF","ACTIVE",
U384="Projet OCM (HUAWEI)","PLANNED WORKS",
U384="Projet OCM (NOKIA)","PLANNED WORKS",
U384="ACCESS-ISSUE","ACCESS-ISSUE",
U384="Projet OCM (ZTE, NOKIA, autres projets)","PLANNED WORKS",
U384="No root CAuse","No root cause",
U384="ODU HS","ACTIVE",
U384="IP &amp; VLAN","ACTIVE",
U384="Warehouse HUAWEI","SPARE-ISSUE",
U384="SPARE-HS","SPARE-ISSUE",
U384="Power Telco","ACTIVE", U384="no impacts","no impacts"
),"")</f>
        <v>No root cause</v>
      </c>
      <c r="W384" s="113"/>
      <c r="X384" s="113"/>
      <c r="Y384" s="113"/>
      <c r="Z384" s="113"/>
      <c r="AA384" s="113"/>
      <c r="AB384" s="17" t="s">
        <v>5948</v>
      </c>
      <c r="AC384" s="17" t="str">
        <f>_xlfn.XLOOKUP(B384,'INCIDENT-04-27-2026'!E:E,'INCIDENT-04-27-2026'!F:F,"")</f>
        <v/>
      </c>
      <c r="AD384" s="9"/>
      <c r="AE384" s="7" t="s">
        <v>5465</v>
      </c>
      <c r="AF384" s="6" t="str">
        <f>_xlfn.XLOOKUP(B384,'[13]Input_27-04'!$B:$B,'[13]Input_27-04'!$M:$M,"")</f>
        <v/>
      </c>
      <c r="AG384" s="7"/>
      <c r="AH384" s="3"/>
      <c r="AI384" s="18" t="str">
        <f>_xlfn.XLOOKUP(B384,'[3]Cells Huawei 27042026 10h'!$B:$B,'[3]Cells Huawei 27042026 10h'!$T:$T,"")</f>
        <v/>
      </c>
      <c r="AJ384" s="18" t="str">
        <f>_xlfn.XLOOKUP(B384,'[3]Cells Huawei 27042026 15h'!$B:$B,'[3]Cells Huawei 27042026 15h'!$T:$T,"")</f>
        <v/>
      </c>
      <c r="AK384" s="18" t="str">
        <f>_xlfn.XLOOKUP(B384,'[4]cells down 27042026 11h28'!$B:$B,'[4]cells down 27042026 11h28'!$R:$R,"")</f>
        <v/>
      </c>
      <c r="AL384" s="18" t="str">
        <f>_xlfn.XLOOKUP(B384,'[4]cells down 27042026 18h01'!$B:$B,'[4]cells down 27042026 18h01'!$R:$R,"")</f>
        <v/>
      </c>
      <c r="AM384" s="18" t="str">
        <f>_xlfn.XLOOKUP(B384,'[5]cell downs 27042026 11h'!$B:$B,'[5]cell downs 27042026 11h'!$R:$R,"")</f>
        <v/>
      </c>
      <c r="AN384" s="18" t="str">
        <f>_xlfn.XLOOKUP(B384,'[5]cell downs 27042026 17h40'!$B:$B,'[5]cell downs 27042026 17h40'!$R:$R,"")</f>
        <v/>
      </c>
      <c r="AO384" s="18" t="str">
        <f>_xlfn.XLOOKUP(B384,'[6]ALL SITES DOWN'!$D:$D,'[6]ALL SITES DOWN'!$J:$J,"")</f>
        <v/>
      </c>
      <c r="AP384" s="18" t="str">
        <f>_xlfn.XLOOKUP(B384,'[7]ALL SITES DOWN'!$D:$D,'[7]ALL SITES DOWN'!$J:$J,"")</f>
        <v/>
      </c>
      <c r="AQ384" s="9" t="str">
        <f>_xlfn.XLOOKUP(B384,[8]sheet1!$AC:$AC,[8]sheet1!$AF:$AF,"")</f>
        <v>(04/27/2026 ticket):-INC-20260427-00014664</v>
      </c>
      <c r="AR384" s="14"/>
      <c r="AS384" s="14" t="s">
        <v>5465</v>
      </c>
      <c r="AT384" s="14" t="str">
        <f>_xlfn.XLOOKUP(B384,'[9]cell downs 18042026 17h'!$B:$B,'[9]cell downs 18042026 17h'!$B:$B,"")</f>
        <v/>
      </c>
      <c r="AU384" s="14" t="str">
        <f>_xlfn.XLOOKUP(B384,'[10]Cells Huawei 19042026 15h'!$B:$B,'[10]Cells Huawei 19042026 15h'!$B:$B,"")</f>
        <v/>
      </c>
      <c r="AV384" s="9" t="str">
        <f>_xlfn.XLOOKUP(B384,'[11]cells down 19042026 9H40'!$B:$B,'[11]cells down 19042026 9H40'!$B:$B,"")</f>
        <v/>
      </c>
    </row>
    <row r="385" spans="1:48" hidden="1" x14ac:dyDescent="0.3">
      <c r="A385" s="1" t="s">
        <v>352</v>
      </c>
      <c r="B385" s="1" t="s">
        <v>353</v>
      </c>
      <c r="C385" s="3" t="str">
        <f>_xlfn.XLOOKUP(B385,'[1]daily break down'!$D:$D,'[1]daily break down'!$E:$E,"")</f>
        <v>LITTORAL</v>
      </c>
      <c r="D385" s="1" t="s">
        <v>21</v>
      </c>
      <c r="E385" s="1" t="s">
        <v>36</v>
      </c>
      <c r="F385" s="3" t="s">
        <v>31</v>
      </c>
      <c r="G385" s="1" t="s">
        <v>354</v>
      </c>
      <c r="H385" s="29" t="str">
        <f>_xlfn.XLOOKUP(B385,[2]CALCULATION!$B:$B,[2]CALCULATION!$H:$H,"")</f>
        <v>ZTE</v>
      </c>
      <c r="I385" s="26">
        <v>3.7297429180471013</v>
      </c>
      <c r="J385" s="26">
        <v>9.3867800692286405</v>
      </c>
      <c r="K385" s="26">
        <v>0.99830067373791864</v>
      </c>
      <c r="L385" s="26">
        <v>1.5107559790316554</v>
      </c>
      <c r="M385" s="26">
        <v>1.4125025325811214</v>
      </c>
      <c r="N385" s="26">
        <v>0.37685520484657559</v>
      </c>
      <c r="O385" s="26">
        <v>0.40915453167937926</v>
      </c>
      <c r="P385" s="114" t="s">
        <v>6364</v>
      </c>
      <c r="Q385" s="42" t="s">
        <v>5538</v>
      </c>
      <c r="R385" s="42"/>
      <c r="S385" s="41" t="str" cm="1">
        <f t="array" ref="S385">IFERROR(_xlfn.IFS(
U385="MPR ISSUE","PDH",
U385="BSS Hardware Issue","BSS",
U385="Sites strategiques, MLL, Pylone, etc.","ENVTECH",
U385="AKTIVCO DEFAUT GE &amp; POWER Cabinet","AKTIVCO",
U385="AKTIVCO Coupure ENEO &amp; Baisse de tension","AKTIVCO GRID ONLY",
U385="Coupure ENEO &amp; Baisse de tension","IHS GRID ONLY",
U385="Defaut GE &amp; POWER Cabinet","IHS",
U385="Sharing","Partners",
U385="Sites strategiques &amp; DataCenter","SST &amp; DC",
U385="Exclu","Exclu",
U385="SAT","SAT",
U385="SPARE-ISSUE","SPARE-ISSUE",
U385="Fiber CAmtel","TRANS_FO_CAMTEL",
U385="Fiber AOF","Fiber AOF",
U385="Projet OCM (HUAWEI)","TRAVAUX-HUAWEI",
U385="Projet OCM (NOKIA)","TRAVAUX-NOKIA",
U385="ACCESS-ISSUE","ACCESS-ISSUE",
U385="Projet OCM (ZTE, NOKIA, autres projets)","TRAVAUX OCM",
U385="No root CAuse","No root cause",
U385="ODU HS","PDH",
U385="IP &amp; VLAN","PDH",
U385="Warehouse HUAWEI","SPARE-ISSUE",
U385="SPARE-HS","SPARE-ISSUE",
U385="Power Telco","BSS",U385="no impacts","no impacts"
),"")</f>
        <v>No root cause</v>
      </c>
      <c r="T385" s="41" t="str" cm="1">
        <f t="array" ref="T385">IFERROR(_xlfn.IFS(
U385="MPR ISSUE","TX ISSUE",
U385="BSS Hardware Issue","RAN ISSUE",
U385="Sites strategiques, MLL, Pylone, etc.","ENVTECH",
U385="AKTIVCO DEFAUT GE &amp; POWER Cabinet","POWER ISSUE",
U385="AKTIVCO Coupure ENEO &amp; Baisse de tension","POWER ISSUE",
U385="Coupure ENEO &amp; Baisse de tension","POWER ISSUE",
U385="Defaut GE &amp; POWER Cabinet","POWER ISSUE",
U385="Sharing","POWER ISSUE",
U385="Sites strategiques &amp; DataCenter","POWER ISSUE",
U385="Exclu","Exclu",
U385="SAT","TX ISSUE",
U385="SPARE-ISSUE","SPARE-ISSUE",
U385="Fiber CAmtel","TX ISSUE",
U385="Fiber AOF","TX ISSUE",
U385="Projet OCM (HUAWEI)","TRAVAUX-HUAWEI",
U385="Projet OCM (NOKIA)","TRAVAUX -NOKIA",
U385="ACCESS-ISSUE","ACCESS-ISSUE",
U385="Projet OCM (ZTE, NOKIA, autres projets)","TRAVAUX OCM",
U385="No root CAuse","No root cause",
U385="ODU HS","TX ISSUE",
U385="IP &amp; VLAN","TX ISSUE",
U385="Warehouse HUAWEI","SPARE-ISSUE",
U385="SPARE-HS","SPARE-ISSUE",
U385="Power Telco","RAN ISSUE",U385="no impacts","no impacts"
),"")</f>
        <v>No root cause</v>
      </c>
      <c r="U385" s="68" t="s">
        <v>5691</v>
      </c>
      <c r="V385" s="41" t="str" cm="1">
        <f t="array" ref="V385">IFERROR(_xlfn.IFS(
U385="MPR ISSUE","ACTIVE",
U385="BSS Hardware Issue","ACTIVE",
U385="Sites strategiques, MLL, Pylone, etc.","PASSIVE",
U385="AKTIVCO DEFAUT GE &amp; POWER Cabinet","PASSIVE",
U385="AKTIVCO Coupure ENEO &amp; Baisse de tension","PASSIVE",
U385="Coupure ENEO &amp; Baisse de tension","PASSIVE",
U385="Defaut GE &amp; POWER Cabinet","PASSIVE",
U385="Sharing","PASSIVE",
U385="Sites strategiques &amp; DataCenter","PASSIVE",
U385="Exclu","Exclu",
U385="SAT","ACTIVE",
U385="SPARE-ISSUE","SPARE-ISSUE",
U385="Fiber CAmtel","ACTIVE",
U385="Fiber AOF","ACTIVE",
U385="Projet OCM (HUAWEI)","PLANNED WORKS",
U385="Projet OCM (NOKIA)","PLANNED WORKS",
U385="ACCESS-ISSUE","ACCESS-ISSUE",
U385="Projet OCM (ZTE, NOKIA, autres projets)","PLANNED WORKS",
U385="No root CAuse","No root cause",
U385="ODU HS","ACTIVE",
U385="IP &amp; VLAN","ACTIVE",
U385="Warehouse HUAWEI","SPARE-ISSUE",
U385="SPARE-HS","SPARE-ISSUE",
U385="Power Telco","ACTIVE", U385="no impacts","no impacts"
),"")</f>
        <v>No root cause</v>
      </c>
      <c r="W385" s="113"/>
      <c r="X385" s="113"/>
      <c r="Y385" s="113"/>
      <c r="Z385" s="113"/>
      <c r="AA385" s="113"/>
      <c r="AB385" s="17" t="s">
        <v>5465</v>
      </c>
      <c r="AC385" s="17" t="str">
        <f>_xlfn.XLOOKUP(B385,'INCIDENT-04-27-2026'!E:E,'INCIDENT-04-27-2026'!F:F,"")</f>
        <v/>
      </c>
      <c r="AD385" s="9"/>
      <c r="AE385" s="7" t="s">
        <v>5465</v>
      </c>
      <c r="AF385" s="6" t="str">
        <f>_xlfn.XLOOKUP(B385,'[13]Input_27-04'!$B:$B,'[13]Input_27-04'!$M:$M,"")</f>
        <v>No power issue</v>
      </c>
      <c r="AG385" s="7"/>
      <c r="AH385" s="3"/>
      <c r="AI385" s="18" t="str">
        <f>_xlfn.XLOOKUP(B385,'[3]Cells Huawei 27042026 10h'!$B:$B,'[3]Cells Huawei 27042026 10h'!$T:$T,"")</f>
        <v/>
      </c>
      <c r="AJ385" s="18" t="str">
        <f>_xlfn.XLOOKUP(B385,'[3]Cells Huawei 27042026 15h'!$B:$B,'[3]Cells Huawei 27042026 15h'!$T:$T,"")</f>
        <v/>
      </c>
      <c r="AK385" s="18" t="str">
        <f>_xlfn.XLOOKUP(B385,'[4]cells down 27042026 11h28'!$B:$B,'[4]cells down 27042026 11h28'!$R:$R,"")</f>
        <v/>
      </c>
      <c r="AL385" s="18" t="str">
        <f>_xlfn.XLOOKUP(B385,'[4]cells down 27042026 18h01'!$B:$B,'[4]cells down 27042026 18h01'!$R:$R,"")</f>
        <v/>
      </c>
      <c r="AM385" s="18" t="str">
        <f>_xlfn.XLOOKUP(B385,'[5]cell downs 27042026 11h'!$B:$B,'[5]cell downs 27042026 11h'!$R:$R,"")</f>
        <v/>
      </c>
      <c r="AN385" s="18" t="str">
        <f>_xlfn.XLOOKUP(B385,'[5]cell downs 27042026 17h40'!$B:$B,'[5]cell downs 27042026 17h40'!$R:$R,"")</f>
        <v/>
      </c>
      <c r="AO385" s="18" t="str">
        <f>_xlfn.XLOOKUP(B385,'[6]ALL SITES DOWN'!$D:$D,'[6]ALL SITES DOWN'!$J:$J,"")</f>
        <v/>
      </c>
      <c r="AP385" s="18" t="str">
        <f>_xlfn.XLOOKUP(B385,'[7]ALL SITES DOWN'!$D:$D,'[7]ALL SITES DOWN'!$J:$J,"")</f>
        <v/>
      </c>
      <c r="AQ385" s="9" t="str">
        <f>_xlfn.XLOOKUP(B385,[8]sheet1!$AC:$AC,[8]sheet1!$AF:$AF,"")</f>
        <v/>
      </c>
      <c r="AR385" s="14"/>
      <c r="AS385" s="14" t="s">
        <v>5465</v>
      </c>
      <c r="AT385" s="14" t="str">
        <f>_xlfn.XLOOKUP(B385,'[9]cell downs 18042026 17h'!$B:$B,'[9]cell downs 18042026 17h'!$B:$B,"")</f>
        <v/>
      </c>
      <c r="AU385" s="14" t="str">
        <f>_xlfn.XLOOKUP(B385,'[10]Cells Huawei 19042026 15h'!$B:$B,'[10]Cells Huawei 19042026 15h'!$B:$B,"")</f>
        <v/>
      </c>
      <c r="AV385" s="9" t="str">
        <f>_xlfn.XLOOKUP(B385,'[11]cells down 19042026 9H40'!$B:$B,'[11]cells down 19042026 9H40'!$B:$B,"")</f>
        <v/>
      </c>
    </row>
    <row r="386" spans="1:48" hidden="1" x14ac:dyDescent="0.3">
      <c r="A386" s="1" t="s">
        <v>2834</v>
      </c>
      <c r="B386" s="8" t="s">
        <v>2835</v>
      </c>
      <c r="C386" s="3" t="str">
        <f>_xlfn.XLOOKUP(B386,'[1]daily break down'!$D:$D,'[1]daily break down'!$E:$E,"")</f>
        <v>Ngaoundere</v>
      </c>
      <c r="D386" s="1" t="s">
        <v>18</v>
      </c>
      <c r="E386" s="1"/>
      <c r="F386" s="3" t="s">
        <v>90</v>
      </c>
      <c r="G386" s="1" t="s">
        <v>91</v>
      </c>
      <c r="H386" s="27" t="str">
        <f>_xlfn.XLOOKUP(B386,[2]CALCULATION!$B:$B,[2]CALCULATION!$H:$H,"")</f>
        <v>Huawei</v>
      </c>
      <c r="I386" s="26">
        <v>0</v>
      </c>
      <c r="J386" s="26">
        <v>0</v>
      </c>
      <c r="K386" s="26">
        <v>1.0741175916651684</v>
      </c>
      <c r="L386" s="26">
        <v>0</v>
      </c>
      <c r="M386" s="26">
        <v>2.242778933490853</v>
      </c>
      <c r="N386" s="26">
        <v>0.72246335248107341</v>
      </c>
      <c r="O386" s="26">
        <v>0.40803092174538352</v>
      </c>
      <c r="P386" s="114" t="s">
        <v>6364</v>
      </c>
      <c r="Q386" s="42" t="s">
        <v>5538</v>
      </c>
      <c r="R386" s="42"/>
      <c r="S386" s="41" t="str" cm="1">
        <f t="array" ref="S386">IFERROR(_xlfn.IFS(
U386="MPR ISSUE","PDH",
U386="BSS Hardware Issue","BSS",
U386="Sites strategiques, MLL, Pylone, etc.","ENVTECH",
U386="AKTIVCO DEFAUT GE &amp; POWER Cabinet","AKTIVCO",
U386="AKTIVCO Coupure ENEO &amp; Baisse de tension","AKTIVCO GRID ONLY",
U386="Coupure ENEO &amp; Baisse de tension","IHS GRID ONLY",
U386="Defaut GE &amp; POWER Cabinet","IHS",
U386="Sharing","Partners",
U386="Sites strategiques &amp; DataCenter","SST &amp; DC",
U386="Exclu","Exclu",
U386="SAT","SAT",
U386="SPARE-ISSUE","SPARE-ISSUE",
U386="Fiber CAmtel","TRANS_FO_CAMTEL",
U386="Fiber AOF","Fiber AOF",
U386="Projet OCM (HUAWEI)","TRAVAUX-HUAWEI",
U386="Projet OCM (NOKIA)","TRAVAUX-NOKIA",
U386="ACCESS-ISSUE","ACCESS-ISSUE",
U386="Projet OCM (ZTE, NOKIA, autres projets)","TRAVAUX OCM",
U386="No root CAuse","No root cause",
U386="ODU HS","PDH",
U386="IP &amp; VLAN","PDH",
U386="Warehouse HUAWEI","SPARE-ISSUE",
U386="SPARE-HS","SPARE-ISSUE",
U386="Power Telco","BSS",U386="no impacts","no impacts"
),"")</f>
        <v>No root cause</v>
      </c>
      <c r="T386" s="41" t="str" cm="1">
        <f t="array" ref="T386">IFERROR(_xlfn.IFS(
U386="MPR ISSUE","TX ISSUE",
U386="BSS Hardware Issue","RAN ISSUE",
U386="Sites strategiques, MLL, Pylone, etc.","ENVTECH",
U386="AKTIVCO DEFAUT GE &amp; POWER Cabinet","POWER ISSUE",
U386="AKTIVCO Coupure ENEO &amp; Baisse de tension","POWER ISSUE",
U386="Coupure ENEO &amp; Baisse de tension","POWER ISSUE",
U386="Defaut GE &amp; POWER Cabinet","POWER ISSUE",
U386="Sharing","POWER ISSUE",
U386="Sites strategiques &amp; DataCenter","POWER ISSUE",
U386="Exclu","Exclu",
U386="SAT","TX ISSUE",
U386="SPARE-ISSUE","SPARE-ISSUE",
U386="Fiber CAmtel","TX ISSUE",
U386="Fiber AOF","TX ISSUE",
U386="Projet OCM (HUAWEI)","TRAVAUX-HUAWEI",
U386="Projet OCM (NOKIA)","TRAVAUX -NOKIA",
U386="ACCESS-ISSUE","ACCESS-ISSUE",
U386="Projet OCM (ZTE, NOKIA, autres projets)","TRAVAUX OCM",
U386="No root CAuse","No root cause",
U386="ODU HS","TX ISSUE",
U386="IP &amp; VLAN","TX ISSUE",
U386="Warehouse HUAWEI","SPARE-ISSUE",
U386="SPARE-HS","SPARE-ISSUE",
U386="Power Telco","RAN ISSUE",U386="no impacts","no impacts"
),"")</f>
        <v>No root cause</v>
      </c>
      <c r="U386" s="68" t="s">
        <v>5691</v>
      </c>
      <c r="V386" s="41" t="str" cm="1">
        <f t="array" ref="V386">IFERROR(_xlfn.IFS(
U386="MPR ISSUE","ACTIVE",
U386="BSS Hardware Issue","ACTIVE",
U386="Sites strategiques, MLL, Pylone, etc.","PASSIVE",
U386="AKTIVCO DEFAUT GE &amp; POWER Cabinet","PASSIVE",
U386="AKTIVCO Coupure ENEO &amp; Baisse de tension","PASSIVE",
U386="Coupure ENEO &amp; Baisse de tension","PASSIVE",
U386="Defaut GE &amp; POWER Cabinet","PASSIVE",
U386="Sharing","PASSIVE",
U386="Sites strategiques &amp; DataCenter","PASSIVE",
U386="Exclu","Exclu",
U386="SAT","ACTIVE",
U386="SPARE-ISSUE","SPARE-ISSUE",
U386="Fiber CAmtel","ACTIVE",
U386="Fiber AOF","ACTIVE",
U386="Projet OCM (HUAWEI)","PLANNED WORKS",
U386="Projet OCM (NOKIA)","PLANNED WORKS",
U386="ACCESS-ISSUE","ACCESS-ISSUE",
U386="Projet OCM (ZTE, NOKIA, autres projets)","PLANNED WORKS",
U386="No root CAuse","No root cause",
U386="ODU HS","ACTIVE",
U386="IP &amp; VLAN","ACTIVE",
U386="Warehouse HUAWEI","SPARE-ISSUE",
U386="SPARE-HS","SPARE-ISSUE",
U386="Power Telco","ACTIVE", U386="no impacts","no impacts"
),"")</f>
        <v>No root cause</v>
      </c>
      <c r="W386" s="113"/>
      <c r="X386" s="113"/>
      <c r="Y386" s="113"/>
      <c r="Z386" s="113"/>
      <c r="AA386" s="113"/>
      <c r="AB386" s="17" t="s">
        <v>5465</v>
      </c>
      <c r="AC386" s="17" t="str">
        <f>_xlfn.XLOOKUP(B386,'INCIDENT-04-27-2026'!E:E,'INCIDENT-04-27-2026'!F:F,"")</f>
        <v/>
      </c>
      <c r="AD386" s="9"/>
      <c r="AE386" s="7" t="s">
        <v>5465</v>
      </c>
      <c r="AF386" s="6" t="str">
        <f>_xlfn.XLOOKUP(B386,'[13]Input_27-04'!$B:$B,'[13]Input_27-04'!$M:$M,"")</f>
        <v/>
      </c>
      <c r="AG386" s="7"/>
      <c r="AH386" s="3"/>
      <c r="AI386" s="18" t="str">
        <f>_xlfn.XLOOKUP(B386,'[3]Cells Huawei 27042026 10h'!$B:$B,'[3]Cells Huawei 27042026 10h'!$T:$T,"")</f>
        <v/>
      </c>
      <c r="AJ386" s="18" t="str">
        <f>_xlfn.XLOOKUP(B386,'[3]Cells Huawei 27042026 15h'!$B:$B,'[3]Cells Huawei 27042026 15h'!$T:$T,"")</f>
        <v/>
      </c>
      <c r="AK386" s="18" t="str">
        <f>_xlfn.XLOOKUP(B386,'[4]cells down 27042026 11h28'!$B:$B,'[4]cells down 27042026 11h28'!$R:$R,"")</f>
        <v/>
      </c>
      <c r="AL386" s="18" t="str">
        <f>_xlfn.XLOOKUP(B386,'[4]cells down 27042026 18h01'!$B:$B,'[4]cells down 27042026 18h01'!$R:$R,"")</f>
        <v/>
      </c>
      <c r="AM386" s="18" t="str">
        <f>_xlfn.XLOOKUP(B386,'[5]cell downs 27042026 11h'!$B:$B,'[5]cell downs 27042026 11h'!$R:$R,"")</f>
        <v/>
      </c>
      <c r="AN386" s="18" t="str">
        <f>_xlfn.XLOOKUP(B386,'[5]cell downs 27042026 17h40'!$B:$B,'[5]cell downs 27042026 17h40'!$R:$R,"")</f>
        <v/>
      </c>
      <c r="AO386" s="18" t="str">
        <f>_xlfn.XLOOKUP(B386,'[6]ALL SITES DOWN'!$D:$D,'[6]ALL SITES DOWN'!$J:$J,"")</f>
        <v/>
      </c>
      <c r="AP386" s="18" t="str">
        <f>_xlfn.XLOOKUP(B386,'[7]ALL SITES DOWN'!$D:$D,'[7]ALL SITES DOWN'!$J:$J,"")</f>
        <v/>
      </c>
      <c r="AQ386" s="9" t="str">
        <f>_xlfn.XLOOKUP(B386,[8]sheet1!$AC:$AC,[8]sheet1!$AF:$AF,"")</f>
        <v/>
      </c>
      <c r="AR386" s="14"/>
      <c r="AS386" s="14" t="s">
        <v>5465</v>
      </c>
      <c r="AT386" s="14" t="str">
        <f>_xlfn.XLOOKUP(B386,'[9]cell downs 18042026 17h'!$B:$B,'[9]cell downs 18042026 17h'!$B:$B,"")</f>
        <v/>
      </c>
      <c r="AU386" s="14" t="str">
        <f>_xlfn.XLOOKUP(B386,'[10]Cells Huawei 19042026 15h'!$B:$B,'[10]Cells Huawei 19042026 15h'!$B:$B,"")</f>
        <v/>
      </c>
      <c r="AV386" s="9" t="str">
        <f>_xlfn.XLOOKUP(B386,'[11]cells down 19042026 9H40'!$B:$B,'[11]cells down 19042026 9H40'!$B:$B,"")</f>
        <v/>
      </c>
    </row>
    <row r="387" spans="1:48" hidden="1" x14ac:dyDescent="0.3">
      <c r="A387" s="1" t="s">
        <v>1719</v>
      </c>
      <c r="B387" s="1" t="s">
        <v>1720</v>
      </c>
      <c r="C387" s="3" t="str">
        <f>_xlfn.XLOOKUP(B387,'[1]daily break down'!$D:$D,'[1]daily break down'!$E:$E,"")</f>
        <v>Douala</v>
      </c>
      <c r="D387" s="1" t="s">
        <v>21</v>
      </c>
      <c r="E387" s="1" t="s">
        <v>30</v>
      </c>
      <c r="F387" s="3" t="s">
        <v>31</v>
      </c>
      <c r="G387" s="1" t="s">
        <v>32</v>
      </c>
      <c r="H387" s="29" t="str">
        <f>_xlfn.XLOOKUP(B387,[2]CALCULATION!$B:$B,[2]CALCULATION!$H:$H,"")</f>
        <v>ZTE</v>
      </c>
      <c r="I387" s="26">
        <v>0</v>
      </c>
      <c r="J387" s="26">
        <v>0</v>
      </c>
      <c r="K387" s="26">
        <v>0</v>
      </c>
      <c r="L387" s="26">
        <v>0.6242099060305405</v>
      </c>
      <c r="M387" s="26">
        <v>1.0109635793432701</v>
      </c>
      <c r="N387" s="26">
        <v>0</v>
      </c>
      <c r="O387" s="26">
        <v>0.40478493749161687</v>
      </c>
      <c r="P387" s="114" t="s">
        <v>6364</v>
      </c>
      <c r="Q387" s="42" t="s">
        <v>5538</v>
      </c>
      <c r="R387" s="42"/>
      <c r="S387" s="41" t="str" cm="1">
        <f t="array" ref="S387">IFERROR(_xlfn.IFS(
U387="MPR ISSUE","PDH",
U387="BSS Hardware Issue","BSS",
U387="Sites strategiques, MLL, Pylone, etc.","ENVTECH",
U387="AKTIVCO DEFAUT GE &amp; POWER Cabinet","AKTIVCO",
U387="AKTIVCO Coupure ENEO &amp; Baisse de tension","AKTIVCO GRID ONLY",
U387="Coupure ENEO &amp; Baisse de tension","IHS GRID ONLY",
U387="Defaut GE &amp; POWER Cabinet","IHS",
U387="Sharing","Partners",
U387="Sites strategiques &amp; DataCenter","SST &amp; DC",
U387="Exclu","Exclu",
U387="SAT","SAT",
U387="SPARE-ISSUE","SPARE-ISSUE",
U387="Fiber CAmtel","TRANS_FO_CAMTEL",
U387="Fiber AOF","Fiber AOF",
U387="Projet OCM (HUAWEI)","TRAVAUX-HUAWEI",
U387="Projet OCM (NOKIA)","TRAVAUX-NOKIA",
U387="ACCESS-ISSUE","ACCESS-ISSUE",
U387="Projet OCM (ZTE, NOKIA, autres projets)","TRAVAUX OCM",
U387="No root CAuse","No root cause",
U387="ODU HS","PDH",
U387="IP &amp; VLAN","PDH",
U387="Warehouse HUAWEI","SPARE-ISSUE",
U387="SPARE-HS","SPARE-ISSUE",
U387="Power Telco","BSS",U387="no impacts","no impacts"
),"")</f>
        <v>No root cause</v>
      </c>
      <c r="T387" s="41" t="str" cm="1">
        <f t="array" ref="T387">IFERROR(_xlfn.IFS(
U387="MPR ISSUE","TX ISSUE",
U387="BSS Hardware Issue","RAN ISSUE",
U387="Sites strategiques, MLL, Pylone, etc.","ENVTECH",
U387="AKTIVCO DEFAUT GE &amp; POWER Cabinet","POWER ISSUE",
U387="AKTIVCO Coupure ENEO &amp; Baisse de tension","POWER ISSUE",
U387="Coupure ENEO &amp; Baisse de tension","POWER ISSUE",
U387="Defaut GE &amp; POWER Cabinet","POWER ISSUE",
U387="Sharing","POWER ISSUE",
U387="Sites strategiques &amp; DataCenter","POWER ISSUE",
U387="Exclu","Exclu",
U387="SAT","TX ISSUE",
U387="SPARE-ISSUE","SPARE-ISSUE",
U387="Fiber CAmtel","TX ISSUE",
U387="Fiber AOF","TX ISSUE",
U387="Projet OCM (HUAWEI)","TRAVAUX-HUAWEI",
U387="Projet OCM (NOKIA)","TRAVAUX -NOKIA",
U387="ACCESS-ISSUE","ACCESS-ISSUE",
U387="Projet OCM (ZTE, NOKIA, autres projets)","TRAVAUX OCM",
U387="No root CAuse","No root cause",
U387="ODU HS","TX ISSUE",
U387="IP &amp; VLAN","TX ISSUE",
U387="Warehouse HUAWEI","SPARE-ISSUE",
U387="SPARE-HS","SPARE-ISSUE",
U387="Power Telco","RAN ISSUE",U387="no impacts","no impacts"
),"")</f>
        <v>No root cause</v>
      </c>
      <c r="U387" s="68" t="s">
        <v>5691</v>
      </c>
      <c r="V387" s="41" t="str" cm="1">
        <f t="array" ref="V387">IFERROR(_xlfn.IFS(
U387="MPR ISSUE","ACTIVE",
U387="BSS Hardware Issue","ACTIVE",
U387="Sites strategiques, MLL, Pylone, etc.","PASSIVE",
U387="AKTIVCO DEFAUT GE &amp; POWER Cabinet","PASSIVE",
U387="AKTIVCO Coupure ENEO &amp; Baisse de tension","PASSIVE",
U387="Coupure ENEO &amp; Baisse de tension","PASSIVE",
U387="Defaut GE &amp; POWER Cabinet","PASSIVE",
U387="Sharing","PASSIVE",
U387="Sites strategiques &amp; DataCenter","PASSIVE",
U387="Exclu","Exclu",
U387="SAT","ACTIVE",
U387="SPARE-ISSUE","SPARE-ISSUE",
U387="Fiber CAmtel","ACTIVE",
U387="Fiber AOF","ACTIVE",
U387="Projet OCM (HUAWEI)","PLANNED WORKS",
U387="Projet OCM (NOKIA)","PLANNED WORKS",
U387="ACCESS-ISSUE","ACCESS-ISSUE",
U387="Projet OCM (ZTE, NOKIA, autres projets)","PLANNED WORKS",
U387="No root CAuse","No root cause",
U387="ODU HS","ACTIVE",
U387="IP &amp; VLAN","ACTIVE",
U387="Warehouse HUAWEI","SPARE-ISSUE",
U387="SPARE-HS","SPARE-ISSUE",
U387="Power Telco","ACTIVE", U387="no impacts","no impacts"
),"")</f>
        <v>No root cause</v>
      </c>
      <c r="W387" s="113"/>
      <c r="X387" s="113"/>
      <c r="Y387" s="113"/>
      <c r="Z387" s="113"/>
      <c r="AA387" s="113"/>
      <c r="AB387" s="17" t="s">
        <v>5465</v>
      </c>
      <c r="AC387" s="17" t="str">
        <f>_xlfn.XLOOKUP(B387,'INCIDENT-04-27-2026'!E:E,'INCIDENT-04-27-2026'!F:F,"")</f>
        <v/>
      </c>
      <c r="AD387" s="9"/>
      <c r="AE387" s="7" t="s">
        <v>5465</v>
      </c>
      <c r="AF387" s="6" t="str">
        <f>_xlfn.XLOOKUP(B387,'[13]Input_27-04'!$B:$B,'[13]Input_27-04'!$M:$M,"")</f>
        <v>No power issue</v>
      </c>
      <c r="AG387" s="7"/>
      <c r="AH387" s="3"/>
      <c r="AI387" s="18" t="str">
        <f>_xlfn.XLOOKUP(B387,'[3]Cells Huawei 27042026 10h'!$B:$B,'[3]Cells Huawei 27042026 10h'!$T:$T,"")</f>
        <v/>
      </c>
      <c r="AJ387" s="18" t="str">
        <f>_xlfn.XLOOKUP(B387,'[3]Cells Huawei 27042026 15h'!$B:$B,'[3]Cells Huawei 27042026 15h'!$T:$T,"")</f>
        <v/>
      </c>
      <c r="AK387" s="18" t="str">
        <f>_xlfn.XLOOKUP(B387,'[4]cells down 27042026 11h28'!$B:$B,'[4]cells down 27042026 11h28'!$R:$R,"")</f>
        <v/>
      </c>
      <c r="AL387" s="18" t="str">
        <f>_xlfn.XLOOKUP(B387,'[4]cells down 27042026 18h01'!$B:$B,'[4]cells down 27042026 18h01'!$R:$R,"")</f>
        <v/>
      </c>
      <c r="AM387" s="18" t="str">
        <f>_xlfn.XLOOKUP(B387,'[5]cell downs 27042026 11h'!$B:$B,'[5]cell downs 27042026 11h'!$R:$R,"")</f>
        <v/>
      </c>
      <c r="AN387" s="18" t="str">
        <f>_xlfn.XLOOKUP(B387,'[5]cell downs 27042026 17h40'!$B:$B,'[5]cell downs 27042026 17h40'!$R:$R,"")</f>
        <v/>
      </c>
      <c r="AO387" s="18" t="str">
        <f>_xlfn.XLOOKUP(B387,'[6]ALL SITES DOWN'!$D:$D,'[6]ALL SITES DOWN'!$J:$J,"")</f>
        <v/>
      </c>
      <c r="AP387" s="18" t="str">
        <f>_xlfn.XLOOKUP(B387,'[7]ALL SITES DOWN'!$D:$D,'[7]ALL SITES DOWN'!$J:$J,"")</f>
        <v/>
      </c>
      <c r="AQ387" s="9" t="str">
        <f>_xlfn.XLOOKUP(B387,[8]sheet1!$AC:$AC,[8]sheet1!$AF:$AF,"")</f>
        <v/>
      </c>
      <c r="AR387" s="14"/>
      <c r="AS387" s="14" t="s">
        <v>5465</v>
      </c>
      <c r="AT387" s="14" t="str">
        <f>_xlfn.XLOOKUP(B387,'[9]cell downs 18042026 17h'!$B:$B,'[9]cell downs 18042026 17h'!$B:$B,"")</f>
        <v/>
      </c>
      <c r="AU387" s="14" t="str">
        <f>_xlfn.XLOOKUP(B387,'[10]Cells Huawei 19042026 15h'!$B:$B,'[10]Cells Huawei 19042026 15h'!$B:$B,"")</f>
        <v/>
      </c>
      <c r="AV387" s="9" t="str">
        <f>_xlfn.XLOOKUP(B387,'[11]cells down 19042026 9H40'!$B:$B,'[11]cells down 19042026 9H40'!$B:$B,"")</f>
        <v/>
      </c>
    </row>
    <row r="388" spans="1:48" hidden="1" x14ac:dyDescent="0.3">
      <c r="A388" s="1" t="s">
        <v>3109</v>
      </c>
      <c r="B388" s="8" t="s">
        <v>3110</v>
      </c>
      <c r="C388" s="3" t="str">
        <f>_xlfn.XLOOKUP(B388,'[1]daily break down'!$D:$D,'[1]daily break down'!$E:$E,"")</f>
        <v>EXTREME-NORD</v>
      </c>
      <c r="D388" s="1" t="s">
        <v>11</v>
      </c>
      <c r="E388" s="1" t="s">
        <v>154</v>
      </c>
      <c r="F388" s="3" t="s">
        <v>55</v>
      </c>
      <c r="G388" s="1" t="s">
        <v>3111</v>
      </c>
      <c r="H388" s="28" t="str">
        <f>_xlfn.XLOOKUP(B388,[2]CALCULATION!$B:$B,[2]CALCULATION!$H:$H,"")</f>
        <v>NOKIA</v>
      </c>
      <c r="I388" s="26">
        <v>0</v>
      </c>
      <c r="J388" s="26">
        <v>0</v>
      </c>
      <c r="K388" s="26">
        <v>4.7085151724960972E-3</v>
      </c>
      <c r="L388" s="26">
        <v>0.25681065244563717</v>
      </c>
      <c r="M388" s="26">
        <v>0.20023646799039851</v>
      </c>
      <c r="N388" s="26">
        <v>2.4452712958094893E-2</v>
      </c>
      <c r="O388" s="26">
        <v>0.40190742236368598</v>
      </c>
      <c r="P388" s="114" t="s">
        <v>6364</v>
      </c>
      <c r="Q388" s="42" t="s">
        <v>6353</v>
      </c>
      <c r="R388" s="42"/>
      <c r="S388" s="41" t="str" cm="1">
        <f t="array" ref="S388">IFERROR(_xlfn.IFS(
U388="MPR ISSUE","PDH",
U388="BSS Hardware Issue","BSS",
U388="Sites strategiques, MLL, Pylone, etc.","ENVTECH",
U388="AKTIVCO DEFAUT GE &amp; POWER Cabinet","AKTIVCO",
U388="AKTIVCO Coupure ENEO &amp; Baisse de tension","AKTIVCO GRID ONLY",
U388="Coupure ENEO &amp; Baisse de tension","IHS GRID ONLY",
U388="Defaut GE &amp; POWER Cabinet","IHS",
U388="Sharing","Partners",
U388="Sites strategiques &amp; DataCenter","SST &amp; DC",
U388="Exclu","Exclu",
U388="SAT","SAT",
U388="SPARE-ISSUE","SPARE-ISSUE",
U388="Fiber CAmtel","TRANS_FO_CAMTEL",
U388="Fiber AOF","Fiber AOF",
U388="Projet OCM (HUAWEI)","TRAVAUX-HUAWEI",
U388="Projet OCM (NOKIA)","TRAVAUX-NOKIA",
U388="ACCESS-ISSUE","ACCESS-ISSUE",
U388="Projet OCM (ZTE, NOKIA, autres projets)","TRAVAUX OCM",
U388="No root CAuse","No root cause",
U388="ODU HS","PDH",
U388="IP &amp; VLAN","PDH",
U388="Warehouse HUAWEI","SPARE-ISSUE",
U388="SPARE-HS","SPARE-ISSUE",
U388="Power Telco","BSS",U388="no impacts","no impacts"
),"")</f>
        <v>IHS</v>
      </c>
      <c r="T388" s="41" t="str" cm="1">
        <f t="array" ref="T388">IFERROR(_xlfn.IFS(
U388="MPR ISSUE","TX ISSUE",
U388="BSS Hardware Issue","RAN ISSUE",
U388="Sites strategiques, MLL, Pylone, etc.","ENVTECH",
U388="AKTIVCO DEFAUT GE &amp; POWER Cabinet","POWER ISSUE",
U388="AKTIVCO Coupure ENEO &amp; Baisse de tension","POWER ISSUE",
U388="Coupure ENEO &amp; Baisse de tension","POWER ISSUE",
U388="Defaut GE &amp; POWER Cabinet","POWER ISSUE",
U388="Sharing","POWER ISSUE",
U388="Sites strategiques &amp; DataCenter","POWER ISSUE",
U388="Exclu","Exclu",
U388="SAT","TX ISSUE",
U388="SPARE-ISSUE","SPARE-ISSUE",
U388="Fiber CAmtel","TX ISSUE",
U388="Fiber AOF","TX ISSUE",
U388="Projet OCM (HUAWEI)","TRAVAUX-HUAWEI",
U388="Projet OCM (NOKIA)","TRAVAUX -NOKIA",
U388="ACCESS-ISSUE","ACCESS-ISSUE",
U388="Projet OCM (ZTE, NOKIA, autres projets)","TRAVAUX OCM",
U388="No root CAuse","No root cause",
U388="ODU HS","TX ISSUE",
U388="IP &amp; VLAN","TX ISSUE",
U388="Warehouse HUAWEI","SPARE-ISSUE",
U388="SPARE-HS","SPARE-ISSUE",
U388="Power Telco","RAN ISSUE",U388="no impacts","no impacts"
),"")</f>
        <v>POWER ISSUE</v>
      </c>
      <c r="U388" s="68" t="s">
        <v>5329</v>
      </c>
      <c r="V388" s="41" t="str" cm="1">
        <f t="array" ref="V388">IFERROR(_xlfn.IFS(
U388="MPR ISSUE","ACTIVE",
U388="BSS Hardware Issue","ACTIVE",
U388="Sites strategiques, MLL, Pylone, etc.","PASSIVE",
U388="AKTIVCO DEFAUT GE &amp; POWER Cabinet","PASSIVE",
U388="AKTIVCO Coupure ENEO &amp; Baisse de tension","PASSIVE",
U388="Coupure ENEO &amp; Baisse de tension","PASSIVE",
U388="Defaut GE &amp; POWER Cabinet","PASSIVE",
U388="Sharing","PASSIVE",
U388="Sites strategiques &amp; DataCenter","PASSIVE",
U388="Exclu","Exclu",
U388="SAT","ACTIVE",
U388="SPARE-ISSUE","SPARE-ISSUE",
U388="Fiber CAmtel","ACTIVE",
U388="Fiber AOF","ACTIVE",
U388="Projet OCM (HUAWEI)","PLANNED WORKS",
U388="Projet OCM (NOKIA)","PLANNED WORKS",
U388="ACCESS-ISSUE","ACCESS-ISSUE",
U388="Projet OCM (ZTE, NOKIA, autres projets)","PLANNED WORKS",
U388="No root CAuse","No root cause",
U388="ODU HS","ACTIVE",
U388="IP &amp; VLAN","ACTIVE",
U388="Warehouse HUAWEI","SPARE-ISSUE",
U388="SPARE-HS","SPARE-ISSUE",
U388="Power Telco","ACTIVE", U388="no impacts","no impacts"
),"")</f>
        <v>PASSIVE</v>
      </c>
      <c r="W388" s="113"/>
      <c r="X388" s="113"/>
      <c r="Y388" s="113"/>
      <c r="Z388" s="113"/>
      <c r="AA388" s="113"/>
      <c r="AB388" s="17" t="s">
        <v>6136</v>
      </c>
      <c r="AC388" s="17" t="str">
        <f>_xlfn.XLOOKUP(B388,'INCIDENT-04-27-2026'!E:E,'INCIDENT-04-27-2026'!F:F,"")</f>
        <v>(04/27/2026 incident ) :impacted by EXN_011_N_Kaele  , probleme d'energie , chute de tenssion  U=46v  || Action RCA attendu</v>
      </c>
      <c r="AD388" s="9" t="s">
        <v>6136</v>
      </c>
      <c r="AE388" s="7" t="s">
        <v>5465</v>
      </c>
      <c r="AF388" s="6" t="str">
        <f>_xlfn.XLOOKUP(B388,'[13]Input_27-04'!$B:$B,'[13]Input_27-04'!$M:$M,"")</f>
        <v/>
      </c>
      <c r="AG388" s="7"/>
      <c r="AH388" s="3"/>
      <c r="AI388" s="18" t="str">
        <f>_xlfn.XLOOKUP(B388,'[3]Cells Huawei 27042026 10h'!$B:$B,'[3]Cells Huawei 27042026 10h'!$T:$T,"")</f>
        <v/>
      </c>
      <c r="AJ388" s="18" t="str">
        <f>_xlfn.XLOOKUP(B388,'[3]Cells Huawei 27042026 15h'!$B:$B,'[3]Cells Huawei 27042026 15h'!$T:$T,"")</f>
        <v/>
      </c>
      <c r="AK388" s="18" t="str">
        <f>_xlfn.XLOOKUP(B388,'[4]cells down 27042026 11h28'!$B:$B,'[4]cells down 27042026 11h28'!$R:$R,"")</f>
        <v/>
      </c>
      <c r="AL388" s="18" t="str">
        <f>_xlfn.XLOOKUP(B388,'[4]cells down 27042026 18h01'!$B:$B,'[4]cells down 27042026 18h01'!$R:$R,"")</f>
        <v/>
      </c>
      <c r="AM388" s="18" t="str">
        <f>_xlfn.XLOOKUP(B388,'[5]cell downs 27042026 11h'!$B:$B,'[5]cell downs 27042026 11h'!$R:$R,"")</f>
        <v/>
      </c>
      <c r="AN388" s="18" t="str">
        <f>_xlfn.XLOOKUP(B388,'[5]cell downs 27042026 17h40'!$B:$B,'[5]cell downs 27042026 17h40'!$R:$R,"")</f>
        <v/>
      </c>
      <c r="AO388" s="18" t="str">
        <f>_xlfn.XLOOKUP(B388,'[6]ALL SITES DOWN'!$D:$D,'[6]ALL SITES DOWN'!$J:$J,"")</f>
        <v/>
      </c>
      <c r="AP388" s="18" t="str">
        <f>_xlfn.XLOOKUP(B388,'[7]ALL SITES DOWN'!$D:$D,'[7]ALL SITES DOWN'!$J:$J,"")</f>
        <v/>
      </c>
      <c r="AQ388" s="9" t="str">
        <f>_xlfn.XLOOKUP(B388,[8]sheet1!$AC:$AC,[8]sheet1!$AF:$AF,"")</f>
        <v/>
      </c>
      <c r="AR388" s="14"/>
      <c r="AS388" s="14" t="s">
        <v>5465</v>
      </c>
      <c r="AT388" s="14" t="str">
        <f>_xlfn.XLOOKUP(B388,'[9]cell downs 18042026 17h'!$B:$B,'[9]cell downs 18042026 17h'!$B:$B,"")</f>
        <v/>
      </c>
      <c r="AU388" s="14" t="str">
        <f>_xlfn.XLOOKUP(B388,'[10]Cells Huawei 19042026 15h'!$B:$B,'[10]Cells Huawei 19042026 15h'!$B:$B,"")</f>
        <v/>
      </c>
      <c r="AV388" s="9" t="str">
        <f>_xlfn.XLOOKUP(B388,'[11]cells down 19042026 9H40'!$B:$B,'[11]cells down 19042026 9H40'!$B:$B,"")</f>
        <v/>
      </c>
    </row>
    <row r="389" spans="1:48" hidden="1" x14ac:dyDescent="0.3">
      <c r="A389" s="1" t="s">
        <v>1083</v>
      </c>
      <c r="B389" s="8" t="s">
        <v>1084</v>
      </c>
      <c r="C389" s="3" t="str">
        <f>_xlfn.XLOOKUP(B389,'[1]daily break down'!$D:$D,'[1]daily break down'!$E:$E,"")</f>
        <v>NORD</v>
      </c>
      <c r="D389" s="1" t="s">
        <v>11</v>
      </c>
      <c r="E389" s="1" t="s">
        <v>66</v>
      </c>
      <c r="F389" s="3" t="s">
        <v>23</v>
      </c>
      <c r="G389" s="1" t="s">
        <v>1083</v>
      </c>
      <c r="H389" s="28" t="str">
        <f>_xlfn.XLOOKUP(B389,[2]CALCULATION!$B:$B,[2]CALCULATION!$H:$H,"")</f>
        <v>NOKIA</v>
      </c>
      <c r="I389" s="26">
        <v>0</v>
      </c>
      <c r="J389" s="26">
        <v>0</v>
      </c>
      <c r="K389" s="26">
        <v>0</v>
      </c>
      <c r="L389" s="26">
        <v>0</v>
      </c>
      <c r="M389" s="26">
        <v>0</v>
      </c>
      <c r="N389" s="26">
        <v>0</v>
      </c>
      <c r="O389" s="26">
        <v>0.39311835192284178</v>
      </c>
      <c r="P389" s="114" t="s">
        <v>6364</v>
      </c>
      <c r="Q389" s="42" t="s">
        <v>5538</v>
      </c>
      <c r="R389" s="42"/>
      <c r="S389" s="41" t="str" cm="1">
        <f t="array" ref="S389">IFERROR(_xlfn.IFS(
U389="MPR ISSUE","PDH",
U389="BSS Hardware Issue","BSS",
U389="Sites strategiques, MLL, Pylone, etc.","ENVTECH",
U389="AKTIVCO DEFAUT GE &amp; POWER Cabinet","AKTIVCO",
U389="AKTIVCO Coupure ENEO &amp; Baisse de tension","AKTIVCO GRID ONLY",
U389="Coupure ENEO &amp; Baisse de tension","IHS GRID ONLY",
U389="Defaut GE &amp; POWER Cabinet","IHS",
U389="Sharing","Partners",
U389="Sites strategiques &amp; DataCenter","SST &amp; DC",
U389="Exclu","Exclu",
U389="SAT","SAT",
U389="SPARE-ISSUE","SPARE-ISSUE",
U389="Fiber CAmtel","TRANS_FO_CAMTEL",
U389="Fiber AOF","Fiber AOF",
U389="Projet OCM (HUAWEI)","TRAVAUX-HUAWEI",
U389="Projet OCM (NOKIA)","TRAVAUX-NOKIA",
U389="ACCESS-ISSUE","ACCESS-ISSUE",
U389="Projet OCM (ZTE, NOKIA, autres projets)","TRAVAUX OCM",
U389="No root CAuse","No root cause",
U389="ODU HS","PDH",
U389="IP &amp; VLAN","PDH",
U389="Warehouse HUAWEI","SPARE-ISSUE",
U389="SPARE-HS","SPARE-ISSUE",
U389="Power Telco","BSS",U389="no impacts","no impacts"
),"")</f>
        <v>No root cause</v>
      </c>
      <c r="T389" s="41" t="str" cm="1">
        <f t="array" ref="T389">IFERROR(_xlfn.IFS(
U389="MPR ISSUE","TX ISSUE",
U389="BSS Hardware Issue","RAN ISSUE",
U389="Sites strategiques, MLL, Pylone, etc.","ENVTECH",
U389="AKTIVCO DEFAUT GE &amp; POWER Cabinet","POWER ISSUE",
U389="AKTIVCO Coupure ENEO &amp; Baisse de tension","POWER ISSUE",
U389="Coupure ENEO &amp; Baisse de tension","POWER ISSUE",
U389="Defaut GE &amp; POWER Cabinet","POWER ISSUE",
U389="Sharing","POWER ISSUE",
U389="Sites strategiques &amp; DataCenter","POWER ISSUE",
U389="Exclu","Exclu",
U389="SAT","TX ISSUE",
U389="SPARE-ISSUE","SPARE-ISSUE",
U389="Fiber CAmtel","TX ISSUE",
U389="Fiber AOF","TX ISSUE",
U389="Projet OCM (HUAWEI)","TRAVAUX-HUAWEI",
U389="Projet OCM (NOKIA)","TRAVAUX -NOKIA",
U389="ACCESS-ISSUE","ACCESS-ISSUE",
U389="Projet OCM (ZTE, NOKIA, autres projets)","TRAVAUX OCM",
U389="No root CAuse","No root cause",
U389="ODU HS","TX ISSUE",
U389="IP &amp; VLAN","TX ISSUE",
U389="Warehouse HUAWEI","SPARE-ISSUE",
U389="SPARE-HS","SPARE-ISSUE",
U389="Power Telco","RAN ISSUE",U389="no impacts","no impacts"
),"")</f>
        <v>No root cause</v>
      </c>
      <c r="U389" s="68" t="s">
        <v>5691</v>
      </c>
      <c r="V389" s="41" t="str" cm="1">
        <f t="array" ref="V389">IFERROR(_xlfn.IFS(
U389="MPR ISSUE","ACTIVE",
U389="BSS Hardware Issue","ACTIVE",
U389="Sites strategiques, MLL, Pylone, etc.","PASSIVE",
U389="AKTIVCO DEFAUT GE &amp; POWER Cabinet","PASSIVE",
U389="AKTIVCO Coupure ENEO &amp; Baisse de tension","PASSIVE",
U389="Coupure ENEO &amp; Baisse de tension","PASSIVE",
U389="Defaut GE &amp; POWER Cabinet","PASSIVE",
U389="Sharing","PASSIVE",
U389="Sites strategiques &amp; DataCenter","PASSIVE",
U389="Exclu","Exclu",
U389="SAT","ACTIVE",
U389="SPARE-ISSUE","SPARE-ISSUE",
U389="Fiber CAmtel","ACTIVE",
U389="Fiber AOF","ACTIVE",
U389="Projet OCM (HUAWEI)","PLANNED WORKS",
U389="Projet OCM (NOKIA)","PLANNED WORKS",
U389="ACCESS-ISSUE","ACCESS-ISSUE",
U389="Projet OCM (ZTE, NOKIA, autres projets)","PLANNED WORKS",
U389="No root CAuse","No root cause",
U389="ODU HS","ACTIVE",
U389="IP &amp; VLAN","ACTIVE",
U389="Warehouse HUAWEI","SPARE-ISSUE",
U389="SPARE-HS","SPARE-ISSUE",
U389="Power Telco","ACTIVE", U389="no impacts","no impacts"
),"")</f>
        <v>No root cause</v>
      </c>
      <c r="W389" s="113"/>
      <c r="X389" s="113"/>
      <c r="Y389" s="113"/>
      <c r="Z389" s="113"/>
      <c r="AA389" s="113"/>
      <c r="AB389" s="17" t="s">
        <v>6003</v>
      </c>
      <c r="AC389" s="17" t="str">
        <f>_xlfn.XLOOKUP(B389,'INCIDENT-04-27-2026'!E:E,'INCIDENT-04-27-2026'!F:F,"")</f>
        <v/>
      </c>
      <c r="AD389" s="9"/>
      <c r="AE389" s="7" t="s">
        <v>5465</v>
      </c>
      <c r="AF389" s="6" t="str">
        <f>_xlfn.XLOOKUP(B389,'[13]Input_27-04'!$B:$B,'[13]Input_27-04'!$M:$M,"")</f>
        <v/>
      </c>
      <c r="AG389" s="7"/>
      <c r="AH389" s="3"/>
      <c r="AI389" s="18" t="str">
        <f>_xlfn.XLOOKUP(B389,'[3]Cells Huawei 27042026 10h'!$B:$B,'[3]Cells Huawei 27042026 10h'!$T:$T,"")</f>
        <v/>
      </c>
      <c r="AJ389" s="18" t="str">
        <f>_xlfn.XLOOKUP(B389,'[3]Cells Huawei 27042026 15h'!$B:$B,'[3]Cells Huawei 27042026 15h'!$T:$T,"")</f>
        <v/>
      </c>
      <c r="AK389" s="18" t="str">
        <f>_xlfn.XLOOKUP(B389,'[4]cells down 27042026 11h28'!$B:$B,'[4]cells down 27042026 11h28'!$R:$R,"")</f>
        <v/>
      </c>
      <c r="AL389" s="18" t="str">
        <f>_xlfn.XLOOKUP(B389,'[4]cells down 27042026 18h01'!$B:$B,'[4]cells down 27042026 18h01'!$R:$R,"")</f>
        <v/>
      </c>
      <c r="AM389" s="18" t="str">
        <f>_xlfn.XLOOKUP(B389,'[5]cell downs 27042026 11h'!$B:$B,'[5]cell downs 27042026 11h'!$R:$R,"")</f>
        <v/>
      </c>
      <c r="AN389" s="18" t="str">
        <f>_xlfn.XLOOKUP(B389,'[5]cell downs 27042026 17h40'!$B:$B,'[5]cell downs 27042026 17h40'!$R:$R,"")</f>
        <v/>
      </c>
      <c r="AO389" s="18" t="str">
        <f>_xlfn.XLOOKUP(B389,'[6]ALL SITES DOWN'!$D:$D,'[6]ALL SITES DOWN'!$J:$J,"")</f>
        <v/>
      </c>
      <c r="AP389" s="18" t="str">
        <f>_xlfn.XLOOKUP(B389,'[7]ALL SITES DOWN'!$D:$D,'[7]ALL SITES DOWN'!$J:$J,"")</f>
        <v/>
      </c>
      <c r="AQ389" s="9" t="str">
        <f>_xlfn.XLOOKUP(B389,[8]sheet1!$AC:$AC,[8]sheet1!$AF:$AF,"")</f>
        <v>(04/27/2026 ticket):-INC-20260427-00011835…Others Transmission equipement fault</v>
      </c>
      <c r="AR389" s="14"/>
      <c r="AS389" s="14" t="s">
        <v>5465</v>
      </c>
      <c r="AT389" s="14" t="str">
        <f>_xlfn.XLOOKUP(B389,'[9]cell downs 18042026 17h'!$B:$B,'[9]cell downs 18042026 17h'!$B:$B,"")</f>
        <v/>
      </c>
      <c r="AU389" s="14" t="str">
        <f>_xlfn.XLOOKUP(B389,'[10]Cells Huawei 19042026 15h'!$B:$B,'[10]Cells Huawei 19042026 15h'!$B:$B,"")</f>
        <v/>
      </c>
      <c r="AV389" s="9" t="str">
        <f>_xlfn.XLOOKUP(B389,'[11]cells down 19042026 9H40'!$B:$B,'[11]cells down 19042026 9H40'!$B:$B,"")</f>
        <v/>
      </c>
    </row>
    <row r="390" spans="1:48" hidden="1" x14ac:dyDescent="0.3">
      <c r="A390" s="1" t="s">
        <v>1132</v>
      </c>
      <c r="B390" s="1" t="s">
        <v>1133</v>
      </c>
      <c r="C390" s="3" t="str">
        <f>_xlfn.XLOOKUP(B390,'[1]daily break down'!$D:$D,'[1]daily break down'!$E:$E,"")</f>
        <v>NORD-OUEST</v>
      </c>
      <c r="D390" s="1" t="s">
        <v>11</v>
      </c>
      <c r="E390" s="1" t="s">
        <v>66</v>
      </c>
      <c r="F390" s="3" t="s">
        <v>51</v>
      </c>
      <c r="G390" s="1" t="s">
        <v>1132</v>
      </c>
      <c r="H390" s="28" t="str">
        <f>_xlfn.XLOOKUP(B390,[2]CALCULATION!$B:$B,[2]CALCULATION!$H:$H,"")</f>
        <v>NOKIA</v>
      </c>
      <c r="I390" s="26">
        <v>2.3487014636178669</v>
      </c>
      <c r="J390" s="26">
        <v>3.7857450639637253</v>
      </c>
      <c r="K390" s="26">
        <v>0.83061526739776215</v>
      </c>
      <c r="L390" s="26">
        <v>0.43310704185964211</v>
      </c>
      <c r="M390" s="26">
        <v>0.43970602083707866</v>
      </c>
      <c r="N390" s="26">
        <v>1.9096196705218971</v>
      </c>
      <c r="O390" s="26">
        <v>0.38864419161437419</v>
      </c>
      <c r="P390" s="114" t="s">
        <v>6364</v>
      </c>
      <c r="Q390" s="42" t="s">
        <v>6353</v>
      </c>
      <c r="R390" s="42"/>
      <c r="S390" s="41" t="str" cm="1">
        <f t="array" ref="S390">IFERROR(_xlfn.IFS(
U390="MPR ISSUE","PDH",
U390="BSS Hardware Issue","BSS",
U390="Sites strategiques, MLL, Pylone, etc.","ENVTECH",
U390="AKTIVCO DEFAUT GE &amp; POWER Cabinet","AKTIVCO",
U390="AKTIVCO Coupure ENEO &amp; Baisse de tension","AKTIVCO GRID ONLY",
U390="Coupure ENEO &amp; Baisse de tension","IHS GRID ONLY",
U390="Defaut GE &amp; POWER Cabinet","IHS",
U390="Sharing","Partners",
U390="Sites strategiques &amp; DataCenter","SST &amp; DC",
U390="Exclu","Exclu",
U390="SAT","SAT",
U390="SPARE-ISSUE","SPARE-ISSUE",
U390="Fiber CAmtel","TRANS_FO_CAMTEL",
U390="Fiber AOF","Fiber AOF",
U390="Projet OCM (HUAWEI)","TRAVAUX-HUAWEI",
U390="Projet OCM (NOKIA)","TRAVAUX-NOKIA",
U390="ACCESS-ISSUE","ACCESS-ISSUE",
U390="Projet OCM (ZTE, NOKIA, autres projets)","TRAVAUX OCM",
U390="No root CAuse","No root cause",
U390="ODU HS","PDH",
U390="IP &amp; VLAN","PDH",
U390="Warehouse HUAWEI","SPARE-ISSUE",
U390="SPARE-HS","SPARE-ISSUE",
U390="Power Telco","BSS",U390="no impacts","no impacts"
),"")</f>
        <v>No root cause</v>
      </c>
      <c r="T390" s="41" t="str" cm="1">
        <f t="array" ref="T390">IFERROR(_xlfn.IFS(
U390="MPR ISSUE","TX ISSUE",
U390="BSS Hardware Issue","RAN ISSUE",
U390="Sites strategiques, MLL, Pylone, etc.","ENVTECH",
U390="AKTIVCO DEFAUT GE &amp; POWER Cabinet","POWER ISSUE",
U390="AKTIVCO Coupure ENEO &amp; Baisse de tension","POWER ISSUE",
U390="Coupure ENEO &amp; Baisse de tension","POWER ISSUE",
U390="Defaut GE &amp; POWER Cabinet","POWER ISSUE",
U390="Sharing","POWER ISSUE",
U390="Sites strategiques &amp; DataCenter","POWER ISSUE",
U390="Exclu","Exclu",
U390="SAT","TX ISSUE",
U390="SPARE-ISSUE","SPARE-ISSUE",
U390="Fiber CAmtel","TX ISSUE",
U390="Fiber AOF","TX ISSUE",
U390="Projet OCM (HUAWEI)","TRAVAUX-HUAWEI",
U390="Projet OCM (NOKIA)","TRAVAUX -NOKIA",
U390="ACCESS-ISSUE","ACCESS-ISSUE",
U390="Projet OCM (ZTE, NOKIA, autres projets)","TRAVAUX OCM",
U390="No root CAuse","No root cause",
U390="ODU HS","TX ISSUE",
U390="IP &amp; VLAN","TX ISSUE",
U390="Warehouse HUAWEI","SPARE-ISSUE",
U390="SPARE-HS","SPARE-ISSUE",
U390="Power Telco","RAN ISSUE",U390="no impacts","no impacts"
),"")</f>
        <v>No root cause</v>
      </c>
      <c r="U390" s="68" t="s">
        <v>5691</v>
      </c>
      <c r="V390" s="41" t="str" cm="1">
        <f t="array" ref="V390">IFERROR(_xlfn.IFS(
U390="MPR ISSUE","ACTIVE",
U390="BSS Hardware Issue","ACTIVE",
U390="Sites strategiques, MLL, Pylone, etc.","PASSIVE",
U390="AKTIVCO DEFAUT GE &amp; POWER Cabinet","PASSIVE",
U390="AKTIVCO Coupure ENEO &amp; Baisse de tension","PASSIVE",
U390="Coupure ENEO &amp; Baisse de tension","PASSIVE",
U390="Defaut GE &amp; POWER Cabinet","PASSIVE",
U390="Sharing","PASSIVE",
U390="Sites strategiques &amp; DataCenter","PASSIVE",
U390="Exclu","Exclu",
U390="SAT","ACTIVE",
U390="SPARE-ISSUE","SPARE-ISSUE",
U390="Fiber CAmtel","ACTIVE",
U390="Fiber AOF","ACTIVE",
U390="Projet OCM (HUAWEI)","PLANNED WORKS",
U390="Projet OCM (NOKIA)","PLANNED WORKS",
U390="ACCESS-ISSUE","ACCESS-ISSUE",
U390="Projet OCM (ZTE, NOKIA, autres projets)","PLANNED WORKS",
U390="No root CAuse","No root cause",
U390="ODU HS","ACTIVE",
U390="IP &amp; VLAN","ACTIVE",
U390="Warehouse HUAWEI","SPARE-ISSUE",
U390="SPARE-HS","SPARE-ISSUE",
U390="Power Telco","ACTIVE", U390="no impacts","no impacts"
),"")</f>
        <v>No root cause</v>
      </c>
      <c r="W390" s="113"/>
      <c r="X390" s="113"/>
      <c r="Y390" s="113"/>
      <c r="Z390" s="113"/>
      <c r="AA390" s="113"/>
      <c r="AB390" s="17" t="s">
        <v>6020</v>
      </c>
      <c r="AC390" s="17" t="str">
        <f>_xlfn.XLOOKUP(B390,'INCIDENT-04-27-2026'!E:E,'INCIDENT-04-27-2026'!F:F,"")</f>
        <v/>
      </c>
      <c r="AD390" s="9"/>
      <c r="AE390" s="7" t="s">
        <v>5465</v>
      </c>
      <c r="AF390" s="6" t="str">
        <f>_xlfn.XLOOKUP(B390,'[13]Input_27-04'!$B:$B,'[13]Input_27-04'!$M:$M,"")</f>
        <v/>
      </c>
      <c r="AG390" s="7"/>
      <c r="AH390" s="3"/>
      <c r="AI390" s="18" t="str">
        <f>_xlfn.XLOOKUP(B390,'[3]Cells Huawei 27042026 10h'!$B:$B,'[3]Cells Huawei 27042026 10h'!$T:$T,"")</f>
        <v/>
      </c>
      <c r="AJ390" s="18" t="str">
        <f>_xlfn.XLOOKUP(B390,'[3]Cells Huawei 27042026 15h'!$B:$B,'[3]Cells Huawei 27042026 15h'!$T:$T,"")</f>
        <v/>
      </c>
      <c r="AK390" s="18" t="str">
        <f>_xlfn.XLOOKUP(B390,'[4]cells down 27042026 11h28'!$B:$B,'[4]cells down 27042026 11h28'!$R:$R,"")</f>
        <v/>
      </c>
      <c r="AL390" s="18" t="str">
        <f>_xlfn.XLOOKUP(B390,'[4]cells down 27042026 18h01'!$B:$B,'[4]cells down 27042026 18h01'!$R:$R,"")</f>
        <v/>
      </c>
      <c r="AM390" s="18" t="str">
        <f>_xlfn.XLOOKUP(B390,'[5]cell downs 27042026 11h'!$B:$B,'[5]cell downs 27042026 11h'!$R:$R,"")</f>
        <v/>
      </c>
      <c r="AN390" s="18" t="str">
        <f>_xlfn.XLOOKUP(B390,'[5]cell downs 27042026 17h40'!$B:$B,'[5]cell downs 27042026 17h40'!$R:$R,"")</f>
        <v/>
      </c>
      <c r="AO390" s="18" t="str">
        <f>_xlfn.XLOOKUP(B390,'[6]ALL SITES DOWN'!$D:$D,'[6]ALL SITES DOWN'!$J:$J,"")</f>
        <v/>
      </c>
      <c r="AP390" s="18" t="str">
        <f>_xlfn.XLOOKUP(B390,'[7]ALL SITES DOWN'!$D:$D,'[7]ALL SITES DOWN'!$J:$J,"")</f>
        <v/>
      </c>
      <c r="AQ390" s="9" t="str">
        <f>_xlfn.XLOOKUP(B390,[8]sheet1!$AC:$AC,[8]sheet1!$AF:$AF,"")</f>
        <v>(04/27/2026 ticket):-INC-20260427-00001998…Others Transmission equipement fault</v>
      </c>
      <c r="AR390" s="14"/>
      <c r="AS390" s="14" t="s">
        <v>5465</v>
      </c>
      <c r="AT390" s="14" t="str">
        <f>_xlfn.XLOOKUP(B390,'[9]cell downs 18042026 17h'!$B:$B,'[9]cell downs 18042026 17h'!$B:$B,"")</f>
        <v/>
      </c>
      <c r="AU390" s="14" t="str">
        <f>_xlfn.XLOOKUP(B390,'[10]Cells Huawei 19042026 15h'!$B:$B,'[10]Cells Huawei 19042026 15h'!$B:$B,"")</f>
        <v/>
      </c>
      <c r="AV390" s="9" t="str">
        <f>_xlfn.XLOOKUP(B390,'[11]cells down 19042026 9H40'!$B:$B,'[11]cells down 19042026 9H40'!$B:$B,"")</f>
        <v/>
      </c>
    </row>
    <row r="391" spans="1:48" hidden="1" x14ac:dyDescent="0.3">
      <c r="A391" s="1" t="s">
        <v>243</v>
      </c>
      <c r="B391" s="8" t="s">
        <v>244</v>
      </c>
      <c r="C391" s="3" t="str">
        <f>_xlfn.XLOOKUP(B391,'[1]daily break down'!$D:$D,'[1]daily break down'!$E:$E,"")</f>
        <v>EXTREME-NORD</v>
      </c>
      <c r="D391" s="1" t="s">
        <v>11</v>
      </c>
      <c r="E391" s="1" t="s">
        <v>66</v>
      </c>
      <c r="F391" s="3" t="s">
        <v>55</v>
      </c>
      <c r="G391" s="1" t="s">
        <v>245</v>
      </c>
      <c r="H391" s="28" t="str">
        <f>_xlfn.XLOOKUP(B391,[2]CALCULATION!$B:$B,[2]CALCULATION!$H:$H,"")</f>
        <v>NOKIA</v>
      </c>
      <c r="I391" s="26">
        <v>9.8098607748450719E-4</v>
      </c>
      <c r="J391" s="26">
        <v>0</v>
      </c>
      <c r="K391" s="26">
        <v>0</v>
      </c>
      <c r="L391" s="26">
        <v>6.3708220943108573E-2</v>
      </c>
      <c r="M391" s="26">
        <v>0</v>
      </c>
      <c r="N391" s="26">
        <v>0</v>
      </c>
      <c r="O391" s="26">
        <v>0.38209586062586709</v>
      </c>
      <c r="P391" s="114" t="s">
        <v>6364</v>
      </c>
      <c r="Q391" s="42" t="s">
        <v>6353</v>
      </c>
      <c r="R391" s="42"/>
      <c r="S391" s="41" t="str" cm="1">
        <f t="array" ref="S391">IFERROR(_xlfn.IFS(
U391="MPR ISSUE","PDH",
U391="BSS Hardware Issue","BSS",
U391="Sites strategiques, MLL, Pylone, etc.","ENVTECH",
U391="AKTIVCO DEFAUT GE &amp; POWER Cabinet","AKTIVCO",
U391="AKTIVCO Coupure ENEO &amp; Baisse de tension","AKTIVCO GRID ONLY",
U391="Coupure ENEO &amp; Baisse de tension","IHS GRID ONLY",
U391="Defaut GE &amp; POWER Cabinet","IHS",
U391="Sharing","Partners",
U391="Sites strategiques &amp; DataCenter","SST &amp; DC",
U391="Exclu","Exclu",
U391="SAT","SAT",
U391="SPARE-ISSUE","SPARE-ISSUE",
U391="Fiber CAmtel","TRANS_FO_CAMTEL",
U391="Fiber AOF","Fiber AOF",
U391="Projet OCM (HUAWEI)","TRAVAUX-HUAWEI",
U391="Projet OCM (NOKIA)","TRAVAUX-NOKIA",
U391="ACCESS-ISSUE","ACCESS-ISSUE",
U391="Projet OCM (ZTE, NOKIA, autres projets)","TRAVAUX OCM",
U391="No root CAuse","No root cause",
U391="ODU HS","PDH",
U391="IP &amp; VLAN","PDH",
U391="Warehouse HUAWEI","SPARE-ISSUE",
U391="SPARE-HS","SPARE-ISSUE",
U391="Power Telco","BSS",U391="no impacts","no impacts"
),"")</f>
        <v>No root cause</v>
      </c>
      <c r="T391" s="41" t="str" cm="1">
        <f t="array" ref="T391">IFERROR(_xlfn.IFS(
U391="MPR ISSUE","TX ISSUE",
U391="BSS Hardware Issue","RAN ISSUE",
U391="Sites strategiques, MLL, Pylone, etc.","ENVTECH",
U391="AKTIVCO DEFAUT GE &amp; POWER Cabinet","POWER ISSUE",
U391="AKTIVCO Coupure ENEO &amp; Baisse de tension","POWER ISSUE",
U391="Coupure ENEO &amp; Baisse de tension","POWER ISSUE",
U391="Defaut GE &amp; POWER Cabinet","POWER ISSUE",
U391="Sharing","POWER ISSUE",
U391="Sites strategiques &amp; DataCenter","POWER ISSUE",
U391="Exclu","Exclu",
U391="SAT","TX ISSUE",
U391="SPARE-ISSUE","SPARE-ISSUE",
U391="Fiber CAmtel","TX ISSUE",
U391="Fiber AOF","TX ISSUE",
U391="Projet OCM (HUAWEI)","TRAVAUX-HUAWEI",
U391="Projet OCM (NOKIA)","TRAVAUX -NOKIA",
U391="ACCESS-ISSUE","ACCESS-ISSUE",
U391="Projet OCM (ZTE, NOKIA, autres projets)","TRAVAUX OCM",
U391="No root CAuse","No root cause",
U391="ODU HS","TX ISSUE",
U391="IP &amp; VLAN","TX ISSUE",
U391="Warehouse HUAWEI","SPARE-ISSUE",
U391="SPARE-HS","SPARE-ISSUE",
U391="Power Telco","RAN ISSUE",U391="no impacts","no impacts"
),"")</f>
        <v>No root cause</v>
      </c>
      <c r="U391" s="68" t="s">
        <v>5691</v>
      </c>
      <c r="V391" s="41" t="str" cm="1">
        <f t="array" ref="V391">IFERROR(_xlfn.IFS(
U391="MPR ISSUE","ACTIVE",
U391="BSS Hardware Issue","ACTIVE",
U391="Sites strategiques, MLL, Pylone, etc.","PASSIVE",
U391="AKTIVCO DEFAUT GE &amp; POWER Cabinet","PASSIVE",
U391="AKTIVCO Coupure ENEO &amp; Baisse de tension","PASSIVE",
U391="Coupure ENEO &amp; Baisse de tension","PASSIVE",
U391="Defaut GE &amp; POWER Cabinet","PASSIVE",
U391="Sharing","PASSIVE",
U391="Sites strategiques &amp; DataCenter","PASSIVE",
U391="Exclu","Exclu",
U391="SAT","ACTIVE",
U391="SPARE-ISSUE","SPARE-ISSUE",
U391="Fiber CAmtel","ACTIVE",
U391="Fiber AOF","ACTIVE",
U391="Projet OCM (HUAWEI)","PLANNED WORKS",
U391="Projet OCM (NOKIA)","PLANNED WORKS",
U391="ACCESS-ISSUE","ACCESS-ISSUE",
U391="Projet OCM (ZTE, NOKIA, autres projets)","PLANNED WORKS",
U391="No root CAuse","No root cause",
U391="ODU HS","ACTIVE",
U391="IP &amp; VLAN","ACTIVE",
U391="Warehouse HUAWEI","SPARE-ISSUE",
U391="SPARE-HS","SPARE-ISSUE",
U391="Power Telco","ACTIVE", U391="no impacts","no impacts"
),"")</f>
        <v>No root cause</v>
      </c>
      <c r="W391" s="113"/>
      <c r="X391" s="113"/>
      <c r="Y391" s="113"/>
      <c r="Z391" s="113"/>
      <c r="AA391" s="113"/>
      <c r="AB391" s="17" t="s">
        <v>5967</v>
      </c>
      <c r="AC391" s="17" t="str">
        <f>_xlfn.XLOOKUP(B391,'INCIDENT-04-27-2026'!E:E,'INCIDENT-04-27-2026'!F:F,"")</f>
        <v/>
      </c>
      <c r="AD391" s="9"/>
      <c r="AE391" s="7" t="s">
        <v>5465</v>
      </c>
      <c r="AF391" s="6" t="str">
        <f>_xlfn.XLOOKUP(B391,'[13]Input_27-04'!$B:$B,'[13]Input_27-04'!$M:$M,"")</f>
        <v/>
      </c>
      <c r="AG391" s="7"/>
      <c r="AH391" s="3"/>
      <c r="AI391" s="18" t="str">
        <f>_xlfn.XLOOKUP(B391,'[3]Cells Huawei 27042026 10h'!$B:$B,'[3]Cells Huawei 27042026 10h'!$T:$T,"")</f>
        <v/>
      </c>
      <c r="AJ391" s="18" t="str">
        <f>_xlfn.XLOOKUP(B391,'[3]Cells Huawei 27042026 15h'!$B:$B,'[3]Cells Huawei 27042026 15h'!$T:$T,"")</f>
        <v/>
      </c>
      <c r="AK391" s="18" t="str">
        <f>_xlfn.XLOOKUP(B391,'[4]cells down 27042026 11h28'!$B:$B,'[4]cells down 27042026 11h28'!$R:$R,"")</f>
        <v/>
      </c>
      <c r="AL391" s="18" t="str">
        <f>_xlfn.XLOOKUP(B391,'[4]cells down 27042026 18h01'!$B:$B,'[4]cells down 27042026 18h01'!$R:$R,"")</f>
        <v/>
      </c>
      <c r="AM391" s="18" t="str">
        <f>_xlfn.XLOOKUP(B391,'[5]cell downs 27042026 11h'!$B:$B,'[5]cell downs 27042026 11h'!$R:$R,"")</f>
        <v/>
      </c>
      <c r="AN391" s="18" t="str">
        <f>_xlfn.XLOOKUP(B391,'[5]cell downs 27042026 17h40'!$B:$B,'[5]cell downs 27042026 17h40'!$R:$R,"")</f>
        <v/>
      </c>
      <c r="AO391" s="18" t="str">
        <f>_xlfn.XLOOKUP(B391,'[6]ALL SITES DOWN'!$D:$D,'[6]ALL SITES DOWN'!$J:$J,"")</f>
        <v/>
      </c>
      <c r="AP391" s="18" t="str">
        <f>_xlfn.XLOOKUP(B391,'[7]ALL SITES DOWN'!$D:$D,'[7]ALL SITES DOWN'!$J:$J,"")</f>
        <v/>
      </c>
      <c r="AQ391" s="9" t="str">
        <f>_xlfn.XLOOKUP(B391,[8]sheet1!$AC:$AC,[8]sheet1!$AF:$AF,"")</f>
        <v>(04/27/2026 ticket):-INC-20260427-00009042…Others Transmission equipement fault</v>
      </c>
      <c r="AR391" s="14"/>
      <c r="AS391" s="14" t="s">
        <v>5465</v>
      </c>
      <c r="AT391" s="14" t="str">
        <f>_xlfn.XLOOKUP(B391,'[9]cell downs 18042026 17h'!$B:$B,'[9]cell downs 18042026 17h'!$B:$B,"")</f>
        <v/>
      </c>
      <c r="AU391" s="14" t="str">
        <f>_xlfn.XLOOKUP(B391,'[10]Cells Huawei 19042026 15h'!$B:$B,'[10]Cells Huawei 19042026 15h'!$B:$B,"")</f>
        <v/>
      </c>
      <c r="AV391" s="9" t="str">
        <f>_xlfn.XLOOKUP(B391,'[11]cells down 19042026 9H40'!$B:$B,'[11]cells down 19042026 9H40'!$B:$B,"")</f>
        <v/>
      </c>
    </row>
    <row r="392" spans="1:48" hidden="1" x14ac:dyDescent="0.3">
      <c r="A392" s="1" t="s">
        <v>4194</v>
      </c>
      <c r="B392" s="1" t="s">
        <v>4195</v>
      </c>
      <c r="C392" s="3" t="str">
        <f>_xlfn.XLOOKUP(B392,'[1]daily break down'!$D:$D,'[1]daily break down'!$E:$E,"")</f>
        <v>Yaounde</v>
      </c>
      <c r="D392" s="1" t="s">
        <v>21</v>
      </c>
      <c r="E392" s="1" t="s">
        <v>30</v>
      </c>
      <c r="F392" s="3" t="s">
        <v>37</v>
      </c>
      <c r="G392" s="1" t="s">
        <v>38</v>
      </c>
      <c r="H392" s="29" t="str">
        <f>_xlfn.XLOOKUP(B392,[2]CALCULATION!$B:$B,[2]CALCULATION!$H:$H,"")</f>
        <v>ZTE</v>
      </c>
      <c r="I392" s="26">
        <v>0</v>
      </c>
      <c r="J392" s="26">
        <v>0</v>
      </c>
      <c r="K392" s="26">
        <v>9.7914579962503443E-3</v>
      </c>
      <c r="L392" s="26">
        <v>3.04801488444296</v>
      </c>
      <c r="M392" s="26">
        <v>4.4413625429111985</v>
      </c>
      <c r="N392" s="26">
        <v>0</v>
      </c>
      <c r="O392" s="26">
        <v>0.37776479384076256</v>
      </c>
      <c r="P392" s="114" t="s">
        <v>6364</v>
      </c>
      <c r="Q392" s="42" t="s">
        <v>5538</v>
      </c>
      <c r="R392" s="42"/>
      <c r="S392" s="41" t="str" cm="1">
        <f t="array" ref="S392">IFERROR(_xlfn.IFS(
U392="MPR ISSUE","PDH",
U392="BSS Hardware Issue","BSS",
U392="Sites strategiques, MLL, Pylone, etc.","ENVTECH",
U392="AKTIVCO DEFAUT GE &amp; POWER Cabinet","AKTIVCO",
U392="AKTIVCO Coupure ENEO &amp; Baisse de tension","AKTIVCO GRID ONLY",
U392="Coupure ENEO &amp; Baisse de tension","IHS GRID ONLY",
U392="Defaut GE &amp; POWER Cabinet","IHS",
U392="Sharing","Partners",
U392="Sites strategiques &amp; DataCenter","SST &amp; DC",
U392="Exclu","Exclu",
U392="SAT","SAT",
U392="SPARE-ISSUE","SPARE-ISSUE",
U392="Fiber CAmtel","TRANS_FO_CAMTEL",
U392="Fiber AOF","Fiber AOF",
U392="Projet OCM (HUAWEI)","TRAVAUX-HUAWEI",
U392="Projet OCM (NOKIA)","TRAVAUX-NOKIA",
U392="ACCESS-ISSUE","ACCESS-ISSUE",
U392="Projet OCM (ZTE, NOKIA, autres projets)","TRAVAUX OCM",
U392="No root CAuse","No root cause",
U392="ODU HS","PDH",
U392="IP &amp; VLAN","PDH",
U392="Warehouse HUAWEI","SPARE-ISSUE",
U392="SPARE-HS","SPARE-ISSUE",
U392="Power Telco","BSS",U392="no impacts","no impacts"
),"")</f>
        <v>No root cause</v>
      </c>
      <c r="T392" s="41" t="str" cm="1">
        <f t="array" ref="T392">IFERROR(_xlfn.IFS(
U392="MPR ISSUE","TX ISSUE",
U392="BSS Hardware Issue","RAN ISSUE",
U392="Sites strategiques, MLL, Pylone, etc.","ENVTECH",
U392="AKTIVCO DEFAUT GE &amp; POWER Cabinet","POWER ISSUE",
U392="AKTIVCO Coupure ENEO &amp; Baisse de tension","POWER ISSUE",
U392="Coupure ENEO &amp; Baisse de tension","POWER ISSUE",
U392="Defaut GE &amp; POWER Cabinet","POWER ISSUE",
U392="Sharing","POWER ISSUE",
U392="Sites strategiques &amp; DataCenter","POWER ISSUE",
U392="Exclu","Exclu",
U392="SAT","TX ISSUE",
U392="SPARE-ISSUE","SPARE-ISSUE",
U392="Fiber CAmtel","TX ISSUE",
U392="Fiber AOF","TX ISSUE",
U392="Projet OCM (HUAWEI)","TRAVAUX-HUAWEI",
U392="Projet OCM (NOKIA)","TRAVAUX -NOKIA",
U392="ACCESS-ISSUE","ACCESS-ISSUE",
U392="Projet OCM (ZTE, NOKIA, autres projets)","TRAVAUX OCM",
U392="No root CAuse","No root cause",
U392="ODU HS","TX ISSUE",
U392="IP &amp; VLAN","TX ISSUE",
U392="Warehouse HUAWEI","SPARE-ISSUE",
U392="SPARE-HS","SPARE-ISSUE",
U392="Power Telco","RAN ISSUE",U392="no impacts","no impacts"
),"")</f>
        <v>No root cause</v>
      </c>
      <c r="U392" s="68" t="s">
        <v>5691</v>
      </c>
      <c r="V392" s="41" t="str" cm="1">
        <f t="array" ref="V392">IFERROR(_xlfn.IFS(
U392="MPR ISSUE","ACTIVE",
U392="BSS Hardware Issue","ACTIVE",
U392="Sites strategiques, MLL, Pylone, etc.","PASSIVE",
U392="AKTIVCO DEFAUT GE &amp; POWER Cabinet","PASSIVE",
U392="AKTIVCO Coupure ENEO &amp; Baisse de tension","PASSIVE",
U392="Coupure ENEO &amp; Baisse de tension","PASSIVE",
U392="Defaut GE &amp; POWER Cabinet","PASSIVE",
U392="Sharing","PASSIVE",
U392="Sites strategiques &amp; DataCenter","PASSIVE",
U392="Exclu","Exclu",
U392="SAT","ACTIVE",
U392="SPARE-ISSUE","SPARE-ISSUE",
U392="Fiber CAmtel","ACTIVE",
U392="Fiber AOF","ACTIVE",
U392="Projet OCM (HUAWEI)","PLANNED WORKS",
U392="Projet OCM (NOKIA)","PLANNED WORKS",
U392="ACCESS-ISSUE","ACCESS-ISSUE",
U392="Projet OCM (ZTE, NOKIA, autres projets)","PLANNED WORKS",
U392="No root CAuse","No root cause",
U392="ODU HS","ACTIVE",
U392="IP &amp; VLAN","ACTIVE",
U392="Warehouse HUAWEI","SPARE-ISSUE",
U392="SPARE-HS","SPARE-ISSUE",
U392="Power Telco","ACTIVE", U392="no impacts","no impacts"
),"")</f>
        <v>No root cause</v>
      </c>
      <c r="W392" s="113"/>
      <c r="X392" s="113"/>
      <c r="Y392" s="113"/>
      <c r="Z392" s="113"/>
      <c r="AA392" s="113"/>
      <c r="AB392" s="17" t="s">
        <v>5465</v>
      </c>
      <c r="AC392" s="17" t="str">
        <f>_xlfn.XLOOKUP(B392,'INCIDENT-04-27-2026'!E:E,'INCIDENT-04-27-2026'!F:F,"")</f>
        <v/>
      </c>
      <c r="AD392" s="9"/>
      <c r="AE392" s="7" t="s">
        <v>5465</v>
      </c>
      <c r="AF392" s="6" t="str">
        <f>_xlfn.XLOOKUP(B392,'[13]Input_27-04'!$B:$B,'[13]Input_27-04'!$M:$M,"")</f>
        <v>No power issue</v>
      </c>
      <c r="AG392" s="7"/>
      <c r="AH392" s="3"/>
      <c r="AI392" s="18" t="str">
        <f>_xlfn.XLOOKUP(B392,'[3]Cells Huawei 27042026 10h'!$B:$B,'[3]Cells Huawei 27042026 10h'!$T:$T,"")</f>
        <v/>
      </c>
      <c r="AJ392" s="18" t="str">
        <f>_xlfn.XLOOKUP(B392,'[3]Cells Huawei 27042026 15h'!$B:$B,'[3]Cells Huawei 27042026 15h'!$T:$T,"")</f>
        <v/>
      </c>
      <c r="AK392" s="18" t="str">
        <f>_xlfn.XLOOKUP(B392,'[4]cells down 27042026 11h28'!$B:$B,'[4]cells down 27042026 11h28'!$R:$R,"")</f>
        <v/>
      </c>
      <c r="AL392" s="18" t="str">
        <f>_xlfn.XLOOKUP(B392,'[4]cells down 27042026 18h01'!$B:$B,'[4]cells down 27042026 18h01'!$R:$R,"")</f>
        <v/>
      </c>
      <c r="AM392" s="18" t="str">
        <f>_xlfn.XLOOKUP(B392,'[5]cell downs 27042026 11h'!$B:$B,'[5]cell downs 27042026 11h'!$R:$R,"")</f>
        <v/>
      </c>
      <c r="AN392" s="18" t="str">
        <f>_xlfn.XLOOKUP(B392,'[5]cell downs 27042026 17h40'!$B:$B,'[5]cell downs 27042026 17h40'!$R:$R,"")</f>
        <v/>
      </c>
      <c r="AO392" s="18" t="str">
        <f>_xlfn.XLOOKUP(B392,'[6]ALL SITES DOWN'!$D:$D,'[6]ALL SITES DOWN'!$J:$J,"")</f>
        <v/>
      </c>
      <c r="AP392" s="18" t="str">
        <f>_xlfn.XLOOKUP(B392,'[7]ALL SITES DOWN'!$D:$D,'[7]ALL SITES DOWN'!$J:$J,"")</f>
        <v/>
      </c>
      <c r="AQ392" s="9" t="str">
        <f>_xlfn.XLOOKUP(B392,[8]sheet1!$AC:$AC,[8]sheet1!$AF:$AF,"")</f>
        <v/>
      </c>
      <c r="AR392" s="14"/>
      <c r="AS392" s="14" t="s">
        <v>5465</v>
      </c>
      <c r="AT392" s="14" t="str">
        <f>_xlfn.XLOOKUP(B392,'[9]cell downs 18042026 17h'!$B:$B,'[9]cell downs 18042026 17h'!$B:$B,"")</f>
        <v/>
      </c>
      <c r="AU392" s="14" t="str">
        <f>_xlfn.XLOOKUP(B392,'[10]Cells Huawei 19042026 15h'!$B:$B,'[10]Cells Huawei 19042026 15h'!$B:$B,"")</f>
        <v/>
      </c>
      <c r="AV392" s="9" t="str">
        <f>_xlfn.XLOOKUP(B392,'[11]cells down 19042026 9H40'!$B:$B,'[11]cells down 19042026 9H40'!$B:$B,"")</f>
        <v/>
      </c>
    </row>
    <row r="393" spans="1:48" hidden="1" x14ac:dyDescent="0.3">
      <c r="A393" s="1" t="s">
        <v>1186</v>
      </c>
      <c r="B393" s="8" t="s">
        <v>1187</v>
      </c>
      <c r="C393" s="3" t="str">
        <f>_xlfn.XLOOKUP(B393,'[1]daily break down'!$D:$D,'[1]daily break down'!$E:$E,"")</f>
        <v>EXTREME-NORD</v>
      </c>
      <c r="D393" s="1" t="s">
        <v>11</v>
      </c>
      <c r="E393" s="1" t="s">
        <v>12</v>
      </c>
      <c r="F393" s="3" t="s">
        <v>55</v>
      </c>
      <c r="G393" s="1" t="s">
        <v>719</v>
      </c>
      <c r="H393" s="28" t="str">
        <f>_xlfn.XLOOKUP(B393,[2]CALCULATION!$B:$B,[2]CALCULATION!$H:$H,"")</f>
        <v>NOKIA</v>
      </c>
      <c r="I393" s="26">
        <v>4.6228522998690194</v>
      </c>
      <c r="J393" s="26">
        <v>3.3750745506273661</v>
      </c>
      <c r="K393" s="26">
        <v>0</v>
      </c>
      <c r="L393" s="26">
        <v>0.1754136000015897</v>
      </c>
      <c r="M393" s="26">
        <v>0.14553774332892891</v>
      </c>
      <c r="N393" s="26">
        <v>3.2675096935342242E-2</v>
      </c>
      <c r="O393" s="26">
        <v>0.36884913542709874</v>
      </c>
      <c r="P393" s="114" t="s">
        <v>6364</v>
      </c>
      <c r="Q393" s="42" t="s">
        <v>6353</v>
      </c>
      <c r="R393" s="42"/>
      <c r="S393" s="41" t="str" cm="1">
        <f t="array" ref="S393">IFERROR(_xlfn.IFS(
U393="MPR ISSUE","PDH",
U393="BSS Hardware Issue","BSS",
U393="Sites strategiques, MLL, Pylone, etc.","ENVTECH",
U393="AKTIVCO DEFAUT GE &amp; POWER Cabinet","AKTIVCO",
U393="AKTIVCO Coupure ENEO &amp; Baisse de tension","AKTIVCO GRID ONLY",
U393="Coupure ENEO &amp; Baisse de tension","IHS GRID ONLY",
U393="Defaut GE &amp; POWER Cabinet","IHS",
U393="Sharing","Partners",
U393="Sites strategiques &amp; DataCenter","SST &amp; DC",
U393="Exclu","Exclu",
U393="SAT","SAT",
U393="SPARE-ISSUE","SPARE-ISSUE",
U393="Fiber CAmtel","TRANS_FO_CAMTEL",
U393="Fiber AOF","Fiber AOF",
U393="Projet OCM (HUAWEI)","TRAVAUX-HUAWEI",
U393="Projet OCM (NOKIA)","TRAVAUX-NOKIA",
U393="ACCESS-ISSUE","ACCESS-ISSUE",
U393="Projet OCM (ZTE, NOKIA, autres projets)","TRAVAUX OCM",
U393="No root CAuse","No root cause",
U393="ODU HS","PDH",
U393="IP &amp; VLAN","PDH",
U393="Warehouse HUAWEI","SPARE-ISSUE",
U393="SPARE-HS","SPARE-ISSUE",
U393="Power Telco","BSS",U393="no impacts","no impacts"
),"")</f>
        <v>IHS</v>
      </c>
      <c r="T393" s="41" t="str" cm="1">
        <f t="array" ref="T393">IFERROR(_xlfn.IFS(
U393="MPR ISSUE","TX ISSUE",
U393="BSS Hardware Issue","RAN ISSUE",
U393="Sites strategiques, MLL, Pylone, etc.","ENVTECH",
U393="AKTIVCO DEFAUT GE &amp; POWER Cabinet","POWER ISSUE",
U393="AKTIVCO Coupure ENEO &amp; Baisse de tension","POWER ISSUE",
U393="Coupure ENEO &amp; Baisse de tension","POWER ISSUE",
U393="Defaut GE &amp; POWER Cabinet","POWER ISSUE",
U393="Sharing","POWER ISSUE",
U393="Sites strategiques &amp; DataCenter","POWER ISSUE",
U393="Exclu","Exclu",
U393="SAT","TX ISSUE",
U393="SPARE-ISSUE","SPARE-ISSUE",
U393="Fiber CAmtel","TX ISSUE",
U393="Fiber AOF","TX ISSUE",
U393="Projet OCM (HUAWEI)","TRAVAUX-HUAWEI",
U393="Projet OCM (NOKIA)","TRAVAUX -NOKIA",
U393="ACCESS-ISSUE","ACCESS-ISSUE",
U393="Projet OCM (ZTE, NOKIA, autres projets)","TRAVAUX OCM",
U393="No root CAuse","No root cause",
U393="ODU HS","TX ISSUE",
U393="IP &amp; VLAN","TX ISSUE",
U393="Warehouse HUAWEI","SPARE-ISSUE",
U393="SPARE-HS","SPARE-ISSUE",
U393="Power Telco","RAN ISSUE",U393="no impacts","no impacts"
),"")</f>
        <v>POWER ISSUE</v>
      </c>
      <c r="U393" s="68" t="s">
        <v>5329</v>
      </c>
      <c r="V393" s="41" t="str" cm="1">
        <f t="array" ref="V393">IFERROR(_xlfn.IFS(
U393="MPR ISSUE","ACTIVE",
U393="BSS Hardware Issue","ACTIVE",
U393="Sites strategiques, MLL, Pylone, etc.","PASSIVE",
U393="AKTIVCO DEFAUT GE &amp; POWER Cabinet","PASSIVE",
U393="AKTIVCO Coupure ENEO &amp; Baisse de tension","PASSIVE",
U393="Coupure ENEO &amp; Baisse de tension","PASSIVE",
U393="Defaut GE &amp; POWER Cabinet","PASSIVE",
U393="Sharing","PASSIVE",
U393="Sites strategiques &amp; DataCenter","PASSIVE",
U393="Exclu","Exclu",
U393="SAT","ACTIVE",
U393="SPARE-ISSUE","SPARE-ISSUE",
U393="Fiber CAmtel","ACTIVE",
U393="Fiber AOF","ACTIVE",
U393="Projet OCM (HUAWEI)","PLANNED WORKS",
U393="Projet OCM (NOKIA)","PLANNED WORKS",
U393="ACCESS-ISSUE","ACCESS-ISSUE",
U393="Projet OCM (ZTE, NOKIA, autres projets)","PLANNED WORKS",
U393="No root CAuse","No root cause",
U393="ODU HS","ACTIVE",
U393="IP &amp; VLAN","ACTIVE",
U393="Warehouse HUAWEI","SPARE-ISSUE",
U393="SPARE-HS","SPARE-ISSUE",
U393="Power Telco","ACTIVE", U393="no impacts","no impacts"
),"")</f>
        <v>PASSIVE</v>
      </c>
      <c r="W393" s="113"/>
      <c r="X393" s="113"/>
      <c r="Y393" s="113"/>
      <c r="Z393" s="113"/>
      <c r="AA393" s="113"/>
      <c r="AB393" s="17" t="s">
        <v>6299</v>
      </c>
      <c r="AC393" s="17" t="str">
        <f>_xlfn.XLOOKUP(B393,'INCIDENT-04-27-2026'!E:E,'INCIDENT-04-27-2026'!F:F,"")</f>
        <v>(04/27/2026 incident ) :impacted by EXN_011_N_Kaele  , probleme d'energie , chute de tenssion  U=46v  || Action RCA attendu</v>
      </c>
      <c r="AD393" s="9" t="s">
        <v>6136</v>
      </c>
      <c r="AE393" s="7" t="s">
        <v>5465</v>
      </c>
      <c r="AF393" s="6" t="str">
        <f>_xlfn.XLOOKUP(B393,'[13]Input_27-04'!$B:$B,'[13]Input_27-04'!$M:$M,"")</f>
        <v/>
      </c>
      <c r="AG393" s="7"/>
      <c r="AH393" s="3"/>
      <c r="AI393" s="18" t="str">
        <f>_xlfn.XLOOKUP(B393,'[3]Cells Huawei 27042026 10h'!$B:$B,'[3]Cells Huawei 27042026 10h'!$T:$T,"")</f>
        <v/>
      </c>
      <c r="AJ393" s="18" t="str">
        <f>_xlfn.XLOOKUP(B393,'[3]Cells Huawei 27042026 15h'!$B:$B,'[3]Cells Huawei 27042026 15h'!$T:$T,"")</f>
        <v/>
      </c>
      <c r="AK393" s="18" t="str">
        <f>_xlfn.XLOOKUP(B393,'[4]cells down 27042026 11h28'!$B:$B,'[4]cells down 27042026 11h28'!$R:$R,"")</f>
        <v/>
      </c>
      <c r="AL393" s="18" t="str">
        <f>_xlfn.XLOOKUP(B393,'[4]cells down 27042026 18h01'!$B:$B,'[4]cells down 27042026 18h01'!$R:$R,"")</f>
        <v/>
      </c>
      <c r="AM393" s="18" t="str">
        <f>_xlfn.XLOOKUP(B393,'[5]cell downs 27042026 11h'!$B:$B,'[5]cell downs 27042026 11h'!$R:$R,"")</f>
        <v/>
      </c>
      <c r="AN393" s="18" t="str">
        <f>_xlfn.XLOOKUP(B393,'[5]cell downs 27042026 17h40'!$B:$B,'[5]cell downs 27042026 17h40'!$R:$R,"")</f>
        <v/>
      </c>
      <c r="AO393" s="18" t="str">
        <f>_xlfn.XLOOKUP(B393,'[6]ALL SITES DOWN'!$D:$D,'[6]ALL SITES DOWN'!$J:$J,"")</f>
        <v/>
      </c>
      <c r="AP393" s="18" t="str">
        <f>_xlfn.XLOOKUP(B393,'[7]ALL SITES DOWN'!$D:$D,'[7]ALL SITES DOWN'!$J:$J,"")</f>
        <v/>
      </c>
      <c r="AQ393" s="9" t="str">
        <f>_xlfn.XLOOKUP(B393,[8]sheet1!$AC:$AC,[8]sheet1!$AF:$AF,"")</f>
        <v>(04/27/2026 ticket):-INC-20260427-00013040…Others Transmission equipement fault</v>
      </c>
      <c r="AR393" s="14"/>
      <c r="AS393" s="14" t="s">
        <v>5465</v>
      </c>
      <c r="AT393" s="14" t="str">
        <f>_xlfn.XLOOKUP(B393,'[9]cell downs 18042026 17h'!$B:$B,'[9]cell downs 18042026 17h'!$B:$B,"")</f>
        <v/>
      </c>
      <c r="AU393" s="14" t="str">
        <f>_xlfn.XLOOKUP(B393,'[10]Cells Huawei 19042026 15h'!$B:$B,'[10]Cells Huawei 19042026 15h'!$B:$B,"")</f>
        <v/>
      </c>
      <c r="AV393" s="9" t="str">
        <f>_xlfn.XLOOKUP(B393,'[11]cells down 19042026 9H40'!$B:$B,'[11]cells down 19042026 9H40'!$B:$B,"")</f>
        <v/>
      </c>
    </row>
    <row r="394" spans="1:48" hidden="1" x14ac:dyDescent="0.3">
      <c r="A394" s="1" t="s">
        <v>3911</v>
      </c>
      <c r="B394" s="8" t="s">
        <v>3912</v>
      </c>
      <c r="C394" s="3" t="str">
        <f>_xlfn.XLOOKUP(B394,'[1]daily break down'!$D:$D,'[1]daily break down'!$E:$E,"")</f>
        <v>EXTREME-NORD</v>
      </c>
      <c r="D394" s="1" t="s">
        <v>11</v>
      </c>
      <c r="E394" s="1" t="s">
        <v>154</v>
      </c>
      <c r="F394" s="3" t="s">
        <v>55</v>
      </c>
      <c r="G394" s="1" t="s">
        <v>3913</v>
      </c>
      <c r="H394" s="27" t="str">
        <f>_xlfn.XLOOKUP(B394,[2]CALCULATION!$B:$B,[2]CALCULATION!$H:$H,"")</f>
        <v>HUAWEI</v>
      </c>
      <c r="I394" s="26">
        <v>0</v>
      </c>
      <c r="J394" s="26">
        <v>0.18996141915858383</v>
      </c>
      <c r="K394" s="26">
        <v>0.14954713169136472</v>
      </c>
      <c r="L394" s="26">
        <v>5.7080633102476082</v>
      </c>
      <c r="M394" s="26">
        <v>0.72735016394003993</v>
      </c>
      <c r="N394" s="26">
        <v>3.2727368712421483E-2</v>
      </c>
      <c r="O394" s="26">
        <v>0.36586879660305965</v>
      </c>
      <c r="P394" s="114" t="s">
        <v>6364</v>
      </c>
      <c r="Q394" s="42" t="s">
        <v>6353</v>
      </c>
      <c r="R394" s="42"/>
      <c r="S394" s="41" t="str" cm="1">
        <f t="array" ref="S394">IFERROR(_xlfn.IFS(
U394="MPR ISSUE","PDH",
U394="BSS Hardware Issue","BSS",
U394="Sites strategiques, MLL, Pylone, etc.","ENVTECH",
U394="AKTIVCO DEFAUT GE &amp; POWER Cabinet","AKTIVCO",
U394="AKTIVCO Coupure ENEO &amp; Baisse de tension","AKTIVCO GRID ONLY",
U394="Coupure ENEO &amp; Baisse de tension","IHS GRID ONLY",
U394="Defaut GE &amp; POWER Cabinet","IHS",
U394="Sharing","Partners",
U394="Sites strategiques &amp; DataCenter","SST &amp; DC",
U394="Exclu","Exclu",
U394="SAT","SAT",
U394="SPARE-ISSUE","SPARE-ISSUE",
U394="Fiber CAmtel","TRANS_FO_CAMTEL",
U394="Fiber AOF","Fiber AOF",
U394="Projet OCM (HUAWEI)","TRAVAUX-HUAWEI",
U394="Projet OCM (NOKIA)","TRAVAUX-NOKIA",
U394="ACCESS-ISSUE","ACCESS-ISSUE",
U394="Projet OCM (ZTE, NOKIA, autres projets)","TRAVAUX OCM",
U394="No root CAuse","No root cause",
U394="ODU HS","PDH",
U394="IP &amp; VLAN","PDH",
U394="Warehouse HUAWEI","SPARE-ISSUE",
U394="SPARE-HS","SPARE-ISSUE",
U394="Power Telco","BSS",U394="no impacts","no impacts"
),"")</f>
        <v/>
      </c>
      <c r="T394" s="41" t="str" cm="1">
        <f t="array" ref="T394">IFERROR(_xlfn.IFS(
U394="MPR ISSUE","TX ISSUE",
U394="BSS Hardware Issue","RAN ISSUE",
U394="Sites strategiques, MLL, Pylone, etc.","ENVTECH",
U394="AKTIVCO DEFAUT GE &amp; POWER Cabinet","POWER ISSUE",
U394="AKTIVCO Coupure ENEO &amp; Baisse de tension","POWER ISSUE",
U394="Coupure ENEO &amp; Baisse de tension","POWER ISSUE",
U394="Defaut GE &amp; POWER Cabinet","POWER ISSUE",
U394="Sharing","POWER ISSUE",
U394="Sites strategiques &amp; DataCenter","POWER ISSUE",
U394="Exclu","Exclu",
U394="SAT","TX ISSUE",
U394="SPARE-ISSUE","SPARE-ISSUE",
U394="Fiber CAmtel","TX ISSUE",
U394="Fiber AOF","TX ISSUE",
U394="Projet OCM (HUAWEI)","TRAVAUX-HUAWEI",
U394="Projet OCM (NOKIA)","TRAVAUX -NOKIA",
U394="ACCESS-ISSUE","ACCESS-ISSUE",
U394="Projet OCM (ZTE, NOKIA, autres projets)","TRAVAUX OCM",
U394="No root CAuse","No root cause",
U394="ODU HS","TX ISSUE",
U394="IP &amp; VLAN","TX ISSUE",
U394="Warehouse HUAWEI","SPARE-ISSUE",
U394="SPARE-HS","SPARE-ISSUE",
U394="Power Telco","RAN ISSUE",U394="no impacts","no impacts"
),"")</f>
        <v/>
      </c>
      <c r="U394" s="68"/>
      <c r="V394" s="41" t="str" cm="1">
        <f t="array" ref="V394">IFERROR(_xlfn.IFS(
U394="MPR ISSUE","ACTIVE",
U394="BSS Hardware Issue","ACTIVE",
U394="Sites strategiques, MLL, Pylone, etc.","PASSIVE",
U394="AKTIVCO DEFAUT GE &amp; POWER Cabinet","PASSIVE",
U394="AKTIVCO Coupure ENEO &amp; Baisse de tension","PASSIVE",
U394="Coupure ENEO &amp; Baisse de tension","PASSIVE",
U394="Defaut GE &amp; POWER Cabinet","PASSIVE",
U394="Sharing","PASSIVE",
U394="Sites strategiques &amp; DataCenter","PASSIVE",
U394="Exclu","Exclu",
U394="SAT","ACTIVE",
U394="SPARE-ISSUE","SPARE-ISSUE",
U394="Fiber CAmtel","ACTIVE",
U394="Fiber AOF","ACTIVE",
U394="Projet OCM (HUAWEI)","PLANNED WORKS",
U394="Projet OCM (NOKIA)","PLANNED WORKS",
U394="ACCESS-ISSUE","ACCESS-ISSUE",
U394="Projet OCM (ZTE, NOKIA, autres projets)","PLANNED WORKS",
U394="No root CAuse","No root cause",
U394="ODU HS","ACTIVE",
U394="IP &amp; VLAN","ACTIVE",
U394="Warehouse HUAWEI","SPARE-ISSUE",
U394="SPARE-HS","SPARE-ISSUE",
U394="Power Telco","ACTIVE", U394="no impacts","no impacts"
),"")</f>
        <v/>
      </c>
      <c r="W394" s="113"/>
      <c r="X394" s="113"/>
      <c r="Y394" s="113"/>
      <c r="Z394" s="113"/>
      <c r="AA394" s="113"/>
      <c r="AB394" s="17" t="s">
        <v>5465</v>
      </c>
      <c r="AC394" s="17" t="str">
        <f>_xlfn.XLOOKUP(B394,'INCIDENT-04-27-2026'!E:E,'INCIDENT-04-27-2026'!F:F,"")</f>
        <v/>
      </c>
      <c r="AD394" s="9"/>
      <c r="AE394" s="7" t="s">
        <v>5465</v>
      </c>
      <c r="AF394" s="6" t="str">
        <f>_xlfn.XLOOKUP(B394,'[13]Input_27-04'!$B:$B,'[13]Input_27-04'!$M:$M,"")</f>
        <v/>
      </c>
      <c r="AG394" s="7"/>
      <c r="AH394" s="3"/>
      <c r="AI394" s="18" t="str">
        <f>_xlfn.XLOOKUP(B394,'[3]Cells Huawei 27042026 10h'!$B:$B,'[3]Cells Huawei 27042026 10h'!$T:$T,"")</f>
        <v/>
      </c>
      <c r="AJ394" s="18" t="str">
        <f>_xlfn.XLOOKUP(B394,'[3]Cells Huawei 27042026 15h'!$B:$B,'[3]Cells Huawei 27042026 15h'!$T:$T,"")</f>
        <v/>
      </c>
      <c r="AK394" s="18" t="str">
        <f>_xlfn.XLOOKUP(B394,'[4]cells down 27042026 11h28'!$B:$B,'[4]cells down 27042026 11h28'!$R:$R,"")</f>
        <v/>
      </c>
      <c r="AL394" s="18" t="str">
        <f>_xlfn.XLOOKUP(B394,'[4]cells down 27042026 18h01'!$B:$B,'[4]cells down 27042026 18h01'!$R:$R,"")</f>
        <v/>
      </c>
      <c r="AM394" s="18" t="str">
        <f>_xlfn.XLOOKUP(B394,'[5]cell downs 27042026 11h'!$B:$B,'[5]cell downs 27042026 11h'!$R:$R,"")</f>
        <v/>
      </c>
      <c r="AN394" s="18" t="str">
        <f>_xlfn.XLOOKUP(B394,'[5]cell downs 27042026 17h40'!$B:$B,'[5]cell downs 27042026 17h40'!$R:$R,"")</f>
        <v/>
      </c>
      <c r="AO394" s="18" t="str">
        <f>_xlfn.XLOOKUP(B394,'[6]ALL SITES DOWN'!$D:$D,'[6]ALL SITES DOWN'!$J:$J,"")</f>
        <v/>
      </c>
      <c r="AP394" s="18" t="str">
        <f>_xlfn.XLOOKUP(B394,'[7]ALL SITES DOWN'!$D:$D,'[7]ALL SITES DOWN'!$J:$J,"")</f>
        <v/>
      </c>
      <c r="AQ394" s="9" t="str">
        <f>_xlfn.XLOOKUP(B394,[8]sheet1!$AC:$AC,[8]sheet1!$AF:$AF,"")</f>
        <v/>
      </c>
      <c r="AR394" s="14"/>
      <c r="AS394" s="14" t="s">
        <v>5465</v>
      </c>
      <c r="AT394" s="14" t="str">
        <f>_xlfn.XLOOKUP(B394,'[9]cell downs 18042026 17h'!$B:$B,'[9]cell downs 18042026 17h'!$B:$B,"")</f>
        <v/>
      </c>
      <c r="AU394" s="14" t="str">
        <f>_xlfn.XLOOKUP(B394,'[10]Cells Huawei 19042026 15h'!$B:$B,'[10]Cells Huawei 19042026 15h'!$B:$B,"")</f>
        <v/>
      </c>
      <c r="AV394" s="9" t="str">
        <f>_xlfn.XLOOKUP(B394,'[11]cells down 19042026 9H40'!$B:$B,'[11]cells down 19042026 9H40'!$B:$B,"")</f>
        <v/>
      </c>
    </row>
    <row r="395" spans="1:48" hidden="1" x14ac:dyDescent="0.3">
      <c r="A395" s="1" t="s">
        <v>1768</v>
      </c>
      <c r="B395" s="8" t="s">
        <v>1769</v>
      </c>
      <c r="C395" s="3" t="str">
        <f>_xlfn.XLOOKUP(B395,'[1]daily break down'!$D:$D,'[1]daily break down'!$E:$E,"")</f>
        <v>Yaounde</v>
      </c>
      <c r="D395" s="1" t="s">
        <v>21</v>
      </c>
      <c r="E395" s="1" t="s">
        <v>36</v>
      </c>
      <c r="F395" s="3" t="s">
        <v>37</v>
      </c>
      <c r="G395" s="1" t="s">
        <v>38</v>
      </c>
      <c r="H395" s="29" t="str">
        <f>_xlfn.XLOOKUP(B395,[2]CALCULATION!$B:$B,[2]CALCULATION!$H:$H,"")</f>
        <v>ZTE</v>
      </c>
      <c r="I395" s="26">
        <v>2.3075381028613169</v>
      </c>
      <c r="J395" s="26">
        <v>0</v>
      </c>
      <c r="K395" s="26">
        <v>2.7109319042441623E-2</v>
      </c>
      <c r="L395" s="26">
        <v>0</v>
      </c>
      <c r="M395" s="26">
        <v>0</v>
      </c>
      <c r="N395" s="26">
        <v>0</v>
      </c>
      <c r="O395" s="26">
        <v>0.36458467096420677</v>
      </c>
      <c r="P395" s="114" t="s">
        <v>6364</v>
      </c>
      <c r="Q395" s="42" t="s">
        <v>5538</v>
      </c>
      <c r="R395" s="42"/>
      <c r="S395" s="41" t="str" cm="1">
        <f t="array" ref="S395">IFERROR(_xlfn.IFS(
U395="MPR ISSUE","PDH",
U395="BSS Hardware Issue","BSS",
U395="Sites strategiques, MLL, Pylone, etc.","ENVTECH",
U395="AKTIVCO DEFAUT GE &amp; POWER Cabinet","AKTIVCO",
U395="AKTIVCO Coupure ENEO &amp; Baisse de tension","AKTIVCO GRID ONLY",
U395="Coupure ENEO &amp; Baisse de tension","IHS GRID ONLY",
U395="Defaut GE &amp; POWER Cabinet","IHS",
U395="Sharing","Partners",
U395="Sites strategiques &amp; DataCenter","SST &amp; DC",
U395="Exclu","Exclu",
U395="SAT","SAT",
U395="SPARE-ISSUE","SPARE-ISSUE",
U395="Fiber CAmtel","TRANS_FO_CAMTEL",
U395="Fiber AOF","Fiber AOF",
U395="Projet OCM (HUAWEI)","TRAVAUX-HUAWEI",
U395="Projet OCM (NOKIA)","TRAVAUX-NOKIA",
U395="ACCESS-ISSUE","ACCESS-ISSUE",
U395="Projet OCM (ZTE, NOKIA, autres projets)","TRAVAUX OCM",
U395="No root CAuse","No root cause",
U395="ODU HS","PDH",
U395="IP &amp; VLAN","PDH",
U395="Warehouse HUAWEI","SPARE-ISSUE",
U395="SPARE-HS","SPARE-ISSUE",
U395="Power Telco","BSS",U395="no impacts","no impacts"
),"")</f>
        <v>No root cause</v>
      </c>
      <c r="T395" s="41" t="str" cm="1">
        <f t="array" ref="T395">IFERROR(_xlfn.IFS(
U395="MPR ISSUE","TX ISSUE",
U395="BSS Hardware Issue","RAN ISSUE",
U395="Sites strategiques, MLL, Pylone, etc.","ENVTECH",
U395="AKTIVCO DEFAUT GE &amp; POWER Cabinet","POWER ISSUE",
U395="AKTIVCO Coupure ENEO &amp; Baisse de tension","POWER ISSUE",
U395="Coupure ENEO &amp; Baisse de tension","POWER ISSUE",
U395="Defaut GE &amp; POWER Cabinet","POWER ISSUE",
U395="Sharing","POWER ISSUE",
U395="Sites strategiques &amp; DataCenter","POWER ISSUE",
U395="Exclu","Exclu",
U395="SAT","TX ISSUE",
U395="SPARE-ISSUE","SPARE-ISSUE",
U395="Fiber CAmtel","TX ISSUE",
U395="Fiber AOF","TX ISSUE",
U395="Projet OCM (HUAWEI)","TRAVAUX-HUAWEI",
U395="Projet OCM (NOKIA)","TRAVAUX -NOKIA",
U395="ACCESS-ISSUE","ACCESS-ISSUE",
U395="Projet OCM (ZTE, NOKIA, autres projets)","TRAVAUX OCM",
U395="No root CAuse","No root cause",
U395="ODU HS","TX ISSUE",
U395="IP &amp; VLAN","TX ISSUE",
U395="Warehouse HUAWEI","SPARE-ISSUE",
U395="SPARE-HS","SPARE-ISSUE",
U395="Power Telco","RAN ISSUE",U395="no impacts","no impacts"
),"")</f>
        <v>No root cause</v>
      </c>
      <c r="U395" s="68" t="s">
        <v>5691</v>
      </c>
      <c r="V395" s="41" t="str" cm="1">
        <f t="array" ref="V395">IFERROR(_xlfn.IFS(
U395="MPR ISSUE","ACTIVE",
U395="BSS Hardware Issue","ACTIVE",
U395="Sites strategiques, MLL, Pylone, etc.","PASSIVE",
U395="AKTIVCO DEFAUT GE &amp; POWER Cabinet","PASSIVE",
U395="AKTIVCO Coupure ENEO &amp; Baisse de tension","PASSIVE",
U395="Coupure ENEO &amp; Baisse de tension","PASSIVE",
U395="Defaut GE &amp; POWER Cabinet","PASSIVE",
U395="Sharing","PASSIVE",
U395="Sites strategiques &amp; DataCenter","PASSIVE",
U395="Exclu","Exclu",
U395="SAT","ACTIVE",
U395="SPARE-ISSUE","SPARE-ISSUE",
U395="Fiber CAmtel","ACTIVE",
U395="Fiber AOF","ACTIVE",
U395="Projet OCM (HUAWEI)","PLANNED WORKS",
U395="Projet OCM (NOKIA)","PLANNED WORKS",
U395="ACCESS-ISSUE","ACCESS-ISSUE",
U395="Projet OCM (ZTE, NOKIA, autres projets)","PLANNED WORKS",
U395="No root CAuse","No root cause",
U395="ODU HS","ACTIVE",
U395="IP &amp; VLAN","ACTIVE",
U395="Warehouse HUAWEI","SPARE-ISSUE",
U395="SPARE-HS","SPARE-ISSUE",
U395="Power Telco","ACTIVE", U395="no impacts","no impacts"
),"")</f>
        <v>No root cause</v>
      </c>
      <c r="W395" s="113"/>
      <c r="X395" s="113"/>
      <c r="Y395" s="113"/>
      <c r="Z395" s="113"/>
      <c r="AA395" s="113"/>
      <c r="AB395" s="17" t="s">
        <v>6300</v>
      </c>
      <c r="AC395" s="17" t="str">
        <f>_xlfn.XLOOKUP(B395,'INCIDENT-04-27-2026'!E:E,'INCIDENT-04-27-2026'!F:F,"")</f>
        <v/>
      </c>
      <c r="AD395" s="9"/>
      <c r="AE395" s="7" t="s">
        <v>5465</v>
      </c>
      <c r="AF395" s="6" t="str">
        <f>_xlfn.XLOOKUP(B395,'[13]Input_27-04'!$B:$B,'[13]Input_27-04'!$M:$M,"")</f>
        <v>No power issue</v>
      </c>
      <c r="AG395" s="7"/>
      <c r="AH395" s="3"/>
      <c r="AI395" s="18" t="str">
        <f>_xlfn.XLOOKUP(B395,'[3]Cells Huawei 27042026 10h'!$B:$B,'[3]Cells Huawei 27042026 10h'!$T:$T,"")</f>
        <v/>
      </c>
      <c r="AJ395" s="18" t="str">
        <f>_xlfn.XLOOKUP(B395,'[3]Cells Huawei 27042026 15h'!$B:$B,'[3]Cells Huawei 27042026 15h'!$T:$T,"")</f>
        <v/>
      </c>
      <c r="AK395" s="18" t="str">
        <f>_xlfn.XLOOKUP(B395,'[4]cells down 27042026 11h28'!$B:$B,'[4]cells down 27042026 11h28'!$R:$R,"")</f>
        <v/>
      </c>
      <c r="AL395" s="18" t="str">
        <f>_xlfn.XLOOKUP(B395,'[4]cells down 27042026 18h01'!$B:$B,'[4]cells down 27042026 18h01'!$R:$R,"")</f>
        <v>(04/27/2026 cell zte):-27/04/2026 : Besoin d'analyse BO RAN</v>
      </c>
      <c r="AM395" s="18" t="str">
        <f>_xlfn.XLOOKUP(B395,'[5]cell downs 27042026 11h'!$B:$B,'[5]cell downs 27042026 11h'!$R:$R,"")</f>
        <v/>
      </c>
      <c r="AN395" s="18" t="str">
        <f>_xlfn.XLOOKUP(B395,'[5]cell downs 27042026 17h40'!$B:$B,'[5]cell downs 27042026 17h40'!$R:$R,"")</f>
        <v/>
      </c>
      <c r="AO395" s="18" t="str">
        <f>_xlfn.XLOOKUP(B395,'[6]ALL SITES DOWN'!$D:$D,'[6]ALL SITES DOWN'!$J:$J,"")</f>
        <v/>
      </c>
      <c r="AP395" s="18" t="str">
        <f>_xlfn.XLOOKUP(B395,'[7]ALL SITES DOWN'!$D:$D,'[7]ALL SITES DOWN'!$J:$J,"")</f>
        <v/>
      </c>
      <c r="AQ395" s="9" t="str">
        <f>_xlfn.XLOOKUP(B395,[8]sheet1!$AC:$AC,[8]sheet1!$AF:$AF,"")</f>
        <v>(04/27/2026 ticket):-INC-20260427-00011384…Network issue …Others Transmission equipement fault</v>
      </c>
      <c r="AR395" s="14"/>
      <c r="AS395" s="14" t="s">
        <v>5465</v>
      </c>
      <c r="AT395" s="14" t="str">
        <f>_xlfn.XLOOKUP(B395,'[9]cell downs 18042026 17h'!$B:$B,'[9]cell downs 18042026 17h'!$B:$B,"")</f>
        <v/>
      </c>
      <c r="AU395" s="14" t="str">
        <f>_xlfn.XLOOKUP(B395,'[10]Cells Huawei 19042026 15h'!$B:$B,'[10]Cells Huawei 19042026 15h'!$B:$B,"")</f>
        <v/>
      </c>
      <c r="AV395" s="9" t="str">
        <f>_xlfn.XLOOKUP(B395,'[11]cells down 19042026 9H40'!$B:$B,'[11]cells down 19042026 9H40'!$B:$B,"")</f>
        <v/>
      </c>
    </row>
    <row r="396" spans="1:48" hidden="1" x14ac:dyDescent="0.3">
      <c r="A396" s="1" t="s">
        <v>1483</v>
      </c>
      <c r="B396" s="8" t="s">
        <v>1484</v>
      </c>
      <c r="C396" s="3" t="str">
        <f>_xlfn.XLOOKUP(B396,'[1]daily break down'!$D:$D,'[1]daily break down'!$E:$E,"")</f>
        <v>EXTREME-NORD</v>
      </c>
      <c r="D396" s="1" t="s">
        <v>1485</v>
      </c>
      <c r="E396" s="1"/>
      <c r="F396" s="3" t="s">
        <v>55</v>
      </c>
      <c r="G396" s="1" t="s">
        <v>1486</v>
      </c>
      <c r="H396" s="28" t="str">
        <f>_xlfn.XLOOKUP(B396,[2]CALCULATION!$B:$B,[2]CALCULATION!$H:$H,"")</f>
        <v>NOKIA</v>
      </c>
      <c r="I396" s="26">
        <v>1.8727916024701577E-3</v>
      </c>
      <c r="J396" s="26">
        <v>4.8154711456969632E-3</v>
      </c>
      <c r="K396" s="26">
        <v>0.7881321108457251</v>
      </c>
      <c r="L396" s="26">
        <v>2.0447317076874985</v>
      </c>
      <c r="M396" s="26">
        <v>0.26183410213583796</v>
      </c>
      <c r="N396" s="26">
        <v>0.27690561550809861</v>
      </c>
      <c r="O396" s="26">
        <v>0.36057784173265506</v>
      </c>
      <c r="P396" s="114" t="s">
        <v>6364</v>
      </c>
      <c r="Q396" s="42" t="s">
        <v>6353</v>
      </c>
      <c r="R396" s="42"/>
      <c r="S396" s="41" t="str" cm="1">
        <f t="array" ref="S396">IFERROR(_xlfn.IFS(
U396="MPR ISSUE","PDH",
U396="BSS Hardware Issue","BSS",
U396="Sites strategiques, MLL, Pylone, etc.","ENVTECH",
U396="AKTIVCO DEFAUT GE &amp; POWER Cabinet","AKTIVCO",
U396="AKTIVCO Coupure ENEO &amp; Baisse de tension","AKTIVCO GRID ONLY",
U396="Coupure ENEO &amp; Baisse de tension","IHS GRID ONLY",
U396="Defaut GE &amp; POWER Cabinet","IHS",
U396="Sharing","Partners",
U396="Sites strategiques &amp; DataCenter","SST &amp; DC",
U396="Exclu","Exclu",
U396="SAT","SAT",
U396="SPARE-ISSUE","SPARE-ISSUE",
U396="Fiber CAmtel","TRANS_FO_CAMTEL",
U396="Fiber AOF","Fiber AOF",
U396="Projet OCM (HUAWEI)","TRAVAUX-HUAWEI",
U396="Projet OCM (NOKIA)","TRAVAUX-NOKIA",
U396="ACCESS-ISSUE","ACCESS-ISSUE",
U396="Projet OCM (ZTE, NOKIA, autres projets)","TRAVAUX OCM",
U396="No root CAuse","No root cause",
U396="ODU HS","PDH",
U396="IP &amp; VLAN","PDH",
U396="Warehouse HUAWEI","SPARE-ISSUE",
U396="SPARE-HS","SPARE-ISSUE",
U396="Power Telco","BSS",U396="no impacts","no impacts"
),"")</f>
        <v>No root cause</v>
      </c>
      <c r="T396" s="41" t="str" cm="1">
        <f t="array" ref="T396">IFERROR(_xlfn.IFS(
U396="MPR ISSUE","TX ISSUE",
U396="BSS Hardware Issue","RAN ISSUE",
U396="Sites strategiques, MLL, Pylone, etc.","ENVTECH",
U396="AKTIVCO DEFAUT GE &amp; POWER Cabinet","POWER ISSUE",
U396="AKTIVCO Coupure ENEO &amp; Baisse de tension","POWER ISSUE",
U396="Coupure ENEO &amp; Baisse de tension","POWER ISSUE",
U396="Defaut GE &amp; POWER Cabinet","POWER ISSUE",
U396="Sharing","POWER ISSUE",
U396="Sites strategiques &amp; DataCenter","POWER ISSUE",
U396="Exclu","Exclu",
U396="SAT","TX ISSUE",
U396="SPARE-ISSUE","SPARE-ISSUE",
U396="Fiber CAmtel","TX ISSUE",
U396="Fiber AOF","TX ISSUE",
U396="Projet OCM (HUAWEI)","TRAVAUX-HUAWEI",
U396="Projet OCM (NOKIA)","TRAVAUX -NOKIA",
U396="ACCESS-ISSUE","ACCESS-ISSUE",
U396="Projet OCM (ZTE, NOKIA, autres projets)","TRAVAUX OCM",
U396="No root CAuse","No root cause",
U396="ODU HS","TX ISSUE",
U396="IP &amp; VLAN","TX ISSUE",
U396="Warehouse HUAWEI","SPARE-ISSUE",
U396="SPARE-HS","SPARE-ISSUE",
U396="Power Telco","RAN ISSUE",U396="no impacts","no impacts"
),"")</f>
        <v>No root cause</v>
      </c>
      <c r="U396" s="68" t="s">
        <v>5691</v>
      </c>
      <c r="V396" s="41" t="str" cm="1">
        <f t="array" ref="V396">IFERROR(_xlfn.IFS(
U396="MPR ISSUE","ACTIVE",
U396="BSS Hardware Issue","ACTIVE",
U396="Sites strategiques, MLL, Pylone, etc.","PASSIVE",
U396="AKTIVCO DEFAUT GE &amp; POWER Cabinet","PASSIVE",
U396="AKTIVCO Coupure ENEO &amp; Baisse de tension","PASSIVE",
U396="Coupure ENEO &amp; Baisse de tension","PASSIVE",
U396="Defaut GE &amp; POWER Cabinet","PASSIVE",
U396="Sharing","PASSIVE",
U396="Sites strategiques &amp; DataCenter","PASSIVE",
U396="Exclu","Exclu",
U396="SAT","ACTIVE",
U396="SPARE-ISSUE","SPARE-ISSUE",
U396="Fiber CAmtel","ACTIVE",
U396="Fiber AOF","ACTIVE",
U396="Projet OCM (HUAWEI)","PLANNED WORKS",
U396="Projet OCM (NOKIA)","PLANNED WORKS",
U396="ACCESS-ISSUE","ACCESS-ISSUE",
U396="Projet OCM (ZTE, NOKIA, autres projets)","PLANNED WORKS",
U396="No root CAuse","No root cause",
U396="ODU HS","ACTIVE",
U396="IP &amp; VLAN","ACTIVE",
U396="Warehouse HUAWEI","SPARE-ISSUE",
U396="SPARE-HS","SPARE-ISSUE",
U396="Power Telco","ACTIVE", U396="no impacts","no impacts"
),"")</f>
        <v>No root cause</v>
      </c>
      <c r="W396" s="113"/>
      <c r="X396" s="113"/>
      <c r="Y396" s="113"/>
      <c r="Z396" s="113"/>
      <c r="AA396" s="113"/>
      <c r="AB396" s="17" t="s">
        <v>6015</v>
      </c>
      <c r="AC396" s="17" t="str">
        <f>_xlfn.XLOOKUP(B396,'INCIDENT-04-27-2026'!E:E,'INCIDENT-04-27-2026'!F:F,"")</f>
        <v/>
      </c>
      <c r="AD396" s="9"/>
      <c r="AE396" s="7" t="s">
        <v>5465</v>
      </c>
      <c r="AF396" s="6" t="str">
        <f>_xlfn.XLOOKUP(B396,'[13]Input_27-04'!$B:$B,'[13]Input_27-04'!$M:$M,"")</f>
        <v/>
      </c>
      <c r="AG396" s="7"/>
      <c r="AH396" s="3"/>
      <c r="AI396" s="18" t="str">
        <f>_xlfn.XLOOKUP(B396,'[3]Cells Huawei 27042026 10h'!$B:$B,'[3]Cells Huawei 27042026 10h'!$T:$T,"")</f>
        <v/>
      </c>
      <c r="AJ396" s="18" t="str">
        <f>_xlfn.XLOOKUP(B396,'[3]Cells Huawei 27042026 15h'!$B:$B,'[3]Cells Huawei 27042026 15h'!$T:$T,"")</f>
        <v/>
      </c>
      <c r="AK396" s="18" t="str">
        <f>_xlfn.XLOOKUP(B396,'[4]cells down 27042026 11h28'!$B:$B,'[4]cells down 27042026 11h28'!$R:$R,"")</f>
        <v/>
      </c>
      <c r="AL396" s="18" t="str">
        <f>_xlfn.XLOOKUP(B396,'[4]cells down 27042026 18h01'!$B:$B,'[4]cells down 27042026 18h01'!$R:$R,"")</f>
        <v/>
      </c>
      <c r="AM396" s="18" t="str">
        <f>_xlfn.XLOOKUP(B396,'[5]cell downs 27042026 11h'!$B:$B,'[5]cell downs 27042026 11h'!$R:$R,"")</f>
        <v/>
      </c>
      <c r="AN396" s="18" t="str">
        <f>_xlfn.XLOOKUP(B396,'[5]cell downs 27042026 17h40'!$B:$B,'[5]cell downs 27042026 17h40'!$R:$R,"")</f>
        <v/>
      </c>
      <c r="AO396" s="18" t="str">
        <f>_xlfn.XLOOKUP(B396,'[6]ALL SITES DOWN'!$D:$D,'[6]ALL SITES DOWN'!$J:$J,"")</f>
        <v/>
      </c>
      <c r="AP396" s="18" t="str">
        <f>_xlfn.XLOOKUP(B396,'[7]ALL SITES DOWN'!$D:$D,'[7]ALL SITES DOWN'!$J:$J,"")</f>
        <v/>
      </c>
      <c r="AQ396" s="9" t="str">
        <f>_xlfn.XLOOKUP(B396,[8]sheet1!$AC:$AC,[8]sheet1!$AF:$AF,"")</f>
        <v>(04/27/2026 ticket):-INC-20260427-00011419…NOT IHS SITE…Others</v>
      </c>
      <c r="AR396" s="14"/>
      <c r="AS396" s="14" t="s">
        <v>5465</v>
      </c>
      <c r="AT396" s="14" t="str">
        <f>_xlfn.XLOOKUP(B396,'[9]cell downs 18042026 17h'!$B:$B,'[9]cell downs 18042026 17h'!$B:$B,"")</f>
        <v/>
      </c>
      <c r="AU396" s="14" t="str">
        <f>_xlfn.XLOOKUP(B396,'[10]Cells Huawei 19042026 15h'!$B:$B,'[10]Cells Huawei 19042026 15h'!$B:$B,"")</f>
        <v/>
      </c>
      <c r="AV396" s="9" t="str">
        <f>_xlfn.XLOOKUP(B396,'[11]cells down 19042026 9H40'!$B:$B,'[11]cells down 19042026 9H40'!$B:$B,"")</f>
        <v/>
      </c>
    </row>
    <row r="397" spans="1:48" hidden="1" x14ac:dyDescent="0.3">
      <c r="A397" s="1" t="s">
        <v>4546</v>
      </c>
      <c r="B397" s="8" t="s">
        <v>4547</v>
      </c>
      <c r="C397" s="3" t="str">
        <f>_xlfn.XLOOKUP(B397,'[1]daily break down'!$D:$D,'[1]daily break down'!$E:$E,"")</f>
        <v>Yaounde</v>
      </c>
      <c r="D397" s="1" t="s">
        <v>11</v>
      </c>
      <c r="E397" s="1" t="s">
        <v>12</v>
      </c>
      <c r="F397" s="3" t="s">
        <v>37</v>
      </c>
      <c r="G397" s="1" t="s">
        <v>38</v>
      </c>
      <c r="H397" s="29" t="str">
        <f>_xlfn.XLOOKUP(B397,[2]CALCULATION!$B:$B,[2]CALCULATION!$H:$H,"")</f>
        <v>ZTE</v>
      </c>
      <c r="I397" s="26">
        <v>0</v>
      </c>
      <c r="J397" s="26">
        <v>0</v>
      </c>
      <c r="K397" s="26">
        <v>1.055836636389826E-2</v>
      </c>
      <c r="L397" s="26">
        <v>0</v>
      </c>
      <c r="M397" s="26">
        <v>0</v>
      </c>
      <c r="N397" s="26">
        <v>0</v>
      </c>
      <c r="O397" s="26">
        <v>0.36046476787288878</v>
      </c>
      <c r="P397" s="114" t="s">
        <v>6364</v>
      </c>
      <c r="Q397" s="42" t="s">
        <v>5538</v>
      </c>
      <c r="R397" s="42"/>
      <c r="S397" s="41" t="str" cm="1">
        <f t="array" ref="S397">IFERROR(_xlfn.IFS(
U397="MPR ISSUE","PDH",
U397="BSS Hardware Issue","BSS",
U397="Sites strategiques, MLL, Pylone, etc.","ENVTECH",
U397="AKTIVCO DEFAUT GE &amp; POWER Cabinet","AKTIVCO",
U397="AKTIVCO Coupure ENEO &amp; Baisse de tension","AKTIVCO GRID ONLY",
U397="Coupure ENEO &amp; Baisse de tension","IHS GRID ONLY",
U397="Defaut GE &amp; POWER Cabinet","IHS",
U397="Sharing","Partners",
U397="Sites strategiques &amp; DataCenter","SST &amp; DC",
U397="Exclu","Exclu",
U397="SAT","SAT",
U397="SPARE-ISSUE","SPARE-ISSUE",
U397="Fiber CAmtel","TRANS_FO_CAMTEL",
U397="Fiber AOF","Fiber AOF",
U397="Projet OCM (HUAWEI)","TRAVAUX-HUAWEI",
U397="Projet OCM (NOKIA)","TRAVAUX-NOKIA",
U397="ACCESS-ISSUE","ACCESS-ISSUE",
U397="Projet OCM (ZTE, NOKIA, autres projets)","TRAVAUX OCM",
U397="No root CAuse","No root cause",
U397="ODU HS","PDH",
U397="IP &amp; VLAN","PDH",
U397="Warehouse HUAWEI","SPARE-ISSUE",
U397="SPARE-HS","SPARE-ISSUE",
U397="Power Telco","BSS",U397="no impacts","no impacts"
),"")</f>
        <v>No root cause</v>
      </c>
      <c r="T397" s="41" t="str" cm="1">
        <f t="array" ref="T397">IFERROR(_xlfn.IFS(
U397="MPR ISSUE","TX ISSUE",
U397="BSS Hardware Issue","RAN ISSUE",
U397="Sites strategiques, MLL, Pylone, etc.","ENVTECH",
U397="AKTIVCO DEFAUT GE &amp; POWER Cabinet","POWER ISSUE",
U397="AKTIVCO Coupure ENEO &amp; Baisse de tension","POWER ISSUE",
U397="Coupure ENEO &amp; Baisse de tension","POWER ISSUE",
U397="Defaut GE &amp; POWER Cabinet","POWER ISSUE",
U397="Sharing","POWER ISSUE",
U397="Sites strategiques &amp; DataCenter","POWER ISSUE",
U397="Exclu","Exclu",
U397="SAT","TX ISSUE",
U397="SPARE-ISSUE","SPARE-ISSUE",
U397="Fiber CAmtel","TX ISSUE",
U397="Fiber AOF","TX ISSUE",
U397="Projet OCM (HUAWEI)","TRAVAUX-HUAWEI",
U397="Projet OCM (NOKIA)","TRAVAUX -NOKIA",
U397="ACCESS-ISSUE","ACCESS-ISSUE",
U397="Projet OCM (ZTE, NOKIA, autres projets)","TRAVAUX OCM",
U397="No root CAuse","No root cause",
U397="ODU HS","TX ISSUE",
U397="IP &amp; VLAN","TX ISSUE",
U397="Warehouse HUAWEI","SPARE-ISSUE",
U397="SPARE-HS","SPARE-ISSUE",
U397="Power Telco","RAN ISSUE",U397="no impacts","no impacts"
),"")</f>
        <v>No root cause</v>
      </c>
      <c r="U397" s="68" t="s">
        <v>5691</v>
      </c>
      <c r="V397" s="41" t="str" cm="1">
        <f t="array" ref="V397">IFERROR(_xlfn.IFS(
U397="MPR ISSUE","ACTIVE",
U397="BSS Hardware Issue","ACTIVE",
U397="Sites strategiques, MLL, Pylone, etc.","PASSIVE",
U397="AKTIVCO DEFAUT GE &amp; POWER Cabinet","PASSIVE",
U397="AKTIVCO Coupure ENEO &amp; Baisse de tension","PASSIVE",
U397="Coupure ENEO &amp; Baisse de tension","PASSIVE",
U397="Defaut GE &amp; POWER Cabinet","PASSIVE",
U397="Sharing","PASSIVE",
U397="Sites strategiques &amp; DataCenter","PASSIVE",
U397="Exclu","Exclu",
U397="SAT","ACTIVE",
U397="SPARE-ISSUE","SPARE-ISSUE",
U397="Fiber CAmtel","ACTIVE",
U397="Fiber AOF","ACTIVE",
U397="Projet OCM (HUAWEI)","PLANNED WORKS",
U397="Projet OCM (NOKIA)","PLANNED WORKS",
U397="ACCESS-ISSUE","ACCESS-ISSUE",
U397="Projet OCM (ZTE, NOKIA, autres projets)","PLANNED WORKS",
U397="No root CAuse","No root cause",
U397="ODU HS","ACTIVE",
U397="IP &amp; VLAN","ACTIVE",
U397="Warehouse HUAWEI","SPARE-ISSUE",
U397="SPARE-HS","SPARE-ISSUE",
U397="Power Telco","ACTIVE", U397="no impacts","no impacts"
),"")</f>
        <v>No root cause</v>
      </c>
      <c r="W397" s="113"/>
      <c r="X397" s="113"/>
      <c r="Y397" s="113"/>
      <c r="Z397" s="113"/>
      <c r="AA397" s="113"/>
      <c r="AB397" s="17" t="s">
        <v>5980</v>
      </c>
      <c r="AC397" s="17" t="str">
        <f>_xlfn.XLOOKUP(B397,'INCIDENT-04-27-2026'!E:E,'INCIDENT-04-27-2026'!F:F,"")</f>
        <v/>
      </c>
      <c r="AD397" s="9"/>
      <c r="AE397" s="7" t="s">
        <v>5465</v>
      </c>
      <c r="AF397" s="6" t="str">
        <f>_xlfn.XLOOKUP(B397,'[13]Input_27-04'!$B:$B,'[13]Input_27-04'!$M:$M,"")</f>
        <v/>
      </c>
      <c r="AG397" s="7"/>
      <c r="AH397" s="3"/>
      <c r="AI397" s="18" t="str">
        <f>_xlfn.XLOOKUP(B397,'[3]Cells Huawei 27042026 10h'!$B:$B,'[3]Cells Huawei 27042026 10h'!$T:$T,"")</f>
        <v/>
      </c>
      <c r="AJ397" s="18" t="str">
        <f>_xlfn.XLOOKUP(B397,'[3]Cells Huawei 27042026 15h'!$B:$B,'[3]Cells Huawei 27042026 15h'!$T:$T,"")</f>
        <v/>
      </c>
      <c r="AK397" s="18" t="str">
        <f>_xlfn.XLOOKUP(B397,'[4]cells down 27042026 11h28'!$B:$B,'[4]cells down 27042026 11h28'!$R:$R,"")</f>
        <v/>
      </c>
      <c r="AL397" s="18" t="str">
        <f>_xlfn.XLOOKUP(B397,'[4]cells down 27042026 18h01'!$B:$B,'[4]cells down 27042026 18h01'!$R:$R,"")</f>
        <v/>
      </c>
      <c r="AM397" s="18" t="str">
        <f>_xlfn.XLOOKUP(B397,'[5]cell downs 27042026 11h'!$B:$B,'[5]cell downs 27042026 11h'!$R:$R,"")</f>
        <v/>
      </c>
      <c r="AN397" s="18" t="str">
        <f>_xlfn.XLOOKUP(B397,'[5]cell downs 27042026 17h40'!$B:$B,'[5]cell downs 27042026 17h40'!$R:$R,"")</f>
        <v/>
      </c>
      <c r="AO397" s="18" t="str">
        <f>_xlfn.XLOOKUP(B397,'[6]ALL SITES DOWN'!$D:$D,'[6]ALL SITES DOWN'!$J:$J,"")</f>
        <v/>
      </c>
      <c r="AP397" s="18" t="str">
        <f>_xlfn.XLOOKUP(B397,'[7]ALL SITES DOWN'!$D:$D,'[7]ALL SITES DOWN'!$J:$J,"")</f>
        <v/>
      </c>
      <c r="AQ397" s="9" t="str">
        <f>_xlfn.XLOOKUP(B397,[8]sheet1!$AC:$AC,[8]sheet1!$AF:$AF,"")</f>
        <v>(04/27/2026 ticket):-INC-20260427-00011397…Network issue …Others Transmission equipement fault</v>
      </c>
      <c r="AR397" s="14"/>
      <c r="AS397" s="14" t="s">
        <v>5465</v>
      </c>
      <c r="AT397" s="14" t="str">
        <f>_xlfn.XLOOKUP(B397,'[9]cell downs 18042026 17h'!$B:$B,'[9]cell downs 18042026 17h'!$B:$B,"")</f>
        <v/>
      </c>
      <c r="AU397" s="14" t="str">
        <f>_xlfn.XLOOKUP(B397,'[10]Cells Huawei 19042026 15h'!$B:$B,'[10]Cells Huawei 19042026 15h'!$B:$B,"")</f>
        <v/>
      </c>
      <c r="AV397" s="9" t="str">
        <f>_xlfn.XLOOKUP(B397,'[11]cells down 19042026 9H40'!$B:$B,'[11]cells down 19042026 9H40'!$B:$B,"")</f>
        <v/>
      </c>
    </row>
    <row r="398" spans="1:48" hidden="1" x14ac:dyDescent="0.3">
      <c r="A398" s="1" t="s">
        <v>1058</v>
      </c>
      <c r="B398" s="8" t="s">
        <v>1059</v>
      </c>
      <c r="C398" s="3" t="str">
        <f>_xlfn.XLOOKUP(B398,'[1]daily break down'!$D:$D,'[1]daily break down'!$E:$E,"")</f>
        <v>Yaounde</v>
      </c>
      <c r="D398" s="1" t="s">
        <v>11</v>
      </c>
      <c r="E398" s="1" t="s">
        <v>12</v>
      </c>
      <c r="F398" s="3" t="s">
        <v>37</v>
      </c>
      <c r="G398" s="1" t="s">
        <v>38</v>
      </c>
      <c r="H398" s="29" t="str">
        <f>_xlfn.XLOOKUP(B398,[2]CALCULATION!$B:$B,[2]CALCULATION!$H:$H,"")</f>
        <v>ZTE</v>
      </c>
      <c r="I398" s="26">
        <v>1.1819306400938268</v>
      </c>
      <c r="J398" s="26">
        <v>1.4770120108551423</v>
      </c>
      <c r="K398" s="26">
        <v>0.75454865837406859</v>
      </c>
      <c r="L398" s="26">
        <v>1.247492387988574</v>
      </c>
      <c r="M398" s="26">
        <v>7.6051805908690113</v>
      </c>
      <c r="N398" s="26">
        <v>3.2370667146073573</v>
      </c>
      <c r="O398" s="26">
        <v>0.35181475488895159</v>
      </c>
      <c r="P398" s="114" t="s">
        <v>6364</v>
      </c>
      <c r="Q398" s="42" t="s">
        <v>5538</v>
      </c>
      <c r="R398" s="42"/>
      <c r="S398" s="41" t="str" cm="1">
        <f t="array" ref="S398">IFERROR(_xlfn.IFS(
U398="MPR ISSUE","PDH",
U398="BSS Hardware Issue","BSS",
U398="Sites strategiques, MLL, Pylone, etc.","ENVTECH",
U398="AKTIVCO DEFAUT GE &amp; POWER Cabinet","AKTIVCO",
U398="AKTIVCO Coupure ENEO &amp; Baisse de tension","AKTIVCO GRID ONLY",
U398="Coupure ENEO &amp; Baisse de tension","IHS GRID ONLY",
U398="Defaut GE &amp; POWER Cabinet","IHS",
U398="Sharing","Partners",
U398="Sites strategiques &amp; DataCenter","SST &amp; DC",
U398="Exclu","Exclu",
U398="SAT","SAT",
U398="SPARE-ISSUE","SPARE-ISSUE",
U398="Fiber CAmtel","TRANS_FO_CAMTEL",
U398="Fiber AOF","Fiber AOF",
U398="Projet OCM (HUAWEI)","TRAVAUX-HUAWEI",
U398="Projet OCM (NOKIA)","TRAVAUX-NOKIA",
U398="ACCESS-ISSUE","ACCESS-ISSUE",
U398="Projet OCM (ZTE, NOKIA, autres projets)","TRAVAUX OCM",
U398="No root CAuse","No root cause",
U398="ODU HS","PDH",
U398="IP &amp; VLAN","PDH",
U398="Warehouse HUAWEI","SPARE-ISSUE",
U398="SPARE-HS","SPARE-ISSUE",
U398="Power Telco","BSS",U398="no impacts","no impacts"
),"")</f>
        <v>No root cause</v>
      </c>
      <c r="T398" s="41" t="str" cm="1">
        <f t="array" ref="T398">IFERROR(_xlfn.IFS(
U398="MPR ISSUE","TX ISSUE",
U398="BSS Hardware Issue","RAN ISSUE",
U398="Sites strategiques, MLL, Pylone, etc.","ENVTECH",
U398="AKTIVCO DEFAUT GE &amp; POWER Cabinet","POWER ISSUE",
U398="AKTIVCO Coupure ENEO &amp; Baisse de tension","POWER ISSUE",
U398="Coupure ENEO &amp; Baisse de tension","POWER ISSUE",
U398="Defaut GE &amp; POWER Cabinet","POWER ISSUE",
U398="Sharing","POWER ISSUE",
U398="Sites strategiques &amp; DataCenter","POWER ISSUE",
U398="Exclu","Exclu",
U398="SAT","TX ISSUE",
U398="SPARE-ISSUE","SPARE-ISSUE",
U398="Fiber CAmtel","TX ISSUE",
U398="Fiber AOF","TX ISSUE",
U398="Projet OCM (HUAWEI)","TRAVAUX-HUAWEI",
U398="Projet OCM (NOKIA)","TRAVAUX -NOKIA",
U398="ACCESS-ISSUE","ACCESS-ISSUE",
U398="Projet OCM (ZTE, NOKIA, autres projets)","TRAVAUX OCM",
U398="No root CAuse","No root cause",
U398="ODU HS","TX ISSUE",
U398="IP &amp; VLAN","TX ISSUE",
U398="Warehouse HUAWEI","SPARE-ISSUE",
U398="SPARE-HS","SPARE-ISSUE",
U398="Power Telco","RAN ISSUE",U398="no impacts","no impacts"
),"")</f>
        <v>No root cause</v>
      </c>
      <c r="U398" s="68" t="s">
        <v>5691</v>
      </c>
      <c r="V398" s="41" t="str" cm="1">
        <f t="array" ref="V398">IFERROR(_xlfn.IFS(
U398="MPR ISSUE","ACTIVE",
U398="BSS Hardware Issue","ACTIVE",
U398="Sites strategiques, MLL, Pylone, etc.","PASSIVE",
U398="AKTIVCO DEFAUT GE &amp; POWER Cabinet","PASSIVE",
U398="AKTIVCO Coupure ENEO &amp; Baisse de tension","PASSIVE",
U398="Coupure ENEO &amp; Baisse de tension","PASSIVE",
U398="Defaut GE &amp; POWER Cabinet","PASSIVE",
U398="Sharing","PASSIVE",
U398="Sites strategiques &amp; DataCenter","PASSIVE",
U398="Exclu","Exclu",
U398="SAT","ACTIVE",
U398="SPARE-ISSUE","SPARE-ISSUE",
U398="Fiber CAmtel","ACTIVE",
U398="Fiber AOF","ACTIVE",
U398="Projet OCM (HUAWEI)","PLANNED WORKS",
U398="Projet OCM (NOKIA)","PLANNED WORKS",
U398="ACCESS-ISSUE","ACCESS-ISSUE",
U398="Projet OCM (ZTE, NOKIA, autres projets)","PLANNED WORKS",
U398="No root CAuse","No root cause",
U398="ODU HS","ACTIVE",
U398="IP &amp; VLAN","ACTIVE",
U398="Warehouse HUAWEI","SPARE-ISSUE",
U398="SPARE-HS","SPARE-ISSUE",
U398="Power Telco","ACTIVE", U398="no impacts","no impacts"
),"")</f>
        <v>No root cause</v>
      </c>
      <c r="W398" s="113"/>
      <c r="X398" s="113"/>
      <c r="Y398" s="113"/>
      <c r="Z398" s="113"/>
      <c r="AA398" s="113"/>
      <c r="AB398" s="17" t="s">
        <v>5465</v>
      </c>
      <c r="AC398" s="17" t="str">
        <f>_xlfn.XLOOKUP(B398,'INCIDENT-04-27-2026'!E:E,'INCIDENT-04-27-2026'!F:F,"")</f>
        <v/>
      </c>
      <c r="AD398" s="9"/>
      <c r="AE398" s="7" t="s">
        <v>5465</v>
      </c>
      <c r="AF398" s="6" t="str">
        <f>_xlfn.XLOOKUP(B398,'[13]Input_27-04'!$B:$B,'[13]Input_27-04'!$M:$M,"")</f>
        <v/>
      </c>
      <c r="AG398" s="7"/>
      <c r="AH398" s="3"/>
      <c r="AI398" s="18" t="str">
        <f>_xlfn.XLOOKUP(B398,'[3]Cells Huawei 27042026 10h'!$B:$B,'[3]Cells Huawei 27042026 10h'!$T:$T,"")</f>
        <v/>
      </c>
      <c r="AJ398" s="18" t="str">
        <f>_xlfn.XLOOKUP(B398,'[3]Cells Huawei 27042026 15h'!$B:$B,'[3]Cells Huawei 27042026 15h'!$T:$T,"")</f>
        <v/>
      </c>
      <c r="AK398" s="18" t="str">
        <f>_xlfn.XLOOKUP(B398,'[4]cells down 27042026 11h28'!$B:$B,'[4]cells down 27042026 11h28'!$R:$R,"")</f>
        <v/>
      </c>
      <c r="AL398" s="18" t="str">
        <f>_xlfn.XLOOKUP(B398,'[4]cells down 27042026 18h01'!$B:$B,'[4]cells down 27042026 18h01'!$R:$R,"")</f>
        <v/>
      </c>
      <c r="AM398" s="18" t="str">
        <f>_xlfn.XLOOKUP(B398,'[5]cell downs 27042026 11h'!$B:$B,'[5]cell downs 27042026 11h'!$R:$R,"")</f>
        <v/>
      </c>
      <c r="AN398" s="18" t="str">
        <f>_xlfn.XLOOKUP(B398,'[5]cell downs 27042026 17h40'!$B:$B,'[5]cell downs 27042026 17h40'!$R:$R,"")</f>
        <v/>
      </c>
      <c r="AO398" s="18" t="str">
        <f>_xlfn.XLOOKUP(B398,'[6]ALL SITES DOWN'!$D:$D,'[6]ALL SITES DOWN'!$J:$J,"")</f>
        <v/>
      </c>
      <c r="AP398" s="18" t="str">
        <f>_xlfn.XLOOKUP(B398,'[7]ALL SITES DOWN'!$D:$D,'[7]ALL SITES DOWN'!$J:$J,"")</f>
        <v/>
      </c>
      <c r="AQ398" s="9" t="str">
        <f>_xlfn.XLOOKUP(B398,[8]sheet1!$AC:$AC,[8]sheet1!$AF:$AF,"")</f>
        <v/>
      </c>
      <c r="AR398" s="14"/>
      <c r="AS398" s="14" t="s">
        <v>5465</v>
      </c>
      <c r="AT398" s="14" t="str">
        <f>_xlfn.XLOOKUP(B398,'[9]cell downs 18042026 17h'!$B:$B,'[9]cell downs 18042026 17h'!$B:$B,"")</f>
        <v/>
      </c>
      <c r="AU398" s="14" t="str">
        <f>_xlfn.XLOOKUP(B398,'[10]Cells Huawei 19042026 15h'!$B:$B,'[10]Cells Huawei 19042026 15h'!$B:$B,"")</f>
        <v/>
      </c>
      <c r="AV398" s="9" t="str">
        <f>_xlfn.XLOOKUP(B398,'[11]cells down 19042026 9H40'!$B:$B,'[11]cells down 19042026 9H40'!$B:$B,"")</f>
        <v/>
      </c>
    </row>
    <row r="399" spans="1:48" hidden="1" x14ac:dyDescent="0.3">
      <c r="A399" s="1" t="s">
        <v>3496</v>
      </c>
      <c r="B399" s="8" t="s">
        <v>3497</v>
      </c>
      <c r="C399" s="3" t="str">
        <f>_xlfn.XLOOKUP(B399,'[1]daily break down'!$D:$D,'[1]daily break down'!$E:$E,"")</f>
        <v>Yaounde</v>
      </c>
      <c r="D399" s="1" t="s">
        <v>357</v>
      </c>
      <c r="E399" s="1" t="s">
        <v>30</v>
      </c>
      <c r="F399" s="3" t="s">
        <v>37</v>
      </c>
      <c r="G399" s="1" t="s">
        <v>38</v>
      </c>
      <c r="H399" s="29" t="str">
        <f>_xlfn.XLOOKUP(B399,[2]CALCULATION!$B:$B,[2]CALCULATION!$H:$H,"")</f>
        <v>ZTE</v>
      </c>
      <c r="I399" s="26">
        <v>0</v>
      </c>
      <c r="J399" s="26">
        <v>0</v>
      </c>
      <c r="K399" s="26">
        <v>2.1259413354335933E-2</v>
      </c>
      <c r="L399" s="26">
        <v>0</v>
      </c>
      <c r="M399" s="26">
        <v>0</v>
      </c>
      <c r="N399" s="26">
        <v>0</v>
      </c>
      <c r="O399" s="26">
        <v>0.35117269206952567</v>
      </c>
      <c r="P399" s="114" t="s">
        <v>6364</v>
      </c>
      <c r="Q399" s="42" t="s">
        <v>5538</v>
      </c>
      <c r="R399" s="42"/>
      <c r="S399" s="41" t="str" cm="1">
        <f t="array" ref="S399">IFERROR(_xlfn.IFS(
U399="MPR ISSUE","PDH",
U399="BSS Hardware Issue","BSS",
U399="Sites strategiques, MLL, Pylone, etc.","ENVTECH",
U399="AKTIVCO DEFAUT GE &amp; POWER Cabinet","AKTIVCO",
U399="AKTIVCO Coupure ENEO &amp; Baisse de tension","AKTIVCO GRID ONLY",
U399="Coupure ENEO &amp; Baisse de tension","IHS GRID ONLY",
U399="Defaut GE &amp; POWER Cabinet","IHS",
U399="Sharing","Partners",
U399="Sites strategiques &amp; DataCenter","SST &amp; DC",
U399="Exclu","Exclu",
U399="SAT","SAT",
U399="SPARE-ISSUE","SPARE-ISSUE",
U399="Fiber CAmtel","TRANS_FO_CAMTEL",
U399="Fiber AOF","Fiber AOF",
U399="Projet OCM (HUAWEI)","TRAVAUX-HUAWEI",
U399="Projet OCM (NOKIA)","TRAVAUX-NOKIA",
U399="ACCESS-ISSUE","ACCESS-ISSUE",
U399="Projet OCM (ZTE, NOKIA, autres projets)","TRAVAUX OCM",
U399="No root CAuse","No root cause",
U399="ODU HS","PDH",
U399="IP &amp; VLAN","PDH",
U399="Warehouse HUAWEI","SPARE-ISSUE",
U399="SPARE-HS","SPARE-ISSUE",
U399="Power Telco","BSS",U399="no impacts","no impacts"
),"")</f>
        <v>AKTIVCO GRID ONLY</v>
      </c>
      <c r="T399" s="41" t="str" cm="1">
        <f t="array" ref="T399">IFERROR(_xlfn.IFS(
U399="MPR ISSUE","TX ISSUE",
U399="BSS Hardware Issue","RAN ISSUE",
U399="Sites strategiques, MLL, Pylone, etc.","ENVTECH",
U399="AKTIVCO DEFAUT GE &amp; POWER Cabinet","POWER ISSUE",
U399="AKTIVCO Coupure ENEO &amp; Baisse de tension","POWER ISSUE",
U399="Coupure ENEO &amp; Baisse de tension","POWER ISSUE",
U399="Defaut GE &amp; POWER Cabinet","POWER ISSUE",
U399="Sharing","POWER ISSUE",
U399="Sites strategiques &amp; DataCenter","POWER ISSUE",
U399="Exclu","Exclu",
U399="SAT","TX ISSUE",
U399="SPARE-ISSUE","SPARE-ISSUE",
U399="Fiber CAmtel","TX ISSUE",
U399="Fiber AOF","TX ISSUE",
U399="Projet OCM (HUAWEI)","TRAVAUX-HUAWEI",
U399="Projet OCM (NOKIA)","TRAVAUX -NOKIA",
U399="ACCESS-ISSUE","ACCESS-ISSUE",
U399="Projet OCM (ZTE, NOKIA, autres projets)","TRAVAUX OCM",
U399="No root CAuse","No root cause",
U399="ODU HS","TX ISSUE",
U399="IP &amp; VLAN","TX ISSUE",
U399="Warehouse HUAWEI","SPARE-ISSUE",
U399="SPARE-HS","SPARE-ISSUE",
U399="Power Telco","RAN ISSUE",U399="no impacts","no impacts"
),"")</f>
        <v>POWER ISSUE</v>
      </c>
      <c r="U399" s="68" t="s">
        <v>5326</v>
      </c>
      <c r="V399" s="41" t="str" cm="1">
        <f t="array" ref="V399">IFERROR(_xlfn.IFS(
U399="MPR ISSUE","ACTIVE",
U399="BSS Hardware Issue","ACTIVE",
U399="Sites strategiques, MLL, Pylone, etc.","PASSIVE",
U399="AKTIVCO DEFAUT GE &amp; POWER Cabinet","PASSIVE",
U399="AKTIVCO Coupure ENEO &amp; Baisse de tension","PASSIVE",
U399="Coupure ENEO &amp; Baisse de tension","PASSIVE",
U399="Defaut GE &amp; POWER Cabinet","PASSIVE",
U399="Sharing","PASSIVE",
U399="Sites strategiques &amp; DataCenter","PASSIVE",
U399="Exclu","Exclu",
U399="SAT","ACTIVE",
U399="SPARE-ISSUE","SPARE-ISSUE",
U399="Fiber CAmtel","ACTIVE",
U399="Fiber AOF","ACTIVE",
U399="Projet OCM (HUAWEI)","PLANNED WORKS",
U399="Projet OCM (NOKIA)","PLANNED WORKS",
U399="ACCESS-ISSUE","ACCESS-ISSUE",
U399="Projet OCM (ZTE, NOKIA, autres projets)","PLANNED WORKS",
U399="No root CAuse","No root cause",
U399="ODU HS","ACTIVE",
U399="IP &amp; VLAN","ACTIVE",
U399="Warehouse HUAWEI","SPARE-ISSUE",
U399="SPARE-HS","SPARE-ISSUE",
U399="Power Telco","ACTIVE", U399="no impacts","no impacts"
),"")</f>
        <v>PASSIVE</v>
      </c>
      <c r="W399" s="113"/>
      <c r="X399" s="113"/>
      <c r="Y399" s="113"/>
      <c r="Z399" s="113"/>
      <c r="AA399" s="113"/>
      <c r="AB399" s="17" t="s">
        <v>5977</v>
      </c>
      <c r="AC399" s="17" t="str">
        <f>_xlfn.XLOOKUP(B399,'INCIDENT-04-27-2026'!E:E,'INCIDENT-04-27-2026'!F:F,"")</f>
        <v/>
      </c>
      <c r="AD399" s="9"/>
      <c r="AE399" s="7" t="s">
        <v>5465</v>
      </c>
      <c r="AF399" s="6" t="str">
        <f>_xlfn.XLOOKUP(B399,'[13]Input_27-04'!$B:$B,'[13]Input_27-04'!$M:$M,"")</f>
        <v/>
      </c>
      <c r="AG399" s="7"/>
      <c r="AH399" s="3"/>
      <c r="AI399" s="18" t="str">
        <f>_xlfn.XLOOKUP(B399,'[3]Cells Huawei 27042026 10h'!$B:$B,'[3]Cells Huawei 27042026 10h'!$T:$T,"")</f>
        <v/>
      </c>
      <c r="AJ399" s="18" t="str">
        <f>_xlfn.XLOOKUP(B399,'[3]Cells Huawei 27042026 15h'!$B:$B,'[3]Cells Huawei 27042026 15h'!$T:$T,"")</f>
        <v/>
      </c>
      <c r="AK399" s="18" t="str">
        <f>_xlfn.XLOOKUP(B399,'[4]cells down 27042026 11h28'!$B:$B,'[4]cells down 27042026 11h28'!$R:$R,"")</f>
        <v/>
      </c>
      <c r="AL399" s="18" t="str">
        <f>_xlfn.XLOOKUP(B399,'[4]cells down 27042026 18h01'!$B:$B,'[4]cells down 27042026 18h01'!$R:$R,"")</f>
        <v/>
      </c>
      <c r="AM399" s="18" t="str">
        <f>_xlfn.XLOOKUP(B399,'[5]cell downs 27042026 11h'!$B:$B,'[5]cell downs 27042026 11h'!$R:$R,"")</f>
        <v/>
      </c>
      <c r="AN399" s="18" t="str">
        <f>_xlfn.XLOOKUP(B399,'[5]cell downs 27042026 17h40'!$B:$B,'[5]cell downs 27042026 17h40'!$R:$R,"")</f>
        <v/>
      </c>
      <c r="AO399" s="18" t="str">
        <f>_xlfn.XLOOKUP(B399,'[6]ALL SITES DOWN'!$D:$D,'[6]ALL SITES DOWN'!$J:$J,"")</f>
        <v/>
      </c>
      <c r="AP399" s="18" t="str">
        <f>_xlfn.XLOOKUP(B399,'[7]ALL SITES DOWN'!$D:$D,'[7]ALL SITES DOWN'!$J:$J,"")</f>
        <v/>
      </c>
      <c r="AQ399" s="9" t="str">
        <f>_xlfn.XLOOKUP(B399,[8]sheet1!$AC:$AC,[8]sheet1!$AF:$AF,"")</f>
        <v>(04/27/2026 ticket):-INC-20260427-00011378…site Grid onlyGrid Outage …Others Transmission equipement fault</v>
      </c>
      <c r="AR399" s="14"/>
      <c r="AS399" s="14" t="s">
        <v>5465</v>
      </c>
      <c r="AT399" s="14" t="str">
        <f>_xlfn.XLOOKUP(B399,'[9]cell downs 18042026 17h'!$B:$B,'[9]cell downs 18042026 17h'!$B:$B,"")</f>
        <v/>
      </c>
      <c r="AU399" s="14" t="str">
        <f>_xlfn.XLOOKUP(B399,'[10]Cells Huawei 19042026 15h'!$B:$B,'[10]Cells Huawei 19042026 15h'!$B:$B,"")</f>
        <v/>
      </c>
      <c r="AV399" s="9" t="str">
        <f>_xlfn.XLOOKUP(B399,'[11]cells down 19042026 9H40'!$B:$B,'[11]cells down 19042026 9H40'!$B:$B,"")</f>
        <v/>
      </c>
    </row>
    <row r="400" spans="1:48" hidden="1" x14ac:dyDescent="0.3">
      <c r="A400" s="1" t="s">
        <v>774</v>
      </c>
      <c r="B400" s="8" t="s">
        <v>775</v>
      </c>
      <c r="C400" s="3" t="str">
        <f>_xlfn.XLOOKUP(B400,'[1]daily break down'!$D:$D,'[1]daily break down'!$E:$E,"")</f>
        <v>Yaounde</v>
      </c>
      <c r="D400" s="1" t="s">
        <v>18</v>
      </c>
      <c r="E400" s="1"/>
      <c r="F400" s="3" t="s">
        <v>37</v>
      </c>
      <c r="G400" s="1" t="s">
        <v>38</v>
      </c>
      <c r="H400" s="29" t="str">
        <f>_xlfn.XLOOKUP(B400,[2]CALCULATION!$B:$B,[2]CALCULATION!$H:$H,"")</f>
        <v>ZTE</v>
      </c>
      <c r="I400" s="26">
        <v>0.66810203376965038</v>
      </c>
      <c r="J400" s="26">
        <v>8.1503989350318058</v>
      </c>
      <c r="K400" s="26">
        <v>5.355445976834373</v>
      </c>
      <c r="L400" s="26">
        <v>22.380740398307239</v>
      </c>
      <c r="M400" s="26">
        <v>4.1133041123410203</v>
      </c>
      <c r="N400" s="26">
        <v>15.776535742923754</v>
      </c>
      <c r="O400" s="26">
        <v>0.34821206906883651</v>
      </c>
      <c r="P400" s="114" t="s">
        <v>6364</v>
      </c>
      <c r="Q400" s="42" t="s">
        <v>5538</v>
      </c>
      <c r="R400" s="42"/>
      <c r="S400" s="41" t="str" cm="1">
        <f t="array" ref="S400">IFERROR(_xlfn.IFS(
U400="MPR ISSUE","PDH",
U400="BSS Hardware Issue","BSS",
U400="Sites strategiques, MLL, Pylone, etc.","ENVTECH",
U400="AKTIVCO DEFAUT GE &amp; POWER Cabinet","AKTIVCO",
U400="AKTIVCO Coupure ENEO &amp; Baisse de tension","AKTIVCO GRID ONLY",
U400="Coupure ENEO &amp; Baisse de tension","IHS GRID ONLY",
U400="Defaut GE &amp; POWER Cabinet","IHS",
U400="Sharing","Partners",
U400="Sites strategiques &amp; DataCenter","SST &amp; DC",
U400="Exclu","Exclu",
U400="SAT","SAT",
U400="SPARE-ISSUE","SPARE-ISSUE",
U400="Fiber CAmtel","TRANS_FO_CAMTEL",
U400="Fiber AOF","Fiber AOF",
U400="Projet OCM (HUAWEI)","TRAVAUX-HUAWEI",
U400="Projet OCM (NOKIA)","TRAVAUX-NOKIA",
U400="ACCESS-ISSUE","ACCESS-ISSUE",
U400="Projet OCM (ZTE, NOKIA, autres projets)","TRAVAUX OCM",
U400="No root CAuse","No root cause",
U400="ODU HS","PDH",
U400="IP &amp; VLAN","PDH",
U400="Warehouse HUAWEI","SPARE-ISSUE",
U400="SPARE-HS","SPARE-ISSUE",
U400="Power Telco","BSS",U400="no impacts","no impacts"
),"")</f>
        <v>No root cause</v>
      </c>
      <c r="T400" s="41" t="str" cm="1">
        <f t="array" ref="T400">IFERROR(_xlfn.IFS(
U400="MPR ISSUE","TX ISSUE",
U400="BSS Hardware Issue","RAN ISSUE",
U400="Sites strategiques, MLL, Pylone, etc.","ENVTECH",
U400="AKTIVCO DEFAUT GE &amp; POWER Cabinet","POWER ISSUE",
U400="AKTIVCO Coupure ENEO &amp; Baisse de tension","POWER ISSUE",
U400="Coupure ENEO &amp; Baisse de tension","POWER ISSUE",
U400="Defaut GE &amp; POWER Cabinet","POWER ISSUE",
U400="Sharing","POWER ISSUE",
U400="Sites strategiques &amp; DataCenter","POWER ISSUE",
U400="Exclu","Exclu",
U400="SAT","TX ISSUE",
U400="SPARE-ISSUE","SPARE-ISSUE",
U400="Fiber CAmtel","TX ISSUE",
U400="Fiber AOF","TX ISSUE",
U400="Projet OCM (HUAWEI)","TRAVAUX-HUAWEI",
U400="Projet OCM (NOKIA)","TRAVAUX -NOKIA",
U400="ACCESS-ISSUE","ACCESS-ISSUE",
U400="Projet OCM (ZTE, NOKIA, autres projets)","TRAVAUX OCM",
U400="No root CAuse","No root cause",
U400="ODU HS","TX ISSUE",
U400="IP &amp; VLAN","TX ISSUE",
U400="Warehouse HUAWEI","SPARE-ISSUE",
U400="SPARE-HS","SPARE-ISSUE",
U400="Power Telco","RAN ISSUE",U400="no impacts","no impacts"
),"")</f>
        <v>No root cause</v>
      </c>
      <c r="U400" s="68" t="s">
        <v>5691</v>
      </c>
      <c r="V400" s="41" t="str" cm="1">
        <f t="array" ref="V400">IFERROR(_xlfn.IFS(
U400="MPR ISSUE","ACTIVE",
U400="BSS Hardware Issue","ACTIVE",
U400="Sites strategiques, MLL, Pylone, etc.","PASSIVE",
U400="AKTIVCO DEFAUT GE &amp; POWER Cabinet","PASSIVE",
U400="AKTIVCO Coupure ENEO &amp; Baisse de tension","PASSIVE",
U400="Coupure ENEO &amp; Baisse de tension","PASSIVE",
U400="Defaut GE &amp; POWER Cabinet","PASSIVE",
U400="Sharing","PASSIVE",
U400="Sites strategiques &amp; DataCenter","PASSIVE",
U400="Exclu","Exclu",
U400="SAT","ACTIVE",
U400="SPARE-ISSUE","SPARE-ISSUE",
U400="Fiber CAmtel","ACTIVE",
U400="Fiber AOF","ACTIVE",
U400="Projet OCM (HUAWEI)","PLANNED WORKS",
U400="Projet OCM (NOKIA)","PLANNED WORKS",
U400="ACCESS-ISSUE","ACCESS-ISSUE",
U400="Projet OCM (ZTE, NOKIA, autres projets)","PLANNED WORKS",
U400="No root CAuse","No root cause",
U400="ODU HS","ACTIVE",
U400="IP &amp; VLAN","ACTIVE",
U400="Warehouse HUAWEI","SPARE-ISSUE",
U400="SPARE-HS","SPARE-ISSUE",
U400="Power Telco","ACTIVE", U400="no impacts","no impacts"
),"")</f>
        <v>No root cause</v>
      </c>
      <c r="W400" s="113"/>
      <c r="X400" s="113"/>
      <c r="Y400" s="113"/>
      <c r="Z400" s="113"/>
      <c r="AA400" s="113"/>
      <c r="AB400" s="17" t="s">
        <v>5465</v>
      </c>
      <c r="AC400" s="17" t="str">
        <f>_xlfn.XLOOKUP(B400,'INCIDENT-04-27-2026'!E:E,'INCIDENT-04-27-2026'!F:F,"")</f>
        <v/>
      </c>
      <c r="AD400" s="9"/>
      <c r="AE400" s="7" t="s">
        <v>5465</v>
      </c>
      <c r="AF400" s="6" t="str">
        <f>_xlfn.XLOOKUP(B400,'[13]Input_27-04'!$B:$B,'[13]Input_27-04'!$M:$M,"")</f>
        <v/>
      </c>
      <c r="AG400" s="7"/>
      <c r="AH400" s="3"/>
      <c r="AI400" s="18" t="str">
        <f>_xlfn.XLOOKUP(B400,'[3]Cells Huawei 27042026 10h'!$B:$B,'[3]Cells Huawei 27042026 10h'!$T:$T,"")</f>
        <v/>
      </c>
      <c r="AJ400" s="18" t="str">
        <f>_xlfn.XLOOKUP(B400,'[3]Cells Huawei 27042026 15h'!$B:$B,'[3]Cells Huawei 27042026 15h'!$T:$T,"")</f>
        <v/>
      </c>
      <c r="AK400" s="18" t="str">
        <f>_xlfn.XLOOKUP(B400,'[4]cells down 27042026 11h28'!$B:$B,'[4]cells down 27042026 11h28'!$R:$R,"")</f>
        <v/>
      </c>
      <c r="AL400" s="18" t="str">
        <f>_xlfn.XLOOKUP(B400,'[4]cells down 27042026 18h01'!$B:$B,'[4]cells down 27042026 18h01'!$R:$R,"")</f>
        <v/>
      </c>
      <c r="AM400" s="18" t="str">
        <f>_xlfn.XLOOKUP(B400,'[5]cell downs 27042026 11h'!$B:$B,'[5]cell downs 27042026 11h'!$R:$R,"")</f>
        <v/>
      </c>
      <c r="AN400" s="18" t="str">
        <f>_xlfn.XLOOKUP(B400,'[5]cell downs 27042026 17h40'!$B:$B,'[5]cell downs 27042026 17h40'!$R:$R,"")</f>
        <v/>
      </c>
      <c r="AO400" s="18" t="str">
        <f>_xlfn.XLOOKUP(B400,'[6]ALL SITES DOWN'!$D:$D,'[6]ALL SITES DOWN'!$J:$J,"")</f>
        <v/>
      </c>
      <c r="AP400" s="18" t="str">
        <f>_xlfn.XLOOKUP(B400,'[7]ALL SITES DOWN'!$D:$D,'[7]ALL SITES DOWN'!$J:$J,"")</f>
        <v/>
      </c>
      <c r="AQ400" s="9" t="str">
        <f>_xlfn.XLOOKUP(B400,[8]sheet1!$AC:$AC,[8]sheet1!$AF:$AF,"")</f>
        <v/>
      </c>
      <c r="AR400" s="14"/>
      <c r="AS400" s="14" t="s">
        <v>5465</v>
      </c>
      <c r="AT400" s="14" t="str">
        <f>_xlfn.XLOOKUP(B400,'[9]cell downs 18042026 17h'!$B:$B,'[9]cell downs 18042026 17h'!$B:$B,"")</f>
        <v/>
      </c>
      <c r="AU400" s="14" t="str">
        <f>_xlfn.XLOOKUP(B400,'[10]Cells Huawei 19042026 15h'!$B:$B,'[10]Cells Huawei 19042026 15h'!$B:$B,"")</f>
        <v/>
      </c>
      <c r="AV400" s="9" t="str">
        <f>_xlfn.XLOOKUP(B400,'[11]cells down 19042026 9H40'!$B:$B,'[11]cells down 19042026 9H40'!$B:$B,"")</f>
        <v/>
      </c>
    </row>
    <row r="401" spans="1:48" hidden="1" x14ac:dyDescent="0.3">
      <c r="A401" s="1" t="s">
        <v>280</v>
      </c>
      <c r="B401" s="8" t="s">
        <v>281</v>
      </c>
      <c r="C401" s="3" t="str">
        <f>_xlfn.XLOOKUP(B401,'[1]daily break down'!$D:$D,'[1]daily break down'!$E:$E,"")</f>
        <v>Douala</v>
      </c>
      <c r="D401" s="1"/>
      <c r="E401" s="1"/>
      <c r="F401" s="3" t="s">
        <v>31</v>
      </c>
      <c r="G401" s="1" t="s">
        <v>32</v>
      </c>
      <c r="H401" s="29" t="str">
        <f>_xlfn.XLOOKUP(B401,[2]CALCULATION!$B:$B,[2]CALCULATION!$H:$H,"")</f>
        <v>ZTE</v>
      </c>
      <c r="I401" s="26">
        <v>0</v>
      </c>
      <c r="J401" s="26">
        <v>0.71800458290172453</v>
      </c>
      <c r="K401" s="26">
        <v>1.2329746342382129</v>
      </c>
      <c r="L401" s="26">
        <v>0</v>
      </c>
      <c r="M401" s="26">
        <v>0.72035881323962114</v>
      </c>
      <c r="N401" s="26">
        <v>0</v>
      </c>
      <c r="O401" s="26">
        <v>0.34089968695870454</v>
      </c>
      <c r="P401" s="114" t="s">
        <v>6364</v>
      </c>
      <c r="Q401" s="42" t="s">
        <v>5538</v>
      </c>
      <c r="R401" s="42"/>
      <c r="S401" s="41" t="str" cm="1">
        <f t="array" ref="S401">IFERROR(_xlfn.IFS(
U401="MPR ISSUE","PDH",
U401="BSS Hardware Issue","BSS",
U401="Sites strategiques, MLL, Pylone, etc.","ENVTECH",
U401="AKTIVCO DEFAUT GE &amp; POWER Cabinet","AKTIVCO",
U401="AKTIVCO Coupure ENEO &amp; Baisse de tension","AKTIVCO GRID ONLY",
U401="Coupure ENEO &amp; Baisse de tension","IHS GRID ONLY",
U401="Defaut GE &amp; POWER Cabinet","IHS",
U401="Sharing","Partners",
U401="Sites strategiques &amp; DataCenter","SST &amp; DC",
U401="Exclu","Exclu",
U401="SAT","SAT",
U401="SPARE-ISSUE","SPARE-ISSUE",
U401="Fiber CAmtel","TRANS_FO_CAMTEL",
U401="Fiber AOF","Fiber AOF",
U401="Projet OCM (HUAWEI)","TRAVAUX-HUAWEI",
U401="Projet OCM (NOKIA)","TRAVAUX-NOKIA",
U401="ACCESS-ISSUE","ACCESS-ISSUE",
U401="Projet OCM (ZTE, NOKIA, autres projets)","TRAVAUX OCM",
U401="No root CAuse","No root cause",
U401="ODU HS","PDH",
U401="IP &amp; VLAN","PDH",
U401="Warehouse HUAWEI","SPARE-ISSUE",
U401="SPARE-HS","SPARE-ISSUE",
U401="Power Telco","BSS",U401="no impacts","no impacts"
),"")</f>
        <v>No root cause</v>
      </c>
      <c r="T401" s="41" t="str" cm="1">
        <f t="array" ref="T401">IFERROR(_xlfn.IFS(
U401="MPR ISSUE","TX ISSUE",
U401="BSS Hardware Issue","RAN ISSUE",
U401="Sites strategiques, MLL, Pylone, etc.","ENVTECH",
U401="AKTIVCO DEFAUT GE &amp; POWER Cabinet","POWER ISSUE",
U401="AKTIVCO Coupure ENEO &amp; Baisse de tension","POWER ISSUE",
U401="Coupure ENEO &amp; Baisse de tension","POWER ISSUE",
U401="Defaut GE &amp; POWER Cabinet","POWER ISSUE",
U401="Sharing","POWER ISSUE",
U401="Sites strategiques &amp; DataCenter","POWER ISSUE",
U401="Exclu","Exclu",
U401="SAT","TX ISSUE",
U401="SPARE-ISSUE","SPARE-ISSUE",
U401="Fiber CAmtel","TX ISSUE",
U401="Fiber AOF","TX ISSUE",
U401="Projet OCM (HUAWEI)","TRAVAUX-HUAWEI",
U401="Projet OCM (NOKIA)","TRAVAUX -NOKIA",
U401="ACCESS-ISSUE","ACCESS-ISSUE",
U401="Projet OCM (ZTE, NOKIA, autres projets)","TRAVAUX OCM",
U401="No root CAuse","No root cause",
U401="ODU HS","TX ISSUE",
U401="IP &amp; VLAN","TX ISSUE",
U401="Warehouse HUAWEI","SPARE-ISSUE",
U401="SPARE-HS","SPARE-ISSUE",
U401="Power Telco","RAN ISSUE",U401="no impacts","no impacts"
),"")</f>
        <v>No root cause</v>
      </c>
      <c r="U401" s="68" t="s">
        <v>5691</v>
      </c>
      <c r="V401" s="41" t="str" cm="1">
        <f t="array" ref="V401">IFERROR(_xlfn.IFS(
U401="MPR ISSUE","ACTIVE",
U401="BSS Hardware Issue","ACTIVE",
U401="Sites strategiques, MLL, Pylone, etc.","PASSIVE",
U401="AKTIVCO DEFAUT GE &amp; POWER Cabinet","PASSIVE",
U401="AKTIVCO Coupure ENEO &amp; Baisse de tension","PASSIVE",
U401="Coupure ENEO &amp; Baisse de tension","PASSIVE",
U401="Defaut GE &amp; POWER Cabinet","PASSIVE",
U401="Sharing","PASSIVE",
U401="Sites strategiques &amp; DataCenter","PASSIVE",
U401="Exclu","Exclu",
U401="SAT","ACTIVE",
U401="SPARE-ISSUE","SPARE-ISSUE",
U401="Fiber CAmtel","ACTIVE",
U401="Fiber AOF","ACTIVE",
U401="Projet OCM (HUAWEI)","PLANNED WORKS",
U401="Projet OCM (NOKIA)","PLANNED WORKS",
U401="ACCESS-ISSUE","ACCESS-ISSUE",
U401="Projet OCM (ZTE, NOKIA, autres projets)","PLANNED WORKS",
U401="No root CAuse","No root cause",
U401="ODU HS","ACTIVE",
U401="IP &amp; VLAN","ACTIVE",
U401="Warehouse HUAWEI","SPARE-ISSUE",
U401="SPARE-HS","SPARE-ISSUE",
U401="Power Telco","ACTIVE", U401="no impacts","no impacts"
),"")</f>
        <v>No root cause</v>
      </c>
      <c r="W401" s="113"/>
      <c r="X401" s="113"/>
      <c r="Y401" s="113"/>
      <c r="Z401" s="113"/>
      <c r="AA401" s="113"/>
      <c r="AB401" s="17" t="s">
        <v>5465</v>
      </c>
      <c r="AC401" s="17" t="str">
        <f>_xlfn.XLOOKUP(B401,'INCIDENT-04-27-2026'!E:E,'INCIDENT-04-27-2026'!F:F,"")</f>
        <v/>
      </c>
      <c r="AD401" s="9"/>
      <c r="AE401" s="7" t="s">
        <v>5465</v>
      </c>
      <c r="AF401" s="6" t="str">
        <f>_xlfn.XLOOKUP(B401,'[13]Input_27-04'!$B:$B,'[13]Input_27-04'!$M:$M,"")</f>
        <v/>
      </c>
      <c r="AG401" s="7"/>
      <c r="AH401" s="3"/>
      <c r="AI401" s="18" t="str">
        <f>_xlfn.XLOOKUP(B401,'[3]Cells Huawei 27042026 10h'!$B:$B,'[3]Cells Huawei 27042026 10h'!$T:$T,"")</f>
        <v/>
      </c>
      <c r="AJ401" s="18" t="str">
        <f>_xlfn.XLOOKUP(B401,'[3]Cells Huawei 27042026 15h'!$B:$B,'[3]Cells Huawei 27042026 15h'!$T:$T,"")</f>
        <v/>
      </c>
      <c r="AK401" s="18" t="str">
        <f>_xlfn.XLOOKUP(B401,'[4]cells down 27042026 11h28'!$B:$B,'[4]cells down 27042026 11h28'!$R:$R,"")</f>
        <v/>
      </c>
      <c r="AL401" s="18" t="str">
        <f>_xlfn.XLOOKUP(B401,'[4]cells down 27042026 18h01'!$B:$B,'[4]cells down 27042026 18h01'!$R:$R,"")</f>
        <v/>
      </c>
      <c r="AM401" s="18" t="str">
        <f>_xlfn.XLOOKUP(B401,'[5]cell downs 27042026 11h'!$B:$B,'[5]cell downs 27042026 11h'!$R:$R,"")</f>
        <v/>
      </c>
      <c r="AN401" s="18" t="str">
        <f>_xlfn.XLOOKUP(B401,'[5]cell downs 27042026 17h40'!$B:$B,'[5]cell downs 27042026 17h40'!$R:$R,"")</f>
        <v/>
      </c>
      <c r="AO401" s="18" t="str">
        <f>_xlfn.XLOOKUP(B401,'[6]ALL SITES DOWN'!$D:$D,'[6]ALL SITES DOWN'!$J:$J,"")</f>
        <v/>
      </c>
      <c r="AP401" s="18" t="str">
        <f>_xlfn.XLOOKUP(B401,'[7]ALL SITES DOWN'!$D:$D,'[7]ALL SITES DOWN'!$J:$J,"")</f>
        <v/>
      </c>
      <c r="AQ401" s="9" t="str">
        <f>_xlfn.XLOOKUP(B401,[8]sheet1!$AC:$AC,[8]sheet1!$AF:$AF,"")</f>
        <v/>
      </c>
      <c r="AR401" s="14"/>
      <c r="AS401" s="14" t="s">
        <v>5465</v>
      </c>
      <c r="AT401" s="14" t="str">
        <f>_xlfn.XLOOKUP(B401,'[9]cell downs 18042026 17h'!$B:$B,'[9]cell downs 18042026 17h'!$B:$B,"")</f>
        <v/>
      </c>
      <c r="AU401" s="14" t="str">
        <f>_xlfn.XLOOKUP(B401,'[10]Cells Huawei 19042026 15h'!$B:$B,'[10]Cells Huawei 19042026 15h'!$B:$B,"")</f>
        <v/>
      </c>
      <c r="AV401" s="9" t="str">
        <f>_xlfn.XLOOKUP(B401,'[11]cells down 19042026 9H40'!$B:$B,'[11]cells down 19042026 9H40'!$B:$B,"")</f>
        <v/>
      </c>
    </row>
    <row r="402" spans="1:48" hidden="1" x14ac:dyDescent="0.3">
      <c r="A402" s="1" t="s">
        <v>954</v>
      </c>
      <c r="B402" s="8" t="s">
        <v>955</v>
      </c>
      <c r="C402" s="3" t="str">
        <f>_xlfn.XLOOKUP(B402,'[1]daily break down'!$D:$D,'[1]daily break down'!$E:$E,"")</f>
        <v>Yaounde</v>
      </c>
      <c r="D402" s="1" t="s">
        <v>21</v>
      </c>
      <c r="E402" s="1" t="s">
        <v>30</v>
      </c>
      <c r="F402" s="3" t="s">
        <v>37</v>
      </c>
      <c r="G402" s="1" t="s">
        <v>38</v>
      </c>
      <c r="H402" s="29" t="str">
        <f>_xlfn.XLOOKUP(B402,[2]CALCULATION!$B:$B,[2]CALCULATION!$H:$H,"")</f>
        <v>ZTE</v>
      </c>
      <c r="I402" s="26">
        <v>0.18207831454229487</v>
      </c>
      <c r="J402" s="26">
        <v>6.2601124894059159E-3</v>
      </c>
      <c r="K402" s="26">
        <v>0.36092847990914084</v>
      </c>
      <c r="L402" s="26">
        <v>3.7346653996627392E-2</v>
      </c>
      <c r="M402" s="26">
        <v>0.50494673732211259</v>
      </c>
      <c r="N402" s="26">
        <v>0</v>
      </c>
      <c r="O402" s="26">
        <v>0.3344255535294906</v>
      </c>
      <c r="P402" s="114" t="s">
        <v>6364</v>
      </c>
      <c r="Q402" s="42" t="s">
        <v>5538</v>
      </c>
      <c r="R402" s="42"/>
      <c r="S402" s="41" t="str" cm="1">
        <f t="array" ref="S402">IFERROR(_xlfn.IFS(
U402="MPR ISSUE","PDH",
U402="BSS Hardware Issue","BSS",
U402="Sites strategiques, MLL, Pylone, etc.","ENVTECH",
U402="AKTIVCO DEFAUT GE &amp; POWER Cabinet","AKTIVCO",
U402="AKTIVCO Coupure ENEO &amp; Baisse de tension","AKTIVCO GRID ONLY",
U402="Coupure ENEO &amp; Baisse de tension","IHS GRID ONLY",
U402="Defaut GE &amp; POWER Cabinet","IHS",
U402="Sharing","Partners",
U402="Sites strategiques &amp; DataCenter","SST &amp; DC",
U402="Exclu","Exclu",
U402="SAT","SAT",
U402="SPARE-ISSUE","SPARE-ISSUE",
U402="Fiber CAmtel","TRANS_FO_CAMTEL",
U402="Fiber AOF","Fiber AOF",
U402="Projet OCM (HUAWEI)","TRAVAUX-HUAWEI",
U402="Projet OCM (NOKIA)","TRAVAUX-NOKIA",
U402="ACCESS-ISSUE","ACCESS-ISSUE",
U402="Projet OCM (ZTE, NOKIA, autres projets)","TRAVAUX OCM",
U402="No root CAuse","No root cause",
U402="ODU HS","PDH",
U402="IP &amp; VLAN","PDH",
U402="Warehouse HUAWEI","SPARE-ISSUE",
U402="SPARE-HS","SPARE-ISSUE",
U402="Power Telco","BSS",U402="no impacts","no impacts"
),"")</f>
        <v>No root cause</v>
      </c>
      <c r="T402" s="41" t="str" cm="1">
        <f t="array" ref="T402">IFERROR(_xlfn.IFS(
U402="MPR ISSUE","TX ISSUE",
U402="BSS Hardware Issue","RAN ISSUE",
U402="Sites strategiques, MLL, Pylone, etc.","ENVTECH",
U402="AKTIVCO DEFAUT GE &amp; POWER Cabinet","POWER ISSUE",
U402="AKTIVCO Coupure ENEO &amp; Baisse de tension","POWER ISSUE",
U402="Coupure ENEO &amp; Baisse de tension","POWER ISSUE",
U402="Defaut GE &amp; POWER Cabinet","POWER ISSUE",
U402="Sharing","POWER ISSUE",
U402="Sites strategiques &amp; DataCenter","POWER ISSUE",
U402="Exclu","Exclu",
U402="SAT","TX ISSUE",
U402="SPARE-ISSUE","SPARE-ISSUE",
U402="Fiber CAmtel","TX ISSUE",
U402="Fiber AOF","TX ISSUE",
U402="Projet OCM (HUAWEI)","TRAVAUX-HUAWEI",
U402="Projet OCM (NOKIA)","TRAVAUX -NOKIA",
U402="ACCESS-ISSUE","ACCESS-ISSUE",
U402="Projet OCM (ZTE, NOKIA, autres projets)","TRAVAUX OCM",
U402="No root CAuse","No root cause",
U402="ODU HS","TX ISSUE",
U402="IP &amp; VLAN","TX ISSUE",
U402="Warehouse HUAWEI","SPARE-ISSUE",
U402="SPARE-HS","SPARE-ISSUE",
U402="Power Telco","RAN ISSUE",U402="no impacts","no impacts"
),"")</f>
        <v>No root cause</v>
      </c>
      <c r="U402" s="68" t="s">
        <v>5691</v>
      </c>
      <c r="V402" s="41" t="str" cm="1">
        <f t="array" ref="V402">IFERROR(_xlfn.IFS(
U402="MPR ISSUE","ACTIVE",
U402="BSS Hardware Issue","ACTIVE",
U402="Sites strategiques, MLL, Pylone, etc.","PASSIVE",
U402="AKTIVCO DEFAUT GE &amp; POWER Cabinet","PASSIVE",
U402="AKTIVCO Coupure ENEO &amp; Baisse de tension","PASSIVE",
U402="Coupure ENEO &amp; Baisse de tension","PASSIVE",
U402="Defaut GE &amp; POWER Cabinet","PASSIVE",
U402="Sharing","PASSIVE",
U402="Sites strategiques &amp; DataCenter","PASSIVE",
U402="Exclu","Exclu",
U402="SAT","ACTIVE",
U402="SPARE-ISSUE","SPARE-ISSUE",
U402="Fiber CAmtel","ACTIVE",
U402="Fiber AOF","ACTIVE",
U402="Projet OCM (HUAWEI)","PLANNED WORKS",
U402="Projet OCM (NOKIA)","PLANNED WORKS",
U402="ACCESS-ISSUE","ACCESS-ISSUE",
U402="Projet OCM (ZTE, NOKIA, autres projets)","PLANNED WORKS",
U402="No root CAuse","No root cause",
U402="ODU HS","ACTIVE",
U402="IP &amp; VLAN","ACTIVE",
U402="Warehouse HUAWEI","SPARE-ISSUE",
U402="SPARE-HS","SPARE-ISSUE",
U402="Power Telco","ACTIVE", U402="no impacts","no impacts"
),"")</f>
        <v>No root cause</v>
      </c>
      <c r="W402" s="113"/>
      <c r="X402" s="113"/>
      <c r="Y402" s="113"/>
      <c r="Z402" s="113"/>
      <c r="AA402" s="113"/>
      <c r="AB402" s="17" t="s">
        <v>5465</v>
      </c>
      <c r="AC402" s="17" t="str">
        <f>_xlfn.XLOOKUP(B402,'INCIDENT-04-27-2026'!E:E,'INCIDENT-04-27-2026'!F:F,"")</f>
        <v/>
      </c>
      <c r="AD402" s="9"/>
      <c r="AE402" s="7" t="s">
        <v>5465</v>
      </c>
      <c r="AF402" s="6" t="str">
        <f>_xlfn.XLOOKUP(B402,'[13]Input_27-04'!$B:$B,'[13]Input_27-04'!$M:$M,"")</f>
        <v/>
      </c>
      <c r="AG402" s="7"/>
      <c r="AH402" s="3"/>
      <c r="AI402" s="18" t="str">
        <f>_xlfn.XLOOKUP(B402,'[3]Cells Huawei 27042026 10h'!$B:$B,'[3]Cells Huawei 27042026 10h'!$T:$T,"")</f>
        <v/>
      </c>
      <c r="AJ402" s="18" t="str">
        <f>_xlfn.XLOOKUP(B402,'[3]Cells Huawei 27042026 15h'!$B:$B,'[3]Cells Huawei 27042026 15h'!$T:$T,"")</f>
        <v/>
      </c>
      <c r="AK402" s="18" t="str">
        <f>_xlfn.XLOOKUP(B402,'[4]cells down 27042026 11h28'!$B:$B,'[4]cells down 27042026 11h28'!$R:$R,"")</f>
        <v/>
      </c>
      <c r="AL402" s="18" t="str">
        <f>_xlfn.XLOOKUP(B402,'[4]cells down 27042026 18h01'!$B:$B,'[4]cells down 27042026 18h01'!$R:$R,"")</f>
        <v/>
      </c>
      <c r="AM402" s="18" t="str">
        <f>_xlfn.XLOOKUP(B402,'[5]cell downs 27042026 11h'!$B:$B,'[5]cell downs 27042026 11h'!$R:$R,"")</f>
        <v/>
      </c>
      <c r="AN402" s="18" t="str">
        <f>_xlfn.XLOOKUP(B402,'[5]cell downs 27042026 17h40'!$B:$B,'[5]cell downs 27042026 17h40'!$R:$R,"")</f>
        <v/>
      </c>
      <c r="AO402" s="18" t="str">
        <f>_xlfn.XLOOKUP(B402,'[6]ALL SITES DOWN'!$D:$D,'[6]ALL SITES DOWN'!$J:$J,"")</f>
        <v/>
      </c>
      <c r="AP402" s="18" t="str">
        <f>_xlfn.XLOOKUP(B402,'[7]ALL SITES DOWN'!$D:$D,'[7]ALL SITES DOWN'!$J:$J,"")</f>
        <v/>
      </c>
      <c r="AQ402" s="9" t="str">
        <f>_xlfn.XLOOKUP(B402,[8]sheet1!$AC:$AC,[8]sheet1!$AF:$AF,"")</f>
        <v/>
      </c>
      <c r="AR402" s="14"/>
      <c r="AS402" s="14" t="s">
        <v>5465</v>
      </c>
      <c r="AT402" s="14" t="str">
        <f>_xlfn.XLOOKUP(B402,'[9]cell downs 18042026 17h'!$B:$B,'[9]cell downs 18042026 17h'!$B:$B,"")</f>
        <v/>
      </c>
      <c r="AU402" s="14" t="str">
        <f>_xlfn.XLOOKUP(B402,'[10]Cells Huawei 19042026 15h'!$B:$B,'[10]Cells Huawei 19042026 15h'!$B:$B,"")</f>
        <v/>
      </c>
      <c r="AV402" s="9" t="str">
        <f>_xlfn.XLOOKUP(B402,'[11]cells down 19042026 9H40'!$B:$B,'[11]cells down 19042026 9H40'!$B:$B,"")</f>
        <v/>
      </c>
    </row>
    <row r="403" spans="1:48" hidden="1" x14ac:dyDescent="0.3">
      <c r="A403" s="1" t="s">
        <v>3768</v>
      </c>
      <c r="B403" s="8" t="s">
        <v>3769</v>
      </c>
      <c r="C403" s="3" t="str">
        <f>_xlfn.XLOOKUP(B403,'[1]daily break down'!$D:$D,'[1]daily break down'!$E:$E,"")</f>
        <v>Garoua</v>
      </c>
      <c r="D403" s="1" t="s">
        <v>21</v>
      </c>
      <c r="E403" s="1" t="s">
        <v>22</v>
      </c>
      <c r="F403" s="3" t="s">
        <v>23</v>
      </c>
      <c r="G403" s="1" t="s">
        <v>24</v>
      </c>
      <c r="H403" s="27" t="str">
        <f>_xlfn.XLOOKUP(B403,[2]CALCULATION!$B:$B,[2]CALCULATION!$H:$H,"")</f>
        <v>Huawei</v>
      </c>
      <c r="I403" s="26">
        <v>0</v>
      </c>
      <c r="J403" s="26">
        <v>1.4492071237583219</v>
      </c>
      <c r="K403" s="26">
        <v>0.96675042019444524</v>
      </c>
      <c r="L403" s="26">
        <v>0.11191511644165933</v>
      </c>
      <c r="M403" s="26">
        <v>0</v>
      </c>
      <c r="N403" s="26">
        <v>1.9723991461991308</v>
      </c>
      <c r="O403" s="26">
        <v>0.3333376137521295</v>
      </c>
      <c r="P403" s="114" t="s">
        <v>6364</v>
      </c>
      <c r="Q403" s="42" t="s">
        <v>5538</v>
      </c>
      <c r="R403" s="42"/>
      <c r="S403" s="41" t="str" cm="1">
        <f t="array" ref="S403">IFERROR(_xlfn.IFS(
U403="MPR ISSUE","PDH",
U403="BSS Hardware Issue","BSS",
U403="Sites strategiques, MLL, Pylone, etc.","ENVTECH",
U403="AKTIVCO DEFAUT GE &amp; POWER Cabinet","AKTIVCO",
U403="AKTIVCO Coupure ENEO &amp; Baisse de tension","AKTIVCO GRID ONLY",
U403="Coupure ENEO &amp; Baisse de tension","IHS GRID ONLY",
U403="Defaut GE &amp; POWER Cabinet","IHS",
U403="Sharing","Partners",
U403="Sites strategiques &amp; DataCenter","SST &amp; DC",
U403="Exclu","Exclu",
U403="SAT","SAT",
U403="SPARE-ISSUE","SPARE-ISSUE",
U403="Fiber CAmtel","TRANS_FO_CAMTEL",
U403="Fiber AOF","Fiber AOF",
U403="Projet OCM (HUAWEI)","TRAVAUX-HUAWEI",
U403="Projet OCM (NOKIA)","TRAVAUX-NOKIA",
U403="ACCESS-ISSUE","ACCESS-ISSUE",
U403="Projet OCM (ZTE, NOKIA, autres projets)","TRAVAUX OCM",
U403="No root CAuse","No root cause",
U403="ODU HS","PDH",
U403="IP &amp; VLAN","PDH",
U403="Warehouse HUAWEI","SPARE-ISSUE",
U403="SPARE-HS","SPARE-ISSUE",
U403="Power Telco","BSS",U403="no impacts","no impacts"
),"")</f>
        <v>No root cause</v>
      </c>
      <c r="T403" s="41" t="str" cm="1">
        <f t="array" ref="T403">IFERROR(_xlfn.IFS(
U403="MPR ISSUE","TX ISSUE",
U403="BSS Hardware Issue","RAN ISSUE",
U403="Sites strategiques, MLL, Pylone, etc.","ENVTECH",
U403="AKTIVCO DEFAUT GE &amp; POWER Cabinet","POWER ISSUE",
U403="AKTIVCO Coupure ENEO &amp; Baisse de tension","POWER ISSUE",
U403="Coupure ENEO &amp; Baisse de tension","POWER ISSUE",
U403="Defaut GE &amp; POWER Cabinet","POWER ISSUE",
U403="Sharing","POWER ISSUE",
U403="Sites strategiques &amp; DataCenter","POWER ISSUE",
U403="Exclu","Exclu",
U403="SAT","TX ISSUE",
U403="SPARE-ISSUE","SPARE-ISSUE",
U403="Fiber CAmtel","TX ISSUE",
U403="Fiber AOF","TX ISSUE",
U403="Projet OCM (HUAWEI)","TRAVAUX-HUAWEI",
U403="Projet OCM (NOKIA)","TRAVAUX -NOKIA",
U403="ACCESS-ISSUE","ACCESS-ISSUE",
U403="Projet OCM (ZTE, NOKIA, autres projets)","TRAVAUX OCM",
U403="No root CAuse","No root cause",
U403="ODU HS","TX ISSUE",
U403="IP &amp; VLAN","TX ISSUE",
U403="Warehouse HUAWEI","SPARE-ISSUE",
U403="SPARE-HS","SPARE-ISSUE",
U403="Power Telco","RAN ISSUE",U403="no impacts","no impacts"
),"")</f>
        <v>No root cause</v>
      </c>
      <c r="U403" s="68" t="s">
        <v>5691</v>
      </c>
      <c r="V403" s="41" t="str" cm="1">
        <f t="array" ref="V403">IFERROR(_xlfn.IFS(
U403="MPR ISSUE","ACTIVE",
U403="BSS Hardware Issue","ACTIVE",
U403="Sites strategiques, MLL, Pylone, etc.","PASSIVE",
U403="AKTIVCO DEFAUT GE &amp; POWER Cabinet","PASSIVE",
U403="AKTIVCO Coupure ENEO &amp; Baisse de tension","PASSIVE",
U403="Coupure ENEO &amp; Baisse de tension","PASSIVE",
U403="Defaut GE &amp; POWER Cabinet","PASSIVE",
U403="Sharing","PASSIVE",
U403="Sites strategiques &amp; DataCenter","PASSIVE",
U403="Exclu","Exclu",
U403="SAT","ACTIVE",
U403="SPARE-ISSUE","SPARE-ISSUE",
U403="Fiber CAmtel","ACTIVE",
U403="Fiber AOF","ACTIVE",
U403="Projet OCM (HUAWEI)","PLANNED WORKS",
U403="Projet OCM (NOKIA)","PLANNED WORKS",
U403="ACCESS-ISSUE","ACCESS-ISSUE",
U403="Projet OCM (ZTE, NOKIA, autres projets)","PLANNED WORKS",
U403="No root CAuse","No root cause",
U403="ODU HS","ACTIVE",
U403="IP &amp; VLAN","ACTIVE",
U403="Warehouse HUAWEI","SPARE-ISSUE",
U403="SPARE-HS","SPARE-ISSUE",
U403="Power Telco","ACTIVE", U403="no impacts","no impacts"
),"")</f>
        <v>No root cause</v>
      </c>
      <c r="W403" s="113"/>
      <c r="X403" s="113"/>
      <c r="Y403" s="113"/>
      <c r="Z403" s="113"/>
      <c r="AA403" s="113"/>
      <c r="AB403" s="17" t="s">
        <v>5465</v>
      </c>
      <c r="AC403" s="17" t="str">
        <f>_xlfn.XLOOKUP(B403,'INCIDENT-04-27-2026'!E:E,'INCIDENT-04-27-2026'!F:F,"")</f>
        <v/>
      </c>
      <c r="AD403" s="9"/>
      <c r="AE403" s="7" t="s">
        <v>5465</v>
      </c>
      <c r="AF403" s="6" t="str">
        <f>_xlfn.XLOOKUP(B403,'[13]Input_27-04'!$B:$B,'[13]Input_27-04'!$M:$M,"")</f>
        <v>No power issue</v>
      </c>
      <c r="AG403" s="7"/>
      <c r="AH403" s="3"/>
      <c r="AI403" s="18" t="str">
        <f>_xlfn.XLOOKUP(B403,'[3]Cells Huawei 27042026 10h'!$B:$B,'[3]Cells Huawei 27042026 10h'!$T:$T,"")</f>
        <v/>
      </c>
      <c r="AJ403" s="18" t="str">
        <f>_xlfn.XLOOKUP(B403,'[3]Cells Huawei 27042026 15h'!$B:$B,'[3]Cells Huawei 27042026 15h'!$T:$T,"")</f>
        <v/>
      </c>
      <c r="AK403" s="18" t="str">
        <f>_xlfn.XLOOKUP(B403,'[4]cells down 27042026 11h28'!$B:$B,'[4]cells down 27042026 11h28'!$R:$R,"")</f>
        <v/>
      </c>
      <c r="AL403" s="18" t="str">
        <f>_xlfn.XLOOKUP(B403,'[4]cells down 27042026 18h01'!$B:$B,'[4]cells down 27042026 18h01'!$R:$R,"")</f>
        <v/>
      </c>
      <c r="AM403" s="18" t="str">
        <f>_xlfn.XLOOKUP(B403,'[5]cell downs 27042026 11h'!$B:$B,'[5]cell downs 27042026 11h'!$R:$R,"")</f>
        <v/>
      </c>
      <c r="AN403" s="18" t="str">
        <f>_xlfn.XLOOKUP(B403,'[5]cell downs 27042026 17h40'!$B:$B,'[5]cell downs 27042026 17h40'!$R:$R,"")</f>
        <v/>
      </c>
      <c r="AO403" s="18" t="str">
        <f>_xlfn.XLOOKUP(B403,'[6]ALL SITES DOWN'!$D:$D,'[6]ALL SITES DOWN'!$J:$J,"")</f>
        <v/>
      </c>
      <c r="AP403" s="18" t="str">
        <f>_xlfn.XLOOKUP(B403,'[7]ALL SITES DOWN'!$D:$D,'[7]ALL SITES DOWN'!$J:$J,"")</f>
        <v/>
      </c>
      <c r="AQ403" s="9" t="str">
        <f>_xlfn.XLOOKUP(B403,[8]sheet1!$AC:$AC,[8]sheet1!$AF:$AF,"")</f>
        <v/>
      </c>
      <c r="AR403" s="14"/>
      <c r="AS403" s="14" t="s">
        <v>5465</v>
      </c>
      <c r="AT403" s="14" t="str">
        <f>_xlfn.XLOOKUP(B403,'[9]cell downs 18042026 17h'!$B:$B,'[9]cell downs 18042026 17h'!$B:$B,"")</f>
        <v/>
      </c>
      <c r="AU403" s="14" t="str">
        <f>_xlfn.XLOOKUP(B403,'[10]Cells Huawei 19042026 15h'!$B:$B,'[10]Cells Huawei 19042026 15h'!$B:$B,"")</f>
        <v/>
      </c>
      <c r="AV403" s="9" t="str">
        <f>_xlfn.XLOOKUP(B403,'[11]cells down 19042026 9H40'!$B:$B,'[11]cells down 19042026 9H40'!$B:$B,"")</f>
        <v/>
      </c>
    </row>
    <row r="404" spans="1:48" hidden="1" x14ac:dyDescent="0.3">
      <c r="A404" s="1" t="s">
        <v>1986</v>
      </c>
      <c r="B404" s="1" t="s">
        <v>1987</v>
      </c>
      <c r="C404" s="3" t="str">
        <f>_xlfn.XLOOKUP(B404,'[1]daily break down'!$D:$D,'[1]daily break down'!$E:$E,"")</f>
        <v>Yaounde</v>
      </c>
      <c r="D404" s="1" t="s">
        <v>21</v>
      </c>
      <c r="E404" s="1" t="s">
        <v>22</v>
      </c>
      <c r="F404" s="3" t="s">
        <v>37</v>
      </c>
      <c r="G404" s="1" t="s">
        <v>115</v>
      </c>
      <c r="H404" s="29" t="str">
        <f>_xlfn.XLOOKUP(B404,[2]CALCULATION!$B:$B,[2]CALCULATION!$H:$H,"")</f>
        <v>ZTE</v>
      </c>
      <c r="I404" s="26">
        <v>0</v>
      </c>
      <c r="J404" s="26">
        <v>1.960289128021619</v>
      </c>
      <c r="K404" s="26">
        <v>12.580810739856123</v>
      </c>
      <c r="L404" s="26">
        <v>3.857192387703213</v>
      </c>
      <c r="M404" s="26">
        <v>0</v>
      </c>
      <c r="N404" s="26">
        <v>4.8885949667981689E-2</v>
      </c>
      <c r="O404" s="26">
        <v>0.32292192801476938</v>
      </c>
      <c r="P404" s="114" t="s">
        <v>6364</v>
      </c>
      <c r="Q404" s="42" t="s">
        <v>5538</v>
      </c>
      <c r="R404" s="42"/>
      <c r="S404" s="41" t="str" cm="1">
        <f t="array" ref="S404">IFERROR(_xlfn.IFS(
U404="MPR ISSUE","PDH",
U404="BSS Hardware Issue","BSS",
U404="Sites strategiques, MLL, Pylone, etc.","ENVTECH",
U404="AKTIVCO DEFAUT GE &amp; POWER Cabinet","AKTIVCO",
U404="AKTIVCO Coupure ENEO &amp; Baisse de tension","AKTIVCO GRID ONLY",
U404="Coupure ENEO &amp; Baisse de tension","IHS GRID ONLY",
U404="Defaut GE &amp; POWER Cabinet","IHS",
U404="Sharing","Partners",
U404="Sites strategiques &amp; DataCenter","SST &amp; DC",
U404="Exclu","Exclu",
U404="SAT","SAT",
U404="SPARE-ISSUE","SPARE-ISSUE",
U404="Fiber CAmtel","TRANS_FO_CAMTEL",
U404="Fiber AOF","Fiber AOF",
U404="Projet OCM (HUAWEI)","TRAVAUX-HUAWEI",
U404="Projet OCM (NOKIA)","TRAVAUX-NOKIA",
U404="ACCESS-ISSUE","ACCESS-ISSUE",
U404="Projet OCM (ZTE, NOKIA, autres projets)","TRAVAUX OCM",
U404="No root CAuse","No root cause",
U404="ODU HS","PDH",
U404="IP &amp; VLAN","PDH",
U404="Warehouse HUAWEI","SPARE-ISSUE",
U404="SPARE-HS","SPARE-ISSUE",
U404="Power Telco","BSS",U404="no impacts","no impacts"
),"")</f>
        <v>No root cause</v>
      </c>
      <c r="T404" s="41" t="str" cm="1">
        <f t="array" ref="T404">IFERROR(_xlfn.IFS(
U404="MPR ISSUE","TX ISSUE",
U404="BSS Hardware Issue","RAN ISSUE",
U404="Sites strategiques, MLL, Pylone, etc.","ENVTECH",
U404="AKTIVCO DEFAUT GE &amp; POWER Cabinet","POWER ISSUE",
U404="AKTIVCO Coupure ENEO &amp; Baisse de tension","POWER ISSUE",
U404="Coupure ENEO &amp; Baisse de tension","POWER ISSUE",
U404="Defaut GE &amp; POWER Cabinet","POWER ISSUE",
U404="Sharing","POWER ISSUE",
U404="Sites strategiques &amp; DataCenter","POWER ISSUE",
U404="Exclu","Exclu",
U404="SAT","TX ISSUE",
U404="SPARE-ISSUE","SPARE-ISSUE",
U404="Fiber CAmtel","TX ISSUE",
U404="Fiber AOF","TX ISSUE",
U404="Projet OCM (HUAWEI)","TRAVAUX-HUAWEI",
U404="Projet OCM (NOKIA)","TRAVAUX -NOKIA",
U404="ACCESS-ISSUE","ACCESS-ISSUE",
U404="Projet OCM (ZTE, NOKIA, autres projets)","TRAVAUX OCM",
U404="No root CAuse","No root cause",
U404="ODU HS","TX ISSUE",
U404="IP &amp; VLAN","TX ISSUE",
U404="Warehouse HUAWEI","SPARE-ISSUE",
U404="SPARE-HS","SPARE-ISSUE",
U404="Power Telco","RAN ISSUE",U404="no impacts","no impacts"
),"")</f>
        <v>No root cause</v>
      </c>
      <c r="U404" s="68" t="s">
        <v>5691</v>
      </c>
      <c r="V404" s="41" t="str" cm="1">
        <f t="array" ref="V404">IFERROR(_xlfn.IFS(
U404="MPR ISSUE","ACTIVE",
U404="BSS Hardware Issue","ACTIVE",
U404="Sites strategiques, MLL, Pylone, etc.","PASSIVE",
U404="AKTIVCO DEFAUT GE &amp; POWER Cabinet","PASSIVE",
U404="AKTIVCO Coupure ENEO &amp; Baisse de tension","PASSIVE",
U404="Coupure ENEO &amp; Baisse de tension","PASSIVE",
U404="Defaut GE &amp; POWER Cabinet","PASSIVE",
U404="Sharing","PASSIVE",
U404="Sites strategiques &amp; DataCenter","PASSIVE",
U404="Exclu","Exclu",
U404="SAT","ACTIVE",
U404="SPARE-ISSUE","SPARE-ISSUE",
U404="Fiber CAmtel","ACTIVE",
U404="Fiber AOF","ACTIVE",
U404="Projet OCM (HUAWEI)","PLANNED WORKS",
U404="Projet OCM (NOKIA)","PLANNED WORKS",
U404="ACCESS-ISSUE","ACCESS-ISSUE",
U404="Projet OCM (ZTE, NOKIA, autres projets)","PLANNED WORKS",
U404="No root CAuse","No root cause",
U404="ODU HS","ACTIVE",
U404="IP &amp; VLAN","ACTIVE",
U404="Warehouse HUAWEI","SPARE-ISSUE",
U404="SPARE-HS","SPARE-ISSUE",
U404="Power Telco","ACTIVE", U404="no impacts","no impacts"
),"")</f>
        <v>No root cause</v>
      </c>
      <c r="W404" s="113"/>
      <c r="X404" s="113"/>
      <c r="Y404" s="113"/>
      <c r="Z404" s="113"/>
      <c r="AA404" s="113"/>
      <c r="AB404" s="17" t="s">
        <v>5465</v>
      </c>
      <c r="AC404" s="17" t="str">
        <f>_xlfn.XLOOKUP(B404,'INCIDENT-04-27-2026'!E:E,'INCIDENT-04-27-2026'!F:F,"")</f>
        <v/>
      </c>
      <c r="AD404" s="9"/>
      <c r="AE404" s="7" t="s">
        <v>5465</v>
      </c>
      <c r="AF404" s="6" t="str">
        <f>_xlfn.XLOOKUP(B404,'[13]Input_27-04'!$B:$B,'[13]Input_27-04'!$M:$M,"")</f>
        <v>No power issue</v>
      </c>
      <c r="AG404" s="7"/>
      <c r="AH404" s="3"/>
      <c r="AI404" s="18" t="str">
        <f>_xlfn.XLOOKUP(B404,'[3]Cells Huawei 27042026 10h'!$B:$B,'[3]Cells Huawei 27042026 10h'!$T:$T,"")</f>
        <v/>
      </c>
      <c r="AJ404" s="18" t="str">
        <f>_xlfn.XLOOKUP(B404,'[3]Cells Huawei 27042026 15h'!$B:$B,'[3]Cells Huawei 27042026 15h'!$T:$T,"")</f>
        <v/>
      </c>
      <c r="AK404" s="18" t="str">
        <f>_xlfn.XLOOKUP(B404,'[4]cells down 27042026 11h28'!$B:$B,'[4]cells down 27042026 11h28'!$R:$R,"")</f>
        <v/>
      </c>
      <c r="AL404" s="18" t="str">
        <f>_xlfn.XLOOKUP(B404,'[4]cells down 27042026 18h01'!$B:$B,'[4]cells down 27042026 18h01'!$R:$R,"")</f>
        <v/>
      </c>
      <c r="AM404" s="18" t="str">
        <f>_xlfn.XLOOKUP(B404,'[5]cell downs 27042026 11h'!$B:$B,'[5]cell downs 27042026 11h'!$R:$R,"")</f>
        <v/>
      </c>
      <c r="AN404" s="18" t="str">
        <f>_xlfn.XLOOKUP(B404,'[5]cell downs 27042026 17h40'!$B:$B,'[5]cell downs 27042026 17h40'!$R:$R,"")</f>
        <v/>
      </c>
      <c r="AO404" s="18" t="str">
        <f>_xlfn.XLOOKUP(B404,'[6]ALL SITES DOWN'!$D:$D,'[6]ALL SITES DOWN'!$J:$J,"")</f>
        <v/>
      </c>
      <c r="AP404" s="18" t="str">
        <f>_xlfn.XLOOKUP(B404,'[7]ALL SITES DOWN'!$D:$D,'[7]ALL SITES DOWN'!$J:$J,"")</f>
        <v/>
      </c>
      <c r="AQ404" s="9" t="str">
        <f>_xlfn.XLOOKUP(B404,[8]sheet1!$AC:$AC,[8]sheet1!$AF:$AF,"")</f>
        <v/>
      </c>
      <c r="AR404" s="14"/>
      <c r="AS404" s="14" t="s">
        <v>5465</v>
      </c>
      <c r="AT404" s="14" t="str">
        <f>_xlfn.XLOOKUP(B404,'[9]cell downs 18042026 17h'!$B:$B,'[9]cell downs 18042026 17h'!$B:$B,"")</f>
        <v/>
      </c>
      <c r="AU404" s="14" t="str">
        <f>_xlfn.XLOOKUP(B404,'[10]Cells Huawei 19042026 15h'!$B:$B,'[10]Cells Huawei 19042026 15h'!$B:$B,"")</f>
        <v/>
      </c>
      <c r="AV404" s="9" t="str">
        <f>_xlfn.XLOOKUP(B404,'[11]cells down 19042026 9H40'!$B:$B,'[11]cells down 19042026 9H40'!$B:$B,"")</f>
        <v/>
      </c>
    </row>
    <row r="405" spans="1:48" hidden="1" x14ac:dyDescent="0.3">
      <c r="A405" s="1" t="s">
        <v>3798</v>
      </c>
      <c r="B405" s="8" t="s">
        <v>3799</v>
      </c>
      <c r="C405" s="3" t="str">
        <f>_xlfn.XLOOKUP(B405,'[1]daily break down'!$D:$D,'[1]daily break down'!$E:$E,"")</f>
        <v>Garoua</v>
      </c>
      <c r="D405" s="1" t="s">
        <v>11</v>
      </c>
      <c r="E405" s="1" t="s">
        <v>12</v>
      </c>
      <c r="F405" s="3" t="s">
        <v>23</v>
      </c>
      <c r="G405" s="1" t="s">
        <v>24</v>
      </c>
      <c r="H405" s="27" t="str">
        <f>_xlfn.XLOOKUP(B405,[2]CALCULATION!$B:$B,[2]CALCULATION!$H:$H,"")</f>
        <v>Huawei</v>
      </c>
      <c r="I405" s="26">
        <v>0</v>
      </c>
      <c r="J405" s="26">
        <v>0</v>
      </c>
      <c r="K405" s="26">
        <v>0</v>
      </c>
      <c r="L405" s="26">
        <v>0</v>
      </c>
      <c r="M405" s="26">
        <v>0</v>
      </c>
      <c r="N405" s="26">
        <v>2.6256802298870259</v>
      </c>
      <c r="O405" s="26">
        <v>0.31764274483282112</v>
      </c>
      <c r="P405" s="114" t="s">
        <v>6364</v>
      </c>
      <c r="Q405" s="42" t="s">
        <v>5538</v>
      </c>
      <c r="R405" s="42"/>
      <c r="S405" s="41" t="str" cm="1">
        <f t="array" ref="S405">IFERROR(_xlfn.IFS(
U405="MPR ISSUE","PDH",
U405="BSS Hardware Issue","BSS",
U405="Sites strategiques, MLL, Pylone, etc.","ENVTECH",
U405="AKTIVCO DEFAUT GE &amp; POWER Cabinet","AKTIVCO",
U405="AKTIVCO Coupure ENEO &amp; Baisse de tension","AKTIVCO GRID ONLY",
U405="Coupure ENEO &amp; Baisse de tension","IHS GRID ONLY",
U405="Defaut GE &amp; POWER Cabinet","IHS",
U405="Sharing","Partners",
U405="Sites strategiques &amp; DataCenter","SST &amp; DC",
U405="Exclu","Exclu",
U405="SAT","SAT",
U405="SPARE-ISSUE","SPARE-ISSUE",
U405="Fiber CAmtel","TRANS_FO_CAMTEL",
U405="Fiber AOF","Fiber AOF",
U405="Projet OCM (HUAWEI)","TRAVAUX-HUAWEI",
U405="Projet OCM (NOKIA)","TRAVAUX-NOKIA",
U405="ACCESS-ISSUE","ACCESS-ISSUE",
U405="Projet OCM (ZTE, NOKIA, autres projets)","TRAVAUX OCM",
U405="No root CAuse","No root cause",
U405="ODU HS","PDH",
U405="IP &amp; VLAN","PDH",
U405="Warehouse HUAWEI","SPARE-ISSUE",
U405="SPARE-HS","SPARE-ISSUE",
U405="Power Telco","BSS",U405="no impacts","no impacts"
),"")</f>
        <v>No root cause</v>
      </c>
      <c r="T405" s="41" t="str" cm="1">
        <f t="array" ref="T405">IFERROR(_xlfn.IFS(
U405="MPR ISSUE","TX ISSUE",
U405="BSS Hardware Issue","RAN ISSUE",
U405="Sites strategiques, MLL, Pylone, etc.","ENVTECH",
U405="AKTIVCO DEFAUT GE &amp; POWER Cabinet","POWER ISSUE",
U405="AKTIVCO Coupure ENEO &amp; Baisse de tension","POWER ISSUE",
U405="Coupure ENEO &amp; Baisse de tension","POWER ISSUE",
U405="Defaut GE &amp; POWER Cabinet","POWER ISSUE",
U405="Sharing","POWER ISSUE",
U405="Sites strategiques &amp; DataCenter","POWER ISSUE",
U405="Exclu","Exclu",
U405="SAT","TX ISSUE",
U405="SPARE-ISSUE","SPARE-ISSUE",
U405="Fiber CAmtel","TX ISSUE",
U405="Fiber AOF","TX ISSUE",
U405="Projet OCM (HUAWEI)","TRAVAUX-HUAWEI",
U405="Projet OCM (NOKIA)","TRAVAUX -NOKIA",
U405="ACCESS-ISSUE","ACCESS-ISSUE",
U405="Projet OCM (ZTE, NOKIA, autres projets)","TRAVAUX OCM",
U405="No root CAuse","No root cause",
U405="ODU HS","TX ISSUE",
U405="IP &amp; VLAN","TX ISSUE",
U405="Warehouse HUAWEI","SPARE-ISSUE",
U405="SPARE-HS","SPARE-ISSUE",
U405="Power Telco","RAN ISSUE",U405="no impacts","no impacts"
),"")</f>
        <v>No root cause</v>
      </c>
      <c r="U405" s="68" t="s">
        <v>5691</v>
      </c>
      <c r="V405" s="41" t="str" cm="1">
        <f t="array" ref="V405">IFERROR(_xlfn.IFS(
U405="MPR ISSUE","ACTIVE",
U405="BSS Hardware Issue","ACTIVE",
U405="Sites strategiques, MLL, Pylone, etc.","PASSIVE",
U405="AKTIVCO DEFAUT GE &amp; POWER Cabinet","PASSIVE",
U405="AKTIVCO Coupure ENEO &amp; Baisse de tension","PASSIVE",
U405="Coupure ENEO &amp; Baisse de tension","PASSIVE",
U405="Defaut GE &amp; POWER Cabinet","PASSIVE",
U405="Sharing","PASSIVE",
U405="Sites strategiques &amp; DataCenter","PASSIVE",
U405="Exclu","Exclu",
U405="SAT","ACTIVE",
U405="SPARE-ISSUE","SPARE-ISSUE",
U405="Fiber CAmtel","ACTIVE",
U405="Fiber AOF","ACTIVE",
U405="Projet OCM (HUAWEI)","PLANNED WORKS",
U405="Projet OCM (NOKIA)","PLANNED WORKS",
U405="ACCESS-ISSUE","ACCESS-ISSUE",
U405="Projet OCM (ZTE, NOKIA, autres projets)","PLANNED WORKS",
U405="No root CAuse","No root cause",
U405="ODU HS","ACTIVE",
U405="IP &amp; VLAN","ACTIVE",
U405="Warehouse HUAWEI","SPARE-ISSUE",
U405="SPARE-HS","SPARE-ISSUE",
U405="Power Telco","ACTIVE", U405="no impacts","no impacts"
),"")</f>
        <v>No root cause</v>
      </c>
      <c r="W405" s="113"/>
      <c r="X405" s="113"/>
      <c r="Y405" s="113"/>
      <c r="Z405" s="113"/>
      <c r="AA405" s="113"/>
      <c r="AB405" s="17" t="s">
        <v>5465</v>
      </c>
      <c r="AC405" s="17" t="str">
        <f>_xlfn.XLOOKUP(B405,'INCIDENT-04-27-2026'!E:E,'INCIDENT-04-27-2026'!F:F,"")</f>
        <v/>
      </c>
      <c r="AD405" s="9"/>
      <c r="AE405" s="7" t="s">
        <v>5465</v>
      </c>
      <c r="AF405" s="6" t="str">
        <f>_xlfn.XLOOKUP(B405,'[13]Input_27-04'!$B:$B,'[13]Input_27-04'!$M:$M,"")</f>
        <v/>
      </c>
      <c r="AG405" s="7"/>
      <c r="AH405" s="3"/>
      <c r="AI405" s="18" t="str">
        <f>_xlfn.XLOOKUP(B405,'[3]Cells Huawei 27042026 10h'!$B:$B,'[3]Cells Huawei 27042026 10h'!$T:$T,"")</f>
        <v/>
      </c>
      <c r="AJ405" s="18" t="str">
        <f>_xlfn.XLOOKUP(B405,'[3]Cells Huawei 27042026 15h'!$B:$B,'[3]Cells Huawei 27042026 15h'!$T:$T,"")</f>
        <v/>
      </c>
      <c r="AK405" s="18" t="str">
        <f>_xlfn.XLOOKUP(B405,'[4]cells down 27042026 11h28'!$B:$B,'[4]cells down 27042026 11h28'!$R:$R,"")</f>
        <v/>
      </c>
      <c r="AL405" s="18" t="str">
        <f>_xlfn.XLOOKUP(B405,'[4]cells down 27042026 18h01'!$B:$B,'[4]cells down 27042026 18h01'!$R:$R,"")</f>
        <v/>
      </c>
      <c r="AM405" s="18" t="str">
        <f>_xlfn.XLOOKUP(B405,'[5]cell downs 27042026 11h'!$B:$B,'[5]cell downs 27042026 11h'!$R:$R,"")</f>
        <v/>
      </c>
      <c r="AN405" s="18" t="str">
        <f>_xlfn.XLOOKUP(B405,'[5]cell downs 27042026 17h40'!$B:$B,'[5]cell downs 27042026 17h40'!$R:$R,"")</f>
        <v/>
      </c>
      <c r="AO405" s="18" t="str">
        <f>_xlfn.XLOOKUP(B405,'[6]ALL SITES DOWN'!$D:$D,'[6]ALL SITES DOWN'!$J:$J,"")</f>
        <v/>
      </c>
      <c r="AP405" s="18" t="str">
        <f>_xlfn.XLOOKUP(B405,'[7]ALL SITES DOWN'!$D:$D,'[7]ALL SITES DOWN'!$J:$J,"")</f>
        <v/>
      </c>
      <c r="AQ405" s="9" t="str">
        <f>_xlfn.XLOOKUP(B405,[8]sheet1!$AC:$AC,[8]sheet1!$AF:$AF,"")</f>
        <v/>
      </c>
      <c r="AR405" s="14"/>
      <c r="AS405" s="14" t="s">
        <v>5465</v>
      </c>
      <c r="AT405" s="14" t="str">
        <f>_xlfn.XLOOKUP(B405,'[9]cell downs 18042026 17h'!$B:$B,'[9]cell downs 18042026 17h'!$B:$B,"")</f>
        <v/>
      </c>
      <c r="AU405" s="14" t="str">
        <f>_xlfn.XLOOKUP(B405,'[10]Cells Huawei 19042026 15h'!$B:$B,'[10]Cells Huawei 19042026 15h'!$B:$B,"")</f>
        <v/>
      </c>
      <c r="AV405" s="9" t="str">
        <f>_xlfn.XLOOKUP(B405,'[11]cells down 19042026 9H40'!$B:$B,'[11]cells down 19042026 9H40'!$B:$B,"")</f>
        <v/>
      </c>
    </row>
    <row r="406" spans="1:48" hidden="1" x14ac:dyDescent="0.3">
      <c r="A406" s="1" t="s">
        <v>2962</v>
      </c>
      <c r="B406" s="8" t="s">
        <v>2963</v>
      </c>
      <c r="C406" s="3" t="str">
        <f>_xlfn.XLOOKUP(B406,'[1]daily break down'!$D:$D,'[1]daily break down'!$E:$E,"")</f>
        <v>Ngaoundere</v>
      </c>
      <c r="D406" s="1" t="s">
        <v>21</v>
      </c>
      <c r="E406" s="1" t="s">
        <v>89</v>
      </c>
      <c r="F406" s="3" t="s">
        <v>90</v>
      </c>
      <c r="G406" s="1" t="s">
        <v>91</v>
      </c>
      <c r="H406" s="27" t="str">
        <f>_xlfn.XLOOKUP(B406,[2]CALCULATION!$B:$B,[2]CALCULATION!$H:$H,"")</f>
        <v>Huawei</v>
      </c>
      <c r="I406" s="26">
        <v>0</v>
      </c>
      <c r="J406" s="26">
        <v>0</v>
      </c>
      <c r="K406" s="26">
        <v>0</v>
      </c>
      <c r="L406" s="26">
        <v>0</v>
      </c>
      <c r="M406" s="26">
        <v>0</v>
      </c>
      <c r="N406" s="26">
        <v>2.5663785944816837</v>
      </c>
      <c r="O406" s="26">
        <v>0.31289861400039376</v>
      </c>
      <c r="P406" s="114" t="s">
        <v>6364</v>
      </c>
      <c r="Q406" s="42" t="s">
        <v>5538</v>
      </c>
      <c r="R406" s="42"/>
      <c r="S406" s="41" t="str" cm="1">
        <f t="array" ref="S406">IFERROR(_xlfn.IFS(
U406="MPR ISSUE","PDH",
U406="BSS Hardware Issue","BSS",
U406="Sites strategiques, MLL, Pylone, etc.","ENVTECH",
U406="AKTIVCO DEFAUT GE &amp; POWER Cabinet","AKTIVCO",
U406="AKTIVCO Coupure ENEO &amp; Baisse de tension","AKTIVCO GRID ONLY",
U406="Coupure ENEO &amp; Baisse de tension","IHS GRID ONLY",
U406="Defaut GE &amp; POWER Cabinet","IHS",
U406="Sharing","Partners",
U406="Sites strategiques &amp; DataCenter","SST &amp; DC",
U406="Exclu","Exclu",
U406="SAT","SAT",
U406="SPARE-ISSUE","SPARE-ISSUE",
U406="Fiber CAmtel","TRANS_FO_CAMTEL",
U406="Fiber AOF","Fiber AOF",
U406="Projet OCM (HUAWEI)","TRAVAUX-HUAWEI",
U406="Projet OCM (NOKIA)","TRAVAUX-NOKIA",
U406="ACCESS-ISSUE","ACCESS-ISSUE",
U406="Projet OCM (ZTE, NOKIA, autres projets)","TRAVAUX OCM",
U406="No root CAuse","No root cause",
U406="ODU HS","PDH",
U406="IP &amp; VLAN","PDH",
U406="Warehouse HUAWEI","SPARE-ISSUE",
U406="SPARE-HS","SPARE-ISSUE",
U406="Power Telco","BSS",U406="no impacts","no impacts"
),"")</f>
        <v>No root cause</v>
      </c>
      <c r="T406" s="41" t="str" cm="1">
        <f t="array" ref="T406">IFERROR(_xlfn.IFS(
U406="MPR ISSUE","TX ISSUE",
U406="BSS Hardware Issue","RAN ISSUE",
U406="Sites strategiques, MLL, Pylone, etc.","ENVTECH",
U406="AKTIVCO DEFAUT GE &amp; POWER Cabinet","POWER ISSUE",
U406="AKTIVCO Coupure ENEO &amp; Baisse de tension","POWER ISSUE",
U406="Coupure ENEO &amp; Baisse de tension","POWER ISSUE",
U406="Defaut GE &amp; POWER Cabinet","POWER ISSUE",
U406="Sharing","POWER ISSUE",
U406="Sites strategiques &amp; DataCenter","POWER ISSUE",
U406="Exclu","Exclu",
U406="SAT","TX ISSUE",
U406="SPARE-ISSUE","SPARE-ISSUE",
U406="Fiber CAmtel","TX ISSUE",
U406="Fiber AOF","TX ISSUE",
U406="Projet OCM (HUAWEI)","TRAVAUX-HUAWEI",
U406="Projet OCM (NOKIA)","TRAVAUX -NOKIA",
U406="ACCESS-ISSUE","ACCESS-ISSUE",
U406="Projet OCM (ZTE, NOKIA, autres projets)","TRAVAUX OCM",
U406="No root CAuse","No root cause",
U406="ODU HS","TX ISSUE",
U406="IP &amp; VLAN","TX ISSUE",
U406="Warehouse HUAWEI","SPARE-ISSUE",
U406="SPARE-HS","SPARE-ISSUE",
U406="Power Telco","RAN ISSUE",U406="no impacts","no impacts"
),"")</f>
        <v>No root cause</v>
      </c>
      <c r="U406" s="68" t="s">
        <v>5691</v>
      </c>
      <c r="V406" s="41" t="str" cm="1">
        <f t="array" ref="V406">IFERROR(_xlfn.IFS(
U406="MPR ISSUE","ACTIVE",
U406="BSS Hardware Issue","ACTIVE",
U406="Sites strategiques, MLL, Pylone, etc.","PASSIVE",
U406="AKTIVCO DEFAUT GE &amp; POWER Cabinet","PASSIVE",
U406="AKTIVCO Coupure ENEO &amp; Baisse de tension","PASSIVE",
U406="Coupure ENEO &amp; Baisse de tension","PASSIVE",
U406="Defaut GE &amp; POWER Cabinet","PASSIVE",
U406="Sharing","PASSIVE",
U406="Sites strategiques &amp; DataCenter","PASSIVE",
U406="Exclu","Exclu",
U406="SAT","ACTIVE",
U406="SPARE-ISSUE","SPARE-ISSUE",
U406="Fiber CAmtel","ACTIVE",
U406="Fiber AOF","ACTIVE",
U406="Projet OCM (HUAWEI)","PLANNED WORKS",
U406="Projet OCM (NOKIA)","PLANNED WORKS",
U406="ACCESS-ISSUE","ACCESS-ISSUE",
U406="Projet OCM (ZTE, NOKIA, autres projets)","PLANNED WORKS",
U406="No root CAuse","No root cause",
U406="ODU HS","ACTIVE",
U406="IP &amp; VLAN","ACTIVE",
U406="Warehouse HUAWEI","SPARE-ISSUE",
U406="SPARE-HS","SPARE-ISSUE",
U406="Power Telco","ACTIVE", U406="no impacts","no impacts"
),"")</f>
        <v>No root cause</v>
      </c>
      <c r="W406" s="113"/>
      <c r="X406" s="113"/>
      <c r="Y406" s="113"/>
      <c r="Z406" s="113"/>
      <c r="AA406" s="113"/>
      <c r="AB406" s="17" t="s">
        <v>5465</v>
      </c>
      <c r="AC406" s="17" t="str">
        <f>_xlfn.XLOOKUP(B406,'INCIDENT-04-27-2026'!E:E,'INCIDENT-04-27-2026'!F:F,"")</f>
        <v/>
      </c>
      <c r="AD406" s="9"/>
      <c r="AE406" s="7" t="s">
        <v>5465</v>
      </c>
      <c r="AF406" s="6" t="str">
        <f>_xlfn.XLOOKUP(B406,'[13]Input_27-04'!$B:$B,'[13]Input_27-04'!$M:$M,"")</f>
        <v>No power issue</v>
      </c>
      <c r="AG406" s="7"/>
      <c r="AH406" s="3"/>
      <c r="AI406" s="18" t="str">
        <f>_xlfn.XLOOKUP(B406,'[3]Cells Huawei 27042026 10h'!$B:$B,'[3]Cells Huawei 27042026 10h'!$T:$T,"")</f>
        <v/>
      </c>
      <c r="AJ406" s="18" t="str">
        <f>_xlfn.XLOOKUP(B406,'[3]Cells Huawei 27042026 15h'!$B:$B,'[3]Cells Huawei 27042026 15h'!$T:$T,"")</f>
        <v/>
      </c>
      <c r="AK406" s="18" t="str">
        <f>_xlfn.XLOOKUP(B406,'[4]cells down 27042026 11h28'!$B:$B,'[4]cells down 27042026 11h28'!$R:$R,"")</f>
        <v/>
      </c>
      <c r="AL406" s="18" t="str">
        <f>_xlfn.XLOOKUP(B406,'[4]cells down 27042026 18h01'!$B:$B,'[4]cells down 27042026 18h01'!$R:$R,"")</f>
        <v/>
      </c>
      <c r="AM406" s="18" t="str">
        <f>_xlfn.XLOOKUP(B406,'[5]cell downs 27042026 11h'!$B:$B,'[5]cell downs 27042026 11h'!$R:$R,"")</f>
        <v/>
      </c>
      <c r="AN406" s="18" t="str">
        <f>_xlfn.XLOOKUP(B406,'[5]cell downs 27042026 17h40'!$B:$B,'[5]cell downs 27042026 17h40'!$R:$R,"")</f>
        <v/>
      </c>
      <c r="AO406" s="18" t="str">
        <f>_xlfn.XLOOKUP(B406,'[6]ALL SITES DOWN'!$D:$D,'[6]ALL SITES DOWN'!$J:$J,"")</f>
        <v/>
      </c>
      <c r="AP406" s="18" t="str">
        <f>_xlfn.XLOOKUP(B406,'[7]ALL SITES DOWN'!$D:$D,'[7]ALL SITES DOWN'!$J:$J,"")</f>
        <v/>
      </c>
      <c r="AQ406" s="9" t="str">
        <f>_xlfn.XLOOKUP(B406,[8]sheet1!$AC:$AC,[8]sheet1!$AF:$AF,"")</f>
        <v/>
      </c>
      <c r="AR406" s="14"/>
      <c r="AS406" s="14" t="s">
        <v>5465</v>
      </c>
      <c r="AT406" s="14" t="str">
        <f>_xlfn.XLOOKUP(B406,'[9]cell downs 18042026 17h'!$B:$B,'[9]cell downs 18042026 17h'!$B:$B,"")</f>
        <v/>
      </c>
      <c r="AU406" s="14" t="str">
        <f>_xlfn.XLOOKUP(B406,'[10]Cells Huawei 19042026 15h'!$B:$B,'[10]Cells Huawei 19042026 15h'!$B:$B,"")</f>
        <v/>
      </c>
      <c r="AV406" s="9" t="str">
        <f>_xlfn.XLOOKUP(B406,'[11]cells down 19042026 9H40'!$B:$B,'[11]cells down 19042026 9H40'!$B:$B,"")</f>
        <v/>
      </c>
    </row>
    <row r="407" spans="1:48" hidden="1" x14ac:dyDescent="0.3">
      <c r="A407" s="1" t="s">
        <v>1085</v>
      </c>
      <c r="B407" s="8" t="s">
        <v>1086</v>
      </c>
      <c r="C407" s="3" t="str">
        <f>_xlfn.XLOOKUP(B407,'[1]daily break down'!$D:$D,'[1]daily break down'!$E:$E,"")</f>
        <v>EXTREME-NORD</v>
      </c>
      <c r="D407" s="1" t="s">
        <v>11</v>
      </c>
      <c r="E407" s="1" t="s">
        <v>96</v>
      </c>
      <c r="F407" s="3" t="s">
        <v>55</v>
      </c>
      <c r="G407" s="1" t="s">
        <v>1085</v>
      </c>
      <c r="H407" s="28" t="str">
        <f>_xlfn.XLOOKUP(B407,[2]CALCULATION!$B:$B,[2]CALCULATION!$H:$H,"")</f>
        <v>NOKIA</v>
      </c>
      <c r="I407" s="26">
        <v>0</v>
      </c>
      <c r="J407" s="26">
        <v>0</v>
      </c>
      <c r="K407" s="26">
        <v>1.1104654812760213</v>
      </c>
      <c r="L407" s="26">
        <v>0.19843941895879527</v>
      </c>
      <c r="M407" s="26">
        <v>0.12515083472236616</v>
      </c>
      <c r="N407" s="26">
        <v>2.0849861988809393E-2</v>
      </c>
      <c r="O407" s="26">
        <v>0.30939685048651266</v>
      </c>
      <c r="P407" s="114" t="s">
        <v>6364</v>
      </c>
      <c r="Q407" s="42" t="s">
        <v>6353</v>
      </c>
      <c r="R407" s="42"/>
      <c r="S407" s="41" t="str" cm="1">
        <f t="array" ref="S407">IFERROR(_xlfn.IFS(
U407="MPR ISSUE","PDH",
U407="BSS Hardware Issue","BSS",
U407="Sites strategiques, MLL, Pylone, etc.","ENVTECH",
U407="AKTIVCO DEFAUT GE &amp; POWER Cabinet","AKTIVCO",
U407="AKTIVCO Coupure ENEO &amp; Baisse de tension","AKTIVCO GRID ONLY",
U407="Coupure ENEO &amp; Baisse de tension","IHS GRID ONLY",
U407="Defaut GE &amp; POWER Cabinet","IHS",
U407="Sharing","Partners",
U407="Sites strategiques &amp; DataCenter","SST &amp; DC",
U407="Exclu","Exclu",
U407="SAT","SAT",
U407="SPARE-ISSUE","SPARE-ISSUE",
U407="Fiber CAmtel","TRANS_FO_CAMTEL",
U407="Fiber AOF","Fiber AOF",
U407="Projet OCM (HUAWEI)","TRAVAUX-HUAWEI",
U407="Projet OCM (NOKIA)","TRAVAUX-NOKIA",
U407="ACCESS-ISSUE","ACCESS-ISSUE",
U407="Projet OCM (ZTE, NOKIA, autres projets)","TRAVAUX OCM",
U407="No root CAuse","No root cause",
U407="ODU HS","PDH",
U407="IP &amp; VLAN","PDH",
U407="Warehouse HUAWEI","SPARE-ISSUE",
U407="SPARE-HS","SPARE-ISSUE",
U407="Power Telco","BSS",U407="no impacts","no impacts"
),"")</f>
        <v>IHS</v>
      </c>
      <c r="T407" s="41" t="str" cm="1">
        <f t="array" ref="T407">IFERROR(_xlfn.IFS(
U407="MPR ISSUE","TX ISSUE",
U407="BSS Hardware Issue","RAN ISSUE",
U407="Sites strategiques, MLL, Pylone, etc.","ENVTECH",
U407="AKTIVCO DEFAUT GE &amp; POWER Cabinet","POWER ISSUE",
U407="AKTIVCO Coupure ENEO &amp; Baisse de tension","POWER ISSUE",
U407="Coupure ENEO &amp; Baisse de tension","POWER ISSUE",
U407="Defaut GE &amp; POWER Cabinet","POWER ISSUE",
U407="Sharing","POWER ISSUE",
U407="Sites strategiques &amp; DataCenter","POWER ISSUE",
U407="Exclu","Exclu",
U407="SAT","TX ISSUE",
U407="SPARE-ISSUE","SPARE-ISSUE",
U407="Fiber CAmtel","TX ISSUE",
U407="Fiber AOF","TX ISSUE",
U407="Projet OCM (HUAWEI)","TRAVAUX-HUAWEI",
U407="Projet OCM (NOKIA)","TRAVAUX -NOKIA",
U407="ACCESS-ISSUE","ACCESS-ISSUE",
U407="Projet OCM (ZTE, NOKIA, autres projets)","TRAVAUX OCM",
U407="No root CAuse","No root cause",
U407="ODU HS","TX ISSUE",
U407="IP &amp; VLAN","TX ISSUE",
U407="Warehouse HUAWEI","SPARE-ISSUE",
U407="SPARE-HS","SPARE-ISSUE",
U407="Power Telco","RAN ISSUE",U407="no impacts","no impacts"
),"")</f>
        <v>POWER ISSUE</v>
      </c>
      <c r="U407" s="68" t="s">
        <v>5329</v>
      </c>
      <c r="V407" s="41" t="str" cm="1">
        <f t="array" ref="V407">IFERROR(_xlfn.IFS(
U407="MPR ISSUE","ACTIVE",
U407="BSS Hardware Issue","ACTIVE",
U407="Sites strategiques, MLL, Pylone, etc.","PASSIVE",
U407="AKTIVCO DEFAUT GE &amp; POWER Cabinet","PASSIVE",
U407="AKTIVCO Coupure ENEO &amp; Baisse de tension","PASSIVE",
U407="Coupure ENEO &amp; Baisse de tension","PASSIVE",
U407="Defaut GE &amp; POWER Cabinet","PASSIVE",
U407="Sharing","PASSIVE",
U407="Sites strategiques &amp; DataCenter","PASSIVE",
U407="Exclu","Exclu",
U407="SAT","ACTIVE",
U407="SPARE-ISSUE","SPARE-ISSUE",
U407="Fiber CAmtel","ACTIVE",
U407="Fiber AOF","ACTIVE",
U407="Projet OCM (HUAWEI)","PLANNED WORKS",
U407="Projet OCM (NOKIA)","PLANNED WORKS",
U407="ACCESS-ISSUE","ACCESS-ISSUE",
U407="Projet OCM (ZTE, NOKIA, autres projets)","PLANNED WORKS",
U407="No root CAuse","No root cause",
U407="ODU HS","ACTIVE",
U407="IP &amp; VLAN","ACTIVE",
U407="Warehouse HUAWEI","SPARE-ISSUE",
U407="SPARE-HS","SPARE-ISSUE",
U407="Power Telco","ACTIVE", U407="no impacts","no impacts"
),"")</f>
        <v>PASSIVE</v>
      </c>
      <c r="W407" s="113"/>
      <c r="X407" s="113"/>
      <c r="Y407" s="113"/>
      <c r="Z407" s="113"/>
      <c r="AA407" s="113"/>
      <c r="AB407" s="17" t="s">
        <v>6301</v>
      </c>
      <c r="AC407" s="17" t="str">
        <f>_xlfn.XLOOKUP(B407,'INCIDENT-04-27-2026'!E:E,'INCIDENT-04-27-2026'!F:F,"")</f>
        <v>(04/27/2026 incident ) :impacted by EXN_011_N_Kaele  , probleme d'energie , chute de tenssion  U=46v  || Action RCA attendu</v>
      </c>
      <c r="AD407" s="9" t="s">
        <v>6136</v>
      </c>
      <c r="AE407" s="7" t="s">
        <v>5465</v>
      </c>
      <c r="AF407" s="6" t="str">
        <f>_xlfn.XLOOKUP(B407,'[13]Input_27-04'!$B:$B,'[13]Input_27-04'!$M:$M,"")</f>
        <v/>
      </c>
      <c r="AG407" s="7"/>
      <c r="AH407" s="3"/>
      <c r="AI407" s="18" t="str">
        <f>_xlfn.XLOOKUP(B407,'[3]Cells Huawei 27042026 10h'!$B:$B,'[3]Cells Huawei 27042026 10h'!$T:$T,"")</f>
        <v/>
      </c>
      <c r="AJ407" s="18" t="str">
        <f>_xlfn.XLOOKUP(B407,'[3]Cells Huawei 27042026 15h'!$B:$B,'[3]Cells Huawei 27042026 15h'!$T:$T,"")</f>
        <v/>
      </c>
      <c r="AK407" s="18" t="str">
        <f>_xlfn.XLOOKUP(B407,'[4]cells down 27042026 11h28'!$B:$B,'[4]cells down 27042026 11h28'!$R:$R,"")</f>
        <v/>
      </c>
      <c r="AL407" s="18" t="str">
        <f>_xlfn.XLOOKUP(B407,'[4]cells down 27042026 18h01'!$B:$B,'[4]cells down 27042026 18h01'!$R:$R,"")</f>
        <v/>
      </c>
      <c r="AM407" s="18" t="str">
        <f>_xlfn.XLOOKUP(B407,'[5]cell downs 27042026 11h'!$B:$B,'[5]cell downs 27042026 11h'!$R:$R,"")</f>
        <v/>
      </c>
      <c r="AN407" s="18" t="str">
        <f>_xlfn.XLOOKUP(B407,'[5]cell downs 27042026 17h40'!$B:$B,'[5]cell downs 27042026 17h40'!$R:$R,"")</f>
        <v/>
      </c>
      <c r="AO407" s="18" t="str">
        <f>_xlfn.XLOOKUP(B407,'[6]ALL SITES DOWN'!$D:$D,'[6]ALL SITES DOWN'!$J:$J,"")</f>
        <v>(04/27/2026 ocm ran 17h):-power status check ongoing</v>
      </c>
      <c r="AP407" s="18" t="str">
        <f>_xlfn.XLOOKUP(B407,'[7]ALL SITES DOWN'!$D:$D,'[7]ALL SITES DOWN'!$J:$J,"")</f>
        <v/>
      </c>
      <c r="AQ407" s="9" t="str">
        <f>_xlfn.XLOOKUP(B407,[8]sheet1!$AC:$AC,[8]sheet1!$AF:$AF,"")</f>
        <v/>
      </c>
      <c r="AR407" s="14"/>
      <c r="AS407" s="14" t="s">
        <v>5465</v>
      </c>
      <c r="AT407" s="14" t="str">
        <f>_xlfn.XLOOKUP(B407,'[9]cell downs 18042026 17h'!$B:$B,'[9]cell downs 18042026 17h'!$B:$B,"")</f>
        <v/>
      </c>
      <c r="AU407" s="14" t="str">
        <f>_xlfn.XLOOKUP(B407,'[10]Cells Huawei 19042026 15h'!$B:$B,'[10]Cells Huawei 19042026 15h'!$B:$B,"")</f>
        <v/>
      </c>
      <c r="AV407" s="9" t="str">
        <f>_xlfn.XLOOKUP(B407,'[11]cells down 19042026 9H40'!$B:$B,'[11]cells down 19042026 9H40'!$B:$B,"")</f>
        <v/>
      </c>
    </row>
    <row r="408" spans="1:48" hidden="1" x14ac:dyDescent="0.3">
      <c r="A408" s="1" t="s">
        <v>2223</v>
      </c>
      <c r="B408" s="1" t="s">
        <v>2224</v>
      </c>
      <c r="C408" s="3" t="str">
        <f>_xlfn.XLOOKUP(B408,'[1]daily break down'!$D:$D,'[1]daily break down'!$E:$E,"")</f>
        <v>Yaounde</v>
      </c>
      <c r="D408" s="1" t="s">
        <v>11</v>
      </c>
      <c r="E408" s="1" t="s">
        <v>12</v>
      </c>
      <c r="F408" s="3" t="s">
        <v>37</v>
      </c>
      <c r="G408" s="1" t="s">
        <v>38</v>
      </c>
      <c r="H408" s="29" t="str">
        <f>_xlfn.XLOOKUP(B408,[2]CALCULATION!$B:$B,[2]CALCULATION!$H:$H,"")</f>
        <v>ZTE</v>
      </c>
      <c r="I408" s="26">
        <v>0</v>
      </c>
      <c r="J408" s="26">
        <v>0</v>
      </c>
      <c r="K408" s="26">
        <v>2.7787052018502487E-2</v>
      </c>
      <c r="L408" s="26">
        <v>0</v>
      </c>
      <c r="M408" s="26">
        <v>23.93993645004894</v>
      </c>
      <c r="N408" s="26">
        <v>0</v>
      </c>
      <c r="O408" s="26">
        <v>0.30599643869156151</v>
      </c>
      <c r="P408" s="114" t="s">
        <v>6364</v>
      </c>
      <c r="Q408" s="42" t="s">
        <v>5538</v>
      </c>
      <c r="R408" s="42"/>
      <c r="S408" s="41" t="str" cm="1">
        <f t="array" ref="S408">IFERROR(_xlfn.IFS(
U408="MPR ISSUE","PDH",
U408="BSS Hardware Issue","BSS",
U408="Sites strategiques, MLL, Pylone, etc.","ENVTECH",
U408="AKTIVCO DEFAUT GE &amp; POWER Cabinet","AKTIVCO",
U408="AKTIVCO Coupure ENEO &amp; Baisse de tension","AKTIVCO GRID ONLY",
U408="Coupure ENEO &amp; Baisse de tension","IHS GRID ONLY",
U408="Defaut GE &amp; POWER Cabinet","IHS",
U408="Sharing","Partners",
U408="Sites strategiques &amp; DataCenter","SST &amp; DC",
U408="Exclu","Exclu",
U408="SAT","SAT",
U408="SPARE-ISSUE","SPARE-ISSUE",
U408="Fiber CAmtel","TRANS_FO_CAMTEL",
U408="Fiber AOF","Fiber AOF",
U408="Projet OCM (HUAWEI)","TRAVAUX-HUAWEI",
U408="Projet OCM (NOKIA)","TRAVAUX-NOKIA",
U408="ACCESS-ISSUE","ACCESS-ISSUE",
U408="Projet OCM (ZTE, NOKIA, autres projets)","TRAVAUX OCM",
U408="No root CAuse","No root cause",
U408="ODU HS","PDH",
U408="IP &amp; VLAN","PDH",
U408="Warehouse HUAWEI","SPARE-ISSUE",
U408="SPARE-HS","SPARE-ISSUE",
U408="Power Telco","BSS",U408="no impacts","no impacts"
),"")</f>
        <v>No root cause</v>
      </c>
      <c r="T408" s="41" t="str" cm="1">
        <f t="array" ref="T408">IFERROR(_xlfn.IFS(
U408="MPR ISSUE","TX ISSUE",
U408="BSS Hardware Issue","RAN ISSUE",
U408="Sites strategiques, MLL, Pylone, etc.","ENVTECH",
U408="AKTIVCO DEFAUT GE &amp; POWER Cabinet","POWER ISSUE",
U408="AKTIVCO Coupure ENEO &amp; Baisse de tension","POWER ISSUE",
U408="Coupure ENEO &amp; Baisse de tension","POWER ISSUE",
U408="Defaut GE &amp; POWER Cabinet","POWER ISSUE",
U408="Sharing","POWER ISSUE",
U408="Sites strategiques &amp; DataCenter","POWER ISSUE",
U408="Exclu","Exclu",
U408="SAT","TX ISSUE",
U408="SPARE-ISSUE","SPARE-ISSUE",
U408="Fiber CAmtel","TX ISSUE",
U408="Fiber AOF","TX ISSUE",
U408="Projet OCM (HUAWEI)","TRAVAUX-HUAWEI",
U408="Projet OCM (NOKIA)","TRAVAUX -NOKIA",
U408="ACCESS-ISSUE","ACCESS-ISSUE",
U408="Projet OCM (ZTE, NOKIA, autres projets)","TRAVAUX OCM",
U408="No root CAuse","No root cause",
U408="ODU HS","TX ISSUE",
U408="IP &amp; VLAN","TX ISSUE",
U408="Warehouse HUAWEI","SPARE-ISSUE",
U408="SPARE-HS","SPARE-ISSUE",
U408="Power Telco","RAN ISSUE",U408="no impacts","no impacts"
),"")</f>
        <v>No root cause</v>
      </c>
      <c r="U408" s="68" t="s">
        <v>5691</v>
      </c>
      <c r="V408" s="41" t="str" cm="1">
        <f t="array" ref="V408">IFERROR(_xlfn.IFS(
U408="MPR ISSUE","ACTIVE",
U408="BSS Hardware Issue","ACTIVE",
U408="Sites strategiques, MLL, Pylone, etc.","PASSIVE",
U408="AKTIVCO DEFAUT GE &amp; POWER Cabinet","PASSIVE",
U408="AKTIVCO Coupure ENEO &amp; Baisse de tension","PASSIVE",
U408="Coupure ENEO &amp; Baisse de tension","PASSIVE",
U408="Defaut GE &amp; POWER Cabinet","PASSIVE",
U408="Sharing","PASSIVE",
U408="Sites strategiques &amp; DataCenter","PASSIVE",
U408="Exclu","Exclu",
U408="SAT","ACTIVE",
U408="SPARE-ISSUE","SPARE-ISSUE",
U408="Fiber CAmtel","ACTIVE",
U408="Fiber AOF","ACTIVE",
U408="Projet OCM (HUAWEI)","PLANNED WORKS",
U408="Projet OCM (NOKIA)","PLANNED WORKS",
U408="ACCESS-ISSUE","ACCESS-ISSUE",
U408="Projet OCM (ZTE, NOKIA, autres projets)","PLANNED WORKS",
U408="No root CAuse","No root cause",
U408="ODU HS","ACTIVE",
U408="IP &amp; VLAN","ACTIVE",
U408="Warehouse HUAWEI","SPARE-ISSUE",
U408="SPARE-HS","SPARE-ISSUE",
U408="Power Telco","ACTIVE", U408="no impacts","no impacts"
),"")</f>
        <v>No root cause</v>
      </c>
      <c r="W408" s="113"/>
      <c r="X408" s="113"/>
      <c r="Y408" s="113"/>
      <c r="Z408" s="113"/>
      <c r="AA408" s="113"/>
      <c r="AB408" s="17" t="s">
        <v>5465</v>
      </c>
      <c r="AC408" s="17" t="str">
        <f>_xlfn.XLOOKUP(B408,'INCIDENT-04-27-2026'!E:E,'INCIDENT-04-27-2026'!F:F,"")</f>
        <v/>
      </c>
      <c r="AD408" s="9"/>
      <c r="AE408" s="7" t="s">
        <v>5465</v>
      </c>
      <c r="AF408" s="6" t="str">
        <f>_xlfn.XLOOKUP(B408,'[13]Input_27-04'!$B:$B,'[13]Input_27-04'!$M:$M,"")</f>
        <v/>
      </c>
      <c r="AG408" s="7"/>
      <c r="AH408" s="3"/>
      <c r="AI408" s="18" t="str">
        <f>_xlfn.XLOOKUP(B408,'[3]Cells Huawei 27042026 10h'!$B:$B,'[3]Cells Huawei 27042026 10h'!$T:$T,"")</f>
        <v/>
      </c>
      <c r="AJ408" s="18" t="str">
        <f>_xlfn.XLOOKUP(B408,'[3]Cells Huawei 27042026 15h'!$B:$B,'[3]Cells Huawei 27042026 15h'!$T:$T,"")</f>
        <v/>
      </c>
      <c r="AK408" s="18" t="str">
        <f>_xlfn.XLOOKUP(B408,'[4]cells down 27042026 11h28'!$B:$B,'[4]cells down 27042026 11h28'!$R:$R,"")</f>
        <v/>
      </c>
      <c r="AL408" s="18" t="str">
        <f>_xlfn.XLOOKUP(B408,'[4]cells down 27042026 18h01'!$B:$B,'[4]cells down 27042026 18h01'!$R:$R,"")</f>
        <v/>
      </c>
      <c r="AM408" s="18" t="str">
        <f>_xlfn.XLOOKUP(B408,'[5]cell downs 27042026 11h'!$B:$B,'[5]cell downs 27042026 11h'!$R:$R,"")</f>
        <v/>
      </c>
      <c r="AN408" s="18" t="str">
        <f>_xlfn.XLOOKUP(B408,'[5]cell downs 27042026 17h40'!$B:$B,'[5]cell downs 27042026 17h40'!$R:$R,"")</f>
        <v/>
      </c>
      <c r="AO408" s="18" t="str">
        <f>_xlfn.XLOOKUP(B408,'[6]ALL SITES DOWN'!$D:$D,'[6]ALL SITES DOWN'!$J:$J,"")</f>
        <v/>
      </c>
      <c r="AP408" s="18" t="str">
        <f>_xlfn.XLOOKUP(B408,'[7]ALL SITES DOWN'!$D:$D,'[7]ALL SITES DOWN'!$J:$J,"")</f>
        <v/>
      </c>
      <c r="AQ408" s="9" t="str">
        <f>_xlfn.XLOOKUP(B408,[8]sheet1!$AC:$AC,[8]sheet1!$AF:$AF,"")</f>
        <v/>
      </c>
      <c r="AR408" s="14"/>
      <c r="AS408" s="14" t="s">
        <v>5465</v>
      </c>
      <c r="AT408" s="14" t="str">
        <f>_xlfn.XLOOKUP(B408,'[9]cell downs 18042026 17h'!$B:$B,'[9]cell downs 18042026 17h'!$B:$B,"")</f>
        <v/>
      </c>
      <c r="AU408" s="14" t="str">
        <f>_xlfn.XLOOKUP(B408,'[10]Cells Huawei 19042026 15h'!$B:$B,'[10]Cells Huawei 19042026 15h'!$B:$B,"")</f>
        <v/>
      </c>
      <c r="AV408" s="9" t="str">
        <f>_xlfn.XLOOKUP(B408,'[11]cells down 19042026 9H40'!$B:$B,'[11]cells down 19042026 9H40'!$B:$B,"")</f>
        <v/>
      </c>
    </row>
    <row r="409" spans="1:48" hidden="1" x14ac:dyDescent="0.3">
      <c r="A409" s="1" t="s">
        <v>3003</v>
      </c>
      <c r="B409" s="8" t="s">
        <v>3004</v>
      </c>
      <c r="C409" s="3" t="str">
        <f>_xlfn.XLOOKUP(B409,'[1]daily break down'!$D:$D,'[1]daily break down'!$E:$E,"")</f>
        <v>Ngaoundere</v>
      </c>
      <c r="D409" s="1" t="s">
        <v>357</v>
      </c>
      <c r="E409" s="1" t="s">
        <v>5449</v>
      </c>
      <c r="F409" s="3" t="s">
        <v>90</v>
      </c>
      <c r="G409" s="1" t="s">
        <v>91</v>
      </c>
      <c r="H409" s="27" t="str">
        <f>_xlfn.XLOOKUP(B409,[2]CALCULATION!$B:$B,[2]CALCULATION!$H:$H,"")</f>
        <v>Huawei</v>
      </c>
      <c r="I409" s="26">
        <v>0</v>
      </c>
      <c r="J409" s="26">
        <v>0</v>
      </c>
      <c r="K409" s="26">
        <v>0</v>
      </c>
      <c r="L409" s="26">
        <v>0</v>
      </c>
      <c r="M409" s="26">
        <v>0</v>
      </c>
      <c r="N409" s="26">
        <v>0</v>
      </c>
      <c r="O409" s="26">
        <v>0.30551489157699191</v>
      </c>
      <c r="P409" s="114" t="s">
        <v>6364</v>
      </c>
      <c r="Q409" s="42" t="s">
        <v>5538</v>
      </c>
      <c r="R409" s="42"/>
      <c r="S409" s="41" t="str" cm="1">
        <f t="array" ref="S409">IFERROR(_xlfn.IFS(
U409="MPR ISSUE","PDH",
U409="BSS Hardware Issue","BSS",
U409="Sites strategiques, MLL, Pylone, etc.","ENVTECH",
U409="AKTIVCO DEFAUT GE &amp; POWER Cabinet","AKTIVCO",
U409="AKTIVCO Coupure ENEO &amp; Baisse de tension","AKTIVCO GRID ONLY",
U409="Coupure ENEO &amp; Baisse de tension","IHS GRID ONLY",
U409="Defaut GE &amp; POWER Cabinet","IHS",
U409="Sharing","Partners",
U409="Sites strategiques &amp; DataCenter","SST &amp; DC",
U409="Exclu","Exclu",
U409="SAT","SAT",
U409="SPARE-ISSUE","SPARE-ISSUE",
U409="Fiber CAmtel","TRANS_FO_CAMTEL",
U409="Fiber AOF","Fiber AOF",
U409="Projet OCM (HUAWEI)","TRAVAUX-HUAWEI",
U409="Projet OCM (NOKIA)","TRAVAUX-NOKIA",
U409="ACCESS-ISSUE","ACCESS-ISSUE",
U409="Projet OCM (ZTE, NOKIA, autres projets)","TRAVAUX OCM",
U409="No root CAuse","No root cause",
U409="ODU HS","PDH",
U409="IP &amp; VLAN","PDH",
U409="Warehouse HUAWEI","SPARE-ISSUE",
U409="SPARE-HS","SPARE-ISSUE",
U409="Power Telco","BSS",U409="no impacts","no impacts"
),"")</f>
        <v>No root cause</v>
      </c>
      <c r="T409" s="41" t="str" cm="1">
        <f t="array" ref="T409">IFERROR(_xlfn.IFS(
U409="MPR ISSUE","TX ISSUE",
U409="BSS Hardware Issue","RAN ISSUE",
U409="Sites strategiques, MLL, Pylone, etc.","ENVTECH",
U409="AKTIVCO DEFAUT GE &amp; POWER Cabinet","POWER ISSUE",
U409="AKTIVCO Coupure ENEO &amp; Baisse de tension","POWER ISSUE",
U409="Coupure ENEO &amp; Baisse de tension","POWER ISSUE",
U409="Defaut GE &amp; POWER Cabinet","POWER ISSUE",
U409="Sharing","POWER ISSUE",
U409="Sites strategiques &amp; DataCenter","POWER ISSUE",
U409="Exclu","Exclu",
U409="SAT","TX ISSUE",
U409="SPARE-ISSUE","SPARE-ISSUE",
U409="Fiber CAmtel","TX ISSUE",
U409="Fiber AOF","TX ISSUE",
U409="Projet OCM (HUAWEI)","TRAVAUX-HUAWEI",
U409="Projet OCM (NOKIA)","TRAVAUX -NOKIA",
U409="ACCESS-ISSUE","ACCESS-ISSUE",
U409="Projet OCM (ZTE, NOKIA, autres projets)","TRAVAUX OCM",
U409="No root CAuse","No root cause",
U409="ODU HS","TX ISSUE",
U409="IP &amp; VLAN","TX ISSUE",
U409="Warehouse HUAWEI","SPARE-ISSUE",
U409="SPARE-HS","SPARE-ISSUE",
U409="Power Telco","RAN ISSUE",U409="no impacts","no impacts"
),"")</f>
        <v>No root cause</v>
      </c>
      <c r="U409" s="68" t="s">
        <v>5691</v>
      </c>
      <c r="V409" s="41" t="str" cm="1">
        <f t="array" ref="V409">IFERROR(_xlfn.IFS(
U409="MPR ISSUE","ACTIVE",
U409="BSS Hardware Issue","ACTIVE",
U409="Sites strategiques, MLL, Pylone, etc.","PASSIVE",
U409="AKTIVCO DEFAUT GE &amp; POWER Cabinet","PASSIVE",
U409="AKTIVCO Coupure ENEO &amp; Baisse de tension","PASSIVE",
U409="Coupure ENEO &amp; Baisse de tension","PASSIVE",
U409="Defaut GE &amp; POWER Cabinet","PASSIVE",
U409="Sharing","PASSIVE",
U409="Sites strategiques &amp; DataCenter","PASSIVE",
U409="Exclu","Exclu",
U409="SAT","ACTIVE",
U409="SPARE-ISSUE","SPARE-ISSUE",
U409="Fiber CAmtel","ACTIVE",
U409="Fiber AOF","ACTIVE",
U409="Projet OCM (HUAWEI)","PLANNED WORKS",
U409="Projet OCM (NOKIA)","PLANNED WORKS",
U409="ACCESS-ISSUE","ACCESS-ISSUE",
U409="Projet OCM (ZTE, NOKIA, autres projets)","PLANNED WORKS",
U409="No root CAuse","No root cause",
U409="ODU HS","ACTIVE",
U409="IP &amp; VLAN","ACTIVE",
U409="Warehouse HUAWEI","SPARE-ISSUE",
U409="SPARE-HS","SPARE-ISSUE",
U409="Power Telco","ACTIVE", U409="no impacts","no impacts"
),"")</f>
        <v>No root cause</v>
      </c>
      <c r="W409" s="113"/>
      <c r="X409" s="113"/>
      <c r="Y409" s="113"/>
      <c r="Z409" s="113"/>
      <c r="AA409" s="113"/>
      <c r="AB409" s="17" t="s">
        <v>5465</v>
      </c>
      <c r="AC409" s="17" t="str">
        <f>_xlfn.XLOOKUP(B409,'INCIDENT-04-27-2026'!E:E,'INCIDENT-04-27-2026'!F:F,"")</f>
        <v/>
      </c>
      <c r="AD409" s="9"/>
      <c r="AE409" s="7" t="s">
        <v>5465</v>
      </c>
      <c r="AF409" s="6" t="str">
        <f>_xlfn.XLOOKUP(B409,'[13]Input_27-04'!$B:$B,'[13]Input_27-04'!$M:$M,"")</f>
        <v>No power issue</v>
      </c>
      <c r="AG409" s="7"/>
      <c r="AH409" s="3"/>
      <c r="AI409" s="18" t="str">
        <f>_xlfn.XLOOKUP(B409,'[3]Cells Huawei 27042026 10h'!$B:$B,'[3]Cells Huawei 27042026 10h'!$T:$T,"")</f>
        <v/>
      </c>
      <c r="AJ409" s="18" t="str">
        <f>_xlfn.XLOOKUP(B409,'[3]Cells Huawei 27042026 15h'!$B:$B,'[3]Cells Huawei 27042026 15h'!$T:$T,"")</f>
        <v/>
      </c>
      <c r="AK409" s="18" t="str">
        <f>_xlfn.XLOOKUP(B409,'[4]cells down 27042026 11h28'!$B:$B,'[4]cells down 27042026 11h28'!$R:$R,"")</f>
        <v/>
      </c>
      <c r="AL409" s="18" t="str">
        <f>_xlfn.XLOOKUP(B409,'[4]cells down 27042026 18h01'!$B:$B,'[4]cells down 27042026 18h01'!$R:$R,"")</f>
        <v/>
      </c>
      <c r="AM409" s="18" t="str">
        <f>_xlfn.XLOOKUP(B409,'[5]cell downs 27042026 11h'!$B:$B,'[5]cell downs 27042026 11h'!$R:$R,"")</f>
        <v/>
      </c>
      <c r="AN409" s="18" t="str">
        <f>_xlfn.XLOOKUP(B409,'[5]cell downs 27042026 17h40'!$B:$B,'[5]cell downs 27042026 17h40'!$R:$R,"")</f>
        <v/>
      </c>
      <c r="AO409" s="18" t="str">
        <f>_xlfn.XLOOKUP(B409,'[6]ALL SITES DOWN'!$D:$D,'[6]ALL SITES DOWN'!$J:$J,"")</f>
        <v/>
      </c>
      <c r="AP409" s="18" t="str">
        <f>_xlfn.XLOOKUP(B409,'[7]ALL SITES DOWN'!$D:$D,'[7]ALL SITES DOWN'!$J:$J,"")</f>
        <v/>
      </c>
      <c r="AQ409" s="9" t="str">
        <f>_xlfn.XLOOKUP(B409,[8]sheet1!$AC:$AC,[8]sheet1!$AF:$AF,"")</f>
        <v/>
      </c>
      <c r="AR409" s="14"/>
      <c r="AS409" s="14" t="s">
        <v>5465</v>
      </c>
      <c r="AT409" s="14" t="str">
        <f>_xlfn.XLOOKUP(B409,'[9]cell downs 18042026 17h'!$B:$B,'[9]cell downs 18042026 17h'!$B:$B,"")</f>
        <v/>
      </c>
      <c r="AU409" s="14" t="str">
        <f>_xlfn.XLOOKUP(B409,'[10]Cells Huawei 19042026 15h'!$B:$B,'[10]Cells Huawei 19042026 15h'!$B:$B,"")</f>
        <v/>
      </c>
      <c r="AV409" s="9" t="str">
        <f>_xlfn.XLOOKUP(B409,'[11]cells down 19042026 9H40'!$B:$B,'[11]cells down 19042026 9H40'!$B:$B,"")</f>
        <v/>
      </c>
    </row>
    <row r="410" spans="1:48" hidden="1" x14ac:dyDescent="0.3">
      <c r="A410" s="1" t="s">
        <v>366</v>
      </c>
      <c r="B410" s="8" t="s">
        <v>367</v>
      </c>
      <c r="C410" s="3" t="str">
        <f>_xlfn.XLOOKUP(B410,'[1]daily break down'!$D:$D,'[1]daily break down'!$E:$E,"")</f>
        <v>Douala</v>
      </c>
      <c r="D410" s="1" t="s">
        <v>21</v>
      </c>
      <c r="E410" s="1" t="s">
        <v>125</v>
      </c>
      <c r="F410" s="3" t="s">
        <v>31</v>
      </c>
      <c r="G410" s="1" t="s">
        <v>32</v>
      </c>
      <c r="H410" s="29" t="str">
        <f>_xlfn.XLOOKUP(B410,[2]CALCULATION!$B:$B,[2]CALCULATION!$H:$H,"")</f>
        <v>ZTE</v>
      </c>
      <c r="I410" s="26">
        <v>0</v>
      </c>
      <c r="J410" s="26">
        <v>0</v>
      </c>
      <c r="K410" s="26">
        <v>0</v>
      </c>
      <c r="L410" s="26">
        <v>0</v>
      </c>
      <c r="M410" s="26">
        <v>6.2359281232075734</v>
      </c>
      <c r="N410" s="26">
        <v>0</v>
      </c>
      <c r="O410" s="26">
        <v>0.30465880781775673</v>
      </c>
      <c r="P410" s="114" t="s">
        <v>6364</v>
      </c>
      <c r="Q410" s="42" t="s">
        <v>5538</v>
      </c>
      <c r="R410" s="42"/>
      <c r="S410" s="41" t="str" cm="1">
        <f t="array" ref="S410">IFERROR(_xlfn.IFS(
U410="MPR ISSUE","PDH",
U410="BSS Hardware Issue","BSS",
U410="Sites strategiques, MLL, Pylone, etc.","ENVTECH",
U410="AKTIVCO DEFAUT GE &amp; POWER Cabinet","AKTIVCO",
U410="AKTIVCO Coupure ENEO &amp; Baisse de tension","AKTIVCO GRID ONLY",
U410="Coupure ENEO &amp; Baisse de tension","IHS GRID ONLY",
U410="Defaut GE &amp; POWER Cabinet","IHS",
U410="Sharing","Partners",
U410="Sites strategiques &amp; DataCenter","SST &amp; DC",
U410="Exclu","Exclu",
U410="SAT","SAT",
U410="SPARE-ISSUE","SPARE-ISSUE",
U410="Fiber CAmtel","TRANS_FO_CAMTEL",
U410="Fiber AOF","Fiber AOF",
U410="Projet OCM (HUAWEI)","TRAVAUX-HUAWEI",
U410="Projet OCM (NOKIA)","TRAVAUX-NOKIA",
U410="ACCESS-ISSUE","ACCESS-ISSUE",
U410="Projet OCM (ZTE, NOKIA, autres projets)","TRAVAUX OCM",
U410="No root CAuse","No root cause",
U410="ODU HS","PDH",
U410="IP &amp; VLAN","PDH",
U410="Warehouse HUAWEI","SPARE-ISSUE",
U410="SPARE-HS","SPARE-ISSUE",
U410="Power Telco","BSS",U410="no impacts","no impacts"
),"")</f>
        <v>No root cause</v>
      </c>
      <c r="T410" s="41" t="str" cm="1">
        <f t="array" ref="T410">IFERROR(_xlfn.IFS(
U410="MPR ISSUE","TX ISSUE",
U410="BSS Hardware Issue","RAN ISSUE",
U410="Sites strategiques, MLL, Pylone, etc.","ENVTECH",
U410="AKTIVCO DEFAUT GE &amp; POWER Cabinet","POWER ISSUE",
U410="AKTIVCO Coupure ENEO &amp; Baisse de tension","POWER ISSUE",
U410="Coupure ENEO &amp; Baisse de tension","POWER ISSUE",
U410="Defaut GE &amp; POWER Cabinet","POWER ISSUE",
U410="Sharing","POWER ISSUE",
U410="Sites strategiques &amp; DataCenter","POWER ISSUE",
U410="Exclu","Exclu",
U410="SAT","TX ISSUE",
U410="SPARE-ISSUE","SPARE-ISSUE",
U410="Fiber CAmtel","TX ISSUE",
U410="Fiber AOF","TX ISSUE",
U410="Projet OCM (HUAWEI)","TRAVAUX-HUAWEI",
U410="Projet OCM (NOKIA)","TRAVAUX -NOKIA",
U410="ACCESS-ISSUE","ACCESS-ISSUE",
U410="Projet OCM (ZTE, NOKIA, autres projets)","TRAVAUX OCM",
U410="No root CAuse","No root cause",
U410="ODU HS","TX ISSUE",
U410="IP &amp; VLAN","TX ISSUE",
U410="Warehouse HUAWEI","SPARE-ISSUE",
U410="SPARE-HS","SPARE-ISSUE",
U410="Power Telco","RAN ISSUE",U410="no impacts","no impacts"
),"")</f>
        <v>No root cause</v>
      </c>
      <c r="U410" s="68" t="s">
        <v>5691</v>
      </c>
      <c r="V410" s="41" t="str" cm="1">
        <f t="array" ref="V410">IFERROR(_xlfn.IFS(
U410="MPR ISSUE","ACTIVE",
U410="BSS Hardware Issue","ACTIVE",
U410="Sites strategiques, MLL, Pylone, etc.","PASSIVE",
U410="AKTIVCO DEFAUT GE &amp; POWER Cabinet","PASSIVE",
U410="AKTIVCO Coupure ENEO &amp; Baisse de tension","PASSIVE",
U410="Coupure ENEO &amp; Baisse de tension","PASSIVE",
U410="Defaut GE &amp; POWER Cabinet","PASSIVE",
U410="Sharing","PASSIVE",
U410="Sites strategiques &amp; DataCenter","PASSIVE",
U410="Exclu","Exclu",
U410="SAT","ACTIVE",
U410="SPARE-ISSUE","SPARE-ISSUE",
U410="Fiber CAmtel","ACTIVE",
U410="Fiber AOF","ACTIVE",
U410="Projet OCM (HUAWEI)","PLANNED WORKS",
U410="Projet OCM (NOKIA)","PLANNED WORKS",
U410="ACCESS-ISSUE","ACCESS-ISSUE",
U410="Projet OCM (ZTE, NOKIA, autres projets)","PLANNED WORKS",
U410="No root CAuse","No root cause",
U410="ODU HS","ACTIVE",
U410="IP &amp; VLAN","ACTIVE",
U410="Warehouse HUAWEI","SPARE-ISSUE",
U410="SPARE-HS","SPARE-ISSUE",
U410="Power Telco","ACTIVE", U410="no impacts","no impacts"
),"")</f>
        <v>No root cause</v>
      </c>
      <c r="W410" s="113"/>
      <c r="X410" s="113"/>
      <c r="Y410" s="113"/>
      <c r="Z410" s="113"/>
      <c r="AA410" s="113"/>
      <c r="AB410" s="17" t="s">
        <v>5465</v>
      </c>
      <c r="AC410" s="17" t="str">
        <f>_xlfn.XLOOKUP(B410,'INCIDENT-04-27-2026'!E:E,'INCIDENT-04-27-2026'!F:F,"")</f>
        <v/>
      </c>
      <c r="AD410" s="9"/>
      <c r="AE410" s="7" t="s">
        <v>5465</v>
      </c>
      <c r="AF410" s="6" t="str">
        <f>_xlfn.XLOOKUP(B410,'[13]Input_27-04'!$B:$B,'[13]Input_27-04'!$M:$M,"")</f>
        <v>No power issue</v>
      </c>
      <c r="AG410" s="7"/>
      <c r="AH410" s="3"/>
      <c r="AI410" s="18" t="str">
        <f>_xlfn.XLOOKUP(B410,'[3]Cells Huawei 27042026 10h'!$B:$B,'[3]Cells Huawei 27042026 10h'!$T:$T,"")</f>
        <v/>
      </c>
      <c r="AJ410" s="18" t="str">
        <f>_xlfn.XLOOKUP(B410,'[3]Cells Huawei 27042026 15h'!$B:$B,'[3]Cells Huawei 27042026 15h'!$T:$T,"")</f>
        <v/>
      </c>
      <c r="AK410" s="18" t="str">
        <f>_xlfn.XLOOKUP(B410,'[4]cells down 27042026 11h28'!$B:$B,'[4]cells down 27042026 11h28'!$R:$R,"")</f>
        <v/>
      </c>
      <c r="AL410" s="18" t="str">
        <f>_xlfn.XLOOKUP(B410,'[4]cells down 27042026 18h01'!$B:$B,'[4]cells down 27042026 18h01'!$R:$R,"")</f>
        <v/>
      </c>
      <c r="AM410" s="18" t="str">
        <f>_xlfn.XLOOKUP(B410,'[5]cell downs 27042026 11h'!$B:$B,'[5]cell downs 27042026 11h'!$R:$R,"")</f>
        <v/>
      </c>
      <c r="AN410" s="18" t="str">
        <f>_xlfn.XLOOKUP(B410,'[5]cell downs 27042026 17h40'!$B:$B,'[5]cell downs 27042026 17h40'!$R:$R,"")</f>
        <v/>
      </c>
      <c r="AO410" s="18" t="str">
        <f>_xlfn.XLOOKUP(B410,'[6]ALL SITES DOWN'!$D:$D,'[6]ALL SITES DOWN'!$J:$J,"")</f>
        <v/>
      </c>
      <c r="AP410" s="18" t="str">
        <f>_xlfn.XLOOKUP(B410,'[7]ALL SITES DOWN'!$D:$D,'[7]ALL SITES DOWN'!$J:$J,"")</f>
        <v/>
      </c>
      <c r="AQ410" s="9" t="str">
        <f>_xlfn.XLOOKUP(B410,[8]sheet1!$AC:$AC,[8]sheet1!$AF:$AF,"")</f>
        <v/>
      </c>
      <c r="AR410" s="14"/>
      <c r="AS410" s="14" t="s">
        <v>5465</v>
      </c>
      <c r="AT410" s="14" t="str">
        <f>_xlfn.XLOOKUP(B410,'[9]cell downs 18042026 17h'!$B:$B,'[9]cell downs 18042026 17h'!$B:$B,"")</f>
        <v/>
      </c>
      <c r="AU410" s="14" t="str">
        <f>_xlfn.XLOOKUP(B410,'[10]Cells Huawei 19042026 15h'!$B:$B,'[10]Cells Huawei 19042026 15h'!$B:$B,"")</f>
        <v/>
      </c>
      <c r="AV410" s="9" t="str">
        <f>_xlfn.XLOOKUP(B410,'[11]cells down 19042026 9H40'!$B:$B,'[11]cells down 19042026 9H40'!$B:$B,"")</f>
        <v/>
      </c>
    </row>
    <row r="411" spans="1:48" hidden="1" x14ac:dyDescent="0.3">
      <c r="A411" s="1" t="s">
        <v>3764</v>
      </c>
      <c r="B411" s="1" t="s">
        <v>3765</v>
      </c>
      <c r="C411" s="3" t="str">
        <f>_xlfn.XLOOKUP(B411,'[1]daily break down'!$D:$D,'[1]daily break down'!$E:$E,"")</f>
        <v>Garoua</v>
      </c>
      <c r="D411" s="1" t="s">
        <v>21</v>
      </c>
      <c r="E411" s="1" t="s">
        <v>22</v>
      </c>
      <c r="F411" s="3" t="s">
        <v>23</v>
      </c>
      <c r="G411" s="1" t="s">
        <v>24</v>
      </c>
      <c r="H411" s="27" t="str">
        <f>_xlfn.XLOOKUP(B411,[2]CALCULATION!$B:$B,[2]CALCULATION!$H:$H,"")</f>
        <v>Huawei</v>
      </c>
      <c r="I411" s="26">
        <v>0</v>
      </c>
      <c r="J411" s="26">
        <v>0</v>
      </c>
      <c r="K411" s="26">
        <v>0.42982538744924137</v>
      </c>
      <c r="L411" s="26">
        <v>0</v>
      </c>
      <c r="M411" s="26">
        <v>8.4437503031963317</v>
      </c>
      <c r="N411" s="26">
        <v>5.1305099690953764</v>
      </c>
      <c r="O411" s="26">
        <v>0.30390973452842623</v>
      </c>
      <c r="P411" s="114" t="s">
        <v>6364</v>
      </c>
      <c r="Q411" s="42" t="s">
        <v>5538</v>
      </c>
      <c r="R411" s="42"/>
      <c r="S411" s="41" t="str" cm="1">
        <f t="array" ref="S411">IFERROR(_xlfn.IFS(
U411="MPR ISSUE","PDH",
U411="BSS Hardware Issue","BSS",
U411="Sites strategiques, MLL, Pylone, etc.","ENVTECH",
U411="AKTIVCO DEFAUT GE &amp; POWER Cabinet","AKTIVCO",
U411="AKTIVCO Coupure ENEO &amp; Baisse de tension","AKTIVCO GRID ONLY",
U411="Coupure ENEO &amp; Baisse de tension","IHS GRID ONLY",
U411="Defaut GE &amp; POWER Cabinet","IHS",
U411="Sharing","Partners",
U411="Sites strategiques &amp; DataCenter","SST &amp; DC",
U411="Exclu","Exclu",
U411="SAT","SAT",
U411="SPARE-ISSUE","SPARE-ISSUE",
U411="Fiber CAmtel","TRANS_FO_CAMTEL",
U411="Fiber AOF","Fiber AOF",
U411="Projet OCM (HUAWEI)","TRAVAUX-HUAWEI",
U411="Projet OCM (NOKIA)","TRAVAUX-NOKIA",
U411="ACCESS-ISSUE","ACCESS-ISSUE",
U411="Projet OCM (ZTE, NOKIA, autres projets)","TRAVAUX OCM",
U411="No root CAuse","No root cause",
U411="ODU HS","PDH",
U411="IP &amp; VLAN","PDH",
U411="Warehouse HUAWEI","SPARE-ISSUE",
U411="SPARE-HS","SPARE-ISSUE",
U411="Power Telco","BSS",U411="no impacts","no impacts"
),"")</f>
        <v>No root cause</v>
      </c>
      <c r="T411" s="41" t="str" cm="1">
        <f t="array" ref="T411">IFERROR(_xlfn.IFS(
U411="MPR ISSUE","TX ISSUE",
U411="BSS Hardware Issue","RAN ISSUE",
U411="Sites strategiques, MLL, Pylone, etc.","ENVTECH",
U411="AKTIVCO DEFAUT GE &amp; POWER Cabinet","POWER ISSUE",
U411="AKTIVCO Coupure ENEO &amp; Baisse de tension","POWER ISSUE",
U411="Coupure ENEO &amp; Baisse de tension","POWER ISSUE",
U411="Defaut GE &amp; POWER Cabinet","POWER ISSUE",
U411="Sharing","POWER ISSUE",
U411="Sites strategiques &amp; DataCenter","POWER ISSUE",
U411="Exclu","Exclu",
U411="SAT","TX ISSUE",
U411="SPARE-ISSUE","SPARE-ISSUE",
U411="Fiber CAmtel","TX ISSUE",
U411="Fiber AOF","TX ISSUE",
U411="Projet OCM (HUAWEI)","TRAVAUX-HUAWEI",
U411="Projet OCM (NOKIA)","TRAVAUX -NOKIA",
U411="ACCESS-ISSUE","ACCESS-ISSUE",
U411="Projet OCM (ZTE, NOKIA, autres projets)","TRAVAUX OCM",
U411="No root CAuse","No root cause",
U411="ODU HS","TX ISSUE",
U411="IP &amp; VLAN","TX ISSUE",
U411="Warehouse HUAWEI","SPARE-ISSUE",
U411="SPARE-HS","SPARE-ISSUE",
U411="Power Telco","RAN ISSUE",U411="no impacts","no impacts"
),"")</f>
        <v>No root cause</v>
      </c>
      <c r="U411" s="68" t="s">
        <v>5691</v>
      </c>
      <c r="V411" s="41" t="str" cm="1">
        <f t="array" ref="V411">IFERROR(_xlfn.IFS(
U411="MPR ISSUE","ACTIVE",
U411="BSS Hardware Issue","ACTIVE",
U411="Sites strategiques, MLL, Pylone, etc.","PASSIVE",
U411="AKTIVCO DEFAUT GE &amp; POWER Cabinet","PASSIVE",
U411="AKTIVCO Coupure ENEO &amp; Baisse de tension","PASSIVE",
U411="Coupure ENEO &amp; Baisse de tension","PASSIVE",
U411="Defaut GE &amp; POWER Cabinet","PASSIVE",
U411="Sharing","PASSIVE",
U411="Sites strategiques &amp; DataCenter","PASSIVE",
U411="Exclu","Exclu",
U411="SAT","ACTIVE",
U411="SPARE-ISSUE","SPARE-ISSUE",
U411="Fiber CAmtel","ACTIVE",
U411="Fiber AOF","ACTIVE",
U411="Projet OCM (HUAWEI)","PLANNED WORKS",
U411="Projet OCM (NOKIA)","PLANNED WORKS",
U411="ACCESS-ISSUE","ACCESS-ISSUE",
U411="Projet OCM (ZTE, NOKIA, autres projets)","PLANNED WORKS",
U411="No root CAuse","No root cause",
U411="ODU HS","ACTIVE",
U411="IP &amp; VLAN","ACTIVE",
U411="Warehouse HUAWEI","SPARE-ISSUE",
U411="SPARE-HS","SPARE-ISSUE",
U411="Power Telco","ACTIVE", U411="no impacts","no impacts"
),"")</f>
        <v>No root cause</v>
      </c>
      <c r="W411" s="113"/>
      <c r="X411" s="113"/>
      <c r="Y411" s="113"/>
      <c r="Z411" s="113"/>
      <c r="AA411" s="113"/>
      <c r="AB411" s="17" t="s">
        <v>5465</v>
      </c>
      <c r="AC411" s="17" t="str">
        <f>_xlfn.XLOOKUP(B411,'INCIDENT-04-27-2026'!E:E,'INCIDENT-04-27-2026'!F:F,"")</f>
        <v/>
      </c>
      <c r="AD411" s="9"/>
      <c r="AE411" s="7" t="s">
        <v>5465</v>
      </c>
      <c r="AF411" s="6" t="str">
        <f>_xlfn.XLOOKUP(B411,'[13]Input_27-04'!$B:$B,'[13]Input_27-04'!$M:$M,"")</f>
        <v>No power issue</v>
      </c>
      <c r="AG411" s="7"/>
      <c r="AH411" s="3"/>
      <c r="AI411" s="18" t="str">
        <f>_xlfn.XLOOKUP(B411,'[3]Cells Huawei 27042026 10h'!$B:$B,'[3]Cells Huawei 27042026 10h'!$T:$T,"")</f>
        <v/>
      </c>
      <c r="AJ411" s="18" t="str">
        <f>_xlfn.XLOOKUP(B411,'[3]Cells Huawei 27042026 15h'!$B:$B,'[3]Cells Huawei 27042026 15h'!$T:$T,"")</f>
        <v/>
      </c>
      <c r="AK411" s="18" t="str">
        <f>_xlfn.XLOOKUP(B411,'[4]cells down 27042026 11h28'!$B:$B,'[4]cells down 27042026 11h28'!$R:$R,"")</f>
        <v/>
      </c>
      <c r="AL411" s="18" t="str">
        <f>_xlfn.XLOOKUP(B411,'[4]cells down 27042026 18h01'!$B:$B,'[4]cells down 27042026 18h01'!$R:$R,"")</f>
        <v/>
      </c>
      <c r="AM411" s="18" t="str">
        <f>_xlfn.XLOOKUP(B411,'[5]cell downs 27042026 11h'!$B:$B,'[5]cell downs 27042026 11h'!$R:$R,"")</f>
        <v/>
      </c>
      <c r="AN411" s="18" t="str">
        <f>_xlfn.XLOOKUP(B411,'[5]cell downs 27042026 17h40'!$B:$B,'[5]cell downs 27042026 17h40'!$R:$R,"")</f>
        <v/>
      </c>
      <c r="AO411" s="18" t="str">
        <f>_xlfn.XLOOKUP(B411,'[6]ALL SITES DOWN'!$D:$D,'[6]ALL SITES DOWN'!$J:$J,"")</f>
        <v/>
      </c>
      <c r="AP411" s="18" t="str">
        <f>_xlfn.XLOOKUP(B411,'[7]ALL SITES DOWN'!$D:$D,'[7]ALL SITES DOWN'!$J:$J,"")</f>
        <v/>
      </c>
      <c r="AQ411" s="9" t="str">
        <f>_xlfn.XLOOKUP(B411,[8]sheet1!$AC:$AC,[8]sheet1!$AF:$AF,"")</f>
        <v/>
      </c>
      <c r="AR411" s="14"/>
      <c r="AS411" s="14" t="s">
        <v>5465</v>
      </c>
      <c r="AT411" s="14" t="str">
        <f>_xlfn.XLOOKUP(B411,'[9]cell downs 18042026 17h'!$B:$B,'[9]cell downs 18042026 17h'!$B:$B,"")</f>
        <v/>
      </c>
      <c r="AU411" s="14" t="str">
        <f>_xlfn.XLOOKUP(B411,'[10]Cells Huawei 19042026 15h'!$B:$B,'[10]Cells Huawei 19042026 15h'!$B:$B,"")</f>
        <v/>
      </c>
      <c r="AV411" s="9" t="str">
        <f>_xlfn.XLOOKUP(B411,'[11]cells down 19042026 9H40'!$B:$B,'[11]cells down 19042026 9H40'!$B:$B,"")</f>
        <v/>
      </c>
    </row>
    <row r="412" spans="1:48" hidden="1" x14ac:dyDescent="0.3">
      <c r="A412" s="2" t="s">
        <v>3707</v>
      </c>
      <c r="B412" s="8" t="s">
        <v>3708</v>
      </c>
      <c r="C412" s="3" t="str">
        <f>_xlfn.XLOOKUP(B412,'[1]daily break down'!$D:$D,'[1]daily break down'!$E:$E,"")</f>
        <v>NORD</v>
      </c>
      <c r="D412" s="1" t="s">
        <v>11</v>
      </c>
      <c r="E412" s="1" t="s">
        <v>66</v>
      </c>
      <c r="F412" s="3" t="s">
        <v>23</v>
      </c>
      <c r="G412" s="1" t="s">
        <v>3709</v>
      </c>
      <c r="H412" s="28" t="str">
        <f>_xlfn.XLOOKUP(B412,[2]CALCULATION!$B:$B,[2]CALCULATION!$H:$H,"")</f>
        <v>NOKIA</v>
      </c>
      <c r="I412" s="26">
        <v>0</v>
      </c>
      <c r="J412" s="26">
        <v>0</v>
      </c>
      <c r="K412" s="26">
        <v>1.6586622835179077E-3</v>
      </c>
      <c r="L412" s="26">
        <v>0.20485822019035044</v>
      </c>
      <c r="M412" s="26">
        <v>0.11749959128511514</v>
      </c>
      <c r="N412" s="26">
        <v>1.5784864895840522E-2</v>
      </c>
      <c r="O412" s="26">
        <v>0.30135324048778761</v>
      </c>
      <c r="P412" s="114" t="s">
        <v>6364</v>
      </c>
      <c r="Q412" s="42" t="s">
        <v>5538</v>
      </c>
      <c r="R412" s="42"/>
      <c r="S412" s="41" t="str" cm="1">
        <f t="array" ref="S412">IFERROR(_xlfn.IFS(
U412="MPR ISSUE","PDH",
U412="BSS Hardware Issue","BSS",
U412="Sites strategiques, MLL, Pylone, etc.","ENVTECH",
U412="AKTIVCO DEFAUT GE &amp; POWER Cabinet","AKTIVCO",
U412="AKTIVCO Coupure ENEO &amp; Baisse de tension","AKTIVCO GRID ONLY",
U412="Coupure ENEO &amp; Baisse de tension","IHS GRID ONLY",
U412="Defaut GE &amp; POWER Cabinet","IHS",
U412="Sharing","Partners",
U412="Sites strategiques &amp; DataCenter","SST &amp; DC",
U412="Exclu","Exclu",
U412="SAT","SAT",
U412="SPARE-ISSUE","SPARE-ISSUE",
U412="Fiber CAmtel","TRANS_FO_CAMTEL",
U412="Fiber AOF","Fiber AOF",
U412="Projet OCM (HUAWEI)","TRAVAUX-HUAWEI",
U412="Projet OCM (NOKIA)","TRAVAUX-NOKIA",
U412="ACCESS-ISSUE","ACCESS-ISSUE",
U412="Projet OCM (ZTE, NOKIA, autres projets)","TRAVAUX OCM",
U412="No root CAuse","No root cause",
U412="ODU HS","PDH",
U412="IP &amp; VLAN","PDH",
U412="Warehouse HUAWEI","SPARE-ISSUE",
U412="SPARE-HS","SPARE-ISSUE",
U412="Power Telco","BSS",U412="no impacts","no impacts"
),"")</f>
        <v>IHS</v>
      </c>
      <c r="T412" s="41" t="str" cm="1">
        <f t="array" ref="T412">IFERROR(_xlfn.IFS(
U412="MPR ISSUE","TX ISSUE",
U412="BSS Hardware Issue","RAN ISSUE",
U412="Sites strategiques, MLL, Pylone, etc.","ENVTECH",
U412="AKTIVCO DEFAUT GE &amp; POWER Cabinet","POWER ISSUE",
U412="AKTIVCO Coupure ENEO &amp; Baisse de tension","POWER ISSUE",
U412="Coupure ENEO &amp; Baisse de tension","POWER ISSUE",
U412="Defaut GE &amp; POWER Cabinet","POWER ISSUE",
U412="Sharing","POWER ISSUE",
U412="Sites strategiques &amp; DataCenter","POWER ISSUE",
U412="Exclu","Exclu",
U412="SAT","TX ISSUE",
U412="SPARE-ISSUE","SPARE-ISSUE",
U412="Fiber CAmtel","TX ISSUE",
U412="Fiber AOF","TX ISSUE",
U412="Projet OCM (HUAWEI)","TRAVAUX-HUAWEI",
U412="Projet OCM (NOKIA)","TRAVAUX -NOKIA",
U412="ACCESS-ISSUE","ACCESS-ISSUE",
U412="Projet OCM (ZTE, NOKIA, autres projets)","TRAVAUX OCM",
U412="No root CAuse","No root cause",
U412="ODU HS","TX ISSUE",
U412="IP &amp; VLAN","TX ISSUE",
U412="Warehouse HUAWEI","SPARE-ISSUE",
U412="SPARE-HS","SPARE-ISSUE",
U412="Power Telco","RAN ISSUE",U412="no impacts","no impacts"
),"")</f>
        <v>POWER ISSUE</v>
      </c>
      <c r="U412" s="68" t="s">
        <v>5329</v>
      </c>
      <c r="V412" s="41" t="str" cm="1">
        <f t="array" ref="V412">IFERROR(_xlfn.IFS(
U412="MPR ISSUE","ACTIVE",
U412="BSS Hardware Issue","ACTIVE",
U412="Sites strategiques, MLL, Pylone, etc.","PASSIVE",
U412="AKTIVCO DEFAUT GE &amp; POWER Cabinet","PASSIVE",
U412="AKTIVCO Coupure ENEO &amp; Baisse de tension","PASSIVE",
U412="Coupure ENEO &amp; Baisse de tension","PASSIVE",
U412="Defaut GE &amp; POWER Cabinet","PASSIVE",
U412="Sharing","PASSIVE",
U412="Sites strategiques &amp; DataCenter","PASSIVE",
U412="Exclu","Exclu",
U412="SAT","ACTIVE",
U412="SPARE-ISSUE","SPARE-ISSUE",
U412="Fiber CAmtel","ACTIVE",
U412="Fiber AOF","ACTIVE",
U412="Projet OCM (HUAWEI)","PLANNED WORKS",
U412="Projet OCM (NOKIA)","PLANNED WORKS",
U412="ACCESS-ISSUE","ACCESS-ISSUE",
U412="Projet OCM (ZTE, NOKIA, autres projets)","PLANNED WORKS",
U412="No root CAuse","No root cause",
U412="ODU HS","ACTIVE",
U412="IP &amp; VLAN","ACTIVE",
U412="Warehouse HUAWEI","SPARE-ISSUE",
U412="SPARE-HS","SPARE-ISSUE",
U412="Power Telco","ACTIVE", U412="no impacts","no impacts"
),"")</f>
        <v>PASSIVE</v>
      </c>
      <c r="W412" s="113"/>
      <c r="X412" s="113"/>
      <c r="Y412" s="113"/>
      <c r="Z412" s="113"/>
      <c r="AA412" s="113"/>
      <c r="AB412" s="17" t="s">
        <v>6302</v>
      </c>
      <c r="AC412" s="17" t="str">
        <f>_xlfn.XLOOKUP(B412,'INCIDENT-04-27-2026'!E:E,'INCIDENT-04-27-2026'!F:F,"")</f>
        <v>(04/27/2026 incident ) :impacted by EXN_011_N_Kaele  , probleme d'energie , chute de tenssion  U=46v  || Action RCA attendu</v>
      </c>
      <c r="AD412" s="9" t="s">
        <v>6046</v>
      </c>
      <c r="AE412" s="7" t="s">
        <v>5465</v>
      </c>
      <c r="AF412" s="6" t="str">
        <f>_xlfn.XLOOKUP(B412,'[13]Input_27-04'!$B:$B,'[13]Input_27-04'!$M:$M,"")</f>
        <v/>
      </c>
      <c r="AG412" s="7"/>
      <c r="AH412" s="3"/>
      <c r="AI412" s="18" t="str">
        <f>_xlfn.XLOOKUP(B412,'[3]Cells Huawei 27042026 10h'!$B:$B,'[3]Cells Huawei 27042026 10h'!$T:$T,"")</f>
        <v/>
      </c>
      <c r="AJ412" s="18" t="str">
        <f>_xlfn.XLOOKUP(B412,'[3]Cells Huawei 27042026 15h'!$B:$B,'[3]Cells Huawei 27042026 15h'!$T:$T,"")</f>
        <v/>
      </c>
      <c r="AK412" s="18" t="str">
        <f>_xlfn.XLOOKUP(B412,'[4]cells down 27042026 11h28'!$B:$B,'[4]cells down 27042026 11h28'!$R:$R,"")</f>
        <v/>
      </c>
      <c r="AL412" s="18" t="str">
        <f>_xlfn.XLOOKUP(B412,'[4]cells down 27042026 18h01'!$B:$B,'[4]cells down 27042026 18h01'!$R:$R,"")</f>
        <v/>
      </c>
      <c r="AM412" s="18" t="str">
        <f>_xlfn.XLOOKUP(B412,'[5]cell downs 27042026 11h'!$B:$B,'[5]cell downs 27042026 11h'!$R:$R,"")</f>
        <v/>
      </c>
      <c r="AN412" s="18" t="str">
        <f>_xlfn.XLOOKUP(B412,'[5]cell downs 27042026 17h40'!$B:$B,'[5]cell downs 27042026 17h40'!$R:$R,"")</f>
        <v/>
      </c>
      <c r="AO412" s="18" t="str">
        <f>_xlfn.XLOOKUP(B412,'[6]ALL SITES DOWN'!$D:$D,'[6]ALL SITES DOWN'!$J:$J,"")</f>
        <v>(04/27/2026 ocm ran 17h):-power status check ongoing</v>
      </c>
      <c r="AP412" s="18" t="str">
        <f>_xlfn.XLOOKUP(B412,'[7]ALL SITES DOWN'!$D:$D,'[7]ALL SITES DOWN'!$J:$J,"")</f>
        <v/>
      </c>
      <c r="AQ412" s="9" t="str">
        <f>_xlfn.XLOOKUP(B412,[8]sheet1!$AC:$AC,[8]sheet1!$AF:$AF,"")</f>
        <v>(04/27/2026 ticket):-INC-20260427-00013270…Others Transmission equipement fault</v>
      </c>
      <c r="AR412" s="14"/>
      <c r="AS412" s="14" t="s">
        <v>5465</v>
      </c>
      <c r="AT412" s="14" t="str">
        <f>_xlfn.XLOOKUP(B412,'[9]cell downs 18042026 17h'!$B:$B,'[9]cell downs 18042026 17h'!$B:$B,"")</f>
        <v/>
      </c>
      <c r="AU412" s="14" t="str">
        <f>_xlfn.XLOOKUP(B412,'[10]Cells Huawei 19042026 15h'!$B:$B,'[10]Cells Huawei 19042026 15h'!$B:$B,"")</f>
        <v/>
      </c>
      <c r="AV412" s="9" t="str">
        <f>_xlfn.XLOOKUP(B412,'[11]cells down 19042026 9H40'!$B:$B,'[11]cells down 19042026 9H40'!$B:$B,"")</f>
        <v/>
      </c>
    </row>
    <row r="413" spans="1:48" hidden="1" x14ac:dyDescent="0.3">
      <c r="A413" s="1" t="s">
        <v>631</v>
      </c>
      <c r="B413" s="8" t="s">
        <v>632</v>
      </c>
      <c r="C413" s="3" t="str">
        <f>_xlfn.XLOOKUP(B413,'[1]daily break down'!$D:$D,'[1]daily break down'!$E:$E,"")</f>
        <v>CENTRE</v>
      </c>
      <c r="D413" s="1" t="s">
        <v>11</v>
      </c>
      <c r="E413" s="1" t="s">
        <v>237</v>
      </c>
      <c r="F413" s="3" t="s">
        <v>69</v>
      </c>
      <c r="G413" s="1" t="s">
        <v>633</v>
      </c>
      <c r="H413" s="28" t="str">
        <f>_xlfn.XLOOKUP(B413,[2]CALCULATION!$B:$B,[2]CALCULATION!$H:$H,"")</f>
        <v>NOKIA</v>
      </c>
      <c r="I413" s="26">
        <v>0.21145268853104587</v>
      </c>
      <c r="J413" s="26">
        <v>0.72034097816130338</v>
      </c>
      <c r="K413" s="26">
        <v>0.98305168177654501</v>
      </c>
      <c r="L413" s="26">
        <v>1.0103571866804779</v>
      </c>
      <c r="M413" s="26">
        <v>3.301272996549983E-2</v>
      </c>
      <c r="N413" s="26">
        <v>4.2072949750736943E-2</v>
      </c>
      <c r="O413" s="26">
        <v>0.2971145696894984</v>
      </c>
      <c r="P413" s="114" t="s">
        <v>6364</v>
      </c>
      <c r="Q413" s="42" t="s">
        <v>5538</v>
      </c>
      <c r="R413" s="42"/>
      <c r="S413" s="41" t="str" cm="1">
        <f t="array" ref="S413">IFERROR(_xlfn.IFS(
U413="MPR ISSUE","PDH",
U413="BSS Hardware Issue","BSS",
U413="Sites strategiques, MLL, Pylone, etc.","ENVTECH",
U413="AKTIVCO DEFAUT GE &amp; POWER Cabinet","AKTIVCO",
U413="AKTIVCO Coupure ENEO &amp; Baisse de tension","AKTIVCO GRID ONLY",
U413="Coupure ENEO &amp; Baisse de tension","IHS GRID ONLY",
U413="Defaut GE &amp; POWER Cabinet","IHS",
U413="Sharing","Partners",
U413="Sites strategiques &amp; DataCenter","SST &amp; DC",
U413="Exclu","Exclu",
U413="SAT","SAT",
U413="SPARE-ISSUE","SPARE-ISSUE",
U413="Fiber CAmtel","TRANS_FO_CAMTEL",
U413="Fiber AOF","Fiber AOF",
U413="Projet OCM (HUAWEI)","TRAVAUX-HUAWEI",
U413="Projet OCM (NOKIA)","TRAVAUX-NOKIA",
U413="ACCESS-ISSUE","ACCESS-ISSUE",
U413="Projet OCM (ZTE, NOKIA, autres projets)","TRAVAUX OCM",
U413="No root CAuse","No root cause",
U413="ODU HS","PDH",
U413="IP &amp; VLAN","PDH",
U413="Warehouse HUAWEI","SPARE-ISSUE",
U413="SPARE-HS","SPARE-ISSUE",
U413="Power Telco","BSS",U413="no impacts","no impacts"
),"")</f>
        <v>No root cause</v>
      </c>
      <c r="T413" s="41" t="str" cm="1">
        <f t="array" ref="T413">IFERROR(_xlfn.IFS(
U413="MPR ISSUE","TX ISSUE",
U413="BSS Hardware Issue","RAN ISSUE",
U413="Sites strategiques, MLL, Pylone, etc.","ENVTECH",
U413="AKTIVCO DEFAUT GE &amp; POWER Cabinet","POWER ISSUE",
U413="AKTIVCO Coupure ENEO &amp; Baisse de tension","POWER ISSUE",
U413="Coupure ENEO &amp; Baisse de tension","POWER ISSUE",
U413="Defaut GE &amp; POWER Cabinet","POWER ISSUE",
U413="Sharing","POWER ISSUE",
U413="Sites strategiques &amp; DataCenter","POWER ISSUE",
U413="Exclu","Exclu",
U413="SAT","TX ISSUE",
U413="SPARE-ISSUE","SPARE-ISSUE",
U413="Fiber CAmtel","TX ISSUE",
U413="Fiber AOF","TX ISSUE",
U413="Projet OCM (HUAWEI)","TRAVAUX-HUAWEI",
U413="Projet OCM (NOKIA)","TRAVAUX -NOKIA",
U413="ACCESS-ISSUE","ACCESS-ISSUE",
U413="Projet OCM (ZTE, NOKIA, autres projets)","TRAVAUX OCM",
U413="No root CAuse","No root cause",
U413="ODU HS","TX ISSUE",
U413="IP &amp; VLAN","TX ISSUE",
U413="Warehouse HUAWEI","SPARE-ISSUE",
U413="SPARE-HS","SPARE-ISSUE",
U413="Power Telco","RAN ISSUE",U413="no impacts","no impacts"
),"")</f>
        <v>No root cause</v>
      </c>
      <c r="U413" s="68" t="s">
        <v>5691</v>
      </c>
      <c r="V413" s="41" t="str" cm="1">
        <f t="array" ref="V413">IFERROR(_xlfn.IFS(
U413="MPR ISSUE","ACTIVE",
U413="BSS Hardware Issue","ACTIVE",
U413="Sites strategiques, MLL, Pylone, etc.","PASSIVE",
U413="AKTIVCO DEFAUT GE &amp; POWER Cabinet","PASSIVE",
U413="AKTIVCO Coupure ENEO &amp; Baisse de tension","PASSIVE",
U413="Coupure ENEO &amp; Baisse de tension","PASSIVE",
U413="Defaut GE &amp; POWER Cabinet","PASSIVE",
U413="Sharing","PASSIVE",
U413="Sites strategiques &amp; DataCenter","PASSIVE",
U413="Exclu","Exclu",
U413="SAT","ACTIVE",
U413="SPARE-ISSUE","SPARE-ISSUE",
U413="Fiber CAmtel","ACTIVE",
U413="Fiber AOF","ACTIVE",
U413="Projet OCM (HUAWEI)","PLANNED WORKS",
U413="Projet OCM (NOKIA)","PLANNED WORKS",
U413="ACCESS-ISSUE","ACCESS-ISSUE",
U413="Projet OCM (ZTE, NOKIA, autres projets)","PLANNED WORKS",
U413="No root CAuse","No root cause",
U413="ODU HS","ACTIVE",
U413="IP &amp; VLAN","ACTIVE",
U413="Warehouse HUAWEI","SPARE-ISSUE",
U413="SPARE-HS","SPARE-ISSUE",
U413="Power Telco","ACTIVE", U413="no impacts","no impacts"
),"")</f>
        <v>No root cause</v>
      </c>
      <c r="W413" s="113"/>
      <c r="X413" s="113"/>
      <c r="Y413" s="113"/>
      <c r="Z413" s="113"/>
      <c r="AA413" s="113"/>
      <c r="AB413" s="17" t="s">
        <v>6303</v>
      </c>
      <c r="AC413" s="17" t="str">
        <f>_xlfn.XLOOKUP(B413,'INCIDENT-04-27-2026'!E:E,'INCIDENT-04-27-2026'!F:F,"")</f>
        <v/>
      </c>
      <c r="AD413" s="9"/>
      <c r="AE413" s="7" t="s">
        <v>5465</v>
      </c>
      <c r="AF413" s="6" t="str">
        <f>_xlfn.XLOOKUP(B413,'[13]Input_27-04'!$B:$B,'[13]Input_27-04'!$M:$M,"")</f>
        <v/>
      </c>
      <c r="AG413" s="7"/>
      <c r="AH413" s="3"/>
      <c r="AI413" s="18" t="str">
        <f>_xlfn.XLOOKUP(B413,'[3]Cells Huawei 27042026 10h'!$B:$B,'[3]Cells Huawei 27042026 10h'!$T:$T,"")</f>
        <v/>
      </c>
      <c r="AJ413" s="18" t="str">
        <f>_xlfn.XLOOKUP(B413,'[3]Cells Huawei 27042026 15h'!$B:$B,'[3]Cells Huawei 27042026 15h'!$T:$T,"")</f>
        <v/>
      </c>
      <c r="AK413" s="18" t="str">
        <f>_xlfn.XLOOKUP(B413,'[4]cells down 27042026 11h28'!$B:$B,'[4]cells down 27042026 11h28'!$R:$R,"")</f>
        <v/>
      </c>
      <c r="AL413" s="18" t="str">
        <f>_xlfn.XLOOKUP(B413,'[4]cells down 27042026 18h01'!$B:$B,'[4]cells down 27042026 18h01'!$R:$R,"")</f>
        <v/>
      </c>
      <c r="AM413" s="18" t="str">
        <f>_xlfn.XLOOKUP(B413,'[5]cell downs 27042026 11h'!$B:$B,'[5]cell downs 27042026 11h'!$R:$R,"")</f>
        <v/>
      </c>
      <c r="AN413" s="18" t="str">
        <f>_xlfn.XLOOKUP(B413,'[5]cell downs 27042026 17h40'!$B:$B,'[5]cell downs 27042026 17h40'!$R:$R,"")</f>
        <v/>
      </c>
      <c r="AO413" s="18" t="str">
        <f>_xlfn.XLOOKUP(B413,'[6]ALL SITES DOWN'!$D:$D,'[6]ALL SITES DOWN'!$J:$J,"")</f>
        <v/>
      </c>
      <c r="AP413" s="18" t="str">
        <f>_xlfn.XLOOKUP(B413,'[7]ALL SITES DOWN'!$D:$D,'[7]ALL SITES DOWN'!$J:$J,"")</f>
        <v>(04/27/2026 ocm ran 11h):-power status check ongoing</v>
      </c>
      <c r="AQ413" s="9" t="str">
        <f>_xlfn.XLOOKUP(B413,[8]sheet1!$AC:$AC,[8]sheet1!$AF:$AF,"")</f>
        <v>(04/27/2026 ticket):-INC-20260427-00014485…Others Transmission equipement fault</v>
      </c>
      <c r="AR413" s="14"/>
      <c r="AS413" s="14" t="s">
        <v>5465</v>
      </c>
      <c r="AT413" s="14" t="str">
        <f>_xlfn.XLOOKUP(B413,'[9]cell downs 18042026 17h'!$B:$B,'[9]cell downs 18042026 17h'!$B:$B,"")</f>
        <v/>
      </c>
      <c r="AU413" s="14" t="str">
        <f>_xlfn.XLOOKUP(B413,'[10]Cells Huawei 19042026 15h'!$B:$B,'[10]Cells Huawei 19042026 15h'!$B:$B,"")</f>
        <v/>
      </c>
      <c r="AV413" s="9" t="str">
        <f>_xlfn.XLOOKUP(B413,'[11]cells down 19042026 9H40'!$B:$B,'[11]cells down 19042026 9H40'!$B:$B,"")</f>
        <v/>
      </c>
    </row>
    <row r="414" spans="1:48" hidden="1" x14ac:dyDescent="0.3">
      <c r="A414" s="1" t="s">
        <v>4088</v>
      </c>
      <c r="B414" s="8" t="s">
        <v>4089</v>
      </c>
      <c r="C414" s="3" t="str">
        <f>_xlfn.XLOOKUP(B414,'[1]daily break down'!$D:$D,'[1]daily break down'!$E:$E,"")</f>
        <v>SUD-OUEST</v>
      </c>
      <c r="D414" s="1" t="s">
        <v>11</v>
      </c>
      <c r="E414" s="1" t="s">
        <v>12</v>
      </c>
      <c r="F414" s="3" t="s">
        <v>13</v>
      </c>
      <c r="G414" s="1" t="s">
        <v>63</v>
      </c>
      <c r="H414" s="27" t="str">
        <f>_xlfn.XLOOKUP(B414,[2]CALCULATION!$B:$B,[2]CALCULATION!$H:$H,"")</f>
        <v>HUAWEI</v>
      </c>
      <c r="I414" s="26">
        <v>0</v>
      </c>
      <c r="J414" s="26">
        <v>0</v>
      </c>
      <c r="K414" s="26">
        <v>0</v>
      </c>
      <c r="L414" s="26">
        <v>0.8091775032602524</v>
      </c>
      <c r="M414" s="26">
        <v>0</v>
      </c>
      <c r="N414" s="26">
        <v>0</v>
      </c>
      <c r="O414" s="26">
        <v>0.29160353048942311</v>
      </c>
      <c r="P414" s="114" t="s">
        <v>6364</v>
      </c>
      <c r="Q414" s="42" t="s">
        <v>5538</v>
      </c>
      <c r="R414" s="42"/>
      <c r="S414" s="41" t="str" cm="1">
        <f t="array" ref="S414">IFERROR(_xlfn.IFS(
U414="MPR ISSUE","PDH",
U414="BSS Hardware Issue","BSS",
U414="Sites strategiques, MLL, Pylone, etc.","ENVTECH",
U414="AKTIVCO DEFAUT GE &amp; POWER Cabinet","AKTIVCO",
U414="AKTIVCO Coupure ENEO &amp; Baisse de tension","AKTIVCO GRID ONLY",
U414="Coupure ENEO &amp; Baisse de tension","IHS GRID ONLY",
U414="Defaut GE &amp; POWER Cabinet","IHS",
U414="Sharing","Partners",
U414="Sites strategiques &amp; DataCenter","SST &amp; DC",
U414="Exclu","Exclu",
U414="SAT","SAT",
U414="SPARE-ISSUE","SPARE-ISSUE",
U414="Fiber CAmtel","TRANS_FO_CAMTEL",
U414="Fiber AOF","Fiber AOF",
U414="Projet OCM (HUAWEI)","TRAVAUX-HUAWEI",
U414="Projet OCM (NOKIA)","TRAVAUX-NOKIA",
U414="ACCESS-ISSUE","ACCESS-ISSUE",
U414="Projet OCM (ZTE, NOKIA, autres projets)","TRAVAUX OCM",
U414="No root CAuse","No root cause",
U414="ODU HS","PDH",
U414="IP &amp; VLAN","PDH",
U414="Warehouse HUAWEI","SPARE-ISSUE",
U414="SPARE-HS","SPARE-ISSUE",
U414="Power Telco","BSS",U414="no impacts","no impacts"
),"")</f>
        <v>No root cause</v>
      </c>
      <c r="T414" s="41" t="str" cm="1">
        <f t="array" ref="T414">IFERROR(_xlfn.IFS(
U414="MPR ISSUE","TX ISSUE",
U414="BSS Hardware Issue","RAN ISSUE",
U414="Sites strategiques, MLL, Pylone, etc.","ENVTECH",
U414="AKTIVCO DEFAUT GE &amp; POWER Cabinet","POWER ISSUE",
U414="AKTIVCO Coupure ENEO &amp; Baisse de tension","POWER ISSUE",
U414="Coupure ENEO &amp; Baisse de tension","POWER ISSUE",
U414="Defaut GE &amp; POWER Cabinet","POWER ISSUE",
U414="Sharing","POWER ISSUE",
U414="Sites strategiques &amp; DataCenter","POWER ISSUE",
U414="Exclu","Exclu",
U414="SAT","TX ISSUE",
U414="SPARE-ISSUE","SPARE-ISSUE",
U414="Fiber CAmtel","TX ISSUE",
U414="Fiber AOF","TX ISSUE",
U414="Projet OCM (HUAWEI)","TRAVAUX-HUAWEI",
U414="Projet OCM (NOKIA)","TRAVAUX -NOKIA",
U414="ACCESS-ISSUE","ACCESS-ISSUE",
U414="Projet OCM (ZTE, NOKIA, autres projets)","TRAVAUX OCM",
U414="No root CAuse","No root cause",
U414="ODU HS","TX ISSUE",
U414="IP &amp; VLAN","TX ISSUE",
U414="Warehouse HUAWEI","SPARE-ISSUE",
U414="SPARE-HS","SPARE-ISSUE",
U414="Power Telco","RAN ISSUE",U414="no impacts","no impacts"
),"")</f>
        <v>No root cause</v>
      </c>
      <c r="U414" s="68" t="s">
        <v>5691</v>
      </c>
      <c r="V414" s="41" t="str" cm="1">
        <f t="array" ref="V414">IFERROR(_xlfn.IFS(
U414="MPR ISSUE","ACTIVE",
U414="BSS Hardware Issue","ACTIVE",
U414="Sites strategiques, MLL, Pylone, etc.","PASSIVE",
U414="AKTIVCO DEFAUT GE &amp; POWER Cabinet","PASSIVE",
U414="AKTIVCO Coupure ENEO &amp; Baisse de tension","PASSIVE",
U414="Coupure ENEO &amp; Baisse de tension","PASSIVE",
U414="Defaut GE &amp; POWER Cabinet","PASSIVE",
U414="Sharing","PASSIVE",
U414="Sites strategiques &amp; DataCenter","PASSIVE",
U414="Exclu","Exclu",
U414="SAT","ACTIVE",
U414="SPARE-ISSUE","SPARE-ISSUE",
U414="Fiber CAmtel","ACTIVE",
U414="Fiber AOF","ACTIVE",
U414="Projet OCM (HUAWEI)","PLANNED WORKS",
U414="Projet OCM (NOKIA)","PLANNED WORKS",
U414="ACCESS-ISSUE","ACCESS-ISSUE",
U414="Projet OCM (ZTE, NOKIA, autres projets)","PLANNED WORKS",
U414="No root CAuse","No root cause",
U414="ODU HS","ACTIVE",
U414="IP &amp; VLAN","ACTIVE",
U414="Warehouse HUAWEI","SPARE-ISSUE",
U414="SPARE-HS","SPARE-ISSUE",
U414="Power Telco","ACTIVE", U414="no impacts","no impacts"
),"")</f>
        <v>No root cause</v>
      </c>
      <c r="W414" s="113"/>
      <c r="X414" s="113"/>
      <c r="Y414" s="113"/>
      <c r="Z414" s="113"/>
      <c r="AA414" s="113"/>
      <c r="AB414" s="17" t="s">
        <v>5465</v>
      </c>
      <c r="AC414" s="17" t="str">
        <f>_xlfn.XLOOKUP(B414,'INCIDENT-04-27-2026'!E:E,'INCIDENT-04-27-2026'!F:F,"")</f>
        <v/>
      </c>
      <c r="AD414" s="9"/>
      <c r="AE414" s="7" t="s">
        <v>5465</v>
      </c>
      <c r="AF414" s="6" t="str">
        <f>_xlfn.XLOOKUP(B414,'[13]Input_27-04'!$B:$B,'[13]Input_27-04'!$M:$M,"")</f>
        <v/>
      </c>
      <c r="AG414" s="7"/>
      <c r="AH414" s="3"/>
      <c r="AI414" s="18" t="str">
        <f>_xlfn.XLOOKUP(B414,'[3]Cells Huawei 27042026 10h'!$B:$B,'[3]Cells Huawei 27042026 10h'!$T:$T,"")</f>
        <v/>
      </c>
      <c r="AJ414" s="18" t="str">
        <f>_xlfn.XLOOKUP(B414,'[3]Cells Huawei 27042026 15h'!$B:$B,'[3]Cells Huawei 27042026 15h'!$T:$T,"")</f>
        <v/>
      </c>
      <c r="AK414" s="18" t="str">
        <f>_xlfn.XLOOKUP(B414,'[4]cells down 27042026 11h28'!$B:$B,'[4]cells down 27042026 11h28'!$R:$R,"")</f>
        <v/>
      </c>
      <c r="AL414" s="18" t="str">
        <f>_xlfn.XLOOKUP(B414,'[4]cells down 27042026 18h01'!$B:$B,'[4]cells down 27042026 18h01'!$R:$R,"")</f>
        <v/>
      </c>
      <c r="AM414" s="18" t="str">
        <f>_xlfn.XLOOKUP(B414,'[5]cell downs 27042026 11h'!$B:$B,'[5]cell downs 27042026 11h'!$R:$R,"")</f>
        <v/>
      </c>
      <c r="AN414" s="18" t="str">
        <f>_xlfn.XLOOKUP(B414,'[5]cell downs 27042026 17h40'!$B:$B,'[5]cell downs 27042026 17h40'!$R:$R,"")</f>
        <v/>
      </c>
      <c r="AO414" s="18" t="str">
        <f>_xlfn.XLOOKUP(B414,'[6]ALL SITES DOWN'!$D:$D,'[6]ALL SITES DOWN'!$J:$J,"")</f>
        <v/>
      </c>
      <c r="AP414" s="18" t="str">
        <f>_xlfn.XLOOKUP(B414,'[7]ALL SITES DOWN'!$D:$D,'[7]ALL SITES DOWN'!$J:$J,"")</f>
        <v/>
      </c>
      <c r="AQ414" s="9" t="str">
        <f>_xlfn.XLOOKUP(B414,[8]sheet1!$AC:$AC,[8]sheet1!$AF:$AF,"")</f>
        <v/>
      </c>
      <c r="AR414" s="14"/>
      <c r="AS414" s="14" t="s">
        <v>5465</v>
      </c>
      <c r="AT414" s="14" t="str">
        <f>_xlfn.XLOOKUP(B414,'[9]cell downs 18042026 17h'!$B:$B,'[9]cell downs 18042026 17h'!$B:$B,"")</f>
        <v/>
      </c>
      <c r="AU414" s="14" t="str">
        <f>_xlfn.XLOOKUP(B414,'[10]Cells Huawei 19042026 15h'!$B:$B,'[10]Cells Huawei 19042026 15h'!$B:$B,"")</f>
        <v/>
      </c>
      <c r="AV414" s="9" t="str">
        <f>_xlfn.XLOOKUP(B414,'[11]cells down 19042026 9H40'!$B:$B,'[11]cells down 19042026 9H40'!$B:$B,"")</f>
        <v/>
      </c>
    </row>
    <row r="415" spans="1:48" hidden="1" x14ac:dyDescent="0.3">
      <c r="A415" s="1" t="s">
        <v>3812</v>
      </c>
      <c r="B415" s="8" t="s">
        <v>3813</v>
      </c>
      <c r="C415" s="3" t="str">
        <f>_xlfn.XLOOKUP(B415,'[1]daily break down'!$D:$D,'[1]daily break down'!$E:$E,"")</f>
        <v>Garoua</v>
      </c>
      <c r="D415" s="1" t="s">
        <v>11</v>
      </c>
      <c r="E415" s="1" t="s">
        <v>12</v>
      </c>
      <c r="F415" s="3" t="s">
        <v>23</v>
      </c>
      <c r="G415" s="1" t="s">
        <v>24</v>
      </c>
      <c r="H415" s="27" t="str">
        <f>_xlfn.XLOOKUP(B415,[2]CALCULATION!$B:$B,[2]CALCULATION!$H:$H,"")</f>
        <v>Huawei</v>
      </c>
      <c r="I415" s="26">
        <v>0</v>
      </c>
      <c r="J415" s="26">
        <v>0</v>
      </c>
      <c r="K415" s="26">
        <v>0.44762479561000251</v>
      </c>
      <c r="L415" s="26">
        <v>0</v>
      </c>
      <c r="M415" s="26">
        <v>4.7953531773548717</v>
      </c>
      <c r="N415" s="26">
        <v>5.3887975732879045</v>
      </c>
      <c r="O415" s="26">
        <v>0.2828643421138991</v>
      </c>
      <c r="P415" s="114" t="s">
        <v>6364</v>
      </c>
      <c r="Q415" s="42" t="s">
        <v>5538</v>
      </c>
      <c r="R415" s="42"/>
      <c r="S415" s="41" t="str" cm="1">
        <f t="array" ref="S415">IFERROR(_xlfn.IFS(
U415="MPR ISSUE","PDH",
U415="BSS Hardware Issue","BSS",
U415="Sites strategiques, MLL, Pylone, etc.","ENVTECH",
U415="AKTIVCO DEFAUT GE &amp; POWER Cabinet","AKTIVCO",
U415="AKTIVCO Coupure ENEO &amp; Baisse de tension","AKTIVCO GRID ONLY",
U415="Coupure ENEO &amp; Baisse de tension","IHS GRID ONLY",
U415="Defaut GE &amp; POWER Cabinet","IHS",
U415="Sharing","Partners",
U415="Sites strategiques &amp; DataCenter","SST &amp; DC",
U415="Exclu","Exclu",
U415="SAT","SAT",
U415="SPARE-ISSUE","SPARE-ISSUE",
U415="Fiber CAmtel","TRANS_FO_CAMTEL",
U415="Fiber AOF","Fiber AOF",
U415="Projet OCM (HUAWEI)","TRAVAUX-HUAWEI",
U415="Projet OCM (NOKIA)","TRAVAUX-NOKIA",
U415="ACCESS-ISSUE","ACCESS-ISSUE",
U415="Projet OCM (ZTE, NOKIA, autres projets)","TRAVAUX OCM",
U415="No root CAuse","No root cause",
U415="ODU HS","PDH",
U415="IP &amp; VLAN","PDH",
U415="Warehouse HUAWEI","SPARE-ISSUE",
U415="SPARE-HS","SPARE-ISSUE",
U415="Power Telco","BSS",U415="no impacts","no impacts"
),"")</f>
        <v>No root cause</v>
      </c>
      <c r="T415" s="41" t="str" cm="1">
        <f t="array" ref="T415">IFERROR(_xlfn.IFS(
U415="MPR ISSUE","TX ISSUE",
U415="BSS Hardware Issue","RAN ISSUE",
U415="Sites strategiques, MLL, Pylone, etc.","ENVTECH",
U415="AKTIVCO DEFAUT GE &amp; POWER Cabinet","POWER ISSUE",
U415="AKTIVCO Coupure ENEO &amp; Baisse de tension","POWER ISSUE",
U415="Coupure ENEO &amp; Baisse de tension","POWER ISSUE",
U415="Defaut GE &amp; POWER Cabinet","POWER ISSUE",
U415="Sharing","POWER ISSUE",
U415="Sites strategiques &amp; DataCenter","POWER ISSUE",
U415="Exclu","Exclu",
U415="SAT","TX ISSUE",
U415="SPARE-ISSUE","SPARE-ISSUE",
U415="Fiber CAmtel","TX ISSUE",
U415="Fiber AOF","TX ISSUE",
U415="Projet OCM (HUAWEI)","TRAVAUX-HUAWEI",
U415="Projet OCM (NOKIA)","TRAVAUX -NOKIA",
U415="ACCESS-ISSUE","ACCESS-ISSUE",
U415="Projet OCM (ZTE, NOKIA, autres projets)","TRAVAUX OCM",
U415="No root CAuse","No root cause",
U415="ODU HS","TX ISSUE",
U415="IP &amp; VLAN","TX ISSUE",
U415="Warehouse HUAWEI","SPARE-ISSUE",
U415="SPARE-HS","SPARE-ISSUE",
U415="Power Telco","RAN ISSUE",U415="no impacts","no impacts"
),"")</f>
        <v>No root cause</v>
      </c>
      <c r="U415" s="68" t="s">
        <v>5691</v>
      </c>
      <c r="V415" s="41" t="str" cm="1">
        <f t="array" ref="V415">IFERROR(_xlfn.IFS(
U415="MPR ISSUE","ACTIVE",
U415="BSS Hardware Issue","ACTIVE",
U415="Sites strategiques, MLL, Pylone, etc.","PASSIVE",
U415="AKTIVCO DEFAUT GE &amp; POWER Cabinet","PASSIVE",
U415="AKTIVCO Coupure ENEO &amp; Baisse de tension","PASSIVE",
U415="Coupure ENEO &amp; Baisse de tension","PASSIVE",
U415="Defaut GE &amp; POWER Cabinet","PASSIVE",
U415="Sharing","PASSIVE",
U415="Sites strategiques &amp; DataCenter","PASSIVE",
U415="Exclu","Exclu",
U415="SAT","ACTIVE",
U415="SPARE-ISSUE","SPARE-ISSUE",
U415="Fiber CAmtel","ACTIVE",
U415="Fiber AOF","ACTIVE",
U415="Projet OCM (HUAWEI)","PLANNED WORKS",
U415="Projet OCM (NOKIA)","PLANNED WORKS",
U415="ACCESS-ISSUE","ACCESS-ISSUE",
U415="Projet OCM (ZTE, NOKIA, autres projets)","PLANNED WORKS",
U415="No root CAuse","No root cause",
U415="ODU HS","ACTIVE",
U415="IP &amp; VLAN","ACTIVE",
U415="Warehouse HUAWEI","SPARE-ISSUE",
U415="SPARE-HS","SPARE-ISSUE",
U415="Power Telco","ACTIVE", U415="no impacts","no impacts"
),"")</f>
        <v>No root cause</v>
      </c>
      <c r="W415" s="113"/>
      <c r="X415" s="113"/>
      <c r="Y415" s="113"/>
      <c r="Z415" s="113"/>
      <c r="AA415" s="113"/>
      <c r="AB415" s="17" t="s">
        <v>5465</v>
      </c>
      <c r="AC415" s="17" t="str">
        <f>_xlfn.XLOOKUP(B415,'INCIDENT-04-27-2026'!E:E,'INCIDENT-04-27-2026'!F:F,"")</f>
        <v/>
      </c>
      <c r="AD415" s="9"/>
      <c r="AE415" s="7" t="s">
        <v>5465</v>
      </c>
      <c r="AF415" s="6" t="str">
        <f>_xlfn.XLOOKUP(B415,'[13]Input_27-04'!$B:$B,'[13]Input_27-04'!$M:$M,"")</f>
        <v/>
      </c>
      <c r="AG415" s="7"/>
      <c r="AH415" s="3"/>
      <c r="AI415" s="18" t="str">
        <f>_xlfn.XLOOKUP(B415,'[3]Cells Huawei 27042026 10h'!$B:$B,'[3]Cells Huawei 27042026 10h'!$T:$T,"")</f>
        <v/>
      </c>
      <c r="AJ415" s="18" t="str">
        <f>_xlfn.XLOOKUP(B415,'[3]Cells Huawei 27042026 15h'!$B:$B,'[3]Cells Huawei 27042026 15h'!$T:$T,"")</f>
        <v/>
      </c>
      <c r="AK415" s="18" t="str">
        <f>_xlfn.XLOOKUP(B415,'[4]cells down 27042026 11h28'!$B:$B,'[4]cells down 27042026 11h28'!$R:$R,"")</f>
        <v/>
      </c>
      <c r="AL415" s="18" t="str">
        <f>_xlfn.XLOOKUP(B415,'[4]cells down 27042026 18h01'!$B:$B,'[4]cells down 27042026 18h01'!$R:$R,"")</f>
        <v/>
      </c>
      <c r="AM415" s="18" t="str">
        <f>_xlfn.XLOOKUP(B415,'[5]cell downs 27042026 11h'!$B:$B,'[5]cell downs 27042026 11h'!$R:$R,"")</f>
        <v/>
      </c>
      <c r="AN415" s="18" t="str">
        <f>_xlfn.XLOOKUP(B415,'[5]cell downs 27042026 17h40'!$B:$B,'[5]cell downs 27042026 17h40'!$R:$R,"")</f>
        <v/>
      </c>
      <c r="AO415" s="18" t="str">
        <f>_xlfn.XLOOKUP(B415,'[6]ALL SITES DOWN'!$D:$D,'[6]ALL SITES DOWN'!$J:$J,"")</f>
        <v/>
      </c>
      <c r="AP415" s="18" t="str">
        <f>_xlfn.XLOOKUP(B415,'[7]ALL SITES DOWN'!$D:$D,'[7]ALL SITES DOWN'!$J:$J,"")</f>
        <v/>
      </c>
      <c r="AQ415" s="9" t="str">
        <f>_xlfn.XLOOKUP(B415,[8]sheet1!$AC:$AC,[8]sheet1!$AF:$AF,"")</f>
        <v/>
      </c>
      <c r="AR415" s="14"/>
      <c r="AS415" s="14" t="s">
        <v>5465</v>
      </c>
      <c r="AT415" s="14" t="str">
        <f>_xlfn.XLOOKUP(B415,'[9]cell downs 18042026 17h'!$B:$B,'[9]cell downs 18042026 17h'!$B:$B,"")</f>
        <v/>
      </c>
      <c r="AU415" s="14" t="str">
        <f>_xlfn.XLOOKUP(B415,'[10]Cells Huawei 19042026 15h'!$B:$B,'[10]Cells Huawei 19042026 15h'!$B:$B,"")</f>
        <v/>
      </c>
      <c r="AV415" s="9" t="str">
        <f>_xlfn.XLOOKUP(B415,'[11]cells down 19042026 9H40'!$B:$B,'[11]cells down 19042026 9H40'!$B:$B,"")</f>
        <v/>
      </c>
    </row>
    <row r="416" spans="1:48" hidden="1" x14ac:dyDescent="0.3">
      <c r="A416" s="1" t="s">
        <v>968</v>
      </c>
      <c r="B416" s="8" t="s">
        <v>969</v>
      </c>
      <c r="C416" s="3" t="str">
        <f>_xlfn.XLOOKUP(B416,'[1]daily break down'!$D:$D,'[1]daily break down'!$E:$E,"")</f>
        <v>Douala</v>
      </c>
      <c r="D416" s="1" t="s">
        <v>21</v>
      </c>
      <c r="E416" s="1" t="s">
        <v>145</v>
      </c>
      <c r="F416" s="3" t="s">
        <v>31</v>
      </c>
      <c r="G416" s="1" t="s">
        <v>32</v>
      </c>
      <c r="H416" s="29" t="str">
        <f>_xlfn.XLOOKUP(B416,[2]CALCULATION!$B:$B,[2]CALCULATION!$H:$H,"")</f>
        <v>ZTE</v>
      </c>
      <c r="I416" s="26">
        <v>0</v>
      </c>
      <c r="J416" s="26">
        <v>7.7332899584228232E-2</v>
      </c>
      <c r="K416" s="26">
        <v>0</v>
      </c>
      <c r="L416" s="26">
        <v>0</v>
      </c>
      <c r="M416" s="26">
        <v>0</v>
      </c>
      <c r="N416" s="26">
        <v>0</v>
      </c>
      <c r="O416" s="26">
        <v>0.28172289710158632</v>
      </c>
      <c r="P416" s="114" t="s">
        <v>6364</v>
      </c>
      <c r="Q416" s="42" t="s">
        <v>5538</v>
      </c>
      <c r="R416" s="42"/>
      <c r="S416" s="41" t="str" cm="1">
        <f t="array" ref="S416">IFERROR(_xlfn.IFS(
U416="MPR ISSUE","PDH",
U416="BSS Hardware Issue","BSS",
U416="Sites strategiques, MLL, Pylone, etc.","ENVTECH",
U416="AKTIVCO DEFAUT GE &amp; POWER Cabinet","AKTIVCO",
U416="AKTIVCO Coupure ENEO &amp; Baisse de tension","AKTIVCO GRID ONLY",
U416="Coupure ENEO &amp; Baisse de tension","IHS GRID ONLY",
U416="Defaut GE &amp; POWER Cabinet","IHS",
U416="Sharing","Partners",
U416="Sites strategiques &amp; DataCenter","SST &amp; DC",
U416="Exclu","Exclu",
U416="SAT","SAT",
U416="SPARE-ISSUE","SPARE-ISSUE",
U416="Fiber CAmtel","TRANS_FO_CAMTEL",
U416="Fiber AOF","Fiber AOF",
U416="Projet OCM (HUAWEI)","TRAVAUX-HUAWEI",
U416="Projet OCM (NOKIA)","TRAVAUX-NOKIA",
U416="ACCESS-ISSUE","ACCESS-ISSUE",
U416="Projet OCM (ZTE, NOKIA, autres projets)","TRAVAUX OCM",
U416="No root CAuse","No root cause",
U416="ODU HS","PDH",
U416="IP &amp; VLAN","PDH",
U416="Warehouse HUAWEI","SPARE-ISSUE",
U416="SPARE-HS","SPARE-ISSUE",
U416="Power Telco","BSS",U416="no impacts","no impacts"
),"")</f>
        <v>No root cause</v>
      </c>
      <c r="T416" s="41" t="str" cm="1">
        <f t="array" ref="T416">IFERROR(_xlfn.IFS(
U416="MPR ISSUE","TX ISSUE",
U416="BSS Hardware Issue","RAN ISSUE",
U416="Sites strategiques, MLL, Pylone, etc.","ENVTECH",
U416="AKTIVCO DEFAUT GE &amp; POWER Cabinet","POWER ISSUE",
U416="AKTIVCO Coupure ENEO &amp; Baisse de tension","POWER ISSUE",
U416="Coupure ENEO &amp; Baisse de tension","POWER ISSUE",
U416="Defaut GE &amp; POWER Cabinet","POWER ISSUE",
U416="Sharing","POWER ISSUE",
U416="Sites strategiques &amp; DataCenter","POWER ISSUE",
U416="Exclu","Exclu",
U416="SAT","TX ISSUE",
U416="SPARE-ISSUE","SPARE-ISSUE",
U416="Fiber CAmtel","TX ISSUE",
U416="Fiber AOF","TX ISSUE",
U416="Projet OCM (HUAWEI)","TRAVAUX-HUAWEI",
U416="Projet OCM (NOKIA)","TRAVAUX -NOKIA",
U416="ACCESS-ISSUE","ACCESS-ISSUE",
U416="Projet OCM (ZTE, NOKIA, autres projets)","TRAVAUX OCM",
U416="No root CAuse","No root cause",
U416="ODU HS","TX ISSUE",
U416="IP &amp; VLAN","TX ISSUE",
U416="Warehouse HUAWEI","SPARE-ISSUE",
U416="SPARE-HS","SPARE-ISSUE",
U416="Power Telco","RAN ISSUE",U416="no impacts","no impacts"
),"")</f>
        <v>No root cause</v>
      </c>
      <c r="U416" s="68" t="s">
        <v>5691</v>
      </c>
      <c r="V416" s="41" t="str" cm="1">
        <f t="array" ref="V416">IFERROR(_xlfn.IFS(
U416="MPR ISSUE","ACTIVE",
U416="BSS Hardware Issue","ACTIVE",
U416="Sites strategiques, MLL, Pylone, etc.","PASSIVE",
U416="AKTIVCO DEFAUT GE &amp; POWER Cabinet","PASSIVE",
U416="AKTIVCO Coupure ENEO &amp; Baisse de tension","PASSIVE",
U416="Coupure ENEO &amp; Baisse de tension","PASSIVE",
U416="Defaut GE &amp; POWER Cabinet","PASSIVE",
U416="Sharing","PASSIVE",
U416="Sites strategiques &amp; DataCenter","PASSIVE",
U416="Exclu","Exclu",
U416="SAT","ACTIVE",
U416="SPARE-ISSUE","SPARE-ISSUE",
U416="Fiber CAmtel","ACTIVE",
U416="Fiber AOF","ACTIVE",
U416="Projet OCM (HUAWEI)","PLANNED WORKS",
U416="Projet OCM (NOKIA)","PLANNED WORKS",
U416="ACCESS-ISSUE","ACCESS-ISSUE",
U416="Projet OCM (ZTE, NOKIA, autres projets)","PLANNED WORKS",
U416="No root CAuse","No root cause",
U416="ODU HS","ACTIVE",
U416="IP &amp; VLAN","ACTIVE",
U416="Warehouse HUAWEI","SPARE-ISSUE",
U416="SPARE-HS","SPARE-ISSUE",
U416="Power Telco","ACTIVE", U416="no impacts","no impacts"
),"")</f>
        <v>No root cause</v>
      </c>
      <c r="W416" s="113"/>
      <c r="X416" s="113"/>
      <c r="Y416" s="113"/>
      <c r="Z416" s="113"/>
      <c r="AA416" s="113"/>
      <c r="AB416" s="17" t="s">
        <v>5465</v>
      </c>
      <c r="AC416" s="17" t="str">
        <f>_xlfn.XLOOKUP(B416,'INCIDENT-04-27-2026'!E:E,'INCIDENT-04-27-2026'!F:F,"")</f>
        <v/>
      </c>
      <c r="AD416" s="9"/>
      <c r="AE416" s="7" t="s">
        <v>5465</v>
      </c>
      <c r="AF416" s="6" t="str">
        <f>_xlfn.XLOOKUP(B416,'[13]Input_27-04'!$B:$B,'[13]Input_27-04'!$M:$M,"")</f>
        <v/>
      </c>
      <c r="AG416" s="7"/>
      <c r="AH416" s="3"/>
      <c r="AI416" s="18" t="str">
        <f>_xlfn.XLOOKUP(B416,'[3]Cells Huawei 27042026 10h'!$B:$B,'[3]Cells Huawei 27042026 10h'!$T:$T,"")</f>
        <v/>
      </c>
      <c r="AJ416" s="18" t="str">
        <f>_xlfn.XLOOKUP(B416,'[3]Cells Huawei 27042026 15h'!$B:$B,'[3]Cells Huawei 27042026 15h'!$T:$T,"")</f>
        <v/>
      </c>
      <c r="AK416" s="18" t="str">
        <f>_xlfn.XLOOKUP(B416,'[4]cells down 27042026 11h28'!$B:$B,'[4]cells down 27042026 11h28'!$R:$R,"")</f>
        <v/>
      </c>
      <c r="AL416" s="18" t="str">
        <f>_xlfn.XLOOKUP(B416,'[4]cells down 27042026 18h01'!$B:$B,'[4]cells down 27042026 18h01'!$R:$R,"")</f>
        <v/>
      </c>
      <c r="AM416" s="18" t="str">
        <f>_xlfn.XLOOKUP(B416,'[5]cell downs 27042026 11h'!$B:$B,'[5]cell downs 27042026 11h'!$R:$R,"")</f>
        <v/>
      </c>
      <c r="AN416" s="18" t="str">
        <f>_xlfn.XLOOKUP(B416,'[5]cell downs 27042026 17h40'!$B:$B,'[5]cell downs 27042026 17h40'!$R:$R,"")</f>
        <v/>
      </c>
      <c r="AO416" s="18" t="str">
        <f>_xlfn.XLOOKUP(B416,'[6]ALL SITES DOWN'!$D:$D,'[6]ALL SITES DOWN'!$J:$J,"")</f>
        <v/>
      </c>
      <c r="AP416" s="18" t="str">
        <f>_xlfn.XLOOKUP(B416,'[7]ALL SITES DOWN'!$D:$D,'[7]ALL SITES DOWN'!$J:$J,"")</f>
        <v/>
      </c>
      <c r="AQ416" s="9" t="str">
        <f>_xlfn.XLOOKUP(B416,[8]sheet1!$AC:$AC,[8]sheet1!$AF:$AF,"")</f>
        <v/>
      </c>
      <c r="AR416" s="14"/>
      <c r="AS416" s="14" t="s">
        <v>5465</v>
      </c>
      <c r="AT416" s="14" t="str">
        <f>_xlfn.XLOOKUP(B416,'[9]cell downs 18042026 17h'!$B:$B,'[9]cell downs 18042026 17h'!$B:$B,"")</f>
        <v/>
      </c>
      <c r="AU416" s="14" t="str">
        <f>_xlfn.XLOOKUP(B416,'[10]Cells Huawei 19042026 15h'!$B:$B,'[10]Cells Huawei 19042026 15h'!$B:$B,"")</f>
        <v/>
      </c>
      <c r="AV416" s="9" t="str">
        <f>_xlfn.XLOOKUP(B416,'[11]cells down 19042026 9H40'!$B:$B,'[11]cells down 19042026 9H40'!$B:$B,"")</f>
        <v/>
      </c>
    </row>
    <row r="417" spans="1:48" hidden="1" x14ac:dyDescent="0.3">
      <c r="A417" s="1" t="s">
        <v>2123</v>
      </c>
      <c r="B417" s="8" t="s">
        <v>2124</v>
      </c>
      <c r="C417" s="3" t="str">
        <f>_xlfn.XLOOKUP(B417,'[1]daily break down'!$D:$D,'[1]daily break down'!$E:$E,"")</f>
        <v>Garoua</v>
      </c>
      <c r="D417" s="1" t="s">
        <v>21</v>
      </c>
      <c r="E417" s="1" t="s">
        <v>188</v>
      </c>
      <c r="F417" s="3" t="s">
        <v>23</v>
      </c>
      <c r="G417" s="1" t="s">
        <v>24</v>
      </c>
      <c r="H417" s="27" t="str">
        <f>_xlfn.XLOOKUP(B417,[2]CALCULATION!$B:$B,[2]CALCULATION!$H:$H,"")</f>
        <v>Huawei</v>
      </c>
      <c r="I417" s="26">
        <v>0</v>
      </c>
      <c r="J417" s="26">
        <v>0</v>
      </c>
      <c r="K417" s="26">
        <v>0</v>
      </c>
      <c r="L417" s="26">
        <v>0</v>
      </c>
      <c r="M417" s="26">
        <v>2.8265923871324907</v>
      </c>
      <c r="N417" s="26">
        <v>6.0747881906099019</v>
      </c>
      <c r="O417" s="26">
        <v>0.27822722175137615</v>
      </c>
      <c r="P417" s="114" t="s">
        <v>6364</v>
      </c>
      <c r="Q417" s="42" t="s">
        <v>5538</v>
      </c>
      <c r="R417" s="42"/>
      <c r="S417" s="41" t="str" cm="1">
        <f t="array" ref="S417">IFERROR(_xlfn.IFS(
U417="MPR ISSUE","PDH",
U417="BSS Hardware Issue","BSS",
U417="Sites strategiques, MLL, Pylone, etc.","ENVTECH",
U417="AKTIVCO DEFAUT GE &amp; POWER Cabinet","AKTIVCO",
U417="AKTIVCO Coupure ENEO &amp; Baisse de tension","AKTIVCO GRID ONLY",
U417="Coupure ENEO &amp; Baisse de tension","IHS GRID ONLY",
U417="Defaut GE &amp; POWER Cabinet","IHS",
U417="Sharing","Partners",
U417="Sites strategiques &amp; DataCenter","SST &amp; DC",
U417="Exclu","Exclu",
U417="SAT","SAT",
U417="SPARE-ISSUE","SPARE-ISSUE",
U417="Fiber CAmtel","TRANS_FO_CAMTEL",
U417="Fiber AOF","Fiber AOF",
U417="Projet OCM (HUAWEI)","TRAVAUX-HUAWEI",
U417="Projet OCM (NOKIA)","TRAVAUX-NOKIA",
U417="ACCESS-ISSUE","ACCESS-ISSUE",
U417="Projet OCM (ZTE, NOKIA, autres projets)","TRAVAUX OCM",
U417="No root CAuse","No root cause",
U417="ODU HS","PDH",
U417="IP &amp; VLAN","PDH",
U417="Warehouse HUAWEI","SPARE-ISSUE",
U417="SPARE-HS","SPARE-ISSUE",
U417="Power Telco","BSS",U417="no impacts","no impacts"
),"")</f>
        <v>No root cause</v>
      </c>
      <c r="T417" s="41" t="str" cm="1">
        <f t="array" ref="T417">IFERROR(_xlfn.IFS(
U417="MPR ISSUE","TX ISSUE",
U417="BSS Hardware Issue","RAN ISSUE",
U417="Sites strategiques, MLL, Pylone, etc.","ENVTECH",
U417="AKTIVCO DEFAUT GE &amp; POWER Cabinet","POWER ISSUE",
U417="AKTIVCO Coupure ENEO &amp; Baisse de tension","POWER ISSUE",
U417="Coupure ENEO &amp; Baisse de tension","POWER ISSUE",
U417="Defaut GE &amp; POWER Cabinet","POWER ISSUE",
U417="Sharing","POWER ISSUE",
U417="Sites strategiques &amp; DataCenter","POWER ISSUE",
U417="Exclu","Exclu",
U417="SAT","TX ISSUE",
U417="SPARE-ISSUE","SPARE-ISSUE",
U417="Fiber CAmtel","TX ISSUE",
U417="Fiber AOF","TX ISSUE",
U417="Projet OCM (HUAWEI)","TRAVAUX-HUAWEI",
U417="Projet OCM (NOKIA)","TRAVAUX -NOKIA",
U417="ACCESS-ISSUE","ACCESS-ISSUE",
U417="Projet OCM (ZTE, NOKIA, autres projets)","TRAVAUX OCM",
U417="No root CAuse","No root cause",
U417="ODU HS","TX ISSUE",
U417="IP &amp; VLAN","TX ISSUE",
U417="Warehouse HUAWEI","SPARE-ISSUE",
U417="SPARE-HS","SPARE-ISSUE",
U417="Power Telco","RAN ISSUE",U417="no impacts","no impacts"
),"")</f>
        <v>No root cause</v>
      </c>
      <c r="U417" s="68" t="s">
        <v>5691</v>
      </c>
      <c r="V417" s="41" t="str" cm="1">
        <f t="array" ref="V417">IFERROR(_xlfn.IFS(
U417="MPR ISSUE","ACTIVE",
U417="BSS Hardware Issue","ACTIVE",
U417="Sites strategiques, MLL, Pylone, etc.","PASSIVE",
U417="AKTIVCO DEFAUT GE &amp; POWER Cabinet","PASSIVE",
U417="AKTIVCO Coupure ENEO &amp; Baisse de tension","PASSIVE",
U417="Coupure ENEO &amp; Baisse de tension","PASSIVE",
U417="Defaut GE &amp; POWER Cabinet","PASSIVE",
U417="Sharing","PASSIVE",
U417="Sites strategiques &amp; DataCenter","PASSIVE",
U417="Exclu","Exclu",
U417="SAT","ACTIVE",
U417="SPARE-ISSUE","SPARE-ISSUE",
U417="Fiber CAmtel","ACTIVE",
U417="Fiber AOF","ACTIVE",
U417="Projet OCM (HUAWEI)","PLANNED WORKS",
U417="Projet OCM (NOKIA)","PLANNED WORKS",
U417="ACCESS-ISSUE","ACCESS-ISSUE",
U417="Projet OCM (ZTE, NOKIA, autres projets)","PLANNED WORKS",
U417="No root CAuse","No root cause",
U417="ODU HS","ACTIVE",
U417="IP &amp; VLAN","ACTIVE",
U417="Warehouse HUAWEI","SPARE-ISSUE",
U417="SPARE-HS","SPARE-ISSUE",
U417="Power Telco","ACTIVE", U417="no impacts","no impacts"
),"")</f>
        <v>No root cause</v>
      </c>
      <c r="W417" s="113"/>
      <c r="X417" s="113"/>
      <c r="Y417" s="113"/>
      <c r="Z417" s="113"/>
      <c r="AA417" s="113"/>
      <c r="AB417" s="17" t="s">
        <v>5465</v>
      </c>
      <c r="AC417" s="17" t="str">
        <f>_xlfn.XLOOKUP(B417,'INCIDENT-04-27-2026'!E:E,'INCIDENT-04-27-2026'!F:F,"")</f>
        <v/>
      </c>
      <c r="AD417" s="9"/>
      <c r="AE417" s="7" t="s">
        <v>5465</v>
      </c>
      <c r="AF417" s="6" t="str">
        <f>_xlfn.XLOOKUP(B417,'[13]Input_27-04'!$B:$B,'[13]Input_27-04'!$M:$M,"")</f>
        <v>No power issue</v>
      </c>
      <c r="AG417" s="7"/>
      <c r="AH417" s="3"/>
      <c r="AI417" s="18" t="str">
        <f>_xlfn.XLOOKUP(B417,'[3]Cells Huawei 27042026 10h'!$B:$B,'[3]Cells Huawei 27042026 10h'!$T:$T,"")</f>
        <v/>
      </c>
      <c r="AJ417" s="18" t="str">
        <f>_xlfn.XLOOKUP(B417,'[3]Cells Huawei 27042026 15h'!$B:$B,'[3]Cells Huawei 27042026 15h'!$T:$T,"")</f>
        <v/>
      </c>
      <c r="AK417" s="18" t="str">
        <f>_xlfn.XLOOKUP(B417,'[4]cells down 27042026 11h28'!$B:$B,'[4]cells down 27042026 11h28'!$R:$R,"")</f>
        <v/>
      </c>
      <c r="AL417" s="18" t="str">
        <f>_xlfn.XLOOKUP(B417,'[4]cells down 27042026 18h01'!$B:$B,'[4]cells down 27042026 18h01'!$R:$R,"")</f>
        <v/>
      </c>
      <c r="AM417" s="18" t="str">
        <f>_xlfn.XLOOKUP(B417,'[5]cell downs 27042026 11h'!$B:$B,'[5]cell downs 27042026 11h'!$R:$R,"")</f>
        <v/>
      </c>
      <c r="AN417" s="18" t="str">
        <f>_xlfn.XLOOKUP(B417,'[5]cell downs 27042026 17h40'!$B:$B,'[5]cell downs 27042026 17h40'!$R:$R,"")</f>
        <v/>
      </c>
      <c r="AO417" s="18" t="str">
        <f>_xlfn.XLOOKUP(B417,'[6]ALL SITES DOWN'!$D:$D,'[6]ALL SITES DOWN'!$J:$J,"")</f>
        <v/>
      </c>
      <c r="AP417" s="18" t="str">
        <f>_xlfn.XLOOKUP(B417,'[7]ALL SITES DOWN'!$D:$D,'[7]ALL SITES DOWN'!$J:$J,"")</f>
        <v/>
      </c>
      <c r="AQ417" s="9" t="str">
        <f>_xlfn.XLOOKUP(B417,[8]sheet1!$AC:$AC,[8]sheet1!$AF:$AF,"")</f>
        <v/>
      </c>
      <c r="AR417" s="14"/>
      <c r="AS417" s="14" t="s">
        <v>5465</v>
      </c>
      <c r="AT417" s="14" t="str">
        <f>_xlfn.XLOOKUP(B417,'[9]cell downs 18042026 17h'!$B:$B,'[9]cell downs 18042026 17h'!$B:$B,"")</f>
        <v/>
      </c>
      <c r="AU417" s="14" t="str">
        <f>_xlfn.XLOOKUP(B417,'[10]Cells Huawei 19042026 15h'!$B:$B,'[10]Cells Huawei 19042026 15h'!$B:$B,"")</f>
        <v/>
      </c>
      <c r="AV417" s="9" t="str">
        <f>_xlfn.XLOOKUP(B417,'[11]cells down 19042026 9H40'!$B:$B,'[11]cells down 19042026 9H40'!$B:$B,"")</f>
        <v/>
      </c>
    </row>
    <row r="418" spans="1:48" hidden="1" x14ac:dyDescent="0.3">
      <c r="A418" s="3" t="s">
        <v>2251</v>
      </c>
      <c r="B418" s="23" t="s">
        <v>2252</v>
      </c>
      <c r="C418" s="3" t="str">
        <f>_xlfn.XLOOKUP(B418,'[1]daily break down'!$D:$D,'[1]daily break down'!$E:$E,"")</f>
        <v>CENTRE</v>
      </c>
      <c r="D418" s="3" t="s">
        <v>11</v>
      </c>
      <c r="E418" s="3" t="s">
        <v>96</v>
      </c>
      <c r="F418" s="3" t="s">
        <v>226</v>
      </c>
      <c r="G418" s="3" t="s">
        <v>2253</v>
      </c>
      <c r="H418" s="28" t="str">
        <f>_xlfn.XLOOKUP(B418,[2]CALCULATION!$B:$B,[2]CALCULATION!$H:$H,"")</f>
        <v>NOKIA</v>
      </c>
      <c r="I418" s="26">
        <v>0</v>
      </c>
      <c r="J418" s="26">
        <v>0</v>
      </c>
      <c r="K418" s="26">
        <v>3.8822450287270646E-2</v>
      </c>
      <c r="L418" s="26">
        <v>0</v>
      </c>
      <c r="M418" s="26">
        <v>0</v>
      </c>
      <c r="N418" s="26">
        <v>1.0084754508667519</v>
      </c>
      <c r="O418" s="26">
        <v>0.27308521885465337</v>
      </c>
      <c r="P418" s="114" t="s">
        <v>6364</v>
      </c>
      <c r="Q418" s="42" t="s">
        <v>5538</v>
      </c>
      <c r="R418" s="42"/>
      <c r="S418" s="41" t="str" cm="1">
        <f t="array" ref="S418">IFERROR(_xlfn.IFS(
U418="MPR ISSUE","PDH",
U418="BSS Hardware Issue","BSS",
U418="Sites strategiques, MLL, Pylone, etc.","ENVTECH",
U418="AKTIVCO DEFAUT GE &amp; POWER Cabinet","AKTIVCO",
U418="AKTIVCO Coupure ENEO &amp; Baisse de tension","AKTIVCO GRID ONLY",
U418="Coupure ENEO &amp; Baisse de tension","IHS GRID ONLY",
U418="Defaut GE &amp; POWER Cabinet","IHS",
U418="Sharing","Partners",
U418="Sites strategiques &amp; DataCenter","SST &amp; DC",
U418="Exclu","Exclu",
U418="SAT","SAT",
U418="SPARE-ISSUE","SPARE-ISSUE",
U418="Fiber CAmtel","TRANS_FO_CAMTEL",
U418="Fiber AOF","Fiber AOF",
U418="Projet OCM (HUAWEI)","TRAVAUX-HUAWEI",
U418="Projet OCM (NOKIA)","TRAVAUX-NOKIA",
U418="ACCESS-ISSUE","ACCESS-ISSUE",
U418="Projet OCM (ZTE, NOKIA, autres projets)","TRAVAUX OCM",
U418="No root CAuse","No root cause",
U418="ODU HS","PDH",
U418="IP &amp; VLAN","PDH",
U418="Warehouse HUAWEI","SPARE-ISSUE",
U418="SPARE-HS","SPARE-ISSUE",
U418="Power Telco","BSS",U418="no impacts","no impacts"
),"")</f>
        <v>No root cause</v>
      </c>
      <c r="T418" s="41" t="str" cm="1">
        <f t="array" ref="T418">IFERROR(_xlfn.IFS(
U418="MPR ISSUE","TX ISSUE",
U418="BSS Hardware Issue","RAN ISSUE",
U418="Sites strategiques, MLL, Pylone, etc.","ENVTECH",
U418="AKTIVCO DEFAUT GE &amp; POWER Cabinet","POWER ISSUE",
U418="AKTIVCO Coupure ENEO &amp; Baisse de tension","POWER ISSUE",
U418="Coupure ENEO &amp; Baisse de tension","POWER ISSUE",
U418="Defaut GE &amp; POWER Cabinet","POWER ISSUE",
U418="Sharing","POWER ISSUE",
U418="Sites strategiques &amp; DataCenter","POWER ISSUE",
U418="Exclu","Exclu",
U418="SAT","TX ISSUE",
U418="SPARE-ISSUE","SPARE-ISSUE",
U418="Fiber CAmtel","TX ISSUE",
U418="Fiber AOF","TX ISSUE",
U418="Projet OCM (HUAWEI)","TRAVAUX-HUAWEI",
U418="Projet OCM (NOKIA)","TRAVAUX -NOKIA",
U418="ACCESS-ISSUE","ACCESS-ISSUE",
U418="Projet OCM (ZTE, NOKIA, autres projets)","TRAVAUX OCM",
U418="No root CAuse","No root cause",
U418="ODU HS","TX ISSUE",
U418="IP &amp; VLAN","TX ISSUE",
U418="Warehouse HUAWEI","SPARE-ISSUE",
U418="SPARE-HS","SPARE-ISSUE",
U418="Power Telco","RAN ISSUE",U418="no impacts","no impacts"
),"")</f>
        <v>No root cause</v>
      </c>
      <c r="U418" s="68" t="s">
        <v>5691</v>
      </c>
      <c r="V418" s="41" t="str" cm="1">
        <f t="array" ref="V418">IFERROR(_xlfn.IFS(
U418="MPR ISSUE","ACTIVE",
U418="BSS Hardware Issue","ACTIVE",
U418="Sites strategiques, MLL, Pylone, etc.","PASSIVE",
U418="AKTIVCO DEFAUT GE &amp; POWER Cabinet","PASSIVE",
U418="AKTIVCO Coupure ENEO &amp; Baisse de tension","PASSIVE",
U418="Coupure ENEO &amp; Baisse de tension","PASSIVE",
U418="Defaut GE &amp; POWER Cabinet","PASSIVE",
U418="Sharing","PASSIVE",
U418="Sites strategiques &amp; DataCenter","PASSIVE",
U418="Exclu","Exclu",
U418="SAT","ACTIVE",
U418="SPARE-ISSUE","SPARE-ISSUE",
U418="Fiber CAmtel","ACTIVE",
U418="Fiber AOF","ACTIVE",
U418="Projet OCM (HUAWEI)","PLANNED WORKS",
U418="Projet OCM (NOKIA)","PLANNED WORKS",
U418="ACCESS-ISSUE","ACCESS-ISSUE",
U418="Projet OCM (ZTE, NOKIA, autres projets)","PLANNED WORKS",
U418="No root CAuse","No root cause",
U418="ODU HS","ACTIVE",
U418="IP &amp; VLAN","ACTIVE",
U418="Warehouse HUAWEI","SPARE-ISSUE",
U418="SPARE-HS","SPARE-ISSUE",
U418="Power Telco","ACTIVE", U418="no impacts","no impacts"
),"")</f>
        <v>No root cause</v>
      </c>
      <c r="W418" s="113"/>
      <c r="X418" s="113"/>
      <c r="Y418" s="113"/>
      <c r="Z418" s="113"/>
      <c r="AA418" s="113"/>
      <c r="AB418" s="17" t="s">
        <v>6304</v>
      </c>
      <c r="AC418" s="17" t="str">
        <f>_xlfn.XLOOKUP(B418,'INCIDENT-04-27-2026'!E:E,'INCIDENT-04-27-2026'!F:F,"")</f>
        <v/>
      </c>
      <c r="AD418" s="9"/>
      <c r="AE418" s="7" t="s">
        <v>5465</v>
      </c>
      <c r="AF418" s="6" t="str">
        <f>_xlfn.XLOOKUP(B418,'[13]Input_27-04'!$B:$B,'[13]Input_27-04'!$M:$M,"")</f>
        <v/>
      </c>
      <c r="AG418" s="7"/>
      <c r="AH418" s="3"/>
      <c r="AI418" s="18" t="str">
        <f>_xlfn.XLOOKUP(B418,'[3]Cells Huawei 27042026 10h'!$B:$B,'[3]Cells Huawei 27042026 10h'!$T:$T,"")</f>
        <v/>
      </c>
      <c r="AJ418" s="18" t="str">
        <f>_xlfn.XLOOKUP(B418,'[3]Cells Huawei 27042026 15h'!$B:$B,'[3]Cells Huawei 27042026 15h'!$T:$T,"")</f>
        <v/>
      </c>
      <c r="AK418" s="18" t="str">
        <f>_xlfn.XLOOKUP(B418,'[4]cells down 27042026 11h28'!$B:$B,'[4]cells down 27042026 11h28'!$R:$R,"")</f>
        <v/>
      </c>
      <c r="AL418" s="18" t="str">
        <f>_xlfn.XLOOKUP(B418,'[4]cells down 27042026 18h01'!$B:$B,'[4]cells down 27042026 18h01'!$R:$R,"")</f>
        <v/>
      </c>
      <c r="AM418" s="18" t="str">
        <f>_xlfn.XLOOKUP(B418,'[5]cell downs 27042026 11h'!$B:$B,'[5]cell downs 27042026 11h'!$R:$R,"")</f>
        <v/>
      </c>
      <c r="AN418" s="18" t="str">
        <f>_xlfn.XLOOKUP(B418,'[5]cell downs 27042026 17h40'!$B:$B,'[5]cell downs 27042026 17h40'!$R:$R,"")</f>
        <v/>
      </c>
      <c r="AO418" s="18" t="str">
        <f>_xlfn.XLOOKUP(B418,'[6]ALL SITES DOWN'!$D:$D,'[6]ALL SITES DOWN'!$J:$J,"")</f>
        <v/>
      </c>
      <c r="AP418" s="18" t="str">
        <f>_xlfn.XLOOKUP(B418,'[7]ALL SITES DOWN'!$D:$D,'[7]ALL SITES DOWN'!$J:$J,"")</f>
        <v>(04/27/2026 ocm ran 11h):-power status check ongoing</v>
      </c>
      <c r="AQ418" s="9" t="str">
        <f>_xlfn.XLOOKUP(B418,[8]sheet1!$AC:$AC,[8]sheet1!$AF:$AF,"")</f>
        <v>(04/27/2026 ticket):-INC-20260427-00007085…Others Transmission equipement fault</v>
      </c>
      <c r="AR418" s="14"/>
      <c r="AS418" s="14" t="s">
        <v>5465</v>
      </c>
      <c r="AT418" s="14" t="str">
        <f>_xlfn.XLOOKUP(B418,'[9]cell downs 18042026 17h'!$B:$B,'[9]cell downs 18042026 17h'!$B:$B,"")</f>
        <v/>
      </c>
      <c r="AU418" s="14" t="str">
        <f>_xlfn.XLOOKUP(B418,'[10]Cells Huawei 19042026 15h'!$B:$B,'[10]Cells Huawei 19042026 15h'!$B:$B,"")</f>
        <v/>
      </c>
      <c r="AV418" s="9" t="str">
        <f>_xlfn.XLOOKUP(B418,'[11]cells down 19042026 9H40'!$B:$B,'[11]cells down 19042026 9H40'!$B:$B,"")</f>
        <v/>
      </c>
    </row>
    <row r="419" spans="1:48" hidden="1" x14ac:dyDescent="0.3">
      <c r="A419" s="1" t="s">
        <v>1307</v>
      </c>
      <c r="B419" s="1" t="s">
        <v>1308</v>
      </c>
      <c r="C419" s="3" t="str">
        <f>_xlfn.XLOOKUP(B419,'[1]daily break down'!$D:$D,'[1]daily break down'!$E:$E,"")</f>
        <v>NORD-OUEST</v>
      </c>
      <c r="D419" s="1" t="s">
        <v>11</v>
      </c>
      <c r="E419" s="1" t="s">
        <v>66</v>
      </c>
      <c r="F419" s="3" t="s">
        <v>51</v>
      </c>
      <c r="G419" s="1" t="s">
        <v>1307</v>
      </c>
      <c r="H419" s="28" t="str">
        <f>_xlfn.XLOOKUP(B419,[2]CALCULATION!$B:$B,[2]CALCULATION!$H:$H,"")</f>
        <v>NOKIA</v>
      </c>
      <c r="I419" s="26">
        <v>1.3489204783796045</v>
      </c>
      <c r="J419" s="26">
        <v>2.5842493429557152</v>
      </c>
      <c r="K419" s="26">
        <v>0.14046907682781026</v>
      </c>
      <c r="L419" s="26">
        <v>0.29668652780988097</v>
      </c>
      <c r="M419" s="26">
        <v>0.29798848852705079</v>
      </c>
      <c r="N419" s="26">
        <v>1.3070080443337244</v>
      </c>
      <c r="O419" s="26">
        <v>0.26665225592338632</v>
      </c>
      <c r="P419" s="114" t="s">
        <v>6364</v>
      </c>
      <c r="Q419" s="42" t="s">
        <v>6353</v>
      </c>
      <c r="R419" s="42"/>
      <c r="S419" s="41" t="str" cm="1">
        <f t="array" ref="S419">IFERROR(_xlfn.IFS(
U419="MPR ISSUE","PDH",
U419="BSS Hardware Issue","BSS",
U419="Sites strategiques, MLL, Pylone, etc.","ENVTECH",
U419="AKTIVCO DEFAUT GE &amp; POWER Cabinet","AKTIVCO",
U419="AKTIVCO Coupure ENEO &amp; Baisse de tension","AKTIVCO GRID ONLY",
U419="Coupure ENEO &amp; Baisse de tension","IHS GRID ONLY",
U419="Defaut GE &amp; POWER Cabinet","IHS",
U419="Sharing","Partners",
U419="Sites strategiques &amp; DataCenter","SST &amp; DC",
U419="Exclu","Exclu",
U419="SAT","SAT",
U419="SPARE-ISSUE","SPARE-ISSUE",
U419="Fiber CAmtel","TRANS_FO_CAMTEL",
U419="Fiber AOF","Fiber AOF",
U419="Projet OCM (HUAWEI)","TRAVAUX-HUAWEI",
U419="Projet OCM (NOKIA)","TRAVAUX-NOKIA",
U419="ACCESS-ISSUE","ACCESS-ISSUE",
U419="Projet OCM (ZTE, NOKIA, autres projets)","TRAVAUX OCM",
U419="No root CAuse","No root cause",
U419="ODU HS","PDH",
U419="IP &amp; VLAN","PDH",
U419="Warehouse HUAWEI","SPARE-ISSUE",
U419="SPARE-HS","SPARE-ISSUE",
U419="Power Telco","BSS",U419="no impacts","no impacts"
),"")</f>
        <v>No root cause</v>
      </c>
      <c r="T419" s="41" t="str" cm="1">
        <f t="array" ref="T419">IFERROR(_xlfn.IFS(
U419="MPR ISSUE","TX ISSUE",
U419="BSS Hardware Issue","RAN ISSUE",
U419="Sites strategiques, MLL, Pylone, etc.","ENVTECH",
U419="AKTIVCO DEFAUT GE &amp; POWER Cabinet","POWER ISSUE",
U419="AKTIVCO Coupure ENEO &amp; Baisse de tension","POWER ISSUE",
U419="Coupure ENEO &amp; Baisse de tension","POWER ISSUE",
U419="Defaut GE &amp; POWER Cabinet","POWER ISSUE",
U419="Sharing","POWER ISSUE",
U419="Sites strategiques &amp; DataCenter","POWER ISSUE",
U419="Exclu","Exclu",
U419="SAT","TX ISSUE",
U419="SPARE-ISSUE","SPARE-ISSUE",
U419="Fiber CAmtel","TX ISSUE",
U419="Fiber AOF","TX ISSUE",
U419="Projet OCM (HUAWEI)","TRAVAUX-HUAWEI",
U419="Projet OCM (NOKIA)","TRAVAUX -NOKIA",
U419="ACCESS-ISSUE","ACCESS-ISSUE",
U419="Projet OCM (ZTE, NOKIA, autres projets)","TRAVAUX OCM",
U419="No root CAuse","No root cause",
U419="ODU HS","TX ISSUE",
U419="IP &amp; VLAN","TX ISSUE",
U419="Warehouse HUAWEI","SPARE-ISSUE",
U419="SPARE-HS","SPARE-ISSUE",
U419="Power Telco","RAN ISSUE",U419="no impacts","no impacts"
),"")</f>
        <v>No root cause</v>
      </c>
      <c r="U419" s="68" t="s">
        <v>5691</v>
      </c>
      <c r="V419" s="41" t="str" cm="1">
        <f t="array" ref="V419">IFERROR(_xlfn.IFS(
U419="MPR ISSUE","ACTIVE",
U419="BSS Hardware Issue","ACTIVE",
U419="Sites strategiques, MLL, Pylone, etc.","PASSIVE",
U419="AKTIVCO DEFAUT GE &amp; POWER Cabinet","PASSIVE",
U419="AKTIVCO Coupure ENEO &amp; Baisse de tension","PASSIVE",
U419="Coupure ENEO &amp; Baisse de tension","PASSIVE",
U419="Defaut GE &amp; POWER Cabinet","PASSIVE",
U419="Sharing","PASSIVE",
U419="Sites strategiques &amp; DataCenter","PASSIVE",
U419="Exclu","Exclu",
U419="SAT","ACTIVE",
U419="SPARE-ISSUE","SPARE-ISSUE",
U419="Fiber CAmtel","ACTIVE",
U419="Fiber AOF","ACTIVE",
U419="Projet OCM (HUAWEI)","PLANNED WORKS",
U419="Projet OCM (NOKIA)","PLANNED WORKS",
U419="ACCESS-ISSUE","ACCESS-ISSUE",
U419="Projet OCM (ZTE, NOKIA, autres projets)","PLANNED WORKS",
U419="No root CAuse","No root cause",
U419="ODU HS","ACTIVE",
U419="IP &amp; VLAN","ACTIVE",
U419="Warehouse HUAWEI","SPARE-ISSUE",
U419="SPARE-HS","SPARE-ISSUE",
U419="Power Telco","ACTIVE", U419="no impacts","no impacts"
),"")</f>
        <v>No root cause</v>
      </c>
      <c r="W419" s="113"/>
      <c r="X419" s="113"/>
      <c r="Y419" s="113"/>
      <c r="Z419" s="113"/>
      <c r="AA419" s="113"/>
      <c r="AB419" s="17" t="s">
        <v>6019</v>
      </c>
      <c r="AC419" s="17" t="str">
        <f>_xlfn.XLOOKUP(B419,'INCIDENT-04-27-2026'!E:E,'INCIDENT-04-27-2026'!F:F,"")</f>
        <v/>
      </c>
      <c r="AD419" s="9"/>
      <c r="AE419" s="7" t="s">
        <v>5465</v>
      </c>
      <c r="AF419" s="6" t="str">
        <f>_xlfn.XLOOKUP(B419,'[13]Input_27-04'!$B:$B,'[13]Input_27-04'!$M:$M,"")</f>
        <v/>
      </c>
      <c r="AG419" s="7"/>
      <c r="AH419" s="3"/>
      <c r="AI419" s="18" t="str">
        <f>_xlfn.XLOOKUP(B419,'[3]Cells Huawei 27042026 10h'!$B:$B,'[3]Cells Huawei 27042026 10h'!$T:$T,"")</f>
        <v/>
      </c>
      <c r="AJ419" s="18" t="str">
        <f>_xlfn.XLOOKUP(B419,'[3]Cells Huawei 27042026 15h'!$B:$B,'[3]Cells Huawei 27042026 15h'!$T:$T,"")</f>
        <v/>
      </c>
      <c r="AK419" s="18" t="str">
        <f>_xlfn.XLOOKUP(B419,'[4]cells down 27042026 11h28'!$B:$B,'[4]cells down 27042026 11h28'!$R:$R,"")</f>
        <v/>
      </c>
      <c r="AL419" s="18" t="str">
        <f>_xlfn.XLOOKUP(B419,'[4]cells down 27042026 18h01'!$B:$B,'[4]cells down 27042026 18h01'!$R:$R,"")</f>
        <v/>
      </c>
      <c r="AM419" s="18" t="str">
        <f>_xlfn.XLOOKUP(B419,'[5]cell downs 27042026 11h'!$B:$B,'[5]cell downs 27042026 11h'!$R:$R,"")</f>
        <v/>
      </c>
      <c r="AN419" s="18" t="str">
        <f>_xlfn.XLOOKUP(B419,'[5]cell downs 27042026 17h40'!$B:$B,'[5]cell downs 27042026 17h40'!$R:$R,"")</f>
        <v/>
      </c>
      <c r="AO419" s="18" t="str">
        <f>_xlfn.XLOOKUP(B419,'[6]ALL SITES DOWN'!$D:$D,'[6]ALL SITES DOWN'!$J:$J,"")</f>
        <v/>
      </c>
      <c r="AP419" s="18" t="str">
        <f>_xlfn.XLOOKUP(B419,'[7]ALL SITES DOWN'!$D:$D,'[7]ALL SITES DOWN'!$J:$J,"")</f>
        <v/>
      </c>
      <c r="AQ419" s="9" t="str">
        <f>_xlfn.XLOOKUP(B419,[8]sheet1!$AC:$AC,[8]sheet1!$AF:$AF,"")</f>
        <v>(04/27/2026 ticket):-INC-20260427-00002044…Others Transmission equipement fault</v>
      </c>
      <c r="AR419" s="14"/>
      <c r="AS419" s="14" t="s">
        <v>5465</v>
      </c>
      <c r="AT419" s="14" t="str">
        <f>_xlfn.XLOOKUP(B419,'[9]cell downs 18042026 17h'!$B:$B,'[9]cell downs 18042026 17h'!$B:$B,"")</f>
        <v/>
      </c>
      <c r="AU419" s="14" t="str">
        <f>_xlfn.XLOOKUP(B419,'[10]Cells Huawei 19042026 15h'!$B:$B,'[10]Cells Huawei 19042026 15h'!$B:$B,"")</f>
        <v/>
      </c>
      <c r="AV419" s="9" t="str">
        <f>_xlfn.XLOOKUP(B419,'[11]cells down 19042026 9H40'!$B:$B,'[11]cells down 19042026 9H40'!$B:$B,"")</f>
        <v/>
      </c>
    </row>
    <row r="420" spans="1:48" hidden="1" x14ac:dyDescent="0.3">
      <c r="A420" s="1" t="s">
        <v>1805</v>
      </c>
      <c r="B420" s="1" t="s">
        <v>1806</v>
      </c>
      <c r="C420" s="3" t="str">
        <f>_xlfn.XLOOKUP(B420,'[1]daily break down'!$D:$D,'[1]daily break down'!$E:$E,"")</f>
        <v>EXTREME-NORD</v>
      </c>
      <c r="D420" s="1" t="s">
        <v>11</v>
      </c>
      <c r="E420" s="1" t="s">
        <v>12</v>
      </c>
      <c r="F420" s="3" t="s">
        <v>55</v>
      </c>
      <c r="G420" s="1" t="s">
        <v>1807</v>
      </c>
      <c r="H420" s="28" t="str">
        <f>_xlfn.XLOOKUP(B420,[2]CALCULATION!$B:$B,[2]CALCULATION!$H:$H,"")</f>
        <v>NOKIA</v>
      </c>
      <c r="I420" s="26">
        <v>9.1210629075245894E-2</v>
      </c>
      <c r="J420" s="26">
        <v>0</v>
      </c>
      <c r="K420" s="26">
        <v>0.27021927158686537</v>
      </c>
      <c r="L420" s="26">
        <v>0.10043143165719022</v>
      </c>
      <c r="M420" s="26">
        <v>0.48497991866257001</v>
      </c>
      <c r="N420" s="26">
        <v>0.97761305223062345</v>
      </c>
      <c r="O420" s="26">
        <v>0.26366635744361083</v>
      </c>
      <c r="P420" s="114" t="s">
        <v>6364</v>
      </c>
      <c r="Q420" s="42" t="s">
        <v>6353</v>
      </c>
      <c r="R420" s="42"/>
      <c r="S420" s="41" t="str" cm="1">
        <f t="array" ref="S420">IFERROR(_xlfn.IFS(
U420="MPR ISSUE","PDH",
U420="BSS Hardware Issue","BSS",
U420="Sites strategiques, MLL, Pylone, etc.","ENVTECH",
U420="AKTIVCO DEFAUT GE &amp; POWER Cabinet","AKTIVCO",
U420="AKTIVCO Coupure ENEO &amp; Baisse de tension","AKTIVCO GRID ONLY",
U420="Coupure ENEO &amp; Baisse de tension","IHS GRID ONLY",
U420="Defaut GE &amp; POWER Cabinet","IHS",
U420="Sharing","Partners",
U420="Sites strategiques &amp; DataCenter","SST &amp; DC",
U420="Exclu","Exclu",
U420="SAT","SAT",
U420="SPARE-ISSUE","SPARE-ISSUE",
U420="Fiber CAmtel","TRANS_FO_CAMTEL",
U420="Fiber AOF","Fiber AOF",
U420="Projet OCM (HUAWEI)","TRAVAUX-HUAWEI",
U420="Projet OCM (NOKIA)","TRAVAUX-NOKIA",
U420="ACCESS-ISSUE","ACCESS-ISSUE",
U420="Projet OCM (ZTE, NOKIA, autres projets)","TRAVAUX OCM",
U420="No root CAuse","No root cause",
U420="ODU HS","PDH",
U420="IP &amp; VLAN","PDH",
U420="Warehouse HUAWEI","SPARE-ISSUE",
U420="SPARE-HS","SPARE-ISSUE",
U420="Power Telco","BSS",U420="no impacts","no impacts"
),"")</f>
        <v>No root cause</v>
      </c>
      <c r="T420" s="41" t="str" cm="1">
        <f t="array" ref="T420">IFERROR(_xlfn.IFS(
U420="MPR ISSUE","TX ISSUE",
U420="BSS Hardware Issue","RAN ISSUE",
U420="Sites strategiques, MLL, Pylone, etc.","ENVTECH",
U420="AKTIVCO DEFAUT GE &amp; POWER Cabinet","POWER ISSUE",
U420="AKTIVCO Coupure ENEO &amp; Baisse de tension","POWER ISSUE",
U420="Coupure ENEO &amp; Baisse de tension","POWER ISSUE",
U420="Defaut GE &amp; POWER Cabinet","POWER ISSUE",
U420="Sharing","POWER ISSUE",
U420="Sites strategiques &amp; DataCenter","POWER ISSUE",
U420="Exclu","Exclu",
U420="SAT","TX ISSUE",
U420="SPARE-ISSUE","SPARE-ISSUE",
U420="Fiber CAmtel","TX ISSUE",
U420="Fiber AOF","TX ISSUE",
U420="Projet OCM (HUAWEI)","TRAVAUX-HUAWEI",
U420="Projet OCM (NOKIA)","TRAVAUX -NOKIA",
U420="ACCESS-ISSUE","ACCESS-ISSUE",
U420="Projet OCM (ZTE, NOKIA, autres projets)","TRAVAUX OCM",
U420="No root CAuse","No root cause",
U420="ODU HS","TX ISSUE",
U420="IP &amp; VLAN","TX ISSUE",
U420="Warehouse HUAWEI","SPARE-ISSUE",
U420="SPARE-HS","SPARE-ISSUE",
U420="Power Telco","RAN ISSUE",U420="no impacts","no impacts"
),"")</f>
        <v>No root cause</v>
      </c>
      <c r="U420" s="68" t="s">
        <v>5691</v>
      </c>
      <c r="V420" s="41" t="str" cm="1">
        <f t="array" ref="V420">IFERROR(_xlfn.IFS(
U420="MPR ISSUE","ACTIVE",
U420="BSS Hardware Issue","ACTIVE",
U420="Sites strategiques, MLL, Pylone, etc.","PASSIVE",
U420="AKTIVCO DEFAUT GE &amp; POWER Cabinet","PASSIVE",
U420="AKTIVCO Coupure ENEO &amp; Baisse de tension","PASSIVE",
U420="Coupure ENEO &amp; Baisse de tension","PASSIVE",
U420="Defaut GE &amp; POWER Cabinet","PASSIVE",
U420="Sharing","PASSIVE",
U420="Sites strategiques &amp; DataCenter","PASSIVE",
U420="Exclu","Exclu",
U420="SAT","ACTIVE",
U420="SPARE-ISSUE","SPARE-ISSUE",
U420="Fiber CAmtel","ACTIVE",
U420="Fiber AOF","ACTIVE",
U420="Projet OCM (HUAWEI)","PLANNED WORKS",
U420="Projet OCM (NOKIA)","PLANNED WORKS",
U420="ACCESS-ISSUE","ACCESS-ISSUE",
U420="Projet OCM (ZTE, NOKIA, autres projets)","PLANNED WORKS",
U420="No root CAuse","No root cause",
U420="ODU HS","ACTIVE",
U420="IP &amp; VLAN","ACTIVE",
U420="Warehouse HUAWEI","SPARE-ISSUE",
U420="SPARE-HS","SPARE-ISSUE",
U420="Power Telco","ACTIVE", U420="no impacts","no impacts"
),"")</f>
        <v>No root cause</v>
      </c>
      <c r="W420" s="113"/>
      <c r="X420" s="113"/>
      <c r="Y420" s="113"/>
      <c r="Z420" s="113"/>
      <c r="AA420" s="113"/>
      <c r="AB420" s="17" t="s">
        <v>6018</v>
      </c>
      <c r="AC420" s="17" t="str">
        <f>_xlfn.XLOOKUP(B420,'INCIDENT-04-27-2026'!E:E,'INCIDENT-04-27-2026'!F:F,"")</f>
        <v/>
      </c>
      <c r="AD420" s="9"/>
      <c r="AE420" s="7" t="s">
        <v>5465</v>
      </c>
      <c r="AF420" s="6" t="str">
        <f>_xlfn.XLOOKUP(B420,'[13]Input_27-04'!$B:$B,'[13]Input_27-04'!$M:$M,"")</f>
        <v/>
      </c>
      <c r="AG420" s="7"/>
      <c r="AH420" s="3"/>
      <c r="AI420" s="18" t="str">
        <f>_xlfn.XLOOKUP(B420,'[3]Cells Huawei 27042026 10h'!$B:$B,'[3]Cells Huawei 27042026 10h'!$T:$T,"")</f>
        <v/>
      </c>
      <c r="AJ420" s="18" t="str">
        <f>_xlfn.XLOOKUP(B420,'[3]Cells Huawei 27042026 15h'!$B:$B,'[3]Cells Huawei 27042026 15h'!$T:$T,"")</f>
        <v/>
      </c>
      <c r="AK420" s="18" t="str">
        <f>_xlfn.XLOOKUP(B420,'[4]cells down 27042026 11h28'!$B:$B,'[4]cells down 27042026 11h28'!$R:$R,"")</f>
        <v/>
      </c>
      <c r="AL420" s="18" t="str">
        <f>_xlfn.XLOOKUP(B420,'[4]cells down 27042026 18h01'!$B:$B,'[4]cells down 27042026 18h01'!$R:$R,"")</f>
        <v/>
      </c>
      <c r="AM420" s="18" t="str">
        <f>_xlfn.XLOOKUP(B420,'[5]cell downs 27042026 11h'!$B:$B,'[5]cell downs 27042026 11h'!$R:$R,"")</f>
        <v/>
      </c>
      <c r="AN420" s="18" t="str">
        <f>_xlfn.XLOOKUP(B420,'[5]cell downs 27042026 17h40'!$B:$B,'[5]cell downs 27042026 17h40'!$R:$R,"")</f>
        <v/>
      </c>
      <c r="AO420" s="18" t="str">
        <f>_xlfn.XLOOKUP(B420,'[6]ALL SITES DOWN'!$D:$D,'[6]ALL SITES DOWN'!$J:$J,"")</f>
        <v/>
      </c>
      <c r="AP420" s="18" t="str">
        <f>_xlfn.XLOOKUP(B420,'[7]ALL SITES DOWN'!$D:$D,'[7]ALL SITES DOWN'!$J:$J,"")</f>
        <v/>
      </c>
      <c r="AQ420" s="9" t="str">
        <f>_xlfn.XLOOKUP(B420,[8]sheet1!$AC:$AC,[8]sheet1!$AF:$AF,"")</f>
        <v>(04/27/2026 ticket):-INC-20260427-00010939…Others Transmission equipement fault</v>
      </c>
      <c r="AR420" s="14"/>
      <c r="AS420" s="14" t="s">
        <v>5465</v>
      </c>
      <c r="AT420" s="14" t="str">
        <f>_xlfn.XLOOKUP(B420,'[9]cell downs 18042026 17h'!$B:$B,'[9]cell downs 18042026 17h'!$B:$B,"")</f>
        <v/>
      </c>
      <c r="AU420" s="14" t="str">
        <f>_xlfn.XLOOKUP(B420,'[10]Cells Huawei 19042026 15h'!$B:$B,'[10]Cells Huawei 19042026 15h'!$B:$B,"")</f>
        <v/>
      </c>
      <c r="AV420" s="9" t="str">
        <f>_xlfn.XLOOKUP(B420,'[11]cells down 19042026 9H40'!$B:$B,'[11]cells down 19042026 9H40'!$B:$B,"")</f>
        <v/>
      </c>
    </row>
    <row r="421" spans="1:48" hidden="1" x14ac:dyDescent="0.3">
      <c r="A421" s="1" t="s">
        <v>3778</v>
      </c>
      <c r="B421" s="8" t="s">
        <v>3779</v>
      </c>
      <c r="C421" s="3" t="str">
        <f>_xlfn.XLOOKUP(B421,'[1]daily break down'!$D:$D,'[1]daily break down'!$E:$E,"")</f>
        <v>NORD</v>
      </c>
      <c r="D421" s="1" t="s">
        <v>11</v>
      </c>
      <c r="E421" s="1" t="s">
        <v>12</v>
      </c>
      <c r="F421" s="3" t="s">
        <v>23</v>
      </c>
      <c r="G421" s="1" t="s">
        <v>24</v>
      </c>
      <c r="H421" s="27" t="str">
        <f>_xlfn.XLOOKUP(B421,[2]CALCULATION!$B:$B,[2]CALCULATION!$H:$H,"")</f>
        <v>Huawei</v>
      </c>
      <c r="I421" s="26">
        <v>0.39668781193551977</v>
      </c>
      <c r="J421" s="26">
        <v>0</v>
      </c>
      <c r="K421" s="26">
        <v>0</v>
      </c>
      <c r="L421" s="26">
        <v>0.82824320198154877</v>
      </c>
      <c r="M421" s="26">
        <v>0</v>
      </c>
      <c r="N421" s="26">
        <v>0.81770267069596736</v>
      </c>
      <c r="O421" s="26">
        <v>0.26324575596476357</v>
      </c>
      <c r="P421" s="114" t="s">
        <v>6364</v>
      </c>
      <c r="Q421" s="42" t="s">
        <v>5538</v>
      </c>
      <c r="R421" s="42"/>
      <c r="S421" s="41" t="str" cm="1">
        <f t="array" ref="S421">IFERROR(_xlfn.IFS(
U421="MPR ISSUE","PDH",
U421="BSS Hardware Issue","BSS",
U421="Sites strategiques, MLL, Pylone, etc.","ENVTECH",
U421="AKTIVCO DEFAUT GE &amp; POWER Cabinet","AKTIVCO",
U421="AKTIVCO Coupure ENEO &amp; Baisse de tension","AKTIVCO GRID ONLY",
U421="Coupure ENEO &amp; Baisse de tension","IHS GRID ONLY",
U421="Defaut GE &amp; POWER Cabinet","IHS",
U421="Sharing","Partners",
U421="Sites strategiques &amp; DataCenter","SST &amp; DC",
U421="Exclu","Exclu",
U421="SAT","SAT",
U421="SPARE-ISSUE","SPARE-ISSUE",
U421="Fiber CAmtel","TRANS_FO_CAMTEL",
U421="Fiber AOF","Fiber AOF",
U421="Projet OCM (HUAWEI)","TRAVAUX-HUAWEI",
U421="Projet OCM (NOKIA)","TRAVAUX-NOKIA",
U421="ACCESS-ISSUE","ACCESS-ISSUE",
U421="Projet OCM (ZTE, NOKIA, autres projets)","TRAVAUX OCM",
U421="No root CAuse","No root cause",
U421="ODU HS","PDH",
U421="IP &amp; VLAN","PDH",
U421="Warehouse HUAWEI","SPARE-ISSUE",
U421="SPARE-HS","SPARE-ISSUE",
U421="Power Telco","BSS",U421="no impacts","no impacts"
),"")</f>
        <v>No root cause</v>
      </c>
      <c r="T421" s="41" t="str" cm="1">
        <f t="array" ref="T421">IFERROR(_xlfn.IFS(
U421="MPR ISSUE","TX ISSUE",
U421="BSS Hardware Issue","RAN ISSUE",
U421="Sites strategiques, MLL, Pylone, etc.","ENVTECH",
U421="AKTIVCO DEFAUT GE &amp; POWER Cabinet","POWER ISSUE",
U421="AKTIVCO Coupure ENEO &amp; Baisse de tension","POWER ISSUE",
U421="Coupure ENEO &amp; Baisse de tension","POWER ISSUE",
U421="Defaut GE &amp; POWER Cabinet","POWER ISSUE",
U421="Sharing","POWER ISSUE",
U421="Sites strategiques &amp; DataCenter","POWER ISSUE",
U421="Exclu","Exclu",
U421="SAT","TX ISSUE",
U421="SPARE-ISSUE","SPARE-ISSUE",
U421="Fiber CAmtel","TX ISSUE",
U421="Fiber AOF","TX ISSUE",
U421="Projet OCM (HUAWEI)","TRAVAUX-HUAWEI",
U421="Projet OCM (NOKIA)","TRAVAUX -NOKIA",
U421="ACCESS-ISSUE","ACCESS-ISSUE",
U421="Projet OCM (ZTE, NOKIA, autres projets)","TRAVAUX OCM",
U421="No root CAuse","No root cause",
U421="ODU HS","TX ISSUE",
U421="IP &amp; VLAN","TX ISSUE",
U421="Warehouse HUAWEI","SPARE-ISSUE",
U421="SPARE-HS","SPARE-ISSUE",
U421="Power Telco","RAN ISSUE",U421="no impacts","no impacts"
),"")</f>
        <v>No root cause</v>
      </c>
      <c r="U421" s="68" t="s">
        <v>5691</v>
      </c>
      <c r="V421" s="41" t="str" cm="1">
        <f t="array" ref="V421">IFERROR(_xlfn.IFS(
U421="MPR ISSUE","ACTIVE",
U421="BSS Hardware Issue","ACTIVE",
U421="Sites strategiques, MLL, Pylone, etc.","PASSIVE",
U421="AKTIVCO DEFAUT GE &amp; POWER Cabinet","PASSIVE",
U421="AKTIVCO Coupure ENEO &amp; Baisse de tension","PASSIVE",
U421="Coupure ENEO &amp; Baisse de tension","PASSIVE",
U421="Defaut GE &amp; POWER Cabinet","PASSIVE",
U421="Sharing","PASSIVE",
U421="Sites strategiques &amp; DataCenter","PASSIVE",
U421="Exclu","Exclu",
U421="SAT","ACTIVE",
U421="SPARE-ISSUE","SPARE-ISSUE",
U421="Fiber CAmtel","ACTIVE",
U421="Fiber AOF","ACTIVE",
U421="Projet OCM (HUAWEI)","PLANNED WORKS",
U421="Projet OCM (NOKIA)","PLANNED WORKS",
U421="ACCESS-ISSUE","ACCESS-ISSUE",
U421="Projet OCM (ZTE, NOKIA, autres projets)","PLANNED WORKS",
U421="No root CAuse","No root cause",
U421="ODU HS","ACTIVE",
U421="IP &amp; VLAN","ACTIVE",
U421="Warehouse HUAWEI","SPARE-ISSUE",
U421="SPARE-HS","SPARE-ISSUE",
U421="Power Telco","ACTIVE", U421="no impacts","no impacts"
),"")</f>
        <v>No root cause</v>
      </c>
      <c r="W421" s="113"/>
      <c r="X421" s="113"/>
      <c r="Y421" s="113"/>
      <c r="Z421" s="113"/>
      <c r="AA421" s="113"/>
      <c r="AB421" s="17" t="s">
        <v>5465</v>
      </c>
      <c r="AC421" s="17" t="str">
        <f>_xlfn.XLOOKUP(B421,'INCIDENT-04-27-2026'!E:E,'INCIDENT-04-27-2026'!F:F,"")</f>
        <v/>
      </c>
      <c r="AD421" s="9"/>
      <c r="AE421" s="7" t="s">
        <v>5465</v>
      </c>
      <c r="AF421" s="6" t="str">
        <f>_xlfn.XLOOKUP(B421,'[13]Input_27-04'!$B:$B,'[13]Input_27-04'!$M:$M,"")</f>
        <v/>
      </c>
      <c r="AG421" s="7"/>
      <c r="AH421" s="3"/>
      <c r="AI421" s="18" t="str">
        <f>_xlfn.XLOOKUP(B421,'[3]Cells Huawei 27042026 10h'!$B:$B,'[3]Cells Huawei 27042026 10h'!$T:$T,"")</f>
        <v/>
      </c>
      <c r="AJ421" s="18" t="str">
        <f>_xlfn.XLOOKUP(B421,'[3]Cells Huawei 27042026 15h'!$B:$B,'[3]Cells Huawei 27042026 15h'!$T:$T,"")</f>
        <v/>
      </c>
      <c r="AK421" s="18" t="str">
        <f>_xlfn.XLOOKUP(B421,'[4]cells down 27042026 11h28'!$B:$B,'[4]cells down 27042026 11h28'!$R:$R,"")</f>
        <v/>
      </c>
      <c r="AL421" s="18" t="str">
        <f>_xlfn.XLOOKUP(B421,'[4]cells down 27042026 18h01'!$B:$B,'[4]cells down 27042026 18h01'!$R:$R,"")</f>
        <v/>
      </c>
      <c r="AM421" s="18" t="str">
        <f>_xlfn.XLOOKUP(B421,'[5]cell downs 27042026 11h'!$B:$B,'[5]cell downs 27042026 11h'!$R:$R,"")</f>
        <v/>
      </c>
      <c r="AN421" s="18" t="str">
        <f>_xlfn.XLOOKUP(B421,'[5]cell downs 27042026 17h40'!$B:$B,'[5]cell downs 27042026 17h40'!$R:$R,"")</f>
        <v/>
      </c>
      <c r="AO421" s="18" t="str">
        <f>_xlfn.XLOOKUP(B421,'[6]ALL SITES DOWN'!$D:$D,'[6]ALL SITES DOWN'!$J:$J,"")</f>
        <v/>
      </c>
      <c r="AP421" s="18" t="str">
        <f>_xlfn.XLOOKUP(B421,'[7]ALL SITES DOWN'!$D:$D,'[7]ALL SITES DOWN'!$J:$J,"")</f>
        <v/>
      </c>
      <c r="AQ421" s="9" t="str">
        <f>_xlfn.XLOOKUP(B421,[8]sheet1!$AC:$AC,[8]sheet1!$AF:$AF,"")</f>
        <v/>
      </c>
      <c r="AR421" s="14"/>
      <c r="AS421" s="14" t="s">
        <v>5465</v>
      </c>
      <c r="AT421" s="14" t="str">
        <f>_xlfn.XLOOKUP(B421,'[9]cell downs 18042026 17h'!$B:$B,'[9]cell downs 18042026 17h'!$B:$B,"")</f>
        <v/>
      </c>
      <c r="AU421" s="14" t="str">
        <f>_xlfn.XLOOKUP(B421,'[10]Cells Huawei 19042026 15h'!$B:$B,'[10]Cells Huawei 19042026 15h'!$B:$B,"")</f>
        <v/>
      </c>
      <c r="AV421" s="9" t="str">
        <f>_xlfn.XLOOKUP(B421,'[11]cells down 19042026 9H40'!$B:$B,'[11]cells down 19042026 9H40'!$B:$B,"")</f>
        <v/>
      </c>
    </row>
    <row r="422" spans="1:48" hidden="1" x14ac:dyDescent="0.3">
      <c r="A422" s="1" t="s">
        <v>1318</v>
      </c>
      <c r="B422" s="8" t="s">
        <v>1319</v>
      </c>
      <c r="C422" s="3" t="str">
        <f>_xlfn.XLOOKUP(B422,'[1]daily break down'!$D:$D,'[1]daily break down'!$E:$E,"")</f>
        <v>Maroua</v>
      </c>
      <c r="D422" s="1" t="s">
        <v>11</v>
      </c>
      <c r="E422" s="1" t="s">
        <v>12</v>
      </c>
      <c r="F422" s="3" t="s">
        <v>55</v>
      </c>
      <c r="G422" s="1" t="s">
        <v>84</v>
      </c>
      <c r="H422" s="27" t="str">
        <f>_xlfn.XLOOKUP(B422,[2]CALCULATION!$B:$B,[2]CALCULATION!$H:$H,"")</f>
        <v>Huawei</v>
      </c>
      <c r="I422" s="26">
        <v>0</v>
      </c>
      <c r="J422" s="26">
        <v>0</v>
      </c>
      <c r="K422" s="26">
        <v>0</v>
      </c>
      <c r="L422" s="26">
        <v>0</v>
      </c>
      <c r="M422" s="26">
        <v>0</v>
      </c>
      <c r="N422" s="26">
        <v>0</v>
      </c>
      <c r="O422" s="26">
        <v>0.26217565126571984</v>
      </c>
      <c r="P422" s="114" t="s">
        <v>6364</v>
      </c>
      <c r="Q422" s="42" t="s">
        <v>5538</v>
      </c>
      <c r="R422" s="42"/>
      <c r="S422" s="41" t="str" cm="1">
        <f t="array" ref="S422">IFERROR(_xlfn.IFS(
U422="MPR ISSUE","PDH",
U422="BSS Hardware Issue","BSS",
U422="Sites strategiques, MLL, Pylone, etc.","ENVTECH",
U422="AKTIVCO DEFAUT GE &amp; POWER Cabinet","AKTIVCO",
U422="AKTIVCO Coupure ENEO &amp; Baisse de tension","AKTIVCO GRID ONLY",
U422="Coupure ENEO &amp; Baisse de tension","IHS GRID ONLY",
U422="Defaut GE &amp; POWER Cabinet","IHS",
U422="Sharing","Partners",
U422="Sites strategiques &amp; DataCenter","SST &amp; DC",
U422="Exclu","Exclu",
U422="SAT","SAT",
U422="SPARE-ISSUE","SPARE-ISSUE",
U422="Fiber CAmtel","TRANS_FO_CAMTEL",
U422="Fiber AOF","Fiber AOF",
U422="Projet OCM (HUAWEI)","TRAVAUX-HUAWEI",
U422="Projet OCM (NOKIA)","TRAVAUX-NOKIA",
U422="ACCESS-ISSUE","ACCESS-ISSUE",
U422="Projet OCM (ZTE, NOKIA, autres projets)","TRAVAUX OCM",
U422="No root CAuse","No root cause",
U422="ODU HS","PDH",
U422="IP &amp; VLAN","PDH",
U422="Warehouse HUAWEI","SPARE-ISSUE",
U422="SPARE-HS","SPARE-ISSUE",
U422="Power Telco","BSS",U422="no impacts","no impacts"
),"")</f>
        <v>No root cause</v>
      </c>
      <c r="T422" s="41" t="str" cm="1">
        <f t="array" ref="T422">IFERROR(_xlfn.IFS(
U422="MPR ISSUE","TX ISSUE",
U422="BSS Hardware Issue","RAN ISSUE",
U422="Sites strategiques, MLL, Pylone, etc.","ENVTECH",
U422="AKTIVCO DEFAUT GE &amp; POWER Cabinet","POWER ISSUE",
U422="AKTIVCO Coupure ENEO &amp; Baisse de tension","POWER ISSUE",
U422="Coupure ENEO &amp; Baisse de tension","POWER ISSUE",
U422="Defaut GE &amp; POWER Cabinet","POWER ISSUE",
U422="Sharing","POWER ISSUE",
U422="Sites strategiques &amp; DataCenter","POWER ISSUE",
U422="Exclu","Exclu",
U422="SAT","TX ISSUE",
U422="SPARE-ISSUE","SPARE-ISSUE",
U422="Fiber CAmtel","TX ISSUE",
U422="Fiber AOF","TX ISSUE",
U422="Projet OCM (HUAWEI)","TRAVAUX-HUAWEI",
U422="Projet OCM (NOKIA)","TRAVAUX -NOKIA",
U422="ACCESS-ISSUE","ACCESS-ISSUE",
U422="Projet OCM (ZTE, NOKIA, autres projets)","TRAVAUX OCM",
U422="No root CAuse","No root cause",
U422="ODU HS","TX ISSUE",
U422="IP &amp; VLAN","TX ISSUE",
U422="Warehouse HUAWEI","SPARE-ISSUE",
U422="SPARE-HS","SPARE-ISSUE",
U422="Power Telco","RAN ISSUE",U422="no impacts","no impacts"
),"")</f>
        <v>No root cause</v>
      </c>
      <c r="U422" s="68" t="s">
        <v>5691</v>
      </c>
      <c r="V422" s="41" t="str" cm="1">
        <f t="array" ref="V422">IFERROR(_xlfn.IFS(
U422="MPR ISSUE","ACTIVE",
U422="BSS Hardware Issue","ACTIVE",
U422="Sites strategiques, MLL, Pylone, etc.","PASSIVE",
U422="AKTIVCO DEFAUT GE &amp; POWER Cabinet","PASSIVE",
U422="AKTIVCO Coupure ENEO &amp; Baisse de tension","PASSIVE",
U422="Coupure ENEO &amp; Baisse de tension","PASSIVE",
U422="Defaut GE &amp; POWER Cabinet","PASSIVE",
U422="Sharing","PASSIVE",
U422="Sites strategiques &amp; DataCenter","PASSIVE",
U422="Exclu","Exclu",
U422="SAT","ACTIVE",
U422="SPARE-ISSUE","SPARE-ISSUE",
U422="Fiber CAmtel","ACTIVE",
U422="Fiber AOF","ACTIVE",
U422="Projet OCM (HUAWEI)","PLANNED WORKS",
U422="Projet OCM (NOKIA)","PLANNED WORKS",
U422="ACCESS-ISSUE","ACCESS-ISSUE",
U422="Projet OCM (ZTE, NOKIA, autres projets)","PLANNED WORKS",
U422="No root CAuse","No root cause",
U422="ODU HS","ACTIVE",
U422="IP &amp; VLAN","ACTIVE",
U422="Warehouse HUAWEI","SPARE-ISSUE",
U422="SPARE-HS","SPARE-ISSUE",
U422="Power Telco","ACTIVE", U422="no impacts","no impacts"
),"")</f>
        <v>No root cause</v>
      </c>
      <c r="W422" s="113"/>
      <c r="X422" s="113"/>
      <c r="Y422" s="113"/>
      <c r="Z422" s="113"/>
      <c r="AA422" s="113"/>
      <c r="AB422" s="17" t="s">
        <v>5465</v>
      </c>
      <c r="AC422" s="17" t="str">
        <f>_xlfn.XLOOKUP(B422,'INCIDENT-04-27-2026'!E:E,'INCIDENT-04-27-2026'!F:F,"")</f>
        <v/>
      </c>
      <c r="AD422" s="9"/>
      <c r="AE422" s="7" t="s">
        <v>5465</v>
      </c>
      <c r="AF422" s="6" t="str">
        <f>_xlfn.XLOOKUP(B422,'[13]Input_27-04'!$B:$B,'[13]Input_27-04'!$M:$M,"")</f>
        <v/>
      </c>
      <c r="AG422" s="7"/>
      <c r="AH422" s="3"/>
      <c r="AI422" s="18" t="str">
        <f>_xlfn.XLOOKUP(B422,'[3]Cells Huawei 27042026 10h'!$B:$B,'[3]Cells Huawei 27042026 10h'!$T:$T,"")</f>
        <v/>
      </c>
      <c r="AJ422" s="18" t="str">
        <f>_xlfn.XLOOKUP(B422,'[3]Cells Huawei 27042026 15h'!$B:$B,'[3]Cells Huawei 27042026 15h'!$T:$T,"")</f>
        <v/>
      </c>
      <c r="AK422" s="18" t="str">
        <f>_xlfn.XLOOKUP(B422,'[4]cells down 27042026 11h28'!$B:$B,'[4]cells down 27042026 11h28'!$R:$R,"")</f>
        <v/>
      </c>
      <c r="AL422" s="18" t="str">
        <f>_xlfn.XLOOKUP(B422,'[4]cells down 27042026 18h01'!$B:$B,'[4]cells down 27042026 18h01'!$R:$R,"")</f>
        <v/>
      </c>
      <c r="AM422" s="18" t="str">
        <f>_xlfn.XLOOKUP(B422,'[5]cell downs 27042026 11h'!$B:$B,'[5]cell downs 27042026 11h'!$R:$R,"")</f>
        <v/>
      </c>
      <c r="AN422" s="18" t="str">
        <f>_xlfn.XLOOKUP(B422,'[5]cell downs 27042026 17h40'!$B:$B,'[5]cell downs 27042026 17h40'!$R:$R,"")</f>
        <v/>
      </c>
      <c r="AO422" s="18" t="str">
        <f>_xlfn.XLOOKUP(B422,'[6]ALL SITES DOWN'!$D:$D,'[6]ALL SITES DOWN'!$J:$J,"")</f>
        <v/>
      </c>
      <c r="AP422" s="18" t="str">
        <f>_xlfn.XLOOKUP(B422,'[7]ALL SITES DOWN'!$D:$D,'[7]ALL SITES DOWN'!$J:$J,"")</f>
        <v/>
      </c>
      <c r="AQ422" s="9" t="str">
        <f>_xlfn.XLOOKUP(B422,[8]sheet1!$AC:$AC,[8]sheet1!$AF:$AF,"")</f>
        <v/>
      </c>
      <c r="AR422" s="14"/>
      <c r="AS422" s="14" t="s">
        <v>5465</v>
      </c>
      <c r="AT422" s="14" t="str">
        <f>_xlfn.XLOOKUP(B422,'[9]cell downs 18042026 17h'!$B:$B,'[9]cell downs 18042026 17h'!$B:$B,"")</f>
        <v/>
      </c>
      <c r="AU422" s="14" t="str">
        <f>_xlfn.XLOOKUP(B422,'[10]Cells Huawei 19042026 15h'!$B:$B,'[10]Cells Huawei 19042026 15h'!$B:$B,"")</f>
        <v/>
      </c>
      <c r="AV422" s="9" t="str">
        <f>_xlfn.XLOOKUP(B422,'[11]cells down 19042026 9H40'!$B:$B,'[11]cells down 19042026 9H40'!$B:$B,"")</f>
        <v/>
      </c>
    </row>
    <row r="423" spans="1:48" hidden="1" x14ac:dyDescent="0.3">
      <c r="A423" s="1" t="s">
        <v>978</v>
      </c>
      <c r="B423" s="8" t="s">
        <v>979</v>
      </c>
      <c r="C423" s="3" t="str">
        <f>_xlfn.XLOOKUP(B423,'[1]daily break down'!$D:$D,'[1]daily break down'!$E:$E,"")</f>
        <v>Douala</v>
      </c>
      <c r="D423" s="1" t="s">
        <v>11</v>
      </c>
      <c r="E423" s="1" t="s">
        <v>12</v>
      </c>
      <c r="F423" s="3" t="s">
        <v>31</v>
      </c>
      <c r="G423" s="1" t="s">
        <v>32</v>
      </c>
      <c r="H423" s="29" t="str">
        <f>_xlfn.XLOOKUP(B423,[2]CALCULATION!$B:$B,[2]CALCULATION!$H:$H,"")</f>
        <v>ZTE</v>
      </c>
      <c r="I423" s="26">
        <v>0</v>
      </c>
      <c r="J423" s="26">
        <v>5.2773996741174771E-2</v>
      </c>
      <c r="K423" s="26">
        <v>0</v>
      </c>
      <c r="L423" s="26">
        <v>0</v>
      </c>
      <c r="M423" s="26">
        <v>0</v>
      </c>
      <c r="N423" s="26">
        <v>0</v>
      </c>
      <c r="O423" s="26">
        <v>0.25796657278281448</v>
      </c>
      <c r="P423" s="114" t="s">
        <v>6364</v>
      </c>
      <c r="Q423" s="42" t="s">
        <v>5538</v>
      </c>
      <c r="R423" s="42"/>
      <c r="S423" s="41" t="str" cm="1">
        <f t="array" ref="S423">IFERROR(_xlfn.IFS(
U423="MPR ISSUE","PDH",
U423="BSS Hardware Issue","BSS",
U423="Sites strategiques, MLL, Pylone, etc.","ENVTECH",
U423="AKTIVCO DEFAUT GE &amp; POWER Cabinet","AKTIVCO",
U423="AKTIVCO Coupure ENEO &amp; Baisse de tension","AKTIVCO GRID ONLY",
U423="Coupure ENEO &amp; Baisse de tension","IHS GRID ONLY",
U423="Defaut GE &amp; POWER Cabinet","IHS",
U423="Sharing","Partners",
U423="Sites strategiques &amp; DataCenter","SST &amp; DC",
U423="Exclu","Exclu",
U423="SAT","SAT",
U423="SPARE-ISSUE","SPARE-ISSUE",
U423="Fiber CAmtel","TRANS_FO_CAMTEL",
U423="Fiber AOF","Fiber AOF",
U423="Projet OCM (HUAWEI)","TRAVAUX-HUAWEI",
U423="Projet OCM (NOKIA)","TRAVAUX-NOKIA",
U423="ACCESS-ISSUE","ACCESS-ISSUE",
U423="Projet OCM (ZTE, NOKIA, autres projets)","TRAVAUX OCM",
U423="No root CAuse","No root cause",
U423="ODU HS","PDH",
U423="IP &amp; VLAN","PDH",
U423="Warehouse HUAWEI","SPARE-ISSUE",
U423="SPARE-HS","SPARE-ISSUE",
U423="Power Telco","BSS",U423="no impacts","no impacts"
),"")</f>
        <v>No root cause</v>
      </c>
      <c r="T423" s="41" t="str" cm="1">
        <f t="array" ref="T423">IFERROR(_xlfn.IFS(
U423="MPR ISSUE","TX ISSUE",
U423="BSS Hardware Issue","RAN ISSUE",
U423="Sites strategiques, MLL, Pylone, etc.","ENVTECH",
U423="AKTIVCO DEFAUT GE &amp; POWER Cabinet","POWER ISSUE",
U423="AKTIVCO Coupure ENEO &amp; Baisse de tension","POWER ISSUE",
U423="Coupure ENEO &amp; Baisse de tension","POWER ISSUE",
U423="Defaut GE &amp; POWER Cabinet","POWER ISSUE",
U423="Sharing","POWER ISSUE",
U423="Sites strategiques &amp; DataCenter","POWER ISSUE",
U423="Exclu","Exclu",
U423="SAT","TX ISSUE",
U423="SPARE-ISSUE","SPARE-ISSUE",
U423="Fiber CAmtel","TX ISSUE",
U423="Fiber AOF","TX ISSUE",
U423="Projet OCM (HUAWEI)","TRAVAUX-HUAWEI",
U423="Projet OCM (NOKIA)","TRAVAUX -NOKIA",
U423="ACCESS-ISSUE","ACCESS-ISSUE",
U423="Projet OCM (ZTE, NOKIA, autres projets)","TRAVAUX OCM",
U423="No root CAuse","No root cause",
U423="ODU HS","TX ISSUE",
U423="IP &amp; VLAN","TX ISSUE",
U423="Warehouse HUAWEI","SPARE-ISSUE",
U423="SPARE-HS","SPARE-ISSUE",
U423="Power Telco","RAN ISSUE",U423="no impacts","no impacts"
),"")</f>
        <v>No root cause</v>
      </c>
      <c r="U423" s="68" t="s">
        <v>5691</v>
      </c>
      <c r="V423" s="41" t="str" cm="1">
        <f t="array" ref="V423">IFERROR(_xlfn.IFS(
U423="MPR ISSUE","ACTIVE",
U423="BSS Hardware Issue","ACTIVE",
U423="Sites strategiques, MLL, Pylone, etc.","PASSIVE",
U423="AKTIVCO DEFAUT GE &amp; POWER Cabinet","PASSIVE",
U423="AKTIVCO Coupure ENEO &amp; Baisse de tension","PASSIVE",
U423="Coupure ENEO &amp; Baisse de tension","PASSIVE",
U423="Defaut GE &amp; POWER Cabinet","PASSIVE",
U423="Sharing","PASSIVE",
U423="Sites strategiques &amp; DataCenter","PASSIVE",
U423="Exclu","Exclu",
U423="SAT","ACTIVE",
U423="SPARE-ISSUE","SPARE-ISSUE",
U423="Fiber CAmtel","ACTIVE",
U423="Fiber AOF","ACTIVE",
U423="Projet OCM (HUAWEI)","PLANNED WORKS",
U423="Projet OCM (NOKIA)","PLANNED WORKS",
U423="ACCESS-ISSUE","ACCESS-ISSUE",
U423="Projet OCM (ZTE, NOKIA, autres projets)","PLANNED WORKS",
U423="No root CAuse","No root cause",
U423="ODU HS","ACTIVE",
U423="IP &amp; VLAN","ACTIVE",
U423="Warehouse HUAWEI","SPARE-ISSUE",
U423="SPARE-HS","SPARE-ISSUE",
U423="Power Telco","ACTIVE", U423="no impacts","no impacts"
),"")</f>
        <v>No root cause</v>
      </c>
      <c r="W423" s="113"/>
      <c r="X423" s="113"/>
      <c r="Y423" s="113"/>
      <c r="Z423" s="113"/>
      <c r="AA423" s="113"/>
      <c r="AB423" s="17" t="s">
        <v>5987</v>
      </c>
      <c r="AC423" s="17" t="str">
        <f>_xlfn.XLOOKUP(B423,'INCIDENT-04-27-2026'!E:E,'INCIDENT-04-27-2026'!F:F,"")</f>
        <v/>
      </c>
      <c r="AD423" s="9"/>
      <c r="AE423" s="7" t="s">
        <v>5465</v>
      </c>
      <c r="AF423" s="6" t="str">
        <f>_xlfn.XLOOKUP(B423,'[13]Input_27-04'!$B:$B,'[13]Input_27-04'!$M:$M,"")</f>
        <v/>
      </c>
      <c r="AG423" s="7"/>
      <c r="AH423" s="3"/>
      <c r="AI423" s="18" t="str">
        <f>_xlfn.XLOOKUP(B423,'[3]Cells Huawei 27042026 10h'!$B:$B,'[3]Cells Huawei 27042026 10h'!$T:$T,"")</f>
        <v/>
      </c>
      <c r="AJ423" s="18" t="str">
        <f>_xlfn.XLOOKUP(B423,'[3]Cells Huawei 27042026 15h'!$B:$B,'[3]Cells Huawei 27042026 15h'!$T:$T,"")</f>
        <v/>
      </c>
      <c r="AK423" s="18" t="str">
        <f>_xlfn.XLOOKUP(B423,'[4]cells down 27042026 11h28'!$B:$B,'[4]cells down 27042026 11h28'!$R:$R,"")</f>
        <v/>
      </c>
      <c r="AL423" s="18" t="str">
        <f>_xlfn.XLOOKUP(B423,'[4]cells down 27042026 18h01'!$B:$B,'[4]cells down 27042026 18h01'!$R:$R,"")</f>
        <v/>
      </c>
      <c r="AM423" s="18" t="str">
        <f>_xlfn.XLOOKUP(B423,'[5]cell downs 27042026 11h'!$B:$B,'[5]cell downs 27042026 11h'!$R:$R,"")</f>
        <v/>
      </c>
      <c r="AN423" s="18" t="str">
        <f>_xlfn.XLOOKUP(B423,'[5]cell downs 27042026 17h40'!$B:$B,'[5]cell downs 27042026 17h40'!$R:$R,"")</f>
        <v/>
      </c>
      <c r="AO423" s="18" t="str">
        <f>_xlfn.XLOOKUP(B423,'[6]ALL SITES DOWN'!$D:$D,'[6]ALL SITES DOWN'!$J:$J,"")</f>
        <v/>
      </c>
      <c r="AP423" s="18" t="str">
        <f>_xlfn.XLOOKUP(B423,'[7]ALL SITES DOWN'!$D:$D,'[7]ALL SITES DOWN'!$J:$J,"")</f>
        <v/>
      </c>
      <c r="AQ423" s="9" t="str">
        <f>_xlfn.XLOOKUP(B423,[8]sheet1!$AC:$AC,[8]sheet1!$AF:$AF,"")</f>
        <v>(04/27/2026 ticket):-INC-20260427-00013129…Others Transmission equipement fault</v>
      </c>
      <c r="AR423" s="14"/>
      <c r="AS423" s="14" t="s">
        <v>5465</v>
      </c>
      <c r="AT423" s="14" t="str">
        <f>_xlfn.XLOOKUP(B423,'[9]cell downs 18042026 17h'!$B:$B,'[9]cell downs 18042026 17h'!$B:$B,"")</f>
        <v/>
      </c>
      <c r="AU423" s="14" t="str">
        <f>_xlfn.XLOOKUP(B423,'[10]Cells Huawei 19042026 15h'!$B:$B,'[10]Cells Huawei 19042026 15h'!$B:$B,"")</f>
        <v/>
      </c>
      <c r="AV423" s="9" t="str">
        <f>_xlfn.XLOOKUP(B423,'[11]cells down 19042026 9H40'!$B:$B,'[11]cells down 19042026 9H40'!$B:$B,"")</f>
        <v/>
      </c>
    </row>
    <row r="424" spans="1:48" hidden="1" x14ac:dyDescent="0.3">
      <c r="A424" s="1" t="s">
        <v>3877</v>
      </c>
      <c r="B424" s="8" t="s">
        <v>3878</v>
      </c>
      <c r="C424" s="3" t="str">
        <f>_xlfn.XLOOKUP(B424,'[1]daily break down'!$D:$D,'[1]daily break down'!$E:$E,"")</f>
        <v>Maroua</v>
      </c>
      <c r="D424" s="1" t="s">
        <v>11</v>
      </c>
      <c r="E424" s="1" t="s">
        <v>12</v>
      </c>
      <c r="F424" s="3" t="s">
        <v>55</v>
      </c>
      <c r="G424" s="1" t="s">
        <v>84</v>
      </c>
      <c r="H424" s="27" t="str">
        <f>_xlfn.XLOOKUP(B424,[2]CALCULATION!$B:$B,[2]CALCULATION!$H:$H,"")</f>
        <v>Huawei</v>
      </c>
      <c r="I424" s="26">
        <v>0</v>
      </c>
      <c r="J424" s="26">
        <v>0</v>
      </c>
      <c r="K424" s="26">
        <v>0</v>
      </c>
      <c r="L424" s="26">
        <v>0</v>
      </c>
      <c r="M424" s="26">
        <v>0</v>
      </c>
      <c r="N424" s="26">
        <v>0.20795701318083623</v>
      </c>
      <c r="O424" s="26">
        <v>0.25004779800989063</v>
      </c>
      <c r="P424" s="114" t="s">
        <v>6364</v>
      </c>
      <c r="Q424" s="42" t="s">
        <v>5538</v>
      </c>
      <c r="R424" s="42"/>
      <c r="S424" s="41" t="str" cm="1">
        <f t="array" ref="S424">IFERROR(_xlfn.IFS(
U424="MPR ISSUE","PDH",
U424="BSS Hardware Issue","BSS",
U424="Sites strategiques, MLL, Pylone, etc.","ENVTECH",
U424="AKTIVCO DEFAUT GE &amp; POWER Cabinet","AKTIVCO",
U424="AKTIVCO Coupure ENEO &amp; Baisse de tension","AKTIVCO GRID ONLY",
U424="Coupure ENEO &amp; Baisse de tension","IHS GRID ONLY",
U424="Defaut GE &amp; POWER Cabinet","IHS",
U424="Sharing","Partners",
U424="Sites strategiques &amp; DataCenter","SST &amp; DC",
U424="Exclu","Exclu",
U424="SAT","SAT",
U424="SPARE-ISSUE","SPARE-ISSUE",
U424="Fiber CAmtel","TRANS_FO_CAMTEL",
U424="Fiber AOF","Fiber AOF",
U424="Projet OCM (HUAWEI)","TRAVAUX-HUAWEI",
U424="Projet OCM (NOKIA)","TRAVAUX-NOKIA",
U424="ACCESS-ISSUE","ACCESS-ISSUE",
U424="Projet OCM (ZTE, NOKIA, autres projets)","TRAVAUX OCM",
U424="No root CAuse","No root cause",
U424="ODU HS","PDH",
U424="IP &amp; VLAN","PDH",
U424="Warehouse HUAWEI","SPARE-ISSUE",
U424="SPARE-HS","SPARE-ISSUE",
U424="Power Telco","BSS",U424="no impacts","no impacts"
),"")</f>
        <v>No root cause</v>
      </c>
      <c r="T424" s="41" t="str" cm="1">
        <f t="array" ref="T424">IFERROR(_xlfn.IFS(
U424="MPR ISSUE","TX ISSUE",
U424="BSS Hardware Issue","RAN ISSUE",
U424="Sites strategiques, MLL, Pylone, etc.","ENVTECH",
U424="AKTIVCO DEFAUT GE &amp; POWER Cabinet","POWER ISSUE",
U424="AKTIVCO Coupure ENEO &amp; Baisse de tension","POWER ISSUE",
U424="Coupure ENEO &amp; Baisse de tension","POWER ISSUE",
U424="Defaut GE &amp; POWER Cabinet","POWER ISSUE",
U424="Sharing","POWER ISSUE",
U424="Sites strategiques &amp; DataCenter","POWER ISSUE",
U424="Exclu","Exclu",
U424="SAT","TX ISSUE",
U424="SPARE-ISSUE","SPARE-ISSUE",
U424="Fiber CAmtel","TX ISSUE",
U424="Fiber AOF","TX ISSUE",
U424="Projet OCM (HUAWEI)","TRAVAUX-HUAWEI",
U424="Projet OCM (NOKIA)","TRAVAUX -NOKIA",
U424="ACCESS-ISSUE","ACCESS-ISSUE",
U424="Projet OCM (ZTE, NOKIA, autres projets)","TRAVAUX OCM",
U424="No root CAuse","No root cause",
U424="ODU HS","TX ISSUE",
U424="IP &amp; VLAN","TX ISSUE",
U424="Warehouse HUAWEI","SPARE-ISSUE",
U424="SPARE-HS","SPARE-ISSUE",
U424="Power Telco","RAN ISSUE",U424="no impacts","no impacts"
),"")</f>
        <v>No root cause</v>
      </c>
      <c r="U424" s="68" t="s">
        <v>5691</v>
      </c>
      <c r="V424" s="41" t="str" cm="1">
        <f t="array" ref="V424">IFERROR(_xlfn.IFS(
U424="MPR ISSUE","ACTIVE",
U424="BSS Hardware Issue","ACTIVE",
U424="Sites strategiques, MLL, Pylone, etc.","PASSIVE",
U424="AKTIVCO DEFAUT GE &amp; POWER Cabinet","PASSIVE",
U424="AKTIVCO Coupure ENEO &amp; Baisse de tension","PASSIVE",
U424="Coupure ENEO &amp; Baisse de tension","PASSIVE",
U424="Defaut GE &amp; POWER Cabinet","PASSIVE",
U424="Sharing","PASSIVE",
U424="Sites strategiques &amp; DataCenter","PASSIVE",
U424="Exclu","Exclu",
U424="SAT","ACTIVE",
U424="SPARE-ISSUE","SPARE-ISSUE",
U424="Fiber CAmtel","ACTIVE",
U424="Fiber AOF","ACTIVE",
U424="Projet OCM (HUAWEI)","PLANNED WORKS",
U424="Projet OCM (NOKIA)","PLANNED WORKS",
U424="ACCESS-ISSUE","ACCESS-ISSUE",
U424="Projet OCM (ZTE, NOKIA, autres projets)","PLANNED WORKS",
U424="No root CAuse","No root cause",
U424="ODU HS","ACTIVE",
U424="IP &amp; VLAN","ACTIVE",
U424="Warehouse HUAWEI","SPARE-ISSUE",
U424="SPARE-HS","SPARE-ISSUE",
U424="Power Telco","ACTIVE", U424="no impacts","no impacts"
),"")</f>
        <v>No root cause</v>
      </c>
      <c r="W424" s="113"/>
      <c r="X424" s="113"/>
      <c r="Y424" s="113"/>
      <c r="Z424" s="113"/>
      <c r="AA424" s="113"/>
      <c r="AB424" s="17" t="s">
        <v>5465</v>
      </c>
      <c r="AC424" s="17" t="str">
        <f>_xlfn.XLOOKUP(B424,'INCIDENT-04-27-2026'!E:E,'INCIDENT-04-27-2026'!F:F,"")</f>
        <v/>
      </c>
      <c r="AD424" s="9"/>
      <c r="AE424" s="7" t="s">
        <v>5465</v>
      </c>
      <c r="AF424" s="6" t="str">
        <f>_xlfn.XLOOKUP(B424,'[13]Input_27-04'!$B:$B,'[13]Input_27-04'!$M:$M,"")</f>
        <v/>
      </c>
      <c r="AG424" s="7"/>
      <c r="AH424" s="3"/>
      <c r="AI424" s="18" t="str">
        <f>_xlfn.XLOOKUP(B424,'[3]Cells Huawei 27042026 10h'!$B:$B,'[3]Cells Huawei 27042026 10h'!$T:$T,"")</f>
        <v/>
      </c>
      <c r="AJ424" s="18" t="str">
        <f>_xlfn.XLOOKUP(B424,'[3]Cells Huawei 27042026 15h'!$B:$B,'[3]Cells Huawei 27042026 15h'!$T:$T,"")</f>
        <v/>
      </c>
      <c r="AK424" s="18" t="str">
        <f>_xlfn.XLOOKUP(B424,'[4]cells down 27042026 11h28'!$B:$B,'[4]cells down 27042026 11h28'!$R:$R,"")</f>
        <v/>
      </c>
      <c r="AL424" s="18" t="str">
        <f>_xlfn.XLOOKUP(B424,'[4]cells down 27042026 18h01'!$B:$B,'[4]cells down 27042026 18h01'!$R:$R,"")</f>
        <v/>
      </c>
      <c r="AM424" s="18" t="str">
        <f>_xlfn.XLOOKUP(B424,'[5]cell downs 27042026 11h'!$B:$B,'[5]cell downs 27042026 11h'!$R:$R,"")</f>
        <v/>
      </c>
      <c r="AN424" s="18" t="str">
        <f>_xlfn.XLOOKUP(B424,'[5]cell downs 27042026 17h40'!$B:$B,'[5]cell downs 27042026 17h40'!$R:$R,"")</f>
        <v/>
      </c>
      <c r="AO424" s="18" t="str">
        <f>_xlfn.XLOOKUP(B424,'[6]ALL SITES DOWN'!$D:$D,'[6]ALL SITES DOWN'!$J:$J,"")</f>
        <v/>
      </c>
      <c r="AP424" s="18" t="str">
        <f>_xlfn.XLOOKUP(B424,'[7]ALL SITES DOWN'!$D:$D,'[7]ALL SITES DOWN'!$J:$J,"")</f>
        <v/>
      </c>
      <c r="AQ424" s="9" t="str">
        <f>_xlfn.XLOOKUP(B424,[8]sheet1!$AC:$AC,[8]sheet1!$AF:$AF,"")</f>
        <v/>
      </c>
      <c r="AR424" s="14"/>
      <c r="AS424" s="14" t="s">
        <v>5465</v>
      </c>
      <c r="AT424" s="14" t="str">
        <f>_xlfn.XLOOKUP(B424,'[9]cell downs 18042026 17h'!$B:$B,'[9]cell downs 18042026 17h'!$B:$B,"")</f>
        <v/>
      </c>
      <c r="AU424" s="14" t="str">
        <f>_xlfn.XLOOKUP(B424,'[10]Cells Huawei 19042026 15h'!$B:$B,'[10]Cells Huawei 19042026 15h'!$B:$B,"")</f>
        <v/>
      </c>
      <c r="AV424" s="9" t="str">
        <f>_xlfn.XLOOKUP(B424,'[11]cells down 19042026 9H40'!$B:$B,'[11]cells down 19042026 9H40'!$B:$B,"")</f>
        <v/>
      </c>
    </row>
    <row r="425" spans="1:48" hidden="1" x14ac:dyDescent="0.3">
      <c r="A425" s="1" t="s">
        <v>2232</v>
      </c>
      <c r="B425" s="1" t="s">
        <v>2233</v>
      </c>
      <c r="C425" s="3" t="str">
        <f>_xlfn.XLOOKUP(B425,'[1]daily break down'!$D:$D,'[1]daily break down'!$E:$E,"")</f>
        <v>Ngaoundere</v>
      </c>
      <c r="D425" s="1" t="s">
        <v>21</v>
      </c>
      <c r="E425" s="1" t="s">
        <v>122</v>
      </c>
      <c r="F425" s="3" t="s">
        <v>90</v>
      </c>
      <c r="G425" s="1" t="s">
        <v>91</v>
      </c>
      <c r="H425" s="27" t="str">
        <f>_xlfn.XLOOKUP(B425,[2]CALCULATION!$B:$B,[2]CALCULATION!$H:$H,"")</f>
        <v>Huawei</v>
      </c>
      <c r="I425" s="26">
        <v>2.3044704693907248</v>
      </c>
      <c r="J425" s="26">
        <v>0</v>
      </c>
      <c r="K425" s="26">
        <v>5.3464927675190408</v>
      </c>
      <c r="L425" s="26">
        <v>1.1005670128098668</v>
      </c>
      <c r="M425" s="26">
        <v>1.3225780677048109</v>
      </c>
      <c r="N425" s="26">
        <v>0.93414789703024548</v>
      </c>
      <c r="O425" s="26">
        <v>0.24842480588300758</v>
      </c>
      <c r="P425" s="114" t="s">
        <v>6364</v>
      </c>
      <c r="Q425" s="42" t="s">
        <v>5538</v>
      </c>
      <c r="R425" s="42"/>
      <c r="S425" s="41" t="str" cm="1">
        <f t="array" ref="S425">IFERROR(_xlfn.IFS(
U425="MPR ISSUE","PDH",
U425="BSS Hardware Issue","BSS",
U425="Sites strategiques, MLL, Pylone, etc.","ENVTECH",
U425="AKTIVCO DEFAUT GE &amp; POWER Cabinet","AKTIVCO",
U425="AKTIVCO Coupure ENEO &amp; Baisse de tension","AKTIVCO GRID ONLY",
U425="Coupure ENEO &amp; Baisse de tension","IHS GRID ONLY",
U425="Defaut GE &amp; POWER Cabinet","IHS",
U425="Sharing","Partners",
U425="Sites strategiques &amp; DataCenter","SST &amp; DC",
U425="Exclu","Exclu",
U425="SAT","SAT",
U425="SPARE-ISSUE","SPARE-ISSUE",
U425="Fiber CAmtel","TRANS_FO_CAMTEL",
U425="Fiber AOF","Fiber AOF",
U425="Projet OCM (HUAWEI)","TRAVAUX-HUAWEI",
U425="Projet OCM (NOKIA)","TRAVAUX-NOKIA",
U425="ACCESS-ISSUE","ACCESS-ISSUE",
U425="Projet OCM (ZTE, NOKIA, autres projets)","TRAVAUX OCM",
U425="No root CAuse","No root cause",
U425="ODU HS","PDH",
U425="IP &amp; VLAN","PDH",
U425="Warehouse HUAWEI","SPARE-ISSUE",
U425="SPARE-HS","SPARE-ISSUE",
U425="Power Telco","BSS",U425="no impacts","no impacts"
),"")</f>
        <v>No root cause</v>
      </c>
      <c r="T425" s="41" t="str" cm="1">
        <f t="array" ref="T425">IFERROR(_xlfn.IFS(
U425="MPR ISSUE","TX ISSUE",
U425="BSS Hardware Issue","RAN ISSUE",
U425="Sites strategiques, MLL, Pylone, etc.","ENVTECH",
U425="AKTIVCO DEFAUT GE &amp; POWER Cabinet","POWER ISSUE",
U425="AKTIVCO Coupure ENEO &amp; Baisse de tension","POWER ISSUE",
U425="Coupure ENEO &amp; Baisse de tension","POWER ISSUE",
U425="Defaut GE &amp; POWER Cabinet","POWER ISSUE",
U425="Sharing","POWER ISSUE",
U425="Sites strategiques &amp; DataCenter","POWER ISSUE",
U425="Exclu","Exclu",
U425="SAT","TX ISSUE",
U425="SPARE-ISSUE","SPARE-ISSUE",
U425="Fiber CAmtel","TX ISSUE",
U425="Fiber AOF","TX ISSUE",
U425="Projet OCM (HUAWEI)","TRAVAUX-HUAWEI",
U425="Projet OCM (NOKIA)","TRAVAUX -NOKIA",
U425="ACCESS-ISSUE","ACCESS-ISSUE",
U425="Projet OCM (ZTE, NOKIA, autres projets)","TRAVAUX OCM",
U425="No root CAuse","No root cause",
U425="ODU HS","TX ISSUE",
U425="IP &amp; VLAN","TX ISSUE",
U425="Warehouse HUAWEI","SPARE-ISSUE",
U425="SPARE-HS","SPARE-ISSUE",
U425="Power Telco","RAN ISSUE",U425="no impacts","no impacts"
),"")</f>
        <v>No root cause</v>
      </c>
      <c r="U425" s="68" t="s">
        <v>5691</v>
      </c>
      <c r="V425" s="41" t="str" cm="1">
        <f t="array" ref="V425">IFERROR(_xlfn.IFS(
U425="MPR ISSUE","ACTIVE",
U425="BSS Hardware Issue","ACTIVE",
U425="Sites strategiques, MLL, Pylone, etc.","PASSIVE",
U425="AKTIVCO DEFAUT GE &amp; POWER Cabinet","PASSIVE",
U425="AKTIVCO Coupure ENEO &amp; Baisse de tension","PASSIVE",
U425="Coupure ENEO &amp; Baisse de tension","PASSIVE",
U425="Defaut GE &amp; POWER Cabinet","PASSIVE",
U425="Sharing","PASSIVE",
U425="Sites strategiques &amp; DataCenter","PASSIVE",
U425="Exclu","Exclu",
U425="SAT","ACTIVE",
U425="SPARE-ISSUE","SPARE-ISSUE",
U425="Fiber CAmtel","ACTIVE",
U425="Fiber AOF","ACTIVE",
U425="Projet OCM (HUAWEI)","PLANNED WORKS",
U425="Projet OCM (NOKIA)","PLANNED WORKS",
U425="ACCESS-ISSUE","ACCESS-ISSUE",
U425="Projet OCM (ZTE, NOKIA, autres projets)","PLANNED WORKS",
U425="No root CAuse","No root cause",
U425="ODU HS","ACTIVE",
U425="IP &amp; VLAN","ACTIVE",
U425="Warehouse HUAWEI","SPARE-ISSUE",
U425="SPARE-HS","SPARE-ISSUE",
U425="Power Telco","ACTIVE", U425="no impacts","no impacts"
),"")</f>
        <v>No root cause</v>
      </c>
      <c r="W425" s="113"/>
      <c r="X425" s="113"/>
      <c r="Y425" s="113"/>
      <c r="Z425" s="113"/>
      <c r="AA425" s="113"/>
      <c r="AB425" s="17" t="s">
        <v>5465</v>
      </c>
      <c r="AC425" s="17" t="str">
        <f>_xlfn.XLOOKUP(B425,'INCIDENT-04-27-2026'!E:E,'INCIDENT-04-27-2026'!F:F,"")</f>
        <v/>
      </c>
      <c r="AD425" s="9"/>
      <c r="AE425" s="7" t="s">
        <v>5465</v>
      </c>
      <c r="AF425" s="6" t="str">
        <f>_xlfn.XLOOKUP(B425,'[13]Input_27-04'!$B:$B,'[13]Input_27-04'!$M:$M,"")</f>
        <v>No power issue</v>
      </c>
      <c r="AG425" s="7"/>
      <c r="AH425" s="3"/>
      <c r="AI425" s="18" t="str">
        <f>_xlfn.XLOOKUP(B425,'[3]Cells Huawei 27042026 10h'!$B:$B,'[3]Cells Huawei 27042026 10h'!$T:$T,"")</f>
        <v/>
      </c>
      <c r="AJ425" s="18" t="str">
        <f>_xlfn.XLOOKUP(B425,'[3]Cells Huawei 27042026 15h'!$B:$B,'[3]Cells Huawei 27042026 15h'!$T:$T,"")</f>
        <v/>
      </c>
      <c r="AK425" s="18" t="str">
        <f>_xlfn.XLOOKUP(B425,'[4]cells down 27042026 11h28'!$B:$B,'[4]cells down 27042026 11h28'!$R:$R,"")</f>
        <v/>
      </c>
      <c r="AL425" s="18" t="str">
        <f>_xlfn.XLOOKUP(B425,'[4]cells down 27042026 18h01'!$B:$B,'[4]cells down 27042026 18h01'!$R:$R,"")</f>
        <v/>
      </c>
      <c r="AM425" s="18" t="str">
        <f>_xlfn.XLOOKUP(B425,'[5]cell downs 27042026 11h'!$B:$B,'[5]cell downs 27042026 11h'!$R:$R,"")</f>
        <v/>
      </c>
      <c r="AN425" s="18" t="str">
        <f>_xlfn.XLOOKUP(B425,'[5]cell downs 27042026 17h40'!$B:$B,'[5]cell downs 27042026 17h40'!$R:$R,"")</f>
        <v/>
      </c>
      <c r="AO425" s="18" t="str">
        <f>_xlfn.XLOOKUP(B425,'[6]ALL SITES DOWN'!$D:$D,'[6]ALL SITES DOWN'!$J:$J,"")</f>
        <v/>
      </c>
      <c r="AP425" s="18" t="str">
        <f>_xlfn.XLOOKUP(B425,'[7]ALL SITES DOWN'!$D:$D,'[7]ALL SITES DOWN'!$J:$J,"")</f>
        <v/>
      </c>
      <c r="AQ425" s="9" t="str">
        <f>_xlfn.XLOOKUP(B425,[8]sheet1!$AC:$AC,[8]sheet1!$AF:$AF,"")</f>
        <v/>
      </c>
      <c r="AR425" s="14"/>
      <c r="AS425" s="14" t="s">
        <v>5465</v>
      </c>
      <c r="AT425" s="14" t="str">
        <f>_xlfn.XLOOKUP(B425,'[9]cell downs 18042026 17h'!$B:$B,'[9]cell downs 18042026 17h'!$B:$B,"")</f>
        <v/>
      </c>
      <c r="AU425" s="14" t="str">
        <f>_xlfn.XLOOKUP(B425,'[10]Cells Huawei 19042026 15h'!$B:$B,'[10]Cells Huawei 19042026 15h'!$B:$B,"")</f>
        <v/>
      </c>
      <c r="AV425" s="9" t="str">
        <f>_xlfn.XLOOKUP(B425,'[11]cells down 19042026 9H40'!$B:$B,'[11]cells down 19042026 9H40'!$B:$B,"")</f>
        <v/>
      </c>
    </row>
    <row r="426" spans="1:48" hidden="1" x14ac:dyDescent="0.3">
      <c r="A426" s="1" t="s">
        <v>3438</v>
      </c>
      <c r="B426" s="8" t="s">
        <v>3439</v>
      </c>
      <c r="C426" s="3" t="str">
        <f>_xlfn.XLOOKUP(B426,'[1]daily break down'!$D:$D,'[1]daily break down'!$E:$E,"")</f>
        <v>Douala</v>
      </c>
      <c r="D426" s="1" t="s">
        <v>11</v>
      </c>
      <c r="E426" s="1" t="s">
        <v>145</v>
      </c>
      <c r="F426" s="3" t="s">
        <v>31</v>
      </c>
      <c r="G426" s="1" t="s">
        <v>32</v>
      </c>
      <c r="H426" s="29" t="str">
        <f>_xlfn.XLOOKUP(B426,[2]CALCULATION!$B:$B,[2]CALCULATION!$H:$H,"")</f>
        <v>ZTE</v>
      </c>
      <c r="I426" s="26">
        <v>0.50833540220241857</v>
      </c>
      <c r="J426" s="26">
        <v>0</v>
      </c>
      <c r="K426" s="26">
        <v>0</v>
      </c>
      <c r="L426" s="26">
        <v>0</v>
      </c>
      <c r="M426" s="26">
        <v>0</v>
      </c>
      <c r="N426" s="26">
        <v>0</v>
      </c>
      <c r="O426" s="26">
        <v>0.24496480068943324</v>
      </c>
      <c r="P426" s="114" t="s">
        <v>6364</v>
      </c>
      <c r="Q426" s="42" t="s">
        <v>5538</v>
      </c>
      <c r="R426" s="42"/>
      <c r="S426" s="41" t="str" cm="1">
        <f t="array" ref="S426">IFERROR(_xlfn.IFS(
U426="MPR ISSUE","PDH",
U426="BSS Hardware Issue","BSS",
U426="Sites strategiques, MLL, Pylone, etc.","ENVTECH",
U426="AKTIVCO DEFAUT GE &amp; POWER Cabinet","AKTIVCO",
U426="AKTIVCO Coupure ENEO &amp; Baisse de tension","AKTIVCO GRID ONLY",
U426="Coupure ENEO &amp; Baisse de tension","IHS GRID ONLY",
U426="Defaut GE &amp; POWER Cabinet","IHS",
U426="Sharing","Partners",
U426="Sites strategiques &amp; DataCenter","SST &amp; DC",
U426="Exclu","Exclu",
U426="SAT","SAT",
U426="SPARE-ISSUE","SPARE-ISSUE",
U426="Fiber CAmtel","TRANS_FO_CAMTEL",
U426="Fiber AOF","Fiber AOF",
U426="Projet OCM (HUAWEI)","TRAVAUX-HUAWEI",
U426="Projet OCM (NOKIA)","TRAVAUX-NOKIA",
U426="ACCESS-ISSUE","ACCESS-ISSUE",
U426="Projet OCM (ZTE, NOKIA, autres projets)","TRAVAUX OCM",
U426="No root CAuse","No root cause",
U426="ODU HS","PDH",
U426="IP &amp; VLAN","PDH",
U426="Warehouse HUAWEI","SPARE-ISSUE",
U426="SPARE-HS","SPARE-ISSUE",
U426="Power Telco","BSS",U426="no impacts","no impacts"
),"")</f>
        <v>No root cause</v>
      </c>
      <c r="T426" s="41" t="str" cm="1">
        <f t="array" ref="T426">IFERROR(_xlfn.IFS(
U426="MPR ISSUE","TX ISSUE",
U426="BSS Hardware Issue","RAN ISSUE",
U426="Sites strategiques, MLL, Pylone, etc.","ENVTECH",
U426="AKTIVCO DEFAUT GE &amp; POWER Cabinet","POWER ISSUE",
U426="AKTIVCO Coupure ENEO &amp; Baisse de tension","POWER ISSUE",
U426="Coupure ENEO &amp; Baisse de tension","POWER ISSUE",
U426="Defaut GE &amp; POWER Cabinet","POWER ISSUE",
U426="Sharing","POWER ISSUE",
U426="Sites strategiques &amp; DataCenter","POWER ISSUE",
U426="Exclu","Exclu",
U426="SAT","TX ISSUE",
U426="SPARE-ISSUE","SPARE-ISSUE",
U426="Fiber CAmtel","TX ISSUE",
U426="Fiber AOF","TX ISSUE",
U426="Projet OCM (HUAWEI)","TRAVAUX-HUAWEI",
U426="Projet OCM (NOKIA)","TRAVAUX -NOKIA",
U426="ACCESS-ISSUE","ACCESS-ISSUE",
U426="Projet OCM (ZTE, NOKIA, autres projets)","TRAVAUX OCM",
U426="No root CAuse","No root cause",
U426="ODU HS","TX ISSUE",
U426="IP &amp; VLAN","TX ISSUE",
U426="Warehouse HUAWEI","SPARE-ISSUE",
U426="SPARE-HS","SPARE-ISSUE",
U426="Power Telco","RAN ISSUE",U426="no impacts","no impacts"
),"")</f>
        <v>No root cause</v>
      </c>
      <c r="U426" s="68" t="s">
        <v>5691</v>
      </c>
      <c r="V426" s="41" t="str" cm="1">
        <f t="array" ref="V426">IFERROR(_xlfn.IFS(
U426="MPR ISSUE","ACTIVE",
U426="BSS Hardware Issue","ACTIVE",
U426="Sites strategiques, MLL, Pylone, etc.","PASSIVE",
U426="AKTIVCO DEFAUT GE &amp; POWER Cabinet","PASSIVE",
U426="AKTIVCO Coupure ENEO &amp; Baisse de tension","PASSIVE",
U426="Coupure ENEO &amp; Baisse de tension","PASSIVE",
U426="Defaut GE &amp; POWER Cabinet","PASSIVE",
U426="Sharing","PASSIVE",
U426="Sites strategiques &amp; DataCenter","PASSIVE",
U426="Exclu","Exclu",
U426="SAT","ACTIVE",
U426="SPARE-ISSUE","SPARE-ISSUE",
U426="Fiber CAmtel","ACTIVE",
U426="Fiber AOF","ACTIVE",
U426="Projet OCM (HUAWEI)","PLANNED WORKS",
U426="Projet OCM (NOKIA)","PLANNED WORKS",
U426="ACCESS-ISSUE","ACCESS-ISSUE",
U426="Projet OCM (ZTE, NOKIA, autres projets)","PLANNED WORKS",
U426="No root CAuse","No root cause",
U426="ODU HS","ACTIVE",
U426="IP &amp; VLAN","ACTIVE",
U426="Warehouse HUAWEI","SPARE-ISSUE",
U426="SPARE-HS","SPARE-ISSUE",
U426="Power Telco","ACTIVE", U426="no impacts","no impacts"
),"")</f>
        <v>No root cause</v>
      </c>
      <c r="W426" s="113"/>
      <c r="X426" s="113"/>
      <c r="Y426" s="113"/>
      <c r="Z426" s="113"/>
      <c r="AA426" s="113"/>
      <c r="AB426" s="17" t="s">
        <v>5465</v>
      </c>
      <c r="AC426" s="17" t="str">
        <f>_xlfn.XLOOKUP(B426,'INCIDENT-04-27-2026'!E:E,'INCIDENT-04-27-2026'!F:F,"")</f>
        <v/>
      </c>
      <c r="AD426" s="9"/>
      <c r="AE426" s="7" t="s">
        <v>5465</v>
      </c>
      <c r="AF426" s="6" t="str">
        <f>_xlfn.XLOOKUP(B426,'[13]Input_27-04'!$B:$B,'[13]Input_27-04'!$M:$M,"")</f>
        <v/>
      </c>
      <c r="AG426" s="7"/>
      <c r="AH426" s="3"/>
      <c r="AI426" s="18" t="str">
        <f>_xlfn.XLOOKUP(B426,'[3]Cells Huawei 27042026 10h'!$B:$B,'[3]Cells Huawei 27042026 10h'!$T:$T,"")</f>
        <v/>
      </c>
      <c r="AJ426" s="18" t="str">
        <f>_xlfn.XLOOKUP(B426,'[3]Cells Huawei 27042026 15h'!$B:$B,'[3]Cells Huawei 27042026 15h'!$T:$T,"")</f>
        <v/>
      </c>
      <c r="AK426" s="18" t="str">
        <f>_xlfn.XLOOKUP(B426,'[4]cells down 27042026 11h28'!$B:$B,'[4]cells down 27042026 11h28'!$R:$R,"")</f>
        <v/>
      </c>
      <c r="AL426" s="18" t="str">
        <f>_xlfn.XLOOKUP(B426,'[4]cells down 27042026 18h01'!$B:$B,'[4]cells down 27042026 18h01'!$R:$R,"")</f>
        <v/>
      </c>
      <c r="AM426" s="18" t="str">
        <f>_xlfn.XLOOKUP(B426,'[5]cell downs 27042026 11h'!$B:$B,'[5]cell downs 27042026 11h'!$R:$R,"")</f>
        <v/>
      </c>
      <c r="AN426" s="18" t="str">
        <f>_xlfn.XLOOKUP(B426,'[5]cell downs 27042026 17h40'!$B:$B,'[5]cell downs 27042026 17h40'!$R:$R,"")</f>
        <v/>
      </c>
      <c r="AO426" s="18" t="str">
        <f>_xlfn.XLOOKUP(B426,'[6]ALL SITES DOWN'!$D:$D,'[6]ALL SITES DOWN'!$J:$J,"")</f>
        <v/>
      </c>
      <c r="AP426" s="18" t="str">
        <f>_xlfn.XLOOKUP(B426,'[7]ALL SITES DOWN'!$D:$D,'[7]ALL SITES DOWN'!$J:$J,"")</f>
        <v/>
      </c>
      <c r="AQ426" s="9" t="str">
        <f>_xlfn.XLOOKUP(B426,[8]sheet1!$AC:$AC,[8]sheet1!$AF:$AF,"")</f>
        <v/>
      </c>
      <c r="AR426" s="14"/>
      <c r="AS426" s="14" t="s">
        <v>5465</v>
      </c>
      <c r="AT426" s="14" t="str">
        <f>_xlfn.XLOOKUP(B426,'[9]cell downs 18042026 17h'!$B:$B,'[9]cell downs 18042026 17h'!$B:$B,"")</f>
        <v/>
      </c>
      <c r="AU426" s="14" t="str">
        <f>_xlfn.XLOOKUP(B426,'[10]Cells Huawei 19042026 15h'!$B:$B,'[10]Cells Huawei 19042026 15h'!$B:$B,"")</f>
        <v/>
      </c>
      <c r="AV426" s="9" t="str">
        <f>_xlfn.XLOOKUP(B426,'[11]cells down 19042026 9H40'!$B:$B,'[11]cells down 19042026 9H40'!$B:$B,"")</f>
        <v/>
      </c>
    </row>
    <row r="427" spans="1:48" hidden="1" x14ac:dyDescent="0.3">
      <c r="A427" s="1" t="s">
        <v>3286</v>
      </c>
      <c r="B427" s="1" t="s">
        <v>3287</v>
      </c>
      <c r="C427" s="3" t="str">
        <f>_xlfn.XLOOKUP(B427,'[1]daily break down'!$D:$D,'[1]daily break down'!$E:$E,"")</f>
        <v>Yaounde</v>
      </c>
      <c r="D427" s="1" t="s">
        <v>11</v>
      </c>
      <c r="E427" s="1" t="s">
        <v>12</v>
      </c>
      <c r="F427" s="3" t="s">
        <v>37</v>
      </c>
      <c r="G427" s="1" t="s">
        <v>38</v>
      </c>
      <c r="H427" s="29" t="str">
        <f>_xlfn.XLOOKUP(B427,[2]CALCULATION!$B:$B,[2]CALCULATION!$H:$H,"")</f>
        <v>ZTE</v>
      </c>
      <c r="I427" s="26">
        <v>0</v>
      </c>
      <c r="J427" s="26">
        <v>0</v>
      </c>
      <c r="K427" s="26">
        <v>0.10688562435615366</v>
      </c>
      <c r="L427" s="26">
        <v>5.3045446633165261</v>
      </c>
      <c r="M427" s="26">
        <v>8.3391654039431202</v>
      </c>
      <c r="N427" s="26">
        <v>0</v>
      </c>
      <c r="O427" s="26">
        <v>0.2348344762051516</v>
      </c>
      <c r="P427" s="114" t="s">
        <v>6364</v>
      </c>
      <c r="Q427" s="42" t="s">
        <v>5538</v>
      </c>
      <c r="R427" s="42"/>
      <c r="S427" s="41" t="str" cm="1">
        <f t="array" ref="S427">IFERROR(_xlfn.IFS(
U427="MPR ISSUE","PDH",
U427="BSS Hardware Issue","BSS",
U427="Sites strategiques, MLL, Pylone, etc.","ENVTECH",
U427="AKTIVCO DEFAUT GE &amp; POWER Cabinet","AKTIVCO",
U427="AKTIVCO Coupure ENEO &amp; Baisse de tension","AKTIVCO GRID ONLY",
U427="Coupure ENEO &amp; Baisse de tension","IHS GRID ONLY",
U427="Defaut GE &amp; POWER Cabinet","IHS",
U427="Sharing","Partners",
U427="Sites strategiques &amp; DataCenter","SST &amp; DC",
U427="Exclu","Exclu",
U427="SAT","SAT",
U427="SPARE-ISSUE","SPARE-ISSUE",
U427="Fiber CAmtel","TRANS_FO_CAMTEL",
U427="Fiber AOF","Fiber AOF",
U427="Projet OCM (HUAWEI)","TRAVAUX-HUAWEI",
U427="Projet OCM (NOKIA)","TRAVAUX-NOKIA",
U427="ACCESS-ISSUE","ACCESS-ISSUE",
U427="Projet OCM (ZTE, NOKIA, autres projets)","TRAVAUX OCM",
U427="No root CAuse","No root cause",
U427="ODU HS","PDH",
U427="IP &amp; VLAN","PDH",
U427="Warehouse HUAWEI","SPARE-ISSUE",
U427="SPARE-HS","SPARE-ISSUE",
U427="Power Telco","BSS",U427="no impacts","no impacts"
),"")</f>
        <v>No root cause</v>
      </c>
      <c r="T427" s="41" t="str" cm="1">
        <f t="array" ref="T427">IFERROR(_xlfn.IFS(
U427="MPR ISSUE","TX ISSUE",
U427="BSS Hardware Issue","RAN ISSUE",
U427="Sites strategiques, MLL, Pylone, etc.","ENVTECH",
U427="AKTIVCO DEFAUT GE &amp; POWER Cabinet","POWER ISSUE",
U427="AKTIVCO Coupure ENEO &amp; Baisse de tension","POWER ISSUE",
U427="Coupure ENEO &amp; Baisse de tension","POWER ISSUE",
U427="Defaut GE &amp; POWER Cabinet","POWER ISSUE",
U427="Sharing","POWER ISSUE",
U427="Sites strategiques &amp; DataCenter","POWER ISSUE",
U427="Exclu","Exclu",
U427="SAT","TX ISSUE",
U427="SPARE-ISSUE","SPARE-ISSUE",
U427="Fiber CAmtel","TX ISSUE",
U427="Fiber AOF","TX ISSUE",
U427="Projet OCM (HUAWEI)","TRAVAUX-HUAWEI",
U427="Projet OCM (NOKIA)","TRAVAUX -NOKIA",
U427="ACCESS-ISSUE","ACCESS-ISSUE",
U427="Projet OCM (ZTE, NOKIA, autres projets)","TRAVAUX OCM",
U427="No root CAuse","No root cause",
U427="ODU HS","TX ISSUE",
U427="IP &amp; VLAN","TX ISSUE",
U427="Warehouse HUAWEI","SPARE-ISSUE",
U427="SPARE-HS","SPARE-ISSUE",
U427="Power Telco","RAN ISSUE",U427="no impacts","no impacts"
),"")</f>
        <v>No root cause</v>
      </c>
      <c r="U427" s="68" t="s">
        <v>5691</v>
      </c>
      <c r="V427" s="41" t="str" cm="1">
        <f t="array" ref="V427">IFERROR(_xlfn.IFS(
U427="MPR ISSUE","ACTIVE",
U427="BSS Hardware Issue","ACTIVE",
U427="Sites strategiques, MLL, Pylone, etc.","PASSIVE",
U427="AKTIVCO DEFAUT GE &amp; POWER Cabinet","PASSIVE",
U427="AKTIVCO Coupure ENEO &amp; Baisse de tension","PASSIVE",
U427="Coupure ENEO &amp; Baisse de tension","PASSIVE",
U427="Defaut GE &amp; POWER Cabinet","PASSIVE",
U427="Sharing","PASSIVE",
U427="Sites strategiques &amp; DataCenter","PASSIVE",
U427="Exclu","Exclu",
U427="SAT","ACTIVE",
U427="SPARE-ISSUE","SPARE-ISSUE",
U427="Fiber CAmtel","ACTIVE",
U427="Fiber AOF","ACTIVE",
U427="Projet OCM (HUAWEI)","PLANNED WORKS",
U427="Projet OCM (NOKIA)","PLANNED WORKS",
U427="ACCESS-ISSUE","ACCESS-ISSUE",
U427="Projet OCM (ZTE, NOKIA, autres projets)","PLANNED WORKS",
U427="No root CAuse","No root cause",
U427="ODU HS","ACTIVE",
U427="IP &amp; VLAN","ACTIVE",
U427="Warehouse HUAWEI","SPARE-ISSUE",
U427="SPARE-HS","SPARE-ISSUE",
U427="Power Telco","ACTIVE", U427="no impacts","no impacts"
),"")</f>
        <v>No root cause</v>
      </c>
      <c r="W427" s="113"/>
      <c r="X427" s="113"/>
      <c r="Y427" s="113"/>
      <c r="Z427" s="113"/>
      <c r="AA427" s="113"/>
      <c r="AB427" s="17" t="s">
        <v>5465</v>
      </c>
      <c r="AC427" s="17" t="str">
        <f>_xlfn.XLOOKUP(B427,'INCIDENT-04-27-2026'!E:E,'INCIDENT-04-27-2026'!F:F,"")</f>
        <v/>
      </c>
      <c r="AD427" s="9"/>
      <c r="AE427" s="7" t="s">
        <v>5465</v>
      </c>
      <c r="AF427" s="6" t="str">
        <f>_xlfn.XLOOKUP(B427,'[13]Input_27-04'!$B:$B,'[13]Input_27-04'!$M:$M,"")</f>
        <v/>
      </c>
      <c r="AG427" s="7"/>
      <c r="AH427" s="3"/>
      <c r="AI427" s="18" t="str">
        <f>_xlfn.XLOOKUP(B427,'[3]Cells Huawei 27042026 10h'!$B:$B,'[3]Cells Huawei 27042026 10h'!$T:$T,"")</f>
        <v/>
      </c>
      <c r="AJ427" s="18" t="str">
        <f>_xlfn.XLOOKUP(B427,'[3]Cells Huawei 27042026 15h'!$B:$B,'[3]Cells Huawei 27042026 15h'!$T:$T,"")</f>
        <v/>
      </c>
      <c r="AK427" s="18" t="str">
        <f>_xlfn.XLOOKUP(B427,'[4]cells down 27042026 11h28'!$B:$B,'[4]cells down 27042026 11h28'!$R:$R,"")</f>
        <v/>
      </c>
      <c r="AL427" s="18" t="str">
        <f>_xlfn.XLOOKUP(B427,'[4]cells down 27042026 18h01'!$B:$B,'[4]cells down 27042026 18h01'!$R:$R,"")</f>
        <v/>
      </c>
      <c r="AM427" s="18" t="str">
        <f>_xlfn.XLOOKUP(B427,'[5]cell downs 27042026 11h'!$B:$B,'[5]cell downs 27042026 11h'!$R:$R,"")</f>
        <v/>
      </c>
      <c r="AN427" s="18" t="str">
        <f>_xlfn.XLOOKUP(B427,'[5]cell downs 27042026 17h40'!$B:$B,'[5]cell downs 27042026 17h40'!$R:$R,"")</f>
        <v/>
      </c>
      <c r="AO427" s="18" t="str">
        <f>_xlfn.XLOOKUP(B427,'[6]ALL SITES DOWN'!$D:$D,'[6]ALL SITES DOWN'!$J:$J,"")</f>
        <v/>
      </c>
      <c r="AP427" s="18" t="str">
        <f>_xlfn.XLOOKUP(B427,'[7]ALL SITES DOWN'!$D:$D,'[7]ALL SITES DOWN'!$J:$J,"")</f>
        <v/>
      </c>
      <c r="AQ427" s="9" t="str">
        <f>_xlfn.XLOOKUP(B427,[8]sheet1!$AC:$AC,[8]sheet1!$AF:$AF,"")</f>
        <v/>
      </c>
      <c r="AR427" s="14"/>
      <c r="AS427" s="14" t="s">
        <v>5465</v>
      </c>
      <c r="AT427" s="14" t="str">
        <f>_xlfn.XLOOKUP(B427,'[9]cell downs 18042026 17h'!$B:$B,'[9]cell downs 18042026 17h'!$B:$B,"")</f>
        <v/>
      </c>
      <c r="AU427" s="14" t="str">
        <f>_xlfn.XLOOKUP(B427,'[10]Cells Huawei 19042026 15h'!$B:$B,'[10]Cells Huawei 19042026 15h'!$B:$B,"")</f>
        <v/>
      </c>
      <c r="AV427" s="9" t="str">
        <f>_xlfn.XLOOKUP(B427,'[11]cells down 19042026 9H40'!$B:$B,'[11]cells down 19042026 9H40'!$B:$B,"")</f>
        <v/>
      </c>
    </row>
    <row r="428" spans="1:48" hidden="1" x14ac:dyDescent="0.3">
      <c r="A428" s="1" t="s">
        <v>378</v>
      </c>
      <c r="B428" s="1" t="s">
        <v>379</v>
      </c>
      <c r="C428" s="3" t="str">
        <f>_xlfn.XLOOKUP(B428,'[1]daily break down'!$D:$D,'[1]daily break down'!$E:$E,"")</f>
        <v>Yaounde</v>
      </c>
      <c r="D428" s="1" t="s">
        <v>21</v>
      </c>
      <c r="E428" s="1" t="s">
        <v>30</v>
      </c>
      <c r="F428" s="3" t="s">
        <v>37</v>
      </c>
      <c r="G428" s="1" t="s">
        <v>38</v>
      </c>
      <c r="H428" s="29" t="str">
        <f>_xlfn.XLOOKUP(B428,[2]CALCULATION!$B:$B,[2]CALCULATION!$H:$H,"")</f>
        <v>ZTE</v>
      </c>
      <c r="I428" s="26">
        <v>0</v>
      </c>
      <c r="J428" s="26">
        <v>12.162025265885347</v>
      </c>
      <c r="K428" s="26">
        <v>3.8256242990814204E-2</v>
      </c>
      <c r="L428" s="26">
        <v>5.3049548701178253</v>
      </c>
      <c r="M428" s="26">
        <v>8.3387016919068699</v>
      </c>
      <c r="N428" s="26">
        <v>24.489702739182665</v>
      </c>
      <c r="O428" s="26">
        <v>0.23117828515008551</v>
      </c>
      <c r="P428" s="114" t="s">
        <v>6364</v>
      </c>
      <c r="Q428" s="42" t="s">
        <v>5538</v>
      </c>
      <c r="R428" s="42"/>
      <c r="S428" s="41" t="str" cm="1">
        <f t="array" ref="S428">IFERROR(_xlfn.IFS(
U428="MPR ISSUE","PDH",
U428="BSS Hardware Issue","BSS",
U428="Sites strategiques, MLL, Pylone, etc.","ENVTECH",
U428="AKTIVCO DEFAUT GE &amp; POWER Cabinet","AKTIVCO",
U428="AKTIVCO Coupure ENEO &amp; Baisse de tension","AKTIVCO GRID ONLY",
U428="Coupure ENEO &amp; Baisse de tension","IHS GRID ONLY",
U428="Defaut GE &amp; POWER Cabinet","IHS",
U428="Sharing","Partners",
U428="Sites strategiques &amp; DataCenter","SST &amp; DC",
U428="Exclu","Exclu",
U428="SAT","SAT",
U428="SPARE-ISSUE","SPARE-ISSUE",
U428="Fiber CAmtel","TRANS_FO_CAMTEL",
U428="Fiber AOF","Fiber AOF",
U428="Projet OCM (HUAWEI)","TRAVAUX-HUAWEI",
U428="Projet OCM (NOKIA)","TRAVAUX-NOKIA",
U428="ACCESS-ISSUE","ACCESS-ISSUE",
U428="Projet OCM (ZTE, NOKIA, autres projets)","TRAVAUX OCM",
U428="No root CAuse","No root cause",
U428="ODU HS","PDH",
U428="IP &amp; VLAN","PDH",
U428="Warehouse HUAWEI","SPARE-ISSUE",
U428="SPARE-HS","SPARE-ISSUE",
U428="Power Telco","BSS",U428="no impacts","no impacts"
),"")</f>
        <v>No root cause</v>
      </c>
      <c r="T428" s="41" t="str" cm="1">
        <f t="array" ref="T428">IFERROR(_xlfn.IFS(
U428="MPR ISSUE","TX ISSUE",
U428="BSS Hardware Issue","RAN ISSUE",
U428="Sites strategiques, MLL, Pylone, etc.","ENVTECH",
U428="AKTIVCO DEFAUT GE &amp; POWER Cabinet","POWER ISSUE",
U428="AKTIVCO Coupure ENEO &amp; Baisse de tension","POWER ISSUE",
U428="Coupure ENEO &amp; Baisse de tension","POWER ISSUE",
U428="Defaut GE &amp; POWER Cabinet","POWER ISSUE",
U428="Sharing","POWER ISSUE",
U428="Sites strategiques &amp; DataCenter","POWER ISSUE",
U428="Exclu","Exclu",
U428="SAT","TX ISSUE",
U428="SPARE-ISSUE","SPARE-ISSUE",
U428="Fiber CAmtel","TX ISSUE",
U428="Fiber AOF","TX ISSUE",
U428="Projet OCM (HUAWEI)","TRAVAUX-HUAWEI",
U428="Projet OCM (NOKIA)","TRAVAUX -NOKIA",
U428="ACCESS-ISSUE","ACCESS-ISSUE",
U428="Projet OCM (ZTE, NOKIA, autres projets)","TRAVAUX OCM",
U428="No root CAuse","No root cause",
U428="ODU HS","TX ISSUE",
U428="IP &amp; VLAN","TX ISSUE",
U428="Warehouse HUAWEI","SPARE-ISSUE",
U428="SPARE-HS","SPARE-ISSUE",
U428="Power Telco","RAN ISSUE",U428="no impacts","no impacts"
),"")</f>
        <v>No root cause</v>
      </c>
      <c r="U428" s="68" t="s">
        <v>5691</v>
      </c>
      <c r="V428" s="41" t="str" cm="1">
        <f t="array" ref="V428">IFERROR(_xlfn.IFS(
U428="MPR ISSUE","ACTIVE",
U428="BSS Hardware Issue","ACTIVE",
U428="Sites strategiques, MLL, Pylone, etc.","PASSIVE",
U428="AKTIVCO DEFAUT GE &amp; POWER Cabinet","PASSIVE",
U428="AKTIVCO Coupure ENEO &amp; Baisse de tension","PASSIVE",
U428="Coupure ENEO &amp; Baisse de tension","PASSIVE",
U428="Defaut GE &amp; POWER Cabinet","PASSIVE",
U428="Sharing","PASSIVE",
U428="Sites strategiques &amp; DataCenter","PASSIVE",
U428="Exclu","Exclu",
U428="SAT","ACTIVE",
U428="SPARE-ISSUE","SPARE-ISSUE",
U428="Fiber CAmtel","ACTIVE",
U428="Fiber AOF","ACTIVE",
U428="Projet OCM (HUAWEI)","PLANNED WORKS",
U428="Projet OCM (NOKIA)","PLANNED WORKS",
U428="ACCESS-ISSUE","ACCESS-ISSUE",
U428="Projet OCM (ZTE, NOKIA, autres projets)","PLANNED WORKS",
U428="No root CAuse","No root cause",
U428="ODU HS","ACTIVE",
U428="IP &amp; VLAN","ACTIVE",
U428="Warehouse HUAWEI","SPARE-ISSUE",
U428="SPARE-HS","SPARE-ISSUE",
U428="Power Telco","ACTIVE", U428="no impacts","no impacts"
),"")</f>
        <v>No root cause</v>
      </c>
      <c r="W428" s="113"/>
      <c r="X428" s="113"/>
      <c r="Y428" s="113"/>
      <c r="Z428" s="113"/>
      <c r="AA428" s="113"/>
      <c r="AB428" s="17" t="s">
        <v>5465</v>
      </c>
      <c r="AC428" s="17" t="str">
        <f>_xlfn.XLOOKUP(B428,'INCIDENT-04-27-2026'!E:E,'INCIDENT-04-27-2026'!F:F,"")</f>
        <v/>
      </c>
      <c r="AD428" s="9"/>
      <c r="AE428" s="7" t="s">
        <v>5465</v>
      </c>
      <c r="AF428" s="6" t="str">
        <f>_xlfn.XLOOKUP(B428,'[13]Input_27-04'!$B:$B,'[13]Input_27-04'!$M:$M,"")</f>
        <v>Perte du neutre dans la zone</v>
      </c>
      <c r="AG428" s="7"/>
      <c r="AH428" s="3"/>
      <c r="AI428" s="18" t="str">
        <f>_xlfn.XLOOKUP(B428,'[3]Cells Huawei 27042026 10h'!$B:$B,'[3]Cells Huawei 27042026 10h'!$T:$T,"")</f>
        <v/>
      </c>
      <c r="AJ428" s="18" t="str">
        <f>_xlfn.XLOOKUP(B428,'[3]Cells Huawei 27042026 15h'!$B:$B,'[3]Cells Huawei 27042026 15h'!$T:$T,"")</f>
        <v/>
      </c>
      <c r="AK428" s="18" t="str">
        <f>_xlfn.XLOOKUP(B428,'[4]cells down 27042026 11h28'!$B:$B,'[4]cells down 27042026 11h28'!$R:$R,"")</f>
        <v/>
      </c>
      <c r="AL428" s="18" t="str">
        <f>_xlfn.XLOOKUP(B428,'[4]cells down 27042026 18h01'!$B:$B,'[4]cells down 27042026 18h01'!$R:$R,"")</f>
        <v/>
      </c>
      <c r="AM428" s="18" t="str">
        <f>_xlfn.XLOOKUP(B428,'[5]cell downs 27042026 11h'!$B:$B,'[5]cell downs 27042026 11h'!$R:$R,"")</f>
        <v/>
      </c>
      <c r="AN428" s="18" t="str">
        <f>_xlfn.XLOOKUP(B428,'[5]cell downs 27042026 17h40'!$B:$B,'[5]cell downs 27042026 17h40'!$R:$R,"")</f>
        <v/>
      </c>
      <c r="AO428" s="18" t="str">
        <f>_xlfn.XLOOKUP(B428,'[6]ALL SITES DOWN'!$D:$D,'[6]ALL SITES DOWN'!$J:$J,"")</f>
        <v/>
      </c>
      <c r="AP428" s="18" t="str">
        <f>_xlfn.XLOOKUP(B428,'[7]ALL SITES DOWN'!$D:$D,'[7]ALL SITES DOWN'!$J:$J,"")</f>
        <v/>
      </c>
      <c r="AQ428" s="9" t="str">
        <f>_xlfn.XLOOKUP(B428,[8]sheet1!$AC:$AC,[8]sheet1!$AF:$AF,"")</f>
        <v/>
      </c>
      <c r="AR428" s="14"/>
      <c r="AS428" s="14" t="s">
        <v>5465</v>
      </c>
      <c r="AT428" s="14" t="str">
        <f>_xlfn.XLOOKUP(B428,'[9]cell downs 18042026 17h'!$B:$B,'[9]cell downs 18042026 17h'!$B:$B,"")</f>
        <v/>
      </c>
      <c r="AU428" s="14" t="str">
        <f>_xlfn.XLOOKUP(B428,'[10]Cells Huawei 19042026 15h'!$B:$B,'[10]Cells Huawei 19042026 15h'!$B:$B,"")</f>
        <v/>
      </c>
      <c r="AV428" s="9" t="str">
        <f>_xlfn.XLOOKUP(B428,'[11]cells down 19042026 9H40'!$B:$B,'[11]cells down 19042026 9H40'!$B:$B,"")</f>
        <v/>
      </c>
    </row>
    <row r="429" spans="1:48" hidden="1" x14ac:dyDescent="0.3">
      <c r="A429" s="1" t="s">
        <v>2249</v>
      </c>
      <c r="B429" s="8" t="s">
        <v>2250</v>
      </c>
      <c r="C429" s="3" t="str">
        <f>_xlfn.XLOOKUP(B429,'[1]daily break down'!$D:$D,'[1]daily break down'!$E:$E,"")</f>
        <v>Garoua</v>
      </c>
      <c r="D429" s="1" t="s">
        <v>21</v>
      </c>
      <c r="E429" s="1" t="s">
        <v>22</v>
      </c>
      <c r="F429" s="3" t="s">
        <v>23</v>
      </c>
      <c r="G429" s="1" t="s">
        <v>24</v>
      </c>
      <c r="H429" s="27" t="str">
        <f>_xlfn.XLOOKUP(B429,[2]CALCULATION!$B:$B,[2]CALCULATION!$H:$H,"")</f>
        <v>Huawei</v>
      </c>
      <c r="I429" s="26">
        <v>0</v>
      </c>
      <c r="J429" s="26">
        <v>0</v>
      </c>
      <c r="K429" s="26">
        <v>0.40298359458156047</v>
      </c>
      <c r="L429" s="26">
        <v>0.52954131032180185</v>
      </c>
      <c r="M429" s="26">
        <v>0</v>
      </c>
      <c r="N429" s="26">
        <v>1.0250711262923298</v>
      </c>
      <c r="O429" s="26">
        <v>0.21921094759911308</v>
      </c>
      <c r="P429" s="114" t="s">
        <v>6364</v>
      </c>
      <c r="Q429" s="42" t="s">
        <v>5538</v>
      </c>
      <c r="R429" s="42"/>
      <c r="S429" s="41" t="str" cm="1">
        <f t="array" ref="S429">IFERROR(_xlfn.IFS(
U429="MPR ISSUE","PDH",
U429="BSS Hardware Issue","BSS",
U429="Sites strategiques, MLL, Pylone, etc.","ENVTECH",
U429="AKTIVCO DEFAUT GE &amp; POWER Cabinet","AKTIVCO",
U429="AKTIVCO Coupure ENEO &amp; Baisse de tension","AKTIVCO GRID ONLY",
U429="Coupure ENEO &amp; Baisse de tension","IHS GRID ONLY",
U429="Defaut GE &amp; POWER Cabinet","IHS",
U429="Sharing","Partners",
U429="Sites strategiques &amp; DataCenter","SST &amp; DC",
U429="Exclu","Exclu",
U429="SAT","SAT",
U429="SPARE-ISSUE","SPARE-ISSUE",
U429="Fiber CAmtel","TRANS_FO_CAMTEL",
U429="Fiber AOF","Fiber AOF",
U429="Projet OCM (HUAWEI)","TRAVAUX-HUAWEI",
U429="Projet OCM (NOKIA)","TRAVAUX-NOKIA",
U429="ACCESS-ISSUE","ACCESS-ISSUE",
U429="Projet OCM (ZTE, NOKIA, autres projets)","TRAVAUX OCM",
U429="No root CAuse","No root cause",
U429="ODU HS","PDH",
U429="IP &amp; VLAN","PDH",
U429="Warehouse HUAWEI","SPARE-ISSUE",
U429="SPARE-HS","SPARE-ISSUE",
U429="Power Telco","BSS",U429="no impacts","no impacts"
),"")</f>
        <v>No root cause</v>
      </c>
      <c r="T429" s="41" t="str" cm="1">
        <f t="array" ref="T429">IFERROR(_xlfn.IFS(
U429="MPR ISSUE","TX ISSUE",
U429="BSS Hardware Issue","RAN ISSUE",
U429="Sites strategiques, MLL, Pylone, etc.","ENVTECH",
U429="AKTIVCO DEFAUT GE &amp; POWER Cabinet","POWER ISSUE",
U429="AKTIVCO Coupure ENEO &amp; Baisse de tension","POWER ISSUE",
U429="Coupure ENEO &amp; Baisse de tension","POWER ISSUE",
U429="Defaut GE &amp; POWER Cabinet","POWER ISSUE",
U429="Sharing","POWER ISSUE",
U429="Sites strategiques &amp; DataCenter","POWER ISSUE",
U429="Exclu","Exclu",
U429="SAT","TX ISSUE",
U429="SPARE-ISSUE","SPARE-ISSUE",
U429="Fiber CAmtel","TX ISSUE",
U429="Fiber AOF","TX ISSUE",
U429="Projet OCM (HUAWEI)","TRAVAUX-HUAWEI",
U429="Projet OCM (NOKIA)","TRAVAUX -NOKIA",
U429="ACCESS-ISSUE","ACCESS-ISSUE",
U429="Projet OCM (ZTE, NOKIA, autres projets)","TRAVAUX OCM",
U429="No root CAuse","No root cause",
U429="ODU HS","TX ISSUE",
U429="IP &amp; VLAN","TX ISSUE",
U429="Warehouse HUAWEI","SPARE-ISSUE",
U429="SPARE-HS","SPARE-ISSUE",
U429="Power Telco","RAN ISSUE",U429="no impacts","no impacts"
),"")</f>
        <v>No root cause</v>
      </c>
      <c r="U429" s="68" t="s">
        <v>5691</v>
      </c>
      <c r="V429" s="41" t="str" cm="1">
        <f t="array" ref="V429">IFERROR(_xlfn.IFS(
U429="MPR ISSUE","ACTIVE",
U429="BSS Hardware Issue","ACTIVE",
U429="Sites strategiques, MLL, Pylone, etc.","PASSIVE",
U429="AKTIVCO DEFAUT GE &amp; POWER Cabinet","PASSIVE",
U429="AKTIVCO Coupure ENEO &amp; Baisse de tension","PASSIVE",
U429="Coupure ENEO &amp; Baisse de tension","PASSIVE",
U429="Defaut GE &amp; POWER Cabinet","PASSIVE",
U429="Sharing","PASSIVE",
U429="Sites strategiques &amp; DataCenter","PASSIVE",
U429="Exclu","Exclu",
U429="SAT","ACTIVE",
U429="SPARE-ISSUE","SPARE-ISSUE",
U429="Fiber CAmtel","ACTIVE",
U429="Fiber AOF","ACTIVE",
U429="Projet OCM (HUAWEI)","PLANNED WORKS",
U429="Projet OCM (NOKIA)","PLANNED WORKS",
U429="ACCESS-ISSUE","ACCESS-ISSUE",
U429="Projet OCM (ZTE, NOKIA, autres projets)","PLANNED WORKS",
U429="No root CAuse","No root cause",
U429="ODU HS","ACTIVE",
U429="IP &amp; VLAN","ACTIVE",
U429="Warehouse HUAWEI","SPARE-ISSUE",
U429="SPARE-HS","SPARE-ISSUE",
U429="Power Telco","ACTIVE", U429="no impacts","no impacts"
),"")</f>
        <v>No root cause</v>
      </c>
      <c r="W429" s="113"/>
      <c r="X429" s="113"/>
      <c r="Y429" s="113"/>
      <c r="Z429" s="113"/>
      <c r="AA429" s="113"/>
      <c r="AB429" s="17" t="s">
        <v>5465</v>
      </c>
      <c r="AC429" s="17" t="str">
        <f>_xlfn.XLOOKUP(B429,'INCIDENT-04-27-2026'!E:E,'INCIDENT-04-27-2026'!F:F,"")</f>
        <v/>
      </c>
      <c r="AD429" s="9"/>
      <c r="AE429" s="7" t="s">
        <v>5465</v>
      </c>
      <c r="AF429" s="6" t="str">
        <f>_xlfn.XLOOKUP(B429,'[13]Input_27-04'!$B:$B,'[13]Input_27-04'!$M:$M,"")</f>
        <v>No power issue</v>
      </c>
      <c r="AG429" s="7"/>
      <c r="AH429" s="3"/>
      <c r="AI429" s="18" t="str">
        <f>_xlfn.XLOOKUP(B429,'[3]Cells Huawei 27042026 10h'!$B:$B,'[3]Cells Huawei 27042026 10h'!$T:$T,"")</f>
        <v/>
      </c>
      <c r="AJ429" s="18" t="str">
        <f>_xlfn.XLOOKUP(B429,'[3]Cells Huawei 27042026 15h'!$B:$B,'[3]Cells Huawei 27042026 15h'!$T:$T,"")</f>
        <v/>
      </c>
      <c r="AK429" s="18" t="str">
        <f>_xlfn.XLOOKUP(B429,'[4]cells down 27042026 11h28'!$B:$B,'[4]cells down 27042026 11h28'!$R:$R,"")</f>
        <v/>
      </c>
      <c r="AL429" s="18" t="str">
        <f>_xlfn.XLOOKUP(B429,'[4]cells down 27042026 18h01'!$B:$B,'[4]cells down 27042026 18h01'!$R:$R,"")</f>
        <v/>
      </c>
      <c r="AM429" s="18" t="str">
        <f>_xlfn.XLOOKUP(B429,'[5]cell downs 27042026 11h'!$B:$B,'[5]cell downs 27042026 11h'!$R:$R,"")</f>
        <v/>
      </c>
      <c r="AN429" s="18" t="str">
        <f>_xlfn.XLOOKUP(B429,'[5]cell downs 27042026 17h40'!$B:$B,'[5]cell downs 27042026 17h40'!$R:$R,"")</f>
        <v/>
      </c>
      <c r="AO429" s="18" t="str">
        <f>_xlfn.XLOOKUP(B429,'[6]ALL SITES DOWN'!$D:$D,'[6]ALL SITES DOWN'!$J:$J,"")</f>
        <v/>
      </c>
      <c r="AP429" s="18" t="str">
        <f>_xlfn.XLOOKUP(B429,'[7]ALL SITES DOWN'!$D:$D,'[7]ALL SITES DOWN'!$J:$J,"")</f>
        <v/>
      </c>
      <c r="AQ429" s="9" t="str">
        <f>_xlfn.XLOOKUP(B429,[8]sheet1!$AC:$AC,[8]sheet1!$AF:$AF,"")</f>
        <v/>
      </c>
      <c r="AR429" s="14"/>
      <c r="AS429" s="14" t="s">
        <v>5465</v>
      </c>
      <c r="AT429" s="14" t="str">
        <f>_xlfn.XLOOKUP(B429,'[9]cell downs 18042026 17h'!$B:$B,'[9]cell downs 18042026 17h'!$B:$B,"")</f>
        <v/>
      </c>
      <c r="AU429" s="14" t="str">
        <f>_xlfn.XLOOKUP(B429,'[10]Cells Huawei 19042026 15h'!$B:$B,'[10]Cells Huawei 19042026 15h'!$B:$B,"")</f>
        <v/>
      </c>
      <c r="AV429" s="9" t="str">
        <f>_xlfn.XLOOKUP(B429,'[11]cells down 19042026 9H40'!$B:$B,'[11]cells down 19042026 9H40'!$B:$B,"")</f>
        <v/>
      </c>
    </row>
    <row r="430" spans="1:48" hidden="1" x14ac:dyDescent="0.3">
      <c r="A430" s="1" t="s">
        <v>224</v>
      </c>
      <c r="B430" s="8" t="s">
        <v>225</v>
      </c>
      <c r="C430" s="3" t="str">
        <f>_xlfn.XLOOKUP(B430,'[1]daily break down'!$D:$D,'[1]daily break down'!$E:$E,"")</f>
        <v>CENTRE</v>
      </c>
      <c r="D430" s="1" t="s">
        <v>11</v>
      </c>
      <c r="E430" s="1" t="s">
        <v>12</v>
      </c>
      <c r="F430" s="3" t="s">
        <v>226</v>
      </c>
      <c r="G430" s="1" t="s">
        <v>224</v>
      </c>
      <c r="H430" s="28" t="str">
        <f>_xlfn.XLOOKUP(B430,[2]CALCULATION!$B:$B,[2]CALCULATION!$H:$H,"")</f>
        <v>NOKIA</v>
      </c>
      <c r="I430" s="26">
        <v>0</v>
      </c>
      <c r="J430" s="26">
        <v>0.71618540491335014</v>
      </c>
      <c r="K430" s="26">
        <v>0.80915703521119953</v>
      </c>
      <c r="L430" s="26">
        <v>0</v>
      </c>
      <c r="M430" s="26">
        <v>0</v>
      </c>
      <c r="N430" s="26">
        <v>0</v>
      </c>
      <c r="O430" s="26">
        <v>0.21739176961073878</v>
      </c>
      <c r="P430" s="114" t="s">
        <v>6364</v>
      </c>
      <c r="Q430" s="42" t="s">
        <v>5538</v>
      </c>
      <c r="R430" s="42"/>
      <c r="S430" s="41" t="str" cm="1">
        <f t="array" ref="S430">IFERROR(_xlfn.IFS(
U430="MPR ISSUE","PDH",
U430="BSS Hardware Issue","BSS",
U430="Sites strategiques, MLL, Pylone, etc.","ENVTECH",
U430="AKTIVCO DEFAUT GE &amp; POWER Cabinet","AKTIVCO",
U430="AKTIVCO Coupure ENEO &amp; Baisse de tension","AKTIVCO GRID ONLY",
U430="Coupure ENEO &amp; Baisse de tension","IHS GRID ONLY",
U430="Defaut GE &amp; POWER Cabinet","IHS",
U430="Sharing","Partners",
U430="Sites strategiques &amp; DataCenter","SST &amp; DC",
U430="Exclu","Exclu",
U430="SAT","SAT",
U430="SPARE-ISSUE","SPARE-ISSUE",
U430="Fiber CAmtel","TRANS_FO_CAMTEL",
U430="Fiber AOF","Fiber AOF",
U430="Projet OCM (HUAWEI)","TRAVAUX-HUAWEI",
U430="Projet OCM (NOKIA)","TRAVAUX-NOKIA",
U430="ACCESS-ISSUE","ACCESS-ISSUE",
U430="Projet OCM (ZTE, NOKIA, autres projets)","TRAVAUX OCM",
U430="No root CAuse","No root cause",
U430="ODU HS","PDH",
U430="IP &amp; VLAN","PDH",
U430="Warehouse HUAWEI","SPARE-ISSUE",
U430="SPARE-HS","SPARE-ISSUE",
U430="Power Telco","BSS",U430="no impacts","no impacts"
),"")</f>
        <v>No root cause</v>
      </c>
      <c r="T430" s="41" t="str" cm="1">
        <f t="array" ref="T430">IFERROR(_xlfn.IFS(
U430="MPR ISSUE","TX ISSUE",
U430="BSS Hardware Issue","RAN ISSUE",
U430="Sites strategiques, MLL, Pylone, etc.","ENVTECH",
U430="AKTIVCO DEFAUT GE &amp; POWER Cabinet","POWER ISSUE",
U430="AKTIVCO Coupure ENEO &amp; Baisse de tension","POWER ISSUE",
U430="Coupure ENEO &amp; Baisse de tension","POWER ISSUE",
U430="Defaut GE &amp; POWER Cabinet","POWER ISSUE",
U430="Sharing","POWER ISSUE",
U430="Sites strategiques &amp; DataCenter","POWER ISSUE",
U430="Exclu","Exclu",
U430="SAT","TX ISSUE",
U430="SPARE-ISSUE","SPARE-ISSUE",
U430="Fiber CAmtel","TX ISSUE",
U430="Fiber AOF","TX ISSUE",
U430="Projet OCM (HUAWEI)","TRAVAUX-HUAWEI",
U430="Projet OCM (NOKIA)","TRAVAUX -NOKIA",
U430="ACCESS-ISSUE","ACCESS-ISSUE",
U430="Projet OCM (ZTE, NOKIA, autres projets)","TRAVAUX OCM",
U430="No root CAuse","No root cause",
U430="ODU HS","TX ISSUE",
U430="IP &amp; VLAN","TX ISSUE",
U430="Warehouse HUAWEI","SPARE-ISSUE",
U430="SPARE-HS","SPARE-ISSUE",
U430="Power Telco","RAN ISSUE",U430="no impacts","no impacts"
),"")</f>
        <v>No root cause</v>
      </c>
      <c r="U430" s="68" t="s">
        <v>5691</v>
      </c>
      <c r="V430" s="41" t="str" cm="1">
        <f t="array" ref="V430">IFERROR(_xlfn.IFS(
U430="MPR ISSUE","ACTIVE",
U430="BSS Hardware Issue","ACTIVE",
U430="Sites strategiques, MLL, Pylone, etc.","PASSIVE",
U430="AKTIVCO DEFAUT GE &amp; POWER Cabinet","PASSIVE",
U430="AKTIVCO Coupure ENEO &amp; Baisse de tension","PASSIVE",
U430="Coupure ENEO &amp; Baisse de tension","PASSIVE",
U430="Defaut GE &amp; POWER Cabinet","PASSIVE",
U430="Sharing","PASSIVE",
U430="Sites strategiques &amp; DataCenter","PASSIVE",
U430="Exclu","Exclu",
U430="SAT","ACTIVE",
U430="SPARE-ISSUE","SPARE-ISSUE",
U430="Fiber CAmtel","ACTIVE",
U430="Fiber AOF","ACTIVE",
U430="Projet OCM (HUAWEI)","PLANNED WORKS",
U430="Projet OCM (NOKIA)","PLANNED WORKS",
U430="ACCESS-ISSUE","ACCESS-ISSUE",
U430="Projet OCM (ZTE, NOKIA, autres projets)","PLANNED WORKS",
U430="No root CAuse","No root cause",
U430="ODU HS","ACTIVE",
U430="IP &amp; VLAN","ACTIVE",
U430="Warehouse HUAWEI","SPARE-ISSUE",
U430="SPARE-HS","SPARE-ISSUE",
U430="Power Telco","ACTIVE", U430="no impacts","no impacts"
),"")</f>
        <v>No root cause</v>
      </c>
      <c r="W430" s="113"/>
      <c r="X430" s="113"/>
      <c r="Y430" s="113"/>
      <c r="Z430" s="113"/>
      <c r="AA430" s="113"/>
      <c r="AB430" s="17" t="s">
        <v>5465</v>
      </c>
      <c r="AC430" s="17" t="str">
        <f>_xlfn.XLOOKUP(B430,'INCIDENT-04-27-2026'!E:E,'INCIDENT-04-27-2026'!F:F,"")</f>
        <v/>
      </c>
      <c r="AD430" s="9"/>
      <c r="AE430" s="7" t="s">
        <v>5465</v>
      </c>
      <c r="AF430" s="6" t="str">
        <f>_xlfn.XLOOKUP(B430,'[13]Input_27-04'!$B:$B,'[13]Input_27-04'!$M:$M,"")</f>
        <v/>
      </c>
      <c r="AG430" s="7"/>
      <c r="AH430" s="3"/>
      <c r="AI430" s="18" t="str">
        <f>_xlfn.XLOOKUP(B430,'[3]Cells Huawei 27042026 10h'!$B:$B,'[3]Cells Huawei 27042026 10h'!$T:$T,"")</f>
        <v/>
      </c>
      <c r="AJ430" s="18" t="str">
        <f>_xlfn.XLOOKUP(B430,'[3]Cells Huawei 27042026 15h'!$B:$B,'[3]Cells Huawei 27042026 15h'!$T:$T,"")</f>
        <v/>
      </c>
      <c r="AK430" s="18" t="str">
        <f>_xlfn.XLOOKUP(B430,'[4]cells down 27042026 11h28'!$B:$B,'[4]cells down 27042026 11h28'!$R:$R,"")</f>
        <v/>
      </c>
      <c r="AL430" s="18" t="str">
        <f>_xlfn.XLOOKUP(B430,'[4]cells down 27042026 18h01'!$B:$B,'[4]cells down 27042026 18h01'!$R:$R,"")</f>
        <v/>
      </c>
      <c r="AM430" s="18" t="str">
        <f>_xlfn.XLOOKUP(B430,'[5]cell downs 27042026 11h'!$B:$B,'[5]cell downs 27042026 11h'!$R:$R,"")</f>
        <v/>
      </c>
      <c r="AN430" s="18" t="str">
        <f>_xlfn.XLOOKUP(B430,'[5]cell downs 27042026 17h40'!$B:$B,'[5]cell downs 27042026 17h40'!$R:$R,"")</f>
        <v/>
      </c>
      <c r="AO430" s="18" t="str">
        <f>_xlfn.XLOOKUP(B430,'[6]ALL SITES DOWN'!$D:$D,'[6]ALL SITES DOWN'!$J:$J,"")</f>
        <v/>
      </c>
      <c r="AP430" s="18" t="str">
        <f>_xlfn.XLOOKUP(B430,'[7]ALL SITES DOWN'!$D:$D,'[7]ALL SITES DOWN'!$J:$J,"")</f>
        <v/>
      </c>
      <c r="AQ430" s="9" t="str">
        <f>_xlfn.XLOOKUP(B430,[8]sheet1!$AC:$AC,[8]sheet1!$AF:$AF,"")</f>
        <v/>
      </c>
      <c r="AR430" s="14"/>
      <c r="AS430" s="14" t="s">
        <v>5465</v>
      </c>
      <c r="AT430" s="14" t="str">
        <f>_xlfn.XLOOKUP(B430,'[9]cell downs 18042026 17h'!$B:$B,'[9]cell downs 18042026 17h'!$B:$B,"")</f>
        <v/>
      </c>
      <c r="AU430" s="14" t="str">
        <f>_xlfn.XLOOKUP(B430,'[10]Cells Huawei 19042026 15h'!$B:$B,'[10]Cells Huawei 19042026 15h'!$B:$B,"")</f>
        <v/>
      </c>
      <c r="AV430" s="9" t="str">
        <f>_xlfn.XLOOKUP(B430,'[11]cells down 19042026 9H40'!$B:$B,'[11]cells down 19042026 9H40'!$B:$B,"")</f>
        <v/>
      </c>
    </row>
    <row r="431" spans="1:48" hidden="1" x14ac:dyDescent="0.3">
      <c r="A431" s="1" t="s">
        <v>421</v>
      </c>
      <c r="B431" s="8" t="s">
        <v>422</v>
      </c>
      <c r="C431" s="3" t="str">
        <f>_xlfn.XLOOKUP(B431,'[1]daily break down'!$D:$D,'[1]daily break down'!$E:$E,"")</f>
        <v>SUD-OUEST</v>
      </c>
      <c r="D431" s="1" t="s">
        <v>11</v>
      </c>
      <c r="E431" s="1" t="s">
        <v>12</v>
      </c>
      <c r="F431" s="3" t="s">
        <v>13</v>
      </c>
      <c r="G431" s="1" t="s">
        <v>106</v>
      </c>
      <c r="H431" s="27" t="str">
        <f>_xlfn.XLOOKUP(B431,[2]CALCULATION!$B:$B,[2]CALCULATION!$H:$H,"")</f>
        <v>Huawei</v>
      </c>
      <c r="I431" s="26">
        <v>0</v>
      </c>
      <c r="J431" s="26">
        <v>0</v>
      </c>
      <c r="K431" s="26">
        <v>0</v>
      </c>
      <c r="L431" s="26">
        <v>0</v>
      </c>
      <c r="M431" s="26">
        <v>8.9175391586979543E-5</v>
      </c>
      <c r="N431" s="26">
        <v>0</v>
      </c>
      <c r="O431" s="26">
        <v>0.21425279582687706</v>
      </c>
      <c r="P431" s="114" t="s">
        <v>6364</v>
      </c>
      <c r="Q431" s="42" t="s">
        <v>5538</v>
      </c>
      <c r="R431" s="42"/>
      <c r="S431" s="41" t="str" cm="1">
        <f t="array" ref="S431">IFERROR(_xlfn.IFS(
U431="MPR ISSUE","PDH",
U431="BSS Hardware Issue","BSS",
U431="Sites strategiques, MLL, Pylone, etc.","ENVTECH",
U431="AKTIVCO DEFAUT GE &amp; POWER Cabinet","AKTIVCO",
U431="AKTIVCO Coupure ENEO &amp; Baisse de tension","AKTIVCO GRID ONLY",
U431="Coupure ENEO &amp; Baisse de tension","IHS GRID ONLY",
U431="Defaut GE &amp; POWER Cabinet","IHS",
U431="Sharing","Partners",
U431="Sites strategiques &amp; DataCenter","SST &amp; DC",
U431="Exclu","Exclu",
U431="SAT","SAT",
U431="SPARE-ISSUE","SPARE-ISSUE",
U431="Fiber CAmtel","TRANS_FO_CAMTEL",
U431="Fiber AOF","Fiber AOF",
U431="Projet OCM (HUAWEI)","TRAVAUX-HUAWEI",
U431="Projet OCM (NOKIA)","TRAVAUX-NOKIA",
U431="ACCESS-ISSUE","ACCESS-ISSUE",
U431="Projet OCM (ZTE, NOKIA, autres projets)","TRAVAUX OCM",
U431="No root CAuse","No root cause",
U431="ODU HS","PDH",
U431="IP &amp; VLAN","PDH",
U431="Warehouse HUAWEI","SPARE-ISSUE",
U431="SPARE-HS","SPARE-ISSUE",
U431="Power Telco","BSS",U431="no impacts","no impacts"
),"")</f>
        <v>No root cause</v>
      </c>
      <c r="T431" s="41" t="str" cm="1">
        <f t="array" ref="T431">IFERROR(_xlfn.IFS(
U431="MPR ISSUE","TX ISSUE",
U431="BSS Hardware Issue","RAN ISSUE",
U431="Sites strategiques, MLL, Pylone, etc.","ENVTECH",
U431="AKTIVCO DEFAUT GE &amp; POWER Cabinet","POWER ISSUE",
U431="AKTIVCO Coupure ENEO &amp; Baisse de tension","POWER ISSUE",
U431="Coupure ENEO &amp; Baisse de tension","POWER ISSUE",
U431="Defaut GE &amp; POWER Cabinet","POWER ISSUE",
U431="Sharing","POWER ISSUE",
U431="Sites strategiques &amp; DataCenter","POWER ISSUE",
U431="Exclu","Exclu",
U431="SAT","TX ISSUE",
U431="SPARE-ISSUE","SPARE-ISSUE",
U431="Fiber CAmtel","TX ISSUE",
U431="Fiber AOF","TX ISSUE",
U431="Projet OCM (HUAWEI)","TRAVAUX-HUAWEI",
U431="Projet OCM (NOKIA)","TRAVAUX -NOKIA",
U431="ACCESS-ISSUE","ACCESS-ISSUE",
U431="Projet OCM (ZTE, NOKIA, autres projets)","TRAVAUX OCM",
U431="No root CAuse","No root cause",
U431="ODU HS","TX ISSUE",
U431="IP &amp; VLAN","TX ISSUE",
U431="Warehouse HUAWEI","SPARE-ISSUE",
U431="SPARE-HS","SPARE-ISSUE",
U431="Power Telco","RAN ISSUE",U431="no impacts","no impacts"
),"")</f>
        <v>No root cause</v>
      </c>
      <c r="U431" s="68" t="s">
        <v>5691</v>
      </c>
      <c r="V431" s="41" t="str" cm="1">
        <f t="array" ref="V431">IFERROR(_xlfn.IFS(
U431="MPR ISSUE","ACTIVE",
U431="BSS Hardware Issue","ACTIVE",
U431="Sites strategiques, MLL, Pylone, etc.","PASSIVE",
U431="AKTIVCO DEFAUT GE &amp; POWER Cabinet","PASSIVE",
U431="AKTIVCO Coupure ENEO &amp; Baisse de tension","PASSIVE",
U431="Coupure ENEO &amp; Baisse de tension","PASSIVE",
U431="Defaut GE &amp; POWER Cabinet","PASSIVE",
U431="Sharing","PASSIVE",
U431="Sites strategiques &amp; DataCenter","PASSIVE",
U431="Exclu","Exclu",
U431="SAT","ACTIVE",
U431="SPARE-ISSUE","SPARE-ISSUE",
U431="Fiber CAmtel","ACTIVE",
U431="Fiber AOF","ACTIVE",
U431="Projet OCM (HUAWEI)","PLANNED WORKS",
U431="Projet OCM (NOKIA)","PLANNED WORKS",
U431="ACCESS-ISSUE","ACCESS-ISSUE",
U431="Projet OCM (ZTE, NOKIA, autres projets)","PLANNED WORKS",
U431="No root CAuse","No root cause",
U431="ODU HS","ACTIVE",
U431="IP &amp; VLAN","ACTIVE",
U431="Warehouse HUAWEI","SPARE-ISSUE",
U431="SPARE-HS","SPARE-ISSUE",
U431="Power Telco","ACTIVE", U431="no impacts","no impacts"
),"")</f>
        <v>No root cause</v>
      </c>
      <c r="W431" s="113"/>
      <c r="X431" s="113"/>
      <c r="Y431" s="113"/>
      <c r="Z431" s="113"/>
      <c r="AA431" s="113"/>
      <c r="AB431" s="17" t="s">
        <v>5465</v>
      </c>
      <c r="AC431" s="17" t="str">
        <f>_xlfn.XLOOKUP(B431,'INCIDENT-04-27-2026'!E:E,'INCIDENT-04-27-2026'!F:F,"")</f>
        <v/>
      </c>
      <c r="AD431" s="9"/>
      <c r="AE431" s="7" t="s">
        <v>5465</v>
      </c>
      <c r="AF431" s="6" t="str">
        <f>_xlfn.XLOOKUP(B431,'[13]Input_27-04'!$B:$B,'[13]Input_27-04'!$M:$M,"")</f>
        <v/>
      </c>
      <c r="AG431" s="7"/>
      <c r="AH431" s="3"/>
      <c r="AI431" s="18" t="str">
        <f>_xlfn.XLOOKUP(B431,'[3]Cells Huawei 27042026 10h'!$B:$B,'[3]Cells Huawei 27042026 10h'!$T:$T,"")</f>
        <v/>
      </c>
      <c r="AJ431" s="18" t="str">
        <f>_xlfn.XLOOKUP(B431,'[3]Cells Huawei 27042026 15h'!$B:$B,'[3]Cells Huawei 27042026 15h'!$T:$T,"")</f>
        <v/>
      </c>
      <c r="AK431" s="18" t="str">
        <f>_xlfn.XLOOKUP(B431,'[4]cells down 27042026 11h28'!$B:$B,'[4]cells down 27042026 11h28'!$R:$R,"")</f>
        <v/>
      </c>
      <c r="AL431" s="18" t="str">
        <f>_xlfn.XLOOKUP(B431,'[4]cells down 27042026 18h01'!$B:$B,'[4]cells down 27042026 18h01'!$R:$R,"")</f>
        <v/>
      </c>
      <c r="AM431" s="18" t="str">
        <f>_xlfn.XLOOKUP(B431,'[5]cell downs 27042026 11h'!$B:$B,'[5]cell downs 27042026 11h'!$R:$R,"")</f>
        <v/>
      </c>
      <c r="AN431" s="18" t="str">
        <f>_xlfn.XLOOKUP(B431,'[5]cell downs 27042026 17h40'!$B:$B,'[5]cell downs 27042026 17h40'!$R:$R,"")</f>
        <v/>
      </c>
      <c r="AO431" s="18" t="str">
        <f>_xlfn.XLOOKUP(B431,'[6]ALL SITES DOWN'!$D:$D,'[6]ALL SITES DOWN'!$J:$J,"")</f>
        <v/>
      </c>
      <c r="AP431" s="18" t="str">
        <f>_xlfn.XLOOKUP(B431,'[7]ALL SITES DOWN'!$D:$D,'[7]ALL SITES DOWN'!$J:$J,"")</f>
        <v/>
      </c>
      <c r="AQ431" s="9" t="str">
        <f>_xlfn.XLOOKUP(B431,[8]sheet1!$AC:$AC,[8]sheet1!$AF:$AF,"")</f>
        <v/>
      </c>
      <c r="AR431" s="14"/>
      <c r="AS431" s="14" t="s">
        <v>5465</v>
      </c>
      <c r="AT431" s="14" t="str">
        <f>_xlfn.XLOOKUP(B431,'[9]cell downs 18042026 17h'!$B:$B,'[9]cell downs 18042026 17h'!$B:$B,"")</f>
        <v/>
      </c>
      <c r="AU431" s="14" t="str">
        <f>_xlfn.XLOOKUP(B431,'[10]Cells Huawei 19042026 15h'!$B:$B,'[10]Cells Huawei 19042026 15h'!$B:$B,"")</f>
        <v/>
      </c>
      <c r="AV431" s="9" t="str">
        <f>_xlfn.XLOOKUP(B431,'[11]cells down 19042026 9H40'!$B:$B,'[11]cells down 19042026 9H40'!$B:$B,"")</f>
        <v/>
      </c>
    </row>
    <row r="432" spans="1:48" hidden="1" x14ac:dyDescent="0.3">
      <c r="A432" s="1" t="s">
        <v>3215</v>
      </c>
      <c r="B432" s="8" t="s">
        <v>3216</v>
      </c>
      <c r="C432" s="3" t="str">
        <f>_xlfn.XLOOKUP(B432,'[1]daily break down'!$D:$D,'[1]daily break down'!$E:$E,"")</f>
        <v>OUEST</v>
      </c>
      <c r="D432" s="1" t="s">
        <v>11</v>
      </c>
      <c r="E432" s="1" t="s">
        <v>83</v>
      </c>
      <c r="F432" s="3" t="s">
        <v>102</v>
      </c>
      <c r="G432" s="1" t="s">
        <v>3215</v>
      </c>
      <c r="H432" s="27" t="str">
        <f>_xlfn.XLOOKUP(B432,[2]CALCULATION!$B:$B,[2]CALCULATION!$H:$H,"")</f>
        <v>Huawei</v>
      </c>
      <c r="I432" s="26">
        <v>4.2804187961750177E-3</v>
      </c>
      <c r="J432" s="26">
        <v>0</v>
      </c>
      <c r="K432" s="26">
        <v>4.2804187961750177E-3</v>
      </c>
      <c r="L432" s="26">
        <v>0</v>
      </c>
      <c r="M432" s="26">
        <v>0</v>
      </c>
      <c r="N432" s="26">
        <v>4.494439735983769E-3</v>
      </c>
      <c r="O432" s="26">
        <v>0.21419929059192483</v>
      </c>
      <c r="P432" s="114" t="s">
        <v>6364</v>
      </c>
      <c r="Q432" s="42" t="s">
        <v>5538</v>
      </c>
      <c r="R432" s="42"/>
      <c r="S432" s="41" t="str" cm="1">
        <f t="array" ref="S432">IFERROR(_xlfn.IFS(
U432="MPR ISSUE","PDH",
U432="BSS Hardware Issue","BSS",
U432="Sites strategiques, MLL, Pylone, etc.","ENVTECH",
U432="AKTIVCO DEFAUT GE &amp; POWER Cabinet","AKTIVCO",
U432="AKTIVCO Coupure ENEO &amp; Baisse de tension","AKTIVCO GRID ONLY",
U432="Coupure ENEO &amp; Baisse de tension","IHS GRID ONLY",
U432="Defaut GE &amp; POWER Cabinet","IHS",
U432="Sharing","Partners",
U432="Sites strategiques &amp; DataCenter","SST &amp; DC",
U432="Exclu","Exclu",
U432="SAT","SAT",
U432="SPARE-ISSUE","SPARE-ISSUE",
U432="Fiber CAmtel","TRANS_FO_CAMTEL",
U432="Fiber AOF","Fiber AOF",
U432="Projet OCM (HUAWEI)","TRAVAUX-HUAWEI",
U432="Projet OCM (NOKIA)","TRAVAUX-NOKIA",
U432="ACCESS-ISSUE","ACCESS-ISSUE",
U432="Projet OCM (ZTE, NOKIA, autres projets)","TRAVAUX OCM",
U432="No root CAuse","No root cause",
U432="ODU HS","PDH",
U432="IP &amp; VLAN","PDH",
U432="Warehouse HUAWEI","SPARE-ISSUE",
U432="SPARE-HS","SPARE-ISSUE",
U432="Power Telco","BSS",U432="no impacts","no impacts"
),"")</f>
        <v>No root cause</v>
      </c>
      <c r="T432" s="41" t="str" cm="1">
        <f t="array" ref="T432">IFERROR(_xlfn.IFS(
U432="MPR ISSUE","TX ISSUE",
U432="BSS Hardware Issue","RAN ISSUE",
U432="Sites strategiques, MLL, Pylone, etc.","ENVTECH",
U432="AKTIVCO DEFAUT GE &amp; POWER Cabinet","POWER ISSUE",
U432="AKTIVCO Coupure ENEO &amp; Baisse de tension","POWER ISSUE",
U432="Coupure ENEO &amp; Baisse de tension","POWER ISSUE",
U432="Defaut GE &amp; POWER Cabinet","POWER ISSUE",
U432="Sharing","POWER ISSUE",
U432="Sites strategiques &amp; DataCenter","POWER ISSUE",
U432="Exclu","Exclu",
U432="SAT","TX ISSUE",
U432="SPARE-ISSUE","SPARE-ISSUE",
U432="Fiber CAmtel","TX ISSUE",
U432="Fiber AOF","TX ISSUE",
U432="Projet OCM (HUAWEI)","TRAVAUX-HUAWEI",
U432="Projet OCM (NOKIA)","TRAVAUX -NOKIA",
U432="ACCESS-ISSUE","ACCESS-ISSUE",
U432="Projet OCM (ZTE, NOKIA, autres projets)","TRAVAUX OCM",
U432="No root CAuse","No root cause",
U432="ODU HS","TX ISSUE",
U432="IP &amp; VLAN","TX ISSUE",
U432="Warehouse HUAWEI","SPARE-ISSUE",
U432="SPARE-HS","SPARE-ISSUE",
U432="Power Telco","RAN ISSUE",U432="no impacts","no impacts"
),"")</f>
        <v>No root cause</v>
      </c>
      <c r="U432" s="68" t="s">
        <v>5691</v>
      </c>
      <c r="V432" s="41" t="str" cm="1">
        <f t="array" ref="V432">IFERROR(_xlfn.IFS(
U432="MPR ISSUE","ACTIVE",
U432="BSS Hardware Issue","ACTIVE",
U432="Sites strategiques, MLL, Pylone, etc.","PASSIVE",
U432="AKTIVCO DEFAUT GE &amp; POWER Cabinet","PASSIVE",
U432="AKTIVCO Coupure ENEO &amp; Baisse de tension","PASSIVE",
U432="Coupure ENEO &amp; Baisse de tension","PASSIVE",
U432="Defaut GE &amp; POWER Cabinet","PASSIVE",
U432="Sharing","PASSIVE",
U432="Sites strategiques &amp; DataCenter","PASSIVE",
U432="Exclu","Exclu",
U432="SAT","ACTIVE",
U432="SPARE-ISSUE","SPARE-ISSUE",
U432="Fiber CAmtel","ACTIVE",
U432="Fiber AOF","ACTIVE",
U432="Projet OCM (HUAWEI)","PLANNED WORKS",
U432="Projet OCM (NOKIA)","PLANNED WORKS",
U432="ACCESS-ISSUE","ACCESS-ISSUE",
U432="Projet OCM (ZTE, NOKIA, autres projets)","PLANNED WORKS",
U432="No root CAuse","No root cause",
U432="ODU HS","ACTIVE",
U432="IP &amp; VLAN","ACTIVE",
U432="Warehouse HUAWEI","SPARE-ISSUE",
U432="SPARE-HS","SPARE-ISSUE",
U432="Power Telco","ACTIVE", U432="no impacts","no impacts"
),"")</f>
        <v>No root cause</v>
      </c>
      <c r="W432" s="113"/>
      <c r="X432" s="113"/>
      <c r="Y432" s="113"/>
      <c r="Z432" s="113"/>
      <c r="AA432" s="113"/>
      <c r="AB432" s="17" t="s">
        <v>5465</v>
      </c>
      <c r="AC432" s="17" t="str">
        <f>_xlfn.XLOOKUP(B432,'INCIDENT-04-27-2026'!E:E,'INCIDENT-04-27-2026'!F:F,"")</f>
        <v/>
      </c>
      <c r="AD432" s="9"/>
      <c r="AE432" s="7" t="s">
        <v>5465</v>
      </c>
      <c r="AF432" s="6" t="str">
        <f>_xlfn.XLOOKUP(B432,'[13]Input_27-04'!$B:$B,'[13]Input_27-04'!$M:$M,"")</f>
        <v/>
      </c>
      <c r="AG432" s="7"/>
      <c r="AH432" s="3"/>
      <c r="AI432" s="18" t="str">
        <f>_xlfn.XLOOKUP(B432,'[3]Cells Huawei 27042026 10h'!$B:$B,'[3]Cells Huawei 27042026 10h'!$T:$T,"")</f>
        <v/>
      </c>
      <c r="AJ432" s="18" t="str">
        <f>_xlfn.XLOOKUP(B432,'[3]Cells Huawei 27042026 15h'!$B:$B,'[3]Cells Huawei 27042026 15h'!$T:$T,"")</f>
        <v/>
      </c>
      <c r="AK432" s="18" t="str">
        <f>_xlfn.XLOOKUP(B432,'[4]cells down 27042026 11h28'!$B:$B,'[4]cells down 27042026 11h28'!$R:$R,"")</f>
        <v/>
      </c>
      <c r="AL432" s="18" t="str">
        <f>_xlfn.XLOOKUP(B432,'[4]cells down 27042026 18h01'!$B:$B,'[4]cells down 27042026 18h01'!$R:$R,"")</f>
        <v/>
      </c>
      <c r="AM432" s="18" t="str">
        <f>_xlfn.XLOOKUP(B432,'[5]cell downs 27042026 11h'!$B:$B,'[5]cell downs 27042026 11h'!$R:$R,"")</f>
        <v/>
      </c>
      <c r="AN432" s="18" t="str">
        <f>_xlfn.XLOOKUP(B432,'[5]cell downs 27042026 17h40'!$B:$B,'[5]cell downs 27042026 17h40'!$R:$R,"")</f>
        <v/>
      </c>
      <c r="AO432" s="18" t="str">
        <f>_xlfn.XLOOKUP(B432,'[6]ALL SITES DOWN'!$D:$D,'[6]ALL SITES DOWN'!$J:$J,"")</f>
        <v/>
      </c>
      <c r="AP432" s="18" t="str">
        <f>_xlfn.XLOOKUP(B432,'[7]ALL SITES DOWN'!$D:$D,'[7]ALL SITES DOWN'!$J:$J,"")</f>
        <v/>
      </c>
      <c r="AQ432" s="9" t="str">
        <f>_xlfn.XLOOKUP(B432,[8]sheet1!$AC:$AC,[8]sheet1!$AF:$AF,"")</f>
        <v/>
      </c>
      <c r="AR432" s="14"/>
      <c r="AS432" s="14" t="s">
        <v>5465</v>
      </c>
      <c r="AT432" s="14" t="str">
        <f>_xlfn.XLOOKUP(B432,'[9]cell downs 18042026 17h'!$B:$B,'[9]cell downs 18042026 17h'!$B:$B,"")</f>
        <v/>
      </c>
      <c r="AU432" s="14" t="str">
        <f>_xlfn.XLOOKUP(B432,'[10]Cells Huawei 19042026 15h'!$B:$B,'[10]Cells Huawei 19042026 15h'!$B:$B,"")</f>
        <v/>
      </c>
      <c r="AV432" s="9" t="str">
        <f>_xlfn.XLOOKUP(B432,'[11]cells down 19042026 9H40'!$B:$B,'[11]cells down 19042026 9H40'!$B:$B,"")</f>
        <v/>
      </c>
    </row>
    <row r="433" spans="1:48" hidden="1" x14ac:dyDescent="0.3">
      <c r="A433" s="1" t="s">
        <v>4222</v>
      </c>
      <c r="B433" s="1" t="s">
        <v>4223</v>
      </c>
      <c r="C433" s="3" t="str">
        <f>_xlfn.XLOOKUP(B433,'[1]daily break down'!$D:$D,'[1]daily break down'!$E:$E,"")</f>
        <v>Yaounde</v>
      </c>
      <c r="D433" s="1" t="s">
        <v>11</v>
      </c>
      <c r="E433" s="1" t="s">
        <v>12</v>
      </c>
      <c r="F433" s="3" t="s">
        <v>37</v>
      </c>
      <c r="G433" s="1" t="s">
        <v>38</v>
      </c>
      <c r="H433" s="29" t="str">
        <f>_xlfn.XLOOKUP(B433,[2]CALCULATION!$B:$B,[2]CALCULATION!$H:$H,"")</f>
        <v>ZTE</v>
      </c>
      <c r="I433" s="26">
        <v>0</v>
      </c>
      <c r="J433" s="26">
        <v>0</v>
      </c>
      <c r="K433" s="26">
        <v>2.7501690765424688E-2</v>
      </c>
      <c r="L433" s="26">
        <v>4.5950474127721987</v>
      </c>
      <c r="M433" s="26">
        <v>7.2225289855692818</v>
      </c>
      <c r="N433" s="26">
        <v>0</v>
      </c>
      <c r="O433" s="26">
        <v>0.2012866938901296</v>
      </c>
      <c r="P433" s="114" t="s">
        <v>6364</v>
      </c>
      <c r="Q433" s="42" t="s">
        <v>5538</v>
      </c>
      <c r="R433" s="42"/>
      <c r="S433" s="41" t="str" cm="1">
        <f t="array" ref="S433">IFERROR(_xlfn.IFS(
U433="MPR ISSUE","PDH",
U433="BSS Hardware Issue","BSS",
U433="Sites strategiques, MLL, Pylone, etc.","ENVTECH",
U433="AKTIVCO DEFAUT GE &amp; POWER Cabinet","AKTIVCO",
U433="AKTIVCO Coupure ENEO &amp; Baisse de tension","AKTIVCO GRID ONLY",
U433="Coupure ENEO &amp; Baisse de tension","IHS GRID ONLY",
U433="Defaut GE &amp; POWER Cabinet","IHS",
U433="Sharing","Partners",
U433="Sites strategiques &amp; DataCenter","SST &amp; DC",
U433="Exclu","Exclu",
U433="SAT","SAT",
U433="SPARE-ISSUE","SPARE-ISSUE",
U433="Fiber CAmtel","TRANS_FO_CAMTEL",
U433="Fiber AOF","Fiber AOF",
U433="Projet OCM (HUAWEI)","TRAVAUX-HUAWEI",
U433="Projet OCM (NOKIA)","TRAVAUX-NOKIA",
U433="ACCESS-ISSUE","ACCESS-ISSUE",
U433="Projet OCM (ZTE, NOKIA, autres projets)","TRAVAUX OCM",
U433="No root CAuse","No root cause",
U433="ODU HS","PDH",
U433="IP &amp; VLAN","PDH",
U433="Warehouse HUAWEI","SPARE-ISSUE",
U433="SPARE-HS","SPARE-ISSUE",
U433="Power Telco","BSS",U433="no impacts","no impacts"
),"")</f>
        <v>No root cause</v>
      </c>
      <c r="T433" s="41" t="str" cm="1">
        <f t="array" ref="T433">IFERROR(_xlfn.IFS(
U433="MPR ISSUE","TX ISSUE",
U433="BSS Hardware Issue","RAN ISSUE",
U433="Sites strategiques, MLL, Pylone, etc.","ENVTECH",
U433="AKTIVCO DEFAUT GE &amp; POWER Cabinet","POWER ISSUE",
U433="AKTIVCO Coupure ENEO &amp; Baisse de tension","POWER ISSUE",
U433="Coupure ENEO &amp; Baisse de tension","POWER ISSUE",
U433="Defaut GE &amp; POWER Cabinet","POWER ISSUE",
U433="Sharing","POWER ISSUE",
U433="Sites strategiques &amp; DataCenter","POWER ISSUE",
U433="Exclu","Exclu",
U433="SAT","TX ISSUE",
U433="SPARE-ISSUE","SPARE-ISSUE",
U433="Fiber CAmtel","TX ISSUE",
U433="Fiber AOF","TX ISSUE",
U433="Projet OCM (HUAWEI)","TRAVAUX-HUAWEI",
U433="Projet OCM (NOKIA)","TRAVAUX -NOKIA",
U433="ACCESS-ISSUE","ACCESS-ISSUE",
U433="Projet OCM (ZTE, NOKIA, autres projets)","TRAVAUX OCM",
U433="No root CAuse","No root cause",
U433="ODU HS","TX ISSUE",
U433="IP &amp; VLAN","TX ISSUE",
U433="Warehouse HUAWEI","SPARE-ISSUE",
U433="SPARE-HS","SPARE-ISSUE",
U433="Power Telco","RAN ISSUE",U433="no impacts","no impacts"
),"")</f>
        <v>No root cause</v>
      </c>
      <c r="U433" s="68" t="s">
        <v>5691</v>
      </c>
      <c r="V433" s="41" t="str" cm="1">
        <f t="array" ref="V433">IFERROR(_xlfn.IFS(
U433="MPR ISSUE","ACTIVE",
U433="BSS Hardware Issue","ACTIVE",
U433="Sites strategiques, MLL, Pylone, etc.","PASSIVE",
U433="AKTIVCO DEFAUT GE &amp; POWER Cabinet","PASSIVE",
U433="AKTIVCO Coupure ENEO &amp; Baisse de tension","PASSIVE",
U433="Coupure ENEO &amp; Baisse de tension","PASSIVE",
U433="Defaut GE &amp; POWER Cabinet","PASSIVE",
U433="Sharing","PASSIVE",
U433="Sites strategiques &amp; DataCenter","PASSIVE",
U433="Exclu","Exclu",
U433="SAT","ACTIVE",
U433="SPARE-ISSUE","SPARE-ISSUE",
U433="Fiber CAmtel","ACTIVE",
U433="Fiber AOF","ACTIVE",
U433="Projet OCM (HUAWEI)","PLANNED WORKS",
U433="Projet OCM (NOKIA)","PLANNED WORKS",
U433="ACCESS-ISSUE","ACCESS-ISSUE",
U433="Projet OCM (ZTE, NOKIA, autres projets)","PLANNED WORKS",
U433="No root CAuse","No root cause",
U433="ODU HS","ACTIVE",
U433="IP &amp; VLAN","ACTIVE",
U433="Warehouse HUAWEI","SPARE-ISSUE",
U433="SPARE-HS","SPARE-ISSUE",
U433="Power Telco","ACTIVE", U433="no impacts","no impacts"
),"")</f>
        <v>No root cause</v>
      </c>
      <c r="W433" s="113"/>
      <c r="X433" s="113"/>
      <c r="Y433" s="113"/>
      <c r="Z433" s="113"/>
      <c r="AA433" s="113"/>
      <c r="AB433" s="17" t="s">
        <v>5465</v>
      </c>
      <c r="AC433" s="17" t="str">
        <f>_xlfn.XLOOKUP(B433,'INCIDENT-04-27-2026'!E:E,'INCIDENT-04-27-2026'!F:F,"")</f>
        <v/>
      </c>
      <c r="AD433" s="9"/>
      <c r="AE433" s="7" t="s">
        <v>5465</v>
      </c>
      <c r="AF433" s="6" t="str">
        <f>_xlfn.XLOOKUP(B433,'[13]Input_27-04'!$B:$B,'[13]Input_27-04'!$M:$M,"")</f>
        <v/>
      </c>
      <c r="AG433" s="7"/>
      <c r="AH433" s="3"/>
      <c r="AI433" s="18" t="str">
        <f>_xlfn.XLOOKUP(B433,'[3]Cells Huawei 27042026 10h'!$B:$B,'[3]Cells Huawei 27042026 10h'!$T:$T,"")</f>
        <v/>
      </c>
      <c r="AJ433" s="18" t="str">
        <f>_xlfn.XLOOKUP(B433,'[3]Cells Huawei 27042026 15h'!$B:$B,'[3]Cells Huawei 27042026 15h'!$T:$T,"")</f>
        <v/>
      </c>
      <c r="AK433" s="18" t="str">
        <f>_xlfn.XLOOKUP(B433,'[4]cells down 27042026 11h28'!$B:$B,'[4]cells down 27042026 11h28'!$R:$R,"")</f>
        <v/>
      </c>
      <c r="AL433" s="18" t="str">
        <f>_xlfn.XLOOKUP(B433,'[4]cells down 27042026 18h01'!$B:$B,'[4]cells down 27042026 18h01'!$R:$R,"")</f>
        <v/>
      </c>
      <c r="AM433" s="18" t="str">
        <f>_xlfn.XLOOKUP(B433,'[5]cell downs 27042026 11h'!$B:$B,'[5]cell downs 27042026 11h'!$R:$R,"")</f>
        <v/>
      </c>
      <c r="AN433" s="18" t="str">
        <f>_xlfn.XLOOKUP(B433,'[5]cell downs 27042026 17h40'!$B:$B,'[5]cell downs 27042026 17h40'!$R:$R,"")</f>
        <v/>
      </c>
      <c r="AO433" s="18" t="str">
        <f>_xlfn.XLOOKUP(B433,'[6]ALL SITES DOWN'!$D:$D,'[6]ALL SITES DOWN'!$J:$J,"")</f>
        <v/>
      </c>
      <c r="AP433" s="18" t="str">
        <f>_xlfn.XLOOKUP(B433,'[7]ALL SITES DOWN'!$D:$D,'[7]ALL SITES DOWN'!$J:$J,"")</f>
        <v/>
      </c>
      <c r="AQ433" s="9" t="str">
        <f>_xlfn.XLOOKUP(B433,[8]sheet1!$AC:$AC,[8]sheet1!$AF:$AF,"")</f>
        <v/>
      </c>
      <c r="AR433" s="14"/>
      <c r="AS433" s="14" t="s">
        <v>5465</v>
      </c>
      <c r="AT433" s="14" t="str">
        <f>_xlfn.XLOOKUP(B433,'[9]cell downs 18042026 17h'!$B:$B,'[9]cell downs 18042026 17h'!$B:$B,"")</f>
        <v/>
      </c>
      <c r="AU433" s="14" t="str">
        <f>_xlfn.XLOOKUP(B433,'[10]Cells Huawei 19042026 15h'!$B:$B,'[10]Cells Huawei 19042026 15h'!$B:$B,"")</f>
        <v/>
      </c>
      <c r="AV433" s="9" t="str">
        <f>_xlfn.XLOOKUP(B433,'[11]cells down 19042026 9H40'!$B:$B,'[11]cells down 19042026 9H40'!$B:$B,"")</f>
        <v/>
      </c>
    </row>
    <row r="434" spans="1:48" hidden="1" x14ac:dyDescent="0.3">
      <c r="A434" s="1" t="s">
        <v>342</v>
      </c>
      <c r="B434" s="8" t="s">
        <v>343</v>
      </c>
      <c r="C434" s="3" t="str">
        <f>_xlfn.XLOOKUP(B434,'[1]daily break down'!$D:$D,'[1]daily break down'!$E:$E,"")</f>
        <v>OUEST</v>
      </c>
      <c r="D434" s="1" t="s">
        <v>11</v>
      </c>
      <c r="E434" s="1" t="s">
        <v>12</v>
      </c>
      <c r="F434" s="3" t="s">
        <v>102</v>
      </c>
      <c r="G434" s="1" t="s">
        <v>342</v>
      </c>
      <c r="H434" s="28" t="str">
        <f>_xlfn.XLOOKUP(B434,[2]CALCULATION!$B:$B,[2]CALCULATION!$H:$H,"")</f>
        <v>NOKIA</v>
      </c>
      <c r="I434" s="26">
        <v>0.1526326002402742</v>
      </c>
      <c r="J434" s="26">
        <v>0.11368078919508164</v>
      </c>
      <c r="K434" s="26">
        <v>9.5096637588354654E-2</v>
      </c>
      <c r="L434" s="26">
        <v>5.1489871102322095E-2</v>
      </c>
      <c r="M434" s="26">
        <v>0.15987364203713675</v>
      </c>
      <c r="N434" s="26">
        <v>2.8536125307830184E-4</v>
      </c>
      <c r="O434" s="26">
        <v>0.19556163375024641</v>
      </c>
      <c r="P434" s="114" t="s">
        <v>6364</v>
      </c>
      <c r="Q434" s="42" t="s">
        <v>5538</v>
      </c>
      <c r="R434" s="42"/>
      <c r="S434" s="41" t="str" cm="1">
        <f t="array" ref="S434">IFERROR(_xlfn.IFS(
U434="MPR ISSUE","PDH",
U434="BSS Hardware Issue","BSS",
U434="Sites strategiques, MLL, Pylone, etc.","ENVTECH",
U434="AKTIVCO DEFAUT GE &amp; POWER Cabinet","AKTIVCO",
U434="AKTIVCO Coupure ENEO &amp; Baisse de tension","AKTIVCO GRID ONLY",
U434="Coupure ENEO &amp; Baisse de tension","IHS GRID ONLY",
U434="Defaut GE &amp; POWER Cabinet","IHS",
U434="Sharing","Partners",
U434="Sites strategiques &amp; DataCenter","SST &amp; DC",
U434="Exclu","Exclu",
U434="SAT","SAT",
U434="SPARE-ISSUE","SPARE-ISSUE",
U434="Fiber CAmtel","TRANS_FO_CAMTEL",
U434="Fiber AOF","Fiber AOF",
U434="Projet OCM (HUAWEI)","TRAVAUX-HUAWEI",
U434="Projet OCM (NOKIA)","TRAVAUX-NOKIA",
U434="ACCESS-ISSUE","ACCESS-ISSUE",
U434="Projet OCM (ZTE, NOKIA, autres projets)","TRAVAUX OCM",
U434="No root CAuse","No root cause",
U434="ODU HS","PDH",
U434="IP &amp; VLAN","PDH",
U434="Warehouse HUAWEI","SPARE-ISSUE",
U434="SPARE-HS","SPARE-ISSUE",
U434="Power Telco","BSS",U434="no impacts","no impacts"
),"")</f>
        <v>No root cause</v>
      </c>
      <c r="T434" s="41" t="str" cm="1">
        <f t="array" ref="T434">IFERROR(_xlfn.IFS(
U434="MPR ISSUE","TX ISSUE",
U434="BSS Hardware Issue","RAN ISSUE",
U434="Sites strategiques, MLL, Pylone, etc.","ENVTECH",
U434="AKTIVCO DEFAUT GE &amp; POWER Cabinet","POWER ISSUE",
U434="AKTIVCO Coupure ENEO &amp; Baisse de tension","POWER ISSUE",
U434="Coupure ENEO &amp; Baisse de tension","POWER ISSUE",
U434="Defaut GE &amp; POWER Cabinet","POWER ISSUE",
U434="Sharing","POWER ISSUE",
U434="Sites strategiques &amp; DataCenter","POWER ISSUE",
U434="Exclu","Exclu",
U434="SAT","TX ISSUE",
U434="SPARE-ISSUE","SPARE-ISSUE",
U434="Fiber CAmtel","TX ISSUE",
U434="Fiber AOF","TX ISSUE",
U434="Projet OCM (HUAWEI)","TRAVAUX-HUAWEI",
U434="Projet OCM (NOKIA)","TRAVAUX -NOKIA",
U434="ACCESS-ISSUE","ACCESS-ISSUE",
U434="Projet OCM (ZTE, NOKIA, autres projets)","TRAVAUX OCM",
U434="No root CAuse","No root cause",
U434="ODU HS","TX ISSUE",
U434="IP &amp; VLAN","TX ISSUE",
U434="Warehouse HUAWEI","SPARE-ISSUE",
U434="SPARE-HS","SPARE-ISSUE",
U434="Power Telco","RAN ISSUE",U434="no impacts","no impacts"
),"")</f>
        <v>No root cause</v>
      </c>
      <c r="U434" s="68" t="s">
        <v>5691</v>
      </c>
      <c r="V434" s="41" t="str" cm="1">
        <f t="array" ref="V434">IFERROR(_xlfn.IFS(
U434="MPR ISSUE","ACTIVE",
U434="BSS Hardware Issue","ACTIVE",
U434="Sites strategiques, MLL, Pylone, etc.","PASSIVE",
U434="AKTIVCO DEFAUT GE &amp; POWER Cabinet","PASSIVE",
U434="AKTIVCO Coupure ENEO &amp; Baisse de tension","PASSIVE",
U434="Coupure ENEO &amp; Baisse de tension","PASSIVE",
U434="Defaut GE &amp; POWER Cabinet","PASSIVE",
U434="Sharing","PASSIVE",
U434="Sites strategiques &amp; DataCenter","PASSIVE",
U434="Exclu","Exclu",
U434="SAT","ACTIVE",
U434="SPARE-ISSUE","SPARE-ISSUE",
U434="Fiber CAmtel","ACTIVE",
U434="Fiber AOF","ACTIVE",
U434="Projet OCM (HUAWEI)","PLANNED WORKS",
U434="Projet OCM (NOKIA)","PLANNED WORKS",
U434="ACCESS-ISSUE","ACCESS-ISSUE",
U434="Projet OCM (ZTE, NOKIA, autres projets)","PLANNED WORKS",
U434="No root CAuse","No root cause",
U434="ODU HS","ACTIVE",
U434="IP &amp; VLAN","ACTIVE",
U434="Warehouse HUAWEI","SPARE-ISSUE",
U434="SPARE-HS","SPARE-ISSUE",
U434="Power Telco","ACTIVE", U434="no impacts","no impacts"
),"")</f>
        <v>No root cause</v>
      </c>
      <c r="W434" s="113"/>
      <c r="X434" s="113"/>
      <c r="Y434" s="113"/>
      <c r="Z434" s="113"/>
      <c r="AA434" s="113"/>
      <c r="AB434" s="17" t="s">
        <v>5465</v>
      </c>
      <c r="AC434" s="17" t="str">
        <f>_xlfn.XLOOKUP(B434,'INCIDENT-04-27-2026'!E:E,'INCIDENT-04-27-2026'!F:F,"")</f>
        <v/>
      </c>
      <c r="AD434" s="9"/>
      <c r="AE434" s="7" t="s">
        <v>5465</v>
      </c>
      <c r="AF434" s="6" t="str">
        <f>_xlfn.XLOOKUP(B434,'[13]Input_27-04'!$B:$B,'[13]Input_27-04'!$M:$M,"")</f>
        <v/>
      </c>
      <c r="AG434" s="7"/>
      <c r="AH434" s="3"/>
      <c r="AI434" s="18" t="str">
        <f>_xlfn.XLOOKUP(B434,'[3]Cells Huawei 27042026 10h'!$B:$B,'[3]Cells Huawei 27042026 10h'!$T:$T,"")</f>
        <v/>
      </c>
      <c r="AJ434" s="18" t="str">
        <f>_xlfn.XLOOKUP(B434,'[3]Cells Huawei 27042026 15h'!$B:$B,'[3]Cells Huawei 27042026 15h'!$T:$T,"")</f>
        <v/>
      </c>
      <c r="AK434" s="18" t="str">
        <f>_xlfn.XLOOKUP(B434,'[4]cells down 27042026 11h28'!$B:$B,'[4]cells down 27042026 11h28'!$R:$R,"")</f>
        <v/>
      </c>
      <c r="AL434" s="18" t="str">
        <f>_xlfn.XLOOKUP(B434,'[4]cells down 27042026 18h01'!$B:$B,'[4]cells down 27042026 18h01'!$R:$R,"")</f>
        <v/>
      </c>
      <c r="AM434" s="18" t="str">
        <f>_xlfn.XLOOKUP(B434,'[5]cell downs 27042026 11h'!$B:$B,'[5]cell downs 27042026 11h'!$R:$R,"")</f>
        <v/>
      </c>
      <c r="AN434" s="18" t="str">
        <f>_xlfn.XLOOKUP(B434,'[5]cell downs 27042026 17h40'!$B:$B,'[5]cell downs 27042026 17h40'!$R:$R,"")</f>
        <v/>
      </c>
      <c r="AO434" s="18" t="str">
        <f>_xlfn.XLOOKUP(B434,'[6]ALL SITES DOWN'!$D:$D,'[6]ALL SITES DOWN'!$J:$J,"")</f>
        <v/>
      </c>
      <c r="AP434" s="18" t="str">
        <f>_xlfn.XLOOKUP(B434,'[7]ALL SITES DOWN'!$D:$D,'[7]ALL SITES DOWN'!$J:$J,"")</f>
        <v/>
      </c>
      <c r="AQ434" s="9" t="str">
        <f>_xlfn.XLOOKUP(B434,[8]sheet1!$AC:$AC,[8]sheet1!$AF:$AF,"")</f>
        <v/>
      </c>
      <c r="AR434" s="14"/>
      <c r="AS434" s="14" t="s">
        <v>5465</v>
      </c>
      <c r="AT434" s="14" t="str">
        <f>_xlfn.XLOOKUP(B434,'[9]cell downs 18042026 17h'!$B:$B,'[9]cell downs 18042026 17h'!$B:$B,"")</f>
        <v/>
      </c>
      <c r="AU434" s="14" t="str">
        <f>_xlfn.XLOOKUP(B434,'[10]Cells Huawei 19042026 15h'!$B:$B,'[10]Cells Huawei 19042026 15h'!$B:$B,"")</f>
        <v/>
      </c>
      <c r="AV434" s="9" t="str">
        <f>_xlfn.XLOOKUP(B434,'[11]cells down 19042026 9H40'!$B:$B,'[11]cells down 19042026 9H40'!$B:$B,"")</f>
        <v/>
      </c>
    </row>
    <row r="435" spans="1:48" hidden="1" x14ac:dyDescent="0.3">
      <c r="A435" s="1" t="s">
        <v>1869</v>
      </c>
      <c r="B435" s="1" t="s">
        <v>1870</v>
      </c>
      <c r="C435" s="3" t="str">
        <f>_xlfn.XLOOKUP(B435,'[1]daily break down'!$D:$D,'[1]daily break down'!$E:$E,"")</f>
        <v>CENTRE</v>
      </c>
      <c r="D435" s="1" t="s">
        <v>11</v>
      </c>
      <c r="E435" s="1" t="s">
        <v>66</v>
      </c>
      <c r="F435" s="3" t="s">
        <v>226</v>
      </c>
      <c r="G435" s="1" t="s">
        <v>1871</v>
      </c>
      <c r="H435" s="28" t="str">
        <f>_xlfn.XLOOKUP(B435,[2]CALCULATION!$B:$B,[2]CALCULATION!$H:$H,"")</f>
        <v>NOKIA</v>
      </c>
      <c r="I435" s="26">
        <v>0.24539284256905028</v>
      </c>
      <c r="J435" s="26">
        <v>0.15553971800600971</v>
      </c>
      <c r="K435" s="26">
        <v>0.24316345777937581</v>
      </c>
      <c r="L435" s="26">
        <v>0.16172849018214608</v>
      </c>
      <c r="M435" s="26">
        <v>0.16076539595300671</v>
      </c>
      <c r="N435" s="26">
        <v>0.2330866385300471</v>
      </c>
      <c r="O435" s="26">
        <v>0.19554379867192875</v>
      </c>
      <c r="P435" s="114" t="s">
        <v>6364</v>
      </c>
      <c r="Q435" s="42" t="s">
        <v>5538</v>
      </c>
      <c r="R435" s="42"/>
      <c r="S435" s="41" t="str" cm="1">
        <f t="array" ref="S435">IFERROR(_xlfn.IFS(
U435="MPR ISSUE","PDH",
U435="BSS Hardware Issue","BSS",
U435="Sites strategiques, MLL, Pylone, etc.","ENVTECH",
U435="AKTIVCO DEFAUT GE &amp; POWER Cabinet","AKTIVCO",
U435="AKTIVCO Coupure ENEO &amp; Baisse de tension","AKTIVCO GRID ONLY",
U435="Coupure ENEO &amp; Baisse de tension","IHS GRID ONLY",
U435="Defaut GE &amp; POWER Cabinet","IHS",
U435="Sharing","Partners",
U435="Sites strategiques &amp; DataCenter","SST &amp; DC",
U435="Exclu","Exclu",
U435="SAT","SAT",
U435="SPARE-ISSUE","SPARE-ISSUE",
U435="Fiber CAmtel","TRANS_FO_CAMTEL",
U435="Fiber AOF","Fiber AOF",
U435="Projet OCM (HUAWEI)","TRAVAUX-HUAWEI",
U435="Projet OCM (NOKIA)","TRAVAUX-NOKIA",
U435="ACCESS-ISSUE","ACCESS-ISSUE",
U435="Projet OCM (ZTE, NOKIA, autres projets)","TRAVAUX OCM",
U435="No root CAuse","No root cause",
U435="ODU HS","PDH",
U435="IP &amp; VLAN","PDH",
U435="Warehouse HUAWEI","SPARE-ISSUE",
U435="SPARE-HS","SPARE-ISSUE",
U435="Power Telco","BSS",U435="no impacts","no impacts"
),"")</f>
        <v>No root cause</v>
      </c>
      <c r="T435" s="41" t="str" cm="1">
        <f t="array" ref="T435">IFERROR(_xlfn.IFS(
U435="MPR ISSUE","TX ISSUE",
U435="BSS Hardware Issue","RAN ISSUE",
U435="Sites strategiques, MLL, Pylone, etc.","ENVTECH",
U435="AKTIVCO DEFAUT GE &amp; POWER Cabinet","POWER ISSUE",
U435="AKTIVCO Coupure ENEO &amp; Baisse de tension","POWER ISSUE",
U435="Coupure ENEO &amp; Baisse de tension","POWER ISSUE",
U435="Defaut GE &amp; POWER Cabinet","POWER ISSUE",
U435="Sharing","POWER ISSUE",
U435="Sites strategiques &amp; DataCenter","POWER ISSUE",
U435="Exclu","Exclu",
U435="SAT","TX ISSUE",
U435="SPARE-ISSUE","SPARE-ISSUE",
U435="Fiber CAmtel","TX ISSUE",
U435="Fiber AOF","TX ISSUE",
U435="Projet OCM (HUAWEI)","TRAVAUX-HUAWEI",
U435="Projet OCM (NOKIA)","TRAVAUX -NOKIA",
U435="ACCESS-ISSUE","ACCESS-ISSUE",
U435="Projet OCM (ZTE, NOKIA, autres projets)","TRAVAUX OCM",
U435="No root CAuse","No root cause",
U435="ODU HS","TX ISSUE",
U435="IP &amp; VLAN","TX ISSUE",
U435="Warehouse HUAWEI","SPARE-ISSUE",
U435="SPARE-HS","SPARE-ISSUE",
U435="Power Telco","RAN ISSUE",U435="no impacts","no impacts"
),"")</f>
        <v>No root cause</v>
      </c>
      <c r="U435" s="68" t="s">
        <v>5691</v>
      </c>
      <c r="V435" s="41" t="str" cm="1">
        <f t="array" ref="V435">IFERROR(_xlfn.IFS(
U435="MPR ISSUE","ACTIVE",
U435="BSS Hardware Issue","ACTIVE",
U435="Sites strategiques, MLL, Pylone, etc.","PASSIVE",
U435="AKTIVCO DEFAUT GE &amp; POWER Cabinet","PASSIVE",
U435="AKTIVCO Coupure ENEO &amp; Baisse de tension","PASSIVE",
U435="Coupure ENEO &amp; Baisse de tension","PASSIVE",
U435="Defaut GE &amp; POWER Cabinet","PASSIVE",
U435="Sharing","PASSIVE",
U435="Sites strategiques &amp; DataCenter","PASSIVE",
U435="Exclu","Exclu",
U435="SAT","ACTIVE",
U435="SPARE-ISSUE","SPARE-ISSUE",
U435="Fiber CAmtel","ACTIVE",
U435="Fiber AOF","ACTIVE",
U435="Projet OCM (HUAWEI)","PLANNED WORKS",
U435="Projet OCM (NOKIA)","PLANNED WORKS",
U435="ACCESS-ISSUE","ACCESS-ISSUE",
U435="Projet OCM (ZTE, NOKIA, autres projets)","PLANNED WORKS",
U435="No root CAuse","No root cause",
U435="ODU HS","ACTIVE",
U435="IP &amp; VLAN","ACTIVE",
U435="Warehouse HUAWEI","SPARE-ISSUE",
U435="SPARE-HS","SPARE-ISSUE",
U435="Power Telco","ACTIVE", U435="no impacts","no impacts"
),"")</f>
        <v>No root cause</v>
      </c>
      <c r="W435" s="113"/>
      <c r="X435" s="113"/>
      <c r="Y435" s="113"/>
      <c r="Z435" s="113"/>
      <c r="AA435" s="113"/>
      <c r="AB435" s="17" t="s">
        <v>5952</v>
      </c>
      <c r="AC435" s="17" t="str">
        <f>_xlfn.XLOOKUP(B435,'INCIDENT-04-27-2026'!E:E,'INCIDENT-04-27-2026'!F:F,"")</f>
        <v/>
      </c>
      <c r="AD435" s="9"/>
      <c r="AE435" s="7" t="s">
        <v>5465</v>
      </c>
      <c r="AF435" s="6" t="str">
        <f>_xlfn.XLOOKUP(B435,'[13]Input_27-04'!$B:$B,'[13]Input_27-04'!$M:$M,"")</f>
        <v/>
      </c>
      <c r="AG435" s="7"/>
      <c r="AH435" s="3"/>
      <c r="AI435" s="18" t="str">
        <f>_xlfn.XLOOKUP(B435,'[3]Cells Huawei 27042026 10h'!$B:$B,'[3]Cells Huawei 27042026 10h'!$T:$T,"")</f>
        <v/>
      </c>
      <c r="AJ435" s="18" t="str">
        <f>_xlfn.XLOOKUP(B435,'[3]Cells Huawei 27042026 15h'!$B:$B,'[3]Cells Huawei 27042026 15h'!$T:$T,"")</f>
        <v/>
      </c>
      <c r="AK435" s="18" t="str">
        <f>_xlfn.XLOOKUP(B435,'[4]cells down 27042026 11h28'!$B:$B,'[4]cells down 27042026 11h28'!$R:$R,"")</f>
        <v/>
      </c>
      <c r="AL435" s="18" t="str">
        <f>_xlfn.XLOOKUP(B435,'[4]cells down 27042026 18h01'!$B:$B,'[4]cells down 27042026 18h01'!$R:$R,"")</f>
        <v/>
      </c>
      <c r="AM435" s="18" t="str">
        <f>_xlfn.XLOOKUP(B435,'[5]cell downs 27042026 11h'!$B:$B,'[5]cell downs 27042026 11h'!$R:$R,"")</f>
        <v/>
      </c>
      <c r="AN435" s="18" t="str">
        <f>_xlfn.XLOOKUP(B435,'[5]cell downs 27042026 17h40'!$B:$B,'[5]cell downs 27042026 17h40'!$R:$R,"")</f>
        <v/>
      </c>
      <c r="AO435" s="18" t="str">
        <f>_xlfn.XLOOKUP(B435,'[6]ALL SITES DOWN'!$D:$D,'[6]ALL SITES DOWN'!$J:$J,"")</f>
        <v/>
      </c>
      <c r="AP435" s="18" t="str">
        <f>_xlfn.XLOOKUP(B435,'[7]ALL SITES DOWN'!$D:$D,'[7]ALL SITES DOWN'!$J:$J,"")</f>
        <v/>
      </c>
      <c r="AQ435" s="9" t="str">
        <f>_xlfn.XLOOKUP(B435,[8]sheet1!$AC:$AC,[8]sheet1!$AF:$AF,"")</f>
        <v>(04/27/2026 ticket):-INC-20260427-00001940</v>
      </c>
      <c r="AR435" s="14"/>
      <c r="AS435" s="14" t="s">
        <v>5465</v>
      </c>
      <c r="AT435" s="14" t="str">
        <f>_xlfn.XLOOKUP(B435,'[9]cell downs 18042026 17h'!$B:$B,'[9]cell downs 18042026 17h'!$B:$B,"")</f>
        <v/>
      </c>
      <c r="AU435" s="14" t="str">
        <f>_xlfn.XLOOKUP(B435,'[10]Cells Huawei 19042026 15h'!$B:$B,'[10]Cells Huawei 19042026 15h'!$B:$B,"")</f>
        <v/>
      </c>
      <c r="AV435" s="9" t="str">
        <f>_xlfn.XLOOKUP(B435,'[11]cells down 19042026 9H40'!$B:$B,'[11]cells down 19042026 9H40'!$B:$B,"")</f>
        <v/>
      </c>
    </row>
    <row r="436" spans="1:48" hidden="1" x14ac:dyDescent="0.3">
      <c r="A436" s="1" t="s">
        <v>3019</v>
      </c>
      <c r="B436" s="8" t="s">
        <v>3020</v>
      </c>
      <c r="C436" s="3" t="str">
        <f>_xlfn.XLOOKUP(B436,'[1]daily break down'!$D:$D,'[1]daily break down'!$E:$E,"")</f>
        <v>EXTREME-NORD</v>
      </c>
      <c r="D436" s="1" t="s">
        <v>11</v>
      </c>
      <c r="E436" s="1" t="s">
        <v>12</v>
      </c>
      <c r="F436" s="3" t="s">
        <v>55</v>
      </c>
      <c r="G436" s="1" t="s">
        <v>185</v>
      </c>
      <c r="H436" s="27" t="str">
        <f>_xlfn.XLOOKUP(B436,[2]CALCULATION!$B:$B,[2]CALCULATION!$H:$H,"")</f>
        <v>Huawei</v>
      </c>
      <c r="I436" s="26">
        <v>0</v>
      </c>
      <c r="J436" s="26">
        <v>0</v>
      </c>
      <c r="K436" s="26">
        <v>0</v>
      </c>
      <c r="L436" s="26">
        <v>1.3219360048853843</v>
      </c>
      <c r="M436" s="26">
        <v>0</v>
      </c>
      <c r="N436" s="26">
        <v>0</v>
      </c>
      <c r="O436" s="26">
        <v>0.1904964715081057</v>
      </c>
      <c r="P436" s="114" t="s">
        <v>6364</v>
      </c>
      <c r="Q436" s="42" t="s">
        <v>6353</v>
      </c>
      <c r="R436" s="42"/>
      <c r="S436" s="41" t="str" cm="1">
        <f t="array" ref="S436">IFERROR(_xlfn.IFS(
U436="MPR ISSUE","PDH",
U436="BSS Hardware Issue","BSS",
U436="Sites strategiques, MLL, Pylone, etc.","ENVTECH",
U436="AKTIVCO DEFAUT GE &amp; POWER Cabinet","AKTIVCO",
U436="AKTIVCO Coupure ENEO &amp; Baisse de tension","AKTIVCO GRID ONLY",
U436="Coupure ENEO &amp; Baisse de tension","IHS GRID ONLY",
U436="Defaut GE &amp; POWER Cabinet","IHS",
U436="Sharing","Partners",
U436="Sites strategiques &amp; DataCenter","SST &amp; DC",
U436="Exclu","Exclu",
U436="SAT","SAT",
U436="SPARE-ISSUE","SPARE-ISSUE",
U436="Fiber CAmtel","TRANS_FO_CAMTEL",
U436="Fiber AOF","Fiber AOF",
U436="Projet OCM (HUAWEI)","TRAVAUX-HUAWEI",
U436="Projet OCM (NOKIA)","TRAVAUX-NOKIA",
U436="ACCESS-ISSUE","ACCESS-ISSUE",
U436="Projet OCM (ZTE, NOKIA, autres projets)","TRAVAUX OCM",
U436="No root CAuse","No root cause",
U436="ODU HS","PDH",
U436="IP &amp; VLAN","PDH",
U436="Warehouse HUAWEI","SPARE-ISSUE",
U436="SPARE-HS","SPARE-ISSUE",
U436="Power Telco","BSS",U436="no impacts","no impacts"
),"")</f>
        <v>No root cause</v>
      </c>
      <c r="T436" s="41" t="str" cm="1">
        <f t="array" ref="T436">IFERROR(_xlfn.IFS(
U436="MPR ISSUE","TX ISSUE",
U436="BSS Hardware Issue","RAN ISSUE",
U436="Sites strategiques, MLL, Pylone, etc.","ENVTECH",
U436="AKTIVCO DEFAUT GE &amp; POWER Cabinet","POWER ISSUE",
U436="AKTIVCO Coupure ENEO &amp; Baisse de tension","POWER ISSUE",
U436="Coupure ENEO &amp; Baisse de tension","POWER ISSUE",
U436="Defaut GE &amp; POWER Cabinet","POWER ISSUE",
U436="Sharing","POWER ISSUE",
U436="Sites strategiques &amp; DataCenter","POWER ISSUE",
U436="Exclu","Exclu",
U436="SAT","TX ISSUE",
U436="SPARE-ISSUE","SPARE-ISSUE",
U436="Fiber CAmtel","TX ISSUE",
U436="Fiber AOF","TX ISSUE",
U436="Projet OCM (HUAWEI)","TRAVAUX-HUAWEI",
U436="Projet OCM (NOKIA)","TRAVAUX -NOKIA",
U436="ACCESS-ISSUE","ACCESS-ISSUE",
U436="Projet OCM (ZTE, NOKIA, autres projets)","TRAVAUX OCM",
U436="No root CAuse","No root cause",
U436="ODU HS","TX ISSUE",
U436="IP &amp; VLAN","TX ISSUE",
U436="Warehouse HUAWEI","SPARE-ISSUE",
U436="SPARE-HS","SPARE-ISSUE",
U436="Power Telco","RAN ISSUE",U436="no impacts","no impacts"
),"")</f>
        <v>No root cause</v>
      </c>
      <c r="U436" s="68" t="s">
        <v>5691</v>
      </c>
      <c r="V436" s="41" t="str" cm="1">
        <f t="array" ref="V436">IFERROR(_xlfn.IFS(
U436="MPR ISSUE","ACTIVE",
U436="BSS Hardware Issue","ACTIVE",
U436="Sites strategiques, MLL, Pylone, etc.","PASSIVE",
U436="AKTIVCO DEFAUT GE &amp; POWER Cabinet","PASSIVE",
U436="AKTIVCO Coupure ENEO &amp; Baisse de tension","PASSIVE",
U436="Coupure ENEO &amp; Baisse de tension","PASSIVE",
U436="Defaut GE &amp; POWER Cabinet","PASSIVE",
U436="Sharing","PASSIVE",
U436="Sites strategiques &amp; DataCenter","PASSIVE",
U436="Exclu","Exclu",
U436="SAT","ACTIVE",
U436="SPARE-ISSUE","SPARE-ISSUE",
U436="Fiber CAmtel","ACTIVE",
U436="Fiber AOF","ACTIVE",
U436="Projet OCM (HUAWEI)","PLANNED WORKS",
U436="Projet OCM (NOKIA)","PLANNED WORKS",
U436="ACCESS-ISSUE","ACCESS-ISSUE",
U436="Projet OCM (ZTE, NOKIA, autres projets)","PLANNED WORKS",
U436="No root CAuse","No root cause",
U436="ODU HS","ACTIVE",
U436="IP &amp; VLAN","ACTIVE",
U436="Warehouse HUAWEI","SPARE-ISSUE",
U436="SPARE-HS","SPARE-ISSUE",
U436="Power Telco","ACTIVE", U436="no impacts","no impacts"
),"")</f>
        <v>No root cause</v>
      </c>
      <c r="W436" s="113"/>
      <c r="X436" s="113"/>
      <c r="Y436" s="113"/>
      <c r="Z436" s="113"/>
      <c r="AA436" s="113"/>
      <c r="AB436" s="17" t="s">
        <v>5971</v>
      </c>
      <c r="AC436" s="17" t="str">
        <f>_xlfn.XLOOKUP(B436,'INCIDENT-04-27-2026'!E:E,'INCIDENT-04-27-2026'!F:F,"")</f>
        <v/>
      </c>
      <c r="AD436" s="9"/>
      <c r="AE436" s="7" t="s">
        <v>5465</v>
      </c>
      <c r="AF436" s="6" t="str">
        <f>_xlfn.XLOOKUP(B436,'[13]Input_27-04'!$B:$B,'[13]Input_27-04'!$M:$M,"")</f>
        <v/>
      </c>
      <c r="AG436" s="7"/>
      <c r="AH436" s="3"/>
      <c r="AI436" s="18" t="str">
        <f>_xlfn.XLOOKUP(B436,'[3]Cells Huawei 27042026 10h'!$B:$B,'[3]Cells Huawei 27042026 10h'!$T:$T,"")</f>
        <v/>
      </c>
      <c r="AJ436" s="18" t="str">
        <f>_xlfn.XLOOKUP(B436,'[3]Cells Huawei 27042026 15h'!$B:$B,'[3]Cells Huawei 27042026 15h'!$T:$T,"")</f>
        <v/>
      </c>
      <c r="AK436" s="18" t="str">
        <f>_xlfn.XLOOKUP(B436,'[4]cells down 27042026 11h28'!$B:$B,'[4]cells down 27042026 11h28'!$R:$R,"")</f>
        <v/>
      </c>
      <c r="AL436" s="18" t="str">
        <f>_xlfn.XLOOKUP(B436,'[4]cells down 27042026 18h01'!$B:$B,'[4]cells down 27042026 18h01'!$R:$R,"")</f>
        <v/>
      </c>
      <c r="AM436" s="18" t="str">
        <f>_xlfn.XLOOKUP(B436,'[5]cell downs 27042026 11h'!$B:$B,'[5]cell downs 27042026 11h'!$R:$R,"")</f>
        <v/>
      </c>
      <c r="AN436" s="18" t="str">
        <f>_xlfn.XLOOKUP(B436,'[5]cell downs 27042026 17h40'!$B:$B,'[5]cell downs 27042026 17h40'!$R:$R,"")</f>
        <v/>
      </c>
      <c r="AO436" s="18" t="str">
        <f>_xlfn.XLOOKUP(B436,'[6]ALL SITES DOWN'!$D:$D,'[6]ALL SITES DOWN'!$J:$J,"")</f>
        <v/>
      </c>
      <c r="AP436" s="18" t="str">
        <f>_xlfn.XLOOKUP(B436,'[7]ALL SITES DOWN'!$D:$D,'[7]ALL SITES DOWN'!$J:$J,"")</f>
        <v/>
      </c>
      <c r="AQ436" s="9" t="str">
        <f>_xlfn.XLOOKUP(B436,[8]sheet1!$AC:$AC,[8]sheet1!$AF:$AF,"")</f>
        <v>(04/27/2026 ticket):-INC-20260427-00008166…Others Transmission equipement fault</v>
      </c>
      <c r="AR436" s="14"/>
      <c r="AS436" s="14" t="s">
        <v>5465</v>
      </c>
      <c r="AT436" s="14" t="str">
        <f>_xlfn.XLOOKUP(B436,'[9]cell downs 18042026 17h'!$B:$B,'[9]cell downs 18042026 17h'!$B:$B,"")</f>
        <v/>
      </c>
      <c r="AU436" s="14" t="str">
        <f>_xlfn.XLOOKUP(B436,'[10]Cells Huawei 19042026 15h'!$B:$B,'[10]Cells Huawei 19042026 15h'!$B:$B,"")</f>
        <v/>
      </c>
      <c r="AV436" s="9" t="str">
        <f>_xlfn.XLOOKUP(B436,'[11]cells down 19042026 9H40'!$B:$B,'[11]cells down 19042026 9H40'!$B:$B,"")</f>
        <v/>
      </c>
    </row>
    <row r="437" spans="1:48" hidden="1" x14ac:dyDescent="0.3">
      <c r="A437" s="1" t="s">
        <v>1808</v>
      </c>
      <c r="B437" s="8" t="s">
        <v>1809</v>
      </c>
      <c r="C437" s="3" t="str">
        <f>_xlfn.XLOOKUP(B437,'[1]daily break down'!$D:$D,'[1]daily break down'!$E:$E,"")</f>
        <v>Ngaoundere</v>
      </c>
      <c r="D437" s="1" t="s">
        <v>18</v>
      </c>
      <c r="E437" s="1"/>
      <c r="F437" s="3" t="s">
        <v>90</v>
      </c>
      <c r="G437" s="1" t="s">
        <v>91</v>
      </c>
      <c r="H437" s="27" t="str">
        <f>_xlfn.XLOOKUP(B437,[2]CALCULATION!$B:$B,[2]CALCULATION!$H:$H,"")</f>
        <v>Huawei</v>
      </c>
      <c r="I437" s="26">
        <v>5.7375090245496283</v>
      </c>
      <c r="J437" s="26">
        <v>5.7100430039408394</v>
      </c>
      <c r="K437" s="26">
        <v>4.2881413850864503</v>
      </c>
      <c r="L437" s="26">
        <v>0.92064674274397684</v>
      </c>
      <c r="M437" s="26">
        <v>1.2705353091746499</v>
      </c>
      <c r="N437" s="26">
        <v>0.88524411228394595</v>
      </c>
      <c r="O437" s="26">
        <v>0.18976523329709247</v>
      </c>
      <c r="P437" s="114" t="s">
        <v>6364</v>
      </c>
      <c r="Q437" s="42" t="s">
        <v>5538</v>
      </c>
      <c r="R437" s="42"/>
      <c r="S437" s="41" t="str" cm="1">
        <f t="array" ref="S437">IFERROR(_xlfn.IFS(
U437="MPR ISSUE","PDH",
U437="BSS Hardware Issue","BSS",
U437="Sites strategiques, MLL, Pylone, etc.","ENVTECH",
U437="AKTIVCO DEFAUT GE &amp; POWER Cabinet","AKTIVCO",
U437="AKTIVCO Coupure ENEO &amp; Baisse de tension","AKTIVCO GRID ONLY",
U437="Coupure ENEO &amp; Baisse de tension","IHS GRID ONLY",
U437="Defaut GE &amp; POWER Cabinet","IHS",
U437="Sharing","Partners",
U437="Sites strategiques &amp; DataCenter","SST &amp; DC",
U437="Exclu","Exclu",
U437="SAT","SAT",
U437="SPARE-ISSUE","SPARE-ISSUE",
U437="Fiber CAmtel","TRANS_FO_CAMTEL",
U437="Fiber AOF","Fiber AOF",
U437="Projet OCM (HUAWEI)","TRAVAUX-HUAWEI",
U437="Projet OCM (NOKIA)","TRAVAUX-NOKIA",
U437="ACCESS-ISSUE","ACCESS-ISSUE",
U437="Projet OCM (ZTE, NOKIA, autres projets)","TRAVAUX OCM",
U437="No root CAuse","No root cause",
U437="ODU HS","PDH",
U437="IP &amp; VLAN","PDH",
U437="Warehouse HUAWEI","SPARE-ISSUE",
U437="SPARE-HS","SPARE-ISSUE",
U437="Power Telco","BSS",U437="no impacts","no impacts"
),"")</f>
        <v>No root cause</v>
      </c>
      <c r="T437" s="41" t="str" cm="1">
        <f t="array" ref="T437">IFERROR(_xlfn.IFS(
U437="MPR ISSUE","TX ISSUE",
U437="BSS Hardware Issue","RAN ISSUE",
U437="Sites strategiques, MLL, Pylone, etc.","ENVTECH",
U437="AKTIVCO DEFAUT GE &amp; POWER Cabinet","POWER ISSUE",
U437="AKTIVCO Coupure ENEO &amp; Baisse de tension","POWER ISSUE",
U437="Coupure ENEO &amp; Baisse de tension","POWER ISSUE",
U437="Defaut GE &amp; POWER Cabinet","POWER ISSUE",
U437="Sharing","POWER ISSUE",
U437="Sites strategiques &amp; DataCenter","POWER ISSUE",
U437="Exclu","Exclu",
U437="SAT","TX ISSUE",
U437="SPARE-ISSUE","SPARE-ISSUE",
U437="Fiber CAmtel","TX ISSUE",
U437="Fiber AOF","TX ISSUE",
U437="Projet OCM (HUAWEI)","TRAVAUX-HUAWEI",
U437="Projet OCM (NOKIA)","TRAVAUX -NOKIA",
U437="ACCESS-ISSUE","ACCESS-ISSUE",
U437="Projet OCM (ZTE, NOKIA, autres projets)","TRAVAUX OCM",
U437="No root CAuse","No root cause",
U437="ODU HS","TX ISSUE",
U437="IP &amp; VLAN","TX ISSUE",
U437="Warehouse HUAWEI","SPARE-ISSUE",
U437="SPARE-HS","SPARE-ISSUE",
U437="Power Telco","RAN ISSUE",U437="no impacts","no impacts"
),"")</f>
        <v>No root cause</v>
      </c>
      <c r="U437" s="68" t="s">
        <v>5691</v>
      </c>
      <c r="V437" s="41" t="str" cm="1">
        <f t="array" ref="V437">IFERROR(_xlfn.IFS(
U437="MPR ISSUE","ACTIVE",
U437="BSS Hardware Issue","ACTIVE",
U437="Sites strategiques, MLL, Pylone, etc.","PASSIVE",
U437="AKTIVCO DEFAUT GE &amp; POWER Cabinet","PASSIVE",
U437="AKTIVCO Coupure ENEO &amp; Baisse de tension","PASSIVE",
U437="Coupure ENEO &amp; Baisse de tension","PASSIVE",
U437="Defaut GE &amp; POWER Cabinet","PASSIVE",
U437="Sharing","PASSIVE",
U437="Sites strategiques &amp; DataCenter","PASSIVE",
U437="Exclu","Exclu",
U437="SAT","ACTIVE",
U437="SPARE-ISSUE","SPARE-ISSUE",
U437="Fiber CAmtel","ACTIVE",
U437="Fiber AOF","ACTIVE",
U437="Projet OCM (HUAWEI)","PLANNED WORKS",
U437="Projet OCM (NOKIA)","PLANNED WORKS",
U437="ACCESS-ISSUE","ACCESS-ISSUE",
U437="Projet OCM (ZTE, NOKIA, autres projets)","PLANNED WORKS",
U437="No root CAuse","No root cause",
U437="ODU HS","ACTIVE",
U437="IP &amp; VLAN","ACTIVE",
U437="Warehouse HUAWEI","SPARE-ISSUE",
U437="SPARE-HS","SPARE-ISSUE",
U437="Power Telco","ACTIVE", U437="no impacts","no impacts"
),"")</f>
        <v>No root cause</v>
      </c>
      <c r="W437" s="113"/>
      <c r="X437" s="113"/>
      <c r="Y437" s="113"/>
      <c r="Z437" s="113"/>
      <c r="AA437" s="113"/>
      <c r="AB437" s="17" t="s">
        <v>5465</v>
      </c>
      <c r="AC437" s="17" t="str">
        <f>_xlfn.XLOOKUP(B437,'INCIDENT-04-27-2026'!E:E,'INCIDENT-04-27-2026'!F:F,"")</f>
        <v/>
      </c>
      <c r="AD437" s="9"/>
      <c r="AE437" s="7" t="s">
        <v>5465</v>
      </c>
      <c r="AF437" s="6" t="str">
        <f>_xlfn.XLOOKUP(B437,'[13]Input_27-04'!$B:$B,'[13]Input_27-04'!$M:$M,"")</f>
        <v/>
      </c>
      <c r="AG437" s="7"/>
      <c r="AH437" s="3"/>
      <c r="AI437" s="18" t="str">
        <f>_xlfn.XLOOKUP(B437,'[3]Cells Huawei 27042026 10h'!$B:$B,'[3]Cells Huawei 27042026 10h'!$T:$T,"")</f>
        <v/>
      </c>
      <c r="AJ437" s="18" t="str">
        <f>_xlfn.XLOOKUP(B437,'[3]Cells Huawei 27042026 15h'!$B:$B,'[3]Cells Huawei 27042026 15h'!$T:$T,"")</f>
        <v/>
      </c>
      <c r="AK437" s="18" t="str">
        <f>_xlfn.XLOOKUP(B437,'[4]cells down 27042026 11h28'!$B:$B,'[4]cells down 27042026 11h28'!$R:$R,"")</f>
        <v/>
      </c>
      <c r="AL437" s="18" t="str">
        <f>_xlfn.XLOOKUP(B437,'[4]cells down 27042026 18h01'!$B:$B,'[4]cells down 27042026 18h01'!$R:$R,"")</f>
        <v/>
      </c>
      <c r="AM437" s="18" t="str">
        <f>_xlfn.XLOOKUP(B437,'[5]cell downs 27042026 11h'!$B:$B,'[5]cell downs 27042026 11h'!$R:$R,"")</f>
        <v/>
      </c>
      <c r="AN437" s="18" t="str">
        <f>_xlfn.XLOOKUP(B437,'[5]cell downs 27042026 17h40'!$B:$B,'[5]cell downs 27042026 17h40'!$R:$R,"")</f>
        <v/>
      </c>
      <c r="AO437" s="18" t="str">
        <f>_xlfn.XLOOKUP(B437,'[6]ALL SITES DOWN'!$D:$D,'[6]ALL SITES DOWN'!$J:$J,"")</f>
        <v/>
      </c>
      <c r="AP437" s="18" t="str">
        <f>_xlfn.XLOOKUP(B437,'[7]ALL SITES DOWN'!$D:$D,'[7]ALL SITES DOWN'!$J:$J,"")</f>
        <v/>
      </c>
      <c r="AQ437" s="9" t="str">
        <f>_xlfn.XLOOKUP(B437,[8]sheet1!$AC:$AC,[8]sheet1!$AF:$AF,"")</f>
        <v/>
      </c>
      <c r="AR437" s="14"/>
      <c r="AS437" s="14" t="s">
        <v>5465</v>
      </c>
      <c r="AT437" s="14" t="str">
        <f>_xlfn.XLOOKUP(B437,'[9]cell downs 18042026 17h'!$B:$B,'[9]cell downs 18042026 17h'!$B:$B,"")</f>
        <v/>
      </c>
      <c r="AU437" s="14" t="str">
        <f>_xlfn.XLOOKUP(B437,'[10]Cells Huawei 19042026 15h'!$B:$B,'[10]Cells Huawei 19042026 15h'!$B:$B,"")</f>
        <v/>
      </c>
      <c r="AV437" s="9" t="str">
        <f>_xlfn.XLOOKUP(B437,'[11]cells down 19042026 9H40'!$B:$B,'[11]cells down 19042026 9H40'!$B:$B,"")</f>
        <v/>
      </c>
    </row>
    <row r="438" spans="1:48" hidden="1" x14ac:dyDescent="0.3">
      <c r="A438" s="1" t="s">
        <v>2924</v>
      </c>
      <c r="B438" s="8" t="s">
        <v>2925</v>
      </c>
      <c r="C438" s="3" t="str">
        <f>_xlfn.XLOOKUP(B438,'[1]daily break down'!$D:$D,'[1]daily break down'!$E:$E,"")</f>
        <v>Maroua</v>
      </c>
      <c r="D438" s="1" t="s">
        <v>11</v>
      </c>
      <c r="E438" s="1" t="s">
        <v>12</v>
      </c>
      <c r="F438" s="3" t="s">
        <v>55</v>
      </c>
      <c r="G438" s="1" t="s">
        <v>84</v>
      </c>
      <c r="H438" s="27" t="str">
        <f>_xlfn.XLOOKUP(B438,[2]CALCULATION!$B:$B,[2]CALCULATION!$H:$H,"")</f>
        <v>Huawei</v>
      </c>
      <c r="I438" s="26">
        <v>0</v>
      </c>
      <c r="J438" s="26">
        <v>0</v>
      </c>
      <c r="K438" s="26">
        <v>0</v>
      </c>
      <c r="L438" s="26">
        <v>0</v>
      </c>
      <c r="M438" s="26">
        <v>0</v>
      </c>
      <c r="N438" s="26">
        <v>0</v>
      </c>
      <c r="O438" s="26">
        <v>0.18646574380837422</v>
      </c>
      <c r="P438" s="114" t="s">
        <v>6364</v>
      </c>
      <c r="Q438" s="42" t="s">
        <v>5538</v>
      </c>
      <c r="R438" s="42"/>
      <c r="S438" s="41" t="str" cm="1">
        <f t="array" ref="S438">IFERROR(_xlfn.IFS(
U438="MPR ISSUE","PDH",
U438="BSS Hardware Issue","BSS",
U438="Sites strategiques, MLL, Pylone, etc.","ENVTECH",
U438="AKTIVCO DEFAUT GE &amp; POWER Cabinet","AKTIVCO",
U438="AKTIVCO Coupure ENEO &amp; Baisse de tension","AKTIVCO GRID ONLY",
U438="Coupure ENEO &amp; Baisse de tension","IHS GRID ONLY",
U438="Defaut GE &amp; POWER Cabinet","IHS",
U438="Sharing","Partners",
U438="Sites strategiques &amp; DataCenter","SST &amp; DC",
U438="Exclu","Exclu",
U438="SAT","SAT",
U438="SPARE-ISSUE","SPARE-ISSUE",
U438="Fiber CAmtel","TRANS_FO_CAMTEL",
U438="Fiber AOF","Fiber AOF",
U438="Projet OCM (HUAWEI)","TRAVAUX-HUAWEI",
U438="Projet OCM (NOKIA)","TRAVAUX-NOKIA",
U438="ACCESS-ISSUE","ACCESS-ISSUE",
U438="Projet OCM (ZTE, NOKIA, autres projets)","TRAVAUX OCM",
U438="No root CAuse","No root cause",
U438="ODU HS","PDH",
U438="IP &amp; VLAN","PDH",
U438="Warehouse HUAWEI","SPARE-ISSUE",
U438="SPARE-HS","SPARE-ISSUE",
U438="Power Telco","BSS",U438="no impacts","no impacts"
),"")</f>
        <v>BSS</v>
      </c>
      <c r="T438" s="41" t="str" cm="1">
        <f t="array" ref="T438">IFERROR(_xlfn.IFS(
U438="MPR ISSUE","TX ISSUE",
U438="BSS Hardware Issue","RAN ISSUE",
U438="Sites strategiques, MLL, Pylone, etc.","ENVTECH",
U438="AKTIVCO DEFAUT GE &amp; POWER Cabinet","POWER ISSUE",
U438="AKTIVCO Coupure ENEO &amp; Baisse de tension","POWER ISSUE",
U438="Coupure ENEO &amp; Baisse de tension","POWER ISSUE",
U438="Defaut GE &amp; POWER Cabinet","POWER ISSUE",
U438="Sharing","POWER ISSUE",
U438="Sites strategiques &amp; DataCenter","POWER ISSUE",
U438="Exclu","Exclu",
U438="SAT","TX ISSUE",
U438="SPARE-ISSUE","SPARE-ISSUE",
U438="Fiber CAmtel","TX ISSUE",
U438="Fiber AOF","TX ISSUE",
U438="Projet OCM (HUAWEI)","TRAVAUX-HUAWEI",
U438="Projet OCM (NOKIA)","TRAVAUX -NOKIA",
U438="ACCESS-ISSUE","ACCESS-ISSUE",
U438="Projet OCM (ZTE, NOKIA, autres projets)","TRAVAUX OCM",
U438="No root CAuse","No root cause",
U438="ODU HS","TX ISSUE",
U438="IP &amp; VLAN","TX ISSUE",
U438="Warehouse HUAWEI","SPARE-ISSUE",
U438="SPARE-HS","SPARE-ISSUE",
U438="Power Telco","RAN ISSUE",U438="no impacts","no impacts"
),"")</f>
        <v>RAN ISSUE</v>
      </c>
      <c r="U438" s="68" t="s">
        <v>5319</v>
      </c>
      <c r="V438" s="41" t="str" cm="1">
        <f t="array" ref="V438">IFERROR(_xlfn.IFS(
U438="MPR ISSUE","ACTIVE",
U438="BSS Hardware Issue","ACTIVE",
U438="Sites strategiques, MLL, Pylone, etc.","PASSIVE",
U438="AKTIVCO DEFAUT GE &amp; POWER Cabinet","PASSIVE",
U438="AKTIVCO Coupure ENEO &amp; Baisse de tension","PASSIVE",
U438="Coupure ENEO &amp; Baisse de tension","PASSIVE",
U438="Defaut GE &amp; POWER Cabinet","PASSIVE",
U438="Sharing","PASSIVE",
U438="Sites strategiques &amp; DataCenter","PASSIVE",
U438="Exclu","Exclu",
U438="SAT","ACTIVE",
U438="SPARE-ISSUE","SPARE-ISSUE",
U438="Fiber CAmtel","ACTIVE",
U438="Fiber AOF","ACTIVE",
U438="Projet OCM (HUAWEI)","PLANNED WORKS",
U438="Projet OCM (NOKIA)","PLANNED WORKS",
U438="ACCESS-ISSUE","ACCESS-ISSUE",
U438="Projet OCM (ZTE, NOKIA, autres projets)","PLANNED WORKS",
U438="No root CAuse","No root cause",
U438="ODU HS","ACTIVE",
U438="IP &amp; VLAN","ACTIVE",
U438="Warehouse HUAWEI","SPARE-ISSUE",
U438="SPARE-HS","SPARE-ISSUE",
U438="Power Telco","ACTIVE", U438="no impacts","no impacts"
),"")</f>
        <v>ACTIVE</v>
      </c>
      <c r="W438" s="113"/>
      <c r="X438" s="113"/>
      <c r="Y438" s="113"/>
      <c r="Z438" s="113"/>
      <c r="AA438" s="113"/>
      <c r="AB438" s="17" t="s">
        <v>6293</v>
      </c>
      <c r="AC438" s="17" t="str">
        <f>_xlfn.XLOOKUP(B438,'INCIDENT-04-27-2026'!E:E,'INCIDENT-04-27-2026'!F:F,"")</f>
        <v/>
      </c>
      <c r="AD438" s="9"/>
      <c r="AE438" s="7" t="s">
        <v>5465</v>
      </c>
      <c r="AF438" s="6" t="str">
        <f>_xlfn.XLOOKUP(B438,'[13]Input_27-04'!$B:$B,'[13]Input_27-04'!$M:$M,"")</f>
        <v/>
      </c>
      <c r="AG438" s="7"/>
      <c r="AH438" s="3"/>
      <c r="AI438" s="18" t="str">
        <f>_xlfn.XLOOKUP(B438,'[3]Cells Huawei 27042026 10h'!$B:$B,'[3]Cells Huawei 27042026 10h'!$T:$T,"")</f>
        <v>(04/27/2026 cell huawei):-27/04/2026 : Besoin d'analyse BO RAN || Configured Capacity Limit Exceeding Licensed Limit</v>
      </c>
      <c r="AJ438" s="18" t="str">
        <f>_xlfn.XLOOKUP(B438,'[3]Cells Huawei 27042026 15h'!$B:$B,'[3]Cells Huawei 27042026 15h'!$T:$T,"")</f>
        <v>(04/27/2026 cell huawei):-27/04/2026 : Besoin d'analyse BO RAN || Configured Capacity Limit Exceeding Licensed Limit</v>
      </c>
      <c r="AK438" s="18" t="str">
        <f>_xlfn.XLOOKUP(B438,'[4]cells down 27042026 11h28'!$B:$B,'[4]cells down 27042026 11h28'!$R:$R,"")</f>
        <v/>
      </c>
      <c r="AL438" s="18" t="str">
        <f>_xlfn.XLOOKUP(B438,'[4]cells down 27042026 18h01'!$B:$B,'[4]cells down 27042026 18h01'!$R:$R,"")</f>
        <v/>
      </c>
      <c r="AM438" s="18" t="str">
        <f>_xlfn.XLOOKUP(B438,'[5]cell downs 27042026 11h'!$B:$B,'[5]cell downs 27042026 11h'!$R:$R,"")</f>
        <v/>
      </c>
      <c r="AN438" s="18" t="str">
        <f>_xlfn.XLOOKUP(B438,'[5]cell downs 27042026 17h40'!$B:$B,'[5]cell downs 27042026 17h40'!$R:$R,"")</f>
        <v/>
      </c>
      <c r="AO438" s="18" t="str">
        <f>_xlfn.XLOOKUP(B438,'[6]ALL SITES DOWN'!$D:$D,'[6]ALL SITES DOWN'!$J:$J,"")</f>
        <v/>
      </c>
      <c r="AP438" s="18" t="str">
        <f>_xlfn.XLOOKUP(B438,'[7]ALL SITES DOWN'!$D:$D,'[7]ALL SITES DOWN'!$J:$J,"")</f>
        <v/>
      </c>
      <c r="AQ438" s="9" t="str">
        <f>_xlfn.XLOOKUP(B438,[8]sheet1!$AC:$AC,[8]sheet1!$AF:$AF,"")</f>
        <v/>
      </c>
      <c r="AR438" s="14"/>
      <c r="AS438" s="14" t="s">
        <v>5465</v>
      </c>
      <c r="AT438" s="14" t="str">
        <f>_xlfn.XLOOKUP(B438,'[9]cell downs 18042026 17h'!$B:$B,'[9]cell downs 18042026 17h'!$B:$B,"")</f>
        <v/>
      </c>
      <c r="AU438" s="14" t="str">
        <f>_xlfn.XLOOKUP(B438,'[10]Cells Huawei 19042026 15h'!$B:$B,'[10]Cells Huawei 19042026 15h'!$B:$B,"")</f>
        <v/>
      </c>
      <c r="AV438" s="9" t="str">
        <f>_xlfn.XLOOKUP(B438,'[11]cells down 19042026 9H40'!$B:$B,'[11]cells down 19042026 9H40'!$B:$B,"")</f>
        <v/>
      </c>
    </row>
    <row r="439" spans="1:48" hidden="1" x14ac:dyDescent="0.3">
      <c r="A439" s="1" t="s">
        <v>1506</v>
      </c>
      <c r="B439" s="8" t="s">
        <v>1507</v>
      </c>
      <c r="C439" s="3" t="str">
        <f>_xlfn.XLOOKUP(B439,'[1]daily break down'!$D:$D,'[1]daily break down'!$E:$E,"")</f>
        <v>ADAMAOUA</v>
      </c>
      <c r="D439" s="1" t="s">
        <v>11</v>
      </c>
      <c r="E439" s="1" t="s">
        <v>154</v>
      </c>
      <c r="F439" s="3" t="s">
        <v>90</v>
      </c>
      <c r="G439" s="1" t="s">
        <v>1506</v>
      </c>
      <c r="H439" s="28" t="str">
        <f>_xlfn.XLOOKUP(B439,[2]CALCULATION!$B:$B,[2]CALCULATION!$H:$H,"")</f>
        <v>NOKIA</v>
      </c>
      <c r="I439" s="26">
        <v>7.1340313269589948E-5</v>
      </c>
      <c r="J439" s="26">
        <v>5.3505234952120087E-5</v>
      </c>
      <c r="K439" s="26">
        <v>7.1340313269474141E-5</v>
      </c>
      <c r="L439" s="26">
        <v>5.3505234952177976E-5</v>
      </c>
      <c r="M439" s="26">
        <v>3.5670156634708122E-5</v>
      </c>
      <c r="N439" s="26">
        <v>5.3505234952120087E-5</v>
      </c>
      <c r="O439" s="26">
        <v>0.18597905223815148</v>
      </c>
      <c r="P439" s="114" t="s">
        <v>6364</v>
      </c>
      <c r="Q439" s="42" t="s">
        <v>5538</v>
      </c>
      <c r="R439" s="42"/>
      <c r="S439" s="41" t="str" cm="1">
        <f t="array" ref="S439">IFERROR(_xlfn.IFS(
U439="MPR ISSUE","PDH",
U439="BSS Hardware Issue","BSS",
U439="Sites strategiques, MLL, Pylone, etc.","ENVTECH",
U439="AKTIVCO DEFAUT GE &amp; POWER Cabinet","AKTIVCO",
U439="AKTIVCO Coupure ENEO &amp; Baisse de tension","AKTIVCO GRID ONLY",
U439="Coupure ENEO &amp; Baisse de tension","IHS GRID ONLY",
U439="Defaut GE &amp; POWER Cabinet","IHS",
U439="Sharing","Partners",
U439="Sites strategiques &amp; DataCenter","SST &amp; DC",
U439="Exclu","Exclu",
U439="SAT","SAT",
U439="SPARE-ISSUE","SPARE-ISSUE",
U439="Fiber CAmtel","TRANS_FO_CAMTEL",
U439="Fiber AOF","Fiber AOF",
U439="Projet OCM (HUAWEI)","TRAVAUX-HUAWEI",
U439="Projet OCM (NOKIA)","TRAVAUX-NOKIA",
U439="ACCESS-ISSUE","ACCESS-ISSUE",
U439="Projet OCM (ZTE, NOKIA, autres projets)","TRAVAUX OCM",
U439="No root CAuse","No root cause",
U439="ODU HS","PDH",
U439="IP &amp; VLAN","PDH",
U439="Warehouse HUAWEI","SPARE-ISSUE",
U439="SPARE-HS","SPARE-ISSUE",
U439="Power Telco","BSS",U439="no impacts","no impacts"
),"")</f>
        <v>No root cause</v>
      </c>
      <c r="T439" s="41" t="str" cm="1">
        <f t="array" ref="T439">IFERROR(_xlfn.IFS(
U439="MPR ISSUE","TX ISSUE",
U439="BSS Hardware Issue","RAN ISSUE",
U439="Sites strategiques, MLL, Pylone, etc.","ENVTECH",
U439="AKTIVCO DEFAUT GE &amp; POWER Cabinet","POWER ISSUE",
U439="AKTIVCO Coupure ENEO &amp; Baisse de tension","POWER ISSUE",
U439="Coupure ENEO &amp; Baisse de tension","POWER ISSUE",
U439="Defaut GE &amp; POWER Cabinet","POWER ISSUE",
U439="Sharing","POWER ISSUE",
U439="Sites strategiques &amp; DataCenter","POWER ISSUE",
U439="Exclu","Exclu",
U439="SAT","TX ISSUE",
U439="SPARE-ISSUE","SPARE-ISSUE",
U439="Fiber CAmtel","TX ISSUE",
U439="Fiber AOF","TX ISSUE",
U439="Projet OCM (HUAWEI)","TRAVAUX-HUAWEI",
U439="Projet OCM (NOKIA)","TRAVAUX -NOKIA",
U439="ACCESS-ISSUE","ACCESS-ISSUE",
U439="Projet OCM (ZTE, NOKIA, autres projets)","TRAVAUX OCM",
U439="No root CAuse","No root cause",
U439="ODU HS","TX ISSUE",
U439="IP &amp; VLAN","TX ISSUE",
U439="Warehouse HUAWEI","SPARE-ISSUE",
U439="SPARE-HS","SPARE-ISSUE",
U439="Power Telco","RAN ISSUE",U439="no impacts","no impacts"
),"")</f>
        <v>No root cause</v>
      </c>
      <c r="U439" s="68" t="s">
        <v>5691</v>
      </c>
      <c r="V439" s="41" t="str" cm="1">
        <f t="array" ref="V439">IFERROR(_xlfn.IFS(
U439="MPR ISSUE","ACTIVE",
U439="BSS Hardware Issue","ACTIVE",
U439="Sites strategiques, MLL, Pylone, etc.","PASSIVE",
U439="AKTIVCO DEFAUT GE &amp; POWER Cabinet","PASSIVE",
U439="AKTIVCO Coupure ENEO &amp; Baisse de tension","PASSIVE",
U439="Coupure ENEO &amp; Baisse de tension","PASSIVE",
U439="Defaut GE &amp; POWER Cabinet","PASSIVE",
U439="Sharing","PASSIVE",
U439="Sites strategiques &amp; DataCenter","PASSIVE",
U439="Exclu","Exclu",
U439="SAT","ACTIVE",
U439="SPARE-ISSUE","SPARE-ISSUE",
U439="Fiber CAmtel","ACTIVE",
U439="Fiber AOF","ACTIVE",
U439="Projet OCM (HUAWEI)","PLANNED WORKS",
U439="Projet OCM (NOKIA)","PLANNED WORKS",
U439="ACCESS-ISSUE","ACCESS-ISSUE",
U439="Projet OCM (ZTE, NOKIA, autres projets)","PLANNED WORKS",
U439="No root CAuse","No root cause",
U439="ODU HS","ACTIVE",
U439="IP &amp; VLAN","ACTIVE",
U439="Warehouse HUAWEI","SPARE-ISSUE",
U439="SPARE-HS","SPARE-ISSUE",
U439="Power Telco","ACTIVE", U439="no impacts","no impacts"
),"")</f>
        <v>No root cause</v>
      </c>
      <c r="W439" s="113"/>
      <c r="X439" s="113"/>
      <c r="Y439" s="113"/>
      <c r="Z439" s="113"/>
      <c r="AA439" s="113"/>
      <c r="AB439" s="17" t="s">
        <v>5465</v>
      </c>
      <c r="AC439" s="17" t="str">
        <f>_xlfn.XLOOKUP(B439,'INCIDENT-04-27-2026'!E:E,'INCIDENT-04-27-2026'!F:F,"")</f>
        <v/>
      </c>
      <c r="AD439" s="9"/>
      <c r="AE439" s="7" t="s">
        <v>5465</v>
      </c>
      <c r="AF439" s="6" t="str">
        <f>_xlfn.XLOOKUP(B439,'[13]Input_27-04'!$B:$B,'[13]Input_27-04'!$M:$M,"")</f>
        <v/>
      </c>
      <c r="AG439" s="7"/>
      <c r="AH439" s="3"/>
      <c r="AI439" s="18" t="str">
        <f>_xlfn.XLOOKUP(B439,'[3]Cells Huawei 27042026 10h'!$B:$B,'[3]Cells Huawei 27042026 10h'!$T:$T,"")</f>
        <v/>
      </c>
      <c r="AJ439" s="18" t="str">
        <f>_xlfn.XLOOKUP(B439,'[3]Cells Huawei 27042026 15h'!$B:$B,'[3]Cells Huawei 27042026 15h'!$T:$T,"")</f>
        <v/>
      </c>
      <c r="AK439" s="18" t="str">
        <f>_xlfn.XLOOKUP(B439,'[4]cells down 27042026 11h28'!$B:$B,'[4]cells down 27042026 11h28'!$R:$R,"")</f>
        <v/>
      </c>
      <c r="AL439" s="18" t="str">
        <f>_xlfn.XLOOKUP(B439,'[4]cells down 27042026 18h01'!$B:$B,'[4]cells down 27042026 18h01'!$R:$R,"")</f>
        <v/>
      </c>
      <c r="AM439" s="18" t="str">
        <f>_xlfn.XLOOKUP(B439,'[5]cell downs 27042026 11h'!$B:$B,'[5]cell downs 27042026 11h'!$R:$R,"")</f>
        <v/>
      </c>
      <c r="AN439" s="18" t="str">
        <f>_xlfn.XLOOKUP(B439,'[5]cell downs 27042026 17h40'!$B:$B,'[5]cell downs 27042026 17h40'!$R:$R,"")</f>
        <v/>
      </c>
      <c r="AO439" s="18" t="str">
        <f>_xlfn.XLOOKUP(B439,'[6]ALL SITES DOWN'!$D:$D,'[6]ALL SITES DOWN'!$J:$J,"")</f>
        <v/>
      </c>
      <c r="AP439" s="18" t="str">
        <f>_xlfn.XLOOKUP(B439,'[7]ALL SITES DOWN'!$D:$D,'[7]ALL SITES DOWN'!$J:$J,"")</f>
        <v/>
      </c>
      <c r="AQ439" s="9" t="str">
        <f>_xlfn.XLOOKUP(B439,[8]sheet1!$AC:$AC,[8]sheet1!$AF:$AF,"")</f>
        <v/>
      </c>
      <c r="AR439" s="14"/>
      <c r="AS439" s="14" t="s">
        <v>5465</v>
      </c>
      <c r="AT439" s="14" t="str">
        <f>_xlfn.XLOOKUP(B439,'[9]cell downs 18042026 17h'!$B:$B,'[9]cell downs 18042026 17h'!$B:$B,"")</f>
        <v/>
      </c>
      <c r="AU439" s="14" t="str">
        <f>_xlfn.XLOOKUP(B439,'[10]Cells Huawei 19042026 15h'!$B:$B,'[10]Cells Huawei 19042026 15h'!$B:$B,"")</f>
        <v/>
      </c>
      <c r="AV439" s="9" t="str">
        <f>_xlfn.XLOOKUP(B439,'[11]cells down 19042026 9H40'!$B:$B,'[11]cells down 19042026 9H40'!$B:$B,"")</f>
        <v/>
      </c>
    </row>
    <row r="440" spans="1:48" hidden="1" x14ac:dyDescent="0.3">
      <c r="A440" s="1" t="s">
        <v>4099</v>
      </c>
      <c r="B440" s="8" t="s">
        <v>4100</v>
      </c>
      <c r="C440" s="3" t="str">
        <f>_xlfn.XLOOKUP(B440,'[1]daily break down'!$D:$D,'[1]daily break down'!$E:$E,"")</f>
        <v>SUD-OUEST</v>
      </c>
      <c r="D440" s="1" t="s">
        <v>11</v>
      </c>
      <c r="E440" s="1" t="s">
        <v>12</v>
      </c>
      <c r="F440" s="3" t="s">
        <v>13</v>
      </c>
      <c r="G440" s="1" t="s">
        <v>3462</v>
      </c>
      <c r="H440" s="27" t="str">
        <f>_xlfn.XLOOKUP(B440,[2]CALCULATION!$B:$B,[2]CALCULATION!$H:$H,"")</f>
        <v>HUAWEI</v>
      </c>
      <c r="I440" s="26">
        <v>0.27606917727497127</v>
      </c>
      <c r="J440" s="26">
        <v>0</v>
      </c>
      <c r="K440" s="26">
        <v>0</v>
      </c>
      <c r="L440" s="26">
        <v>0</v>
      </c>
      <c r="M440" s="26">
        <v>0</v>
      </c>
      <c r="N440" s="26">
        <v>0</v>
      </c>
      <c r="O440" s="26">
        <v>0.18405800823552576</v>
      </c>
      <c r="P440" s="114" t="s">
        <v>6364</v>
      </c>
      <c r="Q440" s="42" t="s">
        <v>6353</v>
      </c>
      <c r="R440" s="42"/>
      <c r="S440" s="41" t="str" cm="1">
        <f t="array" ref="S440">IFERROR(_xlfn.IFS(
U440="MPR ISSUE","PDH",
U440="BSS Hardware Issue","BSS",
U440="Sites strategiques, MLL, Pylone, etc.","ENVTECH",
U440="AKTIVCO DEFAUT GE &amp; POWER Cabinet","AKTIVCO",
U440="AKTIVCO Coupure ENEO &amp; Baisse de tension","AKTIVCO GRID ONLY",
U440="Coupure ENEO &amp; Baisse de tension","IHS GRID ONLY",
U440="Defaut GE &amp; POWER Cabinet","IHS",
U440="Sharing","Partners",
U440="Sites strategiques &amp; DataCenter","SST &amp; DC",
U440="Exclu","Exclu",
U440="SAT","SAT",
U440="SPARE-ISSUE","SPARE-ISSUE",
U440="Fiber CAmtel","TRANS_FO_CAMTEL",
U440="Fiber AOF","Fiber AOF",
U440="Projet OCM (HUAWEI)","TRAVAUX-HUAWEI",
U440="Projet OCM (NOKIA)","TRAVAUX-NOKIA",
U440="ACCESS-ISSUE","ACCESS-ISSUE",
U440="Projet OCM (ZTE, NOKIA, autres projets)","TRAVAUX OCM",
U440="No root CAuse","No root cause",
U440="ODU HS","PDH",
U440="IP &amp; VLAN","PDH",
U440="Warehouse HUAWEI","SPARE-ISSUE",
U440="SPARE-HS","SPARE-ISSUE",
U440="Power Telco","BSS",U440="no impacts","no impacts"
),"")</f>
        <v/>
      </c>
      <c r="T440" s="41" t="str" cm="1">
        <f t="array" ref="T440">IFERROR(_xlfn.IFS(
U440="MPR ISSUE","TX ISSUE",
U440="BSS Hardware Issue","RAN ISSUE",
U440="Sites strategiques, MLL, Pylone, etc.","ENVTECH",
U440="AKTIVCO DEFAUT GE &amp; POWER Cabinet","POWER ISSUE",
U440="AKTIVCO Coupure ENEO &amp; Baisse de tension","POWER ISSUE",
U440="Coupure ENEO &amp; Baisse de tension","POWER ISSUE",
U440="Defaut GE &amp; POWER Cabinet","POWER ISSUE",
U440="Sharing","POWER ISSUE",
U440="Sites strategiques &amp; DataCenter","POWER ISSUE",
U440="Exclu","Exclu",
U440="SAT","TX ISSUE",
U440="SPARE-ISSUE","SPARE-ISSUE",
U440="Fiber CAmtel","TX ISSUE",
U440="Fiber AOF","TX ISSUE",
U440="Projet OCM (HUAWEI)","TRAVAUX-HUAWEI",
U440="Projet OCM (NOKIA)","TRAVAUX -NOKIA",
U440="ACCESS-ISSUE","ACCESS-ISSUE",
U440="Projet OCM (ZTE, NOKIA, autres projets)","TRAVAUX OCM",
U440="No root CAuse","No root cause",
U440="ODU HS","TX ISSUE",
U440="IP &amp; VLAN","TX ISSUE",
U440="Warehouse HUAWEI","SPARE-ISSUE",
U440="SPARE-HS","SPARE-ISSUE",
U440="Power Telco","RAN ISSUE",U440="no impacts","no impacts"
),"")</f>
        <v/>
      </c>
      <c r="U440" s="68"/>
      <c r="V440" s="41" t="str" cm="1">
        <f t="array" ref="V440">IFERROR(_xlfn.IFS(
U440="MPR ISSUE","ACTIVE",
U440="BSS Hardware Issue","ACTIVE",
U440="Sites strategiques, MLL, Pylone, etc.","PASSIVE",
U440="AKTIVCO DEFAUT GE &amp; POWER Cabinet","PASSIVE",
U440="AKTIVCO Coupure ENEO &amp; Baisse de tension","PASSIVE",
U440="Coupure ENEO &amp; Baisse de tension","PASSIVE",
U440="Defaut GE &amp; POWER Cabinet","PASSIVE",
U440="Sharing","PASSIVE",
U440="Sites strategiques &amp; DataCenter","PASSIVE",
U440="Exclu","Exclu",
U440="SAT","ACTIVE",
U440="SPARE-ISSUE","SPARE-ISSUE",
U440="Fiber CAmtel","ACTIVE",
U440="Fiber AOF","ACTIVE",
U440="Projet OCM (HUAWEI)","PLANNED WORKS",
U440="Projet OCM (NOKIA)","PLANNED WORKS",
U440="ACCESS-ISSUE","ACCESS-ISSUE",
U440="Projet OCM (ZTE, NOKIA, autres projets)","PLANNED WORKS",
U440="No root CAuse","No root cause",
U440="ODU HS","ACTIVE",
U440="IP &amp; VLAN","ACTIVE",
U440="Warehouse HUAWEI","SPARE-ISSUE",
U440="SPARE-HS","SPARE-ISSUE",
U440="Power Telco","ACTIVE", U440="no impacts","no impacts"
),"")</f>
        <v/>
      </c>
      <c r="W440" s="113"/>
      <c r="X440" s="113"/>
      <c r="Y440" s="113"/>
      <c r="Z440" s="113"/>
      <c r="AA440" s="113"/>
      <c r="AB440" s="17" t="s">
        <v>5465</v>
      </c>
      <c r="AC440" s="17" t="str">
        <f>_xlfn.XLOOKUP(B440,'INCIDENT-04-27-2026'!E:E,'INCIDENT-04-27-2026'!F:F,"")</f>
        <v/>
      </c>
      <c r="AD440" s="9"/>
      <c r="AE440" s="7" t="s">
        <v>5465</v>
      </c>
      <c r="AF440" s="6" t="str">
        <f>_xlfn.XLOOKUP(B440,'[13]Input_27-04'!$B:$B,'[13]Input_27-04'!$M:$M,"")</f>
        <v/>
      </c>
      <c r="AG440" s="7"/>
      <c r="AH440" s="3"/>
      <c r="AI440" s="18" t="str">
        <f>_xlfn.XLOOKUP(B440,'[3]Cells Huawei 27042026 10h'!$B:$B,'[3]Cells Huawei 27042026 10h'!$T:$T,"")</f>
        <v/>
      </c>
      <c r="AJ440" s="18" t="str">
        <f>_xlfn.XLOOKUP(B440,'[3]Cells Huawei 27042026 15h'!$B:$B,'[3]Cells Huawei 27042026 15h'!$T:$T,"")</f>
        <v/>
      </c>
      <c r="AK440" s="18" t="str">
        <f>_xlfn.XLOOKUP(B440,'[4]cells down 27042026 11h28'!$B:$B,'[4]cells down 27042026 11h28'!$R:$R,"")</f>
        <v/>
      </c>
      <c r="AL440" s="18" t="str">
        <f>_xlfn.XLOOKUP(B440,'[4]cells down 27042026 18h01'!$B:$B,'[4]cells down 27042026 18h01'!$R:$R,"")</f>
        <v/>
      </c>
      <c r="AM440" s="18" t="str">
        <f>_xlfn.XLOOKUP(B440,'[5]cell downs 27042026 11h'!$B:$B,'[5]cell downs 27042026 11h'!$R:$R,"")</f>
        <v/>
      </c>
      <c r="AN440" s="18" t="str">
        <f>_xlfn.XLOOKUP(B440,'[5]cell downs 27042026 17h40'!$B:$B,'[5]cell downs 27042026 17h40'!$R:$R,"")</f>
        <v/>
      </c>
      <c r="AO440" s="18" t="str">
        <f>_xlfn.XLOOKUP(B440,'[6]ALL SITES DOWN'!$D:$D,'[6]ALL SITES DOWN'!$J:$J,"")</f>
        <v/>
      </c>
      <c r="AP440" s="18" t="str">
        <f>_xlfn.XLOOKUP(B440,'[7]ALL SITES DOWN'!$D:$D,'[7]ALL SITES DOWN'!$J:$J,"")</f>
        <v/>
      </c>
      <c r="AQ440" s="9" t="str">
        <f>_xlfn.XLOOKUP(B440,[8]sheet1!$AC:$AC,[8]sheet1!$AF:$AF,"")</f>
        <v/>
      </c>
      <c r="AR440" s="14"/>
      <c r="AS440" s="14" t="s">
        <v>5465</v>
      </c>
      <c r="AT440" s="14" t="str">
        <f>_xlfn.XLOOKUP(B440,'[9]cell downs 18042026 17h'!$B:$B,'[9]cell downs 18042026 17h'!$B:$B,"")</f>
        <v/>
      </c>
      <c r="AU440" s="14" t="str">
        <f>_xlfn.XLOOKUP(B440,'[10]Cells Huawei 19042026 15h'!$B:$B,'[10]Cells Huawei 19042026 15h'!$B:$B,"")</f>
        <v/>
      </c>
      <c r="AV440" s="9" t="str">
        <f>_xlfn.XLOOKUP(B440,'[11]cells down 19042026 9H40'!$B:$B,'[11]cells down 19042026 9H40'!$B:$B,"")</f>
        <v/>
      </c>
    </row>
    <row r="441" spans="1:48" hidden="1" x14ac:dyDescent="0.3">
      <c r="A441" s="1" t="s">
        <v>906</v>
      </c>
      <c r="B441" s="8" t="s">
        <v>907</v>
      </c>
      <c r="C441" s="3" t="str">
        <f>_xlfn.XLOOKUP(B441,'[1]daily break down'!$D:$D,'[1]daily break down'!$E:$E,"")</f>
        <v>Garoua</v>
      </c>
      <c r="D441" s="1" t="s">
        <v>21</v>
      </c>
      <c r="E441" s="1" t="s">
        <v>22</v>
      </c>
      <c r="F441" s="3" t="s">
        <v>23</v>
      </c>
      <c r="G441" s="1" t="s">
        <v>24</v>
      </c>
      <c r="H441" s="27" t="str">
        <f>_xlfn.XLOOKUP(B441,[2]CALCULATION!$B:$B,[2]CALCULATION!$H:$H,"")</f>
        <v>Huawei</v>
      </c>
      <c r="I441" s="26">
        <v>7.9532143091546761</v>
      </c>
      <c r="J441" s="26">
        <v>3.0752490490336237</v>
      </c>
      <c r="K441" s="26">
        <v>0.68299432416467631</v>
      </c>
      <c r="L441" s="26">
        <v>4.444394506225156</v>
      </c>
      <c r="M441" s="26">
        <v>0.7946240793532573</v>
      </c>
      <c r="N441" s="26">
        <v>3.0011799687814791</v>
      </c>
      <c r="O441" s="26">
        <v>0.18371914174749526</v>
      </c>
      <c r="P441" s="114" t="s">
        <v>6364</v>
      </c>
      <c r="Q441" s="42" t="s">
        <v>5538</v>
      </c>
      <c r="R441" s="42"/>
      <c r="S441" s="41" t="str" cm="1">
        <f t="array" ref="S441">IFERROR(_xlfn.IFS(
U441="MPR ISSUE","PDH",
U441="BSS Hardware Issue","BSS",
U441="Sites strategiques, MLL, Pylone, etc.","ENVTECH",
U441="AKTIVCO DEFAUT GE &amp; POWER Cabinet","AKTIVCO",
U441="AKTIVCO Coupure ENEO &amp; Baisse de tension","AKTIVCO GRID ONLY",
U441="Coupure ENEO &amp; Baisse de tension","IHS GRID ONLY",
U441="Defaut GE &amp; POWER Cabinet","IHS",
U441="Sharing","Partners",
U441="Sites strategiques &amp; DataCenter","SST &amp; DC",
U441="Exclu","Exclu",
U441="SAT","SAT",
U441="SPARE-ISSUE","SPARE-ISSUE",
U441="Fiber CAmtel","TRANS_FO_CAMTEL",
U441="Fiber AOF","Fiber AOF",
U441="Projet OCM (HUAWEI)","TRAVAUX-HUAWEI",
U441="Projet OCM (NOKIA)","TRAVAUX-NOKIA",
U441="ACCESS-ISSUE","ACCESS-ISSUE",
U441="Projet OCM (ZTE, NOKIA, autres projets)","TRAVAUX OCM",
U441="No root CAuse","No root cause",
U441="ODU HS","PDH",
U441="IP &amp; VLAN","PDH",
U441="Warehouse HUAWEI","SPARE-ISSUE",
U441="SPARE-HS","SPARE-ISSUE",
U441="Power Telco","BSS",U441="no impacts","no impacts"
),"")</f>
        <v>No root cause</v>
      </c>
      <c r="T441" s="41" t="str" cm="1">
        <f t="array" ref="T441">IFERROR(_xlfn.IFS(
U441="MPR ISSUE","TX ISSUE",
U441="BSS Hardware Issue","RAN ISSUE",
U441="Sites strategiques, MLL, Pylone, etc.","ENVTECH",
U441="AKTIVCO DEFAUT GE &amp; POWER Cabinet","POWER ISSUE",
U441="AKTIVCO Coupure ENEO &amp; Baisse de tension","POWER ISSUE",
U441="Coupure ENEO &amp; Baisse de tension","POWER ISSUE",
U441="Defaut GE &amp; POWER Cabinet","POWER ISSUE",
U441="Sharing","POWER ISSUE",
U441="Sites strategiques &amp; DataCenter","POWER ISSUE",
U441="Exclu","Exclu",
U441="SAT","TX ISSUE",
U441="SPARE-ISSUE","SPARE-ISSUE",
U441="Fiber CAmtel","TX ISSUE",
U441="Fiber AOF","TX ISSUE",
U441="Projet OCM (HUAWEI)","TRAVAUX-HUAWEI",
U441="Projet OCM (NOKIA)","TRAVAUX -NOKIA",
U441="ACCESS-ISSUE","ACCESS-ISSUE",
U441="Projet OCM (ZTE, NOKIA, autres projets)","TRAVAUX OCM",
U441="No root CAuse","No root cause",
U441="ODU HS","TX ISSUE",
U441="IP &amp; VLAN","TX ISSUE",
U441="Warehouse HUAWEI","SPARE-ISSUE",
U441="SPARE-HS","SPARE-ISSUE",
U441="Power Telco","RAN ISSUE",U441="no impacts","no impacts"
),"")</f>
        <v>No root cause</v>
      </c>
      <c r="U441" s="68" t="s">
        <v>5691</v>
      </c>
      <c r="V441" s="41" t="str" cm="1">
        <f t="array" ref="V441">IFERROR(_xlfn.IFS(
U441="MPR ISSUE","ACTIVE",
U441="BSS Hardware Issue","ACTIVE",
U441="Sites strategiques, MLL, Pylone, etc.","PASSIVE",
U441="AKTIVCO DEFAUT GE &amp; POWER Cabinet","PASSIVE",
U441="AKTIVCO Coupure ENEO &amp; Baisse de tension","PASSIVE",
U441="Coupure ENEO &amp; Baisse de tension","PASSIVE",
U441="Defaut GE &amp; POWER Cabinet","PASSIVE",
U441="Sharing","PASSIVE",
U441="Sites strategiques &amp; DataCenter","PASSIVE",
U441="Exclu","Exclu",
U441="SAT","ACTIVE",
U441="SPARE-ISSUE","SPARE-ISSUE",
U441="Fiber CAmtel","ACTIVE",
U441="Fiber AOF","ACTIVE",
U441="Projet OCM (HUAWEI)","PLANNED WORKS",
U441="Projet OCM (NOKIA)","PLANNED WORKS",
U441="ACCESS-ISSUE","ACCESS-ISSUE",
U441="Projet OCM (ZTE, NOKIA, autres projets)","PLANNED WORKS",
U441="No root CAuse","No root cause",
U441="ODU HS","ACTIVE",
U441="IP &amp; VLAN","ACTIVE",
U441="Warehouse HUAWEI","SPARE-ISSUE",
U441="SPARE-HS","SPARE-ISSUE",
U441="Power Telco","ACTIVE", U441="no impacts","no impacts"
),"")</f>
        <v>No root cause</v>
      </c>
      <c r="W441" s="113"/>
      <c r="X441" s="113"/>
      <c r="Y441" s="113"/>
      <c r="Z441" s="113"/>
      <c r="AA441" s="113"/>
      <c r="AB441" s="17" t="s">
        <v>5465</v>
      </c>
      <c r="AC441" s="17" t="str">
        <f>_xlfn.XLOOKUP(B441,'INCIDENT-04-27-2026'!E:E,'INCIDENT-04-27-2026'!F:F,"")</f>
        <v/>
      </c>
      <c r="AD441" s="9"/>
      <c r="AE441" s="7" t="s">
        <v>5465</v>
      </c>
      <c r="AF441" s="6" t="str">
        <f>_xlfn.XLOOKUP(B441,'[13]Input_27-04'!$B:$B,'[13]Input_27-04'!$M:$M,"")</f>
        <v>ATS faulty</v>
      </c>
      <c r="AG441" s="7"/>
      <c r="AH441" s="3"/>
      <c r="AI441" s="18" t="str">
        <f>_xlfn.XLOOKUP(B441,'[3]Cells Huawei 27042026 10h'!$B:$B,'[3]Cells Huawei 27042026 10h'!$T:$T,"")</f>
        <v/>
      </c>
      <c r="AJ441" s="18" t="str">
        <f>_xlfn.XLOOKUP(B441,'[3]Cells Huawei 27042026 15h'!$B:$B,'[3]Cells Huawei 27042026 15h'!$T:$T,"")</f>
        <v/>
      </c>
      <c r="AK441" s="18" t="str">
        <f>_xlfn.XLOOKUP(B441,'[4]cells down 27042026 11h28'!$B:$B,'[4]cells down 27042026 11h28'!$R:$R,"")</f>
        <v/>
      </c>
      <c r="AL441" s="18" t="str">
        <f>_xlfn.XLOOKUP(B441,'[4]cells down 27042026 18h01'!$B:$B,'[4]cells down 27042026 18h01'!$R:$R,"")</f>
        <v/>
      </c>
      <c r="AM441" s="18" t="str">
        <f>_xlfn.XLOOKUP(B441,'[5]cell downs 27042026 11h'!$B:$B,'[5]cell downs 27042026 11h'!$R:$R,"")</f>
        <v/>
      </c>
      <c r="AN441" s="18" t="str">
        <f>_xlfn.XLOOKUP(B441,'[5]cell downs 27042026 17h40'!$B:$B,'[5]cell downs 27042026 17h40'!$R:$R,"")</f>
        <v/>
      </c>
      <c r="AO441" s="18" t="str">
        <f>_xlfn.XLOOKUP(B441,'[6]ALL SITES DOWN'!$D:$D,'[6]ALL SITES DOWN'!$J:$J,"")</f>
        <v/>
      </c>
      <c r="AP441" s="18" t="str">
        <f>_xlfn.XLOOKUP(B441,'[7]ALL SITES DOWN'!$D:$D,'[7]ALL SITES DOWN'!$J:$J,"")</f>
        <v/>
      </c>
      <c r="AQ441" s="9" t="str">
        <f>_xlfn.XLOOKUP(B441,[8]sheet1!$AC:$AC,[8]sheet1!$AF:$AF,"")</f>
        <v/>
      </c>
      <c r="AR441" s="14"/>
      <c r="AS441" s="14" t="s">
        <v>5465</v>
      </c>
      <c r="AT441" s="14" t="str">
        <f>_xlfn.XLOOKUP(B441,'[9]cell downs 18042026 17h'!$B:$B,'[9]cell downs 18042026 17h'!$B:$B,"")</f>
        <v/>
      </c>
      <c r="AU441" s="14" t="str">
        <f>_xlfn.XLOOKUP(B441,'[10]Cells Huawei 19042026 15h'!$B:$B,'[10]Cells Huawei 19042026 15h'!$B:$B,"")</f>
        <v/>
      </c>
      <c r="AV441" s="9" t="str">
        <f>_xlfn.XLOOKUP(B441,'[11]cells down 19042026 9H40'!$B:$B,'[11]cells down 19042026 9H40'!$B:$B,"")</f>
        <v/>
      </c>
    </row>
    <row r="442" spans="1:48" hidden="1" x14ac:dyDescent="0.3">
      <c r="A442" s="1" t="s">
        <v>2798</v>
      </c>
      <c r="B442" s="8" t="s">
        <v>2799</v>
      </c>
      <c r="C442" s="3" t="str">
        <f>_xlfn.XLOOKUP(B442,'[1]daily break down'!$D:$D,'[1]daily break down'!$E:$E,"")</f>
        <v>OUEST</v>
      </c>
      <c r="D442" s="1" t="s">
        <v>11</v>
      </c>
      <c r="E442" s="1" t="s">
        <v>12</v>
      </c>
      <c r="F442" s="3" t="s">
        <v>102</v>
      </c>
      <c r="G442" s="1" t="s">
        <v>2794</v>
      </c>
      <c r="H442" s="27" t="str">
        <f>_xlfn.XLOOKUP(B442,[2]CALCULATION!$B:$B,[2]CALCULATION!$H:$H,"")</f>
        <v>HUAWEI</v>
      </c>
      <c r="I442" s="26">
        <v>0.10321159822277011</v>
      </c>
      <c r="J442" s="26">
        <v>0</v>
      </c>
      <c r="K442" s="26">
        <v>1.6854149009939132E-2</v>
      </c>
      <c r="L442" s="26">
        <v>0</v>
      </c>
      <c r="M442" s="26">
        <v>0.11268202480930735</v>
      </c>
      <c r="N442" s="26">
        <v>0</v>
      </c>
      <c r="O442" s="26">
        <v>0.18222099516883394</v>
      </c>
      <c r="P442" s="114" t="s">
        <v>6364</v>
      </c>
      <c r="Q442" s="42" t="s">
        <v>5538</v>
      </c>
      <c r="R442" s="42"/>
      <c r="S442" s="41" t="str" cm="1">
        <f t="array" ref="S442">IFERROR(_xlfn.IFS(
U442="MPR ISSUE","PDH",
U442="BSS Hardware Issue","BSS",
U442="Sites strategiques, MLL, Pylone, etc.","ENVTECH",
U442="AKTIVCO DEFAUT GE &amp; POWER Cabinet","AKTIVCO",
U442="AKTIVCO Coupure ENEO &amp; Baisse de tension","AKTIVCO GRID ONLY",
U442="Coupure ENEO &amp; Baisse de tension","IHS GRID ONLY",
U442="Defaut GE &amp; POWER Cabinet","IHS",
U442="Sharing","Partners",
U442="Sites strategiques &amp; DataCenter","SST &amp; DC",
U442="Exclu","Exclu",
U442="SAT","SAT",
U442="SPARE-ISSUE","SPARE-ISSUE",
U442="Fiber CAmtel","TRANS_FO_CAMTEL",
U442="Fiber AOF","Fiber AOF",
U442="Projet OCM (HUAWEI)","TRAVAUX-HUAWEI",
U442="Projet OCM (NOKIA)","TRAVAUX-NOKIA",
U442="ACCESS-ISSUE","ACCESS-ISSUE",
U442="Projet OCM (ZTE, NOKIA, autres projets)","TRAVAUX OCM",
U442="No root CAuse","No root cause",
U442="ODU HS","PDH",
U442="IP &amp; VLAN","PDH",
U442="Warehouse HUAWEI","SPARE-ISSUE",
U442="SPARE-HS","SPARE-ISSUE",
U442="Power Telco","BSS",U442="no impacts","no impacts"
),"")</f>
        <v>No root cause</v>
      </c>
      <c r="T442" s="41" t="str" cm="1">
        <f t="array" ref="T442">IFERROR(_xlfn.IFS(
U442="MPR ISSUE","TX ISSUE",
U442="BSS Hardware Issue","RAN ISSUE",
U442="Sites strategiques, MLL, Pylone, etc.","ENVTECH",
U442="AKTIVCO DEFAUT GE &amp; POWER Cabinet","POWER ISSUE",
U442="AKTIVCO Coupure ENEO &amp; Baisse de tension","POWER ISSUE",
U442="Coupure ENEO &amp; Baisse de tension","POWER ISSUE",
U442="Defaut GE &amp; POWER Cabinet","POWER ISSUE",
U442="Sharing","POWER ISSUE",
U442="Sites strategiques &amp; DataCenter","POWER ISSUE",
U442="Exclu","Exclu",
U442="SAT","TX ISSUE",
U442="SPARE-ISSUE","SPARE-ISSUE",
U442="Fiber CAmtel","TX ISSUE",
U442="Fiber AOF","TX ISSUE",
U442="Projet OCM (HUAWEI)","TRAVAUX-HUAWEI",
U442="Projet OCM (NOKIA)","TRAVAUX -NOKIA",
U442="ACCESS-ISSUE","ACCESS-ISSUE",
U442="Projet OCM (ZTE, NOKIA, autres projets)","TRAVAUX OCM",
U442="No root CAuse","No root cause",
U442="ODU HS","TX ISSUE",
U442="IP &amp; VLAN","TX ISSUE",
U442="Warehouse HUAWEI","SPARE-ISSUE",
U442="SPARE-HS","SPARE-ISSUE",
U442="Power Telco","RAN ISSUE",U442="no impacts","no impacts"
),"")</f>
        <v>No root cause</v>
      </c>
      <c r="U442" s="68" t="s">
        <v>5691</v>
      </c>
      <c r="V442" s="41" t="str" cm="1">
        <f t="array" ref="V442">IFERROR(_xlfn.IFS(
U442="MPR ISSUE","ACTIVE",
U442="BSS Hardware Issue","ACTIVE",
U442="Sites strategiques, MLL, Pylone, etc.","PASSIVE",
U442="AKTIVCO DEFAUT GE &amp; POWER Cabinet","PASSIVE",
U442="AKTIVCO Coupure ENEO &amp; Baisse de tension","PASSIVE",
U442="Coupure ENEO &amp; Baisse de tension","PASSIVE",
U442="Defaut GE &amp; POWER Cabinet","PASSIVE",
U442="Sharing","PASSIVE",
U442="Sites strategiques &amp; DataCenter","PASSIVE",
U442="Exclu","Exclu",
U442="SAT","ACTIVE",
U442="SPARE-ISSUE","SPARE-ISSUE",
U442="Fiber CAmtel","ACTIVE",
U442="Fiber AOF","ACTIVE",
U442="Projet OCM (HUAWEI)","PLANNED WORKS",
U442="Projet OCM (NOKIA)","PLANNED WORKS",
U442="ACCESS-ISSUE","ACCESS-ISSUE",
U442="Projet OCM (ZTE, NOKIA, autres projets)","PLANNED WORKS",
U442="No root CAuse","No root cause",
U442="ODU HS","ACTIVE",
U442="IP &amp; VLAN","ACTIVE",
U442="Warehouse HUAWEI","SPARE-ISSUE",
U442="SPARE-HS","SPARE-ISSUE",
U442="Power Telco","ACTIVE", U442="no impacts","no impacts"
),"")</f>
        <v>No root cause</v>
      </c>
      <c r="W442" s="113"/>
      <c r="X442" s="113"/>
      <c r="Y442" s="113"/>
      <c r="Z442" s="113"/>
      <c r="AA442" s="113"/>
      <c r="AB442" s="17" t="s">
        <v>5465</v>
      </c>
      <c r="AC442" s="17" t="str">
        <f>_xlfn.XLOOKUP(B442,'INCIDENT-04-27-2026'!E:E,'INCIDENT-04-27-2026'!F:F,"")</f>
        <v/>
      </c>
      <c r="AD442" s="9"/>
      <c r="AE442" s="7" t="s">
        <v>5465</v>
      </c>
      <c r="AF442" s="6" t="str">
        <f>_xlfn.XLOOKUP(B442,'[13]Input_27-04'!$B:$B,'[13]Input_27-04'!$M:$M,"")</f>
        <v/>
      </c>
      <c r="AG442" s="7"/>
      <c r="AH442" s="3"/>
      <c r="AI442" s="18" t="str">
        <f>_xlfn.XLOOKUP(B442,'[3]Cells Huawei 27042026 10h'!$B:$B,'[3]Cells Huawei 27042026 10h'!$T:$T,"")</f>
        <v/>
      </c>
      <c r="AJ442" s="18" t="str">
        <f>_xlfn.XLOOKUP(B442,'[3]Cells Huawei 27042026 15h'!$B:$B,'[3]Cells Huawei 27042026 15h'!$T:$T,"")</f>
        <v/>
      </c>
      <c r="AK442" s="18" t="str">
        <f>_xlfn.XLOOKUP(B442,'[4]cells down 27042026 11h28'!$B:$B,'[4]cells down 27042026 11h28'!$R:$R,"")</f>
        <v/>
      </c>
      <c r="AL442" s="18" t="str">
        <f>_xlfn.XLOOKUP(B442,'[4]cells down 27042026 18h01'!$B:$B,'[4]cells down 27042026 18h01'!$R:$R,"")</f>
        <v/>
      </c>
      <c r="AM442" s="18" t="str">
        <f>_xlfn.XLOOKUP(B442,'[5]cell downs 27042026 11h'!$B:$B,'[5]cell downs 27042026 11h'!$R:$R,"")</f>
        <v/>
      </c>
      <c r="AN442" s="18" t="str">
        <f>_xlfn.XLOOKUP(B442,'[5]cell downs 27042026 17h40'!$B:$B,'[5]cell downs 27042026 17h40'!$R:$R,"")</f>
        <v/>
      </c>
      <c r="AO442" s="18" t="str">
        <f>_xlfn.XLOOKUP(B442,'[6]ALL SITES DOWN'!$D:$D,'[6]ALL SITES DOWN'!$J:$J,"")</f>
        <v/>
      </c>
      <c r="AP442" s="18" t="str">
        <f>_xlfn.XLOOKUP(B442,'[7]ALL SITES DOWN'!$D:$D,'[7]ALL SITES DOWN'!$J:$J,"")</f>
        <v/>
      </c>
      <c r="AQ442" s="9" t="str">
        <f>_xlfn.XLOOKUP(B442,[8]sheet1!$AC:$AC,[8]sheet1!$AF:$AF,"")</f>
        <v/>
      </c>
      <c r="AR442" s="14"/>
      <c r="AS442" s="14" t="s">
        <v>5465</v>
      </c>
      <c r="AT442" s="14" t="str">
        <f>_xlfn.XLOOKUP(B442,'[9]cell downs 18042026 17h'!$B:$B,'[9]cell downs 18042026 17h'!$B:$B,"")</f>
        <v/>
      </c>
      <c r="AU442" s="14" t="str">
        <f>_xlfn.XLOOKUP(B442,'[10]Cells Huawei 19042026 15h'!$B:$B,'[10]Cells Huawei 19042026 15h'!$B:$B,"")</f>
        <v>OST_139</v>
      </c>
      <c r="AV442" s="9" t="str">
        <f>_xlfn.XLOOKUP(B442,'[11]cells down 19042026 9H40'!$B:$B,'[11]cells down 19042026 9H40'!$B:$B,"")</f>
        <v/>
      </c>
    </row>
    <row r="443" spans="1:48" hidden="1" x14ac:dyDescent="0.3">
      <c r="A443" s="1" t="s">
        <v>1116</v>
      </c>
      <c r="B443" s="8" t="s">
        <v>1117</v>
      </c>
      <c r="C443" s="3" t="str">
        <f>_xlfn.XLOOKUP(B443,'[1]daily break down'!$D:$D,'[1]daily break down'!$E:$E,"")</f>
        <v>NGAOUNDERE</v>
      </c>
      <c r="D443" s="1" t="s">
        <v>21</v>
      </c>
      <c r="E443" s="1" t="s">
        <v>122</v>
      </c>
      <c r="F443" s="3" t="s">
        <v>90</v>
      </c>
      <c r="G443" s="1" t="s">
        <v>1116</v>
      </c>
      <c r="H443" s="28" t="str">
        <f>_xlfn.XLOOKUP(B443,[2]CALCULATION!$B:$B,[2]CALCULATION!$H:$H,"")</f>
        <v>NOKIA</v>
      </c>
      <c r="I443" s="26">
        <v>0.45900357557650107</v>
      </c>
      <c r="J443" s="26">
        <v>0.34009710843442253</v>
      </c>
      <c r="K443" s="26">
        <v>6.9003918010004758E-2</v>
      </c>
      <c r="L443" s="26">
        <v>0.20963351054267149</v>
      </c>
      <c r="M443" s="26">
        <v>0.50203961955637744</v>
      </c>
      <c r="N443" s="26">
        <v>0.21114949219965015</v>
      </c>
      <c r="O443" s="26">
        <v>0.18097253968661628</v>
      </c>
      <c r="P443" s="114" t="s">
        <v>6364</v>
      </c>
      <c r="Q443" s="42" t="s">
        <v>5538</v>
      </c>
      <c r="R443" s="42"/>
      <c r="S443" s="41" t="str" cm="1">
        <f t="array" ref="S443">IFERROR(_xlfn.IFS(
U443="MPR ISSUE","PDH",
U443="BSS Hardware Issue","BSS",
U443="Sites strategiques, MLL, Pylone, etc.","ENVTECH",
U443="AKTIVCO DEFAUT GE &amp; POWER Cabinet","AKTIVCO",
U443="AKTIVCO Coupure ENEO &amp; Baisse de tension","AKTIVCO GRID ONLY",
U443="Coupure ENEO &amp; Baisse de tension","IHS GRID ONLY",
U443="Defaut GE &amp; POWER Cabinet","IHS",
U443="Sharing","Partners",
U443="Sites strategiques &amp; DataCenter","SST &amp; DC",
U443="Exclu","Exclu",
U443="SAT","SAT",
U443="SPARE-ISSUE","SPARE-ISSUE",
U443="Fiber CAmtel","TRANS_FO_CAMTEL",
U443="Fiber AOF","Fiber AOF",
U443="Projet OCM (HUAWEI)","TRAVAUX-HUAWEI",
U443="Projet OCM (NOKIA)","TRAVAUX-NOKIA",
U443="ACCESS-ISSUE","ACCESS-ISSUE",
U443="Projet OCM (ZTE, NOKIA, autres projets)","TRAVAUX OCM",
U443="No root CAuse","No root cause",
U443="ODU HS","PDH",
U443="IP &amp; VLAN","PDH",
U443="Warehouse HUAWEI","SPARE-ISSUE",
U443="SPARE-HS","SPARE-ISSUE",
U443="Power Telco","BSS",U443="no impacts","no impacts"
),"")</f>
        <v>No root cause</v>
      </c>
      <c r="T443" s="41" t="str" cm="1">
        <f t="array" ref="T443">IFERROR(_xlfn.IFS(
U443="MPR ISSUE","TX ISSUE",
U443="BSS Hardware Issue","RAN ISSUE",
U443="Sites strategiques, MLL, Pylone, etc.","ENVTECH",
U443="AKTIVCO DEFAUT GE &amp; POWER Cabinet","POWER ISSUE",
U443="AKTIVCO Coupure ENEO &amp; Baisse de tension","POWER ISSUE",
U443="Coupure ENEO &amp; Baisse de tension","POWER ISSUE",
U443="Defaut GE &amp; POWER Cabinet","POWER ISSUE",
U443="Sharing","POWER ISSUE",
U443="Sites strategiques &amp; DataCenter","POWER ISSUE",
U443="Exclu","Exclu",
U443="SAT","TX ISSUE",
U443="SPARE-ISSUE","SPARE-ISSUE",
U443="Fiber CAmtel","TX ISSUE",
U443="Fiber AOF","TX ISSUE",
U443="Projet OCM (HUAWEI)","TRAVAUX-HUAWEI",
U443="Projet OCM (NOKIA)","TRAVAUX -NOKIA",
U443="ACCESS-ISSUE","ACCESS-ISSUE",
U443="Projet OCM (ZTE, NOKIA, autres projets)","TRAVAUX OCM",
U443="No root CAuse","No root cause",
U443="ODU HS","TX ISSUE",
U443="IP &amp; VLAN","TX ISSUE",
U443="Warehouse HUAWEI","SPARE-ISSUE",
U443="SPARE-HS","SPARE-ISSUE",
U443="Power Telco","RAN ISSUE",U443="no impacts","no impacts"
),"")</f>
        <v>No root cause</v>
      </c>
      <c r="U443" s="68" t="s">
        <v>5691</v>
      </c>
      <c r="V443" s="41" t="str" cm="1">
        <f t="array" ref="V443">IFERROR(_xlfn.IFS(
U443="MPR ISSUE","ACTIVE",
U443="BSS Hardware Issue","ACTIVE",
U443="Sites strategiques, MLL, Pylone, etc.","PASSIVE",
U443="AKTIVCO DEFAUT GE &amp; POWER Cabinet","PASSIVE",
U443="AKTIVCO Coupure ENEO &amp; Baisse de tension","PASSIVE",
U443="Coupure ENEO &amp; Baisse de tension","PASSIVE",
U443="Defaut GE &amp; POWER Cabinet","PASSIVE",
U443="Sharing","PASSIVE",
U443="Sites strategiques &amp; DataCenter","PASSIVE",
U443="Exclu","Exclu",
U443="SAT","ACTIVE",
U443="SPARE-ISSUE","SPARE-ISSUE",
U443="Fiber CAmtel","ACTIVE",
U443="Fiber AOF","ACTIVE",
U443="Projet OCM (HUAWEI)","PLANNED WORKS",
U443="Projet OCM (NOKIA)","PLANNED WORKS",
U443="ACCESS-ISSUE","ACCESS-ISSUE",
U443="Projet OCM (ZTE, NOKIA, autres projets)","PLANNED WORKS",
U443="No root CAuse","No root cause",
U443="ODU HS","ACTIVE",
U443="IP &amp; VLAN","ACTIVE",
U443="Warehouse HUAWEI","SPARE-ISSUE",
U443="SPARE-HS","SPARE-ISSUE",
U443="Power Telco","ACTIVE", U443="no impacts","no impacts"
),"")</f>
        <v>No root cause</v>
      </c>
      <c r="W443" s="113"/>
      <c r="X443" s="113"/>
      <c r="Y443" s="113"/>
      <c r="Z443" s="113"/>
      <c r="AA443" s="113"/>
      <c r="AB443" s="17" t="s">
        <v>5953</v>
      </c>
      <c r="AC443" s="17" t="str">
        <f>_xlfn.XLOOKUP(B443,'INCIDENT-04-27-2026'!E:E,'INCIDENT-04-27-2026'!F:F,"")</f>
        <v/>
      </c>
      <c r="AD443" s="9"/>
      <c r="AE443" s="7" t="s">
        <v>5465</v>
      </c>
      <c r="AF443" s="6" t="str">
        <f>_xlfn.XLOOKUP(B443,'[13]Input_27-04'!$B:$B,'[13]Input_27-04'!$M:$M,"")</f>
        <v>No power issue</v>
      </c>
      <c r="AG443" s="7"/>
      <c r="AH443" s="3"/>
      <c r="AI443" s="18" t="str">
        <f>_xlfn.XLOOKUP(B443,'[3]Cells Huawei 27042026 10h'!$B:$B,'[3]Cells Huawei 27042026 10h'!$T:$T,"")</f>
        <v/>
      </c>
      <c r="AJ443" s="18" t="str">
        <f>_xlfn.XLOOKUP(B443,'[3]Cells Huawei 27042026 15h'!$B:$B,'[3]Cells Huawei 27042026 15h'!$T:$T,"")</f>
        <v/>
      </c>
      <c r="AK443" s="18" t="str">
        <f>_xlfn.XLOOKUP(B443,'[4]cells down 27042026 11h28'!$B:$B,'[4]cells down 27042026 11h28'!$R:$R,"")</f>
        <v/>
      </c>
      <c r="AL443" s="18" t="str">
        <f>_xlfn.XLOOKUP(B443,'[4]cells down 27042026 18h01'!$B:$B,'[4]cells down 27042026 18h01'!$R:$R,"")</f>
        <v/>
      </c>
      <c r="AM443" s="18" t="str">
        <f>_xlfn.XLOOKUP(B443,'[5]cell downs 27042026 11h'!$B:$B,'[5]cell downs 27042026 11h'!$R:$R,"")</f>
        <v/>
      </c>
      <c r="AN443" s="18" t="str">
        <f>_xlfn.XLOOKUP(B443,'[5]cell downs 27042026 17h40'!$B:$B,'[5]cell downs 27042026 17h40'!$R:$R,"")</f>
        <v/>
      </c>
      <c r="AO443" s="18" t="str">
        <f>_xlfn.XLOOKUP(B443,'[6]ALL SITES DOWN'!$D:$D,'[6]ALL SITES DOWN'!$J:$J,"")</f>
        <v/>
      </c>
      <c r="AP443" s="18" t="str">
        <f>_xlfn.XLOOKUP(B443,'[7]ALL SITES DOWN'!$D:$D,'[7]ALL SITES DOWN'!$J:$J,"")</f>
        <v/>
      </c>
      <c r="AQ443" s="9" t="str">
        <f>_xlfn.XLOOKUP(B443,[8]sheet1!$AC:$AC,[8]sheet1!$AF:$AF,"")</f>
        <v>(04/27/2026 ticket):-INC-20260427-00016878…Others Transmission equipement fault</v>
      </c>
      <c r="AR443" s="14"/>
      <c r="AS443" s="14" t="s">
        <v>5465</v>
      </c>
      <c r="AT443" s="14" t="str">
        <f>_xlfn.XLOOKUP(B443,'[9]cell downs 18042026 17h'!$B:$B,'[9]cell downs 18042026 17h'!$B:$B,"")</f>
        <v/>
      </c>
      <c r="AU443" s="14" t="str">
        <f>_xlfn.XLOOKUP(B443,'[10]Cells Huawei 19042026 15h'!$B:$B,'[10]Cells Huawei 19042026 15h'!$B:$B,"")</f>
        <v/>
      </c>
      <c r="AV443" s="9" t="str">
        <f>_xlfn.XLOOKUP(B443,'[11]cells down 19042026 9H40'!$B:$B,'[11]cells down 19042026 9H40'!$B:$B,"")</f>
        <v/>
      </c>
    </row>
    <row r="444" spans="1:48" hidden="1" x14ac:dyDescent="0.3">
      <c r="A444" s="1" t="s">
        <v>4215</v>
      </c>
      <c r="B444" s="8" t="s">
        <v>4216</v>
      </c>
      <c r="C444" s="3" t="str">
        <f>_xlfn.XLOOKUP(B444,'[1]daily break down'!$D:$D,'[1]daily break down'!$E:$E,"")</f>
        <v>OUEST</v>
      </c>
      <c r="D444" s="1" t="s">
        <v>21</v>
      </c>
      <c r="E444" s="1" t="s">
        <v>122</v>
      </c>
      <c r="F444" s="3" t="s">
        <v>102</v>
      </c>
      <c r="G444" s="1" t="s">
        <v>4215</v>
      </c>
      <c r="H444" s="27" t="str">
        <f>_xlfn.XLOOKUP(B444,[2]CALCULATION!$B:$B,[2]CALCULATION!$H:$H,"")</f>
        <v>HUAWEI</v>
      </c>
      <c r="I444" s="26">
        <v>0</v>
      </c>
      <c r="J444" s="26">
        <v>0</v>
      </c>
      <c r="K444" s="26">
        <v>0</v>
      </c>
      <c r="L444" s="26">
        <v>0</v>
      </c>
      <c r="M444" s="26">
        <v>0</v>
      </c>
      <c r="N444" s="26">
        <v>0</v>
      </c>
      <c r="O444" s="26">
        <v>0.17442706594413199</v>
      </c>
      <c r="P444" s="114" t="s">
        <v>6364</v>
      </c>
      <c r="Q444" s="42" t="s">
        <v>5538</v>
      </c>
      <c r="R444" s="42"/>
      <c r="S444" s="41" t="str" cm="1">
        <f t="array" ref="S444">IFERROR(_xlfn.IFS(
U444="MPR ISSUE","PDH",
U444="BSS Hardware Issue","BSS",
U444="Sites strategiques, MLL, Pylone, etc.","ENVTECH",
U444="AKTIVCO DEFAUT GE &amp; POWER Cabinet","AKTIVCO",
U444="AKTIVCO Coupure ENEO &amp; Baisse de tension","AKTIVCO GRID ONLY",
U444="Coupure ENEO &amp; Baisse de tension","IHS GRID ONLY",
U444="Defaut GE &amp; POWER Cabinet","IHS",
U444="Sharing","Partners",
U444="Sites strategiques &amp; DataCenter","SST &amp; DC",
U444="Exclu","Exclu",
U444="SAT","SAT",
U444="SPARE-ISSUE","SPARE-ISSUE",
U444="Fiber CAmtel","TRANS_FO_CAMTEL",
U444="Fiber AOF","Fiber AOF",
U444="Projet OCM (HUAWEI)","TRAVAUX-HUAWEI",
U444="Projet OCM (NOKIA)","TRAVAUX-NOKIA",
U444="ACCESS-ISSUE","ACCESS-ISSUE",
U444="Projet OCM (ZTE, NOKIA, autres projets)","TRAVAUX OCM",
U444="No root CAuse","No root cause",
U444="ODU HS","PDH",
U444="IP &amp; VLAN","PDH",
U444="Warehouse HUAWEI","SPARE-ISSUE",
U444="SPARE-HS","SPARE-ISSUE",
U444="Power Telco","BSS",U444="no impacts","no impacts"
),"")</f>
        <v>No root cause</v>
      </c>
      <c r="T444" s="41" t="str" cm="1">
        <f t="array" ref="T444">IFERROR(_xlfn.IFS(
U444="MPR ISSUE","TX ISSUE",
U444="BSS Hardware Issue","RAN ISSUE",
U444="Sites strategiques, MLL, Pylone, etc.","ENVTECH",
U444="AKTIVCO DEFAUT GE &amp; POWER Cabinet","POWER ISSUE",
U444="AKTIVCO Coupure ENEO &amp; Baisse de tension","POWER ISSUE",
U444="Coupure ENEO &amp; Baisse de tension","POWER ISSUE",
U444="Defaut GE &amp; POWER Cabinet","POWER ISSUE",
U444="Sharing","POWER ISSUE",
U444="Sites strategiques &amp; DataCenter","POWER ISSUE",
U444="Exclu","Exclu",
U444="SAT","TX ISSUE",
U444="SPARE-ISSUE","SPARE-ISSUE",
U444="Fiber CAmtel","TX ISSUE",
U444="Fiber AOF","TX ISSUE",
U444="Projet OCM (HUAWEI)","TRAVAUX-HUAWEI",
U444="Projet OCM (NOKIA)","TRAVAUX -NOKIA",
U444="ACCESS-ISSUE","ACCESS-ISSUE",
U444="Projet OCM (ZTE, NOKIA, autres projets)","TRAVAUX OCM",
U444="No root CAuse","No root cause",
U444="ODU HS","TX ISSUE",
U444="IP &amp; VLAN","TX ISSUE",
U444="Warehouse HUAWEI","SPARE-ISSUE",
U444="SPARE-HS","SPARE-ISSUE",
U444="Power Telco","RAN ISSUE",U444="no impacts","no impacts"
),"")</f>
        <v>No root cause</v>
      </c>
      <c r="U444" s="68" t="s">
        <v>5691</v>
      </c>
      <c r="V444" s="41" t="str" cm="1">
        <f t="array" ref="V444">IFERROR(_xlfn.IFS(
U444="MPR ISSUE","ACTIVE",
U444="BSS Hardware Issue","ACTIVE",
U444="Sites strategiques, MLL, Pylone, etc.","PASSIVE",
U444="AKTIVCO DEFAUT GE &amp; POWER Cabinet","PASSIVE",
U444="AKTIVCO Coupure ENEO &amp; Baisse de tension","PASSIVE",
U444="Coupure ENEO &amp; Baisse de tension","PASSIVE",
U444="Defaut GE &amp; POWER Cabinet","PASSIVE",
U444="Sharing","PASSIVE",
U444="Sites strategiques &amp; DataCenter","PASSIVE",
U444="Exclu","Exclu",
U444="SAT","ACTIVE",
U444="SPARE-ISSUE","SPARE-ISSUE",
U444="Fiber CAmtel","ACTIVE",
U444="Fiber AOF","ACTIVE",
U444="Projet OCM (HUAWEI)","PLANNED WORKS",
U444="Projet OCM (NOKIA)","PLANNED WORKS",
U444="ACCESS-ISSUE","ACCESS-ISSUE",
U444="Projet OCM (ZTE, NOKIA, autres projets)","PLANNED WORKS",
U444="No root CAuse","No root cause",
U444="ODU HS","ACTIVE",
U444="IP &amp; VLAN","ACTIVE",
U444="Warehouse HUAWEI","SPARE-ISSUE",
U444="SPARE-HS","SPARE-ISSUE",
U444="Power Telco","ACTIVE", U444="no impacts","no impacts"
),"")</f>
        <v>No root cause</v>
      </c>
      <c r="W444" s="113"/>
      <c r="X444" s="113"/>
      <c r="Y444" s="113"/>
      <c r="Z444" s="113"/>
      <c r="AA444" s="113"/>
      <c r="AB444" s="17" t="s">
        <v>5465</v>
      </c>
      <c r="AC444" s="17" t="str">
        <f>_xlfn.XLOOKUP(B444,'INCIDENT-04-27-2026'!E:E,'INCIDENT-04-27-2026'!F:F,"")</f>
        <v/>
      </c>
      <c r="AD444" s="9"/>
      <c r="AE444" s="7" t="s">
        <v>5465</v>
      </c>
      <c r="AF444" s="6" t="str">
        <f>_xlfn.XLOOKUP(B444,'[13]Input_27-04'!$B:$B,'[13]Input_27-04'!$M:$M,"")</f>
        <v/>
      </c>
      <c r="AG444" s="7"/>
      <c r="AH444" s="3"/>
      <c r="AI444" s="18" t="str">
        <f>_xlfn.XLOOKUP(B444,'[3]Cells Huawei 27042026 10h'!$B:$B,'[3]Cells Huawei 27042026 10h'!$T:$T,"")</f>
        <v/>
      </c>
      <c r="AJ444" s="18" t="str">
        <f>_xlfn.XLOOKUP(B444,'[3]Cells Huawei 27042026 15h'!$B:$B,'[3]Cells Huawei 27042026 15h'!$T:$T,"")</f>
        <v/>
      </c>
      <c r="AK444" s="18" t="str">
        <f>_xlfn.XLOOKUP(B444,'[4]cells down 27042026 11h28'!$B:$B,'[4]cells down 27042026 11h28'!$R:$R,"")</f>
        <v/>
      </c>
      <c r="AL444" s="18" t="str">
        <f>_xlfn.XLOOKUP(B444,'[4]cells down 27042026 18h01'!$B:$B,'[4]cells down 27042026 18h01'!$R:$R,"")</f>
        <v/>
      </c>
      <c r="AM444" s="18" t="str">
        <f>_xlfn.XLOOKUP(B444,'[5]cell downs 27042026 11h'!$B:$B,'[5]cell downs 27042026 11h'!$R:$R,"")</f>
        <v/>
      </c>
      <c r="AN444" s="18" t="str">
        <f>_xlfn.XLOOKUP(B444,'[5]cell downs 27042026 17h40'!$B:$B,'[5]cell downs 27042026 17h40'!$R:$R,"")</f>
        <v/>
      </c>
      <c r="AO444" s="18" t="str">
        <f>_xlfn.XLOOKUP(B444,'[6]ALL SITES DOWN'!$D:$D,'[6]ALL SITES DOWN'!$J:$J,"")</f>
        <v/>
      </c>
      <c r="AP444" s="18" t="str">
        <f>_xlfn.XLOOKUP(B444,'[7]ALL SITES DOWN'!$D:$D,'[7]ALL SITES DOWN'!$J:$J,"")</f>
        <v/>
      </c>
      <c r="AQ444" s="9" t="str">
        <f>_xlfn.XLOOKUP(B444,[8]sheet1!$AC:$AC,[8]sheet1!$AF:$AF,"")</f>
        <v/>
      </c>
      <c r="AR444" s="14"/>
      <c r="AS444" s="14" t="s">
        <v>5465</v>
      </c>
      <c r="AT444" s="14" t="str">
        <f>_xlfn.XLOOKUP(B444,'[9]cell downs 18042026 17h'!$B:$B,'[9]cell downs 18042026 17h'!$B:$B,"")</f>
        <v/>
      </c>
      <c r="AU444" s="14" t="str">
        <f>_xlfn.XLOOKUP(B444,'[10]Cells Huawei 19042026 15h'!$B:$B,'[10]Cells Huawei 19042026 15h'!$B:$B,"")</f>
        <v/>
      </c>
      <c r="AV444" s="9" t="str">
        <f>_xlfn.XLOOKUP(B444,'[11]cells down 19042026 9H40'!$B:$B,'[11]cells down 19042026 9H40'!$B:$B,"")</f>
        <v/>
      </c>
    </row>
    <row r="445" spans="1:48" hidden="1" x14ac:dyDescent="0.3">
      <c r="A445" s="1" t="s">
        <v>148</v>
      </c>
      <c r="B445" s="1" t="s">
        <v>149</v>
      </c>
      <c r="C445" s="3" t="str">
        <f>_xlfn.XLOOKUP(B445,'[1]daily break down'!$D:$D,'[1]daily break down'!$E:$E,"")</f>
        <v>Yaounde</v>
      </c>
      <c r="D445" s="1" t="s">
        <v>21</v>
      </c>
      <c r="E445" s="1" t="s">
        <v>30</v>
      </c>
      <c r="F445" s="3" t="s">
        <v>37</v>
      </c>
      <c r="G445" s="1" t="s">
        <v>38</v>
      </c>
      <c r="H445" s="29" t="str">
        <f>_xlfn.XLOOKUP(B445,[2]CALCULATION!$B:$B,[2]CALCULATION!$H:$H,"")</f>
        <v>ZTE</v>
      </c>
      <c r="I445" s="26">
        <v>0</v>
      </c>
      <c r="J445" s="26">
        <v>3.5662309200332181</v>
      </c>
      <c r="K445" s="26">
        <v>4.4556127704867974</v>
      </c>
      <c r="L445" s="26">
        <v>24.296174304360612</v>
      </c>
      <c r="M445" s="26">
        <v>4.4601785505360514</v>
      </c>
      <c r="N445" s="26">
        <v>0</v>
      </c>
      <c r="O445" s="26">
        <v>0.15908889859117217</v>
      </c>
      <c r="P445" s="114" t="s">
        <v>6364</v>
      </c>
      <c r="Q445" s="42" t="s">
        <v>5538</v>
      </c>
      <c r="R445" s="42"/>
      <c r="S445" s="41" t="str" cm="1">
        <f t="array" ref="S445">IFERROR(_xlfn.IFS(
U445="MPR ISSUE","PDH",
U445="BSS Hardware Issue","BSS",
U445="Sites strategiques, MLL, Pylone, etc.","ENVTECH",
U445="AKTIVCO DEFAUT GE &amp; POWER Cabinet","AKTIVCO",
U445="AKTIVCO Coupure ENEO &amp; Baisse de tension","AKTIVCO GRID ONLY",
U445="Coupure ENEO &amp; Baisse de tension","IHS GRID ONLY",
U445="Defaut GE &amp; POWER Cabinet","IHS",
U445="Sharing","Partners",
U445="Sites strategiques &amp; DataCenter","SST &amp; DC",
U445="Exclu","Exclu",
U445="SAT","SAT",
U445="SPARE-ISSUE","SPARE-ISSUE",
U445="Fiber CAmtel","TRANS_FO_CAMTEL",
U445="Fiber AOF","Fiber AOF",
U445="Projet OCM (HUAWEI)","TRAVAUX-HUAWEI",
U445="Projet OCM (NOKIA)","TRAVAUX-NOKIA",
U445="ACCESS-ISSUE","ACCESS-ISSUE",
U445="Projet OCM (ZTE, NOKIA, autres projets)","TRAVAUX OCM",
U445="No root CAuse","No root cause",
U445="ODU HS","PDH",
U445="IP &amp; VLAN","PDH",
U445="Warehouse HUAWEI","SPARE-ISSUE",
U445="SPARE-HS","SPARE-ISSUE",
U445="Power Telco","BSS",U445="no impacts","no impacts"
),"")</f>
        <v>No root cause</v>
      </c>
      <c r="T445" s="41" t="str" cm="1">
        <f t="array" ref="T445">IFERROR(_xlfn.IFS(
U445="MPR ISSUE","TX ISSUE",
U445="BSS Hardware Issue","RAN ISSUE",
U445="Sites strategiques, MLL, Pylone, etc.","ENVTECH",
U445="AKTIVCO DEFAUT GE &amp; POWER Cabinet","POWER ISSUE",
U445="AKTIVCO Coupure ENEO &amp; Baisse de tension","POWER ISSUE",
U445="Coupure ENEO &amp; Baisse de tension","POWER ISSUE",
U445="Defaut GE &amp; POWER Cabinet","POWER ISSUE",
U445="Sharing","POWER ISSUE",
U445="Sites strategiques &amp; DataCenter","POWER ISSUE",
U445="Exclu","Exclu",
U445="SAT","TX ISSUE",
U445="SPARE-ISSUE","SPARE-ISSUE",
U445="Fiber CAmtel","TX ISSUE",
U445="Fiber AOF","TX ISSUE",
U445="Projet OCM (HUAWEI)","TRAVAUX-HUAWEI",
U445="Projet OCM (NOKIA)","TRAVAUX -NOKIA",
U445="ACCESS-ISSUE","ACCESS-ISSUE",
U445="Projet OCM (ZTE, NOKIA, autres projets)","TRAVAUX OCM",
U445="No root CAuse","No root cause",
U445="ODU HS","TX ISSUE",
U445="IP &amp; VLAN","TX ISSUE",
U445="Warehouse HUAWEI","SPARE-ISSUE",
U445="SPARE-HS","SPARE-ISSUE",
U445="Power Telco","RAN ISSUE",U445="no impacts","no impacts"
),"")</f>
        <v>No root cause</v>
      </c>
      <c r="U445" s="68" t="s">
        <v>5691</v>
      </c>
      <c r="V445" s="41" t="str" cm="1">
        <f t="array" ref="V445">IFERROR(_xlfn.IFS(
U445="MPR ISSUE","ACTIVE",
U445="BSS Hardware Issue","ACTIVE",
U445="Sites strategiques, MLL, Pylone, etc.","PASSIVE",
U445="AKTIVCO DEFAUT GE &amp; POWER Cabinet","PASSIVE",
U445="AKTIVCO Coupure ENEO &amp; Baisse de tension","PASSIVE",
U445="Coupure ENEO &amp; Baisse de tension","PASSIVE",
U445="Defaut GE &amp; POWER Cabinet","PASSIVE",
U445="Sharing","PASSIVE",
U445="Sites strategiques &amp; DataCenter","PASSIVE",
U445="Exclu","Exclu",
U445="SAT","ACTIVE",
U445="SPARE-ISSUE","SPARE-ISSUE",
U445="Fiber CAmtel","ACTIVE",
U445="Fiber AOF","ACTIVE",
U445="Projet OCM (HUAWEI)","PLANNED WORKS",
U445="Projet OCM (NOKIA)","PLANNED WORKS",
U445="ACCESS-ISSUE","ACCESS-ISSUE",
U445="Projet OCM (ZTE, NOKIA, autres projets)","PLANNED WORKS",
U445="No root CAuse","No root cause",
U445="ODU HS","ACTIVE",
U445="IP &amp; VLAN","ACTIVE",
U445="Warehouse HUAWEI","SPARE-ISSUE",
U445="SPARE-HS","SPARE-ISSUE",
U445="Power Telco","ACTIVE", U445="no impacts","no impacts"
),"")</f>
        <v>No root cause</v>
      </c>
      <c r="W445" s="113"/>
      <c r="X445" s="113"/>
      <c r="Y445" s="113"/>
      <c r="Z445" s="113"/>
      <c r="AA445" s="113"/>
      <c r="AB445" s="17" t="s">
        <v>5465</v>
      </c>
      <c r="AC445" s="17" t="str">
        <f>_xlfn.XLOOKUP(B445,'INCIDENT-04-27-2026'!E:E,'INCIDENT-04-27-2026'!F:F,"")</f>
        <v/>
      </c>
      <c r="AD445" s="9"/>
      <c r="AE445" s="7" t="s">
        <v>5465</v>
      </c>
      <c r="AF445" s="6" t="str">
        <f>_xlfn.XLOOKUP(B445,'[13]Input_27-04'!$B:$B,'[13]Input_27-04'!$M:$M,"")</f>
        <v>No power issue</v>
      </c>
      <c r="AG445" s="7"/>
      <c r="AH445" s="3"/>
      <c r="AI445" s="18" t="str">
        <f>_xlfn.XLOOKUP(B445,'[3]Cells Huawei 27042026 10h'!$B:$B,'[3]Cells Huawei 27042026 10h'!$T:$T,"")</f>
        <v/>
      </c>
      <c r="AJ445" s="18" t="str">
        <f>_xlfn.XLOOKUP(B445,'[3]Cells Huawei 27042026 15h'!$B:$B,'[3]Cells Huawei 27042026 15h'!$T:$T,"")</f>
        <v/>
      </c>
      <c r="AK445" s="18" t="str">
        <f>_xlfn.XLOOKUP(B445,'[4]cells down 27042026 11h28'!$B:$B,'[4]cells down 27042026 11h28'!$R:$R,"")</f>
        <v/>
      </c>
      <c r="AL445" s="18" t="str">
        <f>_xlfn.XLOOKUP(B445,'[4]cells down 27042026 18h01'!$B:$B,'[4]cells down 27042026 18h01'!$R:$R,"")</f>
        <v/>
      </c>
      <c r="AM445" s="18" t="str">
        <f>_xlfn.XLOOKUP(B445,'[5]cell downs 27042026 11h'!$B:$B,'[5]cell downs 27042026 11h'!$R:$R,"")</f>
        <v/>
      </c>
      <c r="AN445" s="18" t="str">
        <f>_xlfn.XLOOKUP(B445,'[5]cell downs 27042026 17h40'!$B:$B,'[5]cell downs 27042026 17h40'!$R:$R,"")</f>
        <v/>
      </c>
      <c r="AO445" s="18" t="str">
        <f>_xlfn.XLOOKUP(B445,'[6]ALL SITES DOWN'!$D:$D,'[6]ALL SITES DOWN'!$J:$J,"")</f>
        <v/>
      </c>
      <c r="AP445" s="18" t="str">
        <f>_xlfn.XLOOKUP(B445,'[7]ALL SITES DOWN'!$D:$D,'[7]ALL SITES DOWN'!$J:$J,"")</f>
        <v/>
      </c>
      <c r="AQ445" s="9" t="str">
        <f>_xlfn.XLOOKUP(B445,[8]sheet1!$AC:$AC,[8]sheet1!$AF:$AF,"")</f>
        <v/>
      </c>
      <c r="AR445" s="14"/>
      <c r="AS445" s="14" t="s">
        <v>5465</v>
      </c>
      <c r="AT445" s="14" t="str">
        <f>_xlfn.XLOOKUP(B445,'[9]cell downs 18042026 17h'!$B:$B,'[9]cell downs 18042026 17h'!$B:$B,"")</f>
        <v/>
      </c>
      <c r="AU445" s="14" t="str">
        <f>_xlfn.XLOOKUP(B445,'[10]Cells Huawei 19042026 15h'!$B:$B,'[10]Cells Huawei 19042026 15h'!$B:$B,"")</f>
        <v/>
      </c>
      <c r="AV445" s="9" t="str">
        <f>_xlfn.XLOOKUP(B445,'[11]cells down 19042026 9H40'!$B:$B,'[11]cells down 19042026 9H40'!$B:$B,"")</f>
        <v/>
      </c>
    </row>
    <row r="446" spans="1:48" hidden="1" x14ac:dyDescent="0.3">
      <c r="A446" s="1" t="s">
        <v>59</v>
      </c>
      <c r="B446" s="8" t="s">
        <v>60</v>
      </c>
      <c r="C446" s="3" t="str">
        <f>_xlfn.XLOOKUP(B446,'[1]daily break down'!$D:$D,'[1]daily break down'!$E:$E,"")</f>
        <v>SUD-OUEST</v>
      </c>
      <c r="D446" s="1" t="s">
        <v>18</v>
      </c>
      <c r="E446" s="1" t="s">
        <v>5426</v>
      </c>
      <c r="F446" s="3" t="s">
        <v>13</v>
      </c>
      <c r="G446" s="1" t="s">
        <v>14</v>
      </c>
      <c r="H446" s="27" t="str">
        <f>_xlfn.XLOOKUP(B446,[2]CALCULATION!$B:$B,[2]CALCULATION!$H:$H,"")</f>
        <v>Huawei</v>
      </c>
      <c r="I446" s="26">
        <v>1.4787955186868817</v>
      </c>
      <c r="J446" s="26">
        <v>0.53264461394902873</v>
      </c>
      <c r="K446" s="26">
        <v>0.23970345258580097</v>
      </c>
      <c r="L446" s="26">
        <v>0.43164456543761576</v>
      </c>
      <c r="M446" s="26">
        <v>8.4060826177899912</v>
      </c>
      <c r="N446" s="26">
        <v>0.208937942488293</v>
      </c>
      <c r="O446" s="26">
        <v>0.15801879389212775</v>
      </c>
      <c r="P446" s="114" t="s">
        <v>6364</v>
      </c>
      <c r="Q446" s="42" t="s">
        <v>5538</v>
      </c>
      <c r="R446" s="42"/>
      <c r="S446" s="41" t="str" cm="1">
        <f t="array" ref="S446">IFERROR(_xlfn.IFS(
U446="MPR ISSUE","PDH",
U446="BSS Hardware Issue","BSS",
U446="Sites strategiques, MLL, Pylone, etc.","ENVTECH",
U446="AKTIVCO DEFAUT GE &amp; POWER Cabinet","AKTIVCO",
U446="AKTIVCO Coupure ENEO &amp; Baisse de tension","AKTIVCO GRID ONLY",
U446="Coupure ENEO &amp; Baisse de tension","IHS GRID ONLY",
U446="Defaut GE &amp; POWER Cabinet","IHS",
U446="Sharing","Partners",
U446="Sites strategiques &amp; DataCenter","SST &amp; DC",
U446="Exclu","Exclu",
U446="SAT","SAT",
U446="SPARE-ISSUE","SPARE-ISSUE",
U446="Fiber CAmtel","TRANS_FO_CAMTEL",
U446="Fiber AOF","Fiber AOF",
U446="Projet OCM (HUAWEI)","TRAVAUX-HUAWEI",
U446="Projet OCM (NOKIA)","TRAVAUX-NOKIA",
U446="ACCESS-ISSUE","ACCESS-ISSUE",
U446="Projet OCM (ZTE, NOKIA, autres projets)","TRAVAUX OCM",
U446="No root CAuse","No root cause",
U446="ODU HS","PDH",
U446="IP &amp; VLAN","PDH",
U446="Warehouse HUAWEI","SPARE-ISSUE",
U446="SPARE-HS","SPARE-ISSUE",
U446="Power Telco","BSS",U446="no impacts","no impacts"
),"")</f>
        <v>No root cause</v>
      </c>
      <c r="T446" s="41" t="str" cm="1">
        <f t="array" ref="T446">IFERROR(_xlfn.IFS(
U446="MPR ISSUE","TX ISSUE",
U446="BSS Hardware Issue","RAN ISSUE",
U446="Sites strategiques, MLL, Pylone, etc.","ENVTECH",
U446="AKTIVCO DEFAUT GE &amp; POWER Cabinet","POWER ISSUE",
U446="AKTIVCO Coupure ENEO &amp; Baisse de tension","POWER ISSUE",
U446="Coupure ENEO &amp; Baisse de tension","POWER ISSUE",
U446="Defaut GE &amp; POWER Cabinet","POWER ISSUE",
U446="Sharing","POWER ISSUE",
U446="Sites strategiques &amp; DataCenter","POWER ISSUE",
U446="Exclu","Exclu",
U446="SAT","TX ISSUE",
U446="SPARE-ISSUE","SPARE-ISSUE",
U446="Fiber CAmtel","TX ISSUE",
U446="Fiber AOF","TX ISSUE",
U446="Projet OCM (HUAWEI)","TRAVAUX-HUAWEI",
U446="Projet OCM (NOKIA)","TRAVAUX -NOKIA",
U446="ACCESS-ISSUE","ACCESS-ISSUE",
U446="Projet OCM (ZTE, NOKIA, autres projets)","TRAVAUX OCM",
U446="No root CAuse","No root cause",
U446="ODU HS","TX ISSUE",
U446="IP &amp; VLAN","TX ISSUE",
U446="Warehouse HUAWEI","SPARE-ISSUE",
U446="SPARE-HS","SPARE-ISSUE",
U446="Power Telco","RAN ISSUE",U446="no impacts","no impacts"
),"")</f>
        <v>No root cause</v>
      </c>
      <c r="U446" s="68" t="s">
        <v>5691</v>
      </c>
      <c r="V446" s="41" t="str" cm="1">
        <f t="array" ref="V446">IFERROR(_xlfn.IFS(
U446="MPR ISSUE","ACTIVE",
U446="BSS Hardware Issue","ACTIVE",
U446="Sites strategiques, MLL, Pylone, etc.","PASSIVE",
U446="AKTIVCO DEFAUT GE &amp; POWER Cabinet","PASSIVE",
U446="AKTIVCO Coupure ENEO &amp; Baisse de tension","PASSIVE",
U446="Coupure ENEO &amp; Baisse de tension","PASSIVE",
U446="Defaut GE &amp; POWER Cabinet","PASSIVE",
U446="Sharing","PASSIVE",
U446="Sites strategiques &amp; DataCenter","PASSIVE",
U446="Exclu","Exclu",
U446="SAT","ACTIVE",
U446="SPARE-ISSUE","SPARE-ISSUE",
U446="Fiber CAmtel","ACTIVE",
U446="Fiber AOF","ACTIVE",
U446="Projet OCM (HUAWEI)","PLANNED WORKS",
U446="Projet OCM (NOKIA)","PLANNED WORKS",
U446="ACCESS-ISSUE","ACCESS-ISSUE",
U446="Projet OCM (ZTE, NOKIA, autres projets)","PLANNED WORKS",
U446="No root CAuse","No root cause",
U446="ODU HS","ACTIVE",
U446="IP &amp; VLAN","ACTIVE",
U446="Warehouse HUAWEI","SPARE-ISSUE",
U446="SPARE-HS","SPARE-ISSUE",
U446="Power Telco","ACTIVE", U446="no impacts","no impacts"
),"")</f>
        <v>No root cause</v>
      </c>
      <c r="W446" s="113"/>
      <c r="X446" s="113"/>
      <c r="Y446" s="113"/>
      <c r="Z446" s="113"/>
      <c r="AA446" s="113"/>
      <c r="AB446" s="17" t="s">
        <v>5465</v>
      </c>
      <c r="AC446" s="17" t="str">
        <f>_xlfn.XLOOKUP(B446,'INCIDENT-04-27-2026'!E:E,'INCIDENT-04-27-2026'!F:F,"")</f>
        <v/>
      </c>
      <c r="AD446" s="9"/>
      <c r="AE446" s="7" t="s">
        <v>5465</v>
      </c>
      <c r="AF446" s="6" t="str">
        <f>_xlfn.XLOOKUP(B446,'[13]Input_27-04'!$B:$B,'[13]Input_27-04'!$M:$M,"")</f>
        <v/>
      </c>
      <c r="AG446" s="7"/>
      <c r="AH446" s="3"/>
      <c r="AI446" s="18" t="str">
        <f>_xlfn.XLOOKUP(B446,'[3]Cells Huawei 27042026 10h'!$B:$B,'[3]Cells Huawei 27042026 10h'!$T:$T,"")</f>
        <v/>
      </c>
      <c r="AJ446" s="18" t="str">
        <f>_xlfn.XLOOKUP(B446,'[3]Cells Huawei 27042026 15h'!$B:$B,'[3]Cells Huawei 27042026 15h'!$T:$T,"")</f>
        <v/>
      </c>
      <c r="AK446" s="18" t="str">
        <f>_xlfn.XLOOKUP(B446,'[4]cells down 27042026 11h28'!$B:$B,'[4]cells down 27042026 11h28'!$R:$R,"")</f>
        <v/>
      </c>
      <c r="AL446" s="18" t="str">
        <f>_xlfn.XLOOKUP(B446,'[4]cells down 27042026 18h01'!$B:$B,'[4]cells down 27042026 18h01'!$R:$R,"")</f>
        <v/>
      </c>
      <c r="AM446" s="18" t="str">
        <f>_xlfn.XLOOKUP(B446,'[5]cell downs 27042026 11h'!$B:$B,'[5]cell downs 27042026 11h'!$R:$R,"")</f>
        <v/>
      </c>
      <c r="AN446" s="18" t="str">
        <f>_xlfn.XLOOKUP(B446,'[5]cell downs 27042026 17h40'!$B:$B,'[5]cell downs 27042026 17h40'!$R:$R,"")</f>
        <v/>
      </c>
      <c r="AO446" s="18" t="str">
        <f>_xlfn.XLOOKUP(B446,'[6]ALL SITES DOWN'!$D:$D,'[6]ALL SITES DOWN'!$J:$J,"")</f>
        <v/>
      </c>
      <c r="AP446" s="18" t="str">
        <f>_xlfn.XLOOKUP(B446,'[7]ALL SITES DOWN'!$D:$D,'[7]ALL SITES DOWN'!$J:$J,"")</f>
        <v/>
      </c>
      <c r="AQ446" s="9" t="str">
        <f>_xlfn.XLOOKUP(B446,[8]sheet1!$AC:$AC,[8]sheet1!$AF:$AF,"")</f>
        <v/>
      </c>
      <c r="AR446" s="14"/>
      <c r="AS446" s="14" t="s">
        <v>5465</v>
      </c>
      <c r="AT446" s="14" t="str">
        <f>_xlfn.XLOOKUP(B446,'[9]cell downs 18042026 17h'!$B:$B,'[9]cell downs 18042026 17h'!$B:$B,"")</f>
        <v/>
      </c>
      <c r="AU446" s="14" t="str">
        <f>_xlfn.XLOOKUP(B446,'[10]Cells Huawei 19042026 15h'!$B:$B,'[10]Cells Huawei 19042026 15h'!$B:$B,"")</f>
        <v/>
      </c>
      <c r="AV446" s="9" t="str">
        <f>_xlfn.XLOOKUP(B446,'[11]cells down 19042026 9H40'!$B:$B,'[11]cells down 19042026 9H40'!$B:$B,"")</f>
        <v/>
      </c>
    </row>
    <row r="447" spans="1:48" hidden="1" x14ac:dyDescent="0.3">
      <c r="A447" s="1" t="s">
        <v>755</v>
      </c>
      <c r="B447" s="8" t="s">
        <v>756</v>
      </c>
      <c r="C447" s="3" t="str">
        <f>_xlfn.XLOOKUP(B447,'[1]daily break down'!$D:$D,'[1]daily break down'!$E:$E,"")</f>
        <v>Douala</v>
      </c>
      <c r="D447" s="1" t="s">
        <v>11</v>
      </c>
      <c r="E447" s="1" t="s">
        <v>757</v>
      </c>
      <c r="F447" s="3" t="s">
        <v>31</v>
      </c>
      <c r="G447" s="1" t="s">
        <v>32</v>
      </c>
      <c r="H447" s="29" t="str">
        <f>_xlfn.XLOOKUP(B447,[2]CALCULATION!$B:$B,[2]CALCULATION!$H:$H,"")</f>
        <v>ZTE</v>
      </c>
      <c r="I447" s="26">
        <v>0.11649873156922998</v>
      </c>
      <c r="J447" s="26">
        <v>0.93316696772278906</v>
      </c>
      <c r="K447" s="26">
        <v>0.12022626293756546</v>
      </c>
      <c r="L447" s="26">
        <v>0.72026963784803399</v>
      </c>
      <c r="M447" s="26">
        <v>0.58417015520798665</v>
      </c>
      <c r="N447" s="26">
        <v>0.11978038597963138</v>
      </c>
      <c r="O447" s="26">
        <v>0.15766209232577977</v>
      </c>
      <c r="P447" s="114" t="s">
        <v>6364</v>
      </c>
      <c r="Q447" s="42" t="s">
        <v>5538</v>
      </c>
      <c r="R447" s="42"/>
      <c r="S447" s="41" t="str" cm="1">
        <f t="array" ref="S447">IFERROR(_xlfn.IFS(
U447="MPR ISSUE","PDH",
U447="BSS Hardware Issue","BSS",
U447="Sites strategiques, MLL, Pylone, etc.","ENVTECH",
U447="AKTIVCO DEFAUT GE &amp; POWER Cabinet","AKTIVCO",
U447="AKTIVCO Coupure ENEO &amp; Baisse de tension","AKTIVCO GRID ONLY",
U447="Coupure ENEO &amp; Baisse de tension","IHS GRID ONLY",
U447="Defaut GE &amp; POWER Cabinet","IHS",
U447="Sharing","Partners",
U447="Sites strategiques &amp; DataCenter","SST &amp; DC",
U447="Exclu","Exclu",
U447="SAT","SAT",
U447="SPARE-ISSUE","SPARE-ISSUE",
U447="Fiber CAmtel","TRANS_FO_CAMTEL",
U447="Fiber AOF","Fiber AOF",
U447="Projet OCM (HUAWEI)","TRAVAUX-HUAWEI",
U447="Projet OCM (NOKIA)","TRAVAUX-NOKIA",
U447="ACCESS-ISSUE","ACCESS-ISSUE",
U447="Projet OCM (ZTE, NOKIA, autres projets)","TRAVAUX OCM",
U447="No root CAuse","No root cause",
U447="ODU HS","PDH",
U447="IP &amp; VLAN","PDH",
U447="Warehouse HUAWEI","SPARE-ISSUE",
U447="SPARE-HS","SPARE-ISSUE",
U447="Power Telco","BSS",U447="no impacts","no impacts"
),"")</f>
        <v>No root cause</v>
      </c>
      <c r="T447" s="41" t="str" cm="1">
        <f t="array" ref="T447">IFERROR(_xlfn.IFS(
U447="MPR ISSUE","TX ISSUE",
U447="BSS Hardware Issue","RAN ISSUE",
U447="Sites strategiques, MLL, Pylone, etc.","ENVTECH",
U447="AKTIVCO DEFAUT GE &amp; POWER Cabinet","POWER ISSUE",
U447="AKTIVCO Coupure ENEO &amp; Baisse de tension","POWER ISSUE",
U447="Coupure ENEO &amp; Baisse de tension","POWER ISSUE",
U447="Defaut GE &amp; POWER Cabinet","POWER ISSUE",
U447="Sharing","POWER ISSUE",
U447="Sites strategiques &amp; DataCenter","POWER ISSUE",
U447="Exclu","Exclu",
U447="SAT","TX ISSUE",
U447="SPARE-ISSUE","SPARE-ISSUE",
U447="Fiber CAmtel","TX ISSUE",
U447="Fiber AOF","TX ISSUE",
U447="Projet OCM (HUAWEI)","TRAVAUX-HUAWEI",
U447="Projet OCM (NOKIA)","TRAVAUX -NOKIA",
U447="ACCESS-ISSUE","ACCESS-ISSUE",
U447="Projet OCM (ZTE, NOKIA, autres projets)","TRAVAUX OCM",
U447="No root CAuse","No root cause",
U447="ODU HS","TX ISSUE",
U447="IP &amp; VLAN","TX ISSUE",
U447="Warehouse HUAWEI","SPARE-ISSUE",
U447="SPARE-HS","SPARE-ISSUE",
U447="Power Telco","RAN ISSUE",U447="no impacts","no impacts"
),"")</f>
        <v>No root cause</v>
      </c>
      <c r="U447" s="68" t="s">
        <v>5691</v>
      </c>
      <c r="V447" s="41" t="str" cm="1">
        <f t="array" ref="V447">IFERROR(_xlfn.IFS(
U447="MPR ISSUE","ACTIVE",
U447="BSS Hardware Issue","ACTIVE",
U447="Sites strategiques, MLL, Pylone, etc.","PASSIVE",
U447="AKTIVCO DEFAUT GE &amp; POWER Cabinet","PASSIVE",
U447="AKTIVCO Coupure ENEO &amp; Baisse de tension","PASSIVE",
U447="Coupure ENEO &amp; Baisse de tension","PASSIVE",
U447="Defaut GE &amp; POWER Cabinet","PASSIVE",
U447="Sharing","PASSIVE",
U447="Sites strategiques &amp; DataCenter","PASSIVE",
U447="Exclu","Exclu",
U447="SAT","ACTIVE",
U447="SPARE-ISSUE","SPARE-ISSUE",
U447="Fiber CAmtel","ACTIVE",
U447="Fiber AOF","ACTIVE",
U447="Projet OCM (HUAWEI)","PLANNED WORKS",
U447="Projet OCM (NOKIA)","PLANNED WORKS",
U447="ACCESS-ISSUE","ACCESS-ISSUE",
U447="Projet OCM (ZTE, NOKIA, autres projets)","PLANNED WORKS",
U447="No root CAuse","No root cause",
U447="ODU HS","ACTIVE",
U447="IP &amp; VLAN","ACTIVE",
U447="Warehouse HUAWEI","SPARE-ISSUE",
U447="SPARE-HS","SPARE-ISSUE",
U447="Power Telco","ACTIVE", U447="no impacts","no impacts"
),"")</f>
        <v>No root cause</v>
      </c>
      <c r="W447" s="113"/>
      <c r="X447" s="113"/>
      <c r="Y447" s="113"/>
      <c r="Z447" s="113"/>
      <c r="AA447" s="113"/>
      <c r="AB447" s="17" t="s">
        <v>5465</v>
      </c>
      <c r="AC447" s="17" t="str">
        <f>_xlfn.XLOOKUP(B447,'INCIDENT-04-27-2026'!E:E,'INCIDENT-04-27-2026'!F:F,"")</f>
        <v/>
      </c>
      <c r="AD447" s="9"/>
      <c r="AE447" s="7" t="s">
        <v>5465</v>
      </c>
      <c r="AF447" s="6" t="str">
        <f>_xlfn.XLOOKUP(B447,'[13]Input_27-04'!$B:$B,'[13]Input_27-04'!$M:$M,"")</f>
        <v/>
      </c>
      <c r="AG447" s="7"/>
      <c r="AH447" s="3"/>
      <c r="AI447" s="18" t="str">
        <f>_xlfn.XLOOKUP(B447,'[3]Cells Huawei 27042026 10h'!$B:$B,'[3]Cells Huawei 27042026 10h'!$T:$T,"")</f>
        <v/>
      </c>
      <c r="AJ447" s="18" t="str">
        <f>_xlfn.XLOOKUP(B447,'[3]Cells Huawei 27042026 15h'!$B:$B,'[3]Cells Huawei 27042026 15h'!$T:$T,"")</f>
        <v/>
      </c>
      <c r="AK447" s="18" t="str">
        <f>_xlfn.XLOOKUP(B447,'[4]cells down 27042026 11h28'!$B:$B,'[4]cells down 27042026 11h28'!$R:$R,"")</f>
        <v/>
      </c>
      <c r="AL447" s="18" t="str">
        <f>_xlfn.XLOOKUP(B447,'[4]cells down 27042026 18h01'!$B:$B,'[4]cells down 27042026 18h01'!$R:$R,"")</f>
        <v/>
      </c>
      <c r="AM447" s="18" t="str">
        <f>_xlfn.XLOOKUP(B447,'[5]cell downs 27042026 11h'!$B:$B,'[5]cell downs 27042026 11h'!$R:$R,"")</f>
        <v/>
      </c>
      <c r="AN447" s="18" t="str">
        <f>_xlfn.XLOOKUP(B447,'[5]cell downs 27042026 17h40'!$B:$B,'[5]cell downs 27042026 17h40'!$R:$R,"")</f>
        <v/>
      </c>
      <c r="AO447" s="18" t="str">
        <f>_xlfn.XLOOKUP(B447,'[6]ALL SITES DOWN'!$D:$D,'[6]ALL SITES DOWN'!$J:$J,"")</f>
        <v/>
      </c>
      <c r="AP447" s="18" t="str">
        <f>_xlfn.XLOOKUP(B447,'[7]ALL SITES DOWN'!$D:$D,'[7]ALL SITES DOWN'!$J:$J,"")</f>
        <v/>
      </c>
      <c r="AQ447" s="9" t="str">
        <f>_xlfn.XLOOKUP(B447,[8]sheet1!$AC:$AC,[8]sheet1!$AF:$AF,"")</f>
        <v/>
      </c>
      <c r="AR447" s="14"/>
      <c r="AS447" s="14" t="s">
        <v>5465</v>
      </c>
      <c r="AT447" s="14" t="str">
        <f>_xlfn.XLOOKUP(B447,'[9]cell downs 18042026 17h'!$B:$B,'[9]cell downs 18042026 17h'!$B:$B,"")</f>
        <v/>
      </c>
      <c r="AU447" s="14" t="str">
        <f>_xlfn.XLOOKUP(B447,'[10]Cells Huawei 19042026 15h'!$B:$B,'[10]Cells Huawei 19042026 15h'!$B:$B,"")</f>
        <v/>
      </c>
      <c r="AV447" s="9" t="str">
        <f>_xlfn.XLOOKUP(B447,'[11]cells down 19042026 9H40'!$B:$B,'[11]cells down 19042026 9H40'!$B:$B,"")</f>
        <v/>
      </c>
    </row>
    <row r="448" spans="1:48" hidden="1" x14ac:dyDescent="0.3">
      <c r="A448" s="1" t="s">
        <v>4444</v>
      </c>
      <c r="B448" s="8" t="s">
        <v>4445</v>
      </c>
      <c r="C448" s="3" t="str">
        <f>_xlfn.XLOOKUP(B448,'[1]daily break down'!$D:$D,'[1]daily break down'!$E:$E,"")</f>
        <v>Yaounde</v>
      </c>
      <c r="D448" s="1" t="s">
        <v>21</v>
      </c>
      <c r="E448" s="1" t="s">
        <v>36</v>
      </c>
      <c r="F448" s="3" t="s">
        <v>37</v>
      </c>
      <c r="G448" s="1" t="s">
        <v>38</v>
      </c>
      <c r="H448" s="29" t="str">
        <f>_xlfn.XLOOKUP(B448,[2]CALCULATION!$B:$B,[2]CALCULATION!$H:$H,"")</f>
        <v>ZTE</v>
      </c>
      <c r="I448" s="26">
        <v>1.7165371126577695</v>
      </c>
      <c r="J448" s="26">
        <v>2.2757381582214</v>
      </c>
      <c r="K448" s="26">
        <v>12.218170092428512</v>
      </c>
      <c r="L448" s="26">
        <v>0</v>
      </c>
      <c r="M448" s="26">
        <v>0</v>
      </c>
      <c r="N448" s="26">
        <v>0</v>
      </c>
      <c r="O448" s="26">
        <v>0.15596775988562669</v>
      </c>
      <c r="P448" s="114" t="s">
        <v>6364</v>
      </c>
      <c r="Q448" s="42" t="s">
        <v>5538</v>
      </c>
      <c r="R448" s="42"/>
      <c r="S448" s="41" t="str" cm="1">
        <f t="array" ref="S448">IFERROR(_xlfn.IFS(
U448="MPR ISSUE","PDH",
U448="BSS Hardware Issue","BSS",
U448="Sites strategiques, MLL, Pylone, etc.","ENVTECH",
U448="AKTIVCO DEFAUT GE &amp; POWER Cabinet","AKTIVCO",
U448="AKTIVCO Coupure ENEO &amp; Baisse de tension","AKTIVCO GRID ONLY",
U448="Coupure ENEO &amp; Baisse de tension","IHS GRID ONLY",
U448="Defaut GE &amp; POWER Cabinet","IHS",
U448="Sharing","Partners",
U448="Sites strategiques &amp; DataCenter","SST &amp; DC",
U448="Exclu","Exclu",
U448="SAT","SAT",
U448="SPARE-ISSUE","SPARE-ISSUE",
U448="Fiber CAmtel","TRANS_FO_CAMTEL",
U448="Fiber AOF","Fiber AOF",
U448="Projet OCM (HUAWEI)","TRAVAUX-HUAWEI",
U448="Projet OCM (NOKIA)","TRAVAUX-NOKIA",
U448="ACCESS-ISSUE","ACCESS-ISSUE",
U448="Projet OCM (ZTE, NOKIA, autres projets)","TRAVAUX OCM",
U448="No root CAuse","No root cause",
U448="ODU HS","PDH",
U448="IP &amp; VLAN","PDH",
U448="Warehouse HUAWEI","SPARE-ISSUE",
U448="SPARE-HS","SPARE-ISSUE",
U448="Power Telco","BSS",U448="no impacts","no impacts"
),"")</f>
        <v>No root cause</v>
      </c>
      <c r="T448" s="41" t="str" cm="1">
        <f t="array" ref="T448">IFERROR(_xlfn.IFS(
U448="MPR ISSUE","TX ISSUE",
U448="BSS Hardware Issue","RAN ISSUE",
U448="Sites strategiques, MLL, Pylone, etc.","ENVTECH",
U448="AKTIVCO DEFAUT GE &amp; POWER Cabinet","POWER ISSUE",
U448="AKTIVCO Coupure ENEO &amp; Baisse de tension","POWER ISSUE",
U448="Coupure ENEO &amp; Baisse de tension","POWER ISSUE",
U448="Defaut GE &amp; POWER Cabinet","POWER ISSUE",
U448="Sharing","POWER ISSUE",
U448="Sites strategiques &amp; DataCenter","POWER ISSUE",
U448="Exclu","Exclu",
U448="SAT","TX ISSUE",
U448="SPARE-ISSUE","SPARE-ISSUE",
U448="Fiber CAmtel","TX ISSUE",
U448="Fiber AOF","TX ISSUE",
U448="Projet OCM (HUAWEI)","TRAVAUX-HUAWEI",
U448="Projet OCM (NOKIA)","TRAVAUX -NOKIA",
U448="ACCESS-ISSUE","ACCESS-ISSUE",
U448="Projet OCM (ZTE, NOKIA, autres projets)","TRAVAUX OCM",
U448="No root CAuse","No root cause",
U448="ODU HS","TX ISSUE",
U448="IP &amp; VLAN","TX ISSUE",
U448="Warehouse HUAWEI","SPARE-ISSUE",
U448="SPARE-HS","SPARE-ISSUE",
U448="Power Telco","RAN ISSUE",U448="no impacts","no impacts"
),"")</f>
        <v>No root cause</v>
      </c>
      <c r="U448" s="68" t="s">
        <v>5691</v>
      </c>
      <c r="V448" s="41" t="str" cm="1">
        <f t="array" ref="V448">IFERROR(_xlfn.IFS(
U448="MPR ISSUE","ACTIVE",
U448="BSS Hardware Issue","ACTIVE",
U448="Sites strategiques, MLL, Pylone, etc.","PASSIVE",
U448="AKTIVCO DEFAUT GE &amp; POWER Cabinet","PASSIVE",
U448="AKTIVCO Coupure ENEO &amp; Baisse de tension","PASSIVE",
U448="Coupure ENEO &amp; Baisse de tension","PASSIVE",
U448="Defaut GE &amp; POWER Cabinet","PASSIVE",
U448="Sharing","PASSIVE",
U448="Sites strategiques &amp; DataCenter","PASSIVE",
U448="Exclu","Exclu",
U448="SAT","ACTIVE",
U448="SPARE-ISSUE","SPARE-ISSUE",
U448="Fiber CAmtel","ACTIVE",
U448="Fiber AOF","ACTIVE",
U448="Projet OCM (HUAWEI)","PLANNED WORKS",
U448="Projet OCM (NOKIA)","PLANNED WORKS",
U448="ACCESS-ISSUE","ACCESS-ISSUE",
U448="Projet OCM (ZTE, NOKIA, autres projets)","PLANNED WORKS",
U448="No root CAuse","No root cause",
U448="ODU HS","ACTIVE",
U448="IP &amp; VLAN","ACTIVE",
U448="Warehouse HUAWEI","SPARE-ISSUE",
U448="SPARE-HS","SPARE-ISSUE",
U448="Power Telco","ACTIVE", U448="no impacts","no impacts"
),"")</f>
        <v>No root cause</v>
      </c>
      <c r="W448" s="113"/>
      <c r="X448" s="113"/>
      <c r="Y448" s="113"/>
      <c r="Z448" s="113"/>
      <c r="AA448" s="113"/>
      <c r="AB448" s="17" t="s">
        <v>5465</v>
      </c>
      <c r="AC448" s="17" t="str">
        <f>_xlfn.XLOOKUP(B448,'INCIDENT-04-27-2026'!E:E,'INCIDENT-04-27-2026'!F:F,"")</f>
        <v/>
      </c>
      <c r="AD448" s="9"/>
      <c r="AE448" s="7" t="s">
        <v>5465</v>
      </c>
      <c r="AF448" s="6" t="str">
        <f>_xlfn.XLOOKUP(B448,'[13]Input_27-04'!$B:$B,'[13]Input_27-04'!$M:$M,"")</f>
        <v>No power issue</v>
      </c>
      <c r="AG448" s="7"/>
      <c r="AH448" s="3"/>
      <c r="AI448" s="18" t="str">
        <f>_xlfn.XLOOKUP(B448,'[3]Cells Huawei 27042026 10h'!$B:$B,'[3]Cells Huawei 27042026 10h'!$T:$T,"")</f>
        <v/>
      </c>
      <c r="AJ448" s="18" t="str">
        <f>_xlfn.XLOOKUP(B448,'[3]Cells Huawei 27042026 15h'!$B:$B,'[3]Cells Huawei 27042026 15h'!$T:$T,"")</f>
        <v/>
      </c>
      <c r="AK448" s="18" t="str">
        <f>_xlfn.XLOOKUP(B448,'[4]cells down 27042026 11h28'!$B:$B,'[4]cells down 27042026 11h28'!$R:$R,"")</f>
        <v/>
      </c>
      <c r="AL448" s="18" t="str">
        <f>_xlfn.XLOOKUP(B448,'[4]cells down 27042026 18h01'!$B:$B,'[4]cells down 27042026 18h01'!$R:$R,"")</f>
        <v/>
      </c>
      <c r="AM448" s="18" t="str">
        <f>_xlfn.XLOOKUP(B448,'[5]cell downs 27042026 11h'!$B:$B,'[5]cell downs 27042026 11h'!$R:$R,"")</f>
        <v/>
      </c>
      <c r="AN448" s="18" t="str">
        <f>_xlfn.XLOOKUP(B448,'[5]cell downs 27042026 17h40'!$B:$B,'[5]cell downs 27042026 17h40'!$R:$R,"")</f>
        <v/>
      </c>
      <c r="AO448" s="18" t="str">
        <f>_xlfn.XLOOKUP(B448,'[6]ALL SITES DOWN'!$D:$D,'[6]ALL SITES DOWN'!$J:$J,"")</f>
        <v/>
      </c>
      <c r="AP448" s="18" t="str">
        <f>_xlfn.XLOOKUP(B448,'[7]ALL SITES DOWN'!$D:$D,'[7]ALL SITES DOWN'!$J:$J,"")</f>
        <v/>
      </c>
      <c r="AQ448" s="9" t="str">
        <f>_xlfn.XLOOKUP(B448,[8]sheet1!$AC:$AC,[8]sheet1!$AF:$AF,"")</f>
        <v/>
      </c>
      <c r="AR448" s="14"/>
      <c r="AS448" s="14" t="s">
        <v>5465</v>
      </c>
      <c r="AT448" s="14" t="str">
        <f>_xlfn.XLOOKUP(B448,'[9]cell downs 18042026 17h'!$B:$B,'[9]cell downs 18042026 17h'!$B:$B,"")</f>
        <v/>
      </c>
      <c r="AU448" s="14" t="str">
        <f>_xlfn.XLOOKUP(B448,'[10]Cells Huawei 19042026 15h'!$B:$B,'[10]Cells Huawei 19042026 15h'!$B:$B,"")</f>
        <v/>
      </c>
      <c r="AV448" s="9" t="str">
        <f>_xlfn.XLOOKUP(B448,'[11]cells down 19042026 9H40'!$B:$B,'[11]cells down 19042026 9H40'!$B:$B,"")</f>
        <v/>
      </c>
    </row>
    <row r="449" spans="1:48" hidden="1" x14ac:dyDescent="0.3">
      <c r="A449" s="1" t="s">
        <v>901</v>
      </c>
      <c r="B449" s="1" t="s">
        <v>902</v>
      </c>
      <c r="C449" s="3" t="str">
        <f>_xlfn.XLOOKUP(B449,'[1]daily break down'!$D:$D,'[1]daily break down'!$E:$E,"")</f>
        <v>NORD-OUEST</v>
      </c>
      <c r="D449" s="1" t="s">
        <v>11</v>
      </c>
      <c r="E449" s="1" t="s">
        <v>12</v>
      </c>
      <c r="F449" s="3" t="s">
        <v>51</v>
      </c>
      <c r="G449" s="1" t="s">
        <v>903</v>
      </c>
      <c r="H449" s="28" t="str">
        <f>_xlfn.XLOOKUP(B449,[2]CALCULATION!$B:$B,[2]CALCULATION!$H:$H,"")</f>
        <v>NOKIA</v>
      </c>
      <c r="I449" s="26">
        <v>0.9050588842945726</v>
      </c>
      <c r="J449" s="26">
        <v>1.6936368720982327</v>
      </c>
      <c r="K449" s="26">
        <v>5.5288742783926835E-3</v>
      </c>
      <c r="L449" s="26">
        <v>2.051034006500451E-3</v>
      </c>
      <c r="M449" s="26">
        <v>1.0625782959938133</v>
      </c>
      <c r="N449" s="26">
        <v>0.85030519386016734</v>
      </c>
      <c r="O449" s="26">
        <v>0.15448744838528342</v>
      </c>
      <c r="P449" s="114" t="s">
        <v>6364</v>
      </c>
      <c r="Q449" s="42" t="s">
        <v>6353</v>
      </c>
      <c r="R449" s="42"/>
      <c r="S449" s="41" t="str" cm="1">
        <f t="array" ref="S449">IFERROR(_xlfn.IFS(
U449="MPR ISSUE","PDH",
U449="BSS Hardware Issue","BSS",
U449="Sites strategiques, MLL, Pylone, etc.","ENVTECH",
U449="AKTIVCO DEFAUT GE &amp; POWER Cabinet","AKTIVCO",
U449="AKTIVCO Coupure ENEO &amp; Baisse de tension","AKTIVCO GRID ONLY",
U449="Coupure ENEO &amp; Baisse de tension","IHS GRID ONLY",
U449="Defaut GE &amp; POWER Cabinet","IHS",
U449="Sharing","Partners",
U449="Sites strategiques &amp; DataCenter","SST &amp; DC",
U449="Exclu","Exclu",
U449="SAT","SAT",
U449="SPARE-ISSUE","SPARE-ISSUE",
U449="Fiber CAmtel","TRANS_FO_CAMTEL",
U449="Fiber AOF","Fiber AOF",
U449="Projet OCM (HUAWEI)","TRAVAUX-HUAWEI",
U449="Projet OCM (NOKIA)","TRAVAUX-NOKIA",
U449="ACCESS-ISSUE","ACCESS-ISSUE",
U449="Projet OCM (ZTE, NOKIA, autres projets)","TRAVAUX OCM",
U449="No root CAuse","No root cause",
U449="ODU HS","PDH",
U449="IP &amp; VLAN","PDH",
U449="Warehouse HUAWEI","SPARE-ISSUE",
U449="SPARE-HS","SPARE-ISSUE",
U449="Power Telco","BSS",U449="no impacts","no impacts"
),"")</f>
        <v>ACCESS-ISSUE</v>
      </c>
      <c r="T449" s="41" t="str" cm="1">
        <f t="array" ref="T449">IFERROR(_xlfn.IFS(
U449="MPR ISSUE","TX ISSUE",
U449="BSS Hardware Issue","RAN ISSUE",
U449="Sites strategiques, MLL, Pylone, etc.","ENVTECH",
U449="AKTIVCO DEFAUT GE &amp; POWER Cabinet","POWER ISSUE",
U449="AKTIVCO Coupure ENEO &amp; Baisse de tension","POWER ISSUE",
U449="Coupure ENEO &amp; Baisse de tension","POWER ISSUE",
U449="Defaut GE &amp; POWER Cabinet","POWER ISSUE",
U449="Sharing","POWER ISSUE",
U449="Sites strategiques &amp; DataCenter","POWER ISSUE",
U449="Exclu","Exclu",
U449="SAT","TX ISSUE",
U449="SPARE-ISSUE","SPARE-ISSUE",
U449="Fiber CAmtel","TX ISSUE",
U449="Fiber AOF","TX ISSUE",
U449="Projet OCM (HUAWEI)","TRAVAUX-HUAWEI",
U449="Projet OCM (NOKIA)","TRAVAUX -NOKIA",
U449="ACCESS-ISSUE","ACCESS-ISSUE",
U449="Projet OCM (ZTE, NOKIA, autres projets)","TRAVAUX OCM",
U449="No root CAuse","No root cause",
U449="ODU HS","TX ISSUE",
U449="IP &amp; VLAN","TX ISSUE",
U449="Warehouse HUAWEI","SPARE-ISSUE",
U449="SPARE-HS","SPARE-ISSUE",
U449="Power Telco","RAN ISSUE",U449="no impacts","no impacts"
),"")</f>
        <v>ACCESS-ISSUE</v>
      </c>
      <c r="U449" s="68" t="s">
        <v>25</v>
      </c>
      <c r="V449" s="41" t="str" cm="1">
        <f t="array" ref="V449">IFERROR(_xlfn.IFS(
U449="MPR ISSUE","ACTIVE",
U449="BSS Hardware Issue","ACTIVE",
U449="Sites strategiques, MLL, Pylone, etc.","PASSIVE",
U449="AKTIVCO DEFAUT GE &amp; POWER Cabinet","PASSIVE",
U449="AKTIVCO Coupure ENEO &amp; Baisse de tension","PASSIVE",
U449="Coupure ENEO &amp; Baisse de tension","PASSIVE",
U449="Defaut GE &amp; POWER Cabinet","PASSIVE",
U449="Sharing","PASSIVE",
U449="Sites strategiques &amp; DataCenter","PASSIVE",
U449="Exclu","Exclu",
U449="SAT","ACTIVE",
U449="SPARE-ISSUE","SPARE-ISSUE",
U449="Fiber CAmtel","ACTIVE",
U449="Fiber AOF","ACTIVE",
U449="Projet OCM (HUAWEI)","PLANNED WORKS",
U449="Projet OCM (NOKIA)","PLANNED WORKS",
U449="ACCESS-ISSUE","ACCESS-ISSUE",
U449="Projet OCM (ZTE, NOKIA, autres projets)","PLANNED WORKS",
U449="No root CAuse","No root cause",
U449="ODU HS","ACTIVE",
U449="IP &amp; VLAN","ACTIVE",
U449="Warehouse HUAWEI","SPARE-ISSUE",
U449="SPARE-HS","SPARE-ISSUE",
U449="Power Telco","ACTIVE", U449="no impacts","no impacts"
),"")</f>
        <v>ACCESS-ISSUE</v>
      </c>
      <c r="W449" s="113"/>
      <c r="X449" s="113"/>
      <c r="Y449" s="113"/>
      <c r="Z449" s="113"/>
      <c r="AA449" s="113"/>
      <c r="AB449" s="17" t="s">
        <v>6305</v>
      </c>
      <c r="AC449" s="17" t="str">
        <f>_xlfn.XLOOKUP(B449,'INCIDENT-04-27-2026'!E:E,'INCIDENT-04-27-2026'!F:F,"")</f>
        <v/>
      </c>
      <c r="AD449" s="9"/>
      <c r="AE449" s="7" t="s">
        <v>5465</v>
      </c>
      <c r="AF449" s="6" t="str">
        <f>_xlfn.XLOOKUP(B449,'[13]Input_27-04'!$B:$B,'[13]Input_27-04'!$M:$M,"")</f>
        <v/>
      </c>
      <c r="AG449" s="7"/>
      <c r="AH449" s="3"/>
      <c r="AI449" s="18" t="str">
        <f>_xlfn.XLOOKUP(B449,'[3]Cells Huawei 27042026 10h'!$B:$B,'[3]Cells Huawei 27042026 10h'!$T:$T,"")</f>
        <v/>
      </c>
      <c r="AJ449" s="18" t="str">
        <f>_xlfn.XLOOKUP(B449,'[3]Cells Huawei 27042026 15h'!$B:$B,'[3]Cells Huawei 27042026 15h'!$T:$T,"")</f>
        <v/>
      </c>
      <c r="AK449" s="18" t="str">
        <f>_xlfn.XLOOKUP(B449,'[4]cells down 27042026 11h28'!$B:$B,'[4]cells down 27042026 11h28'!$R:$R,"")</f>
        <v/>
      </c>
      <c r="AL449" s="18" t="str">
        <f>_xlfn.XLOOKUP(B449,'[4]cells down 27042026 18h01'!$B:$B,'[4]cells down 27042026 18h01'!$R:$R,"")</f>
        <v/>
      </c>
      <c r="AM449" s="18" t="str">
        <f>_xlfn.XLOOKUP(B449,'[5]cell downs 27042026 11h'!$B:$B,'[5]cell downs 27042026 11h'!$R:$R,"")</f>
        <v>(04/27/2026 cell nokia):-
27/04/2026 : Ghost town 
27/04/2026 : Check breaker and  interconnection FRMF (sfp, optical fiber) between system and radio module, swap its if needed</v>
      </c>
      <c r="AN449" s="18" t="str">
        <f>_xlfn.XLOOKUP(B449,'[5]cell downs 27042026 17h40'!$B:$B,'[5]cell downs 27042026 17h40'!$R:$R,"")</f>
        <v/>
      </c>
      <c r="AO449" s="18" t="str">
        <f>_xlfn.XLOOKUP(B449,'[6]ALL SITES DOWN'!$D:$D,'[6]ALL SITES DOWN'!$J:$J,"")</f>
        <v/>
      </c>
      <c r="AP449" s="18" t="str">
        <f>_xlfn.XLOOKUP(B449,'[7]ALL SITES DOWN'!$D:$D,'[7]ALL SITES DOWN'!$J:$J,"")</f>
        <v/>
      </c>
      <c r="AQ449" s="9" t="str">
        <f>_xlfn.XLOOKUP(B449,[8]sheet1!$AC:$AC,[8]sheet1!$AF:$AF,"")</f>
        <v>(04/27/2026 ticket):-INC-20260427-00006503…Others Transmission equipement fault</v>
      </c>
      <c r="AR449" s="14"/>
      <c r="AS449" s="14" t="s">
        <v>5465</v>
      </c>
      <c r="AT449" s="14" t="str">
        <f>_xlfn.XLOOKUP(B449,'[9]cell downs 18042026 17h'!$B:$B,'[9]cell downs 18042026 17h'!$B:$B,"")</f>
        <v/>
      </c>
      <c r="AU449" s="14" t="str">
        <f>_xlfn.XLOOKUP(B449,'[10]Cells Huawei 19042026 15h'!$B:$B,'[10]Cells Huawei 19042026 15h'!$B:$B,"")</f>
        <v/>
      </c>
      <c r="AV449" s="9" t="str">
        <f>_xlfn.XLOOKUP(B449,'[11]cells down 19042026 9H40'!$B:$B,'[11]cells down 19042026 9H40'!$B:$B,"")</f>
        <v/>
      </c>
    </row>
    <row r="450" spans="1:48" hidden="1" x14ac:dyDescent="0.3">
      <c r="A450" s="1" t="s">
        <v>2626</v>
      </c>
      <c r="B450" s="8" t="s">
        <v>2627</v>
      </c>
      <c r="C450" s="3" t="str">
        <f>_xlfn.XLOOKUP(B450,'[1]daily break down'!$D:$D,'[1]daily break down'!$E:$E,"")</f>
        <v>ADAMAOUA</v>
      </c>
      <c r="D450" s="1" t="s">
        <v>11</v>
      </c>
      <c r="E450" s="1" t="s">
        <v>12</v>
      </c>
      <c r="F450" s="3" t="s">
        <v>90</v>
      </c>
      <c r="G450" s="1" t="s">
        <v>2628</v>
      </c>
      <c r="H450" s="28" t="str">
        <f>_xlfn.XLOOKUP(B450,[2]CALCULATION!$B:$B,[2]CALCULATION!$H:$H,"")</f>
        <v>NOKIA</v>
      </c>
      <c r="I450" s="26">
        <v>0.11869081942313359</v>
      </c>
      <c r="J450" s="26">
        <v>1.4231256535539443</v>
      </c>
      <c r="K450" s="26">
        <v>2.3828625697939114</v>
      </c>
      <c r="L450" s="26">
        <v>2.2461570664921751</v>
      </c>
      <c r="M450" s="26">
        <v>4.1570283418382639</v>
      </c>
      <c r="N450" s="26">
        <v>1.9539737131743511</v>
      </c>
      <c r="O450" s="26">
        <v>0.15086325653897525</v>
      </c>
      <c r="P450" s="114" t="s">
        <v>6364</v>
      </c>
      <c r="Q450" s="42" t="s">
        <v>5538</v>
      </c>
      <c r="R450" s="42"/>
      <c r="S450" s="41" t="str" cm="1">
        <f t="array" ref="S450">IFERROR(_xlfn.IFS(
U450="MPR ISSUE","PDH",
U450="BSS Hardware Issue","BSS",
U450="Sites strategiques, MLL, Pylone, etc.","ENVTECH",
U450="AKTIVCO DEFAUT GE &amp; POWER Cabinet","AKTIVCO",
U450="AKTIVCO Coupure ENEO &amp; Baisse de tension","AKTIVCO GRID ONLY",
U450="Coupure ENEO &amp; Baisse de tension","IHS GRID ONLY",
U450="Defaut GE &amp; POWER Cabinet","IHS",
U450="Sharing","Partners",
U450="Sites strategiques &amp; DataCenter","SST &amp; DC",
U450="Exclu","Exclu",
U450="SAT","SAT",
U450="SPARE-ISSUE","SPARE-ISSUE",
U450="Fiber CAmtel","TRANS_FO_CAMTEL",
U450="Fiber AOF","Fiber AOF",
U450="Projet OCM (HUAWEI)","TRAVAUX-HUAWEI",
U450="Projet OCM (NOKIA)","TRAVAUX-NOKIA",
U450="ACCESS-ISSUE","ACCESS-ISSUE",
U450="Projet OCM (ZTE, NOKIA, autres projets)","TRAVAUX OCM",
U450="No root CAuse","No root cause",
U450="ODU HS","PDH",
U450="IP &amp; VLAN","PDH",
U450="Warehouse HUAWEI","SPARE-ISSUE",
U450="SPARE-HS","SPARE-ISSUE",
U450="Power Telco","BSS",U450="no impacts","no impacts"
),"")</f>
        <v>No root cause</v>
      </c>
      <c r="T450" s="41" t="str" cm="1">
        <f t="array" ref="T450">IFERROR(_xlfn.IFS(
U450="MPR ISSUE","TX ISSUE",
U450="BSS Hardware Issue","RAN ISSUE",
U450="Sites strategiques, MLL, Pylone, etc.","ENVTECH",
U450="AKTIVCO DEFAUT GE &amp; POWER Cabinet","POWER ISSUE",
U450="AKTIVCO Coupure ENEO &amp; Baisse de tension","POWER ISSUE",
U450="Coupure ENEO &amp; Baisse de tension","POWER ISSUE",
U450="Defaut GE &amp; POWER Cabinet","POWER ISSUE",
U450="Sharing","POWER ISSUE",
U450="Sites strategiques &amp; DataCenter","POWER ISSUE",
U450="Exclu","Exclu",
U450="SAT","TX ISSUE",
U450="SPARE-ISSUE","SPARE-ISSUE",
U450="Fiber CAmtel","TX ISSUE",
U450="Fiber AOF","TX ISSUE",
U450="Projet OCM (HUAWEI)","TRAVAUX-HUAWEI",
U450="Projet OCM (NOKIA)","TRAVAUX -NOKIA",
U450="ACCESS-ISSUE","ACCESS-ISSUE",
U450="Projet OCM (ZTE, NOKIA, autres projets)","TRAVAUX OCM",
U450="No root CAuse","No root cause",
U450="ODU HS","TX ISSUE",
U450="IP &amp; VLAN","TX ISSUE",
U450="Warehouse HUAWEI","SPARE-ISSUE",
U450="SPARE-HS","SPARE-ISSUE",
U450="Power Telco","RAN ISSUE",U450="no impacts","no impacts"
),"")</f>
        <v>No root cause</v>
      </c>
      <c r="U450" s="68" t="s">
        <v>5691</v>
      </c>
      <c r="V450" s="41" t="str" cm="1">
        <f t="array" ref="V450">IFERROR(_xlfn.IFS(
U450="MPR ISSUE","ACTIVE",
U450="BSS Hardware Issue","ACTIVE",
U450="Sites strategiques, MLL, Pylone, etc.","PASSIVE",
U450="AKTIVCO DEFAUT GE &amp; POWER Cabinet","PASSIVE",
U450="AKTIVCO Coupure ENEO &amp; Baisse de tension","PASSIVE",
U450="Coupure ENEO &amp; Baisse de tension","PASSIVE",
U450="Defaut GE &amp; POWER Cabinet","PASSIVE",
U450="Sharing","PASSIVE",
U450="Sites strategiques &amp; DataCenter","PASSIVE",
U450="Exclu","Exclu",
U450="SAT","ACTIVE",
U450="SPARE-ISSUE","SPARE-ISSUE",
U450="Fiber CAmtel","ACTIVE",
U450="Fiber AOF","ACTIVE",
U450="Projet OCM (HUAWEI)","PLANNED WORKS",
U450="Projet OCM (NOKIA)","PLANNED WORKS",
U450="ACCESS-ISSUE","ACCESS-ISSUE",
U450="Projet OCM (ZTE, NOKIA, autres projets)","PLANNED WORKS",
U450="No root CAuse","No root cause",
U450="ODU HS","ACTIVE",
U450="IP &amp; VLAN","ACTIVE",
U450="Warehouse HUAWEI","SPARE-ISSUE",
U450="SPARE-HS","SPARE-ISSUE",
U450="Power Telco","ACTIVE", U450="no impacts","no impacts"
),"")</f>
        <v>No root cause</v>
      </c>
      <c r="W450" s="113"/>
      <c r="X450" s="113"/>
      <c r="Y450" s="113"/>
      <c r="Z450" s="113"/>
      <c r="AA450" s="113"/>
      <c r="AB450" s="17" t="s">
        <v>5465</v>
      </c>
      <c r="AC450" s="17" t="str">
        <f>_xlfn.XLOOKUP(B450,'INCIDENT-04-27-2026'!E:E,'INCIDENT-04-27-2026'!F:F,"")</f>
        <v/>
      </c>
      <c r="AD450" s="9"/>
      <c r="AE450" s="7" t="s">
        <v>5465</v>
      </c>
      <c r="AF450" s="6" t="str">
        <f>_xlfn.XLOOKUP(B450,'[13]Input_27-04'!$B:$B,'[13]Input_27-04'!$M:$M,"")</f>
        <v/>
      </c>
      <c r="AG450" s="7"/>
      <c r="AH450" s="3"/>
      <c r="AI450" s="18" t="str">
        <f>_xlfn.XLOOKUP(B450,'[3]Cells Huawei 27042026 10h'!$B:$B,'[3]Cells Huawei 27042026 10h'!$T:$T,"")</f>
        <v/>
      </c>
      <c r="AJ450" s="18" t="str">
        <f>_xlfn.XLOOKUP(B450,'[3]Cells Huawei 27042026 15h'!$B:$B,'[3]Cells Huawei 27042026 15h'!$T:$T,"")</f>
        <v/>
      </c>
      <c r="AK450" s="18" t="str">
        <f>_xlfn.XLOOKUP(B450,'[4]cells down 27042026 11h28'!$B:$B,'[4]cells down 27042026 11h28'!$R:$R,"")</f>
        <v/>
      </c>
      <c r="AL450" s="18" t="str">
        <f>_xlfn.XLOOKUP(B450,'[4]cells down 27042026 18h01'!$B:$B,'[4]cells down 27042026 18h01'!$R:$R,"")</f>
        <v/>
      </c>
      <c r="AM450" s="18" t="str">
        <f>_xlfn.XLOOKUP(B450,'[5]cell downs 27042026 11h'!$B:$B,'[5]cell downs 27042026 11h'!$R:$R,"")</f>
        <v/>
      </c>
      <c r="AN450" s="18" t="str">
        <f>_xlfn.XLOOKUP(B450,'[5]cell downs 27042026 17h40'!$B:$B,'[5]cell downs 27042026 17h40'!$R:$R,"")</f>
        <v/>
      </c>
      <c r="AO450" s="18" t="str">
        <f>_xlfn.XLOOKUP(B450,'[6]ALL SITES DOWN'!$D:$D,'[6]ALL SITES DOWN'!$J:$J,"")</f>
        <v/>
      </c>
      <c r="AP450" s="18" t="str">
        <f>_xlfn.XLOOKUP(B450,'[7]ALL SITES DOWN'!$D:$D,'[7]ALL SITES DOWN'!$J:$J,"")</f>
        <v/>
      </c>
      <c r="AQ450" s="9" t="str">
        <f>_xlfn.XLOOKUP(B450,[8]sheet1!$AC:$AC,[8]sheet1!$AF:$AF,"")</f>
        <v/>
      </c>
      <c r="AR450" s="14"/>
      <c r="AS450" s="14" t="s">
        <v>5465</v>
      </c>
      <c r="AT450" s="14" t="str">
        <f>_xlfn.XLOOKUP(B450,'[9]cell downs 18042026 17h'!$B:$B,'[9]cell downs 18042026 17h'!$B:$B,"")</f>
        <v/>
      </c>
      <c r="AU450" s="14" t="str">
        <f>_xlfn.XLOOKUP(B450,'[10]Cells Huawei 19042026 15h'!$B:$B,'[10]Cells Huawei 19042026 15h'!$B:$B,"")</f>
        <v/>
      </c>
      <c r="AV450" s="9" t="str">
        <f>_xlfn.XLOOKUP(B450,'[11]cells down 19042026 9H40'!$B:$B,'[11]cells down 19042026 9H40'!$B:$B,"")</f>
        <v/>
      </c>
    </row>
    <row r="451" spans="1:48" hidden="1" x14ac:dyDescent="0.3">
      <c r="A451" s="1" t="s">
        <v>2850</v>
      </c>
      <c r="B451" s="8" t="s">
        <v>2851</v>
      </c>
      <c r="C451" s="3" t="str">
        <f>_xlfn.XLOOKUP(B451,'[1]daily break down'!$D:$D,'[1]daily break down'!$E:$E,"")</f>
        <v>Bafoussam</v>
      </c>
      <c r="D451" s="1" t="s">
        <v>21</v>
      </c>
      <c r="E451" s="1" t="s">
        <v>36</v>
      </c>
      <c r="F451" s="3" t="s">
        <v>102</v>
      </c>
      <c r="G451" s="1" t="s">
        <v>299</v>
      </c>
      <c r="H451" s="27" t="str">
        <f>_xlfn.XLOOKUP(B451,[2]CALCULATION!$B:$B,[2]CALCULATION!$H:$H,"")</f>
        <v>Huawei</v>
      </c>
      <c r="I451" s="26">
        <v>0.14687186994375528</v>
      </c>
      <c r="J451" s="26">
        <v>0.56469424968538917</v>
      </c>
      <c r="K451" s="26">
        <v>0</v>
      </c>
      <c r="L451" s="26">
        <v>0.18004511561411168</v>
      </c>
      <c r="M451" s="26">
        <v>0</v>
      </c>
      <c r="N451" s="26">
        <v>0.24350232426740637</v>
      </c>
      <c r="O451" s="26">
        <v>0.15079558717358238</v>
      </c>
      <c r="P451" s="114" t="s">
        <v>6364</v>
      </c>
      <c r="Q451" s="42" t="s">
        <v>5538</v>
      </c>
      <c r="R451" s="42"/>
      <c r="S451" s="41" t="str" cm="1">
        <f t="array" ref="S451">IFERROR(_xlfn.IFS(
U451="MPR ISSUE","PDH",
U451="BSS Hardware Issue","BSS",
U451="Sites strategiques, MLL, Pylone, etc.","ENVTECH",
U451="AKTIVCO DEFAUT GE &amp; POWER Cabinet","AKTIVCO",
U451="AKTIVCO Coupure ENEO &amp; Baisse de tension","AKTIVCO GRID ONLY",
U451="Coupure ENEO &amp; Baisse de tension","IHS GRID ONLY",
U451="Defaut GE &amp; POWER Cabinet","IHS",
U451="Sharing","Partners",
U451="Sites strategiques &amp; DataCenter","SST &amp; DC",
U451="Exclu","Exclu",
U451="SAT","SAT",
U451="SPARE-ISSUE","SPARE-ISSUE",
U451="Fiber CAmtel","TRANS_FO_CAMTEL",
U451="Fiber AOF","Fiber AOF",
U451="Projet OCM (HUAWEI)","TRAVAUX-HUAWEI",
U451="Projet OCM (NOKIA)","TRAVAUX-NOKIA",
U451="ACCESS-ISSUE","ACCESS-ISSUE",
U451="Projet OCM (ZTE, NOKIA, autres projets)","TRAVAUX OCM",
U451="No root CAuse","No root cause",
U451="ODU HS","PDH",
U451="IP &amp; VLAN","PDH",
U451="Warehouse HUAWEI","SPARE-ISSUE",
U451="SPARE-HS","SPARE-ISSUE",
U451="Power Telco","BSS",U451="no impacts","no impacts"
),"")</f>
        <v>No root cause</v>
      </c>
      <c r="T451" s="41" t="str" cm="1">
        <f t="array" ref="T451">IFERROR(_xlfn.IFS(
U451="MPR ISSUE","TX ISSUE",
U451="BSS Hardware Issue","RAN ISSUE",
U451="Sites strategiques, MLL, Pylone, etc.","ENVTECH",
U451="AKTIVCO DEFAUT GE &amp; POWER Cabinet","POWER ISSUE",
U451="AKTIVCO Coupure ENEO &amp; Baisse de tension","POWER ISSUE",
U451="Coupure ENEO &amp; Baisse de tension","POWER ISSUE",
U451="Defaut GE &amp; POWER Cabinet","POWER ISSUE",
U451="Sharing","POWER ISSUE",
U451="Sites strategiques &amp; DataCenter","POWER ISSUE",
U451="Exclu","Exclu",
U451="SAT","TX ISSUE",
U451="SPARE-ISSUE","SPARE-ISSUE",
U451="Fiber CAmtel","TX ISSUE",
U451="Fiber AOF","TX ISSUE",
U451="Projet OCM (HUAWEI)","TRAVAUX-HUAWEI",
U451="Projet OCM (NOKIA)","TRAVAUX -NOKIA",
U451="ACCESS-ISSUE","ACCESS-ISSUE",
U451="Projet OCM (ZTE, NOKIA, autres projets)","TRAVAUX OCM",
U451="No root CAuse","No root cause",
U451="ODU HS","TX ISSUE",
U451="IP &amp; VLAN","TX ISSUE",
U451="Warehouse HUAWEI","SPARE-ISSUE",
U451="SPARE-HS","SPARE-ISSUE",
U451="Power Telco","RAN ISSUE",U451="no impacts","no impacts"
),"")</f>
        <v>No root cause</v>
      </c>
      <c r="U451" s="68" t="s">
        <v>5691</v>
      </c>
      <c r="V451" s="41" t="str" cm="1">
        <f t="array" ref="V451">IFERROR(_xlfn.IFS(
U451="MPR ISSUE","ACTIVE",
U451="BSS Hardware Issue","ACTIVE",
U451="Sites strategiques, MLL, Pylone, etc.","PASSIVE",
U451="AKTIVCO DEFAUT GE &amp; POWER Cabinet","PASSIVE",
U451="AKTIVCO Coupure ENEO &amp; Baisse de tension","PASSIVE",
U451="Coupure ENEO &amp; Baisse de tension","PASSIVE",
U451="Defaut GE &amp; POWER Cabinet","PASSIVE",
U451="Sharing","PASSIVE",
U451="Sites strategiques &amp; DataCenter","PASSIVE",
U451="Exclu","Exclu",
U451="SAT","ACTIVE",
U451="SPARE-ISSUE","SPARE-ISSUE",
U451="Fiber CAmtel","ACTIVE",
U451="Fiber AOF","ACTIVE",
U451="Projet OCM (HUAWEI)","PLANNED WORKS",
U451="Projet OCM (NOKIA)","PLANNED WORKS",
U451="ACCESS-ISSUE","ACCESS-ISSUE",
U451="Projet OCM (ZTE, NOKIA, autres projets)","PLANNED WORKS",
U451="No root CAuse","No root cause",
U451="ODU HS","ACTIVE",
U451="IP &amp; VLAN","ACTIVE",
U451="Warehouse HUAWEI","SPARE-ISSUE",
U451="SPARE-HS","SPARE-ISSUE",
U451="Power Telco","ACTIVE", U451="no impacts","no impacts"
),"")</f>
        <v>No root cause</v>
      </c>
      <c r="W451" s="113"/>
      <c r="X451" s="113"/>
      <c r="Y451" s="113"/>
      <c r="Z451" s="113"/>
      <c r="AA451" s="113"/>
      <c r="AB451" s="17" t="s">
        <v>5465</v>
      </c>
      <c r="AC451" s="17" t="str">
        <f>_xlfn.XLOOKUP(B451,'INCIDENT-04-27-2026'!E:E,'INCIDENT-04-27-2026'!F:F,"")</f>
        <v/>
      </c>
      <c r="AD451" s="9"/>
      <c r="AE451" s="7" t="s">
        <v>5465</v>
      </c>
      <c r="AF451" s="6" t="str">
        <f>_xlfn.XLOOKUP(B451,'[13]Input_27-04'!$B:$B,'[13]Input_27-04'!$M:$M,"")</f>
        <v>No power issue</v>
      </c>
      <c r="AG451" s="7"/>
      <c r="AH451" s="3"/>
      <c r="AI451" s="18" t="str">
        <f>_xlfn.XLOOKUP(B451,'[3]Cells Huawei 27042026 10h'!$B:$B,'[3]Cells Huawei 27042026 10h'!$T:$T,"")</f>
        <v/>
      </c>
      <c r="AJ451" s="18" t="str">
        <f>_xlfn.XLOOKUP(B451,'[3]Cells Huawei 27042026 15h'!$B:$B,'[3]Cells Huawei 27042026 15h'!$T:$T,"")</f>
        <v/>
      </c>
      <c r="AK451" s="18" t="str">
        <f>_xlfn.XLOOKUP(B451,'[4]cells down 27042026 11h28'!$B:$B,'[4]cells down 27042026 11h28'!$R:$R,"")</f>
        <v/>
      </c>
      <c r="AL451" s="18" t="str">
        <f>_xlfn.XLOOKUP(B451,'[4]cells down 27042026 18h01'!$B:$B,'[4]cells down 27042026 18h01'!$R:$R,"")</f>
        <v/>
      </c>
      <c r="AM451" s="18" t="str">
        <f>_xlfn.XLOOKUP(B451,'[5]cell downs 27042026 11h'!$B:$B,'[5]cell downs 27042026 11h'!$R:$R,"")</f>
        <v/>
      </c>
      <c r="AN451" s="18" t="str">
        <f>_xlfn.XLOOKUP(B451,'[5]cell downs 27042026 17h40'!$B:$B,'[5]cell downs 27042026 17h40'!$R:$R,"")</f>
        <v/>
      </c>
      <c r="AO451" s="18" t="str">
        <f>_xlfn.XLOOKUP(B451,'[6]ALL SITES DOWN'!$D:$D,'[6]ALL SITES DOWN'!$J:$J,"")</f>
        <v/>
      </c>
      <c r="AP451" s="18" t="str">
        <f>_xlfn.XLOOKUP(B451,'[7]ALL SITES DOWN'!$D:$D,'[7]ALL SITES DOWN'!$J:$J,"")</f>
        <v/>
      </c>
      <c r="AQ451" s="9" t="str">
        <f>_xlfn.XLOOKUP(B451,[8]sheet1!$AC:$AC,[8]sheet1!$AF:$AF,"")</f>
        <v/>
      </c>
      <c r="AR451" s="14"/>
      <c r="AS451" s="14" t="s">
        <v>5465</v>
      </c>
      <c r="AT451" s="14" t="str">
        <f>_xlfn.XLOOKUP(B451,'[9]cell downs 18042026 17h'!$B:$B,'[9]cell downs 18042026 17h'!$B:$B,"")</f>
        <v/>
      </c>
      <c r="AU451" s="14" t="str">
        <f>_xlfn.XLOOKUP(B451,'[10]Cells Huawei 19042026 15h'!$B:$B,'[10]Cells Huawei 19042026 15h'!$B:$B,"")</f>
        <v/>
      </c>
      <c r="AV451" s="9" t="str">
        <f>_xlfn.XLOOKUP(B451,'[11]cells down 19042026 9H40'!$B:$B,'[11]cells down 19042026 9H40'!$B:$B,"")</f>
        <v/>
      </c>
    </row>
    <row r="452" spans="1:48" hidden="1" x14ac:dyDescent="0.3">
      <c r="A452" s="1" t="s">
        <v>3756</v>
      </c>
      <c r="B452" s="8" t="s">
        <v>3757</v>
      </c>
      <c r="C452" s="3" t="str">
        <f>_xlfn.XLOOKUP(B452,'[1]daily break down'!$D:$D,'[1]daily break down'!$E:$E,"")</f>
        <v>Maroua</v>
      </c>
      <c r="D452" s="1" t="s">
        <v>11</v>
      </c>
      <c r="E452" s="1" t="s">
        <v>12</v>
      </c>
      <c r="F452" s="3" t="s">
        <v>55</v>
      </c>
      <c r="G452" s="1" t="s">
        <v>84</v>
      </c>
      <c r="H452" s="27" t="str">
        <f>_xlfn.XLOOKUP(B452,[2]CALCULATION!$B:$B,[2]CALCULATION!$H:$H,"")</f>
        <v>Huawei</v>
      </c>
      <c r="I452" s="26">
        <v>0</v>
      </c>
      <c r="J452" s="26">
        <v>0</v>
      </c>
      <c r="K452" s="26">
        <v>1.8995963565075209</v>
      </c>
      <c r="L452" s="26">
        <v>2.675261747609386E-4</v>
      </c>
      <c r="M452" s="26">
        <v>0</v>
      </c>
      <c r="N452" s="26">
        <v>0</v>
      </c>
      <c r="O452" s="26">
        <v>0.14357238045503706</v>
      </c>
      <c r="P452" s="114" t="s">
        <v>6364</v>
      </c>
      <c r="Q452" s="42" t="s">
        <v>5538</v>
      </c>
      <c r="R452" s="42"/>
      <c r="S452" s="41" t="str" cm="1">
        <f t="array" ref="S452">IFERROR(_xlfn.IFS(
U452="MPR ISSUE","PDH",
U452="BSS Hardware Issue","BSS",
U452="Sites strategiques, MLL, Pylone, etc.","ENVTECH",
U452="AKTIVCO DEFAUT GE &amp; POWER Cabinet","AKTIVCO",
U452="AKTIVCO Coupure ENEO &amp; Baisse de tension","AKTIVCO GRID ONLY",
U452="Coupure ENEO &amp; Baisse de tension","IHS GRID ONLY",
U452="Defaut GE &amp; POWER Cabinet","IHS",
U452="Sharing","Partners",
U452="Sites strategiques &amp; DataCenter","SST &amp; DC",
U452="Exclu","Exclu",
U452="SAT","SAT",
U452="SPARE-ISSUE","SPARE-ISSUE",
U452="Fiber CAmtel","TRANS_FO_CAMTEL",
U452="Fiber AOF","Fiber AOF",
U452="Projet OCM (HUAWEI)","TRAVAUX-HUAWEI",
U452="Projet OCM (NOKIA)","TRAVAUX-NOKIA",
U452="ACCESS-ISSUE","ACCESS-ISSUE",
U452="Projet OCM (ZTE, NOKIA, autres projets)","TRAVAUX OCM",
U452="No root CAuse","No root cause",
U452="ODU HS","PDH",
U452="IP &amp; VLAN","PDH",
U452="Warehouse HUAWEI","SPARE-ISSUE",
U452="SPARE-HS","SPARE-ISSUE",
U452="Power Telco","BSS",U452="no impacts","no impacts"
),"")</f>
        <v>No root cause</v>
      </c>
      <c r="T452" s="41" t="str" cm="1">
        <f t="array" ref="T452">IFERROR(_xlfn.IFS(
U452="MPR ISSUE","TX ISSUE",
U452="BSS Hardware Issue","RAN ISSUE",
U452="Sites strategiques, MLL, Pylone, etc.","ENVTECH",
U452="AKTIVCO DEFAUT GE &amp; POWER Cabinet","POWER ISSUE",
U452="AKTIVCO Coupure ENEO &amp; Baisse de tension","POWER ISSUE",
U452="Coupure ENEO &amp; Baisse de tension","POWER ISSUE",
U452="Defaut GE &amp; POWER Cabinet","POWER ISSUE",
U452="Sharing","POWER ISSUE",
U452="Sites strategiques &amp; DataCenter","POWER ISSUE",
U452="Exclu","Exclu",
U452="SAT","TX ISSUE",
U452="SPARE-ISSUE","SPARE-ISSUE",
U452="Fiber CAmtel","TX ISSUE",
U452="Fiber AOF","TX ISSUE",
U452="Projet OCM (HUAWEI)","TRAVAUX-HUAWEI",
U452="Projet OCM (NOKIA)","TRAVAUX -NOKIA",
U452="ACCESS-ISSUE","ACCESS-ISSUE",
U452="Projet OCM (ZTE, NOKIA, autres projets)","TRAVAUX OCM",
U452="No root CAuse","No root cause",
U452="ODU HS","TX ISSUE",
U452="IP &amp; VLAN","TX ISSUE",
U452="Warehouse HUAWEI","SPARE-ISSUE",
U452="SPARE-HS","SPARE-ISSUE",
U452="Power Telco","RAN ISSUE",U452="no impacts","no impacts"
),"")</f>
        <v>No root cause</v>
      </c>
      <c r="U452" s="68" t="s">
        <v>5691</v>
      </c>
      <c r="V452" s="41" t="str" cm="1">
        <f t="array" ref="V452">IFERROR(_xlfn.IFS(
U452="MPR ISSUE","ACTIVE",
U452="BSS Hardware Issue","ACTIVE",
U452="Sites strategiques, MLL, Pylone, etc.","PASSIVE",
U452="AKTIVCO DEFAUT GE &amp; POWER Cabinet","PASSIVE",
U452="AKTIVCO Coupure ENEO &amp; Baisse de tension","PASSIVE",
U452="Coupure ENEO &amp; Baisse de tension","PASSIVE",
U452="Defaut GE &amp; POWER Cabinet","PASSIVE",
U452="Sharing","PASSIVE",
U452="Sites strategiques &amp; DataCenter","PASSIVE",
U452="Exclu","Exclu",
U452="SAT","ACTIVE",
U452="SPARE-ISSUE","SPARE-ISSUE",
U452="Fiber CAmtel","ACTIVE",
U452="Fiber AOF","ACTIVE",
U452="Projet OCM (HUAWEI)","PLANNED WORKS",
U452="Projet OCM (NOKIA)","PLANNED WORKS",
U452="ACCESS-ISSUE","ACCESS-ISSUE",
U452="Projet OCM (ZTE, NOKIA, autres projets)","PLANNED WORKS",
U452="No root CAuse","No root cause",
U452="ODU HS","ACTIVE",
U452="IP &amp; VLAN","ACTIVE",
U452="Warehouse HUAWEI","SPARE-ISSUE",
U452="SPARE-HS","SPARE-ISSUE",
U452="Power Telco","ACTIVE", U452="no impacts","no impacts"
),"")</f>
        <v>No root cause</v>
      </c>
      <c r="W452" s="113"/>
      <c r="X452" s="113"/>
      <c r="Y452" s="113"/>
      <c r="Z452" s="113"/>
      <c r="AA452" s="113"/>
      <c r="AB452" s="17" t="s">
        <v>5465</v>
      </c>
      <c r="AC452" s="17" t="str">
        <f>_xlfn.XLOOKUP(B452,'INCIDENT-04-27-2026'!E:E,'INCIDENT-04-27-2026'!F:F,"")</f>
        <v/>
      </c>
      <c r="AD452" s="9"/>
      <c r="AE452" s="7" t="s">
        <v>5465</v>
      </c>
      <c r="AF452" s="6" t="str">
        <f>_xlfn.XLOOKUP(B452,'[13]Input_27-04'!$B:$B,'[13]Input_27-04'!$M:$M,"")</f>
        <v/>
      </c>
      <c r="AG452" s="7"/>
      <c r="AH452" s="3"/>
      <c r="AI452" s="18" t="str">
        <f>_xlfn.XLOOKUP(B452,'[3]Cells Huawei 27042026 10h'!$B:$B,'[3]Cells Huawei 27042026 10h'!$T:$T,"")</f>
        <v/>
      </c>
      <c r="AJ452" s="18" t="str">
        <f>_xlfn.XLOOKUP(B452,'[3]Cells Huawei 27042026 15h'!$B:$B,'[3]Cells Huawei 27042026 15h'!$T:$T,"")</f>
        <v/>
      </c>
      <c r="AK452" s="18" t="str">
        <f>_xlfn.XLOOKUP(B452,'[4]cells down 27042026 11h28'!$B:$B,'[4]cells down 27042026 11h28'!$R:$R,"")</f>
        <v/>
      </c>
      <c r="AL452" s="18" t="str">
        <f>_xlfn.XLOOKUP(B452,'[4]cells down 27042026 18h01'!$B:$B,'[4]cells down 27042026 18h01'!$R:$R,"")</f>
        <v/>
      </c>
      <c r="AM452" s="18" t="str">
        <f>_xlfn.XLOOKUP(B452,'[5]cell downs 27042026 11h'!$B:$B,'[5]cell downs 27042026 11h'!$R:$R,"")</f>
        <v/>
      </c>
      <c r="AN452" s="18" t="str">
        <f>_xlfn.XLOOKUP(B452,'[5]cell downs 27042026 17h40'!$B:$B,'[5]cell downs 27042026 17h40'!$R:$R,"")</f>
        <v/>
      </c>
      <c r="AO452" s="18" t="str">
        <f>_xlfn.XLOOKUP(B452,'[6]ALL SITES DOWN'!$D:$D,'[6]ALL SITES DOWN'!$J:$J,"")</f>
        <v/>
      </c>
      <c r="AP452" s="18" t="str">
        <f>_xlfn.XLOOKUP(B452,'[7]ALL SITES DOWN'!$D:$D,'[7]ALL SITES DOWN'!$J:$J,"")</f>
        <v/>
      </c>
      <c r="AQ452" s="9" t="str">
        <f>_xlfn.XLOOKUP(B452,[8]sheet1!$AC:$AC,[8]sheet1!$AF:$AF,"")</f>
        <v/>
      </c>
      <c r="AR452" s="14"/>
      <c r="AS452" s="14" t="s">
        <v>5465</v>
      </c>
      <c r="AT452" s="14" t="str">
        <f>_xlfn.XLOOKUP(B452,'[9]cell downs 18042026 17h'!$B:$B,'[9]cell downs 18042026 17h'!$B:$B,"")</f>
        <v/>
      </c>
      <c r="AU452" s="14" t="str">
        <f>_xlfn.XLOOKUP(B452,'[10]Cells Huawei 19042026 15h'!$B:$B,'[10]Cells Huawei 19042026 15h'!$B:$B,"")</f>
        <v/>
      </c>
      <c r="AV452" s="9" t="str">
        <f>_xlfn.XLOOKUP(B452,'[11]cells down 19042026 9H40'!$B:$B,'[11]cells down 19042026 9H40'!$B:$B,"")</f>
        <v/>
      </c>
    </row>
    <row r="453" spans="1:48" hidden="1" x14ac:dyDescent="0.3">
      <c r="A453" s="1" t="s">
        <v>2993</v>
      </c>
      <c r="B453" s="8" t="s">
        <v>2994</v>
      </c>
      <c r="C453" s="3" t="str">
        <f>_xlfn.XLOOKUP(B453,'[1]daily break down'!$D:$D,'[1]daily break down'!$E:$E,"")</f>
        <v>ADAMAOUA</v>
      </c>
      <c r="D453" s="1" t="s">
        <v>21</v>
      </c>
      <c r="E453" s="1" t="s">
        <v>122</v>
      </c>
      <c r="F453" s="3" t="s">
        <v>90</v>
      </c>
      <c r="G453" s="1" t="s">
        <v>2993</v>
      </c>
      <c r="H453" s="27" t="str">
        <f>_xlfn.XLOOKUP(B453,[2]CALCULATION!$B:$B,[2]CALCULATION!$H:$H,"")</f>
        <v>HUAWEI</v>
      </c>
      <c r="I453" s="26">
        <v>0</v>
      </c>
      <c r="J453" s="26">
        <v>0.10932903008563692</v>
      </c>
      <c r="K453" s="26">
        <v>0</v>
      </c>
      <c r="L453" s="26">
        <v>0.12539843564961062</v>
      </c>
      <c r="M453" s="26">
        <v>0</v>
      </c>
      <c r="N453" s="26">
        <v>0</v>
      </c>
      <c r="O453" s="26">
        <v>0.13365607691056491</v>
      </c>
      <c r="P453" s="114" t="s">
        <v>6364</v>
      </c>
      <c r="Q453" s="42" t="s">
        <v>5538</v>
      </c>
      <c r="R453" s="42"/>
      <c r="S453" s="41" t="str" cm="1">
        <f t="array" ref="S453">IFERROR(_xlfn.IFS(
U453="MPR ISSUE","PDH",
U453="BSS Hardware Issue","BSS",
U453="Sites strategiques, MLL, Pylone, etc.","ENVTECH",
U453="AKTIVCO DEFAUT GE &amp; POWER Cabinet","AKTIVCO",
U453="AKTIVCO Coupure ENEO &amp; Baisse de tension","AKTIVCO GRID ONLY",
U453="Coupure ENEO &amp; Baisse de tension","IHS GRID ONLY",
U453="Defaut GE &amp; POWER Cabinet","IHS",
U453="Sharing","Partners",
U453="Sites strategiques &amp; DataCenter","SST &amp; DC",
U453="Exclu","Exclu",
U453="SAT","SAT",
U453="SPARE-ISSUE","SPARE-ISSUE",
U453="Fiber CAmtel","TRANS_FO_CAMTEL",
U453="Fiber AOF","Fiber AOF",
U453="Projet OCM (HUAWEI)","TRAVAUX-HUAWEI",
U453="Projet OCM (NOKIA)","TRAVAUX-NOKIA",
U453="ACCESS-ISSUE","ACCESS-ISSUE",
U453="Projet OCM (ZTE, NOKIA, autres projets)","TRAVAUX OCM",
U453="No root CAuse","No root cause",
U453="ODU HS","PDH",
U453="IP &amp; VLAN","PDH",
U453="Warehouse HUAWEI","SPARE-ISSUE",
U453="SPARE-HS","SPARE-ISSUE",
U453="Power Telco","BSS",U453="no impacts","no impacts"
),"")</f>
        <v>No root cause</v>
      </c>
      <c r="T453" s="41" t="str" cm="1">
        <f t="array" ref="T453">IFERROR(_xlfn.IFS(
U453="MPR ISSUE","TX ISSUE",
U453="BSS Hardware Issue","RAN ISSUE",
U453="Sites strategiques, MLL, Pylone, etc.","ENVTECH",
U453="AKTIVCO DEFAUT GE &amp; POWER Cabinet","POWER ISSUE",
U453="AKTIVCO Coupure ENEO &amp; Baisse de tension","POWER ISSUE",
U453="Coupure ENEO &amp; Baisse de tension","POWER ISSUE",
U453="Defaut GE &amp; POWER Cabinet","POWER ISSUE",
U453="Sharing","POWER ISSUE",
U453="Sites strategiques &amp; DataCenter","POWER ISSUE",
U453="Exclu","Exclu",
U453="SAT","TX ISSUE",
U453="SPARE-ISSUE","SPARE-ISSUE",
U453="Fiber CAmtel","TX ISSUE",
U453="Fiber AOF","TX ISSUE",
U453="Projet OCM (HUAWEI)","TRAVAUX-HUAWEI",
U453="Projet OCM (NOKIA)","TRAVAUX -NOKIA",
U453="ACCESS-ISSUE","ACCESS-ISSUE",
U453="Projet OCM (ZTE, NOKIA, autres projets)","TRAVAUX OCM",
U453="No root CAuse","No root cause",
U453="ODU HS","TX ISSUE",
U453="IP &amp; VLAN","TX ISSUE",
U453="Warehouse HUAWEI","SPARE-ISSUE",
U453="SPARE-HS","SPARE-ISSUE",
U453="Power Telco","RAN ISSUE",U453="no impacts","no impacts"
),"")</f>
        <v>No root cause</v>
      </c>
      <c r="U453" s="68" t="s">
        <v>5691</v>
      </c>
      <c r="V453" s="41" t="str" cm="1">
        <f t="array" ref="V453">IFERROR(_xlfn.IFS(
U453="MPR ISSUE","ACTIVE",
U453="BSS Hardware Issue","ACTIVE",
U453="Sites strategiques, MLL, Pylone, etc.","PASSIVE",
U453="AKTIVCO DEFAUT GE &amp; POWER Cabinet","PASSIVE",
U453="AKTIVCO Coupure ENEO &amp; Baisse de tension","PASSIVE",
U453="Coupure ENEO &amp; Baisse de tension","PASSIVE",
U453="Defaut GE &amp; POWER Cabinet","PASSIVE",
U453="Sharing","PASSIVE",
U453="Sites strategiques &amp; DataCenter","PASSIVE",
U453="Exclu","Exclu",
U453="SAT","ACTIVE",
U453="SPARE-ISSUE","SPARE-ISSUE",
U453="Fiber CAmtel","ACTIVE",
U453="Fiber AOF","ACTIVE",
U453="Projet OCM (HUAWEI)","PLANNED WORKS",
U453="Projet OCM (NOKIA)","PLANNED WORKS",
U453="ACCESS-ISSUE","ACCESS-ISSUE",
U453="Projet OCM (ZTE, NOKIA, autres projets)","PLANNED WORKS",
U453="No root CAuse","No root cause",
U453="ODU HS","ACTIVE",
U453="IP &amp; VLAN","ACTIVE",
U453="Warehouse HUAWEI","SPARE-ISSUE",
U453="SPARE-HS","SPARE-ISSUE",
U453="Power Telco","ACTIVE", U453="no impacts","no impacts"
),"")</f>
        <v>No root cause</v>
      </c>
      <c r="W453" s="113"/>
      <c r="X453" s="113"/>
      <c r="Y453" s="113"/>
      <c r="Z453" s="113"/>
      <c r="AA453" s="113"/>
      <c r="AB453" s="17" t="s">
        <v>5465</v>
      </c>
      <c r="AC453" s="17" t="str">
        <f>_xlfn.XLOOKUP(B453,'INCIDENT-04-27-2026'!E:E,'INCIDENT-04-27-2026'!F:F,"")</f>
        <v/>
      </c>
      <c r="AD453" s="9"/>
      <c r="AE453" s="7" t="s">
        <v>5465</v>
      </c>
      <c r="AF453" s="6" t="str">
        <f>_xlfn.XLOOKUP(B453,'[13]Input_27-04'!$B:$B,'[13]Input_27-04'!$M:$M,"")</f>
        <v/>
      </c>
      <c r="AG453" s="7"/>
      <c r="AH453" s="3"/>
      <c r="AI453" s="18" t="str">
        <f>_xlfn.XLOOKUP(B453,'[3]Cells Huawei 27042026 10h'!$B:$B,'[3]Cells Huawei 27042026 10h'!$T:$T,"")</f>
        <v/>
      </c>
      <c r="AJ453" s="18" t="str">
        <f>_xlfn.XLOOKUP(B453,'[3]Cells Huawei 27042026 15h'!$B:$B,'[3]Cells Huawei 27042026 15h'!$T:$T,"")</f>
        <v/>
      </c>
      <c r="AK453" s="18" t="str">
        <f>_xlfn.XLOOKUP(B453,'[4]cells down 27042026 11h28'!$B:$B,'[4]cells down 27042026 11h28'!$R:$R,"")</f>
        <v/>
      </c>
      <c r="AL453" s="18" t="str">
        <f>_xlfn.XLOOKUP(B453,'[4]cells down 27042026 18h01'!$B:$B,'[4]cells down 27042026 18h01'!$R:$R,"")</f>
        <v/>
      </c>
      <c r="AM453" s="18" t="str">
        <f>_xlfn.XLOOKUP(B453,'[5]cell downs 27042026 11h'!$B:$B,'[5]cell downs 27042026 11h'!$R:$R,"")</f>
        <v/>
      </c>
      <c r="AN453" s="18" t="str">
        <f>_xlfn.XLOOKUP(B453,'[5]cell downs 27042026 17h40'!$B:$B,'[5]cell downs 27042026 17h40'!$R:$R,"")</f>
        <v/>
      </c>
      <c r="AO453" s="18" t="str">
        <f>_xlfn.XLOOKUP(B453,'[6]ALL SITES DOWN'!$D:$D,'[6]ALL SITES DOWN'!$J:$J,"")</f>
        <v/>
      </c>
      <c r="AP453" s="18" t="str">
        <f>_xlfn.XLOOKUP(B453,'[7]ALL SITES DOWN'!$D:$D,'[7]ALL SITES DOWN'!$J:$J,"")</f>
        <v/>
      </c>
      <c r="AQ453" s="9" t="str">
        <f>_xlfn.XLOOKUP(B453,[8]sheet1!$AC:$AC,[8]sheet1!$AF:$AF,"")</f>
        <v/>
      </c>
      <c r="AR453" s="14"/>
      <c r="AS453" s="14" t="s">
        <v>5465</v>
      </c>
      <c r="AT453" s="14" t="str">
        <f>_xlfn.XLOOKUP(B453,'[9]cell downs 18042026 17h'!$B:$B,'[9]cell downs 18042026 17h'!$B:$B,"")</f>
        <v/>
      </c>
      <c r="AU453" s="14" t="str">
        <f>_xlfn.XLOOKUP(B453,'[10]Cells Huawei 19042026 15h'!$B:$B,'[10]Cells Huawei 19042026 15h'!$B:$B,"")</f>
        <v/>
      </c>
      <c r="AV453" s="9" t="str">
        <f>_xlfn.XLOOKUP(B453,'[11]cells down 19042026 9H40'!$B:$B,'[11]cells down 19042026 9H40'!$B:$B,"")</f>
        <v/>
      </c>
    </row>
    <row r="454" spans="1:48" hidden="1" x14ac:dyDescent="0.3">
      <c r="A454" s="1" t="s">
        <v>1013</v>
      </c>
      <c r="B454" s="8" t="s">
        <v>1014</v>
      </c>
      <c r="C454" s="3" t="str">
        <f>_xlfn.XLOOKUP(B454,'[1]daily break down'!$D:$D,'[1]daily break down'!$E:$E,"")</f>
        <v>Douala</v>
      </c>
      <c r="D454" s="1" t="s">
        <v>11</v>
      </c>
      <c r="E454" s="1" t="s">
        <v>12</v>
      </c>
      <c r="F454" s="3" t="s">
        <v>31</v>
      </c>
      <c r="G454" s="1" t="s">
        <v>32</v>
      </c>
      <c r="H454" s="29" t="str">
        <f>_xlfn.XLOOKUP(B454,[2]CALCULATION!$B:$B,[2]CALCULATION!$H:$H,"")</f>
        <v>ZTE</v>
      </c>
      <c r="I454" s="26">
        <v>0</v>
      </c>
      <c r="J454" s="26">
        <v>0.2229919842024011</v>
      </c>
      <c r="K454" s="26">
        <v>0</v>
      </c>
      <c r="L454" s="26">
        <v>0.28067062748085875</v>
      </c>
      <c r="M454" s="26">
        <v>0.22047723815964776</v>
      </c>
      <c r="N454" s="26">
        <v>0</v>
      </c>
      <c r="O454" s="26">
        <v>0.13345989104907385</v>
      </c>
      <c r="P454" s="114" t="s">
        <v>6364</v>
      </c>
      <c r="Q454" s="42" t="s">
        <v>5538</v>
      </c>
      <c r="R454" s="42"/>
      <c r="S454" s="41" t="str" cm="1">
        <f t="array" ref="S454">IFERROR(_xlfn.IFS(
U454="MPR ISSUE","PDH",
U454="BSS Hardware Issue","BSS",
U454="Sites strategiques, MLL, Pylone, etc.","ENVTECH",
U454="AKTIVCO DEFAUT GE &amp; POWER Cabinet","AKTIVCO",
U454="AKTIVCO Coupure ENEO &amp; Baisse de tension","AKTIVCO GRID ONLY",
U454="Coupure ENEO &amp; Baisse de tension","IHS GRID ONLY",
U454="Defaut GE &amp; POWER Cabinet","IHS",
U454="Sharing","Partners",
U454="Sites strategiques &amp; DataCenter","SST &amp; DC",
U454="Exclu","Exclu",
U454="SAT","SAT",
U454="SPARE-ISSUE","SPARE-ISSUE",
U454="Fiber CAmtel","TRANS_FO_CAMTEL",
U454="Fiber AOF","Fiber AOF",
U454="Projet OCM (HUAWEI)","TRAVAUX-HUAWEI",
U454="Projet OCM (NOKIA)","TRAVAUX-NOKIA",
U454="ACCESS-ISSUE","ACCESS-ISSUE",
U454="Projet OCM (ZTE, NOKIA, autres projets)","TRAVAUX OCM",
U454="No root CAuse","No root cause",
U454="ODU HS","PDH",
U454="IP &amp; VLAN","PDH",
U454="Warehouse HUAWEI","SPARE-ISSUE",
U454="SPARE-HS","SPARE-ISSUE",
U454="Power Telco","BSS",U454="no impacts","no impacts"
),"")</f>
        <v>No root cause</v>
      </c>
      <c r="T454" s="41" t="str" cm="1">
        <f t="array" ref="T454">IFERROR(_xlfn.IFS(
U454="MPR ISSUE","TX ISSUE",
U454="BSS Hardware Issue","RAN ISSUE",
U454="Sites strategiques, MLL, Pylone, etc.","ENVTECH",
U454="AKTIVCO DEFAUT GE &amp; POWER Cabinet","POWER ISSUE",
U454="AKTIVCO Coupure ENEO &amp; Baisse de tension","POWER ISSUE",
U454="Coupure ENEO &amp; Baisse de tension","POWER ISSUE",
U454="Defaut GE &amp; POWER Cabinet","POWER ISSUE",
U454="Sharing","POWER ISSUE",
U454="Sites strategiques &amp; DataCenter","POWER ISSUE",
U454="Exclu","Exclu",
U454="SAT","TX ISSUE",
U454="SPARE-ISSUE","SPARE-ISSUE",
U454="Fiber CAmtel","TX ISSUE",
U454="Fiber AOF","TX ISSUE",
U454="Projet OCM (HUAWEI)","TRAVAUX-HUAWEI",
U454="Projet OCM (NOKIA)","TRAVAUX -NOKIA",
U454="ACCESS-ISSUE","ACCESS-ISSUE",
U454="Projet OCM (ZTE, NOKIA, autres projets)","TRAVAUX OCM",
U454="No root CAuse","No root cause",
U454="ODU HS","TX ISSUE",
U454="IP &amp; VLAN","TX ISSUE",
U454="Warehouse HUAWEI","SPARE-ISSUE",
U454="SPARE-HS","SPARE-ISSUE",
U454="Power Telco","RAN ISSUE",U454="no impacts","no impacts"
),"")</f>
        <v>No root cause</v>
      </c>
      <c r="U454" s="68" t="s">
        <v>5691</v>
      </c>
      <c r="V454" s="41" t="str" cm="1">
        <f t="array" ref="V454">IFERROR(_xlfn.IFS(
U454="MPR ISSUE","ACTIVE",
U454="BSS Hardware Issue","ACTIVE",
U454="Sites strategiques, MLL, Pylone, etc.","PASSIVE",
U454="AKTIVCO DEFAUT GE &amp; POWER Cabinet","PASSIVE",
U454="AKTIVCO Coupure ENEO &amp; Baisse de tension","PASSIVE",
U454="Coupure ENEO &amp; Baisse de tension","PASSIVE",
U454="Defaut GE &amp; POWER Cabinet","PASSIVE",
U454="Sharing","PASSIVE",
U454="Sites strategiques &amp; DataCenter","PASSIVE",
U454="Exclu","Exclu",
U454="SAT","ACTIVE",
U454="SPARE-ISSUE","SPARE-ISSUE",
U454="Fiber CAmtel","ACTIVE",
U454="Fiber AOF","ACTIVE",
U454="Projet OCM (HUAWEI)","PLANNED WORKS",
U454="Projet OCM (NOKIA)","PLANNED WORKS",
U454="ACCESS-ISSUE","ACCESS-ISSUE",
U454="Projet OCM (ZTE, NOKIA, autres projets)","PLANNED WORKS",
U454="No root CAuse","No root cause",
U454="ODU HS","ACTIVE",
U454="IP &amp; VLAN","ACTIVE",
U454="Warehouse HUAWEI","SPARE-ISSUE",
U454="SPARE-HS","SPARE-ISSUE",
U454="Power Telco","ACTIVE", U454="no impacts","no impacts"
),"")</f>
        <v>No root cause</v>
      </c>
      <c r="W454" s="113"/>
      <c r="X454" s="113"/>
      <c r="Y454" s="113"/>
      <c r="Z454" s="113"/>
      <c r="AA454" s="113"/>
      <c r="AB454" s="17" t="s">
        <v>5465</v>
      </c>
      <c r="AC454" s="17" t="str">
        <f>_xlfn.XLOOKUP(B454,'INCIDENT-04-27-2026'!E:E,'INCIDENT-04-27-2026'!F:F,"")</f>
        <v/>
      </c>
      <c r="AD454" s="9"/>
      <c r="AE454" s="7" t="s">
        <v>5465</v>
      </c>
      <c r="AF454" s="6" t="str">
        <f>_xlfn.XLOOKUP(B454,'[13]Input_27-04'!$B:$B,'[13]Input_27-04'!$M:$M,"")</f>
        <v/>
      </c>
      <c r="AG454" s="7"/>
      <c r="AH454" s="3"/>
      <c r="AI454" s="18" t="str">
        <f>_xlfn.XLOOKUP(B454,'[3]Cells Huawei 27042026 10h'!$B:$B,'[3]Cells Huawei 27042026 10h'!$T:$T,"")</f>
        <v/>
      </c>
      <c r="AJ454" s="18" t="str">
        <f>_xlfn.XLOOKUP(B454,'[3]Cells Huawei 27042026 15h'!$B:$B,'[3]Cells Huawei 27042026 15h'!$T:$T,"")</f>
        <v/>
      </c>
      <c r="AK454" s="18" t="str">
        <f>_xlfn.XLOOKUP(B454,'[4]cells down 27042026 11h28'!$B:$B,'[4]cells down 27042026 11h28'!$R:$R,"")</f>
        <v/>
      </c>
      <c r="AL454" s="18" t="str">
        <f>_xlfn.XLOOKUP(B454,'[4]cells down 27042026 18h01'!$B:$B,'[4]cells down 27042026 18h01'!$R:$R,"")</f>
        <v/>
      </c>
      <c r="AM454" s="18" t="str">
        <f>_xlfn.XLOOKUP(B454,'[5]cell downs 27042026 11h'!$B:$B,'[5]cell downs 27042026 11h'!$R:$R,"")</f>
        <v/>
      </c>
      <c r="AN454" s="18" t="str">
        <f>_xlfn.XLOOKUP(B454,'[5]cell downs 27042026 17h40'!$B:$B,'[5]cell downs 27042026 17h40'!$R:$R,"")</f>
        <v/>
      </c>
      <c r="AO454" s="18" t="str">
        <f>_xlfn.XLOOKUP(B454,'[6]ALL SITES DOWN'!$D:$D,'[6]ALL SITES DOWN'!$J:$J,"")</f>
        <v/>
      </c>
      <c r="AP454" s="18" t="str">
        <f>_xlfn.XLOOKUP(B454,'[7]ALL SITES DOWN'!$D:$D,'[7]ALL SITES DOWN'!$J:$J,"")</f>
        <v/>
      </c>
      <c r="AQ454" s="9" t="str">
        <f>_xlfn.XLOOKUP(B454,[8]sheet1!$AC:$AC,[8]sheet1!$AF:$AF,"")</f>
        <v/>
      </c>
      <c r="AR454" s="14"/>
      <c r="AS454" s="14" t="s">
        <v>5465</v>
      </c>
      <c r="AT454" s="14" t="str">
        <f>_xlfn.XLOOKUP(B454,'[9]cell downs 18042026 17h'!$B:$B,'[9]cell downs 18042026 17h'!$B:$B,"")</f>
        <v/>
      </c>
      <c r="AU454" s="14" t="str">
        <f>_xlfn.XLOOKUP(B454,'[10]Cells Huawei 19042026 15h'!$B:$B,'[10]Cells Huawei 19042026 15h'!$B:$B,"")</f>
        <v/>
      </c>
      <c r="AV454" s="9" t="str">
        <f>_xlfn.XLOOKUP(B454,'[11]cells down 19042026 9H40'!$B:$B,'[11]cells down 19042026 9H40'!$B:$B,"")</f>
        <v/>
      </c>
    </row>
    <row r="455" spans="1:48" hidden="1" x14ac:dyDescent="0.3">
      <c r="A455" s="1" t="s">
        <v>3982</v>
      </c>
      <c r="B455" s="8" t="s">
        <v>3983</v>
      </c>
      <c r="C455" s="3" t="str">
        <f>_xlfn.XLOOKUP(B455,'[1]daily break down'!$D:$D,'[1]daily break down'!$E:$E,"")</f>
        <v>OUEST</v>
      </c>
      <c r="D455" s="1" t="s">
        <v>21</v>
      </c>
      <c r="E455" s="1" t="s">
        <v>36</v>
      </c>
      <c r="F455" s="3" t="s">
        <v>102</v>
      </c>
      <c r="G455" s="1" t="s">
        <v>3982</v>
      </c>
      <c r="H455" s="27" t="str">
        <f>_xlfn.XLOOKUP(B455,[2]CALCULATION!$B:$B,[2]CALCULATION!$H:$H,"")</f>
        <v>HUAWEI</v>
      </c>
      <c r="I455" s="26">
        <v>2.924952844052929E-2</v>
      </c>
      <c r="J455" s="26">
        <v>6.2957826460407568E-2</v>
      </c>
      <c r="K455" s="26">
        <v>0.22115497113570928</v>
      </c>
      <c r="L455" s="26">
        <v>0.30897489677056672</v>
      </c>
      <c r="M455" s="26">
        <v>0.12233080217901852</v>
      </c>
      <c r="N455" s="26">
        <v>0</v>
      </c>
      <c r="O455" s="26">
        <v>0.1317120533739688</v>
      </c>
      <c r="P455" s="114" t="s">
        <v>6364</v>
      </c>
      <c r="Q455" s="42" t="s">
        <v>5538</v>
      </c>
      <c r="R455" s="42"/>
      <c r="S455" s="41" t="str" cm="1">
        <f t="array" ref="S455">IFERROR(_xlfn.IFS(
U455="MPR ISSUE","PDH",
U455="BSS Hardware Issue","BSS",
U455="Sites strategiques, MLL, Pylone, etc.","ENVTECH",
U455="AKTIVCO DEFAUT GE &amp; POWER Cabinet","AKTIVCO",
U455="AKTIVCO Coupure ENEO &amp; Baisse de tension","AKTIVCO GRID ONLY",
U455="Coupure ENEO &amp; Baisse de tension","IHS GRID ONLY",
U455="Defaut GE &amp; POWER Cabinet","IHS",
U455="Sharing","Partners",
U455="Sites strategiques &amp; DataCenter","SST &amp; DC",
U455="Exclu","Exclu",
U455="SAT","SAT",
U455="SPARE-ISSUE","SPARE-ISSUE",
U455="Fiber CAmtel","TRANS_FO_CAMTEL",
U455="Fiber AOF","Fiber AOF",
U455="Projet OCM (HUAWEI)","TRAVAUX-HUAWEI",
U455="Projet OCM (NOKIA)","TRAVAUX-NOKIA",
U455="ACCESS-ISSUE","ACCESS-ISSUE",
U455="Projet OCM (ZTE, NOKIA, autres projets)","TRAVAUX OCM",
U455="No root CAuse","No root cause",
U455="ODU HS","PDH",
U455="IP &amp; VLAN","PDH",
U455="Warehouse HUAWEI","SPARE-ISSUE",
U455="SPARE-HS","SPARE-ISSUE",
U455="Power Telco","BSS",U455="no impacts","no impacts"
),"")</f>
        <v>No root cause</v>
      </c>
      <c r="T455" s="41" t="str" cm="1">
        <f t="array" ref="T455">IFERROR(_xlfn.IFS(
U455="MPR ISSUE","TX ISSUE",
U455="BSS Hardware Issue","RAN ISSUE",
U455="Sites strategiques, MLL, Pylone, etc.","ENVTECH",
U455="AKTIVCO DEFAUT GE &amp; POWER Cabinet","POWER ISSUE",
U455="AKTIVCO Coupure ENEO &amp; Baisse de tension","POWER ISSUE",
U455="Coupure ENEO &amp; Baisse de tension","POWER ISSUE",
U455="Defaut GE &amp; POWER Cabinet","POWER ISSUE",
U455="Sharing","POWER ISSUE",
U455="Sites strategiques &amp; DataCenter","POWER ISSUE",
U455="Exclu","Exclu",
U455="SAT","TX ISSUE",
U455="SPARE-ISSUE","SPARE-ISSUE",
U455="Fiber CAmtel","TX ISSUE",
U455="Fiber AOF","TX ISSUE",
U455="Projet OCM (HUAWEI)","TRAVAUX-HUAWEI",
U455="Projet OCM (NOKIA)","TRAVAUX -NOKIA",
U455="ACCESS-ISSUE","ACCESS-ISSUE",
U455="Projet OCM (ZTE, NOKIA, autres projets)","TRAVAUX OCM",
U455="No root CAuse","No root cause",
U455="ODU HS","TX ISSUE",
U455="IP &amp; VLAN","TX ISSUE",
U455="Warehouse HUAWEI","SPARE-ISSUE",
U455="SPARE-HS","SPARE-ISSUE",
U455="Power Telco","RAN ISSUE",U455="no impacts","no impacts"
),"")</f>
        <v>No root cause</v>
      </c>
      <c r="U455" s="68" t="s">
        <v>5691</v>
      </c>
      <c r="V455" s="41" t="str" cm="1">
        <f t="array" ref="V455">IFERROR(_xlfn.IFS(
U455="MPR ISSUE","ACTIVE",
U455="BSS Hardware Issue","ACTIVE",
U455="Sites strategiques, MLL, Pylone, etc.","PASSIVE",
U455="AKTIVCO DEFAUT GE &amp; POWER Cabinet","PASSIVE",
U455="AKTIVCO Coupure ENEO &amp; Baisse de tension","PASSIVE",
U455="Coupure ENEO &amp; Baisse de tension","PASSIVE",
U455="Defaut GE &amp; POWER Cabinet","PASSIVE",
U455="Sharing","PASSIVE",
U455="Sites strategiques &amp; DataCenter","PASSIVE",
U455="Exclu","Exclu",
U455="SAT","ACTIVE",
U455="SPARE-ISSUE","SPARE-ISSUE",
U455="Fiber CAmtel","ACTIVE",
U455="Fiber AOF","ACTIVE",
U455="Projet OCM (HUAWEI)","PLANNED WORKS",
U455="Projet OCM (NOKIA)","PLANNED WORKS",
U455="ACCESS-ISSUE","ACCESS-ISSUE",
U455="Projet OCM (ZTE, NOKIA, autres projets)","PLANNED WORKS",
U455="No root CAuse","No root cause",
U455="ODU HS","ACTIVE",
U455="IP &amp; VLAN","ACTIVE",
U455="Warehouse HUAWEI","SPARE-ISSUE",
U455="SPARE-HS","SPARE-ISSUE",
U455="Power Telco","ACTIVE", U455="no impacts","no impacts"
),"")</f>
        <v>No root cause</v>
      </c>
      <c r="W455" s="113"/>
      <c r="X455" s="113"/>
      <c r="Y455" s="113"/>
      <c r="Z455" s="113"/>
      <c r="AA455" s="113"/>
      <c r="AB455" s="17" t="s">
        <v>5465</v>
      </c>
      <c r="AC455" s="17" t="str">
        <f>_xlfn.XLOOKUP(B455,'INCIDENT-04-27-2026'!E:E,'INCIDENT-04-27-2026'!F:F,"")</f>
        <v/>
      </c>
      <c r="AD455" s="9"/>
      <c r="AE455" s="7" t="s">
        <v>5465</v>
      </c>
      <c r="AF455" s="6" t="str">
        <f>_xlfn.XLOOKUP(B455,'[13]Input_27-04'!$B:$B,'[13]Input_27-04'!$M:$M,"")</f>
        <v/>
      </c>
      <c r="AG455" s="7"/>
      <c r="AH455" s="3"/>
      <c r="AI455" s="18" t="str">
        <f>_xlfn.XLOOKUP(B455,'[3]Cells Huawei 27042026 10h'!$B:$B,'[3]Cells Huawei 27042026 10h'!$T:$T,"")</f>
        <v/>
      </c>
      <c r="AJ455" s="18" t="str">
        <f>_xlfn.XLOOKUP(B455,'[3]Cells Huawei 27042026 15h'!$B:$B,'[3]Cells Huawei 27042026 15h'!$T:$T,"")</f>
        <v/>
      </c>
      <c r="AK455" s="18" t="str">
        <f>_xlfn.XLOOKUP(B455,'[4]cells down 27042026 11h28'!$B:$B,'[4]cells down 27042026 11h28'!$R:$R,"")</f>
        <v/>
      </c>
      <c r="AL455" s="18" t="str">
        <f>_xlfn.XLOOKUP(B455,'[4]cells down 27042026 18h01'!$B:$B,'[4]cells down 27042026 18h01'!$R:$R,"")</f>
        <v/>
      </c>
      <c r="AM455" s="18" t="str">
        <f>_xlfn.XLOOKUP(B455,'[5]cell downs 27042026 11h'!$B:$B,'[5]cell downs 27042026 11h'!$R:$R,"")</f>
        <v/>
      </c>
      <c r="AN455" s="18" t="str">
        <f>_xlfn.XLOOKUP(B455,'[5]cell downs 27042026 17h40'!$B:$B,'[5]cell downs 27042026 17h40'!$R:$R,"")</f>
        <v/>
      </c>
      <c r="AO455" s="18" t="str">
        <f>_xlfn.XLOOKUP(B455,'[6]ALL SITES DOWN'!$D:$D,'[6]ALL SITES DOWN'!$J:$J,"")</f>
        <v/>
      </c>
      <c r="AP455" s="18" t="str">
        <f>_xlfn.XLOOKUP(B455,'[7]ALL SITES DOWN'!$D:$D,'[7]ALL SITES DOWN'!$J:$J,"")</f>
        <v/>
      </c>
      <c r="AQ455" s="9" t="str">
        <f>_xlfn.XLOOKUP(B455,[8]sheet1!$AC:$AC,[8]sheet1!$AF:$AF,"")</f>
        <v/>
      </c>
      <c r="AR455" s="14"/>
      <c r="AS455" s="14" t="s">
        <v>5465</v>
      </c>
      <c r="AT455" s="14" t="str">
        <f>_xlfn.XLOOKUP(B455,'[9]cell downs 18042026 17h'!$B:$B,'[9]cell downs 18042026 17h'!$B:$B,"")</f>
        <v/>
      </c>
      <c r="AU455" s="14" t="str">
        <f>_xlfn.XLOOKUP(B455,'[10]Cells Huawei 19042026 15h'!$B:$B,'[10]Cells Huawei 19042026 15h'!$B:$B,"")</f>
        <v/>
      </c>
      <c r="AV455" s="9" t="str">
        <f>_xlfn.XLOOKUP(B455,'[11]cells down 19042026 9H40'!$B:$B,'[11]cells down 19042026 9H40'!$B:$B,"")</f>
        <v/>
      </c>
    </row>
    <row r="456" spans="1:48" hidden="1" x14ac:dyDescent="0.3">
      <c r="A456" s="1" t="s">
        <v>4983</v>
      </c>
      <c r="B456" s="8" t="s">
        <v>4984</v>
      </c>
      <c r="C456" s="3" t="str">
        <f>_xlfn.XLOOKUP(B456,'[1]daily break down'!$D:$D,'[1]daily break down'!$E:$E,"")</f>
        <v>Yaounde</v>
      </c>
      <c r="D456" s="1" t="s">
        <v>11</v>
      </c>
      <c r="E456" s="1" t="s">
        <v>12</v>
      </c>
      <c r="F456" s="3" t="s">
        <v>37</v>
      </c>
      <c r="G456" s="1" t="s">
        <v>38</v>
      </c>
      <c r="H456" s="29" t="str">
        <f>_xlfn.XLOOKUP(B456,[2]CALCULATION!$B:$B,[2]CALCULATION!$H:$H,"")</f>
        <v>ZTE</v>
      </c>
      <c r="I456" s="26">
        <v>0</v>
      </c>
      <c r="J456" s="26">
        <v>0</v>
      </c>
      <c r="K456" s="26">
        <v>4.2393981160450143E-2</v>
      </c>
      <c r="L456" s="26">
        <v>0</v>
      </c>
      <c r="M456" s="26">
        <v>0</v>
      </c>
      <c r="N456" s="26">
        <v>0</v>
      </c>
      <c r="O456" s="26">
        <v>0.1308202994580995</v>
      </c>
      <c r="P456" s="114" t="s">
        <v>6364</v>
      </c>
      <c r="Q456" s="42" t="s">
        <v>5538</v>
      </c>
      <c r="R456" s="42"/>
      <c r="S456" s="41" t="str" cm="1">
        <f t="array" ref="S456">IFERROR(_xlfn.IFS(
U456="MPR ISSUE","PDH",
U456="BSS Hardware Issue","BSS",
U456="Sites strategiques, MLL, Pylone, etc.","ENVTECH",
U456="AKTIVCO DEFAUT GE &amp; POWER Cabinet","AKTIVCO",
U456="AKTIVCO Coupure ENEO &amp; Baisse de tension","AKTIVCO GRID ONLY",
U456="Coupure ENEO &amp; Baisse de tension","IHS GRID ONLY",
U456="Defaut GE &amp; POWER Cabinet","IHS",
U456="Sharing","Partners",
U456="Sites strategiques &amp; DataCenter","SST &amp; DC",
U456="Exclu","Exclu",
U456="SAT","SAT",
U456="SPARE-ISSUE","SPARE-ISSUE",
U456="Fiber CAmtel","TRANS_FO_CAMTEL",
U456="Fiber AOF","Fiber AOF",
U456="Projet OCM (HUAWEI)","TRAVAUX-HUAWEI",
U456="Projet OCM (NOKIA)","TRAVAUX-NOKIA",
U456="ACCESS-ISSUE","ACCESS-ISSUE",
U456="Projet OCM (ZTE, NOKIA, autres projets)","TRAVAUX OCM",
U456="No root CAuse","No root cause",
U456="ODU HS","PDH",
U456="IP &amp; VLAN","PDH",
U456="Warehouse HUAWEI","SPARE-ISSUE",
U456="SPARE-HS","SPARE-ISSUE",
U456="Power Telco","BSS",U456="no impacts","no impacts"
),"")</f>
        <v>No root cause</v>
      </c>
      <c r="T456" s="41" t="str" cm="1">
        <f t="array" ref="T456">IFERROR(_xlfn.IFS(
U456="MPR ISSUE","TX ISSUE",
U456="BSS Hardware Issue","RAN ISSUE",
U456="Sites strategiques, MLL, Pylone, etc.","ENVTECH",
U456="AKTIVCO DEFAUT GE &amp; POWER Cabinet","POWER ISSUE",
U456="AKTIVCO Coupure ENEO &amp; Baisse de tension","POWER ISSUE",
U456="Coupure ENEO &amp; Baisse de tension","POWER ISSUE",
U456="Defaut GE &amp; POWER Cabinet","POWER ISSUE",
U456="Sharing","POWER ISSUE",
U456="Sites strategiques &amp; DataCenter","POWER ISSUE",
U456="Exclu","Exclu",
U456="SAT","TX ISSUE",
U456="SPARE-ISSUE","SPARE-ISSUE",
U456="Fiber CAmtel","TX ISSUE",
U456="Fiber AOF","TX ISSUE",
U456="Projet OCM (HUAWEI)","TRAVAUX-HUAWEI",
U456="Projet OCM (NOKIA)","TRAVAUX -NOKIA",
U456="ACCESS-ISSUE","ACCESS-ISSUE",
U456="Projet OCM (ZTE, NOKIA, autres projets)","TRAVAUX OCM",
U456="No root CAuse","No root cause",
U456="ODU HS","TX ISSUE",
U456="IP &amp; VLAN","TX ISSUE",
U456="Warehouse HUAWEI","SPARE-ISSUE",
U456="SPARE-HS","SPARE-ISSUE",
U456="Power Telco","RAN ISSUE",U456="no impacts","no impacts"
),"")</f>
        <v>No root cause</v>
      </c>
      <c r="U456" s="68" t="s">
        <v>5691</v>
      </c>
      <c r="V456" s="41" t="str" cm="1">
        <f t="array" ref="V456">IFERROR(_xlfn.IFS(
U456="MPR ISSUE","ACTIVE",
U456="BSS Hardware Issue","ACTIVE",
U456="Sites strategiques, MLL, Pylone, etc.","PASSIVE",
U456="AKTIVCO DEFAUT GE &amp; POWER Cabinet","PASSIVE",
U456="AKTIVCO Coupure ENEO &amp; Baisse de tension","PASSIVE",
U456="Coupure ENEO &amp; Baisse de tension","PASSIVE",
U456="Defaut GE &amp; POWER Cabinet","PASSIVE",
U456="Sharing","PASSIVE",
U456="Sites strategiques &amp; DataCenter","PASSIVE",
U456="Exclu","Exclu",
U456="SAT","ACTIVE",
U456="SPARE-ISSUE","SPARE-ISSUE",
U456="Fiber CAmtel","ACTIVE",
U456="Fiber AOF","ACTIVE",
U456="Projet OCM (HUAWEI)","PLANNED WORKS",
U456="Projet OCM (NOKIA)","PLANNED WORKS",
U456="ACCESS-ISSUE","ACCESS-ISSUE",
U456="Projet OCM (ZTE, NOKIA, autres projets)","PLANNED WORKS",
U456="No root CAuse","No root cause",
U456="ODU HS","ACTIVE",
U456="IP &amp; VLAN","ACTIVE",
U456="Warehouse HUAWEI","SPARE-ISSUE",
U456="SPARE-HS","SPARE-ISSUE",
U456="Power Telco","ACTIVE", U456="no impacts","no impacts"
),"")</f>
        <v>No root cause</v>
      </c>
      <c r="W456" s="113"/>
      <c r="X456" s="113"/>
      <c r="Y456" s="113"/>
      <c r="Z456" s="113"/>
      <c r="AA456" s="113"/>
      <c r="AB456" s="17" t="s">
        <v>5465</v>
      </c>
      <c r="AC456" s="17" t="str">
        <f>_xlfn.XLOOKUP(B456,'INCIDENT-04-27-2026'!E:E,'INCIDENT-04-27-2026'!F:F,"")</f>
        <v/>
      </c>
      <c r="AD456" s="9"/>
      <c r="AE456" s="7" t="s">
        <v>5465</v>
      </c>
      <c r="AF456" s="6" t="str">
        <f>_xlfn.XLOOKUP(B456,'[13]Input_27-04'!$B:$B,'[13]Input_27-04'!$M:$M,"")</f>
        <v/>
      </c>
      <c r="AG456" s="7"/>
      <c r="AH456" s="3"/>
      <c r="AI456" s="18" t="str">
        <f>_xlfn.XLOOKUP(B456,'[3]Cells Huawei 27042026 10h'!$B:$B,'[3]Cells Huawei 27042026 10h'!$T:$T,"")</f>
        <v/>
      </c>
      <c r="AJ456" s="18" t="str">
        <f>_xlfn.XLOOKUP(B456,'[3]Cells Huawei 27042026 15h'!$B:$B,'[3]Cells Huawei 27042026 15h'!$T:$T,"")</f>
        <v/>
      </c>
      <c r="AK456" s="18" t="str">
        <f>_xlfn.XLOOKUP(B456,'[4]cells down 27042026 11h28'!$B:$B,'[4]cells down 27042026 11h28'!$R:$R,"")</f>
        <v/>
      </c>
      <c r="AL456" s="18" t="str">
        <f>_xlfn.XLOOKUP(B456,'[4]cells down 27042026 18h01'!$B:$B,'[4]cells down 27042026 18h01'!$R:$R,"")</f>
        <v/>
      </c>
      <c r="AM456" s="18" t="str">
        <f>_xlfn.XLOOKUP(B456,'[5]cell downs 27042026 11h'!$B:$B,'[5]cell downs 27042026 11h'!$R:$R,"")</f>
        <v/>
      </c>
      <c r="AN456" s="18" t="str">
        <f>_xlfn.XLOOKUP(B456,'[5]cell downs 27042026 17h40'!$B:$B,'[5]cell downs 27042026 17h40'!$R:$R,"")</f>
        <v/>
      </c>
      <c r="AO456" s="18" t="str">
        <f>_xlfn.XLOOKUP(B456,'[6]ALL SITES DOWN'!$D:$D,'[6]ALL SITES DOWN'!$J:$J,"")</f>
        <v/>
      </c>
      <c r="AP456" s="18" t="str">
        <f>_xlfn.XLOOKUP(B456,'[7]ALL SITES DOWN'!$D:$D,'[7]ALL SITES DOWN'!$J:$J,"")</f>
        <v/>
      </c>
      <c r="AQ456" s="9" t="str">
        <f>_xlfn.XLOOKUP(B456,[8]sheet1!$AC:$AC,[8]sheet1!$AF:$AF,"")</f>
        <v/>
      </c>
      <c r="AR456" s="14"/>
      <c r="AS456" s="14" t="s">
        <v>5465</v>
      </c>
      <c r="AT456" s="14" t="str">
        <f>_xlfn.XLOOKUP(B456,'[9]cell downs 18042026 17h'!$B:$B,'[9]cell downs 18042026 17h'!$B:$B,"")</f>
        <v/>
      </c>
      <c r="AU456" s="14" t="str">
        <f>_xlfn.XLOOKUP(B456,'[10]Cells Huawei 19042026 15h'!$B:$B,'[10]Cells Huawei 19042026 15h'!$B:$B,"")</f>
        <v/>
      </c>
      <c r="AV456" s="9" t="str">
        <f>_xlfn.XLOOKUP(B456,'[11]cells down 19042026 9H40'!$B:$B,'[11]cells down 19042026 9H40'!$B:$B,"")</f>
        <v/>
      </c>
    </row>
    <row r="457" spans="1:48" hidden="1" x14ac:dyDescent="0.3">
      <c r="A457" s="1" t="s">
        <v>5017</v>
      </c>
      <c r="B457" s="1" t="s">
        <v>5018</v>
      </c>
      <c r="C457" s="3" t="str">
        <f>_xlfn.XLOOKUP(B457,'[1]daily break down'!$D:$D,'[1]daily break down'!$E:$E,"")</f>
        <v>Yaounde</v>
      </c>
      <c r="D457" s="1" t="s">
        <v>11</v>
      </c>
      <c r="E457" s="1" t="s">
        <v>145</v>
      </c>
      <c r="F457" s="3" t="s">
        <v>37</v>
      </c>
      <c r="G457" s="1" t="s">
        <v>38</v>
      </c>
      <c r="H457" s="29" t="str">
        <f>_xlfn.XLOOKUP(B457,[2]CALCULATION!$B:$B,[2]CALCULATION!$H:$H,"")</f>
        <v>ZTE</v>
      </c>
      <c r="I457" s="26">
        <v>0</v>
      </c>
      <c r="J457" s="26">
        <v>0</v>
      </c>
      <c r="K457" s="26">
        <v>10.838466268873079</v>
      </c>
      <c r="L457" s="26">
        <v>51.203243558683141</v>
      </c>
      <c r="M457" s="26">
        <v>14.090817645598447</v>
      </c>
      <c r="N457" s="26">
        <v>0</v>
      </c>
      <c r="O457" s="26">
        <v>0.12250915296219253</v>
      </c>
      <c r="P457" s="114" t="s">
        <v>6364</v>
      </c>
      <c r="Q457" s="42" t="s">
        <v>5538</v>
      </c>
      <c r="R457" s="42"/>
      <c r="S457" s="41" t="str" cm="1">
        <f t="array" ref="S457">IFERROR(_xlfn.IFS(
U457="MPR ISSUE","PDH",
U457="BSS Hardware Issue","BSS",
U457="Sites strategiques, MLL, Pylone, etc.","ENVTECH",
U457="AKTIVCO DEFAUT GE &amp; POWER Cabinet","AKTIVCO",
U457="AKTIVCO Coupure ENEO &amp; Baisse de tension","AKTIVCO GRID ONLY",
U457="Coupure ENEO &amp; Baisse de tension","IHS GRID ONLY",
U457="Defaut GE &amp; POWER Cabinet","IHS",
U457="Sharing","Partners",
U457="Sites strategiques &amp; DataCenter","SST &amp; DC",
U457="Exclu","Exclu",
U457="SAT","SAT",
U457="SPARE-ISSUE","SPARE-ISSUE",
U457="Fiber CAmtel","TRANS_FO_CAMTEL",
U457="Fiber AOF","Fiber AOF",
U457="Projet OCM (HUAWEI)","TRAVAUX-HUAWEI",
U457="Projet OCM (NOKIA)","TRAVAUX-NOKIA",
U457="ACCESS-ISSUE","ACCESS-ISSUE",
U457="Projet OCM (ZTE, NOKIA, autres projets)","TRAVAUX OCM",
U457="No root CAuse","No root cause",
U457="ODU HS","PDH",
U457="IP &amp; VLAN","PDH",
U457="Warehouse HUAWEI","SPARE-ISSUE",
U457="SPARE-HS","SPARE-ISSUE",
U457="Power Telco","BSS",U457="no impacts","no impacts"
),"")</f>
        <v>No root cause</v>
      </c>
      <c r="T457" s="41" t="str" cm="1">
        <f t="array" ref="T457">IFERROR(_xlfn.IFS(
U457="MPR ISSUE","TX ISSUE",
U457="BSS Hardware Issue","RAN ISSUE",
U457="Sites strategiques, MLL, Pylone, etc.","ENVTECH",
U457="AKTIVCO DEFAUT GE &amp; POWER Cabinet","POWER ISSUE",
U457="AKTIVCO Coupure ENEO &amp; Baisse de tension","POWER ISSUE",
U457="Coupure ENEO &amp; Baisse de tension","POWER ISSUE",
U457="Defaut GE &amp; POWER Cabinet","POWER ISSUE",
U457="Sharing","POWER ISSUE",
U457="Sites strategiques &amp; DataCenter","POWER ISSUE",
U457="Exclu","Exclu",
U457="SAT","TX ISSUE",
U457="SPARE-ISSUE","SPARE-ISSUE",
U457="Fiber CAmtel","TX ISSUE",
U457="Fiber AOF","TX ISSUE",
U457="Projet OCM (HUAWEI)","TRAVAUX-HUAWEI",
U457="Projet OCM (NOKIA)","TRAVAUX -NOKIA",
U457="ACCESS-ISSUE","ACCESS-ISSUE",
U457="Projet OCM (ZTE, NOKIA, autres projets)","TRAVAUX OCM",
U457="No root CAuse","No root cause",
U457="ODU HS","TX ISSUE",
U457="IP &amp; VLAN","TX ISSUE",
U457="Warehouse HUAWEI","SPARE-ISSUE",
U457="SPARE-HS","SPARE-ISSUE",
U457="Power Telco","RAN ISSUE",U457="no impacts","no impacts"
),"")</f>
        <v>No root cause</v>
      </c>
      <c r="U457" s="68" t="s">
        <v>5691</v>
      </c>
      <c r="V457" s="41" t="str" cm="1">
        <f t="array" ref="V457">IFERROR(_xlfn.IFS(
U457="MPR ISSUE","ACTIVE",
U457="BSS Hardware Issue","ACTIVE",
U457="Sites strategiques, MLL, Pylone, etc.","PASSIVE",
U457="AKTIVCO DEFAUT GE &amp; POWER Cabinet","PASSIVE",
U457="AKTIVCO Coupure ENEO &amp; Baisse de tension","PASSIVE",
U457="Coupure ENEO &amp; Baisse de tension","PASSIVE",
U457="Defaut GE &amp; POWER Cabinet","PASSIVE",
U457="Sharing","PASSIVE",
U457="Sites strategiques &amp; DataCenter","PASSIVE",
U457="Exclu","Exclu",
U457="SAT","ACTIVE",
U457="SPARE-ISSUE","SPARE-ISSUE",
U457="Fiber CAmtel","ACTIVE",
U457="Fiber AOF","ACTIVE",
U457="Projet OCM (HUAWEI)","PLANNED WORKS",
U457="Projet OCM (NOKIA)","PLANNED WORKS",
U457="ACCESS-ISSUE","ACCESS-ISSUE",
U457="Projet OCM (ZTE, NOKIA, autres projets)","PLANNED WORKS",
U457="No root CAuse","No root cause",
U457="ODU HS","ACTIVE",
U457="IP &amp; VLAN","ACTIVE",
U457="Warehouse HUAWEI","SPARE-ISSUE",
U457="SPARE-HS","SPARE-ISSUE",
U457="Power Telco","ACTIVE", U457="no impacts","no impacts"
),"")</f>
        <v>No root cause</v>
      </c>
      <c r="W457" s="113"/>
      <c r="X457" s="113"/>
      <c r="Y457" s="113"/>
      <c r="Z457" s="113"/>
      <c r="AA457" s="113"/>
      <c r="AB457" s="17" t="s">
        <v>5465</v>
      </c>
      <c r="AC457" s="17" t="str">
        <f>_xlfn.XLOOKUP(B457,'INCIDENT-04-27-2026'!E:E,'INCIDENT-04-27-2026'!F:F,"")</f>
        <v/>
      </c>
      <c r="AD457" s="9"/>
      <c r="AE457" s="7" t="s">
        <v>5465</v>
      </c>
      <c r="AF457" s="6" t="str">
        <f>_xlfn.XLOOKUP(B457,'[13]Input_27-04'!$B:$B,'[13]Input_27-04'!$M:$M,"")</f>
        <v/>
      </c>
      <c r="AG457" s="7"/>
      <c r="AH457" s="3"/>
      <c r="AI457" s="18" t="str">
        <f>_xlfn.XLOOKUP(B457,'[3]Cells Huawei 27042026 10h'!$B:$B,'[3]Cells Huawei 27042026 10h'!$T:$T,"")</f>
        <v/>
      </c>
      <c r="AJ457" s="18" t="str">
        <f>_xlfn.XLOOKUP(B457,'[3]Cells Huawei 27042026 15h'!$B:$B,'[3]Cells Huawei 27042026 15h'!$T:$T,"")</f>
        <v/>
      </c>
      <c r="AK457" s="18" t="str">
        <f>_xlfn.XLOOKUP(B457,'[4]cells down 27042026 11h28'!$B:$B,'[4]cells down 27042026 11h28'!$R:$R,"")</f>
        <v/>
      </c>
      <c r="AL457" s="18" t="str">
        <f>_xlfn.XLOOKUP(B457,'[4]cells down 27042026 18h01'!$B:$B,'[4]cells down 27042026 18h01'!$R:$R,"")</f>
        <v/>
      </c>
      <c r="AM457" s="18" t="str">
        <f>_xlfn.XLOOKUP(B457,'[5]cell downs 27042026 11h'!$B:$B,'[5]cell downs 27042026 11h'!$R:$R,"")</f>
        <v/>
      </c>
      <c r="AN457" s="18" t="str">
        <f>_xlfn.XLOOKUP(B457,'[5]cell downs 27042026 17h40'!$B:$B,'[5]cell downs 27042026 17h40'!$R:$R,"")</f>
        <v/>
      </c>
      <c r="AO457" s="18" t="str">
        <f>_xlfn.XLOOKUP(B457,'[6]ALL SITES DOWN'!$D:$D,'[6]ALL SITES DOWN'!$J:$J,"")</f>
        <v/>
      </c>
      <c r="AP457" s="18" t="str">
        <f>_xlfn.XLOOKUP(B457,'[7]ALL SITES DOWN'!$D:$D,'[7]ALL SITES DOWN'!$J:$J,"")</f>
        <v/>
      </c>
      <c r="AQ457" s="9" t="str">
        <f>_xlfn.XLOOKUP(B457,[8]sheet1!$AC:$AC,[8]sheet1!$AF:$AF,"")</f>
        <v/>
      </c>
      <c r="AR457" s="14"/>
      <c r="AS457" s="14" t="s">
        <v>5465</v>
      </c>
      <c r="AT457" s="14" t="str">
        <f>_xlfn.XLOOKUP(B457,'[9]cell downs 18042026 17h'!$B:$B,'[9]cell downs 18042026 17h'!$B:$B,"")</f>
        <v/>
      </c>
      <c r="AU457" s="14" t="str">
        <f>_xlfn.XLOOKUP(B457,'[10]Cells Huawei 19042026 15h'!$B:$B,'[10]Cells Huawei 19042026 15h'!$B:$B,"")</f>
        <v/>
      </c>
      <c r="AV457" s="9" t="str">
        <f>_xlfn.XLOOKUP(B457,'[11]cells down 19042026 9H40'!$B:$B,'[11]cells down 19042026 9H40'!$B:$B,"")</f>
        <v/>
      </c>
    </row>
    <row r="458" spans="1:48" hidden="1" x14ac:dyDescent="0.3">
      <c r="A458" s="1" t="s">
        <v>533</v>
      </c>
      <c r="B458" s="8" t="s">
        <v>534</v>
      </c>
      <c r="C458" s="3" t="str">
        <f>_xlfn.XLOOKUP(B458,'[1]daily break down'!$D:$D,'[1]daily break down'!$E:$E,"")</f>
        <v>CENTRE</v>
      </c>
      <c r="D458" s="1" t="s">
        <v>11</v>
      </c>
      <c r="E458" s="1" t="s">
        <v>66</v>
      </c>
      <c r="F458" s="3" t="s">
        <v>226</v>
      </c>
      <c r="G458" s="1" t="s">
        <v>533</v>
      </c>
      <c r="H458" s="28" t="str">
        <f>_xlfn.XLOOKUP(B458,[2]CALCULATION!$B:$B,[2]CALCULATION!$H:$H,"")</f>
        <v>NOKIA</v>
      </c>
      <c r="I458" s="26">
        <v>7.8884551397842159E-2</v>
      </c>
      <c r="J458" s="26">
        <v>0.21801599735184765</v>
      </c>
      <c r="K458" s="26">
        <v>0.22318275181225172</v>
      </c>
      <c r="L458" s="26">
        <v>0.10214149352372644</v>
      </c>
      <c r="M458" s="26">
        <v>0.23435292909058211</v>
      </c>
      <c r="N458" s="26">
        <v>0.21607197381525159</v>
      </c>
      <c r="O458" s="26">
        <v>0.12133203779324436</v>
      </c>
      <c r="P458" s="114" t="s">
        <v>6364</v>
      </c>
      <c r="Q458" s="42" t="s">
        <v>5538</v>
      </c>
      <c r="R458" s="42"/>
      <c r="S458" s="41" t="str" cm="1">
        <f t="array" ref="S458">IFERROR(_xlfn.IFS(
U458="MPR ISSUE","PDH",
U458="BSS Hardware Issue","BSS",
U458="Sites strategiques, MLL, Pylone, etc.","ENVTECH",
U458="AKTIVCO DEFAUT GE &amp; POWER Cabinet","AKTIVCO",
U458="AKTIVCO Coupure ENEO &amp; Baisse de tension","AKTIVCO GRID ONLY",
U458="Coupure ENEO &amp; Baisse de tension","IHS GRID ONLY",
U458="Defaut GE &amp; POWER Cabinet","IHS",
U458="Sharing","Partners",
U458="Sites strategiques &amp; DataCenter","SST &amp; DC",
U458="Exclu","Exclu",
U458="SAT","SAT",
U458="SPARE-ISSUE","SPARE-ISSUE",
U458="Fiber CAmtel","TRANS_FO_CAMTEL",
U458="Fiber AOF","Fiber AOF",
U458="Projet OCM (HUAWEI)","TRAVAUX-HUAWEI",
U458="Projet OCM (NOKIA)","TRAVAUX-NOKIA",
U458="ACCESS-ISSUE","ACCESS-ISSUE",
U458="Projet OCM (ZTE, NOKIA, autres projets)","TRAVAUX OCM",
U458="No root CAuse","No root cause",
U458="ODU HS","PDH",
U458="IP &amp; VLAN","PDH",
U458="Warehouse HUAWEI","SPARE-ISSUE",
U458="SPARE-HS","SPARE-ISSUE",
U458="Power Telco","BSS",U458="no impacts","no impacts"
),"")</f>
        <v>No root cause</v>
      </c>
      <c r="T458" s="41" t="str" cm="1">
        <f t="array" ref="T458">IFERROR(_xlfn.IFS(
U458="MPR ISSUE","TX ISSUE",
U458="BSS Hardware Issue","RAN ISSUE",
U458="Sites strategiques, MLL, Pylone, etc.","ENVTECH",
U458="AKTIVCO DEFAUT GE &amp; POWER Cabinet","POWER ISSUE",
U458="AKTIVCO Coupure ENEO &amp; Baisse de tension","POWER ISSUE",
U458="Coupure ENEO &amp; Baisse de tension","POWER ISSUE",
U458="Defaut GE &amp; POWER Cabinet","POWER ISSUE",
U458="Sharing","POWER ISSUE",
U458="Sites strategiques &amp; DataCenter","POWER ISSUE",
U458="Exclu","Exclu",
U458="SAT","TX ISSUE",
U458="SPARE-ISSUE","SPARE-ISSUE",
U458="Fiber CAmtel","TX ISSUE",
U458="Fiber AOF","TX ISSUE",
U458="Projet OCM (HUAWEI)","TRAVAUX-HUAWEI",
U458="Projet OCM (NOKIA)","TRAVAUX -NOKIA",
U458="ACCESS-ISSUE","ACCESS-ISSUE",
U458="Projet OCM (ZTE, NOKIA, autres projets)","TRAVAUX OCM",
U458="No root CAuse","No root cause",
U458="ODU HS","TX ISSUE",
U458="IP &amp; VLAN","TX ISSUE",
U458="Warehouse HUAWEI","SPARE-ISSUE",
U458="SPARE-HS","SPARE-ISSUE",
U458="Power Telco","RAN ISSUE",U458="no impacts","no impacts"
),"")</f>
        <v>No root cause</v>
      </c>
      <c r="U458" s="68" t="s">
        <v>5691</v>
      </c>
      <c r="V458" s="41" t="str" cm="1">
        <f t="array" ref="V458">IFERROR(_xlfn.IFS(
U458="MPR ISSUE","ACTIVE",
U458="BSS Hardware Issue","ACTIVE",
U458="Sites strategiques, MLL, Pylone, etc.","PASSIVE",
U458="AKTIVCO DEFAUT GE &amp; POWER Cabinet","PASSIVE",
U458="AKTIVCO Coupure ENEO &amp; Baisse de tension","PASSIVE",
U458="Coupure ENEO &amp; Baisse de tension","PASSIVE",
U458="Defaut GE &amp; POWER Cabinet","PASSIVE",
U458="Sharing","PASSIVE",
U458="Sites strategiques &amp; DataCenter","PASSIVE",
U458="Exclu","Exclu",
U458="SAT","ACTIVE",
U458="SPARE-ISSUE","SPARE-ISSUE",
U458="Fiber CAmtel","ACTIVE",
U458="Fiber AOF","ACTIVE",
U458="Projet OCM (HUAWEI)","PLANNED WORKS",
U458="Projet OCM (NOKIA)","PLANNED WORKS",
U458="ACCESS-ISSUE","ACCESS-ISSUE",
U458="Projet OCM (ZTE, NOKIA, autres projets)","PLANNED WORKS",
U458="No root CAuse","No root cause",
U458="ODU HS","ACTIVE",
U458="IP &amp; VLAN","ACTIVE",
U458="Warehouse HUAWEI","SPARE-ISSUE",
U458="SPARE-HS","SPARE-ISSUE",
U458="Power Telco","ACTIVE", U458="no impacts","no impacts"
),"")</f>
        <v>No root cause</v>
      </c>
      <c r="W458" s="113"/>
      <c r="X458" s="113"/>
      <c r="Y458" s="113"/>
      <c r="Z458" s="113"/>
      <c r="AA458" s="113"/>
      <c r="AB458" s="17" t="s">
        <v>5465</v>
      </c>
      <c r="AC458" s="17" t="str">
        <f>_xlfn.XLOOKUP(B458,'INCIDENT-04-27-2026'!E:E,'INCIDENT-04-27-2026'!F:F,"")</f>
        <v/>
      </c>
      <c r="AD458" s="9"/>
      <c r="AE458" s="7" t="s">
        <v>5465</v>
      </c>
      <c r="AF458" s="6" t="str">
        <f>_xlfn.XLOOKUP(B458,'[13]Input_27-04'!$B:$B,'[13]Input_27-04'!$M:$M,"")</f>
        <v/>
      </c>
      <c r="AG458" s="7"/>
      <c r="AH458" s="3"/>
      <c r="AI458" s="18" t="str">
        <f>_xlfn.XLOOKUP(B458,'[3]Cells Huawei 27042026 10h'!$B:$B,'[3]Cells Huawei 27042026 10h'!$T:$T,"")</f>
        <v/>
      </c>
      <c r="AJ458" s="18" t="str">
        <f>_xlfn.XLOOKUP(B458,'[3]Cells Huawei 27042026 15h'!$B:$B,'[3]Cells Huawei 27042026 15h'!$T:$T,"")</f>
        <v/>
      </c>
      <c r="AK458" s="18" t="str">
        <f>_xlfn.XLOOKUP(B458,'[4]cells down 27042026 11h28'!$B:$B,'[4]cells down 27042026 11h28'!$R:$R,"")</f>
        <v/>
      </c>
      <c r="AL458" s="18" t="str">
        <f>_xlfn.XLOOKUP(B458,'[4]cells down 27042026 18h01'!$B:$B,'[4]cells down 27042026 18h01'!$R:$R,"")</f>
        <v/>
      </c>
      <c r="AM458" s="18" t="str">
        <f>_xlfn.XLOOKUP(B458,'[5]cell downs 27042026 11h'!$B:$B,'[5]cell downs 27042026 11h'!$R:$R,"")</f>
        <v/>
      </c>
      <c r="AN458" s="18" t="str">
        <f>_xlfn.XLOOKUP(B458,'[5]cell downs 27042026 17h40'!$B:$B,'[5]cell downs 27042026 17h40'!$R:$R,"")</f>
        <v/>
      </c>
      <c r="AO458" s="18" t="str">
        <f>_xlfn.XLOOKUP(B458,'[6]ALL SITES DOWN'!$D:$D,'[6]ALL SITES DOWN'!$J:$J,"")</f>
        <v/>
      </c>
      <c r="AP458" s="18" t="str">
        <f>_xlfn.XLOOKUP(B458,'[7]ALL SITES DOWN'!$D:$D,'[7]ALL SITES DOWN'!$J:$J,"")</f>
        <v/>
      </c>
      <c r="AQ458" s="9" t="str">
        <f>_xlfn.XLOOKUP(B458,[8]sheet1!$AC:$AC,[8]sheet1!$AF:$AF,"")</f>
        <v/>
      </c>
      <c r="AR458" s="14"/>
      <c r="AS458" s="14" t="s">
        <v>5465</v>
      </c>
      <c r="AT458" s="14" t="str">
        <f>_xlfn.XLOOKUP(B458,'[9]cell downs 18042026 17h'!$B:$B,'[9]cell downs 18042026 17h'!$B:$B,"")</f>
        <v/>
      </c>
      <c r="AU458" s="14" t="str">
        <f>_xlfn.XLOOKUP(B458,'[10]Cells Huawei 19042026 15h'!$B:$B,'[10]Cells Huawei 19042026 15h'!$B:$B,"")</f>
        <v/>
      </c>
      <c r="AV458" s="9" t="str">
        <f>_xlfn.XLOOKUP(B458,'[11]cells down 19042026 9H40'!$B:$B,'[11]cells down 19042026 9H40'!$B:$B,"")</f>
        <v/>
      </c>
    </row>
    <row r="459" spans="1:48" hidden="1" x14ac:dyDescent="0.3">
      <c r="A459" s="2" t="s">
        <v>786</v>
      </c>
      <c r="B459" s="8" t="s">
        <v>787</v>
      </c>
      <c r="C459" s="3" t="str">
        <f>_xlfn.XLOOKUP(B459,'[1]daily break down'!$D:$D,'[1]daily break down'!$E:$E,"")</f>
        <v>SUD-OUEST</v>
      </c>
      <c r="D459" s="1" t="s">
        <v>11</v>
      </c>
      <c r="E459" s="1" t="s">
        <v>12</v>
      </c>
      <c r="F459" s="3" t="s">
        <v>13</v>
      </c>
      <c r="G459" s="1" t="s">
        <v>788</v>
      </c>
      <c r="H459" s="28" t="str">
        <f>_xlfn.XLOOKUP(B459,[2]CALCULATION!$B:$B,[2]CALCULATION!$H:$H,"")</f>
        <v>NOKIA</v>
      </c>
      <c r="I459" s="26">
        <v>0</v>
      </c>
      <c r="J459" s="26">
        <v>0</v>
      </c>
      <c r="K459" s="26">
        <v>0</v>
      </c>
      <c r="L459" s="26">
        <v>0</v>
      </c>
      <c r="M459" s="26">
        <v>0</v>
      </c>
      <c r="N459" s="26">
        <v>0</v>
      </c>
      <c r="O459" s="26">
        <v>0.12118935716670509</v>
      </c>
      <c r="P459" s="114" t="s">
        <v>6364</v>
      </c>
      <c r="Q459" s="42" t="s">
        <v>6353</v>
      </c>
      <c r="R459" s="42"/>
      <c r="S459" s="41" t="str" cm="1">
        <f t="array" ref="S459">IFERROR(_xlfn.IFS(
U459="MPR ISSUE","PDH",
U459="BSS Hardware Issue","BSS",
U459="Sites strategiques, MLL, Pylone, etc.","ENVTECH",
U459="AKTIVCO DEFAUT GE &amp; POWER Cabinet","AKTIVCO",
U459="AKTIVCO Coupure ENEO &amp; Baisse de tension","AKTIVCO GRID ONLY",
U459="Coupure ENEO &amp; Baisse de tension","IHS GRID ONLY",
U459="Defaut GE &amp; POWER Cabinet","IHS",
U459="Sharing","Partners",
U459="Sites strategiques &amp; DataCenter","SST &amp; DC",
U459="Exclu","Exclu",
U459="SAT","SAT",
U459="SPARE-ISSUE","SPARE-ISSUE",
U459="Fiber CAmtel","TRANS_FO_CAMTEL",
U459="Fiber AOF","Fiber AOF",
U459="Projet OCM (HUAWEI)","TRAVAUX-HUAWEI",
U459="Projet OCM (NOKIA)","TRAVAUX-NOKIA",
U459="ACCESS-ISSUE","ACCESS-ISSUE",
U459="Projet OCM (ZTE, NOKIA, autres projets)","TRAVAUX OCM",
U459="No root CAuse","No root cause",
U459="ODU HS","PDH",
U459="IP &amp; VLAN","PDH",
U459="Warehouse HUAWEI","SPARE-ISSUE",
U459="SPARE-HS","SPARE-ISSUE",
U459="Power Telco","BSS",U459="no impacts","no impacts"
),"")</f>
        <v>No root cause</v>
      </c>
      <c r="T459" s="41" t="str" cm="1">
        <f t="array" ref="T459">IFERROR(_xlfn.IFS(
U459="MPR ISSUE","TX ISSUE",
U459="BSS Hardware Issue","RAN ISSUE",
U459="Sites strategiques, MLL, Pylone, etc.","ENVTECH",
U459="AKTIVCO DEFAUT GE &amp; POWER Cabinet","POWER ISSUE",
U459="AKTIVCO Coupure ENEO &amp; Baisse de tension","POWER ISSUE",
U459="Coupure ENEO &amp; Baisse de tension","POWER ISSUE",
U459="Defaut GE &amp; POWER Cabinet","POWER ISSUE",
U459="Sharing","POWER ISSUE",
U459="Sites strategiques &amp; DataCenter","POWER ISSUE",
U459="Exclu","Exclu",
U459="SAT","TX ISSUE",
U459="SPARE-ISSUE","SPARE-ISSUE",
U459="Fiber CAmtel","TX ISSUE",
U459="Fiber AOF","TX ISSUE",
U459="Projet OCM (HUAWEI)","TRAVAUX-HUAWEI",
U459="Projet OCM (NOKIA)","TRAVAUX -NOKIA",
U459="ACCESS-ISSUE","ACCESS-ISSUE",
U459="Projet OCM (ZTE, NOKIA, autres projets)","TRAVAUX OCM",
U459="No root CAuse","No root cause",
U459="ODU HS","TX ISSUE",
U459="IP &amp; VLAN","TX ISSUE",
U459="Warehouse HUAWEI","SPARE-ISSUE",
U459="SPARE-HS","SPARE-ISSUE",
U459="Power Telco","RAN ISSUE",U459="no impacts","no impacts"
),"")</f>
        <v>No root cause</v>
      </c>
      <c r="U459" s="68" t="s">
        <v>5691</v>
      </c>
      <c r="V459" s="41" t="str" cm="1">
        <f t="array" ref="V459">IFERROR(_xlfn.IFS(
U459="MPR ISSUE","ACTIVE",
U459="BSS Hardware Issue","ACTIVE",
U459="Sites strategiques, MLL, Pylone, etc.","PASSIVE",
U459="AKTIVCO DEFAUT GE &amp; POWER Cabinet","PASSIVE",
U459="AKTIVCO Coupure ENEO &amp; Baisse de tension","PASSIVE",
U459="Coupure ENEO &amp; Baisse de tension","PASSIVE",
U459="Defaut GE &amp; POWER Cabinet","PASSIVE",
U459="Sharing","PASSIVE",
U459="Sites strategiques &amp; DataCenter","PASSIVE",
U459="Exclu","Exclu",
U459="SAT","ACTIVE",
U459="SPARE-ISSUE","SPARE-ISSUE",
U459="Fiber CAmtel","ACTIVE",
U459="Fiber AOF","ACTIVE",
U459="Projet OCM (HUAWEI)","PLANNED WORKS",
U459="Projet OCM (NOKIA)","PLANNED WORKS",
U459="ACCESS-ISSUE","ACCESS-ISSUE",
U459="Projet OCM (ZTE, NOKIA, autres projets)","PLANNED WORKS",
U459="No root CAuse","No root cause",
U459="ODU HS","ACTIVE",
U459="IP &amp; VLAN","ACTIVE",
U459="Warehouse HUAWEI","SPARE-ISSUE",
U459="SPARE-HS","SPARE-ISSUE",
U459="Power Telco","ACTIVE", U459="no impacts","no impacts"
),"")</f>
        <v>No root cause</v>
      </c>
      <c r="W459" s="113"/>
      <c r="X459" s="113"/>
      <c r="Y459" s="113"/>
      <c r="Z459" s="113"/>
      <c r="AA459" s="113"/>
      <c r="AB459" s="17" t="s">
        <v>5979</v>
      </c>
      <c r="AC459" s="17" t="str">
        <f>_xlfn.XLOOKUP(B459,'INCIDENT-04-27-2026'!E:E,'INCIDENT-04-27-2026'!F:F,"")</f>
        <v/>
      </c>
      <c r="AD459" s="9"/>
      <c r="AE459" s="7" t="s">
        <v>5465</v>
      </c>
      <c r="AF459" s="6" t="str">
        <f>_xlfn.XLOOKUP(B459,'[13]Input_27-04'!$B:$B,'[13]Input_27-04'!$M:$M,"")</f>
        <v/>
      </c>
      <c r="AG459" s="7"/>
      <c r="AH459" s="3"/>
      <c r="AI459" s="18" t="str">
        <f>_xlfn.XLOOKUP(B459,'[3]Cells Huawei 27042026 10h'!$B:$B,'[3]Cells Huawei 27042026 10h'!$T:$T,"")</f>
        <v/>
      </c>
      <c r="AJ459" s="18" t="str">
        <f>_xlfn.XLOOKUP(B459,'[3]Cells Huawei 27042026 15h'!$B:$B,'[3]Cells Huawei 27042026 15h'!$T:$T,"")</f>
        <v/>
      </c>
      <c r="AK459" s="18" t="str">
        <f>_xlfn.XLOOKUP(B459,'[4]cells down 27042026 11h28'!$B:$B,'[4]cells down 27042026 11h28'!$R:$R,"")</f>
        <v/>
      </c>
      <c r="AL459" s="18" t="str">
        <f>_xlfn.XLOOKUP(B459,'[4]cells down 27042026 18h01'!$B:$B,'[4]cells down 27042026 18h01'!$R:$R,"")</f>
        <v/>
      </c>
      <c r="AM459" s="18" t="str">
        <f>_xlfn.XLOOKUP(B459,'[5]cell downs 27042026 11h'!$B:$B,'[5]cell downs 27042026 11h'!$R:$R,"")</f>
        <v/>
      </c>
      <c r="AN459" s="18" t="str">
        <f>_xlfn.XLOOKUP(B459,'[5]cell downs 27042026 17h40'!$B:$B,'[5]cell downs 27042026 17h40'!$R:$R,"")</f>
        <v/>
      </c>
      <c r="AO459" s="18" t="str">
        <f>_xlfn.XLOOKUP(B459,'[6]ALL SITES DOWN'!$D:$D,'[6]ALL SITES DOWN'!$J:$J,"")</f>
        <v/>
      </c>
      <c r="AP459" s="18" t="str">
        <f>_xlfn.XLOOKUP(B459,'[7]ALL SITES DOWN'!$D:$D,'[7]ALL SITES DOWN'!$J:$J,"")</f>
        <v/>
      </c>
      <c r="AQ459" s="9" t="str">
        <f>_xlfn.XLOOKUP(B459,[8]sheet1!$AC:$AC,[8]sheet1!$AF:$AF,"")</f>
        <v>(04/27/2026 ticket):-INC-20260427-00003202…Team was on site for PM works // End of work…Team was on site for PM works // End of work…Others Transmission equipement fault…Team was on site for PM works // End of work</v>
      </c>
      <c r="AR459" s="14"/>
      <c r="AS459" s="14" t="s">
        <v>5465</v>
      </c>
      <c r="AT459" s="14" t="str">
        <f>_xlfn.XLOOKUP(B459,'[9]cell downs 18042026 17h'!$B:$B,'[9]cell downs 18042026 17h'!$B:$B,"")</f>
        <v/>
      </c>
      <c r="AU459" s="14" t="str">
        <f>_xlfn.XLOOKUP(B459,'[10]Cells Huawei 19042026 15h'!$B:$B,'[10]Cells Huawei 19042026 15h'!$B:$B,"")</f>
        <v/>
      </c>
      <c r="AV459" s="9" t="str">
        <f>_xlfn.XLOOKUP(B459,'[11]cells down 19042026 9H40'!$B:$B,'[11]cells down 19042026 9H40'!$B:$B,"")</f>
        <v/>
      </c>
    </row>
    <row r="460" spans="1:48" hidden="1" x14ac:dyDescent="0.3">
      <c r="A460" s="1" t="s">
        <v>1299</v>
      </c>
      <c r="B460" s="8" t="s">
        <v>1300</v>
      </c>
      <c r="C460" s="3" t="str">
        <f>_xlfn.XLOOKUP(B460,'[1]daily break down'!$D:$D,'[1]daily break down'!$E:$E,"")</f>
        <v>NORD-OUEST</v>
      </c>
      <c r="D460" s="1" t="s">
        <v>11</v>
      </c>
      <c r="E460" s="1" t="s">
        <v>154</v>
      </c>
      <c r="F460" s="3" t="s">
        <v>51</v>
      </c>
      <c r="G460" s="1" t="s">
        <v>1301</v>
      </c>
      <c r="H460" s="28" t="str">
        <f>_xlfn.XLOOKUP(B460,[2]CALCULATION!$B:$B,[2]CALCULATION!$H:$H,"")</f>
        <v>NOKIA</v>
      </c>
      <c r="I460" s="26">
        <v>4.0834481912376965</v>
      </c>
      <c r="J460" s="26">
        <v>2.6322257036295094</v>
      </c>
      <c r="K460" s="26">
        <v>1.2611718930580167</v>
      </c>
      <c r="L460" s="26">
        <v>5.0829973204579437E-3</v>
      </c>
      <c r="M460" s="26">
        <v>0.52317418736249155</v>
      </c>
      <c r="N460" s="26">
        <v>1.2354358750460144</v>
      </c>
      <c r="O460" s="26">
        <v>0.11594584414139084</v>
      </c>
      <c r="P460" s="114" t="s">
        <v>6364</v>
      </c>
      <c r="Q460" s="42" t="s">
        <v>6353</v>
      </c>
      <c r="R460" s="42"/>
      <c r="S460" s="41" t="str" cm="1">
        <f t="array" ref="S460">IFERROR(_xlfn.IFS(
U460="MPR ISSUE","PDH",
U460="BSS Hardware Issue","BSS",
U460="Sites strategiques, MLL, Pylone, etc.","ENVTECH",
U460="AKTIVCO DEFAUT GE &amp; POWER Cabinet","AKTIVCO",
U460="AKTIVCO Coupure ENEO &amp; Baisse de tension","AKTIVCO GRID ONLY",
U460="Coupure ENEO &amp; Baisse de tension","IHS GRID ONLY",
U460="Defaut GE &amp; POWER Cabinet","IHS",
U460="Sharing","Partners",
U460="Sites strategiques &amp; DataCenter","SST &amp; DC",
U460="Exclu","Exclu",
U460="SAT","SAT",
U460="SPARE-ISSUE","SPARE-ISSUE",
U460="Fiber CAmtel","TRANS_FO_CAMTEL",
U460="Fiber AOF","Fiber AOF",
U460="Projet OCM (HUAWEI)","TRAVAUX-HUAWEI",
U460="Projet OCM (NOKIA)","TRAVAUX-NOKIA",
U460="ACCESS-ISSUE","ACCESS-ISSUE",
U460="Projet OCM (ZTE, NOKIA, autres projets)","TRAVAUX OCM",
U460="No root CAuse","No root cause",
U460="ODU HS","PDH",
U460="IP &amp; VLAN","PDH",
U460="Warehouse HUAWEI","SPARE-ISSUE",
U460="SPARE-HS","SPARE-ISSUE",
U460="Power Telco","BSS",U460="no impacts","no impacts"
),"")</f>
        <v/>
      </c>
      <c r="T460" s="41" t="str" cm="1">
        <f t="array" ref="T460">IFERROR(_xlfn.IFS(
U460="MPR ISSUE","TX ISSUE",
U460="BSS Hardware Issue","RAN ISSUE",
U460="Sites strategiques, MLL, Pylone, etc.","ENVTECH",
U460="AKTIVCO DEFAUT GE &amp; POWER Cabinet","POWER ISSUE",
U460="AKTIVCO Coupure ENEO &amp; Baisse de tension","POWER ISSUE",
U460="Coupure ENEO &amp; Baisse de tension","POWER ISSUE",
U460="Defaut GE &amp; POWER Cabinet","POWER ISSUE",
U460="Sharing","POWER ISSUE",
U460="Sites strategiques &amp; DataCenter","POWER ISSUE",
U460="Exclu","Exclu",
U460="SAT","TX ISSUE",
U460="SPARE-ISSUE","SPARE-ISSUE",
U460="Fiber CAmtel","TX ISSUE",
U460="Fiber AOF","TX ISSUE",
U460="Projet OCM (HUAWEI)","TRAVAUX-HUAWEI",
U460="Projet OCM (NOKIA)","TRAVAUX -NOKIA",
U460="ACCESS-ISSUE","ACCESS-ISSUE",
U460="Projet OCM (ZTE, NOKIA, autres projets)","TRAVAUX OCM",
U460="No root CAuse","No root cause",
U460="ODU HS","TX ISSUE",
U460="IP &amp; VLAN","TX ISSUE",
U460="Warehouse HUAWEI","SPARE-ISSUE",
U460="SPARE-HS","SPARE-ISSUE",
U460="Power Telco","RAN ISSUE",U460="no impacts","no impacts"
),"")</f>
        <v/>
      </c>
      <c r="U460" s="68"/>
      <c r="V460" s="41" t="str" cm="1">
        <f t="array" ref="V460">IFERROR(_xlfn.IFS(
U460="MPR ISSUE","ACTIVE",
U460="BSS Hardware Issue","ACTIVE",
U460="Sites strategiques, MLL, Pylone, etc.","PASSIVE",
U460="AKTIVCO DEFAUT GE &amp; POWER Cabinet","PASSIVE",
U460="AKTIVCO Coupure ENEO &amp; Baisse de tension","PASSIVE",
U460="Coupure ENEO &amp; Baisse de tension","PASSIVE",
U460="Defaut GE &amp; POWER Cabinet","PASSIVE",
U460="Sharing","PASSIVE",
U460="Sites strategiques &amp; DataCenter","PASSIVE",
U460="Exclu","Exclu",
U460="SAT","ACTIVE",
U460="SPARE-ISSUE","SPARE-ISSUE",
U460="Fiber CAmtel","ACTIVE",
U460="Fiber AOF","ACTIVE",
U460="Projet OCM (HUAWEI)","PLANNED WORKS",
U460="Projet OCM (NOKIA)","PLANNED WORKS",
U460="ACCESS-ISSUE","ACCESS-ISSUE",
U460="Projet OCM (ZTE, NOKIA, autres projets)","PLANNED WORKS",
U460="No root CAuse","No root cause",
U460="ODU HS","ACTIVE",
U460="IP &amp; VLAN","ACTIVE",
U460="Warehouse HUAWEI","SPARE-ISSUE",
U460="SPARE-HS","SPARE-ISSUE",
U460="Power Telco","ACTIVE", U460="no impacts","no impacts"
),"")</f>
        <v/>
      </c>
      <c r="W460" s="113"/>
      <c r="X460" s="113"/>
      <c r="Y460" s="113"/>
      <c r="Z460" s="113"/>
      <c r="AA460" s="113"/>
      <c r="AB460" s="17" t="s">
        <v>5465</v>
      </c>
      <c r="AC460" s="17" t="str">
        <f>_xlfn.XLOOKUP(B460,'INCIDENT-04-27-2026'!E:E,'INCIDENT-04-27-2026'!F:F,"")</f>
        <v/>
      </c>
      <c r="AD460" s="9"/>
      <c r="AE460" s="7" t="s">
        <v>5465</v>
      </c>
      <c r="AF460" s="6" t="str">
        <f>_xlfn.XLOOKUP(B460,'[13]Input_27-04'!$B:$B,'[13]Input_27-04'!$M:$M,"")</f>
        <v/>
      </c>
      <c r="AG460" s="7"/>
      <c r="AH460" s="3"/>
      <c r="AI460" s="18" t="str">
        <f>_xlfn.XLOOKUP(B460,'[3]Cells Huawei 27042026 10h'!$B:$B,'[3]Cells Huawei 27042026 10h'!$T:$T,"")</f>
        <v/>
      </c>
      <c r="AJ460" s="18" t="str">
        <f>_xlfn.XLOOKUP(B460,'[3]Cells Huawei 27042026 15h'!$B:$B,'[3]Cells Huawei 27042026 15h'!$T:$T,"")</f>
        <v/>
      </c>
      <c r="AK460" s="18" t="str">
        <f>_xlfn.XLOOKUP(B460,'[4]cells down 27042026 11h28'!$B:$B,'[4]cells down 27042026 11h28'!$R:$R,"")</f>
        <v/>
      </c>
      <c r="AL460" s="18" t="str">
        <f>_xlfn.XLOOKUP(B460,'[4]cells down 27042026 18h01'!$B:$B,'[4]cells down 27042026 18h01'!$R:$R,"")</f>
        <v/>
      </c>
      <c r="AM460" s="18" t="str">
        <f>_xlfn.XLOOKUP(B460,'[5]cell downs 27042026 11h'!$B:$B,'[5]cell downs 27042026 11h'!$R:$R,"")</f>
        <v/>
      </c>
      <c r="AN460" s="18" t="str">
        <f>_xlfn.XLOOKUP(B460,'[5]cell downs 27042026 17h40'!$B:$B,'[5]cell downs 27042026 17h40'!$R:$R,"")</f>
        <v/>
      </c>
      <c r="AO460" s="18" t="str">
        <f>_xlfn.XLOOKUP(B460,'[6]ALL SITES DOWN'!$D:$D,'[6]ALL SITES DOWN'!$J:$J,"")</f>
        <v/>
      </c>
      <c r="AP460" s="18" t="str">
        <f>_xlfn.XLOOKUP(B460,'[7]ALL SITES DOWN'!$D:$D,'[7]ALL SITES DOWN'!$J:$J,"")</f>
        <v/>
      </c>
      <c r="AQ460" s="9" t="str">
        <f>_xlfn.XLOOKUP(B460,[8]sheet1!$AC:$AC,[8]sheet1!$AF:$AF,"")</f>
        <v/>
      </c>
      <c r="AR460" s="14"/>
      <c r="AS460" s="14" t="s">
        <v>5465</v>
      </c>
      <c r="AT460" s="14" t="str">
        <f>_xlfn.XLOOKUP(B460,'[9]cell downs 18042026 17h'!$B:$B,'[9]cell downs 18042026 17h'!$B:$B,"")</f>
        <v/>
      </c>
      <c r="AU460" s="14" t="str">
        <f>_xlfn.XLOOKUP(B460,'[10]Cells Huawei 19042026 15h'!$B:$B,'[10]Cells Huawei 19042026 15h'!$B:$B,"")</f>
        <v/>
      </c>
      <c r="AV460" s="9" t="str">
        <f>_xlfn.XLOOKUP(B460,'[11]cells down 19042026 9H40'!$B:$B,'[11]cells down 19042026 9H40'!$B:$B,"")</f>
        <v/>
      </c>
    </row>
    <row r="461" spans="1:48" hidden="1" x14ac:dyDescent="0.3">
      <c r="A461" s="1" t="s">
        <v>3855</v>
      </c>
      <c r="B461" s="8" t="s">
        <v>3856</v>
      </c>
      <c r="C461" s="3" t="str">
        <f>_xlfn.XLOOKUP(B461,'[1]daily break down'!$D:$D,'[1]daily break down'!$E:$E,"")</f>
        <v>EXTREME-NORD</v>
      </c>
      <c r="D461" s="1" t="s">
        <v>11</v>
      </c>
      <c r="E461" s="1" t="s">
        <v>83</v>
      </c>
      <c r="F461" s="3" t="s">
        <v>55</v>
      </c>
      <c r="G461" s="1" t="s">
        <v>3855</v>
      </c>
      <c r="H461" s="27" t="str">
        <f>_xlfn.XLOOKUP(B461,[2]CALCULATION!$B:$B,[2]CALCULATION!$H:$H,"")</f>
        <v>HUAWEI</v>
      </c>
      <c r="I461" s="26">
        <v>0</v>
      </c>
      <c r="J461" s="26">
        <v>0</v>
      </c>
      <c r="K461" s="26">
        <v>0</v>
      </c>
      <c r="L461" s="26">
        <v>0</v>
      </c>
      <c r="M461" s="26">
        <v>0</v>
      </c>
      <c r="N461" s="26">
        <v>0</v>
      </c>
      <c r="O461" s="26">
        <v>0.1149470797556166</v>
      </c>
      <c r="P461" s="114" t="s">
        <v>6364</v>
      </c>
      <c r="Q461" s="42" t="s">
        <v>6353</v>
      </c>
      <c r="R461" s="42"/>
      <c r="S461" s="41" t="str" cm="1">
        <f t="array" ref="S461">IFERROR(_xlfn.IFS(
U461="MPR ISSUE","PDH",
U461="BSS Hardware Issue","BSS",
U461="Sites strategiques, MLL, Pylone, etc.","ENVTECH",
U461="AKTIVCO DEFAUT GE &amp; POWER Cabinet","AKTIVCO",
U461="AKTIVCO Coupure ENEO &amp; Baisse de tension","AKTIVCO GRID ONLY",
U461="Coupure ENEO &amp; Baisse de tension","IHS GRID ONLY",
U461="Defaut GE &amp; POWER Cabinet","IHS",
U461="Sharing","Partners",
U461="Sites strategiques &amp; DataCenter","SST &amp; DC",
U461="Exclu","Exclu",
U461="SAT","SAT",
U461="SPARE-ISSUE","SPARE-ISSUE",
U461="Fiber CAmtel","TRANS_FO_CAMTEL",
U461="Fiber AOF","Fiber AOF",
U461="Projet OCM (HUAWEI)","TRAVAUX-HUAWEI",
U461="Projet OCM (NOKIA)","TRAVAUX-NOKIA",
U461="ACCESS-ISSUE","ACCESS-ISSUE",
U461="Projet OCM (ZTE, NOKIA, autres projets)","TRAVAUX OCM",
U461="No root CAuse","No root cause",
U461="ODU HS","PDH",
U461="IP &amp; VLAN","PDH",
U461="Warehouse HUAWEI","SPARE-ISSUE",
U461="SPARE-HS","SPARE-ISSUE",
U461="Power Telco","BSS",U461="no impacts","no impacts"
),"")</f>
        <v/>
      </c>
      <c r="T461" s="41" t="str" cm="1">
        <f t="array" ref="T461">IFERROR(_xlfn.IFS(
U461="MPR ISSUE","TX ISSUE",
U461="BSS Hardware Issue","RAN ISSUE",
U461="Sites strategiques, MLL, Pylone, etc.","ENVTECH",
U461="AKTIVCO DEFAUT GE &amp; POWER Cabinet","POWER ISSUE",
U461="AKTIVCO Coupure ENEO &amp; Baisse de tension","POWER ISSUE",
U461="Coupure ENEO &amp; Baisse de tension","POWER ISSUE",
U461="Defaut GE &amp; POWER Cabinet","POWER ISSUE",
U461="Sharing","POWER ISSUE",
U461="Sites strategiques &amp; DataCenter","POWER ISSUE",
U461="Exclu","Exclu",
U461="SAT","TX ISSUE",
U461="SPARE-ISSUE","SPARE-ISSUE",
U461="Fiber CAmtel","TX ISSUE",
U461="Fiber AOF","TX ISSUE",
U461="Projet OCM (HUAWEI)","TRAVAUX-HUAWEI",
U461="Projet OCM (NOKIA)","TRAVAUX -NOKIA",
U461="ACCESS-ISSUE","ACCESS-ISSUE",
U461="Projet OCM (ZTE, NOKIA, autres projets)","TRAVAUX OCM",
U461="No root CAuse","No root cause",
U461="ODU HS","TX ISSUE",
U461="IP &amp; VLAN","TX ISSUE",
U461="Warehouse HUAWEI","SPARE-ISSUE",
U461="SPARE-HS","SPARE-ISSUE",
U461="Power Telco","RAN ISSUE",U461="no impacts","no impacts"
),"")</f>
        <v/>
      </c>
      <c r="U461" s="68"/>
      <c r="V461" s="41" t="str" cm="1">
        <f t="array" ref="V461">IFERROR(_xlfn.IFS(
U461="MPR ISSUE","ACTIVE",
U461="BSS Hardware Issue","ACTIVE",
U461="Sites strategiques, MLL, Pylone, etc.","PASSIVE",
U461="AKTIVCO DEFAUT GE &amp; POWER Cabinet","PASSIVE",
U461="AKTIVCO Coupure ENEO &amp; Baisse de tension","PASSIVE",
U461="Coupure ENEO &amp; Baisse de tension","PASSIVE",
U461="Defaut GE &amp; POWER Cabinet","PASSIVE",
U461="Sharing","PASSIVE",
U461="Sites strategiques &amp; DataCenter","PASSIVE",
U461="Exclu","Exclu",
U461="SAT","ACTIVE",
U461="SPARE-ISSUE","SPARE-ISSUE",
U461="Fiber CAmtel","ACTIVE",
U461="Fiber AOF","ACTIVE",
U461="Projet OCM (HUAWEI)","PLANNED WORKS",
U461="Projet OCM (NOKIA)","PLANNED WORKS",
U461="ACCESS-ISSUE","ACCESS-ISSUE",
U461="Projet OCM (ZTE, NOKIA, autres projets)","PLANNED WORKS",
U461="No root CAuse","No root cause",
U461="ODU HS","ACTIVE",
U461="IP &amp; VLAN","ACTIVE",
U461="Warehouse HUAWEI","SPARE-ISSUE",
U461="SPARE-HS","SPARE-ISSUE",
U461="Power Telco","ACTIVE", U461="no impacts","no impacts"
),"")</f>
        <v/>
      </c>
      <c r="W461" s="113"/>
      <c r="X461" s="113"/>
      <c r="Y461" s="113"/>
      <c r="Z461" s="113"/>
      <c r="AA461" s="113"/>
      <c r="AB461" s="17" t="s">
        <v>5465</v>
      </c>
      <c r="AC461" s="17" t="str">
        <f>_xlfn.XLOOKUP(B461,'INCIDENT-04-27-2026'!E:E,'INCIDENT-04-27-2026'!F:F,"")</f>
        <v/>
      </c>
      <c r="AD461" s="9"/>
      <c r="AE461" s="7" t="s">
        <v>5465</v>
      </c>
      <c r="AF461" s="6" t="str">
        <f>_xlfn.XLOOKUP(B461,'[13]Input_27-04'!$B:$B,'[13]Input_27-04'!$M:$M,"")</f>
        <v/>
      </c>
      <c r="AG461" s="7"/>
      <c r="AH461" s="3"/>
      <c r="AI461" s="18" t="str">
        <f>_xlfn.XLOOKUP(B461,'[3]Cells Huawei 27042026 10h'!$B:$B,'[3]Cells Huawei 27042026 10h'!$T:$T,"")</f>
        <v/>
      </c>
      <c r="AJ461" s="18" t="str">
        <f>_xlfn.XLOOKUP(B461,'[3]Cells Huawei 27042026 15h'!$B:$B,'[3]Cells Huawei 27042026 15h'!$T:$T,"")</f>
        <v/>
      </c>
      <c r="AK461" s="18" t="str">
        <f>_xlfn.XLOOKUP(B461,'[4]cells down 27042026 11h28'!$B:$B,'[4]cells down 27042026 11h28'!$R:$R,"")</f>
        <v/>
      </c>
      <c r="AL461" s="18" t="str">
        <f>_xlfn.XLOOKUP(B461,'[4]cells down 27042026 18h01'!$B:$B,'[4]cells down 27042026 18h01'!$R:$R,"")</f>
        <v/>
      </c>
      <c r="AM461" s="18" t="str">
        <f>_xlfn.XLOOKUP(B461,'[5]cell downs 27042026 11h'!$B:$B,'[5]cell downs 27042026 11h'!$R:$R,"")</f>
        <v/>
      </c>
      <c r="AN461" s="18" t="str">
        <f>_xlfn.XLOOKUP(B461,'[5]cell downs 27042026 17h40'!$B:$B,'[5]cell downs 27042026 17h40'!$R:$R,"")</f>
        <v/>
      </c>
      <c r="AO461" s="18" t="str">
        <f>_xlfn.XLOOKUP(B461,'[6]ALL SITES DOWN'!$D:$D,'[6]ALL SITES DOWN'!$J:$J,"")</f>
        <v/>
      </c>
      <c r="AP461" s="18" t="str">
        <f>_xlfn.XLOOKUP(B461,'[7]ALL SITES DOWN'!$D:$D,'[7]ALL SITES DOWN'!$J:$J,"")</f>
        <v/>
      </c>
      <c r="AQ461" s="9" t="str">
        <f>_xlfn.XLOOKUP(B461,[8]sheet1!$AC:$AC,[8]sheet1!$AF:$AF,"")</f>
        <v/>
      </c>
      <c r="AR461" s="14"/>
      <c r="AS461" s="14" t="s">
        <v>5465</v>
      </c>
      <c r="AT461" s="14" t="str">
        <f>_xlfn.XLOOKUP(B461,'[9]cell downs 18042026 17h'!$B:$B,'[9]cell downs 18042026 17h'!$B:$B,"")</f>
        <v/>
      </c>
      <c r="AU461" s="14" t="str">
        <f>_xlfn.XLOOKUP(B461,'[10]Cells Huawei 19042026 15h'!$B:$B,'[10]Cells Huawei 19042026 15h'!$B:$B,"")</f>
        <v/>
      </c>
      <c r="AV461" s="9" t="str">
        <f>_xlfn.XLOOKUP(B461,'[11]cells down 19042026 9H40'!$B:$B,'[11]cells down 19042026 9H40'!$B:$B,"")</f>
        <v/>
      </c>
    </row>
    <row r="462" spans="1:48" hidden="1" x14ac:dyDescent="0.3">
      <c r="A462" s="1" t="s">
        <v>3384</v>
      </c>
      <c r="B462" s="8" t="s">
        <v>3385</v>
      </c>
      <c r="C462" s="3" t="str">
        <f>_xlfn.XLOOKUP(B462,'[1]daily break down'!$D:$D,'[1]daily break down'!$E:$E,"")</f>
        <v>EXTREME-NORD</v>
      </c>
      <c r="D462" s="1" t="s">
        <v>21</v>
      </c>
      <c r="E462" s="1" t="s">
        <v>122</v>
      </c>
      <c r="F462" s="3" t="s">
        <v>55</v>
      </c>
      <c r="G462" s="1" t="s">
        <v>3327</v>
      </c>
      <c r="H462" s="27" t="str">
        <f>_xlfn.XLOOKUP(B462,[2]CALCULATION!$B:$B,[2]CALCULATION!$H:$H,"")</f>
        <v>Huawei</v>
      </c>
      <c r="I462" s="26">
        <v>2.1423496074855963</v>
      </c>
      <c r="J462" s="26">
        <v>3.7694081322249908</v>
      </c>
      <c r="K462" s="26">
        <v>6.6346491340712757E-2</v>
      </c>
      <c r="L462" s="26">
        <v>1.1232710675079116</v>
      </c>
      <c r="M462" s="26">
        <v>4.8814609354712594E-2</v>
      </c>
      <c r="N462" s="26">
        <v>5.4878535982627201E-2</v>
      </c>
      <c r="O462" s="26">
        <v>0.1089188232843368</v>
      </c>
      <c r="P462" s="114" t="s">
        <v>6364</v>
      </c>
      <c r="Q462" s="42" t="s">
        <v>6353</v>
      </c>
      <c r="R462" s="42"/>
      <c r="S462" s="41" t="str" cm="1">
        <f t="array" ref="S462">IFERROR(_xlfn.IFS(
U462="MPR ISSUE","PDH",
U462="BSS Hardware Issue","BSS",
U462="Sites strategiques, MLL, Pylone, etc.","ENVTECH",
U462="AKTIVCO DEFAUT GE &amp; POWER Cabinet","AKTIVCO",
U462="AKTIVCO Coupure ENEO &amp; Baisse de tension","AKTIVCO GRID ONLY",
U462="Coupure ENEO &amp; Baisse de tension","IHS GRID ONLY",
U462="Defaut GE &amp; POWER Cabinet","IHS",
U462="Sharing","Partners",
U462="Sites strategiques &amp; DataCenter","SST &amp; DC",
U462="Exclu","Exclu",
U462="SAT","SAT",
U462="SPARE-ISSUE","SPARE-ISSUE",
U462="Fiber CAmtel","TRANS_FO_CAMTEL",
U462="Fiber AOF","Fiber AOF",
U462="Projet OCM (HUAWEI)","TRAVAUX-HUAWEI",
U462="Projet OCM (NOKIA)","TRAVAUX-NOKIA",
U462="ACCESS-ISSUE","ACCESS-ISSUE",
U462="Projet OCM (ZTE, NOKIA, autres projets)","TRAVAUX OCM",
U462="No root CAuse","No root cause",
U462="ODU HS","PDH",
U462="IP &amp; VLAN","PDH",
U462="Warehouse HUAWEI","SPARE-ISSUE",
U462="SPARE-HS","SPARE-ISSUE",
U462="Power Telco","BSS",U462="no impacts","no impacts"
),"")</f>
        <v/>
      </c>
      <c r="T462" s="41" t="str" cm="1">
        <f t="array" ref="T462">IFERROR(_xlfn.IFS(
U462="MPR ISSUE","TX ISSUE",
U462="BSS Hardware Issue","RAN ISSUE",
U462="Sites strategiques, MLL, Pylone, etc.","ENVTECH",
U462="AKTIVCO DEFAUT GE &amp; POWER Cabinet","POWER ISSUE",
U462="AKTIVCO Coupure ENEO &amp; Baisse de tension","POWER ISSUE",
U462="Coupure ENEO &amp; Baisse de tension","POWER ISSUE",
U462="Defaut GE &amp; POWER Cabinet","POWER ISSUE",
U462="Sharing","POWER ISSUE",
U462="Sites strategiques &amp; DataCenter","POWER ISSUE",
U462="Exclu","Exclu",
U462="SAT","TX ISSUE",
U462="SPARE-ISSUE","SPARE-ISSUE",
U462="Fiber CAmtel","TX ISSUE",
U462="Fiber AOF","TX ISSUE",
U462="Projet OCM (HUAWEI)","TRAVAUX-HUAWEI",
U462="Projet OCM (NOKIA)","TRAVAUX -NOKIA",
U462="ACCESS-ISSUE","ACCESS-ISSUE",
U462="Projet OCM (ZTE, NOKIA, autres projets)","TRAVAUX OCM",
U462="No root CAuse","No root cause",
U462="ODU HS","TX ISSUE",
U462="IP &amp; VLAN","TX ISSUE",
U462="Warehouse HUAWEI","SPARE-ISSUE",
U462="SPARE-HS","SPARE-ISSUE",
U462="Power Telco","RAN ISSUE",U462="no impacts","no impacts"
),"")</f>
        <v/>
      </c>
      <c r="U462" s="68"/>
      <c r="V462" s="41" t="str" cm="1">
        <f t="array" ref="V462">IFERROR(_xlfn.IFS(
U462="MPR ISSUE","ACTIVE",
U462="BSS Hardware Issue","ACTIVE",
U462="Sites strategiques, MLL, Pylone, etc.","PASSIVE",
U462="AKTIVCO DEFAUT GE &amp; POWER Cabinet","PASSIVE",
U462="AKTIVCO Coupure ENEO &amp; Baisse de tension","PASSIVE",
U462="Coupure ENEO &amp; Baisse de tension","PASSIVE",
U462="Defaut GE &amp; POWER Cabinet","PASSIVE",
U462="Sharing","PASSIVE",
U462="Sites strategiques &amp; DataCenter","PASSIVE",
U462="Exclu","Exclu",
U462="SAT","ACTIVE",
U462="SPARE-ISSUE","SPARE-ISSUE",
U462="Fiber CAmtel","ACTIVE",
U462="Fiber AOF","ACTIVE",
U462="Projet OCM (HUAWEI)","PLANNED WORKS",
U462="Projet OCM (NOKIA)","PLANNED WORKS",
U462="ACCESS-ISSUE","ACCESS-ISSUE",
U462="Projet OCM (ZTE, NOKIA, autres projets)","PLANNED WORKS",
U462="No root CAuse","No root cause",
U462="ODU HS","ACTIVE",
U462="IP &amp; VLAN","ACTIVE",
U462="Warehouse HUAWEI","SPARE-ISSUE",
U462="SPARE-HS","SPARE-ISSUE",
U462="Power Telco","ACTIVE", U462="no impacts","no impacts"
),"")</f>
        <v/>
      </c>
      <c r="W462" s="113"/>
      <c r="X462" s="113"/>
      <c r="Y462" s="113"/>
      <c r="Z462" s="113"/>
      <c r="AA462" s="113"/>
      <c r="AB462" s="17" t="s">
        <v>5465</v>
      </c>
      <c r="AC462" s="17" t="str">
        <f>_xlfn.XLOOKUP(B462,'INCIDENT-04-27-2026'!E:E,'INCIDENT-04-27-2026'!F:F,"")</f>
        <v/>
      </c>
      <c r="AD462" s="9"/>
      <c r="AE462" s="7" t="s">
        <v>5465</v>
      </c>
      <c r="AF462" s="6" t="str">
        <f>_xlfn.XLOOKUP(B462,'[13]Input_27-04'!$B:$B,'[13]Input_27-04'!$M:$M,"")</f>
        <v/>
      </c>
      <c r="AG462" s="7"/>
      <c r="AH462" s="3"/>
      <c r="AI462" s="18" t="str">
        <f>_xlfn.XLOOKUP(B462,'[3]Cells Huawei 27042026 10h'!$B:$B,'[3]Cells Huawei 27042026 10h'!$T:$T,"")</f>
        <v/>
      </c>
      <c r="AJ462" s="18" t="str">
        <f>_xlfn.XLOOKUP(B462,'[3]Cells Huawei 27042026 15h'!$B:$B,'[3]Cells Huawei 27042026 15h'!$T:$T,"")</f>
        <v/>
      </c>
      <c r="AK462" s="18" t="str">
        <f>_xlfn.XLOOKUP(B462,'[4]cells down 27042026 11h28'!$B:$B,'[4]cells down 27042026 11h28'!$R:$R,"")</f>
        <v/>
      </c>
      <c r="AL462" s="18" t="str">
        <f>_xlfn.XLOOKUP(B462,'[4]cells down 27042026 18h01'!$B:$B,'[4]cells down 27042026 18h01'!$R:$R,"")</f>
        <v/>
      </c>
      <c r="AM462" s="18" t="str">
        <f>_xlfn.XLOOKUP(B462,'[5]cell downs 27042026 11h'!$B:$B,'[5]cell downs 27042026 11h'!$R:$R,"")</f>
        <v/>
      </c>
      <c r="AN462" s="18" t="str">
        <f>_xlfn.XLOOKUP(B462,'[5]cell downs 27042026 17h40'!$B:$B,'[5]cell downs 27042026 17h40'!$R:$R,"")</f>
        <v/>
      </c>
      <c r="AO462" s="18" t="str">
        <f>_xlfn.XLOOKUP(B462,'[6]ALL SITES DOWN'!$D:$D,'[6]ALL SITES DOWN'!$J:$J,"")</f>
        <v/>
      </c>
      <c r="AP462" s="18" t="str">
        <f>_xlfn.XLOOKUP(B462,'[7]ALL SITES DOWN'!$D:$D,'[7]ALL SITES DOWN'!$J:$J,"")</f>
        <v/>
      </c>
      <c r="AQ462" s="9" t="str">
        <f>_xlfn.XLOOKUP(B462,[8]sheet1!$AC:$AC,[8]sheet1!$AF:$AF,"")</f>
        <v/>
      </c>
      <c r="AR462" s="14"/>
      <c r="AS462" s="14" t="s">
        <v>5465</v>
      </c>
      <c r="AT462" s="14" t="str">
        <f>_xlfn.XLOOKUP(B462,'[9]cell downs 18042026 17h'!$B:$B,'[9]cell downs 18042026 17h'!$B:$B,"")</f>
        <v/>
      </c>
      <c r="AU462" s="14" t="str">
        <f>_xlfn.XLOOKUP(B462,'[10]Cells Huawei 19042026 15h'!$B:$B,'[10]Cells Huawei 19042026 15h'!$B:$B,"")</f>
        <v/>
      </c>
      <c r="AV462" s="9" t="str">
        <f>_xlfn.XLOOKUP(B462,'[11]cells down 19042026 9H40'!$B:$B,'[11]cells down 19042026 9H40'!$B:$B,"")</f>
        <v/>
      </c>
    </row>
    <row r="463" spans="1:48" hidden="1" x14ac:dyDescent="0.3">
      <c r="A463" s="1" t="s">
        <v>3104</v>
      </c>
      <c r="B463" s="8" t="s">
        <v>3105</v>
      </c>
      <c r="C463" s="3" t="str">
        <f>_xlfn.XLOOKUP(B463,'[1]daily break down'!$D:$D,'[1]daily break down'!$E:$E,"")</f>
        <v>OUEST</v>
      </c>
      <c r="D463" s="1" t="s">
        <v>11</v>
      </c>
      <c r="E463" s="1" t="s">
        <v>96</v>
      </c>
      <c r="F463" s="3" t="s">
        <v>102</v>
      </c>
      <c r="G463" s="1" t="s">
        <v>3106</v>
      </c>
      <c r="H463" s="27" t="str">
        <f>_xlfn.XLOOKUP(B463,[2]CALCULATION!$B:$B,[2]CALCULATION!$H:$H,"")</f>
        <v>HUAWEI</v>
      </c>
      <c r="I463" s="26">
        <v>0.24139778502595363</v>
      </c>
      <c r="J463" s="26">
        <v>3.8220572834179428E-2</v>
      </c>
      <c r="K463" s="26">
        <v>2.65270037353788</v>
      </c>
      <c r="L463" s="26">
        <v>0</v>
      </c>
      <c r="M463" s="26">
        <v>0</v>
      </c>
      <c r="N463" s="26">
        <v>0.13957732291194033</v>
      </c>
      <c r="O463" s="26">
        <v>0.10884748297106722</v>
      </c>
      <c r="P463" s="114" t="s">
        <v>6364</v>
      </c>
      <c r="Q463" s="42" t="s">
        <v>5538</v>
      </c>
      <c r="R463" s="42"/>
      <c r="S463" s="41" t="str" cm="1">
        <f t="array" ref="S463">IFERROR(_xlfn.IFS(
U463="MPR ISSUE","PDH",
U463="BSS Hardware Issue","BSS",
U463="Sites strategiques, MLL, Pylone, etc.","ENVTECH",
U463="AKTIVCO DEFAUT GE &amp; POWER Cabinet","AKTIVCO",
U463="AKTIVCO Coupure ENEO &amp; Baisse de tension","AKTIVCO GRID ONLY",
U463="Coupure ENEO &amp; Baisse de tension","IHS GRID ONLY",
U463="Defaut GE &amp; POWER Cabinet","IHS",
U463="Sharing","Partners",
U463="Sites strategiques &amp; DataCenter","SST &amp; DC",
U463="Exclu","Exclu",
U463="SAT","SAT",
U463="SPARE-ISSUE","SPARE-ISSUE",
U463="Fiber CAmtel","TRANS_FO_CAMTEL",
U463="Fiber AOF","Fiber AOF",
U463="Projet OCM (HUAWEI)","TRAVAUX-HUAWEI",
U463="Projet OCM (NOKIA)","TRAVAUX-NOKIA",
U463="ACCESS-ISSUE","ACCESS-ISSUE",
U463="Projet OCM (ZTE, NOKIA, autres projets)","TRAVAUX OCM",
U463="No root CAuse","No root cause",
U463="ODU HS","PDH",
U463="IP &amp; VLAN","PDH",
U463="Warehouse HUAWEI","SPARE-ISSUE",
U463="SPARE-HS","SPARE-ISSUE",
U463="Power Telco","BSS",U463="no impacts","no impacts"
),"")</f>
        <v>No root cause</v>
      </c>
      <c r="T463" s="41" t="str" cm="1">
        <f t="array" ref="T463">IFERROR(_xlfn.IFS(
U463="MPR ISSUE","TX ISSUE",
U463="BSS Hardware Issue","RAN ISSUE",
U463="Sites strategiques, MLL, Pylone, etc.","ENVTECH",
U463="AKTIVCO DEFAUT GE &amp; POWER Cabinet","POWER ISSUE",
U463="AKTIVCO Coupure ENEO &amp; Baisse de tension","POWER ISSUE",
U463="Coupure ENEO &amp; Baisse de tension","POWER ISSUE",
U463="Defaut GE &amp; POWER Cabinet","POWER ISSUE",
U463="Sharing","POWER ISSUE",
U463="Sites strategiques &amp; DataCenter","POWER ISSUE",
U463="Exclu","Exclu",
U463="SAT","TX ISSUE",
U463="SPARE-ISSUE","SPARE-ISSUE",
U463="Fiber CAmtel","TX ISSUE",
U463="Fiber AOF","TX ISSUE",
U463="Projet OCM (HUAWEI)","TRAVAUX-HUAWEI",
U463="Projet OCM (NOKIA)","TRAVAUX -NOKIA",
U463="ACCESS-ISSUE","ACCESS-ISSUE",
U463="Projet OCM (ZTE, NOKIA, autres projets)","TRAVAUX OCM",
U463="No root CAuse","No root cause",
U463="ODU HS","TX ISSUE",
U463="IP &amp; VLAN","TX ISSUE",
U463="Warehouse HUAWEI","SPARE-ISSUE",
U463="SPARE-HS","SPARE-ISSUE",
U463="Power Telco","RAN ISSUE",U463="no impacts","no impacts"
),"")</f>
        <v>No root cause</v>
      </c>
      <c r="U463" s="68" t="s">
        <v>5691</v>
      </c>
      <c r="V463" s="41" t="str" cm="1">
        <f t="array" ref="V463">IFERROR(_xlfn.IFS(
U463="MPR ISSUE","ACTIVE",
U463="BSS Hardware Issue","ACTIVE",
U463="Sites strategiques, MLL, Pylone, etc.","PASSIVE",
U463="AKTIVCO DEFAUT GE &amp; POWER Cabinet","PASSIVE",
U463="AKTIVCO Coupure ENEO &amp; Baisse de tension","PASSIVE",
U463="Coupure ENEO &amp; Baisse de tension","PASSIVE",
U463="Defaut GE &amp; POWER Cabinet","PASSIVE",
U463="Sharing","PASSIVE",
U463="Sites strategiques &amp; DataCenter","PASSIVE",
U463="Exclu","Exclu",
U463="SAT","ACTIVE",
U463="SPARE-ISSUE","SPARE-ISSUE",
U463="Fiber CAmtel","ACTIVE",
U463="Fiber AOF","ACTIVE",
U463="Projet OCM (HUAWEI)","PLANNED WORKS",
U463="Projet OCM (NOKIA)","PLANNED WORKS",
U463="ACCESS-ISSUE","ACCESS-ISSUE",
U463="Projet OCM (ZTE, NOKIA, autres projets)","PLANNED WORKS",
U463="No root CAuse","No root cause",
U463="ODU HS","ACTIVE",
U463="IP &amp; VLAN","ACTIVE",
U463="Warehouse HUAWEI","SPARE-ISSUE",
U463="SPARE-HS","SPARE-ISSUE",
U463="Power Telco","ACTIVE", U463="no impacts","no impacts"
),"")</f>
        <v>No root cause</v>
      </c>
      <c r="W463" s="113"/>
      <c r="X463" s="113"/>
      <c r="Y463" s="113"/>
      <c r="Z463" s="113"/>
      <c r="AA463" s="113"/>
      <c r="AB463" s="17" t="s">
        <v>5465</v>
      </c>
      <c r="AC463" s="17" t="str">
        <f>_xlfn.XLOOKUP(B463,'INCIDENT-04-27-2026'!E:E,'INCIDENT-04-27-2026'!F:F,"")</f>
        <v/>
      </c>
      <c r="AD463" s="9"/>
      <c r="AE463" s="7" t="s">
        <v>5465</v>
      </c>
      <c r="AF463" s="6" t="str">
        <f>_xlfn.XLOOKUP(B463,'[13]Input_27-04'!$B:$B,'[13]Input_27-04'!$M:$M,"")</f>
        <v/>
      </c>
      <c r="AG463" s="7"/>
      <c r="AH463" s="3"/>
      <c r="AI463" s="18" t="str">
        <f>_xlfn.XLOOKUP(B463,'[3]Cells Huawei 27042026 10h'!$B:$B,'[3]Cells Huawei 27042026 10h'!$T:$T,"")</f>
        <v/>
      </c>
      <c r="AJ463" s="18" t="str">
        <f>_xlfn.XLOOKUP(B463,'[3]Cells Huawei 27042026 15h'!$B:$B,'[3]Cells Huawei 27042026 15h'!$T:$T,"")</f>
        <v/>
      </c>
      <c r="AK463" s="18" t="str">
        <f>_xlfn.XLOOKUP(B463,'[4]cells down 27042026 11h28'!$B:$B,'[4]cells down 27042026 11h28'!$R:$R,"")</f>
        <v/>
      </c>
      <c r="AL463" s="18" t="str">
        <f>_xlfn.XLOOKUP(B463,'[4]cells down 27042026 18h01'!$B:$B,'[4]cells down 27042026 18h01'!$R:$R,"")</f>
        <v/>
      </c>
      <c r="AM463" s="18" t="str">
        <f>_xlfn.XLOOKUP(B463,'[5]cell downs 27042026 11h'!$B:$B,'[5]cell downs 27042026 11h'!$R:$R,"")</f>
        <v/>
      </c>
      <c r="AN463" s="18" t="str">
        <f>_xlfn.XLOOKUP(B463,'[5]cell downs 27042026 17h40'!$B:$B,'[5]cell downs 27042026 17h40'!$R:$R,"")</f>
        <v/>
      </c>
      <c r="AO463" s="18" t="str">
        <f>_xlfn.XLOOKUP(B463,'[6]ALL SITES DOWN'!$D:$D,'[6]ALL SITES DOWN'!$J:$J,"")</f>
        <v/>
      </c>
      <c r="AP463" s="18" t="str">
        <f>_xlfn.XLOOKUP(B463,'[7]ALL SITES DOWN'!$D:$D,'[7]ALL SITES DOWN'!$J:$J,"")</f>
        <v/>
      </c>
      <c r="AQ463" s="9" t="str">
        <f>_xlfn.XLOOKUP(B463,[8]sheet1!$AC:$AC,[8]sheet1!$AF:$AF,"")</f>
        <v/>
      </c>
      <c r="AR463" s="14"/>
      <c r="AS463" s="14" t="s">
        <v>5465</v>
      </c>
      <c r="AT463" s="14" t="str">
        <f>_xlfn.XLOOKUP(B463,'[9]cell downs 18042026 17h'!$B:$B,'[9]cell downs 18042026 17h'!$B:$B,"")</f>
        <v/>
      </c>
      <c r="AU463" s="14" t="str">
        <f>_xlfn.XLOOKUP(B463,'[10]Cells Huawei 19042026 15h'!$B:$B,'[10]Cells Huawei 19042026 15h'!$B:$B,"")</f>
        <v/>
      </c>
      <c r="AV463" s="9" t="str">
        <f>_xlfn.XLOOKUP(B463,'[11]cells down 19042026 9H40'!$B:$B,'[11]cells down 19042026 9H40'!$B:$B,"")</f>
        <v/>
      </c>
    </row>
    <row r="464" spans="1:48" hidden="1" x14ac:dyDescent="0.3">
      <c r="A464" s="1" t="s">
        <v>4237</v>
      </c>
      <c r="B464" s="8" t="s">
        <v>4238</v>
      </c>
      <c r="C464" s="3" t="str">
        <f>_xlfn.XLOOKUP(B464,'[1]daily break down'!$D:$D,'[1]daily break down'!$E:$E,"")</f>
        <v>ADAMAOUA</v>
      </c>
      <c r="D464" s="1" t="s">
        <v>11</v>
      </c>
      <c r="E464" s="1" t="s">
        <v>12</v>
      </c>
      <c r="F464" s="3" t="s">
        <v>90</v>
      </c>
      <c r="G464" s="1" t="s">
        <v>4239</v>
      </c>
      <c r="H464" s="28" t="str">
        <f>_xlfn.XLOOKUP(B464,[2]CALCULATION!$B:$B,[2]CALCULATION!$H:$H,"")</f>
        <v>NOKIA</v>
      </c>
      <c r="I464" s="26">
        <v>0</v>
      </c>
      <c r="J464" s="26">
        <v>0</v>
      </c>
      <c r="K464" s="26">
        <v>0</v>
      </c>
      <c r="L464" s="26">
        <v>0.17745902925808926</v>
      </c>
      <c r="M464" s="26">
        <v>0</v>
      </c>
      <c r="N464" s="26">
        <v>0</v>
      </c>
      <c r="O464" s="26">
        <v>0.10440654847003564</v>
      </c>
      <c r="P464" s="114" t="s">
        <v>6364</v>
      </c>
      <c r="Q464" s="42" t="s">
        <v>5538</v>
      </c>
      <c r="R464" s="42"/>
      <c r="S464" s="41" t="str" cm="1">
        <f t="array" ref="S464">IFERROR(_xlfn.IFS(
U464="MPR ISSUE","PDH",
U464="BSS Hardware Issue","BSS",
U464="Sites strategiques, MLL, Pylone, etc.","ENVTECH",
U464="AKTIVCO DEFAUT GE &amp; POWER Cabinet","AKTIVCO",
U464="AKTIVCO Coupure ENEO &amp; Baisse de tension","AKTIVCO GRID ONLY",
U464="Coupure ENEO &amp; Baisse de tension","IHS GRID ONLY",
U464="Defaut GE &amp; POWER Cabinet","IHS",
U464="Sharing","Partners",
U464="Sites strategiques &amp; DataCenter","SST &amp; DC",
U464="Exclu","Exclu",
U464="SAT","SAT",
U464="SPARE-ISSUE","SPARE-ISSUE",
U464="Fiber CAmtel","TRANS_FO_CAMTEL",
U464="Fiber AOF","Fiber AOF",
U464="Projet OCM (HUAWEI)","TRAVAUX-HUAWEI",
U464="Projet OCM (NOKIA)","TRAVAUX-NOKIA",
U464="ACCESS-ISSUE","ACCESS-ISSUE",
U464="Projet OCM (ZTE, NOKIA, autres projets)","TRAVAUX OCM",
U464="No root CAuse","No root cause",
U464="ODU HS","PDH",
U464="IP &amp; VLAN","PDH",
U464="Warehouse HUAWEI","SPARE-ISSUE",
U464="SPARE-HS","SPARE-ISSUE",
U464="Power Telco","BSS",U464="no impacts","no impacts"
),"")</f>
        <v>SPARE-ISSUE</v>
      </c>
      <c r="T464" s="41" t="str" cm="1">
        <f t="array" ref="T464">IFERROR(_xlfn.IFS(
U464="MPR ISSUE","TX ISSUE",
U464="BSS Hardware Issue","RAN ISSUE",
U464="Sites strategiques, MLL, Pylone, etc.","ENVTECH",
U464="AKTIVCO DEFAUT GE &amp; POWER Cabinet","POWER ISSUE",
U464="AKTIVCO Coupure ENEO &amp; Baisse de tension","POWER ISSUE",
U464="Coupure ENEO &amp; Baisse de tension","POWER ISSUE",
U464="Defaut GE &amp; POWER Cabinet","POWER ISSUE",
U464="Sharing","POWER ISSUE",
U464="Sites strategiques &amp; DataCenter","POWER ISSUE",
U464="Exclu","Exclu",
U464="SAT","TX ISSUE",
U464="SPARE-ISSUE","SPARE-ISSUE",
U464="Fiber CAmtel","TX ISSUE",
U464="Fiber AOF","TX ISSUE",
U464="Projet OCM (HUAWEI)","TRAVAUX-HUAWEI",
U464="Projet OCM (NOKIA)","TRAVAUX -NOKIA",
U464="ACCESS-ISSUE","ACCESS-ISSUE",
U464="Projet OCM (ZTE, NOKIA, autres projets)","TRAVAUX OCM",
U464="No root CAuse","No root cause",
U464="ODU HS","TX ISSUE",
U464="IP &amp; VLAN","TX ISSUE",
U464="Warehouse HUAWEI","SPARE-ISSUE",
U464="SPARE-HS","SPARE-ISSUE",
U464="Power Telco","RAN ISSUE",U464="no impacts","no impacts"
),"")</f>
        <v>SPARE-ISSUE</v>
      </c>
      <c r="U464" s="68" t="s">
        <v>5353</v>
      </c>
      <c r="V464" s="41" t="str" cm="1">
        <f t="array" ref="V464">IFERROR(_xlfn.IFS(
U464="MPR ISSUE","ACTIVE",
U464="BSS Hardware Issue","ACTIVE",
U464="Sites strategiques, MLL, Pylone, etc.","PASSIVE",
U464="AKTIVCO DEFAUT GE &amp; POWER Cabinet","PASSIVE",
U464="AKTIVCO Coupure ENEO &amp; Baisse de tension","PASSIVE",
U464="Coupure ENEO &amp; Baisse de tension","PASSIVE",
U464="Defaut GE &amp; POWER Cabinet","PASSIVE",
U464="Sharing","PASSIVE",
U464="Sites strategiques &amp; DataCenter","PASSIVE",
U464="Exclu","Exclu",
U464="SAT","ACTIVE",
U464="SPARE-ISSUE","SPARE-ISSUE",
U464="Fiber CAmtel","ACTIVE",
U464="Fiber AOF","ACTIVE",
U464="Projet OCM (HUAWEI)","PLANNED WORKS",
U464="Projet OCM (NOKIA)","PLANNED WORKS",
U464="ACCESS-ISSUE","ACCESS-ISSUE",
U464="Projet OCM (ZTE, NOKIA, autres projets)","PLANNED WORKS",
U464="No root CAuse","No root cause",
U464="ODU HS","ACTIVE",
U464="IP &amp; VLAN","ACTIVE",
U464="Warehouse HUAWEI","SPARE-ISSUE",
U464="SPARE-HS","SPARE-ISSUE",
U464="Power Telco","ACTIVE", U464="no impacts","no impacts"
),"")</f>
        <v>SPARE-ISSUE</v>
      </c>
      <c r="W464" s="113"/>
      <c r="X464" s="113"/>
      <c r="Y464" s="113"/>
      <c r="Z464" s="113"/>
      <c r="AA464" s="113"/>
      <c r="AB464" s="17" t="s">
        <v>6306</v>
      </c>
      <c r="AC464" s="17" t="str">
        <f>_xlfn.XLOOKUP(B464,'INCIDENT-04-27-2026'!E:E,'INCIDENT-04-27-2026'!F:F,"")</f>
        <v/>
      </c>
      <c r="AD464" s="9"/>
      <c r="AE464" s="7" t="s">
        <v>5465</v>
      </c>
      <c r="AF464" s="6" t="str">
        <f>_xlfn.XLOOKUP(B464,'[13]Input_27-04'!$B:$B,'[13]Input_27-04'!$M:$M,"")</f>
        <v/>
      </c>
      <c r="AG464" s="7"/>
      <c r="AH464" s="3"/>
      <c r="AI464" s="18" t="str">
        <f>_xlfn.XLOOKUP(B464,'[3]Cells Huawei 27042026 10h'!$B:$B,'[3]Cells Huawei 27042026 10h'!$T:$T,"")</f>
        <v/>
      </c>
      <c r="AJ464" s="18" t="str">
        <f>_xlfn.XLOOKUP(B464,'[3]Cells Huawei 27042026 15h'!$B:$B,'[3]Cells Huawei 27042026 15h'!$T:$T,"")</f>
        <v/>
      </c>
      <c r="AK464" s="18" t="str">
        <f>_xlfn.XLOOKUP(B464,'[4]cells down 27042026 11h28'!$B:$B,'[4]cells down 27042026 11h28'!$R:$R,"")</f>
        <v/>
      </c>
      <c r="AL464" s="18" t="str">
        <f>_xlfn.XLOOKUP(B464,'[4]cells down 27042026 18h01'!$B:$B,'[4]cells down 27042026 18h01'!$R:$R,"")</f>
        <v/>
      </c>
      <c r="AM464" s="18" t="str">
        <f>_xlfn.XLOOKUP(B464,'[5]cell downs 27042026 11h'!$B:$B,'[5]cell downs 27042026 11h'!$R:$R,"")</f>
        <v/>
      </c>
      <c r="AN464" s="18" t="str">
        <f>_xlfn.XLOOKUP(B464,'[5]cell downs 27042026 17h40'!$B:$B,'[5]cell downs 27042026 17h40'!$R:$R,"")</f>
        <v/>
      </c>
      <c r="AO464" s="18" t="str">
        <f>_xlfn.XLOOKUP(B464,'[6]ALL SITES DOWN'!$D:$D,'[6]ALL SITES DOWN'!$J:$J,"")</f>
        <v>(04/27/2026 ocm ran 17h):-26/04/2026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v>
      </c>
      <c r="AP464" s="18" t="str">
        <f>_xlfn.XLOOKUP(B464,'[7]ALL SITES DOWN'!$D:$D,'[7]ALL SITES DOWN'!$J:$J,"")</f>
        <v>(04/27/2026 ocm ran 11h):-26/04/2026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v>
      </c>
      <c r="AQ464" s="9" t="str">
        <f>_xlfn.XLOOKUP(B464,[8]sheet1!$AC:$AC,[8]sheet1!$AF:$AF,"")</f>
        <v>(04/27/2026 ticket):-INC-20260427-00012498…Others Transmission equipement fault</v>
      </c>
      <c r="AR464" s="14"/>
      <c r="AS464" s="14" t="s">
        <v>5465</v>
      </c>
      <c r="AT464" s="14" t="str">
        <f>_xlfn.XLOOKUP(B464,'[9]cell downs 18042026 17h'!$B:$B,'[9]cell downs 18042026 17h'!$B:$B,"")</f>
        <v/>
      </c>
      <c r="AU464" s="14" t="str">
        <f>_xlfn.XLOOKUP(B464,'[10]Cells Huawei 19042026 15h'!$B:$B,'[10]Cells Huawei 19042026 15h'!$B:$B,"")</f>
        <v/>
      </c>
      <c r="AV464" s="9" t="str">
        <f>_xlfn.XLOOKUP(B464,'[11]cells down 19042026 9H40'!$B:$B,'[11]cells down 19042026 9H40'!$B:$B,"")</f>
        <v/>
      </c>
    </row>
    <row r="465" spans="1:48" hidden="1" x14ac:dyDescent="0.3">
      <c r="A465" s="1" t="s">
        <v>1438</v>
      </c>
      <c r="B465" s="8" t="s">
        <v>1439</v>
      </c>
      <c r="C465" s="3" t="str">
        <f>_xlfn.XLOOKUP(B465,'[1]daily break down'!$D:$D,'[1]daily break down'!$E:$E,"")</f>
        <v>ADAMAOUA</v>
      </c>
      <c r="D465" s="1" t="s">
        <v>11</v>
      </c>
      <c r="E465" s="1" t="s">
        <v>96</v>
      </c>
      <c r="F465" s="3" t="s">
        <v>90</v>
      </c>
      <c r="G465" s="1" t="s">
        <v>1440</v>
      </c>
      <c r="H465" s="28" t="str">
        <f>_xlfn.XLOOKUP(B465,[2]CALCULATION!$B:$B,[2]CALCULATION!$H:$H,"")</f>
        <v>NOKIA</v>
      </c>
      <c r="I465" s="26">
        <v>0.18319422601500554</v>
      </c>
      <c r="J465" s="26">
        <v>0</v>
      </c>
      <c r="K465" s="26">
        <v>1.4056101156212661E-2</v>
      </c>
      <c r="L465" s="26">
        <v>5.7346977095530674E-2</v>
      </c>
      <c r="M465" s="26">
        <v>1.0637197410061265</v>
      </c>
      <c r="N465" s="26">
        <v>2.1265190569459995</v>
      </c>
      <c r="O465" s="26">
        <v>0.10154132564083075</v>
      </c>
      <c r="P465" s="114" t="s">
        <v>6364</v>
      </c>
      <c r="Q465" s="42" t="s">
        <v>5538</v>
      </c>
      <c r="R465" s="42"/>
      <c r="S465" s="41" t="str" cm="1">
        <f t="array" ref="S465">IFERROR(_xlfn.IFS(
U465="MPR ISSUE","PDH",
U465="BSS Hardware Issue","BSS",
U465="Sites strategiques, MLL, Pylone, etc.","ENVTECH",
U465="AKTIVCO DEFAUT GE &amp; POWER Cabinet","AKTIVCO",
U465="AKTIVCO Coupure ENEO &amp; Baisse de tension","AKTIVCO GRID ONLY",
U465="Coupure ENEO &amp; Baisse de tension","IHS GRID ONLY",
U465="Defaut GE &amp; POWER Cabinet","IHS",
U465="Sharing","Partners",
U465="Sites strategiques &amp; DataCenter","SST &amp; DC",
U465="Exclu","Exclu",
U465="SAT","SAT",
U465="SPARE-ISSUE","SPARE-ISSUE",
U465="Fiber CAmtel","TRANS_FO_CAMTEL",
U465="Fiber AOF","Fiber AOF",
U465="Projet OCM (HUAWEI)","TRAVAUX-HUAWEI",
U465="Projet OCM (NOKIA)","TRAVAUX-NOKIA",
U465="ACCESS-ISSUE","ACCESS-ISSUE",
U465="Projet OCM (ZTE, NOKIA, autres projets)","TRAVAUX OCM",
U465="No root CAuse","No root cause",
U465="ODU HS","PDH",
U465="IP &amp; VLAN","PDH",
U465="Warehouse HUAWEI","SPARE-ISSUE",
U465="SPARE-HS","SPARE-ISSUE",
U465="Power Telco","BSS",U465="no impacts","no impacts"
),"")</f>
        <v>No root cause</v>
      </c>
      <c r="T465" s="41" t="str" cm="1">
        <f t="array" ref="T465">IFERROR(_xlfn.IFS(
U465="MPR ISSUE","TX ISSUE",
U465="BSS Hardware Issue","RAN ISSUE",
U465="Sites strategiques, MLL, Pylone, etc.","ENVTECH",
U465="AKTIVCO DEFAUT GE &amp; POWER Cabinet","POWER ISSUE",
U465="AKTIVCO Coupure ENEO &amp; Baisse de tension","POWER ISSUE",
U465="Coupure ENEO &amp; Baisse de tension","POWER ISSUE",
U465="Defaut GE &amp; POWER Cabinet","POWER ISSUE",
U465="Sharing","POWER ISSUE",
U465="Sites strategiques &amp; DataCenter","POWER ISSUE",
U465="Exclu","Exclu",
U465="SAT","TX ISSUE",
U465="SPARE-ISSUE","SPARE-ISSUE",
U465="Fiber CAmtel","TX ISSUE",
U465="Fiber AOF","TX ISSUE",
U465="Projet OCM (HUAWEI)","TRAVAUX-HUAWEI",
U465="Projet OCM (NOKIA)","TRAVAUX -NOKIA",
U465="ACCESS-ISSUE","ACCESS-ISSUE",
U465="Projet OCM (ZTE, NOKIA, autres projets)","TRAVAUX OCM",
U465="No root CAuse","No root cause",
U465="ODU HS","TX ISSUE",
U465="IP &amp; VLAN","TX ISSUE",
U465="Warehouse HUAWEI","SPARE-ISSUE",
U465="SPARE-HS","SPARE-ISSUE",
U465="Power Telco","RAN ISSUE",U465="no impacts","no impacts"
),"")</f>
        <v>No root cause</v>
      </c>
      <c r="U465" s="68" t="s">
        <v>5691</v>
      </c>
      <c r="V465" s="41" t="str" cm="1">
        <f t="array" ref="V465">IFERROR(_xlfn.IFS(
U465="MPR ISSUE","ACTIVE",
U465="BSS Hardware Issue","ACTIVE",
U465="Sites strategiques, MLL, Pylone, etc.","PASSIVE",
U465="AKTIVCO DEFAUT GE &amp; POWER Cabinet","PASSIVE",
U465="AKTIVCO Coupure ENEO &amp; Baisse de tension","PASSIVE",
U465="Coupure ENEO &amp; Baisse de tension","PASSIVE",
U465="Defaut GE &amp; POWER Cabinet","PASSIVE",
U465="Sharing","PASSIVE",
U465="Sites strategiques &amp; DataCenter","PASSIVE",
U465="Exclu","Exclu",
U465="SAT","ACTIVE",
U465="SPARE-ISSUE","SPARE-ISSUE",
U465="Fiber CAmtel","ACTIVE",
U465="Fiber AOF","ACTIVE",
U465="Projet OCM (HUAWEI)","PLANNED WORKS",
U465="Projet OCM (NOKIA)","PLANNED WORKS",
U465="ACCESS-ISSUE","ACCESS-ISSUE",
U465="Projet OCM (ZTE, NOKIA, autres projets)","PLANNED WORKS",
U465="No root CAuse","No root cause",
U465="ODU HS","ACTIVE",
U465="IP &amp; VLAN","ACTIVE",
U465="Warehouse HUAWEI","SPARE-ISSUE",
U465="SPARE-HS","SPARE-ISSUE",
U465="Power Telco","ACTIVE", U465="no impacts","no impacts"
),"")</f>
        <v>No root cause</v>
      </c>
      <c r="W465" s="113"/>
      <c r="X465" s="113"/>
      <c r="Y465" s="113"/>
      <c r="Z465" s="113"/>
      <c r="AA465" s="113"/>
      <c r="AB465" s="17" t="s">
        <v>5465</v>
      </c>
      <c r="AC465" s="17" t="str">
        <f>_xlfn.XLOOKUP(B465,'INCIDENT-04-27-2026'!E:E,'INCIDENT-04-27-2026'!F:F,"")</f>
        <v/>
      </c>
      <c r="AD465" s="9"/>
      <c r="AE465" s="7" t="s">
        <v>5465</v>
      </c>
      <c r="AF465" s="6" t="str">
        <f>_xlfn.XLOOKUP(B465,'[13]Input_27-04'!$B:$B,'[13]Input_27-04'!$M:$M,"")</f>
        <v/>
      </c>
      <c r="AG465" s="7"/>
      <c r="AH465" s="3"/>
      <c r="AI465" s="18" t="str">
        <f>_xlfn.XLOOKUP(B465,'[3]Cells Huawei 27042026 10h'!$B:$B,'[3]Cells Huawei 27042026 10h'!$T:$T,"")</f>
        <v/>
      </c>
      <c r="AJ465" s="18" t="str">
        <f>_xlfn.XLOOKUP(B465,'[3]Cells Huawei 27042026 15h'!$B:$B,'[3]Cells Huawei 27042026 15h'!$T:$T,"")</f>
        <v/>
      </c>
      <c r="AK465" s="18" t="str">
        <f>_xlfn.XLOOKUP(B465,'[4]cells down 27042026 11h28'!$B:$B,'[4]cells down 27042026 11h28'!$R:$R,"")</f>
        <v/>
      </c>
      <c r="AL465" s="18" t="str">
        <f>_xlfn.XLOOKUP(B465,'[4]cells down 27042026 18h01'!$B:$B,'[4]cells down 27042026 18h01'!$R:$R,"")</f>
        <v/>
      </c>
      <c r="AM465" s="18" t="str">
        <f>_xlfn.XLOOKUP(B465,'[5]cell downs 27042026 11h'!$B:$B,'[5]cell downs 27042026 11h'!$R:$R,"")</f>
        <v/>
      </c>
      <c r="AN465" s="18" t="str">
        <f>_xlfn.XLOOKUP(B465,'[5]cell downs 27042026 17h40'!$B:$B,'[5]cell downs 27042026 17h40'!$R:$R,"")</f>
        <v/>
      </c>
      <c r="AO465" s="18" t="str">
        <f>_xlfn.XLOOKUP(B465,'[6]ALL SITES DOWN'!$D:$D,'[6]ALL SITES DOWN'!$J:$J,"")</f>
        <v/>
      </c>
      <c r="AP465" s="18" t="str">
        <f>_xlfn.XLOOKUP(B465,'[7]ALL SITES DOWN'!$D:$D,'[7]ALL SITES DOWN'!$J:$J,"")</f>
        <v/>
      </c>
      <c r="AQ465" s="9" t="str">
        <f>_xlfn.XLOOKUP(B465,[8]sheet1!$AC:$AC,[8]sheet1!$AF:$AF,"")</f>
        <v/>
      </c>
      <c r="AR465" s="14"/>
      <c r="AS465" s="14" t="s">
        <v>5465</v>
      </c>
      <c r="AT465" s="14" t="str">
        <f>_xlfn.XLOOKUP(B465,'[9]cell downs 18042026 17h'!$B:$B,'[9]cell downs 18042026 17h'!$B:$B,"")</f>
        <v/>
      </c>
      <c r="AU465" s="14" t="str">
        <f>_xlfn.XLOOKUP(B465,'[10]Cells Huawei 19042026 15h'!$B:$B,'[10]Cells Huawei 19042026 15h'!$B:$B,"")</f>
        <v/>
      </c>
      <c r="AV465" s="9" t="str">
        <f>_xlfn.XLOOKUP(B465,'[11]cells down 19042026 9H40'!$B:$B,'[11]cells down 19042026 9H40'!$B:$B,"")</f>
        <v/>
      </c>
    </row>
    <row r="466" spans="1:48" hidden="1" x14ac:dyDescent="0.3">
      <c r="A466" s="1" t="s">
        <v>3914</v>
      </c>
      <c r="B466" s="8" t="s">
        <v>3915</v>
      </c>
      <c r="C466" s="3" t="str">
        <f>_xlfn.XLOOKUP(B466,'[1]daily break down'!$D:$D,'[1]daily break down'!$E:$E,"")</f>
        <v>EXTREME-NORD</v>
      </c>
      <c r="D466" s="1" t="s">
        <v>11</v>
      </c>
      <c r="E466" s="1" t="s">
        <v>96</v>
      </c>
      <c r="F466" s="3" t="s">
        <v>55</v>
      </c>
      <c r="G466" s="1" t="s">
        <v>3914</v>
      </c>
      <c r="H466" s="27" t="str">
        <f>_xlfn.XLOOKUP(B466,[2]CALCULATION!$B:$B,[2]CALCULATION!$H:$H,"")</f>
        <v>HUAWEI</v>
      </c>
      <c r="I466" s="26">
        <v>2.1316842306517936</v>
      </c>
      <c r="J466" s="26">
        <v>3.7339876666866427</v>
      </c>
      <c r="K466" s="26">
        <v>6.6150305479221433E-2</v>
      </c>
      <c r="L466" s="26">
        <v>3.4564381779113265E-2</v>
      </c>
      <c r="M466" s="26">
        <v>4.9688528192264998E-2</v>
      </c>
      <c r="N466" s="26">
        <v>5.3505234952187716E-3</v>
      </c>
      <c r="O466" s="26">
        <v>0.10035798569198678</v>
      </c>
      <c r="P466" s="114" t="s">
        <v>6364</v>
      </c>
      <c r="Q466" s="42" t="s">
        <v>6353</v>
      </c>
      <c r="R466" s="42"/>
      <c r="S466" s="41" t="str" cm="1">
        <f t="array" ref="S466">IFERROR(_xlfn.IFS(
U466="MPR ISSUE","PDH",
U466="BSS Hardware Issue","BSS",
U466="Sites strategiques, MLL, Pylone, etc.","ENVTECH",
U466="AKTIVCO DEFAUT GE &amp; POWER Cabinet","AKTIVCO",
U466="AKTIVCO Coupure ENEO &amp; Baisse de tension","AKTIVCO GRID ONLY",
U466="Coupure ENEO &amp; Baisse de tension","IHS GRID ONLY",
U466="Defaut GE &amp; POWER Cabinet","IHS",
U466="Sharing","Partners",
U466="Sites strategiques &amp; DataCenter","SST &amp; DC",
U466="Exclu","Exclu",
U466="SAT","SAT",
U466="SPARE-ISSUE","SPARE-ISSUE",
U466="Fiber CAmtel","TRANS_FO_CAMTEL",
U466="Fiber AOF","Fiber AOF",
U466="Projet OCM (HUAWEI)","TRAVAUX-HUAWEI",
U466="Projet OCM (NOKIA)","TRAVAUX-NOKIA",
U466="ACCESS-ISSUE","ACCESS-ISSUE",
U466="Projet OCM (ZTE, NOKIA, autres projets)","TRAVAUX OCM",
U466="No root CAuse","No root cause",
U466="ODU HS","PDH",
U466="IP &amp; VLAN","PDH",
U466="Warehouse HUAWEI","SPARE-ISSUE",
U466="SPARE-HS","SPARE-ISSUE",
U466="Power Telco","BSS",U466="no impacts","no impacts"
),"")</f>
        <v/>
      </c>
      <c r="T466" s="41" t="str" cm="1">
        <f t="array" ref="T466">IFERROR(_xlfn.IFS(
U466="MPR ISSUE","TX ISSUE",
U466="BSS Hardware Issue","RAN ISSUE",
U466="Sites strategiques, MLL, Pylone, etc.","ENVTECH",
U466="AKTIVCO DEFAUT GE &amp; POWER Cabinet","POWER ISSUE",
U466="AKTIVCO Coupure ENEO &amp; Baisse de tension","POWER ISSUE",
U466="Coupure ENEO &amp; Baisse de tension","POWER ISSUE",
U466="Defaut GE &amp; POWER Cabinet","POWER ISSUE",
U466="Sharing","POWER ISSUE",
U466="Sites strategiques &amp; DataCenter","POWER ISSUE",
U466="Exclu","Exclu",
U466="SAT","TX ISSUE",
U466="SPARE-ISSUE","SPARE-ISSUE",
U466="Fiber CAmtel","TX ISSUE",
U466="Fiber AOF","TX ISSUE",
U466="Projet OCM (HUAWEI)","TRAVAUX-HUAWEI",
U466="Projet OCM (NOKIA)","TRAVAUX -NOKIA",
U466="ACCESS-ISSUE","ACCESS-ISSUE",
U466="Projet OCM (ZTE, NOKIA, autres projets)","TRAVAUX OCM",
U466="No root CAuse","No root cause",
U466="ODU HS","TX ISSUE",
U466="IP &amp; VLAN","TX ISSUE",
U466="Warehouse HUAWEI","SPARE-ISSUE",
U466="SPARE-HS","SPARE-ISSUE",
U466="Power Telco","RAN ISSUE",U466="no impacts","no impacts"
),"")</f>
        <v/>
      </c>
      <c r="U466" s="68"/>
      <c r="V466" s="41" t="str" cm="1">
        <f t="array" ref="V466">IFERROR(_xlfn.IFS(
U466="MPR ISSUE","ACTIVE",
U466="BSS Hardware Issue","ACTIVE",
U466="Sites strategiques, MLL, Pylone, etc.","PASSIVE",
U466="AKTIVCO DEFAUT GE &amp; POWER Cabinet","PASSIVE",
U466="AKTIVCO Coupure ENEO &amp; Baisse de tension","PASSIVE",
U466="Coupure ENEO &amp; Baisse de tension","PASSIVE",
U466="Defaut GE &amp; POWER Cabinet","PASSIVE",
U466="Sharing","PASSIVE",
U466="Sites strategiques &amp; DataCenter","PASSIVE",
U466="Exclu","Exclu",
U466="SAT","ACTIVE",
U466="SPARE-ISSUE","SPARE-ISSUE",
U466="Fiber CAmtel","ACTIVE",
U466="Fiber AOF","ACTIVE",
U466="Projet OCM (HUAWEI)","PLANNED WORKS",
U466="Projet OCM (NOKIA)","PLANNED WORKS",
U466="ACCESS-ISSUE","ACCESS-ISSUE",
U466="Projet OCM (ZTE, NOKIA, autres projets)","PLANNED WORKS",
U466="No root CAuse","No root cause",
U466="ODU HS","ACTIVE",
U466="IP &amp; VLAN","ACTIVE",
U466="Warehouse HUAWEI","SPARE-ISSUE",
U466="SPARE-HS","SPARE-ISSUE",
U466="Power Telco","ACTIVE", U466="no impacts","no impacts"
),"")</f>
        <v/>
      </c>
      <c r="W466" s="113"/>
      <c r="X466" s="113"/>
      <c r="Y466" s="113"/>
      <c r="Z466" s="113"/>
      <c r="AA466" s="113"/>
      <c r="AB466" s="17" t="s">
        <v>5465</v>
      </c>
      <c r="AC466" s="17" t="str">
        <f>_xlfn.XLOOKUP(B466,'INCIDENT-04-27-2026'!E:E,'INCIDENT-04-27-2026'!F:F,"")</f>
        <v/>
      </c>
      <c r="AD466" s="9"/>
      <c r="AE466" s="7" t="s">
        <v>5465</v>
      </c>
      <c r="AF466" s="6" t="str">
        <f>_xlfn.XLOOKUP(B466,'[13]Input_27-04'!$B:$B,'[13]Input_27-04'!$M:$M,"")</f>
        <v/>
      </c>
      <c r="AG466" s="7"/>
      <c r="AH466" s="3"/>
      <c r="AI466" s="18" t="str">
        <f>_xlfn.XLOOKUP(B466,'[3]Cells Huawei 27042026 10h'!$B:$B,'[3]Cells Huawei 27042026 10h'!$T:$T,"")</f>
        <v/>
      </c>
      <c r="AJ466" s="18" t="str">
        <f>_xlfn.XLOOKUP(B466,'[3]Cells Huawei 27042026 15h'!$B:$B,'[3]Cells Huawei 27042026 15h'!$T:$T,"")</f>
        <v/>
      </c>
      <c r="AK466" s="18" t="str">
        <f>_xlfn.XLOOKUP(B466,'[4]cells down 27042026 11h28'!$B:$B,'[4]cells down 27042026 11h28'!$R:$R,"")</f>
        <v/>
      </c>
      <c r="AL466" s="18" t="str">
        <f>_xlfn.XLOOKUP(B466,'[4]cells down 27042026 18h01'!$B:$B,'[4]cells down 27042026 18h01'!$R:$R,"")</f>
        <v/>
      </c>
      <c r="AM466" s="18" t="str">
        <f>_xlfn.XLOOKUP(B466,'[5]cell downs 27042026 11h'!$B:$B,'[5]cell downs 27042026 11h'!$R:$R,"")</f>
        <v/>
      </c>
      <c r="AN466" s="18" t="str">
        <f>_xlfn.XLOOKUP(B466,'[5]cell downs 27042026 17h40'!$B:$B,'[5]cell downs 27042026 17h40'!$R:$R,"")</f>
        <v/>
      </c>
      <c r="AO466" s="18" t="str">
        <f>_xlfn.XLOOKUP(B466,'[6]ALL SITES DOWN'!$D:$D,'[6]ALL SITES DOWN'!$J:$J,"")</f>
        <v/>
      </c>
      <c r="AP466" s="18" t="str">
        <f>_xlfn.XLOOKUP(B466,'[7]ALL SITES DOWN'!$D:$D,'[7]ALL SITES DOWN'!$J:$J,"")</f>
        <v/>
      </c>
      <c r="AQ466" s="9" t="str">
        <f>_xlfn.XLOOKUP(B466,[8]sheet1!$AC:$AC,[8]sheet1!$AF:$AF,"")</f>
        <v/>
      </c>
      <c r="AR466" s="14"/>
      <c r="AS466" s="14" t="s">
        <v>5465</v>
      </c>
      <c r="AT466" s="14" t="str">
        <f>_xlfn.XLOOKUP(B466,'[9]cell downs 18042026 17h'!$B:$B,'[9]cell downs 18042026 17h'!$B:$B,"")</f>
        <v/>
      </c>
      <c r="AU466" s="14" t="str">
        <f>_xlfn.XLOOKUP(B466,'[10]Cells Huawei 19042026 15h'!$B:$B,'[10]Cells Huawei 19042026 15h'!$B:$B,"")</f>
        <v/>
      </c>
      <c r="AV466" s="9" t="str">
        <f>_xlfn.XLOOKUP(B466,'[11]cells down 19042026 9H40'!$B:$B,'[11]cells down 19042026 9H40'!$B:$B,"")</f>
        <v/>
      </c>
    </row>
    <row r="467" spans="1:48" hidden="1" x14ac:dyDescent="0.3">
      <c r="A467" s="1" t="s">
        <v>1367</v>
      </c>
      <c r="B467" s="8" t="s">
        <v>1368</v>
      </c>
      <c r="C467" s="3" t="str">
        <f>_xlfn.XLOOKUP(B467,'[1]daily break down'!$D:$D,'[1]daily break down'!$E:$E,"")</f>
        <v>OUEST</v>
      </c>
      <c r="D467" s="1" t="s">
        <v>11</v>
      </c>
      <c r="E467" s="1" t="s">
        <v>66</v>
      </c>
      <c r="F467" s="3" t="s">
        <v>102</v>
      </c>
      <c r="G467" s="1" t="s">
        <v>1369</v>
      </c>
      <c r="H467" s="28" t="str">
        <f>_xlfn.XLOOKUP(B467,[2]CALCULATION!$B:$B,[2]CALCULATION!$H:$H,"")</f>
        <v>NOKIA</v>
      </c>
      <c r="I467" s="26">
        <v>8.9175391586982075E-4</v>
      </c>
      <c r="J467" s="26">
        <v>0</v>
      </c>
      <c r="K467" s="26">
        <v>0</v>
      </c>
      <c r="L467" s="26">
        <v>0</v>
      </c>
      <c r="M467" s="26">
        <v>0</v>
      </c>
      <c r="N467" s="26">
        <v>0</v>
      </c>
      <c r="O467" s="26">
        <v>9.9698087794243204E-2</v>
      </c>
      <c r="P467" s="114" t="s">
        <v>6364</v>
      </c>
      <c r="Q467" s="42" t="s">
        <v>5538</v>
      </c>
      <c r="R467" s="42"/>
      <c r="S467" s="41" t="str" cm="1">
        <f t="array" ref="S467">IFERROR(_xlfn.IFS(
U467="MPR ISSUE","PDH",
U467="BSS Hardware Issue","BSS",
U467="Sites strategiques, MLL, Pylone, etc.","ENVTECH",
U467="AKTIVCO DEFAUT GE &amp; POWER Cabinet","AKTIVCO",
U467="AKTIVCO Coupure ENEO &amp; Baisse de tension","AKTIVCO GRID ONLY",
U467="Coupure ENEO &amp; Baisse de tension","IHS GRID ONLY",
U467="Defaut GE &amp; POWER Cabinet","IHS",
U467="Sharing","Partners",
U467="Sites strategiques &amp; DataCenter","SST &amp; DC",
U467="Exclu","Exclu",
U467="SAT","SAT",
U467="SPARE-ISSUE","SPARE-ISSUE",
U467="Fiber CAmtel","TRANS_FO_CAMTEL",
U467="Fiber AOF","Fiber AOF",
U467="Projet OCM (HUAWEI)","TRAVAUX-HUAWEI",
U467="Projet OCM (NOKIA)","TRAVAUX-NOKIA",
U467="ACCESS-ISSUE","ACCESS-ISSUE",
U467="Projet OCM (ZTE, NOKIA, autres projets)","TRAVAUX OCM",
U467="No root CAuse","No root cause",
U467="ODU HS","PDH",
U467="IP &amp; VLAN","PDH",
U467="Warehouse HUAWEI","SPARE-ISSUE",
U467="SPARE-HS","SPARE-ISSUE",
U467="Power Telco","BSS",U467="no impacts","no impacts"
),"")</f>
        <v>No root cause</v>
      </c>
      <c r="T467" s="41" t="str" cm="1">
        <f t="array" ref="T467">IFERROR(_xlfn.IFS(
U467="MPR ISSUE","TX ISSUE",
U467="BSS Hardware Issue","RAN ISSUE",
U467="Sites strategiques, MLL, Pylone, etc.","ENVTECH",
U467="AKTIVCO DEFAUT GE &amp; POWER Cabinet","POWER ISSUE",
U467="AKTIVCO Coupure ENEO &amp; Baisse de tension","POWER ISSUE",
U467="Coupure ENEO &amp; Baisse de tension","POWER ISSUE",
U467="Defaut GE &amp; POWER Cabinet","POWER ISSUE",
U467="Sharing","POWER ISSUE",
U467="Sites strategiques &amp; DataCenter","POWER ISSUE",
U467="Exclu","Exclu",
U467="SAT","TX ISSUE",
U467="SPARE-ISSUE","SPARE-ISSUE",
U467="Fiber CAmtel","TX ISSUE",
U467="Fiber AOF","TX ISSUE",
U467="Projet OCM (HUAWEI)","TRAVAUX-HUAWEI",
U467="Projet OCM (NOKIA)","TRAVAUX -NOKIA",
U467="ACCESS-ISSUE","ACCESS-ISSUE",
U467="Projet OCM (ZTE, NOKIA, autres projets)","TRAVAUX OCM",
U467="No root CAuse","No root cause",
U467="ODU HS","TX ISSUE",
U467="IP &amp; VLAN","TX ISSUE",
U467="Warehouse HUAWEI","SPARE-ISSUE",
U467="SPARE-HS","SPARE-ISSUE",
U467="Power Telco","RAN ISSUE",U467="no impacts","no impacts"
),"")</f>
        <v>No root cause</v>
      </c>
      <c r="U467" s="68" t="s">
        <v>5691</v>
      </c>
      <c r="V467" s="41" t="str" cm="1">
        <f t="array" ref="V467">IFERROR(_xlfn.IFS(
U467="MPR ISSUE","ACTIVE",
U467="BSS Hardware Issue","ACTIVE",
U467="Sites strategiques, MLL, Pylone, etc.","PASSIVE",
U467="AKTIVCO DEFAUT GE &amp; POWER Cabinet","PASSIVE",
U467="AKTIVCO Coupure ENEO &amp; Baisse de tension","PASSIVE",
U467="Coupure ENEO &amp; Baisse de tension","PASSIVE",
U467="Defaut GE &amp; POWER Cabinet","PASSIVE",
U467="Sharing","PASSIVE",
U467="Sites strategiques &amp; DataCenter","PASSIVE",
U467="Exclu","Exclu",
U467="SAT","ACTIVE",
U467="SPARE-ISSUE","SPARE-ISSUE",
U467="Fiber CAmtel","ACTIVE",
U467="Fiber AOF","ACTIVE",
U467="Projet OCM (HUAWEI)","PLANNED WORKS",
U467="Projet OCM (NOKIA)","PLANNED WORKS",
U467="ACCESS-ISSUE","ACCESS-ISSUE",
U467="Projet OCM (ZTE, NOKIA, autres projets)","PLANNED WORKS",
U467="No root CAuse","No root cause",
U467="ODU HS","ACTIVE",
U467="IP &amp; VLAN","ACTIVE",
U467="Warehouse HUAWEI","SPARE-ISSUE",
U467="SPARE-HS","SPARE-ISSUE",
U467="Power Telco","ACTIVE", U467="no impacts","no impacts"
),"")</f>
        <v>No root cause</v>
      </c>
      <c r="W467" s="113"/>
      <c r="X467" s="113"/>
      <c r="Y467" s="113"/>
      <c r="Z467" s="113"/>
      <c r="AA467" s="113"/>
      <c r="AB467" s="17" t="s">
        <v>5991</v>
      </c>
      <c r="AC467" s="17" t="str">
        <f>_xlfn.XLOOKUP(B467,'INCIDENT-04-27-2026'!E:E,'INCIDENT-04-27-2026'!F:F,"")</f>
        <v/>
      </c>
      <c r="AD467" s="9"/>
      <c r="AE467" s="7" t="s">
        <v>5465</v>
      </c>
      <c r="AF467" s="6" t="str">
        <f>_xlfn.XLOOKUP(B467,'[13]Input_27-04'!$B:$B,'[13]Input_27-04'!$M:$M,"")</f>
        <v/>
      </c>
      <c r="AG467" s="7"/>
      <c r="AH467" s="3"/>
      <c r="AI467" s="18" t="str">
        <f>_xlfn.XLOOKUP(B467,'[3]Cells Huawei 27042026 10h'!$B:$B,'[3]Cells Huawei 27042026 10h'!$T:$T,"")</f>
        <v/>
      </c>
      <c r="AJ467" s="18" t="str">
        <f>_xlfn.XLOOKUP(B467,'[3]Cells Huawei 27042026 15h'!$B:$B,'[3]Cells Huawei 27042026 15h'!$T:$T,"")</f>
        <v/>
      </c>
      <c r="AK467" s="18" t="str">
        <f>_xlfn.XLOOKUP(B467,'[4]cells down 27042026 11h28'!$B:$B,'[4]cells down 27042026 11h28'!$R:$R,"")</f>
        <v/>
      </c>
      <c r="AL467" s="18" t="str">
        <f>_xlfn.XLOOKUP(B467,'[4]cells down 27042026 18h01'!$B:$B,'[4]cells down 27042026 18h01'!$R:$R,"")</f>
        <v/>
      </c>
      <c r="AM467" s="18" t="str">
        <f>_xlfn.XLOOKUP(B467,'[5]cell downs 27042026 11h'!$B:$B,'[5]cell downs 27042026 11h'!$R:$R,"")</f>
        <v/>
      </c>
      <c r="AN467" s="18" t="str">
        <f>_xlfn.XLOOKUP(B467,'[5]cell downs 27042026 17h40'!$B:$B,'[5]cell downs 27042026 17h40'!$R:$R,"")</f>
        <v/>
      </c>
      <c r="AO467" s="18" t="str">
        <f>_xlfn.XLOOKUP(B467,'[6]ALL SITES DOWN'!$D:$D,'[6]ALL SITES DOWN'!$J:$J,"")</f>
        <v/>
      </c>
      <c r="AP467" s="18" t="str">
        <f>_xlfn.XLOOKUP(B467,'[7]ALL SITES DOWN'!$D:$D,'[7]ALL SITES DOWN'!$J:$J,"")</f>
        <v/>
      </c>
      <c r="AQ467" s="9" t="str">
        <f>_xlfn.XLOOKUP(B467,[8]sheet1!$AC:$AC,[8]sheet1!$AF:$AF,"")</f>
        <v>(04/27/2026 ticket):-INC-20260427-00015003…Others Transmission equipement fault</v>
      </c>
      <c r="AR467" s="14"/>
      <c r="AS467" s="14" t="s">
        <v>5465</v>
      </c>
      <c r="AT467" s="14" t="str">
        <f>_xlfn.XLOOKUP(B467,'[9]cell downs 18042026 17h'!$B:$B,'[9]cell downs 18042026 17h'!$B:$B,"")</f>
        <v/>
      </c>
      <c r="AU467" s="14" t="str">
        <f>_xlfn.XLOOKUP(B467,'[10]Cells Huawei 19042026 15h'!$B:$B,'[10]Cells Huawei 19042026 15h'!$B:$B,"")</f>
        <v/>
      </c>
      <c r="AV467" s="9" t="str">
        <f>_xlfn.XLOOKUP(B467,'[11]cells down 19042026 9H40'!$B:$B,'[11]cells down 19042026 9H40'!$B:$B,"")</f>
        <v/>
      </c>
    </row>
    <row r="468" spans="1:48" hidden="1" x14ac:dyDescent="0.3">
      <c r="A468" s="6" t="s">
        <v>2225</v>
      </c>
      <c r="B468" s="6" t="s">
        <v>2226</v>
      </c>
      <c r="C468" s="3" t="str">
        <f>_xlfn.XLOOKUP(B468,'[1]daily break down'!$D:$D,'[1]daily break down'!$E:$E,"")</f>
        <v>Ngaoundere</v>
      </c>
      <c r="D468" s="7" t="s">
        <v>11</v>
      </c>
      <c r="E468" s="8" t="s">
        <v>12</v>
      </c>
      <c r="F468" s="3" t="s">
        <v>90</v>
      </c>
      <c r="G468" s="8" t="s">
        <v>91</v>
      </c>
      <c r="H468" s="27" t="str">
        <f>_xlfn.XLOOKUP(B468,[2]CALCULATION!$B:$B,[2]CALCULATION!$H:$H,"")</f>
        <v>Huawei</v>
      </c>
      <c r="I468" s="26">
        <v>1.7961529022666243</v>
      </c>
      <c r="J468" s="26">
        <v>0</v>
      </c>
      <c r="K468" s="26">
        <v>2.4903476556146256</v>
      </c>
      <c r="L468" s="26">
        <v>0.27305504903933131</v>
      </c>
      <c r="M468" s="26">
        <v>0.49142774795752686</v>
      </c>
      <c r="N468" s="26">
        <v>0.32725585204589752</v>
      </c>
      <c r="O468" s="26">
        <v>9.9680252715925718E-2</v>
      </c>
      <c r="P468" s="114" t="s">
        <v>6364</v>
      </c>
      <c r="Q468" s="42" t="s">
        <v>5538</v>
      </c>
      <c r="R468" s="42"/>
      <c r="S468" s="41" t="str" cm="1">
        <f t="array" ref="S468">IFERROR(_xlfn.IFS(
U468="MPR ISSUE","PDH",
U468="BSS Hardware Issue","BSS",
U468="Sites strategiques, MLL, Pylone, etc.","ENVTECH",
U468="AKTIVCO DEFAUT GE &amp; POWER Cabinet","AKTIVCO",
U468="AKTIVCO Coupure ENEO &amp; Baisse de tension","AKTIVCO GRID ONLY",
U468="Coupure ENEO &amp; Baisse de tension","IHS GRID ONLY",
U468="Defaut GE &amp; POWER Cabinet","IHS",
U468="Sharing","Partners",
U468="Sites strategiques &amp; DataCenter","SST &amp; DC",
U468="Exclu","Exclu",
U468="SAT","SAT",
U468="SPARE-ISSUE","SPARE-ISSUE",
U468="Fiber CAmtel","TRANS_FO_CAMTEL",
U468="Fiber AOF","Fiber AOF",
U468="Projet OCM (HUAWEI)","TRAVAUX-HUAWEI",
U468="Projet OCM (NOKIA)","TRAVAUX-NOKIA",
U468="ACCESS-ISSUE","ACCESS-ISSUE",
U468="Projet OCM (ZTE, NOKIA, autres projets)","TRAVAUX OCM",
U468="No root CAuse","No root cause",
U468="ODU HS","PDH",
U468="IP &amp; VLAN","PDH",
U468="Warehouse HUAWEI","SPARE-ISSUE",
U468="SPARE-HS","SPARE-ISSUE",
U468="Power Telco","BSS",U468="no impacts","no impacts"
),"")</f>
        <v>No root cause</v>
      </c>
      <c r="T468" s="41" t="str" cm="1">
        <f t="array" ref="T468">IFERROR(_xlfn.IFS(
U468="MPR ISSUE","TX ISSUE",
U468="BSS Hardware Issue","RAN ISSUE",
U468="Sites strategiques, MLL, Pylone, etc.","ENVTECH",
U468="AKTIVCO DEFAUT GE &amp; POWER Cabinet","POWER ISSUE",
U468="AKTIVCO Coupure ENEO &amp; Baisse de tension","POWER ISSUE",
U468="Coupure ENEO &amp; Baisse de tension","POWER ISSUE",
U468="Defaut GE &amp; POWER Cabinet","POWER ISSUE",
U468="Sharing","POWER ISSUE",
U468="Sites strategiques &amp; DataCenter","POWER ISSUE",
U468="Exclu","Exclu",
U468="SAT","TX ISSUE",
U468="SPARE-ISSUE","SPARE-ISSUE",
U468="Fiber CAmtel","TX ISSUE",
U468="Fiber AOF","TX ISSUE",
U468="Projet OCM (HUAWEI)","TRAVAUX-HUAWEI",
U468="Projet OCM (NOKIA)","TRAVAUX -NOKIA",
U468="ACCESS-ISSUE","ACCESS-ISSUE",
U468="Projet OCM (ZTE, NOKIA, autres projets)","TRAVAUX OCM",
U468="No root CAuse","No root cause",
U468="ODU HS","TX ISSUE",
U468="IP &amp; VLAN","TX ISSUE",
U468="Warehouse HUAWEI","SPARE-ISSUE",
U468="SPARE-HS","SPARE-ISSUE",
U468="Power Telco","RAN ISSUE",U468="no impacts","no impacts"
),"")</f>
        <v>No root cause</v>
      </c>
      <c r="U468" s="68" t="s">
        <v>5691</v>
      </c>
      <c r="V468" s="41" t="str" cm="1">
        <f t="array" ref="V468">IFERROR(_xlfn.IFS(
U468="MPR ISSUE","ACTIVE",
U468="BSS Hardware Issue","ACTIVE",
U468="Sites strategiques, MLL, Pylone, etc.","PASSIVE",
U468="AKTIVCO DEFAUT GE &amp; POWER Cabinet","PASSIVE",
U468="AKTIVCO Coupure ENEO &amp; Baisse de tension","PASSIVE",
U468="Coupure ENEO &amp; Baisse de tension","PASSIVE",
U468="Defaut GE &amp; POWER Cabinet","PASSIVE",
U468="Sharing","PASSIVE",
U468="Sites strategiques &amp; DataCenter","PASSIVE",
U468="Exclu","Exclu",
U468="SAT","ACTIVE",
U468="SPARE-ISSUE","SPARE-ISSUE",
U468="Fiber CAmtel","ACTIVE",
U468="Fiber AOF","ACTIVE",
U468="Projet OCM (HUAWEI)","PLANNED WORKS",
U468="Projet OCM (NOKIA)","PLANNED WORKS",
U468="ACCESS-ISSUE","ACCESS-ISSUE",
U468="Projet OCM (ZTE, NOKIA, autres projets)","PLANNED WORKS",
U468="No root CAuse","No root cause",
U468="ODU HS","ACTIVE",
U468="IP &amp; VLAN","ACTIVE",
U468="Warehouse HUAWEI","SPARE-ISSUE",
U468="SPARE-HS","SPARE-ISSUE",
U468="Power Telco","ACTIVE", U468="no impacts","no impacts"
),"")</f>
        <v>No root cause</v>
      </c>
      <c r="W468" s="113"/>
      <c r="X468" s="113"/>
      <c r="Y468" s="113"/>
      <c r="Z468" s="113"/>
      <c r="AA468" s="113"/>
      <c r="AB468" s="17" t="s">
        <v>5465</v>
      </c>
      <c r="AC468" s="17" t="str">
        <f>_xlfn.XLOOKUP(B468,'INCIDENT-04-27-2026'!E:E,'INCIDENT-04-27-2026'!F:F,"")</f>
        <v/>
      </c>
      <c r="AD468" s="9"/>
      <c r="AE468" s="7" t="s">
        <v>5465</v>
      </c>
      <c r="AF468" s="6" t="str">
        <f>_xlfn.XLOOKUP(B468,'[13]Input_27-04'!$B:$B,'[13]Input_27-04'!$M:$M,"")</f>
        <v/>
      </c>
      <c r="AG468" s="7"/>
      <c r="AH468" s="3"/>
      <c r="AI468" s="18" t="str">
        <f>_xlfn.XLOOKUP(B468,'[3]Cells Huawei 27042026 10h'!$B:$B,'[3]Cells Huawei 27042026 10h'!$T:$T,"")</f>
        <v/>
      </c>
      <c r="AJ468" s="18" t="str">
        <f>_xlfn.XLOOKUP(B468,'[3]Cells Huawei 27042026 15h'!$B:$B,'[3]Cells Huawei 27042026 15h'!$T:$T,"")</f>
        <v/>
      </c>
      <c r="AK468" s="18" t="str">
        <f>_xlfn.XLOOKUP(B468,'[4]cells down 27042026 11h28'!$B:$B,'[4]cells down 27042026 11h28'!$R:$R,"")</f>
        <v/>
      </c>
      <c r="AL468" s="18" t="str">
        <f>_xlfn.XLOOKUP(B468,'[4]cells down 27042026 18h01'!$B:$B,'[4]cells down 27042026 18h01'!$R:$R,"")</f>
        <v/>
      </c>
      <c r="AM468" s="18" t="str">
        <f>_xlfn.XLOOKUP(B468,'[5]cell downs 27042026 11h'!$B:$B,'[5]cell downs 27042026 11h'!$R:$R,"")</f>
        <v/>
      </c>
      <c r="AN468" s="18" t="str">
        <f>_xlfn.XLOOKUP(B468,'[5]cell downs 27042026 17h40'!$B:$B,'[5]cell downs 27042026 17h40'!$R:$R,"")</f>
        <v/>
      </c>
      <c r="AO468" s="18" t="str">
        <f>_xlfn.XLOOKUP(B468,'[6]ALL SITES DOWN'!$D:$D,'[6]ALL SITES DOWN'!$J:$J,"")</f>
        <v/>
      </c>
      <c r="AP468" s="18" t="str">
        <f>_xlfn.XLOOKUP(B468,'[7]ALL SITES DOWN'!$D:$D,'[7]ALL SITES DOWN'!$J:$J,"")</f>
        <v/>
      </c>
      <c r="AQ468" s="9" t="str">
        <f>_xlfn.XLOOKUP(B468,[8]sheet1!$AC:$AC,[8]sheet1!$AF:$AF,"")</f>
        <v/>
      </c>
      <c r="AR468" s="14"/>
      <c r="AS468" s="14" t="s">
        <v>5465</v>
      </c>
      <c r="AT468" s="14" t="str">
        <f>_xlfn.XLOOKUP(B468,'[9]cell downs 18042026 17h'!$B:$B,'[9]cell downs 18042026 17h'!$B:$B,"")</f>
        <v/>
      </c>
      <c r="AU468" s="14" t="str">
        <f>_xlfn.XLOOKUP(B468,'[10]Cells Huawei 19042026 15h'!$B:$B,'[10]Cells Huawei 19042026 15h'!$B:$B,"")</f>
        <v/>
      </c>
      <c r="AV468" s="9" t="str">
        <f>_xlfn.XLOOKUP(B468,'[11]cells down 19042026 9H40'!$B:$B,'[11]cells down 19042026 9H40'!$B:$B,"")</f>
        <v/>
      </c>
    </row>
    <row r="469" spans="1:48" hidden="1" x14ac:dyDescent="0.3">
      <c r="A469" s="1" t="s">
        <v>438</v>
      </c>
      <c r="B469" s="8" t="s">
        <v>439</v>
      </c>
      <c r="C469" s="3" t="str">
        <f>_xlfn.XLOOKUP(B469,'[1]daily break down'!$D:$D,'[1]daily break down'!$E:$E,"")</f>
        <v>ADAMAOUA</v>
      </c>
      <c r="D469" s="1" t="s">
        <v>21</v>
      </c>
      <c r="E469" s="1" t="s">
        <v>122</v>
      </c>
      <c r="F469" s="3" t="s">
        <v>90</v>
      </c>
      <c r="G469" s="1" t="s">
        <v>438</v>
      </c>
      <c r="H469" s="28" t="str">
        <f>_xlfn.XLOOKUP(B469,[2]CALCULATION!$B:$B,[2]CALCULATION!$H:$H,"")</f>
        <v>NOKIA</v>
      </c>
      <c r="I469" s="26">
        <v>0.25435117386948619</v>
      </c>
      <c r="J469" s="26">
        <v>0.19245376967759681</v>
      </c>
      <c r="K469" s="26">
        <v>1.5340830691622138E-2</v>
      </c>
      <c r="L469" s="26">
        <v>1.0702905133689907E-2</v>
      </c>
      <c r="M469" s="26">
        <v>1.8373320479501062E-2</v>
      </c>
      <c r="N469" s="26">
        <v>1.195157739928698E-2</v>
      </c>
      <c r="O469" s="26">
        <v>9.7906159476664742E-2</v>
      </c>
      <c r="P469" s="114" t="s">
        <v>6364</v>
      </c>
      <c r="Q469" s="42" t="s">
        <v>5538</v>
      </c>
      <c r="R469" s="42"/>
      <c r="S469" s="41" t="str" cm="1">
        <f t="array" ref="S469">IFERROR(_xlfn.IFS(
U469="MPR ISSUE","PDH",
U469="BSS Hardware Issue","BSS",
U469="Sites strategiques, MLL, Pylone, etc.","ENVTECH",
U469="AKTIVCO DEFAUT GE &amp; POWER Cabinet","AKTIVCO",
U469="AKTIVCO Coupure ENEO &amp; Baisse de tension","AKTIVCO GRID ONLY",
U469="Coupure ENEO &amp; Baisse de tension","IHS GRID ONLY",
U469="Defaut GE &amp; POWER Cabinet","IHS",
U469="Sharing","Partners",
U469="Sites strategiques &amp; DataCenter","SST &amp; DC",
U469="Exclu","Exclu",
U469="SAT","SAT",
U469="SPARE-ISSUE","SPARE-ISSUE",
U469="Fiber CAmtel","TRANS_FO_CAMTEL",
U469="Fiber AOF","Fiber AOF",
U469="Projet OCM (HUAWEI)","TRAVAUX-HUAWEI",
U469="Projet OCM (NOKIA)","TRAVAUX-NOKIA",
U469="ACCESS-ISSUE","ACCESS-ISSUE",
U469="Projet OCM (ZTE, NOKIA, autres projets)","TRAVAUX OCM",
U469="No root CAuse","No root cause",
U469="ODU HS","PDH",
U469="IP &amp; VLAN","PDH",
U469="Warehouse HUAWEI","SPARE-ISSUE",
U469="SPARE-HS","SPARE-ISSUE",
U469="Power Telco","BSS",U469="no impacts","no impacts"
),"")</f>
        <v>No root cause</v>
      </c>
      <c r="T469" s="41" t="str" cm="1">
        <f t="array" ref="T469">IFERROR(_xlfn.IFS(
U469="MPR ISSUE","TX ISSUE",
U469="BSS Hardware Issue","RAN ISSUE",
U469="Sites strategiques, MLL, Pylone, etc.","ENVTECH",
U469="AKTIVCO DEFAUT GE &amp; POWER Cabinet","POWER ISSUE",
U469="AKTIVCO Coupure ENEO &amp; Baisse de tension","POWER ISSUE",
U469="Coupure ENEO &amp; Baisse de tension","POWER ISSUE",
U469="Defaut GE &amp; POWER Cabinet","POWER ISSUE",
U469="Sharing","POWER ISSUE",
U469="Sites strategiques &amp; DataCenter","POWER ISSUE",
U469="Exclu","Exclu",
U469="SAT","TX ISSUE",
U469="SPARE-ISSUE","SPARE-ISSUE",
U469="Fiber CAmtel","TX ISSUE",
U469="Fiber AOF","TX ISSUE",
U469="Projet OCM (HUAWEI)","TRAVAUX-HUAWEI",
U469="Projet OCM (NOKIA)","TRAVAUX -NOKIA",
U469="ACCESS-ISSUE","ACCESS-ISSUE",
U469="Projet OCM (ZTE, NOKIA, autres projets)","TRAVAUX OCM",
U469="No root CAuse","No root cause",
U469="ODU HS","TX ISSUE",
U469="IP &amp; VLAN","TX ISSUE",
U469="Warehouse HUAWEI","SPARE-ISSUE",
U469="SPARE-HS","SPARE-ISSUE",
U469="Power Telco","RAN ISSUE",U469="no impacts","no impacts"
),"")</f>
        <v>No root cause</v>
      </c>
      <c r="U469" s="68" t="s">
        <v>5691</v>
      </c>
      <c r="V469" s="41" t="str" cm="1">
        <f t="array" ref="V469">IFERROR(_xlfn.IFS(
U469="MPR ISSUE","ACTIVE",
U469="BSS Hardware Issue","ACTIVE",
U469="Sites strategiques, MLL, Pylone, etc.","PASSIVE",
U469="AKTIVCO DEFAUT GE &amp; POWER Cabinet","PASSIVE",
U469="AKTIVCO Coupure ENEO &amp; Baisse de tension","PASSIVE",
U469="Coupure ENEO &amp; Baisse de tension","PASSIVE",
U469="Defaut GE &amp; POWER Cabinet","PASSIVE",
U469="Sharing","PASSIVE",
U469="Sites strategiques &amp; DataCenter","PASSIVE",
U469="Exclu","Exclu",
U469="SAT","ACTIVE",
U469="SPARE-ISSUE","SPARE-ISSUE",
U469="Fiber CAmtel","ACTIVE",
U469="Fiber AOF","ACTIVE",
U469="Projet OCM (HUAWEI)","PLANNED WORKS",
U469="Projet OCM (NOKIA)","PLANNED WORKS",
U469="ACCESS-ISSUE","ACCESS-ISSUE",
U469="Projet OCM (ZTE, NOKIA, autres projets)","PLANNED WORKS",
U469="No root CAuse","No root cause",
U469="ODU HS","ACTIVE",
U469="IP &amp; VLAN","ACTIVE",
U469="Warehouse HUAWEI","SPARE-ISSUE",
U469="SPARE-HS","SPARE-ISSUE",
U469="Power Telco","ACTIVE", U469="no impacts","no impacts"
),"")</f>
        <v>No root cause</v>
      </c>
      <c r="W469" s="113"/>
      <c r="X469" s="113"/>
      <c r="Y469" s="113"/>
      <c r="Z469" s="113"/>
      <c r="AA469" s="113"/>
      <c r="AB469" s="17" t="s">
        <v>5465</v>
      </c>
      <c r="AC469" s="17" t="str">
        <f>_xlfn.XLOOKUP(B469,'INCIDENT-04-27-2026'!E:E,'INCIDENT-04-27-2026'!F:F,"")</f>
        <v/>
      </c>
      <c r="AD469" s="9"/>
      <c r="AE469" s="7" t="s">
        <v>5465</v>
      </c>
      <c r="AF469" s="6" t="str">
        <f>_xlfn.XLOOKUP(B469,'[13]Input_27-04'!$B:$B,'[13]Input_27-04'!$M:$M,"")</f>
        <v>No power issue</v>
      </c>
      <c r="AG469" s="7"/>
      <c r="AH469" s="3"/>
      <c r="AI469" s="18" t="str">
        <f>_xlfn.XLOOKUP(B469,'[3]Cells Huawei 27042026 10h'!$B:$B,'[3]Cells Huawei 27042026 10h'!$T:$T,"")</f>
        <v/>
      </c>
      <c r="AJ469" s="18" t="str">
        <f>_xlfn.XLOOKUP(B469,'[3]Cells Huawei 27042026 15h'!$B:$B,'[3]Cells Huawei 27042026 15h'!$T:$T,"")</f>
        <v/>
      </c>
      <c r="AK469" s="18" t="str">
        <f>_xlfn.XLOOKUP(B469,'[4]cells down 27042026 11h28'!$B:$B,'[4]cells down 27042026 11h28'!$R:$R,"")</f>
        <v/>
      </c>
      <c r="AL469" s="18" t="str">
        <f>_xlfn.XLOOKUP(B469,'[4]cells down 27042026 18h01'!$B:$B,'[4]cells down 27042026 18h01'!$R:$R,"")</f>
        <v/>
      </c>
      <c r="AM469" s="18" t="str">
        <f>_xlfn.XLOOKUP(B469,'[5]cell downs 27042026 11h'!$B:$B,'[5]cell downs 27042026 11h'!$R:$R,"")</f>
        <v/>
      </c>
      <c r="AN469" s="18" t="str">
        <f>_xlfn.XLOOKUP(B469,'[5]cell downs 27042026 17h40'!$B:$B,'[5]cell downs 27042026 17h40'!$R:$R,"")</f>
        <v/>
      </c>
      <c r="AO469" s="18" t="str">
        <f>_xlfn.XLOOKUP(B469,'[6]ALL SITES DOWN'!$D:$D,'[6]ALL SITES DOWN'!$J:$J,"")</f>
        <v/>
      </c>
      <c r="AP469" s="18" t="str">
        <f>_xlfn.XLOOKUP(B469,'[7]ALL SITES DOWN'!$D:$D,'[7]ALL SITES DOWN'!$J:$J,"")</f>
        <v/>
      </c>
      <c r="AQ469" s="9" t="str">
        <f>_xlfn.XLOOKUP(B469,[8]sheet1!$AC:$AC,[8]sheet1!$AF:$AF,"")</f>
        <v/>
      </c>
      <c r="AR469" s="14"/>
      <c r="AS469" s="14" t="s">
        <v>5465</v>
      </c>
      <c r="AT469" s="14" t="str">
        <f>_xlfn.XLOOKUP(B469,'[9]cell downs 18042026 17h'!$B:$B,'[9]cell downs 18042026 17h'!$B:$B,"")</f>
        <v/>
      </c>
      <c r="AU469" s="14" t="str">
        <f>_xlfn.XLOOKUP(B469,'[10]Cells Huawei 19042026 15h'!$B:$B,'[10]Cells Huawei 19042026 15h'!$B:$B,"")</f>
        <v/>
      </c>
      <c r="AV469" s="9" t="str">
        <f>_xlfn.XLOOKUP(B469,'[11]cells down 19042026 9H40'!$B:$B,'[11]cells down 19042026 9H40'!$B:$B,"")</f>
        <v/>
      </c>
    </row>
    <row r="470" spans="1:48" hidden="1" x14ac:dyDescent="0.3">
      <c r="A470" s="1" t="s">
        <v>3429</v>
      </c>
      <c r="B470" s="8" t="s">
        <v>3430</v>
      </c>
      <c r="C470" s="3" t="str">
        <f>_xlfn.XLOOKUP(B470,'[1]daily break down'!$D:$D,'[1]daily break down'!$E:$E,"")</f>
        <v>EXTREME-NORD</v>
      </c>
      <c r="D470" s="1" t="s">
        <v>11</v>
      </c>
      <c r="E470" s="1" t="s">
        <v>96</v>
      </c>
      <c r="F470" s="3" t="s">
        <v>55</v>
      </c>
      <c r="G470" s="1" t="s">
        <v>3356</v>
      </c>
      <c r="H470" s="27" t="str">
        <f>_xlfn.XLOOKUP(B470,[2]CALCULATION!$B:$B,[2]CALCULATION!$H:$H,"")</f>
        <v>HUAWEI</v>
      </c>
      <c r="I470" s="26">
        <v>2.1473434294144678</v>
      </c>
      <c r="J470" s="26">
        <v>3.735360967717082</v>
      </c>
      <c r="K470" s="26">
        <v>6.4545148430655799E-2</v>
      </c>
      <c r="L470" s="26">
        <v>3.6062528357774529E-2</v>
      </c>
      <c r="M470" s="26">
        <v>4.9866878975438955E-2</v>
      </c>
      <c r="N470" s="26">
        <v>4.4587695793489755E-3</v>
      </c>
      <c r="O470" s="26">
        <v>9.7896744884186135E-2</v>
      </c>
      <c r="P470" s="114" t="s">
        <v>6364</v>
      </c>
      <c r="Q470" s="42" t="s">
        <v>6353</v>
      </c>
      <c r="R470" s="42"/>
      <c r="S470" s="41" t="str" cm="1">
        <f t="array" ref="S470">IFERROR(_xlfn.IFS(
U470="MPR ISSUE","PDH",
U470="BSS Hardware Issue","BSS",
U470="Sites strategiques, MLL, Pylone, etc.","ENVTECH",
U470="AKTIVCO DEFAUT GE &amp; POWER Cabinet","AKTIVCO",
U470="AKTIVCO Coupure ENEO &amp; Baisse de tension","AKTIVCO GRID ONLY",
U470="Coupure ENEO &amp; Baisse de tension","IHS GRID ONLY",
U470="Defaut GE &amp; POWER Cabinet","IHS",
U470="Sharing","Partners",
U470="Sites strategiques &amp; DataCenter","SST &amp; DC",
U470="Exclu","Exclu",
U470="SAT","SAT",
U470="SPARE-ISSUE","SPARE-ISSUE",
U470="Fiber CAmtel","TRANS_FO_CAMTEL",
U470="Fiber AOF","Fiber AOF",
U470="Projet OCM (HUAWEI)","TRAVAUX-HUAWEI",
U470="Projet OCM (NOKIA)","TRAVAUX-NOKIA",
U470="ACCESS-ISSUE","ACCESS-ISSUE",
U470="Projet OCM (ZTE, NOKIA, autres projets)","TRAVAUX OCM",
U470="No root CAuse","No root cause",
U470="ODU HS","PDH",
U470="IP &amp; VLAN","PDH",
U470="Warehouse HUAWEI","SPARE-ISSUE",
U470="SPARE-HS","SPARE-ISSUE",
U470="Power Telco","BSS",U470="no impacts","no impacts"
),"")</f>
        <v/>
      </c>
      <c r="T470" s="41" t="str" cm="1">
        <f t="array" ref="T470">IFERROR(_xlfn.IFS(
U470="MPR ISSUE","TX ISSUE",
U470="BSS Hardware Issue","RAN ISSUE",
U470="Sites strategiques, MLL, Pylone, etc.","ENVTECH",
U470="AKTIVCO DEFAUT GE &amp; POWER Cabinet","POWER ISSUE",
U470="AKTIVCO Coupure ENEO &amp; Baisse de tension","POWER ISSUE",
U470="Coupure ENEO &amp; Baisse de tension","POWER ISSUE",
U470="Defaut GE &amp; POWER Cabinet","POWER ISSUE",
U470="Sharing","POWER ISSUE",
U470="Sites strategiques &amp; DataCenter","POWER ISSUE",
U470="Exclu","Exclu",
U470="SAT","TX ISSUE",
U470="SPARE-ISSUE","SPARE-ISSUE",
U470="Fiber CAmtel","TX ISSUE",
U470="Fiber AOF","TX ISSUE",
U470="Projet OCM (HUAWEI)","TRAVAUX-HUAWEI",
U470="Projet OCM (NOKIA)","TRAVAUX -NOKIA",
U470="ACCESS-ISSUE","ACCESS-ISSUE",
U470="Projet OCM (ZTE, NOKIA, autres projets)","TRAVAUX OCM",
U470="No root CAuse","No root cause",
U470="ODU HS","TX ISSUE",
U470="IP &amp; VLAN","TX ISSUE",
U470="Warehouse HUAWEI","SPARE-ISSUE",
U470="SPARE-HS","SPARE-ISSUE",
U470="Power Telco","RAN ISSUE",U470="no impacts","no impacts"
),"")</f>
        <v/>
      </c>
      <c r="U470" s="68"/>
      <c r="V470" s="41" t="str" cm="1">
        <f t="array" ref="V470">IFERROR(_xlfn.IFS(
U470="MPR ISSUE","ACTIVE",
U470="BSS Hardware Issue","ACTIVE",
U470="Sites strategiques, MLL, Pylone, etc.","PASSIVE",
U470="AKTIVCO DEFAUT GE &amp; POWER Cabinet","PASSIVE",
U470="AKTIVCO Coupure ENEO &amp; Baisse de tension","PASSIVE",
U470="Coupure ENEO &amp; Baisse de tension","PASSIVE",
U470="Defaut GE &amp; POWER Cabinet","PASSIVE",
U470="Sharing","PASSIVE",
U470="Sites strategiques &amp; DataCenter","PASSIVE",
U470="Exclu","Exclu",
U470="SAT","ACTIVE",
U470="SPARE-ISSUE","SPARE-ISSUE",
U470="Fiber CAmtel","ACTIVE",
U470="Fiber AOF","ACTIVE",
U470="Projet OCM (HUAWEI)","PLANNED WORKS",
U470="Projet OCM (NOKIA)","PLANNED WORKS",
U470="ACCESS-ISSUE","ACCESS-ISSUE",
U470="Projet OCM (ZTE, NOKIA, autres projets)","PLANNED WORKS",
U470="No root CAuse","No root cause",
U470="ODU HS","ACTIVE",
U470="IP &amp; VLAN","ACTIVE",
U470="Warehouse HUAWEI","SPARE-ISSUE",
U470="SPARE-HS","SPARE-ISSUE",
U470="Power Telco","ACTIVE", U470="no impacts","no impacts"
),"")</f>
        <v/>
      </c>
      <c r="W470" s="113"/>
      <c r="X470" s="113"/>
      <c r="Y470" s="113"/>
      <c r="Z470" s="113"/>
      <c r="AA470" s="113"/>
      <c r="AB470" s="17" t="s">
        <v>5465</v>
      </c>
      <c r="AC470" s="17" t="str">
        <f>_xlfn.XLOOKUP(B470,'INCIDENT-04-27-2026'!E:E,'INCIDENT-04-27-2026'!F:F,"")</f>
        <v/>
      </c>
      <c r="AD470" s="9"/>
      <c r="AE470" s="7" t="s">
        <v>5465</v>
      </c>
      <c r="AF470" s="6" t="str">
        <f>_xlfn.XLOOKUP(B470,'[13]Input_27-04'!$B:$B,'[13]Input_27-04'!$M:$M,"")</f>
        <v/>
      </c>
      <c r="AG470" s="7"/>
      <c r="AH470" s="3"/>
      <c r="AI470" s="18" t="str">
        <f>_xlfn.XLOOKUP(B470,'[3]Cells Huawei 27042026 10h'!$B:$B,'[3]Cells Huawei 27042026 10h'!$T:$T,"")</f>
        <v/>
      </c>
      <c r="AJ470" s="18" t="str">
        <f>_xlfn.XLOOKUP(B470,'[3]Cells Huawei 27042026 15h'!$B:$B,'[3]Cells Huawei 27042026 15h'!$T:$T,"")</f>
        <v/>
      </c>
      <c r="AK470" s="18" t="str">
        <f>_xlfn.XLOOKUP(B470,'[4]cells down 27042026 11h28'!$B:$B,'[4]cells down 27042026 11h28'!$R:$R,"")</f>
        <v/>
      </c>
      <c r="AL470" s="18" t="str">
        <f>_xlfn.XLOOKUP(B470,'[4]cells down 27042026 18h01'!$B:$B,'[4]cells down 27042026 18h01'!$R:$R,"")</f>
        <v/>
      </c>
      <c r="AM470" s="18" t="str">
        <f>_xlfn.XLOOKUP(B470,'[5]cell downs 27042026 11h'!$B:$B,'[5]cell downs 27042026 11h'!$R:$R,"")</f>
        <v/>
      </c>
      <c r="AN470" s="18" t="str">
        <f>_xlfn.XLOOKUP(B470,'[5]cell downs 27042026 17h40'!$B:$B,'[5]cell downs 27042026 17h40'!$R:$R,"")</f>
        <v/>
      </c>
      <c r="AO470" s="18" t="str">
        <f>_xlfn.XLOOKUP(B470,'[6]ALL SITES DOWN'!$D:$D,'[6]ALL SITES DOWN'!$J:$J,"")</f>
        <v/>
      </c>
      <c r="AP470" s="18" t="str">
        <f>_xlfn.XLOOKUP(B470,'[7]ALL SITES DOWN'!$D:$D,'[7]ALL SITES DOWN'!$J:$J,"")</f>
        <v/>
      </c>
      <c r="AQ470" s="9" t="str">
        <f>_xlfn.XLOOKUP(B470,[8]sheet1!$AC:$AC,[8]sheet1!$AF:$AF,"")</f>
        <v/>
      </c>
      <c r="AR470" s="14"/>
      <c r="AS470" s="14" t="s">
        <v>5465</v>
      </c>
      <c r="AT470" s="14" t="str">
        <f>_xlfn.XLOOKUP(B470,'[9]cell downs 18042026 17h'!$B:$B,'[9]cell downs 18042026 17h'!$B:$B,"")</f>
        <v/>
      </c>
      <c r="AU470" s="14" t="str">
        <f>_xlfn.XLOOKUP(B470,'[10]Cells Huawei 19042026 15h'!$B:$B,'[10]Cells Huawei 19042026 15h'!$B:$B,"")</f>
        <v/>
      </c>
      <c r="AV470" s="9" t="str">
        <f>_xlfn.XLOOKUP(B470,'[11]cells down 19042026 9H40'!$B:$B,'[11]cells down 19042026 9H40'!$B:$B,"")</f>
        <v/>
      </c>
    </row>
    <row r="471" spans="1:48" hidden="1" x14ac:dyDescent="0.3">
      <c r="A471" s="1" t="s">
        <v>3101</v>
      </c>
      <c r="B471" s="8" t="s">
        <v>3102</v>
      </c>
      <c r="C471" s="3" t="str">
        <f>_xlfn.XLOOKUP(B471,'[1]daily break down'!$D:$D,'[1]daily break down'!$E:$E,"")</f>
        <v>EXTREME-NORD</v>
      </c>
      <c r="D471" s="1" t="s">
        <v>11</v>
      </c>
      <c r="E471" s="1" t="s">
        <v>12</v>
      </c>
      <c r="F471" s="3" t="s">
        <v>55</v>
      </c>
      <c r="G471" s="1" t="s">
        <v>3103</v>
      </c>
      <c r="H471" s="27" t="str">
        <f>_xlfn.XLOOKUP(B471,[2]CALCULATION!$B:$B,[2]CALCULATION!$H:$H,"")</f>
        <v>HUAWEI</v>
      </c>
      <c r="I471" s="26">
        <v>2.1274394820122531</v>
      </c>
      <c r="J471" s="26">
        <v>3.7366629284342512</v>
      </c>
      <c r="K471" s="26">
        <v>6.5918449461095249E-2</v>
      </c>
      <c r="L471" s="26">
        <v>3.674026133383556E-2</v>
      </c>
      <c r="M471" s="26">
        <v>5.0829973204578327E-2</v>
      </c>
      <c r="N471" s="26">
        <v>4.2804187961750159E-3</v>
      </c>
      <c r="O471" s="26">
        <v>9.7736229179329559E-2</v>
      </c>
      <c r="P471" s="114" t="s">
        <v>6364</v>
      </c>
      <c r="Q471" s="42" t="s">
        <v>6353</v>
      </c>
      <c r="R471" s="42"/>
      <c r="S471" s="41" t="str" cm="1">
        <f t="array" ref="S471">IFERROR(_xlfn.IFS(
U471="MPR ISSUE","PDH",
U471="BSS Hardware Issue","BSS",
U471="Sites strategiques, MLL, Pylone, etc.","ENVTECH",
U471="AKTIVCO DEFAUT GE &amp; POWER Cabinet","AKTIVCO",
U471="AKTIVCO Coupure ENEO &amp; Baisse de tension","AKTIVCO GRID ONLY",
U471="Coupure ENEO &amp; Baisse de tension","IHS GRID ONLY",
U471="Defaut GE &amp; POWER Cabinet","IHS",
U471="Sharing","Partners",
U471="Sites strategiques &amp; DataCenter","SST &amp; DC",
U471="Exclu","Exclu",
U471="SAT","SAT",
U471="SPARE-ISSUE","SPARE-ISSUE",
U471="Fiber CAmtel","TRANS_FO_CAMTEL",
U471="Fiber AOF","Fiber AOF",
U471="Projet OCM (HUAWEI)","TRAVAUX-HUAWEI",
U471="Projet OCM (NOKIA)","TRAVAUX-NOKIA",
U471="ACCESS-ISSUE","ACCESS-ISSUE",
U471="Projet OCM (ZTE, NOKIA, autres projets)","TRAVAUX OCM",
U471="No root CAuse","No root cause",
U471="ODU HS","PDH",
U471="IP &amp; VLAN","PDH",
U471="Warehouse HUAWEI","SPARE-ISSUE",
U471="SPARE-HS","SPARE-ISSUE",
U471="Power Telco","BSS",U471="no impacts","no impacts"
),"")</f>
        <v/>
      </c>
      <c r="T471" s="41" t="str" cm="1">
        <f t="array" ref="T471">IFERROR(_xlfn.IFS(
U471="MPR ISSUE","TX ISSUE",
U471="BSS Hardware Issue","RAN ISSUE",
U471="Sites strategiques, MLL, Pylone, etc.","ENVTECH",
U471="AKTIVCO DEFAUT GE &amp; POWER Cabinet","POWER ISSUE",
U471="AKTIVCO Coupure ENEO &amp; Baisse de tension","POWER ISSUE",
U471="Coupure ENEO &amp; Baisse de tension","POWER ISSUE",
U471="Defaut GE &amp; POWER Cabinet","POWER ISSUE",
U471="Sharing","POWER ISSUE",
U471="Sites strategiques &amp; DataCenter","POWER ISSUE",
U471="Exclu","Exclu",
U471="SAT","TX ISSUE",
U471="SPARE-ISSUE","SPARE-ISSUE",
U471="Fiber CAmtel","TX ISSUE",
U471="Fiber AOF","TX ISSUE",
U471="Projet OCM (HUAWEI)","TRAVAUX-HUAWEI",
U471="Projet OCM (NOKIA)","TRAVAUX -NOKIA",
U471="ACCESS-ISSUE","ACCESS-ISSUE",
U471="Projet OCM (ZTE, NOKIA, autres projets)","TRAVAUX OCM",
U471="No root CAuse","No root cause",
U471="ODU HS","TX ISSUE",
U471="IP &amp; VLAN","TX ISSUE",
U471="Warehouse HUAWEI","SPARE-ISSUE",
U471="SPARE-HS","SPARE-ISSUE",
U471="Power Telco","RAN ISSUE",U471="no impacts","no impacts"
),"")</f>
        <v/>
      </c>
      <c r="U471" s="68"/>
      <c r="V471" s="41" t="str" cm="1">
        <f t="array" ref="V471">IFERROR(_xlfn.IFS(
U471="MPR ISSUE","ACTIVE",
U471="BSS Hardware Issue","ACTIVE",
U471="Sites strategiques, MLL, Pylone, etc.","PASSIVE",
U471="AKTIVCO DEFAUT GE &amp; POWER Cabinet","PASSIVE",
U471="AKTIVCO Coupure ENEO &amp; Baisse de tension","PASSIVE",
U471="Coupure ENEO &amp; Baisse de tension","PASSIVE",
U471="Defaut GE &amp; POWER Cabinet","PASSIVE",
U471="Sharing","PASSIVE",
U471="Sites strategiques &amp; DataCenter","PASSIVE",
U471="Exclu","Exclu",
U471="SAT","ACTIVE",
U471="SPARE-ISSUE","SPARE-ISSUE",
U471="Fiber CAmtel","ACTIVE",
U471="Fiber AOF","ACTIVE",
U471="Projet OCM (HUAWEI)","PLANNED WORKS",
U471="Projet OCM (NOKIA)","PLANNED WORKS",
U471="ACCESS-ISSUE","ACCESS-ISSUE",
U471="Projet OCM (ZTE, NOKIA, autres projets)","PLANNED WORKS",
U471="No root CAuse","No root cause",
U471="ODU HS","ACTIVE",
U471="IP &amp; VLAN","ACTIVE",
U471="Warehouse HUAWEI","SPARE-ISSUE",
U471="SPARE-HS","SPARE-ISSUE",
U471="Power Telco","ACTIVE", U471="no impacts","no impacts"
),"")</f>
        <v/>
      </c>
      <c r="W471" s="113"/>
      <c r="X471" s="113"/>
      <c r="Y471" s="113"/>
      <c r="Z471" s="113"/>
      <c r="AA471" s="113"/>
      <c r="AB471" s="17" t="s">
        <v>5465</v>
      </c>
      <c r="AC471" s="17" t="str">
        <f>_xlfn.XLOOKUP(B471,'INCIDENT-04-27-2026'!E:E,'INCIDENT-04-27-2026'!F:F,"")</f>
        <v/>
      </c>
      <c r="AD471" s="9"/>
      <c r="AE471" s="7" t="s">
        <v>5465</v>
      </c>
      <c r="AF471" s="6" t="str">
        <f>_xlfn.XLOOKUP(B471,'[13]Input_27-04'!$B:$B,'[13]Input_27-04'!$M:$M,"")</f>
        <v/>
      </c>
      <c r="AG471" s="7"/>
      <c r="AH471" s="3"/>
      <c r="AI471" s="18" t="str">
        <f>_xlfn.XLOOKUP(B471,'[3]Cells Huawei 27042026 10h'!$B:$B,'[3]Cells Huawei 27042026 10h'!$T:$T,"")</f>
        <v/>
      </c>
      <c r="AJ471" s="18" t="str">
        <f>_xlfn.XLOOKUP(B471,'[3]Cells Huawei 27042026 15h'!$B:$B,'[3]Cells Huawei 27042026 15h'!$T:$T,"")</f>
        <v/>
      </c>
      <c r="AK471" s="18" t="str">
        <f>_xlfn.XLOOKUP(B471,'[4]cells down 27042026 11h28'!$B:$B,'[4]cells down 27042026 11h28'!$R:$R,"")</f>
        <v/>
      </c>
      <c r="AL471" s="18" t="str">
        <f>_xlfn.XLOOKUP(B471,'[4]cells down 27042026 18h01'!$B:$B,'[4]cells down 27042026 18h01'!$R:$R,"")</f>
        <v/>
      </c>
      <c r="AM471" s="18" t="str">
        <f>_xlfn.XLOOKUP(B471,'[5]cell downs 27042026 11h'!$B:$B,'[5]cell downs 27042026 11h'!$R:$R,"")</f>
        <v/>
      </c>
      <c r="AN471" s="18" t="str">
        <f>_xlfn.XLOOKUP(B471,'[5]cell downs 27042026 17h40'!$B:$B,'[5]cell downs 27042026 17h40'!$R:$R,"")</f>
        <v/>
      </c>
      <c r="AO471" s="18" t="str">
        <f>_xlfn.XLOOKUP(B471,'[6]ALL SITES DOWN'!$D:$D,'[6]ALL SITES DOWN'!$J:$J,"")</f>
        <v/>
      </c>
      <c r="AP471" s="18" t="str">
        <f>_xlfn.XLOOKUP(B471,'[7]ALL SITES DOWN'!$D:$D,'[7]ALL SITES DOWN'!$J:$J,"")</f>
        <v/>
      </c>
      <c r="AQ471" s="9" t="str">
        <f>_xlfn.XLOOKUP(B471,[8]sheet1!$AC:$AC,[8]sheet1!$AF:$AF,"")</f>
        <v/>
      </c>
      <c r="AR471" s="14"/>
      <c r="AS471" s="14" t="s">
        <v>5465</v>
      </c>
      <c r="AT471" s="14" t="str">
        <f>_xlfn.XLOOKUP(B471,'[9]cell downs 18042026 17h'!$B:$B,'[9]cell downs 18042026 17h'!$B:$B,"")</f>
        <v/>
      </c>
      <c r="AU471" s="14" t="str">
        <f>_xlfn.XLOOKUP(B471,'[10]Cells Huawei 19042026 15h'!$B:$B,'[10]Cells Huawei 19042026 15h'!$B:$B,"")</f>
        <v/>
      </c>
      <c r="AV471" s="9" t="str">
        <f>_xlfn.XLOOKUP(B471,'[11]cells down 19042026 9H40'!$B:$B,'[11]cells down 19042026 9H40'!$B:$B,"")</f>
        <v/>
      </c>
    </row>
    <row r="472" spans="1:48" hidden="1" x14ac:dyDescent="0.3">
      <c r="A472" s="1" t="s">
        <v>3318</v>
      </c>
      <c r="B472" s="8" t="s">
        <v>3319</v>
      </c>
      <c r="C472" s="3" t="str">
        <f>_xlfn.XLOOKUP(B472,'[1]daily break down'!$D:$D,'[1]daily break down'!$E:$E,"")</f>
        <v>EXTREME-NORD</v>
      </c>
      <c r="D472" s="1" t="s">
        <v>11</v>
      </c>
      <c r="E472" s="1" t="s">
        <v>96</v>
      </c>
      <c r="F472" s="3" t="s">
        <v>55</v>
      </c>
      <c r="G472" s="1" t="s">
        <v>3320</v>
      </c>
      <c r="H472" s="27" t="str">
        <f>_xlfn.XLOOKUP(B472,[2]CALCULATION!$B:$B,[2]CALCULATION!$H:$H,"")</f>
        <v>HUAWEI</v>
      </c>
      <c r="I472" s="26">
        <v>2.1382475394725953</v>
      </c>
      <c r="J472" s="26">
        <v>3.7519475905522595</v>
      </c>
      <c r="K472" s="26">
        <v>6.6453501810617141E-2</v>
      </c>
      <c r="L472" s="26">
        <v>5.555626895868826E-2</v>
      </c>
      <c r="M472" s="26">
        <v>7.9669294843807525E-2</v>
      </c>
      <c r="N472" s="26">
        <v>4.8154711456968938E-3</v>
      </c>
      <c r="O472" s="26">
        <v>9.7361692534664229E-2</v>
      </c>
      <c r="P472" s="114" t="s">
        <v>6364</v>
      </c>
      <c r="Q472" s="42" t="s">
        <v>6353</v>
      </c>
      <c r="R472" s="42"/>
      <c r="S472" s="41" t="str" cm="1">
        <f t="array" ref="S472">IFERROR(_xlfn.IFS(
U472="MPR ISSUE","PDH",
U472="BSS Hardware Issue","BSS",
U472="Sites strategiques, MLL, Pylone, etc.","ENVTECH",
U472="AKTIVCO DEFAUT GE &amp; POWER Cabinet","AKTIVCO",
U472="AKTIVCO Coupure ENEO &amp; Baisse de tension","AKTIVCO GRID ONLY",
U472="Coupure ENEO &amp; Baisse de tension","IHS GRID ONLY",
U472="Defaut GE &amp; POWER Cabinet","IHS",
U472="Sharing","Partners",
U472="Sites strategiques &amp; DataCenter","SST &amp; DC",
U472="Exclu","Exclu",
U472="SAT","SAT",
U472="SPARE-ISSUE","SPARE-ISSUE",
U472="Fiber CAmtel","TRANS_FO_CAMTEL",
U472="Fiber AOF","Fiber AOF",
U472="Projet OCM (HUAWEI)","TRAVAUX-HUAWEI",
U472="Projet OCM (NOKIA)","TRAVAUX-NOKIA",
U472="ACCESS-ISSUE","ACCESS-ISSUE",
U472="Projet OCM (ZTE, NOKIA, autres projets)","TRAVAUX OCM",
U472="No root CAuse","No root cause",
U472="ODU HS","PDH",
U472="IP &amp; VLAN","PDH",
U472="Warehouse HUAWEI","SPARE-ISSUE",
U472="SPARE-HS","SPARE-ISSUE",
U472="Power Telco","BSS",U472="no impacts","no impacts"
),"")</f>
        <v/>
      </c>
      <c r="T472" s="41" t="str" cm="1">
        <f t="array" ref="T472">IFERROR(_xlfn.IFS(
U472="MPR ISSUE","TX ISSUE",
U472="BSS Hardware Issue","RAN ISSUE",
U472="Sites strategiques, MLL, Pylone, etc.","ENVTECH",
U472="AKTIVCO DEFAUT GE &amp; POWER Cabinet","POWER ISSUE",
U472="AKTIVCO Coupure ENEO &amp; Baisse de tension","POWER ISSUE",
U472="Coupure ENEO &amp; Baisse de tension","POWER ISSUE",
U472="Defaut GE &amp; POWER Cabinet","POWER ISSUE",
U472="Sharing","POWER ISSUE",
U472="Sites strategiques &amp; DataCenter","POWER ISSUE",
U472="Exclu","Exclu",
U472="SAT","TX ISSUE",
U472="SPARE-ISSUE","SPARE-ISSUE",
U472="Fiber CAmtel","TX ISSUE",
U472="Fiber AOF","TX ISSUE",
U472="Projet OCM (HUAWEI)","TRAVAUX-HUAWEI",
U472="Projet OCM (NOKIA)","TRAVAUX -NOKIA",
U472="ACCESS-ISSUE","ACCESS-ISSUE",
U472="Projet OCM (ZTE, NOKIA, autres projets)","TRAVAUX OCM",
U472="No root CAuse","No root cause",
U472="ODU HS","TX ISSUE",
U472="IP &amp; VLAN","TX ISSUE",
U472="Warehouse HUAWEI","SPARE-ISSUE",
U472="SPARE-HS","SPARE-ISSUE",
U472="Power Telco","RAN ISSUE",U472="no impacts","no impacts"
),"")</f>
        <v/>
      </c>
      <c r="U472" s="68"/>
      <c r="V472" s="41" t="str" cm="1">
        <f t="array" ref="V472">IFERROR(_xlfn.IFS(
U472="MPR ISSUE","ACTIVE",
U472="BSS Hardware Issue","ACTIVE",
U472="Sites strategiques, MLL, Pylone, etc.","PASSIVE",
U472="AKTIVCO DEFAUT GE &amp; POWER Cabinet","PASSIVE",
U472="AKTIVCO Coupure ENEO &amp; Baisse de tension","PASSIVE",
U472="Coupure ENEO &amp; Baisse de tension","PASSIVE",
U472="Defaut GE &amp; POWER Cabinet","PASSIVE",
U472="Sharing","PASSIVE",
U472="Sites strategiques &amp; DataCenter","PASSIVE",
U472="Exclu","Exclu",
U472="SAT","ACTIVE",
U472="SPARE-ISSUE","SPARE-ISSUE",
U472="Fiber CAmtel","ACTIVE",
U472="Fiber AOF","ACTIVE",
U472="Projet OCM (HUAWEI)","PLANNED WORKS",
U472="Projet OCM (NOKIA)","PLANNED WORKS",
U472="ACCESS-ISSUE","ACCESS-ISSUE",
U472="Projet OCM (ZTE, NOKIA, autres projets)","PLANNED WORKS",
U472="No root CAuse","No root cause",
U472="ODU HS","ACTIVE",
U472="IP &amp; VLAN","ACTIVE",
U472="Warehouse HUAWEI","SPARE-ISSUE",
U472="SPARE-HS","SPARE-ISSUE",
U472="Power Telco","ACTIVE", U472="no impacts","no impacts"
),"")</f>
        <v/>
      </c>
      <c r="W472" s="113"/>
      <c r="X472" s="113"/>
      <c r="Y472" s="113"/>
      <c r="Z472" s="113"/>
      <c r="AA472" s="113"/>
      <c r="AB472" s="17" t="s">
        <v>5465</v>
      </c>
      <c r="AC472" s="17" t="str">
        <f>_xlfn.XLOOKUP(B472,'INCIDENT-04-27-2026'!E:E,'INCIDENT-04-27-2026'!F:F,"")</f>
        <v/>
      </c>
      <c r="AD472" s="9"/>
      <c r="AE472" s="7" t="s">
        <v>5465</v>
      </c>
      <c r="AF472" s="6" t="str">
        <f>_xlfn.XLOOKUP(B472,'[13]Input_27-04'!$B:$B,'[13]Input_27-04'!$M:$M,"")</f>
        <v/>
      </c>
      <c r="AG472" s="7"/>
      <c r="AH472" s="3"/>
      <c r="AI472" s="18" t="str">
        <f>_xlfn.XLOOKUP(B472,'[3]Cells Huawei 27042026 10h'!$B:$B,'[3]Cells Huawei 27042026 10h'!$T:$T,"")</f>
        <v/>
      </c>
      <c r="AJ472" s="18" t="str">
        <f>_xlfn.XLOOKUP(B472,'[3]Cells Huawei 27042026 15h'!$B:$B,'[3]Cells Huawei 27042026 15h'!$T:$T,"")</f>
        <v/>
      </c>
      <c r="AK472" s="18" t="str">
        <f>_xlfn.XLOOKUP(B472,'[4]cells down 27042026 11h28'!$B:$B,'[4]cells down 27042026 11h28'!$R:$R,"")</f>
        <v/>
      </c>
      <c r="AL472" s="18" t="str">
        <f>_xlfn.XLOOKUP(B472,'[4]cells down 27042026 18h01'!$B:$B,'[4]cells down 27042026 18h01'!$R:$R,"")</f>
        <v/>
      </c>
      <c r="AM472" s="18" t="str">
        <f>_xlfn.XLOOKUP(B472,'[5]cell downs 27042026 11h'!$B:$B,'[5]cell downs 27042026 11h'!$R:$R,"")</f>
        <v/>
      </c>
      <c r="AN472" s="18" t="str">
        <f>_xlfn.XLOOKUP(B472,'[5]cell downs 27042026 17h40'!$B:$B,'[5]cell downs 27042026 17h40'!$R:$R,"")</f>
        <v/>
      </c>
      <c r="AO472" s="18" t="str">
        <f>_xlfn.XLOOKUP(B472,'[6]ALL SITES DOWN'!$D:$D,'[6]ALL SITES DOWN'!$J:$J,"")</f>
        <v/>
      </c>
      <c r="AP472" s="18" t="str">
        <f>_xlfn.XLOOKUP(B472,'[7]ALL SITES DOWN'!$D:$D,'[7]ALL SITES DOWN'!$J:$J,"")</f>
        <v/>
      </c>
      <c r="AQ472" s="9" t="str">
        <f>_xlfn.XLOOKUP(B472,[8]sheet1!$AC:$AC,[8]sheet1!$AF:$AF,"")</f>
        <v/>
      </c>
      <c r="AR472" s="14"/>
      <c r="AS472" s="14" t="s">
        <v>5465</v>
      </c>
      <c r="AT472" s="14" t="str">
        <f>_xlfn.XLOOKUP(B472,'[9]cell downs 18042026 17h'!$B:$B,'[9]cell downs 18042026 17h'!$B:$B,"")</f>
        <v/>
      </c>
      <c r="AU472" s="14" t="str">
        <f>_xlfn.XLOOKUP(B472,'[10]Cells Huawei 19042026 15h'!$B:$B,'[10]Cells Huawei 19042026 15h'!$B:$B,"")</f>
        <v/>
      </c>
      <c r="AV472" s="9" t="str">
        <f>_xlfn.XLOOKUP(B472,'[11]cells down 19042026 9H40'!$B:$B,'[11]cells down 19042026 9H40'!$B:$B,"")</f>
        <v/>
      </c>
    </row>
    <row r="473" spans="1:48" hidden="1" x14ac:dyDescent="0.3">
      <c r="A473" s="1" t="s">
        <v>2072</v>
      </c>
      <c r="B473" s="8" t="s">
        <v>2073</v>
      </c>
      <c r="C473" s="3" t="str">
        <f>_xlfn.XLOOKUP(B473,'[1]daily break down'!$D:$D,'[1]daily break down'!$E:$E,"")</f>
        <v>ADAMAOUA</v>
      </c>
      <c r="D473" s="1" t="s">
        <v>11</v>
      </c>
      <c r="E473" s="1" t="s">
        <v>96</v>
      </c>
      <c r="F473" s="3" t="s">
        <v>90</v>
      </c>
      <c r="G473" s="1" t="s">
        <v>2074</v>
      </c>
      <c r="H473" s="28" t="str">
        <f>_xlfn.XLOOKUP(B473,[2]CALCULATION!$B:$B,[2]CALCULATION!$H:$H,"")</f>
        <v>NOKIA</v>
      </c>
      <c r="I473" s="26">
        <v>3.3627699284729395</v>
      </c>
      <c r="J473" s="26">
        <v>1.9618586149129996E-4</v>
      </c>
      <c r="K473" s="26">
        <v>5.5386580271661644E-3</v>
      </c>
      <c r="L473" s="26">
        <v>1.7835078317383009E-4</v>
      </c>
      <c r="M473" s="26">
        <v>1.783507831741196E-4</v>
      </c>
      <c r="N473" s="26">
        <v>1.7835078317400378E-4</v>
      </c>
      <c r="O473" s="26">
        <v>9.5479814599143994E-2</v>
      </c>
      <c r="P473" s="114" t="s">
        <v>6364</v>
      </c>
      <c r="Q473" s="42" t="s">
        <v>5538</v>
      </c>
      <c r="R473" s="42"/>
      <c r="S473" s="41" t="str" cm="1">
        <f t="array" ref="S473">IFERROR(_xlfn.IFS(
U473="MPR ISSUE","PDH",
U473="BSS Hardware Issue","BSS",
U473="Sites strategiques, MLL, Pylone, etc.","ENVTECH",
U473="AKTIVCO DEFAUT GE &amp; POWER Cabinet","AKTIVCO",
U473="AKTIVCO Coupure ENEO &amp; Baisse de tension","AKTIVCO GRID ONLY",
U473="Coupure ENEO &amp; Baisse de tension","IHS GRID ONLY",
U473="Defaut GE &amp; POWER Cabinet","IHS",
U473="Sharing","Partners",
U473="Sites strategiques &amp; DataCenter","SST &amp; DC",
U473="Exclu","Exclu",
U473="SAT","SAT",
U473="SPARE-ISSUE","SPARE-ISSUE",
U473="Fiber CAmtel","TRANS_FO_CAMTEL",
U473="Fiber AOF","Fiber AOF",
U473="Projet OCM (HUAWEI)","TRAVAUX-HUAWEI",
U473="Projet OCM (NOKIA)","TRAVAUX-NOKIA",
U473="ACCESS-ISSUE","ACCESS-ISSUE",
U473="Projet OCM (ZTE, NOKIA, autres projets)","TRAVAUX OCM",
U473="No root CAuse","No root cause",
U473="ODU HS","PDH",
U473="IP &amp; VLAN","PDH",
U473="Warehouse HUAWEI","SPARE-ISSUE",
U473="SPARE-HS","SPARE-ISSUE",
U473="Power Telco","BSS",U473="no impacts","no impacts"
),"")</f>
        <v>No root cause</v>
      </c>
      <c r="T473" s="41" t="str" cm="1">
        <f t="array" ref="T473">IFERROR(_xlfn.IFS(
U473="MPR ISSUE","TX ISSUE",
U473="BSS Hardware Issue","RAN ISSUE",
U473="Sites strategiques, MLL, Pylone, etc.","ENVTECH",
U473="AKTIVCO DEFAUT GE &amp; POWER Cabinet","POWER ISSUE",
U473="AKTIVCO Coupure ENEO &amp; Baisse de tension","POWER ISSUE",
U473="Coupure ENEO &amp; Baisse de tension","POWER ISSUE",
U473="Defaut GE &amp; POWER Cabinet","POWER ISSUE",
U473="Sharing","POWER ISSUE",
U473="Sites strategiques &amp; DataCenter","POWER ISSUE",
U473="Exclu","Exclu",
U473="SAT","TX ISSUE",
U473="SPARE-ISSUE","SPARE-ISSUE",
U473="Fiber CAmtel","TX ISSUE",
U473="Fiber AOF","TX ISSUE",
U473="Projet OCM (HUAWEI)","TRAVAUX-HUAWEI",
U473="Projet OCM (NOKIA)","TRAVAUX -NOKIA",
U473="ACCESS-ISSUE","ACCESS-ISSUE",
U473="Projet OCM (ZTE, NOKIA, autres projets)","TRAVAUX OCM",
U473="No root CAuse","No root cause",
U473="ODU HS","TX ISSUE",
U473="IP &amp; VLAN","TX ISSUE",
U473="Warehouse HUAWEI","SPARE-ISSUE",
U473="SPARE-HS","SPARE-ISSUE",
U473="Power Telco","RAN ISSUE",U473="no impacts","no impacts"
),"")</f>
        <v>No root cause</v>
      </c>
      <c r="U473" s="68" t="s">
        <v>5691</v>
      </c>
      <c r="V473" s="41" t="str" cm="1">
        <f t="array" ref="V473">IFERROR(_xlfn.IFS(
U473="MPR ISSUE","ACTIVE",
U473="BSS Hardware Issue","ACTIVE",
U473="Sites strategiques, MLL, Pylone, etc.","PASSIVE",
U473="AKTIVCO DEFAUT GE &amp; POWER Cabinet","PASSIVE",
U473="AKTIVCO Coupure ENEO &amp; Baisse de tension","PASSIVE",
U473="Coupure ENEO &amp; Baisse de tension","PASSIVE",
U473="Defaut GE &amp; POWER Cabinet","PASSIVE",
U473="Sharing","PASSIVE",
U473="Sites strategiques &amp; DataCenter","PASSIVE",
U473="Exclu","Exclu",
U473="SAT","ACTIVE",
U473="SPARE-ISSUE","SPARE-ISSUE",
U473="Fiber CAmtel","ACTIVE",
U473="Fiber AOF","ACTIVE",
U473="Projet OCM (HUAWEI)","PLANNED WORKS",
U473="Projet OCM (NOKIA)","PLANNED WORKS",
U473="ACCESS-ISSUE","ACCESS-ISSUE",
U473="Projet OCM (ZTE, NOKIA, autres projets)","PLANNED WORKS",
U473="No root CAuse","No root cause",
U473="ODU HS","ACTIVE",
U473="IP &amp; VLAN","ACTIVE",
U473="Warehouse HUAWEI","SPARE-ISSUE",
U473="SPARE-HS","SPARE-ISSUE",
U473="Power Telco","ACTIVE", U473="no impacts","no impacts"
),"")</f>
        <v>No root cause</v>
      </c>
      <c r="W473" s="113"/>
      <c r="X473" s="113"/>
      <c r="Y473" s="113"/>
      <c r="Z473" s="113"/>
      <c r="AA473" s="113"/>
      <c r="AB473" s="17" t="s">
        <v>5961</v>
      </c>
      <c r="AC473" s="17" t="str">
        <f>_xlfn.XLOOKUP(B473,'INCIDENT-04-27-2026'!E:E,'INCIDENT-04-27-2026'!F:F,"")</f>
        <v/>
      </c>
      <c r="AD473" s="9"/>
      <c r="AE473" s="7" t="s">
        <v>5465</v>
      </c>
      <c r="AF473" s="6" t="str">
        <f>_xlfn.XLOOKUP(B473,'[13]Input_27-04'!$B:$B,'[13]Input_27-04'!$M:$M,"")</f>
        <v/>
      </c>
      <c r="AG473" s="7"/>
      <c r="AH473" s="3"/>
      <c r="AI473" s="18" t="str">
        <f>_xlfn.XLOOKUP(B473,'[3]Cells Huawei 27042026 10h'!$B:$B,'[3]Cells Huawei 27042026 10h'!$T:$T,"")</f>
        <v/>
      </c>
      <c r="AJ473" s="18" t="str">
        <f>_xlfn.XLOOKUP(B473,'[3]Cells Huawei 27042026 15h'!$B:$B,'[3]Cells Huawei 27042026 15h'!$T:$T,"")</f>
        <v/>
      </c>
      <c r="AK473" s="18" t="str">
        <f>_xlfn.XLOOKUP(B473,'[4]cells down 27042026 11h28'!$B:$B,'[4]cells down 27042026 11h28'!$R:$R,"")</f>
        <v/>
      </c>
      <c r="AL473" s="18" t="str">
        <f>_xlfn.XLOOKUP(B473,'[4]cells down 27042026 18h01'!$B:$B,'[4]cells down 27042026 18h01'!$R:$R,"")</f>
        <v/>
      </c>
      <c r="AM473" s="18" t="str">
        <f>_xlfn.XLOOKUP(B473,'[5]cell downs 27042026 11h'!$B:$B,'[5]cell downs 27042026 11h'!$R:$R,"")</f>
        <v/>
      </c>
      <c r="AN473" s="18" t="str">
        <f>_xlfn.XLOOKUP(B473,'[5]cell downs 27042026 17h40'!$B:$B,'[5]cell downs 27042026 17h40'!$R:$R,"")</f>
        <v/>
      </c>
      <c r="AO473" s="18" t="str">
        <f>_xlfn.XLOOKUP(B473,'[6]ALL SITES DOWN'!$D:$D,'[6]ALL SITES DOWN'!$J:$J,"")</f>
        <v/>
      </c>
      <c r="AP473" s="18" t="str">
        <f>_xlfn.XLOOKUP(B473,'[7]ALL SITES DOWN'!$D:$D,'[7]ALL SITES DOWN'!$J:$J,"")</f>
        <v/>
      </c>
      <c r="AQ473" s="9" t="str">
        <f>_xlfn.XLOOKUP(B473,[8]sheet1!$AC:$AC,[8]sheet1!$AF:$AF,"")</f>
        <v>(04/27/2026 ticket):-INC-20260427-00014982…Others Transmission equipement fault</v>
      </c>
      <c r="AR473" s="14"/>
      <c r="AS473" s="14" t="s">
        <v>5465</v>
      </c>
      <c r="AT473" s="14" t="str">
        <f>_xlfn.XLOOKUP(B473,'[9]cell downs 18042026 17h'!$B:$B,'[9]cell downs 18042026 17h'!$B:$B,"")</f>
        <v/>
      </c>
      <c r="AU473" s="14" t="str">
        <f>_xlfn.XLOOKUP(B473,'[10]Cells Huawei 19042026 15h'!$B:$B,'[10]Cells Huawei 19042026 15h'!$B:$B,"")</f>
        <v/>
      </c>
      <c r="AV473" s="9" t="str">
        <f>_xlfn.XLOOKUP(B473,'[11]cells down 19042026 9H40'!$B:$B,'[11]cells down 19042026 9H40'!$B:$B,"")</f>
        <v/>
      </c>
    </row>
    <row r="474" spans="1:48" hidden="1" x14ac:dyDescent="0.3">
      <c r="A474" s="1" t="s">
        <v>1182</v>
      </c>
      <c r="B474" s="8" t="s">
        <v>1183</v>
      </c>
      <c r="C474" s="3" t="str">
        <f>_xlfn.XLOOKUP(B474,'[1]daily break down'!$D:$D,'[1]daily break down'!$E:$E,"")</f>
        <v>Douala</v>
      </c>
      <c r="D474" s="1" t="s">
        <v>21</v>
      </c>
      <c r="E474" s="1" t="s">
        <v>30</v>
      </c>
      <c r="F474" s="3" t="s">
        <v>31</v>
      </c>
      <c r="G474" s="1" t="s">
        <v>32</v>
      </c>
      <c r="H474" s="29" t="str">
        <f>_xlfn.XLOOKUP(B474,[2]CALCULATION!$B:$B,[2]CALCULATION!$H:$H,"")</f>
        <v>ZTE</v>
      </c>
      <c r="I474" s="26">
        <v>0</v>
      </c>
      <c r="J474" s="26">
        <v>4.6727905191577344E-2</v>
      </c>
      <c r="K474" s="26">
        <v>0</v>
      </c>
      <c r="L474" s="26">
        <v>0</v>
      </c>
      <c r="M474" s="26">
        <v>0</v>
      </c>
      <c r="N474" s="26">
        <v>0</v>
      </c>
      <c r="O474" s="26">
        <v>9.3598491009693849E-2</v>
      </c>
      <c r="P474" s="114" t="s">
        <v>6364</v>
      </c>
      <c r="Q474" s="42" t="s">
        <v>5538</v>
      </c>
      <c r="R474" s="42"/>
      <c r="S474" s="41" t="str" cm="1">
        <f t="array" ref="S474">IFERROR(_xlfn.IFS(
U474="MPR ISSUE","PDH",
U474="BSS Hardware Issue","BSS",
U474="Sites strategiques, MLL, Pylone, etc.","ENVTECH",
U474="AKTIVCO DEFAUT GE &amp; POWER Cabinet","AKTIVCO",
U474="AKTIVCO Coupure ENEO &amp; Baisse de tension","AKTIVCO GRID ONLY",
U474="Coupure ENEO &amp; Baisse de tension","IHS GRID ONLY",
U474="Defaut GE &amp; POWER Cabinet","IHS",
U474="Sharing","Partners",
U474="Sites strategiques &amp; DataCenter","SST &amp; DC",
U474="Exclu","Exclu",
U474="SAT","SAT",
U474="SPARE-ISSUE","SPARE-ISSUE",
U474="Fiber CAmtel","TRANS_FO_CAMTEL",
U474="Fiber AOF","Fiber AOF",
U474="Projet OCM (HUAWEI)","TRAVAUX-HUAWEI",
U474="Projet OCM (NOKIA)","TRAVAUX-NOKIA",
U474="ACCESS-ISSUE","ACCESS-ISSUE",
U474="Projet OCM (ZTE, NOKIA, autres projets)","TRAVAUX OCM",
U474="No root CAuse","No root cause",
U474="ODU HS","PDH",
U474="IP &amp; VLAN","PDH",
U474="Warehouse HUAWEI","SPARE-ISSUE",
U474="SPARE-HS","SPARE-ISSUE",
U474="Power Telco","BSS",U474="no impacts","no impacts"
),"")</f>
        <v>No root cause</v>
      </c>
      <c r="T474" s="41" t="str" cm="1">
        <f t="array" ref="T474">IFERROR(_xlfn.IFS(
U474="MPR ISSUE","TX ISSUE",
U474="BSS Hardware Issue","RAN ISSUE",
U474="Sites strategiques, MLL, Pylone, etc.","ENVTECH",
U474="AKTIVCO DEFAUT GE &amp; POWER Cabinet","POWER ISSUE",
U474="AKTIVCO Coupure ENEO &amp; Baisse de tension","POWER ISSUE",
U474="Coupure ENEO &amp; Baisse de tension","POWER ISSUE",
U474="Defaut GE &amp; POWER Cabinet","POWER ISSUE",
U474="Sharing","POWER ISSUE",
U474="Sites strategiques &amp; DataCenter","POWER ISSUE",
U474="Exclu","Exclu",
U474="SAT","TX ISSUE",
U474="SPARE-ISSUE","SPARE-ISSUE",
U474="Fiber CAmtel","TX ISSUE",
U474="Fiber AOF","TX ISSUE",
U474="Projet OCM (HUAWEI)","TRAVAUX-HUAWEI",
U474="Projet OCM (NOKIA)","TRAVAUX -NOKIA",
U474="ACCESS-ISSUE","ACCESS-ISSUE",
U474="Projet OCM (ZTE, NOKIA, autres projets)","TRAVAUX OCM",
U474="No root CAuse","No root cause",
U474="ODU HS","TX ISSUE",
U474="IP &amp; VLAN","TX ISSUE",
U474="Warehouse HUAWEI","SPARE-ISSUE",
U474="SPARE-HS","SPARE-ISSUE",
U474="Power Telco","RAN ISSUE",U474="no impacts","no impacts"
),"")</f>
        <v>No root cause</v>
      </c>
      <c r="U474" s="68" t="s">
        <v>5691</v>
      </c>
      <c r="V474" s="41" t="str" cm="1">
        <f t="array" ref="V474">IFERROR(_xlfn.IFS(
U474="MPR ISSUE","ACTIVE",
U474="BSS Hardware Issue","ACTIVE",
U474="Sites strategiques, MLL, Pylone, etc.","PASSIVE",
U474="AKTIVCO DEFAUT GE &amp; POWER Cabinet","PASSIVE",
U474="AKTIVCO Coupure ENEO &amp; Baisse de tension","PASSIVE",
U474="Coupure ENEO &amp; Baisse de tension","PASSIVE",
U474="Defaut GE &amp; POWER Cabinet","PASSIVE",
U474="Sharing","PASSIVE",
U474="Sites strategiques &amp; DataCenter","PASSIVE",
U474="Exclu","Exclu",
U474="SAT","ACTIVE",
U474="SPARE-ISSUE","SPARE-ISSUE",
U474="Fiber CAmtel","ACTIVE",
U474="Fiber AOF","ACTIVE",
U474="Projet OCM (HUAWEI)","PLANNED WORKS",
U474="Projet OCM (NOKIA)","PLANNED WORKS",
U474="ACCESS-ISSUE","ACCESS-ISSUE",
U474="Projet OCM (ZTE, NOKIA, autres projets)","PLANNED WORKS",
U474="No root CAuse","No root cause",
U474="ODU HS","ACTIVE",
U474="IP &amp; VLAN","ACTIVE",
U474="Warehouse HUAWEI","SPARE-ISSUE",
U474="SPARE-HS","SPARE-ISSUE",
U474="Power Telco","ACTIVE", U474="no impacts","no impacts"
),"")</f>
        <v>No root cause</v>
      </c>
      <c r="W474" s="113"/>
      <c r="X474" s="113"/>
      <c r="Y474" s="113"/>
      <c r="Z474" s="113"/>
      <c r="AA474" s="113"/>
      <c r="AB474" s="17" t="s">
        <v>5465</v>
      </c>
      <c r="AC474" s="17" t="str">
        <f>_xlfn.XLOOKUP(B474,'INCIDENT-04-27-2026'!E:E,'INCIDENT-04-27-2026'!F:F,"")</f>
        <v/>
      </c>
      <c r="AD474" s="9"/>
      <c r="AE474" s="7" t="s">
        <v>5465</v>
      </c>
      <c r="AF474" s="6" t="str">
        <f>_xlfn.XLOOKUP(B474,'[13]Input_27-04'!$B:$B,'[13]Input_27-04'!$M:$M,"")</f>
        <v>No power issue</v>
      </c>
      <c r="AG474" s="7"/>
      <c r="AH474" s="3"/>
      <c r="AI474" s="18" t="str">
        <f>_xlfn.XLOOKUP(B474,'[3]Cells Huawei 27042026 10h'!$B:$B,'[3]Cells Huawei 27042026 10h'!$T:$T,"")</f>
        <v/>
      </c>
      <c r="AJ474" s="18" t="str">
        <f>_xlfn.XLOOKUP(B474,'[3]Cells Huawei 27042026 15h'!$B:$B,'[3]Cells Huawei 27042026 15h'!$T:$T,"")</f>
        <v/>
      </c>
      <c r="AK474" s="18" t="str">
        <f>_xlfn.XLOOKUP(B474,'[4]cells down 27042026 11h28'!$B:$B,'[4]cells down 27042026 11h28'!$R:$R,"")</f>
        <v/>
      </c>
      <c r="AL474" s="18" t="str">
        <f>_xlfn.XLOOKUP(B474,'[4]cells down 27042026 18h01'!$B:$B,'[4]cells down 27042026 18h01'!$R:$R,"")</f>
        <v/>
      </c>
      <c r="AM474" s="18" t="str">
        <f>_xlfn.XLOOKUP(B474,'[5]cell downs 27042026 11h'!$B:$B,'[5]cell downs 27042026 11h'!$R:$R,"")</f>
        <v/>
      </c>
      <c r="AN474" s="18" t="str">
        <f>_xlfn.XLOOKUP(B474,'[5]cell downs 27042026 17h40'!$B:$B,'[5]cell downs 27042026 17h40'!$R:$R,"")</f>
        <v/>
      </c>
      <c r="AO474" s="18" t="str">
        <f>_xlfn.XLOOKUP(B474,'[6]ALL SITES DOWN'!$D:$D,'[6]ALL SITES DOWN'!$J:$J,"")</f>
        <v/>
      </c>
      <c r="AP474" s="18" t="str">
        <f>_xlfn.XLOOKUP(B474,'[7]ALL SITES DOWN'!$D:$D,'[7]ALL SITES DOWN'!$J:$J,"")</f>
        <v/>
      </c>
      <c r="AQ474" s="9" t="str">
        <f>_xlfn.XLOOKUP(B474,[8]sheet1!$AC:$AC,[8]sheet1!$AF:$AF,"")</f>
        <v/>
      </c>
      <c r="AR474" s="14"/>
      <c r="AS474" s="14" t="s">
        <v>5465</v>
      </c>
      <c r="AT474" s="14" t="str">
        <f>_xlfn.XLOOKUP(B474,'[9]cell downs 18042026 17h'!$B:$B,'[9]cell downs 18042026 17h'!$B:$B,"")</f>
        <v/>
      </c>
      <c r="AU474" s="14" t="str">
        <f>_xlfn.XLOOKUP(B474,'[10]Cells Huawei 19042026 15h'!$B:$B,'[10]Cells Huawei 19042026 15h'!$B:$B,"")</f>
        <v/>
      </c>
      <c r="AV474" s="9" t="str">
        <f>_xlfn.XLOOKUP(B474,'[11]cells down 19042026 9H40'!$B:$B,'[11]cells down 19042026 9H40'!$B:$B,"")</f>
        <v/>
      </c>
    </row>
    <row r="475" spans="1:48" hidden="1" x14ac:dyDescent="0.3">
      <c r="A475" s="1" t="s">
        <v>1313</v>
      </c>
      <c r="B475" s="8" t="s">
        <v>1314</v>
      </c>
      <c r="C475" s="3" t="str">
        <f>_xlfn.XLOOKUP(B475,'[1]daily break down'!$D:$D,'[1]daily break down'!$E:$E,"")</f>
        <v>Maroua</v>
      </c>
      <c r="D475" s="1" t="s">
        <v>21</v>
      </c>
      <c r="E475" s="1" t="s">
        <v>89</v>
      </c>
      <c r="F475" s="3" t="s">
        <v>55</v>
      </c>
      <c r="G475" s="1" t="s">
        <v>84</v>
      </c>
      <c r="H475" s="27" t="str">
        <f>_xlfn.XLOOKUP(B475,[2]CALCULATION!$B:$B,[2]CALCULATION!$H:$H,"")</f>
        <v>Huawei</v>
      </c>
      <c r="I475" s="26">
        <v>0.37833551634691942</v>
      </c>
      <c r="J475" s="26">
        <v>0.48017381353924998</v>
      </c>
      <c r="K475" s="26">
        <v>6.090679245390701E-2</v>
      </c>
      <c r="L475" s="26">
        <v>0.393994715109593</v>
      </c>
      <c r="M475" s="26">
        <v>6.1334834333524532E-2</v>
      </c>
      <c r="N475" s="26">
        <v>0.1317120533739688</v>
      </c>
      <c r="O475" s="26">
        <v>9.0958899418719139E-2</v>
      </c>
      <c r="P475" s="114" t="s">
        <v>6364</v>
      </c>
      <c r="Q475" s="42" t="s">
        <v>5538</v>
      </c>
      <c r="R475" s="42"/>
      <c r="S475" s="41" t="str" cm="1">
        <f t="array" ref="S475">IFERROR(_xlfn.IFS(
U475="MPR ISSUE","PDH",
U475="BSS Hardware Issue","BSS",
U475="Sites strategiques, MLL, Pylone, etc.","ENVTECH",
U475="AKTIVCO DEFAUT GE &amp; POWER Cabinet","AKTIVCO",
U475="AKTIVCO Coupure ENEO &amp; Baisse de tension","AKTIVCO GRID ONLY",
U475="Coupure ENEO &amp; Baisse de tension","IHS GRID ONLY",
U475="Defaut GE &amp; POWER Cabinet","IHS",
U475="Sharing","Partners",
U475="Sites strategiques &amp; DataCenter","SST &amp; DC",
U475="Exclu","Exclu",
U475="SAT","SAT",
U475="SPARE-ISSUE","SPARE-ISSUE",
U475="Fiber CAmtel","TRANS_FO_CAMTEL",
U475="Fiber AOF","Fiber AOF",
U475="Projet OCM (HUAWEI)","TRAVAUX-HUAWEI",
U475="Projet OCM (NOKIA)","TRAVAUX-NOKIA",
U475="ACCESS-ISSUE","ACCESS-ISSUE",
U475="Projet OCM (ZTE, NOKIA, autres projets)","TRAVAUX OCM",
U475="No root CAuse","No root cause",
U475="ODU HS","PDH",
U475="IP &amp; VLAN","PDH",
U475="Warehouse HUAWEI","SPARE-ISSUE",
U475="SPARE-HS","SPARE-ISSUE",
U475="Power Telco","BSS",U475="no impacts","no impacts"
),"")</f>
        <v>No root cause</v>
      </c>
      <c r="T475" s="41" t="str" cm="1">
        <f t="array" ref="T475">IFERROR(_xlfn.IFS(
U475="MPR ISSUE","TX ISSUE",
U475="BSS Hardware Issue","RAN ISSUE",
U475="Sites strategiques, MLL, Pylone, etc.","ENVTECH",
U475="AKTIVCO DEFAUT GE &amp; POWER Cabinet","POWER ISSUE",
U475="AKTIVCO Coupure ENEO &amp; Baisse de tension","POWER ISSUE",
U475="Coupure ENEO &amp; Baisse de tension","POWER ISSUE",
U475="Defaut GE &amp; POWER Cabinet","POWER ISSUE",
U475="Sharing","POWER ISSUE",
U475="Sites strategiques &amp; DataCenter","POWER ISSUE",
U475="Exclu","Exclu",
U475="SAT","TX ISSUE",
U475="SPARE-ISSUE","SPARE-ISSUE",
U475="Fiber CAmtel","TX ISSUE",
U475="Fiber AOF","TX ISSUE",
U475="Projet OCM (HUAWEI)","TRAVAUX-HUAWEI",
U475="Projet OCM (NOKIA)","TRAVAUX -NOKIA",
U475="ACCESS-ISSUE","ACCESS-ISSUE",
U475="Projet OCM (ZTE, NOKIA, autres projets)","TRAVAUX OCM",
U475="No root CAuse","No root cause",
U475="ODU HS","TX ISSUE",
U475="IP &amp; VLAN","TX ISSUE",
U475="Warehouse HUAWEI","SPARE-ISSUE",
U475="SPARE-HS","SPARE-ISSUE",
U475="Power Telco","RAN ISSUE",U475="no impacts","no impacts"
),"")</f>
        <v>No root cause</v>
      </c>
      <c r="U475" s="68" t="s">
        <v>5691</v>
      </c>
      <c r="V475" s="41" t="str" cm="1">
        <f t="array" ref="V475">IFERROR(_xlfn.IFS(
U475="MPR ISSUE","ACTIVE",
U475="BSS Hardware Issue","ACTIVE",
U475="Sites strategiques, MLL, Pylone, etc.","PASSIVE",
U475="AKTIVCO DEFAUT GE &amp; POWER Cabinet","PASSIVE",
U475="AKTIVCO Coupure ENEO &amp; Baisse de tension","PASSIVE",
U475="Coupure ENEO &amp; Baisse de tension","PASSIVE",
U475="Defaut GE &amp; POWER Cabinet","PASSIVE",
U475="Sharing","PASSIVE",
U475="Sites strategiques &amp; DataCenter","PASSIVE",
U475="Exclu","Exclu",
U475="SAT","ACTIVE",
U475="SPARE-ISSUE","SPARE-ISSUE",
U475="Fiber CAmtel","ACTIVE",
U475="Fiber AOF","ACTIVE",
U475="Projet OCM (HUAWEI)","PLANNED WORKS",
U475="Projet OCM (NOKIA)","PLANNED WORKS",
U475="ACCESS-ISSUE","ACCESS-ISSUE",
U475="Projet OCM (ZTE, NOKIA, autres projets)","PLANNED WORKS",
U475="No root CAuse","No root cause",
U475="ODU HS","ACTIVE",
U475="IP &amp; VLAN","ACTIVE",
U475="Warehouse HUAWEI","SPARE-ISSUE",
U475="SPARE-HS","SPARE-ISSUE",
U475="Power Telco","ACTIVE", U475="no impacts","no impacts"
),"")</f>
        <v>No root cause</v>
      </c>
      <c r="W475" s="113"/>
      <c r="X475" s="113"/>
      <c r="Y475" s="113"/>
      <c r="Z475" s="113"/>
      <c r="AA475" s="113"/>
      <c r="AB475" s="17" t="s">
        <v>5465</v>
      </c>
      <c r="AC475" s="17" t="str">
        <f>_xlfn.XLOOKUP(B475,'INCIDENT-04-27-2026'!E:E,'INCIDENT-04-27-2026'!F:F,"")</f>
        <v/>
      </c>
      <c r="AD475" s="9"/>
      <c r="AE475" s="7" t="s">
        <v>5465</v>
      </c>
      <c r="AF475" s="6" t="str">
        <f>_xlfn.XLOOKUP(B475,'[13]Input_27-04'!$B:$B,'[13]Input_27-04'!$M:$M,"")</f>
        <v>No power issue</v>
      </c>
      <c r="AG475" s="7"/>
      <c r="AH475" s="3"/>
      <c r="AI475" s="18" t="str">
        <f>_xlfn.XLOOKUP(B475,'[3]Cells Huawei 27042026 10h'!$B:$B,'[3]Cells Huawei 27042026 10h'!$T:$T,"")</f>
        <v/>
      </c>
      <c r="AJ475" s="18" t="str">
        <f>_xlfn.XLOOKUP(B475,'[3]Cells Huawei 27042026 15h'!$B:$B,'[3]Cells Huawei 27042026 15h'!$T:$T,"")</f>
        <v/>
      </c>
      <c r="AK475" s="18" t="str">
        <f>_xlfn.XLOOKUP(B475,'[4]cells down 27042026 11h28'!$B:$B,'[4]cells down 27042026 11h28'!$R:$R,"")</f>
        <v/>
      </c>
      <c r="AL475" s="18" t="str">
        <f>_xlfn.XLOOKUP(B475,'[4]cells down 27042026 18h01'!$B:$B,'[4]cells down 27042026 18h01'!$R:$R,"")</f>
        <v/>
      </c>
      <c r="AM475" s="18" t="str">
        <f>_xlfn.XLOOKUP(B475,'[5]cell downs 27042026 11h'!$B:$B,'[5]cell downs 27042026 11h'!$R:$R,"")</f>
        <v/>
      </c>
      <c r="AN475" s="18" t="str">
        <f>_xlfn.XLOOKUP(B475,'[5]cell downs 27042026 17h40'!$B:$B,'[5]cell downs 27042026 17h40'!$R:$R,"")</f>
        <v/>
      </c>
      <c r="AO475" s="18" t="str">
        <f>_xlfn.XLOOKUP(B475,'[6]ALL SITES DOWN'!$D:$D,'[6]ALL SITES DOWN'!$J:$J,"")</f>
        <v/>
      </c>
      <c r="AP475" s="18" t="str">
        <f>_xlfn.XLOOKUP(B475,'[7]ALL SITES DOWN'!$D:$D,'[7]ALL SITES DOWN'!$J:$J,"")</f>
        <v/>
      </c>
      <c r="AQ475" s="9" t="str">
        <f>_xlfn.XLOOKUP(B475,[8]sheet1!$AC:$AC,[8]sheet1!$AF:$AF,"")</f>
        <v/>
      </c>
      <c r="AR475" s="14"/>
      <c r="AS475" s="14" t="s">
        <v>5465</v>
      </c>
      <c r="AT475" s="14" t="str">
        <f>_xlfn.XLOOKUP(B475,'[9]cell downs 18042026 17h'!$B:$B,'[9]cell downs 18042026 17h'!$B:$B,"")</f>
        <v/>
      </c>
      <c r="AU475" s="14" t="str">
        <f>_xlfn.XLOOKUP(B475,'[10]Cells Huawei 19042026 15h'!$B:$B,'[10]Cells Huawei 19042026 15h'!$B:$B,"")</f>
        <v/>
      </c>
      <c r="AV475" s="9" t="str">
        <f>_xlfn.XLOOKUP(B475,'[11]cells down 19042026 9H40'!$B:$B,'[11]cells down 19042026 9H40'!$B:$B,"")</f>
        <v/>
      </c>
    </row>
    <row r="476" spans="1:48" hidden="1" x14ac:dyDescent="0.3">
      <c r="A476" s="1" t="s">
        <v>1272</v>
      </c>
      <c r="B476" s="8" t="s">
        <v>1273</v>
      </c>
      <c r="C476" s="3" t="str">
        <f>_xlfn.XLOOKUP(B476,'[1]daily break down'!$D:$D,'[1]daily break down'!$E:$E,"")</f>
        <v>ADAMAOUA</v>
      </c>
      <c r="D476" s="1" t="s">
        <v>11</v>
      </c>
      <c r="E476" s="1" t="s">
        <v>96</v>
      </c>
      <c r="F476" s="3" t="s">
        <v>90</v>
      </c>
      <c r="G476" s="1" t="s">
        <v>1274</v>
      </c>
      <c r="H476" s="28" t="str">
        <f>_xlfn.XLOOKUP(B476,[2]CALCULATION!$B:$B,[2]CALCULATION!$H:$H,"")</f>
        <v>NOKIA</v>
      </c>
      <c r="I476" s="26">
        <v>0</v>
      </c>
      <c r="J476" s="26">
        <v>5.504262324501253E-2</v>
      </c>
      <c r="K476" s="26">
        <v>0</v>
      </c>
      <c r="L476" s="26">
        <v>0.12595316883308064</v>
      </c>
      <c r="M476" s="26">
        <v>0</v>
      </c>
      <c r="N476" s="26">
        <v>0</v>
      </c>
      <c r="O476" s="26">
        <v>8.833075089327394E-2</v>
      </c>
      <c r="P476" s="114" t="s">
        <v>6364</v>
      </c>
      <c r="Q476" s="42" t="s">
        <v>5538</v>
      </c>
      <c r="R476" s="42"/>
      <c r="S476" s="41" t="str" cm="1">
        <f t="array" ref="S476">IFERROR(_xlfn.IFS(
U476="MPR ISSUE","PDH",
U476="BSS Hardware Issue","BSS",
U476="Sites strategiques, MLL, Pylone, etc.","ENVTECH",
U476="AKTIVCO DEFAUT GE &amp; POWER Cabinet","AKTIVCO",
U476="AKTIVCO Coupure ENEO &amp; Baisse de tension","AKTIVCO GRID ONLY",
U476="Coupure ENEO &amp; Baisse de tension","IHS GRID ONLY",
U476="Defaut GE &amp; POWER Cabinet","IHS",
U476="Sharing","Partners",
U476="Sites strategiques &amp; DataCenter","SST &amp; DC",
U476="Exclu","Exclu",
U476="SAT","SAT",
U476="SPARE-ISSUE","SPARE-ISSUE",
U476="Fiber CAmtel","TRANS_FO_CAMTEL",
U476="Fiber AOF","Fiber AOF",
U476="Projet OCM (HUAWEI)","TRAVAUX-HUAWEI",
U476="Projet OCM (NOKIA)","TRAVAUX-NOKIA",
U476="ACCESS-ISSUE","ACCESS-ISSUE",
U476="Projet OCM (ZTE, NOKIA, autres projets)","TRAVAUX OCM",
U476="No root CAuse","No root cause",
U476="ODU HS","PDH",
U476="IP &amp; VLAN","PDH",
U476="Warehouse HUAWEI","SPARE-ISSUE",
U476="SPARE-HS","SPARE-ISSUE",
U476="Power Telco","BSS",U476="no impacts","no impacts"
),"")</f>
        <v>No root cause</v>
      </c>
      <c r="T476" s="41" t="str" cm="1">
        <f t="array" ref="T476">IFERROR(_xlfn.IFS(
U476="MPR ISSUE","TX ISSUE",
U476="BSS Hardware Issue","RAN ISSUE",
U476="Sites strategiques, MLL, Pylone, etc.","ENVTECH",
U476="AKTIVCO DEFAUT GE &amp; POWER Cabinet","POWER ISSUE",
U476="AKTIVCO Coupure ENEO &amp; Baisse de tension","POWER ISSUE",
U476="Coupure ENEO &amp; Baisse de tension","POWER ISSUE",
U476="Defaut GE &amp; POWER Cabinet","POWER ISSUE",
U476="Sharing","POWER ISSUE",
U476="Sites strategiques &amp; DataCenter","POWER ISSUE",
U476="Exclu","Exclu",
U476="SAT","TX ISSUE",
U476="SPARE-ISSUE","SPARE-ISSUE",
U476="Fiber CAmtel","TX ISSUE",
U476="Fiber AOF","TX ISSUE",
U476="Projet OCM (HUAWEI)","TRAVAUX-HUAWEI",
U476="Projet OCM (NOKIA)","TRAVAUX -NOKIA",
U476="ACCESS-ISSUE","ACCESS-ISSUE",
U476="Projet OCM (ZTE, NOKIA, autres projets)","TRAVAUX OCM",
U476="No root CAuse","No root cause",
U476="ODU HS","TX ISSUE",
U476="IP &amp; VLAN","TX ISSUE",
U476="Warehouse HUAWEI","SPARE-ISSUE",
U476="SPARE-HS","SPARE-ISSUE",
U476="Power Telco","RAN ISSUE",U476="no impacts","no impacts"
),"")</f>
        <v>No root cause</v>
      </c>
      <c r="U476" s="68" t="s">
        <v>5691</v>
      </c>
      <c r="V476" s="41" t="str" cm="1">
        <f t="array" ref="V476">IFERROR(_xlfn.IFS(
U476="MPR ISSUE","ACTIVE",
U476="BSS Hardware Issue","ACTIVE",
U476="Sites strategiques, MLL, Pylone, etc.","PASSIVE",
U476="AKTIVCO DEFAUT GE &amp; POWER Cabinet","PASSIVE",
U476="AKTIVCO Coupure ENEO &amp; Baisse de tension","PASSIVE",
U476="Coupure ENEO &amp; Baisse de tension","PASSIVE",
U476="Defaut GE &amp; POWER Cabinet","PASSIVE",
U476="Sharing","PASSIVE",
U476="Sites strategiques &amp; DataCenter","PASSIVE",
U476="Exclu","Exclu",
U476="SAT","ACTIVE",
U476="SPARE-ISSUE","SPARE-ISSUE",
U476="Fiber CAmtel","ACTIVE",
U476="Fiber AOF","ACTIVE",
U476="Projet OCM (HUAWEI)","PLANNED WORKS",
U476="Projet OCM (NOKIA)","PLANNED WORKS",
U476="ACCESS-ISSUE","ACCESS-ISSUE",
U476="Projet OCM (ZTE, NOKIA, autres projets)","PLANNED WORKS",
U476="No root CAuse","No root cause",
U476="ODU HS","ACTIVE",
U476="IP &amp; VLAN","ACTIVE",
U476="Warehouse HUAWEI","SPARE-ISSUE",
U476="SPARE-HS","SPARE-ISSUE",
U476="Power Telco","ACTIVE", U476="no impacts","no impacts"
),"")</f>
        <v>No root cause</v>
      </c>
      <c r="W476" s="113"/>
      <c r="X476" s="113"/>
      <c r="Y476" s="113"/>
      <c r="Z476" s="113"/>
      <c r="AA476" s="113"/>
      <c r="AB476" s="17" t="s">
        <v>5465</v>
      </c>
      <c r="AC476" s="17" t="str">
        <f>_xlfn.XLOOKUP(B476,'INCIDENT-04-27-2026'!E:E,'INCIDENT-04-27-2026'!F:F,"")</f>
        <v/>
      </c>
      <c r="AD476" s="9"/>
      <c r="AE476" s="7" t="s">
        <v>5465</v>
      </c>
      <c r="AF476" s="6" t="str">
        <f>_xlfn.XLOOKUP(B476,'[13]Input_27-04'!$B:$B,'[13]Input_27-04'!$M:$M,"")</f>
        <v/>
      </c>
      <c r="AG476" s="7"/>
      <c r="AH476" s="3"/>
      <c r="AI476" s="18" t="str">
        <f>_xlfn.XLOOKUP(B476,'[3]Cells Huawei 27042026 10h'!$B:$B,'[3]Cells Huawei 27042026 10h'!$T:$T,"")</f>
        <v/>
      </c>
      <c r="AJ476" s="18" t="str">
        <f>_xlfn.XLOOKUP(B476,'[3]Cells Huawei 27042026 15h'!$B:$B,'[3]Cells Huawei 27042026 15h'!$T:$T,"")</f>
        <v/>
      </c>
      <c r="AK476" s="18" t="str">
        <f>_xlfn.XLOOKUP(B476,'[4]cells down 27042026 11h28'!$B:$B,'[4]cells down 27042026 11h28'!$R:$R,"")</f>
        <v/>
      </c>
      <c r="AL476" s="18" t="str">
        <f>_xlfn.XLOOKUP(B476,'[4]cells down 27042026 18h01'!$B:$B,'[4]cells down 27042026 18h01'!$R:$R,"")</f>
        <v/>
      </c>
      <c r="AM476" s="18" t="str">
        <f>_xlfn.XLOOKUP(B476,'[5]cell downs 27042026 11h'!$B:$B,'[5]cell downs 27042026 11h'!$R:$R,"")</f>
        <v/>
      </c>
      <c r="AN476" s="18" t="str">
        <f>_xlfn.XLOOKUP(B476,'[5]cell downs 27042026 17h40'!$B:$B,'[5]cell downs 27042026 17h40'!$R:$R,"")</f>
        <v/>
      </c>
      <c r="AO476" s="18" t="str">
        <f>_xlfn.XLOOKUP(B476,'[6]ALL SITES DOWN'!$D:$D,'[6]ALL SITES DOWN'!$J:$J,"")</f>
        <v/>
      </c>
      <c r="AP476" s="18" t="str">
        <f>_xlfn.XLOOKUP(B476,'[7]ALL SITES DOWN'!$D:$D,'[7]ALL SITES DOWN'!$J:$J,"")</f>
        <v/>
      </c>
      <c r="AQ476" s="9" t="str">
        <f>_xlfn.XLOOKUP(B476,[8]sheet1!$AC:$AC,[8]sheet1!$AF:$AF,"")</f>
        <v/>
      </c>
      <c r="AR476" s="14"/>
      <c r="AS476" s="14" t="s">
        <v>5465</v>
      </c>
      <c r="AT476" s="14" t="str">
        <f>_xlfn.XLOOKUP(B476,'[9]cell downs 18042026 17h'!$B:$B,'[9]cell downs 18042026 17h'!$B:$B,"")</f>
        <v/>
      </c>
      <c r="AU476" s="14" t="str">
        <f>_xlfn.XLOOKUP(B476,'[10]Cells Huawei 19042026 15h'!$B:$B,'[10]Cells Huawei 19042026 15h'!$B:$B,"")</f>
        <v/>
      </c>
      <c r="AV476" s="9" t="str">
        <f>_xlfn.XLOOKUP(B476,'[11]cells down 19042026 9H40'!$B:$B,'[11]cells down 19042026 9H40'!$B:$B,"")</f>
        <v/>
      </c>
    </row>
    <row r="477" spans="1:48" hidden="1" x14ac:dyDescent="0.3">
      <c r="A477" s="1" t="s">
        <v>1270</v>
      </c>
      <c r="B477" s="8" t="s">
        <v>1271</v>
      </c>
      <c r="C477" s="3" t="str">
        <f>_xlfn.XLOOKUP(B477,'[1]daily break down'!$D:$D,'[1]daily break down'!$E:$E,"")</f>
        <v>OUEST</v>
      </c>
      <c r="D477" s="1" t="s">
        <v>21</v>
      </c>
      <c r="E477" s="1" t="s">
        <v>122</v>
      </c>
      <c r="F477" s="3" t="s">
        <v>102</v>
      </c>
      <c r="G477" s="1" t="s">
        <v>1270</v>
      </c>
      <c r="H477" s="28" t="str">
        <f>_xlfn.XLOOKUP(B477,[2]CALCULATION!$B:$B,[2]CALCULATION!$H:$H,"")</f>
        <v>NOKIA</v>
      </c>
      <c r="I477" s="26">
        <v>0</v>
      </c>
      <c r="J477" s="26">
        <v>0</v>
      </c>
      <c r="K477" s="26">
        <v>0</v>
      </c>
      <c r="L477" s="26">
        <v>0</v>
      </c>
      <c r="M477" s="26">
        <v>0</v>
      </c>
      <c r="N477" s="26">
        <v>0</v>
      </c>
      <c r="O477" s="26">
        <v>8.8247967514475043E-2</v>
      </c>
      <c r="P477" s="114" t="s">
        <v>6364</v>
      </c>
      <c r="Q477" s="42" t="s">
        <v>5538</v>
      </c>
      <c r="R477" s="42"/>
      <c r="S477" s="41" t="str" cm="1">
        <f t="array" ref="S477">IFERROR(_xlfn.IFS(
U477="MPR ISSUE","PDH",
U477="BSS Hardware Issue","BSS",
U477="Sites strategiques, MLL, Pylone, etc.","ENVTECH",
U477="AKTIVCO DEFAUT GE &amp; POWER Cabinet","AKTIVCO",
U477="AKTIVCO Coupure ENEO &amp; Baisse de tension","AKTIVCO GRID ONLY",
U477="Coupure ENEO &amp; Baisse de tension","IHS GRID ONLY",
U477="Defaut GE &amp; POWER Cabinet","IHS",
U477="Sharing","Partners",
U477="Sites strategiques &amp; DataCenter","SST &amp; DC",
U477="Exclu","Exclu",
U477="SAT","SAT",
U477="SPARE-ISSUE","SPARE-ISSUE",
U477="Fiber CAmtel","TRANS_FO_CAMTEL",
U477="Fiber AOF","Fiber AOF",
U477="Projet OCM (HUAWEI)","TRAVAUX-HUAWEI",
U477="Projet OCM (NOKIA)","TRAVAUX-NOKIA",
U477="ACCESS-ISSUE","ACCESS-ISSUE",
U477="Projet OCM (ZTE, NOKIA, autres projets)","TRAVAUX OCM",
U477="No root CAuse","No root cause",
U477="ODU HS","PDH",
U477="IP &amp; VLAN","PDH",
U477="Warehouse HUAWEI","SPARE-ISSUE",
U477="SPARE-HS","SPARE-ISSUE",
U477="Power Telco","BSS",U477="no impacts","no impacts"
),"")</f>
        <v>No root cause</v>
      </c>
      <c r="T477" s="41" t="str" cm="1">
        <f t="array" ref="T477">IFERROR(_xlfn.IFS(
U477="MPR ISSUE","TX ISSUE",
U477="BSS Hardware Issue","RAN ISSUE",
U477="Sites strategiques, MLL, Pylone, etc.","ENVTECH",
U477="AKTIVCO DEFAUT GE &amp; POWER Cabinet","POWER ISSUE",
U477="AKTIVCO Coupure ENEO &amp; Baisse de tension","POWER ISSUE",
U477="Coupure ENEO &amp; Baisse de tension","POWER ISSUE",
U477="Defaut GE &amp; POWER Cabinet","POWER ISSUE",
U477="Sharing","POWER ISSUE",
U477="Sites strategiques &amp; DataCenter","POWER ISSUE",
U477="Exclu","Exclu",
U477="SAT","TX ISSUE",
U477="SPARE-ISSUE","SPARE-ISSUE",
U477="Fiber CAmtel","TX ISSUE",
U477="Fiber AOF","TX ISSUE",
U477="Projet OCM (HUAWEI)","TRAVAUX-HUAWEI",
U477="Projet OCM (NOKIA)","TRAVAUX -NOKIA",
U477="ACCESS-ISSUE","ACCESS-ISSUE",
U477="Projet OCM (ZTE, NOKIA, autres projets)","TRAVAUX OCM",
U477="No root CAuse","No root cause",
U477="ODU HS","TX ISSUE",
U477="IP &amp; VLAN","TX ISSUE",
U477="Warehouse HUAWEI","SPARE-ISSUE",
U477="SPARE-HS","SPARE-ISSUE",
U477="Power Telco","RAN ISSUE",U477="no impacts","no impacts"
),"")</f>
        <v>No root cause</v>
      </c>
      <c r="U477" s="68" t="s">
        <v>5691</v>
      </c>
      <c r="V477" s="41" t="str" cm="1">
        <f t="array" ref="V477">IFERROR(_xlfn.IFS(
U477="MPR ISSUE","ACTIVE",
U477="BSS Hardware Issue","ACTIVE",
U477="Sites strategiques, MLL, Pylone, etc.","PASSIVE",
U477="AKTIVCO DEFAUT GE &amp; POWER Cabinet","PASSIVE",
U477="AKTIVCO Coupure ENEO &amp; Baisse de tension","PASSIVE",
U477="Coupure ENEO &amp; Baisse de tension","PASSIVE",
U477="Defaut GE &amp; POWER Cabinet","PASSIVE",
U477="Sharing","PASSIVE",
U477="Sites strategiques &amp; DataCenter","PASSIVE",
U477="Exclu","Exclu",
U477="SAT","ACTIVE",
U477="SPARE-ISSUE","SPARE-ISSUE",
U477="Fiber CAmtel","ACTIVE",
U477="Fiber AOF","ACTIVE",
U477="Projet OCM (HUAWEI)","PLANNED WORKS",
U477="Projet OCM (NOKIA)","PLANNED WORKS",
U477="ACCESS-ISSUE","ACCESS-ISSUE",
U477="Projet OCM (ZTE, NOKIA, autres projets)","PLANNED WORKS",
U477="No root CAuse","No root cause",
U477="ODU HS","ACTIVE",
U477="IP &amp; VLAN","ACTIVE",
U477="Warehouse HUAWEI","SPARE-ISSUE",
U477="SPARE-HS","SPARE-ISSUE",
U477="Power Telco","ACTIVE", U477="no impacts","no impacts"
),"")</f>
        <v>No root cause</v>
      </c>
      <c r="W477" s="113"/>
      <c r="X477" s="113"/>
      <c r="Y477" s="113"/>
      <c r="Z477" s="113"/>
      <c r="AA477" s="113"/>
      <c r="AB477" s="17" t="s">
        <v>5465</v>
      </c>
      <c r="AC477" s="17" t="str">
        <f>_xlfn.XLOOKUP(B477,'INCIDENT-04-27-2026'!E:E,'INCIDENT-04-27-2026'!F:F,"")</f>
        <v/>
      </c>
      <c r="AD477" s="9"/>
      <c r="AE477" s="7" t="s">
        <v>5465</v>
      </c>
      <c r="AF477" s="6" t="str">
        <f>_xlfn.XLOOKUP(B477,'[13]Input_27-04'!$B:$B,'[13]Input_27-04'!$M:$M,"")</f>
        <v>No power issue</v>
      </c>
      <c r="AG477" s="7"/>
      <c r="AH477" s="3"/>
      <c r="AI477" s="18" t="str">
        <f>_xlfn.XLOOKUP(B477,'[3]Cells Huawei 27042026 10h'!$B:$B,'[3]Cells Huawei 27042026 10h'!$T:$T,"")</f>
        <v/>
      </c>
      <c r="AJ477" s="18" t="str">
        <f>_xlfn.XLOOKUP(B477,'[3]Cells Huawei 27042026 15h'!$B:$B,'[3]Cells Huawei 27042026 15h'!$T:$T,"")</f>
        <v/>
      </c>
      <c r="AK477" s="18" t="str">
        <f>_xlfn.XLOOKUP(B477,'[4]cells down 27042026 11h28'!$B:$B,'[4]cells down 27042026 11h28'!$R:$R,"")</f>
        <v/>
      </c>
      <c r="AL477" s="18" t="str">
        <f>_xlfn.XLOOKUP(B477,'[4]cells down 27042026 18h01'!$B:$B,'[4]cells down 27042026 18h01'!$R:$R,"")</f>
        <v/>
      </c>
      <c r="AM477" s="18" t="str">
        <f>_xlfn.XLOOKUP(B477,'[5]cell downs 27042026 11h'!$B:$B,'[5]cell downs 27042026 11h'!$R:$R,"")</f>
        <v/>
      </c>
      <c r="AN477" s="18" t="str">
        <f>_xlfn.XLOOKUP(B477,'[5]cell downs 27042026 17h40'!$B:$B,'[5]cell downs 27042026 17h40'!$R:$R,"")</f>
        <v/>
      </c>
      <c r="AO477" s="18" t="str">
        <f>_xlfn.XLOOKUP(B477,'[6]ALL SITES DOWN'!$D:$D,'[6]ALL SITES DOWN'!$J:$J,"")</f>
        <v/>
      </c>
      <c r="AP477" s="18" t="str">
        <f>_xlfn.XLOOKUP(B477,'[7]ALL SITES DOWN'!$D:$D,'[7]ALL SITES DOWN'!$J:$J,"")</f>
        <v/>
      </c>
      <c r="AQ477" s="9" t="str">
        <f>_xlfn.XLOOKUP(B477,[8]sheet1!$AC:$AC,[8]sheet1!$AF:$AF,"")</f>
        <v/>
      </c>
      <c r="AR477" s="14"/>
      <c r="AS477" s="14" t="s">
        <v>5465</v>
      </c>
      <c r="AT477" s="14" t="str">
        <f>_xlfn.XLOOKUP(B477,'[9]cell downs 18042026 17h'!$B:$B,'[9]cell downs 18042026 17h'!$B:$B,"")</f>
        <v/>
      </c>
      <c r="AU477" s="14" t="str">
        <f>_xlfn.XLOOKUP(B477,'[10]Cells Huawei 19042026 15h'!$B:$B,'[10]Cells Huawei 19042026 15h'!$B:$B,"")</f>
        <v/>
      </c>
      <c r="AV477" s="9" t="str">
        <f>_xlfn.XLOOKUP(B477,'[11]cells down 19042026 9H40'!$B:$B,'[11]cells down 19042026 9H40'!$B:$B,"")</f>
        <v/>
      </c>
    </row>
    <row r="478" spans="1:48" hidden="1" x14ac:dyDescent="0.3">
      <c r="A478" s="1" t="s">
        <v>3789</v>
      </c>
      <c r="B478" s="8" t="s">
        <v>3790</v>
      </c>
      <c r="C478" s="3" t="str">
        <f>_xlfn.XLOOKUP(B478,'[1]daily break down'!$D:$D,'[1]daily break down'!$E:$E,"")</f>
        <v>NORD</v>
      </c>
      <c r="D478" s="1" t="s">
        <v>11</v>
      </c>
      <c r="E478" s="1" t="s">
        <v>12</v>
      </c>
      <c r="F478" s="3" t="s">
        <v>23</v>
      </c>
      <c r="G478" s="1" t="s">
        <v>3791</v>
      </c>
      <c r="H478" s="27" t="str">
        <f>_xlfn.XLOOKUP(B478,[2]CALCULATION!$B:$B,[2]CALCULATION!$H:$H,"")</f>
        <v>HUAWEI</v>
      </c>
      <c r="I478" s="26">
        <v>0.1547193044034095</v>
      </c>
      <c r="J478" s="26">
        <v>0</v>
      </c>
      <c r="K478" s="26">
        <v>0</v>
      </c>
      <c r="L478" s="26">
        <v>0.50649838913572631</v>
      </c>
      <c r="M478" s="26">
        <v>0.41227567038492374</v>
      </c>
      <c r="N478" s="26">
        <v>0.23638612801876538</v>
      </c>
      <c r="O478" s="26">
        <v>8.4645281694360974E-2</v>
      </c>
      <c r="P478" s="114" t="s">
        <v>6364</v>
      </c>
      <c r="Q478" s="42" t="s">
        <v>5538</v>
      </c>
      <c r="R478" s="42"/>
      <c r="S478" s="41" t="str" cm="1">
        <f t="array" ref="S478">IFERROR(_xlfn.IFS(
U478="MPR ISSUE","PDH",
U478="BSS Hardware Issue","BSS",
U478="Sites strategiques, MLL, Pylone, etc.","ENVTECH",
U478="AKTIVCO DEFAUT GE &amp; POWER Cabinet","AKTIVCO",
U478="AKTIVCO Coupure ENEO &amp; Baisse de tension","AKTIVCO GRID ONLY",
U478="Coupure ENEO &amp; Baisse de tension","IHS GRID ONLY",
U478="Defaut GE &amp; POWER Cabinet","IHS",
U478="Sharing","Partners",
U478="Sites strategiques &amp; DataCenter","SST &amp; DC",
U478="Exclu","Exclu",
U478="SAT","SAT",
U478="SPARE-ISSUE","SPARE-ISSUE",
U478="Fiber CAmtel","TRANS_FO_CAMTEL",
U478="Fiber AOF","Fiber AOF",
U478="Projet OCM (HUAWEI)","TRAVAUX-HUAWEI",
U478="Projet OCM (NOKIA)","TRAVAUX-NOKIA",
U478="ACCESS-ISSUE","ACCESS-ISSUE",
U478="Projet OCM (ZTE, NOKIA, autres projets)","TRAVAUX OCM",
U478="No root CAuse","No root cause",
U478="ODU HS","PDH",
U478="IP &amp; VLAN","PDH",
U478="Warehouse HUAWEI","SPARE-ISSUE",
U478="SPARE-HS","SPARE-ISSUE",
U478="Power Telco","BSS",U478="no impacts","no impacts"
),"")</f>
        <v>No root cause</v>
      </c>
      <c r="T478" s="41" t="str" cm="1">
        <f t="array" ref="T478">IFERROR(_xlfn.IFS(
U478="MPR ISSUE","TX ISSUE",
U478="BSS Hardware Issue","RAN ISSUE",
U478="Sites strategiques, MLL, Pylone, etc.","ENVTECH",
U478="AKTIVCO DEFAUT GE &amp; POWER Cabinet","POWER ISSUE",
U478="AKTIVCO Coupure ENEO &amp; Baisse de tension","POWER ISSUE",
U478="Coupure ENEO &amp; Baisse de tension","POWER ISSUE",
U478="Defaut GE &amp; POWER Cabinet","POWER ISSUE",
U478="Sharing","POWER ISSUE",
U478="Sites strategiques &amp; DataCenter","POWER ISSUE",
U478="Exclu","Exclu",
U478="SAT","TX ISSUE",
U478="SPARE-ISSUE","SPARE-ISSUE",
U478="Fiber CAmtel","TX ISSUE",
U478="Fiber AOF","TX ISSUE",
U478="Projet OCM (HUAWEI)","TRAVAUX-HUAWEI",
U478="Projet OCM (NOKIA)","TRAVAUX -NOKIA",
U478="ACCESS-ISSUE","ACCESS-ISSUE",
U478="Projet OCM (ZTE, NOKIA, autres projets)","TRAVAUX OCM",
U478="No root CAuse","No root cause",
U478="ODU HS","TX ISSUE",
U478="IP &amp; VLAN","TX ISSUE",
U478="Warehouse HUAWEI","SPARE-ISSUE",
U478="SPARE-HS","SPARE-ISSUE",
U478="Power Telco","RAN ISSUE",U478="no impacts","no impacts"
),"")</f>
        <v>No root cause</v>
      </c>
      <c r="U478" s="68" t="s">
        <v>5691</v>
      </c>
      <c r="V478" s="41" t="str" cm="1">
        <f t="array" ref="V478">IFERROR(_xlfn.IFS(
U478="MPR ISSUE","ACTIVE",
U478="BSS Hardware Issue","ACTIVE",
U478="Sites strategiques, MLL, Pylone, etc.","PASSIVE",
U478="AKTIVCO DEFAUT GE &amp; POWER Cabinet","PASSIVE",
U478="AKTIVCO Coupure ENEO &amp; Baisse de tension","PASSIVE",
U478="Coupure ENEO &amp; Baisse de tension","PASSIVE",
U478="Defaut GE &amp; POWER Cabinet","PASSIVE",
U478="Sharing","PASSIVE",
U478="Sites strategiques &amp; DataCenter","PASSIVE",
U478="Exclu","Exclu",
U478="SAT","ACTIVE",
U478="SPARE-ISSUE","SPARE-ISSUE",
U478="Fiber CAmtel","ACTIVE",
U478="Fiber AOF","ACTIVE",
U478="Projet OCM (HUAWEI)","PLANNED WORKS",
U478="Projet OCM (NOKIA)","PLANNED WORKS",
U478="ACCESS-ISSUE","ACCESS-ISSUE",
U478="Projet OCM (ZTE, NOKIA, autres projets)","PLANNED WORKS",
U478="No root CAuse","No root cause",
U478="ODU HS","ACTIVE",
U478="IP &amp; VLAN","ACTIVE",
U478="Warehouse HUAWEI","SPARE-ISSUE",
U478="SPARE-HS","SPARE-ISSUE",
U478="Power Telco","ACTIVE", U478="no impacts","no impacts"
),"")</f>
        <v>No root cause</v>
      </c>
      <c r="W478" s="113"/>
      <c r="X478" s="113"/>
      <c r="Y478" s="113"/>
      <c r="Z478" s="113"/>
      <c r="AA478" s="113"/>
      <c r="AB478" s="17" t="s">
        <v>5465</v>
      </c>
      <c r="AC478" s="17" t="str">
        <f>_xlfn.XLOOKUP(B478,'INCIDENT-04-27-2026'!E:E,'INCIDENT-04-27-2026'!F:F,"")</f>
        <v/>
      </c>
      <c r="AD478" s="9"/>
      <c r="AE478" s="7" t="s">
        <v>5465</v>
      </c>
      <c r="AF478" s="6" t="str">
        <f>_xlfn.XLOOKUP(B478,'[13]Input_27-04'!$B:$B,'[13]Input_27-04'!$M:$M,"")</f>
        <v/>
      </c>
      <c r="AG478" s="7"/>
      <c r="AH478" s="3"/>
      <c r="AI478" s="18" t="str">
        <f>_xlfn.XLOOKUP(B478,'[3]Cells Huawei 27042026 10h'!$B:$B,'[3]Cells Huawei 27042026 10h'!$T:$T,"")</f>
        <v/>
      </c>
      <c r="AJ478" s="18" t="str">
        <f>_xlfn.XLOOKUP(B478,'[3]Cells Huawei 27042026 15h'!$B:$B,'[3]Cells Huawei 27042026 15h'!$T:$T,"")</f>
        <v/>
      </c>
      <c r="AK478" s="18" t="str">
        <f>_xlfn.XLOOKUP(B478,'[4]cells down 27042026 11h28'!$B:$B,'[4]cells down 27042026 11h28'!$R:$R,"")</f>
        <v/>
      </c>
      <c r="AL478" s="18" t="str">
        <f>_xlfn.XLOOKUP(B478,'[4]cells down 27042026 18h01'!$B:$B,'[4]cells down 27042026 18h01'!$R:$R,"")</f>
        <v/>
      </c>
      <c r="AM478" s="18" t="str">
        <f>_xlfn.XLOOKUP(B478,'[5]cell downs 27042026 11h'!$B:$B,'[5]cell downs 27042026 11h'!$R:$R,"")</f>
        <v/>
      </c>
      <c r="AN478" s="18" t="str">
        <f>_xlfn.XLOOKUP(B478,'[5]cell downs 27042026 17h40'!$B:$B,'[5]cell downs 27042026 17h40'!$R:$R,"")</f>
        <v/>
      </c>
      <c r="AO478" s="18" t="str">
        <f>_xlfn.XLOOKUP(B478,'[6]ALL SITES DOWN'!$D:$D,'[6]ALL SITES DOWN'!$J:$J,"")</f>
        <v/>
      </c>
      <c r="AP478" s="18" t="str">
        <f>_xlfn.XLOOKUP(B478,'[7]ALL SITES DOWN'!$D:$D,'[7]ALL SITES DOWN'!$J:$J,"")</f>
        <v/>
      </c>
      <c r="AQ478" s="9" t="str">
        <f>_xlfn.XLOOKUP(B478,[8]sheet1!$AC:$AC,[8]sheet1!$AF:$AF,"")</f>
        <v/>
      </c>
      <c r="AR478" s="14"/>
      <c r="AS478" s="14" t="s">
        <v>5465</v>
      </c>
      <c r="AT478" s="14" t="str">
        <f>_xlfn.XLOOKUP(B478,'[9]cell downs 18042026 17h'!$B:$B,'[9]cell downs 18042026 17h'!$B:$B,"")</f>
        <v/>
      </c>
      <c r="AU478" s="14" t="str">
        <f>_xlfn.XLOOKUP(B478,'[10]Cells Huawei 19042026 15h'!$B:$B,'[10]Cells Huawei 19042026 15h'!$B:$B,"")</f>
        <v/>
      </c>
      <c r="AV478" s="9" t="str">
        <f>_xlfn.XLOOKUP(B478,'[11]cells down 19042026 9H40'!$B:$B,'[11]cells down 19042026 9H40'!$B:$B,"")</f>
        <v/>
      </c>
    </row>
    <row r="479" spans="1:48" hidden="1" x14ac:dyDescent="0.3">
      <c r="A479" s="1" t="s">
        <v>2109</v>
      </c>
      <c r="B479" s="1" t="s">
        <v>2110</v>
      </c>
      <c r="C479" s="3" t="str">
        <f>_xlfn.XLOOKUP(B479,'[1]daily break down'!$D:$D,'[1]daily break down'!$E:$E,"")</f>
        <v>Yaounde</v>
      </c>
      <c r="D479" s="1" t="s">
        <v>21</v>
      </c>
      <c r="E479" s="1" t="s">
        <v>36</v>
      </c>
      <c r="F479" s="3" t="s">
        <v>37</v>
      </c>
      <c r="G479" s="1" t="s">
        <v>38</v>
      </c>
      <c r="H479" s="29" t="str">
        <f>_xlfn.XLOOKUP(B479,[2]CALCULATION!$B:$B,[2]CALCULATION!$H:$H,"")</f>
        <v>ZTE</v>
      </c>
      <c r="I479" s="26">
        <v>0</v>
      </c>
      <c r="J479" s="26">
        <v>0.69342784498035315</v>
      </c>
      <c r="K479" s="26">
        <v>31.111367936238885</v>
      </c>
      <c r="L479" s="26">
        <v>0</v>
      </c>
      <c r="M479" s="26">
        <v>3.0158582382366972</v>
      </c>
      <c r="N479" s="26">
        <v>0</v>
      </c>
      <c r="O479" s="26">
        <v>8.3218475428969083E-2</v>
      </c>
      <c r="P479" s="114" t="s">
        <v>6364</v>
      </c>
      <c r="Q479" s="42" t="s">
        <v>5538</v>
      </c>
      <c r="R479" s="42"/>
      <c r="S479" s="41" t="str" cm="1">
        <f t="array" ref="S479">IFERROR(_xlfn.IFS(
U479="MPR ISSUE","PDH",
U479="BSS Hardware Issue","BSS",
U479="Sites strategiques, MLL, Pylone, etc.","ENVTECH",
U479="AKTIVCO DEFAUT GE &amp; POWER Cabinet","AKTIVCO",
U479="AKTIVCO Coupure ENEO &amp; Baisse de tension","AKTIVCO GRID ONLY",
U479="Coupure ENEO &amp; Baisse de tension","IHS GRID ONLY",
U479="Defaut GE &amp; POWER Cabinet","IHS",
U479="Sharing","Partners",
U479="Sites strategiques &amp; DataCenter","SST &amp; DC",
U479="Exclu","Exclu",
U479="SAT","SAT",
U479="SPARE-ISSUE","SPARE-ISSUE",
U479="Fiber CAmtel","TRANS_FO_CAMTEL",
U479="Fiber AOF","Fiber AOF",
U479="Projet OCM (HUAWEI)","TRAVAUX-HUAWEI",
U479="Projet OCM (NOKIA)","TRAVAUX-NOKIA",
U479="ACCESS-ISSUE","ACCESS-ISSUE",
U479="Projet OCM (ZTE, NOKIA, autres projets)","TRAVAUX OCM",
U479="No root CAuse","No root cause",
U479="ODU HS","PDH",
U479="IP &amp; VLAN","PDH",
U479="Warehouse HUAWEI","SPARE-ISSUE",
U479="SPARE-HS","SPARE-ISSUE",
U479="Power Telco","BSS",U479="no impacts","no impacts"
),"")</f>
        <v>No root cause</v>
      </c>
      <c r="T479" s="41" t="str" cm="1">
        <f t="array" ref="T479">IFERROR(_xlfn.IFS(
U479="MPR ISSUE","TX ISSUE",
U479="BSS Hardware Issue","RAN ISSUE",
U479="Sites strategiques, MLL, Pylone, etc.","ENVTECH",
U479="AKTIVCO DEFAUT GE &amp; POWER Cabinet","POWER ISSUE",
U479="AKTIVCO Coupure ENEO &amp; Baisse de tension","POWER ISSUE",
U479="Coupure ENEO &amp; Baisse de tension","POWER ISSUE",
U479="Defaut GE &amp; POWER Cabinet","POWER ISSUE",
U479="Sharing","POWER ISSUE",
U479="Sites strategiques &amp; DataCenter","POWER ISSUE",
U479="Exclu","Exclu",
U479="SAT","TX ISSUE",
U479="SPARE-ISSUE","SPARE-ISSUE",
U479="Fiber CAmtel","TX ISSUE",
U479="Fiber AOF","TX ISSUE",
U479="Projet OCM (HUAWEI)","TRAVAUX-HUAWEI",
U479="Projet OCM (NOKIA)","TRAVAUX -NOKIA",
U479="ACCESS-ISSUE","ACCESS-ISSUE",
U479="Projet OCM (ZTE, NOKIA, autres projets)","TRAVAUX OCM",
U479="No root CAuse","No root cause",
U479="ODU HS","TX ISSUE",
U479="IP &amp; VLAN","TX ISSUE",
U479="Warehouse HUAWEI","SPARE-ISSUE",
U479="SPARE-HS","SPARE-ISSUE",
U479="Power Telco","RAN ISSUE",U479="no impacts","no impacts"
),"")</f>
        <v>No root cause</v>
      </c>
      <c r="U479" s="68" t="s">
        <v>5691</v>
      </c>
      <c r="V479" s="41" t="str" cm="1">
        <f t="array" ref="V479">IFERROR(_xlfn.IFS(
U479="MPR ISSUE","ACTIVE",
U479="BSS Hardware Issue","ACTIVE",
U479="Sites strategiques, MLL, Pylone, etc.","PASSIVE",
U479="AKTIVCO DEFAUT GE &amp; POWER Cabinet","PASSIVE",
U479="AKTIVCO Coupure ENEO &amp; Baisse de tension","PASSIVE",
U479="Coupure ENEO &amp; Baisse de tension","PASSIVE",
U479="Defaut GE &amp; POWER Cabinet","PASSIVE",
U479="Sharing","PASSIVE",
U479="Sites strategiques &amp; DataCenter","PASSIVE",
U479="Exclu","Exclu",
U479="SAT","ACTIVE",
U479="SPARE-ISSUE","SPARE-ISSUE",
U479="Fiber CAmtel","ACTIVE",
U479="Fiber AOF","ACTIVE",
U479="Projet OCM (HUAWEI)","PLANNED WORKS",
U479="Projet OCM (NOKIA)","PLANNED WORKS",
U479="ACCESS-ISSUE","ACCESS-ISSUE",
U479="Projet OCM (ZTE, NOKIA, autres projets)","PLANNED WORKS",
U479="No root CAuse","No root cause",
U479="ODU HS","ACTIVE",
U479="IP &amp; VLAN","ACTIVE",
U479="Warehouse HUAWEI","SPARE-ISSUE",
U479="SPARE-HS","SPARE-ISSUE",
U479="Power Telco","ACTIVE", U479="no impacts","no impacts"
),"")</f>
        <v>No root cause</v>
      </c>
      <c r="W479" s="113"/>
      <c r="X479" s="113"/>
      <c r="Y479" s="113"/>
      <c r="Z479" s="113"/>
      <c r="AA479" s="113"/>
      <c r="AB479" s="17" t="s">
        <v>5465</v>
      </c>
      <c r="AC479" s="17" t="str">
        <f>_xlfn.XLOOKUP(B479,'INCIDENT-04-27-2026'!E:E,'INCIDENT-04-27-2026'!F:F,"")</f>
        <v/>
      </c>
      <c r="AD479" s="9"/>
      <c r="AE479" s="7" t="s">
        <v>5465</v>
      </c>
      <c r="AF479" s="6" t="str">
        <f>_xlfn.XLOOKUP(B479,'[13]Input_27-04'!$B:$B,'[13]Input_27-04'!$M:$M,"")</f>
        <v>No power issue</v>
      </c>
      <c r="AG479" s="7"/>
      <c r="AH479" s="3"/>
      <c r="AI479" s="18" t="str">
        <f>_xlfn.XLOOKUP(B479,'[3]Cells Huawei 27042026 10h'!$B:$B,'[3]Cells Huawei 27042026 10h'!$T:$T,"")</f>
        <v/>
      </c>
      <c r="AJ479" s="18" t="str">
        <f>_xlfn.XLOOKUP(B479,'[3]Cells Huawei 27042026 15h'!$B:$B,'[3]Cells Huawei 27042026 15h'!$T:$T,"")</f>
        <v/>
      </c>
      <c r="AK479" s="18" t="str">
        <f>_xlfn.XLOOKUP(B479,'[4]cells down 27042026 11h28'!$B:$B,'[4]cells down 27042026 11h28'!$R:$R,"")</f>
        <v/>
      </c>
      <c r="AL479" s="18" t="str">
        <f>_xlfn.XLOOKUP(B479,'[4]cells down 27042026 18h01'!$B:$B,'[4]cells down 27042026 18h01'!$R:$R,"")</f>
        <v/>
      </c>
      <c r="AM479" s="18" t="str">
        <f>_xlfn.XLOOKUP(B479,'[5]cell downs 27042026 11h'!$B:$B,'[5]cell downs 27042026 11h'!$R:$R,"")</f>
        <v/>
      </c>
      <c r="AN479" s="18" t="str">
        <f>_xlfn.XLOOKUP(B479,'[5]cell downs 27042026 17h40'!$B:$B,'[5]cell downs 27042026 17h40'!$R:$R,"")</f>
        <v/>
      </c>
      <c r="AO479" s="18" t="str">
        <f>_xlfn.XLOOKUP(B479,'[6]ALL SITES DOWN'!$D:$D,'[6]ALL SITES DOWN'!$J:$J,"")</f>
        <v/>
      </c>
      <c r="AP479" s="18" t="str">
        <f>_xlfn.XLOOKUP(B479,'[7]ALL SITES DOWN'!$D:$D,'[7]ALL SITES DOWN'!$J:$J,"")</f>
        <v/>
      </c>
      <c r="AQ479" s="9" t="str">
        <f>_xlfn.XLOOKUP(B479,[8]sheet1!$AC:$AC,[8]sheet1!$AF:$AF,"")</f>
        <v/>
      </c>
      <c r="AR479" s="14"/>
      <c r="AS479" s="14" t="s">
        <v>5465</v>
      </c>
      <c r="AT479" s="14" t="str">
        <f>_xlfn.XLOOKUP(B479,'[9]cell downs 18042026 17h'!$B:$B,'[9]cell downs 18042026 17h'!$B:$B,"")</f>
        <v/>
      </c>
      <c r="AU479" s="14" t="str">
        <f>_xlfn.XLOOKUP(B479,'[10]Cells Huawei 19042026 15h'!$B:$B,'[10]Cells Huawei 19042026 15h'!$B:$B,"")</f>
        <v/>
      </c>
      <c r="AV479" s="9" t="str">
        <f>_xlfn.XLOOKUP(B479,'[11]cells down 19042026 9H40'!$B:$B,'[11]cells down 19042026 9H40'!$B:$B,"")</f>
        <v/>
      </c>
    </row>
    <row r="480" spans="1:48" hidden="1" x14ac:dyDescent="0.3">
      <c r="A480" s="1" t="s">
        <v>1362</v>
      </c>
      <c r="B480" s="8" t="s">
        <v>1363</v>
      </c>
      <c r="C480" s="3" t="str">
        <f>_xlfn.XLOOKUP(B480,'[1]daily break down'!$D:$D,'[1]daily break down'!$E:$E,"")</f>
        <v>SUD-OUEST</v>
      </c>
      <c r="D480" s="1" t="s">
        <v>11</v>
      </c>
      <c r="E480" s="1" t="s">
        <v>12</v>
      </c>
      <c r="F480" s="3" t="s">
        <v>13</v>
      </c>
      <c r="G480" s="1" t="s">
        <v>223</v>
      </c>
      <c r="H480" s="28" t="str">
        <f>_xlfn.XLOOKUP(B480,[2]CALCULATION!$B:$B,[2]CALCULATION!$H:$H,"")</f>
        <v>NOKIA</v>
      </c>
      <c r="I480" s="26">
        <v>4.8975125059569163E-2</v>
      </c>
      <c r="J480" s="26">
        <v>6.0460915495972128E-2</v>
      </c>
      <c r="K480" s="26">
        <v>1.6408272052004236E-2</v>
      </c>
      <c r="L480" s="26">
        <v>4.5675635570850914E-2</v>
      </c>
      <c r="M480" s="26">
        <v>4.1359546618041108E-2</v>
      </c>
      <c r="N480" s="26">
        <v>2.5967874030128443E-2</v>
      </c>
      <c r="O480" s="26">
        <v>8.2683423079447441E-2</v>
      </c>
      <c r="P480" s="114" t="s">
        <v>6364</v>
      </c>
      <c r="Q480" s="42" t="s">
        <v>6353</v>
      </c>
      <c r="R480" s="42"/>
      <c r="S480" s="41" t="str" cm="1">
        <f t="array" ref="S480">IFERROR(_xlfn.IFS(
U480="MPR ISSUE","PDH",
U480="BSS Hardware Issue","BSS",
U480="Sites strategiques, MLL, Pylone, etc.","ENVTECH",
U480="AKTIVCO DEFAUT GE &amp; POWER Cabinet","AKTIVCO",
U480="AKTIVCO Coupure ENEO &amp; Baisse de tension","AKTIVCO GRID ONLY",
U480="Coupure ENEO &amp; Baisse de tension","IHS GRID ONLY",
U480="Defaut GE &amp; POWER Cabinet","IHS",
U480="Sharing","Partners",
U480="Sites strategiques &amp; DataCenter","SST &amp; DC",
U480="Exclu","Exclu",
U480="SAT","SAT",
U480="SPARE-ISSUE","SPARE-ISSUE",
U480="Fiber CAmtel","TRANS_FO_CAMTEL",
U480="Fiber AOF","Fiber AOF",
U480="Projet OCM (HUAWEI)","TRAVAUX-HUAWEI",
U480="Projet OCM (NOKIA)","TRAVAUX-NOKIA",
U480="ACCESS-ISSUE","ACCESS-ISSUE",
U480="Projet OCM (ZTE, NOKIA, autres projets)","TRAVAUX OCM",
U480="No root CAuse","No root cause",
U480="ODU HS","PDH",
U480="IP &amp; VLAN","PDH",
U480="Warehouse HUAWEI","SPARE-ISSUE",
U480="SPARE-HS","SPARE-ISSUE",
U480="Power Telco","BSS",U480="no impacts","no impacts"
),"")</f>
        <v>No root cause</v>
      </c>
      <c r="T480" s="41" t="str" cm="1">
        <f t="array" ref="T480">IFERROR(_xlfn.IFS(
U480="MPR ISSUE","TX ISSUE",
U480="BSS Hardware Issue","RAN ISSUE",
U480="Sites strategiques, MLL, Pylone, etc.","ENVTECH",
U480="AKTIVCO DEFAUT GE &amp; POWER Cabinet","POWER ISSUE",
U480="AKTIVCO Coupure ENEO &amp; Baisse de tension","POWER ISSUE",
U480="Coupure ENEO &amp; Baisse de tension","POWER ISSUE",
U480="Defaut GE &amp; POWER Cabinet","POWER ISSUE",
U480="Sharing","POWER ISSUE",
U480="Sites strategiques &amp; DataCenter","POWER ISSUE",
U480="Exclu","Exclu",
U480="SAT","TX ISSUE",
U480="SPARE-ISSUE","SPARE-ISSUE",
U480="Fiber CAmtel","TX ISSUE",
U480="Fiber AOF","TX ISSUE",
U480="Projet OCM (HUAWEI)","TRAVAUX-HUAWEI",
U480="Projet OCM (NOKIA)","TRAVAUX -NOKIA",
U480="ACCESS-ISSUE","ACCESS-ISSUE",
U480="Projet OCM (ZTE, NOKIA, autres projets)","TRAVAUX OCM",
U480="No root CAuse","No root cause",
U480="ODU HS","TX ISSUE",
U480="IP &amp; VLAN","TX ISSUE",
U480="Warehouse HUAWEI","SPARE-ISSUE",
U480="SPARE-HS","SPARE-ISSUE",
U480="Power Telco","RAN ISSUE",U480="no impacts","no impacts"
),"")</f>
        <v>No root cause</v>
      </c>
      <c r="U480" s="68" t="s">
        <v>5691</v>
      </c>
      <c r="V480" s="41" t="str" cm="1">
        <f t="array" ref="V480">IFERROR(_xlfn.IFS(
U480="MPR ISSUE","ACTIVE",
U480="BSS Hardware Issue","ACTIVE",
U480="Sites strategiques, MLL, Pylone, etc.","PASSIVE",
U480="AKTIVCO DEFAUT GE &amp; POWER Cabinet","PASSIVE",
U480="AKTIVCO Coupure ENEO &amp; Baisse de tension","PASSIVE",
U480="Coupure ENEO &amp; Baisse de tension","PASSIVE",
U480="Defaut GE &amp; POWER Cabinet","PASSIVE",
U480="Sharing","PASSIVE",
U480="Sites strategiques &amp; DataCenter","PASSIVE",
U480="Exclu","Exclu",
U480="SAT","ACTIVE",
U480="SPARE-ISSUE","SPARE-ISSUE",
U480="Fiber CAmtel","ACTIVE",
U480="Fiber AOF","ACTIVE",
U480="Projet OCM (HUAWEI)","PLANNED WORKS",
U480="Projet OCM (NOKIA)","PLANNED WORKS",
U480="ACCESS-ISSUE","ACCESS-ISSUE",
U480="Projet OCM (ZTE, NOKIA, autres projets)","PLANNED WORKS",
U480="No root CAuse","No root cause",
U480="ODU HS","ACTIVE",
U480="IP &amp; VLAN","ACTIVE",
U480="Warehouse HUAWEI","SPARE-ISSUE",
U480="SPARE-HS","SPARE-ISSUE",
U480="Power Telco","ACTIVE", U480="no impacts","no impacts"
),"")</f>
        <v>No root cause</v>
      </c>
      <c r="W480" s="113"/>
      <c r="X480" s="113"/>
      <c r="Y480" s="113"/>
      <c r="Z480" s="113"/>
      <c r="AA480" s="113"/>
      <c r="AB480" s="17" t="s">
        <v>6014</v>
      </c>
      <c r="AC480" s="17" t="str">
        <f>_xlfn.XLOOKUP(B480,'INCIDENT-04-27-2026'!E:E,'INCIDENT-04-27-2026'!F:F,"")</f>
        <v/>
      </c>
      <c r="AD480" s="9"/>
      <c r="AE480" s="7" t="s">
        <v>5465</v>
      </c>
      <c r="AF480" s="6" t="str">
        <f>_xlfn.XLOOKUP(B480,'[13]Input_27-04'!$B:$B,'[13]Input_27-04'!$M:$M,"")</f>
        <v/>
      </c>
      <c r="AG480" s="7"/>
      <c r="AH480" s="3"/>
      <c r="AI480" s="18" t="str">
        <f>_xlfn.XLOOKUP(B480,'[3]Cells Huawei 27042026 10h'!$B:$B,'[3]Cells Huawei 27042026 10h'!$T:$T,"")</f>
        <v/>
      </c>
      <c r="AJ480" s="18" t="str">
        <f>_xlfn.XLOOKUP(B480,'[3]Cells Huawei 27042026 15h'!$B:$B,'[3]Cells Huawei 27042026 15h'!$T:$T,"")</f>
        <v/>
      </c>
      <c r="AK480" s="18" t="str">
        <f>_xlfn.XLOOKUP(B480,'[4]cells down 27042026 11h28'!$B:$B,'[4]cells down 27042026 11h28'!$R:$R,"")</f>
        <v/>
      </c>
      <c r="AL480" s="18" t="str">
        <f>_xlfn.XLOOKUP(B480,'[4]cells down 27042026 18h01'!$B:$B,'[4]cells down 27042026 18h01'!$R:$R,"")</f>
        <v/>
      </c>
      <c r="AM480" s="18" t="str">
        <f>_xlfn.XLOOKUP(B480,'[5]cell downs 27042026 11h'!$B:$B,'[5]cell downs 27042026 11h'!$R:$R,"")</f>
        <v/>
      </c>
      <c r="AN480" s="18" t="str">
        <f>_xlfn.XLOOKUP(B480,'[5]cell downs 27042026 17h40'!$B:$B,'[5]cell downs 27042026 17h40'!$R:$R,"")</f>
        <v/>
      </c>
      <c r="AO480" s="18" t="str">
        <f>_xlfn.XLOOKUP(B480,'[6]ALL SITES DOWN'!$D:$D,'[6]ALL SITES DOWN'!$J:$J,"")</f>
        <v/>
      </c>
      <c r="AP480" s="18" t="str">
        <f>_xlfn.XLOOKUP(B480,'[7]ALL SITES DOWN'!$D:$D,'[7]ALL SITES DOWN'!$J:$J,"")</f>
        <v/>
      </c>
      <c r="AQ480" s="9" t="str">
        <f>_xlfn.XLOOKUP(B480,[8]sheet1!$AC:$AC,[8]sheet1!$AF:$AF,"")</f>
        <v>(04/27/2026 ticket):-INC-20260427-00014886…Others Transmission equipement fault</v>
      </c>
      <c r="AR480" s="14"/>
      <c r="AS480" s="14" t="s">
        <v>5465</v>
      </c>
      <c r="AT480" s="14" t="str">
        <f>_xlfn.XLOOKUP(B480,'[9]cell downs 18042026 17h'!$B:$B,'[9]cell downs 18042026 17h'!$B:$B,"")</f>
        <v/>
      </c>
      <c r="AU480" s="14" t="str">
        <f>_xlfn.XLOOKUP(B480,'[10]Cells Huawei 19042026 15h'!$B:$B,'[10]Cells Huawei 19042026 15h'!$B:$B,"")</f>
        <v/>
      </c>
      <c r="AV480" s="9" t="str">
        <f>_xlfn.XLOOKUP(B480,'[11]cells down 19042026 9H40'!$B:$B,'[11]cells down 19042026 9H40'!$B:$B,"")</f>
        <v/>
      </c>
    </row>
    <row r="481" spans="1:48" hidden="1" x14ac:dyDescent="0.3">
      <c r="A481" s="1" t="s">
        <v>3431</v>
      </c>
      <c r="B481" s="8" t="s">
        <v>3432</v>
      </c>
      <c r="C481" s="3" t="str">
        <f>_xlfn.XLOOKUP(B481,'[1]daily break down'!$D:$D,'[1]daily break down'!$E:$E,"")</f>
        <v>NORD-OUEST</v>
      </c>
      <c r="D481" s="1" t="s">
        <v>11</v>
      </c>
      <c r="E481" s="1" t="s">
        <v>12</v>
      </c>
      <c r="F481" s="3" t="s">
        <v>51</v>
      </c>
      <c r="G481" s="1" t="s">
        <v>3433</v>
      </c>
      <c r="H481" s="27" t="str">
        <f>_xlfn.XLOOKUP(B481,[2]CALCULATION!$B:$B,[2]CALCULATION!$H:$H,"")</f>
        <v>HUAWEI</v>
      </c>
      <c r="I481" s="26">
        <v>2.7162824277393973</v>
      </c>
      <c r="J481" s="26">
        <v>5.0971405375635293</v>
      </c>
      <c r="K481" s="26">
        <v>6.7773297606104448E-3</v>
      </c>
      <c r="L481" s="26">
        <v>3.9237172298270994E-3</v>
      </c>
      <c r="M481" s="26">
        <v>6.3136177243581495E-3</v>
      </c>
      <c r="N481" s="26">
        <v>2.4737967029360819</v>
      </c>
      <c r="O481" s="26">
        <v>7.8545684909811592E-2</v>
      </c>
      <c r="P481" s="114" t="s">
        <v>6364</v>
      </c>
      <c r="Q481" s="42" t="s">
        <v>6353</v>
      </c>
      <c r="R481" s="42"/>
      <c r="S481" s="41" t="str" cm="1">
        <f t="array" ref="S481">IFERROR(_xlfn.IFS(
U481="MPR ISSUE","PDH",
U481="BSS Hardware Issue","BSS",
U481="Sites strategiques, MLL, Pylone, etc.","ENVTECH",
U481="AKTIVCO DEFAUT GE &amp; POWER Cabinet","AKTIVCO",
U481="AKTIVCO Coupure ENEO &amp; Baisse de tension","AKTIVCO GRID ONLY",
U481="Coupure ENEO &amp; Baisse de tension","IHS GRID ONLY",
U481="Defaut GE &amp; POWER Cabinet","IHS",
U481="Sharing","Partners",
U481="Sites strategiques &amp; DataCenter","SST &amp; DC",
U481="Exclu","Exclu",
U481="SAT","SAT",
U481="SPARE-ISSUE","SPARE-ISSUE",
U481="Fiber CAmtel","TRANS_FO_CAMTEL",
U481="Fiber AOF","Fiber AOF",
U481="Projet OCM (HUAWEI)","TRAVAUX-HUAWEI",
U481="Projet OCM (NOKIA)","TRAVAUX-NOKIA",
U481="ACCESS-ISSUE","ACCESS-ISSUE",
U481="Projet OCM (ZTE, NOKIA, autres projets)","TRAVAUX OCM",
U481="No root CAuse","No root cause",
U481="ODU HS","PDH",
U481="IP &amp; VLAN","PDH",
U481="Warehouse HUAWEI","SPARE-ISSUE",
U481="SPARE-HS","SPARE-ISSUE",
U481="Power Telco","BSS",U481="no impacts","no impacts"
),"")</f>
        <v/>
      </c>
      <c r="T481" s="41" t="str" cm="1">
        <f t="array" ref="T481">IFERROR(_xlfn.IFS(
U481="MPR ISSUE","TX ISSUE",
U481="BSS Hardware Issue","RAN ISSUE",
U481="Sites strategiques, MLL, Pylone, etc.","ENVTECH",
U481="AKTIVCO DEFAUT GE &amp; POWER Cabinet","POWER ISSUE",
U481="AKTIVCO Coupure ENEO &amp; Baisse de tension","POWER ISSUE",
U481="Coupure ENEO &amp; Baisse de tension","POWER ISSUE",
U481="Defaut GE &amp; POWER Cabinet","POWER ISSUE",
U481="Sharing","POWER ISSUE",
U481="Sites strategiques &amp; DataCenter","POWER ISSUE",
U481="Exclu","Exclu",
U481="SAT","TX ISSUE",
U481="SPARE-ISSUE","SPARE-ISSUE",
U481="Fiber CAmtel","TX ISSUE",
U481="Fiber AOF","TX ISSUE",
U481="Projet OCM (HUAWEI)","TRAVAUX-HUAWEI",
U481="Projet OCM (NOKIA)","TRAVAUX -NOKIA",
U481="ACCESS-ISSUE","ACCESS-ISSUE",
U481="Projet OCM (ZTE, NOKIA, autres projets)","TRAVAUX OCM",
U481="No root CAuse","No root cause",
U481="ODU HS","TX ISSUE",
U481="IP &amp; VLAN","TX ISSUE",
U481="Warehouse HUAWEI","SPARE-ISSUE",
U481="SPARE-HS","SPARE-ISSUE",
U481="Power Telco","RAN ISSUE",U481="no impacts","no impacts"
),"")</f>
        <v/>
      </c>
      <c r="U481" s="68"/>
      <c r="V481" s="41" t="str" cm="1">
        <f t="array" ref="V481">IFERROR(_xlfn.IFS(
U481="MPR ISSUE","ACTIVE",
U481="BSS Hardware Issue","ACTIVE",
U481="Sites strategiques, MLL, Pylone, etc.","PASSIVE",
U481="AKTIVCO DEFAUT GE &amp; POWER Cabinet","PASSIVE",
U481="AKTIVCO Coupure ENEO &amp; Baisse de tension","PASSIVE",
U481="Coupure ENEO &amp; Baisse de tension","PASSIVE",
U481="Defaut GE &amp; POWER Cabinet","PASSIVE",
U481="Sharing","PASSIVE",
U481="Sites strategiques &amp; DataCenter","PASSIVE",
U481="Exclu","Exclu",
U481="SAT","ACTIVE",
U481="SPARE-ISSUE","SPARE-ISSUE",
U481="Fiber CAmtel","ACTIVE",
U481="Fiber AOF","ACTIVE",
U481="Projet OCM (HUAWEI)","PLANNED WORKS",
U481="Projet OCM (NOKIA)","PLANNED WORKS",
U481="ACCESS-ISSUE","ACCESS-ISSUE",
U481="Projet OCM (ZTE, NOKIA, autres projets)","PLANNED WORKS",
U481="No root CAuse","No root cause",
U481="ODU HS","ACTIVE",
U481="IP &amp; VLAN","ACTIVE",
U481="Warehouse HUAWEI","SPARE-ISSUE",
U481="SPARE-HS","SPARE-ISSUE",
U481="Power Telco","ACTIVE", U481="no impacts","no impacts"
),"")</f>
        <v/>
      </c>
      <c r="W481" s="113"/>
      <c r="X481" s="113"/>
      <c r="Y481" s="113"/>
      <c r="Z481" s="113"/>
      <c r="AA481" s="113"/>
      <c r="AB481" s="17" t="s">
        <v>5465</v>
      </c>
      <c r="AC481" s="17" t="str">
        <f>_xlfn.XLOOKUP(B481,'INCIDENT-04-27-2026'!E:E,'INCIDENT-04-27-2026'!F:F,"")</f>
        <v/>
      </c>
      <c r="AD481" s="9"/>
      <c r="AE481" s="7" t="s">
        <v>5465</v>
      </c>
      <c r="AF481" s="6" t="str">
        <f>_xlfn.XLOOKUP(B481,'[13]Input_27-04'!$B:$B,'[13]Input_27-04'!$M:$M,"")</f>
        <v/>
      </c>
      <c r="AG481" s="7"/>
      <c r="AH481" s="3"/>
      <c r="AI481" s="18" t="str">
        <f>_xlfn.XLOOKUP(B481,'[3]Cells Huawei 27042026 10h'!$B:$B,'[3]Cells Huawei 27042026 10h'!$T:$T,"")</f>
        <v/>
      </c>
      <c r="AJ481" s="18" t="str">
        <f>_xlfn.XLOOKUP(B481,'[3]Cells Huawei 27042026 15h'!$B:$B,'[3]Cells Huawei 27042026 15h'!$T:$T,"")</f>
        <v/>
      </c>
      <c r="AK481" s="18" t="str">
        <f>_xlfn.XLOOKUP(B481,'[4]cells down 27042026 11h28'!$B:$B,'[4]cells down 27042026 11h28'!$R:$R,"")</f>
        <v/>
      </c>
      <c r="AL481" s="18" t="str">
        <f>_xlfn.XLOOKUP(B481,'[4]cells down 27042026 18h01'!$B:$B,'[4]cells down 27042026 18h01'!$R:$R,"")</f>
        <v/>
      </c>
      <c r="AM481" s="18" t="str">
        <f>_xlfn.XLOOKUP(B481,'[5]cell downs 27042026 11h'!$B:$B,'[5]cell downs 27042026 11h'!$R:$R,"")</f>
        <v/>
      </c>
      <c r="AN481" s="18" t="str">
        <f>_xlfn.XLOOKUP(B481,'[5]cell downs 27042026 17h40'!$B:$B,'[5]cell downs 27042026 17h40'!$R:$R,"")</f>
        <v/>
      </c>
      <c r="AO481" s="18" t="str">
        <f>_xlfn.XLOOKUP(B481,'[6]ALL SITES DOWN'!$D:$D,'[6]ALL SITES DOWN'!$J:$J,"")</f>
        <v/>
      </c>
      <c r="AP481" s="18" t="str">
        <f>_xlfn.XLOOKUP(B481,'[7]ALL SITES DOWN'!$D:$D,'[7]ALL SITES DOWN'!$J:$J,"")</f>
        <v/>
      </c>
      <c r="AQ481" s="9" t="str">
        <f>_xlfn.XLOOKUP(B481,[8]sheet1!$AC:$AC,[8]sheet1!$AF:$AF,"")</f>
        <v/>
      </c>
      <c r="AR481" s="14"/>
      <c r="AS481" s="14" t="s">
        <v>5465</v>
      </c>
      <c r="AT481" s="14" t="str">
        <f>_xlfn.XLOOKUP(B481,'[9]cell downs 18042026 17h'!$B:$B,'[9]cell downs 18042026 17h'!$B:$B,"")</f>
        <v/>
      </c>
      <c r="AU481" s="14" t="str">
        <f>_xlfn.XLOOKUP(B481,'[10]Cells Huawei 19042026 15h'!$B:$B,'[10]Cells Huawei 19042026 15h'!$B:$B,"")</f>
        <v/>
      </c>
      <c r="AV481" s="9" t="str">
        <f>_xlfn.XLOOKUP(B481,'[11]cells down 19042026 9H40'!$B:$B,'[11]cells down 19042026 9H40'!$B:$B,"")</f>
        <v/>
      </c>
    </row>
    <row r="482" spans="1:48" hidden="1" x14ac:dyDescent="0.3">
      <c r="A482" s="2" t="s">
        <v>1046</v>
      </c>
      <c r="B482" s="8" t="s">
        <v>1047</v>
      </c>
      <c r="C482" s="3" t="str">
        <f>_xlfn.XLOOKUP(B482,'[1]daily break down'!$D:$D,'[1]daily break down'!$E:$E,"")</f>
        <v>EXTREME-NORD</v>
      </c>
      <c r="D482" s="1" t="s">
        <v>11</v>
      </c>
      <c r="E482" s="1" t="s">
        <v>12</v>
      </c>
      <c r="F482" s="3" t="s">
        <v>55</v>
      </c>
      <c r="G482" s="1" t="s">
        <v>1048</v>
      </c>
      <c r="H482" s="28" t="str">
        <f>_xlfn.XLOOKUP(B482,[2]CALCULATION!$B:$B,[2]CALCULATION!$H:$H,"")</f>
        <v>NOKIA</v>
      </c>
      <c r="I482" s="26">
        <v>4.8157044189013051E-2</v>
      </c>
      <c r="J482" s="26">
        <v>8.5519200531913003E-2</v>
      </c>
      <c r="K482" s="26">
        <v>0.15648497715683127</v>
      </c>
      <c r="L482" s="26">
        <v>2.8078060837567134</v>
      </c>
      <c r="M482" s="26">
        <v>1.1810745377553102</v>
      </c>
      <c r="N482" s="26">
        <v>1.242268657769616</v>
      </c>
      <c r="O482" s="26">
        <v>7.2775542630187248E-2</v>
      </c>
      <c r="P482" s="114" t="s">
        <v>6364</v>
      </c>
      <c r="Q482" s="42" t="s">
        <v>6353</v>
      </c>
      <c r="R482" s="42"/>
      <c r="S482" s="41" t="str" cm="1">
        <f t="array" ref="S482">IFERROR(_xlfn.IFS(
U482="MPR ISSUE","PDH",
U482="BSS Hardware Issue","BSS",
U482="Sites strategiques, MLL, Pylone, etc.","ENVTECH",
U482="AKTIVCO DEFAUT GE &amp; POWER Cabinet","AKTIVCO",
U482="AKTIVCO Coupure ENEO &amp; Baisse de tension","AKTIVCO GRID ONLY",
U482="Coupure ENEO &amp; Baisse de tension","IHS GRID ONLY",
U482="Defaut GE &amp; POWER Cabinet","IHS",
U482="Sharing","Partners",
U482="Sites strategiques &amp; DataCenter","SST &amp; DC",
U482="Exclu","Exclu",
U482="SAT","SAT",
U482="SPARE-ISSUE","SPARE-ISSUE",
U482="Fiber CAmtel","TRANS_FO_CAMTEL",
U482="Fiber AOF","Fiber AOF",
U482="Projet OCM (HUAWEI)","TRAVAUX-HUAWEI",
U482="Projet OCM (NOKIA)","TRAVAUX-NOKIA",
U482="ACCESS-ISSUE","ACCESS-ISSUE",
U482="Projet OCM (ZTE, NOKIA, autres projets)","TRAVAUX OCM",
U482="No root CAuse","No root cause",
U482="ODU HS","PDH",
U482="IP &amp; VLAN","PDH",
U482="Warehouse HUAWEI","SPARE-ISSUE",
U482="SPARE-HS","SPARE-ISSUE",
U482="Power Telco","BSS",U482="no impacts","no impacts"
),"")</f>
        <v/>
      </c>
      <c r="T482" s="41" t="str" cm="1">
        <f t="array" ref="T482">IFERROR(_xlfn.IFS(
U482="MPR ISSUE","TX ISSUE",
U482="BSS Hardware Issue","RAN ISSUE",
U482="Sites strategiques, MLL, Pylone, etc.","ENVTECH",
U482="AKTIVCO DEFAUT GE &amp; POWER Cabinet","POWER ISSUE",
U482="AKTIVCO Coupure ENEO &amp; Baisse de tension","POWER ISSUE",
U482="Coupure ENEO &amp; Baisse de tension","POWER ISSUE",
U482="Defaut GE &amp; POWER Cabinet","POWER ISSUE",
U482="Sharing","POWER ISSUE",
U482="Sites strategiques &amp; DataCenter","POWER ISSUE",
U482="Exclu","Exclu",
U482="SAT","TX ISSUE",
U482="SPARE-ISSUE","SPARE-ISSUE",
U482="Fiber CAmtel","TX ISSUE",
U482="Fiber AOF","TX ISSUE",
U482="Projet OCM (HUAWEI)","TRAVAUX-HUAWEI",
U482="Projet OCM (NOKIA)","TRAVAUX -NOKIA",
U482="ACCESS-ISSUE","ACCESS-ISSUE",
U482="Projet OCM (ZTE, NOKIA, autres projets)","TRAVAUX OCM",
U482="No root CAuse","No root cause",
U482="ODU HS","TX ISSUE",
U482="IP &amp; VLAN","TX ISSUE",
U482="Warehouse HUAWEI","SPARE-ISSUE",
U482="SPARE-HS","SPARE-ISSUE",
U482="Power Telco","RAN ISSUE",U482="no impacts","no impacts"
),"")</f>
        <v/>
      </c>
      <c r="U482" s="68"/>
      <c r="V482" s="41" t="str" cm="1">
        <f t="array" ref="V482">IFERROR(_xlfn.IFS(
U482="MPR ISSUE","ACTIVE",
U482="BSS Hardware Issue","ACTIVE",
U482="Sites strategiques, MLL, Pylone, etc.","PASSIVE",
U482="AKTIVCO DEFAUT GE &amp; POWER Cabinet","PASSIVE",
U482="AKTIVCO Coupure ENEO &amp; Baisse de tension","PASSIVE",
U482="Coupure ENEO &amp; Baisse de tension","PASSIVE",
U482="Defaut GE &amp; POWER Cabinet","PASSIVE",
U482="Sharing","PASSIVE",
U482="Sites strategiques &amp; DataCenter","PASSIVE",
U482="Exclu","Exclu",
U482="SAT","ACTIVE",
U482="SPARE-ISSUE","SPARE-ISSUE",
U482="Fiber CAmtel","ACTIVE",
U482="Fiber AOF","ACTIVE",
U482="Projet OCM (HUAWEI)","PLANNED WORKS",
U482="Projet OCM (NOKIA)","PLANNED WORKS",
U482="ACCESS-ISSUE","ACCESS-ISSUE",
U482="Projet OCM (ZTE, NOKIA, autres projets)","PLANNED WORKS",
U482="No root CAuse","No root cause",
U482="ODU HS","ACTIVE",
U482="IP &amp; VLAN","ACTIVE",
U482="Warehouse HUAWEI","SPARE-ISSUE",
U482="SPARE-HS","SPARE-ISSUE",
U482="Power Telco","ACTIVE", U482="no impacts","no impacts"
),"")</f>
        <v/>
      </c>
      <c r="W482" s="113"/>
      <c r="X482" s="113"/>
      <c r="Y482" s="113"/>
      <c r="Z482" s="113"/>
      <c r="AA482" s="113"/>
      <c r="AB482" s="17" t="s">
        <v>5465</v>
      </c>
      <c r="AC482" s="17" t="str">
        <f>_xlfn.XLOOKUP(B482,'INCIDENT-04-27-2026'!E:E,'INCIDENT-04-27-2026'!F:F,"")</f>
        <v/>
      </c>
      <c r="AD482" s="9"/>
      <c r="AE482" s="7" t="s">
        <v>5465</v>
      </c>
      <c r="AF482" s="6" t="str">
        <f>_xlfn.XLOOKUP(B482,'[13]Input_27-04'!$B:$B,'[13]Input_27-04'!$M:$M,"")</f>
        <v/>
      </c>
      <c r="AG482" s="7"/>
      <c r="AH482" s="3"/>
      <c r="AI482" s="18" t="str">
        <f>_xlfn.XLOOKUP(B482,'[3]Cells Huawei 27042026 10h'!$B:$B,'[3]Cells Huawei 27042026 10h'!$T:$T,"")</f>
        <v/>
      </c>
      <c r="AJ482" s="18" t="str">
        <f>_xlfn.XLOOKUP(B482,'[3]Cells Huawei 27042026 15h'!$B:$B,'[3]Cells Huawei 27042026 15h'!$T:$T,"")</f>
        <v/>
      </c>
      <c r="AK482" s="18" t="str">
        <f>_xlfn.XLOOKUP(B482,'[4]cells down 27042026 11h28'!$B:$B,'[4]cells down 27042026 11h28'!$R:$R,"")</f>
        <v/>
      </c>
      <c r="AL482" s="18" t="str">
        <f>_xlfn.XLOOKUP(B482,'[4]cells down 27042026 18h01'!$B:$B,'[4]cells down 27042026 18h01'!$R:$R,"")</f>
        <v/>
      </c>
      <c r="AM482" s="18" t="str">
        <f>_xlfn.XLOOKUP(B482,'[5]cell downs 27042026 11h'!$B:$B,'[5]cell downs 27042026 11h'!$R:$R,"")</f>
        <v/>
      </c>
      <c r="AN482" s="18" t="str">
        <f>_xlfn.XLOOKUP(B482,'[5]cell downs 27042026 17h40'!$B:$B,'[5]cell downs 27042026 17h40'!$R:$R,"")</f>
        <v/>
      </c>
      <c r="AO482" s="18" t="str">
        <f>_xlfn.XLOOKUP(B482,'[6]ALL SITES DOWN'!$D:$D,'[6]ALL SITES DOWN'!$J:$J,"")</f>
        <v/>
      </c>
      <c r="AP482" s="18" t="str">
        <f>_xlfn.XLOOKUP(B482,'[7]ALL SITES DOWN'!$D:$D,'[7]ALL SITES DOWN'!$J:$J,"")</f>
        <v/>
      </c>
      <c r="AQ482" s="9" t="str">
        <f>_xlfn.XLOOKUP(B482,[8]sheet1!$AC:$AC,[8]sheet1!$AF:$AF,"")</f>
        <v/>
      </c>
      <c r="AR482" s="14"/>
      <c r="AS482" s="14" t="s">
        <v>5465</v>
      </c>
      <c r="AT482" s="14" t="str">
        <f>_xlfn.XLOOKUP(B482,'[9]cell downs 18042026 17h'!$B:$B,'[9]cell downs 18042026 17h'!$B:$B,"")</f>
        <v/>
      </c>
      <c r="AU482" s="14" t="str">
        <f>_xlfn.XLOOKUP(B482,'[10]Cells Huawei 19042026 15h'!$B:$B,'[10]Cells Huawei 19042026 15h'!$B:$B,"")</f>
        <v/>
      </c>
      <c r="AV482" s="9" t="str">
        <f>_xlfn.XLOOKUP(B482,'[11]cells down 19042026 9H40'!$B:$B,'[11]cells down 19042026 9H40'!$B:$B,"")</f>
        <v/>
      </c>
    </row>
    <row r="483" spans="1:48" hidden="1" x14ac:dyDescent="0.3">
      <c r="A483" s="1" t="s">
        <v>1335</v>
      </c>
      <c r="B483" s="8" t="s">
        <v>1336</v>
      </c>
      <c r="C483" s="3" t="str">
        <f>_xlfn.XLOOKUP(B483,'[1]daily break down'!$D:$D,'[1]daily break down'!$E:$E,"")</f>
        <v>CENTRE</v>
      </c>
      <c r="D483" s="1" t="s">
        <v>21</v>
      </c>
      <c r="E483" s="1" t="s">
        <v>122</v>
      </c>
      <c r="F483" s="3" t="s">
        <v>69</v>
      </c>
      <c r="G483" s="1" t="s">
        <v>1337</v>
      </c>
      <c r="H483" s="28" t="str">
        <f>_xlfn.XLOOKUP(B483,[2]CALCULATION!$B:$B,[2]CALCULATION!$H:$H,"")</f>
        <v>NOKIA</v>
      </c>
      <c r="I483" s="26">
        <v>5.2042758530161257E-2</v>
      </c>
      <c r="J483" s="26">
        <v>6.6114635322586629E-2</v>
      </c>
      <c r="K483" s="26">
        <v>2.2614879306458009E-2</v>
      </c>
      <c r="L483" s="26">
        <v>4.4088313600602683E-2</v>
      </c>
      <c r="M483" s="26">
        <v>3.7025622586913907E-2</v>
      </c>
      <c r="N483" s="26">
        <v>4.1698413106071634E-2</v>
      </c>
      <c r="O483" s="26">
        <v>7.1821860384153322E-2</v>
      </c>
      <c r="P483" s="114" t="s">
        <v>6364</v>
      </c>
      <c r="Q483" s="42" t="s">
        <v>5538</v>
      </c>
      <c r="R483" s="42"/>
      <c r="S483" s="41" t="str" cm="1">
        <f t="array" ref="S483">IFERROR(_xlfn.IFS(
U483="MPR ISSUE","PDH",
U483="BSS Hardware Issue","BSS",
U483="Sites strategiques, MLL, Pylone, etc.","ENVTECH",
U483="AKTIVCO DEFAUT GE &amp; POWER Cabinet","AKTIVCO",
U483="AKTIVCO Coupure ENEO &amp; Baisse de tension","AKTIVCO GRID ONLY",
U483="Coupure ENEO &amp; Baisse de tension","IHS GRID ONLY",
U483="Defaut GE &amp; POWER Cabinet","IHS",
U483="Sharing","Partners",
U483="Sites strategiques &amp; DataCenter","SST &amp; DC",
U483="Exclu","Exclu",
U483="SAT","SAT",
U483="SPARE-ISSUE","SPARE-ISSUE",
U483="Fiber CAmtel","TRANS_FO_CAMTEL",
U483="Fiber AOF","Fiber AOF",
U483="Projet OCM (HUAWEI)","TRAVAUX-HUAWEI",
U483="Projet OCM (NOKIA)","TRAVAUX-NOKIA",
U483="ACCESS-ISSUE","ACCESS-ISSUE",
U483="Projet OCM (ZTE, NOKIA, autres projets)","TRAVAUX OCM",
U483="No root CAuse","No root cause",
U483="ODU HS","PDH",
U483="IP &amp; VLAN","PDH",
U483="Warehouse HUAWEI","SPARE-ISSUE",
U483="SPARE-HS","SPARE-ISSUE",
U483="Power Telco","BSS",U483="no impacts","no impacts"
),"")</f>
        <v>No root cause</v>
      </c>
      <c r="T483" s="41" t="str" cm="1">
        <f t="array" ref="T483">IFERROR(_xlfn.IFS(
U483="MPR ISSUE","TX ISSUE",
U483="BSS Hardware Issue","RAN ISSUE",
U483="Sites strategiques, MLL, Pylone, etc.","ENVTECH",
U483="AKTIVCO DEFAUT GE &amp; POWER Cabinet","POWER ISSUE",
U483="AKTIVCO Coupure ENEO &amp; Baisse de tension","POWER ISSUE",
U483="Coupure ENEO &amp; Baisse de tension","POWER ISSUE",
U483="Defaut GE &amp; POWER Cabinet","POWER ISSUE",
U483="Sharing","POWER ISSUE",
U483="Sites strategiques &amp; DataCenter","POWER ISSUE",
U483="Exclu","Exclu",
U483="SAT","TX ISSUE",
U483="SPARE-ISSUE","SPARE-ISSUE",
U483="Fiber CAmtel","TX ISSUE",
U483="Fiber AOF","TX ISSUE",
U483="Projet OCM (HUAWEI)","TRAVAUX-HUAWEI",
U483="Projet OCM (NOKIA)","TRAVAUX -NOKIA",
U483="ACCESS-ISSUE","ACCESS-ISSUE",
U483="Projet OCM (ZTE, NOKIA, autres projets)","TRAVAUX OCM",
U483="No root CAuse","No root cause",
U483="ODU HS","TX ISSUE",
U483="IP &amp; VLAN","TX ISSUE",
U483="Warehouse HUAWEI","SPARE-ISSUE",
U483="SPARE-HS","SPARE-ISSUE",
U483="Power Telco","RAN ISSUE",U483="no impacts","no impacts"
),"")</f>
        <v>No root cause</v>
      </c>
      <c r="U483" s="68" t="s">
        <v>5691</v>
      </c>
      <c r="V483" s="41" t="str" cm="1">
        <f t="array" ref="V483">IFERROR(_xlfn.IFS(
U483="MPR ISSUE","ACTIVE",
U483="BSS Hardware Issue","ACTIVE",
U483="Sites strategiques, MLL, Pylone, etc.","PASSIVE",
U483="AKTIVCO DEFAUT GE &amp; POWER Cabinet","PASSIVE",
U483="AKTIVCO Coupure ENEO &amp; Baisse de tension","PASSIVE",
U483="Coupure ENEO &amp; Baisse de tension","PASSIVE",
U483="Defaut GE &amp; POWER Cabinet","PASSIVE",
U483="Sharing","PASSIVE",
U483="Sites strategiques &amp; DataCenter","PASSIVE",
U483="Exclu","Exclu",
U483="SAT","ACTIVE",
U483="SPARE-ISSUE","SPARE-ISSUE",
U483="Fiber CAmtel","ACTIVE",
U483="Fiber AOF","ACTIVE",
U483="Projet OCM (HUAWEI)","PLANNED WORKS",
U483="Projet OCM (NOKIA)","PLANNED WORKS",
U483="ACCESS-ISSUE","ACCESS-ISSUE",
U483="Projet OCM (ZTE, NOKIA, autres projets)","PLANNED WORKS",
U483="No root CAuse","No root cause",
U483="ODU HS","ACTIVE",
U483="IP &amp; VLAN","ACTIVE",
U483="Warehouse HUAWEI","SPARE-ISSUE",
U483="SPARE-HS","SPARE-ISSUE",
U483="Power Telco","ACTIVE", U483="no impacts","no impacts"
),"")</f>
        <v>No root cause</v>
      </c>
      <c r="W483" s="113"/>
      <c r="X483" s="113"/>
      <c r="Y483" s="113"/>
      <c r="Z483" s="113"/>
      <c r="AA483" s="113"/>
      <c r="AB483" s="17" t="s">
        <v>5465</v>
      </c>
      <c r="AC483" s="17" t="str">
        <f>_xlfn.XLOOKUP(B483,'INCIDENT-04-27-2026'!E:E,'INCIDENT-04-27-2026'!F:F,"")</f>
        <v/>
      </c>
      <c r="AD483" s="9"/>
      <c r="AE483" s="7" t="s">
        <v>5465</v>
      </c>
      <c r="AF483" s="6" t="str">
        <f>_xlfn.XLOOKUP(B483,'[13]Input_27-04'!$B:$B,'[13]Input_27-04'!$M:$M,"")</f>
        <v>No power issue</v>
      </c>
      <c r="AG483" s="7"/>
      <c r="AH483" s="3"/>
      <c r="AI483" s="18" t="str">
        <f>_xlfn.XLOOKUP(B483,'[3]Cells Huawei 27042026 10h'!$B:$B,'[3]Cells Huawei 27042026 10h'!$T:$T,"")</f>
        <v/>
      </c>
      <c r="AJ483" s="18" t="str">
        <f>_xlfn.XLOOKUP(B483,'[3]Cells Huawei 27042026 15h'!$B:$B,'[3]Cells Huawei 27042026 15h'!$T:$T,"")</f>
        <v/>
      </c>
      <c r="AK483" s="18" t="str">
        <f>_xlfn.XLOOKUP(B483,'[4]cells down 27042026 11h28'!$B:$B,'[4]cells down 27042026 11h28'!$R:$R,"")</f>
        <v/>
      </c>
      <c r="AL483" s="18" t="str">
        <f>_xlfn.XLOOKUP(B483,'[4]cells down 27042026 18h01'!$B:$B,'[4]cells down 27042026 18h01'!$R:$R,"")</f>
        <v/>
      </c>
      <c r="AM483" s="18" t="str">
        <f>_xlfn.XLOOKUP(B483,'[5]cell downs 27042026 11h'!$B:$B,'[5]cell downs 27042026 11h'!$R:$R,"")</f>
        <v/>
      </c>
      <c r="AN483" s="18" t="str">
        <f>_xlfn.XLOOKUP(B483,'[5]cell downs 27042026 17h40'!$B:$B,'[5]cell downs 27042026 17h40'!$R:$R,"")</f>
        <v/>
      </c>
      <c r="AO483" s="18" t="str">
        <f>_xlfn.XLOOKUP(B483,'[6]ALL SITES DOWN'!$D:$D,'[6]ALL SITES DOWN'!$J:$J,"")</f>
        <v/>
      </c>
      <c r="AP483" s="18" t="str">
        <f>_xlfn.XLOOKUP(B483,'[7]ALL SITES DOWN'!$D:$D,'[7]ALL SITES DOWN'!$J:$J,"")</f>
        <v/>
      </c>
      <c r="AQ483" s="9" t="str">
        <f>_xlfn.XLOOKUP(B483,[8]sheet1!$AC:$AC,[8]sheet1!$AF:$AF,"")</f>
        <v/>
      </c>
      <c r="AR483" s="14"/>
      <c r="AS483" s="14" t="s">
        <v>5465</v>
      </c>
      <c r="AT483" s="14" t="str">
        <f>_xlfn.XLOOKUP(B483,'[9]cell downs 18042026 17h'!$B:$B,'[9]cell downs 18042026 17h'!$B:$B,"")</f>
        <v/>
      </c>
      <c r="AU483" s="14" t="str">
        <f>_xlfn.XLOOKUP(B483,'[10]Cells Huawei 19042026 15h'!$B:$B,'[10]Cells Huawei 19042026 15h'!$B:$B,"")</f>
        <v/>
      </c>
      <c r="AV483" s="9" t="str">
        <f>_xlfn.XLOOKUP(B483,'[11]cells down 19042026 9H40'!$B:$B,'[11]cells down 19042026 9H40'!$B:$B,"")</f>
        <v/>
      </c>
    </row>
    <row r="484" spans="1:48" hidden="1" x14ac:dyDescent="0.3">
      <c r="A484" s="1" t="s">
        <v>254</v>
      </c>
      <c r="B484" s="8" t="s">
        <v>255</v>
      </c>
      <c r="C484" s="3" t="str">
        <f>_xlfn.XLOOKUP(B484,'[1]daily break down'!$D:$D,'[1]daily break down'!$E:$E,"")</f>
        <v>Douala</v>
      </c>
      <c r="D484" s="1" t="s">
        <v>21</v>
      </c>
      <c r="E484" s="1" t="s">
        <v>30</v>
      </c>
      <c r="F484" s="3" t="s">
        <v>31</v>
      </c>
      <c r="G484" s="1" t="s">
        <v>32</v>
      </c>
      <c r="H484" s="29" t="str">
        <f>_xlfn.XLOOKUP(B484,[2]CALCULATION!$B:$B,[2]CALCULATION!$H:$H,"")</f>
        <v>ZTE</v>
      </c>
      <c r="I484" s="26">
        <v>7.8991561867746612E-2</v>
      </c>
      <c r="J484" s="26">
        <v>0.10075035741496965</v>
      </c>
      <c r="K484" s="26">
        <v>0.21068578016339784</v>
      </c>
      <c r="L484" s="26">
        <v>0.35045928893682943</v>
      </c>
      <c r="M484" s="26">
        <v>7.1607839444344581E-2</v>
      </c>
      <c r="N484" s="26">
        <v>7.9366098512411998E-2</v>
      </c>
      <c r="O484" s="26">
        <v>7.1126292329774826E-2</v>
      </c>
      <c r="P484" s="114" t="s">
        <v>6364</v>
      </c>
      <c r="Q484" s="42" t="s">
        <v>5538</v>
      </c>
      <c r="R484" s="42"/>
      <c r="S484" s="41" t="str" cm="1">
        <f t="array" ref="S484">IFERROR(_xlfn.IFS(
U484="MPR ISSUE","PDH",
U484="BSS Hardware Issue","BSS",
U484="Sites strategiques, MLL, Pylone, etc.","ENVTECH",
U484="AKTIVCO DEFAUT GE &amp; POWER Cabinet","AKTIVCO",
U484="AKTIVCO Coupure ENEO &amp; Baisse de tension","AKTIVCO GRID ONLY",
U484="Coupure ENEO &amp; Baisse de tension","IHS GRID ONLY",
U484="Defaut GE &amp; POWER Cabinet","IHS",
U484="Sharing","Partners",
U484="Sites strategiques &amp; DataCenter","SST &amp; DC",
U484="Exclu","Exclu",
U484="SAT","SAT",
U484="SPARE-ISSUE","SPARE-ISSUE",
U484="Fiber CAmtel","TRANS_FO_CAMTEL",
U484="Fiber AOF","Fiber AOF",
U484="Projet OCM (HUAWEI)","TRAVAUX-HUAWEI",
U484="Projet OCM (NOKIA)","TRAVAUX-NOKIA",
U484="ACCESS-ISSUE","ACCESS-ISSUE",
U484="Projet OCM (ZTE, NOKIA, autres projets)","TRAVAUX OCM",
U484="No root CAuse","No root cause",
U484="ODU HS","PDH",
U484="IP &amp; VLAN","PDH",
U484="Warehouse HUAWEI","SPARE-ISSUE",
U484="SPARE-HS","SPARE-ISSUE",
U484="Power Telco","BSS",U484="no impacts","no impacts"
),"")</f>
        <v>No root cause</v>
      </c>
      <c r="T484" s="41" t="str" cm="1">
        <f t="array" ref="T484">IFERROR(_xlfn.IFS(
U484="MPR ISSUE","TX ISSUE",
U484="BSS Hardware Issue","RAN ISSUE",
U484="Sites strategiques, MLL, Pylone, etc.","ENVTECH",
U484="AKTIVCO DEFAUT GE &amp; POWER Cabinet","POWER ISSUE",
U484="AKTIVCO Coupure ENEO &amp; Baisse de tension","POWER ISSUE",
U484="Coupure ENEO &amp; Baisse de tension","POWER ISSUE",
U484="Defaut GE &amp; POWER Cabinet","POWER ISSUE",
U484="Sharing","POWER ISSUE",
U484="Sites strategiques &amp; DataCenter","POWER ISSUE",
U484="Exclu","Exclu",
U484="SAT","TX ISSUE",
U484="SPARE-ISSUE","SPARE-ISSUE",
U484="Fiber CAmtel","TX ISSUE",
U484="Fiber AOF","TX ISSUE",
U484="Projet OCM (HUAWEI)","TRAVAUX-HUAWEI",
U484="Projet OCM (NOKIA)","TRAVAUX -NOKIA",
U484="ACCESS-ISSUE","ACCESS-ISSUE",
U484="Projet OCM (ZTE, NOKIA, autres projets)","TRAVAUX OCM",
U484="No root CAuse","No root cause",
U484="ODU HS","TX ISSUE",
U484="IP &amp; VLAN","TX ISSUE",
U484="Warehouse HUAWEI","SPARE-ISSUE",
U484="SPARE-HS","SPARE-ISSUE",
U484="Power Telco","RAN ISSUE",U484="no impacts","no impacts"
),"")</f>
        <v>No root cause</v>
      </c>
      <c r="U484" s="68" t="s">
        <v>5691</v>
      </c>
      <c r="V484" s="41" t="str" cm="1">
        <f t="array" ref="V484">IFERROR(_xlfn.IFS(
U484="MPR ISSUE","ACTIVE",
U484="BSS Hardware Issue","ACTIVE",
U484="Sites strategiques, MLL, Pylone, etc.","PASSIVE",
U484="AKTIVCO DEFAUT GE &amp; POWER Cabinet","PASSIVE",
U484="AKTIVCO Coupure ENEO &amp; Baisse de tension","PASSIVE",
U484="Coupure ENEO &amp; Baisse de tension","PASSIVE",
U484="Defaut GE &amp; POWER Cabinet","PASSIVE",
U484="Sharing","PASSIVE",
U484="Sites strategiques &amp; DataCenter","PASSIVE",
U484="Exclu","Exclu",
U484="SAT","ACTIVE",
U484="SPARE-ISSUE","SPARE-ISSUE",
U484="Fiber CAmtel","ACTIVE",
U484="Fiber AOF","ACTIVE",
U484="Projet OCM (HUAWEI)","PLANNED WORKS",
U484="Projet OCM (NOKIA)","PLANNED WORKS",
U484="ACCESS-ISSUE","ACCESS-ISSUE",
U484="Projet OCM (ZTE, NOKIA, autres projets)","PLANNED WORKS",
U484="No root CAuse","No root cause",
U484="ODU HS","ACTIVE",
U484="IP &amp; VLAN","ACTIVE",
U484="Warehouse HUAWEI","SPARE-ISSUE",
U484="SPARE-HS","SPARE-ISSUE",
U484="Power Telco","ACTIVE", U484="no impacts","no impacts"
),"")</f>
        <v>No root cause</v>
      </c>
      <c r="W484" s="113"/>
      <c r="X484" s="113"/>
      <c r="Y484" s="113"/>
      <c r="Z484" s="113"/>
      <c r="AA484" s="113"/>
      <c r="AB484" s="17" t="s">
        <v>5465</v>
      </c>
      <c r="AC484" s="17" t="str">
        <f>_xlfn.XLOOKUP(B484,'INCIDENT-04-27-2026'!E:E,'INCIDENT-04-27-2026'!F:F,"")</f>
        <v/>
      </c>
      <c r="AD484" s="9"/>
      <c r="AE484" s="7" t="s">
        <v>5465</v>
      </c>
      <c r="AF484" s="6" t="str">
        <f>_xlfn.XLOOKUP(B484,'[13]Input_27-04'!$B:$B,'[13]Input_27-04'!$M:$M,"")</f>
        <v>No power issue</v>
      </c>
      <c r="AG484" s="7"/>
      <c r="AH484" s="3"/>
      <c r="AI484" s="18" t="str">
        <f>_xlfn.XLOOKUP(B484,'[3]Cells Huawei 27042026 10h'!$B:$B,'[3]Cells Huawei 27042026 10h'!$T:$T,"")</f>
        <v/>
      </c>
      <c r="AJ484" s="18" t="str">
        <f>_xlfn.XLOOKUP(B484,'[3]Cells Huawei 27042026 15h'!$B:$B,'[3]Cells Huawei 27042026 15h'!$T:$T,"")</f>
        <v/>
      </c>
      <c r="AK484" s="18" t="str">
        <f>_xlfn.XLOOKUP(B484,'[4]cells down 27042026 11h28'!$B:$B,'[4]cells down 27042026 11h28'!$R:$R,"")</f>
        <v/>
      </c>
      <c r="AL484" s="18" t="str">
        <f>_xlfn.XLOOKUP(B484,'[4]cells down 27042026 18h01'!$B:$B,'[4]cells down 27042026 18h01'!$R:$R,"")</f>
        <v/>
      </c>
      <c r="AM484" s="18" t="str">
        <f>_xlfn.XLOOKUP(B484,'[5]cell downs 27042026 11h'!$B:$B,'[5]cell downs 27042026 11h'!$R:$R,"")</f>
        <v/>
      </c>
      <c r="AN484" s="18" t="str">
        <f>_xlfn.XLOOKUP(B484,'[5]cell downs 27042026 17h40'!$B:$B,'[5]cell downs 27042026 17h40'!$R:$R,"")</f>
        <v/>
      </c>
      <c r="AO484" s="18" t="str">
        <f>_xlfn.XLOOKUP(B484,'[6]ALL SITES DOWN'!$D:$D,'[6]ALL SITES DOWN'!$J:$J,"")</f>
        <v/>
      </c>
      <c r="AP484" s="18" t="str">
        <f>_xlfn.XLOOKUP(B484,'[7]ALL SITES DOWN'!$D:$D,'[7]ALL SITES DOWN'!$J:$J,"")</f>
        <v/>
      </c>
      <c r="AQ484" s="9" t="str">
        <f>_xlfn.XLOOKUP(B484,[8]sheet1!$AC:$AC,[8]sheet1!$AF:$AF,"")</f>
        <v/>
      </c>
      <c r="AR484" s="14"/>
      <c r="AS484" s="14" t="s">
        <v>5465</v>
      </c>
      <c r="AT484" s="14" t="str">
        <f>_xlfn.XLOOKUP(B484,'[9]cell downs 18042026 17h'!$B:$B,'[9]cell downs 18042026 17h'!$B:$B,"")</f>
        <v/>
      </c>
      <c r="AU484" s="14" t="str">
        <f>_xlfn.XLOOKUP(B484,'[10]Cells Huawei 19042026 15h'!$B:$B,'[10]Cells Huawei 19042026 15h'!$B:$B,"")</f>
        <v/>
      </c>
      <c r="AV484" s="9" t="str">
        <f>_xlfn.XLOOKUP(B484,'[11]cells down 19042026 9H40'!$B:$B,'[11]cells down 19042026 9H40'!$B:$B,"")</f>
        <v/>
      </c>
    </row>
    <row r="485" spans="1:48" hidden="1" x14ac:dyDescent="0.3">
      <c r="A485" s="3" t="s">
        <v>1829</v>
      </c>
      <c r="B485" s="23" t="s">
        <v>1830</v>
      </c>
      <c r="C485" s="3" t="str">
        <f>_xlfn.XLOOKUP(B485,'[1]daily break down'!$D:$D,'[1]daily break down'!$E:$E,"")</f>
        <v>CENTRE</v>
      </c>
      <c r="D485" s="3" t="s">
        <v>11</v>
      </c>
      <c r="E485" s="3" t="s">
        <v>96</v>
      </c>
      <c r="F485" s="3" t="s">
        <v>226</v>
      </c>
      <c r="G485" s="3" t="s">
        <v>1831</v>
      </c>
      <c r="H485" s="28" t="str">
        <f>_xlfn.XLOOKUP(B485,[2]CALCULATION!$B:$B,[2]CALCULATION!$H:$H,"")</f>
        <v>NOKIA</v>
      </c>
      <c r="I485" s="26">
        <v>0</v>
      </c>
      <c r="J485" s="26">
        <v>0.96603701706174916</v>
      </c>
      <c r="K485" s="26">
        <v>4.6945764059631495E-2</v>
      </c>
      <c r="L485" s="26">
        <v>0</v>
      </c>
      <c r="M485" s="26">
        <v>3.8345418382400914E-3</v>
      </c>
      <c r="N485" s="26">
        <v>1.4268062653917818E-3</v>
      </c>
      <c r="O485" s="26">
        <v>6.695288400350427E-2</v>
      </c>
      <c r="P485" s="114" t="s">
        <v>6364</v>
      </c>
      <c r="Q485" s="42" t="s">
        <v>5538</v>
      </c>
      <c r="R485" s="42"/>
      <c r="S485" s="41" t="str" cm="1">
        <f t="array" ref="S485">IFERROR(_xlfn.IFS(
U485="MPR ISSUE","PDH",
U485="BSS Hardware Issue","BSS",
U485="Sites strategiques, MLL, Pylone, etc.","ENVTECH",
U485="AKTIVCO DEFAUT GE &amp; POWER Cabinet","AKTIVCO",
U485="AKTIVCO Coupure ENEO &amp; Baisse de tension","AKTIVCO GRID ONLY",
U485="Coupure ENEO &amp; Baisse de tension","IHS GRID ONLY",
U485="Defaut GE &amp; POWER Cabinet","IHS",
U485="Sharing","Partners",
U485="Sites strategiques &amp; DataCenter","SST &amp; DC",
U485="Exclu","Exclu",
U485="SAT","SAT",
U485="SPARE-ISSUE","SPARE-ISSUE",
U485="Fiber CAmtel","TRANS_FO_CAMTEL",
U485="Fiber AOF","Fiber AOF",
U485="Projet OCM (HUAWEI)","TRAVAUX-HUAWEI",
U485="Projet OCM (NOKIA)","TRAVAUX-NOKIA",
U485="ACCESS-ISSUE","ACCESS-ISSUE",
U485="Projet OCM (ZTE, NOKIA, autres projets)","TRAVAUX OCM",
U485="No root CAuse","No root cause",
U485="ODU HS","PDH",
U485="IP &amp; VLAN","PDH",
U485="Warehouse HUAWEI","SPARE-ISSUE",
U485="SPARE-HS","SPARE-ISSUE",
U485="Power Telco","BSS",U485="no impacts","no impacts"
),"")</f>
        <v>No root cause</v>
      </c>
      <c r="T485" s="41" t="str" cm="1">
        <f t="array" ref="T485">IFERROR(_xlfn.IFS(
U485="MPR ISSUE","TX ISSUE",
U485="BSS Hardware Issue","RAN ISSUE",
U485="Sites strategiques, MLL, Pylone, etc.","ENVTECH",
U485="AKTIVCO DEFAUT GE &amp; POWER Cabinet","POWER ISSUE",
U485="AKTIVCO Coupure ENEO &amp; Baisse de tension","POWER ISSUE",
U485="Coupure ENEO &amp; Baisse de tension","POWER ISSUE",
U485="Defaut GE &amp; POWER Cabinet","POWER ISSUE",
U485="Sharing","POWER ISSUE",
U485="Sites strategiques &amp; DataCenter","POWER ISSUE",
U485="Exclu","Exclu",
U485="SAT","TX ISSUE",
U485="SPARE-ISSUE","SPARE-ISSUE",
U485="Fiber CAmtel","TX ISSUE",
U485="Fiber AOF","TX ISSUE",
U485="Projet OCM (HUAWEI)","TRAVAUX-HUAWEI",
U485="Projet OCM (NOKIA)","TRAVAUX -NOKIA",
U485="ACCESS-ISSUE","ACCESS-ISSUE",
U485="Projet OCM (ZTE, NOKIA, autres projets)","TRAVAUX OCM",
U485="No root CAuse","No root cause",
U485="ODU HS","TX ISSUE",
U485="IP &amp; VLAN","TX ISSUE",
U485="Warehouse HUAWEI","SPARE-ISSUE",
U485="SPARE-HS","SPARE-ISSUE",
U485="Power Telco","RAN ISSUE",U485="no impacts","no impacts"
),"")</f>
        <v>No root cause</v>
      </c>
      <c r="U485" s="68" t="s">
        <v>5691</v>
      </c>
      <c r="V485" s="41" t="str" cm="1">
        <f t="array" ref="V485">IFERROR(_xlfn.IFS(
U485="MPR ISSUE","ACTIVE",
U485="BSS Hardware Issue","ACTIVE",
U485="Sites strategiques, MLL, Pylone, etc.","PASSIVE",
U485="AKTIVCO DEFAUT GE &amp; POWER Cabinet","PASSIVE",
U485="AKTIVCO Coupure ENEO &amp; Baisse de tension","PASSIVE",
U485="Coupure ENEO &amp; Baisse de tension","PASSIVE",
U485="Defaut GE &amp; POWER Cabinet","PASSIVE",
U485="Sharing","PASSIVE",
U485="Sites strategiques &amp; DataCenter","PASSIVE",
U485="Exclu","Exclu",
U485="SAT","ACTIVE",
U485="SPARE-ISSUE","SPARE-ISSUE",
U485="Fiber CAmtel","ACTIVE",
U485="Fiber AOF","ACTIVE",
U485="Projet OCM (HUAWEI)","PLANNED WORKS",
U485="Projet OCM (NOKIA)","PLANNED WORKS",
U485="ACCESS-ISSUE","ACCESS-ISSUE",
U485="Projet OCM (ZTE, NOKIA, autres projets)","PLANNED WORKS",
U485="No root CAuse","No root cause",
U485="ODU HS","ACTIVE",
U485="IP &amp; VLAN","ACTIVE",
U485="Warehouse HUAWEI","SPARE-ISSUE",
U485="SPARE-HS","SPARE-ISSUE",
U485="Power Telco","ACTIVE", U485="no impacts","no impacts"
),"")</f>
        <v>No root cause</v>
      </c>
      <c r="W485" s="113"/>
      <c r="X485" s="113"/>
      <c r="Y485" s="113"/>
      <c r="Z485" s="113"/>
      <c r="AA485" s="113"/>
      <c r="AB485" s="17" t="s">
        <v>5465</v>
      </c>
      <c r="AC485" s="17" t="str">
        <f>_xlfn.XLOOKUP(B485,'INCIDENT-04-27-2026'!E:E,'INCIDENT-04-27-2026'!F:F,"")</f>
        <v/>
      </c>
      <c r="AD485" s="9"/>
      <c r="AE485" s="7" t="s">
        <v>5465</v>
      </c>
      <c r="AF485" s="6" t="str">
        <f>_xlfn.XLOOKUP(B485,'[13]Input_27-04'!$B:$B,'[13]Input_27-04'!$M:$M,"")</f>
        <v/>
      </c>
      <c r="AG485" s="7"/>
      <c r="AH485" s="3"/>
      <c r="AI485" s="18" t="str">
        <f>_xlfn.XLOOKUP(B485,'[3]Cells Huawei 27042026 10h'!$B:$B,'[3]Cells Huawei 27042026 10h'!$T:$T,"")</f>
        <v/>
      </c>
      <c r="AJ485" s="18" t="str">
        <f>_xlfn.XLOOKUP(B485,'[3]Cells Huawei 27042026 15h'!$B:$B,'[3]Cells Huawei 27042026 15h'!$T:$T,"")</f>
        <v/>
      </c>
      <c r="AK485" s="18" t="str">
        <f>_xlfn.XLOOKUP(B485,'[4]cells down 27042026 11h28'!$B:$B,'[4]cells down 27042026 11h28'!$R:$R,"")</f>
        <v/>
      </c>
      <c r="AL485" s="18" t="str">
        <f>_xlfn.XLOOKUP(B485,'[4]cells down 27042026 18h01'!$B:$B,'[4]cells down 27042026 18h01'!$R:$R,"")</f>
        <v/>
      </c>
      <c r="AM485" s="18" t="str">
        <f>_xlfn.XLOOKUP(B485,'[5]cell downs 27042026 11h'!$B:$B,'[5]cell downs 27042026 11h'!$R:$R,"")</f>
        <v/>
      </c>
      <c r="AN485" s="18" t="str">
        <f>_xlfn.XLOOKUP(B485,'[5]cell downs 27042026 17h40'!$B:$B,'[5]cell downs 27042026 17h40'!$R:$R,"")</f>
        <v/>
      </c>
      <c r="AO485" s="18" t="str">
        <f>_xlfn.XLOOKUP(B485,'[6]ALL SITES DOWN'!$D:$D,'[6]ALL SITES DOWN'!$J:$J,"")</f>
        <v/>
      </c>
      <c r="AP485" s="18" t="str">
        <f>_xlfn.XLOOKUP(B485,'[7]ALL SITES DOWN'!$D:$D,'[7]ALL SITES DOWN'!$J:$J,"")</f>
        <v/>
      </c>
      <c r="AQ485" s="9" t="str">
        <f>_xlfn.XLOOKUP(B485,[8]sheet1!$AC:$AC,[8]sheet1!$AF:$AF,"")</f>
        <v/>
      </c>
      <c r="AR485" s="14"/>
      <c r="AS485" s="14" t="s">
        <v>5465</v>
      </c>
      <c r="AT485" s="14" t="str">
        <f>_xlfn.XLOOKUP(B485,'[9]cell downs 18042026 17h'!$B:$B,'[9]cell downs 18042026 17h'!$B:$B,"")</f>
        <v/>
      </c>
      <c r="AU485" s="14" t="str">
        <f>_xlfn.XLOOKUP(B485,'[10]Cells Huawei 19042026 15h'!$B:$B,'[10]Cells Huawei 19042026 15h'!$B:$B,"")</f>
        <v/>
      </c>
      <c r="AV485" s="9" t="str">
        <f>_xlfn.XLOOKUP(B485,'[11]cells down 19042026 9H40'!$B:$B,'[11]cells down 19042026 9H40'!$B:$B,"")</f>
        <v/>
      </c>
    </row>
    <row r="486" spans="1:48" hidden="1" x14ac:dyDescent="0.3">
      <c r="A486" s="1" t="s">
        <v>3895</v>
      </c>
      <c r="B486" s="8" t="s">
        <v>3896</v>
      </c>
      <c r="C486" s="3" t="str">
        <f>_xlfn.XLOOKUP(B486,'[1]daily break down'!$D:$D,'[1]daily break down'!$E:$E,"")</f>
        <v>EXTREME-NORD</v>
      </c>
      <c r="D486" s="1" t="s">
        <v>11</v>
      </c>
      <c r="E486" s="1" t="s">
        <v>12</v>
      </c>
      <c r="F486" s="3" t="s">
        <v>55</v>
      </c>
      <c r="G486" s="1" t="s">
        <v>3895</v>
      </c>
      <c r="H486" s="27" t="str">
        <f>_xlfn.XLOOKUP(B486,[2]CALCULATION!$B:$B,[2]CALCULATION!$H:$H,"")</f>
        <v>HUAWEI</v>
      </c>
      <c r="I486" s="26">
        <v>0</v>
      </c>
      <c r="J486" s="26">
        <v>0</v>
      </c>
      <c r="K486" s="26">
        <v>0</v>
      </c>
      <c r="L486" s="26">
        <v>1.4268062653916727E-3</v>
      </c>
      <c r="M486" s="26">
        <v>0.42741765187639291</v>
      </c>
      <c r="N486" s="26">
        <v>1.2785967645741125</v>
      </c>
      <c r="O486" s="26">
        <v>6.6703192907060685E-2</v>
      </c>
      <c r="P486" s="114" t="s">
        <v>6364</v>
      </c>
      <c r="Q486" s="42" t="s">
        <v>6353</v>
      </c>
      <c r="R486" s="42"/>
      <c r="S486" s="41" t="str" cm="1">
        <f t="array" ref="S486">IFERROR(_xlfn.IFS(
U486="MPR ISSUE","PDH",
U486="BSS Hardware Issue","BSS",
U486="Sites strategiques, MLL, Pylone, etc.","ENVTECH",
U486="AKTIVCO DEFAUT GE &amp; POWER Cabinet","AKTIVCO",
U486="AKTIVCO Coupure ENEO &amp; Baisse de tension","AKTIVCO GRID ONLY",
U486="Coupure ENEO &amp; Baisse de tension","IHS GRID ONLY",
U486="Defaut GE &amp; POWER Cabinet","IHS",
U486="Sharing","Partners",
U486="Sites strategiques &amp; DataCenter","SST &amp; DC",
U486="Exclu","Exclu",
U486="SAT","SAT",
U486="SPARE-ISSUE","SPARE-ISSUE",
U486="Fiber CAmtel","TRANS_FO_CAMTEL",
U486="Fiber AOF","Fiber AOF",
U486="Projet OCM (HUAWEI)","TRAVAUX-HUAWEI",
U486="Projet OCM (NOKIA)","TRAVAUX-NOKIA",
U486="ACCESS-ISSUE","ACCESS-ISSUE",
U486="Projet OCM (ZTE, NOKIA, autres projets)","TRAVAUX OCM",
U486="No root CAuse","No root cause",
U486="ODU HS","PDH",
U486="IP &amp; VLAN","PDH",
U486="Warehouse HUAWEI","SPARE-ISSUE",
U486="SPARE-HS","SPARE-ISSUE",
U486="Power Telco","BSS",U486="no impacts","no impacts"
),"")</f>
        <v/>
      </c>
      <c r="T486" s="41" t="str" cm="1">
        <f t="array" ref="T486">IFERROR(_xlfn.IFS(
U486="MPR ISSUE","TX ISSUE",
U486="BSS Hardware Issue","RAN ISSUE",
U486="Sites strategiques, MLL, Pylone, etc.","ENVTECH",
U486="AKTIVCO DEFAUT GE &amp; POWER Cabinet","POWER ISSUE",
U486="AKTIVCO Coupure ENEO &amp; Baisse de tension","POWER ISSUE",
U486="Coupure ENEO &amp; Baisse de tension","POWER ISSUE",
U486="Defaut GE &amp; POWER Cabinet","POWER ISSUE",
U486="Sharing","POWER ISSUE",
U486="Sites strategiques &amp; DataCenter","POWER ISSUE",
U486="Exclu","Exclu",
U486="SAT","TX ISSUE",
U486="SPARE-ISSUE","SPARE-ISSUE",
U486="Fiber CAmtel","TX ISSUE",
U486="Fiber AOF","TX ISSUE",
U486="Projet OCM (HUAWEI)","TRAVAUX-HUAWEI",
U486="Projet OCM (NOKIA)","TRAVAUX -NOKIA",
U486="ACCESS-ISSUE","ACCESS-ISSUE",
U486="Projet OCM (ZTE, NOKIA, autres projets)","TRAVAUX OCM",
U486="No root CAuse","No root cause",
U486="ODU HS","TX ISSUE",
U486="IP &amp; VLAN","TX ISSUE",
U486="Warehouse HUAWEI","SPARE-ISSUE",
U486="SPARE-HS","SPARE-ISSUE",
U486="Power Telco","RAN ISSUE",U486="no impacts","no impacts"
),"")</f>
        <v/>
      </c>
      <c r="U486" s="68"/>
      <c r="V486" s="41" t="str" cm="1">
        <f t="array" ref="V486">IFERROR(_xlfn.IFS(
U486="MPR ISSUE","ACTIVE",
U486="BSS Hardware Issue","ACTIVE",
U486="Sites strategiques, MLL, Pylone, etc.","PASSIVE",
U486="AKTIVCO DEFAUT GE &amp; POWER Cabinet","PASSIVE",
U486="AKTIVCO Coupure ENEO &amp; Baisse de tension","PASSIVE",
U486="Coupure ENEO &amp; Baisse de tension","PASSIVE",
U486="Defaut GE &amp; POWER Cabinet","PASSIVE",
U486="Sharing","PASSIVE",
U486="Sites strategiques &amp; DataCenter","PASSIVE",
U486="Exclu","Exclu",
U486="SAT","ACTIVE",
U486="SPARE-ISSUE","SPARE-ISSUE",
U486="Fiber CAmtel","ACTIVE",
U486="Fiber AOF","ACTIVE",
U486="Projet OCM (HUAWEI)","PLANNED WORKS",
U486="Projet OCM (NOKIA)","PLANNED WORKS",
U486="ACCESS-ISSUE","ACCESS-ISSUE",
U486="Projet OCM (ZTE, NOKIA, autres projets)","PLANNED WORKS",
U486="No root CAuse","No root cause",
U486="ODU HS","ACTIVE",
U486="IP &amp; VLAN","ACTIVE",
U486="Warehouse HUAWEI","SPARE-ISSUE",
U486="SPARE-HS","SPARE-ISSUE",
U486="Power Telco","ACTIVE", U486="no impacts","no impacts"
),"")</f>
        <v/>
      </c>
      <c r="W486" s="113"/>
      <c r="X486" s="113"/>
      <c r="Y486" s="113"/>
      <c r="Z486" s="113"/>
      <c r="AA486" s="113"/>
      <c r="AB486" s="17" t="s">
        <v>5465</v>
      </c>
      <c r="AC486" s="17" t="str">
        <f>_xlfn.XLOOKUP(B486,'INCIDENT-04-27-2026'!E:E,'INCIDENT-04-27-2026'!F:F,"")</f>
        <v/>
      </c>
      <c r="AD486" s="9"/>
      <c r="AE486" s="7" t="s">
        <v>5465</v>
      </c>
      <c r="AF486" s="6" t="str">
        <f>_xlfn.XLOOKUP(B486,'[13]Input_27-04'!$B:$B,'[13]Input_27-04'!$M:$M,"")</f>
        <v/>
      </c>
      <c r="AG486" s="7"/>
      <c r="AH486" s="3"/>
      <c r="AI486" s="18" t="str">
        <f>_xlfn.XLOOKUP(B486,'[3]Cells Huawei 27042026 10h'!$B:$B,'[3]Cells Huawei 27042026 10h'!$T:$T,"")</f>
        <v/>
      </c>
      <c r="AJ486" s="18" t="str">
        <f>_xlfn.XLOOKUP(B486,'[3]Cells Huawei 27042026 15h'!$B:$B,'[3]Cells Huawei 27042026 15h'!$T:$T,"")</f>
        <v/>
      </c>
      <c r="AK486" s="18" t="str">
        <f>_xlfn.XLOOKUP(B486,'[4]cells down 27042026 11h28'!$B:$B,'[4]cells down 27042026 11h28'!$R:$R,"")</f>
        <v/>
      </c>
      <c r="AL486" s="18" t="str">
        <f>_xlfn.XLOOKUP(B486,'[4]cells down 27042026 18h01'!$B:$B,'[4]cells down 27042026 18h01'!$R:$R,"")</f>
        <v/>
      </c>
      <c r="AM486" s="18" t="str">
        <f>_xlfn.XLOOKUP(B486,'[5]cell downs 27042026 11h'!$B:$B,'[5]cell downs 27042026 11h'!$R:$R,"")</f>
        <v/>
      </c>
      <c r="AN486" s="18" t="str">
        <f>_xlfn.XLOOKUP(B486,'[5]cell downs 27042026 17h40'!$B:$B,'[5]cell downs 27042026 17h40'!$R:$R,"")</f>
        <v/>
      </c>
      <c r="AO486" s="18" t="str">
        <f>_xlfn.XLOOKUP(B486,'[6]ALL SITES DOWN'!$D:$D,'[6]ALL SITES DOWN'!$J:$J,"")</f>
        <v/>
      </c>
      <c r="AP486" s="18" t="str">
        <f>_xlfn.XLOOKUP(B486,'[7]ALL SITES DOWN'!$D:$D,'[7]ALL SITES DOWN'!$J:$J,"")</f>
        <v/>
      </c>
      <c r="AQ486" s="9" t="str">
        <f>_xlfn.XLOOKUP(B486,[8]sheet1!$AC:$AC,[8]sheet1!$AF:$AF,"")</f>
        <v/>
      </c>
      <c r="AR486" s="14"/>
      <c r="AS486" s="14" t="s">
        <v>5465</v>
      </c>
      <c r="AT486" s="14" t="str">
        <f>_xlfn.XLOOKUP(B486,'[9]cell downs 18042026 17h'!$B:$B,'[9]cell downs 18042026 17h'!$B:$B,"")</f>
        <v/>
      </c>
      <c r="AU486" s="14" t="str">
        <f>_xlfn.XLOOKUP(B486,'[10]Cells Huawei 19042026 15h'!$B:$B,'[10]Cells Huawei 19042026 15h'!$B:$B,"")</f>
        <v>EXN_023</v>
      </c>
      <c r="AV486" s="9" t="str">
        <f>_xlfn.XLOOKUP(B486,'[11]cells down 19042026 9H40'!$B:$B,'[11]cells down 19042026 9H40'!$B:$B,"")</f>
        <v/>
      </c>
    </row>
    <row r="487" spans="1:48" hidden="1" x14ac:dyDescent="0.3">
      <c r="A487" s="1" t="s">
        <v>1360</v>
      </c>
      <c r="B487" s="8" t="s">
        <v>1361</v>
      </c>
      <c r="C487" s="3" t="str">
        <f>_xlfn.XLOOKUP(B487,'[1]daily break down'!$D:$D,'[1]daily break down'!$E:$E,"")</f>
        <v>NORD</v>
      </c>
      <c r="D487" s="1" t="s">
        <v>21</v>
      </c>
      <c r="E487" s="1" t="s">
        <v>122</v>
      </c>
      <c r="F487" s="3" t="s">
        <v>23</v>
      </c>
      <c r="G487" s="1" t="s">
        <v>1360</v>
      </c>
      <c r="H487" s="28" t="str">
        <f>_xlfn.XLOOKUP(B487,[2]CALCULATION!$B:$B,[2]CALCULATION!$H:$H,"")</f>
        <v>NOKIA</v>
      </c>
      <c r="I487" s="26">
        <v>5.9069779387215249E-2</v>
      </c>
      <c r="J487" s="26">
        <v>7.9669294843807498E-2</v>
      </c>
      <c r="K487" s="26">
        <v>1.9868277245579043E-2</v>
      </c>
      <c r="L487" s="26">
        <v>3.2352832067756174E-2</v>
      </c>
      <c r="M487" s="26">
        <v>3.9486863394714529E-2</v>
      </c>
      <c r="N487" s="26">
        <v>5.1097499379339266E-2</v>
      </c>
      <c r="O487" s="26">
        <v>6.5472572503160381E-2</v>
      </c>
      <c r="P487" s="114" t="s">
        <v>6364</v>
      </c>
      <c r="Q487" s="42" t="s">
        <v>5538</v>
      </c>
      <c r="R487" s="42"/>
      <c r="S487" s="41" t="str" cm="1">
        <f t="array" ref="S487">IFERROR(_xlfn.IFS(
U487="MPR ISSUE","PDH",
U487="BSS Hardware Issue","BSS",
U487="Sites strategiques, MLL, Pylone, etc.","ENVTECH",
U487="AKTIVCO DEFAUT GE &amp; POWER Cabinet","AKTIVCO",
U487="AKTIVCO Coupure ENEO &amp; Baisse de tension","AKTIVCO GRID ONLY",
U487="Coupure ENEO &amp; Baisse de tension","IHS GRID ONLY",
U487="Defaut GE &amp; POWER Cabinet","IHS",
U487="Sharing","Partners",
U487="Sites strategiques &amp; DataCenter","SST &amp; DC",
U487="Exclu","Exclu",
U487="SAT","SAT",
U487="SPARE-ISSUE","SPARE-ISSUE",
U487="Fiber CAmtel","TRANS_FO_CAMTEL",
U487="Fiber AOF","Fiber AOF",
U487="Projet OCM (HUAWEI)","TRAVAUX-HUAWEI",
U487="Projet OCM (NOKIA)","TRAVAUX-NOKIA",
U487="ACCESS-ISSUE","ACCESS-ISSUE",
U487="Projet OCM (ZTE, NOKIA, autres projets)","TRAVAUX OCM",
U487="No root CAuse","No root cause",
U487="ODU HS","PDH",
U487="IP &amp; VLAN","PDH",
U487="Warehouse HUAWEI","SPARE-ISSUE",
U487="SPARE-HS","SPARE-ISSUE",
U487="Power Telco","BSS",U487="no impacts","no impacts"
),"")</f>
        <v>No root cause</v>
      </c>
      <c r="T487" s="41" t="str" cm="1">
        <f t="array" ref="T487">IFERROR(_xlfn.IFS(
U487="MPR ISSUE","TX ISSUE",
U487="BSS Hardware Issue","RAN ISSUE",
U487="Sites strategiques, MLL, Pylone, etc.","ENVTECH",
U487="AKTIVCO DEFAUT GE &amp; POWER Cabinet","POWER ISSUE",
U487="AKTIVCO Coupure ENEO &amp; Baisse de tension","POWER ISSUE",
U487="Coupure ENEO &amp; Baisse de tension","POWER ISSUE",
U487="Defaut GE &amp; POWER Cabinet","POWER ISSUE",
U487="Sharing","POWER ISSUE",
U487="Sites strategiques &amp; DataCenter","POWER ISSUE",
U487="Exclu","Exclu",
U487="SAT","TX ISSUE",
U487="SPARE-ISSUE","SPARE-ISSUE",
U487="Fiber CAmtel","TX ISSUE",
U487="Fiber AOF","TX ISSUE",
U487="Projet OCM (HUAWEI)","TRAVAUX-HUAWEI",
U487="Projet OCM (NOKIA)","TRAVAUX -NOKIA",
U487="ACCESS-ISSUE","ACCESS-ISSUE",
U487="Projet OCM (ZTE, NOKIA, autres projets)","TRAVAUX OCM",
U487="No root CAuse","No root cause",
U487="ODU HS","TX ISSUE",
U487="IP &amp; VLAN","TX ISSUE",
U487="Warehouse HUAWEI","SPARE-ISSUE",
U487="SPARE-HS","SPARE-ISSUE",
U487="Power Telco","RAN ISSUE",U487="no impacts","no impacts"
),"")</f>
        <v>No root cause</v>
      </c>
      <c r="U487" s="68" t="s">
        <v>5691</v>
      </c>
      <c r="V487" s="41" t="str" cm="1">
        <f t="array" ref="V487">IFERROR(_xlfn.IFS(
U487="MPR ISSUE","ACTIVE",
U487="BSS Hardware Issue","ACTIVE",
U487="Sites strategiques, MLL, Pylone, etc.","PASSIVE",
U487="AKTIVCO DEFAUT GE &amp; POWER Cabinet","PASSIVE",
U487="AKTIVCO Coupure ENEO &amp; Baisse de tension","PASSIVE",
U487="Coupure ENEO &amp; Baisse de tension","PASSIVE",
U487="Defaut GE &amp; POWER Cabinet","PASSIVE",
U487="Sharing","PASSIVE",
U487="Sites strategiques &amp; DataCenter","PASSIVE",
U487="Exclu","Exclu",
U487="SAT","ACTIVE",
U487="SPARE-ISSUE","SPARE-ISSUE",
U487="Fiber CAmtel","ACTIVE",
U487="Fiber AOF","ACTIVE",
U487="Projet OCM (HUAWEI)","PLANNED WORKS",
U487="Projet OCM (NOKIA)","PLANNED WORKS",
U487="ACCESS-ISSUE","ACCESS-ISSUE",
U487="Projet OCM (ZTE, NOKIA, autres projets)","PLANNED WORKS",
U487="No root CAuse","No root cause",
U487="ODU HS","ACTIVE",
U487="IP &amp; VLAN","ACTIVE",
U487="Warehouse HUAWEI","SPARE-ISSUE",
U487="SPARE-HS","SPARE-ISSUE",
U487="Power Telco","ACTIVE", U487="no impacts","no impacts"
),"")</f>
        <v>No root cause</v>
      </c>
      <c r="W487" s="113"/>
      <c r="X487" s="113"/>
      <c r="Y487" s="113"/>
      <c r="Z487" s="113"/>
      <c r="AA487" s="113"/>
      <c r="AB487" s="17" t="s">
        <v>5957</v>
      </c>
      <c r="AC487" s="17" t="str">
        <f>_xlfn.XLOOKUP(B487,'INCIDENT-04-27-2026'!E:E,'INCIDENT-04-27-2026'!F:F,"")</f>
        <v/>
      </c>
      <c r="AD487" s="9"/>
      <c r="AE487" s="7" t="s">
        <v>5465</v>
      </c>
      <c r="AF487" s="6" t="str">
        <f>_xlfn.XLOOKUP(B487,'[13]Input_27-04'!$B:$B,'[13]Input_27-04'!$M:$M,"")</f>
        <v>No power issue</v>
      </c>
      <c r="AG487" s="7"/>
      <c r="AH487" s="3"/>
      <c r="AI487" s="18" t="str">
        <f>_xlfn.XLOOKUP(B487,'[3]Cells Huawei 27042026 10h'!$B:$B,'[3]Cells Huawei 27042026 10h'!$T:$T,"")</f>
        <v/>
      </c>
      <c r="AJ487" s="18" t="str">
        <f>_xlfn.XLOOKUP(B487,'[3]Cells Huawei 27042026 15h'!$B:$B,'[3]Cells Huawei 27042026 15h'!$T:$T,"")</f>
        <v/>
      </c>
      <c r="AK487" s="18" t="str">
        <f>_xlfn.XLOOKUP(B487,'[4]cells down 27042026 11h28'!$B:$B,'[4]cells down 27042026 11h28'!$R:$R,"")</f>
        <v/>
      </c>
      <c r="AL487" s="18" t="str">
        <f>_xlfn.XLOOKUP(B487,'[4]cells down 27042026 18h01'!$B:$B,'[4]cells down 27042026 18h01'!$R:$R,"")</f>
        <v/>
      </c>
      <c r="AM487" s="18" t="str">
        <f>_xlfn.XLOOKUP(B487,'[5]cell downs 27042026 11h'!$B:$B,'[5]cell downs 27042026 11h'!$R:$R,"")</f>
        <v/>
      </c>
      <c r="AN487" s="18" t="str">
        <f>_xlfn.XLOOKUP(B487,'[5]cell downs 27042026 17h40'!$B:$B,'[5]cell downs 27042026 17h40'!$R:$R,"")</f>
        <v/>
      </c>
      <c r="AO487" s="18" t="str">
        <f>_xlfn.XLOOKUP(B487,'[6]ALL SITES DOWN'!$D:$D,'[6]ALL SITES DOWN'!$J:$J,"")</f>
        <v/>
      </c>
      <c r="AP487" s="18" t="str">
        <f>_xlfn.XLOOKUP(B487,'[7]ALL SITES DOWN'!$D:$D,'[7]ALL SITES DOWN'!$J:$J,"")</f>
        <v/>
      </c>
      <c r="AQ487" s="9" t="str">
        <f>_xlfn.XLOOKUP(B487,[8]sheet1!$AC:$AC,[8]sheet1!$AF:$AF,"")</f>
        <v>(04/27/2026 ticket):-INC-20260427-00011546…Others Transmission equipement fault</v>
      </c>
      <c r="AR487" s="14"/>
      <c r="AS487" s="14" t="s">
        <v>5465</v>
      </c>
      <c r="AT487" s="14" t="str">
        <f>_xlfn.XLOOKUP(B487,'[9]cell downs 18042026 17h'!$B:$B,'[9]cell downs 18042026 17h'!$B:$B,"")</f>
        <v/>
      </c>
      <c r="AU487" s="14" t="str">
        <f>_xlfn.XLOOKUP(B487,'[10]Cells Huawei 19042026 15h'!$B:$B,'[10]Cells Huawei 19042026 15h'!$B:$B,"")</f>
        <v/>
      </c>
      <c r="AV487" s="9" t="str">
        <f>_xlfn.XLOOKUP(B487,'[11]cells down 19042026 9H40'!$B:$B,'[11]cells down 19042026 9H40'!$B:$B,"")</f>
        <v/>
      </c>
    </row>
    <row r="488" spans="1:48" hidden="1" x14ac:dyDescent="0.3">
      <c r="A488" s="1" t="s">
        <v>861</v>
      </c>
      <c r="B488" s="8" t="s">
        <v>862</v>
      </c>
      <c r="C488" s="3" t="str">
        <f>_xlfn.XLOOKUP(B488,'[1]daily break down'!$D:$D,'[1]daily break down'!$E:$E,"")</f>
        <v>Yaounde</v>
      </c>
      <c r="D488" s="1" t="s">
        <v>11</v>
      </c>
      <c r="E488" s="1" t="s">
        <v>145</v>
      </c>
      <c r="F488" s="3" t="s">
        <v>37</v>
      </c>
      <c r="G488" s="1" t="s">
        <v>38</v>
      </c>
      <c r="H488" s="29" t="str">
        <f>_xlfn.XLOOKUP(B488,[2]CALCULATION!$B:$B,[2]CALCULATION!$H:$H,"")</f>
        <v>ZTE</v>
      </c>
      <c r="I488" s="26">
        <v>19.202886143713641</v>
      </c>
      <c r="J488" s="26">
        <v>0.36422796939785873</v>
      </c>
      <c r="K488" s="26">
        <v>1.4657045712019134</v>
      </c>
      <c r="L488" s="26">
        <v>13.875637425699063</v>
      </c>
      <c r="M488" s="26">
        <v>18.988829533748245</v>
      </c>
      <c r="N488" s="26">
        <v>3.8612944557162056E-2</v>
      </c>
      <c r="O488" s="26">
        <v>6.2725970442281564E-2</v>
      </c>
      <c r="P488" s="114" t="s">
        <v>6364</v>
      </c>
      <c r="Q488" s="42" t="s">
        <v>5538</v>
      </c>
      <c r="R488" s="42"/>
      <c r="S488" s="41" t="str" cm="1">
        <f t="array" ref="S488">IFERROR(_xlfn.IFS(
U488="MPR ISSUE","PDH",
U488="BSS Hardware Issue","BSS",
U488="Sites strategiques, MLL, Pylone, etc.","ENVTECH",
U488="AKTIVCO DEFAUT GE &amp; POWER Cabinet","AKTIVCO",
U488="AKTIVCO Coupure ENEO &amp; Baisse de tension","AKTIVCO GRID ONLY",
U488="Coupure ENEO &amp; Baisse de tension","IHS GRID ONLY",
U488="Defaut GE &amp; POWER Cabinet","IHS",
U488="Sharing","Partners",
U488="Sites strategiques &amp; DataCenter","SST &amp; DC",
U488="Exclu","Exclu",
U488="SAT","SAT",
U488="SPARE-ISSUE","SPARE-ISSUE",
U488="Fiber CAmtel","TRANS_FO_CAMTEL",
U488="Fiber AOF","Fiber AOF",
U488="Projet OCM (HUAWEI)","TRAVAUX-HUAWEI",
U488="Projet OCM (NOKIA)","TRAVAUX-NOKIA",
U488="ACCESS-ISSUE","ACCESS-ISSUE",
U488="Projet OCM (ZTE, NOKIA, autres projets)","TRAVAUX OCM",
U488="No root CAuse","No root cause",
U488="ODU HS","PDH",
U488="IP &amp; VLAN","PDH",
U488="Warehouse HUAWEI","SPARE-ISSUE",
U488="SPARE-HS","SPARE-ISSUE",
U488="Power Telco","BSS",U488="no impacts","no impacts"
),"")</f>
        <v>No root cause</v>
      </c>
      <c r="T488" s="41" t="str" cm="1">
        <f t="array" ref="T488">IFERROR(_xlfn.IFS(
U488="MPR ISSUE","TX ISSUE",
U488="BSS Hardware Issue","RAN ISSUE",
U488="Sites strategiques, MLL, Pylone, etc.","ENVTECH",
U488="AKTIVCO DEFAUT GE &amp; POWER Cabinet","POWER ISSUE",
U488="AKTIVCO Coupure ENEO &amp; Baisse de tension","POWER ISSUE",
U488="Coupure ENEO &amp; Baisse de tension","POWER ISSUE",
U488="Defaut GE &amp; POWER Cabinet","POWER ISSUE",
U488="Sharing","POWER ISSUE",
U488="Sites strategiques &amp; DataCenter","POWER ISSUE",
U488="Exclu","Exclu",
U488="SAT","TX ISSUE",
U488="SPARE-ISSUE","SPARE-ISSUE",
U488="Fiber CAmtel","TX ISSUE",
U488="Fiber AOF","TX ISSUE",
U488="Projet OCM (HUAWEI)","TRAVAUX-HUAWEI",
U488="Projet OCM (NOKIA)","TRAVAUX -NOKIA",
U488="ACCESS-ISSUE","ACCESS-ISSUE",
U488="Projet OCM (ZTE, NOKIA, autres projets)","TRAVAUX OCM",
U488="No root CAuse","No root cause",
U488="ODU HS","TX ISSUE",
U488="IP &amp; VLAN","TX ISSUE",
U488="Warehouse HUAWEI","SPARE-ISSUE",
U488="SPARE-HS","SPARE-ISSUE",
U488="Power Telco","RAN ISSUE",U488="no impacts","no impacts"
),"")</f>
        <v>No root cause</v>
      </c>
      <c r="U488" s="68" t="s">
        <v>5691</v>
      </c>
      <c r="V488" s="41" t="str" cm="1">
        <f t="array" ref="V488">IFERROR(_xlfn.IFS(
U488="MPR ISSUE","ACTIVE",
U488="BSS Hardware Issue","ACTIVE",
U488="Sites strategiques, MLL, Pylone, etc.","PASSIVE",
U488="AKTIVCO DEFAUT GE &amp; POWER Cabinet","PASSIVE",
U488="AKTIVCO Coupure ENEO &amp; Baisse de tension","PASSIVE",
U488="Coupure ENEO &amp; Baisse de tension","PASSIVE",
U488="Defaut GE &amp; POWER Cabinet","PASSIVE",
U488="Sharing","PASSIVE",
U488="Sites strategiques &amp; DataCenter","PASSIVE",
U488="Exclu","Exclu",
U488="SAT","ACTIVE",
U488="SPARE-ISSUE","SPARE-ISSUE",
U488="Fiber CAmtel","ACTIVE",
U488="Fiber AOF","ACTIVE",
U488="Projet OCM (HUAWEI)","PLANNED WORKS",
U488="Projet OCM (NOKIA)","PLANNED WORKS",
U488="ACCESS-ISSUE","ACCESS-ISSUE",
U488="Projet OCM (ZTE, NOKIA, autres projets)","PLANNED WORKS",
U488="No root CAuse","No root cause",
U488="ODU HS","ACTIVE",
U488="IP &amp; VLAN","ACTIVE",
U488="Warehouse HUAWEI","SPARE-ISSUE",
U488="SPARE-HS","SPARE-ISSUE",
U488="Power Telco","ACTIVE", U488="no impacts","no impacts"
),"")</f>
        <v>No root cause</v>
      </c>
      <c r="W488" s="113"/>
      <c r="X488" s="113"/>
      <c r="Y488" s="113"/>
      <c r="Z488" s="113"/>
      <c r="AA488" s="113"/>
      <c r="AB488" s="17" t="s">
        <v>5465</v>
      </c>
      <c r="AC488" s="17" t="str">
        <f>_xlfn.XLOOKUP(B488,'INCIDENT-04-27-2026'!E:E,'INCIDENT-04-27-2026'!F:F,"")</f>
        <v/>
      </c>
      <c r="AD488" s="9"/>
      <c r="AE488" s="7" t="s">
        <v>5465</v>
      </c>
      <c r="AF488" s="6" t="str">
        <f>_xlfn.XLOOKUP(B488,'[13]Input_27-04'!$B:$B,'[13]Input_27-04'!$M:$M,"")</f>
        <v/>
      </c>
      <c r="AG488" s="7"/>
      <c r="AH488" s="3"/>
      <c r="AI488" s="18" t="str">
        <f>_xlfn.XLOOKUP(B488,'[3]Cells Huawei 27042026 10h'!$B:$B,'[3]Cells Huawei 27042026 10h'!$T:$T,"")</f>
        <v/>
      </c>
      <c r="AJ488" s="18" t="str">
        <f>_xlfn.XLOOKUP(B488,'[3]Cells Huawei 27042026 15h'!$B:$B,'[3]Cells Huawei 27042026 15h'!$T:$T,"")</f>
        <v/>
      </c>
      <c r="AK488" s="18" t="str">
        <f>_xlfn.XLOOKUP(B488,'[4]cells down 27042026 11h28'!$B:$B,'[4]cells down 27042026 11h28'!$R:$R,"")</f>
        <v/>
      </c>
      <c r="AL488" s="18" t="str">
        <f>_xlfn.XLOOKUP(B488,'[4]cells down 27042026 18h01'!$B:$B,'[4]cells down 27042026 18h01'!$R:$R,"")</f>
        <v/>
      </c>
      <c r="AM488" s="18" t="str">
        <f>_xlfn.XLOOKUP(B488,'[5]cell downs 27042026 11h'!$B:$B,'[5]cell downs 27042026 11h'!$R:$R,"")</f>
        <v/>
      </c>
      <c r="AN488" s="18" t="str">
        <f>_xlfn.XLOOKUP(B488,'[5]cell downs 27042026 17h40'!$B:$B,'[5]cell downs 27042026 17h40'!$R:$R,"")</f>
        <v/>
      </c>
      <c r="AO488" s="18" t="str">
        <f>_xlfn.XLOOKUP(B488,'[6]ALL SITES DOWN'!$D:$D,'[6]ALL SITES DOWN'!$J:$J,"")</f>
        <v/>
      </c>
      <c r="AP488" s="18" t="str">
        <f>_xlfn.XLOOKUP(B488,'[7]ALL SITES DOWN'!$D:$D,'[7]ALL SITES DOWN'!$J:$J,"")</f>
        <v/>
      </c>
      <c r="AQ488" s="9" t="str">
        <f>_xlfn.XLOOKUP(B488,[8]sheet1!$AC:$AC,[8]sheet1!$AF:$AF,"")</f>
        <v/>
      </c>
      <c r="AR488" s="14"/>
      <c r="AS488" s="14" t="s">
        <v>5465</v>
      </c>
      <c r="AT488" s="14" t="str">
        <f>_xlfn.XLOOKUP(B488,'[9]cell downs 18042026 17h'!$B:$B,'[9]cell downs 18042026 17h'!$B:$B,"")</f>
        <v/>
      </c>
      <c r="AU488" s="14" t="str">
        <f>_xlfn.XLOOKUP(B488,'[10]Cells Huawei 19042026 15h'!$B:$B,'[10]Cells Huawei 19042026 15h'!$B:$B,"")</f>
        <v/>
      </c>
      <c r="AV488" s="9" t="str">
        <f>_xlfn.XLOOKUP(B488,'[11]cells down 19042026 9H40'!$B:$B,'[11]cells down 19042026 9H40'!$B:$B,"")</f>
        <v/>
      </c>
    </row>
    <row r="489" spans="1:48" hidden="1" x14ac:dyDescent="0.3">
      <c r="A489" s="1" t="s">
        <v>3848</v>
      </c>
      <c r="B489" s="8" t="s">
        <v>3849</v>
      </c>
      <c r="C489" s="3" t="str">
        <f>_xlfn.XLOOKUP(B489,'[1]daily break down'!$D:$D,'[1]daily break down'!$E:$E,"")</f>
        <v>NORD</v>
      </c>
      <c r="D489" s="1" t="s">
        <v>11</v>
      </c>
      <c r="E489" s="1" t="s">
        <v>66</v>
      </c>
      <c r="F489" s="3" t="s">
        <v>23</v>
      </c>
      <c r="G489" s="1" t="s">
        <v>3848</v>
      </c>
      <c r="H489" s="27" t="str">
        <f>_xlfn.XLOOKUP(B489,[2]CALCULATION!$B:$B,[2]CALCULATION!$H:$H,"")</f>
        <v>HUAWEI</v>
      </c>
      <c r="I489" s="26">
        <v>0.15220455836065669</v>
      </c>
      <c r="J489" s="26">
        <v>0.11867461112395236</v>
      </c>
      <c r="K489" s="26">
        <v>8.0347027819868563E-2</v>
      </c>
      <c r="L489" s="26">
        <v>4.0128926214140796E-3</v>
      </c>
      <c r="M489" s="26">
        <v>0</v>
      </c>
      <c r="N489" s="26">
        <v>2.1134567806114148E-2</v>
      </c>
      <c r="O489" s="26">
        <v>6.072844167073306E-2</v>
      </c>
      <c r="P489" s="114" t="s">
        <v>6364</v>
      </c>
      <c r="Q489" s="42" t="s">
        <v>5538</v>
      </c>
      <c r="R489" s="42"/>
      <c r="S489" s="41" t="str" cm="1">
        <f t="array" ref="S489">IFERROR(_xlfn.IFS(
U489="MPR ISSUE","PDH",
U489="BSS Hardware Issue","BSS",
U489="Sites strategiques, MLL, Pylone, etc.","ENVTECH",
U489="AKTIVCO DEFAUT GE &amp; POWER Cabinet","AKTIVCO",
U489="AKTIVCO Coupure ENEO &amp; Baisse de tension","AKTIVCO GRID ONLY",
U489="Coupure ENEO &amp; Baisse de tension","IHS GRID ONLY",
U489="Defaut GE &amp; POWER Cabinet","IHS",
U489="Sharing","Partners",
U489="Sites strategiques &amp; DataCenter","SST &amp; DC",
U489="Exclu","Exclu",
U489="SAT","SAT",
U489="SPARE-ISSUE","SPARE-ISSUE",
U489="Fiber CAmtel","TRANS_FO_CAMTEL",
U489="Fiber AOF","Fiber AOF",
U489="Projet OCM (HUAWEI)","TRAVAUX-HUAWEI",
U489="Projet OCM (NOKIA)","TRAVAUX-NOKIA",
U489="ACCESS-ISSUE","ACCESS-ISSUE",
U489="Projet OCM (ZTE, NOKIA, autres projets)","TRAVAUX OCM",
U489="No root CAuse","No root cause",
U489="ODU HS","PDH",
U489="IP &amp; VLAN","PDH",
U489="Warehouse HUAWEI","SPARE-ISSUE",
U489="SPARE-HS","SPARE-ISSUE",
U489="Power Telco","BSS",U489="no impacts","no impacts"
),"")</f>
        <v>BSS</v>
      </c>
      <c r="T489" s="41" t="str" cm="1">
        <f t="array" ref="T489">IFERROR(_xlfn.IFS(
U489="MPR ISSUE","TX ISSUE",
U489="BSS Hardware Issue","RAN ISSUE",
U489="Sites strategiques, MLL, Pylone, etc.","ENVTECH",
U489="AKTIVCO DEFAUT GE &amp; POWER Cabinet","POWER ISSUE",
U489="AKTIVCO Coupure ENEO &amp; Baisse de tension","POWER ISSUE",
U489="Coupure ENEO &amp; Baisse de tension","POWER ISSUE",
U489="Defaut GE &amp; POWER Cabinet","POWER ISSUE",
U489="Sharing","POWER ISSUE",
U489="Sites strategiques &amp; DataCenter","POWER ISSUE",
U489="Exclu","Exclu",
U489="SAT","TX ISSUE",
U489="SPARE-ISSUE","SPARE-ISSUE",
U489="Fiber CAmtel","TX ISSUE",
U489="Fiber AOF","TX ISSUE",
U489="Projet OCM (HUAWEI)","TRAVAUX-HUAWEI",
U489="Projet OCM (NOKIA)","TRAVAUX -NOKIA",
U489="ACCESS-ISSUE","ACCESS-ISSUE",
U489="Projet OCM (ZTE, NOKIA, autres projets)","TRAVAUX OCM",
U489="No root CAuse","No root cause",
U489="ODU HS","TX ISSUE",
U489="IP &amp; VLAN","TX ISSUE",
U489="Warehouse HUAWEI","SPARE-ISSUE",
U489="SPARE-HS","SPARE-ISSUE",
U489="Power Telco","RAN ISSUE",U489="no impacts","no impacts"
),"")</f>
        <v>RAN ISSUE</v>
      </c>
      <c r="U489" s="68" t="s">
        <v>5319</v>
      </c>
      <c r="V489" s="41" t="str" cm="1">
        <f t="array" ref="V489">IFERROR(_xlfn.IFS(
U489="MPR ISSUE","ACTIVE",
U489="BSS Hardware Issue","ACTIVE",
U489="Sites strategiques, MLL, Pylone, etc.","PASSIVE",
U489="AKTIVCO DEFAUT GE &amp; POWER Cabinet","PASSIVE",
U489="AKTIVCO Coupure ENEO &amp; Baisse de tension","PASSIVE",
U489="Coupure ENEO &amp; Baisse de tension","PASSIVE",
U489="Defaut GE &amp; POWER Cabinet","PASSIVE",
U489="Sharing","PASSIVE",
U489="Sites strategiques &amp; DataCenter","PASSIVE",
U489="Exclu","Exclu",
U489="SAT","ACTIVE",
U489="SPARE-ISSUE","SPARE-ISSUE",
U489="Fiber CAmtel","ACTIVE",
U489="Fiber AOF","ACTIVE",
U489="Projet OCM (HUAWEI)","PLANNED WORKS",
U489="Projet OCM (NOKIA)","PLANNED WORKS",
U489="ACCESS-ISSUE","ACCESS-ISSUE",
U489="Projet OCM (ZTE, NOKIA, autres projets)","PLANNED WORKS",
U489="No root CAuse","No root cause",
U489="ODU HS","ACTIVE",
U489="IP &amp; VLAN","ACTIVE",
U489="Warehouse HUAWEI","SPARE-ISSUE",
U489="SPARE-HS","SPARE-ISSUE",
U489="Power Telco","ACTIVE", U489="no impacts","no impacts"
),"")</f>
        <v>ACTIVE</v>
      </c>
      <c r="W489" s="113"/>
      <c r="X489" s="113"/>
      <c r="Y489" s="113"/>
      <c r="Z489" s="113"/>
      <c r="AA489" s="113"/>
      <c r="AB489" s="17" t="s">
        <v>6293</v>
      </c>
      <c r="AC489" s="17" t="str">
        <f>_xlfn.XLOOKUP(B489,'INCIDENT-04-27-2026'!E:E,'INCIDENT-04-27-2026'!F:F,"")</f>
        <v/>
      </c>
      <c r="AD489" s="9"/>
      <c r="AE489" s="7" t="s">
        <v>5465</v>
      </c>
      <c r="AF489" s="6" t="str">
        <f>_xlfn.XLOOKUP(B489,'[13]Input_27-04'!$B:$B,'[13]Input_27-04'!$M:$M,"")</f>
        <v/>
      </c>
      <c r="AG489" s="7"/>
      <c r="AH489" s="3"/>
      <c r="AI489" s="18" t="str">
        <f>_xlfn.XLOOKUP(B489,'[3]Cells Huawei 27042026 10h'!$B:$B,'[3]Cells Huawei 27042026 10h'!$T:$T,"")</f>
        <v>(04/27/2026 cell huawei):-27/04/2026 : Besoin d'analyse BO RAN || Configured Capacity Limit Exceeding Licensed Limit</v>
      </c>
      <c r="AJ489" s="18" t="str">
        <f>_xlfn.XLOOKUP(B489,'[3]Cells Huawei 27042026 15h'!$B:$B,'[3]Cells Huawei 27042026 15h'!$T:$T,"")</f>
        <v>(04/27/2026 cell huawei):-27/04/2026 : Besoin d'analyse BO RAN || Configured Capacity Limit Exceeding Licensed Limit</v>
      </c>
      <c r="AK489" s="18" t="str">
        <f>_xlfn.XLOOKUP(B489,'[4]cells down 27042026 11h28'!$B:$B,'[4]cells down 27042026 11h28'!$R:$R,"")</f>
        <v/>
      </c>
      <c r="AL489" s="18" t="str">
        <f>_xlfn.XLOOKUP(B489,'[4]cells down 27042026 18h01'!$B:$B,'[4]cells down 27042026 18h01'!$R:$R,"")</f>
        <v/>
      </c>
      <c r="AM489" s="18" t="str">
        <f>_xlfn.XLOOKUP(B489,'[5]cell downs 27042026 11h'!$B:$B,'[5]cell downs 27042026 11h'!$R:$R,"")</f>
        <v/>
      </c>
      <c r="AN489" s="18" t="str">
        <f>_xlfn.XLOOKUP(B489,'[5]cell downs 27042026 17h40'!$B:$B,'[5]cell downs 27042026 17h40'!$R:$R,"")</f>
        <v/>
      </c>
      <c r="AO489" s="18" t="str">
        <f>_xlfn.XLOOKUP(B489,'[6]ALL SITES DOWN'!$D:$D,'[6]ALL SITES DOWN'!$J:$J,"")</f>
        <v/>
      </c>
      <c r="AP489" s="18" t="str">
        <f>_xlfn.XLOOKUP(B489,'[7]ALL SITES DOWN'!$D:$D,'[7]ALL SITES DOWN'!$J:$J,"")</f>
        <v/>
      </c>
      <c r="AQ489" s="9" t="str">
        <f>_xlfn.XLOOKUP(B489,[8]sheet1!$AC:$AC,[8]sheet1!$AF:$AF,"")</f>
        <v/>
      </c>
      <c r="AR489" s="14"/>
      <c r="AS489" s="14" t="s">
        <v>5465</v>
      </c>
      <c r="AT489" s="14" t="str">
        <f>_xlfn.XLOOKUP(B489,'[9]cell downs 18042026 17h'!$B:$B,'[9]cell downs 18042026 17h'!$B:$B,"")</f>
        <v/>
      </c>
      <c r="AU489" s="14" t="str">
        <f>_xlfn.XLOOKUP(B489,'[10]Cells Huawei 19042026 15h'!$B:$B,'[10]Cells Huawei 19042026 15h'!$B:$B,"")</f>
        <v/>
      </c>
      <c r="AV489" s="9" t="str">
        <f>_xlfn.XLOOKUP(B489,'[11]cells down 19042026 9H40'!$B:$B,'[11]cells down 19042026 9H40'!$B:$B,"")</f>
        <v/>
      </c>
    </row>
    <row r="490" spans="1:48" hidden="1" x14ac:dyDescent="0.3">
      <c r="A490" s="1" t="s">
        <v>2428</v>
      </c>
      <c r="B490" s="8" t="s">
        <v>2429</v>
      </c>
      <c r="C490" s="3" t="str">
        <f>_xlfn.XLOOKUP(B490,'[1]daily break down'!$D:$D,'[1]daily break down'!$E:$E,"")</f>
        <v>EXTREME-NORD</v>
      </c>
      <c r="D490" s="1" t="s">
        <v>11</v>
      </c>
      <c r="E490" s="1" t="s">
        <v>96</v>
      </c>
      <c r="F490" s="3" t="s">
        <v>55</v>
      </c>
      <c r="G490" s="1" t="s">
        <v>2428</v>
      </c>
      <c r="H490" s="28" t="str">
        <f>_xlfn.XLOOKUP(B490,[2]CALCULATION!$B:$B,[2]CALCULATION!$H:$H,"")</f>
        <v>NOKIA</v>
      </c>
      <c r="I490" s="26">
        <v>0</v>
      </c>
      <c r="J490" s="26">
        <v>0</v>
      </c>
      <c r="K490" s="26">
        <v>0</v>
      </c>
      <c r="L490" s="26">
        <v>0.57485922865890138</v>
      </c>
      <c r="M490" s="26">
        <v>1.8887925960221805E-2</v>
      </c>
      <c r="N490" s="26">
        <v>2.7877570454759875</v>
      </c>
      <c r="O490" s="26">
        <v>5.9982981228613515E-2</v>
      </c>
      <c r="P490" s="114" t="s">
        <v>6364</v>
      </c>
      <c r="Q490" s="42" t="s">
        <v>6353</v>
      </c>
      <c r="R490" s="42"/>
      <c r="S490" s="41" t="str" cm="1">
        <f t="array" ref="S490">IFERROR(_xlfn.IFS(
U490="MPR ISSUE","PDH",
U490="BSS Hardware Issue","BSS",
U490="Sites strategiques, MLL, Pylone, etc.","ENVTECH",
U490="AKTIVCO DEFAUT GE &amp; POWER Cabinet","AKTIVCO",
U490="AKTIVCO Coupure ENEO &amp; Baisse de tension","AKTIVCO GRID ONLY",
U490="Coupure ENEO &amp; Baisse de tension","IHS GRID ONLY",
U490="Defaut GE &amp; POWER Cabinet","IHS",
U490="Sharing","Partners",
U490="Sites strategiques &amp; DataCenter","SST &amp; DC",
U490="Exclu","Exclu",
U490="SAT","SAT",
U490="SPARE-ISSUE","SPARE-ISSUE",
U490="Fiber CAmtel","TRANS_FO_CAMTEL",
U490="Fiber AOF","Fiber AOF",
U490="Projet OCM (HUAWEI)","TRAVAUX-HUAWEI",
U490="Projet OCM (NOKIA)","TRAVAUX-NOKIA",
U490="ACCESS-ISSUE","ACCESS-ISSUE",
U490="Projet OCM (ZTE, NOKIA, autres projets)","TRAVAUX OCM",
U490="No root CAuse","No root cause",
U490="ODU HS","PDH",
U490="IP &amp; VLAN","PDH",
U490="Warehouse HUAWEI","SPARE-ISSUE",
U490="SPARE-HS","SPARE-ISSUE",
U490="Power Telco","BSS",U490="no impacts","no impacts"
),"")</f>
        <v/>
      </c>
      <c r="T490" s="41" t="str" cm="1">
        <f t="array" ref="T490">IFERROR(_xlfn.IFS(
U490="MPR ISSUE","TX ISSUE",
U490="BSS Hardware Issue","RAN ISSUE",
U490="Sites strategiques, MLL, Pylone, etc.","ENVTECH",
U490="AKTIVCO DEFAUT GE &amp; POWER Cabinet","POWER ISSUE",
U490="AKTIVCO Coupure ENEO &amp; Baisse de tension","POWER ISSUE",
U490="Coupure ENEO &amp; Baisse de tension","POWER ISSUE",
U490="Defaut GE &amp; POWER Cabinet","POWER ISSUE",
U490="Sharing","POWER ISSUE",
U490="Sites strategiques &amp; DataCenter","POWER ISSUE",
U490="Exclu","Exclu",
U490="SAT","TX ISSUE",
U490="SPARE-ISSUE","SPARE-ISSUE",
U490="Fiber CAmtel","TX ISSUE",
U490="Fiber AOF","TX ISSUE",
U490="Projet OCM (HUAWEI)","TRAVAUX-HUAWEI",
U490="Projet OCM (NOKIA)","TRAVAUX -NOKIA",
U490="ACCESS-ISSUE","ACCESS-ISSUE",
U490="Projet OCM (ZTE, NOKIA, autres projets)","TRAVAUX OCM",
U490="No root CAuse","No root cause",
U490="ODU HS","TX ISSUE",
U490="IP &amp; VLAN","TX ISSUE",
U490="Warehouse HUAWEI","SPARE-ISSUE",
U490="SPARE-HS","SPARE-ISSUE",
U490="Power Telco","RAN ISSUE",U490="no impacts","no impacts"
),"")</f>
        <v/>
      </c>
      <c r="U490" s="68"/>
      <c r="V490" s="41" t="str" cm="1">
        <f t="array" ref="V490">IFERROR(_xlfn.IFS(
U490="MPR ISSUE","ACTIVE",
U490="BSS Hardware Issue","ACTIVE",
U490="Sites strategiques, MLL, Pylone, etc.","PASSIVE",
U490="AKTIVCO DEFAUT GE &amp; POWER Cabinet","PASSIVE",
U490="AKTIVCO Coupure ENEO &amp; Baisse de tension","PASSIVE",
U490="Coupure ENEO &amp; Baisse de tension","PASSIVE",
U490="Defaut GE &amp; POWER Cabinet","PASSIVE",
U490="Sharing","PASSIVE",
U490="Sites strategiques &amp; DataCenter","PASSIVE",
U490="Exclu","Exclu",
U490="SAT","ACTIVE",
U490="SPARE-ISSUE","SPARE-ISSUE",
U490="Fiber CAmtel","ACTIVE",
U490="Fiber AOF","ACTIVE",
U490="Projet OCM (HUAWEI)","PLANNED WORKS",
U490="Projet OCM (NOKIA)","PLANNED WORKS",
U490="ACCESS-ISSUE","ACCESS-ISSUE",
U490="Projet OCM (ZTE, NOKIA, autres projets)","PLANNED WORKS",
U490="No root CAuse","No root cause",
U490="ODU HS","ACTIVE",
U490="IP &amp; VLAN","ACTIVE",
U490="Warehouse HUAWEI","SPARE-ISSUE",
U490="SPARE-HS","SPARE-ISSUE",
U490="Power Telco","ACTIVE", U490="no impacts","no impacts"
),"")</f>
        <v/>
      </c>
      <c r="W490" s="113"/>
      <c r="X490" s="113"/>
      <c r="Y490" s="113"/>
      <c r="Z490" s="113"/>
      <c r="AA490" s="113"/>
      <c r="AB490" s="17" t="s">
        <v>5465</v>
      </c>
      <c r="AC490" s="17" t="str">
        <f>_xlfn.XLOOKUP(B490,'INCIDENT-04-27-2026'!E:E,'INCIDENT-04-27-2026'!F:F,"")</f>
        <v/>
      </c>
      <c r="AD490" s="9"/>
      <c r="AE490" s="7" t="s">
        <v>5465</v>
      </c>
      <c r="AF490" s="6" t="str">
        <f>_xlfn.XLOOKUP(B490,'[13]Input_27-04'!$B:$B,'[13]Input_27-04'!$M:$M,"")</f>
        <v/>
      </c>
      <c r="AG490" s="7"/>
      <c r="AH490" s="3"/>
      <c r="AI490" s="18" t="str">
        <f>_xlfn.XLOOKUP(B490,'[3]Cells Huawei 27042026 10h'!$B:$B,'[3]Cells Huawei 27042026 10h'!$T:$T,"")</f>
        <v/>
      </c>
      <c r="AJ490" s="18" t="str">
        <f>_xlfn.XLOOKUP(B490,'[3]Cells Huawei 27042026 15h'!$B:$B,'[3]Cells Huawei 27042026 15h'!$T:$T,"")</f>
        <v/>
      </c>
      <c r="AK490" s="18" t="str">
        <f>_xlfn.XLOOKUP(B490,'[4]cells down 27042026 11h28'!$B:$B,'[4]cells down 27042026 11h28'!$R:$R,"")</f>
        <v/>
      </c>
      <c r="AL490" s="18" t="str">
        <f>_xlfn.XLOOKUP(B490,'[4]cells down 27042026 18h01'!$B:$B,'[4]cells down 27042026 18h01'!$R:$R,"")</f>
        <v/>
      </c>
      <c r="AM490" s="18" t="str">
        <f>_xlfn.XLOOKUP(B490,'[5]cell downs 27042026 11h'!$B:$B,'[5]cell downs 27042026 11h'!$R:$R,"")</f>
        <v/>
      </c>
      <c r="AN490" s="18" t="str">
        <f>_xlfn.XLOOKUP(B490,'[5]cell downs 27042026 17h40'!$B:$B,'[5]cell downs 27042026 17h40'!$R:$R,"")</f>
        <v/>
      </c>
      <c r="AO490" s="18" t="str">
        <f>_xlfn.XLOOKUP(B490,'[6]ALL SITES DOWN'!$D:$D,'[6]ALL SITES DOWN'!$J:$J,"")</f>
        <v/>
      </c>
      <c r="AP490" s="18" t="str">
        <f>_xlfn.XLOOKUP(B490,'[7]ALL SITES DOWN'!$D:$D,'[7]ALL SITES DOWN'!$J:$J,"")</f>
        <v/>
      </c>
      <c r="AQ490" s="9" t="str">
        <f>_xlfn.XLOOKUP(B490,[8]sheet1!$AC:$AC,[8]sheet1!$AF:$AF,"")</f>
        <v/>
      </c>
      <c r="AR490" s="14"/>
      <c r="AS490" s="14" t="s">
        <v>5465</v>
      </c>
      <c r="AT490" s="14" t="str">
        <f>_xlfn.XLOOKUP(B490,'[9]cell downs 18042026 17h'!$B:$B,'[9]cell downs 18042026 17h'!$B:$B,"")</f>
        <v/>
      </c>
      <c r="AU490" s="14" t="str">
        <f>_xlfn.XLOOKUP(B490,'[10]Cells Huawei 19042026 15h'!$B:$B,'[10]Cells Huawei 19042026 15h'!$B:$B,"")</f>
        <v/>
      </c>
      <c r="AV490" s="9" t="str">
        <f>_xlfn.XLOOKUP(B490,'[11]cells down 19042026 9H40'!$B:$B,'[11]cells down 19042026 9H40'!$B:$B,"")</f>
        <v/>
      </c>
    </row>
    <row r="491" spans="1:48" hidden="1" x14ac:dyDescent="0.3">
      <c r="A491" s="1" t="s">
        <v>1225</v>
      </c>
      <c r="B491" s="8" t="s">
        <v>1226</v>
      </c>
      <c r="C491" s="3" t="str">
        <f>_xlfn.XLOOKUP(B491,'[1]daily break down'!$D:$D,'[1]daily break down'!$E:$E,"")</f>
        <v>OUEST</v>
      </c>
      <c r="D491" s="1" t="s">
        <v>21</v>
      </c>
      <c r="E491" s="1" t="s">
        <v>22</v>
      </c>
      <c r="F491" s="3" t="s">
        <v>102</v>
      </c>
      <c r="G491" s="1" t="s">
        <v>103</v>
      </c>
      <c r="H491" s="28" t="str">
        <f>_xlfn.XLOOKUP(B491,[2]CALCULATION!$B:$B,[2]CALCULATION!$H:$H,"")</f>
        <v>NOKIA</v>
      </c>
      <c r="I491" s="26">
        <v>5.4557504572914459E-2</v>
      </c>
      <c r="J491" s="26">
        <v>0</v>
      </c>
      <c r="K491" s="26">
        <v>0</v>
      </c>
      <c r="L491" s="26">
        <v>0</v>
      </c>
      <c r="M491" s="26">
        <v>5.8998439073945683E-2</v>
      </c>
      <c r="N491" s="26">
        <v>0</v>
      </c>
      <c r="O491" s="26">
        <v>5.9729677284958954E-2</v>
      </c>
      <c r="P491" s="114" t="s">
        <v>6364</v>
      </c>
      <c r="Q491" s="42" t="s">
        <v>5538</v>
      </c>
      <c r="R491" s="42"/>
      <c r="S491" s="41" t="str" cm="1">
        <f t="array" ref="S491">IFERROR(_xlfn.IFS(
U491="MPR ISSUE","PDH",
U491="BSS Hardware Issue","BSS",
U491="Sites strategiques, MLL, Pylone, etc.","ENVTECH",
U491="AKTIVCO DEFAUT GE &amp; POWER Cabinet","AKTIVCO",
U491="AKTIVCO Coupure ENEO &amp; Baisse de tension","AKTIVCO GRID ONLY",
U491="Coupure ENEO &amp; Baisse de tension","IHS GRID ONLY",
U491="Defaut GE &amp; POWER Cabinet","IHS",
U491="Sharing","Partners",
U491="Sites strategiques &amp; DataCenter","SST &amp; DC",
U491="Exclu","Exclu",
U491="SAT","SAT",
U491="SPARE-ISSUE","SPARE-ISSUE",
U491="Fiber CAmtel","TRANS_FO_CAMTEL",
U491="Fiber AOF","Fiber AOF",
U491="Projet OCM (HUAWEI)","TRAVAUX-HUAWEI",
U491="Projet OCM (NOKIA)","TRAVAUX-NOKIA",
U491="ACCESS-ISSUE","ACCESS-ISSUE",
U491="Projet OCM (ZTE, NOKIA, autres projets)","TRAVAUX OCM",
U491="No root CAuse","No root cause",
U491="ODU HS","PDH",
U491="IP &amp; VLAN","PDH",
U491="Warehouse HUAWEI","SPARE-ISSUE",
U491="SPARE-HS","SPARE-ISSUE",
U491="Power Telco","BSS",U491="no impacts","no impacts"
),"")</f>
        <v>No root cause</v>
      </c>
      <c r="T491" s="41" t="str" cm="1">
        <f t="array" ref="T491">IFERROR(_xlfn.IFS(
U491="MPR ISSUE","TX ISSUE",
U491="BSS Hardware Issue","RAN ISSUE",
U491="Sites strategiques, MLL, Pylone, etc.","ENVTECH",
U491="AKTIVCO DEFAUT GE &amp; POWER Cabinet","POWER ISSUE",
U491="AKTIVCO Coupure ENEO &amp; Baisse de tension","POWER ISSUE",
U491="Coupure ENEO &amp; Baisse de tension","POWER ISSUE",
U491="Defaut GE &amp; POWER Cabinet","POWER ISSUE",
U491="Sharing","POWER ISSUE",
U491="Sites strategiques &amp; DataCenter","POWER ISSUE",
U491="Exclu","Exclu",
U491="SAT","TX ISSUE",
U491="SPARE-ISSUE","SPARE-ISSUE",
U491="Fiber CAmtel","TX ISSUE",
U491="Fiber AOF","TX ISSUE",
U491="Projet OCM (HUAWEI)","TRAVAUX-HUAWEI",
U491="Projet OCM (NOKIA)","TRAVAUX -NOKIA",
U491="ACCESS-ISSUE","ACCESS-ISSUE",
U491="Projet OCM (ZTE, NOKIA, autres projets)","TRAVAUX OCM",
U491="No root CAuse","No root cause",
U491="ODU HS","TX ISSUE",
U491="IP &amp; VLAN","TX ISSUE",
U491="Warehouse HUAWEI","SPARE-ISSUE",
U491="SPARE-HS","SPARE-ISSUE",
U491="Power Telco","RAN ISSUE",U491="no impacts","no impacts"
),"")</f>
        <v>No root cause</v>
      </c>
      <c r="U491" s="68" t="s">
        <v>5691</v>
      </c>
      <c r="V491" s="41" t="str" cm="1">
        <f t="array" ref="V491">IFERROR(_xlfn.IFS(
U491="MPR ISSUE","ACTIVE",
U491="BSS Hardware Issue","ACTIVE",
U491="Sites strategiques, MLL, Pylone, etc.","PASSIVE",
U491="AKTIVCO DEFAUT GE &amp; POWER Cabinet","PASSIVE",
U491="AKTIVCO Coupure ENEO &amp; Baisse de tension","PASSIVE",
U491="Coupure ENEO &amp; Baisse de tension","PASSIVE",
U491="Defaut GE &amp; POWER Cabinet","PASSIVE",
U491="Sharing","PASSIVE",
U491="Sites strategiques &amp; DataCenter","PASSIVE",
U491="Exclu","Exclu",
U491="SAT","ACTIVE",
U491="SPARE-ISSUE","SPARE-ISSUE",
U491="Fiber CAmtel","ACTIVE",
U491="Fiber AOF","ACTIVE",
U491="Projet OCM (HUAWEI)","PLANNED WORKS",
U491="Projet OCM (NOKIA)","PLANNED WORKS",
U491="ACCESS-ISSUE","ACCESS-ISSUE",
U491="Projet OCM (ZTE, NOKIA, autres projets)","PLANNED WORKS",
U491="No root CAuse","No root cause",
U491="ODU HS","ACTIVE",
U491="IP &amp; VLAN","ACTIVE",
U491="Warehouse HUAWEI","SPARE-ISSUE",
U491="SPARE-HS","SPARE-ISSUE",
U491="Power Telco","ACTIVE", U491="no impacts","no impacts"
),"")</f>
        <v>No root cause</v>
      </c>
      <c r="W491" s="113"/>
      <c r="X491" s="113"/>
      <c r="Y491" s="113"/>
      <c r="Z491" s="113"/>
      <c r="AA491" s="113"/>
      <c r="AB491" s="17" t="s">
        <v>5990</v>
      </c>
      <c r="AC491" s="17" t="str">
        <f>_xlfn.XLOOKUP(B491,'INCIDENT-04-27-2026'!E:E,'INCIDENT-04-27-2026'!F:F,"")</f>
        <v/>
      </c>
      <c r="AD491" s="9"/>
      <c r="AE491" s="7" t="s">
        <v>5465</v>
      </c>
      <c r="AF491" s="6" t="str">
        <f>_xlfn.XLOOKUP(B491,'[13]Input_27-04'!$B:$B,'[13]Input_27-04'!$M:$M,"")</f>
        <v>No power issue</v>
      </c>
      <c r="AG491" s="7"/>
      <c r="AH491" s="3"/>
      <c r="AI491" s="18" t="str">
        <f>_xlfn.XLOOKUP(B491,'[3]Cells Huawei 27042026 10h'!$B:$B,'[3]Cells Huawei 27042026 10h'!$T:$T,"")</f>
        <v/>
      </c>
      <c r="AJ491" s="18" t="str">
        <f>_xlfn.XLOOKUP(B491,'[3]Cells Huawei 27042026 15h'!$B:$B,'[3]Cells Huawei 27042026 15h'!$T:$T,"")</f>
        <v/>
      </c>
      <c r="AK491" s="18" t="str">
        <f>_xlfn.XLOOKUP(B491,'[4]cells down 27042026 11h28'!$B:$B,'[4]cells down 27042026 11h28'!$R:$R,"")</f>
        <v/>
      </c>
      <c r="AL491" s="18" t="str">
        <f>_xlfn.XLOOKUP(B491,'[4]cells down 27042026 18h01'!$B:$B,'[4]cells down 27042026 18h01'!$R:$R,"")</f>
        <v/>
      </c>
      <c r="AM491" s="18" t="str">
        <f>_xlfn.XLOOKUP(B491,'[5]cell downs 27042026 11h'!$B:$B,'[5]cell downs 27042026 11h'!$R:$R,"")</f>
        <v/>
      </c>
      <c r="AN491" s="18" t="str">
        <f>_xlfn.XLOOKUP(B491,'[5]cell downs 27042026 17h40'!$B:$B,'[5]cell downs 27042026 17h40'!$R:$R,"")</f>
        <v/>
      </c>
      <c r="AO491" s="18" t="str">
        <f>_xlfn.XLOOKUP(B491,'[6]ALL SITES DOWN'!$D:$D,'[6]ALL SITES DOWN'!$J:$J,"")</f>
        <v/>
      </c>
      <c r="AP491" s="18" t="str">
        <f>_xlfn.XLOOKUP(B491,'[7]ALL SITES DOWN'!$D:$D,'[7]ALL SITES DOWN'!$J:$J,"")</f>
        <v/>
      </c>
      <c r="AQ491" s="9" t="str">
        <f>_xlfn.XLOOKUP(B491,[8]sheet1!$AC:$AC,[8]sheet1!$AF:$AF,"")</f>
        <v>(04/27/2026 ticket):-INC-20260427-00014667…Others Transmission equipement fault</v>
      </c>
      <c r="AR491" s="14"/>
      <c r="AS491" s="14" t="s">
        <v>5465</v>
      </c>
      <c r="AT491" s="14" t="str">
        <f>_xlfn.XLOOKUP(B491,'[9]cell downs 18042026 17h'!$B:$B,'[9]cell downs 18042026 17h'!$B:$B,"")</f>
        <v/>
      </c>
      <c r="AU491" s="14" t="str">
        <f>_xlfn.XLOOKUP(B491,'[10]Cells Huawei 19042026 15h'!$B:$B,'[10]Cells Huawei 19042026 15h'!$B:$B,"")</f>
        <v/>
      </c>
      <c r="AV491" s="9" t="str">
        <f>_xlfn.XLOOKUP(B491,'[11]cells down 19042026 9H40'!$B:$B,'[11]cells down 19042026 9H40'!$B:$B,"")</f>
        <v/>
      </c>
    </row>
    <row r="492" spans="1:48" hidden="1" x14ac:dyDescent="0.3">
      <c r="A492" s="1" t="s">
        <v>2800</v>
      </c>
      <c r="B492" s="8" t="s">
        <v>2801</v>
      </c>
      <c r="C492" s="3" t="str">
        <f>_xlfn.XLOOKUP(B492,'[1]daily break down'!$D:$D,'[1]daily break down'!$E:$E,"")</f>
        <v>CENTRE</v>
      </c>
      <c r="D492" s="1" t="s">
        <v>21</v>
      </c>
      <c r="E492" s="1" t="s">
        <v>36</v>
      </c>
      <c r="F492" s="3" t="s">
        <v>69</v>
      </c>
      <c r="G492" s="1" t="s">
        <v>1217</v>
      </c>
      <c r="H492" s="29" t="str">
        <f>_xlfn.XLOOKUP(B492,[2]CALCULATION!$B:$B,[2]CALCULATION!$H:$H,"")</f>
        <v>ZTE</v>
      </c>
      <c r="I492" s="26">
        <v>0</v>
      </c>
      <c r="J492" s="26">
        <v>0</v>
      </c>
      <c r="K492" s="26">
        <v>0</v>
      </c>
      <c r="L492" s="26">
        <v>0.7518198913915064</v>
      </c>
      <c r="M492" s="26">
        <v>0</v>
      </c>
      <c r="N492" s="26">
        <v>3.3609134984433542</v>
      </c>
      <c r="O492" s="26">
        <v>5.9176789857120611E-2</v>
      </c>
      <c r="P492" s="114" t="s">
        <v>6364</v>
      </c>
      <c r="Q492" s="42" t="s">
        <v>5538</v>
      </c>
      <c r="R492" s="42"/>
      <c r="S492" s="41" t="str" cm="1">
        <f t="array" ref="S492">IFERROR(_xlfn.IFS(
U492="MPR ISSUE","PDH",
U492="BSS Hardware Issue","BSS",
U492="Sites strategiques, MLL, Pylone, etc.","ENVTECH",
U492="AKTIVCO DEFAUT GE &amp; POWER Cabinet","AKTIVCO",
U492="AKTIVCO Coupure ENEO &amp; Baisse de tension","AKTIVCO GRID ONLY",
U492="Coupure ENEO &amp; Baisse de tension","IHS GRID ONLY",
U492="Defaut GE &amp; POWER Cabinet","IHS",
U492="Sharing","Partners",
U492="Sites strategiques &amp; DataCenter","SST &amp; DC",
U492="Exclu","Exclu",
U492="SAT","SAT",
U492="SPARE-ISSUE","SPARE-ISSUE",
U492="Fiber CAmtel","TRANS_FO_CAMTEL",
U492="Fiber AOF","Fiber AOF",
U492="Projet OCM (HUAWEI)","TRAVAUX-HUAWEI",
U492="Projet OCM (NOKIA)","TRAVAUX-NOKIA",
U492="ACCESS-ISSUE","ACCESS-ISSUE",
U492="Projet OCM (ZTE, NOKIA, autres projets)","TRAVAUX OCM",
U492="No root CAuse","No root cause",
U492="ODU HS","PDH",
U492="IP &amp; VLAN","PDH",
U492="Warehouse HUAWEI","SPARE-ISSUE",
U492="SPARE-HS","SPARE-ISSUE",
U492="Power Telco","BSS",U492="no impacts","no impacts"
),"")</f>
        <v>No root cause</v>
      </c>
      <c r="T492" s="41" t="str" cm="1">
        <f t="array" ref="T492">IFERROR(_xlfn.IFS(
U492="MPR ISSUE","TX ISSUE",
U492="BSS Hardware Issue","RAN ISSUE",
U492="Sites strategiques, MLL, Pylone, etc.","ENVTECH",
U492="AKTIVCO DEFAUT GE &amp; POWER Cabinet","POWER ISSUE",
U492="AKTIVCO Coupure ENEO &amp; Baisse de tension","POWER ISSUE",
U492="Coupure ENEO &amp; Baisse de tension","POWER ISSUE",
U492="Defaut GE &amp; POWER Cabinet","POWER ISSUE",
U492="Sharing","POWER ISSUE",
U492="Sites strategiques &amp; DataCenter","POWER ISSUE",
U492="Exclu","Exclu",
U492="SAT","TX ISSUE",
U492="SPARE-ISSUE","SPARE-ISSUE",
U492="Fiber CAmtel","TX ISSUE",
U492="Fiber AOF","TX ISSUE",
U492="Projet OCM (HUAWEI)","TRAVAUX-HUAWEI",
U492="Projet OCM (NOKIA)","TRAVAUX -NOKIA",
U492="ACCESS-ISSUE","ACCESS-ISSUE",
U492="Projet OCM (ZTE, NOKIA, autres projets)","TRAVAUX OCM",
U492="No root CAuse","No root cause",
U492="ODU HS","TX ISSUE",
U492="IP &amp; VLAN","TX ISSUE",
U492="Warehouse HUAWEI","SPARE-ISSUE",
U492="SPARE-HS","SPARE-ISSUE",
U492="Power Telco","RAN ISSUE",U492="no impacts","no impacts"
),"")</f>
        <v>No root cause</v>
      </c>
      <c r="U492" s="68" t="s">
        <v>5691</v>
      </c>
      <c r="V492" s="41" t="str" cm="1">
        <f t="array" ref="V492">IFERROR(_xlfn.IFS(
U492="MPR ISSUE","ACTIVE",
U492="BSS Hardware Issue","ACTIVE",
U492="Sites strategiques, MLL, Pylone, etc.","PASSIVE",
U492="AKTIVCO DEFAUT GE &amp; POWER Cabinet","PASSIVE",
U492="AKTIVCO Coupure ENEO &amp; Baisse de tension","PASSIVE",
U492="Coupure ENEO &amp; Baisse de tension","PASSIVE",
U492="Defaut GE &amp; POWER Cabinet","PASSIVE",
U492="Sharing","PASSIVE",
U492="Sites strategiques &amp; DataCenter","PASSIVE",
U492="Exclu","Exclu",
U492="SAT","ACTIVE",
U492="SPARE-ISSUE","SPARE-ISSUE",
U492="Fiber CAmtel","ACTIVE",
U492="Fiber AOF","ACTIVE",
U492="Projet OCM (HUAWEI)","PLANNED WORKS",
U492="Projet OCM (NOKIA)","PLANNED WORKS",
U492="ACCESS-ISSUE","ACCESS-ISSUE",
U492="Projet OCM (ZTE, NOKIA, autres projets)","PLANNED WORKS",
U492="No root CAuse","No root cause",
U492="ODU HS","ACTIVE",
U492="IP &amp; VLAN","ACTIVE",
U492="Warehouse HUAWEI","SPARE-ISSUE",
U492="SPARE-HS","SPARE-ISSUE",
U492="Power Telco","ACTIVE", U492="no impacts","no impacts"
),"")</f>
        <v>No root cause</v>
      </c>
      <c r="W492" s="113"/>
      <c r="X492" s="113"/>
      <c r="Y492" s="113"/>
      <c r="Z492" s="113"/>
      <c r="AA492" s="113"/>
      <c r="AB492" s="17" t="s">
        <v>5465</v>
      </c>
      <c r="AC492" s="17" t="str">
        <f>_xlfn.XLOOKUP(B492,'INCIDENT-04-27-2026'!E:E,'INCIDENT-04-27-2026'!F:F,"")</f>
        <v/>
      </c>
      <c r="AD492" s="9"/>
      <c r="AE492" s="7" t="s">
        <v>5465</v>
      </c>
      <c r="AF492" s="6" t="str">
        <f>_xlfn.XLOOKUP(B492,'[13]Input_27-04'!$B:$B,'[13]Input_27-04'!$M:$M,"")</f>
        <v>No power issue</v>
      </c>
      <c r="AG492" s="7"/>
      <c r="AH492" s="3"/>
      <c r="AI492" s="18" t="str">
        <f>_xlfn.XLOOKUP(B492,'[3]Cells Huawei 27042026 10h'!$B:$B,'[3]Cells Huawei 27042026 10h'!$T:$T,"")</f>
        <v/>
      </c>
      <c r="AJ492" s="18" t="str">
        <f>_xlfn.XLOOKUP(B492,'[3]Cells Huawei 27042026 15h'!$B:$B,'[3]Cells Huawei 27042026 15h'!$T:$T,"")</f>
        <v/>
      </c>
      <c r="AK492" s="18" t="str">
        <f>_xlfn.XLOOKUP(B492,'[4]cells down 27042026 11h28'!$B:$B,'[4]cells down 27042026 11h28'!$R:$R,"")</f>
        <v/>
      </c>
      <c r="AL492" s="18" t="str">
        <f>_xlfn.XLOOKUP(B492,'[4]cells down 27042026 18h01'!$B:$B,'[4]cells down 27042026 18h01'!$R:$R,"")</f>
        <v/>
      </c>
      <c r="AM492" s="18" t="str">
        <f>_xlfn.XLOOKUP(B492,'[5]cell downs 27042026 11h'!$B:$B,'[5]cell downs 27042026 11h'!$R:$R,"")</f>
        <v/>
      </c>
      <c r="AN492" s="18" t="str">
        <f>_xlfn.XLOOKUP(B492,'[5]cell downs 27042026 17h40'!$B:$B,'[5]cell downs 27042026 17h40'!$R:$R,"")</f>
        <v/>
      </c>
      <c r="AO492" s="18" t="str">
        <f>_xlfn.XLOOKUP(B492,'[6]ALL SITES DOWN'!$D:$D,'[6]ALL SITES DOWN'!$J:$J,"")</f>
        <v/>
      </c>
      <c r="AP492" s="18" t="str">
        <f>_xlfn.XLOOKUP(B492,'[7]ALL SITES DOWN'!$D:$D,'[7]ALL SITES DOWN'!$J:$J,"")</f>
        <v/>
      </c>
      <c r="AQ492" s="9" t="str">
        <f>_xlfn.XLOOKUP(B492,[8]sheet1!$AC:$AC,[8]sheet1!$AF:$AF,"")</f>
        <v/>
      </c>
      <c r="AR492" s="14"/>
      <c r="AS492" s="14" t="s">
        <v>5465</v>
      </c>
      <c r="AT492" s="14" t="str">
        <f>_xlfn.XLOOKUP(B492,'[9]cell downs 18042026 17h'!$B:$B,'[9]cell downs 18042026 17h'!$B:$B,"")</f>
        <v/>
      </c>
      <c r="AU492" s="14" t="str">
        <f>_xlfn.XLOOKUP(B492,'[10]Cells Huawei 19042026 15h'!$B:$B,'[10]Cells Huawei 19042026 15h'!$B:$B,"")</f>
        <v/>
      </c>
      <c r="AV492" s="9" t="str">
        <f>_xlfn.XLOOKUP(B492,'[11]cells down 19042026 9H40'!$B:$B,'[11]cells down 19042026 9H40'!$B:$B,"")</f>
        <v/>
      </c>
    </row>
    <row r="493" spans="1:48" hidden="1" x14ac:dyDescent="0.3">
      <c r="A493" s="1" t="s">
        <v>4674</v>
      </c>
      <c r="B493" s="8" t="s">
        <v>4675</v>
      </c>
      <c r="C493" s="3" t="str">
        <f>_xlfn.XLOOKUP(B493,'[1]daily break down'!$D:$D,'[1]daily break down'!$E:$E,"")</f>
        <v>Bafoussam</v>
      </c>
      <c r="D493" s="1" t="s">
        <v>21</v>
      </c>
      <c r="E493" s="1" t="s">
        <v>36</v>
      </c>
      <c r="F493" s="3" t="s">
        <v>102</v>
      </c>
      <c r="G493" s="1" t="s">
        <v>299</v>
      </c>
      <c r="H493" s="27" t="str">
        <f>_xlfn.XLOOKUP(B493,[2]CALCULATION!$B:$B,[2]CALCULATION!$H:$H,"")</f>
        <v>Huawei</v>
      </c>
      <c r="I493" s="26">
        <v>0.11138006409213744</v>
      </c>
      <c r="J493" s="26">
        <v>0.54691267660294551</v>
      </c>
      <c r="K493" s="26">
        <v>0.78304911352526752</v>
      </c>
      <c r="L493" s="26">
        <v>0.25495244454717447</v>
      </c>
      <c r="M493" s="26">
        <v>0</v>
      </c>
      <c r="N493" s="26">
        <v>0</v>
      </c>
      <c r="O493" s="26">
        <v>5.8053179923123671E-2</v>
      </c>
      <c r="P493" s="114" t="s">
        <v>6364</v>
      </c>
      <c r="Q493" s="42" t="s">
        <v>5538</v>
      </c>
      <c r="R493" s="42"/>
      <c r="S493" s="41" t="str" cm="1">
        <f t="array" ref="S493">IFERROR(_xlfn.IFS(
U493="MPR ISSUE","PDH",
U493="BSS Hardware Issue","BSS",
U493="Sites strategiques, MLL, Pylone, etc.","ENVTECH",
U493="AKTIVCO DEFAUT GE &amp; POWER Cabinet","AKTIVCO",
U493="AKTIVCO Coupure ENEO &amp; Baisse de tension","AKTIVCO GRID ONLY",
U493="Coupure ENEO &amp; Baisse de tension","IHS GRID ONLY",
U493="Defaut GE &amp; POWER Cabinet","IHS",
U493="Sharing","Partners",
U493="Sites strategiques &amp; DataCenter","SST &amp; DC",
U493="Exclu","Exclu",
U493="SAT","SAT",
U493="SPARE-ISSUE","SPARE-ISSUE",
U493="Fiber CAmtel","TRANS_FO_CAMTEL",
U493="Fiber AOF","Fiber AOF",
U493="Projet OCM (HUAWEI)","TRAVAUX-HUAWEI",
U493="Projet OCM (NOKIA)","TRAVAUX-NOKIA",
U493="ACCESS-ISSUE","ACCESS-ISSUE",
U493="Projet OCM (ZTE, NOKIA, autres projets)","TRAVAUX OCM",
U493="No root CAuse","No root cause",
U493="ODU HS","PDH",
U493="IP &amp; VLAN","PDH",
U493="Warehouse HUAWEI","SPARE-ISSUE",
U493="SPARE-HS","SPARE-ISSUE",
U493="Power Telco","BSS",U493="no impacts","no impacts"
),"")</f>
        <v>No root cause</v>
      </c>
      <c r="T493" s="41" t="str" cm="1">
        <f t="array" ref="T493">IFERROR(_xlfn.IFS(
U493="MPR ISSUE","TX ISSUE",
U493="BSS Hardware Issue","RAN ISSUE",
U493="Sites strategiques, MLL, Pylone, etc.","ENVTECH",
U493="AKTIVCO DEFAUT GE &amp; POWER Cabinet","POWER ISSUE",
U493="AKTIVCO Coupure ENEO &amp; Baisse de tension","POWER ISSUE",
U493="Coupure ENEO &amp; Baisse de tension","POWER ISSUE",
U493="Defaut GE &amp; POWER Cabinet","POWER ISSUE",
U493="Sharing","POWER ISSUE",
U493="Sites strategiques &amp; DataCenter","POWER ISSUE",
U493="Exclu","Exclu",
U493="SAT","TX ISSUE",
U493="SPARE-ISSUE","SPARE-ISSUE",
U493="Fiber CAmtel","TX ISSUE",
U493="Fiber AOF","TX ISSUE",
U493="Projet OCM (HUAWEI)","TRAVAUX-HUAWEI",
U493="Projet OCM (NOKIA)","TRAVAUX -NOKIA",
U493="ACCESS-ISSUE","ACCESS-ISSUE",
U493="Projet OCM (ZTE, NOKIA, autres projets)","TRAVAUX OCM",
U493="No root CAuse","No root cause",
U493="ODU HS","TX ISSUE",
U493="IP &amp; VLAN","TX ISSUE",
U493="Warehouse HUAWEI","SPARE-ISSUE",
U493="SPARE-HS","SPARE-ISSUE",
U493="Power Telco","RAN ISSUE",U493="no impacts","no impacts"
),"")</f>
        <v>No root cause</v>
      </c>
      <c r="U493" s="68" t="s">
        <v>5691</v>
      </c>
      <c r="V493" s="41" t="str" cm="1">
        <f t="array" ref="V493">IFERROR(_xlfn.IFS(
U493="MPR ISSUE","ACTIVE",
U493="BSS Hardware Issue","ACTIVE",
U493="Sites strategiques, MLL, Pylone, etc.","PASSIVE",
U493="AKTIVCO DEFAUT GE &amp; POWER Cabinet","PASSIVE",
U493="AKTIVCO Coupure ENEO &amp; Baisse de tension","PASSIVE",
U493="Coupure ENEO &amp; Baisse de tension","PASSIVE",
U493="Defaut GE &amp; POWER Cabinet","PASSIVE",
U493="Sharing","PASSIVE",
U493="Sites strategiques &amp; DataCenter","PASSIVE",
U493="Exclu","Exclu",
U493="SAT","ACTIVE",
U493="SPARE-ISSUE","SPARE-ISSUE",
U493="Fiber CAmtel","ACTIVE",
U493="Fiber AOF","ACTIVE",
U493="Projet OCM (HUAWEI)","PLANNED WORKS",
U493="Projet OCM (NOKIA)","PLANNED WORKS",
U493="ACCESS-ISSUE","ACCESS-ISSUE",
U493="Projet OCM (ZTE, NOKIA, autres projets)","PLANNED WORKS",
U493="No root CAuse","No root cause",
U493="ODU HS","ACTIVE",
U493="IP &amp; VLAN","ACTIVE",
U493="Warehouse HUAWEI","SPARE-ISSUE",
U493="SPARE-HS","SPARE-ISSUE",
U493="Power Telco","ACTIVE", U493="no impacts","no impacts"
),"")</f>
        <v>No root cause</v>
      </c>
      <c r="W493" s="113"/>
      <c r="X493" s="113"/>
      <c r="Y493" s="113"/>
      <c r="Z493" s="113"/>
      <c r="AA493" s="113"/>
      <c r="AB493" s="17" t="s">
        <v>5465</v>
      </c>
      <c r="AC493" s="17" t="str">
        <f>_xlfn.XLOOKUP(B493,'INCIDENT-04-27-2026'!E:E,'INCIDENT-04-27-2026'!F:F,"")</f>
        <v/>
      </c>
      <c r="AD493" s="9"/>
      <c r="AE493" s="7" t="s">
        <v>5465</v>
      </c>
      <c r="AF493" s="6" t="str">
        <f>_xlfn.XLOOKUP(B493,'[13]Input_27-04'!$B:$B,'[13]Input_27-04'!$M:$M,"")</f>
        <v>No power issue</v>
      </c>
      <c r="AG493" s="7"/>
      <c r="AH493" s="3"/>
      <c r="AI493" s="18" t="str">
        <f>_xlfn.XLOOKUP(B493,'[3]Cells Huawei 27042026 10h'!$B:$B,'[3]Cells Huawei 27042026 10h'!$T:$T,"")</f>
        <v/>
      </c>
      <c r="AJ493" s="18" t="str">
        <f>_xlfn.XLOOKUP(B493,'[3]Cells Huawei 27042026 15h'!$B:$B,'[3]Cells Huawei 27042026 15h'!$T:$T,"")</f>
        <v/>
      </c>
      <c r="AK493" s="18" t="str">
        <f>_xlfn.XLOOKUP(B493,'[4]cells down 27042026 11h28'!$B:$B,'[4]cells down 27042026 11h28'!$R:$R,"")</f>
        <v/>
      </c>
      <c r="AL493" s="18" t="str">
        <f>_xlfn.XLOOKUP(B493,'[4]cells down 27042026 18h01'!$B:$B,'[4]cells down 27042026 18h01'!$R:$R,"")</f>
        <v/>
      </c>
      <c r="AM493" s="18" t="str">
        <f>_xlfn.XLOOKUP(B493,'[5]cell downs 27042026 11h'!$B:$B,'[5]cell downs 27042026 11h'!$R:$R,"")</f>
        <v/>
      </c>
      <c r="AN493" s="18" t="str">
        <f>_xlfn.XLOOKUP(B493,'[5]cell downs 27042026 17h40'!$B:$B,'[5]cell downs 27042026 17h40'!$R:$R,"")</f>
        <v/>
      </c>
      <c r="AO493" s="18" t="str">
        <f>_xlfn.XLOOKUP(B493,'[6]ALL SITES DOWN'!$D:$D,'[6]ALL SITES DOWN'!$J:$J,"")</f>
        <v/>
      </c>
      <c r="AP493" s="18" t="str">
        <f>_xlfn.XLOOKUP(B493,'[7]ALL SITES DOWN'!$D:$D,'[7]ALL SITES DOWN'!$J:$J,"")</f>
        <v/>
      </c>
      <c r="AQ493" s="9" t="str">
        <f>_xlfn.XLOOKUP(B493,[8]sheet1!$AC:$AC,[8]sheet1!$AF:$AF,"")</f>
        <v/>
      </c>
      <c r="AR493" s="14"/>
      <c r="AS493" s="14" t="s">
        <v>5465</v>
      </c>
      <c r="AT493" s="14" t="str">
        <f>_xlfn.XLOOKUP(B493,'[9]cell downs 18042026 17h'!$B:$B,'[9]cell downs 18042026 17h'!$B:$B,"")</f>
        <v/>
      </c>
      <c r="AU493" s="14" t="str">
        <f>_xlfn.XLOOKUP(B493,'[10]Cells Huawei 19042026 15h'!$B:$B,'[10]Cells Huawei 19042026 15h'!$B:$B,"")</f>
        <v/>
      </c>
      <c r="AV493" s="9" t="str">
        <f>_xlfn.XLOOKUP(B493,'[11]cells down 19042026 9H40'!$B:$B,'[11]cells down 19042026 9H40'!$B:$B,"")</f>
        <v/>
      </c>
    </row>
    <row r="494" spans="1:48" hidden="1" x14ac:dyDescent="0.3">
      <c r="A494" s="1" t="s">
        <v>1118</v>
      </c>
      <c r="B494" s="8" t="s">
        <v>1119</v>
      </c>
      <c r="C494" s="3" t="str">
        <f>_xlfn.XLOOKUP(B494,'[1]daily break down'!$D:$D,'[1]daily break down'!$E:$E,"")</f>
        <v>EXTREME-NORD</v>
      </c>
      <c r="D494" s="1" t="s">
        <v>11</v>
      </c>
      <c r="E494" s="1" t="s">
        <v>83</v>
      </c>
      <c r="F494" s="3" t="s">
        <v>55</v>
      </c>
      <c r="G494" s="1" t="s">
        <v>1118</v>
      </c>
      <c r="H494" s="28" t="str">
        <f>_xlfn.XLOOKUP(B494,[2]CALCULATION!$B:$B,[2]CALCULATION!$H:$H,"")</f>
        <v>NOKIA</v>
      </c>
      <c r="I494" s="26">
        <v>2.9429582324530077E-3</v>
      </c>
      <c r="J494" s="26">
        <v>0</v>
      </c>
      <c r="K494" s="26">
        <v>0</v>
      </c>
      <c r="L494" s="26">
        <v>8.3328376009371347E-2</v>
      </c>
      <c r="M494" s="26">
        <v>0</v>
      </c>
      <c r="N494" s="26">
        <v>1.689687742539673</v>
      </c>
      <c r="O494" s="26">
        <v>5.4917540281116915E-2</v>
      </c>
      <c r="P494" s="114" t="s">
        <v>6364</v>
      </c>
      <c r="Q494" s="42" t="s">
        <v>6353</v>
      </c>
      <c r="R494" s="42"/>
      <c r="S494" s="41" t="str" cm="1">
        <f t="array" ref="S494">IFERROR(_xlfn.IFS(
U494="MPR ISSUE","PDH",
U494="BSS Hardware Issue","BSS",
U494="Sites strategiques, MLL, Pylone, etc.","ENVTECH",
U494="AKTIVCO DEFAUT GE &amp; POWER Cabinet","AKTIVCO",
U494="AKTIVCO Coupure ENEO &amp; Baisse de tension","AKTIVCO GRID ONLY",
U494="Coupure ENEO &amp; Baisse de tension","IHS GRID ONLY",
U494="Defaut GE &amp; POWER Cabinet","IHS",
U494="Sharing","Partners",
U494="Sites strategiques &amp; DataCenter","SST &amp; DC",
U494="Exclu","Exclu",
U494="SAT","SAT",
U494="SPARE-ISSUE","SPARE-ISSUE",
U494="Fiber CAmtel","TRANS_FO_CAMTEL",
U494="Fiber AOF","Fiber AOF",
U494="Projet OCM (HUAWEI)","TRAVAUX-HUAWEI",
U494="Projet OCM (NOKIA)","TRAVAUX-NOKIA",
U494="ACCESS-ISSUE","ACCESS-ISSUE",
U494="Projet OCM (ZTE, NOKIA, autres projets)","TRAVAUX OCM",
U494="No root CAuse","No root cause",
U494="ODU HS","PDH",
U494="IP &amp; VLAN","PDH",
U494="Warehouse HUAWEI","SPARE-ISSUE",
U494="SPARE-HS","SPARE-ISSUE",
U494="Power Telco","BSS",U494="no impacts","no impacts"
),"")</f>
        <v/>
      </c>
      <c r="T494" s="41" t="str" cm="1">
        <f t="array" ref="T494">IFERROR(_xlfn.IFS(
U494="MPR ISSUE","TX ISSUE",
U494="BSS Hardware Issue","RAN ISSUE",
U494="Sites strategiques, MLL, Pylone, etc.","ENVTECH",
U494="AKTIVCO DEFAUT GE &amp; POWER Cabinet","POWER ISSUE",
U494="AKTIVCO Coupure ENEO &amp; Baisse de tension","POWER ISSUE",
U494="Coupure ENEO &amp; Baisse de tension","POWER ISSUE",
U494="Defaut GE &amp; POWER Cabinet","POWER ISSUE",
U494="Sharing","POWER ISSUE",
U494="Sites strategiques &amp; DataCenter","POWER ISSUE",
U494="Exclu","Exclu",
U494="SAT","TX ISSUE",
U494="SPARE-ISSUE","SPARE-ISSUE",
U494="Fiber CAmtel","TX ISSUE",
U494="Fiber AOF","TX ISSUE",
U494="Projet OCM (HUAWEI)","TRAVAUX-HUAWEI",
U494="Projet OCM (NOKIA)","TRAVAUX -NOKIA",
U494="ACCESS-ISSUE","ACCESS-ISSUE",
U494="Projet OCM (ZTE, NOKIA, autres projets)","TRAVAUX OCM",
U494="No root CAuse","No root cause",
U494="ODU HS","TX ISSUE",
U494="IP &amp; VLAN","TX ISSUE",
U494="Warehouse HUAWEI","SPARE-ISSUE",
U494="SPARE-HS","SPARE-ISSUE",
U494="Power Telco","RAN ISSUE",U494="no impacts","no impacts"
),"")</f>
        <v/>
      </c>
      <c r="U494" s="68"/>
      <c r="V494" s="41" t="str" cm="1">
        <f t="array" ref="V494">IFERROR(_xlfn.IFS(
U494="MPR ISSUE","ACTIVE",
U494="BSS Hardware Issue","ACTIVE",
U494="Sites strategiques, MLL, Pylone, etc.","PASSIVE",
U494="AKTIVCO DEFAUT GE &amp; POWER Cabinet","PASSIVE",
U494="AKTIVCO Coupure ENEO &amp; Baisse de tension","PASSIVE",
U494="Coupure ENEO &amp; Baisse de tension","PASSIVE",
U494="Defaut GE &amp; POWER Cabinet","PASSIVE",
U494="Sharing","PASSIVE",
U494="Sites strategiques &amp; DataCenter","PASSIVE",
U494="Exclu","Exclu",
U494="SAT","ACTIVE",
U494="SPARE-ISSUE","SPARE-ISSUE",
U494="Fiber CAmtel","ACTIVE",
U494="Fiber AOF","ACTIVE",
U494="Projet OCM (HUAWEI)","PLANNED WORKS",
U494="Projet OCM (NOKIA)","PLANNED WORKS",
U494="ACCESS-ISSUE","ACCESS-ISSUE",
U494="Projet OCM (ZTE, NOKIA, autres projets)","PLANNED WORKS",
U494="No root CAuse","No root cause",
U494="ODU HS","ACTIVE",
U494="IP &amp; VLAN","ACTIVE",
U494="Warehouse HUAWEI","SPARE-ISSUE",
U494="SPARE-HS","SPARE-ISSUE",
U494="Power Telco","ACTIVE", U494="no impacts","no impacts"
),"")</f>
        <v/>
      </c>
      <c r="W494" s="113"/>
      <c r="X494" s="113"/>
      <c r="Y494" s="113"/>
      <c r="Z494" s="113"/>
      <c r="AA494" s="113"/>
      <c r="AB494" s="17" t="s">
        <v>5465</v>
      </c>
      <c r="AC494" s="17" t="str">
        <f>_xlfn.XLOOKUP(B494,'INCIDENT-04-27-2026'!E:E,'INCIDENT-04-27-2026'!F:F,"")</f>
        <v/>
      </c>
      <c r="AD494" s="9"/>
      <c r="AE494" s="7" t="s">
        <v>5465</v>
      </c>
      <c r="AF494" s="6" t="str">
        <f>_xlfn.XLOOKUP(B494,'[13]Input_27-04'!$B:$B,'[13]Input_27-04'!$M:$M,"")</f>
        <v/>
      </c>
      <c r="AG494" s="7"/>
      <c r="AH494" s="3"/>
      <c r="AI494" s="18" t="str">
        <f>_xlfn.XLOOKUP(B494,'[3]Cells Huawei 27042026 10h'!$B:$B,'[3]Cells Huawei 27042026 10h'!$T:$T,"")</f>
        <v/>
      </c>
      <c r="AJ494" s="18" t="str">
        <f>_xlfn.XLOOKUP(B494,'[3]Cells Huawei 27042026 15h'!$B:$B,'[3]Cells Huawei 27042026 15h'!$T:$T,"")</f>
        <v/>
      </c>
      <c r="AK494" s="18" t="str">
        <f>_xlfn.XLOOKUP(B494,'[4]cells down 27042026 11h28'!$B:$B,'[4]cells down 27042026 11h28'!$R:$R,"")</f>
        <v/>
      </c>
      <c r="AL494" s="18" t="str">
        <f>_xlfn.XLOOKUP(B494,'[4]cells down 27042026 18h01'!$B:$B,'[4]cells down 27042026 18h01'!$R:$R,"")</f>
        <v/>
      </c>
      <c r="AM494" s="18" t="str">
        <f>_xlfn.XLOOKUP(B494,'[5]cell downs 27042026 11h'!$B:$B,'[5]cell downs 27042026 11h'!$R:$R,"")</f>
        <v/>
      </c>
      <c r="AN494" s="18" t="str">
        <f>_xlfn.XLOOKUP(B494,'[5]cell downs 27042026 17h40'!$B:$B,'[5]cell downs 27042026 17h40'!$R:$R,"")</f>
        <v/>
      </c>
      <c r="AO494" s="18" t="str">
        <f>_xlfn.XLOOKUP(B494,'[6]ALL SITES DOWN'!$D:$D,'[6]ALL SITES DOWN'!$J:$J,"")</f>
        <v/>
      </c>
      <c r="AP494" s="18" t="str">
        <f>_xlfn.XLOOKUP(B494,'[7]ALL SITES DOWN'!$D:$D,'[7]ALL SITES DOWN'!$J:$J,"")</f>
        <v/>
      </c>
      <c r="AQ494" s="9" t="str">
        <f>_xlfn.XLOOKUP(B494,[8]sheet1!$AC:$AC,[8]sheet1!$AF:$AF,"")</f>
        <v/>
      </c>
      <c r="AR494" s="14"/>
      <c r="AS494" s="14" t="s">
        <v>5465</v>
      </c>
      <c r="AT494" s="14" t="str">
        <f>_xlfn.XLOOKUP(B494,'[9]cell downs 18042026 17h'!$B:$B,'[9]cell downs 18042026 17h'!$B:$B,"")</f>
        <v/>
      </c>
      <c r="AU494" s="14" t="str">
        <f>_xlfn.XLOOKUP(B494,'[10]Cells Huawei 19042026 15h'!$B:$B,'[10]Cells Huawei 19042026 15h'!$B:$B,"")</f>
        <v/>
      </c>
      <c r="AV494" s="9" t="str">
        <f>_xlfn.XLOOKUP(B494,'[11]cells down 19042026 9H40'!$B:$B,'[11]cells down 19042026 9H40'!$B:$B,"")</f>
        <v/>
      </c>
    </row>
    <row r="495" spans="1:48" hidden="1" x14ac:dyDescent="0.3">
      <c r="A495" s="1" t="s">
        <v>3905</v>
      </c>
      <c r="B495" s="8" t="s">
        <v>3906</v>
      </c>
      <c r="C495" s="3" t="str">
        <f>_xlfn.XLOOKUP(B495,'[1]daily break down'!$D:$D,'[1]daily break down'!$E:$E,"")</f>
        <v>EXTREME-NORD</v>
      </c>
      <c r="D495" s="1" t="s">
        <v>21</v>
      </c>
      <c r="E495" s="1" t="s">
        <v>80</v>
      </c>
      <c r="F495" s="3" t="s">
        <v>55</v>
      </c>
      <c r="G495" s="1" t="s">
        <v>3903</v>
      </c>
      <c r="H495" s="27" t="str">
        <f>_xlfn.XLOOKUP(B495,[2]CALCULATION!$B:$B,[2]CALCULATION!$H:$H,"")</f>
        <v>HUAWEI</v>
      </c>
      <c r="I495" s="26">
        <v>0</v>
      </c>
      <c r="J495" s="26">
        <v>0.18885564430290527</v>
      </c>
      <c r="K495" s="26">
        <v>0</v>
      </c>
      <c r="L495" s="26">
        <v>5.4068645076234256</v>
      </c>
      <c r="M495" s="26">
        <v>1.1654688628068701</v>
      </c>
      <c r="N495" s="26">
        <v>0.72453222156589114</v>
      </c>
      <c r="O495" s="26">
        <v>5.4040287301709608E-2</v>
      </c>
      <c r="P495" s="114" t="s">
        <v>6364</v>
      </c>
      <c r="Q495" s="42" t="s">
        <v>6353</v>
      </c>
      <c r="R495" s="42"/>
      <c r="S495" s="41" t="str" cm="1">
        <f t="array" ref="S495">IFERROR(_xlfn.IFS(
U495="MPR ISSUE","PDH",
U495="BSS Hardware Issue","BSS",
U495="Sites strategiques, MLL, Pylone, etc.","ENVTECH",
U495="AKTIVCO DEFAUT GE &amp; POWER Cabinet","AKTIVCO",
U495="AKTIVCO Coupure ENEO &amp; Baisse de tension","AKTIVCO GRID ONLY",
U495="Coupure ENEO &amp; Baisse de tension","IHS GRID ONLY",
U495="Defaut GE &amp; POWER Cabinet","IHS",
U495="Sharing","Partners",
U495="Sites strategiques &amp; DataCenter","SST &amp; DC",
U495="Exclu","Exclu",
U495="SAT","SAT",
U495="SPARE-ISSUE","SPARE-ISSUE",
U495="Fiber CAmtel","TRANS_FO_CAMTEL",
U495="Fiber AOF","Fiber AOF",
U495="Projet OCM (HUAWEI)","TRAVAUX-HUAWEI",
U495="Projet OCM (NOKIA)","TRAVAUX-NOKIA",
U495="ACCESS-ISSUE","ACCESS-ISSUE",
U495="Projet OCM (ZTE, NOKIA, autres projets)","TRAVAUX OCM",
U495="No root CAuse","No root cause",
U495="ODU HS","PDH",
U495="IP &amp; VLAN","PDH",
U495="Warehouse HUAWEI","SPARE-ISSUE",
U495="SPARE-HS","SPARE-ISSUE",
U495="Power Telco","BSS",U495="no impacts","no impacts"
),"")</f>
        <v/>
      </c>
      <c r="T495" s="41" t="str" cm="1">
        <f t="array" ref="T495">IFERROR(_xlfn.IFS(
U495="MPR ISSUE","TX ISSUE",
U495="BSS Hardware Issue","RAN ISSUE",
U495="Sites strategiques, MLL, Pylone, etc.","ENVTECH",
U495="AKTIVCO DEFAUT GE &amp; POWER Cabinet","POWER ISSUE",
U495="AKTIVCO Coupure ENEO &amp; Baisse de tension","POWER ISSUE",
U495="Coupure ENEO &amp; Baisse de tension","POWER ISSUE",
U495="Defaut GE &amp; POWER Cabinet","POWER ISSUE",
U495="Sharing","POWER ISSUE",
U495="Sites strategiques &amp; DataCenter","POWER ISSUE",
U495="Exclu","Exclu",
U495="SAT","TX ISSUE",
U495="SPARE-ISSUE","SPARE-ISSUE",
U495="Fiber CAmtel","TX ISSUE",
U495="Fiber AOF","TX ISSUE",
U495="Projet OCM (HUAWEI)","TRAVAUX-HUAWEI",
U495="Projet OCM (NOKIA)","TRAVAUX -NOKIA",
U495="ACCESS-ISSUE","ACCESS-ISSUE",
U495="Projet OCM (ZTE, NOKIA, autres projets)","TRAVAUX OCM",
U495="No root CAuse","No root cause",
U495="ODU HS","TX ISSUE",
U495="IP &amp; VLAN","TX ISSUE",
U495="Warehouse HUAWEI","SPARE-ISSUE",
U495="SPARE-HS","SPARE-ISSUE",
U495="Power Telco","RAN ISSUE",U495="no impacts","no impacts"
),"")</f>
        <v/>
      </c>
      <c r="U495" s="68"/>
      <c r="V495" s="41" t="str" cm="1">
        <f t="array" ref="V495">IFERROR(_xlfn.IFS(
U495="MPR ISSUE","ACTIVE",
U495="BSS Hardware Issue","ACTIVE",
U495="Sites strategiques, MLL, Pylone, etc.","PASSIVE",
U495="AKTIVCO DEFAUT GE &amp; POWER Cabinet","PASSIVE",
U495="AKTIVCO Coupure ENEO &amp; Baisse de tension","PASSIVE",
U495="Coupure ENEO &amp; Baisse de tension","PASSIVE",
U495="Defaut GE &amp; POWER Cabinet","PASSIVE",
U495="Sharing","PASSIVE",
U495="Sites strategiques &amp; DataCenter","PASSIVE",
U495="Exclu","Exclu",
U495="SAT","ACTIVE",
U495="SPARE-ISSUE","SPARE-ISSUE",
U495="Fiber CAmtel","ACTIVE",
U495="Fiber AOF","ACTIVE",
U495="Projet OCM (HUAWEI)","PLANNED WORKS",
U495="Projet OCM (NOKIA)","PLANNED WORKS",
U495="ACCESS-ISSUE","ACCESS-ISSUE",
U495="Projet OCM (ZTE, NOKIA, autres projets)","PLANNED WORKS",
U495="No root CAuse","No root cause",
U495="ODU HS","ACTIVE",
U495="IP &amp; VLAN","ACTIVE",
U495="Warehouse HUAWEI","SPARE-ISSUE",
U495="SPARE-HS","SPARE-ISSUE",
U495="Power Telco","ACTIVE", U495="no impacts","no impacts"
),"")</f>
        <v/>
      </c>
      <c r="W495" s="113"/>
      <c r="X495" s="113"/>
      <c r="Y495" s="113"/>
      <c r="Z495" s="113"/>
      <c r="AA495" s="113"/>
      <c r="AB495" s="17" t="s">
        <v>5465</v>
      </c>
      <c r="AC495" s="17" t="str">
        <f>_xlfn.XLOOKUP(B495,'INCIDENT-04-27-2026'!E:E,'INCIDENT-04-27-2026'!F:F,"")</f>
        <v/>
      </c>
      <c r="AD495" s="9"/>
      <c r="AE495" s="7" t="s">
        <v>5465</v>
      </c>
      <c r="AF495" s="6" t="str">
        <f>_xlfn.XLOOKUP(B495,'[13]Input_27-04'!$B:$B,'[13]Input_27-04'!$M:$M,"")</f>
        <v/>
      </c>
      <c r="AG495" s="7"/>
      <c r="AH495" s="3"/>
      <c r="AI495" s="18" t="str">
        <f>_xlfn.XLOOKUP(B495,'[3]Cells Huawei 27042026 10h'!$B:$B,'[3]Cells Huawei 27042026 10h'!$T:$T,"")</f>
        <v/>
      </c>
      <c r="AJ495" s="18" t="str">
        <f>_xlfn.XLOOKUP(B495,'[3]Cells Huawei 27042026 15h'!$B:$B,'[3]Cells Huawei 27042026 15h'!$T:$T,"")</f>
        <v/>
      </c>
      <c r="AK495" s="18" t="str">
        <f>_xlfn.XLOOKUP(B495,'[4]cells down 27042026 11h28'!$B:$B,'[4]cells down 27042026 11h28'!$R:$R,"")</f>
        <v/>
      </c>
      <c r="AL495" s="18" t="str">
        <f>_xlfn.XLOOKUP(B495,'[4]cells down 27042026 18h01'!$B:$B,'[4]cells down 27042026 18h01'!$R:$R,"")</f>
        <v/>
      </c>
      <c r="AM495" s="18" t="str">
        <f>_xlfn.XLOOKUP(B495,'[5]cell downs 27042026 11h'!$B:$B,'[5]cell downs 27042026 11h'!$R:$R,"")</f>
        <v/>
      </c>
      <c r="AN495" s="18" t="str">
        <f>_xlfn.XLOOKUP(B495,'[5]cell downs 27042026 17h40'!$B:$B,'[5]cell downs 27042026 17h40'!$R:$R,"")</f>
        <v/>
      </c>
      <c r="AO495" s="18" t="str">
        <f>_xlfn.XLOOKUP(B495,'[6]ALL SITES DOWN'!$D:$D,'[6]ALL SITES DOWN'!$J:$J,"")</f>
        <v/>
      </c>
      <c r="AP495" s="18" t="str">
        <f>_xlfn.XLOOKUP(B495,'[7]ALL SITES DOWN'!$D:$D,'[7]ALL SITES DOWN'!$J:$J,"")</f>
        <v/>
      </c>
      <c r="AQ495" s="9" t="str">
        <f>_xlfn.XLOOKUP(B495,[8]sheet1!$AC:$AC,[8]sheet1!$AF:$AF,"")</f>
        <v/>
      </c>
      <c r="AR495" s="14"/>
      <c r="AS495" s="14" t="s">
        <v>5465</v>
      </c>
      <c r="AT495" s="14" t="str">
        <f>_xlfn.XLOOKUP(B495,'[9]cell downs 18042026 17h'!$B:$B,'[9]cell downs 18042026 17h'!$B:$B,"")</f>
        <v/>
      </c>
      <c r="AU495" s="14" t="str">
        <f>_xlfn.XLOOKUP(B495,'[10]Cells Huawei 19042026 15h'!$B:$B,'[10]Cells Huawei 19042026 15h'!$B:$B,"")</f>
        <v/>
      </c>
      <c r="AV495" s="9" t="str">
        <f>_xlfn.XLOOKUP(B495,'[11]cells down 19042026 9H40'!$B:$B,'[11]cells down 19042026 9H40'!$B:$B,"")</f>
        <v/>
      </c>
    </row>
    <row r="496" spans="1:48" hidden="1" x14ac:dyDescent="0.3">
      <c r="A496" s="3" t="s">
        <v>2551</v>
      </c>
      <c r="B496" s="23" t="s">
        <v>2552</v>
      </c>
      <c r="C496" s="3" t="str">
        <f>_xlfn.XLOOKUP(B496,'[1]daily break down'!$D:$D,'[1]daily break down'!$E:$E,"")</f>
        <v>Garoua</v>
      </c>
      <c r="D496" s="3" t="s">
        <v>21</v>
      </c>
      <c r="E496" s="3" t="s">
        <v>22</v>
      </c>
      <c r="F496" s="3" t="s">
        <v>23</v>
      </c>
      <c r="G496" s="3" t="s">
        <v>24</v>
      </c>
      <c r="H496" s="27" t="str">
        <f>_xlfn.XLOOKUP(B496,[2]CALCULATION!$B:$B,[2]CALCULATION!$H:$H,"")</f>
        <v>Huawei</v>
      </c>
      <c r="I496" s="26">
        <v>0</v>
      </c>
      <c r="J496" s="26">
        <v>0</v>
      </c>
      <c r="K496" s="26">
        <v>0</v>
      </c>
      <c r="L496" s="26">
        <v>0</v>
      </c>
      <c r="M496" s="26">
        <v>0</v>
      </c>
      <c r="N496" s="26">
        <v>0</v>
      </c>
      <c r="O496" s="26">
        <v>4.9581517722360621E-2</v>
      </c>
      <c r="P496" s="114" t="s">
        <v>6364</v>
      </c>
      <c r="Q496" s="42" t="s">
        <v>5538</v>
      </c>
      <c r="R496" s="42"/>
      <c r="S496" s="41" t="str" cm="1">
        <f t="array" ref="S496">IFERROR(_xlfn.IFS(
U496="MPR ISSUE","PDH",
U496="BSS Hardware Issue","BSS",
U496="Sites strategiques, MLL, Pylone, etc.","ENVTECH",
U496="AKTIVCO DEFAUT GE &amp; POWER Cabinet","AKTIVCO",
U496="AKTIVCO Coupure ENEO &amp; Baisse de tension","AKTIVCO GRID ONLY",
U496="Coupure ENEO &amp; Baisse de tension","IHS GRID ONLY",
U496="Defaut GE &amp; POWER Cabinet","IHS",
U496="Sharing","Partners",
U496="Sites strategiques &amp; DataCenter","SST &amp; DC",
U496="Exclu","Exclu",
U496="SAT","SAT",
U496="SPARE-ISSUE","SPARE-ISSUE",
U496="Fiber CAmtel","TRANS_FO_CAMTEL",
U496="Fiber AOF","Fiber AOF",
U496="Projet OCM (HUAWEI)","TRAVAUX-HUAWEI",
U496="Projet OCM (NOKIA)","TRAVAUX-NOKIA",
U496="ACCESS-ISSUE","ACCESS-ISSUE",
U496="Projet OCM (ZTE, NOKIA, autres projets)","TRAVAUX OCM",
U496="No root CAuse","No root cause",
U496="ODU HS","PDH",
U496="IP &amp; VLAN","PDH",
U496="Warehouse HUAWEI","SPARE-ISSUE",
U496="SPARE-HS","SPARE-ISSUE",
U496="Power Telco","BSS",U496="no impacts","no impacts"
),"")</f>
        <v>No root cause</v>
      </c>
      <c r="T496" s="41" t="str" cm="1">
        <f t="array" ref="T496">IFERROR(_xlfn.IFS(
U496="MPR ISSUE","TX ISSUE",
U496="BSS Hardware Issue","RAN ISSUE",
U496="Sites strategiques, MLL, Pylone, etc.","ENVTECH",
U496="AKTIVCO DEFAUT GE &amp; POWER Cabinet","POWER ISSUE",
U496="AKTIVCO Coupure ENEO &amp; Baisse de tension","POWER ISSUE",
U496="Coupure ENEO &amp; Baisse de tension","POWER ISSUE",
U496="Defaut GE &amp; POWER Cabinet","POWER ISSUE",
U496="Sharing","POWER ISSUE",
U496="Sites strategiques &amp; DataCenter","POWER ISSUE",
U496="Exclu","Exclu",
U496="SAT","TX ISSUE",
U496="SPARE-ISSUE","SPARE-ISSUE",
U496="Fiber CAmtel","TX ISSUE",
U496="Fiber AOF","TX ISSUE",
U496="Projet OCM (HUAWEI)","TRAVAUX-HUAWEI",
U496="Projet OCM (NOKIA)","TRAVAUX -NOKIA",
U496="ACCESS-ISSUE","ACCESS-ISSUE",
U496="Projet OCM (ZTE, NOKIA, autres projets)","TRAVAUX OCM",
U496="No root CAuse","No root cause",
U496="ODU HS","TX ISSUE",
U496="IP &amp; VLAN","TX ISSUE",
U496="Warehouse HUAWEI","SPARE-ISSUE",
U496="SPARE-HS","SPARE-ISSUE",
U496="Power Telco","RAN ISSUE",U496="no impacts","no impacts"
),"")</f>
        <v>No root cause</v>
      </c>
      <c r="U496" s="68" t="s">
        <v>5691</v>
      </c>
      <c r="V496" s="41" t="str" cm="1">
        <f t="array" ref="V496">IFERROR(_xlfn.IFS(
U496="MPR ISSUE","ACTIVE",
U496="BSS Hardware Issue","ACTIVE",
U496="Sites strategiques, MLL, Pylone, etc.","PASSIVE",
U496="AKTIVCO DEFAUT GE &amp; POWER Cabinet","PASSIVE",
U496="AKTIVCO Coupure ENEO &amp; Baisse de tension","PASSIVE",
U496="Coupure ENEO &amp; Baisse de tension","PASSIVE",
U496="Defaut GE &amp; POWER Cabinet","PASSIVE",
U496="Sharing","PASSIVE",
U496="Sites strategiques &amp; DataCenter","PASSIVE",
U496="Exclu","Exclu",
U496="SAT","ACTIVE",
U496="SPARE-ISSUE","SPARE-ISSUE",
U496="Fiber CAmtel","ACTIVE",
U496="Fiber AOF","ACTIVE",
U496="Projet OCM (HUAWEI)","PLANNED WORKS",
U496="Projet OCM (NOKIA)","PLANNED WORKS",
U496="ACCESS-ISSUE","ACCESS-ISSUE",
U496="Projet OCM (ZTE, NOKIA, autres projets)","PLANNED WORKS",
U496="No root CAuse","No root cause",
U496="ODU HS","ACTIVE",
U496="IP &amp; VLAN","ACTIVE",
U496="Warehouse HUAWEI","SPARE-ISSUE",
U496="SPARE-HS","SPARE-ISSUE",
U496="Power Telco","ACTIVE", U496="no impacts","no impacts"
),"")</f>
        <v>No root cause</v>
      </c>
      <c r="W496" s="113"/>
      <c r="X496" s="113"/>
      <c r="Y496" s="113"/>
      <c r="Z496" s="113"/>
      <c r="AA496" s="113"/>
      <c r="AB496" s="17" t="s">
        <v>5465</v>
      </c>
      <c r="AC496" s="17" t="str">
        <f>_xlfn.XLOOKUP(B496,'INCIDENT-04-27-2026'!E:E,'INCIDENT-04-27-2026'!F:F,"")</f>
        <v/>
      </c>
      <c r="AD496" s="9"/>
      <c r="AE496" s="7" t="s">
        <v>5465</v>
      </c>
      <c r="AF496" s="6" t="str">
        <f>_xlfn.XLOOKUP(B496,'[13]Input_27-04'!$B:$B,'[13]Input_27-04'!$M:$M,"")</f>
        <v>No power issue</v>
      </c>
      <c r="AG496" s="7"/>
      <c r="AH496" s="3"/>
      <c r="AI496" s="18" t="str">
        <f>_xlfn.XLOOKUP(B496,'[3]Cells Huawei 27042026 10h'!$B:$B,'[3]Cells Huawei 27042026 10h'!$T:$T,"")</f>
        <v/>
      </c>
      <c r="AJ496" s="18" t="str">
        <f>_xlfn.XLOOKUP(B496,'[3]Cells Huawei 27042026 15h'!$B:$B,'[3]Cells Huawei 27042026 15h'!$T:$T,"")</f>
        <v/>
      </c>
      <c r="AK496" s="18" t="str">
        <f>_xlfn.XLOOKUP(B496,'[4]cells down 27042026 11h28'!$B:$B,'[4]cells down 27042026 11h28'!$R:$R,"")</f>
        <v/>
      </c>
      <c r="AL496" s="18" t="str">
        <f>_xlfn.XLOOKUP(B496,'[4]cells down 27042026 18h01'!$B:$B,'[4]cells down 27042026 18h01'!$R:$R,"")</f>
        <v/>
      </c>
      <c r="AM496" s="18" t="str">
        <f>_xlfn.XLOOKUP(B496,'[5]cell downs 27042026 11h'!$B:$B,'[5]cell downs 27042026 11h'!$R:$R,"")</f>
        <v/>
      </c>
      <c r="AN496" s="18" t="str">
        <f>_xlfn.XLOOKUP(B496,'[5]cell downs 27042026 17h40'!$B:$B,'[5]cell downs 27042026 17h40'!$R:$R,"")</f>
        <v/>
      </c>
      <c r="AO496" s="18" t="str">
        <f>_xlfn.XLOOKUP(B496,'[6]ALL SITES DOWN'!$D:$D,'[6]ALL SITES DOWN'!$J:$J,"")</f>
        <v/>
      </c>
      <c r="AP496" s="18" t="str">
        <f>_xlfn.XLOOKUP(B496,'[7]ALL SITES DOWN'!$D:$D,'[7]ALL SITES DOWN'!$J:$J,"")</f>
        <v/>
      </c>
      <c r="AQ496" s="9" t="str">
        <f>_xlfn.XLOOKUP(B496,[8]sheet1!$AC:$AC,[8]sheet1!$AF:$AF,"")</f>
        <v/>
      </c>
      <c r="AR496" s="14"/>
      <c r="AS496" s="14" t="s">
        <v>5465</v>
      </c>
      <c r="AT496" s="14" t="str">
        <f>_xlfn.XLOOKUP(B496,'[9]cell downs 18042026 17h'!$B:$B,'[9]cell downs 18042026 17h'!$B:$B,"")</f>
        <v/>
      </c>
      <c r="AU496" s="14" t="str">
        <f>_xlfn.XLOOKUP(B496,'[10]Cells Huawei 19042026 15h'!$B:$B,'[10]Cells Huawei 19042026 15h'!$B:$B,"")</f>
        <v/>
      </c>
      <c r="AV496" s="9" t="str">
        <f>_xlfn.XLOOKUP(B496,'[11]cells down 19042026 9H40'!$B:$B,'[11]cells down 19042026 9H40'!$B:$B,"")</f>
        <v/>
      </c>
    </row>
    <row r="497" spans="1:48" hidden="1" x14ac:dyDescent="0.3">
      <c r="A497" s="1" t="s">
        <v>982</v>
      </c>
      <c r="B497" s="8" t="s">
        <v>983</v>
      </c>
      <c r="C497" s="3" t="str">
        <f>_xlfn.XLOOKUP(B497,'[1]daily break down'!$D:$D,'[1]daily break down'!$E:$E,"")</f>
        <v>Maroua</v>
      </c>
      <c r="D497" s="1" t="s">
        <v>11</v>
      </c>
      <c r="E497" s="1" t="s">
        <v>12</v>
      </c>
      <c r="F497" s="3" t="s">
        <v>55</v>
      </c>
      <c r="G497" s="1" t="s">
        <v>84</v>
      </c>
      <c r="H497" s="27" t="str">
        <f>_xlfn.XLOOKUP(B497,[2]CALCULATION!$B:$B,[2]CALCULATION!$H:$H,"")</f>
        <v>Huawei</v>
      </c>
      <c r="I497" s="26">
        <v>3.5326296324832422</v>
      </c>
      <c r="J497" s="26">
        <v>1.1406067636324204</v>
      </c>
      <c r="K497" s="26">
        <v>0.6546900548749689</v>
      </c>
      <c r="L497" s="26">
        <v>6.2422774110885678E-4</v>
      </c>
      <c r="M497" s="26">
        <v>0.27139638675581351</v>
      </c>
      <c r="N497" s="26">
        <v>0.29140734462793172</v>
      </c>
      <c r="O497" s="26">
        <v>4.8957289981251761E-2</v>
      </c>
      <c r="P497" s="114" t="s">
        <v>6364</v>
      </c>
      <c r="Q497" s="42" t="s">
        <v>5538</v>
      </c>
      <c r="R497" s="42"/>
      <c r="S497" s="41" t="str" cm="1">
        <f t="array" ref="S497">IFERROR(_xlfn.IFS(
U497="MPR ISSUE","PDH",
U497="BSS Hardware Issue","BSS",
U497="Sites strategiques, MLL, Pylone, etc.","ENVTECH",
U497="AKTIVCO DEFAUT GE &amp; POWER Cabinet","AKTIVCO",
U497="AKTIVCO Coupure ENEO &amp; Baisse de tension","AKTIVCO GRID ONLY",
U497="Coupure ENEO &amp; Baisse de tension","IHS GRID ONLY",
U497="Defaut GE &amp; POWER Cabinet","IHS",
U497="Sharing","Partners",
U497="Sites strategiques &amp; DataCenter","SST &amp; DC",
U497="Exclu","Exclu",
U497="SAT","SAT",
U497="SPARE-ISSUE","SPARE-ISSUE",
U497="Fiber CAmtel","TRANS_FO_CAMTEL",
U497="Fiber AOF","Fiber AOF",
U497="Projet OCM (HUAWEI)","TRAVAUX-HUAWEI",
U497="Projet OCM (NOKIA)","TRAVAUX-NOKIA",
U497="ACCESS-ISSUE","ACCESS-ISSUE",
U497="Projet OCM (ZTE, NOKIA, autres projets)","TRAVAUX OCM",
U497="No root CAuse","No root cause",
U497="ODU HS","PDH",
U497="IP &amp; VLAN","PDH",
U497="Warehouse HUAWEI","SPARE-ISSUE",
U497="SPARE-HS","SPARE-ISSUE",
U497="Power Telco","BSS",U497="no impacts","no impacts"
),"")</f>
        <v>No root cause</v>
      </c>
      <c r="T497" s="41" t="str" cm="1">
        <f t="array" ref="T497">IFERROR(_xlfn.IFS(
U497="MPR ISSUE","TX ISSUE",
U497="BSS Hardware Issue","RAN ISSUE",
U497="Sites strategiques, MLL, Pylone, etc.","ENVTECH",
U497="AKTIVCO DEFAUT GE &amp; POWER Cabinet","POWER ISSUE",
U497="AKTIVCO Coupure ENEO &amp; Baisse de tension","POWER ISSUE",
U497="Coupure ENEO &amp; Baisse de tension","POWER ISSUE",
U497="Defaut GE &amp; POWER Cabinet","POWER ISSUE",
U497="Sharing","POWER ISSUE",
U497="Sites strategiques &amp; DataCenter","POWER ISSUE",
U497="Exclu","Exclu",
U497="SAT","TX ISSUE",
U497="SPARE-ISSUE","SPARE-ISSUE",
U497="Fiber CAmtel","TX ISSUE",
U497="Fiber AOF","TX ISSUE",
U497="Projet OCM (HUAWEI)","TRAVAUX-HUAWEI",
U497="Projet OCM (NOKIA)","TRAVAUX -NOKIA",
U497="ACCESS-ISSUE","ACCESS-ISSUE",
U497="Projet OCM (ZTE, NOKIA, autres projets)","TRAVAUX OCM",
U497="No root CAuse","No root cause",
U497="ODU HS","TX ISSUE",
U497="IP &amp; VLAN","TX ISSUE",
U497="Warehouse HUAWEI","SPARE-ISSUE",
U497="SPARE-HS","SPARE-ISSUE",
U497="Power Telco","RAN ISSUE",U497="no impacts","no impacts"
),"")</f>
        <v>No root cause</v>
      </c>
      <c r="U497" s="68" t="s">
        <v>5691</v>
      </c>
      <c r="V497" s="41" t="str" cm="1">
        <f t="array" ref="V497">IFERROR(_xlfn.IFS(
U497="MPR ISSUE","ACTIVE",
U497="BSS Hardware Issue","ACTIVE",
U497="Sites strategiques, MLL, Pylone, etc.","PASSIVE",
U497="AKTIVCO DEFAUT GE &amp; POWER Cabinet","PASSIVE",
U497="AKTIVCO Coupure ENEO &amp; Baisse de tension","PASSIVE",
U497="Coupure ENEO &amp; Baisse de tension","PASSIVE",
U497="Defaut GE &amp; POWER Cabinet","PASSIVE",
U497="Sharing","PASSIVE",
U497="Sites strategiques &amp; DataCenter","PASSIVE",
U497="Exclu","Exclu",
U497="SAT","ACTIVE",
U497="SPARE-ISSUE","SPARE-ISSUE",
U497="Fiber CAmtel","ACTIVE",
U497="Fiber AOF","ACTIVE",
U497="Projet OCM (HUAWEI)","PLANNED WORKS",
U497="Projet OCM (NOKIA)","PLANNED WORKS",
U497="ACCESS-ISSUE","ACCESS-ISSUE",
U497="Projet OCM (ZTE, NOKIA, autres projets)","PLANNED WORKS",
U497="No root CAuse","No root cause",
U497="ODU HS","ACTIVE",
U497="IP &amp; VLAN","ACTIVE",
U497="Warehouse HUAWEI","SPARE-ISSUE",
U497="SPARE-HS","SPARE-ISSUE",
U497="Power Telco","ACTIVE", U497="no impacts","no impacts"
),"")</f>
        <v>No root cause</v>
      </c>
      <c r="W497" s="113"/>
      <c r="X497" s="113"/>
      <c r="Y497" s="113"/>
      <c r="Z497" s="113"/>
      <c r="AA497" s="113"/>
      <c r="AB497" s="17" t="s">
        <v>5465</v>
      </c>
      <c r="AC497" s="17" t="str">
        <f>_xlfn.XLOOKUP(B497,'INCIDENT-04-27-2026'!E:E,'INCIDENT-04-27-2026'!F:F,"")</f>
        <v/>
      </c>
      <c r="AD497" s="9"/>
      <c r="AE497" s="7" t="s">
        <v>5465</v>
      </c>
      <c r="AF497" s="6" t="str">
        <f>_xlfn.XLOOKUP(B497,'[13]Input_27-04'!$B:$B,'[13]Input_27-04'!$M:$M,"")</f>
        <v/>
      </c>
      <c r="AG497" s="7"/>
      <c r="AH497" s="3"/>
      <c r="AI497" s="18" t="str">
        <f>_xlfn.XLOOKUP(B497,'[3]Cells Huawei 27042026 10h'!$B:$B,'[3]Cells Huawei 27042026 10h'!$T:$T,"")</f>
        <v/>
      </c>
      <c r="AJ497" s="18" t="str">
        <f>_xlfn.XLOOKUP(B497,'[3]Cells Huawei 27042026 15h'!$B:$B,'[3]Cells Huawei 27042026 15h'!$T:$T,"")</f>
        <v/>
      </c>
      <c r="AK497" s="18" t="str">
        <f>_xlfn.XLOOKUP(B497,'[4]cells down 27042026 11h28'!$B:$B,'[4]cells down 27042026 11h28'!$R:$R,"")</f>
        <v/>
      </c>
      <c r="AL497" s="18" t="str">
        <f>_xlfn.XLOOKUP(B497,'[4]cells down 27042026 18h01'!$B:$B,'[4]cells down 27042026 18h01'!$R:$R,"")</f>
        <v/>
      </c>
      <c r="AM497" s="18" t="str">
        <f>_xlfn.XLOOKUP(B497,'[5]cell downs 27042026 11h'!$B:$B,'[5]cell downs 27042026 11h'!$R:$R,"")</f>
        <v/>
      </c>
      <c r="AN497" s="18" t="str">
        <f>_xlfn.XLOOKUP(B497,'[5]cell downs 27042026 17h40'!$B:$B,'[5]cell downs 27042026 17h40'!$R:$R,"")</f>
        <v/>
      </c>
      <c r="AO497" s="18" t="str">
        <f>_xlfn.XLOOKUP(B497,'[6]ALL SITES DOWN'!$D:$D,'[6]ALL SITES DOWN'!$J:$J,"")</f>
        <v/>
      </c>
      <c r="AP497" s="18" t="str">
        <f>_xlfn.XLOOKUP(B497,'[7]ALL SITES DOWN'!$D:$D,'[7]ALL SITES DOWN'!$J:$J,"")</f>
        <v/>
      </c>
      <c r="AQ497" s="9" t="str">
        <f>_xlfn.XLOOKUP(B497,[8]sheet1!$AC:$AC,[8]sheet1!$AF:$AF,"")</f>
        <v/>
      </c>
      <c r="AR497" s="14"/>
      <c r="AS497" s="14" t="s">
        <v>5465</v>
      </c>
      <c r="AT497" s="14" t="str">
        <f>_xlfn.XLOOKUP(B497,'[9]cell downs 18042026 17h'!$B:$B,'[9]cell downs 18042026 17h'!$B:$B,"")</f>
        <v/>
      </c>
      <c r="AU497" s="14" t="str">
        <f>_xlfn.XLOOKUP(B497,'[10]Cells Huawei 19042026 15h'!$B:$B,'[10]Cells Huawei 19042026 15h'!$B:$B,"")</f>
        <v/>
      </c>
      <c r="AV497" s="9" t="str">
        <f>_xlfn.XLOOKUP(B497,'[11]cells down 19042026 9H40'!$B:$B,'[11]cells down 19042026 9H40'!$B:$B,"")</f>
        <v/>
      </c>
    </row>
    <row r="498" spans="1:48" hidden="1" x14ac:dyDescent="0.3">
      <c r="A498" s="1" t="s">
        <v>92</v>
      </c>
      <c r="B498" s="8" t="s">
        <v>93</v>
      </c>
      <c r="C498" s="3" t="str">
        <f>_xlfn.XLOOKUP(B498,'[1]daily break down'!$D:$D,'[1]daily break down'!$E:$E,"")</f>
        <v>NORD-OUEST</v>
      </c>
      <c r="D498" s="1" t="s">
        <v>11</v>
      </c>
      <c r="E498" s="1" t="s">
        <v>12</v>
      </c>
      <c r="F498" s="3" t="s">
        <v>51</v>
      </c>
      <c r="G498" s="1" t="s">
        <v>52</v>
      </c>
      <c r="H498" s="27" t="str">
        <f>_xlfn.XLOOKUP(B498,[2]CALCULATION!$B:$B,[2]CALCULATION!$H:$H,"")</f>
        <v>Huawei</v>
      </c>
      <c r="I498" s="26">
        <v>0</v>
      </c>
      <c r="J498" s="26">
        <v>1.5462121147266381</v>
      </c>
      <c r="K498" s="26">
        <v>0</v>
      </c>
      <c r="L498" s="26">
        <v>0</v>
      </c>
      <c r="M498" s="26">
        <v>0</v>
      </c>
      <c r="N498" s="26">
        <v>1.5516518136134437E-2</v>
      </c>
      <c r="O498" s="26">
        <v>4.6299863311959774E-2</v>
      </c>
      <c r="P498" s="114" t="s">
        <v>6364</v>
      </c>
      <c r="Q498" s="42" t="s">
        <v>5538</v>
      </c>
      <c r="R498" s="42"/>
      <c r="S498" s="41" t="str" cm="1">
        <f t="array" ref="S498">IFERROR(_xlfn.IFS(
U498="MPR ISSUE","PDH",
U498="BSS Hardware Issue","BSS",
U498="Sites strategiques, MLL, Pylone, etc.","ENVTECH",
U498="AKTIVCO DEFAUT GE &amp; POWER Cabinet","AKTIVCO",
U498="AKTIVCO Coupure ENEO &amp; Baisse de tension","AKTIVCO GRID ONLY",
U498="Coupure ENEO &amp; Baisse de tension","IHS GRID ONLY",
U498="Defaut GE &amp; POWER Cabinet","IHS",
U498="Sharing","Partners",
U498="Sites strategiques &amp; DataCenter","SST &amp; DC",
U498="Exclu","Exclu",
U498="SAT","SAT",
U498="SPARE-ISSUE","SPARE-ISSUE",
U498="Fiber CAmtel","TRANS_FO_CAMTEL",
U498="Fiber AOF","Fiber AOF",
U498="Projet OCM (HUAWEI)","TRAVAUX-HUAWEI",
U498="Projet OCM (NOKIA)","TRAVAUX-NOKIA",
U498="ACCESS-ISSUE","ACCESS-ISSUE",
U498="Projet OCM (ZTE, NOKIA, autres projets)","TRAVAUX OCM",
U498="No root CAuse","No root cause",
U498="ODU HS","PDH",
U498="IP &amp; VLAN","PDH",
U498="Warehouse HUAWEI","SPARE-ISSUE",
U498="SPARE-HS","SPARE-ISSUE",
U498="Power Telco","BSS",U498="no impacts","no impacts"
),"")</f>
        <v>No root cause</v>
      </c>
      <c r="T498" s="41" t="str" cm="1">
        <f t="array" ref="T498">IFERROR(_xlfn.IFS(
U498="MPR ISSUE","TX ISSUE",
U498="BSS Hardware Issue","RAN ISSUE",
U498="Sites strategiques, MLL, Pylone, etc.","ENVTECH",
U498="AKTIVCO DEFAUT GE &amp; POWER Cabinet","POWER ISSUE",
U498="AKTIVCO Coupure ENEO &amp; Baisse de tension","POWER ISSUE",
U498="Coupure ENEO &amp; Baisse de tension","POWER ISSUE",
U498="Defaut GE &amp; POWER Cabinet","POWER ISSUE",
U498="Sharing","POWER ISSUE",
U498="Sites strategiques &amp; DataCenter","POWER ISSUE",
U498="Exclu","Exclu",
U498="SAT","TX ISSUE",
U498="SPARE-ISSUE","SPARE-ISSUE",
U498="Fiber CAmtel","TX ISSUE",
U498="Fiber AOF","TX ISSUE",
U498="Projet OCM (HUAWEI)","TRAVAUX-HUAWEI",
U498="Projet OCM (NOKIA)","TRAVAUX -NOKIA",
U498="ACCESS-ISSUE","ACCESS-ISSUE",
U498="Projet OCM (ZTE, NOKIA, autres projets)","TRAVAUX OCM",
U498="No root CAuse","No root cause",
U498="ODU HS","TX ISSUE",
U498="IP &amp; VLAN","TX ISSUE",
U498="Warehouse HUAWEI","SPARE-ISSUE",
U498="SPARE-HS","SPARE-ISSUE",
U498="Power Telco","RAN ISSUE",U498="no impacts","no impacts"
),"")</f>
        <v>No root cause</v>
      </c>
      <c r="U498" s="68" t="s">
        <v>5691</v>
      </c>
      <c r="V498" s="41" t="str" cm="1">
        <f t="array" ref="V498">IFERROR(_xlfn.IFS(
U498="MPR ISSUE","ACTIVE",
U498="BSS Hardware Issue","ACTIVE",
U498="Sites strategiques, MLL, Pylone, etc.","PASSIVE",
U498="AKTIVCO DEFAUT GE &amp; POWER Cabinet","PASSIVE",
U498="AKTIVCO Coupure ENEO &amp; Baisse de tension","PASSIVE",
U498="Coupure ENEO &amp; Baisse de tension","PASSIVE",
U498="Defaut GE &amp; POWER Cabinet","PASSIVE",
U498="Sharing","PASSIVE",
U498="Sites strategiques &amp; DataCenter","PASSIVE",
U498="Exclu","Exclu",
U498="SAT","ACTIVE",
U498="SPARE-ISSUE","SPARE-ISSUE",
U498="Fiber CAmtel","ACTIVE",
U498="Fiber AOF","ACTIVE",
U498="Projet OCM (HUAWEI)","PLANNED WORKS",
U498="Projet OCM (NOKIA)","PLANNED WORKS",
U498="ACCESS-ISSUE","ACCESS-ISSUE",
U498="Projet OCM (ZTE, NOKIA, autres projets)","PLANNED WORKS",
U498="No root CAuse","No root cause",
U498="ODU HS","ACTIVE",
U498="IP &amp; VLAN","ACTIVE",
U498="Warehouse HUAWEI","SPARE-ISSUE",
U498="SPARE-HS","SPARE-ISSUE",
U498="Power Telco","ACTIVE", U498="no impacts","no impacts"
),"")</f>
        <v>No root cause</v>
      </c>
      <c r="W498" s="113"/>
      <c r="X498" s="113"/>
      <c r="Y498" s="113"/>
      <c r="Z498" s="113"/>
      <c r="AA498" s="113"/>
      <c r="AB498" s="17" t="s">
        <v>5465</v>
      </c>
      <c r="AC498" s="17" t="str">
        <f>_xlfn.XLOOKUP(B498,'INCIDENT-04-27-2026'!E:E,'INCIDENT-04-27-2026'!F:F,"")</f>
        <v/>
      </c>
      <c r="AD498" s="9"/>
      <c r="AE498" s="7" t="s">
        <v>5465</v>
      </c>
      <c r="AF498" s="6" t="str">
        <f>_xlfn.XLOOKUP(B498,'[13]Input_27-04'!$B:$B,'[13]Input_27-04'!$M:$M,"")</f>
        <v/>
      </c>
      <c r="AG498" s="7"/>
      <c r="AH498" s="3"/>
      <c r="AI498" s="18" t="str">
        <f>_xlfn.XLOOKUP(B498,'[3]Cells Huawei 27042026 10h'!$B:$B,'[3]Cells Huawei 27042026 10h'!$T:$T,"")</f>
        <v/>
      </c>
      <c r="AJ498" s="18" t="str">
        <f>_xlfn.XLOOKUP(B498,'[3]Cells Huawei 27042026 15h'!$B:$B,'[3]Cells Huawei 27042026 15h'!$T:$T,"")</f>
        <v/>
      </c>
      <c r="AK498" s="18" t="str">
        <f>_xlfn.XLOOKUP(B498,'[4]cells down 27042026 11h28'!$B:$B,'[4]cells down 27042026 11h28'!$R:$R,"")</f>
        <v/>
      </c>
      <c r="AL498" s="18" t="str">
        <f>_xlfn.XLOOKUP(B498,'[4]cells down 27042026 18h01'!$B:$B,'[4]cells down 27042026 18h01'!$R:$R,"")</f>
        <v/>
      </c>
      <c r="AM498" s="18" t="str">
        <f>_xlfn.XLOOKUP(B498,'[5]cell downs 27042026 11h'!$B:$B,'[5]cell downs 27042026 11h'!$R:$R,"")</f>
        <v/>
      </c>
      <c r="AN498" s="18" t="str">
        <f>_xlfn.XLOOKUP(B498,'[5]cell downs 27042026 17h40'!$B:$B,'[5]cell downs 27042026 17h40'!$R:$R,"")</f>
        <v/>
      </c>
      <c r="AO498" s="18" t="str">
        <f>_xlfn.XLOOKUP(B498,'[6]ALL SITES DOWN'!$D:$D,'[6]ALL SITES DOWN'!$J:$J,"")</f>
        <v/>
      </c>
      <c r="AP498" s="18" t="str">
        <f>_xlfn.XLOOKUP(B498,'[7]ALL SITES DOWN'!$D:$D,'[7]ALL SITES DOWN'!$J:$J,"")</f>
        <v/>
      </c>
      <c r="AQ498" s="9" t="str">
        <f>_xlfn.XLOOKUP(B498,[8]sheet1!$AC:$AC,[8]sheet1!$AF:$AF,"")</f>
        <v/>
      </c>
      <c r="AR498" s="14"/>
      <c r="AS498" s="14" t="s">
        <v>5465</v>
      </c>
      <c r="AT498" s="14" t="str">
        <f>_xlfn.XLOOKUP(B498,'[9]cell downs 18042026 17h'!$B:$B,'[9]cell downs 18042026 17h'!$B:$B,"")</f>
        <v/>
      </c>
      <c r="AU498" s="14" t="str">
        <f>_xlfn.XLOOKUP(B498,'[10]Cells Huawei 19042026 15h'!$B:$B,'[10]Cells Huawei 19042026 15h'!$B:$B,"")</f>
        <v/>
      </c>
      <c r="AV498" s="9" t="str">
        <f>_xlfn.XLOOKUP(B498,'[11]cells down 19042026 9H40'!$B:$B,'[11]cells down 19042026 9H40'!$B:$B,"")</f>
        <v/>
      </c>
    </row>
    <row r="499" spans="1:48" hidden="1" x14ac:dyDescent="0.3">
      <c r="A499" s="1" t="s">
        <v>2784</v>
      </c>
      <c r="B499" s="8" t="s">
        <v>2785</v>
      </c>
      <c r="C499" s="3" t="str">
        <f>_xlfn.XLOOKUP(B499,'[1]daily break down'!$D:$D,'[1]daily break down'!$E:$E,"")</f>
        <v>Yaounde</v>
      </c>
      <c r="D499" s="1" t="s">
        <v>11</v>
      </c>
      <c r="E499" s="1" t="s">
        <v>12</v>
      </c>
      <c r="F499" s="3" t="s">
        <v>37</v>
      </c>
      <c r="G499" s="1" t="s">
        <v>38</v>
      </c>
      <c r="H499" s="29" t="str">
        <f>_xlfn.XLOOKUP(B499,[2]CALCULATION!$B:$B,[2]CALCULATION!$H:$H,"")</f>
        <v>ZTE</v>
      </c>
      <c r="I499" s="26">
        <v>0</v>
      </c>
      <c r="J499" s="26">
        <v>0</v>
      </c>
      <c r="K499" s="26">
        <v>1.1931667394337844E-2</v>
      </c>
      <c r="L499" s="26">
        <v>0</v>
      </c>
      <c r="M499" s="26">
        <v>0</v>
      </c>
      <c r="N499" s="26">
        <v>0</v>
      </c>
      <c r="O499" s="26">
        <v>4.2875528275019559E-2</v>
      </c>
      <c r="P499" s="114" t="s">
        <v>6364</v>
      </c>
      <c r="Q499" s="42" t="s">
        <v>5538</v>
      </c>
      <c r="R499" s="42"/>
      <c r="S499" s="41" t="str" cm="1">
        <f t="array" ref="S499">IFERROR(_xlfn.IFS(
U499="MPR ISSUE","PDH",
U499="BSS Hardware Issue","BSS",
U499="Sites strategiques, MLL, Pylone, etc.","ENVTECH",
U499="AKTIVCO DEFAUT GE &amp; POWER Cabinet","AKTIVCO",
U499="AKTIVCO Coupure ENEO &amp; Baisse de tension","AKTIVCO GRID ONLY",
U499="Coupure ENEO &amp; Baisse de tension","IHS GRID ONLY",
U499="Defaut GE &amp; POWER Cabinet","IHS",
U499="Sharing","Partners",
U499="Sites strategiques &amp; DataCenter","SST &amp; DC",
U499="Exclu","Exclu",
U499="SAT","SAT",
U499="SPARE-ISSUE","SPARE-ISSUE",
U499="Fiber CAmtel","TRANS_FO_CAMTEL",
U499="Fiber AOF","Fiber AOF",
U499="Projet OCM (HUAWEI)","TRAVAUX-HUAWEI",
U499="Projet OCM (NOKIA)","TRAVAUX-NOKIA",
U499="ACCESS-ISSUE","ACCESS-ISSUE",
U499="Projet OCM (ZTE, NOKIA, autres projets)","TRAVAUX OCM",
U499="No root CAuse","No root cause",
U499="ODU HS","PDH",
U499="IP &amp; VLAN","PDH",
U499="Warehouse HUAWEI","SPARE-ISSUE",
U499="SPARE-HS","SPARE-ISSUE",
U499="Power Telco","BSS",U499="no impacts","no impacts"
),"")</f>
        <v>No root cause</v>
      </c>
      <c r="T499" s="41" t="str" cm="1">
        <f t="array" ref="T499">IFERROR(_xlfn.IFS(
U499="MPR ISSUE","TX ISSUE",
U499="BSS Hardware Issue","RAN ISSUE",
U499="Sites strategiques, MLL, Pylone, etc.","ENVTECH",
U499="AKTIVCO DEFAUT GE &amp; POWER Cabinet","POWER ISSUE",
U499="AKTIVCO Coupure ENEO &amp; Baisse de tension","POWER ISSUE",
U499="Coupure ENEO &amp; Baisse de tension","POWER ISSUE",
U499="Defaut GE &amp; POWER Cabinet","POWER ISSUE",
U499="Sharing","POWER ISSUE",
U499="Sites strategiques &amp; DataCenter","POWER ISSUE",
U499="Exclu","Exclu",
U499="SAT","TX ISSUE",
U499="SPARE-ISSUE","SPARE-ISSUE",
U499="Fiber CAmtel","TX ISSUE",
U499="Fiber AOF","TX ISSUE",
U499="Projet OCM (HUAWEI)","TRAVAUX-HUAWEI",
U499="Projet OCM (NOKIA)","TRAVAUX -NOKIA",
U499="ACCESS-ISSUE","ACCESS-ISSUE",
U499="Projet OCM (ZTE, NOKIA, autres projets)","TRAVAUX OCM",
U499="No root CAuse","No root cause",
U499="ODU HS","TX ISSUE",
U499="IP &amp; VLAN","TX ISSUE",
U499="Warehouse HUAWEI","SPARE-ISSUE",
U499="SPARE-HS","SPARE-ISSUE",
U499="Power Telco","RAN ISSUE",U499="no impacts","no impacts"
),"")</f>
        <v>No root cause</v>
      </c>
      <c r="U499" s="68" t="s">
        <v>5691</v>
      </c>
      <c r="V499" s="41" t="str" cm="1">
        <f t="array" ref="V499">IFERROR(_xlfn.IFS(
U499="MPR ISSUE","ACTIVE",
U499="BSS Hardware Issue","ACTIVE",
U499="Sites strategiques, MLL, Pylone, etc.","PASSIVE",
U499="AKTIVCO DEFAUT GE &amp; POWER Cabinet","PASSIVE",
U499="AKTIVCO Coupure ENEO &amp; Baisse de tension","PASSIVE",
U499="Coupure ENEO &amp; Baisse de tension","PASSIVE",
U499="Defaut GE &amp; POWER Cabinet","PASSIVE",
U499="Sharing","PASSIVE",
U499="Sites strategiques &amp; DataCenter","PASSIVE",
U499="Exclu","Exclu",
U499="SAT","ACTIVE",
U499="SPARE-ISSUE","SPARE-ISSUE",
U499="Fiber CAmtel","ACTIVE",
U499="Fiber AOF","ACTIVE",
U499="Projet OCM (HUAWEI)","PLANNED WORKS",
U499="Projet OCM (NOKIA)","PLANNED WORKS",
U499="ACCESS-ISSUE","ACCESS-ISSUE",
U499="Projet OCM (ZTE, NOKIA, autres projets)","PLANNED WORKS",
U499="No root CAuse","No root cause",
U499="ODU HS","ACTIVE",
U499="IP &amp; VLAN","ACTIVE",
U499="Warehouse HUAWEI","SPARE-ISSUE",
U499="SPARE-HS","SPARE-ISSUE",
U499="Power Telco","ACTIVE", U499="no impacts","no impacts"
),"")</f>
        <v>No root cause</v>
      </c>
      <c r="W499" s="113"/>
      <c r="X499" s="113"/>
      <c r="Y499" s="113"/>
      <c r="Z499" s="113"/>
      <c r="AA499" s="113"/>
      <c r="AB499" s="17" t="s">
        <v>5465</v>
      </c>
      <c r="AC499" s="17" t="str">
        <f>_xlfn.XLOOKUP(B499,'INCIDENT-04-27-2026'!E:E,'INCIDENT-04-27-2026'!F:F,"")</f>
        <v/>
      </c>
      <c r="AD499" s="9"/>
      <c r="AE499" s="7" t="s">
        <v>5465</v>
      </c>
      <c r="AF499" s="6" t="str">
        <f>_xlfn.XLOOKUP(B499,'[13]Input_27-04'!$B:$B,'[13]Input_27-04'!$M:$M,"")</f>
        <v/>
      </c>
      <c r="AG499" s="7"/>
      <c r="AH499" s="3"/>
      <c r="AI499" s="18" t="str">
        <f>_xlfn.XLOOKUP(B499,'[3]Cells Huawei 27042026 10h'!$B:$B,'[3]Cells Huawei 27042026 10h'!$T:$T,"")</f>
        <v/>
      </c>
      <c r="AJ499" s="18" t="str">
        <f>_xlfn.XLOOKUP(B499,'[3]Cells Huawei 27042026 15h'!$B:$B,'[3]Cells Huawei 27042026 15h'!$T:$T,"")</f>
        <v/>
      </c>
      <c r="AK499" s="18" t="str">
        <f>_xlfn.XLOOKUP(B499,'[4]cells down 27042026 11h28'!$B:$B,'[4]cells down 27042026 11h28'!$R:$R,"")</f>
        <v/>
      </c>
      <c r="AL499" s="18" t="str">
        <f>_xlfn.XLOOKUP(B499,'[4]cells down 27042026 18h01'!$B:$B,'[4]cells down 27042026 18h01'!$R:$R,"")</f>
        <v/>
      </c>
      <c r="AM499" s="18" t="str">
        <f>_xlfn.XLOOKUP(B499,'[5]cell downs 27042026 11h'!$B:$B,'[5]cell downs 27042026 11h'!$R:$R,"")</f>
        <v/>
      </c>
      <c r="AN499" s="18" t="str">
        <f>_xlfn.XLOOKUP(B499,'[5]cell downs 27042026 17h40'!$B:$B,'[5]cell downs 27042026 17h40'!$R:$R,"")</f>
        <v/>
      </c>
      <c r="AO499" s="18" t="str">
        <f>_xlfn.XLOOKUP(B499,'[6]ALL SITES DOWN'!$D:$D,'[6]ALL SITES DOWN'!$J:$J,"")</f>
        <v/>
      </c>
      <c r="AP499" s="18" t="str">
        <f>_xlfn.XLOOKUP(B499,'[7]ALL SITES DOWN'!$D:$D,'[7]ALL SITES DOWN'!$J:$J,"")</f>
        <v/>
      </c>
      <c r="AQ499" s="9" t="str">
        <f>_xlfn.XLOOKUP(B499,[8]sheet1!$AC:$AC,[8]sheet1!$AF:$AF,"")</f>
        <v/>
      </c>
      <c r="AR499" s="14"/>
      <c r="AS499" s="14" t="s">
        <v>5465</v>
      </c>
      <c r="AT499" s="14" t="str">
        <f>_xlfn.XLOOKUP(B499,'[9]cell downs 18042026 17h'!$B:$B,'[9]cell downs 18042026 17h'!$B:$B,"")</f>
        <v/>
      </c>
      <c r="AU499" s="14" t="str">
        <f>_xlfn.XLOOKUP(B499,'[10]Cells Huawei 19042026 15h'!$B:$B,'[10]Cells Huawei 19042026 15h'!$B:$B,"")</f>
        <v/>
      </c>
      <c r="AV499" s="9" t="str">
        <f>_xlfn.XLOOKUP(B499,'[11]cells down 19042026 9H40'!$B:$B,'[11]cells down 19042026 9H40'!$B:$B,"")</f>
        <v/>
      </c>
    </row>
    <row r="500" spans="1:48" hidden="1" x14ac:dyDescent="0.3">
      <c r="A500" s="1" t="s">
        <v>1252</v>
      </c>
      <c r="B500" s="8" t="s">
        <v>1253</v>
      </c>
      <c r="C500" s="3" t="str">
        <f>_xlfn.XLOOKUP(B500,'[1]daily break down'!$D:$D,'[1]daily break down'!$E:$E,"")</f>
        <v>OUEST</v>
      </c>
      <c r="D500" s="1" t="s">
        <v>11</v>
      </c>
      <c r="E500" s="1" t="s">
        <v>12</v>
      </c>
      <c r="F500" s="3" t="s">
        <v>102</v>
      </c>
      <c r="G500" s="1" t="s">
        <v>1252</v>
      </c>
      <c r="H500" s="28" t="str">
        <f>_xlfn.XLOOKUP(B500,[2]CALCULATION!$B:$B,[2]CALCULATION!$H:$H,"")</f>
        <v>NOKIA</v>
      </c>
      <c r="I500" s="26">
        <v>0</v>
      </c>
      <c r="J500" s="26">
        <v>6.2137412857807425E-2</v>
      </c>
      <c r="K500" s="26">
        <v>2.9124682892307532E-2</v>
      </c>
      <c r="L500" s="26">
        <v>1.6943324401527619E-3</v>
      </c>
      <c r="M500" s="26">
        <v>1.7835078317398124E-3</v>
      </c>
      <c r="N500" s="26">
        <v>0</v>
      </c>
      <c r="O500" s="26">
        <v>4.1448722009628243E-2</v>
      </c>
      <c r="P500" s="114" t="s">
        <v>6364</v>
      </c>
      <c r="Q500" s="42" t="s">
        <v>5538</v>
      </c>
      <c r="R500" s="42"/>
      <c r="S500" s="41" t="str" cm="1">
        <f t="array" ref="S500">IFERROR(_xlfn.IFS(
U500="MPR ISSUE","PDH",
U500="BSS Hardware Issue","BSS",
U500="Sites strategiques, MLL, Pylone, etc.","ENVTECH",
U500="AKTIVCO DEFAUT GE &amp; POWER Cabinet","AKTIVCO",
U500="AKTIVCO Coupure ENEO &amp; Baisse de tension","AKTIVCO GRID ONLY",
U500="Coupure ENEO &amp; Baisse de tension","IHS GRID ONLY",
U500="Defaut GE &amp; POWER Cabinet","IHS",
U500="Sharing","Partners",
U500="Sites strategiques &amp; DataCenter","SST &amp; DC",
U500="Exclu","Exclu",
U500="SAT","SAT",
U500="SPARE-ISSUE","SPARE-ISSUE",
U500="Fiber CAmtel","TRANS_FO_CAMTEL",
U500="Fiber AOF","Fiber AOF",
U500="Projet OCM (HUAWEI)","TRAVAUX-HUAWEI",
U500="Projet OCM (NOKIA)","TRAVAUX-NOKIA",
U500="ACCESS-ISSUE","ACCESS-ISSUE",
U500="Projet OCM (ZTE, NOKIA, autres projets)","TRAVAUX OCM",
U500="No root CAuse","No root cause",
U500="ODU HS","PDH",
U500="IP &amp; VLAN","PDH",
U500="Warehouse HUAWEI","SPARE-ISSUE",
U500="SPARE-HS","SPARE-ISSUE",
U500="Power Telco","BSS",U500="no impacts","no impacts"
),"")</f>
        <v>SPARE-ISSUE</v>
      </c>
      <c r="T500" s="41" t="str" cm="1">
        <f t="array" ref="T500">IFERROR(_xlfn.IFS(
U500="MPR ISSUE","TX ISSUE",
U500="BSS Hardware Issue","RAN ISSUE",
U500="Sites strategiques, MLL, Pylone, etc.","ENVTECH",
U500="AKTIVCO DEFAUT GE &amp; POWER Cabinet","POWER ISSUE",
U500="AKTIVCO Coupure ENEO &amp; Baisse de tension","POWER ISSUE",
U500="Coupure ENEO &amp; Baisse de tension","POWER ISSUE",
U500="Defaut GE &amp; POWER Cabinet","POWER ISSUE",
U500="Sharing","POWER ISSUE",
U500="Sites strategiques &amp; DataCenter","POWER ISSUE",
U500="Exclu","Exclu",
U500="SAT","TX ISSUE",
U500="SPARE-ISSUE","SPARE-ISSUE",
U500="Fiber CAmtel","TX ISSUE",
U500="Fiber AOF","TX ISSUE",
U500="Projet OCM (HUAWEI)","TRAVAUX-HUAWEI",
U500="Projet OCM (NOKIA)","TRAVAUX -NOKIA",
U500="ACCESS-ISSUE","ACCESS-ISSUE",
U500="Projet OCM (ZTE, NOKIA, autres projets)","TRAVAUX OCM",
U500="No root CAuse","No root cause",
U500="ODU HS","TX ISSUE",
U500="IP &amp; VLAN","TX ISSUE",
U500="Warehouse HUAWEI","SPARE-ISSUE",
U500="SPARE-HS","SPARE-ISSUE",
U500="Power Telco","RAN ISSUE",U500="no impacts","no impacts"
),"")</f>
        <v>SPARE-ISSUE</v>
      </c>
      <c r="U500" s="68" t="s">
        <v>5353</v>
      </c>
      <c r="V500" s="41" t="str" cm="1">
        <f t="array" ref="V500">IFERROR(_xlfn.IFS(
U500="MPR ISSUE","ACTIVE",
U500="BSS Hardware Issue","ACTIVE",
U500="Sites strategiques, MLL, Pylone, etc.","PASSIVE",
U500="AKTIVCO DEFAUT GE &amp; POWER Cabinet","PASSIVE",
U500="AKTIVCO Coupure ENEO &amp; Baisse de tension","PASSIVE",
U500="Coupure ENEO &amp; Baisse de tension","PASSIVE",
U500="Defaut GE &amp; POWER Cabinet","PASSIVE",
U500="Sharing","PASSIVE",
U500="Sites strategiques &amp; DataCenter","PASSIVE",
U500="Exclu","Exclu",
U500="SAT","ACTIVE",
U500="SPARE-ISSUE","SPARE-ISSUE",
U500="Fiber CAmtel","ACTIVE",
U500="Fiber AOF","ACTIVE",
U500="Projet OCM (HUAWEI)","PLANNED WORKS",
U500="Projet OCM (NOKIA)","PLANNED WORKS",
U500="ACCESS-ISSUE","ACCESS-ISSUE",
U500="Projet OCM (ZTE, NOKIA, autres projets)","PLANNED WORKS",
U500="No root CAuse","No root cause",
U500="ODU HS","ACTIVE",
U500="IP &amp; VLAN","ACTIVE",
U500="Warehouse HUAWEI","SPARE-ISSUE",
U500="SPARE-HS","SPARE-ISSUE",
U500="Power Telco","ACTIVE", U500="no impacts","no impacts"
),"")</f>
        <v>SPARE-ISSUE</v>
      </c>
      <c r="W500" s="113"/>
      <c r="X500" s="113"/>
      <c r="Y500" s="113"/>
      <c r="Z500" s="113"/>
      <c r="AA500" s="113"/>
      <c r="AB500" s="17" t="s">
        <v>6307</v>
      </c>
      <c r="AC500" s="17" t="str">
        <f>_xlfn.XLOOKUP(B500,'INCIDENT-04-27-2026'!E:E,'INCIDENT-04-27-2026'!F:F,"")</f>
        <v/>
      </c>
      <c r="AD500" s="9"/>
      <c r="AE500" s="7" t="s">
        <v>5465</v>
      </c>
      <c r="AF500" s="6" t="str">
        <f>_xlfn.XLOOKUP(B500,'[13]Input_27-04'!$B:$B,'[13]Input_27-04'!$M:$M,"")</f>
        <v/>
      </c>
      <c r="AG500" s="7"/>
      <c r="AH500" s="3"/>
      <c r="AI500" s="18" t="str">
        <f>_xlfn.XLOOKUP(B500,'[3]Cells Huawei 27042026 10h'!$B:$B,'[3]Cells Huawei 27042026 10h'!$T:$T,"")</f>
        <v/>
      </c>
      <c r="AJ500" s="18" t="str">
        <f>_xlfn.XLOOKUP(B500,'[3]Cells Huawei 27042026 15h'!$B:$B,'[3]Cells Huawei 27042026 15h'!$T:$T,"")</f>
        <v/>
      </c>
      <c r="AK500" s="18" t="str">
        <f>_xlfn.XLOOKUP(B500,'[4]cells down 27042026 11h28'!$B:$B,'[4]cells down 27042026 11h28'!$R:$R,"")</f>
        <v/>
      </c>
      <c r="AL500" s="18" t="str">
        <f>_xlfn.XLOOKUP(B500,'[4]cells down 27042026 18h01'!$B:$B,'[4]cells down 27042026 18h01'!$R:$R,"")</f>
        <v/>
      </c>
      <c r="AM500" s="18" t="str">
        <f>_xlfn.XLOOKUP(B500,'[5]cell downs 27042026 11h'!$B:$B,'[5]cell downs 27042026 11h'!$R:$R,"")</f>
        <v>(04/27/2026 cell nokia):-27/04/2026 : Commande de la FBBC passe || ETA: 28/04/2026 
24/05/2026 : FBBC faulty spare request Ongoing. Planned to be replace on 25.04.2026
23/04/2026 : Access issue 
22/04/2026 : Need BO RAN analysis || Check and replace FBBC if needed</v>
      </c>
      <c r="AN500" s="18" t="str">
        <f>_xlfn.XLOOKUP(B500,'[5]cell downs 27042026 17h40'!$B:$B,'[5]cell downs 27042026 17h40'!$R:$R,"")</f>
        <v>(04/27/2026 cell nokia):-27/04/2026 : Commande de la FBBC passe || ETA: 28/04/2026 
24/05/2026 : FBBC faulty spare request Ongoing. Planned to be replace on 25.04.2026
23/04/2026 : Access issue 
22/04/2026 : Need BO RAN analysis || Check and replace FBBC if needed</v>
      </c>
      <c r="AO500" s="18" t="str">
        <f>_xlfn.XLOOKUP(B500,'[6]ALL SITES DOWN'!$D:$D,'[6]ALL SITES DOWN'!$J:$J,"")</f>
        <v/>
      </c>
      <c r="AP500" s="18" t="str">
        <f>_xlfn.XLOOKUP(B500,'[7]ALL SITES DOWN'!$D:$D,'[7]ALL SITES DOWN'!$J:$J,"")</f>
        <v/>
      </c>
      <c r="AQ500" s="9" t="str">
        <f>_xlfn.XLOOKUP(B500,[8]sheet1!$AC:$AC,[8]sheet1!$AF:$AF,"")</f>
        <v/>
      </c>
      <c r="AR500" s="14"/>
      <c r="AS500" s="14" t="s">
        <v>5465</v>
      </c>
      <c r="AT500" s="14" t="str">
        <f>_xlfn.XLOOKUP(B500,'[9]cell downs 18042026 17h'!$B:$B,'[9]cell downs 18042026 17h'!$B:$B,"")</f>
        <v/>
      </c>
      <c r="AU500" s="14" t="str">
        <f>_xlfn.XLOOKUP(B500,'[10]Cells Huawei 19042026 15h'!$B:$B,'[10]Cells Huawei 19042026 15h'!$B:$B,"")</f>
        <v/>
      </c>
      <c r="AV500" s="9" t="str">
        <f>_xlfn.XLOOKUP(B500,'[11]cells down 19042026 9H40'!$B:$B,'[11]cells down 19042026 9H40'!$B:$B,"")</f>
        <v/>
      </c>
    </row>
    <row r="501" spans="1:48" hidden="1" x14ac:dyDescent="0.3">
      <c r="A501" s="1" t="s">
        <v>1394</v>
      </c>
      <c r="B501" s="8" t="s">
        <v>1395</v>
      </c>
      <c r="C501" s="3" t="str">
        <f>_xlfn.XLOOKUP(B501,'[1]daily break down'!$D:$D,'[1]daily break down'!$E:$E,"")</f>
        <v>Douala</v>
      </c>
      <c r="D501" s="1" t="s">
        <v>11</v>
      </c>
      <c r="E501" s="1" t="s">
        <v>12</v>
      </c>
      <c r="F501" s="3" t="s">
        <v>31</v>
      </c>
      <c r="G501" s="1" t="s">
        <v>32</v>
      </c>
      <c r="H501" s="29" t="str">
        <f>_xlfn.XLOOKUP(B501,[2]CALCULATION!$B:$B,[2]CALCULATION!$H:$H,"")</f>
        <v>ZTE</v>
      </c>
      <c r="I501" s="26">
        <v>0</v>
      </c>
      <c r="J501" s="26">
        <v>0.22825333230603287</v>
      </c>
      <c r="K501" s="26">
        <v>1.631909666041707E-2</v>
      </c>
      <c r="L501" s="26">
        <v>1.9535831385742786</v>
      </c>
      <c r="M501" s="26">
        <v>0</v>
      </c>
      <c r="N501" s="26">
        <v>0</v>
      </c>
      <c r="O501" s="26">
        <v>4.0646143485345843E-2</v>
      </c>
      <c r="P501" s="114" t="s">
        <v>6364</v>
      </c>
      <c r="Q501" s="42" t="s">
        <v>5538</v>
      </c>
      <c r="R501" s="42"/>
      <c r="S501" s="41" t="str" cm="1">
        <f t="array" ref="S501">IFERROR(_xlfn.IFS(
U501="MPR ISSUE","PDH",
U501="BSS Hardware Issue","BSS",
U501="Sites strategiques, MLL, Pylone, etc.","ENVTECH",
U501="AKTIVCO DEFAUT GE &amp; POWER Cabinet","AKTIVCO",
U501="AKTIVCO Coupure ENEO &amp; Baisse de tension","AKTIVCO GRID ONLY",
U501="Coupure ENEO &amp; Baisse de tension","IHS GRID ONLY",
U501="Defaut GE &amp; POWER Cabinet","IHS",
U501="Sharing","Partners",
U501="Sites strategiques &amp; DataCenter","SST &amp; DC",
U501="Exclu","Exclu",
U501="SAT","SAT",
U501="SPARE-ISSUE","SPARE-ISSUE",
U501="Fiber CAmtel","TRANS_FO_CAMTEL",
U501="Fiber AOF","Fiber AOF",
U501="Projet OCM (HUAWEI)","TRAVAUX-HUAWEI",
U501="Projet OCM (NOKIA)","TRAVAUX-NOKIA",
U501="ACCESS-ISSUE","ACCESS-ISSUE",
U501="Projet OCM (ZTE, NOKIA, autres projets)","TRAVAUX OCM",
U501="No root CAuse","No root cause",
U501="ODU HS","PDH",
U501="IP &amp; VLAN","PDH",
U501="Warehouse HUAWEI","SPARE-ISSUE",
U501="SPARE-HS","SPARE-ISSUE",
U501="Power Telco","BSS",U501="no impacts","no impacts"
),"")</f>
        <v>No root cause</v>
      </c>
      <c r="T501" s="41" t="str" cm="1">
        <f t="array" ref="T501">IFERROR(_xlfn.IFS(
U501="MPR ISSUE","TX ISSUE",
U501="BSS Hardware Issue","RAN ISSUE",
U501="Sites strategiques, MLL, Pylone, etc.","ENVTECH",
U501="AKTIVCO DEFAUT GE &amp; POWER Cabinet","POWER ISSUE",
U501="AKTIVCO Coupure ENEO &amp; Baisse de tension","POWER ISSUE",
U501="Coupure ENEO &amp; Baisse de tension","POWER ISSUE",
U501="Defaut GE &amp; POWER Cabinet","POWER ISSUE",
U501="Sharing","POWER ISSUE",
U501="Sites strategiques &amp; DataCenter","POWER ISSUE",
U501="Exclu","Exclu",
U501="SAT","TX ISSUE",
U501="SPARE-ISSUE","SPARE-ISSUE",
U501="Fiber CAmtel","TX ISSUE",
U501="Fiber AOF","TX ISSUE",
U501="Projet OCM (HUAWEI)","TRAVAUX-HUAWEI",
U501="Projet OCM (NOKIA)","TRAVAUX -NOKIA",
U501="ACCESS-ISSUE","ACCESS-ISSUE",
U501="Projet OCM (ZTE, NOKIA, autres projets)","TRAVAUX OCM",
U501="No root CAuse","No root cause",
U501="ODU HS","TX ISSUE",
U501="IP &amp; VLAN","TX ISSUE",
U501="Warehouse HUAWEI","SPARE-ISSUE",
U501="SPARE-HS","SPARE-ISSUE",
U501="Power Telco","RAN ISSUE",U501="no impacts","no impacts"
),"")</f>
        <v>No root cause</v>
      </c>
      <c r="U501" s="68" t="s">
        <v>5691</v>
      </c>
      <c r="V501" s="41" t="str" cm="1">
        <f t="array" ref="V501">IFERROR(_xlfn.IFS(
U501="MPR ISSUE","ACTIVE",
U501="BSS Hardware Issue","ACTIVE",
U501="Sites strategiques, MLL, Pylone, etc.","PASSIVE",
U501="AKTIVCO DEFAUT GE &amp; POWER Cabinet","PASSIVE",
U501="AKTIVCO Coupure ENEO &amp; Baisse de tension","PASSIVE",
U501="Coupure ENEO &amp; Baisse de tension","PASSIVE",
U501="Defaut GE &amp; POWER Cabinet","PASSIVE",
U501="Sharing","PASSIVE",
U501="Sites strategiques &amp; DataCenter","PASSIVE",
U501="Exclu","Exclu",
U501="SAT","ACTIVE",
U501="SPARE-ISSUE","SPARE-ISSUE",
U501="Fiber CAmtel","ACTIVE",
U501="Fiber AOF","ACTIVE",
U501="Projet OCM (HUAWEI)","PLANNED WORKS",
U501="Projet OCM (NOKIA)","PLANNED WORKS",
U501="ACCESS-ISSUE","ACCESS-ISSUE",
U501="Projet OCM (ZTE, NOKIA, autres projets)","PLANNED WORKS",
U501="No root CAuse","No root cause",
U501="ODU HS","ACTIVE",
U501="IP &amp; VLAN","ACTIVE",
U501="Warehouse HUAWEI","SPARE-ISSUE",
U501="SPARE-HS","SPARE-ISSUE",
U501="Power Telco","ACTIVE", U501="no impacts","no impacts"
),"")</f>
        <v>No root cause</v>
      </c>
      <c r="W501" s="113"/>
      <c r="X501" s="113"/>
      <c r="Y501" s="113"/>
      <c r="Z501" s="113"/>
      <c r="AA501" s="113"/>
      <c r="AB501" s="17" t="s">
        <v>5465</v>
      </c>
      <c r="AC501" s="17" t="str">
        <f>_xlfn.XLOOKUP(B501,'INCIDENT-04-27-2026'!E:E,'INCIDENT-04-27-2026'!F:F,"")</f>
        <v/>
      </c>
      <c r="AD501" s="9"/>
      <c r="AE501" s="7" t="s">
        <v>5465</v>
      </c>
      <c r="AF501" s="6" t="str">
        <f>_xlfn.XLOOKUP(B501,'[13]Input_27-04'!$B:$B,'[13]Input_27-04'!$M:$M,"")</f>
        <v/>
      </c>
      <c r="AG501" s="7"/>
      <c r="AH501" s="3"/>
      <c r="AI501" s="18" t="str">
        <f>_xlfn.XLOOKUP(B501,'[3]Cells Huawei 27042026 10h'!$B:$B,'[3]Cells Huawei 27042026 10h'!$T:$T,"")</f>
        <v/>
      </c>
      <c r="AJ501" s="18" t="str">
        <f>_xlfn.XLOOKUP(B501,'[3]Cells Huawei 27042026 15h'!$B:$B,'[3]Cells Huawei 27042026 15h'!$T:$T,"")</f>
        <v/>
      </c>
      <c r="AK501" s="18" t="str">
        <f>_xlfn.XLOOKUP(B501,'[4]cells down 27042026 11h28'!$B:$B,'[4]cells down 27042026 11h28'!$R:$R,"")</f>
        <v/>
      </c>
      <c r="AL501" s="18" t="str">
        <f>_xlfn.XLOOKUP(B501,'[4]cells down 27042026 18h01'!$B:$B,'[4]cells down 27042026 18h01'!$R:$R,"")</f>
        <v/>
      </c>
      <c r="AM501" s="18" t="str">
        <f>_xlfn.XLOOKUP(B501,'[5]cell downs 27042026 11h'!$B:$B,'[5]cell downs 27042026 11h'!$R:$R,"")</f>
        <v/>
      </c>
      <c r="AN501" s="18" t="str">
        <f>_xlfn.XLOOKUP(B501,'[5]cell downs 27042026 17h40'!$B:$B,'[5]cell downs 27042026 17h40'!$R:$R,"")</f>
        <v/>
      </c>
      <c r="AO501" s="18" t="str">
        <f>_xlfn.XLOOKUP(B501,'[6]ALL SITES DOWN'!$D:$D,'[6]ALL SITES DOWN'!$J:$J,"")</f>
        <v/>
      </c>
      <c r="AP501" s="18" t="str">
        <f>_xlfn.XLOOKUP(B501,'[7]ALL SITES DOWN'!$D:$D,'[7]ALL SITES DOWN'!$J:$J,"")</f>
        <v/>
      </c>
      <c r="AQ501" s="9" t="str">
        <f>_xlfn.XLOOKUP(B501,[8]sheet1!$AC:$AC,[8]sheet1!$AF:$AF,"")</f>
        <v/>
      </c>
      <c r="AR501" s="14"/>
      <c r="AS501" s="14" t="s">
        <v>5465</v>
      </c>
      <c r="AT501" s="14" t="str">
        <f>_xlfn.XLOOKUP(B501,'[9]cell downs 18042026 17h'!$B:$B,'[9]cell downs 18042026 17h'!$B:$B,"")</f>
        <v/>
      </c>
      <c r="AU501" s="14" t="str">
        <f>_xlfn.XLOOKUP(B501,'[10]Cells Huawei 19042026 15h'!$B:$B,'[10]Cells Huawei 19042026 15h'!$B:$B,"")</f>
        <v/>
      </c>
      <c r="AV501" s="9" t="str">
        <f>_xlfn.XLOOKUP(B501,'[11]cells down 19042026 9H40'!$B:$B,'[11]cells down 19042026 9H40'!$B:$B,"")</f>
        <v/>
      </c>
    </row>
    <row r="502" spans="1:48" hidden="1" x14ac:dyDescent="0.3">
      <c r="A502" s="1" t="s">
        <v>5013</v>
      </c>
      <c r="B502" s="8" t="s">
        <v>5014</v>
      </c>
      <c r="C502" s="3" t="str">
        <f>_xlfn.XLOOKUP(B502,'[1]daily break down'!$D:$D,'[1]daily break down'!$E:$E,"")</f>
        <v>Yaounde</v>
      </c>
      <c r="D502" s="1" t="s">
        <v>11</v>
      </c>
      <c r="E502" s="1" t="s">
        <v>145</v>
      </c>
      <c r="F502" s="3" t="s">
        <v>37</v>
      </c>
      <c r="G502" s="1" t="s">
        <v>38</v>
      </c>
      <c r="H502" s="29" t="str">
        <f>_xlfn.XLOOKUP(B502,[2]CALCULATION!$B:$B,[2]CALCULATION!$H:$H,"")</f>
        <v>ZTE</v>
      </c>
      <c r="I502" s="26">
        <v>2.099188717957513E-2</v>
      </c>
      <c r="J502" s="26">
        <v>3.7988716816053238E-2</v>
      </c>
      <c r="K502" s="26">
        <v>4.2929033509971862E-2</v>
      </c>
      <c r="L502" s="26">
        <v>0</v>
      </c>
      <c r="M502" s="26">
        <v>0.15527219183124921</v>
      </c>
      <c r="N502" s="26">
        <v>1.7745902925808851E-2</v>
      </c>
      <c r="O502" s="26">
        <v>4.0556968093758312E-2</v>
      </c>
      <c r="P502" s="114" t="s">
        <v>6364</v>
      </c>
      <c r="Q502" s="42" t="s">
        <v>5538</v>
      </c>
      <c r="R502" s="42"/>
      <c r="S502" s="41" t="str" cm="1">
        <f t="array" ref="S502">IFERROR(_xlfn.IFS(
U502="MPR ISSUE","PDH",
U502="BSS Hardware Issue","BSS",
U502="Sites strategiques, MLL, Pylone, etc.","ENVTECH",
U502="AKTIVCO DEFAUT GE &amp; POWER Cabinet","AKTIVCO",
U502="AKTIVCO Coupure ENEO &amp; Baisse de tension","AKTIVCO GRID ONLY",
U502="Coupure ENEO &amp; Baisse de tension","IHS GRID ONLY",
U502="Defaut GE &amp; POWER Cabinet","IHS",
U502="Sharing","Partners",
U502="Sites strategiques &amp; DataCenter","SST &amp; DC",
U502="Exclu","Exclu",
U502="SAT","SAT",
U502="SPARE-ISSUE","SPARE-ISSUE",
U502="Fiber CAmtel","TRANS_FO_CAMTEL",
U502="Fiber AOF","Fiber AOF",
U502="Projet OCM (HUAWEI)","TRAVAUX-HUAWEI",
U502="Projet OCM (NOKIA)","TRAVAUX-NOKIA",
U502="ACCESS-ISSUE","ACCESS-ISSUE",
U502="Projet OCM (ZTE, NOKIA, autres projets)","TRAVAUX OCM",
U502="No root CAuse","No root cause",
U502="ODU HS","PDH",
U502="IP &amp; VLAN","PDH",
U502="Warehouse HUAWEI","SPARE-ISSUE",
U502="SPARE-HS","SPARE-ISSUE",
U502="Power Telco","BSS",U502="no impacts","no impacts"
),"")</f>
        <v>No root cause</v>
      </c>
      <c r="T502" s="41" t="str" cm="1">
        <f t="array" ref="T502">IFERROR(_xlfn.IFS(
U502="MPR ISSUE","TX ISSUE",
U502="BSS Hardware Issue","RAN ISSUE",
U502="Sites strategiques, MLL, Pylone, etc.","ENVTECH",
U502="AKTIVCO DEFAUT GE &amp; POWER Cabinet","POWER ISSUE",
U502="AKTIVCO Coupure ENEO &amp; Baisse de tension","POWER ISSUE",
U502="Coupure ENEO &amp; Baisse de tension","POWER ISSUE",
U502="Defaut GE &amp; POWER Cabinet","POWER ISSUE",
U502="Sharing","POWER ISSUE",
U502="Sites strategiques &amp; DataCenter","POWER ISSUE",
U502="Exclu","Exclu",
U502="SAT","TX ISSUE",
U502="SPARE-ISSUE","SPARE-ISSUE",
U502="Fiber CAmtel","TX ISSUE",
U502="Fiber AOF","TX ISSUE",
U502="Projet OCM (HUAWEI)","TRAVAUX-HUAWEI",
U502="Projet OCM (NOKIA)","TRAVAUX -NOKIA",
U502="ACCESS-ISSUE","ACCESS-ISSUE",
U502="Projet OCM (ZTE, NOKIA, autres projets)","TRAVAUX OCM",
U502="No root CAuse","No root cause",
U502="ODU HS","TX ISSUE",
U502="IP &amp; VLAN","TX ISSUE",
U502="Warehouse HUAWEI","SPARE-ISSUE",
U502="SPARE-HS","SPARE-ISSUE",
U502="Power Telco","RAN ISSUE",U502="no impacts","no impacts"
),"")</f>
        <v>No root cause</v>
      </c>
      <c r="U502" s="68" t="s">
        <v>5691</v>
      </c>
      <c r="V502" s="41" t="str" cm="1">
        <f t="array" ref="V502">IFERROR(_xlfn.IFS(
U502="MPR ISSUE","ACTIVE",
U502="BSS Hardware Issue","ACTIVE",
U502="Sites strategiques, MLL, Pylone, etc.","PASSIVE",
U502="AKTIVCO DEFAUT GE &amp; POWER Cabinet","PASSIVE",
U502="AKTIVCO Coupure ENEO &amp; Baisse de tension","PASSIVE",
U502="Coupure ENEO &amp; Baisse de tension","PASSIVE",
U502="Defaut GE &amp; POWER Cabinet","PASSIVE",
U502="Sharing","PASSIVE",
U502="Sites strategiques &amp; DataCenter","PASSIVE",
U502="Exclu","Exclu",
U502="SAT","ACTIVE",
U502="SPARE-ISSUE","SPARE-ISSUE",
U502="Fiber CAmtel","ACTIVE",
U502="Fiber AOF","ACTIVE",
U502="Projet OCM (HUAWEI)","PLANNED WORKS",
U502="Projet OCM (NOKIA)","PLANNED WORKS",
U502="ACCESS-ISSUE","ACCESS-ISSUE",
U502="Projet OCM (ZTE, NOKIA, autres projets)","PLANNED WORKS",
U502="No root CAuse","No root cause",
U502="ODU HS","ACTIVE",
U502="IP &amp; VLAN","ACTIVE",
U502="Warehouse HUAWEI","SPARE-ISSUE",
U502="SPARE-HS","SPARE-ISSUE",
U502="Power Telco","ACTIVE", U502="no impacts","no impacts"
),"")</f>
        <v>No root cause</v>
      </c>
      <c r="W502" s="113"/>
      <c r="X502" s="113"/>
      <c r="Y502" s="113"/>
      <c r="Z502" s="113"/>
      <c r="AA502" s="113"/>
      <c r="AB502" s="17" t="s">
        <v>5465</v>
      </c>
      <c r="AC502" s="17" t="str">
        <f>_xlfn.XLOOKUP(B502,'INCIDENT-04-27-2026'!E:E,'INCIDENT-04-27-2026'!F:F,"")</f>
        <v/>
      </c>
      <c r="AD502" s="9"/>
      <c r="AE502" s="7" t="s">
        <v>5465</v>
      </c>
      <c r="AF502" s="6" t="str">
        <f>_xlfn.XLOOKUP(B502,'[13]Input_27-04'!$B:$B,'[13]Input_27-04'!$M:$M,"")</f>
        <v/>
      </c>
      <c r="AG502" s="7"/>
      <c r="AH502" s="3"/>
      <c r="AI502" s="18" t="str">
        <f>_xlfn.XLOOKUP(B502,'[3]Cells Huawei 27042026 10h'!$B:$B,'[3]Cells Huawei 27042026 10h'!$T:$T,"")</f>
        <v/>
      </c>
      <c r="AJ502" s="18" t="str">
        <f>_xlfn.XLOOKUP(B502,'[3]Cells Huawei 27042026 15h'!$B:$B,'[3]Cells Huawei 27042026 15h'!$T:$T,"")</f>
        <v/>
      </c>
      <c r="AK502" s="18" t="str">
        <f>_xlfn.XLOOKUP(B502,'[4]cells down 27042026 11h28'!$B:$B,'[4]cells down 27042026 11h28'!$R:$R,"")</f>
        <v/>
      </c>
      <c r="AL502" s="18" t="str">
        <f>_xlfn.XLOOKUP(B502,'[4]cells down 27042026 18h01'!$B:$B,'[4]cells down 27042026 18h01'!$R:$R,"")</f>
        <v/>
      </c>
      <c r="AM502" s="18" t="str">
        <f>_xlfn.XLOOKUP(B502,'[5]cell downs 27042026 11h'!$B:$B,'[5]cell downs 27042026 11h'!$R:$R,"")</f>
        <v/>
      </c>
      <c r="AN502" s="18" t="str">
        <f>_xlfn.XLOOKUP(B502,'[5]cell downs 27042026 17h40'!$B:$B,'[5]cell downs 27042026 17h40'!$R:$R,"")</f>
        <v/>
      </c>
      <c r="AO502" s="18" t="str">
        <f>_xlfn.XLOOKUP(B502,'[6]ALL SITES DOWN'!$D:$D,'[6]ALL SITES DOWN'!$J:$J,"")</f>
        <v/>
      </c>
      <c r="AP502" s="18" t="str">
        <f>_xlfn.XLOOKUP(B502,'[7]ALL SITES DOWN'!$D:$D,'[7]ALL SITES DOWN'!$J:$J,"")</f>
        <v/>
      </c>
      <c r="AQ502" s="9" t="str">
        <f>_xlfn.XLOOKUP(B502,[8]sheet1!$AC:$AC,[8]sheet1!$AF:$AF,"")</f>
        <v/>
      </c>
      <c r="AR502" s="14"/>
      <c r="AS502" s="14" t="s">
        <v>5465</v>
      </c>
      <c r="AT502" s="14" t="str">
        <f>_xlfn.XLOOKUP(B502,'[9]cell downs 18042026 17h'!$B:$B,'[9]cell downs 18042026 17h'!$B:$B,"")</f>
        <v/>
      </c>
      <c r="AU502" s="14" t="str">
        <f>_xlfn.XLOOKUP(B502,'[10]Cells Huawei 19042026 15h'!$B:$B,'[10]Cells Huawei 19042026 15h'!$B:$B,"")</f>
        <v/>
      </c>
      <c r="AV502" s="9" t="str">
        <f>_xlfn.XLOOKUP(B502,'[11]cells down 19042026 9H40'!$B:$B,'[11]cells down 19042026 9H40'!$B:$B,"")</f>
        <v/>
      </c>
    </row>
    <row r="503" spans="1:48" hidden="1" x14ac:dyDescent="0.3">
      <c r="A503" s="1" t="s">
        <v>2482</v>
      </c>
      <c r="B503" s="8" t="s">
        <v>2483</v>
      </c>
      <c r="C503" s="3" t="str">
        <f>_xlfn.XLOOKUP(B503,'[1]daily break down'!$D:$D,'[1]daily break down'!$E:$E,"")</f>
        <v>NORD-OUEST</v>
      </c>
      <c r="D503" s="1" t="s">
        <v>11</v>
      </c>
      <c r="E503" s="1" t="s">
        <v>12</v>
      </c>
      <c r="F503" s="3" t="s">
        <v>51</v>
      </c>
      <c r="G503" s="1" t="s">
        <v>52</v>
      </c>
      <c r="H503" s="27" t="str">
        <f>_xlfn.XLOOKUP(B503,[2]CALCULATION!$B:$B,[2]CALCULATION!$H:$H,"")</f>
        <v>Huawei</v>
      </c>
      <c r="I503" s="26">
        <v>0.87418636372716041</v>
      </c>
      <c r="J503" s="26">
        <v>0.91943395741839384</v>
      </c>
      <c r="K503" s="26">
        <v>1.5959898183104899</v>
      </c>
      <c r="L503" s="26">
        <v>7.8189875097379504</v>
      </c>
      <c r="M503" s="26">
        <v>23.114261499345094</v>
      </c>
      <c r="N503" s="26">
        <v>21.026665582293905</v>
      </c>
      <c r="O503" s="26">
        <v>4.0182431449092976E-2</v>
      </c>
      <c r="P503" s="114" t="s">
        <v>6364</v>
      </c>
      <c r="Q503" s="42" t="s">
        <v>5538</v>
      </c>
      <c r="R503" s="42"/>
      <c r="S503" s="41" t="str" cm="1">
        <f t="array" ref="S503">IFERROR(_xlfn.IFS(
U503="MPR ISSUE","PDH",
U503="BSS Hardware Issue","BSS",
U503="Sites strategiques, MLL, Pylone, etc.","ENVTECH",
U503="AKTIVCO DEFAUT GE &amp; POWER Cabinet","AKTIVCO",
U503="AKTIVCO Coupure ENEO &amp; Baisse de tension","AKTIVCO GRID ONLY",
U503="Coupure ENEO &amp; Baisse de tension","IHS GRID ONLY",
U503="Defaut GE &amp; POWER Cabinet","IHS",
U503="Sharing","Partners",
U503="Sites strategiques &amp; DataCenter","SST &amp; DC",
U503="Exclu","Exclu",
U503="SAT","SAT",
U503="SPARE-ISSUE","SPARE-ISSUE",
U503="Fiber CAmtel","TRANS_FO_CAMTEL",
U503="Fiber AOF","Fiber AOF",
U503="Projet OCM (HUAWEI)","TRAVAUX-HUAWEI",
U503="Projet OCM (NOKIA)","TRAVAUX-NOKIA",
U503="ACCESS-ISSUE","ACCESS-ISSUE",
U503="Projet OCM (ZTE, NOKIA, autres projets)","TRAVAUX OCM",
U503="No root CAuse","No root cause",
U503="ODU HS","PDH",
U503="IP &amp; VLAN","PDH",
U503="Warehouse HUAWEI","SPARE-ISSUE",
U503="SPARE-HS","SPARE-ISSUE",
U503="Power Telco","BSS",U503="no impacts","no impacts"
),"")</f>
        <v>No root cause</v>
      </c>
      <c r="T503" s="41" t="str" cm="1">
        <f t="array" ref="T503">IFERROR(_xlfn.IFS(
U503="MPR ISSUE","TX ISSUE",
U503="BSS Hardware Issue","RAN ISSUE",
U503="Sites strategiques, MLL, Pylone, etc.","ENVTECH",
U503="AKTIVCO DEFAUT GE &amp; POWER Cabinet","POWER ISSUE",
U503="AKTIVCO Coupure ENEO &amp; Baisse de tension","POWER ISSUE",
U503="Coupure ENEO &amp; Baisse de tension","POWER ISSUE",
U503="Defaut GE &amp; POWER Cabinet","POWER ISSUE",
U503="Sharing","POWER ISSUE",
U503="Sites strategiques &amp; DataCenter","POWER ISSUE",
U503="Exclu","Exclu",
U503="SAT","TX ISSUE",
U503="SPARE-ISSUE","SPARE-ISSUE",
U503="Fiber CAmtel","TX ISSUE",
U503="Fiber AOF","TX ISSUE",
U503="Projet OCM (HUAWEI)","TRAVAUX-HUAWEI",
U503="Projet OCM (NOKIA)","TRAVAUX -NOKIA",
U503="ACCESS-ISSUE","ACCESS-ISSUE",
U503="Projet OCM (ZTE, NOKIA, autres projets)","TRAVAUX OCM",
U503="No root CAuse","No root cause",
U503="ODU HS","TX ISSUE",
U503="IP &amp; VLAN","TX ISSUE",
U503="Warehouse HUAWEI","SPARE-ISSUE",
U503="SPARE-HS","SPARE-ISSUE",
U503="Power Telco","RAN ISSUE",U503="no impacts","no impacts"
),"")</f>
        <v>No root cause</v>
      </c>
      <c r="U503" s="68" t="s">
        <v>5691</v>
      </c>
      <c r="V503" s="41" t="str" cm="1">
        <f t="array" ref="V503">IFERROR(_xlfn.IFS(
U503="MPR ISSUE","ACTIVE",
U503="BSS Hardware Issue","ACTIVE",
U503="Sites strategiques, MLL, Pylone, etc.","PASSIVE",
U503="AKTIVCO DEFAUT GE &amp; POWER Cabinet","PASSIVE",
U503="AKTIVCO Coupure ENEO &amp; Baisse de tension","PASSIVE",
U503="Coupure ENEO &amp; Baisse de tension","PASSIVE",
U503="Defaut GE &amp; POWER Cabinet","PASSIVE",
U503="Sharing","PASSIVE",
U503="Sites strategiques &amp; DataCenter","PASSIVE",
U503="Exclu","Exclu",
U503="SAT","ACTIVE",
U503="SPARE-ISSUE","SPARE-ISSUE",
U503="Fiber CAmtel","ACTIVE",
U503="Fiber AOF","ACTIVE",
U503="Projet OCM (HUAWEI)","PLANNED WORKS",
U503="Projet OCM (NOKIA)","PLANNED WORKS",
U503="ACCESS-ISSUE","ACCESS-ISSUE",
U503="Projet OCM (ZTE, NOKIA, autres projets)","PLANNED WORKS",
U503="No root CAuse","No root cause",
U503="ODU HS","ACTIVE",
U503="IP &amp; VLAN","ACTIVE",
U503="Warehouse HUAWEI","SPARE-ISSUE",
U503="SPARE-HS","SPARE-ISSUE",
U503="Power Telco","ACTIVE", U503="no impacts","no impacts"
),"")</f>
        <v>No root cause</v>
      </c>
      <c r="W503" s="113"/>
      <c r="X503" s="113"/>
      <c r="Y503" s="113"/>
      <c r="Z503" s="113"/>
      <c r="AA503" s="113"/>
      <c r="AB503" s="17" t="s">
        <v>5465</v>
      </c>
      <c r="AC503" s="17" t="str">
        <f>_xlfn.XLOOKUP(B503,'INCIDENT-04-27-2026'!E:E,'INCIDENT-04-27-2026'!F:F,"")</f>
        <v/>
      </c>
      <c r="AD503" s="9"/>
      <c r="AE503" s="7" t="s">
        <v>5465</v>
      </c>
      <c r="AF503" s="6" t="str">
        <f>_xlfn.XLOOKUP(B503,'[13]Input_27-04'!$B:$B,'[13]Input_27-04'!$M:$M,"")</f>
        <v/>
      </c>
      <c r="AG503" s="7"/>
      <c r="AH503" s="3"/>
      <c r="AI503" s="18" t="str">
        <f>_xlfn.XLOOKUP(B503,'[3]Cells Huawei 27042026 10h'!$B:$B,'[3]Cells Huawei 27042026 10h'!$T:$T,"")</f>
        <v/>
      </c>
      <c r="AJ503" s="18" t="str">
        <f>_xlfn.XLOOKUP(B503,'[3]Cells Huawei 27042026 15h'!$B:$B,'[3]Cells Huawei 27042026 15h'!$T:$T,"")</f>
        <v/>
      </c>
      <c r="AK503" s="18" t="str">
        <f>_xlfn.XLOOKUP(B503,'[4]cells down 27042026 11h28'!$B:$B,'[4]cells down 27042026 11h28'!$R:$R,"")</f>
        <v/>
      </c>
      <c r="AL503" s="18" t="str">
        <f>_xlfn.XLOOKUP(B503,'[4]cells down 27042026 18h01'!$B:$B,'[4]cells down 27042026 18h01'!$R:$R,"")</f>
        <v/>
      </c>
      <c r="AM503" s="18" t="str">
        <f>_xlfn.XLOOKUP(B503,'[5]cell downs 27042026 11h'!$B:$B,'[5]cell downs 27042026 11h'!$R:$R,"")</f>
        <v/>
      </c>
      <c r="AN503" s="18" t="str">
        <f>_xlfn.XLOOKUP(B503,'[5]cell downs 27042026 17h40'!$B:$B,'[5]cell downs 27042026 17h40'!$R:$R,"")</f>
        <v/>
      </c>
      <c r="AO503" s="18" t="str">
        <f>_xlfn.XLOOKUP(B503,'[6]ALL SITES DOWN'!$D:$D,'[6]ALL SITES DOWN'!$J:$J,"")</f>
        <v/>
      </c>
      <c r="AP503" s="18" t="str">
        <f>_xlfn.XLOOKUP(B503,'[7]ALL SITES DOWN'!$D:$D,'[7]ALL SITES DOWN'!$J:$J,"")</f>
        <v/>
      </c>
      <c r="AQ503" s="9" t="str">
        <f>_xlfn.XLOOKUP(B503,[8]sheet1!$AC:$AC,[8]sheet1!$AF:$AF,"")</f>
        <v/>
      </c>
      <c r="AR503" s="14"/>
      <c r="AS503" s="14" t="s">
        <v>5465</v>
      </c>
      <c r="AT503" s="14" t="str">
        <f>_xlfn.XLOOKUP(B503,'[9]cell downs 18042026 17h'!$B:$B,'[9]cell downs 18042026 17h'!$B:$B,"")</f>
        <v/>
      </c>
      <c r="AU503" s="14" t="str">
        <f>_xlfn.XLOOKUP(B503,'[10]Cells Huawei 19042026 15h'!$B:$B,'[10]Cells Huawei 19042026 15h'!$B:$B,"")</f>
        <v/>
      </c>
      <c r="AV503" s="9" t="str">
        <f>_xlfn.XLOOKUP(B503,'[11]cells down 19042026 9H40'!$B:$B,'[11]cells down 19042026 9H40'!$B:$B,"")</f>
        <v/>
      </c>
    </row>
    <row r="504" spans="1:48" hidden="1" x14ac:dyDescent="0.3">
      <c r="A504" s="1" t="s">
        <v>1213</v>
      </c>
      <c r="B504" s="8" t="s">
        <v>1214</v>
      </c>
      <c r="C504" s="3" t="str">
        <f>_xlfn.XLOOKUP(B504,'[1]daily break down'!$D:$D,'[1]daily break down'!$E:$E,"")</f>
        <v>Garoua</v>
      </c>
      <c r="D504" s="1"/>
      <c r="E504" s="1"/>
      <c r="F504" s="3" t="s">
        <v>23</v>
      </c>
      <c r="G504" s="1" t="s">
        <v>24</v>
      </c>
      <c r="H504" s="27" t="str">
        <f>_xlfn.XLOOKUP(B504,[2]CALCULATION!$B:$B,[2]CALCULATION!$H:$H,"")</f>
        <v>Huawei</v>
      </c>
      <c r="I504" s="26">
        <v>2.6395915909745944E-2</v>
      </c>
      <c r="J504" s="26">
        <v>2.6823957789363445E-2</v>
      </c>
      <c r="K504" s="26">
        <v>4.1199030913184546E-2</v>
      </c>
      <c r="L504" s="26">
        <v>5.9016274152263064E-2</v>
      </c>
      <c r="M504" s="26">
        <v>2.750169076542449E-2</v>
      </c>
      <c r="N504" s="26">
        <v>3.9593873864618913E-2</v>
      </c>
      <c r="O504" s="26">
        <v>4.0182431449092976E-2</v>
      </c>
      <c r="P504" s="114" t="s">
        <v>6364</v>
      </c>
      <c r="Q504" s="42" t="s">
        <v>5538</v>
      </c>
      <c r="R504" s="42"/>
      <c r="S504" s="41" t="str" cm="1">
        <f t="array" ref="S504">IFERROR(_xlfn.IFS(
U504="MPR ISSUE","PDH",
U504="BSS Hardware Issue","BSS",
U504="Sites strategiques, MLL, Pylone, etc.","ENVTECH",
U504="AKTIVCO DEFAUT GE &amp; POWER Cabinet","AKTIVCO",
U504="AKTIVCO Coupure ENEO &amp; Baisse de tension","AKTIVCO GRID ONLY",
U504="Coupure ENEO &amp; Baisse de tension","IHS GRID ONLY",
U504="Defaut GE &amp; POWER Cabinet","IHS",
U504="Sharing","Partners",
U504="Sites strategiques &amp; DataCenter","SST &amp; DC",
U504="Exclu","Exclu",
U504="SAT","SAT",
U504="SPARE-ISSUE","SPARE-ISSUE",
U504="Fiber CAmtel","TRANS_FO_CAMTEL",
U504="Fiber AOF","Fiber AOF",
U504="Projet OCM (HUAWEI)","TRAVAUX-HUAWEI",
U504="Projet OCM (NOKIA)","TRAVAUX-NOKIA",
U504="ACCESS-ISSUE","ACCESS-ISSUE",
U504="Projet OCM (ZTE, NOKIA, autres projets)","TRAVAUX OCM",
U504="No root CAuse","No root cause",
U504="ODU HS","PDH",
U504="IP &amp; VLAN","PDH",
U504="Warehouse HUAWEI","SPARE-ISSUE",
U504="SPARE-HS","SPARE-ISSUE",
U504="Power Telco","BSS",U504="no impacts","no impacts"
),"")</f>
        <v>No root cause</v>
      </c>
      <c r="T504" s="41" t="str" cm="1">
        <f t="array" ref="T504">IFERROR(_xlfn.IFS(
U504="MPR ISSUE","TX ISSUE",
U504="BSS Hardware Issue","RAN ISSUE",
U504="Sites strategiques, MLL, Pylone, etc.","ENVTECH",
U504="AKTIVCO DEFAUT GE &amp; POWER Cabinet","POWER ISSUE",
U504="AKTIVCO Coupure ENEO &amp; Baisse de tension","POWER ISSUE",
U504="Coupure ENEO &amp; Baisse de tension","POWER ISSUE",
U504="Defaut GE &amp; POWER Cabinet","POWER ISSUE",
U504="Sharing","POWER ISSUE",
U504="Sites strategiques &amp; DataCenter","POWER ISSUE",
U504="Exclu","Exclu",
U504="SAT","TX ISSUE",
U504="SPARE-ISSUE","SPARE-ISSUE",
U504="Fiber CAmtel","TX ISSUE",
U504="Fiber AOF","TX ISSUE",
U504="Projet OCM (HUAWEI)","TRAVAUX-HUAWEI",
U504="Projet OCM (NOKIA)","TRAVAUX -NOKIA",
U504="ACCESS-ISSUE","ACCESS-ISSUE",
U504="Projet OCM (ZTE, NOKIA, autres projets)","TRAVAUX OCM",
U504="No root CAuse","No root cause",
U504="ODU HS","TX ISSUE",
U504="IP &amp; VLAN","TX ISSUE",
U504="Warehouse HUAWEI","SPARE-ISSUE",
U504="SPARE-HS","SPARE-ISSUE",
U504="Power Telco","RAN ISSUE",U504="no impacts","no impacts"
),"")</f>
        <v>No root cause</v>
      </c>
      <c r="U504" s="68" t="s">
        <v>5691</v>
      </c>
      <c r="V504" s="41" t="str" cm="1">
        <f t="array" ref="V504">IFERROR(_xlfn.IFS(
U504="MPR ISSUE","ACTIVE",
U504="BSS Hardware Issue","ACTIVE",
U504="Sites strategiques, MLL, Pylone, etc.","PASSIVE",
U504="AKTIVCO DEFAUT GE &amp; POWER Cabinet","PASSIVE",
U504="AKTIVCO Coupure ENEO &amp; Baisse de tension","PASSIVE",
U504="Coupure ENEO &amp; Baisse de tension","PASSIVE",
U504="Defaut GE &amp; POWER Cabinet","PASSIVE",
U504="Sharing","PASSIVE",
U504="Sites strategiques &amp; DataCenter","PASSIVE",
U504="Exclu","Exclu",
U504="SAT","ACTIVE",
U504="SPARE-ISSUE","SPARE-ISSUE",
U504="Fiber CAmtel","ACTIVE",
U504="Fiber AOF","ACTIVE",
U504="Projet OCM (HUAWEI)","PLANNED WORKS",
U504="Projet OCM (NOKIA)","PLANNED WORKS",
U504="ACCESS-ISSUE","ACCESS-ISSUE",
U504="Projet OCM (ZTE, NOKIA, autres projets)","PLANNED WORKS",
U504="No root CAuse","No root cause",
U504="ODU HS","ACTIVE",
U504="IP &amp; VLAN","ACTIVE",
U504="Warehouse HUAWEI","SPARE-ISSUE",
U504="SPARE-HS","SPARE-ISSUE",
U504="Power Telco","ACTIVE", U504="no impacts","no impacts"
),"")</f>
        <v>No root cause</v>
      </c>
      <c r="W504" s="113"/>
      <c r="X504" s="113"/>
      <c r="Y504" s="113"/>
      <c r="Z504" s="113"/>
      <c r="AA504" s="113"/>
      <c r="AB504" s="17" t="s">
        <v>6308</v>
      </c>
      <c r="AC504" s="17" t="str">
        <f>_xlfn.XLOOKUP(B504,'INCIDENT-04-27-2026'!E:E,'INCIDENT-04-27-2026'!F:F,"")</f>
        <v/>
      </c>
      <c r="AD504" s="9"/>
      <c r="AE504" s="7" t="s">
        <v>5465</v>
      </c>
      <c r="AF504" s="6" t="str">
        <f>_xlfn.XLOOKUP(B504,'[13]Input_27-04'!$B:$B,'[13]Input_27-04'!$M:$M,"")</f>
        <v/>
      </c>
      <c r="AG504" s="7"/>
      <c r="AH504" s="3"/>
      <c r="AI504" s="18" t="str">
        <f>_xlfn.XLOOKUP(B504,'[3]Cells Huawei 27042026 10h'!$B:$B,'[3]Cells Huawei 27042026 10h'!$T:$T,"")</f>
        <v xml:space="preserve">(04/27/2026 cell huawei):-27/10/2025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v>
      </c>
      <c r="AJ504" s="18" t="str">
        <f>_xlfn.XLOOKUP(B504,'[3]Cells Huawei 27042026 15h'!$B:$B,'[3]Cells Huawei 27042026 15h'!$T:$T,"")</f>
        <v xml:space="preserve">(04/27/2026 cell huawei):-27/10/2025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v>
      </c>
      <c r="AK504" s="18" t="str">
        <f>_xlfn.XLOOKUP(B504,'[4]cells down 27042026 11h28'!$B:$B,'[4]cells down 27042026 11h28'!$R:$R,"")</f>
        <v/>
      </c>
      <c r="AL504" s="18" t="str">
        <f>_xlfn.XLOOKUP(B504,'[4]cells down 27042026 18h01'!$B:$B,'[4]cells down 27042026 18h01'!$R:$R,"")</f>
        <v/>
      </c>
      <c r="AM504" s="18" t="str">
        <f>_xlfn.XLOOKUP(B504,'[5]cell downs 27042026 11h'!$B:$B,'[5]cell downs 27042026 11h'!$R:$R,"")</f>
        <v/>
      </c>
      <c r="AN504" s="18" t="str">
        <f>_xlfn.XLOOKUP(B504,'[5]cell downs 27042026 17h40'!$B:$B,'[5]cell downs 27042026 17h40'!$R:$R,"")</f>
        <v/>
      </c>
      <c r="AO504" s="18" t="str">
        <f>_xlfn.XLOOKUP(B504,'[6]ALL SITES DOWN'!$D:$D,'[6]ALL SITES DOWN'!$J:$J,"")</f>
        <v/>
      </c>
      <c r="AP504" s="18" t="str">
        <f>_xlfn.XLOOKUP(B504,'[7]ALL SITES DOWN'!$D:$D,'[7]ALL SITES DOWN'!$J:$J,"")</f>
        <v/>
      </c>
      <c r="AQ504" s="9" t="str">
        <f>_xlfn.XLOOKUP(B504,[8]sheet1!$AC:$AC,[8]sheet1!$AF:$AF,"")</f>
        <v/>
      </c>
      <c r="AR504" s="14"/>
      <c r="AS504" s="14" t="s">
        <v>5465</v>
      </c>
      <c r="AT504" s="14" t="str">
        <f>_xlfn.XLOOKUP(B504,'[9]cell downs 18042026 17h'!$B:$B,'[9]cell downs 18042026 17h'!$B:$B,"")</f>
        <v/>
      </c>
      <c r="AU504" s="14" t="str">
        <f>_xlfn.XLOOKUP(B504,'[10]Cells Huawei 19042026 15h'!$B:$B,'[10]Cells Huawei 19042026 15h'!$B:$B,"")</f>
        <v>NRD_188</v>
      </c>
      <c r="AV504" s="9" t="str">
        <f>_xlfn.XLOOKUP(B504,'[11]cells down 19042026 9H40'!$B:$B,'[11]cells down 19042026 9H40'!$B:$B,"")</f>
        <v/>
      </c>
    </row>
    <row r="505" spans="1:48" hidden="1" x14ac:dyDescent="0.3">
      <c r="A505" s="1" t="s">
        <v>1770</v>
      </c>
      <c r="B505" s="8" t="s">
        <v>1771</v>
      </c>
      <c r="C505" s="3" t="str">
        <f>_xlfn.XLOOKUP(B505,'[1]daily break down'!$D:$D,'[1]daily break down'!$E:$E,"")</f>
        <v>Yaounde</v>
      </c>
      <c r="D505" s="1" t="s">
        <v>11</v>
      </c>
      <c r="E505" s="1" t="s">
        <v>12</v>
      </c>
      <c r="F505" s="3" t="s">
        <v>37</v>
      </c>
      <c r="G505" s="1" t="s">
        <v>38</v>
      </c>
      <c r="H505" s="29" t="str">
        <f>_xlfn.XLOOKUP(B505,[2]CALCULATION!$B:$B,[2]CALCULATION!$H:$H,"")</f>
        <v>ZTE</v>
      </c>
      <c r="I505" s="26">
        <v>0</v>
      </c>
      <c r="J505" s="26">
        <v>0</v>
      </c>
      <c r="K505" s="26">
        <v>6.6694453718685169</v>
      </c>
      <c r="L505" s="26">
        <v>0</v>
      </c>
      <c r="M505" s="26">
        <v>0</v>
      </c>
      <c r="N505" s="26">
        <v>0</v>
      </c>
      <c r="O505" s="26">
        <v>3.9326347689857773E-2</v>
      </c>
      <c r="P505" s="114" t="s">
        <v>6364</v>
      </c>
      <c r="Q505" s="42" t="s">
        <v>5538</v>
      </c>
      <c r="R505" s="42"/>
      <c r="S505" s="41" t="str" cm="1">
        <f t="array" ref="S505">IFERROR(_xlfn.IFS(
U505="MPR ISSUE","PDH",
U505="BSS Hardware Issue","BSS",
U505="Sites strategiques, MLL, Pylone, etc.","ENVTECH",
U505="AKTIVCO DEFAUT GE &amp; POWER Cabinet","AKTIVCO",
U505="AKTIVCO Coupure ENEO &amp; Baisse de tension","AKTIVCO GRID ONLY",
U505="Coupure ENEO &amp; Baisse de tension","IHS GRID ONLY",
U505="Defaut GE &amp; POWER Cabinet","IHS",
U505="Sharing","Partners",
U505="Sites strategiques &amp; DataCenter","SST &amp; DC",
U505="Exclu","Exclu",
U505="SAT","SAT",
U505="SPARE-ISSUE","SPARE-ISSUE",
U505="Fiber CAmtel","TRANS_FO_CAMTEL",
U505="Fiber AOF","Fiber AOF",
U505="Projet OCM (HUAWEI)","TRAVAUX-HUAWEI",
U505="Projet OCM (NOKIA)","TRAVAUX-NOKIA",
U505="ACCESS-ISSUE","ACCESS-ISSUE",
U505="Projet OCM (ZTE, NOKIA, autres projets)","TRAVAUX OCM",
U505="No root CAuse","No root cause",
U505="ODU HS","PDH",
U505="IP &amp; VLAN","PDH",
U505="Warehouse HUAWEI","SPARE-ISSUE",
U505="SPARE-HS","SPARE-ISSUE",
U505="Power Telco","BSS",U505="no impacts","no impacts"
),"")</f>
        <v>No root cause</v>
      </c>
      <c r="T505" s="41" t="str" cm="1">
        <f t="array" ref="T505">IFERROR(_xlfn.IFS(
U505="MPR ISSUE","TX ISSUE",
U505="BSS Hardware Issue","RAN ISSUE",
U505="Sites strategiques, MLL, Pylone, etc.","ENVTECH",
U505="AKTIVCO DEFAUT GE &amp; POWER Cabinet","POWER ISSUE",
U505="AKTIVCO Coupure ENEO &amp; Baisse de tension","POWER ISSUE",
U505="Coupure ENEO &amp; Baisse de tension","POWER ISSUE",
U505="Defaut GE &amp; POWER Cabinet","POWER ISSUE",
U505="Sharing","POWER ISSUE",
U505="Sites strategiques &amp; DataCenter","POWER ISSUE",
U505="Exclu","Exclu",
U505="SAT","TX ISSUE",
U505="SPARE-ISSUE","SPARE-ISSUE",
U505="Fiber CAmtel","TX ISSUE",
U505="Fiber AOF","TX ISSUE",
U505="Projet OCM (HUAWEI)","TRAVAUX-HUAWEI",
U505="Projet OCM (NOKIA)","TRAVAUX -NOKIA",
U505="ACCESS-ISSUE","ACCESS-ISSUE",
U505="Projet OCM (ZTE, NOKIA, autres projets)","TRAVAUX OCM",
U505="No root CAuse","No root cause",
U505="ODU HS","TX ISSUE",
U505="IP &amp; VLAN","TX ISSUE",
U505="Warehouse HUAWEI","SPARE-ISSUE",
U505="SPARE-HS","SPARE-ISSUE",
U505="Power Telco","RAN ISSUE",U505="no impacts","no impacts"
),"")</f>
        <v>No root cause</v>
      </c>
      <c r="U505" s="68" t="s">
        <v>5691</v>
      </c>
      <c r="V505" s="41" t="str" cm="1">
        <f t="array" ref="V505">IFERROR(_xlfn.IFS(
U505="MPR ISSUE","ACTIVE",
U505="BSS Hardware Issue","ACTIVE",
U505="Sites strategiques, MLL, Pylone, etc.","PASSIVE",
U505="AKTIVCO DEFAUT GE &amp; POWER Cabinet","PASSIVE",
U505="AKTIVCO Coupure ENEO &amp; Baisse de tension","PASSIVE",
U505="Coupure ENEO &amp; Baisse de tension","PASSIVE",
U505="Defaut GE &amp; POWER Cabinet","PASSIVE",
U505="Sharing","PASSIVE",
U505="Sites strategiques &amp; DataCenter","PASSIVE",
U505="Exclu","Exclu",
U505="SAT","ACTIVE",
U505="SPARE-ISSUE","SPARE-ISSUE",
U505="Fiber CAmtel","ACTIVE",
U505="Fiber AOF","ACTIVE",
U505="Projet OCM (HUAWEI)","PLANNED WORKS",
U505="Projet OCM (NOKIA)","PLANNED WORKS",
U505="ACCESS-ISSUE","ACCESS-ISSUE",
U505="Projet OCM (ZTE, NOKIA, autres projets)","PLANNED WORKS",
U505="No root CAuse","No root cause",
U505="ODU HS","ACTIVE",
U505="IP &amp; VLAN","ACTIVE",
U505="Warehouse HUAWEI","SPARE-ISSUE",
U505="SPARE-HS","SPARE-ISSUE",
U505="Power Telco","ACTIVE", U505="no impacts","no impacts"
),"")</f>
        <v>No root cause</v>
      </c>
      <c r="W505" s="113"/>
      <c r="X505" s="113"/>
      <c r="Y505" s="113"/>
      <c r="Z505" s="113"/>
      <c r="AA505" s="113"/>
      <c r="AB505" s="17" t="s">
        <v>6309</v>
      </c>
      <c r="AC505" s="17" t="str">
        <f>_xlfn.XLOOKUP(B505,'INCIDENT-04-27-2026'!E:E,'INCIDENT-04-27-2026'!F:F,"")</f>
        <v/>
      </c>
      <c r="AD505" s="9"/>
      <c r="AE505" s="7" t="s">
        <v>5465</v>
      </c>
      <c r="AF505" s="6" t="str">
        <f>_xlfn.XLOOKUP(B505,'[13]Input_27-04'!$B:$B,'[13]Input_27-04'!$M:$M,"")</f>
        <v/>
      </c>
      <c r="AG505" s="7"/>
      <c r="AH505" s="3"/>
      <c r="AI505" s="18" t="str">
        <f>_xlfn.XLOOKUP(B505,'[3]Cells Huawei 27042026 10h'!$B:$B,'[3]Cells Huawei 27042026 10h'!$T:$T,"")</f>
        <v/>
      </c>
      <c r="AJ505" s="18" t="str">
        <f>_xlfn.XLOOKUP(B505,'[3]Cells Huawei 27042026 15h'!$B:$B,'[3]Cells Huawei 27042026 15h'!$T:$T,"")</f>
        <v/>
      </c>
      <c r="AK505" s="18" t="str">
        <f>_xlfn.XLOOKUP(B505,'[4]cells down 27042026 11h28'!$B:$B,'[4]cells down 27042026 11h28'!$R:$R,"")</f>
        <v>(04/27/2026 cell zte):-24/04/2026 : Besoin d'analyse BO RAN</v>
      </c>
      <c r="AL505" s="18" t="str">
        <f>_xlfn.XLOOKUP(B505,'[4]cells down 27042026 18h01'!$B:$B,'[4]cells down 27042026 18h01'!$R:$R,"")</f>
        <v>(04/27/2026 cell zte):-27/04/2026 : Besoin d'analyse BO RAN || Site down</v>
      </c>
      <c r="AM505" s="18" t="str">
        <f>_xlfn.XLOOKUP(B505,'[5]cell downs 27042026 11h'!$B:$B,'[5]cell downs 27042026 11h'!$R:$R,"")</f>
        <v/>
      </c>
      <c r="AN505" s="18" t="str">
        <f>_xlfn.XLOOKUP(B505,'[5]cell downs 27042026 17h40'!$B:$B,'[5]cell downs 27042026 17h40'!$R:$R,"")</f>
        <v/>
      </c>
      <c r="AO505" s="18" t="str">
        <f>_xlfn.XLOOKUP(B505,'[6]ALL SITES DOWN'!$D:$D,'[6]ALL SITES DOWN'!$J:$J,"")</f>
        <v/>
      </c>
      <c r="AP505" s="18" t="str">
        <f>_xlfn.XLOOKUP(B505,'[7]ALL SITES DOWN'!$D:$D,'[7]ALL SITES DOWN'!$J:$J,"")</f>
        <v/>
      </c>
      <c r="AQ505" s="9" t="str">
        <f>_xlfn.XLOOKUP(B505,[8]sheet1!$AC:$AC,[8]sheet1!$AF:$AF,"")</f>
        <v/>
      </c>
      <c r="AR505" s="14"/>
      <c r="AS505" s="14" t="s">
        <v>5465</v>
      </c>
      <c r="AT505" s="14" t="str">
        <f>_xlfn.XLOOKUP(B505,'[9]cell downs 18042026 17h'!$B:$B,'[9]cell downs 18042026 17h'!$B:$B,"")</f>
        <v/>
      </c>
      <c r="AU505" s="14" t="str">
        <f>_xlfn.XLOOKUP(B505,'[10]Cells Huawei 19042026 15h'!$B:$B,'[10]Cells Huawei 19042026 15h'!$B:$B,"")</f>
        <v/>
      </c>
      <c r="AV505" s="9" t="str">
        <f>_xlfn.XLOOKUP(B505,'[11]cells down 19042026 9H40'!$B:$B,'[11]cells down 19042026 9H40'!$B:$B,"")</f>
        <v>CTR_110</v>
      </c>
    </row>
    <row r="506" spans="1:48" hidden="1" x14ac:dyDescent="0.3">
      <c r="A506" s="1" t="s">
        <v>2380</v>
      </c>
      <c r="B506" s="1" t="s">
        <v>2381</v>
      </c>
      <c r="C506" s="3" t="str">
        <f>_xlfn.XLOOKUP(B506,'[1]daily break down'!$D:$D,'[1]daily break down'!$E:$E,"")</f>
        <v>Yaounde</v>
      </c>
      <c r="D506" s="1" t="s">
        <v>11</v>
      </c>
      <c r="E506" s="1" t="s">
        <v>12</v>
      </c>
      <c r="F506" s="3" t="s">
        <v>37</v>
      </c>
      <c r="G506" s="1" t="s">
        <v>38</v>
      </c>
      <c r="H506" s="29" t="str">
        <f>_xlfn.XLOOKUP(B506,[2]CALCULATION!$B:$B,[2]CALCULATION!$H:$H,"")</f>
        <v>ZTE</v>
      </c>
      <c r="I506" s="26">
        <v>0</v>
      </c>
      <c r="J506" s="26">
        <v>1.2324039117320452E-2</v>
      </c>
      <c r="K506" s="26">
        <v>1.1360944888181202E-2</v>
      </c>
      <c r="L506" s="26">
        <v>7.3415781333378982</v>
      </c>
      <c r="M506" s="26">
        <v>0.58932449284171251</v>
      </c>
      <c r="N506" s="26">
        <v>0</v>
      </c>
      <c r="O506" s="26">
        <v>3.923717229827111E-2</v>
      </c>
      <c r="P506" s="114" t="s">
        <v>6364</v>
      </c>
      <c r="Q506" s="42" t="s">
        <v>5538</v>
      </c>
      <c r="R506" s="42"/>
      <c r="S506" s="41" t="str" cm="1">
        <f t="array" ref="S506">IFERROR(_xlfn.IFS(
U506="MPR ISSUE","PDH",
U506="BSS Hardware Issue","BSS",
U506="Sites strategiques, MLL, Pylone, etc.","ENVTECH",
U506="AKTIVCO DEFAUT GE &amp; POWER Cabinet","AKTIVCO",
U506="AKTIVCO Coupure ENEO &amp; Baisse de tension","AKTIVCO GRID ONLY",
U506="Coupure ENEO &amp; Baisse de tension","IHS GRID ONLY",
U506="Defaut GE &amp; POWER Cabinet","IHS",
U506="Sharing","Partners",
U506="Sites strategiques &amp; DataCenter","SST &amp; DC",
U506="Exclu","Exclu",
U506="SAT","SAT",
U506="SPARE-ISSUE","SPARE-ISSUE",
U506="Fiber CAmtel","TRANS_FO_CAMTEL",
U506="Fiber AOF","Fiber AOF",
U506="Projet OCM (HUAWEI)","TRAVAUX-HUAWEI",
U506="Projet OCM (NOKIA)","TRAVAUX-NOKIA",
U506="ACCESS-ISSUE","ACCESS-ISSUE",
U506="Projet OCM (ZTE, NOKIA, autres projets)","TRAVAUX OCM",
U506="No root CAuse","No root cause",
U506="ODU HS","PDH",
U506="IP &amp; VLAN","PDH",
U506="Warehouse HUAWEI","SPARE-ISSUE",
U506="SPARE-HS","SPARE-ISSUE",
U506="Power Telco","BSS",U506="no impacts","no impacts"
),"")</f>
        <v>No root cause</v>
      </c>
      <c r="T506" s="41" t="str" cm="1">
        <f t="array" ref="T506">IFERROR(_xlfn.IFS(
U506="MPR ISSUE","TX ISSUE",
U506="BSS Hardware Issue","RAN ISSUE",
U506="Sites strategiques, MLL, Pylone, etc.","ENVTECH",
U506="AKTIVCO DEFAUT GE &amp; POWER Cabinet","POWER ISSUE",
U506="AKTIVCO Coupure ENEO &amp; Baisse de tension","POWER ISSUE",
U506="Coupure ENEO &amp; Baisse de tension","POWER ISSUE",
U506="Defaut GE &amp; POWER Cabinet","POWER ISSUE",
U506="Sharing","POWER ISSUE",
U506="Sites strategiques &amp; DataCenter","POWER ISSUE",
U506="Exclu","Exclu",
U506="SAT","TX ISSUE",
U506="SPARE-ISSUE","SPARE-ISSUE",
U506="Fiber CAmtel","TX ISSUE",
U506="Fiber AOF","TX ISSUE",
U506="Projet OCM (HUAWEI)","TRAVAUX-HUAWEI",
U506="Projet OCM (NOKIA)","TRAVAUX -NOKIA",
U506="ACCESS-ISSUE","ACCESS-ISSUE",
U506="Projet OCM (ZTE, NOKIA, autres projets)","TRAVAUX OCM",
U506="No root CAuse","No root cause",
U506="ODU HS","TX ISSUE",
U506="IP &amp; VLAN","TX ISSUE",
U506="Warehouse HUAWEI","SPARE-ISSUE",
U506="SPARE-HS","SPARE-ISSUE",
U506="Power Telco","RAN ISSUE",U506="no impacts","no impacts"
),"")</f>
        <v>No root cause</v>
      </c>
      <c r="U506" s="68" t="s">
        <v>5691</v>
      </c>
      <c r="V506" s="41" t="str" cm="1">
        <f t="array" ref="V506">IFERROR(_xlfn.IFS(
U506="MPR ISSUE","ACTIVE",
U506="BSS Hardware Issue","ACTIVE",
U506="Sites strategiques, MLL, Pylone, etc.","PASSIVE",
U506="AKTIVCO DEFAUT GE &amp; POWER Cabinet","PASSIVE",
U506="AKTIVCO Coupure ENEO &amp; Baisse de tension","PASSIVE",
U506="Coupure ENEO &amp; Baisse de tension","PASSIVE",
U506="Defaut GE &amp; POWER Cabinet","PASSIVE",
U506="Sharing","PASSIVE",
U506="Sites strategiques &amp; DataCenter","PASSIVE",
U506="Exclu","Exclu",
U506="SAT","ACTIVE",
U506="SPARE-ISSUE","SPARE-ISSUE",
U506="Fiber CAmtel","ACTIVE",
U506="Fiber AOF","ACTIVE",
U506="Projet OCM (HUAWEI)","PLANNED WORKS",
U506="Projet OCM (NOKIA)","PLANNED WORKS",
U506="ACCESS-ISSUE","ACCESS-ISSUE",
U506="Projet OCM (ZTE, NOKIA, autres projets)","PLANNED WORKS",
U506="No root CAuse","No root cause",
U506="ODU HS","ACTIVE",
U506="IP &amp; VLAN","ACTIVE",
U506="Warehouse HUAWEI","SPARE-ISSUE",
U506="SPARE-HS","SPARE-ISSUE",
U506="Power Telco","ACTIVE", U506="no impacts","no impacts"
),"")</f>
        <v>No root cause</v>
      </c>
      <c r="W506" s="113"/>
      <c r="X506" s="113"/>
      <c r="Y506" s="113"/>
      <c r="Z506" s="113"/>
      <c r="AA506" s="113"/>
      <c r="AB506" s="17" t="s">
        <v>5465</v>
      </c>
      <c r="AC506" s="17" t="str">
        <f>_xlfn.XLOOKUP(B506,'INCIDENT-04-27-2026'!E:E,'INCIDENT-04-27-2026'!F:F,"")</f>
        <v/>
      </c>
      <c r="AD506" s="9"/>
      <c r="AE506" s="7" t="s">
        <v>5465</v>
      </c>
      <c r="AF506" s="6" t="str">
        <f>_xlfn.XLOOKUP(B506,'[13]Input_27-04'!$B:$B,'[13]Input_27-04'!$M:$M,"")</f>
        <v/>
      </c>
      <c r="AG506" s="7"/>
      <c r="AH506" s="3"/>
      <c r="AI506" s="18" t="str">
        <f>_xlfn.XLOOKUP(B506,'[3]Cells Huawei 27042026 10h'!$B:$B,'[3]Cells Huawei 27042026 10h'!$T:$T,"")</f>
        <v/>
      </c>
      <c r="AJ506" s="18" t="str">
        <f>_xlfn.XLOOKUP(B506,'[3]Cells Huawei 27042026 15h'!$B:$B,'[3]Cells Huawei 27042026 15h'!$T:$T,"")</f>
        <v/>
      </c>
      <c r="AK506" s="18" t="str">
        <f>_xlfn.XLOOKUP(B506,'[4]cells down 27042026 11h28'!$B:$B,'[4]cells down 27042026 11h28'!$R:$R,"")</f>
        <v/>
      </c>
      <c r="AL506" s="18" t="str">
        <f>_xlfn.XLOOKUP(B506,'[4]cells down 27042026 18h01'!$B:$B,'[4]cells down 27042026 18h01'!$R:$R,"")</f>
        <v/>
      </c>
      <c r="AM506" s="18" t="str">
        <f>_xlfn.XLOOKUP(B506,'[5]cell downs 27042026 11h'!$B:$B,'[5]cell downs 27042026 11h'!$R:$R,"")</f>
        <v/>
      </c>
      <c r="AN506" s="18" t="str">
        <f>_xlfn.XLOOKUP(B506,'[5]cell downs 27042026 17h40'!$B:$B,'[5]cell downs 27042026 17h40'!$R:$R,"")</f>
        <v/>
      </c>
      <c r="AO506" s="18" t="str">
        <f>_xlfn.XLOOKUP(B506,'[6]ALL SITES DOWN'!$D:$D,'[6]ALL SITES DOWN'!$J:$J,"")</f>
        <v/>
      </c>
      <c r="AP506" s="18" t="str">
        <f>_xlfn.XLOOKUP(B506,'[7]ALL SITES DOWN'!$D:$D,'[7]ALL SITES DOWN'!$J:$J,"")</f>
        <v/>
      </c>
      <c r="AQ506" s="9" t="str">
        <f>_xlfn.XLOOKUP(B506,[8]sheet1!$AC:$AC,[8]sheet1!$AF:$AF,"")</f>
        <v/>
      </c>
      <c r="AR506" s="14"/>
      <c r="AS506" s="14" t="s">
        <v>5465</v>
      </c>
      <c r="AT506" s="14" t="str">
        <f>_xlfn.XLOOKUP(B506,'[9]cell downs 18042026 17h'!$B:$B,'[9]cell downs 18042026 17h'!$B:$B,"")</f>
        <v/>
      </c>
      <c r="AU506" s="14" t="str">
        <f>_xlfn.XLOOKUP(B506,'[10]Cells Huawei 19042026 15h'!$B:$B,'[10]Cells Huawei 19042026 15h'!$B:$B,"")</f>
        <v/>
      </c>
      <c r="AV506" s="9" t="str">
        <f>_xlfn.XLOOKUP(B506,'[11]cells down 19042026 9H40'!$B:$B,'[11]cells down 19042026 9H40'!$B:$B,"")</f>
        <v/>
      </c>
    </row>
    <row r="507" spans="1:48" hidden="1" x14ac:dyDescent="0.3">
      <c r="A507" s="1" t="s">
        <v>1244</v>
      </c>
      <c r="B507" s="8" t="s">
        <v>1245</v>
      </c>
      <c r="C507" s="3" t="str">
        <f>_xlfn.XLOOKUP(B507,'[1]daily break down'!$D:$D,'[1]daily break down'!$E:$E,"")</f>
        <v>NORD-OUEST</v>
      </c>
      <c r="D507" s="1" t="s">
        <v>11</v>
      </c>
      <c r="E507" s="1" t="s">
        <v>12</v>
      </c>
      <c r="F507" s="3" t="s">
        <v>51</v>
      </c>
      <c r="G507" s="1" t="s">
        <v>1246</v>
      </c>
      <c r="H507" s="28" t="str">
        <f>_xlfn.XLOOKUP(B507,[2]CALCULATION!$B:$B,[2]CALCULATION!$H:$H,"")</f>
        <v>NOKIA</v>
      </c>
      <c r="I507" s="26">
        <v>0</v>
      </c>
      <c r="J507" s="26">
        <v>0</v>
      </c>
      <c r="K507" s="26">
        <v>0</v>
      </c>
      <c r="L507" s="26">
        <v>1.515981656978832E-3</v>
      </c>
      <c r="M507" s="26">
        <v>1.8726832233265207E-3</v>
      </c>
      <c r="N507" s="26">
        <v>0</v>
      </c>
      <c r="O507" s="26">
        <v>3.9201502141636153E-2</v>
      </c>
      <c r="P507" s="114" t="s">
        <v>6364</v>
      </c>
      <c r="Q507" s="42" t="s">
        <v>6353</v>
      </c>
      <c r="R507" s="42"/>
      <c r="S507" s="41" t="str" cm="1">
        <f t="array" ref="S507">IFERROR(_xlfn.IFS(
U507="MPR ISSUE","PDH",
U507="BSS Hardware Issue","BSS",
U507="Sites strategiques, MLL, Pylone, etc.","ENVTECH",
U507="AKTIVCO DEFAUT GE &amp; POWER Cabinet","AKTIVCO",
U507="AKTIVCO Coupure ENEO &amp; Baisse de tension","AKTIVCO GRID ONLY",
U507="Coupure ENEO &amp; Baisse de tension","IHS GRID ONLY",
U507="Defaut GE &amp; POWER Cabinet","IHS",
U507="Sharing","Partners",
U507="Sites strategiques &amp; DataCenter","SST &amp; DC",
U507="Exclu","Exclu",
U507="SAT","SAT",
U507="SPARE-ISSUE","SPARE-ISSUE",
U507="Fiber CAmtel","TRANS_FO_CAMTEL",
U507="Fiber AOF","Fiber AOF",
U507="Projet OCM (HUAWEI)","TRAVAUX-HUAWEI",
U507="Projet OCM (NOKIA)","TRAVAUX-NOKIA",
U507="ACCESS-ISSUE","ACCESS-ISSUE",
U507="Projet OCM (ZTE, NOKIA, autres projets)","TRAVAUX OCM",
U507="No root CAuse","No root cause",
U507="ODU HS","PDH",
U507="IP &amp; VLAN","PDH",
U507="Warehouse HUAWEI","SPARE-ISSUE",
U507="SPARE-HS","SPARE-ISSUE",
U507="Power Telco","BSS",U507="no impacts","no impacts"
),"")</f>
        <v/>
      </c>
      <c r="T507" s="41" t="str" cm="1">
        <f t="array" ref="T507">IFERROR(_xlfn.IFS(
U507="MPR ISSUE","TX ISSUE",
U507="BSS Hardware Issue","RAN ISSUE",
U507="Sites strategiques, MLL, Pylone, etc.","ENVTECH",
U507="AKTIVCO DEFAUT GE &amp; POWER Cabinet","POWER ISSUE",
U507="AKTIVCO Coupure ENEO &amp; Baisse de tension","POWER ISSUE",
U507="Coupure ENEO &amp; Baisse de tension","POWER ISSUE",
U507="Defaut GE &amp; POWER Cabinet","POWER ISSUE",
U507="Sharing","POWER ISSUE",
U507="Sites strategiques &amp; DataCenter","POWER ISSUE",
U507="Exclu","Exclu",
U507="SAT","TX ISSUE",
U507="SPARE-ISSUE","SPARE-ISSUE",
U507="Fiber CAmtel","TX ISSUE",
U507="Fiber AOF","TX ISSUE",
U507="Projet OCM (HUAWEI)","TRAVAUX-HUAWEI",
U507="Projet OCM (NOKIA)","TRAVAUX -NOKIA",
U507="ACCESS-ISSUE","ACCESS-ISSUE",
U507="Projet OCM (ZTE, NOKIA, autres projets)","TRAVAUX OCM",
U507="No root CAuse","No root cause",
U507="ODU HS","TX ISSUE",
U507="IP &amp; VLAN","TX ISSUE",
U507="Warehouse HUAWEI","SPARE-ISSUE",
U507="SPARE-HS","SPARE-ISSUE",
U507="Power Telco","RAN ISSUE",U507="no impacts","no impacts"
),"")</f>
        <v/>
      </c>
      <c r="U507" s="68"/>
      <c r="V507" s="41" t="str" cm="1">
        <f t="array" ref="V507">IFERROR(_xlfn.IFS(
U507="MPR ISSUE","ACTIVE",
U507="BSS Hardware Issue","ACTIVE",
U507="Sites strategiques, MLL, Pylone, etc.","PASSIVE",
U507="AKTIVCO DEFAUT GE &amp; POWER Cabinet","PASSIVE",
U507="AKTIVCO Coupure ENEO &amp; Baisse de tension","PASSIVE",
U507="Coupure ENEO &amp; Baisse de tension","PASSIVE",
U507="Defaut GE &amp; POWER Cabinet","PASSIVE",
U507="Sharing","PASSIVE",
U507="Sites strategiques &amp; DataCenter","PASSIVE",
U507="Exclu","Exclu",
U507="SAT","ACTIVE",
U507="SPARE-ISSUE","SPARE-ISSUE",
U507="Fiber CAmtel","ACTIVE",
U507="Fiber AOF","ACTIVE",
U507="Projet OCM (HUAWEI)","PLANNED WORKS",
U507="Projet OCM (NOKIA)","PLANNED WORKS",
U507="ACCESS-ISSUE","ACCESS-ISSUE",
U507="Projet OCM (ZTE, NOKIA, autres projets)","PLANNED WORKS",
U507="No root CAuse","No root cause",
U507="ODU HS","ACTIVE",
U507="IP &amp; VLAN","ACTIVE",
U507="Warehouse HUAWEI","SPARE-ISSUE",
U507="SPARE-HS","SPARE-ISSUE",
U507="Power Telco","ACTIVE", U507="no impacts","no impacts"
),"")</f>
        <v/>
      </c>
      <c r="W507" s="113"/>
      <c r="X507" s="113"/>
      <c r="Y507" s="113"/>
      <c r="Z507" s="113"/>
      <c r="AA507" s="113"/>
      <c r="AB507" s="17" t="s">
        <v>5465</v>
      </c>
      <c r="AC507" s="17" t="str">
        <f>_xlfn.XLOOKUP(B507,'INCIDENT-04-27-2026'!E:E,'INCIDENT-04-27-2026'!F:F,"")</f>
        <v/>
      </c>
      <c r="AD507" s="9"/>
      <c r="AE507" s="7" t="s">
        <v>5465</v>
      </c>
      <c r="AF507" s="6" t="str">
        <f>_xlfn.XLOOKUP(B507,'[13]Input_27-04'!$B:$B,'[13]Input_27-04'!$M:$M,"")</f>
        <v/>
      </c>
      <c r="AG507" s="7"/>
      <c r="AH507" s="3"/>
      <c r="AI507" s="18" t="str">
        <f>_xlfn.XLOOKUP(B507,'[3]Cells Huawei 27042026 10h'!$B:$B,'[3]Cells Huawei 27042026 10h'!$T:$T,"")</f>
        <v/>
      </c>
      <c r="AJ507" s="18" t="str">
        <f>_xlfn.XLOOKUP(B507,'[3]Cells Huawei 27042026 15h'!$B:$B,'[3]Cells Huawei 27042026 15h'!$T:$T,"")</f>
        <v/>
      </c>
      <c r="AK507" s="18" t="str">
        <f>_xlfn.XLOOKUP(B507,'[4]cells down 27042026 11h28'!$B:$B,'[4]cells down 27042026 11h28'!$R:$R,"")</f>
        <v/>
      </c>
      <c r="AL507" s="18" t="str">
        <f>_xlfn.XLOOKUP(B507,'[4]cells down 27042026 18h01'!$B:$B,'[4]cells down 27042026 18h01'!$R:$R,"")</f>
        <v/>
      </c>
      <c r="AM507" s="18" t="str">
        <f>_xlfn.XLOOKUP(B507,'[5]cell downs 27042026 11h'!$B:$B,'[5]cell downs 27042026 11h'!$R:$R,"")</f>
        <v/>
      </c>
      <c r="AN507" s="18" t="str">
        <f>_xlfn.XLOOKUP(B507,'[5]cell downs 27042026 17h40'!$B:$B,'[5]cell downs 27042026 17h40'!$R:$R,"")</f>
        <v/>
      </c>
      <c r="AO507" s="18" t="str">
        <f>_xlfn.XLOOKUP(B507,'[6]ALL SITES DOWN'!$D:$D,'[6]ALL SITES DOWN'!$J:$J,"")</f>
        <v/>
      </c>
      <c r="AP507" s="18" t="str">
        <f>_xlfn.XLOOKUP(B507,'[7]ALL SITES DOWN'!$D:$D,'[7]ALL SITES DOWN'!$J:$J,"")</f>
        <v/>
      </c>
      <c r="AQ507" s="9" t="str">
        <f>_xlfn.XLOOKUP(B507,[8]sheet1!$AC:$AC,[8]sheet1!$AF:$AF,"")</f>
        <v/>
      </c>
      <c r="AR507" s="14"/>
      <c r="AS507" s="14" t="s">
        <v>5465</v>
      </c>
      <c r="AT507" s="14" t="str">
        <f>_xlfn.XLOOKUP(B507,'[9]cell downs 18042026 17h'!$B:$B,'[9]cell downs 18042026 17h'!$B:$B,"")</f>
        <v/>
      </c>
      <c r="AU507" s="14" t="str">
        <f>_xlfn.XLOOKUP(B507,'[10]Cells Huawei 19042026 15h'!$B:$B,'[10]Cells Huawei 19042026 15h'!$B:$B,"")</f>
        <v/>
      </c>
      <c r="AV507" s="9" t="str">
        <f>_xlfn.XLOOKUP(B507,'[11]cells down 19042026 9H40'!$B:$B,'[11]cells down 19042026 9H40'!$B:$B,"")</f>
        <v/>
      </c>
    </row>
    <row r="508" spans="1:48" hidden="1" x14ac:dyDescent="0.3">
      <c r="A508" s="1" t="s">
        <v>3112</v>
      </c>
      <c r="B508" s="8" t="s">
        <v>3113</v>
      </c>
      <c r="C508" s="3" t="str">
        <f>_xlfn.XLOOKUP(B508,'[1]daily break down'!$D:$D,'[1]daily break down'!$E:$E,"")</f>
        <v>EXTREME-NORD</v>
      </c>
      <c r="D508" s="1" t="s">
        <v>21</v>
      </c>
      <c r="E508" s="1" t="s">
        <v>122</v>
      </c>
      <c r="F508" s="3" t="s">
        <v>55</v>
      </c>
      <c r="G508" s="1" t="s">
        <v>3112</v>
      </c>
      <c r="H508" s="27" t="str">
        <f>_xlfn.XLOOKUP(B508,[2]CALCULATION!$B:$B,[2]CALCULATION!$H:$H,"")</f>
        <v>HUAWEI</v>
      </c>
      <c r="I508" s="26">
        <v>6.1638030664920258</v>
      </c>
      <c r="J508" s="26">
        <v>6.1638030664920258</v>
      </c>
      <c r="K508" s="26">
        <v>6.1745219485607814</v>
      </c>
      <c r="L508" s="26">
        <v>5.2335253814566549</v>
      </c>
      <c r="M508" s="26">
        <v>0</v>
      </c>
      <c r="N508" s="26">
        <v>0</v>
      </c>
      <c r="O508" s="26">
        <v>3.8969646123510053E-2</v>
      </c>
      <c r="P508" s="114" t="s">
        <v>6364</v>
      </c>
      <c r="Q508" s="42" t="s">
        <v>6353</v>
      </c>
      <c r="R508" s="42"/>
      <c r="S508" s="41" t="str" cm="1">
        <f t="array" ref="S508">IFERROR(_xlfn.IFS(
U508="MPR ISSUE","PDH",
U508="BSS Hardware Issue","BSS",
U508="Sites strategiques, MLL, Pylone, etc.","ENVTECH",
U508="AKTIVCO DEFAUT GE &amp; POWER Cabinet","AKTIVCO",
U508="AKTIVCO Coupure ENEO &amp; Baisse de tension","AKTIVCO GRID ONLY",
U508="Coupure ENEO &amp; Baisse de tension","IHS GRID ONLY",
U508="Defaut GE &amp; POWER Cabinet","IHS",
U508="Sharing","Partners",
U508="Sites strategiques &amp; DataCenter","SST &amp; DC",
U508="Exclu","Exclu",
U508="SAT","SAT",
U508="SPARE-ISSUE","SPARE-ISSUE",
U508="Fiber CAmtel","TRANS_FO_CAMTEL",
U508="Fiber AOF","Fiber AOF",
U508="Projet OCM (HUAWEI)","TRAVAUX-HUAWEI",
U508="Projet OCM (NOKIA)","TRAVAUX-NOKIA",
U508="ACCESS-ISSUE","ACCESS-ISSUE",
U508="Projet OCM (ZTE, NOKIA, autres projets)","TRAVAUX OCM",
U508="No root CAuse","No root cause",
U508="ODU HS","PDH",
U508="IP &amp; VLAN","PDH",
U508="Warehouse HUAWEI","SPARE-ISSUE",
U508="SPARE-HS","SPARE-ISSUE",
U508="Power Telco","BSS",U508="no impacts","no impacts"
),"")</f>
        <v>BSS</v>
      </c>
      <c r="T508" s="41" t="str" cm="1">
        <f t="array" ref="T508">IFERROR(_xlfn.IFS(
U508="MPR ISSUE","TX ISSUE",
U508="BSS Hardware Issue","RAN ISSUE",
U508="Sites strategiques, MLL, Pylone, etc.","ENVTECH",
U508="AKTIVCO DEFAUT GE &amp; POWER Cabinet","POWER ISSUE",
U508="AKTIVCO Coupure ENEO &amp; Baisse de tension","POWER ISSUE",
U508="Coupure ENEO &amp; Baisse de tension","POWER ISSUE",
U508="Defaut GE &amp; POWER Cabinet","POWER ISSUE",
U508="Sharing","POWER ISSUE",
U508="Sites strategiques &amp; DataCenter","POWER ISSUE",
U508="Exclu","Exclu",
U508="SAT","TX ISSUE",
U508="SPARE-ISSUE","SPARE-ISSUE",
U508="Fiber CAmtel","TX ISSUE",
U508="Fiber AOF","TX ISSUE",
U508="Projet OCM (HUAWEI)","TRAVAUX-HUAWEI",
U508="Projet OCM (NOKIA)","TRAVAUX -NOKIA",
U508="ACCESS-ISSUE","ACCESS-ISSUE",
U508="Projet OCM (ZTE, NOKIA, autres projets)","TRAVAUX OCM",
U508="No root CAuse","No root cause",
U508="ODU HS","TX ISSUE",
U508="IP &amp; VLAN","TX ISSUE",
U508="Warehouse HUAWEI","SPARE-ISSUE",
U508="SPARE-HS","SPARE-ISSUE",
U508="Power Telco","RAN ISSUE",U508="no impacts","no impacts"
),"")</f>
        <v>RAN ISSUE</v>
      </c>
      <c r="U508" s="68" t="s">
        <v>5319</v>
      </c>
      <c r="V508" s="41" t="str" cm="1">
        <f t="array" ref="V508">IFERROR(_xlfn.IFS(
U508="MPR ISSUE","ACTIVE",
U508="BSS Hardware Issue","ACTIVE",
U508="Sites strategiques, MLL, Pylone, etc.","PASSIVE",
U508="AKTIVCO DEFAUT GE &amp; POWER Cabinet","PASSIVE",
U508="AKTIVCO Coupure ENEO &amp; Baisse de tension","PASSIVE",
U508="Coupure ENEO &amp; Baisse de tension","PASSIVE",
U508="Defaut GE &amp; POWER Cabinet","PASSIVE",
U508="Sharing","PASSIVE",
U508="Sites strategiques &amp; DataCenter","PASSIVE",
U508="Exclu","Exclu",
U508="SAT","ACTIVE",
U508="SPARE-ISSUE","SPARE-ISSUE",
U508="Fiber CAmtel","ACTIVE",
U508="Fiber AOF","ACTIVE",
U508="Projet OCM (HUAWEI)","PLANNED WORKS",
U508="Projet OCM (NOKIA)","PLANNED WORKS",
U508="ACCESS-ISSUE","ACCESS-ISSUE",
U508="Projet OCM (ZTE, NOKIA, autres projets)","PLANNED WORKS",
U508="No root CAuse","No root cause",
U508="ODU HS","ACTIVE",
U508="IP &amp; VLAN","ACTIVE",
U508="Warehouse HUAWEI","SPARE-ISSUE",
U508="SPARE-HS","SPARE-ISSUE",
U508="Power Telco","ACTIVE", U508="no impacts","no impacts"
),"")</f>
        <v>ACTIVE</v>
      </c>
      <c r="W508" s="113"/>
      <c r="X508" s="113"/>
      <c r="Y508" s="113"/>
      <c r="Z508" s="113"/>
      <c r="AA508" s="113"/>
      <c r="AB508" s="17" t="s">
        <v>6310</v>
      </c>
      <c r="AC508" s="17" t="str">
        <f>_xlfn.XLOOKUP(B508,'INCIDENT-04-27-2026'!E:E,'INCIDENT-04-27-2026'!F:F,"")</f>
        <v/>
      </c>
      <c r="AD508" s="9"/>
      <c r="AE508" s="7" t="s">
        <v>5465</v>
      </c>
      <c r="AF508" s="6" t="str">
        <f>_xlfn.XLOOKUP(B508,'[13]Input_27-04'!$B:$B,'[13]Input_27-04'!$M:$M,"")</f>
        <v/>
      </c>
      <c r="AG508" s="7"/>
      <c r="AH508" s="3"/>
      <c r="AI508" s="18" t="str">
        <f>_xlfn.XLOOKUP(B508,'[3]Cells Huawei 27042026 10h'!$B:$B,'[3]Cells Huawei 27042026 10h'!$T:$T,"")</f>
        <v>(04/27/2026 cell huawei):-27/04/2026 : Besoin d'analyse BO RAN || No HW alarm observed, need a reset of BTS on site</v>
      </c>
      <c r="AJ508" s="18" t="str">
        <f>_xlfn.XLOOKUP(B508,'[3]Cells Huawei 27042026 15h'!$B:$B,'[3]Cells Huawei 27042026 15h'!$T:$T,"")</f>
        <v>(04/27/2026 cell huawei):-27/04/2026 : Besoin d'analyse BO RAN || No HW alarm observed, need a reset of BTS on site</v>
      </c>
      <c r="AK508" s="18" t="str">
        <f>_xlfn.XLOOKUP(B508,'[4]cells down 27042026 11h28'!$B:$B,'[4]cells down 27042026 11h28'!$R:$R,"")</f>
        <v/>
      </c>
      <c r="AL508" s="18" t="str">
        <f>_xlfn.XLOOKUP(B508,'[4]cells down 27042026 18h01'!$B:$B,'[4]cells down 27042026 18h01'!$R:$R,"")</f>
        <v/>
      </c>
      <c r="AM508" s="18" t="str">
        <f>_xlfn.XLOOKUP(B508,'[5]cell downs 27042026 11h'!$B:$B,'[5]cell downs 27042026 11h'!$R:$R,"")</f>
        <v/>
      </c>
      <c r="AN508" s="18" t="str">
        <f>_xlfn.XLOOKUP(B508,'[5]cell downs 27042026 17h40'!$B:$B,'[5]cell downs 27042026 17h40'!$R:$R,"")</f>
        <v/>
      </c>
      <c r="AO508" s="18" t="str">
        <f>_xlfn.XLOOKUP(B508,'[6]ALL SITES DOWN'!$D:$D,'[6]ALL SITES DOWN'!$J:$J,"")</f>
        <v/>
      </c>
      <c r="AP508" s="18" t="str">
        <f>_xlfn.XLOOKUP(B508,'[7]ALL SITES DOWN'!$D:$D,'[7]ALL SITES DOWN'!$J:$J,"")</f>
        <v/>
      </c>
      <c r="AQ508" s="9" t="str">
        <f>_xlfn.XLOOKUP(B508,[8]sheet1!$AC:$AC,[8]sheet1!$AF:$AF,"")</f>
        <v/>
      </c>
      <c r="AR508" s="14"/>
      <c r="AS508" s="14" t="s">
        <v>5465</v>
      </c>
      <c r="AT508" s="14" t="str">
        <f>_xlfn.XLOOKUP(B508,'[9]cell downs 18042026 17h'!$B:$B,'[9]cell downs 18042026 17h'!$B:$B,"")</f>
        <v/>
      </c>
      <c r="AU508" s="14" t="str">
        <f>_xlfn.XLOOKUP(B508,'[10]Cells Huawei 19042026 15h'!$B:$B,'[10]Cells Huawei 19042026 15h'!$B:$B,"")</f>
        <v/>
      </c>
      <c r="AV508" s="9" t="str">
        <f>_xlfn.XLOOKUP(B508,'[11]cells down 19042026 9H40'!$B:$B,'[11]cells down 19042026 9H40'!$B:$B,"")</f>
        <v/>
      </c>
    </row>
    <row r="509" spans="1:48" hidden="1" x14ac:dyDescent="0.3">
      <c r="A509" s="1" t="s">
        <v>1266</v>
      </c>
      <c r="B509" s="8" t="s">
        <v>1267</v>
      </c>
      <c r="C509" s="3" t="str">
        <f>_xlfn.XLOOKUP(B509,'[1]daily break down'!$D:$D,'[1]daily break down'!$E:$E,"")</f>
        <v>OUEST</v>
      </c>
      <c r="D509" s="1" t="s">
        <v>11</v>
      </c>
      <c r="E509" s="1" t="s">
        <v>154</v>
      </c>
      <c r="F509" s="3" t="s">
        <v>102</v>
      </c>
      <c r="G509" s="1" t="s">
        <v>1266</v>
      </c>
      <c r="H509" s="28" t="str">
        <f>_xlfn.XLOOKUP(B509,[2]CALCULATION!$B:$B,[2]CALCULATION!$H:$H,"")</f>
        <v>NOKIA</v>
      </c>
      <c r="I509" s="26">
        <v>0</v>
      </c>
      <c r="J509" s="26">
        <v>6.6435666732299933E-2</v>
      </c>
      <c r="K509" s="26">
        <v>0</v>
      </c>
      <c r="L509" s="26">
        <v>0</v>
      </c>
      <c r="M509" s="26">
        <v>6.1976897152950988E-2</v>
      </c>
      <c r="N509" s="26">
        <v>0</v>
      </c>
      <c r="O509" s="26">
        <v>3.8684284870431719E-2</v>
      </c>
      <c r="P509" s="114" t="s">
        <v>6364</v>
      </c>
      <c r="Q509" s="42" t="s">
        <v>5538</v>
      </c>
      <c r="R509" s="42"/>
      <c r="S509" s="41" t="str" cm="1">
        <f t="array" ref="S509">IFERROR(_xlfn.IFS(
U509="MPR ISSUE","PDH",
U509="BSS Hardware Issue","BSS",
U509="Sites strategiques, MLL, Pylone, etc.","ENVTECH",
U509="AKTIVCO DEFAUT GE &amp; POWER Cabinet","AKTIVCO",
U509="AKTIVCO Coupure ENEO &amp; Baisse de tension","AKTIVCO GRID ONLY",
U509="Coupure ENEO &amp; Baisse de tension","IHS GRID ONLY",
U509="Defaut GE &amp; POWER Cabinet","IHS",
U509="Sharing","Partners",
U509="Sites strategiques &amp; DataCenter","SST &amp; DC",
U509="Exclu","Exclu",
U509="SAT","SAT",
U509="SPARE-ISSUE","SPARE-ISSUE",
U509="Fiber CAmtel","TRANS_FO_CAMTEL",
U509="Fiber AOF","Fiber AOF",
U509="Projet OCM (HUAWEI)","TRAVAUX-HUAWEI",
U509="Projet OCM (NOKIA)","TRAVAUX-NOKIA",
U509="ACCESS-ISSUE","ACCESS-ISSUE",
U509="Projet OCM (ZTE, NOKIA, autres projets)","TRAVAUX OCM",
U509="No root CAuse","No root cause",
U509="ODU HS","PDH",
U509="IP &amp; VLAN","PDH",
U509="Warehouse HUAWEI","SPARE-ISSUE",
U509="SPARE-HS","SPARE-ISSUE",
U509="Power Telco","BSS",U509="no impacts","no impacts"
),"")</f>
        <v>No root cause</v>
      </c>
      <c r="T509" s="41" t="str" cm="1">
        <f t="array" ref="T509">IFERROR(_xlfn.IFS(
U509="MPR ISSUE","TX ISSUE",
U509="BSS Hardware Issue","RAN ISSUE",
U509="Sites strategiques, MLL, Pylone, etc.","ENVTECH",
U509="AKTIVCO DEFAUT GE &amp; POWER Cabinet","POWER ISSUE",
U509="AKTIVCO Coupure ENEO &amp; Baisse de tension","POWER ISSUE",
U509="Coupure ENEO &amp; Baisse de tension","POWER ISSUE",
U509="Defaut GE &amp; POWER Cabinet","POWER ISSUE",
U509="Sharing","POWER ISSUE",
U509="Sites strategiques &amp; DataCenter","POWER ISSUE",
U509="Exclu","Exclu",
U509="SAT","TX ISSUE",
U509="SPARE-ISSUE","SPARE-ISSUE",
U509="Fiber CAmtel","TX ISSUE",
U509="Fiber AOF","TX ISSUE",
U509="Projet OCM (HUAWEI)","TRAVAUX-HUAWEI",
U509="Projet OCM (NOKIA)","TRAVAUX -NOKIA",
U509="ACCESS-ISSUE","ACCESS-ISSUE",
U509="Projet OCM (ZTE, NOKIA, autres projets)","TRAVAUX OCM",
U509="No root CAuse","No root cause",
U509="ODU HS","TX ISSUE",
U509="IP &amp; VLAN","TX ISSUE",
U509="Warehouse HUAWEI","SPARE-ISSUE",
U509="SPARE-HS","SPARE-ISSUE",
U509="Power Telco","RAN ISSUE",U509="no impacts","no impacts"
),"")</f>
        <v>No root cause</v>
      </c>
      <c r="U509" s="68" t="s">
        <v>5691</v>
      </c>
      <c r="V509" s="41" t="str" cm="1">
        <f t="array" ref="V509">IFERROR(_xlfn.IFS(
U509="MPR ISSUE","ACTIVE",
U509="BSS Hardware Issue","ACTIVE",
U509="Sites strategiques, MLL, Pylone, etc.","PASSIVE",
U509="AKTIVCO DEFAUT GE &amp; POWER Cabinet","PASSIVE",
U509="AKTIVCO Coupure ENEO &amp; Baisse de tension","PASSIVE",
U509="Coupure ENEO &amp; Baisse de tension","PASSIVE",
U509="Defaut GE &amp; POWER Cabinet","PASSIVE",
U509="Sharing","PASSIVE",
U509="Sites strategiques &amp; DataCenter","PASSIVE",
U509="Exclu","Exclu",
U509="SAT","ACTIVE",
U509="SPARE-ISSUE","SPARE-ISSUE",
U509="Fiber CAmtel","ACTIVE",
U509="Fiber AOF","ACTIVE",
U509="Projet OCM (HUAWEI)","PLANNED WORKS",
U509="Projet OCM (NOKIA)","PLANNED WORKS",
U509="ACCESS-ISSUE","ACCESS-ISSUE",
U509="Projet OCM (ZTE, NOKIA, autres projets)","PLANNED WORKS",
U509="No root CAuse","No root cause",
U509="ODU HS","ACTIVE",
U509="IP &amp; VLAN","ACTIVE",
U509="Warehouse HUAWEI","SPARE-ISSUE",
U509="SPARE-HS","SPARE-ISSUE",
U509="Power Telco","ACTIVE", U509="no impacts","no impacts"
),"")</f>
        <v>No root cause</v>
      </c>
      <c r="W509" s="113"/>
      <c r="X509" s="113"/>
      <c r="Y509" s="113"/>
      <c r="Z509" s="113"/>
      <c r="AA509" s="113"/>
      <c r="AB509" s="17" t="s">
        <v>5465</v>
      </c>
      <c r="AC509" s="17" t="str">
        <f>_xlfn.XLOOKUP(B509,'INCIDENT-04-27-2026'!E:E,'INCIDENT-04-27-2026'!F:F,"")</f>
        <v/>
      </c>
      <c r="AD509" s="9"/>
      <c r="AE509" s="7" t="s">
        <v>5465</v>
      </c>
      <c r="AF509" s="6" t="str">
        <f>_xlfn.XLOOKUP(B509,'[13]Input_27-04'!$B:$B,'[13]Input_27-04'!$M:$M,"")</f>
        <v/>
      </c>
      <c r="AG509" s="7"/>
      <c r="AH509" s="3"/>
      <c r="AI509" s="18" t="str">
        <f>_xlfn.XLOOKUP(B509,'[3]Cells Huawei 27042026 10h'!$B:$B,'[3]Cells Huawei 27042026 10h'!$T:$T,"")</f>
        <v/>
      </c>
      <c r="AJ509" s="18" t="str">
        <f>_xlfn.XLOOKUP(B509,'[3]Cells Huawei 27042026 15h'!$B:$B,'[3]Cells Huawei 27042026 15h'!$T:$T,"")</f>
        <v/>
      </c>
      <c r="AK509" s="18" t="str">
        <f>_xlfn.XLOOKUP(B509,'[4]cells down 27042026 11h28'!$B:$B,'[4]cells down 27042026 11h28'!$R:$R,"")</f>
        <v/>
      </c>
      <c r="AL509" s="18" t="str">
        <f>_xlfn.XLOOKUP(B509,'[4]cells down 27042026 18h01'!$B:$B,'[4]cells down 27042026 18h01'!$R:$R,"")</f>
        <v/>
      </c>
      <c r="AM509" s="18" t="str">
        <f>_xlfn.XLOOKUP(B509,'[5]cell downs 27042026 11h'!$B:$B,'[5]cell downs 27042026 11h'!$R:$R,"")</f>
        <v/>
      </c>
      <c r="AN509" s="18" t="str">
        <f>_xlfn.XLOOKUP(B509,'[5]cell downs 27042026 17h40'!$B:$B,'[5]cell downs 27042026 17h40'!$R:$R,"")</f>
        <v/>
      </c>
      <c r="AO509" s="18" t="str">
        <f>_xlfn.XLOOKUP(B509,'[6]ALL SITES DOWN'!$D:$D,'[6]ALL SITES DOWN'!$J:$J,"")</f>
        <v/>
      </c>
      <c r="AP509" s="18" t="str">
        <f>_xlfn.XLOOKUP(B509,'[7]ALL SITES DOWN'!$D:$D,'[7]ALL SITES DOWN'!$J:$J,"")</f>
        <v/>
      </c>
      <c r="AQ509" s="9" t="str">
        <f>_xlfn.XLOOKUP(B509,[8]sheet1!$AC:$AC,[8]sheet1!$AF:$AF,"")</f>
        <v/>
      </c>
      <c r="AR509" s="14"/>
      <c r="AS509" s="14" t="s">
        <v>5465</v>
      </c>
      <c r="AT509" s="14" t="str">
        <f>_xlfn.XLOOKUP(B509,'[9]cell downs 18042026 17h'!$B:$B,'[9]cell downs 18042026 17h'!$B:$B,"")</f>
        <v/>
      </c>
      <c r="AU509" s="14" t="str">
        <f>_xlfn.XLOOKUP(B509,'[10]Cells Huawei 19042026 15h'!$B:$B,'[10]Cells Huawei 19042026 15h'!$B:$B,"")</f>
        <v/>
      </c>
      <c r="AV509" s="9" t="str">
        <f>_xlfn.XLOOKUP(B509,'[11]cells down 19042026 9H40'!$B:$B,'[11]cells down 19042026 9H40'!$B:$B,"")</f>
        <v/>
      </c>
    </row>
    <row r="510" spans="1:48" hidden="1" x14ac:dyDescent="0.3">
      <c r="A510" s="1" t="s">
        <v>1516</v>
      </c>
      <c r="B510" s="8" t="s">
        <v>4705</v>
      </c>
      <c r="C510" s="3" t="str">
        <f>_xlfn.XLOOKUP(B510,'[1]daily break down'!$D:$D,'[1]daily break down'!$E:$E,"")</f>
        <v>CENTRE</v>
      </c>
      <c r="D510" s="1" t="s">
        <v>11</v>
      </c>
      <c r="E510" s="1" t="s">
        <v>12</v>
      </c>
      <c r="F510" s="3" t="s">
        <v>37</v>
      </c>
      <c r="G510" s="1" t="s">
        <v>1516</v>
      </c>
      <c r="H510" s="29" t="str">
        <f>_xlfn.XLOOKUP(B510,[2]CALCULATION!$B:$B,[2]CALCULATION!$H:$H,"")</f>
        <v>ZTE</v>
      </c>
      <c r="I510" s="26">
        <v>0</v>
      </c>
      <c r="J510" s="26">
        <v>0</v>
      </c>
      <c r="K510" s="26">
        <v>0</v>
      </c>
      <c r="L510" s="26">
        <v>0</v>
      </c>
      <c r="M510" s="26">
        <v>0.58181592487008926</v>
      </c>
      <c r="N510" s="26">
        <v>0</v>
      </c>
      <c r="O510" s="26">
        <v>3.8131397442592446E-2</v>
      </c>
      <c r="P510" s="114" t="s">
        <v>6364</v>
      </c>
      <c r="Q510" s="42" t="s">
        <v>5538</v>
      </c>
      <c r="R510" s="42"/>
      <c r="S510" s="41" t="str" cm="1">
        <f t="array" ref="S510">IFERROR(_xlfn.IFS(
U510="MPR ISSUE","PDH",
U510="BSS Hardware Issue","BSS",
U510="Sites strategiques, MLL, Pylone, etc.","ENVTECH",
U510="AKTIVCO DEFAUT GE &amp; POWER Cabinet","AKTIVCO",
U510="AKTIVCO Coupure ENEO &amp; Baisse de tension","AKTIVCO GRID ONLY",
U510="Coupure ENEO &amp; Baisse de tension","IHS GRID ONLY",
U510="Defaut GE &amp; POWER Cabinet","IHS",
U510="Sharing","Partners",
U510="Sites strategiques &amp; DataCenter","SST &amp; DC",
U510="Exclu","Exclu",
U510="SAT","SAT",
U510="SPARE-ISSUE","SPARE-ISSUE",
U510="Fiber CAmtel","TRANS_FO_CAMTEL",
U510="Fiber AOF","Fiber AOF",
U510="Projet OCM (HUAWEI)","TRAVAUX-HUAWEI",
U510="Projet OCM (NOKIA)","TRAVAUX-NOKIA",
U510="ACCESS-ISSUE","ACCESS-ISSUE",
U510="Projet OCM (ZTE, NOKIA, autres projets)","TRAVAUX OCM",
U510="No root CAuse","No root cause",
U510="ODU HS","PDH",
U510="IP &amp; VLAN","PDH",
U510="Warehouse HUAWEI","SPARE-ISSUE",
U510="SPARE-HS","SPARE-ISSUE",
U510="Power Telco","BSS",U510="no impacts","no impacts"
),"")</f>
        <v>No root cause</v>
      </c>
      <c r="T510" s="41" t="str" cm="1">
        <f t="array" ref="T510">IFERROR(_xlfn.IFS(
U510="MPR ISSUE","TX ISSUE",
U510="BSS Hardware Issue","RAN ISSUE",
U510="Sites strategiques, MLL, Pylone, etc.","ENVTECH",
U510="AKTIVCO DEFAUT GE &amp; POWER Cabinet","POWER ISSUE",
U510="AKTIVCO Coupure ENEO &amp; Baisse de tension","POWER ISSUE",
U510="Coupure ENEO &amp; Baisse de tension","POWER ISSUE",
U510="Defaut GE &amp; POWER Cabinet","POWER ISSUE",
U510="Sharing","POWER ISSUE",
U510="Sites strategiques &amp; DataCenter","POWER ISSUE",
U510="Exclu","Exclu",
U510="SAT","TX ISSUE",
U510="SPARE-ISSUE","SPARE-ISSUE",
U510="Fiber CAmtel","TX ISSUE",
U510="Fiber AOF","TX ISSUE",
U510="Projet OCM (HUAWEI)","TRAVAUX-HUAWEI",
U510="Projet OCM (NOKIA)","TRAVAUX -NOKIA",
U510="ACCESS-ISSUE","ACCESS-ISSUE",
U510="Projet OCM (ZTE, NOKIA, autres projets)","TRAVAUX OCM",
U510="No root CAuse","No root cause",
U510="ODU HS","TX ISSUE",
U510="IP &amp; VLAN","TX ISSUE",
U510="Warehouse HUAWEI","SPARE-ISSUE",
U510="SPARE-HS","SPARE-ISSUE",
U510="Power Telco","RAN ISSUE",U510="no impacts","no impacts"
),"")</f>
        <v>No root cause</v>
      </c>
      <c r="U510" s="68" t="s">
        <v>5691</v>
      </c>
      <c r="V510" s="41" t="str" cm="1">
        <f t="array" ref="V510">IFERROR(_xlfn.IFS(
U510="MPR ISSUE","ACTIVE",
U510="BSS Hardware Issue","ACTIVE",
U510="Sites strategiques, MLL, Pylone, etc.","PASSIVE",
U510="AKTIVCO DEFAUT GE &amp; POWER Cabinet","PASSIVE",
U510="AKTIVCO Coupure ENEO &amp; Baisse de tension","PASSIVE",
U510="Coupure ENEO &amp; Baisse de tension","PASSIVE",
U510="Defaut GE &amp; POWER Cabinet","PASSIVE",
U510="Sharing","PASSIVE",
U510="Sites strategiques &amp; DataCenter","PASSIVE",
U510="Exclu","Exclu",
U510="SAT","ACTIVE",
U510="SPARE-ISSUE","SPARE-ISSUE",
U510="Fiber CAmtel","ACTIVE",
U510="Fiber AOF","ACTIVE",
U510="Projet OCM (HUAWEI)","PLANNED WORKS",
U510="Projet OCM (NOKIA)","PLANNED WORKS",
U510="ACCESS-ISSUE","ACCESS-ISSUE",
U510="Projet OCM (ZTE, NOKIA, autres projets)","PLANNED WORKS",
U510="No root CAuse","No root cause",
U510="ODU HS","ACTIVE",
U510="IP &amp; VLAN","ACTIVE",
U510="Warehouse HUAWEI","SPARE-ISSUE",
U510="SPARE-HS","SPARE-ISSUE",
U510="Power Telco","ACTIVE", U510="no impacts","no impacts"
),"")</f>
        <v>No root cause</v>
      </c>
      <c r="W510" s="113"/>
      <c r="X510" s="113"/>
      <c r="Y510" s="113"/>
      <c r="Z510" s="113"/>
      <c r="AA510" s="113"/>
      <c r="AB510" s="17" t="s">
        <v>5465</v>
      </c>
      <c r="AC510" s="17" t="str">
        <f>_xlfn.XLOOKUP(B510,'INCIDENT-04-27-2026'!E:E,'INCIDENT-04-27-2026'!F:F,"")</f>
        <v/>
      </c>
      <c r="AD510" s="9"/>
      <c r="AE510" s="7" t="s">
        <v>5465</v>
      </c>
      <c r="AF510" s="6" t="str">
        <f>_xlfn.XLOOKUP(B510,'[13]Input_27-04'!$B:$B,'[13]Input_27-04'!$M:$M,"")</f>
        <v/>
      </c>
      <c r="AG510" s="7"/>
      <c r="AH510" s="3"/>
      <c r="AI510" s="18" t="str">
        <f>_xlfn.XLOOKUP(B510,'[3]Cells Huawei 27042026 10h'!$B:$B,'[3]Cells Huawei 27042026 10h'!$T:$T,"")</f>
        <v/>
      </c>
      <c r="AJ510" s="18" t="str">
        <f>_xlfn.XLOOKUP(B510,'[3]Cells Huawei 27042026 15h'!$B:$B,'[3]Cells Huawei 27042026 15h'!$T:$T,"")</f>
        <v/>
      </c>
      <c r="AK510" s="18" t="str">
        <f>_xlfn.XLOOKUP(B510,'[4]cells down 27042026 11h28'!$B:$B,'[4]cells down 27042026 11h28'!$R:$R,"")</f>
        <v/>
      </c>
      <c r="AL510" s="18" t="str">
        <f>_xlfn.XLOOKUP(B510,'[4]cells down 27042026 18h01'!$B:$B,'[4]cells down 27042026 18h01'!$R:$R,"")</f>
        <v/>
      </c>
      <c r="AM510" s="18" t="str">
        <f>_xlfn.XLOOKUP(B510,'[5]cell downs 27042026 11h'!$B:$B,'[5]cell downs 27042026 11h'!$R:$R,"")</f>
        <v/>
      </c>
      <c r="AN510" s="18" t="str">
        <f>_xlfn.XLOOKUP(B510,'[5]cell downs 27042026 17h40'!$B:$B,'[5]cell downs 27042026 17h40'!$R:$R,"")</f>
        <v/>
      </c>
      <c r="AO510" s="18" t="str">
        <f>_xlfn.XLOOKUP(B510,'[6]ALL SITES DOWN'!$D:$D,'[6]ALL SITES DOWN'!$J:$J,"")</f>
        <v/>
      </c>
      <c r="AP510" s="18" t="str">
        <f>_xlfn.XLOOKUP(B510,'[7]ALL SITES DOWN'!$D:$D,'[7]ALL SITES DOWN'!$J:$J,"")</f>
        <v/>
      </c>
      <c r="AQ510" s="9" t="str">
        <f>_xlfn.XLOOKUP(B510,[8]sheet1!$AC:$AC,[8]sheet1!$AF:$AF,"")</f>
        <v/>
      </c>
      <c r="AR510" s="14"/>
      <c r="AS510" s="14" t="s">
        <v>5465</v>
      </c>
      <c r="AT510" s="14" t="str">
        <f>_xlfn.XLOOKUP(B510,'[9]cell downs 18042026 17h'!$B:$B,'[9]cell downs 18042026 17h'!$B:$B,"")</f>
        <v/>
      </c>
      <c r="AU510" s="14" t="str">
        <f>_xlfn.XLOOKUP(B510,'[10]Cells Huawei 19042026 15h'!$B:$B,'[10]Cells Huawei 19042026 15h'!$B:$B,"")</f>
        <v/>
      </c>
      <c r="AV510" s="9" t="str">
        <f>_xlfn.XLOOKUP(B510,'[11]cells down 19042026 9H40'!$B:$B,'[11]cells down 19042026 9H40'!$B:$B,"")</f>
        <v/>
      </c>
    </row>
    <row r="511" spans="1:48" hidden="1" x14ac:dyDescent="0.3">
      <c r="A511" s="1" t="s">
        <v>4841</v>
      </c>
      <c r="B511" s="8" t="s">
        <v>4842</v>
      </c>
      <c r="C511" s="3" t="str">
        <f>_xlfn.XLOOKUP(B511,'[1]daily break down'!$D:$D,'[1]daily break down'!$E:$E,"")</f>
        <v>Yaounde</v>
      </c>
      <c r="D511" s="1" t="s">
        <v>21</v>
      </c>
      <c r="E511" s="1" t="s">
        <v>30</v>
      </c>
      <c r="F511" s="3" t="s">
        <v>37</v>
      </c>
      <c r="G511" s="1" t="s">
        <v>38</v>
      </c>
      <c r="H511" s="29" t="str">
        <f>_xlfn.XLOOKUP(B511,[2]CALCULATION!$B:$B,[2]CALCULATION!$H:$H,"")</f>
        <v>ZTE</v>
      </c>
      <c r="I511" s="26">
        <v>0</v>
      </c>
      <c r="J511" s="26">
        <v>0</v>
      </c>
      <c r="K511" s="26">
        <v>6.6669484609040808</v>
      </c>
      <c r="L511" s="26">
        <v>0</v>
      </c>
      <c r="M511" s="26">
        <v>0</v>
      </c>
      <c r="N511" s="26">
        <v>0</v>
      </c>
      <c r="O511" s="26">
        <v>3.775686079792695E-2</v>
      </c>
      <c r="P511" s="114" t="s">
        <v>6364</v>
      </c>
      <c r="Q511" s="42" t="s">
        <v>5538</v>
      </c>
      <c r="R511" s="42"/>
      <c r="S511" s="41" t="str" cm="1">
        <f t="array" ref="S511">IFERROR(_xlfn.IFS(
U511="MPR ISSUE","PDH",
U511="BSS Hardware Issue","BSS",
U511="Sites strategiques, MLL, Pylone, etc.","ENVTECH",
U511="AKTIVCO DEFAUT GE &amp; POWER Cabinet","AKTIVCO",
U511="AKTIVCO Coupure ENEO &amp; Baisse de tension","AKTIVCO GRID ONLY",
U511="Coupure ENEO &amp; Baisse de tension","IHS GRID ONLY",
U511="Defaut GE &amp; POWER Cabinet","IHS",
U511="Sharing","Partners",
U511="Sites strategiques &amp; DataCenter","SST &amp; DC",
U511="Exclu","Exclu",
U511="SAT","SAT",
U511="SPARE-ISSUE","SPARE-ISSUE",
U511="Fiber CAmtel","TRANS_FO_CAMTEL",
U511="Fiber AOF","Fiber AOF",
U511="Projet OCM (HUAWEI)","TRAVAUX-HUAWEI",
U511="Projet OCM (NOKIA)","TRAVAUX-NOKIA",
U511="ACCESS-ISSUE","ACCESS-ISSUE",
U511="Projet OCM (ZTE, NOKIA, autres projets)","TRAVAUX OCM",
U511="No root CAuse","No root cause",
U511="ODU HS","PDH",
U511="IP &amp; VLAN","PDH",
U511="Warehouse HUAWEI","SPARE-ISSUE",
U511="SPARE-HS","SPARE-ISSUE",
U511="Power Telco","BSS",U511="no impacts","no impacts"
),"")</f>
        <v>No root cause</v>
      </c>
      <c r="T511" s="41" t="str" cm="1">
        <f t="array" ref="T511">IFERROR(_xlfn.IFS(
U511="MPR ISSUE","TX ISSUE",
U511="BSS Hardware Issue","RAN ISSUE",
U511="Sites strategiques, MLL, Pylone, etc.","ENVTECH",
U511="AKTIVCO DEFAUT GE &amp; POWER Cabinet","POWER ISSUE",
U511="AKTIVCO Coupure ENEO &amp; Baisse de tension","POWER ISSUE",
U511="Coupure ENEO &amp; Baisse de tension","POWER ISSUE",
U511="Defaut GE &amp; POWER Cabinet","POWER ISSUE",
U511="Sharing","POWER ISSUE",
U511="Sites strategiques &amp; DataCenter","POWER ISSUE",
U511="Exclu","Exclu",
U511="SAT","TX ISSUE",
U511="SPARE-ISSUE","SPARE-ISSUE",
U511="Fiber CAmtel","TX ISSUE",
U511="Fiber AOF","TX ISSUE",
U511="Projet OCM (HUAWEI)","TRAVAUX-HUAWEI",
U511="Projet OCM (NOKIA)","TRAVAUX -NOKIA",
U511="ACCESS-ISSUE","ACCESS-ISSUE",
U511="Projet OCM (ZTE, NOKIA, autres projets)","TRAVAUX OCM",
U511="No root CAuse","No root cause",
U511="ODU HS","TX ISSUE",
U511="IP &amp; VLAN","TX ISSUE",
U511="Warehouse HUAWEI","SPARE-ISSUE",
U511="SPARE-HS","SPARE-ISSUE",
U511="Power Telco","RAN ISSUE",U511="no impacts","no impacts"
),"")</f>
        <v>No root cause</v>
      </c>
      <c r="U511" s="68" t="s">
        <v>5691</v>
      </c>
      <c r="V511" s="41" t="str" cm="1">
        <f t="array" ref="V511">IFERROR(_xlfn.IFS(
U511="MPR ISSUE","ACTIVE",
U511="BSS Hardware Issue","ACTIVE",
U511="Sites strategiques, MLL, Pylone, etc.","PASSIVE",
U511="AKTIVCO DEFAUT GE &amp; POWER Cabinet","PASSIVE",
U511="AKTIVCO Coupure ENEO &amp; Baisse de tension","PASSIVE",
U511="Coupure ENEO &amp; Baisse de tension","PASSIVE",
U511="Defaut GE &amp; POWER Cabinet","PASSIVE",
U511="Sharing","PASSIVE",
U511="Sites strategiques &amp; DataCenter","PASSIVE",
U511="Exclu","Exclu",
U511="SAT","ACTIVE",
U511="SPARE-ISSUE","SPARE-ISSUE",
U511="Fiber CAmtel","ACTIVE",
U511="Fiber AOF","ACTIVE",
U511="Projet OCM (HUAWEI)","PLANNED WORKS",
U511="Projet OCM (NOKIA)","PLANNED WORKS",
U511="ACCESS-ISSUE","ACCESS-ISSUE",
U511="Projet OCM (ZTE, NOKIA, autres projets)","PLANNED WORKS",
U511="No root CAuse","No root cause",
U511="ODU HS","ACTIVE",
U511="IP &amp; VLAN","ACTIVE",
U511="Warehouse HUAWEI","SPARE-ISSUE",
U511="SPARE-HS","SPARE-ISSUE",
U511="Power Telco","ACTIVE", U511="no impacts","no impacts"
),"")</f>
        <v>No root cause</v>
      </c>
      <c r="W511" s="113"/>
      <c r="X511" s="113"/>
      <c r="Y511" s="113"/>
      <c r="Z511" s="113"/>
      <c r="AA511" s="113"/>
      <c r="AB511" s="17" t="s">
        <v>5465</v>
      </c>
      <c r="AC511" s="17" t="str">
        <f>_xlfn.XLOOKUP(B511,'INCIDENT-04-27-2026'!E:E,'INCIDENT-04-27-2026'!F:F,"")</f>
        <v/>
      </c>
      <c r="AD511" s="9"/>
      <c r="AE511" s="7" t="s">
        <v>5465</v>
      </c>
      <c r="AF511" s="6" t="str">
        <f>_xlfn.XLOOKUP(B511,'[13]Input_27-04'!$B:$B,'[13]Input_27-04'!$M:$M,"")</f>
        <v>No power issue</v>
      </c>
      <c r="AG511" s="7"/>
      <c r="AH511" s="3"/>
      <c r="AI511" s="18" t="str">
        <f>_xlfn.XLOOKUP(B511,'[3]Cells Huawei 27042026 10h'!$B:$B,'[3]Cells Huawei 27042026 10h'!$T:$T,"")</f>
        <v/>
      </c>
      <c r="AJ511" s="18" t="str">
        <f>_xlfn.XLOOKUP(B511,'[3]Cells Huawei 27042026 15h'!$B:$B,'[3]Cells Huawei 27042026 15h'!$T:$T,"")</f>
        <v/>
      </c>
      <c r="AK511" s="18" t="str">
        <f>_xlfn.XLOOKUP(B511,'[4]cells down 27042026 11h28'!$B:$B,'[4]cells down 27042026 11h28'!$R:$R,"")</f>
        <v/>
      </c>
      <c r="AL511" s="18" t="str">
        <f>_xlfn.XLOOKUP(B511,'[4]cells down 27042026 18h01'!$B:$B,'[4]cells down 27042026 18h01'!$R:$R,"")</f>
        <v/>
      </c>
      <c r="AM511" s="18" t="str">
        <f>_xlfn.XLOOKUP(B511,'[5]cell downs 27042026 11h'!$B:$B,'[5]cell downs 27042026 11h'!$R:$R,"")</f>
        <v/>
      </c>
      <c r="AN511" s="18" t="str">
        <f>_xlfn.XLOOKUP(B511,'[5]cell downs 27042026 17h40'!$B:$B,'[5]cell downs 27042026 17h40'!$R:$R,"")</f>
        <v/>
      </c>
      <c r="AO511" s="18" t="str">
        <f>_xlfn.XLOOKUP(B511,'[6]ALL SITES DOWN'!$D:$D,'[6]ALL SITES DOWN'!$J:$J,"")</f>
        <v/>
      </c>
      <c r="AP511" s="18" t="str">
        <f>_xlfn.XLOOKUP(B511,'[7]ALL SITES DOWN'!$D:$D,'[7]ALL SITES DOWN'!$J:$J,"")</f>
        <v/>
      </c>
      <c r="AQ511" s="9" t="str">
        <f>_xlfn.XLOOKUP(B511,[8]sheet1!$AC:$AC,[8]sheet1!$AF:$AF,"")</f>
        <v/>
      </c>
      <c r="AR511" s="14"/>
      <c r="AS511" s="14" t="s">
        <v>5465</v>
      </c>
      <c r="AT511" s="14" t="str">
        <f>_xlfn.XLOOKUP(B511,'[9]cell downs 18042026 17h'!$B:$B,'[9]cell downs 18042026 17h'!$B:$B,"")</f>
        <v/>
      </c>
      <c r="AU511" s="14" t="str">
        <f>_xlfn.XLOOKUP(B511,'[10]Cells Huawei 19042026 15h'!$B:$B,'[10]Cells Huawei 19042026 15h'!$B:$B,"")</f>
        <v/>
      </c>
      <c r="AV511" s="9" t="str">
        <f>_xlfn.XLOOKUP(B511,'[11]cells down 19042026 9H40'!$B:$B,'[11]cells down 19042026 9H40'!$B:$B,"")</f>
        <v/>
      </c>
    </row>
    <row r="512" spans="1:48" hidden="1" x14ac:dyDescent="0.3">
      <c r="A512" s="1" t="s">
        <v>747</v>
      </c>
      <c r="B512" s="8" t="s">
        <v>748</v>
      </c>
      <c r="C512" s="3" t="str">
        <f>_xlfn.XLOOKUP(B512,'[1]daily break down'!$D:$D,'[1]daily break down'!$E:$E,"")</f>
        <v>Douala</v>
      </c>
      <c r="D512" s="1" t="s">
        <v>11</v>
      </c>
      <c r="E512" s="1" t="s">
        <v>12</v>
      </c>
      <c r="F512" s="3" t="s">
        <v>31</v>
      </c>
      <c r="G512" s="1" t="s">
        <v>32</v>
      </c>
      <c r="H512" s="29" t="str">
        <f>_xlfn.XLOOKUP(B512,[2]CALCULATION!$B:$B,[2]CALCULATION!$H:$H,"")</f>
        <v>ZTE</v>
      </c>
      <c r="I512" s="26">
        <v>15.949393321975952</v>
      </c>
      <c r="J512" s="26">
        <v>0</v>
      </c>
      <c r="K512" s="26">
        <v>0</v>
      </c>
      <c r="L512" s="26">
        <v>0</v>
      </c>
      <c r="M512" s="26">
        <v>0</v>
      </c>
      <c r="N512" s="26">
        <v>0</v>
      </c>
      <c r="O512" s="26">
        <v>3.7471499544849116E-2</v>
      </c>
      <c r="P512" s="114" t="s">
        <v>6364</v>
      </c>
      <c r="Q512" s="42" t="s">
        <v>5538</v>
      </c>
      <c r="R512" s="42"/>
      <c r="S512" s="41" t="str" cm="1">
        <f t="array" ref="S512">IFERROR(_xlfn.IFS(
U512="MPR ISSUE","PDH",
U512="BSS Hardware Issue","BSS",
U512="Sites strategiques, MLL, Pylone, etc.","ENVTECH",
U512="AKTIVCO DEFAUT GE &amp; POWER Cabinet","AKTIVCO",
U512="AKTIVCO Coupure ENEO &amp; Baisse de tension","AKTIVCO GRID ONLY",
U512="Coupure ENEO &amp; Baisse de tension","IHS GRID ONLY",
U512="Defaut GE &amp; POWER Cabinet","IHS",
U512="Sharing","Partners",
U512="Sites strategiques &amp; DataCenter","SST &amp; DC",
U512="Exclu","Exclu",
U512="SAT","SAT",
U512="SPARE-ISSUE","SPARE-ISSUE",
U512="Fiber CAmtel","TRANS_FO_CAMTEL",
U512="Fiber AOF","Fiber AOF",
U512="Projet OCM (HUAWEI)","TRAVAUX-HUAWEI",
U512="Projet OCM (NOKIA)","TRAVAUX-NOKIA",
U512="ACCESS-ISSUE","ACCESS-ISSUE",
U512="Projet OCM (ZTE, NOKIA, autres projets)","TRAVAUX OCM",
U512="No root CAuse","No root cause",
U512="ODU HS","PDH",
U512="IP &amp; VLAN","PDH",
U512="Warehouse HUAWEI","SPARE-ISSUE",
U512="SPARE-HS","SPARE-ISSUE",
U512="Power Telco","BSS",U512="no impacts","no impacts"
),"")</f>
        <v>No root cause</v>
      </c>
      <c r="T512" s="41" t="str" cm="1">
        <f t="array" ref="T512">IFERROR(_xlfn.IFS(
U512="MPR ISSUE","TX ISSUE",
U512="BSS Hardware Issue","RAN ISSUE",
U512="Sites strategiques, MLL, Pylone, etc.","ENVTECH",
U512="AKTIVCO DEFAUT GE &amp; POWER Cabinet","POWER ISSUE",
U512="AKTIVCO Coupure ENEO &amp; Baisse de tension","POWER ISSUE",
U512="Coupure ENEO &amp; Baisse de tension","POWER ISSUE",
U512="Defaut GE &amp; POWER Cabinet","POWER ISSUE",
U512="Sharing","POWER ISSUE",
U512="Sites strategiques &amp; DataCenter","POWER ISSUE",
U512="Exclu","Exclu",
U512="SAT","TX ISSUE",
U512="SPARE-ISSUE","SPARE-ISSUE",
U512="Fiber CAmtel","TX ISSUE",
U512="Fiber AOF","TX ISSUE",
U512="Projet OCM (HUAWEI)","TRAVAUX-HUAWEI",
U512="Projet OCM (NOKIA)","TRAVAUX -NOKIA",
U512="ACCESS-ISSUE","ACCESS-ISSUE",
U512="Projet OCM (ZTE, NOKIA, autres projets)","TRAVAUX OCM",
U512="No root CAuse","No root cause",
U512="ODU HS","TX ISSUE",
U512="IP &amp; VLAN","TX ISSUE",
U512="Warehouse HUAWEI","SPARE-ISSUE",
U512="SPARE-HS","SPARE-ISSUE",
U512="Power Telco","RAN ISSUE",U512="no impacts","no impacts"
),"")</f>
        <v>No root cause</v>
      </c>
      <c r="U512" s="68" t="s">
        <v>5691</v>
      </c>
      <c r="V512" s="41" t="str" cm="1">
        <f t="array" ref="V512">IFERROR(_xlfn.IFS(
U512="MPR ISSUE","ACTIVE",
U512="BSS Hardware Issue","ACTIVE",
U512="Sites strategiques, MLL, Pylone, etc.","PASSIVE",
U512="AKTIVCO DEFAUT GE &amp; POWER Cabinet","PASSIVE",
U512="AKTIVCO Coupure ENEO &amp; Baisse de tension","PASSIVE",
U512="Coupure ENEO &amp; Baisse de tension","PASSIVE",
U512="Defaut GE &amp; POWER Cabinet","PASSIVE",
U512="Sharing","PASSIVE",
U512="Sites strategiques &amp; DataCenter","PASSIVE",
U512="Exclu","Exclu",
U512="SAT","ACTIVE",
U512="SPARE-ISSUE","SPARE-ISSUE",
U512="Fiber CAmtel","ACTIVE",
U512="Fiber AOF","ACTIVE",
U512="Projet OCM (HUAWEI)","PLANNED WORKS",
U512="Projet OCM (NOKIA)","PLANNED WORKS",
U512="ACCESS-ISSUE","ACCESS-ISSUE",
U512="Projet OCM (ZTE, NOKIA, autres projets)","PLANNED WORKS",
U512="No root CAuse","No root cause",
U512="ODU HS","ACTIVE",
U512="IP &amp; VLAN","ACTIVE",
U512="Warehouse HUAWEI","SPARE-ISSUE",
U512="SPARE-HS","SPARE-ISSUE",
U512="Power Telco","ACTIVE", U512="no impacts","no impacts"
),"")</f>
        <v>No root cause</v>
      </c>
      <c r="W512" s="113"/>
      <c r="X512" s="113"/>
      <c r="Y512" s="113"/>
      <c r="Z512" s="113"/>
      <c r="AA512" s="113"/>
      <c r="AB512" s="17" t="s">
        <v>5465</v>
      </c>
      <c r="AC512" s="17" t="str">
        <f>_xlfn.XLOOKUP(B512,'INCIDENT-04-27-2026'!E:E,'INCIDENT-04-27-2026'!F:F,"")</f>
        <v/>
      </c>
      <c r="AD512" s="9"/>
      <c r="AE512" s="7" t="s">
        <v>5465</v>
      </c>
      <c r="AF512" s="6" t="str">
        <f>_xlfn.XLOOKUP(B512,'[13]Input_27-04'!$B:$B,'[13]Input_27-04'!$M:$M,"")</f>
        <v/>
      </c>
      <c r="AG512" s="7"/>
      <c r="AH512" s="3"/>
      <c r="AI512" s="18" t="str">
        <f>_xlfn.XLOOKUP(B512,'[3]Cells Huawei 27042026 10h'!$B:$B,'[3]Cells Huawei 27042026 10h'!$T:$T,"")</f>
        <v/>
      </c>
      <c r="AJ512" s="18" t="str">
        <f>_xlfn.XLOOKUP(B512,'[3]Cells Huawei 27042026 15h'!$B:$B,'[3]Cells Huawei 27042026 15h'!$T:$T,"")</f>
        <v/>
      </c>
      <c r="AK512" s="18" t="str">
        <f>_xlfn.XLOOKUP(B512,'[4]cells down 27042026 11h28'!$B:$B,'[4]cells down 27042026 11h28'!$R:$R,"")</f>
        <v/>
      </c>
      <c r="AL512" s="18" t="str">
        <f>_xlfn.XLOOKUP(B512,'[4]cells down 27042026 18h01'!$B:$B,'[4]cells down 27042026 18h01'!$R:$R,"")</f>
        <v/>
      </c>
      <c r="AM512" s="18" t="str">
        <f>_xlfn.XLOOKUP(B512,'[5]cell downs 27042026 11h'!$B:$B,'[5]cell downs 27042026 11h'!$R:$R,"")</f>
        <v/>
      </c>
      <c r="AN512" s="18" t="str">
        <f>_xlfn.XLOOKUP(B512,'[5]cell downs 27042026 17h40'!$B:$B,'[5]cell downs 27042026 17h40'!$R:$R,"")</f>
        <v/>
      </c>
      <c r="AO512" s="18" t="str">
        <f>_xlfn.XLOOKUP(B512,'[6]ALL SITES DOWN'!$D:$D,'[6]ALL SITES DOWN'!$J:$J,"")</f>
        <v/>
      </c>
      <c r="AP512" s="18" t="str">
        <f>_xlfn.XLOOKUP(B512,'[7]ALL SITES DOWN'!$D:$D,'[7]ALL SITES DOWN'!$J:$J,"")</f>
        <v/>
      </c>
      <c r="AQ512" s="9" t="str">
        <f>_xlfn.XLOOKUP(B512,[8]sheet1!$AC:$AC,[8]sheet1!$AF:$AF,"")</f>
        <v/>
      </c>
      <c r="AR512" s="14"/>
      <c r="AS512" s="14" t="s">
        <v>5465</v>
      </c>
      <c r="AT512" s="14" t="str">
        <f>_xlfn.XLOOKUP(B512,'[9]cell downs 18042026 17h'!$B:$B,'[9]cell downs 18042026 17h'!$B:$B,"")</f>
        <v/>
      </c>
      <c r="AU512" s="14" t="str">
        <f>_xlfn.XLOOKUP(B512,'[10]Cells Huawei 19042026 15h'!$B:$B,'[10]Cells Huawei 19042026 15h'!$B:$B,"")</f>
        <v/>
      </c>
      <c r="AV512" s="9" t="str">
        <f>_xlfn.XLOOKUP(B512,'[11]cells down 19042026 9H40'!$B:$B,'[11]cells down 19042026 9H40'!$B:$B,"")</f>
        <v/>
      </c>
    </row>
    <row r="513" spans="1:48" hidden="1" x14ac:dyDescent="0.3">
      <c r="A513" s="1" t="s">
        <v>1026</v>
      </c>
      <c r="B513" s="8" t="s">
        <v>1027</v>
      </c>
      <c r="C513" s="3" t="str">
        <f>_xlfn.XLOOKUP(B513,'[1]daily break down'!$D:$D,'[1]daily break down'!$E:$E,"")</f>
        <v>ADAMAOUA</v>
      </c>
      <c r="D513" s="1" t="s">
        <v>11</v>
      </c>
      <c r="E513" s="1" t="s">
        <v>66</v>
      </c>
      <c r="F513" s="3" t="s">
        <v>90</v>
      </c>
      <c r="G513" s="1" t="s">
        <v>1026</v>
      </c>
      <c r="H513" s="28" t="str">
        <f>_xlfn.XLOOKUP(B513,[2]CALCULATION!$B:$B,[2]CALCULATION!$H:$H,"")</f>
        <v>NOKIA</v>
      </c>
      <c r="I513" s="26">
        <v>2.3102472015036626</v>
      </c>
      <c r="J513" s="26">
        <v>0.28818580386615272</v>
      </c>
      <c r="K513" s="26">
        <v>2.6668071958110835E-2</v>
      </c>
      <c r="L513" s="26">
        <v>3.1841142772727676E-2</v>
      </c>
      <c r="M513" s="26">
        <v>0.11362917616934116</v>
      </c>
      <c r="N513" s="26">
        <v>2.4884254435828985E-2</v>
      </c>
      <c r="O513" s="26">
        <v>3.6907172148385722E-2</v>
      </c>
      <c r="P513" s="114" t="s">
        <v>6364</v>
      </c>
      <c r="Q513" s="42" t="s">
        <v>5538</v>
      </c>
      <c r="R513" s="42"/>
      <c r="S513" s="41" t="str" cm="1">
        <f t="array" ref="S513">IFERROR(_xlfn.IFS(
U513="MPR ISSUE","PDH",
U513="BSS Hardware Issue","BSS",
U513="Sites strategiques, MLL, Pylone, etc.","ENVTECH",
U513="AKTIVCO DEFAUT GE &amp; POWER Cabinet","AKTIVCO",
U513="AKTIVCO Coupure ENEO &amp; Baisse de tension","AKTIVCO GRID ONLY",
U513="Coupure ENEO &amp; Baisse de tension","IHS GRID ONLY",
U513="Defaut GE &amp; POWER Cabinet","IHS",
U513="Sharing","Partners",
U513="Sites strategiques &amp; DataCenter","SST &amp; DC",
U513="Exclu","Exclu",
U513="SAT","SAT",
U513="SPARE-ISSUE","SPARE-ISSUE",
U513="Fiber CAmtel","TRANS_FO_CAMTEL",
U513="Fiber AOF","Fiber AOF",
U513="Projet OCM (HUAWEI)","TRAVAUX-HUAWEI",
U513="Projet OCM (NOKIA)","TRAVAUX-NOKIA",
U513="ACCESS-ISSUE","ACCESS-ISSUE",
U513="Projet OCM (ZTE, NOKIA, autres projets)","TRAVAUX OCM",
U513="No root CAuse","No root cause",
U513="ODU HS","PDH",
U513="IP &amp; VLAN","PDH",
U513="Warehouse HUAWEI","SPARE-ISSUE",
U513="SPARE-HS","SPARE-ISSUE",
U513="Power Telco","BSS",U513="no impacts","no impacts"
),"")</f>
        <v>No root cause</v>
      </c>
      <c r="T513" s="41" t="str" cm="1">
        <f t="array" ref="T513">IFERROR(_xlfn.IFS(
U513="MPR ISSUE","TX ISSUE",
U513="BSS Hardware Issue","RAN ISSUE",
U513="Sites strategiques, MLL, Pylone, etc.","ENVTECH",
U513="AKTIVCO DEFAUT GE &amp; POWER Cabinet","POWER ISSUE",
U513="AKTIVCO Coupure ENEO &amp; Baisse de tension","POWER ISSUE",
U513="Coupure ENEO &amp; Baisse de tension","POWER ISSUE",
U513="Defaut GE &amp; POWER Cabinet","POWER ISSUE",
U513="Sharing","POWER ISSUE",
U513="Sites strategiques &amp; DataCenter","POWER ISSUE",
U513="Exclu","Exclu",
U513="SAT","TX ISSUE",
U513="SPARE-ISSUE","SPARE-ISSUE",
U513="Fiber CAmtel","TX ISSUE",
U513="Fiber AOF","TX ISSUE",
U513="Projet OCM (HUAWEI)","TRAVAUX-HUAWEI",
U513="Projet OCM (NOKIA)","TRAVAUX -NOKIA",
U513="ACCESS-ISSUE","ACCESS-ISSUE",
U513="Projet OCM (ZTE, NOKIA, autres projets)","TRAVAUX OCM",
U513="No root CAuse","No root cause",
U513="ODU HS","TX ISSUE",
U513="IP &amp; VLAN","TX ISSUE",
U513="Warehouse HUAWEI","SPARE-ISSUE",
U513="SPARE-HS","SPARE-ISSUE",
U513="Power Telco","RAN ISSUE",U513="no impacts","no impacts"
),"")</f>
        <v>No root cause</v>
      </c>
      <c r="U513" s="68" t="s">
        <v>5691</v>
      </c>
      <c r="V513" s="41" t="str" cm="1">
        <f t="array" ref="V513">IFERROR(_xlfn.IFS(
U513="MPR ISSUE","ACTIVE",
U513="BSS Hardware Issue","ACTIVE",
U513="Sites strategiques, MLL, Pylone, etc.","PASSIVE",
U513="AKTIVCO DEFAUT GE &amp; POWER Cabinet","PASSIVE",
U513="AKTIVCO Coupure ENEO &amp; Baisse de tension","PASSIVE",
U513="Coupure ENEO &amp; Baisse de tension","PASSIVE",
U513="Defaut GE &amp; POWER Cabinet","PASSIVE",
U513="Sharing","PASSIVE",
U513="Sites strategiques &amp; DataCenter","PASSIVE",
U513="Exclu","Exclu",
U513="SAT","ACTIVE",
U513="SPARE-ISSUE","SPARE-ISSUE",
U513="Fiber CAmtel","ACTIVE",
U513="Fiber AOF","ACTIVE",
U513="Projet OCM (HUAWEI)","PLANNED WORKS",
U513="Projet OCM (NOKIA)","PLANNED WORKS",
U513="ACCESS-ISSUE","ACCESS-ISSUE",
U513="Projet OCM (ZTE, NOKIA, autres projets)","PLANNED WORKS",
U513="No root CAuse","No root cause",
U513="ODU HS","ACTIVE",
U513="IP &amp; VLAN","ACTIVE",
U513="Warehouse HUAWEI","SPARE-ISSUE",
U513="SPARE-HS","SPARE-ISSUE",
U513="Power Telco","ACTIVE", U513="no impacts","no impacts"
),"")</f>
        <v>No root cause</v>
      </c>
      <c r="W513" s="113"/>
      <c r="X513" s="113"/>
      <c r="Y513" s="113"/>
      <c r="Z513" s="113"/>
      <c r="AA513" s="113"/>
      <c r="AB513" s="17" t="s">
        <v>5465</v>
      </c>
      <c r="AC513" s="17" t="str">
        <f>_xlfn.XLOOKUP(B513,'INCIDENT-04-27-2026'!E:E,'INCIDENT-04-27-2026'!F:F,"")</f>
        <v/>
      </c>
      <c r="AD513" s="9"/>
      <c r="AE513" s="7" t="s">
        <v>5465</v>
      </c>
      <c r="AF513" s="6" t="str">
        <f>_xlfn.XLOOKUP(B513,'[13]Input_27-04'!$B:$B,'[13]Input_27-04'!$M:$M,"")</f>
        <v/>
      </c>
      <c r="AG513" s="7"/>
      <c r="AH513" s="3"/>
      <c r="AI513" s="18" t="str">
        <f>_xlfn.XLOOKUP(B513,'[3]Cells Huawei 27042026 10h'!$B:$B,'[3]Cells Huawei 27042026 10h'!$T:$T,"")</f>
        <v/>
      </c>
      <c r="AJ513" s="18" t="str">
        <f>_xlfn.XLOOKUP(B513,'[3]Cells Huawei 27042026 15h'!$B:$B,'[3]Cells Huawei 27042026 15h'!$T:$T,"")</f>
        <v/>
      </c>
      <c r="AK513" s="18" t="str">
        <f>_xlfn.XLOOKUP(B513,'[4]cells down 27042026 11h28'!$B:$B,'[4]cells down 27042026 11h28'!$R:$R,"")</f>
        <v/>
      </c>
      <c r="AL513" s="18" t="str">
        <f>_xlfn.XLOOKUP(B513,'[4]cells down 27042026 18h01'!$B:$B,'[4]cells down 27042026 18h01'!$R:$R,"")</f>
        <v/>
      </c>
      <c r="AM513" s="18" t="str">
        <f>_xlfn.XLOOKUP(B513,'[5]cell downs 27042026 11h'!$B:$B,'[5]cell downs 27042026 11h'!$R:$R,"")</f>
        <v/>
      </c>
      <c r="AN513" s="18" t="str">
        <f>_xlfn.XLOOKUP(B513,'[5]cell downs 27042026 17h40'!$B:$B,'[5]cell downs 27042026 17h40'!$R:$R,"")</f>
        <v/>
      </c>
      <c r="AO513" s="18" t="str">
        <f>_xlfn.XLOOKUP(B513,'[6]ALL SITES DOWN'!$D:$D,'[6]ALL SITES DOWN'!$J:$J,"")</f>
        <v/>
      </c>
      <c r="AP513" s="18" t="str">
        <f>_xlfn.XLOOKUP(B513,'[7]ALL SITES DOWN'!$D:$D,'[7]ALL SITES DOWN'!$J:$J,"")</f>
        <v/>
      </c>
      <c r="AQ513" s="9" t="str">
        <f>_xlfn.XLOOKUP(B513,[8]sheet1!$AC:$AC,[8]sheet1!$AF:$AF,"")</f>
        <v/>
      </c>
      <c r="AR513" s="14"/>
      <c r="AS513" s="14" t="s">
        <v>5465</v>
      </c>
      <c r="AT513" s="14" t="str">
        <f>_xlfn.XLOOKUP(B513,'[9]cell downs 18042026 17h'!$B:$B,'[9]cell downs 18042026 17h'!$B:$B,"")</f>
        <v/>
      </c>
      <c r="AU513" s="14" t="str">
        <f>_xlfn.XLOOKUP(B513,'[10]Cells Huawei 19042026 15h'!$B:$B,'[10]Cells Huawei 19042026 15h'!$B:$B,"")</f>
        <v/>
      </c>
      <c r="AV513" s="9" t="str">
        <f>_xlfn.XLOOKUP(B513,'[11]cells down 19042026 9H40'!$B:$B,'[11]cells down 19042026 9H40'!$B:$B,"")</f>
        <v/>
      </c>
    </row>
    <row r="514" spans="1:48" hidden="1" x14ac:dyDescent="0.3">
      <c r="A514" s="1" t="s">
        <v>4544</v>
      </c>
      <c r="B514" s="8" t="s">
        <v>4545</v>
      </c>
      <c r="C514" s="3" t="str">
        <f>_xlfn.XLOOKUP(B514,'[1]daily break down'!$D:$D,'[1]daily break down'!$E:$E,"")</f>
        <v>Yaounde</v>
      </c>
      <c r="D514" s="1" t="s">
        <v>11</v>
      </c>
      <c r="E514" s="1" t="s">
        <v>12</v>
      </c>
      <c r="F514" s="3" t="s">
        <v>37</v>
      </c>
      <c r="G514" s="1" t="s">
        <v>38</v>
      </c>
      <c r="H514" s="29" t="str">
        <f>_xlfn.XLOOKUP(B514,[2]CALCULATION!$B:$B,[2]CALCULATION!$H:$H,"")</f>
        <v>ZTE</v>
      </c>
      <c r="I514" s="26">
        <v>0</v>
      </c>
      <c r="J514" s="26">
        <v>0</v>
      </c>
      <c r="K514" s="26">
        <v>1.0308675267454791E-2</v>
      </c>
      <c r="L514" s="26">
        <v>0</v>
      </c>
      <c r="M514" s="26">
        <v>0</v>
      </c>
      <c r="N514" s="26">
        <v>0</v>
      </c>
      <c r="O514" s="26">
        <v>3.4689227327335093E-2</v>
      </c>
      <c r="P514" s="114" t="s">
        <v>6364</v>
      </c>
      <c r="Q514" s="42" t="s">
        <v>5538</v>
      </c>
      <c r="R514" s="42"/>
      <c r="S514" s="41" t="str" cm="1">
        <f t="array" ref="S514">IFERROR(_xlfn.IFS(
U514="MPR ISSUE","PDH",
U514="BSS Hardware Issue","BSS",
U514="Sites strategiques, MLL, Pylone, etc.","ENVTECH",
U514="AKTIVCO DEFAUT GE &amp; POWER Cabinet","AKTIVCO",
U514="AKTIVCO Coupure ENEO &amp; Baisse de tension","AKTIVCO GRID ONLY",
U514="Coupure ENEO &amp; Baisse de tension","IHS GRID ONLY",
U514="Defaut GE &amp; POWER Cabinet","IHS",
U514="Sharing","Partners",
U514="Sites strategiques &amp; DataCenter","SST &amp; DC",
U514="Exclu","Exclu",
U514="SAT","SAT",
U514="SPARE-ISSUE","SPARE-ISSUE",
U514="Fiber CAmtel","TRANS_FO_CAMTEL",
U514="Fiber AOF","Fiber AOF",
U514="Projet OCM (HUAWEI)","TRAVAUX-HUAWEI",
U514="Projet OCM (NOKIA)","TRAVAUX-NOKIA",
U514="ACCESS-ISSUE","ACCESS-ISSUE",
U514="Projet OCM (ZTE, NOKIA, autres projets)","TRAVAUX OCM",
U514="No root CAuse","No root cause",
U514="ODU HS","PDH",
U514="IP &amp; VLAN","PDH",
U514="Warehouse HUAWEI","SPARE-ISSUE",
U514="SPARE-HS","SPARE-ISSUE",
U514="Power Telco","BSS",U514="no impacts","no impacts"
),"")</f>
        <v>No root cause</v>
      </c>
      <c r="T514" s="41" t="str" cm="1">
        <f t="array" ref="T514">IFERROR(_xlfn.IFS(
U514="MPR ISSUE","TX ISSUE",
U514="BSS Hardware Issue","RAN ISSUE",
U514="Sites strategiques, MLL, Pylone, etc.","ENVTECH",
U514="AKTIVCO DEFAUT GE &amp; POWER Cabinet","POWER ISSUE",
U514="AKTIVCO Coupure ENEO &amp; Baisse de tension","POWER ISSUE",
U514="Coupure ENEO &amp; Baisse de tension","POWER ISSUE",
U514="Defaut GE &amp; POWER Cabinet","POWER ISSUE",
U514="Sharing","POWER ISSUE",
U514="Sites strategiques &amp; DataCenter","POWER ISSUE",
U514="Exclu","Exclu",
U514="SAT","TX ISSUE",
U514="SPARE-ISSUE","SPARE-ISSUE",
U514="Fiber CAmtel","TX ISSUE",
U514="Fiber AOF","TX ISSUE",
U514="Projet OCM (HUAWEI)","TRAVAUX-HUAWEI",
U514="Projet OCM (NOKIA)","TRAVAUX -NOKIA",
U514="ACCESS-ISSUE","ACCESS-ISSUE",
U514="Projet OCM (ZTE, NOKIA, autres projets)","TRAVAUX OCM",
U514="No root CAuse","No root cause",
U514="ODU HS","TX ISSUE",
U514="IP &amp; VLAN","TX ISSUE",
U514="Warehouse HUAWEI","SPARE-ISSUE",
U514="SPARE-HS","SPARE-ISSUE",
U514="Power Telco","RAN ISSUE",U514="no impacts","no impacts"
),"")</f>
        <v>No root cause</v>
      </c>
      <c r="U514" s="68" t="s">
        <v>5691</v>
      </c>
      <c r="V514" s="41" t="str" cm="1">
        <f t="array" ref="V514">IFERROR(_xlfn.IFS(
U514="MPR ISSUE","ACTIVE",
U514="BSS Hardware Issue","ACTIVE",
U514="Sites strategiques, MLL, Pylone, etc.","PASSIVE",
U514="AKTIVCO DEFAUT GE &amp; POWER Cabinet","PASSIVE",
U514="AKTIVCO Coupure ENEO &amp; Baisse de tension","PASSIVE",
U514="Coupure ENEO &amp; Baisse de tension","PASSIVE",
U514="Defaut GE &amp; POWER Cabinet","PASSIVE",
U514="Sharing","PASSIVE",
U514="Sites strategiques &amp; DataCenter","PASSIVE",
U514="Exclu","Exclu",
U514="SAT","ACTIVE",
U514="SPARE-ISSUE","SPARE-ISSUE",
U514="Fiber CAmtel","ACTIVE",
U514="Fiber AOF","ACTIVE",
U514="Projet OCM (HUAWEI)","PLANNED WORKS",
U514="Projet OCM (NOKIA)","PLANNED WORKS",
U514="ACCESS-ISSUE","ACCESS-ISSUE",
U514="Projet OCM (ZTE, NOKIA, autres projets)","PLANNED WORKS",
U514="No root CAuse","No root cause",
U514="ODU HS","ACTIVE",
U514="IP &amp; VLAN","ACTIVE",
U514="Warehouse HUAWEI","SPARE-ISSUE",
U514="SPARE-HS","SPARE-ISSUE",
U514="Power Telco","ACTIVE", U514="no impacts","no impacts"
),"")</f>
        <v>No root cause</v>
      </c>
      <c r="W514" s="113"/>
      <c r="X514" s="113"/>
      <c r="Y514" s="113"/>
      <c r="Z514" s="113"/>
      <c r="AA514" s="113"/>
      <c r="AB514" s="17" t="s">
        <v>5465</v>
      </c>
      <c r="AC514" s="17" t="str">
        <f>_xlfn.XLOOKUP(B514,'INCIDENT-04-27-2026'!E:E,'INCIDENT-04-27-2026'!F:F,"")</f>
        <v/>
      </c>
      <c r="AD514" s="9"/>
      <c r="AE514" s="7" t="s">
        <v>5465</v>
      </c>
      <c r="AF514" s="6" t="str">
        <f>_xlfn.XLOOKUP(B514,'[13]Input_27-04'!$B:$B,'[13]Input_27-04'!$M:$M,"")</f>
        <v/>
      </c>
      <c r="AG514" s="7"/>
      <c r="AH514" s="3"/>
      <c r="AI514" s="18" t="str">
        <f>_xlfn.XLOOKUP(B514,'[3]Cells Huawei 27042026 10h'!$B:$B,'[3]Cells Huawei 27042026 10h'!$T:$T,"")</f>
        <v/>
      </c>
      <c r="AJ514" s="18" t="str">
        <f>_xlfn.XLOOKUP(B514,'[3]Cells Huawei 27042026 15h'!$B:$B,'[3]Cells Huawei 27042026 15h'!$T:$T,"")</f>
        <v/>
      </c>
      <c r="AK514" s="18" t="str">
        <f>_xlfn.XLOOKUP(B514,'[4]cells down 27042026 11h28'!$B:$B,'[4]cells down 27042026 11h28'!$R:$R,"")</f>
        <v/>
      </c>
      <c r="AL514" s="18" t="str">
        <f>_xlfn.XLOOKUP(B514,'[4]cells down 27042026 18h01'!$B:$B,'[4]cells down 27042026 18h01'!$R:$R,"")</f>
        <v/>
      </c>
      <c r="AM514" s="18" t="str">
        <f>_xlfn.XLOOKUP(B514,'[5]cell downs 27042026 11h'!$B:$B,'[5]cell downs 27042026 11h'!$R:$R,"")</f>
        <v/>
      </c>
      <c r="AN514" s="18" t="str">
        <f>_xlfn.XLOOKUP(B514,'[5]cell downs 27042026 17h40'!$B:$B,'[5]cell downs 27042026 17h40'!$R:$R,"")</f>
        <v/>
      </c>
      <c r="AO514" s="18" t="str">
        <f>_xlfn.XLOOKUP(B514,'[6]ALL SITES DOWN'!$D:$D,'[6]ALL SITES DOWN'!$J:$J,"")</f>
        <v/>
      </c>
      <c r="AP514" s="18" t="str">
        <f>_xlfn.XLOOKUP(B514,'[7]ALL SITES DOWN'!$D:$D,'[7]ALL SITES DOWN'!$J:$J,"")</f>
        <v/>
      </c>
      <c r="AQ514" s="9" t="str">
        <f>_xlfn.XLOOKUP(B514,[8]sheet1!$AC:$AC,[8]sheet1!$AF:$AF,"")</f>
        <v/>
      </c>
      <c r="AR514" s="14"/>
      <c r="AS514" s="14" t="s">
        <v>5465</v>
      </c>
      <c r="AT514" s="14" t="str">
        <f>_xlfn.XLOOKUP(B514,'[9]cell downs 18042026 17h'!$B:$B,'[9]cell downs 18042026 17h'!$B:$B,"")</f>
        <v/>
      </c>
      <c r="AU514" s="14" t="str">
        <f>_xlfn.XLOOKUP(B514,'[10]Cells Huawei 19042026 15h'!$B:$B,'[10]Cells Huawei 19042026 15h'!$B:$B,"")</f>
        <v/>
      </c>
      <c r="AV514" s="9" t="str">
        <f>_xlfn.XLOOKUP(B514,'[11]cells down 19042026 9H40'!$B:$B,'[11]cells down 19042026 9H40'!$B:$B,"")</f>
        <v/>
      </c>
    </row>
    <row r="515" spans="1:48" hidden="1" x14ac:dyDescent="0.3">
      <c r="A515" s="1" t="s">
        <v>1643</v>
      </c>
      <c r="B515" s="8" t="s">
        <v>1644</v>
      </c>
      <c r="C515" s="3" t="str">
        <f>_xlfn.XLOOKUP(B515,'[1]daily break down'!$D:$D,'[1]daily break down'!$E:$E,"")</f>
        <v>OUEST</v>
      </c>
      <c r="D515" s="1" t="s">
        <v>11</v>
      </c>
      <c r="E515" s="1" t="s">
        <v>12</v>
      </c>
      <c r="F515" s="3" t="s">
        <v>102</v>
      </c>
      <c r="G515" s="1" t="s">
        <v>1476</v>
      </c>
      <c r="H515" s="27" t="str">
        <f>_xlfn.XLOOKUP(B515,[2]CALCULATION!$B:$B,[2]CALCULATION!$H:$H,"")</f>
        <v>Huawei</v>
      </c>
      <c r="I515" s="26">
        <v>0</v>
      </c>
      <c r="J515" s="26">
        <v>0</v>
      </c>
      <c r="K515" s="26">
        <v>0</v>
      </c>
      <c r="L515" s="26">
        <v>2.8227935154508845</v>
      </c>
      <c r="M515" s="26">
        <v>0</v>
      </c>
      <c r="N515" s="26">
        <v>0</v>
      </c>
      <c r="O515" s="26">
        <v>3.3494277080069509E-2</v>
      </c>
      <c r="P515" s="114" t="s">
        <v>6364</v>
      </c>
      <c r="Q515" s="42" t="s">
        <v>5538</v>
      </c>
      <c r="R515" s="42"/>
      <c r="S515" s="41" t="str" cm="1">
        <f t="array" ref="S515">IFERROR(_xlfn.IFS(
U515="MPR ISSUE","PDH",
U515="BSS Hardware Issue","BSS",
U515="Sites strategiques, MLL, Pylone, etc.","ENVTECH",
U515="AKTIVCO DEFAUT GE &amp; POWER Cabinet","AKTIVCO",
U515="AKTIVCO Coupure ENEO &amp; Baisse de tension","AKTIVCO GRID ONLY",
U515="Coupure ENEO &amp; Baisse de tension","IHS GRID ONLY",
U515="Defaut GE &amp; POWER Cabinet","IHS",
U515="Sharing","Partners",
U515="Sites strategiques &amp; DataCenter","SST &amp; DC",
U515="Exclu","Exclu",
U515="SAT","SAT",
U515="SPARE-ISSUE","SPARE-ISSUE",
U515="Fiber CAmtel","TRANS_FO_CAMTEL",
U515="Fiber AOF","Fiber AOF",
U515="Projet OCM (HUAWEI)","TRAVAUX-HUAWEI",
U515="Projet OCM (NOKIA)","TRAVAUX-NOKIA",
U515="ACCESS-ISSUE","ACCESS-ISSUE",
U515="Projet OCM (ZTE, NOKIA, autres projets)","TRAVAUX OCM",
U515="No root CAuse","No root cause",
U515="ODU HS","PDH",
U515="IP &amp; VLAN","PDH",
U515="Warehouse HUAWEI","SPARE-ISSUE",
U515="SPARE-HS","SPARE-ISSUE",
U515="Power Telco","BSS",U515="no impacts","no impacts"
),"")</f>
        <v>No root cause</v>
      </c>
      <c r="T515" s="41" t="str" cm="1">
        <f t="array" ref="T515">IFERROR(_xlfn.IFS(
U515="MPR ISSUE","TX ISSUE",
U515="BSS Hardware Issue","RAN ISSUE",
U515="Sites strategiques, MLL, Pylone, etc.","ENVTECH",
U515="AKTIVCO DEFAUT GE &amp; POWER Cabinet","POWER ISSUE",
U515="AKTIVCO Coupure ENEO &amp; Baisse de tension","POWER ISSUE",
U515="Coupure ENEO &amp; Baisse de tension","POWER ISSUE",
U515="Defaut GE &amp; POWER Cabinet","POWER ISSUE",
U515="Sharing","POWER ISSUE",
U515="Sites strategiques &amp; DataCenter","POWER ISSUE",
U515="Exclu","Exclu",
U515="SAT","TX ISSUE",
U515="SPARE-ISSUE","SPARE-ISSUE",
U515="Fiber CAmtel","TX ISSUE",
U515="Fiber AOF","TX ISSUE",
U515="Projet OCM (HUAWEI)","TRAVAUX-HUAWEI",
U515="Projet OCM (NOKIA)","TRAVAUX -NOKIA",
U515="ACCESS-ISSUE","ACCESS-ISSUE",
U515="Projet OCM (ZTE, NOKIA, autres projets)","TRAVAUX OCM",
U515="No root CAuse","No root cause",
U515="ODU HS","TX ISSUE",
U515="IP &amp; VLAN","TX ISSUE",
U515="Warehouse HUAWEI","SPARE-ISSUE",
U515="SPARE-HS","SPARE-ISSUE",
U515="Power Telco","RAN ISSUE",U515="no impacts","no impacts"
),"")</f>
        <v>No root cause</v>
      </c>
      <c r="U515" s="68" t="s">
        <v>5691</v>
      </c>
      <c r="V515" s="41" t="str" cm="1">
        <f t="array" ref="V515">IFERROR(_xlfn.IFS(
U515="MPR ISSUE","ACTIVE",
U515="BSS Hardware Issue","ACTIVE",
U515="Sites strategiques, MLL, Pylone, etc.","PASSIVE",
U515="AKTIVCO DEFAUT GE &amp; POWER Cabinet","PASSIVE",
U515="AKTIVCO Coupure ENEO &amp; Baisse de tension","PASSIVE",
U515="Coupure ENEO &amp; Baisse de tension","PASSIVE",
U515="Defaut GE &amp; POWER Cabinet","PASSIVE",
U515="Sharing","PASSIVE",
U515="Sites strategiques &amp; DataCenter","PASSIVE",
U515="Exclu","Exclu",
U515="SAT","ACTIVE",
U515="SPARE-ISSUE","SPARE-ISSUE",
U515="Fiber CAmtel","ACTIVE",
U515="Fiber AOF","ACTIVE",
U515="Projet OCM (HUAWEI)","PLANNED WORKS",
U515="Projet OCM (NOKIA)","PLANNED WORKS",
U515="ACCESS-ISSUE","ACCESS-ISSUE",
U515="Projet OCM (ZTE, NOKIA, autres projets)","PLANNED WORKS",
U515="No root CAuse","No root cause",
U515="ODU HS","ACTIVE",
U515="IP &amp; VLAN","ACTIVE",
U515="Warehouse HUAWEI","SPARE-ISSUE",
U515="SPARE-HS","SPARE-ISSUE",
U515="Power Telco","ACTIVE", U515="no impacts","no impacts"
),"")</f>
        <v>No root cause</v>
      </c>
      <c r="W515" s="113"/>
      <c r="X515" s="113"/>
      <c r="Y515" s="113"/>
      <c r="Z515" s="113"/>
      <c r="AA515" s="113"/>
      <c r="AB515" s="17" t="s">
        <v>5465</v>
      </c>
      <c r="AC515" s="17" t="str">
        <f>_xlfn.XLOOKUP(B515,'INCIDENT-04-27-2026'!E:E,'INCIDENT-04-27-2026'!F:F,"")</f>
        <v/>
      </c>
      <c r="AD515" s="9"/>
      <c r="AE515" s="7" t="s">
        <v>5465</v>
      </c>
      <c r="AF515" s="6" t="str">
        <f>_xlfn.XLOOKUP(B515,'[13]Input_27-04'!$B:$B,'[13]Input_27-04'!$M:$M,"")</f>
        <v/>
      </c>
      <c r="AG515" s="7"/>
      <c r="AH515" s="3"/>
      <c r="AI515" s="18" t="str">
        <f>_xlfn.XLOOKUP(B515,'[3]Cells Huawei 27042026 10h'!$B:$B,'[3]Cells Huawei 27042026 10h'!$T:$T,"")</f>
        <v/>
      </c>
      <c r="AJ515" s="18" t="str">
        <f>_xlfn.XLOOKUP(B515,'[3]Cells Huawei 27042026 15h'!$B:$B,'[3]Cells Huawei 27042026 15h'!$T:$T,"")</f>
        <v/>
      </c>
      <c r="AK515" s="18" t="str">
        <f>_xlfn.XLOOKUP(B515,'[4]cells down 27042026 11h28'!$B:$B,'[4]cells down 27042026 11h28'!$R:$R,"")</f>
        <v/>
      </c>
      <c r="AL515" s="18" t="str">
        <f>_xlfn.XLOOKUP(B515,'[4]cells down 27042026 18h01'!$B:$B,'[4]cells down 27042026 18h01'!$R:$R,"")</f>
        <v/>
      </c>
      <c r="AM515" s="18" t="str">
        <f>_xlfn.XLOOKUP(B515,'[5]cell downs 27042026 11h'!$B:$B,'[5]cell downs 27042026 11h'!$R:$R,"")</f>
        <v/>
      </c>
      <c r="AN515" s="18" t="str">
        <f>_xlfn.XLOOKUP(B515,'[5]cell downs 27042026 17h40'!$B:$B,'[5]cell downs 27042026 17h40'!$R:$R,"")</f>
        <v/>
      </c>
      <c r="AO515" s="18" t="str">
        <f>_xlfn.XLOOKUP(B515,'[6]ALL SITES DOWN'!$D:$D,'[6]ALL SITES DOWN'!$J:$J,"")</f>
        <v/>
      </c>
      <c r="AP515" s="18" t="str">
        <f>_xlfn.XLOOKUP(B515,'[7]ALL SITES DOWN'!$D:$D,'[7]ALL SITES DOWN'!$J:$J,"")</f>
        <v/>
      </c>
      <c r="AQ515" s="9" t="str">
        <f>_xlfn.XLOOKUP(B515,[8]sheet1!$AC:$AC,[8]sheet1!$AF:$AF,"")</f>
        <v/>
      </c>
      <c r="AR515" s="14"/>
      <c r="AS515" s="14" t="s">
        <v>5465</v>
      </c>
      <c r="AT515" s="14" t="str">
        <f>_xlfn.XLOOKUP(B515,'[9]cell downs 18042026 17h'!$B:$B,'[9]cell downs 18042026 17h'!$B:$B,"")</f>
        <v/>
      </c>
      <c r="AU515" s="14" t="str">
        <f>_xlfn.XLOOKUP(B515,'[10]Cells Huawei 19042026 15h'!$B:$B,'[10]Cells Huawei 19042026 15h'!$B:$B,"")</f>
        <v/>
      </c>
      <c r="AV515" s="9" t="str">
        <f>_xlfn.XLOOKUP(B515,'[11]cells down 19042026 9H40'!$B:$B,'[11]cells down 19042026 9H40'!$B:$B,"")</f>
        <v/>
      </c>
    </row>
    <row r="516" spans="1:48" hidden="1" x14ac:dyDescent="0.3">
      <c r="A516" s="1" t="s">
        <v>2436</v>
      </c>
      <c r="B516" s="1" t="s">
        <v>2437</v>
      </c>
      <c r="C516" s="3" t="str">
        <f>_xlfn.XLOOKUP(B516,'[1]daily break down'!$D:$D,'[1]daily break down'!$E:$E,"")</f>
        <v>OUEST</v>
      </c>
      <c r="D516" s="1" t="s">
        <v>21</v>
      </c>
      <c r="E516" s="1" t="s">
        <v>122</v>
      </c>
      <c r="F516" s="3" t="s">
        <v>102</v>
      </c>
      <c r="G516" s="1" t="s">
        <v>1476</v>
      </c>
      <c r="H516" s="27" t="str">
        <f>_xlfn.XLOOKUP(B516,[2]CALCULATION!$B:$B,[2]CALCULATION!$H:$H,"")</f>
        <v>Huawei</v>
      </c>
      <c r="I516" s="26">
        <v>0</v>
      </c>
      <c r="J516" s="26">
        <v>0</v>
      </c>
      <c r="K516" s="26">
        <v>0</v>
      </c>
      <c r="L516" s="26">
        <v>0.15871436194650618</v>
      </c>
      <c r="M516" s="26">
        <v>0</v>
      </c>
      <c r="N516" s="26">
        <v>0</v>
      </c>
      <c r="O516" s="26">
        <v>3.3101905357086799E-2</v>
      </c>
      <c r="P516" s="114" t="s">
        <v>6364</v>
      </c>
      <c r="Q516" s="42" t="s">
        <v>5538</v>
      </c>
      <c r="R516" s="42"/>
      <c r="S516" s="41" t="str" cm="1">
        <f t="array" ref="S516">IFERROR(_xlfn.IFS(
U516="MPR ISSUE","PDH",
U516="BSS Hardware Issue","BSS",
U516="Sites strategiques, MLL, Pylone, etc.","ENVTECH",
U516="AKTIVCO DEFAUT GE &amp; POWER Cabinet","AKTIVCO",
U516="AKTIVCO Coupure ENEO &amp; Baisse de tension","AKTIVCO GRID ONLY",
U516="Coupure ENEO &amp; Baisse de tension","IHS GRID ONLY",
U516="Defaut GE &amp; POWER Cabinet","IHS",
U516="Sharing","Partners",
U516="Sites strategiques &amp; DataCenter","SST &amp; DC",
U516="Exclu","Exclu",
U516="SAT","SAT",
U516="SPARE-ISSUE","SPARE-ISSUE",
U516="Fiber CAmtel","TRANS_FO_CAMTEL",
U516="Fiber AOF","Fiber AOF",
U516="Projet OCM (HUAWEI)","TRAVAUX-HUAWEI",
U516="Projet OCM (NOKIA)","TRAVAUX-NOKIA",
U516="ACCESS-ISSUE","ACCESS-ISSUE",
U516="Projet OCM (ZTE, NOKIA, autres projets)","TRAVAUX OCM",
U516="No root CAuse","No root cause",
U516="ODU HS","PDH",
U516="IP &amp; VLAN","PDH",
U516="Warehouse HUAWEI","SPARE-ISSUE",
U516="SPARE-HS","SPARE-ISSUE",
U516="Power Telco","BSS",U516="no impacts","no impacts"
),"")</f>
        <v>No root cause</v>
      </c>
      <c r="T516" s="41" t="str" cm="1">
        <f t="array" ref="T516">IFERROR(_xlfn.IFS(
U516="MPR ISSUE","TX ISSUE",
U516="BSS Hardware Issue","RAN ISSUE",
U516="Sites strategiques, MLL, Pylone, etc.","ENVTECH",
U516="AKTIVCO DEFAUT GE &amp; POWER Cabinet","POWER ISSUE",
U516="AKTIVCO Coupure ENEO &amp; Baisse de tension","POWER ISSUE",
U516="Coupure ENEO &amp; Baisse de tension","POWER ISSUE",
U516="Defaut GE &amp; POWER Cabinet","POWER ISSUE",
U516="Sharing","POWER ISSUE",
U516="Sites strategiques &amp; DataCenter","POWER ISSUE",
U516="Exclu","Exclu",
U516="SAT","TX ISSUE",
U516="SPARE-ISSUE","SPARE-ISSUE",
U516="Fiber CAmtel","TX ISSUE",
U516="Fiber AOF","TX ISSUE",
U516="Projet OCM (HUAWEI)","TRAVAUX-HUAWEI",
U516="Projet OCM (NOKIA)","TRAVAUX -NOKIA",
U516="ACCESS-ISSUE","ACCESS-ISSUE",
U516="Projet OCM (ZTE, NOKIA, autres projets)","TRAVAUX OCM",
U516="No root CAuse","No root cause",
U516="ODU HS","TX ISSUE",
U516="IP &amp; VLAN","TX ISSUE",
U516="Warehouse HUAWEI","SPARE-ISSUE",
U516="SPARE-HS","SPARE-ISSUE",
U516="Power Telco","RAN ISSUE",U516="no impacts","no impacts"
),"")</f>
        <v>No root cause</v>
      </c>
      <c r="U516" s="68" t="s">
        <v>5691</v>
      </c>
      <c r="V516" s="41" t="str" cm="1">
        <f t="array" ref="V516">IFERROR(_xlfn.IFS(
U516="MPR ISSUE","ACTIVE",
U516="BSS Hardware Issue","ACTIVE",
U516="Sites strategiques, MLL, Pylone, etc.","PASSIVE",
U516="AKTIVCO DEFAUT GE &amp; POWER Cabinet","PASSIVE",
U516="AKTIVCO Coupure ENEO &amp; Baisse de tension","PASSIVE",
U516="Coupure ENEO &amp; Baisse de tension","PASSIVE",
U516="Defaut GE &amp; POWER Cabinet","PASSIVE",
U516="Sharing","PASSIVE",
U516="Sites strategiques &amp; DataCenter","PASSIVE",
U516="Exclu","Exclu",
U516="SAT","ACTIVE",
U516="SPARE-ISSUE","SPARE-ISSUE",
U516="Fiber CAmtel","ACTIVE",
U516="Fiber AOF","ACTIVE",
U516="Projet OCM (HUAWEI)","PLANNED WORKS",
U516="Projet OCM (NOKIA)","PLANNED WORKS",
U516="ACCESS-ISSUE","ACCESS-ISSUE",
U516="Projet OCM (ZTE, NOKIA, autres projets)","PLANNED WORKS",
U516="No root CAuse","No root cause",
U516="ODU HS","ACTIVE",
U516="IP &amp; VLAN","ACTIVE",
U516="Warehouse HUAWEI","SPARE-ISSUE",
U516="SPARE-HS","SPARE-ISSUE",
U516="Power Telco","ACTIVE", U516="no impacts","no impacts"
),"")</f>
        <v>No root cause</v>
      </c>
      <c r="W516" s="113"/>
      <c r="X516" s="113"/>
      <c r="Y516" s="113"/>
      <c r="Z516" s="113"/>
      <c r="AA516" s="113"/>
      <c r="AB516" s="17" t="s">
        <v>5465</v>
      </c>
      <c r="AC516" s="17" t="str">
        <f>_xlfn.XLOOKUP(B516,'INCIDENT-04-27-2026'!E:E,'INCIDENT-04-27-2026'!F:F,"")</f>
        <v/>
      </c>
      <c r="AD516" s="9"/>
      <c r="AE516" s="7" t="s">
        <v>5465</v>
      </c>
      <c r="AF516" s="6" t="str">
        <f>_xlfn.XLOOKUP(B516,'[13]Input_27-04'!$B:$B,'[13]Input_27-04'!$M:$M,"")</f>
        <v>No power issue</v>
      </c>
      <c r="AG516" s="7"/>
      <c r="AH516" s="3"/>
      <c r="AI516" s="18" t="str">
        <f>_xlfn.XLOOKUP(B516,'[3]Cells Huawei 27042026 10h'!$B:$B,'[3]Cells Huawei 27042026 10h'!$T:$T,"")</f>
        <v/>
      </c>
      <c r="AJ516" s="18" t="str">
        <f>_xlfn.XLOOKUP(B516,'[3]Cells Huawei 27042026 15h'!$B:$B,'[3]Cells Huawei 27042026 15h'!$T:$T,"")</f>
        <v/>
      </c>
      <c r="AK516" s="18" t="str">
        <f>_xlfn.XLOOKUP(B516,'[4]cells down 27042026 11h28'!$B:$B,'[4]cells down 27042026 11h28'!$R:$R,"")</f>
        <v/>
      </c>
      <c r="AL516" s="18" t="str">
        <f>_xlfn.XLOOKUP(B516,'[4]cells down 27042026 18h01'!$B:$B,'[4]cells down 27042026 18h01'!$R:$R,"")</f>
        <v/>
      </c>
      <c r="AM516" s="18" t="str">
        <f>_xlfn.XLOOKUP(B516,'[5]cell downs 27042026 11h'!$B:$B,'[5]cell downs 27042026 11h'!$R:$R,"")</f>
        <v/>
      </c>
      <c r="AN516" s="18" t="str">
        <f>_xlfn.XLOOKUP(B516,'[5]cell downs 27042026 17h40'!$B:$B,'[5]cell downs 27042026 17h40'!$R:$R,"")</f>
        <v/>
      </c>
      <c r="AO516" s="18" t="str">
        <f>_xlfn.XLOOKUP(B516,'[6]ALL SITES DOWN'!$D:$D,'[6]ALL SITES DOWN'!$J:$J,"")</f>
        <v/>
      </c>
      <c r="AP516" s="18" t="str">
        <f>_xlfn.XLOOKUP(B516,'[7]ALL SITES DOWN'!$D:$D,'[7]ALL SITES DOWN'!$J:$J,"")</f>
        <v/>
      </c>
      <c r="AQ516" s="9" t="str">
        <f>_xlfn.XLOOKUP(B516,[8]sheet1!$AC:$AC,[8]sheet1!$AF:$AF,"")</f>
        <v/>
      </c>
      <c r="AR516" s="14"/>
      <c r="AS516" s="14" t="s">
        <v>5465</v>
      </c>
      <c r="AT516" s="14" t="str">
        <f>_xlfn.XLOOKUP(B516,'[9]cell downs 18042026 17h'!$B:$B,'[9]cell downs 18042026 17h'!$B:$B,"")</f>
        <v/>
      </c>
      <c r="AU516" s="14" t="str">
        <f>_xlfn.XLOOKUP(B516,'[10]Cells Huawei 19042026 15h'!$B:$B,'[10]Cells Huawei 19042026 15h'!$B:$B,"")</f>
        <v/>
      </c>
      <c r="AV516" s="9" t="str">
        <f>_xlfn.XLOOKUP(B516,'[11]cells down 19042026 9H40'!$B:$B,'[11]cells down 19042026 9H40'!$B:$B,"")</f>
        <v/>
      </c>
    </row>
    <row r="517" spans="1:48" hidden="1" x14ac:dyDescent="0.3">
      <c r="A517" s="1" t="s">
        <v>1474</v>
      </c>
      <c r="B517" s="8" t="s">
        <v>1475</v>
      </c>
      <c r="C517" s="3" t="str">
        <f>_xlfn.XLOOKUP(B517,'[1]daily break down'!$D:$D,'[1]daily break down'!$E:$E,"")</f>
        <v>OUEST</v>
      </c>
      <c r="D517" s="1" t="s">
        <v>11</v>
      </c>
      <c r="E517" s="1" t="s">
        <v>12</v>
      </c>
      <c r="F517" s="3" t="s">
        <v>102</v>
      </c>
      <c r="G517" s="1" t="s">
        <v>1476</v>
      </c>
      <c r="H517" s="27" t="str">
        <f>_xlfn.XLOOKUP(B517,[2]CALCULATION!$B:$B,[2]CALCULATION!$H:$H,"")</f>
        <v>Huawei</v>
      </c>
      <c r="I517" s="26">
        <v>7.8474344596541987E-3</v>
      </c>
      <c r="J517" s="26">
        <v>0</v>
      </c>
      <c r="K517" s="26">
        <v>7.7582590680672185E-3</v>
      </c>
      <c r="L517" s="26">
        <v>1.5374372561944794</v>
      </c>
      <c r="M517" s="26">
        <v>7.7582590680672203E-3</v>
      </c>
      <c r="N517" s="26">
        <v>0</v>
      </c>
      <c r="O517" s="26">
        <v>3.287004933896065E-2</v>
      </c>
      <c r="P517" s="114" t="s">
        <v>6364</v>
      </c>
      <c r="Q517" s="42" t="s">
        <v>5538</v>
      </c>
      <c r="R517" s="42"/>
      <c r="S517" s="41" t="str" cm="1">
        <f t="array" ref="S517">IFERROR(_xlfn.IFS(
U517="MPR ISSUE","PDH",
U517="BSS Hardware Issue","BSS",
U517="Sites strategiques, MLL, Pylone, etc.","ENVTECH",
U517="AKTIVCO DEFAUT GE &amp; POWER Cabinet","AKTIVCO",
U517="AKTIVCO Coupure ENEO &amp; Baisse de tension","AKTIVCO GRID ONLY",
U517="Coupure ENEO &amp; Baisse de tension","IHS GRID ONLY",
U517="Defaut GE &amp; POWER Cabinet","IHS",
U517="Sharing","Partners",
U517="Sites strategiques &amp; DataCenter","SST &amp; DC",
U517="Exclu","Exclu",
U517="SAT","SAT",
U517="SPARE-ISSUE","SPARE-ISSUE",
U517="Fiber CAmtel","TRANS_FO_CAMTEL",
U517="Fiber AOF","Fiber AOF",
U517="Projet OCM (HUAWEI)","TRAVAUX-HUAWEI",
U517="Projet OCM (NOKIA)","TRAVAUX-NOKIA",
U517="ACCESS-ISSUE","ACCESS-ISSUE",
U517="Projet OCM (ZTE, NOKIA, autres projets)","TRAVAUX OCM",
U517="No root CAuse","No root cause",
U517="ODU HS","PDH",
U517="IP &amp; VLAN","PDH",
U517="Warehouse HUAWEI","SPARE-ISSUE",
U517="SPARE-HS","SPARE-ISSUE",
U517="Power Telco","BSS",U517="no impacts","no impacts"
),"")</f>
        <v>No root cause</v>
      </c>
      <c r="T517" s="41" t="str" cm="1">
        <f t="array" ref="T517">IFERROR(_xlfn.IFS(
U517="MPR ISSUE","TX ISSUE",
U517="BSS Hardware Issue","RAN ISSUE",
U517="Sites strategiques, MLL, Pylone, etc.","ENVTECH",
U517="AKTIVCO DEFAUT GE &amp; POWER Cabinet","POWER ISSUE",
U517="AKTIVCO Coupure ENEO &amp; Baisse de tension","POWER ISSUE",
U517="Coupure ENEO &amp; Baisse de tension","POWER ISSUE",
U517="Defaut GE &amp; POWER Cabinet","POWER ISSUE",
U517="Sharing","POWER ISSUE",
U517="Sites strategiques &amp; DataCenter","POWER ISSUE",
U517="Exclu","Exclu",
U517="SAT","TX ISSUE",
U517="SPARE-ISSUE","SPARE-ISSUE",
U517="Fiber CAmtel","TX ISSUE",
U517="Fiber AOF","TX ISSUE",
U517="Projet OCM (HUAWEI)","TRAVAUX-HUAWEI",
U517="Projet OCM (NOKIA)","TRAVAUX -NOKIA",
U517="ACCESS-ISSUE","ACCESS-ISSUE",
U517="Projet OCM (ZTE, NOKIA, autres projets)","TRAVAUX OCM",
U517="No root CAuse","No root cause",
U517="ODU HS","TX ISSUE",
U517="IP &amp; VLAN","TX ISSUE",
U517="Warehouse HUAWEI","SPARE-ISSUE",
U517="SPARE-HS","SPARE-ISSUE",
U517="Power Telco","RAN ISSUE",U517="no impacts","no impacts"
),"")</f>
        <v>No root cause</v>
      </c>
      <c r="U517" s="68" t="s">
        <v>5691</v>
      </c>
      <c r="V517" s="41" t="str" cm="1">
        <f t="array" ref="V517">IFERROR(_xlfn.IFS(
U517="MPR ISSUE","ACTIVE",
U517="BSS Hardware Issue","ACTIVE",
U517="Sites strategiques, MLL, Pylone, etc.","PASSIVE",
U517="AKTIVCO DEFAUT GE &amp; POWER Cabinet","PASSIVE",
U517="AKTIVCO Coupure ENEO &amp; Baisse de tension","PASSIVE",
U517="Coupure ENEO &amp; Baisse de tension","PASSIVE",
U517="Defaut GE &amp; POWER Cabinet","PASSIVE",
U517="Sharing","PASSIVE",
U517="Sites strategiques &amp; DataCenter","PASSIVE",
U517="Exclu","Exclu",
U517="SAT","ACTIVE",
U517="SPARE-ISSUE","SPARE-ISSUE",
U517="Fiber CAmtel","ACTIVE",
U517="Fiber AOF","ACTIVE",
U517="Projet OCM (HUAWEI)","PLANNED WORKS",
U517="Projet OCM (NOKIA)","PLANNED WORKS",
U517="ACCESS-ISSUE","ACCESS-ISSUE",
U517="Projet OCM (ZTE, NOKIA, autres projets)","PLANNED WORKS",
U517="No root CAuse","No root cause",
U517="ODU HS","ACTIVE",
U517="IP &amp; VLAN","ACTIVE",
U517="Warehouse HUAWEI","SPARE-ISSUE",
U517="SPARE-HS","SPARE-ISSUE",
U517="Power Telco","ACTIVE", U517="no impacts","no impacts"
),"")</f>
        <v>No root cause</v>
      </c>
      <c r="W517" s="113"/>
      <c r="X517" s="113"/>
      <c r="Y517" s="113"/>
      <c r="Z517" s="113"/>
      <c r="AA517" s="113"/>
      <c r="AB517" s="17" t="s">
        <v>5465</v>
      </c>
      <c r="AC517" s="17" t="str">
        <f>_xlfn.XLOOKUP(B517,'INCIDENT-04-27-2026'!E:E,'INCIDENT-04-27-2026'!F:F,"")</f>
        <v/>
      </c>
      <c r="AD517" s="9"/>
      <c r="AE517" s="7" t="s">
        <v>5465</v>
      </c>
      <c r="AF517" s="6" t="str">
        <f>_xlfn.XLOOKUP(B517,'[13]Input_27-04'!$B:$B,'[13]Input_27-04'!$M:$M,"")</f>
        <v/>
      </c>
      <c r="AG517" s="7"/>
      <c r="AH517" s="3"/>
      <c r="AI517" s="18" t="str">
        <f>_xlfn.XLOOKUP(B517,'[3]Cells Huawei 27042026 10h'!$B:$B,'[3]Cells Huawei 27042026 10h'!$T:$T,"")</f>
        <v/>
      </c>
      <c r="AJ517" s="18" t="str">
        <f>_xlfn.XLOOKUP(B517,'[3]Cells Huawei 27042026 15h'!$B:$B,'[3]Cells Huawei 27042026 15h'!$T:$T,"")</f>
        <v/>
      </c>
      <c r="AK517" s="18" t="str">
        <f>_xlfn.XLOOKUP(B517,'[4]cells down 27042026 11h28'!$B:$B,'[4]cells down 27042026 11h28'!$R:$R,"")</f>
        <v/>
      </c>
      <c r="AL517" s="18" t="str">
        <f>_xlfn.XLOOKUP(B517,'[4]cells down 27042026 18h01'!$B:$B,'[4]cells down 27042026 18h01'!$R:$R,"")</f>
        <v/>
      </c>
      <c r="AM517" s="18" t="str">
        <f>_xlfn.XLOOKUP(B517,'[5]cell downs 27042026 11h'!$B:$B,'[5]cell downs 27042026 11h'!$R:$R,"")</f>
        <v/>
      </c>
      <c r="AN517" s="18" t="str">
        <f>_xlfn.XLOOKUP(B517,'[5]cell downs 27042026 17h40'!$B:$B,'[5]cell downs 27042026 17h40'!$R:$R,"")</f>
        <v/>
      </c>
      <c r="AO517" s="18" t="str">
        <f>_xlfn.XLOOKUP(B517,'[6]ALL SITES DOWN'!$D:$D,'[6]ALL SITES DOWN'!$J:$J,"")</f>
        <v/>
      </c>
      <c r="AP517" s="18" t="str">
        <f>_xlfn.XLOOKUP(B517,'[7]ALL SITES DOWN'!$D:$D,'[7]ALL SITES DOWN'!$J:$J,"")</f>
        <v/>
      </c>
      <c r="AQ517" s="9" t="str">
        <f>_xlfn.XLOOKUP(B517,[8]sheet1!$AC:$AC,[8]sheet1!$AF:$AF,"")</f>
        <v/>
      </c>
      <c r="AR517" s="14"/>
      <c r="AS517" s="14" t="s">
        <v>5465</v>
      </c>
      <c r="AT517" s="14" t="str">
        <f>_xlfn.XLOOKUP(B517,'[9]cell downs 18042026 17h'!$B:$B,'[9]cell downs 18042026 17h'!$B:$B,"")</f>
        <v/>
      </c>
      <c r="AU517" s="14" t="str">
        <f>_xlfn.XLOOKUP(B517,'[10]Cells Huawei 19042026 15h'!$B:$B,'[10]Cells Huawei 19042026 15h'!$B:$B,"")</f>
        <v/>
      </c>
      <c r="AV517" s="9" t="str">
        <f>_xlfn.XLOOKUP(B517,'[11]cells down 19042026 9H40'!$B:$B,'[11]cells down 19042026 9H40'!$B:$B,"")</f>
        <v/>
      </c>
    </row>
    <row r="518" spans="1:48" hidden="1" x14ac:dyDescent="0.3">
      <c r="A518" s="1" t="s">
        <v>1476</v>
      </c>
      <c r="B518" s="8" t="s">
        <v>1918</v>
      </c>
      <c r="C518" s="3" t="str">
        <f>_xlfn.XLOOKUP(B518,'[1]daily break down'!$D:$D,'[1]daily break down'!$E:$E,"")</f>
        <v>OUEST</v>
      </c>
      <c r="D518" s="1" t="s">
        <v>11</v>
      </c>
      <c r="E518" s="1" t="s">
        <v>12</v>
      </c>
      <c r="F518" s="3" t="s">
        <v>102</v>
      </c>
      <c r="G518" s="1" t="s">
        <v>1476</v>
      </c>
      <c r="H518" s="27" t="str">
        <f>_xlfn.XLOOKUP(B518,[2]CALCULATION!$B:$B,[2]CALCULATION!$H:$H,"")</f>
        <v>Huawei</v>
      </c>
      <c r="I518" s="26">
        <v>8.9175391586979543E-5</v>
      </c>
      <c r="J518" s="26">
        <v>0</v>
      </c>
      <c r="K518" s="26">
        <v>0</v>
      </c>
      <c r="L518" s="26">
        <v>0.15659198762673607</v>
      </c>
      <c r="M518" s="26">
        <v>0</v>
      </c>
      <c r="N518" s="26">
        <v>0</v>
      </c>
      <c r="O518" s="26">
        <v>3.2673863477469305E-2</v>
      </c>
      <c r="P518" s="114" t="s">
        <v>6364</v>
      </c>
      <c r="Q518" s="42" t="s">
        <v>5538</v>
      </c>
      <c r="R518" s="42"/>
      <c r="S518" s="41" t="str" cm="1">
        <f t="array" ref="S518">IFERROR(_xlfn.IFS(
U518="MPR ISSUE","PDH",
U518="BSS Hardware Issue","BSS",
U518="Sites strategiques, MLL, Pylone, etc.","ENVTECH",
U518="AKTIVCO DEFAUT GE &amp; POWER Cabinet","AKTIVCO",
U518="AKTIVCO Coupure ENEO &amp; Baisse de tension","AKTIVCO GRID ONLY",
U518="Coupure ENEO &amp; Baisse de tension","IHS GRID ONLY",
U518="Defaut GE &amp; POWER Cabinet","IHS",
U518="Sharing","Partners",
U518="Sites strategiques &amp; DataCenter","SST &amp; DC",
U518="Exclu","Exclu",
U518="SAT","SAT",
U518="SPARE-ISSUE","SPARE-ISSUE",
U518="Fiber CAmtel","TRANS_FO_CAMTEL",
U518="Fiber AOF","Fiber AOF",
U518="Projet OCM (HUAWEI)","TRAVAUX-HUAWEI",
U518="Projet OCM (NOKIA)","TRAVAUX-NOKIA",
U518="ACCESS-ISSUE","ACCESS-ISSUE",
U518="Projet OCM (ZTE, NOKIA, autres projets)","TRAVAUX OCM",
U518="No root CAuse","No root cause",
U518="ODU HS","PDH",
U518="IP &amp; VLAN","PDH",
U518="Warehouse HUAWEI","SPARE-ISSUE",
U518="SPARE-HS","SPARE-ISSUE",
U518="Power Telco","BSS",U518="no impacts","no impacts"
),"")</f>
        <v>No root cause</v>
      </c>
      <c r="T518" s="41" t="str" cm="1">
        <f t="array" ref="T518">IFERROR(_xlfn.IFS(
U518="MPR ISSUE","TX ISSUE",
U518="BSS Hardware Issue","RAN ISSUE",
U518="Sites strategiques, MLL, Pylone, etc.","ENVTECH",
U518="AKTIVCO DEFAUT GE &amp; POWER Cabinet","POWER ISSUE",
U518="AKTIVCO Coupure ENEO &amp; Baisse de tension","POWER ISSUE",
U518="Coupure ENEO &amp; Baisse de tension","POWER ISSUE",
U518="Defaut GE &amp; POWER Cabinet","POWER ISSUE",
U518="Sharing","POWER ISSUE",
U518="Sites strategiques &amp; DataCenter","POWER ISSUE",
U518="Exclu","Exclu",
U518="SAT","TX ISSUE",
U518="SPARE-ISSUE","SPARE-ISSUE",
U518="Fiber CAmtel","TX ISSUE",
U518="Fiber AOF","TX ISSUE",
U518="Projet OCM (HUAWEI)","TRAVAUX-HUAWEI",
U518="Projet OCM (NOKIA)","TRAVAUX -NOKIA",
U518="ACCESS-ISSUE","ACCESS-ISSUE",
U518="Projet OCM (ZTE, NOKIA, autres projets)","TRAVAUX OCM",
U518="No root CAuse","No root cause",
U518="ODU HS","TX ISSUE",
U518="IP &amp; VLAN","TX ISSUE",
U518="Warehouse HUAWEI","SPARE-ISSUE",
U518="SPARE-HS","SPARE-ISSUE",
U518="Power Telco","RAN ISSUE",U518="no impacts","no impacts"
),"")</f>
        <v>No root cause</v>
      </c>
      <c r="U518" s="68" t="s">
        <v>5691</v>
      </c>
      <c r="V518" s="41" t="str" cm="1">
        <f t="array" ref="V518">IFERROR(_xlfn.IFS(
U518="MPR ISSUE","ACTIVE",
U518="BSS Hardware Issue","ACTIVE",
U518="Sites strategiques, MLL, Pylone, etc.","PASSIVE",
U518="AKTIVCO DEFAUT GE &amp; POWER Cabinet","PASSIVE",
U518="AKTIVCO Coupure ENEO &amp; Baisse de tension","PASSIVE",
U518="Coupure ENEO &amp; Baisse de tension","PASSIVE",
U518="Defaut GE &amp; POWER Cabinet","PASSIVE",
U518="Sharing","PASSIVE",
U518="Sites strategiques &amp; DataCenter","PASSIVE",
U518="Exclu","Exclu",
U518="SAT","ACTIVE",
U518="SPARE-ISSUE","SPARE-ISSUE",
U518="Fiber CAmtel","ACTIVE",
U518="Fiber AOF","ACTIVE",
U518="Projet OCM (HUAWEI)","PLANNED WORKS",
U518="Projet OCM (NOKIA)","PLANNED WORKS",
U518="ACCESS-ISSUE","ACCESS-ISSUE",
U518="Projet OCM (ZTE, NOKIA, autres projets)","PLANNED WORKS",
U518="No root CAuse","No root cause",
U518="ODU HS","ACTIVE",
U518="IP &amp; VLAN","ACTIVE",
U518="Warehouse HUAWEI","SPARE-ISSUE",
U518="SPARE-HS","SPARE-ISSUE",
U518="Power Telco","ACTIVE", U518="no impacts","no impacts"
),"")</f>
        <v>No root cause</v>
      </c>
      <c r="W518" s="113"/>
      <c r="X518" s="113"/>
      <c r="Y518" s="113"/>
      <c r="Z518" s="113"/>
      <c r="AA518" s="113"/>
      <c r="AB518" s="17" t="s">
        <v>5465</v>
      </c>
      <c r="AC518" s="17" t="str">
        <f>_xlfn.XLOOKUP(B518,'INCIDENT-04-27-2026'!E:E,'INCIDENT-04-27-2026'!F:F,"")</f>
        <v/>
      </c>
      <c r="AD518" s="9"/>
      <c r="AE518" s="7" t="s">
        <v>5465</v>
      </c>
      <c r="AF518" s="6" t="str">
        <f>_xlfn.XLOOKUP(B518,'[13]Input_27-04'!$B:$B,'[13]Input_27-04'!$M:$M,"")</f>
        <v/>
      </c>
      <c r="AG518" s="7"/>
      <c r="AH518" s="3"/>
      <c r="AI518" s="18" t="str">
        <f>_xlfn.XLOOKUP(B518,'[3]Cells Huawei 27042026 10h'!$B:$B,'[3]Cells Huawei 27042026 10h'!$T:$T,"")</f>
        <v/>
      </c>
      <c r="AJ518" s="18" t="str">
        <f>_xlfn.XLOOKUP(B518,'[3]Cells Huawei 27042026 15h'!$B:$B,'[3]Cells Huawei 27042026 15h'!$T:$T,"")</f>
        <v/>
      </c>
      <c r="AK518" s="18" t="str">
        <f>_xlfn.XLOOKUP(B518,'[4]cells down 27042026 11h28'!$B:$B,'[4]cells down 27042026 11h28'!$R:$R,"")</f>
        <v/>
      </c>
      <c r="AL518" s="18" t="str">
        <f>_xlfn.XLOOKUP(B518,'[4]cells down 27042026 18h01'!$B:$B,'[4]cells down 27042026 18h01'!$R:$R,"")</f>
        <v/>
      </c>
      <c r="AM518" s="18" t="str">
        <f>_xlfn.XLOOKUP(B518,'[5]cell downs 27042026 11h'!$B:$B,'[5]cell downs 27042026 11h'!$R:$R,"")</f>
        <v/>
      </c>
      <c r="AN518" s="18" t="str">
        <f>_xlfn.XLOOKUP(B518,'[5]cell downs 27042026 17h40'!$B:$B,'[5]cell downs 27042026 17h40'!$R:$R,"")</f>
        <v/>
      </c>
      <c r="AO518" s="18" t="str">
        <f>_xlfn.XLOOKUP(B518,'[6]ALL SITES DOWN'!$D:$D,'[6]ALL SITES DOWN'!$J:$J,"")</f>
        <v/>
      </c>
      <c r="AP518" s="18" t="str">
        <f>_xlfn.XLOOKUP(B518,'[7]ALL SITES DOWN'!$D:$D,'[7]ALL SITES DOWN'!$J:$J,"")</f>
        <v/>
      </c>
      <c r="AQ518" s="9" t="str">
        <f>_xlfn.XLOOKUP(B518,[8]sheet1!$AC:$AC,[8]sheet1!$AF:$AF,"")</f>
        <v/>
      </c>
      <c r="AR518" s="14"/>
      <c r="AS518" s="14" t="s">
        <v>5465</v>
      </c>
      <c r="AT518" s="14" t="str">
        <f>_xlfn.XLOOKUP(B518,'[9]cell downs 18042026 17h'!$B:$B,'[9]cell downs 18042026 17h'!$B:$B,"")</f>
        <v/>
      </c>
      <c r="AU518" s="14" t="str">
        <f>_xlfn.XLOOKUP(B518,'[10]Cells Huawei 19042026 15h'!$B:$B,'[10]Cells Huawei 19042026 15h'!$B:$B,"")</f>
        <v/>
      </c>
      <c r="AV518" s="9" t="str">
        <f>_xlfn.XLOOKUP(B518,'[11]cells down 19042026 9H40'!$B:$B,'[11]cells down 19042026 9H40'!$B:$B,"")</f>
        <v/>
      </c>
    </row>
    <row r="519" spans="1:48" hidden="1" x14ac:dyDescent="0.3">
      <c r="A519" s="1" t="s">
        <v>2794</v>
      </c>
      <c r="B519" s="8" t="s">
        <v>2795</v>
      </c>
      <c r="C519" s="3" t="str">
        <f>_xlfn.XLOOKUP(B519,'[1]daily break down'!$D:$D,'[1]daily break down'!$E:$E,"")</f>
        <v>OUEST</v>
      </c>
      <c r="D519" s="1" t="s">
        <v>11</v>
      </c>
      <c r="E519" s="1" t="s">
        <v>12</v>
      </c>
      <c r="F519" s="3" t="s">
        <v>102</v>
      </c>
      <c r="G519" s="1" t="s">
        <v>2794</v>
      </c>
      <c r="H519" s="27" t="str">
        <f>_xlfn.XLOOKUP(B519,[2]CALCULATION!$B:$B,[2]CALCULATION!$H:$H,"")</f>
        <v>HUAWEI</v>
      </c>
      <c r="I519" s="26">
        <v>7.0626910136887822E-2</v>
      </c>
      <c r="J519" s="26">
        <v>0</v>
      </c>
      <c r="K519" s="26">
        <v>0</v>
      </c>
      <c r="L519" s="26">
        <v>0</v>
      </c>
      <c r="M519" s="26">
        <v>3.6080363436091931E-2</v>
      </c>
      <c r="N519" s="26">
        <v>0</v>
      </c>
      <c r="O519" s="26">
        <v>3.2638193320834508E-2</v>
      </c>
      <c r="P519" s="114" t="s">
        <v>6364</v>
      </c>
      <c r="Q519" s="42" t="s">
        <v>5538</v>
      </c>
      <c r="R519" s="42"/>
      <c r="S519" s="41" t="str" cm="1">
        <f t="array" ref="S519">IFERROR(_xlfn.IFS(
U519="MPR ISSUE","PDH",
U519="BSS Hardware Issue","BSS",
U519="Sites strategiques, MLL, Pylone, etc.","ENVTECH",
U519="AKTIVCO DEFAUT GE &amp; POWER Cabinet","AKTIVCO",
U519="AKTIVCO Coupure ENEO &amp; Baisse de tension","AKTIVCO GRID ONLY",
U519="Coupure ENEO &amp; Baisse de tension","IHS GRID ONLY",
U519="Defaut GE &amp; POWER Cabinet","IHS",
U519="Sharing","Partners",
U519="Sites strategiques &amp; DataCenter","SST &amp; DC",
U519="Exclu","Exclu",
U519="SAT","SAT",
U519="SPARE-ISSUE","SPARE-ISSUE",
U519="Fiber CAmtel","TRANS_FO_CAMTEL",
U519="Fiber AOF","Fiber AOF",
U519="Projet OCM (HUAWEI)","TRAVAUX-HUAWEI",
U519="Projet OCM (NOKIA)","TRAVAUX-NOKIA",
U519="ACCESS-ISSUE","ACCESS-ISSUE",
U519="Projet OCM (ZTE, NOKIA, autres projets)","TRAVAUX OCM",
U519="No root CAuse","No root cause",
U519="ODU HS","PDH",
U519="IP &amp; VLAN","PDH",
U519="Warehouse HUAWEI","SPARE-ISSUE",
U519="SPARE-HS","SPARE-ISSUE",
U519="Power Telco","BSS",U519="no impacts","no impacts"
),"")</f>
        <v>No root cause</v>
      </c>
      <c r="T519" s="41" t="str" cm="1">
        <f t="array" ref="T519">IFERROR(_xlfn.IFS(
U519="MPR ISSUE","TX ISSUE",
U519="BSS Hardware Issue","RAN ISSUE",
U519="Sites strategiques, MLL, Pylone, etc.","ENVTECH",
U519="AKTIVCO DEFAUT GE &amp; POWER Cabinet","POWER ISSUE",
U519="AKTIVCO Coupure ENEO &amp; Baisse de tension","POWER ISSUE",
U519="Coupure ENEO &amp; Baisse de tension","POWER ISSUE",
U519="Defaut GE &amp; POWER Cabinet","POWER ISSUE",
U519="Sharing","POWER ISSUE",
U519="Sites strategiques &amp; DataCenter","POWER ISSUE",
U519="Exclu","Exclu",
U519="SAT","TX ISSUE",
U519="SPARE-ISSUE","SPARE-ISSUE",
U519="Fiber CAmtel","TX ISSUE",
U519="Fiber AOF","TX ISSUE",
U519="Projet OCM (HUAWEI)","TRAVAUX-HUAWEI",
U519="Projet OCM (NOKIA)","TRAVAUX -NOKIA",
U519="ACCESS-ISSUE","ACCESS-ISSUE",
U519="Projet OCM (ZTE, NOKIA, autres projets)","TRAVAUX OCM",
U519="No root CAuse","No root cause",
U519="ODU HS","TX ISSUE",
U519="IP &amp; VLAN","TX ISSUE",
U519="Warehouse HUAWEI","SPARE-ISSUE",
U519="SPARE-HS","SPARE-ISSUE",
U519="Power Telco","RAN ISSUE",U519="no impacts","no impacts"
),"")</f>
        <v>No root cause</v>
      </c>
      <c r="U519" s="68" t="s">
        <v>5691</v>
      </c>
      <c r="V519" s="41" t="str" cm="1">
        <f t="array" ref="V519">IFERROR(_xlfn.IFS(
U519="MPR ISSUE","ACTIVE",
U519="BSS Hardware Issue","ACTIVE",
U519="Sites strategiques, MLL, Pylone, etc.","PASSIVE",
U519="AKTIVCO DEFAUT GE &amp; POWER Cabinet","PASSIVE",
U519="AKTIVCO Coupure ENEO &amp; Baisse de tension","PASSIVE",
U519="Coupure ENEO &amp; Baisse de tension","PASSIVE",
U519="Defaut GE &amp; POWER Cabinet","PASSIVE",
U519="Sharing","PASSIVE",
U519="Sites strategiques &amp; DataCenter","PASSIVE",
U519="Exclu","Exclu",
U519="SAT","ACTIVE",
U519="SPARE-ISSUE","SPARE-ISSUE",
U519="Fiber CAmtel","ACTIVE",
U519="Fiber AOF","ACTIVE",
U519="Projet OCM (HUAWEI)","PLANNED WORKS",
U519="Projet OCM (NOKIA)","PLANNED WORKS",
U519="ACCESS-ISSUE","ACCESS-ISSUE",
U519="Projet OCM (ZTE, NOKIA, autres projets)","PLANNED WORKS",
U519="No root CAuse","No root cause",
U519="ODU HS","ACTIVE",
U519="IP &amp; VLAN","ACTIVE",
U519="Warehouse HUAWEI","SPARE-ISSUE",
U519="SPARE-HS","SPARE-ISSUE",
U519="Power Telco","ACTIVE", U519="no impacts","no impacts"
),"")</f>
        <v>No root cause</v>
      </c>
      <c r="W519" s="113"/>
      <c r="X519" s="113"/>
      <c r="Y519" s="113"/>
      <c r="Z519" s="113"/>
      <c r="AA519" s="113"/>
      <c r="AB519" s="17" t="s">
        <v>5465</v>
      </c>
      <c r="AC519" s="17" t="str">
        <f>_xlfn.XLOOKUP(B519,'INCIDENT-04-27-2026'!E:E,'INCIDENT-04-27-2026'!F:F,"")</f>
        <v/>
      </c>
      <c r="AD519" s="9"/>
      <c r="AE519" s="7" t="s">
        <v>5465</v>
      </c>
      <c r="AF519" s="6" t="str">
        <f>_xlfn.XLOOKUP(B519,'[13]Input_27-04'!$B:$B,'[13]Input_27-04'!$M:$M,"")</f>
        <v/>
      </c>
      <c r="AG519" s="7"/>
      <c r="AH519" s="3"/>
      <c r="AI519" s="18" t="str">
        <f>_xlfn.XLOOKUP(B519,'[3]Cells Huawei 27042026 10h'!$B:$B,'[3]Cells Huawei 27042026 10h'!$T:$T,"")</f>
        <v/>
      </c>
      <c r="AJ519" s="18" t="str">
        <f>_xlfn.XLOOKUP(B519,'[3]Cells Huawei 27042026 15h'!$B:$B,'[3]Cells Huawei 27042026 15h'!$T:$T,"")</f>
        <v/>
      </c>
      <c r="AK519" s="18" t="str">
        <f>_xlfn.XLOOKUP(B519,'[4]cells down 27042026 11h28'!$B:$B,'[4]cells down 27042026 11h28'!$R:$R,"")</f>
        <v/>
      </c>
      <c r="AL519" s="18" t="str">
        <f>_xlfn.XLOOKUP(B519,'[4]cells down 27042026 18h01'!$B:$B,'[4]cells down 27042026 18h01'!$R:$R,"")</f>
        <v/>
      </c>
      <c r="AM519" s="18" t="str">
        <f>_xlfn.XLOOKUP(B519,'[5]cell downs 27042026 11h'!$B:$B,'[5]cell downs 27042026 11h'!$R:$R,"")</f>
        <v/>
      </c>
      <c r="AN519" s="18" t="str">
        <f>_xlfn.XLOOKUP(B519,'[5]cell downs 27042026 17h40'!$B:$B,'[5]cell downs 27042026 17h40'!$R:$R,"")</f>
        <v/>
      </c>
      <c r="AO519" s="18" t="str">
        <f>_xlfn.XLOOKUP(B519,'[6]ALL SITES DOWN'!$D:$D,'[6]ALL SITES DOWN'!$J:$J,"")</f>
        <v/>
      </c>
      <c r="AP519" s="18" t="str">
        <f>_xlfn.XLOOKUP(B519,'[7]ALL SITES DOWN'!$D:$D,'[7]ALL SITES DOWN'!$J:$J,"")</f>
        <v/>
      </c>
      <c r="AQ519" s="9" t="str">
        <f>_xlfn.XLOOKUP(B519,[8]sheet1!$AC:$AC,[8]sheet1!$AF:$AF,"")</f>
        <v/>
      </c>
      <c r="AR519" s="14"/>
      <c r="AS519" s="14" t="s">
        <v>5465</v>
      </c>
      <c r="AT519" s="14" t="str">
        <f>_xlfn.XLOOKUP(B519,'[9]cell downs 18042026 17h'!$B:$B,'[9]cell downs 18042026 17h'!$B:$B,"")</f>
        <v/>
      </c>
      <c r="AU519" s="14" t="str">
        <f>_xlfn.XLOOKUP(B519,'[10]Cells Huawei 19042026 15h'!$B:$B,'[10]Cells Huawei 19042026 15h'!$B:$B,"")</f>
        <v/>
      </c>
      <c r="AV519" s="9" t="str">
        <f>_xlfn.XLOOKUP(B519,'[11]cells down 19042026 9H40'!$B:$B,'[11]cells down 19042026 9H40'!$B:$B,"")</f>
        <v/>
      </c>
    </row>
    <row r="520" spans="1:48" hidden="1" x14ac:dyDescent="0.3">
      <c r="A520" s="1" t="s">
        <v>1822</v>
      </c>
      <c r="B520" s="8" t="s">
        <v>1823</v>
      </c>
      <c r="C520" s="3" t="str">
        <f>_xlfn.XLOOKUP(B520,'[1]daily break down'!$D:$D,'[1]daily break down'!$E:$E,"")</f>
        <v>CENTRE</v>
      </c>
      <c r="D520" s="1" t="s">
        <v>21</v>
      </c>
      <c r="E520" s="1" t="s">
        <v>122</v>
      </c>
      <c r="F520" s="3" t="s">
        <v>226</v>
      </c>
      <c r="G520" s="1" t="s">
        <v>1824</v>
      </c>
      <c r="H520" s="28" t="str">
        <f>_xlfn.XLOOKUP(B520,[2]CALCULATION!$B:$B,[2]CALCULATION!$H:$H,"")</f>
        <v>NOKIA</v>
      </c>
      <c r="I520" s="26">
        <v>0</v>
      </c>
      <c r="J520" s="26">
        <v>0.76475032317161906</v>
      </c>
      <c r="K520" s="26">
        <v>0.45917402474269881</v>
      </c>
      <c r="L520" s="26">
        <v>0.86665996067721929</v>
      </c>
      <c r="M520" s="26">
        <v>0</v>
      </c>
      <c r="N520" s="26">
        <v>0</v>
      </c>
      <c r="O520" s="26">
        <v>3.176427448328191E-2</v>
      </c>
      <c r="P520" s="114" t="s">
        <v>6364</v>
      </c>
      <c r="Q520" s="42" t="s">
        <v>5538</v>
      </c>
      <c r="R520" s="42"/>
      <c r="S520" s="41" t="str" cm="1">
        <f t="array" ref="S520">IFERROR(_xlfn.IFS(
U520="MPR ISSUE","PDH",
U520="BSS Hardware Issue","BSS",
U520="Sites strategiques, MLL, Pylone, etc.","ENVTECH",
U520="AKTIVCO DEFAUT GE &amp; POWER Cabinet","AKTIVCO",
U520="AKTIVCO Coupure ENEO &amp; Baisse de tension","AKTIVCO GRID ONLY",
U520="Coupure ENEO &amp; Baisse de tension","IHS GRID ONLY",
U520="Defaut GE &amp; POWER Cabinet","IHS",
U520="Sharing","Partners",
U520="Sites strategiques &amp; DataCenter","SST &amp; DC",
U520="Exclu","Exclu",
U520="SAT","SAT",
U520="SPARE-ISSUE","SPARE-ISSUE",
U520="Fiber CAmtel","TRANS_FO_CAMTEL",
U520="Fiber AOF","Fiber AOF",
U520="Projet OCM (HUAWEI)","TRAVAUX-HUAWEI",
U520="Projet OCM (NOKIA)","TRAVAUX-NOKIA",
U520="ACCESS-ISSUE","ACCESS-ISSUE",
U520="Projet OCM (ZTE, NOKIA, autres projets)","TRAVAUX OCM",
U520="No root CAuse","No root cause",
U520="ODU HS","PDH",
U520="IP &amp; VLAN","PDH",
U520="Warehouse HUAWEI","SPARE-ISSUE",
U520="SPARE-HS","SPARE-ISSUE",
U520="Power Telco","BSS",U520="no impacts","no impacts"
),"")</f>
        <v>No root cause</v>
      </c>
      <c r="T520" s="41" t="str" cm="1">
        <f t="array" ref="T520">IFERROR(_xlfn.IFS(
U520="MPR ISSUE","TX ISSUE",
U520="BSS Hardware Issue","RAN ISSUE",
U520="Sites strategiques, MLL, Pylone, etc.","ENVTECH",
U520="AKTIVCO DEFAUT GE &amp; POWER Cabinet","POWER ISSUE",
U520="AKTIVCO Coupure ENEO &amp; Baisse de tension","POWER ISSUE",
U520="Coupure ENEO &amp; Baisse de tension","POWER ISSUE",
U520="Defaut GE &amp; POWER Cabinet","POWER ISSUE",
U520="Sharing","POWER ISSUE",
U520="Sites strategiques &amp; DataCenter","POWER ISSUE",
U520="Exclu","Exclu",
U520="SAT","TX ISSUE",
U520="SPARE-ISSUE","SPARE-ISSUE",
U520="Fiber CAmtel","TX ISSUE",
U520="Fiber AOF","TX ISSUE",
U520="Projet OCM (HUAWEI)","TRAVAUX-HUAWEI",
U520="Projet OCM (NOKIA)","TRAVAUX -NOKIA",
U520="ACCESS-ISSUE","ACCESS-ISSUE",
U520="Projet OCM (ZTE, NOKIA, autres projets)","TRAVAUX OCM",
U520="No root CAuse","No root cause",
U520="ODU HS","TX ISSUE",
U520="IP &amp; VLAN","TX ISSUE",
U520="Warehouse HUAWEI","SPARE-ISSUE",
U520="SPARE-HS","SPARE-ISSUE",
U520="Power Telco","RAN ISSUE",U520="no impacts","no impacts"
),"")</f>
        <v>No root cause</v>
      </c>
      <c r="U520" s="68" t="s">
        <v>5691</v>
      </c>
      <c r="V520" s="41" t="str" cm="1">
        <f t="array" ref="V520">IFERROR(_xlfn.IFS(
U520="MPR ISSUE","ACTIVE",
U520="BSS Hardware Issue","ACTIVE",
U520="Sites strategiques, MLL, Pylone, etc.","PASSIVE",
U520="AKTIVCO DEFAUT GE &amp; POWER Cabinet","PASSIVE",
U520="AKTIVCO Coupure ENEO &amp; Baisse de tension","PASSIVE",
U520="Coupure ENEO &amp; Baisse de tension","PASSIVE",
U520="Defaut GE &amp; POWER Cabinet","PASSIVE",
U520="Sharing","PASSIVE",
U520="Sites strategiques &amp; DataCenter","PASSIVE",
U520="Exclu","Exclu",
U520="SAT","ACTIVE",
U520="SPARE-ISSUE","SPARE-ISSUE",
U520="Fiber CAmtel","ACTIVE",
U520="Fiber AOF","ACTIVE",
U520="Projet OCM (HUAWEI)","PLANNED WORKS",
U520="Projet OCM (NOKIA)","PLANNED WORKS",
U520="ACCESS-ISSUE","ACCESS-ISSUE",
U520="Projet OCM (ZTE, NOKIA, autres projets)","PLANNED WORKS",
U520="No root CAuse","No root cause",
U520="ODU HS","ACTIVE",
U520="IP &amp; VLAN","ACTIVE",
U520="Warehouse HUAWEI","SPARE-ISSUE",
U520="SPARE-HS","SPARE-ISSUE",
U520="Power Telco","ACTIVE", U520="no impacts","no impacts"
),"")</f>
        <v>No root cause</v>
      </c>
      <c r="W520" s="113"/>
      <c r="X520" s="113"/>
      <c r="Y520" s="113"/>
      <c r="Z520" s="113"/>
      <c r="AA520" s="113"/>
      <c r="AB520" s="17" t="s">
        <v>5465</v>
      </c>
      <c r="AC520" s="17" t="str">
        <f>_xlfn.XLOOKUP(B520,'INCIDENT-04-27-2026'!E:E,'INCIDENT-04-27-2026'!F:F,"")</f>
        <v/>
      </c>
      <c r="AD520" s="9"/>
      <c r="AE520" s="7" t="s">
        <v>5465</v>
      </c>
      <c r="AF520" s="6" t="str">
        <f>_xlfn.XLOOKUP(B520,'[13]Input_27-04'!$B:$B,'[13]Input_27-04'!$M:$M,"")</f>
        <v>No power issue</v>
      </c>
      <c r="AG520" s="7"/>
      <c r="AH520" s="3"/>
      <c r="AI520" s="18" t="str">
        <f>_xlfn.XLOOKUP(B520,'[3]Cells Huawei 27042026 10h'!$B:$B,'[3]Cells Huawei 27042026 10h'!$T:$T,"")</f>
        <v/>
      </c>
      <c r="AJ520" s="18" t="str">
        <f>_xlfn.XLOOKUP(B520,'[3]Cells Huawei 27042026 15h'!$B:$B,'[3]Cells Huawei 27042026 15h'!$T:$T,"")</f>
        <v/>
      </c>
      <c r="AK520" s="18" t="str">
        <f>_xlfn.XLOOKUP(B520,'[4]cells down 27042026 11h28'!$B:$B,'[4]cells down 27042026 11h28'!$R:$R,"")</f>
        <v/>
      </c>
      <c r="AL520" s="18" t="str">
        <f>_xlfn.XLOOKUP(B520,'[4]cells down 27042026 18h01'!$B:$B,'[4]cells down 27042026 18h01'!$R:$R,"")</f>
        <v/>
      </c>
      <c r="AM520" s="18" t="str">
        <f>_xlfn.XLOOKUP(B520,'[5]cell downs 27042026 11h'!$B:$B,'[5]cell downs 27042026 11h'!$R:$R,"")</f>
        <v/>
      </c>
      <c r="AN520" s="18" t="str">
        <f>_xlfn.XLOOKUP(B520,'[5]cell downs 27042026 17h40'!$B:$B,'[5]cell downs 27042026 17h40'!$R:$R,"")</f>
        <v/>
      </c>
      <c r="AO520" s="18" t="str">
        <f>_xlfn.XLOOKUP(B520,'[6]ALL SITES DOWN'!$D:$D,'[6]ALL SITES DOWN'!$J:$J,"")</f>
        <v/>
      </c>
      <c r="AP520" s="18" t="str">
        <f>_xlfn.XLOOKUP(B520,'[7]ALL SITES DOWN'!$D:$D,'[7]ALL SITES DOWN'!$J:$J,"")</f>
        <v/>
      </c>
      <c r="AQ520" s="9" t="str">
        <f>_xlfn.XLOOKUP(B520,[8]sheet1!$AC:$AC,[8]sheet1!$AF:$AF,"")</f>
        <v/>
      </c>
      <c r="AR520" s="14"/>
      <c r="AS520" s="14" t="s">
        <v>5465</v>
      </c>
      <c r="AT520" s="14" t="str">
        <f>_xlfn.XLOOKUP(B520,'[9]cell downs 18042026 17h'!$B:$B,'[9]cell downs 18042026 17h'!$B:$B,"")</f>
        <v/>
      </c>
      <c r="AU520" s="14" t="str">
        <f>_xlfn.XLOOKUP(B520,'[10]Cells Huawei 19042026 15h'!$B:$B,'[10]Cells Huawei 19042026 15h'!$B:$B,"")</f>
        <v/>
      </c>
      <c r="AV520" s="9" t="str">
        <f>_xlfn.XLOOKUP(B520,'[11]cells down 19042026 9H40'!$B:$B,'[11]cells down 19042026 9H40'!$B:$B,"")</f>
        <v/>
      </c>
    </row>
    <row r="521" spans="1:48" hidden="1" x14ac:dyDescent="0.3">
      <c r="A521" s="1" t="s">
        <v>1470</v>
      </c>
      <c r="B521" s="8" t="s">
        <v>1471</v>
      </c>
      <c r="C521" s="3" t="str">
        <f>_xlfn.XLOOKUP(B521,'[1]daily break down'!$D:$D,'[1]daily break down'!$E:$E,"")</f>
        <v>NORD</v>
      </c>
      <c r="D521" s="1" t="s">
        <v>11</v>
      </c>
      <c r="E521" s="1" t="s">
        <v>12</v>
      </c>
      <c r="F521" s="3" t="s">
        <v>23</v>
      </c>
      <c r="G521" s="1" t="s">
        <v>732</v>
      </c>
      <c r="H521" s="27" t="str">
        <f>_xlfn.XLOOKUP(B521,[2]CALCULATION!$B:$B,[2]CALCULATION!$H:$H,"")</f>
        <v>Huawei</v>
      </c>
      <c r="I521" s="26">
        <v>4.9902549132073738E-2</v>
      </c>
      <c r="J521" s="26">
        <v>2.9556113436805322</v>
      </c>
      <c r="K521" s="26">
        <v>1.6314102838488385</v>
      </c>
      <c r="L521" s="26">
        <v>1.4601400267668854</v>
      </c>
      <c r="M521" s="26">
        <v>1.610079530181233</v>
      </c>
      <c r="N521" s="26">
        <v>1.1542684336235458</v>
      </c>
      <c r="O521" s="26">
        <v>3.0926025802364504E-2</v>
      </c>
      <c r="P521" s="114" t="s">
        <v>6364</v>
      </c>
      <c r="Q521" s="42" t="s">
        <v>5538</v>
      </c>
      <c r="R521" s="42"/>
      <c r="S521" s="41" t="str" cm="1">
        <f t="array" ref="S521">IFERROR(_xlfn.IFS(
U521="MPR ISSUE","PDH",
U521="BSS Hardware Issue","BSS",
U521="Sites strategiques, MLL, Pylone, etc.","ENVTECH",
U521="AKTIVCO DEFAUT GE &amp; POWER Cabinet","AKTIVCO",
U521="AKTIVCO Coupure ENEO &amp; Baisse de tension","AKTIVCO GRID ONLY",
U521="Coupure ENEO &amp; Baisse de tension","IHS GRID ONLY",
U521="Defaut GE &amp; POWER Cabinet","IHS",
U521="Sharing","Partners",
U521="Sites strategiques &amp; DataCenter","SST &amp; DC",
U521="Exclu","Exclu",
U521="SAT","SAT",
U521="SPARE-ISSUE","SPARE-ISSUE",
U521="Fiber CAmtel","TRANS_FO_CAMTEL",
U521="Fiber AOF","Fiber AOF",
U521="Projet OCM (HUAWEI)","TRAVAUX-HUAWEI",
U521="Projet OCM (NOKIA)","TRAVAUX-NOKIA",
U521="ACCESS-ISSUE","ACCESS-ISSUE",
U521="Projet OCM (ZTE, NOKIA, autres projets)","TRAVAUX OCM",
U521="No root CAuse","No root cause",
U521="ODU HS","PDH",
U521="IP &amp; VLAN","PDH",
U521="Warehouse HUAWEI","SPARE-ISSUE",
U521="SPARE-HS","SPARE-ISSUE",
U521="Power Telco","BSS",U521="no impacts","no impacts"
),"")</f>
        <v>No root cause</v>
      </c>
      <c r="T521" s="41" t="str" cm="1">
        <f t="array" ref="T521">IFERROR(_xlfn.IFS(
U521="MPR ISSUE","TX ISSUE",
U521="BSS Hardware Issue","RAN ISSUE",
U521="Sites strategiques, MLL, Pylone, etc.","ENVTECH",
U521="AKTIVCO DEFAUT GE &amp; POWER Cabinet","POWER ISSUE",
U521="AKTIVCO Coupure ENEO &amp; Baisse de tension","POWER ISSUE",
U521="Coupure ENEO &amp; Baisse de tension","POWER ISSUE",
U521="Defaut GE &amp; POWER Cabinet","POWER ISSUE",
U521="Sharing","POWER ISSUE",
U521="Sites strategiques &amp; DataCenter","POWER ISSUE",
U521="Exclu","Exclu",
U521="SAT","TX ISSUE",
U521="SPARE-ISSUE","SPARE-ISSUE",
U521="Fiber CAmtel","TX ISSUE",
U521="Fiber AOF","TX ISSUE",
U521="Projet OCM (HUAWEI)","TRAVAUX-HUAWEI",
U521="Projet OCM (NOKIA)","TRAVAUX -NOKIA",
U521="ACCESS-ISSUE","ACCESS-ISSUE",
U521="Projet OCM (ZTE, NOKIA, autres projets)","TRAVAUX OCM",
U521="No root CAuse","No root cause",
U521="ODU HS","TX ISSUE",
U521="IP &amp; VLAN","TX ISSUE",
U521="Warehouse HUAWEI","SPARE-ISSUE",
U521="SPARE-HS","SPARE-ISSUE",
U521="Power Telco","RAN ISSUE",U521="no impacts","no impacts"
),"")</f>
        <v>No root cause</v>
      </c>
      <c r="U521" s="68" t="s">
        <v>5691</v>
      </c>
      <c r="V521" s="41" t="str" cm="1">
        <f t="array" ref="V521">IFERROR(_xlfn.IFS(
U521="MPR ISSUE","ACTIVE",
U521="BSS Hardware Issue","ACTIVE",
U521="Sites strategiques, MLL, Pylone, etc.","PASSIVE",
U521="AKTIVCO DEFAUT GE &amp; POWER Cabinet","PASSIVE",
U521="AKTIVCO Coupure ENEO &amp; Baisse de tension","PASSIVE",
U521="Coupure ENEO &amp; Baisse de tension","PASSIVE",
U521="Defaut GE &amp; POWER Cabinet","PASSIVE",
U521="Sharing","PASSIVE",
U521="Sites strategiques &amp; DataCenter","PASSIVE",
U521="Exclu","Exclu",
U521="SAT","ACTIVE",
U521="SPARE-ISSUE","SPARE-ISSUE",
U521="Fiber CAmtel","ACTIVE",
U521="Fiber AOF","ACTIVE",
U521="Projet OCM (HUAWEI)","PLANNED WORKS",
U521="Projet OCM (NOKIA)","PLANNED WORKS",
U521="ACCESS-ISSUE","ACCESS-ISSUE",
U521="Projet OCM (ZTE, NOKIA, autres projets)","PLANNED WORKS",
U521="No root CAuse","No root cause",
U521="ODU HS","ACTIVE",
U521="IP &amp; VLAN","ACTIVE",
U521="Warehouse HUAWEI","SPARE-ISSUE",
U521="SPARE-HS","SPARE-ISSUE",
U521="Power Telco","ACTIVE", U521="no impacts","no impacts"
),"")</f>
        <v>No root cause</v>
      </c>
      <c r="W521" s="113"/>
      <c r="X521" s="113"/>
      <c r="Y521" s="113"/>
      <c r="Z521" s="113"/>
      <c r="AA521" s="113"/>
      <c r="AB521" s="17" t="s">
        <v>5465</v>
      </c>
      <c r="AC521" s="17" t="str">
        <f>_xlfn.XLOOKUP(B521,'INCIDENT-04-27-2026'!E:E,'INCIDENT-04-27-2026'!F:F,"")</f>
        <v/>
      </c>
      <c r="AD521" s="9"/>
      <c r="AE521" s="7" t="s">
        <v>5465</v>
      </c>
      <c r="AF521" s="6" t="str">
        <f>_xlfn.XLOOKUP(B521,'[13]Input_27-04'!$B:$B,'[13]Input_27-04'!$M:$M,"")</f>
        <v/>
      </c>
      <c r="AG521" s="7"/>
      <c r="AH521" s="3"/>
      <c r="AI521" s="18" t="str">
        <f>_xlfn.XLOOKUP(B521,'[3]Cells Huawei 27042026 10h'!$B:$B,'[3]Cells Huawei 27042026 10h'!$T:$T,"")</f>
        <v/>
      </c>
      <c r="AJ521" s="18" t="str">
        <f>_xlfn.XLOOKUP(B521,'[3]Cells Huawei 27042026 15h'!$B:$B,'[3]Cells Huawei 27042026 15h'!$T:$T,"")</f>
        <v/>
      </c>
      <c r="AK521" s="18" t="str">
        <f>_xlfn.XLOOKUP(B521,'[4]cells down 27042026 11h28'!$B:$B,'[4]cells down 27042026 11h28'!$R:$R,"")</f>
        <v/>
      </c>
      <c r="AL521" s="18" t="str">
        <f>_xlfn.XLOOKUP(B521,'[4]cells down 27042026 18h01'!$B:$B,'[4]cells down 27042026 18h01'!$R:$R,"")</f>
        <v/>
      </c>
      <c r="AM521" s="18" t="str">
        <f>_xlfn.XLOOKUP(B521,'[5]cell downs 27042026 11h'!$B:$B,'[5]cell downs 27042026 11h'!$R:$R,"")</f>
        <v/>
      </c>
      <c r="AN521" s="18" t="str">
        <f>_xlfn.XLOOKUP(B521,'[5]cell downs 27042026 17h40'!$B:$B,'[5]cell downs 27042026 17h40'!$R:$R,"")</f>
        <v/>
      </c>
      <c r="AO521" s="18" t="str">
        <f>_xlfn.XLOOKUP(B521,'[6]ALL SITES DOWN'!$D:$D,'[6]ALL SITES DOWN'!$J:$J,"")</f>
        <v/>
      </c>
      <c r="AP521" s="18" t="str">
        <f>_xlfn.XLOOKUP(B521,'[7]ALL SITES DOWN'!$D:$D,'[7]ALL SITES DOWN'!$J:$J,"")</f>
        <v/>
      </c>
      <c r="AQ521" s="9" t="str">
        <f>_xlfn.XLOOKUP(B521,[8]sheet1!$AC:$AC,[8]sheet1!$AF:$AF,"")</f>
        <v/>
      </c>
      <c r="AR521" s="14"/>
      <c r="AS521" s="14" t="s">
        <v>5465</v>
      </c>
      <c r="AT521" s="14" t="str">
        <f>_xlfn.XLOOKUP(B521,'[9]cell downs 18042026 17h'!$B:$B,'[9]cell downs 18042026 17h'!$B:$B,"")</f>
        <v/>
      </c>
      <c r="AU521" s="14" t="str">
        <f>_xlfn.XLOOKUP(B521,'[10]Cells Huawei 19042026 15h'!$B:$B,'[10]Cells Huawei 19042026 15h'!$B:$B,"")</f>
        <v/>
      </c>
      <c r="AV521" s="9" t="str">
        <f>_xlfn.XLOOKUP(B521,'[11]cells down 19042026 9H40'!$B:$B,'[11]cells down 19042026 9H40'!$B:$B,"")</f>
        <v/>
      </c>
    </row>
    <row r="522" spans="1:48" hidden="1" x14ac:dyDescent="0.3">
      <c r="A522" s="1" t="s">
        <v>235</v>
      </c>
      <c r="B522" s="1" t="s">
        <v>236</v>
      </c>
      <c r="C522" s="3" t="str">
        <f>_xlfn.XLOOKUP(B522,'[1]daily break down'!$D:$D,'[1]daily break down'!$E:$E,"")</f>
        <v>NORD</v>
      </c>
      <c r="D522" s="1" t="s">
        <v>11</v>
      </c>
      <c r="E522" s="1" t="s">
        <v>237</v>
      </c>
      <c r="F522" s="3" t="s">
        <v>23</v>
      </c>
      <c r="G522" s="1" t="s">
        <v>238</v>
      </c>
      <c r="H522" s="28" t="str">
        <f>_xlfn.XLOOKUP(B522,[2]CALCULATION!$B:$B,[2]CALCULATION!$H:$H,"")</f>
        <v>NOKIA</v>
      </c>
      <c r="I522" s="26">
        <v>2.4526278780309299</v>
      </c>
      <c r="J522" s="26">
        <v>3.0390973452842591E-2</v>
      </c>
      <c r="K522" s="26">
        <v>3.1842213775529129</v>
      </c>
      <c r="L522" s="26">
        <v>2.3750772468114496</v>
      </c>
      <c r="M522" s="26">
        <v>2.823678807905428</v>
      </c>
      <c r="N522" s="26">
        <v>0</v>
      </c>
      <c r="O522" s="26">
        <v>2.8341776837209377E-2</v>
      </c>
      <c r="P522" s="114" t="s">
        <v>6364</v>
      </c>
      <c r="Q522" s="42" t="s">
        <v>5538</v>
      </c>
      <c r="R522" s="42"/>
      <c r="S522" s="41" t="str" cm="1">
        <f t="array" ref="S522">IFERROR(_xlfn.IFS(
U522="MPR ISSUE","PDH",
U522="BSS Hardware Issue","BSS",
U522="Sites strategiques, MLL, Pylone, etc.","ENVTECH",
U522="AKTIVCO DEFAUT GE &amp; POWER Cabinet","AKTIVCO",
U522="AKTIVCO Coupure ENEO &amp; Baisse de tension","AKTIVCO GRID ONLY",
U522="Coupure ENEO &amp; Baisse de tension","IHS GRID ONLY",
U522="Defaut GE &amp; POWER Cabinet","IHS",
U522="Sharing","Partners",
U522="Sites strategiques &amp; DataCenter","SST &amp; DC",
U522="Exclu","Exclu",
U522="SAT","SAT",
U522="SPARE-ISSUE","SPARE-ISSUE",
U522="Fiber CAmtel","TRANS_FO_CAMTEL",
U522="Fiber AOF","Fiber AOF",
U522="Projet OCM (HUAWEI)","TRAVAUX-HUAWEI",
U522="Projet OCM (NOKIA)","TRAVAUX-NOKIA",
U522="ACCESS-ISSUE","ACCESS-ISSUE",
U522="Projet OCM (ZTE, NOKIA, autres projets)","TRAVAUX OCM",
U522="No root CAuse","No root cause",
U522="ODU HS","PDH",
U522="IP &amp; VLAN","PDH",
U522="Warehouse HUAWEI","SPARE-ISSUE",
U522="SPARE-HS","SPARE-ISSUE",
U522="Power Telco","BSS",U522="no impacts","no impacts"
),"")</f>
        <v>No root cause</v>
      </c>
      <c r="T522" s="41" t="str" cm="1">
        <f t="array" ref="T522">IFERROR(_xlfn.IFS(
U522="MPR ISSUE","TX ISSUE",
U522="BSS Hardware Issue","RAN ISSUE",
U522="Sites strategiques, MLL, Pylone, etc.","ENVTECH",
U522="AKTIVCO DEFAUT GE &amp; POWER Cabinet","POWER ISSUE",
U522="AKTIVCO Coupure ENEO &amp; Baisse de tension","POWER ISSUE",
U522="Coupure ENEO &amp; Baisse de tension","POWER ISSUE",
U522="Defaut GE &amp; POWER Cabinet","POWER ISSUE",
U522="Sharing","POWER ISSUE",
U522="Sites strategiques &amp; DataCenter","POWER ISSUE",
U522="Exclu","Exclu",
U522="SAT","TX ISSUE",
U522="SPARE-ISSUE","SPARE-ISSUE",
U522="Fiber CAmtel","TX ISSUE",
U522="Fiber AOF","TX ISSUE",
U522="Projet OCM (HUAWEI)","TRAVAUX-HUAWEI",
U522="Projet OCM (NOKIA)","TRAVAUX -NOKIA",
U522="ACCESS-ISSUE","ACCESS-ISSUE",
U522="Projet OCM (ZTE, NOKIA, autres projets)","TRAVAUX OCM",
U522="No root CAuse","No root cause",
U522="ODU HS","TX ISSUE",
U522="IP &amp; VLAN","TX ISSUE",
U522="Warehouse HUAWEI","SPARE-ISSUE",
U522="SPARE-HS","SPARE-ISSUE",
U522="Power Telco","RAN ISSUE",U522="no impacts","no impacts"
),"")</f>
        <v>No root cause</v>
      </c>
      <c r="U522" s="68" t="s">
        <v>5691</v>
      </c>
      <c r="V522" s="41" t="str" cm="1">
        <f t="array" ref="V522">IFERROR(_xlfn.IFS(
U522="MPR ISSUE","ACTIVE",
U522="BSS Hardware Issue","ACTIVE",
U522="Sites strategiques, MLL, Pylone, etc.","PASSIVE",
U522="AKTIVCO DEFAUT GE &amp; POWER Cabinet","PASSIVE",
U522="AKTIVCO Coupure ENEO &amp; Baisse de tension","PASSIVE",
U522="Coupure ENEO &amp; Baisse de tension","PASSIVE",
U522="Defaut GE &amp; POWER Cabinet","PASSIVE",
U522="Sharing","PASSIVE",
U522="Sites strategiques &amp; DataCenter","PASSIVE",
U522="Exclu","Exclu",
U522="SAT","ACTIVE",
U522="SPARE-ISSUE","SPARE-ISSUE",
U522="Fiber CAmtel","ACTIVE",
U522="Fiber AOF","ACTIVE",
U522="Projet OCM (HUAWEI)","PLANNED WORKS",
U522="Projet OCM (NOKIA)","PLANNED WORKS",
U522="ACCESS-ISSUE","ACCESS-ISSUE",
U522="Projet OCM (ZTE, NOKIA, autres projets)","PLANNED WORKS",
U522="No root CAuse","No root cause",
U522="ODU HS","ACTIVE",
U522="IP &amp; VLAN","ACTIVE",
U522="Warehouse HUAWEI","SPARE-ISSUE",
U522="SPARE-HS","SPARE-ISSUE",
U522="Power Telco","ACTIVE", U522="no impacts","no impacts"
),"")</f>
        <v>No root cause</v>
      </c>
      <c r="W522" s="113"/>
      <c r="X522" s="113"/>
      <c r="Y522" s="113"/>
      <c r="Z522" s="113"/>
      <c r="AA522" s="113"/>
      <c r="AB522" s="17" t="s">
        <v>5465</v>
      </c>
      <c r="AC522" s="17" t="str">
        <f>_xlfn.XLOOKUP(B522,'INCIDENT-04-27-2026'!E:E,'INCIDENT-04-27-2026'!F:F,"")</f>
        <v/>
      </c>
      <c r="AD522" s="9"/>
      <c r="AE522" s="7" t="s">
        <v>5465</v>
      </c>
      <c r="AF522" s="6" t="str">
        <f>_xlfn.XLOOKUP(B522,'[13]Input_27-04'!$B:$B,'[13]Input_27-04'!$M:$M,"")</f>
        <v/>
      </c>
      <c r="AG522" s="7"/>
      <c r="AH522" s="3"/>
      <c r="AI522" s="18" t="str">
        <f>_xlfn.XLOOKUP(B522,'[3]Cells Huawei 27042026 10h'!$B:$B,'[3]Cells Huawei 27042026 10h'!$T:$T,"")</f>
        <v/>
      </c>
      <c r="AJ522" s="18" t="str">
        <f>_xlfn.XLOOKUP(B522,'[3]Cells Huawei 27042026 15h'!$B:$B,'[3]Cells Huawei 27042026 15h'!$T:$T,"")</f>
        <v/>
      </c>
      <c r="AK522" s="18" t="str">
        <f>_xlfn.XLOOKUP(B522,'[4]cells down 27042026 11h28'!$B:$B,'[4]cells down 27042026 11h28'!$R:$R,"")</f>
        <v/>
      </c>
      <c r="AL522" s="18" t="str">
        <f>_xlfn.XLOOKUP(B522,'[4]cells down 27042026 18h01'!$B:$B,'[4]cells down 27042026 18h01'!$R:$R,"")</f>
        <v/>
      </c>
      <c r="AM522" s="18" t="str">
        <f>_xlfn.XLOOKUP(B522,'[5]cell downs 27042026 11h'!$B:$B,'[5]cell downs 27042026 11h'!$R:$R,"")</f>
        <v/>
      </c>
      <c r="AN522" s="18" t="str">
        <f>_xlfn.XLOOKUP(B522,'[5]cell downs 27042026 17h40'!$B:$B,'[5]cell downs 27042026 17h40'!$R:$R,"")</f>
        <v/>
      </c>
      <c r="AO522" s="18" t="str">
        <f>_xlfn.XLOOKUP(B522,'[6]ALL SITES DOWN'!$D:$D,'[6]ALL SITES DOWN'!$J:$J,"")</f>
        <v/>
      </c>
      <c r="AP522" s="18" t="str">
        <f>_xlfn.XLOOKUP(B522,'[7]ALL SITES DOWN'!$D:$D,'[7]ALL SITES DOWN'!$J:$J,"")</f>
        <v/>
      </c>
      <c r="AQ522" s="9" t="str">
        <f>_xlfn.XLOOKUP(B522,[8]sheet1!$AC:$AC,[8]sheet1!$AF:$AF,"")</f>
        <v/>
      </c>
      <c r="AR522" s="14"/>
      <c r="AS522" s="14" t="s">
        <v>5465</v>
      </c>
      <c r="AT522" s="14" t="str">
        <f>_xlfn.XLOOKUP(B522,'[9]cell downs 18042026 17h'!$B:$B,'[9]cell downs 18042026 17h'!$B:$B,"")</f>
        <v/>
      </c>
      <c r="AU522" s="14" t="str">
        <f>_xlfn.XLOOKUP(B522,'[10]Cells Huawei 19042026 15h'!$B:$B,'[10]Cells Huawei 19042026 15h'!$B:$B,"")</f>
        <v/>
      </c>
      <c r="AV522" s="9" t="str">
        <f>_xlfn.XLOOKUP(B522,'[11]cells down 19042026 9H40'!$B:$B,'[11]cells down 19042026 9H40'!$B:$B,"")</f>
        <v/>
      </c>
    </row>
    <row r="523" spans="1:48" hidden="1" x14ac:dyDescent="0.3">
      <c r="A523" s="1" t="s">
        <v>1479</v>
      </c>
      <c r="B523" s="8" t="s">
        <v>1480</v>
      </c>
      <c r="C523" s="3" t="str">
        <f>_xlfn.XLOOKUP(B523,'[1]daily break down'!$D:$D,'[1]daily break down'!$E:$E,"")</f>
        <v>Bafoussam</v>
      </c>
      <c r="D523" s="1" t="s">
        <v>11</v>
      </c>
      <c r="E523" s="1" t="s">
        <v>145</v>
      </c>
      <c r="F523" s="3" t="s">
        <v>102</v>
      </c>
      <c r="G523" s="1" t="s">
        <v>299</v>
      </c>
      <c r="H523" s="27" t="str">
        <f>_xlfn.XLOOKUP(B523,[2]CALCULATION!$B:$B,[2]CALCULATION!$H:$H,"")</f>
        <v>Huawei</v>
      </c>
      <c r="I523" s="26">
        <v>0</v>
      </c>
      <c r="J523" s="26">
        <v>1.8275604751835588</v>
      </c>
      <c r="K523" s="26">
        <v>0</v>
      </c>
      <c r="L523" s="26">
        <v>0.13688422608601358</v>
      </c>
      <c r="M523" s="26">
        <v>0</v>
      </c>
      <c r="N523" s="26">
        <v>0</v>
      </c>
      <c r="O523" s="26">
        <v>2.7787052018502824E-2</v>
      </c>
      <c r="P523" s="114" t="s">
        <v>6364</v>
      </c>
      <c r="Q523" s="42" t="s">
        <v>5538</v>
      </c>
      <c r="R523" s="42"/>
      <c r="S523" s="41" t="str" cm="1">
        <f t="array" ref="S523">IFERROR(_xlfn.IFS(
U523="MPR ISSUE","PDH",
U523="BSS Hardware Issue","BSS",
U523="Sites strategiques, MLL, Pylone, etc.","ENVTECH",
U523="AKTIVCO DEFAUT GE &amp; POWER Cabinet","AKTIVCO",
U523="AKTIVCO Coupure ENEO &amp; Baisse de tension","AKTIVCO GRID ONLY",
U523="Coupure ENEO &amp; Baisse de tension","IHS GRID ONLY",
U523="Defaut GE &amp; POWER Cabinet","IHS",
U523="Sharing","Partners",
U523="Sites strategiques &amp; DataCenter","SST &amp; DC",
U523="Exclu","Exclu",
U523="SAT","SAT",
U523="SPARE-ISSUE","SPARE-ISSUE",
U523="Fiber CAmtel","TRANS_FO_CAMTEL",
U523="Fiber AOF","Fiber AOF",
U523="Projet OCM (HUAWEI)","TRAVAUX-HUAWEI",
U523="Projet OCM (NOKIA)","TRAVAUX-NOKIA",
U523="ACCESS-ISSUE","ACCESS-ISSUE",
U523="Projet OCM (ZTE, NOKIA, autres projets)","TRAVAUX OCM",
U523="No root CAuse","No root cause",
U523="ODU HS","PDH",
U523="IP &amp; VLAN","PDH",
U523="Warehouse HUAWEI","SPARE-ISSUE",
U523="SPARE-HS","SPARE-ISSUE",
U523="Power Telco","BSS",U523="no impacts","no impacts"
),"")</f>
        <v>No root cause</v>
      </c>
      <c r="T523" s="41" t="str" cm="1">
        <f t="array" ref="T523">IFERROR(_xlfn.IFS(
U523="MPR ISSUE","TX ISSUE",
U523="BSS Hardware Issue","RAN ISSUE",
U523="Sites strategiques, MLL, Pylone, etc.","ENVTECH",
U523="AKTIVCO DEFAUT GE &amp; POWER Cabinet","POWER ISSUE",
U523="AKTIVCO Coupure ENEO &amp; Baisse de tension","POWER ISSUE",
U523="Coupure ENEO &amp; Baisse de tension","POWER ISSUE",
U523="Defaut GE &amp; POWER Cabinet","POWER ISSUE",
U523="Sharing","POWER ISSUE",
U523="Sites strategiques &amp; DataCenter","POWER ISSUE",
U523="Exclu","Exclu",
U523="SAT","TX ISSUE",
U523="SPARE-ISSUE","SPARE-ISSUE",
U523="Fiber CAmtel","TX ISSUE",
U523="Fiber AOF","TX ISSUE",
U523="Projet OCM (HUAWEI)","TRAVAUX-HUAWEI",
U523="Projet OCM (NOKIA)","TRAVAUX -NOKIA",
U523="ACCESS-ISSUE","ACCESS-ISSUE",
U523="Projet OCM (ZTE, NOKIA, autres projets)","TRAVAUX OCM",
U523="No root CAuse","No root cause",
U523="ODU HS","TX ISSUE",
U523="IP &amp; VLAN","TX ISSUE",
U523="Warehouse HUAWEI","SPARE-ISSUE",
U523="SPARE-HS","SPARE-ISSUE",
U523="Power Telco","RAN ISSUE",U523="no impacts","no impacts"
),"")</f>
        <v>No root cause</v>
      </c>
      <c r="U523" s="68" t="s">
        <v>5691</v>
      </c>
      <c r="V523" s="41" t="str" cm="1">
        <f t="array" ref="V523">IFERROR(_xlfn.IFS(
U523="MPR ISSUE","ACTIVE",
U523="BSS Hardware Issue","ACTIVE",
U523="Sites strategiques, MLL, Pylone, etc.","PASSIVE",
U523="AKTIVCO DEFAUT GE &amp; POWER Cabinet","PASSIVE",
U523="AKTIVCO Coupure ENEO &amp; Baisse de tension","PASSIVE",
U523="Coupure ENEO &amp; Baisse de tension","PASSIVE",
U523="Defaut GE &amp; POWER Cabinet","PASSIVE",
U523="Sharing","PASSIVE",
U523="Sites strategiques &amp; DataCenter","PASSIVE",
U523="Exclu","Exclu",
U523="SAT","ACTIVE",
U523="SPARE-ISSUE","SPARE-ISSUE",
U523="Fiber CAmtel","ACTIVE",
U523="Fiber AOF","ACTIVE",
U523="Projet OCM (HUAWEI)","PLANNED WORKS",
U523="Projet OCM (NOKIA)","PLANNED WORKS",
U523="ACCESS-ISSUE","ACCESS-ISSUE",
U523="Projet OCM (ZTE, NOKIA, autres projets)","PLANNED WORKS",
U523="No root CAuse","No root cause",
U523="ODU HS","ACTIVE",
U523="IP &amp; VLAN","ACTIVE",
U523="Warehouse HUAWEI","SPARE-ISSUE",
U523="SPARE-HS","SPARE-ISSUE",
U523="Power Telco","ACTIVE", U523="no impacts","no impacts"
),"")</f>
        <v>No root cause</v>
      </c>
      <c r="W523" s="113"/>
      <c r="X523" s="113"/>
      <c r="Y523" s="113"/>
      <c r="Z523" s="113"/>
      <c r="AA523" s="113"/>
      <c r="AB523" s="17" t="s">
        <v>5465</v>
      </c>
      <c r="AC523" s="17" t="str">
        <f>_xlfn.XLOOKUP(B523,'INCIDENT-04-27-2026'!E:E,'INCIDENT-04-27-2026'!F:F,"")</f>
        <v/>
      </c>
      <c r="AD523" s="9"/>
      <c r="AE523" s="7" t="s">
        <v>5465</v>
      </c>
      <c r="AF523" s="6" t="str">
        <f>_xlfn.XLOOKUP(B523,'[13]Input_27-04'!$B:$B,'[13]Input_27-04'!$M:$M,"")</f>
        <v/>
      </c>
      <c r="AG523" s="7"/>
      <c r="AH523" s="3"/>
      <c r="AI523" s="18" t="str">
        <f>_xlfn.XLOOKUP(B523,'[3]Cells Huawei 27042026 10h'!$B:$B,'[3]Cells Huawei 27042026 10h'!$T:$T,"")</f>
        <v/>
      </c>
      <c r="AJ523" s="18" t="str">
        <f>_xlfn.XLOOKUP(B523,'[3]Cells Huawei 27042026 15h'!$B:$B,'[3]Cells Huawei 27042026 15h'!$T:$T,"")</f>
        <v/>
      </c>
      <c r="AK523" s="18" t="str">
        <f>_xlfn.XLOOKUP(B523,'[4]cells down 27042026 11h28'!$B:$B,'[4]cells down 27042026 11h28'!$R:$R,"")</f>
        <v/>
      </c>
      <c r="AL523" s="18" t="str">
        <f>_xlfn.XLOOKUP(B523,'[4]cells down 27042026 18h01'!$B:$B,'[4]cells down 27042026 18h01'!$R:$R,"")</f>
        <v/>
      </c>
      <c r="AM523" s="18" t="str">
        <f>_xlfn.XLOOKUP(B523,'[5]cell downs 27042026 11h'!$B:$B,'[5]cell downs 27042026 11h'!$R:$R,"")</f>
        <v/>
      </c>
      <c r="AN523" s="18" t="str">
        <f>_xlfn.XLOOKUP(B523,'[5]cell downs 27042026 17h40'!$B:$B,'[5]cell downs 27042026 17h40'!$R:$R,"")</f>
        <v/>
      </c>
      <c r="AO523" s="18" t="str">
        <f>_xlfn.XLOOKUP(B523,'[6]ALL SITES DOWN'!$D:$D,'[6]ALL SITES DOWN'!$J:$J,"")</f>
        <v/>
      </c>
      <c r="AP523" s="18" t="str">
        <f>_xlfn.XLOOKUP(B523,'[7]ALL SITES DOWN'!$D:$D,'[7]ALL SITES DOWN'!$J:$J,"")</f>
        <v/>
      </c>
      <c r="AQ523" s="9" t="str">
        <f>_xlfn.XLOOKUP(B523,[8]sheet1!$AC:$AC,[8]sheet1!$AF:$AF,"")</f>
        <v/>
      </c>
      <c r="AR523" s="14"/>
      <c r="AS523" s="14" t="s">
        <v>5465</v>
      </c>
      <c r="AT523" s="14" t="str">
        <f>_xlfn.XLOOKUP(B523,'[9]cell downs 18042026 17h'!$B:$B,'[9]cell downs 18042026 17h'!$B:$B,"")</f>
        <v/>
      </c>
      <c r="AU523" s="14" t="str">
        <f>_xlfn.XLOOKUP(B523,'[10]Cells Huawei 19042026 15h'!$B:$B,'[10]Cells Huawei 19042026 15h'!$B:$B,"")</f>
        <v/>
      </c>
      <c r="AV523" s="9" t="str">
        <f>_xlfn.XLOOKUP(B523,'[11]cells down 19042026 9H40'!$B:$B,'[11]cells down 19042026 9H40'!$B:$B,"")</f>
        <v/>
      </c>
    </row>
    <row r="524" spans="1:48" hidden="1" x14ac:dyDescent="0.3">
      <c r="A524" s="3" t="s">
        <v>3293</v>
      </c>
      <c r="B524" s="23" t="s">
        <v>3294</v>
      </c>
      <c r="C524" s="3" t="str">
        <f>_xlfn.XLOOKUP(B524,'[1]daily break down'!$D:$D,'[1]daily break down'!$E:$E,"")</f>
        <v>LITTORAL</v>
      </c>
      <c r="D524" s="3" t="s">
        <v>11</v>
      </c>
      <c r="E524" s="3" t="s">
        <v>12</v>
      </c>
      <c r="F524" s="3" t="s">
        <v>31</v>
      </c>
      <c r="G524" s="3" t="s">
        <v>3293</v>
      </c>
      <c r="H524" s="28" t="str">
        <f>_xlfn.XLOOKUP(B524,[2]CALCULATION!$B:$B,[2]CALCULATION!$H:$H,"")</f>
        <v>NOKIA</v>
      </c>
      <c r="I524" s="26">
        <v>0</v>
      </c>
      <c r="J524" s="26">
        <v>0</v>
      </c>
      <c r="K524" s="26">
        <v>4.4855221968250862E-2</v>
      </c>
      <c r="L524" s="26">
        <v>2.0707718097076798E-2</v>
      </c>
      <c r="M524" s="26">
        <v>0</v>
      </c>
      <c r="N524" s="26">
        <v>0</v>
      </c>
      <c r="O524" s="26">
        <v>2.7697876626915655E-2</v>
      </c>
      <c r="P524" s="114" t="s">
        <v>6364</v>
      </c>
      <c r="Q524" s="42" t="s">
        <v>5538</v>
      </c>
      <c r="R524" s="42"/>
      <c r="S524" s="41" t="str" cm="1">
        <f t="array" ref="S524">IFERROR(_xlfn.IFS(
U524="MPR ISSUE","PDH",
U524="BSS Hardware Issue","BSS",
U524="Sites strategiques, MLL, Pylone, etc.","ENVTECH",
U524="AKTIVCO DEFAUT GE &amp; POWER Cabinet","AKTIVCO",
U524="AKTIVCO Coupure ENEO &amp; Baisse de tension","AKTIVCO GRID ONLY",
U524="Coupure ENEO &amp; Baisse de tension","IHS GRID ONLY",
U524="Defaut GE &amp; POWER Cabinet","IHS",
U524="Sharing","Partners",
U524="Sites strategiques &amp; DataCenter","SST &amp; DC",
U524="Exclu","Exclu",
U524="SAT","SAT",
U524="SPARE-ISSUE","SPARE-ISSUE",
U524="Fiber CAmtel","TRANS_FO_CAMTEL",
U524="Fiber AOF","Fiber AOF",
U524="Projet OCM (HUAWEI)","TRAVAUX-HUAWEI",
U524="Projet OCM (NOKIA)","TRAVAUX-NOKIA",
U524="ACCESS-ISSUE","ACCESS-ISSUE",
U524="Projet OCM (ZTE, NOKIA, autres projets)","TRAVAUX OCM",
U524="No root CAuse","No root cause",
U524="ODU HS","PDH",
U524="IP &amp; VLAN","PDH",
U524="Warehouse HUAWEI","SPARE-ISSUE",
U524="SPARE-HS","SPARE-ISSUE",
U524="Power Telco","BSS",U524="no impacts","no impacts"
),"")</f>
        <v>No root cause</v>
      </c>
      <c r="T524" s="41" t="str" cm="1">
        <f t="array" ref="T524">IFERROR(_xlfn.IFS(
U524="MPR ISSUE","TX ISSUE",
U524="BSS Hardware Issue","RAN ISSUE",
U524="Sites strategiques, MLL, Pylone, etc.","ENVTECH",
U524="AKTIVCO DEFAUT GE &amp; POWER Cabinet","POWER ISSUE",
U524="AKTIVCO Coupure ENEO &amp; Baisse de tension","POWER ISSUE",
U524="Coupure ENEO &amp; Baisse de tension","POWER ISSUE",
U524="Defaut GE &amp; POWER Cabinet","POWER ISSUE",
U524="Sharing","POWER ISSUE",
U524="Sites strategiques &amp; DataCenter","POWER ISSUE",
U524="Exclu","Exclu",
U524="SAT","TX ISSUE",
U524="SPARE-ISSUE","SPARE-ISSUE",
U524="Fiber CAmtel","TX ISSUE",
U524="Fiber AOF","TX ISSUE",
U524="Projet OCM (HUAWEI)","TRAVAUX-HUAWEI",
U524="Projet OCM (NOKIA)","TRAVAUX -NOKIA",
U524="ACCESS-ISSUE","ACCESS-ISSUE",
U524="Projet OCM (ZTE, NOKIA, autres projets)","TRAVAUX OCM",
U524="No root CAuse","No root cause",
U524="ODU HS","TX ISSUE",
U524="IP &amp; VLAN","TX ISSUE",
U524="Warehouse HUAWEI","SPARE-ISSUE",
U524="SPARE-HS","SPARE-ISSUE",
U524="Power Telco","RAN ISSUE",U524="no impacts","no impacts"
),"")</f>
        <v>No root cause</v>
      </c>
      <c r="U524" s="68" t="s">
        <v>5691</v>
      </c>
      <c r="V524" s="41" t="str" cm="1">
        <f t="array" ref="V524">IFERROR(_xlfn.IFS(
U524="MPR ISSUE","ACTIVE",
U524="BSS Hardware Issue","ACTIVE",
U524="Sites strategiques, MLL, Pylone, etc.","PASSIVE",
U524="AKTIVCO DEFAUT GE &amp; POWER Cabinet","PASSIVE",
U524="AKTIVCO Coupure ENEO &amp; Baisse de tension","PASSIVE",
U524="Coupure ENEO &amp; Baisse de tension","PASSIVE",
U524="Defaut GE &amp; POWER Cabinet","PASSIVE",
U524="Sharing","PASSIVE",
U524="Sites strategiques &amp; DataCenter","PASSIVE",
U524="Exclu","Exclu",
U524="SAT","ACTIVE",
U524="SPARE-ISSUE","SPARE-ISSUE",
U524="Fiber CAmtel","ACTIVE",
U524="Fiber AOF","ACTIVE",
U524="Projet OCM (HUAWEI)","PLANNED WORKS",
U524="Projet OCM (NOKIA)","PLANNED WORKS",
U524="ACCESS-ISSUE","ACCESS-ISSUE",
U524="Projet OCM (ZTE, NOKIA, autres projets)","PLANNED WORKS",
U524="No root CAuse","No root cause",
U524="ODU HS","ACTIVE",
U524="IP &amp; VLAN","ACTIVE",
U524="Warehouse HUAWEI","SPARE-ISSUE",
U524="SPARE-HS","SPARE-ISSUE",
U524="Power Telco","ACTIVE", U524="no impacts","no impacts"
),"")</f>
        <v>No root cause</v>
      </c>
      <c r="W524" s="113"/>
      <c r="X524" s="113"/>
      <c r="Y524" s="113"/>
      <c r="Z524" s="113"/>
      <c r="AA524" s="113"/>
      <c r="AB524" s="17" t="s">
        <v>5465</v>
      </c>
      <c r="AC524" s="17" t="str">
        <f>_xlfn.XLOOKUP(B524,'INCIDENT-04-27-2026'!E:E,'INCIDENT-04-27-2026'!F:F,"")</f>
        <v/>
      </c>
      <c r="AD524" s="9"/>
      <c r="AE524" s="7" t="s">
        <v>5465</v>
      </c>
      <c r="AF524" s="6" t="str">
        <f>_xlfn.XLOOKUP(B524,'[13]Input_27-04'!$B:$B,'[13]Input_27-04'!$M:$M,"")</f>
        <v/>
      </c>
      <c r="AG524" s="7"/>
      <c r="AH524" s="3"/>
      <c r="AI524" s="18" t="str">
        <f>_xlfn.XLOOKUP(B524,'[3]Cells Huawei 27042026 10h'!$B:$B,'[3]Cells Huawei 27042026 10h'!$T:$T,"")</f>
        <v/>
      </c>
      <c r="AJ524" s="18" t="str">
        <f>_xlfn.XLOOKUP(B524,'[3]Cells Huawei 27042026 15h'!$B:$B,'[3]Cells Huawei 27042026 15h'!$T:$T,"")</f>
        <v/>
      </c>
      <c r="AK524" s="18" t="str">
        <f>_xlfn.XLOOKUP(B524,'[4]cells down 27042026 11h28'!$B:$B,'[4]cells down 27042026 11h28'!$R:$R,"")</f>
        <v/>
      </c>
      <c r="AL524" s="18" t="str">
        <f>_xlfn.XLOOKUP(B524,'[4]cells down 27042026 18h01'!$B:$B,'[4]cells down 27042026 18h01'!$R:$R,"")</f>
        <v/>
      </c>
      <c r="AM524" s="18" t="str">
        <f>_xlfn.XLOOKUP(B524,'[5]cell downs 27042026 11h'!$B:$B,'[5]cell downs 27042026 11h'!$R:$R,"")</f>
        <v/>
      </c>
      <c r="AN524" s="18" t="str">
        <f>_xlfn.XLOOKUP(B524,'[5]cell downs 27042026 17h40'!$B:$B,'[5]cell downs 27042026 17h40'!$R:$R,"")</f>
        <v/>
      </c>
      <c r="AO524" s="18" t="str">
        <f>_xlfn.XLOOKUP(B524,'[6]ALL SITES DOWN'!$D:$D,'[6]ALL SITES DOWN'!$J:$J,"")</f>
        <v/>
      </c>
      <c r="AP524" s="18" t="str">
        <f>_xlfn.XLOOKUP(B524,'[7]ALL SITES DOWN'!$D:$D,'[7]ALL SITES DOWN'!$J:$J,"")</f>
        <v/>
      </c>
      <c r="AQ524" s="9" t="str">
        <f>_xlfn.XLOOKUP(B524,[8]sheet1!$AC:$AC,[8]sheet1!$AF:$AF,"")</f>
        <v/>
      </c>
      <c r="AR524" s="14"/>
      <c r="AS524" s="14" t="s">
        <v>5465</v>
      </c>
      <c r="AT524" s="14" t="str">
        <f>_xlfn.XLOOKUP(B524,'[9]cell downs 18042026 17h'!$B:$B,'[9]cell downs 18042026 17h'!$B:$B,"")</f>
        <v/>
      </c>
      <c r="AU524" s="14" t="str">
        <f>_xlfn.XLOOKUP(B524,'[10]Cells Huawei 19042026 15h'!$B:$B,'[10]Cells Huawei 19042026 15h'!$B:$B,"")</f>
        <v/>
      </c>
      <c r="AV524" s="9" t="str">
        <f>_xlfn.XLOOKUP(B524,'[11]cells down 19042026 9H40'!$B:$B,'[11]cells down 19042026 9H40'!$B:$B,"")</f>
        <v/>
      </c>
    </row>
    <row r="525" spans="1:48" hidden="1" x14ac:dyDescent="0.3">
      <c r="A525" s="1" t="s">
        <v>2653</v>
      </c>
      <c r="B525" s="8" t="s">
        <v>2654</v>
      </c>
      <c r="C525" s="3" t="str">
        <f>_xlfn.XLOOKUP(B525,'[1]daily break down'!$D:$D,'[1]daily break down'!$E:$E,"")</f>
        <v>Bafoussam</v>
      </c>
      <c r="D525" s="1" t="s">
        <v>11</v>
      </c>
      <c r="E525" s="1" t="s">
        <v>12</v>
      </c>
      <c r="F525" s="3" t="s">
        <v>102</v>
      </c>
      <c r="G525" s="1" t="s">
        <v>299</v>
      </c>
      <c r="H525" s="27" t="str">
        <f>_xlfn.XLOOKUP(B525,[2]CALCULATION!$B:$B,[2]CALCULATION!$H:$H,"")</f>
        <v>Huawei</v>
      </c>
      <c r="I525" s="26">
        <v>0</v>
      </c>
      <c r="J525" s="26">
        <v>1.8635873333846986</v>
      </c>
      <c r="K525" s="26">
        <v>0</v>
      </c>
      <c r="L525" s="26">
        <v>0.13670587530283962</v>
      </c>
      <c r="M525" s="26">
        <v>0</v>
      </c>
      <c r="N525" s="26">
        <v>0</v>
      </c>
      <c r="O525" s="26">
        <v>2.7466020608789693E-2</v>
      </c>
      <c r="P525" s="114" t="s">
        <v>6364</v>
      </c>
      <c r="Q525" s="42" t="s">
        <v>5538</v>
      </c>
      <c r="R525" s="42"/>
      <c r="S525" s="41" t="str" cm="1">
        <f t="array" ref="S525">IFERROR(_xlfn.IFS(
U525="MPR ISSUE","PDH",
U525="BSS Hardware Issue","BSS",
U525="Sites strategiques, MLL, Pylone, etc.","ENVTECH",
U525="AKTIVCO DEFAUT GE &amp; POWER Cabinet","AKTIVCO",
U525="AKTIVCO Coupure ENEO &amp; Baisse de tension","AKTIVCO GRID ONLY",
U525="Coupure ENEO &amp; Baisse de tension","IHS GRID ONLY",
U525="Defaut GE &amp; POWER Cabinet","IHS",
U525="Sharing","Partners",
U525="Sites strategiques &amp; DataCenter","SST &amp; DC",
U525="Exclu","Exclu",
U525="SAT","SAT",
U525="SPARE-ISSUE","SPARE-ISSUE",
U525="Fiber CAmtel","TRANS_FO_CAMTEL",
U525="Fiber AOF","Fiber AOF",
U525="Projet OCM (HUAWEI)","TRAVAUX-HUAWEI",
U525="Projet OCM (NOKIA)","TRAVAUX-NOKIA",
U525="ACCESS-ISSUE","ACCESS-ISSUE",
U525="Projet OCM (ZTE, NOKIA, autres projets)","TRAVAUX OCM",
U525="No root CAuse","No root cause",
U525="ODU HS","PDH",
U525="IP &amp; VLAN","PDH",
U525="Warehouse HUAWEI","SPARE-ISSUE",
U525="SPARE-HS","SPARE-ISSUE",
U525="Power Telco","BSS",U525="no impacts","no impacts"
),"")</f>
        <v>No root cause</v>
      </c>
      <c r="T525" s="41" t="str" cm="1">
        <f t="array" ref="T525">IFERROR(_xlfn.IFS(
U525="MPR ISSUE","TX ISSUE",
U525="BSS Hardware Issue","RAN ISSUE",
U525="Sites strategiques, MLL, Pylone, etc.","ENVTECH",
U525="AKTIVCO DEFAUT GE &amp; POWER Cabinet","POWER ISSUE",
U525="AKTIVCO Coupure ENEO &amp; Baisse de tension","POWER ISSUE",
U525="Coupure ENEO &amp; Baisse de tension","POWER ISSUE",
U525="Defaut GE &amp; POWER Cabinet","POWER ISSUE",
U525="Sharing","POWER ISSUE",
U525="Sites strategiques &amp; DataCenter","POWER ISSUE",
U525="Exclu","Exclu",
U525="SAT","TX ISSUE",
U525="SPARE-ISSUE","SPARE-ISSUE",
U525="Fiber CAmtel","TX ISSUE",
U525="Fiber AOF","TX ISSUE",
U525="Projet OCM (HUAWEI)","TRAVAUX-HUAWEI",
U525="Projet OCM (NOKIA)","TRAVAUX -NOKIA",
U525="ACCESS-ISSUE","ACCESS-ISSUE",
U525="Projet OCM (ZTE, NOKIA, autres projets)","TRAVAUX OCM",
U525="No root CAuse","No root cause",
U525="ODU HS","TX ISSUE",
U525="IP &amp; VLAN","TX ISSUE",
U525="Warehouse HUAWEI","SPARE-ISSUE",
U525="SPARE-HS","SPARE-ISSUE",
U525="Power Telco","RAN ISSUE",U525="no impacts","no impacts"
),"")</f>
        <v>No root cause</v>
      </c>
      <c r="U525" s="68" t="s">
        <v>5691</v>
      </c>
      <c r="V525" s="41" t="str" cm="1">
        <f t="array" ref="V525">IFERROR(_xlfn.IFS(
U525="MPR ISSUE","ACTIVE",
U525="BSS Hardware Issue","ACTIVE",
U525="Sites strategiques, MLL, Pylone, etc.","PASSIVE",
U525="AKTIVCO DEFAUT GE &amp; POWER Cabinet","PASSIVE",
U525="AKTIVCO Coupure ENEO &amp; Baisse de tension","PASSIVE",
U525="Coupure ENEO &amp; Baisse de tension","PASSIVE",
U525="Defaut GE &amp; POWER Cabinet","PASSIVE",
U525="Sharing","PASSIVE",
U525="Sites strategiques &amp; DataCenter","PASSIVE",
U525="Exclu","Exclu",
U525="SAT","ACTIVE",
U525="SPARE-ISSUE","SPARE-ISSUE",
U525="Fiber CAmtel","ACTIVE",
U525="Fiber AOF","ACTIVE",
U525="Projet OCM (HUAWEI)","PLANNED WORKS",
U525="Projet OCM (NOKIA)","PLANNED WORKS",
U525="ACCESS-ISSUE","ACCESS-ISSUE",
U525="Projet OCM (ZTE, NOKIA, autres projets)","PLANNED WORKS",
U525="No root CAuse","No root cause",
U525="ODU HS","ACTIVE",
U525="IP &amp; VLAN","ACTIVE",
U525="Warehouse HUAWEI","SPARE-ISSUE",
U525="SPARE-HS","SPARE-ISSUE",
U525="Power Telco","ACTIVE", U525="no impacts","no impacts"
),"")</f>
        <v>No root cause</v>
      </c>
      <c r="W525" s="113"/>
      <c r="X525" s="113"/>
      <c r="Y525" s="113"/>
      <c r="Z525" s="113"/>
      <c r="AA525" s="113"/>
      <c r="AB525" s="17" t="s">
        <v>5465</v>
      </c>
      <c r="AC525" s="17" t="str">
        <f>_xlfn.XLOOKUP(B525,'INCIDENT-04-27-2026'!E:E,'INCIDENT-04-27-2026'!F:F,"")</f>
        <v/>
      </c>
      <c r="AD525" s="9"/>
      <c r="AE525" s="7" t="s">
        <v>5465</v>
      </c>
      <c r="AF525" s="6" t="str">
        <f>_xlfn.XLOOKUP(B525,'[13]Input_27-04'!$B:$B,'[13]Input_27-04'!$M:$M,"")</f>
        <v/>
      </c>
      <c r="AG525" s="7"/>
      <c r="AH525" s="3"/>
      <c r="AI525" s="18" t="str">
        <f>_xlfn.XLOOKUP(B525,'[3]Cells Huawei 27042026 10h'!$B:$B,'[3]Cells Huawei 27042026 10h'!$T:$T,"")</f>
        <v/>
      </c>
      <c r="AJ525" s="18" t="str">
        <f>_xlfn.XLOOKUP(B525,'[3]Cells Huawei 27042026 15h'!$B:$B,'[3]Cells Huawei 27042026 15h'!$T:$T,"")</f>
        <v/>
      </c>
      <c r="AK525" s="18" t="str">
        <f>_xlfn.XLOOKUP(B525,'[4]cells down 27042026 11h28'!$B:$B,'[4]cells down 27042026 11h28'!$R:$R,"")</f>
        <v/>
      </c>
      <c r="AL525" s="18" t="str">
        <f>_xlfn.XLOOKUP(B525,'[4]cells down 27042026 18h01'!$B:$B,'[4]cells down 27042026 18h01'!$R:$R,"")</f>
        <v/>
      </c>
      <c r="AM525" s="18" t="str">
        <f>_xlfn.XLOOKUP(B525,'[5]cell downs 27042026 11h'!$B:$B,'[5]cell downs 27042026 11h'!$R:$R,"")</f>
        <v/>
      </c>
      <c r="AN525" s="18" t="str">
        <f>_xlfn.XLOOKUP(B525,'[5]cell downs 27042026 17h40'!$B:$B,'[5]cell downs 27042026 17h40'!$R:$R,"")</f>
        <v/>
      </c>
      <c r="AO525" s="18" t="str">
        <f>_xlfn.XLOOKUP(B525,'[6]ALL SITES DOWN'!$D:$D,'[6]ALL SITES DOWN'!$J:$J,"")</f>
        <v/>
      </c>
      <c r="AP525" s="18" t="str">
        <f>_xlfn.XLOOKUP(B525,'[7]ALL SITES DOWN'!$D:$D,'[7]ALL SITES DOWN'!$J:$J,"")</f>
        <v/>
      </c>
      <c r="AQ525" s="9" t="str">
        <f>_xlfn.XLOOKUP(B525,[8]sheet1!$AC:$AC,[8]sheet1!$AF:$AF,"")</f>
        <v/>
      </c>
      <c r="AR525" s="14"/>
      <c r="AS525" s="14" t="s">
        <v>5465</v>
      </c>
      <c r="AT525" s="14" t="str">
        <f>_xlfn.XLOOKUP(B525,'[9]cell downs 18042026 17h'!$B:$B,'[9]cell downs 18042026 17h'!$B:$B,"")</f>
        <v/>
      </c>
      <c r="AU525" s="14" t="str">
        <f>_xlfn.XLOOKUP(B525,'[10]Cells Huawei 19042026 15h'!$B:$B,'[10]Cells Huawei 19042026 15h'!$B:$B,"")</f>
        <v/>
      </c>
      <c r="AV525" s="9" t="str">
        <f>_xlfn.XLOOKUP(B525,'[11]cells down 19042026 9H40'!$B:$B,'[11]cells down 19042026 9H40'!$B:$B,"")</f>
        <v/>
      </c>
    </row>
    <row r="526" spans="1:48" hidden="1" x14ac:dyDescent="0.3">
      <c r="A526" s="1" t="s">
        <v>2657</v>
      </c>
      <c r="B526" s="8" t="s">
        <v>2658</v>
      </c>
      <c r="C526" s="3" t="str">
        <f>_xlfn.XLOOKUP(B526,'[1]daily break down'!$D:$D,'[1]daily break down'!$E:$E,"")</f>
        <v>Bafoussam</v>
      </c>
      <c r="D526" s="1" t="s">
        <v>11</v>
      </c>
      <c r="E526" s="1" t="s">
        <v>12</v>
      </c>
      <c r="F526" s="3" t="s">
        <v>102</v>
      </c>
      <c r="G526" s="1" t="s">
        <v>299</v>
      </c>
      <c r="H526" s="27" t="str">
        <f>_xlfn.XLOOKUP(B526,[2]CALCULATION!$B:$B,[2]CALCULATION!$H:$H,"")</f>
        <v>Huawei</v>
      </c>
      <c r="I526" s="26">
        <v>0</v>
      </c>
      <c r="J526" s="26">
        <v>0</v>
      </c>
      <c r="K526" s="26">
        <v>0</v>
      </c>
      <c r="L526" s="26">
        <v>0.13688422608601358</v>
      </c>
      <c r="M526" s="26">
        <v>0</v>
      </c>
      <c r="N526" s="26">
        <v>0</v>
      </c>
      <c r="O526" s="26">
        <v>2.6895298102633029E-2</v>
      </c>
      <c r="P526" s="114" t="s">
        <v>6364</v>
      </c>
      <c r="Q526" s="42" t="s">
        <v>5538</v>
      </c>
      <c r="R526" s="42"/>
      <c r="S526" s="41" t="str" cm="1">
        <f t="array" ref="S526">IFERROR(_xlfn.IFS(
U526="MPR ISSUE","PDH",
U526="BSS Hardware Issue","BSS",
U526="Sites strategiques, MLL, Pylone, etc.","ENVTECH",
U526="AKTIVCO DEFAUT GE &amp; POWER Cabinet","AKTIVCO",
U526="AKTIVCO Coupure ENEO &amp; Baisse de tension","AKTIVCO GRID ONLY",
U526="Coupure ENEO &amp; Baisse de tension","IHS GRID ONLY",
U526="Defaut GE &amp; POWER Cabinet","IHS",
U526="Sharing","Partners",
U526="Sites strategiques &amp; DataCenter","SST &amp; DC",
U526="Exclu","Exclu",
U526="SAT","SAT",
U526="SPARE-ISSUE","SPARE-ISSUE",
U526="Fiber CAmtel","TRANS_FO_CAMTEL",
U526="Fiber AOF","Fiber AOF",
U526="Projet OCM (HUAWEI)","TRAVAUX-HUAWEI",
U526="Projet OCM (NOKIA)","TRAVAUX-NOKIA",
U526="ACCESS-ISSUE","ACCESS-ISSUE",
U526="Projet OCM (ZTE, NOKIA, autres projets)","TRAVAUX OCM",
U526="No root CAuse","No root cause",
U526="ODU HS","PDH",
U526="IP &amp; VLAN","PDH",
U526="Warehouse HUAWEI","SPARE-ISSUE",
U526="SPARE-HS","SPARE-ISSUE",
U526="Power Telco","BSS",U526="no impacts","no impacts"
),"")</f>
        <v>No root cause</v>
      </c>
      <c r="T526" s="41" t="str" cm="1">
        <f t="array" ref="T526">IFERROR(_xlfn.IFS(
U526="MPR ISSUE","TX ISSUE",
U526="BSS Hardware Issue","RAN ISSUE",
U526="Sites strategiques, MLL, Pylone, etc.","ENVTECH",
U526="AKTIVCO DEFAUT GE &amp; POWER Cabinet","POWER ISSUE",
U526="AKTIVCO Coupure ENEO &amp; Baisse de tension","POWER ISSUE",
U526="Coupure ENEO &amp; Baisse de tension","POWER ISSUE",
U526="Defaut GE &amp; POWER Cabinet","POWER ISSUE",
U526="Sharing","POWER ISSUE",
U526="Sites strategiques &amp; DataCenter","POWER ISSUE",
U526="Exclu","Exclu",
U526="SAT","TX ISSUE",
U526="SPARE-ISSUE","SPARE-ISSUE",
U526="Fiber CAmtel","TX ISSUE",
U526="Fiber AOF","TX ISSUE",
U526="Projet OCM (HUAWEI)","TRAVAUX-HUAWEI",
U526="Projet OCM (NOKIA)","TRAVAUX -NOKIA",
U526="ACCESS-ISSUE","ACCESS-ISSUE",
U526="Projet OCM (ZTE, NOKIA, autres projets)","TRAVAUX OCM",
U526="No root CAuse","No root cause",
U526="ODU HS","TX ISSUE",
U526="IP &amp; VLAN","TX ISSUE",
U526="Warehouse HUAWEI","SPARE-ISSUE",
U526="SPARE-HS","SPARE-ISSUE",
U526="Power Telco","RAN ISSUE",U526="no impacts","no impacts"
),"")</f>
        <v>No root cause</v>
      </c>
      <c r="U526" s="68" t="s">
        <v>5691</v>
      </c>
      <c r="V526" s="41" t="str" cm="1">
        <f t="array" ref="V526">IFERROR(_xlfn.IFS(
U526="MPR ISSUE","ACTIVE",
U526="BSS Hardware Issue","ACTIVE",
U526="Sites strategiques, MLL, Pylone, etc.","PASSIVE",
U526="AKTIVCO DEFAUT GE &amp; POWER Cabinet","PASSIVE",
U526="AKTIVCO Coupure ENEO &amp; Baisse de tension","PASSIVE",
U526="Coupure ENEO &amp; Baisse de tension","PASSIVE",
U526="Defaut GE &amp; POWER Cabinet","PASSIVE",
U526="Sharing","PASSIVE",
U526="Sites strategiques &amp; DataCenter","PASSIVE",
U526="Exclu","Exclu",
U526="SAT","ACTIVE",
U526="SPARE-ISSUE","SPARE-ISSUE",
U526="Fiber CAmtel","ACTIVE",
U526="Fiber AOF","ACTIVE",
U526="Projet OCM (HUAWEI)","PLANNED WORKS",
U526="Projet OCM (NOKIA)","PLANNED WORKS",
U526="ACCESS-ISSUE","ACCESS-ISSUE",
U526="Projet OCM (ZTE, NOKIA, autres projets)","PLANNED WORKS",
U526="No root CAuse","No root cause",
U526="ODU HS","ACTIVE",
U526="IP &amp; VLAN","ACTIVE",
U526="Warehouse HUAWEI","SPARE-ISSUE",
U526="SPARE-HS","SPARE-ISSUE",
U526="Power Telco","ACTIVE", U526="no impacts","no impacts"
),"")</f>
        <v>No root cause</v>
      </c>
      <c r="W526" s="113"/>
      <c r="X526" s="113"/>
      <c r="Y526" s="113"/>
      <c r="Z526" s="113"/>
      <c r="AA526" s="113"/>
      <c r="AB526" s="17" t="s">
        <v>5465</v>
      </c>
      <c r="AC526" s="17" t="str">
        <f>_xlfn.XLOOKUP(B526,'INCIDENT-04-27-2026'!E:E,'INCIDENT-04-27-2026'!F:F,"")</f>
        <v/>
      </c>
      <c r="AD526" s="9"/>
      <c r="AE526" s="7" t="s">
        <v>5465</v>
      </c>
      <c r="AF526" s="6" t="str">
        <f>_xlfn.XLOOKUP(B526,'[13]Input_27-04'!$B:$B,'[13]Input_27-04'!$M:$M,"")</f>
        <v/>
      </c>
      <c r="AG526" s="7"/>
      <c r="AH526" s="3"/>
      <c r="AI526" s="18" t="str">
        <f>_xlfn.XLOOKUP(B526,'[3]Cells Huawei 27042026 10h'!$B:$B,'[3]Cells Huawei 27042026 10h'!$T:$T,"")</f>
        <v/>
      </c>
      <c r="AJ526" s="18" t="str">
        <f>_xlfn.XLOOKUP(B526,'[3]Cells Huawei 27042026 15h'!$B:$B,'[3]Cells Huawei 27042026 15h'!$T:$T,"")</f>
        <v/>
      </c>
      <c r="AK526" s="18" t="str">
        <f>_xlfn.XLOOKUP(B526,'[4]cells down 27042026 11h28'!$B:$B,'[4]cells down 27042026 11h28'!$R:$R,"")</f>
        <v/>
      </c>
      <c r="AL526" s="18" t="str">
        <f>_xlfn.XLOOKUP(B526,'[4]cells down 27042026 18h01'!$B:$B,'[4]cells down 27042026 18h01'!$R:$R,"")</f>
        <v/>
      </c>
      <c r="AM526" s="18" t="str">
        <f>_xlfn.XLOOKUP(B526,'[5]cell downs 27042026 11h'!$B:$B,'[5]cell downs 27042026 11h'!$R:$R,"")</f>
        <v/>
      </c>
      <c r="AN526" s="18" t="str">
        <f>_xlfn.XLOOKUP(B526,'[5]cell downs 27042026 17h40'!$B:$B,'[5]cell downs 27042026 17h40'!$R:$R,"")</f>
        <v/>
      </c>
      <c r="AO526" s="18" t="str">
        <f>_xlfn.XLOOKUP(B526,'[6]ALL SITES DOWN'!$D:$D,'[6]ALL SITES DOWN'!$J:$J,"")</f>
        <v/>
      </c>
      <c r="AP526" s="18" t="str">
        <f>_xlfn.XLOOKUP(B526,'[7]ALL SITES DOWN'!$D:$D,'[7]ALL SITES DOWN'!$J:$J,"")</f>
        <v/>
      </c>
      <c r="AQ526" s="9" t="str">
        <f>_xlfn.XLOOKUP(B526,[8]sheet1!$AC:$AC,[8]sheet1!$AF:$AF,"")</f>
        <v/>
      </c>
      <c r="AR526" s="14"/>
      <c r="AS526" s="14" t="s">
        <v>5465</v>
      </c>
      <c r="AT526" s="14" t="str">
        <f>_xlfn.XLOOKUP(B526,'[9]cell downs 18042026 17h'!$B:$B,'[9]cell downs 18042026 17h'!$B:$B,"")</f>
        <v/>
      </c>
      <c r="AU526" s="14" t="str">
        <f>_xlfn.XLOOKUP(B526,'[10]Cells Huawei 19042026 15h'!$B:$B,'[10]Cells Huawei 19042026 15h'!$B:$B,"")</f>
        <v/>
      </c>
      <c r="AV526" s="9" t="str">
        <f>_xlfn.XLOOKUP(B526,'[11]cells down 19042026 9H40'!$B:$B,'[11]cells down 19042026 9H40'!$B:$B,"")</f>
        <v/>
      </c>
    </row>
    <row r="527" spans="1:48" hidden="1" x14ac:dyDescent="0.3">
      <c r="A527" s="1" t="s">
        <v>521</v>
      </c>
      <c r="B527" s="8" t="s">
        <v>522</v>
      </c>
      <c r="C527" s="3" t="str">
        <f>_xlfn.XLOOKUP(B527,'[1]daily break down'!$D:$D,'[1]daily break down'!$E:$E,"")</f>
        <v>Bafoussam</v>
      </c>
      <c r="D527" s="1" t="s">
        <v>11</v>
      </c>
      <c r="E527" s="1" t="s">
        <v>12</v>
      </c>
      <c r="F527" s="3" t="s">
        <v>102</v>
      </c>
      <c r="G527" s="1" t="s">
        <v>299</v>
      </c>
      <c r="H527" s="27" t="str">
        <f>_xlfn.XLOOKUP(B527,[2]CALCULATION!$B:$B,[2]CALCULATION!$H:$H,"")</f>
        <v>Huawei</v>
      </c>
      <c r="I527" s="26">
        <v>0</v>
      </c>
      <c r="J527" s="26">
        <v>0</v>
      </c>
      <c r="K527" s="26">
        <v>0</v>
      </c>
      <c r="L527" s="26">
        <v>0.11887079698544376</v>
      </c>
      <c r="M527" s="26">
        <v>0</v>
      </c>
      <c r="N527" s="26">
        <v>0</v>
      </c>
      <c r="O527" s="26">
        <v>2.6645607006189488E-2</v>
      </c>
      <c r="P527" s="114" t="s">
        <v>6364</v>
      </c>
      <c r="Q527" s="42" t="s">
        <v>5538</v>
      </c>
      <c r="R527" s="42"/>
      <c r="S527" s="41" t="str" cm="1">
        <f t="array" ref="S527">IFERROR(_xlfn.IFS(
U527="MPR ISSUE","PDH",
U527="BSS Hardware Issue","BSS",
U527="Sites strategiques, MLL, Pylone, etc.","ENVTECH",
U527="AKTIVCO DEFAUT GE &amp; POWER Cabinet","AKTIVCO",
U527="AKTIVCO Coupure ENEO &amp; Baisse de tension","AKTIVCO GRID ONLY",
U527="Coupure ENEO &amp; Baisse de tension","IHS GRID ONLY",
U527="Defaut GE &amp; POWER Cabinet","IHS",
U527="Sharing","Partners",
U527="Sites strategiques &amp; DataCenter","SST &amp; DC",
U527="Exclu","Exclu",
U527="SAT","SAT",
U527="SPARE-ISSUE","SPARE-ISSUE",
U527="Fiber CAmtel","TRANS_FO_CAMTEL",
U527="Fiber AOF","Fiber AOF",
U527="Projet OCM (HUAWEI)","TRAVAUX-HUAWEI",
U527="Projet OCM (NOKIA)","TRAVAUX-NOKIA",
U527="ACCESS-ISSUE","ACCESS-ISSUE",
U527="Projet OCM (ZTE, NOKIA, autres projets)","TRAVAUX OCM",
U527="No root CAuse","No root cause",
U527="ODU HS","PDH",
U527="IP &amp; VLAN","PDH",
U527="Warehouse HUAWEI","SPARE-ISSUE",
U527="SPARE-HS","SPARE-ISSUE",
U527="Power Telco","BSS",U527="no impacts","no impacts"
),"")</f>
        <v>No root cause</v>
      </c>
      <c r="T527" s="41" t="str" cm="1">
        <f t="array" ref="T527">IFERROR(_xlfn.IFS(
U527="MPR ISSUE","TX ISSUE",
U527="BSS Hardware Issue","RAN ISSUE",
U527="Sites strategiques, MLL, Pylone, etc.","ENVTECH",
U527="AKTIVCO DEFAUT GE &amp; POWER Cabinet","POWER ISSUE",
U527="AKTIVCO Coupure ENEO &amp; Baisse de tension","POWER ISSUE",
U527="Coupure ENEO &amp; Baisse de tension","POWER ISSUE",
U527="Defaut GE &amp; POWER Cabinet","POWER ISSUE",
U527="Sharing","POWER ISSUE",
U527="Sites strategiques &amp; DataCenter","POWER ISSUE",
U527="Exclu","Exclu",
U527="SAT","TX ISSUE",
U527="SPARE-ISSUE","SPARE-ISSUE",
U527="Fiber CAmtel","TX ISSUE",
U527="Fiber AOF","TX ISSUE",
U527="Projet OCM (HUAWEI)","TRAVAUX-HUAWEI",
U527="Projet OCM (NOKIA)","TRAVAUX -NOKIA",
U527="ACCESS-ISSUE","ACCESS-ISSUE",
U527="Projet OCM (ZTE, NOKIA, autres projets)","TRAVAUX OCM",
U527="No root CAuse","No root cause",
U527="ODU HS","TX ISSUE",
U527="IP &amp; VLAN","TX ISSUE",
U527="Warehouse HUAWEI","SPARE-ISSUE",
U527="SPARE-HS","SPARE-ISSUE",
U527="Power Telco","RAN ISSUE",U527="no impacts","no impacts"
),"")</f>
        <v>No root cause</v>
      </c>
      <c r="U527" s="68" t="s">
        <v>5691</v>
      </c>
      <c r="V527" s="41" t="str" cm="1">
        <f t="array" ref="V527">IFERROR(_xlfn.IFS(
U527="MPR ISSUE","ACTIVE",
U527="BSS Hardware Issue","ACTIVE",
U527="Sites strategiques, MLL, Pylone, etc.","PASSIVE",
U527="AKTIVCO DEFAUT GE &amp; POWER Cabinet","PASSIVE",
U527="AKTIVCO Coupure ENEO &amp; Baisse de tension","PASSIVE",
U527="Coupure ENEO &amp; Baisse de tension","PASSIVE",
U527="Defaut GE &amp; POWER Cabinet","PASSIVE",
U527="Sharing","PASSIVE",
U527="Sites strategiques &amp; DataCenter","PASSIVE",
U527="Exclu","Exclu",
U527="SAT","ACTIVE",
U527="SPARE-ISSUE","SPARE-ISSUE",
U527="Fiber CAmtel","ACTIVE",
U527="Fiber AOF","ACTIVE",
U527="Projet OCM (HUAWEI)","PLANNED WORKS",
U527="Projet OCM (NOKIA)","PLANNED WORKS",
U527="ACCESS-ISSUE","ACCESS-ISSUE",
U527="Projet OCM (ZTE, NOKIA, autres projets)","PLANNED WORKS",
U527="No root CAuse","No root cause",
U527="ODU HS","ACTIVE",
U527="IP &amp; VLAN","ACTIVE",
U527="Warehouse HUAWEI","SPARE-ISSUE",
U527="SPARE-HS","SPARE-ISSUE",
U527="Power Telco","ACTIVE", U527="no impacts","no impacts"
),"")</f>
        <v>No root cause</v>
      </c>
      <c r="W527" s="113"/>
      <c r="X527" s="113"/>
      <c r="Y527" s="113"/>
      <c r="Z527" s="113"/>
      <c r="AA527" s="113"/>
      <c r="AB527" s="17" t="s">
        <v>5465</v>
      </c>
      <c r="AC527" s="17" t="str">
        <f>_xlfn.XLOOKUP(B527,'INCIDENT-04-27-2026'!E:E,'INCIDENT-04-27-2026'!F:F,"")</f>
        <v/>
      </c>
      <c r="AD527" s="9"/>
      <c r="AE527" s="7" t="s">
        <v>5465</v>
      </c>
      <c r="AF527" s="6" t="str">
        <f>_xlfn.XLOOKUP(B527,'[13]Input_27-04'!$B:$B,'[13]Input_27-04'!$M:$M,"")</f>
        <v/>
      </c>
      <c r="AG527" s="7"/>
      <c r="AH527" s="3"/>
      <c r="AI527" s="18" t="str">
        <f>_xlfn.XLOOKUP(B527,'[3]Cells Huawei 27042026 10h'!$B:$B,'[3]Cells Huawei 27042026 10h'!$T:$T,"")</f>
        <v/>
      </c>
      <c r="AJ527" s="18" t="str">
        <f>_xlfn.XLOOKUP(B527,'[3]Cells Huawei 27042026 15h'!$B:$B,'[3]Cells Huawei 27042026 15h'!$T:$T,"")</f>
        <v/>
      </c>
      <c r="AK527" s="18" t="str">
        <f>_xlfn.XLOOKUP(B527,'[4]cells down 27042026 11h28'!$B:$B,'[4]cells down 27042026 11h28'!$R:$R,"")</f>
        <v/>
      </c>
      <c r="AL527" s="18" t="str">
        <f>_xlfn.XLOOKUP(B527,'[4]cells down 27042026 18h01'!$B:$B,'[4]cells down 27042026 18h01'!$R:$R,"")</f>
        <v/>
      </c>
      <c r="AM527" s="18" t="str">
        <f>_xlfn.XLOOKUP(B527,'[5]cell downs 27042026 11h'!$B:$B,'[5]cell downs 27042026 11h'!$R:$R,"")</f>
        <v/>
      </c>
      <c r="AN527" s="18" t="str">
        <f>_xlfn.XLOOKUP(B527,'[5]cell downs 27042026 17h40'!$B:$B,'[5]cell downs 27042026 17h40'!$R:$R,"")</f>
        <v/>
      </c>
      <c r="AO527" s="18" t="str">
        <f>_xlfn.XLOOKUP(B527,'[6]ALL SITES DOWN'!$D:$D,'[6]ALL SITES DOWN'!$J:$J,"")</f>
        <v/>
      </c>
      <c r="AP527" s="18" t="str">
        <f>_xlfn.XLOOKUP(B527,'[7]ALL SITES DOWN'!$D:$D,'[7]ALL SITES DOWN'!$J:$J,"")</f>
        <v/>
      </c>
      <c r="AQ527" s="9" t="str">
        <f>_xlfn.XLOOKUP(B527,[8]sheet1!$AC:$AC,[8]sheet1!$AF:$AF,"")</f>
        <v/>
      </c>
      <c r="AR527" s="14"/>
      <c r="AS527" s="14" t="s">
        <v>5465</v>
      </c>
      <c r="AT527" s="14" t="str">
        <f>_xlfn.XLOOKUP(B527,'[9]cell downs 18042026 17h'!$B:$B,'[9]cell downs 18042026 17h'!$B:$B,"")</f>
        <v/>
      </c>
      <c r="AU527" s="14" t="str">
        <f>_xlfn.XLOOKUP(B527,'[10]Cells Huawei 19042026 15h'!$B:$B,'[10]Cells Huawei 19042026 15h'!$B:$B,"")</f>
        <v/>
      </c>
      <c r="AV527" s="9" t="str">
        <f>_xlfn.XLOOKUP(B527,'[11]cells down 19042026 9H40'!$B:$B,'[11]cells down 19042026 9H40'!$B:$B,"")</f>
        <v/>
      </c>
    </row>
    <row r="528" spans="1:48" hidden="1" x14ac:dyDescent="0.3">
      <c r="A528" s="1" t="s">
        <v>1122</v>
      </c>
      <c r="B528" s="8" t="s">
        <v>1123</v>
      </c>
      <c r="C528" s="3" t="str">
        <f>_xlfn.XLOOKUP(B528,'[1]daily break down'!$D:$D,'[1]daily break down'!$E:$E,"")</f>
        <v>Maroua</v>
      </c>
      <c r="D528" s="1" t="s">
        <v>11</v>
      </c>
      <c r="E528" s="1" t="s">
        <v>12</v>
      </c>
      <c r="F528" s="3" t="s">
        <v>55</v>
      </c>
      <c r="G528" s="1" t="s">
        <v>84</v>
      </c>
      <c r="H528" s="28" t="str">
        <f>_xlfn.XLOOKUP(B528,[2]CALCULATION!$B:$B,[2]CALCULATION!$H:$H,"")</f>
        <v>NOKIA</v>
      </c>
      <c r="I528" s="26">
        <v>0.73928533662553841</v>
      </c>
      <c r="J528" s="26">
        <v>0</v>
      </c>
      <c r="K528" s="26">
        <v>0.24011365938710122</v>
      </c>
      <c r="L528" s="26">
        <v>9.7543459841319388E-2</v>
      </c>
      <c r="M528" s="26">
        <v>1.6643332480144637</v>
      </c>
      <c r="N528" s="26">
        <v>1.4637670628001243</v>
      </c>
      <c r="O528" s="26">
        <v>2.6485091301332923E-2</v>
      </c>
      <c r="P528" s="114" t="s">
        <v>6364</v>
      </c>
      <c r="Q528" s="42" t="s">
        <v>5538</v>
      </c>
      <c r="R528" s="42"/>
      <c r="S528" s="41" t="str" cm="1">
        <f t="array" ref="S528">IFERROR(_xlfn.IFS(
U528="MPR ISSUE","PDH",
U528="BSS Hardware Issue","BSS",
U528="Sites strategiques, MLL, Pylone, etc.","ENVTECH",
U528="AKTIVCO DEFAUT GE &amp; POWER Cabinet","AKTIVCO",
U528="AKTIVCO Coupure ENEO &amp; Baisse de tension","AKTIVCO GRID ONLY",
U528="Coupure ENEO &amp; Baisse de tension","IHS GRID ONLY",
U528="Defaut GE &amp; POWER Cabinet","IHS",
U528="Sharing","Partners",
U528="Sites strategiques &amp; DataCenter","SST &amp; DC",
U528="Exclu","Exclu",
U528="SAT","SAT",
U528="SPARE-ISSUE","SPARE-ISSUE",
U528="Fiber CAmtel","TRANS_FO_CAMTEL",
U528="Fiber AOF","Fiber AOF",
U528="Projet OCM (HUAWEI)","TRAVAUX-HUAWEI",
U528="Projet OCM (NOKIA)","TRAVAUX-NOKIA",
U528="ACCESS-ISSUE","ACCESS-ISSUE",
U528="Projet OCM (ZTE, NOKIA, autres projets)","TRAVAUX OCM",
U528="No root CAuse","No root cause",
U528="ODU HS","PDH",
U528="IP &amp; VLAN","PDH",
U528="Warehouse HUAWEI","SPARE-ISSUE",
U528="SPARE-HS","SPARE-ISSUE",
U528="Power Telco","BSS",U528="no impacts","no impacts"
),"")</f>
        <v>No root cause</v>
      </c>
      <c r="T528" s="41" t="str" cm="1">
        <f t="array" ref="T528">IFERROR(_xlfn.IFS(
U528="MPR ISSUE","TX ISSUE",
U528="BSS Hardware Issue","RAN ISSUE",
U528="Sites strategiques, MLL, Pylone, etc.","ENVTECH",
U528="AKTIVCO DEFAUT GE &amp; POWER Cabinet","POWER ISSUE",
U528="AKTIVCO Coupure ENEO &amp; Baisse de tension","POWER ISSUE",
U528="Coupure ENEO &amp; Baisse de tension","POWER ISSUE",
U528="Defaut GE &amp; POWER Cabinet","POWER ISSUE",
U528="Sharing","POWER ISSUE",
U528="Sites strategiques &amp; DataCenter","POWER ISSUE",
U528="Exclu","Exclu",
U528="SAT","TX ISSUE",
U528="SPARE-ISSUE","SPARE-ISSUE",
U528="Fiber CAmtel","TX ISSUE",
U528="Fiber AOF","TX ISSUE",
U528="Projet OCM (HUAWEI)","TRAVAUX-HUAWEI",
U528="Projet OCM (NOKIA)","TRAVAUX -NOKIA",
U528="ACCESS-ISSUE","ACCESS-ISSUE",
U528="Projet OCM (ZTE, NOKIA, autres projets)","TRAVAUX OCM",
U528="No root CAuse","No root cause",
U528="ODU HS","TX ISSUE",
U528="IP &amp; VLAN","TX ISSUE",
U528="Warehouse HUAWEI","SPARE-ISSUE",
U528="SPARE-HS","SPARE-ISSUE",
U528="Power Telco","RAN ISSUE",U528="no impacts","no impacts"
),"")</f>
        <v>No root cause</v>
      </c>
      <c r="U528" s="68" t="s">
        <v>5691</v>
      </c>
      <c r="V528" s="41" t="str" cm="1">
        <f t="array" ref="V528">IFERROR(_xlfn.IFS(
U528="MPR ISSUE","ACTIVE",
U528="BSS Hardware Issue","ACTIVE",
U528="Sites strategiques, MLL, Pylone, etc.","PASSIVE",
U528="AKTIVCO DEFAUT GE &amp; POWER Cabinet","PASSIVE",
U528="AKTIVCO Coupure ENEO &amp; Baisse de tension","PASSIVE",
U528="Coupure ENEO &amp; Baisse de tension","PASSIVE",
U528="Defaut GE &amp; POWER Cabinet","PASSIVE",
U528="Sharing","PASSIVE",
U528="Sites strategiques &amp; DataCenter","PASSIVE",
U528="Exclu","Exclu",
U528="SAT","ACTIVE",
U528="SPARE-ISSUE","SPARE-ISSUE",
U528="Fiber CAmtel","ACTIVE",
U528="Fiber AOF","ACTIVE",
U528="Projet OCM (HUAWEI)","PLANNED WORKS",
U528="Projet OCM (NOKIA)","PLANNED WORKS",
U528="ACCESS-ISSUE","ACCESS-ISSUE",
U528="Projet OCM (ZTE, NOKIA, autres projets)","PLANNED WORKS",
U528="No root CAuse","No root cause",
U528="ODU HS","ACTIVE",
U528="IP &amp; VLAN","ACTIVE",
U528="Warehouse HUAWEI","SPARE-ISSUE",
U528="SPARE-HS","SPARE-ISSUE",
U528="Power Telco","ACTIVE", U528="no impacts","no impacts"
),"")</f>
        <v>No root cause</v>
      </c>
      <c r="W528" s="113"/>
      <c r="X528" s="113"/>
      <c r="Y528" s="113"/>
      <c r="Z528" s="113"/>
      <c r="AA528" s="113"/>
      <c r="AB528" s="17" t="s">
        <v>5465</v>
      </c>
      <c r="AC528" s="17" t="str">
        <f>_xlfn.XLOOKUP(B528,'INCIDENT-04-27-2026'!E:E,'INCIDENT-04-27-2026'!F:F,"")</f>
        <v/>
      </c>
      <c r="AD528" s="9"/>
      <c r="AE528" s="7" t="s">
        <v>5465</v>
      </c>
      <c r="AF528" s="6" t="str">
        <f>_xlfn.XLOOKUP(B528,'[13]Input_27-04'!$B:$B,'[13]Input_27-04'!$M:$M,"")</f>
        <v/>
      </c>
      <c r="AG528" s="7"/>
      <c r="AH528" s="3"/>
      <c r="AI528" s="18" t="str">
        <f>_xlfn.XLOOKUP(B528,'[3]Cells Huawei 27042026 10h'!$B:$B,'[3]Cells Huawei 27042026 10h'!$T:$T,"")</f>
        <v/>
      </c>
      <c r="AJ528" s="18" t="str">
        <f>_xlfn.XLOOKUP(B528,'[3]Cells Huawei 27042026 15h'!$B:$B,'[3]Cells Huawei 27042026 15h'!$T:$T,"")</f>
        <v/>
      </c>
      <c r="AK528" s="18" t="str">
        <f>_xlfn.XLOOKUP(B528,'[4]cells down 27042026 11h28'!$B:$B,'[4]cells down 27042026 11h28'!$R:$R,"")</f>
        <v/>
      </c>
      <c r="AL528" s="18" t="str">
        <f>_xlfn.XLOOKUP(B528,'[4]cells down 27042026 18h01'!$B:$B,'[4]cells down 27042026 18h01'!$R:$R,"")</f>
        <v/>
      </c>
      <c r="AM528" s="18" t="str">
        <f>_xlfn.XLOOKUP(B528,'[5]cell downs 27042026 11h'!$B:$B,'[5]cell downs 27042026 11h'!$R:$R,"")</f>
        <v/>
      </c>
      <c r="AN528" s="18" t="str">
        <f>_xlfn.XLOOKUP(B528,'[5]cell downs 27042026 17h40'!$B:$B,'[5]cell downs 27042026 17h40'!$R:$R,"")</f>
        <v/>
      </c>
      <c r="AO528" s="18" t="str">
        <f>_xlfn.XLOOKUP(B528,'[6]ALL SITES DOWN'!$D:$D,'[6]ALL SITES DOWN'!$J:$J,"")</f>
        <v/>
      </c>
      <c r="AP528" s="18" t="str">
        <f>_xlfn.XLOOKUP(B528,'[7]ALL SITES DOWN'!$D:$D,'[7]ALL SITES DOWN'!$J:$J,"")</f>
        <v/>
      </c>
      <c r="AQ528" s="9" t="str">
        <f>_xlfn.XLOOKUP(B528,[8]sheet1!$AC:$AC,[8]sheet1!$AF:$AF,"")</f>
        <v/>
      </c>
      <c r="AR528" s="14"/>
      <c r="AS528" s="14" t="s">
        <v>5465</v>
      </c>
      <c r="AT528" s="14" t="str">
        <f>_xlfn.XLOOKUP(B528,'[9]cell downs 18042026 17h'!$B:$B,'[9]cell downs 18042026 17h'!$B:$B,"")</f>
        <v/>
      </c>
      <c r="AU528" s="14" t="str">
        <f>_xlfn.XLOOKUP(B528,'[10]Cells Huawei 19042026 15h'!$B:$B,'[10]Cells Huawei 19042026 15h'!$B:$B,"")</f>
        <v/>
      </c>
      <c r="AV528" s="9" t="str">
        <f>_xlfn.XLOOKUP(B528,'[11]cells down 19042026 9H40'!$B:$B,'[11]cells down 19042026 9H40'!$B:$B,"")</f>
        <v/>
      </c>
    </row>
    <row r="529" spans="1:48" hidden="1" x14ac:dyDescent="0.3">
      <c r="A529" s="1" t="s">
        <v>1120</v>
      </c>
      <c r="B529" s="8" t="s">
        <v>1121</v>
      </c>
      <c r="C529" s="3" t="str">
        <f>_xlfn.XLOOKUP(B529,'[1]daily break down'!$D:$D,'[1]daily break down'!$E:$E,"")</f>
        <v>Bafoussam</v>
      </c>
      <c r="D529" s="1" t="s">
        <v>11</v>
      </c>
      <c r="E529" s="1" t="s">
        <v>12</v>
      </c>
      <c r="F529" s="3" t="s">
        <v>102</v>
      </c>
      <c r="G529" s="1" t="s">
        <v>299</v>
      </c>
      <c r="H529" s="27" t="str">
        <f>_xlfn.XLOOKUP(B529,[2]CALCULATION!$B:$B,[2]CALCULATION!$H:$H,"")</f>
        <v>Huawei</v>
      </c>
      <c r="I529" s="26">
        <v>0</v>
      </c>
      <c r="J529" s="26">
        <v>0.45254727722560367</v>
      </c>
      <c r="K529" s="26">
        <v>0.33906267389201367</v>
      </c>
      <c r="L529" s="26">
        <v>0.48609505954062548</v>
      </c>
      <c r="M529" s="26">
        <v>0</v>
      </c>
      <c r="N529" s="26">
        <v>0</v>
      </c>
      <c r="O529" s="26">
        <v>2.6485091301332923E-2</v>
      </c>
      <c r="P529" s="114" t="s">
        <v>6364</v>
      </c>
      <c r="Q529" s="42" t="s">
        <v>5538</v>
      </c>
      <c r="R529" s="42"/>
      <c r="S529" s="41" t="str" cm="1">
        <f t="array" ref="S529">IFERROR(_xlfn.IFS(
U529="MPR ISSUE","PDH",
U529="BSS Hardware Issue","BSS",
U529="Sites strategiques, MLL, Pylone, etc.","ENVTECH",
U529="AKTIVCO DEFAUT GE &amp; POWER Cabinet","AKTIVCO",
U529="AKTIVCO Coupure ENEO &amp; Baisse de tension","AKTIVCO GRID ONLY",
U529="Coupure ENEO &amp; Baisse de tension","IHS GRID ONLY",
U529="Defaut GE &amp; POWER Cabinet","IHS",
U529="Sharing","Partners",
U529="Sites strategiques &amp; DataCenter","SST &amp; DC",
U529="Exclu","Exclu",
U529="SAT","SAT",
U529="SPARE-ISSUE","SPARE-ISSUE",
U529="Fiber CAmtel","TRANS_FO_CAMTEL",
U529="Fiber AOF","Fiber AOF",
U529="Projet OCM (HUAWEI)","TRAVAUX-HUAWEI",
U529="Projet OCM (NOKIA)","TRAVAUX-NOKIA",
U529="ACCESS-ISSUE","ACCESS-ISSUE",
U529="Projet OCM (ZTE, NOKIA, autres projets)","TRAVAUX OCM",
U529="No root CAuse","No root cause",
U529="ODU HS","PDH",
U529="IP &amp; VLAN","PDH",
U529="Warehouse HUAWEI","SPARE-ISSUE",
U529="SPARE-HS","SPARE-ISSUE",
U529="Power Telco","BSS",U529="no impacts","no impacts"
),"")</f>
        <v>No root cause</v>
      </c>
      <c r="T529" s="41" t="str" cm="1">
        <f t="array" ref="T529">IFERROR(_xlfn.IFS(
U529="MPR ISSUE","TX ISSUE",
U529="BSS Hardware Issue","RAN ISSUE",
U529="Sites strategiques, MLL, Pylone, etc.","ENVTECH",
U529="AKTIVCO DEFAUT GE &amp; POWER Cabinet","POWER ISSUE",
U529="AKTIVCO Coupure ENEO &amp; Baisse de tension","POWER ISSUE",
U529="Coupure ENEO &amp; Baisse de tension","POWER ISSUE",
U529="Defaut GE &amp; POWER Cabinet","POWER ISSUE",
U529="Sharing","POWER ISSUE",
U529="Sites strategiques &amp; DataCenter","POWER ISSUE",
U529="Exclu","Exclu",
U529="SAT","TX ISSUE",
U529="SPARE-ISSUE","SPARE-ISSUE",
U529="Fiber CAmtel","TX ISSUE",
U529="Fiber AOF","TX ISSUE",
U529="Projet OCM (HUAWEI)","TRAVAUX-HUAWEI",
U529="Projet OCM (NOKIA)","TRAVAUX -NOKIA",
U529="ACCESS-ISSUE","ACCESS-ISSUE",
U529="Projet OCM (ZTE, NOKIA, autres projets)","TRAVAUX OCM",
U529="No root CAuse","No root cause",
U529="ODU HS","TX ISSUE",
U529="IP &amp; VLAN","TX ISSUE",
U529="Warehouse HUAWEI","SPARE-ISSUE",
U529="SPARE-HS","SPARE-ISSUE",
U529="Power Telco","RAN ISSUE",U529="no impacts","no impacts"
),"")</f>
        <v>No root cause</v>
      </c>
      <c r="U529" s="68" t="s">
        <v>5691</v>
      </c>
      <c r="V529" s="41" t="str" cm="1">
        <f t="array" ref="V529">IFERROR(_xlfn.IFS(
U529="MPR ISSUE","ACTIVE",
U529="BSS Hardware Issue","ACTIVE",
U529="Sites strategiques, MLL, Pylone, etc.","PASSIVE",
U529="AKTIVCO DEFAUT GE &amp; POWER Cabinet","PASSIVE",
U529="AKTIVCO Coupure ENEO &amp; Baisse de tension","PASSIVE",
U529="Coupure ENEO &amp; Baisse de tension","PASSIVE",
U529="Defaut GE &amp; POWER Cabinet","PASSIVE",
U529="Sharing","PASSIVE",
U529="Sites strategiques &amp; DataCenter","PASSIVE",
U529="Exclu","Exclu",
U529="SAT","ACTIVE",
U529="SPARE-ISSUE","SPARE-ISSUE",
U529="Fiber CAmtel","ACTIVE",
U529="Fiber AOF","ACTIVE",
U529="Projet OCM (HUAWEI)","PLANNED WORKS",
U529="Projet OCM (NOKIA)","PLANNED WORKS",
U529="ACCESS-ISSUE","ACCESS-ISSUE",
U529="Projet OCM (ZTE, NOKIA, autres projets)","PLANNED WORKS",
U529="No root CAuse","No root cause",
U529="ODU HS","ACTIVE",
U529="IP &amp; VLAN","ACTIVE",
U529="Warehouse HUAWEI","SPARE-ISSUE",
U529="SPARE-HS","SPARE-ISSUE",
U529="Power Telco","ACTIVE", U529="no impacts","no impacts"
),"")</f>
        <v>No root cause</v>
      </c>
      <c r="W529" s="113"/>
      <c r="X529" s="113"/>
      <c r="Y529" s="113"/>
      <c r="Z529" s="113"/>
      <c r="AA529" s="113"/>
      <c r="AB529" s="17" t="s">
        <v>5465</v>
      </c>
      <c r="AC529" s="17" t="str">
        <f>_xlfn.XLOOKUP(B529,'INCIDENT-04-27-2026'!E:E,'INCIDENT-04-27-2026'!F:F,"")</f>
        <v/>
      </c>
      <c r="AD529" s="9"/>
      <c r="AE529" s="7" t="s">
        <v>5465</v>
      </c>
      <c r="AF529" s="6" t="str">
        <f>_xlfn.XLOOKUP(B529,'[13]Input_27-04'!$B:$B,'[13]Input_27-04'!$M:$M,"")</f>
        <v/>
      </c>
      <c r="AG529" s="7"/>
      <c r="AH529" s="3"/>
      <c r="AI529" s="18" t="str">
        <f>_xlfn.XLOOKUP(B529,'[3]Cells Huawei 27042026 10h'!$B:$B,'[3]Cells Huawei 27042026 10h'!$T:$T,"")</f>
        <v/>
      </c>
      <c r="AJ529" s="18" t="str">
        <f>_xlfn.XLOOKUP(B529,'[3]Cells Huawei 27042026 15h'!$B:$B,'[3]Cells Huawei 27042026 15h'!$T:$T,"")</f>
        <v/>
      </c>
      <c r="AK529" s="18" t="str">
        <f>_xlfn.XLOOKUP(B529,'[4]cells down 27042026 11h28'!$B:$B,'[4]cells down 27042026 11h28'!$R:$R,"")</f>
        <v/>
      </c>
      <c r="AL529" s="18" t="str">
        <f>_xlfn.XLOOKUP(B529,'[4]cells down 27042026 18h01'!$B:$B,'[4]cells down 27042026 18h01'!$R:$R,"")</f>
        <v/>
      </c>
      <c r="AM529" s="18" t="str">
        <f>_xlfn.XLOOKUP(B529,'[5]cell downs 27042026 11h'!$B:$B,'[5]cell downs 27042026 11h'!$R:$R,"")</f>
        <v/>
      </c>
      <c r="AN529" s="18" t="str">
        <f>_xlfn.XLOOKUP(B529,'[5]cell downs 27042026 17h40'!$B:$B,'[5]cell downs 27042026 17h40'!$R:$R,"")</f>
        <v/>
      </c>
      <c r="AO529" s="18" t="str">
        <f>_xlfn.XLOOKUP(B529,'[6]ALL SITES DOWN'!$D:$D,'[6]ALL SITES DOWN'!$J:$J,"")</f>
        <v/>
      </c>
      <c r="AP529" s="18" t="str">
        <f>_xlfn.XLOOKUP(B529,'[7]ALL SITES DOWN'!$D:$D,'[7]ALL SITES DOWN'!$J:$J,"")</f>
        <v/>
      </c>
      <c r="AQ529" s="9" t="str">
        <f>_xlfn.XLOOKUP(B529,[8]sheet1!$AC:$AC,[8]sheet1!$AF:$AF,"")</f>
        <v/>
      </c>
      <c r="AR529" s="14"/>
      <c r="AS529" s="14" t="s">
        <v>5465</v>
      </c>
      <c r="AT529" s="14" t="str">
        <f>_xlfn.XLOOKUP(B529,'[9]cell downs 18042026 17h'!$B:$B,'[9]cell downs 18042026 17h'!$B:$B,"")</f>
        <v/>
      </c>
      <c r="AU529" s="14" t="str">
        <f>_xlfn.XLOOKUP(B529,'[10]Cells Huawei 19042026 15h'!$B:$B,'[10]Cells Huawei 19042026 15h'!$B:$B,"")</f>
        <v/>
      </c>
      <c r="AV529" s="9" t="str">
        <f>_xlfn.XLOOKUP(B529,'[11]cells down 19042026 9H40'!$B:$B,'[11]cells down 19042026 9H40'!$B:$B,"")</f>
        <v/>
      </c>
    </row>
    <row r="530" spans="1:48" hidden="1" x14ac:dyDescent="0.3">
      <c r="A530" s="1" t="s">
        <v>2655</v>
      </c>
      <c r="B530" s="8" t="s">
        <v>2656</v>
      </c>
      <c r="C530" s="3" t="str">
        <f>_xlfn.XLOOKUP(B530,'[1]daily break down'!$D:$D,'[1]daily break down'!$E:$E,"")</f>
        <v>Bafoussam</v>
      </c>
      <c r="D530" s="1" t="s">
        <v>21</v>
      </c>
      <c r="E530" s="1" t="s">
        <v>30</v>
      </c>
      <c r="F530" s="3" t="s">
        <v>102</v>
      </c>
      <c r="G530" s="1" t="s">
        <v>299</v>
      </c>
      <c r="H530" s="27" t="str">
        <f>_xlfn.XLOOKUP(B530,[2]CALCULATION!$B:$B,[2]CALCULATION!$H:$H,"")</f>
        <v>Huawei</v>
      </c>
      <c r="I530" s="26">
        <v>0</v>
      </c>
      <c r="J530" s="26">
        <v>0</v>
      </c>
      <c r="K530" s="26">
        <v>0</v>
      </c>
      <c r="L530" s="26">
        <v>0.1281450377104896</v>
      </c>
      <c r="M530" s="26">
        <v>0</v>
      </c>
      <c r="N530" s="26">
        <v>0</v>
      </c>
      <c r="O530" s="26">
        <v>2.6342410674793756E-2</v>
      </c>
      <c r="P530" s="114" t="s">
        <v>6364</v>
      </c>
      <c r="Q530" s="42" t="s">
        <v>5538</v>
      </c>
      <c r="R530" s="42"/>
      <c r="S530" s="41" t="str" cm="1">
        <f t="array" ref="S530">IFERROR(_xlfn.IFS(
U530="MPR ISSUE","PDH",
U530="BSS Hardware Issue","BSS",
U530="Sites strategiques, MLL, Pylone, etc.","ENVTECH",
U530="AKTIVCO DEFAUT GE &amp; POWER Cabinet","AKTIVCO",
U530="AKTIVCO Coupure ENEO &amp; Baisse de tension","AKTIVCO GRID ONLY",
U530="Coupure ENEO &amp; Baisse de tension","IHS GRID ONLY",
U530="Defaut GE &amp; POWER Cabinet","IHS",
U530="Sharing","Partners",
U530="Sites strategiques &amp; DataCenter","SST &amp; DC",
U530="Exclu","Exclu",
U530="SAT","SAT",
U530="SPARE-ISSUE","SPARE-ISSUE",
U530="Fiber CAmtel","TRANS_FO_CAMTEL",
U530="Fiber AOF","Fiber AOF",
U530="Projet OCM (HUAWEI)","TRAVAUX-HUAWEI",
U530="Projet OCM (NOKIA)","TRAVAUX-NOKIA",
U530="ACCESS-ISSUE","ACCESS-ISSUE",
U530="Projet OCM (ZTE, NOKIA, autres projets)","TRAVAUX OCM",
U530="No root CAuse","No root cause",
U530="ODU HS","PDH",
U530="IP &amp; VLAN","PDH",
U530="Warehouse HUAWEI","SPARE-ISSUE",
U530="SPARE-HS","SPARE-ISSUE",
U530="Power Telco","BSS",U530="no impacts","no impacts"
),"")</f>
        <v>No root cause</v>
      </c>
      <c r="T530" s="41" t="str" cm="1">
        <f t="array" ref="T530">IFERROR(_xlfn.IFS(
U530="MPR ISSUE","TX ISSUE",
U530="BSS Hardware Issue","RAN ISSUE",
U530="Sites strategiques, MLL, Pylone, etc.","ENVTECH",
U530="AKTIVCO DEFAUT GE &amp; POWER Cabinet","POWER ISSUE",
U530="AKTIVCO Coupure ENEO &amp; Baisse de tension","POWER ISSUE",
U530="Coupure ENEO &amp; Baisse de tension","POWER ISSUE",
U530="Defaut GE &amp; POWER Cabinet","POWER ISSUE",
U530="Sharing","POWER ISSUE",
U530="Sites strategiques &amp; DataCenter","POWER ISSUE",
U530="Exclu","Exclu",
U530="SAT","TX ISSUE",
U530="SPARE-ISSUE","SPARE-ISSUE",
U530="Fiber CAmtel","TX ISSUE",
U530="Fiber AOF","TX ISSUE",
U530="Projet OCM (HUAWEI)","TRAVAUX-HUAWEI",
U530="Projet OCM (NOKIA)","TRAVAUX -NOKIA",
U530="ACCESS-ISSUE","ACCESS-ISSUE",
U530="Projet OCM (ZTE, NOKIA, autres projets)","TRAVAUX OCM",
U530="No root CAuse","No root cause",
U530="ODU HS","TX ISSUE",
U530="IP &amp; VLAN","TX ISSUE",
U530="Warehouse HUAWEI","SPARE-ISSUE",
U530="SPARE-HS","SPARE-ISSUE",
U530="Power Telco","RAN ISSUE",U530="no impacts","no impacts"
),"")</f>
        <v>No root cause</v>
      </c>
      <c r="U530" s="68" t="s">
        <v>5691</v>
      </c>
      <c r="V530" s="41" t="str" cm="1">
        <f t="array" ref="V530">IFERROR(_xlfn.IFS(
U530="MPR ISSUE","ACTIVE",
U530="BSS Hardware Issue","ACTIVE",
U530="Sites strategiques, MLL, Pylone, etc.","PASSIVE",
U530="AKTIVCO DEFAUT GE &amp; POWER Cabinet","PASSIVE",
U530="AKTIVCO Coupure ENEO &amp; Baisse de tension","PASSIVE",
U530="Coupure ENEO &amp; Baisse de tension","PASSIVE",
U530="Defaut GE &amp; POWER Cabinet","PASSIVE",
U530="Sharing","PASSIVE",
U530="Sites strategiques &amp; DataCenter","PASSIVE",
U530="Exclu","Exclu",
U530="SAT","ACTIVE",
U530="SPARE-ISSUE","SPARE-ISSUE",
U530="Fiber CAmtel","ACTIVE",
U530="Fiber AOF","ACTIVE",
U530="Projet OCM (HUAWEI)","PLANNED WORKS",
U530="Projet OCM (NOKIA)","PLANNED WORKS",
U530="ACCESS-ISSUE","ACCESS-ISSUE",
U530="Projet OCM (ZTE, NOKIA, autres projets)","PLANNED WORKS",
U530="No root CAuse","No root cause",
U530="ODU HS","ACTIVE",
U530="IP &amp; VLAN","ACTIVE",
U530="Warehouse HUAWEI","SPARE-ISSUE",
U530="SPARE-HS","SPARE-ISSUE",
U530="Power Telco","ACTIVE", U530="no impacts","no impacts"
),"")</f>
        <v>No root cause</v>
      </c>
      <c r="W530" s="113"/>
      <c r="X530" s="113"/>
      <c r="Y530" s="113"/>
      <c r="Z530" s="113"/>
      <c r="AA530" s="113"/>
      <c r="AB530" s="17" t="s">
        <v>5465</v>
      </c>
      <c r="AC530" s="17" t="str">
        <f>_xlfn.XLOOKUP(B530,'INCIDENT-04-27-2026'!E:E,'INCIDENT-04-27-2026'!F:F,"")</f>
        <v/>
      </c>
      <c r="AD530" s="9"/>
      <c r="AE530" s="7" t="s">
        <v>5465</v>
      </c>
      <c r="AF530" s="6" t="str">
        <f>_xlfn.XLOOKUP(B530,'[13]Input_27-04'!$B:$B,'[13]Input_27-04'!$M:$M,"")</f>
        <v>No power issue</v>
      </c>
      <c r="AG530" s="7"/>
      <c r="AH530" s="3"/>
      <c r="AI530" s="18" t="str">
        <f>_xlfn.XLOOKUP(B530,'[3]Cells Huawei 27042026 10h'!$B:$B,'[3]Cells Huawei 27042026 10h'!$T:$T,"")</f>
        <v/>
      </c>
      <c r="AJ530" s="18" t="str">
        <f>_xlfn.XLOOKUP(B530,'[3]Cells Huawei 27042026 15h'!$B:$B,'[3]Cells Huawei 27042026 15h'!$T:$T,"")</f>
        <v/>
      </c>
      <c r="AK530" s="18" t="str">
        <f>_xlfn.XLOOKUP(B530,'[4]cells down 27042026 11h28'!$B:$B,'[4]cells down 27042026 11h28'!$R:$R,"")</f>
        <v/>
      </c>
      <c r="AL530" s="18" t="str">
        <f>_xlfn.XLOOKUP(B530,'[4]cells down 27042026 18h01'!$B:$B,'[4]cells down 27042026 18h01'!$R:$R,"")</f>
        <v/>
      </c>
      <c r="AM530" s="18" t="str">
        <f>_xlfn.XLOOKUP(B530,'[5]cell downs 27042026 11h'!$B:$B,'[5]cell downs 27042026 11h'!$R:$R,"")</f>
        <v/>
      </c>
      <c r="AN530" s="18" t="str">
        <f>_xlfn.XLOOKUP(B530,'[5]cell downs 27042026 17h40'!$B:$B,'[5]cell downs 27042026 17h40'!$R:$R,"")</f>
        <v/>
      </c>
      <c r="AO530" s="18" t="str">
        <f>_xlfn.XLOOKUP(B530,'[6]ALL SITES DOWN'!$D:$D,'[6]ALL SITES DOWN'!$J:$J,"")</f>
        <v/>
      </c>
      <c r="AP530" s="18" t="str">
        <f>_xlfn.XLOOKUP(B530,'[7]ALL SITES DOWN'!$D:$D,'[7]ALL SITES DOWN'!$J:$J,"")</f>
        <v/>
      </c>
      <c r="AQ530" s="9" t="str">
        <f>_xlfn.XLOOKUP(B530,[8]sheet1!$AC:$AC,[8]sheet1!$AF:$AF,"")</f>
        <v/>
      </c>
      <c r="AR530" s="14"/>
      <c r="AS530" s="14" t="s">
        <v>5465</v>
      </c>
      <c r="AT530" s="14" t="str">
        <f>_xlfn.XLOOKUP(B530,'[9]cell downs 18042026 17h'!$B:$B,'[9]cell downs 18042026 17h'!$B:$B,"")</f>
        <v/>
      </c>
      <c r="AU530" s="14" t="str">
        <f>_xlfn.XLOOKUP(B530,'[10]Cells Huawei 19042026 15h'!$B:$B,'[10]Cells Huawei 19042026 15h'!$B:$B,"")</f>
        <v/>
      </c>
      <c r="AV530" s="9" t="str">
        <f>_xlfn.XLOOKUP(B530,'[11]cells down 19042026 9H40'!$B:$B,'[11]cells down 19042026 9H40'!$B:$B,"")</f>
        <v/>
      </c>
    </row>
    <row r="531" spans="1:48" hidden="1" x14ac:dyDescent="0.3">
      <c r="A531" s="1" t="s">
        <v>1695</v>
      </c>
      <c r="B531" s="8" t="s">
        <v>1696</v>
      </c>
      <c r="C531" s="3" t="str">
        <f>_xlfn.XLOOKUP(B531,'[1]daily break down'!$D:$D,'[1]daily break down'!$E:$E,"")</f>
        <v>Bafoussam</v>
      </c>
      <c r="D531" s="1" t="s">
        <v>11</v>
      </c>
      <c r="E531" s="1" t="s">
        <v>12</v>
      </c>
      <c r="F531" s="3" t="s">
        <v>102</v>
      </c>
      <c r="G531" s="1" t="s">
        <v>299</v>
      </c>
      <c r="H531" s="27" t="str">
        <f>_xlfn.XLOOKUP(B531,[2]CALCULATION!$B:$B,[2]CALCULATION!$H:$H,"")</f>
        <v>Huawei</v>
      </c>
      <c r="I531" s="26">
        <v>0</v>
      </c>
      <c r="J531" s="26">
        <v>1.537562101742701</v>
      </c>
      <c r="K531" s="26">
        <v>0</v>
      </c>
      <c r="L531" s="26">
        <v>0.11904914776861769</v>
      </c>
      <c r="M531" s="26">
        <v>0</v>
      </c>
      <c r="N531" s="26">
        <v>0</v>
      </c>
      <c r="O531" s="26">
        <v>2.6146224813302397E-2</v>
      </c>
      <c r="P531" s="114" t="s">
        <v>6364</v>
      </c>
      <c r="Q531" s="42" t="s">
        <v>5538</v>
      </c>
      <c r="R531" s="42"/>
      <c r="S531" s="41" t="str" cm="1">
        <f t="array" ref="S531">IFERROR(_xlfn.IFS(
U531="MPR ISSUE","PDH",
U531="BSS Hardware Issue","BSS",
U531="Sites strategiques, MLL, Pylone, etc.","ENVTECH",
U531="AKTIVCO DEFAUT GE &amp; POWER Cabinet","AKTIVCO",
U531="AKTIVCO Coupure ENEO &amp; Baisse de tension","AKTIVCO GRID ONLY",
U531="Coupure ENEO &amp; Baisse de tension","IHS GRID ONLY",
U531="Defaut GE &amp; POWER Cabinet","IHS",
U531="Sharing","Partners",
U531="Sites strategiques &amp; DataCenter","SST &amp; DC",
U531="Exclu","Exclu",
U531="SAT","SAT",
U531="SPARE-ISSUE","SPARE-ISSUE",
U531="Fiber CAmtel","TRANS_FO_CAMTEL",
U531="Fiber AOF","Fiber AOF",
U531="Projet OCM (HUAWEI)","TRAVAUX-HUAWEI",
U531="Projet OCM (NOKIA)","TRAVAUX-NOKIA",
U531="ACCESS-ISSUE","ACCESS-ISSUE",
U531="Projet OCM (ZTE, NOKIA, autres projets)","TRAVAUX OCM",
U531="No root CAuse","No root cause",
U531="ODU HS","PDH",
U531="IP &amp; VLAN","PDH",
U531="Warehouse HUAWEI","SPARE-ISSUE",
U531="SPARE-HS","SPARE-ISSUE",
U531="Power Telco","BSS",U531="no impacts","no impacts"
),"")</f>
        <v>No root cause</v>
      </c>
      <c r="T531" s="41" t="str" cm="1">
        <f t="array" ref="T531">IFERROR(_xlfn.IFS(
U531="MPR ISSUE","TX ISSUE",
U531="BSS Hardware Issue","RAN ISSUE",
U531="Sites strategiques, MLL, Pylone, etc.","ENVTECH",
U531="AKTIVCO DEFAUT GE &amp; POWER Cabinet","POWER ISSUE",
U531="AKTIVCO Coupure ENEO &amp; Baisse de tension","POWER ISSUE",
U531="Coupure ENEO &amp; Baisse de tension","POWER ISSUE",
U531="Defaut GE &amp; POWER Cabinet","POWER ISSUE",
U531="Sharing","POWER ISSUE",
U531="Sites strategiques &amp; DataCenter","POWER ISSUE",
U531="Exclu","Exclu",
U531="SAT","TX ISSUE",
U531="SPARE-ISSUE","SPARE-ISSUE",
U531="Fiber CAmtel","TX ISSUE",
U531="Fiber AOF","TX ISSUE",
U531="Projet OCM (HUAWEI)","TRAVAUX-HUAWEI",
U531="Projet OCM (NOKIA)","TRAVAUX -NOKIA",
U531="ACCESS-ISSUE","ACCESS-ISSUE",
U531="Projet OCM (ZTE, NOKIA, autres projets)","TRAVAUX OCM",
U531="No root CAuse","No root cause",
U531="ODU HS","TX ISSUE",
U531="IP &amp; VLAN","TX ISSUE",
U531="Warehouse HUAWEI","SPARE-ISSUE",
U531="SPARE-HS","SPARE-ISSUE",
U531="Power Telco","RAN ISSUE",U531="no impacts","no impacts"
),"")</f>
        <v>No root cause</v>
      </c>
      <c r="U531" s="68" t="s">
        <v>5691</v>
      </c>
      <c r="V531" s="41" t="str" cm="1">
        <f t="array" ref="V531">IFERROR(_xlfn.IFS(
U531="MPR ISSUE","ACTIVE",
U531="BSS Hardware Issue","ACTIVE",
U531="Sites strategiques, MLL, Pylone, etc.","PASSIVE",
U531="AKTIVCO DEFAUT GE &amp; POWER Cabinet","PASSIVE",
U531="AKTIVCO Coupure ENEO &amp; Baisse de tension","PASSIVE",
U531="Coupure ENEO &amp; Baisse de tension","PASSIVE",
U531="Defaut GE &amp; POWER Cabinet","PASSIVE",
U531="Sharing","PASSIVE",
U531="Sites strategiques &amp; DataCenter","PASSIVE",
U531="Exclu","Exclu",
U531="SAT","ACTIVE",
U531="SPARE-ISSUE","SPARE-ISSUE",
U531="Fiber CAmtel","ACTIVE",
U531="Fiber AOF","ACTIVE",
U531="Projet OCM (HUAWEI)","PLANNED WORKS",
U531="Projet OCM (NOKIA)","PLANNED WORKS",
U531="ACCESS-ISSUE","ACCESS-ISSUE",
U531="Projet OCM (ZTE, NOKIA, autres projets)","PLANNED WORKS",
U531="No root CAuse","No root cause",
U531="ODU HS","ACTIVE",
U531="IP &amp; VLAN","ACTIVE",
U531="Warehouse HUAWEI","SPARE-ISSUE",
U531="SPARE-HS","SPARE-ISSUE",
U531="Power Telco","ACTIVE", U531="no impacts","no impacts"
),"")</f>
        <v>No root cause</v>
      </c>
      <c r="W531" s="113"/>
      <c r="X531" s="113"/>
      <c r="Y531" s="113"/>
      <c r="Z531" s="113"/>
      <c r="AA531" s="113"/>
      <c r="AB531" s="17" t="s">
        <v>5465</v>
      </c>
      <c r="AC531" s="17" t="str">
        <f>_xlfn.XLOOKUP(B531,'INCIDENT-04-27-2026'!E:E,'INCIDENT-04-27-2026'!F:F,"")</f>
        <v/>
      </c>
      <c r="AD531" s="9"/>
      <c r="AE531" s="7" t="s">
        <v>5465</v>
      </c>
      <c r="AF531" s="6" t="str">
        <f>_xlfn.XLOOKUP(B531,'[13]Input_27-04'!$B:$B,'[13]Input_27-04'!$M:$M,"")</f>
        <v/>
      </c>
      <c r="AG531" s="7"/>
      <c r="AH531" s="3"/>
      <c r="AI531" s="18" t="str">
        <f>_xlfn.XLOOKUP(B531,'[3]Cells Huawei 27042026 10h'!$B:$B,'[3]Cells Huawei 27042026 10h'!$T:$T,"")</f>
        <v/>
      </c>
      <c r="AJ531" s="18" t="str">
        <f>_xlfn.XLOOKUP(B531,'[3]Cells Huawei 27042026 15h'!$B:$B,'[3]Cells Huawei 27042026 15h'!$T:$T,"")</f>
        <v/>
      </c>
      <c r="AK531" s="18" t="str">
        <f>_xlfn.XLOOKUP(B531,'[4]cells down 27042026 11h28'!$B:$B,'[4]cells down 27042026 11h28'!$R:$R,"")</f>
        <v/>
      </c>
      <c r="AL531" s="18" t="str">
        <f>_xlfn.XLOOKUP(B531,'[4]cells down 27042026 18h01'!$B:$B,'[4]cells down 27042026 18h01'!$R:$R,"")</f>
        <v/>
      </c>
      <c r="AM531" s="18" t="str">
        <f>_xlfn.XLOOKUP(B531,'[5]cell downs 27042026 11h'!$B:$B,'[5]cell downs 27042026 11h'!$R:$R,"")</f>
        <v/>
      </c>
      <c r="AN531" s="18" t="str">
        <f>_xlfn.XLOOKUP(B531,'[5]cell downs 27042026 17h40'!$B:$B,'[5]cell downs 27042026 17h40'!$R:$R,"")</f>
        <v/>
      </c>
      <c r="AO531" s="18" t="str">
        <f>_xlfn.XLOOKUP(B531,'[6]ALL SITES DOWN'!$D:$D,'[6]ALL SITES DOWN'!$J:$J,"")</f>
        <v/>
      </c>
      <c r="AP531" s="18" t="str">
        <f>_xlfn.XLOOKUP(B531,'[7]ALL SITES DOWN'!$D:$D,'[7]ALL SITES DOWN'!$J:$J,"")</f>
        <v/>
      </c>
      <c r="AQ531" s="9" t="str">
        <f>_xlfn.XLOOKUP(B531,[8]sheet1!$AC:$AC,[8]sheet1!$AF:$AF,"")</f>
        <v/>
      </c>
      <c r="AR531" s="14"/>
      <c r="AS531" s="14" t="s">
        <v>5465</v>
      </c>
      <c r="AT531" s="14" t="str">
        <f>_xlfn.XLOOKUP(B531,'[9]cell downs 18042026 17h'!$B:$B,'[9]cell downs 18042026 17h'!$B:$B,"")</f>
        <v/>
      </c>
      <c r="AU531" s="14" t="str">
        <f>_xlfn.XLOOKUP(B531,'[10]Cells Huawei 19042026 15h'!$B:$B,'[10]Cells Huawei 19042026 15h'!$B:$B,"")</f>
        <v/>
      </c>
      <c r="AV531" s="9" t="str">
        <f>_xlfn.XLOOKUP(B531,'[11]cells down 19042026 9H40'!$B:$B,'[11]cells down 19042026 9H40'!$B:$B,"")</f>
        <v/>
      </c>
    </row>
    <row r="532" spans="1:48" hidden="1" x14ac:dyDescent="0.3">
      <c r="A532" s="2" t="s">
        <v>1424</v>
      </c>
      <c r="B532" s="8" t="s">
        <v>1425</v>
      </c>
      <c r="C532" s="3" t="str">
        <f>_xlfn.XLOOKUP(B532,'[1]daily break down'!$D:$D,'[1]daily break down'!$E:$E,"")</f>
        <v>ADAMAOUA</v>
      </c>
      <c r="D532" s="1" t="s">
        <v>11</v>
      </c>
      <c r="E532" s="1" t="s">
        <v>96</v>
      </c>
      <c r="F532" s="3" t="s">
        <v>90</v>
      </c>
      <c r="G532" s="1" t="s">
        <v>1424</v>
      </c>
      <c r="H532" s="28" t="str">
        <f>_xlfn.XLOOKUP(B532,[2]CALCULATION!$B:$B,[2]CALCULATION!$H:$H,"")</f>
        <v>NOKIA</v>
      </c>
      <c r="I532" s="26">
        <v>1.3139356140695693</v>
      </c>
      <c r="J532" s="26">
        <v>2.5415874330461028E-2</v>
      </c>
      <c r="K532" s="26">
        <v>7.9733019866649671E-3</v>
      </c>
      <c r="L532" s="26">
        <v>0</v>
      </c>
      <c r="M532" s="26">
        <v>0</v>
      </c>
      <c r="N532" s="26">
        <v>0</v>
      </c>
      <c r="O532" s="26">
        <v>2.5933427151134874E-2</v>
      </c>
      <c r="P532" s="114" t="s">
        <v>6364</v>
      </c>
      <c r="Q532" s="42" t="s">
        <v>5538</v>
      </c>
      <c r="R532" s="42"/>
      <c r="S532" s="41" t="str" cm="1">
        <f t="array" ref="S532">IFERROR(_xlfn.IFS(
U532="MPR ISSUE","PDH",
U532="BSS Hardware Issue","BSS",
U532="Sites strategiques, MLL, Pylone, etc.","ENVTECH",
U532="AKTIVCO DEFAUT GE &amp; POWER Cabinet","AKTIVCO",
U532="AKTIVCO Coupure ENEO &amp; Baisse de tension","AKTIVCO GRID ONLY",
U532="Coupure ENEO &amp; Baisse de tension","IHS GRID ONLY",
U532="Defaut GE &amp; POWER Cabinet","IHS",
U532="Sharing","Partners",
U532="Sites strategiques &amp; DataCenter","SST &amp; DC",
U532="Exclu","Exclu",
U532="SAT","SAT",
U532="SPARE-ISSUE","SPARE-ISSUE",
U532="Fiber CAmtel","TRANS_FO_CAMTEL",
U532="Fiber AOF","Fiber AOF",
U532="Projet OCM (HUAWEI)","TRAVAUX-HUAWEI",
U532="Projet OCM (NOKIA)","TRAVAUX-NOKIA",
U532="ACCESS-ISSUE","ACCESS-ISSUE",
U532="Projet OCM (ZTE, NOKIA, autres projets)","TRAVAUX OCM",
U532="No root CAuse","No root cause",
U532="ODU HS","PDH",
U532="IP &amp; VLAN","PDH",
U532="Warehouse HUAWEI","SPARE-ISSUE",
U532="SPARE-HS","SPARE-ISSUE",
U532="Power Telco","BSS",U532="no impacts","no impacts"
),"")</f>
        <v>No root cause</v>
      </c>
      <c r="T532" s="41" t="str" cm="1">
        <f t="array" ref="T532">IFERROR(_xlfn.IFS(
U532="MPR ISSUE","TX ISSUE",
U532="BSS Hardware Issue","RAN ISSUE",
U532="Sites strategiques, MLL, Pylone, etc.","ENVTECH",
U532="AKTIVCO DEFAUT GE &amp; POWER Cabinet","POWER ISSUE",
U532="AKTIVCO Coupure ENEO &amp; Baisse de tension","POWER ISSUE",
U532="Coupure ENEO &amp; Baisse de tension","POWER ISSUE",
U532="Defaut GE &amp; POWER Cabinet","POWER ISSUE",
U532="Sharing","POWER ISSUE",
U532="Sites strategiques &amp; DataCenter","POWER ISSUE",
U532="Exclu","Exclu",
U532="SAT","TX ISSUE",
U532="SPARE-ISSUE","SPARE-ISSUE",
U532="Fiber CAmtel","TX ISSUE",
U532="Fiber AOF","TX ISSUE",
U532="Projet OCM (HUAWEI)","TRAVAUX-HUAWEI",
U532="Projet OCM (NOKIA)","TRAVAUX -NOKIA",
U532="ACCESS-ISSUE","ACCESS-ISSUE",
U532="Projet OCM (ZTE, NOKIA, autres projets)","TRAVAUX OCM",
U532="No root CAuse","No root cause",
U532="ODU HS","TX ISSUE",
U532="IP &amp; VLAN","TX ISSUE",
U532="Warehouse HUAWEI","SPARE-ISSUE",
U532="SPARE-HS","SPARE-ISSUE",
U532="Power Telco","RAN ISSUE",U532="no impacts","no impacts"
),"")</f>
        <v>No root cause</v>
      </c>
      <c r="U532" s="68" t="s">
        <v>5691</v>
      </c>
      <c r="V532" s="41" t="str" cm="1">
        <f t="array" ref="V532">IFERROR(_xlfn.IFS(
U532="MPR ISSUE","ACTIVE",
U532="BSS Hardware Issue","ACTIVE",
U532="Sites strategiques, MLL, Pylone, etc.","PASSIVE",
U532="AKTIVCO DEFAUT GE &amp; POWER Cabinet","PASSIVE",
U532="AKTIVCO Coupure ENEO &amp; Baisse de tension","PASSIVE",
U532="Coupure ENEO &amp; Baisse de tension","PASSIVE",
U532="Defaut GE &amp; POWER Cabinet","PASSIVE",
U532="Sharing","PASSIVE",
U532="Sites strategiques &amp; DataCenter","PASSIVE",
U532="Exclu","Exclu",
U532="SAT","ACTIVE",
U532="SPARE-ISSUE","SPARE-ISSUE",
U532="Fiber CAmtel","ACTIVE",
U532="Fiber AOF","ACTIVE",
U532="Projet OCM (HUAWEI)","PLANNED WORKS",
U532="Projet OCM (NOKIA)","PLANNED WORKS",
U532="ACCESS-ISSUE","ACCESS-ISSUE",
U532="Projet OCM (ZTE, NOKIA, autres projets)","PLANNED WORKS",
U532="No root CAuse","No root cause",
U532="ODU HS","ACTIVE",
U532="IP &amp; VLAN","ACTIVE",
U532="Warehouse HUAWEI","SPARE-ISSUE",
U532="SPARE-HS","SPARE-ISSUE",
U532="Power Telco","ACTIVE", U532="no impacts","no impacts"
),"")</f>
        <v>No root cause</v>
      </c>
      <c r="W532" s="113"/>
      <c r="X532" s="113"/>
      <c r="Y532" s="113"/>
      <c r="Z532" s="113"/>
      <c r="AA532" s="113"/>
      <c r="AB532" s="17" t="s">
        <v>5465</v>
      </c>
      <c r="AC532" s="17" t="str">
        <f>_xlfn.XLOOKUP(B532,'INCIDENT-04-27-2026'!E:E,'INCIDENT-04-27-2026'!F:F,"")</f>
        <v/>
      </c>
      <c r="AD532" s="9"/>
      <c r="AE532" s="7" t="s">
        <v>5465</v>
      </c>
      <c r="AF532" s="6" t="str">
        <f>_xlfn.XLOOKUP(B532,'[13]Input_27-04'!$B:$B,'[13]Input_27-04'!$M:$M,"")</f>
        <v/>
      </c>
      <c r="AG532" s="7"/>
      <c r="AH532" s="3"/>
      <c r="AI532" s="18" t="str">
        <f>_xlfn.XLOOKUP(B532,'[3]Cells Huawei 27042026 10h'!$B:$B,'[3]Cells Huawei 27042026 10h'!$T:$T,"")</f>
        <v/>
      </c>
      <c r="AJ532" s="18" t="str">
        <f>_xlfn.XLOOKUP(B532,'[3]Cells Huawei 27042026 15h'!$B:$B,'[3]Cells Huawei 27042026 15h'!$T:$T,"")</f>
        <v/>
      </c>
      <c r="AK532" s="18" t="str">
        <f>_xlfn.XLOOKUP(B532,'[4]cells down 27042026 11h28'!$B:$B,'[4]cells down 27042026 11h28'!$R:$R,"")</f>
        <v/>
      </c>
      <c r="AL532" s="18" t="str">
        <f>_xlfn.XLOOKUP(B532,'[4]cells down 27042026 18h01'!$B:$B,'[4]cells down 27042026 18h01'!$R:$R,"")</f>
        <v/>
      </c>
      <c r="AM532" s="18" t="str">
        <f>_xlfn.XLOOKUP(B532,'[5]cell downs 27042026 11h'!$B:$B,'[5]cell downs 27042026 11h'!$R:$R,"")</f>
        <v/>
      </c>
      <c r="AN532" s="18" t="str">
        <f>_xlfn.XLOOKUP(B532,'[5]cell downs 27042026 17h40'!$B:$B,'[5]cell downs 27042026 17h40'!$R:$R,"")</f>
        <v/>
      </c>
      <c r="AO532" s="18" t="str">
        <f>_xlfn.XLOOKUP(B532,'[6]ALL SITES DOWN'!$D:$D,'[6]ALL SITES DOWN'!$J:$J,"")</f>
        <v/>
      </c>
      <c r="AP532" s="18" t="str">
        <f>_xlfn.XLOOKUP(B532,'[7]ALL SITES DOWN'!$D:$D,'[7]ALL SITES DOWN'!$J:$J,"")</f>
        <v/>
      </c>
      <c r="AQ532" s="9" t="str">
        <f>_xlfn.XLOOKUP(B532,[8]sheet1!$AC:$AC,[8]sheet1!$AF:$AF,"")</f>
        <v/>
      </c>
      <c r="AR532" s="14"/>
      <c r="AS532" s="14" t="s">
        <v>5465</v>
      </c>
      <c r="AT532" s="14" t="str">
        <f>_xlfn.XLOOKUP(B532,'[9]cell downs 18042026 17h'!$B:$B,'[9]cell downs 18042026 17h'!$B:$B,"")</f>
        <v/>
      </c>
      <c r="AU532" s="14" t="str">
        <f>_xlfn.XLOOKUP(B532,'[10]Cells Huawei 19042026 15h'!$B:$B,'[10]Cells Huawei 19042026 15h'!$B:$B,"")</f>
        <v/>
      </c>
      <c r="AV532" s="9" t="str">
        <f>_xlfn.XLOOKUP(B532,'[11]cells down 19042026 9H40'!$B:$B,'[11]cells down 19042026 9H40'!$B:$B,"")</f>
        <v/>
      </c>
    </row>
    <row r="533" spans="1:48" hidden="1" x14ac:dyDescent="0.3">
      <c r="A533" s="1" t="s">
        <v>2532</v>
      </c>
      <c r="B533" s="8" t="s">
        <v>2533</v>
      </c>
      <c r="C533" s="3" t="str">
        <f>_xlfn.XLOOKUP(B533,'[1]daily break down'!$D:$D,'[1]daily break down'!$E:$E,"")</f>
        <v>Bafoussam</v>
      </c>
      <c r="D533" s="1" t="s">
        <v>11</v>
      </c>
      <c r="E533" s="1" t="s">
        <v>12</v>
      </c>
      <c r="F533" s="3" t="s">
        <v>102</v>
      </c>
      <c r="G533" s="1" t="s">
        <v>299</v>
      </c>
      <c r="H533" s="27" t="str">
        <f>_xlfn.XLOOKUP(B533,[2]CALCULATION!$B:$B,[2]CALCULATION!$H:$H,"")</f>
        <v>Huawei</v>
      </c>
      <c r="I533" s="26">
        <v>0</v>
      </c>
      <c r="J533" s="26">
        <v>0</v>
      </c>
      <c r="K533" s="26">
        <v>0</v>
      </c>
      <c r="L533" s="26">
        <v>0.13652752451966568</v>
      </c>
      <c r="M533" s="26">
        <v>0</v>
      </c>
      <c r="N533" s="26">
        <v>0</v>
      </c>
      <c r="O533" s="26">
        <v>2.5914368795176251E-2</v>
      </c>
      <c r="P533" s="114" t="s">
        <v>6364</v>
      </c>
      <c r="Q533" s="42" t="s">
        <v>5538</v>
      </c>
      <c r="R533" s="42"/>
      <c r="S533" s="41" t="str" cm="1">
        <f t="array" ref="S533">IFERROR(_xlfn.IFS(
U533="MPR ISSUE","PDH",
U533="BSS Hardware Issue","BSS",
U533="Sites strategiques, MLL, Pylone, etc.","ENVTECH",
U533="AKTIVCO DEFAUT GE &amp; POWER Cabinet","AKTIVCO",
U533="AKTIVCO Coupure ENEO &amp; Baisse de tension","AKTIVCO GRID ONLY",
U533="Coupure ENEO &amp; Baisse de tension","IHS GRID ONLY",
U533="Defaut GE &amp; POWER Cabinet","IHS",
U533="Sharing","Partners",
U533="Sites strategiques &amp; DataCenter","SST &amp; DC",
U533="Exclu","Exclu",
U533="SAT","SAT",
U533="SPARE-ISSUE","SPARE-ISSUE",
U533="Fiber CAmtel","TRANS_FO_CAMTEL",
U533="Fiber AOF","Fiber AOF",
U533="Projet OCM (HUAWEI)","TRAVAUX-HUAWEI",
U533="Projet OCM (NOKIA)","TRAVAUX-NOKIA",
U533="ACCESS-ISSUE","ACCESS-ISSUE",
U533="Projet OCM (ZTE, NOKIA, autres projets)","TRAVAUX OCM",
U533="No root CAuse","No root cause",
U533="ODU HS","PDH",
U533="IP &amp; VLAN","PDH",
U533="Warehouse HUAWEI","SPARE-ISSUE",
U533="SPARE-HS","SPARE-ISSUE",
U533="Power Telco","BSS",U533="no impacts","no impacts"
),"")</f>
        <v>No root cause</v>
      </c>
      <c r="T533" s="41" t="str" cm="1">
        <f t="array" ref="T533">IFERROR(_xlfn.IFS(
U533="MPR ISSUE","TX ISSUE",
U533="BSS Hardware Issue","RAN ISSUE",
U533="Sites strategiques, MLL, Pylone, etc.","ENVTECH",
U533="AKTIVCO DEFAUT GE &amp; POWER Cabinet","POWER ISSUE",
U533="AKTIVCO Coupure ENEO &amp; Baisse de tension","POWER ISSUE",
U533="Coupure ENEO &amp; Baisse de tension","POWER ISSUE",
U533="Defaut GE &amp; POWER Cabinet","POWER ISSUE",
U533="Sharing","POWER ISSUE",
U533="Sites strategiques &amp; DataCenter","POWER ISSUE",
U533="Exclu","Exclu",
U533="SAT","TX ISSUE",
U533="SPARE-ISSUE","SPARE-ISSUE",
U533="Fiber CAmtel","TX ISSUE",
U533="Fiber AOF","TX ISSUE",
U533="Projet OCM (HUAWEI)","TRAVAUX-HUAWEI",
U533="Projet OCM (NOKIA)","TRAVAUX -NOKIA",
U533="ACCESS-ISSUE","ACCESS-ISSUE",
U533="Projet OCM (ZTE, NOKIA, autres projets)","TRAVAUX OCM",
U533="No root CAuse","No root cause",
U533="ODU HS","TX ISSUE",
U533="IP &amp; VLAN","TX ISSUE",
U533="Warehouse HUAWEI","SPARE-ISSUE",
U533="SPARE-HS","SPARE-ISSUE",
U533="Power Telco","RAN ISSUE",U533="no impacts","no impacts"
),"")</f>
        <v>No root cause</v>
      </c>
      <c r="U533" s="68" t="s">
        <v>5691</v>
      </c>
      <c r="V533" s="41" t="str" cm="1">
        <f t="array" ref="V533">IFERROR(_xlfn.IFS(
U533="MPR ISSUE","ACTIVE",
U533="BSS Hardware Issue","ACTIVE",
U533="Sites strategiques, MLL, Pylone, etc.","PASSIVE",
U533="AKTIVCO DEFAUT GE &amp; POWER Cabinet","PASSIVE",
U533="AKTIVCO Coupure ENEO &amp; Baisse de tension","PASSIVE",
U533="Coupure ENEO &amp; Baisse de tension","PASSIVE",
U533="Defaut GE &amp; POWER Cabinet","PASSIVE",
U533="Sharing","PASSIVE",
U533="Sites strategiques &amp; DataCenter","PASSIVE",
U533="Exclu","Exclu",
U533="SAT","ACTIVE",
U533="SPARE-ISSUE","SPARE-ISSUE",
U533="Fiber CAmtel","ACTIVE",
U533="Fiber AOF","ACTIVE",
U533="Projet OCM (HUAWEI)","PLANNED WORKS",
U533="Projet OCM (NOKIA)","PLANNED WORKS",
U533="ACCESS-ISSUE","ACCESS-ISSUE",
U533="Projet OCM (ZTE, NOKIA, autres projets)","PLANNED WORKS",
U533="No root CAuse","No root cause",
U533="ODU HS","ACTIVE",
U533="IP &amp; VLAN","ACTIVE",
U533="Warehouse HUAWEI","SPARE-ISSUE",
U533="SPARE-HS","SPARE-ISSUE",
U533="Power Telco","ACTIVE", U533="no impacts","no impacts"
),"")</f>
        <v>No root cause</v>
      </c>
      <c r="W533" s="113"/>
      <c r="X533" s="113"/>
      <c r="Y533" s="113"/>
      <c r="Z533" s="113"/>
      <c r="AA533" s="113"/>
      <c r="AB533" s="17" t="s">
        <v>5465</v>
      </c>
      <c r="AC533" s="17" t="str">
        <f>_xlfn.XLOOKUP(B533,'INCIDENT-04-27-2026'!E:E,'INCIDENT-04-27-2026'!F:F,"")</f>
        <v/>
      </c>
      <c r="AD533" s="9"/>
      <c r="AE533" s="7" t="s">
        <v>5465</v>
      </c>
      <c r="AF533" s="6" t="str">
        <f>_xlfn.XLOOKUP(B533,'[13]Input_27-04'!$B:$B,'[13]Input_27-04'!$M:$M,"")</f>
        <v/>
      </c>
      <c r="AG533" s="7"/>
      <c r="AH533" s="3"/>
      <c r="AI533" s="18" t="str">
        <f>_xlfn.XLOOKUP(B533,'[3]Cells Huawei 27042026 10h'!$B:$B,'[3]Cells Huawei 27042026 10h'!$T:$T,"")</f>
        <v/>
      </c>
      <c r="AJ533" s="18" t="str">
        <f>_xlfn.XLOOKUP(B533,'[3]Cells Huawei 27042026 15h'!$B:$B,'[3]Cells Huawei 27042026 15h'!$T:$T,"")</f>
        <v/>
      </c>
      <c r="AK533" s="18" t="str">
        <f>_xlfn.XLOOKUP(B533,'[4]cells down 27042026 11h28'!$B:$B,'[4]cells down 27042026 11h28'!$R:$R,"")</f>
        <v/>
      </c>
      <c r="AL533" s="18" t="str">
        <f>_xlfn.XLOOKUP(B533,'[4]cells down 27042026 18h01'!$B:$B,'[4]cells down 27042026 18h01'!$R:$R,"")</f>
        <v/>
      </c>
      <c r="AM533" s="18" t="str">
        <f>_xlfn.XLOOKUP(B533,'[5]cell downs 27042026 11h'!$B:$B,'[5]cell downs 27042026 11h'!$R:$R,"")</f>
        <v/>
      </c>
      <c r="AN533" s="18" t="str">
        <f>_xlfn.XLOOKUP(B533,'[5]cell downs 27042026 17h40'!$B:$B,'[5]cell downs 27042026 17h40'!$R:$R,"")</f>
        <v/>
      </c>
      <c r="AO533" s="18" t="str">
        <f>_xlfn.XLOOKUP(B533,'[6]ALL SITES DOWN'!$D:$D,'[6]ALL SITES DOWN'!$J:$J,"")</f>
        <v/>
      </c>
      <c r="AP533" s="18" t="str">
        <f>_xlfn.XLOOKUP(B533,'[7]ALL SITES DOWN'!$D:$D,'[7]ALL SITES DOWN'!$J:$J,"")</f>
        <v/>
      </c>
      <c r="AQ533" s="9" t="str">
        <f>_xlfn.XLOOKUP(B533,[8]sheet1!$AC:$AC,[8]sheet1!$AF:$AF,"")</f>
        <v/>
      </c>
      <c r="AR533" s="14"/>
      <c r="AS533" s="14" t="s">
        <v>5465</v>
      </c>
      <c r="AT533" s="14" t="str">
        <f>_xlfn.XLOOKUP(B533,'[9]cell downs 18042026 17h'!$B:$B,'[9]cell downs 18042026 17h'!$B:$B,"")</f>
        <v/>
      </c>
      <c r="AU533" s="14" t="str">
        <f>_xlfn.XLOOKUP(B533,'[10]Cells Huawei 19042026 15h'!$B:$B,'[10]Cells Huawei 19042026 15h'!$B:$B,"")</f>
        <v/>
      </c>
      <c r="AV533" s="9" t="str">
        <f>_xlfn.XLOOKUP(B533,'[11]cells down 19042026 9H40'!$B:$B,'[11]cells down 19042026 9H40'!$B:$B,"")</f>
        <v/>
      </c>
    </row>
    <row r="534" spans="1:48" hidden="1" x14ac:dyDescent="0.3">
      <c r="A534" s="1" t="s">
        <v>5154</v>
      </c>
      <c r="B534" s="8" t="s">
        <v>5155</v>
      </c>
      <c r="C534" s="3" t="str">
        <f>_xlfn.XLOOKUP(B534,'[1]daily break down'!$D:$D,'[1]daily break down'!$E:$E,"")</f>
        <v>OUEST</v>
      </c>
      <c r="D534" s="1" t="s">
        <v>11</v>
      </c>
      <c r="E534" s="1" t="s">
        <v>12</v>
      </c>
      <c r="F534" s="3" t="s">
        <v>102</v>
      </c>
      <c r="G534" s="1" t="s">
        <v>3714</v>
      </c>
      <c r="H534" s="27" t="str">
        <f>_xlfn.XLOOKUP(B534,[2]CALCULATION!$B:$B,[2]CALCULATION!$H:$H,"")</f>
        <v>HUAWEI</v>
      </c>
      <c r="I534" s="26">
        <v>0</v>
      </c>
      <c r="J534" s="26">
        <v>0.79679995890797939</v>
      </c>
      <c r="K534" s="26">
        <v>0</v>
      </c>
      <c r="L534" s="26">
        <v>8.0596718916312121E-2</v>
      </c>
      <c r="M534" s="26">
        <v>0</v>
      </c>
      <c r="N534" s="26">
        <v>0</v>
      </c>
      <c r="O534" s="26">
        <v>2.5646842620415309E-2</v>
      </c>
      <c r="P534" s="114" t="s">
        <v>6364</v>
      </c>
      <c r="Q534" s="42" t="s">
        <v>5538</v>
      </c>
      <c r="R534" s="42"/>
      <c r="S534" s="41" t="str" cm="1">
        <f t="array" ref="S534">IFERROR(_xlfn.IFS(
U534="MPR ISSUE","PDH",
U534="BSS Hardware Issue","BSS",
U534="Sites strategiques, MLL, Pylone, etc.","ENVTECH",
U534="AKTIVCO DEFAUT GE &amp; POWER Cabinet","AKTIVCO",
U534="AKTIVCO Coupure ENEO &amp; Baisse de tension","AKTIVCO GRID ONLY",
U534="Coupure ENEO &amp; Baisse de tension","IHS GRID ONLY",
U534="Defaut GE &amp; POWER Cabinet","IHS",
U534="Sharing","Partners",
U534="Sites strategiques &amp; DataCenter","SST &amp; DC",
U534="Exclu","Exclu",
U534="SAT","SAT",
U534="SPARE-ISSUE","SPARE-ISSUE",
U534="Fiber CAmtel","TRANS_FO_CAMTEL",
U534="Fiber AOF","Fiber AOF",
U534="Projet OCM (HUAWEI)","TRAVAUX-HUAWEI",
U534="Projet OCM (NOKIA)","TRAVAUX-NOKIA",
U534="ACCESS-ISSUE","ACCESS-ISSUE",
U534="Projet OCM (ZTE, NOKIA, autres projets)","TRAVAUX OCM",
U534="No root CAuse","No root cause",
U534="ODU HS","PDH",
U534="IP &amp; VLAN","PDH",
U534="Warehouse HUAWEI","SPARE-ISSUE",
U534="SPARE-HS","SPARE-ISSUE",
U534="Power Telco","BSS",U534="no impacts","no impacts"
),"")</f>
        <v>No root cause</v>
      </c>
      <c r="T534" s="41" t="str" cm="1">
        <f t="array" ref="T534">IFERROR(_xlfn.IFS(
U534="MPR ISSUE","TX ISSUE",
U534="BSS Hardware Issue","RAN ISSUE",
U534="Sites strategiques, MLL, Pylone, etc.","ENVTECH",
U534="AKTIVCO DEFAUT GE &amp; POWER Cabinet","POWER ISSUE",
U534="AKTIVCO Coupure ENEO &amp; Baisse de tension","POWER ISSUE",
U534="Coupure ENEO &amp; Baisse de tension","POWER ISSUE",
U534="Defaut GE &amp; POWER Cabinet","POWER ISSUE",
U534="Sharing","POWER ISSUE",
U534="Sites strategiques &amp; DataCenter","POWER ISSUE",
U534="Exclu","Exclu",
U534="SAT","TX ISSUE",
U534="SPARE-ISSUE","SPARE-ISSUE",
U534="Fiber CAmtel","TX ISSUE",
U534="Fiber AOF","TX ISSUE",
U534="Projet OCM (HUAWEI)","TRAVAUX-HUAWEI",
U534="Projet OCM (NOKIA)","TRAVAUX -NOKIA",
U534="ACCESS-ISSUE","ACCESS-ISSUE",
U534="Projet OCM (ZTE, NOKIA, autres projets)","TRAVAUX OCM",
U534="No root CAuse","No root cause",
U534="ODU HS","TX ISSUE",
U534="IP &amp; VLAN","TX ISSUE",
U534="Warehouse HUAWEI","SPARE-ISSUE",
U534="SPARE-HS","SPARE-ISSUE",
U534="Power Telco","RAN ISSUE",U534="no impacts","no impacts"
),"")</f>
        <v>No root cause</v>
      </c>
      <c r="U534" s="68" t="s">
        <v>5691</v>
      </c>
      <c r="V534" s="41" t="str" cm="1">
        <f t="array" ref="V534">IFERROR(_xlfn.IFS(
U534="MPR ISSUE","ACTIVE",
U534="BSS Hardware Issue","ACTIVE",
U534="Sites strategiques, MLL, Pylone, etc.","PASSIVE",
U534="AKTIVCO DEFAUT GE &amp; POWER Cabinet","PASSIVE",
U534="AKTIVCO Coupure ENEO &amp; Baisse de tension","PASSIVE",
U534="Coupure ENEO &amp; Baisse de tension","PASSIVE",
U534="Defaut GE &amp; POWER Cabinet","PASSIVE",
U534="Sharing","PASSIVE",
U534="Sites strategiques &amp; DataCenter","PASSIVE",
U534="Exclu","Exclu",
U534="SAT","ACTIVE",
U534="SPARE-ISSUE","SPARE-ISSUE",
U534="Fiber CAmtel","ACTIVE",
U534="Fiber AOF","ACTIVE",
U534="Projet OCM (HUAWEI)","PLANNED WORKS",
U534="Projet OCM (NOKIA)","PLANNED WORKS",
U534="ACCESS-ISSUE","ACCESS-ISSUE",
U534="Projet OCM (ZTE, NOKIA, autres projets)","PLANNED WORKS",
U534="No root CAuse","No root cause",
U534="ODU HS","ACTIVE",
U534="IP &amp; VLAN","ACTIVE",
U534="Warehouse HUAWEI","SPARE-ISSUE",
U534="SPARE-HS","SPARE-ISSUE",
U534="Power Telco","ACTIVE", U534="no impacts","no impacts"
),"")</f>
        <v>No root cause</v>
      </c>
      <c r="W534" s="113"/>
      <c r="X534" s="113"/>
      <c r="Y534" s="113"/>
      <c r="Z534" s="113"/>
      <c r="AA534" s="113"/>
      <c r="AB534" s="17" t="s">
        <v>5465</v>
      </c>
      <c r="AC534" s="17" t="str">
        <f>_xlfn.XLOOKUP(B534,'INCIDENT-04-27-2026'!E:E,'INCIDENT-04-27-2026'!F:F,"")</f>
        <v/>
      </c>
      <c r="AD534" s="9"/>
      <c r="AE534" s="7" t="s">
        <v>5465</v>
      </c>
      <c r="AF534" s="6" t="str">
        <f>_xlfn.XLOOKUP(B534,'[13]Input_27-04'!$B:$B,'[13]Input_27-04'!$M:$M,"")</f>
        <v/>
      </c>
      <c r="AG534" s="7"/>
      <c r="AH534" s="3"/>
      <c r="AI534" s="18" t="str">
        <f>_xlfn.XLOOKUP(B534,'[3]Cells Huawei 27042026 10h'!$B:$B,'[3]Cells Huawei 27042026 10h'!$T:$T,"")</f>
        <v/>
      </c>
      <c r="AJ534" s="18" t="str">
        <f>_xlfn.XLOOKUP(B534,'[3]Cells Huawei 27042026 15h'!$B:$B,'[3]Cells Huawei 27042026 15h'!$T:$T,"")</f>
        <v/>
      </c>
      <c r="AK534" s="18" t="str">
        <f>_xlfn.XLOOKUP(B534,'[4]cells down 27042026 11h28'!$B:$B,'[4]cells down 27042026 11h28'!$R:$R,"")</f>
        <v/>
      </c>
      <c r="AL534" s="18" t="str">
        <f>_xlfn.XLOOKUP(B534,'[4]cells down 27042026 18h01'!$B:$B,'[4]cells down 27042026 18h01'!$R:$R,"")</f>
        <v/>
      </c>
      <c r="AM534" s="18" t="str">
        <f>_xlfn.XLOOKUP(B534,'[5]cell downs 27042026 11h'!$B:$B,'[5]cell downs 27042026 11h'!$R:$R,"")</f>
        <v/>
      </c>
      <c r="AN534" s="18" t="str">
        <f>_xlfn.XLOOKUP(B534,'[5]cell downs 27042026 17h40'!$B:$B,'[5]cell downs 27042026 17h40'!$R:$R,"")</f>
        <v/>
      </c>
      <c r="AO534" s="18" t="str">
        <f>_xlfn.XLOOKUP(B534,'[6]ALL SITES DOWN'!$D:$D,'[6]ALL SITES DOWN'!$J:$J,"")</f>
        <v/>
      </c>
      <c r="AP534" s="18" t="str">
        <f>_xlfn.XLOOKUP(B534,'[7]ALL SITES DOWN'!$D:$D,'[7]ALL SITES DOWN'!$J:$J,"")</f>
        <v/>
      </c>
      <c r="AQ534" s="9" t="str">
        <f>_xlfn.XLOOKUP(B534,[8]sheet1!$AC:$AC,[8]sheet1!$AF:$AF,"")</f>
        <v/>
      </c>
      <c r="AR534" s="14"/>
      <c r="AS534" s="14" t="s">
        <v>5465</v>
      </c>
      <c r="AT534" s="14" t="str">
        <f>_xlfn.XLOOKUP(B534,'[9]cell downs 18042026 17h'!$B:$B,'[9]cell downs 18042026 17h'!$B:$B,"")</f>
        <v/>
      </c>
      <c r="AU534" s="14" t="str">
        <f>_xlfn.XLOOKUP(B534,'[10]Cells Huawei 19042026 15h'!$B:$B,'[10]Cells Huawei 19042026 15h'!$B:$B,"")</f>
        <v/>
      </c>
      <c r="AV534" s="9" t="str">
        <f>_xlfn.XLOOKUP(B534,'[11]cells down 19042026 9H40'!$B:$B,'[11]cells down 19042026 9H40'!$B:$B,"")</f>
        <v/>
      </c>
    </row>
    <row r="535" spans="1:48" hidden="1" x14ac:dyDescent="0.3">
      <c r="A535" s="1" t="s">
        <v>1262</v>
      </c>
      <c r="B535" s="8" t="s">
        <v>1263</v>
      </c>
      <c r="C535" s="3" t="str">
        <f>_xlfn.XLOOKUP(B535,'[1]daily break down'!$D:$D,'[1]daily break down'!$E:$E,"")</f>
        <v>CENTRE</v>
      </c>
      <c r="D535" s="1" t="s">
        <v>21</v>
      </c>
      <c r="E535" s="1" t="s">
        <v>30</v>
      </c>
      <c r="F535" s="3" t="s">
        <v>69</v>
      </c>
      <c r="G535" s="1" t="s">
        <v>502</v>
      </c>
      <c r="H535" s="28" t="str">
        <f>_xlfn.XLOOKUP(B535,[2]CALCULATION!$B:$B,[2]CALCULATION!$H:$H,"")</f>
        <v>NOKIA</v>
      </c>
      <c r="I535" s="26">
        <v>1.3020360664793106E-2</v>
      </c>
      <c r="J535" s="26">
        <v>1.8726832233265722E-2</v>
      </c>
      <c r="K535" s="26">
        <v>2.4434057294832334E-2</v>
      </c>
      <c r="L535" s="26">
        <v>0</v>
      </c>
      <c r="M535" s="26">
        <v>4.0485627780488767E-2</v>
      </c>
      <c r="N535" s="26">
        <v>5.199226210667357E-2</v>
      </c>
      <c r="O535" s="26">
        <v>2.5593337385463138E-2</v>
      </c>
      <c r="P535" s="114" t="s">
        <v>6364</v>
      </c>
      <c r="Q535" s="42" t="s">
        <v>5538</v>
      </c>
      <c r="R535" s="42"/>
      <c r="S535" s="41" t="str" cm="1">
        <f t="array" ref="S535">IFERROR(_xlfn.IFS(
U535="MPR ISSUE","PDH",
U535="BSS Hardware Issue","BSS",
U535="Sites strategiques, MLL, Pylone, etc.","ENVTECH",
U535="AKTIVCO DEFAUT GE &amp; POWER Cabinet","AKTIVCO",
U535="AKTIVCO Coupure ENEO &amp; Baisse de tension","AKTIVCO GRID ONLY",
U535="Coupure ENEO &amp; Baisse de tension","IHS GRID ONLY",
U535="Defaut GE &amp; POWER Cabinet","IHS",
U535="Sharing","Partners",
U535="Sites strategiques &amp; DataCenter","SST &amp; DC",
U535="Exclu","Exclu",
U535="SAT","SAT",
U535="SPARE-ISSUE","SPARE-ISSUE",
U535="Fiber CAmtel","TRANS_FO_CAMTEL",
U535="Fiber AOF","Fiber AOF",
U535="Projet OCM (HUAWEI)","TRAVAUX-HUAWEI",
U535="Projet OCM (NOKIA)","TRAVAUX-NOKIA",
U535="ACCESS-ISSUE","ACCESS-ISSUE",
U535="Projet OCM (ZTE, NOKIA, autres projets)","TRAVAUX OCM",
U535="No root CAuse","No root cause",
U535="ODU HS","PDH",
U535="IP &amp; VLAN","PDH",
U535="Warehouse HUAWEI","SPARE-ISSUE",
U535="SPARE-HS","SPARE-ISSUE",
U535="Power Telco","BSS",U535="no impacts","no impacts"
),"")</f>
        <v>No root cause</v>
      </c>
      <c r="T535" s="41" t="str" cm="1">
        <f t="array" ref="T535">IFERROR(_xlfn.IFS(
U535="MPR ISSUE","TX ISSUE",
U535="BSS Hardware Issue","RAN ISSUE",
U535="Sites strategiques, MLL, Pylone, etc.","ENVTECH",
U535="AKTIVCO DEFAUT GE &amp; POWER Cabinet","POWER ISSUE",
U535="AKTIVCO Coupure ENEO &amp; Baisse de tension","POWER ISSUE",
U535="Coupure ENEO &amp; Baisse de tension","POWER ISSUE",
U535="Defaut GE &amp; POWER Cabinet","POWER ISSUE",
U535="Sharing","POWER ISSUE",
U535="Sites strategiques &amp; DataCenter","POWER ISSUE",
U535="Exclu","Exclu",
U535="SAT","TX ISSUE",
U535="SPARE-ISSUE","SPARE-ISSUE",
U535="Fiber CAmtel","TX ISSUE",
U535="Fiber AOF","TX ISSUE",
U535="Projet OCM (HUAWEI)","TRAVAUX-HUAWEI",
U535="Projet OCM (NOKIA)","TRAVAUX -NOKIA",
U535="ACCESS-ISSUE","ACCESS-ISSUE",
U535="Projet OCM (ZTE, NOKIA, autres projets)","TRAVAUX OCM",
U535="No root CAuse","No root cause",
U535="ODU HS","TX ISSUE",
U535="IP &amp; VLAN","TX ISSUE",
U535="Warehouse HUAWEI","SPARE-ISSUE",
U535="SPARE-HS","SPARE-ISSUE",
U535="Power Telco","RAN ISSUE",U535="no impacts","no impacts"
),"")</f>
        <v>No root cause</v>
      </c>
      <c r="U535" s="68" t="s">
        <v>5691</v>
      </c>
      <c r="V535" s="41" t="str" cm="1">
        <f t="array" ref="V535">IFERROR(_xlfn.IFS(
U535="MPR ISSUE","ACTIVE",
U535="BSS Hardware Issue","ACTIVE",
U535="Sites strategiques, MLL, Pylone, etc.","PASSIVE",
U535="AKTIVCO DEFAUT GE &amp; POWER Cabinet","PASSIVE",
U535="AKTIVCO Coupure ENEO &amp; Baisse de tension","PASSIVE",
U535="Coupure ENEO &amp; Baisse de tension","PASSIVE",
U535="Defaut GE &amp; POWER Cabinet","PASSIVE",
U535="Sharing","PASSIVE",
U535="Sites strategiques &amp; DataCenter","PASSIVE",
U535="Exclu","Exclu",
U535="SAT","ACTIVE",
U535="SPARE-ISSUE","SPARE-ISSUE",
U535="Fiber CAmtel","ACTIVE",
U535="Fiber AOF","ACTIVE",
U535="Projet OCM (HUAWEI)","PLANNED WORKS",
U535="Projet OCM (NOKIA)","PLANNED WORKS",
U535="ACCESS-ISSUE","ACCESS-ISSUE",
U535="Projet OCM (ZTE, NOKIA, autres projets)","PLANNED WORKS",
U535="No root CAuse","No root cause",
U535="ODU HS","ACTIVE",
U535="IP &amp; VLAN","ACTIVE",
U535="Warehouse HUAWEI","SPARE-ISSUE",
U535="SPARE-HS","SPARE-ISSUE",
U535="Power Telco","ACTIVE", U535="no impacts","no impacts"
),"")</f>
        <v>No root cause</v>
      </c>
      <c r="W535" s="113"/>
      <c r="X535" s="113"/>
      <c r="Y535" s="113"/>
      <c r="Z535" s="113"/>
      <c r="AA535" s="113"/>
      <c r="AB535" s="17" t="s">
        <v>5465</v>
      </c>
      <c r="AC535" s="17" t="str">
        <f>_xlfn.XLOOKUP(B535,'INCIDENT-04-27-2026'!E:E,'INCIDENT-04-27-2026'!F:F,"")</f>
        <v/>
      </c>
      <c r="AD535" s="9"/>
      <c r="AE535" s="7" t="s">
        <v>5465</v>
      </c>
      <c r="AF535" s="6" t="str">
        <f>_xlfn.XLOOKUP(B535,'[13]Input_27-04'!$B:$B,'[13]Input_27-04'!$M:$M,"")</f>
        <v/>
      </c>
      <c r="AG535" s="7"/>
      <c r="AH535" s="3"/>
      <c r="AI535" s="18" t="str">
        <f>_xlfn.XLOOKUP(B535,'[3]Cells Huawei 27042026 10h'!$B:$B,'[3]Cells Huawei 27042026 10h'!$T:$T,"")</f>
        <v/>
      </c>
      <c r="AJ535" s="18" t="str">
        <f>_xlfn.XLOOKUP(B535,'[3]Cells Huawei 27042026 15h'!$B:$B,'[3]Cells Huawei 27042026 15h'!$T:$T,"")</f>
        <v/>
      </c>
      <c r="AK535" s="18" t="str">
        <f>_xlfn.XLOOKUP(B535,'[4]cells down 27042026 11h28'!$B:$B,'[4]cells down 27042026 11h28'!$R:$R,"")</f>
        <v/>
      </c>
      <c r="AL535" s="18" t="str">
        <f>_xlfn.XLOOKUP(B535,'[4]cells down 27042026 18h01'!$B:$B,'[4]cells down 27042026 18h01'!$R:$R,"")</f>
        <v/>
      </c>
      <c r="AM535" s="18" t="str">
        <f>_xlfn.XLOOKUP(B535,'[5]cell downs 27042026 11h'!$B:$B,'[5]cell downs 27042026 11h'!$R:$R,"")</f>
        <v/>
      </c>
      <c r="AN535" s="18" t="str">
        <f>_xlfn.XLOOKUP(B535,'[5]cell downs 27042026 17h40'!$B:$B,'[5]cell downs 27042026 17h40'!$R:$R,"")</f>
        <v/>
      </c>
      <c r="AO535" s="18" t="str">
        <f>_xlfn.XLOOKUP(B535,'[6]ALL SITES DOWN'!$D:$D,'[6]ALL SITES DOWN'!$J:$J,"")</f>
        <v/>
      </c>
      <c r="AP535" s="18" t="str">
        <f>_xlfn.XLOOKUP(B535,'[7]ALL SITES DOWN'!$D:$D,'[7]ALL SITES DOWN'!$J:$J,"")</f>
        <v/>
      </c>
      <c r="AQ535" s="9" t="str">
        <f>_xlfn.XLOOKUP(B535,[8]sheet1!$AC:$AC,[8]sheet1!$AF:$AF,"")</f>
        <v/>
      </c>
      <c r="AR535" s="14"/>
      <c r="AS535" s="14" t="s">
        <v>5465</v>
      </c>
      <c r="AT535" s="14" t="str">
        <f>_xlfn.XLOOKUP(B535,'[9]cell downs 18042026 17h'!$B:$B,'[9]cell downs 18042026 17h'!$B:$B,"")</f>
        <v/>
      </c>
      <c r="AU535" s="14" t="str">
        <f>_xlfn.XLOOKUP(B535,'[10]Cells Huawei 19042026 15h'!$B:$B,'[10]Cells Huawei 19042026 15h'!$B:$B,"")</f>
        <v/>
      </c>
      <c r="AV535" s="9" t="str">
        <f>_xlfn.XLOOKUP(B535,'[11]cells down 19042026 9H40'!$B:$B,'[11]cells down 19042026 9H40'!$B:$B,"")</f>
        <v/>
      </c>
    </row>
    <row r="536" spans="1:48" hidden="1" x14ac:dyDescent="0.3">
      <c r="A536" s="1" t="s">
        <v>3140</v>
      </c>
      <c r="B536" s="8" t="s">
        <v>3141</v>
      </c>
      <c r="C536" s="3" t="str">
        <f>_xlfn.XLOOKUP(B536,'[1]daily break down'!$D:$D,'[1]daily break down'!$E:$E,"")</f>
        <v>EXTREME-NORD</v>
      </c>
      <c r="D536" s="1" t="s">
        <v>11</v>
      </c>
      <c r="E536" s="1" t="s">
        <v>12</v>
      </c>
      <c r="F536" s="3" t="s">
        <v>55</v>
      </c>
      <c r="G536" s="1" t="s">
        <v>3140</v>
      </c>
      <c r="H536" s="27" t="str">
        <f>_xlfn.XLOOKUP(B536,[2]CALCULATION!$B:$B,[2]CALCULATION!$H:$H,"")</f>
        <v>HUAWEI</v>
      </c>
      <c r="I536" s="26">
        <v>0</v>
      </c>
      <c r="J536" s="26">
        <v>3.3173245670356379E-2</v>
      </c>
      <c r="K536" s="26">
        <v>0</v>
      </c>
      <c r="L536" s="26">
        <v>1.0251603016839164</v>
      </c>
      <c r="M536" s="26">
        <v>0.59114367083008734</v>
      </c>
      <c r="N536" s="26">
        <v>0.60015038538037246</v>
      </c>
      <c r="O536" s="26">
        <v>2.43983871381976E-2</v>
      </c>
      <c r="P536" s="114" t="s">
        <v>6364</v>
      </c>
      <c r="Q536" s="42" t="s">
        <v>6353</v>
      </c>
      <c r="R536" s="42"/>
      <c r="S536" s="41" t="str" cm="1">
        <f t="array" ref="S536">IFERROR(_xlfn.IFS(
U536="MPR ISSUE","PDH",
U536="BSS Hardware Issue","BSS",
U536="Sites strategiques, MLL, Pylone, etc.","ENVTECH",
U536="AKTIVCO DEFAUT GE &amp; POWER Cabinet","AKTIVCO",
U536="AKTIVCO Coupure ENEO &amp; Baisse de tension","AKTIVCO GRID ONLY",
U536="Coupure ENEO &amp; Baisse de tension","IHS GRID ONLY",
U536="Defaut GE &amp; POWER Cabinet","IHS",
U536="Sharing","Partners",
U536="Sites strategiques &amp; DataCenter","SST &amp; DC",
U536="Exclu","Exclu",
U536="SAT","SAT",
U536="SPARE-ISSUE","SPARE-ISSUE",
U536="Fiber CAmtel","TRANS_FO_CAMTEL",
U536="Fiber AOF","Fiber AOF",
U536="Projet OCM (HUAWEI)","TRAVAUX-HUAWEI",
U536="Projet OCM (NOKIA)","TRAVAUX-NOKIA",
U536="ACCESS-ISSUE","ACCESS-ISSUE",
U536="Projet OCM (ZTE, NOKIA, autres projets)","TRAVAUX OCM",
U536="No root CAuse","No root cause",
U536="ODU HS","PDH",
U536="IP &amp; VLAN","PDH",
U536="Warehouse HUAWEI","SPARE-ISSUE",
U536="SPARE-HS","SPARE-ISSUE",
U536="Power Telco","BSS",U536="no impacts","no impacts"
),"")</f>
        <v/>
      </c>
      <c r="T536" s="41" t="str" cm="1">
        <f t="array" ref="T536">IFERROR(_xlfn.IFS(
U536="MPR ISSUE","TX ISSUE",
U536="BSS Hardware Issue","RAN ISSUE",
U536="Sites strategiques, MLL, Pylone, etc.","ENVTECH",
U536="AKTIVCO DEFAUT GE &amp; POWER Cabinet","POWER ISSUE",
U536="AKTIVCO Coupure ENEO &amp; Baisse de tension","POWER ISSUE",
U536="Coupure ENEO &amp; Baisse de tension","POWER ISSUE",
U536="Defaut GE &amp; POWER Cabinet","POWER ISSUE",
U536="Sharing","POWER ISSUE",
U536="Sites strategiques &amp; DataCenter","POWER ISSUE",
U536="Exclu","Exclu",
U536="SAT","TX ISSUE",
U536="SPARE-ISSUE","SPARE-ISSUE",
U536="Fiber CAmtel","TX ISSUE",
U536="Fiber AOF","TX ISSUE",
U536="Projet OCM (HUAWEI)","TRAVAUX-HUAWEI",
U536="Projet OCM (NOKIA)","TRAVAUX -NOKIA",
U536="ACCESS-ISSUE","ACCESS-ISSUE",
U536="Projet OCM (ZTE, NOKIA, autres projets)","TRAVAUX OCM",
U536="No root CAuse","No root cause",
U536="ODU HS","TX ISSUE",
U536="IP &amp; VLAN","TX ISSUE",
U536="Warehouse HUAWEI","SPARE-ISSUE",
U536="SPARE-HS","SPARE-ISSUE",
U536="Power Telco","RAN ISSUE",U536="no impacts","no impacts"
),"")</f>
        <v/>
      </c>
      <c r="U536" s="68"/>
      <c r="V536" s="41" t="str" cm="1">
        <f t="array" ref="V536">IFERROR(_xlfn.IFS(
U536="MPR ISSUE","ACTIVE",
U536="BSS Hardware Issue","ACTIVE",
U536="Sites strategiques, MLL, Pylone, etc.","PASSIVE",
U536="AKTIVCO DEFAUT GE &amp; POWER Cabinet","PASSIVE",
U536="AKTIVCO Coupure ENEO &amp; Baisse de tension","PASSIVE",
U536="Coupure ENEO &amp; Baisse de tension","PASSIVE",
U536="Defaut GE &amp; POWER Cabinet","PASSIVE",
U536="Sharing","PASSIVE",
U536="Sites strategiques &amp; DataCenter","PASSIVE",
U536="Exclu","Exclu",
U536="SAT","ACTIVE",
U536="SPARE-ISSUE","SPARE-ISSUE",
U536="Fiber CAmtel","ACTIVE",
U536="Fiber AOF","ACTIVE",
U536="Projet OCM (HUAWEI)","PLANNED WORKS",
U536="Projet OCM (NOKIA)","PLANNED WORKS",
U536="ACCESS-ISSUE","ACCESS-ISSUE",
U536="Projet OCM (ZTE, NOKIA, autres projets)","PLANNED WORKS",
U536="No root CAuse","No root cause",
U536="ODU HS","ACTIVE",
U536="IP &amp; VLAN","ACTIVE",
U536="Warehouse HUAWEI","SPARE-ISSUE",
U536="SPARE-HS","SPARE-ISSUE",
U536="Power Telco","ACTIVE", U536="no impacts","no impacts"
),"")</f>
        <v/>
      </c>
      <c r="W536" s="113"/>
      <c r="X536" s="113"/>
      <c r="Y536" s="113"/>
      <c r="Z536" s="113"/>
      <c r="AA536" s="113"/>
      <c r="AB536" s="17" t="s">
        <v>5465</v>
      </c>
      <c r="AC536" s="17" t="str">
        <f>_xlfn.XLOOKUP(B536,'INCIDENT-04-27-2026'!E:E,'INCIDENT-04-27-2026'!F:F,"")</f>
        <v/>
      </c>
      <c r="AD536" s="9"/>
      <c r="AE536" s="7" t="s">
        <v>5465</v>
      </c>
      <c r="AF536" s="6" t="str">
        <f>_xlfn.XLOOKUP(B536,'[13]Input_27-04'!$B:$B,'[13]Input_27-04'!$M:$M,"")</f>
        <v/>
      </c>
      <c r="AG536" s="7"/>
      <c r="AH536" s="3"/>
      <c r="AI536" s="18" t="str">
        <f>_xlfn.XLOOKUP(B536,'[3]Cells Huawei 27042026 10h'!$B:$B,'[3]Cells Huawei 27042026 10h'!$T:$T,"")</f>
        <v/>
      </c>
      <c r="AJ536" s="18" t="str">
        <f>_xlfn.XLOOKUP(B536,'[3]Cells Huawei 27042026 15h'!$B:$B,'[3]Cells Huawei 27042026 15h'!$T:$T,"")</f>
        <v/>
      </c>
      <c r="AK536" s="18" t="str">
        <f>_xlfn.XLOOKUP(B536,'[4]cells down 27042026 11h28'!$B:$B,'[4]cells down 27042026 11h28'!$R:$R,"")</f>
        <v/>
      </c>
      <c r="AL536" s="18" t="str">
        <f>_xlfn.XLOOKUP(B536,'[4]cells down 27042026 18h01'!$B:$B,'[4]cells down 27042026 18h01'!$R:$R,"")</f>
        <v/>
      </c>
      <c r="AM536" s="18" t="str">
        <f>_xlfn.XLOOKUP(B536,'[5]cell downs 27042026 11h'!$B:$B,'[5]cell downs 27042026 11h'!$R:$R,"")</f>
        <v/>
      </c>
      <c r="AN536" s="18" t="str">
        <f>_xlfn.XLOOKUP(B536,'[5]cell downs 27042026 17h40'!$B:$B,'[5]cell downs 27042026 17h40'!$R:$R,"")</f>
        <v/>
      </c>
      <c r="AO536" s="18" t="str">
        <f>_xlfn.XLOOKUP(B536,'[6]ALL SITES DOWN'!$D:$D,'[6]ALL SITES DOWN'!$J:$J,"")</f>
        <v/>
      </c>
      <c r="AP536" s="18" t="str">
        <f>_xlfn.XLOOKUP(B536,'[7]ALL SITES DOWN'!$D:$D,'[7]ALL SITES DOWN'!$J:$J,"")</f>
        <v/>
      </c>
      <c r="AQ536" s="9" t="str">
        <f>_xlfn.XLOOKUP(B536,[8]sheet1!$AC:$AC,[8]sheet1!$AF:$AF,"")</f>
        <v/>
      </c>
      <c r="AR536" s="14"/>
      <c r="AS536" s="14" t="s">
        <v>5465</v>
      </c>
      <c r="AT536" s="14" t="str">
        <f>_xlfn.XLOOKUP(B536,'[9]cell downs 18042026 17h'!$B:$B,'[9]cell downs 18042026 17h'!$B:$B,"")</f>
        <v/>
      </c>
      <c r="AU536" s="14" t="str">
        <f>_xlfn.XLOOKUP(B536,'[10]Cells Huawei 19042026 15h'!$B:$B,'[10]Cells Huawei 19042026 15h'!$B:$B,"")</f>
        <v>EXN_015</v>
      </c>
      <c r="AV536" s="9" t="str">
        <f>_xlfn.XLOOKUP(B536,'[11]cells down 19042026 9H40'!$B:$B,'[11]cells down 19042026 9H40'!$B:$B,"")</f>
        <v/>
      </c>
    </row>
    <row r="537" spans="1:48" hidden="1" x14ac:dyDescent="0.3">
      <c r="A537" s="1" t="s">
        <v>5148</v>
      </c>
      <c r="B537" s="8" t="s">
        <v>5149</v>
      </c>
      <c r="C537" s="3" t="str">
        <f>_xlfn.XLOOKUP(B537,'[1]daily break down'!$D:$D,'[1]daily break down'!$E:$E,"")</f>
        <v>OUEST</v>
      </c>
      <c r="D537" s="1" t="s">
        <v>21</v>
      </c>
      <c r="E537" s="1" t="s">
        <v>80</v>
      </c>
      <c r="F537" s="3" t="s">
        <v>102</v>
      </c>
      <c r="G537" s="1" t="s">
        <v>1800</v>
      </c>
      <c r="H537" s="27" t="str">
        <f>_xlfn.XLOOKUP(B537,[2]CALCULATION!$B:$B,[2]CALCULATION!$H:$H,"")</f>
        <v>HUAWEI</v>
      </c>
      <c r="I537" s="26">
        <v>3.7542839858118383E-2</v>
      </c>
      <c r="J537" s="26">
        <v>7.5620732065758639E-3</v>
      </c>
      <c r="K537" s="26">
        <v>3.9237172298270994E-3</v>
      </c>
      <c r="L537" s="26">
        <v>0</v>
      </c>
      <c r="M537" s="26">
        <v>0</v>
      </c>
      <c r="N537" s="26">
        <v>0</v>
      </c>
      <c r="O537" s="26">
        <v>2.4255706511658433E-2</v>
      </c>
      <c r="P537" s="114" t="s">
        <v>6364</v>
      </c>
      <c r="Q537" s="42" t="s">
        <v>5538</v>
      </c>
      <c r="R537" s="42"/>
      <c r="S537" s="41" t="str" cm="1">
        <f t="array" ref="S537">IFERROR(_xlfn.IFS(
U537="MPR ISSUE","PDH",
U537="BSS Hardware Issue","BSS",
U537="Sites strategiques, MLL, Pylone, etc.","ENVTECH",
U537="AKTIVCO DEFAUT GE &amp; POWER Cabinet","AKTIVCO",
U537="AKTIVCO Coupure ENEO &amp; Baisse de tension","AKTIVCO GRID ONLY",
U537="Coupure ENEO &amp; Baisse de tension","IHS GRID ONLY",
U537="Defaut GE &amp; POWER Cabinet","IHS",
U537="Sharing","Partners",
U537="Sites strategiques &amp; DataCenter","SST &amp; DC",
U537="Exclu","Exclu",
U537="SAT","SAT",
U537="SPARE-ISSUE","SPARE-ISSUE",
U537="Fiber CAmtel","TRANS_FO_CAMTEL",
U537="Fiber AOF","Fiber AOF",
U537="Projet OCM (HUAWEI)","TRAVAUX-HUAWEI",
U537="Projet OCM (NOKIA)","TRAVAUX-NOKIA",
U537="ACCESS-ISSUE","ACCESS-ISSUE",
U537="Projet OCM (ZTE, NOKIA, autres projets)","TRAVAUX OCM",
U537="No root CAuse","No root cause",
U537="ODU HS","PDH",
U537="IP &amp; VLAN","PDH",
U537="Warehouse HUAWEI","SPARE-ISSUE",
U537="SPARE-HS","SPARE-ISSUE",
U537="Power Telco","BSS",U537="no impacts","no impacts"
),"")</f>
        <v>No root cause</v>
      </c>
      <c r="T537" s="41" t="str" cm="1">
        <f t="array" ref="T537">IFERROR(_xlfn.IFS(
U537="MPR ISSUE","TX ISSUE",
U537="BSS Hardware Issue","RAN ISSUE",
U537="Sites strategiques, MLL, Pylone, etc.","ENVTECH",
U537="AKTIVCO DEFAUT GE &amp; POWER Cabinet","POWER ISSUE",
U537="AKTIVCO Coupure ENEO &amp; Baisse de tension","POWER ISSUE",
U537="Coupure ENEO &amp; Baisse de tension","POWER ISSUE",
U537="Defaut GE &amp; POWER Cabinet","POWER ISSUE",
U537="Sharing","POWER ISSUE",
U537="Sites strategiques &amp; DataCenter","POWER ISSUE",
U537="Exclu","Exclu",
U537="SAT","TX ISSUE",
U537="SPARE-ISSUE","SPARE-ISSUE",
U537="Fiber CAmtel","TX ISSUE",
U537="Fiber AOF","TX ISSUE",
U537="Projet OCM (HUAWEI)","TRAVAUX-HUAWEI",
U537="Projet OCM (NOKIA)","TRAVAUX -NOKIA",
U537="ACCESS-ISSUE","ACCESS-ISSUE",
U537="Projet OCM (ZTE, NOKIA, autres projets)","TRAVAUX OCM",
U537="No root CAuse","No root cause",
U537="ODU HS","TX ISSUE",
U537="IP &amp; VLAN","TX ISSUE",
U537="Warehouse HUAWEI","SPARE-ISSUE",
U537="SPARE-HS","SPARE-ISSUE",
U537="Power Telco","RAN ISSUE",U537="no impacts","no impacts"
),"")</f>
        <v>No root cause</v>
      </c>
      <c r="U537" s="68" t="s">
        <v>5691</v>
      </c>
      <c r="V537" s="41" t="str" cm="1">
        <f t="array" ref="V537">IFERROR(_xlfn.IFS(
U537="MPR ISSUE","ACTIVE",
U537="BSS Hardware Issue","ACTIVE",
U537="Sites strategiques, MLL, Pylone, etc.","PASSIVE",
U537="AKTIVCO DEFAUT GE &amp; POWER Cabinet","PASSIVE",
U537="AKTIVCO Coupure ENEO &amp; Baisse de tension","PASSIVE",
U537="Coupure ENEO &amp; Baisse de tension","PASSIVE",
U537="Defaut GE &amp; POWER Cabinet","PASSIVE",
U537="Sharing","PASSIVE",
U537="Sites strategiques &amp; DataCenter","PASSIVE",
U537="Exclu","Exclu",
U537="SAT","ACTIVE",
U537="SPARE-ISSUE","SPARE-ISSUE",
U537="Fiber CAmtel","ACTIVE",
U537="Fiber AOF","ACTIVE",
U537="Projet OCM (HUAWEI)","PLANNED WORKS",
U537="Projet OCM (NOKIA)","PLANNED WORKS",
U537="ACCESS-ISSUE","ACCESS-ISSUE",
U537="Projet OCM (ZTE, NOKIA, autres projets)","PLANNED WORKS",
U537="No root CAuse","No root cause",
U537="ODU HS","ACTIVE",
U537="IP &amp; VLAN","ACTIVE",
U537="Warehouse HUAWEI","SPARE-ISSUE",
U537="SPARE-HS","SPARE-ISSUE",
U537="Power Telco","ACTIVE", U537="no impacts","no impacts"
),"")</f>
        <v>No root cause</v>
      </c>
      <c r="W537" s="113"/>
      <c r="X537" s="113"/>
      <c r="Y537" s="113"/>
      <c r="Z537" s="113"/>
      <c r="AA537" s="113"/>
      <c r="AB537" s="17" t="s">
        <v>5465</v>
      </c>
      <c r="AC537" s="17" t="str">
        <f>_xlfn.XLOOKUP(B537,'INCIDENT-04-27-2026'!E:E,'INCIDENT-04-27-2026'!F:F,"")</f>
        <v/>
      </c>
      <c r="AD537" s="9"/>
      <c r="AE537" s="7" t="s">
        <v>5465</v>
      </c>
      <c r="AF537" s="6" t="str">
        <f>_xlfn.XLOOKUP(B537,'[13]Input_27-04'!$B:$B,'[13]Input_27-04'!$M:$M,"")</f>
        <v/>
      </c>
      <c r="AG537" s="7"/>
      <c r="AH537" s="3"/>
      <c r="AI537" s="18" t="str">
        <f>_xlfn.XLOOKUP(B537,'[3]Cells Huawei 27042026 10h'!$B:$B,'[3]Cells Huawei 27042026 10h'!$T:$T,"")</f>
        <v/>
      </c>
      <c r="AJ537" s="18" t="str">
        <f>_xlfn.XLOOKUP(B537,'[3]Cells Huawei 27042026 15h'!$B:$B,'[3]Cells Huawei 27042026 15h'!$T:$T,"")</f>
        <v/>
      </c>
      <c r="AK537" s="18" t="str">
        <f>_xlfn.XLOOKUP(B537,'[4]cells down 27042026 11h28'!$B:$B,'[4]cells down 27042026 11h28'!$R:$R,"")</f>
        <v/>
      </c>
      <c r="AL537" s="18" t="str">
        <f>_xlfn.XLOOKUP(B537,'[4]cells down 27042026 18h01'!$B:$B,'[4]cells down 27042026 18h01'!$R:$R,"")</f>
        <v/>
      </c>
      <c r="AM537" s="18" t="str">
        <f>_xlfn.XLOOKUP(B537,'[5]cell downs 27042026 11h'!$B:$B,'[5]cell downs 27042026 11h'!$R:$R,"")</f>
        <v/>
      </c>
      <c r="AN537" s="18" t="str">
        <f>_xlfn.XLOOKUP(B537,'[5]cell downs 27042026 17h40'!$B:$B,'[5]cell downs 27042026 17h40'!$R:$R,"")</f>
        <v/>
      </c>
      <c r="AO537" s="18" t="str">
        <f>_xlfn.XLOOKUP(B537,'[6]ALL SITES DOWN'!$D:$D,'[6]ALL SITES DOWN'!$J:$J,"")</f>
        <v/>
      </c>
      <c r="AP537" s="18" t="str">
        <f>_xlfn.XLOOKUP(B537,'[7]ALL SITES DOWN'!$D:$D,'[7]ALL SITES DOWN'!$J:$J,"")</f>
        <v/>
      </c>
      <c r="AQ537" s="9" t="str">
        <f>_xlfn.XLOOKUP(B537,[8]sheet1!$AC:$AC,[8]sheet1!$AF:$AF,"")</f>
        <v/>
      </c>
      <c r="AR537" s="14"/>
      <c r="AS537" s="14" t="s">
        <v>5465</v>
      </c>
      <c r="AT537" s="14" t="str">
        <f>_xlfn.XLOOKUP(B537,'[9]cell downs 18042026 17h'!$B:$B,'[9]cell downs 18042026 17h'!$B:$B,"")</f>
        <v/>
      </c>
      <c r="AU537" s="14" t="str">
        <f>_xlfn.XLOOKUP(B537,'[10]Cells Huawei 19042026 15h'!$B:$B,'[10]Cells Huawei 19042026 15h'!$B:$B,"")</f>
        <v/>
      </c>
      <c r="AV537" s="9" t="str">
        <f>_xlfn.XLOOKUP(B537,'[11]cells down 19042026 9H40'!$B:$B,'[11]cells down 19042026 9H40'!$B:$B,"")</f>
        <v/>
      </c>
    </row>
    <row r="538" spans="1:48" hidden="1" x14ac:dyDescent="0.3">
      <c r="A538" s="1" t="s">
        <v>1147</v>
      </c>
      <c r="B538" s="8" t="s">
        <v>1148</v>
      </c>
      <c r="C538" s="3" t="str">
        <f>_xlfn.XLOOKUP(B538,'[1]daily break down'!$D:$D,'[1]daily break down'!$E:$E,"")</f>
        <v>Douala</v>
      </c>
      <c r="D538" s="1" t="s">
        <v>21</v>
      </c>
      <c r="E538" s="1" t="s">
        <v>30</v>
      </c>
      <c r="F538" s="3" t="s">
        <v>31</v>
      </c>
      <c r="G538" s="1" t="s">
        <v>32</v>
      </c>
      <c r="H538" s="29" t="str">
        <f>_xlfn.XLOOKUP(B538,[2]CALCULATION!$B:$B,[2]CALCULATION!$H:$H,"")</f>
        <v>ZTE</v>
      </c>
      <c r="I538" s="26">
        <v>2.3916840023627997E-2</v>
      </c>
      <c r="J538" s="26">
        <v>0</v>
      </c>
      <c r="K538" s="26">
        <v>0</v>
      </c>
      <c r="L538" s="26">
        <v>2.4344881903245501E-2</v>
      </c>
      <c r="M538" s="26">
        <v>0</v>
      </c>
      <c r="N538" s="26">
        <v>2.377415939708875E-2</v>
      </c>
      <c r="O538" s="26">
        <v>2.4023850493532388E-2</v>
      </c>
      <c r="P538" s="114" t="s">
        <v>6364</v>
      </c>
      <c r="Q538" s="42" t="s">
        <v>5538</v>
      </c>
      <c r="R538" s="42"/>
      <c r="S538" s="41" t="str" cm="1">
        <f t="array" ref="S538">IFERROR(_xlfn.IFS(
U538="MPR ISSUE","PDH",
U538="BSS Hardware Issue","BSS",
U538="Sites strategiques, MLL, Pylone, etc.","ENVTECH",
U538="AKTIVCO DEFAUT GE &amp; POWER Cabinet","AKTIVCO",
U538="AKTIVCO Coupure ENEO &amp; Baisse de tension","AKTIVCO GRID ONLY",
U538="Coupure ENEO &amp; Baisse de tension","IHS GRID ONLY",
U538="Defaut GE &amp; POWER Cabinet","IHS",
U538="Sharing","Partners",
U538="Sites strategiques &amp; DataCenter","SST &amp; DC",
U538="Exclu","Exclu",
U538="SAT","SAT",
U538="SPARE-ISSUE","SPARE-ISSUE",
U538="Fiber CAmtel","TRANS_FO_CAMTEL",
U538="Fiber AOF","Fiber AOF",
U538="Projet OCM (HUAWEI)","TRAVAUX-HUAWEI",
U538="Projet OCM (NOKIA)","TRAVAUX-NOKIA",
U538="ACCESS-ISSUE","ACCESS-ISSUE",
U538="Projet OCM (ZTE, NOKIA, autres projets)","TRAVAUX OCM",
U538="No root CAuse","No root cause",
U538="ODU HS","PDH",
U538="IP &amp; VLAN","PDH",
U538="Warehouse HUAWEI","SPARE-ISSUE",
U538="SPARE-HS","SPARE-ISSUE",
U538="Power Telco","BSS",U538="no impacts","no impacts"
),"")</f>
        <v>No root cause</v>
      </c>
      <c r="T538" s="41" t="str" cm="1">
        <f t="array" ref="T538">IFERROR(_xlfn.IFS(
U538="MPR ISSUE","TX ISSUE",
U538="BSS Hardware Issue","RAN ISSUE",
U538="Sites strategiques, MLL, Pylone, etc.","ENVTECH",
U538="AKTIVCO DEFAUT GE &amp; POWER Cabinet","POWER ISSUE",
U538="AKTIVCO Coupure ENEO &amp; Baisse de tension","POWER ISSUE",
U538="Coupure ENEO &amp; Baisse de tension","POWER ISSUE",
U538="Defaut GE &amp; POWER Cabinet","POWER ISSUE",
U538="Sharing","POWER ISSUE",
U538="Sites strategiques &amp; DataCenter","POWER ISSUE",
U538="Exclu","Exclu",
U538="SAT","TX ISSUE",
U538="SPARE-ISSUE","SPARE-ISSUE",
U538="Fiber CAmtel","TX ISSUE",
U538="Fiber AOF","TX ISSUE",
U538="Projet OCM (HUAWEI)","TRAVAUX-HUAWEI",
U538="Projet OCM (NOKIA)","TRAVAUX -NOKIA",
U538="ACCESS-ISSUE","ACCESS-ISSUE",
U538="Projet OCM (ZTE, NOKIA, autres projets)","TRAVAUX OCM",
U538="No root CAuse","No root cause",
U538="ODU HS","TX ISSUE",
U538="IP &amp; VLAN","TX ISSUE",
U538="Warehouse HUAWEI","SPARE-ISSUE",
U538="SPARE-HS","SPARE-ISSUE",
U538="Power Telco","RAN ISSUE",U538="no impacts","no impacts"
),"")</f>
        <v>No root cause</v>
      </c>
      <c r="U538" s="68" t="s">
        <v>5691</v>
      </c>
      <c r="V538" s="41" t="str" cm="1">
        <f t="array" ref="V538">IFERROR(_xlfn.IFS(
U538="MPR ISSUE","ACTIVE",
U538="BSS Hardware Issue","ACTIVE",
U538="Sites strategiques, MLL, Pylone, etc.","PASSIVE",
U538="AKTIVCO DEFAUT GE &amp; POWER Cabinet","PASSIVE",
U538="AKTIVCO Coupure ENEO &amp; Baisse de tension","PASSIVE",
U538="Coupure ENEO &amp; Baisse de tension","PASSIVE",
U538="Defaut GE &amp; POWER Cabinet","PASSIVE",
U538="Sharing","PASSIVE",
U538="Sites strategiques &amp; DataCenter","PASSIVE",
U538="Exclu","Exclu",
U538="SAT","ACTIVE",
U538="SPARE-ISSUE","SPARE-ISSUE",
U538="Fiber CAmtel","ACTIVE",
U538="Fiber AOF","ACTIVE",
U538="Projet OCM (HUAWEI)","PLANNED WORKS",
U538="Projet OCM (NOKIA)","PLANNED WORKS",
U538="ACCESS-ISSUE","ACCESS-ISSUE",
U538="Projet OCM (ZTE, NOKIA, autres projets)","PLANNED WORKS",
U538="No root CAuse","No root cause",
U538="ODU HS","ACTIVE",
U538="IP &amp; VLAN","ACTIVE",
U538="Warehouse HUAWEI","SPARE-ISSUE",
U538="SPARE-HS","SPARE-ISSUE",
U538="Power Telco","ACTIVE", U538="no impacts","no impacts"
),"")</f>
        <v>No root cause</v>
      </c>
      <c r="W538" s="113"/>
      <c r="X538" s="113"/>
      <c r="Y538" s="113"/>
      <c r="Z538" s="113"/>
      <c r="AA538" s="113"/>
      <c r="AB538" s="17" t="s">
        <v>5465</v>
      </c>
      <c r="AC538" s="17" t="str">
        <f>_xlfn.XLOOKUP(B538,'INCIDENT-04-27-2026'!E:E,'INCIDENT-04-27-2026'!F:F,"")</f>
        <v/>
      </c>
      <c r="AD538" s="9"/>
      <c r="AE538" s="7" t="s">
        <v>5465</v>
      </c>
      <c r="AF538" s="6" t="str">
        <f>_xlfn.XLOOKUP(B538,'[13]Input_27-04'!$B:$B,'[13]Input_27-04'!$M:$M,"")</f>
        <v>No power issue</v>
      </c>
      <c r="AG538" s="7"/>
      <c r="AH538" s="3"/>
      <c r="AI538" s="18" t="str">
        <f>_xlfn.XLOOKUP(B538,'[3]Cells Huawei 27042026 10h'!$B:$B,'[3]Cells Huawei 27042026 10h'!$T:$T,"")</f>
        <v/>
      </c>
      <c r="AJ538" s="18" t="str">
        <f>_xlfn.XLOOKUP(B538,'[3]Cells Huawei 27042026 15h'!$B:$B,'[3]Cells Huawei 27042026 15h'!$T:$T,"")</f>
        <v/>
      </c>
      <c r="AK538" s="18" t="str">
        <f>_xlfn.XLOOKUP(B538,'[4]cells down 27042026 11h28'!$B:$B,'[4]cells down 27042026 11h28'!$R:$R,"")</f>
        <v/>
      </c>
      <c r="AL538" s="18" t="str">
        <f>_xlfn.XLOOKUP(B538,'[4]cells down 27042026 18h01'!$B:$B,'[4]cells down 27042026 18h01'!$R:$R,"")</f>
        <v/>
      </c>
      <c r="AM538" s="18" t="str">
        <f>_xlfn.XLOOKUP(B538,'[5]cell downs 27042026 11h'!$B:$B,'[5]cell downs 27042026 11h'!$R:$R,"")</f>
        <v/>
      </c>
      <c r="AN538" s="18" t="str">
        <f>_xlfn.XLOOKUP(B538,'[5]cell downs 27042026 17h40'!$B:$B,'[5]cell downs 27042026 17h40'!$R:$R,"")</f>
        <v/>
      </c>
      <c r="AO538" s="18" t="str">
        <f>_xlfn.XLOOKUP(B538,'[6]ALL SITES DOWN'!$D:$D,'[6]ALL SITES DOWN'!$J:$J,"")</f>
        <v/>
      </c>
      <c r="AP538" s="18" t="str">
        <f>_xlfn.XLOOKUP(B538,'[7]ALL SITES DOWN'!$D:$D,'[7]ALL SITES DOWN'!$J:$J,"")</f>
        <v/>
      </c>
      <c r="AQ538" s="9" t="str">
        <f>_xlfn.XLOOKUP(B538,[8]sheet1!$AC:$AC,[8]sheet1!$AF:$AF,"")</f>
        <v/>
      </c>
      <c r="AR538" s="14"/>
      <c r="AS538" s="14" t="s">
        <v>5465</v>
      </c>
      <c r="AT538" s="14" t="str">
        <f>_xlfn.XLOOKUP(B538,'[9]cell downs 18042026 17h'!$B:$B,'[9]cell downs 18042026 17h'!$B:$B,"")</f>
        <v/>
      </c>
      <c r="AU538" s="14" t="str">
        <f>_xlfn.XLOOKUP(B538,'[10]Cells Huawei 19042026 15h'!$B:$B,'[10]Cells Huawei 19042026 15h'!$B:$B,"")</f>
        <v/>
      </c>
      <c r="AV538" s="9" t="str">
        <f>_xlfn.XLOOKUP(B538,'[11]cells down 19042026 9H40'!$B:$B,'[11]cells down 19042026 9H40'!$B:$B,"")</f>
        <v/>
      </c>
    </row>
    <row r="539" spans="1:48" hidden="1" x14ac:dyDescent="0.3">
      <c r="A539" s="1" t="s">
        <v>2636</v>
      </c>
      <c r="B539" s="8" t="s">
        <v>2637</v>
      </c>
      <c r="C539" s="3" t="str">
        <f>_xlfn.XLOOKUP(B539,'[1]daily break down'!$D:$D,'[1]daily break down'!$E:$E,"")</f>
        <v>Bafoussam</v>
      </c>
      <c r="D539" s="1" t="s">
        <v>11</v>
      </c>
      <c r="E539" s="1" t="s">
        <v>12</v>
      </c>
      <c r="F539" s="3" t="s">
        <v>102</v>
      </c>
      <c r="G539" s="1" t="s">
        <v>299</v>
      </c>
      <c r="H539" s="27" t="str">
        <f>_xlfn.XLOOKUP(B539,[2]CALCULATION!$B:$B,[2]CALCULATION!$H:$H,"")</f>
        <v>Huawei</v>
      </c>
      <c r="I539" s="26">
        <v>0</v>
      </c>
      <c r="J539" s="26">
        <v>0</v>
      </c>
      <c r="K539" s="26">
        <v>0</v>
      </c>
      <c r="L539" s="26">
        <v>0.14651516837740736</v>
      </c>
      <c r="M539" s="26">
        <v>0</v>
      </c>
      <c r="N539" s="26">
        <v>8.9175391586979543E-5</v>
      </c>
      <c r="O539" s="26">
        <v>2.1134567806114151E-2</v>
      </c>
      <c r="P539" s="114" t="s">
        <v>6364</v>
      </c>
      <c r="Q539" s="42" t="s">
        <v>5538</v>
      </c>
      <c r="R539" s="42"/>
      <c r="S539" s="41" t="str" cm="1">
        <f t="array" ref="S539">IFERROR(_xlfn.IFS(
U539="MPR ISSUE","PDH",
U539="BSS Hardware Issue","BSS",
U539="Sites strategiques, MLL, Pylone, etc.","ENVTECH",
U539="AKTIVCO DEFAUT GE &amp; POWER Cabinet","AKTIVCO",
U539="AKTIVCO Coupure ENEO &amp; Baisse de tension","AKTIVCO GRID ONLY",
U539="Coupure ENEO &amp; Baisse de tension","IHS GRID ONLY",
U539="Defaut GE &amp; POWER Cabinet","IHS",
U539="Sharing","Partners",
U539="Sites strategiques &amp; DataCenter","SST &amp; DC",
U539="Exclu","Exclu",
U539="SAT","SAT",
U539="SPARE-ISSUE","SPARE-ISSUE",
U539="Fiber CAmtel","TRANS_FO_CAMTEL",
U539="Fiber AOF","Fiber AOF",
U539="Projet OCM (HUAWEI)","TRAVAUX-HUAWEI",
U539="Projet OCM (NOKIA)","TRAVAUX-NOKIA",
U539="ACCESS-ISSUE","ACCESS-ISSUE",
U539="Projet OCM (ZTE, NOKIA, autres projets)","TRAVAUX OCM",
U539="No root CAuse","No root cause",
U539="ODU HS","PDH",
U539="IP &amp; VLAN","PDH",
U539="Warehouse HUAWEI","SPARE-ISSUE",
U539="SPARE-HS","SPARE-ISSUE",
U539="Power Telco","BSS",U539="no impacts","no impacts"
),"")</f>
        <v>No root cause</v>
      </c>
      <c r="T539" s="41" t="str" cm="1">
        <f t="array" ref="T539">IFERROR(_xlfn.IFS(
U539="MPR ISSUE","TX ISSUE",
U539="BSS Hardware Issue","RAN ISSUE",
U539="Sites strategiques, MLL, Pylone, etc.","ENVTECH",
U539="AKTIVCO DEFAUT GE &amp; POWER Cabinet","POWER ISSUE",
U539="AKTIVCO Coupure ENEO &amp; Baisse de tension","POWER ISSUE",
U539="Coupure ENEO &amp; Baisse de tension","POWER ISSUE",
U539="Defaut GE &amp; POWER Cabinet","POWER ISSUE",
U539="Sharing","POWER ISSUE",
U539="Sites strategiques &amp; DataCenter","POWER ISSUE",
U539="Exclu","Exclu",
U539="SAT","TX ISSUE",
U539="SPARE-ISSUE","SPARE-ISSUE",
U539="Fiber CAmtel","TX ISSUE",
U539="Fiber AOF","TX ISSUE",
U539="Projet OCM (HUAWEI)","TRAVAUX-HUAWEI",
U539="Projet OCM (NOKIA)","TRAVAUX -NOKIA",
U539="ACCESS-ISSUE","ACCESS-ISSUE",
U539="Projet OCM (ZTE, NOKIA, autres projets)","TRAVAUX OCM",
U539="No root CAuse","No root cause",
U539="ODU HS","TX ISSUE",
U539="IP &amp; VLAN","TX ISSUE",
U539="Warehouse HUAWEI","SPARE-ISSUE",
U539="SPARE-HS","SPARE-ISSUE",
U539="Power Telco","RAN ISSUE",U539="no impacts","no impacts"
),"")</f>
        <v>No root cause</v>
      </c>
      <c r="U539" s="68" t="s">
        <v>5691</v>
      </c>
      <c r="V539" s="41" t="str" cm="1">
        <f t="array" ref="V539">IFERROR(_xlfn.IFS(
U539="MPR ISSUE","ACTIVE",
U539="BSS Hardware Issue","ACTIVE",
U539="Sites strategiques, MLL, Pylone, etc.","PASSIVE",
U539="AKTIVCO DEFAUT GE &amp; POWER Cabinet","PASSIVE",
U539="AKTIVCO Coupure ENEO &amp; Baisse de tension","PASSIVE",
U539="Coupure ENEO &amp; Baisse de tension","PASSIVE",
U539="Defaut GE &amp; POWER Cabinet","PASSIVE",
U539="Sharing","PASSIVE",
U539="Sites strategiques &amp; DataCenter","PASSIVE",
U539="Exclu","Exclu",
U539="SAT","ACTIVE",
U539="SPARE-ISSUE","SPARE-ISSUE",
U539="Fiber CAmtel","ACTIVE",
U539="Fiber AOF","ACTIVE",
U539="Projet OCM (HUAWEI)","PLANNED WORKS",
U539="Projet OCM (NOKIA)","PLANNED WORKS",
U539="ACCESS-ISSUE","ACCESS-ISSUE",
U539="Projet OCM (ZTE, NOKIA, autres projets)","PLANNED WORKS",
U539="No root CAuse","No root cause",
U539="ODU HS","ACTIVE",
U539="IP &amp; VLAN","ACTIVE",
U539="Warehouse HUAWEI","SPARE-ISSUE",
U539="SPARE-HS","SPARE-ISSUE",
U539="Power Telco","ACTIVE", U539="no impacts","no impacts"
),"")</f>
        <v>No root cause</v>
      </c>
      <c r="W539" s="113"/>
      <c r="X539" s="113"/>
      <c r="Y539" s="113"/>
      <c r="Z539" s="113"/>
      <c r="AA539" s="113"/>
      <c r="AB539" s="17" t="s">
        <v>5465</v>
      </c>
      <c r="AC539" s="17" t="str">
        <f>_xlfn.XLOOKUP(B539,'INCIDENT-04-27-2026'!E:E,'INCIDENT-04-27-2026'!F:F,"")</f>
        <v/>
      </c>
      <c r="AD539" s="9"/>
      <c r="AE539" s="7" t="s">
        <v>5465</v>
      </c>
      <c r="AF539" s="6" t="str">
        <f>_xlfn.XLOOKUP(B539,'[13]Input_27-04'!$B:$B,'[13]Input_27-04'!$M:$M,"")</f>
        <v/>
      </c>
      <c r="AG539" s="7"/>
      <c r="AH539" s="3"/>
      <c r="AI539" s="18" t="str">
        <f>_xlfn.XLOOKUP(B539,'[3]Cells Huawei 27042026 10h'!$B:$B,'[3]Cells Huawei 27042026 10h'!$T:$T,"")</f>
        <v/>
      </c>
      <c r="AJ539" s="18" t="str">
        <f>_xlfn.XLOOKUP(B539,'[3]Cells Huawei 27042026 15h'!$B:$B,'[3]Cells Huawei 27042026 15h'!$T:$T,"")</f>
        <v/>
      </c>
      <c r="AK539" s="18" t="str">
        <f>_xlfn.XLOOKUP(B539,'[4]cells down 27042026 11h28'!$B:$B,'[4]cells down 27042026 11h28'!$R:$R,"")</f>
        <v/>
      </c>
      <c r="AL539" s="18" t="str">
        <f>_xlfn.XLOOKUP(B539,'[4]cells down 27042026 18h01'!$B:$B,'[4]cells down 27042026 18h01'!$R:$R,"")</f>
        <v/>
      </c>
      <c r="AM539" s="18" t="str">
        <f>_xlfn.XLOOKUP(B539,'[5]cell downs 27042026 11h'!$B:$B,'[5]cell downs 27042026 11h'!$R:$R,"")</f>
        <v/>
      </c>
      <c r="AN539" s="18" t="str">
        <f>_xlfn.XLOOKUP(B539,'[5]cell downs 27042026 17h40'!$B:$B,'[5]cell downs 27042026 17h40'!$R:$R,"")</f>
        <v/>
      </c>
      <c r="AO539" s="18" t="str">
        <f>_xlfn.XLOOKUP(B539,'[6]ALL SITES DOWN'!$D:$D,'[6]ALL SITES DOWN'!$J:$J,"")</f>
        <v/>
      </c>
      <c r="AP539" s="18" t="str">
        <f>_xlfn.XLOOKUP(B539,'[7]ALL SITES DOWN'!$D:$D,'[7]ALL SITES DOWN'!$J:$J,"")</f>
        <v/>
      </c>
      <c r="AQ539" s="9" t="str">
        <f>_xlfn.XLOOKUP(B539,[8]sheet1!$AC:$AC,[8]sheet1!$AF:$AF,"")</f>
        <v/>
      </c>
      <c r="AR539" s="14"/>
      <c r="AS539" s="14" t="s">
        <v>5465</v>
      </c>
      <c r="AT539" s="14" t="str">
        <f>_xlfn.XLOOKUP(B539,'[9]cell downs 18042026 17h'!$B:$B,'[9]cell downs 18042026 17h'!$B:$B,"")</f>
        <v/>
      </c>
      <c r="AU539" s="14" t="str">
        <f>_xlfn.XLOOKUP(B539,'[10]Cells Huawei 19042026 15h'!$B:$B,'[10]Cells Huawei 19042026 15h'!$B:$B,"")</f>
        <v/>
      </c>
      <c r="AV539" s="9" t="str">
        <f>_xlfn.XLOOKUP(B539,'[11]cells down 19042026 9H40'!$B:$B,'[11]cells down 19042026 9H40'!$B:$B,"")</f>
        <v/>
      </c>
    </row>
    <row r="540" spans="1:48" hidden="1" x14ac:dyDescent="0.3">
      <c r="A540" s="1" t="s">
        <v>1107</v>
      </c>
      <c r="B540" s="8" t="s">
        <v>1108</v>
      </c>
      <c r="C540" s="3" t="str">
        <f>_xlfn.XLOOKUP(B540,'[1]daily break down'!$D:$D,'[1]daily break down'!$E:$E,"")</f>
        <v>ADAMAOUA</v>
      </c>
      <c r="D540" s="1" t="s">
        <v>11</v>
      </c>
      <c r="E540" s="1" t="s">
        <v>96</v>
      </c>
      <c r="F540" s="3" t="s">
        <v>90</v>
      </c>
      <c r="G540" s="1" t="s">
        <v>1109</v>
      </c>
      <c r="H540" s="28" t="str">
        <f>_xlfn.XLOOKUP(B540,[2]CALCULATION!$B:$B,[2]CALCULATION!$H:$H,"")</f>
        <v>NOKIA</v>
      </c>
      <c r="I540" s="26">
        <v>4.3708270054641272</v>
      </c>
      <c r="J540" s="26">
        <v>0.66619447791234676</v>
      </c>
      <c r="K540" s="26">
        <v>2.1405593484000254E-2</v>
      </c>
      <c r="L540" s="26">
        <v>9.8466661163397196E-3</v>
      </c>
      <c r="M540" s="26">
        <v>8.6283189962236315E-2</v>
      </c>
      <c r="N540" s="26">
        <v>1.4181256394976778E-2</v>
      </c>
      <c r="O540" s="26">
        <v>2.0424611530298412E-2</v>
      </c>
      <c r="P540" s="114" t="s">
        <v>6364</v>
      </c>
      <c r="Q540" s="42" t="s">
        <v>5538</v>
      </c>
      <c r="R540" s="42"/>
      <c r="S540" s="41" t="str" cm="1">
        <f t="array" ref="S540">IFERROR(_xlfn.IFS(
U540="MPR ISSUE","PDH",
U540="BSS Hardware Issue","BSS",
U540="Sites strategiques, MLL, Pylone, etc.","ENVTECH",
U540="AKTIVCO DEFAUT GE &amp; POWER Cabinet","AKTIVCO",
U540="AKTIVCO Coupure ENEO &amp; Baisse de tension","AKTIVCO GRID ONLY",
U540="Coupure ENEO &amp; Baisse de tension","IHS GRID ONLY",
U540="Defaut GE &amp; POWER Cabinet","IHS",
U540="Sharing","Partners",
U540="Sites strategiques &amp; DataCenter","SST &amp; DC",
U540="Exclu","Exclu",
U540="SAT","SAT",
U540="SPARE-ISSUE","SPARE-ISSUE",
U540="Fiber CAmtel","TRANS_FO_CAMTEL",
U540="Fiber AOF","Fiber AOF",
U540="Projet OCM (HUAWEI)","TRAVAUX-HUAWEI",
U540="Projet OCM (NOKIA)","TRAVAUX-NOKIA",
U540="ACCESS-ISSUE","ACCESS-ISSUE",
U540="Projet OCM (ZTE, NOKIA, autres projets)","TRAVAUX OCM",
U540="No root CAuse","No root cause",
U540="ODU HS","PDH",
U540="IP &amp; VLAN","PDH",
U540="Warehouse HUAWEI","SPARE-ISSUE",
U540="SPARE-HS","SPARE-ISSUE",
U540="Power Telco","BSS",U540="no impacts","no impacts"
),"")</f>
        <v>No root cause</v>
      </c>
      <c r="T540" s="41" t="str" cm="1">
        <f t="array" ref="T540">IFERROR(_xlfn.IFS(
U540="MPR ISSUE","TX ISSUE",
U540="BSS Hardware Issue","RAN ISSUE",
U540="Sites strategiques, MLL, Pylone, etc.","ENVTECH",
U540="AKTIVCO DEFAUT GE &amp; POWER Cabinet","POWER ISSUE",
U540="AKTIVCO Coupure ENEO &amp; Baisse de tension","POWER ISSUE",
U540="Coupure ENEO &amp; Baisse de tension","POWER ISSUE",
U540="Defaut GE &amp; POWER Cabinet","POWER ISSUE",
U540="Sharing","POWER ISSUE",
U540="Sites strategiques &amp; DataCenter","POWER ISSUE",
U540="Exclu","Exclu",
U540="SAT","TX ISSUE",
U540="SPARE-ISSUE","SPARE-ISSUE",
U540="Fiber CAmtel","TX ISSUE",
U540="Fiber AOF","TX ISSUE",
U540="Projet OCM (HUAWEI)","TRAVAUX-HUAWEI",
U540="Projet OCM (NOKIA)","TRAVAUX -NOKIA",
U540="ACCESS-ISSUE","ACCESS-ISSUE",
U540="Projet OCM (ZTE, NOKIA, autres projets)","TRAVAUX OCM",
U540="No root CAuse","No root cause",
U540="ODU HS","TX ISSUE",
U540="IP &amp; VLAN","TX ISSUE",
U540="Warehouse HUAWEI","SPARE-ISSUE",
U540="SPARE-HS","SPARE-ISSUE",
U540="Power Telco","RAN ISSUE",U540="no impacts","no impacts"
),"")</f>
        <v>No root cause</v>
      </c>
      <c r="U540" s="68" t="s">
        <v>5691</v>
      </c>
      <c r="V540" s="41" t="str" cm="1">
        <f t="array" ref="V540">IFERROR(_xlfn.IFS(
U540="MPR ISSUE","ACTIVE",
U540="BSS Hardware Issue","ACTIVE",
U540="Sites strategiques, MLL, Pylone, etc.","PASSIVE",
U540="AKTIVCO DEFAUT GE &amp; POWER Cabinet","PASSIVE",
U540="AKTIVCO Coupure ENEO &amp; Baisse de tension","PASSIVE",
U540="Coupure ENEO &amp; Baisse de tension","PASSIVE",
U540="Defaut GE &amp; POWER Cabinet","PASSIVE",
U540="Sharing","PASSIVE",
U540="Sites strategiques &amp; DataCenter","PASSIVE",
U540="Exclu","Exclu",
U540="SAT","ACTIVE",
U540="SPARE-ISSUE","SPARE-ISSUE",
U540="Fiber CAmtel","ACTIVE",
U540="Fiber AOF","ACTIVE",
U540="Projet OCM (HUAWEI)","PLANNED WORKS",
U540="Projet OCM (NOKIA)","PLANNED WORKS",
U540="ACCESS-ISSUE","ACCESS-ISSUE",
U540="Projet OCM (ZTE, NOKIA, autres projets)","PLANNED WORKS",
U540="No root CAuse","No root cause",
U540="ODU HS","ACTIVE",
U540="IP &amp; VLAN","ACTIVE",
U540="Warehouse HUAWEI","SPARE-ISSUE",
U540="SPARE-HS","SPARE-ISSUE",
U540="Power Telco","ACTIVE", U540="no impacts","no impacts"
),"")</f>
        <v>No root cause</v>
      </c>
      <c r="W540" s="113"/>
      <c r="X540" s="113"/>
      <c r="Y540" s="113"/>
      <c r="Z540" s="113"/>
      <c r="AA540" s="113"/>
      <c r="AB540" s="17" t="s">
        <v>5465</v>
      </c>
      <c r="AC540" s="17" t="str">
        <f>_xlfn.XLOOKUP(B540,'INCIDENT-04-27-2026'!E:E,'INCIDENT-04-27-2026'!F:F,"")</f>
        <v/>
      </c>
      <c r="AD540" s="9"/>
      <c r="AE540" s="7" t="s">
        <v>5465</v>
      </c>
      <c r="AF540" s="6" t="str">
        <f>_xlfn.XLOOKUP(B540,'[13]Input_27-04'!$B:$B,'[13]Input_27-04'!$M:$M,"")</f>
        <v/>
      </c>
      <c r="AG540" s="7"/>
      <c r="AH540" s="3"/>
      <c r="AI540" s="18" t="str">
        <f>_xlfn.XLOOKUP(B540,'[3]Cells Huawei 27042026 10h'!$B:$B,'[3]Cells Huawei 27042026 10h'!$T:$T,"")</f>
        <v/>
      </c>
      <c r="AJ540" s="18" t="str">
        <f>_xlfn.XLOOKUP(B540,'[3]Cells Huawei 27042026 15h'!$B:$B,'[3]Cells Huawei 27042026 15h'!$T:$T,"")</f>
        <v/>
      </c>
      <c r="AK540" s="18" t="str">
        <f>_xlfn.XLOOKUP(B540,'[4]cells down 27042026 11h28'!$B:$B,'[4]cells down 27042026 11h28'!$R:$R,"")</f>
        <v/>
      </c>
      <c r="AL540" s="18" t="str">
        <f>_xlfn.XLOOKUP(B540,'[4]cells down 27042026 18h01'!$B:$B,'[4]cells down 27042026 18h01'!$R:$R,"")</f>
        <v/>
      </c>
      <c r="AM540" s="18" t="str">
        <f>_xlfn.XLOOKUP(B540,'[5]cell downs 27042026 11h'!$B:$B,'[5]cell downs 27042026 11h'!$R:$R,"")</f>
        <v/>
      </c>
      <c r="AN540" s="18" t="str">
        <f>_xlfn.XLOOKUP(B540,'[5]cell downs 27042026 17h40'!$B:$B,'[5]cell downs 27042026 17h40'!$R:$R,"")</f>
        <v/>
      </c>
      <c r="AO540" s="18" t="str">
        <f>_xlfn.XLOOKUP(B540,'[6]ALL SITES DOWN'!$D:$D,'[6]ALL SITES DOWN'!$J:$J,"")</f>
        <v/>
      </c>
      <c r="AP540" s="18" t="str">
        <f>_xlfn.XLOOKUP(B540,'[7]ALL SITES DOWN'!$D:$D,'[7]ALL SITES DOWN'!$J:$J,"")</f>
        <v/>
      </c>
      <c r="AQ540" s="9" t="str">
        <f>_xlfn.XLOOKUP(B540,[8]sheet1!$AC:$AC,[8]sheet1!$AF:$AF,"")</f>
        <v/>
      </c>
      <c r="AR540" s="14"/>
      <c r="AS540" s="14" t="s">
        <v>5465</v>
      </c>
      <c r="AT540" s="14" t="str">
        <f>_xlfn.XLOOKUP(B540,'[9]cell downs 18042026 17h'!$B:$B,'[9]cell downs 18042026 17h'!$B:$B,"")</f>
        <v/>
      </c>
      <c r="AU540" s="14" t="str">
        <f>_xlfn.XLOOKUP(B540,'[10]Cells Huawei 19042026 15h'!$B:$B,'[10]Cells Huawei 19042026 15h'!$B:$B,"")</f>
        <v/>
      </c>
      <c r="AV540" s="9" t="str">
        <f>_xlfn.XLOOKUP(B540,'[11]cells down 19042026 9H40'!$B:$B,'[11]cells down 19042026 9H40'!$B:$B,"")</f>
        <v/>
      </c>
    </row>
    <row r="541" spans="1:48" hidden="1" x14ac:dyDescent="0.3">
      <c r="A541" s="1" t="s">
        <v>2661</v>
      </c>
      <c r="B541" s="8" t="s">
        <v>2662</v>
      </c>
      <c r="C541" s="3" t="str">
        <f>_xlfn.XLOOKUP(B541,'[1]daily break down'!$D:$D,'[1]daily break down'!$E:$E,"")</f>
        <v>Bafoussam</v>
      </c>
      <c r="D541" s="1" t="s">
        <v>11</v>
      </c>
      <c r="E541" s="1" t="s">
        <v>12</v>
      </c>
      <c r="F541" s="3" t="s">
        <v>102</v>
      </c>
      <c r="G541" s="1" t="s">
        <v>299</v>
      </c>
      <c r="H541" s="27" t="str">
        <f>_xlfn.XLOOKUP(B541,[2]CALCULATION!$B:$B,[2]CALCULATION!$H:$H,"")</f>
        <v>Huawei</v>
      </c>
      <c r="I541" s="26">
        <v>0</v>
      </c>
      <c r="J541" s="26">
        <v>0</v>
      </c>
      <c r="K541" s="26">
        <v>0</v>
      </c>
      <c r="L541" s="26">
        <v>0.14473166054566777</v>
      </c>
      <c r="M541" s="26">
        <v>0</v>
      </c>
      <c r="N541" s="26">
        <v>0</v>
      </c>
      <c r="O541" s="26">
        <v>2.0278484046879149E-2</v>
      </c>
      <c r="P541" s="114" t="s">
        <v>6364</v>
      </c>
      <c r="Q541" s="42" t="s">
        <v>5538</v>
      </c>
      <c r="R541" s="42"/>
      <c r="S541" s="41" t="str" cm="1">
        <f t="array" ref="S541">IFERROR(_xlfn.IFS(
U541="MPR ISSUE","PDH",
U541="BSS Hardware Issue","BSS",
U541="Sites strategiques, MLL, Pylone, etc.","ENVTECH",
U541="AKTIVCO DEFAUT GE &amp; POWER Cabinet","AKTIVCO",
U541="AKTIVCO Coupure ENEO &amp; Baisse de tension","AKTIVCO GRID ONLY",
U541="Coupure ENEO &amp; Baisse de tension","IHS GRID ONLY",
U541="Defaut GE &amp; POWER Cabinet","IHS",
U541="Sharing","Partners",
U541="Sites strategiques &amp; DataCenter","SST &amp; DC",
U541="Exclu","Exclu",
U541="SAT","SAT",
U541="SPARE-ISSUE","SPARE-ISSUE",
U541="Fiber CAmtel","TRANS_FO_CAMTEL",
U541="Fiber AOF","Fiber AOF",
U541="Projet OCM (HUAWEI)","TRAVAUX-HUAWEI",
U541="Projet OCM (NOKIA)","TRAVAUX-NOKIA",
U541="ACCESS-ISSUE","ACCESS-ISSUE",
U541="Projet OCM (ZTE, NOKIA, autres projets)","TRAVAUX OCM",
U541="No root CAuse","No root cause",
U541="ODU HS","PDH",
U541="IP &amp; VLAN","PDH",
U541="Warehouse HUAWEI","SPARE-ISSUE",
U541="SPARE-HS","SPARE-ISSUE",
U541="Power Telco","BSS",U541="no impacts","no impacts"
),"")</f>
        <v>No root cause</v>
      </c>
      <c r="T541" s="41" t="str" cm="1">
        <f t="array" ref="T541">IFERROR(_xlfn.IFS(
U541="MPR ISSUE","TX ISSUE",
U541="BSS Hardware Issue","RAN ISSUE",
U541="Sites strategiques, MLL, Pylone, etc.","ENVTECH",
U541="AKTIVCO DEFAUT GE &amp; POWER Cabinet","POWER ISSUE",
U541="AKTIVCO Coupure ENEO &amp; Baisse de tension","POWER ISSUE",
U541="Coupure ENEO &amp; Baisse de tension","POWER ISSUE",
U541="Defaut GE &amp; POWER Cabinet","POWER ISSUE",
U541="Sharing","POWER ISSUE",
U541="Sites strategiques &amp; DataCenter","POWER ISSUE",
U541="Exclu","Exclu",
U541="SAT","TX ISSUE",
U541="SPARE-ISSUE","SPARE-ISSUE",
U541="Fiber CAmtel","TX ISSUE",
U541="Fiber AOF","TX ISSUE",
U541="Projet OCM (HUAWEI)","TRAVAUX-HUAWEI",
U541="Projet OCM (NOKIA)","TRAVAUX -NOKIA",
U541="ACCESS-ISSUE","ACCESS-ISSUE",
U541="Projet OCM (ZTE, NOKIA, autres projets)","TRAVAUX OCM",
U541="No root CAuse","No root cause",
U541="ODU HS","TX ISSUE",
U541="IP &amp; VLAN","TX ISSUE",
U541="Warehouse HUAWEI","SPARE-ISSUE",
U541="SPARE-HS","SPARE-ISSUE",
U541="Power Telco","RAN ISSUE",U541="no impacts","no impacts"
),"")</f>
        <v>No root cause</v>
      </c>
      <c r="U541" s="68" t="s">
        <v>5691</v>
      </c>
      <c r="V541" s="41" t="str" cm="1">
        <f t="array" ref="V541">IFERROR(_xlfn.IFS(
U541="MPR ISSUE","ACTIVE",
U541="BSS Hardware Issue","ACTIVE",
U541="Sites strategiques, MLL, Pylone, etc.","PASSIVE",
U541="AKTIVCO DEFAUT GE &amp; POWER Cabinet","PASSIVE",
U541="AKTIVCO Coupure ENEO &amp; Baisse de tension","PASSIVE",
U541="Coupure ENEO &amp; Baisse de tension","PASSIVE",
U541="Defaut GE &amp; POWER Cabinet","PASSIVE",
U541="Sharing","PASSIVE",
U541="Sites strategiques &amp; DataCenter","PASSIVE",
U541="Exclu","Exclu",
U541="SAT","ACTIVE",
U541="SPARE-ISSUE","SPARE-ISSUE",
U541="Fiber CAmtel","ACTIVE",
U541="Fiber AOF","ACTIVE",
U541="Projet OCM (HUAWEI)","PLANNED WORKS",
U541="Projet OCM (NOKIA)","PLANNED WORKS",
U541="ACCESS-ISSUE","ACCESS-ISSUE",
U541="Projet OCM (ZTE, NOKIA, autres projets)","PLANNED WORKS",
U541="No root CAuse","No root cause",
U541="ODU HS","ACTIVE",
U541="IP &amp; VLAN","ACTIVE",
U541="Warehouse HUAWEI","SPARE-ISSUE",
U541="SPARE-HS","SPARE-ISSUE",
U541="Power Telco","ACTIVE", U541="no impacts","no impacts"
),"")</f>
        <v>No root cause</v>
      </c>
      <c r="W541" s="113"/>
      <c r="X541" s="113"/>
      <c r="Y541" s="113"/>
      <c r="Z541" s="113"/>
      <c r="AA541" s="113"/>
      <c r="AB541" s="17" t="s">
        <v>5465</v>
      </c>
      <c r="AC541" s="17" t="str">
        <f>_xlfn.XLOOKUP(B541,'INCIDENT-04-27-2026'!E:E,'INCIDENT-04-27-2026'!F:F,"")</f>
        <v/>
      </c>
      <c r="AD541" s="9"/>
      <c r="AE541" s="7" t="s">
        <v>5465</v>
      </c>
      <c r="AF541" s="6" t="str">
        <f>_xlfn.XLOOKUP(B541,'[13]Input_27-04'!$B:$B,'[13]Input_27-04'!$M:$M,"")</f>
        <v/>
      </c>
      <c r="AG541" s="7"/>
      <c r="AH541" s="3"/>
      <c r="AI541" s="18" t="str">
        <f>_xlfn.XLOOKUP(B541,'[3]Cells Huawei 27042026 10h'!$B:$B,'[3]Cells Huawei 27042026 10h'!$T:$T,"")</f>
        <v/>
      </c>
      <c r="AJ541" s="18" t="str">
        <f>_xlfn.XLOOKUP(B541,'[3]Cells Huawei 27042026 15h'!$B:$B,'[3]Cells Huawei 27042026 15h'!$T:$T,"")</f>
        <v/>
      </c>
      <c r="AK541" s="18" t="str">
        <f>_xlfn.XLOOKUP(B541,'[4]cells down 27042026 11h28'!$B:$B,'[4]cells down 27042026 11h28'!$R:$R,"")</f>
        <v/>
      </c>
      <c r="AL541" s="18" t="str">
        <f>_xlfn.XLOOKUP(B541,'[4]cells down 27042026 18h01'!$B:$B,'[4]cells down 27042026 18h01'!$R:$R,"")</f>
        <v/>
      </c>
      <c r="AM541" s="18" t="str">
        <f>_xlfn.XLOOKUP(B541,'[5]cell downs 27042026 11h'!$B:$B,'[5]cell downs 27042026 11h'!$R:$R,"")</f>
        <v/>
      </c>
      <c r="AN541" s="18" t="str">
        <f>_xlfn.XLOOKUP(B541,'[5]cell downs 27042026 17h40'!$B:$B,'[5]cell downs 27042026 17h40'!$R:$R,"")</f>
        <v/>
      </c>
      <c r="AO541" s="18" t="str">
        <f>_xlfn.XLOOKUP(B541,'[6]ALL SITES DOWN'!$D:$D,'[6]ALL SITES DOWN'!$J:$J,"")</f>
        <v/>
      </c>
      <c r="AP541" s="18" t="str">
        <f>_xlfn.XLOOKUP(B541,'[7]ALL SITES DOWN'!$D:$D,'[7]ALL SITES DOWN'!$J:$J,"")</f>
        <v/>
      </c>
      <c r="AQ541" s="9" t="str">
        <f>_xlfn.XLOOKUP(B541,[8]sheet1!$AC:$AC,[8]sheet1!$AF:$AF,"")</f>
        <v/>
      </c>
      <c r="AR541" s="14"/>
      <c r="AS541" s="14" t="s">
        <v>5465</v>
      </c>
      <c r="AT541" s="14" t="str">
        <f>_xlfn.XLOOKUP(B541,'[9]cell downs 18042026 17h'!$B:$B,'[9]cell downs 18042026 17h'!$B:$B,"")</f>
        <v/>
      </c>
      <c r="AU541" s="14" t="str">
        <f>_xlfn.XLOOKUP(B541,'[10]Cells Huawei 19042026 15h'!$B:$B,'[10]Cells Huawei 19042026 15h'!$B:$B,"")</f>
        <v/>
      </c>
      <c r="AV541" s="9" t="str">
        <f>_xlfn.XLOOKUP(B541,'[11]cells down 19042026 9H40'!$B:$B,'[11]cells down 19042026 9H40'!$B:$B,"")</f>
        <v/>
      </c>
    </row>
    <row r="542" spans="1:48" hidden="1" x14ac:dyDescent="0.3">
      <c r="A542" s="1" t="s">
        <v>1142</v>
      </c>
      <c r="B542" s="8" t="s">
        <v>1143</v>
      </c>
      <c r="C542" s="3" t="str">
        <f>_xlfn.XLOOKUP(B542,'[1]daily break down'!$D:$D,'[1]daily break down'!$E:$E,"")</f>
        <v>ADAMAOUA</v>
      </c>
      <c r="D542" s="1" t="s">
        <v>11</v>
      </c>
      <c r="E542" s="1" t="s">
        <v>66</v>
      </c>
      <c r="F542" s="3" t="s">
        <v>90</v>
      </c>
      <c r="G542" s="1" t="s">
        <v>1144</v>
      </c>
      <c r="H542" s="28" t="str">
        <f>_xlfn.XLOOKUP(B542,[2]CALCULATION!$B:$B,[2]CALCULATION!$H:$H,"")</f>
        <v>NOKIA</v>
      </c>
      <c r="I542" s="26">
        <v>2.7181746353944969</v>
      </c>
      <c r="J542" s="26">
        <v>0.59572551836155563</v>
      </c>
      <c r="K542" s="26">
        <v>1.6624941468081484E-2</v>
      </c>
      <c r="L542" s="26">
        <v>1.0346141629233674E-2</v>
      </c>
      <c r="M542" s="26">
        <v>5.5012787040754102E-2</v>
      </c>
      <c r="N542" s="26">
        <v>1.346782229322644E-2</v>
      </c>
      <c r="O542" s="26">
        <v>1.9835862764523694E-2</v>
      </c>
      <c r="P542" s="114" t="s">
        <v>6364</v>
      </c>
      <c r="Q542" s="42" t="s">
        <v>5538</v>
      </c>
      <c r="R542" s="42"/>
      <c r="S542" s="41" t="str" cm="1">
        <f t="array" ref="S542">IFERROR(_xlfn.IFS(
U542="MPR ISSUE","PDH",
U542="BSS Hardware Issue","BSS",
U542="Sites strategiques, MLL, Pylone, etc.","ENVTECH",
U542="AKTIVCO DEFAUT GE &amp; POWER Cabinet","AKTIVCO",
U542="AKTIVCO Coupure ENEO &amp; Baisse de tension","AKTIVCO GRID ONLY",
U542="Coupure ENEO &amp; Baisse de tension","IHS GRID ONLY",
U542="Defaut GE &amp; POWER Cabinet","IHS",
U542="Sharing","Partners",
U542="Sites strategiques &amp; DataCenter","SST &amp; DC",
U542="Exclu","Exclu",
U542="SAT","SAT",
U542="SPARE-ISSUE","SPARE-ISSUE",
U542="Fiber CAmtel","TRANS_FO_CAMTEL",
U542="Fiber AOF","Fiber AOF",
U542="Projet OCM (HUAWEI)","TRAVAUX-HUAWEI",
U542="Projet OCM (NOKIA)","TRAVAUX-NOKIA",
U542="ACCESS-ISSUE","ACCESS-ISSUE",
U542="Projet OCM (ZTE, NOKIA, autres projets)","TRAVAUX OCM",
U542="No root CAuse","No root cause",
U542="ODU HS","PDH",
U542="IP &amp; VLAN","PDH",
U542="Warehouse HUAWEI","SPARE-ISSUE",
U542="SPARE-HS","SPARE-ISSUE",
U542="Power Telco","BSS",U542="no impacts","no impacts"
),"")</f>
        <v>No root cause</v>
      </c>
      <c r="T542" s="41" t="str" cm="1">
        <f t="array" ref="T542">IFERROR(_xlfn.IFS(
U542="MPR ISSUE","TX ISSUE",
U542="BSS Hardware Issue","RAN ISSUE",
U542="Sites strategiques, MLL, Pylone, etc.","ENVTECH",
U542="AKTIVCO DEFAUT GE &amp; POWER Cabinet","POWER ISSUE",
U542="AKTIVCO Coupure ENEO &amp; Baisse de tension","POWER ISSUE",
U542="Coupure ENEO &amp; Baisse de tension","POWER ISSUE",
U542="Defaut GE &amp; POWER Cabinet","POWER ISSUE",
U542="Sharing","POWER ISSUE",
U542="Sites strategiques &amp; DataCenter","POWER ISSUE",
U542="Exclu","Exclu",
U542="SAT","TX ISSUE",
U542="SPARE-ISSUE","SPARE-ISSUE",
U542="Fiber CAmtel","TX ISSUE",
U542="Fiber AOF","TX ISSUE",
U542="Projet OCM (HUAWEI)","TRAVAUX-HUAWEI",
U542="Projet OCM (NOKIA)","TRAVAUX -NOKIA",
U542="ACCESS-ISSUE","ACCESS-ISSUE",
U542="Projet OCM (ZTE, NOKIA, autres projets)","TRAVAUX OCM",
U542="No root CAuse","No root cause",
U542="ODU HS","TX ISSUE",
U542="IP &amp; VLAN","TX ISSUE",
U542="Warehouse HUAWEI","SPARE-ISSUE",
U542="SPARE-HS","SPARE-ISSUE",
U542="Power Telco","RAN ISSUE",U542="no impacts","no impacts"
),"")</f>
        <v>No root cause</v>
      </c>
      <c r="U542" s="68" t="s">
        <v>5691</v>
      </c>
      <c r="V542" s="41" t="str" cm="1">
        <f t="array" ref="V542">IFERROR(_xlfn.IFS(
U542="MPR ISSUE","ACTIVE",
U542="BSS Hardware Issue","ACTIVE",
U542="Sites strategiques, MLL, Pylone, etc.","PASSIVE",
U542="AKTIVCO DEFAUT GE &amp; POWER Cabinet","PASSIVE",
U542="AKTIVCO Coupure ENEO &amp; Baisse de tension","PASSIVE",
U542="Coupure ENEO &amp; Baisse de tension","PASSIVE",
U542="Defaut GE &amp; POWER Cabinet","PASSIVE",
U542="Sharing","PASSIVE",
U542="Sites strategiques &amp; DataCenter","PASSIVE",
U542="Exclu","Exclu",
U542="SAT","ACTIVE",
U542="SPARE-ISSUE","SPARE-ISSUE",
U542="Fiber CAmtel","ACTIVE",
U542="Fiber AOF","ACTIVE",
U542="Projet OCM (HUAWEI)","PLANNED WORKS",
U542="Projet OCM (NOKIA)","PLANNED WORKS",
U542="ACCESS-ISSUE","ACCESS-ISSUE",
U542="Projet OCM (ZTE, NOKIA, autres projets)","PLANNED WORKS",
U542="No root CAuse","No root cause",
U542="ODU HS","ACTIVE",
U542="IP &amp; VLAN","ACTIVE",
U542="Warehouse HUAWEI","SPARE-ISSUE",
U542="SPARE-HS","SPARE-ISSUE",
U542="Power Telco","ACTIVE", U542="no impacts","no impacts"
),"")</f>
        <v>No root cause</v>
      </c>
      <c r="W542" s="113"/>
      <c r="X542" s="113"/>
      <c r="Y542" s="113"/>
      <c r="Z542" s="113"/>
      <c r="AA542" s="113"/>
      <c r="AB542" s="17" t="s">
        <v>5465</v>
      </c>
      <c r="AC542" s="17" t="str">
        <f>_xlfn.XLOOKUP(B542,'INCIDENT-04-27-2026'!E:E,'INCIDENT-04-27-2026'!F:F,"")</f>
        <v/>
      </c>
      <c r="AD542" s="9"/>
      <c r="AE542" s="7" t="s">
        <v>5465</v>
      </c>
      <c r="AF542" s="6" t="str">
        <f>_xlfn.XLOOKUP(B542,'[13]Input_27-04'!$B:$B,'[13]Input_27-04'!$M:$M,"")</f>
        <v/>
      </c>
      <c r="AG542" s="7"/>
      <c r="AH542" s="3"/>
      <c r="AI542" s="18" t="str">
        <f>_xlfn.XLOOKUP(B542,'[3]Cells Huawei 27042026 10h'!$B:$B,'[3]Cells Huawei 27042026 10h'!$T:$T,"")</f>
        <v/>
      </c>
      <c r="AJ542" s="18" t="str">
        <f>_xlfn.XLOOKUP(B542,'[3]Cells Huawei 27042026 15h'!$B:$B,'[3]Cells Huawei 27042026 15h'!$T:$T,"")</f>
        <v/>
      </c>
      <c r="AK542" s="18" t="str">
        <f>_xlfn.XLOOKUP(B542,'[4]cells down 27042026 11h28'!$B:$B,'[4]cells down 27042026 11h28'!$R:$R,"")</f>
        <v/>
      </c>
      <c r="AL542" s="18" t="str">
        <f>_xlfn.XLOOKUP(B542,'[4]cells down 27042026 18h01'!$B:$B,'[4]cells down 27042026 18h01'!$R:$R,"")</f>
        <v/>
      </c>
      <c r="AM542" s="18" t="str">
        <f>_xlfn.XLOOKUP(B542,'[5]cell downs 27042026 11h'!$B:$B,'[5]cell downs 27042026 11h'!$R:$R,"")</f>
        <v/>
      </c>
      <c r="AN542" s="18" t="str">
        <f>_xlfn.XLOOKUP(B542,'[5]cell downs 27042026 17h40'!$B:$B,'[5]cell downs 27042026 17h40'!$R:$R,"")</f>
        <v/>
      </c>
      <c r="AO542" s="18" t="str">
        <f>_xlfn.XLOOKUP(B542,'[6]ALL SITES DOWN'!$D:$D,'[6]ALL SITES DOWN'!$J:$J,"")</f>
        <v/>
      </c>
      <c r="AP542" s="18" t="str">
        <f>_xlfn.XLOOKUP(B542,'[7]ALL SITES DOWN'!$D:$D,'[7]ALL SITES DOWN'!$J:$J,"")</f>
        <v/>
      </c>
      <c r="AQ542" s="9" t="str">
        <f>_xlfn.XLOOKUP(B542,[8]sheet1!$AC:$AC,[8]sheet1!$AF:$AF,"")</f>
        <v/>
      </c>
      <c r="AR542" s="14"/>
      <c r="AS542" s="14" t="s">
        <v>5465</v>
      </c>
      <c r="AT542" s="14" t="str">
        <f>_xlfn.XLOOKUP(B542,'[9]cell downs 18042026 17h'!$B:$B,'[9]cell downs 18042026 17h'!$B:$B,"")</f>
        <v/>
      </c>
      <c r="AU542" s="14" t="str">
        <f>_xlfn.XLOOKUP(B542,'[10]Cells Huawei 19042026 15h'!$B:$B,'[10]Cells Huawei 19042026 15h'!$B:$B,"")</f>
        <v/>
      </c>
      <c r="AV542" s="9" t="str">
        <f>_xlfn.XLOOKUP(B542,'[11]cells down 19042026 9H40'!$B:$B,'[11]cells down 19042026 9H40'!$B:$B,"")</f>
        <v/>
      </c>
    </row>
    <row r="543" spans="1:48" hidden="1" x14ac:dyDescent="0.3">
      <c r="A543" s="1" t="s">
        <v>1447</v>
      </c>
      <c r="B543" s="8" t="s">
        <v>1448</v>
      </c>
      <c r="C543" s="3" t="str">
        <f>_xlfn.XLOOKUP(B543,'[1]daily break down'!$D:$D,'[1]daily break down'!$E:$E,"")</f>
        <v>ADAMAOUA</v>
      </c>
      <c r="D543" s="1" t="s">
        <v>11</v>
      </c>
      <c r="E543" s="1" t="s">
        <v>96</v>
      </c>
      <c r="F543" s="3" t="s">
        <v>90</v>
      </c>
      <c r="G543" s="1" t="s">
        <v>1449</v>
      </c>
      <c r="H543" s="28" t="str">
        <f>_xlfn.XLOOKUP(B543,[2]CALCULATION!$B:$B,[2]CALCULATION!$H:$H,"")</f>
        <v>NOKIA</v>
      </c>
      <c r="I543" s="26">
        <v>0.48918052808953499</v>
      </c>
      <c r="J543" s="26">
        <v>3.5902012652917967E-2</v>
      </c>
      <c r="K543" s="26">
        <v>2.3542303378962594E-2</v>
      </c>
      <c r="L543" s="26">
        <v>2.0296319125196541E-2</v>
      </c>
      <c r="M543" s="26">
        <v>2.0510340065005295E-3</v>
      </c>
      <c r="N543" s="26">
        <v>2.4077355728484473E-3</v>
      </c>
      <c r="O543" s="26">
        <v>1.9458070444278934E-2</v>
      </c>
      <c r="P543" s="114" t="s">
        <v>6364</v>
      </c>
      <c r="Q543" s="42" t="s">
        <v>5538</v>
      </c>
      <c r="R543" s="42"/>
      <c r="S543" s="41" t="str" cm="1">
        <f t="array" ref="S543">IFERROR(_xlfn.IFS(
U543="MPR ISSUE","PDH",
U543="BSS Hardware Issue","BSS",
U543="Sites strategiques, MLL, Pylone, etc.","ENVTECH",
U543="AKTIVCO DEFAUT GE &amp; POWER Cabinet","AKTIVCO",
U543="AKTIVCO Coupure ENEO &amp; Baisse de tension","AKTIVCO GRID ONLY",
U543="Coupure ENEO &amp; Baisse de tension","IHS GRID ONLY",
U543="Defaut GE &amp; POWER Cabinet","IHS",
U543="Sharing","Partners",
U543="Sites strategiques &amp; DataCenter","SST &amp; DC",
U543="Exclu","Exclu",
U543="SAT","SAT",
U543="SPARE-ISSUE","SPARE-ISSUE",
U543="Fiber CAmtel","TRANS_FO_CAMTEL",
U543="Fiber AOF","Fiber AOF",
U543="Projet OCM (HUAWEI)","TRAVAUX-HUAWEI",
U543="Projet OCM (NOKIA)","TRAVAUX-NOKIA",
U543="ACCESS-ISSUE","ACCESS-ISSUE",
U543="Projet OCM (ZTE, NOKIA, autres projets)","TRAVAUX OCM",
U543="No root CAuse","No root cause",
U543="ODU HS","PDH",
U543="IP &amp; VLAN","PDH",
U543="Warehouse HUAWEI","SPARE-ISSUE",
U543="SPARE-HS","SPARE-ISSUE",
U543="Power Telco","BSS",U543="no impacts","no impacts"
),"")</f>
        <v>No root cause</v>
      </c>
      <c r="T543" s="41" t="str" cm="1">
        <f t="array" ref="T543">IFERROR(_xlfn.IFS(
U543="MPR ISSUE","TX ISSUE",
U543="BSS Hardware Issue","RAN ISSUE",
U543="Sites strategiques, MLL, Pylone, etc.","ENVTECH",
U543="AKTIVCO DEFAUT GE &amp; POWER Cabinet","POWER ISSUE",
U543="AKTIVCO Coupure ENEO &amp; Baisse de tension","POWER ISSUE",
U543="Coupure ENEO &amp; Baisse de tension","POWER ISSUE",
U543="Defaut GE &amp; POWER Cabinet","POWER ISSUE",
U543="Sharing","POWER ISSUE",
U543="Sites strategiques &amp; DataCenter","POWER ISSUE",
U543="Exclu","Exclu",
U543="SAT","TX ISSUE",
U543="SPARE-ISSUE","SPARE-ISSUE",
U543="Fiber CAmtel","TX ISSUE",
U543="Fiber AOF","TX ISSUE",
U543="Projet OCM (HUAWEI)","TRAVAUX-HUAWEI",
U543="Projet OCM (NOKIA)","TRAVAUX -NOKIA",
U543="ACCESS-ISSUE","ACCESS-ISSUE",
U543="Projet OCM (ZTE, NOKIA, autres projets)","TRAVAUX OCM",
U543="No root CAuse","No root cause",
U543="ODU HS","TX ISSUE",
U543="IP &amp; VLAN","TX ISSUE",
U543="Warehouse HUAWEI","SPARE-ISSUE",
U543="SPARE-HS","SPARE-ISSUE",
U543="Power Telco","RAN ISSUE",U543="no impacts","no impacts"
),"")</f>
        <v>No root cause</v>
      </c>
      <c r="U543" s="68" t="s">
        <v>5691</v>
      </c>
      <c r="V543" s="41" t="str" cm="1">
        <f t="array" ref="V543">IFERROR(_xlfn.IFS(
U543="MPR ISSUE","ACTIVE",
U543="BSS Hardware Issue","ACTIVE",
U543="Sites strategiques, MLL, Pylone, etc.","PASSIVE",
U543="AKTIVCO DEFAUT GE &amp; POWER Cabinet","PASSIVE",
U543="AKTIVCO Coupure ENEO &amp; Baisse de tension","PASSIVE",
U543="Coupure ENEO &amp; Baisse de tension","PASSIVE",
U543="Defaut GE &amp; POWER Cabinet","PASSIVE",
U543="Sharing","PASSIVE",
U543="Sites strategiques &amp; DataCenter","PASSIVE",
U543="Exclu","Exclu",
U543="SAT","ACTIVE",
U543="SPARE-ISSUE","SPARE-ISSUE",
U543="Fiber CAmtel","ACTIVE",
U543="Fiber AOF","ACTIVE",
U543="Projet OCM (HUAWEI)","PLANNED WORKS",
U543="Projet OCM (NOKIA)","PLANNED WORKS",
U543="ACCESS-ISSUE","ACCESS-ISSUE",
U543="Projet OCM (ZTE, NOKIA, autres projets)","PLANNED WORKS",
U543="No root CAuse","No root cause",
U543="ODU HS","ACTIVE",
U543="IP &amp; VLAN","ACTIVE",
U543="Warehouse HUAWEI","SPARE-ISSUE",
U543="SPARE-HS","SPARE-ISSUE",
U543="Power Telco","ACTIVE", U543="no impacts","no impacts"
),"")</f>
        <v>No root cause</v>
      </c>
      <c r="W543" s="113"/>
      <c r="X543" s="113"/>
      <c r="Y543" s="113"/>
      <c r="Z543" s="113"/>
      <c r="AA543" s="113"/>
      <c r="AB543" s="17" t="s">
        <v>5465</v>
      </c>
      <c r="AC543" s="17" t="str">
        <f>_xlfn.XLOOKUP(B543,'INCIDENT-04-27-2026'!E:E,'INCIDENT-04-27-2026'!F:F,"")</f>
        <v/>
      </c>
      <c r="AD543" s="9"/>
      <c r="AE543" s="7" t="s">
        <v>5465</v>
      </c>
      <c r="AF543" s="6" t="str">
        <f>_xlfn.XLOOKUP(B543,'[13]Input_27-04'!$B:$B,'[13]Input_27-04'!$M:$M,"")</f>
        <v/>
      </c>
      <c r="AG543" s="7"/>
      <c r="AH543" s="3"/>
      <c r="AI543" s="18" t="str">
        <f>_xlfn.XLOOKUP(B543,'[3]Cells Huawei 27042026 10h'!$B:$B,'[3]Cells Huawei 27042026 10h'!$T:$T,"")</f>
        <v/>
      </c>
      <c r="AJ543" s="18" t="str">
        <f>_xlfn.XLOOKUP(B543,'[3]Cells Huawei 27042026 15h'!$B:$B,'[3]Cells Huawei 27042026 15h'!$T:$T,"")</f>
        <v/>
      </c>
      <c r="AK543" s="18" t="str">
        <f>_xlfn.XLOOKUP(B543,'[4]cells down 27042026 11h28'!$B:$B,'[4]cells down 27042026 11h28'!$R:$R,"")</f>
        <v/>
      </c>
      <c r="AL543" s="18" t="str">
        <f>_xlfn.XLOOKUP(B543,'[4]cells down 27042026 18h01'!$B:$B,'[4]cells down 27042026 18h01'!$R:$R,"")</f>
        <v/>
      </c>
      <c r="AM543" s="18" t="str">
        <f>_xlfn.XLOOKUP(B543,'[5]cell downs 27042026 11h'!$B:$B,'[5]cell downs 27042026 11h'!$R:$R,"")</f>
        <v/>
      </c>
      <c r="AN543" s="18" t="str">
        <f>_xlfn.XLOOKUP(B543,'[5]cell downs 27042026 17h40'!$B:$B,'[5]cell downs 27042026 17h40'!$R:$R,"")</f>
        <v/>
      </c>
      <c r="AO543" s="18" t="str">
        <f>_xlfn.XLOOKUP(B543,'[6]ALL SITES DOWN'!$D:$D,'[6]ALL SITES DOWN'!$J:$J,"")</f>
        <v/>
      </c>
      <c r="AP543" s="18" t="str">
        <f>_xlfn.XLOOKUP(B543,'[7]ALL SITES DOWN'!$D:$D,'[7]ALL SITES DOWN'!$J:$J,"")</f>
        <v/>
      </c>
      <c r="AQ543" s="9" t="str">
        <f>_xlfn.XLOOKUP(B543,[8]sheet1!$AC:$AC,[8]sheet1!$AF:$AF,"")</f>
        <v/>
      </c>
      <c r="AR543" s="14"/>
      <c r="AS543" s="14" t="s">
        <v>5465</v>
      </c>
      <c r="AT543" s="14" t="str">
        <f>_xlfn.XLOOKUP(B543,'[9]cell downs 18042026 17h'!$B:$B,'[9]cell downs 18042026 17h'!$B:$B,"")</f>
        <v/>
      </c>
      <c r="AU543" s="14" t="str">
        <f>_xlfn.XLOOKUP(B543,'[10]Cells Huawei 19042026 15h'!$B:$B,'[10]Cells Huawei 19042026 15h'!$B:$B,"")</f>
        <v/>
      </c>
      <c r="AV543" s="9" t="str">
        <f>_xlfn.XLOOKUP(B543,'[11]cells down 19042026 9H40'!$B:$B,'[11]cells down 19042026 9H40'!$B:$B,"")</f>
        <v/>
      </c>
    </row>
    <row r="544" spans="1:48" hidden="1" x14ac:dyDescent="0.3">
      <c r="A544" s="1" t="s">
        <v>2659</v>
      </c>
      <c r="B544" s="8" t="s">
        <v>2660</v>
      </c>
      <c r="C544" s="3" t="str">
        <f>_xlfn.XLOOKUP(B544,'[1]daily break down'!$D:$D,'[1]daily break down'!$E:$E,"")</f>
        <v>Bafoussam</v>
      </c>
      <c r="D544" s="1" t="s">
        <v>11</v>
      </c>
      <c r="E544" s="1" t="s">
        <v>12</v>
      </c>
      <c r="F544" s="3" t="s">
        <v>102</v>
      </c>
      <c r="G544" s="1" t="s">
        <v>299</v>
      </c>
      <c r="H544" s="27" t="str">
        <f>_xlfn.XLOOKUP(B544,[2]CALCULATION!$B:$B,[2]CALCULATION!$H:$H,"")</f>
        <v>Huawei</v>
      </c>
      <c r="I544" s="26">
        <v>0</v>
      </c>
      <c r="J544" s="26">
        <v>0</v>
      </c>
      <c r="K544" s="26">
        <v>0</v>
      </c>
      <c r="L544" s="26">
        <v>0.14687186994375528</v>
      </c>
      <c r="M544" s="26">
        <v>0</v>
      </c>
      <c r="N544" s="26">
        <v>0</v>
      </c>
      <c r="O544" s="26">
        <v>1.9440235365961536E-2</v>
      </c>
      <c r="P544" s="114" t="s">
        <v>6364</v>
      </c>
      <c r="Q544" s="42" t="s">
        <v>5538</v>
      </c>
      <c r="R544" s="42"/>
      <c r="S544" s="41" t="str" cm="1">
        <f t="array" ref="S544">IFERROR(_xlfn.IFS(
U544="MPR ISSUE","PDH",
U544="BSS Hardware Issue","BSS",
U544="Sites strategiques, MLL, Pylone, etc.","ENVTECH",
U544="AKTIVCO DEFAUT GE &amp; POWER Cabinet","AKTIVCO",
U544="AKTIVCO Coupure ENEO &amp; Baisse de tension","AKTIVCO GRID ONLY",
U544="Coupure ENEO &amp; Baisse de tension","IHS GRID ONLY",
U544="Defaut GE &amp; POWER Cabinet","IHS",
U544="Sharing","Partners",
U544="Sites strategiques &amp; DataCenter","SST &amp; DC",
U544="Exclu","Exclu",
U544="SAT","SAT",
U544="SPARE-ISSUE","SPARE-ISSUE",
U544="Fiber CAmtel","TRANS_FO_CAMTEL",
U544="Fiber AOF","Fiber AOF",
U544="Projet OCM (HUAWEI)","TRAVAUX-HUAWEI",
U544="Projet OCM (NOKIA)","TRAVAUX-NOKIA",
U544="ACCESS-ISSUE","ACCESS-ISSUE",
U544="Projet OCM (ZTE, NOKIA, autres projets)","TRAVAUX OCM",
U544="No root CAuse","No root cause",
U544="ODU HS","PDH",
U544="IP &amp; VLAN","PDH",
U544="Warehouse HUAWEI","SPARE-ISSUE",
U544="SPARE-HS","SPARE-ISSUE",
U544="Power Telco","BSS",U544="no impacts","no impacts"
),"")</f>
        <v>BSS</v>
      </c>
      <c r="T544" s="41" t="str" cm="1">
        <f t="array" ref="T544">IFERROR(_xlfn.IFS(
U544="MPR ISSUE","TX ISSUE",
U544="BSS Hardware Issue","RAN ISSUE",
U544="Sites strategiques, MLL, Pylone, etc.","ENVTECH",
U544="AKTIVCO DEFAUT GE &amp; POWER Cabinet","POWER ISSUE",
U544="AKTIVCO Coupure ENEO &amp; Baisse de tension","POWER ISSUE",
U544="Coupure ENEO &amp; Baisse de tension","POWER ISSUE",
U544="Defaut GE &amp; POWER Cabinet","POWER ISSUE",
U544="Sharing","POWER ISSUE",
U544="Sites strategiques &amp; DataCenter","POWER ISSUE",
U544="Exclu","Exclu",
U544="SAT","TX ISSUE",
U544="SPARE-ISSUE","SPARE-ISSUE",
U544="Fiber CAmtel","TX ISSUE",
U544="Fiber AOF","TX ISSUE",
U544="Projet OCM (HUAWEI)","TRAVAUX-HUAWEI",
U544="Projet OCM (NOKIA)","TRAVAUX -NOKIA",
U544="ACCESS-ISSUE","ACCESS-ISSUE",
U544="Projet OCM (ZTE, NOKIA, autres projets)","TRAVAUX OCM",
U544="No root CAuse","No root cause",
U544="ODU HS","TX ISSUE",
U544="IP &amp; VLAN","TX ISSUE",
U544="Warehouse HUAWEI","SPARE-ISSUE",
U544="SPARE-HS","SPARE-ISSUE",
U544="Power Telco","RAN ISSUE",U544="no impacts","no impacts"
),"")</f>
        <v>RAN ISSUE</v>
      </c>
      <c r="U544" s="68" t="s">
        <v>5319</v>
      </c>
      <c r="V544" s="41" t="str" cm="1">
        <f t="array" ref="V544">IFERROR(_xlfn.IFS(
U544="MPR ISSUE","ACTIVE",
U544="BSS Hardware Issue","ACTIVE",
U544="Sites strategiques, MLL, Pylone, etc.","PASSIVE",
U544="AKTIVCO DEFAUT GE &amp; POWER Cabinet","PASSIVE",
U544="AKTIVCO Coupure ENEO &amp; Baisse de tension","PASSIVE",
U544="Coupure ENEO &amp; Baisse de tension","PASSIVE",
U544="Defaut GE &amp; POWER Cabinet","PASSIVE",
U544="Sharing","PASSIVE",
U544="Sites strategiques &amp; DataCenter","PASSIVE",
U544="Exclu","Exclu",
U544="SAT","ACTIVE",
U544="SPARE-ISSUE","SPARE-ISSUE",
U544="Fiber CAmtel","ACTIVE",
U544="Fiber AOF","ACTIVE",
U544="Projet OCM (HUAWEI)","PLANNED WORKS",
U544="Projet OCM (NOKIA)","PLANNED WORKS",
U544="ACCESS-ISSUE","ACCESS-ISSUE",
U544="Projet OCM (ZTE, NOKIA, autres projets)","PLANNED WORKS",
U544="No root CAuse","No root cause",
U544="ODU HS","ACTIVE",
U544="IP &amp; VLAN","ACTIVE",
U544="Warehouse HUAWEI","SPARE-ISSUE",
U544="SPARE-HS","SPARE-ISSUE",
U544="Power Telco","ACTIVE", U544="no impacts","no impacts"
),"")</f>
        <v>ACTIVE</v>
      </c>
      <c r="W544" s="113"/>
      <c r="X544" s="113"/>
      <c r="Y544" s="113"/>
      <c r="Z544" s="113"/>
      <c r="AA544" s="113"/>
      <c r="AB544" s="17" t="s">
        <v>6293</v>
      </c>
      <c r="AC544" s="17" t="str">
        <f>_xlfn.XLOOKUP(B544,'INCIDENT-04-27-2026'!E:E,'INCIDENT-04-27-2026'!F:F,"")</f>
        <v/>
      </c>
      <c r="AD544" s="9"/>
      <c r="AE544" s="7" t="s">
        <v>5465</v>
      </c>
      <c r="AF544" s="6" t="str">
        <f>_xlfn.XLOOKUP(B544,'[13]Input_27-04'!$B:$B,'[13]Input_27-04'!$M:$M,"")</f>
        <v/>
      </c>
      <c r="AG544" s="7"/>
      <c r="AH544" s="3"/>
      <c r="AI544" s="18" t="str">
        <f>_xlfn.XLOOKUP(B544,'[3]Cells Huawei 27042026 10h'!$B:$B,'[3]Cells Huawei 27042026 10h'!$T:$T,"")</f>
        <v>(04/27/2026 cell huawei):-27/04/2026 : Besoin d'analyse BO RAN || Configured Capacity Limit Exceeding Licensed Limit</v>
      </c>
      <c r="AJ544" s="18" t="str">
        <f>_xlfn.XLOOKUP(B544,'[3]Cells Huawei 27042026 15h'!$B:$B,'[3]Cells Huawei 27042026 15h'!$T:$T,"")</f>
        <v>(04/27/2026 cell huawei):-27/04/2026 : Besoin d'analyse BO RAN || Configured Capacity Limit Exceeding Licensed Limit</v>
      </c>
      <c r="AK544" s="18" t="str">
        <f>_xlfn.XLOOKUP(B544,'[4]cells down 27042026 11h28'!$B:$B,'[4]cells down 27042026 11h28'!$R:$R,"")</f>
        <v/>
      </c>
      <c r="AL544" s="18" t="str">
        <f>_xlfn.XLOOKUP(B544,'[4]cells down 27042026 18h01'!$B:$B,'[4]cells down 27042026 18h01'!$R:$R,"")</f>
        <v/>
      </c>
      <c r="AM544" s="18" t="str">
        <f>_xlfn.XLOOKUP(B544,'[5]cell downs 27042026 11h'!$B:$B,'[5]cell downs 27042026 11h'!$R:$R,"")</f>
        <v/>
      </c>
      <c r="AN544" s="18" t="str">
        <f>_xlfn.XLOOKUP(B544,'[5]cell downs 27042026 17h40'!$B:$B,'[5]cell downs 27042026 17h40'!$R:$R,"")</f>
        <v/>
      </c>
      <c r="AO544" s="18" t="str">
        <f>_xlfn.XLOOKUP(B544,'[6]ALL SITES DOWN'!$D:$D,'[6]ALL SITES DOWN'!$J:$J,"")</f>
        <v/>
      </c>
      <c r="AP544" s="18" t="str">
        <f>_xlfn.XLOOKUP(B544,'[7]ALL SITES DOWN'!$D:$D,'[7]ALL SITES DOWN'!$J:$J,"")</f>
        <v/>
      </c>
      <c r="AQ544" s="9" t="str">
        <f>_xlfn.XLOOKUP(B544,[8]sheet1!$AC:$AC,[8]sheet1!$AF:$AF,"")</f>
        <v/>
      </c>
      <c r="AR544" s="14"/>
      <c r="AS544" s="14" t="s">
        <v>5465</v>
      </c>
      <c r="AT544" s="14" t="str">
        <f>_xlfn.XLOOKUP(B544,'[9]cell downs 18042026 17h'!$B:$B,'[9]cell downs 18042026 17h'!$B:$B,"")</f>
        <v/>
      </c>
      <c r="AU544" s="14" t="str">
        <f>_xlfn.XLOOKUP(B544,'[10]Cells Huawei 19042026 15h'!$B:$B,'[10]Cells Huawei 19042026 15h'!$B:$B,"")</f>
        <v/>
      </c>
      <c r="AV544" s="9" t="str">
        <f>_xlfn.XLOOKUP(B544,'[11]cells down 19042026 9H40'!$B:$B,'[11]cells down 19042026 9H40'!$B:$B,"")</f>
        <v/>
      </c>
    </row>
    <row r="545" spans="1:48" hidden="1" x14ac:dyDescent="0.3">
      <c r="A545" s="1" t="s">
        <v>1162</v>
      </c>
      <c r="B545" s="8" t="s">
        <v>1163</v>
      </c>
      <c r="C545" s="3" t="str">
        <f>_xlfn.XLOOKUP(B545,'[1]daily break down'!$D:$D,'[1]daily break down'!$E:$E,"")</f>
        <v>OUEST</v>
      </c>
      <c r="D545" s="1" t="s">
        <v>11</v>
      </c>
      <c r="E545" s="1" t="s">
        <v>12</v>
      </c>
      <c r="F545" s="3" t="s">
        <v>102</v>
      </c>
      <c r="G545" s="1" t="s">
        <v>1164</v>
      </c>
      <c r="H545" s="28" t="str">
        <f>_xlfn.XLOOKUP(B545,[2]CALCULATION!$B:$B,[2]CALCULATION!$H:$H,"")</f>
        <v>NOKIA</v>
      </c>
      <c r="I545" s="26">
        <v>3.567015663479283E-3</v>
      </c>
      <c r="J545" s="26">
        <v>1.0701046990437507E-2</v>
      </c>
      <c r="K545" s="26">
        <v>3.8345418382400927E-3</v>
      </c>
      <c r="L545" s="26">
        <v>2.1937146330396971E-2</v>
      </c>
      <c r="M545" s="26">
        <v>1.5159816569786612E-3</v>
      </c>
      <c r="N545" s="26">
        <v>1.3449967611497775</v>
      </c>
      <c r="O545" s="26">
        <v>1.8459306058504772E-2</v>
      </c>
      <c r="P545" s="114" t="s">
        <v>6364</v>
      </c>
      <c r="Q545" s="42" t="s">
        <v>5538</v>
      </c>
      <c r="R545" s="42"/>
      <c r="S545" s="41" t="str" cm="1">
        <f t="array" ref="S545">IFERROR(_xlfn.IFS(
U545="MPR ISSUE","PDH",
U545="BSS Hardware Issue","BSS",
U545="Sites strategiques, MLL, Pylone, etc.","ENVTECH",
U545="AKTIVCO DEFAUT GE &amp; POWER Cabinet","AKTIVCO",
U545="AKTIVCO Coupure ENEO &amp; Baisse de tension","AKTIVCO GRID ONLY",
U545="Coupure ENEO &amp; Baisse de tension","IHS GRID ONLY",
U545="Defaut GE &amp; POWER Cabinet","IHS",
U545="Sharing","Partners",
U545="Sites strategiques &amp; DataCenter","SST &amp; DC",
U545="Exclu","Exclu",
U545="SAT","SAT",
U545="SPARE-ISSUE","SPARE-ISSUE",
U545="Fiber CAmtel","TRANS_FO_CAMTEL",
U545="Fiber AOF","Fiber AOF",
U545="Projet OCM (HUAWEI)","TRAVAUX-HUAWEI",
U545="Projet OCM (NOKIA)","TRAVAUX-NOKIA",
U545="ACCESS-ISSUE","ACCESS-ISSUE",
U545="Projet OCM (ZTE, NOKIA, autres projets)","TRAVAUX OCM",
U545="No root CAuse","No root cause",
U545="ODU HS","PDH",
U545="IP &amp; VLAN","PDH",
U545="Warehouse HUAWEI","SPARE-ISSUE",
U545="SPARE-HS","SPARE-ISSUE",
U545="Power Telco","BSS",U545="no impacts","no impacts"
),"")</f>
        <v>No root cause</v>
      </c>
      <c r="T545" s="41" t="str" cm="1">
        <f t="array" ref="T545">IFERROR(_xlfn.IFS(
U545="MPR ISSUE","TX ISSUE",
U545="BSS Hardware Issue","RAN ISSUE",
U545="Sites strategiques, MLL, Pylone, etc.","ENVTECH",
U545="AKTIVCO DEFAUT GE &amp; POWER Cabinet","POWER ISSUE",
U545="AKTIVCO Coupure ENEO &amp; Baisse de tension","POWER ISSUE",
U545="Coupure ENEO &amp; Baisse de tension","POWER ISSUE",
U545="Defaut GE &amp; POWER Cabinet","POWER ISSUE",
U545="Sharing","POWER ISSUE",
U545="Sites strategiques &amp; DataCenter","POWER ISSUE",
U545="Exclu","Exclu",
U545="SAT","TX ISSUE",
U545="SPARE-ISSUE","SPARE-ISSUE",
U545="Fiber CAmtel","TX ISSUE",
U545="Fiber AOF","TX ISSUE",
U545="Projet OCM (HUAWEI)","TRAVAUX-HUAWEI",
U545="Projet OCM (NOKIA)","TRAVAUX -NOKIA",
U545="ACCESS-ISSUE","ACCESS-ISSUE",
U545="Projet OCM (ZTE, NOKIA, autres projets)","TRAVAUX OCM",
U545="No root CAuse","No root cause",
U545="ODU HS","TX ISSUE",
U545="IP &amp; VLAN","TX ISSUE",
U545="Warehouse HUAWEI","SPARE-ISSUE",
U545="SPARE-HS","SPARE-ISSUE",
U545="Power Telco","RAN ISSUE",U545="no impacts","no impacts"
),"")</f>
        <v>No root cause</v>
      </c>
      <c r="U545" s="68" t="s">
        <v>5691</v>
      </c>
      <c r="V545" s="41" t="str" cm="1">
        <f t="array" ref="V545">IFERROR(_xlfn.IFS(
U545="MPR ISSUE","ACTIVE",
U545="BSS Hardware Issue","ACTIVE",
U545="Sites strategiques, MLL, Pylone, etc.","PASSIVE",
U545="AKTIVCO DEFAUT GE &amp; POWER Cabinet","PASSIVE",
U545="AKTIVCO Coupure ENEO &amp; Baisse de tension","PASSIVE",
U545="Coupure ENEO &amp; Baisse de tension","PASSIVE",
U545="Defaut GE &amp; POWER Cabinet","PASSIVE",
U545="Sharing","PASSIVE",
U545="Sites strategiques &amp; DataCenter","PASSIVE",
U545="Exclu","Exclu",
U545="SAT","ACTIVE",
U545="SPARE-ISSUE","SPARE-ISSUE",
U545="Fiber CAmtel","ACTIVE",
U545="Fiber AOF","ACTIVE",
U545="Projet OCM (HUAWEI)","PLANNED WORKS",
U545="Projet OCM (NOKIA)","PLANNED WORKS",
U545="ACCESS-ISSUE","ACCESS-ISSUE",
U545="Projet OCM (ZTE, NOKIA, autres projets)","PLANNED WORKS",
U545="No root CAuse","No root cause",
U545="ODU HS","ACTIVE",
U545="IP &amp; VLAN","ACTIVE",
U545="Warehouse HUAWEI","SPARE-ISSUE",
U545="SPARE-HS","SPARE-ISSUE",
U545="Power Telco","ACTIVE", U545="no impacts","no impacts"
),"")</f>
        <v>No root cause</v>
      </c>
      <c r="W545" s="113"/>
      <c r="X545" s="113"/>
      <c r="Y545" s="113"/>
      <c r="Z545" s="113"/>
      <c r="AA545" s="113"/>
      <c r="AB545" s="17" t="s">
        <v>5465</v>
      </c>
      <c r="AC545" s="17" t="str">
        <f>_xlfn.XLOOKUP(B545,'INCIDENT-04-27-2026'!E:E,'INCIDENT-04-27-2026'!F:F,"")</f>
        <v/>
      </c>
      <c r="AD545" s="9"/>
      <c r="AE545" s="7" t="s">
        <v>5465</v>
      </c>
      <c r="AF545" s="6" t="str">
        <f>_xlfn.XLOOKUP(B545,'[13]Input_27-04'!$B:$B,'[13]Input_27-04'!$M:$M,"")</f>
        <v/>
      </c>
      <c r="AG545" s="7"/>
      <c r="AH545" s="3"/>
      <c r="AI545" s="18" t="str">
        <f>_xlfn.XLOOKUP(B545,'[3]Cells Huawei 27042026 10h'!$B:$B,'[3]Cells Huawei 27042026 10h'!$T:$T,"")</f>
        <v/>
      </c>
      <c r="AJ545" s="18" t="str">
        <f>_xlfn.XLOOKUP(B545,'[3]Cells Huawei 27042026 15h'!$B:$B,'[3]Cells Huawei 27042026 15h'!$T:$T,"")</f>
        <v/>
      </c>
      <c r="AK545" s="18" t="str">
        <f>_xlfn.XLOOKUP(B545,'[4]cells down 27042026 11h28'!$B:$B,'[4]cells down 27042026 11h28'!$R:$R,"")</f>
        <v/>
      </c>
      <c r="AL545" s="18" t="str">
        <f>_xlfn.XLOOKUP(B545,'[4]cells down 27042026 18h01'!$B:$B,'[4]cells down 27042026 18h01'!$R:$R,"")</f>
        <v/>
      </c>
      <c r="AM545" s="18" t="str">
        <f>_xlfn.XLOOKUP(B545,'[5]cell downs 27042026 11h'!$B:$B,'[5]cell downs 27042026 11h'!$R:$R,"")</f>
        <v/>
      </c>
      <c r="AN545" s="18" t="str">
        <f>_xlfn.XLOOKUP(B545,'[5]cell downs 27042026 17h40'!$B:$B,'[5]cell downs 27042026 17h40'!$R:$R,"")</f>
        <v/>
      </c>
      <c r="AO545" s="18" t="str">
        <f>_xlfn.XLOOKUP(B545,'[6]ALL SITES DOWN'!$D:$D,'[6]ALL SITES DOWN'!$J:$J,"")</f>
        <v/>
      </c>
      <c r="AP545" s="18" t="str">
        <f>_xlfn.XLOOKUP(B545,'[7]ALL SITES DOWN'!$D:$D,'[7]ALL SITES DOWN'!$J:$J,"")</f>
        <v/>
      </c>
      <c r="AQ545" s="9" t="str">
        <f>_xlfn.XLOOKUP(B545,[8]sheet1!$AC:$AC,[8]sheet1!$AF:$AF,"")</f>
        <v/>
      </c>
      <c r="AR545" s="14"/>
      <c r="AS545" s="14" t="s">
        <v>5465</v>
      </c>
      <c r="AT545" s="14" t="str">
        <f>_xlfn.XLOOKUP(B545,'[9]cell downs 18042026 17h'!$B:$B,'[9]cell downs 18042026 17h'!$B:$B,"")</f>
        <v/>
      </c>
      <c r="AU545" s="14" t="str">
        <f>_xlfn.XLOOKUP(B545,'[10]Cells Huawei 19042026 15h'!$B:$B,'[10]Cells Huawei 19042026 15h'!$B:$B,"")</f>
        <v/>
      </c>
      <c r="AV545" s="9" t="str">
        <f>_xlfn.XLOOKUP(B545,'[11]cells down 19042026 9H40'!$B:$B,'[11]cells down 19042026 9H40'!$B:$B,"")</f>
        <v/>
      </c>
    </row>
    <row r="546" spans="1:48" hidden="1" x14ac:dyDescent="0.3">
      <c r="A546" s="2" t="s">
        <v>3903</v>
      </c>
      <c r="B546" s="8" t="s">
        <v>3904</v>
      </c>
      <c r="C546" s="3" t="str">
        <f>_xlfn.XLOOKUP(B546,'[1]daily break down'!$D:$D,'[1]daily break down'!$E:$E,"")</f>
        <v>EXTREME-NORD</v>
      </c>
      <c r="D546" s="1" t="s">
        <v>11</v>
      </c>
      <c r="E546" s="1" t="s">
        <v>83</v>
      </c>
      <c r="F546" s="3" t="s">
        <v>55</v>
      </c>
      <c r="G546" s="1" t="s">
        <v>3903</v>
      </c>
      <c r="H546" s="27" t="str">
        <f>_xlfn.XLOOKUP(B546,[2]CALCULATION!$B:$B,[2]CALCULATION!$H:$H,"")</f>
        <v>HUAWEI</v>
      </c>
      <c r="I546" s="26">
        <v>0</v>
      </c>
      <c r="J546" s="26">
        <v>4.7013266444655616E-2</v>
      </c>
      <c r="K546" s="26">
        <v>0</v>
      </c>
      <c r="L546" s="26">
        <v>1.4031747866211228</v>
      </c>
      <c r="M546" s="26">
        <v>0.34892547220153353</v>
      </c>
      <c r="N546" s="26">
        <v>0.33606638073469108</v>
      </c>
      <c r="O546" s="26">
        <v>1.763889245590455E-2</v>
      </c>
      <c r="P546" s="114" t="s">
        <v>6364</v>
      </c>
      <c r="Q546" s="42" t="s">
        <v>6353</v>
      </c>
      <c r="R546" s="42"/>
      <c r="S546" s="41" t="str" cm="1">
        <f t="array" ref="S546">IFERROR(_xlfn.IFS(
U546="MPR ISSUE","PDH",
U546="BSS Hardware Issue","BSS",
U546="Sites strategiques, MLL, Pylone, etc.","ENVTECH",
U546="AKTIVCO DEFAUT GE &amp; POWER Cabinet","AKTIVCO",
U546="AKTIVCO Coupure ENEO &amp; Baisse de tension","AKTIVCO GRID ONLY",
U546="Coupure ENEO &amp; Baisse de tension","IHS GRID ONLY",
U546="Defaut GE &amp; POWER Cabinet","IHS",
U546="Sharing","Partners",
U546="Sites strategiques &amp; DataCenter","SST &amp; DC",
U546="Exclu","Exclu",
U546="SAT","SAT",
U546="SPARE-ISSUE","SPARE-ISSUE",
U546="Fiber CAmtel","TRANS_FO_CAMTEL",
U546="Fiber AOF","Fiber AOF",
U546="Projet OCM (HUAWEI)","TRAVAUX-HUAWEI",
U546="Projet OCM (NOKIA)","TRAVAUX-NOKIA",
U546="ACCESS-ISSUE","ACCESS-ISSUE",
U546="Projet OCM (ZTE, NOKIA, autres projets)","TRAVAUX OCM",
U546="No root CAuse","No root cause",
U546="ODU HS","PDH",
U546="IP &amp; VLAN","PDH",
U546="Warehouse HUAWEI","SPARE-ISSUE",
U546="SPARE-HS","SPARE-ISSUE",
U546="Power Telco","BSS",U546="no impacts","no impacts"
),"")</f>
        <v/>
      </c>
      <c r="T546" s="41" t="str" cm="1">
        <f t="array" ref="T546">IFERROR(_xlfn.IFS(
U546="MPR ISSUE","TX ISSUE",
U546="BSS Hardware Issue","RAN ISSUE",
U546="Sites strategiques, MLL, Pylone, etc.","ENVTECH",
U546="AKTIVCO DEFAUT GE &amp; POWER Cabinet","POWER ISSUE",
U546="AKTIVCO Coupure ENEO &amp; Baisse de tension","POWER ISSUE",
U546="Coupure ENEO &amp; Baisse de tension","POWER ISSUE",
U546="Defaut GE &amp; POWER Cabinet","POWER ISSUE",
U546="Sharing","POWER ISSUE",
U546="Sites strategiques &amp; DataCenter","POWER ISSUE",
U546="Exclu","Exclu",
U546="SAT","TX ISSUE",
U546="SPARE-ISSUE","SPARE-ISSUE",
U546="Fiber CAmtel","TX ISSUE",
U546="Fiber AOF","TX ISSUE",
U546="Projet OCM (HUAWEI)","TRAVAUX-HUAWEI",
U546="Projet OCM (NOKIA)","TRAVAUX -NOKIA",
U546="ACCESS-ISSUE","ACCESS-ISSUE",
U546="Projet OCM (ZTE, NOKIA, autres projets)","TRAVAUX OCM",
U546="No root CAuse","No root cause",
U546="ODU HS","TX ISSUE",
U546="IP &amp; VLAN","TX ISSUE",
U546="Warehouse HUAWEI","SPARE-ISSUE",
U546="SPARE-HS","SPARE-ISSUE",
U546="Power Telco","RAN ISSUE",U546="no impacts","no impacts"
),"")</f>
        <v/>
      </c>
      <c r="U546" s="68"/>
      <c r="V546" s="41" t="str" cm="1">
        <f t="array" ref="V546">IFERROR(_xlfn.IFS(
U546="MPR ISSUE","ACTIVE",
U546="BSS Hardware Issue","ACTIVE",
U546="Sites strategiques, MLL, Pylone, etc.","PASSIVE",
U546="AKTIVCO DEFAUT GE &amp; POWER Cabinet","PASSIVE",
U546="AKTIVCO Coupure ENEO &amp; Baisse de tension","PASSIVE",
U546="Coupure ENEO &amp; Baisse de tension","PASSIVE",
U546="Defaut GE &amp; POWER Cabinet","PASSIVE",
U546="Sharing","PASSIVE",
U546="Sites strategiques &amp; DataCenter","PASSIVE",
U546="Exclu","Exclu",
U546="SAT","ACTIVE",
U546="SPARE-ISSUE","SPARE-ISSUE",
U546="Fiber CAmtel","ACTIVE",
U546="Fiber AOF","ACTIVE",
U546="Projet OCM (HUAWEI)","PLANNED WORKS",
U546="Projet OCM (NOKIA)","PLANNED WORKS",
U546="ACCESS-ISSUE","ACCESS-ISSUE",
U546="Projet OCM (ZTE, NOKIA, autres projets)","PLANNED WORKS",
U546="No root CAuse","No root cause",
U546="ODU HS","ACTIVE",
U546="IP &amp; VLAN","ACTIVE",
U546="Warehouse HUAWEI","SPARE-ISSUE",
U546="SPARE-HS","SPARE-ISSUE",
U546="Power Telco","ACTIVE", U546="no impacts","no impacts"
),"")</f>
        <v/>
      </c>
      <c r="W546" s="113"/>
      <c r="X546" s="113"/>
      <c r="Y546" s="113"/>
      <c r="Z546" s="113"/>
      <c r="AA546" s="113"/>
      <c r="AB546" s="17" t="s">
        <v>5465</v>
      </c>
      <c r="AC546" s="17" t="str">
        <f>_xlfn.XLOOKUP(B546,'INCIDENT-04-27-2026'!E:E,'INCIDENT-04-27-2026'!F:F,"")</f>
        <v/>
      </c>
      <c r="AD546" s="9"/>
      <c r="AE546" s="7" t="s">
        <v>5465</v>
      </c>
      <c r="AF546" s="6" t="str">
        <f>_xlfn.XLOOKUP(B546,'[13]Input_27-04'!$B:$B,'[13]Input_27-04'!$M:$M,"")</f>
        <v/>
      </c>
      <c r="AG546" s="7"/>
      <c r="AH546" s="3"/>
      <c r="AI546" s="18" t="str">
        <f>_xlfn.XLOOKUP(B546,'[3]Cells Huawei 27042026 10h'!$B:$B,'[3]Cells Huawei 27042026 10h'!$T:$T,"")</f>
        <v/>
      </c>
      <c r="AJ546" s="18" t="str">
        <f>_xlfn.XLOOKUP(B546,'[3]Cells Huawei 27042026 15h'!$B:$B,'[3]Cells Huawei 27042026 15h'!$T:$T,"")</f>
        <v/>
      </c>
      <c r="AK546" s="18" t="str">
        <f>_xlfn.XLOOKUP(B546,'[4]cells down 27042026 11h28'!$B:$B,'[4]cells down 27042026 11h28'!$R:$R,"")</f>
        <v/>
      </c>
      <c r="AL546" s="18" t="str">
        <f>_xlfn.XLOOKUP(B546,'[4]cells down 27042026 18h01'!$B:$B,'[4]cells down 27042026 18h01'!$R:$R,"")</f>
        <v/>
      </c>
      <c r="AM546" s="18" t="str">
        <f>_xlfn.XLOOKUP(B546,'[5]cell downs 27042026 11h'!$B:$B,'[5]cell downs 27042026 11h'!$R:$R,"")</f>
        <v/>
      </c>
      <c r="AN546" s="18" t="str">
        <f>_xlfn.XLOOKUP(B546,'[5]cell downs 27042026 17h40'!$B:$B,'[5]cell downs 27042026 17h40'!$R:$R,"")</f>
        <v/>
      </c>
      <c r="AO546" s="18" t="str">
        <f>_xlfn.XLOOKUP(B546,'[6]ALL SITES DOWN'!$D:$D,'[6]ALL SITES DOWN'!$J:$J,"")</f>
        <v/>
      </c>
      <c r="AP546" s="18" t="str">
        <f>_xlfn.XLOOKUP(B546,'[7]ALL SITES DOWN'!$D:$D,'[7]ALL SITES DOWN'!$J:$J,"")</f>
        <v/>
      </c>
      <c r="AQ546" s="9" t="str">
        <f>_xlfn.XLOOKUP(B546,[8]sheet1!$AC:$AC,[8]sheet1!$AF:$AF,"")</f>
        <v/>
      </c>
      <c r="AR546" s="14"/>
      <c r="AS546" s="14" t="s">
        <v>5465</v>
      </c>
      <c r="AT546" s="14" t="str">
        <f>_xlfn.XLOOKUP(B546,'[9]cell downs 18042026 17h'!$B:$B,'[9]cell downs 18042026 17h'!$B:$B,"")</f>
        <v/>
      </c>
      <c r="AU546" s="14" t="str">
        <f>_xlfn.XLOOKUP(B546,'[10]Cells Huawei 19042026 15h'!$B:$B,'[10]Cells Huawei 19042026 15h'!$B:$B,"")</f>
        <v/>
      </c>
      <c r="AV546" s="9" t="str">
        <f>_xlfn.XLOOKUP(B546,'[11]cells down 19042026 9H40'!$B:$B,'[11]cells down 19042026 9H40'!$B:$B,"")</f>
        <v/>
      </c>
    </row>
    <row r="547" spans="1:48" hidden="1" x14ac:dyDescent="0.3">
      <c r="A547" s="1" t="s">
        <v>1464</v>
      </c>
      <c r="B547" s="8" t="s">
        <v>1465</v>
      </c>
      <c r="C547" s="3" t="str">
        <f>_xlfn.XLOOKUP(B547,'[1]daily break down'!$D:$D,'[1]daily break down'!$E:$E,"")</f>
        <v>ADAMAOUA</v>
      </c>
      <c r="D547" s="1" t="s">
        <v>11</v>
      </c>
      <c r="E547" s="1" t="s">
        <v>12</v>
      </c>
      <c r="F547" s="3" t="s">
        <v>90</v>
      </c>
      <c r="G547" s="1" t="s">
        <v>1466</v>
      </c>
      <c r="H547" s="28" t="str">
        <f>_xlfn.XLOOKUP(B547,[2]CALCULATION!$B:$B,[2]CALCULATION!$H:$H,"")</f>
        <v>NOKIA</v>
      </c>
      <c r="I547" s="26">
        <v>2.5761306930881762</v>
      </c>
      <c r="J547" s="26">
        <v>0.19180406826692464</v>
      </c>
      <c r="K547" s="26">
        <v>9.3649645693431247E-3</v>
      </c>
      <c r="L547" s="26">
        <v>0</v>
      </c>
      <c r="M547" s="26">
        <v>0</v>
      </c>
      <c r="N547" s="26">
        <v>0</v>
      </c>
      <c r="O547" s="26">
        <v>1.7443960841108885E-2</v>
      </c>
      <c r="P547" s="114" t="s">
        <v>6364</v>
      </c>
      <c r="Q547" s="42" t="s">
        <v>5538</v>
      </c>
      <c r="R547" s="42"/>
      <c r="S547" s="41" t="str" cm="1">
        <f t="array" ref="S547">IFERROR(_xlfn.IFS(
U547="MPR ISSUE","PDH",
U547="BSS Hardware Issue","BSS",
U547="Sites strategiques, MLL, Pylone, etc.","ENVTECH",
U547="AKTIVCO DEFAUT GE &amp; POWER Cabinet","AKTIVCO",
U547="AKTIVCO Coupure ENEO &amp; Baisse de tension","AKTIVCO GRID ONLY",
U547="Coupure ENEO &amp; Baisse de tension","IHS GRID ONLY",
U547="Defaut GE &amp; POWER Cabinet","IHS",
U547="Sharing","Partners",
U547="Sites strategiques &amp; DataCenter","SST &amp; DC",
U547="Exclu","Exclu",
U547="SAT","SAT",
U547="SPARE-ISSUE","SPARE-ISSUE",
U547="Fiber CAmtel","TRANS_FO_CAMTEL",
U547="Fiber AOF","Fiber AOF",
U547="Projet OCM (HUAWEI)","TRAVAUX-HUAWEI",
U547="Projet OCM (NOKIA)","TRAVAUX-NOKIA",
U547="ACCESS-ISSUE","ACCESS-ISSUE",
U547="Projet OCM (ZTE, NOKIA, autres projets)","TRAVAUX OCM",
U547="No root CAuse","No root cause",
U547="ODU HS","PDH",
U547="IP &amp; VLAN","PDH",
U547="Warehouse HUAWEI","SPARE-ISSUE",
U547="SPARE-HS","SPARE-ISSUE",
U547="Power Telco","BSS",U547="no impacts","no impacts"
),"")</f>
        <v>No root cause</v>
      </c>
      <c r="T547" s="41" t="str" cm="1">
        <f t="array" ref="T547">IFERROR(_xlfn.IFS(
U547="MPR ISSUE","TX ISSUE",
U547="BSS Hardware Issue","RAN ISSUE",
U547="Sites strategiques, MLL, Pylone, etc.","ENVTECH",
U547="AKTIVCO DEFAUT GE &amp; POWER Cabinet","POWER ISSUE",
U547="AKTIVCO Coupure ENEO &amp; Baisse de tension","POWER ISSUE",
U547="Coupure ENEO &amp; Baisse de tension","POWER ISSUE",
U547="Defaut GE &amp; POWER Cabinet","POWER ISSUE",
U547="Sharing","POWER ISSUE",
U547="Sites strategiques &amp; DataCenter","POWER ISSUE",
U547="Exclu","Exclu",
U547="SAT","TX ISSUE",
U547="SPARE-ISSUE","SPARE-ISSUE",
U547="Fiber CAmtel","TX ISSUE",
U547="Fiber AOF","TX ISSUE",
U547="Projet OCM (HUAWEI)","TRAVAUX-HUAWEI",
U547="Projet OCM (NOKIA)","TRAVAUX -NOKIA",
U547="ACCESS-ISSUE","ACCESS-ISSUE",
U547="Projet OCM (ZTE, NOKIA, autres projets)","TRAVAUX OCM",
U547="No root CAuse","No root cause",
U547="ODU HS","TX ISSUE",
U547="IP &amp; VLAN","TX ISSUE",
U547="Warehouse HUAWEI","SPARE-ISSUE",
U547="SPARE-HS","SPARE-ISSUE",
U547="Power Telco","RAN ISSUE",U547="no impacts","no impacts"
),"")</f>
        <v>No root cause</v>
      </c>
      <c r="U547" s="68" t="s">
        <v>5691</v>
      </c>
      <c r="V547" s="41" t="str" cm="1">
        <f t="array" ref="V547">IFERROR(_xlfn.IFS(
U547="MPR ISSUE","ACTIVE",
U547="BSS Hardware Issue","ACTIVE",
U547="Sites strategiques, MLL, Pylone, etc.","PASSIVE",
U547="AKTIVCO DEFAUT GE &amp; POWER Cabinet","PASSIVE",
U547="AKTIVCO Coupure ENEO &amp; Baisse de tension","PASSIVE",
U547="Coupure ENEO &amp; Baisse de tension","PASSIVE",
U547="Defaut GE &amp; POWER Cabinet","PASSIVE",
U547="Sharing","PASSIVE",
U547="Sites strategiques &amp; DataCenter","PASSIVE",
U547="Exclu","Exclu",
U547="SAT","ACTIVE",
U547="SPARE-ISSUE","SPARE-ISSUE",
U547="Fiber CAmtel","ACTIVE",
U547="Fiber AOF","ACTIVE",
U547="Projet OCM (HUAWEI)","PLANNED WORKS",
U547="Projet OCM (NOKIA)","PLANNED WORKS",
U547="ACCESS-ISSUE","ACCESS-ISSUE",
U547="Projet OCM (ZTE, NOKIA, autres projets)","PLANNED WORKS",
U547="No root CAuse","No root cause",
U547="ODU HS","ACTIVE",
U547="IP &amp; VLAN","ACTIVE",
U547="Warehouse HUAWEI","SPARE-ISSUE",
U547="SPARE-HS","SPARE-ISSUE",
U547="Power Telco","ACTIVE", U547="no impacts","no impacts"
),"")</f>
        <v>No root cause</v>
      </c>
      <c r="W547" s="113"/>
      <c r="X547" s="113"/>
      <c r="Y547" s="113"/>
      <c r="Z547" s="113"/>
      <c r="AA547" s="113"/>
      <c r="AB547" s="17" t="s">
        <v>5465</v>
      </c>
      <c r="AC547" s="17" t="str">
        <f>_xlfn.XLOOKUP(B547,'INCIDENT-04-27-2026'!E:E,'INCIDENT-04-27-2026'!F:F,"")</f>
        <v/>
      </c>
      <c r="AD547" s="9"/>
      <c r="AE547" s="7" t="s">
        <v>5465</v>
      </c>
      <c r="AF547" s="6" t="str">
        <f>_xlfn.XLOOKUP(B547,'[13]Input_27-04'!$B:$B,'[13]Input_27-04'!$M:$M,"")</f>
        <v/>
      </c>
      <c r="AG547" s="7"/>
      <c r="AH547" s="3"/>
      <c r="AI547" s="18" t="str">
        <f>_xlfn.XLOOKUP(B547,'[3]Cells Huawei 27042026 10h'!$B:$B,'[3]Cells Huawei 27042026 10h'!$T:$T,"")</f>
        <v/>
      </c>
      <c r="AJ547" s="18" t="str">
        <f>_xlfn.XLOOKUP(B547,'[3]Cells Huawei 27042026 15h'!$B:$B,'[3]Cells Huawei 27042026 15h'!$T:$T,"")</f>
        <v/>
      </c>
      <c r="AK547" s="18" t="str">
        <f>_xlfn.XLOOKUP(B547,'[4]cells down 27042026 11h28'!$B:$B,'[4]cells down 27042026 11h28'!$R:$R,"")</f>
        <v/>
      </c>
      <c r="AL547" s="18" t="str">
        <f>_xlfn.XLOOKUP(B547,'[4]cells down 27042026 18h01'!$B:$B,'[4]cells down 27042026 18h01'!$R:$R,"")</f>
        <v/>
      </c>
      <c r="AM547" s="18" t="str">
        <f>_xlfn.XLOOKUP(B547,'[5]cell downs 27042026 11h'!$B:$B,'[5]cell downs 27042026 11h'!$R:$R,"")</f>
        <v/>
      </c>
      <c r="AN547" s="18" t="str">
        <f>_xlfn.XLOOKUP(B547,'[5]cell downs 27042026 17h40'!$B:$B,'[5]cell downs 27042026 17h40'!$R:$R,"")</f>
        <v/>
      </c>
      <c r="AO547" s="18" t="str">
        <f>_xlfn.XLOOKUP(B547,'[6]ALL SITES DOWN'!$D:$D,'[6]ALL SITES DOWN'!$J:$J,"")</f>
        <v/>
      </c>
      <c r="AP547" s="18" t="str">
        <f>_xlfn.XLOOKUP(B547,'[7]ALL SITES DOWN'!$D:$D,'[7]ALL SITES DOWN'!$J:$J,"")</f>
        <v/>
      </c>
      <c r="AQ547" s="9" t="str">
        <f>_xlfn.XLOOKUP(B547,[8]sheet1!$AC:$AC,[8]sheet1!$AF:$AF,"")</f>
        <v/>
      </c>
      <c r="AR547" s="14"/>
      <c r="AS547" s="14" t="s">
        <v>5465</v>
      </c>
      <c r="AT547" s="14" t="str">
        <f>_xlfn.XLOOKUP(B547,'[9]cell downs 18042026 17h'!$B:$B,'[9]cell downs 18042026 17h'!$B:$B,"")</f>
        <v/>
      </c>
      <c r="AU547" s="14" t="str">
        <f>_xlfn.XLOOKUP(B547,'[10]Cells Huawei 19042026 15h'!$B:$B,'[10]Cells Huawei 19042026 15h'!$B:$B,"")</f>
        <v/>
      </c>
      <c r="AV547" s="9" t="str">
        <f>_xlfn.XLOOKUP(B547,'[11]cells down 19042026 9H40'!$B:$B,'[11]cells down 19042026 9H40'!$B:$B,"")</f>
        <v/>
      </c>
    </row>
    <row r="548" spans="1:48" hidden="1" x14ac:dyDescent="0.3">
      <c r="A548" s="3" t="s">
        <v>1477</v>
      </c>
      <c r="B548" s="23" t="s">
        <v>1478</v>
      </c>
      <c r="C548" s="3" t="str">
        <f>_xlfn.XLOOKUP(B548,'[1]daily break down'!$D:$D,'[1]daily break down'!$E:$E,"")</f>
        <v>CENTRE</v>
      </c>
      <c r="D548" s="3" t="s">
        <v>11</v>
      </c>
      <c r="E548" s="3" t="s">
        <v>12</v>
      </c>
      <c r="F548" s="3" t="s">
        <v>37</v>
      </c>
      <c r="G548" s="3" t="s">
        <v>1477</v>
      </c>
      <c r="H548" s="28" t="str">
        <f>_xlfn.XLOOKUP(B548,[2]CALCULATION!$B:$B,[2]CALCULATION!$H:$H,"")</f>
        <v>NOKIA</v>
      </c>
      <c r="I548" s="26">
        <v>8.1831976440574952</v>
      </c>
      <c r="J548" s="26">
        <v>9.2447950107438519</v>
      </c>
      <c r="K548" s="26">
        <v>3.4264725372122808</v>
      </c>
      <c r="L548" s="26">
        <v>0</v>
      </c>
      <c r="M548" s="26">
        <v>0</v>
      </c>
      <c r="N548" s="26">
        <v>0</v>
      </c>
      <c r="O548" s="26">
        <v>1.685414900993909E-2</v>
      </c>
      <c r="P548" s="114" t="s">
        <v>6364</v>
      </c>
      <c r="Q548" s="42" t="s">
        <v>5538</v>
      </c>
      <c r="R548" s="42"/>
      <c r="S548" s="41" t="str" cm="1">
        <f t="array" ref="S548">IFERROR(_xlfn.IFS(
U548="MPR ISSUE","PDH",
U548="BSS Hardware Issue","BSS",
U548="Sites strategiques, MLL, Pylone, etc.","ENVTECH",
U548="AKTIVCO DEFAUT GE &amp; POWER Cabinet","AKTIVCO",
U548="AKTIVCO Coupure ENEO &amp; Baisse de tension","AKTIVCO GRID ONLY",
U548="Coupure ENEO &amp; Baisse de tension","IHS GRID ONLY",
U548="Defaut GE &amp; POWER Cabinet","IHS",
U548="Sharing","Partners",
U548="Sites strategiques &amp; DataCenter","SST &amp; DC",
U548="Exclu","Exclu",
U548="SAT","SAT",
U548="SPARE-ISSUE","SPARE-ISSUE",
U548="Fiber CAmtel","TRANS_FO_CAMTEL",
U548="Fiber AOF","Fiber AOF",
U548="Projet OCM (HUAWEI)","TRAVAUX-HUAWEI",
U548="Projet OCM (NOKIA)","TRAVAUX-NOKIA",
U548="ACCESS-ISSUE","ACCESS-ISSUE",
U548="Projet OCM (ZTE, NOKIA, autres projets)","TRAVAUX OCM",
U548="No root CAuse","No root cause",
U548="ODU HS","PDH",
U548="IP &amp; VLAN","PDH",
U548="Warehouse HUAWEI","SPARE-ISSUE",
U548="SPARE-HS","SPARE-ISSUE",
U548="Power Telco","BSS",U548="no impacts","no impacts"
),"")</f>
        <v>No root cause</v>
      </c>
      <c r="T548" s="41" t="str" cm="1">
        <f t="array" ref="T548">IFERROR(_xlfn.IFS(
U548="MPR ISSUE","TX ISSUE",
U548="BSS Hardware Issue","RAN ISSUE",
U548="Sites strategiques, MLL, Pylone, etc.","ENVTECH",
U548="AKTIVCO DEFAUT GE &amp; POWER Cabinet","POWER ISSUE",
U548="AKTIVCO Coupure ENEO &amp; Baisse de tension","POWER ISSUE",
U548="Coupure ENEO &amp; Baisse de tension","POWER ISSUE",
U548="Defaut GE &amp; POWER Cabinet","POWER ISSUE",
U548="Sharing","POWER ISSUE",
U548="Sites strategiques &amp; DataCenter","POWER ISSUE",
U548="Exclu","Exclu",
U548="SAT","TX ISSUE",
U548="SPARE-ISSUE","SPARE-ISSUE",
U548="Fiber CAmtel","TX ISSUE",
U548="Fiber AOF","TX ISSUE",
U548="Projet OCM (HUAWEI)","TRAVAUX-HUAWEI",
U548="Projet OCM (NOKIA)","TRAVAUX -NOKIA",
U548="ACCESS-ISSUE","ACCESS-ISSUE",
U548="Projet OCM (ZTE, NOKIA, autres projets)","TRAVAUX OCM",
U548="No root CAuse","No root cause",
U548="ODU HS","TX ISSUE",
U548="IP &amp; VLAN","TX ISSUE",
U548="Warehouse HUAWEI","SPARE-ISSUE",
U548="SPARE-HS","SPARE-ISSUE",
U548="Power Telco","RAN ISSUE",U548="no impacts","no impacts"
),"")</f>
        <v>No root cause</v>
      </c>
      <c r="U548" s="68" t="s">
        <v>5691</v>
      </c>
      <c r="V548" s="41" t="str" cm="1">
        <f t="array" ref="V548">IFERROR(_xlfn.IFS(
U548="MPR ISSUE","ACTIVE",
U548="BSS Hardware Issue","ACTIVE",
U548="Sites strategiques, MLL, Pylone, etc.","PASSIVE",
U548="AKTIVCO DEFAUT GE &amp; POWER Cabinet","PASSIVE",
U548="AKTIVCO Coupure ENEO &amp; Baisse de tension","PASSIVE",
U548="Coupure ENEO &amp; Baisse de tension","PASSIVE",
U548="Defaut GE &amp; POWER Cabinet","PASSIVE",
U548="Sharing","PASSIVE",
U548="Sites strategiques &amp; DataCenter","PASSIVE",
U548="Exclu","Exclu",
U548="SAT","ACTIVE",
U548="SPARE-ISSUE","SPARE-ISSUE",
U548="Fiber CAmtel","ACTIVE",
U548="Fiber AOF","ACTIVE",
U548="Projet OCM (HUAWEI)","PLANNED WORKS",
U548="Projet OCM (NOKIA)","PLANNED WORKS",
U548="ACCESS-ISSUE","ACCESS-ISSUE",
U548="Projet OCM (ZTE, NOKIA, autres projets)","PLANNED WORKS",
U548="No root CAuse","No root cause",
U548="ODU HS","ACTIVE",
U548="IP &amp; VLAN","ACTIVE",
U548="Warehouse HUAWEI","SPARE-ISSUE",
U548="SPARE-HS","SPARE-ISSUE",
U548="Power Telco","ACTIVE", U548="no impacts","no impacts"
),"")</f>
        <v>No root cause</v>
      </c>
      <c r="W548" s="113"/>
      <c r="X548" s="113"/>
      <c r="Y548" s="113"/>
      <c r="Z548" s="113"/>
      <c r="AA548" s="113"/>
      <c r="AB548" s="17" t="s">
        <v>5465</v>
      </c>
      <c r="AC548" s="17" t="str">
        <f>_xlfn.XLOOKUP(B548,'INCIDENT-04-27-2026'!E:E,'INCIDENT-04-27-2026'!F:F,"")</f>
        <v/>
      </c>
      <c r="AD548" s="9"/>
      <c r="AE548" s="7" t="s">
        <v>5465</v>
      </c>
      <c r="AF548" s="6" t="str">
        <f>_xlfn.XLOOKUP(B548,'[13]Input_27-04'!$B:$B,'[13]Input_27-04'!$M:$M,"")</f>
        <v/>
      </c>
      <c r="AG548" s="7"/>
      <c r="AH548" s="3"/>
      <c r="AI548" s="18" t="str">
        <f>_xlfn.XLOOKUP(B548,'[3]Cells Huawei 27042026 10h'!$B:$B,'[3]Cells Huawei 27042026 10h'!$T:$T,"")</f>
        <v/>
      </c>
      <c r="AJ548" s="18" t="str">
        <f>_xlfn.XLOOKUP(B548,'[3]Cells Huawei 27042026 15h'!$B:$B,'[3]Cells Huawei 27042026 15h'!$T:$T,"")</f>
        <v/>
      </c>
      <c r="AK548" s="18" t="str">
        <f>_xlfn.XLOOKUP(B548,'[4]cells down 27042026 11h28'!$B:$B,'[4]cells down 27042026 11h28'!$R:$R,"")</f>
        <v/>
      </c>
      <c r="AL548" s="18" t="str">
        <f>_xlfn.XLOOKUP(B548,'[4]cells down 27042026 18h01'!$B:$B,'[4]cells down 27042026 18h01'!$R:$R,"")</f>
        <v/>
      </c>
      <c r="AM548" s="18" t="str">
        <f>_xlfn.XLOOKUP(B548,'[5]cell downs 27042026 11h'!$B:$B,'[5]cell downs 27042026 11h'!$R:$R,"")</f>
        <v/>
      </c>
      <c r="AN548" s="18" t="str">
        <f>_xlfn.XLOOKUP(B548,'[5]cell downs 27042026 17h40'!$B:$B,'[5]cell downs 27042026 17h40'!$R:$R,"")</f>
        <v/>
      </c>
      <c r="AO548" s="18" t="str">
        <f>_xlfn.XLOOKUP(B548,'[6]ALL SITES DOWN'!$D:$D,'[6]ALL SITES DOWN'!$J:$J,"")</f>
        <v/>
      </c>
      <c r="AP548" s="18" t="str">
        <f>_xlfn.XLOOKUP(B548,'[7]ALL SITES DOWN'!$D:$D,'[7]ALL SITES DOWN'!$J:$J,"")</f>
        <v/>
      </c>
      <c r="AQ548" s="9" t="str">
        <f>_xlfn.XLOOKUP(B548,[8]sheet1!$AC:$AC,[8]sheet1!$AF:$AF,"")</f>
        <v/>
      </c>
      <c r="AR548" s="14"/>
      <c r="AS548" s="14" t="s">
        <v>5465</v>
      </c>
      <c r="AT548" s="14" t="str">
        <f>_xlfn.XLOOKUP(B548,'[9]cell downs 18042026 17h'!$B:$B,'[9]cell downs 18042026 17h'!$B:$B,"")</f>
        <v/>
      </c>
      <c r="AU548" s="14" t="str">
        <f>_xlfn.XLOOKUP(B548,'[10]Cells Huawei 19042026 15h'!$B:$B,'[10]Cells Huawei 19042026 15h'!$B:$B,"")</f>
        <v/>
      </c>
      <c r="AV548" s="9" t="str">
        <f>_xlfn.XLOOKUP(B548,'[11]cells down 19042026 9H40'!$B:$B,'[11]cells down 19042026 9H40'!$B:$B,"")</f>
        <v/>
      </c>
    </row>
    <row r="549" spans="1:48" hidden="1" x14ac:dyDescent="0.3">
      <c r="A549" s="1" t="s">
        <v>2974</v>
      </c>
      <c r="B549" s="8" t="s">
        <v>3116</v>
      </c>
      <c r="C549" s="3" t="str">
        <f>_xlfn.XLOOKUP(B549,'[1]daily break down'!$D:$D,'[1]daily break down'!$E:$E,"")</f>
        <v>EXTREME-NORD</v>
      </c>
      <c r="D549" s="1" t="s">
        <v>11</v>
      </c>
      <c r="E549" s="1" t="s">
        <v>12</v>
      </c>
      <c r="F549" s="3" t="s">
        <v>55</v>
      </c>
      <c r="G549" s="1" t="s">
        <v>2974</v>
      </c>
      <c r="H549" s="27" t="str">
        <f>_xlfn.XLOOKUP(B549,[2]CALCULATION!$B:$B,[2]CALCULATION!$H:$H,"")</f>
        <v>HUAWEI</v>
      </c>
      <c r="I549" s="26">
        <v>0</v>
      </c>
      <c r="J549" s="26">
        <v>0</v>
      </c>
      <c r="K549" s="26">
        <v>0</v>
      </c>
      <c r="L549" s="26">
        <v>0.69235774028130914</v>
      </c>
      <c r="M549" s="26">
        <v>0</v>
      </c>
      <c r="N549" s="26">
        <v>0</v>
      </c>
      <c r="O549" s="26">
        <v>1.6479612365273816E-2</v>
      </c>
      <c r="P549" s="114" t="s">
        <v>6364</v>
      </c>
      <c r="Q549" s="42" t="s">
        <v>6353</v>
      </c>
      <c r="R549" s="42"/>
      <c r="S549" s="41" t="str" cm="1">
        <f t="array" ref="S549">IFERROR(_xlfn.IFS(
U549="MPR ISSUE","PDH",
U549="BSS Hardware Issue","BSS",
U549="Sites strategiques, MLL, Pylone, etc.","ENVTECH",
U549="AKTIVCO DEFAUT GE &amp; POWER Cabinet","AKTIVCO",
U549="AKTIVCO Coupure ENEO &amp; Baisse de tension","AKTIVCO GRID ONLY",
U549="Coupure ENEO &amp; Baisse de tension","IHS GRID ONLY",
U549="Defaut GE &amp; POWER Cabinet","IHS",
U549="Sharing","Partners",
U549="Sites strategiques &amp; DataCenter","SST &amp; DC",
U549="Exclu","Exclu",
U549="SAT","SAT",
U549="SPARE-ISSUE","SPARE-ISSUE",
U549="Fiber CAmtel","TRANS_FO_CAMTEL",
U549="Fiber AOF","Fiber AOF",
U549="Projet OCM (HUAWEI)","TRAVAUX-HUAWEI",
U549="Projet OCM (NOKIA)","TRAVAUX-NOKIA",
U549="ACCESS-ISSUE","ACCESS-ISSUE",
U549="Projet OCM (ZTE, NOKIA, autres projets)","TRAVAUX OCM",
U549="No root CAuse","No root cause",
U549="ODU HS","PDH",
U549="IP &amp; VLAN","PDH",
U549="Warehouse HUAWEI","SPARE-ISSUE",
U549="SPARE-HS","SPARE-ISSUE",
U549="Power Telco","BSS",U549="no impacts","no impacts"
),"")</f>
        <v/>
      </c>
      <c r="T549" s="41" t="str" cm="1">
        <f t="array" ref="T549">IFERROR(_xlfn.IFS(
U549="MPR ISSUE","TX ISSUE",
U549="BSS Hardware Issue","RAN ISSUE",
U549="Sites strategiques, MLL, Pylone, etc.","ENVTECH",
U549="AKTIVCO DEFAUT GE &amp; POWER Cabinet","POWER ISSUE",
U549="AKTIVCO Coupure ENEO &amp; Baisse de tension","POWER ISSUE",
U549="Coupure ENEO &amp; Baisse de tension","POWER ISSUE",
U549="Defaut GE &amp; POWER Cabinet","POWER ISSUE",
U549="Sharing","POWER ISSUE",
U549="Sites strategiques &amp; DataCenter","POWER ISSUE",
U549="Exclu","Exclu",
U549="SAT","TX ISSUE",
U549="SPARE-ISSUE","SPARE-ISSUE",
U549="Fiber CAmtel","TX ISSUE",
U549="Fiber AOF","TX ISSUE",
U549="Projet OCM (HUAWEI)","TRAVAUX-HUAWEI",
U549="Projet OCM (NOKIA)","TRAVAUX -NOKIA",
U549="ACCESS-ISSUE","ACCESS-ISSUE",
U549="Projet OCM (ZTE, NOKIA, autres projets)","TRAVAUX OCM",
U549="No root CAuse","No root cause",
U549="ODU HS","TX ISSUE",
U549="IP &amp; VLAN","TX ISSUE",
U549="Warehouse HUAWEI","SPARE-ISSUE",
U549="SPARE-HS","SPARE-ISSUE",
U549="Power Telco","RAN ISSUE",U549="no impacts","no impacts"
),"")</f>
        <v/>
      </c>
      <c r="U549" s="68"/>
      <c r="V549" s="41" t="str" cm="1">
        <f t="array" ref="V549">IFERROR(_xlfn.IFS(
U549="MPR ISSUE","ACTIVE",
U549="BSS Hardware Issue","ACTIVE",
U549="Sites strategiques, MLL, Pylone, etc.","PASSIVE",
U549="AKTIVCO DEFAUT GE &amp; POWER Cabinet","PASSIVE",
U549="AKTIVCO Coupure ENEO &amp; Baisse de tension","PASSIVE",
U549="Coupure ENEO &amp; Baisse de tension","PASSIVE",
U549="Defaut GE &amp; POWER Cabinet","PASSIVE",
U549="Sharing","PASSIVE",
U549="Sites strategiques &amp; DataCenter","PASSIVE",
U549="Exclu","Exclu",
U549="SAT","ACTIVE",
U549="SPARE-ISSUE","SPARE-ISSUE",
U549="Fiber CAmtel","ACTIVE",
U549="Fiber AOF","ACTIVE",
U549="Projet OCM (HUAWEI)","PLANNED WORKS",
U549="Projet OCM (NOKIA)","PLANNED WORKS",
U549="ACCESS-ISSUE","ACCESS-ISSUE",
U549="Projet OCM (ZTE, NOKIA, autres projets)","PLANNED WORKS",
U549="No root CAuse","No root cause",
U549="ODU HS","ACTIVE",
U549="IP &amp; VLAN","ACTIVE",
U549="Warehouse HUAWEI","SPARE-ISSUE",
U549="SPARE-HS","SPARE-ISSUE",
U549="Power Telco","ACTIVE", U549="no impacts","no impacts"
),"")</f>
        <v/>
      </c>
      <c r="W549" s="113"/>
      <c r="X549" s="113"/>
      <c r="Y549" s="113"/>
      <c r="Z549" s="113"/>
      <c r="AA549" s="113"/>
      <c r="AB549" s="17" t="s">
        <v>5465</v>
      </c>
      <c r="AC549" s="17" t="str">
        <f>_xlfn.XLOOKUP(B549,'INCIDENT-04-27-2026'!E:E,'INCIDENT-04-27-2026'!F:F,"")</f>
        <v/>
      </c>
      <c r="AD549" s="9"/>
      <c r="AE549" s="7" t="s">
        <v>5465</v>
      </c>
      <c r="AF549" s="6" t="str">
        <f>_xlfn.XLOOKUP(B549,'[13]Input_27-04'!$B:$B,'[13]Input_27-04'!$M:$M,"")</f>
        <v/>
      </c>
      <c r="AG549" s="7"/>
      <c r="AH549" s="3"/>
      <c r="AI549" s="18" t="str">
        <f>_xlfn.XLOOKUP(B549,'[3]Cells Huawei 27042026 10h'!$B:$B,'[3]Cells Huawei 27042026 10h'!$T:$T,"")</f>
        <v/>
      </c>
      <c r="AJ549" s="18" t="str">
        <f>_xlfn.XLOOKUP(B549,'[3]Cells Huawei 27042026 15h'!$B:$B,'[3]Cells Huawei 27042026 15h'!$T:$T,"")</f>
        <v/>
      </c>
      <c r="AK549" s="18" t="str">
        <f>_xlfn.XLOOKUP(B549,'[4]cells down 27042026 11h28'!$B:$B,'[4]cells down 27042026 11h28'!$R:$R,"")</f>
        <v/>
      </c>
      <c r="AL549" s="18" t="str">
        <f>_xlfn.XLOOKUP(B549,'[4]cells down 27042026 18h01'!$B:$B,'[4]cells down 27042026 18h01'!$R:$R,"")</f>
        <v/>
      </c>
      <c r="AM549" s="18" t="str">
        <f>_xlfn.XLOOKUP(B549,'[5]cell downs 27042026 11h'!$B:$B,'[5]cell downs 27042026 11h'!$R:$R,"")</f>
        <v/>
      </c>
      <c r="AN549" s="18" t="str">
        <f>_xlfn.XLOOKUP(B549,'[5]cell downs 27042026 17h40'!$B:$B,'[5]cell downs 27042026 17h40'!$R:$R,"")</f>
        <v/>
      </c>
      <c r="AO549" s="18" t="str">
        <f>_xlfn.XLOOKUP(B549,'[6]ALL SITES DOWN'!$D:$D,'[6]ALL SITES DOWN'!$J:$J,"")</f>
        <v/>
      </c>
      <c r="AP549" s="18" t="str">
        <f>_xlfn.XLOOKUP(B549,'[7]ALL SITES DOWN'!$D:$D,'[7]ALL SITES DOWN'!$J:$J,"")</f>
        <v/>
      </c>
      <c r="AQ549" s="9" t="str">
        <f>_xlfn.XLOOKUP(B549,[8]sheet1!$AC:$AC,[8]sheet1!$AF:$AF,"")</f>
        <v/>
      </c>
      <c r="AR549" s="14"/>
      <c r="AS549" s="14" t="s">
        <v>5465</v>
      </c>
      <c r="AT549" s="14" t="str">
        <f>_xlfn.XLOOKUP(B549,'[9]cell downs 18042026 17h'!$B:$B,'[9]cell downs 18042026 17h'!$B:$B,"")</f>
        <v/>
      </c>
      <c r="AU549" s="14" t="str">
        <f>_xlfn.XLOOKUP(B549,'[10]Cells Huawei 19042026 15h'!$B:$B,'[10]Cells Huawei 19042026 15h'!$B:$B,"")</f>
        <v/>
      </c>
      <c r="AV549" s="9" t="str">
        <f>_xlfn.XLOOKUP(B549,'[11]cells down 19042026 9H40'!$B:$B,'[11]cells down 19042026 9H40'!$B:$B,"")</f>
        <v/>
      </c>
    </row>
    <row r="550" spans="1:48" hidden="1" x14ac:dyDescent="0.3">
      <c r="A550" s="1" t="s">
        <v>547</v>
      </c>
      <c r="B550" s="8" t="s">
        <v>548</v>
      </c>
      <c r="C550" s="3" t="str">
        <f>_xlfn.XLOOKUP(B550,'[1]daily break down'!$D:$D,'[1]daily break down'!$E:$E,"")</f>
        <v>Douala</v>
      </c>
      <c r="D550" s="1" t="s">
        <v>11</v>
      </c>
      <c r="E550" s="1" t="s">
        <v>12</v>
      </c>
      <c r="F550" s="3" t="s">
        <v>31</v>
      </c>
      <c r="G550" s="1" t="s">
        <v>32</v>
      </c>
      <c r="H550" s="29" t="str">
        <f>_xlfn.XLOOKUP(B550,[2]CALCULATION!$B:$B,[2]CALCULATION!$H:$H,"")</f>
        <v>ZTE</v>
      </c>
      <c r="I550" s="26">
        <v>0</v>
      </c>
      <c r="J550" s="26">
        <v>0</v>
      </c>
      <c r="K550" s="26">
        <v>0</v>
      </c>
      <c r="L550" s="26">
        <v>0</v>
      </c>
      <c r="M550" s="26">
        <v>0</v>
      </c>
      <c r="N550" s="26">
        <v>0</v>
      </c>
      <c r="O550" s="26">
        <v>1.4874455316708116E-2</v>
      </c>
      <c r="P550" s="114" t="s">
        <v>6364</v>
      </c>
      <c r="Q550" s="42" t="s">
        <v>5538</v>
      </c>
      <c r="R550" s="42"/>
      <c r="S550" s="41" t="str" cm="1">
        <f t="array" ref="S550">IFERROR(_xlfn.IFS(
U550="MPR ISSUE","PDH",
U550="BSS Hardware Issue","BSS",
U550="Sites strategiques, MLL, Pylone, etc.","ENVTECH",
U550="AKTIVCO DEFAUT GE &amp; POWER Cabinet","AKTIVCO",
U550="AKTIVCO Coupure ENEO &amp; Baisse de tension","AKTIVCO GRID ONLY",
U550="Coupure ENEO &amp; Baisse de tension","IHS GRID ONLY",
U550="Defaut GE &amp; POWER Cabinet","IHS",
U550="Sharing","Partners",
U550="Sites strategiques &amp; DataCenter","SST &amp; DC",
U550="Exclu","Exclu",
U550="SAT","SAT",
U550="SPARE-ISSUE","SPARE-ISSUE",
U550="Fiber CAmtel","TRANS_FO_CAMTEL",
U550="Fiber AOF","Fiber AOF",
U550="Projet OCM (HUAWEI)","TRAVAUX-HUAWEI",
U550="Projet OCM (NOKIA)","TRAVAUX-NOKIA",
U550="ACCESS-ISSUE","ACCESS-ISSUE",
U550="Projet OCM (ZTE, NOKIA, autres projets)","TRAVAUX OCM",
U550="No root CAuse","No root cause",
U550="ODU HS","PDH",
U550="IP &amp; VLAN","PDH",
U550="Warehouse HUAWEI","SPARE-ISSUE",
U550="SPARE-HS","SPARE-ISSUE",
U550="Power Telco","BSS",U550="no impacts","no impacts"
),"")</f>
        <v>No root cause</v>
      </c>
      <c r="T550" s="41" t="str" cm="1">
        <f t="array" ref="T550">IFERROR(_xlfn.IFS(
U550="MPR ISSUE","TX ISSUE",
U550="BSS Hardware Issue","RAN ISSUE",
U550="Sites strategiques, MLL, Pylone, etc.","ENVTECH",
U550="AKTIVCO DEFAUT GE &amp; POWER Cabinet","POWER ISSUE",
U550="AKTIVCO Coupure ENEO &amp; Baisse de tension","POWER ISSUE",
U550="Coupure ENEO &amp; Baisse de tension","POWER ISSUE",
U550="Defaut GE &amp; POWER Cabinet","POWER ISSUE",
U550="Sharing","POWER ISSUE",
U550="Sites strategiques &amp; DataCenter","POWER ISSUE",
U550="Exclu","Exclu",
U550="SAT","TX ISSUE",
U550="SPARE-ISSUE","SPARE-ISSUE",
U550="Fiber CAmtel","TX ISSUE",
U550="Fiber AOF","TX ISSUE",
U550="Projet OCM (HUAWEI)","TRAVAUX-HUAWEI",
U550="Projet OCM (NOKIA)","TRAVAUX -NOKIA",
U550="ACCESS-ISSUE","ACCESS-ISSUE",
U550="Projet OCM (ZTE, NOKIA, autres projets)","TRAVAUX OCM",
U550="No root CAuse","No root cause",
U550="ODU HS","TX ISSUE",
U550="IP &amp; VLAN","TX ISSUE",
U550="Warehouse HUAWEI","SPARE-ISSUE",
U550="SPARE-HS","SPARE-ISSUE",
U550="Power Telco","RAN ISSUE",U550="no impacts","no impacts"
),"")</f>
        <v>No root cause</v>
      </c>
      <c r="U550" s="68" t="s">
        <v>5691</v>
      </c>
      <c r="V550" s="41" t="str" cm="1">
        <f t="array" ref="V550">IFERROR(_xlfn.IFS(
U550="MPR ISSUE","ACTIVE",
U550="BSS Hardware Issue","ACTIVE",
U550="Sites strategiques, MLL, Pylone, etc.","PASSIVE",
U550="AKTIVCO DEFAUT GE &amp; POWER Cabinet","PASSIVE",
U550="AKTIVCO Coupure ENEO &amp; Baisse de tension","PASSIVE",
U550="Coupure ENEO &amp; Baisse de tension","PASSIVE",
U550="Defaut GE &amp; POWER Cabinet","PASSIVE",
U550="Sharing","PASSIVE",
U550="Sites strategiques &amp; DataCenter","PASSIVE",
U550="Exclu","Exclu",
U550="SAT","ACTIVE",
U550="SPARE-ISSUE","SPARE-ISSUE",
U550="Fiber CAmtel","ACTIVE",
U550="Fiber AOF","ACTIVE",
U550="Projet OCM (HUAWEI)","PLANNED WORKS",
U550="Projet OCM (NOKIA)","PLANNED WORKS",
U550="ACCESS-ISSUE","ACCESS-ISSUE",
U550="Projet OCM (ZTE, NOKIA, autres projets)","PLANNED WORKS",
U550="No root CAuse","No root cause",
U550="ODU HS","ACTIVE",
U550="IP &amp; VLAN","ACTIVE",
U550="Warehouse HUAWEI","SPARE-ISSUE",
U550="SPARE-HS","SPARE-ISSUE",
U550="Power Telco","ACTIVE", U550="no impacts","no impacts"
),"")</f>
        <v>No root cause</v>
      </c>
      <c r="W550" s="113"/>
      <c r="X550" s="113"/>
      <c r="Y550" s="113"/>
      <c r="Z550" s="113"/>
      <c r="AA550" s="113"/>
      <c r="AB550" s="17" t="s">
        <v>5465</v>
      </c>
      <c r="AC550" s="17" t="str">
        <f>_xlfn.XLOOKUP(B550,'INCIDENT-04-27-2026'!E:E,'INCIDENT-04-27-2026'!F:F,"")</f>
        <v/>
      </c>
      <c r="AD550" s="9"/>
      <c r="AE550" s="7" t="s">
        <v>5465</v>
      </c>
      <c r="AF550" s="6" t="str">
        <f>_xlfn.XLOOKUP(B550,'[13]Input_27-04'!$B:$B,'[13]Input_27-04'!$M:$M,"")</f>
        <v/>
      </c>
      <c r="AG550" s="7"/>
      <c r="AH550" s="3"/>
      <c r="AI550" s="18" t="str">
        <f>_xlfn.XLOOKUP(B550,'[3]Cells Huawei 27042026 10h'!$B:$B,'[3]Cells Huawei 27042026 10h'!$T:$T,"")</f>
        <v/>
      </c>
      <c r="AJ550" s="18" t="str">
        <f>_xlfn.XLOOKUP(B550,'[3]Cells Huawei 27042026 15h'!$B:$B,'[3]Cells Huawei 27042026 15h'!$T:$T,"")</f>
        <v/>
      </c>
      <c r="AK550" s="18" t="str">
        <f>_xlfn.XLOOKUP(B550,'[4]cells down 27042026 11h28'!$B:$B,'[4]cells down 27042026 11h28'!$R:$R,"")</f>
        <v/>
      </c>
      <c r="AL550" s="18" t="str">
        <f>_xlfn.XLOOKUP(B550,'[4]cells down 27042026 18h01'!$B:$B,'[4]cells down 27042026 18h01'!$R:$R,"")</f>
        <v/>
      </c>
      <c r="AM550" s="18" t="str">
        <f>_xlfn.XLOOKUP(B550,'[5]cell downs 27042026 11h'!$B:$B,'[5]cell downs 27042026 11h'!$R:$R,"")</f>
        <v/>
      </c>
      <c r="AN550" s="18" t="str">
        <f>_xlfn.XLOOKUP(B550,'[5]cell downs 27042026 17h40'!$B:$B,'[5]cell downs 27042026 17h40'!$R:$R,"")</f>
        <v/>
      </c>
      <c r="AO550" s="18" t="str">
        <f>_xlfn.XLOOKUP(B550,'[6]ALL SITES DOWN'!$D:$D,'[6]ALL SITES DOWN'!$J:$J,"")</f>
        <v/>
      </c>
      <c r="AP550" s="18" t="str">
        <f>_xlfn.XLOOKUP(B550,'[7]ALL SITES DOWN'!$D:$D,'[7]ALL SITES DOWN'!$J:$J,"")</f>
        <v/>
      </c>
      <c r="AQ550" s="9" t="str">
        <f>_xlfn.XLOOKUP(B550,[8]sheet1!$AC:$AC,[8]sheet1!$AF:$AF,"")</f>
        <v/>
      </c>
      <c r="AR550" s="14"/>
      <c r="AS550" s="14" t="s">
        <v>5465</v>
      </c>
      <c r="AT550" s="14" t="str">
        <f>_xlfn.XLOOKUP(B550,'[9]cell downs 18042026 17h'!$B:$B,'[9]cell downs 18042026 17h'!$B:$B,"")</f>
        <v/>
      </c>
      <c r="AU550" s="14" t="str">
        <f>_xlfn.XLOOKUP(B550,'[10]Cells Huawei 19042026 15h'!$B:$B,'[10]Cells Huawei 19042026 15h'!$B:$B,"")</f>
        <v/>
      </c>
      <c r="AV550" s="9" t="str">
        <f>_xlfn.XLOOKUP(B550,'[11]cells down 19042026 9H40'!$B:$B,'[11]cells down 19042026 9H40'!$B:$B,"")</f>
        <v/>
      </c>
    </row>
    <row r="551" spans="1:48" hidden="1" x14ac:dyDescent="0.3">
      <c r="A551" s="1" t="s">
        <v>3420</v>
      </c>
      <c r="B551" s="8" t="s">
        <v>3421</v>
      </c>
      <c r="C551" s="3" t="str">
        <f>_xlfn.XLOOKUP(B551,'[1]daily break down'!$D:$D,'[1]daily break down'!$E:$E,"")</f>
        <v>CENTRE</v>
      </c>
      <c r="D551" s="1" t="s">
        <v>11</v>
      </c>
      <c r="E551" s="1" t="s">
        <v>12</v>
      </c>
      <c r="F551" s="3" t="s">
        <v>69</v>
      </c>
      <c r="G551" s="1" t="s">
        <v>502</v>
      </c>
      <c r="H551" s="29" t="str">
        <f>_xlfn.XLOOKUP(B551,[2]CALCULATION!$B:$B,[2]CALCULATION!$H:$H,"")</f>
        <v>ZTE</v>
      </c>
      <c r="I551" s="26">
        <v>0</v>
      </c>
      <c r="J551" s="26">
        <v>0</v>
      </c>
      <c r="K551" s="26">
        <v>0</v>
      </c>
      <c r="L551" s="26">
        <v>0</v>
      </c>
      <c r="M551" s="26">
        <v>0</v>
      </c>
      <c r="N551" s="26">
        <v>0</v>
      </c>
      <c r="O551" s="26">
        <v>1.4696104533534354E-2</v>
      </c>
      <c r="P551" s="114" t="s">
        <v>6364</v>
      </c>
      <c r="Q551" s="42" t="s">
        <v>5538</v>
      </c>
      <c r="R551" s="42"/>
      <c r="S551" s="41" t="str" cm="1">
        <f t="array" ref="S551">IFERROR(_xlfn.IFS(
U551="MPR ISSUE","PDH",
U551="BSS Hardware Issue","BSS",
U551="Sites strategiques, MLL, Pylone, etc.","ENVTECH",
U551="AKTIVCO DEFAUT GE &amp; POWER Cabinet","AKTIVCO",
U551="AKTIVCO Coupure ENEO &amp; Baisse de tension","AKTIVCO GRID ONLY",
U551="Coupure ENEO &amp; Baisse de tension","IHS GRID ONLY",
U551="Defaut GE &amp; POWER Cabinet","IHS",
U551="Sharing","Partners",
U551="Sites strategiques &amp; DataCenter","SST &amp; DC",
U551="Exclu","Exclu",
U551="SAT","SAT",
U551="SPARE-ISSUE","SPARE-ISSUE",
U551="Fiber CAmtel","TRANS_FO_CAMTEL",
U551="Fiber AOF","Fiber AOF",
U551="Projet OCM (HUAWEI)","TRAVAUX-HUAWEI",
U551="Projet OCM (NOKIA)","TRAVAUX-NOKIA",
U551="ACCESS-ISSUE","ACCESS-ISSUE",
U551="Projet OCM (ZTE, NOKIA, autres projets)","TRAVAUX OCM",
U551="No root CAuse","No root cause",
U551="ODU HS","PDH",
U551="IP &amp; VLAN","PDH",
U551="Warehouse HUAWEI","SPARE-ISSUE",
U551="SPARE-HS","SPARE-ISSUE",
U551="Power Telco","BSS",U551="no impacts","no impacts"
),"")</f>
        <v>No root cause</v>
      </c>
      <c r="T551" s="41" t="str" cm="1">
        <f t="array" ref="T551">IFERROR(_xlfn.IFS(
U551="MPR ISSUE","TX ISSUE",
U551="BSS Hardware Issue","RAN ISSUE",
U551="Sites strategiques, MLL, Pylone, etc.","ENVTECH",
U551="AKTIVCO DEFAUT GE &amp; POWER Cabinet","POWER ISSUE",
U551="AKTIVCO Coupure ENEO &amp; Baisse de tension","POWER ISSUE",
U551="Coupure ENEO &amp; Baisse de tension","POWER ISSUE",
U551="Defaut GE &amp; POWER Cabinet","POWER ISSUE",
U551="Sharing","POWER ISSUE",
U551="Sites strategiques &amp; DataCenter","POWER ISSUE",
U551="Exclu","Exclu",
U551="SAT","TX ISSUE",
U551="SPARE-ISSUE","SPARE-ISSUE",
U551="Fiber CAmtel","TX ISSUE",
U551="Fiber AOF","TX ISSUE",
U551="Projet OCM (HUAWEI)","TRAVAUX-HUAWEI",
U551="Projet OCM (NOKIA)","TRAVAUX -NOKIA",
U551="ACCESS-ISSUE","ACCESS-ISSUE",
U551="Projet OCM (ZTE, NOKIA, autres projets)","TRAVAUX OCM",
U551="No root CAuse","No root cause",
U551="ODU HS","TX ISSUE",
U551="IP &amp; VLAN","TX ISSUE",
U551="Warehouse HUAWEI","SPARE-ISSUE",
U551="SPARE-HS","SPARE-ISSUE",
U551="Power Telco","RAN ISSUE",U551="no impacts","no impacts"
),"")</f>
        <v>No root cause</v>
      </c>
      <c r="U551" s="68" t="s">
        <v>5691</v>
      </c>
      <c r="V551" s="41" t="str" cm="1">
        <f t="array" ref="V551">IFERROR(_xlfn.IFS(
U551="MPR ISSUE","ACTIVE",
U551="BSS Hardware Issue","ACTIVE",
U551="Sites strategiques, MLL, Pylone, etc.","PASSIVE",
U551="AKTIVCO DEFAUT GE &amp; POWER Cabinet","PASSIVE",
U551="AKTIVCO Coupure ENEO &amp; Baisse de tension","PASSIVE",
U551="Coupure ENEO &amp; Baisse de tension","PASSIVE",
U551="Defaut GE &amp; POWER Cabinet","PASSIVE",
U551="Sharing","PASSIVE",
U551="Sites strategiques &amp; DataCenter","PASSIVE",
U551="Exclu","Exclu",
U551="SAT","ACTIVE",
U551="SPARE-ISSUE","SPARE-ISSUE",
U551="Fiber CAmtel","ACTIVE",
U551="Fiber AOF","ACTIVE",
U551="Projet OCM (HUAWEI)","PLANNED WORKS",
U551="Projet OCM (NOKIA)","PLANNED WORKS",
U551="ACCESS-ISSUE","ACCESS-ISSUE",
U551="Projet OCM (ZTE, NOKIA, autres projets)","PLANNED WORKS",
U551="No root CAuse","No root cause",
U551="ODU HS","ACTIVE",
U551="IP &amp; VLAN","ACTIVE",
U551="Warehouse HUAWEI","SPARE-ISSUE",
U551="SPARE-HS","SPARE-ISSUE",
U551="Power Telco","ACTIVE", U551="no impacts","no impacts"
),"")</f>
        <v>No root cause</v>
      </c>
      <c r="W551" s="113"/>
      <c r="X551" s="113"/>
      <c r="Y551" s="113"/>
      <c r="Z551" s="113"/>
      <c r="AA551" s="113"/>
      <c r="AB551" s="17" t="s">
        <v>5465</v>
      </c>
      <c r="AC551" s="17" t="str">
        <f>_xlfn.XLOOKUP(B551,'INCIDENT-04-27-2026'!E:E,'INCIDENT-04-27-2026'!F:F,"")</f>
        <v/>
      </c>
      <c r="AD551" s="9"/>
      <c r="AE551" s="7" t="s">
        <v>5465</v>
      </c>
      <c r="AF551" s="6" t="str">
        <f>_xlfn.XLOOKUP(B551,'[13]Input_27-04'!$B:$B,'[13]Input_27-04'!$M:$M,"")</f>
        <v/>
      </c>
      <c r="AG551" s="7"/>
      <c r="AH551" s="3"/>
      <c r="AI551" s="18" t="str">
        <f>_xlfn.XLOOKUP(B551,'[3]Cells Huawei 27042026 10h'!$B:$B,'[3]Cells Huawei 27042026 10h'!$T:$T,"")</f>
        <v/>
      </c>
      <c r="AJ551" s="18" t="str">
        <f>_xlfn.XLOOKUP(B551,'[3]Cells Huawei 27042026 15h'!$B:$B,'[3]Cells Huawei 27042026 15h'!$T:$T,"")</f>
        <v/>
      </c>
      <c r="AK551" s="18" t="str">
        <f>_xlfn.XLOOKUP(B551,'[4]cells down 27042026 11h28'!$B:$B,'[4]cells down 27042026 11h28'!$R:$R,"")</f>
        <v/>
      </c>
      <c r="AL551" s="18" t="str">
        <f>_xlfn.XLOOKUP(B551,'[4]cells down 27042026 18h01'!$B:$B,'[4]cells down 27042026 18h01'!$R:$R,"")</f>
        <v/>
      </c>
      <c r="AM551" s="18" t="str">
        <f>_xlfn.XLOOKUP(B551,'[5]cell downs 27042026 11h'!$B:$B,'[5]cell downs 27042026 11h'!$R:$R,"")</f>
        <v/>
      </c>
      <c r="AN551" s="18" t="str">
        <f>_xlfn.XLOOKUP(B551,'[5]cell downs 27042026 17h40'!$B:$B,'[5]cell downs 27042026 17h40'!$R:$R,"")</f>
        <v/>
      </c>
      <c r="AO551" s="18" t="str">
        <f>_xlfn.XLOOKUP(B551,'[6]ALL SITES DOWN'!$D:$D,'[6]ALL SITES DOWN'!$J:$J,"")</f>
        <v/>
      </c>
      <c r="AP551" s="18" t="str">
        <f>_xlfn.XLOOKUP(B551,'[7]ALL SITES DOWN'!$D:$D,'[7]ALL SITES DOWN'!$J:$J,"")</f>
        <v/>
      </c>
      <c r="AQ551" s="9" t="str">
        <f>_xlfn.XLOOKUP(B551,[8]sheet1!$AC:$AC,[8]sheet1!$AF:$AF,"")</f>
        <v/>
      </c>
      <c r="AR551" s="14"/>
      <c r="AS551" s="14" t="s">
        <v>5465</v>
      </c>
      <c r="AT551" s="14" t="str">
        <f>_xlfn.XLOOKUP(B551,'[9]cell downs 18042026 17h'!$B:$B,'[9]cell downs 18042026 17h'!$B:$B,"")</f>
        <v/>
      </c>
      <c r="AU551" s="14" t="str">
        <f>_xlfn.XLOOKUP(B551,'[10]Cells Huawei 19042026 15h'!$B:$B,'[10]Cells Huawei 19042026 15h'!$B:$B,"")</f>
        <v/>
      </c>
      <c r="AV551" s="9" t="str">
        <f>_xlfn.XLOOKUP(B551,'[11]cells down 19042026 9H40'!$B:$B,'[11]cells down 19042026 9H40'!$B:$B,"")</f>
        <v/>
      </c>
    </row>
    <row r="552" spans="1:48" hidden="1" x14ac:dyDescent="0.3">
      <c r="A552" s="1" t="s">
        <v>1783</v>
      </c>
      <c r="B552" s="8" t="s">
        <v>1784</v>
      </c>
      <c r="C552" s="3" t="str">
        <f>_xlfn.XLOOKUP(B552,'[1]daily break down'!$D:$D,'[1]daily break down'!$E:$E,"")</f>
        <v>CENTRE</v>
      </c>
      <c r="D552" s="1" t="s">
        <v>11</v>
      </c>
      <c r="E552" s="1" t="s">
        <v>12</v>
      </c>
      <c r="F552" s="3" t="s">
        <v>69</v>
      </c>
      <c r="G552" s="1" t="s">
        <v>502</v>
      </c>
      <c r="H552" s="29" t="str">
        <f>_xlfn.XLOOKUP(B552,[2]CALCULATION!$B:$B,[2]CALCULATION!$H:$H,"")</f>
        <v>ZTE</v>
      </c>
      <c r="I552" s="26">
        <v>0</v>
      </c>
      <c r="J552" s="26">
        <v>0</v>
      </c>
      <c r="K552" s="26">
        <v>0</v>
      </c>
      <c r="L552" s="26">
        <v>0</v>
      </c>
      <c r="M552" s="26">
        <v>0</v>
      </c>
      <c r="N552" s="26">
        <v>0</v>
      </c>
      <c r="O552" s="26">
        <v>1.2431049587225294E-2</v>
      </c>
      <c r="P552" s="114" t="s">
        <v>6364</v>
      </c>
      <c r="Q552" s="42" t="s">
        <v>5538</v>
      </c>
      <c r="R552" s="42"/>
      <c r="S552" s="41" t="str" cm="1">
        <f t="array" ref="S552">IFERROR(_xlfn.IFS(
U552="MPR ISSUE","PDH",
U552="BSS Hardware Issue","BSS",
U552="Sites strategiques, MLL, Pylone, etc.","ENVTECH",
U552="AKTIVCO DEFAUT GE &amp; POWER Cabinet","AKTIVCO",
U552="AKTIVCO Coupure ENEO &amp; Baisse de tension","AKTIVCO GRID ONLY",
U552="Coupure ENEO &amp; Baisse de tension","IHS GRID ONLY",
U552="Defaut GE &amp; POWER Cabinet","IHS",
U552="Sharing","Partners",
U552="Sites strategiques &amp; DataCenter","SST &amp; DC",
U552="Exclu","Exclu",
U552="SAT","SAT",
U552="SPARE-ISSUE","SPARE-ISSUE",
U552="Fiber CAmtel","TRANS_FO_CAMTEL",
U552="Fiber AOF","Fiber AOF",
U552="Projet OCM (HUAWEI)","TRAVAUX-HUAWEI",
U552="Projet OCM (NOKIA)","TRAVAUX-NOKIA",
U552="ACCESS-ISSUE","ACCESS-ISSUE",
U552="Projet OCM (ZTE, NOKIA, autres projets)","TRAVAUX OCM",
U552="No root CAuse","No root cause",
U552="ODU HS","PDH",
U552="IP &amp; VLAN","PDH",
U552="Warehouse HUAWEI","SPARE-ISSUE",
U552="SPARE-HS","SPARE-ISSUE",
U552="Power Telco","BSS",U552="no impacts","no impacts"
),"")</f>
        <v>No root cause</v>
      </c>
      <c r="T552" s="41" t="str" cm="1">
        <f t="array" ref="T552">IFERROR(_xlfn.IFS(
U552="MPR ISSUE","TX ISSUE",
U552="BSS Hardware Issue","RAN ISSUE",
U552="Sites strategiques, MLL, Pylone, etc.","ENVTECH",
U552="AKTIVCO DEFAUT GE &amp; POWER Cabinet","POWER ISSUE",
U552="AKTIVCO Coupure ENEO &amp; Baisse de tension","POWER ISSUE",
U552="Coupure ENEO &amp; Baisse de tension","POWER ISSUE",
U552="Defaut GE &amp; POWER Cabinet","POWER ISSUE",
U552="Sharing","POWER ISSUE",
U552="Sites strategiques &amp; DataCenter","POWER ISSUE",
U552="Exclu","Exclu",
U552="SAT","TX ISSUE",
U552="SPARE-ISSUE","SPARE-ISSUE",
U552="Fiber CAmtel","TX ISSUE",
U552="Fiber AOF","TX ISSUE",
U552="Projet OCM (HUAWEI)","TRAVAUX-HUAWEI",
U552="Projet OCM (NOKIA)","TRAVAUX -NOKIA",
U552="ACCESS-ISSUE","ACCESS-ISSUE",
U552="Projet OCM (ZTE, NOKIA, autres projets)","TRAVAUX OCM",
U552="No root CAuse","No root cause",
U552="ODU HS","TX ISSUE",
U552="IP &amp; VLAN","TX ISSUE",
U552="Warehouse HUAWEI","SPARE-ISSUE",
U552="SPARE-HS","SPARE-ISSUE",
U552="Power Telco","RAN ISSUE",U552="no impacts","no impacts"
),"")</f>
        <v>No root cause</v>
      </c>
      <c r="U552" s="68" t="s">
        <v>5691</v>
      </c>
      <c r="V552" s="41" t="str" cm="1">
        <f t="array" ref="V552">IFERROR(_xlfn.IFS(
U552="MPR ISSUE","ACTIVE",
U552="BSS Hardware Issue","ACTIVE",
U552="Sites strategiques, MLL, Pylone, etc.","PASSIVE",
U552="AKTIVCO DEFAUT GE &amp; POWER Cabinet","PASSIVE",
U552="AKTIVCO Coupure ENEO &amp; Baisse de tension","PASSIVE",
U552="Coupure ENEO &amp; Baisse de tension","PASSIVE",
U552="Defaut GE &amp; POWER Cabinet","PASSIVE",
U552="Sharing","PASSIVE",
U552="Sites strategiques &amp; DataCenter","PASSIVE",
U552="Exclu","Exclu",
U552="SAT","ACTIVE",
U552="SPARE-ISSUE","SPARE-ISSUE",
U552="Fiber CAmtel","ACTIVE",
U552="Fiber AOF","ACTIVE",
U552="Projet OCM (HUAWEI)","PLANNED WORKS",
U552="Projet OCM (NOKIA)","PLANNED WORKS",
U552="ACCESS-ISSUE","ACCESS-ISSUE",
U552="Projet OCM (ZTE, NOKIA, autres projets)","PLANNED WORKS",
U552="No root CAuse","No root cause",
U552="ODU HS","ACTIVE",
U552="IP &amp; VLAN","ACTIVE",
U552="Warehouse HUAWEI","SPARE-ISSUE",
U552="SPARE-HS","SPARE-ISSUE",
U552="Power Telco","ACTIVE", U552="no impacts","no impacts"
),"")</f>
        <v>No root cause</v>
      </c>
      <c r="W552" s="113"/>
      <c r="X552" s="113"/>
      <c r="Y552" s="113"/>
      <c r="Z552" s="113"/>
      <c r="AA552" s="113"/>
      <c r="AB552" s="17" t="s">
        <v>5465</v>
      </c>
      <c r="AC552" s="17" t="str">
        <f>_xlfn.XLOOKUP(B552,'INCIDENT-04-27-2026'!E:E,'INCIDENT-04-27-2026'!F:F,"")</f>
        <v/>
      </c>
      <c r="AD552" s="9"/>
      <c r="AE552" s="7" t="s">
        <v>5465</v>
      </c>
      <c r="AF552" s="6" t="str">
        <f>_xlfn.XLOOKUP(B552,'[13]Input_27-04'!$B:$B,'[13]Input_27-04'!$M:$M,"")</f>
        <v/>
      </c>
      <c r="AG552" s="7"/>
      <c r="AH552" s="3"/>
      <c r="AI552" s="18" t="str">
        <f>_xlfn.XLOOKUP(B552,'[3]Cells Huawei 27042026 10h'!$B:$B,'[3]Cells Huawei 27042026 10h'!$T:$T,"")</f>
        <v/>
      </c>
      <c r="AJ552" s="18" t="str">
        <f>_xlfn.XLOOKUP(B552,'[3]Cells Huawei 27042026 15h'!$B:$B,'[3]Cells Huawei 27042026 15h'!$T:$T,"")</f>
        <v/>
      </c>
      <c r="AK552" s="18" t="str">
        <f>_xlfn.XLOOKUP(B552,'[4]cells down 27042026 11h28'!$B:$B,'[4]cells down 27042026 11h28'!$R:$R,"")</f>
        <v/>
      </c>
      <c r="AL552" s="18" t="str">
        <f>_xlfn.XLOOKUP(B552,'[4]cells down 27042026 18h01'!$B:$B,'[4]cells down 27042026 18h01'!$R:$R,"")</f>
        <v/>
      </c>
      <c r="AM552" s="18" t="str">
        <f>_xlfn.XLOOKUP(B552,'[5]cell downs 27042026 11h'!$B:$B,'[5]cell downs 27042026 11h'!$R:$R,"")</f>
        <v/>
      </c>
      <c r="AN552" s="18" t="str">
        <f>_xlfn.XLOOKUP(B552,'[5]cell downs 27042026 17h40'!$B:$B,'[5]cell downs 27042026 17h40'!$R:$R,"")</f>
        <v/>
      </c>
      <c r="AO552" s="18" t="str">
        <f>_xlfn.XLOOKUP(B552,'[6]ALL SITES DOWN'!$D:$D,'[6]ALL SITES DOWN'!$J:$J,"")</f>
        <v/>
      </c>
      <c r="AP552" s="18" t="str">
        <f>_xlfn.XLOOKUP(B552,'[7]ALL SITES DOWN'!$D:$D,'[7]ALL SITES DOWN'!$J:$J,"")</f>
        <v/>
      </c>
      <c r="AQ552" s="9" t="str">
        <f>_xlfn.XLOOKUP(B552,[8]sheet1!$AC:$AC,[8]sheet1!$AF:$AF,"")</f>
        <v/>
      </c>
      <c r="AR552" s="14"/>
      <c r="AS552" s="14" t="s">
        <v>5465</v>
      </c>
      <c r="AT552" s="14" t="str">
        <f>_xlfn.XLOOKUP(B552,'[9]cell downs 18042026 17h'!$B:$B,'[9]cell downs 18042026 17h'!$B:$B,"")</f>
        <v/>
      </c>
      <c r="AU552" s="14" t="str">
        <f>_xlfn.XLOOKUP(B552,'[10]Cells Huawei 19042026 15h'!$B:$B,'[10]Cells Huawei 19042026 15h'!$B:$B,"")</f>
        <v/>
      </c>
      <c r="AV552" s="9" t="str">
        <f>_xlfn.XLOOKUP(B552,'[11]cells down 19042026 9H40'!$B:$B,'[11]cells down 19042026 9H40'!$B:$B,"")</f>
        <v/>
      </c>
    </row>
    <row r="553" spans="1:48" hidden="1" x14ac:dyDescent="0.3">
      <c r="A553" s="1" t="s">
        <v>4224</v>
      </c>
      <c r="B553" s="8" t="s">
        <v>4225</v>
      </c>
      <c r="C553" s="3" t="str">
        <f>_xlfn.XLOOKUP(B553,'[1]daily break down'!$D:$D,'[1]daily break down'!$E:$E,"")</f>
        <v>LITTORAL</v>
      </c>
      <c r="D553" s="1" t="s">
        <v>11</v>
      </c>
      <c r="E553" s="1" t="s">
        <v>318</v>
      </c>
      <c r="F553" s="3" t="s">
        <v>69</v>
      </c>
      <c r="G553" s="1" t="s">
        <v>502</v>
      </c>
      <c r="H553" s="29" t="str">
        <f>_xlfn.XLOOKUP(B553,[2]CALCULATION!$B:$B,[2]CALCULATION!$H:$H,"")</f>
        <v>ZTE</v>
      </c>
      <c r="I553" s="26">
        <v>0</v>
      </c>
      <c r="J553" s="26">
        <v>16.943253061212843</v>
      </c>
      <c r="K553" s="26">
        <v>0</v>
      </c>
      <c r="L553" s="26">
        <v>0</v>
      </c>
      <c r="M553" s="26">
        <v>0</v>
      </c>
      <c r="N553" s="26">
        <v>0</v>
      </c>
      <c r="O553" s="26">
        <v>1.2038677864242234E-2</v>
      </c>
      <c r="P553" s="114" t="s">
        <v>6364</v>
      </c>
      <c r="Q553" s="42" t="s">
        <v>5538</v>
      </c>
      <c r="R553" s="42"/>
      <c r="S553" s="41" t="str" cm="1">
        <f t="array" ref="S553">IFERROR(_xlfn.IFS(
U553="MPR ISSUE","PDH",
U553="BSS Hardware Issue","BSS",
U553="Sites strategiques, MLL, Pylone, etc.","ENVTECH",
U553="AKTIVCO DEFAUT GE &amp; POWER Cabinet","AKTIVCO",
U553="AKTIVCO Coupure ENEO &amp; Baisse de tension","AKTIVCO GRID ONLY",
U553="Coupure ENEO &amp; Baisse de tension","IHS GRID ONLY",
U553="Defaut GE &amp; POWER Cabinet","IHS",
U553="Sharing","Partners",
U553="Sites strategiques &amp; DataCenter","SST &amp; DC",
U553="Exclu","Exclu",
U553="SAT","SAT",
U553="SPARE-ISSUE","SPARE-ISSUE",
U553="Fiber CAmtel","TRANS_FO_CAMTEL",
U553="Fiber AOF","Fiber AOF",
U553="Projet OCM (HUAWEI)","TRAVAUX-HUAWEI",
U553="Projet OCM (NOKIA)","TRAVAUX-NOKIA",
U553="ACCESS-ISSUE","ACCESS-ISSUE",
U553="Projet OCM (ZTE, NOKIA, autres projets)","TRAVAUX OCM",
U553="No root CAuse","No root cause",
U553="ODU HS","PDH",
U553="IP &amp; VLAN","PDH",
U553="Warehouse HUAWEI","SPARE-ISSUE",
U553="SPARE-HS","SPARE-ISSUE",
U553="Power Telco","BSS",U553="no impacts","no impacts"
),"")</f>
        <v>No root cause</v>
      </c>
      <c r="T553" s="41" t="str" cm="1">
        <f t="array" ref="T553">IFERROR(_xlfn.IFS(
U553="MPR ISSUE","TX ISSUE",
U553="BSS Hardware Issue","RAN ISSUE",
U553="Sites strategiques, MLL, Pylone, etc.","ENVTECH",
U553="AKTIVCO DEFAUT GE &amp; POWER Cabinet","POWER ISSUE",
U553="AKTIVCO Coupure ENEO &amp; Baisse de tension","POWER ISSUE",
U553="Coupure ENEO &amp; Baisse de tension","POWER ISSUE",
U553="Defaut GE &amp; POWER Cabinet","POWER ISSUE",
U553="Sharing","POWER ISSUE",
U553="Sites strategiques &amp; DataCenter","POWER ISSUE",
U553="Exclu","Exclu",
U553="SAT","TX ISSUE",
U553="SPARE-ISSUE","SPARE-ISSUE",
U553="Fiber CAmtel","TX ISSUE",
U553="Fiber AOF","TX ISSUE",
U553="Projet OCM (HUAWEI)","TRAVAUX-HUAWEI",
U553="Projet OCM (NOKIA)","TRAVAUX -NOKIA",
U553="ACCESS-ISSUE","ACCESS-ISSUE",
U553="Projet OCM (ZTE, NOKIA, autres projets)","TRAVAUX OCM",
U553="No root CAuse","No root cause",
U553="ODU HS","TX ISSUE",
U553="IP &amp; VLAN","TX ISSUE",
U553="Warehouse HUAWEI","SPARE-ISSUE",
U553="SPARE-HS","SPARE-ISSUE",
U553="Power Telco","RAN ISSUE",U553="no impacts","no impacts"
),"")</f>
        <v>No root cause</v>
      </c>
      <c r="U553" s="68" t="s">
        <v>5691</v>
      </c>
      <c r="V553" s="41" t="str" cm="1">
        <f t="array" ref="V553">IFERROR(_xlfn.IFS(
U553="MPR ISSUE","ACTIVE",
U553="BSS Hardware Issue","ACTIVE",
U553="Sites strategiques, MLL, Pylone, etc.","PASSIVE",
U553="AKTIVCO DEFAUT GE &amp; POWER Cabinet","PASSIVE",
U553="AKTIVCO Coupure ENEO &amp; Baisse de tension","PASSIVE",
U553="Coupure ENEO &amp; Baisse de tension","PASSIVE",
U553="Defaut GE &amp; POWER Cabinet","PASSIVE",
U553="Sharing","PASSIVE",
U553="Sites strategiques &amp; DataCenter","PASSIVE",
U553="Exclu","Exclu",
U553="SAT","ACTIVE",
U553="SPARE-ISSUE","SPARE-ISSUE",
U553="Fiber CAmtel","ACTIVE",
U553="Fiber AOF","ACTIVE",
U553="Projet OCM (HUAWEI)","PLANNED WORKS",
U553="Projet OCM (NOKIA)","PLANNED WORKS",
U553="ACCESS-ISSUE","ACCESS-ISSUE",
U553="Projet OCM (ZTE, NOKIA, autres projets)","PLANNED WORKS",
U553="No root CAuse","No root cause",
U553="ODU HS","ACTIVE",
U553="IP &amp; VLAN","ACTIVE",
U553="Warehouse HUAWEI","SPARE-ISSUE",
U553="SPARE-HS","SPARE-ISSUE",
U553="Power Telco","ACTIVE", U553="no impacts","no impacts"
),"")</f>
        <v>No root cause</v>
      </c>
      <c r="W553" s="113"/>
      <c r="X553" s="113"/>
      <c r="Y553" s="113"/>
      <c r="Z553" s="113"/>
      <c r="AA553" s="113"/>
      <c r="AB553" s="17" t="s">
        <v>5465</v>
      </c>
      <c r="AC553" s="17" t="str">
        <f>_xlfn.XLOOKUP(B553,'INCIDENT-04-27-2026'!E:E,'INCIDENT-04-27-2026'!F:F,"")</f>
        <v/>
      </c>
      <c r="AD553" s="9"/>
      <c r="AE553" s="7" t="s">
        <v>5465</v>
      </c>
      <c r="AF553" s="6" t="str">
        <f>_xlfn.XLOOKUP(B553,'[13]Input_27-04'!$B:$B,'[13]Input_27-04'!$M:$M,"")</f>
        <v/>
      </c>
      <c r="AG553" s="7"/>
      <c r="AH553" s="3"/>
      <c r="AI553" s="18" t="str">
        <f>_xlfn.XLOOKUP(B553,'[3]Cells Huawei 27042026 10h'!$B:$B,'[3]Cells Huawei 27042026 10h'!$T:$T,"")</f>
        <v/>
      </c>
      <c r="AJ553" s="18" t="str">
        <f>_xlfn.XLOOKUP(B553,'[3]Cells Huawei 27042026 15h'!$B:$B,'[3]Cells Huawei 27042026 15h'!$T:$T,"")</f>
        <v/>
      </c>
      <c r="AK553" s="18" t="str">
        <f>_xlfn.XLOOKUP(B553,'[4]cells down 27042026 11h28'!$B:$B,'[4]cells down 27042026 11h28'!$R:$R,"")</f>
        <v/>
      </c>
      <c r="AL553" s="18" t="str">
        <f>_xlfn.XLOOKUP(B553,'[4]cells down 27042026 18h01'!$B:$B,'[4]cells down 27042026 18h01'!$R:$R,"")</f>
        <v/>
      </c>
      <c r="AM553" s="18" t="str">
        <f>_xlfn.XLOOKUP(B553,'[5]cell downs 27042026 11h'!$B:$B,'[5]cell downs 27042026 11h'!$R:$R,"")</f>
        <v/>
      </c>
      <c r="AN553" s="18" t="str">
        <f>_xlfn.XLOOKUP(B553,'[5]cell downs 27042026 17h40'!$B:$B,'[5]cell downs 27042026 17h40'!$R:$R,"")</f>
        <v/>
      </c>
      <c r="AO553" s="18" t="str">
        <f>_xlfn.XLOOKUP(B553,'[6]ALL SITES DOWN'!$D:$D,'[6]ALL SITES DOWN'!$J:$J,"")</f>
        <v/>
      </c>
      <c r="AP553" s="18" t="str">
        <f>_xlfn.XLOOKUP(B553,'[7]ALL SITES DOWN'!$D:$D,'[7]ALL SITES DOWN'!$J:$J,"")</f>
        <v/>
      </c>
      <c r="AQ553" s="9" t="str">
        <f>_xlfn.XLOOKUP(B553,[8]sheet1!$AC:$AC,[8]sheet1!$AF:$AF,"")</f>
        <v/>
      </c>
      <c r="AR553" s="14"/>
      <c r="AS553" s="14" t="s">
        <v>5465</v>
      </c>
      <c r="AT553" s="14" t="str">
        <f>_xlfn.XLOOKUP(B553,'[9]cell downs 18042026 17h'!$B:$B,'[9]cell downs 18042026 17h'!$B:$B,"")</f>
        <v/>
      </c>
      <c r="AU553" s="14" t="str">
        <f>_xlfn.XLOOKUP(B553,'[10]Cells Huawei 19042026 15h'!$B:$B,'[10]Cells Huawei 19042026 15h'!$B:$B,"")</f>
        <v/>
      </c>
      <c r="AV553" s="9" t="str">
        <f>_xlfn.XLOOKUP(B553,'[11]cells down 19042026 9H40'!$B:$B,'[11]cells down 19042026 9H40'!$B:$B,"")</f>
        <v/>
      </c>
    </row>
    <row r="554" spans="1:48" hidden="1" x14ac:dyDescent="0.3">
      <c r="A554" s="1" t="s">
        <v>4327</v>
      </c>
      <c r="B554" s="8" t="s">
        <v>4328</v>
      </c>
      <c r="C554" s="3" t="str">
        <f>_xlfn.XLOOKUP(B554,'[1]daily break down'!$D:$D,'[1]daily break down'!$E:$E,"")</f>
        <v>CENTRE</v>
      </c>
      <c r="D554" s="1" t="s">
        <v>11</v>
      </c>
      <c r="E554" s="1" t="s">
        <v>12</v>
      </c>
      <c r="F554" s="3" t="s">
        <v>69</v>
      </c>
      <c r="G554" s="1" t="s">
        <v>1217</v>
      </c>
      <c r="H554" s="29" t="str">
        <f>_xlfn.XLOOKUP(B554,[2]CALCULATION!$B:$B,[2]CALCULATION!$H:$H,"")</f>
        <v>ZTE</v>
      </c>
      <c r="I554" s="26">
        <v>0</v>
      </c>
      <c r="J554" s="26">
        <v>0</v>
      </c>
      <c r="K554" s="26">
        <v>0</v>
      </c>
      <c r="L554" s="26">
        <v>0</v>
      </c>
      <c r="M554" s="26">
        <v>0</v>
      </c>
      <c r="N554" s="26">
        <v>0</v>
      </c>
      <c r="O554" s="26">
        <v>1.2020842785924555E-2</v>
      </c>
      <c r="P554" s="114" t="s">
        <v>6364</v>
      </c>
      <c r="Q554" s="42" t="s">
        <v>5538</v>
      </c>
      <c r="R554" s="42"/>
      <c r="S554" s="41" t="str" cm="1">
        <f t="array" ref="S554">IFERROR(_xlfn.IFS(
U554="MPR ISSUE","PDH",
U554="BSS Hardware Issue","BSS",
U554="Sites strategiques, MLL, Pylone, etc.","ENVTECH",
U554="AKTIVCO DEFAUT GE &amp; POWER Cabinet","AKTIVCO",
U554="AKTIVCO Coupure ENEO &amp; Baisse de tension","AKTIVCO GRID ONLY",
U554="Coupure ENEO &amp; Baisse de tension","IHS GRID ONLY",
U554="Defaut GE &amp; POWER Cabinet","IHS",
U554="Sharing","Partners",
U554="Sites strategiques &amp; DataCenter","SST &amp; DC",
U554="Exclu","Exclu",
U554="SAT","SAT",
U554="SPARE-ISSUE","SPARE-ISSUE",
U554="Fiber CAmtel","TRANS_FO_CAMTEL",
U554="Fiber AOF","Fiber AOF",
U554="Projet OCM (HUAWEI)","TRAVAUX-HUAWEI",
U554="Projet OCM (NOKIA)","TRAVAUX-NOKIA",
U554="ACCESS-ISSUE","ACCESS-ISSUE",
U554="Projet OCM (ZTE, NOKIA, autres projets)","TRAVAUX OCM",
U554="No root CAuse","No root cause",
U554="ODU HS","PDH",
U554="IP &amp; VLAN","PDH",
U554="Warehouse HUAWEI","SPARE-ISSUE",
U554="SPARE-HS","SPARE-ISSUE",
U554="Power Telco","BSS",U554="no impacts","no impacts"
),"")</f>
        <v>No root cause</v>
      </c>
      <c r="T554" s="41" t="str" cm="1">
        <f t="array" ref="T554">IFERROR(_xlfn.IFS(
U554="MPR ISSUE","TX ISSUE",
U554="BSS Hardware Issue","RAN ISSUE",
U554="Sites strategiques, MLL, Pylone, etc.","ENVTECH",
U554="AKTIVCO DEFAUT GE &amp; POWER Cabinet","POWER ISSUE",
U554="AKTIVCO Coupure ENEO &amp; Baisse de tension","POWER ISSUE",
U554="Coupure ENEO &amp; Baisse de tension","POWER ISSUE",
U554="Defaut GE &amp; POWER Cabinet","POWER ISSUE",
U554="Sharing","POWER ISSUE",
U554="Sites strategiques &amp; DataCenter","POWER ISSUE",
U554="Exclu","Exclu",
U554="SAT","TX ISSUE",
U554="SPARE-ISSUE","SPARE-ISSUE",
U554="Fiber CAmtel","TX ISSUE",
U554="Fiber AOF","TX ISSUE",
U554="Projet OCM (HUAWEI)","TRAVAUX-HUAWEI",
U554="Projet OCM (NOKIA)","TRAVAUX -NOKIA",
U554="ACCESS-ISSUE","ACCESS-ISSUE",
U554="Projet OCM (ZTE, NOKIA, autres projets)","TRAVAUX OCM",
U554="No root CAuse","No root cause",
U554="ODU HS","TX ISSUE",
U554="IP &amp; VLAN","TX ISSUE",
U554="Warehouse HUAWEI","SPARE-ISSUE",
U554="SPARE-HS","SPARE-ISSUE",
U554="Power Telco","RAN ISSUE",U554="no impacts","no impacts"
),"")</f>
        <v>No root cause</v>
      </c>
      <c r="U554" s="68" t="s">
        <v>5691</v>
      </c>
      <c r="V554" s="41" t="str" cm="1">
        <f t="array" ref="V554">IFERROR(_xlfn.IFS(
U554="MPR ISSUE","ACTIVE",
U554="BSS Hardware Issue","ACTIVE",
U554="Sites strategiques, MLL, Pylone, etc.","PASSIVE",
U554="AKTIVCO DEFAUT GE &amp; POWER Cabinet","PASSIVE",
U554="AKTIVCO Coupure ENEO &amp; Baisse de tension","PASSIVE",
U554="Coupure ENEO &amp; Baisse de tension","PASSIVE",
U554="Defaut GE &amp; POWER Cabinet","PASSIVE",
U554="Sharing","PASSIVE",
U554="Sites strategiques &amp; DataCenter","PASSIVE",
U554="Exclu","Exclu",
U554="SAT","ACTIVE",
U554="SPARE-ISSUE","SPARE-ISSUE",
U554="Fiber CAmtel","ACTIVE",
U554="Fiber AOF","ACTIVE",
U554="Projet OCM (HUAWEI)","PLANNED WORKS",
U554="Projet OCM (NOKIA)","PLANNED WORKS",
U554="ACCESS-ISSUE","ACCESS-ISSUE",
U554="Projet OCM (ZTE, NOKIA, autres projets)","PLANNED WORKS",
U554="No root CAuse","No root cause",
U554="ODU HS","ACTIVE",
U554="IP &amp; VLAN","ACTIVE",
U554="Warehouse HUAWEI","SPARE-ISSUE",
U554="SPARE-HS","SPARE-ISSUE",
U554="Power Telco","ACTIVE", U554="no impacts","no impacts"
),"")</f>
        <v>No root cause</v>
      </c>
      <c r="W554" s="113"/>
      <c r="X554" s="113"/>
      <c r="Y554" s="113"/>
      <c r="Z554" s="113"/>
      <c r="AA554" s="113"/>
      <c r="AB554" s="17" t="s">
        <v>5465</v>
      </c>
      <c r="AC554" s="17" t="str">
        <f>_xlfn.XLOOKUP(B554,'INCIDENT-04-27-2026'!E:E,'INCIDENT-04-27-2026'!F:F,"")</f>
        <v/>
      </c>
      <c r="AD554" s="9"/>
      <c r="AE554" s="7" t="s">
        <v>5465</v>
      </c>
      <c r="AF554" s="6" t="str">
        <f>_xlfn.XLOOKUP(B554,'[13]Input_27-04'!$B:$B,'[13]Input_27-04'!$M:$M,"")</f>
        <v/>
      </c>
      <c r="AG554" s="7"/>
      <c r="AH554" s="3"/>
      <c r="AI554" s="18" t="str">
        <f>_xlfn.XLOOKUP(B554,'[3]Cells Huawei 27042026 10h'!$B:$B,'[3]Cells Huawei 27042026 10h'!$T:$T,"")</f>
        <v/>
      </c>
      <c r="AJ554" s="18" t="str">
        <f>_xlfn.XLOOKUP(B554,'[3]Cells Huawei 27042026 15h'!$B:$B,'[3]Cells Huawei 27042026 15h'!$T:$T,"")</f>
        <v/>
      </c>
      <c r="AK554" s="18" t="str">
        <f>_xlfn.XLOOKUP(B554,'[4]cells down 27042026 11h28'!$B:$B,'[4]cells down 27042026 11h28'!$R:$R,"")</f>
        <v/>
      </c>
      <c r="AL554" s="18" t="str">
        <f>_xlfn.XLOOKUP(B554,'[4]cells down 27042026 18h01'!$B:$B,'[4]cells down 27042026 18h01'!$R:$R,"")</f>
        <v/>
      </c>
      <c r="AM554" s="18" t="str">
        <f>_xlfn.XLOOKUP(B554,'[5]cell downs 27042026 11h'!$B:$B,'[5]cell downs 27042026 11h'!$R:$R,"")</f>
        <v/>
      </c>
      <c r="AN554" s="18" t="str">
        <f>_xlfn.XLOOKUP(B554,'[5]cell downs 27042026 17h40'!$B:$B,'[5]cell downs 27042026 17h40'!$R:$R,"")</f>
        <v/>
      </c>
      <c r="AO554" s="18" t="str">
        <f>_xlfn.XLOOKUP(B554,'[6]ALL SITES DOWN'!$D:$D,'[6]ALL SITES DOWN'!$J:$J,"")</f>
        <v/>
      </c>
      <c r="AP554" s="18" t="str">
        <f>_xlfn.XLOOKUP(B554,'[7]ALL SITES DOWN'!$D:$D,'[7]ALL SITES DOWN'!$J:$J,"")</f>
        <v/>
      </c>
      <c r="AQ554" s="9" t="str">
        <f>_xlfn.XLOOKUP(B554,[8]sheet1!$AC:$AC,[8]sheet1!$AF:$AF,"")</f>
        <v/>
      </c>
      <c r="AR554" s="14"/>
      <c r="AS554" s="14" t="s">
        <v>5465</v>
      </c>
      <c r="AT554" s="14" t="str">
        <f>_xlfn.XLOOKUP(B554,'[9]cell downs 18042026 17h'!$B:$B,'[9]cell downs 18042026 17h'!$B:$B,"")</f>
        <v/>
      </c>
      <c r="AU554" s="14" t="str">
        <f>_xlfn.XLOOKUP(B554,'[10]Cells Huawei 19042026 15h'!$B:$B,'[10]Cells Huawei 19042026 15h'!$B:$B,"")</f>
        <v/>
      </c>
      <c r="AV554" s="9" t="str">
        <f>_xlfn.XLOOKUP(B554,'[11]cells down 19042026 9H40'!$B:$B,'[11]cells down 19042026 9H40'!$B:$B,"")</f>
        <v/>
      </c>
    </row>
    <row r="555" spans="1:48" hidden="1" x14ac:dyDescent="0.3">
      <c r="A555" s="1" t="s">
        <v>1201</v>
      </c>
      <c r="B555" s="8" t="s">
        <v>1202</v>
      </c>
      <c r="C555" s="3" t="str">
        <f>_xlfn.XLOOKUP(B555,'[1]daily break down'!$D:$D,'[1]daily break down'!$E:$E,"")</f>
        <v>NORD-OUEST</v>
      </c>
      <c r="D555" s="1" t="s">
        <v>11</v>
      </c>
      <c r="E555" s="1" t="s">
        <v>12</v>
      </c>
      <c r="F555" s="3" t="s">
        <v>51</v>
      </c>
      <c r="G555" s="1" t="s">
        <v>1203</v>
      </c>
      <c r="H555" s="28" t="str">
        <f>_xlfn.XLOOKUP(B555,[2]CALCULATION!$B:$B,[2]CALCULATION!$H:$H,"")</f>
        <v>NOKIA</v>
      </c>
      <c r="I555" s="26">
        <v>8.703518218889171E-3</v>
      </c>
      <c r="J555" s="26">
        <v>0.51892943872295139</v>
      </c>
      <c r="K555" s="26">
        <v>1.3608164756172929E-2</v>
      </c>
      <c r="L555" s="26">
        <v>1.3429813972999041E-2</v>
      </c>
      <c r="M555" s="26">
        <v>2.3635759189345755</v>
      </c>
      <c r="N555" s="26">
        <v>1.1236099339959449E-2</v>
      </c>
      <c r="O555" s="26">
        <v>1.1931667394337845E-2</v>
      </c>
      <c r="P555" s="114" t="s">
        <v>6364</v>
      </c>
      <c r="Q555" s="42" t="s">
        <v>6353</v>
      </c>
      <c r="R555" s="42"/>
      <c r="S555" s="41" t="str" cm="1">
        <f t="array" ref="S555">IFERROR(_xlfn.IFS(
U555="MPR ISSUE","PDH",
U555="BSS Hardware Issue","BSS",
U555="Sites strategiques, MLL, Pylone, etc.","ENVTECH",
U555="AKTIVCO DEFAUT GE &amp; POWER Cabinet","AKTIVCO",
U555="AKTIVCO Coupure ENEO &amp; Baisse de tension","AKTIVCO GRID ONLY",
U555="Coupure ENEO &amp; Baisse de tension","IHS GRID ONLY",
U555="Defaut GE &amp; POWER Cabinet","IHS",
U555="Sharing","Partners",
U555="Sites strategiques &amp; DataCenter","SST &amp; DC",
U555="Exclu","Exclu",
U555="SAT","SAT",
U555="SPARE-ISSUE","SPARE-ISSUE",
U555="Fiber CAmtel","TRANS_FO_CAMTEL",
U555="Fiber AOF","Fiber AOF",
U555="Projet OCM (HUAWEI)","TRAVAUX-HUAWEI",
U555="Projet OCM (NOKIA)","TRAVAUX-NOKIA",
U555="ACCESS-ISSUE","ACCESS-ISSUE",
U555="Projet OCM (ZTE, NOKIA, autres projets)","TRAVAUX OCM",
U555="No root CAuse","No root cause",
U555="ODU HS","PDH",
U555="IP &amp; VLAN","PDH",
U555="Warehouse HUAWEI","SPARE-ISSUE",
U555="SPARE-HS","SPARE-ISSUE",
U555="Power Telco","BSS",U555="no impacts","no impacts"
),"")</f>
        <v/>
      </c>
      <c r="T555" s="41" t="str" cm="1">
        <f t="array" ref="T555">IFERROR(_xlfn.IFS(
U555="MPR ISSUE","TX ISSUE",
U555="BSS Hardware Issue","RAN ISSUE",
U555="Sites strategiques, MLL, Pylone, etc.","ENVTECH",
U555="AKTIVCO DEFAUT GE &amp; POWER Cabinet","POWER ISSUE",
U555="AKTIVCO Coupure ENEO &amp; Baisse de tension","POWER ISSUE",
U555="Coupure ENEO &amp; Baisse de tension","POWER ISSUE",
U555="Defaut GE &amp; POWER Cabinet","POWER ISSUE",
U555="Sharing","POWER ISSUE",
U555="Sites strategiques &amp; DataCenter","POWER ISSUE",
U555="Exclu","Exclu",
U555="SAT","TX ISSUE",
U555="SPARE-ISSUE","SPARE-ISSUE",
U555="Fiber CAmtel","TX ISSUE",
U555="Fiber AOF","TX ISSUE",
U555="Projet OCM (HUAWEI)","TRAVAUX-HUAWEI",
U555="Projet OCM (NOKIA)","TRAVAUX -NOKIA",
U555="ACCESS-ISSUE","ACCESS-ISSUE",
U555="Projet OCM (ZTE, NOKIA, autres projets)","TRAVAUX OCM",
U555="No root CAuse","No root cause",
U555="ODU HS","TX ISSUE",
U555="IP &amp; VLAN","TX ISSUE",
U555="Warehouse HUAWEI","SPARE-ISSUE",
U555="SPARE-HS","SPARE-ISSUE",
U555="Power Telco","RAN ISSUE",U555="no impacts","no impacts"
),"")</f>
        <v/>
      </c>
      <c r="U555" s="68"/>
      <c r="V555" s="41" t="str" cm="1">
        <f t="array" ref="V555">IFERROR(_xlfn.IFS(
U555="MPR ISSUE","ACTIVE",
U555="BSS Hardware Issue","ACTIVE",
U555="Sites strategiques, MLL, Pylone, etc.","PASSIVE",
U555="AKTIVCO DEFAUT GE &amp; POWER Cabinet","PASSIVE",
U555="AKTIVCO Coupure ENEO &amp; Baisse de tension","PASSIVE",
U555="Coupure ENEO &amp; Baisse de tension","PASSIVE",
U555="Defaut GE &amp; POWER Cabinet","PASSIVE",
U555="Sharing","PASSIVE",
U555="Sites strategiques &amp; DataCenter","PASSIVE",
U555="Exclu","Exclu",
U555="SAT","ACTIVE",
U555="SPARE-ISSUE","SPARE-ISSUE",
U555="Fiber CAmtel","ACTIVE",
U555="Fiber AOF","ACTIVE",
U555="Projet OCM (HUAWEI)","PLANNED WORKS",
U555="Projet OCM (NOKIA)","PLANNED WORKS",
U555="ACCESS-ISSUE","ACCESS-ISSUE",
U555="Projet OCM (ZTE, NOKIA, autres projets)","PLANNED WORKS",
U555="No root CAuse","No root cause",
U555="ODU HS","ACTIVE",
U555="IP &amp; VLAN","ACTIVE",
U555="Warehouse HUAWEI","SPARE-ISSUE",
U555="SPARE-HS","SPARE-ISSUE",
U555="Power Telco","ACTIVE", U555="no impacts","no impacts"
),"")</f>
        <v/>
      </c>
      <c r="W555" s="113"/>
      <c r="X555" s="113"/>
      <c r="Y555" s="113"/>
      <c r="Z555" s="113"/>
      <c r="AA555" s="113"/>
      <c r="AB555" s="17" t="s">
        <v>5465</v>
      </c>
      <c r="AC555" s="17" t="str">
        <f>_xlfn.XLOOKUP(B555,'INCIDENT-04-27-2026'!E:E,'INCIDENT-04-27-2026'!F:F,"")</f>
        <v/>
      </c>
      <c r="AD555" s="9"/>
      <c r="AE555" s="7" t="s">
        <v>5465</v>
      </c>
      <c r="AF555" s="6" t="str">
        <f>_xlfn.XLOOKUP(B555,'[13]Input_27-04'!$B:$B,'[13]Input_27-04'!$M:$M,"")</f>
        <v/>
      </c>
      <c r="AG555" s="7"/>
      <c r="AH555" s="3"/>
      <c r="AI555" s="18" t="str">
        <f>_xlfn.XLOOKUP(B555,'[3]Cells Huawei 27042026 10h'!$B:$B,'[3]Cells Huawei 27042026 10h'!$T:$T,"")</f>
        <v/>
      </c>
      <c r="AJ555" s="18" t="str">
        <f>_xlfn.XLOOKUP(B555,'[3]Cells Huawei 27042026 15h'!$B:$B,'[3]Cells Huawei 27042026 15h'!$T:$T,"")</f>
        <v/>
      </c>
      <c r="AK555" s="18" t="str">
        <f>_xlfn.XLOOKUP(B555,'[4]cells down 27042026 11h28'!$B:$B,'[4]cells down 27042026 11h28'!$R:$R,"")</f>
        <v/>
      </c>
      <c r="AL555" s="18" t="str">
        <f>_xlfn.XLOOKUP(B555,'[4]cells down 27042026 18h01'!$B:$B,'[4]cells down 27042026 18h01'!$R:$R,"")</f>
        <v/>
      </c>
      <c r="AM555" s="18" t="str">
        <f>_xlfn.XLOOKUP(B555,'[5]cell downs 27042026 11h'!$B:$B,'[5]cell downs 27042026 11h'!$R:$R,"")</f>
        <v/>
      </c>
      <c r="AN555" s="18" t="str">
        <f>_xlfn.XLOOKUP(B555,'[5]cell downs 27042026 17h40'!$B:$B,'[5]cell downs 27042026 17h40'!$R:$R,"")</f>
        <v/>
      </c>
      <c r="AO555" s="18" t="str">
        <f>_xlfn.XLOOKUP(B555,'[6]ALL SITES DOWN'!$D:$D,'[6]ALL SITES DOWN'!$J:$J,"")</f>
        <v/>
      </c>
      <c r="AP555" s="18" t="str">
        <f>_xlfn.XLOOKUP(B555,'[7]ALL SITES DOWN'!$D:$D,'[7]ALL SITES DOWN'!$J:$J,"")</f>
        <v/>
      </c>
      <c r="AQ555" s="9" t="str">
        <f>_xlfn.XLOOKUP(B555,[8]sheet1!$AC:$AC,[8]sheet1!$AF:$AF,"")</f>
        <v/>
      </c>
      <c r="AR555" s="14"/>
      <c r="AS555" s="14" t="s">
        <v>5465</v>
      </c>
      <c r="AT555" s="14" t="str">
        <f>_xlfn.XLOOKUP(B555,'[9]cell downs 18042026 17h'!$B:$B,'[9]cell downs 18042026 17h'!$B:$B,"")</f>
        <v/>
      </c>
      <c r="AU555" s="14" t="str">
        <f>_xlfn.XLOOKUP(B555,'[10]Cells Huawei 19042026 15h'!$B:$B,'[10]Cells Huawei 19042026 15h'!$B:$B,"")</f>
        <v/>
      </c>
      <c r="AV555" s="9" t="str">
        <f>_xlfn.XLOOKUP(B555,'[11]cells down 19042026 9H40'!$B:$B,'[11]cells down 19042026 9H40'!$B:$B,"")</f>
        <v/>
      </c>
    </row>
    <row r="556" spans="1:48" hidden="1" x14ac:dyDescent="0.3">
      <c r="A556" s="1" t="s">
        <v>4688</v>
      </c>
      <c r="B556" s="8" t="s">
        <v>4689</v>
      </c>
      <c r="C556" s="3" t="str">
        <f>_xlfn.XLOOKUP(B556,'[1]daily break down'!$D:$D,'[1]daily break down'!$E:$E,"")</f>
        <v>LITTORAL</v>
      </c>
      <c r="D556" s="1"/>
      <c r="E556" s="1"/>
      <c r="F556" s="3" t="s">
        <v>69</v>
      </c>
      <c r="G556" s="1" t="s">
        <v>502</v>
      </c>
      <c r="H556" s="29" t="str">
        <f>_xlfn.XLOOKUP(B556,[2]CALCULATION!$B:$B,[2]CALCULATION!$H:$H,"")</f>
        <v>ZTE</v>
      </c>
      <c r="I556" s="26">
        <v>0</v>
      </c>
      <c r="J556" s="26">
        <v>0</v>
      </c>
      <c r="K556" s="26">
        <v>0</v>
      </c>
      <c r="L556" s="26">
        <v>0</v>
      </c>
      <c r="M556" s="26">
        <v>0</v>
      </c>
      <c r="N556" s="26">
        <v>0</v>
      </c>
      <c r="O556" s="26">
        <v>1.187816215938565E-2</v>
      </c>
      <c r="P556" s="114" t="s">
        <v>6364</v>
      </c>
      <c r="Q556" s="42" t="s">
        <v>5538</v>
      </c>
      <c r="R556" s="42"/>
      <c r="S556" s="41" t="str" cm="1">
        <f t="array" ref="S556">IFERROR(_xlfn.IFS(
U556="MPR ISSUE","PDH",
U556="BSS Hardware Issue","BSS",
U556="Sites strategiques, MLL, Pylone, etc.","ENVTECH",
U556="AKTIVCO DEFAUT GE &amp; POWER Cabinet","AKTIVCO",
U556="AKTIVCO Coupure ENEO &amp; Baisse de tension","AKTIVCO GRID ONLY",
U556="Coupure ENEO &amp; Baisse de tension","IHS GRID ONLY",
U556="Defaut GE &amp; POWER Cabinet","IHS",
U556="Sharing","Partners",
U556="Sites strategiques &amp; DataCenter","SST &amp; DC",
U556="Exclu","Exclu",
U556="SAT","SAT",
U556="SPARE-ISSUE","SPARE-ISSUE",
U556="Fiber CAmtel","TRANS_FO_CAMTEL",
U556="Fiber AOF","Fiber AOF",
U556="Projet OCM (HUAWEI)","TRAVAUX-HUAWEI",
U556="Projet OCM (NOKIA)","TRAVAUX-NOKIA",
U556="ACCESS-ISSUE","ACCESS-ISSUE",
U556="Projet OCM (ZTE, NOKIA, autres projets)","TRAVAUX OCM",
U556="No root CAuse","No root cause",
U556="ODU HS","PDH",
U556="IP &amp; VLAN","PDH",
U556="Warehouse HUAWEI","SPARE-ISSUE",
U556="SPARE-HS","SPARE-ISSUE",
U556="Power Telco","BSS",U556="no impacts","no impacts"
),"")</f>
        <v>No root cause</v>
      </c>
      <c r="T556" s="41" t="str" cm="1">
        <f t="array" ref="T556">IFERROR(_xlfn.IFS(
U556="MPR ISSUE","TX ISSUE",
U556="BSS Hardware Issue","RAN ISSUE",
U556="Sites strategiques, MLL, Pylone, etc.","ENVTECH",
U556="AKTIVCO DEFAUT GE &amp; POWER Cabinet","POWER ISSUE",
U556="AKTIVCO Coupure ENEO &amp; Baisse de tension","POWER ISSUE",
U556="Coupure ENEO &amp; Baisse de tension","POWER ISSUE",
U556="Defaut GE &amp; POWER Cabinet","POWER ISSUE",
U556="Sharing","POWER ISSUE",
U556="Sites strategiques &amp; DataCenter","POWER ISSUE",
U556="Exclu","Exclu",
U556="SAT","TX ISSUE",
U556="SPARE-ISSUE","SPARE-ISSUE",
U556="Fiber CAmtel","TX ISSUE",
U556="Fiber AOF","TX ISSUE",
U556="Projet OCM (HUAWEI)","TRAVAUX-HUAWEI",
U556="Projet OCM (NOKIA)","TRAVAUX -NOKIA",
U556="ACCESS-ISSUE","ACCESS-ISSUE",
U556="Projet OCM (ZTE, NOKIA, autres projets)","TRAVAUX OCM",
U556="No root CAuse","No root cause",
U556="ODU HS","TX ISSUE",
U556="IP &amp; VLAN","TX ISSUE",
U556="Warehouse HUAWEI","SPARE-ISSUE",
U556="SPARE-HS","SPARE-ISSUE",
U556="Power Telco","RAN ISSUE",U556="no impacts","no impacts"
),"")</f>
        <v>No root cause</v>
      </c>
      <c r="U556" s="68" t="s">
        <v>5691</v>
      </c>
      <c r="V556" s="41" t="str" cm="1">
        <f t="array" ref="V556">IFERROR(_xlfn.IFS(
U556="MPR ISSUE","ACTIVE",
U556="BSS Hardware Issue","ACTIVE",
U556="Sites strategiques, MLL, Pylone, etc.","PASSIVE",
U556="AKTIVCO DEFAUT GE &amp; POWER Cabinet","PASSIVE",
U556="AKTIVCO Coupure ENEO &amp; Baisse de tension","PASSIVE",
U556="Coupure ENEO &amp; Baisse de tension","PASSIVE",
U556="Defaut GE &amp; POWER Cabinet","PASSIVE",
U556="Sharing","PASSIVE",
U556="Sites strategiques &amp; DataCenter","PASSIVE",
U556="Exclu","Exclu",
U556="SAT","ACTIVE",
U556="SPARE-ISSUE","SPARE-ISSUE",
U556="Fiber CAmtel","ACTIVE",
U556="Fiber AOF","ACTIVE",
U556="Projet OCM (HUAWEI)","PLANNED WORKS",
U556="Projet OCM (NOKIA)","PLANNED WORKS",
U556="ACCESS-ISSUE","ACCESS-ISSUE",
U556="Projet OCM (ZTE, NOKIA, autres projets)","PLANNED WORKS",
U556="No root CAuse","No root cause",
U556="ODU HS","ACTIVE",
U556="IP &amp; VLAN","ACTIVE",
U556="Warehouse HUAWEI","SPARE-ISSUE",
U556="SPARE-HS","SPARE-ISSUE",
U556="Power Telco","ACTIVE", U556="no impacts","no impacts"
),"")</f>
        <v>No root cause</v>
      </c>
      <c r="W556" s="113"/>
      <c r="X556" s="113"/>
      <c r="Y556" s="113"/>
      <c r="Z556" s="113"/>
      <c r="AA556" s="113"/>
      <c r="AB556" s="17" t="s">
        <v>5465</v>
      </c>
      <c r="AC556" s="17" t="str">
        <f>_xlfn.XLOOKUP(B556,'INCIDENT-04-27-2026'!E:E,'INCIDENT-04-27-2026'!F:F,"")</f>
        <v/>
      </c>
      <c r="AD556" s="9"/>
      <c r="AE556" s="7" t="s">
        <v>5465</v>
      </c>
      <c r="AF556" s="6" t="str">
        <f>_xlfn.XLOOKUP(B556,'[13]Input_27-04'!$B:$B,'[13]Input_27-04'!$M:$M,"")</f>
        <v/>
      </c>
      <c r="AG556" s="7"/>
      <c r="AH556" s="3"/>
      <c r="AI556" s="18" t="str">
        <f>_xlfn.XLOOKUP(B556,'[3]Cells Huawei 27042026 10h'!$B:$B,'[3]Cells Huawei 27042026 10h'!$T:$T,"")</f>
        <v/>
      </c>
      <c r="AJ556" s="18" t="str">
        <f>_xlfn.XLOOKUP(B556,'[3]Cells Huawei 27042026 15h'!$B:$B,'[3]Cells Huawei 27042026 15h'!$T:$T,"")</f>
        <v/>
      </c>
      <c r="AK556" s="18" t="str">
        <f>_xlfn.XLOOKUP(B556,'[4]cells down 27042026 11h28'!$B:$B,'[4]cells down 27042026 11h28'!$R:$R,"")</f>
        <v/>
      </c>
      <c r="AL556" s="18" t="str">
        <f>_xlfn.XLOOKUP(B556,'[4]cells down 27042026 18h01'!$B:$B,'[4]cells down 27042026 18h01'!$R:$R,"")</f>
        <v/>
      </c>
      <c r="AM556" s="18" t="str">
        <f>_xlfn.XLOOKUP(B556,'[5]cell downs 27042026 11h'!$B:$B,'[5]cell downs 27042026 11h'!$R:$R,"")</f>
        <v/>
      </c>
      <c r="AN556" s="18" t="str">
        <f>_xlfn.XLOOKUP(B556,'[5]cell downs 27042026 17h40'!$B:$B,'[5]cell downs 27042026 17h40'!$R:$R,"")</f>
        <v/>
      </c>
      <c r="AO556" s="18" t="str">
        <f>_xlfn.XLOOKUP(B556,'[6]ALL SITES DOWN'!$D:$D,'[6]ALL SITES DOWN'!$J:$J,"")</f>
        <v/>
      </c>
      <c r="AP556" s="18" t="str">
        <f>_xlfn.XLOOKUP(B556,'[7]ALL SITES DOWN'!$D:$D,'[7]ALL SITES DOWN'!$J:$J,"")</f>
        <v/>
      </c>
      <c r="AQ556" s="9" t="str">
        <f>_xlfn.XLOOKUP(B556,[8]sheet1!$AC:$AC,[8]sheet1!$AF:$AF,"")</f>
        <v/>
      </c>
      <c r="AR556" s="14"/>
      <c r="AS556" s="14" t="s">
        <v>5465</v>
      </c>
      <c r="AT556" s="14" t="str">
        <f>_xlfn.XLOOKUP(B556,'[9]cell downs 18042026 17h'!$B:$B,'[9]cell downs 18042026 17h'!$B:$B,"")</f>
        <v/>
      </c>
      <c r="AU556" s="14" t="str">
        <f>_xlfn.XLOOKUP(B556,'[10]Cells Huawei 19042026 15h'!$B:$B,'[10]Cells Huawei 19042026 15h'!$B:$B,"")</f>
        <v/>
      </c>
      <c r="AV556" s="9" t="str">
        <f>_xlfn.XLOOKUP(B556,'[11]cells down 19042026 9H40'!$B:$B,'[11]cells down 19042026 9H40'!$B:$B,"")</f>
        <v/>
      </c>
    </row>
    <row r="557" spans="1:48" hidden="1" x14ac:dyDescent="0.3">
      <c r="A557" s="1" t="s">
        <v>75</v>
      </c>
      <c r="B557" s="8" t="s">
        <v>76</v>
      </c>
      <c r="C557" s="3" t="str">
        <f>_xlfn.XLOOKUP(B557,'[1]daily break down'!$D:$D,'[1]daily break down'!$E:$E,"")</f>
        <v>CENTRE</v>
      </c>
      <c r="D557" s="1" t="s">
        <v>11</v>
      </c>
      <c r="E557" s="1" t="s">
        <v>12</v>
      </c>
      <c r="F557" s="3" t="s">
        <v>69</v>
      </c>
      <c r="G557" s="1" t="s">
        <v>77</v>
      </c>
      <c r="H557" s="29" t="str">
        <f>_xlfn.XLOOKUP(B557,[2]CALCULATION!$B:$B,[2]CALCULATION!$H:$H,"")</f>
        <v>ZTE</v>
      </c>
      <c r="I557" s="26">
        <v>0</v>
      </c>
      <c r="J557" s="26">
        <v>0</v>
      </c>
      <c r="K557" s="26">
        <v>0</v>
      </c>
      <c r="L557" s="26">
        <v>0</v>
      </c>
      <c r="M557" s="26">
        <v>0</v>
      </c>
      <c r="N557" s="26">
        <v>0</v>
      </c>
      <c r="O557" s="26">
        <v>1.1664141219576691E-2</v>
      </c>
      <c r="P557" s="114" t="s">
        <v>6364</v>
      </c>
      <c r="Q557" s="42" t="s">
        <v>5538</v>
      </c>
      <c r="R557" s="42"/>
      <c r="S557" s="41" t="str" cm="1">
        <f t="array" ref="S557">IFERROR(_xlfn.IFS(
U557="MPR ISSUE","PDH",
U557="BSS Hardware Issue","BSS",
U557="Sites strategiques, MLL, Pylone, etc.","ENVTECH",
U557="AKTIVCO DEFAUT GE &amp; POWER Cabinet","AKTIVCO",
U557="AKTIVCO Coupure ENEO &amp; Baisse de tension","AKTIVCO GRID ONLY",
U557="Coupure ENEO &amp; Baisse de tension","IHS GRID ONLY",
U557="Defaut GE &amp; POWER Cabinet","IHS",
U557="Sharing","Partners",
U557="Sites strategiques &amp; DataCenter","SST &amp; DC",
U557="Exclu","Exclu",
U557="SAT","SAT",
U557="SPARE-ISSUE","SPARE-ISSUE",
U557="Fiber CAmtel","TRANS_FO_CAMTEL",
U557="Fiber AOF","Fiber AOF",
U557="Projet OCM (HUAWEI)","TRAVAUX-HUAWEI",
U557="Projet OCM (NOKIA)","TRAVAUX-NOKIA",
U557="ACCESS-ISSUE","ACCESS-ISSUE",
U557="Projet OCM (ZTE, NOKIA, autres projets)","TRAVAUX OCM",
U557="No root CAuse","No root cause",
U557="ODU HS","PDH",
U557="IP &amp; VLAN","PDH",
U557="Warehouse HUAWEI","SPARE-ISSUE",
U557="SPARE-HS","SPARE-ISSUE",
U557="Power Telco","BSS",U557="no impacts","no impacts"
),"")</f>
        <v>No root cause</v>
      </c>
      <c r="T557" s="41" t="str" cm="1">
        <f t="array" ref="T557">IFERROR(_xlfn.IFS(
U557="MPR ISSUE","TX ISSUE",
U557="BSS Hardware Issue","RAN ISSUE",
U557="Sites strategiques, MLL, Pylone, etc.","ENVTECH",
U557="AKTIVCO DEFAUT GE &amp; POWER Cabinet","POWER ISSUE",
U557="AKTIVCO Coupure ENEO &amp; Baisse de tension","POWER ISSUE",
U557="Coupure ENEO &amp; Baisse de tension","POWER ISSUE",
U557="Defaut GE &amp; POWER Cabinet","POWER ISSUE",
U557="Sharing","POWER ISSUE",
U557="Sites strategiques &amp; DataCenter","POWER ISSUE",
U557="Exclu","Exclu",
U557="SAT","TX ISSUE",
U557="SPARE-ISSUE","SPARE-ISSUE",
U557="Fiber CAmtel","TX ISSUE",
U557="Fiber AOF","TX ISSUE",
U557="Projet OCM (HUAWEI)","TRAVAUX-HUAWEI",
U557="Projet OCM (NOKIA)","TRAVAUX -NOKIA",
U557="ACCESS-ISSUE","ACCESS-ISSUE",
U557="Projet OCM (ZTE, NOKIA, autres projets)","TRAVAUX OCM",
U557="No root CAuse","No root cause",
U557="ODU HS","TX ISSUE",
U557="IP &amp; VLAN","TX ISSUE",
U557="Warehouse HUAWEI","SPARE-ISSUE",
U557="SPARE-HS","SPARE-ISSUE",
U557="Power Telco","RAN ISSUE",U557="no impacts","no impacts"
),"")</f>
        <v>No root cause</v>
      </c>
      <c r="U557" s="68" t="s">
        <v>5691</v>
      </c>
      <c r="V557" s="41" t="str" cm="1">
        <f t="array" ref="V557">IFERROR(_xlfn.IFS(
U557="MPR ISSUE","ACTIVE",
U557="BSS Hardware Issue","ACTIVE",
U557="Sites strategiques, MLL, Pylone, etc.","PASSIVE",
U557="AKTIVCO DEFAUT GE &amp; POWER Cabinet","PASSIVE",
U557="AKTIVCO Coupure ENEO &amp; Baisse de tension","PASSIVE",
U557="Coupure ENEO &amp; Baisse de tension","PASSIVE",
U557="Defaut GE &amp; POWER Cabinet","PASSIVE",
U557="Sharing","PASSIVE",
U557="Sites strategiques &amp; DataCenter","PASSIVE",
U557="Exclu","Exclu",
U557="SAT","ACTIVE",
U557="SPARE-ISSUE","SPARE-ISSUE",
U557="Fiber CAmtel","ACTIVE",
U557="Fiber AOF","ACTIVE",
U557="Projet OCM (HUAWEI)","PLANNED WORKS",
U557="Projet OCM (NOKIA)","PLANNED WORKS",
U557="ACCESS-ISSUE","ACCESS-ISSUE",
U557="Projet OCM (ZTE, NOKIA, autres projets)","PLANNED WORKS",
U557="No root CAuse","No root cause",
U557="ODU HS","ACTIVE",
U557="IP &amp; VLAN","ACTIVE",
U557="Warehouse HUAWEI","SPARE-ISSUE",
U557="SPARE-HS","SPARE-ISSUE",
U557="Power Telco","ACTIVE", U557="no impacts","no impacts"
),"")</f>
        <v>No root cause</v>
      </c>
      <c r="W557" s="113"/>
      <c r="X557" s="113"/>
      <c r="Y557" s="113"/>
      <c r="Z557" s="113"/>
      <c r="AA557" s="113"/>
      <c r="AB557" s="17" t="s">
        <v>5465</v>
      </c>
      <c r="AC557" s="17" t="str">
        <f>_xlfn.XLOOKUP(B557,'INCIDENT-04-27-2026'!E:E,'INCIDENT-04-27-2026'!F:F,"")</f>
        <v/>
      </c>
      <c r="AD557" s="9"/>
      <c r="AE557" s="7" t="s">
        <v>5465</v>
      </c>
      <c r="AF557" s="6" t="str">
        <f>_xlfn.XLOOKUP(B557,'[13]Input_27-04'!$B:$B,'[13]Input_27-04'!$M:$M,"")</f>
        <v/>
      </c>
      <c r="AG557" s="7"/>
      <c r="AH557" s="3"/>
      <c r="AI557" s="18" t="str">
        <f>_xlfn.XLOOKUP(B557,'[3]Cells Huawei 27042026 10h'!$B:$B,'[3]Cells Huawei 27042026 10h'!$T:$T,"")</f>
        <v/>
      </c>
      <c r="AJ557" s="18" t="str">
        <f>_xlfn.XLOOKUP(B557,'[3]Cells Huawei 27042026 15h'!$B:$B,'[3]Cells Huawei 27042026 15h'!$T:$T,"")</f>
        <v/>
      </c>
      <c r="AK557" s="18" t="str">
        <f>_xlfn.XLOOKUP(B557,'[4]cells down 27042026 11h28'!$B:$B,'[4]cells down 27042026 11h28'!$R:$R,"")</f>
        <v/>
      </c>
      <c r="AL557" s="18" t="str">
        <f>_xlfn.XLOOKUP(B557,'[4]cells down 27042026 18h01'!$B:$B,'[4]cells down 27042026 18h01'!$R:$R,"")</f>
        <v/>
      </c>
      <c r="AM557" s="18" t="str">
        <f>_xlfn.XLOOKUP(B557,'[5]cell downs 27042026 11h'!$B:$B,'[5]cell downs 27042026 11h'!$R:$R,"")</f>
        <v/>
      </c>
      <c r="AN557" s="18" t="str">
        <f>_xlfn.XLOOKUP(B557,'[5]cell downs 27042026 17h40'!$B:$B,'[5]cell downs 27042026 17h40'!$R:$R,"")</f>
        <v/>
      </c>
      <c r="AO557" s="18" t="str">
        <f>_xlfn.XLOOKUP(B557,'[6]ALL SITES DOWN'!$D:$D,'[6]ALL SITES DOWN'!$J:$J,"")</f>
        <v/>
      </c>
      <c r="AP557" s="18" t="str">
        <f>_xlfn.XLOOKUP(B557,'[7]ALL SITES DOWN'!$D:$D,'[7]ALL SITES DOWN'!$J:$J,"")</f>
        <v/>
      </c>
      <c r="AQ557" s="9" t="str">
        <f>_xlfn.XLOOKUP(B557,[8]sheet1!$AC:$AC,[8]sheet1!$AF:$AF,"")</f>
        <v/>
      </c>
      <c r="AR557" s="14"/>
      <c r="AS557" s="14" t="s">
        <v>5465</v>
      </c>
      <c r="AT557" s="14" t="str">
        <f>_xlfn.XLOOKUP(B557,'[9]cell downs 18042026 17h'!$B:$B,'[9]cell downs 18042026 17h'!$B:$B,"")</f>
        <v/>
      </c>
      <c r="AU557" s="14" t="str">
        <f>_xlfn.XLOOKUP(B557,'[10]Cells Huawei 19042026 15h'!$B:$B,'[10]Cells Huawei 19042026 15h'!$B:$B,"")</f>
        <v/>
      </c>
      <c r="AV557" s="9" t="str">
        <f>_xlfn.XLOOKUP(B557,'[11]cells down 19042026 9H40'!$B:$B,'[11]cells down 19042026 9H40'!$B:$B,"")</f>
        <v/>
      </c>
    </row>
    <row r="558" spans="1:48" hidden="1" x14ac:dyDescent="0.3">
      <c r="A558" s="1" t="s">
        <v>4847</v>
      </c>
      <c r="B558" s="8" t="s">
        <v>4848</v>
      </c>
      <c r="C558" s="3" t="str">
        <f>_xlfn.XLOOKUP(B558,'[1]daily break down'!$D:$D,'[1]daily break down'!$E:$E,"")</f>
        <v>Yaounde</v>
      </c>
      <c r="D558" s="1" t="s">
        <v>11</v>
      </c>
      <c r="E558" s="1" t="s">
        <v>302</v>
      </c>
      <c r="F558" s="3" t="s">
        <v>37</v>
      </c>
      <c r="G558" s="1" t="s">
        <v>38</v>
      </c>
      <c r="H558" s="29" t="str">
        <f>_xlfn.XLOOKUP(B558,[2]CALCULATION!$B:$B,[2]CALCULATION!$H:$H,"")</f>
        <v>ZTE</v>
      </c>
      <c r="I558" s="26">
        <v>0</v>
      </c>
      <c r="J558" s="26">
        <v>0</v>
      </c>
      <c r="K558" s="26">
        <v>1.0808057460342239E-2</v>
      </c>
      <c r="L558" s="26">
        <v>0</v>
      </c>
      <c r="M558" s="26">
        <v>1.0932903008563801E-2</v>
      </c>
      <c r="N558" s="26">
        <v>1.2859091466842516E-2</v>
      </c>
      <c r="O558" s="26">
        <v>1.1646306141259522E-2</v>
      </c>
      <c r="P558" s="114" t="s">
        <v>6364</v>
      </c>
      <c r="Q558" s="42" t="s">
        <v>5538</v>
      </c>
      <c r="R558" s="42"/>
      <c r="S558" s="41" t="str" cm="1">
        <f t="array" ref="S558">IFERROR(_xlfn.IFS(
U558="MPR ISSUE","PDH",
U558="BSS Hardware Issue","BSS",
U558="Sites strategiques, MLL, Pylone, etc.","ENVTECH",
U558="AKTIVCO DEFAUT GE &amp; POWER Cabinet","AKTIVCO",
U558="AKTIVCO Coupure ENEO &amp; Baisse de tension","AKTIVCO GRID ONLY",
U558="Coupure ENEO &amp; Baisse de tension","IHS GRID ONLY",
U558="Defaut GE &amp; POWER Cabinet","IHS",
U558="Sharing","Partners",
U558="Sites strategiques &amp; DataCenter","SST &amp; DC",
U558="Exclu","Exclu",
U558="SAT","SAT",
U558="SPARE-ISSUE","SPARE-ISSUE",
U558="Fiber CAmtel","TRANS_FO_CAMTEL",
U558="Fiber AOF","Fiber AOF",
U558="Projet OCM (HUAWEI)","TRAVAUX-HUAWEI",
U558="Projet OCM (NOKIA)","TRAVAUX-NOKIA",
U558="ACCESS-ISSUE","ACCESS-ISSUE",
U558="Projet OCM (ZTE, NOKIA, autres projets)","TRAVAUX OCM",
U558="No root CAuse","No root cause",
U558="ODU HS","PDH",
U558="IP &amp; VLAN","PDH",
U558="Warehouse HUAWEI","SPARE-ISSUE",
U558="SPARE-HS","SPARE-ISSUE",
U558="Power Telco","BSS",U558="no impacts","no impacts"
),"")</f>
        <v>No root cause</v>
      </c>
      <c r="T558" s="41" t="str" cm="1">
        <f t="array" ref="T558">IFERROR(_xlfn.IFS(
U558="MPR ISSUE","TX ISSUE",
U558="BSS Hardware Issue","RAN ISSUE",
U558="Sites strategiques, MLL, Pylone, etc.","ENVTECH",
U558="AKTIVCO DEFAUT GE &amp; POWER Cabinet","POWER ISSUE",
U558="AKTIVCO Coupure ENEO &amp; Baisse de tension","POWER ISSUE",
U558="Coupure ENEO &amp; Baisse de tension","POWER ISSUE",
U558="Defaut GE &amp; POWER Cabinet","POWER ISSUE",
U558="Sharing","POWER ISSUE",
U558="Sites strategiques &amp; DataCenter","POWER ISSUE",
U558="Exclu","Exclu",
U558="SAT","TX ISSUE",
U558="SPARE-ISSUE","SPARE-ISSUE",
U558="Fiber CAmtel","TX ISSUE",
U558="Fiber AOF","TX ISSUE",
U558="Projet OCM (HUAWEI)","TRAVAUX-HUAWEI",
U558="Projet OCM (NOKIA)","TRAVAUX -NOKIA",
U558="ACCESS-ISSUE","ACCESS-ISSUE",
U558="Projet OCM (ZTE, NOKIA, autres projets)","TRAVAUX OCM",
U558="No root CAuse","No root cause",
U558="ODU HS","TX ISSUE",
U558="IP &amp; VLAN","TX ISSUE",
U558="Warehouse HUAWEI","SPARE-ISSUE",
U558="SPARE-HS","SPARE-ISSUE",
U558="Power Telco","RAN ISSUE",U558="no impacts","no impacts"
),"")</f>
        <v>No root cause</v>
      </c>
      <c r="U558" s="68" t="s">
        <v>5691</v>
      </c>
      <c r="V558" s="41" t="str" cm="1">
        <f t="array" ref="V558">IFERROR(_xlfn.IFS(
U558="MPR ISSUE","ACTIVE",
U558="BSS Hardware Issue","ACTIVE",
U558="Sites strategiques, MLL, Pylone, etc.","PASSIVE",
U558="AKTIVCO DEFAUT GE &amp; POWER Cabinet","PASSIVE",
U558="AKTIVCO Coupure ENEO &amp; Baisse de tension","PASSIVE",
U558="Coupure ENEO &amp; Baisse de tension","PASSIVE",
U558="Defaut GE &amp; POWER Cabinet","PASSIVE",
U558="Sharing","PASSIVE",
U558="Sites strategiques &amp; DataCenter","PASSIVE",
U558="Exclu","Exclu",
U558="SAT","ACTIVE",
U558="SPARE-ISSUE","SPARE-ISSUE",
U558="Fiber CAmtel","ACTIVE",
U558="Fiber AOF","ACTIVE",
U558="Projet OCM (HUAWEI)","PLANNED WORKS",
U558="Projet OCM (NOKIA)","PLANNED WORKS",
U558="ACCESS-ISSUE","ACCESS-ISSUE",
U558="Projet OCM (ZTE, NOKIA, autres projets)","PLANNED WORKS",
U558="No root CAuse","No root cause",
U558="ODU HS","ACTIVE",
U558="IP &amp; VLAN","ACTIVE",
U558="Warehouse HUAWEI","SPARE-ISSUE",
U558="SPARE-HS","SPARE-ISSUE",
U558="Power Telco","ACTIVE", U558="no impacts","no impacts"
),"")</f>
        <v>No root cause</v>
      </c>
      <c r="W558" s="113"/>
      <c r="X558" s="113"/>
      <c r="Y558" s="113"/>
      <c r="Z558" s="113"/>
      <c r="AA558" s="113"/>
      <c r="AB558" s="17" t="s">
        <v>5465</v>
      </c>
      <c r="AC558" s="17" t="str">
        <f>_xlfn.XLOOKUP(B558,'INCIDENT-04-27-2026'!E:E,'INCIDENT-04-27-2026'!F:F,"")</f>
        <v/>
      </c>
      <c r="AD558" s="9"/>
      <c r="AE558" s="7" t="s">
        <v>5465</v>
      </c>
      <c r="AF558" s="6" t="str">
        <f>_xlfn.XLOOKUP(B558,'[13]Input_27-04'!$B:$B,'[13]Input_27-04'!$M:$M,"")</f>
        <v/>
      </c>
      <c r="AG558" s="7"/>
      <c r="AH558" s="3"/>
      <c r="AI558" s="18" t="str">
        <f>_xlfn.XLOOKUP(B558,'[3]Cells Huawei 27042026 10h'!$B:$B,'[3]Cells Huawei 27042026 10h'!$T:$T,"")</f>
        <v/>
      </c>
      <c r="AJ558" s="18" t="str">
        <f>_xlfn.XLOOKUP(B558,'[3]Cells Huawei 27042026 15h'!$B:$B,'[3]Cells Huawei 27042026 15h'!$T:$T,"")</f>
        <v/>
      </c>
      <c r="AK558" s="18" t="str">
        <f>_xlfn.XLOOKUP(B558,'[4]cells down 27042026 11h28'!$B:$B,'[4]cells down 27042026 11h28'!$R:$R,"")</f>
        <v/>
      </c>
      <c r="AL558" s="18" t="str">
        <f>_xlfn.XLOOKUP(B558,'[4]cells down 27042026 18h01'!$B:$B,'[4]cells down 27042026 18h01'!$R:$R,"")</f>
        <v/>
      </c>
      <c r="AM558" s="18" t="str">
        <f>_xlfn.XLOOKUP(B558,'[5]cell downs 27042026 11h'!$B:$B,'[5]cell downs 27042026 11h'!$R:$R,"")</f>
        <v/>
      </c>
      <c r="AN558" s="18" t="str">
        <f>_xlfn.XLOOKUP(B558,'[5]cell downs 27042026 17h40'!$B:$B,'[5]cell downs 27042026 17h40'!$R:$R,"")</f>
        <v/>
      </c>
      <c r="AO558" s="18" t="str">
        <f>_xlfn.XLOOKUP(B558,'[6]ALL SITES DOWN'!$D:$D,'[6]ALL SITES DOWN'!$J:$J,"")</f>
        <v/>
      </c>
      <c r="AP558" s="18" t="str">
        <f>_xlfn.XLOOKUP(B558,'[7]ALL SITES DOWN'!$D:$D,'[7]ALL SITES DOWN'!$J:$J,"")</f>
        <v/>
      </c>
      <c r="AQ558" s="9" t="str">
        <f>_xlfn.XLOOKUP(B558,[8]sheet1!$AC:$AC,[8]sheet1!$AF:$AF,"")</f>
        <v/>
      </c>
      <c r="AR558" s="14"/>
      <c r="AS558" s="14" t="s">
        <v>5465</v>
      </c>
      <c r="AT558" s="14" t="str">
        <f>_xlfn.XLOOKUP(B558,'[9]cell downs 18042026 17h'!$B:$B,'[9]cell downs 18042026 17h'!$B:$B,"")</f>
        <v/>
      </c>
      <c r="AU558" s="14" t="str">
        <f>_xlfn.XLOOKUP(B558,'[10]Cells Huawei 19042026 15h'!$B:$B,'[10]Cells Huawei 19042026 15h'!$B:$B,"")</f>
        <v/>
      </c>
      <c r="AV558" s="9" t="str">
        <f>_xlfn.XLOOKUP(B558,'[11]cells down 19042026 9H40'!$B:$B,'[11]cells down 19042026 9H40'!$B:$B,"")</f>
        <v/>
      </c>
    </row>
    <row r="559" spans="1:48" hidden="1" x14ac:dyDescent="0.3">
      <c r="A559" s="1" t="s">
        <v>836</v>
      </c>
      <c r="B559" s="8" t="s">
        <v>837</v>
      </c>
      <c r="C559" s="3" t="str">
        <f>_xlfn.XLOOKUP(B559,'[1]daily break down'!$D:$D,'[1]daily break down'!$E:$E,"")</f>
        <v>LITTORAL</v>
      </c>
      <c r="D559" s="1" t="s">
        <v>11</v>
      </c>
      <c r="E559" s="1" t="s">
        <v>12</v>
      </c>
      <c r="F559" s="3" t="s">
        <v>69</v>
      </c>
      <c r="G559" s="1" t="s">
        <v>502</v>
      </c>
      <c r="H559" s="29" t="str">
        <f>_xlfn.XLOOKUP(B559,[2]CALCULATION!$B:$B,[2]CALCULATION!$H:$H,"")</f>
        <v>ZTE</v>
      </c>
      <c r="I559" s="26">
        <v>0</v>
      </c>
      <c r="J559" s="26">
        <v>0</v>
      </c>
      <c r="K559" s="26">
        <v>0</v>
      </c>
      <c r="L559" s="26">
        <v>0</v>
      </c>
      <c r="M559" s="26">
        <v>0.142805472087389</v>
      </c>
      <c r="N559" s="26">
        <v>0</v>
      </c>
      <c r="O559" s="26">
        <v>1.1093418713420391E-2</v>
      </c>
      <c r="P559" s="114" t="s">
        <v>6364</v>
      </c>
      <c r="Q559" s="42" t="s">
        <v>5538</v>
      </c>
      <c r="R559" s="42"/>
      <c r="S559" s="41" t="str" cm="1">
        <f t="array" ref="S559">IFERROR(_xlfn.IFS(
U559="MPR ISSUE","PDH",
U559="BSS Hardware Issue","BSS",
U559="Sites strategiques, MLL, Pylone, etc.","ENVTECH",
U559="AKTIVCO DEFAUT GE &amp; POWER Cabinet","AKTIVCO",
U559="AKTIVCO Coupure ENEO &amp; Baisse de tension","AKTIVCO GRID ONLY",
U559="Coupure ENEO &amp; Baisse de tension","IHS GRID ONLY",
U559="Defaut GE &amp; POWER Cabinet","IHS",
U559="Sharing","Partners",
U559="Sites strategiques &amp; DataCenter","SST &amp; DC",
U559="Exclu","Exclu",
U559="SAT","SAT",
U559="SPARE-ISSUE","SPARE-ISSUE",
U559="Fiber CAmtel","TRANS_FO_CAMTEL",
U559="Fiber AOF","Fiber AOF",
U559="Projet OCM (HUAWEI)","TRAVAUX-HUAWEI",
U559="Projet OCM (NOKIA)","TRAVAUX-NOKIA",
U559="ACCESS-ISSUE","ACCESS-ISSUE",
U559="Projet OCM (ZTE, NOKIA, autres projets)","TRAVAUX OCM",
U559="No root CAuse","No root cause",
U559="ODU HS","PDH",
U559="IP &amp; VLAN","PDH",
U559="Warehouse HUAWEI","SPARE-ISSUE",
U559="SPARE-HS","SPARE-ISSUE",
U559="Power Telco","BSS",U559="no impacts","no impacts"
),"")</f>
        <v>No root cause</v>
      </c>
      <c r="T559" s="41" t="str" cm="1">
        <f t="array" ref="T559">IFERROR(_xlfn.IFS(
U559="MPR ISSUE","TX ISSUE",
U559="BSS Hardware Issue","RAN ISSUE",
U559="Sites strategiques, MLL, Pylone, etc.","ENVTECH",
U559="AKTIVCO DEFAUT GE &amp; POWER Cabinet","POWER ISSUE",
U559="AKTIVCO Coupure ENEO &amp; Baisse de tension","POWER ISSUE",
U559="Coupure ENEO &amp; Baisse de tension","POWER ISSUE",
U559="Defaut GE &amp; POWER Cabinet","POWER ISSUE",
U559="Sharing","POWER ISSUE",
U559="Sites strategiques &amp; DataCenter","POWER ISSUE",
U559="Exclu","Exclu",
U559="SAT","TX ISSUE",
U559="SPARE-ISSUE","SPARE-ISSUE",
U559="Fiber CAmtel","TX ISSUE",
U559="Fiber AOF","TX ISSUE",
U559="Projet OCM (HUAWEI)","TRAVAUX-HUAWEI",
U559="Projet OCM (NOKIA)","TRAVAUX -NOKIA",
U559="ACCESS-ISSUE","ACCESS-ISSUE",
U559="Projet OCM (ZTE, NOKIA, autres projets)","TRAVAUX OCM",
U559="No root CAuse","No root cause",
U559="ODU HS","TX ISSUE",
U559="IP &amp; VLAN","TX ISSUE",
U559="Warehouse HUAWEI","SPARE-ISSUE",
U559="SPARE-HS","SPARE-ISSUE",
U559="Power Telco","RAN ISSUE",U559="no impacts","no impacts"
),"")</f>
        <v>No root cause</v>
      </c>
      <c r="U559" s="68" t="s">
        <v>5691</v>
      </c>
      <c r="V559" s="41" t="str" cm="1">
        <f t="array" ref="V559">IFERROR(_xlfn.IFS(
U559="MPR ISSUE","ACTIVE",
U559="BSS Hardware Issue","ACTIVE",
U559="Sites strategiques, MLL, Pylone, etc.","PASSIVE",
U559="AKTIVCO DEFAUT GE &amp; POWER Cabinet","PASSIVE",
U559="AKTIVCO Coupure ENEO &amp; Baisse de tension","PASSIVE",
U559="Coupure ENEO &amp; Baisse de tension","PASSIVE",
U559="Defaut GE &amp; POWER Cabinet","PASSIVE",
U559="Sharing","PASSIVE",
U559="Sites strategiques &amp; DataCenter","PASSIVE",
U559="Exclu","Exclu",
U559="SAT","ACTIVE",
U559="SPARE-ISSUE","SPARE-ISSUE",
U559="Fiber CAmtel","ACTIVE",
U559="Fiber AOF","ACTIVE",
U559="Projet OCM (HUAWEI)","PLANNED WORKS",
U559="Projet OCM (NOKIA)","PLANNED WORKS",
U559="ACCESS-ISSUE","ACCESS-ISSUE",
U559="Projet OCM (ZTE, NOKIA, autres projets)","PLANNED WORKS",
U559="No root CAuse","No root cause",
U559="ODU HS","ACTIVE",
U559="IP &amp; VLAN","ACTIVE",
U559="Warehouse HUAWEI","SPARE-ISSUE",
U559="SPARE-HS","SPARE-ISSUE",
U559="Power Telco","ACTIVE", U559="no impacts","no impacts"
),"")</f>
        <v>No root cause</v>
      </c>
      <c r="W559" s="113"/>
      <c r="X559" s="113"/>
      <c r="Y559" s="113"/>
      <c r="Z559" s="113"/>
      <c r="AA559" s="113"/>
      <c r="AB559" s="17" t="s">
        <v>5465</v>
      </c>
      <c r="AC559" s="17" t="str">
        <f>_xlfn.XLOOKUP(B559,'INCIDENT-04-27-2026'!E:E,'INCIDENT-04-27-2026'!F:F,"")</f>
        <v/>
      </c>
      <c r="AD559" s="9"/>
      <c r="AE559" s="7" t="s">
        <v>5465</v>
      </c>
      <c r="AF559" s="6" t="str">
        <f>_xlfn.XLOOKUP(B559,'[13]Input_27-04'!$B:$B,'[13]Input_27-04'!$M:$M,"")</f>
        <v/>
      </c>
      <c r="AG559" s="7"/>
      <c r="AH559" s="3"/>
      <c r="AI559" s="18" t="str">
        <f>_xlfn.XLOOKUP(B559,'[3]Cells Huawei 27042026 10h'!$B:$B,'[3]Cells Huawei 27042026 10h'!$T:$T,"")</f>
        <v/>
      </c>
      <c r="AJ559" s="18" t="str">
        <f>_xlfn.XLOOKUP(B559,'[3]Cells Huawei 27042026 15h'!$B:$B,'[3]Cells Huawei 27042026 15h'!$T:$T,"")</f>
        <v/>
      </c>
      <c r="AK559" s="18" t="str">
        <f>_xlfn.XLOOKUP(B559,'[4]cells down 27042026 11h28'!$B:$B,'[4]cells down 27042026 11h28'!$R:$R,"")</f>
        <v/>
      </c>
      <c r="AL559" s="18" t="str">
        <f>_xlfn.XLOOKUP(B559,'[4]cells down 27042026 18h01'!$B:$B,'[4]cells down 27042026 18h01'!$R:$R,"")</f>
        <v/>
      </c>
      <c r="AM559" s="18" t="str">
        <f>_xlfn.XLOOKUP(B559,'[5]cell downs 27042026 11h'!$B:$B,'[5]cell downs 27042026 11h'!$R:$R,"")</f>
        <v/>
      </c>
      <c r="AN559" s="18" t="str">
        <f>_xlfn.XLOOKUP(B559,'[5]cell downs 27042026 17h40'!$B:$B,'[5]cell downs 27042026 17h40'!$R:$R,"")</f>
        <v/>
      </c>
      <c r="AO559" s="18" t="str">
        <f>_xlfn.XLOOKUP(B559,'[6]ALL SITES DOWN'!$D:$D,'[6]ALL SITES DOWN'!$J:$J,"")</f>
        <v/>
      </c>
      <c r="AP559" s="18" t="str">
        <f>_xlfn.XLOOKUP(B559,'[7]ALL SITES DOWN'!$D:$D,'[7]ALL SITES DOWN'!$J:$J,"")</f>
        <v/>
      </c>
      <c r="AQ559" s="9" t="str">
        <f>_xlfn.XLOOKUP(B559,[8]sheet1!$AC:$AC,[8]sheet1!$AF:$AF,"")</f>
        <v/>
      </c>
      <c r="AR559" s="14"/>
      <c r="AS559" s="14" t="s">
        <v>5465</v>
      </c>
      <c r="AT559" s="14" t="str">
        <f>_xlfn.XLOOKUP(B559,'[9]cell downs 18042026 17h'!$B:$B,'[9]cell downs 18042026 17h'!$B:$B,"")</f>
        <v/>
      </c>
      <c r="AU559" s="14" t="str">
        <f>_xlfn.XLOOKUP(B559,'[10]Cells Huawei 19042026 15h'!$B:$B,'[10]Cells Huawei 19042026 15h'!$B:$B,"")</f>
        <v/>
      </c>
      <c r="AV559" s="9" t="str">
        <f>_xlfn.XLOOKUP(B559,'[11]cells down 19042026 9H40'!$B:$B,'[11]cells down 19042026 9H40'!$B:$B,"")</f>
        <v/>
      </c>
    </row>
    <row r="560" spans="1:48" hidden="1" x14ac:dyDescent="0.3">
      <c r="A560" s="1" t="s">
        <v>2752</v>
      </c>
      <c r="B560" s="8" t="s">
        <v>2753</v>
      </c>
      <c r="C560" s="3" t="str">
        <f>_xlfn.XLOOKUP(B560,'[1]daily break down'!$D:$D,'[1]daily break down'!$E:$E,"")</f>
        <v>CENTRE</v>
      </c>
      <c r="D560" s="1" t="s">
        <v>21</v>
      </c>
      <c r="E560" s="1" t="s">
        <v>188</v>
      </c>
      <c r="F560" s="3" t="s">
        <v>69</v>
      </c>
      <c r="G560" s="1" t="s">
        <v>1217</v>
      </c>
      <c r="H560" s="29" t="str">
        <f>_xlfn.XLOOKUP(B560,[2]CALCULATION!$B:$B,[2]CALCULATION!$H:$H,"")</f>
        <v>ZTE</v>
      </c>
      <c r="I560" s="26">
        <v>0</v>
      </c>
      <c r="J560" s="26">
        <v>0</v>
      </c>
      <c r="K560" s="26">
        <v>0</v>
      </c>
      <c r="L560" s="26">
        <v>0</v>
      </c>
      <c r="M560" s="26">
        <v>0</v>
      </c>
      <c r="N560" s="26">
        <v>0</v>
      </c>
      <c r="O560" s="26">
        <v>1.1057748556785537E-2</v>
      </c>
      <c r="P560" s="114" t="s">
        <v>6364</v>
      </c>
      <c r="Q560" s="42" t="s">
        <v>5538</v>
      </c>
      <c r="R560" s="42"/>
      <c r="S560" s="41" t="str" cm="1">
        <f t="array" ref="S560">IFERROR(_xlfn.IFS(
U560="MPR ISSUE","PDH",
U560="BSS Hardware Issue","BSS",
U560="Sites strategiques, MLL, Pylone, etc.","ENVTECH",
U560="AKTIVCO DEFAUT GE &amp; POWER Cabinet","AKTIVCO",
U560="AKTIVCO Coupure ENEO &amp; Baisse de tension","AKTIVCO GRID ONLY",
U560="Coupure ENEO &amp; Baisse de tension","IHS GRID ONLY",
U560="Defaut GE &amp; POWER Cabinet","IHS",
U560="Sharing","Partners",
U560="Sites strategiques &amp; DataCenter","SST &amp; DC",
U560="Exclu","Exclu",
U560="SAT","SAT",
U560="SPARE-ISSUE","SPARE-ISSUE",
U560="Fiber CAmtel","TRANS_FO_CAMTEL",
U560="Fiber AOF","Fiber AOF",
U560="Projet OCM (HUAWEI)","TRAVAUX-HUAWEI",
U560="Projet OCM (NOKIA)","TRAVAUX-NOKIA",
U560="ACCESS-ISSUE","ACCESS-ISSUE",
U560="Projet OCM (ZTE, NOKIA, autres projets)","TRAVAUX OCM",
U560="No root CAuse","No root cause",
U560="ODU HS","PDH",
U560="IP &amp; VLAN","PDH",
U560="Warehouse HUAWEI","SPARE-ISSUE",
U560="SPARE-HS","SPARE-ISSUE",
U560="Power Telco","BSS",U560="no impacts","no impacts"
),"")</f>
        <v>No root cause</v>
      </c>
      <c r="T560" s="41" t="str" cm="1">
        <f t="array" ref="T560">IFERROR(_xlfn.IFS(
U560="MPR ISSUE","TX ISSUE",
U560="BSS Hardware Issue","RAN ISSUE",
U560="Sites strategiques, MLL, Pylone, etc.","ENVTECH",
U560="AKTIVCO DEFAUT GE &amp; POWER Cabinet","POWER ISSUE",
U560="AKTIVCO Coupure ENEO &amp; Baisse de tension","POWER ISSUE",
U560="Coupure ENEO &amp; Baisse de tension","POWER ISSUE",
U560="Defaut GE &amp; POWER Cabinet","POWER ISSUE",
U560="Sharing","POWER ISSUE",
U560="Sites strategiques &amp; DataCenter","POWER ISSUE",
U560="Exclu","Exclu",
U560="SAT","TX ISSUE",
U560="SPARE-ISSUE","SPARE-ISSUE",
U560="Fiber CAmtel","TX ISSUE",
U560="Fiber AOF","TX ISSUE",
U560="Projet OCM (HUAWEI)","TRAVAUX-HUAWEI",
U560="Projet OCM (NOKIA)","TRAVAUX -NOKIA",
U560="ACCESS-ISSUE","ACCESS-ISSUE",
U560="Projet OCM (ZTE, NOKIA, autres projets)","TRAVAUX OCM",
U560="No root CAuse","No root cause",
U560="ODU HS","TX ISSUE",
U560="IP &amp; VLAN","TX ISSUE",
U560="Warehouse HUAWEI","SPARE-ISSUE",
U560="SPARE-HS","SPARE-ISSUE",
U560="Power Telco","RAN ISSUE",U560="no impacts","no impacts"
),"")</f>
        <v>No root cause</v>
      </c>
      <c r="U560" s="68" t="s">
        <v>5691</v>
      </c>
      <c r="V560" s="41" t="str" cm="1">
        <f t="array" ref="V560">IFERROR(_xlfn.IFS(
U560="MPR ISSUE","ACTIVE",
U560="BSS Hardware Issue","ACTIVE",
U560="Sites strategiques, MLL, Pylone, etc.","PASSIVE",
U560="AKTIVCO DEFAUT GE &amp; POWER Cabinet","PASSIVE",
U560="AKTIVCO Coupure ENEO &amp; Baisse de tension","PASSIVE",
U560="Coupure ENEO &amp; Baisse de tension","PASSIVE",
U560="Defaut GE &amp; POWER Cabinet","PASSIVE",
U560="Sharing","PASSIVE",
U560="Sites strategiques &amp; DataCenter","PASSIVE",
U560="Exclu","Exclu",
U560="SAT","ACTIVE",
U560="SPARE-ISSUE","SPARE-ISSUE",
U560="Fiber CAmtel","ACTIVE",
U560="Fiber AOF","ACTIVE",
U560="Projet OCM (HUAWEI)","PLANNED WORKS",
U560="Projet OCM (NOKIA)","PLANNED WORKS",
U560="ACCESS-ISSUE","ACCESS-ISSUE",
U560="Projet OCM (ZTE, NOKIA, autres projets)","PLANNED WORKS",
U560="No root CAuse","No root cause",
U560="ODU HS","ACTIVE",
U560="IP &amp; VLAN","ACTIVE",
U560="Warehouse HUAWEI","SPARE-ISSUE",
U560="SPARE-HS","SPARE-ISSUE",
U560="Power Telco","ACTIVE", U560="no impacts","no impacts"
),"")</f>
        <v>No root cause</v>
      </c>
      <c r="W560" s="113"/>
      <c r="X560" s="113"/>
      <c r="Y560" s="113"/>
      <c r="Z560" s="113"/>
      <c r="AA560" s="113"/>
      <c r="AB560" s="17" t="s">
        <v>5465</v>
      </c>
      <c r="AC560" s="17" t="str">
        <f>_xlfn.XLOOKUP(B560,'INCIDENT-04-27-2026'!E:E,'INCIDENT-04-27-2026'!F:F,"")</f>
        <v/>
      </c>
      <c r="AD560" s="9"/>
      <c r="AE560" s="7" t="s">
        <v>5465</v>
      </c>
      <c r="AF560" s="6" t="str">
        <f>_xlfn.XLOOKUP(B560,'[13]Input_27-04'!$B:$B,'[13]Input_27-04'!$M:$M,"")</f>
        <v>No power issue</v>
      </c>
      <c r="AG560" s="7"/>
      <c r="AH560" s="3"/>
      <c r="AI560" s="18" t="str">
        <f>_xlfn.XLOOKUP(B560,'[3]Cells Huawei 27042026 10h'!$B:$B,'[3]Cells Huawei 27042026 10h'!$T:$T,"")</f>
        <v/>
      </c>
      <c r="AJ560" s="18" t="str">
        <f>_xlfn.XLOOKUP(B560,'[3]Cells Huawei 27042026 15h'!$B:$B,'[3]Cells Huawei 27042026 15h'!$T:$T,"")</f>
        <v/>
      </c>
      <c r="AK560" s="18" t="str">
        <f>_xlfn.XLOOKUP(B560,'[4]cells down 27042026 11h28'!$B:$B,'[4]cells down 27042026 11h28'!$R:$R,"")</f>
        <v/>
      </c>
      <c r="AL560" s="18" t="str">
        <f>_xlfn.XLOOKUP(B560,'[4]cells down 27042026 18h01'!$B:$B,'[4]cells down 27042026 18h01'!$R:$R,"")</f>
        <v/>
      </c>
      <c r="AM560" s="18" t="str">
        <f>_xlfn.XLOOKUP(B560,'[5]cell downs 27042026 11h'!$B:$B,'[5]cell downs 27042026 11h'!$R:$R,"")</f>
        <v/>
      </c>
      <c r="AN560" s="18" t="str">
        <f>_xlfn.XLOOKUP(B560,'[5]cell downs 27042026 17h40'!$B:$B,'[5]cell downs 27042026 17h40'!$R:$R,"")</f>
        <v/>
      </c>
      <c r="AO560" s="18" t="str">
        <f>_xlfn.XLOOKUP(B560,'[6]ALL SITES DOWN'!$D:$D,'[6]ALL SITES DOWN'!$J:$J,"")</f>
        <v/>
      </c>
      <c r="AP560" s="18" t="str">
        <f>_xlfn.XLOOKUP(B560,'[7]ALL SITES DOWN'!$D:$D,'[7]ALL SITES DOWN'!$J:$J,"")</f>
        <v/>
      </c>
      <c r="AQ560" s="9" t="str">
        <f>_xlfn.XLOOKUP(B560,[8]sheet1!$AC:$AC,[8]sheet1!$AF:$AF,"")</f>
        <v/>
      </c>
      <c r="AR560" s="14"/>
      <c r="AS560" s="14" t="s">
        <v>5465</v>
      </c>
      <c r="AT560" s="14" t="str">
        <f>_xlfn.XLOOKUP(B560,'[9]cell downs 18042026 17h'!$B:$B,'[9]cell downs 18042026 17h'!$B:$B,"")</f>
        <v/>
      </c>
      <c r="AU560" s="14" t="str">
        <f>_xlfn.XLOOKUP(B560,'[10]Cells Huawei 19042026 15h'!$B:$B,'[10]Cells Huawei 19042026 15h'!$B:$B,"")</f>
        <v/>
      </c>
      <c r="AV560" s="9" t="str">
        <f>_xlfn.XLOOKUP(B560,'[11]cells down 19042026 9H40'!$B:$B,'[11]cells down 19042026 9H40'!$B:$B,"")</f>
        <v/>
      </c>
    </row>
    <row r="561" spans="1:48" hidden="1" x14ac:dyDescent="0.3">
      <c r="A561" s="1" t="s">
        <v>1564</v>
      </c>
      <c r="B561" s="8" t="s">
        <v>1565</v>
      </c>
      <c r="C561" s="3" t="str">
        <f>_xlfn.XLOOKUP(B561,'[1]daily break down'!$D:$D,'[1]daily break down'!$E:$E,"")</f>
        <v>CENTRE</v>
      </c>
      <c r="D561" s="1" t="s">
        <v>11</v>
      </c>
      <c r="E561" s="1" t="s">
        <v>12</v>
      </c>
      <c r="F561" s="3" t="s">
        <v>69</v>
      </c>
      <c r="G561" s="1" t="s">
        <v>502</v>
      </c>
      <c r="H561" s="29" t="str">
        <f>_xlfn.XLOOKUP(B561,[2]CALCULATION!$B:$B,[2]CALCULATION!$H:$H,"")</f>
        <v>ZTE</v>
      </c>
      <c r="I561" s="26">
        <v>0</v>
      </c>
      <c r="J561" s="26">
        <v>0</v>
      </c>
      <c r="K561" s="26">
        <v>0</v>
      </c>
      <c r="L561" s="26">
        <v>0</v>
      </c>
      <c r="M561" s="26">
        <v>0</v>
      </c>
      <c r="N561" s="26">
        <v>0</v>
      </c>
      <c r="O561" s="26">
        <v>1.0362180502406842E-2</v>
      </c>
      <c r="P561" s="114" t="s">
        <v>6364</v>
      </c>
      <c r="Q561" s="42" t="s">
        <v>5538</v>
      </c>
      <c r="R561" s="42"/>
      <c r="S561" s="41" t="str" cm="1">
        <f t="array" ref="S561">IFERROR(_xlfn.IFS(
U561="MPR ISSUE","PDH",
U561="BSS Hardware Issue","BSS",
U561="Sites strategiques, MLL, Pylone, etc.","ENVTECH",
U561="AKTIVCO DEFAUT GE &amp; POWER Cabinet","AKTIVCO",
U561="AKTIVCO Coupure ENEO &amp; Baisse de tension","AKTIVCO GRID ONLY",
U561="Coupure ENEO &amp; Baisse de tension","IHS GRID ONLY",
U561="Defaut GE &amp; POWER Cabinet","IHS",
U561="Sharing","Partners",
U561="Sites strategiques &amp; DataCenter","SST &amp; DC",
U561="Exclu","Exclu",
U561="SAT","SAT",
U561="SPARE-ISSUE","SPARE-ISSUE",
U561="Fiber CAmtel","TRANS_FO_CAMTEL",
U561="Fiber AOF","Fiber AOF",
U561="Projet OCM (HUAWEI)","TRAVAUX-HUAWEI",
U561="Projet OCM (NOKIA)","TRAVAUX-NOKIA",
U561="ACCESS-ISSUE","ACCESS-ISSUE",
U561="Projet OCM (ZTE, NOKIA, autres projets)","TRAVAUX OCM",
U561="No root CAuse","No root cause",
U561="ODU HS","PDH",
U561="IP &amp; VLAN","PDH",
U561="Warehouse HUAWEI","SPARE-ISSUE",
U561="SPARE-HS","SPARE-ISSUE",
U561="Power Telco","BSS",U561="no impacts","no impacts"
),"")</f>
        <v>No root cause</v>
      </c>
      <c r="T561" s="41" t="str" cm="1">
        <f t="array" ref="T561">IFERROR(_xlfn.IFS(
U561="MPR ISSUE","TX ISSUE",
U561="BSS Hardware Issue","RAN ISSUE",
U561="Sites strategiques, MLL, Pylone, etc.","ENVTECH",
U561="AKTIVCO DEFAUT GE &amp; POWER Cabinet","POWER ISSUE",
U561="AKTIVCO Coupure ENEO &amp; Baisse de tension","POWER ISSUE",
U561="Coupure ENEO &amp; Baisse de tension","POWER ISSUE",
U561="Defaut GE &amp; POWER Cabinet","POWER ISSUE",
U561="Sharing","POWER ISSUE",
U561="Sites strategiques &amp; DataCenter","POWER ISSUE",
U561="Exclu","Exclu",
U561="SAT","TX ISSUE",
U561="SPARE-ISSUE","SPARE-ISSUE",
U561="Fiber CAmtel","TX ISSUE",
U561="Fiber AOF","TX ISSUE",
U561="Projet OCM (HUAWEI)","TRAVAUX-HUAWEI",
U561="Projet OCM (NOKIA)","TRAVAUX -NOKIA",
U561="ACCESS-ISSUE","ACCESS-ISSUE",
U561="Projet OCM (ZTE, NOKIA, autres projets)","TRAVAUX OCM",
U561="No root CAuse","No root cause",
U561="ODU HS","TX ISSUE",
U561="IP &amp; VLAN","TX ISSUE",
U561="Warehouse HUAWEI","SPARE-ISSUE",
U561="SPARE-HS","SPARE-ISSUE",
U561="Power Telco","RAN ISSUE",U561="no impacts","no impacts"
),"")</f>
        <v>No root cause</v>
      </c>
      <c r="U561" s="68" t="s">
        <v>5691</v>
      </c>
      <c r="V561" s="41" t="str" cm="1">
        <f t="array" ref="V561">IFERROR(_xlfn.IFS(
U561="MPR ISSUE","ACTIVE",
U561="BSS Hardware Issue","ACTIVE",
U561="Sites strategiques, MLL, Pylone, etc.","PASSIVE",
U561="AKTIVCO DEFAUT GE &amp; POWER Cabinet","PASSIVE",
U561="AKTIVCO Coupure ENEO &amp; Baisse de tension","PASSIVE",
U561="Coupure ENEO &amp; Baisse de tension","PASSIVE",
U561="Defaut GE &amp; POWER Cabinet","PASSIVE",
U561="Sharing","PASSIVE",
U561="Sites strategiques &amp; DataCenter","PASSIVE",
U561="Exclu","Exclu",
U561="SAT","ACTIVE",
U561="SPARE-ISSUE","SPARE-ISSUE",
U561="Fiber CAmtel","ACTIVE",
U561="Fiber AOF","ACTIVE",
U561="Projet OCM (HUAWEI)","PLANNED WORKS",
U561="Projet OCM (NOKIA)","PLANNED WORKS",
U561="ACCESS-ISSUE","ACCESS-ISSUE",
U561="Projet OCM (ZTE, NOKIA, autres projets)","PLANNED WORKS",
U561="No root CAuse","No root cause",
U561="ODU HS","ACTIVE",
U561="IP &amp; VLAN","ACTIVE",
U561="Warehouse HUAWEI","SPARE-ISSUE",
U561="SPARE-HS","SPARE-ISSUE",
U561="Power Telco","ACTIVE", U561="no impacts","no impacts"
),"")</f>
        <v>No root cause</v>
      </c>
      <c r="W561" s="113"/>
      <c r="X561" s="113"/>
      <c r="Y561" s="113"/>
      <c r="Z561" s="113"/>
      <c r="AA561" s="113"/>
      <c r="AB561" s="17" t="s">
        <v>5465</v>
      </c>
      <c r="AC561" s="17" t="str">
        <f>_xlfn.XLOOKUP(B561,'INCIDENT-04-27-2026'!E:E,'INCIDENT-04-27-2026'!F:F,"")</f>
        <v/>
      </c>
      <c r="AD561" s="9"/>
      <c r="AE561" s="7" t="s">
        <v>5465</v>
      </c>
      <c r="AF561" s="6" t="str">
        <f>_xlfn.XLOOKUP(B561,'[13]Input_27-04'!$B:$B,'[13]Input_27-04'!$M:$M,"")</f>
        <v/>
      </c>
      <c r="AG561" s="7"/>
      <c r="AH561" s="3"/>
      <c r="AI561" s="18" t="str">
        <f>_xlfn.XLOOKUP(B561,'[3]Cells Huawei 27042026 10h'!$B:$B,'[3]Cells Huawei 27042026 10h'!$T:$T,"")</f>
        <v/>
      </c>
      <c r="AJ561" s="18" t="str">
        <f>_xlfn.XLOOKUP(B561,'[3]Cells Huawei 27042026 15h'!$B:$B,'[3]Cells Huawei 27042026 15h'!$T:$T,"")</f>
        <v/>
      </c>
      <c r="AK561" s="18" t="str">
        <f>_xlfn.XLOOKUP(B561,'[4]cells down 27042026 11h28'!$B:$B,'[4]cells down 27042026 11h28'!$R:$R,"")</f>
        <v/>
      </c>
      <c r="AL561" s="18" t="str">
        <f>_xlfn.XLOOKUP(B561,'[4]cells down 27042026 18h01'!$B:$B,'[4]cells down 27042026 18h01'!$R:$R,"")</f>
        <v/>
      </c>
      <c r="AM561" s="18" t="str">
        <f>_xlfn.XLOOKUP(B561,'[5]cell downs 27042026 11h'!$B:$B,'[5]cell downs 27042026 11h'!$R:$R,"")</f>
        <v/>
      </c>
      <c r="AN561" s="18" t="str">
        <f>_xlfn.XLOOKUP(B561,'[5]cell downs 27042026 17h40'!$B:$B,'[5]cell downs 27042026 17h40'!$R:$R,"")</f>
        <v/>
      </c>
      <c r="AO561" s="18" t="str">
        <f>_xlfn.XLOOKUP(B561,'[6]ALL SITES DOWN'!$D:$D,'[6]ALL SITES DOWN'!$J:$J,"")</f>
        <v/>
      </c>
      <c r="AP561" s="18" t="str">
        <f>_xlfn.XLOOKUP(B561,'[7]ALL SITES DOWN'!$D:$D,'[7]ALL SITES DOWN'!$J:$J,"")</f>
        <v/>
      </c>
      <c r="AQ561" s="9" t="str">
        <f>_xlfn.XLOOKUP(B561,[8]sheet1!$AC:$AC,[8]sheet1!$AF:$AF,"")</f>
        <v/>
      </c>
      <c r="AR561" s="14"/>
      <c r="AS561" s="14" t="s">
        <v>5465</v>
      </c>
      <c r="AT561" s="14" t="str">
        <f>_xlfn.XLOOKUP(B561,'[9]cell downs 18042026 17h'!$B:$B,'[9]cell downs 18042026 17h'!$B:$B,"")</f>
        <v/>
      </c>
      <c r="AU561" s="14" t="str">
        <f>_xlfn.XLOOKUP(B561,'[10]Cells Huawei 19042026 15h'!$B:$B,'[10]Cells Huawei 19042026 15h'!$B:$B,"")</f>
        <v/>
      </c>
      <c r="AV561" s="9" t="str">
        <f>_xlfn.XLOOKUP(B561,'[11]cells down 19042026 9H40'!$B:$B,'[11]cells down 19042026 9H40'!$B:$B,"")</f>
        <v/>
      </c>
    </row>
    <row r="562" spans="1:48" hidden="1" x14ac:dyDescent="0.3">
      <c r="A562" s="1" t="s">
        <v>1067</v>
      </c>
      <c r="B562" s="8" t="s">
        <v>1068</v>
      </c>
      <c r="C562" s="3" t="str">
        <f>_xlfn.XLOOKUP(B562,'[1]daily break down'!$D:$D,'[1]daily break down'!$E:$E,"")</f>
        <v>OUEST</v>
      </c>
      <c r="D562" s="1" t="s">
        <v>11</v>
      </c>
      <c r="E562" s="1" t="s">
        <v>12</v>
      </c>
      <c r="F562" s="3" t="s">
        <v>102</v>
      </c>
      <c r="G562" s="1" t="s">
        <v>1069</v>
      </c>
      <c r="H562" s="28" t="str">
        <f>_xlfn.XLOOKUP(B562,[2]CALCULATION!$B:$B,[2]CALCULATION!$H:$H,"")</f>
        <v>NOKIA</v>
      </c>
      <c r="I562" s="26">
        <v>0</v>
      </c>
      <c r="J562" s="26">
        <v>0</v>
      </c>
      <c r="K562" s="26">
        <v>0</v>
      </c>
      <c r="L562" s="26">
        <v>1.0611871598850455E-2</v>
      </c>
      <c r="M562" s="26">
        <v>3.4778402718925743E-3</v>
      </c>
      <c r="N562" s="26">
        <v>0</v>
      </c>
      <c r="O562" s="26">
        <v>1.0344345424089817E-2</v>
      </c>
      <c r="P562" s="114" t="s">
        <v>6364</v>
      </c>
      <c r="Q562" s="42" t="s">
        <v>5538</v>
      </c>
      <c r="R562" s="42"/>
      <c r="S562" s="41" t="str" cm="1">
        <f t="array" ref="S562">IFERROR(_xlfn.IFS(
U562="MPR ISSUE","PDH",
U562="BSS Hardware Issue","BSS",
U562="Sites strategiques, MLL, Pylone, etc.","ENVTECH",
U562="AKTIVCO DEFAUT GE &amp; POWER Cabinet","AKTIVCO",
U562="AKTIVCO Coupure ENEO &amp; Baisse de tension","AKTIVCO GRID ONLY",
U562="Coupure ENEO &amp; Baisse de tension","IHS GRID ONLY",
U562="Defaut GE &amp; POWER Cabinet","IHS",
U562="Sharing","Partners",
U562="Sites strategiques &amp; DataCenter","SST &amp; DC",
U562="Exclu","Exclu",
U562="SAT","SAT",
U562="SPARE-ISSUE","SPARE-ISSUE",
U562="Fiber CAmtel","TRANS_FO_CAMTEL",
U562="Fiber AOF","Fiber AOF",
U562="Projet OCM (HUAWEI)","TRAVAUX-HUAWEI",
U562="Projet OCM (NOKIA)","TRAVAUX-NOKIA",
U562="ACCESS-ISSUE","ACCESS-ISSUE",
U562="Projet OCM (ZTE, NOKIA, autres projets)","TRAVAUX OCM",
U562="No root CAuse","No root cause",
U562="ODU HS","PDH",
U562="IP &amp; VLAN","PDH",
U562="Warehouse HUAWEI","SPARE-ISSUE",
U562="SPARE-HS","SPARE-ISSUE",
U562="Power Telco","BSS",U562="no impacts","no impacts"
),"")</f>
        <v>No root cause</v>
      </c>
      <c r="T562" s="41" t="str" cm="1">
        <f t="array" ref="T562">IFERROR(_xlfn.IFS(
U562="MPR ISSUE","TX ISSUE",
U562="BSS Hardware Issue","RAN ISSUE",
U562="Sites strategiques, MLL, Pylone, etc.","ENVTECH",
U562="AKTIVCO DEFAUT GE &amp; POWER Cabinet","POWER ISSUE",
U562="AKTIVCO Coupure ENEO &amp; Baisse de tension","POWER ISSUE",
U562="Coupure ENEO &amp; Baisse de tension","POWER ISSUE",
U562="Defaut GE &amp; POWER Cabinet","POWER ISSUE",
U562="Sharing","POWER ISSUE",
U562="Sites strategiques &amp; DataCenter","POWER ISSUE",
U562="Exclu","Exclu",
U562="SAT","TX ISSUE",
U562="SPARE-ISSUE","SPARE-ISSUE",
U562="Fiber CAmtel","TX ISSUE",
U562="Fiber AOF","TX ISSUE",
U562="Projet OCM (HUAWEI)","TRAVAUX-HUAWEI",
U562="Projet OCM (NOKIA)","TRAVAUX -NOKIA",
U562="ACCESS-ISSUE","ACCESS-ISSUE",
U562="Projet OCM (ZTE, NOKIA, autres projets)","TRAVAUX OCM",
U562="No root CAuse","No root cause",
U562="ODU HS","TX ISSUE",
U562="IP &amp; VLAN","TX ISSUE",
U562="Warehouse HUAWEI","SPARE-ISSUE",
U562="SPARE-HS","SPARE-ISSUE",
U562="Power Telco","RAN ISSUE",U562="no impacts","no impacts"
),"")</f>
        <v>No root cause</v>
      </c>
      <c r="U562" s="68" t="s">
        <v>5691</v>
      </c>
      <c r="V562" s="41" t="str" cm="1">
        <f t="array" ref="V562">IFERROR(_xlfn.IFS(
U562="MPR ISSUE","ACTIVE",
U562="BSS Hardware Issue","ACTIVE",
U562="Sites strategiques, MLL, Pylone, etc.","PASSIVE",
U562="AKTIVCO DEFAUT GE &amp; POWER Cabinet","PASSIVE",
U562="AKTIVCO Coupure ENEO &amp; Baisse de tension","PASSIVE",
U562="Coupure ENEO &amp; Baisse de tension","PASSIVE",
U562="Defaut GE &amp; POWER Cabinet","PASSIVE",
U562="Sharing","PASSIVE",
U562="Sites strategiques &amp; DataCenter","PASSIVE",
U562="Exclu","Exclu",
U562="SAT","ACTIVE",
U562="SPARE-ISSUE","SPARE-ISSUE",
U562="Fiber CAmtel","ACTIVE",
U562="Fiber AOF","ACTIVE",
U562="Projet OCM (HUAWEI)","PLANNED WORKS",
U562="Projet OCM (NOKIA)","PLANNED WORKS",
U562="ACCESS-ISSUE","ACCESS-ISSUE",
U562="Projet OCM (ZTE, NOKIA, autres projets)","PLANNED WORKS",
U562="No root CAuse","No root cause",
U562="ODU HS","ACTIVE",
U562="IP &amp; VLAN","ACTIVE",
U562="Warehouse HUAWEI","SPARE-ISSUE",
U562="SPARE-HS","SPARE-ISSUE",
U562="Power Telco","ACTIVE", U562="no impacts","no impacts"
),"")</f>
        <v>No root cause</v>
      </c>
      <c r="W562" s="113"/>
      <c r="X562" s="113"/>
      <c r="Y562" s="113"/>
      <c r="Z562" s="113"/>
      <c r="AA562" s="113"/>
      <c r="AB562" s="17" t="s">
        <v>5465</v>
      </c>
      <c r="AC562" s="17" t="str">
        <f>_xlfn.XLOOKUP(B562,'INCIDENT-04-27-2026'!E:E,'INCIDENT-04-27-2026'!F:F,"")</f>
        <v/>
      </c>
      <c r="AD562" s="9"/>
      <c r="AE562" s="7" t="s">
        <v>5465</v>
      </c>
      <c r="AF562" s="6" t="str">
        <f>_xlfn.XLOOKUP(B562,'[13]Input_27-04'!$B:$B,'[13]Input_27-04'!$M:$M,"")</f>
        <v/>
      </c>
      <c r="AG562" s="7"/>
      <c r="AH562" s="3"/>
      <c r="AI562" s="18" t="str">
        <f>_xlfn.XLOOKUP(B562,'[3]Cells Huawei 27042026 10h'!$B:$B,'[3]Cells Huawei 27042026 10h'!$T:$T,"")</f>
        <v/>
      </c>
      <c r="AJ562" s="18" t="str">
        <f>_xlfn.XLOOKUP(B562,'[3]Cells Huawei 27042026 15h'!$B:$B,'[3]Cells Huawei 27042026 15h'!$T:$T,"")</f>
        <v/>
      </c>
      <c r="AK562" s="18" t="str">
        <f>_xlfn.XLOOKUP(B562,'[4]cells down 27042026 11h28'!$B:$B,'[4]cells down 27042026 11h28'!$R:$R,"")</f>
        <v/>
      </c>
      <c r="AL562" s="18" t="str">
        <f>_xlfn.XLOOKUP(B562,'[4]cells down 27042026 18h01'!$B:$B,'[4]cells down 27042026 18h01'!$R:$R,"")</f>
        <v/>
      </c>
      <c r="AM562" s="18" t="str">
        <f>_xlfn.XLOOKUP(B562,'[5]cell downs 27042026 11h'!$B:$B,'[5]cell downs 27042026 11h'!$R:$R,"")</f>
        <v/>
      </c>
      <c r="AN562" s="18" t="str">
        <f>_xlfn.XLOOKUP(B562,'[5]cell downs 27042026 17h40'!$B:$B,'[5]cell downs 27042026 17h40'!$R:$R,"")</f>
        <v/>
      </c>
      <c r="AO562" s="18" t="str">
        <f>_xlfn.XLOOKUP(B562,'[6]ALL SITES DOWN'!$D:$D,'[6]ALL SITES DOWN'!$J:$J,"")</f>
        <v/>
      </c>
      <c r="AP562" s="18" t="str">
        <f>_xlfn.XLOOKUP(B562,'[7]ALL SITES DOWN'!$D:$D,'[7]ALL SITES DOWN'!$J:$J,"")</f>
        <v/>
      </c>
      <c r="AQ562" s="9" t="str">
        <f>_xlfn.XLOOKUP(B562,[8]sheet1!$AC:$AC,[8]sheet1!$AF:$AF,"")</f>
        <v/>
      </c>
      <c r="AR562" s="14"/>
      <c r="AS562" s="14" t="s">
        <v>5465</v>
      </c>
      <c r="AT562" s="14" t="str">
        <f>_xlfn.XLOOKUP(B562,'[9]cell downs 18042026 17h'!$B:$B,'[9]cell downs 18042026 17h'!$B:$B,"")</f>
        <v/>
      </c>
      <c r="AU562" s="14" t="str">
        <f>_xlfn.XLOOKUP(B562,'[10]Cells Huawei 19042026 15h'!$B:$B,'[10]Cells Huawei 19042026 15h'!$B:$B,"")</f>
        <v/>
      </c>
      <c r="AV562" s="9" t="str">
        <f>_xlfn.XLOOKUP(B562,'[11]cells down 19042026 9H40'!$B:$B,'[11]cells down 19042026 9H40'!$B:$B,"")</f>
        <v/>
      </c>
    </row>
    <row r="563" spans="1:48" hidden="1" x14ac:dyDescent="0.3">
      <c r="A563" s="1" t="s">
        <v>4623</v>
      </c>
      <c r="B563" s="8" t="s">
        <v>4624</v>
      </c>
      <c r="C563" s="3" t="str">
        <f>_xlfn.XLOOKUP(B563,'[1]daily break down'!$D:$D,'[1]daily break down'!$E:$E,"")</f>
        <v>LITTORAL</v>
      </c>
      <c r="D563" s="1" t="s">
        <v>21</v>
      </c>
      <c r="E563" s="1" t="s">
        <v>36</v>
      </c>
      <c r="F563" s="3" t="s">
        <v>69</v>
      </c>
      <c r="G563" s="1" t="s">
        <v>502</v>
      </c>
      <c r="H563" s="29" t="str">
        <f>_xlfn.XLOOKUP(B563,[2]CALCULATION!$B:$B,[2]CALCULATION!$H:$H,"")</f>
        <v>ZTE</v>
      </c>
      <c r="I563" s="26">
        <v>0</v>
      </c>
      <c r="J563" s="26">
        <v>0</v>
      </c>
      <c r="K563" s="26">
        <v>0</v>
      </c>
      <c r="L563" s="26">
        <v>0</v>
      </c>
      <c r="M563" s="26">
        <v>0.2029631912519651</v>
      </c>
      <c r="N563" s="26">
        <v>0</v>
      </c>
      <c r="O563" s="26">
        <v>1.0076819249328666E-2</v>
      </c>
      <c r="P563" s="114" t="s">
        <v>6364</v>
      </c>
      <c r="Q563" s="42" t="s">
        <v>5538</v>
      </c>
      <c r="R563" s="42"/>
      <c r="S563" s="41" t="str" cm="1">
        <f t="array" ref="S563">IFERROR(_xlfn.IFS(
U563="MPR ISSUE","PDH",
U563="BSS Hardware Issue","BSS",
U563="Sites strategiques, MLL, Pylone, etc.","ENVTECH",
U563="AKTIVCO DEFAUT GE &amp; POWER Cabinet","AKTIVCO",
U563="AKTIVCO Coupure ENEO &amp; Baisse de tension","AKTIVCO GRID ONLY",
U563="Coupure ENEO &amp; Baisse de tension","IHS GRID ONLY",
U563="Defaut GE &amp; POWER Cabinet","IHS",
U563="Sharing","Partners",
U563="Sites strategiques &amp; DataCenter","SST &amp; DC",
U563="Exclu","Exclu",
U563="SAT","SAT",
U563="SPARE-ISSUE","SPARE-ISSUE",
U563="Fiber CAmtel","TRANS_FO_CAMTEL",
U563="Fiber AOF","Fiber AOF",
U563="Projet OCM (HUAWEI)","TRAVAUX-HUAWEI",
U563="Projet OCM (NOKIA)","TRAVAUX-NOKIA",
U563="ACCESS-ISSUE","ACCESS-ISSUE",
U563="Projet OCM (ZTE, NOKIA, autres projets)","TRAVAUX OCM",
U563="No root CAuse","No root cause",
U563="ODU HS","PDH",
U563="IP &amp; VLAN","PDH",
U563="Warehouse HUAWEI","SPARE-ISSUE",
U563="SPARE-HS","SPARE-ISSUE",
U563="Power Telco","BSS",U563="no impacts","no impacts"
),"")</f>
        <v>No root cause</v>
      </c>
      <c r="T563" s="41" t="str" cm="1">
        <f t="array" ref="T563">IFERROR(_xlfn.IFS(
U563="MPR ISSUE","TX ISSUE",
U563="BSS Hardware Issue","RAN ISSUE",
U563="Sites strategiques, MLL, Pylone, etc.","ENVTECH",
U563="AKTIVCO DEFAUT GE &amp; POWER Cabinet","POWER ISSUE",
U563="AKTIVCO Coupure ENEO &amp; Baisse de tension","POWER ISSUE",
U563="Coupure ENEO &amp; Baisse de tension","POWER ISSUE",
U563="Defaut GE &amp; POWER Cabinet","POWER ISSUE",
U563="Sharing","POWER ISSUE",
U563="Sites strategiques &amp; DataCenter","POWER ISSUE",
U563="Exclu","Exclu",
U563="SAT","TX ISSUE",
U563="SPARE-ISSUE","SPARE-ISSUE",
U563="Fiber CAmtel","TX ISSUE",
U563="Fiber AOF","TX ISSUE",
U563="Projet OCM (HUAWEI)","TRAVAUX-HUAWEI",
U563="Projet OCM (NOKIA)","TRAVAUX -NOKIA",
U563="ACCESS-ISSUE","ACCESS-ISSUE",
U563="Projet OCM (ZTE, NOKIA, autres projets)","TRAVAUX OCM",
U563="No root CAuse","No root cause",
U563="ODU HS","TX ISSUE",
U563="IP &amp; VLAN","TX ISSUE",
U563="Warehouse HUAWEI","SPARE-ISSUE",
U563="SPARE-HS","SPARE-ISSUE",
U563="Power Telco","RAN ISSUE",U563="no impacts","no impacts"
),"")</f>
        <v>No root cause</v>
      </c>
      <c r="U563" s="68" t="s">
        <v>5691</v>
      </c>
      <c r="V563" s="41" t="str" cm="1">
        <f t="array" ref="V563">IFERROR(_xlfn.IFS(
U563="MPR ISSUE","ACTIVE",
U563="BSS Hardware Issue","ACTIVE",
U563="Sites strategiques, MLL, Pylone, etc.","PASSIVE",
U563="AKTIVCO DEFAUT GE &amp; POWER Cabinet","PASSIVE",
U563="AKTIVCO Coupure ENEO &amp; Baisse de tension","PASSIVE",
U563="Coupure ENEO &amp; Baisse de tension","PASSIVE",
U563="Defaut GE &amp; POWER Cabinet","PASSIVE",
U563="Sharing","PASSIVE",
U563="Sites strategiques &amp; DataCenter","PASSIVE",
U563="Exclu","Exclu",
U563="SAT","ACTIVE",
U563="SPARE-ISSUE","SPARE-ISSUE",
U563="Fiber CAmtel","ACTIVE",
U563="Fiber AOF","ACTIVE",
U563="Projet OCM (HUAWEI)","PLANNED WORKS",
U563="Projet OCM (NOKIA)","PLANNED WORKS",
U563="ACCESS-ISSUE","ACCESS-ISSUE",
U563="Projet OCM (ZTE, NOKIA, autres projets)","PLANNED WORKS",
U563="No root CAuse","No root cause",
U563="ODU HS","ACTIVE",
U563="IP &amp; VLAN","ACTIVE",
U563="Warehouse HUAWEI","SPARE-ISSUE",
U563="SPARE-HS","SPARE-ISSUE",
U563="Power Telco","ACTIVE", U563="no impacts","no impacts"
),"")</f>
        <v>No root cause</v>
      </c>
      <c r="W563" s="113"/>
      <c r="X563" s="113"/>
      <c r="Y563" s="113"/>
      <c r="Z563" s="113"/>
      <c r="AA563" s="113"/>
      <c r="AB563" s="17" t="s">
        <v>5465</v>
      </c>
      <c r="AC563" s="17" t="str">
        <f>_xlfn.XLOOKUP(B563,'INCIDENT-04-27-2026'!E:E,'INCIDENT-04-27-2026'!F:F,"")</f>
        <v/>
      </c>
      <c r="AD563" s="9"/>
      <c r="AE563" s="7" t="s">
        <v>5465</v>
      </c>
      <c r="AF563" s="6" t="str">
        <f>_xlfn.XLOOKUP(B563,'[13]Input_27-04'!$B:$B,'[13]Input_27-04'!$M:$M,"")</f>
        <v>No power issue</v>
      </c>
      <c r="AG563" s="7"/>
      <c r="AH563" s="3"/>
      <c r="AI563" s="18" t="str">
        <f>_xlfn.XLOOKUP(B563,'[3]Cells Huawei 27042026 10h'!$B:$B,'[3]Cells Huawei 27042026 10h'!$T:$T,"")</f>
        <v/>
      </c>
      <c r="AJ563" s="18" t="str">
        <f>_xlfn.XLOOKUP(B563,'[3]Cells Huawei 27042026 15h'!$B:$B,'[3]Cells Huawei 27042026 15h'!$T:$T,"")</f>
        <v/>
      </c>
      <c r="AK563" s="18" t="str">
        <f>_xlfn.XLOOKUP(B563,'[4]cells down 27042026 11h28'!$B:$B,'[4]cells down 27042026 11h28'!$R:$R,"")</f>
        <v/>
      </c>
      <c r="AL563" s="18" t="str">
        <f>_xlfn.XLOOKUP(B563,'[4]cells down 27042026 18h01'!$B:$B,'[4]cells down 27042026 18h01'!$R:$R,"")</f>
        <v/>
      </c>
      <c r="AM563" s="18" t="str">
        <f>_xlfn.XLOOKUP(B563,'[5]cell downs 27042026 11h'!$B:$B,'[5]cell downs 27042026 11h'!$R:$R,"")</f>
        <v/>
      </c>
      <c r="AN563" s="18" t="str">
        <f>_xlfn.XLOOKUP(B563,'[5]cell downs 27042026 17h40'!$B:$B,'[5]cell downs 27042026 17h40'!$R:$R,"")</f>
        <v/>
      </c>
      <c r="AO563" s="18" t="str">
        <f>_xlfn.XLOOKUP(B563,'[6]ALL SITES DOWN'!$D:$D,'[6]ALL SITES DOWN'!$J:$J,"")</f>
        <v/>
      </c>
      <c r="AP563" s="18" t="str">
        <f>_xlfn.XLOOKUP(B563,'[7]ALL SITES DOWN'!$D:$D,'[7]ALL SITES DOWN'!$J:$J,"")</f>
        <v/>
      </c>
      <c r="AQ563" s="9" t="str">
        <f>_xlfn.XLOOKUP(B563,[8]sheet1!$AC:$AC,[8]sheet1!$AF:$AF,"")</f>
        <v/>
      </c>
      <c r="AR563" s="14"/>
      <c r="AS563" s="14" t="s">
        <v>5465</v>
      </c>
      <c r="AT563" s="14" t="str">
        <f>_xlfn.XLOOKUP(B563,'[9]cell downs 18042026 17h'!$B:$B,'[9]cell downs 18042026 17h'!$B:$B,"")</f>
        <v/>
      </c>
      <c r="AU563" s="14" t="str">
        <f>_xlfn.XLOOKUP(B563,'[10]Cells Huawei 19042026 15h'!$B:$B,'[10]Cells Huawei 19042026 15h'!$B:$B,"")</f>
        <v/>
      </c>
      <c r="AV563" s="9" t="str">
        <f>_xlfn.XLOOKUP(B563,'[11]cells down 19042026 9H40'!$B:$B,'[11]cells down 19042026 9H40'!$B:$B,"")</f>
        <v/>
      </c>
    </row>
    <row r="564" spans="1:48" hidden="1" x14ac:dyDescent="0.3">
      <c r="A564" s="1" t="s">
        <v>3206</v>
      </c>
      <c r="B564" s="8" t="s">
        <v>3207</v>
      </c>
      <c r="C564" s="3" t="str">
        <f>_xlfn.XLOOKUP(B564,'[1]daily break down'!$D:$D,'[1]daily break down'!$E:$E,"")</f>
        <v>CENTRE</v>
      </c>
      <c r="D564" s="1" t="s">
        <v>21</v>
      </c>
      <c r="E564" s="1" t="s">
        <v>36</v>
      </c>
      <c r="F564" s="3" t="s">
        <v>69</v>
      </c>
      <c r="G564" s="1" t="s">
        <v>502</v>
      </c>
      <c r="H564" s="29" t="str">
        <f>_xlfn.XLOOKUP(B564,[2]CALCULATION!$B:$B,[2]CALCULATION!$H:$H,"")</f>
        <v>ZTE</v>
      </c>
      <c r="I564" s="26">
        <v>0</v>
      </c>
      <c r="J564" s="26">
        <v>0</v>
      </c>
      <c r="K564" s="26">
        <v>0</v>
      </c>
      <c r="L564" s="26">
        <v>0</v>
      </c>
      <c r="M564" s="26">
        <v>0.84515085622644048</v>
      </c>
      <c r="N564" s="26">
        <v>0</v>
      </c>
      <c r="O564" s="26">
        <v>1.0005478936059124E-2</v>
      </c>
      <c r="P564" s="114" t="s">
        <v>6364</v>
      </c>
      <c r="Q564" s="42" t="s">
        <v>5538</v>
      </c>
      <c r="R564" s="42"/>
      <c r="S564" s="41" t="str" cm="1">
        <f t="array" ref="S564">IFERROR(_xlfn.IFS(
U564="MPR ISSUE","PDH",
U564="BSS Hardware Issue","BSS",
U564="Sites strategiques, MLL, Pylone, etc.","ENVTECH",
U564="AKTIVCO DEFAUT GE &amp; POWER Cabinet","AKTIVCO",
U564="AKTIVCO Coupure ENEO &amp; Baisse de tension","AKTIVCO GRID ONLY",
U564="Coupure ENEO &amp; Baisse de tension","IHS GRID ONLY",
U564="Defaut GE &amp; POWER Cabinet","IHS",
U564="Sharing","Partners",
U564="Sites strategiques &amp; DataCenter","SST &amp; DC",
U564="Exclu","Exclu",
U564="SAT","SAT",
U564="SPARE-ISSUE","SPARE-ISSUE",
U564="Fiber CAmtel","TRANS_FO_CAMTEL",
U564="Fiber AOF","Fiber AOF",
U564="Projet OCM (HUAWEI)","TRAVAUX-HUAWEI",
U564="Projet OCM (NOKIA)","TRAVAUX-NOKIA",
U564="ACCESS-ISSUE","ACCESS-ISSUE",
U564="Projet OCM (ZTE, NOKIA, autres projets)","TRAVAUX OCM",
U564="No root CAuse","No root cause",
U564="ODU HS","PDH",
U564="IP &amp; VLAN","PDH",
U564="Warehouse HUAWEI","SPARE-ISSUE",
U564="SPARE-HS","SPARE-ISSUE",
U564="Power Telco","BSS",U564="no impacts","no impacts"
),"")</f>
        <v>No root cause</v>
      </c>
      <c r="T564" s="41" t="str" cm="1">
        <f t="array" ref="T564">IFERROR(_xlfn.IFS(
U564="MPR ISSUE","TX ISSUE",
U564="BSS Hardware Issue","RAN ISSUE",
U564="Sites strategiques, MLL, Pylone, etc.","ENVTECH",
U564="AKTIVCO DEFAUT GE &amp; POWER Cabinet","POWER ISSUE",
U564="AKTIVCO Coupure ENEO &amp; Baisse de tension","POWER ISSUE",
U564="Coupure ENEO &amp; Baisse de tension","POWER ISSUE",
U564="Defaut GE &amp; POWER Cabinet","POWER ISSUE",
U564="Sharing","POWER ISSUE",
U564="Sites strategiques &amp; DataCenter","POWER ISSUE",
U564="Exclu","Exclu",
U564="SAT","TX ISSUE",
U564="SPARE-ISSUE","SPARE-ISSUE",
U564="Fiber CAmtel","TX ISSUE",
U564="Fiber AOF","TX ISSUE",
U564="Projet OCM (HUAWEI)","TRAVAUX-HUAWEI",
U564="Projet OCM (NOKIA)","TRAVAUX -NOKIA",
U564="ACCESS-ISSUE","ACCESS-ISSUE",
U564="Projet OCM (ZTE, NOKIA, autres projets)","TRAVAUX OCM",
U564="No root CAuse","No root cause",
U564="ODU HS","TX ISSUE",
U564="IP &amp; VLAN","TX ISSUE",
U564="Warehouse HUAWEI","SPARE-ISSUE",
U564="SPARE-HS","SPARE-ISSUE",
U564="Power Telco","RAN ISSUE",U564="no impacts","no impacts"
),"")</f>
        <v>No root cause</v>
      </c>
      <c r="U564" s="68" t="s">
        <v>5691</v>
      </c>
      <c r="V564" s="41" t="str" cm="1">
        <f t="array" ref="V564">IFERROR(_xlfn.IFS(
U564="MPR ISSUE","ACTIVE",
U564="BSS Hardware Issue","ACTIVE",
U564="Sites strategiques, MLL, Pylone, etc.","PASSIVE",
U564="AKTIVCO DEFAUT GE &amp; POWER Cabinet","PASSIVE",
U564="AKTIVCO Coupure ENEO &amp; Baisse de tension","PASSIVE",
U564="Coupure ENEO &amp; Baisse de tension","PASSIVE",
U564="Defaut GE &amp; POWER Cabinet","PASSIVE",
U564="Sharing","PASSIVE",
U564="Sites strategiques &amp; DataCenter","PASSIVE",
U564="Exclu","Exclu",
U564="SAT","ACTIVE",
U564="SPARE-ISSUE","SPARE-ISSUE",
U564="Fiber CAmtel","ACTIVE",
U564="Fiber AOF","ACTIVE",
U564="Projet OCM (HUAWEI)","PLANNED WORKS",
U564="Projet OCM (NOKIA)","PLANNED WORKS",
U564="ACCESS-ISSUE","ACCESS-ISSUE",
U564="Projet OCM (ZTE, NOKIA, autres projets)","PLANNED WORKS",
U564="No root CAuse","No root cause",
U564="ODU HS","ACTIVE",
U564="IP &amp; VLAN","ACTIVE",
U564="Warehouse HUAWEI","SPARE-ISSUE",
U564="SPARE-HS","SPARE-ISSUE",
U564="Power Telco","ACTIVE", U564="no impacts","no impacts"
),"")</f>
        <v>No root cause</v>
      </c>
      <c r="W564" s="113"/>
      <c r="X564" s="113"/>
      <c r="Y564" s="113"/>
      <c r="Z564" s="113"/>
      <c r="AA564" s="113"/>
      <c r="AB564" s="17" t="s">
        <v>5465</v>
      </c>
      <c r="AC564" s="17" t="str">
        <f>_xlfn.XLOOKUP(B564,'INCIDENT-04-27-2026'!E:E,'INCIDENT-04-27-2026'!F:F,"")</f>
        <v/>
      </c>
      <c r="AD564" s="9"/>
      <c r="AE564" s="7" t="s">
        <v>5465</v>
      </c>
      <c r="AF564" s="6" t="str">
        <f>_xlfn.XLOOKUP(B564,'[13]Input_27-04'!$B:$B,'[13]Input_27-04'!$M:$M,"")</f>
        <v>No power issue</v>
      </c>
      <c r="AG564" s="7"/>
      <c r="AH564" s="3"/>
      <c r="AI564" s="18" t="str">
        <f>_xlfn.XLOOKUP(B564,'[3]Cells Huawei 27042026 10h'!$B:$B,'[3]Cells Huawei 27042026 10h'!$T:$T,"")</f>
        <v/>
      </c>
      <c r="AJ564" s="18" t="str">
        <f>_xlfn.XLOOKUP(B564,'[3]Cells Huawei 27042026 15h'!$B:$B,'[3]Cells Huawei 27042026 15h'!$T:$T,"")</f>
        <v/>
      </c>
      <c r="AK564" s="18" t="str">
        <f>_xlfn.XLOOKUP(B564,'[4]cells down 27042026 11h28'!$B:$B,'[4]cells down 27042026 11h28'!$R:$R,"")</f>
        <v/>
      </c>
      <c r="AL564" s="18" t="str">
        <f>_xlfn.XLOOKUP(B564,'[4]cells down 27042026 18h01'!$B:$B,'[4]cells down 27042026 18h01'!$R:$R,"")</f>
        <v/>
      </c>
      <c r="AM564" s="18" t="str">
        <f>_xlfn.XLOOKUP(B564,'[5]cell downs 27042026 11h'!$B:$B,'[5]cell downs 27042026 11h'!$R:$R,"")</f>
        <v/>
      </c>
      <c r="AN564" s="18" t="str">
        <f>_xlfn.XLOOKUP(B564,'[5]cell downs 27042026 17h40'!$B:$B,'[5]cell downs 27042026 17h40'!$R:$R,"")</f>
        <v/>
      </c>
      <c r="AO564" s="18" t="str">
        <f>_xlfn.XLOOKUP(B564,'[6]ALL SITES DOWN'!$D:$D,'[6]ALL SITES DOWN'!$J:$J,"")</f>
        <v/>
      </c>
      <c r="AP564" s="18" t="str">
        <f>_xlfn.XLOOKUP(B564,'[7]ALL SITES DOWN'!$D:$D,'[7]ALL SITES DOWN'!$J:$J,"")</f>
        <v/>
      </c>
      <c r="AQ564" s="9" t="str">
        <f>_xlfn.XLOOKUP(B564,[8]sheet1!$AC:$AC,[8]sheet1!$AF:$AF,"")</f>
        <v/>
      </c>
      <c r="AR564" s="14"/>
      <c r="AS564" s="14" t="s">
        <v>5465</v>
      </c>
      <c r="AT564" s="14" t="str">
        <f>_xlfn.XLOOKUP(B564,'[9]cell downs 18042026 17h'!$B:$B,'[9]cell downs 18042026 17h'!$B:$B,"")</f>
        <v/>
      </c>
      <c r="AU564" s="14" t="str">
        <f>_xlfn.XLOOKUP(B564,'[10]Cells Huawei 19042026 15h'!$B:$B,'[10]Cells Huawei 19042026 15h'!$B:$B,"")</f>
        <v/>
      </c>
      <c r="AV564" s="9" t="str">
        <f>_xlfn.XLOOKUP(B564,'[11]cells down 19042026 9H40'!$B:$B,'[11]cells down 19042026 9H40'!$B:$B,"")</f>
        <v/>
      </c>
    </row>
    <row r="565" spans="1:48" hidden="1" x14ac:dyDescent="0.3">
      <c r="A565" s="1" t="s">
        <v>843</v>
      </c>
      <c r="B565" s="8" t="s">
        <v>844</v>
      </c>
      <c r="C565" s="3" t="str">
        <f>_xlfn.XLOOKUP(B565,'[1]daily break down'!$D:$D,'[1]daily break down'!$E:$E,"")</f>
        <v>CENTRE</v>
      </c>
      <c r="D565" s="1" t="s">
        <v>11</v>
      </c>
      <c r="E565" s="1" t="s">
        <v>5435</v>
      </c>
      <c r="F565" s="3" t="s">
        <v>226</v>
      </c>
      <c r="G565" s="1" t="s">
        <v>845</v>
      </c>
      <c r="H565" s="28" t="str">
        <f>_xlfn.XLOOKUP(B565,[2]CALCULATION!$B:$B,[2]CALCULATION!$H:$H,"")</f>
        <v>NOKIA</v>
      </c>
      <c r="I565" s="26">
        <v>0</v>
      </c>
      <c r="J565" s="26">
        <v>0.32554368452742788</v>
      </c>
      <c r="K565" s="26">
        <v>4.6021274873432869E-2</v>
      </c>
      <c r="L565" s="26">
        <v>0</v>
      </c>
      <c r="M565" s="26">
        <v>0.4658522456503808</v>
      </c>
      <c r="N565" s="26">
        <v>0</v>
      </c>
      <c r="O565" s="26">
        <v>9.9519737011070711E-3</v>
      </c>
      <c r="P565" s="114" t="s">
        <v>6364</v>
      </c>
      <c r="Q565" s="42" t="s">
        <v>5538</v>
      </c>
      <c r="R565" s="42"/>
      <c r="S565" s="41" t="str" cm="1">
        <f t="array" ref="S565">IFERROR(_xlfn.IFS(
U565="MPR ISSUE","PDH",
U565="BSS Hardware Issue","BSS",
U565="Sites strategiques, MLL, Pylone, etc.","ENVTECH",
U565="AKTIVCO DEFAUT GE &amp; POWER Cabinet","AKTIVCO",
U565="AKTIVCO Coupure ENEO &amp; Baisse de tension","AKTIVCO GRID ONLY",
U565="Coupure ENEO &amp; Baisse de tension","IHS GRID ONLY",
U565="Defaut GE &amp; POWER Cabinet","IHS",
U565="Sharing","Partners",
U565="Sites strategiques &amp; DataCenter","SST &amp; DC",
U565="Exclu","Exclu",
U565="SAT","SAT",
U565="SPARE-ISSUE","SPARE-ISSUE",
U565="Fiber CAmtel","TRANS_FO_CAMTEL",
U565="Fiber AOF","Fiber AOF",
U565="Projet OCM (HUAWEI)","TRAVAUX-HUAWEI",
U565="Projet OCM (NOKIA)","TRAVAUX-NOKIA",
U565="ACCESS-ISSUE","ACCESS-ISSUE",
U565="Projet OCM (ZTE, NOKIA, autres projets)","TRAVAUX OCM",
U565="No root CAuse","No root cause",
U565="ODU HS","PDH",
U565="IP &amp; VLAN","PDH",
U565="Warehouse HUAWEI","SPARE-ISSUE",
U565="SPARE-HS","SPARE-ISSUE",
U565="Power Telco","BSS",U565="no impacts","no impacts"
),"")</f>
        <v>No root cause</v>
      </c>
      <c r="T565" s="41" t="str" cm="1">
        <f t="array" ref="T565">IFERROR(_xlfn.IFS(
U565="MPR ISSUE","TX ISSUE",
U565="BSS Hardware Issue","RAN ISSUE",
U565="Sites strategiques, MLL, Pylone, etc.","ENVTECH",
U565="AKTIVCO DEFAUT GE &amp; POWER Cabinet","POWER ISSUE",
U565="AKTIVCO Coupure ENEO &amp; Baisse de tension","POWER ISSUE",
U565="Coupure ENEO &amp; Baisse de tension","POWER ISSUE",
U565="Defaut GE &amp; POWER Cabinet","POWER ISSUE",
U565="Sharing","POWER ISSUE",
U565="Sites strategiques &amp; DataCenter","POWER ISSUE",
U565="Exclu","Exclu",
U565="SAT","TX ISSUE",
U565="SPARE-ISSUE","SPARE-ISSUE",
U565="Fiber CAmtel","TX ISSUE",
U565="Fiber AOF","TX ISSUE",
U565="Projet OCM (HUAWEI)","TRAVAUX-HUAWEI",
U565="Projet OCM (NOKIA)","TRAVAUX -NOKIA",
U565="ACCESS-ISSUE","ACCESS-ISSUE",
U565="Projet OCM (ZTE, NOKIA, autres projets)","TRAVAUX OCM",
U565="No root CAuse","No root cause",
U565="ODU HS","TX ISSUE",
U565="IP &amp; VLAN","TX ISSUE",
U565="Warehouse HUAWEI","SPARE-ISSUE",
U565="SPARE-HS","SPARE-ISSUE",
U565="Power Telco","RAN ISSUE",U565="no impacts","no impacts"
),"")</f>
        <v>No root cause</v>
      </c>
      <c r="U565" s="68" t="s">
        <v>5691</v>
      </c>
      <c r="V565" s="41" t="str" cm="1">
        <f t="array" ref="V565">IFERROR(_xlfn.IFS(
U565="MPR ISSUE","ACTIVE",
U565="BSS Hardware Issue","ACTIVE",
U565="Sites strategiques, MLL, Pylone, etc.","PASSIVE",
U565="AKTIVCO DEFAUT GE &amp; POWER Cabinet","PASSIVE",
U565="AKTIVCO Coupure ENEO &amp; Baisse de tension","PASSIVE",
U565="Coupure ENEO &amp; Baisse de tension","PASSIVE",
U565="Defaut GE &amp; POWER Cabinet","PASSIVE",
U565="Sharing","PASSIVE",
U565="Sites strategiques &amp; DataCenter","PASSIVE",
U565="Exclu","Exclu",
U565="SAT","ACTIVE",
U565="SPARE-ISSUE","SPARE-ISSUE",
U565="Fiber CAmtel","ACTIVE",
U565="Fiber AOF","ACTIVE",
U565="Projet OCM (HUAWEI)","PLANNED WORKS",
U565="Projet OCM (NOKIA)","PLANNED WORKS",
U565="ACCESS-ISSUE","ACCESS-ISSUE",
U565="Projet OCM (ZTE, NOKIA, autres projets)","PLANNED WORKS",
U565="No root CAuse","No root cause",
U565="ODU HS","ACTIVE",
U565="IP &amp; VLAN","ACTIVE",
U565="Warehouse HUAWEI","SPARE-ISSUE",
U565="SPARE-HS","SPARE-ISSUE",
U565="Power Telco","ACTIVE", U565="no impacts","no impacts"
),"")</f>
        <v>No root cause</v>
      </c>
      <c r="W565" s="113"/>
      <c r="X565" s="113"/>
      <c r="Y565" s="113"/>
      <c r="Z565" s="113"/>
      <c r="AA565" s="113"/>
      <c r="AB565" s="17" t="s">
        <v>5465</v>
      </c>
      <c r="AC565" s="17" t="str">
        <f>_xlfn.XLOOKUP(B565,'INCIDENT-04-27-2026'!E:E,'INCIDENT-04-27-2026'!F:F,"")</f>
        <v/>
      </c>
      <c r="AD565" s="9"/>
      <c r="AE565" s="7" t="s">
        <v>5465</v>
      </c>
      <c r="AF565" s="6" t="str">
        <f>_xlfn.XLOOKUP(B565,'[13]Input_27-04'!$B:$B,'[13]Input_27-04'!$M:$M,"")</f>
        <v/>
      </c>
      <c r="AG565" s="7"/>
      <c r="AH565" s="3"/>
      <c r="AI565" s="18" t="str">
        <f>_xlfn.XLOOKUP(B565,'[3]Cells Huawei 27042026 10h'!$B:$B,'[3]Cells Huawei 27042026 10h'!$T:$T,"")</f>
        <v/>
      </c>
      <c r="AJ565" s="18" t="str">
        <f>_xlfn.XLOOKUP(B565,'[3]Cells Huawei 27042026 15h'!$B:$B,'[3]Cells Huawei 27042026 15h'!$T:$T,"")</f>
        <v/>
      </c>
      <c r="AK565" s="18" t="str">
        <f>_xlfn.XLOOKUP(B565,'[4]cells down 27042026 11h28'!$B:$B,'[4]cells down 27042026 11h28'!$R:$R,"")</f>
        <v/>
      </c>
      <c r="AL565" s="18" t="str">
        <f>_xlfn.XLOOKUP(B565,'[4]cells down 27042026 18h01'!$B:$B,'[4]cells down 27042026 18h01'!$R:$R,"")</f>
        <v/>
      </c>
      <c r="AM565" s="18" t="str">
        <f>_xlfn.XLOOKUP(B565,'[5]cell downs 27042026 11h'!$B:$B,'[5]cell downs 27042026 11h'!$R:$R,"")</f>
        <v/>
      </c>
      <c r="AN565" s="18" t="str">
        <f>_xlfn.XLOOKUP(B565,'[5]cell downs 27042026 17h40'!$B:$B,'[5]cell downs 27042026 17h40'!$R:$R,"")</f>
        <v/>
      </c>
      <c r="AO565" s="18" t="str">
        <f>_xlfn.XLOOKUP(B565,'[6]ALL SITES DOWN'!$D:$D,'[6]ALL SITES DOWN'!$J:$J,"")</f>
        <v/>
      </c>
      <c r="AP565" s="18" t="str">
        <f>_xlfn.XLOOKUP(B565,'[7]ALL SITES DOWN'!$D:$D,'[7]ALL SITES DOWN'!$J:$J,"")</f>
        <v/>
      </c>
      <c r="AQ565" s="9" t="str">
        <f>_xlfn.XLOOKUP(B565,[8]sheet1!$AC:$AC,[8]sheet1!$AF:$AF,"")</f>
        <v/>
      </c>
      <c r="AR565" s="14"/>
      <c r="AS565" s="14" t="s">
        <v>5465</v>
      </c>
      <c r="AT565" s="14" t="str">
        <f>_xlfn.XLOOKUP(B565,'[9]cell downs 18042026 17h'!$B:$B,'[9]cell downs 18042026 17h'!$B:$B,"")</f>
        <v/>
      </c>
      <c r="AU565" s="14" t="str">
        <f>_xlfn.XLOOKUP(B565,'[10]Cells Huawei 19042026 15h'!$B:$B,'[10]Cells Huawei 19042026 15h'!$B:$B,"")</f>
        <v/>
      </c>
      <c r="AV565" s="9" t="str">
        <f>_xlfn.XLOOKUP(B565,'[11]cells down 19042026 9H40'!$B:$B,'[11]cells down 19042026 9H40'!$B:$B,"")</f>
        <v/>
      </c>
    </row>
    <row r="566" spans="1:48" hidden="1" x14ac:dyDescent="0.3">
      <c r="A566" s="1" t="s">
        <v>2739</v>
      </c>
      <c r="B566" s="8" t="s">
        <v>2740</v>
      </c>
      <c r="C566" s="3" t="str">
        <f>_xlfn.XLOOKUP(B566,'[1]daily break down'!$D:$D,'[1]daily break down'!$E:$E,"")</f>
        <v>CENTRE</v>
      </c>
      <c r="D566" s="1" t="s">
        <v>21</v>
      </c>
      <c r="E566" s="1" t="s">
        <v>36</v>
      </c>
      <c r="F566" s="3" t="s">
        <v>69</v>
      </c>
      <c r="G566" s="1" t="s">
        <v>502</v>
      </c>
      <c r="H566" s="29" t="str">
        <f>_xlfn.XLOOKUP(B566,[2]CALCULATION!$B:$B,[2]CALCULATION!$H:$H,"")</f>
        <v>ZTE</v>
      </c>
      <c r="I566" s="26">
        <v>0</v>
      </c>
      <c r="J566" s="26">
        <v>0</v>
      </c>
      <c r="K566" s="26">
        <v>0</v>
      </c>
      <c r="L566" s="26">
        <v>0</v>
      </c>
      <c r="M566" s="26">
        <v>0</v>
      </c>
      <c r="N566" s="26">
        <v>0</v>
      </c>
      <c r="O566" s="26">
        <v>9.9519737011067588E-3</v>
      </c>
      <c r="P566" s="114" t="s">
        <v>6364</v>
      </c>
      <c r="Q566" s="42" t="s">
        <v>5538</v>
      </c>
      <c r="R566" s="42"/>
      <c r="S566" s="41" t="str" cm="1">
        <f t="array" ref="S566">IFERROR(_xlfn.IFS(
U566="MPR ISSUE","PDH",
U566="BSS Hardware Issue","BSS",
U566="Sites strategiques, MLL, Pylone, etc.","ENVTECH",
U566="AKTIVCO DEFAUT GE &amp; POWER Cabinet","AKTIVCO",
U566="AKTIVCO Coupure ENEO &amp; Baisse de tension","AKTIVCO GRID ONLY",
U566="Coupure ENEO &amp; Baisse de tension","IHS GRID ONLY",
U566="Defaut GE &amp; POWER Cabinet","IHS",
U566="Sharing","Partners",
U566="Sites strategiques &amp; DataCenter","SST &amp; DC",
U566="Exclu","Exclu",
U566="SAT","SAT",
U566="SPARE-ISSUE","SPARE-ISSUE",
U566="Fiber CAmtel","TRANS_FO_CAMTEL",
U566="Fiber AOF","Fiber AOF",
U566="Projet OCM (HUAWEI)","TRAVAUX-HUAWEI",
U566="Projet OCM (NOKIA)","TRAVAUX-NOKIA",
U566="ACCESS-ISSUE","ACCESS-ISSUE",
U566="Projet OCM (ZTE, NOKIA, autres projets)","TRAVAUX OCM",
U566="No root CAuse","No root cause",
U566="ODU HS","PDH",
U566="IP &amp; VLAN","PDH",
U566="Warehouse HUAWEI","SPARE-ISSUE",
U566="SPARE-HS","SPARE-ISSUE",
U566="Power Telco","BSS",U566="no impacts","no impacts"
),"")</f>
        <v>No root cause</v>
      </c>
      <c r="T566" s="41" t="str" cm="1">
        <f t="array" ref="T566">IFERROR(_xlfn.IFS(
U566="MPR ISSUE","TX ISSUE",
U566="BSS Hardware Issue","RAN ISSUE",
U566="Sites strategiques, MLL, Pylone, etc.","ENVTECH",
U566="AKTIVCO DEFAUT GE &amp; POWER Cabinet","POWER ISSUE",
U566="AKTIVCO Coupure ENEO &amp; Baisse de tension","POWER ISSUE",
U566="Coupure ENEO &amp; Baisse de tension","POWER ISSUE",
U566="Defaut GE &amp; POWER Cabinet","POWER ISSUE",
U566="Sharing","POWER ISSUE",
U566="Sites strategiques &amp; DataCenter","POWER ISSUE",
U566="Exclu","Exclu",
U566="SAT","TX ISSUE",
U566="SPARE-ISSUE","SPARE-ISSUE",
U566="Fiber CAmtel","TX ISSUE",
U566="Fiber AOF","TX ISSUE",
U566="Projet OCM (HUAWEI)","TRAVAUX-HUAWEI",
U566="Projet OCM (NOKIA)","TRAVAUX -NOKIA",
U566="ACCESS-ISSUE","ACCESS-ISSUE",
U566="Projet OCM (ZTE, NOKIA, autres projets)","TRAVAUX OCM",
U566="No root CAuse","No root cause",
U566="ODU HS","TX ISSUE",
U566="IP &amp; VLAN","TX ISSUE",
U566="Warehouse HUAWEI","SPARE-ISSUE",
U566="SPARE-HS","SPARE-ISSUE",
U566="Power Telco","RAN ISSUE",U566="no impacts","no impacts"
),"")</f>
        <v>No root cause</v>
      </c>
      <c r="U566" s="68" t="s">
        <v>5691</v>
      </c>
      <c r="V566" s="41" t="str" cm="1">
        <f t="array" ref="V566">IFERROR(_xlfn.IFS(
U566="MPR ISSUE","ACTIVE",
U566="BSS Hardware Issue","ACTIVE",
U566="Sites strategiques, MLL, Pylone, etc.","PASSIVE",
U566="AKTIVCO DEFAUT GE &amp; POWER Cabinet","PASSIVE",
U566="AKTIVCO Coupure ENEO &amp; Baisse de tension","PASSIVE",
U566="Coupure ENEO &amp; Baisse de tension","PASSIVE",
U566="Defaut GE &amp; POWER Cabinet","PASSIVE",
U566="Sharing","PASSIVE",
U566="Sites strategiques &amp; DataCenter","PASSIVE",
U566="Exclu","Exclu",
U566="SAT","ACTIVE",
U566="SPARE-ISSUE","SPARE-ISSUE",
U566="Fiber CAmtel","ACTIVE",
U566="Fiber AOF","ACTIVE",
U566="Projet OCM (HUAWEI)","PLANNED WORKS",
U566="Projet OCM (NOKIA)","PLANNED WORKS",
U566="ACCESS-ISSUE","ACCESS-ISSUE",
U566="Projet OCM (ZTE, NOKIA, autres projets)","PLANNED WORKS",
U566="No root CAuse","No root cause",
U566="ODU HS","ACTIVE",
U566="IP &amp; VLAN","ACTIVE",
U566="Warehouse HUAWEI","SPARE-ISSUE",
U566="SPARE-HS","SPARE-ISSUE",
U566="Power Telco","ACTIVE", U566="no impacts","no impacts"
),"")</f>
        <v>No root cause</v>
      </c>
      <c r="W566" s="113"/>
      <c r="X566" s="113"/>
      <c r="Y566" s="113"/>
      <c r="Z566" s="113"/>
      <c r="AA566" s="113"/>
      <c r="AB566" s="17" t="s">
        <v>5465</v>
      </c>
      <c r="AC566" s="17" t="str">
        <f>_xlfn.XLOOKUP(B566,'INCIDENT-04-27-2026'!E:E,'INCIDENT-04-27-2026'!F:F,"")</f>
        <v/>
      </c>
      <c r="AD566" s="9"/>
      <c r="AE566" s="7" t="s">
        <v>5465</v>
      </c>
      <c r="AF566" s="6" t="str">
        <f>_xlfn.XLOOKUP(B566,'[13]Input_27-04'!$B:$B,'[13]Input_27-04'!$M:$M,"")</f>
        <v>No power issue</v>
      </c>
      <c r="AG566" s="7"/>
      <c r="AH566" s="3"/>
      <c r="AI566" s="18" t="str">
        <f>_xlfn.XLOOKUP(B566,'[3]Cells Huawei 27042026 10h'!$B:$B,'[3]Cells Huawei 27042026 10h'!$T:$T,"")</f>
        <v/>
      </c>
      <c r="AJ566" s="18" t="str">
        <f>_xlfn.XLOOKUP(B566,'[3]Cells Huawei 27042026 15h'!$B:$B,'[3]Cells Huawei 27042026 15h'!$T:$T,"")</f>
        <v/>
      </c>
      <c r="AK566" s="18" t="str">
        <f>_xlfn.XLOOKUP(B566,'[4]cells down 27042026 11h28'!$B:$B,'[4]cells down 27042026 11h28'!$R:$R,"")</f>
        <v/>
      </c>
      <c r="AL566" s="18" t="str">
        <f>_xlfn.XLOOKUP(B566,'[4]cells down 27042026 18h01'!$B:$B,'[4]cells down 27042026 18h01'!$R:$R,"")</f>
        <v/>
      </c>
      <c r="AM566" s="18" t="str">
        <f>_xlfn.XLOOKUP(B566,'[5]cell downs 27042026 11h'!$B:$B,'[5]cell downs 27042026 11h'!$R:$R,"")</f>
        <v/>
      </c>
      <c r="AN566" s="18" t="str">
        <f>_xlfn.XLOOKUP(B566,'[5]cell downs 27042026 17h40'!$B:$B,'[5]cell downs 27042026 17h40'!$R:$R,"")</f>
        <v/>
      </c>
      <c r="AO566" s="18" t="str">
        <f>_xlfn.XLOOKUP(B566,'[6]ALL SITES DOWN'!$D:$D,'[6]ALL SITES DOWN'!$J:$J,"")</f>
        <v/>
      </c>
      <c r="AP566" s="18" t="str">
        <f>_xlfn.XLOOKUP(B566,'[7]ALL SITES DOWN'!$D:$D,'[7]ALL SITES DOWN'!$J:$J,"")</f>
        <v/>
      </c>
      <c r="AQ566" s="9" t="str">
        <f>_xlfn.XLOOKUP(B566,[8]sheet1!$AC:$AC,[8]sheet1!$AF:$AF,"")</f>
        <v/>
      </c>
      <c r="AR566" s="14"/>
      <c r="AS566" s="14" t="s">
        <v>5465</v>
      </c>
      <c r="AT566" s="14" t="str">
        <f>_xlfn.XLOOKUP(B566,'[9]cell downs 18042026 17h'!$B:$B,'[9]cell downs 18042026 17h'!$B:$B,"")</f>
        <v/>
      </c>
      <c r="AU566" s="14" t="str">
        <f>_xlfn.XLOOKUP(B566,'[10]Cells Huawei 19042026 15h'!$B:$B,'[10]Cells Huawei 19042026 15h'!$B:$B,"")</f>
        <v/>
      </c>
      <c r="AV566" s="9" t="str">
        <f>_xlfn.XLOOKUP(B566,'[11]cells down 19042026 9H40'!$B:$B,'[11]cells down 19042026 9H40'!$B:$B,"")</f>
        <v/>
      </c>
    </row>
    <row r="567" spans="1:48" hidden="1" x14ac:dyDescent="0.3">
      <c r="A567" s="1" t="s">
        <v>2303</v>
      </c>
      <c r="B567" s="8" t="s">
        <v>2304</v>
      </c>
      <c r="C567" s="3" t="str">
        <f>_xlfn.XLOOKUP(B567,'[1]daily break down'!$D:$D,'[1]daily break down'!$E:$E,"")</f>
        <v>CENTRE</v>
      </c>
      <c r="D567" s="1" t="s">
        <v>11</v>
      </c>
      <c r="E567" s="1" t="s">
        <v>12</v>
      </c>
      <c r="F567" s="3" t="s">
        <v>69</v>
      </c>
      <c r="G567" s="1" t="s">
        <v>1217</v>
      </c>
      <c r="H567" s="29" t="str">
        <f>_xlfn.XLOOKUP(B567,[2]CALCULATION!$B:$B,[2]CALCULATION!$H:$H,"")</f>
        <v>ZTE</v>
      </c>
      <c r="I567" s="26">
        <v>0</v>
      </c>
      <c r="J567" s="26">
        <v>0</v>
      </c>
      <c r="K567" s="26">
        <v>0</v>
      </c>
      <c r="L567" s="26">
        <v>0</v>
      </c>
      <c r="M567" s="26">
        <v>0</v>
      </c>
      <c r="N567" s="26">
        <v>0</v>
      </c>
      <c r="O567" s="26">
        <v>9.9341386227895893E-3</v>
      </c>
      <c r="P567" s="114" t="s">
        <v>6364</v>
      </c>
      <c r="Q567" s="42" t="s">
        <v>5538</v>
      </c>
      <c r="R567" s="42"/>
      <c r="S567" s="41" t="str" cm="1">
        <f t="array" ref="S567">IFERROR(_xlfn.IFS(
U567="MPR ISSUE","PDH",
U567="BSS Hardware Issue","BSS",
U567="Sites strategiques, MLL, Pylone, etc.","ENVTECH",
U567="AKTIVCO DEFAUT GE &amp; POWER Cabinet","AKTIVCO",
U567="AKTIVCO Coupure ENEO &amp; Baisse de tension","AKTIVCO GRID ONLY",
U567="Coupure ENEO &amp; Baisse de tension","IHS GRID ONLY",
U567="Defaut GE &amp; POWER Cabinet","IHS",
U567="Sharing","Partners",
U567="Sites strategiques &amp; DataCenter","SST &amp; DC",
U567="Exclu","Exclu",
U567="SAT","SAT",
U567="SPARE-ISSUE","SPARE-ISSUE",
U567="Fiber CAmtel","TRANS_FO_CAMTEL",
U567="Fiber AOF","Fiber AOF",
U567="Projet OCM (HUAWEI)","TRAVAUX-HUAWEI",
U567="Projet OCM (NOKIA)","TRAVAUX-NOKIA",
U567="ACCESS-ISSUE","ACCESS-ISSUE",
U567="Projet OCM (ZTE, NOKIA, autres projets)","TRAVAUX OCM",
U567="No root CAuse","No root cause",
U567="ODU HS","PDH",
U567="IP &amp; VLAN","PDH",
U567="Warehouse HUAWEI","SPARE-ISSUE",
U567="SPARE-HS","SPARE-ISSUE",
U567="Power Telco","BSS",U567="no impacts","no impacts"
),"")</f>
        <v>No root cause</v>
      </c>
      <c r="T567" s="41" t="str" cm="1">
        <f t="array" ref="T567">IFERROR(_xlfn.IFS(
U567="MPR ISSUE","TX ISSUE",
U567="BSS Hardware Issue","RAN ISSUE",
U567="Sites strategiques, MLL, Pylone, etc.","ENVTECH",
U567="AKTIVCO DEFAUT GE &amp; POWER Cabinet","POWER ISSUE",
U567="AKTIVCO Coupure ENEO &amp; Baisse de tension","POWER ISSUE",
U567="Coupure ENEO &amp; Baisse de tension","POWER ISSUE",
U567="Defaut GE &amp; POWER Cabinet","POWER ISSUE",
U567="Sharing","POWER ISSUE",
U567="Sites strategiques &amp; DataCenter","POWER ISSUE",
U567="Exclu","Exclu",
U567="SAT","TX ISSUE",
U567="SPARE-ISSUE","SPARE-ISSUE",
U567="Fiber CAmtel","TX ISSUE",
U567="Fiber AOF","TX ISSUE",
U567="Projet OCM (HUAWEI)","TRAVAUX-HUAWEI",
U567="Projet OCM (NOKIA)","TRAVAUX -NOKIA",
U567="ACCESS-ISSUE","ACCESS-ISSUE",
U567="Projet OCM (ZTE, NOKIA, autres projets)","TRAVAUX OCM",
U567="No root CAuse","No root cause",
U567="ODU HS","TX ISSUE",
U567="IP &amp; VLAN","TX ISSUE",
U567="Warehouse HUAWEI","SPARE-ISSUE",
U567="SPARE-HS","SPARE-ISSUE",
U567="Power Telco","RAN ISSUE",U567="no impacts","no impacts"
),"")</f>
        <v>No root cause</v>
      </c>
      <c r="U567" s="68" t="s">
        <v>5691</v>
      </c>
      <c r="V567" s="41" t="str" cm="1">
        <f t="array" ref="V567">IFERROR(_xlfn.IFS(
U567="MPR ISSUE","ACTIVE",
U567="BSS Hardware Issue","ACTIVE",
U567="Sites strategiques, MLL, Pylone, etc.","PASSIVE",
U567="AKTIVCO DEFAUT GE &amp; POWER Cabinet","PASSIVE",
U567="AKTIVCO Coupure ENEO &amp; Baisse de tension","PASSIVE",
U567="Coupure ENEO &amp; Baisse de tension","PASSIVE",
U567="Defaut GE &amp; POWER Cabinet","PASSIVE",
U567="Sharing","PASSIVE",
U567="Sites strategiques &amp; DataCenter","PASSIVE",
U567="Exclu","Exclu",
U567="SAT","ACTIVE",
U567="SPARE-ISSUE","SPARE-ISSUE",
U567="Fiber CAmtel","ACTIVE",
U567="Fiber AOF","ACTIVE",
U567="Projet OCM (HUAWEI)","PLANNED WORKS",
U567="Projet OCM (NOKIA)","PLANNED WORKS",
U567="ACCESS-ISSUE","ACCESS-ISSUE",
U567="Projet OCM (ZTE, NOKIA, autres projets)","PLANNED WORKS",
U567="No root CAuse","No root cause",
U567="ODU HS","ACTIVE",
U567="IP &amp; VLAN","ACTIVE",
U567="Warehouse HUAWEI","SPARE-ISSUE",
U567="SPARE-HS","SPARE-ISSUE",
U567="Power Telco","ACTIVE", U567="no impacts","no impacts"
),"")</f>
        <v>No root cause</v>
      </c>
      <c r="W567" s="113"/>
      <c r="X567" s="113"/>
      <c r="Y567" s="113"/>
      <c r="Z567" s="113"/>
      <c r="AA567" s="113"/>
      <c r="AB567" s="17" t="s">
        <v>5465</v>
      </c>
      <c r="AC567" s="17" t="str">
        <f>_xlfn.XLOOKUP(B567,'INCIDENT-04-27-2026'!E:E,'INCIDENT-04-27-2026'!F:F,"")</f>
        <v/>
      </c>
      <c r="AD567" s="9"/>
      <c r="AE567" s="7" t="s">
        <v>5465</v>
      </c>
      <c r="AF567" s="6" t="str">
        <f>_xlfn.XLOOKUP(B567,'[13]Input_27-04'!$B:$B,'[13]Input_27-04'!$M:$M,"")</f>
        <v/>
      </c>
      <c r="AG567" s="7"/>
      <c r="AH567" s="3"/>
      <c r="AI567" s="18" t="str">
        <f>_xlfn.XLOOKUP(B567,'[3]Cells Huawei 27042026 10h'!$B:$B,'[3]Cells Huawei 27042026 10h'!$T:$T,"")</f>
        <v/>
      </c>
      <c r="AJ567" s="18" t="str">
        <f>_xlfn.XLOOKUP(B567,'[3]Cells Huawei 27042026 15h'!$B:$B,'[3]Cells Huawei 27042026 15h'!$T:$T,"")</f>
        <v/>
      </c>
      <c r="AK567" s="18" t="str">
        <f>_xlfn.XLOOKUP(B567,'[4]cells down 27042026 11h28'!$B:$B,'[4]cells down 27042026 11h28'!$R:$R,"")</f>
        <v/>
      </c>
      <c r="AL567" s="18" t="str">
        <f>_xlfn.XLOOKUP(B567,'[4]cells down 27042026 18h01'!$B:$B,'[4]cells down 27042026 18h01'!$R:$R,"")</f>
        <v/>
      </c>
      <c r="AM567" s="18" t="str">
        <f>_xlfn.XLOOKUP(B567,'[5]cell downs 27042026 11h'!$B:$B,'[5]cell downs 27042026 11h'!$R:$R,"")</f>
        <v/>
      </c>
      <c r="AN567" s="18" t="str">
        <f>_xlfn.XLOOKUP(B567,'[5]cell downs 27042026 17h40'!$B:$B,'[5]cell downs 27042026 17h40'!$R:$R,"")</f>
        <v/>
      </c>
      <c r="AO567" s="18" t="str">
        <f>_xlfn.XLOOKUP(B567,'[6]ALL SITES DOWN'!$D:$D,'[6]ALL SITES DOWN'!$J:$J,"")</f>
        <v/>
      </c>
      <c r="AP567" s="18" t="str">
        <f>_xlfn.XLOOKUP(B567,'[7]ALL SITES DOWN'!$D:$D,'[7]ALL SITES DOWN'!$J:$J,"")</f>
        <v/>
      </c>
      <c r="AQ567" s="9" t="str">
        <f>_xlfn.XLOOKUP(B567,[8]sheet1!$AC:$AC,[8]sheet1!$AF:$AF,"")</f>
        <v/>
      </c>
      <c r="AR567" s="14"/>
      <c r="AS567" s="14" t="s">
        <v>5465</v>
      </c>
      <c r="AT567" s="14" t="str">
        <f>_xlfn.XLOOKUP(B567,'[9]cell downs 18042026 17h'!$B:$B,'[9]cell downs 18042026 17h'!$B:$B,"")</f>
        <v/>
      </c>
      <c r="AU567" s="14" t="str">
        <f>_xlfn.XLOOKUP(B567,'[10]Cells Huawei 19042026 15h'!$B:$B,'[10]Cells Huawei 19042026 15h'!$B:$B,"")</f>
        <v/>
      </c>
      <c r="AV567" s="9" t="str">
        <f>_xlfn.XLOOKUP(B567,'[11]cells down 19042026 9H40'!$B:$B,'[11]cells down 19042026 9H40'!$B:$B,"")</f>
        <v/>
      </c>
    </row>
    <row r="568" spans="1:48" hidden="1" x14ac:dyDescent="0.3">
      <c r="A568" s="1" t="s">
        <v>4640</v>
      </c>
      <c r="B568" s="8" t="s">
        <v>4641</v>
      </c>
      <c r="C568" s="3" t="str">
        <f>_xlfn.XLOOKUP(B568,'[1]daily break down'!$D:$D,'[1]daily break down'!$E:$E,"")</f>
        <v>LITTORAL</v>
      </c>
      <c r="D568" s="1" t="s">
        <v>11</v>
      </c>
      <c r="E568" s="1" t="s">
        <v>12</v>
      </c>
      <c r="F568" s="3" t="s">
        <v>69</v>
      </c>
      <c r="G568" s="1" t="s">
        <v>502</v>
      </c>
      <c r="H568" s="29" t="str">
        <f>_xlfn.XLOOKUP(B568,[2]CALCULATION!$B:$B,[2]CALCULATION!$H:$H,"")</f>
        <v>ZTE</v>
      </c>
      <c r="I568" s="26">
        <v>0</v>
      </c>
      <c r="J568" s="26">
        <v>0</v>
      </c>
      <c r="K568" s="26">
        <v>0</v>
      </c>
      <c r="L568" s="26">
        <v>0</v>
      </c>
      <c r="M568" s="26">
        <v>0</v>
      </c>
      <c r="N568" s="26">
        <v>2.6349009653771196</v>
      </c>
      <c r="O568" s="26">
        <v>9.9341386227895876E-3</v>
      </c>
      <c r="P568" s="114" t="s">
        <v>6364</v>
      </c>
      <c r="Q568" s="42" t="s">
        <v>5538</v>
      </c>
      <c r="R568" s="42"/>
      <c r="S568" s="41" t="str" cm="1">
        <f t="array" ref="S568">IFERROR(_xlfn.IFS(
U568="MPR ISSUE","PDH",
U568="BSS Hardware Issue","BSS",
U568="Sites strategiques, MLL, Pylone, etc.","ENVTECH",
U568="AKTIVCO DEFAUT GE &amp; POWER Cabinet","AKTIVCO",
U568="AKTIVCO Coupure ENEO &amp; Baisse de tension","AKTIVCO GRID ONLY",
U568="Coupure ENEO &amp; Baisse de tension","IHS GRID ONLY",
U568="Defaut GE &amp; POWER Cabinet","IHS",
U568="Sharing","Partners",
U568="Sites strategiques &amp; DataCenter","SST &amp; DC",
U568="Exclu","Exclu",
U568="SAT","SAT",
U568="SPARE-ISSUE","SPARE-ISSUE",
U568="Fiber CAmtel","TRANS_FO_CAMTEL",
U568="Fiber AOF","Fiber AOF",
U568="Projet OCM (HUAWEI)","TRAVAUX-HUAWEI",
U568="Projet OCM (NOKIA)","TRAVAUX-NOKIA",
U568="ACCESS-ISSUE","ACCESS-ISSUE",
U568="Projet OCM (ZTE, NOKIA, autres projets)","TRAVAUX OCM",
U568="No root CAuse","No root cause",
U568="ODU HS","PDH",
U568="IP &amp; VLAN","PDH",
U568="Warehouse HUAWEI","SPARE-ISSUE",
U568="SPARE-HS","SPARE-ISSUE",
U568="Power Telco","BSS",U568="no impacts","no impacts"
),"")</f>
        <v>No root cause</v>
      </c>
      <c r="T568" s="41" t="str" cm="1">
        <f t="array" ref="T568">IFERROR(_xlfn.IFS(
U568="MPR ISSUE","TX ISSUE",
U568="BSS Hardware Issue","RAN ISSUE",
U568="Sites strategiques, MLL, Pylone, etc.","ENVTECH",
U568="AKTIVCO DEFAUT GE &amp; POWER Cabinet","POWER ISSUE",
U568="AKTIVCO Coupure ENEO &amp; Baisse de tension","POWER ISSUE",
U568="Coupure ENEO &amp; Baisse de tension","POWER ISSUE",
U568="Defaut GE &amp; POWER Cabinet","POWER ISSUE",
U568="Sharing","POWER ISSUE",
U568="Sites strategiques &amp; DataCenter","POWER ISSUE",
U568="Exclu","Exclu",
U568="SAT","TX ISSUE",
U568="SPARE-ISSUE","SPARE-ISSUE",
U568="Fiber CAmtel","TX ISSUE",
U568="Fiber AOF","TX ISSUE",
U568="Projet OCM (HUAWEI)","TRAVAUX-HUAWEI",
U568="Projet OCM (NOKIA)","TRAVAUX -NOKIA",
U568="ACCESS-ISSUE","ACCESS-ISSUE",
U568="Projet OCM (ZTE, NOKIA, autres projets)","TRAVAUX OCM",
U568="No root CAuse","No root cause",
U568="ODU HS","TX ISSUE",
U568="IP &amp; VLAN","TX ISSUE",
U568="Warehouse HUAWEI","SPARE-ISSUE",
U568="SPARE-HS","SPARE-ISSUE",
U568="Power Telco","RAN ISSUE",U568="no impacts","no impacts"
),"")</f>
        <v>No root cause</v>
      </c>
      <c r="U568" s="68" t="s">
        <v>5691</v>
      </c>
      <c r="V568" s="41" t="str" cm="1">
        <f t="array" ref="V568">IFERROR(_xlfn.IFS(
U568="MPR ISSUE","ACTIVE",
U568="BSS Hardware Issue","ACTIVE",
U568="Sites strategiques, MLL, Pylone, etc.","PASSIVE",
U568="AKTIVCO DEFAUT GE &amp; POWER Cabinet","PASSIVE",
U568="AKTIVCO Coupure ENEO &amp; Baisse de tension","PASSIVE",
U568="Coupure ENEO &amp; Baisse de tension","PASSIVE",
U568="Defaut GE &amp; POWER Cabinet","PASSIVE",
U568="Sharing","PASSIVE",
U568="Sites strategiques &amp; DataCenter","PASSIVE",
U568="Exclu","Exclu",
U568="SAT","ACTIVE",
U568="SPARE-ISSUE","SPARE-ISSUE",
U568="Fiber CAmtel","ACTIVE",
U568="Fiber AOF","ACTIVE",
U568="Projet OCM (HUAWEI)","PLANNED WORKS",
U568="Projet OCM (NOKIA)","PLANNED WORKS",
U568="ACCESS-ISSUE","ACCESS-ISSUE",
U568="Projet OCM (ZTE, NOKIA, autres projets)","PLANNED WORKS",
U568="No root CAuse","No root cause",
U568="ODU HS","ACTIVE",
U568="IP &amp; VLAN","ACTIVE",
U568="Warehouse HUAWEI","SPARE-ISSUE",
U568="SPARE-HS","SPARE-ISSUE",
U568="Power Telco","ACTIVE", U568="no impacts","no impacts"
),"")</f>
        <v>No root cause</v>
      </c>
      <c r="W568" s="113"/>
      <c r="X568" s="113"/>
      <c r="Y568" s="113"/>
      <c r="Z568" s="113"/>
      <c r="AA568" s="113"/>
      <c r="AB568" s="17" t="s">
        <v>5465</v>
      </c>
      <c r="AC568" s="17" t="str">
        <f>_xlfn.XLOOKUP(B568,'INCIDENT-04-27-2026'!E:E,'INCIDENT-04-27-2026'!F:F,"")</f>
        <v/>
      </c>
      <c r="AD568" s="9"/>
      <c r="AE568" s="7" t="s">
        <v>5465</v>
      </c>
      <c r="AF568" s="6" t="str">
        <f>_xlfn.XLOOKUP(B568,'[13]Input_27-04'!$B:$B,'[13]Input_27-04'!$M:$M,"")</f>
        <v/>
      </c>
      <c r="AG568" s="7"/>
      <c r="AH568" s="3"/>
      <c r="AI568" s="18" t="str">
        <f>_xlfn.XLOOKUP(B568,'[3]Cells Huawei 27042026 10h'!$B:$B,'[3]Cells Huawei 27042026 10h'!$T:$T,"")</f>
        <v/>
      </c>
      <c r="AJ568" s="18" t="str">
        <f>_xlfn.XLOOKUP(B568,'[3]Cells Huawei 27042026 15h'!$B:$B,'[3]Cells Huawei 27042026 15h'!$T:$T,"")</f>
        <v/>
      </c>
      <c r="AK568" s="18" t="str">
        <f>_xlfn.XLOOKUP(B568,'[4]cells down 27042026 11h28'!$B:$B,'[4]cells down 27042026 11h28'!$R:$R,"")</f>
        <v/>
      </c>
      <c r="AL568" s="18" t="str">
        <f>_xlfn.XLOOKUP(B568,'[4]cells down 27042026 18h01'!$B:$B,'[4]cells down 27042026 18h01'!$R:$R,"")</f>
        <v/>
      </c>
      <c r="AM568" s="18" t="str">
        <f>_xlfn.XLOOKUP(B568,'[5]cell downs 27042026 11h'!$B:$B,'[5]cell downs 27042026 11h'!$R:$R,"")</f>
        <v/>
      </c>
      <c r="AN568" s="18" t="str">
        <f>_xlfn.XLOOKUP(B568,'[5]cell downs 27042026 17h40'!$B:$B,'[5]cell downs 27042026 17h40'!$R:$R,"")</f>
        <v/>
      </c>
      <c r="AO568" s="18" t="str">
        <f>_xlfn.XLOOKUP(B568,'[6]ALL SITES DOWN'!$D:$D,'[6]ALL SITES DOWN'!$J:$J,"")</f>
        <v/>
      </c>
      <c r="AP568" s="18" t="str">
        <f>_xlfn.XLOOKUP(B568,'[7]ALL SITES DOWN'!$D:$D,'[7]ALL SITES DOWN'!$J:$J,"")</f>
        <v/>
      </c>
      <c r="AQ568" s="9" t="str">
        <f>_xlfn.XLOOKUP(B568,[8]sheet1!$AC:$AC,[8]sheet1!$AF:$AF,"")</f>
        <v/>
      </c>
      <c r="AR568" s="14"/>
      <c r="AS568" s="14" t="s">
        <v>5465</v>
      </c>
      <c r="AT568" s="14" t="str">
        <f>_xlfn.XLOOKUP(B568,'[9]cell downs 18042026 17h'!$B:$B,'[9]cell downs 18042026 17h'!$B:$B,"")</f>
        <v/>
      </c>
      <c r="AU568" s="14" t="str">
        <f>_xlfn.XLOOKUP(B568,'[10]Cells Huawei 19042026 15h'!$B:$B,'[10]Cells Huawei 19042026 15h'!$B:$B,"")</f>
        <v/>
      </c>
      <c r="AV568" s="9" t="str">
        <f>_xlfn.XLOOKUP(B568,'[11]cells down 19042026 9H40'!$B:$B,'[11]cells down 19042026 9H40'!$B:$B,"")</f>
        <v/>
      </c>
    </row>
    <row r="569" spans="1:48" hidden="1" x14ac:dyDescent="0.3">
      <c r="A569" s="1" t="s">
        <v>2424</v>
      </c>
      <c r="B569" s="8" t="s">
        <v>2425</v>
      </c>
      <c r="C569" s="3" t="str">
        <f>_xlfn.XLOOKUP(B569,'[1]daily break down'!$D:$D,'[1]daily break down'!$E:$E,"")</f>
        <v>CENTRE</v>
      </c>
      <c r="D569" s="1" t="s">
        <v>21</v>
      </c>
      <c r="E569" s="1" t="s">
        <v>30</v>
      </c>
      <c r="F569" s="3" t="s">
        <v>69</v>
      </c>
      <c r="G569" s="1" t="s">
        <v>502</v>
      </c>
      <c r="H569" s="29" t="str">
        <f>_xlfn.XLOOKUP(B569,[2]CALCULATION!$B:$B,[2]CALCULATION!$H:$H,"")</f>
        <v>ZTE</v>
      </c>
      <c r="I569" s="26">
        <v>0</v>
      </c>
      <c r="J569" s="26">
        <v>0</v>
      </c>
      <c r="K569" s="26">
        <v>0</v>
      </c>
      <c r="L569" s="26">
        <v>0</v>
      </c>
      <c r="M569" s="26">
        <v>0</v>
      </c>
      <c r="N569" s="26">
        <v>0</v>
      </c>
      <c r="O569" s="26">
        <v>9.8092930745678555E-3</v>
      </c>
      <c r="P569" s="114" t="s">
        <v>6364</v>
      </c>
      <c r="Q569" s="42" t="s">
        <v>5538</v>
      </c>
      <c r="R569" s="42"/>
      <c r="S569" s="41" t="str" cm="1">
        <f t="array" ref="S569">IFERROR(_xlfn.IFS(
U569="MPR ISSUE","PDH",
U569="BSS Hardware Issue","BSS",
U569="Sites strategiques, MLL, Pylone, etc.","ENVTECH",
U569="AKTIVCO DEFAUT GE &amp; POWER Cabinet","AKTIVCO",
U569="AKTIVCO Coupure ENEO &amp; Baisse de tension","AKTIVCO GRID ONLY",
U569="Coupure ENEO &amp; Baisse de tension","IHS GRID ONLY",
U569="Defaut GE &amp; POWER Cabinet","IHS",
U569="Sharing","Partners",
U569="Sites strategiques &amp; DataCenter","SST &amp; DC",
U569="Exclu","Exclu",
U569="SAT","SAT",
U569="SPARE-ISSUE","SPARE-ISSUE",
U569="Fiber CAmtel","TRANS_FO_CAMTEL",
U569="Fiber AOF","Fiber AOF",
U569="Projet OCM (HUAWEI)","TRAVAUX-HUAWEI",
U569="Projet OCM (NOKIA)","TRAVAUX-NOKIA",
U569="ACCESS-ISSUE","ACCESS-ISSUE",
U569="Projet OCM (ZTE, NOKIA, autres projets)","TRAVAUX OCM",
U569="No root CAuse","No root cause",
U569="ODU HS","PDH",
U569="IP &amp; VLAN","PDH",
U569="Warehouse HUAWEI","SPARE-ISSUE",
U569="SPARE-HS","SPARE-ISSUE",
U569="Power Telco","BSS",U569="no impacts","no impacts"
),"")</f>
        <v>No root cause</v>
      </c>
      <c r="T569" s="41" t="str" cm="1">
        <f t="array" ref="T569">IFERROR(_xlfn.IFS(
U569="MPR ISSUE","TX ISSUE",
U569="BSS Hardware Issue","RAN ISSUE",
U569="Sites strategiques, MLL, Pylone, etc.","ENVTECH",
U569="AKTIVCO DEFAUT GE &amp; POWER Cabinet","POWER ISSUE",
U569="AKTIVCO Coupure ENEO &amp; Baisse de tension","POWER ISSUE",
U569="Coupure ENEO &amp; Baisse de tension","POWER ISSUE",
U569="Defaut GE &amp; POWER Cabinet","POWER ISSUE",
U569="Sharing","POWER ISSUE",
U569="Sites strategiques &amp; DataCenter","POWER ISSUE",
U569="Exclu","Exclu",
U569="SAT","TX ISSUE",
U569="SPARE-ISSUE","SPARE-ISSUE",
U569="Fiber CAmtel","TX ISSUE",
U569="Fiber AOF","TX ISSUE",
U569="Projet OCM (HUAWEI)","TRAVAUX-HUAWEI",
U569="Projet OCM (NOKIA)","TRAVAUX -NOKIA",
U569="ACCESS-ISSUE","ACCESS-ISSUE",
U569="Projet OCM (ZTE, NOKIA, autres projets)","TRAVAUX OCM",
U569="No root CAuse","No root cause",
U569="ODU HS","TX ISSUE",
U569="IP &amp; VLAN","TX ISSUE",
U569="Warehouse HUAWEI","SPARE-ISSUE",
U569="SPARE-HS","SPARE-ISSUE",
U569="Power Telco","RAN ISSUE",U569="no impacts","no impacts"
),"")</f>
        <v>No root cause</v>
      </c>
      <c r="U569" s="68" t="s">
        <v>5691</v>
      </c>
      <c r="V569" s="41" t="str" cm="1">
        <f t="array" ref="V569">IFERROR(_xlfn.IFS(
U569="MPR ISSUE","ACTIVE",
U569="BSS Hardware Issue","ACTIVE",
U569="Sites strategiques, MLL, Pylone, etc.","PASSIVE",
U569="AKTIVCO DEFAUT GE &amp; POWER Cabinet","PASSIVE",
U569="AKTIVCO Coupure ENEO &amp; Baisse de tension","PASSIVE",
U569="Coupure ENEO &amp; Baisse de tension","PASSIVE",
U569="Defaut GE &amp; POWER Cabinet","PASSIVE",
U569="Sharing","PASSIVE",
U569="Sites strategiques &amp; DataCenter","PASSIVE",
U569="Exclu","Exclu",
U569="SAT","ACTIVE",
U569="SPARE-ISSUE","SPARE-ISSUE",
U569="Fiber CAmtel","ACTIVE",
U569="Fiber AOF","ACTIVE",
U569="Projet OCM (HUAWEI)","PLANNED WORKS",
U569="Projet OCM (NOKIA)","PLANNED WORKS",
U569="ACCESS-ISSUE","ACCESS-ISSUE",
U569="Projet OCM (ZTE, NOKIA, autres projets)","PLANNED WORKS",
U569="No root CAuse","No root cause",
U569="ODU HS","ACTIVE",
U569="IP &amp; VLAN","ACTIVE",
U569="Warehouse HUAWEI","SPARE-ISSUE",
U569="SPARE-HS","SPARE-ISSUE",
U569="Power Telco","ACTIVE", U569="no impacts","no impacts"
),"")</f>
        <v>No root cause</v>
      </c>
      <c r="W569" s="113"/>
      <c r="X569" s="113"/>
      <c r="Y569" s="113"/>
      <c r="Z569" s="113"/>
      <c r="AA569" s="113"/>
      <c r="AB569" s="17" t="s">
        <v>5465</v>
      </c>
      <c r="AC569" s="17" t="str">
        <f>_xlfn.XLOOKUP(B569,'INCIDENT-04-27-2026'!E:E,'INCIDENT-04-27-2026'!F:F,"")</f>
        <v/>
      </c>
      <c r="AD569" s="9"/>
      <c r="AE569" s="7" t="s">
        <v>5465</v>
      </c>
      <c r="AF569" s="6" t="str">
        <f>_xlfn.XLOOKUP(B569,'[13]Input_27-04'!$B:$B,'[13]Input_27-04'!$M:$M,"")</f>
        <v>No power issue</v>
      </c>
      <c r="AG569" s="7"/>
      <c r="AH569" s="3"/>
      <c r="AI569" s="18" t="str">
        <f>_xlfn.XLOOKUP(B569,'[3]Cells Huawei 27042026 10h'!$B:$B,'[3]Cells Huawei 27042026 10h'!$T:$T,"")</f>
        <v/>
      </c>
      <c r="AJ569" s="18" t="str">
        <f>_xlfn.XLOOKUP(B569,'[3]Cells Huawei 27042026 15h'!$B:$B,'[3]Cells Huawei 27042026 15h'!$T:$T,"")</f>
        <v/>
      </c>
      <c r="AK569" s="18" t="str">
        <f>_xlfn.XLOOKUP(B569,'[4]cells down 27042026 11h28'!$B:$B,'[4]cells down 27042026 11h28'!$R:$R,"")</f>
        <v/>
      </c>
      <c r="AL569" s="18" t="str">
        <f>_xlfn.XLOOKUP(B569,'[4]cells down 27042026 18h01'!$B:$B,'[4]cells down 27042026 18h01'!$R:$R,"")</f>
        <v/>
      </c>
      <c r="AM569" s="18" t="str">
        <f>_xlfn.XLOOKUP(B569,'[5]cell downs 27042026 11h'!$B:$B,'[5]cell downs 27042026 11h'!$R:$R,"")</f>
        <v/>
      </c>
      <c r="AN569" s="18" t="str">
        <f>_xlfn.XLOOKUP(B569,'[5]cell downs 27042026 17h40'!$B:$B,'[5]cell downs 27042026 17h40'!$R:$R,"")</f>
        <v/>
      </c>
      <c r="AO569" s="18" t="str">
        <f>_xlfn.XLOOKUP(B569,'[6]ALL SITES DOWN'!$D:$D,'[6]ALL SITES DOWN'!$J:$J,"")</f>
        <v/>
      </c>
      <c r="AP569" s="18" t="str">
        <f>_xlfn.XLOOKUP(B569,'[7]ALL SITES DOWN'!$D:$D,'[7]ALL SITES DOWN'!$J:$J,"")</f>
        <v/>
      </c>
      <c r="AQ569" s="9" t="str">
        <f>_xlfn.XLOOKUP(B569,[8]sheet1!$AC:$AC,[8]sheet1!$AF:$AF,"")</f>
        <v/>
      </c>
      <c r="AR569" s="14"/>
      <c r="AS569" s="14" t="s">
        <v>5465</v>
      </c>
      <c r="AT569" s="14" t="str">
        <f>_xlfn.XLOOKUP(B569,'[9]cell downs 18042026 17h'!$B:$B,'[9]cell downs 18042026 17h'!$B:$B,"")</f>
        <v/>
      </c>
      <c r="AU569" s="14" t="str">
        <f>_xlfn.XLOOKUP(B569,'[10]Cells Huawei 19042026 15h'!$B:$B,'[10]Cells Huawei 19042026 15h'!$B:$B,"")</f>
        <v/>
      </c>
      <c r="AV569" s="9" t="str">
        <f>_xlfn.XLOOKUP(B569,'[11]cells down 19042026 9H40'!$B:$B,'[11]cells down 19042026 9H40'!$B:$B,"")</f>
        <v/>
      </c>
    </row>
    <row r="570" spans="1:48" hidden="1" x14ac:dyDescent="0.3">
      <c r="A570" s="1" t="s">
        <v>590</v>
      </c>
      <c r="B570" s="1" t="s">
        <v>591</v>
      </c>
      <c r="C570" s="3" t="str">
        <f>_xlfn.XLOOKUP(B570,'[1]daily break down'!$D:$D,'[1]daily break down'!$E:$E,"")</f>
        <v>CENTRE</v>
      </c>
      <c r="D570" s="1" t="s">
        <v>21</v>
      </c>
      <c r="E570" s="1" t="s">
        <v>188</v>
      </c>
      <c r="F570" s="3" t="s">
        <v>69</v>
      </c>
      <c r="G570" s="1" t="s">
        <v>502</v>
      </c>
      <c r="H570" s="29" t="str">
        <f>_xlfn.XLOOKUP(B570,[2]CALCULATION!$B:$B,[2]CALCULATION!$H:$H,"")</f>
        <v>ZTE</v>
      </c>
      <c r="I570" s="26">
        <v>3.2731827482000848</v>
      </c>
      <c r="J570" s="26">
        <v>0</v>
      </c>
      <c r="K570" s="26">
        <v>0</v>
      </c>
      <c r="L570" s="26">
        <v>0.56979508208416407</v>
      </c>
      <c r="M570" s="26">
        <v>0</v>
      </c>
      <c r="N570" s="26">
        <v>0</v>
      </c>
      <c r="O570" s="26">
        <v>9.666612448028607E-3</v>
      </c>
      <c r="P570" s="114" t="s">
        <v>6364</v>
      </c>
      <c r="Q570" s="42" t="s">
        <v>5538</v>
      </c>
      <c r="R570" s="42"/>
      <c r="S570" s="41" t="str" cm="1">
        <f t="array" ref="S570">IFERROR(_xlfn.IFS(
U570="MPR ISSUE","PDH",
U570="BSS Hardware Issue","BSS",
U570="Sites strategiques, MLL, Pylone, etc.","ENVTECH",
U570="AKTIVCO DEFAUT GE &amp; POWER Cabinet","AKTIVCO",
U570="AKTIVCO Coupure ENEO &amp; Baisse de tension","AKTIVCO GRID ONLY",
U570="Coupure ENEO &amp; Baisse de tension","IHS GRID ONLY",
U570="Defaut GE &amp; POWER Cabinet","IHS",
U570="Sharing","Partners",
U570="Sites strategiques &amp; DataCenter","SST &amp; DC",
U570="Exclu","Exclu",
U570="SAT","SAT",
U570="SPARE-ISSUE","SPARE-ISSUE",
U570="Fiber CAmtel","TRANS_FO_CAMTEL",
U570="Fiber AOF","Fiber AOF",
U570="Projet OCM (HUAWEI)","TRAVAUX-HUAWEI",
U570="Projet OCM (NOKIA)","TRAVAUX-NOKIA",
U570="ACCESS-ISSUE","ACCESS-ISSUE",
U570="Projet OCM (ZTE, NOKIA, autres projets)","TRAVAUX OCM",
U570="No root CAuse","No root cause",
U570="ODU HS","PDH",
U570="IP &amp; VLAN","PDH",
U570="Warehouse HUAWEI","SPARE-ISSUE",
U570="SPARE-HS","SPARE-ISSUE",
U570="Power Telco","BSS",U570="no impacts","no impacts"
),"")</f>
        <v>No root cause</v>
      </c>
      <c r="T570" s="41" t="str" cm="1">
        <f t="array" ref="T570">IFERROR(_xlfn.IFS(
U570="MPR ISSUE","TX ISSUE",
U570="BSS Hardware Issue","RAN ISSUE",
U570="Sites strategiques, MLL, Pylone, etc.","ENVTECH",
U570="AKTIVCO DEFAUT GE &amp; POWER Cabinet","POWER ISSUE",
U570="AKTIVCO Coupure ENEO &amp; Baisse de tension","POWER ISSUE",
U570="Coupure ENEO &amp; Baisse de tension","POWER ISSUE",
U570="Defaut GE &amp; POWER Cabinet","POWER ISSUE",
U570="Sharing","POWER ISSUE",
U570="Sites strategiques &amp; DataCenter","POWER ISSUE",
U570="Exclu","Exclu",
U570="SAT","TX ISSUE",
U570="SPARE-ISSUE","SPARE-ISSUE",
U570="Fiber CAmtel","TX ISSUE",
U570="Fiber AOF","TX ISSUE",
U570="Projet OCM (HUAWEI)","TRAVAUX-HUAWEI",
U570="Projet OCM (NOKIA)","TRAVAUX -NOKIA",
U570="ACCESS-ISSUE","ACCESS-ISSUE",
U570="Projet OCM (ZTE, NOKIA, autres projets)","TRAVAUX OCM",
U570="No root CAuse","No root cause",
U570="ODU HS","TX ISSUE",
U570="IP &amp; VLAN","TX ISSUE",
U570="Warehouse HUAWEI","SPARE-ISSUE",
U570="SPARE-HS","SPARE-ISSUE",
U570="Power Telco","RAN ISSUE",U570="no impacts","no impacts"
),"")</f>
        <v>No root cause</v>
      </c>
      <c r="U570" s="68" t="s">
        <v>5691</v>
      </c>
      <c r="V570" s="41" t="str" cm="1">
        <f t="array" ref="V570">IFERROR(_xlfn.IFS(
U570="MPR ISSUE","ACTIVE",
U570="BSS Hardware Issue","ACTIVE",
U570="Sites strategiques, MLL, Pylone, etc.","PASSIVE",
U570="AKTIVCO DEFAUT GE &amp; POWER Cabinet","PASSIVE",
U570="AKTIVCO Coupure ENEO &amp; Baisse de tension","PASSIVE",
U570="Coupure ENEO &amp; Baisse de tension","PASSIVE",
U570="Defaut GE &amp; POWER Cabinet","PASSIVE",
U570="Sharing","PASSIVE",
U570="Sites strategiques &amp; DataCenter","PASSIVE",
U570="Exclu","Exclu",
U570="SAT","ACTIVE",
U570="SPARE-ISSUE","SPARE-ISSUE",
U570="Fiber CAmtel","ACTIVE",
U570="Fiber AOF","ACTIVE",
U570="Projet OCM (HUAWEI)","PLANNED WORKS",
U570="Projet OCM (NOKIA)","PLANNED WORKS",
U570="ACCESS-ISSUE","ACCESS-ISSUE",
U570="Projet OCM (ZTE, NOKIA, autres projets)","PLANNED WORKS",
U570="No root CAuse","No root cause",
U570="ODU HS","ACTIVE",
U570="IP &amp; VLAN","ACTIVE",
U570="Warehouse HUAWEI","SPARE-ISSUE",
U570="SPARE-HS","SPARE-ISSUE",
U570="Power Telco","ACTIVE", U570="no impacts","no impacts"
),"")</f>
        <v>No root cause</v>
      </c>
      <c r="W570" s="113"/>
      <c r="X570" s="113"/>
      <c r="Y570" s="113"/>
      <c r="Z570" s="113"/>
      <c r="AA570" s="113"/>
      <c r="AB570" s="17" t="s">
        <v>5465</v>
      </c>
      <c r="AC570" s="17" t="str">
        <f>_xlfn.XLOOKUP(B570,'INCIDENT-04-27-2026'!E:E,'INCIDENT-04-27-2026'!F:F,"")</f>
        <v/>
      </c>
      <c r="AD570" s="9"/>
      <c r="AE570" s="7" t="s">
        <v>5465</v>
      </c>
      <c r="AF570" s="6" t="str">
        <f>_xlfn.XLOOKUP(B570,'[13]Input_27-04'!$B:$B,'[13]Input_27-04'!$M:$M,"")</f>
        <v>No power issue</v>
      </c>
      <c r="AG570" s="7"/>
      <c r="AH570" s="3"/>
      <c r="AI570" s="18" t="str">
        <f>_xlfn.XLOOKUP(B570,'[3]Cells Huawei 27042026 10h'!$B:$B,'[3]Cells Huawei 27042026 10h'!$T:$T,"")</f>
        <v/>
      </c>
      <c r="AJ570" s="18" t="str">
        <f>_xlfn.XLOOKUP(B570,'[3]Cells Huawei 27042026 15h'!$B:$B,'[3]Cells Huawei 27042026 15h'!$T:$T,"")</f>
        <v/>
      </c>
      <c r="AK570" s="18" t="str">
        <f>_xlfn.XLOOKUP(B570,'[4]cells down 27042026 11h28'!$B:$B,'[4]cells down 27042026 11h28'!$R:$R,"")</f>
        <v/>
      </c>
      <c r="AL570" s="18" t="str">
        <f>_xlfn.XLOOKUP(B570,'[4]cells down 27042026 18h01'!$B:$B,'[4]cells down 27042026 18h01'!$R:$R,"")</f>
        <v/>
      </c>
      <c r="AM570" s="18" t="str">
        <f>_xlfn.XLOOKUP(B570,'[5]cell downs 27042026 11h'!$B:$B,'[5]cell downs 27042026 11h'!$R:$R,"")</f>
        <v/>
      </c>
      <c r="AN570" s="18" t="str">
        <f>_xlfn.XLOOKUP(B570,'[5]cell downs 27042026 17h40'!$B:$B,'[5]cell downs 27042026 17h40'!$R:$R,"")</f>
        <v/>
      </c>
      <c r="AO570" s="18" t="str">
        <f>_xlfn.XLOOKUP(B570,'[6]ALL SITES DOWN'!$D:$D,'[6]ALL SITES DOWN'!$J:$J,"")</f>
        <v/>
      </c>
      <c r="AP570" s="18" t="str">
        <f>_xlfn.XLOOKUP(B570,'[7]ALL SITES DOWN'!$D:$D,'[7]ALL SITES DOWN'!$J:$J,"")</f>
        <v/>
      </c>
      <c r="AQ570" s="9" t="str">
        <f>_xlfn.XLOOKUP(B570,[8]sheet1!$AC:$AC,[8]sheet1!$AF:$AF,"")</f>
        <v/>
      </c>
      <c r="AR570" s="14"/>
      <c r="AS570" s="14" t="s">
        <v>5465</v>
      </c>
      <c r="AT570" s="14" t="str">
        <f>_xlfn.XLOOKUP(B570,'[9]cell downs 18042026 17h'!$B:$B,'[9]cell downs 18042026 17h'!$B:$B,"")</f>
        <v/>
      </c>
      <c r="AU570" s="14" t="str">
        <f>_xlfn.XLOOKUP(B570,'[10]Cells Huawei 19042026 15h'!$B:$B,'[10]Cells Huawei 19042026 15h'!$B:$B,"")</f>
        <v/>
      </c>
      <c r="AV570" s="9" t="str">
        <f>_xlfn.XLOOKUP(B570,'[11]cells down 19042026 9H40'!$B:$B,'[11]cells down 19042026 9H40'!$B:$B,"")</f>
        <v/>
      </c>
    </row>
    <row r="571" spans="1:48" hidden="1" x14ac:dyDescent="0.3">
      <c r="A571" s="1" t="s">
        <v>1215</v>
      </c>
      <c r="B571" s="8" t="s">
        <v>1216</v>
      </c>
      <c r="C571" s="3" t="str">
        <f>_xlfn.XLOOKUP(B571,'[1]daily break down'!$D:$D,'[1]daily break down'!$E:$E,"")</f>
        <v>CENTRE</v>
      </c>
      <c r="D571" s="1" t="s">
        <v>11</v>
      </c>
      <c r="E571" s="1" t="s">
        <v>12</v>
      </c>
      <c r="F571" s="3" t="s">
        <v>69</v>
      </c>
      <c r="G571" s="1" t="s">
        <v>1217</v>
      </c>
      <c r="H571" s="29" t="str">
        <f>_xlfn.XLOOKUP(B571,[2]CALCULATION!$B:$B,[2]CALCULATION!$H:$H,"")</f>
        <v>ZTE</v>
      </c>
      <c r="I571" s="26">
        <v>0</v>
      </c>
      <c r="J571" s="26">
        <v>0</v>
      </c>
      <c r="K571" s="26">
        <v>0</v>
      </c>
      <c r="L571" s="26">
        <v>0</v>
      </c>
      <c r="M571" s="26">
        <v>0</v>
      </c>
      <c r="N571" s="26">
        <v>0</v>
      </c>
      <c r="O571" s="26">
        <v>9.5239318214897697E-3</v>
      </c>
      <c r="P571" s="114" t="s">
        <v>6364</v>
      </c>
      <c r="Q571" s="42" t="s">
        <v>5538</v>
      </c>
      <c r="R571" s="42"/>
      <c r="S571" s="41" t="str" cm="1">
        <f t="array" ref="S571">IFERROR(_xlfn.IFS(
U571="MPR ISSUE","PDH",
U571="BSS Hardware Issue","BSS",
U571="Sites strategiques, MLL, Pylone, etc.","ENVTECH",
U571="AKTIVCO DEFAUT GE &amp; POWER Cabinet","AKTIVCO",
U571="AKTIVCO Coupure ENEO &amp; Baisse de tension","AKTIVCO GRID ONLY",
U571="Coupure ENEO &amp; Baisse de tension","IHS GRID ONLY",
U571="Defaut GE &amp; POWER Cabinet","IHS",
U571="Sharing","Partners",
U571="Sites strategiques &amp; DataCenter","SST &amp; DC",
U571="Exclu","Exclu",
U571="SAT","SAT",
U571="SPARE-ISSUE","SPARE-ISSUE",
U571="Fiber CAmtel","TRANS_FO_CAMTEL",
U571="Fiber AOF","Fiber AOF",
U571="Projet OCM (HUAWEI)","TRAVAUX-HUAWEI",
U571="Projet OCM (NOKIA)","TRAVAUX-NOKIA",
U571="ACCESS-ISSUE","ACCESS-ISSUE",
U571="Projet OCM (ZTE, NOKIA, autres projets)","TRAVAUX OCM",
U571="No root CAuse","No root cause",
U571="ODU HS","PDH",
U571="IP &amp; VLAN","PDH",
U571="Warehouse HUAWEI","SPARE-ISSUE",
U571="SPARE-HS","SPARE-ISSUE",
U571="Power Telco","BSS",U571="no impacts","no impacts"
),"")</f>
        <v>No root cause</v>
      </c>
      <c r="T571" s="41" t="str" cm="1">
        <f t="array" ref="T571">IFERROR(_xlfn.IFS(
U571="MPR ISSUE","TX ISSUE",
U571="BSS Hardware Issue","RAN ISSUE",
U571="Sites strategiques, MLL, Pylone, etc.","ENVTECH",
U571="AKTIVCO DEFAUT GE &amp; POWER Cabinet","POWER ISSUE",
U571="AKTIVCO Coupure ENEO &amp; Baisse de tension","POWER ISSUE",
U571="Coupure ENEO &amp; Baisse de tension","POWER ISSUE",
U571="Defaut GE &amp; POWER Cabinet","POWER ISSUE",
U571="Sharing","POWER ISSUE",
U571="Sites strategiques &amp; DataCenter","POWER ISSUE",
U571="Exclu","Exclu",
U571="SAT","TX ISSUE",
U571="SPARE-ISSUE","SPARE-ISSUE",
U571="Fiber CAmtel","TX ISSUE",
U571="Fiber AOF","TX ISSUE",
U571="Projet OCM (HUAWEI)","TRAVAUX-HUAWEI",
U571="Projet OCM (NOKIA)","TRAVAUX -NOKIA",
U571="ACCESS-ISSUE","ACCESS-ISSUE",
U571="Projet OCM (ZTE, NOKIA, autres projets)","TRAVAUX OCM",
U571="No root CAuse","No root cause",
U571="ODU HS","TX ISSUE",
U571="IP &amp; VLAN","TX ISSUE",
U571="Warehouse HUAWEI","SPARE-ISSUE",
U571="SPARE-HS","SPARE-ISSUE",
U571="Power Telco","RAN ISSUE",U571="no impacts","no impacts"
),"")</f>
        <v>No root cause</v>
      </c>
      <c r="U571" s="68" t="s">
        <v>5691</v>
      </c>
      <c r="V571" s="41" t="str" cm="1">
        <f t="array" ref="V571">IFERROR(_xlfn.IFS(
U571="MPR ISSUE","ACTIVE",
U571="BSS Hardware Issue","ACTIVE",
U571="Sites strategiques, MLL, Pylone, etc.","PASSIVE",
U571="AKTIVCO DEFAUT GE &amp; POWER Cabinet","PASSIVE",
U571="AKTIVCO Coupure ENEO &amp; Baisse de tension","PASSIVE",
U571="Coupure ENEO &amp; Baisse de tension","PASSIVE",
U571="Defaut GE &amp; POWER Cabinet","PASSIVE",
U571="Sharing","PASSIVE",
U571="Sites strategiques &amp; DataCenter","PASSIVE",
U571="Exclu","Exclu",
U571="SAT","ACTIVE",
U571="SPARE-ISSUE","SPARE-ISSUE",
U571="Fiber CAmtel","ACTIVE",
U571="Fiber AOF","ACTIVE",
U571="Projet OCM (HUAWEI)","PLANNED WORKS",
U571="Projet OCM (NOKIA)","PLANNED WORKS",
U571="ACCESS-ISSUE","ACCESS-ISSUE",
U571="Projet OCM (ZTE, NOKIA, autres projets)","PLANNED WORKS",
U571="No root CAuse","No root cause",
U571="ODU HS","ACTIVE",
U571="IP &amp; VLAN","ACTIVE",
U571="Warehouse HUAWEI","SPARE-ISSUE",
U571="SPARE-HS","SPARE-ISSUE",
U571="Power Telco","ACTIVE", U571="no impacts","no impacts"
),"")</f>
        <v>No root cause</v>
      </c>
      <c r="W571" s="113"/>
      <c r="X571" s="113"/>
      <c r="Y571" s="113"/>
      <c r="Z571" s="113"/>
      <c r="AA571" s="113"/>
      <c r="AB571" s="17" t="s">
        <v>5465</v>
      </c>
      <c r="AC571" s="17" t="str">
        <f>_xlfn.XLOOKUP(B571,'INCIDENT-04-27-2026'!E:E,'INCIDENT-04-27-2026'!F:F,"")</f>
        <v/>
      </c>
      <c r="AD571" s="9"/>
      <c r="AE571" s="7" t="s">
        <v>5465</v>
      </c>
      <c r="AF571" s="6" t="str">
        <f>_xlfn.XLOOKUP(B571,'[13]Input_27-04'!$B:$B,'[13]Input_27-04'!$M:$M,"")</f>
        <v/>
      </c>
      <c r="AG571" s="7"/>
      <c r="AH571" s="3"/>
      <c r="AI571" s="18" t="str">
        <f>_xlfn.XLOOKUP(B571,'[3]Cells Huawei 27042026 10h'!$B:$B,'[3]Cells Huawei 27042026 10h'!$T:$T,"")</f>
        <v/>
      </c>
      <c r="AJ571" s="18" t="str">
        <f>_xlfn.XLOOKUP(B571,'[3]Cells Huawei 27042026 15h'!$B:$B,'[3]Cells Huawei 27042026 15h'!$T:$T,"")</f>
        <v/>
      </c>
      <c r="AK571" s="18" t="str">
        <f>_xlfn.XLOOKUP(B571,'[4]cells down 27042026 11h28'!$B:$B,'[4]cells down 27042026 11h28'!$R:$R,"")</f>
        <v/>
      </c>
      <c r="AL571" s="18" t="str">
        <f>_xlfn.XLOOKUP(B571,'[4]cells down 27042026 18h01'!$B:$B,'[4]cells down 27042026 18h01'!$R:$R,"")</f>
        <v/>
      </c>
      <c r="AM571" s="18" t="str">
        <f>_xlfn.XLOOKUP(B571,'[5]cell downs 27042026 11h'!$B:$B,'[5]cell downs 27042026 11h'!$R:$R,"")</f>
        <v/>
      </c>
      <c r="AN571" s="18" t="str">
        <f>_xlfn.XLOOKUP(B571,'[5]cell downs 27042026 17h40'!$B:$B,'[5]cell downs 27042026 17h40'!$R:$R,"")</f>
        <v/>
      </c>
      <c r="AO571" s="18" t="str">
        <f>_xlfn.XLOOKUP(B571,'[6]ALL SITES DOWN'!$D:$D,'[6]ALL SITES DOWN'!$J:$J,"")</f>
        <v/>
      </c>
      <c r="AP571" s="18" t="str">
        <f>_xlfn.XLOOKUP(B571,'[7]ALL SITES DOWN'!$D:$D,'[7]ALL SITES DOWN'!$J:$J,"")</f>
        <v/>
      </c>
      <c r="AQ571" s="9" t="str">
        <f>_xlfn.XLOOKUP(B571,[8]sheet1!$AC:$AC,[8]sheet1!$AF:$AF,"")</f>
        <v/>
      </c>
      <c r="AR571" s="14"/>
      <c r="AS571" s="14" t="s">
        <v>5465</v>
      </c>
      <c r="AT571" s="14" t="str">
        <f>_xlfn.XLOOKUP(B571,'[9]cell downs 18042026 17h'!$B:$B,'[9]cell downs 18042026 17h'!$B:$B,"")</f>
        <v/>
      </c>
      <c r="AU571" s="14" t="str">
        <f>_xlfn.XLOOKUP(B571,'[10]Cells Huawei 19042026 15h'!$B:$B,'[10]Cells Huawei 19042026 15h'!$B:$B,"")</f>
        <v/>
      </c>
      <c r="AV571" s="9" t="str">
        <f>_xlfn.XLOOKUP(B571,'[11]cells down 19042026 9H40'!$B:$B,'[11]cells down 19042026 9H40'!$B:$B,"")</f>
        <v/>
      </c>
    </row>
    <row r="572" spans="1:48" hidden="1" x14ac:dyDescent="0.3">
      <c r="A572" s="1" t="s">
        <v>1921</v>
      </c>
      <c r="B572" s="8" t="s">
        <v>1922</v>
      </c>
      <c r="C572" s="3" t="str">
        <f>_xlfn.XLOOKUP(B572,'[1]daily break down'!$D:$D,'[1]daily break down'!$E:$E,"")</f>
        <v>CENTRE</v>
      </c>
      <c r="D572" s="1" t="s">
        <v>21</v>
      </c>
      <c r="E572" s="1" t="s">
        <v>563</v>
      </c>
      <c r="F572" s="3" t="s">
        <v>69</v>
      </c>
      <c r="G572" s="1" t="s">
        <v>502</v>
      </c>
      <c r="H572" s="29" t="str">
        <f>_xlfn.XLOOKUP(B572,[2]CALCULATION!$B:$B,[2]CALCULATION!$H:$H,"")</f>
        <v>ZTE</v>
      </c>
      <c r="I572" s="26">
        <v>0</v>
      </c>
      <c r="J572" s="26">
        <v>0</v>
      </c>
      <c r="K572" s="26">
        <v>0</v>
      </c>
      <c r="L572" s="26">
        <v>0</v>
      </c>
      <c r="M572" s="26">
        <v>0</v>
      </c>
      <c r="N572" s="26">
        <v>0</v>
      </c>
      <c r="O572" s="26">
        <v>9.2207354900940407E-3</v>
      </c>
      <c r="P572" s="114" t="s">
        <v>6364</v>
      </c>
      <c r="Q572" s="42" t="s">
        <v>5538</v>
      </c>
      <c r="R572" s="42"/>
      <c r="S572" s="41" t="str" cm="1">
        <f t="array" ref="S572">IFERROR(_xlfn.IFS(
U572="MPR ISSUE","PDH",
U572="BSS Hardware Issue","BSS",
U572="Sites strategiques, MLL, Pylone, etc.","ENVTECH",
U572="AKTIVCO DEFAUT GE &amp; POWER Cabinet","AKTIVCO",
U572="AKTIVCO Coupure ENEO &amp; Baisse de tension","AKTIVCO GRID ONLY",
U572="Coupure ENEO &amp; Baisse de tension","IHS GRID ONLY",
U572="Defaut GE &amp; POWER Cabinet","IHS",
U572="Sharing","Partners",
U572="Sites strategiques &amp; DataCenter","SST &amp; DC",
U572="Exclu","Exclu",
U572="SAT","SAT",
U572="SPARE-ISSUE","SPARE-ISSUE",
U572="Fiber CAmtel","TRANS_FO_CAMTEL",
U572="Fiber AOF","Fiber AOF",
U572="Projet OCM (HUAWEI)","TRAVAUX-HUAWEI",
U572="Projet OCM (NOKIA)","TRAVAUX-NOKIA",
U572="ACCESS-ISSUE","ACCESS-ISSUE",
U572="Projet OCM (ZTE, NOKIA, autres projets)","TRAVAUX OCM",
U572="No root CAuse","No root cause",
U572="ODU HS","PDH",
U572="IP &amp; VLAN","PDH",
U572="Warehouse HUAWEI","SPARE-ISSUE",
U572="SPARE-HS","SPARE-ISSUE",
U572="Power Telco","BSS",U572="no impacts","no impacts"
),"")</f>
        <v>No root cause</v>
      </c>
      <c r="T572" s="41" t="str" cm="1">
        <f t="array" ref="T572">IFERROR(_xlfn.IFS(
U572="MPR ISSUE","TX ISSUE",
U572="BSS Hardware Issue","RAN ISSUE",
U572="Sites strategiques, MLL, Pylone, etc.","ENVTECH",
U572="AKTIVCO DEFAUT GE &amp; POWER Cabinet","POWER ISSUE",
U572="AKTIVCO Coupure ENEO &amp; Baisse de tension","POWER ISSUE",
U572="Coupure ENEO &amp; Baisse de tension","POWER ISSUE",
U572="Defaut GE &amp; POWER Cabinet","POWER ISSUE",
U572="Sharing","POWER ISSUE",
U572="Sites strategiques &amp; DataCenter","POWER ISSUE",
U572="Exclu","Exclu",
U572="SAT","TX ISSUE",
U572="SPARE-ISSUE","SPARE-ISSUE",
U572="Fiber CAmtel","TX ISSUE",
U572="Fiber AOF","TX ISSUE",
U572="Projet OCM (HUAWEI)","TRAVAUX-HUAWEI",
U572="Projet OCM (NOKIA)","TRAVAUX -NOKIA",
U572="ACCESS-ISSUE","ACCESS-ISSUE",
U572="Projet OCM (ZTE, NOKIA, autres projets)","TRAVAUX OCM",
U572="No root CAuse","No root cause",
U572="ODU HS","TX ISSUE",
U572="IP &amp; VLAN","TX ISSUE",
U572="Warehouse HUAWEI","SPARE-ISSUE",
U572="SPARE-HS","SPARE-ISSUE",
U572="Power Telco","RAN ISSUE",U572="no impacts","no impacts"
),"")</f>
        <v>No root cause</v>
      </c>
      <c r="U572" s="68" t="s">
        <v>5691</v>
      </c>
      <c r="V572" s="41" t="str" cm="1">
        <f t="array" ref="V572">IFERROR(_xlfn.IFS(
U572="MPR ISSUE","ACTIVE",
U572="BSS Hardware Issue","ACTIVE",
U572="Sites strategiques, MLL, Pylone, etc.","PASSIVE",
U572="AKTIVCO DEFAUT GE &amp; POWER Cabinet","PASSIVE",
U572="AKTIVCO Coupure ENEO &amp; Baisse de tension","PASSIVE",
U572="Coupure ENEO &amp; Baisse de tension","PASSIVE",
U572="Defaut GE &amp; POWER Cabinet","PASSIVE",
U572="Sharing","PASSIVE",
U572="Sites strategiques &amp; DataCenter","PASSIVE",
U572="Exclu","Exclu",
U572="SAT","ACTIVE",
U572="SPARE-ISSUE","SPARE-ISSUE",
U572="Fiber CAmtel","ACTIVE",
U572="Fiber AOF","ACTIVE",
U572="Projet OCM (HUAWEI)","PLANNED WORKS",
U572="Projet OCM (NOKIA)","PLANNED WORKS",
U572="ACCESS-ISSUE","ACCESS-ISSUE",
U572="Projet OCM (ZTE, NOKIA, autres projets)","PLANNED WORKS",
U572="No root CAuse","No root cause",
U572="ODU HS","ACTIVE",
U572="IP &amp; VLAN","ACTIVE",
U572="Warehouse HUAWEI","SPARE-ISSUE",
U572="SPARE-HS","SPARE-ISSUE",
U572="Power Telco","ACTIVE", U572="no impacts","no impacts"
),"")</f>
        <v>No root cause</v>
      </c>
      <c r="W572" s="113"/>
      <c r="X572" s="113"/>
      <c r="Y572" s="113"/>
      <c r="Z572" s="113"/>
      <c r="AA572" s="113"/>
      <c r="AB572" s="17" t="s">
        <v>5465</v>
      </c>
      <c r="AC572" s="17" t="str">
        <f>_xlfn.XLOOKUP(B572,'INCIDENT-04-27-2026'!E:E,'INCIDENT-04-27-2026'!F:F,"")</f>
        <v/>
      </c>
      <c r="AD572" s="9"/>
      <c r="AE572" s="7" t="s">
        <v>5465</v>
      </c>
      <c r="AF572" s="6" t="str">
        <f>_xlfn.XLOOKUP(B572,'[13]Input_27-04'!$B:$B,'[13]Input_27-04'!$M:$M,"")</f>
        <v>No power issue</v>
      </c>
      <c r="AG572" s="7"/>
      <c r="AH572" s="3"/>
      <c r="AI572" s="18" t="str">
        <f>_xlfn.XLOOKUP(B572,'[3]Cells Huawei 27042026 10h'!$B:$B,'[3]Cells Huawei 27042026 10h'!$T:$T,"")</f>
        <v/>
      </c>
      <c r="AJ572" s="18" t="str">
        <f>_xlfn.XLOOKUP(B572,'[3]Cells Huawei 27042026 15h'!$B:$B,'[3]Cells Huawei 27042026 15h'!$T:$T,"")</f>
        <v/>
      </c>
      <c r="AK572" s="18" t="str">
        <f>_xlfn.XLOOKUP(B572,'[4]cells down 27042026 11h28'!$B:$B,'[4]cells down 27042026 11h28'!$R:$R,"")</f>
        <v/>
      </c>
      <c r="AL572" s="18" t="str">
        <f>_xlfn.XLOOKUP(B572,'[4]cells down 27042026 18h01'!$B:$B,'[4]cells down 27042026 18h01'!$R:$R,"")</f>
        <v/>
      </c>
      <c r="AM572" s="18" t="str">
        <f>_xlfn.XLOOKUP(B572,'[5]cell downs 27042026 11h'!$B:$B,'[5]cell downs 27042026 11h'!$R:$R,"")</f>
        <v/>
      </c>
      <c r="AN572" s="18" t="str">
        <f>_xlfn.XLOOKUP(B572,'[5]cell downs 27042026 17h40'!$B:$B,'[5]cell downs 27042026 17h40'!$R:$R,"")</f>
        <v/>
      </c>
      <c r="AO572" s="18" t="str">
        <f>_xlfn.XLOOKUP(B572,'[6]ALL SITES DOWN'!$D:$D,'[6]ALL SITES DOWN'!$J:$J,"")</f>
        <v/>
      </c>
      <c r="AP572" s="18" t="str">
        <f>_xlfn.XLOOKUP(B572,'[7]ALL SITES DOWN'!$D:$D,'[7]ALL SITES DOWN'!$J:$J,"")</f>
        <v/>
      </c>
      <c r="AQ572" s="9" t="str">
        <f>_xlfn.XLOOKUP(B572,[8]sheet1!$AC:$AC,[8]sheet1!$AF:$AF,"")</f>
        <v/>
      </c>
      <c r="AR572" s="14"/>
      <c r="AS572" s="14" t="s">
        <v>5465</v>
      </c>
      <c r="AT572" s="14" t="str">
        <f>_xlfn.XLOOKUP(B572,'[9]cell downs 18042026 17h'!$B:$B,'[9]cell downs 18042026 17h'!$B:$B,"")</f>
        <v/>
      </c>
      <c r="AU572" s="14" t="str">
        <f>_xlfn.XLOOKUP(B572,'[10]Cells Huawei 19042026 15h'!$B:$B,'[10]Cells Huawei 19042026 15h'!$B:$B,"")</f>
        <v/>
      </c>
      <c r="AV572" s="9" t="str">
        <f>_xlfn.XLOOKUP(B572,'[11]cells down 19042026 9H40'!$B:$B,'[11]cells down 19042026 9H40'!$B:$B,"")</f>
        <v/>
      </c>
    </row>
    <row r="573" spans="1:48" hidden="1" x14ac:dyDescent="0.3">
      <c r="A573" s="1" t="s">
        <v>914</v>
      </c>
      <c r="B573" s="8" t="s">
        <v>915</v>
      </c>
      <c r="C573" s="3" t="str">
        <f>_xlfn.XLOOKUP(B573,'[1]daily break down'!$D:$D,'[1]daily break down'!$E:$E,"")</f>
        <v>LITTORAL</v>
      </c>
      <c r="D573" s="1" t="s">
        <v>11</v>
      </c>
      <c r="E573" s="1" t="s">
        <v>5419</v>
      </c>
      <c r="F573" s="3" t="s">
        <v>31</v>
      </c>
      <c r="G573" s="1" t="s">
        <v>916</v>
      </c>
      <c r="H573" s="28" t="str">
        <f>_xlfn.XLOOKUP(B573,[2]CALCULATION!$B:$B,[2]CALCULATION!$H:$H,"")</f>
        <v>NOKIA</v>
      </c>
      <c r="I573" s="26">
        <v>1.9190544269517926E-2</v>
      </c>
      <c r="J573" s="26">
        <v>6.0639266279146446E-3</v>
      </c>
      <c r="K573" s="26">
        <v>6.242277411088403E-3</v>
      </c>
      <c r="L573" s="26">
        <v>0.16888035658742168</v>
      </c>
      <c r="M573" s="26">
        <v>1.4268062653917815E-3</v>
      </c>
      <c r="N573" s="26">
        <v>0</v>
      </c>
      <c r="O573" s="26">
        <v>9.1850653334588448E-3</v>
      </c>
      <c r="P573" s="114" t="s">
        <v>6364</v>
      </c>
      <c r="Q573" s="42" t="s">
        <v>5538</v>
      </c>
      <c r="R573" s="42"/>
      <c r="S573" s="41" t="str" cm="1">
        <f t="array" ref="S573">IFERROR(_xlfn.IFS(
U573="MPR ISSUE","PDH",
U573="BSS Hardware Issue","BSS",
U573="Sites strategiques, MLL, Pylone, etc.","ENVTECH",
U573="AKTIVCO DEFAUT GE &amp; POWER Cabinet","AKTIVCO",
U573="AKTIVCO Coupure ENEO &amp; Baisse de tension","AKTIVCO GRID ONLY",
U573="Coupure ENEO &amp; Baisse de tension","IHS GRID ONLY",
U573="Defaut GE &amp; POWER Cabinet","IHS",
U573="Sharing","Partners",
U573="Sites strategiques &amp; DataCenter","SST &amp; DC",
U573="Exclu","Exclu",
U573="SAT","SAT",
U573="SPARE-ISSUE","SPARE-ISSUE",
U573="Fiber CAmtel","TRANS_FO_CAMTEL",
U573="Fiber AOF","Fiber AOF",
U573="Projet OCM (HUAWEI)","TRAVAUX-HUAWEI",
U573="Projet OCM (NOKIA)","TRAVAUX-NOKIA",
U573="ACCESS-ISSUE","ACCESS-ISSUE",
U573="Projet OCM (ZTE, NOKIA, autres projets)","TRAVAUX OCM",
U573="No root CAuse","No root cause",
U573="ODU HS","PDH",
U573="IP &amp; VLAN","PDH",
U573="Warehouse HUAWEI","SPARE-ISSUE",
U573="SPARE-HS","SPARE-ISSUE",
U573="Power Telco","BSS",U573="no impacts","no impacts"
),"")</f>
        <v>No root cause</v>
      </c>
      <c r="T573" s="41" t="str" cm="1">
        <f t="array" ref="T573">IFERROR(_xlfn.IFS(
U573="MPR ISSUE","TX ISSUE",
U573="BSS Hardware Issue","RAN ISSUE",
U573="Sites strategiques, MLL, Pylone, etc.","ENVTECH",
U573="AKTIVCO DEFAUT GE &amp; POWER Cabinet","POWER ISSUE",
U573="AKTIVCO Coupure ENEO &amp; Baisse de tension","POWER ISSUE",
U573="Coupure ENEO &amp; Baisse de tension","POWER ISSUE",
U573="Defaut GE &amp; POWER Cabinet","POWER ISSUE",
U573="Sharing","POWER ISSUE",
U573="Sites strategiques &amp; DataCenter","POWER ISSUE",
U573="Exclu","Exclu",
U573="SAT","TX ISSUE",
U573="SPARE-ISSUE","SPARE-ISSUE",
U573="Fiber CAmtel","TX ISSUE",
U573="Fiber AOF","TX ISSUE",
U573="Projet OCM (HUAWEI)","TRAVAUX-HUAWEI",
U573="Projet OCM (NOKIA)","TRAVAUX -NOKIA",
U573="ACCESS-ISSUE","ACCESS-ISSUE",
U573="Projet OCM (ZTE, NOKIA, autres projets)","TRAVAUX OCM",
U573="No root CAuse","No root cause",
U573="ODU HS","TX ISSUE",
U573="IP &amp; VLAN","TX ISSUE",
U573="Warehouse HUAWEI","SPARE-ISSUE",
U573="SPARE-HS","SPARE-ISSUE",
U573="Power Telco","RAN ISSUE",U573="no impacts","no impacts"
),"")</f>
        <v>No root cause</v>
      </c>
      <c r="U573" s="68" t="s">
        <v>5691</v>
      </c>
      <c r="V573" s="41" t="str" cm="1">
        <f t="array" ref="V573">IFERROR(_xlfn.IFS(
U573="MPR ISSUE","ACTIVE",
U573="BSS Hardware Issue","ACTIVE",
U573="Sites strategiques, MLL, Pylone, etc.","PASSIVE",
U573="AKTIVCO DEFAUT GE &amp; POWER Cabinet","PASSIVE",
U573="AKTIVCO Coupure ENEO &amp; Baisse de tension","PASSIVE",
U573="Coupure ENEO &amp; Baisse de tension","PASSIVE",
U573="Defaut GE &amp; POWER Cabinet","PASSIVE",
U573="Sharing","PASSIVE",
U573="Sites strategiques &amp; DataCenter","PASSIVE",
U573="Exclu","Exclu",
U573="SAT","ACTIVE",
U573="SPARE-ISSUE","SPARE-ISSUE",
U573="Fiber CAmtel","ACTIVE",
U573="Fiber AOF","ACTIVE",
U573="Projet OCM (HUAWEI)","PLANNED WORKS",
U573="Projet OCM (NOKIA)","PLANNED WORKS",
U573="ACCESS-ISSUE","ACCESS-ISSUE",
U573="Projet OCM (ZTE, NOKIA, autres projets)","PLANNED WORKS",
U573="No root CAuse","No root cause",
U573="ODU HS","ACTIVE",
U573="IP &amp; VLAN","ACTIVE",
U573="Warehouse HUAWEI","SPARE-ISSUE",
U573="SPARE-HS","SPARE-ISSUE",
U573="Power Telco","ACTIVE", U573="no impacts","no impacts"
),"")</f>
        <v>No root cause</v>
      </c>
      <c r="W573" s="113"/>
      <c r="X573" s="113"/>
      <c r="Y573" s="113"/>
      <c r="Z573" s="113"/>
      <c r="AA573" s="113"/>
      <c r="AB573" s="17" t="s">
        <v>5465</v>
      </c>
      <c r="AC573" s="17" t="str">
        <f>_xlfn.XLOOKUP(B573,'INCIDENT-04-27-2026'!E:E,'INCIDENT-04-27-2026'!F:F,"")</f>
        <v/>
      </c>
      <c r="AD573" s="9"/>
      <c r="AE573" s="7" t="s">
        <v>5465</v>
      </c>
      <c r="AF573" s="6" t="str">
        <f>_xlfn.XLOOKUP(B573,'[13]Input_27-04'!$B:$B,'[13]Input_27-04'!$M:$M,"")</f>
        <v/>
      </c>
      <c r="AG573" s="7"/>
      <c r="AH573" s="3"/>
      <c r="AI573" s="18" t="str">
        <f>_xlfn.XLOOKUP(B573,'[3]Cells Huawei 27042026 10h'!$B:$B,'[3]Cells Huawei 27042026 10h'!$T:$T,"")</f>
        <v/>
      </c>
      <c r="AJ573" s="18" t="str">
        <f>_xlfn.XLOOKUP(B573,'[3]Cells Huawei 27042026 15h'!$B:$B,'[3]Cells Huawei 27042026 15h'!$T:$T,"")</f>
        <v/>
      </c>
      <c r="AK573" s="18" t="str">
        <f>_xlfn.XLOOKUP(B573,'[4]cells down 27042026 11h28'!$B:$B,'[4]cells down 27042026 11h28'!$R:$R,"")</f>
        <v/>
      </c>
      <c r="AL573" s="18" t="str">
        <f>_xlfn.XLOOKUP(B573,'[4]cells down 27042026 18h01'!$B:$B,'[4]cells down 27042026 18h01'!$R:$R,"")</f>
        <v/>
      </c>
      <c r="AM573" s="18" t="str">
        <f>_xlfn.XLOOKUP(B573,'[5]cell downs 27042026 11h'!$B:$B,'[5]cell downs 27042026 11h'!$R:$R,"")</f>
        <v/>
      </c>
      <c r="AN573" s="18" t="str">
        <f>_xlfn.XLOOKUP(B573,'[5]cell downs 27042026 17h40'!$B:$B,'[5]cell downs 27042026 17h40'!$R:$R,"")</f>
        <v/>
      </c>
      <c r="AO573" s="18" t="str">
        <f>_xlfn.XLOOKUP(B573,'[6]ALL SITES DOWN'!$D:$D,'[6]ALL SITES DOWN'!$J:$J,"")</f>
        <v/>
      </c>
      <c r="AP573" s="18" t="str">
        <f>_xlfn.XLOOKUP(B573,'[7]ALL SITES DOWN'!$D:$D,'[7]ALL SITES DOWN'!$J:$J,"")</f>
        <v/>
      </c>
      <c r="AQ573" s="9" t="str">
        <f>_xlfn.XLOOKUP(B573,[8]sheet1!$AC:$AC,[8]sheet1!$AF:$AF,"")</f>
        <v/>
      </c>
      <c r="AR573" s="14"/>
      <c r="AS573" s="14" t="s">
        <v>5465</v>
      </c>
      <c r="AT573" s="14" t="str">
        <f>_xlfn.XLOOKUP(B573,'[9]cell downs 18042026 17h'!$B:$B,'[9]cell downs 18042026 17h'!$B:$B,"")</f>
        <v/>
      </c>
      <c r="AU573" s="14" t="str">
        <f>_xlfn.XLOOKUP(B573,'[10]Cells Huawei 19042026 15h'!$B:$B,'[10]Cells Huawei 19042026 15h'!$B:$B,"")</f>
        <v/>
      </c>
      <c r="AV573" s="9" t="str">
        <f>_xlfn.XLOOKUP(B573,'[11]cells down 19042026 9H40'!$B:$B,'[11]cells down 19042026 9H40'!$B:$B,"")</f>
        <v/>
      </c>
    </row>
    <row r="574" spans="1:48" hidden="1" x14ac:dyDescent="0.3">
      <c r="A574" s="1" t="s">
        <v>588</v>
      </c>
      <c r="B574" s="8" t="s">
        <v>589</v>
      </c>
      <c r="C574" s="3" t="str">
        <f>_xlfn.XLOOKUP(B574,'[1]daily break down'!$D:$D,'[1]daily break down'!$E:$E,"")</f>
        <v>LITTORAL</v>
      </c>
      <c r="D574" s="1" t="s">
        <v>11</v>
      </c>
      <c r="E574" s="1" t="s">
        <v>12</v>
      </c>
      <c r="F574" s="3" t="s">
        <v>69</v>
      </c>
      <c r="G574" s="1" t="s">
        <v>502</v>
      </c>
      <c r="H574" s="29" t="str">
        <f>_xlfn.XLOOKUP(B574,[2]CALCULATION!$B:$B,[2]CALCULATION!$H:$H,"")</f>
        <v>ZTE</v>
      </c>
      <c r="I574" s="26">
        <v>3.2918739102767161</v>
      </c>
      <c r="J574" s="26">
        <v>0</v>
      </c>
      <c r="K574" s="26">
        <v>0</v>
      </c>
      <c r="L574" s="26">
        <v>0.57293405586802537</v>
      </c>
      <c r="M574" s="26">
        <v>0</v>
      </c>
      <c r="N574" s="26">
        <v>0</v>
      </c>
      <c r="O574" s="26">
        <v>8.8997040803805248E-3</v>
      </c>
      <c r="P574" s="114" t="s">
        <v>6364</v>
      </c>
      <c r="Q574" s="42" t="s">
        <v>5538</v>
      </c>
      <c r="R574" s="42"/>
      <c r="S574" s="41" t="str" cm="1">
        <f t="array" ref="S574">IFERROR(_xlfn.IFS(
U574="MPR ISSUE","PDH",
U574="BSS Hardware Issue","BSS",
U574="Sites strategiques, MLL, Pylone, etc.","ENVTECH",
U574="AKTIVCO DEFAUT GE &amp; POWER Cabinet","AKTIVCO",
U574="AKTIVCO Coupure ENEO &amp; Baisse de tension","AKTIVCO GRID ONLY",
U574="Coupure ENEO &amp; Baisse de tension","IHS GRID ONLY",
U574="Defaut GE &amp; POWER Cabinet","IHS",
U574="Sharing","Partners",
U574="Sites strategiques &amp; DataCenter","SST &amp; DC",
U574="Exclu","Exclu",
U574="SAT","SAT",
U574="SPARE-ISSUE","SPARE-ISSUE",
U574="Fiber CAmtel","TRANS_FO_CAMTEL",
U574="Fiber AOF","Fiber AOF",
U574="Projet OCM (HUAWEI)","TRAVAUX-HUAWEI",
U574="Projet OCM (NOKIA)","TRAVAUX-NOKIA",
U574="ACCESS-ISSUE","ACCESS-ISSUE",
U574="Projet OCM (ZTE, NOKIA, autres projets)","TRAVAUX OCM",
U574="No root CAuse","No root cause",
U574="ODU HS","PDH",
U574="IP &amp; VLAN","PDH",
U574="Warehouse HUAWEI","SPARE-ISSUE",
U574="SPARE-HS","SPARE-ISSUE",
U574="Power Telco","BSS",U574="no impacts","no impacts"
),"")</f>
        <v>No root cause</v>
      </c>
      <c r="T574" s="41" t="str" cm="1">
        <f t="array" ref="T574">IFERROR(_xlfn.IFS(
U574="MPR ISSUE","TX ISSUE",
U574="BSS Hardware Issue","RAN ISSUE",
U574="Sites strategiques, MLL, Pylone, etc.","ENVTECH",
U574="AKTIVCO DEFAUT GE &amp; POWER Cabinet","POWER ISSUE",
U574="AKTIVCO Coupure ENEO &amp; Baisse de tension","POWER ISSUE",
U574="Coupure ENEO &amp; Baisse de tension","POWER ISSUE",
U574="Defaut GE &amp; POWER Cabinet","POWER ISSUE",
U574="Sharing","POWER ISSUE",
U574="Sites strategiques &amp; DataCenter","POWER ISSUE",
U574="Exclu","Exclu",
U574="SAT","TX ISSUE",
U574="SPARE-ISSUE","SPARE-ISSUE",
U574="Fiber CAmtel","TX ISSUE",
U574="Fiber AOF","TX ISSUE",
U574="Projet OCM (HUAWEI)","TRAVAUX-HUAWEI",
U574="Projet OCM (NOKIA)","TRAVAUX -NOKIA",
U574="ACCESS-ISSUE","ACCESS-ISSUE",
U574="Projet OCM (ZTE, NOKIA, autres projets)","TRAVAUX OCM",
U574="No root CAuse","No root cause",
U574="ODU HS","TX ISSUE",
U574="IP &amp; VLAN","TX ISSUE",
U574="Warehouse HUAWEI","SPARE-ISSUE",
U574="SPARE-HS","SPARE-ISSUE",
U574="Power Telco","RAN ISSUE",U574="no impacts","no impacts"
),"")</f>
        <v>No root cause</v>
      </c>
      <c r="U574" s="68" t="s">
        <v>5691</v>
      </c>
      <c r="V574" s="41" t="str" cm="1">
        <f t="array" ref="V574">IFERROR(_xlfn.IFS(
U574="MPR ISSUE","ACTIVE",
U574="BSS Hardware Issue","ACTIVE",
U574="Sites strategiques, MLL, Pylone, etc.","PASSIVE",
U574="AKTIVCO DEFAUT GE &amp; POWER Cabinet","PASSIVE",
U574="AKTIVCO Coupure ENEO &amp; Baisse de tension","PASSIVE",
U574="Coupure ENEO &amp; Baisse de tension","PASSIVE",
U574="Defaut GE &amp; POWER Cabinet","PASSIVE",
U574="Sharing","PASSIVE",
U574="Sites strategiques &amp; DataCenter","PASSIVE",
U574="Exclu","Exclu",
U574="SAT","ACTIVE",
U574="SPARE-ISSUE","SPARE-ISSUE",
U574="Fiber CAmtel","ACTIVE",
U574="Fiber AOF","ACTIVE",
U574="Projet OCM (HUAWEI)","PLANNED WORKS",
U574="Projet OCM (NOKIA)","PLANNED WORKS",
U574="ACCESS-ISSUE","ACCESS-ISSUE",
U574="Projet OCM (ZTE, NOKIA, autres projets)","PLANNED WORKS",
U574="No root CAuse","No root cause",
U574="ODU HS","ACTIVE",
U574="IP &amp; VLAN","ACTIVE",
U574="Warehouse HUAWEI","SPARE-ISSUE",
U574="SPARE-HS","SPARE-ISSUE",
U574="Power Telco","ACTIVE", U574="no impacts","no impacts"
),"")</f>
        <v>No root cause</v>
      </c>
      <c r="W574" s="113"/>
      <c r="X574" s="113"/>
      <c r="Y574" s="113"/>
      <c r="Z574" s="113"/>
      <c r="AA574" s="113"/>
      <c r="AB574" s="17" t="s">
        <v>5465</v>
      </c>
      <c r="AC574" s="17" t="str">
        <f>_xlfn.XLOOKUP(B574,'INCIDENT-04-27-2026'!E:E,'INCIDENT-04-27-2026'!F:F,"")</f>
        <v/>
      </c>
      <c r="AD574" s="9"/>
      <c r="AE574" s="7" t="s">
        <v>5465</v>
      </c>
      <c r="AF574" s="6" t="str">
        <f>_xlfn.XLOOKUP(B574,'[13]Input_27-04'!$B:$B,'[13]Input_27-04'!$M:$M,"")</f>
        <v/>
      </c>
      <c r="AG574" s="7"/>
      <c r="AH574" s="3"/>
      <c r="AI574" s="18" t="str">
        <f>_xlfn.XLOOKUP(B574,'[3]Cells Huawei 27042026 10h'!$B:$B,'[3]Cells Huawei 27042026 10h'!$T:$T,"")</f>
        <v/>
      </c>
      <c r="AJ574" s="18" t="str">
        <f>_xlfn.XLOOKUP(B574,'[3]Cells Huawei 27042026 15h'!$B:$B,'[3]Cells Huawei 27042026 15h'!$T:$T,"")</f>
        <v/>
      </c>
      <c r="AK574" s="18" t="str">
        <f>_xlfn.XLOOKUP(B574,'[4]cells down 27042026 11h28'!$B:$B,'[4]cells down 27042026 11h28'!$R:$R,"")</f>
        <v/>
      </c>
      <c r="AL574" s="18" t="str">
        <f>_xlfn.XLOOKUP(B574,'[4]cells down 27042026 18h01'!$B:$B,'[4]cells down 27042026 18h01'!$R:$R,"")</f>
        <v/>
      </c>
      <c r="AM574" s="18" t="str">
        <f>_xlfn.XLOOKUP(B574,'[5]cell downs 27042026 11h'!$B:$B,'[5]cell downs 27042026 11h'!$R:$R,"")</f>
        <v/>
      </c>
      <c r="AN574" s="18" t="str">
        <f>_xlfn.XLOOKUP(B574,'[5]cell downs 27042026 17h40'!$B:$B,'[5]cell downs 27042026 17h40'!$R:$R,"")</f>
        <v/>
      </c>
      <c r="AO574" s="18" t="str">
        <f>_xlfn.XLOOKUP(B574,'[6]ALL SITES DOWN'!$D:$D,'[6]ALL SITES DOWN'!$J:$J,"")</f>
        <v/>
      </c>
      <c r="AP574" s="18" t="str">
        <f>_xlfn.XLOOKUP(B574,'[7]ALL SITES DOWN'!$D:$D,'[7]ALL SITES DOWN'!$J:$J,"")</f>
        <v/>
      </c>
      <c r="AQ574" s="9" t="str">
        <f>_xlfn.XLOOKUP(B574,[8]sheet1!$AC:$AC,[8]sheet1!$AF:$AF,"")</f>
        <v/>
      </c>
      <c r="AR574" s="14"/>
      <c r="AS574" s="14" t="s">
        <v>5465</v>
      </c>
      <c r="AT574" s="14" t="str">
        <f>_xlfn.XLOOKUP(B574,'[9]cell downs 18042026 17h'!$B:$B,'[9]cell downs 18042026 17h'!$B:$B,"")</f>
        <v/>
      </c>
      <c r="AU574" s="14" t="str">
        <f>_xlfn.XLOOKUP(B574,'[10]Cells Huawei 19042026 15h'!$B:$B,'[10]Cells Huawei 19042026 15h'!$B:$B,"")</f>
        <v/>
      </c>
      <c r="AV574" s="9" t="str">
        <f>_xlfn.XLOOKUP(B574,'[11]cells down 19042026 9H40'!$B:$B,'[11]cells down 19042026 9H40'!$B:$B,"")</f>
        <v/>
      </c>
    </row>
    <row r="575" spans="1:48" hidden="1" x14ac:dyDescent="0.3">
      <c r="A575" s="1" t="s">
        <v>595</v>
      </c>
      <c r="B575" s="8" t="s">
        <v>596</v>
      </c>
      <c r="C575" s="3" t="str">
        <f>_xlfn.XLOOKUP(B575,'[1]daily break down'!$D:$D,'[1]daily break down'!$E:$E,"")</f>
        <v>LITTORAL</v>
      </c>
      <c r="D575" s="1" t="s">
        <v>11</v>
      </c>
      <c r="E575" s="1" t="s">
        <v>12</v>
      </c>
      <c r="F575" s="3" t="s">
        <v>69</v>
      </c>
      <c r="G575" s="1" t="s">
        <v>595</v>
      </c>
      <c r="H575" s="29" t="str">
        <f>_xlfn.XLOOKUP(B575,[2]CALCULATION!$B:$B,[2]CALCULATION!$H:$H,"")</f>
        <v>ZTE</v>
      </c>
      <c r="I575" s="26">
        <v>3.2739318214894149</v>
      </c>
      <c r="J575" s="26">
        <v>0</v>
      </c>
      <c r="K575" s="26">
        <v>0</v>
      </c>
      <c r="L575" s="26">
        <v>0.56902817371651693</v>
      </c>
      <c r="M575" s="26">
        <v>0</v>
      </c>
      <c r="N575" s="26">
        <v>0</v>
      </c>
      <c r="O575" s="26">
        <v>8.6143428273020278E-3</v>
      </c>
      <c r="P575" s="114" t="s">
        <v>6364</v>
      </c>
      <c r="Q575" s="42" t="s">
        <v>5538</v>
      </c>
      <c r="R575" s="42"/>
      <c r="S575" s="41" t="str" cm="1">
        <f t="array" ref="S575">IFERROR(_xlfn.IFS(
U575="MPR ISSUE","PDH",
U575="BSS Hardware Issue","BSS",
U575="Sites strategiques, MLL, Pylone, etc.","ENVTECH",
U575="AKTIVCO DEFAUT GE &amp; POWER Cabinet","AKTIVCO",
U575="AKTIVCO Coupure ENEO &amp; Baisse de tension","AKTIVCO GRID ONLY",
U575="Coupure ENEO &amp; Baisse de tension","IHS GRID ONLY",
U575="Defaut GE &amp; POWER Cabinet","IHS",
U575="Sharing","Partners",
U575="Sites strategiques &amp; DataCenter","SST &amp; DC",
U575="Exclu","Exclu",
U575="SAT","SAT",
U575="SPARE-ISSUE","SPARE-ISSUE",
U575="Fiber CAmtel","TRANS_FO_CAMTEL",
U575="Fiber AOF","Fiber AOF",
U575="Projet OCM (HUAWEI)","TRAVAUX-HUAWEI",
U575="Projet OCM (NOKIA)","TRAVAUX-NOKIA",
U575="ACCESS-ISSUE","ACCESS-ISSUE",
U575="Projet OCM (ZTE, NOKIA, autres projets)","TRAVAUX OCM",
U575="No root CAuse","No root cause",
U575="ODU HS","PDH",
U575="IP &amp; VLAN","PDH",
U575="Warehouse HUAWEI","SPARE-ISSUE",
U575="SPARE-HS","SPARE-ISSUE",
U575="Power Telco","BSS",U575="no impacts","no impacts"
),"")</f>
        <v>No root cause</v>
      </c>
      <c r="T575" s="41" t="str" cm="1">
        <f t="array" ref="T575">IFERROR(_xlfn.IFS(
U575="MPR ISSUE","TX ISSUE",
U575="BSS Hardware Issue","RAN ISSUE",
U575="Sites strategiques, MLL, Pylone, etc.","ENVTECH",
U575="AKTIVCO DEFAUT GE &amp; POWER Cabinet","POWER ISSUE",
U575="AKTIVCO Coupure ENEO &amp; Baisse de tension","POWER ISSUE",
U575="Coupure ENEO &amp; Baisse de tension","POWER ISSUE",
U575="Defaut GE &amp; POWER Cabinet","POWER ISSUE",
U575="Sharing","POWER ISSUE",
U575="Sites strategiques &amp; DataCenter","POWER ISSUE",
U575="Exclu","Exclu",
U575="SAT","TX ISSUE",
U575="SPARE-ISSUE","SPARE-ISSUE",
U575="Fiber CAmtel","TX ISSUE",
U575="Fiber AOF","TX ISSUE",
U575="Projet OCM (HUAWEI)","TRAVAUX-HUAWEI",
U575="Projet OCM (NOKIA)","TRAVAUX -NOKIA",
U575="ACCESS-ISSUE","ACCESS-ISSUE",
U575="Projet OCM (ZTE, NOKIA, autres projets)","TRAVAUX OCM",
U575="No root CAuse","No root cause",
U575="ODU HS","TX ISSUE",
U575="IP &amp; VLAN","TX ISSUE",
U575="Warehouse HUAWEI","SPARE-ISSUE",
U575="SPARE-HS","SPARE-ISSUE",
U575="Power Telco","RAN ISSUE",U575="no impacts","no impacts"
),"")</f>
        <v>No root cause</v>
      </c>
      <c r="U575" s="68" t="s">
        <v>5691</v>
      </c>
      <c r="V575" s="41" t="str" cm="1">
        <f t="array" ref="V575">IFERROR(_xlfn.IFS(
U575="MPR ISSUE","ACTIVE",
U575="BSS Hardware Issue","ACTIVE",
U575="Sites strategiques, MLL, Pylone, etc.","PASSIVE",
U575="AKTIVCO DEFAUT GE &amp; POWER Cabinet","PASSIVE",
U575="AKTIVCO Coupure ENEO &amp; Baisse de tension","PASSIVE",
U575="Coupure ENEO &amp; Baisse de tension","PASSIVE",
U575="Defaut GE &amp; POWER Cabinet","PASSIVE",
U575="Sharing","PASSIVE",
U575="Sites strategiques &amp; DataCenter","PASSIVE",
U575="Exclu","Exclu",
U575="SAT","ACTIVE",
U575="SPARE-ISSUE","SPARE-ISSUE",
U575="Fiber CAmtel","ACTIVE",
U575="Fiber AOF","ACTIVE",
U575="Projet OCM (HUAWEI)","PLANNED WORKS",
U575="Projet OCM (NOKIA)","PLANNED WORKS",
U575="ACCESS-ISSUE","ACCESS-ISSUE",
U575="Projet OCM (ZTE, NOKIA, autres projets)","PLANNED WORKS",
U575="No root CAuse","No root cause",
U575="ODU HS","ACTIVE",
U575="IP &amp; VLAN","ACTIVE",
U575="Warehouse HUAWEI","SPARE-ISSUE",
U575="SPARE-HS","SPARE-ISSUE",
U575="Power Telco","ACTIVE", U575="no impacts","no impacts"
),"")</f>
        <v>No root cause</v>
      </c>
      <c r="W575" s="113"/>
      <c r="X575" s="113"/>
      <c r="Y575" s="113"/>
      <c r="Z575" s="113"/>
      <c r="AA575" s="113"/>
      <c r="AB575" s="17" t="s">
        <v>5465</v>
      </c>
      <c r="AC575" s="17" t="str">
        <f>_xlfn.XLOOKUP(B575,'INCIDENT-04-27-2026'!E:E,'INCIDENT-04-27-2026'!F:F,"")</f>
        <v/>
      </c>
      <c r="AD575" s="9"/>
      <c r="AE575" s="7" t="s">
        <v>5465</v>
      </c>
      <c r="AF575" s="6" t="str">
        <f>_xlfn.XLOOKUP(B575,'[13]Input_27-04'!$B:$B,'[13]Input_27-04'!$M:$M,"")</f>
        <v/>
      </c>
      <c r="AG575" s="7"/>
      <c r="AH575" s="3"/>
      <c r="AI575" s="18" t="str">
        <f>_xlfn.XLOOKUP(B575,'[3]Cells Huawei 27042026 10h'!$B:$B,'[3]Cells Huawei 27042026 10h'!$T:$T,"")</f>
        <v/>
      </c>
      <c r="AJ575" s="18" t="str">
        <f>_xlfn.XLOOKUP(B575,'[3]Cells Huawei 27042026 15h'!$B:$B,'[3]Cells Huawei 27042026 15h'!$T:$T,"")</f>
        <v/>
      </c>
      <c r="AK575" s="18" t="str">
        <f>_xlfn.XLOOKUP(B575,'[4]cells down 27042026 11h28'!$B:$B,'[4]cells down 27042026 11h28'!$R:$R,"")</f>
        <v/>
      </c>
      <c r="AL575" s="18" t="str">
        <f>_xlfn.XLOOKUP(B575,'[4]cells down 27042026 18h01'!$B:$B,'[4]cells down 27042026 18h01'!$R:$R,"")</f>
        <v/>
      </c>
      <c r="AM575" s="18" t="str">
        <f>_xlfn.XLOOKUP(B575,'[5]cell downs 27042026 11h'!$B:$B,'[5]cell downs 27042026 11h'!$R:$R,"")</f>
        <v/>
      </c>
      <c r="AN575" s="18" t="str">
        <f>_xlfn.XLOOKUP(B575,'[5]cell downs 27042026 17h40'!$B:$B,'[5]cell downs 27042026 17h40'!$R:$R,"")</f>
        <v/>
      </c>
      <c r="AO575" s="18" t="str">
        <f>_xlfn.XLOOKUP(B575,'[6]ALL SITES DOWN'!$D:$D,'[6]ALL SITES DOWN'!$J:$J,"")</f>
        <v/>
      </c>
      <c r="AP575" s="18" t="str">
        <f>_xlfn.XLOOKUP(B575,'[7]ALL SITES DOWN'!$D:$D,'[7]ALL SITES DOWN'!$J:$J,"")</f>
        <v/>
      </c>
      <c r="AQ575" s="9" t="str">
        <f>_xlfn.XLOOKUP(B575,[8]sheet1!$AC:$AC,[8]sheet1!$AF:$AF,"")</f>
        <v/>
      </c>
      <c r="AR575" s="14"/>
      <c r="AS575" s="14" t="s">
        <v>5465</v>
      </c>
      <c r="AT575" s="14" t="str">
        <f>_xlfn.XLOOKUP(B575,'[9]cell downs 18042026 17h'!$B:$B,'[9]cell downs 18042026 17h'!$B:$B,"")</f>
        <v/>
      </c>
      <c r="AU575" s="14" t="str">
        <f>_xlfn.XLOOKUP(B575,'[10]Cells Huawei 19042026 15h'!$B:$B,'[10]Cells Huawei 19042026 15h'!$B:$B,"")</f>
        <v/>
      </c>
      <c r="AV575" s="9" t="str">
        <f>_xlfn.XLOOKUP(B575,'[11]cells down 19042026 9H40'!$B:$B,'[11]cells down 19042026 9H40'!$B:$B,"")</f>
        <v/>
      </c>
    </row>
    <row r="576" spans="1:48" hidden="1" x14ac:dyDescent="0.3">
      <c r="A576" s="1" t="s">
        <v>1699</v>
      </c>
      <c r="B576" s="8" t="s">
        <v>1713</v>
      </c>
      <c r="C576" s="3" t="str">
        <f>_xlfn.XLOOKUP(B576,'[1]daily break down'!$D:$D,'[1]daily break down'!$E:$E,"")</f>
        <v>CENTRE</v>
      </c>
      <c r="D576" s="1" t="s">
        <v>11</v>
      </c>
      <c r="E576" s="1" t="s">
        <v>1714</v>
      </c>
      <c r="F576" s="3" t="s">
        <v>69</v>
      </c>
      <c r="G576" s="1" t="s">
        <v>1699</v>
      </c>
      <c r="H576" s="29" t="str">
        <f>_xlfn.XLOOKUP(B576,[2]CALCULATION!$B:$B,[2]CALCULATION!$H:$H,"")</f>
        <v>ZTE</v>
      </c>
      <c r="I576" s="26">
        <v>0</v>
      </c>
      <c r="J576" s="26">
        <v>0</v>
      </c>
      <c r="K576" s="26">
        <v>0</v>
      </c>
      <c r="L576" s="26">
        <v>0</v>
      </c>
      <c r="M576" s="26">
        <v>0</v>
      </c>
      <c r="N576" s="26">
        <v>0</v>
      </c>
      <c r="O576" s="26">
        <v>8.5608375923501741E-3</v>
      </c>
      <c r="P576" s="114" t="s">
        <v>6364</v>
      </c>
      <c r="Q576" s="42" t="s">
        <v>5538</v>
      </c>
      <c r="R576" s="42"/>
      <c r="S576" s="41" t="str" cm="1">
        <f t="array" ref="S576">IFERROR(_xlfn.IFS(
U576="MPR ISSUE","PDH",
U576="BSS Hardware Issue","BSS",
U576="Sites strategiques, MLL, Pylone, etc.","ENVTECH",
U576="AKTIVCO DEFAUT GE &amp; POWER Cabinet","AKTIVCO",
U576="AKTIVCO Coupure ENEO &amp; Baisse de tension","AKTIVCO GRID ONLY",
U576="Coupure ENEO &amp; Baisse de tension","IHS GRID ONLY",
U576="Defaut GE &amp; POWER Cabinet","IHS",
U576="Sharing","Partners",
U576="Sites strategiques &amp; DataCenter","SST &amp; DC",
U576="Exclu","Exclu",
U576="SAT","SAT",
U576="SPARE-ISSUE","SPARE-ISSUE",
U576="Fiber CAmtel","TRANS_FO_CAMTEL",
U576="Fiber AOF","Fiber AOF",
U576="Projet OCM (HUAWEI)","TRAVAUX-HUAWEI",
U576="Projet OCM (NOKIA)","TRAVAUX-NOKIA",
U576="ACCESS-ISSUE","ACCESS-ISSUE",
U576="Projet OCM (ZTE, NOKIA, autres projets)","TRAVAUX OCM",
U576="No root CAuse","No root cause",
U576="ODU HS","PDH",
U576="IP &amp; VLAN","PDH",
U576="Warehouse HUAWEI","SPARE-ISSUE",
U576="SPARE-HS","SPARE-ISSUE",
U576="Power Telco","BSS",U576="no impacts","no impacts"
),"")</f>
        <v>No root cause</v>
      </c>
      <c r="T576" s="41" t="str" cm="1">
        <f t="array" ref="T576">IFERROR(_xlfn.IFS(
U576="MPR ISSUE","TX ISSUE",
U576="BSS Hardware Issue","RAN ISSUE",
U576="Sites strategiques, MLL, Pylone, etc.","ENVTECH",
U576="AKTIVCO DEFAUT GE &amp; POWER Cabinet","POWER ISSUE",
U576="AKTIVCO Coupure ENEO &amp; Baisse de tension","POWER ISSUE",
U576="Coupure ENEO &amp; Baisse de tension","POWER ISSUE",
U576="Defaut GE &amp; POWER Cabinet","POWER ISSUE",
U576="Sharing","POWER ISSUE",
U576="Sites strategiques &amp; DataCenter","POWER ISSUE",
U576="Exclu","Exclu",
U576="SAT","TX ISSUE",
U576="SPARE-ISSUE","SPARE-ISSUE",
U576="Fiber CAmtel","TX ISSUE",
U576="Fiber AOF","TX ISSUE",
U576="Projet OCM (HUAWEI)","TRAVAUX-HUAWEI",
U576="Projet OCM (NOKIA)","TRAVAUX -NOKIA",
U576="ACCESS-ISSUE","ACCESS-ISSUE",
U576="Projet OCM (ZTE, NOKIA, autres projets)","TRAVAUX OCM",
U576="No root CAuse","No root cause",
U576="ODU HS","TX ISSUE",
U576="IP &amp; VLAN","TX ISSUE",
U576="Warehouse HUAWEI","SPARE-ISSUE",
U576="SPARE-HS","SPARE-ISSUE",
U576="Power Telco","RAN ISSUE",U576="no impacts","no impacts"
),"")</f>
        <v>No root cause</v>
      </c>
      <c r="U576" s="68" t="s">
        <v>5691</v>
      </c>
      <c r="V576" s="41" t="str" cm="1">
        <f t="array" ref="V576">IFERROR(_xlfn.IFS(
U576="MPR ISSUE","ACTIVE",
U576="BSS Hardware Issue","ACTIVE",
U576="Sites strategiques, MLL, Pylone, etc.","PASSIVE",
U576="AKTIVCO DEFAUT GE &amp; POWER Cabinet","PASSIVE",
U576="AKTIVCO Coupure ENEO &amp; Baisse de tension","PASSIVE",
U576="Coupure ENEO &amp; Baisse de tension","PASSIVE",
U576="Defaut GE &amp; POWER Cabinet","PASSIVE",
U576="Sharing","PASSIVE",
U576="Sites strategiques &amp; DataCenter","PASSIVE",
U576="Exclu","Exclu",
U576="SAT","ACTIVE",
U576="SPARE-ISSUE","SPARE-ISSUE",
U576="Fiber CAmtel","ACTIVE",
U576="Fiber AOF","ACTIVE",
U576="Projet OCM (HUAWEI)","PLANNED WORKS",
U576="Projet OCM (NOKIA)","PLANNED WORKS",
U576="ACCESS-ISSUE","ACCESS-ISSUE",
U576="Projet OCM (ZTE, NOKIA, autres projets)","PLANNED WORKS",
U576="No root CAuse","No root cause",
U576="ODU HS","ACTIVE",
U576="IP &amp; VLAN","ACTIVE",
U576="Warehouse HUAWEI","SPARE-ISSUE",
U576="SPARE-HS","SPARE-ISSUE",
U576="Power Telco","ACTIVE", U576="no impacts","no impacts"
),"")</f>
        <v>No root cause</v>
      </c>
      <c r="W576" s="113"/>
      <c r="X576" s="113"/>
      <c r="Y576" s="113"/>
      <c r="Z576" s="113"/>
      <c r="AA576" s="113"/>
      <c r="AB576" s="17" t="s">
        <v>5465</v>
      </c>
      <c r="AC576" s="17" t="str">
        <f>_xlfn.XLOOKUP(B576,'INCIDENT-04-27-2026'!E:E,'INCIDENT-04-27-2026'!F:F,"")</f>
        <v/>
      </c>
      <c r="AD576" s="9"/>
      <c r="AE576" s="7" t="s">
        <v>5465</v>
      </c>
      <c r="AF576" s="6" t="str">
        <f>_xlfn.XLOOKUP(B576,'[13]Input_27-04'!$B:$B,'[13]Input_27-04'!$M:$M,"")</f>
        <v/>
      </c>
      <c r="AG576" s="7"/>
      <c r="AH576" s="3"/>
      <c r="AI576" s="18" t="str">
        <f>_xlfn.XLOOKUP(B576,'[3]Cells Huawei 27042026 10h'!$B:$B,'[3]Cells Huawei 27042026 10h'!$T:$T,"")</f>
        <v/>
      </c>
      <c r="AJ576" s="18" t="str">
        <f>_xlfn.XLOOKUP(B576,'[3]Cells Huawei 27042026 15h'!$B:$B,'[3]Cells Huawei 27042026 15h'!$T:$T,"")</f>
        <v/>
      </c>
      <c r="AK576" s="18" t="str">
        <f>_xlfn.XLOOKUP(B576,'[4]cells down 27042026 11h28'!$B:$B,'[4]cells down 27042026 11h28'!$R:$R,"")</f>
        <v/>
      </c>
      <c r="AL576" s="18" t="str">
        <f>_xlfn.XLOOKUP(B576,'[4]cells down 27042026 18h01'!$B:$B,'[4]cells down 27042026 18h01'!$R:$R,"")</f>
        <v/>
      </c>
      <c r="AM576" s="18" t="str">
        <f>_xlfn.XLOOKUP(B576,'[5]cell downs 27042026 11h'!$B:$B,'[5]cell downs 27042026 11h'!$R:$R,"")</f>
        <v/>
      </c>
      <c r="AN576" s="18" t="str">
        <f>_xlfn.XLOOKUP(B576,'[5]cell downs 27042026 17h40'!$B:$B,'[5]cell downs 27042026 17h40'!$R:$R,"")</f>
        <v/>
      </c>
      <c r="AO576" s="18" t="str">
        <f>_xlfn.XLOOKUP(B576,'[6]ALL SITES DOWN'!$D:$D,'[6]ALL SITES DOWN'!$J:$J,"")</f>
        <v/>
      </c>
      <c r="AP576" s="18" t="str">
        <f>_xlfn.XLOOKUP(B576,'[7]ALL SITES DOWN'!$D:$D,'[7]ALL SITES DOWN'!$J:$J,"")</f>
        <v/>
      </c>
      <c r="AQ576" s="9" t="str">
        <f>_xlfn.XLOOKUP(B576,[8]sheet1!$AC:$AC,[8]sheet1!$AF:$AF,"")</f>
        <v/>
      </c>
      <c r="AR576" s="14"/>
      <c r="AS576" s="14" t="s">
        <v>5465</v>
      </c>
      <c r="AT576" s="14" t="str">
        <f>_xlfn.XLOOKUP(B576,'[9]cell downs 18042026 17h'!$B:$B,'[9]cell downs 18042026 17h'!$B:$B,"")</f>
        <v/>
      </c>
      <c r="AU576" s="14" t="str">
        <f>_xlfn.XLOOKUP(B576,'[10]Cells Huawei 19042026 15h'!$B:$B,'[10]Cells Huawei 19042026 15h'!$B:$B,"")</f>
        <v/>
      </c>
      <c r="AV576" s="9" t="str">
        <f>_xlfn.XLOOKUP(B576,'[11]cells down 19042026 9H40'!$B:$B,'[11]cells down 19042026 9H40'!$B:$B,"")</f>
        <v/>
      </c>
    </row>
    <row r="577" spans="1:48" hidden="1" x14ac:dyDescent="0.3">
      <c r="A577" s="1" t="s">
        <v>4912</v>
      </c>
      <c r="B577" s="8" t="s">
        <v>4913</v>
      </c>
      <c r="C577" s="3" t="str">
        <f>_xlfn.XLOOKUP(B577,'[1]daily break down'!$D:$D,'[1]daily break down'!$E:$E,"")</f>
        <v>Yaounde</v>
      </c>
      <c r="D577" s="1"/>
      <c r="E577" s="1"/>
      <c r="F577" s="3" t="s">
        <v>37</v>
      </c>
      <c r="G577" s="1" t="s">
        <v>38</v>
      </c>
      <c r="H577" s="29" t="str">
        <f>_xlfn.XLOOKUP(B577,[2]CALCULATION!$B:$B,[2]CALCULATION!$H:$H,"")</f>
        <v>ZTE</v>
      </c>
      <c r="I577" s="26">
        <v>0</v>
      </c>
      <c r="J577" s="26">
        <v>0</v>
      </c>
      <c r="K577" s="26">
        <v>1.6803319036734552</v>
      </c>
      <c r="L577" s="26">
        <v>0</v>
      </c>
      <c r="M577" s="26">
        <v>0</v>
      </c>
      <c r="N577" s="26">
        <v>0</v>
      </c>
      <c r="O577" s="26">
        <v>8.5430025140326646E-3</v>
      </c>
      <c r="P577" s="114" t="s">
        <v>6364</v>
      </c>
      <c r="Q577" s="42" t="s">
        <v>5538</v>
      </c>
      <c r="R577" s="42"/>
      <c r="S577" s="41" t="str" cm="1">
        <f t="array" ref="S577">IFERROR(_xlfn.IFS(
U577="MPR ISSUE","PDH",
U577="BSS Hardware Issue","BSS",
U577="Sites strategiques, MLL, Pylone, etc.","ENVTECH",
U577="AKTIVCO DEFAUT GE &amp; POWER Cabinet","AKTIVCO",
U577="AKTIVCO Coupure ENEO &amp; Baisse de tension","AKTIVCO GRID ONLY",
U577="Coupure ENEO &amp; Baisse de tension","IHS GRID ONLY",
U577="Defaut GE &amp; POWER Cabinet","IHS",
U577="Sharing","Partners",
U577="Sites strategiques &amp; DataCenter","SST &amp; DC",
U577="Exclu","Exclu",
U577="SAT","SAT",
U577="SPARE-ISSUE","SPARE-ISSUE",
U577="Fiber CAmtel","TRANS_FO_CAMTEL",
U577="Fiber AOF","Fiber AOF",
U577="Projet OCM (HUAWEI)","TRAVAUX-HUAWEI",
U577="Projet OCM (NOKIA)","TRAVAUX-NOKIA",
U577="ACCESS-ISSUE","ACCESS-ISSUE",
U577="Projet OCM (ZTE, NOKIA, autres projets)","TRAVAUX OCM",
U577="No root CAuse","No root cause",
U577="ODU HS","PDH",
U577="IP &amp; VLAN","PDH",
U577="Warehouse HUAWEI","SPARE-ISSUE",
U577="SPARE-HS","SPARE-ISSUE",
U577="Power Telco","BSS",U577="no impacts","no impacts"
),"")</f>
        <v>No root cause</v>
      </c>
      <c r="T577" s="41" t="str" cm="1">
        <f t="array" ref="T577">IFERROR(_xlfn.IFS(
U577="MPR ISSUE","TX ISSUE",
U577="BSS Hardware Issue","RAN ISSUE",
U577="Sites strategiques, MLL, Pylone, etc.","ENVTECH",
U577="AKTIVCO DEFAUT GE &amp; POWER Cabinet","POWER ISSUE",
U577="AKTIVCO Coupure ENEO &amp; Baisse de tension","POWER ISSUE",
U577="Coupure ENEO &amp; Baisse de tension","POWER ISSUE",
U577="Defaut GE &amp; POWER Cabinet","POWER ISSUE",
U577="Sharing","POWER ISSUE",
U577="Sites strategiques &amp; DataCenter","POWER ISSUE",
U577="Exclu","Exclu",
U577="SAT","TX ISSUE",
U577="SPARE-ISSUE","SPARE-ISSUE",
U577="Fiber CAmtel","TX ISSUE",
U577="Fiber AOF","TX ISSUE",
U577="Projet OCM (HUAWEI)","TRAVAUX-HUAWEI",
U577="Projet OCM (NOKIA)","TRAVAUX -NOKIA",
U577="ACCESS-ISSUE","ACCESS-ISSUE",
U577="Projet OCM (ZTE, NOKIA, autres projets)","TRAVAUX OCM",
U577="No root CAuse","No root cause",
U577="ODU HS","TX ISSUE",
U577="IP &amp; VLAN","TX ISSUE",
U577="Warehouse HUAWEI","SPARE-ISSUE",
U577="SPARE-HS","SPARE-ISSUE",
U577="Power Telco","RAN ISSUE",U577="no impacts","no impacts"
),"")</f>
        <v>No root cause</v>
      </c>
      <c r="U577" s="68" t="s">
        <v>5691</v>
      </c>
      <c r="V577" s="41" t="str" cm="1">
        <f t="array" ref="V577">IFERROR(_xlfn.IFS(
U577="MPR ISSUE","ACTIVE",
U577="BSS Hardware Issue","ACTIVE",
U577="Sites strategiques, MLL, Pylone, etc.","PASSIVE",
U577="AKTIVCO DEFAUT GE &amp; POWER Cabinet","PASSIVE",
U577="AKTIVCO Coupure ENEO &amp; Baisse de tension","PASSIVE",
U577="Coupure ENEO &amp; Baisse de tension","PASSIVE",
U577="Defaut GE &amp; POWER Cabinet","PASSIVE",
U577="Sharing","PASSIVE",
U577="Sites strategiques &amp; DataCenter","PASSIVE",
U577="Exclu","Exclu",
U577="SAT","ACTIVE",
U577="SPARE-ISSUE","SPARE-ISSUE",
U577="Fiber CAmtel","ACTIVE",
U577="Fiber AOF","ACTIVE",
U577="Projet OCM (HUAWEI)","PLANNED WORKS",
U577="Projet OCM (NOKIA)","PLANNED WORKS",
U577="ACCESS-ISSUE","ACCESS-ISSUE",
U577="Projet OCM (ZTE, NOKIA, autres projets)","PLANNED WORKS",
U577="No root CAuse","No root cause",
U577="ODU HS","ACTIVE",
U577="IP &amp; VLAN","ACTIVE",
U577="Warehouse HUAWEI","SPARE-ISSUE",
U577="SPARE-HS","SPARE-ISSUE",
U577="Power Telco","ACTIVE", U577="no impacts","no impacts"
),"")</f>
        <v>No root cause</v>
      </c>
      <c r="W577" s="113"/>
      <c r="X577" s="113"/>
      <c r="Y577" s="113"/>
      <c r="Z577" s="113"/>
      <c r="AA577" s="113"/>
      <c r="AB577" s="17" t="s">
        <v>5465</v>
      </c>
      <c r="AC577" s="17" t="str">
        <f>_xlfn.XLOOKUP(B577,'INCIDENT-04-27-2026'!E:E,'INCIDENT-04-27-2026'!F:F,"")</f>
        <v/>
      </c>
      <c r="AD577" s="9"/>
      <c r="AE577" s="7" t="s">
        <v>5465</v>
      </c>
      <c r="AF577" s="6" t="str">
        <f>_xlfn.XLOOKUP(B577,'[13]Input_27-04'!$B:$B,'[13]Input_27-04'!$M:$M,"")</f>
        <v/>
      </c>
      <c r="AG577" s="7"/>
      <c r="AH577" s="3"/>
      <c r="AI577" s="18" t="str">
        <f>_xlfn.XLOOKUP(B577,'[3]Cells Huawei 27042026 10h'!$B:$B,'[3]Cells Huawei 27042026 10h'!$T:$T,"")</f>
        <v/>
      </c>
      <c r="AJ577" s="18" t="str">
        <f>_xlfn.XLOOKUP(B577,'[3]Cells Huawei 27042026 15h'!$B:$B,'[3]Cells Huawei 27042026 15h'!$T:$T,"")</f>
        <v/>
      </c>
      <c r="AK577" s="18" t="str">
        <f>_xlfn.XLOOKUP(B577,'[4]cells down 27042026 11h28'!$B:$B,'[4]cells down 27042026 11h28'!$R:$R,"")</f>
        <v/>
      </c>
      <c r="AL577" s="18" t="str">
        <f>_xlfn.XLOOKUP(B577,'[4]cells down 27042026 18h01'!$B:$B,'[4]cells down 27042026 18h01'!$R:$R,"")</f>
        <v/>
      </c>
      <c r="AM577" s="18" t="str">
        <f>_xlfn.XLOOKUP(B577,'[5]cell downs 27042026 11h'!$B:$B,'[5]cell downs 27042026 11h'!$R:$R,"")</f>
        <v/>
      </c>
      <c r="AN577" s="18" t="str">
        <f>_xlfn.XLOOKUP(B577,'[5]cell downs 27042026 17h40'!$B:$B,'[5]cell downs 27042026 17h40'!$R:$R,"")</f>
        <v/>
      </c>
      <c r="AO577" s="18" t="str">
        <f>_xlfn.XLOOKUP(B577,'[6]ALL SITES DOWN'!$D:$D,'[6]ALL SITES DOWN'!$J:$J,"")</f>
        <v/>
      </c>
      <c r="AP577" s="18" t="str">
        <f>_xlfn.XLOOKUP(B577,'[7]ALL SITES DOWN'!$D:$D,'[7]ALL SITES DOWN'!$J:$J,"")</f>
        <v/>
      </c>
      <c r="AQ577" s="9" t="str">
        <f>_xlfn.XLOOKUP(B577,[8]sheet1!$AC:$AC,[8]sheet1!$AF:$AF,"")</f>
        <v/>
      </c>
      <c r="AR577" s="14"/>
      <c r="AS577" s="14" t="s">
        <v>5465</v>
      </c>
      <c r="AT577" s="14" t="str">
        <f>_xlfn.XLOOKUP(B577,'[9]cell downs 18042026 17h'!$B:$B,'[9]cell downs 18042026 17h'!$B:$B,"")</f>
        <v/>
      </c>
      <c r="AU577" s="14" t="str">
        <f>_xlfn.XLOOKUP(B577,'[10]Cells Huawei 19042026 15h'!$B:$B,'[10]Cells Huawei 19042026 15h'!$B:$B,"")</f>
        <v/>
      </c>
      <c r="AV577" s="9" t="str">
        <f>_xlfn.XLOOKUP(B577,'[11]cells down 19042026 9H40'!$B:$B,'[11]cells down 19042026 9H40'!$B:$B,"")</f>
        <v/>
      </c>
    </row>
    <row r="578" spans="1:48" hidden="1" x14ac:dyDescent="0.3">
      <c r="A578" s="1" t="s">
        <v>592</v>
      </c>
      <c r="B578" s="8" t="s">
        <v>593</v>
      </c>
      <c r="C578" s="3" t="str">
        <f>_xlfn.XLOOKUP(B578,'[1]daily break down'!$D:$D,'[1]daily break down'!$E:$E,"")</f>
        <v>CENTRE</v>
      </c>
      <c r="D578" s="1" t="s">
        <v>11</v>
      </c>
      <c r="E578" s="1" t="s">
        <v>594</v>
      </c>
      <c r="F578" s="3" t="s">
        <v>69</v>
      </c>
      <c r="G578" s="1" t="s">
        <v>592</v>
      </c>
      <c r="H578" s="29" t="str">
        <f>_xlfn.XLOOKUP(B578,[2]CALCULATION!$B:$B,[2]CALCULATION!$H:$H,"")</f>
        <v>ZTE</v>
      </c>
      <c r="I578" s="26">
        <v>3.2715419209948835</v>
      </c>
      <c r="J578" s="26">
        <v>0</v>
      </c>
      <c r="K578" s="26">
        <v>0</v>
      </c>
      <c r="L578" s="26">
        <v>0.57082951662657266</v>
      </c>
      <c r="M578" s="26">
        <v>0</v>
      </c>
      <c r="N578" s="26">
        <v>0</v>
      </c>
      <c r="O578" s="26">
        <v>8.4716622007631262E-3</v>
      </c>
      <c r="P578" s="114" t="s">
        <v>6364</v>
      </c>
      <c r="Q578" s="42" t="s">
        <v>5538</v>
      </c>
      <c r="R578" s="42"/>
      <c r="S578" s="41" t="str" cm="1">
        <f t="array" ref="S578">IFERROR(_xlfn.IFS(
U578="MPR ISSUE","PDH",
U578="BSS Hardware Issue","BSS",
U578="Sites strategiques, MLL, Pylone, etc.","ENVTECH",
U578="AKTIVCO DEFAUT GE &amp; POWER Cabinet","AKTIVCO",
U578="AKTIVCO Coupure ENEO &amp; Baisse de tension","AKTIVCO GRID ONLY",
U578="Coupure ENEO &amp; Baisse de tension","IHS GRID ONLY",
U578="Defaut GE &amp; POWER Cabinet","IHS",
U578="Sharing","Partners",
U578="Sites strategiques &amp; DataCenter","SST &amp; DC",
U578="Exclu","Exclu",
U578="SAT","SAT",
U578="SPARE-ISSUE","SPARE-ISSUE",
U578="Fiber CAmtel","TRANS_FO_CAMTEL",
U578="Fiber AOF","Fiber AOF",
U578="Projet OCM (HUAWEI)","TRAVAUX-HUAWEI",
U578="Projet OCM (NOKIA)","TRAVAUX-NOKIA",
U578="ACCESS-ISSUE","ACCESS-ISSUE",
U578="Projet OCM (ZTE, NOKIA, autres projets)","TRAVAUX OCM",
U578="No root CAuse","No root cause",
U578="ODU HS","PDH",
U578="IP &amp; VLAN","PDH",
U578="Warehouse HUAWEI","SPARE-ISSUE",
U578="SPARE-HS","SPARE-ISSUE",
U578="Power Telco","BSS",U578="no impacts","no impacts"
),"")</f>
        <v>No root cause</v>
      </c>
      <c r="T578" s="41" t="str" cm="1">
        <f t="array" ref="T578">IFERROR(_xlfn.IFS(
U578="MPR ISSUE","TX ISSUE",
U578="BSS Hardware Issue","RAN ISSUE",
U578="Sites strategiques, MLL, Pylone, etc.","ENVTECH",
U578="AKTIVCO DEFAUT GE &amp; POWER Cabinet","POWER ISSUE",
U578="AKTIVCO Coupure ENEO &amp; Baisse de tension","POWER ISSUE",
U578="Coupure ENEO &amp; Baisse de tension","POWER ISSUE",
U578="Defaut GE &amp; POWER Cabinet","POWER ISSUE",
U578="Sharing","POWER ISSUE",
U578="Sites strategiques &amp; DataCenter","POWER ISSUE",
U578="Exclu","Exclu",
U578="SAT","TX ISSUE",
U578="SPARE-ISSUE","SPARE-ISSUE",
U578="Fiber CAmtel","TX ISSUE",
U578="Fiber AOF","TX ISSUE",
U578="Projet OCM (HUAWEI)","TRAVAUX-HUAWEI",
U578="Projet OCM (NOKIA)","TRAVAUX -NOKIA",
U578="ACCESS-ISSUE","ACCESS-ISSUE",
U578="Projet OCM (ZTE, NOKIA, autres projets)","TRAVAUX OCM",
U578="No root CAuse","No root cause",
U578="ODU HS","TX ISSUE",
U578="IP &amp; VLAN","TX ISSUE",
U578="Warehouse HUAWEI","SPARE-ISSUE",
U578="SPARE-HS","SPARE-ISSUE",
U578="Power Telco","RAN ISSUE",U578="no impacts","no impacts"
),"")</f>
        <v>No root cause</v>
      </c>
      <c r="U578" s="68" t="s">
        <v>5691</v>
      </c>
      <c r="V578" s="41" t="str" cm="1">
        <f t="array" ref="V578">IFERROR(_xlfn.IFS(
U578="MPR ISSUE","ACTIVE",
U578="BSS Hardware Issue","ACTIVE",
U578="Sites strategiques, MLL, Pylone, etc.","PASSIVE",
U578="AKTIVCO DEFAUT GE &amp; POWER Cabinet","PASSIVE",
U578="AKTIVCO Coupure ENEO &amp; Baisse de tension","PASSIVE",
U578="Coupure ENEO &amp; Baisse de tension","PASSIVE",
U578="Defaut GE &amp; POWER Cabinet","PASSIVE",
U578="Sharing","PASSIVE",
U578="Sites strategiques &amp; DataCenter","PASSIVE",
U578="Exclu","Exclu",
U578="SAT","ACTIVE",
U578="SPARE-ISSUE","SPARE-ISSUE",
U578="Fiber CAmtel","ACTIVE",
U578="Fiber AOF","ACTIVE",
U578="Projet OCM (HUAWEI)","PLANNED WORKS",
U578="Projet OCM (NOKIA)","PLANNED WORKS",
U578="ACCESS-ISSUE","ACCESS-ISSUE",
U578="Projet OCM (ZTE, NOKIA, autres projets)","PLANNED WORKS",
U578="No root CAuse","No root cause",
U578="ODU HS","ACTIVE",
U578="IP &amp; VLAN","ACTIVE",
U578="Warehouse HUAWEI","SPARE-ISSUE",
U578="SPARE-HS","SPARE-ISSUE",
U578="Power Telco","ACTIVE", U578="no impacts","no impacts"
),"")</f>
        <v>No root cause</v>
      </c>
      <c r="W578" s="113"/>
      <c r="X578" s="113"/>
      <c r="Y578" s="113"/>
      <c r="Z578" s="113"/>
      <c r="AA578" s="113"/>
      <c r="AB578" s="17" t="s">
        <v>5465</v>
      </c>
      <c r="AC578" s="17" t="str">
        <f>_xlfn.XLOOKUP(B578,'INCIDENT-04-27-2026'!E:E,'INCIDENT-04-27-2026'!F:F,"")</f>
        <v/>
      </c>
      <c r="AD578" s="9"/>
      <c r="AE578" s="7" t="s">
        <v>5465</v>
      </c>
      <c r="AF578" s="6" t="str">
        <f>_xlfn.XLOOKUP(B578,'[13]Input_27-04'!$B:$B,'[13]Input_27-04'!$M:$M,"")</f>
        <v/>
      </c>
      <c r="AG578" s="7"/>
      <c r="AH578" s="3"/>
      <c r="AI578" s="18" t="str">
        <f>_xlfn.XLOOKUP(B578,'[3]Cells Huawei 27042026 10h'!$B:$B,'[3]Cells Huawei 27042026 10h'!$T:$T,"")</f>
        <v/>
      </c>
      <c r="AJ578" s="18" t="str">
        <f>_xlfn.XLOOKUP(B578,'[3]Cells Huawei 27042026 15h'!$B:$B,'[3]Cells Huawei 27042026 15h'!$T:$T,"")</f>
        <v/>
      </c>
      <c r="AK578" s="18" t="str">
        <f>_xlfn.XLOOKUP(B578,'[4]cells down 27042026 11h28'!$B:$B,'[4]cells down 27042026 11h28'!$R:$R,"")</f>
        <v/>
      </c>
      <c r="AL578" s="18" t="str">
        <f>_xlfn.XLOOKUP(B578,'[4]cells down 27042026 18h01'!$B:$B,'[4]cells down 27042026 18h01'!$R:$R,"")</f>
        <v/>
      </c>
      <c r="AM578" s="18" t="str">
        <f>_xlfn.XLOOKUP(B578,'[5]cell downs 27042026 11h'!$B:$B,'[5]cell downs 27042026 11h'!$R:$R,"")</f>
        <v/>
      </c>
      <c r="AN578" s="18" t="str">
        <f>_xlfn.XLOOKUP(B578,'[5]cell downs 27042026 17h40'!$B:$B,'[5]cell downs 27042026 17h40'!$R:$R,"")</f>
        <v/>
      </c>
      <c r="AO578" s="18" t="str">
        <f>_xlfn.XLOOKUP(B578,'[6]ALL SITES DOWN'!$D:$D,'[6]ALL SITES DOWN'!$J:$J,"")</f>
        <v/>
      </c>
      <c r="AP578" s="18" t="str">
        <f>_xlfn.XLOOKUP(B578,'[7]ALL SITES DOWN'!$D:$D,'[7]ALL SITES DOWN'!$J:$J,"")</f>
        <v/>
      </c>
      <c r="AQ578" s="9" t="str">
        <f>_xlfn.XLOOKUP(B578,[8]sheet1!$AC:$AC,[8]sheet1!$AF:$AF,"")</f>
        <v/>
      </c>
      <c r="AR578" s="14"/>
      <c r="AS578" s="14" t="s">
        <v>5465</v>
      </c>
      <c r="AT578" s="14" t="str">
        <f>_xlfn.XLOOKUP(B578,'[9]cell downs 18042026 17h'!$B:$B,'[9]cell downs 18042026 17h'!$B:$B,"")</f>
        <v/>
      </c>
      <c r="AU578" s="14" t="str">
        <f>_xlfn.XLOOKUP(B578,'[10]Cells Huawei 19042026 15h'!$B:$B,'[10]Cells Huawei 19042026 15h'!$B:$B,"")</f>
        <v/>
      </c>
      <c r="AV578" s="9" t="str">
        <f>_xlfn.XLOOKUP(B578,'[11]cells down 19042026 9H40'!$B:$B,'[11]cells down 19042026 9H40'!$B:$B,"")</f>
        <v/>
      </c>
    </row>
    <row r="579" spans="1:48" hidden="1" x14ac:dyDescent="0.3">
      <c r="A579" s="1" t="s">
        <v>2714</v>
      </c>
      <c r="B579" s="8" t="s">
        <v>2715</v>
      </c>
      <c r="C579" s="3" t="str">
        <f>_xlfn.XLOOKUP(B579,'[1]daily break down'!$D:$D,'[1]daily break down'!$E:$E,"")</f>
        <v>LITTORAL</v>
      </c>
      <c r="D579" s="1" t="s">
        <v>21</v>
      </c>
      <c r="E579" s="1" t="s">
        <v>563</v>
      </c>
      <c r="F579" s="3" t="s">
        <v>69</v>
      </c>
      <c r="G579" s="1" t="s">
        <v>502</v>
      </c>
      <c r="H579" s="29" t="str">
        <f>_xlfn.XLOOKUP(B579,[2]CALCULATION!$B:$B,[2]CALCULATION!$H:$H,"")</f>
        <v>ZTE</v>
      </c>
      <c r="I579" s="26">
        <v>0</v>
      </c>
      <c r="J579" s="26">
        <v>0</v>
      </c>
      <c r="K579" s="26">
        <v>0</v>
      </c>
      <c r="L579" s="26">
        <v>0</v>
      </c>
      <c r="M579" s="26">
        <v>0</v>
      </c>
      <c r="N579" s="26">
        <v>0</v>
      </c>
      <c r="O579" s="26">
        <v>8.4181569658114408E-3</v>
      </c>
      <c r="P579" s="114" t="s">
        <v>6364</v>
      </c>
      <c r="Q579" s="42" t="s">
        <v>5538</v>
      </c>
      <c r="R579" s="42"/>
      <c r="S579" s="41" t="str" cm="1">
        <f t="array" ref="S579">IFERROR(_xlfn.IFS(
U579="MPR ISSUE","PDH",
U579="BSS Hardware Issue","BSS",
U579="Sites strategiques, MLL, Pylone, etc.","ENVTECH",
U579="AKTIVCO DEFAUT GE &amp; POWER Cabinet","AKTIVCO",
U579="AKTIVCO Coupure ENEO &amp; Baisse de tension","AKTIVCO GRID ONLY",
U579="Coupure ENEO &amp; Baisse de tension","IHS GRID ONLY",
U579="Defaut GE &amp; POWER Cabinet","IHS",
U579="Sharing","Partners",
U579="Sites strategiques &amp; DataCenter","SST &amp; DC",
U579="Exclu","Exclu",
U579="SAT","SAT",
U579="SPARE-ISSUE","SPARE-ISSUE",
U579="Fiber CAmtel","TRANS_FO_CAMTEL",
U579="Fiber AOF","Fiber AOF",
U579="Projet OCM (HUAWEI)","TRAVAUX-HUAWEI",
U579="Projet OCM (NOKIA)","TRAVAUX-NOKIA",
U579="ACCESS-ISSUE","ACCESS-ISSUE",
U579="Projet OCM (ZTE, NOKIA, autres projets)","TRAVAUX OCM",
U579="No root CAuse","No root cause",
U579="ODU HS","PDH",
U579="IP &amp; VLAN","PDH",
U579="Warehouse HUAWEI","SPARE-ISSUE",
U579="SPARE-HS","SPARE-ISSUE",
U579="Power Telco","BSS",U579="no impacts","no impacts"
),"")</f>
        <v>No root cause</v>
      </c>
      <c r="T579" s="41" t="str" cm="1">
        <f t="array" ref="T579">IFERROR(_xlfn.IFS(
U579="MPR ISSUE","TX ISSUE",
U579="BSS Hardware Issue","RAN ISSUE",
U579="Sites strategiques, MLL, Pylone, etc.","ENVTECH",
U579="AKTIVCO DEFAUT GE &amp; POWER Cabinet","POWER ISSUE",
U579="AKTIVCO Coupure ENEO &amp; Baisse de tension","POWER ISSUE",
U579="Coupure ENEO &amp; Baisse de tension","POWER ISSUE",
U579="Defaut GE &amp; POWER Cabinet","POWER ISSUE",
U579="Sharing","POWER ISSUE",
U579="Sites strategiques &amp; DataCenter","POWER ISSUE",
U579="Exclu","Exclu",
U579="SAT","TX ISSUE",
U579="SPARE-ISSUE","SPARE-ISSUE",
U579="Fiber CAmtel","TX ISSUE",
U579="Fiber AOF","TX ISSUE",
U579="Projet OCM (HUAWEI)","TRAVAUX-HUAWEI",
U579="Projet OCM (NOKIA)","TRAVAUX -NOKIA",
U579="ACCESS-ISSUE","ACCESS-ISSUE",
U579="Projet OCM (ZTE, NOKIA, autres projets)","TRAVAUX OCM",
U579="No root CAuse","No root cause",
U579="ODU HS","TX ISSUE",
U579="IP &amp; VLAN","TX ISSUE",
U579="Warehouse HUAWEI","SPARE-ISSUE",
U579="SPARE-HS","SPARE-ISSUE",
U579="Power Telco","RAN ISSUE",U579="no impacts","no impacts"
),"")</f>
        <v>No root cause</v>
      </c>
      <c r="U579" s="68" t="s">
        <v>5691</v>
      </c>
      <c r="V579" s="41" t="str" cm="1">
        <f t="array" ref="V579">IFERROR(_xlfn.IFS(
U579="MPR ISSUE","ACTIVE",
U579="BSS Hardware Issue","ACTIVE",
U579="Sites strategiques, MLL, Pylone, etc.","PASSIVE",
U579="AKTIVCO DEFAUT GE &amp; POWER Cabinet","PASSIVE",
U579="AKTIVCO Coupure ENEO &amp; Baisse de tension","PASSIVE",
U579="Coupure ENEO &amp; Baisse de tension","PASSIVE",
U579="Defaut GE &amp; POWER Cabinet","PASSIVE",
U579="Sharing","PASSIVE",
U579="Sites strategiques &amp; DataCenter","PASSIVE",
U579="Exclu","Exclu",
U579="SAT","ACTIVE",
U579="SPARE-ISSUE","SPARE-ISSUE",
U579="Fiber CAmtel","ACTIVE",
U579="Fiber AOF","ACTIVE",
U579="Projet OCM (HUAWEI)","PLANNED WORKS",
U579="Projet OCM (NOKIA)","PLANNED WORKS",
U579="ACCESS-ISSUE","ACCESS-ISSUE",
U579="Projet OCM (ZTE, NOKIA, autres projets)","PLANNED WORKS",
U579="No root CAuse","No root cause",
U579="ODU HS","ACTIVE",
U579="IP &amp; VLAN","ACTIVE",
U579="Warehouse HUAWEI","SPARE-ISSUE",
U579="SPARE-HS","SPARE-ISSUE",
U579="Power Telco","ACTIVE", U579="no impacts","no impacts"
),"")</f>
        <v>No root cause</v>
      </c>
      <c r="W579" s="113"/>
      <c r="X579" s="113"/>
      <c r="Y579" s="113"/>
      <c r="Z579" s="113"/>
      <c r="AA579" s="113"/>
      <c r="AB579" s="17" t="s">
        <v>5465</v>
      </c>
      <c r="AC579" s="17" t="str">
        <f>_xlfn.XLOOKUP(B579,'INCIDENT-04-27-2026'!E:E,'INCIDENT-04-27-2026'!F:F,"")</f>
        <v/>
      </c>
      <c r="AD579" s="9"/>
      <c r="AE579" s="7" t="s">
        <v>5465</v>
      </c>
      <c r="AF579" s="6" t="str">
        <f>_xlfn.XLOOKUP(B579,'[13]Input_27-04'!$B:$B,'[13]Input_27-04'!$M:$M,"")</f>
        <v>No power issue</v>
      </c>
      <c r="AG579" s="7"/>
      <c r="AH579" s="3"/>
      <c r="AI579" s="18" t="str">
        <f>_xlfn.XLOOKUP(B579,'[3]Cells Huawei 27042026 10h'!$B:$B,'[3]Cells Huawei 27042026 10h'!$T:$T,"")</f>
        <v/>
      </c>
      <c r="AJ579" s="18" t="str">
        <f>_xlfn.XLOOKUP(B579,'[3]Cells Huawei 27042026 15h'!$B:$B,'[3]Cells Huawei 27042026 15h'!$T:$T,"")</f>
        <v/>
      </c>
      <c r="AK579" s="18" t="str">
        <f>_xlfn.XLOOKUP(B579,'[4]cells down 27042026 11h28'!$B:$B,'[4]cells down 27042026 11h28'!$R:$R,"")</f>
        <v/>
      </c>
      <c r="AL579" s="18" t="str">
        <f>_xlfn.XLOOKUP(B579,'[4]cells down 27042026 18h01'!$B:$B,'[4]cells down 27042026 18h01'!$R:$R,"")</f>
        <v/>
      </c>
      <c r="AM579" s="18" t="str">
        <f>_xlfn.XLOOKUP(B579,'[5]cell downs 27042026 11h'!$B:$B,'[5]cell downs 27042026 11h'!$R:$R,"")</f>
        <v/>
      </c>
      <c r="AN579" s="18" t="str">
        <f>_xlfn.XLOOKUP(B579,'[5]cell downs 27042026 17h40'!$B:$B,'[5]cell downs 27042026 17h40'!$R:$R,"")</f>
        <v/>
      </c>
      <c r="AO579" s="18" t="str">
        <f>_xlfn.XLOOKUP(B579,'[6]ALL SITES DOWN'!$D:$D,'[6]ALL SITES DOWN'!$J:$J,"")</f>
        <v/>
      </c>
      <c r="AP579" s="18" t="str">
        <f>_xlfn.XLOOKUP(B579,'[7]ALL SITES DOWN'!$D:$D,'[7]ALL SITES DOWN'!$J:$J,"")</f>
        <v/>
      </c>
      <c r="AQ579" s="9" t="str">
        <f>_xlfn.XLOOKUP(B579,[8]sheet1!$AC:$AC,[8]sheet1!$AF:$AF,"")</f>
        <v/>
      </c>
      <c r="AR579" s="14"/>
      <c r="AS579" s="14" t="s">
        <v>5465</v>
      </c>
      <c r="AT579" s="14" t="str">
        <f>_xlfn.XLOOKUP(B579,'[9]cell downs 18042026 17h'!$B:$B,'[9]cell downs 18042026 17h'!$B:$B,"")</f>
        <v/>
      </c>
      <c r="AU579" s="14" t="str">
        <f>_xlfn.XLOOKUP(B579,'[10]Cells Huawei 19042026 15h'!$B:$B,'[10]Cells Huawei 19042026 15h'!$B:$B,"")</f>
        <v/>
      </c>
      <c r="AV579" s="9" t="str">
        <f>_xlfn.XLOOKUP(B579,'[11]cells down 19042026 9H40'!$B:$B,'[11]cells down 19042026 9H40'!$B:$B,"")</f>
        <v/>
      </c>
    </row>
    <row r="580" spans="1:48" hidden="1" x14ac:dyDescent="0.3">
      <c r="A580" s="1" t="s">
        <v>1218</v>
      </c>
      <c r="B580" s="8" t="s">
        <v>1219</v>
      </c>
      <c r="C580" s="3" t="str">
        <f>_xlfn.XLOOKUP(B580,'[1]daily break down'!$D:$D,'[1]daily break down'!$E:$E,"")</f>
        <v>CENTRE</v>
      </c>
      <c r="D580" s="1" t="s">
        <v>21</v>
      </c>
      <c r="E580" s="1" t="s">
        <v>80</v>
      </c>
      <c r="F580" s="3" t="s">
        <v>69</v>
      </c>
      <c r="G580" s="1" t="s">
        <v>1217</v>
      </c>
      <c r="H580" s="29" t="str">
        <f>_xlfn.XLOOKUP(B580,[2]CALCULATION!$B:$B,[2]CALCULATION!$H:$H,"")</f>
        <v>ZTE</v>
      </c>
      <c r="I580" s="26">
        <v>0</v>
      </c>
      <c r="J580" s="26">
        <v>0</v>
      </c>
      <c r="K580" s="26">
        <v>3.2161640028193696</v>
      </c>
      <c r="L580" s="26">
        <v>0</v>
      </c>
      <c r="M580" s="26">
        <v>0</v>
      </c>
      <c r="N580" s="26">
        <v>0</v>
      </c>
      <c r="O580" s="26">
        <v>8.3824868091763195E-3</v>
      </c>
      <c r="P580" s="114" t="s">
        <v>6364</v>
      </c>
      <c r="Q580" s="42" t="s">
        <v>5538</v>
      </c>
      <c r="R580" s="42"/>
      <c r="S580" s="41" t="str" cm="1">
        <f t="array" ref="S580">IFERROR(_xlfn.IFS(
U580="MPR ISSUE","PDH",
U580="BSS Hardware Issue","BSS",
U580="Sites strategiques, MLL, Pylone, etc.","ENVTECH",
U580="AKTIVCO DEFAUT GE &amp; POWER Cabinet","AKTIVCO",
U580="AKTIVCO Coupure ENEO &amp; Baisse de tension","AKTIVCO GRID ONLY",
U580="Coupure ENEO &amp; Baisse de tension","IHS GRID ONLY",
U580="Defaut GE &amp; POWER Cabinet","IHS",
U580="Sharing","Partners",
U580="Sites strategiques &amp; DataCenter","SST &amp; DC",
U580="Exclu","Exclu",
U580="SAT","SAT",
U580="SPARE-ISSUE","SPARE-ISSUE",
U580="Fiber CAmtel","TRANS_FO_CAMTEL",
U580="Fiber AOF","Fiber AOF",
U580="Projet OCM (HUAWEI)","TRAVAUX-HUAWEI",
U580="Projet OCM (NOKIA)","TRAVAUX-NOKIA",
U580="ACCESS-ISSUE","ACCESS-ISSUE",
U580="Projet OCM (ZTE, NOKIA, autres projets)","TRAVAUX OCM",
U580="No root CAuse","No root cause",
U580="ODU HS","PDH",
U580="IP &amp; VLAN","PDH",
U580="Warehouse HUAWEI","SPARE-ISSUE",
U580="SPARE-HS","SPARE-ISSUE",
U580="Power Telco","BSS",U580="no impacts","no impacts"
),"")</f>
        <v>No root cause</v>
      </c>
      <c r="T580" s="41" t="str" cm="1">
        <f t="array" ref="T580">IFERROR(_xlfn.IFS(
U580="MPR ISSUE","TX ISSUE",
U580="BSS Hardware Issue","RAN ISSUE",
U580="Sites strategiques, MLL, Pylone, etc.","ENVTECH",
U580="AKTIVCO DEFAUT GE &amp; POWER Cabinet","POWER ISSUE",
U580="AKTIVCO Coupure ENEO &amp; Baisse de tension","POWER ISSUE",
U580="Coupure ENEO &amp; Baisse de tension","POWER ISSUE",
U580="Defaut GE &amp; POWER Cabinet","POWER ISSUE",
U580="Sharing","POWER ISSUE",
U580="Sites strategiques &amp; DataCenter","POWER ISSUE",
U580="Exclu","Exclu",
U580="SAT","TX ISSUE",
U580="SPARE-ISSUE","SPARE-ISSUE",
U580="Fiber CAmtel","TX ISSUE",
U580="Fiber AOF","TX ISSUE",
U580="Projet OCM (HUAWEI)","TRAVAUX-HUAWEI",
U580="Projet OCM (NOKIA)","TRAVAUX -NOKIA",
U580="ACCESS-ISSUE","ACCESS-ISSUE",
U580="Projet OCM (ZTE, NOKIA, autres projets)","TRAVAUX OCM",
U580="No root CAuse","No root cause",
U580="ODU HS","TX ISSUE",
U580="IP &amp; VLAN","TX ISSUE",
U580="Warehouse HUAWEI","SPARE-ISSUE",
U580="SPARE-HS","SPARE-ISSUE",
U580="Power Telco","RAN ISSUE",U580="no impacts","no impacts"
),"")</f>
        <v>No root cause</v>
      </c>
      <c r="U580" s="68" t="s">
        <v>5691</v>
      </c>
      <c r="V580" s="41" t="str" cm="1">
        <f t="array" ref="V580">IFERROR(_xlfn.IFS(
U580="MPR ISSUE","ACTIVE",
U580="BSS Hardware Issue","ACTIVE",
U580="Sites strategiques, MLL, Pylone, etc.","PASSIVE",
U580="AKTIVCO DEFAUT GE &amp; POWER Cabinet","PASSIVE",
U580="AKTIVCO Coupure ENEO &amp; Baisse de tension","PASSIVE",
U580="Coupure ENEO &amp; Baisse de tension","PASSIVE",
U580="Defaut GE &amp; POWER Cabinet","PASSIVE",
U580="Sharing","PASSIVE",
U580="Sites strategiques &amp; DataCenter","PASSIVE",
U580="Exclu","Exclu",
U580="SAT","ACTIVE",
U580="SPARE-ISSUE","SPARE-ISSUE",
U580="Fiber CAmtel","ACTIVE",
U580="Fiber AOF","ACTIVE",
U580="Projet OCM (HUAWEI)","PLANNED WORKS",
U580="Projet OCM (NOKIA)","PLANNED WORKS",
U580="ACCESS-ISSUE","ACCESS-ISSUE",
U580="Projet OCM (ZTE, NOKIA, autres projets)","PLANNED WORKS",
U580="No root CAuse","No root cause",
U580="ODU HS","ACTIVE",
U580="IP &amp; VLAN","ACTIVE",
U580="Warehouse HUAWEI","SPARE-ISSUE",
U580="SPARE-HS","SPARE-ISSUE",
U580="Power Telco","ACTIVE", U580="no impacts","no impacts"
),"")</f>
        <v>No root cause</v>
      </c>
      <c r="W580" s="113"/>
      <c r="X580" s="113"/>
      <c r="Y580" s="113"/>
      <c r="Z580" s="113"/>
      <c r="AA580" s="113"/>
      <c r="AB580" s="17" t="s">
        <v>5465</v>
      </c>
      <c r="AC580" s="17" t="str">
        <f>_xlfn.XLOOKUP(B580,'INCIDENT-04-27-2026'!E:E,'INCIDENT-04-27-2026'!F:F,"")</f>
        <v/>
      </c>
      <c r="AD580" s="9"/>
      <c r="AE580" s="7" t="s">
        <v>5465</v>
      </c>
      <c r="AF580" s="6" t="str">
        <f>_xlfn.XLOOKUP(B580,'[13]Input_27-04'!$B:$B,'[13]Input_27-04'!$M:$M,"")</f>
        <v>No power issue</v>
      </c>
      <c r="AG580" s="7"/>
      <c r="AH580" s="3"/>
      <c r="AI580" s="18" t="str">
        <f>_xlfn.XLOOKUP(B580,'[3]Cells Huawei 27042026 10h'!$B:$B,'[3]Cells Huawei 27042026 10h'!$T:$T,"")</f>
        <v/>
      </c>
      <c r="AJ580" s="18" t="str">
        <f>_xlfn.XLOOKUP(B580,'[3]Cells Huawei 27042026 15h'!$B:$B,'[3]Cells Huawei 27042026 15h'!$T:$T,"")</f>
        <v/>
      </c>
      <c r="AK580" s="18" t="str">
        <f>_xlfn.XLOOKUP(B580,'[4]cells down 27042026 11h28'!$B:$B,'[4]cells down 27042026 11h28'!$R:$R,"")</f>
        <v/>
      </c>
      <c r="AL580" s="18" t="str">
        <f>_xlfn.XLOOKUP(B580,'[4]cells down 27042026 18h01'!$B:$B,'[4]cells down 27042026 18h01'!$R:$R,"")</f>
        <v/>
      </c>
      <c r="AM580" s="18" t="str">
        <f>_xlfn.XLOOKUP(B580,'[5]cell downs 27042026 11h'!$B:$B,'[5]cell downs 27042026 11h'!$R:$R,"")</f>
        <v/>
      </c>
      <c r="AN580" s="18" t="str">
        <f>_xlfn.XLOOKUP(B580,'[5]cell downs 27042026 17h40'!$B:$B,'[5]cell downs 27042026 17h40'!$R:$R,"")</f>
        <v/>
      </c>
      <c r="AO580" s="18" t="str">
        <f>_xlfn.XLOOKUP(B580,'[6]ALL SITES DOWN'!$D:$D,'[6]ALL SITES DOWN'!$J:$J,"")</f>
        <v/>
      </c>
      <c r="AP580" s="18" t="str">
        <f>_xlfn.XLOOKUP(B580,'[7]ALL SITES DOWN'!$D:$D,'[7]ALL SITES DOWN'!$J:$J,"")</f>
        <v/>
      </c>
      <c r="AQ580" s="9" t="str">
        <f>_xlfn.XLOOKUP(B580,[8]sheet1!$AC:$AC,[8]sheet1!$AF:$AF,"")</f>
        <v/>
      </c>
      <c r="AR580" s="14"/>
      <c r="AS580" s="14" t="s">
        <v>5465</v>
      </c>
      <c r="AT580" s="14" t="str">
        <f>_xlfn.XLOOKUP(B580,'[9]cell downs 18042026 17h'!$B:$B,'[9]cell downs 18042026 17h'!$B:$B,"")</f>
        <v/>
      </c>
      <c r="AU580" s="14" t="str">
        <f>_xlfn.XLOOKUP(B580,'[10]Cells Huawei 19042026 15h'!$B:$B,'[10]Cells Huawei 19042026 15h'!$B:$B,"")</f>
        <v/>
      </c>
      <c r="AV580" s="9" t="str">
        <f>_xlfn.XLOOKUP(B580,'[11]cells down 19042026 9H40'!$B:$B,'[11]cells down 19042026 9H40'!$B:$B,"")</f>
        <v/>
      </c>
    </row>
    <row r="581" spans="1:48" hidden="1" x14ac:dyDescent="0.3">
      <c r="A581" s="1" t="s">
        <v>4712</v>
      </c>
      <c r="B581" s="8" t="s">
        <v>4713</v>
      </c>
      <c r="C581" s="3" t="str">
        <f>_xlfn.XLOOKUP(B581,'[1]daily break down'!$D:$D,'[1]daily break down'!$E:$E,"")</f>
        <v>LITTORAL</v>
      </c>
      <c r="D581" s="1" t="s">
        <v>21</v>
      </c>
      <c r="E581" s="1" t="s">
        <v>89</v>
      </c>
      <c r="F581" s="3" t="s">
        <v>69</v>
      </c>
      <c r="G581" s="1" t="s">
        <v>502</v>
      </c>
      <c r="H581" s="29" t="str">
        <f>_xlfn.XLOOKUP(B581,[2]CALCULATION!$B:$B,[2]CALCULATION!$H:$H,"")</f>
        <v>ZTE</v>
      </c>
      <c r="I581" s="26">
        <v>0</v>
      </c>
      <c r="J581" s="26">
        <v>0</v>
      </c>
      <c r="K581" s="26">
        <v>0</v>
      </c>
      <c r="L581" s="26">
        <v>0</v>
      </c>
      <c r="M581" s="26">
        <v>0</v>
      </c>
      <c r="N581" s="26">
        <v>0</v>
      </c>
      <c r="O581" s="26">
        <v>8.0257852428280447E-3</v>
      </c>
      <c r="P581" s="114" t="s">
        <v>6364</v>
      </c>
      <c r="Q581" s="42" t="s">
        <v>5538</v>
      </c>
      <c r="R581" s="42"/>
      <c r="S581" s="41" t="str" cm="1">
        <f t="array" ref="S581">IFERROR(_xlfn.IFS(
U581="MPR ISSUE","PDH",
U581="BSS Hardware Issue","BSS",
U581="Sites strategiques, MLL, Pylone, etc.","ENVTECH",
U581="AKTIVCO DEFAUT GE &amp; POWER Cabinet","AKTIVCO",
U581="AKTIVCO Coupure ENEO &amp; Baisse de tension","AKTIVCO GRID ONLY",
U581="Coupure ENEO &amp; Baisse de tension","IHS GRID ONLY",
U581="Defaut GE &amp; POWER Cabinet","IHS",
U581="Sharing","Partners",
U581="Sites strategiques &amp; DataCenter","SST &amp; DC",
U581="Exclu","Exclu",
U581="SAT","SAT",
U581="SPARE-ISSUE","SPARE-ISSUE",
U581="Fiber CAmtel","TRANS_FO_CAMTEL",
U581="Fiber AOF","Fiber AOF",
U581="Projet OCM (HUAWEI)","TRAVAUX-HUAWEI",
U581="Projet OCM (NOKIA)","TRAVAUX-NOKIA",
U581="ACCESS-ISSUE","ACCESS-ISSUE",
U581="Projet OCM (ZTE, NOKIA, autres projets)","TRAVAUX OCM",
U581="No root CAuse","No root cause",
U581="ODU HS","PDH",
U581="IP &amp; VLAN","PDH",
U581="Warehouse HUAWEI","SPARE-ISSUE",
U581="SPARE-HS","SPARE-ISSUE",
U581="Power Telco","BSS",U581="no impacts","no impacts"
),"")</f>
        <v>No root cause</v>
      </c>
      <c r="T581" s="41" t="str" cm="1">
        <f t="array" ref="T581">IFERROR(_xlfn.IFS(
U581="MPR ISSUE","TX ISSUE",
U581="BSS Hardware Issue","RAN ISSUE",
U581="Sites strategiques, MLL, Pylone, etc.","ENVTECH",
U581="AKTIVCO DEFAUT GE &amp; POWER Cabinet","POWER ISSUE",
U581="AKTIVCO Coupure ENEO &amp; Baisse de tension","POWER ISSUE",
U581="Coupure ENEO &amp; Baisse de tension","POWER ISSUE",
U581="Defaut GE &amp; POWER Cabinet","POWER ISSUE",
U581="Sharing","POWER ISSUE",
U581="Sites strategiques &amp; DataCenter","POWER ISSUE",
U581="Exclu","Exclu",
U581="SAT","TX ISSUE",
U581="SPARE-ISSUE","SPARE-ISSUE",
U581="Fiber CAmtel","TX ISSUE",
U581="Fiber AOF","TX ISSUE",
U581="Projet OCM (HUAWEI)","TRAVAUX-HUAWEI",
U581="Projet OCM (NOKIA)","TRAVAUX -NOKIA",
U581="ACCESS-ISSUE","ACCESS-ISSUE",
U581="Projet OCM (ZTE, NOKIA, autres projets)","TRAVAUX OCM",
U581="No root CAuse","No root cause",
U581="ODU HS","TX ISSUE",
U581="IP &amp; VLAN","TX ISSUE",
U581="Warehouse HUAWEI","SPARE-ISSUE",
U581="SPARE-HS","SPARE-ISSUE",
U581="Power Telco","RAN ISSUE",U581="no impacts","no impacts"
),"")</f>
        <v>No root cause</v>
      </c>
      <c r="U581" s="68" t="s">
        <v>5691</v>
      </c>
      <c r="V581" s="41" t="str" cm="1">
        <f t="array" ref="V581">IFERROR(_xlfn.IFS(
U581="MPR ISSUE","ACTIVE",
U581="BSS Hardware Issue","ACTIVE",
U581="Sites strategiques, MLL, Pylone, etc.","PASSIVE",
U581="AKTIVCO DEFAUT GE &amp; POWER Cabinet","PASSIVE",
U581="AKTIVCO Coupure ENEO &amp; Baisse de tension","PASSIVE",
U581="Coupure ENEO &amp; Baisse de tension","PASSIVE",
U581="Defaut GE &amp; POWER Cabinet","PASSIVE",
U581="Sharing","PASSIVE",
U581="Sites strategiques &amp; DataCenter","PASSIVE",
U581="Exclu","Exclu",
U581="SAT","ACTIVE",
U581="SPARE-ISSUE","SPARE-ISSUE",
U581="Fiber CAmtel","ACTIVE",
U581="Fiber AOF","ACTIVE",
U581="Projet OCM (HUAWEI)","PLANNED WORKS",
U581="Projet OCM (NOKIA)","PLANNED WORKS",
U581="ACCESS-ISSUE","ACCESS-ISSUE",
U581="Projet OCM (ZTE, NOKIA, autres projets)","PLANNED WORKS",
U581="No root CAuse","No root cause",
U581="ODU HS","ACTIVE",
U581="IP &amp; VLAN","ACTIVE",
U581="Warehouse HUAWEI","SPARE-ISSUE",
U581="SPARE-HS","SPARE-ISSUE",
U581="Power Telco","ACTIVE", U581="no impacts","no impacts"
),"")</f>
        <v>No root cause</v>
      </c>
      <c r="W581" s="113"/>
      <c r="X581" s="113"/>
      <c r="Y581" s="113"/>
      <c r="Z581" s="113"/>
      <c r="AA581" s="113"/>
      <c r="AB581" s="17" t="s">
        <v>5465</v>
      </c>
      <c r="AC581" s="17" t="str">
        <f>_xlfn.XLOOKUP(B581,'INCIDENT-04-27-2026'!E:E,'INCIDENT-04-27-2026'!F:F,"")</f>
        <v/>
      </c>
      <c r="AD581" s="9"/>
      <c r="AE581" s="7" t="s">
        <v>5465</v>
      </c>
      <c r="AF581" s="6" t="str">
        <f>_xlfn.XLOOKUP(B581,'[13]Input_27-04'!$B:$B,'[13]Input_27-04'!$M:$M,"")</f>
        <v>No power issue</v>
      </c>
      <c r="AG581" s="7"/>
      <c r="AH581" s="3"/>
      <c r="AI581" s="18" t="str">
        <f>_xlfn.XLOOKUP(B581,'[3]Cells Huawei 27042026 10h'!$B:$B,'[3]Cells Huawei 27042026 10h'!$T:$T,"")</f>
        <v/>
      </c>
      <c r="AJ581" s="18" t="str">
        <f>_xlfn.XLOOKUP(B581,'[3]Cells Huawei 27042026 15h'!$B:$B,'[3]Cells Huawei 27042026 15h'!$T:$T,"")</f>
        <v/>
      </c>
      <c r="AK581" s="18" t="str">
        <f>_xlfn.XLOOKUP(B581,'[4]cells down 27042026 11h28'!$B:$B,'[4]cells down 27042026 11h28'!$R:$R,"")</f>
        <v/>
      </c>
      <c r="AL581" s="18" t="str">
        <f>_xlfn.XLOOKUP(B581,'[4]cells down 27042026 18h01'!$B:$B,'[4]cells down 27042026 18h01'!$R:$R,"")</f>
        <v/>
      </c>
      <c r="AM581" s="18" t="str">
        <f>_xlfn.XLOOKUP(B581,'[5]cell downs 27042026 11h'!$B:$B,'[5]cell downs 27042026 11h'!$R:$R,"")</f>
        <v/>
      </c>
      <c r="AN581" s="18" t="str">
        <f>_xlfn.XLOOKUP(B581,'[5]cell downs 27042026 17h40'!$B:$B,'[5]cell downs 27042026 17h40'!$R:$R,"")</f>
        <v/>
      </c>
      <c r="AO581" s="18" t="str">
        <f>_xlfn.XLOOKUP(B581,'[6]ALL SITES DOWN'!$D:$D,'[6]ALL SITES DOWN'!$J:$J,"")</f>
        <v/>
      </c>
      <c r="AP581" s="18" t="str">
        <f>_xlfn.XLOOKUP(B581,'[7]ALL SITES DOWN'!$D:$D,'[7]ALL SITES DOWN'!$J:$J,"")</f>
        <v/>
      </c>
      <c r="AQ581" s="9" t="str">
        <f>_xlfn.XLOOKUP(B581,[8]sheet1!$AC:$AC,[8]sheet1!$AF:$AF,"")</f>
        <v/>
      </c>
      <c r="AR581" s="14"/>
      <c r="AS581" s="14" t="s">
        <v>5465</v>
      </c>
      <c r="AT581" s="14" t="str">
        <f>_xlfn.XLOOKUP(B581,'[9]cell downs 18042026 17h'!$B:$B,'[9]cell downs 18042026 17h'!$B:$B,"")</f>
        <v/>
      </c>
      <c r="AU581" s="14" t="str">
        <f>_xlfn.XLOOKUP(B581,'[10]Cells Huawei 19042026 15h'!$B:$B,'[10]Cells Huawei 19042026 15h'!$B:$B,"")</f>
        <v/>
      </c>
      <c r="AV581" s="9" t="str">
        <f>_xlfn.XLOOKUP(B581,'[11]cells down 19042026 9H40'!$B:$B,'[11]cells down 19042026 9H40'!$B:$B,"")</f>
        <v/>
      </c>
    </row>
    <row r="582" spans="1:48" hidden="1" x14ac:dyDescent="0.3">
      <c r="A582" s="1" t="s">
        <v>2097</v>
      </c>
      <c r="B582" s="8" t="s">
        <v>2098</v>
      </c>
      <c r="C582" s="3" t="str">
        <f>_xlfn.XLOOKUP(B582,'[1]daily break down'!$D:$D,'[1]daily break down'!$E:$E,"")</f>
        <v>LITTORAL</v>
      </c>
      <c r="D582" s="1" t="s">
        <v>21</v>
      </c>
      <c r="E582" s="1" t="s">
        <v>89</v>
      </c>
      <c r="F582" s="3" t="s">
        <v>69</v>
      </c>
      <c r="G582" s="1" t="s">
        <v>502</v>
      </c>
      <c r="H582" s="29" t="str">
        <f>_xlfn.XLOOKUP(B582,[2]CALCULATION!$B:$B,[2]CALCULATION!$H:$H,"")</f>
        <v>ZTE</v>
      </c>
      <c r="I582" s="26">
        <v>0</v>
      </c>
      <c r="J582" s="26">
        <v>0</v>
      </c>
      <c r="K582" s="26">
        <v>0</v>
      </c>
      <c r="L582" s="26">
        <v>0</v>
      </c>
      <c r="M582" s="26">
        <v>5.7896860465928885E-17</v>
      </c>
      <c r="N582" s="26">
        <v>0</v>
      </c>
      <c r="O582" s="26">
        <v>7.9722800078760418E-3</v>
      </c>
      <c r="P582" s="114" t="s">
        <v>6364</v>
      </c>
      <c r="Q582" s="42" t="s">
        <v>5538</v>
      </c>
      <c r="R582" s="42"/>
      <c r="S582" s="41" t="str" cm="1">
        <f t="array" ref="S582">IFERROR(_xlfn.IFS(
U582="MPR ISSUE","PDH",
U582="BSS Hardware Issue","BSS",
U582="Sites strategiques, MLL, Pylone, etc.","ENVTECH",
U582="AKTIVCO DEFAUT GE &amp; POWER Cabinet","AKTIVCO",
U582="AKTIVCO Coupure ENEO &amp; Baisse de tension","AKTIVCO GRID ONLY",
U582="Coupure ENEO &amp; Baisse de tension","IHS GRID ONLY",
U582="Defaut GE &amp; POWER Cabinet","IHS",
U582="Sharing","Partners",
U582="Sites strategiques &amp; DataCenter","SST &amp; DC",
U582="Exclu","Exclu",
U582="SAT","SAT",
U582="SPARE-ISSUE","SPARE-ISSUE",
U582="Fiber CAmtel","TRANS_FO_CAMTEL",
U582="Fiber AOF","Fiber AOF",
U582="Projet OCM (HUAWEI)","TRAVAUX-HUAWEI",
U582="Projet OCM (NOKIA)","TRAVAUX-NOKIA",
U582="ACCESS-ISSUE","ACCESS-ISSUE",
U582="Projet OCM (ZTE, NOKIA, autres projets)","TRAVAUX OCM",
U582="No root CAuse","No root cause",
U582="ODU HS","PDH",
U582="IP &amp; VLAN","PDH",
U582="Warehouse HUAWEI","SPARE-ISSUE",
U582="SPARE-HS","SPARE-ISSUE",
U582="Power Telco","BSS",U582="no impacts","no impacts"
),"")</f>
        <v>No root cause</v>
      </c>
      <c r="T582" s="41" t="str" cm="1">
        <f t="array" ref="T582">IFERROR(_xlfn.IFS(
U582="MPR ISSUE","TX ISSUE",
U582="BSS Hardware Issue","RAN ISSUE",
U582="Sites strategiques, MLL, Pylone, etc.","ENVTECH",
U582="AKTIVCO DEFAUT GE &amp; POWER Cabinet","POWER ISSUE",
U582="AKTIVCO Coupure ENEO &amp; Baisse de tension","POWER ISSUE",
U582="Coupure ENEO &amp; Baisse de tension","POWER ISSUE",
U582="Defaut GE &amp; POWER Cabinet","POWER ISSUE",
U582="Sharing","POWER ISSUE",
U582="Sites strategiques &amp; DataCenter","POWER ISSUE",
U582="Exclu","Exclu",
U582="SAT","TX ISSUE",
U582="SPARE-ISSUE","SPARE-ISSUE",
U582="Fiber CAmtel","TX ISSUE",
U582="Fiber AOF","TX ISSUE",
U582="Projet OCM (HUAWEI)","TRAVAUX-HUAWEI",
U582="Projet OCM (NOKIA)","TRAVAUX -NOKIA",
U582="ACCESS-ISSUE","ACCESS-ISSUE",
U582="Projet OCM (ZTE, NOKIA, autres projets)","TRAVAUX OCM",
U582="No root CAuse","No root cause",
U582="ODU HS","TX ISSUE",
U582="IP &amp; VLAN","TX ISSUE",
U582="Warehouse HUAWEI","SPARE-ISSUE",
U582="SPARE-HS","SPARE-ISSUE",
U582="Power Telco","RAN ISSUE",U582="no impacts","no impacts"
),"")</f>
        <v>No root cause</v>
      </c>
      <c r="U582" s="68" t="s">
        <v>5691</v>
      </c>
      <c r="V582" s="41" t="str" cm="1">
        <f t="array" ref="V582">IFERROR(_xlfn.IFS(
U582="MPR ISSUE","ACTIVE",
U582="BSS Hardware Issue","ACTIVE",
U582="Sites strategiques, MLL, Pylone, etc.","PASSIVE",
U582="AKTIVCO DEFAUT GE &amp; POWER Cabinet","PASSIVE",
U582="AKTIVCO Coupure ENEO &amp; Baisse de tension","PASSIVE",
U582="Coupure ENEO &amp; Baisse de tension","PASSIVE",
U582="Defaut GE &amp; POWER Cabinet","PASSIVE",
U582="Sharing","PASSIVE",
U582="Sites strategiques &amp; DataCenter","PASSIVE",
U582="Exclu","Exclu",
U582="SAT","ACTIVE",
U582="SPARE-ISSUE","SPARE-ISSUE",
U582="Fiber CAmtel","ACTIVE",
U582="Fiber AOF","ACTIVE",
U582="Projet OCM (HUAWEI)","PLANNED WORKS",
U582="Projet OCM (NOKIA)","PLANNED WORKS",
U582="ACCESS-ISSUE","ACCESS-ISSUE",
U582="Projet OCM (ZTE, NOKIA, autres projets)","PLANNED WORKS",
U582="No root CAuse","No root cause",
U582="ODU HS","ACTIVE",
U582="IP &amp; VLAN","ACTIVE",
U582="Warehouse HUAWEI","SPARE-ISSUE",
U582="SPARE-HS","SPARE-ISSUE",
U582="Power Telco","ACTIVE", U582="no impacts","no impacts"
),"")</f>
        <v>No root cause</v>
      </c>
      <c r="W582" s="113"/>
      <c r="X582" s="113"/>
      <c r="Y582" s="113"/>
      <c r="Z582" s="113"/>
      <c r="AA582" s="113"/>
      <c r="AB582" s="17" t="s">
        <v>5465</v>
      </c>
      <c r="AC582" s="17" t="str">
        <f>_xlfn.XLOOKUP(B582,'INCIDENT-04-27-2026'!E:E,'INCIDENT-04-27-2026'!F:F,"")</f>
        <v/>
      </c>
      <c r="AD582" s="9"/>
      <c r="AE582" s="7" t="s">
        <v>5465</v>
      </c>
      <c r="AF582" s="6" t="str">
        <f>_xlfn.XLOOKUP(B582,'[13]Input_27-04'!$B:$B,'[13]Input_27-04'!$M:$M,"")</f>
        <v>No power issue</v>
      </c>
      <c r="AG582" s="7"/>
      <c r="AH582" s="3"/>
      <c r="AI582" s="18" t="str">
        <f>_xlfn.XLOOKUP(B582,'[3]Cells Huawei 27042026 10h'!$B:$B,'[3]Cells Huawei 27042026 10h'!$T:$T,"")</f>
        <v/>
      </c>
      <c r="AJ582" s="18" t="str">
        <f>_xlfn.XLOOKUP(B582,'[3]Cells Huawei 27042026 15h'!$B:$B,'[3]Cells Huawei 27042026 15h'!$T:$T,"")</f>
        <v/>
      </c>
      <c r="AK582" s="18" t="str">
        <f>_xlfn.XLOOKUP(B582,'[4]cells down 27042026 11h28'!$B:$B,'[4]cells down 27042026 11h28'!$R:$R,"")</f>
        <v/>
      </c>
      <c r="AL582" s="18" t="str">
        <f>_xlfn.XLOOKUP(B582,'[4]cells down 27042026 18h01'!$B:$B,'[4]cells down 27042026 18h01'!$R:$R,"")</f>
        <v/>
      </c>
      <c r="AM582" s="18" t="str">
        <f>_xlfn.XLOOKUP(B582,'[5]cell downs 27042026 11h'!$B:$B,'[5]cell downs 27042026 11h'!$R:$R,"")</f>
        <v/>
      </c>
      <c r="AN582" s="18" t="str">
        <f>_xlfn.XLOOKUP(B582,'[5]cell downs 27042026 17h40'!$B:$B,'[5]cell downs 27042026 17h40'!$R:$R,"")</f>
        <v/>
      </c>
      <c r="AO582" s="18" t="str">
        <f>_xlfn.XLOOKUP(B582,'[6]ALL SITES DOWN'!$D:$D,'[6]ALL SITES DOWN'!$J:$J,"")</f>
        <v/>
      </c>
      <c r="AP582" s="18" t="str">
        <f>_xlfn.XLOOKUP(B582,'[7]ALL SITES DOWN'!$D:$D,'[7]ALL SITES DOWN'!$J:$J,"")</f>
        <v/>
      </c>
      <c r="AQ582" s="9" t="str">
        <f>_xlfn.XLOOKUP(B582,[8]sheet1!$AC:$AC,[8]sheet1!$AF:$AF,"")</f>
        <v/>
      </c>
      <c r="AR582" s="14"/>
      <c r="AS582" s="14" t="s">
        <v>5465</v>
      </c>
      <c r="AT582" s="14" t="str">
        <f>_xlfn.XLOOKUP(B582,'[9]cell downs 18042026 17h'!$B:$B,'[9]cell downs 18042026 17h'!$B:$B,"")</f>
        <v/>
      </c>
      <c r="AU582" s="14" t="str">
        <f>_xlfn.XLOOKUP(B582,'[10]Cells Huawei 19042026 15h'!$B:$B,'[10]Cells Huawei 19042026 15h'!$B:$B,"")</f>
        <v/>
      </c>
      <c r="AV582" s="9" t="str">
        <f>_xlfn.XLOOKUP(B582,'[11]cells down 19042026 9H40'!$B:$B,'[11]cells down 19042026 9H40'!$B:$B,"")</f>
        <v/>
      </c>
    </row>
    <row r="583" spans="1:48" hidden="1" x14ac:dyDescent="0.3">
      <c r="A583" s="1" t="s">
        <v>500</v>
      </c>
      <c r="B583" s="8" t="s">
        <v>501</v>
      </c>
      <c r="C583" s="3" t="str">
        <f>_xlfn.XLOOKUP(B583,'[1]daily break down'!$D:$D,'[1]daily break down'!$E:$E,"")</f>
        <v>LITTORAL</v>
      </c>
      <c r="D583" s="1" t="s">
        <v>11</v>
      </c>
      <c r="E583" s="1" t="s">
        <v>12</v>
      </c>
      <c r="F583" s="3" t="s">
        <v>69</v>
      </c>
      <c r="G583" s="1" t="s">
        <v>502</v>
      </c>
      <c r="H583" s="29" t="str">
        <f>_xlfn.XLOOKUP(B583,[2]CALCULATION!$B:$B,[2]CALCULATION!$H:$H,"")</f>
        <v>ZTE</v>
      </c>
      <c r="I583" s="26">
        <v>0</v>
      </c>
      <c r="J583" s="26">
        <v>0</v>
      </c>
      <c r="K583" s="26">
        <v>0</v>
      </c>
      <c r="L583" s="26">
        <v>0</v>
      </c>
      <c r="M583" s="26">
        <v>0</v>
      </c>
      <c r="N583" s="26">
        <v>0</v>
      </c>
      <c r="O583" s="26">
        <v>7.9009396946064809E-3</v>
      </c>
      <c r="P583" s="114" t="s">
        <v>6364</v>
      </c>
      <c r="Q583" s="42" t="s">
        <v>5538</v>
      </c>
      <c r="R583" s="42"/>
      <c r="S583" s="41" t="str" cm="1">
        <f t="array" ref="S583">IFERROR(_xlfn.IFS(
U583="MPR ISSUE","PDH",
U583="BSS Hardware Issue","BSS",
U583="Sites strategiques, MLL, Pylone, etc.","ENVTECH",
U583="AKTIVCO DEFAUT GE &amp; POWER Cabinet","AKTIVCO",
U583="AKTIVCO Coupure ENEO &amp; Baisse de tension","AKTIVCO GRID ONLY",
U583="Coupure ENEO &amp; Baisse de tension","IHS GRID ONLY",
U583="Defaut GE &amp; POWER Cabinet","IHS",
U583="Sharing","Partners",
U583="Sites strategiques &amp; DataCenter","SST &amp; DC",
U583="Exclu","Exclu",
U583="SAT","SAT",
U583="SPARE-ISSUE","SPARE-ISSUE",
U583="Fiber CAmtel","TRANS_FO_CAMTEL",
U583="Fiber AOF","Fiber AOF",
U583="Projet OCM (HUAWEI)","TRAVAUX-HUAWEI",
U583="Projet OCM (NOKIA)","TRAVAUX-NOKIA",
U583="ACCESS-ISSUE","ACCESS-ISSUE",
U583="Projet OCM (ZTE, NOKIA, autres projets)","TRAVAUX OCM",
U583="No root CAuse","No root cause",
U583="ODU HS","PDH",
U583="IP &amp; VLAN","PDH",
U583="Warehouse HUAWEI","SPARE-ISSUE",
U583="SPARE-HS","SPARE-ISSUE",
U583="Power Telco","BSS",U583="no impacts","no impacts"
),"")</f>
        <v>No root cause</v>
      </c>
      <c r="T583" s="41" t="str" cm="1">
        <f t="array" ref="T583">IFERROR(_xlfn.IFS(
U583="MPR ISSUE","TX ISSUE",
U583="BSS Hardware Issue","RAN ISSUE",
U583="Sites strategiques, MLL, Pylone, etc.","ENVTECH",
U583="AKTIVCO DEFAUT GE &amp; POWER Cabinet","POWER ISSUE",
U583="AKTIVCO Coupure ENEO &amp; Baisse de tension","POWER ISSUE",
U583="Coupure ENEO &amp; Baisse de tension","POWER ISSUE",
U583="Defaut GE &amp; POWER Cabinet","POWER ISSUE",
U583="Sharing","POWER ISSUE",
U583="Sites strategiques &amp; DataCenter","POWER ISSUE",
U583="Exclu","Exclu",
U583="SAT","TX ISSUE",
U583="SPARE-ISSUE","SPARE-ISSUE",
U583="Fiber CAmtel","TX ISSUE",
U583="Fiber AOF","TX ISSUE",
U583="Projet OCM (HUAWEI)","TRAVAUX-HUAWEI",
U583="Projet OCM (NOKIA)","TRAVAUX -NOKIA",
U583="ACCESS-ISSUE","ACCESS-ISSUE",
U583="Projet OCM (ZTE, NOKIA, autres projets)","TRAVAUX OCM",
U583="No root CAuse","No root cause",
U583="ODU HS","TX ISSUE",
U583="IP &amp; VLAN","TX ISSUE",
U583="Warehouse HUAWEI","SPARE-ISSUE",
U583="SPARE-HS","SPARE-ISSUE",
U583="Power Telco","RAN ISSUE",U583="no impacts","no impacts"
),"")</f>
        <v>No root cause</v>
      </c>
      <c r="U583" s="68" t="s">
        <v>5691</v>
      </c>
      <c r="V583" s="41" t="str" cm="1">
        <f t="array" ref="V583">IFERROR(_xlfn.IFS(
U583="MPR ISSUE","ACTIVE",
U583="BSS Hardware Issue","ACTIVE",
U583="Sites strategiques, MLL, Pylone, etc.","PASSIVE",
U583="AKTIVCO DEFAUT GE &amp; POWER Cabinet","PASSIVE",
U583="AKTIVCO Coupure ENEO &amp; Baisse de tension","PASSIVE",
U583="Coupure ENEO &amp; Baisse de tension","PASSIVE",
U583="Defaut GE &amp; POWER Cabinet","PASSIVE",
U583="Sharing","PASSIVE",
U583="Sites strategiques &amp; DataCenter","PASSIVE",
U583="Exclu","Exclu",
U583="SAT","ACTIVE",
U583="SPARE-ISSUE","SPARE-ISSUE",
U583="Fiber CAmtel","ACTIVE",
U583="Fiber AOF","ACTIVE",
U583="Projet OCM (HUAWEI)","PLANNED WORKS",
U583="Projet OCM (NOKIA)","PLANNED WORKS",
U583="ACCESS-ISSUE","ACCESS-ISSUE",
U583="Projet OCM (ZTE, NOKIA, autres projets)","PLANNED WORKS",
U583="No root CAuse","No root cause",
U583="ODU HS","ACTIVE",
U583="IP &amp; VLAN","ACTIVE",
U583="Warehouse HUAWEI","SPARE-ISSUE",
U583="SPARE-HS","SPARE-ISSUE",
U583="Power Telco","ACTIVE", U583="no impacts","no impacts"
),"")</f>
        <v>No root cause</v>
      </c>
      <c r="W583" s="113"/>
      <c r="X583" s="113"/>
      <c r="Y583" s="113"/>
      <c r="Z583" s="113"/>
      <c r="AA583" s="113"/>
      <c r="AB583" s="17" t="s">
        <v>5465</v>
      </c>
      <c r="AC583" s="17" t="str">
        <f>_xlfn.XLOOKUP(B583,'INCIDENT-04-27-2026'!E:E,'INCIDENT-04-27-2026'!F:F,"")</f>
        <v/>
      </c>
      <c r="AD583" s="9"/>
      <c r="AE583" s="7" t="s">
        <v>5465</v>
      </c>
      <c r="AF583" s="6" t="str">
        <f>_xlfn.XLOOKUP(B583,'[13]Input_27-04'!$B:$B,'[13]Input_27-04'!$M:$M,"")</f>
        <v/>
      </c>
      <c r="AG583" s="7"/>
      <c r="AH583" s="3"/>
      <c r="AI583" s="18" t="str">
        <f>_xlfn.XLOOKUP(B583,'[3]Cells Huawei 27042026 10h'!$B:$B,'[3]Cells Huawei 27042026 10h'!$T:$T,"")</f>
        <v/>
      </c>
      <c r="AJ583" s="18" t="str">
        <f>_xlfn.XLOOKUP(B583,'[3]Cells Huawei 27042026 15h'!$B:$B,'[3]Cells Huawei 27042026 15h'!$T:$T,"")</f>
        <v/>
      </c>
      <c r="AK583" s="18" t="str">
        <f>_xlfn.XLOOKUP(B583,'[4]cells down 27042026 11h28'!$B:$B,'[4]cells down 27042026 11h28'!$R:$R,"")</f>
        <v/>
      </c>
      <c r="AL583" s="18" t="str">
        <f>_xlfn.XLOOKUP(B583,'[4]cells down 27042026 18h01'!$B:$B,'[4]cells down 27042026 18h01'!$R:$R,"")</f>
        <v/>
      </c>
      <c r="AM583" s="18" t="str">
        <f>_xlfn.XLOOKUP(B583,'[5]cell downs 27042026 11h'!$B:$B,'[5]cell downs 27042026 11h'!$R:$R,"")</f>
        <v/>
      </c>
      <c r="AN583" s="18" t="str">
        <f>_xlfn.XLOOKUP(B583,'[5]cell downs 27042026 17h40'!$B:$B,'[5]cell downs 27042026 17h40'!$R:$R,"")</f>
        <v/>
      </c>
      <c r="AO583" s="18" t="str">
        <f>_xlfn.XLOOKUP(B583,'[6]ALL SITES DOWN'!$D:$D,'[6]ALL SITES DOWN'!$J:$J,"")</f>
        <v/>
      </c>
      <c r="AP583" s="18" t="str">
        <f>_xlfn.XLOOKUP(B583,'[7]ALL SITES DOWN'!$D:$D,'[7]ALL SITES DOWN'!$J:$J,"")</f>
        <v/>
      </c>
      <c r="AQ583" s="9" t="str">
        <f>_xlfn.XLOOKUP(B583,[8]sheet1!$AC:$AC,[8]sheet1!$AF:$AF,"")</f>
        <v/>
      </c>
      <c r="AR583" s="14"/>
      <c r="AS583" s="14" t="s">
        <v>5465</v>
      </c>
      <c r="AT583" s="14" t="str">
        <f>_xlfn.XLOOKUP(B583,'[9]cell downs 18042026 17h'!$B:$B,'[9]cell downs 18042026 17h'!$B:$B,"")</f>
        <v/>
      </c>
      <c r="AU583" s="14" t="str">
        <f>_xlfn.XLOOKUP(B583,'[10]Cells Huawei 19042026 15h'!$B:$B,'[10]Cells Huawei 19042026 15h'!$B:$B,"")</f>
        <v/>
      </c>
      <c r="AV583" s="9" t="str">
        <f>_xlfn.XLOOKUP(B583,'[11]cells down 19042026 9H40'!$B:$B,'[11]cells down 19042026 9H40'!$B:$B,"")</f>
        <v/>
      </c>
    </row>
    <row r="584" spans="1:48" hidden="1" x14ac:dyDescent="0.3">
      <c r="A584" s="1" t="s">
        <v>1717</v>
      </c>
      <c r="B584" s="8" t="s">
        <v>1718</v>
      </c>
      <c r="C584" s="3" t="str">
        <f>_xlfn.XLOOKUP(B584,'[1]daily break down'!$D:$D,'[1]daily break down'!$E:$E,"")</f>
        <v>CENTRE</v>
      </c>
      <c r="D584" s="1" t="s">
        <v>21</v>
      </c>
      <c r="E584" s="1" t="s">
        <v>563</v>
      </c>
      <c r="F584" s="3" t="s">
        <v>69</v>
      </c>
      <c r="G584" s="1" t="s">
        <v>1699</v>
      </c>
      <c r="H584" s="29" t="str">
        <f>_xlfn.XLOOKUP(B584,[2]CALCULATION!$B:$B,[2]CALCULATION!$H:$H,"")</f>
        <v>ZTE</v>
      </c>
      <c r="I584" s="26">
        <v>0</v>
      </c>
      <c r="J584" s="26">
        <v>0.35595249305858756</v>
      </c>
      <c r="K584" s="26">
        <v>0</v>
      </c>
      <c r="L584" s="26">
        <v>0</v>
      </c>
      <c r="M584" s="26">
        <v>8.6845290698893322E-17</v>
      </c>
      <c r="N584" s="26">
        <v>0</v>
      </c>
      <c r="O584" s="26">
        <v>7.8474344596541328E-3</v>
      </c>
      <c r="P584" s="114" t="s">
        <v>6364</v>
      </c>
      <c r="Q584" s="42" t="s">
        <v>5538</v>
      </c>
      <c r="R584" s="42"/>
      <c r="S584" s="41" t="str" cm="1">
        <f t="array" ref="S584">IFERROR(_xlfn.IFS(
U584="MPR ISSUE","PDH",
U584="BSS Hardware Issue","BSS",
U584="Sites strategiques, MLL, Pylone, etc.","ENVTECH",
U584="AKTIVCO DEFAUT GE &amp; POWER Cabinet","AKTIVCO",
U584="AKTIVCO Coupure ENEO &amp; Baisse de tension","AKTIVCO GRID ONLY",
U584="Coupure ENEO &amp; Baisse de tension","IHS GRID ONLY",
U584="Defaut GE &amp; POWER Cabinet","IHS",
U584="Sharing","Partners",
U584="Sites strategiques &amp; DataCenter","SST &amp; DC",
U584="Exclu","Exclu",
U584="SAT","SAT",
U584="SPARE-ISSUE","SPARE-ISSUE",
U584="Fiber CAmtel","TRANS_FO_CAMTEL",
U584="Fiber AOF","Fiber AOF",
U584="Projet OCM (HUAWEI)","TRAVAUX-HUAWEI",
U584="Projet OCM (NOKIA)","TRAVAUX-NOKIA",
U584="ACCESS-ISSUE","ACCESS-ISSUE",
U584="Projet OCM (ZTE, NOKIA, autres projets)","TRAVAUX OCM",
U584="No root CAuse","No root cause",
U584="ODU HS","PDH",
U584="IP &amp; VLAN","PDH",
U584="Warehouse HUAWEI","SPARE-ISSUE",
U584="SPARE-HS","SPARE-ISSUE",
U584="Power Telco","BSS",U584="no impacts","no impacts"
),"")</f>
        <v>No root cause</v>
      </c>
      <c r="T584" s="41" t="str" cm="1">
        <f t="array" ref="T584">IFERROR(_xlfn.IFS(
U584="MPR ISSUE","TX ISSUE",
U584="BSS Hardware Issue","RAN ISSUE",
U584="Sites strategiques, MLL, Pylone, etc.","ENVTECH",
U584="AKTIVCO DEFAUT GE &amp; POWER Cabinet","POWER ISSUE",
U584="AKTIVCO Coupure ENEO &amp; Baisse de tension","POWER ISSUE",
U584="Coupure ENEO &amp; Baisse de tension","POWER ISSUE",
U584="Defaut GE &amp; POWER Cabinet","POWER ISSUE",
U584="Sharing","POWER ISSUE",
U584="Sites strategiques &amp; DataCenter","POWER ISSUE",
U584="Exclu","Exclu",
U584="SAT","TX ISSUE",
U584="SPARE-ISSUE","SPARE-ISSUE",
U584="Fiber CAmtel","TX ISSUE",
U584="Fiber AOF","TX ISSUE",
U584="Projet OCM (HUAWEI)","TRAVAUX-HUAWEI",
U584="Projet OCM (NOKIA)","TRAVAUX -NOKIA",
U584="ACCESS-ISSUE","ACCESS-ISSUE",
U584="Projet OCM (ZTE, NOKIA, autres projets)","TRAVAUX OCM",
U584="No root CAuse","No root cause",
U584="ODU HS","TX ISSUE",
U584="IP &amp; VLAN","TX ISSUE",
U584="Warehouse HUAWEI","SPARE-ISSUE",
U584="SPARE-HS","SPARE-ISSUE",
U584="Power Telco","RAN ISSUE",U584="no impacts","no impacts"
),"")</f>
        <v>No root cause</v>
      </c>
      <c r="U584" s="68" t="s">
        <v>5691</v>
      </c>
      <c r="V584" s="41" t="str" cm="1">
        <f t="array" ref="V584">IFERROR(_xlfn.IFS(
U584="MPR ISSUE","ACTIVE",
U584="BSS Hardware Issue","ACTIVE",
U584="Sites strategiques, MLL, Pylone, etc.","PASSIVE",
U584="AKTIVCO DEFAUT GE &amp; POWER Cabinet","PASSIVE",
U584="AKTIVCO Coupure ENEO &amp; Baisse de tension","PASSIVE",
U584="Coupure ENEO &amp; Baisse de tension","PASSIVE",
U584="Defaut GE &amp; POWER Cabinet","PASSIVE",
U584="Sharing","PASSIVE",
U584="Sites strategiques &amp; DataCenter","PASSIVE",
U584="Exclu","Exclu",
U584="SAT","ACTIVE",
U584="SPARE-ISSUE","SPARE-ISSUE",
U584="Fiber CAmtel","ACTIVE",
U584="Fiber AOF","ACTIVE",
U584="Projet OCM (HUAWEI)","PLANNED WORKS",
U584="Projet OCM (NOKIA)","PLANNED WORKS",
U584="ACCESS-ISSUE","ACCESS-ISSUE",
U584="Projet OCM (ZTE, NOKIA, autres projets)","PLANNED WORKS",
U584="No root CAuse","No root cause",
U584="ODU HS","ACTIVE",
U584="IP &amp; VLAN","ACTIVE",
U584="Warehouse HUAWEI","SPARE-ISSUE",
U584="SPARE-HS","SPARE-ISSUE",
U584="Power Telco","ACTIVE", U584="no impacts","no impacts"
),"")</f>
        <v>No root cause</v>
      </c>
      <c r="W584" s="113"/>
      <c r="X584" s="113"/>
      <c r="Y584" s="113"/>
      <c r="Z584" s="113"/>
      <c r="AA584" s="113"/>
      <c r="AB584" s="17" t="s">
        <v>5465</v>
      </c>
      <c r="AC584" s="17" t="str">
        <f>_xlfn.XLOOKUP(B584,'INCIDENT-04-27-2026'!E:E,'INCIDENT-04-27-2026'!F:F,"")</f>
        <v/>
      </c>
      <c r="AD584" s="9"/>
      <c r="AE584" s="7" t="s">
        <v>5465</v>
      </c>
      <c r="AF584" s="6" t="str">
        <f>_xlfn.XLOOKUP(B584,'[13]Input_27-04'!$B:$B,'[13]Input_27-04'!$M:$M,"")</f>
        <v>No power issue</v>
      </c>
      <c r="AG584" s="7"/>
      <c r="AH584" s="3"/>
      <c r="AI584" s="18" t="str">
        <f>_xlfn.XLOOKUP(B584,'[3]Cells Huawei 27042026 10h'!$B:$B,'[3]Cells Huawei 27042026 10h'!$T:$T,"")</f>
        <v/>
      </c>
      <c r="AJ584" s="18" t="str">
        <f>_xlfn.XLOOKUP(B584,'[3]Cells Huawei 27042026 15h'!$B:$B,'[3]Cells Huawei 27042026 15h'!$T:$T,"")</f>
        <v/>
      </c>
      <c r="AK584" s="18" t="str">
        <f>_xlfn.XLOOKUP(B584,'[4]cells down 27042026 11h28'!$B:$B,'[4]cells down 27042026 11h28'!$R:$R,"")</f>
        <v/>
      </c>
      <c r="AL584" s="18" t="str">
        <f>_xlfn.XLOOKUP(B584,'[4]cells down 27042026 18h01'!$B:$B,'[4]cells down 27042026 18h01'!$R:$R,"")</f>
        <v/>
      </c>
      <c r="AM584" s="18" t="str">
        <f>_xlfn.XLOOKUP(B584,'[5]cell downs 27042026 11h'!$B:$B,'[5]cell downs 27042026 11h'!$R:$R,"")</f>
        <v/>
      </c>
      <c r="AN584" s="18" t="str">
        <f>_xlfn.XLOOKUP(B584,'[5]cell downs 27042026 17h40'!$B:$B,'[5]cell downs 27042026 17h40'!$R:$R,"")</f>
        <v/>
      </c>
      <c r="AO584" s="18" t="str">
        <f>_xlfn.XLOOKUP(B584,'[6]ALL SITES DOWN'!$D:$D,'[6]ALL SITES DOWN'!$J:$J,"")</f>
        <v/>
      </c>
      <c r="AP584" s="18" t="str">
        <f>_xlfn.XLOOKUP(B584,'[7]ALL SITES DOWN'!$D:$D,'[7]ALL SITES DOWN'!$J:$J,"")</f>
        <v/>
      </c>
      <c r="AQ584" s="9" t="str">
        <f>_xlfn.XLOOKUP(B584,[8]sheet1!$AC:$AC,[8]sheet1!$AF:$AF,"")</f>
        <v/>
      </c>
      <c r="AR584" s="14"/>
      <c r="AS584" s="14" t="s">
        <v>5465</v>
      </c>
      <c r="AT584" s="14" t="str">
        <f>_xlfn.XLOOKUP(B584,'[9]cell downs 18042026 17h'!$B:$B,'[9]cell downs 18042026 17h'!$B:$B,"")</f>
        <v/>
      </c>
      <c r="AU584" s="14" t="str">
        <f>_xlfn.XLOOKUP(B584,'[10]Cells Huawei 19042026 15h'!$B:$B,'[10]Cells Huawei 19042026 15h'!$B:$B,"")</f>
        <v/>
      </c>
      <c r="AV584" s="9" t="str">
        <f>_xlfn.XLOOKUP(B584,'[11]cells down 19042026 9H40'!$B:$B,'[11]cells down 19042026 9H40'!$B:$B,"")</f>
        <v/>
      </c>
    </row>
    <row r="585" spans="1:48" hidden="1" x14ac:dyDescent="0.3">
      <c r="A585" s="1" t="s">
        <v>649</v>
      </c>
      <c r="B585" s="8" t="s">
        <v>650</v>
      </c>
      <c r="C585" s="3" t="str">
        <f>_xlfn.XLOOKUP(B585,'[1]daily break down'!$D:$D,'[1]daily break down'!$E:$E,"")</f>
        <v>Douala</v>
      </c>
      <c r="D585" s="1" t="s">
        <v>11</v>
      </c>
      <c r="E585" s="1" t="s">
        <v>12</v>
      </c>
      <c r="F585" s="3" t="s">
        <v>31</v>
      </c>
      <c r="G585" s="1" t="s">
        <v>32</v>
      </c>
      <c r="H585" s="29" t="str">
        <f>_xlfn.XLOOKUP(B585,[2]CALCULATION!$B:$B,[2]CALCULATION!$H:$H,"")</f>
        <v>ZTE</v>
      </c>
      <c r="I585" s="26">
        <v>0</v>
      </c>
      <c r="J585" s="26">
        <v>0</v>
      </c>
      <c r="K585" s="26">
        <v>0</v>
      </c>
      <c r="L585" s="26">
        <v>0</v>
      </c>
      <c r="M585" s="26">
        <v>0</v>
      </c>
      <c r="N585" s="26">
        <v>0</v>
      </c>
      <c r="O585" s="26">
        <v>7.776094146384748E-3</v>
      </c>
      <c r="P585" s="114" t="s">
        <v>6364</v>
      </c>
      <c r="Q585" s="42" t="s">
        <v>5538</v>
      </c>
      <c r="R585" s="42"/>
      <c r="S585" s="41" t="str" cm="1">
        <f t="array" ref="S585">IFERROR(_xlfn.IFS(
U585="MPR ISSUE","PDH",
U585="BSS Hardware Issue","BSS",
U585="Sites strategiques, MLL, Pylone, etc.","ENVTECH",
U585="AKTIVCO DEFAUT GE &amp; POWER Cabinet","AKTIVCO",
U585="AKTIVCO Coupure ENEO &amp; Baisse de tension","AKTIVCO GRID ONLY",
U585="Coupure ENEO &amp; Baisse de tension","IHS GRID ONLY",
U585="Defaut GE &amp; POWER Cabinet","IHS",
U585="Sharing","Partners",
U585="Sites strategiques &amp; DataCenter","SST &amp; DC",
U585="Exclu","Exclu",
U585="SAT","SAT",
U585="SPARE-ISSUE","SPARE-ISSUE",
U585="Fiber CAmtel","TRANS_FO_CAMTEL",
U585="Fiber AOF","Fiber AOF",
U585="Projet OCM (HUAWEI)","TRAVAUX-HUAWEI",
U585="Projet OCM (NOKIA)","TRAVAUX-NOKIA",
U585="ACCESS-ISSUE","ACCESS-ISSUE",
U585="Projet OCM (ZTE, NOKIA, autres projets)","TRAVAUX OCM",
U585="No root CAuse","No root cause",
U585="ODU HS","PDH",
U585="IP &amp; VLAN","PDH",
U585="Warehouse HUAWEI","SPARE-ISSUE",
U585="SPARE-HS","SPARE-ISSUE",
U585="Power Telco","BSS",U585="no impacts","no impacts"
),"")</f>
        <v>No root cause</v>
      </c>
      <c r="T585" s="41" t="str" cm="1">
        <f t="array" ref="T585">IFERROR(_xlfn.IFS(
U585="MPR ISSUE","TX ISSUE",
U585="BSS Hardware Issue","RAN ISSUE",
U585="Sites strategiques, MLL, Pylone, etc.","ENVTECH",
U585="AKTIVCO DEFAUT GE &amp; POWER Cabinet","POWER ISSUE",
U585="AKTIVCO Coupure ENEO &amp; Baisse de tension","POWER ISSUE",
U585="Coupure ENEO &amp; Baisse de tension","POWER ISSUE",
U585="Defaut GE &amp; POWER Cabinet","POWER ISSUE",
U585="Sharing","POWER ISSUE",
U585="Sites strategiques &amp; DataCenter","POWER ISSUE",
U585="Exclu","Exclu",
U585="SAT","TX ISSUE",
U585="SPARE-ISSUE","SPARE-ISSUE",
U585="Fiber CAmtel","TX ISSUE",
U585="Fiber AOF","TX ISSUE",
U585="Projet OCM (HUAWEI)","TRAVAUX-HUAWEI",
U585="Projet OCM (NOKIA)","TRAVAUX -NOKIA",
U585="ACCESS-ISSUE","ACCESS-ISSUE",
U585="Projet OCM (ZTE, NOKIA, autres projets)","TRAVAUX OCM",
U585="No root CAuse","No root cause",
U585="ODU HS","TX ISSUE",
U585="IP &amp; VLAN","TX ISSUE",
U585="Warehouse HUAWEI","SPARE-ISSUE",
U585="SPARE-HS","SPARE-ISSUE",
U585="Power Telco","RAN ISSUE",U585="no impacts","no impacts"
),"")</f>
        <v>No root cause</v>
      </c>
      <c r="U585" s="68" t="s">
        <v>5691</v>
      </c>
      <c r="V585" s="41" t="str" cm="1">
        <f t="array" ref="V585">IFERROR(_xlfn.IFS(
U585="MPR ISSUE","ACTIVE",
U585="BSS Hardware Issue","ACTIVE",
U585="Sites strategiques, MLL, Pylone, etc.","PASSIVE",
U585="AKTIVCO DEFAUT GE &amp; POWER Cabinet","PASSIVE",
U585="AKTIVCO Coupure ENEO &amp; Baisse de tension","PASSIVE",
U585="Coupure ENEO &amp; Baisse de tension","PASSIVE",
U585="Defaut GE &amp; POWER Cabinet","PASSIVE",
U585="Sharing","PASSIVE",
U585="Sites strategiques &amp; DataCenter","PASSIVE",
U585="Exclu","Exclu",
U585="SAT","ACTIVE",
U585="SPARE-ISSUE","SPARE-ISSUE",
U585="Fiber CAmtel","ACTIVE",
U585="Fiber AOF","ACTIVE",
U585="Projet OCM (HUAWEI)","PLANNED WORKS",
U585="Projet OCM (NOKIA)","PLANNED WORKS",
U585="ACCESS-ISSUE","ACCESS-ISSUE",
U585="Projet OCM (ZTE, NOKIA, autres projets)","PLANNED WORKS",
U585="No root CAuse","No root cause",
U585="ODU HS","ACTIVE",
U585="IP &amp; VLAN","ACTIVE",
U585="Warehouse HUAWEI","SPARE-ISSUE",
U585="SPARE-HS","SPARE-ISSUE",
U585="Power Telco","ACTIVE", U585="no impacts","no impacts"
),"")</f>
        <v>No root cause</v>
      </c>
      <c r="W585" s="113"/>
      <c r="X585" s="113"/>
      <c r="Y585" s="113"/>
      <c r="Z585" s="113"/>
      <c r="AA585" s="113"/>
      <c r="AB585" s="17" t="s">
        <v>5465</v>
      </c>
      <c r="AC585" s="17" t="str">
        <f>_xlfn.XLOOKUP(B585,'INCIDENT-04-27-2026'!E:E,'INCIDENT-04-27-2026'!F:F,"")</f>
        <v/>
      </c>
      <c r="AD585" s="9"/>
      <c r="AE585" s="7" t="s">
        <v>5465</v>
      </c>
      <c r="AF585" s="6" t="str">
        <f>_xlfn.XLOOKUP(B585,'[13]Input_27-04'!$B:$B,'[13]Input_27-04'!$M:$M,"")</f>
        <v/>
      </c>
      <c r="AG585" s="7"/>
      <c r="AH585" s="3"/>
      <c r="AI585" s="18" t="str">
        <f>_xlfn.XLOOKUP(B585,'[3]Cells Huawei 27042026 10h'!$B:$B,'[3]Cells Huawei 27042026 10h'!$T:$T,"")</f>
        <v/>
      </c>
      <c r="AJ585" s="18" t="str">
        <f>_xlfn.XLOOKUP(B585,'[3]Cells Huawei 27042026 15h'!$B:$B,'[3]Cells Huawei 27042026 15h'!$T:$T,"")</f>
        <v/>
      </c>
      <c r="AK585" s="18" t="str">
        <f>_xlfn.XLOOKUP(B585,'[4]cells down 27042026 11h28'!$B:$B,'[4]cells down 27042026 11h28'!$R:$R,"")</f>
        <v/>
      </c>
      <c r="AL585" s="18" t="str">
        <f>_xlfn.XLOOKUP(B585,'[4]cells down 27042026 18h01'!$B:$B,'[4]cells down 27042026 18h01'!$R:$R,"")</f>
        <v/>
      </c>
      <c r="AM585" s="18" t="str">
        <f>_xlfn.XLOOKUP(B585,'[5]cell downs 27042026 11h'!$B:$B,'[5]cell downs 27042026 11h'!$R:$R,"")</f>
        <v/>
      </c>
      <c r="AN585" s="18" t="str">
        <f>_xlfn.XLOOKUP(B585,'[5]cell downs 27042026 17h40'!$B:$B,'[5]cell downs 27042026 17h40'!$R:$R,"")</f>
        <v/>
      </c>
      <c r="AO585" s="18" t="str">
        <f>_xlfn.XLOOKUP(B585,'[6]ALL SITES DOWN'!$D:$D,'[6]ALL SITES DOWN'!$J:$J,"")</f>
        <v/>
      </c>
      <c r="AP585" s="18" t="str">
        <f>_xlfn.XLOOKUP(B585,'[7]ALL SITES DOWN'!$D:$D,'[7]ALL SITES DOWN'!$J:$J,"")</f>
        <v/>
      </c>
      <c r="AQ585" s="9" t="str">
        <f>_xlfn.XLOOKUP(B585,[8]sheet1!$AC:$AC,[8]sheet1!$AF:$AF,"")</f>
        <v/>
      </c>
      <c r="AR585" s="14"/>
      <c r="AS585" s="14" t="s">
        <v>5465</v>
      </c>
      <c r="AT585" s="14" t="str">
        <f>_xlfn.XLOOKUP(B585,'[9]cell downs 18042026 17h'!$B:$B,'[9]cell downs 18042026 17h'!$B:$B,"")</f>
        <v/>
      </c>
      <c r="AU585" s="14" t="str">
        <f>_xlfn.XLOOKUP(B585,'[10]Cells Huawei 19042026 15h'!$B:$B,'[10]Cells Huawei 19042026 15h'!$B:$B,"")</f>
        <v/>
      </c>
      <c r="AV585" s="9" t="str">
        <f>_xlfn.XLOOKUP(B585,'[11]cells down 19042026 9H40'!$B:$B,'[11]cells down 19042026 9H40'!$B:$B,"")</f>
        <v/>
      </c>
    </row>
    <row r="586" spans="1:48" hidden="1" x14ac:dyDescent="0.3">
      <c r="A586" s="1" t="s">
        <v>3368</v>
      </c>
      <c r="B586" s="8" t="s">
        <v>3369</v>
      </c>
      <c r="C586" s="3" t="str">
        <f>_xlfn.XLOOKUP(B586,'[1]daily break down'!$D:$D,'[1]daily break down'!$E:$E,"")</f>
        <v>EXTREME-NORD</v>
      </c>
      <c r="D586" s="1" t="s">
        <v>11</v>
      </c>
      <c r="E586" s="1" t="s">
        <v>237</v>
      </c>
      <c r="F586" s="3" t="s">
        <v>55</v>
      </c>
      <c r="G586" s="1" t="s">
        <v>3368</v>
      </c>
      <c r="H586" s="27" t="str">
        <f>_xlfn.XLOOKUP(B586,[2]CALCULATION!$B:$B,[2]CALCULATION!$H:$H,"")</f>
        <v>HUAWEI</v>
      </c>
      <c r="I586" s="26">
        <v>0</v>
      </c>
      <c r="J586" s="26">
        <v>8.9175391586979543E-5</v>
      </c>
      <c r="K586" s="26">
        <v>3.9972690928080414</v>
      </c>
      <c r="L586" s="26">
        <v>11.748679490801377</v>
      </c>
      <c r="M586" s="26">
        <v>0.57197096163888672</v>
      </c>
      <c r="N586" s="26">
        <v>0.56537198266145017</v>
      </c>
      <c r="O586" s="26">
        <v>7.5799082848932615E-3</v>
      </c>
      <c r="P586" s="114" t="s">
        <v>6364</v>
      </c>
      <c r="Q586" s="42" t="s">
        <v>6353</v>
      </c>
      <c r="R586" s="42"/>
      <c r="S586" s="41" t="str" cm="1">
        <f t="array" ref="S586">IFERROR(_xlfn.IFS(
U586="MPR ISSUE","PDH",
U586="BSS Hardware Issue","BSS",
U586="Sites strategiques, MLL, Pylone, etc.","ENVTECH",
U586="AKTIVCO DEFAUT GE &amp; POWER Cabinet","AKTIVCO",
U586="AKTIVCO Coupure ENEO &amp; Baisse de tension","AKTIVCO GRID ONLY",
U586="Coupure ENEO &amp; Baisse de tension","IHS GRID ONLY",
U586="Defaut GE &amp; POWER Cabinet","IHS",
U586="Sharing","Partners",
U586="Sites strategiques &amp; DataCenter","SST &amp; DC",
U586="Exclu","Exclu",
U586="SAT","SAT",
U586="SPARE-ISSUE","SPARE-ISSUE",
U586="Fiber CAmtel","TRANS_FO_CAMTEL",
U586="Fiber AOF","Fiber AOF",
U586="Projet OCM (HUAWEI)","TRAVAUX-HUAWEI",
U586="Projet OCM (NOKIA)","TRAVAUX-NOKIA",
U586="ACCESS-ISSUE","ACCESS-ISSUE",
U586="Projet OCM (ZTE, NOKIA, autres projets)","TRAVAUX OCM",
U586="No root CAuse","No root cause",
U586="ODU HS","PDH",
U586="IP &amp; VLAN","PDH",
U586="Warehouse HUAWEI","SPARE-ISSUE",
U586="SPARE-HS","SPARE-ISSUE",
U586="Power Telco","BSS",U586="no impacts","no impacts"
),"")</f>
        <v/>
      </c>
      <c r="T586" s="41" t="str" cm="1">
        <f t="array" ref="T586">IFERROR(_xlfn.IFS(
U586="MPR ISSUE","TX ISSUE",
U586="BSS Hardware Issue","RAN ISSUE",
U586="Sites strategiques, MLL, Pylone, etc.","ENVTECH",
U586="AKTIVCO DEFAUT GE &amp; POWER Cabinet","POWER ISSUE",
U586="AKTIVCO Coupure ENEO &amp; Baisse de tension","POWER ISSUE",
U586="Coupure ENEO &amp; Baisse de tension","POWER ISSUE",
U586="Defaut GE &amp; POWER Cabinet","POWER ISSUE",
U586="Sharing","POWER ISSUE",
U586="Sites strategiques &amp; DataCenter","POWER ISSUE",
U586="Exclu","Exclu",
U586="SAT","TX ISSUE",
U586="SPARE-ISSUE","SPARE-ISSUE",
U586="Fiber CAmtel","TX ISSUE",
U586="Fiber AOF","TX ISSUE",
U586="Projet OCM (HUAWEI)","TRAVAUX-HUAWEI",
U586="Projet OCM (NOKIA)","TRAVAUX -NOKIA",
U586="ACCESS-ISSUE","ACCESS-ISSUE",
U586="Projet OCM (ZTE, NOKIA, autres projets)","TRAVAUX OCM",
U586="No root CAuse","No root cause",
U586="ODU HS","TX ISSUE",
U586="IP &amp; VLAN","TX ISSUE",
U586="Warehouse HUAWEI","SPARE-ISSUE",
U586="SPARE-HS","SPARE-ISSUE",
U586="Power Telco","RAN ISSUE",U586="no impacts","no impacts"
),"")</f>
        <v/>
      </c>
      <c r="U586" s="68"/>
      <c r="V586" s="41" t="str" cm="1">
        <f t="array" ref="V586">IFERROR(_xlfn.IFS(
U586="MPR ISSUE","ACTIVE",
U586="BSS Hardware Issue","ACTIVE",
U586="Sites strategiques, MLL, Pylone, etc.","PASSIVE",
U586="AKTIVCO DEFAUT GE &amp; POWER Cabinet","PASSIVE",
U586="AKTIVCO Coupure ENEO &amp; Baisse de tension","PASSIVE",
U586="Coupure ENEO &amp; Baisse de tension","PASSIVE",
U586="Defaut GE &amp; POWER Cabinet","PASSIVE",
U586="Sharing","PASSIVE",
U586="Sites strategiques &amp; DataCenter","PASSIVE",
U586="Exclu","Exclu",
U586="SAT","ACTIVE",
U586="SPARE-ISSUE","SPARE-ISSUE",
U586="Fiber CAmtel","ACTIVE",
U586="Fiber AOF","ACTIVE",
U586="Projet OCM (HUAWEI)","PLANNED WORKS",
U586="Projet OCM (NOKIA)","PLANNED WORKS",
U586="ACCESS-ISSUE","ACCESS-ISSUE",
U586="Projet OCM (ZTE, NOKIA, autres projets)","PLANNED WORKS",
U586="No root CAuse","No root cause",
U586="ODU HS","ACTIVE",
U586="IP &amp; VLAN","ACTIVE",
U586="Warehouse HUAWEI","SPARE-ISSUE",
U586="SPARE-HS","SPARE-ISSUE",
U586="Power Telco","ACTIVE", U586="no impacts","no impacts"
),"")</f>
        <v/>
      </c>
      <c r="W586" s="113"/>
      <c r="X586" s="113"/>
      <c r="Y586" s="113"/>
      <c r="Z586" s="113"/>
      <c r="AA586" s="113"/>
      <c r="AB586" s="17" t="s">
        <v>5465</v>
      </c>
      <c r="AC586" s="17" t="str">
        <f>_xlfn.XLOOKUP(B586,'INCIDENT-04-27-2026'!E:E,'INCIDENT-04-27-2026'!F:F,"")</f>
        <v/>
      </c>
      <c r="AD586" s="9"/>
      <c r="AE586" s="7" t="s">
        <v>5465</v>
      </c>
      <c r="AF586" s="6" t="str">
        <f>_xlfn.XLOOKUP(B586,'[13]Input_27-04'!$B:$B,'[13]Input_27-04'!$M:$M,"")</f>
        <v/>
      </c>
      <c r="AG586" s="7"/>
      <c r="AH586" s="3"/>
      <c r="AI586" s="18" t="str">
        <f>_xlfn.XLOOKUP(B586,'[3]Cells Huawei 27042026 10h'!$B:$B,'[3]Cells Huawei 27042026 10h'!$T:$T,"")</f>
        <v/>
      </c>
      <c r="AJ586" s="18" t="str">
        <f>_xlfn.XLOOKUP(B586,'[3]Cells Huawei 27042026 15h'!$B:$B,'[3]Cells Huawei 27042026 15h'!$T:$T,"")</f>
        <v/>
      </c>
      <c r="AK586" s="18" t="str">
        <f>_xlfn.XLOOKUP(B586,'[4]cells down 27042026 11h28'!$B:$B,'[4]cells down 27042026 11h28'!$R:$R,"")</f>
        <v/>
      </c>
      <c r="AL586" s="18" t="str">
        <f>_xlfn.XLOOKUP(B586,'[4]cells down 27042026 18h01'!$B:$B,'[4]cells down 27042026 18h01'!$R:$R,"")</f>
        <v/>
      </c>
      <c r="AM586" s="18" t="str">
        <f>_xlfn.XLOOKUP(B586,'[5]cell downs 27042026 11h'!$B:$B,'[5]cell downs 27042026 11h'!$R:$R,"")</f>
        <v/>
      </c>
      <c r="AN586" s="18" t="str">
        <f>_xlfn.XLOOKUP(B586,'[5]cell downs 27042026 17h40'!$B:$B,'[5]cell downs 27042026 17h40'!$R:$R,"")</f>
        <v/>
      </c>
      <c r="AO586" s="18" t="str">
        <f>_xlfn.XLOOKUP(B586,'[6]ALL SITES DOWN'!$D:$D,'[6]ALL SITES DOWN'!$J:$J,"")</f>
        <v/>
      </c>
      <c r="AP586" s="18" t="str">
        <f>_xlfn.XLOOKUP(B586,'[7]ALL SITES DOWN'!$D:$D,'[7]ALL SITES DOWN'!$J:$J,"")</f>
        <v/>
      </c>
      <c r="AQ586" s="9" t="str">
        <f>_xlfn.XLOOKUP(B586,[8]sheet1!$AC:$AC,[8]sheet1!$AF:$AF,"")</f>
        <v/>
      </c>
      <c r="AR586" s="14"/>
      <c r="AS586" s="14" t="s">
        <v>5465</v>
      </c>
      <c r="AT586" s="14" t="str">
        <f>_xlfn.XLOOKUP(B586,'[9]cell downs 18042026 17h'!$B:$B,'[9]cell downs 18042026 17h'!$B:$B,"")</f>
        <v/>
      </c>
      <c r="AU586" s="14" t="str">
        <f>_xlfn.XLOOKUP(B586,'[10]Cells Huawei 19042026 15h'!$B:$B,'[10]Cells Huawei 19042026 15h'!$B:$B,"")</f>
        <v/>
      </c>
      <c r="AV586" s="9" t="str">
        <f>_xlfn.XLOOKUP(B586,'[11]cells down 19042026 9H40'!$B:$B,'[11]cells down 19042026 9H40'!$B:$B,"")</f>
        <v/>
      </c>
    </row>
    <row r="587" spans="1:48" hidden="1" x14ac:dyDescent="0.3">
      <c r="A587" s="1" t="s">
        <v>2667</v>
      </c>
      <c r="B587" s="8" t="s">
        <v>2668</v>
      </c>
      <c r="C587" s="3" t="str">
        <f>_xlfn.XLOOKUP(B587,'[1]daily break down'!$D:$D,'[1]daily break down'!$E:$E,"")</f>
        <v>NORD-OUEST</v>
      </c>
      <c r="D587" s="1" t="s">
        <v>11</v>
      </c>
      <c r="E587" s="1" t="s">
        <v>96</v>
      </c>
      <c r="F587" s="3" t="s">
        <v>51</v>
      </c>
      <c r="G587" s="1" t="s">
        <v>2669</v>
      </c>
      <c r="H587" s="28" t="str">
        <f>_xlfn.XLOOKUP(B587,[2]CALCULATION!$B:$B,[2]CALCULATION!$H:$H,"")</f>
        <v>NOKIA</v>
      </c>
      <c r="I587" s="26">
        <v>3.3282217998875678</v>
      </c>
      <c r="J587" s="26">
        <v>2.5251795635684999</v>
      </c>
      <c r="K587" s="26">
        <v>8.9175391586978642E-3</v>
      </c>
      <c r="L587" s="26">
        <v>4.7262957541099127E-3</v>
      </c>
      <c r="M587" s="26">
        <v>5.3505234952187534E-3</v>
      </c>
      <c r="N587" s="26">
        <v>1.2825383168822571</v>
      </c>
      <c r="O587" s="26">
        <v>7.3123821101323235E-3</v>
      </c>
      <c r="P587" s="114" t="s">
        <v>6364</v>
      </c>
      <c r="Q587" s="42" t="s">
        <v>6353</v>
      </c>
      <c r="R587" s="42"/>
      <c r="S587" s="41" t="str" cm="1">
        <f t="array" ref="S587">IFERROR(_xlfn.IFS(
U587="MPR ISSUE","PDH",
U587="BSS Hardware Issue","BSS",
U587="Sites strategiques, MLL, Pylone, etc.","ENVTECH",
U587="AKTIVCO DEFAUT GE &amp; POWER Cabinet","AKTIVCO",
U587="AKTIVCO Coupure ENEO &amp; Baisse de tension","AKTIVCO GRID ONLY",
U587="Coupure ENEO &amp; Baisse de tension","IHS GRID ONLY",
U587="Defaut GE &amp; POWER Cabinet","IHS",
U587="Sharing","Partners",
U587="Sites strategiques &amp; DataCenter","SST &amp; DC",
U587="Exclu","Exclu",
U587="SAT","SAT",
U587="SPARE-ISSUE","SPARE-ISSUE",
U587="Fiber CAmtel","TRANS_FO_CAMTEL",
U587="Fiber AOF","Fiber AOF",
U587="Projet OCM (HUAWEI)","TRAVAUX-HUAWEI",
U587="Projet OCM (NOKIA)","TRAVAUX-NOKIA",
U587="ACCESS-ISSUE","ACCESS-ISSUE",
U587="Projet OCM (ZTE, NOKIA, autres projets)","TRAVAUX OCM",
U587="No root CAuse","No root cause",
U587="ODU HS","PDH",
U587="IP &amp; VLAN","PDH",
U587="Warehouse HUAWEI","SPARE-ISSUE",
U587="SPARE-HS","SPARE-ISSUE",
U587="Power Telco","BSS",U587="no impacts","no impacts"
),"")</f>
        <v/>
      </c>
      <c r="T587" s="41" t="str" cm="1">
        <f t="array" ref="T587">IFERROR(_xlfn.IFS(
U587="MPR ISSUE","TX ISSUE",
U587="BSS Hardware Issue","RAN ISSUE",
U587="Sites strategiques, MLL, Pylone, etc.","ENVTECH",
U587="AKTIVCO DEFAUT GE &amp; POWER Cabinet","POWER ISSUE",
U587="AKTIVCO Coupure ENEO &amp; Baisse de tension","POWER ISSUE",
U587="Coupure ENEO &amp; Baisse de tension","POWER ISSUE",
U587="Defaut GE &amp; POWER Cabinet","POWER ISSUE",
U587="Sharing","POWER ISSUE",
U587="Sites strategiques &amp; DataCenter","POWER ISSUE",
U587="Exclu","Exclu",
U587="SAT","TX ISSUE",
U587="SPARE-ISSUE","SPARE-ISSUE",
U587="Fiber CAmtel","TX ISSUE",
U587="Fiber AOF","TX ISSUE",
U587="Projet OCM (HUAWEI)","TRAVAUX-HUAWEI",
U587="Projet OCM (NOKIA)","TRAVAUX -NOKIA",
U587="ACCESS-ISSUE","ACCESS-ISSUE",
U587="Projet OCM (ZTE, NOKIA, autres projets)","TRAVAUX OCM",
U587="No root CAuse","No root cause",
U587="ODU HS","TX ISSUE",
U587="IP &amp; VLAN","TX ISSUE",
U587="Warehouse HUAWEI","SPARE-ISSUE",
U587="SPARE-HS","SPARE-ISSUE",
U587="Power Telco","RAN ISSUE",U587="no impacts","no impacts"
),"")</f>
        <v/>
      </c>
      <c r="U587" s="68"/>
      <c r="V587" s="41" t="str" cm="1">
        <f t="array" ref="V587">IFERROR(_xlfn.IFS(
U587="MPR ISSUE","ACTIVE",
U587="BSS Hardware Issue","ACTIVE",
U587="Sites strategiques, MLL, Pylone, etc.","PASSIVE",
U587="AKTIVCO DEFAUT GE &amp; POWER Cabinet","PASSIVE",
U587="AKTIVCO Coupure ENEO &amp; Baisse de tension","PASSIVE",
U587="Coupure ENEO &amp; Baisse de tension","PASSIVE",
U587="Defaut GE &amp; POWER Cabinet","PASSIVE",
U587="Sharing","PASSIVE",
U587="Sites strategiques &amp; DataCenter","PASSIVE",
U587="Exclu","Exclu",
U587="SAT","ACTIVE",
U587="SPARE-ISSUE","SPARE-ISSUE",
U587="Fiber CAmtel","ACTIVE",
U587="Fiber AOF","ACTIVE",
U587="Projet OCM (HUAWEI)","PLANNED WORKS",
U587="Projet OCM (NOKIA)","PLANNED WORKS",
U587="ACCESS-ISSUE","ACCESS-ISSUE",
U587="Projet OCM (ZTE, NOKIA, autres projets)","PLANNED WORKS",
U587="No root CAuse","No root cause",
U587="ODU HS","ACTIVE",
U587="IP &amp; VLAN","ACTIVE",
U587="Warehouse HUAWEI","SPARE-ISSUE",
U587="SPARE-HS","SPARE-ISSUE",
U587="Power Telco","ACTIVE", U587="no impacts","no impacts"
),"")</f>
        <v/>
      </c>
      <c r="W587" s="113"/>
      <c r="X587" s="113"/>
      <c r="Y587" s="113"/>
      <c r="Z587" s="113"/>
      <c r="AA587" s="113"/>
      <c r="AB587" s="17" t="s">
        <v>5465</v>
      </c>
      <c r="AC587" s="17" t="str">
        <f>_xlfn.XLOOKUP(B587,'INCIDENT-04-27-2026'!E:E,'INCIDENT-04-27-2026'!F:F,"")</f>
        <v/>
      </c>
      <c r="AD587" s="9"/>
      <c r="AE587" s="7" t="s">
        <v>5465</v>
      </c>
      <c r="AF587" s="6" t="str">
        <f>_xlfn.XLOOKUP(B587,'[13]Input_27-04'!$B:$B,'[13]Input_27-04'!$M:$M,"")</f>
        <v/>
      </c>
      <c r="AG587" s="7"/>
      <c r="AH587" s="3"/>
      <c r="AI587" s="18" t="str">
        <f>_xlfn.XLOOKUP(B587,'[3]Cells Huawei 27042026 10h'!$B:$B,'[3]Cells Huawei 27042026 10h'!$T:$T,"")</f>
        <v/>
      </c>
      <c r="AJ587" s="18" t="str">
        <f>_xlfn.XLOOKUP(B587,'[3]Cells Huawei 27042026 15h'!$B:$B,'[3]Cells Huawei 27042026 15h'!$T:$T,"")</f>
        <v/>
      </c>
      <c r="AK587" s="18" t="str">
        <f>_xlfn.XLOOKUP(B587,'[4]cells down 27042026 11h28'!$B:$B,'[4]cells down 27042026 11h28'!$R:$R,"")</f>
        <v/>
      </c>
      <c r="AL587" s="18" t="str">
        <f>_xlfn.XLOOKUP(B587,'[4]cells down 27042026 18h01'!$B:$B,'[4]cells down 27042026 18h01'!$R:$R,"")</f>
        <v/>
      </c>
      <c r="AM587" s="18" t="str">
        <f>_xlfn.XLOOKUP(B587,'[5]cell downs 27042026 11h'!$B:$B,'[5]cell downs 27042026 11h'!$R:$R,"")</f>
        <v/>
      </c>
      <c r="AN587" s="18" t="str">
        <f>_xlfn.XLOOKUP(B587,'[5]cell downs 27042026 17h40'!$B:$B,'[5]cell downs 27042026 17h40'!$R:$R,"")</f>
        <v/>
      </c>
      <c r="AO587" s="18" t="str">
        <f>_xlfn.XLOOKUP(B587,'[6]ALL SITES DOWN'!$D:$D,'[6]ALL SITES DOWN'!$J:$J,"")</f>
        <v/>
      </c>
      <c r="AP587" s="18" t="str">
        <f>_xlfn.XLOOKUP(B587,'[7]ALL SITES DOWN'!$D:$D,'[7]ALL SITES DOWN'!$J:$J,"")</f>
        <v/>
      </c>
      <c r="AQ587" s="9" t="str">
        <f>_xlfn.XLOOKUP(B587,[8]sheet1!$AC:$AC,[8]sheet1!$AF:$AF,"")</f>
        <v/>
      </c>
      <c r="AR587" s="14"/>
      <c r="AS587" s="14" t="s">
        <v>5465</v>
      </c>
      <c r="AT587" s="14" t="str">
        <f>_xlfn.XLOOKUP(B587,'[9]cell downs 18042026 17h'!$B:$B,'[9]cell downs 18042026 17h'!$B:$B,"")</f>
        <v/>
      </c>
      <c r="AU587" s="14" t="str">
        <f>_xlfn.XLOOKUP(B587,'[10]Cells Huawei 19042026 15h'!$B:$B,'[10]Cells Huawei 19042026 15h'!$B:$B,"")</f>
        <v/>
      </c>
      <c r="AV587" s="9" t="str">
        <f>_xlfn.XLOOKUP(B587,'[11]cells down 19042026 9H40'!$B:$B,'[11]cells down 19042026 9H40'!$B:$B,"")</f>
        <v/>
      </c>
    </row>
    <row r="588" spans="1:48" hidden="1" x14ac:dyDescent="0.3">
      <c r="A588" s="1" t="s">
        <v>3984</v>
      </c>
      <c r="B588" s="8" t="s">
        <v>3985</v>
      </c>
      <c r="C588" s="3" t="str">
        <f>_xlfn.XLOOKUP(B588,'[1]daily break down'!$D:$D,'[1]daily break down'!$E:$E,"")</f>
        <v>LITTORAL</v>
      </c>
      <c r="D588" s="1" t="s">
        <v>11</v>
      </c>
      <c r="E588" s="1" t="s">
        <v>12</v>
      </c>
      <c r="F588" s="3" t="s">
        <v>69</v>
      </c>
      <c r="G588" s="1" t="s">
        <v>502</v>
      </c>
      <c r="H588" s="29" t="str">
        <f>_xlfn.XLOOKUP(B588,[2]CALCULATION!$B:$B,[2]CALCULATION!$H:$H,"")</f>
        <v>ZTE</v>
      </c>
      <c r="I588" s="26">
        <v>0</v>
      </c>
      <c r="J588" s="26">
        <v>0</v>
      </c>
      <c r="K588" s="26">
        <v>0</v>
      </c>
      <c r="L588" s="26">
        <v>0</v>
      </c>
      <c r="M588" s="26">
        <v>0</v>
      </c>
      <c r="N588" s="26">
        <v>0</v>
      </c>
      <c r="O588" s="26">
        <v>7.2945470318146405E-3</v>
      </c>
      <c r="P588" s="114" t="s">
        <v>6364</v>
      </c>
      <c r="Q588" s="42" t="s">
        <v>5538</v>
      </c>
      <c r="R588" s="42"/>
      <c r="S588" s="41" t="str" cm="1">
        <f t="array" ref="S588">IFERROR(_xlfn.IFS(
U588="MPR ISSUE","PDH",
U588="BSS Hardware Issue","BSS",
U588="Sites strategiques, MLL, Pylone, etc.","ENVTECH",
U588="AKTIVCO DEFAUT GE &amp; POWER Cabinet","AKTIVCO",
U588="AKTIVCO Coupure ENEO &amp; Baisse de tension","AKTIVCO GRID ONLY",
U588="Coupure ENEO &amp; Baisse de tension","IHS GRID ONLY",
U588="Defaut GE &amp; POWER Cabinet","IHS",
U588="Sharing","Partners",
U588="Sites strategiques &amp; DataCenter","SST &amp; DC",
U588="Exclu","Exclu",
U588="SAT","SAT",
U588="SPARE-ISSUE","SPARE-ISSUE",
U588="Fiber CAmtel","TRANS_FO_CAMTEL",
U588="Fiber AOF","Fiber AOF",
U588="Projet OCM (HUAWEI)","TRAVAUX-HUAWEI",
U588="Projet OCM (NOKIA)","TRAVAUX-NOKIA",
U588="ACCESS-ISSUE","ACCESS-ISSUE",
U588="Projet OCM (ZTE, NOKIA, autres projets)","TRAVAUX OCM",
U588="No root CAuse","No root cause",
U588="ODU HS","PDH",
U588="IP &amp; VLAN","PDH",
U588="Warehouse HUAWEI","SPARE-ISSUE",
U588="SPARE-HS","SPARE-ISSUE",
U588="Power Telco","BSS",U588="no impacts","no impacts"
),"")</f>
        <v>No root cause</v>
      </c>
      <c r="T588" s="41" t="str" cm="1">
        <f t="array" ref="T588">IFERROR(_xlfn.IFS(
U588="MPR ISSUE","TX ISSUE",
U588="BSS Hardware Issue","RAN ISSUE",
U588="Sites strategiques, MLL, Pylone, etc.","ENVTECH",
U588="AKTIVCO DEFAUT GE &amp; POWER Cabinet","POWER ISSUE",
U588="AKTIVCO Coupure ENEO &amp; Baisse de tension","POWER ISSUE",
U588="Coupure ENEO &amp; Baisse de tension","POWER ISSUE",
U588="Defaut GE &amp; POWER Cabinet","POWER ISSUE",
U588="Sharing","POWER ISSUE",
U588="Sites strategiques &amp; DataCenter","POWER ISSUE",
U588="Exclu","Exclu",
U588="SAT","TX ISSUE",
U588="SPARE-ISSUE","SPARE-ISSUE",
U588="Fiber CAmtel","TX ISSUE",
U588="Fiber AOF","TX ISSUE",
U588="Projet OCM (HUAWEI)","TRAVAUX-HUAWEI",
U588="Projet OCM (NOKIA)","TRAVAUX -NOKIA",
U588="ACCESS-ISSUE","ACCESS-ISSUE",
U588="Projet OCM (ZTE, NOKIA, autres projets)","TRAVAUX OCM",
U588="No root CAuse","No root cause",
U588="ODU HS","TX ISSUE",
U588="IP &amp; VLAN","TX ISSUE",
U588="Warehouse HUAWEI","SPARE-ISSUE",
U588="SPARE-HS","SPARE-ISSUE",
U588="Power Telco","RAN ISSUE",U588="no impacts","no impacts"
),"")</f>
        <v>No root cause</v>
      </c>
      <c r="U588" s="68" t="s">
        <v>5691</v>
      </c>
      <c r="V588" s="41" t="str" cm="1">
        <f t="array" ref="V588">IFERROR(_xlfn.IFS(
U588="MPR ISSUE","ACTIVE",
U588="BSS Hardware Issue","ACTIVE",
U588="Sites strategiques, MLL, Pylone, etc.","PASSIVE",
U588="AKTIVCO DEFAUT GE &amp; POWER Cabinet","PASSIVE",
U588="AKTIVCO Coupure ENEO &amp; Baisse de tension","PASSIVE",
U588="Coupure ENEO &amp; Baisse de tension","PASSIVE",
U588="Defaut GE &amp; POWER Cabinet","PASSIVE",
U588="Sharing","PASSIVE",
U588="Sites strategiques &amp; DataCenter","PASSIVE",
U588="Exclu","Exclu",
U588="SAT","ACTIVE",
U588="SPARE-ISSUE","SPARE-ISSUE",
U588="Fiber CAmtel","ACTIVE",
U588="Fiber AOF","ACTIVE",
U588="Projet OCM (HUAWEI)","PLANNED WORKS",
U588="Projet OCM (NOKIA)","PLANNED WORKS",
U588="ACCESS-ISSUE","ACCESS-ISSUE",
U588="Projet OCM (ZTE, NOKIA, autres projets)","PLANNED WORKS",
U588="No root CAuse","No root cause",
U588="ODU HS","ACTIVE",
U588="IP &amp; VLAN","ACTIVE",
U588="Warehouse HUAWEI","SPARE-ISSUE",
U588="SPARE-HS","SPARE-ISSUE",
U588="Power Telco","ACTIVE", U588="no impacts","no impacts"
),"")</f>
        <v>No root cause</v>
      </c>
      <c r="W588" s="113"/>
      <c r="X588" s="113"/>
      <c r="Y588" s="113"/>
      <c r="Z588" s="113"/>
      <c r="AA588" s="113"/>
      <c r="AB588" s="17" t="s">
        <v>5465</v>
      </c>
      <c r="AC588" s="17" t="str">
        <f>_xlfn.XLOOKUP(B588,'INCIDENT-04-27-2026'!E:E,'INCIDENT-04-27-2026'!F:F,"")</f>
        <v/>
      </c>
      <c r="AD588" s="9"/>
      <c r="AE588" s="7" t="s">
        <v>5465</v>
      </c>
      <c r="AF588" s="6" t="str">
        <f>_xlfn.XLOOKUP(B588,'[13]Input_27-04'!$B:$B,'[13]Input_27-04'!$M:$M,"")</f>
        <v/>
      </c>
      <c r="AG588" s="7"/>
      <c r="AH588" s="3"/>
      <c r="AI588" s="18" t="str">
        <f>_xlfn.XLOOKUP(B588,'[3]Cells Huawei 27042026 10h'!$B:$B,'[3]Cells Huawei 27042026 10h'!$T:$T,"")</f>
        <v/>
      </c>
      <c r="AJ588" s="18" t="str">
        <f>_xlfn.XLOOKUP(B588,'[3]Cells Huawei 27042026 15h'!$B:$B,'[3]Cells Huawei 27042026 15h'!$T:$T,"")</f>
        <v/>
      </c>
      <c r="AK588" s="18" t="str">
        <f>_xlfn.XLOOKUP(B588,'[4]cells down 27042026 11h28'!$B:$B,'[4]cells down 27042026 11h28'!$R:$R,"")</f>
        <v/>
      </c>
      <c r="AL588" s="18" t="str">
        <f>_xlfn.XLOOKUP(B588,'[4]cells down 27042026 18h01'!$B:$B,'[4]cells down 27042026 18h01'!$R:$R,"")</f>
        <v/>
      </c>
      <c r="AM588" s="18" t="str">
        <f>_xlfn.XLOOKUP(B588,'[5]cell downs 27042026 11h'!$B:$B,'[5]cell downs 27042026 11h'!$R:$R,"")</f>
        <v/>
      </c>
      <c r="AN588" s="18" t="str">
        <f>_xlfn.XLOOKUP(B588,'[5]cell downs 27042026 17h40'!$B:$B,'[5]cell downs 27042026 17h40'!$R:$R,"")</f>
        <v/>
      </c>
      <c r="AO588" s="18" t="str">
        <f>_xlfn.XLOOKUP(B588,'[6]ALL SITES DOWN'!$D:$D,'[6]ALL SITES DOWN'!$J:$J,"")</f>
        <v/>
      </c>
      <c r="AP588" s="18" t="str">
        <f>_xlfn.XLOOKUP(B588,'[7]ALL SITES DOWN'!$D:$D,'[7]ALL SITES DOWN'!$J:$J,"")</f>
        <v/>
      </c>
      <c r="AQ588" s="9" t="str">
        <f>_xlfn.XLOOKUP(B588,[8]sheet1!$AC:$AC,[8]sheet1!$AF:$AF,"")</f>
        <v/>
      </c>
      <c r="AR588" s="14"/>
      <c r="AS588" s="14" t="s">
        <v>5465</v>
      </c>
      <c r="AT588" s="14" t="str">
        <f>_xlfn.XLOOKUP(B588,'[9]cell downs 18042026 17h'!$B:$B,'[9]cell downs 18042026 17h'!$B:$B,"")</f>
        <v/>
      </c>
      <c r="AU588" s="14" t="str">
        <f>_xlfn.XLOOKUP(B588,'[10]Cells Huawei 19042026 15h'!$B:$B,'[10]Cells Huawei 19042026 15h'!$B:$B,"")</f>
        <v/>
      </c>
      <c r="AV588" s="9" t="str">
        <f>_xlfn.XLOOKUP(B588,'[11]cells down 19042026 9H40'!$B:$B,'[11]cells down 19042026 9H40'!$B:$B,"")</f>
        <v/>
      </c>
    </row>
    <row r="589" spans="1:48" hidden="1" x14ac:dyDescent="0.3">
      <c r="A589" s="1" t="s">
        <v>2917</v>
      </c>
      <c r="B589" s="8" t="s">
        <v>2918</v>
      </c>
      <c r="C589" s="3" t="str">
        <f>_xlfn.XLOOKUP(B589,'[1]daily break down'!$D:$D,'[1]daily break down'!$E:$E,"")</f>
        <v>Maroua</v>
      </c>
      <c r="D589" s="1" t="s">
        <v>11</v>
      </c>
      <c r="E589" s="1" t="s">
        <v>12</v>
      </c>
      <c r="F589" s="3" t="s">
        <v>55</v>
      </c>
      <c r="G589" s="1" t="s">
        <v>84</v>
      </c>
      <c r="H589" s="27" t="str">
        <f>_xlfn.XLOOKUP(B589,[2]CALCULATION!$B:$B,[2]CALCULATION!$H:$H,"")</f>
        <v>Huawei</v>
      </c>
      <c r="I589" s="26">
        <v>0</v>
      </c>
      <c r="J589" s="26">
        <v>0</v>
      </c>
      <c r="K589" s="26">
        <v>0</v>
      </c>
      <c r="L589" s="26">
        <v>1.2080590298288119</v>
      </c>
      <c r="M589" s="26">
        <v>0</v>
      </c>
      <c r="N589" s="26">
        <v>0</v>
      </c>
      <c r="O589" s="26">
        <v>7.2232067185453424E-3</v>
      </c>
      <c r="P589" s="114" t="s">
        <v>6364</v>
      </c>
      <c r="Q589" s="42" t="s">
        <v>5538</v>
      </c>
      <c r="R589" s="42"/>
      <c r="S589" s="41" t="str" cm="1">
        <f t="array" ref="S589">IFERROR(_xlfn.IFS(
U589="MPR ISSUE","PDH",
U589="BSS Hardware Issue","BSS",
U589="Sites strategiques, MLL, Pylone, etc.","ENVTECH",
U589="AKTIVCO DEFAUT GE &amp; POWER Cabinet","AKTIVCO",
U589="AKTIVCO Coupure ENEO &amp; Baisse de tension","AKTIVCO GRID ONLY",
U589="Coupure ENEO &amp; Baisse de tension","IHS GRID ONLY",
U589="Defaut GE &amp; POWER Cabinet","IHS",
U589="Sharing","Partners",
U589="Sites strategiques &amp; DataCenter","SST &amp; DC",
U589="Exclu","Exclu",
U589="SAT","SAT",
U589="SPARE-ISSUE","SPARE-ISSUE",
U589="Fiber CAmtel","TRANS_FO_CAMTEL",
U589="Fiber AOF","Fiber AOF",
U589="Projet OCM (HUAWEI)","TRAVAUX-HUAWEI",
U589="Projet OCM (NOKIA)","TRAVAUX-NOKIA",
U589="ACCESS-ISSUE","ACCESS-ISSUE",
U589="Projet OCM (ZTE, NOKIA, autres projets)","TRAVAUX OCM",
U589="No root CAuse","No root cause",
U589="ODU HS","PDH",
U589="IP &amp; VLAN","PDH",
U589="Warehouse HUAWEI","SPARE-ISSUE",
U589="SPARE-HS","SPARE-ISSUE",
U589="Power Telco","BSS",U589="no impacts","no impacts"
),"")</f>
        <v>No root cause</v>
      </c>
      <c r="T589" s="41" t="str" cm="1">
        <f t="array" ref="T589">IFERROR(_xlfn.IFS(
U589="MPR ISSUE","TX ISSUE",
U589="BSS Hardware Issue","RAN ISSUE",
U589="Sites strategiques, MLL, Pylone, etc.","ENVTECH",
U589="AKTIVCO DEFAUT GE &amp; POWER Cabinet","POWER ISSUE",
U589="AKTIVCO Coupure ENEO &amp; Baisse de tension","POWER ISSUE",
U589="Coupure ENEO &amp; Baisse de tension","POWER ISSUE",
U589="Defaut GE &amp; POWER Cabinet","POWER ISSUE",
U589="Sharing","POWER ISSUE",
U589="Sites strategiques &amp; DataCenter","POWER ISSUE",
U589="Exclu","Exclu",
U589="SAT","TX ISSUE",
U589="SPARE-ISSUE","SPARE-ISSUE",
U589="Fiber CAmtel","TX ISSUE",
U589="Fiber AOF","TX ISSUE",
U589="Projet OCM (HUAWEI)","TRAVAUX-HUAWEI",
U589="Projet OCM (NOKIA)","TRAVAUX -NOKIA",
U589="ACCESS-ISSUE","ACCESS-ISSUE",
U589="Projet OCM (ZTE, NOKIA, autres projets)","TRAVAUX OCM",
U589="No root CAuse","No root cause",
U589="ODU HS","TX ISSUE",
U589="IP &amp; VLAN","TX ISSUE",
U589="Warehouse HUAWEI","SPARE-ISSUE",
U589="SPARE-HS","SPARE-ISSUE",
U589="Power Telco","RAN ISSUE",U589="no impacts","no impacts"
),"")</f>
        <v>No root cause</v>
      </c>
      <c r="U589" s="68" t="s">
        <v>5691</v>
      </c>
      <c r="V589" s="41" t="str" cm="1">
        <f t="array" ref="V589">IFERROR(_xlfn.IFS(
U589="MPR ISSUE","ACTIVE",
U589="BSS Hardware Issue","ACTIVE",
U589="Sites strategiques, MLL, Pylone, etc.","PASSIVE",
U589="AKTIVCO DEFAUT GE &amp; POWER Cabinet","PASSIVE",
U589="AKTIVCO Coupure ENEO &amp; Baisse de tension","PASSIVE",
U589="Coupure ENEO &amp; Baisse de tension","PASSIVE",
U589="Defaut GE &amp; POWER Cabinet","PASSIVE",
U589="Sharing","PASSIVE",
U589="Sites strategiques &amp; DataCenter","PASSIVE",
U589="Exclu","Exclu",
U589="SAT","ACTIVE",
U589="SPARE-ISSUE","SPARE-ISSUE",
U589="Fiber CAmtel","ACTIVE",
U589="Fiber AOF","ACTIVE",
U589="Projet OCM (HUAWEI)","PLANNED WORKS",
U589="Projet OCM (NOKIA)","PLANNED WORKS",
U589="ACCESS-ISSUE","ACCESS-ISSUE",
U589="Projet OCM (ZTE, NOKIA, autres projets)","PLANNED WORKS",
U589="No root CAuse","No root cause",
U589="ODU HS","ACTIVE",
U589="IP &amp; VLAN","ACTIVE",
U589="Warehouse HUAWEI","SPARE-ISSUE",
U589="SPARE-HS","SPARE-ISSUE",
U589="Power Telco","ACTIVE", U589="no impacts","no impacts"
),"")</f>
        <v>No root cause</v>
      </c>
      <c r="W589" s="113"/>
      <c r="X589" s="113"/>
      <c r="Y589" s="113"/>
      <c r="Z589" s="113"/>
      <c r="AA589" s="113"/>
      <c r="AB589" s="17" t="s">
        <v>5465</v>
      </c>
      <c r="AC589" s="17" t="str">
        <f>_xlfn.XLOOKUP(B589,'INCIDENT-04-27-2026'!E:E,'INCIDENT-04-27-2026'!F:F,"")</f>
        <v/>
      </c>
      <c r="AD589" s="9"/>
      <c r="AE589" s="7" t="s">
        <v>5465</v>
      </c>
      <c r="AF589" s="6" t="str">
        <f>_xlfn.XLOOKUP(B589,'[13]Input_27-04'!$B:$B,'[13]Input_27-04'!$M:$M,"")</f>
        <v/>
      </c>
      <c r="AG589" s="7"/>
      <c r="AH589" s="3"/>
      <c r="AI589" s="18" t="str">
        <f>_xlfn.XLOOKUP(B589,'[3]Cells Huawei 27042026 10h'!$B:$B,'[3]Cells Huawei 27042026 10h'!$T:$T,"")</f>
        <v/>
      </c>
      <c r="AJ589" s="18" t="str">
        <f>_xlfn.XLOOKUP(B589,'[3]Cells Huawei 27042026 15h'!$B:$B,'[3]Cells Huawei 27042026 15h'!$T:$T,"")</f>
        <v/>
      </c>
      <c r="AK589" s="18" t="str">
        <f>_xlfn.XLOOKUP(B589,'[4]cells down 27042026 11h28'!$B:$B,'[4]cells down 27042026 11h28'!$R:$R,"")</f>
        <v/>
      </c>
      <c r="AL589" s="18" t="str">
        <f>_xlfn.XLOOKUP(B589,'[4]cells down 27042026 18h01'!$B:$B,'[4]cells down 27042026 18h01'!$R:$R,"")</f>
        <v/>
      </c>
      <c r="AM589" s="18" t="str">
        <f>_xlfn.XLOOKUP(B589,'[5]cell downs 27042026 11h'!$B:$B,'[5]cell downs 27042026 11h'!$R:$R,"")</f>
        <v/>
      </c>
      <c r="AN589" s="18" t="str">
        <f>_xlfn.XLOOKUP(B589,'[5]cell downs 27042026 17h40'!$B:$B,'[5]cell downs 27042026 17h40'!$R:$R,"")</f>
        <v/>
      </c>
      <c r="AO589" s="18" t="str">
        <f>_xlfn.XLOOKUP(B589,'[6]ALL SITES DOWN'!$D:$D,'[6]ALL SITES DOWN'!$J:$J,"")</f>
        <v/>
      </c>
      <c r="AP589" s="18" t="str">
        <f>_xlfn.XLOOKUP(B589,'[7]ALL SITES DOWN'!$D:$D,'[7]ALL SITES DOWN'!$J:$J,"")</f>
        <v/>
      </c>
      <c r="AQ589" s="9" t="str">
        <f>_xlfn.XLOOKUP(B589,[8]sheet1!$AC:$AC,[8]sheet1!$AF:$AF,"")</f>
        <v/>
      </c>
      <c r="AR589" s="14"/>
      <c r="AS589" s="14" t="s">
        <v>5465</v>
      </c>
      <c r="AT589" s="14" t="str">
        <f>_xlfn.XLOOKUP(B589,'[9]cell downs 18042026 17h'!$B:$B,'[9]cell downs 18042026 17h'!$B:$B,"")</f>
        <v/>
      </c>
      <c r="AU589" s="14" t="str">
        <f>_xlfn.XLOOKUP(B589,'[10]Cells Huawei 19042026 15h'!$B:$B,'[10]Cells Huawei 19042026 15h'!$B:$B,"")</f>
        <v/>
      </c>
      <c r="AV589" s="9" t="str">
        <f>_xlfn.XLOOKUP(B589,'[11]cells down 19042026 9H40'!$B:$B,'[11]cells down 19042026 9H40'!$B:$B,"")</f>
        <v/>
      </c>
    </row>
    <row r="590" spans="1:48" hidden="1" x14ac:dyDescent="0.3">
      <c r="A590" s="1" t="s">
        <v>1702</v>
      </c>
      <c r="B590" s="8" t="s">
        <v>1703</v>
      </c>
      <c r="C590" s="3" t="str">
        <f>_xlfn.XLOOKUP(B590,'[1]daily break down'!$D:$D,'[1]daily break down'!$E:$E,"")</f>
        <v>LITTORAL</v>
      </c>
      <c r="D590" s="1" t="s">
        <v>11</v>
      </c>
      <c r="E590" s="1" t="s">
        <v>12</v>
      </c>
      <c r="F590" s="3" t="s">
        <v>69</v>
      </c>
      <c r="G590" s="1" t="s">
        <v>502</v>
      </c>
      <c r="H590" s="29" t="str">
        <f>_xlfn.XLOOKUP(B590,[2]CALCULATION!$B:$B,[2]CALCULATION!$H:$H,"")</f>
        <v>ZTE</v>
      </c>
      <c r="I590" s="26">
        <v>0</v>
      </c>
      <c r="J590" s="26">
        <v>0</v>
      </c>
      <c r="K590" s="26">
        <v>0</v>
      </c>
      <c r="L590" s="26">
        <v>0</v>
      </c>
      <c r="M590" s="26">
        <v>0</v>
      </c>
      <c r="N590" s="26">
        <v>0</v>
      </c>
      <c r="O590" s="26">
        <v>7.0091857787370022E-3</v>
      </c>
      <c r="P590" s="114" t="s">
        <v>6364</v>
      </c>
      <c r="Q590" s="42" t="s">
        <v>5538</v>
      </c>
      <c r="R590" s="42"/>
      <c r="S590" s="41" t="str" cm="1">
        <f t="array" ref="S590">IFERROR(_xlfn.IFS(
U590="MPR ISSUE","PDH",
U590="BSS Hardware Issue","BSS",
U590="Sites strategiques, MLL, Pylone, etc.","ENVTECH",
U590="AKTIVCO DEFAUT GE &amp; POWER Cabinet","AKTIVCO",
U590="AKTIVCO Coupure ENEO &amp; Baisse de tension","AKTIVCO GRID ONLY",
U590="Coupure ENEO &amp; Baisse de tension","IHS GRID ONLY",
U590="Defaut GE &amp; POWER Cabinet","IHS",
U590="Sharing","Partners",
U590="Sites strategiques &amp; DataCenter","SST &amp; DC",
U590="Exclu","Exclu",
U590="SAT","SAT",
U590="SPARE-ISSUE","SPARE-ISSUE",
U590="Fiber CAmtel","TRANS_FO_CAMTEL",
U590="Fiber AOF","Fiber AOF",
U590="Projet OCM (HUAWEI)","TRAVAUX-HUAWEI",
U590="Projet OCM (NOKIA)","TRAVAUX-NOKIA",
U590="ACCESS-ISSUE","ACCESS-ISSUE",
U590="Projet OCM (ZTE, NOKIA, autres projets)","TRAVAUX OCM",
U590="No root CAuse","No root cause",
U590="ODU HS","PDH",
U590="IP &amp; VLAN","PDH",
U590="Warehouse HUAWEI","SPARE-ISSUE",
U590="SPARE-HS","SPARE-ISSUE",
U590="Power Telco","BSS",U590="no impacts","no impacts"
),"")</f>
        <v>No root cause</v>
      </c>
      <c r="T590" s="41" t="str" cm="1">
        <f t="array" ref="T590">IFERROR(_xlfn.IFS(
U590="MPR ISSUE","TX ISSUE",
U590="BSS Hardware Issue","RAN ISSUE",
U590="Sites strategiques, MLL, Pylone, etc.","ENVTECH",
U590="AKTIVCO DEFAUT GE &amp; POWER Cabinet","POWER ISSUE",
U590="AKTIVCO Coupure ENEO &amp; Baisse de tension","POWER ISSUE",
U590="Coupure ENEO &amp; Baisse de tension","POWER ISSUE",
U590="Defaut GE &amp; POWER Cabinet","POWER ISSUE",
U590="Sharing","POWER ISSUE",
U590="Sites strategiques &amp; DataCenter","POWER ISSUE",
U590="Exclu","Exclu",
U590="SAT","TX ISSUE",
U590="SPARE-ISSUE","SPARE-ISSUE",
U590="Fiber CAmtel","TX ISSUE",
U590="Fiber AOF","TX ISSUE",
U590="Projet OCM (HUAWEI)","TRAVAUX-HUAWEI",
U590="Projet OCM (NOKIA)","TRAVAUX -NOKIA",
U590="ACCESS-ISSUE","ACCESS-ISSUE",
U590="Projet OCM (ZTE, NOKIA, autres projets)","TRAVAUX OCM",
U590="No root CAuse","No root cause",
U590="ODU HS","TX ISSUE",
U590="IP &amp; VLAN","TX ISSUE",
U590="Warehouse HUAWEI","SPARE-ISSUE",
U590="SPARE-HS","SPARE-ISSUE",
U590="Power Telco","RAN ISSUE",U590="no impacts","no impacts"
),"")</f>
        <v>No root cause</v>
      </c>
      <c r="U590" s="68" t="s">
        <v>5691</v>
      </c>
      <c r="V590" s="41" t="str" cm="1">
        <f t="array" ref="V590">IFERROR(_xlfn.IFS(
U590="MPR ISSUE","ACTIVE",
U590="BSS Hardware Issue","ACTIVE",
U590="Sites strategiques, MLL, Pylone, etc.","PASSIVE",
U590="AKTIVCO DEFAUT GE &amp; POWER Cabinet","PASSIVE",
U590="AKTIVCO Coupure ENEO &amp; Baisse de tension","PASSIVE",
U590="Coupure ENEO &amp; Baisse de tension","PASSIVE",
U590="Defaut GE &amp; POWER Cabinet","PASSIVE",
U590="Sharing","PASSIVE",
U590="Sites strategiques &amp; DataCenter","PASSIVE",
U590="Exclu","Exclu",
U590="SAT","ACTIVE",
U590="SPARE-ISSUE","SPARE-ISSUE",
U590="Fiber CAmtel","ACTIVE",
U590="Fiber AOF","ACTIVE",
U590="Projet OCM (HUAWEI)","PLANNED WORKS",
U590="Projet OCM (NOKIA)","PLANNED WORKS",
U590="ACCESS-ISSUE","ACCESS-ISSUE",
U590="Projet OCM (ZTE, NOKIA, autres projets)","PLANNED WORKS",
U590="No root CAuse","No root cause",
U590="ODU HS","ACTIVE",
U590="IP &amp; VLAN","ACTIVE",
U590="Warehouse HUAWEI","SPARE-ISSUE",
U590="SPARE-HS","SPARE-ISSUE",
U590="Power Telco","ACTIVE", U590="no impacts","no impacts"
),"")</f>
        <v>No root cause</v>
      </c>
      <c r="W590" s="113"/>
      <c r="X590" s="113"/>
      <c r="Y590" s="113"/>
      <c r="Z590" s="113"/>
      <c r="AA590" s="113"/>
      <c r="AB590" s="17" t="s">
        <v>5465</v>
      </c>
      <c r="AC590" s="17" t="str">
        <f>_xlfn.XLOOKUP(B590,'INCIDENT-04-27-2026'!E:E,'INCIDENT-04-27-2026'!F:F,"")</f>
        <v/>
      </c>
      <c r="AD590" s="9"/>
      <c r="AE590" s="7" t="s">
        <v>5465</v>
      </c>
      <c r="AF590" s="6" t="str">
        <f>_xlfn.XLOOKUP(B590,'[13]Input_27-04'!$B:$B,'[13]Input_27-04'!$M:$M,"")</f>
        <v/>
      </c>
      <c r="AG590" s="7"/>
      <c r="AH590" s="3"/>
      <c r="AI590" s="18" t="str">
        <f>_xlfn.XLOOKUP(B590,'[3]Cells Huawei 27042026 10h'!$B:$B,'[3]Cells Huawei 27042026 10h'!$T:$T,"")</f>
        <v/>
      </c>
      <c r="AJ590" s="18" t="str">
        <f>_xlfn.XLOOKUP(B590,'[3]Cells Huawei 27042026 15h'!$B:$B,'[3]Cells Huawei 27042026 15h'!$T:$T,"")</f>
        <v/>
      </c>
      <c r="AK590" s="18" t="str">
        <f>_xlfn.XLOOKUP(B590,'[4]cells down 27042026 11h28'!$B:$B,'[4]cells down 27042026 11h28'!$R:$R,"")</f>
        <v/>
      </c>
      <c r="AL590" s="18" t="str">
        <f>_xlfn.XLOOKUP(B590,'[4]cells down 27042026 18h01'!$B:$B,'[4]cells down 27042026 18h01'!$R:$R,"")</f>
        <v/>
      </c>
      <c r="AM590" s="18" t="str">
        <f>_xlfn.XLOOKUP(B590,'[5]cell downs 27042026 11h'!$B:$B,'[5]cell downs 27042026 11h'!$R:$R,"")</f>
        <v/>
      </c>
      <c r="AN590" s="18" t="str">
        <f>_xlfn.XLOOKUP(B590,'[5]cell downs 27042026 17h40'!$B:$B,'[5]cell downs 27042026 17h40'!$R:$R,"")</f>
        <v/>
      </c>
      <c r="AO590" s="18" t="str">
        <f>_xlfn.XLOOKUP(B590,'[6]ALL SITES DOWN'!$D:$D,'[6]ALL SITES DOWN'!$J:$J,"")</f>
        <v/>
      </c>
      <c r="AP590" s="18" t="str">
        <f>_xlfn.XLOOKUP(B590,'[7]ALL SITES DOWN'!$D:$D,'[7]ALL SITES DOWN'!$J:$J,"")</f>
        <v/>
      </c>
      <c r="AQ590" s="9" t="str">
        <f>_xlfn.XLOOKUP(B590,[8]sheet1!$AC:$AC,[8]sheet1!$AF:$AF,"")</f>
        <v/>
      </c>
      <c r="AR590" s="14"/>
      <c r="AS590" s="14" t="s">
        <v>5465</v>
      </c>
      <c r="AT590" s="14" t="str">
        <f>_xlfn.XLOOKUP(B590,'[9]cell downs 18042026 17h'!$B:$B,'[9]cell downs 18042026 17h'!$B:$B,"")</f>
        <v/>
      </c>
      <c r="AU590" s="14" t="str">
        <f>_xlfn.XLOOKUP(B590,'[10]Cells Huawei 19042026 15h'!$B:$B,'[10]Cells Huawei 19042026 15h'!$B:$B,"")</f>
        <v/>
      </c>
      <c r="AV590" s="9" t="str">
        <f>_xlfn.XLOOKUP(B590,'[11]cells down 19042026 9H40'!$B:$B,'[11]cells down 19042026 9H40'!$B:$B,"")</f>
        <v/>
      </c>
    </row>
    <row r="591" spans="1:48" hidden="1" x14ac:dyDescent="0.3">
      <c r="A591" s="1" t="s">
        <v>3382</v>
      </c>
      <c r="B591" s="8" t="s">
        <v>3383</v>
      </c>
      <c r="C591" s="3" t="str">
        <f>_xlfn.XLOOKUP(B591,'[1]daily break down'!$D:$D,'[1]daily break down'!$E:$E,"")</f>
        <v>EXTREME-NORD</v>
      </c>
      <c r="D591" s="1" t="s">
        <v>11</v>
      </c>
      <c r="E591" s="1" t="s">
        <v>237</v>
      </c>
      <c r="F591" s="3" t="s">
        <v>55</v>
      </c>
      <c r="G591" s="1" t="s">
        <v>3382</v>
      </c>
      <c r="H591" s="27" t="str">
        <f>_xlfn.XLOOKUP(B591,[2]CALCULATION!$B:$B,[2]CALCULATION!$H:$H,"")</f>
        <v>HUAWEI</v>
      </c>
      <c r="I591" s="26">
        <v>8.9175391586979543E-5</v>
      </c>
      <c r="J591" s="26">
        <v>7.4015575017193028E-3</v>
      </c>
      <c r="K591" s="26">
        <v>3.9972690928080405</v>
      </c>
      <c r="L591" s="26">
        <v>11.749392893934077</v>
      </c>
      <c r="M591" s="26">
        <v>0.58370644317173326</v>
      </c>
      <c r="N591" s="26">
        <v>0.58317139082221126</v>
      </c>
      <c r="O591" s="26">
        <v>6.7773297606104439E-3</v>
      </c>
      <c r="P591" s="114" t="s">
        <v>6364</v>
      </c>
      <c r="Q591" s="42" t="s">
        <v>6353</v>
      </c>
      <c r="R591" s="42"/>
      <c r="S591" s="41" t="str" cm="1">
        <f t="array" ref="S591">IFERROR(_xlfn.IFS(
U591="MPR ISSUE","PDH",
U591="BSS Hardware Issue","BSS",
U591="Sites strategiques, MLL, Pylone, etc.","ENVTECH",
U591="AKTIVCO DEFAUT GE &amp; POWER Cabinet","AKTIVCO",
U591="AKTIVCO Coupure ENEO &amp; Baisse de tension","AKTIVCO GRID ONLY",
U591="Coupure ENEO &amp; Baisse de tension","IHS GRID ONLY",
U591="Defaut GE &amp; POWER Cabinet","IHS",
U591="Sharing","Partners",
U591="Sites strategiques &amp; DataCenter","SST &amp; DC",
U591="Exclu","Exclu",
U591="SAT","SAT",
U591="SPARE-ISSUE","SPARE-ISSUE",
U591="Fiber CAmtel","TRANS_FO_CAMTEL",
U591="Fiber AOF","Fiber AOF",
U591="Projet OCM (HUAWEI)","TRAVAUX-HUAWEI",
U591="Projet OCM (NOKIA)","TRAVAUX-NOKIA",
U591="ACCESS-ISSUE","ACCESS-ISSUE",
U591="Projet OCM (ZTE, NOKIA, autres projets)","TRAVAUX OCM",
U591="No root CAuse","No root cause",
U591="ODU HS","PDH",
U591="IP &amp; VLAN","PDH",
U591="Warehouse HUAWEI","SPARE-ISSUE",
U591="SPARE-HS","SPARE-ISSUE",
U591="Power Telco","BSS",U591="no impacts","no impacts"
),"")</f>
        <v/>
      </c>
      <c r="T591" s="41" t="str" cm="1">
        <f t="array" ref="T591">IFERROR(_xlfn.IFS(
U591="MPR ISSUE","TX ISSUE",
U591="BSS Hardware Issue","RAN ISSUE",
U591="Sites strategiques, MLL, Pylone, etc.","ENVTECH",
U591="AKTIVCO DEFAUT GE &amp; POWER Cabinet","POWER ISSUE",
U591="AKTIVCO Coupure ENEO &amp; Baisse de tension","POWER ISSUE",
U591="Coupure ENEO &amp; Baisse de tension","POWER ISSUE",
U591="Defaut GE &amp; POWER Cabinet","POWER ISSUE",
U591="Sharing","POWER ISSUE",
U591="Sites strategiques &amp; DataCenter","POWER ISSUE",
U591="Exclu","Exclu",
U591="SAT","TX ISSUE",
U591="SPARE-ISSUE","SPARE-ISSUE",
U591="Fiber CAmtel","TX ISSUE",
U591="Fiber AOF","TX ISSUE",
U591="Projet OCM (HUAWEI)","TRAVAUX-HUAWEI",
U591="Projet OCM (NOKIA)","TRAVAUX -NOKIA",
U591="ACCESS-ISSUE","ACCESS-ISSUE",
U591="Projet OCM (ZTE, NOKIA, autres projets)","TRAVAUX OCM",
U591="No root CAuse","No root cause",
U591="ODU HS","TX ISSUE",
U591="IP &amp; VLAN","TX ISSUE",
U591="Warehouse HUAWEI","SPARE-ISSUE",
U591="SPARE-HS","SPARE-ISSUE",
U591="Power Telco","RAN ISSUE",U591="no impacts","no impacts"
),"")</f>
        <v/>
      </c>
      <c r="U591" s="68"/>
      <c r="V591" s="41" t="str" cm="1">
        <f t="array" ref="V591">IFERROR(_xlfn.IFS(
U591="MPR ISSUE","ACTIVE",
U591="BSS Hardware Issue","ACTIVE",
U591="Sites strategiques, MLL, Pylone, etc.","PASSIVE",
U591="AKTIVCO DEFAUT GE &amp; POWER Cabinet","PASSIVE",
U591="AKTIVCO Coupure ENEO &amp; Baisse de tension","PASSIVE",
U591="Coupure ENEO &amp; Baisse de tension","PASSIVE",
U591="Defaut GE &amp; POWER Cabinet","PASSIVE",
U591="Sharing","PASSIVE",
U591="Sites strategiques &amp; DataCenter","PASSIVE",
U591="Exclu","Exclu",
U591="SAT","ACTIVE",
U591="SPARE-ISSUE","SPARE-ISSUE",
U591="Fiber CAmtel","ACTIVE",
U591="Fiber AOF","ACTIVE",
U591="Projet OCM (HUAWEI)","PLANNED WORKS",
U591="Projet OCM (NOKIA)","PLANNED WORKS",
U591="ACCESS-ISSUE","ACCESS-ISSUE",
U591="Projet OCM (ZTE, NOKIA, autres projets)","PLANNED WORKS",
U591="No root CAuse","No root cause",
U591="ODU HS","ACTIVE",
U591="IP &amp; VLAN","ACTIVE",
U591="Warehouse HUAWEI","SPARE-ISSUE",
U591="SPARE-HS","SPARE-ISSUE",
U591="Power Telco","ACTIVE", U591="no impacts","no impacts"
),"")</f>
        <v/>
      </c>
      <c r="W591" s="113"/>
      <c r="X591" s="113"/>
      <c r="Y591" s="113"/>
      <c r="Z591" s="113"/>
      <c r="AA591" s="113"/>
      <c r="AB591" s="17" t="s">
        <v>5465</v>
      </c>
      <c r="AC591" s="17" t="str">
        <f>_xlfn.XLOOKUP(B591,'INCIDENT-04-27-2026'!E:E,'INCIDENT-04-27-2026'!F:F,"")</f>
        <v/>
      </c>
      <c r="AD591" s="9"/>
      <c r="AE591" s="7" t="s">
        <v>5465</v>
      </c>
      <c r="AF591" s="6" t="str">
        <f>_xlfn.XLOOKUP(B591,'[13]Input_27-04'!$B:$B,'[13]Input_27-04'!$M:$M,"")</f>
        <v/>
      </c>
      <c r="AG591" s="7"/>
      <c r="AH591" s="3"/>
      <c r="AI591" s="18" t="str">
        <f>_xlfn.XLOOKUP(B591,'[3]Cells Huawei 27042026 10h'!$B:$B,'[3]Cells Huawei 27042026 10h'!$T:$T,"")</f>
        <v/>
      </c>
      <c r="AJ591" s="18" t="str">
        <f>_xlfn.XLOOKUP(B591,'[3]Cells Huawei 27042026 15h'!$B:$B,'[3]Cells Huawei 27042026 15h'!$T:$T,"")</f>
        <v/>
      </c>
      <c r="AK591" s="18" t="str">
        <f>_xlfn.XLOOKUP(B591,'[4]cells down 27042026 11h28'!$B:$B,'[4]cells down 27042026 11h28'!$R:$R,"")</f>
        <v/>
      </c>
      <c r="AL591" s="18" t="str">
        <f>_xlfn.XLOOKUP(B591,'[4]cells down 27042026 18h01'!$B:$B,'[4]cells down 27042026 18h01'!$R:$R,"")</f>
        <v/>
      </c>
      <c r="AM591" s="18" t="str">
        <f>_xlfn.XLOOKUP(B591,'[5]cell downs 27042026 11h'!$B:$B,'[5]cell downs 27042026 11h'!$R:$R,"")</f>
        <v/>
      </c>
      <c r="AN591" s="18" t="str">
        <f>_xlfn.XLOOKUP(B591,'[5]cell downs 27042026 17h40'!$B:$B,'[5]cell downs 27042026 17h40'!$R:$R,"")</f>
        <v/>
      </c>
      <c r="AO591" s="18" t="str">
        <f>_xlfn.XLOOKUP(B591,'[6]ALL SITES DOWN'!$D:$D,'[6]ALL SITES DOWN'!$J:$J,"")</f>
        <v/>
      </c>
      <c r="AP591" s="18" t="str">
        <f>_xlfn.XLOOKUP(B591,'[7]ALL SITES DOWN'!$D:$D,'[7]ALL SITES DOWN'!$J:$J,"")</f>
        <v/>
      </c>
      <c r="AQ591" s="9" t="str">
        <f>_xlfn.XLOOKUP(B591,[8]sheet1!$AC:$AC,[8]sheet1!$AF:$AF,"")</f>
        <v/>
      </c>
      <c r="AR591" s="14"/>
      <c r="AS591" s="14" t="s">
        <v>5465</v>
      </c>
      <c r="AT591" s="14" t="str">
        <f>_xlfn.XLOOKUP(B591,'[9]cell downs 18042026 17h'!$B:$B,'[9]cell downs 18042026 17h'!$B:$B,"")</f>
        <v/>
      </c>
      <c r="AU591" s="14" t="str">
        <f>_xlfn.XLOOKUP(B591,'[10]Cells Huawei 19042026 15h'!$B:$B,'[10]Cells Huawei 19042026 15h'!$B:$B,"")</f>
        <v/>
      </c>
      <c r="AV591" s="9" t="str">
        <f>_xlfn.XLOOKUP(B591,'[11]cells down 19042026 9H40'!$B:$B,'[11]cells down 19042026 9H40'!$B:$B,"")</f>
        <v/>
      </c>
    </row>
    <row r="592" spans="1:48" hidden="1" x14ac:dyDescent="0.3">
      <c r="A592" s="1" t="s">
        <v>232</v>
      </c>
      <c r="B592" s="8" t="s">
        <v>233</v>
      </c>
      <c r="C592" s="3" t="str">
        <f>_xlfn.XLOOKUP(B592,'[1]daily break down'!$D:$D,'[1]daily break down'!$E:$E,"")</f>
        <v>CENTRE</v>
      </c>
      <c r="D592" s="1" t="s">
        <v>11</v>
      </c>
      <c r="E592" s="1" t="s">
        <v>66</v>
      </c>
      <c r="F592" s="3" t="s">
        <v>226</v>
      </c>
      <c r="G592" s="1" t="s">
        <v>234</v>
      </c>
      <c r="H592" s="28" t="str">
        <f>_xlfn.XLOOKUP(B592,[2]CALCULATION!$B:$B,[2]CALCULATION!$H:$H,"")</f>
        <v>NOKIA</v>
      </c>
      <c r="I592" s="26">
        <v>6.7951648389278623E-3</v>
      </c>
      <c r="J592" s="26">
        <v>6.7416596039756669E-3</v>
      </c>
      <c r="K592" s="26">
        <v>0.27338010726200568</v>
      </c>
      <c r="L592" s="26">
        <v>0.36714445274767071</v>
      </c>
      <c r="M592" s="26">
        <v>1.2353903162956008</v>
      </c>
      <c r="N592" s="26">
        <v>7.0983611703236277E-3</v>
      </c>
      <c r="O592" s="26">
        <v>6.7594509208018985E-3</v>
      </c>
      <c r="P592" s="114" t="s">
        <v>6364</v>
      </c>
      <c r="Q592" s="42" t="s">
        <v>5538</v>
      </c>
      <c r="R592" s="42"/>
      <c r="S592" s="41" t="str" cm="1">
        <f t="array" ref="S592">IFERROR(_xlfn.IFS(
U592="MPR ISSUE","PDH",
U592="BSS Hardware Issue","BSS",
U592="Sites strategiques, MLL, Pylone, etc.","ENVTECH",
U592="AKTIVCO DEFAUT GE &amp; POWER Cabinet","AKTIVCO",
U592="AKTIVCO Coupure ENEO &amp; Baisse de tension","AKTIVCO GRID ONLY",
U592="Coupure ENEO &amp; Baisse de tension","IHS GRID ONLY",
U592="Defaut GE &amp; POWER Cabinet","IHS",
U592="Sharing","Partners",
U592="Sites strategiques &amp; DataCenter","SST &amp; DC",
U592="Exclu","Exclu",
U592="SAT","SAT",
U592="SPARE-ISSUE","SPARE-ISSUE",
U592="Fiber CAmtel","TRANS_FO_CAMTEL",
U592="Fiber AOF","Fiber AOF",
U592="Projet OCM (HUAWEI)","TRAVAUX-HUAWEI",
U592="Projet OCM (NOKIA)","TRAVAUX-NOKIA",
U592="ACCESS-ISSUE","ACCESS-ISSUE",
U592="Projet OCM (ZTE, NOKIA, autres projets)","TRAVAUX OCM",
U592="No root CAuse","No root cause",
U592="ODU HS","PDH",
U592="IP &amp; VLAN","PDH",
U592="Warehouse HUAWEI","SPARE-ISSUE",
U592="SPARE-HS","SPARE-ISSUE",
U592="Power Telco","BSS",U592="no impacts","no impacts"
),"")</f>
        <v>No root cause</v>
      </c>
      <c r="T592" s="41" t="str" cm="1">
        <f t="array" ref="T592">IFERROR(_xlfn.IFS(
U592="MPR ISSUE","TX ISSUE",
U592="BSS Hardware Issue","RAN ISSUE",
U592="Sites strategiques, MLL, Pylone, etc.","ENVTECH",
U592="AKTIVCO DEFAUT GE &amp; POWER Cabinet","POWER ISSUE",
U592="AKTIVCO Coupure ENEO &amp; Baisse de tension","POWER ISSUE",
U592="Coupure ENEO &amp; Baisse de tension","POWER ISSUE",
U592="Defaut GE &amp; POWER Cabinet","POWER ISSUE",
U592="Sharing","POWER ISSUE",
U592="Sites strategiques &amp; DataCenter","POWER ISSUE",
U592="Exclu","Exclu",
U592="SAT","TX ISSUE",
U592="SPARE-ISSUE","SPARE-ISSUE",
U592="Fiber CAmtel","TX ISSUE",
U592="Fiber AOF","TX ISSUE",
U592="Projet OCM (HUAWEI)","TRAVAUX-HUAWEI",
U592="Projet OCM (NOKIA)","TRAVAUX -NOKIA",
U592="ACCESS-ISSUE","ACCESS-ISSUE",
U592="Projet OCM (ZTE, NOKIA, autres projets)","TRAVAUX OCM",
U592="No root CAuse","No root cause",
U592="ODU HS","TX ISSUE",
U592="IP &amp; VLAN","TX ISSUE",
U592="Warehouse HUAWEI","SPARE-ISSUE",
U592="SPARE-HS","SPARE-ISSUE",
U592="Power Telco","RAN ISSUE",U592="no impacts","no impacts"
),"")</f>
        <v>No root cause</v>
      </c>
      <c r="U592" s="68" t="s">
        <v>5691</v>
      </c>
      <c r="V592" s="41" t="str" cm="1">
        <f t="array" ref="V592">IFERROR(_xlfn.IFS(
U592="MPR ISSUE","ACTIVE",
U592="BSS Hardware Issue","ACTIVE",
U592="Sites strategiques, MLL, Pylone, etc.","PASSIVE",
U592="AKTIVCO DEFAUT GE &amp; POWER Cabinet","PASSIVE",
U592="AKTIVCO Coupure ENEO &amp; Baisse de tension","PASSIVE",
U592="Coupure ENEO &amp; Baisse de tension","PASSIVE",
U592="Defaut GE &amp; POWER Cabinet","PASSIVE",
U592="Sharing","PASSIVE",
U592="Sites strategiques &amp; DataCenter","PASSIVE",
U592="Exclu","Exclu",
U592="SAT","ACTIVE",
U592="SPARE-ISSUE","SPARE-ISSUE",
U592="Fiber CAmtel","ACTIVE",
U592="Fiber AOF","ACTIVE",
U592="Projet OCM (HUAWEI)","PLANNED WORKS",
U592="Projet OCM (NOKIA)","PLANNED WORKS",
U592="ACCESS-ISSUE","ACCESS-ISSUE",
U592="Projet OCM (ZTE, NOKIA, autres projets)","PLANNED WORKS",
U592="No root CAuse","No root cause",
U592="ODU HS","ACTIVE",
U592="IP &amp; VLAN","ACTIVE",
U592="Warehouse HUAWEI","SPARE-ISSUE",
U592="SPARE-HS","SPARE-ISSUE",
U592="Power Telco","ACTIVE", U592="no impacts","no impacts"
),"")</f>
        <v>No root cause</v>
      </c>
      <c r="W592" s="113"/>
      <c r="X592" s="113"/>
      <c r="Y592" s="113"/>
      <c r="Z592" s="113"/>
      <c r="AA592" s="113"/>
      <c r="AB592" s="17" t="s">
        <v>5465</v>
      </c>
      <c r="AC592" s="17" t="str">
        <f>_xlfn.XLOOKUP(B592,'INCIDENT-04-27-2026'!E:E,'INCIDENT-04-27-2026'!F:F,"")</f>
        <v/>
      </c>
      <c r="AD592" s="9"/>
      <c r="AE592" s="7" t="s">
        <v>5465</v>
      </c>
      <c r="AF592" s="6" t="str">
        <f>_xlfn.XLOOKUP(B592,'[13]Input_27-04'!$B:$B,'[13]Input_27-04'!$M:$M,"")</f>
        <v/>
      </c>
      <c r="AG592" s="7"/>
      <c r="AH592" s="3"/>
      <c r="AI592" s="18" t="str">
        <f>_xlfn.XLOOKUP(B592,'[3]Cells Huawei 27042026 10h'!$B:$B,'[3]Cells Huawei 27042026 10h'!$T:$T,"")</f>
        <v/>
      </c>
      <c r="AJ592" s="18" t="str">
        <f>_xlfn.XLOOKUP(B592,'[3]Cells Huawei 27042026 15h'!$B:$B,'[3]Cells Huawei 27042026 15h'!$T:$T,"")</f>
        <v/>
      </c>
      <c r="AK592" s="18" t="str">
        <f>_xlfn.XLOOKUP(B592,'[4]cells down 27042026 11h28'!$B:$B,'[4]cells down 27042026 11h28'!$R:$R,"")</f>
        <v/>
      </c>
      <c r="AL592" s="18" t="str">
        <f>_xlfn.XLOOKUP(B592,'[4]cells down 27042026 18h01'!$B:$B,'[4]cells down 27042026 18h01'!$R:$R,"")</f>
        <v/>
      </c>
      <c r="AM592" s="18" t="str">
        <f>_xlfn.XLOOKUP(B592,'[5]cell downs 27042026 11h'!$B:$B,'[5]cell downs 27042026 11h'!$R:$R,"")</f>
        <v/>
      </c>
      <c r="AN592" s="18" t="str">
        <f>_xlfn.XLOOKUP(B592,'[5]cell downs 27042026 17h40'!$B:$B,'[5]cell downs 27042026 17h40'!$R:$R,"")</f>
        <v/>
      </c>
      <c r="AO592" s="18" t="str">
        <f>_xlfn.XLOOKUP(B592,'[6]ALL SITES DOWN'!$D:$D,'[6]ALL SITES DOWN'!$J:$J,"")</f>
        <v/>
      </c>
      <c r="AP592" s="18" t="str">
        <f>_xlfn.XLOOKUP(B592,'[7]ALL SITES DOWN'!$D:$D,'[7]ALL SITES DOWN'!$J:$J,"")</f>
        <v/>
      </c>
      <c r="AQ592" s="9" t="str">
        <f>_xlfn.XLOOKUP(B592,[8]sheet1!$AC:$AC,[8]sheet1!$AF:$AF,"")</f>
        <v/>
      </c>
      <c r="AR592" s="14"/>
      <c r="AS592" s="14" t="s">
        <v>5465</v>
      </c>
      <c r="AT592" s="14" t="str">
        <f>_xlfn.XLOOKUP(B592,'[9]cell downs 18042026 17h'!$B:$B,'[9]cell downs 18042026 17h'!$B:$B,"")</f>
        <v/>
      </c>
      <c r="AU592" s="14" t="str">
        <f>_xlfn.XLOOKUP(B592,'[10]Cells Huawei 19042026 15h'!$B:$B,'[10]Cells Huawei 19042026 15h'!$B:$B,"")</f>
        <v/>
      </c>
      <c r="AV592" s="9" t="str">
        <f>_xlfn.XLOOKUP(B592,'[11]cells down 19042026 9H40'!$B:$B,'[11]cells down 19042026 9H40'!$B:$B,"")</f>
        <v/>
      </c>
    </row>
    <row r="593" spans="1:48" hidden="1" x14ac:dyDescent="0.3">
      <c r="A593" s="1" t="s">
        <v>3944</v>
      </c>
      <c r="B593" s="8" t="s">
        <v>3945</v>
      </c>
      <c r="C593" s="3" t="str">
        <f>_xlfn.XLOOKUP(B593,'[1]daily break down'!$D:$D,'[1]daily break down'!$E:$E,"")</f>
        <v>ADAMAOUA</v>
      </c>
      <c r="D593" s="1" t="s">
        <v>11</v>
      </c>
      <c r="E593" s="1" t="s">
        <v>66</v>
      </c>
      <c r="F593" s="3" t="s">
        <v>90</v>
      </c>
      <c r="G593" s="1" t="s">
        <v>3946</v>
      </c>
      <c r="H593" s="27" t="str">
        <f>_xlfn.XLOOKUP(B593,[2]CALCULATION!$B:$B,[2]CALCULATION!$H:$H,"")</f>
        <v>HUAWEI</v>
      </c>
      <c r="I593" s="26">
        <v>0</v>
      </c>
      <c r="J593" s="26">
        <v>0</v>
      </c>
      <c r="K593" s="26">
        <v>1.1070589813173988</v>
      </c>
      <c r="L593" s="26">
        <v>0</v>
      </c>
      <c r="M593" s="26">
        <v>0.94978926071460157</v>
      </c>
      <c r="N593" s="26">
        <v>0</v>
      </c>
      <c r="O593" s="26">
        <v>6.4206281942625247E-3</v>
      </c>
      <c r="P593" s="114" t="s">
        <v>6364</v>
      </c>
      <c r="Q593" s="42" t="s">
        <v>5538</v>
      </c>
      <c r="R593" s="42"/>
      <c r="S593" s="41" t="str" cm="1">
        <f t="array" ref="S593">IFERROR(_xlfn.IFS(
U593="MPR ISSUE","PDH",
U593="BSS Hardware Issue","BSS",
U593="Sites strategiques, MLL, Pylone, etc.","ENVTECH",
U593="AKTIVCO DEFAUT GE &amp; POWER Cabinet","AKTIVCO",
U593="AKTIVCO Coupure ENEO &amp; Baisse de tension","AKTIVCO GRID ONLY",
U593="Coupure ENEO &amp; Baisse de tension","IHS GRID ONLY",
U593="Defaut GE &amp; POWER Cabinet","IHS",
U593="Sharing","Partners",
U593="Sites strategiques &amp; DataCenter","SST &amp; DC",
U593="Exclu","Exclu",
U593="SAT","SAT",
U593="SPARE-ISSUE","SPARE-ISSUE",
U593="Fiber CAmtel","TRANS_FO_CAMTEL",
U593="Fiber AOF","Fiber AOF",
U593="Projet OCM (HUAWEI)","TRAVAUX-HUAWEI",
U593="Projet OCM (NOKIA)","TRAVAUX-NOKIA",
U593="ACCESS-ISSUE","ACCESS-ISSUE",
U593="Projet OCM (ZTE, NOKIA, autres projets)","TRAVAUX OCM",
U593="No root CAuse","No root cause",
U593="ODU HS","PDH",
U593="IP &amp; VLAN","PDH",
U593="Warehouse HUAWEI","SPARE-ISSUE",
U593="SPARE-HS","SPARE-ISSUE",
U593="Power Telco","BSS",U593="no impacts","no impacts"
),"")</f>
        <v>No root cause</v>
      </c>
      <c r="T593" s="41" t="str" cm="1">
        <f t="array" ref="T593">IFERROR(_xlfn.IFS(
U593="MPR ISSUE","TX ISSUE",
U593="BSS Hardware Issue","RAN ISSUE",
U593="Sites strategiques, MLL, Pylone, etc.","ENVTECH",
U593="AKTIVCO DEFAUT GE &amp; POWER Cabinet","POWER ISSUE",
U593="AKTIVCO Coupure ENEO &amp; Baisse de tension","POWER ISSUE",
U593="Coupure ENEO &amp; Baisse de tension","POWER ISSUE",
U593="Defaut GE &amp; POWER Cabinet","POWER ISSUE",
U593="Sharing","POWER ISSUE",
U593="Sites strategiques &amp; DataCenter","POWER ISSUE",
U593="Exclu","Exclu",
U593="SAT","TX ISSUE",
U593="SPARE-ISSUE","SPARE-ISSUE",
U593="Fiber CAmtel","TX ISSUE",
U593="Fiber AOF","TX ISSUE",
U593="Projet OCM (HUAWEI)","TRAVAUX-HUAWEI",
U593="Projet OCM (NOKIA)","TRAVAUX -NOKIA",
U593="ACCESS-ISSUE","ACCESS-ISSUE",
U593="Projet OCM (ZTE, NOKIA, autres projets)","TRAVAUX OCM",
U593="No root CAuse","No root cause",
U593="ODU HS","TX ISSUE",
U593="IP &amp; VLAN","TX ISSUE",
U593="Warehouse HUAWEI","SPARE-ISSUE",
U593="SPARE-HS","SPARE-ISSUE",
U593="Power Telco","RAN ISSUE",U593="no impacts","no impacts"
),"")</f>
        <v>No root cause</v>
      </c>
      <c r="U593" s="68" t="s">
        <v>5691</v>
      </c>
      <c r="V593" s="41" t="str" cm="1">
        <f t="array" ref="V593">IFERROR(_xlfn.IFS(
U593="MPR ISSUE","ACTIVE",
U593="BSS Hardware Issue","ACTIVE",
U593="Sites strategiques, MLL, Pylone, etc.","PASSIVE",
U593="AKTIVCO DEFAUT GE &amp; POWER Cabinet","PASSIVE",
U593="AKTIVCO Coupure ENEO &amp; Baisse de tension","PASSIVE",
U593="Coupure ENEO &amp; Baisse de tension","PASSIVE",
U593="Defaut GE &amp; POWER Cabinet","PASSIVE",
U593="Sharing","PASSIVE",
U593="Sites strategiques &amp; DataCenter","PASSIVE",
U593="Exclu","Exclu",
U593="SAT","ACTIVE",
U593="SPARE-ISSUE","SPARE-ISSUE",
U593="Fiber CAmtel","ACTIVE",
U593="Fiber AOF","ACTIVE",
U593="Projet OCM (HUAWEI)","PLANNED WORKS",
U593="Projet OCM (NOKIA)","PLANNED WORKS",
U593="ACCESS-ISSUE","ACCESS-ISSUE",
U593="Projet OCM (ZTE, NOKIA, autres projets)","PLANNED WORKS",
U593="No root CAuse","No root cause",
U593="ODU HS","ACTIVE",
U593="IP &amp; VLAN","ACTIVE",
U593="Warehouse HUAWEI","SPARE-ISSUE",
U593="SPARE-HS","SPARE-ISSUE",
U593="Power Telco","ACTIVE", U593="no impacts","no impacts"
),"")</f>
        <v>No root cause</v>
      </c>
      <c r="W593" s="113"/>
      <c r="X593" s="113"/>
      <c r="Y593" s="113"/>
      <c r="Z593" s="113"/>
      <c r="AA593" s="113"/>
      <c r="AB593" s="17" t="s">
        <v>5465</v>
      </c>
      <c r="AC593" s="17" t="str">
        <f>_xlfn.XLOOKUP(B593,'INCIDENT-04-27-2026'!E:E,'INCIDENT-04-27-2026'!F:F,"")</f>
        <v/>
      </c>
      <c r="AD593" s="9"/>
      <c r="AE593" s="7" t="s">
        <v>5465</v>
      </c>
      <c r="AF593" s="6" t="str">
        <f>_xlfn.XLOOKUP(B593,'[13]Input_27-04'!$B:$B,'[13]Input_27-04'!$M:$M,"")</f>
        <v/>
      </c>
      <c r="AG593" s="7"/>
      <c r="AH593" s="3"/>
      <c r="AI593" s="18" t="str">
        <f>_xlfn.XLOOKUP(B593,'[3]Cells Huawei 27042026 10h'!$B:$B,'[3]Cells Huawei 27042026 10h'!$T:$T,"")</f>
        <v/>
      </c>
      <c r="AJ593" s="18" t="str">
        <f>_xlfn.XLOOKUP(B593,'[3]Cells Huawei 27042026 15h'!$B:$B,'[3]Cells Huawei 27042026 15h'!$T:$T,"")</f>
        <v/>
      </c>
      <c r="AK593" s="18" t="str">
        <f>_xlfn.XLOOKUP(B593,'[4]cells down 27042026 11h28'!$B:$B,'[4]cells down 27042026 11h28'!$R:$R,"")</f>
        <v/>
      </c>
      <c r="AL593" s="18" t="str">
        <f>_xlfn.XLOOKUP(B593,'[4]cells down 27042026 18h01'!$B:$B,'[4]cells down 27042026 18h01'!$R:$R,"")</f>
        <v/>
      </c>
      <c r="AM593" s="18" t="str">
        <f>_xlfn.XLOOKUP(B593,'[5]cell downs 27042026 11h'!$B:$B,'[5]cell downs 27042026 11h'!$R:$R,"")</f>
        <v/>
      </c>
      <c r="AN593" s="18" t="str">
        <f>_xlfn.XLOOKUP(B593,'[5]cell downs 27042026 17h40'!$B:$B,'[5]cell downs 27042026 17h40'!$R:$R,"")</f>
        <v/>
      </c>
      <c r="AO593" s="18" t="str">
        <f>_xlfn.XLOOKUP(B593,'[6]ALL SITES DOWN'!$D:$D,'[6]ALL SITES DOWN'!$J:$J,"")</f>
        <v/>
      </c>
      <c r="AP593" s="18" t="str">
        <f>_xlfn.XLOOKUP(B593,'[7]ALL SITES DOWN'!$D:$D,'[7]ALL SITES DOWN'!$J:$J,"")</f>
        <v/>
      </c>
      <c r="AQ593" s="9" t="str">
        <f>_xlfn.XLOOKUP(B593,[8]sheet1!$AC:$AC,[8]sheet1!$AF:$AF,"")</f>
        <v/>
      </c>
      <c r="AR593" s="14"/>
      <c r="AS593" s="14" t="s">
        <v>5465</v>
      </c>
      <c r="AT593" s="14" t="str">
        <f>_xlfn.XLOOKUP(B593,'[9]cell downs 18042026 17h'!$B:$B,'[9]cell downs 18042026 17h'!$B:$B,"")</f>
        <v/>
      </c>
      <c r="AU593" s="14" t="str">
        <f>_xlfn.XLOOKUP(B593,'[10]Cells Huawei 19042026 15h'!$B:$B,'[10]Cells Huawei 19042026 15h'!$B:$B,"")</f>
        <v/>
      </c>
      <c r="AV593" s="9" t="str">
        <f>_xlfn.XLOOKUP(B593,'[11]cells down 19042026 9H40'!$B:$B,'[11]cells down 19042026 9H40'!$B:$B,"")</f>
        <v/>
      </c>
    </row>
    <row r="594" spans="1:48" hidden="1" x14ac:dyDescent="0.3">
      <c r="A594" s="1" t="s">
        <v>1070</v>
      </c>
      <c r="B594" s="8" t="s">
        <v>1071</v>
      </c>
      <c r="C594" s="3" t="str">
        <f>_xlfn.XLOOKUP(B594,'[1]daily break down'!$D:$D,'[1]daily break down'!$E:$E,"")</f>
        <v>OUEST</v>
      </c>
      <c r="D594" s="1" t="s">
        <v>11</v>
      </c>
      <c r="E594" s="1" t="s">
        <v>12</v>
      </c>
      <c r="F594" s="3" t="s">
        <v>102</v>
      </c>
      <c r="G594" s="1" t="s">
        <v>1072</v>
      </c>
      <c r="H594" s="28" t="str">
        <f>_xlfn.XLOOKUP(B594,[2]CALCULATION!$B:$B,[2]CALCULATION!$H:$H,"")</f>
        <v>NOKIA</v>
      </c>
      <c r="I594" s="26">
        <v>2.8536125307818605E-4</v>
      </c>
      <c r="J594" s="26">
        <v>2.1853270826967971E-4</v>
      </c>
      <c r="K594" s="26">
        <v>2.8987611787112557E-4</v>
      </c>
      <c r="L594" s="26">
        <v>2.6752617476106361E-4</v>
      </c>
      <c r="M594" s="26">
        <v>8.8863842797005065E-3</v>
      </c>
      <c r="N594" s="26">
        <v>2.9427879223704097E-3</v>
      </c>
      <c r="O594" s="26">
        <v>6.3492878809931208E-3</v>
      </c>
      <c r="P594" s="114" t="s">
        <v>6364</v>
      </c>
      <c r="Q594" s="42" t="s">
        <v>5538</v>
      </c>
      <c r="R594" s="42"/>
      <c r="S594" s="41" t="str" cm="1">
        <f t="array" ref="S594">IFERROR(_xlfn.IFS(
U594="MPR ISSUE","PDH",
U594="BSS Hardware Issue","BSS",
U594="Sites strategiques, MLL, Pylone, etc.","ENVTECH",
U594="AKTIVCO DEFAUT GE &amp; POWER Cabinet","AKTIVCO",
U594="AKTIVCO Coupure ENEO &amp; Baisse de tension","AKTIVCO GRID ONLY",
U594="Coupure ENEO &amp; Baisse de tension","IHS GRID ONLY",
U594="Defaut GE &amp; POWER Cabinet","IHS",
U594="Sharing","Partners",
U594="Sites strategiques &amp; DataCenter","SST &amp; DC",
U594="Exclu","Exclu",
U594="SAT","SAT",
U594="SPARE-ISSUE","SPARE-ISSUE",
U594="Fiber CAmtel","TRANS_FO_CAMTEL",
U594="Fiber AOF","Fiber AOF",
U594="Projet OCM (HUAWEI)","TRAVAUX-HUAWEI",
U594="Projet OCM (NOKIA)","TRAVAUX-NOKIA",
U594="ACCESS-ISSUE","ACCESS-ISSUE",
U594="Projet OCM (ZTE, NOKIA, autres projets)","TRAVAUX OCM",
U594="No root CAuse","No root cause",
U594="ODU HS","PDH",
U594="IP &amp; VLAN","PDH",
U594="Warehouse HUAWEI","SPARE-ISSUE",
U594="SPARE-HS","SPARE-ISSUE",
U594="Power Telco","BSS",U594="no impacts","no impacts"
),"")</f>
        <v>No root cause</v>
      </c>
      <c r="T594" s="41" t="str" cm="1">
        <f t="array" ref="T594">IFERROR(_xlfn.IFS(
U594="MPR ISSUE","TX ISSUE",
U594="BSS Hardware Issue","RAN ISSUE",
U594="Sites strategiques, MLL, Pylone, etc.","ENVTECH",
U594="AKTIVCO DEFAUT GE &amp; POWER Cabinet","POWER ISSUE",
U594="AKTIVCO Coupure ENEO &amp; Baisse de tension","POWER ISSUE",
U594="Coupure ENEO &amp; Baisse de tension","POWER ISSUE",
U594="Defaut GE &amp; POWER Cabinet","POWER ISSUE",
U594="Sharing","POWER ISSUE",
U594="Sites strategiques &amp; DataCenter","POWER ISSUE",
U594="Exclu","Exclu",
U594="SAT","TX ISSUE",
U594="SPARE-ISSUE","SPARE-ISSUE",
U594="Fiber CAmtel","TX ISSUE",
U594="Fiber AOF","TX ISSUE",
U594="Projet OCM (HUAWEI)","TRAVAUX-HUAWEI",
U594="Projet OCM (NOKIA)","TRAVAUX -NOKIA",
U594="ACCESS-ISSUE","ACCESS-ISSUE",
U594="Projet OCM (ZTE, NOKIA, autres projets)","TRAVAUX OCM",
U594="No root CAuse","No root cause",
U594="ODU HS","TX ISSUE",
U594="IP &amp; VLAN","TX ISSUE",
U594="Warehouse HUAWEI","SPARE-ISSUE",
U594="SPARE-HS","SPARE-ISSUE",
U594="Power Telco","RAN ISSUE",U594="no impacts","no impacts"
),"")</f>
        <v>No root cause</v>
      </c>
      <c r="U594" s="68" t="s">
        <v>5691</v>
      </c>
      <c r="V594" s="41" t="str" cm="1">
        <f t="array" ref="V594">IFERROR(_xlfn.IFS(
U594="MPR ISSUE","ACTIVE",
U594="BSS Hardware Issue","ACTIVE",
U594="Sites strategiques, MLL, Pylone, etc.","PASSIVE",
U594="AKTIVCO DEFAUT GE &amp; POWER Cabinet","PASSIVE",
U594="AKTIVCO Coupure ENEO &amp; Baisse de tension","PASSIVE",
U594="Coupure ENEO &amp; Baisse de tension","PASSIVE",
U594="Defaut GE &amp; POWER Cabinet","PASSIVE",
U594="Sharing","PASSIVE",
U594="Sites strategiques &amp; DataCenter","PASSIVE",
U594="Exclu","Exclu",
U594="SAT","ACTIVE",
U594="SPARE-ISSUE","SPARE-ISSUE",
U594="Fiber CAmtel","ACTIVE",
U594="Fiber AOF","ACTIVE",
U594="Projet OCM (HUAWEI)","PLANNED WORKS",
U594="Projet OCM (NOKIA)","PLANNED WORKS",
U594="ACCESS-ISSUE","ACCESS-ISSUE",
U594="Projet OCM (ZTE, NOKIA, autres projets)","PLANNED WORKS",
U594="No root CAuse","No root cause",
U594="ODU HS","ACTIVE",
U594="IP &amp; VLAN","ACTIVE",
U594="Warehouse HUAWEI","SPARE-ISSUE",
U594="SPARE-HS","SPARE-ISSUE",
U594="Power Telco","ACTIVE", U594="no impacts","no impacts"
),"")</f>
        <v>No root cause</v>
      </c>
      <c r="W594" s="113"/>
      <c r="X594" s="113"/>
      <c r="Y594" s="113"/>
      <c r="Z594" s="113"/>
      <c r="AA594" s="113"/>
      <c r="AB594" s="17" t="s">
        <v>5465</v>
      </c>
      <c r="AC594" s="17" t="str">
        <f>_xlfn.XLOOKUP(B594,'INCIDENT-04-27-2026'!E:E,'INCIDENT-04-27-2026'!F:F,"")</f>
        <v/>
      </c>
      <c r="AD594" s="9"/>
      <c r="AE594" s="7" t="s">
        <v>5465</v>
      </c>
      <c r="AF594" s="6" t="str">
        <f>_xlfn.XLOOKUP(B594,'[13]Input_27-04'!$B:$B,'[13]Input_27-04'!$M:$M,"")</f>
        <v/>
      </c>
      <c r="AG594" s="7"/>
      <c r="AH594" s="3"/>
      <c r="AI594" s="18" t="str">
        <f>_xlfn.XLOOKUP(B594,'[3]Cells Huawei 27042026 10h'!$B:$B,'[3]Cells Huawei 27042026 10h'!$T:$T,"")</f>
        <v/>
      </c>
      <c r="AJ594" s="18" t="str">
        <f>_xlfn.XLOOKUP(B594,'[3]Cells Huawei 27042026 15h'!$B:$B,'[3]Cells Huawei 27042026 15h'!$T:$T,"")</f>
        <v/>
      </c>
      <c r="AK594" s="18" t="str">
        <f>_xlfn.XLOOKUP(B594,'[4]cells down 27042026 11h28'!$B:$B,'[4]cells down 27042026 11h28'!$R:$R,"")</f>
        <v/>
      </c>
      <c r="AL594" s="18" t="str">
        <f>_xlfn.XLOOKUP(B594,'[4]cells down 27042026 18h01'!$B:$B,'[4]cells down 27042026 18h01'!$R:$R,"")</f>
        <v/>
      </c>
      <c r="AM594" s="18" t="str">
        <f>_xlfn.XLOOKUP(B594,'[5]cell downs 27042026 11h'!$B:$B,'[5]cell downs 27042026 11h'!$R:$R,"")</f>
        <v/>
      </c>
      <c r="AN594" s="18" t="str">
        <f>_xlfn.XLOOKUP(B594,'[5]cell downs 27042026 17h40'!$B:$B,'[5]cell downs 27042026 17h40'!$R:$R,"")</f>
        <v/>
      </c>
      <c r="AO594" s="18" t="str">
        <f>_xlfn.XLOOKUP(B594,'[6]ALL SITES DOWN'!$D:$D,'[6]ALL SITES DOWN'!$J:$J,"")</f>
        <v/>
      </c>
      <c r="AP594" s="18" t="str">
        <f>_xlfn.XLOOKUP(B594,'[7]ALL SITES DOWN'!$D:$D,'[7]ALL SITES DOWN'!$J:$J,"")</f>
        <v/>
      </c>
      <c r="AQ594" s="9" t="str">
        <f>_xlfn.XLOOKUP(B594,[8]sheet1!$AC:$AC,[8]sheet1!$AF:$AF,"")</f>
        <v/>
      </c>
      <c r="AR594" s="14"/>
      <c r="AS594" s="14" t="s">
        <v>5465</v>
      </c>
      <c r="AT594" s="14" t="str">
        <f>_xlfn.XLOOKUP(B594,'[9]cell downs 18042026 17h'!$B:$B,'[9]cell downs 18042026 17h'!$B:$B,"")</f>
        <v/>
      </c>
      <c r="AU594" s="14" t="str">
        <f>_xlfn.XLOOKUP(B594,'[10]Cells Huawei 19042026 15h'!$B:$B,'[10]Cells Huawei 19042026 15h'!$B:$B,"")</f>
        <v/>
      </c>
      <c r="AV594" s="9" t="str">
        <f>_xlfn.XLOOKUP(B594,'[11]cells down 19042026 9H40'!$B:$B,'[11]cells down 19042026 9H40'!$B:$B,"")</f>
        <v/>
      </c>
    </row>
    <row r="595" spans="1:48" hidden="1" x14ac:dyDescent="0.3">
      <c r="A595" s="1" t="s">
        <v>1525</v>
      </c>
      <c r="B595" s="1" t="s">
        <v>1526</v>
      </c>
      <c r="C595" s="3" t="str">
        <f>_xlfn.XLOOKUP(B595,'[1]daily break down'!$D:$D,'[1]daily break down'!$E:$E,"")</f>
        <v>NORD-OUEST</v>
      </c>
      <c r="D595" s="1" t="s">
        <v>11</v>
      </c>
      <c r="E595" s="1" t="s">
        <v>154</v>
      </c>
      <c r="F595" s="3" t="s">
        <v>51</v>
      </c>
      <c r="G595" s="1" t="s">
        <v>1527</v>
      </c>
      <c r="H595" s="28" t="str">
        <f>_xlfn.XLOOKUP(B595,[2]CALCULATION!$B:$B,[2]CALCULATION!$H:$H,"")</f>
        <v>NOKIA</v>
      </c>
      <c r="I595" s="26">
        <v>0</v>
      </c>
      <c r="J595" s="26">
        <v>0.77241940684809929</v>
      </c>
      <c r="K595" s="26">
        <v>1.0701046990437509E-2</v>
      </c>
      <c r="L595" s="26">
        <v>4.1912434045879524E-3</v>
      </c>
      <c r="M595" s="26">
        <v>1.4000536479155957E-2</v>
      </c>
      <c r="N595" s="26">
        <v>8.9175391586978642E-3</v>
      </c>
      <c r="O595" s="26">
        <v>6.3314528026754543E-3</v>
      </c>
      <c r="P595" s="114" t="s">
        <v>6364</v>
      </c>
      <c r="Q595" s="42" t="s">
        <v>6353</v>
      </c>
      <c r="R595" s="42"/>
      <c r="S595" s="41" t="str" cm="1">
        <f t="array" ref="S595">IFERROR(_xlfn.IFS(
U595="MPR ISSUE","PDH",
U595="BSS Hardware Issue","BSS",
U595="Sites strategiques, MLL, Pylone, etc.","ENVTECH",
U595="AKTIVCO DEFAUT GE &amp; POWER Cabinet","AKTIVCO",
U595="AKTIVCO Coupure ENEO &amp; Baisse de tension","AKTIVCO GRID ONLY",
U595="Coupure ENEO &amp; Baisse de tension","IHS GRID ONLY",
U595="Defaut GE &amp; POWER Cabinet","IHS",
U595="Sharing","Partners",
U595="Sites strategiques &amp; DataCenter","SST &amp; DC",
U595="Exclu","Exclu",
U595="SAT","SAT",
U595="SPARE-ISSUE","SPARE-ISSUE",
U595="Fiber CAmtel","TRANS_FO_CAMTEL",
U595="Fiber AOF","Fiber AOF",
U595="Projet OCM (HUAWEI)","TRAVAUX-HUAWEI",
U595="Projet OCM (NOKIA)","TRAVAUX-NOKIA",
U595="ACCESS-ISSUE","ACCESS-ISSUE",
U595="Projet OCM (ZTE, NOKIA, autres projets)","TRAVAUX OCM",
U595="No root CAuse","No root cause",
U595="ODU HS","PDH",
U595="IP &amp; VLAN","PDH",
U595="Warehouse HUAWEI","SPARE-ISSUE",
U595="SPARE-HS","SPARE-ISSUE",
U595="Power Telco","BSS",U595="no impacts","no impacts"
),"")</f>
        <v/>
      </c>
      <c r="T595" s="41" t="str" cm="1">
        <f t="array" ref="T595">IFERROR(_xlfn.IFS(
U595="MPR ISSUE","TX ISSUE",
U595="BSS Hardware Issue","RAN ISSUE",
U595="Sites strategiques, MLL, Pylone, etc.","ENVTECH",
U595="AKTIVCO DEFAUT GE &amp; POWER Cabinet","POWER ISSUE",
U595="AKTIVCO Coupure ENEO &amp; Baisse de tension","POWER ISSUE",
U595="Coupure ENEO &amp; Baisse de tension","POWER ISSUE",
U595="Defaut GE &amp; POWER Cabinet","POWER ISSUE",
U595="Sharing","POWER ISSUE",
U595="Sites strategiques &amp; DataCenter","POWER ISSUE",
U595="Exclu","Exclu",
U595="SAT","TX ISSUE",
U595="SPARE-ISSUE","SPARE-ISSUE",
U595="Fiber CAmtel","TX ISSUE",
U595="Fiber AOF","TX ISSUE",
U595="Projet OCM (HUAWEI)","TRAVAUX-HUAWEI",
U595="Projet OCM (NOKIA)","TRAVAUX -NOKIA",
U595="ACCESS-ISSUE","ACCESS-ISSUE",
U595="Projet OCM (ZTE, NOKIA, autres projets)","TRAVAUX OCM",
U595="No root CAuse","No root cause",
U595="ODU HS","TX ISSUE",
U595="IP &amp; VLAN","TX ISSUE",
U595="Warehouse HUAWEI","SPARE-ISSUE",
U595="SPARE-HS","SPARE-ISSUE",
U595="Power Telco","RAN ISSUE",U595="no impacts","no impacts"
),"")</f>
        <v/>
      </c>
      <c r="U595" s="68"/>
      <c r="V595" s="41" t="str" cm="1">
        <f t="array" ref="V595">IFERROR(_xlfn.IFS(
U595="MPR ISSUE","ACTIVE",
U595="BSS Hardware Issue","ACTIVE",
U595="Sites strategiques, MLL, Pylone, etc.","PASSIVE",
U595="AKTIVCO DEFAUT GE &amp; POWER Cabinet","PASSIVE",
U595="AKTIVCO Coupure ENEO &amp; Baisse de tension","PASSIVE",
U595="Coupure ENEO &amp; Baisse de tension","PASSIVE",
U595="Defaut GE &amp; POWER Cabinet","PASSIVE",
U595="Sharing","PASSIVE",
U595="Sites strategiques &amp; DataCenter","PASSIVE",
U595="Exclu","Exclu",
U595="SAT","ACTIVE",
U595="SPARE-ISSUE","SPARE-ISSUE",
U595="Fiber CAmtel","ACTIVE",
U595="Fiber AOF","ACTIVE",
U595="Projet OCM (HUAWEI)","PLANNED WORKS",
U595="Projet OCM (NOKIA)","PLANNED WORKS",
U595="ACCESS-ISSUE","ACCESS-ISSUE",
U595="Projet OCM (ZTE, NOKIA, autres projets)","PLANNED WORKS",
U595="No root CAuse","No root cause",
U595="ODU HS","ACTIVE",
U595="IP &amp; VLAN","ACTIVE",
U595="Warehouse HUAWEI","SPARE-ISSUE",
U595="SPARE-HS","SPARE-ISSUE",
U595="Power Telco","ACTIVE", U595="no impacts","no impacts"
),"")</f>
        <v/>
      </c>
      <c r="W595" s="113"/>
      <c r="X595" s="113"/>
      <c r="Y595" s="113"/>
      <c r="Z595" s="113"/>
      <c r="AA595" s="113"/>
      <c r="AB595" s="17" t="s">
        <v>5465</v>
      </c>
      <c r="AC595" s="17" t="str">
        <f>_xlfn.XLOOKUP(B595,'INCIDENT-04-27-2026'!E:E,'INCIDENT-04-27-2026'!F:F,"")</f>
        <v/>
      </c>
      <c r="AD595" s="9"/>
      <c r="AE595" s="7" t="s">
        <v>5465</v>
      </c>
      <c r="AF595" s="6" t="str">
        <f>_xlfn.XLOOKUP(B595,'[13]Input_27-04'!$B:$B,'[13]Input_27-04'!$M:$M,"")</f>
        <v/>
      </c>
      <c r="AG595" s="7"/>
      <c r="AH595" s="3"/>
      <c r="AI595" s="18" t="str">
        <f>_xlfn.XLOOKUP(B595,'[3]Cells Huawei 27042026 10h'!$B:$B,'[3]Cells Huawei 27042026 10h'!$T:$T,"")</f>
        <v/>
      </c>
      <c r="AJ595" s="18" t="str">
        <f>_xlfn.XLOOKUP(B595,'[3]Cells Huawei 27042026 15h'!$B:$B,'[3]Cells Huawei 27042026 15h'!$T:$T,"")</f>
        <v/>
      </c>
      <c r="AK595" s="18" t="str">
        <f>_xlfn.XLOOKUP(B595,'[4]cells down 27042026 11h28'!$B:$B,'[4]cells down 27042026 11h28'!$R:$R,"")</f>
        <v/>
      </c>
      <c r="AL595" s="18" t="str">
        <f>_xlfn.XLOOKUP(B595,'[4]cells down 27042026 18h01'!$B:$B,'[4]cells down 27042026 18h01'!$R:$R,"")</f>
        <v/>
      </c>
      <c r="AM595" s="18" t="str">
        <f>_xlfn.XLOOKUP(B595,'[5]cell downs 27042026 11h'!$B:$B,'[5]cell downs 27042026 11h'!$R:$R,"")</f>
        <v/>
      </c>
      <c r="AN595" s="18" t="str">
        <f>_xlfn.XLOOKUP(B595,'[5]cell downs 27042026 17h40'!$B:$B,'[5]cell downs 27042026 17h40'!$R:$R,"")</f>
        <v/>
      </c>
      <c r="AO595" s="18" t="str">
        <f>_xlfn.XLOOKUP(B595,'[6]ALL SITES DOWN'!$D:$D,'[6]ALL SITES DOWN'!$J:$J,"")</f>
        <v/>
      </c>
      <c r="AP595" s="18" t="str">
        <f>_xlfn.XLOOKUP(B595,'[7]ALL SITES DOWN'!$D:$D,'[7]ALL SITES DOWN'!$J:$J,"")</f>
        <v/>
      </c>
      <c r="AQ595" s="9" t="str">
        <f>_xlfn.XLOOKUP(B595,[8]sheet1!$AC:$AC,[8]sheet1!$AF:$AF,"")</f>
        <v/>
      </c>
      <c r="AR595" s="14"/>
      <c r="AS595" s="14" t="s">
        <v>5465</v>
      </c>
      <c r="AT595" s="14" t="str">
        <f>_xlfn.XLOOKUP(B595,'[9]cell downs 18042026 17h'!$B:$B,'[9]cell downs 18042026 17h'!$B:$B,"")</f>
        <v/>
      </c>
      <c r="AU595" s="14" t="str">
        <f>_xlfn.XLOOKUP(B595,'[10]Cells Huawei 19042026 15h'!$B:$B,'[10]Cells Huawei 19042026 15h'!$B:$B,"")</f>
        <v/>
      </c>
      <c r="AV595" s="9" t="str">
        <f>_xlfn.XLOOKUP(B595,'[11]cells down 19042026 9H40'!$B:$B,'[11]cells down 19042026 9H40'!$B:$B,"")</f>
        <v/>
      </c>
    </row>
    <row r="596" spans="1:48" hidden="1" x14ac:dyDescent="0.3">
      <c r="A596" s="1" t="s">
        <v>871</v>
      </c>
      <c r="B596" s="1" t="s">
        <v>872</v>
      </c>
      <c r="C596" s="3" t="str">
        <f>_xlfn.XLOOKUP(B596,'[1]daily break down'!$D:$D,'[1]daily break down'!$E:$E,"")</f>
        <v>NORD-OUEST</v>
      </c>
      <c r="D596" s="1" t="s">
        <v>11</v>
      </c>
      <c r="E596" s="1" t="s">
        <v>66</v>
      </c>
      <c r="F596" s="3" t="s">
        <v>51</v>
      </c>
      <c r="G596" s="1" t="s">
        <v>871</v>
      </c>
      <c r="H596" s="28" t="str">
        <f>_xlfn.XLOOKUP(B596,[2]CALCULATION!$B:$B,[2]CALCULATION!$H:$H,"")</f>
        <v>NOKIA</v>
      </c>
      <c r="I596" s="26">
        <v>1.3592826588820119</v>
      </c>
      <c r="J596" s="26">
        <v>2.5642740552402317</v>
      </c>
      <c r="K596" s="26">
        <v>8.5608375923501775E-3</v>
      </c>
      <c r="L596" s="26">
        <v>5.4396988868056322E-3</v>
      </c>
      <c r="M596" s="26">
        <v>4.7262957541099127E-3</v>
      </c>
      <c r="N596" s="26">
        <v>1.2418029980053247</v>
      </c>
      <c r="O596" s="26">
        <v>6.1531020195015234E-3</v>
      </c>
      <c r="P596" s="114" t="s">
        <v>6364</v>
      </c>
      <c r="Q596" s="42" t="s">
        <v>6353</v>
      </c>
      <c r="R596" s="42"/>
      <c r="S596" s="41" t="str" cm="1">
        <f t="array" ref="S596">IFERROR(_xlfn.IFS(
U596="MPR ISSUE","PDH",
U596="BSS Hardware Issue","BSS",
U596="Sites strategiques, MLL, Pylone, etc.","ENVTECH",
U596="AKTIVCO DEFAUT GE &amp; POWER Cabinet","AKTIVCO",
U596="AKTIVCO Coupure ENEO &amp; Baisse de tension","AKTIVCO GRID ONLY",
U596="Coupure ENEO &amp; Baisse de tension","IHS GRID ONLY",
U596="Defaut GE &amp; POWER Cabinet","IHS",
U596="Sharing","Partners",
U596="Sites strategiques &amp; DataCenter","SST &amp; DC",
U596="Exclu","Exclu",
U596="SAT","SAT",
U596="SPARE-ISSUE","SPARE-ISSUE",
U596="Fiber CAmtel","TRANS_FO_CAMTEL",
U596="Fiber AOF","Fiber AOF",
U596="Projet OCM (HUAWEI)","TRAVAUX-HUAWEI",
U596="Projet OCM (NOKIA)","TRAVAUX-NOKIA",
U596="ACCESS-ISSUE","ACCESS-ISSUE",
U596="Projet OCM (ZTE, NOKIA, autres projets)","TRAVAUX OCM",
U596="No root CAuse","No root cause",
U596="ODU HS","PDH",
U596="IP &amp; VLAN","PDH",
U596="Warehouse HUAWEI","SPARE-ISSUE",
U596="SPARE-HS","SPARE-ISSUE",
U596="Power Telco","BSS",U596="no impacts","no impacts"
),"")</f>
        <v/>
      </c>
      <c r="T596" s="41" t="str" cm="1">
        <f t="array" ref="T596">IFERROR(_xlfn.IFS(
U596="MPR ISSUE","TX ISSUE",
U596="BSS Hardware Issue","RAN ISSUE",
U596="Sites strategiques, MLL, Pylone, etc.","ENVTECH",
U596="AKTIVCO DEFAUT GE &amp; POWER Cabinet","POWER ISSUE",
U596="AKTIVCO Coupure ENEO &amp; Baisse de tension","POWER ISSUE",
U596="Coupure ENEO &amp; Baisse de tension","POWER ISSUE",
U596="Defaut GE &amp; POWER Cabinet","POWER ISSUE",
U596="Sharing","POWER ISSUE",
U596="Sites strategiques &amp; DataCenter","POWER ISSUE",
U596="Exclu","Exclu",
U596="SAT","TX ISSUE",
U596="SPARE-ISSUE","SPARE-ISSUE",
U596="Fiber CAmtel","TX ISSUE",
U596="Fiber AOF","TX ISSUE",
U596="Projet OCM (HUAWEI)","TRAVAUX-HUAWEI",
U596="Projet OCM (NOKIA)","TRAVAUX -NOKIA",
U596="ACCESS-ISSUE","ACCESS-ISSUE",
U596="Projet OCM (ZTE, NOKIA, autres projets)","TRAVAUX OCM",
U596="No root CAuse","No root cause",
U596="ODU HS","TX ISSUE",
U596="IP &amp; VLAN","TX ISSUE",
U596="Warehouse HUAWEI","SPARE-ISSUE",
U596="SPARE-HS","SPARE-ISSUE",
U596="Power Telco","RAN ISSUE",U596="no impacts","no impacts"
),"")</f>
        <v/>
      </c>
      <c r="U596" s="68"/>
      <c r="V596" s="41" t="str" cm="1">
        <f t="array" ref="V596">IFERROR(_xlfn.IFS(
U596="MPR ISSUE","ACTIVE",
U596="BSS Hardware Issue","ACTIVE",
U596="Sites strategiques, MLL, Pylone, etc.","PASSIVE",
U596="AKTIVCO DEFAUT GE &amp; POWER Cabinet","PASSIVE",
U596="AKTIVCO Coupure ENEO &amp; Baisse de tension","PASSIVE",
U596="Coupure ENEO &amp; Baisse de tension","PASSIVE",
U596="Defaut GE &amp; POWER Cabinet","PASSIVE",
U596="Sharing","PASSIVE",
U596="Sites strategiques &amp; DataCenter","PASSIVE",
U596="Exclu","Exclu",
U596="SAT","ACTIVE",
U596="SPARE-ISSUE","SPARE-ISSUE",
U596="Fiber CAmtel","ACTIVE",
U596="Fiber AOF","ACTIVE",
U596="Projet OCM (HUAWEI)","PLANNED WORKS",
U596="Projet OCM (NOKIA)","PLANNED WORKS",
U596="ACCESS-ISSUE","ACCESS-ISSUE",
U596="Projet OCM (ZTE, NOKIA, autres projets)","PLANNED WORKS",
U596="No root CAuse","No root cause",
U596="ODU HS","ACTIVE",
U596="IP &amp; VLAN","ACTIVE",
U596="Warehouse HUAWEI","SPARE-ISSUE",
U596="SPARE-HS","SPARE-ISSUE",
U596="Power Telco","ACTIVE", U596="no impacts","no impacts"
),"")</f>
        <v/>
      </c>
      <c r="W596" s="113"/>
      <c r="X596" s="113"/>
      <c r="Y596" s="113"/>
      <c r="Z596" s="113"/>
      <c r="AA596" s="113"/>
      <c r="AB596" s="17" t="s">
        <v>5465</v>
      </c>
      <c r="AC596" s="17" t="str">
        <f>_xlfn.XLOOKUP(B596,'INCIDENT-04-27-2026'!E:E,'INCIDENT-04-27-2026'!F:F,"")</f>
        <v/>
      </c>
      <c r="AD596" s="9"/>
      <c r="AE596" s="7" t="s">
        <v>5465</v>
      </c>
      <c r="AF596" s="6" t="str">
        <f>_xlfn.XLOOKUP(B596,'[13]Input_27-04'!$B:$B,'[13]Input_27-04'!$M:$M,"")</f>
        <v/>
      </c>
      <c r="AG596" s="7"/>
      <c r="AH596" s="3"/>
      <c r="AI596" s="18" t="str">
        <f>_xlfn.XLOOKUP(B596,'[3]Cells Huawei 27042026 10h'!$B:$B,'[3]Cells Huawei 27042026 10h'!$T:$T,"")</f>
        <v/>
      </c>
      <c r="AJ596" s="18" t="str">
        <f>_xlfn.XLOOKUP(B596,'[3]Cells Huawei 27042026 15h'!$B:$B,'[3]Cells Huawei 27042026 15h'!$T:$T,"")</f>
        <v/>
      </c>
      <c r="AK596" s="18" t="str">
        <f>_xlfn.XLOOKUP(B596,'[4]cells down 27042026 11h28'!$B:$B,'[4]cells down 27042026 11h28'!$R:$R,"")</f>
        <v/>
      </c>
      <c r="AL596" s="18" t="str">
        <f>_xlfn.XLOOKUP(B596,'[4]cells down 27042026 18h01'!$B:$B,'[4]cells down 27042026 18h01'!$R:$R,"")</f>
        <v/>
      </c>
      <c r="AM596" s="18" t="str">
        <f>_xlfn.XLOOKUP(B596,'[5]cell downs 27042026 11h'!$B:$B,'[5]cell downs 27042026 11h'!$R:$R,"")</f>
        <v/>
      </c>
      <c r="AN596" s="18" t="str">
        <f>_xlfn.XLOOKUP(B596,'[5]cell downs 27042026 17h40'!$B:$B,'[5]cell downs 27042026 17h40'!$R:$R,"")</f>
        <v/>
      </c>
      <c r="AO596" s="18" t="str">
        <f>_xlfn.XLOOKUP(B596,'[6]ALL SITES DOWN'!$D:$D,'[6]ALL SITES DOWN'!$J:$J,"")</f>
        <v/>
      </c>
      <c r="AP596" s="18" t="str">
        <f>_xlfn.XLOOKUP(B596,'[7]ALL SITES DOWN'!$D:$D,'[7]ALL SITES DOWN'!$J:$J,"")</f>
        <v/>
      </c>
      <c r="AQ596" s="9" t="str">
        <f>_xlfn.XLOOKUP(B596,[8]sheet1!$AC:$AC,[8]sheet1!$AF:$AF,"")</f>
        <v/>
      </c>
      <c r="AR596" s="14"/>
      <c r="AS596" s="14" t="s">
        <v>5465</v>
      </c>
      <c r="AT596" s="14" t="str">
        <f>_xlfn.XLOOKUP(B596,'[9]cell downs 18042026 17h'!$B:$B,'[9]cell downs 18042026 17h'!$B:$B,"")</f>
        <v/>
      </c>
      <c r="AU596" s="14" t="str">
        <f>_xlfn.XLOOKUP(B596,'[10]Cells Huawei 19042026 15h'!$B:$B,'[10]Cells Huawei 19042026 15h'!$B:$B,"")</f>
        <v/>
      </c>
      <c r="AV596" s="9" t="str">
        <f>_xlfn.XLOOKUP(B596,'[11]cells down 19042026 9H40'!$B:$B,'[11]cells down 19042026 9H40'!$B:$B,"")</f>
        <v/>
      </c>
    </row>
    <row r="597" spans="1:48" hidden="1" x14ac:dyDescent="0.3">
      <c r="A597" s="1" t="s">
        <v>2638</v>
      </c>
      <c r="B597" s="8" t="s">
        <v>2639</v>
      </c>
      <c r="C597" s="3" t="str">
        <f>_xlfn.XLOOKUP(B597,'[1]daily break down'!$D:$D,'[1]daily break down'!$E:$E,"")</f>
        <v>NORD-OUEST</v>
      </c>
      <c r="D597" s="1" t="s">
        <v>11</v>
      </c>
      <c r="E597" s="1" t="s">
        <v>12</v>
      </c>
      <c r="F597" s="3" t="s">
        <v>51</v>
      </c>
      <c r="G597" s="1" t="s">
        <v>2638</v>
      </c>
      <c r="H597" s="28" t="str">
        <f>_xlfn.XLOOKUP(B597,[2]CALCULATION!$B:$B,[2]CALCULATION!$H:$H,"")</f>
        <v>NOKIA</v>
      </c>
      <c r="I597" s="26">
        <v>0</v>
      </c>
      <c r="J597" s="26">
        <v>0.76915558751601609</v>
      </c>
      <c r="K597" s="26">
        <v>7.6690836764801854E-3</v>
      </c>
      <c r="L597" s="26">
        <v>2.3185601812614311E-3</v>
      </c>
      <c r="M597" s="26">
        <v>0.70247022968727268</v>
      </c>
      <c r="N597" s="26">
        <v>2.6752617476092913E-3</v>
      </c>
      <c r="O597" s="26">
        <v>6.0639266279144729E-3</v>
      </c>
      <c r="P597" s="114" t="s">
        <v>6364</v>
      </c>
      <c r="Q597" s="42" t="s">
        <v>6353</v>
      </c>
      <c r="R597" s="42"/>
      <c r="S597" s="41" t="str" cm="1">
        <f t="array" ref="S597">IFERROR(_xlfn.IFS(
U597="MPR ISSUE","PDH",
U597="BSS Hardware Issue","BSS",
U597="Sites strategiques, MLL, Pylone, etc.","ENVTECH",
U597="AKTIVCO DEFAUT GE &amp; POWER Cabinet","AKTIVCO",
U597="AKTIVCO Coupure ENEO &amp; Baisse de tension","AKTIVCO GRID ONLY",
U597="Coupure ENEO &amp; Baisse de tension","IHS GRID ONLY",
U597="Defaut GE &amp; POWER Cabinet","IHS",
U597="Sharing","Partners",
U597="Sites strategiques &amp; DataCenter","SST &amp; DC",
U597="Exclu","Exclu",
U597="SAT","SAT",
U597="SPARE-ISSUE","SPARE-ISSUE",
U597="Fiber CAmtel","TRANS_FO_CAMTEL",
U597="Fiber AOF","Fiber AOF",
U597="Projet OCM (HUAWEI)","TRAVAUX-HUAWEI",
U597="Projet OCM (NOKIA)","TRAVAUX-NOKIA",
U597="ACCESS-ISSUE","ACCESS-ISSUE",
U597="Projet OCM (ZTE, NOKIA, autres projets)","TRAVAUX OCM",
U597="No root CAuse","No root cause",
U597="ODU HS","PDH",
U597="IP &amp; VLAN","PDH",
U597="Warehouse HUAWEI","SPARE-ISSUE",
U597="SPARE-HS","SPARE-ISSUE",
U597="Power Telco","BSS",U597="no impacts","no impacts"
),"")</f>
        <v/>
      </c>
      <c r="T597" s="41" t="str" cm="1">
        <f t="array" ref="T597">IFERROR(_xlfn.IFS(
U597="MPR ISSUE","TX ISSUE",
U597="BSS Hardware Issue","RAN ISSUE",
U597="Sites strategiques, MLL, Pylone, etc.","ENVTECH",
U597="AKTIVCO DEFAUT GE &amp; POWER Cabinet","POWER ISSUE",
U597="AKTIVCO Coupure ENEO &amp; Baisse de tension","POWER ISSUE",
U597="Coupure ENEO &amp; Baisse de tension","POWER ISSUE",
U597="Defaut GE &amp; POWER Cabinet","POWER ISSUE",
U597="Sharing","POWER ISSUE",
U597="Sites strategiques &amp; DataCenter","POWER ISSUE",
U597="Exclu","Exclu",
U597="SAT","TX ISSUE",
U597="SPARE-ISSUE","SPARE-ISSUE",
U597="Fiber CAmtel","TX ISSUE",
U597="Fiber AOF","TX ISSUE",
U597="Projet OCM (HUAWEI)","TRAVAUX-HUAWEI",
U597="Projet OCM (NOKIA)","TRAVAUX -NOKIA",
U597="ACCESS-ISSUE","ACCESS-ISSUE",
U597="Projet OCM (ZTE, NOKIA, autres projets)","TRAVAUX OCM",
U597="No root CAuse","No root cause",
U597="ODU HS","TX ISSUE",
U597="IP &amp; VLAN","TX ISSUE",
U597="Warehouse HUAWEI","SPARE-ISSUE",
U597="SPARE-HS","SPARE-ISSUE",
U597="Power Telco","RAN ISSUE",U597="no impacts","no impacts"
),"")</f>
        <v/>
      </c>
      <c r="U597" s="68"/>
      <c r="V597" s="41" t="str" cm="1">
        <f t="array" ref="V597">IFERROR(_xlfn.IFS(
U597="MPR ISSUE","ACTIVE",
U597="BSS Hardware Issue","ACTIVE",
U597="Sites strategiques, MLL, Pylone, etc.","PASSIVE",
U597="AKTIVCO DEFAUT GE &amp; POWER Cabinet","PASSIVE",
U597="AKTIVCO Coupure ENEO &amp; Baisse de tension","PASSIVE",
U597="Coupure ENEO &amp; Baisse de tension","PASSIVE",
U597="Defaut GE &amp; POWER Cabinet","PASSIVE",
U597="Sharing","PASSIVE",
U597="Sites strategiques &amp; DataCenter","PASSIVE",
U597="Exclu","Exclu",
U597="SAT","ACTIVE",
U597="SPARE-ISSUE","SPARE-ISSUE",
U597="Fiber CAmtel","ACTIVE",
U597="Fiber AOF","ACTIVE",
U597="Projet OCM (HUAWEI)","PLANNED WORKS",
U597="Projet OCM (NOKIA)","PLANNED WORKS",
U597="ACCESS-ISSUE","ACCESS-ISSUE",
U597="Projet OCM (ZTE, NOKIA, autres projets)","PLANNED WORKS",
U597="No root CAuse","No root cause",
U597="ODU HS","ACTIVE",
U597="IP &amp; VLAN","ACTIVE",
U597="Warehouse HUAWEI","SPARE-ISSUE",
U597="SPARE-HS","SPARE-ISSUE",
U597="Power Telco","ACTIVE", U597="no impacts","no impacts"
),"")</f>
        <v/>
      </c>
      <c r="W597" s="113"/>
      <c r="X597" s="113"/>
      <c r="Y597" s="113"/>
      <c r="Z597" s="113"/>
      <c r="AA597" s="113"/>
      <c r="AB597" s="17" t="s">
        <v>5465</v>
      </c>
      <c r="AC597" s="17" t="str">
        <f>_xlfn.XLOOKUP(B597,'INCIDENT-04-27-2026'!E:E,'INCIDENT-04-27-2026'!F:F,"")</f>
        <v/>
      </c>
      <c r="AD597" s="9"/>
      <c r="AE597" s="7" t="s">
        <v>5465</v>
      </c>
      <c r="AF597" s="6" t="str">
        <f>_xlfn.XLOOKUP(B597,'[13]Input_27-04'!$B:$B,'[13]Input_27-04'!$M:$M,"")</f>
        <v/>
      </c>
      <c r="AG597" s="7"/>
      <c r="AH597" s="3"/>
      <c r="AI597" s="18" t="str">
        <f>_xlfn.XLOOKUP(B597,'[3]Cells Huawei 27042026 10h'!$B:$B,'[3]Cells Huawei 27042026 10h'!$T:$T,"")</f>
        <v/>
      </c>
      <c r="AJ597" s="18" t="str">
        <f>_xlfn.XLOOKUP(B597,'[3]Cells Huawei 27042026 15h'!$B:$B,'[3]Cells Huawei 27042026 15h'!$T:$T,"")</f>
        <v/>
      </c>
      <c r="AK597" s="18" t="str">
        <f>_xlfn.XLOOKUP(B597,'[4]cells down 27042026 11h28'!$B:$B,'[4]cells down 27042026 11h28'!$R:$R,"")</f>
        <v/>
      </c>
      <c r="AL597" s="18" t="str">
        <f>_xlfn.XLOOKUP(B597,'[4]cells down 27042026 18h01'!$B:$B,'[4]cells down 27042026 18h01'!$R:$R,"")</f>
        <v/>
      </c>
      <c r="AM597" s="18" t="str">
        <f>_xlfn.XLOOKUP(B597,'[5]cell downs 27042026 11h'!$B:$B,'[5]cell downs 27042026 11h'!$R:$R,"")</f>
        <v/>
      </c>
      <c r="AN597" s="18" t="str">
        <f>_xlfn.XLOOKUP(B597,'[5]cell downs 27042026 17h40'!$B:$B,'[5]cell downs 27042026 17h40'!$R:$R,"")</f>
        <v/>
      </c>
      <c r="AO597" s="18" t="str">
        <f>_xlfn.XLOOKUP(B597,'[6]ALL SITES DOWN'!$D:$D,'[6]ALL SITES DOWN'!$J:$J,"")</f>
        <v/>
      </c>
      <c r="AP597" s="18" t="str">
        <f>_xlfn.XLOOKUP(B597,'[7]ALL SITES DOWN'!$D:$D,'[7]ALL SITES DOWN'!$J:$J,"")</f>
        <v/>
      </c>
      <c r="AQ597" s="9" t="str">
        <f>_xlfn.XLOOKUP(B597,[8]sheet1!$AC:$AC,[8]sheet1!$AF:$AF,"")</f>
        <v/>
      </c>
      <c r="AR597" s="14"/>
      <c r="AS597" s="14" t="s">
        <v>5465</v>
      </c>
      <c r="AT597" s="14" t="str">
        <f>_xlfn.XLOOKUP(B597,'[9]cell downs 18042026 17h'!$B:$B,'[9]cell downs 18042026 17h'!$B:$B,"")</f>
        <v/>
      </c>
      <c r="AU597" s="14" t="str">
        <f>_xlfn.XLOOKUP(B597,'[10]Cells Huawei 19042026 15h'!$B:$B,'[10]Cells Huawei 19042026 15h'!$B:$B,"")</f>
        <v/>
      </c>
      <c r="AV597" s="9" t="str">
        <f>_xlfn.XLOOKUP(B597,'[11]cells down 19042026 9H40'!$B:$B,'[11]cells down 19042026 9H40'!$B:$B,"")</f>
        <v/>
      </c>
    </row>
    <row r="598" spans="1:48" hidden="1" x14ac:dyDescent="0.3">
      <c r="A598" s="1" t="s">
        <v>372</v>
      </c>
      <c r="B598" s="1" t="s">
        <v>373</v>
      </c>
      <c r="C598" s="3" t="str">
        <f>_xlfn.XLOOKUP(B598,'[1]daily break down'!$D:$D,'[1]daily break down'!$E:$E,"")</f>
        <v>NORD-OUEST</v>
      </c>
      <c r="D598" s="1" t="s">
        <v>11</v>
      </c>
      <c r="E598" s="1" t="s">
        <v>154</v>
      </c>
      <c r="F598" s="3" t="s">
        <v>51</v>
      </c>
      <c r="G598" s="1" t="s">
        <v>372</v>
      </c>
      <c r="H598" s="28" t="str">
        <f>_xlfn.XLOOKUP(B598,[2]CALCULATION!$B:$B,[2]CALCULATION!$H:$H,"")</f>
        <v>NOKIA</v>
      </c>
      <c r="I598" s="26">
        <v>4.2692540371483281</v>
      </c>
      <c r="J598" s="26">
        <v>6.3295444492955859</v>
      </c>
      <c r="K598" s="26">
        <v>4.548248167267352</v>
      </c>
      <c r="L598" s="26">
        <v>1.7147000995910771</v>
      </c>
      <c r="M598" s="26">
        <v>0.28855373209714835</v>
      </c>
      <c r="N598" s="26">
        <v>1.2981261753316611</v>
      </c>
      <c r="O598" s="26">
        <v>6.0639266279144729E-3</v>
      </c>
      <c r="P598" s="114" t="s">
        <v>6364</v>
      </c>
      <c r="Q598" s="42" t="s">
        <v>6353</v>
      </c>
      <c r="R598" s="42"/>
      <c r="S598" s="41" t="str" cm="1">
        <f t="array" ref="S598">IFERROR(_xlfn.IFS(
U598="MPR ISSUE","PDH",
U598="BSS Hardware Issue","BSS",
U598="Sites strategiques, MLL, Pylone, etc.","ENVTECH",
U598="AKTIVCO DEFAUT GE &amp; POWER Cabinet","AKTIVCO",
U598="AKTIVCO Coupure ENEO &amp; Baisse de tension","AKTIVCO GRID ONLY",
U598="Coupure ENEO &amp; Baisse de tension","IHS GRID ONLY",
U598="Defaut GE &amp; POWER Cabinet","IHS",
U598="Sharing","Partners",
U598="Sites strategiques &amp; DataCenter","SST &amp; DC",
U598="Exclu","Exclu",
U598="SAT","SAT",
U598="SPARE-ISSUE","SPARE-ISSUE",
U598="Fiber CAmtel","TRANS_FO_CAMTEL",
U598="Fiber AOF","Fiber AOF",
U598="Projet OCM (HUAWEI)","TRAVAUX-HUAWEI",
U598="Projet OCM (NOKIA)","TRAVAUX-NOKIA",
U598="ACCESS-ISSUE","ACCESS-ISSUE",
U598="Projet OCM (ZTE, NOKIA, autres projets)","TRAVAUX OCM",
U598="No root CAuse","No root cause",
U598="ODU HS","PDH",
U598="IP &amp; VLAN","PDH",
U598="Warehouse HUAWEI","SPARE-ISSUE",
U598="SPARE-HS","SPARE-ISSUE",
U598="Power Telco","BSS",U598="no impacts","no impacts"
),"")</f>
        <v/>
      </c>
      <c r="T598" s="41" t="str" cm="1">
        <f t="array" ref="T598">IFERROR(_xlfn.IFS(
U598="MPR ISSUE","TX ISSUE",
U598="BSS Hardware Issue","RAN ISSUE",
U598="Sites strategiques, MLL, Pylone, etc.","ENVTECH",
U598="AKTIVCO DEFAUT GE &amp; POWER Cabinet","POWER ISSUE",
U598="AKTIVCO Coupure ENEO &amp; Baisse de tension","POWER ISSUE",
U598="Coupure ENEO &amp; Baisse de tension","POWER ISSUE",
U598="Defaut GE &amp; POWER Cabinet","POWER ISSUE",
U598="Sharing","POWER ISSUE",
U598="Sites strategiques &amp; DataCenter","POWER ISSUE",
U598="Exclu","Exclu",
U598="SAT","TX ISSUE",
U598="SPARE-ISSUE","SPARE-ISSUE",
U598="Fiber CAmtel","TX ISSUE",
U598="Fiber AOF","TX ISSUE",
U598="Projet OCM (HUAWEI)","TRAVAUX-HUAWEI",
U598="Projet OCM (NOKIA)","TRAVAUX -NOKIA",
U598="ACCESS-ISSUE","ACCESS-ISSUE",
U598="Projet OCM (ZTE, NOKIA, autres projets)","TRAVAUX OCM",
U598="No root CAuse","No root cause",
U598="ODU HS","TX ISSUE",
U598="IP &amp; VLAN","TX ISSUE",
U598="Warehouse HUAWEI","SPARE-ISSUE",
U598="SPARE-HS","SPARE-ISSUE",
U598="Power Telco","RAN ISSUE",U598="no impacts","no impacts"
),"")</f>
        <v/>
      </c>
      <c r="U598" s="68"/>
      <c r="V598" s="41" t="str" cm="1">
        <f t="array" ref="V598">IFERROR(_xlfn.IFS(
U598="MPR ISSUE","ACTIVE",
U598="BSS Hardware Issue","ACTIVE",
U598="Sites strategiques, MLL, Pylone, etc.","PASSIVE",
U598="AKTIVCO DEFAUT GE &amp; POWER Cabinet","PASSIVE",
U598="AKTIVCO Coupure ENEO &amp; Baisse de tension","PASSIVE",
U598="Coupure ENEO &amp; Baisse de tension","PASSIVE",
U598="Defaut GE &amp; POWER Cabinet","PASSIVE",
U598="Sharing","PASSIVE",
U598="Sites strategiques &amp; DataCenter","PASSIVE",
U598="Exclu","Exclu",
U598="SAT","ACTIVE",
U598="SPARE-ISSUE","SPARE-ISSUE",
U598="Fiber CAmtel","ACTIVE",
U598="Fiber AOF","ACTIVE",
U598="Projet OCM (HUAWEI)","PLANNED WORKS",
U598="Projet OCM (NOKIA)","PLANNED WORKS",
U598="ACCESS-ISSUE","ACCESS-ISSUE",
U598="Projet OCM (ZTE, NOKIA, autres projets)","PLANNED WORKS",
U598="No root CAuse","No root cause",
U598="ODU HS","ACTIVE",
U598="IP &amp; VLAN","ACTIVE",
U598="Warehouse HUAWEI","SPARE-ISSUE",
U598="SPARE-HS","SPARE-ISSUE",
U598="Power Telco","ACTIVE", U598="no impacts","no impacts"
),"")</f>
        <v/>
      </c>
      <c r="W598" s="113"/>
      <c r="X598" s="113"/>
      <c r="Y598" s="113"/>
      <c r="Z598" s="113"/>
      <c r="AA598" s="113"/>
      <c r="AB598" s="17" t="s">
        <v>5465</v>
      </c>
      <c r="AC598" s="17" t="str">
        <f>_xlfn.XLOOKUP(B598,'INCIDENT-04-27-2026'!E:E,'INCIDENT-04-27-2026'!F:F,"")</f>
        <v/>
      </c>
      <c r="AD598" s="9"/>
      <c r="AE598" s="7" t="s">
        <v>5465</v>
      </c>
      <c r="AF598" s="6" t="str">
        <f>_xlfn.XLOOKUP(B598,'[13]Input_27-04'!$B:$B,'[13]Input_27-04'!$M:$M,"")</f>
        <v/>
      </c>
      <c r="AG598" s="7"/>
      <c r="AH598" s="3"/>
      <c r="AI598" s="18" t="str">
        <f>_xlfn.XLOOKUP(B598,'[3]Cells Huawei 27042026 10h'!$B:$B,'[3]Cells Huawei 27042026 10h'!$T:$T,"")</f>
        <v/>
      </c>
      <c r="AJ598" s="18" t="str">
        <f>_xlfn.XLOOKUP(B598,'[3]Cells Huawei 27042026 15h'!$B:$B,'[3]Cells Huawei 27042026 15h'!$T:$T,"")</f>
        <v/>
      </c>
      <c r="AK598" s="18" t="str">
        <f>_xlfn.XLOOKUP(B598,'[4]cells down 27042026 11h28'!$B:$B,'[4]cells down 27042026 11h28'!$R:$R,"")</f>
        <v/>
      </c>
      <c r="AL598" s="18" t="str">
        <f>_xlfn.XLOOKUP(B598,'[4]cells down 27042026 18h01'!$B:$B,'[4]cells down 27042026 18h01'!$R:$R,"")</f>
        <v/>
      </c>
      <c r="AM598" s="18" t="str">
        <f>_xlfn.XLOOKUP(B598,'[5]cell downs 27042026 11h'!$B:$B,'[5]cell downs 27042026 11h'!$R:$R,"")</f>
        <v/>
      </c>
      <c r="AN598" s="18" t="str">
        <f>_xlfn.XLOOKUP(B598,'[5]cell downs 27042026 17h40'!$B:$B,'[5]cell downs 27042026 17h40'!$R:$R,"")</f>
        <v/>
      </c>
      <c r="AO598" s="18" t="str">
        <f>_xlfn.XLOOKUP(B598,'[6]ALL SITES DOWN'!$D:$D,'[6]ALL SITES DOWN'!$J:$J,"")</f>
        <v/>
      </c>
      <c r="AP598" s="18" t="str">
        <f>_xlfn.XLOOKUP(B598,'[7]ALL SITES DOWN'!$D:$D,'[7]ALL SITES DOWN'!$J:$J,"")</f>
        <v/>
      </c>
      <c r="AQ598" s="9" t="str">
        <f>_xlfn.XLOOKUP(B598,[8]sheet1!$AC:$AC,[8]sheet1!$AF:$AF,"")</f>
        <v/>
      </c>
      <c r="AR598" s="14"/>
      <c r="AS598" s="14" t="s">
        <v>5465</v>
      </c>
      <c r="AT598" s="14" t="str">
        <f>_xlfn.XLOOKUP(B598,'[9]cell downs 18042026 17h'!$B:$B,'[9]cell downs 18042026 17h'!$B:$B,"")</f>
        <v>NRO_245</v>
      </c>
      <c r="AU598" s="14" t="str">
        <f>_xlfn.XLOOKUP(B598,'[10]Cells Huawei 19042026 15h'!$B:$B,'[10]Cells Huawei 19042026 15h'!$B:$B,"")</f>
        <v/>
      </c>
      <c r="AV598" s="9" t="str">
        <f>_xlfn.XLOOKUP(B598,'[11]cells down 19042026 9H40'!$B:$B,'[11]cells down 19042026 9H40'!$B:$B,"")</f>
        <v/>
      </c>
    </row>
    <row r="599" spans="1:48" hidden="1" x14ac:dyDescent="0.3">
      <c r="A599" s="1" t="s">
        <v>506</v>
      </c>
      <c r="B599" s="8" t="s">
        <v>507</v>
      </c>
      <c r="C599" s="3" t="str">
        <f>_xlfn.XLOOKUP(B599,'[1]daily break down'!$D:$D,'[1]daily break down'!$E:$E,"")</f>
        <v>LITTORAL</v>
      </c>
      <c r="D599" s="1" t="s">
        <v>11</v>
      </c>
      <c r="E599" s="1" t="s">
        <v>66</v>
      </c>
      <c r="F599" s="3" t="s">
        <v>31</v>
      </c>
      <c r="G599" s="1" t="s">
        <v>508</v>
      </c>
      <c r="H599" s="28" t="str">
        <f>_xlfn.XLOOKUP(B599,[2]CALCULATION!$B:$B,[2]CALCULATION!$H:$H,"")</f>
        <v>NOKIA</v>
      </c>
      <c r="I599" s="26">
        <v>0.12825204818039396</v>
      </c>
      <c r="J599" s="26">
        <v>4.203727959410216E-2</v>
      </c>
      <c r="K599" s="26">
        <v>2.0331989281831332E-3</v>
      </c>
      <c r="L599" s="26">
        <v>3.6205208984313696E-3</v>
      </c>
      <c r="M599" s="26">
        <v>7.2321242577040395E-2</v>
      </c>
      <c r="N599" s="26">
        <v>4.0128926214140796E-3</v>
      </c>
      <c r="O599" s="26">
        <v>5.9747512363276288E-3</v>
      </c>
      <c r="P599" s="114" t="s">
        <v>6364</v>
      </c>
      <c r="Q599" s="42" t="s">
        <v>5538</v>
      </c>
      <c r="R599" s="42"/>
      <c r="S599" s="41" t="str" cm="1">
        <f t="array" ref="S599">IFERROR(_xlfn.IFS(
U599="MPR ISSUE","PDH",
U599="BSS Hardware Issue","BSS",
U599="Sites strategiques, MLL, Pylone, etc.","ENVTECH",
U599="AKTIVCO DEFAUT GE &amp; POWER Cabinet","AKTIVCO",
U599="AKTIVCO Coupure ENEO &amp; Baisse de tension","AKTIVCO GRID ONLY",
U599="Coupure ENEO &amp; Baisse de tension","IHS GRID ONLY",
U599="Defaut GE &amp; POWER Cabinet","IHS",
U599="Sharing","Partners",
U599="Sites strategiques &amp; DataCenter","SST &amp; DC",
U599="Exclu","Exclu",
U599="SAT","SAT",
U599="SPARE-ISSUE","SPARE-ISSUE",
U599="Fiber CAmtel","TRANS_FO_CAMTEL",
U599="Fiber AOF","Fiber AOF",
U599="Projet OCM (HUAWEI)","TRAVAUX-HUAWEI",
U599="Projet OCM (NOKIA)","TRAVAUX-NOKIA",
U599="ACCESS-ISSUE","ACCESS-ISSUE",
U599="Projet OCM (ZTE, NOKIA, autres projets)","TRAVAUX OCM",
U599="No root CAuse","No root cause",
U599="ODU HS","PDH",
U599="IP &amp; VLAN","PDH",
U599="Warehouse HUAWEI","SPARE-ISSUE",
U599="SPARE-HS","SPARE-ISSUE",
U599="Power Telco","BSS",U599="no impacts","no impacts"
),"")</f>
        <v>No root cause</v>
      </c>
      <c r="T599" s="41" t="str" cm="1">
        <f t="array" ref="T599">IFERROR(_xlfn.IFS(
U599="MPR ISSUE","TX ISSUE",
U599="BSS Hardware Issue","RAN ISSUE",
U599="Sites strategiques, MLL, Pylone, etc.","ENVTECH",
U599="AKTIVCO DEFAUT GE &amp; POWER Cabinet","POWER ISSUE",
U599="AKTIVCO Coupure ENEO &amp; Baisse de tension","POWER ISSUE",
U599="Coupure ENEO &amp; Baisse de tension","POWER ISSUE",
U599="Defaut GE &amp; POWER Cabinet","POWER ISSUE",
U599="Sharing","POWER ISSUE",
U599="Sites strategiques &amp; DataCenter","POWER ISSUE",
U599="Exclu","Exclu",
U599="SAT","TX ISSUE",
U599="SPARE-ISSUE","SPARE-ISSUE",
U599="Fiber CAmtel","TX ISSUE",
U599="Fiber AOF","TX ISSUE",
U599="Projet OCM (HUAWEI)","TRAVAUX-HUAWEI",
U599="Projet OCM (NOKIA)","TRAVAUX -NOKIA",
U599="ACCESS-ISSUE","ACCESS-ISSUE",
U599="Projet OCM (ZTE, NOKIA, autres projets)","TRAVAUX OCM",
U599="No root CAuse","No root cause",
U599="ODU HS","TX ISSUE",
U599="IP &amp; VLAN","TX ISSUE",
U599="Warehouse HUAWEI","SPARE-ISSUE",
U599="SPARE-HS","SPARE-ISSUE",
U599="Power Telco","RAN ISSUE",U599="no impacts","no impacts"
),"")</f>
        <v>No root cause</v>
      </c>
      <c r="U599" s="68" t="s">
        <v>5691</v>
      </c>
      <c r="V599" s="41" t="str" cm="1">
        <f t="array" ref="V599">IFERROR(_xlfn.IFS(
U599="MPR ISSUE","ACTIVE",
U599="BSS Hardware Issue","ACTIVE",
U599="Sites strategiques, MLL, Pylone, etc.","PASSIVE",
U599="AKTIVCO DEFAUT GE &amp; POWER Cabinet","PASSIVE",
U599="AKTIVCO Coupure ENEO &amp; Baisse de tension","PASSIVE",
U599="Coupure ENEO &amp; Baisse de tension","PASSIVE",
U599="Defaut GE &amp; POWER Cabinet","PASSIVE",
U599="Sharing","PASSIVE",
U599="Sites strategiques &amp; DataCenter","PASSIVE",
U599="Exclu","Exclu",
U599="SAT","ACTIVE",
U599="SPARE-ISSUE","SPARE-ISSUE",
U599="Fiber CAmtel","ACTIVE",
U599="Fiber AOF","ACTIVE",
U599="Projet OCM (HUAWEI)","PLANNED WORKS",
U599="Projet OCM (NOKIA)","PLANNED WORKS",
U599="ACCESS-ISSUE","ACCESS-ISSUE",
U599="Projet OCM (ZTE, NOKIA, autres projets)","PLANNED WORKS",
U599="No root CAuse","No root cause",
U599="ODU HS","ACTIVE",
U599="IP &amp; VLAN","ACTIVE",
U599="Warehouse HUAWEI","SPARE-ISSUE",
U599="SPARE-HS","SPARE-ISSUE",
U599="Power Telco","ACTIVE", U599="no impacts","no impacts"
),"")</f>
        <v>No root cause</v>
      </c>
      <c r="W599" s="113"/>
      <c r="X599" s="113"/>
      <c r="Y599" s="113"/>
      <c r="Z599" s="113"/>
      <c r="AA599" s="113"/>
      <c r="AB599" s="17" t="s">
        <v>5465</v>
      </c>
      <c r="AC599" s="17" t="str">
        <f>_xlfn.XLOOKUP(B599,'INCIDENT-04-27-2026'!E:E,'INCIDENT-04-27-2026'!F:F,"")</f>
        <v/>
      </c>
      <c r="AD599" s="9"/>
      <c r="AE599" s="7" t="s">
        <v>5465</v>
      </c>
      <c r="AF599" s="6" t="str">
        <f>_xlfn.XLOOKUP(B599,'[13]Input_27-04'!$B:$B,'[13]Input_27-04'!$M:$M,"")</f>
        <v/>
      </c>
      <c r="AG599" s="7"/>
      <c r="AH599" s="3"/>
      <c r="AI599" s="18" t="str">
        <f>_xlfn.XLOOKUP(B599,'[3]Cells Huawei 27042026 10h'!$B:$B,'[3]Cells Huawei 27042026 10h'!$T:$T,"")</f>
        <v/>
      </c>
      <c r="AJ599" s="18" t="str">
        <f>_xlfn.XLOOKUP(B599,'[3]Cells Huawei 27042026 15h'!$B:$B,'[3]Cells Huawei 27042026 15h'!$T:$T,"")</f>
        <v/>
      </c>
      <c r="AK599" s="18" t="str">
        <f>_xlfn.XLOOKUP(B599,'[4]cells down 27042026 11h28'!$B:$B,'[4]cells down 27042026 11h28'!$R:$R,"")</f>
        <v/>
      </c>
      <c r="AL599" s="18" t="str">
        <f>_xlfn.XLOOKUP(B599,'[4]cells down 27042026 18h01'!$B:$B,'[4]cells down 27042026 18h01'!$R:$R,"")</f>
        <v/>
      </c>
      <c r="AM599" s="18" t="str">
        <f>_xlfn.XLOOKUP(B599,'[5]cell downs 27042026 11h'!$B:$B,'[5]cell downs 27042026 11h'!$R:$R,"")</f>
        <v/>
      </c>
      <c r="AN599" s="18" t="str">
        <f>_xlfn.XLOOKUP(B599,'[5]cell downs 27042026 17h40'!$B:$B,'[5]cell downs 27042026 17h40'!$R:$R,"")</f>
        <v/>
      </c>
      <c r="AO599" s="18" t="str">
        <f>_xlfn.XLOOKUP(B599,'[6]ALL SITES DOWN'!$D:$D,'[6]ALL SITES DOWN'!$J:$J,"")</f>
        <v/>
      </c>
      <c r="AP599" s="18" t="str">
        <f>_xlfn.XLOOKUP(B599,'[7]ALL SITES DOWN'!$D:$D,'[7]ALL SITES DOWN'!$J:$J,"")</f>
        <v/>
      </c>
      <c r="AQ599" s="9" t="str">
        <f>_xlfn.XLOOKUP(B599,[8]sheet1!$AC:$AC,[8]sheet1!$AF:$AF,"")</f>
        <v/>
      </c>
      <c r="AR599" s="14"/>
      <c r="AS599" s="14" t="s">
        <v>5465</v>
      </c>
      <c r="AT599" s="14" t="str">
        <f>_xlfn.XLOOKUP(B599,'[9]cell downs 18042026 17h'!$B:$B,'[9]cell downs 18042026 17h'!$B:$B,"")</f>
        <v/>
      </c>
      <c r="AU599" s="14" t="str">
        <f>_xlfn.XLOOKUP(B599,'[10]Cells Huawei 19042026 15h'!$B:$B,'[10]Cells Huawei 19042026 15h'!$B:$B,"")</f>
        <v/>
      </c>
      <c r="AV599" s="9" t="str">
        <f>_xlfn.XLOOKUP(B599,'[11]cells down 19042026 9H40'!$B:$B,'[11]cells down 19042026 9H40'!$B:$B,"")</f>
        <v/>
      </c>
    </row>
    <row r="600" spans="1:48" hidden="1" x14ac:dyDescent="0.3">
      <c r="A600" s="1" t="s">
        <v>1517</v>
      </c>
      <c r="B600" s="1" t="s">
        <v>1518</v>
      </c>
      <c r="C600" s="3" t="str">
        <f>_xlfn.XLOOKUP(B600,'[1]daily break down'!$D:$D,'[1]daily break down'!$E:$E,"")</f>
        <v>NORD-OUEST</v>
      </c>
      <c r="D600" s="1" t="s">
        <v>11</v>
      </c>
      <c r="E600" s="1" t="s">
        <v>12</v>
      </c>
      <c r="F600" s="3" t="s">
        <v>51</v>
      </c>
      <c r="G600" s="1" t="s">
        <v>1519</v>
      </c>
      <c r="H600" s="28" t="str">
        <f>_xlfn.XLOOKUP(B600,[2]CALCULATION!$B:$B,[2]CALCULATION!$H:$H,"")</f>
        <v>NOKIA</v>
      </c>
      <c r="I600" s="26">
        <v>1.7974726980621116</v>
      </c>
      <c r="J600" s="26">
        <v>2.5579247673592387</v>
      </c>
      <c r="K600" s="26">
        <v>1.0344345424089475E-2</v>
      </c>
      <c r="L600" s="26">
        <v>2.9020347684150751</v>
      </c>
      <c r="M600" s="26">
        <v>3.8568178510585476</v>
      </c>
      <c r="N600" s="26">
        <v>1.2361849483353451</v>
      </c>
      <c r="O600" s="26">
        <v>5.7964004531536632E-3</v>
      </c>
      <c r="P600" s="114" t="s">
        <v>6364</v>
      </c>
      <c r="Q600" s="42" t="s">
        <v>6353</v>
      </c>
      <c r="R600" s="42"/>
      <c r="S600" s="41" t="str" cm="1">
        <f t="array" ref="S600">IFERROR(_xlfn.IFS(
U600="MPR ISSUE","PDH",
U600="BSS Hardware Issue","BSS",
U600="Sites strategiques, MLL, Pylone, etc.","ENVTECH",
U600="AKTIVCO DEFAUT GE &amp; POWER Cabinet","AKTIVCO",
U600="AKTIVCO Coupure ENEO &amp; Baisse de tension","AKTIVCO GRID ONLY",
U600="Coupure ENEO &amp; Baisse de tension","IHS GRID ONLY",
U600="Defaut GE &amp; POWER Cabinet","IHS",
U600="Sharing","Partners",
U600="Sites strategiques &amp; DataCenter","SST &amp; DC",
U600="Exclu","Exclu",
U600="SAT","SAT",
U600="SPARE-ISSUE","SPARE-ISSUE",
U600="Fiber CAmtel","TRANS_FO_CAMTEL",
U600="Fiber AOF","Fiber AOF",
U600="Projet OCM (HUAWEI)","TRAVAUX-HUAWEI",
U600="Projet OCM (NOKIA)","TRAVAUX-NOKIA",
U600="ACCESS-ISSUE","ACCESS-ISSUE",
U600="Projet OCM (ZTE, NOKIA, autres projets)","TRAVAUX OCM",
U600="No root CAuse","No root cause",
U600="ODU HS","PDH",
U600="IP &amp; VLAN","PDH",
U600="Warehouse HUAWEI","SPARE-ISSUE",
U600="SPARE-HS","SPARE-ISSUE",
U600="Power Telco","BSS",U600="no impacts","no impacts"
),"")</f>
        <v/>
      </c>
      <c r="T600" s="41" t="str" cm="1">
        <f t="array" ref="T600">IFERROR(_xlfn.IFS(
U600="MPR ISSUE","TX ISSUE",
U600="BSS Hardware Issue","RAN ISSUE",
U600="Sites strategiques, MLL, Pylone, etc.","ENVTECH",
U600="AKTIVCO DEFAUT GE &amp; POWER Cabinet","POWER ISSUE",
U600="AKTIVCO Coupure ENEO &amp; Baisse de tension","POWER ISSUE",
U600="Coupure ENEO &amp; Baisse de tension","POWER ISSUE",
U600="Defaut GE &amp; POWER Cabinet","POWER ISSUE",
U600="Sharing","POWER ISSUE",
U600="Sites strategiques &amp; DataCenter","POWER ISSUE",
U600="Exclu","Exclu",
U600="SAT","TX ISSUE",
U600="SPARE-ISSUE","SPARE-ISSUE",
U600="Fiber CAmtel","TX ISSUE",
U600="Fiber AOF","TX ISSUE",
U600="Projet OCM (HUAWEI)","TRAVAUX-HUAWEI",
U600="Projet OCM (NOKIA)","TRAVAUX -NOKIA",
U600="ACCESS-ISSUE","ACCESS-ISSUE",
U600="Projet OCM (ZTE, NOKIA, autres projets)","TRAVAUX OCM",
U600="No root CAuse","No root cause",
U600="ODU HS","TX ISSUE",
U600="IP &amp; VLAN","TX ISSUE",
U600="Warehouse HUAWEI","SPARE-ISSUE",
U600="SPARE-HS","SPARE-ISSUE",
U600="Power Telco","RAN ISSUE",U600="no impacts","no impacts"
),"")</f>
        <v/>
      </c>
      <c r="U600" s="68"/>
      <c r="V600" s="41" t="str" cm="1">
        <f t="array" ref="V600">IFERROR(_xlfn.IFS(
U600="MPR ISSUE","ACTIVE",
U600="BSS Hardware Issue","ACTIVE",
U600="Sites strategiques, MLL, Pylone, etc.","PASSIVE",
U600="AKTIVCO DEFAUT GE &amp; POWER Cabinet","PASSIVE",
U600="AKTIVCO Coupure ENEO &amp; Baisse de tension","PASSIVE",
U600="Coupure ENEO &amp; Baisse de tension","PASSIVE",
U600="Defaut GE &amp; POWER Cabinet","PASSIVE",
U600="Sharing","PASSIVE",
U600="Sites strategiques &amp; DataCenter","PASSIVE",
U600="Exclu","Exclu",
U600="SAT","ACTIVE",
U600="SPARE-ISSUE","SPARE-ISSUE",
U600="Fiber CAmtel","ACTIVE",
U600="Fiber AOF","ACTIVE",
U600="Projet OCM (HUAWEI)","PLANNED WORKS",
U600="Projet OCM (NOKIA)","PLANNED WORKS",
U600="ACCESS-ISSUE","ACCESS-ISSUE",
U600="Projet OCM (ZTE, NOKIA, autres projets)","PLANNED WORKS",
U600="No root CAuse","No root cause",
U600="ODU HS","ACTIVE",
U600="IP &amp; VLAN","ACTIVE",
U600="Warehouse HUAWEI","SPARE-ISSUE",
U600="SPARE-HS","SPARE-ISSUE",
U600="Power Telco","ACTIVE", U600="no impacts","no impacts"
),"")</f>
        <v/>
      </c>
      <c r="W600" s="113"/>
      <c r="X600" s="113"/>
      <c r="Y600" s="113"/>
      <c r="Z600" s="113"/>
      <c r="AA600" s="113"/>
      <c r="AB600" s="17" t="s">
        <v>5465</v>
      </c>
      <c r="AC600" s="17" t="str">
        <f>_xlfn.XLOOKUP(B600,'INCIDENT-04-27-2026'!E:E,'INCIDENT-04-27-2026'!F:F,"")</f>
        <v/>
      </c>
      <c r="AD600" s="9"/>
      <c r="AE600" s="7" t="s">
        <v>5465</v>
      </c>
      <c r="AF600" s="6" t="str">
        <f>_xlfn.XLOOKUP(B600,'[13]Input_27-04'!$B:$B,'[13]Input_27-04'!$M:$M,"")</f>
        <v/>
      </c>
      <c r="AG600" s="7"/>
      <c r="AH600" s="3"/>
      <c r="AI600" s="18" t="str">
        <f>_xlfn.XLOOKUP(B600,'[3]Cells Huawei 27042026 10h'!$B:$B,'[3]Cells Huawei 27042026 10h'!$T:$T,"")</f>
        <v/>
      </c>
      <c r="AJ600" s="18" t="str">
        <f>_xlfn.XLOOKUP(B600,'[3]Cells Huawei 27042026 15h'!$B:$B,'[3]Cells Huawei 27042026 15h'!$T:$T,"")</f>
        <v/>
      </c>
      <c r="AK600" s="18" t="str">
        <f>_xlfn.XLOOKUP(B600,'[4]cells down 27042026 11h28'!$B:$B,'[4]cells down 27042026 11h28'!$R:$R,"")</f>
        <v/>
      </c>
      <c r="AL600" s="18" t="str">
        <f>_xlfn.XLOOKUP(B600,'[4]cells down 27042026 18h01'!$B:$B,'[4]cells down 27042026 18h01'!$R:$R,"")</f>
        <v/>
      </c>
      <c r="AM600" s="18" t="str">
        <f>_xlfn.XLOOKUP(B600,'[5]cell downs 27042026 11h'!$B:$B,'[5]cell downs 27042026 11h'!$R:$R,"")</f>
        <v/>
      </c>
      <c r="AN600" s="18" t="str">
        <f>_xlfn.XLOOKUP(B600,'[5]cell downs 27042026 17h40'!$B:$B,'[5]cell downs 27042026 17h40'!$R:$R,"")</f>
        <v/>
      </c>
      <c r="AO600" s="18" t="str">
        <f>_xlfn.XLOOKUP(B600,'[6]ALL SITES DOWN'!$D:$D,'[6]ALL SITES DOWN'!$J:$J,"")</f>
        <v/>
      </c>
      <c r="AP600" s="18" t="str">
        <f>_xlfn.XLOOKUP(B600,'[7]ALL SITES DOWN'!$D:$D,'[7]ALL SITES DOWN'!$J:$J,"")</f>
        <v/>
      </c>
      <c r="AQ600" s="9" t="str">
        <f>_xlfn.XLOOKUP(B600,[8]sheet1!$AC:$AC,[8]sheet1!$AF:$AF,"")</f>
        <v/>
      </c>
      <c r="AR600" s="14"/>
      <c r="AS600" s="14" t="s">
        <v>5465</v>
      </c>
      <c r="AT600" s="14" t="str">
        <f>_xlfn.XLOOKUP(B600,'[9]cell downs 18042026 17h'!$B:$B,'[9]cell downs 18042026 17h'!$B:$B,"")</f>
        <v/>
      </c>
      <c r="AU600" s="14" t="str">
        <f>_xlfn.XLOOKUP(B600,'[10]Cells Huawei 19042026 15h'!$B:$B,'[10]Cells Huawei 19042026 15h'!$B:$B,"")</f>
        <v/>
      </c>
      <c r="AV600" s="9" t="str">
        <f>_xlfn.XLOOKUP(B600,'[11]cells down 19042026 9H40'!$B:$B,'[11]cells down 19042026 9H40'!$B:$B,"")</f>
        <v/>
      </c>
    </row>
    <row r="601" spans="1:48" hidden="1" x14ac:dyDescent="0.3">
      <c r="A601" s="2" t="s">
        <v>819</v>
      </c>
      <c r="B601" s="1" t="s">
        <v>820</v>
      </c>
      <c r="C601" s="3" t="str">
        <f>_xlfn.XLOOKUP(B601,'[1]daily break down'!$D:$D,'[1]daily break down'!$E:$E,"")</f>
        <v>NORD-OUEST</v>
      </c>
      <c r="D601" s="1" t="s">
        <v>11</v>
      </c>
      <c r="E601" s="1" t="s">
        <v>154</v>
      </c>
      <c r="F601" s="3" t="s">
        <v>51</v>
      </c>
      <c r="G601" s="1" t="s">
        <v>819</v>
      </c>
      <c r="H601" s="28" t="str">
        <f>_xlfn.XLOOKUP(B601,[2]CALCULATION!$B:$B,[2]CALCULATION!$H:$H,"")</f>
        <v>NOKIA</v>
      </c>
      <c r="I601" s="26">
        <v>7.0556996629883608</v>
      </c>
      <c r="J601" s="26">
        <v>5.0403536482009397</v>
      </c>
      <c r="K601" s="26">
        <v>0.85875902098261292</v>
      </c>
      <c r="L601" s="26">
        <v>0.58038911860469755</v>
      </c>
      <c r="M601" s="26">
        <v>2.1051277990371906</v>
      </c>
      <c r="N601" s="26">
        <v>1.2452630031988996</v>
      </c>
      <c r="O601" s="26">
        <v>5.7964004531536632E-3</v>
      </c>
      <c r="P601" s="114" t="s">
        <v>6364</v>
      </c>
      <c r="Q601" s="42" t="s">
        <v>6353</v>
      </c>
      <c r="R601" s="42"/>
      <c r="S601" s="41" t="str" cm="1">
        <f t="array" ref="S601">IFERROR(_xlfn.IFS(
U601="MPR ISSUE","PDH",
U601="BSS Hardware Issue","BSS",
U601="Sites strategiques, MLL, Pylone, etc.","ENVTECH",
U601="AKTIVCO DEFAUT GE &amp; POWER Cabinet","AKTIVCO",
U601="AKTIVCO Coupure ENEO &amp; Baisse de tension","AKTIVCO GRID ONLY",
U601="Coupure ENEO &amp; Baisse de tension","IHS GRID ONLY",
U601="Defaut GE &amp; POWER Cabinet","IHS",
U601="Sharing","Partners",
U601="Sites strategiques &amp; DataCenter","SST &amp; DC",
U601="Exclu","Exclu",
U601="SAT","SAT",
U601="SPARE-ISSUE","SPARE-ISSUE",
U601="Fiber CAmtel","TRANS_FO_CAMTEL",
U601="Fiber AOF","Fiber AOF",
U601="Projet OCM (HUAWEI)","TRAVAUX-HUAWEI",
U601="Projet OCM (NOKIA)","TRAVAUX-NOKIA",
U601="ACCESS-ISSUE","ACCESS-ISSUE",
U601="Projet OCM (ZTE, NOKIA, autres projets)","TRAVAUX OCM",
U601="No root CAuse","No root cause",
U601="ODU HS","PDH",
U601="IP &amp; VLAN","PDH",
U601="Warehouse HUAWEI","SPARE-ISSUE",
U601="SPARE-HS","SPARE-ISSUE",
U601="Power Telco","BSS",U601="no impacts","no impacts"
),"")</f>
        <v>Fiber AOF</v>
      </c>
      <c r="T601" s="41" t="str" cm="1">
        <f t="array" ref="T601">IFERROR(_xlfn.IFS(
U601="MPR ISSUE","TX ISSUE",
U601="BSS Hardware Issue","RAN ISSUE",
U601="Sites strategiques, MLL, Pylone, etc.","ENVTECH",
U601="AKTIVCO DEFAUT GE &amp; POWER Cabinet","POWER ISSUE",
U601="AKTIVCO Coupure ENEO &amp; Baisse de tension","POWER ISSUE",
U601="Coupure ENEO &amp; Baisse de tension","POWER ISSUE",
U601="Defaut GE &amp; POWER Cabinet","POWER ISSUE",
U601="Sharing","POWER ISSUE",
U601="Sites strategiques &amp; DataCenter","POWER ISSUE",
U601="Exclu","Exclu",
U601="SAT","TX ISSUE",
U601="SPARE-ISSUE","SPARE-ISSUE",
U601="Fiber CAmtel","TX ISSUE",
U601="Fiber AOF","TX ISSUE",
U601="Projet OCM (HUAWEI)","TRAVAUX-HUAWEI",
U601="Projet OCM (NOKIA)","TRAVAUX -NOKIA",
U601="ACCESS-ISSUE","ACCESS-ISSUE",
U601="Projet OCM (ZTE, NOKIA, autres projets)","TRAVAUX OCM",
U601="No root CAuse","No root cause",
U601="ODU HS","TX ISSUE",
U601="IP &amp; VLAN","TX ISSUE",
U601="Warehouse HUAWEI","SPARE-ISSUE",
U601="SPARE-HS","SPARE-ISSUE",
U601="Power Telco","RAN ISSUE",U601="no impacts","no impacts"
),"")</f>
        <v>TX ISSUE</v>
      </c>
      <c r="U601" s="68" t="s">
        <v>5694</v>
      </c>
      <c r="V601" s="41" t="str" cm="1">
        <f t="array" ref="V601">IFERROR(_xlfn.IFS(
U601="MPR ISSUE","ACTIVE",
U601="BSS Hardware Issue","ACTIVE",
U601="Sites strategiques, MLL, Pylone, etc.","PASSIVE",
U601="AKTIVCO DEFAUT GE &amp; POWER Cabinet","PASSIVE",
U601="AKTIVCO Coupure ENEO &amp; Baisse de tension","PASSIVE",
U601="Coupure ENEO &amp; Baisse de tension","PASSIVE",
U601="Defaut GE &amp; POWER Cabinet","PASSIVE",
U601="Sharing","PASSIVE",
U601="Sites strategiques &amp; DataCenter","PASSIVE",
U601="Exclu","Exclu",
U601="SAT","ACTIVE",
U601="SPARE-ISSUE","SPARE-ISSUE",
U601="Fiber CAmtel","ACTIVE",
U601="Fiber AOF","ACTIVE",
U601="Projet OCM (HUAWEI)","PLANNED WORKS",
U601="Projet OCM (NOKIA)","PLANNED WORKS",
U601="ACCESS-ISSUE","ACCESS-ISSUE",
U601="Projet OCM (ZTE, NOKIA, autres projets)","PLANNED WORKS",
U601="No root CAuse","No root cause",
U601="ODU HS","ACTIVE",
U601="IP &amp; VLAN","ACTIVE",
U601="Warehouse HUAWEI","SPARE-ISSUE",
U601="SPARE-HS","SPARE-ISSUE",
U601="Power Telco","ACTIVE", U601="no impacts","no impacts"
),"")</f>
        <v>ACTIVE</v>
      </c>
      <c r="W601" s="113"/>
      <c r="X601" s="113"/>
      <c r="Y601" s="113"/>
      <c r="Z601" s="113"/>
      <c r="AA601" s="113"/>
      <c r="AB601" s="17" t="s">
        <v>6311</v>
      </c>
      <c r="AC601" s="17" t="str">
        <f>_xlfn.XLOOKUP(B601,'INCIDENT-04-27-2026'!E:E,'INCIDENT-04-27-2026'!F:F,"")</f>
        <v/>
      </c>
      <c r="AD601" s="9"/>
      <c r="AE601" s="7" t="s">
        <v>5465</v>
      </c>
      <c r="AF601" s="6" t="str">
        <f>_xlfn.XLOOKUP(B601,'[13]Input_27-04'!$B:$B,'[13]Input_27-04'!$M:$M,"")</f>
        <v/>
      </c>
      <c r="AG601" s="7"/>
      <c r="AH601" s="3"/>
      <c r="AI601" s="18" t="str">
        <f>_xlfn.XLOOKUP(B601,'[3]Cells Huawei 27042026 10h'!$B:$B,'[3]Cells Huawei 27042026 10h'!$T:$T,"")</f>
        <v/>
      </c>
      <c r="AJ601" s="18" t="str">
        <f>_xlfn.XLOOKUP(B601,'[3]Cells Huawei 27042026 15h'!$B:$B,'[3]Cells Huawei 27042026 15h'!$T:$T,"")</f>
        <v/>
      </c>
      <c r="AK601" s="18" t="str">
        <f>_xlfn.XLOOKUP(B601,'[4]cells down 27042026 11h28'!$B:$B,'[4]cells down 27042026 11h28'!$R:$R,"")</f>
        <v/>
      </c>
      <c r="AL601" s="18" t="str">
        <f>_xlfn.XLOOKUP(B601,'[4]cells down 27042026 18h01'!$B:$B,'[4]cells down 27042026 18h01'!$R:$R,"")</f>
        <v/>
      </c>
      <c r="AM601" s="18" t="str">
        <f>_xlfn.XLOOKUP(B601,'[5]cell downs 27042026 11h'!$B:$B,'[5]cell downs 27042026 11h'!$R:$R,"")</f>
        <v>(04/27/2026 cell nokia):-27/04/2026 : Need BO RAN analysis</v>
      </c>
      <c r="AN601" s="18" t="str">
        <f>_xlfn.XLOOKUP(B601,'[5]cell downs 27042026 17h40'!$B:$B,'[5]cell downs 27042026 17h40'!$R:$R,"")</f>
        <v>(04/27/2026 cell nokia):-27/04/2026 : Need BO RAN analysis || Closed after reset but check and replace SFP</v>
      </c>
      <c r="AO601" s="18" t="str">
        <f>_xlfn.XLOOKUP(B601,'[6]ALL SITES DOWN'!$D:$D,'[6]ALL SITES DOWN'!$J:$J,"")</f>
        <v/>
      </c>
      <c r="AP601" s="18" t="str">
        <f>_xlfn.XLOOKUP(B601,'[7]ALL SITES DOWN'!$D:$D,'[7]ALL SITES DOWN'!$J:$J,"")</f>
        <v/>
      </c>
      <c r="AQ601" s="9" t="str">
        <f>_xlfn.XLOOKUP(B601,[8]sheet1!$AC:$AC,[8]sheet1!$AF:$AF,"")</f>
        <v/>
      </c>
      <c r="AR601" s="14"/>
      <c r="AS601" s="14" t="s">
        <v>5465</v>
      </c>
      <c r="AT601" s="14" t="str">
        <f>_xlfn.XLOOKUP(B601,'[9]cell downs 18042026 17h'!$B:$B,'[9]cell downs 18042026 17h'!$B:$B,"")</f>
        <v/>
      </c>
      <c r="AU601" s="14" t="str">
        <f>_xlfn.XLOOKUP(B601,'[10]Cells Huawei 19042026 15h'!$B:$B,'[10]Cells Huawei 19042026 15h'!$B:$B,"")</f>
        <v/>
      </c>
      <c r="AV601" s="9" t="str">
        <f>_xlfn.XLOOKUP(B601,'[11]cells down 19042026 9H40'!$B:$B,'[11]cells down 19042026 9H40'!$B:$B,"")</f>
        <v/>
      </c>
    </row>
    <row r="602" spans="1:48" hidden="1" x14ac:dyDescent="0.3">
      <c r="A602" s="1" t="s">
        <v>1528</v>
      </c>
      <c r="B602" s="1" t="s">
        <v>1529</v>
      </c>
      <c r="C602" s="3" t="str">
        <f>_xlfn.XLOOKUP(B602,'[1]daily break down'!$D:$D,'[1]daily break down'!$E:$E,"")</f>
        <v>NORD-OUEST</v>
      </c>
      <c r="D602" s="1" t="s">
        <v>11</v>
      </c>
      <c r="E602" s="1" t="s">
        <v>12</v>
      </c>
      <c r="F602" s="3" t="s">
        <v>51</v>
      </c>
      <c r="G602" s="1" t="s">
        <v>1528</v>
      </c>
      <c r="H602" s="28" t="str">
        <f>_xlfn.XLOOKUP(B602,[2]CALCULATION!$B:$B,[2]CALCULATION!$H:$H,"")</f>
        <v>NOKIA</v>
      </c>
      <c r="I602" s="26">
        <v>1.3442655229387643</v>
      </c>
      <c r="J602" s="26">
        <v>2.5547501234187422</v>
      </c>
      <c r="K602" s="26">
        <v>9.363416116632604E-3</v>
      </c>
      <c r="L602" s="26">
        <v>4.9938219288708924E-3</v>
      </c>
      <c r="M602" s="26">
        <v>3.210314097131252E-3</v>
      </c>
      <c r="N602" s="26">
        <v>1.2824848116473049</v>
      </c>
      <c r="O602" s="26">
        <v>5.7072250615666127E-3</v>
      </c>
      <c r="P602" s="114" t="s">
        <v>6364</v>
      </c>
      <c r="Q602" s="42" t="s">
        <v>6353</v>
      </c>
      <c r="R602" s="42"/>
      <c r="S602" s="41" t="str" cm="1">
        <f t="array" ref="S602">IFERROR(_xlfn.IFS(
U602="MPR ISSUE","PDH",
U602="BSS Hardware Issue","BSS",
U602="Sites strategiques, MLL, Pylone, etc.","ENVTECH",
U602="AKTIVCO DEFAUT GE &amp; POWER Cabinet","AKTIVCO",
U602="AKTIVCO Coupure ENEO &amp; Baisse de tension","AKTIVCO GRID ONLY",
U602="Coupure ENEO &amp; Baisse de tension","IHS GRID ONLY",
U602="Defaut GE &amp; POWER Cabinet","IHS",
U602="Sharing","Partners",
U602="Sites strategiques &amp; DataCenter","SST &amp; DC",
U602="Exclu","Exclu",
U602="SAT","SAT",
U602="SPARE-ISSUE","SPARE-ISSUE",
U602="Fiber CAmtel","TRANS_FO_CAMTEL",
U602="Fiber AOF","Fiber AOF",
U602="Projet OCM (HUAWEI)","TRAVAUX-HUAWEI",
U602="Projet OCM (NOKIA)","TRAVAUX-NOKIA",
U602="ACCESS-ISSUE","ACCESS-ISSUE",
U602="Projet OCM (ZTE, NOKIA, autres projets)","TRAVAUX OCM",
U602="No root CAuse","No root cause",
U602="ODU HS","PDH",
U602="IP &amp; VLAN","PDH",
U602="Warehouse HUAWEI","SPARE-ISSUE",
U602="SPARE-HS","SPARE-ISSUE",
U602="Power Telco","BSS",U602="no impacts","no impacts"
),"")</f>
        <v/>
      </c>
      <c r="T602" s="41" t="str" cm="1">
        <f t="array" ref="T602">IFERROR(_xlfn.IFS(
U602="MPR ISSUE","TX ISSUE",
U602="BSS Hardware Issue","RAN ISSUE",
U602="Sites strategiques, MLL, Pylone, etc.","ENVTECH",
U602="AKTIVCO DEFAUT GE &amp; POWER Cabinet","POWER ISSUE",
U602="AKTIVCO Coupure ENEO &amp; Baisse de tension","POWER ISSUE",
U602="Coupure ENEO &amp; Baisse de tension","POWER ISSUE",
U602="Defaut GE &amp; POWER Cabinet","POWER ISSUE",
U602="Sharing","POWER ISSUE",
U602="Sites strategiques &amp; DataCenter","POWER ISSUE",
U602="Exclu","Exclu",
U602="SAT","TX ISSUE",
U602="SPARE-ISSUE","SPARE-ISSUE",
U602="Fiber CAmtel","TX ISSUE",
U602="Fiber AOF","TX ISSUE",
U602="Projet OCM (HUAWEI)","TRAVAUX-HUAWEI",
U602="Projet OCM (NOKIA)","TRAVAUX -NOKIA",
U602="ACCESS-ISSUE","ACCESS-ISSUE",
U602="Projet OCM (ZTE, NOKIA, autres projets)","TRAVAUX OCM",
U602="No root CAuse","No root cause",
U602="ODU HS","TX ISSUE",
U602="IP &amp; VLAN","TX ISSUE",
U602="Warehouse HUAWEI","SPARE-ISSUE",
U602="SPARE-HS","SPARE-ISSUE",
U602="Power Telco","RAN ISSUE",U602="no impacts","no impacts"
),"")</f>
        <v/>
      </c>
      <c r="U602" s="68"/>
      <c r="V602" s="41" t="str" cm="1">
        <f t="array" ref="V602">IFERROR(_xlfn.IFS(
U602="MPR ISSUE","ACTIVE",
U602="BSS Hardware Issue","ACTIVE",
U602="Sites strategiques, MLL, Pylone, etc.","PASSIVE",
U602="AKTIVCO DEFAUT GE &amp; POWER Cabinet","PASSIVE",
U602="AKTIVCO Coupure ENEO &amp; Baisse de tension","PASSIVE",
U602="Coupure ENEO &amp; Baisse de tension","PASSIVE",
U602="Defaut GE &amp; POWER Cabinet","PASSIVE",
U602="Sharing","PASSIVE",
U602="Sites strategiques &amp; DataCenter","PASSIVE",
U602="Exclu","Exclu",
U602="SAT","ACTIVE",
U602="SPARE-ISSUE","SPARE-ISSUE",
U602="Fiber CAmtel","ACTIVE",
U602="Fiber AOF","ACTIVE",
U602="Projet OCM (HUAWEI)","PLANNED WORKS",
U602="Projet OCM (NOKIA)","PLANNED WORKS",
U602="ACCESS-ISSUE","ACCESS-ISSUE",
U602="Projet OCM (ZTE, NOKIA, autres projets)","PLANNED WORKS",
U602="No root CAuse","No root cause",
U602="ODU HS","ACTIVE",
U602="IP &amp; VLAN","ACTIVE",
U602="Warehouse HUAWEI","SPARE-ISSUE",
U602="SPARE-HS","SPARE-ISSUE",
U602="Power Telco","ACTIVE", U602="no impacts","no impacts"
),"")</f>
        <v/>
      </c>
      <c r="W602" s="113"/>
      <c r="X602" s="113"/>
      <c r="Y602" s="113"/>
      <c r="Z602" s="113"/>
      <c r="AA602" s="113"/>
      <c r="AB602" s="17" t="s">
        <v>5465</v>
      </c>
      <c r="AC602" s="17" t="str">
        <f>_xlfn.XLOOKUP(B602,'INCIDENT-04-27-2026'!E:E,'INCIDENT-04-27-2026'!F:F,"")</f>
        <v/>
      </c>
      <c r="AD602" s="9"/>
      <c r="AE602" s="7" t="s">
        <v>5465</v>
      </c>
      <c r="AF602" s="6" t="str">
        <f>_xlfn.XLOOKUP(B602,'[13]Input_27-04'!$B:$B,'[13]Input_27-04'!$M:$M,"")</f>
        <v/>
      </c>
      <c r="AG602" s="7"/>
      <c r="AH602" s="3"/>
      <c r="AI602" s="18" t="str">
        <f>_xlfn.XLOOKUP(B602,'[3]Cells Huawei 27042026 10h'!$B:$B,'[3]Cells Huawei 27042026 10h'!$T:$T,"")</f>
        <v/>
      </c>
      <c r="AJ602" s="18" t="str">
        <f>_xlfn.XLOOKUP(B602,'[3]Cells Huawei 27042026 15h'!$B:$B,'[3]Cells Huawei 27042026 15h'!$T:$T,"")</f>
        <v/>
      </c>
      <c r="AK602" s="18" t="str">
        <f>_xlfn.XLOOKUP(B602,'[4]cells down 27042026 11h28'!$B:$B,'[4]cells down 27042026 11h28'!$R:$R,"")</f>
        <v/>
      </c>
      <c r="AL602" s="18" t="str">
        <f>_xlfn.XLOOKUP(B602,'[4]cells down 27042026 18h01'!$B:$B,'[4]cells down 27042026 18h01'!$R:$R,"")</f>
        <v/>
      </c>
      <c r="AM602" s="18" t="str">
        <f>_xlfn.XLOOKUP(B602,'[5]cell downs 27042026 11h'!$B:$B,'[5]cell downs 27042026 11h'!$R:$R,"")</f>
        <v/>
      </c>
      <c r="AN602" s="18" t="str">
        <f>_xlfn.XLOOKUP(B602,'[5]cell downs 27042026 17h40'!$B:$B,'[5]cell downs 27042026 17h40'!$R:$R,"")</f>
        <v/>
      </c>
      <c r="AO602" s="18" t="str">
        <f>_xlfn.XLOOKUP(B602,'[6]ALL SITES DOWN'!$D:$D,'[6]ALL SITES DOWN'!$J:$J,"")</f>
        <v/>
      </c>
      <c r="AP602" s="18" t="str">
        <f>_xlfn.XLOOKUP(B602,'[7]ALL SITES DOWN'!$D:$D,'[7]ALL SITES DOWN'!$J:$J,"")</f>
        <v/>
      </c>
      <c r="AQ602" s="9" t="str">
        <f>_xlfn.XLOOKUP(B602,[8]sheet1!$AC:$AC,[8]sheet1!$AF:$AF,"")</f>
        <v/>
      </c>
      <c r="AR602" s="14"/>
      <c r="AS602" s="14" t="s">
        <v>5465</v>
      </c>
      <c r="AT602" s="14" t="str">
        <f>_xlfn.XLOOKUP(B602,'[9]cell downs 18042026 17h'!$B:$B,'[9]cell downs 18042026 17h'!$B:$B,"")</f>
        <v/>
      </c>
      <c r="AU602" s="14" t="str">
        <f>_xlfn.XLOOKUP(B602,'[10]Cells Huawei 19042026 15h'!$B:$B,'[10]Cells Huawei 19042026 15h'!$B:$B,"")</f>
        <v/>
      </c>
      <c r="AV602" s="9" t="str">
        <f>_xlfn.XLOOKUP(B602,'[11]cells down 19042026 9H40'!$B:$B,'[11]cells down 19042026 9H40'!$B:$B,"")</f>
        <v/>
      </c>
    </row>
    <row r="603" spans="1:48" hidden="1" x14ac:dyDescent="0.3">
      <c r="A603" s="1" t="s">
        <v>554</v>
      </c>
      <c r="B603" s="1" t="s">
        <v>555</v>
      </c>
      <c r="C603" s="3" t="str">
        <f>_xlfn.XLOOKUP(B603,'[1]daily break down'!$D:$D,'[1]daily break down'!$E:$E,"")</f>
        <v>NGAOUNDERE</v>
      </c>
      <c r="D603" s="1" t="s">
        <v>11</v>
      </c>
      <c r="E603" s="1" t="s">
        <v>66</v>
      </c>
      <c r="F603" s="3" t="s">
        <v>90</v>
      </c>
      <c r="G603" s="1" t="s">
        <v>554</v>
      </c>
      <c r="H603" s="28" t="str">
        <f>_xlfn.XLOOKUP(B603,[2]CALCULATION!$B:$B,[2]CALCULATION!$H:$H,"")</f>
        <v>NOKIA</v>
      </c>
      <c r="I603" s="26">
        <v>0.26639657988747728</v>
      </c>
      <c r="J603" s="26">
        <v>0.35748164612425504</v>
      </c>
      <c r="K603" s="26">
        <v>1.8747717763422555E-2</v>
      </c>
      <c r="L603" s="26">
        <v>3.4870318871806381E-2</v>
      </c>
      <c r="M603" s="26">
        <v>1.5965166824420757E-2</v>
      </c>
      <c r="N603" s="26">
        <v>1.534083069162231E-2</v>
      </c>
      <c r="O603" s="26">
        <v>5.6368447889778052E-3</v>
      </c>
      <c r="P603" s="114" t="s">
        <v>6364</v>
      </c>
      <c r="Q603" s="42" t="s">
        <v>5538</v>
      </c>
      <c r="R603" s="42"/>
      <c r="S603" s="41" t="str" cm="1">
        <f t="array" ref="S603">IFERROR(_xlfn.IFS(
U603="MPR ISSUE","PDH",
U603="BSS Hardware Issue","BSS",
U603="Sites strategiques, MLL, Pylone, etc.","ENVTECH",
U603="AKTIVCO DEFAUT GE &amp; POWER Cabinet","AKTIVCO",
U603="AKTIVCO Coupure ENEO &amp; Baisse de tension","AKTIVCO GRID ONLY",
U603="Coupure ENEO &amp; Baisse de tension","IHS GRID ONLY",
U603="Defaut GE &amp; POWER Cabinet","IHS",
U603="Sharing","Partners",
U603="Sites strategiques &amp; DataCenter","SST &amp; DC",
U603="Exclu","Exclu",
U603="SAT","SAT",
U603="SPARE-ISSUE","SPARE-ISSUE",
U603="Fiber CAmtel","TRANS_FO_CAMTEL",
U603="Fiber AOF","Fiber AOF",
U603="Projet OCM (HUAWEI)","TRAVAUX-HUAWEI",
U603="Projet OCM (NOKIA)","TRAVAUX-NOKIA",
U603="ACCESS-ISSUE","ACCESS-ISSUE",
U603="Projet OCM (ZTE, NOKIA, autres projets)","TRAVAUX OCM",
U603="No root CAuse","No root cause",
U603="ODU HS","PDH",
U603="IP &amp; VLAN","PDH",
U603="Warehouse HUAWEI","SPARE-ISSUE",
U603="SPARE-HS","SPARE-ISSUE",
U603="Power Telco","BSS",U603="no impacts","no impacts"
),"")</f>
        <v>No root cause</v>
      </c>
      <c r="T603" s="41" t="str" cm="1">
        <f t="array" ref="T603">IFERROR(_xlfn.IFS(
U603="MPR ISSUE","TX ISSUE",
U603="BSS Hardware Issue","RAN ISSUE",
U603="Sites strategiques, MLL, Pylone, etc.","ENVTECH",
U603="AKTIVCO DEFAUT GE &amp; POWER Cabinet","POWER ISSUE",
U603="AKTIVCO Coupure ENEO &amp; Baisse de tension","POWER ISSUE",
U603="Coupure ENEO &amp; Baisse de tension","POWER ISSUE",
U603="Defaut GE &amp; POWER Cabinet","POWER ISSUE",
U603="Sharing","POWER ISSUE",
U603="Sites strategiques &amp; DataCenter","POWER ISSUE",
U603="Exclu","Exclu",
U603="SAT","TX ISSUE",
U603="SPARE-ISSUE","SPARE-ISSUE",
U603="Fiber CAmtel","TX ISSUE",
U603="Fiber AOF","TX ISSUE",
U603="Projet OCM (HUAWEI)","TRAVAUX-HUAWEI",
U603="Projet OCM (NOKIA)","TRAVAUX -NOKIA",
U603="ACCESS-ISSUE","ACCESS-ISSUE",
U603="Projet OCM (ZTE, NOKIA, autres projets)","TRAVAUX OCM",
U603="No root CAuse","No root cause",
U603="ODU HS","TX ISSUE",
U603="IP &amp; VLAN","TX ISSUE",
U603="Warehouse HUAWEI","SPARE-ISSUE",
U603="SPARE-HS","SPARE-ISSUE",
U603="Power Telco","RAN ISSUE",U603="no impacts","no impacts"
),"")</f>
        <v>No root cause</v>
      </c>
      <c r="U603" s="68" t="s">
        <v>5691</v>
      </c>
      <c r="V603" s="41" t="str" cm="1">
        <f t="array" ref="V603">IFERROR(_xlfn.IFS(
U603="MPR ISSUE","ACTIVE",
U603="BSS Hardware Issue","ACTIVE",
U603="Sites strategiques, MLL, Pylone, etc.","PASSIVE",
U603="AKTIVCO DEFAUT GE &amp; POWER Cabinet","PASSIVE",
U603="AKTIVCO Coupure ENEO &amp; Baisse de tension","PASSIVE",
U603="Coupure ENEO &amp; Baisse de tension","PASSIVE",
U603="Defaut GE &amp; POWER Cabinet","PASSIVE",
U603="Sharing","PASSIVE",
U603="Sites strategiques &amp; DataCenter","PASSIVE",
U603="Exclu","Exclu",
U603="SAT","ACTIVE",
U603="SPARE-ISSUE","SPARE-ISSUE",
U603="Fiber CAmtel","ACTIVE",
U603="Fiber AOF","ACTIVE",
U603="Projet OCM (HUAWEI)","PLANNED WORKS",
U603="Projet OCM (NOKIA)","PLANNED WORKS",
U603="ACCESS-ISSUE","ACCESS-ISSUE",
U603="Projet OCM (ZTE, NOKIA, autres projets)","PLANNED WORKS",
U603="No root CAuse","No root cause",
U603="ODU HS","ACTIVE",
U603="IP &amp; VLAN","ACTIVE",
U603="Warehouse HUAWEI","SPARE-ISSUE",
U603="SPARE-HS","SPARE-ISSUE",
U603="Power Telco","ACTIVE", U603="no impacts","no impacts"
),"")</f>
        <v>No root cause</v>
      </c>
      <c r="W603" s="113"/>
      <c r="X603" s="113"/>
      <c r="Y603" s="113"/>
      <c r="Z603" s="113"/>
      <c r="AA603" s="113"/>
      <c r="AB603" s="17" t="s">
        <v>5465</v>
      </c>
      <c r="AC603" s="17" t="str">
        <f>_xlfn.XLOOKUP(B603,'INCIDENT-04-27-2026'!E:E,'INCIDENT-04-27-2026'!F:F,"")</f>
        <v/>
      </c>
      <c r="AD603" s="9"/>
      <c r="AE603" s="7" t="s">
        <v>5465</v>
      </c>
      <c r="AF603" s="6" t="str">
        <f>_xlfn.XLOOKUP(B603,'[13]Input_27-04'!$B:$B,'[13]Input_27-04'!$M:$M,"")</f>
        <v/>
      </c>
      <c r="AG603" s="7"/>
      <c r="AH603" s="3"/>
      <c r="AI603" s="18" t="str">
        <f>_xlfn.XLOOKUP(B603,'[3]Cells Huawei 27042026 10h'!$B:$B,'[3]Cells Huawei 27042026 10h'!$T:$T,"")</f>
        <v/>
      </c>
      <c r="AJ603" s="18" t="str">
        <f>_xlfn.XLOOKUP(B603,'[3]Cells Huawei 27042026 15h'!$B:$B,'[3]Cells Huawei 27042026 15h'!$T:$T,"")</f>
        <v/>
      </c>
      <c r="AK603" s="18" t="str">
        <f>_xlfn.XLOOKUP(B603,'[4]cells down 27042026 11h28'!$B:$B,'[4]cells down 27042026 11h28'!$R:$R,"")</f>
        <v/>
      </c>
      <c r="AL603" s="18" t="str">
        <f>_xlfn.XLOOKUP(B603,'[4]cells down 27042026 18h01'!$B:$B,'[4]cells down 27042026 18h01'!$R:$R,"")</f>
        <v/>
      </c>
      <c r="AM603" s="18" t="str">
        <f>_xlfn.XLOOKUP(B603,'[5]cell downs 27042026 11h'!$B:$B,'[5]cell downs 27042026 11h'!$R:$R,"")</f>
        <v/>
      </c>
      <c r="AN603" s="18" t="str">
        <f>_xlfn.XLOOKUP(B603,'[5]cell downs 27042026 17h40'!$B:$B,'[5]cell downs 27042026 17h40'!$R:$R,"")</f>
        <v/>
      </c>
      <c r="AO603" s="18" t="str">
        <f>_xlfn.XLOOKUP(B603,'[6]ALL SITES DOWN'!$D:$D,'[6]ALL SITES DOWN'!$J:$J,"")</f>
        <v/>
      </c>
      <c r="AP603" s="18" t="str">
        <f>_xlfn.XLOOKUP(B603,'[7]ALL SITES DOWN'!$D:$D,'[7]ALL SITES DOWN'!$J:$J,"")</f>
        <v/>
      </c>
      <c r="AQ603" s="9" t="str">
        <f>_xlfn.XLOOKUP(B603,[8]sheet1!$AC:$AC,[8]sheet1!$AF:$AF,"")</f>
        <v/>
      </c>
      <c r="AR603" s="14"/>
      <c r="AS603" s="14" t="s">
        <v>5465</v>
      </c>
      <c r="AT603" s="14" t="str">
        <f>_xlfn.XLOOKUP(B603,'[9]cell downs 18042026 17h'!$B:$B,'[9]cell downs 18042026 17h'!$B:$B,"")</f>
        <v/>
      </c>
      <c r="AU603" s="14" t="str">
        <f>_xlfn.XLOOKUP(B603,'[10]Cells Huawei 19042026 15h'!$B:$B,'[10]Cells Huawei 19042026 15h'!$B:$B,"")</f>
        <v/>
      </c>
      <c r="AV603" s="9" t="str">
        <f>_xlfn.XLOOKUP(B603,'[11]cells down 19042026 9H40'!$B:$B,'[11]cells down 19042026 9H40'!$B:$B,"")</f>
        <v/>
      </c>
    </row>
    <row r="604" spans="1:48" hidden="1" x14ac:dyDescent="0.3">
      <c r="A604" s="1" t="s">
        <v>814</v>
      </c>
      <c r="B604" s="1" t="s">
        <v>815</v>
      </c>
      <c r="C604" s="3" t="str">
        <f>_xlfn.XLOOKUP(B604,'[1]daily break down'!$D:$D,'[1]daily break down'!$E:$E,"")</f>
        <v>ADAMAOUA</v>
      </c>
      <c r="D604" s="1" t="s">
        <v>11</v>
      </c>
      <c r="E604" s="1" t="s">
        <v>96</v>
      </c>
      <c r="F604" s="3" t="s">
        <v>90</v>
      </c>
      <c r="G604" s="1" t="s">
        <v>816</v>
      </c>
      <c r="H604" s="28" t="str">
        <f>_xlfn.XLOOKUP(B604,[2]CALCULATION!$B:$B,[2]CALCULATION!$H:$H,"")</f>
        <v>NOKIA</v>
      </c>
      <c r="I604" s="26">
        <v>9.0805475216816506E-2</v>
      </c>
      <c r="J604" s="26">
        <v>0.12262429749953174</v>
      </c>
      <c r="K604" s="26">
        <v>7.1352700891265464E-3</v>
      </c>
      <c r="L604" s="26">
        <v>6.8676974607845016E-3</v>
      </c>
      <c r="M604" s="26">
        <v>8.8298967352942112E-3</v>
      </c>
      <c r="N604" s="26">
        <v>1.0792096009804093E-2</v>
      </c>
      <c r="O604" s="26">
        <v>5.6190251951872576E-3</v>
      </c>
      <c r="P604" s="114" t="s">
        <v>6364</v>
      </c>
      <c r="Q604" s="42" t="s">
        <v>5538</v>
      </c>
      <c r="R604" s="42"/>
      <c r="S604" s="41" t="str" cm="1">
        <f t="array" ref="S604">IFERROR(_xlfn.IFS(
U604="MPR ISSUE","PDH",
U604="BSS Hardware Issue","BSS",
U604="Sites strategiques, MLL, Pylone, etc.","ENVTECH",
U604="AKTIVCO DEFAUT GE &amp; POWER Cabinet","AKTIVCO",
U604="AKTIVCO Coupure ENEO &amp; Baisse de tension","AKTIVCO GRID ONLY",
U604="Coupure ENEO &amp; Baisse de tension","IHS GRID ONLY",
U604="Defaut GE &amp; POWER Cabinet","IHS",
U604="Sharing","Partners",
U604="Sites strategiques &amp; DataCenter","SST &amp; DC",
U604="Exclu","Exclu",
U604="SAT","SAT",
U604="SPARE-ISSUE","SPARE-ISSUE",
U604="Fiber CAmtel","TRANS_FO_CAMTEL",
U604="Fiber AOF","Fiber AOF",
U604="Projet OCM (HUAWEI)","TRAVAUX-HUAWEI",
U604="Projet OCM (NOKIA)","TRAVAUX-NOKIA",
U604="ACCESS-ISSUE","ACCESS-ISSUE",
U604="Projet OCM (ZTE, NOKIA, autres projets)","TRAVAUX OCM",
U604="No root CAuse","No root cause",
U604="ODU HS","PDH",
U604="IP &amp; VLAN","PDH",
U604="Warehouse HUAWEI","SPARE-ISSUE",
U604="SPARE-HS","SPARE-ISSUE",
U604="Power Telco","BSS",U604="no impacts","no impacts"
),"")</f>
        <v>No root cause</v>
      </c>
      <c r="T604" s="41" t="str" cm="1">
        <f t="array" ref="T604">IFERROR(_xlfn.IFS(
U604="MPR ISSUE","TX ISSUE",
U604="BSS Hardware Issue","RAN ISSUE",
U604="Sites strategiques, MLL, Pylone, etc.","ENVTECH",
U604="AKTIVCO DEFAUT GE &amp; POWER Cabinet","POWER ISSUE",
U604="AKTIVCO Coupure ENEO &amp; Baisse de tension","POWER ISSUE",
U604="Coupure ENEO &amp; Baisse de tension","POWER ISSUE",
U604="Defaut GE &amp; POWER Cabinet","POWER ISSUE",
U604="Sharing","POWER ISSUE",
U604="Sites strategiques &amp; DataCenter","POWER ISSUE",
U604="Exclu","Exclu",
U604="SAT","TX ISSUE",
U604="SPARE-ISSUE","SPARE-ISSUE",
U604="Fiber CAmtel","TX ISSUE",
U604="Fiber AOF","TX ISSUE",
U604="Projet OCM (HUAWEI)","TRAVAUX-HUAWEI",
U604="Projet OCM (NOKIA)","TRAVAUX -NOKIA",
U604="ACCESS-ISSUE","ACCESS-ISSUE",
U604="Projet OCM (ZTE, NOKIA, autres projets)","TRAVAUX OCM",
U604="No root CAuse","No root cause",
U604="ODU HS","TX ISSUE",
U604="IP &amp; VLAN","TX ISSUE",
U604="Warehouse HUAWEI","SPARE-ISSUE",
U604="SPARE-HS","SPARE-ISSUE",
U604="Power Telco","RAN ISSUE",U604="no impacts","no impacts"
),"")</f>
        <v>No root cause</v>
      </c>
      <c r="U604" s="68" t="s">
        <v>5691</v>
      </c>
      <c r="V604" s="41" t="str" cm="1">
        <f t="array" ref="V604">IFERROR(_xlfn.IFS(
U604="MPR ISSUE","ACTIVE",
U604="BSS Hardware Issue","ACTIVE",
U604="Sites strategiques, MLL, Pylone, etc.","PASSIVE",
U604="AKTIVCO DEFAUT GE &amp; POWER Cabinet","PASSIVE",
U604="AKTIVCO Coupure ENEO &amp; Baisse de tension","PASSIVE",
U604="Coupure ENEO &amp; Baisse de tension","PASSIVE",
U604="Defaut GE &amp; POWER Cabinet","PASSIVE",
U604="Sharing","PASSIVE",
U604="Sites strategiques &amp; DataCenter","PASSIVE",
U604="Exclu","Exclu",
U604="SAT","ACTIVE",
U604="SPARE-ISSUE","SPARE-ISSUE",
U604="Fiber CAmtel","ACTIVE",
U604="Fiber AOF","ACTIVE",
U604="Projet OCM (HUAWEI)","PLANNED WORKS",
U604="Projet OCM (NOKIA)","PLANNED WORKS",
U604="ACCESS-ISSUE","ACCESS-ISSUE",
U604="Projet OCM (ZTE, NOKIA, autres projets)","PLANNED WORKS",
U604="No root CAuse","No root cause",
U604="ODU HS","ACTIVE",
U604="IP &amp; VLAN","ACTIVE",
U604="Warehouse HUAWEI","SPARE-ISSUE",
U604="SPARE-HS","SPARE-ISSUE",
U604="Power Telco","ACTIVE", U604="no impacts","no impacts"
),"")</f>
        <v>No root cause</v>
      </c>
      <c r="W604" s="113"/>
      <c r="X604" s="113"/>
      <c r="Y604" s="113"/>
      <c r="Z604" s="113"/>
      <c r="AA604" s="113"/>
      <c r="AB604" s="17" t="s">
        <v>5465</v>
      </c>
      <c r="AC604" s="17" t="str">
        <f>_xlfn.XLOOKUP(B604,'INCIDENT-04-27-2026'!E:E,'INCIDENT-04-27-2026'!F:F,"")</f>
        <v/>
      </c>
      <c r="AD604" s="9"/>
      <c r="AE604" s="7" t="s">
        <v>5465</v>
      </c>
      <c r="AF604" s="6" t="str">
        <f>_xlfn.XLOOKUP(B604,'[13]Input_27-04'!$B:$B,'[13]Input_27-04'!$M:$M,"")</f>
        <v/>
      </c>
      <c r="AG604" s="7"/>
      <c r="AH604" s="3"/>
      <c r="AI604" s="18" t="str">
        <f>_xlfn.XLOOKUP(B604,'[3]Cells Huawei 27042026 10h'!$B:$B,'[3]Cells Huawei 27042026 10h'!$T:$T,"")</f>
        <v/>
      </c>
      <c r="AJ604" s="18" t="str">
        <f>_xlfn.XLOOKUP(B604,'[3]Cells Huawei 27042026 15h'!$B:$B,'[3]Cells Huawei 27042026 15h'!$T:$T,"")</f>
        <v/>
      </c>
      <c r="AK604" s="18" t="str">
        <f>_xlfn.XLOOKUP(B604,'[4]cells down 27042026 11h28'!$B:$B,'[4]cells down 27042026 11h28'!$R:$R,"")</f>
        <v/>
      </c>
      <c r="AL604" s="18" t="str">
        <f>_xlfn.XLOOKUP(B604,'[4]cells down 27042026 18h01'!$B:$B,'[4]cells down 27042026 18h01'!$R:$R,"")</f>
        <v/>
      </c>
      <c r="AM604" s="18" t="str">
        <f>_xlfn.XLOOKUP(B604,'[5]cell downs 27042026 11h'!$B:$B,'[5]cell downs 27042026 11h'!$R:$R,"")</f>
        <v/>
      </c>
      <c r="AN604" s="18" t="str">
        <f>_xlfn.XLOOKUP(B604,'[5]cell downs 27042026 17h40'!$B:$B,'[5]cell downs 27042026 17h40'!$R:$R,"")</f>
        <v/>
      </c>
      <c r="AO604" s="18" t="str">
        <f>_xlfn.XLOOKUP(B604,'[6]ALL SITES DOWN'!$D:$D,'[6]ALL SITES DOWN'!$J:$J,"")</f>
        <v/>
      </c>
      <c r="AP604" s="18" t="str">
        <f>_xlfn.XLOOKUP(B604,'[7]ALL SITES DOWN'!$D:$D,'[7]ALL SITES DOWN'!$J:$J,"")</f>
        <v/>
      </c>
      <c r="AQ604" s="9" t="str">
        <f>_xlfn.XLOOKUP(B604,[8]sheet1!$AC:$AC,[8]sheet1!$AF:$AF,"")</f>
        <v/>
      </c>
      <c r="AR604" s="14"/>
      <c r="AS604" s="14" t="s">
        <v>5465</v>
      </c>
      <c r="AT604" s="14" t="str">
        <f>_xlfn.XLOOKUP(B604,'[9]cell downs 18042026 17h'!$B:$B,'[9]cell downs 18042026 17h'!$B:$B,"")</f>
        <v/>
      </c>
      <c r="AU604" s="14" t="str">
        <f>_xlfn.XLOOKUP(B604,'[10]Cells Huawei 19042026 15h'!$B:$B,'[10]Cells Huawei 19042026 15h'!$B:$B,"")</f>
        <v/>
      </c>
      <c r="AV604" s="9" t="str">
        <f>_xlfn.XLOOKUP(B604,'[11]cells down 19042026 9H40'!$B:$B,'[11]cells down 19042026 9H40'!$B:$B,"")</f>
        <v/>
      </c>
    </row>
    <row r="605" spans="1:48" hidden="1" x14ac:dyDescent="0.3">
      <c r="A605" s="1" t="s">
        <v>1092</v>
      </c>
      <c r="B605" s="8" t="s">
        <v>1093</v>
      </c>
      <c r="C605" s="3" t="str">
        <f>_xlfn.XLOOKUP(B605,'[1]daily break down'!$D:$D,'[1]daily break down'!$E:$E,"")</f>
        <v>NORD</v>
      </c>
      <c r="D605" s="1" t="s">
        <v>21</v>
      </c>
      <c r="E605" s="1" t="s">
        <v>122</v>
      </c>
      <c r="F605" s="3" t="s">
        <v>23</v>
      </c>
      <c r="G605" s="1" t="s">
        <v>1094</v>
      </c>
      <c r="H605" s="28" t="str">
        <f>_xlfn.XLOOKUP(B605,[2]CALCULATION!$B:$B,[2]CALCULATION!$H:$H,"")</f>
        <v>NOKIA</v>
      </c>
      <c r="I605" s="26">
        <v>0</v>
      </c>
      <c r="J605" s="26">
        <v>0</v>
      </c>
      <c r="K605" s="26">
        <v>0</v>
      </c>
      <c r="L605" s="26">
        <v>0</v>
      </c>
      <c r="M605" s="26">
        <v>0</v>
      </c>
      <c r="N605" s="26">
        <v>0</v>
      </c>
      <c r="O605" s="26">
        <v>5.6186999824777671E-3</v>
      </c>
      <c r="P605" s="114" t="s">
        <v>6364</v>
      </c>
      <c r="Q605" s="42" t="s">
        <v>5538</v>
      </c>
      <c r="R605" s="42"/>
      <c r="S605" s="41" t="str" cm="1">
        <f t="array" ref="S605">IFERROR(_xlfn.IFS(
U605="MPR ISSUE","PDH",
U605="BSS Hardware Issue","BSS",
U605="Sites strategiques, MLL, Pylone, etc.","ENVTECH",
U605="AKTIVCO DEFAUT GE &amp; POWER Cabinet","AKTIVCO",
U605="AKTIVCO Coupure ENEO &amp; Baisse de tension","AKTIVCO GRID ONLY",
U605="Coupure ENEO &amp; Baisse de tension","IHS GRID ONLY",
U605="Defaut GE &amp; POWER Cabinet","IHS",
U605="Sharing","Partners",
U605="Sites strategiques &amp; DataCenter","SST &amp; DC",
U605="Exclu","Exclu",
U605="SAT","SAT",
U605="SPARE-ISSUE","SPARE-ISSUE",
U605="Fiber CAmtel","TRANS_FO_CAMTEL",
U605="Fiber AOF","Fiber AOF",
U605="Projet OCM (HUAWEI)","TRAVAUX-HUAWEI",
U605="Projet OCM (NOKIA)","TRAVAUX-NOKIA",
U605="ACCESS-ISSUE","ACCESS-ISSUE",
U605="Projet OCM (ZTE, NOKIA, autres projets)","TRAVAUX OCM",
U605="No root CAuse","No root cause",
U605="ODU HS","PDH",
U605="IP &amp; VLAN","PDH",
U605="Warehouse HUAWEI","SPARE-ISSUE",
U605="SPARE-HS","SPARE-ISSUE",
U605="Power Telco","BSS",U605="no impacts","no impacts"
),"")</f>
        <v>No root cause</v>
      </c>
      <c r="T605" s="41" t="str" cm="1">
        <f t="array" ref="T605">IFERROR(_xlfn.IFS(
U605="MPR ISSUE","TX ISSUE",
U605="BSS Hardware Issue","RAN ISSUE",
U605="Sites strategiques, MLL, Pylone, etc.","ENVTECH",
U605="AKTIVCO DEFAUT GE &amp; POWER Cabinet","POWER ISSUE",
U605="AKTIVCO Coupure ENEO &amp; Baisse de tension","POWER ISSUE",
U605="Coupure ENEO &amp; Baisse de tension","POWER ISSUE",
U605="Defaut GE &amp; POWER Cabinet","POWER ISSUE",
U605="Sharing","POWER ISSUE",
U605="Sites strategiques &amp; DataCenter","POWER ISSUE",
U605="Exclu","Exclu",
U605="SAT","TX ISSUE",
U605="SPARE-ISSUE","SPARE-ISSUE",
U605="Fiber CAmtel","TX ISSUE",
U605="Fiber AOF","TX ISSUE",
U605="Projet OCM (HUAWEI)","TRAVAUX-HUAWEI",
U605="Projet OCM (NOKIA)","TRAVAUX -NOKIA",
U605="ACCESS-ISSUE","ACCESS-ISSUE",
U605="Projet OCM (ZTE, NOKIA, autres projets)","TRAVAUX OCM",
U605="No root CAuse","No root cause",
U605="ODU HS","TX ISSUE",
U605="IP &amp; VLAN","TX ISSUE",
U605="Warehouse HUAWEI","SPARE-ISSUE",
U605="SPARE-HS","SPARE-ISSUE",
U605="Power Telco","RAN ISSUE",U605="no impacts","no impacts"
),"")</f>
        <v>No root cause</v>
      </c>
      <c r="U605" s="68" t="s">
        <v>5691</v>
      </c>
      <c r="V605" s="41" t="str" cm="1">
        <f t="array" ref="V605">IFERROR(_xlfn.IFS(
U605="MPR ISSUE","ACTIVE",
U605="BSS Hardware Issue","ACTIVE",
U605="Sites strategiques, MLL, Pylone, etc.","PASSIVE",
U605="AKTIVCO DEFAUT GE &amp; POWER Cabinet","PASSIVE",
U605="AKTIVCO Coupure ENEO &amp; Baisse de tension","PASSIVE",
U605="Coupure ENEO &amp; Baisse de tension","PASSIVE",
U605="Defaut GE &amp; POWER Cabinet","PASSIVE",
U605="Sharing","PASSIVE",
U605="Sites strategiques &amp; DataCenter","PASSIVE",
U605="Exclu","Exclu",
U605="SAT","ACTIVE",
U605="SPARE-ISSUE","SPARE-ISSUE",
U605="Fiber CAmtel","ACTIVE",
U605="Fiber AOF","ACTIVE",
U605="Projet OCM (HUAWEI)","PLANNED WORKS",
U605="Projet OCM (NOKIA)","PLANNED WORKS",
U605="ACCESS-ISSUE","ACCESS-ISSUE",
U605="Projet OCM (ZTE, NOKIA, autres projets)","PLANNED WORKS",
U605="No root CAuse","No root cause",
U605="ODU HS","ACTIVE",
U605="IP &amp; VLAN","ACTIVE",
U605="Warehouse HUAWEI","SPARE-ISSUE",
U605="SPARE-HS","SPARE-ISSUE",
U605="Power Telco","ACTIVE", U605="no impacts","no impacts"
),"")</f>
        <v>No root cause</v>
      </c>
      <c r="W605" s="113"/>
      <c r="X605" s="113"/>
      <c r="Y605" s="113"/>
      <c r="Z605" s="113"/>
      <c r="AA605" s="113"/>
      <c r="AB605" s="17" t="s">
        <v>5465</v>
      </c>
      <c r="AC605" s="17" t="str">
        <f>_xlfn.XLOOKUP(B605,'INCIDENT-04-27-2026'!E:E,'INCIDENT-04-27-2026'!F:F,"")</f>
        <v/>
      </c>
      <c r="AD605" s="9"/>
      <c r="AE605" s="7" t="s">
        <v>5465</v>
      </c>
      <c r="AF605" s="6" t="str">
        <f>_xlfn.XLOOKUP(B605,'[13]Input_27-04'!$B:$B,'[13]Input_27-04'!$M:$M,"")</f>
        <v>No power issue</v>
      </c>
      <c r="AG605" s="7"/>
      <c r="AH605" s="3"/>
      <c r="AI605" s="18" t="str">
        <f>_xlfn.XLOOKUP(B605,'[3]Cells Huawei 27042026 10h'!$B:$B,'[3]Cells Huawei 27042026 10h'!$T:$T,"")</f>
        <v/>
      </c>
      <c r="AJ605" s="18" t="str">
        <f>_xlfn.XLOOKUP(B605,'[3]Cells Huawei 27042026 15h'!$B:$B,'[3]Cells Huawei 27042026 15h'!$T:$T,"")</f>
        <v/>
      </c>
      <c r="AK605" s="18" t="str">
        <f>_xlfn.XLOOKUP(B605,'[4]cells down 27042026 11h28'!$B:$B,'[4]cells down 27042026 11h28'!$R:$R,"")</f>
        <v/>
      </c>
      <c r="AL605" s="18" t="str">
        <f>_xlfn.XLOOKUP(B605,'[4]cells down 27042026 18h01'!$B:$B,'[4]cells down 27042026 18h01'!$R:$R,"")</f>
        <v/>
      </c>
      <c r="AM605" s="18" t="str">
        <f>_xlfn.XLOOKUP(B605,'[5]cell downs 27042026 11h'!$B:$B,'[5]cell downs 27042026 11h'!$R:$R,"")</f>
        <v/>
      </c>
      <c r="AN605" s="18" t="str">
        <f>_xlfn.XLOOKUP(B605,'[5]cell downs 27042026 17h40'!$B:$B,'[5]cell downs 27042026 17h40'!$R:$R,"")</f>
        <v/>
      </c>
      <c r="AO605" s="18" t="str">
        <f>_xlfn.XLOOKUP(B605,'[6]ALL SITES DOWN'!$D:$D,'[6]ALL SITES DOWN'!$J:$J,"")</f>
        <v/>
      </c>
      <c r="AP605" s="18" t="str">
        <f>_xlfn.XLOOKUP(B605,'[7]ALL SITES DOWN'!$D:$D,'[7]ALL SITES DOWN'!$J:$J,"")</f>
        <v/>
      </c>
      <c r="AQ605" s="9" t="str">
        <f>_xlfn.XLOOKUP(B605,[8]sheet1!$AC:$AC,[8]sheet1!$AF:$AF,"")</f>
        <v/>
      </c>
      <c r="AR605" s="14"/>
      <c r="AS605" s="14" t="s">
        <v>5465</v>
      </c>
      <c r="AT605" s="14" t="str">
        <f>_xlfn.XLOOKUP(B605,'[9]cell downs 18042026 17h'!$B:$B,'[9]cell downs 18042026 17h'!$B:$B,"")</f>
        <v/>
      </c>
      <c r="AU605" s="14" t="str">
        <f>_xlfn.XLOOKUP(B605,'[10]Cells Huawei 19042026 15h'!$B:$B,'[10]Cells Huawei 19042026 15h'!$B:$B,"")</f>
        <v/>
      </c>
      <c r="AV605" s="9" t="str">
        <f>_xlfn.XLOOKUP(B605,'[11]cells down 19042026 9H40'!$B:$B,'[11]cells down 19042026 9H40'!$B:$B,"")</f>
        <v/>
      </c>
    </row>
    <row r="606" spans="1:48" hidden="1" x14ac:dyDescent="0.3">
      <c r="A606" s="1" t="s">
        <v>3492</v>
      </c>
      <c r="B606" s="8" t="s">
        <v>3493</v>
      </c>
      <c r="C606" s="3" t="str">
        <f>_xlfn.XLOOKUP(B606,'[1]daily break down'!$D:$D,'[1]daily break down'!$E:$E,"")</f>
        <v>CENTRE</v>
      </c>
      <c r="D606" s="1" t="s">
        <v>11</v>
      </c>
      <c r="E606" s="1" t="s">
        <v>12</v>
      </c>
      <c r="F606" s="3" t="s">
        <v>69</v>
      </c>
      <c r="G606" s="1" t="s">
        <v>70</v>
      </c>
      <c r="H606" s="29" t="str">
        <f>_xlfn.XLOOKUP(B606,[2]CALCULATION!$B:$B,[2]CALCULATION!$H:$H,"")</f>
        <v>ZTE</v>
      </c>
      <c r="I606" s="26">
        <v>0</v>
      </c>
      <c r="J606" s="26">
        <v>0</v>
      </c>
      <c r="K606" s="26">
        <v>0</v>
      </c>
      <c r="L606" s="26">
        <v>0</v>
      </c>
      <c r="M606" s="26">
        <v>0</v>
      </c>
      <c r="N606" s="26">
        <v>0</v>
      </c>
      <c r="O606" s="26">
        <v>5.4218638084884618E-3</v>
      </c>
      <c r="P606" s="114" t="s">
        <v>6364</v>
      </c>
      <c r="Q606" s="42" t="s">
        <v>5538</v>
      </c>
      <c r="R606" s="42"/>
      <c r="S606" s="41" t="str" cm="1">
        <f t="array" ref="S606">IFERROR(_xlfn.IFS(
U606="MPR ISSUE","PDH",
U606="BSS Hardware Issue","BSS",
U606="Sites strategiques, MLL, Pylone, etc.","ENVTECH",
U606="AKTIVCO DEFAUT GE &amp; POWER Cabinet","AKTIVCO",
U606="AKTIVCO Coupure ENEO &amp; Baisse de tension","AKTIVCO GRID ONLY",
U606="Coupure ENEO &amp; Baisse de tension","IHS GRID ONLY",
U606="Defaut GE &amp; POWER Cabinet","IHS",
U606="Sharing","Partners",
U606="Sites strategiques &amp; DataCenter","SST &amp; DC",
U606="Exclu","Exclu",
U606="SAT","SAT",
U606="SPARE-ISSUE","SPARE-ISSUE",
U606="Fiber CAmtel","TRANS_FO_CAMTEL",
U606="Fiber AOF","Fiber AOF",
U606="Projet OCM (HUAWEI)","TRAVAUX-HUAWEI",
U606="Projet OCM (NOKIA)","TRAVAUX-NOKIA",
U606="ACCESS-ISSUE","ACCESS-ISSUE",
U606="Projet OCM (ZTE, NOKIA, autres projets)","TRAVAUX OCM",
U606="No root CAuse","No root cause",
U606="ODU HS","PDH",
U606="IP &amp; VLAN","PDH",
U606="Warehouse HUAWEI","SPARE-ISSUE",
U606="SPARE-HS","SPARE-ISSUE",
U606="Power Telco","BSS",U606="no impacts","no impacts"
),"")</f>
        <v>No root cause</v>
      </c>
      <c r="T606" s="41" t="str" cm="1">
        <f t="array" ref="T606">IFERROR(_xlfn.IFS(
U606="MPR ISSUE","TX ISSUE",
U606="BSS Hardware Issue","RAN ISSUE",
U606="Sites strategiques, MLL, Pylone, etc.","ENVTECH",
U606="AKTIVCO DEFAUT GE &amp; POWER Cabinet","POWER ISSUE",
U606="AKTIVCO Coupure ENEO &amp; Baisse de tension","POWER ISSUE",
U606="Coupure ENEO &amp; Baisse de tension","POWER ISSUE",
U606="Defaut GE &amp; POWER Cabinet","POWER ISSUE",
U606="Sharing","POWER ISSUE",
U606="Sites strategiques &amp; DataCenter","POWER ISSUE",
U606="Exclu","Exclu",
U606="SAT","TX ISSUE",
U606="SPARE-ISSUE","SPARE-ISSUE",
U606="Fiber CAmtel","TX ISSUE",
U606="Fiber AOF","TX ISSUE",
U606="Projet OCM (HUAWEI)","TRAVAUX-HUAWEI",
U606="Projet OCM (NOKIA)","TRAVAUX -NOKIA",
U606="ACCESS-ISSUE","ACCESS-ISSUE",
U606="Projet OCM (ZTE, NOKIA, autres projets)","TRAVAUX OCM",
U606="No root CAuse","No root cause",
U606="ODU HS","TX ISSUE",
U606="IP &amp; VLAN","TX ISSUE",
U606="Warehouse HUAWEI","SPARE-ISSUE",
U606="SPARE-HS","SPARE-ISSUE",
U606="Power Telco","RAN ISSUE",U606="no impacts","no impacts"
),"")</f>
        <v>No root cause</v>
      </c>
      <c r="U606" s="68" t="s">
        <v>5691</v>
      </c>
      <c r="V606" s="41" t="str" cm="1">
        <f t="array" ref="V606">IFERROR(_xlfn.IFS(
U606="MPR ISSUE","ACTIVE",
U606="BSS Hardware Issue","ACTIVE",
U606="Sites strategiques, MLL, Pylone, etc.","PASSIVE",
U606="AKTIVCO DEFAUT GE &amp; POWER Cabinet","PASSIVE",
U606="AKTIVCO Coupure ENEO &amp; Baisse de tension","PASSIVE",
U606="Coupure ENEO &amp; Baisse de tension","PASSIVE",
U606="Defaut GE &amp; POWER Cabinet","PASSIVE",
U606="Sharing","PASSIVE",
U606="Sites strategiques &amp; DataCenter","PASSIVE",
U606="Exclu","Exclu",
U606="SAT","ACTIVE",
U606="SPARE-ISSUE","SPARE-ISSUE",
U606="Fiber CAmtel","ACTIVE",
U606="Fiber AOF","ACTIVE",
U606="Projet OCM (HUAWEI)","PLANNED WORKS",
U606="Projet OCM (NOKIA)","PLANNED WORKS",
U606="ACCESS-ISSUE","ACCESS-ISSUE",
U606="Projet OCM (ZTE, NOKIA, autres projets)","PLANNED WORKS",
U606="No root CAuse","No root cause",
U606="ODU HS","ACTIVE",
U606="IP &amp; VLAN","ACTIVE",
U606="Warehouse HUAWEI","SPARE-ISSUE",
U606="SPARE-HS","SPARE-ISSUE",
U606="Power Telco","ACTIVE", U606="no impacts","no impacts"
),"")</f>
        <v>No root cause</v>
      </c>
      <c r="W606" s="113"/>
      <c r="X606" s="113"/>
      <c r="Y606" s="113"/>
      <c r="Z606" s="113"/>
      <c r="AA606" s="113"/>
      <c r="AB606" s="17" t="s">
        <v>5465</v>
      </c>
      <c r="AC606" s="17" t="str">
        <f>_xlfn.XLOOKUP(B606,'INCIDENT-04-27-2026'!E:E,'INCIDENT-04-27-2026'!F:F,"")</f>
        <v/>
      </c>
      <c r="AD606" s="9"/>
      <c r="AE606" s="7" t="s">
        <v>5465</v>
      </c>
      <c r="AF606" s="6" t="str">
        <f>_xlfn.XLOOKUP(B606,'[13]Input_27-04'!$B:$B,'[13]Input_27-04'!$M:$M,"")</f>
        <v/>
      </c>
      <c r="AG606" s="7"/>
      <c r="AH606" s="3"/>
      <c r="AI606" s="18" t="str">
        <f>_xlfn.XLOOKUP(B606,'[3]Cells Huawei 27042026 10h'!$B:$B,'[3]Cells Huawei 27042026 10h'!$T:$T,"")</f>
        <v/>
      </c>
      <c r="AJ606" s="18" t="str">
        <f>_xlfn.XLOOKUP(B606,'[3]Cells Huawei 27042026 15h'!$B:$B,'[3]Cells Huawei 27042026 15h'!$T:$T,"")</f>
        <v/>
      </c>
      <c r="AK606" s="18" t="str">
        <f>_xlfn.XLOOKUP(B606,'[4]cells down 27042026 11h28'!$B:$B,'[4]cells down 27042026 11h28'!$R:$R,"")</f>
        <v/>
      </c>
      <c r="AL606" s="18" t="str">
        <f>_xlfn.XLOOKUP(B606,'[4]cells down 27042026 18h01'!$B:$B,'[4]cells down 27042026 18h01'!$R:$R,"")</f>
        <v/>
      </c>
      <c r="AM606" s="18" t="str">
        <f>_xlfn.XLOOKUP(B606,'[5]cell downs 27042026 11h'!$B:$B,'[5]cell downs 27042026 11h'!$R:$R,"")</f>
        <v/>
      </c>
      <c r="AN606" s="18" t="str">
        <f>_xlfn.XLOOKUP(B606,'[5]cell downs 27042026 17h40'!$B:$B,'[5]cell downs 27042026 17h40'!$R:$R,"")</f>
        <v/>
      </c>
      <c r="AO606" s="18" t="str">
        <f>_xlfn.XLOOKUP(B606,'[6]ALL SITES DOWN'!$D:$D,'[6]ALL SITES DOWN'!$J:$J,"")</f>
        <v/>
      </c>
      <c r="AP606" s="18" t="str">
        <f>_xlfn.XLOOKUP(B606,'[7]ALL SITES DOWN'!$D:$D,'[7]ALL SITES DOWN'!$J:$J,"")</f>
        <v/>
      </c>
      <c r="AQ606" s="9" t="str">
        <f>_xlfn.XLOOKUP(B606,[8]sheet1!$AC:$AC,[8]sheet1!$AF:$AF,"")</f>
        <v/>
      </c>
      <c r="AR606" s="14"/>
      <c r="AS606" s="14" t="s">
        <v>5465</v>
      </c>
      <c r="AT606" s="14" t="str">
        <f>_xlfn.XLOOKUP(B606,'[9]cell downs 18042026 17h'!$B:$B,'[9]cell downs 18042026 17h'!$B:$B,"")</f>
        <v/>
      </c>
      <c r="AU606" s="14" t="str">
        <f>_xlfn.XLOOKUP(B606,'[10]Cells Huawei 19042026 15h'!$B:$B,'[10]Cells Huawei 19042026 15h'!$B:$B,"")</f>
        <v/>
      </c>
      <c r="AV606" s="9" t="str">
        <f>_xlfn.XLOOKUP(B606,'[11]cells down 19042026 9H40'!$B:$B,'[11]cells down 19042026 9H40'!$B:$B,"")</f>
        <v/>
      </c>
    </row>
    <row r="607" spans="1:48" hidden="1" x14ac:dyDescent="0.3">
      <c r="A607" s="1" t="s">
        <v>3388</v>
      </c>
      <c r="B607" s="8" t="s">
        <v>3389</v>
      </c>
      <c r="C607" s="3" t="str">
        <f>_xlfn.XLOOKUP(B607,'[1]daily break down'!$D:$D,'[1]daily break down'!$E:$E,"")</f>
        <v>CENTRE</v>
      </c>
      <c r="D607" s="1" t="s">
        <v>21</v>
      </c>
      <c r="E607" s="1" t="s">
        <v>36</v>
      </c>
      <c r="F607" s="3" t="s">
        <v>69</v>
      </c>
      <c r="G607" s="1" t="s">
        <v>70</v>
      </c>
      <c r="H607" s="29" t="str">
        <f>_xlfn.XLOOKUP(B607,[2]CALCULATION!$B:$B,[2]CALCULATION!$H:$H,"")</f>
        <v>ZTE</v>
      </c>
      <c r="I607" s="26">
        <v>0</v>
      </c>
      <c r="J607" s="26">
        <v>0</v>
      </c>
      <c r="K607" s="26">
        <v>3.6368578301701024</v>
      </c>
      <c r="L607" s="26">
        <v>0</v>
      </c>
      <c r="M607" s="26">
        <v>0</v>
      </c>
      <c r="N607" s="26">
        <v>0</v>
      </c>
      <c r="O607" s="26">
        <v>5.3683585735364381E-3</v>
      </c>
      <c r="P607" s="114" t="s">
        <v>6364</v>
      </c>
      <c r="Q607" s="42" t="s">
        <v>5538</v>
      </c>
      <c r="R607" s="42"/>
      <c r="S607" s="41" t="str" cm="1">
        <f t="array" ref="S607">IFERROR(_xlfn.IFS(
U607="MPR ISSUE","PDH",
U607="BSS Hardware Issue","BSS",
U607="Sites strategiques, MLL, Pylone, etc.","ENVTECH",
U607="AKTIVCO DEFAUT GE &amp; POWER Cabinet","AKTIVCO",
U607="AKTIVCO Coupure ENEO &amp; Baisse de tension","AKTIVCO GRID ONLY",
U607="Coupure ENEO &amp; Baisse de tension","IHS GRID ONLY",
U607="Defaut GE &amp; POWER Cabinet","IHS",
U607="Sharing","Partners",
U607="Sites strategiques &amp; DataCenter","SST &amp; DC",
U607="Exclu","Exclu",
U607="SAT","SAT",
U607="SPARE-ISSUE","SPARE-ISSUE",
U607="Fiber CAmtel","TRANS_FO_CAMTEL",
U607="Fiber AOF","Fiber AOF",
U607="Projet OCM (HUAWEI)","TRAVAUX-HUAWEI",
U607="Projet OCM (NOKIA)","TRAVAUX-NOKIA",
U607="ACCESS-ISSUE","ACCESS-ISSUE",
U607="Projet OCM (ZTE, NOKIA, autres projets)","TRAVAUX OCM",
U607="No root CAuse","No root cause",
U607="ODU HS","PDH",
U607="IP &amp; VLAN","PDH",
U607="Warehouse HUAWEI","SPARE-ISSUE",
U607="SPARE-HS","SPARE-ISSUE",
U607="Power Telco","BSS",U607="no impacts","no impacts"
),"")</f>
        <v>No root cause</v>
      </c>
      <c r="T607" s="41" t="str" cm="1">
        <f t="array" ref="T607">IFERROR(_xlfn.IFS(
U607="MPR ISSUE","TX ISSUE",
U607="BSS Hardware Issue","RAN ISSUE",
U607="Sites strategiques, MLL, Pylone, etc.","ENVTECH",
U607="AKTIVCO DEFAUT GE &amp; POWER Cabinet","POWER ISSUE",
U607="AKTIVCO Coupure ENEO &amp; Baisse de tension","POWER ISSUE",
U607="Coupure ENEO &amp; Baisse de tension","POWER ISSUE",
U607="Defaut GE &amp; POWER Cabinet","POWER ISSUE",
U607="Sharing","POWER ISSUE",
U607="Sites strategiques &amp; DataCenter","POWER ISSUE",
U607="Exclu","Exclu",
U607="SAT","TX ISSUE",
U607="SPARE-ISSUE","SPARE-ISSUE",
U607="Fiber CAmtel","TX ISSUE",
U607="Fiber AOF","TX ISSUE",
U607="Projet OCM (HUAWEI)","TRAVAUX-HUAWEI",
U607="Projet OCM (NOKIA)","TRAVAUX -NOKIA",
U607="ACCESS-ISSUE","ACCESS-ISSUE",
U607="Projet OCM (ZTE, NOKIA, autres projets)","TRAVAUX OCM",
U607="No root CAuse","No root cause",
U607="ODU HS","TX ISSUE",
U607="IP &amp; VLAN","TX ISSUE",
U607="Warehouse HUAWEI","SPARE-ISSUE",
U607="SPARE-HS","SPARE-ISSUE",
U607="Power Telco","RAN ISSUE",U607="no impacts","no impacts"
),"")</f>
        <v>No root cause</v>
      </c>
      <c r="U607" s="68" t="s">
        <v>5691</v>
      </c>
      <c r="V607" s="41" t="str" cm="1">
        <f t="array" ref="V607">IFERROR(_xlfn.IFS(
U607="MPR ISSUE","ACTIVE",
U607="BSS Hardware Issue","ACTIVE",
U607="Sites strategiques, MLL, Pylone, etc.","PASSIVE",
U607="AKTIVCO DEFAUT GE &amp; POWER Cabinet","PASSIVE",
U607="AKTIVCO Coupure ENEO &amp; Baisse de tension","PASSIVE",
U607="Coupure ENEO &amp; Baisse de tension","PASSIVE",
U607="Defaut GE &amp; POWER Cabinet","PASSIVE",
U607="Sharing","PASSIVE",
U607="Sites strategiques &amp; DataCenter","PASSIVE",
U607="Exclu","Exclu",
U607="SAT","ACTIVE",
U607="SPARE-ISSUE","SPARE-ISSUE",
U607="Fiber CAmtel","ACTIVE",
U607="Fiber AOF","ACTIVE",
U607="Projet OCM (HUAWEI)","PLANNED WORKS",
U607="Projet OCM (NOKIA)","PLANNED WORKS",
U607="ACCESS-ISSUE","ACCESS-ISSUE",
U607="Projet OCM (ZTE, NOKIA, autres projets)","PLANNED WORKS",
U607="No root CAuse","No root cause",
U607="ODU HS","ACTIVE",
U607="IP &amp; VLAN","ACTIVE",
U607="Warehouse HUAWEI","SPARE-ISSUE",
U607="SPARE-HS","SPARE-ISSUE",
U607="Power Telco","ACTIVE", U607="no impacts","no impacts"
),"")</f>
        <v>No root cause</v>
      </c>
      <c r="W607" s="113"/>
      <c r="X607" s="113"/>
      <c r="Y607" s="113"/>
      <c r="Z607" s="113"/>
      <c r="AA607" s="113"/>
      <c r="AB607" s="17" t="s">
        <v>5465</v>
      </c>
      <c r="AC607" s="17" t="str">
        <f>_xlfn.XLOOKUP(B607,'INCIDENT-04-27-2026'!E:E,'INCIDENT-04-27-2026'!F:F,"")</f>
        <v/>
      </c>
      <c r="AD607" s="9"/>
      <c r="AE607" s="7" t="s">
        <v>5465</v>
      </c>
      <c r="AF607" s="6" t="str">
        <f>_xlfn.XLOOKUP(B607,'[13]Input_27-04'!$B:$B,'[13]Input_27-04'!$M:$M,"")</f>
        <v>No power issue</v>
      </c>
      <c r="AG607" s="7"/>
      <c r="AH607" s="3"/>
      <c r="AI607" s="18" t="str">
        <f>_xlfn.XLOOKUP(B607,'[3]Cells Huawei 27042026 10h'!$B:$B,'[3]Cells Huawei 27042026 10h'!$T:$T,"")</f>
        <v/>
      </c>
      <c r="AJ607" s="18" t="str">
        <f>_xlfn.XLOOKUP(B607,'[3]Cells Huawei 27042026 15h'!$B:$B,'[3]Cells Huawei 27042026 15h'!$T:$T,"")</f>
        <v/>
      </c>
      <c r="AK607" s="18" t="str">
        <f>_xlfn.XLOOKUP(B607,'[4]cells down 27042026 11h28'!$B:$B,'[4]cells down 27042026 11h28'!$R:$R,"")</f>
        <v/>
      </c>
      <c r="AL607" s="18" t="str">
        <f>_xlfn.XLOOKUP(B607,'[4]cells down 27042026 18h01'!$B:$B,'[4]cells down 27042026 18h01'!$R:$R,"")</f>
        <v/>
      </c>
      <c r="AM607" s="18" t="str">
        <f>_xlfn.XLOOKUP(B607,'[5]cell downs 27042026 11h'!$B:$B,'[5]cell downs 27042026 11h'!$R:$R,"")</f>
        <v/>
      </c>
      <c r="AN607" s="18" t="str">
        <f>_xlfn.XLOOKUP(B607,'[5]cell downs 27042026 17h40'!$B:$B,'[5]cell downs 27042026 17h40'!$R:$R,"")</f>
        <v/>
      </c>
      <c r="AO607" s="18" t="str">
        <f>_xlfn.XLOOKUP(B607,'[6]ALL SITES DOWN'!$D:$D,'[6]ALL SITES DOWN'!$J:$J,"")</f>
        <v/>
      </c>
      <c r="AP607" s="18" t="str">
        <f>_xlfn.XLOOKUP(B607,'[7]ALL SITES DOWN'!$D:$D,'[7]ALL SITES DOWN'!$J:$J,"")</f>
        <v/>
      </c>
      <c r="AQ607" s="9" t="str">
        <f>_xlfn.XLOOKUP(B607,[8]sheet1!$AC:$AC,[8]sheet1!$AF:$AF,"")</f>
        <v/>
      </c>
      <c r="AR607" s="14"/>
      <c r="AS607" s="14" t="s">
        <v>5465</v>
      </c>
      <c r="AT607" s="14" t="str">
        <f>_xlfn.XLOOKUP(B607,'[9]cell downs 18042026 17h'!$B:$B,'[9]cell downs 18042026 17h'!$B:$B,"")</f>
        <v/>
      </c>
      <c r="AU607" s="14" t="str">
        <f>_xlfn.XLOOKUP(B607,'[10]Cells Huawei 19042026 15h'!$B:$B,'[10]Cells Huawei 19042026 15h'!$B:$B,"")</f>
        <v/>
      </c>
      <c r="AV607" s="9" t="str">
        <f>_xlfn.XLOOKUP(B607,'[11]cells down 19042026 9H40'!$B:$B,'[11]cells down 19042026 9H40'!$B:$B,"")</f>
        <v/>
      </c>
    </row>
    <row r="608" spans="1:48" hidden="1" x14ac:dyDescent="0.3">
      <c r="A608" s="1" t="s">
        <v>873</v>
      </c>
      <c r="B608" s="1" t="s">
        <v>874</v>
      </c>
      <c r="C608" s="3" t="str">
        <f>_xlfn.XLOOKUP(B608,'[1]daily break down'!$D:$D,'[1]daily break down'!$E:$E,"")</f>
        <v>NORD-OUEST</v>
      </c>
      <c r="D608" s="1" t="s">
        <v>11</v>
      </c>
      <c r="E608" s="1" t="s">
        <v>154</v>
      </c>
      <c r="F608" s="3" t="s">
        <v>51</v>
      </c>
      <c r="G608" s="1" t="s">
        <v>873</v>
      </c>
      <c r="H608" s="28" t="str">
        <f>_xlfn.XLOOKUP(B608,[2]CALCULATION!$B:$B,[2]CALCULATION!$H:$H,"")</f>
        <v>NOKIA</v>
      </c>
      <c r="I608" s="26">
        <v>1.3647401928471348</v>
      </c>
      <c r="J608" s="26">
        <v>2.5347748357032587</v>
      </c>
      <c r="K608" s="26">
        <v>7.4015575017192997E-2</v>
      </c>
      <c r="L608" s="26">
        <v>1.6943324401527619E-3</v>
      </c>
      <c r="M608" s="26">
        <v>4.0360782232267002E-2</v>
      </c>
      <c r="N608" s="26">
        <v>1.2988930836993091</v>
      </c>
      <c r="O608" s="26">
        <v>5.2613481036318738E-3</v>
      </c>
      <c r="P608" s="114" t="s">
        <v>6364</v>
      </c>
      <c r="Q608" s="42" t="s">
        <v>6353</v>
      </c>
      <c r="R608" s="42"/>
      <c r="S608" s="41" t="str" cm="1">
        <f t="array" ref="S608">IFERROR(_xlfn.IFS(
U608="MPR ISSUE","PDH",
U608="BSS Hardware Issue","BSS",
U608="Sites strategiques, MLL, Pylone, etc.","ENVTECH",
U608="AKTIVCO DEFAUT GE &amp; POWER Cabinet","AKTIVCO",
U608="AKTIVCO Coupure ENEO &amp; Baisse de tension","AKTIVCO GRID ONLY",
U608="Coupure ENEO &amp; Baisse de tension","IHS GRID ONLY",
U608="Defaut GE &amp; POWER Cabinet","IHS",
U608="Sharing","Partners",
U608="Sites strategiques &amp; DataCenter","SST &amp; DC",
U608="Exclu","Exclu",
U608="SAT","SAT",
U608="SPARE-ISSUE","SPARE-ISSUE",
U608="Fiber CAmtel","TRANS_FO_CAMTEL",
U608="Fiber AOF","Fiber AOF",
U608="Projet OCM (HUAWEI)","TRAVAUX-HUAWEI",
U608="Projet OCM (NOKIA)","TRAVAUX-NOKIA",
U608="ACCESS-ISSUE","ACCESS-ISSUE",
U608="Projet OCM (ZTE, NOKIA, autres projets)","TRAVAUX OCM",
U608="No root CAuse","No root cause",
U608="ODU HS","PDH",
U608="IP &amp; VLAN","PDH",
U608="Warehouse HUAWEI","SPARE-ISSUE",
U608="SPARE-HS","SPARE-ISSUE",
U608="Power Telco","BSS",U608="no impacts","no impacts"
),"")</f>
        <v/>
      </c>
      <c r="T608" s="41" t="str" cm="1">
        <f t="array" ref="T608">IFERROR(_xlfn.IFS(
U608="MPR ISSUE","TX ISSUE",
U608="BSS Hardware Issue","RAN ISSUE",
U608="Sites strategiques, MLL, Pylone, etc.","ENVTECH",
U608="AKTIVCO DEFAUT GE &amp; POWER Cabinet","POWER ISSUE",
U608="AKTIVCO Coupure ENEO &amp; Baisse de tension","POWER ISSUE",
U608="Coupure ENEO &amp; Baisse de tension","POWER ISSUE",
U608="Defaut GE &amp; POWER Cabinet","POWER ISSUE",
U608="Sharing","POWER ISSUE",
U608="Sites strategiques &amp; DataCenter","POWER ISSUE",
U608="Exclu","Exclu",
U608="SAT","TX ISSUE",
U608="SPARE-ISSUE","SPARE-ISSUE",
U608="Fiber CAmtel","TX ISSUE",
U608="Fiber AOF","TX ISSUE",
U608="Projet OCM (HUAWEI)","TRAVAUX-HUAWEI",
U608="Projet OCM (NOKIA)","TRAVAUX -NOKIA",
U608="ACCESS-ISSUE","ACCESS-ISSUE",
U608="Projet OCM (ZTE, NOKIA, autres projets)","TRAVAUX OCM",
U608="No root CAuse","No root cause",
U608="ODU HS","TX ISSUE",
U608="IP &amp; VLAN","TX ISSUE",
U608="Warehouse HUAWEI","SPARE-ISSUE",
U608="SPARE-HS","SPARE-ISSUE",
U608="Power Telco","RAN ISSUE",U608="no impacts","no impacts"
),"")</f>
        <v/>
      </c>
      <c r="U608" s="68"/>
      <c r="V608" s="41" t="str" cm="1">
        <f t="array" ref="V608">IFERROR(_xlfn.IFS(
U608="MPR ISSUE","ACTIVE",
U608="BSS Hardware Issue","ACTIVE",
U608="Sites strategiques, MLL, Pylone, etc.","PASSIVE",
U608="AKTIVCO DEFAUT GE &amp; POWER Cabinet","PASSIVE",
U608="AKTIVCO Coupure ENEO &amp; Baisse de tension","PASSIVE",
U608="Coupure ENEO &amp; Baisse de tension","PASSIVE",
U608="Defaut GE &amp; POWER Cabinet","PASSIVE",
U608="Sharing","PASSIVE",
U608="Sites strategiques &amp; DataCenter","PASSIVE",
U608="Exclu","Exclu",
U608="SAT","ACTIVE",
U608="SPARE-ISSUE","SPARE-ISSUE",
U608="Fiber CAmtel","ACTIVE",
U608="Fiber AOF","ACTIVE",
U608="Projet OCM (HUAWEI)","PLANNED WORKS",
U608="Projet OCM (NOKIA)","PLANNED WORKS",
U608="ACCESS-ISSUE","ACCESS-ISSUE",
U608="Projet OCM (ZTE, NOKIA, autres projets)","PLANNED WORKS",
U608="No root CAuse","No root cause",
U608="ODU HS","ACTIVE",
U608="IP &amp; VLAN","ACTIVE",
U608="Warehouse HUAWEI","SPARE-ISSUE",
U608="SPARE-HS","SPARE-ISSUE",
U608="Power Telco","ACTIVE", U608="no impacts","no impacts"
),"")</f>
        <v/>
      </c>
      <c r="W608" s="113"/>
      <c r="X608" s="113"/>
      <c r="Y608" s="113"/>
      <c r="Z608" s="113"/>
      <c r="AA608" s="113"/>
      <c r="AB608" s="17" t="s">
        <v>5465</v>
      </c>
      <c r="AC608" s="17" t="str">
        <f>_xlfn.XLOOKUP(B608,'INCIDENT-04-27-2026'!E:E,'INCIDENT-04-27-2026'!F:F,"")</f>
        <v/>
      </c>
      <c r="AD608" s="9"/>
      <c r="AE608" s="7" t="s">
        <v>5465</v>
      </c>
      <c r="AF608" s="6" t="str">
        <f>_xlfn.XLOOKUP(B608,'[13]Input_27-04'!$B:$B,'[13]Input_27-04'!$M:$M,"")</f>
        <v/>
      </c>
      <c r="AG608" s="7"/>
      <c r="AH608" s="3"/>
      <c r="AI608" s="18" t="str">
        <f>_xlfn.XLOOKUP(B608,'[3]Cells Huawei 27042026 10h'!$B:$B,'[3]Cells Huawei 27042026 10h'!$T:$T,"")</f>
        <v/>
      </c>
      <c r="AJ608" s="18" t="str">
        <f>_xlfn.XLOOKUP(B608,'[3]Cells Huawei 27042026 15h'!$B:$B,'[3]Cells Huawei 27042026 15h'!$T:$T,"")</f>
        <v/>
      </c>
      <c r="AK608" s="18" t="str">
        <f>_xlfn.XLOOKUP(B608,'[4]cells down 27042026 11h28'!$B:$B,'[4]cells down 27042026 11h28'!$R:$R,"")</f>
        <v/>
      </c>
      <c r="AL608" s="18" t="str">
        <f>_xlfn.XLOOKUP(B608,'[4]cells down 27042026 18h01'!$B:$B,'[4]cells down 27042026 18h01'!$R:$R,"")</f>
        <v/>
      </c>
      <c r="AM608" s="18" t="str">
        <f>_xlfn.XLOOKUP(B608,'[5]cell downs 27042026 11h'!$B:$B,'[5]cell downs 27042026 11h'!$R:$R,"")</f>
        <v/>
      </c>
      <c r="AN608" s="18" t="str">
        <f>_xlfn.XLOOKUP(B608,'[5]cell downs 27042026 17h40'!$B:$B,'[5]cell downs 27042026 17h40'!$R:$R,"")</f>
        <v/>
      </c>
      <c r="AO608" s="18" t="str">
        <f>_xlfn.XLOOKUP(B608,'[6]ALL SITES DOWN'!$D:$D,'[6]ALL SITES DOWN'!$J:$J,"")</f>
        <v/>
      </c>
      <c r="AP608" s="18" t="str">
        <f>_xlfn.XLOOKUP(B608,'[7]ALL SITES DOWN'!$D:$D,'[7]ALL SITES DOWN'!$J:$J,"")</f>
        <v/>
      </c>
      <c r="AQ608" s="9" t="str">
        <f>_xlfn.XLOOKUP(B608,[8]sheet1!$AC:$AC,[8]sheet1!$AF:$AF,"")</f>
        <v/>
      </c>
      <c r="AR608" s="14"/>
      <c r="AS608" s="14" t="s">
        <v>5465</v>
      </c>
      <c r="AT608" s="14" t="str">
        <f>_xlfn.XLOOKUP(B608,'[9]cell downs 18042026 17h'!$B:$B,'[9]cell downs 18042026 17h'!$B:$B,"")</f>
        <v>NRO_044</v>
      </c>
      <c r="AU608" s="14" t="str">
        <f>_xlfn.XLOOKUP(B608,'[10]Cells Huawei 19042026 15h'!$B:$B,'[10]Cells Huawei 19042026 15h'!$B:$B,"")</f>
        <v/>
      </c>
      <c r="AV608" s="9" t="str">
        <f>_xlfn.XLOOKUP(B608,'[11]cells down 19042026 9H40'!$B:$B,'[11]cells down 19042026 9H40'!$B:$B,"")</f>
        <v/>
      </c>
    </row>
    <row r="609" spans="1:48" hidden="1" x14ac:dyDescent="0.3">
      <c r="A609" s="1" t="s">
        <v>5142</v>
      </c>
      <c r="B609" s="8" t="s">
        <v>5143</v>
      </c>
      <c r="C609" s="3" t="str">
        <f>_xlfn.XLOOKUP(B609,'[1]daily break down'!$D:$D,'[1]daily break down'!$E:$E,"")</f>
        <v>OUEST</v>
      </c>
      <c r="D609" s="1" t="s">
        <v>11</v>
      </c>
      <c r="E609" s="1" t="s">
        <v>12</v>
      </c>
      <c r="F609" s="3" t="s">
        <v>102</v>
      </c>
      <c r="G609" s="1" t="s">
        <v>5144</v>
      </c>
      <c r="H609" s="27" t="str">
        <f>_xlfn.XLOOKUP(B609,[2]CALCULATION!$B:$B,[2]CALCULATION!$H:$H,"")</f>
        <v>HUAWEI</v>
      </c>
      <c r="I609" s="26">
        <v>0</v>
      </c>
      <c r="J609" s="26">
        <v>5.1543376337274171E-3</v>
      </c>
      <c r="K609" s="26">
        <v>0</v>
      </c>
      <c r="L609" s="26">
        <v>0</v>
      </c>
      <c r="M609" s="26">
        <v>0</v>
      </c>
      <c r="N609" s="26">
        <v>0</v>
      </c>
      <c r="O609" s="26">
        <v>5.2256779469970005E-3</v>
      </c>
      <c r="P609" s="114" t="s">
        <v>6364</v>
      </c>
      <c r="Q609" s="42" t="s">
        <v>5538</v>
      </c>
      <c r="R609" s="42"/>
      <c r="S609" s="41" t="str" cm="1">
        <f t="array" ref="S609">IFERROR(_xlfn.IFS(
U609="MPR ISSUE","PDH",
U609="BSS Hardware Issue","BSS",
U609="Sites strategiques, MLL, Pylone, etc.","ENVTECH",
U609="AKTIVCO DEFAUT GE &amp; POWER Cabinet","AKTIVCO",
U609="AKTIVCO Coupure ENEO &amp; Baisse de tension","AKTIVCO GRID ONLY",
U609="Coupure ENEO &amp; Baisse de tension","IHS GRID ONLY",
U609="Defaut GE &amp; POWER Cabinet","IHS",
U609="Sharing","Partners",
U609="Sites strategiques &amp; DataCenter","SST &amp; DC",
U609="Exclu","Exclu",
U609="SAT","SAT",
U609="SPARE-ISSUE","SPARE-ISSUE",
U609="Fiber CAmtel","TRANS_FO_CAMTEL",
U609="Fiber AOF","Fiber AOF",
U609="Projet OCM (HUAWEI)","TRAVAUX-HUAWEI",
U609="Projet OCM (NOKIA)","TRAVAUX-NOKIA",
U609="ACCESS-ISSUE","ACCESS-ISSUE",
U609="Projet OCM (ZTE, NOKIA, autres projets)","TRAVAUX OCM",
U609="No root CAuse","No root cause",
U609="ODU HS","PDH",
U609="IP &amp; VLAN","PDH",
U609="Warehouse HUAWEI","SPARE-ISSUE",
U609="SPARE-HS","SPARE-ISSUE",
U609="Power Telco","BSS",U609="no impacts","no impacts"
),"")</f>
        <v>No root cause</v>
      </c>
      <c r="T609" s="41" t="str" cm="1">
        <f t="array" ref="T609">IFERROR(_xlfn.IFS(
U609="MPR ISSUE","TX ISSUE",
U609="BSS Hardware Issue","RAN ISSUE",
U609="Sites strategiques, MLL, Pylone, etc.","ENVTECH",
U609="AKTIVCO DEFAUT GE &amp; POWER Cabinet","POWER ISSUE",
U609="AKTIVCO Coupure ENEO &amp; Baisse de tension","POWER ISSUE",
U609="Coupure ENEO &amp; Baisse de tension","POWER ISSUE",
U609="Defaut GE &amp; POWER Cabinet","POWER ISSUE",
U609="Sharing","POWER ISSUE",
U609="Sites strategiques &amp; DataCenter","POWER ISSUE",
U609="Exclu","Exclu",
U609="SAT","TX ISSUE",
U609="SPARE-ISSUE","SPARE-ISSUE",
U609="Fiber CAmtel","TX ISSUE",
U609="Fiber AOF","TX ISSUE",
U609="Projet OCM (HUAWEI)","TRAVAUX-HUAWEI",
U609="Projet OCM (NOKIA)","TRAVAUX -NOKIA",
U609="ACCESS-ISSUE","ACCESS-ISSUE",
U609="Projet OCM (ZTE, NOKIA, autres projets)","TRAVAUX OCM",
U609="No root CAuse","No root cause",
U609="ODU HS","TX ISSUE",
U609="IP &amp; VLAN","TX ISSUE",
U609="Warehouse HUAWEI","SPARE-ISSUE",
U609="SPARE-HS","SPARE-ISSUE",
U609="Power Telco","RAN ISSUE",U609="no impacts","no impacts"
),"")</f>
        <v>No root cause</v>
      </c>
      <c r="U609" s="68" t="s">
        <v>5691</v>
      </c>
      <c r="V609" s="41" t="str" cm="1">
        <f t="array" ref="V609">IFERROR(_xlfn.IFS(
U609="MPR ISSUE","ACTIVE",
U609="BSS Hardware Issue","ACTIVE",
U609="Sites strategiques, MLL, Pylone, etc.","PASSIVE",
U609="AKTIVCO DEFAUT GE &amp; POWER Cabinet","PASSIVE",
U609="AKTIVCO Coupure ENEO &amp; Baisse de tension","PASSIVE",
U609="Coupure ENEO &amp; Baisse de tension","PASSIVE",
U609="Defaut GE &amp; POWER Cabinet","PASSIVE",
U609="Sharing","PASSIVE",
U609="Sites strategiques &amp; DataCenter","PASSIVE",
U609="Exclu","Exclu",
U609="SAT","ACTIVE",
U609="SPARE-ISSUE","SPARE-ISSUE",
U609="Fiber CAmtel","ACTIVE",
U609="Fiber AOF","ACTIVE",
U609="Projet OCM (HUAWEI)","PLANNED WORKS",
U609="Projet OCM (NOKIA)","PLANNED WORKS",
U609="ACCESS-ISSUE","ACCESS-ISSUE",
U609="Projet OCM (ZTE, NOKIA, autres projets)","PLANNED WORKS",
U609="No root CAuse","No root cause",
U609="ODU HS","ACTIVE",
U609="IP &amp; VLAN","ACTIVE",
U609="Warehouse HUAWEI","SPARE-ISSUE",
U609="SPARE-HS","SPARE-ISSUE",
U609="Power Telco","ACTIVE", U609="no impacts","no impacts"
),"")</f>
        <v>No root cause</v>
      </c>
      <c r="W609" s="113"/>
      <c r="X609" s="113"/>
      <c r="Y609" s="113"/>
      <c r="Z609" s="113"/>
      <c r="AA609" s="113"/>
      <c r="AB609" s="17" t="s">
        <v>5465</v>
      </c>
      <c r="AC609" s="17" t="str">
        <f>_xlfn.XLOOKUP(B609,'INCIDENT-04-27-2026'!E:E,'INCIDENT-04-27-2026'!F:F,"")</f>
        <v/>
      </c>
      <c r="AD609" s="9"/>
      <c r="AE609" s="7" t="s">
        <v>5465</v>
      </c>
      <c r="AF609" s="6" t="str">
        <f>_xlfn.XLOOKUP(B609,'[13]Input_27-04'!$B:$B,'[13]Input_27-04'!$M:$M,"")</f>
        <v/>
      </c>
      <c r="AG609" s="7"/>
      <c r="AH609" s="3"/>
      <c r="AI609" s="18" t="str">
        <f>_xlfn.XLOOKUP(B609,'[3]Cells Huawei 27042026 10h'!$B:$B,'[3]Cells Huawei 27042026 10h'!$T:$T,"")</f>
        <v/>
      </c>
      <c r="AJ609" s="18" t="str">
        <f>_xlfn.XLOOKUP(B609,'[3]Cells Huawei 27042026 15h'!$B:$B,'[3]Cells Huawei 27042026 15h'!$T:$T,"")</f>
        <v/>
      </c>
      <c r="AK609" s="18" t="str">
        <f>_xlfn.XLOOKUP(B609,'[4]cells down 27042026 11h28'!$B:$B,'[4]cells down 27042026 11h28'!$R:$R,"")</f>
        <v/>
      </c>
      <c r="AL609" s="18" t="str">
        <f>_xlfn.XLOOKUP(B609,'[4]cells down 27042026 18h01'!$B:$B,'[4]cells down 27042026 18h01'!$R:$R,"")</f>
        <v/>
      </c>
      <c r="AM609" s="18" t="str">
        <f>_xlfn.XLOOKUP(B609,'[5]cell downs 27042026 11h'!$B:$B,'[5]cell downs 27042026 11h'!$R:$R,"")</f>
        <v/>
      </c>
      <c r="AN609" s="18" t="str">
        <f>_xlfn.XLOOKUP(B609,'[5]cell downs 27042026 17h40'!$B:$B,'[5]cell downs 27042026 17h40'!$R:$R,"")</f>
        <v/>
      </c>
      <c r="AO609" s="18" t="str">
        <f>_xlfn.XLOOKUP(B609,'[6]ALL SITES DOWN'!$D:$D,'[6]ALL SITES DOWN'!$J:$J,"")</f>
        <v/>
      </c>
      <c r="AP609" s="18" t="str">
        <f>_xlfn.XLOOKUP(B609,'[7]ALL SITES DOWN'!$D:$D,'[7]ALL SITES DOWN'!$J:$J,"")</f>
        <v/>
      </c>
      <c r="AQ609" s="9" t="str">
        <f>_xlfn.XLOOKUP(B609,[8]sheet1!$AC:$AC,[8]sheet1!$AF:$AF,"")</f>
        <v/>
      </c>
      <c r="AR609" s="14"/>
      <c r="AS609" s="14" t="s">
        <v>5465</v>
      </c>
      <c r="AT609" s="14" t="str">
        <f>_xlfn.XLOOKUP(B609,'[9]cell downs 18042026 17h'!$B:$B,'[9]cell downs 18042026 17h'!$B:$B,"")</f>
        <v/>
      </c>
      <c r="AU609" s="14" t="str">
        <f>_xlfn.XLOOKUP(B609,'[10]Cells Huawei 19042026 15h'!$B:$B,'[10]Cells Huawei 19042026 15h'!$B:$B,"")</f>
        <v/>
      </c>
      <c r="AV609" s="9" t="str">
        <f>_xlfn.XLOOKUP(B609,'[11]cells down 19042026 9H40'!$B:$B,'[11]cells down 19042026 9H40'!$B:$B,"")</f>
        <v/>
      </c>
    </row>
    <row r="610" spans="1:48" hidden="1" x14ac:dyDescent="0.3">
      <c r="A610" s="1" t="s">
        <v>1421</v>
      </c>
      <c r="B610" s="1" t="s">
        <v>1422</v>
      </c>
      <c r="C610" s="3" t="str">
        <f>_xlfn.XLOOKUP(B610,'[1]daily break down'!$D:$D,'[1]daily break down'!$E:$E,"")</f>
        <v>ADAMAOUA</v>
      </c>
      <c r="D610" s="1" t="s">
        <v>21</v>
      </c>
      <c r="E610" s="1" t="s">
        <v>122</v>
      </c>
      <c r="F610" s="3" t="s">
        <v>90</v>
      </c>
      <c r="G610" s="1" t="s">
        <v>1423</v>
      </c>
      <c r="H610" s="28" t="str">
        <f>_xlfn.XLOOKUP(B610,[2]CALCULATION!$B:$B,[2]CALCULATION!$H:$H,"")</f>
        <v>NOKIA</v>
      </c>
      <c r="I610" s="26">
        <v>0.21692446743660074</v>
      </c>
      <c r="J610" s="26">
        <v>0.10480748780211877</v>
      </c>
      <c r="K610" s="26">
        <v>8.7044318059882626E-3</v>
      </c>
      <c r="L610" s="26">
        <v>1.5126654906542513E-2</v>
      </c>
      <c r="M610" s="26">
        <v>3.3000624162211412E-3</v>
      </c>
      <c r="N610" s="26">
        <v>1.2325680477193573E-2</v>
      </c>
      <c r="O610" s="26">
        <v>4.9232403574292856E-3</v>
      </c>
      <c r="P610" s="114" t="s">
        <v>6364</v>
      </c>
      <c r="Q610" s="42" t="s">
        <v>5538</v>
      </c>
      <c r="R610" s="42"/>
      <c r="S610" s="41" t="str" cm="1">
        <f t="array" ref="S610">IFERROR(_xlfn.IFS(
U610="MPR ISSUE","PDH",
U610="BSS Hardware Issue","BSS",
U610="Sites strategiques, MLL, Pylone, etc.","ENVTECH",
U610="AKTIVCO DEFAUT GE &amp; POWER Cabinet","AKTIVCO",
U610="AKTIVCO Coupure ENEO &amp; Baisse de tension","AKTIVCO GRID ONLY",
U610="Coupure ENEO &amp; Baisse de tension","IHS GRID ONLY",
U610="Defaut GE &amp; POWER Cabinet","IHS",
U610="Sharing","Partners",
U610="Sites strategiques &amp; DataCenter","SST &amp; DC",
U610="Exclu","Exclu",
U610="SAT","SAT",
U610="SPARE-ISSUE","SPARE-ISSUE",
U610="Fiber CAmtel","TRANS_FO_CAMTEL",
U610="Fiber AOF","Fiber AOF",
U610="Projet OCM (HUAWEI)","TRAVAUX-HUAWEI",
U610="Projet OCM (NOKIA)","TRAVAUX-NOKIA",
U610="ACCESS-ISSUE","ACCESS-ISSUE",
U610="Projet OCM (ZTE, NOKIA, autres projets)","TRAVAUX OCM",
U610="No root CAuse","No root cause",
U610="ODU HS","PDH",
U610="IP &amp; VLAN","PDH",
U610="Warehouse HUAWEI","SPARE-ISSUE",
U610="SPARE-HS","SPARE-ISSUE",
U610="Power Telco","BSS",U610="no impacts","no impacts"
),"")</f>
        <v>No root cause</v>
      </c>
      <c r="T610" s="41" t="str" cm="1">
        <f t="array" ref="T610">IFERROR(_xlfn.IFS(
U610="MPR ISSUE","TX ISSUE",
U610="BSS Hardware Issue","RAN ISSUE",
U610="Sites strategiques, MLL, Pylone, etc.","ENVTECH",
U610="AKTIVCO DEFAUT GE &amp; POWER Cabinet","POWER ISSUE",
U610="AKTIVCO Coupure ENEO &amp; Baisse de tension","POWER ISSUE",
U610="Coupure ENEO &amp; Baisse de tension","POWER ISSUE",
U610="Defaut GE &amp; POWER Cabinet","POWER ISSUE",
U610="Sharing","POWER ISSUE",
U610="Sites strategiques &amp; DataCenter","POWER ISSUE",
U610="Exclu","Exclu",
U610="SAT","TX ISSUE",
U610="SPARE-ISSUE","SPARE-ISSUE",
U610="Fiber CAmtel","TX ISSUE",
U610="Fiber AOF","TX ISSUE",
U610="Projet OCM (HUAWEI)","TRAVAUX-HUAWEI",
U610="Projet OCM (NOKIA)","TRAVAUX -NOKIA",
U610="ACCESS-ISSUE","ACCESS-ISSUE",
U610="Projet OCM (ZTE, NOKIA, autres projets)","TRAVAUX OCM",
U610="No root CAuse","No root cause",
U610="ODU HS","TX ISSUE",
U610="IP &amp; VLAN","TX ISSUE",
U610="Warehouse HUAWEI","SPARE-ISSUE",
U610="SPARE-HS","SPARE-ISSUE",
U610="Power Telco","RAN ISSUE",U610="no impacts","no impacts"
),"")</f>
        <v>No root cause</v>
      </c>
      <c r="U610" s="68" t="s">
        <v>5691</v>
      </c>
      <c r="V610" s="41" t="str" cm="1">
        <f t="array" ref="V610">IFERROR(_xlfn.IFS(
U610="MPR ISSUE","ACTIVE",
U610="BSS Hardware Issue","ACTIVE",
U610="Sites strategiques, MLL, Pylone, etc.","PASSIVE",
U610="AKTIVCO DEFAUT GE &amp; POWER Cabinet","PASSIVE",
U610="AKTIVCO Coupure ENEO &amp; Baisse de tension","PASSIVE",
U610="Coupure ENEO &amp; Baisse de tension","PASSIVE",
U610="Defaut GE &amp; POWER Cabinet","PASSIVE",
U610="Sharing","PASSIVE",
U610="Sites strategiques &amp; DataCenter","PASSIVE",
U610="Exclu","Exclu",
U610="SAT","ACTIVE",
U610="SPARE-ISSUE","SPARE-ISSUE",
U610="Fiber CAmtel","ACTIVE",
U610="Fiber AOF","ACTIVE",
U610="Projet OCM (HUAWEI)","PLANNED WORKS",
U610="Projet OCM (NOKIA)","PLANNED WORKS",
U610="ACCESS-ISSUE","ACCESS-ISSUE",
U610="Projet OCM (ZTE, NOKIA, autres projets)","PLANNED WORKS",
U610="No root CAuse","No root cause",
U610="ODU HS","ACTIVE",
U610="IP &amp; VLAN","ACTIVE",
U610="Warehouse HUAWEI","SPARE-ISSUE",
U610="SPARE-HS","SPARE-ISSUE",
U610="Power Telco","ACTIVE", U610="no impacts","no impacts"
),"")</f>
        <v>No root cause</v>
      </c>
      <c r="W610" s="113"/>
      <c r="X610" s="113"/>
      <c r="Y610" s="113"/>
      <c r="Z610" s="113"/>
      <c r="AA610" s="113"/>
      <c r="AB610" s="17" t="s">
        <v>5465</v>
      </c>
      <c r="AC610" s="17" t="str">
        <f>_xlfn.XLOOKUP(B610,'INCIDENT-04-27-2026'!E:E,'INCIDENT-04-27-2026'!F:F,"")</f>
        <v/>
      </c>
      <c r="AD610" s="9"/>
      <c r="AE610" s="7" t="s">
        <v>5465</v>
      </c>
      <c r="AF610" s="6" t="str">
        <f>_xlfn.XLOOKUP(B610,'[13]Input_27-04'!$B:$B,'[13]Input_27-04'!$M:$M,"")</f>
        <v/>
      </c>
      <c r="AG610" s="7"/>
      <c r="AH610" s="3"/>
      <c r="AI610" s="18" t="str">
        <f>_xlfn.XLOOKUP(B610,'[3]Cells Huawei 27042026 10h'!$B:$B,'[3]Cells Huawei 27042026 10h'!$T:$T,"")</f>
        <v/>
      </c>
      <c r="AJ610" s="18" t="str">
        <f>_xlfn.XLOOKUP(B610,'[3]Cells Huawei 27042026 15h'!$B:$B,'[3]Cells Huawei 27042026 15h'!$T:$T,"")</f>
        <v/>
      </c>
      <c r="AK610" s="18" t="str">
        <f>_xlfn.XLOOKUP(B610,'[4]cells down 27042026 11h28'!$B:$B,'[4]cells down 27042026 11h28'!$R:$R,"")</f>
        <v/>
      </c>
      <c r="AL610" s="18" t="str">
        <f>_xlfn.XLOOKUP(B610,'[4]cells down 27042026 18h01'!$B:$B,'[4]cells down 27042026 18h01'!$R:$R,"")</f>
        <v/>
      </c>
      <c r="AM610" s="18" t="str">
        <f>_xlfn.XLOOKUP(B610,'[5]cell downs 27042026 11h'!$B:$B,'[5]cell downs 27042026 11h'!$R:$R,"")</f>
        <v/>
      </c>
      <c r="AN610" s="18" t="str">
        <f>_xlfn.XLOOKUP(B610,'[5]cell downs 27042026 17h40'!$B:$B,'[5]cell downs 27042026 17h40'!$R:$R,"")</f>
        <v/>
      </c>
      <c r="AO610" s="18" t="str">
        <f>_xlfn.XLOOKUP(B610,'[6]ALL SITES DOWN'!$D:$D,'[6]ALL SITES DOWN'!$J:$J,"")</f>
        <v/>
      </c>
      <c r="AP610" s="18" t="str">
        <f>_xlfn.XLOOKUP(B610,'[7]ALL SITES DOWN'!$D:$D,'[7]ALL SITES DOWN'!$J:$J,"")</f>
        <v/>
      </c>
      <c r="AQ610" s="9" t="str">
        <f>_xlfn.XLOOKUP(B610,[8]sheet1!$AC:$AC,[8]sheet1!$AF:$AF,"")</f>
        <v/>
      </c>
      <c r="AR610" s="14"/>
      <c r="AS610" s="14" t="s">
        <v>5465</v>
      </c>
      <c r="AT610" s="14" t="str">
        <f>_xlfn.XLOOKUP(B610,'[9]cell downs 18042026 17h'!$B:$B,'[9]cell downs 18042026 17h'!$B:$B,"")</f>
        <v/>
      </c>
      <c r="AU610" s="14" t="str">
        <f>_xlfn.XLOOKUP(B610,'[10]Cells Huawei 19042026 15h'!$B:$B,'[10]Cells Huawei 19042026 15h'!$B:$B,"")</f>
        <v/>
      </c>
      <c r="AV610" s="9" t="str">
        <f>_xlfn.XLOOKUP(B610,'[11]cells down 19042026 9H40'!$B:$B,'[11]cells down 19042026 9H40'!$B:$B,"")</f>
        <v/>
      </c>
    </row>
    <row r="611" spans="1:48" hidden="1" x14ac:dyDescent="0.3">
      <c r="A611" s="1" t="s">
        <v>3065</v>
      </c>
      <c r="B611" s="1" t="s">
        <v>3066</v>
      </c>
      <c r="C611" s="3" t="str">
        <f>_xlfn.XLOOKUP(B611,'[1]daily break down'!$D:$D,'[1]daily break down'!$E:$E,"")</f>
        <v>EXTREME-NORD</v>
      </c>
      <c r="D611" s="1" t="s">
        <v>21</v>
      </c>
      <c r="E611" s="1" t="s">
        <v>122</v>
      </c>
      <c r="F611" s="3" t="s">
        <v>55</v>
      </c>
      <c r="G611" s="1" t="s">
        <v>3065</v>
      </c>
      <c r="H611" s="28" t="str">
        <f>_xlfn.XLOOKUP(B611,[2]CALCULATION!$B:$B,[2]CALCULATION!$H:$H,"")</f>
        <v>NOKIA</v>
      </c>
      <c r="I611" s="26">
        <v>0</v>
      </c>
      <c r="J611" s="26">
        <v>0</v>
      </c>
      <c r="K611" s="26">
        <v>0</v>
      </c>
      <c r="L611" s="26">
        <v>3.0362526384225408</v>
      </c>
      <c r="M611" s="26">
        <v>0</v>
      </c>
      <c r="N611" s="26">
        <v>0</v>
      </c>
      <c r="O611" s="26">
        <v>4.9052142704169507E-3</v>
      </c>
      <c r="P611" s="114" t="s">
        <v>6364</v>
      </c>
      <c r="Q611" s="42" t="s">
        <v>6353</v>
      </c>
      <c r="R611" s="42"/>
      <c r="S611" s="41" t="str" cm="1">
        <f t="array" ref="S611">IFERROR(_xlfn.IFS(
U611="MPR ISSUE","PDH",
U611="BSS Hardware Issue","BSS",
U611="Sites strategiques, MLL, Pylone, etc.","ENVTECH",
U611="AKTIVCO DEFAUT GE &amp; POWER Cabinet","AKTIVCO",
U611="AKTIVCO Coupure ENEO &amp; Baisse de tension","AKTIVCO GRID ONLY",
U611="Coupure ENEO &amp; Baisse de tension","IHS GRID ONLY",
U611="Defaut GE &amp; POWER Cabinet","IHS",
U611="Sharing","Partners",
U611="Sites strategiques &amp; DataCenter","SST &amp; DC",
U611="Exclu","Exclu",
U611="SAT","SAT",
U611="SPARE-ISSUE","SPARE-ISSUE",
U611="Fiber CAmtel","TRANS_FO_CAMTEL",
U611="Fiber AOF","Fiber AOF",
U611="Projet OCM (HUAWEI)","TRAVAUX-HUAWEI",
U611="Projet OCM (NOKIA)","TRAVAUX-NOKIA",
U611="ACCESS-ISSUE","ACCESS-ISSUE",
U611="Projet OCM (ZTE, NOKIA, autres projets)","TRAVAUX OCM",
U611="No root CAuse","No root cause",
U611="ODU HS","PDH",
U611="IP &amp; VLAN","PDH",
U611="Warehouse HUAWEI","SPARE-ISSUE",
U611="SPARE-HS","SPARE-ISSUE",
U611="Power Telco","BSS",U611="no impacts","no impacts"
),"")</f>
        <v/>
      </c>
      <c r="T611" s="41" t="str" cm="1">
        <f t="array" ref="T611">IFERROR(_xlfn.IFS(
U611="MPR ISSUE","TX ISSUE",
U611="BSS Hardware Issue","RAN ISSUE",
U611="Sites strategiques, MLL, Pylone, etc.","ENVTECH",
U611="AKTIVCO DEFAUT GE &amp; POWER Cabinet","POWER ISSUE",
U611="AKTIVCO Coupure ENEO &amp; Baisse de tension","POWER ISSUE",
U611="Coupure ENEO &amp; Baisse de tension","POWER ISSUE",
U611="Defaut GE &amp; POWER Cabinet","POWER ISSUE",
U611="Sharing","POWER ISSUE",
U611="Sites strategiques &amp; DataCenter","POWER ISSUE",
U611="Exclu","Exclu",
U611="SAT","TX ISSUE",
U611="SPARE-ISSUE","SPARE-ISSUE",
U611="Fiber CAmtel","TX ISSUE",
U611="Fiber AOF","TX ISSUE",
U611="Projet OCM (HUAWEI)","TRAVAUX-HUAWEI",
U611="Projet OCM (NOKIA)","TRAVAUX -NOKIA",
U611="ACCESS-ISSUE","ACCESS-ISSUE",
U611="Projet OCM (ZTE, NOKIA, autres projets)","TRAVAUX OCM",
U611="No root CAuse","No root cause",
U611="ODU HS","TX ISSUE",
U611="IP &amp; VLAN","TX ISSUE",
U611="Warehouse HUAWEI","SPARE-ISSUE",
U611="SPARE-HS","SPARE-ISSUE",
U611="Power Telco","RAN ISSUE",U611="no impacts","no impacts"
),"")</f>
        <v/>
      </c>
      <c r="U611" s="68"/>
      <c r="V611" s="41" t="str" cm="1">
        <f t="array" ref="V611">IFERROR(_xlfn.IFS(
U611="MPR ISSUE","ACTIVE",
U611="BSS Hardware Issue","ACTIVE",
U611="Sites strategiques, MLL, Pylone, etc.","PASSIVE",
U611="AKTIVCO DEFAUT GE &amp; POWER Cabinet","PASSIVE",
U611="AKTIVCO Coupure ENEO &amp; Baisse de tension","PASSIVE",
U611="Coupure ENEO &amp; Baisse de tension","PASSIVE",
U611="Defaut GE &amp; POWER Cabinet","PASSIVE",
U611="Sharing","PASSIVE",
U611="Sites strategiques &amp; DataCenter","PASSIVE",
U611="Exclu","Exclu",
U611="SAT","ACTIVE",
U611="SPARE-ISSUE","SPARE-ISSUE",
U611="Fiber CAmtel","ACTIVE",
U611="Fiber AOF","ACTIVE",
U611="Projet OCM (HUAWEI)","PLANNED WORKS",
U611="Projet OCM (NOKIA)","PLANNED WORKS",
U611="ACCESS-ISSUE","ACCESS-ISSUE",
U611="Projet OCM (ZTE, NOKIA, autres projets)","PLANNED WORKS",
U611="No root CAuse","No root cause",
U611="ODU HS","ACTIVE",
U611="IP &amp; VLAN","ACTIVE",
U611="Warehouse HUAWEI","SPARE-ISSUE",
U611="SPARE-HS","SPARE-ISSUE",
U611="Power Telco","ACTIVE", U611="no impacts","no impacts"
),"")</f>
        <v/>
      </c>
      <c r="W611" s="113"/>
      <c r="X611" s="113"/>
      <c r="Y611" s="113"/>
      <c r="Z611" s="113"/>
      <c r="AA611" s="113"/>
      <c r="AB611" s="17" t="s">
        <v>5465</v>
      </c>
      <c r="AC611" s="17" t="str">
        <f>_xlfn.XLOOKUP(B611,'INCIDENT-04-27-2026'!E:E,'INCIDENT-04-27-2026'!F:F,"")</f>
        <v/>
      </c>
      <c r="AD611" s="9"/>
      <c r="AE611" s="7" t="s">
        <v>5465</v>
      </c>
      <c r="AF611" s="6" t="str">
        <f>_xlfn.XLOOKUP(B611,'[13]Input_27-04'!$B:$B,'[13]Input_27-04'!$M:$M,"")</f>
        <v/>
      </c>
      <c r="AG611" s="7"/>
      <c r="AH611" s="3"/>
      <c r="AI611" s="18" t="str">
        <f>_xlfn.XLOOKUP(B611,'[3]Cells Huawei 27042026 10h'!$B:$B,'[3]Cells Huawei 27042026 10h'!$T:$T,"")</f>
        <v/>
      </c>
      <c r="AJ611" s="18" t="str">
        <f>_xlfn.XLOOKUP(B611,'[3]Cells Huawei 27042026 15h'!$B:$B,'[3]Cells Huawei 27042026 15h'!$T:$T,"")</f>
        <v/>
      </c>
      <c r="AK611" s="18" t="str">
        <f>_xlfn.XLOOKUP(B611,'[4]cells down 27042026 11h28'!$B:$B,'[4]cells down 27042026 11h28'!$R:$R,"")</f>
        <v/>
      </c>
      <c r="AL611" s="18" t="str">
        <f>_xlfn.XLOOKUP(B611,'[4]cells down 27042026 18h01'!$B:$B,'[4]cells down 27042026 18h01'!$R:$R,"")</f>
        <v/>
      </c>
      <c r="AM611" s="18" t="str">
        <f>_xlfn.XLOOKUP(B611,'[5]cell downs 27042026 11h'!$B:$B,'[5]cell downs 27042026 11h'!$R:$R,"")</f>
        <v/>
      </c>
      <c r="AN611" s="18" t="str">
        <f>_xlfn.XLOOKUP(B611,'[5]cell downs 27042026 17h40'!$B:$B,'[5]cell downs 27042026 17h40'!$R:$R,"")</f>
        <v/>
      </c>
      <c r="AO611" s="18" t="str">
        <f>_xlfn.XLOOKUP(B611,'[6]ALL SITES DOWN'!$D:$D,'[6]ALL SITES DOWN'!$J:$J,"")</f>
        <v/>
      </c>
      <c r="AP611" s="18" t="str">
        <f>_xlfn.XLOOKUP(B611,'[7]ALL SITES DOWN'!$D:$D,'[7]ALL SITES DOWN'!$J:$J,"")</f>
        <v/>
      </c>
      <c r="AQ611" s="9" t="str">
        <f>_xlfn.XLOOKUP(B611,[8]sheet1!$AC:$AC,[8]sheet1!$AF:$AF,"")</f>
        <v/>
      </c>
      <c r="AR611" s="14"/>
      <c r="AS611" s="14" t="s">
        <v>5465</v>
      </c>
      <c r="AT611" s="14" t="str">
        <f>_xlfn.XLOOKUP(B611,'[9]cell downs 18042026 17h'!$B:$B,'[9]cell downs 18042026 17h'!$B:$B,"")</f>
        <v>EXN_229</v>
      </c>
      <c r="AU611" s="14" t="str">
        <f>_xlfn.XLOOKUP(B611,'[10]Cells Huawei 19042026 15h'!$B:$B,'[10]Cells Huawei 19042026 15h'!$B:$B,"")</f>
        <v/>
      </c>
      <c r="AV611" s="9" t="str">
        <f>_xlfn.XLOOKUP(B611,'[11]cells down 19042026 9H40'!$B:$B,'[11]cells down 19042026 9H40'!$B:$B,"")</f>
        <v/>
      </c>
    </row>
    <row r="612" spans="1:48" hidden="1" x14ac:dyDescent="0.3">
      <c r="A612" s="1" t="s">
        <v>2214</v>
      </c>
      <c r="B612" s="1" t="s">
        <v>2215</v>
      </c>
      <c r="C612" s="3" t="str">
        <f>_xlfn.XLOOKUP(B612,'[1]daily break down'!$D:$D,'[1]daily break down'!$E:$E,"")</f>
        <v>NORD-OUEST</v>
      </c>
      <c r="D612" s="1" t="s">
        <v>21</v>
      </c>
      <c r="E612" s="1"/>
      <c r="F612" s="3" t="s">
        <v>51</v>
      </c>
      <c r="G612" s="1" t="s">
        <v>2216</v>
      </c>
      <c r="H612" s="28" t="str">
        <f>_xlfn.XLOOKUP(B612,[2]CALCULATION!$B:$B,[2]CALCULATION!$H:$H,"")</f>
        <v>NOKIA</v>
      </c>
      <c r="I612" s="26">
        <v>0</v>
      </c>
      <c r="J612" s="26">
        <v>0.76141516352626604</v>
      </c>
      <c r="K612" s="26">
        <v>0</v>
      </c>
      <c r="L612" s="26">
        <v>0</v>
      </c>
      <c r="M612" s="26">
        <v>3.4778402718922325E-3</v>
      </c>
      <c r="N612" s="26">
        <v>0</v>
      </c>
      <c r="O612" s="26">
        <v>4.6371203625230331E-3</v>
      </c>
      <c r="P612" s="114" t="s">
        <v>6364</v>
      </c>
      <c r="Q612" s="42" t="s">
        <v>6353</v>
      </c>
      <c r="R612" s="42"/>
      <c r="S612" s="41" t="str" cm="1">
        <f t="array" ref="S612">IFERROR(_xlfn.IFS(
U612="MPR ISSUE","PDH",
U612="BSS Hardware Issue","BSS",
U612="Sites strategiques, MLL, Pylone, etc.","ENVTECH",
U612="AKTIVCO DEFAUT GE &amp; POWER Cabinet","AKTIVCO",
U612="AKTIVCO Coupure ENEO &amp; Baisse de tension","AKTIVCO GRID ONLY",
U612="Coupure ENEO &amp; Baisse de tension","IHS GRID ONLY",
U612="Defaut GE &amp; POWER Cabinet","IHS",
U612="Sharing","Partners",
U612="Sites strategiques &amp; DataCenter","SST &amp; DC",
U612="Exclu","Exclu",
U612="SAT","SAT",
U612="SPARE-ISSUE","SPARE-ISSUE",
U612="Fiber CAmtel","TRANS_FO_CAMTEL",
U612="Fiber AOF","Fiber AOF",
U612="Projet OCM (HUAWEI)","TRAVAUX-HUAWEI",
U612="Projet OCM (NOKIA)","TRAVAUX-NOKIA",
U612="ACCESS-ISSUE","ACCESS-ISSUE",
U612="Projet OCM (ZTE, NOKIA, autres projets)","TRAVAUX OCM",
U612="No root CAuse","No root cause",
U612="ODU HS","PDH",
U612="IP &amp; VLAN","PDH",
U612="Warehouse HUAWEI","SPARE-ISSUE",
U612="SPARE-HS","SPARE-ISSUE",
U612="Power Telco","BSS",U612="no impacts","no impacts"
),"")</f>
        <v/>
      </c>
      <c r="T612" s="41" t="str" cm="1">
        <f t="array" ref="T612">IFERROR(_xlfn.IFS(
U612="MPR ISSUE","TX ISSUE",
U612="BSS Hardware Issue","RAN ISSUE",
U612="Sites strategiques, MLL, Pylone, etc.","ENVTECH",
U612="AKTIVCO DEFAUT GE &amp; POWER Cabinet","POWER ISSUE",
U612="AKTIVCO Coupure ENEO &amp; Baisse de tension","POWER ISSUE",
U612="Coupure ENEO &amp; Baisse de tension","POWER ISSUE",
U612="Defaut GE &amp; POWER Cabinet","POWER ISSUE",
U612="Sharing","POWER ISSUE",
U612="Sites strategiques &amp; DataCenter","POWER ISSUE",
U612="Exclu","Exclu",
U612="SAT","TX ISSUE",
U612="SPARE-ISSUE","SPARE-ISSUE",
U612="Fiber CAmtel","TX ISSUE",
U612="Fiber AOF","TX ISSUE",
U612="Projet OCM (HUAWEI)","TRAVAUX-HUAWEI",
U612="Projet OCM (NOKIA)","TRAVAUX -NOKIA",
U612="ACCESS-ISSUE","ACCESS-ISSUE",
U612="Projet OCM (ZTE, NOKIA, autres projets)","TRAVAUX OCM",
U612="No root CAuse","No root cause",
U612="ODU HS","TX ISSUE",
U612="IP &amp; VLAN","TX ISSUE",
U612="Warehouse HUAWEI","SPARE-ISSUE",
U612="SPARE-HS","SPARE-ISSUE",
U612="Power Telco","RAN ISSUE",U612="no impacts","no impacts"
),"")</f>
        <v/>
      </c>
      <c r="U612" s="68"/>
      <c r="V612" s="41" t="str" cm="1">
        <f t="array" ref="V612">IFERROR(_xlfn.IFS(
U612="MPR ISSUE","ACTIVE",
U612="BSS Hardware Issue","ACTIVE",
U612="Sites strategiques, MLL, Pylone, etc.","PASSIVE",
U612="AKTIVCO DEFAUT GE &amp; POWER Cabinet","PASSIVE",
U612="AKTIVCO Coupure ENEO &amp; Baisse de tension","PASSIVE",
U612="Coupure ENEO &amp; Baisse de tension","PASSIVE",
U612="Defaut GE &amp; POWER Cabinet","PASSIVE",
U612="Sharing","PASSIVE",
U612="Sites strategiques &amp; DataCenter","PASSIVE",
U612="Exclu","Exclu",
U612="SAT","ACTIVE",
U612="SPARE-ISSUE","SPARE-ISSUE",
U612="Fiber CAmtel","ACTIVE",
U612="Fiber AOF","ACTIVE",
U612="Projet OCM (HUAWEI)","PLANNED WORKS",
U612="Projet OCM (NOKIA)","PLANNED WORKS",
U612="ACCESS-ISSUE","ACCESS-ISSUE",
U612="Projet OCM (ZTE, NOKIA, autres projets)","PLANNED WORKS",
U612="No root CAuse","No root cause",
U612="ODU HS","ACTIVE",
U612="IP &amp; VLAN","ACTIVE",
U612="Warehouse HUAWEI","SPARE-ISSUE",
U612="SPARE-HS","SPARE-ISSUE",
U612="Power Telco","ACTIVE", U612="no impacts","no impacts"
),"")</f>
        <v/>
      </c>
      <c r="W612" s="113"/>
      <c r="X612" s="113"/>
      <c r="Y612" s="113"/>
      <c r="Z612" s="113"/>
      <c r="AA612" s="113"/>
      <c r="AB612" s="17" t="s">
        <v>5465</v>
      </c>
      <c r="AC612" s="17" t="str">
        <f>_xlfn.XLOOKUP(B612,'INCIDENT-04-27-2026'!E:E,'INCIDENT-04-27-2026'!F:F,"")</f>
        <v/>
      </c>
      <c r="AD612" s="9"/>
      <c r="AE612" s="7" t="s">
        <v>5465</v>
      </c>
      <c r="AF612" s="6" t="str">
        <f>_xlfn.XLOOKUP(B612,'[13]Input_27-04'!$B:$B,'[13]Input_27-04'!$M:$M,"")</f>
        <v/>
      </c>
      <c r="AG612" s="7"/>
      <c r="AH612" s="3"/>
      <c r="AI612" s="18" t="str">
        <f>_xlfn.XLOOKUP(B612,'[3]Cells Huawei 27042026 10h'!$B:$B,'[3]Cells Huawei 27042026 10h'!$T:$T,"")</f>
        <v/>
      </c>
      <c r="AJ612" s="18" t="str">
        <f>_xlfn.XLOOKUP(B612,'[3]Cells Huawei 27042026 15h'!$B:$B,'[3]Cells Huawei 27042026 15h'!$T:$T,"")</f>
        <v/>
      </c>
      <c r="AK612" s="18" t="str">
        <f>_xlfn.XLOOKUP(B612,'[4]cells down 27042026 11h28'!$B:$B,'[4]cells down 27042026 11h28'!$R:$R,"")</f>
        <v/>
      </c>
      <c r="AL612" s="18" t="str">
        <f>_xlfn.XLOOKUP(B612,'[4]cells down 27042026 18h01'!$B:$B,'[4]cells down 27042026 18h01'!$R:$R,"")</f>
        <v/>
      </c>
      <c r="AM612" s="18" t="str">
        <f>_xlfn.XLOOKUP(B612,'[5]cell downs 27042026 11h'!$B:$B,'[5]cell downs 27042026 11h'!$R:$R,"")</f>
        <v/>
      </c>
      <c r="AN612" s="18" t="str">
        <f>_xlfn.XLOOKUP(B612,'[5]cell downs 27042026 17h40'!$B:$B,'[5]cell downs 27042026 17h40'!$R:$R,"")</f>
        <v/>
      </c>
      <c r="AO612" s="18" t="str">
        <f>_xlfn.XLOOKUP(B612,'[6]ALL SITES DOWN'!$D:$D,'[6]ALL SITES DOWN'!$J:$J,"")</f>
        <v/>
      </c>
      <c r="AP612" s="18" t="str">
        <f>_xlfn.XLOOKUP(B612,'[7]ALL SITES DOWN'!$D:$D,'[7]ALL SITES DOWN'!$J:$J,"")</f>
        <v/>
      </c>
      <c r="AQ612" s="9" t="str">
        <f>_xlfn.XLOOKUP(B612,[8]sheet1!$AC:$AC,[8]sheet1!$AF:$AF,"")</f>
        <v/>
      </c>
      <c r="AR612" s="14"/>
      <c r="AS612" s="14" t="s">
        <v>5465</v>
      </c>
      <c r="AT612" s="14" t="str">
        <f>_xlfn.XLOOKUP(B612,'[9]cell downs 18042026 17h'!$B:$B,'[9]cell downs 18042026 17h'!$B:$B,"")</f>
        <v/>
      </c>
      <c r="AU612" s="14" t="str">
        <f>_xlfn.XLOOKUP(B612,'[10]Cells Huawei 19042026 15h'!$B:$B,'[10]Cells Huawei 19042026 15h'!$B:$B,"")</f>
        <v/>
      </c>
      <c r="AV612" s="9" t="str">
        <f>_xlfn.XLOOKUP(B612,'[11]cells down 19042026 9H40'!$B:$B,'[11]cells down 19042026 9H40'!$B:$B,"")</f>
        <v/>
      </c>
    </row>
    <row r="613" spans="1:48" hidden="1" x14ac:dyDescent="0.3">
      <c r="A613" s="1" t="s">
        <v>1232</v>
      </c>
      <c r="B613" s="8" t="s">
        <v>1233</v>
      </c>
      <c r="C613" s="3" t="str">
        <f>_xlfn.XLOOKUP(B613,'[1]daily break down'!$D:$D,'[1]daily break down'!$E:$E,"")</f>
        <v>OUEST</v>
      </c>
      <c r="D613" s="1" t="s">
        <v>11</v>
      </c>
      <c r="E613" s="1" t="s">
        <v>12</v>
      </c>
      <c r="F613" s="3" t="s">
        <v>102</v>
      </c>
      <c r="G613" s="1" t="s">
        <v>1234</v>
      </c>
      <c r="H613" s="28" t="str">
        <f>_xlfn.XLOOKUP(B613,[2]CALCULATION!$B:$B,[2]CALCULATION!$H:$H,"")</f>
        <v>NOKIA</v>
      </c>
      <c r="I613" s="26">
        <v>4.8154711456967914E-3</v>
      </c>
      <c r="J613" s="26">
        <v>0</v>
      </c>
      <c r="K613" s="26">
        <v>6.7773297606103641E-3</v>
      </c>
      <c r="L613" s="26">
        <v>4.3695941877620516E-3</v>
      </c>
      <c r="M613" s="26">
        <v>5.4396988868056322E-3</v>
      </c>
      <c r="N613" s="26">
        <v>1.6943324401527619E-3</v>
      </c>
      <c r="O613" s="26">
        <v>4.5479449709359835E-3</v>
      </c>
      <c r="P613" s="114" t="s">
        <v>6364</v>
      </c>
      <c r="Q613" s="42" t="s">
        <v>5538</v>
      </c>
      <c r="R613" s="42"/>
      <c r="S613" s="41" t="str" cm="1">
        <f t="array" ref="S613">IFERROR(_xlfn.IFS(
U613="MPR ISSUE","PDH",
U613="BSS Hardware Issue","BSS",
U613="Sites strategiques, MLL, Pylone, etc.","ENVTECH",
U613="AKTIVCO DEFAUT GE &amp; POWER Cabinet","AKTIVCO",
U613="AKTIVCO Coupure ENEO &amp; Baisse de tension","AKTIVCO GRID ONLY",
U613="Coupure ENEO &amp; Baisse de tension","IHS GRID ONLY",
U613="Defaut GE &amp; POWER Cabinet","IHS",
U613="Sharing","Partners",
U613="Sites strategiques &amp; DataCenter","SST &amp; DC",
U613="Exclu","Exclu",
U613="SAT","SAT",
U613="SPARE-ISSUE","SPARE-ISSUE",
U613="Fiber CAmtel","TRANS_FO_CAMTEL",
U613="Fiber AOF","Fiber AOF",
U613="Projet OCM (HUAWEI)","TRAVAUX-HUAWEI",
U613="Projet OCM (NOKIA)","TRAVAUX-NOKIA",
U613="ACCESS-ISSUE","ACCESS-ISSUE",
U613="Projet OCM (ZTE, NOKIA, autres projets)","TRAVAUX OCM",
U613="No root CAuse","No root cause",
U613="ODU HS","PDH",
U613="IP &amp; VLAN","PDH",
U613="Warehouse HUAWEI","SPARE-ISSUE",
U613="SPARE-HS","SPARE-ISSUE",
U613="Power Telco","BSS",U613="no impacts","no impacts"
),"")</f>
        <v>No root cause</v>
      </c>
      <c r="T613" s="41" t="str" cm="1">
        <f t="array" ref="T613">IFERROR(_xlfn.IFS(
U613="MPR ISSUE","TX ISSUE",
U613="BSS Hardware Issue","RAN ISSUE",
U613="Sites strategiques, MLL, Pylone, etc.","ENVTECH",
U613="AKTIVCO DEFAUT GE &amp; POWER Cabinet","POWER ISSUE",
U613="AKTIVCO Coupure ENEO &amp; Baisse de tension","POWER ISSUE",
U613="Coupure ENEO &amp; Baisse de tension","POWER ISSUE",
U613="Defaut GE &amp; POWER Cabinet","POWER ISSUE",
U613="Sharing","POWER ISSUE",
U613="Sites strategiques &amp; DataCenter","POWER ISSUE",
U613="Exclu","Exclu",
U613="SAT","TX ISSUE",
U613="SPARE-ISSUE","SPARE-ISSUE",
U613="Fiber CAmtel","TX ISSUE",
U613="Fiber AOF","TX ISSUE",
U613="Projet OCM (HUAWEI)","TRAVAUX-HUAWEI",
U613="Projet OCM (NOKIA)","TRAVAUX -NOKIA",
U613="ACCESS-ISSUE","ACCESS-ISSUE",
U613="Projet OCM (ZTE, NOKIA, autres projets)","TRAVAUX OCM",
U613="No root CAuse","No root cause",
U613="ODU HS","TX ISSUE",
U613="IP &amp; VLAN","TX ISSUE",
U613="Warehouse HUAWEI","SPARE-ISSUE",
U613="SPARE-HS","SPARE-ISSUE",
U613="Power Telco","RAN ISSUE",U613="no impacts","no impacts"
),"")</f>
        <v>No root cause</v>
      </c>
      <c r="U613" s="68" t="s">
        <v>5691</v>
      </c>
      <c r="V613" s="41" t="str" cm="1">
        <f t="array" ref="V613">IFERROR(_xlfn.IFS(
U613="MPR ISSUE","ACTIVE",
U613="BSS Hardware Issue","ACTIVE",
U613="Sites strategiques, MLL, Pylone, etc.","PASSIVE",
U613="AKTIVCO DEFAUT GE &amp; POWER Cabinet","PASSIVE",
U613="AKTIVCO Coupure ENEO &amp; Baisse de tension","PASSIVE",
U613="Coupure ENEO &amp; Baisse de tension","PASSIVE",
U613="Defaut GE &amp; POWER Cabinet","PASSIVE",
U613="Sharing","PASSIVE",
U613="Sites strategiques &amp; DataCenter","PASSIVE",
U613="Exclu","Exclu",
U613="SAT","ACTIVE",
U613="SPARE-ISSUE","SPARE-ISSUE",
U613="Fiber CAmtel","ACTIVE",
U613="Fiber AOF","ACTIVE",
U613="Projet OCM (HUAWEI)","PLANNED WORKS",
U613="Projet OCM (NOKIA)","PLANNED WORKS",
U613="ACCESS-ISSUE","ACCESS-ISSUE",
U613="Projet OCM (ZTE, NOKIA, autres projets)","PLANNED WORKS",
U613="No root CAuse","No root cause",
U613="ODU HS","ACTIVE",
U613="IP &amp; VLAN","ACTIVE",
U613="Warehouse HUAWEI","SPARE-ISSUE",
U613="SPARE-HS","SPARE-ISSUE",
U613="Power Telco","ACTIVE", U613="no impacts","no impacts"
),"")</f>
        <v>No root cause</v>
      </c>
      <c r="W613" s="113"/>
      <c r="X613" s="113"/>
      <c r="Y613" s="113"/>
      <c r="Z613" s="113"/>
      <c r="AA613" s="113"/>
      <c r="AB613" s="17" t="s">
        <v>5465</v>
      </c>
      <c r="AC613" s="17" t="str">
        <f>_xlfn.XLOOKUP(B613,'INCIDENT-04-27-2026'!E:E,'INCIDENT-04-27-2026'!F:F,"")</f>
        <v/>
      </c>
      <c r="AD613" s="9"/>
      <c r="AE613" s="7" t="s">
        <v>5465</v>
      </c>
      <c r="AF613" s="6" t="str">
        <f>_xlfn.XLOOKUP(B613,'[13]Input_27-04'!$B:$B,'[13]Input_27-04'!$M:$M,"")</f>
        <v/>
      </c>
      <c r="AG613" s="7"/>
      <c r="AH613" s="3"/>
      <c r="AI613" s="18" t="str">
        <f>_xlfn.XLOOKUP(B613,'[3]Cells Huawei 27042026 10h'!$B:$B,'[3]Cells Huawei 27042026 10h'!$T:$T,"")</f>
        <v/>
      </c>
      <c r="AJ613" s="18" t="str">
        <f>_xlfn.XLOOKUP(B613,'[3]Cells Huawei 27042026 15h'!$B:$B,'[3]Cells Huawei 27042026 15h'!$T:$T,"")</f>
        <v/>
      </c>
      <c r="AK613" s="18" t="str">
        <f>_xlfn.XLOOKUP(B613,'[4]cells down 27042026 11h28'!$B:$B,'[4]cells down 27042026 11h28'!$R:$R,"")</f>
        <v/>
      </c>
      <c r="AL613" s="18" t="str">
        <f>_xlfn.XLOOKUP(B613,'[4]cells down 27042026 18h01'!$B:$B,'[4]cells down 27042026 18h01'!$R:$R,"")</f>
        <v/>
      </c>
      <c r="AM613" s="18" t="str">
        <f>_xlfn.XLOOKUP(B613,'[5]cell downs 27042026 11h'!$B:$B,'[5]cell downs 27042026 11h'!$R:$R,"")</f>
        <v/>
      </c>
      <c r="AN613" s="18" t="str">
        <f>_xlfn.XLOOKUP(B613,'[5]cell downs 27042026 17h40'!$B:$B,'[5]cell downs 27042026 17h40'!$R:$R,"")</f>
        <v/>
      </c>
      <c r="AO613" s="18" t="str">
        <f>_xlfn.XLOOKUP(B613,'[6]ALL SITES DOWN'!$D:$D,'[6]ALL SITES DOWN'!$J:$J,"")</f>
        <v/>
      </c>
      <c r="AP613" s="18" t="str">
        <f>_xlfn.XLOOKUP(B613,'[7]ALL SITES DOWN'!$D:$D,'[7]ALL SITES DOWN'!$J:$J,"")</f>
        <v/>
      </c>
      <c r="AQ613" s="9" t="str">
        <f>_xlfn.XLOOKUP(B613,[8]sheet1!$AC:$AC,[8]sheet1!$AF:$AF,"")</f>
        <v/>
      </c>
      <c r="AR613" s="14"/>
      <c r="AS613" s="14" t="s">
        <v>5465</v>
      </c>
      <c r="AT613" s="14" t="str">
        <f>_xlfn.XLOOKUP(B613,'[9]cell downs 18042026 17h'!$B:$B,'[9]cell downs 18042026 17h'!$B:$B,"")</f>
        <v/>
      </c>
      <c r="AU613" s="14" t="str">
        <f>_xlfn.XLOOKUP(B613,'[10]Cells Huawei 19042026 15h'!$B:$B,'[10]Cells Huawei 19042026 15h'!$B:$B,"")</f>
        <v/>
      </c>
      <c r="AV613" s="9" t="str">
        <f>_xlfn.XLOOKUP(B613,'[11]cells down 19042026 9H40'!$B:$B,'[11]cells down 19042026 9H40'!$B:$B,"")</f>
        <v/>
      </c>
    </row>
    <row r="614" spans="1:48" hidden="1" x14ac:dyDescent="0.3">
      <c r="A614" s="1" t="s">
        <v>1461</v>
      </c>
      <c r="B614" s="8" t="s">
        <v>1462</v>
      </c>
      <c r="C614" s="3" t="str">
        <f>_xlfn.XLOOKUP(B614,'[1]daily break down'!$D:$D,'[1]daily break down'!$E:$E,"")</f>
        <v>ADAMAOUA</v>
      </c>
      <c r="D614" s="1" t="s">
        <v>11</v>
      </c>
      <c r="E614" s="1" t="s">
        <v>96</v>
      </c>
      <c r="F614" s="3" t="s">
        <v>90</v>
      </c>
      <c r="G614" s="1" t="s">
        <v>1463</v>
      </c>
      <c r="H614" s="28" t="str">
        <f>_xlfn.XLOOKUP(B614,[2]CALCULATION!$B:$B,[2]CALCULATION!$H:$H,"")</f>
        <v>NOKIA</v>
      </c>
      <c r="I614" s="26">
        <v>0.39837348592927074</v>
      </c>
      <c r="J614" s="26">
        <v>0.13724606821782162</v>
      </c>
      <c r="K614" s="26">
        <v>6.9921094422472118E-3</v>
      </c>
      <c r="L614" s="26">
        <v>1.1522900654058416E-2</v>
      </c>
      <c r="M614" s="26">
        <v>2.0335395877790776E-3</v>
      </c>
      <c r="N614" s="26">
        <v>1.7015624755476234E-2</v>
      </c>
      <c r="O614" s="26">
        <v>4.4235329894728543E-3</v>
      </c>
      <c r="P614" s="114" t="s">
        <v>6364</v>
      </c>
      <c r="Q614" s="42" t="s">
        <v>5538</v>
      </c>
      <c r="R614" s="42"/>
      <c r="S614" s="41" t="str" cm="1">
        <f t="array" ref="S614">IFERROR(_xlfn.IFS(
U614="MPR ISSUE","PDH",
U614="BSS Hardware Issue","BSS",
U614="Sites strategiques, MLL, Pylone, etc.","ENVTECH",
U614="AKTIVCO DEFAUT GE &amp; POWER Cabinet","AKTIVCO",
U614="AKTIVCO Coupure ENEO &amp; Baisse de tension","AKTIVCO GRID ONLY",
U614="Coupure ENEO &amp; Baisse de tension","IHS GRID ONLY",
U614="Defaut GE &amp; POWER Cabinet","IHS",
U614="Sharing","Partners",
U614="Sites strategiques &amp; DataCenter","SST &amp; DC",
U614="Exclu","Exclu",
U614="SAT","SAT",
U614="SPARE-ISSUE","SPARE-ISSUE",
U614="Fiber CAmtel","TRANS_FO_CAMTEL",
U614="Fiber AOF","Fiber AOF",
U614="Projet OCM (HUAWEI)","TRAVAUX-HUAWEI",
U614="Projet OCM (NOKIA)","TRAVAUX-NOKIA",
U614="ACCESS-ISSUE","ACCESS-ISSUE",
U614="Projet OCM (ZTE, NOKIA, autres projets)","TRAVAUX OCM",
U614="No root CAuse","No root cause",
U614="ODU HS","PDH",
U614="IP &amp; VLAN","PDH",
U614="Warehouse HUAWEI","SPARE-ISSUE",
U614="SPARE-HS","SPARE-ISSUE",
U614="Power Telco","BSS",U614="no impacts","no impacts"
),"")</f>
        <v>No root cause</v>
      </c>
      <c r="T614" s="41" t="str" cm="1">
        <f t="array" ref="T614">IFERROR(_xlfn.IFS(
U614="MPR ISSUE","TX ISSUE",
U614="BSS Hardware Issue","RAN ISSUE",
U614="Sites strategiques, MLL, Pylone, etc.","ENVTECH",
U614="AKTIVCO DEFAUT GE &amp; POWER Cabinet","POWER ISSUE",
U614="AKTIVCO Coupure ENEO &amp; Baisse de tension","POWER ISSUE",
U614="Coupure ENEO &amp; Baisse de tension","POWER ISSUE",
U614="Defaut GE &amp; POWER Cabinet","POWER ISSUE",
U614="Sharing","POWER ISSUE",
U614="Sites strategiques &amp; DataCenter","POWER ISSUE",
U614="Exclu","Exclu",
U614="SAT","TX ISSUE",
U614="SPARE-ISSUE","SPARE-ISSUE",
U614="Fiber CAmtel","TX ISSUE",
U614="Fiber AOF","TX ISSUE",
U614="Projet OCM (HUAWEI)","TRAVAUX-HUAWEI",
U614="Projet OCM (NOKIA)","TRAVAUX -NOKIA",
U614="ACCESS-ISSUE","ACCESS-ISSUE",
U614="Projet OCM (ZTE, NOKIA, autres projets)","TRAVAUX OCM",
U614="No root CAuse","No root cause",
U614="ODU HS","TX ISSUE",
U614="IP &amp; VLAN","TX ISSUE",
U614="Warehouse HUAWEI","SPARE-ISSUE",
U614="SPARE-HS","SPARE-ISSUE",
U614="Power Telco","RAN ISSUE",U614="no impacts","no impacts"
),"")</f>
        <v>No root cause</v>
      </c>
      <c r="U614" s="68" t="s">
        <v>5691</v>
      </c>
      <c r="V614" s="41" t="str" cm="1">
        <f t="array" ref="V614">IFERROR(_xlfn.IFS(
U614="MPR ISSUE","ACTIVE",
U614="BSS Hardware Issue","ACTIVE",
U614="Sites strategiques, MLL, Pylone, etc.","PASSIVE",
U614="AKTIVCO DEFAUT GE &amp; POWER Cabinet","PASSIVE",
U614="AKTIVCO Coupure ENEO &amp; Baisse de tension","PASSIVE",
U614="Coupure ENEO &amp; Baisse de tension","PASSIVE",
U614="Defaut GE &amp; POWER Cabinet","PASSIVE",
U614="Sharing","PASSIVE",
U614="Sites strategiques &amp; DataCenter","PASSIVE",
U614="Exclu","Exclu",
U614="SAT","ACTIVE",
U614="SPARE-ISSUE","SPARE-ISSUE",
U614="Fiber CAmtel","ACTIVE",
U614="Fiber AOF","ACTIVE",
U614="Projet OCM (HUAWEI)","PLANNED WORKS",
U614="Projet OCM (NOKIA)","PLANNED WORKS",
U614="ACCESS-ISSUE","ACCESS-ISSUE",
U614="Projet OCM (ZTE, NOKIA, autres projets)","PLANNED WORKS",
U614="No root CAuse","No root cause",
U614="ODU HS","ACTIVE",
U614="IP &amp; VLAN","ACTIVE",
U614="Warehouse HUAWEI","SPARE-ISSUE",
U614="SPARE-HS","SPARE-ISSUE",
U614="Power Telco","ACTIVE", U614="no impacts","no impacts"
),"")</f>
        <v>No root cause</v>
      </c>
      <c r="W614" s="113"/>
      <c r="X614" s="113"/>
      <c r="Y614" s="113"/>
      <c r="Z614" s="113"/>
      <c r="AA614" s="113"/>
      <c r="AB614" s="17" t="s">
        <v>5465</v>
      </c>
      <c r="AC614" s="17" t="str">
        <f>_xlfn.XLOOKUP(B614,'INCIDENT-04-27-2026'!E:E,'INCIDENT-04-27-2026'!F:F,"")</f>
        <v/>
      </c>
      <c r="AD614" s="9"/>
      <c r="AE614" s="7" t="s">
        <v>5465</v>
      </c>
      <c r="AF614" s="6" t="str">
        <f>_xlfn.XLOOKUP(B614,'[13]Input_27-04'!$B:$B,'[13]Input_27-04'!$M:$M,"")</f>
        <v/>
      </c>
      <c r="AG614" s="7"/>
      <c r="AH614" s="3"/>
      <c r="AI614" s="18" t="str">
        <f>_xlfn.XLOOKUP(B614,'[3]Cells Huawei 27042026 10h'!$B:$B,'[3]Cells Huawei 27042026 10h'!$T:$T,"")</f>
        <v/>
      </c>
      <c r="AJ614" s="18" t="str">
        <f>_xlfn.XLOOKUP(B614,'[3]Cells Huawei 27042026 15h'!$B:$B,'[3]Cells Huawei 27042026 15h'!$T:$T,"")</f>
        <v/>
      </c>
      <c r="AK614" s="18" t="str">
        <f>_xlfn.XLOOKUP(B614,'[4]cells down 27042026 11h28'!$B:$B,'[4]cells down 27042026 11h28'!$R:$R,"")</f>
        <v/>
      </c>
      <c r="AL614" s="18" t="str">
        <f>_xlfn.XLOOKUP(B614,'[4]cells down 27042026 18h01'!$B:$B,'[4]cells down 27042026 18h01'!$R:$R,"")</f>
        <v/>
      </c>
      <c r="AM614" s="18" t="str">
        <f>_xlfn.XLOOKUP(B614,'[5]cell downs 27042026 11h'!$B:$B,'[5]cell downs 27042026 11h'!$R:$R,"")</f>
        <v/>
      </c>
      <c r="AN614" s="18" t="str">
        <f>_xlfn.XLOOKUP(B614,'[5]cell downs 27042026 17h40'!$B:$B,'[5]cell downs 27042026 17h40'!$R:$R,"")</f>
        <v/>
      </c>
      <c r="AO614" s="18" t="str">
        <f>_xlfn.XLOOKUP(B614,'[6]ALL SITES DOWN'!$D:$D,'[6]ALL SITES DOWN'!$J:$J,"")</f>
        <v/>
      </c>
      <c r="AP614" s="18" t="str">
        <f>_xlfn.XLOOKUP(B614,'[7]ALL SITES DOWN'!$D:$D,'[7]ALL SITES DOWN'!$J:$J,"")</f>
        <v/>
      </c>
      <c r="AQ614" s="9" t="str">
        <f>_xlfn.XLOOKUP(B614,[8]sheet1!$AC:$AC,[8]sheet1!$AF:$AF,"")</f>
        <v/>
      </c>
      <c r="AR614" s="14"/>
      <c r="AS614" s="14" t="s">
        <v>5465</v>
      </c>
      <c r="AT614" s="14" t="str">
        <f>_xlfn.XLOOKUP(B614,'[9]cell downs 18042026 17h'!$B:$B,'[9]cell downs 18042026 17h'!$B:$B,"")</f>
        <v/>
      </c>
      <c r="AU614" s="14" t="str">
        <f>_xlfn.XLOOKUP(B614,'[10]Cells Huawei 19042026 15h'!$B:$B,'[10]Cells Huawei 19042026 15h'!$B:$B,"")</f>
        <v/>
      </c>
      <c r="AV614" s="9" t="str">
        <f>_xlfn.XLOOKUP(B614,'[11]cells down 19042026 9H40'!$B:$B,'[11]cells down 19042026 9H40'!$B:$B,"")</f>
        <v/>
      </c>
    </row>
    <row r="615" spans="1:48" hidden="1" x14ac:dyDescent="0.3">
      <c r="A615" s="1" t="s">
        <v>1126</v>
      </c>
      <c r="B615" s="1" t="s">
        <v>1127</v>
      </c>
      <c r="C615" s="3" t="str">
        <f>_xlfn.XLOOKUP(B615,'[1]daily break down'!$D:$D,'[1]daily break down'!$E:$E,"")</f>
        <v>NORD-OUEST</v>
      </c>
      <c r="D615" s="1" t="s">
        <v>11</v>
      </c>
      <c r="E615" s="1" t="s">
        <v>12</v>
      </c>
      <c r="F615" s="3" t="s">
        <v>51</v>
      </c>
      <c r="G615" s="1" t="s">
        <v>1126</v>
      </c>
      <c r="H615" s="28" t="str">
        <f>_xlfn.XLOOKUP(B615,[2]CALCULATION!$B:$B,[2]CALCULATION!$H:$H,"")</f>
        <v>NOKIA</v>
      </c>
      <c r="I615" s="26">
        <v>2.0353391375812211</v>
      </c>
      <c r="J615" s="26">
        <v>3.863167138939541</v>
      </c>
      <c r="K615" s="26">
        <v>8.6500129839370554E-3</v>
      </c>
      <c r="L615" s="26">
        <v>6.242277411088403E-3</v>
      </c>
      <c r="M615" s="26">
        <v>5.0829973204579446E-3</v>
      </c>
      <c r="N615" s="26">
        <v>1.8419712184640149</v>
      </c>
      <c r="O615" s="26">
        <v>4.0128926214141923E-3</v>
      </c>
      <c r="P615" s="114" t="s">
        <v>6364</v>
      </c>
      <c r="Q615" s="42" t="s">
        <v>6353</v>
      </c>
      <c r="R615" s="42"/>
      <c r="S615" s="41" t="str" cm="1">
        <f t="array" ref="S615">IFERROR(_xlfn.IFS(
U615="MPR ISSUE","PDH",
U615="BSS Hardware Issue","BSS",
U615="Sites strategiques, MLL, Pylone, etc.","ENVTECH",
U615="AKTIVCO DEFAUT GE &amp; POWER Cabinet","AKTIVCO",
U615="AKTIVCO Coupure ENEO &amp; Baisse de tension","AKTIVCO GRID ONLY",
U615="Coupure ENEO &amp; Baisse de tension","IHS GRID ONLY",
U615="Defaut GE &amp; POWER Cabinet","IHS",
U615="Sharing","Partners",
U615="Sites strategiques &amp; DataCenter","SST &amp; DC",
U615="Exclu","Exclu",
U615="SAT","SAT",
U615="SPARE-ISSUE","SPARE-ISSUE",
U615="Fiber CAmtel","TRANS_FO_CAMTEL",
U615="Fiber AOF","Fiber AOF",
U615="Projet OCM (HUAWEI)","TRAVAUX-HUAWEI",
U615="Projet OCM (NOKIA)","TRAVAUX-NOKIA",
U615="ACCESS-ISSUE","ACCESS-ISSUE",
U615="Projet OCM (ZTE, NOKIA, autres projets)","TRAVAUX OCM",
U615="No root CAuse","No root cause",
U615="ODU HS","PDH",
U615="IP &amp; VLAN","PDH",
U615="Warehouse HUAWEI","SPARE-ISSUE",
U615="SPARE-HS","SPARE-ISSUE",
U615="Power Telco","BSS",U615="no impacts","no impacts"
),"")</f>
        <v/>
      </c>
      <c r="T615" s="41" t="str" cm="1">
        <f t="array" ref="T615">IFERROR(_xlfn.IFS(
U615="MPR ISSUE","TX ISSUE",
U615="BSS Hardware Issue","RAN ISSUE",
U615="Sites strategiques, MLL, Pylone, etc.","ENVTECH",
U615="AKTIVCO DEFAUT GE &amp; POWER Cabinet","POWER ISSUE",
U615="AKTIVCO Coupure ENEO &amp; Baisse de tension","POWER ISSUE",
U615="Coupure ENEO &amp; Baisse de tension","POWER ISSUE",
U615="Defaut GE &amp; POWER Cabinet","POWER ISSUE",
U615="Sharing","POWER ISSUE",
U615="Sites strategiques &amp; DataCenter","POWER ISSUE",
U615="Exclu","Exclu",
U615="SAT","TX ISSUE",
U615="SPARE-ISSUE","SPARE-ISSUE",
U615="Fiber CAmtel","TX ISSUE",
U615="Fiber AOF","TX ISSUE",
U615="Projet OCM (HUAWEI)","TRAVAUX-HUAWEI",
U615="Projet OCM (NOKIA)","TRAVAUX -NOKIA",
U615="ACCESS-ISSUE","ACCESS-ISSUE",
U615="Projet OCM (ZTE, NOKIA, autres projets)","TRAVAUX OCM",
U615="No root CAuse","No root cause",
U615="ODU HS","TX ISSUE",
U615="IP &amp; VLAN","TX ISSUE",
U615="Warehouse HUAWEI","SPARE-ISSUE",
U615="SPARE-HS","SPARE-ISSUE",
U615="Power Telco","RAN ISSUE",U615="no impacts","no impacts"
),"")</f>
        <v/>
      </c>
      <c r="U615" s="68"/>
      <c r="V615" s="41" t="str" cm="1">
        <f t="array" ref="V615">IFERROR(_xlfn.IFS(
U615="MPR ISSUE","ACTIVE",
U615="BSS Hardware Issue","ACTIVE",
U615="Sites strategiques, MLL, Pylone, etc.","PASSIVE",
U615="AKTIVCO DEFAUT GE &amp; POWER Cabinet","PASSIVE",
U615="AKTIVCO Coupure ENEO &amp; Baisse de tension","PASSIVE",
U615="Coupure ENEO &amp; Baisse de tension","PASSIVE",
U615="Defaut GE &amp; POWER Cabinet","PASSIVE",
U615="Sharing","PASSIVE",
U615="Sites strategiques &amp; DataCenter","PASSIVE",
U615="Exclu","Exclu",
U615="SAT","ACTIVE",
U615="SPARE-ISSUE","SPARE-ISSUE",
U615="Fiber CAmtel","ACTIVE",
U615="Fiber AOF","ACTIVE",
U615="Projet OCM (HUAWEI)","PLANNED WORKS",
U615="Projet OCM (NOKIA)","PLANNED WORKS",
U615="ACCESS-ISSUE","ACCESS-ISSUE",
U615="Projet OCM (ZTE, NOKIA, autres projets)","PLANNED WORKS",
U615="No root CAuse","No root cause",
U615="ODU HS","ACTIVE",
U615="IP &amp; VLAN","ACTIVE",
U615="Warehouse HUAWEI","SPARE-ISSUE",
U615="SPARE-HS","SPARE-ISSUE",
U615="Power Telco","ACTIVE", U615="no impacts","no impacts"
),"")</f>
        <v/>
      </c>
      <c r="W615" s="113"/>
      <c r="X615" s="113"/>
      <c r="Y615" s="113"/>
      <c r="Z615" s="113"/>
      <c r="AA615" s="113"/>
      <c r="AB615" s="17" t="s">
        <v>5465</v>
      </c>
      <c r="AC615" s="17" t="str">
        <f>_xlfn.XLOOKUP(B615,'INCIDENT-04-27-2026'!E:E,'INCIDENT-04-27-2026'!F:F,"")</f>
        <v/>
      </c>
      <c r="AD615" s="9"/>
      <c r="AE615" s="7" t="s">
        <v>5465</v>
      </c>
      <c r="AF615" s="6" t="str">
        <f>_xlfn.XLOOKUP(B615,'[13]Input_27-04'!$B:$B,'[13]Input_27-04'!$M:$M,"")</f>
        <v/>
      </c>
      <c r="AG615" s="7"/>
      <c r="AH615" s="3"/>
      <c r="AI615" s="18" t="str">
        <f>_xlfn.XLOOKUP(B615,'[3]Cells Huawei 27042026 10h'!$B:$B,'[3]Cells Huawei 27042026 10h'!$T:$T,"")</f>
        <v/>
      </c>
      <c r="AJ615" s="18" t="str">
        <f>_xlfn.XLOOKUP(B615,'[3]Cells Huawei 27042026 15h'!$B:$B,'[3]Cells Huawei 27042026 15h'!$T:$T,"")</f>
        <v/>
      </c>
      <c r="AK615" s="18" t="str">
        <f>_xlfn.XLOOKUP(B615,'[4]cells down 27042026 11h28'!$B:$B,'[4]cells down 27042026 11h28'!$R:$R,"")</f>
        <v/>
      </c>
      <c r="AL615" s="18" t="str">
        <f>_xlfn.XLOOKUP(B615,'[4]cells down 27042026 18h01'!$B:$B,'[4]cells down 27042026 18h01'!$R:$R,"")</f>
        <v/>
      </c>
      <c r="AM615" s="18" t="str">
        <f>_xlfn.XLOOKUP(B615,'[5]cell downs 27042026 11h'!$B:$B,'[5]cell downs 27042026 11h'!$R:$R,"")</f>
        <v/>
      </c>
      <c r="AN615" s="18" t="str">
        <f>_xlfn.XLOOKUP(B615,'[5]cell downs 27042026 17h40'!$B:$B,'[5]cell downs 27042026 17h40'!$R:$R,"")</f>
        <v/>
      </c>
      <c r="AO615" s="18" t="str">
        <f>_xlfn.XLOOKUP(B615,'[6]ALL SITES DOWN'!$D:$D,'[6]ALL SITES DOWN'!$J:$J,"")</f>
        <v/>
      </c>
      <c r="AP615" s="18" t="str">
        <f>_xlfn.XLOOKUP(B615,'[7]ALL SITES DOWN'!$D:$D,'[7]ALL SITES DOWN'!$J:$J,"")</f>
        <v/>
      </c>
      <c r="AQ615" s="9" t="str">
        <f>_xlfn.XLOOKUP(B615,[8]sheet1!$AC:$AC,[8]sheet1!$AF:$AF,"")</f>
        <v/>
      </c>
      <c r="AR615" s="14"/>
      <c r="AS615" s="14" t="s">
        <v>5465</v>
      </c>
      <c r="AT615" s="14" t="str">
        <f>_xlfn.XLOOKUP(B615,'[9]cell downs 18042026 17h'!$B:$B,'[9]cell downs 18042026 17h'!$B:$B,"")</f>
        <v/>
      </c>
      <c r="AU615" s="14" t="str">
        <f>_xlfn.XLOOKUP(B615,'[10]Cells Huawei 19042026 15h'!$B:$B,'[10]Cells Huawei 19042026 15h'!$B:$B,"")</f>
        <v/>
      </c>
      <c r="AV615" s="9" t="str">
        <f>_xlfn.XLOOKUP(B615,'[11]cells down 19042026 9H40'!$B:$B,'[11]cells down 19042026 9H40'!$B:$B,"")</f>
        <v/>
      </c>
    </row>
    <row r="616" spans="1:48" hidden="1" x14ac:dyDescent="0.3">
      <c r="A616" s="1" t="s">
        <v>817</v>
      </c>
      <c r="B616" s="1" t="s">
        <v>818</v>
      </c>
      <c r="C616" s="3" t="str">
        <f>_xlfn.XLOOKUP(B616,'[1]daily break down'!$D:$D,'[1]daily break down'!$E:$E,"")</f>
        <v>NORD-OUEST</v>
      </c>
      <c r="D616" s="1" t="s">
        <v>11</v>
      </c>
      <c r="E616" s="1" t="s">
        <v>96</v>
      </c>
      <c r="F616" s="3" t="s">
        <v>51</v>
      </c>
      <c r="G616" s="1" t="s">
        <v>817</v>
      </c>
      <c r="H616" s="28" t="str">
        <f>_xlfn.XLOOKUP(B616,[2]CALCULATION!$B:$B,[2]CALCULATION!$H:$H,"")</f>
        <v>NOKIA</v>
      </c>
      <c r="I616" s="26">
        <v>1.7139510263017468</v>
      </c>
      <c r="J616" s="26">
        <v>2.9536138149089837</v>
      </c>
      <c r="K616" s="26">
        <v>0.85098292683622834</v>
      </c>
      <c r="L616" s="26">
        <v>0.57808839350175345</v>
      </c>
      <c r="M616" s="26">
        <v>2.0721685743066436</v>
      </c>
      <c r="N616" s="26">
        <v>1.2398411393904114</v>
      </c>
      <c r="O616" s="26">
        <v>4.0128926214140215E-3</v>
      </c>
      <c r="P616" s="114" t="s">
        <v>6364</v>
      </c>
      <c r="Q616" s="42" t="s">
        <v>6353</v>
      </c>
      <c r="R616" s="42"/>
      <c r="S616" s="41" t="str" cm="1">
        <f t="array" ref="S616">IFERROR(_xlfn.IFS(
U616="MPR ISSUE","PDH",
U616="BSS Hardware Issue","BSS",
U616="Sites strategiques, MLL, Pylone, etc.","ENVTECH",
U616="AKTIVCO DEFAUT GE &amp; POWER Cabinet","AKTIVCO",
U616="AKTIVCO Coupure ENEO &amp; Baisse de tension","AKTIVCO GRID ONLY",
U616="Coupure ENEO &amp; Baisse de tension","IHS GRID ONLY",
U616="Defaut GE &amp; POWER Cabinet","IHS",
U616="Sharing","Partners",
U616="Sites strategiques &amp; DataCenter","SST &amp; DC",
U616="Exclu","Exclu",
U616="SAT","SAT",
U616="SPARE-ISSUE","SPARE-ISSUE",
U616="Fiber CAmtel","TRANS_FO_CAMTEL",
U616="Fiber AOF","Fiber AOF",
U616="Projet OCM (HUAWEI)","TRAVAUX-HUAWEI",
U616="Projet OCM (NOKIA)","TRAVAUX-NOKIA",
U616="ACCESS-ISSUE","ACCESS-ISSUE",
U616="Projet OCM (ZTE, NOKIA, autres projets)","TRAVAUX OCM",
U616="No root CAuse","No root cause",
U616="ODU HS","PDH",
U616="IP &amp; VLAN","PDH",
U616="Warehouse HUAWEI","SPARE-ISSUE",
U616="SPARE-HS","SPARE-ISSUE",
U616="Power Telco","BSS",U616="no impacts","no impacts"
),"")</f>
        <v/>
      </c>
      <c r="T616" s="41" t="str" cm="1">
        <f t="array" ref="T616">IFERROR(_xlfn.IFS(
U616="MPR ISSUE","TX ISSUE",
U616="BSS Hardware Issue","RAN ISSUE",
U616="Sites strategiques, MLL, Pylone, etc.","ENVTECH",
U616="AKTIVCO DEFAUT GE &amp; POWER Cabinet","POWER ISSUE",
U616="AKTIVCO Coupure ENEO &amp; Baisse de tension","POWER ISSUE",
U616="Coupure ENEO &amp; Baisse de tension","POWER ISSUE",
U616="Defaut GE &amp; POWER Cabinet","POWER ISSUE",
U616="Sharing","POWER ISSUE",
U616="Sites strategiques &amp; DataCenter","POWER ISSUE",
U616="Exclu","Exclu",
U616="SAT","TX ISSUE",
U616="SPARE-ISSUE","SPARE-ISSUE",
U616="Fiber CAmtel","TX ISSUE",
U616="Fiber AOF","TX ISSUE",
U616="Projet OCM (HUAWEI)","TRAVAUX-HUAWEI",
U616="Projet OCM (NOKIA)","TRAVAUX -NOKIA",
U616="ACCESS-ISSUE","ACCESS-ISSUE",
U616="Projet OCM (ZTE, NOKIA, autres projets)","TRAVAUX OCM",
U616="No root CAuse","No root cause",
U616="ODU HS","TX ISSUE",
U616="IP &amp; VLAN","TX ISSUE",
U616="Warehouse HUAWEI","SPARE-ISSUE",
U616="SPARE-HS","SPARE-ISSUE",
U616="Power Telco","RAN ISSUE",U616="no impacts","no impacts"
),"")</f>
        <v/>
      </c>
      <c r="U616" s="68"/>
      <c r="V616" s="41" t="str" cm="1">
        <f t="array" ref="V616">IFERROR(_xlfn.IFS(
U616="MPR ISSUE","ACTIVE",
U616="BSS Hardware Issue","ACTIVE",
U616="Sites strategiques, MLL, Pylone, etc.","PASSIVE",
U616="AKTIVCO DEFAUT GE &amp; POWER Cabinet","PASSIVE",
U616="AKTIVCO Coupure ENEO &amp; Baisse de tension","PASSIVE",
U616="Coupure ENEO &amp; Baisse de tension","PASSIVE",
U616="Defaut GE &amp; POWER Cabinet","PASSIVE",
U616="Sharing","PASSIVE",
U616="Sites strategiques &amp; DataCenter","PASSIVE",
U616="Exclu","Exclu",
U616="SAT","ACTIVE",
U616="SPARE-ISSUE","SPARE-ISSUE",
U616="Fiber CAmtel","ACTIVE",
U616="Fiber AOF","ACTIVE",
U616="Projet OCM (HUAWEI)","PLANNED WORKS",
U616="Projet OCM (NOKIA)","PLANNED WORKS",
U616="ACCESS-ISSUE","ACCESS-ISSUE",
U616="Projet OCM (ZTE, NOKIA, autres projets)","PLANNED WORKS",
U616="No root CAuse","No root cause",
U616="ODU HS","ACTIVE",
U616="IP &amp; VLAN","ACTIVE",
U616="Warehouse HUAWEI","SPARE-ISSUE",
U616="SPARE-HS","SPARE-ISSUE",
U616="Power Telco","ACTIVE", U616="no impacts","no impacts"
),"")</f>
        <v/>
      </c>
      <c r="W616" s="113"/>
      <c r="X616" s="113"/>
      <c r="Y616" s="113"/>
      <c r="Z616" s="113"/>
      <c r="AA616" s="113"/>
      <c r="AB616" s="17" t="s">
        <v>5465</v>
      </c>
      <c r="AC616" s="17" t="str">
        <f>_xlfn.XLOOKUP(B616,'INCIDENT-04-27-2026'!E:E,'INCIDENT-04-27-2026'!F:F,"")</f>
        <v/>
      </c>
      <c r="AD616" s="9"/>
      <c r="AE616" s="7" t="s">
        <v>5465</v>
      </c>
      <c r="AF616" s="6" t="str">
        <f>_xlfn.XLOOKUP(B616,'[13]Input_27-04'!$B:$B,'[13]Input_27-04'!$M:$M,"")</f>
        <v/>
      </c>
      <c r="AG616" s="7"/>
      <c r="AH616" s="3"/>
      <c r="AI616" s="18" t="str">
        <f>_xlfn.XLOOKUP(B616,'[3]Cells Huawei 27042026 10h'!$B:$B,'[3]Cells Huawei 27042026 10h'!$T:$T,"")</f>
        <v/>
      </c>
      <c r="AJ616" s="18" t="str">
        <f>_xlfn.XLOOKUP(B616,'[3]Cells Huawei 27042026 15h'!$B:$B,'[3]Cells Huawei 27042026 15h'!$T:$T,"")</f>
        <v/>
      </c>
      <c r="AK616" s="18" t="str">
        <f>_xlfn.XLOOKUP(B616,'[4]cells down 27042026 11h28'!$B:$B,'[4]cells down 27042026 11h28'!$R:$R,"")</f>
        <v/>
      </c>
      <c r="AL616" s="18" t="str">
        <f>_xlfn.XLOOKUP(B616,'[4]cells down 27042026 18h01'!$B:$B,'[4]cells down 27042026 18h01'!$R:$R,"")</f>
        <v/>
      </c>
      <c r="AM616" s="18" t="str">
        <f>_xlfn.XLOOKUP(B616,'[5]cell downs 27042026 11h'!$B:$B,'[5]cell downs 27042026 11h'!$R:$R,"")</f>
        <v/>
      </c>
      <c r="AN616" s="18" t="str">
        <f>_xlfn.XLOOKUP(B616,'[5]cell downs 27042026 17h40'!$B:$B,'[5]cell downs 27042026 17h40'!$R:$R,"")</f>
        <v/>
      </c>
      <c r="AO616" s="18" t="str">
        <f>_xlfn.XLOOKUP(B616,'[6]ALL SITES DOWN'!$D:$D,'[6]ALL SITES DOWN'!$J:$J,"")</f>
        <v/>
      </c>
      <c r="AP616" s="18" t="str">
        <f>_xlfn.XLOOKUP(B616,'[7]ALL SITES DOWN'!$D:$D,'[7]ALL SITES DOWN'!$J:$J,"")</f>
        <v/>
      </c>
      <c r="AQ616" s="9" t="str">
        <f>_xlfn.XLOOKUP(B616,[8]sheet1!$AC:$AC,[8]sheet1!$AF:$AF,"")</f>
        <v/>
      </c>
      <c r="AR616" s="14"/>
      <c r="AS616" s="14" t="s">
        <v>5465</v>
      </c>
      <c r="AT616" s="14" t="str">
        <f>_xlfn.XLOOKUP(B616,'[9]cell downs 18042026 17h'!$B:$B,'[9]cell downs 18042026 17h'!$B:$B,"")</f>
        <v/>
      </c>
      <c r="AU616" s="14" t="str">
        <f>_xlfn.XLOOKUP(B616,'[10]Cells Huawei 19042026 15h'!$B:$B,'[10]Cells Huawei 19042026 15h'!$B:$B,"")</f>
        <v/>
      </c>
      <c r="AV616" s="9" t="str">
        <f>_xlfn.XLOOKUP(B616,'[11]cells down 19042026 9H40'!$B:$B,'[11]cells down 19042026 9H40'!$B:$B,"")</f>
        <v/>
      </c>
    </row>
    <row r="617" spans="1:48" hidden="1" x14ac:dyDescent="0.3">
      <c r="A617" s="1" t="s">
        <v>1377</v>
      </c>
      <c r="B617" s="8" t="s">
        <v>1378</v>
      </c>
      <c r="C617" s="3" t="str">
        <f>_xlfn.XLOOKUP(B617,'[1]daily break down'!$D:$D,'[1]daily break down'!$E:$E,"")</f>
        <v>CENTRE</v>
      </c>
      <c r="D617" s="1" t="s">
        <v>11</v>
      </c>
      <c r="E617" s="1" t="s">
        <v>66</v>
      </c>
      <c r="F617" s="3" t="s">
        <v>37</v>
      </c>
      <c r="G617" s="1" t="s">
        <v>1379</v>
      </c>
      <c r="H617" s="28" t="str">
        <f>_xlfn.XLOOKUP(B617,[2]CALCULATION!$B:$B,[2]CALCULATION!$H:$H,"")</f>
        <v>NOKIA</v>
      </c>
      <c r="I617" s="26">
        <v>0.14178013159753108</v>
      </c>
      <c r="J617" s="26">
        <v>6.3854659007213793E-2</v>
      </c>
      <c r="K617" s="26">
        <v>4.4951829932847482E-3</v>
      </c>
      <c r="L617" s="26">
        <v>9.6860114635834594E-3</v>
      </c>
      <c r="M617" s="26">
        <v>7.1352700891280868E-4</v>
      </c>
      <c r="N617" s="26">
        <v>7.6879097645323902E-3</v>
      </c>
      <c r="O617" s="26">
        <v>3.7637589679462282E-3</v>
      </c>
      <c r="P617" s="114" t="s">
        <v>6364</v>
      </c>
      <c r="Q617" s="42" t="s">
        <v>5538</v>
      </c>
      <c r="R617" s="42"/>
      <c r="S617" s="41" t="str" cm="1">
        <f t="array" ref="S617">IFERROR(_xlfn.IFS(
U617="MPR ISSUE","PDH",
U617="BSS Hardware Issue","BSS",
U617="Sites strategiques, MLL, Pylone, etc.","ENVTECH",
U617="AKTIVCO DEFAUT GE &amp; POWER Cabinet","AKTIVCO",
U617="AKTIVCO Coupure ENEO &amp; Baisse de tension","AKTIVCO GRID ONLY",
U617="Coupure ENEO &amp; Baisse de tension","IHS GRID ONLY",
U617="Defaut GE &amp; POWER Cabinet","IHS",
U617="Sharing","Partners",
U617="Sites strategiques &amp; DataCenter","SST &amp; DC",
U617="Exclu","Exclu",
U617="SAT","SAT",
U617="SPARE-ISSUE","SPARE-ISSUE",
U617="Fiber CAmtel","TRANS_FO_CAMTEL",
U617="Fiber AOF","Fiber AOF",
U617="Projet OCM (HUAWEI)","TRAVAUX-HUAWEI",
U617="Projet OCM (NOKIA)","TRAVAUX-NOKIA",
U617="ACCESS-ISSUE","ACCESS-ISSUE",
U617="Projet OCM (ZTE, NOKIA, autres projets)","TRAVAUX OCM",
U617="No root CAuse","No root cause",
U617="ODU HS","PDH",
U617="IP &amp; VLAN","PDH",
U617="Warehouse HUAWEI","SPARE-ISSUE",
U617="SPARE-HS","SPARE-ISSUE",
U617="Power Telco","BSS",U617="no impacts","no impacts"
),"")</f>
        <v>No root cause</v>
      </c>
      <c r="T617" s="41" t="str" cm="1">
        <f t="array" ref="T617">IFERROR(_xlfn.IFS(
U617="MPR ISSUE","TX ISSUE",
U617="BSS Hardware Issue","RAN ISSUE",
U617="Sites strategiques, MLL, Pylone, etc.","ENVTECH",
U617="AKTIVCO DEFAUT GE &amp; POWER Cabinet","POWER ISSUE",
U617="AKTIVCO Coupure ENEO &amp; Baisse de tension","POWER ISSUE",
U617="Coupure ENEO &amp; Baisse de tension","POWER ISSUE",
U617="Defaut GE &amp; POWER Cabinet","POWER ISSUE",
U617="Sharing","POWER ISSUE",
U617="Sites strategiques &amp; DataCenter","POWER ISSUE",
U617="Exclu","Exclu",
U617="SAT","TX ISSUE",
U617="SPARE-ISSUE","SPARE-ISSUE",
U617="Fiber CAmtel","TX ISSUE",
U617="Fiber AOF","TX ISSUE",
U617="Projet OCM (HUAWEI)","TRAVAUX-HUAWEI",
U617="Projet OCM (NOKIA)","TRAVAUX -NOKIA",
U617="ACCESS-ISSUE","ACCESS-ISSUE",
U617="Projet OCM (ZTE, NOKIA, autres projets)","TRAVAUX OCM",
U617="No root CAuse","No root cause",
U617="ODU HS","TX ISSUE",
U617="IP &amp; VLAN","TX ISSUE",
U617="Warehouse HUAWEI","SPARE-ISSUE",
U617="SPARE-HS","SPARE-ISSUE",
U617="Power Telco","RAN ISSUE",U617="no impacts","no impacts"
),"")</f>
        <v>No root cause</v>
      </c>
      <c r="U617" s="68" t="s">
        <v>5691</v>
      </c>
      <c r="V617" s="41" t="str" cm="1">
        <f t="array" ref="V617">IFERROR(_xlfn.IFS(
U617="MPR ISSUE","ACTIVE",
U617="BSS Hardware Issue","ACTIVE",
U617="Sites strategiques, MLL, Pylone, etc.","PASSIVE",
U617="AKTIVCO DEFAUT GE &amp; POWER Cabinet","PASSIVE",
U617="AKTIVCO Coupure ENEO &amp; Baisse de tension","PASSIVE",
U617="Coupure ENEO &amp; Baisse de tension","PASSIVE",
U617="Defaut GE &amp; POWER Cabinet","PASSIVE",
U617="Sharing","PASSIVE",
U617="Sites strategiques &amp; DataCenter","PASSIVE",
U617="Exclu","Exclu",
U617="SAT","ACTIVE",
U617="SPARE-ISSUE","SPARE-ISSUE",
U617="Fiber CAmtel","ACTIVE",
U617="Fiber AOF","ACTIVE",
U617="Projet OCM (HUAWEI)","PLANNED WORKS",
U617="Projet OCM (NOKIA)","PLANNED WORKS",
U617="ACCESS-ISSUE","ACCESS-ISSUE",
U617="Projet OCM (ZTE, NOKIA, autres projets)","PLANNED WORKS",
U617="No root CAuse","No root cause",
U617="ODU HS","ACTIVE",
U617="IP &amp; VLAN","ACTIVE",
U617="Warehouse HUAWEI","SPARE-ISSUE",
U617="SPARE-HS","SPARE-ISSUE",
U617="Power Telco","ACTIVE", U617="no impacts","no impacts"
),"")</f>
        <v>No root cause</v>
      </c>
      <c r="W617" s="113"/>
      <c r="X617" s="113"/>
      <c r="Y617" s="113"/>
      <c r="Z617" s="113"/>
      <c r="AA617" s="113"/>
      <c r="AB617" s="17" t="s">
        <v>5958</v>
      </c>
      <c r="AC617" s="17" t="str">
        <f>_xlfn.XLOOKUP(B617,'INCIDENT-04-27-2026'!E:E,'INCIDENT-04-27-2026'!F:F,"")</f>
        <v/>
      </c>
      <c r="AD617" s="9"/>
      <c r="AE617" s="7" t="s">
        <v>5465</v>
      </c>
      <c r="AF617" s="6" t="str">
        <f>_xlfn.XLOOKUP(B617,'[13]Input_27-04'!$B:$B,'[13]Input_27-04'!$M:$M,"")</f>
        <v/>
      </c>
      <c r="AG617" s="7"/>
      <c r="AH617" s="3"/>
      <c r="AI617" s="18" t="str">
        <f>_xlfn.XLOOKUP(B617,'[3]Cells Huawei 27042026 10h'!$B:$B,'[3]Cells Huawei 27042026 10h'!$T:$T,"")</f>
        <v/>
      </c>
      <c r="AJ617" s="18" t="str">
        <f>_xlfn.XLOOKUP(B617,'[3]Cells Huawei 27042026 15h'!$B:$B,'[3]Cells Huawei 27042026 15h'!$T:$T,"")</f>
        <v/>
      </c>
      <c r="AK617" s="18" t="str">
        <f>_xlfn.XLOOKUP(B617,'[4]cells down 27042026 11h28'!$B:$B,'[4]cells down 27042026 11h28'!$R:$R,"")</f>
        <v/>
      </c>
      <c r="AL617" s="18" t="str">
        <f>_xlfn.XLOOKUP(B617,'[4]cells down 27042026 18h01'!$B:$B,'[4]cells down 27042026 18h01'!$R:$R,"")</f>
        <v/>
      </c>
      <c r="AM617" s="18" t="str">
        <f>_xlfn.XLOOKUP(B617,'[5]cell downs 27042026 11h'!$B:$B,'[5]cell downs 27042026 11h'!$R:$R,"")</f>
        <v/>
      </c>
      <c r="AN617" s="18" t="str">
        <f>_xlfn.XLOOKUP(B617,'[5]cell downs 27042026 17h40'!$B:$B,'[5]cell downs 27042026 17h40'!$R:$R,"")</f>
        <v/>
      </c>
      <c r="AO617" s="18" t="str">
        <f>_xlfn.XLOOKUP(B617,'[6]ALL SITES DOWN'!$D:$D,'[6]ALL SITES DOWN'!$J:$J,"")</f>
        <v/>
      </c>
      <c r="AP617" s="18" t="str">
        <f>_xlfn.XLOOKUP(B617,'[7]ALL SITES DOWN'!$D:$D,'[7]ALL SITES DOWN'!$J:$J,"")</f>
        <v/>
      </c>
      <c r="AQ617" s="9" t="str">
        <f>_xlfn.XLOOKUP(B617,[8]sheet1!$AC:$AC,[8]sheet1!$AF:$AF,"")</f>
        <v>(04/27/2026 ticket):-INC-20260427-00018386…Others Transmission equipement fault</v>
      </c>
      <c r="AR617" s="14"/>
      <c r="AS617" s="14" t="s">
        <v>5465</v>
      </c>
      <c r="AT617" s="14" t="str">
        <f>_xlfn.XLOOKUP(B617,'[9]cell downs 18042026 17h'!$B:$B,'[9]cell downs 18042026 17h'!$B:$B,"")</f>
        <v/>
      </c>
      <c r="AU617" s="14" t="str">
        <f>_xlfn.XLOOKUP(B617,'[10]Cells Huawei 19042026 15h'!$B:$B,'[10]Cells Huawei 19042026 15h'!$B:$B,"")</f>
        <v/>
      </c>
      <c r="AV617" s="9" t="str">
        <f>_xlfn.XLOOKUP(B617,'[11]cells down 19042026 9H40'!$B:$B,'[11]cells down 19042026 9H40'!$B:$B,"")</f>
        <v/>
      </c>
    </row>
    <row r="618" spans="1:48" hidden="1" x14ac:dyDescent="0.3">
      <c r="A618" s="1" t="s">
        <v>2403</v>
      </c>
      <c r="B618" s="8" t="s">
        <v>2404</v>
      </c>
      <c r="C618" s="3" t="str">
        <f>_xlfn.XLOOKUP(B618,'[1]daily break down'!$D:$D,'[1]daily break down'!$E:$E,"")</f>
        <v>NORD-OUEST</v>
      </c>
      <c r="D618" s="1" t="s">
        <v>11</v>
      </c>
      <c r="E618" s="1" t="s">
        <v>12</v>
      </c>
      <c r="F618" s="3" t="s">
        <v>51</v>
      </c>
      <c r="G618" s="1" t="s">
        <v>2405</v>
      </c>
      <c r="H618" s="28" t="str">
        <f>_xlfn.XLOOKUP(B618,[2]CALCULATION!$B:$B,[2]CALCULATION!$H:$H,"")</f>
        <v>NOKIA</v>
      </c>
      <c r="I618" s="26">
        <v>0.45408109396089985</v>
      </c>
      <c r="J618" s="26">
        <v>1.2266966866704905</v>
      </c>
      <c r="K618" s="26">
        <v>5.056244702981743E-2</v>
      </c>
      <c r="L618" s="26">
        <v>2.4077355728484816E-3</v>
      </c>
      <c r="M618" s="26">
        <v>3.4778402718922325E-3</v>
      </c>
      <c r="N618" s="26">
        <v>0.44694706263394141</v>
      </c>
      <c r="O618" s="26">
        <v>3.7453664466530413E-3</v>
      </c>
      <c r="P618" s="114" t="s">
        <v>6364</v>
      </c>
      <c r="Q618" s="42" t="s">
        <v>6353</v>
      </c>
      <c r="R618" s="42"/>
      <c r="S618" s="41" t="str" cm="1">
        <f t="array" ref="S618">IFERROR(_xlfn.IFS(
U618="MPR ISSUE","PDH",
U618="BSS Hardware Issue","BSS",
U618="Sites strategiques, MLL, Pylone, etc.","ENVTECH",
U618="AKTIVCO DEFAUT GE &amp; POWER Cabinet","AKTIVCO",
U618="AKTIVCO Coupure ENEO &amp; Baisse de tension","AKTIVCO GRID ONLY",
U618="Coupure ENEO &amp; Baisse de tension","IHS GRID ONLY",
U618="Defaut GE &amp; POWER Cabinet","IHS",
U618="Sharing","Partners",
U618="Sites strategiques &amp; DataCenter","SST &amp; DC",
U618="Exclu","Exclu",
U618="SAT","SAT",
U618="SPARE-ISSUE","SPARE-ISSUE",
U618="Fiber CAmtel","TRANS_FO_CAMTEL",
U618="Fiber AOF","Fiber AOF",
U618="Projet OCM (HUAWEI)","TRAVAUX-HUAWEI",
U618="Projet OCM (NOKIA)","TRAVAUX-NOKIA",
U618="ACCESS-ISSUE","ACCESS-ISSUE",
U618="Projet OCM (ZTE, NOKIA, autres projets)","TRAVAUX OCM",
U618="No root CAuse","No root cause",
U618="ODU HS","PDH",
U618="IP &amp; VLAN","PDH",
U618="Warehouse HUAWEI","SPARE-ISSUE",
U618="SPARE-HS","SPARE-ISSUE",
U618="Power Telco","BSS",U618="no impacts","no impacts"
),"")</f>
        <v>BSS</v>
      </c>
      <c r="T618" s="41" t="str" cm="1">
        <f t="array" ref="T618">IFERROR(_xlfn.IFS(
U618="MPR ISSUE","TX ISSUE",
U618="BSS Hardware Issue","RAN ISSUE",
U618="Sites strategiques, MLL, Pylone, etc.","ENVTECH",
U618="AKTIVCO DEFAUT GE &amp; POWER Cabinet","POWER ISSUE",
U618="AKTIVCO Coupure ENEO &amp; Baisse de tension","POWER ISSUE",
U618="Coupure ENEO &amp; Baisse de tension","POWER ISSUE",
U618="Defaut GE &amp; POWER Cabinet","POWER ISSUE",
U618="Sharing","POWER ISSUE",
U618="Sites strategiques &amp; DataCenter","POWER ISSUE",
U618="Exclu","Exclu",
U618="SAT","TX ISSUE",
U618="SPARE-ISSUE","SPARE-ISSUE",
U618="Fiber CAmtel","TX ISSUE",
U618="Fiber AOF","TX ISSUE",
U618="Projet OCM (HUAWEI)","TRAVAUX-HUAWEI",
U618="Projet OCM (NOKIA)","TRAVAUX -NOKIA",
U618="ACCESS-ISSUE","ACCESS-ISSUE",
U618="Projet OCM (ZTE, NOKIA, autres projets)","TRAVAUX OCM",
U618="No root CAuse","No root cause",
U618="ODU HS","TX ISSUE",
U618="IP &amp; VLAN","TX ISSUE",
U618="Warehouse HUAWEI","SPARE-ISSUE",
U618="SPARE-HS","SPARE-ISSUE",
U618="Power Telco","RAN ISSUE",U618="no impacts","no impacts"
),"")</f>
        <v>RAN ISSUE</v>
      </c>
      <c r="U618" s="68" t="s">
        <v>5319</v>
      </c>
      <c r="V618" s="41" t="str" cm="1">
        <f t="array" ref="V618">IFERROR(_xlfn.IFS(
U618="MPR ISSUE","ACTIVE",
U618="BSS Hardware Issue","ACTIVE",
U618="Sites strategiques, MLL, Pylone, etc.","PASSIVE",
U618="AKTIVCO DEFAUT GE &amp; POWER Cabinet","PASSIVE",
U618="AKTIVCO Coupure ENEO &amp; Baisse de tension","PASSIVE",
U618="Coupure ENEO &amp; Baisse de tension","PASSIVE",
U618="Defaut GE &amp; POWER Cabinet","PASSIVE",
U618="Sharing","PASSIVE",
U618="Sites strategiques &amp; DataCenter","PASSIVE",
U618="Exclu","Exclu",
U618="SAT","ACTIVE",
U618="SPARE-ISSUE","SPARE-ISSUE",
U618="Fiber CAmtel","ACTIVE",
U618="Fiber AOF","ACTIVE",
U618="Projet OCM (HUAWEI)","PLANNED WORKS",
U618="Projet OCM (NOKIA)","PLANNED WORKS",
U618="ACCESS-ISSUE","ACCESS-ISSUE",
U618="Projet OCM (ZTE, NOKIA, autres projets)","PLANNED WORKS",
U618="No root CAuse","No root cause",
U618="ODU HS","ACTIVE",
U618="IP &amp; VLAN","ACTIVE",
U618="Warehouse HUAWEI","SPARE-ISSUE",
U618="SPARE-HS","SPARE-ISSUE",
U618="Power Telco","ACTIVE", U618="no impacts","no impacts"
),"")</f>
        <v>ACTIVE</v>
      </c>
      <c r="W618" s="113"/>
      <c r="X618" s="113"/>
      <c r="Y618" s="113"/>
      <c r="Z618" s="113"/>
      <c r="AA618" s="113"/>
      <c r="AB618" s="17" t="s">
        <v>6312</v>
      </c>
      <c r="AC618" s="17" t="str">
        <f>_xlfn.XLOOKUP(B618,'INCIDENT-04-27-2026'!E:E,'INCIDENT-04-27-2026'!F:F,"")</f>
        <v/>
      </c>
      <c r="AD618" s="9"/>
      <c r="AE618" s="7" t="s">
        <v>5465</v>
      </c>
      <c r="AF618" s="6" t="str">
        <f>_xlfn.XLOOKUP(B618,'[13]Input_27-04'!$B:$B,'[13]Input_27-04'!$M:$M,"")</f>
        <v/>
      </c>
      <c r="AG618" s="7"/>
      <c r="AH618" s="3"/>
      <c r="AI618" s="18" t="str">
        <f>_xlfn.XLOOKUP(B618,'[3]Cells Huawei 27042026 10h'!$B:$B,'[3]Cells Huawei 27042026 10h'!$T:$T,"")</f>
        <v/>
      </c>
      <c r="AJ618" s="18" t="str">
        <f>_xlfn.XLOOKUP(B618,'[3]Cells Huawei 27042026 15h'!$B:$B,'[3]Cells Huawei 27042026 15h'!$T:$T,"")</f>
        <v/>
      </c>
      <c r="AK618" s="18" t="str">
        <f>_xlfn.XLOOKUP(B618,'[4]cells down 27042026 11h28'!$B:$B,'[4]cells down 27042026 11h28'!$R:$R,"")</f>
        <v/>
      </c>
      <c r="AL618" s="18" t="str">
        <f>_xlfn.XLOOKUP(B618,'[4]cells down 27042026 18h01'!$B:$B,'[4]cells down 27042026 18h01'!$R:$R,"")</f>
        <v/>
      </c>
      <c r="AM618" s="18" t="str">
        <f>_xlfn.XLOOKUP(B618,'[5]cell downs 27042026 11h'!$B:$B,'[5]cell downs 27042026 11h'!$R:$R,"")</f>
        <v>(04/27/2026 cell nokia):-27/04/2026 : Need BO RAN analysis</v>
      </c>
      <c r="AN618" s="18" t="str">
        <f>_xlfn.XLOOKUP(B618,'[5]cell downs 27042026 17h40'!$B:$B,'[5]cell downs 27042026 17h40'!$R:$R,"")</f>
        <v>(04/27/2026 cell nokia):-27/04/2026 : Need BO RAN analysis || Check and clean jumper, port 4 of ARGA</v>
      </c>
      <c r="AO618" s="18" t="str">
        <f>_xlfn.XLOOKUP(B618,'[6]ALL SITES DOWN'!$D:$D,'[6]ALL SITES DOWN'!$J:$J,"")</f>
        <v/>
      </c>
      <c r="AP618" s="18" t="str">
        <f>_xlfn.XLOOKUP(B618,'[7]ALL SITES DOWN'!$D:$D,'[7]ALL SITES DOWN'!$J:$J,"")</f>
        <v/>
      </c>
      <c r="AQ618" s="9" t="str">
        <f>_xlfn.XLOOKUP(B618,[8]sheet1!$AC:$AC,[8]sheet1!$AF:$AF,"")</f>
        <v/>
      </c>
      <c r="AR618" s="14"/>
      <c r="AS618" s="14" t="s">
        <v>5465</v>
      </c>
      <c r="AT618" s="14" t="str">
        <f>_xlfn.XLOOKUP(B618,'[9]cell downs 18042026 17h'!$B:$B,'[9]cell downs 18042026 17h'!$B:$B,"")</f>
        <v/>
      </c>
      <c r="AU618" s="14" t="str">
        <f>_xlfn.XLOOKUP(B618,'[10]Cells Huawei 19042026 15h'!$B:$B,'[10]Cells Huawei 19042026 15h'!$B:$B,"")</f>
        <v/>
      </c>
      <c r="AV618" s="9" t="str">
        <f>_xlfn.XLOOKUP(B618,'[11]cells down 19042026 9H40'!$B:$B,'[11]cells down 19042026 9H40'!$B:$B,"")</f>
        <v/>
      </c>
    </row>
    <row r="619" spans="1:48" hidden="1" x14ac:dyDescent="0.3">
      <c r="A619" s="1" t="s">
        <v>1458</v>
      </c>
      <c r="B619" s="8" t="s">
        <v>1459</v>
      </c>
      <c r="C619" s="3" t="str">
        <f>_xlfn.XLOOKUP(B619,'[1]daily break down'!$D:$D,'[1]daily break down'!$E:$E,"")</f>
        <v>ADAMAOUA</v>
      </c>
      <c r="D619" s="1" t="s">
        <v>11</v>
      </c>
      <c r="E619" s="1" t="s">
        <v>96</v>
      </c>
      <c r="F619" s="3" t="s">
        <v>90</v>
      </c>
      <c r="G619" s="1" t="s">
        <v>1460</v>
      </c>
      <c r="H619" s="28" t="str">
        <f>_xlfn.XLOOKUP(B619,[2]CALCULATION!$B:$B,[2]CALCULATION!$H:$H,"")</f>
        <v>NOKIA</v>
      </c>
      <c r="I619" s="26">
        <v>0.14158397670330164</v>
      </c>
      <c r="J619" s="26">
        <v>6.7368231370264459E-2</v>
      </c>
      <c r="K619" s="26">
        <v>4.655729667195554E-3</v>
      </c>
      <c r="L619" s="26">
        <v>1.0185517532687345E-2</v>
      </c>
      <c r="M619" s="26">
        <v>9.8109963725485526E-4</v>
      </c>
      <c r="N619" s="26">
        <v>7.5987188884182036E-3</v>
      </c>
      <c r="O619" s="26">
        <v>3.4783667458138214E-3</v>
      </c>
      <c r="P619" s="114" t="s">
        <v>6364</v>
      </c>
      <c r="Q619" s="42" t="s">
        <v>5538</v>
      </c>
      <c r="R619" s="42"/>
      <c r="S619" s="41" t="str" cm="1">
        <f t="array" ref="S619">IFERROR(_xlfn.IFS(
U619="MPR ISSUE","PDH",
U619="BSS Hardware Issue","BSS",
U619="Sites strategiques, MLL, Pylone, etc.","ENVTECH",
U619="AKTIVCO DEFAUT GE &amp; POWER Cabinet","AKTIVCO",
U619="AKTIVCO Coupure ENEO &amp; Baisse de tension","AKTIVCO GRID ONLY",
U619="Coupure ENEO &amp; Baisse de tension","IHS GRID ONLY",
U619="Defaut GE &amp; POWER Cabinet","IHS",
U619="Sharing","Partners",
U619="Sites strategiques &amp; DataCenter","SST &amp; DC",
U619="Exclu","Exclu",
U619="SAT","SAT",
U619="SPARE-ISSUE","SPARE-ISSUE",
U619="Fiber CAmtel","TRANS_FO_CAMTEL",
U619="Fiber AOF","Fiber AOF",
U619="Projet OCM (HUAWEI)","TRAVAUX-HUAWEI",
U619="Projet OCM (NOKIA)","TRAVAUX-NOKIA",
U619="ACCESS-ISSUE","ACCESS-ISSUE",
U619="Projet OCM (ZTE, NOKIA, autres projets)","TRAVAUX OCM",
U619="No root CAuse","No root cause",
U619="ODU HS","PDH",
U619="IP &amp; VLAN","PDH",
U619="Warehouse HUAWEI","SPARE-ISSUE",
U619="SPARE-HS","SPARE-ISSUE",
U619="Power Telco","BSS",U619="no impacts","no impacts"
),"")</f>
        <v>No root cause</v>
      </c>
      <c r="T619" s="41" t="str" cm="1">
        <f t="array" ref="T619">IFERROR(_xlfn.IFS(
U619="MPR ISSUE","TX ISSUE",
U619="BSS Hardware Issue","RAN ISSUE",
U619="Sites strategiques, MLL, Pylone, etc.","ENVTECH",
U619="AKTIVCO DEFAUT GE &amp; POWER Cabinet","POWER ISSUE",
U619="AKTIVCO Coupure ENEO &amp; Baisse de tension","POWER ISSUE",
U619="Coupure ENEO &amp; Baisse de tension","POWER ISSUE",
U619="Defaut GE &amp; POWER Cabinet","POWER ISSUE",
U619="Sharing","POWER ISSUE",
U619="Sites strategiques &amp; DataCenter","POWER ISSUE",
U619="Exclu","Exclu",
U619="SAT","TX ISSUE",
U619="SPARE-ISSUE","SPARE-ISSUE",
U619="Fiber CAmtel","TX ISSUE",
U619="Fiber AOF","TX ISSUE",
U619="Projet OCM (HUAWEI)","TRAVAUX-HUAWEI",
U619="Projet OCM (NOKIA)","TRAVAUX -NOKIA",
U619="ACCESS-ISSUE","ACCESS-ISSUE",
U619="Projet OCM (ZTE, NOKIA, autres projets)","TRAVAUX OCM",
U619="No root CAuse","No root cause",
U619="ODU HS","TX ISSUE",
U619="IP &amp; VLAN","TX ISSUE",
U619="Warehouse HUAWEI","SPARE-ISSUE",
U619="SPARE-HS","SPARE-ISSUE",
U619="Power Telco","RAN ISSUE",U619="no impacts","no impacts"
),"")</f>
        <v>No root cause</v>
      </c>
      <c r="U619" s="68" t="s">
        <v>5691</v>
      </c>
      <c r="V619" s="41" t="str" cm="1">
        <f t="array" ref="V619">IFERROR(_xlfn.IFS(
U619="MPR ISSUE","ACTIVE",
U619="BSS Hardware Issue","ACTIVE",
U619="Sites strategiques, MLL, Pylone, etc.","PASSIVE",
U619="AKTIVCO DEFAUT GE &amp; POWER Cabinet","PASSIVE",
U619="AKTIVCO Coupure ENEO &amp; Baisse de tension","PASSIVE",
U619="Coupure ENEO &amp; Baisse de tension","PASSIVE",
U619="Defaut GE &amp; POWER Cabinet","PASSIVE",
U619="Sharing","PASSIVE",
U619="Sites strategiques &amp; DataCenter","PASSIVE",
U619="Exclu","Exclu",
U619="SAT","ACTIVE",
U619="SPARE-ISSUE","SPARE-ISSUE",
U619="Fiber CAmtel","ACTIVE",
U619="Fiber AOF","ACTIVE",
U619="Projet OCM (HUAWEI)","PLANNED WORKS",
U619="Projet OCM (NOKIA)","PLANNED WORKS",
U619="ACCESS-ISSUE","ACCESS-ISSUE",
U619="Projet OCM (ZTE, NOKIA, autres projets)","PLANNED WORKS",
U619="No root CAuse","No root cause",
U619="ODU HS","ACTIVE",
U619="IP &amp; VLAN","ACTIVE",
U619="Warehouse HUAWEI","SPARE-ISSUE",
U619="SPARE-HS","SPARE-ISSUE",
U619="Power Telco","ACTIVE", U619="no impacts","no impacts"
),"")</f>
        <v>No root cause</v>
      </c>
      <c r="W619" s="113"/>
      <c r="X619" s="113"/>
      <c r="Y619" s="113"/>
      <c r="Z619" s="113"/>
      <c r="AA619" s="113"/>
      <c r="AB619" s="17" t="s">
        <v>5465</v>
      </c>
      <c r="AC619" s="17" t="str">
        <f>_xlfn.XLOOKUP(B619,'INCIDENT-04-27-2026'!E:E,'INCIDENT-04-27-2026'!F:F,"")</f>
        <v/>
      </c>
      <c r="AD619" s="9"/>
      <c r="AE619" s="7" t="s">
        <v>5465</v>
      </c>
      <c r="AF619" s="6" t="str">
        <f>_xlfn.XLOOKUP(B619,'[13]Input_27-04'!$B:$B,'[13]Input_27-04'!$M:$M,"")</f>
        <v/>
      </c>
      <c r="AG619" s="7"/>
      <c r="AH619" s="3"/>
      <c r="AI619" s="18" t="str">
        <f>_xlfn.XLOOKUP(B619,'[3]Cells Huawei 27042026 10h'!$B:$B,'[3]Cells Huawei 27042026 10h'!$T:$T,"")</f>
        <v/>
      </c>
      <c r="AJ619" s="18" t="str">
        <f>_xlfn.XLOOKUP(B619,'[3]Cells Huawei 27042026 15h'!$B:$B,'[3]Cells Huawei 27042026 15h'!$T:$T,"")</f>
        <v/>
      </c>
      <c r="AK619" s="18" t="str">
        <f>_xlfn.XLOOKUP(B619,'[4]cells down 27042026 11h28'!$B:$B,'[4]cells down 27042026 11h28'!$R:$R,"")</f>
        <v/>
      </c>
      <c r="AL619" s="18" t="str">
        <f>_xlfn.XLOOKUP(B619,'[4]cells down 27042026 18h01'!$B:$B,'[4]cells down 27042026 18h01'!$R:$R,"")</f>
        <v/>
      </c>
      <c r="AM619" s="18" t="str">
        <f>_xlfn.XLOOKUP(B619,'[5]cell downs 27042026 11h'!$B:$B,'[5]cell downs 27042026 11h'!$R:$R,"")</f>
        <v/>
      </c>
      <c r="AN619" s="18" t="str">
        <f>_xlfn.XLOOKUP(B619,'[5]cell downs 27042026 17h40'!$B:$B,'[5]cell downs 27042026 17h40'!$R:$R,"")</f>
        <v/>
      </c>
      <c r="AO619" s="18" t="str">
        <f>_xlfn.XLOOKUP(B619,'[6]ALL SITES DOWN'!$D:$D,'[6]ALL SITES DOWN'!$J:$J,"")</f>
        <v/>
      </c>
      <c r="AP619" s="18" t="str">
        <f>_xlfn.XLOOKUP(B619,'[7]ALL SITES DOWN'!$D:$D,'[7]ALL SITES DOWN'!$J:$J,"")</f>
        <v/>
      </c>
      <c r="AQ619" s="9" t="str">
        <f>_xlfn.XLOOKUP(B619,[8]sheet1!$AC:$AC,[8]sheet1!$AF:$AF,"")</f>
        <v/>
      </c>
      <c r="AR619" s="14"/>
      <c r="AS619" s="14" t="s">
        <v>5465</v>
      </c>
      <c r="AT619" s="14" t="str">
        <f>_xlfn.XLOOKUP(B619,'[9]cell downs 18042026 17h'!$B:$B,'[9]cell downs 18042026 17h'!$B:$B,"")</f>
        <v/>
      </c>
      <c r="AU619" s="14" t="str">
        <f>_xlfn.XLOOKUP(B619,'[10]Cells Huawei 19042026 15h'!$B:$B,'[10]Cells Huawei 19042026 15h'!$B:$B,"")</f>
        <v/>
      </c>
      <c r="AV619" s="9" t="str">
        <f>_xlfn.XLOOKUP(B619,'[11]cells down 19042026 9H40'!$B:$B,'[11]cells down 19042026 9H40'!$B:$B,"")</f>
        <v/>
      </c>
    </row>
    <row r="620" spans="1:48" hidden="1" x14ac:dyDescent="0.3">
      <c r="A620" s="1" t="s">
        <v>3107</v>
      </c>
      <c r="B620" s="8" t="s">
        <v>3108</v>
      </c>
      <c r="C620" s="3" t="str">
        <f>_xlfn.XLOOKUP(B620,'[1]daily break down'!$D:$D,'[1]daily break down'!$E:$E,"")</f>
        <v>EXTREME-NORD</v>
      </c>
      <c r="D620" s="1" t="s">
        <v>11</v>
      </c>
      <c r="E620" s="1" t="s">
        <v>237</v>
      </c>
      <c r="F620" s="3" t="s">
        <v>55</v>
      </c>
      <c r="G620" s="1" t="s">
        <v>2077</v>
      </c>
      <c r="H620" s="27" t="str">
        <f>_xlfn.XLOOKUP(B620,[2]CALCULATION!$B:$B,[2]CALCULATION!$H:$H,"")</f>
        <v>HUAWEI</v>
      </c>
      <c r="I620" s="26">
        <v>0</v>
      </c>
      <c r="J620" s="26">
        <v>0</v>
      </c>
      <c r="K620" s="26">
        <v>0</v>
      </c>
      <c r="L620" s="26">
        <v>0.65085551303672884</v>
      </c>
      <c r="M620" s="26">
        <v>0</v>
      </c>
      <c r="N620" s="26">
        <v>0</v>
      </c>
      <c r="O620" s="26">
        <v>3.4778402718922017E-3</v>
      </c>
      <c r="P620" s="114" t="s">
        <v>6364</v>
      </c>
      <c r="Q620" s="42" t="s">
        <v>6353</v>
      </c>
      <c r="R620" s="42"/>
      <c r="S620" s="41" t="str" cm="1">
        <f t="array" ref="S620">IFERROR(_xlfn.IFS(
U620="MPR ISSUE","PDH",
U620="BSS Hardware Issue","BSS",
U620="Sites strategiques, MLL, Pylone, etc.","ENVTECH",
U620="AKTIVCO DEFAUT GE &amp; POWER Cabinet","AKTIVCO",
U620="AKTIVCO Coupure ENEO &amp; Baisse de tension","AKTIVCO GRID ONLY",
U620="Coupure ENEO &amp; Baisse de tension","IHS GRID ONLY",
U620="Defaut GE &amp; POWER Cabinet","IHS",
U620="Sharing","Partners",
U620="Sites strategiques &amp; DataCenter","SST &amp; DC",
U620="Exclu","Exclu",
U620="SAT","SAT",
U620="SPARE-ISSUE","SPARE-ISSUE",
U620="Fiber CAmtel","TRANS_FO_CAMTEL",
U620="Fiber AOF","Fiber AOF",
U620="Projet OCM (HUAWEI)","TRAVAUX-HUAWEI",
U620="Projet OCM (NOKIA)","TRAVAUX-NOKIA",
U620="ACCESS-ISSUE","ACCESS-ISSUE",
U620="Projet OCM (ZTE, NOKIA, autres projets)","TRAVAUX OCM",
U620="No root CAuse","No root cause",
U620="ODU HS","PDH",
U620="IP &amp; VLAN","PDH",
U620="Warehouse HUAWEI","SPARE-ISSUE",
U620="SPARE-HS","SPARE-ISSUE",
U620="Power Telco","BSS",U620="no impacts","no impacts"
),"")</f>
        <v/>
      </c>
      <c r="T620" s="41" t="str" cm="1">
        <f t="array" ref="T620">IFERROR(_xlfn.IFS(
U620="MPR ISSUE","TX ISSUE",
U620="BSS Hardware Issue","RAN ISSUE",
U620="Sites strategiques, MLL, Pylone, etc.","ENVTECH",
U620="AKTIVCO DEFAUT GE &amp; POWER Cabinet","POWER ISSUE",
U620="AKTIVCO Coupure ENEO &amp; Baisse de tension","POWER ISSUE",
U620="Coupure ENEO &amp; Baisse de tension","POWER ISSUE",
U620="Defaut GE &amp; POWER Cabinet","POWER ISSUE",
U620="Sharing","POWER ISSUE",
U620="Sites strategiques &amp; DataCenter","POWER ISSUE",
U620="Exclu","Exclu",
U620="SAT","TX ISSUE",
U620="SPARE-ISSUE","SPARE-ISSUE",
U620="Fiber CAmtel","TX ISSUE",
U620="Fiber AOF","TX ISSUE",
U620="Projet OCM (HUAWEI)","TRAVAUX-HUAWEI",
U620="Projet OCM (NOKIA)","TRAVAUX -NOKIA",
U620="ACCESS-ISSUE","ACCESS-ISSUE",
U620="Projet OCM (ZTE, NOKIA, autres projets)","TRAVAUX OCM",
U620="No root CAuse","No root cause",
U620="ODU HS","TX ISSUE",
U620="IP &amp; VLAN","TX ISSUE",
U620="Warehouse HUAWEI","SPARE-ISSUE",
U620="SPARE-HS","SPARE-ISSUE",
U620="Power Telco","RAN ISSUE",U620="no impacts","no impacts"
),"")</f>
        <v/>
      </c>
      <c r="U620" s="68"/>
      <c r="V620" s="41" t="str" cm="1">
        <f t="array" ref="V620">IFERROR(_xlfn.IFS(
U620="MPR ISSUE","ACTIVE",
U620="BSS Hardware Issue","ACTIVE",
U620="Sites strategiques, MLL, Pylone, etc.","PASSIVE",
U620="AKTIVCO DEFAUT GE &amp; POWER Cabinet","PASSIVE",
U620="AKTIVCO Coupure ENEO &amp; Baisse de tension","PASSIVE",
U620="Coupure ENEO &amp; Baisse de tension","PASSIVE",
U620="Defaut GE &amp; POWER Cabinet","PASSIVE",
U620="Sharing","PASSIVE",
U620="Sites strategiques &amp; DataCenter","PASSIVE",
U620="Exclu","Exclu",
U620="SAT","ACTIVE",
U620="SPARE-ISSUE","SPARE-ISSUE",
U620="Fiber CAmtel","ACTIVE",
U620="Fiber AOF","ACTIVE",
U620="Projet OCM (HUAWEI)","PLANNED WORKS",
U620="Projet OCM (NOKIA)","PLANNED WORKS",
U620="ACCESS-ISSUE","ACCESS-ISSUE",
U620="Projet OCM (ZTE, NOKIA, autres projets)","PLANNED WORKS",
U620="No root CAuse","No root cause",
U620="ODU HS","ACTIVE",
U620="IP &amp; VLAN","ACTIVE",
U620="Warehouse HUAWEI","SPARE-ISSUE",
U620="SPARE-HS","SPARE-ISSUE",
U620="Power Telco","ACTIVE", U620="no impacts","no impacts"
),"")</f>
        <v/>
      </c>
      <c r="W620" s="113"/>
      <c r="X620" s="113"/>
      <c r="Y620" s="113"/>
      <c r="Z620" s="113"/>
      <c r="AA620" s="113"/>
      <c r="AB620" s="17" t="s">
        <v>5465</v>
      </c>
      <c r="AC620" s="17" t="str">
        <f>_xlfn.XLOOKUP(B620,'INCIDENT-04-27-2026'!E:E,'INCIDENT-04-27-2026'!F:F,"")</f>
        <v/>
      </c>
      <c r="AD620" s="9"/>
      <c r="AE620" s="7" t="s">
        <v>5465</v>
      </c>
      <c r="AF620" s="6" t="str">
        <f>_xlfn.XLOOKUP(B620,'[13]Input_27-04'!$B:$B,'[13]Input_27-04'!$M:$M,"")</f>
        <v/>
      </c>
      <c r="AG620" s="7"/>
      <c r="AH620" s="3"/>
      <c r="AI620" s="18" t="str">
        <f>_xlfn.XLOOKUP(B620,'[3]Cells Huawei 27042026 10h'!$B:$B,'[3]Cells Huawei 27042026 10h'!$T:$T,"")</f>
        <v/>
      </c>
      <c r="AJ620" s="18" t="str">
        <f>_xlfn.XLOOKUP(B620,'[3]Cells Huawei 27042026 15h'!$B:$B,'[3]Cells Huawei 27042026 15h'!$T:$T,"")</f>
        <v/>
      </c>
      <c r="AK620" s="18" t="str">
        <f>_xlfn.XLOOKUP(B620,'[4]cells down 27042026 11h28'!$B:$B,'[4]cells down 27042026 11h28'!$R:$R,"")</f>
        <v/>
      </c>
      <c r="AL620" s="18" t="str">
        <f>_xlfn.XLOOKUP(B620,'[4]cells down 27042026 18h01'!$B:$B,'[4]cells down 27042026 18h01'!$R:$R,"")</f>
        <v/>
      </c>
      <c r="AM620" s="18" t="str">
        <f>_xlfn.XLOOKUP(B620,'[5]cell downs 27042026 11h'!$B:$B,'[5]cell downs 27042026 11h'!$R:$R,"")</f>
        <v/>
      </c>
      <c r="AN620" s="18" t="str">
        <f>_xlfn.XLOOKUP(B620,'[5]cell downs 27042026 17h40'!$B:$B,'[5]cell downs 27042026 17h40'!$R:$R,"")</f>
        <v/>
      </c>
      <c r="AO620" s="18" t="str">
        <f>_xlfn.XLOOKUP(B620,'[6]ALL SITES DOWN'!$D:$D,'[6]ALL SITES DOWN'!$J:$J,"")</f>
        <v/>
      </c>
      <c r="AP620" s="18" t="str">
        <f>_xlfn.XLOOKUP(B620,'[7]ALL SITES DOWN'!$D:$D,'[7]ALL SITES DOWN'!$J:$J,"")</f>
        <v/>
      </c>
      <c r="AQ620" s="9" t="str">
        <f>_xlfn.XLOOKUP(B620,[8]sheet1!$AC:$AC,[8]sheet1!$AF:$AF,"")</f>
        <v/>
      </c>
      <c r="AR620" s="14"/>
      <c r="AS620" s="14" t="s">
        <v>5465</v>
      </c>
      <c r="AT620" s="14" t="str">
        <f>_xlfn.XLOOKUP(B620,'[9]cell downs 18042026 17h'!$B:$B,'[9]cell downs 18042026 17h'!$B:$B,"")</f>
        <v/>
      </c>
      <c r="AU620" s="14" t="str">
        <f>_xlfn.XLOOKUP(B620,'[10]Cells Huawei 19042026 15h'!$B:$B,'[10]Cells Huawei 19042026 15h'!$B:$B,"")</f>
        <v/>
      </c>
      <c r="AV620" s="9" t="str">
        <f>_xlfn.XLOOKUP(B620,'[11]cells down 19042026 9H40'!$B:$B,'[11]cells down 19042026 9H40'!$B:$B,"")</f>
        <v/>
      </c>
    </row>
    <row r="621" spans="1:48" hidden="1" x14ac:dyDescent="0.3">
      <c r="A621" s="1" t="s">
        <v>3873</v>
      </c>
      <c r="B621" s="8" t="s">
        <v>3874</v>
      </c>
      <c r="C621" s="3" t="str">
        <f>_xlfn.XLOOKUP(B621,'[1]daily break down'!$D:$D,'[1]daily break down'!$E:$E,"")</f>
        <v>EXTREME-NORD</v>
      </c>
      <c r="D621" s="1" t="s">
        <v>21</v>
      </c>
      <c r="E621" s="1" t="s">
        <v>80</v>
      </c>
      <c r="F621" s="3" t="s">
        <v>55</v>
      </c>
      <c r="G621" s="1" t="s">
        <v>3807</v>
      </c>
      <c r="H621" s="27" t="str">
        <f>_xlfn.XLOOKUP(B621,[2]CALCULATION!$B:$B,[2]CALCULATION!$H:$H,"")</f>
        <v>HUAWEI</v>
      </c>
      <c r="I621" s="26">
        <v>0</v>
      </c>
      <c r="J621" s="26">
        <v>0</v>
      </c>
      <c r="K621" s="26">
        <v>0</v>
      </c>
      <c r="L621" s="26">
        <v>0.49857961436280268</v>
      </c>
      <c r="M621" s="26">
        <v>0</v>
      </c>
      <c r="N621" s="26">
        <v>0</v>
      </c>
      <c r="O621" s="26">
        <v>3.4600051935748046E-3</v>
      </c>
      <c r="P621" s="114" t="s">
        <v>6364</v>
      </c>
      <c r="Q621" s="42" t="s">
        <v>6353</v>
      </c>
      <c r="R621" s="42"/>
      <c r="S621" s="41" t="str" cm="1">
        <f t="array" ref="S621">IFERROR(_xlfn.IFS(
U621="MPR ISSUE","PDH",
U621="BSS Hardware Issue","BSS",
U621="Sites strategiques, MLL, Pylone, etc.","ENVTECH",
U621="AKTIVCO DEFAUT GE &amp; POWER Cabinet","AKTIVCO",
U621="AKTIVCO Coupure ENEO &amp; Baisse de tension","AKTIVCO GRID ONLY",
U621="Coupure ENEO &amp; Baisse de tension","IHS GRID ONLY",
U621="Defaut GE &amp; POWER Cabinet","IHS",
U621="Sharing","Partners",
U621="Sites strategiques &amp; DataCenter","SST &amp; DC",
U621="Exclu","Exclu",
U621="SAT","SAT",
U621="SPARE-ISSUE","SPARE-ISSUE",
U621="Fiber CAmtel","TRANS_FO_CAMTEL",
U621="Fiber AOF","Fiber AOF",
U621="Projet OCM (HUAWEI)","TRAVAUX-HUAWEI",
U621="Projet OCM (NOKIA)","TRAVAUX-NOKIA",
U621="ACCESS-ISSUE","ACCESS-ISSUE",
U621="Projet OCM (ZTE, NOKIA, autres projets)","TRAVAUX OCM",
U621="No root CAuse","No root cause",
U621="ODU HS","PDH",
U621="IP &amp; VLAN","PDH",
U621="Warehouse HUAWEI","SPARE-ISSUE",
U621="SPARE-HS","SPARE-ISSUE",
U621="Power Telco","BSS",U621="no impacts","no impacts"
),"")</f>
        <v/>
      </c>
      <c r="T621" s="41" t="str" cm="1">
        <f t="array" ref="T621">IFERROR(_xlfn.IFS(
U621="MPR ISSUE","TX ISSUE",
U621="BSS Hardware Issue","RAN ISSUE",
U621="Sites strategiques, MLL, Pylone, etc.","ENVTECH",
U621="AKTIVCO DEFAUT GE &amp; POWER Cabinet","POWER ISSUE",
U621="AKTIVCO Coupure ENEO &amp; Baisse de tension","POWER ISSUE",
U621="Coupure ENEO &amp; Baisse de tension","POWER ISSUE",
U621="Defaut GE &amp; POWER Cabinet","POWER ISSUE",
U621="Sharing","POWER ISSUE",
U621="Sites strategiques &amp; DataCenter","POWER ISSUE",
U621="Exclu","Exclu",
U621="SAT","TX ISSUE",
U621="SPARE-ISSUE","SPARE-ISSUE",
U621="Fiber CAmtel","TX ISSUE",
U621="Fiber AOF","TX ISSUE",
U621="Projet OCM (HUAWEI)","TRAVAUX-HUAWEI",
U621="Projet OCM (NOKIA)","TRAVAUX -NOKIA",
U621="ACCESS-ISSUE","ACCESS-ISSUE",
U621="Projet OCM (ZTE, NOKIA, autres projets)","TRAVAUX OCM",
U621="No root CAuse","No root cause",
U621="ODU HS","TX ISSUE",
U621="IP &amp; VLAN","TX ISSUE",
U621="Warehouse HUAWEI","SPARE-ISSUE",
U621="SPARE-HS","SPARE-ISSUE",
U621="Power Telco","RAN ISSUE",U621="no impacts","no impacts"
),"")</f>
        <v/>
      </c>
      <c r="U621" s="68"/>
      <c r="V621" s="41" t="str" cm="1">
        <f t="array" ref="V621">IFERROR(_xlfn.IFS(
U621="MPR ISSUE","ACTIVE",
U621="BSS Hardware Issue","ACTIVE",
U621="Sites strategiques, MLL, Pylone, etc.","PASSIVE",
U621="AKTIVCO DEFAUT GE &amp; POWER Cabinet","PASSIVE",
U621="AKTIVCO Coupure ENEO &amp; Baisse de tension","PASSIVE",
U621="Coupure ENEO &amp; Baisse de tension","PASSIVE",
U621="Defaut GE &amp; POWER Cabinet","PASSIVE",
U621="Sharing","PASSIVE",
U621="Sites strategiques &amp; DataCenter","PASSIVE",
U621="Exclu","Exclu",
U621="SAT","ACTIVE",
U621="SPARE-ISSUE","SPARE-ISSUE",
U621="Fiber CAmtel","ACTIVE",
U621="Fiber AOF","ACTIVE",
U621="Projet OCM (HUAWEI)","PLANNED WORKS",
U621="Projet OCM (NOKIA)","PLANNED WORKS",
U621="ACCESS-ISSUE","ACCESS-ISSUE",
U621="Projet OCM (ZTE, NOKIA, autres projets)","PLANNED WORKS",
U621="No root CAuse","No root cause",
U621="ODU HS","ACTIVE",
U621="IP &amp; VLAN","ACTIVE",
U621="Warehouse HUAWEI","SPARE-ISSUE",
U621="SPARE-HS","SPARE-ISSUE",
U621="Power Telco","ACTIVE", U621="no impacts","no impacts"
),"")</f>
        <v/>
      </c>
      <c r="W621" s="113"/>
      <c r="X621" s="113"/>
      <c r="Y621" s="113"/>
      <c r="Z621" s="113"/>
      <c r="AA621" s="113"/>
      <c r="AB621" s="17" t="s">
        <v>5465</v>
      </c>
      <c r="AC621" s="17" t="str">
        <f>_xlfn.XLOOKUP(B621,'INCIDENT-04-27-2026'!E:E,'INCIDENT-04-27-2026'!F:F,"")</f>
        <v/>
      </c>
      <c r="AD621" s="9"/>
      <c r="AE621" s="7" t="s">
        <v>5465</v>
      </c>
      <c r="AF621" s="6" t="str">
        <f>_xlfn.XLOOKUP(B621,'[13]Input_27-04'!$B:$B,'[13]Input_27-04'!$M:$M,"")</f>
        <v/>
      </c>
      <c r="AG621" s="7"/>
      <c r="AH621" s="3"/>
      <c r="AI621" s="18" t="str">
        <f>_xlfn.XLOOKUP(B621,'[3]Cells Huawei 27042026 10h'!$B:$B,'[3]Cells Huawei 27042026 10h'!$T:$T,"")</f>
        <v/>
      </c>
      <c r="AJ621" s="18" t="str">
        <f>_xlfn.XLOOKUP(B621,'[3]Cells Huawei 27042026 15h'!$B:$B,'[3]Cells Huawei 27042026 15h'!$T:$T,"")</f>
        <v/>
      </c>
      <c r="AK621" s="18" t="str">
        <f>_xlfn.XLOOKUP(B621,'[4]cells down 27042026 11h28'!$B:$B,'[4]cells down 27042026 11h28'!$R:$R,"")</f>
        <v/>
      </c>
      <c r="AL621" s="18" t="str">
        <f>_xlfn.XLOOKUP(B621,'[4]cells down 27042026 18h01'!$B:$B,'[4]cells down 27042026 18h01'!$R:$R,"")</f>
        <v/>
      </c>
      <c r="AM621" s="18" t="str">
        <f>_xlfn.XLOOKUP(B621,'[5]cell downs 27042026 11h'!$B:$B,'[5]cell downs 27042026 11h'!$R:$R,"")</f>
        <v/>
      </c>
      <c r="AN621" s="18" t="str">
        <f>_xlfn.XLOOKUP(B621,'[5]cell downs 27042026 17h40'!$B:$B,'[5]cell downs 27042026 17h40'!$R:$R,"")</f>
        <v/>
      </c>
      <c r="AO621" s="18" t="str">
        <f>_xlfn.XLOOKUP(B621,'[6]ALL SITES DOWN'!$D:$D,'[6]ALL SITES DOWN'!$J:$J,"")</f>
        <v/>
      </c>
      <c r="AP621" s="18" t="str">
        <f>_xlfn.XLOOKUP(B621,'[7]ALL SITES DOWN'!$D:$D,'[7]ALL SITES DOWN'!$J:$J,"")</f>
        <v/>
      </c>
      <c r="AQ621" s="9" t="str">
        <f>_xlfn.XLOOKUP(B621,[8]sheet1!$AC:$AC,[8]sheet1!$AF:$AF,"")</f>
        <v/>
      </c>
      <c r="AR621" s="14"/>
      <c r="AS621" s="14" t="s">
        <v>5465</v>
      </c>
      <c r="AT621" s="14" t="str">
        <f>_xlfn.XLOOKUP(B621,'[9]cell downs 18042026 17h'!$B:$B,'[9]cell downs 18042026 17h'!$B:$B,"")</f>
        <v/>
      </c>
      <c r="AU621" s="14" t="str">
        <f>_xlfn.XLOOKUP(B621,'[10]Cells Huawei 19042026 15h'!$B:$B,'[10]Cells Huawei 19042026 15h'!$B:$B,"")</f>
        <v/>
      </c>
      <c r="AV621" s="9" t="str">
        <f>_xlfn.XLOOKUP(B621,'[11]cells down 19042026 9H40'!$B:$B,'[11]cells down 19042026 9H40'!$B:$B,"")</f>
        <v/>
      </c>
    </row>
    <row r="622" spans="1:48" hidden="1" x14ac:dyDescent="0.3">
      <c r="A622" s="1" t="s">
        <v>3866</v>
      </c>
      <c r="B622" s="8" t="s">
        <v>3867</v>
      </c>
      <c r="C622" s="3" t="str">
        <f>_xlfn.XLOOKUP(B622,'[1]daily break down'!$D:$D,'[1]daily break down'!$E:$E,"")</f>
        <v>EXTREME-NORD</v>
      </c>
      <c r="D622" s="1" t="s">
        <v>11</v>
      </c>
      <c r="E622" s="1" t="s">
        <v>12</v>
      </c>
      <c r="F622" s="3" t="s">
        <v>55</v>
      </c>
      <c r="G622" s="1" t="s">
        <v>3807</v>
      </c>
      <c r="H622" s="27" t="str">
        <f>_xlfn.XLOOKUP(B622,[2]CALCULATION!$B:$B,[2]CALCULATION!$H:$H,"")</f>
        <v>HUAWEI</v>
      </c>
      <c r="I622" s="26">
        <v>0</v>
      </c>
      <c r="J622" s="26">
        <v>0</v>
      </c>
      <c r="K622" s="26">
        <v>0</v>
      </c>
      <c r="L622" s="26">
        <v>0.49938219288708535</v>
      </c>
      <c r="M622" s="26">
        <v>3.4314690682669714E-2</v>
      </c>
      <c r="N622" s="26">
        <v>0</v>
      </c>
      <c r="O622" s="26">
        <v>3.3886648803052215E-3</v>
      </c>
      <c r="P622" s="114" t="s">
        <v>6364</v>
      </c>
      <c r="Q622" s="42" t="s">
        <v>6353</v>
      </c>
      <c r="R622" s="42"/>
      <c r="S622" s="41" t="str" cm="1">
        <f t="array" ref="S622">IFERROR(_xlfn.IFS(
U622="MPR ISSUE","PDH",
U622="BSS Hardware Issue","BSS",
U622="Sites strategiques, MLL, Pylone, etc.","ENVTECH",
U622="AKTIVCO DEFAUT GE &amp; POWER Cabinet","AKTIVCO",
U622="AKTIVCO Coupure ENEO &amp; Baisse de tension","AKTIVCO GRID ONLY",
U622="Coupure ENEO &amp; Baisse de tension","IHS GRID ONLY",
U622="Defaut GE &amp; POWER Cabinet","IHS",
U622="Sharing","Partners",
U622="Sites strategiques &amp; DataCenter","SST &amp; DC",
U622="Exclu","Exclu",
U622="SAT","SAT",
U622="SPARE-ISSUE","SPARE-ISSUE",
U622="Fiber CAmtel","TRANS_FO_CAMTEL",
U622="Fiber AOF","Fiber AOF",
U622="Projet OCM (HUAWEI)","TRAVAUX-HUAWEI",
U622="Projet OCM (NOKIA)","TRAVAUX-NOKIA",
U622="ACCESS-ISSUE","ACCESS-ISSUE",
U622="Projet OCM (ZTE, NOKIA, autres projets)","TRAVAUX OCM",
U622="No root CAuse","No root cause",
U622="ODU HS","PDH",
U622="IP &amp; VLAN","PDH",
U622="Warehouse HUAWEI","SPARE-ISSUE",
U622="SPARE-HS","SPARE-ISSUE",
U622="Power Telco","BSS",U622="no impacts","no impacts"
),"")</f>
        <v/>
      </c>
      <c r="T622" s="41" t="str" cm="1">
        <f t="array" ref="T622">IFERROR(_xlfn.IFS(
U622="MPR ISSUE","TX ISSUE",
U622="BSS Hardware Issue","RAN ISSUE",
U622="Sites strategiques, MLL, Pylone, etc.","ENVTECH",
U622="AKTIVCO DEFAUT GE &amp; POWER Cabinet","POWER ISSUE",
U622="AKTIVCO Coupure ENEO &amp; Baisse de tension","POWER ISSUE",
U622="Coupure ENEO &amp; Baisse de tension","POWER ISSUE",
U622="Defaut GE &amp; POWER Cabinet","POWER ISSUE",
U622="Sharing","POWER ISSUE",
U622="Sites strategiques &amp; DataCenter","POWER ISSUE",
U622="Exclu","Exclu",
U622="SAT","TX ISSUE",
U622="SPARE-ISSUE","SPARE-ISSUE",
U622="Fiber CAmtel","TX ISSUE",
U622="Fiber AOF","TX ISSUE",
U622="Projet OCM (HUAWEI)","TRAVAUX-HUAWEI",
U622="Projet OCM (NOKIA)","TRAVAUX -NOKIA",
U622="ACCESS-ISSUE","ACCESS-ISSUE",
U622="Projet OCM (ZTE, NOKIA, autres projets)","TRAVAUX OCM",
U622="No root CAuse","No root cause",
U622="ODU HS","TX ISSUE",
U622="IP &amp; VLAN","TX ISSUE",
U622="Warehouse HUAWEI","SPARE-ISSUE",
U622="SPARE-HS","SPARE-ISSUE",
U622="Power Telco","RAN ISSUE",U622="no impacts","no impacts"
),"")</f>
        <v/>
      </c>
      <c r="U622" s="68"/>
      <c r="V622" s="41" t="str" cm="1">
        <f t="array" ref="V622">IFERROR(_xlfn.IFS(
U622="MPR ISSUE","ACTIVE",
U622="BSS Hardware Issue","ACTIVE",
U622="Sites strategiques, MLL, Pylone, etc.","PASSIVE",
U622="AKTIVCO DEFAUT GE &amp; POWER Cabinet","PASSIVE",
U622="AKTIVCO Coupure ENEO &amp; Baisse de tension","PASSIVE",
U622="Coupure ENEO &amp; Baisse de tension","PASSIVE",
U622="Defaut GE &amp; POWER Cabinet","PASSIVE",
U622="Sharing","PASSIVE",
U622="Sites strategiques &amp; DataCenter","PASSIVE",
U622="Exclu","Exclu",
U622="SAT","ACTIVE",
U622="SPARE-ISSUE","SPARE-ISSUE",
U622="Fiber CAmtel","ACTIVE",
U622="Fiber AOF","ACTIVE",
U622="Projet OCM (HUAWEI)","PLANNED WORKS",
U622="Projet OCM (NOKIA)","PLANNED WORKS",
U622="ACCESS-ISSUE","ACCESS-ISSUE",
U622="Projet OCM (ZTE, NOKIA, autres projets)","PLANNED WORKS",
U622="No root CAuse","No root cause",
U622="ODU HS","ACTIVE",
U622="IP &amp; VLAN","ACTIVE",
U622="Warehouse HUAWEI","SPARE-ISSUE",
U622="SPARE-HS","SPARE-ISSUE",
U622="Power Telco","ACTIVE", U622="no impacts","no impacts"
),"")</f>
        <v/>
      </c>
      <c r="W622" s="113"/>
      <c r="X622" s="113"/>
      <c r="Y622" s="113"/>
      <c r="Z622" s="113"/>
      <c r="AA622" s="113"/>
      <c r="AB622" s="17" t="s">
        <v>5465</v>
      </c>
      <c r="AC622" s="17" t="str">
        <f>_xlfn.XLOOKUP(B622,'INCIDENT-04-27-2026'!E:E,'INCIDENT-04-27-2026'!F:F,"")</f>
        <v/>
      </c>
      <c r="AD622" s="9"/>
      <c r="AE622" s="7" t="s">
        <v>5465</v>
      </c>
      <c r="AF622" s="6" t="str">
        <f>_xlfn.XLOOKUP(B622,'[13]Input_27-04'!$B:$B,'[13]Input_27-04'!$M:$M,"")</f>
        <v/>
      </c>
      <c r="AG622" s="7"/>
      <c r="AH622" s="3"/>
      <c r="AI622" s="18" t="str">
        <f>_xlfn.XLOOKUP(B622,'[3]Cells Huawei 27042026 10h'!$B:$B,'[3]Cells Huawei 27042026 10h'!$T:$T,"")</f>
        <v/>
      </c>
      <c r="AJ622" s="18" t="str">
        <f>_xlfn.XLOOKUP(B622,'[3]Cells Huawei 27042026 15h'!$B:$B,'[3]Cells Huawei 27042026 15h'!$T:$T,"")</f>
        <v/>
      </c>
      <c r="AK622" s="18" t="str">
        <f>_xlfn.XLOOKUP(B622,'[4]cells down 27042026 11h28'!$B:$B,'[4]cells down 27042026 11h28'!$R:$R,"")</f>
        <v/>
      </c>
      <c r="AL622" s="18" t="str">
        <f>_xlfn.XLOOKUP(B622,'[4]cells down 27042026 18h01'!$B:$B,'[4]cells down 27042026 18h01'!$R:$R,"")</f>
        <v/>
      </c>
      <c r="AM622" s="18" t="str">
        <f>_xlfn.XLOOKUP(B622,'[5]cell downs 27042026 11h'!$B:$B,'[5]cell downs 27042026 11h'!$R:$R,"")</f>
        <v/>
      </c>
      <c r="AN622" s="18" t="str">
        <f>_xlfn.XLOOKUP(B622,'[5]cell downs 27042026 17h40'!$B:$B,'[5]cell downs 27042026 17h40'!$R:$R,"")</f>
        <v/>
      </c>
      <c r="AO622" s="18" t="str">
        <f>_xlfn.XLOOKUP(B622,'[6]ALL SITES DOWN'!$D:$D,'[6]ALL SITES DOWN'!$J:$J,"")</f>
        <v/>
      </c>
      <c r="AP622" s="18" t="str">
        <f>_xlfn.XLOOKUP(B622,'[7]ALL SITES DOWN'!$D:$D,'[7]ALL SITES DOWN'!$J:$J,"")</f>
        <v/>
      </c>
      <c r="AQ622" s="9" t="str">
        <f>_xlfn.XLOOKUP(B622,[8]sheet1!$AC:$AC,[8]sheet1!$AF:$AF,"")</f>
        <v/>
      </c>
      <c r="AR622" s="14"/>
      <c r="AS622" s="14" t="s">
        <v>5465</v>
      </c>
      <c r="AT622" s="14" t="str">
        <f>_xlfn.XLOOKUP(B622,'[9]cell downs 18042026 17h'!$B:$B,'[9]cell downs 18042026 17h'!$B:$B,"")</f>
        <v/>
      </c>
      <c r="AU622" s="14" t="str">
        <f>_xlfn.XLOOKUP(B622,'[10]Cells Huawei 19042026 15h'!$B:$B,'[10]Cells Huawei 19042026 15h'!$B:$B,"")</f>
        <v/>
      </c>
      <c r="AV622" s="9" t="str">
        <f>_xlfn.XLOOKUP(B622,'[11]cells down 19042026 9H40'!$B:$B,'[11]cells down 19042026 9H40'!$B:$B,"")</f>
        <v/>
      </c>
    </row>
    <row r="623" spans="1:48" hidden="1" x14ac:dyDescent="0.3">
      <c r="A623" s="1" t="s">
        <v>248</v>
      </c>
      <c r="B623" s="8" t="s">
        <v>249</v>
      </c>
      <c r="C623" s="3" t="str">
        <f>_xlfn.XLOOKUP(B623,'[1]daily break down'!$D:$D,'[1]daily break down'!$E:$E,"")</f>
        <v>NORD-OUEST</v>
      </c>
      <c r="D623" s="1" t="s">
        <v>11</v>
      </c>
      <c r="E623" s="1" t="s">
        <v>12</v>
      </c>
      <c r="F623" s="3" t="s">
        <v>51</v>
      </c>
      <c r="G623" s="1" t="s">
        <v>52</v>
      </c>
      <c r="H623" s="27" t="str">
        <f>_xlfn.XLOOKUP(B623,[2]CALCULATION!$B:$B,[2]CALCULATION!$H:$H,"")</f>
        <v>Huawei</v>
      </c>
      <c r="I623" s="26">
        <v>0</v>
      </c>
      <c r="J623" s="26">
        <v>1.0148159562598272E-2</v>
      </c>
      <c r="K623" s="26">
        <v>1.1161370361809533</v>
      </c>
      <c r="L623" s="26">
        <v>2.4681073129528328</v>
      </c>
      <c r="M623" s="26">
        <v>4.7178775971441036</v>
      </c>
      <c r="N623" s="26">
        <v>0</v>
      </c>
      <c r="O623" s="26">
        <v>3.0854685489094921E-3</v>
      </c>
      <c r="P623" s="114" t="s">
        <v>6364</v>
      </c>
      <c r="Q623" s="42" t="s">
        <v>5538</v>
      </c>
      <c r="R623" s="42"/>
      <c r="S623" s="41" t="str" cm="1">
        <f t="array" ref="S623">IFERROR(_xlfn.IFS(
U623="MPR ISSUE","PDH",
U623="BSS Hardware Issue","BSS",
U623="Sites strategiques, MLL, Pylone, etc.","ENVTECH",
U623="AKTIVCO DEFAUT GE &amp; POWER Cabinet","AKTIVCO",
U623="AKTIVCO Coupure ENEO &amp; Baisse de tension","AKTIVCO GRID ONLY",
U623="Coupure ENEO &amp; Baisse de tension","IHS GRID ONLY",
U623="Defaut GE &amp; POWER Cabinet","IHS",
U623="Sharing","Partners",
U623="Sites strategiques &amp; DataCenter","SST &amp; DC",
U623="Exclu","Exclu",
U623="SAT","SAT",
U623="SPARE-ISSUE","SPARE-ISSUE",
U623="Fiber CAmtel","TRANS_FO_CAMTEL",
U623="Fiber AOF","Fiber AOF",
U623="Projet OCM (HUAWEI)","TRAVAUX-HUAWEI",
U623="Projet OCM (NOKIA)","TRAVAUX-NOKIA",
U623="ACCESS-ISSUE","ACCESS-ISSUE",
U623="Projet OCM (ZTE, NOKIA, autres projets)","TRAVAUX OCM",
U623="No root CAuse","No root cause",
U623="ODU HS","PDH",
U623="IP &amp; VLAN","PDH",
U623="Warehouse HUAWEI","SPARE-ISSUE",
U623="SPARE-HS","SPARE-ISSUE",
U623="Power Telco","BSS",U623="no impacts","no impacts"
),"")</f>
        <v>No root cause</v>
      </c>
      <c r="T623" s="41" t="str" cm="1">
        <f t="array" ref="T623">IFERROR(_xlfn.IFS(
U623="MPR ISSUE","TX ISSUE",
U623="BSS Hardware Issue","RAN ISSUE",
U623="Sites strategiques, MLL, Pylone, etc.","ENVTECH",
U623="AKTIVCO DEFAUT GE &amp; POWER Cabinet","POWER ISSUE",
U623="AKTIVCO Coupure ENEO &amp; Baisse de tension","POWER ISSUE",
U623="Coupure ENEO &amp; Baisse de tension","POWER ISSUE",
U623="Defaut GE &amp; POWER Cabinet","POWER ISSUE",
U623="Sharing","POWER ISSUE",
U623="Sites strategiques &amp; DataCenter","POWER ISSUE",
U623="Exclu","Exclu",
U623="SAT","TX ISSUE",
U623="SPARE-ISSUE","SPARE-ISSUE",
U623="Fiber CAmtel","TX ISSUE",
U623="Fiber AOF","TX ISSUE",
U623="Projet OCM (HUAWEI)","TRAVAUX-HUAWEI",
U623="Projet OCM (NOKIA)","TRAVAUX -NOKIA",
U623="ACCESS-ISSUE","ACCESS-ISSUE",
U623="Projet OCM (ZTE, NOKIA, autres projets)","TRAVAUX OCM",
U623="No root CAuse","No root cause",
U623="ODU HS","TX ISSUE",
U623="IP &amp; VLAN","TX ISSUE",
U623="Warehouse HUAWEI","SPARE-ISSUE",
U623="SPARE-HS","SPARE-ISSUE",
U623="Power Telco","RAN ISSUE",U623="no impacts","no impacts"
),"")</f>
        <v>No root cause</v>
      </c>
      <c r="U623" s="68" t="s">
        <v>5691</v>
      </c>
      <c r="V623" s="41" t="str" cm="1">
        <f t="array" ref="V623">IFERROR(_xlfn.IFS(
U623="MPR ISSUE","ACTIVE",
U623="BSS Hardware Issue","ACTIVE",
U623="Sites strategiques, MLL, Pylone, etc.","PASSIVE",
U623="AKTIVCO DEFAUT GE &amp; POWER Cabinet","PASSIVE",
U623="AKTIVCO Coupure ENEO &amp; Baisse de tension","PASSIVE",
U623="Coupure ENEO &amp; Baisse de tension","PASSIVE",
U623="Defaut GE &amp; POWER Cabinet","PASSIVE",
U623="Sharing","PASSIVE",
U623="Sites strategiques &amp; DataCenter","PASSIVE",
U623="Exclu","Exclu",
U623="SAT","ACTIVE",
U623="SPARE-ISSUE","SPARE-ISSUE",
U623="Fiber CAmtel","ACTIVE",
U623="Fiber AOF","ACTIVE",
U623="Projet OCM (HUAWEI)","PLANNED WORKS",
U623="Projet OCM (NOKIA)","PLANNED WORKS",
U623="ACCESS-ISSUE","ACCESS-ISSUE",
U623="Projet OCM (ZTE, NOKIA, autres projets)","PLANNED WORKS",
U623="No root CAuse","No root cause",
U623="ODU HS","ACTIVE",
U623="IP &amp; VLAN","ACTIVE",
U623="Warehouse HUAWEI","SPARE-ISSUE",
U623="SPARE-HS","SPARE-ISSUE",
U623="Power Telco","ACTIVE", U623="no impacts","no impacts"
),"")</f>
        <v>No root cause</v>
      </c>
      <c r="W623" s="113"/>
      <c r="X623" s="113"/>
      <c r="Y623" s="113"/>
      <c r="Z623" s="113"/>
      <c r="AA623" s="113"/>
      <c r="AB623" s="17" t="s">
        <v>5465</v>
      </c>
      <c r="AC623" s="17" t="str">
        <f>_xlfn.XLOOKUP(B623,'INCIDENT-04-27-2026'!E:E,'INCIDENT-04-27-2026'!F:F,"")</f>
        <v/>
      </c>
      <c r="AD623" s="9"/>
      <c r="AE623" s="7" t="s">
        <v>5465</v>
      </c>
      <c r="AF623" s="6" t="str">
        <f>_xlfn.XLOOKUP(B623,'[13]Input_27-04'!$B:$B,'[13]Input_27-04'!$M:$M,"")</f>
        <v/>
      </c>
      <c r="AG623" s="7"/>
      <c r="AH623" s="3"/>
      <c r="AI623" s="18" t="str">
        <f>_xlfn.XLOOKUP(B623,'[3]Cells Huawei 27042026 10h'!$B:$B,'[3]Cells Huawei 27042026 10h'!$T:$T,"")</f>
        <v/>
      </c>
      <c r="AJ623" s="18" t="str">
        <f>_xlfn.XLOOKUP(B623,'[3]Cells Huawei 27042026 15h'!$B:$B,'[3]Cells Huawei 27042026 15h'!$T:$T,"")</f>
        <v/>
      </c>
      <c r="AK623" s="18" t="str">
        <f>_xlfn.XLOOKUP(B623,'[4]cells down 27042026 11h28'!$B:$B,'[4]cells down 27042026 11h28'!$R:$R,"")</f>
        <v/>
      </c>
      <c r="AL623" s="18" t="str">
        <f>_xlfn.XLOOKUP(B623,'[4]cells down 27042026 18h01'!$B:$B,'[4]cells down 27042026 18h01'!$R:$R,"")</f>
        <v/>
      </c>
      <c r="AM623" s="18" t="str">
        <f>_xlfn.XLOOKUP(B623,'[5]cell downs 27042026 11h'!$B:$B,'[5]cell downs 27042026 11h'!$R:$R,"")</f>
        <v/>
      </c>
      <c r="AN623" s="18" t="str">
        <f>_xlfn.XLOOKUP(B623,'[5]cell downs 27042026 17h40'!$B:$B,'[5]cell downs 27042026 17h40'!$R:$R,"")</f>
        <v/>
      </c>
      <c r="AO623" s="18" t="str">
        <f>_xlfn.XLOOKUP(B623,'[6]ALL SITES DOWN'!$D:$D,'[6]ALL SITES DOWN'!$J:$J,"")</f>
        <v/>
      </c>
      <c r="AP623" s="18" t="str">
        <f>_xlfn.XLOOKUP(B623,'[7]ALL SITES DOWN'!$D:$D,'[7]ALL SITES DOWN'!$J:$J,"")</f>
        <v/>
      </c>
      <c r="AQ623" s="9" t="str">
        <f>_xlfn.XLOOKUP(B623,[8]sheet1!$AC:$AC,[8]sheet1!$AF:$AF,"")</f>
        <v/>
      </c>
      <c r="AR623" s="14"/>
      <c r="AS623" s="14" t="s">
        <v>5465</v>
      </c>
      <c r="AT623" s="14" t="str">
        <f>_xlfn.XLOOKUP(B623,'[9]cell downs 18042026 17h'!$B:$B,'[9]cell downs 18042026 17h'!$B:$B,"")</f>
        <v/>
      </c>
      <c r="AU623" s="14" t="str">
        <f>_xlfn.XLOOKUP(B623,'[10]Cells Huawei 19042026 15h'!$B:$B,'[10]Cells Huawei 19042026 15h'!$B:$B,"")</f>
        <v/>
      </c>
      <c r="AV623" s="9" t="str">
        <f>_xlfn.XLOOKUP(B623,'[11]cells down 19042026 9H40'!$B:$B,'[11]cells down 19042026 9H40'!$B:$B,"")</f>
        <v/>
      </c>
    </row>
    <row r="624" spans="1:48" hidden="1" x14ac:dyDescent="0.3">
      <c r="A624" s="1" t="s">
        <v>2730</v>
      </c>
      <c r="B624" s="8" t="s">
        <v>2731</v>
      </c>
      <c r="C624" s="3" t="str">
        <f>_xlfn.XLOOKUP(B624,'[1]daily break down'!$D:$D,'[1]daily break down'!$E:$E,"")</f>
        <v>Douala</v>
      </c>
      <c r="D624" s="1" t="s">
        <v>21</v>
      </c>
      <c r="E624" s="1" t="s">
        <v>125</v>
      </c>
      <c r="F624" s="3" t="s">
        <v>31</v>
      </c>
      <c r="G624" s="1" t="s">
        <v>32</v>
      </c>
      <c r="H624" s="29" t="str">
        <f>_xlfn.XLOOKUP(B624,[2]CALCULATION!$B:$B,[2]CALCULATION!$H:$H,"")</f>
        <v>ZTE</v>
      </c>
      <c r="I624" s="26">
        <v>2.8817741194465132</v>
      </c>
      <c r="J624" s="26">
        <v>1.2075774827142418</v>
      </c>
      <c r="K624" s="26">
        <v>4.3391318739958864</v>
      </c>
      <c r="L624" s="26">
        <v>2.8536125307833922E-3</v>
      </c>
      <c r="M624" s="26">
        <v>0.58194077041831116</v>
      </c>
      <c r="N624" s="26">
        <v>0.52123016382589582</v>
      </c>
      <c r="O624" s="26">
        <v>2.978458079005126E-3</v>
      </c>
      <c r="P624" s="114" t="s">
        <v>6364</v>
      </c>
      <c r="Q624" s="42" t="s">
        <v>5538</v>
      </c>
      <c r="R624" s="42"/>
      <c r="S624" s="41" t="str" cm="1">
        <f t="array" ref="S624">IFERROR(_xlfn.IFS(
U624="MPR ISSUE","PDH",
U624="BSS Hardware Issue","BSS",
U624="Sites strategiques, MLL, Pylone, etc.","ENVTECH",
U624="AKTIVCO DEFAUT GE &amp; POWER Cabinet","AKTIVCO",
U624="AKTIVCO Coupure ENEO &amp; Baisse de tension","AKTIVCO GRID ONLY",
U624="Coupure ENEO &amp; Baisse de tension","IHS GRID ONLY",
U624="Defaut GE &amp; POWER Cabinet","IHS",
U624="Sharing","Partners",
U624="Sites strategiques &amp; DataCenter","SST &amp; DC",
U624="Exclu","Exclu",
U624="SAT","SAT",
U624="SPARE-ISSUE","SPARE-ISSUE",
U624="Fiber CAmtel","TRANS_FO_CAMTEL",
U624="Fiber AOF","Fiber AOF",
U624="Projet OCM (HUAWEI)","TRAVAUX-HUAWEI",
U624="Projet OCM (NOKIA)","TRAVAUX-NOKIA",
U624="ACCESS-ISSUE","ACCESS-ISSUE",
U624="Projet OCM (ZTE, NOKIA, autres projets)","TRAVAUX OCM",
U624="No root CAuse","No root cause",
U624="ODU HS","PDH",
U624="IP &amp; VLAN","PDH",
U624="Warehouse HUAWEI","SPARE-ISSUE",
U624="SPARE-HS","SPARE-ISSUE",
U624="Power Telco","BSS",U624="no impacts","no impacts"
),"")</f>
        <v>No root cause</v>
      </c>
      <c r="T624" s="41" t="str" cm="1">
        <f t="array" ref="T624">IFERROR(_xlfn.IFS(
U624="MPR ISSUE","TX ISSUE",
U624="BSS Hardware Issue","RAN ISSUE",
U624="Sites strategiques, MLL, Pylone, etc.","ENVTECH",
U624="AKTIVCO DEFAUT GE &amp; POWER Cabinet","POWER ISSUE",
U624="AKTIVCO Coupure ENEO &amp; Baisse de tension","POWER ISSUE",
U624="Coupure ENEO &amp; Baisse de tension","POWER ISSUE",
U624="Defaut GE &amp; POWER Cabinet","POWER ISSUE",
U624="Sharing","POWER ISSUE",
U624="Sites strategiques &amp; DataCenter","POWER ISSUE",
U624="Exclu","Exclu",
U624="SAT","TX ISSUE",
U624="SPARE-ISSUE","SPARE-ISSUE",
U624="Fiber CAmtel","TX ISSUE",
U624="Fiber AOF","TX ISSUE",
U624="Projet OCM (HUAWEI)","TRAVAUX-HUAWEI",
U624="Projet OCM (NOKIA)","TRAVAUX -NOKIA",
U624="ACCESS-ISSUE","ACCESS-ISSUE",
U624="Projet OCM (ZTE, NOKIA, autres projets)","TRAVAUX OCM",
U624="No root CAuse","No root cause",
U624="ODU HS","TX ISSUE",
U624="IP &amp; VLAN","TX ISSUE",
U624="Warehouse HUAWEI","SPARE-ISSUE",
U624="SPARE-HS","SPARE-ISSUE",
U624="Power Telco","RAN ISSUE",U624="no impacts","no impacts"
),"")</f>
        <v>No root cause</v>
      </c>
      <c r="U624" s="68" t="s">
        <v>5691</v>
      </c>
      <c r="V624" s="41" t="str" cm="1">
        <f t="array" ref="V624">IFERROR(_xlfn.IFS(
U624="MPR ISSUE","ACTIVE",
U624="BSS Hardware Issue","ACTIVE",
U624="Sites strategiques, MLL, Pylone, etc.","PASSIVE",
U624="AKTIVCO DEFAUT GE &amp; POWER Cabinet","PASSIVE",
U624="AKTIVCO Coupure ENEO &amp; Baisse de tension","PASSIVE",
U624="Coupure ENEO &amp; Baisse de tension","PASSIVE",
U624="Defaut GE &amp; POWER Cabinet","PASSIVE",
U624="Sharing","PASSIVE",
U624="Sites strategiques &amp; DataCenter","PASSIVE",
U624="Exclu","Exclu",
U624="SAT","ACTIVE",
U624="SPARE-ISSUE","SPARE-ISSUE",
U624="Fiber CAmtel","ACTIVE",
U624="Fiber AOF","ACTIVE",
U624="Projet OCM (HUAWEI)","PLANNED WORKS",
U624="Projet OCM (NOKIA)","PLANNED WORKS",
U624="ACCESS-ISSUE","ACCESS-ISSUE",
U624="Projet OCM (ZTE, NOKIA, autres projets)","PLANNED WORKS",
U624="No root CAuse","No root cause",
U624="ODU HS","ACTIVE",
U624="IP &amp; VLAN","ACTIVE",
U624="Warehouse HUAWEI","SPARE-ISSUE",
U624="SPARE-HS","SPARE-ISSUE",
U624="Power Telco","ACTIVE", U624="no impacts","no impacts"
),"")</f>
        <v>No root cause</v>
      </c>
      <c r="W624" s="113"/>
      <c r="X624" s="113"/>
      <c r="Y624" s="113"/>
      <c r="Z624" s="113"/>
      <c r="AA624" s="113"/>
      <c r="AB624" s="17" t="s">
        <v>5465</v>
      </c>
      <c r="AC624" s="17" t="str">
        <f>_xlfn.XLOOKUP(B624,'INCIDENT-04-27-2026'!E:E,'INCIDENT-04-27-2026'!F:F,"")</f>
        <v/>
      </c>
      <c r="AD624" s="9"/>
      <c r="AE624" s="7" t="s">
        <v>5465</v>
      </c>
      <c r="AF624" s="6" t="str">
        <f>_xlfn.XLOOKUP(B624,'[13]Input_27-04'!$B:$B,'[13]Input_27-04'!$M:$M,"")</f>
        <v/>
      </c>
      <c r="AG624" s="7"/>
      <c r="AH624" s="3"/>
      <c r="AI624" s="18" t="str">
        <f>_xlfn.XLOOKUP(B624,'[3]Cells Huawei 27042026 10h'!$B:$B,'[3]Cells Huawei 27042026 10h'!$T:$T,"")</f>
        <v/>
      </c>
      <c r="AJ624" s="18" t="str">
        <f>_xlfn.XLOOKUP(B624,'[3]Cells Huawei 27042026 15h'!$B:$B,'[3]Cells Huawei 27042026 15h'!$T:$T,"")</f>
        <v/>
      </c>
      <c r="AK624" s="18" t="str">
        <f>_xlfn.XLOOKUP(B624,'[4]cells down 27042026 11h28'!$B:$B,'[4]cells down 27042026 11h28'!$R:$R,"")</f>
        <v/>
      </c>
      <c r="AL624" s="18" t="str">
        <f>_xlfn.XLOOKUP(B624,'[4]cells down 27042026 18h01'!$B:$B,'[4]cells down 27042026 18h01'!$R:$R,"")</f>
        <v/>
      </c>
      <c r="AM624" s="18" t="str">
        <f>_xlfn.XLOOKUP(B624,'[5]cell downs 27042026 11h'!$B:$B,'[5]cell downs 27042026 11h'!$R:$R,"")</f>
        <v/>
      </c>
      <c r="AN624" s="18" t="str">
        <f>_xlfn.XLOOKUP(B624,'[5]cell downs 27042026 17h40'!$B:$B,'[5]cell downs 27042026 17h40'!$R:$R,"")</f>
        <v/>
      </c>
      <c r="AO624" s="18" t="str">
        <f>_xlfn.XLOOKUP(B624,'[6]ALL SITES DOWN'!$D:$D,'[6]ALL SITES DOWN'!$J:$J,"")</f>
        <v/>
      </c>
      <c r="AP624" s="18" t="str">
        <f>_xlfn.XLOOKUP(B624,'[7]ALL SITES DOWN'!$D:$D,'[7]ALL SITES DOWN'!$J:$J,"")</f>
        <v/>
      </c>
      <c r="AQ624" s="9" t="str">
        <f>_xlfn.XLOOKUP(B624,[8]sheet1!$AC:$AC,[8]sheet1!$AF:$AF,"")</f>
        <v/>
      </c>
      <c r="AR624" s="14"/>
      <c r="AS624" s="14" t="s">
        <v>5465</v>
      </c>
      <c r="AT624" s="14" t="str">
        <f>_xlfn.XLOOKUP(B624,'[9]cell downs 18042026 17h'!$B:$B,'[9]cell downs 18042026 17h'!$B:$B,"")</f>
        <v/>
      </c>
      <c r="AU624" s="14" t="str">
        <f>_xlfn.XLOOKUP(B624,'[10]Cells Huawei 19042026 15h'!$B:$B,'[10]Cells Huawei 19042026 15h'!$B:$B,"")</f>
        <v/>
      </c>
      <c r="AV624" s="9" t="str">
        <f>_xlfn.XLOOKUP(B624,'[11]cells down 19042026 9H40'!$B:$B,'[11]cells down 19042026 9H40'!$B:$B,"")</f>
        <v/>
      </c>
    </row>
    <row r="625" spans="1:48" hidden="1" x14ac:dyDescent="0.3">
      <c r="A625" s="1" t="s">
        <v>1896</v>
      </c>
      <c r="B625" s="8" t="s">
        <v>1897</v>
      </c>
      <c r="C625" s="3" t="str">
        <f>_xlfn.XLOOKUP(B625,'[1]daily break down'!$D:$D,'[1]daily break down'!$E:$E,"")</f>
        <v>CENTRE</v>
      </c>
      <c r="D625" s="1" t="s">
        <v>11</v>
      </c>
      <c r="E625" s="1" t="s">
        <v>12</v>
      </c>
      <c r="F625" s="3" t="s">
        <v>69</v>
      </c>
      <c r="G625" s="1" t="s">
        <v>70</v>
      </c>
      <c r="H625" s="29" t="str">
        <f>_xlfn.XLOOKUP(B625,[2]CALCULATION!$B:$B,[2]CALCULATION!$H:$H,"")</f>
        <v>ZTE</v>
      </c>
      <c r="I625" s="26">
        <v>0</v>
      </c>
      <c r="J625" s="26">
        <v>0</v>
      </c>
      <c r="K625" s="26">
        <v>0</v>
      </c>
      <c r="L625" s="26">
        <v>0</v>
      </c>
      <c r="M625" s="26">
        <v>0</v>
      </c>
      <c r="N625" s="26">
        <v>0</v>
      </c>
      <c r="O625" s="26">
        <v>2.9606230006877844E-3</v>
      </c>
      <c r="P625" s="114" t="s">
        <v>6364</v>
      </c>
      <c r="Q625" s="42" t="s">
        <v>5538</v>
      </c>
      <c r="R625" s="42"/>
      <c r="S625" s="41" t="str" cm="1">
        <f t="array" ref="S625">IFERROR(_xlfn.IFS(
U625="MPR ISSUE","PDH",
U625="BSS Hardware Issue","BSS",
U625="Sites strategiques, MLL, Pylone, etc.","ENVTECH",
U625="AKTIVCO DEFAUT GE &amp; POWER Cabinet","AKTIVCO",
U625="AKTIVCO Coupure ENEO &amp; Baisse de tension","AKTIVCO GRID ONLY",
U625="Coupure ENEO &amp; Baisse de tension","IHS GRID ONLY",
U625="Defaut GE &amp; POWER Cabinet","IHS",
U625="Sharing","Partners",
U625="Sites strategiques &amp; DataCenter","SST &amp; DC",
U625="Exclu","Exclu",
U625="SAT","SAT",
U625="SPARE-ISSUE","SPARE-ISSUE",
U625="Fiber CAmtel","TRANS_FO_CAMTEL",
U625="Fiber AOF","Fiber AOF",
U625="Projet OCM (HUAWEI)","TRAVAUX-HUAWEI",
U625="Projet OCM (NOKIA)","TRAVAUX-NOKIA",
U625="ACCESS-ISSUE","ACCESS-ISSUE",
U625="Projet OCM (ZTE, NOKIA, autres projets)","TRAVAUX OCM",
U625="No root CAuse","No root cause",
U625="ODU HS","PDH",
U625="IP &amp; VLAN","PDH",
U625="Warehouse HUAWEI","SPARE-ISSUE",
U625="SPARE-HS","SPARE-ISSUE",
U625="Power Telco","BSS",U625="no impacts","no impacts"
),"")</f>
        <v>No root cause</v>
      </c>
      <c r="T625" s="41" t="str" cm="1">
        <f t="array" ref="T625">IFERROR(_xlfn.IFS(
U625="MPR ISSUE","TX ISSUE",
U625="BSS Hardware Issue","RAN ISSUE",
U625="Sites strategiques, MLL, Pylone, etc.","ENVTECH",
U625="AKTIVCO DEFAUT GE &amp; POWER Cabinet","POWER ISSUE",
U625="AKTIVCO Coupure ENEO &amp; Baisse de tension","POWER ISSUE",
U625="Coupure ENEO &amp; Baisse de tension","POWER ISSUE",
U625="Defaut GE &amp; POWER Cabinet","POWER ISSUE",
U625="Sharing","POWER ISSUE",
U625="Sites strategiques &amp; DataCenter","POWER ISSUE",
U625="Exclu","Exclu",
U625="SAT","TX ISSUE",
U625="SPARE-ISSUE","SPARE-ISSUE",
U625="Fiber CAmtel","TX ISSUE",
U625="Fiber AOF","TX ISSUE",
U625="Projet OCM (HUAWEI)","TRAVAUX-HUAWEI",
U625="Projet OCM (NOKIA)","TRAVAUX -NOKIA",
U625="ACCESS-ISSUE","ACCESS-ISSUE",
U625="Projet OCM (ZTE, NOKIA, autres projets)","TRAVAUX OCM",
U625="No root CAuse","No root cause",
U625="ODU HS","TX ISSUE",
U625="IP &amp; VLAN","TX ISSUE",
U625="Warehouse HUAWEI","SPARE-ISSUE",
U625="SPARE-HS","SPARE-ISSUE",
U625="Power Telco","RAN ISSUE",U625="no impacts","no impacts"
),"")</f>
        <v>No root cause</v>
      </c>
      <c r="U625" s="68" t="s">
        <v>5691</v>
      </c>
      <c r="V625" s="41" t="str" cm="1">
        <f t="array" ref="V625">IFERROR(_xlfn.IFS(
U625="MPR ISSUE","ACTIVE",
U625="BSS Hardware Issue","ACTIVE",
U625="Sites strategiques, MLL, Pylone, etc.","PASSIVE",
U625="AKTIVCO DEFAUT GE &amp; POWER Cabinet","PASSIVE",
U625="AKTIVCO Coupure ENEO &amp; Baisse de tension","PASSIVE",
U625="Coupure ENEO &amp; Baisse de tension","PASSIVE",
U625="Defaut GE &amp; POWER Cabinet","PASSIVE",
U625="Sharing","PASSIVE",
U625="Sites strategiques &amp; DataCenter","PASSIVE",
U625="Exclu","Exclu",
U625="SAT","ACTIVE",
U625="SPARE-ISSUE","SPARE-ISSUE",
U625="Fiber CAmtel","ACTIVE",
U625="Fiber AOF","ACTIVE",
U625="Projet OCM (HUAWEI)","PLANNED WORKS",
U625="Projet OCM (NOKIA)","PLANNED WORKS",
U625="ACCESS-ISSUE","ACCESS-ISSUE",
U625="Projet OCM (ZTE, NOKIA, autres projets)","PLANNED WORKS",
U625="No root CAuse","No root cause",
U625="ODU HS","ACTIVE",
U625="IP &amp; VLAN","ACTIVE",
U625="Warehouse HUAWEI","SPARE-ISSUE",
U625="SPARE-HS","SPARE-ISSUE",
U625="Power Telco","ACTIVE", U625="no impacts","no impacts"
),"")</f>
        <v>No root cause</v>
      </c>
      <c r="W625" s="113"/>
      <c r="X625" s="113"/>
      <c r="Y625" s="113"/>
      <c r="Z625" s="113"/>
      <c r="AA625" s="113"/>
      <c r="AB625" s="17" t="s">
        <v>5465</v>
      </c>
      <c r="AC625" s="17" t="str">
        <f>_xlfn.XLOOKUP(B625,'INCIDENT-04-27-2026'!E:E,'INCIDENT-04-27-2026'!F:F,"")</f>
        <v/>
      </c>
      <c r="AD625" s="9"/>
      <c r="AE625" s="7" t="s">
        <v>5465</v>
      </c>
      <c r="AF625" s="6" t="str">
        <f>_xlfn.XLOOKUP(B625,'[13]Input_27-04'!$B:$B,'[13]Input_27-04'!$M:$M,"")</f>
        <v/>
      </c>
      <c r="AG625" s="7"/>
      <c r="AH625" s="3"/>
      <c r="AI625" s="18" t="str">
        <f>_xlfn.XLOOKUP(B625,'[3]Cells Huawei 27042026 10h'!$B:$B,'[3]Cells Huawei 27042026 10h'!$T:$T,"")</f>
        <v/>
      </c>
      <c r="AJ625" s="18" t="str">
        <f>_xlfn.XLOOKUP(B625,'[3]Cells Huawei 27042026 15h'!$B:$B,'[3]Cells Huawei 27042026 15h'!$T:$T,"")</f>
        <v/>
      </c>
      <c r="AK625" s="18" t="str">
        <f>_xlfn.XLOOKUP(B625,'[4]cells down 27042026 11h28'!$B:$B,'[4]cells down 27042026 11h28'!$R:$R,"")</f>
        <v/>
      </c>
      <c r="AL625" s="18" t="str">
        <f>_xlfn.XLOOKUP(B625,'[4]cells down 27042026 18h01'!$B:$B,'[4]cells down 27042026 18h01'!$R:$R,"")</f>
        <v/>
      </c>
      <c r="AM625" s="18" t="str">
        <f>_xlfn.XLOOKUP(B625,'[5]cell downs 27042026 11h'!$B:$B,'[5]cell downs 27042026 11h'!$R:$R,"")</f>
        <v/>
      </c>
      <c r="AN625" s="18" t="str">
        <f>_xlfn.XLOOKUP(B625,'[5]cell downs 27042026 17h40'!$B:$B,'[5]cell downs 27042026 17h40'!$R:$R,"")</f>
        <v/>
      </c>
      <c r="AO625" s="18" t="str">
        <f>_xlfn.XLOOKUP(B625,'[6]ALL SITES DOWN'!$D:$D,'[6]ALL SITES DOWN'!$J:$J,"")</f>
        <v/>
      </c>
      <c r="AP625" s="18" t="str">
        <f>_xlfn.XLOOKUP(B625,'[7]ALL SITES DOWN'!$D:$D,'[7]ALL SITES DOWN'!$J:$J,"")</f>
        <v/>
      </c>
      <c r="AQ625" s="9" t="str">
        <f>_xlfn.XLOOKUP(B625,[8]sheet1!$AC:$AC,[8]sheet1!$AF:$AF,"")</f>
        <v/>
      </c>
      <c r="AR625" s="14"/>
      <c r="AS625" s="14" t="s">
        <v>5465</v>
      </c>
      <c r="AT625" s="14" t="str">
        <f>_xlfn.XLOOKUP(B625,'[9]cell downs 18042026 17h'!$B:$B,'[9]cell downs 18042026 17h'!$B:$B,"")</f>
        <v/>
      </c>
      <c r="AU625" s="14" t="str">
        <f>_xlfn.XLOOKUP(B625,'[10]Cells Huawei 19042026 15h'!$B:$B,'[10]Cells Huawei 19042026 15h'!$B:$B,"")</f>
        <v/>
      </c>
      <c r="AV625" s="9" t="str">
        <f>_xlfn.XLOOKUP(B625,'[11]cells down 19042026 9H40'!$B:$B,'[11]cells down 19042026 9H40'!$B:$B,"")</f>
        <v/>
      </c>
    </row>
    <row r="626" spans="1:48" hidden="1" x14ac:dyDescent="0.3">
      <c r="A626" s="1" t="s">
        <v>1455</v>
      </c>
      <c r="B626" s="8" t="s">
        <v>1456</v>
      </c>
      <c r="C626" s="3" t="str">
        <f>_xlfn.XLOOKUP(B626,'[1]daily break down'!$D:$D,'[1]daily break down'!$E:$E,"")</f>
        <v>ADAMAOUA</v>
      </c>
      <c r="D626" s="1" t="s">
        <v>11</v>
      </c>
      <c r="E626" s="1" t="s">
        <v>96</v>
      </c>
      <c r="F626" s="3" t="s">
        <v>90</v>
      </c>
      <c r="G626" s="1" t="s">
        <v>1457</v>
      </c>
      <c r="H626" s="28" t="str">
        <f>_xlfn.XLOOKUP(B626,[2]CALCULATION!$B:$B,[2]CALCULATION!$H:$H,"")</f>
        <v>NOKIA</v>
      </c>
      <c r="I626" s="26">
        <v>0.1433498352602946</v>
      </c>
      <c r="J626" s="26">
        <v>6.7760943733127146E-2</v>
      </c>
      <c r="K626" s="26">
        <v>5.7795409000438213E-3</v>
      </c>
      <c r="L626" s="26">
        <v>1.5767850592450984E-2</v>
      </c>
      <c r="M626" s="26">
        <v>7.1352700891280868E-4</v>
      </c>
      <c r="N626" s="26">
        <v>8.0267917370899482E-3</v>
      </c>
      <c r="O626" s="26">
        <v>2.9432369736562512E-3</v>
      </c>
      <c r="P626" s="114" t="s">
        <v>6364</v>
      </c>
      <c r="Q626" s="42" t="s">
        <v>5538</v>
      </c>
      <c r="R626" s="42"/>
      <c r="S626" s="41" t="str" cm="1">
        <f t="array" ref="S626">IFERROR(_xlfn.IFS(
U626="MPR ISSUE","PDH",
U626="BSS Hardware Issue","BSS",
U626="Sites strategiques, MLL, Pylone, etc.","ENVTECH",
U626="AKTIVCO DEFAUT GE &amp; POWER Cabinet","AKTIVCO",
U626="AKTIVCO Coupure ENEO &amp; Baisse de tension","AKTIVCO GRID ONLY",
U626="Coupure ENEO &amp; Baisse de tension","IHS GRID ONLY",
U626="Defaut GE &amp; POWER Cabinet","IHS",
U626="Sharing","Partners",
U626="Sites strategiques &amp; DataCenter","SST &amp; DC",
U626="Exclu","Exclu",
U626="SAT","SAT",
U626="SPARE-ISSUE","SPARE-ISSUE",
U626="Fiber CAmtel","TRANS_FO_CAMTEL",
U626="Fiber AOF","Fiber AOF",
U626="Projet OCM (HUAWEI)","TRAVAUX-HUAWEI",
U626="Projet OCM (NOKIA)","TRAVAUX-NOKIA",
U626="ACCESS-ISSUE","ACCESS-ISSUE",
U626="Projet OCM (ZTE, NOKIA, autres projets)","TRAVAUX OCM",
U626="No root CAuse","No root cause",
U626="ODU HS","PDH",
U626="IP &amp; VLAN","PDH",
U626="Warehouse HUAWEI","SPARE-ISSUE",
U626="SPARE-HS","SPARE-ISSUE",
U626="Power Telco","BSS",U626="no impacts","no impacts"
),"")</f>
        <v>No root cause</v>
      </c>
      <c r="T626" s="41" t="str" cm="1">
        <f t="array" ref="T626">IFERROR(_xlfn.IFS(
U626="MPR ISSUE","TX ISSUE",
U626="BSS Hardware Issue","RAN ISSUE",
U626="Sites strategiques, MLL, Pylone, etc.","ENVTECH",
U626="AKTIVCO DEFAUT GE &amp; POWER Cabinet","POWER ISSUE",
U626="AKTIVCO Coupure ENEO &amp; Baisse de tension","POWER ISSUE",
U626="Coupure ENEO &amp; Baisse de tension","POWER ISSUE",
U626="Defaut GE &amp; POWER Cabinet","POWER ISSUE",
U626="Sharing","POWER ISSUE",
U626="Sites strategiques &amp; DataCenter","POWER ISSUE",
U626="Exclu","Exclu",
U626="SAT","TX ISSUE",
U626="SPARE-ISSUE","SPARE-ISSUE",
U626="Fiber CAmtel","TX ISSUE",
U626="Fiber AOF","TX ISSUE",
U626="Projet OCM (HUAWEI)","TRAVAUX-HUAWEI",
U626="Projet OCM (NOKIA)","TRAVAUX -NOKIA",
U626="ACCESS-ISSUE","ACCESS-ISSUE",
U626="Projet OCM (ZTE, NOKIA, autres projets)","TRAVAUX OCM",
U626="No root CAuse","No root cause",
U626="ODU HS","TX ISSUE",
U626="IP &amp; VLAN","TX ISSUE",
U626="Warehouse HUAWEI","SPARE-ISSUE",
U626="SPARE-HS","SPARE-ISSUE",
U626="Power Telco","RAN ISSUE",U626="no impacts","no impacts"
),"")</f>
        <v>No root cause</v>
      </c>
      <c r="U626" s="68" t="s">
        <v>5691</v>
      </c>
      <c r="V626" s="41" t="str" cm="1">
        <f t="array" ref="V626">IFERROR(_xlfn.IFS(
U626="MPR ISSUE","ACTIVE",
U626="BSS Hardware Issue","ACTIVE",
U626="Sites strategiques, MLL, Pylone, etc.","PASSIVE",
U626="AKTIVCO DEFAUT GE &amp; POWER Cabinet","PASSIVE",
U626="AKTIVCO Coupure ENEO &amp; Baisse de tension","PASSIVE",
U626="Coupure ENEO &amp; Baisse de tension","PASSIVE",
U626="Defaut GE &amp; POWER Cabinet","PASSIVE",
U626="Sharing","PASSIVE",
U626="Sites strategiques &amp; DataCenter","PASSIVE",
U626="Exclu","Exclu",
U626="SAT","ACTIVE",
U626="SPARE-ISSUE","SPARE-ISSUE",
U626="Fiber CAmtel","ACTIVE",
U626="Fiber AOF","ACTIVE",
U626="Projet OCM (HUAWEI)","PLANNED WORKS",
U626="Projet OCM (NOKIA)","PLANNED WORKS",
U626="ACCESS-ISSUE","ACCESS-ISSUE",
U626="Projet OCM (ZTE, NOKIA, autres projets)","PLANNED WORKS",
U626="No root CAuse","No root cause",
U626="ODU HS","ACTIVE",
U626="IP &amp; VLAN","ACTIVE",
U626="Warehouse HUAWEI","SPARE-ISSUE",
U626="SPARE-HS","SPARE-ISSUE",
U626="Power Telco","ACTIVE", U626="no impacts","no impacts"
),"")</f>
        <v>No root cause</v>
      </c>
      <c r="W626" s="113"/>
      <c r="X626" s="113"/>
      <c r="Y626" s="113"/>
      <c r="Z626" s="113"/>
      <c r="AA626" s="113"/>
      <c r="AB626" s="17" t="s">
        <v>5465</v>
      </c>
      <c r="AC626" s="17" t="str">
        <f>_xlfn.XLOOKUP(B626,'INCIDENT-04-27-2026'!E:E,'INCIDENT-04-27-2026'!F:F,"")</f>
        <v/>
      </c>
      <c r="AD626" s="9"/>
      <c r="AE626" s="7" t="s">
        <v>5465</v>
      </c>
      <c r="AF626" s="6" t="str">
        <f>_xlfn.XLOOKUP(B626,'[13]Input_27-04'!$B:$B,'[13]Input_27-04'!$M:$M,"")</f>
        <v/>
      </c>
      <c r="AG626" s="7"/>
      <c r="AH626" s="3"/>
      <c r="AI626" s="18" t="str">
        <f>_xlfn.XLOOKUP(B626,'[3]Cells Huawei 27042026 10h'!$B:$B,'[3]Cells Huawei 27042026 10h'!$T:$T,"")</f>
        <v/>
      </c>
      <c r="AJ626" s="18" t="str">
        <f>_xlfn.XLOOKUP(B626,'[3]Cells Huawei 27042026 15h'!$B:$B,'[3]Cells Huawei 27042026 15h'!$T:$T,"")</f>
        <v/>
      </c>
      <c r="AK626" s="18" t="str">
        <f>_xlfn.XLOOKUP(B626,'[4]cells down 27042026 11h28'!$B:$B,'[4]cells down 27042026 11h28'!$R:$R,"")</f>
        <v/>
      </c>
      <c r="AL626" s="18" t="str">
        <f>_xlfn.XLOOKUP(B626,'[4]cells down 27042026 18h01'!$B:$B,'[4]cells down 27042026 18h01'!$R:$R,"")</f>
        <v/>
      </c>
      <c r="AM626" s="18" t="str">
        <f>_xlfn.XLOOKUP(B626,'[5]cell downs 27042026 11h'!$B:$B,'[5]cell downs 27042026 11h'!$R:$R,"")</f>
        <v/>
      </c>
      <c r="AN626" s="18" t="str">
        <f>_xlfn.XLOOKUP(B626,'[5]cell downs 27042026 17h40'!$B:$B,'[5]cell downs 27042026 17h40'!$R:$R,"")</f>
        <v/>
      </c>
      <c r="AO626" s="18" t="str">
        <f>_xlfn.XLOOKUP(B626,'[6]ALL SITES DOWN'!$D:$D,'[6]ALL SITES DOWN'!$J:$J,"")</f>
        <v/>
      </c>
      <c r="AP626" s="18" t="str">
        <f>_xlfn.XLOOKUP(B626,'[7]ALL SITES DOWN'!$D:$D,'[7]ALL SITES DOWN'!$J:$J,"")</f>
        <v/>
      </c>
      <c r="AQ626" s="9" t="str">
        <f>_xlfn.XLOOKUP(B626,[8]sheet1!$AC:$AC,[8]sheet1!$AF:$AF,"")</f>
        <v/>
      </c>
      <c r="AR626" s="14"/>
      <c r="AS626" s="14" t="s">
        <v>5465</v>
      </c>
      <c r="AT626" s="14" t="str">
        <f>_xlfn.XLOOKUP(B626,'[9]cell downs 18042026 17h'!$B:$B,'[9]cell downs 18042026 17h'!$B:$B,"")</f>
        <v/>
      </c>
      <c r="AU626" s="14" t="str">
        <f>_xlfn.XLOOKUP(B626,'[10]Cells Huawei 19042026 15h'!$B:$B,'[10]Cells Huawei 19042026 15h'!$B:$B,"")</f>
        <v/>
      </c>
      <c r="AV626" s="9" t="str">
        <f>_xlfn.XLOOKUP(B626,'[11]cells down 19042026 9H40'!$B:$B,'[11]cells down 19042026 9H40'!$B:$B,"")</f>
        <v/>
      </c>
    </row>
    <row r="627" spans="1:48" hidden="1" x14ac:dyDescent="0.3">
      <c r="A627" s="1" t="s">
        <v>1073</v>
      </c>
      <c r="B627" s="8" t="s">
        <v>1074</v>
      </c>
      <c r="C627" s="3" t="str">
        <f>_xlfn.XLOOKUP(B627,'[1]daily break down'!$D:$D,'[1]daily break down'!$E:$E,"")</f>
        <v>OUEST</v>
      </c>
      <c r="D627" s="1" t="s">
        <v>11</v>
      </c>
      <c r="E627" s="1" t="s">
        <v>12</v>
      </c>
      <c r="F627" s="3" t="s">
        <v>102</v>
      </c>
      <c r="G627" s="1" t="s">
        <v>1019</v>
      </c>
      <c r="H627" s="28" t="str">
        <f>_xlfn.XLOOKUP(B627,[2]CALCULATION!$B:$B,[2]CALCULATION!$H:$H,"")</f>
        <v>NOKIA</v>
      </c>
      <c r="I627" s="26">
        <v>0</v>
      </c>
      <c r="J627" s="26">
        <v>0</v>
      </c>
      <c r="K627" s="26">
        <v>0</v>
      </c>
      <c r="L627" s="26">
        <v>2.6752617476094617E-3</v>
      </c>
      <c r="M627" s="26">
        <v>2.9427879223706136E-3</v>
      </c>
      <c r="N627" s="26">
        <v>0</v>
      </c>
      <c r="O627" s="26">
        <v>2.9427879223706136E-3</v>
      </c>
      <c r="P627" s="114" t="s">
        <v>6364</v>
      </c>
      <c r="Q627" s="42" t="s">
        <v>5537</v>
      </c>
      <c r="R627" s="42"/>
      <c r="S627" s="41" t="str" cm="1">
        <f t="array" ref="S627">IFERROR(_xlfn.IFS(
U627="MPR ISSUE","PDH",
U627="BSS Hardware Issue","BSS",
U627="Sites strategiques, MLL, Pylone, etc.","ENVTECH",
U627="AKTIVCO DEFAUT GE &amp; POWER Cabinet","AKTIVCO",
U627="AKTIVCO Coupure ENEO &amp; Baisse de tension","AKTIVCO GRID ONLY",
U627="Coupure ENEO &amp; Baisse de tension","IHS GRID ONLY",
U627="Defaut GE &amp; POWER Cabinet","IHS",
U627="Sharing","Partners",
U627="Sites strategiques &amp; DataCenter","SST &amp; DC",
U627="Exclu","Exclu",
U627="SAT","SAT",
U627="SPARE-ISSUE","SPARE-ISSUE",
U627="Fiber CAmtel","TRANS_FO_CAMTEL",
U627="Fiber AOF","Fiber AOF",
U627="Projet OCM (HUAWEI)","TRAVAUX-HUAWEI",
U627="Projet OCM (NOKIA)","TRAVAUX-NOKIA",
U627="ACCESS-ISSUE","ACCESS-ISSUE",
U627="Projet OCM (ZTE, NOKIA, autres projets)","TRAVAUX OCM",
U627="No root CAuse","No root cause",
U627="ODU HS","PDH",
U627="IP &amp; VLAN","PDH",
U627="Warehouse HUAWEI","SPARE-ISSUE",
U627="SPARE-HS","SPARE-ISSUE",
U627="Power Telco","BSS",U627="no impacts","no impacts"
),"")</f>
        <v>Exclu</v>
      </c>
      <c r="T627" s="41" t="str" cm="1">
        <f t="array" ref="T627">IFERROR(_xlfn.IFS(
U627="MPR ISSUE","TX ISSUE",
U627="BSS Hardware Issue","RAN ISSUE",
U627="Sites strategiques, MLL, Pylone, etc.","ENVTECH",
U627="AKTIVCO DEFAUT GE &amp; POWER Cabinet","POWER ISSUE",
U627="AKTIVCO Coupure ENEO &amp; Baisse de tension","POWER ISSUE",
U627="Coupure ENEO &amp; Baisse de tension","POWER ISSUE",
U627="Defaut GE &amp; POWER Cabinet","POWER ISSUE",
U627="Sharing","POWER ISSUE",
U627="Sites strategiques &amp; DataCenter","POWER ISSUE",
U627="Exclu","Exclu",
U627="SAT","TX ISSUE",
U627="SPARE-ISSUE","SPARE-ISSUE",
U627="Fiber CAmtel","TX ISSUE",
U627="Fiber AOF","TX ISSUE",
U627="Projet OCM (HUAWEI)","TRAVAUX-HUAWEI",
U627="Projet OCM (NOKIA)","TRAVAUX -NOKIA",
U627="ACCESS-ISSUE","ACCESS-ISSUE",
U627="Projet OCM (ZTE, NOKIA, autres projets)","TRAVAUX OCM",
U627="No root CAuse","No root cause",
U627="ODU HS","TX ISSUE",
U627="IP &amp; VLAN","TX ISSUE",
U627="Warehouse HUAWEI","SPARE-ISSUE",
U627="SPARE-HS","SPARE-ISSUE",
U627="Power Telco","RAN ISSUE",U627="no impacts","no impacts"
),"")</f>
        <v>Exclu</v>
      </c>
      <c r="U627" s="68" t="s">
        <v>5537</v>
      </c>
      <c r="V627" s="41" t="str" cm="1">
        <f t="array" ref="V627">IFERROR(_xlfn.IFS(
U627="MPR ISSUE","ACTIVE",
U627="BSS Hardware Issue","ACTIVE",
U627="Sites strategiques, MLL, Pylone, etc.","PASSIVE",
U627="AKTIVCO DEFAUT GE &amp; POWER Cabinet","PASSIVE",
U627="AKTIVCO Coupure ENEO &amp; Baisse de tension","PASSIVE",
U627="Coupure ENEO &amp; Baisse de tension","PASSIVE",
U627="Defaut GE &amp; POWER Cabinet","PASSIVE",
U627="Sharing","PASSIVE",
U627="Sites strategiques &amp; DataCenter","PASSIVE",
U627="Exclu","Exclu",
U627="SAT","ACTIVE",
U627="SPARE-ISSUE","SPARE-ISSUE",
U627="Fiber CAmtel","ACTIVE",
U627="Fiber AOF","ACTIVE",
U627="Projet OCM (HUAWEI)","PLANNED WORKS",
U627="Projet OCM (NOKIA)","PLANNED WORKS",
U627="ACCESS-ISSUE","ACCESS-ISSUE",
U627="Projet OCM (ZTE, NOKIA, autres projets)","PLANNED WORKS",
U627="No root CAuse","No root cause",
U627="ODU HS","ACTIVE",
U627="IP &amp; VLAN","ACTIVE",
U627="Warehouse HUAWEI","SPARE-ISSUE",
U627="SPARE-HS","SPARE-ISSUE",
U627="Power Telco","ACTIVE", U627="no impacts","no impacts"
),"")</f>
        <v>Exclu</v>
      </c>
      <c r="W627" s="113"/>
      <c r="X627" s="113"/>
      <c r="Y627" s="113"/>
      <c r="Z627" s="113"/>
      <c r="AA627" s="113"/>
      <c r="AB627" s="17" t="s">
        <v>5465</v>
      </c>
      <c r="AC627" s="17" t="str">
        <f>_xlfn.XLOOKUP(B627,'INCIDENT-04-27-2026'!E:E,'INCIDENT-04-27-2026'!F:F,"")</f>
        <v/>
      </c>
      <c r="AD627" s="9"/>
      <c r="AE627" s="7" t="s">
        <v>5465</v>
      </c>
      <c r="AF627" s="6" t="str">
        <f>_xlfn.XLOOKUP(B627,'[13]Input_27-04'!$B:$B,'[13]Input_27-04'!$M:$M,"")</f>
        <v/>
      </c>
      <c r="AG627" s="7"/>
      <c r="AH627" s="3"/>
      <c r="AI627" s="18" t="str">
        <f>_xlfn.XLOOKUP(B627,'[3]Cells Huawei 27042026 10h'!$B:$B,'[3]Cells Huawei 27042026 10h'!$T:$T,"")</f>
        <v/>
      </c>
      <c r="AJ627" s="18" t="str">
        <f>_xlfn.XLOOKUP(B627,'[3]Cells Huawei 27042026 15h'!$B:$B,'[3]Cells Huawei 27042026 15h'!$T:$T,"")</f>
        <v/>
      </c>
      <c r="AK627" s="18" t="str">
        <f>_xlfn.XLOOKUP(B627,'[4]cells down 27042026 11h28'!$B:$B,'[4]cells down 27042026 11h28'!$R:$R,"")</f>
        <v/>
      </c>
      <c r="AL627" s="18" t="str">
        <f>_xlfn.XLOOKUP(B627,'[4]cells down 27042026 18h01'!$B:$B,'[4]cells down 27042026 18h01'!$R:$R,"")</f>
        <v/>
      </c>
      <c r="AM627" s="18" t="str">
        <f>_xlfn.XLOOKUP(B627,'[5]cell downs 27042026 11h'!$B:$B,'[5]cell downs 27042026 11h'!$R:$R,"")</f>
        <v/>
      </c>
      <c r="AN627" s="18" t="str">
        <f>_xlfn.XLOOKUP(B627,'[5]cell downs 27042026 17h40'!$B:$B,'[5]cell downs 27042026 17h40'!$R:$R,"")</f>
        <v/>
      </c>
      <c r="AO627" s="18" t="str">
        <f>_xlfn.XLOOKUP(B627,'[6]ALL SITES DOWN'!$D:$D,'[6]ALL SITES DOWN'!$J:$J,"")</f>
        <v/>
      </c>
      <c r="AP627" s="18" t="str">
        <f>_xlfn.XLOOKUP(B627,'[7]ALL SITES DOWN'!$D:$D,'[7]ALL SITES DOWN'!$J:$J,"")</f>
        <v/>
      </c>
      <c r="AQ627" s="9" t="str">
        <f>_xlfn.XLOOKUP(B627,[8]sheet1!$AC:$AC,[8]sheet1!$AF:$AF,"")</f>
        <v/>
      </c>
      <c r="AR627" s="14"/>
      <c r="AS627" s="14" t="s">
        <v>5465</v>
      </c>
      <c r="AT627" s="14" t="str">
        <f>_xlfn.XLOOKUP(B627,'[9]cell downs 18042026 17h'!$B:$B,'[9]cell downs 18042026 17h'!$B:$B,"")</f>
        <v/>
      </c>
      <c r="AU627" s="14" t="str">
        <f>_xlfn.XLOOKUP(B627,'[10]Cells Huawei 19042026 15h'!$B:$B,'[10]Cells Huawei 19042026 15h'!$B:$B,"")</f>
        <v/>
      </c>
      <c r="AV627" s="9" t="str">
        <f>_xlfn.XLOOKUP(B627,'[11]cells down 19042026 9H40'!$B:$B,'[11]cells down 19042026 9H40'!$B:$B,"")</f>
        <v/>
      </c>
    </row>
    <row r="628" spans="1:48" hidden="1" x14ac:dyDescent="0.3">
      <c r="A628" s="1" t="s">
        <v>1138</v>
      </c>
      <c r="B628" s="8" t="s">
        <v>1139</v>
      </c>
      <c r="C628" s="3" t="str">
        <f>_xlfn.XLOOKUP(B628,'[1]daily break down'!$D:$D,'[1]daily break down'!$E:$E,"")</f>
        <v>EXTREME-NORD</v>
      </c>
      <c r="D628" s="1" t="s">
        <v>11</v>
      </c>
      <c r="E628" s="1" t="s">
        <v>66</v>
      </c>
      <c r="F628" s="3" t="s">
        <v>55</v>
      </c>
      <c r="G628" s="1" t="s">
        <v>1138</v>
      </c>
      <c r="H628" s="28" t="str">
        <f>_xlfn.XLOOKUP(B628,[2]CALCULATION!$B:$B,[2]CALCULATION!$H:$H,"")</f>
        <v>NOKIA</v>
      </c>
      <c r="I628" s="26">
        <v>4.7979137244237365E-2</v>
      </c>
      <c r="J628" s="26">
        <v>0.67787565668758365</v>
      </c>
      <c r="K628" s="26">
        <v>0.1074206767056754</v>
      </c>
      <c r="L628" s="26">
        <v>4.6373887299262923E-2</v>
      </c>
      <c r="M628" s="26">
        <v>0</v>
      </c>
      <c r="N628" s="26">
        <v>0.24627156105439338</v>
      </c>
      <c r="O628" s="26">
        <v>2.7647571342348473E-3</v>
      </c>
      <c r="P628" s="114" t="s">
        <v>6364</v>
      </c>
      <c r="Q628" s="42" t="s">
        <v>6353</v>
      </c>
      <c r="R628" s="42"/>
      <c r="S628" s="41" t="str" cm="1">
        <f t="array" ref="S628">IFERROR(_xlfn.IFS(
U628="MPR ISSUE","PDH",
U628="BSS Hardware Issue","BSS",
U628="Sites strategiques, MLL, Pylone, etc.","ENVTECH",
U628="AKTIVCO DEFAUT GE &amp; POWER Cabinet","AKTIVCO",
U628="AKTIVCO Coupure ENEO &amp; Baisse de tension","AKTIVCO GRID ONLY",
U628="Coupure ENEO &amp; Baisse de tension","IHS GRID ONLY",
U628="Defaut GE &amp; POWER Cabinet","IHS",
U628="Sharing","Partners",
U628="Sites strategiques &amp; DataCenter","SST &amp; DC",
U628="Exclu","Exclu",
U628="SAT","SAT",
U628="SPARE-ISSUE","SPARE-ISSUE",
U628="Fiber CAmtel","TRANS_FO_CAMTEL",
U628="Fiber AOF","Fiber AOF",
U628="Projet OCM (HUAWEI)","TRAVAUX-HUAWEI",
U628="Projet OCM (NOKIA)","TRAVAUX-NOKIA",
U628="ACCESS-ISSUE","ACCESS-ISSUE",
U628="Projet OCM (ZTE, NOKIA, autres projets)","TRAVAUX OCM",
U628="No root CAuse","No root cause",
U628="ODU HS","PDH",
U628="IP &amp; VLAN","PDH",
U628="Warehouse HUAWEI","SPARE-ISSUE",
U628="SPARE-HS","SPARE-ISSUE",
U628="Power Telco","BSS",U628="no impacts","no impacts"
),"")</f>
        <v/>
      </c>
      <c r="T628" s="41" t="str" cm="1">
        <f t="array" ref="T628">IFERROR(_xlfn.IFS(
U628="MPR ISSUE","TX ISSUE",
U628="BSS Hardware Issue","RAN ISSUE",
U628="Sites strategiques, MLL, Pylone, etc.","ENVTECH",
U628="AKTIVCO DEFAUT GE &amp; POWER Cabinet","POWER ISSUE",
U628="AKTIVCO Coupure ENEO &amp; Baisse de tension","POWER ISSUE",
U628="Coupure ENEO &amp; Baisse de tension","POWER ISSUE",
U628="Defaut GE &amp; POWER Cabinet","POWER ISSUE",
U628="Sharing","POWER ISSUE",
U628="Sites strategiques &amp; DataCenter","POWER ISSUE",
U628="Exclu","Exclu",
U628="SAT","TX ISSUE",
U628="SPARE-ISSUE","SPARE-ISSUE",
U628="Fiber CAmtel","TX ISSUE",
U628="Fiber AOF","TX ISSUE",
U628="Projet OCM (HUAWEI)","TRAVAUX-HUAWEI",
U628="Projet OCM (NOKIA)","TRAVAUX -NOKIA",
U628="ACCESS-ISSUE","ACCESS-ISSUE",
U628="Projet OCM (ZTE, NOKIA, autres projets)","TRAVAUX OCM",
U628="No root CAuse","No root cause",
U628="ODU HS","TX ISSUE",
U628="IP &amp; VLAN","TX ISSUE",
U628="Warehouse HUAWEI","SPARE-ISSUE",
U628="SPARE-HS","SPARE-ISSUE",
U628="Power Telco","RAN ISSUE",U628="no impacts","no impacts"
),"")</f>
        <v/>
      </c>
      <c r="U628" s="68"/>
      <c r="V628" s="41" t="str" cm="1">
        <f t="array" ref="V628">IFERROR(_xlfn.IFS(
U628="MPR ISSUE","ACTIVE",
U628="BSS Hardware Issue","ACTIVE",
U628="Sites strategiques, MLL, Pylone, etc.","PASSIVE",
U628="AKTIVCO DEFAUT GE &amp; POWER Cabinet","PASSIVE",
U628="AKTIVCO Coupure ENEO &amp; Baisse de tension","PASSIVE",
U628="Coupure ENEO &amp; Baisse de tension","PASSIVE",
U628="Defaut GE &amp; POWER Cabinet","PASSIVE",
U628="Sharing","PASSIVE",
U628="Sites strategiques &amp; DataCenter","PASSIVE",
U628="Exclu","Exclu",
U628="SAT","ACTIVE",
U628="SPARE-ISSUE","SPARE-ISSUE",
U628="Fiber CAmtel","ACTIVE",
U628="Fiber AOF","ACTIVE",
U628="Projet OCM (HUAWEI)","PLANNED WORKS",
U628="Projet OCM (NOKIA)","PLANNED WORKS",
U628="ACCESS-ISSUE","ACCESS-ISSUE",
U628="Projet OCM (ZTE, NOKIA, autres projets)","PLANNED WORKS",
U628="No root CAuse","No root cause",
U628="ODU HS","ACTIVE",
U628="IP &amp; VLAN","ACTIVE",
U628="Warehouse HUAWEI","SPARE-ISSUE",
U628="SPARE-HS","SPARE-ISSUE",
U628="Power Telco","ACTIVE", U628="no impacts","no impacts"
),"")</f>
        <v/>
      </c>
      <c r="W628" s="113"/>
      <c r="X628" s="113"/>
      <c r="Y628" s="113"/>
      <c r="Z628" s="113"/>
      <c r="AA628" s="113"/>
      <c r="AB628" s="17" t="s">
        <v>5465</v>
      </c>
      <c r="AC628" s="17" t="str">
        <f>_xlfn.XLOOKUP(B628,'INCIDENT-04-27-2026'!E:E,'INCIDENT-04-27-2026'!F:F,"")</f>
        <v/>
      </c>
      <c r="AD628" s="9"/>
      <c r="AE628" s="7" t="s">
        <v>5465</v>
      </c>
      <c r="AF628" s="6" t="str">
        <f>_xlfn.XLOOKUP(B628,'[13]Input_27-04'!$B:$B,'[13]Input_27-04'!$M:$M,"")</f>
        <v/>
      </c>
      <c r="AG628" s="7"/>
      <c r="AH628" s="3"/>
      <c r="AI628" s="18" t="str">
        <f>_xlfn.XLOOKUP(B628,'[3]Cells Huawei 27042026 10h'!$B:$B,'[3]Cells Huawei 27042026 10h'!$T:$T,"")</f>
        <v/>
      </c>
      <c r="AJ628" s="18" t="str">
        <f>_xlfn.XLOOKUP(B628,'[3]Cells Huawei 27042026 15h'!$B:$B,'[3]Cells Huawei 27042026 15h'!$T:$T,"")</f>
        <v/>
      </c>
      <c r="AK628" s="18" t="str">
        <f>_xlfn.XLOOKUP(B628,'[4]cells down 27042026 11h28'!$B:$B,'[4]cells down 27042026 11h28'!$R:$R,"")</f>
        <v/>
      </c>
      <c r="AL628" s="18" t="str">
        <f>_xlfn.XLOOKUP(B628,'[4]cells down 27042026 18h01'!$B:$B,'[4]cells down 27042026 18h01'!$R:$R,"")</f>
        <v/>
      </c>
      <c r="AM628" s="18" t="str">
        <f>_xlfn.XLOOKUP(B628,'[5]cell downs 27042026 11h'!$B:$B,'[5]cell downs 27042026 11h'!$R:$R,"")</f>
        <v/>
      </c>
      <c r="AN628" s="18" t="str">
        <f>_xlfn.XLOOKUP(B628,'[5]cell downs 27042026 17h40'!$B:$B,'[5]cell downs 27042026 17h40'!$R:$R,"")</f>
        <v/>
      </c>
      <c r="AO628" s="18" t="str">
        <f>_xlfn.XLOOKUP(B628,'[6]ALL SITES DOWN'!$D:$D,'[6]ALL SITES DOWN'!$J:$J,"")</f>
        <v/>
      </c>
      <c r="AP628" s="18" t="str">
        <f>_xlfn.XLOOKUP(B628,'[7]ALL SITES DOWN'!$D:$D,'[7]ALL SITES DOWN'!$J:$J,"")</f>
        <v/>
      </c>
      <c r="AQ628" s="9" t="str">
        <f>_xlfn.XLOOKUP(B628,[8]sheet1!$AC:$AC,[8]sheet1!$AF:$AF,"")</f>
        <v/>
      </c>
      <c r="AR628" s="14"/>
      <c r="AS628" s="14" t="s">
        <v>5465</v>
      </c>
      <c r="AT628" s="14" t="str">
        <f>_xlfn.XLOOKUP(B628,'[9]cell downs 18042026 17h'!$B:$B,'[9]cell downs 18042026 17h'!$B:$B,"")</f>
        <v/>
      </c>
      <c r="AU628" s="14" t="str">
        <f>_xlfn.XLOOKUP(B628,'[10]Cells Huawei 19042026 15h'!$B:$B,'[10]Cells Huawei 19042026 15h'!$B:$B,"")</f>
        <v/>
      </c>
      <c r="AV628" s="9" t="str">
        <f>_xlfn.XLOOKUP(B628,'[11]cells down 19042026 9H40'!$B:$B,'[11]cells down 19042026 9H40'!$B:$B,"")</f>
        <v/>
      </c>
    </row>
    <row r="629" spans="1:48" hidden="1" x14ac:dyDescent="0.3">
      <c r="A629" s="1" t="s">
        <v>2412</v>
      </c>
      <c r="B629" s="8" t="s">
        <v>2413</v>
      </c>
      <c r="C629" s="3" t="str">
        <f>_xlfn.XLOOKUP(B629,'[1]daily break down'!$D:$D,'[1]daily break down'!$E:$E,"")</f>
        <v>NORD-OUEST</v>
      </c>
      <c r="D629" s="1" t="s">
        <v>11</v>
      </c>
      <c r="E629" s="1" t="s">
        <v>12</v>
      </c>
      <c r="F629" s="3" t="s">
        <v>51</v>
      </c>
      <c r="G629" s="1" t="s">
        <v>2048</v>
      </c>
      <c r="H629" s="28" t="str">
        <f>_xlfn.XLOOKUP(B629,[2]CALCULATION!$B:$B,[2]CALCULATION!$H:$H,"")</f>
        <v>NOKIA</v>
      </c>
      <c r="I629" s="26">
        <v>0.36355023642179823</v>
      </c>
      <c r="J629" s="26">
        <v>0.25211666709470848</v>
      </c>
      <c r="K629" s="26">
        <v>1.6051570485658825E-3</v>
      </c>
      <c r="L629" s="26">
        <v>0.39124811304871382</v>
      </c>
      <c r="M629" s="26">
        <v>2.6752617476093862E-3</v>
      </c>
      <c r="N629" s="26">
        <v>0.96507392283260973</v>
      </c>
      <c r="O629" s="26">
        <v>2.7644371391963413E-3</v>
      </c>
      <c r="P629" s="114" t="s">
        <v>6364</v>
      </c>
      <c r="Q629" s="42" t="s">
        <v>6353</v>
      </c>
      <c r="R629" s="42"/>
      <c r="S629" s="41" t="str" cm="1">
        <f t="array" ref="S629">IFERROR(_xlfn.IFS(
U629="MPR ISSUE","PDH",
U629="BSS Hardware Issue","BSS",
U629="Sites strategiques, MLL, Pylone, etc.","ENVTECH",
U629="AKTIVCO DEFAUT GE &amp; POWER Cabinet","AKTIVCO",
U629="AKTIVCO Coupure ENEO &amp; Baisse de tension","AKTIVCO GRID ONLY",
U629="Coupure ENEO &amp; Baisse de tension","IHS GRID ONLY",
U629="Defaut GE &amp; POWER Cabinet","IHS",
U629="Sharing","Partners",
U629="Sites strategiques &amp; DataCenter","SST &amp; DC",
U629="Exclu","Exclu",
U629="SAT","SAT",
U629="SPARE-ISSUE","SPARE-ISSUE",
U629="Fiber CAmtel","TRANS_FO_CAMTEL",
U629="Fiber AOF","Fiber AOF",
U629="Projet OCM (HUAWEI)","TRAVAUX-HUAWEI",
U629="Projet OCM (NOKIA)","TRAVAUX-NOKIA",
U629="ACCESS-ISSUE","ACCESS-ISSUE",
U629="Projet OCM (ZTE, NOKIA, autres projets)","TRAVAUX OCM",
U629="No root CAuse","No root cause",
U629="ODU HS","PDH",
U629="IP &amp; VLAN","PDH",
U629="Warehouse HUAWEI","SPARE-ISSUE",
U629="SPARE-HS","SPARE-ISSUE",
U629="Power Telco","BSS",U629="no impacts","no impacts"
),"")</f>
        <v/>
      </c>
      <c r="T629" s="41" t="str" cm="1">
        <f t="array" ref="T629">IFERROR(_xlfn.IFS(
U629="MPR ISSUE","TX ISSUE",
U629="BSS Hardware Issue","RAN ISSUE",
U629="Sites strategiques, MLL, Pylone, etc.","ENVTECH",
U629="AKTIVCO DEFAUT GE &amp; POWER Cabinet","POWER ISSUE",
U629="AKTIVCO Coupure ENEO &amp; Baisse de tension","POWER ISSUE",
U629="Coupure ENEO &amp; Baisse de tension","POWER ISSUE",
U629="Defaut GE &amp; POWER Cabinet","POWER ISSUE",
U629="Sharing","POWER ISSUE",
U629="Sites strategiques &amp; DataCenter","POWER ISSUE",
U629="Exclu","Exclu",
U629="SAT","TX ISSUE",
U629="SPARE-ISSUE","SPARE-ISSUE",
U629="Fiber CAmtel","TX ISSUE",
U629="Fiber AOF","TX ISSUE",
U629="Projet OCM (HUAWEI)","TRAVAUX-HUAWEI",
U629="Projet OCM (NOKIA)","TRAVAUX -NOKIA",
U629="ACCESS-ISSUE","ACCESS-ISSUE",
U629="Projet OCM (ZTE, NOKIA, autres projets)","TRAVAUX OCM",
U629="No root CAuse","No root cause",
U629="ODU HS","TX ISSUE",
U629="IP &amp; VLAN","TX ISSUE",
U629="Warehouse HUAWEI","SPARE-ISSUE",
U629="SPARE-HS","SPARE-ISSUE",
U629="Power Telco","RAN ISSUE",U629="no impacts","no impacts"
),"")</f>
        <v/>
      </c>
      <c r="U629" s="68"/>
      <c r="V629" s="41" t="str" cm="1">
        <f t="array" ref="V629">IFERROR(_xlfn.IFS(
U629="MPR ISSUE","ACTIVE",
U629="BSS Hardware Issue","ACTIVE",
U629="Sites strategiques, MLL, Pylone, etc.","PASSIVE",
U629="AKTIVCO DEFAUT GE &amp; POWER Cabinet","PASSIVE",
U629="AKTIVCO Coupure ENEO &amp; Baisse de tension","PASSIVE",
U629="Coupure ENEO &amp; Baisse de tension","PASSIVE",
U629="Defaut GE &amp; POWER Cabinet","PASSIVE",
U629="Sharing","PASSIVE",
U629="Sites strategiques &amp; DataCenter","PASSIVE",
U629="Exclu","Exclu",
U629="SAT","ACTIVE",
U629="SPARE-ISSUE","SPARE-ISSUE",
U629="Fiber CAmtel","ACTIVE",
U629="Fiber AOF","ACTIVE",
U629="Projet OCM (HUAWEI)","PLANNED WORKS",
U629="Projet OCM (NOKIA)","PLANNED WORKS",
U629="ACCESS-ISSUE","ACCESS-ISSUE",
U629="Projet OCM (ZTE, NOKIA, autres projets)","PLANNED WORKS",
U629="No root CAuse","No root cause",
U629="ODU HS","ACTIVE",
U629="IP &amp; VLAN","ACTIVE",
U629="Warehouse HUAWEI","SPARE-ISSUE",
U629="SPARE-HS","SPARE-ISSUE",
U629="Power Telco","ACTIVE", U629="no impacts","no impacts"
),"")</f>
        <v/>
      </c>
      <c r="W629" s="113"/>
      <c r="X629" s="113"/>
      <c r="Y629" s="113"/>
      <c r="Z629" s="113"/>
      <c r="AA629" s="113"/>
      <c r="AB629" s="17" t="s">
        <v>5465</v>
      </c>
      <c r="AC629" s="17" t="str">
        <f>_xlfn.XLOOKUP(B629,'INCIDENT-04-27-2026'!E:E,'INCIDENT-04-27-2026'!F:F,"")</f>
        <v/>
      </c>
      <c r="AD629" s="9"/>
      <c r="AE629" s="7" t="s">
        <v>5465</v>
      </c>
      <c r="AF629" s="6" t="str">
        <f>_xlfn.XLOOKUP(B629,'[13]Input_27-04'!$B:$B,'[13]Input_27-04'!$M:$M,"")</f>
        <v/>
      </c>
      <c r="AG629" s="7"/>
      <c r="AH629" s="3"/>
      <c r="AI629" s="18" t="str">
        <f>_xlfn.XLOOKUP(B629,'[3]Cells Huawei 27042026 10h'!$B:$B,'[3]Cells Huawei 27042026 10h'!$T:$T,"")</f>
        <v/>
      </c>
      <c r="AJ629" s="18" t="str">
        <f>_xlfn.XLOOKUP(B629,'[3]Cells Huawei 27042026 15h'!$B:$B,'[3]Cells Huawei 27042026 15h'!$T:$T,"")</f>
        <v/>
      </c>
      <c r="AK629" s="18" t="str">
        <f>_xlfn.XLOOKUP(B629,'[4]cells down 27042026 11h28'!$B:$B,'[4]cells down 27042026 11h28'!$R:$R,"")</f>
        <v/>
      </c>
      <c r="AL629" s="18" t="str">
        <f>_xlfn.XLOOKUP(B629,'[4]cells down 27042026 18h01'!$B:$B,'[4]cells down 27042026 18h01'!$R:$R,"")</f>
        <v/>
      </c>
      <c r="AM629" s="18" t="str">
        <f>_xlfn.XLOOKUP(B629,'[5]cell downs 27042026 11h'!$B:$B,'[5]cell downs 27042026 11h'!$R:$R,"")</f>
        <v/>
      </c>
      <c r="AN629" s="18" t="str">
        <f>_xlfn.XLOOKUP(B629,'[5]cell downs 27042026 17h40'!$B:$B,'[5]cell downs 27042026 17h40'!$R:$R,"")</f>
        <v/>
      </c>
      <c r="AO629" s="18" t="str">
        <f>_xlfn.XLOOKUP(B629,'[6]ALL SITES DOWN'!$D:$D,'[6]ALL SITES DOWN'!$J:$J,"")</f>
        <v/>
      </c>
      <c r="AP629" s="18" t="str">
        <f>_xlfn.XLOOKUP(B629,'[7]ALL SITES DOWN'!$D:$D,'[7]ALL SITES DOWN'!$J:$J,"")</f>
        <v/>
      </c>
      <c r="AQ629" s="9" t="str">
        <f>_xlfn.XLOOKUP(B629,[8]sheet1!$AC:$AC,[8]sheet1!$AF:$AF,"")</f>
        <v/>
      </c>
      <c r="AR629" s="14"/>
      <c r="AS629" s="14" t="s">
        <v>5465</v>
      </c>
      <c r="AT629" s="14" t="str">
        <f>_xlfn.XLOOKUP(B629,'[9]cell downs 18042026 17h'!$B:$B,'[9]cell downs 18042026 17h'!$B:$B,"")</f>
        <v/>
      </c>
      <c r="AU629" s="14" t="str">
        <f>_xlfn.XLOOKUP(B629,'[10]Cells Huawei 19042026 15h'!$B:$B,'[10]Cells Huawei 19042026 15h'!$B:$B,"")</f>
        <v/>
      </c>
      <c r="AV629" s="9" t="str">
        <f>_xlfn.XLOOKUP(B629,'[11]cells down 19042026 9H40'!$B:$B,'[11]cells down 19042026 9H40'!$B:$B,"")</f>
        <v/>
      </c>
    </row>
    <row r="630" spans="1:48" hidden="1" x14ac:dyDescent="0.3">
      <c r="A630" s="3" t="s">
        <v>1275</v>
      </c>
      <c r="B630" s="23" t="s">
        <v>1276</v>
      </c>
      <c r="C630" s="3" t="str">
        <f>_xlfn.XLOOKUP(B630,'[1]daily break down'!$D:$D,'[1]daily break down'!$E:$E,"")</f>
        <v>CENTRE</v>
      </c>
      <c r="D630" s="3" t="s">
        <v>21</v>
      </c>
      <c r="E630" s="3" t="s">
        <v>122</v>
      </c>
      <c r="F630" s="3" t="s">
        <v>31</v>
      </c>
      <c r="G630" s="3" t="s">
        <v>1277</v>
      </c>
      <c r="H630" s="28" t="str">
        <f>_xlfn.XLOOKUP(B630,[2]CALCULATION!$B:$B,[2]CALCULATION!$H:$H,"")</f>
        <v>NOKIA</v>
      </c>
      <c r="I630" s="26">
        <v>4.1644907871119519E-2</v>
      </c>
      <c r="J630" s="26">
        <v>1.0362180502407078E-2</v>
      </c>
      <c r="K630" s="26">
        <v>5.52952898379932E-2</v>
      </c>
      <c r="L630" s="26">
        <v>3.1496748308521186E-2</v>
      </c>
      <c r="M630" s="26">
        <v>1.515981656978832E-3</v>
      </c>
      <c r="N630" s="26">
        <v>9.2207354900938135E-3</v>
      </c>
      <c r="O630" s="26">
        <v>2.6752617476094621E-3</v>
      </c>
      <c r="P630" s="114" t="s">
        <v>6364</v>
      </c>
      <c r="Q630" s="42" t="s">
        <v>5538</v>
      </c>
      <c r="R630" s="42"/>
      <c r="S630" s="41" t="str" cm="1">
        <f t="array" ref="S630">IFERROR(_xlfn.IFS(
U630="MPR ISSUE","PDH",
U630="BSS Hardware Issue","BSS",
U630="Sites strategiques, MLL, Pylone, etc.","ENVTECH",
U630="AKTIVCO DEFAUT GE &amp; POWER Cabinet","AKTIVCO",
U630="AKTIVCO Coupure ENEO &amp; Baisse de tension","AKTIVCO GRID ONLY",
U630="Coupure ENEO &amp; Baisse de tension","IHS GRID ONLY",
U630="Defaut GE &amp; POWER Cabinet","IHS",
U630="Sharing","Partners",
U630="Sites strategiques &amp; DataCenter","SST &amp; DC",
U630="Exclu","Exclu",
U630="SAT","SAT",
U630="SPARE-ISSUE","SPARE-ISSUE",
U630="Fiber CAmtel","TRANS_FO_CAMTEL",
U630="Fiber AOF","Fiber AOF",
U630="Projet OCM (HUAWEI)","TRAVAUX-HUAWEI",
U630="Projet OCM (NOKIA)","TRAVAUX-NOKIA",
U630="ACCESS-ISSUE","ACCESS-ISSUE",
U630="Projet OCM (ZTE, NOKIA, autres projets)","TRAVAUX OCM",
U630="No root CAuse","No root cause",
U630="ODU HS","PDH",
U630="IP &amp; VLAN","PDH",
U630="Warehouse HUAWEI","SPARE-ISSUE",
U630="SPARE-HS","SPARE-ISSUE",
U630="Power Telco","BSS",U630="no impacts","no impacts"
),"")</f>
        <v>No root cause</v>
      </c>
      <c r="T630" s="41" t="str" cm="1">
        <f t="array" ref="T630">IFERROR(_xlfn.IFS(
U630="MPR ISSUE","TX ISSUE",
U630="BSS Hardware Issue","RAN ISSUE",
U630="Sites strategiques, MLL, Pylone, etc.","ENVTECH",
U630="AKTIVCO DEFAUT GE &amp; POWER Cabinet","POWER ISSUE",
U630="AKTIVCO Coupure ENEO &amp; Baisse de tension","POWER ISSUE",
U630="Coupure ENEO &amp; Baisse de tension","POWER ISSUE",
U630="Defaut GE &amp; POWER Cabinet","POWER ISSUE",
U630="Sharing","POWER ISSUE",
U630="Sites strategiques &amp; DataCenter","POWER ISSUE",
U630="Exclu","Exclu",
U630="SAT","TX ISSUE",
U630="SPARE-ISSUE","SPARE-ISSUE",
U630="Fiber CAmtel","TX ISSUE",
U630="Fiber AOF","TX ISSUE",
U630="Projet OCM (HUAWEI)","TRAVAUX-HUAWEI",
U630="Projet OCM (NOKIA)","TRAVAUX -NOKIA",
U630="ACCESS-ISSUE","ACCESS-ISSUE",
U630="Projet OCM (ZTE, NOKIA, autres projets)","TRAVAUX OCM",
U630="No root CAuse","No root cause",
U630="ODU HS","TX ISSUE",
U630="IP &amp; VLAN","TX ISSUE",
U630="Warehouse HUAWEI","SPARE-ISSUE",
U630="SPARE-HS","SPARE-ISSUE",
U630="Power Telco","RAN ISSUE",U630="no impacts","no impacts"
),"")</f>
        <v>No root cause</v>
      </c>
      <c r="U630" s="68" t="s">
        <v>5691</v>
      </c>
      <c r="V630" s="41" t="str" cm="1">
        <f t="array" ref="V630">IFERROR(_xlfn.IFS(
U630="MPR ISSUE","ACTIVE",
U630="BSS Hardware Issue","ACTIVE",
U630="Sites strategiques, MLL, Pylone, etc.","PASSIVE",
U630="AKTIVCO DEFAUT GE &amp; POWER Cabinet","PASSIVE",
U630="AKTIVCO Coupure ENEO &amp; Baisse de tension","PASSIVE",
U630="Coupure ENEO &amp; Baisse de tension","PASSIVE",
U630="Defaut GE &amp; POWER Cabinet","PASSIVE",
U630="Sharing","PASSIVE",
U630="Sites strategiques &amp; DataCenter","PASSIVE",
U630="Exclu","Exclu",
U630="SAT","ACTIVE",
U630="SPARE-ISSUE","SPARE-ISSUE",
U630="Fiber CAmtel","ACTIVE",
U630="Fiber AOF","ACTIVE",
U630="Projet OCM (HUAWEI)","PLANNED WORKS",
U630="Projet OCM (NOKIA)","PLANNED WORKS",
U630="ACCESS-ISSUE","ACCESS-ISSUE",
U630="Projet OCM (ZTE, NOKIA, autres projets)","PLANNED WORKS",
U630="No root CAuse","No root cause",
U630="ODU HS","ACTIVE",
U630="IP &amp; VLAN","ACTIVE",
U630="Warehouse HUAWEI","SPARE-ISSUE",
U630="SPARE-HS","SPARE-ISSUE",
U630="Power Telco","ACTIVE", U630="no impacts","no impacts"
),"")</f>
        <v>No root cause</v>
      </c>
      <c r="W630" s="113"/>
      <c r="X630" s="113"/>
      <c r="Y630" s="113"/>
      <c r="Z630" s="113"/>
      <c r="AA630" s="113"/>
      <c r="AB630" s="17" t="s">
        <v>5465</v>
      </c>
      <c r="AC630" s="17" t="str">
        <f>_xlfn.XLOOKUP(B630,'INCIDENT-04-27-2026'!E:E,'INCIDENT-04-27-2026'!F:F,"")</f>
        <v/>
      </c>
      <c r="AD630" s="9"/>
      <c r="AE630" s="7" t="s">
        <v>5465</v>
      </c>
      <c r="AF630" s="6" t="str">
        <f>_xlfn.XLOOKUP(B630,'[13]Input_27-04'!$B:$B,'[13]Input_27-04'!$M:$M,"")</f>
        <v/>
      </c>
      <c r="AG630" s="7"/>
      <c r="AH630" s="3"/>
      <c r="AI630" s="18" t="str">
        <f>_xlfn.XLOOKUP(B630,'[3]Cells Huawei 27042026 10h'!$B:$B,'[3]Cells Huawei 27042026 10h'!$T:$T,"")</f>
        <v/>
      </c>
      <c r="AJ630" s="18" t="str">
        <f>_xlfn.XLOOKUP(B630,'[3]Cells Huawei 27042026 15h'!$B:$B,'[3]Cells Huawei 27042026 15h'!$T:$T,"")</f>
        <v/>
      </c>
      <c r="AK630" s="18" t="str">
        <f>_xlfn.XLOOKUP(B630,'[4]cells down 27042026 11h28'!$B:$B,'[4]cells down 27042026 11h28'!$R:$R,"")</f>
        <v/>
      </c>
      <c r="AL630" s="18" t="str">
        <f>_xlfn.XLOOKUP(B630,'[4]cells down 27042026 18h01'!$B:$B,'[4]cells down 27042026 18h01'!$R:$R,"")</f>
        <v/>
      </c>
      <c r="AM630" s="18" t="str">
        <f>_xlfn.XLOOKUP(B630,'[5]cell downs 27042026 11h'!$B:$B,'[5]cell downs 27042026 11h'!$R:$R,"")</f>
        <v/>
      </c>
      <c r="AN630" s="18" t="str">
        <f>_xlfn.XLOOKUP(B630,'[5]cell downs 27042026 17h40'!$B:$B,'[5]cell downs 27042026 17h40'!$R:$R,"")</f>
        <v/>
      </c>
      <c r="AO630" s="18" t="str">
        <f>_xlfn.XLOOKUP(B630,'[6]ALL SITES DOWN'!$D:$D,'[6]ALL SITES DOWN'!$J:$J,"")</f>
        <v/>
      </c>
      <c r="AP630" s="18" t="str">
        <f>_xlfn.XLOOKUP(B630,'[7]ALL SITES DOWN'!$D:$D,'[7]ALL SITES DOWN'!$J:$J,"")</f>
        <v/>
      </c>
      <c r="AQ630" s="9" t="str">
        <f>_xlfn.XLOOKUP(B630,[8]sheet1!$AC:$AC,[8]sheet1!$AF:$AF,"")</f>
        <v/>
      </c>
      <c r="AR630" s="14"/>
      <c r="AS630" s="14" t="s">
        <v>5465</v>
      </c>
      <c r="AT630" s="14" t="str">
        <f>_xlfn.XLOOKUP(B630,'[9]cell downs 18042026 17h'!$B:$B,'[9]cell downs 18042026 17h'!$B:$B,"")</f>
        <v/>
      </c>
      <c r="AU630" s="14" t="str">
        <f>_xlfn.XLOOKUP(B630,'[10]Cells Huawei 19042026 15h'!$B:$B,'[10]Cells Huawei 19042026 15h'!$B:$B,"")</f>
        <v/>
      </c>
      <c r="AV630" s="9" t="str">
        <f>_xlfn.XLOOKUP(B630,'[11]cells down 19042026 9H40'!$B:$B,'[11]cells down 19042026 9H40'!$B:$B,"")</f>
        <v/>
      </c>
    </row>
    <row r="631" spans="1:48" hidden="1" x14ac:dyDescent="0.3">
      <c r="A631" s="1" t="s">
        <v>653</v>
      </c>
      <c r="B631" s="1" t="s">
        <v>654</v>
      </c>
      <c r="C631" s="3" t="str">
        <f>_xlfn.XLOOKUP(B631,'[1]daily break down'!$D:$D,'[1]daily break down'!$E:$E,"")</f>
        <v>ADAMAOUA</v>
      </c>
      <c r="D631" s="1" t="s">
        <v>11</v>
      </c>
      <c r="E631" s="1" t="s">
        <v>96</v>
      </c>
      <c r="F631" s="3" t="s">
        <v>90</v>
      </c>
      <c r="G631" s="1" t="s">
        <v>655</v>
      </c>
      <c r="H631" s="28" t="str">
        <f>_xlfn.XLOOKUP(B631,[2]CALCULATION!$B:$B,[2]CALCULATION!$H:$H,"")</f>
        <v>NOKIA</v>
      </c>
      <c r="I631" s="26">
        <v>0.13710527659425298</v>
      </c>
      <c r="J631" s="26">
        <v>0.17659329610007474</v>
      </c>
      <c r="K631" s="26">
        <v>1.0756209069789847E-2</v>
      </c>
      <c r="L631" s="26">
        <v>5.7082160713014442E-3</v>
      </c>
      <c r="M631" s="26">
        <v>9.9893781247772685E-3</v>
      </c>
      <c r="N631" s="26">
        <v>7.0460792130125323E-3</v>
      </c>
      <c r="O631" s="26">
        <v>2.6222055639430163E-3</v>
      </c>
      <c r="P631" s="114" t="s">
        <v>6364</v>
      </c>
      <c r="Q631" s="42" t="s">
        <v>5538</v>
      </c>
      <c r="R631" s="42"/>
      <c r="S631" s="41" t="str" cm="1">
        <f t="array" ref="S631">IFERROR(_xlfn.IFS(
U631="MPR ISSUE","PDH",
U631="BSS Hardware Issue","BSS",
U631="Sites strategiques, MLL, Pylone, etc.","ENVTECH",
U631="AKTIVCO DEFAUT GE &amp; POWER Cabinet","AKTIVCO",
U631="AKTIVCO Coupure ENEO &amp; Baisse de tension","AKTIVCO GRID ONLY",
U631="Coupure ENEO &amp; Baisse de tension","IHS GRID ONLY",
U631="Defaut GE &amp; POWER Cabinet","IHS",
U631="Sharing","Partners",
U631="Sites strategiques &amp; DataCenter","SST &amp; DC",
U631="Exclu","Exclu",
U631="SAT","SAT",
U631="SPARE-ISSUE","SPARE-ISSUE",
U631="Fiber CAmtel","TRANS_FO_CAMTEL",
U631="Fiber AOF","Fiber AOF",
U631="Projet OCM (HUAWEI)","TRAVAUX-HUAWEI",
U631="Projet OCM (NOKIA)","TRAVAUX-NOKIA",
U631="ACCESS-ISSUE","ACCESS-ISSUE",
U631="Projet OCM (ZTE, NOKIA, autres projets)","TRAVAUX OCM",
U631="No root CAuse","No root cause",
U631="ODU HS","PDH",
U631="IP &amp; VLAN","PDH",
U631="Warehouse HUAWEI","SPARE-ISSUE",
U631="SPARE-HS","SPARE-ISSUE",
U631="Power Telco","BSS",U631="no impacts","no impacts"
),"")</f>
        <v>No root cause</v>
      </c>
      <c r="T631" s="41" t="str" cm="1">
        <f t="array" ref="T631">IFERROR(_xlfn.IFS(
U631="MPR ISSUE","TX ISSUE",
U631="BSS Hardware Issue","RAN ISSUE",
U631="Sites strategiques, MLL, Pylone, etc.","ENVTECH",
U631="AKTIVCO DEFAUT GE &amp; POWER Cabinet","POWER ISSUE",
U631="AKTIVCO Coupure ENEO &amp; Baisse de tension","POWER ISSUE",
U631="Coupure ENEO &amp; Baisse de tension","POWER ISSUE",
U631="Defaut GE &amp; POWER Cabinet","POWER ISSUE",
U631="Sharing","POWER ISSUE",
U631="Sites strategiques &amp; DataCenter","POWER ISSUE",
U631="Exclu","Exclu",
U631="SAT","TX ISSUE",
U631="SPARE-ISSUE","SPARE-ISSUE",
U631="Fiber CAmtel","TX ISSUE",
U631="Fiber AOF","TX ISSUE",
U631="Projet OCM (HUAWEI)","TRAVAUX-HUAWEI",
U631="Projet OCM (NOKIA)","TRAVAUX -NOKIA",
U631="ACCESS-ISSUE","ACCESS-ISSUE",
U631="Projet OCM (ZTE, NOKIA, autres projets)","TRAVAUX OCM",
U631="No root CAuse","No root cause",
U631="ODU HS","TX ISSUE",
U631="IP &amp; VLAN","TX ISSUE",
U631="Warehouse HUAWEI","SPARE-ISSUE",
U631="SPARE-HS","SPARE-ISSUE",
U631="Power Telco","RAN ISSUE",U631="no impacts","no impacts"
),"")</f>
        <v>No root cause</v>
      </c>
      <c r="U631" s="68" t="s">
        <v>5691</v>
      </c>
      <c r="V631" s="41" t="str" cm="1">
        <f t="array" ref="V631">IFERROR(_xlfn.IFS(
U631="MPR ISSUE","ACTIVE",
U631="BSS Hardware Issue","ACTIVE",
U631="Sites strategiques, MLL, Pylone, etc.","PASSIVE",
U631="AKTIVCO DEFAUT GE &amp; POWER Cabinet","PASSIVE",
U631="AKTIVCO Coupure ENEO &amp; Baisse de tension","PASSIVE",
U631="Coupure ENEO &amp; Baisse de tension","PASSIVE",
U631="Defaut GE &amp; POWER Cabinet","PASSIVE",
U631="Sharing","PASSIVE",
U631="Sites strategiques &amp; DataCenter","PASSIVE",
U631="Exclu","Exclu",
U631="SAT","ACTIVE",
U631="SPARE-ISSUE","SPARE-ISSUE",
U631="Fiber CAmtel","ACTIVE",
U631="Fiber AOF","ACTIVE",
U631="Projet OCM (HUAWEI)","PLANNED WORKS",
U631="Projet OCM (NOKIA)","PLANNED WORKS",
U631="ACCESS-ISSUE","ACCESS-ISSUE",
U631="Projet OCM (ZTE, NOKIA, autres projets)","PLANNED WORKS",
U631="No root CAuse","No root cause",
U631="ODU HS","ACTIVE",
U631="IP &amp; VLAN","ACTIVE",
U631="Warehouse HUAWEI","SPARE-ISSUE",
U631="SPARE-HS","SPARE-ISSUE",
U631="Power Telco","ACTIVE", U631="no impacts","no impacts"
),"")</f>
        <v>No root cause</v>
      </c>
      <c r="W631" s="113"/>
      <c r="X631" s="113"/>
      <c r="Y631" s="113"/>
      <c r="Z631" s="113"/>
      <c r="AA631" s="113"/>
      <c r="AB631" s="17" t="s">
        <v>5465</v>
      </c>
      <c r="AC631" s="17" t="str">
        <f>_xlfn.XLOOKUP(B631,'INCIDENT-04-27-2026'!E:E,'INCIDENT-04-27-2026'!F:F,"")</f>
        <v/>
      </c>
      <c r="AD631" s="9"/>
      <c r="AE631" s="7" t="s">
        <v>5465</v>
      </c>
      <c r="AF631" s="6" t="str">
        <f>_xlfn.XLOOKUP(B631,'[13]Input_27-04'!$B:$B,'[13]Input_27-04'!$M:$M,"")</f>
        <v/>
      </c>
      <c r="AG631" s="7"/>
      <c r="AH631" s="3"/>
      <c r="AI631" s="18" t="str">
        <f>_xlfn.XLOOKUP(B631,'[3]Cells Huawei 27042026 10h'!$B:$B,'[3]Cells Huawei 27042026 10h'!$T:$T,"")</f>
        <v/>
      </c>
      <c r="AJ631" s="18" t="str">
        <f>_xlfn.XLOOKUP(B631,'[3]Cells Huawei 27042026 15h'!$B:$B,'[3]Cells Huawei 27042026 15h'!$T:$T,"")</f>
        <v/>
      </c>
      <c r="AK631" s="18" t="str">
        <f>_xlfn.XLOOKUP(B631,'[4]cells down 27042026 11h28'!$B:$B,'[4]cells down 27042026 11h28'!$R:$R,"")</f>
        <v/>
      </c>
      <c r="AL631" s="18" t="str">
        <f>_xlfn.XLOOKUP(B631,'[4]cells down 27042026 18h01'!$B:$B,'[4]cells down 27042026 18h01'!$R:$R,"")</f>
        <v/>
      </c>
      <c r="AM631" s="18" t="str">
        <f>_xlfn.XLOOKUP(B631,'[5]cell downs 27042026 11h'!$B:$B,'[5]cell downs 27042026 11h'!$R:$R,"")</f>
        <v/>
      </c>
      <c r="AN631" s="18" t="str">
        <f>_xlfn.XLOOKUP(B631,'[5]cell downs 27042026 17h40'!$B:$B,'[5]cell downs 27042026 17h40'!$R:$R,"")</f>
        <v/>
      </c>
      <c r="AO631" s="18" t="str">
        <f>_xlfn.XLOOKUP(B631,'[6]ALL SITES DOWN'!$D:$D,'[6]ALL SITES DOWN'!$J:$J,"")</f>
        <v/>
      </c>
      <c r="AP631" s="18" t="str">
        <f>_xlfn.XLOOKUP(B631,'[7]ALL SITES DOWN'!$D:$D,'[7]ALL SITES DOWN'!$J:$J,"")</f>
        <v/>
      </c>
      <c r="AQ631" s="9" t="str">
        <f>_xlfn.XLOOKUP(B631,[8]sheet1!$AC:$AC,[8]sheet1!$AF:$AF,"")</f>
        <v/>
      </c>
      <c r="AR631" s="14"/>
      <c r="AS631" s="14" t="s">
        <v>5465</v>
      </c>
      <c r="AT631" s="14" t="str">
        <f>_xlfn.XLOOKUP(B631,'[9]cell downs 18042026 17h'!$B:$B,'[9]cell downs 18042026 17h'!$B:$B,"")</f>
        <v/>
      </c>
      <c r="AU631" s="14" t="str">
        <f>_xlfn.XLOOKUP(B631,'[10]Cells Huawei 19042026 15h'!$B:$B,'[10]Cells Huawei 19042026 15h'!$B:$B,"")</f>
        <v/>
      </c>
      <c r="AV631" s="9" t="str">
        <f>_xlfn.XLOOKUP(B631,'[11]cells down 19042026 9H40'!$B:$B,'[11]cells down 19042026 9H40'!$B:$B,"")</f>
        <v/>
      </c>
    </row>
    <row r="632" spans="1:48" hidden="1" x14ac:dyDescent="0.3">
      <c r="A632" s="1" t="s">
        <v>2345</v>
      </c>
      <c r="B632" s="1" t="s">
        <v>2346</v>
      </c>
      <c r="C632" s="3" t="str">
        <f>_xlfn.XLOOKUP(B632,'[1]daily break down'!$D:$D,'[1]daily break down'!$E:$E,"")</f>
        <v>Douala</v>
      </c>
      <c r="D632" s="1" t="s">
        <v>11</v>
      </c>
      <c r="E632" s="1" t="s">
        <v>12</v>
      </c>
      <c r="F632" s="3" t="s">
        <v>31</v>
      </c>
      <c r="G632" s="1" t="s">
        <v>32</v>
      </c>
      <c r="H632" s="29" t="str">
        <f>_xlfn.XLOOKUP(B632,[2]CALCULATION!$B:$B,[2]CALCULATION!$H:$H,"")</f>
        <v>ZTE</v>
      </c>
      <c r="I632" s="26">
        <v>0</v>
      </c>
      <c r="J632" s="26">
        <v>8.684720046342667</v>
      </c>
      <c r="K632" s="26">
        <v>3.9020832798280991</v>
      </c>
      <c r="L632" s="26">
        <v>1.4981465786612509E-2</v>
      </c>
      <c r="M632" s="26">
        <v>0</v>
      </c>
      <c r="N632" s="26">
        <v>1.4803115003438065E-3</v>
      </c>
      <c r="O632" s="26">
        <v>2.6039214343399242E-3</v>
      </c>
      <c r="P632" s="114" t="s">
        <v>6364</v>
      </c>
      <c r="Q632" s="42" t="s">
        <v>5538</v>
      </c>
      <c r="R632" s="42"/>
      <c r="S632" s="41" t="str" cm="1">
        <f t="array" ref="S632">IFERROR(_xlfn.IFS(
U632="MPR ISSUE","PDH",
U632="BSS Hardware Issue","BSS",
U632="Sites strategiques, MLL, Pylone, etc.","ENVTECH",
U632="AKTIVCO DEFAUT GE &amp; POWER Cabinet","AKTIVCO",
U632="AKTIVCO Coupure ENEO &amp; Baisse de tension","AKTIVCO GRID ONLY",
U632="Coupure ENEO &amp; Baisse de tension","IHS GRID ONLY",
U632="Defaut GE &amp; POWER Cabinet","IHS",
U632="Sharing","Partners",
U632="Sites strategiques &amp; DataCenter","SST &amp; DC",
U632="Exclu","Exclu",
U632="SAT","SAT",
U632="SPARE-ISSUE","SPARE-ISSUE",
U632="Fiber CAmtel","TRANS_FO_CAMTEL",
U632="Fiber AOF","Fiber AOF",
U632="Projet OCM (HUAWEI)","TRAVAUX-HUAWEI",
U632="Projet OCM (NOKIA)","TRAVAUX-NOKIA",
U632="ACCESS-ISSUE","ACCESS-ISSUE",
U632="Projet OCM (ZTE, NOKIA, autres projets)","TRAVAUX OCM",
U632="No root CAuse","No root cause",
U632="ODU HS","PDH",
U632="IP &amp; VLAN","PDH",
U632="Warehouse HUAWEI","SPARE-ISSUE",
U632="SPARE-HS","SPARE-ISSUE",
U632="Power Telco","BSS",U632="no impacts","no impacts"
),"")</f>
        <v>No root cause</v>
      </c>
      <c r="T632" s="41" t="str" cm="1">
        <f t="array" ref="T632">IFERROR(_xlfn.IFS(
U632="MPR ISSUE","TX ISSUE",
U632="BSS Hardware Issue","RAN ISSUE",
U632="Sites strategiques, MLL, Pylone, etc.","ENVTECH",
U632="AKTIVCO DEFAUT GE &amp; POWER Cabinet","POWER ISSUE",
U632="AKTIVCO Coupure ENEO &amp; Baisse de tension","POWER ISSUE",
U632="Coupure ENEO &amp; Baisse de tension","POWER ISSUE",
U632="Defaut GE &amp; POWER Cabinet","POWER ISSUE",
U632="Sharing","POWER ISSUE",
U632="Sites strategiques &amp; DataCenter","POWER ISSUE",
U632="Exclu","Exclu",
U632="SAT","TX ISSUE",
U632="SPARE-ISSUE","SPARE-ISSUE",
U632="Fiber CAmtel","TX ISSUE",
U632="Fiber AOF","TX ISSUE",
U632="Projet OCM (HUAWEI)","TRAVAUX-HUAWEI",
U632="Projet OCM (NOKIA)","TRAVAUX -NOKIA",
U632="ACCESS-ISSUE","ACCESS-ISSUE",
U632="Projet OCM (ZTE, NOKIA, autres projets)","TRAVAUX OCM",
U632="No root CAuse","No root cause",
U632="ODU HS","TX ISSUE",
U632="IP &amp; VLAN","TX ISSUE",
U632="Warehouse HUAWEI","SPARE-ISSUE",
U632="SPARE-HS","SPARE-ISSUE",
U632="Power Telco","RAN ISSUE",U632="no impacts","no impacts"
),"")</f>
        <v>No root cause</v>
      </c>
      <c r="U632" s="68" t="s">
        <v>5691</v>
      </c>
      <c r="V632" s="41" t="str" cm="1">
        <f t="array" ref="V632">IFERROR(_xlfn.IFS(
U632="MPR ISSUE","ACTIVE",
U632="BSS Hardware Issue","ACTIVE",
U632="Sites strategiques, MLL, Pylone, etc.","PASSIVE",
U632="AKTIVCO DEFAUT GE &amp; POWER Cabinet","PASSIVE",
U632="AKTIVCO Coupure ENEO &amp; Baisse de tension","PASSIVE",
U632="Coupure ENEO &amp; Baisse de tension","PASSIVE",
U632="Defaut GE &amp; POWER Cabinet","PASSIVE",
U632="Sharing","PASSIVE",
U632="Sites strategiques &amp; DataCenter","PASSIVE",
U632="Exclu","Exclu",
U632="SAT","ACTIVE",
U632="SPARE-ISSUE","SPARE-ISSUE",
U632="Fiber CAmtel","ACTIVE",
U632="Fiber AOF","ACTIVE",
U632="Projet OCM (HUAWEI)","PLANNED WORKS",
U632="Projet OCM (NOKIA)","PLANNED WORKS",
U632="ACCESS-ISSUE","ACCESS-ISSUE",
U632="Projet OCM (ZTE, NOKIA, autres projets)","PLANNED WORKS",
U632="No root CAuse","No root cause",
U632="ODU HS","ACTIVE",
U632="IP &amp; VLAN","ACTIVE",
U632="Warehouse HUAWEI","SPARE-ISSUE",
U632="SPARE-HS","SPARE-ISSUE",
U632="Power Telco","ACTIVE", U632="no impacts","no impacts"
),"")</f>
        <v>No root cause</v>
      </c>
      <c r="W632" s="113"/>
      <c r="X632" s="113"/>
      <c r="Y632" s="113"/>
      <c r="Z632" s="113"/>
      <c r="AA632" s="113"/>
      <c r="AB632" s="17" t="s">
        <v>5465</v>
      </c>
      <c r="AC632" s="17" t="str">
        <f>_xlfn.XLOOKUP(B632,'INCIDENT-04-27-2026'!E:E,'INCIDENT-04-27-2026'!F:F,"")</f>
        <v/>
      </c>
      <c r="AD632" s="9"/>
      <c r="AE632" s="7" t="s">
        <v>5465</v>
      </c>
      <c r="AF632" s="6" t="str">
        <f>_xlfn.XLOOKUP(B632,'[13]Input_27-04'!$B:$B,'[13]Input_27-04'!$M:$M,"")</f>
        <v/>
      </c>
      <c r="AG632" s="7"/>
      <c r="AH632" s="3"/>
      <c r="AI632" s="18" t="str">
        <f>_xlfn.XLOOKUP(B632,'[3]Cells Huawei 27042026 10h'!$B:$B,'[3]Cells Huawei 27042026 10h'!$T:$T,"")</f>
        <v/>
      </c>
      <c r="AJ632" s="18" t="str">
        <f>_xlfn.XLOOKUP(B632,'[3]Cells Huawei 27042026 15h'!$B:$B,'[3]Cells Huawei 27042026 15h'!$T:$T,"")</f>
        <v/>
      </c>
      <c r="AK632" s="18" t="str">
        <f>_xlfn.XLOOKUP(B632,'[4]cells down 27042026 11h28'!$B:$B,'[4]cells down 27042026 11h28'!$R:$R,"")</f>
        <v/>
      </c>
      <c r="AL632" s="18" t="str">
        <f>_xlfn.XLOOKUP(B632,'[4]cells down 27042026 18h01'!$B:$B,'[4]cells down 27042026 18h01'!$R:$R,"")</f>
        <v/>
      </c>
      <c r="AM632" s="18" t="str">
        <f>_xlfn.XLOOKUP(B632,'[5]cell downs 27042026 11h'!$B:$B,'[5]cell downs 27042026 11h'!$R:$R,"")</f>
        <v/>
      </c>
      <c r="AN632" s="18" t="str">
        <f>_xlfn.XLOOKUP(B632,'[5]cell downs 27042026 17h40'!$B:$B,'[5]cell downs 27042026 17h40'!$R:$R,"")</f>
        <v/>
      </c>
      <c r="AO632" s="18" t="str">
        <f>_xlfn.XLOOKUP(B632,'[6]ALL SITES DOWN'!$D:$D,'[6]ALL SITES DOWN'!$J:$J,"")</f>
        <v/>
      </c>
      <c r="AP632" s="18" t="str">
        <f>_xlfn.XLOOKUP(B632,'[7]ALL SITES DOWN'!$D:$D,'[7]ALL SITES DOWN'!$J:$J,"")</f>
        <v/>
      </c>
      <c r="AQ632" s="9" t="str">
        <f>_xlfn.XLOOKUP(B632,[8]sheet1!$AC:$AC,[8]sheet1!$AF:$AF,"")</f>
        <v/>
      </c>
      <c r="AR632" s="14"/>
      <c r="AS632" s="14" t="s">
        <v>5465</v>
      </c>
      <c r="AT632" s="14" t="str">
        <f>_xlfn.XLOOKUP(B632,'[9]cell downs 18042026 17h'!$B:$B,'[9]cell downs 18042026 17h'!$B:$B,"")</f>
        <v/>
      </c>
      <c r="AU632" s="14" t="str">
        <f>_xlfn.XLOOKUP(B632,'[10]Cells Huawei 19042026 15h'!$B:$B,'[10]Cells Huawei 19042026 15h'!$B:$B,"")</f>
        <v/>
      </c>
      <c r="AV632" s="9" t="str">
        <f>_xlfn.XLOOKUP(B632,'[11]cells down 19042026 9H40'!$B:$B,'[11]cells down 19042026 9H40'!$B:$B,"")</f>
        <v/>
      </c>
    </row>
    <row r="633" spans="1:48" hidden="1" x14ac:dyDescent="0.3">
      <c r="A633" s="1" t="s">
        <v>4037</v>
      </c>
      <c r="B633" s="8" t="s">
        <v>4273</v>
      </c>
      <c r="C633" s="3" t="str">
        <f>_xlfn.XLOOKUP(B633,'[1]daily break down'!$D:$D,'[1]daily break down'!$E:$E,"")</f>
        <v>NGAOUNDERE</v>
      </c>
      <c r="D633" s="1" t="s">
        <v>11</v>
      </c>
      <c r="E633" s="1" t="s">
        <v>188</v>
      </c>
      <c r="F633" s="3" t="s">
        <v>90</v>
      </c>
      <c r="G633" s="1" t="s">
        <v>4037</v>
      </c>
      <c r="H633" s="27" t="str">
        <f>_xlfn.XLOOKUP(B633,[2]CALCULATION!$B:$B,[2]CALCULATION!$H:$H,"")</f>
        <v>HUAWEI</v>
      </c>
      <c r="I633" s="26">
        <v>2.3298676209146967</v>
      </c>
      <c r="J633" s="26">
        <v>0.30501550938410482</v>
      </c>
      <c r="K633" s="26">
        <v>5.2613481036317914E-3</v>
      </c>
      <c r="L633" s="26">
        <v>3.5670156634791811E-3</v>
      </c>
      <c r="M633" s="26">
        <v>1.5605693527721417E-2</v>
      </c>
      <c r="N633" s="26">
        <v>1.8726832233265697E-3</v>
      </c>
      <c r="O633" s="26">
        <v>2.4969109644354267E-3</v>
      </c>
      <c r="P633" s="114" t="s">
        <v>6364</v>
      </c>
      <c r="Q633" s="42" t="s">
        <v>5538</v>
      </c>
      <c r="R633" s="42"/>
      <c r="S633" s="41" t="str" cm="1">
        <f t="array" ref="S633">IFERROR(_xlfn.IFS(
U633="MPR ISSUE","PDH",
U633="BSS Hardware Issue","BSS",
U633="Sites strategiques, MLL, Pylone, etc.","ENVTECH",
U633="AKTIVCO DEFAUT GE &amp; POWER Cabinet","AKTIVCO",
U633="AKTIVCO Coupure ENEO &amp; Baisse de tension","AKTIVCO GRID ONLY",
U633="Coupure ENEO &amp; Baisse de tension","IHS GRID ONLY",
U633="Defaut GE &amp; POWER Cabinet","IHS",
U633="Sharing","Partners",
U633="Sites strategiques &amp; DataCenter","SST &amp; DC",
U633="Exclu","Exclu",
U633="SAT","SAT",
U633="SPARE-ISSUE","SPARE-ISSUE",
U633="Fiber CAmtel","TRANS_FO_CAMTEL",
U633="Fiber AOF","Fiber AOF",
U633="Projet OCM (HUAWEI)","TRAVAUX-HUAWEI",
U633="Projet OCM (NOKIA)","TRAVAUX-NOKIA",
U633="ACCESS-ISSUE","ACCESS-ISSUE",
U633="Projet OCM (ZTE, NOKIA, autres projets)","TRAVAUX OCM",
U633="No root CAuse","No root cause",
U633="ODU HS","PDH",
U633="IP &amp; VLAN","PDH",
U633="Warehouse HUAWEI","SPARE-ISSUE",
U633="SPARE-HS","SPARE-ISSUE",
U633="Power Telco","BSS",U633="no impacts","no impacts"
),"")</f>
        <v>No root cause</v>
      </c>
      <c r="T633" s="41" t="str" cm="1">
        <f t="array" ref="T633">IFERROR(_xlfn.IFS(
U633="MPR ISSUE","TX ISSUE",
U633="BSS Hardware Issue","RAN ISSUE",
U633="Sites strategiques, MLL, Pylone, etc.","ENVTECH",
U633="AKTIVCO DEFAUT GE &amp; POWER Cabinet","POWER ISSUE",
U633="AKTIVCO Coupure ENEO &amp; Baisse de tension","POWER ISSUE",
U633="Coupure ENEO &amp; Baisse de tension","POWER ISSUE",
U633="Defaut GE &amp; POWER Cabinet","POWER ISSUE",
U633="Sharing","POWER ISSUE",
U633="Sites strategiques &amp; DataCenter","POWER ISSUE",
U633="Exclu","Exclu",
U633="SAT","TX ISSUE",
U633="SPARE-ISSUE","SPARE-ISSUE",
U633="Fiber CAmtel","TX ISSUE",
U633="Fiber AOF","TX ISSUE",
U633="Projet OCM (HUAWEI)","TRAVAUX-HUAWEI",
U633="Projet OCM (NOKIA)","TRAVAUX -NOKIA",
U633="ACCESS-ISSUE","ACCESS-ISSUE",
U633="Projet OCM (ZTE, NOKIA, autres projets)","TRAVAUX OCM",
U633="No root CAuse","No root cause",
U633="ODU HS","TX ISSUE",
U633="IP &amp; VLAN","TX ISSUE",
U633="Warehouse HUAWEI","SPARE-ISSUE",
U633="SPARE-HS","SPARE-ISSUE",
U633="Power Telco","RAN ISSUE",U633="no impacts","no impacts"
),"")</f>
        <v>No root cause</v>
      </c>
      <c r="U633" s="68" t="s">
        <v>5691</v>
      </c>
      <c r="V633" s="41" t="str" cm="1">
        <f t="array" ref="V633">IFERROR(_xlfn.IFS(
U633="MPR ISSUE","ACTIVE",
U633="BSS Hardware Issue","ACTIVE",
U633="Sites strategiques, MLL, Pylone, etc.","PASSIVE",
U633="AKTIVCO DEFAUT GE &amp; POWER Cabinet","PASSIVE",
U633="AKTIVCO Coupure ENEO &amp; Baisse de tension","PASSIVE",
U633="Coupure ENEO &amp; Baisse de tension","PASSIVE",
U633="Defaut GE &amp; POWER Cabinet","PASSIVE",
U633="Sharing","PASSIVE",
U633="Sites strategiques &amp; DataCenter","PASSIVE",
U633="Exclu","Exclu",
U633="SAT","ACTIVE",
U633="SPARE-ISSUE","SPARE-ISSUE",
U633="Fiber CAmtel","ACTIVE",
U633="Fiber AOF","ACTIVE",
U633="Projet OCM (HUAWEI)","PLANNED WORKS",
U633="Projet OCM (NOKIA)","PLANNED WORKS",
U633="ACCESS-ISSUE","ACCESS-ISSUE",
U633="Projet OCM (ZTE, NOKIA, autres projets)","PLANNED WORKS",
U633="No root CAuse","No root cause",
U633="ODU HS","ACTIVE",
U633="IP &amp; VLAN","ACTIVE",
U633="Warehouse HUAWEI","SPARE-ISSUE",
U633="SPARE-HS","SPARE-ISSUE",
U633="Power Telco","ACTIVE", U633="no impacts","no impacts"
),"")</f>
        <v>No root cause</v>
      </c>
      <c r="W633" s="113"/>
      <c r="X633" s="113"/>
      <c r="Y633" s="113"/>
      <c r="Z633" s="113"/>
      <c r="AA633" s="113"/>
      <c r="AB633" s="17" t="s">
        <v>5465</v>
      </c>
      <c r="AC633" s="17" t="str">
        <f>_xlfn.XLOOKUP(B633,'INCIDENT-04-27-2026'!E:E,'INCIDENT-04-27-2026'!F:F,"")</f>
        <v/>
      </c>
      <c r="AD633" s="9"/>
      <c r="AE633" s="7" t="s">
        <v>5465</v>
      </c>
      <c r="AF633" s="6" t="str">
        <f>_xlfn.XLOOKUP(B633,'[13]Input_27-04'!$B:$B,'[13]Input_27-04'!$M:$M,"")</f>
        <v/>
      </c>
      <c r="AG633" s="7"/>
      <c r="AH633" s="3"/>
      <c r="AI633" s="18" t="str">
        <f>_xlfn.XLOOKUP(B633,'[3]Cells Huawei 27042026 10h'!$B:$B,'[3]Cells Huawei 27042026 10h'!$T:$T,"")</f>
        <v/>
      </c>
      <c r="AJ633" s="18" t="str">
        <f>_xlfn.XLOOKUP(B633,'[3]Cells Huawei 27042026 15h'!$B:$B,'[3]Cells Huawei 27042026 15h'!$T:$T,"")</f>
        <v/>
      </c>
      <c r="AK633" s="18" t="str">
        <f>_xlfn.XLOOKUP(B633,'[4]cells down 27042026 11h28'!$B:$B,'[4]cells down 27042026 11h28'!$R:$R,"")</f>
        <v/>
      </c>
      <c r="AL633" s="18" t="str">
        <f>_xlfn.XLOOKUP(B633,'[4]cells down 27042026 18h01'!$B:$B,'[4]cells down 27042026 18h01'!$R:$R,"")</f>
        <v/>
      </c>
      <c r="AM633" s="18" t="str">
        <f>_xlfn.XLOOKUP(B633,'[5]cell downs 27042026 11h'!$B:$B,'[5]cell downs 27042026 11h'!$R:$R,"")</f>
        <v/>
      </c>
      <c r="AN633" s="18" t="str">
        <f>_xlfn.XLOOKUP(B633,'[5]cell downs 27042026 17h40'!$B:$B,'[5]cell downs 27042026 17h40'!$R:$R,"")</f>
        <v/>
      </c>
      <c r="AO633" s="18" t="str">
        <f>_xlfn.XLOOKUP(B633,'[6]ALL SITES DOWN'!$D:$D,'[6]ALL SITES DOWN'!$J:$J,"")</f>
        <v/>
      </c>
      <c r="AP633" s="18" t="str">
        <f>_xlfn.XLOOKUP(B633,'[7]ALL SITES DOWN'!$D:$D,'[7]ALL SITES DOWN'!$J:$J,"")</f>
        <v/>
      </c>
      <c r="AQ633" s="9" t="str">
        <f>_xlfn.XLOOKUP(B633,[8]sheet1!$AC:$AC,[8]sheet1!$AF:$AF,"")</f>
        <v/>
      </c>
      <c r="AR633" s="14"/>
      <c r="AS633" s="14" t="s">
        <v>5465</v>
      </c>
      <c r="AT633" s="14" t="str">
        <f>_xlfn.XLOOKUP(B633,'[9]cell downs 18042026 17h'!$B:$B,'[9]cell downs 18042026 17h'!$B:$B,"")</f>
        <v/>
      </c>
      <c r="AU633" s="14" t="str">
        <f>_xlfn.XLOOKUP(B633,'[10]Cells Huawei 19042026 15h'!$B:$B,'[10]Cells Huawei 19042026 15h'!$B:$B,"")</f>
        <v/>
      </c>
      <c r="AV633" s="9" t="str">
        <f>_xlfn.XLOOKUP(B633,'[11]cells down 19042026 9H40'!$B:$B,'[11]cells down 19042026 9H40'!$B:$B,"")</f>
        <v/>
      </c>
    </row>
    <row r="634" spans="1:48" hidden="1" x14ac:dyDescent="0.3">
      <c r="A634" s="3" t="s">
        <v>3477</v>
      </c>
      <c r="B634" s="23" t="s">
        <v>3478</v>
      </c>
      <c r="C634" s="3" t="str">
        <f>_xlfn.XLOOKUP(B634,'[1]daily break down'!$D:$D,'[1]daily break down'!$E:$E,"")</f>
        <v>LITTORAL</v>
      </c>
      <c r="D634" s="3" t="s">
        <v>11</v>
      </c>
      <c r="E634" s="3" t="s">
        <v>96</v>
      </c>
      <c r="F634" s="3" t="s">
        <v>31</v>
      </c>
      <c r="G634" s="3" t="s">
        <v>3479</v>
      </c>
      <c r="H634" s="28" t="str">
        <f>_xlfn.XLOOKUP(B634,[2]CALCULATION!$B:$B,[2]CALCULATION!$H:$H,"")</f>
        <v>NOKIA</v>
      </c>
      <c r="I634" s="26">
        <v>0</v>
      </c>
      <c r="J634" s="26">
        <v>0</v>
      </c>
      <c r="K634" s="26">
        <v>0</v>
      </c>
      <c r="L634" s="26">
        <v>0</v>
      </c>
      <c r="M634" s="26">
        <v>3.192479018813859E-2</v>
      </c>
      <c r="N634" s="26">
        <v>2.3346814240537601E-2</v>
      </c>
      <c r="O634" s="26">
        <v>2.4969109644353608E-3</v>
      </c>
      <c r="P634" s="114" t="s">
        <v>6364</v>
      </c>
      <c r="Q634" s="42" t="s">
        <v>5538</v>
      </c>
      <c r="R634" s="42"/>
      <c r="S634" s="41" t="str" cm="1">
        <f t="array" ref="S634">IFERROR(_xlfn.IFS(
U634="MPR ISSUE","PDH",
U634="BSS Hardware Issue","BSS",
U634="Sites strategiques, MLL, Pylone, etc.","ENVTECH",
U634="AKTIVCO DEFAUT GE &amp; POWER Cabinet","AKTIVCO",
U634="AKTIVCO Coupure ENEO &amp; Baisse de tension","AKTIVCO GRID ONLY",
U634="Coupure ENEO &amp; Baisse de tension","IHS GRID ONLY",
U634="Defaut GE &amp; POWER Cabinet","IHS",
U634="Sharing","Partners",
U634="Sites strategiques &amp; DataCenter","SST &amp; DC",
U634="Exclu","Exclu",
U634="SAT","SAT",
U634="SPARE-ISSUE","SPARE-ISSUE",
U634="Fiber CAmtel","TRANS_FO_CAMTEL",
U634="Fiber AOF","Fiber AOF",
U634="Projet OCM (HUAWEI)","TRAVAUX-HUAWEI",
U634="Projet OCM (NOKIA)","TRAVAUX-NOKIA",
U634="ACCESS-ISSUE","ACCESS-ISSUE",
U634="Projet OCM (ZTE, NOKIA, autres projets)","TRAVAUX OCM",
U634="No root CAuse","No root cause",
U634="ODU HS","PDH",
U634="IP &amp; VLAN","PDH",
U634="Warehouse HUAWEI","SPARE-ISSUE",
U634="SPARE-HS","SPARE-ISSUE",
U634="Power Telco","BSS",U634="no impacts","no impacts"
),"")</f>
        <v>No root cause</v>
      </c>
      <c r="T634" s="41" t="str" cm="1">
        <f t="array" ref="T634">IFERROR(_xlfn.IFS(
U634="MPR ISSUE","TX ISSUE",
U634="BSS Hardware Issue","RAN ISSUE",
U634="Sites strategiques, MLL, Pylone, etc.","ENVTECH",
U634="AKTIVCO DEFAUT GE &amp; POWER Cabinet","POWER ISSUE",
U634="AKTIVCO Coupure ENEO &amp; Baisse de tension","POWER ISSUE",
U634="Coupure ENEO &amp; Baisse de tension","POWER ISSUE",
U634="Defaut GE &amp; POWER Cabinet","POWER ISSUE",
U634="Sharing","POWER ISSUE",
U634="Sites strategiques &amp; DataCenter","POWER ISSUE",
U634="Exclu","Exclu",
U634="SAT","TX ISSUE",
U634="SPARE-ISSUE","SPARE-ISSUE",
U634="Fiber CAmtel","TX ISSUE",
U634="Fiber AOF","TX ISSUE",
U634="Projet OCM (HUAWEI)","TRAVAUX-HUAWEI",
U634="Projet OCM (NOKIA)","TRAVAUX -NOKIA",
U634="ACCESS-ISSUE","ACCESS-ISSUE",
U634="Projet OCM (ZTE, NOKIA, autres projets)","TRAVAUX OCM",
U634="No root CAuse","No root cause",
U634="ODU HS","TX ISSUE",
U634="IP &amp; VLAN","TX ISSUE",
U634="Warehouse HUAWEI","SPARE-ISSUE",
U634="SPARE-HS","SPARE-ISSUE",
U634="Power Telco","RAN ISSUE",U634="no impacts","no impacts"
),"")</f>
        <v>No root cause</v>
      </c>
      <c r="U634" s="68" t="s">
        <v>5691</v>
      </c>
      <c r="V634" s="41" t="str" cm="1">
        <f t="array" ref="V634">IFERROR(_xlfn.IFS(
U634="MPR ISSUE","ACTIVE",
U634="BSS Hardware Issue","ACTIVE",
U634="Sites strategiques, MLL, Pylone, etc.","PASSIVE",
U634="AKTIVCO DEFAUT GE &amp; POWER Cabinet","PASSIVE",
U634="AKTIVCO Coupure ENEO &amp; Baisse de tension","PASSIVE",
U634="Coupure ENEO &amp; Baisse de tension","PASSIVE",
U634="Defaut GE &amp; POWER Cabinet","PASSIVE",
U634="Sharing","PASSIVE",
U634="Sites strategiques &amp; DataCenter","PASSIVE",
U634="Exclu","Exclu",
U634="SAT","ACTIVE",
U634="SPARE-ISSUE","SPARE-ISSUE",
U634="Fiber CAmtel","ACTIVE",
U634="Fiber AOF","ACTIVE",
U634="Projet OCM (HUAWEI)","PLANNED WORKS",
U634="Projet OCM (NOKIA)","PLANNED WORKS",
U634="ACCESS-ISSUE","ACCESS-ISSUE",
U634="Projet OCM (ZTE, NOKIA, autres projets)","PLANNED WORKS",
U634="No root CAuse","No root cause",
U634="ODU HS","ACTIVE",
U634="IP &amp; VLAN","ACTIVE",
U634="Warehouse HUAWEI","SPARE-ISSUE",
U634="SPARE-HS","SPARE-ISSUE",
U634="Power Telco","ACTIVE", U634="no impacts","no impacts"
),"")</f>
        <v>No root cause</v>
      </c>
      <c r="W634" s="113"/>
      <c r="X634" s="113"/>
      <c r="Y634" s="113"/>
      <c r="Z634" s="113"/>
      <c r="AA634" s="113"/>
      <c r="AB634" s="17" t="s">
        <v>5465</v>
      </c>
      <c r="AC634" s="17" t="str">
        <f>_xlfn.XLOOKUP(B634,'INCIDENT-04-27-2026'!E:E,'INCIDENT-04-27-2026'!F:F,"")</f>
        <v/>
      </c>
      <c r="AD634" s="9"/>
      <c r="AE634" s="7" t="s">
        <v>5465</v>
      </c>
      <c r="AF634" s="6" t="str">
        <f>_xlfn.XLOOKUP(B634,'[13]Input_27-04'!$B:$B,'[13]Input_27-04'!$M:$M,"")</f>
        <v/>
      </c>
      <c r="AG634" s="7"/>
      <c r="AH634" s="3"/>
      <c r="AI634" s="18" t="str">
        <f>_xlfn.XLOOKUP(B634,'[3]Cells Huawei 27042026 10h'!$B:$B,'[3]Cells Huawei 27042026 10h'!$T:$T,"")</f>
        <v/>
      </c>
      <c r="AJ634" s="18" t="str">
        <f>_xlfn.XLOOKUP(B634,'[3]Cells Huawei 27042026 15h'!$B:$B,'[3]Cells Huawei 27042026 15h'!$T:$T,"")</f>
        <v/>
      </c>
      <c r="AK634" s="18" t="str">
        <f>_xlfn.XLOOKUP(B634,'[4]cells down 27042026 11h28'!$B:$B,'[4]cells down 27042026 11h28'!$R:$R,"")</f>
        <v/>
      </c>
      <c r="AL634" s="18" t="str">
        <f>_xlfn.XLOOKUP(B634,'[4]cells down 27042026 18h01'!$B:$B,'[4]cells down 27042026 18h01'!$R:$R,"")</f>
        <v/>
      </c>
      <c r="AM634" s="18" t="str">
        <f>_xlfn.XLOOKUP(B634,'[5]cell downs 27042026 11h'!$B:$B,'[5]cell downs 27042026 11h'!$R:$R,"")</f>
        <v/>
      </c>
      <c r="AN634" s="18" t="str">
        <f>_xlfn.XLOOKUP(B634,'[5]cell downs 27042026 17h40'!$B:$B,'[5]cell downs 27042026 17h40'!$R:$R,"")</f>
        <v/>
      </c>
      <c r="AO634" s="18" t="str">
        <f>_xlfn.XLOOKUP(B634,'[6]ALL SITES DOWN'!$D:$D,'[6]ALL SITES DOWN'!$J:$J,"")</f>
        <v/>
      </c>
      <c r="AP634" s="18" t="str">
        <f>_xlfn.XLOOKUP(B634,'[7]ALL SITES DOWN'!$D:$D,'[7]ALL SITES DOWN'!$J:$J,"")</f>
        <v/>
      </c>
      <c r="AQ634" s="9" t="str">
        <f>_xlfn.XLOOKUP(B634,[8]sheet1!$AC:$AC,[8]sheet1!$AF:$AF,"")</f>
        <v/>
      </c>
      <c r="AR634" s="14"/>
      <c r="AS634" s="14" t="s">
        <v>5465</v>
      </c>
      <c r="AT634" s="14" t="str">
        <f>_xlfn.XLOOKUP(B634,'[9]cell downs 18042026 17h'!$B:$B,'[9]cell downs 18042026 17h'!$B:$B,"")</f>
        <v/>
      </c>
      <c r="AU634" s="14" t="str">
        <f>_xlfn.XLOOKUP(B634,'[10]Cells Huawei 19042026 15h'!$B:$B,'[10]Cells Huawei 19042026 15h'!$B:$B,"")</f>
        <v/>
      </c>
      <c r="AV634" s="9" t="str">
        <f>_xlfn.XLOOKUP(B634,'[11]cells down 19042026 9H40'!$B:$B,'[11]cells down 19042026 9H40'!$B:$B,"")</f>
        <v/>
      </c>
    </row>
    <row r="635" spans="1:48" hidden="1" x14ac:dyDescent="0.3">
      <c r="A635" s="2" t="s">
        <v>1055</v>
      </c>
      <c r="B635" s="8" t="s">
        <v>1056</v>
      </c>
      <c r="C635" s="3" t="str">
        <f>_xlfn.XLOOKUP(B635,'[1]daily break down'!$D:$D,'[1]daily break down'!$E:$E,"")</f>
        <v>EXTREME-NORD</v>
      </c>
      <c r="D635" s="1" t="s">
        <v>11</v>
      </c>
      <c r="E635" s="1" t="s">
        <v>12</v>
      </c>
      <c r="F635" s="3" t="s">
        <v>55</v>
      </c>
      <c r="G635" s="1" t="s">
        <v>1057</v>
      </c>
      <c r="H635" s="28" t="str">
        <f>_xlfn.XLOOKUP(B635,[2]CALCULATION!$B:$B,[2]CALCULATION!$H:$H,"")</f>
        <v>NOKIA</v>
      </c>
      <c r="I635" s="26">
        <v>2.1007593918590977</v>
      </c>
      <c r="J635" s="26">
        <v>0</v>
      </c>
      <c r="K635" s="26">
        <v>0.33524596713209082</v>
      </c>
      <c r="L635" s="26">
        <v>0</v>
      </c>
      <c r="M635" s="26">
        <v>1.5160693924757608E-3</v>
      </c>
      <c r="N635" s="26">
        <v>0.2234245934887871</v>
      </c>
      <c r="O635" s="26">
        <v>2.140457136181933E-3</v>
      </c>
      <c r="P635" s="114" t="s">
        <v>6364</v>
      </c>
      <c r="Q635" s="42" t="s">
        <v>6353</v>
      </c>
      <c r="R635" s="42"/>
      <c r="S635" s="41" t="str" cm="1">
        <f t="array" ref="S635">IFERROR(_xlfn.IFS(
U635="MPR ISSUE","PDH",
U635="BSS Hardware Issue","BSS",
U635="Sites strategiques, MLL, Pylone, etc.","ENVTECH",
U635="AKTIVCO DEFAUT GE &amp; POWER Cabinet","AKTIVCO",
U635="AKTIVCO Coupure ENEO &amp; Baisse de tension","AKTIVCO GRID ONLY",
U635="Coupure ENEO &amp; Baisse de tension","IHS GRID ONLY",
U635="Defaut GE &amp; POWER Cabinet","IHS",
U635="Sharing","Partners",
U635="Sites strategiques &amp; DataCenter","SST &amp; DC",
U635="Exclu","Exclu",
U635="SAT","SAT",
U635="SPARE-ISSUE","SPARE-ISSUE",
U635="Fiber CAmtel","TRANS_FO_CAMTEL",
U635="Fiber AOF","Fiber AOF",
U635="Projet OCM (HUAWEI)","TRAVAUX-HUAWEI",
U635="Projet OCM (NOKIA)","TRAVAUX-NOKIA",
U635="ACCESS-ISSUE","ACCESS-ISSUE",
U635="Projet OCM (ZTE, NOKIA, autres projets)","TRAVAUX OCM",
U635="No root CAuse","No root cause",
U635="ODU HS","PDH",
U635="IP &amp; VLAN","PDH",
U635="Warehouse HUAWEI","SPARE-ISSUE",
U635="SPARE-HS","SPARE-ISSUE",
U635="Power Telco","BSS",U635="no impacts","no impacts"
),"")</f>
        <v/>
      </c>
      <c r="T635" s="41" t="str" cm="1">
        <f t="array" ref="T635">IFERROR(_xlfn.IFS(
U635="MPR ISSUE","TX ISSUE",
U635="BSS Hardware Issue","RAN ISSUE",
U635="Sites strategiques, MLL, Pylone, etc.","ENVTECH",
U635="AKTIVCO DEFAUT GE &amp; POWER Cabinet","POWER ISSUE",
U635="AKTIVCO Coupure ENEO &amp; Baisse de tension","POWER ISSUE",
U635="Coupure ENEO &amp; Baisse de tension","POWER ISSUE",
U635="Defaut GE &amp; POWER Cabinet","POWER ISSUE",
U635="Sharing","POWER ISSUE",
U635="Sites strategiques &amp; DataCenter","POWER ISSUE",
U635="Exclu","Exclu",
U635="SAT","TX ISSUE",
U635="SPARE-ISSUE","SPARE-ISSUE",
U635="Fiber CAmtel","TX ISSUE",
U635="Fiber AOF","TX ISSUE",
U635="Projet OCM (HUAWEI)","TRAVAUX-HUAWEI",
U635="Projet OCM (NOKIA)","TRAVAUX -NOKIA",
U635="ACCESS-ISSUE","ACCESS-ISSUE",
U635="Projet OCM (ZTE, NOKIA, autres projets)","TRAVAUX OCM",
U635="No root CAuse","No root cause",
U635="ODU HS","TX ISSUE",
U635="IP &amp; VLAN","TX ISSUE",
U635="Warehouse HUAWEI","SPARE-ISSUE",
U635="SPARE-HS","SPARE-ISSUE",
U635="Power Telco","RAN ISSUE",U635="no impacts","no impacts"
),"")</f>
        <v/>
      </c>
      <c r="U635" s="68"/>
      <c r="V635" s="41" t="str" cm="1">
        <f t="array" ref="V635">IFERROR(_xlfn.IFS(
U635="MPR ISSUE","ACTIVE",
U635="BSS Hardware Issue","ACTIVE",
U635="Sites strategiques, MLL, Pylone, etc.","PASSIVE",
U635="AKTIVCO DEFAUT GE &amp; POWER Cabinet","PASSIVE",
U635="AKTIVCO Coupure ENEO &amp; Baisse de tension","PASSIVE",
U635="Coupure ENEO &amp; Baisse de tension","PASSIVE",
U635="Defaut GE &amp; POWER Cabinet","PASSIVE",
U635="Sharing","PASSIVE",
U635="Sites strategiques &amp; DataCenter","PASSIVE",
U635="Exclu","Exclu",
U635="SAT","ACTIVE",
U635="SPARE-ISSUE","SPARE-ISSUE",
U635="Fiber CAmtel","ACTIVE",
U635="Fiber AOF","ACTIVE",
U635="Projet OCM (HUAWEI)","PLANNED WORKS",
U635="Projet OCM (NOKIA)","PLANNED WORKS",
U635="ACCESS-ISSUE","ACCESS-ISSUE",
U635="Projet OCM (ZTE, NOKIA, autres projets)","PLANNED WORKS",
U635="No root CAuse","No root cause",
U635="ODU HS","ACTIVE",
U635="IP &amp; VLAN","ACTIVE",
U635="Warehouse HUAWEI","SPARE-ISSUE",
U635="SPARE-HS","SPARE-ISSUE",
U635="Power Telco","ACTIVE", U635="no impacts","no impacts"
),"")</f>
        <v/>
      </c>
      <c r="W635" s="113"/>
      <c r="X635" s="113"/>
      <c r="Y635" s="113"/>
      <c r="Z635" s="113"/>
      <c r="AA635" s="113"/>
      <c r="AB635" s="17" t="s">
        <v>5465</v>
      </c>
      <c r="AC635" s="17" t="str">
        <f>_xlfn.XLOOKUP(B635,'INCIDENT-04-27-2026'!E:E,'INCIDENT-04-27-2026'!F:F,"")</f>
        <v/>
      </c>
      <c r="AD635" s="9"/>
      <c r="AE635" s="7" t="s">
        <v>5465</v>
      </c>
      <c r="AF635" s="6" t="str">
        <f>_xlfn.XLOOKUP(B635,'[13]Input_27-04'!$B:$B,'[13]Input_27-04'!$M:$M,"")</f>
        <v/>
      </c>
      <c r="AG635" s="7"/>
      <c r="AH635" s="3"/>
      <c r="AI635" s="18" t="str">
        <f>_xlfn.XLOOKUP(B635,'[3]Cells Huawei 27042026 10h'!$B:$B,'[3]Cells Huawei 27042026 10h'!$T:$T,"")</f>
        <v/>
      </c>
      <c r="AJ635" s="18" t="str">
        <f>_xlfn.XLOOKUP(B635,'[3]Cells Huawei 27042026 15h'!$B:$B,'[3]Cells Huawei 27042026 15h'!$T:$T,"")</f>
        <v/>
      </c>
      <c r="AK635" s="18" t="str">
        <f>_xlfn.XLOOKUP(B635,'[4]cells down 27042026 11h28'!$B:$B,'[4]cells down 27042026 11h28'!$R:$R,"")</f>
        <v/>
      </c>
      <c r="AL635" s="18" t="str">
        <f>_xlfn.XLOOKUP(B635,'[4]cells down 27042026 18h01'!$B:$B,'[4]cells down 27042026 18h01'!$R:$R,"")</f>
        <v/>
      </c>
      <c r="AM635" s="18" t="str">
        <f>_xlfn.XLOOKUP(B635,'[5]cell downs 27042026 11h'!$B:$B,'[5]cell downs 27042026 11h'!$R:$R,"")</f>
        <v/>
      </c>
      <c r="AN635" s="18" t="str">
        <f>_xlfn.XLOOKUP(B635,'[5]cell downs 27042026 17h40'!$B:$B,'[5]cell downs 27042026 17h40'!$R:$R,"")</f>
        <v/>
      </c>
      <c r="AO635" s="18" t="str">
        <f>_xlfn.XLOOKUP(B635,'[6]ALL SITES DOWN'!$D:$D,'[6]ALL SITES DOWN'!$J:$J,"")</f>
        <v/>
      </c>
      <c r="AP635" s="18" t="str">
        <f>_xlfn.XLOOKUP(B635,'[7]ALL SITES DOWN'!$D:$D,'[7]ALL SITES DOWN'!$J:$J,"")</f>
        <v/>
      </c>
      <c r="AQ635" s="9" t="str">
        <f>_xlfn.XLOOKUP(B635,[8]sheet1!$AC:$AC,[8]sheet1!$AF:$AF,"")</f>
        <v/>
      </c>
      <c r="AR635" s="14"/>
      <c r="AS635" s="14" t="s">
        <v>5465</v>
      </c>
      <c r="AT635" s="14" t="str">
        <f>_xlfn.XLOOKUP(B635,'[9]cell downs 18042026 17h'!$B:$B,'[9]cell downs 18042026 17h'!$B:$B,"")</f>
        <v/>
      </c>
      <c r="AU635" s="14" t="str">
        <f>_xlfn.XLOOKUP(B635,'[10]Cells Huawei 19042026 15h'!$B:$B,'[10]Cells Huawei 19042026 15h'!$B:$B,"")</f>
        <v/>
      </c>
      <c r="AV635" s="9" t="str">
        <f>_xlfn.XLOOKUP(B635,'[11]cells down 19042026 9H40'!$B:$B,'[11]cells down 19042026 9H40'!$B:$B,"")</f>
        <v/>
      </c>
    </row>
    <row r="636" spans="1:48" hidden="1" x14ac:dyDescent="0.3">
      <c r="A636" s="3" t="s">
        <v>1498</v>
      </c>
      <c r="B636" s="23" t="s">
        <v>1499</v>
      </c>
      <c r="C636" s="3" t="str">
        <f>_xlfn.XLOOKUP(B636,'[1]daily break down'!$D:$D,'[1]daily break down'!$E:$E,"")</f>
        <v>CENTRE</v>
      </c>
      <c r="D636" s="3" t="s">
        <v>11</v>
      </c>
      <c r="E636" s="3" t="s">
        <v>66</v>
      </c>
      <c r="F636" s="3" t="s">
        <v>37</v>
      </c>
      <c r="G636" s="3" t="s">
        <v>1498</v>
      </c>
      <c r="H636" s="28" t="str">
        <f>_xlfn.XLOOKUP(B636,[2]CALCULATION!$B:$B,[2]CALCULATION!$H:$H,"")</f>
        <v>NOKIA</v>
      </c>
      <c r="I636" s="26">
        <v>0</v>
      </c>
      <c r="J636" s="26">
        <v>0</v>
      </c>
      <c r="K636" s="26">
        <v>3.9362920888432774E-2</v>
      </c>
      <c r="L636" s="26">
        <v>2.2151167270205684E-2</v>
      </c>
      <c r="M636" s="26">
        <v>0.26048131882556719</v>
      </c>
      <c r="N636" s="26">
        <v>3.8089663359329746</v>
      </c>
      <c r="O636" s="26">
        <v>2.0510340065004505E-3</v>
      </c>
      <c r="P636" s="114" t="s">
        <v>6364</v>
      </c>
      <c r="Q636" s="42" t="s">
        <v>5538</v>
      </c>
      <c r="R636" s="42"/>
      <c r="S636" s="41" t="str" cm="1">
        <f t="array" ref="S636">IFERROR(_xlfn.IFS(
U636="MPR ISSUE","PDH",
U636="BSS Hardware Issue","BSS",
U636="Sites strategiques, MLL, Pylone, etc.","ENVTECH",
U636="AKTIVCO DEFAUT GE &amp; POWER Cabinet","AKTIVCO",
U636="AKTIVCO Coupure ENEO &amp; Baisse de tension","AKTIVCO GRID ONLY",
U636="Coupure ENEO &amp; Baisse de tension","IHS GRID ONLY",
U636="Defaut GE &amp; POWER Cabinet","IHS",
U636="Sharing","Partners",
U636="Sites strategiques &amp; DataCenter","SST &amp; DC",
U636="Exclu","Exclu",
U636="SAT","SAT",
U636="SPARE-ISSUE","SPARE-ISSUE",
U636="Fiber CAmtel","TRANS_FO_CAMTEL",
U636="Fiber AOF","Fiber AOF",
U636="Projet OCM (HUAWEI)","TRAVAUX-HUAWEI",
U636="Projet OCM (NOKIA)","TRAVAUX-NOKIA",
U636="ACCESS-ISSUE","ACCESS-ISSUE",
U636="Projet OCM (ZTE, NOKIA, autres projets)","TRAVAUX OCM",
U636="No root CAuse","No root cause",
U636="ODU HS","PDH",
U636="IP &amp; VLAN","PDH",
U636="Warehouse HUAWEI","SPARE-ISSUE",
U636="SPARE-HS","SPARE-ISSUE",
U636="Power Telco","BSS",U636="no impacts","no impacts"
),"")</f>
        <v>No root cause</v>
      </c>
      <c r="T636" s="41" t="str" cm="1">
        <f t="array" ref="T636">IFERROR(_xlfn.IFS(
U636="MPR ISSUE","TX ISSUE",
U636="BSS Hardware Issue","RAN ISSUE",
U636="Sites strategiques, MLL, Pylone, etc.","ENVTECH",
U636="AKTIVCO DEFAUT GE &amp; POWER Cabinet","POWER ISSUE",
U636="AKTIVCO Coupure ENEO &amp; Baisse de tension","POWER ISSUE",
U636="Coupure ENEO &amp; Baisse de tension","POWER ISSUE",
U636="Defaut GE &amp; POWER Cabinet","POWER ISSUE",
U636="Sharing","POWER ISSUE",
U636="Sites strategiques &amp; DataCenter","POWER ISSUE",
U636="Exclu","Exclu",
U636="SAT","TX ISSUE",
U636="SPARE-ISSUE","SPARE-ISSUE",
U636="Fiber CAmtel","TX ISSUE",
U636="Fiber AOF","TX ISSUE",
U636="Projet OCM (HUAWEI)","TRAVAUX-HUAWEI",
U636="Projet OCM (NOKIA)","TRAVAUX -NOKIA",
U636="ACCESS-ISSUE","ACCESS-ISSUE",
U636="Projet OCM (ZTE, NOKIA, autres projets)","TRAVAUX OCM",
U636="No root CAuse","No root cause",
U636="ODU HS","TX ISSUE",
U636="IP &amp; VLAN","TX ISSUE",
U636="Warehouse HUAWEI","SPARE-ISSUE",
U636="SPARE-HS","SPARE-ISSUE",
U636="Power Telco","RAN ISSUE",U636="no impacts","no impacts"
),"")</f>
        <v>No root cause</v>
      </c>
      <c r="U636" s="68" t="s">
        <v>5691</v>
      </c>
      <c r="V636" s="41" t="str" cm="1">
        <f t="array" ref="V636">IFERROR(_xlfn.IFS(
U636="MPR ISSUE","ACTIVE",
U636="BSS Hardware Issue","ACTIVE",
U636="Sites strategiques, MLL, Pylone, etc.","PASSIVE",
U636="AKTIVCO DEFAUT GE &amp; POWER Cabinet","PASSIVE",
U636="AKTIVCO Coupure ENEO &amp; Baisse de tension","PASSIVE",
U636="Coupure ENEO &amp; Baisse de tension","PASSIVE",
U636="Defaut GE &amp; POWER Cabinet","PASSIVE",
U636="Sharing","PASSIVE",
U636="Sites strategiques &amp; DataCenter","PASSIVE",
U636="Exclu","Exclu",
U636="SAT","ACTIVE",
U636="SPARE-ISSUE","SPARE-ISSUE",
U636="Fiber CAmtel","ACTIVE",
U636="Fiber AOF","ACTIVE",
U636="Projet OCM (HUAWEI)","PLANNED WORKS",
U636="Projet OCM (NOKIA)","PLANNED WORKS",
U636="ACCESS-ISSUE","ACCESS-ISSUE",
U636="Projet OCM (ZTE, NOKIA, autres projets)","PLANNED WORKS",
U636="No root CAuse","No root cause",
U636="ODU HS","ACTIVE",
U636="IP &amp; VLAN","ACTIVE",
U636="Warehouse HUAWEI","SPARE-ISSUE",
U636="SPARE-HS","SPARE-ISSUE",
U636="Power Telco","ACTIVE", U636="no impacts","no impacts"
),"")</f>
        <v>No root cause</v>
      </c>
      <c r="W636" s="113"/>
      <c r="X636" s="113"/>
      <c r="Y636" s="113"/>
      <c r="Z636" s="113"/>
      <c r="AA636" s="113"/>
      <c r="AB636" s="17" t="s">
        <v>5465</v>
      </c>
      <c r="AC636" s="17" t="str">
        <f>_xlfn.XLOOKUP(B636,'INCIDENT-04-27-2026'!E:E,'INCIDENT-04-27-2026'!F:F,"")</f>
        <v/>
      </c>
      <c r="AD636" s="9"/>
      <c r="AE636" s="7" t="s">
        <v>5465</v>
      </c>
      <c r="AF636" s="6" t="str">
        <f>_xlfn.XLOOKUP(B636,'[13]Input_27-04'!$B:$B,'[13]Input_27-04'!$M:$M,"")</f>
        <v/>
      </c>
      <c r="AG636" s="7"/>
      <c r="AH636" s="3"/>
      <c r="AI636" s="18" t="str">
        <f>_xlfn.XLOOKUP(B636,'[3]Cells Huawei 27042026 10h'!$B:$B,'[3]Cells Huawei 27042026 10h'!$T:$T,"")</f>
        <v/>
      </c>
      <c r="AJ636" s="18" t="str">
        <f>_xlfn.XLOOKUP(B636,'[3]Cells Huawei 27042026 15h'!$B:$B,'[3]Cells Huawei 27042026 15h'!$T:$T,"")</f>
        <v/>
      </c>
      <c r="AK636" s="18" t="str">
        <f>_xlfn.XLOOKUP(B636,'[4]cells down 27042026 11h28'!$B:$B,'[4]cells down 27042026 11h28'!$R:$R,"")</f>
        <v/>
      </c>
      <c r="AL636" s="18" t="str">
        <f>_xlfn.XLOOKUP(B636,'[4]cells down 27042026 18h01'!$B:$B,'[4]cells down 27042026 18h01'!$R:$R,"")</f>
        <v/>
      </c>
      <c r="AM636" s="18" t="str">
        <f>_xlfn.XLOOKUP(B636,'[5]cell downs 27042026 11h'!$B:$B,'[5]cell downs 27042026 11h'!$R:$R,"")</f>
        <v/>
      </c>
      <c r="AN636" s="18" t="str">
        <f>_xlfn.XLOOKUP(B636,'[5]cell downs 27042026 17h40'!$B:$B,'[5]cell downs 27042026 17h40'!$R:$R,"")</f>
        <v/>
      </c>
      <c r="AO636" s="18" t="str">
        <f>_xlfn.XLOOKUP(B636,'[6]ALL SITES DOWN'!$D:$D,'[6]ALL SITES DOWN'!$J:$J,"")</f>
        <v/>
      </c>
      <c r="AP636" s="18" t="str">
        <f>_xlfn.XLOOKUP(B636,'[7]ALL SITES DOWN'!$D:$D,'[7]ALL SITES DOWN'!$J:$J,"")</f>
        <v/>
      </c>
      <c r="AQ636" s="9" t="str">
        <f>_xlfn.XLOOKUP(B636,[8]sheet1!$AC:$AC,[8]sheet1!$AF:$AF,"")</f>
        <v/>
      </c>
      <c r="AR636" s="14"/>
      <c r="AS636" s="14" t="s">
        <v>5465</v>
      </c>
      <c r="AT636" s="14" t="str">
        <f>_xlfn.XLOOKUP(B636,'[9]cell downs 18042026 17h'!$B:$B,'[9]cell downs 18042026 17h'!$B:$B,"")</f>
        <v/>
      </c>
      <c r="AU636" s="14" t="str">
        <f>_xlfn.XLOOKUP(B636,'[10]Cells Huawei 19042026 15h'!$B:$B,'[10]Cells Huawei 19042026 15h'!$B:$B,"")</f>
        <v/>
      </c>
      <c r="AV636" s="9" t="str">
        <f>_xlfn.XLOOKUP(B636,'[11]cells down 19042026 9H40'!$B:$B,'[11]cells down 19042026 9H40'!$B:$B,"")</f>
        <v/>
      </c>
    </row>
    <row r="637" spans="1:48" hidden="1" x14ac:dyDescent="0.3">
      <c r="A637" s="1" t="s">
        <v>4979</v>
      </c>
      <c r="B637" s="8" t="s">
        <v>4980</v>
      </c>
      <c r="C637" s="3" t="str">
        <f>_xlfn.XLOOKUP(B637,'[1]daily break down'!$D:$D,'[1]daily break down'!$E:$E,"")</f>
        <v>CENTRE</v>
      </c>
      <c r="D637" s="1" t="s">
        <v>11</v>
      </c>
      <c r="E637" s="1" t="s">
        <v>1304</v>
      </c>
      <c r="F637" s="3" t="s">
        <v>226</v>
      </c>
      <c r="G637" s="1" t="s">
        <v>4979</v>
      </c>
      <c r="H637" s="28" t="str">
        <f>_xlfn.XLOOKUP(B637,[2]CALCULATION!$B:$B,[2]CALCULATION!$H:$H,"")</f>
        <v>NOKIA</v>
      </c>
      <c r="I637" s="26">
        <v>2.6752617476106361E-4</v>
      </c>
      <c r="J637" s="26">
        <v>2.6752617476100566E-4</v>
      </c>
      <c r="K637" s="26">
        <v>0.61129234259807397</v>
      </c>
      <c r="L637" s="26">
        <v>2.6752617476106361E-4</v>
      </c>
      <c r="M637" s="26">
        <v>2.6752617476083203E-4</v>
      </c>
      <c r="N637" s="26">
        <v>0.72783171105460986</v>
      </c>
      <c r="O637" s="26">
        <v>1.9618586149135206E-3</v>
      </c>
      <c r="P637" s="114" t="s">
        <v>6364</v>
      </c>
      <c r="Q637" s="42" t="s">
        <v>5538</v>
      </c>
      <c r="R637" s="42"/>
      <c r="S637" s="41" t="str" cm="1">
        <f t="array" ref="S637">IFERROR(_xlfn.IFS(
U637="MPR ISSUE","PDH",
U637="BSS Hardware Issue","BSS",
U637="Sites strategiques, MLL, Pylone, etc.","ENVTECH",
U637="AKTIVCO DEFAUT GE &amp; POWER Cabinet","AKTIVCO",
U637="AKTIVCO Coupure ENEO &amp; Baisse de tension","AKTIVCO GRID ONLY",
U637="Coupure ENEO &amp; Baisse de tension","IHS GRID ONLY",
U637="Defaut GE &amp; POWER Cabinet","IHS",
U637="Sharing","Partners",
U637="Sites strategiques &amp; DataCenter","SST &amp; DC",
U637="Exclu","Exclu",
U637="SAT","SAT",
U637="SPARE-ISSUE","SPARE-ISSUE",
U637="Fiber CAmtel","TRANS_FO_CAMTEL",
U637="Fiber AOF","Fiber AOF",
U637="Projet OCM (HUAWEI)","TRAVAUX-HUAWEI",
U637="Projet OCM (NOKIA)","TRAVAUX-NOKIA",
U637="ACCESS-ISSUE","ACCESS-ISSUE",
U637="Projet OCM (ZTE, NOKIA, autres projets)","TRAVAUX OCM",
U637="No root CAuse","No root cause",
U637="ODU HS","PDH",
U637="IP &amp; VLAN","PDH",
U637="Warehouse HUAWEI","SPARE-ISSUE",
U637="SPARE-HS","SPARE-ISSUE",
U637="Power Telco","BSS",U637="no impacts","no impacts"
),"")</f>
        <v>No root cause</v>
      </c>
      <c r="T637" s="41" t="str" cm="1">
        <f t="array" ref="T637">IFERROR(_xlfn.IFS(
U637="MPR ISSUE","TX ISSUE",
U637="BSS Hardware Issue","RAN ISSUE",
U637="Sites strategiques, MLL, Pylone, etc.","ENVTECH",
U637="AKTIVCO DEFAUT GE &amp; POWER Cabinet","POWER ISSUE",
U637="AKTIVCO Coupure ENEO &amp; Baisse de tension","POWER ISSUE",
U637="Coupure ENEO &amp; Baisse de tension","POWER ISSUE",
U637="Defaut GE &amp; POWER Cabinet","POWER ISSUE",
U637="Sharing","POWER ISSUE",
U637="Sites strategiques &amp; DataCenter","POWER ISSUE",
U637="Exclu","Exclu",
U637="SAT","TX ISSUE",
U637="SPARE-ISSUE","SPARE-ISSUE",
U637="Fiber CAmtel","TX ISSUE",
U637="Fiber AOF","TX ISSUE",
U637="Projet OCM (HUAWEI)","TRAVAUX-HUAWEI",
U637="Projet OCM (NOKIA)","TRAVAUX -NOKIA",
U637="ACCESS-ISSUE","ACCESS-ISSUE",
U637="Projet OCM (ZTE, NOKIA, autres projets)","TRAVAUX OCM",
U637="No root CAuse","No root cause",
U637="ODU HS","TX ISSUE",
U637="IP &amp; VLAN","TX ISSUE",
U637="Warehouse HUAWEI","SPARE-ISSUE",
U637="SPARE-HS","SPARE-ISSUE",
U637="Power Telco","RAN ISSUE",U637="no impacts","no impacts"
),"")</f>
        <v>No root cause</v>
      </c>
      <c r="U637" s="68" t="s">
        <v>5691</v>
      </c>
      <c r="V637" s="41" t="str" cm="1">
        <f t="array" ref="V637">IFERROR(_xlfn.IFS(
U637="MPR ISSUE","ACTIVE",
U637="BSS Hardware Issue","ACTIVE",
U637="Sites strategiques, MLL, Pylone, etc.","PASSIVE",
U637="AKTIVCO DEFAUT GE &amp; POWER Cabinet","PASSIVE",
U637="AKTIVCO Coupure ENEO &amp; Baisse de tension","PASSIVE",
U637="Coupure ENEO &amp; Baisse de tension","PASSIVE",
U637="Defaut GE &amp; POWER Cabinet","PASSIVE",
U637="Sharing","PASSIVE",
U637="Sites strategiques &amp; DataCenter","PASSIVE",
U637="Exclu","Exclu",
U637="SAT","ACTIVE",
U637="SPARE-ISSUE","SPARE-ISSUE",
U637="Fiber CAmtel","ACTIVE",
U637="Fiber AOF","ACTIVE",
U637="Projet OCM (HUAWEI)","PLANNED WORKS",
U637="Projet OCM (NOKIA)","PLANNED WORKS",
U637="ACCESS-ISSUE","ACCESS-ISSUE",
U637="Projet OCM (ZTE, NOKIA, autres projets)","PLANNED WORKS",
U637="No root CAuse","No root cause",
U637="ODU HS","ACTIVE",
U637="IP &amp; VLAN","ACTIVE",
U637="Warehouse HUAWEI","SPARE-ISSUE",
U637="SPARE-HS","SPARE-ISSUE",
U637="Power Telco","ACTIVE", U637="no impacts","no impacts"
),"")</f>
        <v>No root cause</v>
      </c>
      <c r="W637" s="113"/>
      <c r="X637" s="113"/>
      <c r="Y637" s="113"/>
      <c r="Z637" s="113"/>
      <c r="AA637" s="113"/>
      <c r="AB637" s="17" t="s">
        <v>5465</v>
      </c>
      <c r="AC637" s="17" t="str">
        <f>_xlfn.XLOOKUP(B637,'INCIDENT-04-27-2026'!E:E,'INCIDENT-04-27-2026'!F:F,"")</f>
        <v/>
      </c>
      <c r="AD637" s="9"/>
      <c r="AE637" s="7" t="s">
        <v>5465</v>
      </c>
      <c r="AF637" s="6" t="str">
        <f>_xlfn.XLOOKUP(B637,'[13]Input_27-04'!$B:$B,'[13]Input_27-04'!$M:$M,"")</f>
        <v/>
      </c>
      <c r="AG637" s="7"/>
      <c r="AH637" s="3"/>
      <c r="AI637" s="18" t="str">
        <f>_xlfn.XLOOKUP(B637,'[3]Cells Huawei 27042026 10h'!$B:$B,'[3]Cells Huawei 27042026 10h'!$T:$T,"")</f>
        <v/>
      </c>
      <c r="AJ637" s="18" t="str">
        <f>_xlfn.XLOOKUP(B637,'[3]Cells Huawei 27042026 15h'!$B:$B,'[3]Cells Huawei 27042026 15h'!$T:$T,"")</f>
        <v/>
      </c>
      <c r="AK637" s="18" t="str">
        <f>_xlfn.XLOOKUP(B637,'[4]cells down 27042026 11h28'!$B:$B,'[4]cells down 27042026 11h28'!$R:$R,"")</f>
        <v/>
      </c>
      <c r="AL637" s="18" t="str">
        <f>_xlfn.XLOOKUP(B637,'[4]cells down 27042026 18h01'!$B:$B,'[4]cells down 27042026 18h01'!$R:$R,"")</f>
        <v/>
      </c>
      <c r="AM637" s="18" t="str">
        <f>_xlfn.XLOOKUP(B637,'[5]cell downs 27042026 11h'!$B:$B,'[5]cell downs 27042026 11h'!$R:$R,"")</f>
        <v/>
      </c>
      <c r="AN637" s="18" t="str">
        <f>_xlfn.XLOOKUP(B637,'[5]cell downs 27042026 17h40'!$B:$B,'[5]cell downs 27042026 17h40'!$R:$R,"")</f>
        <v/>
      </c>
      <c r="AO637" s="18" t="str">
        <f>_xlfn.XLOOKUP(B637,'[6]ALL SITES DOWN'!$D:$D,'[6]ALL SITES DOWN'!$J:$J,"")</f>
        <v/>
      </c>
      <c r="AP637" s="18" t="str">
        <f>_xlfn.XLOOKUP(B637,'[7]ALL SITES DOWN'!$D:$D,'[7]ALL SITES DOWN'!$J:$J,"")</f>
        <v/>
      </c>
      <c r="AQ637" s="9" t="str">
        <f>_xlfn.XLOOKUP(B637,[8]sheet1!$AC:$AC,[8]sheet1!$AF:$AF,"")</f>
        <v/>
      </c>
      <c r="AR637" s="14"/>
      <c r="AS637" s="14" t="s">
        <v>5465</v>
      </c>
      <c r="AT637" s="14" t="str">
        <f>_xlfn.XLOOKUP(B637,'[9]cell downs 18042026 17h'!$B:$B,'[9]cell downs 18042026 17h'!$B:$B,"")</f>
        <v/>
      </c>
      <c r="AU637" s="14" t="str">
        <f>_xlfn.XLOOKUP(B637,'[10]Cells Huawei 19042026 15h'!$B:$B,'[10]Cells Huawei 19042026 15h'!$B:$B,"")</f>
        <v/>
      </c>
      <c r="AV637" s="9" t="str">
        <f>_xlfn.XLOOKUP(B637,'[11]cells down 19042026 9H40'!$B:$B,'[11]cells down 19042026 9H40'!$B:$B,"")</f>
        <v/>
      </c>
    </row>
    <row r="638" spans="1:48" hidden="1" x14ac:dyDescent="0.3">
      <c r="A638" s="1" t="s">
        <v>2416</v>
      </c>
      <c r="B638" s="8" t="s">
        <v>2417</v>
      </c>
      <c r="C638" s="3" t="str">
        <f>_xlfn.XLOOKUP(B638,'[1]daily break down'!$D:$D,'[1]daily break down'!$E:$E,"")</f>
        <v>NORD-OUEST</v>
      </c>
      <c r="D638" s="1" t="s">
        <v>11</v>
      </c>
      <c r="E638" s="1" t="s">
        <v>96</v>
      </c>
      <c r="F638" s="3" t="s">
        <v>51</v>
      </c>
      <c r="G638" s="1" t="s">
        <v>2048</v>
      </c>
      <c r="H638" s="28" t="str">
        <f>_xlfn.XLOOKUP(B638,[2]CALCULATION!$B:$B,[2]CALCULATION!$H:$H,"")</f>
        <v>NOKIA</v>
      </c>
      <c r="I638" s="26">
        <v>0.48727217470957362</v>
      </c>
      <c r="J638" s="26">
        <v>0.52617625951372105</v>
      </c>
      <c r="K638" s="26">
        <v>2.3124130242680727</v>
      </c>
      <c r="L638" s="26">
        <v>3.8427078850392209</v>
      </c>
      <c r="M638" s="26">
        <v>7.6959191724408045E-3</v>
      </c>
      <c r="N638" s="26">
        <v>1.9228889687900397</v>
      </c>
      <c r="O638" s="26">
        <v>1.9262198340790958E-3</v>
      </c>
      <c r="P638" s="114" t="s">
        <v>6364</v>
      </c>
      <c r="Q638" s="42" t="s">
        <v>6353</v>
      </c>
      <c r="R638" s="42"/>
      <c r="S638" s="41" t="str" cm="1">
        <f t="array" ref="S638">IFERROR(_xlfn.IFS(
U638="MPR ISSUE","PDH",
U638="BSS Hardware Issue","BSS",
U638="Sites strategiques, MLL, Pylone, etc.","ENVTECH",
U638="AKTIVCO DEFAUT GE &amp; POWER Cabinet","AKTIVCO",
U638="AKTIVCO Coupure ENEO &amp; Baisse de tension","AKTIVCO GRID ONLY",
U638="Coupure ENEO &amp; Baisse de tension","IHS GRID ONLY",
U638="Defaut GE &amp; POWER Cabinet","IHS",
U638="Sharing","Partners",
U638="Sites strategiques &amp; DataCenter","SST &amp; DC",
U638="Exclu","Exclu",
U638="SAT","SAT",
U638="SPARE-ISSUE","SPARE-ISSUE",
U638="Fiber CAmtel","TRANS_FO_CAMTEL",
U638="Fiber AOF","Fiber AOF",
U638="Projet OCM (HUAWEI)","TRAVAUX-HUAWEI",
U638="Projet OCM (NOKIA)","TRAVAUX-NOKIA",
U638="ACCESS-ISSUE","ACCESS-ISSUE",
U638="Projet OCM (ZTE, NOKIA, autres projets)","TRAVAUX OCM",
U638="No root CAuse","No root cause",
U638="ODU HS","PDH",
U638="IP &amp; VLAN","PDH",
U638="Warehouse HUAWEI","SPARE-ISSUE",
U638="SPARE-HS","SPARE-ISSUE",
U638="Power Telco","BSS",U638="no impacts","no impacts"
),"")</f>
        <v/>
      </c>
      <c r="T638" s="41" t="str" cm="1">
        <f t="array" ref="T638">IFERROR(_xlfn.IFS(
U638="MPR ISSUE","TX ISSUE",
U638="BSS Hardware Issue","RAN ISSUE",
U638="Sites strategiques, MLL, Pylone, etc.","ENVTECH",
U638="AKTIVCO DEFAUT GE &amp; POWER Cabinet","POWER ISSUE",
U638="AKTIVCO Coupure ENEO &amp; Baisse de tension","POWER ISSUE",
U638="Coupure ENEO &amp; Baisse de tension","POWER ISSUE",
U638="Defaut GE &amp; POWER Cabinet","POWER ISSUE",
U638="Sharing","POWER ISSUE",
U638="Sites strategiques &amp; DataCenter","POWER ISSUE",
U638="Exclu","Exclu",
U638="SAT","TX ISSUE",
U638="SPARE-ISSUE","SPARE-ISSUE",
U638="Fiber CAmtel","TX ISSUE",
U638="Fiber AOF","TX ISSUE",
U638="Projet OCM (HUAWEI)","TRAVAUX-HUAWEI",
U638="Projet OCM (NOKIA)","TRAVAUX -NOKIA",
U638="ACCESS-ISSUE","ACCESS-ISSUE",
U638="Projet OCM (ZTE, NOKIA, autres projets)","TRAVAUX OCM",
U638="No root CAuse","No root cause",
U638="ODU HS","TX ISSUE",
U638="IP &amp; VLAN","TX ISSUE",
U638="Warehouse HUAWEI","SPARE-ISSUE",
U638="SPARE-HS","SPARE-ISSUE",
U638="Power Telco","RAN ISSUE",U638="no impacts","no impacts"
),"")</f>
        <v/>
      </c>
      <c r="U638" s="68"/>
      <c r="V638" s="41" t="str" cm="1">
        <f t="array" ref="V638">IFERROR(_xlfn.IFS(
U638="MPR ISSUE","ACTIVE",
U638="BSS Hardware Issue","ACTIVE",
U638="Sites strategiques, MLL, Pylone, etc.","PASSIVE",
U638="AKTIVCO DEFAUT GE &amp; POWER Cabinet","PASSIVE",
U638="AKTIVCO Coupure ENEO &amp; Baisse de tension","PASSIVE",
U638="Coupure ENEO &amp; Baisse de tension","PASSIVE",
U638="Defaut GE &amp; POWER Cabinet","PASSIVE",
U638="Sharing","PASSIVE",
U638="Sites strategiques &amp; DataCenter","PASSIVE",
U638="Exclu","Exclu",
U638="SAT","ACTIVE",
U638="SPARE-ISSUE","SPARE-ISSUE",
U638="Fiber CAmtel","ACTIVE",
U638="Fiber AOF","ACTIVE",
U638="Projet OCM (HUAWEI)","PLANNED WORKS",
U638="Projet OCM (NOKIA)","PLANNED WORKS",
U638="ACCESS-ISSUE","ACCESS-ISSUE",
U638="Projet OCM (ZTE, NOKIA, autres projets)","PLANNED WORKS",
U638="No root CAuse","No root cause",
U638="ODU HS","ACTIVE",
U638="IP &amp; VLAN","ACTIVE",
U638="Warehouse HUAWEI","SPARE-ISSUE",
U638="SPARE-HS","SPARE-ISSUE",
U638="Power Telco","ACTIVE", U638="no impacts","no impacts"
),"")</f>
        <v/>
      </c>
      <c r="W638" s="113"/>
      <c r="X638" s="113"/>
      <c r="Y638" s="113"/>
      <c r="Z638" s="113"/>
      <c r="AA638" s="113"/>
      <c r="AB638" s="17" t="s">
        <v>5465</v>
      </c>
      <c r="AC638" s="17" t="str">
        <f>_xlfn.XLOOKUP(B638,'INCIDENT-04-27-2026'!E:E,'INCIDENT-04-27-2026'!F:F,"")</f>
        <v/>
      </c>
      <c r="AD638" s="9"/>
      <c r="AE638" s="7" t="s">
        <v>5465</v>
      </c>
      <c r="AF638" s="6" t="str">
        <f>_xlfn.XLOOKUP(B638,'[13]Input_27-04'!$B:$B,'[13]Input_27-04'!$M:$M,"")</f>
        <v/>
      </c>
      <c r="AG638" s="7"/>
      <c r="AH638" s="3"/>
      <c r="AI638" s="18" t="str">
        <f>_xlfn.XLOOKUP(B638,'[3]Cells Huawei 27042026 10h'!$B:$B,'[3]Cells Huawei 27042026 10h'!$T:$T,"")</f>
        <v/>
      </c>
      <c r="AJ638" s="18" t="str">
        <f>_xlfn.XLOOKUP(B638,'[3]Cells Huawei 27042026 15h'!$B:$B,'[3]Cells Huawei 27042026 15h'!$T:$T,"")</f>
        <v/>
      </c>
      <c r="AK638" s="18" t="str">
        <f>_xlfn.XLOOKUP(B638,'[4]cells down 27042026 11h28'!$B:$B,'[4]cells down 27042026 11h28'!$R:$R,"")</f>
        <v/>
      </c>
      <c r="AL638" s="18" t="str">
        <f>_xlfn.XLOOKUP(B638,'[4]cells down 27042026 18h01'!$B:$B,'[4]cells down 27042026 18h01'!$R:$R,"")</f>
        <v/>
      </c>
      <c r="AM638" s="18" t="str">
        <f>_xlfn.XLOOKUP(B638,'[5]cell downs 27042026 11h'!$B:$B,'[5]cell downs 27042026 11h'!$R:$R,"")</f>
        <v/>
      </c>
      <c r="AN638" s="18" t="str">
        <f>_xlfn.XLOOKUP(B638,'[5]cell downs 27042026 17h40'!$B:$B,'[5]cell downs 27042026 17h40'!$R:$R,"")</f>
        <v/>
      </c>
      <c r="AO638" s="18" t="str">
        <f>_xlfn.XLOOKUP(B638,'[6]ALL SITES DOWN'!$D:$D,'[6]ALL SITES DOWN'!$J:$J,"")</f>
        <v/>
      </c>
      <c r="AP638" s="18" t="str">
        <f>_xlfn.XLOOKUP(B638,'[7]ALL SITES DOWN'!$D:$D,'[7]ALL SITES DOWN'!$J:$J,"")</f>
        <v/>
      </c>
      <c r="AQ638" s="9" t="str">
        <f>_xlfn.XLOOKUP(B638,[8]sheet1!$AC:$AC,[8]sheet1!$AF:$AF,"")</f>
        <v/>
      </c>
      <c r="AR638" s="14"/>
      <c r="AS638" s="14" t="s">
        <v>5465</v>
      </c>
      <c r="AT638" s="14" t="str">
        <f>_xlfn.XLOOKUP(B638,'[9]cell downs 18042026 17h'!$B:$B,'[9]cell downs 18042026 17h'!$B:$B,"")</f>
        <v/>
      </c>
      <c r="AU638" s="14" t="str">
        <f>_xlfn.XLOOKUP(B638,'[10]Cells Huawei 19042026 15h'!$B:$B,'[10]Cells Huawei 19042026 15h'!$B:$B,"")</f>
        <v/>
      </c>
      <c r="AV638" s="9" t="str">
        <f>_xlfn.XLOOKUP(B638,'[11]cells down 19042026 9H40'!$B:$B,'[11]cells down 19042026 9H40'!$B:$B,"")</f>
        <v/>
      </c>
    </row>
    <row r="639" spans="1:48" hidden="1" x14ac:dyDescent="0.3">
      <c r="A639" s="1" t="s">
        <v>4252</v>
      </c>
      <c r="B639" s="8" t="s">
        <v>4253</v>
      </c>
      <c r="C639" s="3" t="str">
        <f>_xlfn.XLOOKUP(B639,'[1]daily break down'!$D:$D,'[1]daily break down'!$E:$E,"")</f>
        <v>LITTORAL</v>
      </c>
      <c r="D639" s="1" t="s">
        <v>11</v>
      </c>
      <c r="E639" s="1" t="s">
        <v>5453</v>
      </c>
      <c r="F639" s="3" t="s">
        <v>31</v>
      </c>
      <c r="G639" s="1" t="s">
        <v>4254</v>
      </c>
      <c r="H639" s="28" t="str">
        <f>_xlfn.XLOOKUP(B639,[2]CALCULATION!$B:$B,[2]CALCULATION!$H:$H,"")</f>
        <v>NOKIA</v>
      </c>
      <c r="I639" s="26">
        <v>1.0344345424089647E-2</v>
      </c>
      <c r="J639" s="26">
        <v>0</v>
      </c>
      <c r="K639" s="26">
        <v>3.567015663479283E-3</v>
      </c>
      <c r="L639" s="26">
        <v>8.5786726706674324E-2</v>
      </c>
      <c r="M639" s="26">
        <v>0</v>
      </c>
      <c r="N639" s="26">
        <v>0</v>
      </c>
      <c r="O639" s="26">
        <v>1.8726832233265207E-3</v>
      </c>
      <c r="P639" s="114" t="s">
        <v>6364</v>
      </c>
      <c r="Q639" s="42" t="s">
        <v>5538</v>
      </c>
      <c r="R639" s="42"/>
      <c r="S639" s="41" t="str" cm="1">
        <f t="array" ref="S639">IFERROR(_xlfn.IFS(
U639="MPR ISSUE","PDH",
U639="BSS Hardware Issue","BSS",
U639="Sites strategiques, MLL, Pylone, etc.","ENVTECH",
U639="AKTIVCO DEFAUT GE &amp; POWER Cabinet","AKTIVCO",
U639="AKTIVCO Coupure ENEO &amp; Baisse de tension","AKTIVCO GRID ONLY",
U639="Coupure ENEO &amp; Baisse de tension","IHS GRID ONLY",
U639="Defaut GE &amp; POWER Cabinet","IHS",
U639="Sharing","Partners",
U639="Sites strategiques &amp; DataCenter","SST &amp; DC",
U639="Exclu","Exclu",
U639="SAT","SAT",
U639="SPARE-ISSUE","SPARE-ISSUE",
U639="Fiber CAmtel","TRANS_FO_CAMTEL",
U639="Fiber AOF","Fiber AOF",
U639="Projet OCM (HUAWEI)","TRAVAUX-HUAWEI",
U639="Projet OCM (NOKIA)","TRAVAUX-NOKIA",
U639="ACCESS-ISSUE","ACCESS-ISSUE",
U639="Projet OCM (ZTE, NOKIA, autres projets)","TRAVAUX OCM",
U639="No root CAuse","No root cause",
U639="ODU HS","PDH",
U639="IP &amp; VLAN","PDH",
U639="Warehouse HUAWEI","SPARE-ISSUE",
U639="SPARE-HS","SPARE-ISSUE",
U639="Power Telco","BSS",U639="no impacts","no impacts"
),"")</f>
        <v>No root cause</v>
      </c>
      <c r="T639" s="41" t="str" cm="1">
        <f t="array" ref="T639">IFERROR(_xlfn.IFS(
U639="MPR ISSUE","TX ISSUE",
U639="BSS Hardware Issue","RAN ISSUE",
U639="Sites strategiques, MLL, Pylone, etc.","ENVTECH",
U639="AKTIVCO DEFAUT GE &amp; POWER Cabinet","POWER ISSUE",
U639="AKTIVCO Coupure ENEO &amp; Baisse de tension","POWER ISSUE",
U639="Coupure ENEO &amp; Baisse de tension","POWER ISSUE",
U639="Defaut GE &amp; POWER Cabinet","POWER ISSUE",
U639="Sharing","POWER ISSUE",
U639="Sites strategiques &amp; DataCenter","POWER ISSUE",
U639="Exclu","Exclu",
U639="SAT","TX ISSUE",
U639="SPARE-ISSUE","SPARE-ISSUE",
U639="Fiber CAmtel","TX ISSUE",
U639="Fiber AOF","TX ISSUE",
U639="Projet OCM (HUAWEI)","TRAVAUX-HUAWEI",
U639="Projet OCM (NOKIA)","TRAVAUX -NOKIA",
U639="ACCESS-ISSUE","ACCESS-ISSUE",
U639="Projet OCM (ZTE, NOKIA, autres projets)","TRAVAUX OCM",
U639="No root CAuse","No root cause",
U639="ODU HS","TX ISSUE",
U639="IP &amp; VLAN","TX ISSUE",
U639="Warehouse HUAWEI","SPARE-ISSUE",
U639="SPARE-HS","SPARE-ISSUE",
U639="Power Telco","RAN ISSUE",U639="no impacts","no impacts"
),"")</f>
        <v>No root cause</v>
      </c>
      <c r="U639" s="68" t="s">
        <v>5691</v>
      </c>
      <c r="V639" s="41" t="str" cm="1">
        <f t="array" ref="V639">IFERROR(_xlfn.IFS(
U639="MPR ISSUE","ACTIVE",
U639="BSS Hardware Issue","ACTIVE",
U639="Sites strategiques, MLL, Pylone, etc.","PASSIVE",
U639="AKTIVCO DEFAUT GE &amp; POWER Cabinet","PASSIVE",
U639="AKTIVCO Coupure ENEO &amp; Baisse de tension","PASSIVE",
U639="Coupure ENEO &amp; Baisse de tension","PASSIVE",
U639="Defaut GE &amp; POWER Cabinet","PASSIVE",
U639="Sharing","PASSIVE",
U639="Sites strategiques &amp; DataCenter","PASSIVE",
U639="Exclu","Exclu",
U639="SAT","ACTIVE",
U639="SPARE-ISSUE","SPARE-ISSUE",
U639="Fiber CAmtel","ACTIVE",
U639="Fiber AOF","ACTIVE",
U639="Projet OCM (HUAWEI)","PLANNED WORKS",
U639="Projet OCM (NOKIA)","PLANNED WORKS",
U639="ACCESS-ISSUE","ACCESS-ISSUE",
U639="Projet OCM (ZTE, NOKIA, autres projets)","PLANNED WORKS",
U639="No root CAuse","No root cause",
U639="ODU HS","ACTIVE",
U639="IP &amp; VLAN","ACTIVE",
U639="Warehouse HUAWEI","SPARE-ISSUE",
U639="SPARE-HS","SPARE-ISSUE",
U639="Power Telco","ACTIVE", U639="no impacts","no impacts"
),"")</f>
        <v>No root cause</v>
      </c>
      <c r="W639" s="113"/>
      <c r="X639" s="113"/>
      <c r="Y639" s="113"/>
      <c r="Z639" s="113"/>
      <c r="AA639" s="113"/>
      <c r="AB639" s="17" t="s">
        <v>5465</v>
      </c>
      <c r="AC639" s="17" t="str">
        <f>_xlfn.XLOOKUP(B639,'INCIDENT-04-27-2026'!E:E,'INCIDENT-04-27-2026'!F:F,"")</f>
        <v/>
      </c>
      <c r="AD639" s="9"/>
      <c r="AE639" s="7" t="s">
        <v>5465</v>
      </c>
      <c r="AF639" s="6" t="str">
        <f>_xlfn.XLOOKUP(B639,'[13]Input_27-04'!$B:$B,'[13]Input_27-04'!$M:$M,"")</f>
        <v/>
      </c>
      <c r="AG639" s="7"/>
      <c r="AH639" s="3"/>
      <c r="AI639" s="18" t="str">
        <f>_xlfn.XLOOKUP(B639,'[3]Cells Huawei 27042026 10h'!$B:$B,'[3]Cells Huawei 27042026 10h'!$T:$T,"")</f>
        <v/>
      </c>
      <c r="AJ639" s="18" t="str">
        <f>_xlfn.XLOOKUP(B639,'[3]Cells Huawei 27042026 15h'!$B:$B,'[3]Cells Huawei 27042026 15h'!$T:$T,"")</f>
        <v/>
      </c>
      <c r="AK639" s="18" t="str">
        <f>_xlfn.XLOOKUP(B639,'[4]cells down 27042026 11h28'!$B:$B,'[4]cells down 27042026 11h28'!$R:$R,"")</f>
        <v/>
      </c>
      <c r="AL639" s="18" t="str">
        <f>_xlfn.XLOOKUP(B639,'[4]cells down 27042026 18h01'!$B:$B,'[4]cells down 27042026 18h01'!$R:$R,"")</f>
        <v/>
      </c>
      <c r="AM639" s="18" t="str">
        <f>_xlfn.XLOOKUP(B639,'[5]cell downs 27042026 11h'!$B:$B,'[5]cell downs 27042026 11h'!$R:$R,"")</f>
        <v/>
      </c>
      <c r="AN639" s="18" t="str">
        <f>_xlfn.XLOOKUP(B639,'[5]cell downs 27042026 17h40'!$B:$B,'[5]cell downs 27042026 17h40'!$R:$R,"")</f>
        <v/>
      </c>
      <c r="AO639" s="18" t="str">
        <f>_xlfn.XLOOKUP(B639,'[6]ALL SITES DOWN'!$D:$D,'[6]ALL SITES DOWN'!$J:$J,"")</f>
        <v/>
      </c>
      <c r="AP639" s="18" t="str">
        <f>_xlfn.XLOOKUP(B639,'[7]ALL SITES DOWN'!$D:$D,'[7]ALL SITES DOWN'!$J:$J,"")</f>
        <v/>
      </c>
      <c r="AQ639" s="9" t="str">
        <f>_xlfn.XLOOKUP(B639,[8]sheet1!$AC:$AC,[8]sheet1!$AF:$AF,"")</f>
        <v/>
      </c>
      <c r="AR639" s="14"/>
      <c r="AS639" s="14" t="s">
        <v>5465</v>
      </c>
      <c r="AT639" s="14" t="str">
        <f>_xlfn.XLOOKUP(B639,'[9]cell downs 18042026 17h'!$B:$B,'[9]cell downs 18042026 17h'!$B:$B,"")</f>
        <v/>
      </c>
      <c r="AU639" s="14" t="str">
        <f>_xlfn.XLOOKUP(B639,'[10]Cells Huawei 19042026 15h'!$B:$B,'[10]Cells Huawei 19042026 15h'!$B:$B,"")</f>
        <v/>
      </c>
      <c r="AV639" s="9" t="str">
        <f>_xlfn.XLOOKUP(B639,'[11]cells down 19042026 9H40'!$B:$B,'[11]cells down 19042026 9H40'!$B:$B,"")</f>
        <v/>
      </c>
    </row>
    <row r="640" spans="1:48" hidden="1" x14ac:dyDescent="0.3">
      <c r="A640" s="1" t="s">
        <v>1184</v>
      </c>
      <c r="B640" s="8" t="s">
        <v>1185</v>
      </c>
      <c r="C640" s="3" t="str">
        <f>_xlfn.XLOOKUP(B640,'[1]daily break down'!$D:$D,'[1]daily break down'!$E:$E,"")</f>
        <v>OUEST</v>
      </c>
      <c r="D640" s="1" t="s">
        <v>11</v>
      </c>
      <c r="E640" s="1" t="s">
        <v>12</v>
      </c>
      <c r="F640" s="3" t="s">
        <v>102</v>
      </c>
      <c r="G640" s="1" t="s">
        <v>1184</v>
      </c>
      <c r="H640" s="28" t="str">
        <f>_xlfn.XLOOKUP(B640,[2]CALCULATION!$B:$B,[2]CALCULATION!$H:$H,"")</f>
        <v>NOKIA</v>
      </c>
      <c r="I640" s="26">
        <v>3.5670156634708122E-5</v>
      </c>
      <c r="J640" s="26">
        <v>0</v>
      </c>
      <c r="K640" s="26">
        <v>5.3505234952177976E-5</v>
      </c>
      <c r="L640" s="26">
        <v>5.3505234952177976E-5</v>
      </c>
      <c r="M640" s="26">
        <v>1.7835078317469854E-5</v>
      </c>
      <c r="N640" s="26">
        <v>1.0701046990435595E-4</v>
      </c>
      <c r="O640" s="26">
        <v>1.8548481450092224E-3</v>
      </c>
      <c r="P640" s="114" t="s">
        <v>6364</v>
      </c>
      <c r="Q640" s="42" t="s">
        <v>5538</v>
      </c>
      <c r="R640" s="42"/>
      <c r="S640" s="41" t="str" cm="1">
        <f t="array" ref="S640">IFERROR(_xlfn.IFS(
U640="MPR ISSUE","PDH",
U640="BSS Hardware Issue","BSS",
U640="Sites strategiques, MLL, Pylone, etc.","ENVTECH",
U640="AKTIVCO DEFAUT GE &amp; POWER Cabinet","AKTIVCO",
U640="AKTIVCO Coupure ENEO &amp; Baisse de tension","AKTIVCO GRID ONLY",
U640="Coupure ENEO &amp; Baisse de tension","IHS GRID ONLY",
U640="Defaut GE &amp; POWER Cabinet","IHS",
U640="Sharing","Partners",
U640="Sites strategiques &amp; DataCenter","SST &amp; DC",
U640="Exclu","Exclu",
U640="SAT","SAT",
U640="SPARE-ISSUE","SPARE-ISSUE",
U640="Fiber CAmtel","TRANS_FO_CAMTEL",
U640="Fiber AOF","Fiber AOF",
U640="Projet OCM (HUAWEI)","TRAVAUX-HUAWEI",
U640="Projet OCM (NOKIA)","TRAVAUX-NOKIA",
U640="ACCESS-ISSUE","ACCESS-ISSUE",
U640="Projet OCM (ZTE, NOKIA, autres projets)","TRAVAUX OCM",
U640="No root CAuse","No root cause",
U640="ODU HS","PDH",
U640="IP &amp; VLAN","PDH",
U640="Warehouse HUAWEI","SPARE-ISSUE",
U640="SPARE-HS","SPARE-ISSUE",
U640="Power Telco","BSS",U640="no impacts","no impacts"
),"")</f>
        <v>No root cause</v>
      </c>
      <c r="T640" s="41" t="str" cm="1">
        <f t="array" ref="T640">IFERROR(_xlfn.IFS(
U640="MPR ISSUE","TX ISSUE",
U640="BSS Hardware Issue","RAN ISSUE",
U640="Sites strategiques, MLL, Pylone, etc.","ENVTECH",
U640="AKTIVCO DEFAUT GE &amp; POWER Cabinet","POWER ISSUE",
U640="AKTIVCO Coupure ENEO &amp; Baisse de tension","POWER ISSUE",
U640="Coupure ENEO &amp; Baisse de tension","POWER ISSUE",
U640="Defaut GE &amp; POWER Cabinet","POWER ISSUE",
U640="Sharing","POWER ISSUE",
U640="Sites strategiques &amp; DataCenter","POWER ISSUE",
U640="Exclu","Exclu",
U640="SAT","TX ISSUE",
U640="SPARE-ISSUE","SPARE-ISSUE",
U640="Fiber CAmtel","TX ISSUE",
U640="Fiber AOF","TX ISSUE",
U640="Projet OCM (HUAWEI)","TRAVAUX-HUAWEI",
U640="Projet OCM (NOKIA)","TRAVAUX -NOKIA",
U640="ACCESS-ISSUE","ACCESS-ISSUE",
U640="Projet OCM (ZTE, NOKIA, autres projets)","TRAVAUX OCM",
U640="No root CAuse","No root cause",
U640="ODU HS","TX ISSUE",
U640="IP &amp; VLAN","TX ISSUE",
U640="Warehouse HUAWEI","SPARE-ISSUE",
U640="SPARE-HS","SPARE-ISSUE",
U640="Power Telco","RAN ISSUE",U640="no impacts","no impacts"
),"")</f>
        <v>No root cause</v>
      </c>
      <c r="U640" s="68" t="s">
        <v>5691</v>
      </c>
      <c r="V640" s="41" t="str" cm="1">
        <f t="array" ref="V640">IFERROR(_xlfn.IFS(
U640="MPR ISSUE","ACTIVE",
U640="BSS Hardware Issue","ACTIVE",
U640="Sites strategiques, MLL, Pylone, etc.","PASSIVE",
U640="AKTIVCO DEFAUT GE &amp; POWER Cabinet","PASSIVE",
U640="AKTIVCO Coupure ENEO &amp; Baisse de tension","PASSIVE",
U640="Coupure ENEO &amp; Baisse de tension","PASSIVE",
U640="Defaut GE &amp; POWER Cabinet","PASSIVE",
U640="Sharing","PASSIVE",
U640="Sites strategiques &amp; DataCenter","PASSIVE",
U640="Exclu","Exclu",
U640="SAT","ACTIVE",
U640="SPARE-ISSUE","SPARE-ISSUE",
U640="Fiber CAmtel","ACTIVE",
U640="Fiber AOF","ACTIVE",
U640="Projet OCM (HUAWEI)","PLANNED WORKS",
U640="Projet OCM (NOKIA)","PLANNED WORKS",
U640="ACCESS-ISSUE","ACCESS-ISSUE",
U640="Projet OCM (ZTE, NOKIA, autres projets)","PLANNED WORKS",
U640="No root CAuse","No root cause",
U640="ODU HS","ACTIVE",
U640="IP &amp; VLAN","ACTIVE",
U640="Warehouse HUAWEI","SPARE-ISSUE",
U640="SPARE-HS","SPARE-ISSUE",
U640="Power Telco","ACTIVE", U640="no impacts","no impacts"
),"")</f>
        <v>No root cause</v>
      </c>
      <c r="W640" s="113"/>
      <c r="X640" s="113"/>
      <c r="Y640" s="113"/>
      <c r="Z640" s="113"/>
      <c r="AA640" s="113"/>
      <c r="AB640" s="17" t="s">
        <v>5465</v>
      </c>
      <c r="AC640" s="17" t="str">
        <f>_xlfn.XLOOKUP(B640,'INCIDENT-04-27-2026'!E:E,'INCIDENT-04-27-2026'!F:F,"")</f>
        <v/>
      </c>
      <c r="AD640" s="9"/>
      <c r="AE640" s="7" t="s">
        <v>5465</v>
      </c>
      <c r="AF640" s="6" t="str">
        <f>_xlfn.XLOOKUP(B640,'[13]Input_27-04'!$B:$B,'[13]Input_27-04'!$M:$M,"")</f>
        <v/>
      </c>
      <c r="AG640" s="7"/>
      <c r="AH640" s="3"/>
      <c r="AI640" s="18" t="str">
        <f>_xlfn.XLOOKUP(B640,'[3]Cells Huawei 27042026 10h'!$B:$B,'[3]Cells Huawei 27042026 10h'!$T:$T,"")</f>
        <v/>
      </c>
      <c r="AJ640" s="18" t="str">
        <f>_xlfn.XLOOKUP(B640,'[3]Cells Huawei 27042026 15h'!$B:$B,'[3]Cells Huawei 27042026 15h'!$T:$T,"")</f>
        <v/>
      </c>
      <c r="AK640" s="18" t="str">
        <f>_xlfn.XLOOKUP(B640,'[4]cells down 27042026 11h28'!$B:$B,'[4]cells down 27042026 11h28'!$R:$R,"")</f>
        <v/>
      </c>
      <c r="AL640" s="18" t="str">
        <f>_xlfn.XLOOKUP(B640,'[4]cells down 27042026 18h01'!$B:$B,'[4]cells down 27042026 18h01'!$R:$R,"")</f>
        <v/>
      </c>
      <c r="AM640" s="18" t="str">
        <f>_xlfn.XLOOKUP(B640,'[5]cell downs 27042026 11h'!$B:$B,'[5]cell downs 27042026 11h'!$R:$R,"")</f>
        <v/>
      </c>
      <c r="AN640" s="18" t="str">
        <f>_xlfn.XLOOKUP(B640,'[5]cell downs 27042026 17h40'!$B:$B,'[5]cell downs 27042026 17h40'!$R:$R,"")</f>
        <v/>
      </c>
      <c r="AO640" s="18" t="str">
        <f>_xlfn.XLOOKUP(B640,'[6]ALL SITES DOWN'!$D:$D,'[6]ALL SITES DOWN'!$J:$J,"")</f>
        <v/>
      </c>
      <c r="AP640" s="18" t="str">
        <f>_xlfn.XLOOKUP(B640,'[7]ALL SITES DOWN'!$D:$D,'[7]ALL SITES DOWN'!$J:$J,"")</f>
        <v/>
      </c>
      <c r="AQ640" s="9" t="str">
        <f>_xlfn.XLOOKUP(B640,[8]sheet1!$AC:$AC,[8]sheet1!$AF:$AF,"")</f>
        <v/>
      </c>
      <c r="AR640" s="14"/>
      <c r="AS640" s="14" t="s">
        <v>5465</v>
      </c>
      <c r="AT640" s="14" t="str">
        <f>_xlfn.XLOOKUP(B640,'[9]cell downs 18042026 17h'!$B:$B,'[9]cell downs 18042026 17h'!$B:$B,"")</f>
        <v/>
      </c>
      <c r="AU640" s="14" t="str">
        <f>_xlfn.XLOOKUP(B640,'[10]Cells Huawei 19042026 15h'!$B:$B,'[10]Cells Huawei 19042026 15h'!$B:$B,"")</f>
        <v/>
      </c>
      <c r="AV640" s="9" t="str">
        <f>_xlfn.XLOOKUP(B640,'[11]cells down 19042026 9H40'!$B:$B,'[11]cells down 19042026 9H40'!$B:$B,"")</f>
        <v/>
      </c>
    </row>
    <row r="641" spans="1:48" hidden="1" x14ac:dyDescent="0.3">
      <c r="A641" s="1" t="s">
        <v>1481</v>
      </c>
      <c r="B641" s="8" t="s">
        <v>1482</v>
      </c>
      <c r="C641" s="3" t="str">
        <f>_xlfn.XLOOKUP(B641,'[1]daily break down'!$D:$D,'[1]daily break down'!$E:$E,"")</f>
        <v>EXTREME-NORD</v>
      </c>
      <c r="D641" s="1" t="s">
        <v>11</v>
      </c>
      <c r="E641" s="1" t="s">
        <v>66</v>
      </c>
      <c r="F641" s="3" t="s">
        <v>55</v>
      </c>
      <c r="G641" s="1" t="s">
        <v>1481</v>
      </c>
      <c r="H641" s="28" t="str">
        <f>_xlfn.XLOOKUP(B641,[2]CALCULATION!$B:$B,[2]CALCULATION!$H:$H,"")</f>
        <v>NOKIA</v>
      </c>
      <c r="I641" s="26">
        <v>23.113565931290715</v>
      </c>
      <c r="J641" s="26">
        <v>13.686478585064764</v>
      </c>
      <c r="K641" s="26">
        <v>5.9836687754863331E-2</v>
      </c>
      <c r="L641" s="26">
        <v>7.5803469623795236E-2</v>
      </c>
      <c r="M641" s="26">
        <v>0</v>
      </c>
      <c r="N641" s="26">
        <v>1.2485277349802194E-3</v>
      </c>
      <c r="O641" s="26">
        <v>1.6053428521365782E-3</v>
      </c>
      <c r="P641" s="114" t="s">
        <v>6364</v>
      </c>
      <c r="Q641" s="42" t="s">
        <v>6353</v>
      </c>
      <c r="R641" s="42"/>
      <c r="S641" s="41" t="str" cm="1">
        <f t="array" ref="S641">IFERROR(_xlfn.IFS(
U641="MPR ISSUE","PDH",
U641="BSS Hardware Issue","BSS",
U641="Sites strategiques, MLL, Pylone, etc.","ENVTECH",
U641="AKTIVCO DEFAUT GE &amp; POWER Cabinet","AKTIVCO",
U641="AKTIVCO Coupure ENEO &amp; Baisse de tension","AKTIVCO GRID ONLY",
U641="Coupure ENEO &amp; Baisse de tension","IHS GRID ONLY",
U641="Defaut GE &amp; POWER Cabinet","IHS",
U641="Sharing","Partners",
U641="Sites strategiques &amp; DataCenter","SST &amp; DC",
U641="Exclu","Exclu",
U641="SAT","SAT",
U641="SPARE-ISSUE","SPARE-ISSUE",
U641="Fiber CAmtel","TRANS_FO_CAMTEL",
U641="Fiber AOF","Fiber AOF",
U641="Projet OCM (HUAWEI)","TRAVAUX-HUAWEI",
U641="Projet OCM (NOKIA)","TRAVAUX-NOKIA",
U641="ACCESS-ISSUE","ACCESS-ISSUE",
U641="Projet OCM (ZTE, NOKIA, autres projets)","TRAVAUX OCM",
U641="No root CAuse","No root cause",
U641="ODU HS","PDH",
U641="IP &amp; VLAN","PDH",
U641="Warehouse HUAWEI","SPARE-ISSUE",
U641="SPARE-HS","SPARE-ISSUE",
U641="Power Telco","BSS",U641="no impacts","no impacts"
),"")</f>
        <v/>
      </c>
      <c r="T641" s="41" t="str" cm="1">
        <f t="array" ref="T641">IFERROR(_xlfn.IFS(
U641="MPR ISSUE","TX ISSUE",
U641="BSS Hardware Issue","RAN ISSUE",
U641="Sites strategiques, MLL, Pylone, etc.","ENVTECH",
U641="AKTIVCO DEFAUT GE &amp; POWER Cabinet","POWER ISSUE",
U641="AKTIVCO Coupure ENEO &amp; Baisse de tension","POWER ISSUE",
U641="Coupure ENEO &amp; Baisse de tension","POWER ISSUE",
U641="Defaut GE &amp; POWER Cabinet","POWER ISSUE",
U641="Sharing","POWER ISSUE",
U641="Sites strategiques &amp; DataCenter","POWER ISSUE",
U641="Exclu","Exclu",
U641="SAT","TX ISSUE",
U641="SPARE-ISSUE","SPARE-ISSUE",
U641="Fiber CAmtel","TX ISSUE",
U641="Fiber AOF","TX ISSUE",
U641="Projet OCM (HUAWEI)","TRAVAUX-HUAWEI",
U641="Projet OCM (NOKIA)","TRAVAUX -NOKIA",
U641="ACCESS-ISSUE","ACCESS-ISSUE",
U641="Projet OCM (ZTE, NOKIA, autres projets)","TRAVAUX OCM",
U641="No root CAuse","No root cause",
U641="ODU HS","TX ISSUE",
U641="IP &amp; VLAN","TX ISSUE",
U641="Warehouse HUAWEI","SPARE-ISSUE",
U641="SPARE-HS","SPARE-ISSUE",
U641="Power Telco","RAN ISSUE",U641="no impacts","no impacts"
),"")</f>
        <v/>
      </c>
      <c r="U641" s="68"/>
      <c r="V641" s="41" t="str" cm="1">
        <f t="array" ref="V641">IFERROR(_xlfn.IFS(
U641="MPR ISSUE","ACTIVE",
U641="BSS Hardware Issue","ACTIVE",
U641="Sites strategiques, MLL, Pylone, etc.","PASSIVE",
U641="AKTIVCO DEFAUT GE &amp; POWER Cabinet","PASSIVE",
U641="AKTIVCO Coupure ENEO &amp; Baisse de tension","PASSIVE",
U641="Coupure ENEO &amp; Baisse de tension","PASSIVE",
U641="Defaut GE &amp; POWER Cabinet","PASSIVE",
U641="Sharing","PASSIVE",
U641="Sites strategiques &amp; DataCenter","PASSIVE",
U641="Exclu","Exclu",
U641="SAT","ACTIVE",
U641="SPARE-ISSUE","SPARE-ISSUE",
U641="Fiber CAmtel","ACTIVE",
U641="Fiber AOF","ACTIVE",
U641="Projet OCM (HUAWEI)","PLANNED WORKS",
U641="Projet OCM (NOKIA)","PLANNED WORKS",
U641="ACCESS-ISSUE","ACCESS-ISSUE",
U641="Projet OCM (ZTE, NOKIA, autres projets)","PLANNED WORKS",
U641="No root CAuse","No root cause",
U641="ODU HS","ACTIVE",
U641="IP &amp; VLAN","ACTIVE",
U641="Warehouse HUAWEI","SPARE-ISSUE",
U641="SPARE-HS","SPARE-ISSUE",
U641="Power Telco","ACTIVE", U641="no impacts","no impacts"
),"")</f>
        <v/>
      </c>
      <c r="W641" s="113"/>
      <c r="X641" s="113"/>
      <c r="Y641" s="113"/>
      <c r="Z641" s="113"/>
      <c r="AA641" s="113"/>
      <c r="AB641" s="17" t="s">
        <v>5465</v>
      </c>
      <c r="AC641" s="17" t="str">
        <f>_xlfn.XLOOKUP(B641,'INCIDENT-04-27-2026'!E:E,'INCIDENT-04-27-2026'!F:F,"")</f>
        <v/>
      </c>
      <c r="AD641" s="9"/>
      <c r="AE641" s="7" t="s">
        <v>5465</v>
      </c>
      <c r="AF641" s="6" t="str">
        <f>_xlfn.XLOOKUP(B641,'[13]Input_27-04'!$B:$B,'[13]Input_27-04'!$M:$M,"")</f>
        <v/>
      </c>
      <c r="AG641" s="7"/>
      <c r="AH641" s="3"/>
      <c r="AI641" s="18" t="str">
        <f>_xlfn.XLOOKUP(B641,'[3]Cells Huawei 27042026 10h'!$B:$B,'[3]Cells Huawei 27042026 10h'!$T:$T,"")</f>
        <v/>
      </c>
      <c r="AJ641" s="18" t="str">
        <f>_xlfn.XLOOKUP(B641,'[3]Cells Huawei 27042026 15h'!$B:$B,'[3]Cells Huawei 27042026 15h'!$T:$T,"")</f>
        <v/>
      </c>
      <c r="AK641" s="18" t="str">
        <f>_xlfn.XLOOKUP(B641,'[4]cells down 27042026 11h28'!$B:$B,'[4]cells down 27042026 11h28'!$R:$R,"")</f>
        <v/>
      </c>
      <c r="AL641" s="18" t="str">
        <f>_xlfn.XLOOKUP(B641,'[4]cells down 27042026 18h01'!$B:$B,'[4]cells down 27042026 18h01'!$R:$R,"")</f>
        <v/>
      </c>
      <c r="AM641" s="18" t="str">
        <f>_xlfn.XLOOKUP(B641,'[5]cell downs 27042026 11h'!$B:$B,'[5]cell downs 27042026 11h'!$R:$R,"")</f>
        <v/>
      </c>
      <c r="AN641" s="18" t="str">
        <f>_xlfn.XLOOKUP(B641,'[5]cell downs 27042026 17h40'!$B:$B,'[5]cell downs 27042026 17h40'!$R:$R,"")</f>
        <v/>
      </c>
      <c r="AO641" s="18" t="str">
        <f>_xlfn.XLOOKUP(B641,'[6]ALL SITES DOWN'!$D:$D,'[6]ALL SITES DOWN'!$J:$J,"")</f>
        <v/>
      </c>
      <c r="AP641" s="18" t="str">
        <f>_xlfn.XLOOKUP(B641,'[7]ALL SITES DOWN'!$D:$D,'[7]ALL SITES DOWN'!$J:$J,"")</f>
        <v/>
      </c>
      <c r="AQ641" s="9" t="str">
        <f>_xlfn.XLOOKUP(B641,[8]sheet1!$AC:$AC,[8]sheet1!$AF:$AF,"")</f>
        <v/>
      </c>
      <c r="AR641" s="14"/>
      <c r="AS641" s="14" t="s">
        <v>5465</v>
      </c>
      <c r="AT641" s="14" t="str">
        <f>_xlfn.XLOOKUP(B641,'[9]cell downs 18042026 17h'!$B:$B,'[9]cell downs 18042026 17h'!$B:$B,"")</f>
        <v/>
      </c>
      <c r="AU641" s="14" t="str">
        <f>_xlfn.XLOOKUP(B641,'[10]Cells Huawei 19042026 15h'!$B:$B,'[10]Cells Huawei 19042026 15h'!$B:$B,"")</f>
        <v/>
      </c>
      <c r="AV641" s="9" t="str">
        <f>_xlfn.XLOOKUP(B641,'[11]cells down 19042026 9H40'!$B:$B,'[11]cells down 19042026 9H40'!$B:$B,"")</f>
        <v/>
      </c>
    </row>
    <row r="642" spans="1:48" hidden="1" x14ac:dyDescent="0.3">
      <c r="A642" s="1" t="s">
        <v>490</v>
      </c>
      <c r="B642" s="8" t="s">
        <v>491</v>
      </c>
      <c r="C642" s="3" t="str">
        <f>_xlfn.XLOOKUP(B642,'[1]daily break down'!$D:$D,'[1]daily break down'!$E:$E,"")</f>
        <v>CENTRE</v>
      </c>
      <c r="D642" s="1" t="s">
        <v>11</v>
      </c>
      <c r="E642" s="1" t="s">
        <v>12</v>
      </c>
      <c r="F642" s="3" t="s">
        <v>37</v>
      </c>
      <c r="G642" s="1" t="s">
        <v>490</v>
      </c>
      <c r="H642" s="28" t="str">
        <f>_xlfn.XLOOKUP(B642,[2]CALCULATION!$B:$B,[2]CALCULATION!$H:$H,"")</f>
        <v>NOKIA</v>
      </c>
      <c r="I642" s="26">
        <v>3.5996003515650634</v>
      </c>
      <c r="J642" s="26">
        <v>0</v>
      </c>
      <c r="K642" s="26">
        <v>2.8317557551856183</v>
      </c>
      <c r="L642" s="26">
        <v>5.9680809170369233</v>
      </c>
      <c r="M642" s="26">
        <v>0</v>
      </c>
      <c r="N642" s="26">
        <v>0</v>
      </c>
      <c r="O642" s="26">
        <v>1.6051570485658825E-3</v>
      </c>
      <c r="P642" s="114" t="s">
        <v>6364</v>
      </c>
      <c r="Q642" s="42" t="s">
        <v>5538</v>
      </c>
      <c r="R642" s="42"/>
      <c r="S642" s="41" t="str" cm="1">
        <f t="array" ref="S642">IFERROR(_xlfn.IFS(
U642="MPR ISSUE","PDH",
U642="BSS Hardware Issue","BSS",
U642="Sites strategiques, MLL, Pylone, etc.","ENVTECH",
U642="AKTIVCO DEFAUT GE &amp; POWER Cabinet","AKTIVCO",
U642="AKTIVCO Coupure ENEO &amp; Baisse de tension","AKTIVCO GRID ONLY",
U642="Coupure ENEO &amp; Baisse de tension","IHS GRID ONLY",
U642="Defaut GE &amp; POWER Cabinet","IHS",
U642="Sharing","Partners",
U642="Sites strategiques &amp; DataCenter","SST &amp; DC",
U642="Exclu","Exclu",
U642="SAT","SAT",
U642="SPARE-ISSUE","SPARE-ISSUE",
U642="Fiber CAmtel","TRANS_FO_CAMTEL",
U642="Fiber AOF","Fiber AOF",
U642="Projet OCM (HUAWEI)","TRAVAUX-HUAWEI",
U642="Projet OCM (NOKIA)","TRAVAUX-NOKIA",
U642="ACCESS-ISSUE","ACCESS-ISSUE",
U642="Projet OCM (ZTE, NOKIA, autres projets)","TRAVAUX OCM",
U642="No root CAuse","No root cause",
U642="ODU HS","PDH",
U642="IP &amp; VLAN","PDH",
U642="Warehouse HUAWEI","SPARE-ISSUE",
U642="SPARE-HS","SPARE-ISSUE",
U642="Power Telco","BSS",U642="no impacts","no impacts"
),"")</f>
        <v>No root cause</v>
      </c>
      <c r="T642" s="41" t="str" cm="1">
        <f t="array" ref="T642">IFERROR(_xlfn.IFS(
U642="MPR ISSUE","TX ISSUE",
U642="BSS Hardware Issue","RAN ISSUE",
U642="Sites strategiques, MLL, Pylone, etc.","ENVTECH",
U642="AKTIVCO DEFAUT GE &amp; POWER Cabinet","POWER ISSUE",
U642="AKTIVCO Coupure ENEO &amp; Baisse de tension","POWER ISSUE",
U642="Coupure ENEO &amp; Baisse de tension","POWER ISSUE",
U642="Defaut GE &amp; POWER Cabinet","POWER ISSUE",
U642="Sharing","POWER ISSUE",
U642="Sites strategiques &amp; DataCenter","POWER ISSUE",
U642="Exclu","Exclu",
U642="SAT","TX ISSUE",
U642="SPARE-ISSUE","SPARE-ISSUE",
U642="Fiber CAmtel","TX ISSUE",
U642="Fiber AOF","TX ISSUE",
U642="Projet OCM (HUAWEI)","TRAVAUX-HUAWEI",
U642="Projet OCM (NOKIA)","TRAVAUX -NOKIA",
U642="ACCESS-ISSUE","ACCESS-ISSUE",
U642="Projet OCM (ZTE, NOKIA, autres projets)","TRAVAUX OCM",
U642="No root CAuse","No root cause",
U642="ODU HS","TX ISSUE",
U642="IP &amp; VLAN","TX ISSUE",
U642="Warehouse HUAWEI","SPARE-ISSUE",
U642="SPARE-HS","SPARE-ISSUE",
U642="Power Telco","RAN ISSUE",U642="no impacts","no impacts"
),"")</f>
        <v>No root cause</v>
      </c>
      <c r="U642" s="68" t="s">
        <v>5691</v>
      </c>
      <c r="V642" s="41" t="str" cm="1">
        <f t="array" ref="V642">IFERROR(_xlfn.IFS(
U642="MPR ISSUE","ACTIVE",
U642="BSS Hardware Issue","ACTIVE",
U642="Sites strategiques, MLL, Pylone, etc.","PASSIVE",
U642="AKTIVCO DEFAUT GE &amp; POWER Cabinet","PASSIVE",
U642="AKTIVCO Coupure ENEO &amp; Baisse de tension","PASSIVE",
U642="Coupure ENEO &amp; Baisse de tension","PASSIVE",
U642="Defaut GE &amp; POWER Cabinet","PASSIVE",
U642="Sharing","PASSIVE",
U642="Sites strategiques &amp; DataCenter","PASSIVE",
U642="Exclu","Exclu",
U642="SAT","ACTIVE",
U642="SPARE-ISSUE","SPARE-ISSUE",
U642="Fiber CAmtel","ACTIVE",
U642="Fiber AOF","ACTIVE",
U642="Projet OCM (HUAWEI)","PLANNED WORKS",
U642="Projet OCM (NOKIA)","PLANNED WORKS",
U642="ACCESS-ISSUE","ACCESS-ISSUE",
U642="Projet OCM (ZTE, NOKIA, autres projets)","PLANNED WORKS",
U642="No root CAuse","No root cause",
U642="ODU HS","ACTIVE",
U642="IP &amp; VLAN","ACTIVE",
U642="Warehouse HUAWEI","SPARE-ISSUE",
U642="SPARE-HS","SPARE-ISSUE",
U642="Power Telco","ACTIVE", U642="no impacts","no impacts"
),"")</f>
        <v>No root cause</v>
      </c>
      <c r="W642" s="113"/>
      <c r="X642" s="113"/>
      <c r="Y642" s="113"/>
      <c r="Z642" s="113"/>
      <c r="AA642" s="113"/>
      <c r="AB642" s="17" t="s">
        <v>5465</v>
      </c>
      <c r="AC642" s="17" t="str">
        <f>_xlfn.XLOOKUP(B642,'INCIDENT-04-27-2026'!E:E,'INCIDENT-04-27-2026'!F:F,"")</f>
        <v/>
      </c>
      <c r="AD642" s="9"/>
      <c r="AE642" s="7" t="s">
        <v>5465</v>
      </c>
      <c r="AF642" s="6" t="str">
        <f>_xlfn.XLOOKUP(B642,'[13]Input_27-04'!$B:$B,'[13]Input_27-04'!$M:$M,"")</f>
        <v/>
      </c>
      <c r="AG642" s="7"/>
      <c r="AH642" s="3"/>
      <c r="AI642" s="18" t="str">
        <f>_xlfn.XLOOKUP(B642,'[3]Cells Huawei 27042026 10h'!$B:$B,'[3]Cells Huawei 27042026 10h'!$T:$T,"")</f>
        <v/>
      </c>
      <c r="AJ642" s="18" t="str">
        <f>_xlfn.XLOOKUP(B642,'[3]Cells Huawei 27042026 15h'!$B:$B,'[3]Cells Huawei 27042026 15h'!$T:$T,"")</f>
        <v/>
      </c>
      <c r="AK642" s="18" t="str">
        <f>_xlfn.XLOOKUP(B642,'[4]cells down 27042026 11h28'!$B:$B,'[4]cells down 27042026 11h28'!$R:$R,"")</f>
        <v/>
      </c>
      <c r="AL642" s="18" t="str">
        <f>_xlfn.XLOOKUP(B642,'[4]cells down 27042026 18h01'!$B:$B,'[4]cells down 27042026 18h01'!$R:$R,"")</f>
        <v/>
      </c>
      <c r="AM642" s="18" t="str">
        <f>_xlfn.XLOOKUP(B642,'[5]cell downs 27042026 11h'!$B:$B,'[5]cell downs 27042026 11h'!$R:$R,"")</f>
        <v/>
      </c>
      <c r="AN642" s="18" t="str">
        <f>_xlfn.XLOOKUP(B642,'[5]cell downs 27042026 17h40'!$B:$B,'[5]cell downs 27042026 17h40'!$R:$R,"")</f>
        <v/>
      </c>
      <c r="AO642" s="18" t="str">
        <f>_xlfn.XLOOKUP(B642,'[6]ALL SITES DOWN'!$D:$D,'[6]ALL SITES DOWN'!$J:$J,"")</f>
        <v/>
      </c>
      <c r="AP642" s="18" t="str">
        <f>_xlfn.XLOOKUP(B642,'[7]ALL SITES DOWN'!$D:$D,'[7]ALL SITES DOWN'!$J:$J,"")</f>
        <v/>
      </c>
      <c r="AQ642" s="9" t="str">
        <f>_xlfn.XLOOKUP(B642,[8]sheet1!$AC:$AC,[8]sheet1!$AF:$AF,"")</f>
        <v/>
      </c>
      <c r="AR642" s="14"/>
      <c r="AS642" s="14" t="s">
        <v>5465</v>
      </c>
      <c r="AT642" s="14" t="str">
        <f>_xlfn.XLOOKUP(B642,'[9]cell downs 18042026 17h'!$B:$B,'[9]cell downs 18042026 17h'!$B:$B,"")</f>
        <v/>
      </c>
      <c r="AU642" s="14" t="str">
        <f>_xlfn.XLOOKUP(B642,'[10]Cells Huawei 19042026 15h'!$B:$B,'[10]Cells Huawei 19042026 15h'!$B:$B,"")</f>
        <v/>
      </c>
      <c r="AV642" s="9" t="str">
        <f>_xlfn.XLOOKUP(B642,'[11]cells down 19042026 9H40'!$B:$B,'[11]cells down 19042026 9H40'!$B:$B,"")</f>
        <v/>
      </c>
    </row>
    <row r="643" spans="1:48" hidden="1" x14ac:dyDescent="0.3">
      <c r="A643" s="1" t="s">
        <v>946</v>
      </c>
      <c r="B643" s="8" t="s">
        <v>947</v>
      </c>
      <c r="C643" s="3" t="str">
        <f>_xlfn.XLOOKUP(B643,'[1]daily break down'!$D:$D,'[1]daily break down'!$E:$E,"")</f>
        <v>SUD-OUEST</v>
      </c>
      <c r="D643" s="1" t="s">
        <v>11</v>
      </c>
      <c r="E643" s="1" t="s">
        <v>96</v>
      </c>
      <c r="F643" s="3" t="s">
        <v>13</v>
      </c>
      <c r="G643" s="1" t="s">
        <v>106</v>
      </c>
      <c r="H643" s="27" t="str">
        <f>_xlfn.XLOOKUP(B643,[2]CALCULATION!$B:$B,[2]CALCULATION!$H:$H,"")</f>
        <v>Huawei</v>
      </c>
      <c r="I643" s="26">
        <v>3.2816544104008459E-3</v>
      </c>
      <c r="J643" s="26">
        <v>8.0257852428281581E-4</v>
      </c>
      <c r="K643" s="26">
        <v>4.2804187961750168E-3</v>
      </c>
      <c r="L643" s="26">
        <v>1.0701046990437544E-3</v>
      </c>
      <c r="M643" s="26">
        <v>0</v>
      </c>
      <c r="N643" s="26">
        <v>1.3447649051316511E-2</v>
      </c>
      <c r="O643" s="26">
        <v>1.6051570485656314E-3</v>
      </c>
      <c r="P643" s="114" t="s">
        <v>6364</v>
      </c>
      <c r="Q643" s="42" t="s">
        <v>5538</v>
      </c>
      <c r="R643" s="42"/>
      <c r="S643" s="41" t="str" cm="1">
        <f t="array" ref="S643">IFERROR(_xlfn.IFS(
U643="MPR ISSUE","PDH",
U643="BSS Hardware Issue","BSS",
U643="Sites strategiques, MLL, Pylone, etc.","ENVTECH",
U643="AKTIVCO DEFAUT GE &amp; POWER Cabinet","AKTIVCO",
U643="AKTIVCO Coupure ENEO &amp; Baisse de tension","AKTIVCO GRID ONLY",
U643="Coupure ENEO &amp; Baisse de tension","IHS GRID ONLY",
U643="Defaut GE &amp; POWER Cabinet","IHS",
U643="Sharing","Partners",
U643="Sites strategiques &amp; DataCenter","SST &amp; DC",
U643="Exclu","Exclu",
U643="SAT","SAT",
U643="SPARE-ISSUE","SPARE-ISSUE",
U643="Fiber CAmtel","TRANS_FO_CAMTEL",
U643="Fiber AOF","Fiber AOF",
U643="Projet OCM (HUAWEI)","TRAVAUX-HUAWEI",
U643="Projet OCM (NOKIA)","TRAVAUX-NOKIA",
U643="ACCESS-ISSUE","ACCESS-ISSUE",
U643="Projet OCM (ZTE, NOKIA, autres projets)","TRAVAUX OCM",
U643="No root CAuse","No root cause",
U643="ODU HS","PDH",
U643="IP &amp; VLAN","PDH",
U643="Warehouse HUAWEI","SPARE-ISSUE",
U643="SPARE-HS","SPARE-ISSUE",
U643="Power Telco","BSS",U643="no impacts","no impacts"
),"")</f>
        <v>No root cause</v>
      </c>
      <c r="T643" s="41" t="str" cm="1">
        <f t="array" ref="T643">IFERROR(_xlfn.IFS(
U643="MPR ISSUE","TX ISSUE",
U643="BSS Hardware Issue","RAN ISSUE",
U643="Sites strategiques, MLL, Pylone, etc.","ENVTECH",
U643="AKTIVCO DEFAUT GE &amp; POWER Cabinet","POWER ISSUE",
U643="AKTIVCO Coupure ENEO &amp; Baisse de tension","POWER ISSUE",
U643="Coupure ENEO &amp; Baisse de tension","POWER ISSUE",
U643="Defaut GE &amp; POWER Cabinet","POWER ISSUE",
U643="Sharing","POWER ISSUE",
U643="Sites strategiques &amp; DataCenter","POWER ISSUE",
U643="Exclu","Exclu",
U643="SAT","TX ISSUE",
U643="SPARE-ISSUE","SPARE-ISSUE",
U643="Fiber CAmtel","TX ISSUE",
U643="Fiber AOF","TX ISSUE",
U643="Projet OCM (HUAWEI)","TRAVAUX-HUAWEI",
U643="Projet OCM (NOKIA)","TRAVAUX -NOKIA",
U643="ACCESS-ISSUE","ACCESS-ISSUE",
U643="Projet OCM (ZTE, NOKIA, autres projets)","TRAVAUX OCM",
U643="No root CAuse","No root cause",
U643="ODU HS","TX ISSUE",
U643="IP &amp; VLAN","TX ISSUE",
U643="Warehouse HUAWEI","SPARE-ISSUE",
U643="SPARE-HS","SPARE-ISSUE",
U643="Power Telco","RAN ISSUE",U643="no impacts","no impacts"
),"")</f>
        <v>No root cause</v>
      </c>
      <c r="U643" s="68" t="s">
        <v>5691</v>
      </c>
      <c r="V643" s="41" t="str" cm="1">
        <f t="array" ref="V643">IFERROR(_xlfn.IFS(
U643="MPR ISSUE","ACTIVE",
U643="BSS Hardware Issue","ACTIVE",
U643="Sites strategiques, MLL, Pylone, etc.","PASSIVE",
U643="AKTIVCO DEFAUT GE &amp; POWER Cabinet","PASSIVE",
U643="AKTIVCO Coupure ENEO &amp; Baisse de tension","PASSIVE",
U643="Coupure ENEO &amp; Baisse de tension","PASSIVE",
U643="Defaut GE &amp; POWER Cabinet","PASSIVE",
U643="Sharing","PASSIVE",
U643="Sites strategiques &amp; DataCenter","PASSIVE",
U643="Exclu","Exclu",
U643="SAT","ACTIVE",
U643="SPARE-ISSUE","SPARE-ISSUE",
U643="Fiber CAmtel","ACTIVE",
U643="Fiber AOF","ACTIVE",
U643="Projet OCM (HUAWEI)","PLANNED WORKS",
U643="Projet OCM (NOKIA)","PLANNED WORKS",
U643="ACCESS-ISSUE","ACCESS-ISSUE",
U643="Projet OCM (ZTE, NOKIA, autres projets)","PLANNED WORKS",
U643="No root CAuse","No root cause",
U643="ODU HS","ACTIVE",
U643="IP &amp; VLAN","ACTIVE",
U643="Warehouse HUAWEI","SPARE-ISSUE",
U643="SPARE-HS","SPARE-ISSUE",
U643="Power Telco","ACTIVE", U643="no impacts","no impacts"
),"")</f>
        <v>No root cause</v>
      </c>
      <c r="W643" s="113"/>
      <c r="X643" s="113"/>
      <c r="Y643" s="113"/>
      <c r="Z643" s="113"/>
      <c r="AA643" s="113"/>
      <c r="AB643" s="17" t="s">
        <v>5465</v>
      </c>
      <c r="AC643" s="17" t="str">
        <f>_xlfn.XLOOKUP(B643,'INCIDENT-04-27-2026'!E:E,'INCIDENT-04-27-2026'!F:F,"")</f>
        <v/>
      </c>
      <c r="AD643" s="9"/>
      <c r="AE643" s="7" t="s">
        <v>5465</v>
      </c>
      <c r="AF643" s="6" t="str">
        <f>_xlfn.XLOOKUP(B643,'[13]Input_27-04'!$B:$B,'[13]Input_27-04'!$M:$M,"")</f>
        <v/>
      </c>
      <c r="AG643" s="7"/>
      <c r="AH643" s="3"/>
      <c r="AI643" s="18" t="str">
        <f>_xlfn.XLOOKUP(B643,'[3]Cells Huawei 27042026 10h'!$B:$B,'[3]Cells Huawei 27042026 10h'!$T:$T,"")</f>
        <v/>
      </c>
      <c r="AJ643" s="18" t="str">
        <f>_xlfn.XLOOKUP(B643,'[3]Cells Huawei 27042026 15h'!$B:$B,'[3]Cells Huawei 27042026 15h'!$T:$T,"")</f>
        <v/>
      </c>
      <c r="AK643" s="18" t="str">
        <f>_xlfn.XLOOKUP(B643,'[4]cells down 27042026 11h28'!$B:$B,'[4]cells down 27042026 11h28'!$R:$R,"")</f>
        <v/>
      </c>
      <c r="AL643" s="18" t="str">
        <f>_xlfn.XLOOKUP(B643,'[4]cells down 27042026 18h01'!$B:$B,'[4]cells down 27042026 18h01'!$R:$R,"")</f>
        <v/>
      </c>
      <c r="AM643" s="18" t="str">
        <f>_xlfn.XLOOKUP(B643,'[5]cell downs 27042026 11h'!$B:$B,'[5]cell downs 27042026 11h'!$R:$R,"")</f>
        <v/>
      </c>
      <c r="AN643" s="18" t="str">
        <f>_xlfn.XLOOKUP(B643,'[5]cell downs 27042026 17h40'!$B:$B,'[5]cell downs 27042026 17h40'!$R:$R,"")</f>
        <v/>
      </c>
      <c r="AO643" s="18" t="str">
        <f>_xlfn.XLOOKUP(B643,'[6]ALL SITES DOWN'!$D:$D,'[6]ALL SITES DOWN'!$J:$J,"")</f>
        <v/>
      </c>
      <c r="AP643" s="18" t="str">
        <f>_xlfn.XLOOKUP(B643,'[7]ALL SITES DOWN'!$D:$D,'[7]ALL SITES DOWN'!$J:$J,"")</f>
        <v/>
      </c>
      <c r="AQ643" s="9" t="str">
        <f>_xlfn.XLOOKUP(B643,[8]sheet1!$AC:$AC,[8]sheet1!$AF:$AF,"")</f>
        <v/>
      </c>
      <c r="AR643" s="14"/>
      <c r="AS643" s="14" t="s">
        <v>5465</v>
      </c>
      <c r="AT643" s="14" t="str">
        <f>_xlfn.XLOOKUP(B643,'[9]cell downs 18042026 17h'!$B:$B,'[9]cell downs 18042026 17h'!$B:$B,"")</f>
        <v/>
      </c>
      <c r="AU643" s="14" t="str">
        <f>_xlfn.XLOOKUP(B643,'[10]Cells Huawei 19042026 15h'!$B:$B,'[10]Cells Huawei 19042026 15h'!$B:$B,"")</f>
        <v/>
      </c>
      <c r="AV643" s="9" t="str">
        <f>_xlfn.XLOOKUP(B643,'[11]cells down 19042026 9H40'!$B:$B,'[11]cells down 19042026 9H40'!$B:$B,"")</f>
        <v/>
      </c>
    </row>
    <row r="644" spans="1:48" hidden="1" x14ac:dyDescent="0.3">
      <c r="A644" s="1" t="s">
        <v>4026</v>
      </c>
      <c r="B644" s="8" t="s">
        <v>4027</v>
      </c>
      <c r="C644" s="3" t="str">
        <f>_xlfn.XLOOKUP(B644,'[1]daily break down'!$D:$D,'[1]daily break down'!$E:$E,"")</f>
        <v>ADAMAOUA</v>
      </c>
      <c r="D644" s="1" t="s">
        <v>21</v>
      </c>
      <c r="E644" s="1" t="s">
        <v>122</v>
      </c>
      <c r="F644" s="3" t="s">
        <v>90</v>
      </c>
      <c r="G644" s="1" t="s">
        <v>4018</v>
      </c>
      <c r="H644" s="27" t="str">
        <f>_xlfn.XLOOKUP(B644,[2]CALCULATION!$B:$B,[2]CALCULATION!$H:$H,"")</f>
        <v>HUAWEI</v>
      </c>
      <c r="I644" s="26">
        <v>5.3505234952187725E-3</v>
      </c>
      <c r="J644" s="26">
        <v>0.33173245670356388</v>
      </c>
      <c r="K644" s="26">
        <v>2.4969109644354267E-3</v>
      </c>
      <c r="L644" s="26">
        <v>0</v>
      </c>
      <c r="M644" s="26">
        <v>1.8726832233265697E-3</v>
      </c>
      <c r="N644" s="26">
        <v>4.2804187961750177E-3</v>
      </c>
      <c r="O644" s="26">
        <v>1.6051570485656314E-3</v>
      </c>
      <c r="P644" s="114" t="s">
        <v>6364</v>
      </c>
      <c r="Q644" s="42" t="s">
        <v>5538</v>
      </c>
      <c r="R644" s="42"/>
      <c r="S644" s="41" t="str" cm="1">
        <f t="array" ref="S644">IFERROR(_xlfn.IFS(
U644="MPR ISSUE","PDH",
U644="BSS Hardware Issue","BSS",
U644="Sites strategiques, MLL, Pylone, etc.","ENVTECH",
U644="AKTIVCO DEFAUT GE &amp; POWER Cabinet","AKTIVCO",
U644="AKTIVCO Coupure ENEO &amp; Baisse de tension","AKTIVCO GRID ONLY",
U644="Coupure ENEO &amp; Baisse de tension","IHS GRID ONLY",
U644="Defaut GE &amp; POWER Cabinet","IHS",
U644="Sharing","Partners",
U644="Sites strategiques &amp; DataCenter","SST &amp; DC",
U644="Exclu","Exclu",
U644="SAT","SAT",
U644="SPARE-ISSUE","SPARE-ISSUE",
U644="Fiber CAmtel","TRANS_FO_CAMTEL",
U644="Fiber AOF","Fiber AOF",
U644="Projet OCM (HUAWEI)","TRAVAUX-HUAWEI",
U644="Projet OCM (NOKIA)","TRAVAUX-NOKIA",
U644="ACCESS-ISSUE","ACCESS-ISSUE",
U644="Projet OCM (ZTE, NOKIA, autres projets)","TRAVAUX OCM",
U644="No root CAuse","No root cause",
U644="ODU HS","PDH",
U644="IP &amp; VLAN","PDH",
U644="Warehouse HUAWEI","SPARE-ISSUE",
U644="SPARE-HS","SPARE-ISSUE",
U644="Power Telco","BSS",U644="no impacts","no impacts"
),"")</f>
        <v>No root cause</v>
      </c>
      <c r="T644" s="41" t="str" cm="1">
        <f t="array" ref="T644">IFERROR(_xlfn.IFS(
U644="MPR ISSUE","TX ISSUE",
U644="BSS Hardware Issue","RAN ISSUE",
U644="Sites strategiques, MLL, Pylone, etc.","ENVTECH",
U644="AKTIVCO DEFAUT GE &amp; POWER Cabinet","POWER ISSUE",
U644="AKTIVCO Coupure ENEO &amp; Baisse de tension","POWER ISSUE",
U644="Coupure ENEO &amp; Baisse de tension","POWER ISSUE",
U644="Defaut GE &amp; POWER Cabinet","POWER ISSUE",
U644="Sharing","POWER ISSUE",
U644="Sites strategiques &amp; DataCenter","POWER ISSUE",
U644="Exclu","Exclu",
U644="SAT","TX ISSUE",
U644="SPARE-ISSUE","SPARE-ISSUE",
U644="Fiber CAmtel","TX ISSUE",
U644="Fiber AOF","TX ISSUE",
U644="Projet OCM (HUAWEI)","TRAVAUX-HUAWEI",
U644="Projet OCM (NOKIA)","TRAVAUX -NOKIA",
U644="ACCESS-ISSUE","ACCESS-ISSUE",
U644="Projet OCM (ZTE, NOKIA, autres projets)","TRAVAUX OCM",
U644="No root CAuse","No root cause",
U644="ODU HS","TX ISSUE",
U644="IP &amp; VLAN","TX ISSUE",
U644="Warehouse HUAWEI","SPARE-ISSUE",
U644="SPARE-HS","SPARE-ISSUE",
U644="Power Telco","RAN ISSUE",U644="no impacts","no impacts"
),"")</f>
        <v>No root cause</v>
      </c>
      <c r="U644" s="68" t="s">
        <v>5691</v>
      </c>
      <c r="V644" s="41" t="str" cm="1">
        <f t="array" ref="V644">IFERROR(_xlfn.IFS(
U644="MPR ISSUE","ACTIVE",
U644="BSS Hardware Issue","ACTIVE",
U644="Sites strategiques, MLL, Pylone, etc.","PASSIVE",
U644="AKTIVCO DEFAUT GE &amp; POWER Cabinet","PASSIVE",
U644="AKTIVCO Coupure ENEO &amp; Baisse de tension","PASSIVE",
U644="Coupure ENEO &amp; Baisse de tension","PASSIVE",
U644="Defaut GE &amp; POWER Cabinet","PASSIVE",
U644="Sharing","PASSIVE",
U644="Sites strategiques &amp; DataCenter","PASSIVE",
U644="Exclu","Exclu",
U644="SAT","ACTIVE",
U644="SPARE-ISSUE","SPARE-ISSUE",
U644="Fiber CAmtel","ACTIVE",
U644="Fiber AOF","ACTIVE",
U644="Projet OCM (HUAWEI)","PLANNED WORKS",
U644="Projet OCM (NOKIA)","PLANNED WORKS",
U644="ACCESS-ISSUE","ACCESS-ISSUE",
U644="Projet OCM (ZTE, NOKIA, autres projets)","PLANNED WORKS",
U644="No root CAuse","No root cause",
U644="ODU HS","ACTIVE",
U644="IP &amp; VLAN","ACTIVE",
U644="Warehouse HUAWEI","SPARE-ISSUE",
U644="SPARE-HS","SPARE-ISSUE",
U644="Power Telco","ACTIVE", U644="no impacts","no impacts"
),"")</f>
        <v>No root cause</v>
      </c>
      <c r="W644" s="113"/>
      <c r="X644" s="113"/>
      <c r="Y644" s="113"/>
      <c r="Z644" s="113"/>
      <c r="AA644" s="113"/>
      <c r="AB644" s="17" t="s">
        <v>5465</v>
      </c>
      <c r="AC644" s="17" t="str">
        <f>_xlfn.XLOOKUP(B644,'INCIDENT-04-27-2026'!E:E,'INCIDENT-04-27-2026'!F:F,"")</f>
        <v/>
      </c>
      <c r="AD644" s="9"/>
      <c r="AE644" s="7" t="s">
        <v>5465</v>
      </c>
      <c r="AF644" s="6" t="str">
        <f>_xlfn.XLOOKUP(B644,'[13]Input_27-04'!$B:$B,'[13]Input_27-04'!$M:$M,"")</f>
        <v/>
      </c>
      <c r="AG644" s="7"/>
      <c r="AH644" s="3"/>
      <c r="AI644" s="18" t="str">
        <f>_xlfn.XLOOKUP(B644,'[3]Cells Huawei 27042026 10h'!$B:$B,'[3]Cells Huawei 27042026 10h'!$T:$T,"")</f>
        <v/>
      </c>
      <c r="AJ644" s="18" t="str">
        <f>_xlfn.XLOOKUP(B644,'[3]Cells Huawei 27042026 15h'!$B:$B,'[3]Cells Huawei 27042026 15h'!$T:$T,"")</f>
        <v/>
      </c>
      <c r="AK644" s="18" t="str">
        <f>_xlfn.XLOOKUP(B644,'[4]cells down 27042026 11h28'!$B:$B,'[4]cells down 27042026 11h28'!$R:$R,"")</f>
        <v/>
      </c>
      <c r="AL644" s="18" t="str">
        <f>_xlfn.XLOOKUP(B644,'[4]cells down 27042026 18h01'!$B:$B,'[4]cells down 27042026 18h01'!$R:$R,"")</f>
        <v/>
      </c>
      <c r="AM644" s="18" t="str">
        <f>_xlfn.XLOOKUP(B644,'[5]cell downs 27042026 11h'!$B:$B,'[5]cell downs 27042026 11h'!$R:$R,"")</f>
        <v/>
      </c>
      <c r="AN644" s="18" t="str">
        <f>_xlfn.XLOOKUP(B644,'[5]cell downs 27042026 17h40'!$B:$B,'[5]cell downs 27042026 17h40'!$R:$R,"")</f>
        <v/>
      </c>
      <c r="AO644" s="18" t="str">
        <f>_xlfn.XLOOKUP(B644,'[6]ALL SITES DOWN'!$D:$D,'[6]ALL SITES DOWN'!$J:$J,"")</f>
        <v/>
      </c>
      <c r="AP644" s="18" t="str">
        <f>_xlfn.XLOOKUP(B644,'[7]ALL SITES DOWN'!$D:$D,'[7]ALL SITES DOWN'!$J:$J,"")</f>
        <v/>
      </c>
      <c r="AQ644" s="9" t="str">
        <f>_xlfn.XLOOKUP(B644,[8]sheet1!$AC:$AC,[8]sheet1!$AF:$AF,"")</f>
        <v/>
      </c>
      <c r="AR644" s="14"/>
      <c r="AS644" s="14" t="s">
        <v>5465</v>
      </c>
      <c r="AT644" s="14" t="str">
        <f>_xlfn.XLOOKUP(B644,'[9]cell downs 18042026 17h'!$B:$B,'[9]cell downs 18042026 17h'!$B:$B,"")</f>
        <v/>
      </c>
      <c r="AU644" s="14" t="str">
        <f>_xlfn.XLOOKUP(B644,'[10]Cells Huawei 19042026 15h'!$B:$B,'[10]Cells Huawei 19042026 15h'!$B:$B,"")</f>
        <v/>
      </c>
      <c r="AV644" s="9" t="str">
        <f>_xlfn.XLOOKUP(B644,'[11]cells down 19042026 9H40'!$B:$B,'[11]cells down 19042026 9H40'!$B:$B,"")</f>
        <v/>
      </c>
    </row>
    <row r="645" spans="1:48" hidden="1" x14ac:dyDescent="0.3">
      <c r="A645" s="1" t="s">
        <v>4035</v>
      </c>
      <c r="B645" s="8" t="s">
        <v>4036</v>
      </c>
      <c r="C645" s="3" t="str">
        <f>_xlfn.XLOOKUP(B645,'[1]daily break down'!$D:$D,'[1]daily break down'!$E:$E,"")</f>
        <v>NGAOUNDERE</v>
      </c>
      <c r="D645" s="1" t="s">
        <v>11</v>
      </c>
      <c r="E645" s="1" t="s">
        <v>12</v>
      </c>
      <c r="F645" s="3" t="s">
        <v>90</v>
      </c>
      <c r="G645" s="1" t="s">
        <v>4037</v>
      </c>
      <c r="H645" s="27" t="str">
        <f>_xlfn.XLOOKUP(B645,[2]CALCULATION!$B:$B,[2]CALCULATION!$H:$H,"")</f>
        <v>HUAWEI</v>
      </c>
      <c r="I645" s="26">
        <v>3.1593236082218286</v>
      </c>
      <c r="J645" s="26">
        <v>2.4708717500920288</v>
      </c>
      <c r="K645" s="26">
        <v>0.94766688639483165</v>
      </c>
      <c r="L645" s="26">
        <v>3.8345418382401196E-3</v>
      </c>
      <c r="M645" s="26">
        <v>2.2061991878618736E-2</v>
      </c>
      <c r="N645" s="26">
        <v>3.8345418382401196E-3</v>
      </c>
      <c r="O645" s="26">
        <v>1.6051570485656314E-3</v>
      </c>
      <c r="P645" s="114" t="s">
        <v>6364</v>
      </c>
      <c r="Q645" s="42" t="s">
        <v>5538</v>
      </c>
      <c r="R645" s="42"/>
      <c r="S645" s="41" t="str" cm="1">
        <f t="array" ref="S645">IFERROR(_xlfn.IFS(
U645="MPR ISSUE","PDH",
U645="BSS Hardware Issue","BSS",
U645="Sites strategiques, MLL, Pylone, etc.","ENVTECH",
U645="AKTIVCO DEFAUT GE &amp; POWER Cabinet","AKTIVCO",
U645="AKTIVCO Coupure ENEO &amp; Baisse de tension","AKTIVCO GRID ONLY",
U645="Coupure ENEO &amp; Baisse de tension","IHS GRID ONLY",
U645="Defaut GE &amp; POWER Cabinet","IHS",
U645="Sharing","Partners",
U645="Sites strategiques &amp; DataCenter","SST &amp; DC",
U645="Exclu","Exclu",
U645="SAT","SAT",
U645="SPARE-ISSUE","SPARE-ISSUE",
U645="Fiber CAmtel","TRANS_FO_CAMTEL",
U645="Fiber AOF","Fiber AOF",
U645="Projet OCM (HUAWEI)","TRAVAUX-HUAWEI",
U645="Projet OCM (NOKIA)","TRAVAUX-NOKIA",
U645="ACCESS-ISSUE","ACCESS-ISSUE",
U645="Projet OCM (ZTE, NOKIA, autres projets)","TRAVAUX OCM",
U645="No root CAuse","No root cause",
U645="ODU HS","PDH",
U645="IP &amp; VLAN","PDH",
U645="Warehouse HUAWEI","SPARE-ISSUE",
U645="SPARE-HS","SPARE-ISSUE",
U645="Power Telco","BSS",U645="no impacts","no impacts"
),"")</f>
        <v>No root cause</v>
      </c>
      <c r="T645" s="41" t="str" cm="1">
        <f t="array" ref="T645">IFERROR(_xlfn.IFS(
U645="MPR ISSUE","TX ISSUE",
U645="BSS Hardware Issue","RAN ISSUE",
U645="Sites strategiques, MLL, Pylone, etc.","ENVTECH",
U645="AKTIVCO DEFAUT GE &amp; POWER Cabinet","POWER ISSUE",
U645="AKTIVCO Coupure ENEO &amp; Baisse de tension","POWER ISSUE",
U645="Coupure ENEO &amp; Baisse de tension","POWER ISSUE",
U645="Defaut GE &amp; POWER Cabinet","POWER ISSUE",
U645="Sharing","POWER ISSUE",
U645="Sites strategiques &amp; DataCenter","POWER ISSUE",
U645="Exclu","Exclu",
U645="SAT","TX ISSUE",
U645="SPARE-ISSUE","SPARE-ISSUE",
U645="Fiber CAmtel","TX ISSUE",
U645="Fiber AOF","TX ISSUE",
U645="Projet OCM (HUAWEI)","TRAVAUX-HUAWEI",
U645="Projet OCM (NOKIA)","TRAVAUX -NOKIA",
U645="ACCESS-ISSUE","ACCESS-ISSUE",
U645="Projet OCM (ZTE, NOKIA, autres projets)","TRAVAUX OCM",
U645="No root CAuse","No root cause",
U645="ODU HS","TX ISSUE",
U645="IP &amp; VLAN","TX ISSUE",
U645="Warehouse HUAWEI","SPARE-ISSUE",
U645="SPARE-HS","SPARE-ISSUE",
U645="Power Telco","RAN ISSUE",U645="no impacts","no impacts"
),"")</f>
        <v>No root cause</v>
      </c>
      <c r="U645" s="68" t="s">
        <v>5691</v>
      </c>
      <c r="V645" s="41" t="str" cm="1">
        <f t="array" ref="V645">IFERROR(_xlfn.IFS(
U645="MPR ISSUE","ACTIVE",
U645="BSS Hardware Issue","ACTIVE",
U645="Sites strategiques, MLL, Pylone, etc.","PASSIVE",
U645="AKTIVCO DEFAUT GE &amp; POWER Cabinet","PASSIVE",
U645="AKTIVCO Coupure ENEO &amp; Baisse de tension","PASSIVE",
U645="Coupure ENEO &amp; Baisse de tension","PASSIVE",
U645="Defaut GE &amp; POWER Cabinet","PASSIVE",
U645="Sharing","PASSIVE",
U645="Sites strategiques &amp; DataCenter","PASSIVE",
U645="Exclu","Exclu",
U645="SAT","ACTIVE",
U645="SPARE-ISSUE","SPARE-ISSUE",
U645="Fiber CAmtel","ACTIVE",
U645="Fiber AOF","ACTIVE",
U645="Projet OCM (HUAWEI)","PLANNED WORKS",
U645="Projet OCM (NOKIA)","PLANNED WORKS",
U645="ACCESS-ISSUE","ACCESS-ISSUE",
U645="Projet OCM (ZTE, NOKIA, autres projets)","PLANNED WORKS",
U645="No root CAuse","No root cause",
U645="ODU HS","ACTIVE",
U645="IP &amp; VLAN","ACTIVE",
U645="Warehouse HUAWEI","SPARE-ISSUE",
U645="SPARE-HS","SPARE-ISSUE",
U645="Power Telco","ACTIVE", U645="no impacts","no impacts"
),"")</f>
        <v>No root cause</v>
      </c>
      <c r="W645" s="113"/>
      <c r="X645" s="113"/>
      <c r="Y645" s="113"/>
      <c r="Z645" s="113"/>
      <c r="AA645" s="113"/>
      <c r="AB645" s="17" t="s">
        <v>5465</v>
      </c>
      <c r="AC645" s="17" t="str">
        <f>_xlfn.XLOOKUP(B645,'INCIDENT-04-27-2026'!E:E,'INCIDENT-04-27-2026'!F:F,"")</f>
        <v/>
      </c>
      <c r="AD645" s="9"/>
      <c r="AE645" s="7" t="s">
        <v>5465</v>
      </c>
      <c r="AF645" s="6" t="str">
        <f>_xlfn.XLOOKUP(B645,'[13]Input_27-04'!$B:$B,'[13]Input_27-04'!$M:$M,"")</f>
        <v/>
      </c>
      <c r="AG645" s="7"/>
      <c r="AH645" s="3"/>
      <c r="AI645" s="18" t="str">
        <f>_xlfn.XLOOKUP(B645,'[3]Cells Huawei 27042026 10h'!$B:$B,'[3]Cells Huawei 27042026 10h'!$T:$T,"")</f>
        <v/>
      </c>
      <c r="AJ645" s="18" t="str">
        <f>_xlfn.XLOOKUP(B645,'[3]Cells Huawei 27042026 15h'!$B:$B,'[3]Cells Huawei 27042026 15h'!$T:$T,"")</f>
        <v/>
      </c>
      <c r="AK645" s="18" t="str">
        <f>_xlfn.XLOOKUP(B645,'[4]cells down 27042026 11h28'!$B:$B,'[4]cells down 27042026 11h28'!$R:$R,"")</f>
        <v/>
      </c>
      <c r="AL645" s="18" t="str">
        <f>_xlfn.XLOOKUP(B645,'[4]cells down 27042026 18h01'!$B:$B,'[4]cells down 27042026 18h01'!$R:$R,"")</f>
        <v/>
      </c>
      <c r="AM645" s="18" t="str">
        <f>_xlfn.XLOOKUP(B645,'[5]cell downs 27042026 11h'!$B:$B,'[5]cell downs 27042026 11h'!$R:$R,"")</f>
        <v/>
      </c>
      <c r="AN645" s="18" t="str">
        <f>_xlfn.XLOOKUP(B645,'[5]cell downs 27042026 17h40'!$B:$B,'[5]cell downs 27042026 17h40'!$R:$R,"")</f>
        <v/>
      </c>
      <c r="AO645" s="18" t="str">
        <f>_xlfn.XLOOKUP(B645,'[6]ALL SITES DOWN'!$D:$D,'[6]ALL SITES DOWN'!$J:$J,"")</f>
        <v/>
      </c>
      <c r="AP645" s="18" t="str">
        <f>_xlfn.XLOOKUP(B645,'[7]ALL SITES DOWN'!$D:$D,'[7]ALL SITES DOWN'!$J:$J,"")</f>
        <v/>
      </c>
      <c r="AQ645" s="9" t="str">
        <f>_xlfn.XLOOKUP(B645,[8]sheet1!$AC:$AC,[8]sheet1!$AF:$AF,"")</f>
        <v/>
      </c>
      <c r="AR645" s="14"/>
      <c r="AS645" s="14" t="s">
        <v>5465</v>
      </c>
      <c r="AT645" s="14" t="str">
        <f>_xlfn.XLOOKUP(B645,'[9]cell downs 18042026 17h'!$B:$B,'[9]cell downs 18042026 17h'!$B:$B,"")</f>
        <v/>
      </c>
      <c r="AU645" s="14" t="str">
        <f>_xlfn.XLOOKUP(B645,'[10]Cells Huawei 19042026 15h'!$B:$B,'[10]Cells Huawei 19042026 15h'!$B:$B,"")</f>
        <v/>
      </c>
      <c r="AV645" s="9" t="str">
        <f>_xlfn.XLOOKUP(B645,'[11]cells down 19042026 9H40'!$B:$B,'[11]cells down 19042026 9H40'!$B:$B,"")</f>
        <v/>
      </c>
    </row>
    <row r="646" spans="1:48" hidden="1" x14ac:dyDescent="0.3">
      <c r="A646" s="1" t="s">
        <v>1532</v>
      </c>
      <c r="B646" s="8" t="s">
        <v>1533</v>
      </c>
      <c r="C646" s="3" t="str">
        <f>_xlfn.XLOOKUP(B646,'[1]daily break down'!$D:$D,'[1]daily break down'!$E:$E,"")</f>
        <v>Yaounde</v>
      </c>
      <c r="D646" s="1" t="s">
        <v>11</v>
      </c>
      <c r="E646" s="1" t="s">
        <v>12</v>
      </c>
      <c r="F646" s="3" t="s">
        <v>37</v>
      </c>
      <c r="G646" s="1" t="s">
        <v>38</v>
      </c>
      <c r="H646" s="29" t="str">
        <f>_xlfn.XLOOKUP(B646,[2]CALCULATION!$B:$B,[2]CALCULATION!$H:$H,"")</f>
        <v>ZTE</v>
      </c>
      <c r="I646" s="26">
        <v>3.7453664466531404E-4</v>
      </c>
      <c r="J646" s="26">
        <v>3.748933462316606E-2</v>
      </c>
      <c r="K646" s="26">
        <v>1.0825892538659277E-2</v>
      </c>
      <c r="L646" s="26">
        <v>3.7186138291770289E-2</v>
      </c>
      <c r="M646" s="26">
        <v>0</v>
      </c>
      <c r="N646" s="26">
        <v>0</v>
      </c>
      <c r="O646" s="26">
        <v>1.5516518136134442E-3</v>
      </c>
      <c r="P646" s="114" t="s">
        <v>6364</v>
      </c>
      <c r="Q646" s="42" t="s">
        <v>5538</v>
      </c>
      <c r="R646" s="42"/>
      <c r="S646" s="41" t="str" cm="1">
        <f t="array" ref="S646">IFERROR(_xlfn.IFS(
U646="MPR ISSUE","PDH",
U646="BSS Hardware Issue","BSS",
U646="Sites strategiques, MLL, Pylone, etc.","ENVTECH",
U646="AKTIVCO DEFAUT GE &amp; POWER Cabinet","AKTIVCO",
U646="AKTIVCO Coupure ENEO &amp; Baisse de tension","AKTIVCO GRID ONLY",
U646="Coupure ENEO &amp; Baisse de tension","IHS GRID ONLY",
U646="Defaut GE &amp; POWER Cabinet","IHS",
U646="Sharing","Partners",
U646="Sites strategiques &amp; DataCenter","SST &amp; DC",
U646="Exclu","Exclu",
U646="SAT","SAT",
U646="SPARE-ISSUE","SPARE-ISSUE",
U646="Fiber CAmtel","TRANS_FO_CAMTEL",
U646="Fiber AOF","Fiber AOF",
U646="Projet OCM (HUAWEI)","TRAVAUX-HUAWEI",
U646="Projet OCM (NOKIA)","TRAVAUX-NOKIA",
U646="ACCESS-ISSUE","ACCESS-ISSUE",
U646="Projet OCM (ZTE, NOKIA, autres projets)","TRAVAUX OCM",
U646="No root CAuse","No root cause",
U646="ODU HS","PDH",
U646="IP &amp; VLAN","PDH",
U646="Warehouse HUAWEI","SPARE-ISSUE",
U646="SPARE-HS","SPARE-ISSUE",
U646="Power Telco","BSS",U646="no impacts","no impacts"
),"")</f>
        <v>No root cause</v>
      </c>
      <c r="T646" s="41" t="str" cm="1">
        <f t="array" ref="T646">IFERROR(_xlfn.IFS(
U646="MPR ISSUE","TX ISSUE",
U646="BSS Hardware Issue","RAN ISSUE",
U646="Sites strategiques, MLL, Pylone, etc.","ENVTECH",
U646="AKTIVCO DEFAUT GE &amp; POWER Cabinet","POWER ISSUE",
U646="AKTIVCO Coupure ENEO &amp; Baisse de tension","POWER ISSUE",
U646="Coupure ENEO &amp; Baisse de tension","POWER ISSUE",
U646="Defaut GE &amp; POWER Cabinet","POWER ISSUE",
U646="Sharing","POWER ISSUE",
U646="Sites strategiques &amp; DataCenter","POWER ISSUE",
U646="Exclu","Exclu",
U646="SAT","TX ISSUE",
U646="SPARE-ISSUE","SPARE-ISSUE",
U646="Fiber CAmtel","TX ISSUE",
U646="Fiber AOF","TX ISSUE",
U646="Projet OCM (HUAWEI)","TRAVAUX-HUAWEI",
U646="Projet OCM (NOKIA)","TRAVAUX -NOKIA",
U646="ACCESS-ISSUE","ACCESS-ISSUE",
U646="Projet OCM (ZTE, NOKIA, autres projets)","TRAVAUX OCM",
U646="No root CAuse","No root cause",
U646="ODU HS","TX ISSUE",
U646="IP &amp; VLAN","TX ISSUE",
U646="Warehouse HUAWEI","SPARE-ISSUE",
U646="SPARE-HS","SPARE-ISSUE",
U646="Power Telco","RAN ISSUE",U646="no impacts","no impacts"
),"")</f>
        <v>No root cause</v>
      </c>
      <c r="U646" s="68" t="s">
        <v>5691</v>
      </c>
      <c r="V646" s="41" t="str" cm="1">
        <f t="array" ref="V646">IFERROR(_xlfn.IFS(
U646="MPR ISSUE","ACTIVE",
U646="BSS Hardware Issue","ACTIVE",
U646="Sites strategiques, MLL, Pylone, etc.","PASSIVE",
U646="AKTIVCO DEFAUT GE &amp; POWER Cabinet","PASSIVE",
U646="AKTIVCO Coupure ENEO &amp; Baisse de tension","PASSIVE",
U646="Coupure ENEO &amp; Baisse de tension","PASSIVE",
U646="Defaut GE &amp; POWER Cabinet","PASSIVE",
U646="Sharing","PASSIVE",
U646="Sites strategiques &amp; DataCenter","PASSIVE",
U646="Exclu","Exclu",
U646="SAT","ACTIVE",
U646="SPARE-ISSUE","SPARE-ISSUE",
U646="Fiber CAmtel","ACTIVE",
U646="Fiber AOF","ACTIVE",
U646="Projet OCM (HUAWEI)","PLANNED WORKS",
U646="Projet OCM (NOKIA)","PLANNED WORKS",
U646="ACCESS-ISSUE","ACCESS-ISSUE",
U646="Projet OCM (ZTE, NOKIA, autres projets)","PLANNED WORKS",
U646="No root CAuse","No root cause",
U646="ODU HS","ACTIVE",
U646="IP &amp; VLAN","ACTIVE",
U646="Warehouse HUAWEI","SPARE-ISSUE",
U646="SPARE-HS","SPARE-ISSUE",
U646="Power Telco","ACTIVE", U646="no impacts","no impacts"
),"")</f>
        <v>No root cause</v>
      </c>
      <c r="W646" s="113"/>
      <c r="X646" s="113"/>
      <c r="Y646" s="113"/>
      <c r="Z646" s="113"/>
      <c r="AA646" s="113"/>
      <c r="AB646" s="17" t="s">
        <v>5465</v>
      </c>
      <c r="AC646" s="17" t="str">
        <f>_xlfn.XLOOKUP(B646,'INCIDENT-04-27-2026'!E:E,'INCIDENT-04-27-2026'!F:F,"")</f>
        <v/>
      </c>
      <c r="AD646" s="9"/>
      <c r="AE646" s="7" t="s">
        <v>5465</v>
      </c>
      <c r="AF646" s="6" t="str">
        <f>_xlfn.XLOOKUP(B646,'[13]Input_27-04'!$B:$B,'[13]Input_27-04'!$M:$M,"")</f>
        <v/>
      </c>
      <c r="AG646" s="7"/>
      <c r="AH646" s="3"/>
      <c r="AI646" s="18" t="str">
        <f>_xlfn.XLOOKUP(B646,'[3]Cells Huawei 27042026 10h'!$B:$B,'[3]Cells Huawei 27042026 10h'!$T:$T,"")</f>
        <v/>
      </c>
      <c r="AJ646" s="18" t="str">
        <f>_xlfn.XLOOKUP(B646,'[3]Cells Huawei 27042026 15h'!$B:$B,'[3]Cells Huawei 27042026 15h'!$T:$T,"")</f>
        <v/>
      </c>
      <c r="AK646" s="18" t="str">
        <f>_xlfn.XLOOKUP(B646,'[4]cells down 27042026 11h28'!$B:$B,'[4]cells down 27042026 11h28'!$R:$R,"")</f>
        <v/>
      </c>
      <c r="AL646" s="18" t="str">
        <f>_xlfn.XLOOKUP(B646,'[4]cells down 27042026 18h01'!$B:$B,'[4]cells down 27042026 18h01'!$R:$R,"")</f>
        <v/>
      </c>
      <c r="AM646" s="18" t="str">
        <f>_xlfn.XLOOKUP(B646,'[5]cell downs 27042026 11h'!$B:$B,'[5]cell downs 27042026 11h'!$R:$R,"")</f>
        <v/>
      </c>
      <c r="AN646" s="18" t="str">
        <f>_xlfn.XLOOKUP(B646,'[5]cell downs 27042026 17h40'!$B:$B,'[5]cell downs 27042026 17h40'!$R:$R,"")</f>
        <v/>
      </c>
      <c r="AO646" s="18" t="str">
        <f>_xlfn.XLOOKUP(B646,'[6]ALL SITES DOWN'!$D:$D,'[6]ALL SITES DOWN'!$J:$J,"")</f>
        <v/>
      </c>
      <c r="AP646" s="18" t="str">
        <f>_xlfn.XLOOKUP(B646,'[7]ALL SITES DOWN'!$D:$D,'[7]ALL SITES DOWN'!$J:$J,"")</f>
        <v/>
      </c>
      <c r="AQ646" s="9" t="str">
        <f>_xlfn.XLOOKUP(B646,[8]sheet1!$AC:$AC,[8]sheet1!$AF:$AF,"")</f>
        <v/>
      </c>
      <c r="AR646" s="14"/>
      <c r="AS646" s="14" t="s">
        <v>5465</v>
      </c>
      <c r="AT646" s="14" t="str">
        <f>_xlfn.XLOOKUP(B646,'[9]cell downs 18042026 17h'!$B:$B,'[9]cell downs 18042026 17h'!$B:$B,"")</f>
        <v/>
      </c>
      <c r="AU646" s="14" t="str">
        <f>_xlfn.XLOOKUP(B646,'[10]Cells Huawei 19042026 15h'!$B:$B,'[10]Cells Huawei 19042026 15h'!$B:$B,"")</f>
        <v/>
      </c>
      <c r="AV646" s="9" t="str">
        <f>_xlfn.XLOOKUP(B646,'[11]cells down 19042026 9H40'!$B:$B,'[11]cells down 19042026 9H40'!$B:$B,"")</f>
        <v/>
      </c>
    </row>
    <row r="647" spans="1:48" hidden="1" x14ac:dyDescent="0.3">
      <c r="A647" s="1" t="s">
        <v>965</v>
      </c>
      <c r="B647" s="8" t="s">
        <v>966</v>
      </c>
      <c r="C647" s="3" t="str">
        <f>_xlfn.XLOOKUP(B647,'[1]daily break down'!$D:$D,'[1]daily break down'!$E:$E,"")</f>
        <v>SUD-OUEST</v>
      </c>
      <c r="D647" s="1" t="s">
        <v>11</v>
      </c>
      <c r="E647" s="1" t="s">
        <v>12</v>
      </c>
      <c r="F647" s="3" t="s">
        <v>13</v>
      </c>
      <c r="G647" s="1" t="s">
        <v>106</v>
      </c>
      <c r="H647" s="27" t="str">
        <f>_xlfn.XLOOKUP(B647,[2]CALCULATION!$B:$B,[2]CALCULATION!$H:$H,"")</f>
        <v>Huawei</v>
      </c>
      <c r="I647" s="26">
        <v>2.6752617476093858E-3</v>
      </c>
      <c r="J647" s="26">
        <v>2.675261747609386E-4</v>
      </c>
      <c r="K647" s="26">
        <v>0.8274584585355832</v>
      </c>
      <c r="L647" s="26">
        <v>8.0257852428281581E-4</v>
      </c>
      <c r="M647" s="26">
        <v>0</v>
      </c>
      <c r="N647" s="26">
        <v>1.0701046990437543E-2</v>
      </c>
      <c r="O647" s="26">
        <v>1.4268062653916727E-3</v>
      </c>
      <c r="P647" s="114" t="s">
        <v>6364</v>
      </c>
      <c r="Q647" s="42" t="s">
        <v>5538</v>
      </c>
      <c r="R647" s="42"/>
      <c r="S647" s="41" t="str" cm="1">
        <f t="array" ref="S647">IFERROR(_xlfn.IFS(
U647="MPR ISSUE","PDH",
U647="BSS Hardware Issue","BSS",
U647="Sites strategiques, MLL, Pylone, etc.","ENVTECH",
U647="AKTIVCO DEFAUT GE &amp; POWER Cabinet","AKTIVCO",
U647="AKTIVCO Coupure ENEO &amp; Baisse de tension","AKTIVCO GRID ONLY",
U647="Coupure ENEO &amp; Baisse de tension","IHS GRID ONLY",
U647="Defaut GE &amp; POWER Cabinet","IHS",
U647="Sharing","Partners",
U647="Sites strategiques &amp; DataCenter","SST &amp; DC",
U647="Exclu","Exclu",
U647="SAT","SAT",
U647="SPARE-ISSUE","SPARE-ISSUE",
U647="Fiber CAmtel","TRANS_FO_CAMTEL",
U647="Fiber AOF","Fiber AOF",
U647="Projet OCM (HUAWEI)","TRAVAUX-HUAWEI",
U647="Projet OCM (NOKIA)","TRAVAUX-NOKIA",
U647="ACCESS-ISSUE","ACCESS-ISSUE",
U647="Projet OCM (ZTE, NOKIA, autres projets)","TRAVAUX OCM",
U647="No root CAuse","No root cause",
U647="ODU HS","PDH",
U647="IP &amp; VLAN","PDH",
U647="Warehouse HUAWEI","SPARE-ISSUE",
U647="SPARE-HS","SPARE-ISSUE",
U647="Power Telco","BSS",U647="no impacts","no impacts"
),"")</f>
        <v>No root cause</v>
      </c>
      <c r="T647" s="41" t="str" cm="1">
        <f t="array" ref="T647">IFERROR(_xlfn.IFS(
U647="MPR ISSUE","TX ISSUE",
U647="BSS Hardware Issue","RAN ISSUE",
U647="Sites strategiques, MLL, Pylone, etc.","ENVTECH",
U647="AKTIVCO DEFAUT GE &amp; POWER Cabinet","POWER ISSUE",
U647="AKTIVCO Coupure ENEO &amp; Baisse de tension","POWER ISSUE",
U647="Coupure ENEO &amp; Baisse de tension","POWER ISSUE",
U647="Defaut GE &amp; POWER Cabinet","POWER ISSUE",
U647="Sharing","POWER ISSUE",
U647="Sites strategiques &amp; DataCenter","POWER ISSUE",
U647="Exclu","Exclu",
U647="SAT","TX ISSUE",
U647="SPARE-ISSUE","SPARE-ISSUE",
U647="Fiber CAmtel","TX ISSUE",
U647="Fiber AOF","TX ISSUE",
U647="Projet OCM (HUAWEI)","TRAVAUX-HUAWEI",
U647="Projet OCM (NOKIA)","TRAVAUX -NOKIA",
U647="ACCESS-ISSUE","ACCESS-ISSUE",
U647="Projet OCM (ZTE, NOKIA, autres projets)","TRAVAUX OCM",
U647="No root CAuse","No root cause",
U647="ODU HS","TX ISSUE",
U647="IP &amp; VLAN","TX ISSUE",
U647="Warehouse HUAWEI","SPARE-ISSUE",
U647="SPARE-HS","SPARE-ISSUE",
U647="Power Telco","RAN ISSUE",U647="no impacts","no impacts"
),"")</f>
        <v>No root cause</v>
      </c>
      <c r="U647" s="68" t="s">
        <v>5691</v>
      </c>
      <c r="V647" s="41" t="str" cm="1">
        <f t="array" ref="V647">IFERROR(_xlfn.IFS(
U647="MPR ISSUE","ACTIVE",
U647="BSS Hardware Issue","ACTIVE",
U647="Sites strategiques, MLL, Pylone, etc.","PASSIVE",
U647="AKTIVCO DEFAUT GE &amp; POWER Cabinet","PASSIVE",
U647="AKTIVCO Coupure ENEO &amp; Baisse de tension","PASSIVE",
U647="Coupure ENEO &amp; Baisse de tension","PASSIVE",
U647="Defaut GE &amp; POWER Cabinet","PASSIVE",
U647="Sharing","PASSIVE",
U647="Sites strategiques &amp; DataCenter","PASSIVE",
U647="Exclu","Exclu",
U647="SAT","ACTIVE",
U647="SPARE-ISSUE","SPARE-ISSUE",
U647="Fiber CAmtel","ACTIVE",
U647="Fiber AOF","ACTIVE",
U647="Projet OCM (HUAWEI)","PLANNED WORKS",
U647="Projet OCM (NOKIA)","PLANNED WORKS",
U647="ACCESS-ISSUE","ACCESS-ISSUE",
U647="Projet OCM (ZTE, NOKIA, autres projets)","PLANNED WORKS",
U647="No root CAuse","No root cause",
U647="ODU HS","ACTIVE",
U647="IP &amp; VLAN","ACTIVE",
U647="Warehouse HUAWEI","SPARE-ISSUE",
U647="SPARE-HS","SPARE-ISSUE",
U647="Power Telco","ACTIVE", U647="no impacts","no impacts"
),"")</f>
        <v>No root cause</v>
      </c>
      <c r="W647" s="113"/>
      <c r="X647" s="113"/>
      <c r="Y647" s="113"/>
      <c r="Z647" s="113"/>
      <c r="AA647" s="113"/>
      <c r="AB647" s="17" t="s">
        <v>5465</v>
      </c>
      <c r="AC647" s="17" t="str">
        <f>_xlfn.XLOOKUP(B647,'INCIDENT-04-27-2026'!E:E,'INCIDENT-04-27-2026'!F:F,"")</f>
        <v/>
      </c>
      <c r="AD647" s="9"/>
      <c r="AE647" s="7" t="s">
        <v>5465</v>
      </c>
      <c r="AF647" s="6" t="str">
        <f>_xlfn.XLOOKUP(B647,'[13]Input_27-04'!$B:$B,'[13]Input_27-04'!$M:$M,"")</f>
        <v/>
      </c>
      <c r="AG647" s="7"/>
      <c r="AH647" s="3"/>
      <c r="AI647" s="18" t="str">
        <f>_xlfn.XLOOKUP(B647,'[3]Cells Huawei 27042026 10h'!$B:$B,'[3]Cells Huawei 27042026 10h'!$T:$T,"")</f>
        <v/>
      </c>
      <c r="AJ647" s="18" t="str">
        <f>_xlfn.XLOOKUP(B647,'[3]Cells Huawei 27042026 15h'!$B:$B,'[3]Cells Huawei 27042026 15h'!$T:$T,"")</f>
        <v/>
      </c>
      <c r="AK647" s="18" t="str">
        <f>_xlfn.XLOOKUP(B647,'[4]cells down 27042026 11h28'!$B:$B,'[4]cells down 27042026 11h28'!$R:$R,"")</f>
        <v/>
      </c>
      <c r="AL647" s="18" t="str">
        <f>_xlfn.XLOOKUP(B647,'[4]cells down 27042026 18h01'!$B:$B,'[4]cells down 27042026 18h01'!$R:$R,"")</f>
        <v/>
      </c>
      <c r="AM647" s="18" t="str">
        <f>_xlfn.XLOOKUP(B647,'[5]cell downs 27042026 11h'!$B:$B,'[5]cell downs 27042026 11h'!$R:$R,"")</f>
        <v/>
      </c>
      <c r="AN647" s="18" t="str">
        <f>_xlfn.XLOOKUP(B647,'[5]cell downs 27042026 17h40'!$B:$B,'[5]cell downs 27042026 17h40'!$R:$R,"")</f>
        <v/>
      </c>
      <c r="AO647" s="18" t="str">
        <f>_xlfn.XLOOKUP(B647,'[6]ALL SITES DOWN'!$D:$D,'[6]ALL SITES DOWN'!$J:$J,"")</f>
        <v/>
      </c>
      <c r="AP647" s="18" t="str">
        <f>_xlfn.XLOOKUP(B647,'[7]ALL SITES DOWN'!$D:$D,'[7]ALL SITES DOWN'!$J:$J,"")</f>
        <v/>
      </c>
      <c r="AQ647" s="9" t="str">
        <f>_xlfn.XLOOKUP(B647,[8]sheet1!$AC:$AC,[8]sheet1!$AF:$AF,"")</f>
        <v/>
      </c>
      <c r="AR647" s="14"/>
      <c r="AS647" s="14" t="s">
        <v>5465</v>
      </c>
      <c r="AT647" s="14" t="str">
        <f>_xlfn.XLOOKUP(B647,'[9]cell downs 18042026 17h'!$B:$B,'[9]cell downs 18042026 17h'!$B:$B,"")</f>
        <v/>
      </c>
      <c r="AU647" s="14" t="str">
        <f>_xlfn.XLOOKUP(B647,'[10]Cells Huawei 19042026 15h'!$B:$B,'[10]Cells Huawei 19042026 15h'!$B:$B,"")</f>
        <v/>
      </c>
      <c r="AV647" s="9" t="str">
        <f>_xlfn.XLOOKUP(B647,'[11]cells down 19042026 9H40'!$B:$B,'[11]cells down 19042026 9H40'!$B:$B,"")</f>
        <v/>
      </c>
    </row>
    <row r="648" spans="1:48" hidden="1" x14ac:dyDescent="0.3">
      <c r="A648" s="1" t="s">
        <v>2987</v>
      </c>
      <c r="B648" s="8" t="s">
        <v>2988</v>
      </c>
      <c r="C648" s="3" t="str">
        <f>_xlfn.XLOOKUP(B648,'[1]daily break down'!$D:$D,'[1]daily break down'!$E:$E,"")</f>
        <v>ADAMAOUA</v>
      </c>
      <c r="D648" s="1" t="s">
        <v>21</v>
      </c>
      <c r="E648" s="1" t="s">
        <v>122</v>
      </c>
      <c r="F648" s="3" t="s">
        <v>90</v>
      </c>
      <c r="G648" s="1" t="s">
        <v>2989</v>
      </c>
      <c r="H648" s="27" t="str">
        <f>_xlfn.XLOOKUP(B648,[2]CALCULATION!$B:$B,[2]CALCULATION!$H:$H,"")</f>
        <v>Huawei</v>
      </c>
      <c r="I648" s="26">
        <v>2.7611198146293301</v>
      </c>
      <c r="J648" s="26">
        <v>1.3299439550498955</v>
      </c>
      <c r="K648" s="26">
        <v>0.80924884357352189</v>
      </c>
      <c r="L648" s="26">
        <v>0.97655971326901281</v>
      </c>
      <c r="M648" s="26">
        <v>1.6443942208639026E-2</v>
      </c>
      <c r="N648" s="26">
        <v>4.8868114589664781E-3</v>
      </c>
      <c r="O648" s="26">
        <v>1.4268062653916727E-3</v>
      </c>
      <c r="P648" s="114" t="s">
        <v>6364</v>
      </c>
      <c r="Q648" s="42" t="s">
        <v>5537</v>
      </c>
      <c r="R648" s="42"/>
      <c r="S648" s="41" t="str" cm="1">
        <f t="array" ref="S648">IFERROR(_xlfn.IFS(
U648="MPR ISSUE","PDH",
U648="BSS Hardware Issue","BSS",
U648="Sites strategiques, MLL, Pylone, etc.","ENVTECH",
U648="AKTIVCO DEFAUT GE &amp; POWER Cabinet","AKTIVCO",
U648="AKTIVCO Coupure ENEO &amp; Baisse de tension","AKTIVCO GRID ONLY",
U648="Coupure ENEO &amp; Baisse de tension","IHS GRID ONLY",
U648="Defaut GE &amp; POWER Cabinet","IHS",
U648="Sharing","Partners",
U648="Sites strategiques &amp; DataCenter","SST &amp; DC",
U648="Exclu","Exclu",
U648="SAT","SAT",
U648="SPARE-ISSUE","SPARE-ISSUE",
U648="Fiber CAmtel","TRANS_FO_CAMTEL",
U648="Fiber AOF","Fiber AOF",
U648="Projet OCM (HUAWEI)","TRAVAUX-HUAWEI",
U648="Projet OCM (NOKIA)","TRAVAUX-NOKIA",
U648="ACCESS-ISSUE","ACCESS-ISSUE",
U648="Projet OCM (ZTE, NOKIA, autres projets)","TRAVAUX OCM",
U648="No root CAuse","No root cause",
U648="ODU HS","PDH",
U648="IP &amp; VLAN","PDH",
U648="Warehouse HUAWEI","SPARE-ISSUE",
U648="SPARE-HS","SPARE-ISSUE",
U648="Power Telco","BSS",U648="no impacts","no impacts"
),"")</f>
        <v>Exclu</v>
      </c>
      <c r="T648" s="41" t="str" cm="1">
        <f t="array" ref="T648">IFERROR(_xlfn.IFS(
U648="MPR ISSUE","TX ISSUE",
U648="BSS Hardware Issue","RAN ISSUE",
U648="Sites strategiques, MLL, Pylone, etc.","ENVTECH",
U648="AKTIVCO DEFAUT GE &amp; POWER Cabinet","POWER ISSUE",
U648="AKTIVCO Coupure ENEO &amp; Baisse de tension","POWER ISSUE",
U648="Coupure ENEO &amp; Baisse de tension","POWER ISSUE",
U648="Defaut GE &amp; POWER Cabinet","POWER ISSUE",
U648="Sharing","POWER ISSUE",
U648="Sites strategiques &amp; DataCenter","POWER ISSUE",
U648="Exclu","Exclu",
U648="SAT","TX ISSUE",
U648="SPARE-ISSUE","SPARE-ISSUE",
U648="Fiber CAmtel","TX ISSUE",
U648="Fiber AOF","TX ISSUE",
U648="Projet OCM (HUAWEI)","TRAVAUX-HUAWEI",
U648="Projet OCM (NOKIA)","TRAVAUX -NOKIA",
U648="ACCESS-ISSUE","ACCESS-ISSUE",
U648="Projet OCM (ZTE, NOKIA, autres projets)","TRAVAUX OCM",
U648="No root CAuse","No root cause",
U648="ODU HS","TX ISSUE",
U648="IP &amp; VLAN","TX ISSUE",
U648="Warehouse HUAWEI","SPARE-ISSUE",
U648="SPARE-HS","SPARE-ISSUE",
U648="Power Telco","RAN ISSUE",U648="no impacts","no impacts"
),"")</f>
        <v>Exclu</v>
      </c>
      <c r="U648" s="68" t="s">
        <v>5537</v>
      </c>
      <c r="V648" s="41" t="str" cm="1">
        <f t="array" ref="V648">IFERROR(_xlfn.IFS(
U648="MPR ISSUE","ACTIVE",
U648="BSS Hardware Issue","ACTIVE",
U648="Sites strategiques, MLL, Pylone, etc.","PASSIVE",
U648="AKTIVCO DEFAUT GE &amp; POWER Cabinet","PASSIVE",
U648="AKTIVCO Coupure ENEO &amp; Baisse de tension","PASSIVE",
U648="Coupure ENEO &amp; Baisse de tension","PASSIVE",
U648="Defaut GE &amp; POWER Cabinet","PASSIVE",
U648="Sharing","PASSIVE",
U648="Sites strategiques &amp; DataCenter","PASSIVE",
U648="Exclu","Exclu",
U648="SAT","ACTIVE",
U648="SPARE-ISSUE","SPARE-ISSUE",
U648="Fiber CAmtel","ACTIVE",
U648="Fiber AOF","ACTIVE",
U648="Projet OCM (HUAWEI)","PLANNED WORKS",
U648="Projet OCM (NOKIA)","PLANNED WORKS",
U648="ACCESS-ISSUE","ACCESS-ISSUE",
U648="Projet OCM (ZTE, NOKIA, autres projets)","PLANNED WORKS",
U648="No root CAuse","No root cause",
U648="ODU HS","ACTIVE",
U648="IP &amp; VLAN","ACTIVE",
U648="Warehouse HUAWEI","SPARE-ISSUE",
U648="SPARE-HS","SPARE-ISSUE",
U648="Power Telco","ACTIVE", U648="no impacts","no impacts"
),"")</f>
        <v>Exclu</v>
      </c>
      <c r="W648" s="113"/>
      <c r="X648" s="113"/>
      <c r="Y648" s="113"/>
      <c r="Z648" s="113"/>
      <c r="AA648" s="113"/>
      <c r="AB648" s="17" t="s">
        <v>5465</v>
      </c>
      <c r="AC648" s="17" t="str">
        <f>_xlfn.XLOOKUP(B648,'INCIDENT-04-27-2026'!E:E,'INCIDENT-04-27-2026'!F:F,"")</f>
        <v/>
      </c>
      <c r="AD648" s="9"/>
      <c r="AE648" s="7" t="s">
        <v>5465</v>
      </c>
      <c r="AF648" s="6" t="str">
        <f>_xlfn.XLOOKUP(B648,'[13]Input_27-04'!$B:$B,'[13]Input_27-04'!$M:$M,"")</f>
        <v/>
      </c>
      <c r="AG648" s="7"/>
      <c r="AH648" s="3"/>
      <c r="AI648" s="18" t="str">
        <f>_xlfn.XLOOKUP(B648,'[3]Cells Huawei 27042026 10h'!$B:$B,'[3]Cells Huawei 27042026 10h'!$T:$T,"")</f>
        <v/>
      </c>
      <c r="AJ648" s="18" t="str">
        <f>_xlfn.XLOOKUP(B648,'[3]Cells Huawei 27042026 15h'!$B:$B,'[3]Cells Huawei 27042026 15h'!$T:$T,"")</f>
        <v/>
      </c>
      <c r="AK648" s="18" t="str">
        <f>_xlfn.XLOOKUP(B648,'[4]cells down 27042026 11h28'!$B:$B,'[4]cells down 27042026 11h28'!$R:$R,"")</f>
        <v/>
      </c>
      <c r="AL648" s="18" t="str">
        <f>_xlfn.XLOOKUP(B648,'[4]cells down 27042026 18h01'!$B:$B,'[4]cells down 27042026 18h01'!$R:$R,"")</f>
        <v/>
      </c>
      <c r="AM648" s="18" t="str">
        <f>_xlfn.XLOOKUP(B648,'[5]cell downs 27042026 11h'!$B:$B,'[5]cell downs 27042026 11h'!$R:$R,"")</f>
        <v/>
      </c>
      <c r="AN648" s="18" t="str">
        <f>_xlfn.XLOOKUP(B648,'[5]cell downs 27042026 17h40'!$B:$B,'[5]cell downs 27042026 17h40'!$R:$R,"")</f>
        <v/>
      </c>
      <c r="AO648" s="18" t="str">
        <f>_xlfn.XLOOKUP(B648,'[6]ALL SITES DOWN'!$D:$D,'[6]ALL SITES DOWN'!$J:$J,"")</f>
        <v/>
      </c>
      <c r="AP648" s="18" t="str">
        <f>_xlfn.XLOOKUP(B648,'[7]ALL SITES DOWN'!$D:$D,'[7]ALL SITES DOWN'!$J:$J,"")</f>
        <v/>
      </c>
      <c r="AQ648" s="9" t="str">
        <f>_xlfn.XLOOKUP(B648,[8]sheet1!$AC:$AC,[8]sheet1!$AF:$AF,"")</f>
        <v/>
      </c>
      <c r="AR648" s="14"/>
      <c r="AS648" s="14" t="s">
        <v>5465</v>
      </c>
      <c r="AT648" s="14" t="str">
        <f>_xlfn.XLOOKUP(B648,'[9]cell downs 18042026 17h'!$B:$B,'[9]cell downs 18042026 17h'!$B:$B,"")</f>
        <v/>
      </c>
      <c r="AU648" s="14" t="str">
        <f>_xlfn.XLOOKUP(B648,'[10]Cells Huawei 19042026 15h'!$B:$B,'[10]Cells Huawei 19042026 15h'!$B:$B,"")</f>
        <v/>
      </c>
      <c r="AV648" s="9" t="str">
        <f>_xlfn.XLOOKUP(B648,'[11]cells down 19042026 9H40'!$B:$B,'[11]cells down 19042026 9H40'!$B:$B,"")</f>
        <v/>
      </c>
    </row>
    <row r="649" spans="1:48" hidden="1" x14ac:dyDescent="0.3">
      <c r="A649" s="1" t="s">
        <v>4016</v>
      </c>
      <c r="B649" s="8" t="s">
        <v>4017</v>
      </c>
      <c r="C649" s="3" t="str">
        <f>_xlfn.XLOOKUP(B649,'[1]daily break down'!$D:$D,'[1]daily break down'!$E:$E,"")</f>
        <v>ADAMAOUA</v>
      </c>
      <c r="D649" s="1"/>
      <c r="E649" s="1"/>
      <c r="F649" s="3" t="s">
        <v>90</v>
      </c>
      <c r="G649" s="1" t="s">
        <v>554</v>
      </c>
      <c r="H649" s="27" t="str">
        <f>_xlfn.XLOOKUP(B649,[2]CALCULATION!$B:$B,[2]CALCULATION!$H:$H,"")</f>
        <v>HUAWEI</v>
      </c>
      <c r="I649" s="26">
        <v>0.22283146849754445</v>
      </c>
      <c r="J649" s="26">
        <v>0.34484123926684984</v>
      </c>
      <c r="K649" s="26">
        <v>3.1782109561599506E-2</v>
      </c>
      <c r="L649" s="26">
        <v>5.3505234952187721E-4</v>
      </c>
      <c r="M649" s="26">
        <v>0.38727089058393482</v>
      </c>
      <c r="N649" s="26">
        <v>0.43230446333535943</v>
      </c>
      <c r="O649" s="26">
        <v>1.3376308738046929E-3</v>
      </c>
      <c r="P649" s="114" t="s">
        <v>6364</v>
      </c>
      <c r="Q649" s="42" t="s">
        <v>5538</v>
      </c>
      <c r="R649" s="42"/>
      <c r="S649" s="41" t="str" cm="1">
        <f t="array" ref="S649">IFERROR(_xlfn.IFS(
U649="MPR ISSUE","PDH",
U649="BSS Hardware Issue","BSS",
U649="Sites strategiques, MLL, Pylone, etc.","ENVTECH",
U649="AKTIVCO DEFAUT GE &amp; POWER Cabinet","AKTIVCO",
U649="AKTIVCO Coupure ENEO &amp; Baisse de tension","AKTIVCO GRID ONLY",
U649="Coupure ENEO &amp; Baisse de tension","IHS GRID ONLY",
U649="Defaut GE &amp; POWER Cabinet","IHS",
U649="Sharing","Partners",
U649="Sites strategiques &amp; DataCenter","SST &amp; DC",
U649="Exclu","Exclu",
U649="SAT","SAT",
U649="SPARE-ISSUE","SPARE-ISSUE",
U649="Fiber CAmtel","TRANS_FO_CAMTEL",
U649="Fiber AOF","Fiber AOF",
U649="Projet OCM (HUAWEI)","TRAVAUX-HUAWEI",
U649="Projet OCM (NOKIA)","TRAVAUX-NOKIA",
U649="ACCESS-ISSUE","ACCESS-ISSUE",
U649="Projet OCM (ZTE, NOKIA, autres projets)","TRAVAUX OCM",
U649="No root CAuse","No root cause",
U649="ODU HS","PDH",
U649="IP &amp; VLAN","PDH",
U649="Warehouse HUAWEI","SPARE-ISSUE",
U649="SPARE-HS","SPARE-ISSUE",
U649="Power Telco","BSS",U649="no impacts","no impacts"
),"")</f>
        <v>No root cause</v>
      </c>
      <c r="T649" s="41" t="str" cm="1">
        <f t="array" ref="T649">IFERROR(_xlfn.IFS(
U649="MPR ISSUE","TX ISSUE",
U649="BSS Hardware Issue","RAN ISSUE",
U649="Sites strategiques, MLL, Pylone, etc.","ENVTECH",
U649="AKTIVCO DEFAUT GE &amp; POWER Cabinet","POWER ISSUE",
U649="AKTIVCO Coupure ENEO &amp; Baisse de tension","POWER ISSUE",
U649="Coupure ENEO &amp; Baisse de tension","POWER ISSUE",
U649="Defaut GE &amp; POWER Cabinet","POWER ISSUE",
U649="Sharing","POWER ISSUE",
U649="Sites strategiques &amp; DataCenter","POWER ISSUE",
U649="Exclu","Exclu",
U649="SAT","TX ISSUE",
U649="SPARE-ISSUE","SPARE-ISSUE",
U649="Fiber CAmtel","TX ISSUE",
U649="Fiber AOF","TX ISSUE",
U649="Projet OCM (HUAWEI)","TRAVAUX-HUAWEI",
U649="Projet OCM (NOKIA)","TRAVAUX -NOKIA",
U649="ACCESS-ISSUE","ACCESS-ISSUE",
U649="Projet OCM (ZTE, NOKIA, autres projets)","TRAVAUX OCM",
U649="No root CAuse","No root cause",
U649="ODU HS","TX ISSUE",
U649="IP &amp; VLAN","TX ISSUE",
U649="Warehouse HUAWEI","SPARE-ISSUE",
U649="SPARE-HS","SPARE-ISSUE",
U649="Power Telco","RAN ISSUE",U649="no impacts","no impacts"
),"")</f>
        <v>No root cause</v>
      </c>
      <c r="U649" s="68" t="s">
        <v>5691</v>
      </c>
      <c r="V649" s="41" t="str" cm="1">
        <f t="array" ref="V649">IFERROR(_xlfn.IFS(
U649="MPR ISSUE","ACTIVE",
U649="BSS Hardware Issue","ACTIVE",
U649="Sites strategiques, MLL, Pylone, etc.","PASSIVE",
U649="AKTIVCO DEFAUT GE &amp; POWER Cabinet","PASSIVE",
U649="AKTIVCO Coupure ENEO &amp; Baisse de tension","PASSIVE",
U649="Coupure ENEO &amp; Baisse de tension","PASSIVE",
U649="Defaut GE &amp; POWER Cabinet","PASSIVE",
U649="Sharing","PASSIVE",
U649="Sites strategiques &amp; DataCenter","PASSIVE",
U649="Exclu","Exclu",
U649="SAT","ACTIVE",
U649="SPARE-ISSUE","SPARE-ISSUE",
U649="Fiber CAmtel","ACTIVE",
U649="Fiber AOF","ACTIVE",
U649="Projet OCM (HUAWEI)","PLANNED WORKS",
U649="Projet OCM (NOKIA)","PLANNED WORKS",
U649="ACCESS-ISSUE","ACCESS-ISSUE",
U649="Projet OCM (ZTE, NOKIA, autres projets)","PLANNED WORKS",
U649="No root CAuse","No root cause",
U649="ODU HS","ACTIVE",
U649="IP &amp; VLAN","ACTIVE",
U649="Warehouse HUAWEI","SPARE-ISSUE",
U649="SPARE-HS","SPARE-ISSUE",
U649="Power Telco","ACTIVE", U649="no impacts","no impacts"
),"")</f>
        <v>No root cause</v>
      </c>
      <c r="W649" s="113"/>
      <c r="X649" s="113"/>
      <c r="Y649" s="113"/>
      <c r="Z649" s="113"/>
      <c r="AA649" s="113"/>
      <c r="AB649" s="17" t="s">
        <v>5465</v>
      </c>
      <c r="AC649" s="17" t="str">
        <f>_xlfn.XLOOKUP(B649,'INCIDENT-04-27-2026'!E:E,'INCIDENT-04-27-2026'!F:F,"")</f>
        <v/>
      </c>
      <c r="AD649" s="9"/>
      <c r="AE649" s="7" t="s">
        <v>5465</v>
      </c>
      <c r="AF649" s="6" t="str">
        <f>_xlfn.XLOOKUP(B649,'[13]Input_27-04'!$B:$B,'[13]Input_27-04'!$M:$M,"")</f>
        <v/>
      </c>
      <c r="AG649" s="7"/>
      <c r="AH649" s="3"/>
      <c r="AI649" s="18" t="str">
        <f>_xlfn.XLOOKUP(B649,'[3]Cells Huawei 27042026 10h'!$B:$B,'[3]Cells Huawei 27042026 10h'!$T:$T,"")</f>
        <v/>
      </c>
      <c r="AJ649" s="18" t="str">
        <f>_xlfn.XLOOKUP(B649,'[3]Cells Huawei 27042026 15h'!$B:$B,'[3]Cells Huawei 27042026 15h'!$T:$T,"")</f>
        <v/>
      </c>
      <c r="AK649" s="18" t="str">
        <f>_xlfn.XLOOKUP(B649,'[4]cells down 27042026 11h28'!$B:$B,'[4]cells down 27042026 11h28'!$R:$R,"")</f>
        <v/>
      </c>
      <c r="AL649" s="18" t="str">
        <f>_xlfn.XLOOKUP(B649,'[4]cells down 27042026 18h01'!$B:$B,'[4]cells down 27042026 18h01'!$R:$R,"")</f>
        <v/>
      </c>
      <c r="AM649" s="18" t="str">
        <f>_xlfn.XLOOKUP(B649,'[5]cell downs 27042026 11h'!$B:$B,'[5]cell downs 27042026 11h'!$R:$R,"")</f>
        <v/>
      </c>
      <c r="AN649" s="18" t="str">
        <f>_xlfn.XLOOKUP(B649,'[5]cell downs 27042026 17h40'!$B:$B,'[5]cell downs 27042026 17h40'!$R:$R,"")</f>
        <v/>
      </c>
      <c r="AO649" s="18" t="str">
        <f>_xlfn.XLOOKUP(B649,'[6]ALL SITES DOWN'!$D:$D,'[6]ALL SITES DOWN'!$J:$J,"")</f>
        <v/>
      </c>
      <c r="AP649" s="18" t="str">
        <f>_xlfn.XLOOKUP(B649,'[7]ALL SITES DOWN'!$D:$D,'[7]ALL SITES DOWN'!$J:$J,"")</f>
        <v/>
      </c>
      <c r="AQ649" s="9" t="str">
        <f>_xlfn.XLOOKUP(B649,[8]sheet1!$AC:$AC,[8]sheet1!$AF:$AF,"")</f>
        <v/>
      </c>
      <c r="AR649" s="14"/>
      <c r="AS649" s="14" t="s">
        <v>5465</v>
      </c>
      <c r="AT649" s="14" t="str">
        <f>_xlfn.XLOOKUP(B649,'[9]cell downs 18042026 17h'!$B:$B,'[9]cell downs 18042026 17h'!$B:$B,"")</f>
        <v/>
      </c>
      <c r="AU649" s="14" t="str">
        <f>_xlfn.XLOOKUP(B649,'[10]Cells Huawei 19042026 15h'!$B:$B,'[10]Cells Huawei 19042026 15h'!$B:$B,"")</f>
        <v/>
      </c>
      <c r="AV649" s="9" t="str">
        <f>_xlfn.XLOOKUP(B649,'[11]cells down 19042026 9H40'!$B:$B,'[11]cells down 19042026 9H40'!$B:$B,"")</f>
        <v/>
      </c>
    </row>
    <row r="650" spans="1:48" hidden="1" x14ac:dyDescent="0.3">
      <c r="A650" s="1" t="s">
        <v>1491</v>
      </c>
      <c r="B650" s="8" t="s">
        <v>1492</v>
      </c>
      <c r="C650" s="3" t="str">
        <f>_xlfn.XLOOKUP(B650,'[1]daily break down'!$D:$D,'[1]daily break down'!$E:$E,"")</f>
        <v>EXTREME-NORD</v>
      </c>
      <c r="D650" s="1" t="s">
        <v>11</v>
      </c>
      <c r="E650" s="1" t="s">
        <v>83</v>
      </c>
      <c r="F650" s="3" t="s">
        <v>55</v>
      </c>
      <c r="G650" s="1" t="s">
        <v>1491</v>
      </c>
      <c r="H650" s="28" t="str">
        <f>_xlfn.XLOOKUP(B650,[2]CALCULATION!$B:$B,[2]CALCULATION!$H:$H,"")</f>
        <v>NOKIA</v>
      </c>
      <c r="I650" s="26">
        <v>6.1337920073537378</v>
      </c>
      <c r="J650" s="26">
        <v>6.7400187767704525</v>
      </c>
      <c r="K650" s="26">
        <v>5.2556587136485442</v>
      </c>
      <c r="L650" s="26">
        <v>0.16235790980032752</v>
      </c>
      <c r="M650" s="26">
        <v>1.337708287478733E-3</v>
      </c>
      <c r="N650" s="26">
        <v>2.2295138124645555E-3</v>
      </c>
      <c r="O650" s="26">
        <v>1.2485999961063415E-3</v>
      </c>
      <c r="P650" s="114" t="s">
        <v>6364</v>
      </c>
      <c r="Q650" s="42" t="s">
        <v>6353</v>
      </c>
      <c r="R650" s="42"/>
      <c r="S650" s="41" t="str" cm="1">
        <f t="array" ref="S650">IFERROR(_xlfn.IFS(
U650="MPR ISSUE","PDH",
U650="BSS Hardware Issue","BSS",
U650="Sites strategiques, MLL, Pylone, etc.","ENVTECH",
U650="AKTIVCO DEFAUT GE &amp; POWER Cabinet","AKTIVCO",
U650="AKTIVCO Coupure ENEO &amp; Baisse de tension","AKTIVCO GRID ONLY",
U650="Coupure ENEO &amp; Baisse de tension","IHS GRID ONLY",
U650="Defaut GE &amp; POWER Cabinet","IHS",
U650="Sharing","Partners",
U650="Sites strategiques &amp; DataCenter","SST &amp; DC",
U650="Exclu","Exclu",
U650="SAT","SAT",
U650="SPARE-ISSUE","SPARE-ISSUE",
U650="Fiber CAmtel","TRANS_FO_CAMTEL",
U650="Fiber AOF","Fiber AOF",
U650="Projet OCM (HUAWEI)","TRAVAUX-HUAWEI",
U650="Projet OCM (NOKIA)","TRAVAUX-NOKIA",
U650="ACCESS-ISSUE","ACCESS-ISSUE",
U650="Projet OCM (ZTE, NOKIA, autres projets)","TRAVAUX OCM",
U650="No root CAuse","No root cause",
U650="ODU HS","PDH",
U650="IP &amp; VLAN","PDH",
U650="Warehouse HUAWEI","SPARE-ISSUE",
U650="SPARE-HS","SPARE-ISSUE",
U650="Power Telco","BSS",U650="no impacts","no impacts"
),"")</f>
        <v/>
      </c>
      <c r="T650" s="41" t="str" cm="1">
        <f t="array" ref="T650">IFERROR(_xlfn.IFS(
U650="MPR ISSUE","TX ISSUE",
U650="BSS Hardware Issue","RAN ISSUE",
U650="Sites strategiques, MLL, Pylone, etc.","ENVTECH",
U650="AKTIVCO DEFAUT GE &amp; POWER Cabinet","POWER ISSUE",
U650="AKTIVCO Coupure ENEO &amp; Baisse de tension","POWER ISSUE",
U650="Coupure ENEO &amp; Baisse de tension","POWER ISSUE",
U650="Defaut GE &amp; POWER Cabinet","POWER ISSUE",
U650="Sharing","POWER ISSUE",
U650="Sites strategiques &amp; DataCenter","POWER ISSUE",
U650="Exclu","Exclu",
U650="SAT","TX ISSUE",
U650="SPARE-ISSUE","SPARE-ISSUE",
U650="Fiber CAmtel","TX ISSUE",
U650="Fiber AOF","TX ISSUE",
U650="Projet OCM (HUAWEI)","TRAVAUX-HUAWEI",
U650="Projet OCM (NOKIA)","TRAVAUX -NOKIA",
U650="ACCESS-ISSUE","ACCESS-ISSUE",
U650="Projet OCM (ZTE, NOKIA, autres projets)","TRAVAUX OCM",
U650="No root CAuse","No root cause",
U650="ODU HS","TX ISSUE",
U650="IP &amp; VLAN","TX ISSUE",
U650="Warehouse HUAWEI","SPARE-ISSUE",
U650="SPARE-HS","SPARE-ISSUE",
U650="Power Telco","RAN ISSUE",U650="no impacts","no impacts"
),"")</f>
        <v/>
      </c>
      <c r="U650" s="68"/>
      <c r="V650" s="41" t="str" cm="1">
        <f t="array" ref="V650">IFERROR(_xlfn.IFS(
U650="MPR ISSUE","ACTIVE",
U650="BSS Hardware Issue","ACTIVE",
U650="Sites strategiques, MLL, Pylone, etc.","PASSIVE",
U650="AKTIVCO DEFAUT GE &amp; POWER Cabinet","PASSIVE",
U650="AKTIVCO Coupure ENEO &amp; Baisse de tension","PASSIVE",
U650="Coupure ENEO &amp; Baisse de tension","PASSIVE",
U650="Defaut GE &amp; POWER Cabinet","PASSIVE",
U650="Sharing","PASSIVE",
U650="Sites strategiques &amp; DataCenter","PASSIVE",
U650="Exclu","Exclu",
U650="SAT","ACTIVE",
U650="SPARE-ISSUE","SPARE-ISSUE",
U650="Fiber CAmtel","ACTIVE",
U650="Fiber AOF","ACTIVE",
U650="Projet OCM (HUAWEI)","PLANNED WORKS",
U650="Projet OCM (NOKIA)","PLANNED WORKS",
U650="ACCESS-ISSUE","ACCESS-ISSUE",
U650="Projet OCM (ZTE, NOKIA, autres projets)","PLANNED WORKS",
U650="No root CAuse","No root cause",
U650="ODU HS","ACTIVE",
U650="IP &amp; VLAN","ACTIVE",
U650="Warehouse HUAWEI","SPARE-ISSUE",
U650="SPARE-HS","SPARE-ISSUE",
U650="Power Telco","ACTIVE", U650="no impacts","no impacts"
),"")</f>
        <v/>
      </c>
      <c r="W650" s="113"/>
      <c r="X650" s="113"/>
      <c r="Y650" s="113"/>
      <c r="Z650" s="113"/>
      <c r="AA650" s="113"/>
      <c r="AB650" s="17" t="s">
        <v>5465</v>
      </c>
      <c r="AC650" s="17" t="str">
        <f>_xlfn.XLOOKUP(B650,'INCIDENT-04-27-2026'!E:E,'INCIDENT-04-27-2026'!F:F,"")</f>
        <v/>
      </c>
      <c r="AD650" s="9"/>
      <c r="AE650" s="7" t="s">
        <v>5465</v>
      </c>
      <c r="AF650" s="6" t="str">
        <f>_xlfn.XLOOKUP(B650,'[13]Input_27-04'!$B:$B,'[13]Input_27-04'!$M:$M,"")</f>
        <v/>
      </c>
      <c r="AG650" s="7"/>
      <c r="AH650" s="3"/>
      <c r="AI650" s="18" t="str">
        <f>_xlfn.XLOOKUP(B650,'[3]Cells Huawei 27042026 10h'!$B:$B,'[3]Cells Huawei 27042026 10h'!$T:$T,"")</f>
        <v/>
      </c>
      <c r="AJ650" s="18" t="str">
        <f>_xlfn.XLOOKUP(B650,'[3]Cells Huawei 27042026 15h'!$B:$B,'[3]Cells Huawei 27042026 15h'!$T:$T,"")</f>
        <v/>
      </c>
      <c r="AK650" s="18" t="str">
        <f>_xlfn.XLOOKUP(B650,'[4]cells down 27042026 11h28'!$B:$B,'[4]cells down 27042026 11h28'!$R:$R,"")</f>
        <v/>
      </c>
      <c r="AL650" s="18" t="str">
        <f>_xlfn.XLOOKUP(B650,'[4]cells down 27042026 18h01'!$B:$B,'[4]cells down 27042026 18h01'!$R:$R,"")</f>
        <v/>
      </c>
      <c r="AM650" s="18" t="str">
        <f>_xlfn.XLOOKUP(B650,'[5]cell downs 27042026 11h'!$B:$B,'[5]cell downs 27042026 11h'!$R:$R,"")</f>
        <v/>
      </c>
      <c r="AN650" s="18" t="str">
        <f>_xlfn.XLOOKUP(B650,'[5]cell downs 27042026 17h40'!$B:$B,'[5]cell downs 27042026 17h40'!$R:$R,"")</f>
        <v/>
      </c>
      <c r="AO650" s="18" t="str">
        <f>_xlfn.XLOOKUP(B650,'[6]ALL SITES DOWN'!$D:$D,'[6]ALL SITES DOWN'!$J:$J,"")</f>
        <v/>
      </c>
      <c r="AP650" s="18" t="str">
        <f>_xlfn.XLOOKUP(B650,'[7]ALL SITES DOWN'!$D:$D,'[7]ALL SITES DOWN'!$J:$J,"")</f>
        <v/>
      </c>
      <c r="AQ650" s="9" t="str">
        <f>_xlfn.XLOOKUP(B650,[8]sheet1!$AC:$AC,[8]sheet1!$AF:$AF,"")</f>
        <v/>
      </c>
      <c r="AR650" s="14"/>
      <c r="AS650" s="14" t="s">
        <v>5465</v>
      </c>
      <c r="AT650" s="14" t="str">
        <f>_xlfn.XLOOKUP(B650,'[9]cell downs 18042026 17h'!$B:$B,'[9]cell downs 18042026 17h'!$B:$B,"")</f>
        <v/>
      </c>
      <c r="AU650" s="14" t="str">
        <f>_xlfn.XLOOKUP(B650,'[10]Cells Huawei 19042026 15h'!$B:$B,'[10]Cells Huawei 19042026 15h'!$B:$B,"")</f>
        <v/>
      </c>
      <c r="AV650" s="9" t="str">
        <f>_xlfn.XLOOKUP(B650,'[11]cells down 19042026 9H40'!$B:$B,'[11]cells down 19042026 9H40'!$B:$B,"")</f>
        <v/>
      </c>
    </row>
    <row r="651" spans="1:48" hidden="1" x14ac:dyDescent="0.3">
      <c r="A651" s="1" t="s">
        <v>1787</v>
      </c>
      <c r="B651" s="8" t="s">
        <v>1788</v>
      </c>
      <c r="C651" s="3" t="str">
        <f>_xlfn.XLOOKUP(B651,'[1]daily break down'!$D:$D,'[1]daily break down'!$E:$E,"")</f>
        <v>CENTRE</v>
      </c>
      <c r="D651" s="1" t="s">
        <v>11</v>
      </c>
      <c r="E651" s="1" t="s">
        <v>66</v>
      </c>
      <c r="F651" s="3" t="s">
        <v>37</v>
      </c>
      <c r="G651" s="1" t="s">
        <v>1789</v>
      </c>
      <c r="H651" s="28" t="str">
        <f>_xlfn.XLOOKUP(B651,[2]CALCULATION!$B:$B,[2]CALCULATION!$H:$H,"")</f>
        <v>NOKIA</v>
      </c>
      <c r="I651" s="26">
        <v>0</v>
      </c>
      <c r="J651" s="26">
        <v>1.5002867880593438</v>
      </c>
      <c r="K651" s="26">
        <v>4.6368955050798455</v>
      </c>
      <c r="L651" s="26">
        <v>0</v>
      </c>
      <c r="M651" s="26">
        <v>1.2306204039001678E-3</v>
      </c>
      <c r="N651" s="26">
        <v>0</v>
      </c>
      <c r="O651" s="26">
        <v>1.2484554822176804E-3</v>
      </c>
      <c r="P651" s="114" t="s">
        <v>6364</v>
      </c>
      <c r="Q651" s="42" t="s">
        <v>5538</v>
      </c>
      <c r="R651" s="42"/>
      <c r="S651" s="41" t="str" cm="1">
        <f t="array" ref="S651">IFERROR(_xlfn.IFS(
U651="MPR ISSUE","PDH",
U651="BSS Hardware Issue","BSS",
U651="Sites strategiques, MLL, Pylone, etc.","ENVTECH",
U651="AKTIVCO DEFAUT GE &amp; POWER Cabinet","AKTIVCO",
U651="AKTIVCO Coupure ENEO &amp; Baisse de tension","AKTIVCO GRID ONLY",
U651="Coupure ENEO &amp; Baisse de tension","IHS GRID ONLY",
U651="Defaut GE &amp; POWER Cabinet","IHS",
U651="Sharing","Partners",
U651="Sites strategiques &amp; DataCenter","SST &amp; DC",
U651="Exclu","Exclu",
U651="SAT","SAT",
U651="SPARE-ISSUE","SPARE-ISSUE",
U651="Fiber CAmtel","TRANS_FO_CAMTEL",
U651="Fiber AOF","Fiber AOF",
U651="Projet OCM (HUAWEI)","TRAVAUX-HUAWEI",
U651="Projet OCM (NOKIA)","TRAVAUX-NOKIA",
U651="ACCESS-ISSUE","ACCESS-ISSUE",
U651="Projet OCM (ZTE, NOKIA, autres projets)","TRAVAUX OCM",
U651="No root CAuse","No root cause",
U651="ODU HS","PDH",
U651="IP &amp; VLAN","PDH",
U651="Warehouse HUAWEI","SPARE-ISSUE",
U651="SPARE-HS","SPARE-ISSUE",
U651="Power Telco","BSS",U651="no impacts","no impacts"
),"")</f>
        <v>No root cause</v>
      </c>
      <c r="T651" s="41" t="str" cm="1">
        <f t="array" ref="T651">IFERROR(_xlfn.IFS(
U651="MPR ISSUE","TX ISSUE",
U651="BSS Hardware Issue","RAN ISSUE",
U651="Sites strategiques, MLL, Pylone, etc.","ENVTECH",
U651="AKTIVCO DEFAUT GE &amp; POWER Cabinet","POWER ISSUE",
U651="AKTIVCO Coupure ENEO &amp; Baisse de tension","POWER ISSUE",
U651="Coupure ENEO &amp; Baisse de tension","POWER ISSUE",
U651="Defaut GE &amp; POWER Cabinet","POWER ISSUE",
U651="Sharing","POWER ISSUE",
U651="Sites strategiques &amp; DataCenter","POWER ISSUE",
U651="Exclu","Exclu",
U651="SAT","TX ISSUE",
U651="SPARE-ISSUE","SPARE-ISSUE",
U651="Fiber CAmtel","TX ISSUE",
U651="Fiber AOF","TX ISSUE",
U651="Projet OCM (HUAWEI)","TRAVAUX-HUAWEI",
U651="Projet OCM (NOKIA)","TRAVAUX -NOKIA",
U651="ACCESS-ISSUE","ACCESS-ISSUE",
U651="Projet OCM (ZTE, NOKIA, autres projets)","TRAVAUX OCM",
U651="No root CAuse","No root cause",
U651="ODU HS","TX ISSUE",
U651="IP &amp; VLAN","TX ISSUE",
U651="Warehouse HUAWEI","SPARE-ISSUE",
U651="SPARE-HS","SPARE-ISSUE",
U651="Power Telco","RAN ISSUE",U651="no impacts","no impacts"
),"")</f>
        <v>No root cause</v>
      </c>
      <c r="U651" s="68" t="s">
        <v>5691</v>
      </c>
      <c r="V651" s="41" t="str" cm="1">
        <f t="array" ref="V651">IFERROR(_xlfn.IFS(
U651="MPR ISSUE","ACTIVE",
U651="BSS Hardware Issue","ACTIVE",
U651="Sites strategiques, MLL, Pylone, etc.","PASSIVE",
U651="AKTIVCO DEFAUT GE &amp; POWER Cabinet","PASSIVE",
U651="AKTIVCO Coupure ENEO &amp; Baisse de tension","PASSIVE",
U651="Coupure ENEO &amp; Baisse de tension","PASSIVE",
U651="Defaut GE &amp; POWER Cabinet","PASSIVE",
U651="Sharing","PASSIVE",
U651="Sites strategiques &amp; DataCenter","PASSIVE",
U651="Exclu","Exclu",
U651="SAT","ACTIVE",
U651="SPARE-ISSUE","SPARE-ISSUE",
U651="Fiber CAmtel","ACTIVE",
U651="Fiber AOF","ACTIVE",
U651="Projet OCM (HUAWEI)","PLANNED WORKS",
U651="Projet OCM (NOKIA)","PLANNED WORKS",
U651="ACCESS-ISSUE","ACCESS-ISSUE",
U651="Projet OCM (ZTE, NOKIA, autres projets)","PLANNED WORKS",
U651="No root CAuse","No root cause",
U651="ODU HS","ACTIVE",
U651="IP &amp; VLAN","ACTIVE",
U651="Warehouse HUAWEI","SPARE-ISSUE",
U651="SPARE-HS","SPARE-ISSUE",
U651="Power Telco","ACTIVE", U651="no impacts","no impacts"
),"")</f>
        <v>No root cause</v>
      </c>
      <c r="W651" s="113"/>
      <c r="X651" s="113"/>
      <c r="Y651" s="113"/>
      <c r="Z651" s="113"/>
      <c r="AA651" s="113"/>
      <c r="AB651" s="17" t="s">
        <v>5465</v>
      </c>
      <c r="AC651" s="17" t="str">
        <f>_xlfn.XLOOKUP(B651,'INCIDENT-04-27-2026'!E:E,'INCIDENT-04-27-2026'!F:F,"")</f>
        <v/>
      </c>
      <c r="AD651" s="9"/>
      <c r="AE651" s="7" t="s">
        <v>5465</v>
      </c>
      <c r="AF651" s="6" t="str">
        <f>_xlfn.XLOOKUP(B651,'[13]Input_27-04'!$B:$B,'[13]Input_27-04'!$M:$M,"")</f>
        <v/>
      </c>
      <c r="AG651" s="7"/>
      <c r="AH651" s="3"/>
      <c r="AI651" s="18" t="str">
        <f>_xlfn.XLOOKUP(B651,'[3]Cells Huawei 27042026 10h'!$B:$B,'[3]Cells Huawei 27042026 10h'!$T:$T,"")</f>
        <v/>
      </c>
      <c r="AJ651" s="18" t="str">
        <f>_xlfn.XLOOKUP(B651,'[3]Cells Huawei 27042026 15h'!$B:$B,'[3]Cells Huawei 27042026 15h'!$T:$T,"")</f>
        <v/>
      </c>
      <c r="AK651" s="18" t="str">
        <f>_xlfn.XLOOKUP(B651,'[4]cells down 27042026 11h28'!$B:$B,'[4]cells down 27042026 11h28'!$R:$R,"")</f>
        <v/>
      </c>
      <c r="AL651" s="18" t="str">
        <f>_xlfn.XLOOKUP(B651,'[4]cells down 27042026 18h01'!$B:$B,'[4]cells down 27042026 18h01'!$R:$R,"")</f>
        <v/>
      </c>
      <c r="AM651" s="18" t="str">
        <f>_xlfn.XLOOKUP(B651,'[5]cell downs 27042026 11h'!$B:$B,'[5]cell downs 27042026 11h'!$R:$R,"")</f>
        <v/>
      </c>
      <c r="AN651" s="18" t="str">
        <f>_xlfn.XLOOKUP(B651,'[5]cell downs 27042026 17h40'!$B:$B,'[5]cell downs 27042026 17h40'!$R:$R,"")</f>
        <v/>
      </c>
      <c r="AO651" s="18" t="str">
        <f>_xlfn.XLOOKUP(B651,'[6]ALL SITES DOWN'!$D:$D,'[6]ALL SITES DOWN'!$J:$J,"")</f>
        <v/>
      </c>
      <c r="AP651" s="18" t="str">
        <f>_xlfn.XLOOKUP(B651,'[7]ALL SITES DOWN'!$D:$D,'[7]ALL SITES DOWN'!$J:$J,"")</f>
        <v/>
      </c>
      <c r="AQ651" s="9" t="str">
        <f>_xlfn.XLOOKUP(B651,[8]sheet1!$AC:$AC,[8]sheet1!$AF:$AF,"")</f>
        <v/>
      </c>
      <c r="AR651" s="14"/>
      <c r="AS651" s="14" t="s">
        <v>5465</v>
      </c>
      <c r="AT651" s="14" t="str">
        <f>_xlfn.XLOOKUP(B651,'[9]cell downs 18042026 17h'!$B:$B,'[9]cell downs 18042026 17h'!$B:$B,"")</f>
        <v/>
      </c>
      <c r="AU651" s="14" t="str">
        <f>_xlfn.XLOOKUP(B651,'[10]Cells Huawei 19042026 15h'!$B:$B,'[10]Cells Huawei 19042026 15h'!$B:$B,"")</f>
        <v/>
      </c>
      <c r="AV651" s="9" t="str">
        <f>_xlfn.XLOOKUP(B651,'[11]cells down 19042026 9H40'!$B:$B,'[11]cells down 19042026 9H40'!$B:$B,"")</f>
        <v/>
      </c>
    </row>
    <row r="652" spans="1:48" hidden="1" x14ac:dyDescent="0.3">
      <c r="A652" s="1" t="s">
        <v>3751</v>
      </c>
      <c r="B652" s="8" t="s">
        <v>3752</v>
      </c>
      <c r="C652" s="3" t="str">
        <f>_xlfn.XLOOKUP(B652,'[1]daily break down'!$D:$D,'[1]daily break down'!$E:$E,"")</f>
        <v>Maroua</v>
      </c>
      <c r="D652" s="1" t="s">
        <v>11</v>
      </c>
      <c r="E652" s="1" t="s">
        <v>83</v>
      </c>
      <c r="F652" s="3" t="s">
        <v>55</v>
      </c>
      <c r="G652" s="1" t="s">
        <v>84</v>
      </c>
      <c r="H652" s="27" t="str">
        <f>_xlfn.XLOOKUP(B652,[2]CALCULATION!$B:$B,[2]CALCULATION!$H:$H,"")</f>
        <v>Huawei</v>
      </c>
      <c r="I652" s="26">
        <v>0</v>
      </c>
      <c r="J652" s="26">
        <v>0</v>
      </c>
      <c r="K652" s="26">
        <v>0</v>
      </c>
      <c r="L652" s="26">
        <v>2.675261747609386E-4</v>
      </c>
      <c r="M652" s="26">
        <v>0</v>
      </c>
      <c r="N652" s="26">
        <v>0</v>
      </c>
      <c r="O652" s="26">
        <v>1.159280090630734E-3</v>
      </c>
      <c r="P652" s="114" t="s">
        <v>6364</v>
      </c>
      <c r="Q652" s="42" t="s">
        <v>5538</v>
      </c>
      <c r="R652" s="42"/>
      <c r="S652" s="41" t="str" cm="1">
        <f t="array" ref="S652">IFERROR(_xlfn.IFS(
U652="MPR ISSUE","PDH",
U652="BSS Hardware Issue","BSS",
U652="Sites strategiques, MLL, Pylone, etc.","ENVTECH",
U652="AKTIVCO DEFAUT GE &amp; POWER Cabinet","AKTIVCO",
U652="AKTIVCO Coupure ENEO &amp; Baisse de tension","AKTIVCO GRID ONLY",
U652="Coupure ENEO &amp; Baisse de tension","IHS GRID ONLY",
U652="Defaut GE &amp; POWER Cabinet","IHS",
U652="Sharing","Partners",
U652="Sites strategiques &amp; DataCenter","SST &amp; DC",
U652="Exclu","Exclu",
U652="SAT","SAT",
U652="SPARE-ISSUE","SPARE-ISSUE",
U652="Fiber CAmtel","TRANS_FO_CAMTEL",
U652="Fiber AOF","Fiber AOF",
U652="Projet OCM (HUAWEI)","TRAVAUX-HUAWEI",
U652="Projet OCM (NOKIA)","TRAVAUX-NOKIA",
U652="ACCESS-ISSUE","ACCESS-ISSUE",
U652="Projet OCM (ZTE, NOKIA, autres projets)","TRAVAUX OCM",
U652="No root CAuse","No root cause",
U652="ODU HS","PDH",
U652="IP &amp; VLAN","PDH",
U652="Warehouse HUAWEI","SPARE-ISSUE",
U652="SPARE-HS","SPARE-ISSUE",
U652="Power Telco","BSS",U652="no impacts","no impacts"
),"")</f>
        <v>No root cause</v>
      </c>
      <c r="T652" s="41" t="str" cm="1">
        <f t="array" ref="T652">IFERROR(_xlfn.IFS(
U652="MPR ISSUE","TX ISSUE",
U652="BSS Hardware Issue","RAN ISSUE",
U652="Sites strategiques, MLL, Pylone, etc.","ENVTECH",
U652="AKTIVCO DEFAUT GE &amp; POWER Cabinet","POWER ISSUE",
U652="AKTIVCO Coupure ENEO &amp; Baisse de tension","POWER ISSUE",
U652="Coupure ENEO &amp; Baisse de tension","POWER ISSUE",
U652="Defaut GE &amp; POWER Cabinet","POWER ISSUE",
U652="Sharing","POWER ISSUE",
U652="Sites strategiques &amp; DataCenter","POWER ISSUE",
U652="Exclu","Exclu",
U652="SAT","TX ISSUE",
U652="SPARE-ISSUE","SPARE-ISSUE",
U652="Fiber CAmtel","TX ISSUE",
U652="Fiber AOF","TX ISSUE",
U652="Projet OCM (HUAWEI)","TRAVAUX-HUAWEI",
U652="Projet OCM (NOKIA)","TRAVAUX -NOKIA",
U652="ACCESS-ISSUE","ACCESS-ISSUE",
U652="Projet OCM (ZTE, NOKIA, autres projets)","TRAVAUX OCM",
U652="No root CAuse","No root cause",
U652="ODU HS","TX ISSUE",
U652="IP &amp; VLAN","TX ISSUE",
U652="Warehouse HUAWEI","SPARE-ISSUE",
U652="SPARE-HS","SPARE-ISSUE",
U652="Power Telco","RAN ISSUE",U652="no impacts","no impacts"
),"")</f>
        <v>No root cause</v>
      </c>
      <c r="U652" s="68" t="s">
        <v>5691</v>
      </c>
      <c r="V652" s="41" t="str" cm="1">
        <f t="array" ref="V652">IFERROR(_xlfn.IFS(
U652="MPR ISSUE","ACTIVE",
U652="BSS Hardware Issue","ACTIVE",
U652="Sites strategiques, MLL, Pylone, etc.","PASSIVE",
U652="AKTIVCO DEFAUT GE &amp; POWER Cabinet","PASSIVE",
U652="AKTIVCO Coupure ENEO &amp; Baisse de tension","PASSIVE",
U652="Coupure ENEO &amp; Baisse de tension","PASSIVE",
U652="Defaut GE &amp; POWER Cabinet","PASSIVE",
U652="Sharing","PASSIVE",
U652="Sites strategiques &amp; DataCenter","PASSIVE",
U652="Exclu","Exclu",
U652="SAT","ACTIVE",
U652="SPARE-ISSUE","SPARE-ISSUE",
U652="Fiber CAmtel","ACTIVE",
U652="Fiber AOF","ACTIVE",
U652="Projet OCM (HUAWEI)","PLANNED WORKS",
U652="Projet OCM (NOKIA)","PLANNED WORKS",
U652="ACCESS-ISSUE","ACCESS-ISSUE",
U652="Projet OCM (ZTE, NOKIA, autres projets)","PLANNED WORKS",
U652="No root CAuse","No root cause",
U652="ODU HS","ACTIVE",
U652="IP &amp; VLAN","ACTIVE",
U652="Warehouse HUAWEI","SPARE-ISSUE",
U652="SPARE-HS","SPARE-ISSUE",
U652="Power Telco","ACTIVE", U652="no impacts","no impacts"
),"")</f>
        <v>No root cause</v>
      </c>
      <c r="W652" s="113"/>
      <c r="X652" s="113"/>
      <c r="Y652" s="113"/>
      <c r="Z652" s="113"/>
      <c r="AA652" s="113"/>
      <c r="AB652" s="17" t="s">
        <v>5465</v>
      </c>
      <c r="AC652" s="17" t="str">
        <f>_xlfn.XLOOKUP(B652,'INCIDENT-04-27-2026'!E:E,'INCIDENT-04-27-2026'!F:F,"")</f>
        <v/>
      </c>
      <c r="AD652" s="9"/>
      <c r="AE652" s="7" t="s">
        <v>5465</v>
      </c>
      <c r="AF652" s="6" t="str">
        <f>_xlfn.XLOOKUP(B652,'[13]Input_27-04'!$B:$B,'[13]Input_27-04'!$M:$M,"")</f>
        <v/>
      </c>
      <c r="AG652" s="7"/>
      <c r="AH652" s="3"/>
      <c r="AI652" s="18" t="str">
        <f>_xlfn.XLOOKUP(B652,'[3]Cells Huawei 27042026 10h'!$B:$B,'[3]Cells Huawei 27042026 10h'!$T:$T,"")</f>
        <v/>
      </c>
      <c r="AJ652" s="18" t="str">
        <f>_xlfn.XLOOKUP(B652,'[3]Cells Huawei 27042026 15h'!$B:$B,'[3]Cells Huawei 27042026 15h'!$T:$T,"")</f>
        <v/>
      </c>
      <c r="AK652" s="18" t="str">
        <f>_xlfn.XLOOKUP(B652,'[4]cells down 27042026 11h28'!$B:$B,'[4]cells down 27042026 11h28'!$R:$R,"")</f>
        <v/>
      </c>
      <c r="AL652" s="18" t="str">
        <f>_xlfn.XLOOKUP(B652,'[4]cells down 27042026 18h01'!$B:$B,'[4]cells down 27042026 18h01'!$R:$R,"")</f>
        <v/>
      </c>
      <c r="AM652" s="18" t="str">
        <f>_xlfn.XLOOKUP(B652,'[5]cell downs 27042026 11h'!$B:$B,'[5]cell downs 27042026 11h'!$R:$R,"")</f>
        <v/>
      </c>
      <c r="AN652" s="18" t="str">
        <f>_xlfn.XLOOKUP(B652,'[5]cell downs 27042026 17h40'!$B:$B,'[5]cell downs 27042026 17h40'!$R:$R,"")</f>
        <v/>
      </c>
      <c r="AO652" s="18" t="str">
        <f>_xlfn.XLOOKUP(B652,'[6]ALL SITES DOWN'!$D:$D,'[6]ALL SITES DOWN'!$J:$J,"")</f>
        <v/>
      </c>
      <c r="AP652" s="18" t="str">
        <f>_xlfn.XLOOKUP(B652,'[7]ALL SITES DOWN'!$D:$D,'[7]ALL SITES DOWN'!$J:$J,"")</f>
        <v/>
      </c>
      <c r="AQ652" s="9" t="str">
        <f>_xlfn.XLOOKUP(B652,[8]sheet1!$AC:$AC,[8]sheet1!$AF:$AF,"")</f>
        <v/>
      </c>
      <c r="AR652" s="14"/>
      <c r="AS652" s="14" t="s">
        <v>5465</v>
      </c>
      <c r="AT652" s="14" t="str">
        <f>_xlfn.XLOOKUP(B652,'[9]cell downs 18042026 17h'!$B:$B,'[9]cell downs 18042026 17h'!$B:$B,"")</f>
        <v/>
      </c>
      <c r="AU652" s="14" t="str">
        <f>_xlfn.XLOOKUP(B652,'[10]Cells Huawei 19042026 15h'!$B:$B,'[10]Cells Huawei 19042026 15h'!$B:$B,"")</f>
        <v/>
      </c>
      <c r="AV652" s="9" t="str">
        <f>_xlfn.XLOOKUP(B652,'[11]cells down 19042026 9H40'!$B:$B,'[11]cells down 19042026 9H40'!$B:$B,"")</f>
        <v/>
      </c>
    </row>
    <row r="653" spans="1:48" hidden="1" x14ac:dyDescent="0.3">
      <c r="A653" s="1" t="s">
        <v>4283</v>
      </c>
      <c r="B653" s="8" t="s">
        <v>4284</v>
      </c>
      <c r="C653" s="3" t="str">
        <f>_xlfn.XLOOKUP(B653,'[1]daily break down'!$D:$D,'[1]daily break down'!$E:$E,"")</f>
        <v>ADAMAOUA</v>
      </c>
      <c r="D653" s="1" t="s">
        <v>11</v>
      </c>
      <c r="E653" s="1" t="s">
        <v>66</v>
      </c>
      <c r="F653" s="3" t="s">
        <v>90</v>
      </c>
      <c r="G653" s="1" t="s">
        <v>4018</v>
      </c>
      <c r="H653" s="27" t="str">
        <f>_xlfn.XLOOKUP(B653,[2]CALCULATION!$B:$B,[2]CALCULATION!$H:$H,"")</f>
        <v>HUAWEI</v>
      </c>
      <c r="I653" s="26">
        <v>0.22695137158886292</v>
      </c>
      <c r="J653" s="26">
        <v>0.34639289108046323</v>
      </c>
      <c r="K653" s="26">
        <v>3.7275313683357439E-3</v>
      </c>
      <c r="L653" s="26">
        <v>5.3505234952187721E-4</v>
      </c>
      <c r="M653" s="26">
        <v>3.0319633139573037E-3</v>
      </c>
      <c r="N653" s="26">
        <v>4.5479449709359557E-3</v>
      </c>
      <c r="O653" s="26">
        <v>1.0701046990437544E-3</v>
      </c>
      <c r="P653" s="114" t="s">
        <v>6364</v>
      </c>
      <c r="Q653" s="42" t="s">
        <v>5538</v>
      </c>
      <c r="R653" s="42"/>
      <c r="S653" s="41" t="str" cm="1">
        <f t="array" ref="S653">IFERROR(_xlfn.IFS(
U653="MPR ISSUE","PDH",
U653="BSS Hardware Issue","BSS",
U653="Sites strategiques, MLL, Pylone, etc.","ENVTECH",
U653="AKTIVCO DEFAUT GE &amp; POWER Cabinet","AKTIVCO",
U653="AKTIVCO Coupure ENEO &amp; Baisse de tension","AKTIVCO GRID ONLY",
U653="Coupure ENEO &amp; Baisse de tension","IHS GRID ONLY",
U653="Defaut GE &amp; POWER Cabinet","IHS",
U653="Sharing","Partners",
U653="Sites strategiques &amp; DataCenter","SST &amp; DC",
U653="Exclu","Exclu",
U653="SAT","SAT",
U653="SPARE-ISSUE","SPARE-ISSUE",
U653="Fiber CAmtel","TRANS_FO_CAMTEL",
U653="Fiber AOF","Fiber AOF",
U653="Projet OCM (HUAWEI)","TRAVAUX-HUAWEI",
U653="Projet OCM (NOKIA)","TRAVAUX-NOKIA",
U653="ACCESS-ISSUE","ACCESS-ISSUE",
U653="Projet OCM (ZTE, NOKIA, autres projets)","TRAVAUX OCM",
U653="No root CAuse","No root cause",
U653="ODU HS","PDH",
U653="IP &amp; VLAN","PDH",
U653="Warehouse HUAWEI","SPARE-ISSUE",
U653="SPARE-HS","SPARE-ISSUE",
U653="Power Telco","BSS",U653="no impacts","no impacts"
),"")</f>
        <v>No root cause</v>
      </c>
      <c r="T653" s="41" t="str" cm="1">
        <f t="array" ref="T653">IFERROR(_xlfn.IFS(
U653="MPR ISSUE","TX ISSUE",
U653="BSS Hardware Issue","RAN ISSUE",
U653="Sites strategiques, MLL, Pylone, etc.","ENVTECH",
U653="AKTIVCO DEFAUT GE &amp; POWER Cabinet","POWER ISSUE",
U653="AKTIVCO Coupure ENEO &amp; Baisse de tension","POWER ISSUE",
U653="Coupure ENEO &amp; Baisse de tension","POWER ISSUE",
U653="Defaut GE &amp; POWER Cabinet","POWER ISSUE",
U653="Sharing","POWER ISSUE",
U653="Sites strategiques &amp; DataCenter","POWER ISSUE",
U653="Exclu","Exclu",
U653="SAT","TX ISSUE",
U653="SPARE-ISSUE","SPARE-ISSUE",
U653="Fiber CAmtel","TX ISSUE",
U653="Fiber AOF","TX ISSUE",
U653="Projet OCM (HUAWEI)","TRAVAUX-HUAWEI",
U653="Projet OCM (NOKIA)","TRAVAUX -NOKIA",
U653="ACCESS-ISSUE","ACCESS-ISSUE",
U653="Projet OCM (ZTE, NOKIA, autres projets)","TRAVAUX OCM",
U653="No root CAuse","No root cause",
U653="ODU HS","TX ISSUE",
U653="IP &amp; VLAN","TX ISSUE",
U653="Warehouse HUAWEI","SPARE-ISSUE",
U653="SPARE-HS","SPARE-ISSUE",
U653="Power Telco","RAN ISSUE",U653="no impacts","no impacts"
),"")</f>
        <v>No root cause</v>
      </c>
      <c r="U653" s="68" t="s">
        <v>5691</v>
      </c>
      <c r="V653" s="41" t="str" cm="1">
        <f t="array" ref="V653">IFERROR(_xlfn.IFS(
U653="MPR ISSUE","ACTIVE",
U653="BSS Hardware Issue","ACTIVE",
U653="Sites strategiques, MLL, Pylone, etc.","PASSIVE",
U653="AKTIVCO DEFAUT GE &amp; POWER Cabinet","PASSIVE",
U653="AKTIVCO Coupure ENEO &amp; Baisse de tension","PASSIVE",
U653="Coupure ENEO &amp; Baisse de tension","PASSIVE",
U653="Defaut GE &amp; POWER Cabinet","PASSIVE",
U653="Sharing","PASSIVE",
U653="Sites strategiques &amp; DataCenter","PASSIVE",
U653="Exclu","Exclu",
U653="SAT","ACTIVE",
U653="SPARE-ISSUE","SPARE-ISSUE",
U653="Fiber CAmtel","ACTIVE",
U653="Fiber AOF","ACTIVE",
U653="Projet OCM (HUAWEI)","PLANNED WORKS",
U653="Projet OCM (NOKIA)","PLANNED WORKS",
U653="ACCESS-ISSUE","ACCESS-ISSUE",
U653="Projet OCM (ZTE, NOKIA, autres projets)","PLANNED WORKS",
U653="No root CAuse","No root cause",
U653="ODU HS","ACTIVE",
U653="IP &amp; VLAN","ACTIVE",
U653="Warehouse HUAWEI","SPARE-ISSUE",
U653="SPARE-HS","SPARE-ISSUE",
U653="Power Telco","ACTIVE", U653="no impacts","no impacts"
),"")</f>
        <v>No root cause</v>
      </c>
      <c r="W653" s="113"/>
      <c r="X653" s="113"/>
      <c r="Y653" s="113"/>
      <c r="Z653" s="113"/>
      <c r="AA653" s="113"/>
      <c r="AB653" s="17" t="s">
        <v>5465</v>
      </c>
      <c r="AC653" s="17" t="str">
        <f>_xlfn.XLOOKUP(B653,'INCIDENT-04-27-2026'!E:E,'INCIDENT-04-27-2026'!F:F,"")</f>
        <v/>
      </c>
      <c r="AD653" s="9"/>
      <c r="AE653" s="7" t="s">
        <v>5465</v>
      </c>
      <c r="AF653" s="6" t="str">
        <f>_xlfn.XLOOKUP(B653,'[13]Input_27-04'!$B:$B,'[13]Input_27-04'!$M:$M,"")</f>
        <v/>
      </c>
      <c r="AG653" s="7"/>
      <c r="AH653" s="3"/>
      <c r="AI653" s="18" t="str">
        <f>_xlfn.XLOOKUP(B653,'[3]Cells Huawei 27042026 10h'!$B:$B,'[3]Cells Huawei 27042026 10h'!$T:$T,"")</f>
        <v/>
      </c>
      <c r="AJ653" s="18" t="str">
        <f>_xlfn.XLOOKUP(B653,'[3]Cells Huawei 27042026 15h'!$B:$B,'[3]Cells Huawei 27042026 15h'!$T:$T,"")</f>
        <v/>
      </c>
      <c r="AK653" s="18" t="str">
        <f>_xlfn.XLOOKUP(B653,'[4]cells down 27042026 11h28'!$B:$B,'[4]cells down 27042026 11h28'!$R:$R,"")</f>
        <v/>
      </c>
      <c r="AL653" s="18" t="str">
        <f>_xlfn.XLOOKUP(B653,'[4]cells down 27042026 18h01'!$B:$B,'[4]cells down 27042026 18h01'!$R:$R,"")</f>
        <v/>
      </c>
      <c r="AM653" s="18" t="str">
        <f>_xlfn.XLOOKUP(B653,'[5]cell downs 27042026 11h'!$B:$B,'[5]cell downs 27042026 11h'!$R:$R,"")</f>
        <v/>
      </c>
      <c r="AN653" s="18" t="str">
        <f>_xlfn.XLOOKUP(B653,'[5]cell downs 27042026 17h40'!$B:$B,'[5]cell downs 27042026 17h40'!$R:$R,"")</f>
        <v/>
      </c>
      <c r="AO653" s="18" t="str">
        <f>_xlfn.XLOOKUP(B653,'[6]ALL SITES DOWN'!$D:$D,'[6]ALL SITES DOWN'!$J:$J,"")</f>
        <v/>
      </c>
      <c r="AP653" s="18" t="str">
        <f>_xlfn.XLOOKUP(B653,'[7]ALL SITES DOWN'!$D:$D,'[7]ALL SITES DOWN'!$J:$J,"")</f>
        <v/>
      </c>
      <c r="AQ653" s="9" t="str">
        <f>_xlfn.XLOOKUP(B653,[8]sheet1!$AC:$AC,[8]sheet1!$AF:$AF,"")</f>
        <v/>
      </c>
      <c r="AR653" s="14"/>
      <c r="AS653" s="14" t="s">
        <v>5465</v>
      </c>
      <c r="AT653" s="14" t="str">
        <f>_xlfn.XLOOKUP(B653,'[9]cell downs 18042026 17h'!$B:$B,'[9]cell downs 18042026 17h'!$B:$B,"")</f>
        <v/>
      </c>
      <c r="AU653" s="14" t="str">
        <f>_xlfn.XLOOKUP(B653,'[10]Cells Huawei 19042026 15h'!$B:$B,'[10]Cells Huawei 19042026 15h'!$B:$B,"")</f>
        <v/>
      </c>
      <c r="AV653" s="9" t="str">
        <f>_xlfn.XLOOKUP(B653,'[11]cells down 19042026 9H40'!$B:$B,'[11]cells down 19042026 9H40'!$B:$B,"")</f>
        <v/>
      </c>
    </row>
    <row r="654" spans="1:48" hidden="1" x14ac:dyDescent="0.3">
      <c r="A654" s="1" t="s">
        <v>1028</v>
      </c>
      <c r="B654" s="8" t="s">
        <v>1029</v>
      </c>
      <c r="C654" s="3" t="str">
        <f>_xlfn.XLOOKUP(B654,'[1]daily break down'!$D:$D,'[1]daily break down'!$E:$E,"")</f>
        <v>CENTRE</v>
      </c>
      <c r="D654" s="1" t="s">
        <v>357</v>
      </c>
      <c r="E654" s="1" t="s">
        <v>122</v>
      </c>
      <c r="F654" s="3" t="s">
        <v>69</v>
      </c>
      <c r="G654" s="1" t="s">
        <v>1028</v>
      </c>
      <c r="H654" s="28" t="str">
        <f>_xlfn.XLOOKUP(B654,[2]CALCULATION!$B:$B,[2]CALCULATION!$H:$H,"")</f>
        <v>NOKIA</v>
      </c>
      <c r="I654" s="26">
        <v>1.0709072775680373</v>
      </c>
      <c r="J654" s="26">
        <v>3.9237172298271297E-2</v>
      </c>
      <c r="K654" s="26">
        <v>3.0068135959249107E-2</v>
      </c>
      <c r="L654" s="26">
        <v>0</v>
      </c>
      <c r="M654" s="26">
        <v>0</v>
      </c>
      <c r="N654" s="26">
        <v>0.45279696832204713</v>
      </c>
      <c r="O654" s="26">
        <v>8.9175391586982075E-4</v>
      </c>
      <c r="P654" s="114" t="s">
        <v>6364</v>
      </c>
      <c r="Q654" s="42" t="s">
        <v>5538</v>
      </c>
      <c r="R654" s="42"/>
      <c r="S654" s="41" t="str" cm="1">
        <f t="array" ref="S654">IFERROR(_xlfn.IFS(
U654="MPR ISSUE","PDH",
U654="BSS Hardware Issue","BSS",
U654="Sites strategiques, MLL, Pylone, etc.","ENVTECH",
U654="AKTIVCO DEFAUT GE &amp; POWER Cabinet","AKTIVCO",
U654="AKTIVCO Coupure ENEO &amp; Baisse de tension","AKTIVCO GRID ONLY",
U654="Coupure ENEO &amp; Baisse de tension","IHS GRID ONLY",
U654="Defaut GE &amp; POWER Cabinet","IHS",
U654="Sharing","Partners",
U654="Sites strategiques &amp; DataCenter","SST &amp; DC",
U654="Exclu","Exclu",
U654="SAT","SAT",
U654="SPARE-ISSUE","SPARE-ISSUE",
U654="Fiber CAmtel","TRANS_FO_CAMTEL",
U654="Fiber AOF","Fiber AOF",
U654="Projet OCM (HUAWEI)","TRAVAUX-HUAWEI",
U654="Projet OCM (NOKIA)","TRAVAUX-NOKIA",
U654="ACCESS-ISSUE","ACCESS-ISSUE",
U654="Projet OCM (ZTE, NOKIA, autres projets)","TRAVAUX OCM",
U654="No root CAuse","No root cause",
U654="ODU HS","PDH",
U654="IP &amp; VLAN","PDH",
U654="Warehouse HUAWEI","SPARE-ISSUE",
U654="SPARE-HS","SPARE-ISSUE",
U654="Power Telco","BSS",U654="no impacts","no impacts"
),"")</f>
        <v>No root cause</v>
      </c>
      <c r="T654" s="41" t="str" cm="1">
        <f t="array" ref="T654">IFERROR(_xlfn.IFS(
U654="MPR ISSUE","TX ISSUE",
U654="BSS Hardware Issue","RAN ISSUE",
U654="Sites strategiques, MLL, Pylone, etc.","ENVTECH",
U654="AKTIVCO DEFAUT GE &amp; POWER Cabinet","POWER ISSUE",
U654="AKTIVCO Coupure ENEO &amp; Baisse de tension","POWER ISSUE",
U654="Coupure ENEO &amp; Baisse de tension","POWER ISSUE",
U654="Defaut GE &amp; POWER Cabinet","POWER ISSUE",
U654="Sharing","POWER ISSUE",
U654="Sites strategiques &amp; DataCenter","POWER ISSUE",
U654="Exclu","Exclu",
U654="SAT","TX ISSUE",
U654="SPARE-ISSUE","SPARE-ISSUE",
U654="Fiber CAmtel","TX ISSUE",
U654="Fiber AOF","TX ISSUE",
U654="Projet OCM (HUAWEI)","TRAVAUX-HUAWEI",
U654="Projet OCM (NOKIA)","TRAVAUX -NOKIA",
U654="ACCESS-ISSUE","ACCESS-ISSUE",
U654="Projet OCM (ZTE, NOKIA, autres projets)","TRAVAUX OCM",
U654="No root CAuse","No root cause",
U654="ODU HS","TX ISSUE",
U654="IP &amp; VLAN","TX ISSUE",
U654="Warehouse HUAWEI","SPARE-ISSUE",
U654="SPARE-HS","SPARE-ISSUE",
U654="Power Telco","RAN ISSUE",U654="no impacts","no impacts"
),"")</f>
        <v>No root cause</v>
      </c>
      <c r="U654" s="68" t="s">
        <v>5691</v>
      </c>
      <c r="V654" s="41" t="str" cm="1">
        <f t="array" ref="V654">IFERROR(_xlfn.IFS(
U654="MPR ISSUE","ACTIVE",
U654="BSS Hardware Issue","ACTIVE",
U654="Sites strategiques, MLL, Pylone, etc.","PASSIVE",
U654="AKTIVCO DEFAUT GE &amp; POWER Cabinet","PASSIVE",
U654="AKTIVCO Coupure ENEO &amp; Baisse de tension","PASSIVE",
U654="Coupure ENEO &amp; Baisse de tension","PASSIVE",
U654="Defaut GE &amp; POWER Cabinet","PASSIVE",
U654="Sharing","PASSIVE",
U654="Sites strategiques &amp; DataCenter","PASSIVE",
U654="Exclu","Exclu",
U654="SAT","ACTIVE",
U654="SPARE-ISSUE","SPARE-ISSUE",
U654="Fiber CAmtel","ACTIVE",
U654="Fiber AOF","ACTIVE",
U654="Projet OCM (HUAWEI)","PLANNED WORKS",
U654="Projet OCM (NOKIA)","PLANNED WORKS",
U654="ACCESS-ISSUE","ACCESS-ISSUE",
U654="Projet OCM (ZTE, NOKIA, autres projets)","PLANNED WORKS",
U654="No root CAuse","No root cause",
U654="ODU HS","ACTIVE",
U654="IP &amp; VLAN","ACTIVE",
U654="Warehouse HUAWEI","SPARE-ISSUE",
U654="SPARE-HS","SPARE-ISSUE",
U654="Power Telco","ACTIVE", U654="no impacts","no impacts"
),"")</f>
        <v>No root cause</v>
      </c>
      <c r="W654" s="113"/>
      <c r="X654" s="113"/>
      <c r="Y654" s="113"/>
      <c r="Z654" s="113"/>
      <c r="AA654" s="113"/>
      <c r="AB654" s="17" t="s">
        <v>5465</v>
      </c>
      <c r="AC654" s="17" t="str">
        <f>_xlfn.XLOOKUP(B654,'INCIDENT-04-27-2026'!E:E,'INCIDENT-04-27-2026'!F:F,"")</f>
        <v/>
      </c>
      <c r="AD654" s="9"/>
      <c r="AE654" s="7" t="s">
        <v>5465</v>
      </c>
      <c r="AF654" s="6" t="str">
        <f>_xlfn.XLOOKUP(B654,'[13]Input_27-04'!$B:$B,'[13]Input_27-04'!$M:$M,"")</f>
        <v/>
      </c>
      <c r="AG654" s="7"/>
      <c r="AH654" s="3"/>
      <c r="AI654" s="18" t="str">
        <f>_xlfn.XLOOKUP(B654,'[3]Cells Huawei 27042026 10h'!$B:$B,'[3]Cells Huawei 27042026 10h'!$T:$T,"")</f>
        <v/>
      </c>
      <c r="AJ654" s="18" t="str">
        <f>_xlfn.XLOOKUP(B654,'[3]Cells Huawei 27042026 15h'!$B:$B,'[3]Cells Huawei 27042026 15h'!$T:$T,"")</f>
        <v/>
      </c>
      <c r="AK654" s="18" t="str">
        <f>_xlfn.XLOOKUP(B654,'[4]cells down 27042026 11h28'!$B:$B,'[4]cells down 27042026 11h28'!$R:$R,"")</f>
        <v/>
      </c>
      <c r="AL654" s="18" t="str">
        <f>_xlfn.XLOOKUP(B654,'[4]cells down 27042026 18h01'!$B:$B,'[4]cells down 27042026 18h01'!$R:$R,"")</f>
        <v/>
      </c>
      <c r="AM654" s="18" t="str">
        <f>_xlfn.XLOOKUP(B654,'[5]cell downs 27042026 11h'!$B:$B,'[5]cell downs 27042026 11h'!$R:$R,"")</f>
        <v/>
      </c>
      <c r="AN654" s="18" t="str">
        <f>_xlfn.XLOOKUP(B654,'[5]cell downs 27042026 17h40'!$B:$B,'[5]cell downs 27042026 17h40'!$R:$R,"")</f>
        <v/>
      </c>
      <c r="AO654" s="18" t="str">
        <f>_xlfn.XLOOKUP(B654,'[6]ALL SITES DOWN'!$D:$D,'[6]ALL SITES DOWN'!$J:$J,"")</f>
        <v/>
      </c>
      <c r="AP654" s="18" t="str">
        <f>_xlfn.XLOOKUP(B654,'[7]ALL SITES DOWN'!$D:$D,'[7]ALL SITES DOWN'!$J:$J,"")</f>
        <v/>
      </c>
      <c r="AQ654" s="9" t="str">
        <f>_xlfn.XLOOKUP(B654,[8]sheet1!$AC:$AC,[8]sheet1!$AF:$AF,"")</f>
        <v/>
      </c>
      <c r="AR654" s="14"/>
      <c r="AS654" s="14" t="s">
        <v>5465</v>
      </c>
      <c r="AT654" s="14" t="str">
        <f>_xlfn.XLOOKUP(B654,'[9]cell downs 18042026 17h'!$B:$B,'[9]cell downs 18042026 17h'!$B:$B,"")</f>
        <v/>
      </c>
      <c r="AU654" s="14" t="str">
        <f>_xlfn.XLOOKUP(B654,'[10]Cells Huawei 19042026 15h'!$B:$B,'[10]Cells Huawei 19042026 15h'!$B:$B,"")</f>
        <v/>
      </c>
      <c r="AV654" s="9" t="str">
        <f>_xlfn.XLOOKUP(B654,'[11]cells down 19042026 9H40'!$B:$B,'[11]cells down 19042026 9H40'!$B:$B,"")</f>
        <v/>
      </c>
    </row>
    <row r="655" spans="1:48" hidden="1" x14ac:dyDescent="0.3">
      <c r="A655" s="1" t="s">
        <v>950</v>
      </c>
      <c r="B655" s="8" t="s">
        <v>951</v>
      </c>
      <c r="C655" s="3" t="str">
        <f>_xlfn.XLOOKUP(B655,'[1]daily break down'!$D:$D,'[1]daily break down'!$E:$E,"")</f>
        <v>SUD-OUEST</v>
      </c>
      <c r="D655" s="1" t="s">
        <v>11</v>
      </c>
      <c r="E655" s="1" t="s">
        <v>12</v>
      </c>
      <c r="F655" s="3" t="s">
        <v>13</v>
      </c>
      <c r="G655" s="1" t="s">
        <v>106</v>
      </c>
      <c r="H655" s="27" t="str">
        <f>_xlfn.XLOOKUP(B655,[2]CALCULATION!$B:$B,[2]CALCULATION!$H:$H,"")</f>
        <v>Huawei</v>
      </c>
      <c r="I655" s="26">
        <v>3.0141282356399078E-3</v>
      </c>
      <c r="J655" s="26">
        <v>2.6520939808750881</v>
      </c>
      <c r="K655" s="26">
        <v>1.3376308738046929E-3</v>
      </c>
      <c r="L655" s="26">
        <v>5.3505234952187721E-4</v>
      </c>
      <c r="M655" s="26">
        <v>5.3505234952187721E-4</v>
      </c>
      <c r="N655" s="26">
        <v>1.3269298268142552E-2</v>
      </c>
      <c r="O655" s="26">
        <v>8.9175391586979538E-4</v>
      </c>
      <c r="P655" s="114" t="s">
        <v>6364</v>
      </c>
      <c r="Q655" s="42" t="s">
        <v>5538</v>
      </c>
      <c r="R655" s="42"/>
      <c r="S655" s="41" t="str" cm="1">
        <f t="array" ref="S655">IFERROR(_xlfn.IFS(
U655="MPR ISSUE","PDH",
U655="BSS Hardware Issue","BSS",
U655="Sites strategiques, MLL, Pylone, etc.","ENVTECH",
U655="AKTIVCO DEFAUT GE &amp; POWER Cabinet","AKTIVCO",
U655="AKTIVCO Coupure ENEO &amp; Baisse de tension","AKTIVCO GRID ONLY",
U655="Coupure ENEO &amp; Baisse de tension","IHS GRID ONLY",
U655="Defaut GE &amp; POWER Cabinet","IHS",
U655="Sharing","Partners",
U655="Sites strategiques &amp; DataCenter","SST &amp; DC",
U655="Exclu","Exclu",
U655="SAT","SAT",
U655="SPARE-ISSUE","SPARE-ISSUE",
U655="Fiber CAmtel","TRANS_FO_CAMTEL",
U655="Fiber AOF","Fiber AOF",
U655="Projet OCM (HUAWEI)","TRAVAUX-HUAWEI",
U655="Projet OCM (NOKIA)","TRAVAUX-NOKIA",
U655="ACCESS-ISSUE","ACCESS-ISSUE",
U655="Projet OCM (ZTE, NOKIA, autres projets)","TRAVAUX OCM",
U655="No root CAuse","No root cause",
U655="ODU HS","PDH",
U655="IP &amp; VLAN","PDH",
U655="Warehouse HUAWEI","SPARE-ISSUE",
U655="SPARE-HS","SPARE-ISSUE",
U655="Power Telco","BSS",U655="no impacts","no impacts"
),"")</f>
        <v>No root cause</v>
      </c>
      <c r="T655" s="41" t="str" cm="1">
        <f t="array" ref="T655">IFERROR(_xlfn.IFS(
U655="MPR ISSUE","TX ISSUE",
U655="BSS Hardware Issue","RAN ISSUE",
U655="Sites strategiques, MLL, Pylone, etc.","ENVTECH",
U655="AKTIVCO DEFAUT GE &amp; POWER Cabinet","POWER ISSUE",
U655="AKTIVCO Coupure ENEO &amp; Baisse de tension","POWER ISSUE",
U655="Coupure ENEO &amp; Baisse de tension","POWER ISSUE",
U655="Defaut GE &amp; POWER Cabinet","POWER ISSUE",
U655="Sharing","POWER ISSUE",
U655="Sites strategiques &amp; DataCenter","POWER ISSUE",
U655="Exclu","Exclu",
U655="SAT","TX ISSUE",
U655="SPARE-ISSUE","SPARE-ISSUE",
U655="Fiber CAmtel","TX ISSUE",
U655="Fiber AOF","TX ISSUE",
U655="Projet OCM (HUAWEI)","TRAVAUX-HUAWEI",
U655="Projet OCM (NOKIA)","TRAVAUX -NOKIA",
U655="ACCESS-ISSUE","ACCESS-ISSUE",
U655="Projet OCM (ZTE, NOKIA, autres projets)","TRAVAUX OCM",
U655="No root CAuse","No root cause",
U655="ODU HS","TX ISSUE",
U655="IP &amp; VLAN","TX ISSUE",
U655="Warehouse HUAWEI","SPARE-ISSUE",
U655="SPARE-HS","SPARE-ISSUE",
U655="Power Telco","RAN ISSUE",U655="no impacts","no impacts"
),"")</f>
        <v>No root cause</v>
      </c>
      <c r="U655" s="68" t="s">
        <v>5691</v>
      </c>
      <c r="V655" s="41" t="str" cm="1">
        <f t="array" ref="V655">IFERROR(_xlfn.IFS(
U655="MPR ISSUE","ACTIVE",
U655="BSS Hardware Issue","ACTIVE",
U655="Sites strategiques, MLL, Pylone, etc.","PASSIVE",
U655="AKTIVCO DEFAUT GE &amp; POWER Cabinet","PASSIVE",
U655="AKTIVCO Coupure ENEO &amp; Baisse de tension","PASSIVE",
U655="Coupure ENEO &amp; Baisse de tension","PASSIVE",
U655="Defaut GE &amp; POWER Cabinet","PASSIVE",
U655="Sharing","PASSIVE",
U655="Sites strategiques &amp; DataCenter","PASSIVE",
U655="Exclu","Exclu",
U655="SAT","ACTIVE",
U655="SPARE-ISSUE","SPARE-ISSUE",
U655="Fiber CAmtel","ACTIVE",
U655="Fiber AOF","ACTIVE",
U655="Projet OCM (HUAWEI)","PLANNED WORKS",
U655="Projet OCM (NOKIA)","PLANNED WORKS",
U655="ACCESS-ISSUE","ACCESS-ISSUE",
U655="Projet OCM (ZTE, NOKIA, autres projets)","PLANNED WORKS",
U655="No root CAuse","No root cause",
U655="ODU HS","ACTIVE",
U655="IP &amp; VLAN","ACTIVE",
U655="Warehouse HUAWEI","SPARE-ISSUE",
U655="SPARE-HS","SPARE-ISSUE",
U655="Power Telco","ACTIVE", U655="no impacts","no impacts"
),"")</f>
        <v>No root cause</v>
      </c>
      <c r="W655" s="113"/>
      <c r="X655" s="113"/>
      <c r="Y655" s="113"/>
      <c r="Z655" s="113"/>
      <c r="AA655" s="113"/>
      <c r="AB655" s="17" t="s">
        <v>5465</v>
      </c>
      <c r="AC655" s="17" t="str">
        <f>_xlfn.XLOOKUP(B655,'INCIDENT-04-27-2026'!E:E,'INCIDENT-04-27-2026'!F:F,"")</f>
        <v/>
      </c>
      <c r="AD655" s="9"/>
      <c r="AE655" s="7" t="s">
        <v>5465</v>
      </c>
      <c r="AF655" s="6" t="str">
        <f>_xlfn.XLOOKUP(B655,'[13]Input_27-04'!$B:$B,'[13]Input_27-04'!$M:$M,"")</f>
        <v/>
      </c>
      <c r="AG655" s="7"/>
      <c r="AH655" s="3"/>
      <c r="AI655" s="18" t="str">
        <f>_xlfn.XLOOKUP(B655,'[3]Cells Huawei 27042026 10h'!$B:$B,'[3]Cells Huawei 27042026 10h'!$T:$T,"")</f>
        <v/>
      </c>
      <c r="AJ655" s="18" t="str">
        <f>_xlfn.XLOOKUP(B655,'[3]Cells Huawei 27042026 15h'!$B:$B,'[3]Cells Huawei 27042026 15h'!$T:$T,"")</f>
        <v/>
      </c>
      <c r="AK655" s="18" t="str">
        <f>_xlfn.XLOOKUP(B655,'[4]cells down 27042026 11h28'!$B:$B,'[4]cells down 27042026 11h28'!$R:$R,"")</f>
        <v/>
      </c>
      <c r="AL655" s="18" t="str">
        <f>_xlfn.XLOOKUP(B655,'[4]cells down 27042026 18h01'!$B:$B,'[4]cells down 27042026 18h01'!$R:$R,"")</f>
        <v/>
      </c>
      <c r="AM655" s="18" t="str">
        <f>_xlfn.XLOOKUP(B655,'[5]cell downs 27042026 11h'!$B:$B,'[5]cell downs 27042026 11h'!$R:$R,"")</f>
        <v/>
      </c>
      <c r="AN655" s="18" t="str">
        <f>_xlfn.XLOOKUP(B655,'[5]cell downs 27042026 17h40'!$B:$B,'[5]cell downs 27042026 17h40'!$R:$R,"")</f>
        <v/>
      </c>
      <c r="AO655" s="18" t="str">
        <f>_xlfn.XLOOKUP(B655,'[6]ALL SITES DOWN'!$D:$D,'[6]ALL SITES DOWN'!$J:$J,"")</f>
        <v/>
      </c>
      <c r="AP655" s="18" t="str">
        <f>_xlfn.XLOOKUP(B655,'[7]ALL SITES DOWN'!$D:$D,'[7]ALL SITES DOWN'!$J:$J,"")</f>
        <v/>
      </c>
      <c r="AQ655" s="9" t="str">
        <f>_xlfn.XLOOKUP(B655,[8]sheet1!$AC:$AC,[8]sheet1!$AF:$AF,"")</f>
        <v/>
      </c>
      <c r="AR655" s="14"/>
      <c r="AS655" s="14" t="s">
        <v>5465</v>
      </c>
      <c r="AT655" s="14" t="str">
        <f>_xlfn.XLOOKUP(B655,'[9]cell downs 18042026 17h'!$B:$B,'[9]cell downs 18042026 17h'!$B:$B,"")</f>
        <v/>
      </c>
      <c r="AU655" s="14" t="str">
        <f>_xlfn.XLOOKUP(B655,'[10]Cells Huawei 19042026 15h'!$B:$B,'[10]Cells Huawei 19042026 15h'!$B:$B,"")</f>
        <v/>
      </c>
      <c r="AV655" s="9" t="str">
        <f>_xlfn.XLOOKUP(B655,'[11]cells down 19042026 9H40'!$B:$B,'[11]cells down 19042026 9H40'!$B:$B,"")</f>
        <v/>
      </c>
    </row>
    <row r="656" spans="1:48" hidden="1" x14ac:dyDescent="0.3">
      <c r="A656" s="1" t="s">
        <v>1042</v>
      </c>
      <c r="B656" s="8" t="s">
        <v>1043</v>
      </c>
      <c r="C656" s="3" t="str">
        <f>_xlfn.XLOOKUP(B656,'[1]daily break down'!$D:$D,'[1]daily break down'!$E:$E,"")</f>
        <v>SUD-OUEST</v>
      </c>
      <c r="D656" s="1" t="s">
        <v>11</v>
      </c>
      <c r="E656" s="1" t="s">
        <v>12</v>
      </c>
      <c r="F656" s="3" t="s">
        <v>13</v>
      </c>
      <c r="G656" s="1" t="s">
        <v>106</v>
      </c>
      <c r="H656" s="27" t="str">
        <f>_xlfn.XLOOKUP(B656,[2]CALCULATION!$B:$B,[2]CALCULATION!$H:$H,"")</f>
        <v>Huawei</v>
      </c>
      <c r="I656" s="26">
        <v>4.0128926214140787E-3</v>
      </c>
      <c r="J656" s="26">
        <v>1.0701046990437544E-3</v>
      </c>
      <c r="K656" s="26">
        <v>3.2103140971312628E-3</v>
      </c>
      <c r="L656" s="26">
        <v>8.0257852428281581E-4</v>
      </c>
      <c r="M656" s="26">
        <v>2.675261747609386E-4</v>
      </c>
      <c r="N656" s="26">
        <v>1.1146923948372441E-2</v>
      </c>
      <c r="O656" s="26">
        <v>8.9175391586979538E-4</v>
      </c>
      <c r="P656" s="114" t="s">
        <v>6364</v>
      </c>
      <c r="Q656" s="42" t="s">
        <v>5538</v>
      </c>
      <c r="R656" s="42"/>
      <c r="S656" s="41" t="str" cm="1">
        <f t="array" ref="S656">IFERROR(_xlfn.IFS(
U656="MPR ISSUE","PDH",
U656="BSS Hardware Issue","BSS",
U656="Sites strategiques, MLL, Pylone, etc.","ENVTECH",
U656="AKTIVCO DEFAUT GE &amp; POWER Cabinet","AKTIVCO",
U656="AKTIVCO Coupure ENEO &amp; Baisse de tension","AKTIVCO GRID ONLY",
U656="Coupure ENEO &amp; Baisse de tension","IHS GRID ONLY",
U656="Defaut GE &amp; POWER Cabinet","IHS",
U656="Sharing","Partners",
U656="Sites strategiques &amp; DataCenter","SST &amp; DC",
U656="Exclu","Exclu",
U656="SAT","SAT",
U656="SPARE-ISSUE","SPARE-ISSUE",
U656="Fiber CAmtel","TRANS_FO_CAMTEL",
U656="Fiber AOF","Fiber AOF",
U656="Projet OCM (HUAWEI)","TRAVAUX-HUAWEI",
U656="Projet OCM (NOKIA)","TRAVAUX-NOKIA",
U656="ACCESS-ISSUE","ACCESS-ISSUE",
U656="Projet OCM (ZTE, NOKIA, autres projets)","TRAVAUX OCM",
U656="No root CAuse","No root cause",
U656="ODU HS","PDH",
U656="IP &amp; VLAN","PDH",
U656="Warehouse HUAWEI","SPARE-ISSUE",
U656="SPARE-HS","SPARE-ISSUE",
U656="Power Telco","BSS",U656="no impacts","no impacts"
),"")</f>
        <v>No root cause</v>
      </c>
      <c r="T656" s="41" t="str" cm="1">
        <f t="array" ref="T656">IFERROR(_xlfn.IFS(
U656="MPR ISSUE","TX ISSUE",
U656="BSS Hardware Issue","RAN ISSUE",
U656="Sites strategiques, MLL, Pylone, etc.","ENVTECH",
U656="AKTIVCO DEFAUT GE &amp; POWER Cabinet","POWER ISSUE",
U656="AKTIVCO Coupure ENEO &amp; Baisse de tension","POWER ISSUE",
U656="Coupure ENEO &amp; Baisse de tension","POWER ISSUE",
U656="Defaut GE &amp; POWER Cabinet","POWER ISSUE",
U656="Sharing","POWER ISSUE",
U656="Sites strategiques &amp; DataCenter","POWER ISSUE",
U656="Exclu","Exclu",
U656="SAT","TX ISSUE",
U656="SPARE-ISSUE","SPARE-ISSUE",
U656="Fiber CAmtel","TX ISSUE",
U656="Fiber AOF","TX ISSUE",
U656="Projet OCM (HUAWEI)","TRAVAUX-HUAWEI",
U656="Projet OCM (NOKIA)","TRAVAUX -NOKIA",
U656="ACCESS-ISSUE","ACCESS-ISSUE",
U656="Projet OCM (ZTE, NOKIA, autres projets)","TRAVAUX OCM",
U656="No root CAuse","No root cause",
U656="ODU HS","TX ISSUE",
U656="IP &amp; VLAN","TX ISSUE",
U656="Warehouse HUAWEI","SPARE-ISSUE",
U656="SPARE-HS","SPARE-ISSUE",
U656="Power Telco","RAN ISSUE",U656="no impacts","no impacts"
),"")</f>
        <v>No root cause</v>
      </c>
      <c r="U656" s="68" t="s">
        <v>5691</v>
      </c>
      <c r="V656" s="41" t="str" cm="1">
        <f t="array" ref="V656">IFERROR(_xlfn.IFS(
U656="MPR ISSUE","ACTIVE",
U656="BSS Hardware Issue","ACTIVE",
U656="Sites strategiques, MLL, Pylone, etc.","PASSIVE",
U656="AKTIVCO DEFAUT GE &amp; POWER Cabinet","PASSIVE",
U656="AKTIVCO Coupure ENEO &amp; Baisse de tension","PASSIVE",
U656="Coupure ENEO &amp; Baisse de tension","PASSIVE",
U656="Defaut GE &amp; POWER Cabinet","PASSIVE",
U656="Sharing","PASSIVE",
U656="Sites strategiques &amp; DataCenter","PASSIVE",
U656="Exclu","Exclu",
U656="SAT","ACTIVE",
U656="SPARE-ISSUE","SPARE-ISSUE",
U656="Fiber CAmtel","ACTIVE",
U656="Fiber AOF","ACTIVE",
U656="Projet OCM (HUAWEI)","PLANNED WORKS",
U656="Projet OCM (NOKIA)","PLANNED WORKS",
U656="ACCESS-ISSUE","ACCESS-ISSUE",
U656="Projet OCM (ZTE, NOKIA, autres projets)","PLANNED WORKS",
U656="No root CAuse","No root cause",
U656="ODU HS","ACTIVE",
U656="IP &amp; VLAN","ACTIVE",
U656="Warehouse HUAWEI","SPARE-ISSUE",
U656="SPARE-HS","SPARE-ISSUE",
U656="Power Telco","ACTIVE", U656="no impacts","no impacts"
),"")</f>
        <v>No root cause</v>
      </c>
      <c r="W656" s="113"/>
      <c r="X656" s="113"/>
      <c r="Y656" s="113"/>
      <c r="Z656" s="113"/>
      <c r="AA656" s="113"/>
      <c r="AB656" s="17" t="s">
        <v>5465</v>
      </c>
      <c r="AC656" s="17" t="str">
        <f>_xlfn.XLOOKUP(B656,'INCIDENT-04-27-2026'!E:E,'INCIDENT-04-27-2026'!F:F,"")</f>
        <v/>
      </c>
      <c r="AD656" s="9"/>
      <c r="AE656" s="7" t="s">
        <v>5465</v>
      </c>
      <c r="AF656" s="6" t="str">
        <f>_xlfn.XLOOKUP(B656,'[13]Input_27-04'!$B:$B,'[13]Input_27-04'!$M:$M,"")</f>
        <v/>
      </c>
      <c r="AG656" s="7"/>
      <c r="AH656" s="3"/>
      <c r="AI656" s="18" t="str">
        <f>_xlfn.XLOOKUP(B656,'[3]Cells Huawei 27042026 10h'!$B:$B,'[3]Cells Huawei 27042026 10h'!$T:$T,"")</f>
        <v/>
      </c>
      <c r="AJ656" s="18" t="str">
        <f>_xlfn.XLOOKUP(B656,'[3]Cells Huawei 27042026 15h'!$B:$B,'[3]Cells Huawei 27042026 15h'!$T:$T,"")</f>
        <v/>
      </c>
      <c r="AK656" s="18" t="str">
        <f>_xlfn.XLOOKUP(B656,'[4]cells down 27042026 11h28'!$B:$B,'[4]cells down 27042026 11h28'!$R:$R,"")</f>
        <v/>
      </c>
      <c r="AL656" s="18" t="str">
        <f>_xlfn.XLOOKUP(B656,'[4]cells down 27042026 18h01'!$B:$B,'[4]cells down 27042026 18h01'!$R:$R,"")</f>
        <v/>
      </c>
      <c r="AM656" s="18" t="str">
        <f>_xlfn.XLOOKUP(B656,'[5]cell downs 27042026 11h'!$B:$B,'[5]cell downs 27042026 11h'!$R:$R,"")</f>
        <v/>
      </c>
      <c r="AN656" s="18" t="str">
        <f>_xlfn.XLOOKUP(B656,'[5]cell downs 27042026 17h40'!$B:$B,'[5]cell downs 27042026 17h40'!$R:$R,"")</f>
        <v/>
      </c>
      <c r="AO656" s="18" t="str">
        <f>_xlfn.XLOOKUP(B656,'[6]ALL SITES DOWN'!$D:$D,'[6]ALL SITES DOWN'!$J:$J,"")</f>
        <v/>
      </c>
      <c r="AP656" s="18" t="str">
        <f>_xlfn.XLOOKUP(B656,'[7]ALL SITES DOWN'!$D:$D,'[7]ALL SITES DOWN'!$J:$J,"")</f>
        <v/>
      </c>
      <c r="AQ656" s="9" t="str">
        <f>_xlfn.XLOOKUP(B656,[8]sheet1!$AC:$AC,[8]sheet1!$AF:$AF,"")</f>
        <v/>
      </c>
      <c r="AR656" s="14"/>
      <c r="AS656" s="14" t="s">
        <v>5465</v>
      </c>
      <c r="AT656" s="14" t="str">
        <f>_xlfn.XLOOKUP(B656,'[9]cell downs 18042026 17h'!$B:$B,'[9]cell downs 18042026 17h'!$B:$B,"")</f>
        <v/>
      </c>
      <c r="AU656" s="14" t="str">
        <f>_xlfn.XLOOKUP(B656,'[10]Cells Huawei 19042026 15h'!$B:$B,'[10]Cells Huawei 19042026 15h'!$B:$B,"")</f>
        <v/>
      </c>
      <c r="AV656" s="9" t="str">
        <f>_xlfn.XLOOKUP(B656,'[11]cells down 19042026 9H40'!$B:$B,'[11]cells down 19042026 9H40'!$B:$B,"")</f>
        <v/>
      </c>
    </row>
    <row r="657" spans="1:48" hidden="1" x14ac:dyDescent="0.3">
      <c r="A657" s="1" t="s">
        <v>4018</v>
      </c>
      <c r="B657" s="8" t="s">
        <v>4019</v>
      </c>
      <c r="C657" s="3" t="str">
        <f>_xlfn.XLOOKUP(B657,'[1]daily break down'!$D:$D,'[1]daily break down'!$E:$E,"")</f>
        <v>ADAMAOUA</v>
      </c>
      <c r="D657" s="1"/>
      <c r="E657" s="1"/>
      <c r="F657" s="3" t="s">
        <v>90</v>
      </c>
      <c r="G657" s="1" t="s">
        <v>4018</v>
      </c>
      <c r="H657" s="27" t="str">
        <f>_xlfn.XLOOKUP(B657,[2]CALCULATION!$B:$B,[2]CALCULATION!$H:$H,"")</f>
        <v>HUAWEI</v>
      </c>
      <c r="I657" s="26">
        <v>0.15061723639040842</v>
      </c>
      <c r="J657" s="26">
        <v>0.22286713865417926</v>
      </c>
      <c r="K657" s="26">
        <v>1.694332440152611E-3</v>
      </c>
      <c r="L657" s="26">
        <v>2.675261747609386E-4</v>
      </c>
      <c r="M657" s="26">
        <v>1.3376308738046929E-3</v>
      </c>
      <c r="N657" s="26">
        <v>2.0867041631353212E-3</v>
      </c>
      <c r="O657" s="26">
        <v>8.9175391586979538E-4</v>
      </c>
      <c r="P657" s="114" t="s">
        <v>6364</v>
      </c>
      <c r="Q657" s="42" t="s">
        <v>5538</v>
      </c>
      <c r="R657" s="42"/>
      <c r="S657" s="41" t="str" cm="1">
        <f t="array" ref="S657">IFERROR(_xlfn.IFS(
U657="MPR ISSUE","PDH",
U657="BSS Hardware Issue","BSS",
U657="Sites strategiques, MLL, Pylone, etc.","ENVTECH",
U657="AKTIVCO DEFAUT GE &amp; POWER Cabinet","AKTIVCO",
U657="AKTIVCO Coupure ENEO &amp; Baisse de tension","AKTIVCO GRID ONLY",
U657="Coupure ENEO &amp; Baisse de tension","IHS GRID ONLY",
U657="Defaut GE &amp; POWER Cabinet","IHS",
U657="Sharing","Partners",
U657="Sites strategiques &amp; DataCenter","SST &amp; DC",
U657="Exclu","Exclu",
U657="SAT","SAT",
U657="SPARE-ISSUE","SPARE-ISSUE",
U657="Fiber CAmtel","TRANS_FO_CAMTEL",
U657="Fiber AOF","Fiber AOF",
U657="Projet OCM (HUAWEI)","TRAVAUX-HUAWEI",
U657="Projet OCM (NOKIA)","TRAVAUX-NOKIA",
U657="ACCESS-ISSUE","ACCESS-ISSUE",
U657="Projet OCM (ZTE, NOKIA, autres projets)","TRAVAUX OCM",
U657="No root CAuse","No root cause",
U657="ODU HS","PDH",
U657="IP &amp; VLAN","PDH",
U657="Warehouse HUAWEI","SPARE-ISSUE",
U657="SPARE-HS","SPARE-ISSUE",
U657="Power Telco","BSS",U657="no impacts","no impacts"
),"")</f>
        <v>No root cause</v>
      </c>
      <c r="T657" s="41" t="str" cm="1">
        <f t="array" ref="T657">IFERROR(_xlfn.IFS(
U657="MPR ISSUE","TX ISSUE",
U657="BSS Hardware Issue","RAN ISSUE",
U657="Sites strategiques, MLL, Pylone, etc.","ENVTECH",
U657="AKTIVCO DEFAUT GE &amp; POWER Cabinet","POWER ISSUE",
U657="AKTIVCO Coupure ENEO &amp; Baisse de tension","POWER ISSUE",
U657="Coupure ENEO &amp; Baisse de tension","POWER ISSUE",
U657="Defaut GE &amp; POWER Cabinet","POWER ISSUE",
U657="Sharing","POWER ISSUE",
U657="Sites strategiques &amp; DataCenter","POWER ISSUE",
U657="Exclu","Exclu",
U657="SAT","TX ISSUE",
U657="SPARE-ISSUE","SPARE-ISSUE",
U657="Fiber CAmtel","TX ISSUE",
U657="Fiber AOF","TX ISSUE",
U657="Projet OCM (HUAWEI)","TRAVAUX-HUAWEI",
U657="Projet OCM (NOKIA)","TRAVAUX -NOKIA",
U657="ACCESS-ISSUE","ACCESS-ISSUE",
U657="Projet OCM (ZTE, NOKIA, autres projets)","TRAVAUX OCM",
U657="No root CAuse","No root cause",
U657="ODU HS","TX ISSUE",
U657="IP &amp; VLAN","TX ISSUE",
U657="Warehouse HUAWEI","SPARE-ISSUE",
U657="SPARE-HS","SPARE-ISSUE",
U657="Power Telco","RAN ISSUE",U657="no impacts","no impacts"
),"")</f>
        <v>No root cause</v>
      </c>
      <c r="U657" s="68" t="s">
        <v>5691</v>
      </c>
      <c r="V657" s="41" t="str" cm="1">
        <f t="array" ref="V657">IFERROR(_xlfn.IFS(
U657="MPR ISSUE","ACTIVE",
U657="BSS Hardware Issue","ACTIVE",
U657="Sites strategiques, MLL, Pylone, etc.","PASSIVE",
U657="AKTIVCO DEFAUT GE &amp; POWER Cabinet","PASSIVE",
U657="AKTIVCO Coupure ENEO &amp; Baisse de tension","PASSIVE",
U657="Coupure ENEO &amp; Baisse de tension","PASSIVE",
U657="Defaut GE &amp; POWER Cabinet","PASSIVE",
U657="Sharing","PASSIVE",
U657="Sites strategiques &amp; DataCenter","PASSIVE",
U657="Exclu","Exclu",
U657="SAT","ACTIVE",
U657="SPARE-ISSUE","SPARE-ISSUE",
U657="Fiber CAmtel","ACTIVE",
U657="Fiber AOF","ACTIVE",
U657="Projet OCM (HUAWEI)","PLANNED WORKS",
U657="Projet OCM (NOKIA)","PLANNED WORKS",
U657="ACCESS-ISSUE","ACCESS-ISSUE",
U657="Projet OCM (ZTE, NOKIA, autres projets)","PLANNED WORKS",
U657="No root CAuse","No root cause",
U657="ODU HS","ACTIVE",
U657="IP &amp; VLAN","ACTIVE",
U657="Warehouse HUAWEI","SPARE-ISSUE",
U657="SPARE-HS","SPARE-ISSUE",
U657="Power Telco","ACTIVE", U657="no impacts","no impacts"
),"")</f>
        <v>No root cause</v>
      </c>
      <c r="W657" s="113"/>
      <c r="X657" s="113"/>
      <c r="Y657" s="113"/>
      <c r="Z657" s="113"/>
      <c r="AA657" s="113"/>
      <c r="AB657" s="17" t="s">
        <v>5465</v>
      </c>
      <c r="AC657" s="17" t="str">
        <f>_xlfn.XLOOKUP(B657,'INCIDENT-04-27-2026'!E:E,'INCIDENT-04-27-2026'!F:F,"")</f>
        <v/>
      </c>
      <c r="AD657" s="9"/>
      <c r="AE657" s="7" t="s">
        <v>5465</v>
      </c>
      <c r="AF657" s="6" t="str">
        <f>_xlfn.XLOOKUP(B657,'[13]Input_27-04'!$B:$B,'[13]Input_27-04'!$M:$M,"")</f>
        <v/>
      </c>
      <c r="AG657" s="7"/>
      <c r="AH657" s="3"/>
      <c r="AI657" s="18" t="str">
        <f>_xlfn.XLOOKUP(B657,'[3]Cells Huawei 27042026 10h'!$B:$B,'[3]Cells Huawei 27042026 10h'!$T:$T,"")</f>
        <v/>
      </c>
      <c r="AJ657" s="18" t="str">
        <f>_xlfn.XLOOKUP(B657,'[3]Cells Huawei 27042026 15h'!$B:$B,'[3]Cells Huawei 27042026 15h'!$T:$T,"")</f>
        <v/>
      </c>
      <c r="AK657" s="18" t="str">
        <f>_xlfn.XLOOKUP(B657,'[4]cells down 27042026 11h28'!$B:$B,'[4]cells down 27042026 11h28'!$R:$R,"")</f>
        <v/>
      </c>
      <c r="AL657" s="18" t="str">
        <f>_xlfn.XLOOKUP(B657,'[4]cells down 27042026 18h01'!$B:$B,'[4]cells down 27042026 18h01'!$R:$R,"")</f>
        <v/>
      </c>
      <c r="AM657" s="18" t="str">
        <f>_xlfn.XLOOKUP(B657,'[5]cell downs 27042026 11h'!$B:$B,'[5]cell downs 27042026 11h'!$R:$R,"")</f>
        <v/>
      </c>
      <c r="AN657" s="18" t="str">
        <f>_xlfn.XLOOKUP(B657,'[5]cell downs 27042026 17h40'!$B:$B,'[5]cell downs 27042026 17h40'!$R:$R,"")</f>
        <v/>
      </c>
      <c r="AO657" s="18" t="str">
        <f>_xlfn.XLOOKUP(B657,'[6]ALL SITES DOWN'!$D:$D,'[6]ALL SITES DOWN'!$J:$J,"")</f>
        <v/>
      </c>
      <c r="AP657" s="18" t="str">
        <f>_xlfn.XLOOKUP(B657,'[7]ALL SITES DOWN'!$D:$D,'[7]ALL SITES DOWN'!$J:$J,"")</f>
        <v/>
      </c>
      <c r="AQ657" s="9" t="str">
        <f>_xlfn.XLOOKUP(B657,[8]sheet1!$AC:$AC,[8]sheet1!$AF:$AF,"")</f>
        <v/>
      </c>
      <c r="AR657" s="14"/>
      <c r="AS657" s="14" t="s">
        <v>5465</v>
      </c>
      <c r="AT657" s="14" t="str">
        <f>_xlfn.XLOOKUP(B657,'[9]cell downs 18042026 17h'!$B:$B,'[9]cell downs 18042026 17h'!$B:$B,"")</f>
        <v/>
      </c>
      <c r="AU657" s="14" t="str">
        <f>_xlfn.XLOOKUP(B657,'[10]Cells Huawei 19042026 15h'!$B:$B,'[10]Cells Huawei 19042026 15h'!$B:$B,"")</f>
        <v/>
      </c>
      <c r="AV657" s="9" t="str">
        <f>_xlfn.XLOOKUP(B657,'[11]cells down 19042026 9H40'!$B:$B,'[11]cells down 19042026 9H40'!$B:$B,"")</f>
        <v/>
      </c>
    </row>
    <row r="658" spans="1:48" hidden="1" x14ac:dyDescent="0.3">
      <c r="A658" s="1" t="s">
        <v>2262</v>
      </c>
      <c r="B658" s="8" t="s">
        <v>2263</v>
      </c>
      <c r="C658" s="3" t="str">
        <f>_xlfn.XLOOKUP(B658,'[1]daily break down'!$D:$D,'[1]daily break down'!$E:$E,"")</f>
        <v>Maroua</v>
      </c>
      <c r="D658" s="1" t="s">
        <v>21</v>
      </c>
      <c r="E658" s="1" t="s">
        <v>22</v>
      </c>
      <c r="F658" s="3" t="s">
        <v>55</v>
      </c>
      <c r="G658" s="1" t="s">
        <v>84</v>
      </c>
      <c r="H658" s="27" t="str">
        <f>_xlfn.XLOOKUP(B658,[2]CALCULATION!$B:$B,[2]CALCULATION!$H:$H,"")</f>
        <v>Huawei</v>
      </c>
      <c r="I658" s="26">
        <v>0</v>
      </c>
      <c r="J658" s="26">
        <v>0</v>
      </c>
      <c r="K658" s="26">
        <v>0</v>
      </c>
      <c r="L658" s="26">
        <v>0</v>
      </c>
      <c r="M658" s="26">
        <v>0</v>
      </c>
      <c r="N658" s="26">
        <v>0</v>
      </c>
      <c r="O658" s="26">
        <v>8.9175391586979538E-4</v>
      </c>
      <c r="P658" s="114" t="s">
        <v>6364</v>
      </c>
      <c r="Q658" s="42" t="s">
        <v>5538</v>
      </c>
      <c r="R658" s="42"/>
      <c r="S658" s="41" t="str" cm="1">
        <f t="array" ref="S658">IFERROR(_xlfn.IFS(
U658="MPR ISSUE","PDH",
U658="BSS Hardware Issue","BSS",
U658="Sites strategiques, MLL, Pylone, etc.","ENVTECH",
U658="AKTIVCO DEFAUT GE &amp; POWER Cabinet","AKTIVCO",
U658="AKTIVCO Coupure ENEO &amp; Baisse de tension","AKTIVCO GRID ONLY",
U658="Coupure ENEO &amp; Baisse de tension","IHS GRID ONLY",
U658="Defaut GE &amp; POWER Cabinet","IHS",
U658="Sharing","Partners",
U658="Sites strategiques &amp; DataCenter","SST &amp; DC",
U658="Exclu","Exclu",
U658="SAT","SAT",
U658="SPARE-ISSUE","SPARE-ISSUE",
U658="Fiber CAmtel","TRANS_FO_CAMTEL",
U658="Fiber AOF","Fiber AOF",
U658="Projet OCM (HUAWEI)","TRAVAUX-HUAWEI",
U658="Projet OCM (NOKIA)","TRAVAUX-NOKIA",
U658="ACCESS-ISSUE","ACCESS-ISSUE",
U658="Projet OCM (ZTE, NOKIA, autres projets)","TRAVAUX OCM",
U658="No root CAuse","No root cause",
U658="ODU HS","PDH",
U658="IP &amp; VLAN","PDH",
U658="Warehouse HUAWEI","SPARE-ISSUE",
U658="SPARE-HS","SPARE-ISSUE",
U658="Power Telco","BSS",U658="no impacts","no impacts"
),"")</f>
        <v>No root cause</v>
      </c>
      <c r="T658" s="41" t="str" cm="1">
        <f t="array" ref="T658">IFERROR(_xlfn.IFS(
U658="MPR ISSUE","TX ISSUE",
U658="BSS Hardware Issue","RAN ISSUE",
U658="Sites strategiques, MLL, Pylone, etc.","ENVTECH",
U658="AKTIVCO DEFAUT GE &amp; POWER Cabinet","POWER ISSUE",
U658="AKTIVCO Coupure ENEO &amp; Baisse de tension","POWER ISSUE",
U658="Coupure ENEO &amp; Baisse de tension","POWER ISSUE",
U658="Defaut GE &amp; POWER Cabinet","POWER ISSUE",
U658="Sharing","POWER ISSUE",
U658="Sites strategiques &amp; DataCenter","POWER ISSUE",
U658="Exclu","Exclu",
U658="SAT","TX ISSUE",
U658="SPARE-ISSUE","SPARE-ISSUE",
U658="Fiber CAmtel","TX ISSUE",
U658="Fiber AOF","TX ISSUE",
U658="Projet OCM (HUAWEI)","TRAVAUX-HUAWEI",
U658="Projet OCM (NOKIA)","TRAVAUX -NOKIA",
U658="ACCESS-ISSUE","ACCESS-ISSUE",
U658="Projet OCM (ZTE, NOKIA, autres projets)","TRAVAUX OCM",
U658="No root CAuse","No root cause",
U658="ODU HS","TX ISSUE",
U658="IP &amp; VLAN","TX ISSUE",
U658="Warehouse HUAWEI","SPARE-ISSUE",
U658="SPARE-HS","SPARE-ISSUE",
U658="Power Telco","RAN ISSUE",U658="no impacts","no impacts"
),"")</f>
        <v>No root cause</v>
      </c>
      <c r="U658" s="68" t="s">
        <v>5691</v>
      </c>
      <c r="V658" s="41" t="str" cm="1">
        <f t="array" ref="V658">IFERROR(_xlfn.IFS(
U658="MPR ISSUE","ACTIVE",
U658="BSS Hardware Issue","ACTIVE",
U658="Sites strategiques, MLL, Pylone, etc.","PASSIVE",
U658="AKTIVCO DEFAUT GE &amp; POWER Cabinet","PASSIVE",
U658="AKTIVCO Coupure ENEO &amp; Baisse de tension","PASSIVE",
U658="Coupure ENEO &amp; Baisse de tension","PASSIVE",
U658="Defaut GE &amp; POWER Cabinet","PASSIVE",
U658="Sharing","PASSIVE",
U658="Sites strategiques &amp; DataCenter","PASSIVE",
U658="Exclu","Exclu",
U658="SAT","ACTIVE",
U658="SPARE-ISSUE","SPARE-ISSUE",
U658="Fiber CAmtel","ACTIVE",
U658="Fiber AOF","ACTIVE",
U658="Projet OCM (HUAWEI)","PLANNED WORKS",
U658="Projet OCM (NOKIA)","PLANNED WORKS",
U658="ACCESS-ISSUE","ACCESS-ISSUE",
U658="Projet OCM (ZTE, NOKIA, autres projets)","PLANNED WORKS",
U658="No root CAuse","No root cause",
U658="ODU HS","ACTIVE",
U658="IP &amp; VLAN","ACTIVE",
U658="Warehouse HUAWEI","SPARE-ISSUE",
U658="SPARE-HS","SPARE-ISSUE",
U658="Power Telco","ACTIVE", U658="no impacts","no impacts"
),"")</f>
        <v>No root cause</v>
      </c>
      <c r="W658" s="113"/>
      <c r="X658" s="113"/>
      <c r="Y658" s="113"/>
      <c r="Z658" s="113"/>
      <c r="AA658" s="113"/>
      <c r="AB658" s="17" t="s">
        <v>5465</v>
      </c>
      <c r="AC658" s="17" t="str">
        <f>_xlfn.XLOOKUP(B658,'INCIDENT-04-27-2026'!E:E,'INCIDENT-04-27-2026'!F:F,"")</f>
        <v/>
      </c>
      <c r="AD658" s="9"/>
      <c r="AE658" s="7" t="s">
        <v>5465</v>
      </c>
      <c r="AF658" s="6" t="str">
        <f>_xlfn.XLOOKUP(B658,'[13]Input_27-04'!$B:$B,'[13]Input_27-04'!$M:$M,"")</f>
        <v/>
      </c>
      <c r="AG658" s="7"/>
      <c r="AH658" s="3"/>
      <c r="AI658" s="18" t="str">
        <f>_xlfn.XLOOKUP(B658,'[3]Cells Huawei 27042026 10h'!$B:$B,'[3]Cells Huawei 27042026 10h'!$T:$T,"")</f>
        <v/>
      </c>
      <c r="AJ658" s="18" t="str">
        <f>_xlfn.XLOOKUP(B658,'[3]Cells Huawei 27042026 15h'!$B:$B,'[3]Cells Huawei 27042026 15h'!$T:$T,"")</f>
        <v/>
      </c>
      <c r="AK658" s="18" t="str">
        <f>_xlfn.XLOOKUP(B658,'[4]cells down 27042026 11h28'!$B:$B,'[4]cells down 27042026 11h28'!$R:$R,"")</f>
        <v/>
      </c>
      <c r="AL658" s="18" t="str">
        <f>_xlfn.XLOOKUP(B658,'[4]cells down 27042026 18h01'!$B:$B,'[4]cells down 27042026 18h01'!$R:$R,"")</f>
        <v/>
      </c>
      <c r="AM658" s="18" t="str">
        <f>_xlfn.XLOOKUP(B658,'[5]cell downs 27042026 11h'!$B:$B,'[5]cell downs 27042026 11h'!$R:$R,"")</f>
        <v/>
      </c>
      <c r="AN658" s="18" t="str">
        <f>_xlfn.XLOOKUP(B658,'[5]cell downs 27042026 17h40'!$B:$B,'[5]cell downs 27042026 17h40'!$R:$R,"")</f>
        <v/>
      </c>
      <c r="AO658" s="18" t="str">
        <f>_xlfn.XLOOKUP(B658,'[6]ALL SITES DOWN'!$D:$D,'[6]ALL SITES DOWN'!$J:$J,"")</f>
        <v/>
      </c>
      <c r="AP658" s="18" t="str">
        <f>_xlfn.XLOOKUP(B658,'[7]ALL SITES DOWN'!$D:$D,'[7]ALL SITES DOWN'!$J:$J,"")</f>
        <v/>
      </c>
      <c r="AQ658" s="9" t="str">
        <f>_xlfn.XLOOKUP(B658,[8]sheet1!$AC:$AC,[8]sheet1!$AF:$AF,"")</f>
        <v/>
      </c>
      <c r="AR658" s="14"/>
      <c r="AS658" s="14" t="s">
        <v>5465</v>
      </c>
      <c r="AT658" s="14" t="str">
        <f>_xlfn.XLOOKUP(B658,'[9]cell downs 18042026 17h'!$B:$B,'[9]cell downs 18042026 17h'!$B:$B,"")</f>
        <v/>
      </c>
      <c r="AU658" s="14" t="str">
        <f>_xlfn.XLOOKUP(B658,'[10]Cells Huawei 19042026 15h'!$B:$B,'[10]Cells Huawei 19042026 15h'!$B:$B,"")</f>
        <v/>
      </c>
      <c r="AV658" s="9" t="str">
        <f>_xlfn.XLOOKUP(B658,'[11]cells down 19042026 9H40'!$B:$B,'[11]cells down 19042026 9H40'!$B:$B,"")</f>
        <v/>
      </c>
    </row>
    <row r="659" spans="1:48" hidden="1" x14ac:dyDescent="0.3">
      <c r="A659" s="2" t="s">
        <v>1353</v>
      </c>
      <c r="B659" s="8" t="s">
        <v>1354</v>
      </c>
      <c r="C659" s="3" t="str">
        <f>_xlfn.XLOOKUP(B659,'[1]daily break down'!$D:$D,'[1]daily break down'!$E:$E,"")</f>
        <v>ADAMAOUA</v>
      </c>
      <c r="D659" s="1" t="s">
        <v>11</v>
      </c>
      <c r="E659" s="1" t="s">
        <v>96</v>
      </c>
      <c r="F659" s="3" t="s">
        <v>90</v>
      </c>
      <c r="G659" s="1" t="s">
        <v>1355</v>
      </c>
      <c r="H659" s="28" t="str">
        <f>_xlfn.XLOOKUP(B659,[2]CALCULATION!$B:$B,[2]CALCULATION!$H:$H,"")</f>
        <v>NOKIA</v>
      </c>
      <c r="I659" s="26">
        <v>1.8728999941590844E-3</v>
      </c>
      <c r="J659" s="26">
        <v>1.5161571381288477E-3</v>
      </c>
      <c r="K659" s="26">
        <v>3.2999849935856198E-3</v>
      </c>
      <c r="L659" s="26">
        <v>9.8109963725485526E-4</v>
      </c>
      <c r="M659" s="26">
        <v>0</v>
      </c>
      <c r="N659" s="26">
        <v>2.764917159536535E-3</v>
      </c>
      <c r="O659" s="26">
        <v>8.0271788502682428E-4</v>
      </c>
      <c r="P659" s="114" t="s">
        <v>6364</v>
      </c>
      <c r="Q659" s="42" t="s">
        <v>5538</v>
      </c>
      <c r="R659" s="42"/>
      <c r="S659" s="41" t="str" cm="1">
        <f t="array" ref="S659">IFERROR(_xlfn.IFS(
U659="MPR ISSUE","PDH",
U659="BSS Hardware Issue","BSS",
U659="Sites strategiques, MLL, Pylone, etc.","ENVTECH",
U659="AKTIVCO DEFAUT GE &amp; POWER Cabinet","AKTIVCO",
U659="AKTIVCO Coupure ENEO &amp; Baisse de tension","AKTIVCO GRID ONLY",
U659="Coupure ENEO &amp; Baisse de tension","IHS GRID ONLY",
U659="Defaut GE &amp; POWER Cabinet","IHS",
U659="Sharing","Partners",
U659="Sites strategiques &amp; DataCenter","SST &amp; DC",
U659="Exclu","Exclu",
U659="SAT","SAT",
U659="SPARE-ISSUE","SPARE-ISSUE",
U659="Fiber CAmtel","TRANS_FO_CAMTEL",
U659="Fiber AOF","Fiber AOF",
U659="Projet OCM (HUAWEI)","TRAVAUX-HUAWEI",
U659="Projet OCM (NOKIA)","TRAVAUX-NOKIA",
U659="ACCESS-ISSUE","ACCESS-ISSUE",
U659="Projet OCM (ZTE, NOKIA, autres projets)","TRAVAUX OCM",
U659="No root CAuse","No root cause",
U659="ODU HS","PDH",
U659="IP &amp; VLAN","PDH",
U659="Warehouse HUAWEI","SPARE-ISSUE",
U659="SPARE-HS","SPARE-ISSUE",
U659="Power Telco","BSS",U659="no impacts","no impacts"
),"")</f>
        <v>No root cause</v>
      </c>
      <c r="T659" s="41" t="str" cm="1">
        <f t="array" ref="T659">IFERROR(_xlfn.IFS(
U659="MPR ISSUE","TX ISSUE",
U659="BSS Hardware Issue","RAN ISSUE",
U659="Sites strategiques, MLL, Pylone, etc.","ENVTECH",
U659="AKTIVCO DEFAUT GE &amp; POWER Cabinet","POWER ISSUE",
U659="AKTIVCO Coupure ENEO &amp; Baisse de tension","POWER ISSUE",
U659="Coupure ENEO &amp; Baisse de tension","POWER ISSUE",
U659="Defaut GE &amp; POWER Cabinet","POWER ISSUE",
U659="Sharing","POWER ISSUE",
U659="Sites strategiques &amp; DataCenter","POWER ISSUE",
U659="Exclu","Exclu",
U659="SAT","TX ISSUE",
U659="SPARE-ISSUE","SPARE-ISSUE",
U659="Fiber CAmtel","TX ISSUE",
U659="Fiber AOF","TX ISSUE",
U659="Projet OCM (HUAWEI)","TRAVAUX-HUAWEI",
U659="Projet OCM (NOKIA)","TRAVAUX -NOKIA",
U659="ACCESS-ISSUE","ACCESS-ISSUE",
U659="Projet OCM (ZTE, NOKIA, autres projets)","TRAVAUX OCM",
U659="No root CAuse","No root cause",
U659="ODU HS","TX ISSUE",
U659="IP &amp; VLAN","TX ISSUE",
U659="Warehouse HUAWEI","SPARE-ISSUE",
U659="SPARE-HS","SPARE-ISSUE",
U659="Power Telco","RAN ISSUE",U659="no impacts","no impacts"
),"")</f>
        <v>No root cause</v>
      </c>
      <c r="U659" s="68" t="s">
        <v>5691</v>
      </c>
      <c r="V659" s="41" t="str" cm="1">
        <f t="array" ref="V659">IFERROR(_xlfn.IFS(
U659="MPR ISSUE","ACTIVE",
U659="BSS Hardware Issue","ACTIVE",
U659="Sites strategiques, MLL, Pylone, etc.","PASSIVE",
U659="AKTIVCO DEFAUT GE &amp; POWER Cabinet","PASSIVE",
U659="AKTIVCO Coupure ENEO &amp; Baisse de tension","PASSIVE",
U659="Coupure ENEO &amp; Baisse de tension","PASSIVE",
U659="Defaut GE &amp; POWER Cabinet","PASSIVE",
U659="Sharing","PASSIVE",
U659="Sites strategiques &amp; DataCenter","PASSIVE",
U659="Exclu","Exclu",
U659="SAT","ACTIVE",
U659="SPARE-ISSUE","SPARE-ISSUE",
U659="Fiber CAmtel","ACTIVE",
U659="Fiber AOF","ACTIVE",
U659="Projet OCM (HUAWEI)","PLANNED WORKS",
U659="Projet OCM (NOKIA)","PLANNED WORKS",
U659="ACCESS-ISSUE","ACCESS-ISSUE",
U659="Projet OCM (ZTE, NOKIA, autres projets)","PLANNED WORKS",
U659="No root CAuse","No root cause",
U659="ODU HS","ACTIVE",
U659="IP &amp; VLAN","ACTIVE",
U659="Warehouse HUAWEI","SPARE-ISSUE",
U659="SPARE-HS","SPARE-ISSUE",
U659="Power Telco","ACTIVE", U659="no impacts","no impacts"
),"")</f>
        <v>No root cause</v>
      </c>
      <c r="W659" s="113"/>
      <c r="X659" s="113"/>
      <c r="Y659" s="113"/>
      <c r="Z659" s="113"/>
      <c r="AA659" s="113"/>
      <c r="AB659" s="17" t="s">
        <v>5465</v>
      </c>
      <c r="AC659" s="17" t="str">
        <f>_xlfn.XLOOKUP(B659,'INCIDENT-04-27-2026'!E:E,'INCIDENT-04-27-2026'!F:F,"")</f>
        <v/>
      </c>
      <c r="AD659" s="9"/>
      <c r="AE659" s="7" t="s">
        <v>5465</v>
      </c>
      <c r="AF659" s="6" t="str">
        <f>_xlfn.XLOOKUP(B659,'[13]Input_27-04'!$B:$B,'[13]Input_27-04'!$M:$M,"")</f>
        <v/>
      </c>
      <c r="AG659" s="7"/>
      <c r="AH659" s="3"/>
      <c r="AI659" s="18" t="str">
        <f>_xlfn.XLOOKUP(B659,'[3]Cells Huawei 27042026 10h'!$B:$B,'[3]Cells Huawei 27042026 10h'!$T:$T,"")</f>
        <v/>
      </c>
      <c r="AJ659" s="18" t="str">
        <f>_xlfn.XLOOKUP(B659,'[3]Cells Huawei 27042026 15h'!$B:$B,'[3]Cells Huawei 27042026 15h'!$T:$T,"")</f>
        <v/>
      </c>
      <c r="AK659" s="18" t="str">
        <f>_xlfn.XLOOKUP(B659,'[4]cells down 27042026 11h28'!$B:$B,'[4]cells down 27042026 11h28'!$R:$R,"")</f>
        <v/>
      </c>
      <c r="AL659" s="18" t="str">
        <f>_xlfn.XLOOKUP(B659,'[4]cells down 27042026 18h01'!$B:$B,'[4]cells down 27042026 18h01'!$R:$R,"")</f>
        <v/>
      </c>
      <c r="AM659" s="18" t="str">
        <f>_xlfn.XLOOKUP(B659,'[5]cell downs 27042026 11h'!$B:$B,'[5]cell downs 27042026 11h'!$R:$R,"")</f>
        <v/>
      </c>
      <c r="AN659" s="18" t="str">
        <f>_xlfn.XLOOKUP(B659,'[5]cell downs 27042026 17h40'!$B:$B,'[5]cell downs 27042026 17h40'!$R:$R,"")</f>
        <v/>
      </c>
      <c r="AO659" s="18" t="str">
        <f>_xlfn.XLOOKUP(B659,'[6]ALL SITES DOWN'!$D:$D,'[6]ALL SITES DOWN'!$J:$J,"")</f>
        <v/>
      </c>
      <c r="AP659" s="18" t="str">
        <f>_xlfn.XLOOKUP(B659,'[7]ALL SITES DOWN'!$D:$D,'[7]ALL SITES DOWN'!$J:$J,"")</f>
        <v/>
      </c>
      <c r="AQ659" s="9" t="str">
        <f>_xlfn.XLOOKUP(B659,[8]sheet1!$AC:$AC,[8]sheet1!$AF:$AF,"")</f>
        <v/>
      </c>
      <c r="AR659" s="14"/>
      <c r="AS659" s="14" t="s">
        <v>5465</v>
      </c>
      <c r="AT659" s="14" t="str">
        <f>_xlfn.XLOOKUP(B659,'[9]cell downs 18042026 17h'!$B:$B,'[9]cell downs 18042026 17h'!$B:$B,"")</f>
        <v/>
      </c>
      <c r="AU659" s="14" t="str">
        <f>_xlfn.XLOOKUP(B659,'[10]Cells Huawei 19042026 15h'!$B:$B,'[10]Cells Huawei 19042026 15h'!$B:$B,"")</f>
        <v/>
      </c>
      <c r="AV659" s="9" t="str">
        <f>_xlfn.XLOOKUP(B659,'[11]cells down 19042026 9H40'!$B:$B,'[11]cells down 19042026 9H40'!$B:$B,"")</f>
        <v/>
      </c>
    </row>
    <row r="660" spans="1:48" hidden="1" x14ac:dyDescent="0.3">
      <c r="A660" s="1" t="s">
        <v>136</v>
      </c>
      <c r="B660" s="8" t="s">
        <v>137</v>
      </c>
      <c r="C660" s="3" t="str">
        <f>_xlfn.XLOOKUP(B660,'[1]daily break down'!$D:$D,'[1]daily break down'!$E:$E,"")</f>
        <v>Maroua</v>
      </c>
      <c r="D660" s="1" t="s">
        <v>21</v>
      </c>
      <c r="E660" s="1" t="s">
        <v>80</v>
      </c>
      <c r="F660" s="3" t="s">
        <v>55</v>
      </c>
      <c r="G660" s="1" t="s">
        <v>84</v>
      </c>
      <c r="H660" s="27" t="str">
        <f>_xlfn.XLOOKUP(B660,[2]CALCULATION!$B:$B,[2]CALCULATION!$H:$H,"")</f>
        <v>Huawei</v>
      </c>
      <c r="I660" s="26">
        <v>21.344165646500187</v>
      </c>
      <c r="J660" s="26">
        <v>0</v>
      </c>
      <c r="K660" s="26">
        <v>0</v>
      </c>
      <c r="L660" s="26">
        <v>2.675261747609386E-4</v>
      </c>
      <c r="M660" s="26">
        <v>0.65071283241018962</v>
      </c>
      <c r="N660" s="26">
        <v>0.8081073985612085</v>
      </c>
      <c r="O660" s="26">
        <v>8.0257852428281581E-4</v>
      </c>
      <c r="P660" s="114" t="s">
        <v>6364</v>
      </c>
      <c r="Q660" s="42" t="s">
        <v>5538</v>
      </c>
      <c r="R660" s="42"/>
      <c r="S660" s="41" t="str" cm="1">
        <f t="array" ref="S660">IFERROR(_xlfn.IFS(
U660="MPR ISSUE","PDH",
U660="BSS Hardware Issue","BSS",
U660="Sites strategiques, MLL, Pylone, etc.","ENVTECH",
U660="AKTIVCO DEFAUT GE &amp; POWER Cabinet","AKTIVCO",
U660="AKTIVCO Coupure ENEO &amp; Baisse de tension","AKTIVCO GRID ONLY",
U660="Coupure ENEO &amp; Baisse de tension","IHS GRID ONLY",
U660="Defaut GE &amp; POWER Cabinet","IHS",
U660="Sharing","Partners",
U660="Sites strategiques &amp; DataCenter","SST &amp; DC",
U660="Exclu","Exclu",
U660="SAT","SAT",
U660="SPARE-ISSUE","SPARE-ISSUE",
U660="Fiber CAmtel","TRANS_FO_CAMTEL",
U660="Fiber AOF","Fiber AOF",
U660="Projet OCM (HUAWEI)","TRAVAUX-HUAWEI",
U660="Projet OCM (NOKIA)","TRAVAUX-NOKIA",
U660="ACCESS-ISSUE","ACCESS-ISSUE",
U660="Projet OCM (ZTE, NOKIA, autres projets)","TRAVAUX OCM",
U660="No root CAuse","No root cause",
U660="ODU HS","PDH",
U660="IP &amp; VLAN","PDH",
U660="Warehouse HUAWEI","SPARE-ISSUE",
U660="SPARE-HS","SPARE-ISSUE",
U660="Power Telco","BSS",U660="no impacts","no impacts"
),"")</f>
        <v>No root cause</v>
      </c>
      <c r="T660" s="41" t="str" cm="1">
        <f t="array" ref="T660">IFERROR(_xlfn.IFS(
U660="MPR ISSUE","TX ISSUE",
U660="BSS Hardware Issue","RAN ISSUE",
U660="Sites strategiques, MLL, Pylone, etc.","ENVTECH",
U660="AKTIVCO DEFAUT GE &amp; POWER Cabinet","POWER ISSUE",
U660="AKTIVCO Coupure ENEO &amp; Baisse de tension","POWER ISSUE",
U660="Coupure ENEO &amp; Baisse de tension","POWER ISSUE",
U660="Defaut GE &amp; POWER Cabinet","POWER ISSUE",
U660="Sharing","POWER ISSUE",
U660="Sites strategiques &amp; DataCenter","POWER ISSUE",
U660="Exclu","Exclu",
U660="SAT","TX ISSUE",
U660="SPARE-ISSUE","SPARE-ISSUE",
U660="Fiber CAmtel","TX ISSUE",
U660="Fiber AOF","TX ISSUE",
U660="Projet OCM (HUAWEI)","TRAVAUX-HUAWEI",
U660="Projet OCM (NOKIA)","TRAVAUX -NOKIA",
U660="ACCESS-ISSUE","ACCESS-ISSUE",
U660="Projet OCM (ZTE, NOKIA, autres projets)","TRAVAUX OCM",
U660="No root CAuse","No root cause",
U660="ODU HS","TX ISSUE",
U660="IP &amp; VLAN","TX ISSUE",
U660="Warehouse HUAWEI","SPARE-ISSUE",
U660="SPARE-HS","SPARE-ISSUE",
U660="Power Telco","RAN ISSUE",U660="no impacts","no impacts"
),"")</f>
        <v>No root cause</v>
      </c>
      <c r="U660" s="68" t="s">
        <v>5691</v>
      </c>
      <c r="V660" s="41" t="str" cm="1">
        <f t="array" ref="V660">IFERROR(_xlfn.IFS(
U660="MPR ISSUE","ACTIVE",
U660="BSS Hardware Issue","ACTIVE",
U660="Sites strategiques, MLL, Pylone, etc.","PASSIVE",
U660="AKTIVCO DEFAUT GE &amp; POWER Cabinet","PASSIVE",
U660="AKTIVCO Coupure ENEO &amp; Baisse de tension","PASSIVE",
U660="Coupure ENEO &amp; Baisse de tension","PASSIVE",
U660="Defaut GE &amp; POWER Cabinet","PASSIVE",
U660="Sharing","PASSIVE",
U660="Sites strategiques &amp; DataCenter","PASSIVE",
U660="Exclu","Exclu",
U660="SAT","ACTIVE",
U660="SPARE-ISSUE","SPARE-ISSUE",
U660="Fiber CAmtel","ACTIVE",
U660="Fiber AOF","ACTIVE",
U660="Projet OCM (HUAWEI)","PLANNED WORKS",
U660="Projet OCM (NOKIA)","PLANNED WORKS",
U660="ACCESS-ISSUE","ACCESS-ISSUE",
U660="Projet OCM (ZTE, NOKIA, autres projets)","PLANNED WORKS",
U660="No root CAuse","No root cause",
U660="ODU HS","ACTIVE",
U660="IP &amp; VLAN","ACTIVE",
U660="Warehouse HUAWEI","SPARE-ISSUE",
U660="SPARE-HS","SPARE-ISSUE",
U660="Power Telco","ACTIVE", U660="no impacts","no impacts"
),"")</f>
        <v>No root cause</v>
      </c>
      <c r="W660" s="113"/>
      <c r="X660" s="113"/>
      <c r="Y660" s="113"/>
      <c r="Z660" s="113"/>
      <c r="AA660" s="113"/>
      <c r="AB660" s="17" t="s">
        <v>5465</v>
      </c>
      <c r="AC660" s="17" t="str">
        <f>_xlfn.XLOOKUP(B660,'INCIDENT-04-27-2026'!E:E,'INCIDENT-04-27-2026'!F:F,"")</f>
        <v/>
      </c>
      <c r="AD660" s="9"/>
      <c r="AE660" s="7" t="s">
        <v>5465</v>
      </c>
      <c r="AF660" s="6" t="str">
        <f>_xlfn.XLOOKUP(B660,'[13]Input_27-04'!$B:$B,'[13]Input_27-04'!$M:$M,"")</f>
        <v/>
      </c>
      <c r="AG660" s="7"/>
      <c r="AH660" s="3"/>
      <c r="AI660" s="18" t="str">
        <f>_xlfn.XLOOKUP(B660,'[3]Cells Huawei 27042026 10h'!$B:$B,'[3]Cells Huawei 27042026 10h'!$T:$T,"")</f>
        <v/>
      </c>
      <c r="AJ660" s="18" t="str">
        <f>_xlfn.XLOOKUP(B660,'[3]Cells Huawei 27042026 15h'!$B:$B,'[3]Cells Huawei 27042026 15h'!$T:$T,"")</f>
        <v/>
      </c>
      <c r="AK660" s="18" t="str">
        <f>_xlfn.XLOOKUP(B660,'[4]cells down 27042026 11h28'!$B:$B,'[4]cells down 27042026 11h28'!$R:$R,"")</f>
        <v/>
      </c>
      <c r="AL660" s="18" t="str">
        <f>_xlfn.XLOOKUP(B660,'[4]cells down 27042026 18h01'!$B:$B,'[4]cells down 27042026 18h01'!$R:$R,"")</f>
        <v/>
      </c>
      <c r="AM660" s="18" t="str">
        <f>_xlfn.XLOOKUP(B660,'[5]cell downs 27042026 11h'!$B:$B,'[5]cell downs 27042026 11h'!$R:$R,"")</f>
        <v/>
      </c>
      <c r="AN660" s="18" t="str">
        <f>_xlfn.XLOOKUP(B660,'[5]cell downs 27042026 17h40'!$B:$B,'[5]cell downs 27042026 17h40'!$R:$R,"")</f>
        <v/>
      </c>
      <c r="AO660" s="18" t="str">
        <f>_xlfn.XLOOKUP(B660,'[6]ALL SITES DOWN'!$D:$D,'[6]ALL SITES DOWN'!$J:$J,"")</f>
        <v/>
      </c>
      <c r="AP660" s="18" t="str">
        <f>_xlfn.XLOOKUP(B660,'[7]ALL SITES DOWN'!$D:$D,'[7]ALL SITES DOWN'!$J:$J,"")</f>
        <v/>
      </c>
      <c r="AQ660" s="9" t="str">
        <f>_xlfn.XLOOKUP(B660,[8]sheet1!$AC:$AC,[8]sheet1!$AF:$AF,"")</f>
        <v/>
      </c>
      <c r="AR660" s="14"/>
      <c r="AS660" s="14" t="s">
        <v>5465</v>
      </c>
      <c r="AT660" s="14" t="str">
        <f>_xlfn.XLOOKUP(B660,'[9]cell downs 18042026 17h'!$B:$B,'[9]cell downs 18042026 17h'!$B:$B,"")</f>
        <v/>
      </c>
      <c r="AU660" s="14" t="str">
        <f>_xlfn.XLOOKUP(B660,'[10]Cells Huawei 19042026 15h'!$B:$B,'[10]Cells Huawei 19042026 15h'!$B:$B,"")</f>
        <v/>
      </c>
      <c r="AV660" s="9" t="str">
        <f>_xlfn.XLOOKUP(B660,'[11]cells down 19042026 9H40'!$B:$B,'[11]cells down 19042026 9H40'!$B:$B,"")</f>
        <v/>
      </c>
    </row>
    <row r="661" spans="1:48" hidden="1" x14ac:dyDescent="0.3">
      <c r="A661" s="1" t="s">
        <v>1044</v>
      </c>
      <c r="B661" s="8" t="s">
        <v>1045</v>
      </c>
      <c r="C661" s="3" t="str">
        <f>_xlfn.XLOOKUP(B661,'[1]daily break down'!$D:$D,'[1]daily break down'!$E:$E,"")</f>
        <v>SUD-OUEST</v>
      </c>
      <c r="D661" s="1" t="s">
        <v>11</v>
      </c>
      <c r="E661" s="1" t="s">
        <v>96</v>
      </c>
      <c r="F661" s="3" t="s">
        <v>13</v>
      </c>
      <c r="G661" s="1" t="s">
        <v>106</v>
      </c>
      <c r="H661" s="27" t="str">
        <f>_xlfn.XLOOKUP(B661,[2]CALCULATION!$B:$B,[2]CALCULATION!$H:$H,"")</f>
        <v>Huawei</v>
      </c>
      <c r="I661" s="26">
        <v>4.8154711456968938E-3</v>
      </c>
      <c r="J661" s="26">
        <v>2.675261747609386E-4</v>
      </c>
      <c r="K661" s="26">
        <v>1.5062615392956715</v>
      </c>
      <c r="L661" s="26">
        <v>1.0701046990437544E-3</v>
      </c>
      <c r="M661" s="26">
        <v>3.4217132804273569</v>
      </c>
      <c r="N661" s="26">
        <v>9.8806333878373332E-3</v>
      </c>
      <c r="O661" s="26">
        <v>8.0257852428281581E-4</v>
      </c>
      <c r="P661" s="114" t="s">
        <v>6364</v>
      </c>
      <c r="Q661" s="42" t="s">
        <v>5538</v>
      </c>
      <c r="R661" s="42"/>
      <c r="S661" s="41" t="str" cm="1">
        <f t="array" ref="S661">IFERROR(_xlfn.IFS(
U661="MPR ISSUE","PDH",
U661="BSS Hardware Issue","BSS",
U661="Sites strategiques, MLL, Pylone, etc.","ENVTECH",
U661="AKTIVCO DEFAUT GE &amp; POWER Cabinet","AKTIVCO",
U661="AKTIVCO Coupure ENEO &amp; Baisse de tension","AKTIVCO GRID ONLY",
U661="Coupure ENEO &amp; Baisse de tension","IHS GRID ONLY",
U661="Defaut GE &amp; POWER Cabinet","IHS",
U661="Sharing","Partners",
U661="Sites strategiques &amp; DataCenter","SST &amp; DC",
U661="Exclu","Exclu",
U661="SAT","SAT",
U661="SPARE-ISSUE","SPARE-ISSUE",
U661="Fiber CAmtel","TRANS_FO_CAMTEL",
U661="Fiber AOF","Fiber AOF",
U661="Projet OCM (HUAWEI)","TRAVAUX-HUAWEI",
U661="Projet OCM (NOKIA)","TRAVAUX-NOKIA",
U661="ACCESS-ISSUE","ACCESS-ISSUE",
U661="Projet OCM (ZTE, NOKIA, autres projets)","TRAVAUX OCM",
U661="No root CAuse","No root cause",
U661="ODU HS","PDH",
U661="IP &amp; VLAN","PDH",
U661="Warehouse HUAWEI","SPARE-ISSUE",
U661="SPARE-HS","SPARE-ISSUE",
U661="Power Telco","BSS",U661="no impacts","no impacts"
),"")</f>
        <v>No root cause</v>
      </c>
      <c r="T661" s="41" t="str" cm="1">
        <f t="array" ref="T661">IFERROR(_xlfn.IFS(
U661="MPR ISSUE","TX ISSUE",
U661="BSS Hardware Issue","RAN ISSUE",
U661="Sites strategiques, MLL, Pylone, etc.","ENVTECH",
U661="AKTIVCO DEFAUT GE &amp; POWER Cabinet","POWER ISSUE",
U661="AKTIVCO Coupure ENEO &amp; Baisse de tension","POWER ISSUE",
U661="Coupure ENEO &amp; Baisse de tension","POWER ISSUE",
U661="Defaut GE &amp; POWER Cabinet","POWER ISSUE",
U661="Sharing","POWER ISSUE",
U661="Sites strategiques &amp; DataCenter","POWER ISSUE",
U661="Exclu","Exclu",
U661="SAT","TX ISSUE",
U661="SPARE-ISSUE","SPARE-ISSUE",
U661="Fiber CAmtel","TX ISSUE",
U661="Fiber AOF","TX ISSUE",
U661="Projet OCM (HUAWEI)","TRAVAUX-HUAWEI",
U661="Projet OCM (NOKIA)","TRAVAUX -NOKIA",
U661="ACCESS-ISSUE","ACCESS-ISSUE",
U661="Projet OCM (ZTE, NOKIA, autres projets)","TRAVAUX OCM",
U661="No root CAuse","No root cause",
U661="ODU HS","TX ISSUE",
U661="IP &amp; VLAN","TX ISSUE",
U661="Warehouse HUAWEI","SPARE-ISSUE",
U661="SPARE-HS","SPARE-ISSUE",
U661="Power Telco","RAN ISSUE",U661="no impacts","no impacts"
),"")</f>
        <v>No root cause</v>
      </c>
      <c r="U661" s="68" t="s">
        <v>5691</v>
      </c>
      <c r="V661" s="41" t="str" cm="1">
        <f t="array" ref="V661">IFERROR(_xlfn.IFS(
U661="MPR ISSUE","ACTIVE",
U661="BSS Hardware Issue","ACTIVE",
U661="Sites strategiques, MLL, Pylone, etc.","PASSIVE",
U661="AKTIVCO DEFAUT GE &amp; POWER Cabinet","PASSIVE",
U661="AKTIVCO Coupure ENEO &amp; Baisse de tension","PASSIVE",
U661="Coupure ENEO &amp; Baisse de tension","PASSIVE",
U661="Defaut GE &amp; POWER Cabinet","PASSIVE",
U661="Sharing","PASSIVE",
U661="Sites strategiques &amp; DataCenter","PASSIVE",
U661="Exclu","Exclu",
U661="SAT","ACTIVE",
U661="SPARE-ISSUE","SPARE-ISSUE",
U661="Fiber CAmtel","ACTIVE",
U661="Fiber AOF","ACTIVE",
U661="Projet OCM (HUAWEI)","PLANNED WORKS",
U661="Projet OCM (NOKIA)","PLANNED WORKS",
U661="ACCESS-ISSUE","ACCESS-ISSUE",
U661="Projet OCM (ZTE, NOKIA, autres projets)","PLANNED WORKS",
U661="No root CAuse","No root cause",
U661="ODU HS","ACTIVE",
U661="IP &amp; VLAN","ACTIVE",
U661="Warehouse HUAWEI","SPARE-ISSUE",
U661="SPARE-HS","SPARE-ISSUE",
U661="Power Telco","ACTIVE", U661="no impacts","no impacts"
),"")</f>
        <v>No root cause</v>
      </c>
      <c r="W661" s="113"/>
      <c r="X661" s="113"/>
      <c r="Y661" s="113"/>
      <c r="Z661" s="113"/>
      <c r="AA661" s="113"/>
      <c r="AB661" s="17" t="s">
        <v>5465</v>
      </c>
      <c r="AC661" s="17" t="str">
        <f>_xlfn.XLOOKUP(B661,'INCIDENT-04-27-2026'!E:E,'INCIDENT-04-27-2026'!F:F,"")</f>
        <v/>
      </c>
      <c r="AD661" s="9"/>
      <c r="AE661" s="7" t="s">
        <v>5465</v>
      </c>
      <c r="AF661" s="6" t="str">
        <f>_xlfn.XLOOKUP(B661,'[13]Input_27-04'!$B:$B,'[13]Input_27-04'!$M:$M,"")</f>
        <v/>
      </c>
      <c r="AG661" s="7"/>
      <c r="AH661" s="3"/>
      <c r="AI661" s="18" t="str">
        <f>_xlfn.XLOOKUP(B661,'[3]Cells Huawei 27042026 10h'!$B:$B,'[3]Cells Huawei 27042026 10h'!$T:$T,"")</f>
        <v/>
      </c>
      <c r="AJ661" s="18" t="str">
        <f>_xlfn.XLOOKUP(B661,'[3]Cells Huawei 27042026 15h'!$B:$B,'[3]Cells Huawei 27042026 15h'!$T:$T,"")</f>
        <v/>
      </c>
      <c r="AK661" s="18" t="str">
        <f>_xlfn.XLOOKUP(B661,'[4]cells down 27042026 11h28'!$B:$B,'[4]cells down 27042026 11h28'!$R:$R,"")</f>
        <v/>
      </c>
      <c r="AL661" s="18" t="str">
        <f>_xlfn.XLOOKUP(B661,'[4]cells down 27042026 18h01'!$B:$B,'[4]cells down 27042026 18h01'!$R:$R,"")</f>
        <v/>
      </c>
      <c r="AM661" s="18" t="str">
        <f>_xlfn.XLOOKUP(B661,'[5]cell downs 27042026 11h'!$B:$B,'[5]cell downs 27042026 11h'!$R:$R,"")</f>
        <v/>
      </c>
      <c r="AN661" s="18" t="str">
        <f>_xlfn.XLOOKUP(B661,'[5]cell downs 27042026 17h40'!$B:$B,'[5]cell downs 27042026 17h40'!$R:$R,"")</f>
        <v/>
      </c>
      <c r="AO661" s="18" t="str">
        <f>_xlfn.XLOOKUP(B661,'[6]ALL SITES DOWN'!$D:$D,'[6]ALL SITES DOWN'!$J:$J,"")</f>
        <v/>
      </c>
      <c r="AP661" s="18" t="str">
        <f>_xlfn.XLOOKUP(B661,'[7]ALL SITES DOWN'!$D:$D,'[7]ALL SITES DOWN'!$J:$J,"")</f>
        <v/>
      </c>
      <c r="AQ661" s="9" t="str">
        <f>_xlfn.XLOOKUP(B661,[8]sheet1!$AC:$AC,[8]sheet1!$AF:$AF,"")</f>
        <v/>
      </c>
      <c r="AR661" s="14"/>
      <c r="AS661" s="14" t="s">
        <v>5465</v>
      </c>
      <c r="AT661" s="14" t="str">
        <f>_xlfn.XLOOKUP(B661,'[9]cell downs 18042026 17h'!$B:$B,'[9]cell downs 18042026 17h'!$B:$B,"")</f>
        <v/>
      </c>
      <c r="AU661" s="14" t="str">
        <f>_xlfn.XLOOKUP(B661,'[10]Cells Huawei 19042026 15h'!$B:$B,'[10]Cells Huawei 19042026 15h'!$B:$B,"")</f>
        <v/>
      </c>
      <c r="AV661" s="9" t="str">
        <f>_xlfn.XLOOKUP(B661,'[11]cells down 19042026 9H40'!$B:$B,'[11]cells down 19042026 9H40'!$B:$B,"")</f>
        <v/>
      </c>
    </row>
    <row r="662" spans="1:48" hidden="1" x14ac:dyDescent="0.3">
      <c r="A662" s="1" t="s">
        <v>952</v>
      </c>
      <c r="B662" s="8" t="s">
        <v>953</v>
      </c>
      <c r="C662" s="3" t="str">
        <f>_xlfn.XLOOKUP(B662,'[1]daily break down'!$D:$D,'[1]daily break down'!$E:$E,"")</f>
        <v>SUD-OUEST</v>
      </c>
      <c r="D662" s="1" t="s">
        <v>11</v>
      </c>
      <c r="E662" s="1" t="s">
        <v>12</v>
      </c>
      <c r="F662" s="3" t="s">
        <v>13</v>
      </c>
      <c r="G662" s="1" t="s">
        <v>106</v>
      </c>
      <c r="H662" s="27" t="str">
        <f>_xlfn.XLOOKUP(B662,[2]CALCULATION!$B:$B,[2]CALCULATION!$H:$H,"")</f>
        <v>Huawei</v>
      </c>
      <c r="I662" s="26">
        <v>3.4778402718922017E-3</v>
      </c>
      <c r="J662" s="26">
        <v>0</v>
      </c>
      <c r="K662" s="26">
        <v>0.54286411382489674</v>
      </c>
      <c r="L662" s="26">
        <v>5.3505234952187721E-4</v>
      </c>
      <c r="M662" s="26">
        <v>0</v>
      </c>
      <c r="N662" s="26">
        <v>9.7201176829807678E-3</v>
      </c>
      <c r="O662" s="26">
        <v>8.0257852428281581E-4</v>
      </c>
      <c r="P662" s="114" t="s">
        <v>6364</v>
      </c>
      <c r="Q662" s="42" t="s">
        <v>5538</v>
      </c>
      <c r="R662" s="42"/>
      <c r="S662" s="41" t="str" cm="1">
        <f t="array" ref="S662">IFERROR(_xlfn.IFS(
U662="MPR ISSUE","PDH",
U662="BSS Hardware Issue","BSS",
U662="Sites strategiques, MLL, Pylone, etc.","ENVTECH",
U662="AKTIVCO DEFAUT GE &amp; POWER Cabinet","AKTIVCO",
U662="AKTIVCO Coupure ENEO &amp; Baisse de tension","AKTIVCO GRID ONLY",
U662="Coupure ENEO &amp; Baisse de tension","IHS GRID ONLY",
U662="Defaut GE &amp; POWER Cabinet","IHS",
U662="Sharing","Partners",
U662="Sites strategiques &amp; DataCenter","SST &amp; DC",
U662="Exclu","Exclu",
U662="SAT","SAT",
U662="SPARE-ISSUE","SPARE-ISSUE",
U662="Fiber CAmtel","TRANS_FO_CAMTEL",
U662="Fiber AOF","Fiber AOF",
U662="Projet OCM (HUAWEI)","TRAVAUX-HUAWEI",
U662="Projet OCM (NOKIA)","TRAVAUX-NOKIA",
U662="ACCESS-ISSUE","ACCESS-ISSUE",
U662="Projet OCM (ZTE, NOKIA, autres projets)","TRAVAUX OCM",
U662="No root CAuse","No root cause",
U662="ODU HS","PDH",
U662="IP &amp; VLAN","PDH",
U662="Warehouse HUAWEI","SPARE-ISSUE",
U662="SPARE-HS","SPARE-ISSUE",
U662="Power Telco","BSS",U662="no impacts","no impacts"
),"")</f>
        <v>No root cause</v>
      </c>
      <c r="T662" s="41" t="str" cm="1">
        <f t="array" ref="T662">IFERROR(_xlfn.IFS(
U662="MPR ISSUE","TX ISSUE",
U662="BSS Hardware Issue","RAN ISSUE",
U662="Sites strategiques, MLL, Pylone, etc.","ENVTECH",
U662="AKTIVCO DEFAUT GE &amp; POWER Cabinet","POWER ISSUE",
U662="AKTIVCO Coupure ENEO &amp; Baisse de tension","POWER ISSUE",
U662="Coupure ENEO &amp; Baisse de tension","POWER ISSUE",
U662="Defaut GE &amp; POWER Cabinet","POWER ISSUE",
U662="Sharing","POWER ISSUE",
U662="Sites strategiques &amp; DataCenter","POWER ISSUE",
U662="Exclu","Exclu",
U662="SAT","TX ISSUE",
U662="SPARE-ISSUE","SPARE-ISSUE",
U662="Fiber CAmtel","TX ISSUE",
U662="Fiber AOF","TX ISSUE",
U662="Projet OCM (HUAWEI)","TRAVAUX-HUAWEI",
U662="Projet OCM (NOKIA)","TRAVAUX -NOKIA",
U662="ACCESS-ISSUE","ACCESS-ISSUE",
U662="Projet OCM (ZTE, NOKIA, autres projets)","TRAVAUX OCM",
U662="No root CAuse","No root cause",
U662="ODU HS","TX ISSUE",
U662="IP &amp; VLAN","TX ISSUE",
U662="Warehouse HUAWEI","SPARE-ISSUE",
U662="SPARE-HS","SPARE-ISSUE",
U662="Power Telco","RAN ISSUE",U662="no impacts","no impacts"
),"")</f>
        <v>No root cause</v>
      </c>
      <c r="U662" s="68" t="s">
        <v>5691</v>
      </c>
      <c r="V662" s="41" t="str" cm="1">
        <f t="array" ref="V662">IFERROR(_xlfn.IFS(
U662="MPR ISSUE","ACTIVE",
U662="BSS Hardware Issue","ACTIVE",
U662="Sites strategiques, MLL, Pylone, etc.","PASSIVE",
U662="AKTIVCO DEFAUT GE &amp; POWER Cabinet","PASSIVE",
U662="AKTIVCO Coupure ENEO &amp; Baisse de tension","PASSIVE",
U662="Coupure ENEO &amp; Baisse de tension","PASSIVE",
U662="Defaut GE &amp; POWER Cabinet","PASSIVE",
U662="Sharing","PASSIVE",
U662="Sites strategiques &amp; DataCenter","PASSIVE",
U662="Exclu","Exclu",
U662="SAT","ACTIVE",
U662="SPARE-ISSUE","SPARE-ISSUE",
U662="Fiber CAmtel","ACTIVE",
U662="Fiber AOF","ACTIVE",
U662="Projet OCM (HUAWEI)","PLANNED WORKS",
U662="Projet OCM (NOKIA)","PLANNED WORKS",
U662="ACCESS-ISSUE","ACCESS-ISSUE",
U662="Projet OCM (ZTE, NOKIA, autres projets)","PLANNED WORKS",
U662="No root CAuse","No root cause",
U662="ODU HS","ACTIVE",
U662="IP &amp; VLAN","ACTIVE",
U662="Warehouse HUAWEI","SPARE-ISSUE",
U662="SPARE-HS","SPARE-ISSUE",
U662="Power Telco","ACTIVE", U662="no impacts","no impacts"
),"")</f>
        <v>No root cause</v>
      </c>
      <c r="W662" s="113"/>
      <c r="X662" s="113"/>
      <c r="Y662" s="113"/>
      <c r="Z662" s="113"/>
      <c r="AA662" s="113"/>
      <c r="AB662" s="17" t="s">
        <v>5465</v>
      </c>
      <c r="AC662" s="17" t="str">
        <f>_xlfn.XLOOKUP(B662,'INCIDENT-04-27-2026'!E:E,'INCIDENT-04-27-2026'!F:F,"")</f>
        <v/>
      </c>
      <c r="AD662" s="9"/>
      <c r="AE662" s="7" t="s">
        <v>5465</v>
      </c>
      <c r="AF662" s="6" t="str">
        <f>_xlfn.XLOOKUP(B662,'[13]Input_27-04'!$B:$B,'[13]Input_27-04'!$M:$M,"")</f>
        <v/>
      </c>
      <c r="AG662" s="7"/>
      <c r="AH662" s="3"/>
      <c r="AI662" s="18" t="str">
        <f>_xlfn.XLOOKUP(B662,'[3]Cells Huawei 27042026 10h'!$B:$B,'[3]Cells Huawei 27042026 10h'!$T:$T,"")</f>
        <v/>
      </c>
      <c r="AJ662" s="18" t="str">
        <f>_xlfn.XLOOKUP(B662,'[3]Cells Huawei 27042026 15h'!$B:$B,'[3]Cells Huawei 27042026 15h'!$T:$T,"")</f>
        <v/>
      </c>
      <c r="AK662" s="18" t="str">
        <f>_xlfn.XLOOKUP(B662,'[4]cells down 27042026 11h28'!$B:$B,'[4]cells down 27042026 11h28'!$R:$R,"")</f>
        <v/>
      </c>
      <c r="AL662" s="18" t="str">
        <f>_xlfn.XLOOKUP(B662,'[4]cells down 27042026 18h01'!$B:$B,'[4]cells down 27042026 18h01'!$R:$R,"")</f>
        <v/>
      </c>
      <c r="AM662" s="18" t="str">
        <f>_xlfn.XLOOKUP(B662,'[5]cell downs 27042026 11h'!$B:$B,'[5]cell downs 27042026 11h'!$R:$R,"")</f>
        <v/>
      </c>
      <c r="AN662" s="18" t="str">
        <f>_xlfn.XLOOKUP(B662,'[5]cell downs 27042026 17h40'!$B:$B,'[5]cell downs 27042026 17h40'!$R:$R,"")</f>
        <v/>
      </c>
      <c r="AO662" s="18" t="str">
        <f>_xlfn.XLOOKUP(B662,'[6]ALL SITES DOWN'!$D:$D,'[6]ALL SITES DOWN'!$J:$J,"")</f>
        <v/>
      </c>
      <c r="AP662" s="18" t="str">
        <f>_xlfn.XLOOKUP(B662,'[7]ALL SITES DOWN'!$D:$D,'[7]ALL SITES DOWN'!$J:$J,"")</f>
        <v/>
      </c>
      <c r="AQ662" s="9" t="str">
        <f>_xlfn.XLOOKUP(B662,[8]sheet1!$AC:$AC,[8]sheet1!$AF:$AF,"")</f>
        <v/>
      </c>
      <c r="AR662" s="14"/>
      <c r="AS662" s="14" t="s">
        <v>5465</v>
      </c>
      <c r="AT662" s="14" t="str">
        <f>_xlfn.XLOOKUP(B662,'[9]cell downs 18042026 17h'!$B:$B,'[9]cell downs 18042026 17h'!$B:$B,"")</f>
        <v/>
      </c>
      <c r="AU662" s="14" t="str">
        <f>_xlfn.XLOOKUP(B662,'[10]Cells Huawei 19042026 15h'!$B:$B,'[10]Cells Huawei 19042026 15h'!$B:$B,"")</f>
        <v/>
      </c>
      <c r="AV662" s="9" t="str">
        <f>_xlfn.XLOOKUP(B662,'[11]cells down 19042026 9H40'!$B:$B,'[11]cells down 19042026 9H40'!$B:$B,"")</f>
        <v/>
      </c>
    </row>
    <row r="663" spans="1:48" hidden="1" x14ac:dyDescent="0.3">
      <c r="A663" s="1" t="s">
        <v>3758</v>
      </c>
      <c r="B663" s="8" t="s">
        <v>3759</v>
      </c>
      <c r="C663" s="3" t="str">
        <f>_xlfn.XLOOKUP(B663,'[1]daily break down'!$D:$D,'[1]daily break down'!$E:$E,"")</f>
        <v>Maroua</v>
      </c>
      <c r="D663" s="1" t="s">
        <v>11</v>
      </c>
      <c r="E663" s="1" t="s">
        <v>12</v>
      </c>
      <c r="F663" s="3" t="s">
        <v>55</v>
      </c>
      <c r="G663" s="1" t="s">
        <v>84</v>
      </c>
      <c r="H663" s="27" t="str">
        <f>_xlfn.XLOOKUP(B663,[2]CALCULATION!$B:$B,[2]CALCULATION!$H:$H,"")</f>
        <v>Huawei</v>
      </c>
      <c r="I663" s="26">
        <v>0</v>
      </c>
      <c r="J663" s="26">
        <v>0</v>
      </c>
      <c r="K663" s="26">
        <v>0</v>
      </c>
      <c r="L663" s="26">
        <v>2.675261747609386E-4</v>
      </c>
      <c r="M663" s="26">
        <v>0</v>
      </c>
      <c r="N663" s="26">
        <v>0</v>
      </c>
      <c r="O663" s="26">
        <v>8.0257852428281581E-4</v>
      </c>
      <c r="P663" s="114" t="s">
        <v>6364</v>
      </c>
      <c r="Q663" s="42" t="s">
        <v>5538</v>
      </c>
      <c r="R663" s="42"/>
      <c r="S663" s="41" t="str" cm="1">
        <f t="array" ref="S663">IFERROR(_xlfn.IFS(
U663="MPR ISSUE","PDH",
U663="BSS Hardware Issue","BSS",
U663="Sites strategiques, MLL, Pylone, etc.","ENVTECH",
U663="AKTIVCO DEFAUT GE &amp; POWER Cabinet","AKTIVCO",
U663="AKTIVCO Coupure ENEO &amp; Baisse de tension","AKTIVCO GRID ONLY",
U663="Coupure ENEO &amp; Baisse de tension","IHS GRID ONLY",
U663="Defaut GE &amp; POWER Cabinet","IHS",
U663="Sharing","Partners",
U663="Sites strategiques &amp; DataCenter","SST &amp; DC",
U663="Exclu","Exclu",
U663="SAT","SAT",
U663="SPARE-ISSUE","SPARE-ISSUE",
U663="Fiber CAmtel","TRANS_FO_CAMTEL",
U663="Fiber AOF","Fiber AOF",
U663="Projet OCM (HUAWEI)","TRAVAUX-HUAWEI",
U663="Projet OCM (NOKIA)","TRAVAUX-NOKIA",
U663="ACCESS-ISSUE","ACCESS-ISSUE",
U663="Projet OCM (ZTE, NOKIA, autres projets)","TRAVAUX OCM",
U663="No root CAuse","No root cause",
U663="ODU HS","PDH",
U663="IP &amp; VLAN","PDH",
U663="Warehouse HUAWEI","SPARE-ISSUE",
U663="SPARE-HS","SPARE-ISSUE",
U663="Power Telco","BSS",U663="no impacts","no impacts"
),"")</f>
        <v>No root cause</v>
      </c>
      <c r="T663" s="41" t="str" cm="1">
        <f t="array" ref="T663">IFERROR(_xlfn.IFS(
U663="MPR ISSUE","TX ISSUE",
U663="BSS Hardware Issue","RAN ISSUE",
U663="Sites strategiques, MLL, Pylone, etc.","ENVTECH",
U663="AKTIVCO DEFAUT GE &amp; POWER Cabinet","POWER ISSUE",
U663="AKTIVCO Coupure ENEO &amp; Baisse de tension","POWER ISSUE",
U663="Coupure ENEO &amp; Baisse de tension","POWER ISSUE",
U663="Defaut GE &amp; POWER Cabinet","POWER ISSUE",
U663="Sharing","POWER ISSUE",
U663="Sites strategiques &amp; DataCenter","POWER ISSUE",
U663="Exclu","Exclu",
U663="SAT","TX ISSUE",
U663="SPARE-ISSUE","SPARE-ISSUE",
U663="Fiber CAmtel","TX ISSUE",
U663="Fiber AOF","TX ISSUE",
U663="Projet OCM (HUAWEI)","TRAVAUX-HUAWEI",
U663="Projet OCM (NOKIA)","TRAVAUX -NOKIA",
U663="ACCESS-ISSUE","ACCESS-ISSUE",
U663="Projet OCM (ZTE, NOKIA, autres projets)","TRAVAUX OCM",
U663="No root CAuse","No root cause",
U663="ODU HS","TX ISSUE",
U663="IP &amp; VLAN","TX ISSUE",
U663="Warehouse HUAWEI","SPARE-ISSUE",
U663="SPARE-HS","SPARE-ISSUE",
U663="Power Telco","RAN ISSUE",U663="no impacts","no impacts"
),"")</f>
        <v>No root cause</v>
      </c>
      <c r="U663" s="68" t="s">
        <v>5691</v>
      </c>
      <c r="V663" s="41" t="str" cm="1">
        <f t="array" ref="V663">IFERROR(_xlfn.IFS(
U663="MPR ISSUE","ACTIVE",
U663="BSS Hardware Issue","ACTIVE",
U663="Sites strategiques, MLL, Pylone, etc.","PASSIVE",
U663="AKTIVCO DEFAUT GE &amp; POWER Cabinet","PASSIVE",
U663="AKTIVCO Coupure ENEO &amp; Baisse de tension","PASSIVE",
U663="Coupure ENEO &amp; Baisse de tension","PASSIVE",
U663="Defaut GE &amp; POWER Cabinet","PASSIVE",
U663="Sharing","PASSIVE",
U663="Sites strategiques &amp; DataCenter","PASSIVE",
U663="Exclu","Exclu",
U663="SAT","ACTIVE",
U663="SPARE-ISSUE","SPARE-ISSUE",
U663="Fiber CAmtel","ACTIVE",
U663="Fiber AOF","ACTIVE",
U663="Projet OCM (HUAWEI)","PLANNED WORKS",
U663="Projet OCM (NOKIA)","PLANNED WORKS",
U663="ACCESS-ISSUE","ACCESS-ISSUE",
U663="Projet OCM (ZTE, NOKIA, autres projets)","PLANNED WORKS",
U663="No root CAuse","No root cause",
U663="ODU HS","ACTIVE",
U663="IP &amp; VLAN","ACTIVE",
U663="Warehouse HUAWEI","SPARE-ISSUE",
U663="SPARE-HS","SPARE-ISSUE",
U663="Power Telco","ACTIVE", U663="no impacts","no impacts"
),"")</f>
        <v>No root cause</v>
      </c>
      <c r="W663" s="113"/>
      <c r="X663" s="113"/>
      <c r="Y663" s="113"/>
      <c r="Z663" s="113"/>
      <c r="AA663" s="113"/>
      <c r="AB663" s="17" t="s">
        <v>5465</v>
      </c>
      <c r="AC663" s="17" t="str">
        <f>_xlfn.XLOOKUP(B663,'INCIDENT-04-27-2026'!E:E,'INCIDENT-04-27-2026'!F:F,"")</f>
        <v/>
      </c>
      <c r="AD663" s="9"/>
      <c r="AE663" s="7" t="s">
        <v>5465</v>
      </c>
      <c r="AF663" s="6" t="str">
        <f>_xlfn.XLOOKUP(B663,'[13]Input_27-04'!$B:$B,'[13]Input_27-04'!$M:$M,"")</f>
        <v/>
      </c>
      <c r="AG663" s="7"/>
      <c r="AH663" s="3"/>
      <c r="AI663" s="18" t="str">
        <f>_xlfn.XLOOKUP(B663,'[3]Cells Huawei 27042026 10h'!$B:$B,'[3]Cells Huawei 27042026 10h'!$T:$T,"")</f>
        <v/>
      </c>
      <c r="AJ663" s="18" t="str">
        <f>_xlfn.XLOOKUP(B663,'[3]Cells Huawei 27042026 15h'!$B:$B,'[3]Cells Huawei 27042026 15h'!$T:$T,"")</f>
        <v/>
      </c>
      <c r="AK663" s="18" t="str">
        <f>_xlfn.XLOOKUP(B663,'[4]cells down 27042026 11h28'!$B:$B,'[4]cells down 27042026 11h28'!$R:$R,"")</f>
        <v/>
      </c>
      <c r="AL663" s="18" t="str">
        <f>_xlfn.XLOOKUP(B663,'[4]cells down 27042026 18h01'!$B:$B,'[4]cells down 27042026 18h01'!$R:$R,"")</f>
        <v/>
      </c>
      <c r="AM663" s="18" t="str">
        <f>_xlfn.XLOOKUP(B663,'[5]cell downs 27042026 11h'!$B:$B,'[5]cell downs 27042026 11h'!$R:$R,"")</f>
        <v/>
      </c>
      <c r="AN663" s="18" t="str">
        <f>_xlfn.XLOOKUP(B663,'[5]cell downs 27042026 17h40'!$B:$B,'[5]cell downs 27042026 17h40'!$R:$R,"")</f>
        <v/>
      </c>
      <c r="AO663" s="18" t="str">
        <f>_xlfn.XLOOKUP(B663,'[6]ALL SITES DOWN'!$D:$D,'[6]ALL SITES DOWN'!$J:$J,"")</f>
        <v/>
      </c>
      <c r="AP663" s="18" t="str">
        <f>_xlfn.XLOOKUP(B663,'[7]ALL SITES DOWN'!$D:$D,'[7]ALL SITES DOWN'!$J:$J,"")</f>
        <v/>
      </c>
      <c r="AQ663" s="9" t="str">
        <f>_xlfn.XLOOKUP(B663,[8]sheet1!$AC:$AC,[8]sheet1!$AF:$AF,"")</f>
        <v/>
      </c>
      <c r="AR663" s="14"/>
      <c r="AS663" s="14" t="s">
        <v>5465</v>
      </c>
      <c r="AT663" s="14" t="str">
        <f>_xlfn.XLOOKUP(B663,'[9]cell downs 18042026 17h'!$B:$B,'[9]cell downs 18042026 17h'!$B:$B,"")</f>
        <v/>
      </c>
      <c r="AU663" s="14" t="str">
        <f>_xlfn.XLOOKUP(B663,'[10]Cells Huawei 19042026 15h'!$B:$B,'[10]Cells Huawei 19042026 15h'!$B:$B,"")</f>
        <v/>
      </c>
      <c r="AV663" s="9" t="str">
        <f>_xlfn.XLOOKUP(B663,'[11]cells down 19042026 9H40'!$B:$B,'[11]cells down 19042026 9H40'!$B:$B,"")</f>
        <v/>
      </c>
    </row>
    <row r="664" spans="1:48" hidden="1" x14ac:dyDescent="0.3">
      <c r="A664" s="1" t="s">
        <v>1681</v>
      </c>
      <c r="B664" s="8" t="s">
        <v>1682</v>
      </c>
      <c r="C664" s="3" t="str">
        <f>_xlfn.XLOOKUP(B664,'[1]daily break down'!$D:$D,'[1]daily break down'!$E:$E,"")</f>
        <v>Maroua</v>
      </c>
      <c r="D664" s="1" t="s">
        <v>11</v>
      </c>
      <c r="E664" s="1" t="s">
        <v>12</v>
      </c>
      <c r="F664" s="3" t="s">
        <v>55</v>
      </c>
      <c r="G664" s="1" t="s">
        <v>84</v>
      </c>
      <c r="H664" s="27" t="str">
        <f>_xlfn.XLOOKUP(B664,[2]CALCULATION!$B:$B,[2]CALCULATION!$H:$H,"")</f>
        <v>Huawei</v>
      </c>
      <c r="I664" s="26">
        <v>0</v>
      </c>
      <c r="J664" s="26">
        <v>0</v>
      </c>
      <c r="K664" s="26">
        <v>0</v>
      </c>
      <c r="L664" s="26">
        <v>5.3505234952187721E-4</v>
      </c>
      <c r="M664" s="26">
        <v>0</v>
      </c>
      <c r="N664" s="26">
        <v>0</v>
      </c>
      <c r="O664" s="26">
        <v>6.2422774110885678E-4</v>
      </c>
      <c r="P664" s="114" t="s">
        <v>6364</v>
      </c>
      <c r="Q664" s="42" t="s">
        <v>5538</v>
      </c>
      <c r="R664" s="42"/>
      <c r="S664" s="41" t="str" cm="1">
        <f t="array" ref="S664">IFERROR(_xlfn.IFS(
U664="MPR ISSUE","PDH",
U664="BSS Hardware Issue","BSS",
U664="Sites strategiques, MLL, Pylone, etc.","ENVTECH",
U664="AKTIVCO DEFAUT GE &amp; POWER Cabinet","AKTIVCO",
U664="AKTIVCO Coupure ENEO &amp; Baisse de tension","AKTIVCO GRID ONLY",
U664="Coupure ENEO &amp; Baisse de tension","IHS GRID ONLY",
U664="Defaut GE &amp; POWER Cabinet","IHS",
U664="Sharing","Partners",
U664="Sites strategiques &amp; DataCenter","SST &amp; DC",
U664="Exclu","Exclu",
U664="SAT","SAT",
U664="SPARE-ISSUE","SPARE-ISSUE",
U664="Fiber CAmtel","TRANS_FO_CAMTEL",
U664="Fiber AOF","Fiber AOF",
U664="Projet OCM (HUAWEI)","TRAVAUX-HUAWEI",
U664="Projet OCM (NOKIA)","TRAVAUX-NOKIA",
U664="ACCESS-ISSUE","ACCESS-ISSUE",
U664="Projet OCM (ZTE, NOKIA, autres projets)","TRAVAUX OCM",
U664="No root CAuse","No root cause",
U664="ODU HS","PDH",
U664="IP &amp; VLAN","PDH",
U664="Warehouse HUAWEI","SPARE-ISSUE",
U664="SPARE-HS","SPARE-ISSUE",
U664="Power Telco","BSS",U664="no impacts","no impacts"
),"")</f>
        <v>No root cause</v>
      </c>
      <c r="T664" s="41" t="str" cm="1">
        <f t="array" ref="T664">IFERROR(_xlfn.IFS(
U664="MPR ISSUE","TX ISSUE",
U664="BSS Hardware Issue","RAN ISSUE",
U664="Sites strategiques, MLL, Pylone, etc.","ENVTECH",
U664="AKTIVCO DEFAUT GE &amp; POWER Cabinet","POWER ISSUE",
U664="AKTIVCO Coupure ENEO &amp; Baisse de tension","POWER ISSUE",
U664="Coupure ENEO &amp; Baisse de tension","POWER ISSUE",
U664="Defaut GE &amp; POWER Cabinet","POWER ISSUE",
U664="Sharing","POWER ISSUE",
U664="Sites strategiques &amp; DataCenter","POWER ISSUE",
U664="Exclu","Exclu",
U664="SAT","TX ISSUE",
U664="SPARE-ISSUE","SPARE-ISSUE",
U664="Fiber CAmtel","TX ISSUE",
U664="Fiber AOF","TX ISSUE",
U664="Projet OCM (HUAWEI)","TRAVAUX-HUAWEI",
U664="Projet OCM (NOKIA)","TRAVAUX -NOKIA",
U664="ACCESS-ISSUE","ACCESS-ISSUE",
U664="Projet OCM (ZTE, NOKIA, autres projets)","TRAVAUX OCM",
U664="No root CAuse","No root cause",
U664="ODU HS","TX ISSUE",
U664="IP &amp; VLAN","TX ISSUE",
U664="Warehouse HUAWEI","SPARE-ISSUE",
U664="SPARE-HS","SPARE-ISSUE",
U664="Power Telco","RAN ISSUE",U664="no impacts","no impacts"
),"")</f>
        <v>No root cause</v>
      </c>
      <c r="U664" s="68" t="s">
        <v>5691</v>
      </c>
      <c r="V664" s="41" t="str" cm="1">
        <f t="array" ref="V664">IFERROR(_xlfn.IFS(
U664="MPR ISSUE","ACTIVE",
U664="BSS Hardware Issue","ACTIVE",
U664="Sites strategiques, MLL, Pylone, etc.","PASSIVE",
U664="AKTIVCO DEFAUT GE &amp; POWER Cabinet","PASSIVE",
U664="AKTIVCO Coupure ENEO &amp; Baisse de tension","PASSIVE",
U664="Coupure ENEO &amp; Baisse de tension","PASSIVE",
U664="Defaut GE &amp; POWER Cabinet","PASSIVE",
U664="Sharing","PASSIVE",
U664="Sites strategiques &amp; DataCenter","PASSIVE",
U664="Exclu","Exclu",
U664="SAT","ACTIVE",
U664="SPARE-ISSUE","SPARE-ISSUE",
U664="Fiber CAmtel","ACTIVE",
U664="Fiber AOF","ACTIVE",
U664="Projet OCM (HUAWEI)","PLANNED WORKS",
U664="Projet OCM (NOKIA)","PLANNED WORKS",
U664="ACCESS-ISSUE","ACCESS-ISSUE",
U664="Projet OCM (ZTE, NOKIA, autres projets)","PLANNED WORKS",
U664="No root CAuse","No root cause",
U664="ODU HS","ACTIVE",
U664="IP &amp; VLAN","ACTIVE",
U664="Warehouse HUAWEI","SPARE-ISSUE",
U664="SPARE-HS","SPARE-ISSUE",
U664="Power Telco","ACTIVE", U664="no impacts","no impacts"
),"")</f>
        <v>No root cause</v>
      </c>
      <c r="W664" s="113"/>
      <c r="X664" s="113"/>
      <c r="Y664" s="113"/>
      <c r="Z664" s="113"/>
      <c r="AA664" s="113"/>
      <c r="AB664" s="17" t="s">
        <v>5465</v>
      </c>
      <c r="AC664" s="17" t="str">
        <f>_xlfn.XLOOKUP(B664,'INCIDENT-04-27-2026'!E:E,'INCIDENT-04-27-2026'!F:F,"")</f>
        <v/>
      </c>
      <c r="AD664" s="9"/>
      <c r="AE664" s="7" t="s">
        <v>5465</v>
      </c>
      <c r="AF664" s="6" t="str">
        <f>_xlfn.XLOOKUP(B664,'[13]Input_27-04'!$B:$B,'[13]Input_27-04'!$M:$M,"")</f>
        <v/>
      </c>
      <c r="AG664" s="7"/>
      <c r="AH664" s="3"/>
      <c r="AI664" s="18" t="str">
        <f>_xlfn.XLOOKUP(B664,'[3]Cells Huawei 27042026 10h'!$B:$B,'[3]Cells Huawei 27042026 10h'!$T:$T,"")</f>
        <v/>
      </c>
      <c r="AJ664" s="18" t="str">
        <f>_xlfn.XLOOKUP(B664,'[3]Cells Huawei 27042026 15h'!$B:$B,'[3]Cells Huawei 27042026 15h'!$T:$T,"")</f>
        <v/>
      </c>
      <c r="AK664" s="18" t="str">
        <f>_xlfn.XLOOKUP(B664,'[4]cells down 27042026 11h28'!$B:$B,'[4]cells down 27042026 11h28'!$R:$R,"")</f>
        <v/>
      </c>
      <c r="AL664" s="18" t="str">
        <f>_xlfn.XLOOKUP(B664,'[4]cells down 27042026 18h01'!$B:$B,'[4]cells down 27042026 18h01'!$R:$R,"")</f>
        <v/>
      </c>
      <c r="AM664" s="18" t="str">
        <f>_xlfn.XLOOKUP(B664,'[5]cell downs 27042026 11h'!$B:$B,'[5]cell downs 27042026 11h'!$R:$R,"")</f>
        <v/>
      </c>
      <c r="AN664" s="18" t="str">
        <f>_xlfn.XLOOKUP(B664,'[5]cell downs 27042026 17h40'!$B:$B,'[5]cell downs 27042026 17h40'!$R:$R,"")</f>
        <v/>
      </c>
      <c r="AO664" s="18" t="str">
        <f>_xlfn.XLOOKUP(B664,'[6]ALL SITES DOWN'!$D:$D,'[6]ALL SITES DOWN'!$J:$J,"")</f>
        <v/>
      </c>
      <c r="AP664" s="18" t="str">
        <f>_xlfn.XLOOKUP(B664,'[7]ALL SITES DOWN'!$D:$D,'[7]ALL SITES DOWN'!$J:$J,"")</f>
        <v/>
      </c>
      <c r="AQ664" s="9" t="str">
        <f>_xlfn.XLOOKUP(B664,[8]sheet1!$AC:$AC,[8]sheet1!$AF:$AF,"")</f>
        <v/>
      </c>
      <c r="AR664" s="14"/>
      <c r="AS664" s="14" t="s">
        <v>5465</v>
      </c>
      <c r="AT664" s="14" t="str">
        <f>_xlfn.XLOOKUP(B664,'[9]cell downs 18042026 17h'!$B:$B,'[9]cell downs 18042026 17h'!$B:$B,"")</f>
        <v/>
      </c>
      <c r="AU664" s="14" t="str">
        <f>_xlfn.XLOOKUP(B664,'[10]Cells Huawei 19042026 15h'!$B:$B,'[10]Cells Huawei 19042026 15h'!$B:$B,"")</f>
        <v/>
      </c>
      <c r="AV664" s="9" t="str">
        <f>_xlfn.XLOOKUP(B664,'[11]cells down 19042026 9H40'!$B:$B,'[11]cells down 19042026 9H40'!$B:$B,"")</f>
        <v/>
      </c>
    </row>
    <row r="665" spans="1:48" hidden="1" x14ac:dyDescent="0.3">
      <c r="A665" s="1" t="s">
        <v>917</v>
      </c>
      <c r="B665" s="8" t="s">
        <v>918</v>
      </c>
      <c r="C665" s="3" t="str">
        <f>_xlfn.XLOOKUP(B665,'[1]daily break down'!$D:$D,'[1]daily break down'!$E:$E,"")</f>
        <v>SUD-OUEST</v>
      </c>
      <c r="D665" s="1" t="s">
        <v>18</v>
      </c>
      <c r="E665" s="1"/>
      <c r="F665" s="3" t="s">
        <v>13</v>
      </c>
      <c r="G665" s="1" t="s">
        <v>63</v>
      </c>
      <c r="H665" s="27" t="str">
        <f>_xlfn.XLOOKUP(B665,[2]CALCULATION!$B:$B,[2]CALCULATION!$H:$H,"")</f>
        <v>Huawei</v>
      </c>
      <c r="I665" s="26">
        <v>1.7306981648417812</v>
      </c>
      <c r="J665" s="26">
        <v>5.0932881606469707</v>
      </c>
      <c r="K665" s="26">
        <v>0.15487982010826604</v>
      </c>
      <c r="L665" s="26">
        <v>6.4545861833788489</v>
      </c>
      <c r="M665" s="26">
        <v>0.67470101274708738</v>
      </c>
      <c r="N665" s="26">
        <v>0.17843995856554604</v>
      </c>
      <c r="O665" s="26">
        <v>5.3505234952187721E-4</v>
      </c>
      <c r="P665" s="114" t="s">
        <v>6364</v>
      </c>
      <c r="Q665" s="42" t="s">
        <v>5538</v>
      </c>
      <c r="R665" s="42"/>
      <c r="S665" s="41" t="str" cm="1">
        <f t="array" ref="S665">IFERROR(_xlfn.IFS(
U665="MPR ISSUE","PDH",
U665="BSS Hardware Issue","BSS",
U665="Sites strategiques, MLL, Pylone, etc.","ENVTECH",
U665="AKTIVCO DEFAUT GE &amp; POWER Cabinet","AKTIVCO",
U665="AKTIVCO Coupure ENEO &amp; Baisse de tension","AKTIVCO GRID ONLY",
U665="Coupure ENEO &amp; Baisse de tension","IHS GRID ONLY",
U665="Defaut GE &amp; POWER Cabinet","IHS",
U665="Sharing","Partners",
U665="Sites strategiques &amp; DataCenter","SST &amp; DC",
U665="Exclu","Exclu",
U665="SAT","SAT",
U665="SPARE-ISSUE","SPARE-ISSUE",
U665="Fiber CAmtel","TRANS_FO_CAMTEL",
U665="Fiber AOF","Fiber AOF",
U665="Projet OCM (HUAWEI)","TRAVAUX-HUAWEI",
U665="Projet OCM (NOKIA)","TRAVAUX-NOKIA",
U665="ACCESS-ISSUE","ACCESS-ISSUE",
U665="Projet OCM (ZTE, NOKIA, autres projets)","TRAVAUX OCM",
U665="No root CAuse","No root cause",
U665="ODU HS","PDH",
U665="IP &amp; VLAN","PDH",
U665="Warehouse HUAWEI","SPARE-ISSUE",
U665="SPARE-HS","SPARE-ISSUE",
U665="Power Telco","BSS",U665="no impacts","no impacts"
),"")</f>
        <v>No root cause</v>
      </c>
      <c r="T665" s="41" t="str" cm="1">
        <f t="array" ref="T665">IFERROR(_xlfn.IFS(
U665="MPR ISSUE","TX ISSUE",
U665="BSS Hardware Issue","RAN ISSUE",
U665="Sites strategiques, MLL, Pylone, etc.","ENVTECH",
U665="AKTIVCO DEFAUT GE &amp; POWER Cabinet","POWER ISSUE",
U665="AKTIVCO Coupure ENEO &amp; Baisse de tension","POWER ISSUE",
U665="Coupure ENEO &amp; Baisse de tension","POWER ISSUE",
U665="Defaut GE &amp; POWER Cabinet","POWER ISSUE",
U665="Sharing","POWER ISSUE",
U665="Sites strategiques &amp; DataCenter","POWER ISSUE",
U665="Exclu","Exclu",
U665="SAT","TX ISSUE",
U665="SPARE-ISSUE","SPARE-ISSUE",
U665="Fiber CAmtel","TX ISSUE",
U665="Fiber AOF","TX ISSUE",
U665="Projet OCM (HUAWEI)","TRAVAUX-HUAWEI",
U665="Projet OCM (NOKIA)","TRAVAUX -NOKIA",
U665="ACCESS-ISSUE","ACCESS-ISSUE",
U665="Projet OCM (ZTE, NOKIA, autres projets)","TRAVAUX OCM",
U665="No root CAuse","No root cause",
U665="ODU HS","TX ISSUE",
U665="IP &amp; VLAN","TX ISSUE",
U665="Warehouse HUAWEI","SPARE-ISSUE",
U665="SPARE-HS","SPARE-ISSUE",
U665="Power Telco","RAN ISSUE",U665="no impacts","no impacts"
),"")</f>
        <v>No root cause</v>
      </c>
      <c r="U665" s="68" t="s">
        <v>5691</v>
      </c>
      <c r="V665" s="41" t="str" cm="1">
        <f t="array" ref="V665">IFERROR(_xlfn.IFS(
U665="MPR ISSUE","ACTIVE",
U665="BSS Hardware Issue","ACTIVE",
U665="Sites strategiques, MLL, Pylone, etc.","PASSIVE",
U665="AKTIVCO DEFAUT GE &amp; POWER Cabinet","PASSIVE",
U665="AKTIVCO Coupure ENEO &amp; Baisse de tension","PASSIVE",
U665="Coupure ENEO &amp; Baisse de tension","PASSIVE",
U665="Defaut GE &amp; POWER Cabinet","PASSIVE",
U665="Sharing","PASSIVE",
U665="Sites strategiques &amp; DataCenter","PASSIVE",
U665="Exclu","Exclu",
U665="SAT","ACTIVE",
U665="SPARE-ISSUE","SPARE-ISSUE",
U665="Fiber CAmtel","ACTIVE",
U665="Fiber AOF","ACTIVE",
U665="Projet OCM (HUAWEI)","PLANNED WORKS",
U665="Projet OCM (NOKIA)","PLANNED WORKS",
U665="ACCESS-ISSUE","ACCESS-ISSUE",
U665="Projet OCM (ZTE, NOKIA, autres projets)","PLANNED WORKS",
U665="No root CAuse","No root cause",
U665="ODU HS","ACTIVE",
U665="IP &amp; VLAN","ACTIVE",
U665="Warehouse HUAWEI","SPARE-ISSUE",
U665="SPARE-HS","SPARE-ISSUE",
U665="Power Telco","ACTIVE", U665="no impacts","no impacts"
),"")</f>
        <v>No root cause</v>
      </c>
      <c r="W665" s="113"/>
      <c r="X665" s="113"/>
      <c r="Y665" s="113"/>
      <c r="Z665" s="113"/>
      <c r="AA665" s="113"/>
      <c r="AB665" s="17" t="s">
        <v>5465</v>
      </c>
      <c r="AC665" s="17" t="str">
        <f>_xlfn.XLOOKUP(B665,'INCIDENT-04-27-2026'!E:E,'INCIDENT-04-27-2026'!F:F,"")</f>
        <v/>
      </c>
      <c r="AD665" s="9"/>
      <c r="AE665" s="7" t="s">
        <v>5465</v>
      </c>
      <c r="AF665" s="6" t="str">
        <f>_xlfn.XLOOKUP(B665,'[13]Input_27-04'!$B:$B,'[13]Input_27-04'!$M:$M,"")</f>
        <v/>
      </c>
      <c r="AG665" s="7"/>
      <c r="AH665" s="3"/>
      <c r="AI665" s="18" t="str">
        <f>_xlfn.XLOOKUP(B665,'[3]Cells Huawei 27042026 10h'!$B:$B,'[3]Cells Huawei 27042026 10h'!$T:$T,"")</f>
        <v/>
      </c>
      <c r="AJ665" s="18" t="str">
        <f>_xlfn.XLOOKUP(B665,'[3]Cells Huawei 27042026 15h'!$B:$B,'[3]Cells Huawei 27042026 15h'!$T:$T,"")</f>
        <v/>
      </c>
      <c r="AK665" s="18" t="str">
        <f>_xlfn.XLOOKUP(B665,'[4]cells down 27042026 11h28'!$B:$B,'[4]cells down 27042026 11h28'!$R:$R,"")</f>
        <v/>
      </c>
      <c r="AL665" s="18" t="str">
        <f>_xlfn.XLOOKUP(B665,'[4]cells down 27042026 18h01'!$B:$B,'[4]cells down 27042026 18h01'!$R:$R,"")</f>
        <v/>
      </c>
      <c r="AM665" s="18" t="str">
        <f>_xlfn.XLOOKUP(B665,'[5]cell downs 27042026 11h'!$B:$B,'[5]cell downs 27042026 11h'!$R:$R,"")</f>
        <v/>
      </c>
      <c r="AN665" s="18" t="str">
        <f>_xlfn.XLOOKUP(B665,'[5]cell downs 27042026 17h40'!$B:$B,'[5]cell downs 27042026 17h40'!$R:$R,"")</f>
        <v/>
      </c>
      <c r="AO665" s="18" t="str">
        <f>_xlfn.XLOOKUP(B665,'[6]ALL SITES DOWN'!$D:$D,'[6]ALL SITES DOWN'!$J:$J,"")</f>
        <v/>
      </c>
      <c r="AP665" s="18" t="str">
        <f>_xlfn.XLOOKUP(B665,'[7]ALL SITES DOWN'!$D:$D,'[7]ALL SITES DOWN'!$J:$J,"")</f>
        <v/>
      </c>
      <c r="AQ665" s="9" t="str">
        <f>_xlfn.XLOOKUP(B665,[8]sheet1!$AC:$AC,[8]sheet1!$AF:$AF,"")</f>
        <v/>
      </c>
      <c r="AR665" s="14"/>
      <c r="AS665" s="14" t="s">
        <v>5465</v>
      </c>
      <c r="AT665" s="14" t="str">
        <f>_xlfn.XLOOKUP(B665,'[9]cell downs 18042026 17h'!$B:$B,'[9]cell downs 18042026 17h'!$B:$B,"")</f>
        <v/>
      </c>
      <c r="AU665" s="14" t="str">
        <f>_xlfn.XLOOKUP(B665,'[10]Cells Huawei 19042026 15h'!$B:$B,'[10]Cells Huawei 19042026 15h'!$B:$B,"")</f>
        <v/>
      </c>
      <c r="AV665" s="9" t="str">
        <f>_xlfn.XLOOKUP(B665,'[11]cells down 19042026 9H40'!$B:$B,'[11]cells down 19042026 9H40'!$B:$B,"")</f>
        <v/>
      </c>
    </row>
    <row r="666" spans="1:48" hidden="1" x14ac:dyDescent="0.3">
      <c r="A666" s="1" t="s">
        <v>106</v>
      </c>
      <c r="B666" s="8" t="s">
        <v>1091</v>
      </c>
      <c r="C666" s="3" t="str">
        <f>_xlfn.XLOOKUP(B666,'[1]daily break down'!$D:$D,'[1]daily break down'!$E:$E,"")</f>
        <v>SUD-OUEST</v>
      </c>
      <c r="D666" s="1" t="s">
        <v>11</v>
      </c>
      <c r="E666" s="1" t="s">
        <v>12</v>
      </c>
      <c r="F666" s="3" t="s">
        <v>13</v>
      </c>
      <c r="G666" s="1" t="s">
        <v>106</v>
      </c>
      <c r="H666" s="27" t="str">
        <f>_xlfn.XLOOKUP(B666,[2]CALCULATION!$B:$B,[2]CALCULATION!$H:$H,"")</f>
        <v>Huawei</v>
      </c>
      <c r="I666" s="26">
        <v>3.4778402718922017E-3</v>
      </c>
      <c r="J666" s="26">
        <v>2.675261747609386E-4</v>
      </c>
      <c r="K666" s="26">
        <v>3.0319633139573037E-3</v>
      </c>
      <c r="L666" s="26">
        <v>8.0257852428281581E-4</v>
      </c>
      <c r="M666" s="26">
        <v>0</v>
      </c>
      <c r="N666" s="26">
        <v>1.2038677864242238E-2</v>
      </c>
      <c r="O666" s="26">
        <v>5.3505234952187721E-4</v>
      </c>
      <c r="P666" s="114" t="s">
        <v>6364</v>
      </c>
      <c r="Q666" s="42" t="s">
        <v>5538</v>
      </c>
      <c r="R666" s="42"/>
      <c r="S666" s="41" t="str" cm="1">
        <f t="array" ref="S666">IFERROR(_xlfn.IFS(
U666="MPR ISSUE","PDH",
U666="BSS Hardware Issue","BSS",
U666="Sites strategiques, MLL, Pylone, etc.","ENVTECH",
U666="AKTIVCO DEFAUT GE &amp; POWER Cabinet","AKTIVCO",
U666="AKTIVCO Coupure ENEO &amp; Baisse de tension","AKTIVCO GRID ONLY",
U666="Coupure ENEO &amp; Baisse de tension","IHS GRID ONLY",
U666="Defaut GE &amp; POWER Cabinet","IHS",
U666="Sharing","Partners",
U666="Sites strategiques &amp; DataCenter","SST &amp; DC",
U666="Exclu","Exclu",
U666="SAT","SAT",
U666="SPARE-ISSUE","SPARE-ISSUE",
U666="Fiber CAmtel","TRANS_FO_CAMTEL",
U666="Fiber AOF","Fiber AOF",
U666="Projet OCM (HUAWEI)","TRAVAUX-HUAWEI",
U666="Projet OCM (NOKIA)","TRAVAUX-NOKIA",
U666="ACCESS-ISSUE","ACCESS-ISSUE",
U666="Projet OCM (ZTE, NOKIA, autres projets)","TRAVAUX OCM",
U666="No root CAuse","No root cause",
U666="ODU HS","PDH",
U666="IP &amp; VLAN","PDH",
U666="Warehouse HUAWEI","SPARE-ISSUE",
U666="SPARE-HS","SPARE-ISSUE",
U666="Power Telco","BSS",U666="no impacts","no impacts"
),"")</f>
        <v>No root cause</v>
      </c>
      <c r="T666" s="41" t="str" cm="1">
        <f t="array" ref="T666">IFERROR(_xlfn.IFS(
U666="MPR ISSUE","TX ISSUE",
U666="BSS Hardware Issue","RAN ISSUE",
U666="Sites strategiques, MLL, Pylone, etc.","ENVTECH",
U666="AKTIVCO DEFAUT GE &amp; POWER Cabinet","POWER ISSUE",
U666="AKTIVCO Coupure ENEO &amp; Baisse de tension","POWER ISSUE",
U666="Coupure ENEO &amp; Baisse de tension","POWER ISSUE",
U666="Defaut GE &amp; POWER Cabinet","POWER ISSUE",
U666="Sharing","POWER ISSUE",
U666="Sites strategiques &amp; DataCenter","POWER ISSUE",
U666="Exclu","Exclu",
U666="SAT","TX ISSUE",
U666="SPARE-ISSUE","SPARE-ISSUE",
U666="Fiber CAmtel","TX ISSUE",
U666="Fiber AOF","TX ISSUE",
U666="Projet OCM (HUAWEI)","TRAVAUX-HUAWEI",
U666="Projet OCM (NOKIA)","TRAVAUX -NOKIA",
U666="ACCESS-ISSUE","ACCESS-ISSUE",
U666="Projet OCM (ZTE, NOKIA, autres projets)","TRAVAUX OCM",
U666="No root CAuse","No root cause",
U666="ODU HS","TX ISSUE",
U666="IP &amp; VLAN","TX ISSUE",
U666="Warehouse HUAWEI","SPARE-ISSUE",
U666="SPARE-HS","SPARE-ISSUE",
U666="Power Telco","RAN ISSUE",U666="no impacts","no impacts"
),"")</f>
        <v>No root cause</v>
      </c>
      <c r="U666" s="68" t="s">
        <v>5691</v>
      </c>
      <c r="V666" s="41" t="str" cm="1">
        <f t="array" ref="V666">IFERROR(_xlfn.IFS(
U666="MPR ISSUE","ACTIVE",
U666="BSS Hardware Issue","ACTIVE",
U666="Sites strategiques, MLL, Pylone, etc.","PASSIVE",
U666="AKTIVCO DEFAUT GE &amp; POWER Cabinet","PASSIVE",
U666="AKTIVCO Coupure ENEO &amp; Baisse de tension","PASSIVE",
U666="Coupure ENEO &amp; Baisse de tension","PASSIVE",
U666="Defaut GE &amp; POWER Cabinet","PASSIVE",
U666="Sharing","PASSIVE",
U666="Sites strategiques &amp; DataCenter","PASSIVE",
U666="Exclu","Exclu",
U666="SAT","ACTIVE",
U666="SPARE-ISSUE","SPARE-ISSUE",
U666="Fiber CAmtel","ACTIVE",
U666="Fiber AOF","ACTIVE",
U666="Projet OCM (HUAWEI)","PLANNED WORKS",
U666="Projet OCM (NOKIA)","PLANNED WORKS",
U666="ACCESS-ISSUE","ACCESS-ISSUE",
U666="Projet OCM (ZTE, NOKIA, autres projets)","PLANNED WORKS",
U666="No root CAuse","No root cause",
U666="ODU HS","ACTIVE",
U666="IP &amp; VLAN","ACTIVE",
U666="Warehouse HUAWEI","SPARE-ISSUE",
U666="SPARE-HS","SPARE-ISSUE",
U666="Power Telco","ACTIVE", U666="no impacts","no impacts"
),"")</f>
        <v>No root cause</v>
      </c>
      <c r="W666" s="113"/>
      <c r="X666" s="113"/>
      <c r="Y666" s="113"/>
      <c r="Z666" s="113"/>
      <c r="AA666" s="113"/>
      <c r="AB666" s="17" t="s">
        <v>5465</v>
      </c>
      <c r="AC666" s="17" t="str">
        <f>_xlfn.XLOOKUP(B666,'INCIDENT-04-27-2026'!E:E,'INCIDENT-04-27-2026'!F:F,"")</f>
        <v/>
      </c>
      <c r="AD666" s="9"/>
      <c r="AE666" s="7" t="s">
        <v>5465</v>
      </c>
      <c r="AF666" s="6" t="str">
        <f>_xlfn.XLOOKUP(B666,'[13]Input_27-04'!$B:$B,'[13]Input_27-04'!$M:$M,"")</f>
        <v/>
      </c>
      <c r="AG666" s="7"/>
      <c r="AH666" s="3"/>
      <c r="AI666" s="18" t="str">
        <f>_xlfn.XLOOKUP(B666,'[3]Cells Huawei 27042026 10h'!$B:$B,'[3]Cells Huawei 27042026 10h'!$T:$T,"")</f>
        <v/>
      </c>
      <c r="AJ666" s="18" t="str">
        <f>_xlfn.XLOOKUP(B666,'[3]Cells Huawei 27042026 15h'!$B:$B,'[3]Cells Huawei 27042026 15h'!$T:$T,"")</f>
        <v/>
      </c>
      <c r="AK666" s="18" t="str">
        <f>_xlfn.XLOOKUP(B666,'[4]cells down 27042026 11h28'!$B:$B,'[4]cells down 27042026 11h28'!$R:$R,"")</f>
        <v/>
      </c>
      <c r="AL666" s="18" t="str">
        <f>_xlfn.XLOOKUP(B666,'[4]cells down 27042026 18h01'!$B:$B,'[4]cells down 27042026 18h01'!$R:$R,"")</f>
        <v/>
      </c>
      <c r="AM666" s="18" t="str">
        <f>_xlfn.XLOOKUP(B666,'[5]cell downs 27042026 11h'!$B:$B,'[5]cell downs 27042026 11h'!$R:$R,"")</f>
        <v/>
      </c>
      <c r="AN666" s="18" t="str">
        <f>_xlfn.XLOOKUP(B666,'[5]cell downs 27042026 17h40'!$B:$B,'[5]cell downs 27042026 17h40'!$R:$R,"")</f>
        <v/>
      </c>
      <c r="AO666" s="18" t="str">
        <f>_xlfn.XLOOKUP(B666,'[6]ALL SITES DOWN'!$D:$D,'[6]ALL SITES DOWN'!$J:$J,"")</f>
        <v/>
      </c>
      <c r="AP666" s="18" t="str">
        <f>_xlfn.XLOOKUP(B666,'[7]ALL SITES DOWN'!$D:$D,'[7]ALL SITES DOWN'!$J:$J,"")</f>
        <v/>
      </c>
      <c r="AQ666" s="9" t="str">
        <f>_xlfn.XLOOKUP(B666,[8]sheet1!$AC:$AC,[8]sheet1!$AF:$AF,"")</f>
        <v/>
      </c>
      <c r="AR666" s="14"/>
      <c r="AS666" s="14" t="s">
        <v>5465</v>
      </c>
      <c r="AT666" s="14" t="str">
        <f>_xlfn.XLOOKUP(B666,'[9]cell downs 18042026 17h'!$B:$B,'[9]cell downs 18042026 17h'!$B:$B,"")</f>
        <v/>
      </c>
      <c r="AU666" s="14" t="str">
        <f>_xlfn.XLOOKUP(B666,'[10]Cells Huawei 19042026 15h'!$B:$B,'[10]Cells Huawei 19042026 15h'!$B:$B,"")</f>
        <v/>
      </c>
      <c r="AV666" s="9" t="str">
        <f>_xlfn.XLOOKUP(B666,'[11]cells down 19042026 9H40'!$B:$B,'[11]cells down 19042026 9H40'!$B:$B,"")</f>
        <v/>
      </c>
    </row>
    <row r="667" spans="1:48" hidden="1" x14ac:dyDescent="0.3">
      <c r="A667" s="1" t="s">
        <v>1006</v>
      </c>
      <c r="B667" s="8" t="s">
        <v>1007</v>
      </c>
      <c r="C667" s="3" t="str">
        <f>_xlfn.XLOOKUP(B667,'[1]daily break down'!$D:$D,'[1]daily break down'!$E:$E,"")</f>
        <v>Maroua</v>
      </c>
      <c r="D667" s="1" t="s">
        <v>11</v>
      </c>
      <c r="E667" s="1" t="s">
        <v>12</v>
      </c>
      <c r="F667" s="3" t="s">
        <v>55</v>
      </c>
      <c r="G667" s="1" t="s">
        <v>84</v>
      </c>
      <c r="H667" s="27" t="str">
        <f>_xlfn.XLOOKUP(B667,[2]CALCULATION!$B:$B,[2]CALCULATION!$H:$H,"")</f>
        <v>Huawei</v>
      </c>
      <c r="I667" s="26">
        <v>0.44015189779501362</v>
      </c>
      <c r="J667" s="26">
        <v>0</v>
      </c>
      <c r="K667" s="26">
        <v>0</v>
      </c>
      <c r="L667" s="26">
        <v>0.56401651670932818</v>
      </c>
      <c r="M667" s="26">
        <v>0</v>
      </c>
      <c r="N667" s="26">
        <v>0</v>
      </c>
      <c r="O667" s="26">
        <v>5.3505234952187721E-4</v>
      </c>
      <c r="P667" s="114" t="s">
        <v>6364</v>
      </c>
      <c r="Q667" s="42" t="s">
        <v>5538</v>
      </c>
      <c r="R667" s="42"/>
      <c r="S667" s="41" t="str" cm="1">
        <f t="array" ref="S667">IFERROR(_xlfn.IFS(
U667="MPR ISSUE","PDH",
U667="BSS Hardware Issue","BSS",
U667="Sites strategiques, MLL, Pylone, etc.","ENVTECH",
U667="AKTIVCO DEFAUT GE &amp; POWER Cabinet","AKTIVCO",
U667="AKTIVCO Coupure ENEO &amp; Baisse de tension","AKTIVCO GRID ONLY",
U667="Coupure ENEO &amp; Baisse de tension","IHS GRID ONLY",
U667="Defaut GE &amp; POWER Cabinet","IHS",
U667="Sharing","Partners",
U667="Sites strategiques &amp; DataCenter","SST &amp; DC",
U667="Exclu","Exclu",
U667="SAT","SAT",
U667="SPARE-ISSUE","SPARE-ISSUE",
U667="Fiber CAmtel","TRANS_FO_CAMTEL",
U667="Fiber AOF","Fiber AOF",
U667="Projet OCM (HUAWEI)","TRAVAUX-HUAWEI",
U667="Projet OCM (NOKIA)","TRAVAUX-NOKIA",
U667="ACCESS-ISSUE","ACCESS-ISSUE",
U667="Projet OCM (ZTE, NOKIA, autres projets)","TRAVAUX OCM",
U667="No root CAuse","No root cause",
U667="ODU HS","PDH",
U667="IP &amp; VLAN","PDH",
U667="Warehouse HUAWEI","SPARE-ISSUE",
U667="SPARE-HS","SPARE-ISSUE",
U667="Power Telco","BSS",U667="no impacts","no impacts"
),"")</f>
        <v>No root cause</v>
      </c>
      <c r="T667" s="41" t="str" cm="1">
        <f t="array" ref="T667">IFERROR(_xlfn.IFS(
U667="MPR ISSUE","TX ISSUE",
U667="BSS Hardware Issue","RAN ISSUE",
U667="Sites strategiques, MLL, Pylone, etc.","ENVTECH",
U667="AKTIVCO DEFAUT GE &amp; POWER Cabinet","POWER ISSUE",
U667="AKTIVCO Coupure ENEO &amp; Baisse de tension","POWER ISSUE",
U667="Coupure ENEO &amp; Baisse de tension","POWER ISSUE",
U667="Defaut GE &amp; POWER Cabinet","POWER ISSUE",
U667="Sharing","POWER ISSUE",
U667="Sites strategiques &amp; DataCenter","POWER ISSUE",
U667="Exclu","Exclu",
U667="SAT","TX ISSUE",
U667="SPARE-ISSUE","SPARE-ISSUE",
U667="Fiber CAmtel","TX ISSUE",
U667="Fiber AOF","TX ISSUE",
U667="Projet OCM (HUAWEI)","TRAVAUX-HUAWEI",
U667="Projet OCM (NOKIA)","TRAVAUX -NOKIA",
U667="ACCESS-ISSUE","ACCESS-ISSUE",
U667="Projet OCM (ZTE, NOKIA, autres projets)","TRAVAUX OCM",
U667="No root CAuse","No root cause",
U667="ODU HS","TX ISSUE",
U667="IP &amp; VLAN","TX ISSUE",
U667="Warehouse HUAWEI","SPARE-ISSUE",
U667="SPARE-HS","SPARE-ISSUE",
U667="Power Telco","RAN ISSUE",U667="no impacts","no impacts"
),"")</f>
        <v>No root cause</v>
      </c>
      <c r="U667" s="68" t="s">
        <v>5691</v>
      </c>
      <c r="V667" s="41" t="str" cm="1">
        <f t="array" ref="V667">IFERROR(_xlfn.IFS(
U667="MPR ISSUE","ACTIVE",
U667="BSS Hardware Issue","ACTIVE",
U667="Sites strategiques, MLL, Pylone, etc.","PASSIVE",
U667="AKTIVCO DEFAUT GE &amp; POWER Cabinet","PASSIVE",
U667="AKTIVCO Coupure ENEO &amp; Baisse de tension","PASSIVE",
U667="Coupure ENEO &amp; Baisse de tension","PASSIVE",
U667="Defaut GE &amp; POWER Cabinet","PASSIVE",
U667="Sharing","PASSIVE",
U667="Sites strategiques &amp; DataCenter","PASSIVE",
U667="Exclu","Exclu",
U667="SAT","ACTIVE",
U667="SPARE-ISSUE","SPARE-ISSUE",
U667="Fiber CAmtel","ACTIVE",
U667="Fiber AOF","ACTIVE",
U667="Projet OCM (HUAWEI)","PLANNED WORKS",
U667="Projet OCM (NOKIA)","PLANNED WORKS",
U667="ACCESS-ISSUE","ACCESS-ISSUE",
U667="Projet OCM (ZTE, NOKIA, autres projets)","PLANNED WORKS",
U667="No root CAuse","No root cause",
U667="ODU HS","ACTIVE",
U667="IP &amp; VLAN","ACTIVE",
U667="Warehouse HUAWEI","SPARE-ISSUE",
U667="SPARE-HS","SPARE-ISSUE",
U667="Power Telco","ACTIVE", U667="no impacts","no impacts"
),"")</f>
        <v>No root cause</v>
      </c>
      <c r="W667" s="113"/>
      <c r="X667" s="113"/>
      <c r="Y667" s="113"/>
      <c r="Z667" s="113"/>
      <c r="AA667" s="113"/>
      <c r="AB667" s="17" t="s">
        <v>5465</v>
      </c>
      <c r="AC667" s="17" t="str">
        <f>_xlfn.XLOOKUP(B667,'INCIDENT-04-27-2026'!E:E,'INCIDENT-04-27-2026'!F:F,"")</f>
        <v/>
      </c>
      <c r="AD667" s="9"/>
      <c r="AE667" s="7" t="s">
        <v>5465</v>
      </c>
      <c r="AF667" s="6" t="str">
        <f>_xlfn.XLOOKUP(B667,'[13]Input_27-04'!$B:$B,'[13]Input_27-04'!$M:$M,"")</f>
        <v/>
      </c>
      <c r="AG667" s="7"/>
      <c r="AH667" s="3"/>
      <c r="AI667" s="18" t="str">
        <f>_xlfn.XLOOKUP(B667,'[3]Cells Huawei 27042026 10h'!$B:$B,'[3]Cells Huawei 27042026 10h'!$T:$T,"")</f>
        <v/>
      </c>
      <c r="AJ667" s="18" t="str">
        <f>_xlfn.XLOOKUP(B667,'[3]Cells Huawei 27042026 15h'!$B:$B,'[3]Cells Huawei 27042026 15h'!$T:$T,"")</f>
        <v/>
      </c>
      <c r="AK667" s="18" t="str">
        <f>_xlfn.XLOOKUP(B667,'[4]cells down 27042026 11h28'!$B:$B,'[4]cells down 27042026 11h28'!$R:$R,"")</f>
        <v/>
      </c>
      <c r="AL667" s="18" t="str">
        <f>_xlfn.XLOOKUP(B667,'[4]cells down 27042026 18h01'!$B:$B,'[4]cells down 27042026 18h01'!$R:$R,"")</f>
        <v/>
      </c>
      <c r="AM667" s="18" t="str">
        <f>_xlfn.XLOOKUP(B667,'[5]cell downs 27042026 11h'!$B:$B,'[5]cell downs 27042026 11h'!$R:$R,"")</f>
        <v/>
      </c>
      <c r="AN667" s="18" t="str">
        <f>_xlfn.XLOOKUP(B667,'[5]cell downs 27042026 17h40'!$B:$B,'[5]cell downs 27042026 17h40'!$R:$R,"")</f>
        <v/>
      </c>
      <c r="AO667" s="18" t="str">
        <f>_xlfn.XLOOKUP(B667,'[6]ALL SITES DOWN'!$D:$D,'[6]ALL SITES DOWN'!$J:$J,"")</f>
        <v/>
      </c>
      <c r="AP667" s="18" t="str">
        <f>_xlfn.XLOOKUP(B667,'[7]ALL SITES DOWN'!$D:$D,'[7]ALL SITES DOWN'!$J:$J,"")</f>
        <v/>
      </c>
      <c r="AQ667" s="9" t="str">
        <f>_xlfn.XLOOKUP(B667,[8]sheet1!$AC:$AC,[8]sheet1!$AF:$AF,"")</f>
        <v/>
      </c>
      <c r="AR667" s="14"/>
      <c r="AS667" s="14" t="s">
        <v>5465</v>
      </c>
      <c r="AT667" s="14" t="str">
        <f>_xlfn.XLOOKUP(B667,'[9]cell downs 18042026 17h'!$B:$B,'[9]cell downs 18042026 17h'!$B:$B,"")</f>
        <v/>
      </c>
      <c r="AU667" s="14" t="str">
        <f>_xlfn.XLOOKUP(B667,'[10]Cells Huawei 19042026 15h'!$B:$B,'[10]Cells Huawei 19042026 15h'!$B:$B,"")</f>
        <v/>
      </c>
      <c r="AV667" s="9" t="str">
        <f>_xlfn.XLOOKUP(B667,'[11]cells down 19042026 9H40'!$B:$B,'[11]cells down 19042026 9H40'!$B:$B,"")</f>
        <v/>
      </c>
    </row>
    <row r="668" spans="1:48" hidden="1" x14ac:dyDescent="0.3">
      <c r="A668" s="1" t="s">
        <v>3785</v>
      </c>
      <c r="B668" s="8" t="s">
        <v>3786</v>
      </c>
      <c r="C668" s="3" t="str">
        <f>_xlfn.XLOOKUP(B668,'[1]daily break down'!$D:$D,'[1]daily break down'!$E:$E,"")</f>
        <v>Maroua</v>
      </c>
      <c r="D668" s="1" t="s">
        <v>21</v>
      </c>
      <c r="E668" s="1" t="s">
        <v>80</v>
      </c>
      <c r="F668" s="3" t="s">
        <v>55</v>
      </c>
      <c r="G668" s="1" t="s">
        <v>84</v>
      </c>
      <c r="H668" s="27" t="str">
        <f>_xlfn.XLOOKUP(B668,[2]CALCULATION!$B:$B,[2]CALCULATION!$H:$H,"")</f>
        <v>Huawei</v>
      </c>
      <c r="I668" s="26">
        <v>0</v>
      </c>
      <c r="J668" s="26">
        <v>0</v>
      </c>
      <c r="K668" s="26">
        <v>0</v>
      </c>
      <c r="L668" s="26">
        <v>5.3505234952187721E-4</v>
      </c>
      <c r="M668" s="26">
        <v>0</v>
      </c>
      <c r="N668" s="26">
        <v>0</v>
      </c>
      <c r="O668" s="26">
        <v>5.3505234952187721E-4</v>
      </c>
      <c r="P668" s="114" t="s">
        <v>6364</v>
      </c>
      <c r="Q668" s="42" t="s">
        <v>5538</v>
      </c>
      <c r="R668" s="42"/>
      <c r="S668" s="41" t="str" cm="1">
        <f t="array" ref="S668">IFERROR(_xlfn.IFS(
U668="MPR ISSUE","PDH",
U668="BSS Hardware Issue","BSS",
U668="Sites strategiques, MLL, Pylone, etc.","ENVTECH",
U668="AKTIVCO DEFAUT GE &amp; POWER Cabinet","AKTIVCO",
U668="AKTIVCO Coupure ENEO &amp; Baisse de tension","AKTIVCO GRID ONLY",
U668="Coupure ENEO &amp; Baisse de tension","IHS GRID ONLY",
U668="Defaut GE &amp; POWER Cabinet","IHS",
U668="Sharing","Partners",
U668="Sites strategiques &amp; DataCenter","SST &amp; DC",
U668="Exclu","Exclu",
U668="SAT","SAT",
U668="SPARE-ISSUE","SPARE-ISSUE",
U668="Fiber CAmtel","TRANS_FO_CAMTEL",
U668="Fiber AOF","Fiber AOF",
U668="Projet OCM (HUAWEI)","TRAVAUX-HUAWEI",
U668="Projet OCM (NOKIA)","TRAVAUX-NOKIA",
U668="ACCESS-ISSUE","ACCESS-ISSUE",
U668="Projet OCM (ZTE, NOKIA, autres projets)","TRAVAUX OCM",
U668="No root CAuse","No root cause",
U668="ODU HS","PDH",
U668="IP &amp; VLAN","PDH",
U668="Warehouse HUAWEI","SPARE-ISSUE",
U668="SPARE-HS","SPARE-ISSUE",
U668="Power Telco","BSS",U668="no impacts","no impacts"
),"")</f>
        <v>No root cause</v>
      </c>
      <c r="T668" s="41" t="str" cm="1">
        <f t="array" ref="T668">IFERROR(_xlfn.IFS(
U668="MPR ISSUE","TX ISSUE",
U668="BSS Hardware Issue","RAN ISSUE",
U668="Sites strategiques, MLL, Pylone, etc.","ENVTECH",
U668="AKTIVCO DEFAUT GE &amp; POWER Cabinet","POWER ISSUE",
U668="AKTIVCO Coupure ENEO &amp; Baisse de tension","POWER ISSUE",
U668="Coupure ENEO &amp; Baisse de tension","POWER ISSUE",
U668="Defaut GE &amp; POWER Cabinet","POWER ISSUE",
U668="Sharing","POWER ISSUE",
U668="Sites strategiques &amp; DataCenter","POWER ISSUE",
U668="Exclu","Exclu",
U668="SAT","TX ISSUE",
U668="SPARE-ISSUE","SPARE-ISSUE",
U668="Fiber CAmtel","TX ISSUE",
U668="Fiber AOF","TX ISSUE",
U668="Projet OCM (HUAWEI)","TRAVAUX-HUAWEI",
U668="Projet OCM (NOKIA)","TRAVAUX -NOKIA",
U668="ACCESS-ISSUE","ACCESS-ISSUE",
U668="Projet OCM (ZTE, NOKIA, autres projets)","TRAVAUX OCM",
U668="No root CAuse","No root cause",
U668="ODU HS","TX ISSUE",
U668="IP &amp; VLAN","TX ISSUE",
U668="Warehouse HUAWEI","SPARE-ISSUE",
U668="SPARE-HS","SPARE-ISSUE",
U668="Power Telco","RAN ISSUE",U668="no impacts","no impacts"
),"")</f>
        <v>No root cause</v>
      </c>
      <c r="U668" s="68" t="s">
        <v>5691</v>
      </c>
      <c r="V668" s="41" t="str" cm="1">
        <f t="array" ref="V668">IFERROR(_xlfn.IFS(
U668="MPR ISSUE","ACTIVE",
U668="BSS Hardware Issue","ACTIVE",
U668="Sites strategiques, MLL, Pylone, etc.","PASSIVE",
U668="AKTIVCO DEFAUT GE &amp; POWER Cabinet","PASSIVE",
U668="AKTIVCO Coupure ENEO &amp; Baisse de tension","PASSIVE",
U668="Coupure ENEO &amp; Baisse de tension","PASSIVE",
U668="Defaut GE &amp; POWER Cabinet","PASSIVE",
U668="Sharing","PASSIVE",
U668="Sites strategiques &amp; DataCenter","PASSIVE",
U668="Exclu","Exclu",
U668="SAT","ACTIVE",
U668="SPARE-ISSUE","SPARE-ISSUE",
U668="Fiber CAmtel","ACTIVE",
U668="Fiber AOF","ACTIVE",
U668="Projet OCM (HUAWEI)","PLANNED WORKS",
U668="Projet OCM (NOKIA)","PLANNED WORKS",
U668="ACCESS-ISSUE","ACCESS-ISSUE",
U668="Projet OCM (ZTE, NOKIA, autres projets)","PLANNED WORKS",
U668="No root CAuse","No root cause",
U668="ODU HS","ACTIVE",
U668="IP &amp; VLAN","ACTIVE",
U668="Warehouse HUAWEI","SPARE-ISSUE",
U668="SPARE-HS","SPARE-ISSUE",
U668="Power Telco","ACTIVE", U668="no impacts","no impacts"
),"")</f>
        <v>No root cause</v>
      </c>
      <c r="W668" s="113"/>
      <c r="X668" s="113"/>
      <c r="Y668" s="113"/>
      <c r="Z668" s="113"/>
      <c r="AA668" s="113"/>
      <c r="AB668" s="17" t="s">
        <v>5465</v>
      </c>
      <c r="AC668" s="17" t="str">
        <f>_xlfn.XLOOKUP(B668,'INCIDENT-04-27-2026'!E:E,'INCIDENT-04-27-2026'!F:F,"")</f>
        <v/>
      </c>
      <c r="AD668" s="9"/>
      <c r="AE668" s="7" t="s">
        <v>5465</v>
      </c>
      <c r="AF668" s="6" t="str">
        <f>_xlfn.XLOOKUP(B668,'[13]Input_27-04'!$B:$B,'[13]Input_27-04'!$M:$M,"")</f>
        <v/>
      </c>
      <c r="AG668" s="7"/>
      <c r="AH668" s="3"/>
      <c r="AI668" s="18" t="str">
        <f>_xlfn.XLOOKUP(B668,'[3]Cells Huawei 27042026 10h'!$B:$B,'[3]Cells Huawei 27042026 10h'!$T:$T,"")</f>
        <v/>
      </c>
      <c r="AJ668" s="18" t="str">
        <f>_xlfn.XLOOKUP(B668,'[3]Cells Huawei 27042026 15h'!$B:$B,'[3]Cells Huawei 27042026 15h'!$T:$T,"")</f>
        <v/>
      </c>
      <c r="AK668" s="18" t="str">
        <f>_xlfn.XLOOKUP(B668,'[4]cells down 27042026 11h28'!$B:$B,'[4]cells down 27042026 11h28'!$R:$R,"")</f>
        <v/>
      </c>
      <c r="AL668" s="18" t="str">
        <f>_xlfn.XLOOKUP(B668,'[4]cells down 27042026 18h01'!$B:$B,'[4]cells down 27042026 18h01'!$R:$R,"")</f>
        <v/>
      </c>
      <c r="AM668" s="18" t="str">
        <f>_xlfn.XLOOKUP(B668,'[5]cell downs 27042026 11h'!$B:$B,'[5]cell downs 27042026 11h'!$R:$R,"")</f>
        <v/>
      </c>
      <c r="AN668" s="18" t="str">
        <f>_xlfn.XLOOKUP(B668,'[5]cell downs 27042026 17h40'!$B:$B,'[5]cell downs 27042026 17h40'!$R:$R,"")</f>
        <v/>
      </c>
      <c r="AO668" s="18" t="str">
        <f>_xlfn.XLOOKUP(B668,'[6]ALL SITES DOWN'!$D:$D,'[6]ALL SITES DOWN'!$J:$J,"")</f>
        <v/>
      </c>
      <c r="AP668" s="18" t="str">
        <f>_xlfn.XLOOKUP(B668,'[7]ALL SITES DOWN'!$D:$D,'[7]ALL SITES DOWN'!$J:$J,"")</f>
        <v/>
      </c>
      <c r="AQ668" s="9" t="str">
        <f>_xlfn.XLOOKUP(B668,[8]sheet1!$AC:$AC,[8]sheet1!$AF:$AF,"")</f>
        <v/>
      </c>
      <c r="AR668" s="14"/>
      <c r="AS668" s="14" t="s">
        <v>5465</v>
      </c>
      <c r="AT668" s="14" t="str">
        <f>_xlfn.XLOOKUP(B668,'[9]cell downs 18042026 17h'!$B:$B,'[9]cell downs 18042026 17h'!$B:$B,"")</f>
        <v/>
      </c>
      <c r="AU668" s="14" t="str">
        <f>_xlfn.XLOOKUP(B668,'[10]Cells Huawei 19042026 15h'!$B:$B,'[10]Cells Huawei 19042026 15h'!$B:$B,"")</f>
        <v/>
      </c>
      <c r="AV668" s="9" t="str">
        <f>_xlfn.XLOOKUP(B668,'[11]cells down 19042026 9H40'!$B:$B,'[11]cells down 19042026 9H40'!$B:$B,"")</f>
        <v/>
      </c>
    </row>
    <row r="669" spans="1:48" hidden="1" x14ac:dyDescent="0.3">
      <c r="A669" s="1" t="s">
        <v>4987</v>
      </c>
      <c r="B669" s="8" t="s">
        <v>4988</v>
      </c>
      <c r="C669" s="3" t="str">
        <f>_xlfn.XLOOKUP(B669,'[1]daily break down'!$D:$D,'[1]daily break down'!$E:$E,"")</f>
        <v>CENTRE</v>
      </c>
      <c r="D669" s="1"/>
      <c r="E669" s="1"/>
      <c r="F669" s="3" t="s">
        <v>37</v>
      </c>
      <c r="G669" s="1" t="s">
        <v>4559</v>
      </c>
      <c r="H669" s="28" t="str">
        <f>_xlfn.XLOOKUP(B669,[2]CALCULATION!$B:$B,[2]CALCULATION!$H:$H,"")</f>
        <v>NOKIA</v>
      </c>
      <c r="I669" s="26">
        <v>2.3185601812612388E-4</v>
      </c>
      <c r="J669" s="26">
        <v>0.10790222382024464</v>
      </c>
      <c r="K669" s="26">
        <v>0.52514931309367063</v>
      </c>
      <c r="L669" s="26">
        <v>3.7453664466553538E-4</v>
      </c>
      <c r="M669" s="26">
        <v>7.1340313269572576E-4</v>
      </c>
      <c r="N669" s="26">
        <v>0.72249676632267235</v>
      </c>
      <c r="O669" s="26">
        <v>4.637120362522767E-4</v>
      </c>
      <c r="P669" s="114" t="s">
        <v>6364</v>
      </c>
      <c r="Q669" s="42" t="s">
        <v>5538</v>
      </c>
      <c r="R669" s="42"/>
      <c r="S669" s="41" t="str" cm="1">
        <f t="array" ref="S669">IFERROR(_xlfn.IFS(
U669="MPR ISSUE","PDH",
U669="BSS Hardware Issue","BSS",
U669="Sites strategiques, MLL, Pylone, etc.","ENVTECH",
U669="AKTIVCO DEFAUT GE &amp; POWER Cabinet","AKTIVCO",
U669="AKTIVCO Coupure ENEO &amp; Baisse de tension","AKTIVCO GRID ONLY",
U669="Coupure ENEO &amp; Baisse de tension","IHS GRID ONLY",
U669="Defaut GE &amp; POWER Cabinet","IHS",
U669="Sharing","Partners",
U669="Sites strategiques &amp; DataCenter","SST &amp; DC",
U669="Exclu","Exclu",
U669="SAT","SAT",
U669="SPARE-ISSUE","SPARE-ISSUE",
U669="Fiber CAmtel","TRANS_FO_CAMTEL",
U669="Fiber AOF","Fiber AOF",
U669="Projet OCM (HUAWEI)","TRAVAUX-HUAWEI",
U669="Projet OCM (NOKIA)","TRAVAUX-NOKIA",
U669="ACCESS-ISSUE","ACCESS-ISSUE",
U669="Projet OCM (ZTE, NOKIA, autres projets)","TRAVAUX OCM",
U669="No root CAuse","No root cause",
U669="ODU HS","PDH",
U669="IP &amp; VLAN","PDH",
U669="Warehouse HUAWEI","SPARE-ISSUE",
U669="SPARE-HS","SPARE-ISSUE",
U669="Power Telco","BSS",U669="no impacts","no impacts"
),"")</f>
        <v>No root cause</v>
      </c>
      <c r="T669" s="41" t="str" cm="1">
        <f t="array" ref="T669">IFERROR(_xlfn.IFS(
U669="MPR ISSUE","TX ISSUE",
U669="BSS Hardware Issue","RAN ISSUE",
U669="Sites strategiques, MLL, Pylone, etc.","ENVTECH",
U669="AKTIVCO DEFAUT GE &amp; POWER Cabinet","POWER ISSUE",
U669="AKTIVCO Coupure ENEO &amp; Baisse de tension","POWER ISSUE",
U669="Coupure ENEO &amp; Baisse de tension","POWER ISSUE",
U669="Defaut GE &amp; POWER Cabinet","POWER ISSUE",
U669="Sharing","POWER ISSUE",
U669="Sites strategiques &amp; DataCenter","POWER ISSUE",
U669="Exclu","Exclu",
U669="SAT","TX ISSUE",
U669="SPARE-ISSUE","SPARE-ISSUE",
U669="Fiber CAmtel","TX ISSUE",
U669="Fiber AOF","TX ISSUE",
U669="Projet OCM (HUAWEI)","TRAVAUX-HUAWEI",
U669="Projet OCM (NOKIA)","TRAVAUX -NOKIA",
U669="ACCESS-ISSUE","ACCESS-ISSUE",
U669="Projet OCM (ZTE, NOKIA, autres projets)","TRAVAUX OCM",
U669="No root CAuse","No root cause",
U669="ODU HS","TX ISSUE",
U669="IP &amp; VLAN","TX ISSUE",
U669="Warehouse HUAWEI","SPARE-ISSUE",
U669="SPARE-HS","SPARE-ISSUE",
U669="Power Telco","RAN ISSUE",U669="no impacts","no impacts"
),"")</f>
        <v>No root cause</v>
      </c>
      <c r="U669" s="68" t="s">
        <v>5691</v>
      </c>
      <c r="V669" s="41" t="str" cm="1">
        <f t="array" ref="V669">IFERROR(_xlfn.IFS(
U669="MPR ISSUE","ACTIVE",
U669="BSS Hardware Issue","ACTIVE",
U669="Sites strategiques, MLL, Pylone, etc.","PASSIVE",
U669="AKTIVCO DEFAUT GE &amp; POWER Cabinet","PASSIVE",
U669="AKTIVCO Coupure ENEO &amp; Baisse de tension","PASSIVE",
U669="Coupure ENEO &amp; Baisse de tension","PASSIVE",
U669="Defaut GE &amp; POWER Cabinet","PASSIVE",
U669="Sharing","PASSIVE",
U669="Sites strategiques &amp; DataCenter","PASSIVE",
U669="Exclu","Exclu",
U669="SAT","ACTIVE",
U669="SPARE-ISSUE","SPARE-ISSUE",
U669="Fiber CAmtel","ACTIVE",
U669="Fiber AOF","ACTIVE",
U669="Projet OCM (HUAWEI)","PLANNED WORKS",
U669="Projet OCM (NOKIA)","PLANNED WORKS",
U669="ACCESS-ISSUE","ACCESS-ISSUE",
U669="Projet OCM (ZTE, NOKIA, autres projets)","PLANNED WORKS",
U669="No root CAuse","No root cause",
U669="ODU HS","ACTIVE",
U669="IP &amp; VLAN","ACTIVE",
U669="Warehouse HUAWEI","SPARE-ISSUE",
U669="SPARE-HS","SPARE-ISSUE",
U669="Power Telco","ACTIVE", U669="no impacts","no impacts"
),"")</f>
        <v>No root cause</v>
      </c>
      <c r="W669" s="113"/>
      <c r="X669" s="113"/>
      <c r="Y669" s="113"/>
      <c r="Z669" s="113"/>
      <c r="AA669" s="113"/>
      <c r="AB669" s="17" t="s">
        <v>5465</v>
      </c>
      <c r="AC669" s="17" t="str">
        <f>_xlfn.XLOOKUP(B669,'INCIDENT-04-27-2026'!E:E,'INCIDENT-04-27-2026'!F:F,"")</f>
        <v/>
      </c>
      <c r="AD669" s="9"/>
      <c r="AE669" s="7" t="s">
        <v>5465</v>
      </c>
      <c r="AF669" s="6" t="str">
        <f>_xlfn.XLOOKUP(B669,'[13]Input_27-04'!$B:$B,'[13]Input_27-04'!$M:$M,"")</f>
        <v/>
      </c>
      <c r="AG669" s="7"/>
      <c r="AH669" s="3"/>
      <c r="AI669" s="18" t="str">
        <f>_xlfn.XLOOKUP(B669,'[3]Cells Huawei 27042026 10h'!$B:$B,'[3]Cells Huawei 27042026 10h'!$T:$T,"")</f>
        <v/>
      </c>
      <c r="AJ669" s="18" t="str">
        <f>_xlfn.XLOOKUP(B669,'[3]Cells Huawei 27042026 15h'!$B:$B,'[3]Cells Huawei 27042026 15h'!$T:$T,"")</f>
        <v/>
      </c>
      <c r="AK669" s="18" t="str">
        <f>_xlfn.XLOOKUP(B669,'[4]cells down 27042026 11h28'!$B:$B,'[4]cells down 27042026 11h28'!$R:$R,"")</f>
        <v/>
      </c>
      <c r="AL669" s="18" t="str">
        <f>_xlfn.XLOOKUP(B669,'[4]cells down 27042026 18h01'!$B:$B,'[4]cells down 27042026 18h01'!$R:$R,"")</f>
        <v/>
      </c>
      <c r="AM669" s="18" t="str">
        <f>_xlfn.XLOOKUP(B669,'[5]cell downs 27042026 11h'!$B:$B,'[5]cell downs 27042026 11h'!$R:$R,"")</f>
        <v/>
      </c>
      <c r="AN669" s="18" t="str">
        <f>_xlfn.XLOOKUP(B669,'[5]cell downs 27042026 17h40'!$B:$B,'[5]cell downs 27042026 17h40'!$R:$R,"")</f>
        <v/>
      </c>
      <c r="AO669" s="18" t="str">
        <f>_xlfn.XLOOKUP(B669,'[6]ALL SITES DOWN'!$D:$D,'[6]ALL SITES DOWN'!$J:$J,"")</f>
        <v/>
      </c>
      <c r="AP669" s="18" t="str">
        <f>_xlfn.XLOOKUP(B669,'[7]ALL SITES DOWN'!$D:$D,'[7]ALL SITES DOWN'!$J:$J,"")</f>
        <v/>
      </c>
      <c r="AQ669" s="9" t="str">
        <f>_xlfn.XLOOKUP(B669,[8]sheet1!$AC:$AC,[8]sheet1!$AF:$AF,"")</f>
        <v/>
      </c>
      <c r="AR669" s="14"/>
      <c r="AS669" s="14" t="s">
        <v>5465</v>
      </c>
      <c r="AT669" s="14" t="str">
        <f>_xlfn.XLOOKUP(B669,'[9]cell downs 18042026 17h'!$B:$B,'[9]cell downs 18042026 17h'!$B:$B,"")</f>
        <v/>
      </c>
      <c r="AU669" s="14" t="str">
        <f>_xlfn.XLOOKUP(B669,'[10]Cells Huawei 19042026 15h'!$B:$B,'[10]Cells Huawei 19042026 15h'!$B:$B,"")</f>
        <v/>
      </c>
      <c r="AV669" s="9" t="str">
        <f>_xlfn.XLOOKUP(B669,'[11]cells down 19042026 9H40'!$B:$B,'[11]cells down 19042026 9H40'!$B:$B,"")</f>
        <v/>
      </c>
    </row>
    <row r="670" spans="1:48" hidden="1" x14ac:dyDescent="0.3">
      <c r="A670" s="1" t="s">
        <v>1210</v>
      </c>
      <c r="B670" s="8" t="s">
        <v>1211</v>
      </c>
      <c r="C670" s="3" t="str">
        <f>_xlfn.XLOOKUP(B670,'[1]daily break down'!$D:$D,'[1]daily break down'!$E:$E,"")</f>
        <v>CENTRE</v>
      </c>
      <c r="D670" s="1" t="s">
        <v>11</v>
      </c>
      <c r="E670" s="1" t="s">
        <v>12</v>
      </c>
      <c r="F670" s="3" t="s">
        <v>69</v>
      </c>
      <c r="G670" s="1" t="s">
        <v>1212</v>
      </c>
      <c r="H670" s="28" t="str">
        <f>_xlfn.XLOOKUP(B670,[2]CALCULATION!$B:$B,[2]CALCULATION!$H:$H,"")</f>
        <v>NOKIA</v>
      </c>
      <c r="I670" s="26">
        <v>1.0654497436029138</v>
      </c>
      <c r="J670" s="26">
        <v>3.9897070196014413E-2</v>
      </c>
      <c r="K670" s="26">
        <v>3.0531847995501564E-2</v>
      </c>
      <c r="L670" s="26">
        <v>0</v>
      </c>
      <c r="M670" s="26">
        <v>0</v>
      </c>
      <c r="N670" s="26">
        <v>0.47221936860969121</v>
      </c>
      <c r="O670" s="26">
        <v>3.5670156634785984E-4</v>
      </c>
      <c r="P670" s="114" t="s">
        <v>6364</v>
      </c>
      <c r="Q670" s="42" t="s">
        <v>5538</v>
      </c>
      <c r="R670" s="42"/>
      <c r="S670" s="41" t="str" cm="1">
        <f t="array" ref="S670">IFERROR(_xlfn.IFS(
U670="MPR ISSUE","PDH",
U670="BSS Hardware Issue","BSS",
U670="Sites strategiques, MLL, Pylone, etc.","ENVTECH",
U670="AKTIVCO DEFAUT GE &amp; POWER Cabinet","AKTIVCO",
U670="AKTIVCO Coupure ENEO &amp; Baisse de tension","AKTIVCO GRID ONLY",
U670="Coupure ENEO &amp; Baisse de tension","IHS GRID ONLY",
U670="Defaut GE &amp; POWER Cabinet","IHS",
U670="Sharing","Partners",
U670="Sites strategiques &amp; DataCenter","SST &amp; DC",
U670="Exclu","Exclu",
U670="SAT","SAT",
U670="SPARE-ISSUE","SPARE-ISSUE",
U670="Fiber CAmtel","TRANS_FO_CAMTEL",
U670="Fiber AOF","Fiber AOF",
U670="Projet OCM (HUAWEI)","TRAVAUX-HUAWEI",
U670="Projet OCM (NOKIA)","TRAVAUX-NOKIA",
U670="ACCESS-ISSUE","ACCESS-ISSUE",
U670="Projet OCM (ZTE, NOKIA, autres projets)","TRAVAUX OCM",
U670="No root CAuse","No root cause",
U670="ODU HS","PDH",
U670="IP &amp; VLAN","PDH",
U670="Warehouse HUAWEI","SPARE-ISSUE",
U670="SPARE-HS","SPARE-ISSUE",
U670="Power Telco","BSS",U670="no impacts","no impacts"
),"")</f>
        <v>No root cause</v>
      </c>
      <c r="T670" s="41" t="str" cm="1">
        <f t="array" ref="T670">IFERROR(_xlfn.IFS(
U670="MPR ISSUE","TX ISSUE",
U670="BSS Hardware Issue","RAN ISSUE",
U670="Sites strategiques, MLL, Pylone, etc.","ENVTECH",
U670="AKTIVCO DEFAUT GE &amp; POWER Cabinet","POWER ISSUE",
U670="AKTIVCO Coupure ENEO &amp; Baisse de tension","POWER ISSUE",
U670="Coupure ENEO &amp; Baisse de tension","POWER ISSUE",
U670="Defaut GE &amp; POWER Cabinet","POWER ISSUE",
U670="Sharing","POWER ISSUE",
U670="Sites strategiques &amp; DataCenter","POWER ISSUE",
U670="Exclu","Exclu",
U670="SAT","TX ISSUE",
U670="SPARE-ISSUE","SPARE-ISSUE",
U670="Fiber CAmtel","TX ISSUE",
U670="Fiber AOF","TX ISSUE",
U670="Projet OCM (HUAWEI)","TRAVAUX-HUAWEI",
U670="Projet OCM (NOKIA)","TRAVAUX -NOKIA",
U670="ACCESS-ISSUE","ACCESS-ISSUE",
U670="Projet OCM (ZTE, NOKIA, autres projets)","TRAVAUX OCM",
U670="No root CAuse","No root cause",
U670="ODU HS","TX ISSUE",
U670="IP &amp; VLAN","TX ISSUE",
U670="Warehouse HUAWEI","SPARE-ISSUE",
U670="SPARE-HS","SPARE-ISSUE",
U670="Power Telco","RAN ISSUE",U670="no impacts","no impacts"
),"")</f>
        <v>No root cause</v>
      </c>
      <c r="U670" s="68" t="s">
        <v>5691</v>
      </c>
      <c r="V670" s="41" t="str" cm="1">
        <f t="array" ref="V670">IFERROR(_xlfn.IFS(
U670="MPR ISSUE","ACTIVE",
U670="BSS Hardware Issue","ACTIVE",
U670="Sites strategiques, MLL, Pylone, etc.","PASSIVE",
U670="AKTIVCO DEFAUT GE &amp; POWER Cabinet","PASSIVE",
U670="AKTIVCO Coupure ENEO &amp; Baisse de tension","PASSIVE",
U670="Coupure ENEO &amp; Baisse de tension","PASSIVE",
U670="Defaut GE &amp; POWER Cabinet","PASSIVE",
U670="Sharing","PASSIVE",
U670="Sites strategiques &amp; DataCenter","PASSIVE",
U670="Exclu","Exclu",
U670="SAT","ACTIVE",
U670="SPARE-ISSUE","SPARE-ISSUE",
U670="Fiber CAmtel","ACTIVE",
U670="Fiber AOF","ACTIVE",
U670="Projet OCM (HUAWEI)","PLANNED WORKS",
U670="Projet OCM (NOKIA)","PLANNED WORKS",
U670="ACCESS-ISSUE","ACCESS-ISSUE",
U670="Projet OCM (ZTE, NOKIA, autres projets)","PLANNED WORKS",
U670="No root CAuse","No root cause",
U670="ODU HS","ACTIVE",
U670="IP &amp; VLAN","ACTIVE",
U670="Warehouse HUAWEI","SPARE-ISSUE",
U670="SPARE-HS","SPARE-ISSUE",
U670="Power Telco","ACTIVE", U670="no impacts","no impacts"
),"")</f>
        <v>No root cause</v>
      </c>
      <c r="W670" s="113"/>
      <c r="X670" s="113"/>
      <c r="Y670" s="113"/>
      <c r="Z670" s="113"/>
      <c r="AA670" s="113"/>
      <c r="AB670" s="17" t="s">
        <v>5465</v>
      </c>
      <c r="AC670" s="17" t="str">
        <f>_xlfn.XLOOKUP(B670,'INCIDENT-04-27-2026'!E:E,'INCIDENT-04-27-2026'!F:F,"")</f>
        <v/>
      </c>
      <c r="AD670" s="9"/>
      <c r="AE670" s="7" t="s">
        <v>5465</v>
      </c>
      <c r="AF670" s="6" t="str">
        <f>_xlfn.XLOOKUP(B670,'[13]Input_27-04'!$B:$B,'[13]Input_27-04'!$M:$M,"")</f>
        <v/>
      </c>
      <c r="AG670" s="7"/>
      <c r="AH670" s="3"/>
      <c r="AI670" s="18" t="str">
        <f>_xlfn.XLOOKUP(B670,'[3]Cells Huawei 27042026 10h'!$B:$B,'[3]Cells Huawei 27042026 10h'!$T:$T,"")</f>
        <v/>
      </c>
      <c r="AJ670" s="18" t="str">
        <f>_xlfn.XLOOKUP(B670,'[3]Cells Huawei 27042026 15h'!$B:$B,'[3]Cells Huawei 27042026 15h'!$T:$T,"")</f>
        <v/>
      </c>
      <c r="AK670" s="18" t="str">
        <f>_xlfn.XLOOKUP(B670,'[4]cells down 27042026 11h28'!$B:$B,'[4]cells down 27042026 11h28'!$R:$R,"")</f>
        <v/>
      </c>
      <c r="AL670" s="18" t="str">
        <f>_xlfn.XLOOKUP(B670,'[4]cells down 27042026 18h01'!$B:$B,'[4]cells down 27042026 18h01'!$R:$R,"")</f>
        <v/>
      </c>
      <c r="AM670" s="18" t="str">
        <f>_xlfn.XLOOKUP(B670,'[5]cell downs 27042026 11h'!$B:$B,'[5]cell downs 27042026 11h'!$R:$R,"")</f>
        <v/>
      </c>
      <c r="AN670" s="18" t="str">
        <f>_xlfn.XLOOKUP(B670,'[5]cell downs 27042026 17h40'!$B:$B,'[5]cell downs 27042026 17h40'!$R:$R,"")</f>
        <v/>
      </c>
      <c r="AO670" s="18" t="str">
        <f>_xlfn.XLOOKUP(B670,'[6]ALL SITES DOWN'!$D:$D,'[6]ALL SITES DOWN'!$J:$J,"")</f>
        <v/>
      </c>
      <c r="AP670" s="18" t="str">
        <f>_xlfn.XLOOKUP(B670,'[7]ALL SITES DOWN'!$D:$D,'[7]ALL SITES DOWN'!$J:$J,"")</f>
        <v/>
      </c>
      <c r="AQ670" s="9" t="str">
        <f>_xlfn.XLOOKUP(B670,[8]sheet1!$AC:$AC,[8]sheet1!$AF:$AF,"")</f>
        <v/>
      </c>
      <c r="AR670" s="14"/>
      <c r="AS670" s="14" t="s">
        <v>5465</v>
      </c>
      <c r="AT670" s="14" t="str">
        <f>_xlfn.XLOOKUP(B670,'[9]cell downs 18042026 17h'!$B:$B,'[9]cell downs 18042026 17h'!$B:$B,"")</f>
        <v/>
      </c>
      <c r="AU670" s="14" t="str">
        <f>_xlfn.XLOOKUP(B670,'[10]Cells Huawei 19042026 15h'!$B:$B,'[10]Cells Huawei 19042026 15h'!$B:$B,"")</f>
        <v/>
      </c>
      <c r="AV670" s="9" t="str">
        <f>_xlfn.XLOOKUP(B670,'[11]cells down 19042026 9H40'!$B:$B,'[11]cells down 19042026 9H40'!$B:$B,"")</f>
        <v/>
      </c>
    </row>
    <row r="671" spans="1:48" hidden="1" x14ac:dyDescent="0.3">
      <c r="A671" s="1" t="s">
        <v>1543</v>
      </c>
      <c r="B671" s="8" t="s">
        <v>1544</v>
      </c>
      <c r="C671" s="3" t="str">
        <f>_xlfn.XLOOKUP(B671,'[1]daily break down'!$D:$D,'[1]daily break down'!$E:$E,"")</f>
        <v>CENTRE</v>
      </c>
      <c r="D671" s="1" t="s">
        <v>21</v>
      </c>
      <c r="E671" s="1" t="s">
        <v>89</v>
      </c>
      <c r="F671" s="3" t="s">
        <v>69</v>
      </c>
      <c r="G671" s="1" t="s">
        <v>1543</v>
      </c>
      <c r="H671" s="28" t="str">
        <f>_xlfn.XLOOKUP(B671,[2]CALCULATION!$B:$B,[2]CALCULATION!$H:$H,"")</f>
        <v>NOKIA</v>
      </c>
      <c r="I671" s="26">
        <v>1.7835078317406171E-4</v>
      </c>
      <c r="J671" s="26">
        <v>1.7835078317400378E-4</v>
      </c>
      <c r="K671" s="26">
        <v>8.1858992499615174E-2</v>
      </c>
      <c r="L671" s="26">
        <v>1.5302497196325641E-2</v>
      </c>
      <c r="M671" s="26">
        <v>6.0639266279136972E-4</v>
      </c>
      <c r="N671" s="26">
        <v>2.8536125307821499E-4</v>
      </c>
      <c r="O671" s="26">
        <v>2.8536125307827289E-4</v>
      </c>
      <c r="P671" s="114" t="s">
        <v>6364</v>
      </c>
      <c r="Q671" s="42" t="s">
        <v>5538</v>
      </c>
      <c r="R671" s="42"/>
      <c r="S671" s="41" t="str" cm="1">
        <f t="array" ref="S671">IFERROR(_xlfn.IFS(
U671="MPR ISSUE","PDH",
U671="BSS Hardware Issue","BSS",
U671="Sites strategiques, MLL, Pylone, etc.","ENVTECH",
U671="AKTIVCO DEFAUT GE &amp; POWER Cabinet","AKTIVCO",
U671="AKTIVCO Coupure ENEO &amp; Baisse de tension","AKTIVCO GRID ONLY",
U671="Coupure ENEO &amp; Baisse de tension","IHS GRID ONLY",
U671="Defaut GE &amp; POWER Cabinet","IHS",
U671="Sharing","Partners",
U671="Sites strategiques &amp; DataCenter","SST &amp; DC",
U671="Exclu","Exclu",
U671="SAT","SAT",
U671="SPARE-ISSUE","SPARE-ISSUE",
U671="Fiber CAmtel","TRANS_FO_CAMTEL",
U671="Fiber AOF","Fiber AOF",
U671="Projet OCM (HUAWEI)","TRAVAUX-HUAWEI",
U671="Projet OCM (NOKIA)","TRAVAUX-NOKIA",
U671="ACCESS-ISSUE","ACCESS-ISSUE",
U671="Projet OCM (ZTE, NOKIA, autres projets)","TRAVAUX OCM",
U671="No root CAuse","No root cause",
U671="ODU HS","PDH",
U671="IP &amp; VLAN","PDH",
U671="Warehouse HUAWEI","SPARE-ISSUE",
U671="SPARE-HS","SPARE-ISSUE",
U671="Power Telco","BSS",U671="no impacts","no impacts"
),"")</f>
        <v>No root cause</v>
      </c>
      <c r="T671" s="41" t="str" cm="1">
        <f t="array" ref="T671">IFERROR(_xlfn.IFS(
U671="MPR ISSUE","TX ISSUE",
U671="BSS Hardware Issue","RAN ISSUE",
U671="Sites strategiques, MLL, Pylone, etc.","ENVTECH",
U671="AKTIVCO DEFAUT GE &amp; POWER Cabinet","POWER ISSUE",
U671="AKTIVCO Coupure ENEO &amp; Baisse de tension","POWER ISSUE",
U671="Coupure ENEO &amp; Baisse de tension","POWER ISSUE",
U671="Defaut GE &amp; POWER Cabinet","POWER ISSUE",
U671="Sharing","POWER ISSUE",
U671="Sites strategiques &amp; DataCenter","POWER ISSUE",
U671="Exclu","Exclu",
U671="SAT","TX ISSUE",
U671="SPARE-ISSUE","SPARE-ISSUE",
U671="Fiber CAmtel","TX ISSUE",
U671="Fiber AOF","TX ISSUE",
U671="Projet OCM (HUAWEI)","TRAVAUX-HUAWEI",
U671="Projet OCM (NOKIA)","TRAVAUX -NOKIA",
U671="ACCESS-ISSUE","ACCESS-ISSUE",
U671="Projet OCM (ZTE, NOKIA, autres projets)","TRAVAUX OCM",
U671="No root CAuse","No root cause",
U671="ODU HS","TX ISSUE",
U671="IP &amp; VLAN","TX ISSUE",
U671="Warehouse HUAWEI","SPARE-ISSUE",
U671="SPARE-HS","SPARE-ISSUE",
U671="Power Telco","RAN ISSUE",U671="no impacts","no impacts"
),"")</f>
        <v>No root cause</v>
      </c>
      <c r="U671" s="68" t="s">
        <v>5691</v>
      </c>
      <c r="V671" s="41" t="str" cm="1">
        <f t="array" ref="V671">IFERROR(_xlfn.IFS(
U671="MPR ISSUE","ACTIVE",
U671="BSS Hardware Issue","ACTIVE",
U671="Sites strategiques, MLL, Pylone, etc.","PASSIVE",
U671="AKTIVCO DEFAUT GE &amp; POWER Cabinet","PASSIVE",
U671="AKTIVCO Coupure ENEO &amp; Baisse de tension","PASSIVE",
U671="Coupure ENEO &amp; Baisse de tension","PASSIVE",
U671="Defaut GE &amp; POWER Cabinet","PASSIVE",
U671="Sharing","PASSIVE",
U671="Sites strategiques &amp; DataCenter","PASSIVE",
U671="Exclu","Exclu",
U671="SAT","ACTIVE",
U671="SPARE-ISSUE","SPARE-ISSUE",
U671="Fiber CAmtel","ACTIVE",
U671="Fiber AOF","ACTIVE",
U671="Projet OCM (HUAWEI)","PLANNED WORKS",
U671="Projet OCM (NOKIA)","PLANNED WORKS",
U671="ACCESS-ISSUE","ACCESS-ISSUE",
U671="Projet OCM (ZTE, NOKIA, autres projets)","PLANNED WORKS",
U671="No root CAuse","No root cause",
U671="ODU HS","ACTIVE",
U671="IP &amp; VLAN","ACTIVE",
U671="Warehouse HUAWEI","SPARE-ISSUE",
U671="SPARE-HS","SPARE-ISSUE",
U671="Power Telco","ACTIVE", U671="no impacts","no impacts"
),"")</f>
        <v>No root cause</v>
      </c>
      <c r="W671" s="113"/>
      <c r="X671" s="113"/>
      <c r="Y671" s="113"/>
      <c r="Z671" s="113"/>
      <c r="AA671" s="113"/>
      <c r="AB671" s="17" t="s">
        <v>5465</v>
      </c>
      <c r="AC671" s="17" t="str">
        <f>_xlfn.XLOOKUP(B671,'INCIDENT-04-27-2026'!E:E,'INCIDENT-04-27-2026'!F:F,"")</f>
        <v/>
      </c>
      <c r="AD671" s="9"/>
      <c r="AE671" s="7" t="s">
        <v>5465</v>
      </c>
      <c r="AF671" s="6" t="str">
        <f>_xlfn.XLOOKUP(B671,'[13]Input_27-04'!$B:$B,'[13]Input_27-04'!$M:$M,"")</f>
        <v/>
      </c>
      <c r="AG671" s="7"/>
      <c r="AH671" s="3"/>
      <c r="AI671" s="18" t="str">
        <f>_xlfn.XLOOKUP(B671,'[3]Cells Huawei 27042026 10h'!$B:$B,'[3]Cells Huawei 27042026 10h'!$T:$T,"")</f>
        <v/>
      </c>
      <c r="AJ671" s="18" t="str">
        <f>_xlfn.XLOOKUP(B671,'[3]Cells Huawei 27042026 15h'!$B:$B,'[3]Cells Huawei 27042026 15h'!$T:$T,"")</f>
        <v/>
      </c>
      <c r="AK671" s="18" t="str">
        <f>_xlfn.XLOOKUP(B671,'[4]cells down 27042026 11h28'!$B:$B,'[4]cells down 27042026 11h28'!$R:$R,"")</f>
        <v/>
      </c>
      <c r="AL671" s="18" t="str">
        <f>_xlfn.XLOOKUP(B671,'[4]cells down 27042026 18h01'!$B:$B,'[4]cells down 27042026 18h01'!$R:$R,"")</f>
        <v/>
      </c>
      <c r="AM671" s="18" t="str">
        <f>_xlfn.XLOOKUP(B671,'[5]cell downs 27042026 11h'!$B:$B,'[5]cell downs 27042026 11h'!$R:$R,"")</f>
        <v/>
      </c>
      <c r="AN671" s="18" t="str">
        <f>_xlfn.XLOOKUP(B671,'[5]cell downs 27042026 17h40'!$B:$B,'[5]cell downs 27042026 17h40'!$R:$R,"")</f>
        <v/>
      </c>
      <c r="AO671" s="18" t="str">
        <f>_xlfn.XLOOKUP(B671,'[6]ALL SITES DOWN'!$D:$D,'[6]ALL SITES DOWN'!$J:$J,"")</f>
        <v/>
      </c>
      <c r="AP671" s="18" t="str">
        <f>_xlfn.XLOOKUP(B671,'[7]ALL SITES DOWN'!$D:$D,'[7]ALL SITES DOWN'!$J:$J,"")</f>
        <v/>
      </c>
      <c r="AQ671" s="9" t="str">
        <f>_xlfn.XLOOKUP(B671,[8]sheet1!$AC:$AC,[8]sheet1!$AF:$AF,"")</f>
        <v/>
      </c>
      <c r="AR671" s="14"/>
      <c r="AS671" s="14" t="s">
        <v>5465</v>
      </c>
      <c r="AT671" s="14" t="str">
        <f>_xlfn.XLOOKUP(B671,'[9]cell downs 18042026 17h'!$B:$B,'[9]cell downs 18042026 17h'!$B:$B,"")</f>
        <v/>
      </c>
      <c r="AU671" s="14" t="str">
        <f>_xlfn.XLOOKUP(B671,'[10]Cells Huawei 19042026 15h'!$B:$B,'[10]Cells Huawei 19042026 15h'!$B:$B,"")</f>
        <v/>
      </c>
      <c r="AV671" s="9" t="str">
        <f>_xlfn.XLOOKUP(B671,'[11]cells down 19042026 9H40'!$B:$B,'[11]cells down 19042026 9H40'!$B:$B,"")</f>
        <v/>
      </c>
    </row>
    <row r="672" spans="1:48" hidden="1" x14ac:dyDescent="0.3">
      <c r="A672" s="1" t="s">
        <v>2648</v>
      </c>
      <c r="B672" s="8" t="s">
        <v>2649</v>
      </c>
      <c r="C672" s="3" t="str">
        <f>_xlfn.XLOOKUP(B672,'[1]daily break down'!$D:$D,'[1]daily break down'!$E:$E,"")</f>
        <v>CENTRE</v>
      </c>
      <c r="D672" s="1"/>
      <c r="E672" s="1"/>
      <c r="F672" s="3" t="s">
        <v>37</v>
      </c>
      <c r="G672" s="1" t="s">
        <v>2650</v>
      </c>
      <c r="H672" s="28" t="str">
        <f>_xlfn.XLOOKUP(B672,[2]CALCULATION!$B:$B,[2]CALCULATION!$H:$H,"")</f>
        <v>NOKIA</v>
      </c>
      <c r="I672" s="26">
        <v>2.8536125307830184E-4</v>
      </c>
      <c r="J672" s="26">
        <v>2.8536125307830184E-4</v>
      </c>
      <c r="K672" s="26">
        <v>0.11425828451578877</v>
      </c>
      <c r="L672" s="26">
        <v>6.5347726954938651E-2</v>
      </c>
      <c r="M672" s="26">
        <v>2.8536125307830184E-4</v>
      </c>
      <c r="N672" s="26">
        <v>3.2103140971312578E-4</v>
      </c>
      <c r="O672" s="26">
        <v>2.6752617476100566E-4</v>
      </c>
      <c r="P672" s="114" t="s">
        <v>6364</v>
      </c>
      <c r="Q672" s="42" t="s">
        <v>5538</v>
      </c>
      <c r="R672" s="42"/>
      <c r="S672" s="41" t="str" cm="1">
        <f t="array" ref="S672">IFERROR(_xlfn.IFS(
U672="MPR ISSUE","PDH",
U672="BSS Hardware Issue","BSS",
U672="Sites strategiques, MLL, Pylone, etc.","ENVTECH",
U672="AKTIVCO DEFAUT GE &amp; POWER Cabinet","AKTIVCO",
U672="AKTIVCO Coupure ENEO &amp; Baisse de tension","AKTIVCO GRID ONLY",
U672="Coupure ENEO &amp; Baisse de tension","IHS GRID ONLY",
U672="Defaut GE &amp; POWER Cabinet","IHS",
U672="Sharing","Partners",
U672="Sites strategiques &amp; DataCenter","SST &amp; DC",
U672="Exclu","Exclu",
U672="SAT","SAT",
U672="SPARE-ISSUE","SPARE-ISSUE",
U672="Fiber CAmtel","TRANS_FO_CAMTEL",
U672="Fiber AOF","Fiber AOF",
U672="Projet OCM (HUAWEI)","TRAVAUX-HUAWEI",
U672="Projet OCM (NOKIA)","TRAVAUX-NOKIA",
U672="ACCESS-ISSUE","ACCESS-ISSUE",
U672="Projet OCM (ZTE, NOKIA, autres projets)","TRAVAUX OCM",
U672="No root CAuse","No root cause",
U672="ODU HS","PDH",
U672="IP &amp; VLAN","PDH",
U672="Warehouse HUAWEI","SPARE-ISSUE",
U672="SPARE-HS","SPARE-ISSUE",
U672="Power Telco","BSS",U672="no impacts","no impacts"
),"")</f>
        <v>No root cause</v>
      </c>
      <c r="T672" s="41" t="str" cm="1">
        <f t="array" ref="T672">IFERROR(_xlfn.IFS(
U672="MPR ISSUE","TX ISSUE",
U672="BSS Hardware Issue","RAN ISSUE",
U672="Sites strategiques, MLL, Pylone, etc.","ENVTECH",
U672="AKTIVCO DEFAUT GE &amp; POWER Cabinet","POWER ISSUE",
U672="AKTIVCO Coupure ENEO &amp; Baisse de tension","POWER ISSUE",
U672="Coupure ENEO &amp; Baisse de tension","POWER ISSUE",
U672="Defaut GE &amp; POWER Cabinet","POWER ISSUE",
U672="Sharing","POWER ISSUE",
U672="Sites strategiques &amp; DataCenter","POWER ISSUE",
U672="Exclu","Exclu",
U672="SAT","TX ISSUE",
U672="SPARE-ISSUE","SPARE-ISSUE",
U672="Fiber CAmtel","TX ISSUE",
U672="Fiber AOF","TX ISSUE",
U672="Projet OCM (HUAWEI)","TRAVAUX-HUAWEI",
U672="Projet OCM (NOKIA)","TRAVAUX -NOKIA",
U672="ACCESS-ISSUE","ACCESS-ISSUE",
U672="Projet OCM (ZTE, NOKIA, autres projets)","TRAVAUX OCM",
U672="No root CAuse","No root cause",
U672="ODU HS","TX ISSUE",
U672="IP &amp; VLAN","TX ISSUE",
U672="Warehouse HUAWEI","SPARE-ISSUE",
U672="SPARE-HS","SPARE-ISSUE",
U672="Power Telco","RAN ISSUE",U672="no impacts","no impacts"
),"")</f>
        <v>No root cause</v>
      </c>
      <c r="U672" s="68" t="s">
        <v>5691</v>
      </c>
      <c r="V672" s="41" t="str" cm="1">
        <f t="array" ref="V672">IFERROR(_xlfn.IFS(
U672="MPR ISSUE","ACTIVE",
U672="BSS Hardware Issue","ACTIVE",
U672="Sites strategiques, MLL, Pylone, etc.","PASSIVE",
U672="AKTIVCO DEFAUT GE &amp; POWER Cabinet","PASSIVE",
U672="AKTIVCO Coupure ENEO &amp; Baisse de tension","PASSIVE",
U672="Coupure ENEO &amp; Baisse de tension","PASSIVE",
U672="Defaut GE &amp; POWER Cabinet","PASSIVE",
U672="Sharing","PASSIVE",
U672="Sites strategiques &amp; DataCenter","PASSIVE",
U672="Exclu","Exclu",
U672="SAT","ACTIVE",
U672="SPARE-ISSUE","SPARE-ISSUE",
U672="Fiber CAmtel","ACTIVE",
U672="Fiber AOF","ACTIVE",
U672="Projet OCM (HUAWEI)","PLANNED WORKS",
U672="Projet OCM (NOKIA)","PLANNED WORKS",
U672="ACCESS-ISSUE","ACCESS-ISSUE",
U672="Projet OCM (ZTE, NOKIA, autres projets)","PLANNED WORKS",
U672="No root CAuse","No root cause",
U672="ODU HS","ACTIVE",
U672="IP &amp; VLAN","ACTIVE",
U672="Warehouse HUAWEI","SPARE-ISSUE",
U672="SPARE-HS","SPARE-ISSUE",
U672="Power Telco","ACTIVE", U672="no impacts","no impacts"
),"")</f>
        <v>No root cause</v>
      </c>
      <c r="W672" s="113"/>
      <c r="X672" s="113"/>
      <c r="Y672" s="113"/>
      <c r="Z672" s="113"/>
      <c r="AA672" s="113"/>
      <c r="AB672" s="17" t="s">
        <v>5465</v>
      </c>
      <c r="AC672" s="17" t="str">
        <f>_xlfn.XLOOKUP(B672,'INCIDENT-04-27-2026'!E:E,'INCIDENT-04-27-2026'!F:F,"")</f>
        <v/>
      </c>
      <c r="AD672" s="9"/>
      <c r="AE672" s="7" t="s">
        <v>5465</v>
      </c>
      <c r="AF672" s="6" t="str">
        <f>_xlfn.XLOOKUP(B672,'[13]Input_27-04'!$B:$B,'[13]Input_27-04'!$M:$M,"")</f>
        <v/>
      </c>
      <c r="AG672" s="7"/>
      <c r="AH672" s="3"/>
      <c r="AI672" s="18" t="str">
        <f>_xlfn.XLOOKUP(B672,'[3]Cells Huawei 27042026 10h'!$B:$B,'[3]Cells Huawei 27042026 10h'!$T:$T,"")</f>
        <v/>
      </c>
      <c r="AJ672" s="18" t="str">
        <f>_xlfn.XLOOKUP(B672,'[3]Cells Huawei 27042026 15h'!$B:$B,'[3]Cells Huawei 27042026 15h'!$T:$T,"")</f>
        <v/>
      </c>
      <c r="AK672" s="18" t="str">
        <f>_xlfn.XLOOKUP(B672,'[4]cells down 27042026 11h28'!$B:$B,'[4]cells down 27042026 11h28'!$R:$R,"")</f>
        <v/>
      </c>
      <c r="AL672" s="18" t="str">
        <f>_xlfn.XLOOKUP(B672,'[4]cells down 27042026 18h01'!$B:$B,'[4]cells down 27042026 18h01'!$R:$R,"")</f>
        <v/>
      </c>
      <c r="AM672" s="18" t="str">
        <f>_xlfn.XLOOKUP(B672,'[5]cell downs 27042026 11h'!$B:$B,'[5]cell downs 27042026 11h'!$R:$R,"")</f>
        <v/>
      </c>
      <c r="AN672" s="18" t="str">
        <f>_xlfn.XLOOKUP(B672,'[5]cell downs 27042026 17h40'!$B:$B,'[5]cell downs 27042026 17h40'!$R:$R,"")</f>
        <v/>
      </c>
      <c r="AO672" s="18" t="str">
        <f>_xlfn.XLOOKUP(B672,'[6]ALL SITES DOWN'!$D:$D,'[6]ALL SITES DOWN'!$J:$J,"")</f>
        <v/>
      </c>
      <c r="AP672" s="18" t="str">
        <f>_xlfn.XLOOKUP(B672,'[7]ALL SITES DOWN'!$D:$D,'[7]ALL SITES DOWN'!$J:$J,"")</f>
        <v/>
      </c>
      <c r="AQ672" s="9" t="str">
        <f>_xlfn.XLOOKUP(B672,[8]sheet1!$AC:$AC,[8]sheet1!$AF:$AF,"")</f>
        <v/>
      </c>
      <c r="AR672" s="14"/>
      <c r="AS672" s="14" t="s">
        <v>5465</v>
      </c>
      <c r="AT672" s="14" t="str">
        <f>_xlfn.XLOOKUP(B672,'[9]cell downs 18042026 17h'!$B:$B,'[9]cell downs 18042026 17h'!$B:$B,"")</f>
        <v/>
      </c>
      <c r="AU672" s="14" t="str">
        <f>_xlfn.XLOOKUP(B672,'[10]Cells Huawei 19042026 15h'!$B:$B,'[10]Cells Huawei 19042026 15h'!$B:$B,"")</f>
        <v/>
      </c>
      <c r="AV672" s="9" t="str">
        <f>_xlfn.XLOOKUP(B672,'[11]cells down 19042026 9H40'!$B:$B,'[11]cells down 19042026 9H40'!$B:$B,"")</f>
        <v/>
      </c>
    </row>
    <row r="673" spans="1:48" hidden="1" x14ac:dyDescent="0.3">
      <c r="A673" s="1" t="s">
        <v>956</v>
      </c>
      <c r="B673" s="8" t="s">
        <v>957</v>
      </c>
      <c r="C673" s="3" t="str">
        <f>_xlfn.XLOOKUP(B673,'[1]daily break down'!$D:$D,'[1]daily break down'!$E:$E,"")</f>
        <v>SUD-OUEST</v>
      </c>
      <c r="D673" s="1" t="s">
        <v>11</v>
      </c>
      <c r="E673" s="1" t="s">
        <v>12</v>
      </c>
      <c r="F673" s="3" t="s">
        <v>13</v>
      </c>
      <c r="G673" s="1" t="s">
        <v>106</v>
      </c>
      <c r="H673" s="27" t="str">
        <f>_xlfn.XLOOKUP(B673,[2]CALCULATION!$B:$B,[2]CALCULATION!$H:$H,"")</f>
        <v>Huawei</v>
      </c>
      <c r="I673" s="26">
        <v>2.1402093980875093E-3</v>
      </c>
      <c r="J673" s="26">
        <v>2.675261747609386E-4</v>
      </c>
      <c r="K673" s="26">
        <v>2.9427879223703247E-3</v>
      </c>
      <c r="L673" s="26">
        <v>5.3505234952187721E-4</v>
      </c>
      <c r="M673" s="26">
        <v>0</v>
      </c>
      <c r="N673" s="26">
        <v>1.0165994640915667E-2</v>
      </c>
      <c r="O673" s="26">
        <v>2.675261747609386E-4</v>
      </c>
      <c r="P673" s="114" t="s">
        <v>6364</v>
      </c>
      <c r="Q673" s="42" t="s">
        <v>5538</v>
      </c>
      <c r="R673" s="42"/>
      <c r="S673" s="41" t="str" cm="1">
        <f t="array" ref="S673">IFERROR(_xlfn.IFS(
U673="MPR ISSUE","PDH",
U673="BSS Hardware Issue","BSS",
U673="Sites strategiques, MLL, Pylone, etc.","ENVTECH",
U673="AKTIVCO DEFAUT GE &amp; POWER Cabinet","AKTIVCO",
U673="AKTIVCO Coupure ENEO &amp; Baisse de tension","AKTIVCO GRID ONLY",
U673="Coupure ENEO &amp; Baisse de tension","IHS GRID ONLY",
U673="Defaut GE &amp; POWER Cabinet","IHS",
U673="Sharing","Partners",
U673="Sites strategiques &amp; DataCenter","SST &amp; DC",
U673="Exclu","Exclu",
U673="SAT","SAT",
U673="SPARE-ISSUE","SPARE-ISSUE",
U673="Fiber CAmtel","TRANS_FO_CAMTEL",
U673="Fiber AOF","Fiber AOF",
U673="Projet OCM (HUAWEI)","TRAVAUX-HUAWEI",
U673="Projet OCM (NOKIA)","TRAVAUX-NOKIA",
U673="ACCESS-ISSUE","ACCESS-ISSUE",
U673="Projet OCM (ZTE, NOKIA, autres projets)","TRAVAUX OCM",
U673="No root CAuse","No root cause",
U673="ODU HS","PDH",
U673="IP &amp; VLAN","PDH",
U673="Warehouse HUAWEI","SPARE-ISSUE",
U673="SPARE-HS","SPARE-ISSUE",
U673="Power Telco","BSS",U673="no impacts","no impacts"
),"")</f>
        <v>No root cause</v>
      </c>
      <c r="T673" s="41" t="str" cm="1">
        <f t="array" ref="T673">IFERROR(_xlfn.IFS(
U673="MPR ISSUE","TX ISSUE",
U673="BSS Hardware Issue","RAN ISSUE",
U673="Sites strategiques, MLL, Pylone, etc.","ENVTECH",
U673="AKTIVCO DEFAUT GE &amp; POWER Cabinet","POWER ISSUE",
U673="AKTIVCO Coupure ENEO &amp; Baisse de tension","POWER ISSUE",
U673="Coupure ENEO &amp; Baisse de tension","POWER ISSUE",
U673="Defaut GE &amp; POWER Cabinet","POWER ISSUE",
U673="Sharing","POWER ISSUE",
U673="Sites strategiques &amp; DataCenter","POWER ISSUE",
U673="Exclu","Exclu",
U673="SAT","TX ISSUE",
U673="SPARE-ISSUE","SPARE-ISSUE",
U673="Fiber CAmtel","TX ISSUE",
U673="Fiber AOF","TX ISSUE",
U673="Projet OCM (HUAWEI)","TRAVAUX-HUAWEI",
U673="Projet OCM (NOKIA)","TRAVAUX -NOKIA",
U673="ACCESS-ISSUE","ACCESS-ISSUE",
U673="Projet OCM (ZTE, NOKIA, autres projets)","TRAVAUX OCM",
U673="No root CAuse","No root cause",
U673="ODU HS","TX ISSUE",
U673="IP &amp; VLAN","TX ISSUE",
U673="Warehouse HUAWEI","SPARE-ISSUE",
U673="SPARE-HS","SPARE-ISSUE",
U673="Power Telco","RAN ISSUE",U673="no impacts","no impacts"
),"")</f>
        <v>No root cause</v>
      </c>
      <c r="U673" s="68" t="s">
        <v>5691</v>
      </c>
      <c r="V673" s="41" t="str" cm="1">
        <f t="array" ref="V673">IFERROR(_xlfn.IFS(
U673="MPR ISSUE","ACTIVE",
U673="BSS Hardware Issue","ACTIVE",
U673="Sites strategiques, MLL, Pylone, etc.","PASSIVE",
U673="AKTIVCO DEFAUT GE &amp; POWER Cabinet","PASSIVE",
U673="AKTIVCO Coupure ENEO &amp; Baisse de tension","PASSIVE",
U673="Coupure ENEO &amp; Baisse de tension","PASSIVE",
U673="Defaut GE &amp; POWER Cabinet","PASSIVE",
U673="Sharing","PASSIVE",
U673="Sites strategiques &amp; DataCenter","PASSIVE",
U673="Exclu","Exclu",
U673="SAT","ACTIVE",
U673="SPARE-ISSUE","SPARE-ISSUE",
U673="Fiber CAmtel","ACTIVE",
U673="Fiber AOF","ACTIVE",
U673="Projet OCM (HUAWEI)","PLANNED WORKS",
U673="Projet OCM (NOKIA)","PLANNED WORKS",
U673="ACCESS-ISSUE","ACCESS-ISSUE",
U673="Projet OCM (ZTE, NOKIA, autres projets)","PLANNED WORKS",
U673="No root CAuse","No root cause",
U673="ODU HS","ACTIVE",
U673="IP &amp; VLAN","ACTIVE",
U673="Warehouse HUAWEI","SPARE-ISSUE",
U673="SPARE-HS","SPARE-ISSUE",
U673="Power Telco","ACTIVE", U673="no impacts","no impacts"
),"")</f>
        <v>No root cause</v>
      </c>
      <c r="W673" s="113"/>
      <c r="X673" s="113"/>
      <c r="Y673" s="113"/>
      <c r="Z673" s="113"/>
      <c r="AA673" s="113"/>
      <c r="AB673" s="17" t="s">
        <v>5465</v>
      </c>
      <c r="AC673" s="17" t="str">
        <f>_xlfn.XLOOKUP(B673,'INCIDENT-04-27-2026'!E:E,'INCIDENT-04-27-2026'!F:F,"")</f>
        <v/>
      </c>
      <c r="AD673" s="9"/>
      <c r="AE673" s="7" t="s">
        <v>5465</v>
      </c>
      <c r="AF673" s="6" t="str">
        <f>_xlfn.XLOOKUP(B673,'[13]Input_27-04'!$B:$B,'[13]Input_27-04'!$M:$M,"")</f>
        <v/>
      </c>
      <c r="AG673" s="7"/>
      <c r="AH673" s="3"/>
      <c r="AI673" s="18" t="str">
        <f>_xlfn.XLOOKUP(B673,'[3]Cells Huawei 27042026 10h'!$B:$B,'[3]Cells Huawei 27042026 10h'!$T:$T,"")</f>
        <v/>
      </c>
      <c r="AJ673" s="18" t="str">
        <f>_xlfn.XLOOKUP(B673,'[3]Cells Huawei 27042026 15h'!$B:$B,'[3]Cells Huawei 27042026 15h'!$T:$T,"")</f>
        <v/>
      </c>
      <c r="AK673" s="18" t="str">
        <f>_xlfn.XLOOKUP(B673,'[4]cells down 27042026 11h28'!$B:$B,'[4]cells down 27042026 11h28'!$R:$R,"")</f>
        <v/>
      </c>
      <c r="AL673" s="18" t="str">
        <f>_xlfn.XLOOKUP(B673,'[4]cells down 27042026 18h01'!$B:$B,'[4]cells down 27042026 18h01'!$R:$R,"")</f>
        <v/>
      </c>
      <c r="AM673" s="18" t="str">
        <f>_xlfn.XLOOKUP(B673,'[5]cell downs 27042026 11h'!$B:$B,'[5]cell downs 27042026 11h'!$R:$R,"")</f>
        <v/>
      </c>
      <c r="AN673" s="18" t="str">
        <f>_xlfn.XLOOKUP(B673,'[5]cell downs 27042026 17h40'!$B:$B,'[5]cell downs 27042026 17h40'!$R:$R,"")</f>
        <v/>
      </c>
      <c r="AO673" s="18" t="str">
        <f>_xlfn.XLOOKUP(B673,'[6]ALL SITES DOWN'!$D:$D,'[6]ALL SITES DOWN'!$J:$J,"")</f>
        <v/>
      </c>
      <c r="AP673" s="18" t="str">
        <f>_xlfn.XLOOKUP(B673,'[7]ALL SITES DOWN'!$D:$D,'[7]ALL SITES DOWN'!$J:$J,"")</f>
        <v/>
      </c>
      <c r="AQ673" s="9" t="str">
        <f>_xlfn.XLOOKUP(B673,[8]sheet1!$AC:$AC,[8]sheet1!$AF:$AF,"")</f>
        <v/>
      </c>
      <c r="AR673" s="14"/>
      <c r="AS673" s="14" t="s">
        <v>5465</v>
      </c>
      <c r="AT673" s="14" t="str">
        <f>_xlfn.XLOOKUP(B673,'[9]cell downs 18042026 17h'!$B:$B,'[9]cell downs 18042026 17h'!$B:$B,"")</f>
        <v/>
      </c>
      <c r="AU673" s="14" t="str">
        <f>_xlfn.XLOOKUP(B673,'[10]Cells Huawei 19042026 15h'!$B:$B,'[10]Cells Huawei 19042026 15h'!$B:$B,"")</f>
        <v/>
      </c>
      <c r="AV673" s="9" t="str">
        <f>_xlfn.XLOOKUP(B673,'[11]cells down 19042026 9H40'!$B:$B,'[11]cells down 19042026 9H40'!$B:$B,"")</f>
        <v/>
      </c>
    </row>
    <row r="674" spans="1:48" hidden="1" x14ac:dyDescent="0.3">
      <c r="A674" s="1" t="s">
        <v>3122</v>
      </c>
      <c r="B674" s="8" t="s">
        <v>3123</v>
      </c>
      <c r="C674" s="3" t="str">
        <f>_xlfn.XLOOKUP(B674,'[1]daily break down'!$D:$D,'[1]daily break down'!$E:$E,"")</f>
        <v>EXTREME-NORD</v>
      </c>
      <c r="D674" s="1" t="s">
        <v>11</v>
      </c>
      <c r="E674" s="1" t="s">
        <v>1304</v>
      </c>
      <c r="F674" s="3" t="s">
        <v>55</v>
      </c>
      <c r="G674" s="1" t="s">
        <v>3122</v>
      </c>
      <c r="H674" s="27" t="str">
        <f>_xlfn.XLOOKUP(B674,[2]CALCULATION!$B:$B,[2]CALCULATION!$H:$H,"")</f>
        <v>HUAWEI</v>
      </c>
      <c r="I674" s="26">
        <v>0.14232392497281937</v>
      </c>
      <c r="J674" s="26">
        <v>0.26583184232078599</v>
      </c>
      <c r="K674" s="26">
        <v>0</v>
      </c>
      <c r="L674" s="26">
        <v>5.6883198785502511</v>
      </c>
      <c r="M674" s="26">
        <v>0.29397559590563671</v>
      </c>
      <c r="N674" s="26">
        <v>0</v>
      </c>
      <c r="O674" s="26">
        <v>2.675261747609386E-4</v>
      </c>
      <c r="P674" s="114" t="s">
        <v>6364</v>
      </c>
      <c r="Q674" s="42" t="s">
        <v>6353</v>
      </c>
      <c r="R674" s="42"/>
      <c r="S674" s="41" t="str" cm="1">
        <f t="array" ref="S674">IFERROR(_xlfn.IFS(
U674="MPR ISSUE","PDH",
U674="BSS Hardware Issue","BSS",
U674="Sites strategiques, MLL, Pylone, etc.","ENVTECH",
U674="AKTIVCO DEFAUT GE &amp; POWER Cabinet","AKTIVCO",
U674="AKTIVCO Coupure ENEO &amp; Baisse de tension","AKTIVCO GRID ONLY",
U674="Coupure ENEO &amp; Baisse de tension","IHS GRID ONLY",
U674="Defaut GE &amp; POWER Cabinet","IHS",
U674="Sharing","Partners",
U674="Sites strategiques &amp; DataCenter","SST &amp; DC",
U674="Exclu","Exclu",
U674="SAT","SAT",
U674="SPARE-ISSUE","SPARE-ISSUE",
U674="Fiber CAmtel","TRANS_FO_CAMTEL",
U674="Fiber AOF","Fiber AOF",
U674="Projet OCM (HUAWEI)","TRAVAUX-HUAWEI",
U674="Projet OCM (NOKIA)","TRAVAUX-NOKIA",
U674="ACCESS-ISSUE","ACCESS-ISSUE",
U674="Projet OCM (ZTE, NOKIA, autres projets)","TRAVAUX OCM",
U674="No root CAuse","No root cause",
U674="ODU HS","PDH",
U674="IP &amp; VLAN","PDH",
U674="Warehouse HUAWEI","SPARE-ISSUE",
U674="SPARE-HS","SPARE-ISSUE",
U674="Power Telco","BSS",U674="no impacts","no impacts"
),"")</f>
        <v/>
      </c>
      <c r="T674" s="41" t="str" cm="1">
        <f t="array" ref="T674">IFERROR(_xlfn.IFS(
U674="MPR ISSUE","TX ISSUE",
U674="BSS Hardware Issue","RAN ISSUE",
U674="Sites strategiques, MLL, Pylone, etc.","ENVTECH",
U674="AKTIVCO DEFAUT GE &amp; POWER Cabinet","POWER ISSUE",
U674="AKTIVCO Coupure ENEO &amp; Baisse de tension","POWER ISSUE",
U674="Coupure ENEO &amp; Baisse de tension","POWER ISSUE",
U674="Defaut GE &amp; POWER Cabinet","POWER ISSUE",
U674="Sharing","POWER ISSUE",
U674="Sites strategiques &amp; DataCenter","POWER ISSUE",
U674="Exclu","Exclu",
U674="SAT","TX ISSUE",
U674="SPARE-ISSUE","SPARE-ISSUE",
U674="Fiber CAmtel","TX ISSUE",
U674="Fiber AOF","TX ISSUE",
U674="Projet OCM (HUAWEI)","TRAVAUX-HUAWEI",
U674="Projet OCM (NOKIA)","TRAVAUX -NOKIA",
U674="ACCESS-ISSUE","ACCESS-ISSUE",
U674="Projet OCM (ZTE, NOKIA, autres projets)","TRAVAUX OCM",
U674="No root CAuse","No root cause",
U674="ODU HS","TX ISSUE",
U674="IP &amp; VLAN","TX ISSUE",
U674="Warehouse HUAWEI","SPARE-ISSUE",
U674="SPARE-HS","SPARE-ISSUE",
U674="Power Telco","RAN ISSUE",U674="no impacts","no impacts"
),"")</f>
        <v/>
      </c>
      <c r="U674" s="68"/>
      <c r="V674" s="41" t="str" cm="1">
        <f t="array" ref="V674">IFERROR(_xlfn.IFS(
U674="MPR ISSUE","ACTIVE",
U674="BSS Hardware Issue","ACTIVE",
U674="Sites strategiques, MLL, Pylone, etc.","PASSIVE",
U674="AKTIVCO DEFAUT GE &amp; POWER Cabinet","PASSIVE",
U674="AKTIVCO Coupure ENEO &amp; Baisse de tension","PASSIVE",
U674="Coupure ENEO &amp; Baisse de tension","PASSIVE",
U674="Defaut GE &amp; POWER Cabinet","PASSIVE",
U674="Sharing","PASSIVE",
U674="Sites strategiques &amp; DataCenter","PASSIVE",
U674="Exclu","Exclu",
U674="SAT","ACTIVE",
U674="SPARE-ISSUE","SPARE-ISSUE",
U674="Fiber CAmtel","ACTIVE",
U674="Fiber AOF","ACTIVE",
U674="Projet OCM (HUAWEI)","PLANNED WORKS",
U674="Projet OCM (NOKIA)","PLANNED WORKS",
U674="ACCESS-ISSUE","ACCESS-ISSUE",
U674="Projet OCM (ZTE, NOKIA, autres projets)","PLANNED WORKS",
U674="No root CAuse","No root cause",
U674="ODU HS","ACTIVE",
U674="IP &amp; VLAN","ACTIVE",
U674="Warehouse HUAWEI","SPARE-ISSUE",
U674="SPARE-HS","SPARE-ISSUE",
U674="Power Telco","ACTIVE", U674="no impacts","no impacts"
),"")</f>
        <v/>
      </c>
      <c r="W674" s="113"/>
      <c r="X674" s="113"/>
      <c r="Y674" s="113"/>
      <c r="Z674" s="113"/>
      <c r="AA674" s="113"/>
      <c r="AB674" s="17" t="s">
        <v>5465</v>
      </c>
      <c r="AC674" s="17" t="str">
        <f>_xlfn.XLOOKUP(B674,'INCIDENT-04-27-2026'!E:E,'INCIDENT-04-27-2026'!F:F,"")</f>
        <v/>
      </c>
      <c r="AD674" s="9"/>
      <c r="AE674" s="7" t="s">
        <v>5465</v>
      </c>
      <c r="AF674" s="6" t="str">
        <f>_xlfn.XLOOKUP(B674,'[13]Input_27-04'!$B:$B,'[13]Input_27-04'!$M:$M,"")</f>
        <v/>
      </c>
      <c r="AG674" s="7"/>
      <c r="AH674" s="3"/>
      <c r="AI674" s="18" t="str">
        <f>_xlfn.XLOOKUP(B674,'[3]Cells Huawei 27042026 10h'!$B:$B,'[3]Cells Huawei 27042026 10h'!$T:$T,"")</f>
        <v/>
      </c>
      <c r="AJ674" s="18" t="str">
        <f>_xlfn.XLOOKUP(B674,'[3]Cells Huawei 27042026 15h'!$B:$B,'[3]Cells Huawei 27042026 15h'!$T:$T,"")</f>
        <v/>
      </c>
      <c r="AK674" s="18" t="str">
        <f>_xlfn.XLOOKUP(B674,'[4]cells down 27042026 11h28'!$B:$B,'[4]cells down 27042026 11h28'!$R:$R,"")</f>
        <v/>
      </c>
      <c r="AL674" s="18" t="str">
        <f>_xlfn.XLOOKUP(B674,'[4]cells down 27042026 18h01'!$B:$B,'[4]cells down 27042026 18h01'!$R:$R,"")</f>
        <v/>
      </c>
      <c r="AM674" s="18" t="str">
        <f>_xlfn.XLOOKUP(B674,'[5]cell downs 27042026 11h'!$B:$B,'[5]cell downs 27042026 11h'!$R:$R,"")</f>
        <v/>
      </c>
      <c r="AN674" s="18" t="str">
        <f>_xlfn.XLOOKUP(B674,'[5]cell downs 27042026 17h40'!$B:$B,'[5]cell downs 27042026 17h40'!$R:$R,"")</f>
        <v/>
      </c>
      <c r="AO674" s="18" t="str">
        <f>_xlfn.XLOOKUP(B674,'[6]ALL SITES DOWN'!$D:$D,'[6]ALL SITES DOWN'!$J:$J,"")</f>
        <v/>
      </c>
      <c r="AP674" s="18" t="str">
        <f>_xlfn.XLOOKUP(B674,'[7]ALL SITES DOWN'!$D:$D,'[7]ALL SITES DOWN'!$J:$J,"")</f>
        <v/>
      </c>
      <c r="AQ674" s="9" t="str">
        <f>_xlfn.XLOOKUP(B674,[8]sheet1!$AC:$AC,[8]sheet1!$AF:$AF,"")</f>
        <v/>
      </c>
      <c r="AR674" s="14"/>
      <c r="AS674" s="14" t="s">
        <v>5465</v>
      </c>
      <c r="AT674" s="14" t="str">
        <f>_xlfn.XLOOKUP(B674,'[9]cell downs 18042026 17h'!$B:$B,'[9]cell downs 18042026 17h'!$B:$B,"")</f>
        <v/>
      </c>
      <c r="AU674" s="14" t="str">
        <f>_xlfn.XLOOKUP(B674,'[10]Cells Huawei 19042026 15h'!$B:$B,'[10]Cells Huawei 19042026 15h'!$B:$B,"")</f>
        <v>EXN_074</v>
      </c>
      <c r="AV674" s="9" t="str">
        <f>_xlfn.XLOOKUP(B674,'[11]cells down 19042026 9H40'!$B:$B,'[11]cells down 19042026 9H40'!$B:$B,"")</f>
        <v/>
      </c>
    </row>
    <row r="675" spans="1:48" hidden="1" x14ac:dyDescent="0.3">
      <c r="A675" s="1" t="s">
        <v>3668</v>
      </c>
      <c r="B675" s="8" t="s">
        <v>3669</v>
      </c>
      <c r="C675" s="3" t="str">
        <f>_xlfn.XLOOKUP(B675,'[1]daily break down'!$D:$D,'[1]daily break down'!$E:$E,"")</f>
        <v>Maroua</v>
      </c>
      <c r="D675" s="1" t="s">
        <v>11</v>
      </c>
      <c r="E675" s="1" t="s">
        <v>83</v>
      </c>
      <c r="F675" s="3" t="s">
        <v>55</v>
      </c>
      <c r="G675" s="1" t="s">
        <v>84</v>
      </c>
      <c r="H675" s="27" t="str">
        <f>_xlfn.XLOOKUP(B675,[2]CALCULATION!$B:$B,[2]CALCULATION!$H:$H,"")</f>
        <v>Huawei</v>
      </c>
      <c r="I675" s="26">
        <v>0</v>
      </c>
      <c r="J675" s="26">
        <v>0.69146598636543932</v>
      </c>
      <c r="K675" s="26">
        <v>0</v>
      </c>
      <c r="L675" s="26">
        <v>2.675261747609386E-4</v>
      </c>
      <c r="M675" s="26">
        <v>0</v>
      </c>
      <c r="N675" s="26">
        <v>0</v>
      </c>
      <c r="O675" s="26">
        <v>2.675261747609386E-4</v>
      </c>
      <c r="P675" s="114" t="s">
        <v>6364</v>
      </c>
      <c r="Q675" s="42" t="s">
        <v>5538</v>
      </c>
      <c r="R675" s="42"/>
      <c r="S675" s="41" t="str" cm="1">
        <f t="array" ref="S675">IFERROR(_xlfn.IFS(
U675="MPR ISSUE","PDH",
U675="BSS Hardware Issue","BSS",
U675="Sites strategiques, MLL, Pylone, etc.","ENVTECH",
U675="AKTIVCO DEFAUT GE &amp; POWER Cabinet","AKTIVCO",
U675="AKTIVCO Coupure ENEO &amp; Baisse de tension","AKTIVCO GRID ONLY",
U675="Coupure ENEO &amp; Baisse de tension","IHS GRID ONLY",
U675="Defaut GE &amp; POWER Cabinet","IHS",
U675="Sharing","Partners",
U675="Sites strategiques &amp; DataCenter","SST &amp; DC",
U675="Exclu","Exclu",
U675="SAT","SAT",
U675="SPARE-ISSUE","SPARE-ISSUE",
U675="Fiber CAmtel","TRANS_FO_CAMTEL",
U675="Fiber AOF","Fiber AOF",
U675="Projet OCM (HUAWEI)","TRAVAUX-HUAWEI",
U675="Projet OCM (NOKIA)","TRAVAUX-NOKIA",
U675="ACCESS-ISSUE","ACCESS-ISSUE",
U675="Projet OCM (ZTE, NOKIA, autres projets)","TRAVAUX OCM",
U675="No root CAuse","No root cause",
U675="ODU HS","PDH",
U675="IP &amp; VLAN","PDH",
U675="Warehouse HUAWEI","SPARE-ISSUE",
U675="SPARE-HS","SPARE-ISSUE",
U675="Power Telco","BSS",U675="no impacts","no impacts"
),"")</f>
        <v>No root cause</v>
      </c>
      <c r="T675" s="41" t="str" cm="1">
        <f t="array" ref="T675">IFERROR(_xlfn.IFS(
U675="MPR ISSUE","TX ISSUE",
U675="BSS Hardware Issue","RAN ISSUE",
U675="Sites strategiques, MLL, Pylone, etc.","ENVTECH",
U675="AKTIVCO DEFAUT GE &amp; POWER Cabinet","POWER ISSUE",
U675="AKTIVCO Coupure ENEO &amp; Baisse de tension","POWER ISSUE",
U675="Coupure ENEO &amp; Baisse de tension","POWER ISSUE",
U675="Defaut GE &amp; POWER Cabinet","POWER ISSUE",
U675="Sharing","POWER ISSUE",
U675="Sites strategiques &amp; DataCenter","POWER ISSUE",
U675="Exclu","Exclu",
U675="SAT","TX ISSUE",
U675="SPARE-ISSUE","SPARE-ISSUE",
U675="Fiber CAmtel","TX ISSUE",
U675="Fiber AOF","TX ISSUE",
U675="Projet OCM (HUAWEI)","TRAVAUX-HUAWEI",
U675="Projet OCM (NOKIA)","TRAVAUX -NOKIA",
U675="ACCESS-ISSUE","ACCESS-ISSUE",
U675="Projet OCM (ZTE, NOKIA, autres projets)","TRAVAUX OCM",
U675="No root CAuse","No root cause",
U675="ODU HS","TX ISSUE",
U675="IP &amp; VLAN","TX ISSUE",
U675="Warehouse HUAWEI","SPARE-ISSUE",
U675="SPARE-HS","SPARE-ISSUE",
U675="Power Telco","RAN ISSUE",U675="no impacts","no impacts"
),"")</f>
        <v>No root cause</v>
      </c>
      <c r="U675" s="68" t="s">
        <v>5691</v>
      </c>
      <c r="V675" s="41" t="str" cm="1">
        <f t="array" ref="V675">IFERROR(_xlfn.IFS(
U675="MPR ISSUE","ACTIVE",
U675="BSS Hardware Issue","ACTIVE",
U675="Sites strategiques, MLL, Pylone, etc.","PASSIVE",
U675="AKTIVCO DEFAUT GE &amp; POWER Cabinet","PASSIVE",
U675="AKTIVCO Coupure ENEO &amp; Baisse de tension","PASSIVE",
U675="Coupure ENEO &amp; Baisse de tension","PASSIVE",
U675="Defaut GE &amp; POWER Cabinet","PASSIVE",
U675="Sharing","PASSIVE",
U675="Sites strategiques &amp; DataCenter","PASSIVE",
U675="Exclu","Exclu",
U675="SAT","ACTIVE",
U675="SPARE-ISSUE","SPARE-ISSUE",
U675="Fiber CAmtel","ACTIVE",
U675="Fiber AOF","ACTIVE",
U675="Projet OCM (HUAWEI)","PLANNED WORKS",
U675="Projet OCM (NOKIA)","PLANNED WORKS",
U675="ACCESS-ISSUE","ACCESS-ISSUE",
U675="Projet OCM (ZTE, NOKIA, autres projets)","PLANNED WORKS",
U675="No root CAuse","No root cause",
U675="ODU HS","ACTIVE",
U675="IP &amp; VLAN","ACTIVE",
U675="Warehouse HUAWEI","SPARE-ISSUE",
U675="SPARE-HS","SPARE-ISSUE",
U675="Power Telco","ACTIVE", U675="no impacts","no impacts"
),"")</f>
        <v>No root cause</v>
      </c>
      <c r="W675" s="113"/>
      <c r="X675" s="113"/>
      <c r="Y675" s="113"/>
      <c r="Z675" s="113"/>
      <c r="AA675" s="113"/>
      <c r="AB675" s="17" t="s">
        <v>5986</v>
      </c>
      <c r="AC675" s="17" t="str">
        <f>_xlfn.XLOOKUP(B675,'INCIDENT-04-27-2026'!E:E,'INCIDENT-04-27-2026'!F:F,"")</f>
        <v/>
      </c>
      <c r="AD675" s="9"/>
      <c r="AE675" s="7" t="s">
        <v>5465</v>
      </c>
      <c r="AF675" s="6" t="str">
        <f>_xlfn.XLOOKUP(B675,'[13]Input_27-04'!$B:$B,'[13]Input_27-04'!$M:$M,"")</f>
        <v/>
      </c>
      <c r="AG675" s="7"/>
      <c r="AH675" s="3"/>
      <c r="AI675" s="18" t="str">
        <f>_xlfn.XLOOKUP(B675,'[3]Cells Huawei 27042026 10h'!$B:$B,'[3]Cells Huawei 27042026 10h'!$T:$T,"")</f>
        <v/>
      </c>
      <c r="AJ675" s="18" t="str">
        <f>_xlfn.XLOOKUP(B675,'[3]Cells Huawei 27042026 15h'!$B:$B,'[3]Cells Huawei 27042026 15h'!$T:$T,"")</f>
        <v/>
      </c>
      <c r="AK675" s="18" t="str">
        <f>_xlfn.XLOOKUP(B675,'[4]cells down 27042026 11h28'!$B:$B,'[4]cells down 27042026 11h28'!$R:$R,"")</f>
        <v/>
      </c>
      <c r="AL675" s="18" t="str">
        <f>_xlfn.XLOOKUP(B675,'[4]cells down 27042026 18h01'!$B:$B,'[4]cells down 27042026 18h01'!$R:$R,"")</f>
        <v/>
      </c>
      <c r="AM675" s="18" t="str">
        <f>_xlfn.XLOOKUP(B675,'[5]cell downs 27042026 11h'!$B:$B,'[5]cell downs 27042026 11h'!$R:$R,"")</f>
        <v/>
      </c>
      <c r="AN675" s="18" t="str">
        <f>_xlfn.XLOOKUP(B675,'[5]cell downs 27042026 17h40'!$B:$B,'[5]cell downs 27042026 17h40'!$R:$R,"")</f>
        <v/>
      </c>
      <c r="AO675" s="18" t="str">
        <f>_xlfn.XLOOKUP(B675,'[6]ALL SITES DOWN'!$D:$D,'[6]ALL SITES DOWN'!$J:$J,"")</f>
        <v/>
      </c>
      <c r="AP675" s="18" t="str">
        <f>_xlfn.XLOOKUP(B675,'[7]ALL SITES DOWN'!$D:$D,'[7]ALL SITES DOWN'!$J:$J,"")</f>
        <v/>
      </c>
      <c r="AQ675" s="9" t="str">
        <f>_xlfn.XLOOKUP(B675,[8]sheet1!$AC:$AC,[8]sheet1!$AF:$AF,"")</f>
        <v>(04/27/2026 ticket):-INC-20260427-00008160…Others Transmission equipement fault</v>
      </c>
      <c r="AR675" s="14"/>
      <c r="AS675" s="14" t="s">
        <v>5465</v>
      </c>
      <c r="AT675" s="14" t="str">
        <f>_xlfn.XLOOKUP(B675,'[9]cell downs 18042026 17h'!$B:$B,'[9]cell downs 18042026 17h'!$B:$B,"")</f>
        <v/>
      </c>
      <c r="AU675" s="14" t="str">
        <f>_xlfn.XLOOKUP(B675,'[10]Cells Huawei 19042026 15h'!$B:$B,'[10]Cells Huawei 19042026 15h'!$B:$B,"")</f>
        <v/>
      </c>
      <c r="AV675" s="9" t="str">
        <f>_xlfn.XLOOKUP(B675,'[11]cells down 19042026 9H40'!$B:$B,'[11]cells down 19042026 9H40'!$B:$B,"")</f>
        <v/>
      </c>
    </row>
    <row r="676" spans="1:48" hidden="1" x14ac:dyDescent="0.3">
      <c r="A676" s="1" t="s">
        <v>739</v>
      </c>
      <c r="B676" s="8" t="s">
        <v>740</v>
      </c>
      <c r="C676" s="3" t="str">
        <f>_xlfn.XLOOKUP(B676,'[1]daily break down'!$D:$D,'[1]daily break down'!$E:$E,"")</f>
        <v>Maroua</v>
      </c>
      <c r="D676" s="1" t="s">
        <v>21</v>
      </c>
      <c r="E676" s="1" t="s">
        <v>80</v>
      </c>
      <c r="F676" s="3" t="s">
        <v>55</v>
      </c>
      <c r="G676" s="1" t="s">
        <v>84</v>
      </c>
      <c r="H676" s="27" t="str">
        <f>_xlfn.XLOOKUP(B676,[2]CALCULATION!$B:$B,[2]CALCULATION!$H:$H,"")</f>
        <v>Huawei</v>
      </c>
      <c r="I676" s="26">
        <v>0</v>
      </c>
      <c r="J676" s="26">
        <v>0</v>
      </c>
      <c r="K676" s="26">
        <v>0</v>
      </c>
      <c r="L676" s="26">
        <v>3.6435281494608103</v>
      </c>
      <c r="M676" s="26">
        <v>0</v>
      </c>
      <c r="N676" s="26">
        <v>0</v>
      </c>
      <c r="O676" s="26">
        <v>2.675261747609386E-4</v>
      </c>
      <c r="P676" s="114" t="s">
        <v>6364</v>
      </c>
      <c r="Q676" s="42" t="s">
        <v>5538</v>
      </c>
      <c r="R676" s="42"/>
      <c r="S676" s="41" t="str" cm="1">
        <f t="array" ref="S676">IFERROR(_xlfn.IFS(
U676="MPR ISSUE","PDH",
U676="BSS Hardware Issue","BSS",
U676="Sites strategiques, MLL, Pylone, etc.","ENVTECH",
U676="AKTIVCO DEFAUT GE &amp; POWER Cabinet","AKTIVCO",
U676="AKTIVCO Coupure ENEO &amp; Baisse de tension","AKTIVCO GRID ONLY",
U676="Coupure ENEO &amp; Baisse de tension","IHS GRID ONLY",
U676="Defaut GE &amp; POWER Cabinet","IHS",
U676="Sharing","Partners",
U676="Sites strategiques &amp; DataCenter","SST &amp; DC",
U676="Exclu","Exclu",
U676="SAT","SAT",
U676="SPARE-ISSUE","SPARE-ISSUE",
U676="Fiber CAmtel","TRANS_FO_CAMTEL",
U676="Fiber AOF","Fiber AOF",
U676="Projet OCM (HUAWEI)","TRAVAUX-HUAWEI",
U676="Projet OCM (NOKIA)","TRAVAUX-NOKIA",
U676="ACCESS-ISSUE","ACCESS-ISSUE",
U676="Projet OCM (ZTE, NOKIA, autres projets)","TRAVAUX OCM",
U676="No root CAuse","No root cause",
U676="ODU HS","PDH",
U676="IP &amp; VLAN","PDH",
U676="Warehouse HUAWEI","SPARE-ISSUE",
U676="SPARE-HS","SPARE-ISSUE",
U676="Power Telco","BSS",U676="no impacts","no impacts"
),"")</f>
        <v>No root cause</v>
      </c>
      <c r="T676" s="41" t="str" cm="1">
        <f t="array" ref="T676">IFERROR(_xlfn.IFS(
U676="MPR ISSUE","TX ISSUE",
U676="BSS Hardware Issue","RAN ISSUE",
U676="Sites strategiques, MLL, Pylone, etc.","ENVTECH",
U676="AKTIVCO DEFAUT GE &amp; POWER Cabinet","POWER ISSUE",
U676="AKTIVCO Coupure ENEO &amp; Baisse de tension","POWER ISSUE",
U676="Coupure ENEO &amp; Baisse de tension","POWER ISSUE",
U676="Defaut GE &amp; POWER Cabinet","POWER ISSUE",
U676="Sharing","POWER ISSUE",
U676="Sites strategiques &amp; DataCenter","POWER ISSUE",
U676="Exclu","Exclu",
U676="SAT","TX ISSUE",
U676="SPARE-ISSUE","SPARE-ISSUE",
U676="Fiber CAmtel","TX ISSUE",
U676="Fiber AOF","TX ISSUE",
U676="Projet OCM (HUAWEI)","TRAVAUX-HUAWEI",
U676="Projet OCM (NOKIA)","TRAVAUX -NOKIA",
U676="ACCESS-ISSUE","ACCESS-ISSUE",
U676="Projet OCM (ZTE, NOKIA, autres projets)","TRAVAUX OCM",
U676="No root CAuse","No root cause",
U676="ODU HS","TX ISSUE",
U676="IP &amp; VLAN","TX ISSUE",
U676="Warehouse HUAWEI","SPARE-ISSUE",
U676="SPARE-HS","SPARE-ISSUE",
U676="Power Telco","RAN ISSUE",U676="no impacts","no impacts"
),"")</f>
        <v>No root cause</v>
      </c>
      <c r="U676" s="68" t="s">
        <v>5691</v>
      </c>
      <c r="V676" s="41" t="str" cm="1">
        <f t="array" ref="V676">IFERROR(_xlfn.IFS(
U676="MPR ISSUE","ACTIVE",
U676="BSS Hardware Issue","ACTIVE",
U676="Sites strategiques, MLL, Pylone, etc.","PASSIVE",
U676="AKTIVCO DEFAUT GE &amp; POWER Cabinet","PASSIVE",
U676="AKTIVCO Coupure ENEO &amp; Baisse de tension","PASSIVE",
U676="Coupure ENEO &amp; Baisse de tension","PASSIVE",
U676="Defaut GE &amp; POWER Cabinet","PASSIVE",
U676="Sharing","PASSIVE",
U676="Sites strategiques &amp; DataCenter","PASSIVE",
U676="Exclu","Exclu",
U676="SAT","ACTIVE",
U676="SPARE-ISSUE","SPARE-ISSUE",
U676="Fiber CAmtel","ACTIVE",
U676="Fiber AOF","ACTIVE",
U676="Projet OCM (HUAWEI)","PLANNED WORKS",
U676="Projet OCM (NOKIA)","PLANNED WORKS",
U676="ACCESS-ISSUE","ACCESS-ISSUE",
U676="Projet OCM (ZTE, NOKIA, autres projets)","PLANNED WORKS",
U676="No root CAuse","No root cause",
U676="ODU HS","ACTIVE",
U676="IP &amp; VLAN","ACTIVE",
U676="Warehouse HUAWEI","SPARE-ISSUE",
U676="SPARE-HS","SPARE-ISSUE",
U676="Power Telco","ACTIVE", U676="no impacts","no impacts"
),"")</f>
        <v>No root cause</v>
      </c>
      <c r="W676" s="113"/>
      <c r="X676" s="113"/>
      <c r="Y676" s="113"/>
      <c r="Z676" s="113"/>
      <c r="AA676" s="113"/>
      <c r="AB676" s="17" t="s">
        <v>5465</v>
      </c>
      <c r="AC676" s="17" t="str">
        <f>_xlfn.XLOOKUP(B676,'INCIDENT-04-27-2026'!E:E,'INCIDENT-04-27-2026'!F:F,"")</f>
        <v/>
      </c>
      <c r="AD676" s="9"/>
      <c r="AE676" s="7" t="s">
        <v>5465</v>
      </c>
      <c r="AF676" s="6" t="str">
        <f>_xlfn.XLOOKUP(B676,'[13]Input_27-04'!$B:$B,'[13]Input_27-04'!$M:$M,"")</f>
        <v/>
      </c>
      <c r="AG676" s="7"/>
      <c r="AH676" s="3"/>
      <c r="AI676" s="18" t="str">
        <f>_xlfn.XLOOKUP(B676,'[3]Cells Huawei 27042026 10h'!$B:$B,'[3]Cells Huawei 27042026 10h'!$T:$T,"")</f>
        <v/>
      </c>
      <c r="AJ676" s="18" t="str">
        <f>_xlfn.XLOOKUP(B676,'[3]Cells Huawei 27042026 15h'!$B:$B,'[3]Cells Huawei 27042026 15h'!$T:$T,"")</f>
        <v/>
      </c>
      <c r="AK676" s="18" t="str">
        <f>_xlfn.XLOOKUP(B676,'[4]cells down 27042026 11h28'!$B:$B,'[4]cells down 27042026 11h28'!$R:$R,"")</f>
        <v/>
      </c>
      <c r="AL676" s="18" t="str">
        <f>_xlfn.XLOOKUP(B676,'[4]cells down 27042026 18h01'!$B:$B,'[4]cells down 27042026 18h01'!$R:$R,"")</f>
        <v/>
      </c>
      <c r="AM676" s="18" t="str">
        <f>_xlfn.XLOOKUP(B676,'[5]cell downs 27042026 11h'!$B:$B,'[5]cell downs 27042026 11h'!$R:$R,"")</f>
        <v/>
      </c>
      <c r="AN676" s="18" t="str">
        <f>_xlfn.XLOOKUP(B676,'[5]cell downs 27042026 17h40'!$B:$B,'[5]cell downs 27042026 17h40'!$R:$R,"")</f>
        <v/>
      </c>
      <c r="AO676" s="18" t="str">
        <f>_xlfn.XLOOKUP(B676,'[6]ALL SITES DOWN'!$D:$D,'[6]ALL SITES DOWN'!$J:$J,"")</f>
        <v/>
      </c>
      <c r="AP676" s="18" t="str">
        <f>_xlfn.XLOOKUP(B676,'[7]ALL SITES DOWN'!$D:$D,'[7]ALL SITES DOWN'!$J:$J,"")</f>
        <v/>
      </c>
      <c r="AQ676" s="9" t="str">
        <f>_xlfn.XLOOKUP(B676,[8]sheet1!$AC:$AC,[8]sheet1!$AF:$AF,"")</f>
        <v/>
      </c>
      <c r="AR676" s="14"/>
      <c r="AS676" s="14" t="s">
        <v>5465</v>
      </c>
      <c r="AT676" s="14" t="str">
        <f>_xlfn.XLOOKUP(B676,'[9]cell downs 18042026 17h'!$B:$B,'[9]cell downs 18042026 17h'!$B:$B,"")</f>
        <v/>
      </c>
      <c r="AU676" s="14" t="str">
        <f>_xlfn.XLOOKUP(B676,'[10]Cells Huawei 19042026 15h'!$B:$B,'[10]Cells Huawei 19042026 15h'!$B:$B,"")</f>
        <v/>
      </c>
      <c r="AV676" s="9" t="str">
        <f>_xlfn.XLOOKUP(B676,'[11]cells down 19042026 9H40'!$B:$B,'[11]cells down 19042026 9H40'!$B:$B,"")</f>
        <v/>
      </c>
    </row>
    <row r="677" spans="1:48" hidden="1" x14ac:dyDescent="0.3">
      <c r="A677" s="1" t="s">
        <v>2610</v>
      </c>
      <c r="B677" s="8" t="s">
        <v>2611</v>
      </c>
      <c r="C677" s="3" t="str">
        <f>_xlfn.XLOOKUP(B677,'[1]daily break down'!$D:$D,'[1]daily break down'!$E:$E,"")</f>
        <v>CENTRE</v>
      </c>
      <c r="D677" s="1" t="s">
        <v>11</v>
      </c>
      <c r="E677" s="1" t="s">
        <v>12</v>
      </c>
      <c r="F677" s="3" t="s">
        <v>37</v>
      </c>
      <c r="G677" s="1" t="s">
        <v>2612</v>
      </c>
      <c r="H677" s="28" t="str">
        <f>_xlfn.XLOOKUP(B677,[2]CALCULATION!$B:$B,[2]CALCULATION!$H:$H,"")</f>
        <v>NOKIA</v>
      </c>
      <c r="I677" s="26">
        <v>2.6752617476083203E-4</v>
      </c>
      <c r="J677" s="26">
        <v>3.0319633139565591E-4</v>
      </c>
      <c r="K677" s="26">
        <v>8.154355839052968E-2</v>
      </c>
      <c r="L677" s="26">
        <v>2.6752617476077408E-4</v>
      </c>
      <c r="M677" s="26">
        <v>2.4969109644359369E-4</v>
      </c>
      <c r="N677" s="26">
        <v>2.6752617476094782E-4</v>
      </c>
      <c r="O677" s="26">
        <v>2.6752617476083203E-4</v>
      </c>
      <c r="P677" s="114" t="s">
        <v>6364</v>
      </c>
      <c r="Q677" s="42" t="s">
        <v>5538</v>
      </c>
      <c r="R677" s="42"/>
      <c r="S677" s="41" t="str" cm="1">
        <f t="array" ref="S677">IFERROR(_xlfn.IFS(
U677="MPR ISSUE","PDH",
U677="BSS Hardware Issue","BSS",
U677="Sites strategiques, MLL, Pylone, etc.","ENVTECH",
U677="AKTIVCO DEFAUT GE &amp; POWER Cabinet","AKTIVCO",
U677="AKTIVCO Coupure ENEO &amp; Baisse de tension","AKTIVCO GRID ONLY",
U677="Coupure ENEO &amp; Baisse de tension","IHS GRID ONLY",
U677="Defaut GE &amp; POWER Cabinet","IHS",
U677="Sharing","Partners",
U677="Sites strategiques &amp; DataCenter","SST &amp; DC",
U677="Exclu","Exclu",
U677="SAT","SAT",
U677="SPARE-ISSUE","SPARE-ISSUE",
U677="Fiber CAmtel","TRANS_FO_CAMTEL",
U677="Fiber AOF","Fiber AOF",
U677="Projet OCM (HUAWEI)","TRAVAUX-HUAWEI",
U677="Projet OCM (NOKIA)","TRAVAUX-NOKIA",
U677="ACCESS-ISSUE","ACCESS-ISSUE",
U677="Projet OCM (ZTE, NOKIA, autres projets)","TRAVAUX OCM",
U677="No root CAuse","No root cause",
U677="ODU HS","PDH",
U677="IP &amp; VLAN","PDH",
U677="Warehouse HUAWEI","SPARE-ISSUE",
U677="SPARE-HS","SPARE-ISSUE",
U677="Power Telco","BSS",U677="no impacts","no impacts"
),"")</f>
        <v>No root cause</v>
      </c>
      <c r="T677" s="41" t="str" cm="1">
        <f t="array" ref="T677">IFERROR(_xlfn.IFS(
U677="MPR ISSUE","TX ISSUE",
U677="BSS Hardware Issue","RAN ISSUE",
U677="Sites strategiques, MLL, Pylone, etc.","ENVTECH",
U677="AKTIVCO DEFAUT GE &amp; POWER Cabinet","POWER ISSUE",
U677="AKTIVCO Coupure ENEO &amp; Baisse de tension","POWER ISSUE",
U677="Coupure ENEO &amp; Baisse de tension","POWER ISSUE",
U677="Defaut GE &amp; POWER Cabinet","POWER ISSUE",
U677="Sharing","POWER ISSUE",
U677="Sites strategiques &amp; DataCenter","POWER ISSUE",
U677="Exclu","Exclu",
U677="SAT","TX ISSUE",
U677="SPARE-ISSUE","SPARE-ISSUE",
U677="Fiber CAmtel","TX ISSUE",
U677="Fiber AOF","TX ISSUE",
U677="Projet OCM (HUAWEI)","TRAVAUX-HUAWEI",
U677="Projet OCM (NOKIA)","TRAVAUX -NOKIA",
U677="ACCESS-ISSUE","ACCESS-ISSUE",
U677="Projet OCM (ZTE, NOKIA, autres projets)","TRAVAUX OCM",
U677="No root CAuse","No root cause",
U677="ODU HS","TX ISSUE",
U677="IP &amp; VLAN","TX ISSUE",
U677="Warehouse HUAWEI","SPARE-ISSUE",
U677="SPARE-HS","SPARE-ISSUE",
U677="Power Telco","RAN ISSUE",U677="no impacts","no impacts"
),"")</f>
        <v>No root cause</v>
      </c>
      <c r="U677" s="68" t="s">
        <v>5691</v>
      </c>
      <c r="V677" s="41" t="str" cm="1">
        <f t="array" ref="V677">IFERROR(_xlfn.IFS(
U677="MPR ISSUE","ACTIVE",
U677="BSS Hardware Issue","ACTIVE",
U677="Sites strategiques, MLL, Pylone, etc.","PASSIVE",
U677="AKTIVCO DEFAUT GE &amp; POWER Cabinet","PASSIVE",
U677="AKTIVCO Coupure ENEO &amp; Baisse de tension","PASSIVE",
U677="Coupure ENEO &amp; Baisse de tension","PASSIVE",
U677="Defaut GE &amp; POWER Cabinet","PASSIVE",
U677="Sharing","PASSIVE",
U677="Sites strategiques &amp; DataCenter","PASSIVE",
U677="Exclu","Exclu",
U677="SAT","ACTIVE",
U677="SPARE-ISSUE","SPARE-ISSUE",
U677="Fiber CAmtel","ACTIVE",
U677="Fiber AOF","ACTIVE",
U677="Projet OCM (HUAWEI)","PLANNED WORKS",
U677="Projet OCM (NOKIA)","PLANNED WORKS",
U677="ACCESS-ISSUE","ACCESS-ISSUE",
U677="Projet OCM (ZTE, NOKIA, autres projets)","PLANNED WORKS",
U677="No root CAuse","No root cause",
U677="ODU HS","ACTIVE",
U677="IP &amp; VLAN","ACTIVE",
U677="Warehouse HUAWEI","SPARE-ISSUE",
U677="SPARE-HS","SPARE-ISSUE",
U677="Power Telco","ACTIVE", U677="no impacts","no impacts"
),"")</f>
        <v>No root cause</v>
      </c>
      <c r="W677" s="113"/>
      <c r="X677" s="113"/>
      <c r="Y677" s="113"/>
      <c r="Z677" s="113"/>
      <c r="AA677" s="113"/>
      <c r="AB677" s="17" t="s">
        <v>5465</v>
      </c>
      <c r="AC677" s="17" t="str">
        <f>_xlfn.XLOOKUP(B677,'INCIDENT-04-27-2026'!E:E,'INCIDENT-04-27-2026'!F:F,"")</f>
        <v/>
      </c>
      <c r="AD677" s="9"/>
      <c r="AE677" s="7" t="s">
        <v>5465</v>
      </c>
      <c r="AF677" s="6" t="str">
        <f>_xlfn.XLOOKUP(B677,'[13]Input_27-04'!$B:$B,'[13]Input_27-04'!$M:$M,"")</f>
        <v/>
      </c>
      <c r="AG677" s="7"/>
      <c r="AH677" s="3"/>
      <c r="AI677" s="18" t="str">
        <f>_xlfn.XLOOKUP(B677,'[3]Cells Huawei 27042026 10h'!$B:$B,'[3]Cells Huawei 27042026 10h'!$T:$T,"")</f>
        <v/>
      </c>
      <c r="AJ677" s="18" t="str">
        <f>_xlfn.XLOOKUP(B677,'[3]Cells Huawei 27042026 15h'!$B:$B,'[3]Cells Huawei 27042026 15h'!$T:$T,"")</f>
        <v/>
      </c>
      <c r="AK677" s="18" t="str">
        <f>_xlfn.XLOOKUP(B677,'[4]cells down 27042026 11h28'!$B:$B,'[4]cells down 27042026 11h28'!$R:$R,"")</f>
        <v/>
      </c>
      <c r="AL677" s="18" t="str">
        <f>_xlfn.XLOOKUP(B677,'[4]cells down 27042026 18h01'!$B:$B,'[4]cells down 27042026 18h01'!$R:$R,"")</f>
        <v/>
      </c>
      <c r="AM677" s="18" t="str">
        <f>_xlfn.XLOOKUP(B677,'[5]cell downs 27042026 11h'!$B:$B,'[5]cell downs 27042026 11h'!$R:$R,"")</f>
        <v/>
      </c>
      <c r="AN677" s="18" t="str">
        <f>_xlfn.XLOOKUP(B677,'[5]cell downs 27042026 17h40'!$B:$B,'[5]cell downs 27042026 17h40'!$R:$R,"")</f>
        <v/>
      </c>
      <c r="AO677" s="18" t="str">
        <f>_xlfn.XLOOKUP(B677,'[6]ALL SITES DOWN'!$D:$D,'[6]ALL SITES DOWN'!$J:$J,"")</f>
        <v/>
      </c>
      <c r="AP677" s="18" t="str">
        <f>_xlfn.XLOOKUP(B677,'[7]ALL SITES DOWN'!$D:$D,'[7]ALL SITES DOWN'!$J:$J,"")</f>
        <v/>
      </c>
      <c r="AQ677" s="9" t="str">
        <f>_xlfn.XLOOKUP(B677,[8]sheet1!$AC:$AC,[8]sheet1!$AF:$AF,"")</f>
        <v/>
      </c>
      <c r="AR677" s="14"/>
      <c r="AS677" s="14" t="s">
        <v>5465</v>
      </c>
      <c r="AT677" s="14" t="str">
        <f>_xlfn.XLOOKUP(B677,'[9]cell downs 18042026 17h'!$B:$B,'[9]cell downs 18042026 17h'!$B:$B,"")</f>
        <v/>
      </c>
      <c r="AU677" s="14" t="str">
        <f>_xlfn.XLOOKUP(B677,'[10]Cells Huawei 19042026 15h'!$B:$B,'[10]Cells Huawei 19042026 15h'!$B:$B,"")</f>
        <v/>
      </c>
      <c r="AV677" s="9" t="str">
        <f>_xlfn.XLOOKUP(B677,'[11]cells down 19042026 9H40'!$B:$B,'[11]cells down 19042026 9H40'!$B:$B,"")</f>
        <v/>
      </c>
    </row>
    <row r="678" spans="1:48" hidden="1" x14ac:dyDescent="0.3">
      <c r="A678" s="1" t="s">
        <v>1554</v>
      </c>
      <c r="B678" s="8" t="s">
        <v>1555</v>
      </c>
      <c r="C678" s="3" t="str">
        <f>_xlfn.XLOOKUP(B678,'[1]daily break down'!$D:$D,'[1]daily break down'!$E:$E,"")</f>
        <v>SUD-OUEST</v>
      </c>
      <c r="D678" s="1" t="s">
        <v>11</v>
      </c>
      <c r="E678" s="1" t="s">
        <v>96</v>
      </c>
      <c r="F678" s="3" t="s">
        <v>13</v>
      </c>
      <c r="G678" s="1" t="s">
        <v>63</v>
      </c>
      <c r="H678" s="28" t="str">
        <f>_xlfn.XLOOKUP(B678,[2]CALCULATION!$B:$B,[2]CALCULATION!$H:$H,"")</f>
        <v>NOKIA</v>
      </c>
      <c r="I678" s="26">
        <v>1.616892530098478</v>
      </c>
      <c r="J678" s="26">
        <v>2.6752617476094782E-4</v>
      </c>
      <c r="K678" s="26">
        <v>2.3185601812623967E-4</v>
      </c>
      <c r="L678" s="26">
        <v>3.0287886700168074</v>
      </c>
      <c r="M678" s="26">
        <v>2.6752617476094782E-4</v>
      </c>
      <c r="N678" s="26">
        <v>3.2103140971306789E-4</v>
      </c>
      <c r="O678" s="26">
        <v>2.4969109644353585E-4</v>
      </c>
      <c r="P678" s="114" t="s">
        <v>6364</v>
      </c>
      <c r="Q678" s="42" t="s">
        <v>5538</v>
      </c>
      <c r="R678" s="42"/>
      <c r="S678" s="41" t="str" cm="1">
        <f t="array" ref="S678">IFERROR(_xlfn.IFS(
U678="MPR ISSUE","PDH",
U678="BSS Hardware Issue","BSS",
U678="Sites strategiques, MLL, Pylone, etc.","ENVTECH",
U678="AKTIVCO DEFAUT GE &amp; POWER Cabinet","AKTIVCO",
U678="AKTIVCO Coupure ENEO &amp; Baisse de tension","AKTIVCO GRID ONLY",
U678="Coupure ENEO &amp; Baisse de tension","IHS GRID ONLY",
U678="Defaut GE &amp; POWER Cabinet","IHS",
U678="Sharing","Partners",
U678="Sites strategiques &amp; DataCenter","SST &amp; DC",
U678="Exclu","Exclu",
U678="SAT","SAT",
U678="SPARE-ISSUE","SPARE-ISSUE",
U678="Fiber CAmtel","TRANS_FO_CAMTEL",
U678="Fiber AOF","Fiber AOF",
U678="Projet OCM (HUAWEI)","TRAVAUX-HUAWEI",
U678="Projet OCM (NOKIA)","TRAVAUX-NOKIA",
U678="ACCESS-ISSUE","ACCESS-ISSUE",
U678="Projet OCM (ZTE, NOKIA, autres projets)","TRAVAUX OCM",
U678="No root CAuse","No root cause",
U678="ODU HS","PDH",
U678="IP &amp; VLAN","PDH",
U678="Warehouse HUAWEI","SPARE-ISSUE",
U678="SPARE-HS","SPARE-ISSUE",
U678="Power Telco","BSS",U678="no impacts","no impacts"
),"")</f>
        <v>No root cause</v>
      </c>
      <c r="T678" s="41" t="str" cm="1">
        <f t="array" ref="T678">IFERROR(_xlfn.IFS(
U678="MPR ISSUE","TX ISSUE",
U678="BSS Hardware Issue","RAN ISSUE",
U678="Sites strategiques, MLL, Pylone, etc.","ENVTECH",
U678="AKTIVCO DEFAUT GE &amp; POWER Cabinet","POWER ISSUE",
U678="AKTIVCO Coupure ENEO &amp; Baisse de tension","POWER ISSUE",
U678="Coupure ENEO &amp; Baisse de tension","POWER ISSUE",
U678="Defaut GE &amp; POWER Cabinet","POWER ISSUE",
U678="Sharing","POWER ISSUE",
U678="Sites strategiques &amp; DataCenter","POWER ISSUE",
U678="Exclu","Exclu",
U678="SAT","TX ISSUE",
U678="SPARE-ISSUE","SPARE-ISSUE",
U678="Fiber CAmtel","TX ISSUE",
U678="Fiber AOF","TX ISSUE",
U678="Projet OCM (HUAWEI)","TRAVAUX-HUAWEI",
U678="Projet OCM (NOKIA)","TRAVAUX -NOKIA",
U678="ACCESS-ISSUE","ACCESS-ISSUE",
U678="Projet OCM (ZTE, NOKIA, autres projets)","TRAVAUX OCM",
U678="No root CAuse","No root cause",
U678="ODU HS","TX ISSUE",
U678="IP &amp; VLAN","TX ISSUE",
U678="Warehouse HUAWEI","SPARE-ISSUE",
U678="SPARE-HS","SPARE-ISSUE",
U678="Power Telco","RAN ISSUE",U678="no impacts","no impacts"
),"")</f>
        <v>No root cause</v>
      </c>
      <c r="U678" s="68" t="s">
        <v>5691</v>
      </c>
      <c r="V678" s="41" t="str" cm="1">
        <f t="array" ref="V678">IFERROR(_xlfn.IFS(
U678="MPR ISSUE","ACTIVE",
U678="BSS Hardware Issue","ACTIVE",
U678="Sites strategiques, MLL, Pylone, etc.","PASSIVE",
U678="AKTIVCO DEFAUT GE &amp; POWER Cabinet","PASSIVE",
U678="AKTIVCO Coupure ENEO &amp; Baisse de tension","PASSIVE",
U678="Coupure ENEO &amp; Baisse de tension","PASSIVE",
U678="Defaut GE &amp; POWER Cabinet","PASSIVE",
U678="Sharing","PASSIVE",
U678="Sites strategiques &amp; DataCenter","PASSIVE",
U678="Exclu","Exclu",
U678="SAT","ACTIVE",
U678="SPARE-ISSUE","SPARE-ISSUE",
U678="Fiber CAmtel","ACTIVE",
U678="Fiber AOF","ACTIVE",
U678="Projet OCM (HUAWEI)","PLANNED WORKS",
U678="Projet OCM (NOKIA)","PLANNED WORKS",
U678="ACCESS-ISSUE","ACCESS-ISSUE",
U678="Projet OCM (ZTE, NOKIA, autres projets)","PLANNED WORKS",
U678="No root CAuse","No root cause",
U678="ODU HS","ACTIVE",
U678="IP &amp; VLAN","ACTIVE",
U678="Warehouse HUAWEI","SPARE-ISSUE",
U678="SPARE-HS","SPARE-ISSUE",
U678="Power Telco","ACTIVE", U678="no impacts","no impacts"
),"")</f>
        <v>No root cause</v>
      </c>
      <c r="W678" s="113"/>
      <c r="X678" s="113"/>
      <c r="Y678" s="113"/>
      <c r="Z678" s="113"/>
      <c r="AA678" s="113"/>
      <c r="AB678" s="17" t="s">
        <v>5465</v>
      </c>
      <c r="AC678" s="17" t="str">
        <f>_xlfn.XLOOKUP(B678,'INCIDENT-04-27-2026'!E:E,'INCIDENT-04-27-2026'!F:F,"")</f>
        <v/>
      </c>
      <c r="AD678" s="9"/>
      <c r="AE678" s="7" t="s">
        <v>5465</v>
      </c>
      <c r="AF678" s="6" t="str">
        <f>_xlfn.XLOOKUP(B678,'[13]Input_27-04'!$B:$B,'[13]Input_27-04'!$M:$M,"")</f>
        <v/>
      </c>
      <c r="AG678" s="7"/>
      <c r="AH678" s="3"/>
      <c r="AI678" s="18" t="str">
        <f>_xlfn.XLOOKUP(B678,'[3]Cells Huawei 27042026 10h'!$B:$B,'[3]Cells Huawei 27042026 10h'!$T:$T,"")</f>
        <v/>
      </c>
      <c r="AJ678" s="18" t="str">
        <f>_xlfn.XLOOKUP(B678,'[3]Cells Huawei 27042026 15h'!$B:$B,'[3]Cells Huawei 27042026 15h'!$T:$T,"")</f>
        <v/>
      </c>
      <c r="AK678" s="18" t="str">
        <f>_xlfn.XLOOKUP(B678,'[4]cells down 27042026 11h28'!$B:$B,'[4]cells down 27042026 11h28'!$R:$R,"")</f>
        <v/>
      </c>
      <c r="AL678" s="18" t="str">
        <f>_xlfn.XLOOKUP(B678,'[4]cells down 27042026 18h01'!$B:$B,'[4]cells down 27042026 18h01'!$R:$R,"")</f>
        <v/>
      </c>
      <c r="AM678" s="18" t="str">
        <f>_xlfn.XLOOKUP(B678,'[5]cell downs 27042026 11h'!$B:$B,'[5]cell downs 27042026 11h'!$R:$R,"")</f>
        <v/>
      </c>
      <c r="AN678" s="18" t="str">
        <f>_xlfn.XLOOKUP(B678,'[5]cell downs 27042026 17h40'!$B:$B,'[5]cell downs 27042026 17h40'!$R:$R,"")</f>
        <v/>
      </c>
      <c r="AO678" s="18" t="str">
        <f>_xlfn.XLOOKUP(B678,'[6]ALL SITES DOWN'!$D:$D,'[6]ALL SITES DOWN'!$J:$J,"")</f>
        <v/>
      </c>
      <c r="AP678" s="18" t="str">
        <f>_xlfn.XLOOKUP(B678,'[7]ALL SITES DOWN'!$D:$D,'[7]ALL SITES DOWN'!$J:$J,"")</f>
        <v/>
      </c>
      <c r="AQ678" s="9" t="str">
        <f>_xlfn.XLOOKUP(B678,[8]sheet1!$AC:$AC,[8]sheet1!$AF:$AF,"")</f>
        <v/>
      </c>
      <c r="AR678" s="14"/>
      <c r="AS678" s="14" t="s">
        <v>5465</v>
      </c>
      <c r="AT678" s="14" t="str">
        <f>_xlfn.XLOOKUP(B678,'[9]cell downs 18042026 17h'!$B:$B,'[9]cell downs 18042026 17h'!$B:$B,"")</f>
        <v/>
      </c>
      <c r="AU678" s="14" t="str">
        <f>_xlfn.XLOOKUP(B678,'[10]Cells Huawei 19042026 15h'!$B:$B,'[10]Cells Huawei 19042026 15h'!$B:$B,"")</f>
        <v/>
      </c>
      <c r="AV678" s="9" t="str">
        <f>_xlfn.XLOOKUP(B678,'[11]cells down 19042026 9H40'!$B:$B,'[11]cells down 19042026 9H40'!$B:$B,"")</f>
        <v/>
      </c>
    </row>
    <row r="679" spans="1:48" hidden="1" x14ac:dyDescent="0.3">
      <c r="A679" s="1" t="s">
        <v>1095</v>
      </c>
      <c r="B679" s="8" t="s">
        <v>1096</v>
      </c>
      <c r="C679" s="3" t="str">
        <f>_xlfn.XLOOKUP(B679,'[1]daily break down'!$D:$D,'[1]daily break down'!$E:$E,"")</f>
        <v>OUEST</v>
      </c>
      <c r="D679" s="1" t="s">
        <v>11</v>
      </c>
      <c r="E679" s="1" t="s">
        <v>12</v>
      </c>
      <c r="F679" s="3" t="s">
        <v>102</v>
      </c>
      <c r="G679" s="1" t="s">
        <v>1095</v>
      </c>
      <c r="H679" s="28" t="str">
        <f>_xlfn.XLOOKUP(B679,[2]CALCULATION!$B:$B,[2]CALCULATION!$H:$H,"")</f>
        <v>NOKIA</v>
      </c>
      <c r="I679" s="26">
        <v>0.21369990839903763</v>
      </c>
      <c r="J679" s="26">
        <v>0.53366121341312023</v>
      </c>
      <c r="K679" s="26">
        <v>2.6752617476088987E-4</v>
      </c>
      <c r="L679" s="26">
        <v>2.3185601812629757E-4</v>
      </c>
      <c r="M679" s="26">
        <v>2.6752617476083203E-4</v>
      </c>
      <c r="N679" s="26">
        <v>2.6752617476083203E-4</v>
      </c>
      <c r="O679" s="26">
        <v>2.4969109644342005E-4</v>
      </c>
      <c r="P679" s="114" t="s">
        <v>6364</v>
      </c>
      <c r="Q679" s="42" t="s">
        <v>5538</v>
      </c>
      <c r="R679" s="42"/>
      <c r="S679" s="41" t="str" cm="1">
        <f t="array" ref="S679">IFERROR(_xlfn.IFS(
U679="MPR ISSUE","PDH",
U679="BSS Hardware Issue","BSS",
U679="Sites strategiques, MLL, Pylone, etc.","ENVTECH",
U679="AKTIVCO DEFAUT GE &amp; POWER Cabinet","AKTIVCO",
U679="AKTIVCO Coupure ENEO &amp; Baisse de tension","AKTIVCO GRID ONLY",
U679="Coupure ENEO &amp; Baisse de tension","IHS GRID ONLY",
U679="Defaut GE &amp; POWER Cabinet","IHS",
U679="Sharing","Partners",
U679="Sites strategiques &amp; DataCenter","SST &amp; DC",
U679="Exclu","Exclu",
U679="SAT","SAT",
U679="SPARE-ISSUE","SPARE-ISSUE",
U679="Fiber CAmtel","TRANS_FO_CAMTEL",
U679="Fiber AOF","Fiber AOF",
U679="Projet OCM (HUAWEI)","TRAVAUX-HUAWEI",
U679="Projet OCM (NOKIA)","TRAVAUX-NOKIA",
U679="ACCESS-ISSUE","ACCESS-ISSUE",
U679="Projet OCM (ZTE, NOKIA, autres projets)","TRAVAUX OCM",
U679="No root CAuse","No root cause",
U679="ODU HS","PDH",
U679="IP &amp; VLAN","PDH",
U679="Warehouse HUAWEI","SPARE-ISSUE",
U679="SPARE-HS","SPARE-ISSUE",
U679="Power Telco","BSS",U679="no impacts","no impacts"
),"")</f>
        <v>No root cause</v>
      </c>
      <c r="T679" s="41" t="str" cm="1">
        <f t="array" ref="T679">IFERROR(_xlfn.IFS(
U679="MPR ISSUE","TX ISSUE",
U679="BSS Hardware Issue","RAN ISSUE",
U679="Sites strategiques, MLL, Pylone, etc.","ENVTECH",
U679="AKTIVCO DEFAUT GE &amp; POWER Cabinet","POWER ISSUE",
U679="AKTIVCO Coupure ENEO &amp; Baisse de tension","POWER ISSUE",
U679="Coupure ENEO &amp; Baisse de tension","POWER ISSUE",
U679="Defaut GE &amp; POWER Cabinet","POWER ISSUE",
U679="Sharing","POWER ISSUE",
U679="Sites strategiques &amp; DataCenter","POWER ISSUE",
U679="Exclu","Exclu",
U679="SAT","TX ISSUE",
U679="SPARE-ISSUE","SPARE-ISSUE",
U679="Fiber CAmtel","TX ISSUE",
U679="Fiber AOF","TX ISSUE",
U679="Projet OCM (HUAWEI)","TRAVAUX-HUAWEI",
U679="Projet OCM (NOKIA)","TRAVAUX -NOKIA",
U679="ACCESS-ISSUE","ACCESS-ISSUE",
U679="Projet OCM (ZTE, NOKIA, autres projets)","TRAVAUX OCM",
U679="No root CAuse","No root cause",
U679="ODU HS","TX ISSUE",
U679="IP &amp; VLAN","TX ISSUE",
U679="Warehouse HUAWEI","SPARE-ISSUE",
U679="SPARE-HS","SPARE-ISSUE",
U679="Power Telco","RAN ISSUE",U679="no impacts","no impacts"
),"")</f>
        <v>No root cause</v>
      </c>
      <c r="U679" s="68" t="s">
        <v>5691</v>
      </c>
      <c r="V679" s="41" t="str" cm="1">
        <f t="array" ref="V679">IFERROR(_xlfn.IFS(
U679="MPR ISSUE","ACTIVE",
U679="BSS Hardware Issue","ACTIVE",
U679="Sites strategiques, MLL, Pylone, etc.","PASSIVE",
U679="AKTIVCO DEFAUT GE &amp; POWER Cabinet","PASSIVE",
U679="AKTIVCO Coupure ENEO &amp; Baisse de tension","PASSIVE",
U679="Coupure ENEO &amp; Baisse de tension","PASSIVE",
U679="Defaut GE &amp; POWER Cabinet","PASSIVE",
U679="Sharing","PASSIVE",
U679="Sites strategiques &amp; DataCenter","PASSIVE",
U679="Exclu","Exclu",
U679="SAT","ACTIVE",
U679="SPARE-ISSUE","SPARE-ISSUE",
U679="Fiber CAmtel","ACTIVE",
U679="Fiber AOF","ACTIVE",
U679="Projet OCM (HUAWEI)","PLANNED WORKS",
U679="Projet OCM (NOKIA)","PLANNED WORKS",
U679="ACCESS-ISSUE","ACCESS-ISSUE",
U679="Projet OCM (ZTE, NOKIA, autres projets)","PLANNED WORKS",
U679="No root CAuse","No root cause",
U679="ODU HS","ACTIVE",
U679="IP &amp; VLAN","ACTIVE",
U679="Warehouse HUAWEI","SPARE-ISSUE",
U679="SPARE-HS","SPARE-ISSUE",
U679="Power Telco","ACTIVE", U679="no impacts","no impacts"
),"")</f>
        <v>No root cause</v>
      </c>
      <c r="W679" s="113"/>
      <c r="X679" s="113"/>
      <c r="Y679" s="113"/>
      <c r="Z679" s="113"/>
      <c r="AA679" s="113"/>
      <c r="AB679" s="17" t="s">
        <v>5465</v>
      </c>
      <c r="AC679" s="17" t="str">
        <f>_xlfn.XLOOKUP(B679,'INCIDENT-04-27-2026'!E:E,'INCIDENT-04-27-2026'!F:F,"")</f>
        <v/>
      </c>
      <c r="AD679" s="9"/>
      <c r="AE679" s="7" t="s">
        <v>5465</v>
      </c>
      <c r="AF679" s="6" t="str">
        <f>_xlfn.XLOOKUP(B679,'[13]Input_27-04'!$B:$B,'[13]Input_27-04'!$M:$M,"")</f>
        <v/>
      </c>
      <c r="AG679" s="7"/>
      <c r="AH679" s="3"/>
      <c r="AI679" s="18" t="str">
        <f>_xlfn.XLOOKUP(B679,'[3]Cells Huawei 27042026 10h'!$B:$B,'[3]Cells Huawei 27042026 10h'!$T:$T,"")</f>
        <v/>
      </c>
      <c r="AJ679" s="18" t="str">
        <f>_xlfn.XLOOKUP(B679,'[3]Cells Huawei 27042026 15h'!$B:$B,'[3]Cells Huawei 27042026 15h'!$T:$T,"")</f>
        <v/>
      </c>
      <c r="AK679" s="18" t="str">
        <f>_xlfn.XLOOKUP(B679,'[4]cells down 27042026 11h28'!$B:$B,'[4]cells down 27042026 11h28'!$R:$R,"")</f>
        <v/>
      </c>
      <c r="AL679" s="18" t="str">
        <f>_xlfn.XLOOKUP(B679,'[4]cells down 27042026 18h01'!$B:$B,'[4]cells down 27042026 18h01'!$R:$R,"")</f>
        <v/>
      </c>
      <c r="AM679" s="18" t="str">
        <f>_xlfn.XLOOKUP(B679,'[5]cell downs 27042026 11h'!$B:$B,'[5]cell downs 27042026 11h'!$R:$R,"")</f>
        <v/>
      </c>
      <c r="AN679" s="18" t="str">
        <f>_xlfn.XLOOKUP(B679,'[5]cell downs 27042026 17h40'!$B:$B,'[5]cell downs 27042026 17h40'!$R:$R,"")</f>
        <v/>
      </c>
      <c r="AO679" s="18" t="str">
        <f>_xlfn.XLOOKUP(B679,'[6]ALL SITES DOWN'!$D:$D,'[6]ALL SITES DOWN'!$J:$J,"")</f>
        <v/>
      </c>
      <c r="AP679" s="18" t="str">
        <f>_xlfn.XLOOKUP(B679,'[7]ALL SITES DOWN'!$D:$D,'[7]ALL SITES DOWN'!$J:$J,"")</f>
        <v/>
      </c>
      <c r="AQ679" s="9" t="str">
        <f>_xlfn.XLOOKUP(B679,[8]sheet1!$AC:$AC,[8]sheet1!$AF:$AF,"")</f>
        <v/>
      </c>
      <c r="AR679" s="14"/>
      <c r="AS679" s="14" t="s">
        <v>5465</v>
      </c>
      <c r="AT679" s="14" t="str">
        <f>_xlfn.XLOOKUP(B679,'[9]cell downs 18042026 17h'!$B:$B,'[9]cell downs 18042026 17h'!$B:$B,"")</f>
        <v/>
      </c>
      <c r="AU679" s="14" t="str">
        <f>_xlfn.XLOOKUP(B679,'[10]Cells Huawei 19042026 15h'!$B:$B,'[10]Cells Huawei 19042026 15h'!$B:$B,"")</f>
        <v/>
      </c>
      <c r="AV679" s="9" t="str">
        <f>_xlfn.XLOOKUP(B679,'[11]cells down 19042026 9H40'!$B:$B,'[11]cells down 19042026 9H40'!$B:$B,"")</f>
        <v/>
      </c>
    </row>
    <row r="680" spans="1:48" hidden="1" x14ac:dyDescent="0.3">
      <c r="A680" s="1" t="s">
        <v>1338</v>
      </c>
      <c r="B680" s="8" t="s">
        <v>1339</v>
      </c>
      <c r="C680" s="3" t="str">
        <f>_xlfn.XLOOKUP(B680,'[1]daily break down'!$D:$D,'[1]daily break down'!$E:$E,"")</f>
        <v>OUEST</v>
      </c>
      <c r="D680" s="1" t="s">
        <v>11</v>
      </c>
      <c r="E680" s="1" t="s">
        <v>12</v>
      </c>
      <c r="F680" s="3" t="s">
        <v>102</v>
      </c>
      <c r="G680" s="1" t="s">
        <v>1340</v>
      </c>
      <c r="H680" s="28" t="str">
        <f>_xlfn.XLOOKUP(B680,[2]CALCULATION!$B:$B,[2]CALCULATION!$H:$H,"")</f>
        <v>NOKIA</v>
      </c>
      <c r="I680" s="26">
        <v>2.8536125307853343E-4</v>
      </c>
      <c r="J680" s="26">
        <v>0.5785164353813711</v>
      </c>
      <c r="K680" s="26">
        <v>1.1193295151997673</v>
      </c>
      <c r="L680" s="26">
        <v>6.220875317107704E-2</v>
      </c>
      <c r="M680" s="26">
        <v>0.57533922992823916</v>
      </c>
      <c r="N680" s="26">
        <v>2.3185601812606598E-4</v>
      </c>
      <c r="O680" s="26">
        <v>2.3185601812606598E-4</v>
      </c>
      <c r="P680" s="114" t="s">
        <v>6364</v>
      </c>
      <c r="Q680" s="42" t="s">
        <v>5538</v>
      </c>
      <c r="R680" s="42"/>
      <c r="S680" s="41" t="str" cm="1">
        <f t="array" ref="S680">IFERROR(_xlfn.IFS(
U680="MPR ISSUE","PDH",
U680="BSS Hardware Issue","BSS",
U680="Sites strategiques, MLL, Pylone, etc.","ENVTECH",
U680="AKTIVCO DEFAUT GE &amp; POWER Cabinet","AKTIVCO",
U680="AKTIVCO Coupure ENEO &amp; Baisse de tension","AKTIVCO GRID ONLY",
U680="Coupure ENEO &amp; Baisse de tension","IHS GRID ONLY",
U680="Defaut GE &amp; POWER Cabinet","IHS",
U680="Sharing","Partners",
U680="Sites strategiques &amp; DataCenter","SST &amp; DC",
U680="Exclu","Exclu",
U680="SAT","SAT",
U680="SPARE-ISSUE","SPARE-ISSUE",
U680="Fiber CAmtel","TRANS_FO_CAMTEL",
U680="Fiber AOF","Fiber AOF",
U680="Projet OCM (HUAWEI)","TRAVAUX-HUAWEI",
U680="Projet OCM (NOKIA)","TRAVAUX-NOKIA",
U680="ACCESS-ISSUE","ACCESS-ISSUE",
U680="Projet OCM (ZTE, NOKIA, autres projets)","TRAVAUX OCM",
U680="No root CAuse","No root cause",
U680="ODU HS","PDH",
U680="IP &amp; VLAN","PDH",
U680="Warehouse HUAWEI","SPARE-ISSUE",
U680="SPARE-HS","SPARE-ISSUE",
U680="Power Telco","BSS",U680="no impacts","no impacts"
),"")</f>
        <v>No root cause</v>
      </c>
      <c r="T680" s="41" t="str" cm="1">
        <f t="array" ref="T680">IFERROR(_xlfn.IFS(
U680="MPR ISSUE","TX ISSUE",
U680="BSS Hardware Issue","RAN ISSUE",
U680="Sites strategiques, MLL, Pylone, etc.","ENVTECH",
U680="AKTIVCO DEFAUT GE &amp; POWER Cabinet","POWER ISSUE",
U680="AKTIVCO Coupure ENEO &amp; Baisse de tension","POWER ISSUE",
U680="Coupure ENEO &amp; Baisse de tension","POWER ISSUE",
U680="Defaut GE &amp; POWER Cabinet","POWER ISSUE",
U680="Sharing","POWER ISSUE",
U680="Sites strategiques &amp; DataCenter","POWER ISSUE",
U680="Exclu","Exclu",
U680="SAT","TX ISSUE",
U680="SPARE-ISSUE","SPARE-ISSUE",
U680="Fiber CAmtel","TX ISSUE",
U680="Fiber AOF","TX ISSUE",
U680="Projet OCM (HUAWEI)","TRAVAUX-HUAWEI",
U680="Projet OCM (NOKIA)","TRAVAUX -NOKIA",
U680="ACCESS-ISSUE","ACCESS-ISSUE",
U680="Projet OCM (ZTE, NOKIA, autres projets)","TRAVAUX OCM",
U680="No root CAuse","No root cause",
U680="ODU HS","TX ISSUE",
U680="IP &amp; VLAN","TX ISSUE",
U680="Warehouse HUAWEI","SPARE-ISSUE",
U680="SPARE-HS","SPARE-ISSUE",
U680="Power Telco","RAN ISSUE",U680="no impacts","no impacts"
),"")</f>
        <v>No root cause</v>
      </c>
      <c r="U680" s="68" t="s">
        <v>5691</v>
      </c>
      <c r="V680" s="41" t="str" cm="1">
        <f t="array" ref="V680">IFERROR(_xlfn.IFS(
U680="MPR ISSUE","ACTIVE",
U680="BSS Hardware Issue","ACTIVE",
U680="Sites strategiques, MLL, Pylone, etc.","PASSIVE",
U680="AKTIVCO DEFAUT GE &amp; POWER Cabinet","PASSIVE",
U680="AKTIVCO Coupure ENEO &amp; Baisse de tension","PASSIVE",
U680="Coupure ENEO &amp; Baisse de tension","PASSIVE",
U680="Defaut GE &amp; POWER Cabinet","PASSIVE",
U680="Sharing","PASSIVE",
U680="Sites strategiques &amp; DataCenter","PASSIVE",
U680="Exclu","Exclu",
U680="SAT","ACTIVE",
U680="SPARE-ISSUE","SPARE-ISSUE",
U680="Fiber CAmtel","ACTIVE",
U680="Fiber AOF","ACTIVE",
U680="Projet OCM (HUAWEI)","PLANNED WORKS",
U680="Projet OCM (NOKIA)","PLANNED WORKS",
U680="ACCESS-ISSUE","ACCESS-ISSUE",
U680="Projet OCM (ZTE, NOKIA, autres projets)","PLANNED WORKS",
U680="No root CAuse","No root cause",
U680="ODU HS","ACTIVE",
U680="IP &amp; VLAN","ACTIVE",
U680="Warehouse HUAWEI","SPARE-ISSUE",
U680="SPARE-HS","SPARE-ISSUE",
U680="Power Telco","ACTIVE", U680="no impacts","no impacts"
),"")</f>
        <v>No root cause</v>
      </c>
      <c r="W680" s="113"/>
      <c r="X680" s="113"/>
      <c r="Y680" s="113"/>
      <c r="Z680" s="113"/>
      <c r="AA680" s="113"/>
      <c r="AB680" s="17" t="s">
        <v>5465</v>
      </c>
      <c r="AC680" s="17" t="str">
        <f>_xlfn.XLOOKUP(B680,'INCIDENT-04-27-2026'!E:E,'INCIDENT-04-27-2026'!F:F,"")</f>
        <v/>
      </c>
      <c r="AD680" s="9"/>
      <c r="AE680" s="7" t="s">
        <v>5465</v>
      </c>
      <c r="AF680" s="6" t="str">
        <f>_xlfn.XLOOKUP(B680,'[13]Input_27-04'!$B:$B,'[13]Input_27-04'!$M:$M,"")</f>
        <v/>
      </c>
      <c r="AG680" s="7"/>
      <c r="AH680" s="3"/>
      <c r="AI680" s="18" t="str">
        <f>_xlfn.XLOOKUP(B680,'[3]Cells Huawei 27042026 10h'!$B:$B,'[3]Cells Huawei 27042026 10h'!$T:$T,"")</f>
        <v/>
      </c>
      <c r="AJ680" s="18" t="str">
        <f>_xlfn.XLOOKUP(B680,'[3]Cells Huawei 27042026 15h'!$B:$B,'[3]Cells Huawei 27042026 15h'!$T:$T,"")</f>
        <v/>
      </c>
      <c r="AK680" s="18" t="str">
        <f>_xlfn.XLOOKUP(B680,'[4]cells down 27042026 11h28'!$B:$B,'[4]cells down 27042026 11h28'!$R:$R,"")</f>
        <v/>
      </c>
      <c r="AL680" s="18" t="str">
        <f>_xlfn.XLOOKUP(B680,'[4]cells down 27042026 18h01'!$B:$B,'[4]cells down 27042026 18h01'!$R:$R,"")</f>
        <v/>
      </c>
      <c r="AM680" s="18" t="str">
        <f>_xlfn.XLOOKUP(B680,'[5]cell downs 27042026 11h'!$B:$B,'[5]cell downs 27042026 11h'!$R:$R,"")</f>
        <v/>
      </c>
      <c r="AN680" s="18" t="str">
        <f>_xlfn.XLOOKUP(B680,'[5]cell downs 27042026 17h40'!$B:$B,'[5]cell downs 27042026 17h40'!$R:$R,"")</f>
        <v/>
      </c>
      <c r="AO680" s="18" t="str">
        <f>_xlfn.XLOOKUP(B680,'[6]ALL SITES DOWN'!$D:$D,'[6]ALL SITES DOWN'!$J:$J,"")</f>
        <v/>
      </c>
      <c r="AP680" s="18" t="str">
        <f>_xlfn.XLOOKUP(B680,'[7]ALL SITES DOWN'!$D:$D,'[7]ALL SITES DOWN'!$J:$J,"")</f>
        <v/>
      </c>
      <c r="AQ680" s="9" t="str">
        <f>_xlfn.XLOOKUP(B680,[8]sheet1!$AC:$AC,[8]sheet1!$AF:$AF,"")</f>
        <v/>
      </c>
      <c r="AR680" s="14"/>
      <c r="AS680" s="14" t="s">
        <v>5465</v>
      </c>
      <c r="AT680" s="14" t="str">
        <f>_xlfn.XLOOKUP(B680,'[9]cell downs 18042026 17h'!$B:$B,'[9]cell downs 18042026 17h'!$B:$B,"")</f>
        <v/>
      </c>
      <c r="AU680" s="14" t="str">
        <f>_xlfn.XLOOKUP(B680,'[10]Cells Huawei 19042026 15h'!$B:$B,'[10]Cells Huawei 19042026 15h'!$B:$B,"")</f>
        <v/>
      </c>
      <c r="AV680" s="9" t="str">
        <f>_xlfn.XLOOKUP(B680,'[11]cells down 19042026 9H40'!$B:$B,'[11]cells down 19042026 9H40'!$B:$B,"")</f>
        <v/>
      </c>
    </row>
    <row r="681" spans="1:48" hidden="1" x14ac:dyDescent="0.3">
      <c r="A681" s="1" t="s">
        <v>1810</v>
      </c>
      <c r="B681" s="8" t="s">
        <v>1811</v>
      </c>
      <c r="C681" s="3" t="str">
        <f>_xlfn.XLOOKUP(B681,'[1]daily break down'!$D:$D,'[1]daily break down'!$E:$E,"")</f>
        <v>CENTRE</v>
      </c>
      <c r="D681" s="1" t="s">
        <v>11</v>
      </c>
      <c r="E681" s="1" t="s">
        <v>154</v>
      </c>
      <c r="F681" s="3" t="s">
        <v>69</v>
      </c>
      <c r="G681" s="1" t="s">
        <v>1812</v>
      </c>
      <c r="H681" s="28" t="str">
        <f>_xlfn.XLOOKUP(B681,[2]CALCULATION!$B:$B,[2]CALCULATION!$H:$H,"")</f>
        <v>NOKIA</v>
      </c>
      <c r="I681" s="26">
        <v>1.9618586149129996E-4</v>
      </c>
      <c r="J681" s="26">
        <v>2.9427879223706821E-3</v>
      </c>
      <c r="K681" s="26">
        <v>3.9583714642792728E-2</v>
      </c>
      <c r="L681" s="26">
        <v>1.783507831741196E-4</v>
      </c>
      <c r="M681" s="26">
        <v>1.9618586149135786E-4</v>
      </c>
      <c r="N681" s="26">
        <v>1.7835078317400378E-4</v>
      </c>
      <c r="O681" s="26">
        <v>1.9618586149135786E-4</v>
      </c>
      <c r="P681" s="114" t="s">
        <v>6364</v>
      </c>
      <c r="Q681" s="42" t="s">
        <v>5538</v>
      </c>
      <c r="R681" s="42"/>
      <c r="S681" s="41" t="str" cm="1">
        <f t="array" ref="S681">IFERROR(_xlfn.IFS(
U681="MPR ISSUE","PDH",
U681="BSS Hardware Issue","BSS",
U681="Sites strategiques, MLL, Pylone, etc.","ENVTECH",
U681="AKTIVCO DEFAUT GE &amp; POWER Cabinet","AKTIVCO",
U681="AKTIVCO Coupure ENEO &amp; Baisse de tension","AKTIVCO GRID ONLY",
U681="Coupure ENEO &amp; Baisse de tension","IHS GRID ONLY",
U681="Defaut GE &amp; POWER Cabinet","IHS",
U681="Sharing","Partners",
U681="Sites strategiques &amp; DataCenter","SST &amp; DC",
U681="Exclu","Exclu",
U681="SAT","SAT",
U681="SPARE-ISSUE","SPARE-ISSUE",
U681="Fiber CAmtel","TRANS_FO_CAMTEL",
U681="Fiber AOF","Fiber AOF",
U681="Projet OCM (HUAWEI)","TRAVAUX-HUAWEI",
U681="Projet OCM (NOKIA)","TRAVAUX-NOKIA",
U681="ACCESS-ISSUE","ACCESS-ISSUE",
U681="Projet OCM (ZTE, NOKIA, autres projets)","TRAVAUX OCM",
U681="No root CAuse","No root cause",
U681="ODU HS","PDH",
U681="IP &amp; VLAN","PDH",
U681="Warehouse HUAWEI","SPARE-ISSUE",
U681="SPARE-HS","SPARE-ISSUE",
U681="Power Telco","BSS",U681="no impacts","no impacts"
),"")</f>
        <v>No root cause</v>
      </c>
      <c r="T681" s="41" t="str" cm="1">
        <f t="array" ref="T681">IFERROR(_xlfn.IFS(
U681="MPR ISSUE","TX ISSUE",
U681="BSS Hardware Issue","RAN ISSUE",
U681="Sites strategiques, MLL, Pylone, etc.","ENVTECH",
U681="AKTIVCO DEFAUT GE &amp; POWER Cabinet","POWER ISSUE",
U681="AKTIVCO Coupure ENEO &amp; Baisse de tension","POWER ISSUE",
U681="Coupure ENEO &amp; Baisse de tension","POWER ISSUE",
U681="Defaut GE &amp; POWER Cabinet","POWER ISSUE",
U681="Sharing","POWER ISSUE",
U681="Sites strategiques &amp; DataCenter","POWER ISSUE",
U681="Exclu","Exclu",
U681="SAT","TX ISSUE",
U681="SPARE-ISSUE","SPARE-ISSUE",
U681="Fiber CAmtel","TX ISSUE",
U681="Fiber AOF","TX ISSUE",
U681="Projet OCM (HUAWEI)","TRAVAUX-HUAWEI",
U681="Projet OCM (NOKIA)","TRAVAUX -NOKIA",
U681="ACCESS-ISSUE","ACCESS-ISSUE",
U681="Projet OCM (ZTE, NOKIA, autres projets)","TRAVAUX OCM",
U681="No root CAuse","No root cause",
U681="ODU HS","TX ISSUE",
U681="IP &amp; VLAN","TX ISSUE",
U681="Warehouse HUAWEI","SPARE-ISSUE",
U681="SPARE-HS","SPARE-ISSUE",
U681="Power Telco","RAN ISSUE",U681="no impacts","no impacts"
),"")</f>
        <v>No root cause</v>
      </c>
      <c r="U681" s="68" t="s">
        <v>5691</v>
      </c>
      <c r="V681" s="41" t="str" cm="1">
        <f t="array" ref="V681">IFERROR(_xlfn.IFS(
U681="MPR ISSUE","ACTIVE",
U681="BSS Hardware Issue","ACTIVE",
U681="Sites strategiques, MLL, Pylone, etc.","PASSIVE",
U681="AKTIVCO DEFAUT GE &amp; POWER Cabinet","PASSIVE",
U681="AKTIVCO Coupure ENEO &amp; Baisse de tension","PASSIVE",
U681="Coupure ENEO &amp; Baisse de tension","PASSIVE",
U681="Defaut GE &amp; POWER Cabinet","PASSIVE",
U681="Sharing","PASSIVE",
U681="Sites strategiques &amp; DataCenter","PASSIVE",
U681="Exclu","Exclu",
U681="SAT","ACTIVE",
U681="SPARE-ISSUE","SPARE-ISSUE",
U681="Fiber CAmtel","ACTIVE",
U681="Fiber AOF","ACTIVE",
U681="Projet OCM (HUAWEI)","PLANNED WORKS",
U681="Projet OCM (NOKIA)","PLANNED WORKS",
U681="ACCESS-ISSUE","ACCESS-ISSUE",
U681="Projet OCM (ZTE, NOKIA, autres projets)","PLANNED WORKS",
U681="No root CAuse","No root cause",
U681="ODU HS","ACTIVE",
U681="IP &amp; VLAN","ACTIVE",
U681="Warehouse HUAWEI","SPARE-ISSUE",
U681="SPARE-HS","SPARE-ISSUE",
U681="Power Telco","ACTIVE", U681="no impacts","no impacts"
),"")</f>
        <v>No root cause</v>
      </c>
      <c r="W681" s="113"/>
      <c r="X681" s="113"/>
      <c r="Y681" s="113"/>
      <c r="Z681" s="113"/>
      <c r="AA681" s="113"/>
      <c r="AB681" s="17" t="s">
        <v>5465</v>
      </c>
      <c r="AC681" s="17" t="str">
        <f>_xlfn.XLOOKUP(B681,'INCIDENT-04-27-2026'!E:E,'INCIDENT-04-27-2026'!F:F,"")</f>
        <v/>
      </c>
      <c r="AD681" s="9"/>
      <c r="AE681" s="7" t="s">
        <v>5465</v>
      </c>
      <c r="AF681" s="6" t="str">
        <f>_xlfn.XLOOKUP(B681,'[13]Input_27-04'!$B:$B,'[13]Input_27-04'!$M:$M,"")</f>
        <v/>
      </c>
      <c r="AG681" s="7"/>
      <c r="AH681" s="3"/>
      <c r="AI681" s="18" t="str">
        <f>_xlfn.XLOOKUP(B681,'[3]Cells Huawei 27042026 10h'!$B:$B,'[3]Cells Huawei 27042026 10h'!$T:$T,"")</f>
        <v/>
      </c>
      <c r="AJ681" s="18" t="str">
        <f>_xlfn.XLOOKUP(B681,'[3]Cells Huawei 27042026 15h'!$B:$B,'[3]Cells Huawei 27042026 15h'!$T:$T,"")</f>
        <v/>
      </c>
      <c r="AK681" s="18" t="str">
        <f>_xlfn.XLOOKUP(B681,'[4]cells down 27042026 11h28'!$B:$B,'[4]cells down 27042026 11h28'!$R:$R,"")</f>
        <v/>
      </c>
      <c r="AL681" s="18" t="str">
        <f>_xlfn.XLOOKUP(B681,'[4]cells down 27042026 18h01'!$B:$B,'[4]cells down 27042026 18h01'!$R:$R,"")</f>
        <v/>
      </c>
      <c r="AM681" s="18" t="str">
        <f>_xlfn.XLOOKUP(B681,'[5]cell downs 27042026 11h'!$B:$B,'[5]cell downs 27042026 11h'!$R:$R,"")</f>
        <v/>
      </c>
      <c r="AN681" s="18" t="str">
        <f>_xlfn.XLOOKUP(B681,'[5]cell downs 27042026 17h40'!$B:$B,'[5]cell downs 27042026 17h40'!$R:$R,"")</f>
        <v/>
      </c>
      <c r="AO681" s="18" t="str">
        <f>_xlfn.XLOOKUP(B681,'[6]ALL SITES DOWN'!$D:$D,'[6]ALL SITES DOWN'!$J:$J,"")</f>
        <v/>
      </c>
      <c r="AP681" s="18" t="str">
        <f>_xlfn.XLOOKUP(B681,'[7]ALL SITES DOWN'!$D:$D,'[7]ALL SITES DOWN'!$J:$J,"")</f>
        <v/>
      </c>
      <c r="AQ681" s="9" t="str">
        <f>_xlfn.XLOOKUP(B681,[8]sheet1!$AC:$AC,[8]sheet1!$AF:$AF,"")</f>
        <v/>
      </c>
      <c r="AR681" s="14"/>
      <c r="AS681" s="14" t="s">
        <v>5465</v>
      </c>
      <c r="AT681" s="14" t="str">
        <f>_xlfn.XLOOKUP(B681,'[9]cell downs 18042026 17h'!$B:$B,'[9]cell downs 18042026 17h'!$B:$B,"")</f>
        <v/>
      </c>
      <c r="AU681" s="14" t="str">
        <f>_xlfn.XLOOKUP(B681,'[10]Cells Huawei 19042026 15h'!$B:$B,'[10]Cells Huawei 19042026 15h'!$B:$B,"")</f>
        <v/>
      </c>
      <c r="AV681" s="9" t="str">
        <f>_xlfn.XLOOKUP(B681,'[11]cells down 19042026 9H40'!$B:$B,'[11]cells down 19042026 9H40'!$B:$B,"")</f>
        <v/>
      </c>
    </row>
    <row r="682" spans="1:48" hidden="1" x14ac:dyDescent="0.3">
      <c r="A682" s="1" t="s">
        <v>376</v>
      </c>
      <c r="B682" s="8" t="s">
        <v>377</v>
      </c>
      <c r="C682" s="3" t="str">
        <f>_xlfn.XLOOKUP(B682,'[1]daily break down'!$D:$D,'[1]daily break down'!$E:$E,"")</f>
        <v>NORD-OUEST</v>
      </c>
      <c r="D682" s="1" t="s">
        <v>21</v>
      </c>
      <c r="E682" s="1" t="s">
        <v>122</v>
      </c>
      <c r="F682" s="3" t="s">
        <v>102</v>
      </c>
      <c r="G682" s="1" t="s">
        <v>376</v>
      </c>
      <c r="H682" s="28" t="str">
        <f>_xlfn.XLOOKUP(B682,[2]CALCULATION!$B:$B,[2]CALCULATION!$H:$H,"")</f>
        <v>NOKIA</v>
      </c>
      <c r="I682" s="26">
        <v>1.9618586149124207E-4</v>
      </c>
      <c r="J682" s="26">
        <v>1.9618586149141573E-4</v>
      </c>
      <c r="K682" s="26">
        <v>1.7835078317388799E-4</v>
      </c>
      <c r="L682" s="26">
        <v>1.783507831741196E-4</v>
      </c>
      <c r="M682" s="26">
        <v>1.9618586149141573E-4</v>
      </c>
      <c r="N682" s="26">
        <v>1.1573737139255658</v>
      </c>
      <c r="O682" s="26">
        <v>1.9618586149118417E-4</v>
      </c>
      <c r="P682" s="114" t="s">
        <v>6364</v>
      </c>
      <c r="Q682" s="42" t="s">
        <v>5538</v>
      </c>
      <c r="R682" s="42"/>
      <c r="S682" s="41" t="str" cm="1">
        <f t="array" ref="S682">IFERROR(_xlfn.IFS(
U682="MPR ISSUE","PDH",
U682="BSS Hardware Issue","BSS",
U682="Sites strategiques, MLL, Pylone, etc.","ENVTECH",
U682="AKTIVCO DEFAUT GE &amp; POWER Cabinet","AKTIVCO",
U682="AKTIVCO Coupure ENEO &amp; Baisse de tension","AKTIVCO GRID ONLY",
U682="Coupure ENEO &amp; Baisse de tension","IHS GRID ONLY",
U682="Defaut GE &amp; POWER Cabinet","IHS",
U682="Sharing","Partners",
U682="Sites strategiques &amp; DataCenter","SST &amp; DC",
U682="Exclu","Exclu",
U682="SAT","SAT",
U682="SPARE-ISSUE","SPARE-ISSUE",
U682="Fiber CAmtel","TRANS_FO_CAMTEL",
U682="Fiber AOF","Fiber AOF",
U682="Projet OCM (HUAWEI)","TRAVAUX-HUAWEI",
U682="Projet OCM (NOKIA)","TRAVAUX-NOKIA",
U682="ACCESS-ISSUE","ACCESS-ISSUE",
U682="Projet OCM (ZTE, NOKIA, autres projets)","TRAVAUX OCM",
U682="No root CAuse","No root cause",
U682="ODU HS","PDH",
U682="IP &amp; VLAN","PDH",
U682="Warehouse HUAWEI","SPARE-ISSUE",
U682="SPARE-HS","SPARE-ISSUE",
U682="Power Telco","BSS",U682="no impacts","no impacts"
),"")</f>
        <v>No root cause</v>
      </c>
      <c r="T682" s="41" t="str" cm="1">
        <f t="array" ref="T682">IFERROR(_xlfn.IFS(
U682="MPR ISSUE","TX ISSUE",
U682="BSS Hardware Issue","RAN ISSUE",
U682="Sites strategiques, MLL, Pylone, etc.","ENVTECH",
U682="AKTIVCO DEFAUT GE &amp; POWER Cabinet","POWER ISSUE",
U682="AKTIVCO Coupure ENEO &amp; Baisse de tension","POWER ISSUE",
U682="Coupure ENEO &amp; Baisse de tension","POWER ISSUE",
U682="Defaut GE &amp; POWER Cabinet","POWER ISSUE",
U682="Sharing","POWER ISSUE",
U682="Sites strategiques &amp; DataCenter","POWER ISSUE",
U682="Exclu","Exclu",
U682="SAT","TX ISSUE",
U682="SPARE-ISSUE","SPARE-ISSUE",
U682="Fiber CAmtel","TX ISSUE",
U682="Fiber AOF","TX ISSUE",
U682="Projet OCM (HUAWEI)","TRAVAUX-HUAWEI",
U682="Projet OCM (NOKIA)","TRAVAUX -NOKIA",
U682="ACCESS-ISSUE","ACCESS-ISSUE",
U682="Projet OCM (ZTE, NOKIA, autres projets)","TRAVAUX OCM",
U682="No root CAuse","No root cause",
U682="ODU HS","TX ISSUE",
U682="IP &amp; VLAN","TX ISSUE",
U682="Warehouse HUAWEI","SPARE-ISSUE",
U682="SPARE-HS","SPARE-ISSUE",
U682="Power Telco","RAN ISSUE",U682="no impacts","no impacts"
),"")</f>
        <v>No root cause</v>
      </c>
      <c r="U682" s="68" t="s">
        <v>5691</v>
      </c>
      <c r="V682" s="41" t="str" cm="1">
        <f t="array" ref="V682">IFERROR(_xlfn.IFS(
U682="MPR ISSUE","ACTIVE",
U682="BSS Hardware Issue","ACTIVE",
U682="Sites strategiques, MLL, Pylone, etc.","PASSIVE",
U682="AKTIVCO DEFAUT GE &amp; POWER Cabinet","PASSIVE",
U682="AKTIVCO Coupure ENEO &amp; Baisse de tension","PASSIVE",
U682="Coupure ENEO &amp; Baisse de tension","PASSIVE",
U682="Defaut GE &amp; POWER Cabinet","PASSIVE",
U682="Sharing","PASSIVE",
U682="Sites strategiques &amp; DataCenter","PASSIVE",
U682="Exclu","Exclu",
U682="SAT","ACTIVE",
U682="SPARE-ISSUE","SPARE-ISSUE",
U682="Fiber CAmtel","ACTIVE",
U682="Fiber AOF","ACTIVE",
U682="Projet OCM (HUAWEI)","PLANNED WORKS",
U682="Projet OCM (NOKIA)","PLANNED WORKS",
U682="ACCESS-ISSUE","ACCESS-ISSUE",
U682="Projet OCM (ZTE, NOKIA, autres projets)","PLANNED WORKS",
U682="No root CAuse","No root cause",
U682="ODU HS","ACTIVE",
U682="IP &amp; VLAN","ACTIVE",
U682="Warehouse HUAWEI","SPARE-ISSUE",
U682="SPARE-HS","SPARE-ISSUE",
U682="Power Telco","ACTIVE", U682="no impacts","no impacts"
),"")</f>
        <v>No root cause</v>
      </c>
      <c r="W682" s="113"/>
      <c r="X682" s="113"/>
      <c r="Y682" s="113"/>
      <c r="Z682" s="113"/>
      <c r="AA682" s="113"/>
      <c r="AB682" s="17" t="s">
        <v>5465</v>
      </c>
      <c r="AC682" s="17" t="str">
        <f>_xlfn.XLOOKUP(B682,'INCIDENT-04-27-2026'!E:E,'INCIDENT-04-27-2026'!F:F,"")</f>
        <v/>
      </c>
      <c r="AD682" s="9"/>
      <c r="AE682" s="7" t="s">
        <v>5465</v>
      </c>
      <c r="AF682" s="6" t="str">
        <f>_xlfn.XLOOKUP(B682,'[13]Input_27-04'!$B:$B,'[13]Input_27-04'!$M:$M,"")</f>
        <v/>
      </c>
      <c r="AG682" s="7"/>
      <c r="AH682" s="3"/>
      <c r="AI682" s="18" t="str">
        <f>_xlfn.XLOOKUP(B682,'[3]Cells Huawei 27042026 10h'!$B:$B,'[3]Cells Huawei 27042026 10h'!$T:$T,"")</f>
        <v/>
      </c>
      <c r="AJ682" s="18" t="str">
        <f>_xlfn.XLOOKUP(B682,'[3]Cells Huawei 27042026 15h'!$B:$B,'[3]Cells Huawei 27042026 15h'!$T:$T,"")</f>
        <v/>
      </c>
      <c r="AK682" s="18" t="str">
        <f>_xlfn.XLOOKUP(B682,'[4]cells down 27042026 11h28'!$B:$B,'[4]cells down 27042026 11h28'!$R:$R,"")</f>
        <v/>
      </c>
      <c r="AL682" s="18" t="str">
        <f>_xlfn.XLOOKUP(B682,'[4]cells down 27042026 18h01'!$B:$B,'[4]cells down 27042026 18h01'!$R:$R,"")</f>
        <v/>
      </c>
      <c r="AM682" s="18" t="str">
        <f>_xlfn.XLOOKUP(B682,'[5]cell downs 27042026 11h'!$B:$B,'[5]cell downs 27042026 11h'!$R:$R,"")</f>
        <v/>
      </c>
      <c r="AN682" s="18" t="str">
        <f>_xlfn.XLOOKUP(B682,'[5]cell downs 27042026 17h40'!$B:$B,'[5]cell downs 27042026 17h40'!$R:$R,"")</f>
        <v/>
      </c>
      <c r="AO682" s="18" t="str">
        <f>_xlfn.XLOOKUP(B682,'[6]ALL SITES DOWN'!$D:$D,'[6]ALL SITES DOWN'!$J:$J,"")</f>
        <v/>
      </c>
      <c r="AP682" s="18" t="str">
        <f>_xlfn.XLOOKUP(B682,'[7]ALL SITES DOWN'!$D:$D,'[7]ALL SITES DOWN'!$J:$J,"")</f>
        <v/>
      </c>
      <c r="AQ682" s="9" t="str">
        <f>_xlfn.XLOOKUP(B682,[8]sheet1!$AC:$AC,[8]sheet1!$AF:$AF,"")</f>
        <v/>
      </c>
      <c r="AR682" s="14"/>
      <c r="AS682" s="14" t="s">
        <v>5465</v>
      </c>
      <c r="AT682" s="14" t="str">
        <f>_xlfn.XLOOKUP(B682,'[9]cell downs 18042026 17h'!$B:$B,'[9]cell downs 18042026 17h'!$B:$B,"")</f>
        <v/>
      </c>
      <c r="AU682" s="14" t="str">
        <f>_xlfn.XLOOKUP(B682,'[10]Cells Huawei 19042026 15h'!$B:$B,'[10]Cells Huawei 19042026 15h'!$B:$B,"")</f>
        <v/>
      </c>
      <c r="AV682" s="9" t="str">
        <f>_xlfn.XLOOKUP(B682,'[11]cells down 19042026 9H40'!$B:$B,'[11]cells down 19042026 9H40'!$B:$B,"")</f>
        <v/>
      </c>
    </row>
    <row r="683" spans="1:48" hidden="1" x14ac:dyDescent="0.3">
      <c r="A683" s="1" t="s">
        <v>528</v>
      </c>
      <c r="B683" s="8" t="s">
        <v>529</v>
      </c>
      <c r="C683" s="3" t="str">
        <f>_xlfn.XLOOKUP(B683,'[1]daily break down'!$D:$D,'[1]daily break down'!$E:$E,"")</f>
        <v>SUD-OUEST</v>
      </c>
      <c r="D683" s="1" t="s">
        <v>11</v>
      </c>
      <c r="E683" s="1" t="s">
        <v>12</v>
      </c>
      <c r="F683" s="3" t="s">
        <v>31</v>
      </c>
      <c r="G683" s="1" t="s">
        <v>530</v>
      </c>
      <c r="H683" s="28" t="str">
        <f>_xlfn.XLOOKUP(B683,[2]CALCULATION!$B:$B,[2]CALCULATION!$H:$H,"")</f>
        <v>NOKIA</v>
      </c>
      <c r="I683" s="26">
        <v>0.25871548943179506</v>
      </c>
      <c r="J683" s="26">
        <v>1.9618586149141573E-4</v>
      </c>
      <c r="K683" s="26">
        <v>0.23807665303986889</v>
      </c>
      <c r="L683" s="26">
        <v>2.6752617476083203E-4</v>
      </c>
      <c r="M683" s="26">
        <v>1.7835078317388799E-4</v>
      </c>
      <c r="N683" s="26">
        <v>1.9618586149141573E-4</v>
      </c>
      <c r="O683" s="26">
        <v>1.7835078317400378E-4</v>
      </c>
      <c r="P683" s="114" t="s">
        <v>6364</v>
      </c>
      <c r="Q683" s="42" t="s">
        <v>5538</v>
      </c>
      <c r="R683" s="42"/>
      <c r="S683" s="41" t="str" cm="1">
        <f t="array" ref="S683">IFERROR(_xlfn.IFS(
U683="MPR ISSUE","PDH",
U683="BSS Hardware Issue","BSS",
U683="Sites strategiques, MLL, Pylone, etc.","ENVTECH",
U683="AKTIVCO DEFAUT GE &amp; POWER Cabinet","AKTIVCO",
U683="AKTIVCO Coupure ENEO &amp; Baisse de tension","AKTIVCO GRID ONLY",
U683="Coupure ENEO &amp; Baisse de tension","IHS GRID ONLY",
U683="Defaut GE &amp; POWER Cabinet","IHS",
U683="Sharing","Partners",
U683="Sites strategiques &amp; DataCenter","SST &amp; DC",
U683="Exclu","Exclu",
U683="SAT","SAT",
U683="SPARE-ISSUE","SPARE-ISSUE",
U683="Fiber CAmtel","TRANS_FO_CAMTEL",
U683="Fiber AOF","Fiber AOF",
U683="Projet OCM (HUAWEI)","TRAVAUX-HUAWEI",
U683="Projet OCM (NOKIA)","TRAVAUX-NOKIA",
U683="ACCESS-ISSUE","ACCESS-ISSUE",
U683="Projet OCM (ZTE, NOKIA, autres projets)","TRAVAUX OCM",
U683="No root CAuse","No root cause",
U683="ODU HS","PDH",
U683="IP &amp; VLAN","PDH",
U683="Warehouse HUAWEI","SPARE-ISSUE",
U683="SPARE-HS","SPARE-ISSUE",
U683="Power Telco","BSS",U683="no impacts","no impacts"
),"")</f>
        <v>No root cause</v>
      </c>
      <c r="T683" s="41" t="str" cm="1">
        <f t="array" ref="T683">IFERROR(_xlfn.IFS(
U683="MPR ISSUE","TX ISSUE",
U683="BSS Hardware Issue","RAN ISSUE",
U683="Sites strategiques, MLL, Pylone, etc.","ENVTECH",
U683="AKTIVCO DEFAUT GE &amp; POWER Cabinet","POWER ISSUE",
U683="AKTIVCO Coupure ENEO &amp; Baisse de tension","POWER ISSUE",
U683="Coupure ENEO &amp; Baisse de tension","POWER ISSUE",
U683="Defaut GE &amp; POWER Cabinet","POWER ISSUE",
U683="Sharing","POWER ISSUE",
U683="Sites strategiques &amp; DataCenter","POWER ISSUE",
U683="Exclu","Exclu",
U683="SAT","TX ISSUE",
U683="SPARE-ISSUE","SPARE-ISSUE",
U683="Fiber CAmtel","TX ISSUE",
U683="Fiber AOF","TX ISSUE",
U683="Projet OCM (HUAWEI)","TRAVAUX-HUAWEI",
U683="Projet OCM (NOKIA)","TRAVAUX -NOKIA",
U683="ACCESS-ISSUE","ACCESS-ISSUE",
U683="Projet OCM (ZTE, NOKIA, autres projets)","TRAVAUX OCM",
U683="No root CAuse","No root cause",
U683="ODU HS","TX ISSUE",
U683="IP &amp; VLAN","TX ISSUE",
U683="Warehouse HUAWEI","SPARE-ISSUE",
U683="SPARE-HS","SPARE-ISSUE",
U683="Power Telco","RAN ISSUE",U683="no impacts","no impacts"
),"")</f>
        <v>No root cause</v>
      </c>
      <c r="U683" s="68" t="s">
        <v>5691</v>
      </c>
      <c r="V683" s="41" t="str" cm="1">
        <f t="array" ref="V683">IFERROR(_xlfn.IFS(
U683="MPR ISSUE","ACTIVE",
U683="BSS Hardware Issue","ACTIVE",
U683="Sites strategiques, MLL, Pylone, etc.","PASSIVE",
U683="AKTIVCO DEFAUT GE &amp; POWER Cabinet","PASSIVE",
U683="AKTIVCO Coupure ENEO &amp; Baisse de tension","PASSIVE",
U683="Coupure ENEO &amp; Baisse de tension","PASSIVE",
U683="Defaut GE &amp; POWER Cabinet","PASSIVE",
U683="Sharing","PASSIVE",
U683="Sites strategiques &amp; DataCenter","PASSIVE",
U683="Exclu","Exclu",
U683="SAT","ACTIVE",
U683="SPARE-ISSUE","SPARE-ISSUE",
U683="Fiber CAmtel","ACTIVE",
U683="Fiber AOF","ACTIVE",
U683="Projet OCM (HUAWEI)","PLANNED WORKS",
U683="Projet OCM (NOKIA)","PLANNED WORKS",
U683="ACCESS-ISSUE","ACCESS-ISSUE",
U683="Projet OCM (ZTE, NOKIA, autres projets)","PLANNED WORKS",
U683="No root CAuse","No root cause",
U683="ODU HS","ACTIVE",
U683="IP &amp; VLAN","ACTIVE",
U683="Warehouse HUAWEI","SPARE-ISSUE",
U683="SPARE-HS","SPARE-ISSUE",
U683="Power Telco","ACTIVE", U683="no impacts","no impacts"
),"")</f>
        <v>No root cause</v>
      </c>
      <c r="W683" s="113"/>
      <c r="X683" s="113"/>
      <c r="Y683" s="113"/>
      <c r="Z683" s="113"/>
      <c r="AA683" s="113"/>
      <c r="AB683" s="17" t="s">
        <v>5465</v>
      </c>
      <c r="AC683" s="17" t="str">
        <f>_xlfn.XLOOKUP(B683,'INCIDENT-04-27-2026'!E:E,'INCIDENT-04-27-2026'!F:F,"")</f>
        <v/>
      </c>
      <c r="AD683" s="9"/>
      <c r="AE683" s="7" t="s">
        <v>5465</v>
      </c>
      <c r="AF683" s="6" t="str">
        <f>_xlfn.XLOOKUP(B683,'[13]Input_27-04'!$B:$B,'[13]Input_27-04'!$M:$M,"")</f>
        <v/>
      </c>
      <c r="AG683" s="7"/>
      <c r="AH683" s="3"/>
      <c r="AI683" s="18" t="str">
        <f>_xlfn.XLOOKUP(B683,'[3]Cells Huawei 27042026 10h'!$B:$B,'[3]Cells Huawei 27042026 10h'!$T:$T,"")</f>
        <v/>
      </c>
      <c r="AJ683" s="18" t="str">
        <f>_xlfn.XLOOKUP(B683,'[3]Cells Huawei 27042026 15h'!$B:$B,'[3]Cells Huawei 27042026 15h'!$T:$T,"")</f>
        <v/>
      </c>
      <c r="AK683" s="18" t="str">
        <f>_xlfn.XLOOKUP(B683,'[4]cells down 27042026 11h28'!$B:$B,'[4]cells down 27042026 11h28'!$R:$R,"")</f>
        <v/>
      </c>
      <c r="AL683" s="18" t="str">
        <f>_xlfn.XLOOKUP(B683,'[4]cells down 27042026 18h01'!$B:$B,'[4]cells down 27042026 18h01'!$R:$R,"")</f>
        <v/>
      </c>
      <c r="AM683" s="18" t="str">
        <f>_xlfn.XLOOKUP(B683,'[5]cell downs 27042026 11h'!$B:$B,'[5]cell downs 27042026 11h'!$R:$R,"")</f>
        <v/>
      </c>
      <c r="AN683" s="18" t="str">
        <f>_xlfn.XLOOKUP(B683,'[5]cell downs 27042026 17h40'!$B:$B,'[5]cell downs 27042026 17h40'!$R:$R,"")</f>
        <v/>
      </c>
      <c r="AO683" s="18" t="str">
        <f>_xlfn.XLOOKUP(B683,'[6]ALL SITES DOWN'!$D:$D,'[6]ALL SITES DOWN'!$J:$J,"")</f>
        <v/>
      </c>
      <c r="AP683" s="18" t="str">
        <f>_xlfn.XLOOKUP(B683,'[7]ALL SITES DOWN'!$D:$D,'[7]ALL SITES DOWN'!$J:$J,"")</f>
        <v/>
      </c>
      <c r="AQ683" s="9" t="str">
        <f>_xlfn.XLOOKUP(B683,[8]sheet1!$AC:$AC,[8]sheet1!$AF:$AF,"")</f>
        <v/>
      </c>
      <c r="AR683" s="14"/>
      <c r="AS683" s="14" t="s">
        <v>5465</v>
      </c>
      <c r="AT683" s="14" t="str">
        <f>_xlfn.XLOOKUP(B683,'[9]cell downs 18042026 17h'!$B:$B,'[9]cell downs 18042026 17h'!$B:$B,"")</f>
        <v/>
      </c>
      <c r="AU683" s="14" t="str">
        <f>_xlfn.XLOOKUP(B683,'[10]Cells Huawei 19042026 15h'!$B:$B,'[10]Cells Huawei 19042026 15h'!$B:$B,"")</f>
        <v/>
      </c>
      <c r="AV683" s="9" t="str">
        <f>_xlfn.XLOOKUP(B683,'[11]cells down 19042026 9H40'!$B:$B,'[11]cells down 19042026 9H40'!$B:$B,"")</f>
        <v/>
      </c>
    </row>
    <row r="684" spans="1:48" hidden="1" x14ac:dyDescent="0.3">
      <c r="A684" s="1" t="s">
        <v>1114</v>
      </c>
      <c r="B684" s="8" t="s">
        <v>1115</v>
      </c>
      <c r="C684" s="3" t="str">
        <f>_xlfn.XLOOKUP(B684,'[1]daily break down'!$D:$D,'[1]daily break down'!$E:$E,"")</f>
        <v>CENTRE</v>
      </c>
      <c r="D684" s="1" t="s">
        <v>11</v>
      </c>
      <c r="E684" s="1" t="s">
        <v>12</v>
      </c>
      <c r="F684" s="3" t="s">
        <v>226</v>
      </c>
      <c r="G684" s="1" t="s">
        <v>1114</v>
      </c>
      <c r="H684" s="28" t="str">
        <f>_xlfn.XLOOKUP(B684,[2]CALCULATION!$B:$B,[2]CALCULATION!$H:$H,"")</f>
        <v>NOKIA</v>
      </c>
      <c r="I684" s="26">
        <v>0.16549408208009686</v>
      </c>
      <c r="J684" s="26">
        <v>1.7835078317411958E-5</v>
      </c>
      <c r="K684" s="26">
        <v>7.886039502594358E-2</v>
      </c>
      <c r="L684" s="26">
        <v>9.7629218709425244E-2</v>
      </c>
      <c r="M684" s="26">
        <v>1.2484554822168108E-4</v>
      </c>
      <c r="N684" s="26">
        <v>5.3505234952120087E-5</v>
      </c>
      <c r="O684" s="26">
        <v>1.6051570485664974E-4</v>
      </c>
      <c r="P684" s="114" t="s">
        <v>6364</v>
      </c>
      <c r="Q684" s="42" t="s">
        <v>5538</v>
      </c>
      <c r="R684" s="42"/>
      <c r="S684" s="41" t="str" cm="1">
        <f t="array" ref="S684">IFERROR(_xlfn.IFS(
U684="MPR ISSUE","PDH",
U684="BSS Hardware Issue","BSS",
U684="Sites strategiques, MLL, Pylone, etc.","ENVTECH",
U684="AKTIVCO DEFAUT GE &amp; POWER Cabinet","AKTIVCO",
U684="AKTIVCO Coupure ENEO &amp; Baisse de tension","AKTIVCO GRID ONLY",
U684="Coupure ENEO &amp; Baisse de tension","IHS GRID ONLY",
U684="Defaut GE &amp; POWER Cabinet","IHS",
U684="Sharing","Partners",
U684="Sites strategiques &amp; DataCenter","SST &amp; DC",
U684="Exclu","Exclu",
U684="SAT","SAT",
U684="SPARE-ISSUE","SPARE-ISSUE",
U684="Fiber CAmtel","TRANS_FO_CAMTEL",
U684="Fiber AOF","Fiber AOF",
U684="Projet OCM (HUAWEI)","TRAVAUX-HUAWEI",
U684="Projet OCM (NOKIA)","TRAVAUX-NOKIA",
U684="ACCESS-ISSUE","ACCESS-ISSUE",
U684="Projet OCM (ZTE, NOKIA, autres projets)","TRAVAUX OCM",
U684="No root CAuse","No root cause",
U684="ODU HS","PDH",
U684="IP &amp; VLAN","PDH",
U684="Warehouse HUAWEI","SPARE-ISSUE",
U684="SPARE-HS","SPARE-ISSUE",
U684="Power Telco","BSS",U684="no impacts","no impacts"
),"")</f>
        <v>No root cause</v>
      </c>
      <c r="T684" s="41" t="str" cm="1">
        <f t="array" ref="T684">IFERROR(_xlfn.IFS(
U684="MPR ISSUE","TX ISSUE",
U684="BSS Hardware Issue","RAN ISSUE",
U684="Sites strategiques, MLL, Pylone, etc.","ENVTECH",
U684="AKTIVCO DEFAUT GE &amp; POWER Cabinet","POWER ISSUE",
U684="AKTIVCO Coupure ENEO &amp; Baisse de tension","POWER ISSUE",
U684="Coupure ENEO &amp; Baisse de tension","POWER ISSUE",
U684="Defaut GE &amp; POWER Cabinet","POWER ISSUE",
U684="Sharing","POWER ISSUE",
U684="Sites strategiques &amp; DataCenter","POWER ISSUE",
U684="Exclu","Exclu",
U684="SAT","TX ISSUE",
U684="SPARE-ISSUE","SPARE-ISSUE",
U684="Fiber CAmtel","TX ISSUE",
U684="Fiber AOF","TX ISSUE",
U684="Projet OCM (HUAWEI)","TRAVAUX-HUAWEI",
U684="Projet OCM (NOKIA)","TRAVAUX -NOKIA",
U684="ACCESS-ISSUE","ACCESS-ISSUE",
U684="Projet OCM (ZTE, NOKIA, autres projets)","TRAVAUX OCM",
U684="No root CAuse","No root cause",
U684="ODU HS","TX ISSUE",
U684="IP &amp; VLAN","TX ISSUE",
U684="Warehouse HUAWEI","SPARE-ISSUE",
U684="SPARE-HS","SPARE-ISSUE",
U684="Power Telco","RAN ISSUE",U684="no impacts","no impacts"
),"")</f>
        <v>No root cause</v>
      </c>
      <c r="U684" s="68" t="s">
        <v>5691</v>
      </c>
      <c r="V684" s="41" t="str" cm="1">
        <f t="array" ref="V684">IFERROR(_xlfn.IFS(
U684="MPR ISSUE","ACTIVE",
U684="BSS Hardware Issue","ACTIVE",
U684="Sites strategiques, MLL, Pylone, etc.","PASSIVE",
U684="AKTIVCO DEFAUT GE &amp; POWER Cabinet","PASSIVE",
U684="AKTIVCO Coupure ENEO &amp; Baisse de tension","PASSIVE",
U684="Coupure ENEO &amp; Baisse de tension","PASSIVE",
U684="Defaut GE &amp; POWER Cabinet","PASSIVE",
U684="Sharing","PASSIVE",
U684="Sites strategiques &amp; DataCenter","PASSIVE",
U684="Exclu","Exclu",
U684="SAT","ACTIVE",
U684="SPARE-ISSUE","SPARE-ISSUE",
U684="Fiber CAmtel","ACTIVE",
U684="Fiber AOF","ACTIVE",
U684="Projet OCM (HUAWEI)","PLANNED WORKS",
U684="Projet OCM (NOKIA)","PLANNED WORKS",
U684="ACCESS-ISSUE","ACCESS-ISSUE",
U684="Projet OCM (ZTE, NOKIA, autres projets)","PLANNED WORKS",
U684="No root CAuse","No root cause",
U684="ODU HS","ACTIVE",
U684="IP &amp; VLAN","ACTIVE",
U684="Warehouse HUAWEI","SPARE-ISSUE",
U684="SPARE-HS","SPARE-ISSUE",
U684="Power Telco","ACTIVE", U684="no impacts","no impacts"
),"")</f>
        <v>No root cause</v>
      </c>
      <c r="W684" s="113"/>
      <c r="X684" s="113"/>
      <c r="Y684" s="113"/>
      <c r="Z684" s="113"/>
      <c r="AA684" s="113"/>
      <c r="AB684" s="17" t="s">
        <v>5465</v>
      </c>
      <c r="AC684" s="17" t="str">
        <f>_xlfn.XLOOKUP(B684,'INCIDENT-04-27-2026'!E:E,'INCIDENT-04-27-2026'!F:F,"")</f>
        <v/>
      </c>
      <c r="AD684" s="9"/>
      <c r="AE684" s="7" t="s">
        <v>5465</v>
      </c>
      <c r="AF684" s="6" t="str">
        <f>_xlfn.XLOOKUP(B684,'[13]Input_27-04'!$B:$B,'[13]Input_27-04'!$M:$M,"")</f>
        <v/>
      </c>
      <c r="AG684" s="7"/>
      <c r="AH684" s="3"/>
      <c r="AI684" s="18" t="str">
        <f>_xlfn.XLOOKUP(B684,'[3]Cells Huawei 27042026 10h'!$B:$B,'[3]Cells Huawei 27042026 10h'!$T:$T,"")</f>
        <v/>
      </c>
      <c r="AJ684" s="18" t="str">
        <f>_xlfn.XLOOKUP(B684,'[3]Cells Huawei 27042026 15h'!$B:$B,'[3]Cells Huawei 27042026 15h'!$T:$T,"")</f>
        <v/>
      </c>
      <c r="AK684" s="18" t="str">
        <f>_xlfn.XLOOKUP(B684,'[4]cells down 27042026 11h28'!$B:$B,'[4]cells down 27042026 11h28'!$R:$R,"")</f>
        <v/>
      </c>
      <c r="AL684" s="18" t="str">
        <f>_xlfn.XLOOKUP(B684,'[4]cells down 27042026 18h01'!$B:$B,'[4]cells down 27042026 18h01'!$R:$R,"")</f>
        <v/>
      </c>
      <c r="AM684" s="18" t="str">
        <f>_xlfn.XLOOKUP(B684,'[5]cell downs 27042026 11h'!$B:$B,'[5]cell downs 27042026 11h'!$R:$R,"")</f>
        <v/>
      </c>
      <c r="AN684" s="18" t="str">
        <f>_xlfn.XLOOKUP(B684,'[5]cell downs 27042026 17h40'!$B:$B,'[5]cell downs 27042026 17h40'!$R:$R,"")</f>
        <v/>
      </c>
      <c r="AO684" s="18" t="str">
        <f>_xlfn.XLOOKUP(B684,'[6]ALL SITES DOWN'!$D:$D,'[6]ALL SITES DOWN'!$J:$J,"")</f>
        <v/>
      </c>
      <c r="AP684" s="18" t="str">
        <f>_xlfn.XLOOKUP(B684,'[7]ALL SITES DOWN'!$D:$D,'[7]ALL SITES DOWN'!$J:$J,"")</f>
        <v/>
      </c>
      <c r="AQ684" s="9" t="str">
        <f>_xlfn.XLOOKUP(B684,[8]sheet1!$AC:$AC,[8]sheet1!$AF:$AF,"")</f>
        <v/>
      </c>
      <c r="AR684" s="14"/>
      <c r="AS684" s="14" t="s">
        <v>5465</v>
      </c>
      <c r="AT684" s="14" t="str">
        <f>_xlfn.XLOOKUP(B684,'[9]cell downs 18042026 17h'!$B:$B,'[9]cell downs 18042026 17h'!$B:$B,"")</f>
        <v>EST_018</v>
      </c>
      <c r="AU684" s="14" t="str">
        <f>_xlfn.XLOOKUP(B684,'[10]Cells Huawei 19042026 15h'!$B:$B,'[10]Cells Huawei 19042026 15h'!$B:$B,"")</f>
        <v/>
      </c>
      <c r="AV684" s="9" t="str">
        <f>_xlfn.XLOOKUP(B684,'[11]cells down 19042026 9H40'!$B:$B,'[11]cells down 19042026 9H40'!$B:$B,"")</f>
        <v/>
      </c>
    </row>
    <row r="685" spans="1:48" hidden="1" x14ac:dyDescent="0.3">
      <c r="A685" s="1" t="s">
        <v>2325</v>
      </c>
      <c r="B685" s="8" t="s">
        <v>2326</v>
      </c>
      <c r="C685" s="3" t="str">
        <f>_xlfn.XLOOKUP(B685,'[1]daily break down'!$D:$D,'[1]daily break down'!$E:$E,"")</f>
        <v>CENTRE</v>
      </c>
      <c r="D685" s="1" t="s">
        <v>11</v>
      </c>
      <c r="E685" s="1" t="s">
        <v>1304</v>
      </c>
      <c r="F685" s="3" t="s">
        <v>226</v>
      </c>
      <c r="G685" s="1" t="s">
        <v>2327</v>
      </c>
      <c r="H685" s="28" t="str">
        <f>_xlfn.XLOOKUP(B685,[2]CALCULATION!$B:$B,[2]CALCULATION!$H:$H,"")</f>
        <v>NOKIA</v>
      </c>
      <c r="I685" s="26">
        <v>1.6051570485653394E-4</v>
      </c>
      <c r="J685" s="26">
        <v>1.6051570485647602E-4</v>
      </c>
      <c r="K685" s="26">
        <v>0.61375200308247957</v>
      </c>
      <c r="L685" s="26">
        <v>1.783507831741196E-4</v>
      </c>
      <c r="M685" s="26">
        <v>1.7835078317388799E-4</v>
      </c>
      <c r="N685" s="26">
        <v>0.72715397807854865</v>
      </c>
      <c r="O685" s="26">
        <v>1.6051570485653394E-4</v>
      </c>
      <c r="P685" s="114" t="s">
        <v>6364</v>
      </c>
      <c r="Q685" s="42" t="s">
        <v>5538</v>
      </c>
      <c r="R685" s="42"/>
      <c r="S685" s="41" t="str" cm="1">
        <f t="array" ref="S685">IFERROR(_xlfn.IFS(
U685="MPR ISSUE","PDH",
U685="BSS Hardware Issue","BSS",
U685="Sites strategiques, MLL, Pylone, etc.","ENVTECH",
U685="AKTIVCO DEFAUT GE &amp; POWER Cabinet","AKTIVCO",
U685="AKTIVCO Coupure ENEO &amp; Baisse de tension","AKTIVCO GRID ONLY",
U685="Coupure ENEO &amp; Baisse de tension","IHS GRID ONLY",
U685="Defaut GE &amp; POWER Cabinet","IHS",
U685="Sharing","Partners",
U685="Sites strategiques &amp; DataCenter","SST &amp; DC",
U685="Exclu","Exclu",
U685="SAT","SAT",
U685="SPARE-ISSUE","SPARE-ISSUE",
U685="Fiber CAmtel","TRANS_FO_CAMTEL",
U685="Fiber AOF","Fiber AOF",
U685="Projet OCM (HUAWEI)","TRAVAUX-HUAWEI",
U685="Projet OCM (NOKIA)","TRAVAUX-NOKIA",
U685="ACCESS-ISSUE","ACCESS-ISSUE",
U685="Projet OCM (ZTE, NOKIA, autres projets)","TRAVAUX OCM",
U685="No root CAuse","No root cause",
U685="ODU HS","PDH",
U685="IP &amp; VLAN","PDH",
U685="Warehouse HUAWEI","SPARE-ISSUE",
U685="SPARE-HS","SPARE-ISSUE",
U685="Power Telco","BSS",U685="no impacts","no impacts"
),"")</f>
        <v>No root cause</v>
      </c>
      <c r="T685" s="41" t="str" cm="1">
        <f t="array" ref="T685">IFERROR(_xlfn.IFS(
U685="MPR ISSUE","TX ISSUE",
U685="BSS Hardware Issue","RAN ISSUE",
U685="Sites strategiques, MLL, Pylone, etc.","ENVTECH",
U685="AKTIVCO DEFAUT GE &amp; POWER Cabinet","POWER ISSUE",
U685="AKTIVCO Coupure ENEO &amp; Baisse de tension","POWER ISSUE",
U685="Coupure ENEO &amp; Baisse de tension","POWER ISSUE",
U685="Defaut GE &amp; POWER Cabinet","POWER ISSUE",
U685="Sharing","POWER ISSUE",
U685="Sites strategiques &amp; DataCenter","POWER ISSUE",
U685="Exclu","Exclu",
U685="SAT","TX ISSUE",
U685="SPARE-ISSUE","SPARE-ISSUE",
U685="Fiber CAmtel","TX ISSUE",
U685="Fiber AOF","TX ISSUE",
U685="Projet OCM (HUAWEI)","TRAVAUX-HUAWEI",
U685="Projet OCM (NOKIA)","TRAVAUX -NOKIA",
U685="ACCESS-ISSUE","ACCESS-ISSUE",
U685="Projet OCM (ZTE, NOKIA, autres projets)","TRAVAUX OCM",
U685="No root CAuse","No root cause",
U685="ODU HS","TX ISSUE",
U685="IP &amp; VLAN","TX ISSUE",
U685="Warehouse HUAWEI","SPARE-ISSUE",
U685="SPARE-HS","SPARE-ISSUE",
U685="Power Telco","RAN ISSUE",U685="no impacts","no impacts"
),"")</f>
        <v>No root cause</v>
      </c>
      <c r="U685" s="68" t="s">
        <v>5691</v>
      </c>
      <c r="V685" s="41" t="str" cm="1">
        <f t="array" ref="V685">IFERROR(_xlfn.IFS(
U685="MPR ISSUE","ACTIVE",
U685="BSS Hardware Issue","ACTIVE",
U685="Sites strategiques, MLL, Pylone, etc.","PASSIVE",
U685="AKTIVCO DEFAUT GE &amp; POWER Cabinet","PASSIVE",
U685="AKTIVCO Coupure ENEO &amp; Baisse de tension","PASSIVE",
U685="Coupure ENEO &amp; Baisse de tension","PASSIVE",
U685="Defaut GE &amp; POWER Cabinet","PASSIVE",
U685="Sharing","PASSIVE",
U685="Sites strategiques &amp; DataCenter","PASSIVE",
U685="Exclu","Exclu",
U685="SAT","ACTIVE",
U685="SPARE-ISSUE","SPARE-ISSUE",
U685="Fiber CAmtel","ACTIVE",
U685="Fiber AOF","ACTIVE",
U685="Projet OCM (HUAWEI)","PLANNED WORKS",
U685="Projet OCM (NOKIA)","PLANNED WORKS",
U685="ACCESS-ISSUE","ACCESS-ISSUE",
U685="Projet OCM (ZTE, NOKIA, autres projets)","PLANNED WORKS",
U685="No root CAuse","No root cause",
U685="ODU HS","ACTIVE",
U685="IP &amp; VLAN","ACTIVE",
U685="Warehouse HUAWEI","SPARE-ISSUE",
U685="SPARE-HS","SPARE-ISSUE",
U685="Power Telco","ACTIVE", U685="no impacts","no impacts"
),"")</f>
        <v>No root cause</v>
      </c>
      <c r="W685" s="113"/>
      <c r="X685" s="113"/>
      <c r="Y685" s="113"/>
      <c r="Z685" s="113"/>
      <c r="AA685" s="113"/>
      <c r="AB685" s="17" t="s">
        <v>5465</v>
      </c>
      <c r="AC685" s="17" t="str">
        <f>_xlfn.XLOOKUP(B685,'INCIDENT-04-27-2026'!E:E,'INCIDENT-04-27-2026'!F:F,"")</f>
        <v/>
      </c>
      <c r="AD685" s="9"/>
      <c r="AE685" s="7" t="s">
        <v>5465</v>
      </c>
      <c r="AF685" s="6" t="str">
        <f>_xlfn.XLOOKUP(B685,'[13]Input_27-04'!$B:$B,'[13]Input_27-04'!$M:$M,"")</f>
        <v/>
      </c>
      <c r="AG685" s="7"/>
      <c r="AH685" s="3"/>
      <c r="AI685" s="18" t="str">
        <f>_xlfn.XLOOKUP(B685,'[3]Cells Huawei 27042026 10h'!$B:$B,'[3]Cells Huawei 27042026 10h'!$T:$T,"")</f>
        <v/>
      </c>
      <c r="AJ685" s="18" t="str">
        <f>_xlfn.XLOOKUP(B685,'[3]Cells Huawei 27042026 15h'!$B:$B,'[3]Cells Huawei 27042026 15h'!$T:$T,"")</f>
        <v/>
      </c>
      <c r="AK685" s="18" t="str">
        <f>_xlfn.XLOOKUP(B685,'[4]cells down 27042026 11h28'!$B:$B,'[4]cells down 27042026 11h28'!$R:$R,"")</f>
        <v/>
      </c>
      <c r="AL685" s="18" t="str">
        <f>_xlfn.XLOOKUP(B685,'[4]cells down 27042026 18h01'!$B:$B,'[4]cells down 27042026 18h01'!$R:$R,"")</f>
        <v/>
      </c>
      <c r="AM685" s="18" t="str">
        <f>_xlfn.XLOOKUP(B685,'[5]cell downs 27042026 11h'!$B:$B,'[5]cell downs 27042026 11h'!$R:$R,"")</f>
        <v/>
      </c>
      <c r="AN685" s="18" t="str">
        <f>_xlfn.XLOOKUP(B685,'[5]cell downs 27042026 17h40'!$B:$B,'[5]cell downs 27042026 17h40'!$R:$R,"")</f>
        <v/>
      </c>
      <c r="AO685" s="18" t="str">
        <f>_xlfn.XLOOKUP(B685,'[6]ALL SITES DOWN'!$D:$D,'[6]ALL SITES DOWN'!$J:$J,"")</f>
        <v/>
      </c>
      <c r="AP685" s="18" t="str">
        <f>_xlfn.XLOOKUP(B685,'[7]ALL SITES DOWN'!$D:$D,'[7]ALL SITES DOWN'!$J:$J,"")</f>
        <v/>
      </c>
      <c r="AQ685" s="9" t="str">
        <f>_xlfn.XLOOKUP(B685,[8]sheet1!$AC:$AC,[8]sheet1!$AF:$AF,"")</f>
        <v/>
      </c>
      <c r="AR685" s="14"/>
      <c r="AS685" s="14" t="s">
        <v>5465</v>
      </c>
      <c r="AT685" s="14" t="str">
        <f>_xlfn.XLOOKUP(B685,'[9]cell downs 18042026 17h'!$B:$B,'[9]cell downs 18042026 17h'!$B:$B,"")</f>
        <v/>
      </c>
      <c r="AU685" s="14" t="str">
        <f>_xlfn.XLOOKUP(B685,'[10]Cells Huawei 19042026 15h'!$B:$B,'[10]Cells Huawei 19042026 15h'!$B:$B,"")</f>
        <v/>
      </c>
      <c r="AV685" s="9" t="str">
        <f>_xlfn.XLOOKUP(B685,'[11]cells down 19042026 9H40'!$B:$B,'[11]cells down 19042026 9H40'!$B:$B,"")</f>
        <v/>
      </c>
    </row>
    <row r="686" spans="1:48" hidden="1" x14ac:dyDescent="0.3">
      <c r="A686" s="1" t="s">
        <v>1322</v>
      </c>
      <c r="B686" s="8" t="s">
        <v>1323</v>
      </c>
      <c r="C686" s="3" t="str">
        <f>_xlfn.XLOOKUP(B686,'[1]daily break down'!$D:$D,'[1]daily break down'!$E:$E,"")</f>
        <v>OUEST</v>
      </c>
      <c r="D686" s="1" t="s">
        <v>11</v>
      </c>
      <c r="E686" s="1" t="s">
        <v>12</v>
      </c>
      <c r="F686" s="3" t="s">
        <v>102</v>
      </c>
      <c r="G686" s="1" t="s">
        <v>1324</v>
      </c>
      <c r="H686" s="28" t="str">
        <f>_xlfn.XLOOKUP(B686,[2]CALCULATION!$B:$B,[2]CALCULATION!$H:$H,"")</f>
        <v>NOKIA</v>
      </c>
      <c r="I686" s="26">
        <v>8.9175391586886099E-5</v>
      </c>
      <c r="J686" s="26">
        <v>8.9175391586943995E-5</v>
      </c>
      <c r="K686" s="26">
        <v>8.9175391586828202E-5</v>
      </c>
      <c r="L686" s="26">
        <v>7.1340313269589948E-5</v>
      </c>
      <c r="M686" s="26">
        <v>1.2484554822188372E-4</v>
      </c>
      <c r="N686" s="26">
        <v>1.0701046990441385E-4</v>
      </c>
      <c r="O686" s="26">
        <v>1.0701046990452966E-4</v>
      </c>
      <c r="P686" s="114" t="s">
        <v>6364</v>
      </c>
      <c r="Q686" s="42" t="s">
        <v>5538</v>
      </c>
      <c r="R686" s="42"/>
      <c r="S686" s="41" t="str" cm="1">
        <f t="array" ref="S686">IFERROR(_xlfn.IFS(
U686="MPR ISSUE","PDH",
U686="BSS Hardware Issue","BSS",
U686="Sites strategiques, MLL, Pylone, etc.","ENVTECH",
U686="AKTIVCO DEFAUT GE &amp; POWER Cabinet","AKTIVCO",
U686="AKTIVCO Coupure ENEO &amp; Baisse de tension","AKTIVCO GRID ONLY",
U686="Coupure ENEO &amp; Baisse de tension","IHS GRID ONLY",
U686="Defaut GE &amp; POWER Cabinet","IHS",
U686="Sharing","Partners",
U686="Sites strategiques &amp; DataCenter","SST &amp; DC",
U686="Exclu","Exclu",
U686="SAT","SAT",
U686="SPARE-ISSUE","SPARE-ISSUE",
U686="Fiber CAmtel","TRANS_FO_CAMTEL",
U686="Fiber AOF","Fiber AOF",
U686="Projet OCM (HUAWEI)","TRAVAUX-HUAWEI",
U686="Projet OCM (NOKIA)","TRAVAUX-NOKIA",
U686="ACCESS-ISSUE","ACCESS-ISSUE",
U686="Projet OCM (ZTE, NOKIA, autres projets)","TRAVAUX OCM",
U686="No root CAuse","No root cause",
U686="ODU HS","PDH",
U686="IP &amp; VLAN","PDH",
U686="Warehouse HUAWEI","SPARE-ISSUE",
U686="SPARE-HS","SPARE-ISSUE",
U686="Power Telco","BSS",U686="no impacts","no impacts"
),"")</f>
        <v>No root cause</v>
      </c>
      <c r="T686" s="41" t="str" cm="1">
        <f t="array" ref="T686">IFERROR(_xlfn.IFS(
U686="MPR ISSUE","TX ISSUE",
U686="BSS Hardware Issue","RAN ISSUE",
U686="Sites strategiques, MLL, Pylone, etc.","ENVTECH",
U686="AKTIVCO DEFAUT GE &amp; POWER Cabinet","POWER ISSUE",
U686="AKTIVCO Coupure ENEO &amp; Baisse de tension","POWER ISSUE",
U686="Coupure ENEO &amp; Baisse de tension","POWER ISSUE",
U686="Defaut GE &amp; POWER Cabinet","POWER ISSUE",
U686="Sharing","POWER ISSUE",
U686="Sites strategiques &amp; DataCenter","POWER ISSUE",
U686="Exclu","Exclu",
U686="SAT","TX ISSUE",
U686="SPARE-ISSUE","SPARE-ISSUE",
U686="Fiber CAmtel","TX ISSUE",
U686="Fiber AOF","TX ISSUE",
U686="Projet OCM (HUAWEI)","TRAVAUX-HUAWEI",
U686="Projet OCM (NOKIA)","TRAVAUX -NOKIA",
U686="ACCESS-ISSUE","ACCESS-ISSUE",
U686="Projet OCM (ZTE, NOKIA, autres projets)","TRAVAUX OCM",
U686="No root CAuse","No root cause",
U686="ODU HS","TX ISSUE",
U686="IP &amp; VLAN","TX ISSUE",
U686="Warehouse HUAWEI","SPARE-ISSUE",
U686="SPARE-HS","SPARE-ISSUE",
U686="Power Telco","RAN ISSUE",U686="no impacts","no impacts"
),"")</f>
        <v>No root cause</v>
      </c>
      <c r="U686" s="68" t="s">
        <v>5691</v>
      </c>
      <c r="V686" s="41" t="str" cm="1">
        <f t="array" ref="V686">IFERROR(_xlfn.IFS(
U686="MPR ISSUE","ACTIVE",
U686="BSS Hardware Issue","ACTIVE",
U686="Sites strategiques, MLL, Pylone, etc.","PASSIVE",
U686="AKTIVCO DEFAUT GE &amp; POWER Cabinet","PASSIVE",
U686="AKTIVCO Coupure ENEO &amp; Baisse de tension","PASSIVE",
U686="Coupure ENEO &amp; Baisse de tension","PASSIVE",
U686="Defaut GE &amp; POWER Cabinet","PASSIVE",
U686="Sharing","PASSIVE",
U686="Sites strategiques &amp; DataCenter","PASSIVE",
U686="Exclu","Exclu",
U686="SAT","ACTIVE",
U686="SPARE-ISSUE","SPARE-ISSUE",
U686="Fiber CAmtel","ACTIVE",
U686="Fiber AOF","ACTIVE",
U686="Projet OCM (HUAWEI)","PLANNED WORKS",
U686="Projet OCM (NOKIA)","PLANNED WORKS",
U686="ACCESS-ISSUE","ACCESS-ISSUE",
U686="Projet OCM (ZTE, NOKIA, autres projets)","PLANNED WORKS",
U686="No root CAuse","No root cause",
U686="ODU HS","ACTIVE",
U686="IP &amp; VLAN","ACTIVE",
U686="Warehouse HUAWEI","SPARE-ISSUE",
U686="SPARE-HS","SPARE-ISSUE",
U686="Power Telco","ACTIVE", U686="no impacts","no impacts"
),"")</f>
        <v>No root cause</v>
      </c>
      <c r="W686" s="113"/>
      <c r="X686" s="113"/>
      <c r="Y686" s="113"/>
      <c r="Z686" s="113"/>
      <c r="AA686" s="113"/>
      <c r="AB686" s="17" t="s">
        <v>5465</v>
      </c>
      <c r="AC686" s="17" t="str">
        <f>_xlfn.XLOOKUP(B686,'INCIDENT-04-27-2026'!E:E,'INCIDENT-04-27-2026'!F:F,"")</f>
        <v/>
      </c>
      <c r="AD686" s="9"/>
      <c r="AE686" s="7" t="s">
        <v>5465</v>
      </c>
      <c r="AF686" s="6" t="str">
        <f>_xlfn.XLOOKUP(B686,'[13]Input_27-04'!$B:$B,'[13]Input_27-04'!$M:$M,"")</f>
        <v/>
      </c>
      <c r="AG686" s="7"/>
      <c r="AH686" s="3"/>
      <c r="AI686" s="18" t="str">
        <f>_xlfn.XLOOKUP(B686,'[3]Cells Huawei 27042026 10h'!$B:$B,'[3]Cells Huawei 27042026 10h'!$T:$T,"")</f>
        <v/>
      </c>
      <c r="AJ686" s="18" t="str">
        <f>_xlfn.XLOOKUP(B686,'[3]Cells Huawei 27042026 15h'!$B:$B,'[3]Cells Huawei 27042026 15h'!$T:$T,"")</f>
        <v/>
      </c>
      <c r="AK686" s="18" t="str">
        <f>_xlfn.XLOOKUP(B686,'[4]cells down 27042026 11h28'!$B:$B,'[4]cells down 27042026 11h28'!$R:$R,"")</f>
        <v/>
      </c>
      <c r="AL686" s="18" t="str">
        <f>_xlfn.XLOOKUP(B686,'[4]cells down 27042026 18h01'!$B:$B,'[4]cells down 27042026 18h01'!$R:$R,"")</f>
        <v/>
      </c>
      <c r="AM686" s="18" t="str">
        <f>_xlfn.XLOOKUP(B686,'[5]cell downs 27042026 11h'!$B:$B,'[5]cell downs 27042026 11h'!$R:$R,"")</f>
        <v/>
      </c>
      <c r="AN686" s="18" t="str">
        <f>_xlfn.XLOOKUP(B686,'[5]cell downs 27042026 17h40'!$B:$B,'[5]cell downs 27042026 17h40'!$R:$R,"")</f>
        <v/>
      </c>
      <c r="AO686" s="18" t="str">
        <f>_xlfn.XLOOKUP(B686,'[6]ALL SITES DOWN'!$D:$D,'[6]ALL SITES DOWN'!$J:$J,"")</f>
        <v/>
      </c>
      <c r="AP686" s="18" t="str">
        <f>_xlfn.XLOOKUP(B686,'[7]ALL SITES DOWN'!$D:$D,'[7]ALL SITES DOWN'!$J:$J,"")</f>
        <v/>
      </c>
      <c r="AQ686" s="9" t="str">
        <f>_xlfn.XLOOKUP(B686,[8]sheet1!$AC:$AC,[8]sheet1!$AF:$AF,"")</f>
        <v/>
      </c>
      <c r="AR686" s="14"/>
      <c r="AS686" s="14" t="s">
        <v>5465</v>
      </c>
      <c r="AT686" s="14" t="str">
        <f>_xlfn.XLOOKUP(B686,'[9]cell downs 18042026 17h'!$B:$B,'[9]cell downs 18042026 17h'!$B:$B,"")</f>
        <v/>
      </c>
      <c r="AU686" s="14" t="str">
        <f>_xlfn.XLOOKUP(B686,'[10]Cells Huawei 19042026 15h'!$B:$B,'[10]Cells Huawei 19042026 15h'!$B:$B,"")</f>
        <v/>
      </c>
      <c r="AV686" s="9" t="str">
        <f>_xlfn.XLOOKUP(B686,'[11]cells down 19042026 9H40'!$B:$B,'[11]cells down 19042026 9H40'!$B:$B,"")</f>
        <v/>
      </c>
    </row>
    <row r="687" spans="1:48" hidden="1" x14ac:dyDescent="0.3">
      <c r="A687" s="1" t="s">
        <v>2904</v>
      </c>
      <c r="B687" s="8" t="s">
        <v>2905</v>
      </c>
      <c r="C687" s="3" t="str">
        <f>_xlfn.XLOOKUP(B687,'[1]daily break down'!$D:$D,'[1]daily break down'!$E:$E,"")</f>
        <v>Garoua</v>
      </c>
      <c r="D687" s="1" t="s">
        <v>21</v>
      </c>
      <c r="E687" s="1" t="s">
        <v>36</v>
      </c>
      <c r="F687" s="3" t="s">
        <v>23</v>
      </c>
      <c r="G687" s="1" t="s">
        <v>24</v>
      </c>
      <c r="H687" s="27" t="str">
        <f>_xlfn.XLOOKUP(B687,[2]CALCULATION!$B:$B,[2]CALCULATION!$H:$H,"")</f>
        <v>Huawei</v>
      </c>
      <c r="I687" s="26">
        <v>0</v>
      </c>
      <c r="J687" s="26">
        <v>0</v>
      </c>
      <c r="K687" s="26">
        <v>0</v>
      </c>
      <c r="L687" s="26">
        <v>0</v>
      </c>
      <c r="M687" s="26">
        <v>6.2890053162801447</v>
      </c>
      <c r="N687" s="26">
        <v>6.4536230891497093</v>
      </c>
      <c r="O687" s="26">
        <v>8.9175391586979543E-5</v>
      </c>
      <c r="P687" s="114" t="s">
        <v>6364</v>
      </c>
      <c r="Q687" s="42" t="s">
        <v>5538</v>
      </c>
      <c r="R687" s="42"/>
      <c r="S687" s="41" t="str" cm="1">
        <f t="array" ref="S687">IFERROR(_xlfn.IFS(
U687="MPR ISSUE","PDH",
U687="BSS Hardware Issue","BSS",
U687="Sites strategiques, MLL, Pylone, etc.","ENVTECH",
U687="AKTIVCO DEFAUT GE &amp; POWER Cabinet","AKTIVCO",
U687="AKTIVCO Coupure ENEO &amp; Baisse de tension","AKTIVCO GRID ONLY",
U687="Coupure ENEO &amp; Baisse de tension","IHS GRID ONLY",
U687="Defaut GE &amp; POWER Cabinet","IHS",
U687="Sharing","Partners",
U687="Sites strategiques &amp; DataCenter","SST &amp; DC",
U687="Exclu","Exclu",
U687="SAT","SAT",
U687="SPARE-ISSUE","SPARE-ISSUE",
U687="Fiber CAmtel","TRANS_FO_CAMTEL",
U687="Fiber AOF","Fiber AOF",
U687="Projet OCM (HUAWEI)","TRAVAUX-HUAWEI",
U687="Projet OCM (NOKIA)","TRAVAUX-NOKIA",
U687="ACCESS-ISSUE","ACCESS-ISSUE",
U687="Projet OCM (ZTE, NOKIA, autres projets)","TRAVAUX OCM",
U687="No root CAuse","No root cause",
U687="ODU HS","PDH",
U687="IP &amp; VLAN","PDH",
U687="Warehouse HUAWEI","SPARE-ISSUE",
U687="SPARE-HS","SPARE-ISSUE",
U687="Power Telco","BSS",U687="no impacts","no impacts"
),"")</f>
        <v>No root cause</v>
      </c>
      <c r="T687" s="41" t="str" cm="1">
        <f t="array" ref="T687">IFERROR(_xlfn.IFS(
U687="MPR ISSUE","TX ISSUE",
U687="BSS Hardware Issue","RAN ISSUE",
U687="Sites strategiques, MLL, Pylone, etc.","ENVTECH",
U687="AKTIVCO DEFAUT GE &amp; POWER Cabinet","POWER ISSUE",
U687="AKTIVCO Coupure ENEO &amp; Baisse de tension","POWER ISSUE",
U687="Coupure ENEO &amp; Baisse de tension","POWER ISSUE",
U687="Defaut GE &amp; POWER Cabinet","POWER ISSUE",
U687="Sharing","POWER ISSUE",
U687="Sites strategiques &amp; DataCenter","POWER ISSUE",
U687="Exclu","Exclu",
U687="SAT","TX ISSUE",
U687="SPARE-ISSUE","SPARE-ISSUE",
U687="Fiber CAmtel","TX ISSUE",
U687="Fiber AOF","TX ISSUE",
U687="Projet OCM (HUAWEI)","TRAVAUX-HUAWEI",
U687="Projet OCM (NOKIA)","TRAVAUX -NOKIA",
U687="ACCESS-ISSUE","ACCESS-ISSUE",
U687="Projet OCM (ZTE, NOKIA, autres projets)","TRAVAUX OCM",
U687="No root CAuse","No root cause",
U687="ODU HS","TX ISSUE",
U687="IP &amp; VLAN","TX ISSUE",
U687="Warehouse HUAWEI","SPARE-ISSUE",
U687="SPARE-HS","SPARE-ISSUE",
U687="Power Telco","RAN ISSUE",U687="no impacts","no impacts"
),"")</f>
        <v>No root cause</v>
      </c>
      <c r="U687" s="68" t="s">
        <v>5691</v>
      </c>
      <c r="V687" s="41" t="str" cm="1">
        <f t="array" ref="V687">IFERROR(_xlfn.IFS(
U687="MPR ISSUE","ACTIVE",
U687="BSS Hardware Issue","ACTIVE",
U687="Sites strategiques, MLL, Pylone, etc.","PASSIVE",
U687="AKTIVCO DEFAUT GE &amp; POWER Cabinet","PASSIVE",
U687="AKTIVCO Coupure ENEO &amp; Baisse de tension","PASSIVE",
U687="Coupure ENEO &amp; Baisse de tension","PASSIVE",
U687="Defaut GE &amp; POWER Cabinet","PASSIVE",
U687="Sharing","PASSIVE",
U687="Sites strategiques &amp; DataCenter","PASSIVE",
U687="Exclu","Exclu",
U687="SAT","ACTIVE",
U687="SPARE-ISSUE","SPARE-ISSUE",
U687="Fiber CAmtel","ACTIVE",
U687="Fiber AOF","ACTIVE",
U687="Projet OCM (HUAWEI)","PLANNED WORKS",
U687="Projet OCM (NOKIA)","PLANNED WORKS",
U687="ACCESS-ISSUE","ACCESS-ISSUE",
U687="Projet OCM (ZTE, NOKIA, autres projets)","PLANNED WORKS",
U687="No root CAuse","No root cause",
U687="ODU HS","ACTIVE",
U687="IP &amp; VLAN","ACTIVE",
U687="Warehouse HUAWEI","SPARE-ISSUE",
U687="SPARE-HS","SPARE-ISSUE",
U687="Power Telco","ACTIVE", U687="no impacts","no impacts"
),"")</f>
        <v>No root cause</v>
      </c>
      <c r="W687" s="113"/>
      <c r="X687" s="113"/>
      <c r="Y687" s="113"/>
      <c r="Z687" s="113"/>
      <c r="AA687" s="113"/>
      <c r="AB687" s="17" t="s">
        <v>5465</v>
      </c>
      <c r="AC687" s="17" t="str">
        <f>_xlfn.XLOOKUP(B687,'INCIDENT-04-27-2026'!E:E,'INCIDENT-04-27-2026'!F:F,"")</f>
        <v/>
      </c>
      <c r="AD687" s="9"/>
      <c r="AE687" s="7" t="s">
        <v>5465</v>
      </c>
      <c r="AF687" s="6" t="str">
        <f>_xlfn.XLOOKUP(B687,'[13]Input_27-04'!$B:$B,'[13]Input_27-04'!$M:$M,"")</f>
        <v/>
      </c>
      <c r="AG687" s="7"/>
      <c r="AH687" s="3"/>
      <c r="AI687" s="18" t="str">
        <f>_xlfn.XLOOKUP(B687,'[3]Cells Huawei 27042026 10h'!$B:$B,'[3]Cells Huawei 27042026 10h'!$T:$T,"")</f>
        <v/>
      </c>
      <c r="AJ687" s="18" t="str">
        <f>_xlfn.XLOOKUP(B687,'[3]Cells Huawei 27042026 15h'!$B:$B,'[3]Cells Huawei 27042026 15h'!$T:$T,"")</f>
        <v/>
      </c>
      <c r="AK687" s="18" t="str">
        <f>_xlfn.XLOOKUP(B687,'[4]cells down 27042026 11h28'!$B:$B,'[4]cells down 27042026 11h28'!$R:$R,"")</f>
        <v/>
      </c>
      <c r="AL687" s="18" t="str">
        <f>_xlfn.XLOOKUP(B687,'[4]cells down 27042026 18h01'!$B:$B,'[4]cells down 27042026 18h01'!$R:$R,"")</f>
        <v/>
      </c>
      <c r="AM687" s="18" t="str">
        <f>_xlfn.XLOOKUP(B687,'[5]cell downs 27042026 11h'!$B:$B,'[5]cell downs 27042026 11h'!$R:$R,"")</f>
        <v/>
      </c>
      <c r="AN687" s="18" t="str">
        <f>_xlfn.XLOOKUP(B687,'[5]cell downs 27042026 17h40'!$B:$B,'[5]cell downs 27042026 17h40'!$R:$R,"")</f>
        <v/>
      </c>
      <c r="AO687" s="18" t="str">
        <f>_xlfn.XLOOKUP(B687,'[6]ALL SITES DOWN'!$D:$D,'[6]ALL SITES DOWN'!$J:$J,"")</f>
        <v/>
      </c>
      <c r="AP687" s="18" t="str">
        <f>_xlfn.XLOOKUP(B687,'[7]ALL SITES DOWN'!$D:$D,'[7]ALL SITES DOWN'!$J:$J,"")</f>
        <v/>
      </c>
      <c r="AQ687" s="9" t="str">
        <f>_xlfn.XLOOKUP(B687,[8]sheet1!$AC:$AC,[8]sheet1!$AF:$AF,"")</f>
        <v/>
      </c>
      <c r="AR687" s="14"/>
      <c r="AS687" s="14" t="s">
        <v>5465</v>
      </c>
      <c r="AT687" s="14" t="str">
        <f>_xlfn.XLOOKUP(B687,'[9]cell downs 18042026 17h'!$B:$B,'[9]cell downs 18042026 17h'!$B:$B,"")</f>
        <v/>
      </c>
      <c r="AU687" s="14" t="str">
        <f>_xlfn.XLOOKUP(B687,'[10]Cells Huawei 19042026 15h'!$B:$B,'[10]Cells Huawei 19042026 15h'!$B:$B,"")</f>
        <v/>
      </c>
      <c r="AV687" s="9" t="str">
        <f>_xlfn.XLOOKUP(B687,'[11]cells down 19042026 9H40'!$B:$B,'[11]cells down 19042026 9H40'!$B:$B,"")</f>
        <v/>
      </c>
    </row>
    <row r="688" spans="1:48" hidden="1" x14ac:dyDescent="0.3">
      <c r="A688" s="1" t="s">
        <v>423</v>
      </c>
      <c r="B688" s="8" t="s">
        <v>424</v>
      </c>
      <c r="C688" s="3" t="str">
        <f>_xlfn.XLOOKUP(B688,'[1]daily break down'!$D:$D,'[1]daily break down'!$E:$E,"")</f>
        <v>SUD-OUEST</v>
      </c>
      <c r="D688" s="1" t="s">
        <v>11</v>
      </c>
      <c r="E688" s="1" t="s">
        <v>12</v>
      </c>
      <c r="F688" s="3" t="s">
        <v>13</v>
      </c>
      <c r="G688" s="1" t="s">
        <v>106</v>
      </c>
      <c r="H688" s="27" t="str">
        <f>_xlfn.XLOOKUP(B688,[2]CALCULATION!$B:$B,[2]CALCULATION!$H:$H,"")</f>
        <v>Huawei</v>
      </c>
      <c r="I688" s="26">
        <v>0</v>
      </c>
      <c r="J688" s="26">
        <v>0</v>
      </c>
      <c r="K688" s="26">
        <v>0</v>
      </c>
      <c r="L688" s="26">
        <v>0</v>
      </c>
      <c r="M688" s="26">
        <v>0</v>
      </c>
      <c r="N688" s="26">
        <v>0</v>
      </c>
      <c r="O688" s="26">
        <v>8.9175391586979543E-5</v>
      </c>
      <c r="P688" s="114" t="s">
        <v>6364</v>
      </c>
      <c r="Q688" s="42" t="s">
        <v>5538</v>
      </c>
      <c r="R688" s="42"/>
      <c r="S688" s="41" t="str" cm="1">
        <f t="array" ref="S688">IFERROR(_xlfn.IFS(
U688="MPR ISSUE","PDH",
U688="BSS Hardware Issue","BSS",
U688="Sites strategiques, MLL, Pylone, etc.","ENVTECH",
U688="AKTIVCO DEFAUT GE &amp; POWER Cabinet","AKTIVCO",
U688="AKTIVCO Coupure ENEO &amp; Baisse de tension","AKTIVCO GRID ONLY",
U688="Coupure ENEO &amp; Baisse de tension","IHS GRID ONLY",
U688="Defaut GE &amp; POWER Cabinet","IHS",
U688="Sharing","Partners",
U688="Sites strategiques &amp; DataCenter","SST &amp; DC",
U688="Exclu","Exclu",
U688="SAT","SAT",
U688="SPARE-ISSUE","SPARE-ISSUE",
U688="Fiber CAmtel","TRANS_FO_CAMTEL",
U688="Fiber AOF","Fiber AOF",
U688="Projet OCM (HUAWEI)","TRAVAUX-HUAWEI",
U688="Projet OCM (NOKIA)","TRAVAUX-NOKIA",
U688="ACCESS-ISSUE","ACCESS-ISSUE",
U688="Projet OCM (ZTE, NOKIA, autres projets)","TRAVAUX OCM",
U688="No root CAuse","No root cause",
U688="ODU HS","PDH",
U688="IP &amp; VLAN","PDH",
U688="Warehouse HUAWEI","SPARE-ISSUE",
U688="SPARE-HS","SPARE-ISSUE",
U688="Power Telco","BSS",U688="no impacts","no impacts"
),"")</f>
        <v>No root cause</v>
      </c>
      <c r="T688" s="41" t="str" cm="1">
        <f t="array" ref="T688">IFERROR(_xlfn.IFS(
U688="MPR ISSUE","TX ISSUE",
U688="BSS Hardware Issue","RAN ISSUE",
U688="Sites strategiques, MLL, Pylone, etc.","ENVTECH",
U688="AKTIVCO DEFAUT GE &amp; POWER Cabinet","POWER ISSUE",
U688="AKTIVCO Coupure ENEO &amp; Baisse de tension","POWER ISSUE",
U688="Coupure ENEO &amp; Baisse de tension","POWER ISSUE",
U688="Defaut GE &amp; POWER Cabinet","POWER ISSUE",
U688="Sharing","POWER ISSUE",
U688="Sites strategiques &amp; DataCenter","POWER ISSUE",
U688="Exclu","Exclu",
U688="SAT","TX ISSUE",
U688="SPARE-ISSUE","SPARE-ISSUE",
U688="Fiber CAmtel","TX ISSUE",
U688="Fiber AOF","TX ISSUE",
U688="Projet OCM (HUAWEI)","TRAVAUX-HUAWEI",
U688="Projet OCM (NOKIA)","TRAVAUX -NOKIA",
U688="ACCESS-ISSUE","ACCESS-ISSUE",
U688="Projet OCM (ZTE, NOKIA, autres projets)","TRAVAUX OCM",
U688="No root CAuse","No root cause",
U688="ODU HS","TX ISSUE",
U688="IP &amp; VLAN","TX ISSUE",
U688="Warehouse HUAWEI","SPARE-ISSUE",
U688="SPARE-HS","SPARE-ISSUE",
U688="Power Telco","RAN ISSUE",U688="no impacts","no impacts"
),"")</f>
        <v>No root cause</v>
      </c>
      <c r="U688" s="68" t="s">
        <v>5691</v>
      </c>
      <c r="V688" s="41" t="str" cm="1">
        <f t="array" ref="V688">IFERROR(_xlfn.IFS(
U688="MPR ISSUE","ACTIVE",
U688="BSS Hardware Issue","ACTIVE",
U688="Sites strategiques, MLL, Pylone, etc.","PASSIVE",
U688="AKTIVCO DEFAUT GE &amp; POWER Cabinet","PASSIVE",
U688="AKTIVCO Coupure ENEO &amp; Baisse de tension","PASSIVE",
U688="Coupure ENEO &amp; Baisse de tension","PASSIVE",
U688="Defaut GE &amp; POWER Cabinet","PASSIVE",
U688="Sharing","PASSIVE",
U688="Sites strategiques &amp; DataCenter","PASSIVE",
U688="Exclu","Exclu",
U688="SAT","ACTIVE",
U688="SPARE-ISSUE","SPARE-ISSUE",
U688="Fiber CAmtel","ACTIVE",
U688="Fiber AOF","ACTIVE",
U688="Projet OCM (HUAWEI)","PLANNED WORKS",
U688="Projet OCM (NOKIA)","PLANNED WORKS",
U688="ACCESS-ISSUE","ACCESS-ISSUE",
U688="Projet OCM (ZTE, NOKIA, autres projets)","PLANNED WORKS",
U688="No root CAuse","No root cause",
U688="ODU HS","ACTIVE",
U688="IP &amp; VLAN","ACTIVE",
U688="Warehouse HUAWEI","SPARE-ISSUE",
U688="SPARE-HS","SPARE-ISSUE",
U688="Power Telco","ACTIVE", U688="no impacts","no impacts"
),"")</f>
        <v>No root cause</v>
      </c>
      <c r="W688" s="113"/>
      <c r="X688" s="113"/>
      <c r="Y688" s="113"/>
      <c r="Z688" s="113"/>
      <c r="AA688" s="113"/>
      <c r="AB688" s="17" t="s">
        <v>5465</v>
      </c>
      <c r="AC688" s="17" t="str">
        <f>_xlfn.XLOOKUP(B688,'INCIDENT-04-27-2026'!E:E,'INCIDENT-04-27-2026'!F:F,"")</f>
        <v/>
      </c>
      <c r="AD688" s="9"/>
      <c r="AE688" s="7" t="s">
        <v>5465</v>
      </c>
      <c r="AF688" s="6" t="str">
        <f>_xlfn.XLOOKUP(B688,'[13]Input_27-04'!$B:$B,'[13]Input_27-04'!$M:$M,"")</f>
        <v/>
      </c>
      <c r="AG688" s="7"/>
      <c r="AH688" s="3"/>
      <c r="AI688" s="18" t="str">
        <f>_xlfn.XLOOKUP(B688,'[3]Cells Huawei 27042026 10h'!$B:$B,'[3]Cells Huawei 27042026 10h'!$T:$T,"")</f>
        <v/>
      </c>
      <c r="AJ688" s="18" t="str">
        <f>_xlfn.XLOOKUP(B688,'[3]Cells Huawei 27042026 15h'!$B:$B,'[3]Cells Huawei 27042026 15h'!$T:$T,"")</f>
        <v/>
      </c>
      <c r="AK688" s="18" t="str">
        <f>_xlfn.XLOOKUP(B688,'[4]cells down 27042026 11h28'!$B:$B,'[4]cells down 27042026 11h28'!$R:$R,"")</f>
        <v/>
      </c>
      <c r="AL688" s="18" t="str">
        <f>_xlfn.XLOOKUP(B688,'[4]cells down 27042026 18h01'!$B:$B,'[4]cells down 27042026 18h01'!$R:$R,"")</f>
        <v/>
      </c>
      <c r="AM688" s="18" t="str">
        <f>_xlfn.XLOOKUP(B688,'[5]cell downs 27042026 11h'!$B:$B,'[5]cell downs 27042026 11h'!$R:$R,"")</f>
        <v/>
      </c>
      <c r="AN688" s="18" t="str">
        <f>_xlfn.XLOOKUP(B688,'[5]cell downs 27042026 17h40'!$B:$B,'[5]cell downs 27042026 17h40'!$R:$R,"")</f>
        <v/>
      </c>
      <c r="AO688" s="18" t="str">
        <f>_xlfn.XLOOKUP(B688,'[6]ALL SITES DOWN'!$D:$D,'[6]ALL SITES DOWN'!$J:$J,"")</f>
        <v/>
      </c>
      <c r="AP688" s="18" t="str">
        <f>_xlfn.XLOOKUP(B688,'[7]ALL SITES DOWN'!$D:$D,'[7]ALL SITES DOWN'!$J:$J,"")</f>
        <v/>
      </c>
      <c r="AQ688" s="9" t="str">
        <f>_xlfn.XLOOKUP(B688,[8]sheet1!$AC:$AC,[8]sheet1!$AF:$AF,"")</f>
        <v/>
      </c>
      <c r="AR688" s="14"/>
      <c r="AS688" s="14" t="s">
        <v>5465</v>
      </c>
      <c r="AT688" s="14" t="str">
        <f>_xlfn.XLOOKUP(B688,'[9]cell downs 18042026 17h'!$B:$B,'[9]cell downs 18042026 17h'!$B:$B,"")</f>
        <v/>
      </c>
      <c r="AU688" s="14" t="str">
        <f>_xlfn.XLOOKUP(B688,'[10]Cells Huawei 19042026 15h'!$B:$B,'[10]Cells Huawei 19042026 15h'!$B:$B,"")</f>
        <v/>
      </c>
      <c r="AV688" s="9" t="str">
        <f>_xlfn.XLOOKUP(B688,'[11]cells down 19042026 9H40'!$B:$B,'[11]cells down 19042026 9H40'!$B:$B,"")</f>
        <v/>
      </c>
    </row>
    <row r="689" spans="1:48" hidden="1" x14ac:dyDescent="0.3">
      <c r="A689" s="1" t="s">
        <v>3729</v>
      </c>
      <c r="B689" s="8" t="s">
        <v>3730</v>
      </c>
      <c r="C689" s="3" t="str">
        <f>_xlfn.XLOOKUP(B689,'[1]daily break down'!$D:$D,'[1]daily break down'!$E:$E,"")</f>
        <v>SUD-OUEST</v>
      </c>
      <c r="D689" s="1" t="s">
        <v>11</v>
      </c>
      <c r="E689" s="1" t="s">
        <v>12</v>
      </c>
      <c r="F689" s="3" t="s">
        <v>13</v>
      </c>
      <c r="G689" s="1" t="s">
        <v>3462</v>
      </c>
      <c r="H689" s="27" t="str">
        <f>_xlfn.XLOOKUP(B689,[2]CALCULATION!$B:$B,[2]CALCULATION!$H:$H,"")</f>
        <v>HUAWEI</v>
      </c>
      <c r="I689" s="26">
        <v>0</v>
      </c>
      <c r="J689" s="26">
        <v>0</v>
      </c>
      <c r="K689" s="26">
        <v>0</v>
      </c>
      <c r="L689" s="26">
        <v>0</v>
      </c>
      <c r="M689" s="26">
        <v>0</v>
      </c>
      <c r="N689" s="26">
        <v>6.9217938949813498E-2</v>
      </c>
      <c r="O689" s="26">
        <v>8.9175391586979543E-5</v>
      </c>
      <c r="P689" s="114" t="s">
        <v>6364</v>
      </c>
      <c r="Q689" s="42" t="s">
        <v>6353</v>
      </c>
      <c r="R689" s="42"/>
      <c r="S689" s="41" t="str" cm="1">
        <f t="array" ref="S689">IFERROR(_xlfn.IFS(
U689="MPR ISSUE","PDH",
U689="BSS Hardware Issue","BSS",
U689="Sites strategiques, MLL, Pylone, etc.","ENVTECH",
U689="AKTIVCO DEFAUT GE &amp; POWER Cabinet","AKTIVCO",
U689="AKTIVCO Coupure ENEO &amp; Baisse de tension","AKTIVCO GRID ONLY",
U689="Coupure ENEO &amp; Baisse de tension","IHS GRID ONLY",
U689="Defaut GE &amp; POWER Cabinet","IHS",
U689="Sharing","Partners",
U689="Sites strategiques &amp; DataCenter","SST &amp; DC",
U689="Exclu","Exclu",
U689="SAT","SAT",
U689="SPARE-ISSUE","SPARE-ISSUE",
U689="Fiber CAmtel","TRANS_FO_CAMTEL",
U689="Fiber AOF","Fiber AOF",
U689="Projet OCM (HUAWEI)","TRAVAUX-HUAWEI",
U689="Projet OCM (NOKIA)","TRAVAUX-NOKIA",
U689="ACCESS-ISSUE","ACCESS-ISSUE",
U689="Projet OCM (ZTE, NOKIA, autres projets)","TRAVAUX OCM",
U689="No root CAuse","No root cause",
U689="ODU HS","PDH",
U689="IP &amp; VLAN","PDH",
U689="Warehouse HUAWEI","SPARE-ISSUE",
U689="SPARE-HS","SPARE-ISSUE",
U689="Power Telco","BSS",U689="no impacts","no impacts"
),"")</f>
        <v/>
      </c>
      <c r="T689" s="41" t="str" cm="1">
        <f t="array" ref="T689">IFERROR(_xlfn.IFS(
U689="MPR ISSUE","TX ISSUE",
U689="BSS Hardware Issue","RAN ISSUE",
U689="Sites strategiques, MLL, Pylone, etc.","ENVTECH",
U689="AKTIVCO DEFAUT GE &amp; POWER Cabinet","POWER ISSUE",
U689="AKTIVCO Coupure ENEO &amp; Baisse de tension","POWER ISSUE",
U689="Coupure ENEO &amp; Baisse de tension","POWER ISSUE",
U689="Defaut GE &amp; POWER Cabinet","POWER ISSUE",
U689="Sharing","POWER ISSUE",
U689="Sites strategiques &amp; DataCenter","POWER ISSUE",
U689="Exclu","Exclu",
U689="SAT","TX ISSUE",
U689="SPARE-ISSUE","SPARE-ISSUE",
U689="Fiber CAmtel","TX ISSUE",
U689="Fiber AOF","TX ISSUE",
U689="Projet OCM (HUAWEI)","TRAVAUX-HUAWEI",
U689="Projet OCM (NOKIA)","TRAVAUX -NOKIA",
U689="ACCESS-ISSUE","ACCESS-ISSUE",
U689="Projet OCM (ZTE, NOKIA, autres projets)","TRAVAUX OCM",
U689="No root CAuse","No root cause",
U689="ODU HS","TX ISSUE",
U689="IP &amp; VLAN","TX ISSUE",
U689="Warehouse HUAWEI","SPARE-ISSUE",
U689="SPARE-HS","SPARE-ISSUE",
U689="Power Telco","RAN ISSUE",U689="no impacts","no impacts"
),"")</f>
        <v/>
      </c>
      <c r="U689" s="68"/>
      <c r="V689" s="41" t="str" cm="1">
        <f t="array" ref="V689">IFERROR(_xlfn.IFS(
U689="MPR ISSUE","ACTIVE",
U689="BSS Hardware Issue","ACTIVE",
U689="Sites strategiques, MLL, Pylone, etc.","PASSIVE",
U689="AKTIVCO DEFAUT GE &amp; POWER Cabinet","PASSIVE",
U689="AKTIVCO Coupure ENEO &amp; Baisse de tension","PASSIVE",
U689="Coupure ENEO &amp; Baisse de tension","PASSIVE",
U689="Defaut GE &amp; POWER Cabinet","PASSIVE",
U689="Sharing","PASSIVE",
U689="Sites strategiques &amp; DataCenter","PASSIVE",
U689="Exclu","Exclu",
U689="SAT","ACTIVE",
U689="SPARE-ISSUE","SPARE-ISSUE",
U689="Fiber CAmtel","ACTIVE",
U689="Fiber AOF","ACTIVE",
U689="Projet OCM (HUAWEI)","PLANNED WORKS",
U689="Projet OCM (NOKIA)","PLANNED WORKS",
U689="ACCESS-ISSUE","ACCESS-ISSUE",
U689="Projet OCM (ZTE, NOKIA, autres projets)","PLANNED WORKS",
U689="No root CAuse","No root cause",
U689="ODU HS","ACTIVE",
U689="IP &amp; VLAN","ACTIVE",
U689="Warehouse HUAWEI","SPARE-ISSUE",
U689="SPARE-HS","SPARE-ISSUE",
U689="Power Telco","ACTIVE", U689="no impacts","no impacts"
),"")</f>
        <v/>
      </c>
      <c r="W689" s="113"/>
      <c r="X689" s="113"/>
      <c r="Y689" s="113"/>
      <c r="Z689" s="113"/>
      <c r="AA689" s="113"/>
      <c r="AB689" s="17" t="s">
        <v>5465</v>
      </c>
      <c r="AC689" s="17" t="str">
        <f>_xlfn.XLOOKUP(B689,'INCIDENT-04-27-2026'!E:E,'INCIDENT-04-27-2026'!F:F,"")</f>
        <v/>
      </c>
      <c r="AD689" s="9"/>
      <c r="AE689" s="7" t="s">
        <v>5465</v>
      </c>
      <c r="AF689" s="6" t="str">
        <f>_xlfn.XLOOKUP(B689,'[13]Input_27-04'!$B:$B,'[13]Input_27-04'!$M:$M,"")</f>
        <v/>
      </c>
      <c r="AG689" s="7"/>
      <c r="AH689" s="3"/>
      <c r="AI689" s="18" t="str">
        <f>_xlfn.XLOOKUP(B689,'[3]Cells Huawei 27042026 10h'!$B:$B,'[3]Cells Huawei 27042026 10h'!$T:$T,"")</f>
        <v/>
      </c>
      <c r="AJ689" s="18" t="str">
        <f>_xlfn.XLOOKUP(B689,'[3]Cells Huawei 27042026 15h'!$B:$B,'[3]Cells Huawei 27042026 15h'!$T:$T,"")</f>
        <v/>
      </c>
      <c r="AK689" s="18" t="str">
        <f>_xlfn.XLOOKUP(B689,'[4]cells down 27042026 11h28'!$B:$B,'[4]cells down 27042026 11h28'!$R:$R,"")</f>
        <v/>
      </c>
      <c r="AL689" s="18" t="str">
        <f>_xlfn.XLOOKUP(B689,'[4]cells down 27042026 18h01'!$B:$B,'[4]cells down 27042026 18h01'!$R:$R,"")</f>
        <v/>
      </c>
      <c r="AM689" s="18" t="str">
        <f>_xlfn.XLOOKUP(B689,'[5]cell downs 27042026 11h'!$B:$B,'[5]cell downs 27042026 11h'!$R:$R,"")</f>
        <v/>
      </c>
      <c r="AN689" s="18" t="str">
        <f>_xlfn.XLOOKUP(B689,'[5]cell downs 27042026 17h40'!$B:$B,'[5]cell downs 27042026 17h40'!$R:$R,"")</f>
        <v/>
      </c>
      <c r="AO689" s="18" t="str">
        <f>_xlfn.XLOOKUP(B689,'[6]ALL SITES DOWN'!$D:$D,'[6]ALL SITES DOWN'!$J:$J,"")</f>
        <v/>
      </c>
      <c r="AP689" s="18" t="str">
        <f>_xlfn.XLOOKUP(B689,'[7]ALL SITES DOWN'!$D:$D,'[7]ALL SITES DOWN'!$J:$J,"")</f>
        <v/>
      </c>
      <c r="AQ689" s="9" t="str">
        <f>_xlfn.XLOOKUP(B689,[8]sheet1!$AC:$AC,[8]sheet1!$AF:$AF,"")</f>
        <v/>
      </c>
      <c r="AR689" s="14"/>
      <c r="AS689" s="14" t="s">
        <v>5465</v>
      </c>
      <c r="AT689" s="14" t="str">
        <f>_xlfn.XLOOKUP(B689,'[9]cell downs 18042026 17h'!$B:$B,'[9]cell downs 18042026 17h'!$B:$B,"")</f>
        <v/>
      </c>
      <c r="AU689" s="14" t="str">
        <f>_xlfn.XLOOKUP(B689,'[10]Cells Huawei 19042026 15h'!$B:$B,'[10]Cells Huawei 19042026 15h'!$B:$B,"")</f>
        <v/>
      </c>
      <c r="AV689" s="9" t="str">
        <f>_xlfn.XLOOKUP(B689,'[11]cells down 19042026 9H40'!$B:$B,'[11]cells down 19042026 9H40'!$B:$B,"")</f>
        <v/>
      </c>
    </row>
    <row r="690" spans="1:48" hidden="1" x14ac:dyDescent="0.3">
      <c r="A690" s="1" t="s">
        <v>1206</v>
      </c>
      <c r="B690" s="8" t="s">
        <v>4896</v>
      </c>
      <c r="C690" s="3" t="str">
        <f>_xlfn.XLOOKUP(B690,'[1]daily break down'!$D:$D,'[1]daily break down'!$E:$E,"")</f>
        <v>OUEST</v>
      </c>
      <c r="D690" s="1" t="s">
        <v>11</v>
      </c>
      <c r="E690" s="1" t="s">
        <v>12</v>
      </c>
      <c r="F690" s="3" t="s">
        <v>102</v>
      </c>
      <c r="G690" s="1" t="s">
        <v>1206</v>
      </c>
      <c r="H690" s="27" t="str">
        <f>_xlfn.XLOOKUP(B690,[2]CALCULATION!$B:$B,[2]CALCULATION!$H:$H,"")</f>
        <v>HUAWEI</v>
      </c>
      <c r="I690" s="26">
        <v>0</v>
      </c>
      <c r="J690" s="26">
        <v>0</v>
      </c>
      <c r="K690" s="26">
        <v>0</v>
      </c>
      <c r="L690" s="26">
        <v>0</v>
      </c>
      <c r="M690" s="26">
        <v>0</v>
      </c>
      <c r="N690" s="26">
        <v>0</v>
      </c>
      <c r="O690" s="26">
        <v>8.9175391586979543E-5</v>
      </c>
      <c r="P690" s="114" t="s">
        <v>6364</v>
      </c>
      <c r="Q690" s="42" t="s">
        <v>5538</v>
      </c>
      <c r="R690" s="42"/>
      <c r="S690" s="41" t="str" cm="1">
        <f t="array" ref="S690">IFERROR(_xlfn.IFS(
U690="MPR ISSUE","PDH",
U690="BSS Hardware Issue","BSS",
U690="Sites strategiques, MLL, Pylone, etc.","ENVTECH",
U690="AKTIVCO DEFAUT GE &amp; POWER Cabinet","AKTIVCO",
U690="AKTIVCO Coupure ENEO &amp; Baisse de tension","AKTIVCO GRID ONLY",
U690="Coupure ENEO &amp; Baisse de tension","IHS GRID ONLY",
U690="Defaut GE &amp; POWER Cabinet","IHS",
U690="Sharing","Partners",
U690="Sites strategiques &amp; DataCenter","SST &amp; DC",
U690="Exclu","Exclu",
U690="SAT","SAT",
U690="SPARE-ISSUE","SPARE-ISSUE",
U690="Fiber CAmtel","TRANS_FO_CAMTEL",
U690="Fiber AOF","Fiber AOF",
U690="Projet OCM (HUAWEI)","TRAVAUX-HUAWEI",
U690="Projet OCM (NOKIA)","TRAVAUX-NOKIA",
U690="ACCESS-ISSUE","ACCESS-ISSUE",
U690="Projet OCM (ZTE, NOKIA, autres projets)","TRAVAUX OCM",
U690="No root CAuse","No root cause",
U690="ODU HS","PDH",
U690="IP &amp; VLAN","PDH",
U690="Warehouse HUAWEI","SPARE-ISSUE",
U690="SPARE-HS","SPARE-ISSUE",
U690="Power Telco","BSS",U690="no impacts","no impacts"
),"")</f>
        <v>No root cause</v>
      </c>
      <c r="T690" s="41" t="str" cm="1">
        <f t="array" ref="T690">IFERROR(_xlfn.IFS(
U690="MPR ISSUE","TX ISSUE",
U690="BSS Hardware Issue","RAN ISSUE",
U690="Sites strategiques, MLL, Pylone, etc.","ENVTECH",
U690="AKTIVCO DEFAUT GE &amp; POWER Cabinet","POWER ISSUE",
U690="AKTIVCO Coupure ENEO &amp; Baisse de tension","POWER ISSUE",
U690="Coupure ENEO &amp; Baisse de tension","POWER ISSUE",
U690="Defaut GE &amp; POWER Cabinet","POWER ISSUE",
U690="Sharing","POWER ISSUE",
U690="Sites strategiques &amp; DataCenter","POWER ISSUE",
U690="Exclu","Exclu",
U690="SAT","TX ISSUE",
U690="SPARE-ISSUE","SPARE-ISSUE",
U690="Fiber CAmtel","TX ISSUE",
U690="Fiber AOF","TX ISSUE",
U690="Projet OCM (HUAWEI)","TRAVAUX-HUAWEI",
U690="Projet OCM (NOKIA)","TRAVAUX -NOKIA",
U690="ACCESS-ISSUE","ACCESS-ISSUE",
U690="Projet OCM (ZTE, NOKIA, autres projets)","TRAVAUX OCM",
U690="No root CAuse","No root cause",
U690="ODU HS","TX ISSUE",
U690="IP &amp; VLAN","TX ISSUE",
U690="Warehouse HUAWEI","SPARE-ISSUE",
U690="SPARE-HS","SPARE-ISSUE",
U690="Power Telco","RAN ISSUE",U690="no impacts","no impacts"
),"")</f>
        <v>No root cause</v>
      </c>
      <c r="U690" s="68" t="s">
        <v>5691</v>
      </c>
      <c r="V690" s="41" t="str" cm="1">
        <f t="array" ref="V690">IFERROR(_xlfn.IFS(
U690="MPR ISSUE","ACTIVE",
U690="BSS Hardware Issue","ACTIVE",
U690="Sites strategiques, MLL, Pylone, etc.","PASSIVE",
U690="AKTIVCO DEFAUT GE &amp; POWER Cabinet","PASSIVE",
U690="AKTIVCO Coupure ENEO &amp; Baisse de tension","PASSIVE",
U690="Coupure ENEO &amp; Baisse de tension","PASSIVE",
U690="Defaut GE &amp; POWER Cabinet","PASSIVE",
U690="Sharing","PASSIVE",
U690="Sites strategiques &amp; DataCenter","PASSIVE",
U690="Exclu","Exclu",
U690="SAT","ACTIVE",
U690="SPARE-ISSUE","SPARE-ISSUE",
U690="Fiber CAmtel","ACTIVE",
U690="Fiber AOF","ACTIVE",
U690="Projet OCM (HUAWEI)","PLANNED WORKS",
U690="Projet OCM (NOKIA)","PLANNED WORKS",
U690="ACCESS-ISSUE","ACCESS-ISSUE",
U690="Projet OCM (ZTE, NOKIA, autres projets)","PLANNED WORKS",
U690="No root CAuse","No root cause",
U690="ODU HS","ACTIVE",
U690="IP &amp; VLAN","ACTIVE",
U690="Warehouse HUAWEI","SPARE-ISSUE",
U690="SPARE-HS","SPARE-ISSUE",
U690="Power Telco","ACTIVE", U690="no impacts","no impacts"
),"")</f>
        <v>No root cause</v>
      </c>
      <c r="W690" s="113"/>
      <c r="X690" s="113"/>
      <c r="Y690" s="113"/>
      <c r="Z690" s="113"/>
      <c r="AA690" s="113"/>
      <c r="AB690" s="17" t="s">
        <v>5465</v>
      </c>
      <c r="AC690" s="17" t="str">
        <f>_xlfn.XLOOKUP(B690,'INCIDENT-04-27-2026'!E:E,'INCIDENT-04-27-2026'!F:F,"")</f>
        <v/>
      </c>
      <c r="AD690" s="9"/>
      <c r="AE690" s="7" t="s">
        <v>5465</v>
      </c>
      <c r="AF690" s="6" t="str">
        <f>_xlfn.XLOOKUP(B690,'[13]Input_27-04'!$B:$B,'[13]Input_27-04'!$M:$M,"")</f>
        <v/>
      </c>
      <c r="AG690" s="7"/>
      <c r="AH690" s="3"/>
      <c r="AI690" s="18" t="str">
        <f>_xlfn.XLOOKUP(B690,'[3]Cells Huawei 27042026 10h'!$B:$B,'[3]Cells Huawei 27042026 10h'!$T:$T,"")</f>
        <v/>
      </c>
      <c r="AJ690" s="18" t="str">
        <f>_xlfn.XLOOKUP(B690,'[3]Cells Huawei 27042026 15h'!$B:$B,'[3]Cells Huawei 27042026 15h'!$T:$T,"")</f>
        <v/>
      </c>
      <c r="AK690" s="18" t="str">
        <f>_xlfn.XLOOKUP(B690,'[4]cells down 27042026 11h28'!$B:$B,'[4]cells down 27042026 11h28'!$R:$R,"")</f>
        <v/>
      </c>
      <c r="AL690" s="18" t="str">
        <f>_xlfn.XLOOKUP(B690,'[4]cells down 27042026 18h01'!$B:$B,'[4]cells down 27042026 18h01'!$R:$R,"")</f>
        <v/>
      </c>
      <c r="AM690" s="18" t="str">
        <f>_xlfn.XLOOKUP(B690,'[5]cell downs 27042026 11h'!$B:$B,'[5]cell downs 27042026 11h'!$R:$R,"")</f>
        <v/>
      </c>
      <c r="AN690" s="18" t="str">
        <f>_xlfn.XLOOKUP(B690,'[5]cell downs 27042026 17h40'!$B:$B,'[5]cell downs 27042026 17h40'!$R:$R,"")</f>
        <v/>
      </c>
      <c r="AO690" s="18" t="str">
        <f>_xlfn.XLOOKUP(B690,'[6]ALL SITES DOWN'!$D:$D,'[6]ALL SITES DOWN'!$J:$J,"")</f>
        <v/>
      </c>
      <c r="AP690" s="18" t="str">
        <f>_xlfn.XLOOKUP(B690,'[7]ALL SITES DOWN'!$D:$D,'[7]ALL SITES DOWN'!$J:$J,"")</f>
        <v/>
      </c>
      <c r="AQ690" s="9" t="str">
        <f>_xlfn.XLOOKUP(B690,[8]sheet1!$AC:$AC,[8]sheet1!$AF:$AF,"")</f>
        <v/>
      </c>
      <c r="AR690" s="14"/>
      <c r="AS690" s="14" t="s">
        <v>5465</v>
      </c>
      <c r="AT690" s="14" t="str">
        <f>_xlfn.XLOOKUP(B690,'[9]cell downs 18042026 17h'!$B:$B,'[9]cell downs 18042026 17h'!$B:$B,"")</f>
        <v/>
      </c>
      <c r="AU690" s="14" t="str">
        <f>_xlfn.XLOOKUP(B690,'[10]Cells Huawei 19042026 15h'!$B:$B,'[10]Cells Huawei 19042026 15h'!$B:$B,"")</f>
        <v/>
      </c>
      <c r="AV690" s="9" t="str">
        <f>_xlfn.XLOOKUP(B690,'[11]cells down 19042026 9H40'!$B:$B,'[11]cells down 19042026 9H40'!$B:$B,"")</f>
        <v/>
      </c>
    </row>
    <row r="691" spans="1:48" hidden="1" x14ac:dyDescent="0.3">
      <c r="A691" s="1" t="s">
        <v>1173</v>
      </c>
      <c r="B691" s="8" t="s">
        <v>1174</v>
      </c>
      <c r="C691" s="3" t="str">
        <f>_xlfn.XLOOKUP(B691,'[1]daily break down'!$D:$D,'[1]daily break down'!$E:$E,"")</f>
        <v>OUEST</v>
      </c>
      <c r="D691" s="1" t="s">
        <v>11</v>
      </c>
      <c r="E691" s="1" t="s">
        <v>12</v>
      </c>
      <c r="F691" s="3" t="s">
        <v>102</v>
      </c>
      <c r="G691" s="1" t="s">
        <v>1173</v>
      </c>
      <c r="H691" s="28" t="str">
        <f>_xlfn.XLOOKUP(B691,[2]CALCULATION!$B:$B,[2]CALCULATION!$H:$H,"")</f>
        <v>NOKIA</v>
      </c>
      <c r="I691" s="26">
        <v>7.1340313269532038E-5</v>
      </c>
      <c r="J691" s="26">
        <v>7.1340313269589948E-5</v>
      </c>
      <c r="K691" s="26">
        <v>8.9175391586943995E-5</v>
      </c>
      <c r="L691" s="26">
        <v>5.3505234952177976E-5</v>
      </c>
      <c r="M691" s="26">
        <v>8.9175391586943995E-5</v>
      </c>
      <c r="N691" s="26">
        <v>5.3505234952177976E-5</v>
      </c>
      <c r="O691" s="26">
        <v>7.1340313269705727E-5</v>
      </c>
      <c r="P691" s="114" t="s">
        <v>6364</v>
      </c>
      <c r="Q691" s="42" t="s">
        <v>5538</v>
      </c>
      <c r="R691" s="42"/>
      <c r="S691" s="41" t="str" cm="1">
        <f t="array" ref="S691">IFERROR(_xlfn.IFS(
U691="MPR ISSUE","PDH",
U691="BSS Hardware Issue","BSS",
U691="Sites strategiques, MLL, Pylone, etc.","ENVTECH",
U691="AKTIVCO DEFAUT GE &amp; POWER Cabinet","AKTIVCO",
U691="AKTIVCO Coupure ENEO &amp; Baisse de tension","AKTIVCO GRID ONLY",
U691="Coupure ENEO &amp; Baisse de tension","IHS GRID ONLY",
U691="Defaut GE &amp; POWER Cabinet","IHS",
U691="Sharing","Partners",
U691="Sites strategiques &amp; DataCenter","SST &amp; DC",
U691="Exclu","Exclu",
U691="SAT","SAT",
U691="SPARE-ISSUE","SPARE-ISSUE",
U691="Fiber CAmtel","TRANS_FO_CAMTEL",
U691="Fiber AOF","Fiber AOF",
U691="Projet OCM (HUAWEI)","TRAVAUX-HUAWEI",
U691="Projet OCM (NOKIA)","TRAVAUX-NOKIA",
U691="ACCESS-ISSUE","ACCESS-ISSUE",
U691="Projet OCM (ZTE, NOKIA, autres projets)","TRAVAUX OCM",
U691="No root CAuse","No root cause",
U691="ODU HS","PDH",
U691="IP &amp; VLAN","PDH",
U691="Warehouse HUAWEI","SPARE-ISSUE",
U691="SPARE-HS","SPARE-ISSUE",
U691="Power Telco","BSS",U691="no impacts","no impacts"
),"")</f>
        <v>No root cause</v>
      </c>
      <c r="T691" s="41" t="str" cm="1">
        <f t="array" ref="T691">IFERROR(_xlfn.IFS(
U691="MPR ISSUE","TX ISSUE",
U691="BSS Hardware Issue","RAN ISSUE",
U691="Sites strategiques, MLL, Pylone, etc.","ENVTECH",
U691="AKTIVCO DEFAUT GE &amp; POWER Cabinet","POWER ISSUE",
U691="AKTIVCO Coupure ENEO &amp; Baisse de tension","POWER ISSUE",
U691="Coupure ENEO &amp; Baisse de tension","POWER ISSUE",
U691="Defaut GE &amp; POWER Cabinet","POWER ISSUE",
U691="Sharing","POWER ISSUE",
U691="Sites strategiques &amp; DataCenter","POWER ISSUE",
U691="Exclu","Exclu",
U691="SAT","TX ISSUE",
U691="SPARE-ISSUE","SPARE-ISSUE",
U691="Fiber CAmtel","TX ISSUE",
U691="Fiber AOF","TX ISSUE",
U691="Projet OCM (HUAWEI)","TRAVAUX-HUAWEI",
U691="Projet OCM (NOKIA)","TRAVAUX -NOKIA",
U691="ACCESS-ISSUE","ACCESS-ISSUE",
U691="Projet OCM (ZTE, NOKIA, autres projets)","TRAVAUX OCM",
U691="No root CAuse","No root cause",
U691="ODU HS","TX ISSUE",
U691="IP &amp; VLAN","TX ISSUE",
U691="Warehouse HUAWEI","SPARE-ISSUE",
U691="SPARE-HS","SPARE-ISSUE",
U691="Power Telco","RAN ISSUE",U691="no impacts","no impacts"
),"")</f>
        <v>No root cause</v>
      </c>
      <c r="U691" s="68" t="s">
        <v>5691</v>
      </c>
      <c r="V691" s="41" t="str" cm="1">
        <f t="array" ref="V691">IFERROR(_xlfn.IFS(
U691="MPR ISSUE","ACTIVE",
U691="BSS Hardware Issue","ACTIVE",
U691="Sites strategiques, MLL, Pylone, etc.","PASSIVE",
U691="AKTIVCO DEFAUT GE &amp; POWER Cabinet","PASSIVE",
U691="AKTIVCO Coupure ENEO &amp; Baisse de tension","PASSIVE",
U691="Coupure ENEO &amp; Baisse de tension","PASSIVE",
U691="Defaut GE &amp; POWER Cabinet","PASSIVE",
U691="Sharing","PASSIVE",
U691="Sites strategiques &amp; DataCenter","PASSIVE",
U691="Exclu","Exclu",
U691="SAT","ACTIVE",
U691="SPARE-ISSUE","SPARE-ISSUE",
U691="Fiber CAmtel","ACTIVE",
U691="Fiber AOF","ACTIVE",
U691="Projet OCM (HUAWEI)","PLANNED WORKS",
U691="Projet OCM (NOKIA)","PLANNED WORKS",
U691="ACCESS-ISSUE","ACCESS-ISSUE",
U691="Projet OCM (ZTE, NOKIA, autres projets)","PLANNED WORKS",
U691="No root CAuse","No root cause",
U691="ODU HS","ACTIVE",
U691="IP &amp; VLAN","ACTIVE",
U691="Warehouse HUAWEI","SPARE-ISSUE",
U691="SPARE-HS","SPARE-ISSUE",
U691="Power Telco","ACTIVE", U691="no impacts","no impacts"
),"")</f>
        <v>No root cause</v>
      </c>
      <c r="W691" s="113"/>
      <c r="X691" s="113"/>
      <c r="Y691" s="113"/>
      <c r="Z691" s="113"/>
      <c r="AA691" s="113"/>
      <c r="AB691" s="17" t="s">
        <v>5465</v>
      </c>
      <c r="AC691" s="17" t="str">
        <f>_xlfn.XLOOKUP(B691,'INCIDENT-04-27-2026'!E:E,'INCIDENT-04-27-2026'!F:F,"")</f>
        <v/>
      </c>
      <c r="AD691" s="9"/>
      <c r="AE691" s="7" t="s">
        <v>5465</v>
      </c>
      <c r="AF691" s="6" t="str">
        <f>_xlfn.XLOOKUP(B691,'[13]Input_27-04'!$B:$B,'[13]Input_27-04'!$M:$M,"")</f>
        <v/>
      </c>
      <c r="AG691" s="7"/>
      <c r="AH691" s="3"/>
      <c r="AI691" s="18" t="str">
        <f>_xlfn.XLOOKUP(B691,'[3]Cells Huawei 27042026 10h'!$B:$B,'[3]Cells Huawei 27042026 10h'!$T:$T,"")</f>
        <v/>
      </c>
      <c r="AJ691" s="18" t="str">
        <f>_xlfn.XLOOKUP(B691,'[3]Cells Huawei 27042026 15h'!$B:$B,'[3]Cells Huawei 27042026 15h'!$T:$T,"")</f>
        <v/>
      </c>
      <c r="AK691" s="18" t="str">
        <f>_xlfn.XLOOKUP(B691,'[4]cells down 27042026 11h28'!$B:$B,'[4]cells down 27042026 11h28'!$R:$R,"")</f>
        <v/>
      </c>
      <c r="AL691" s="18" t="str">
        <f>_xlfn.XLOOKUP(B691,'[4]cells down 27042026 18h01'!$B:$B,'[4]cells down 27042026 18h01'!$R:$R,"")</f>
        <v/>
      </c>
      <c r="AM691" s="18" t="str">
        <f>_xlfn.XLOOKUP(B691,'[5]cell downs 27042026 11h'!$B:$B,'[5]cell downs 27042026 11h'!$R:$R,"")</f>
        <v/>
      </c>
      <c r="AN691" s="18" t="str">
        <f>_xlfn.XLOOKUP(B691,'[5]cell downs 27042026 17h40'!$B:$B,'[5]cell downs 27042026 17h40'!$R:$R,"")</f>
        <v/>
      </c>
      <c r="AO691" s="18" t="str">
        <f>_xlfn.XLOOKUP(B691,'[6]ALL SITES DOWN'!$D:$D,'[6]ALL SITES DOWN'!$J:$J,"")</f>
        <v/>
      </c>
      <c r="AP691" s="18" t="str">
        <f>_xlfn.XLOOKUP(B691,'[7]ALL SITES DOWN'!$D:$D,'[7]ALL SITES DOWN'!$J:$J,"")</f>
        <v/>
      </c>
      <c r="AQ691" s="9" t="str">
        <f>_xlfn.XLOOKUP(B691,[8]sheet1!$AC:$AC,[8]sheet1!$AF:$AF,"")</f>
        <v/>
      </c>
      <c r="AR691" s="14"/>
      <c r="AS691" s="14" t="s">
        <v>5465</v>
      </c>
      <c r="AT691" s="14" t="str">
        <f>_xlfn.XLOOKUP(B691,'[9]cell downs 18042026 17h'!$B:$B,'[9]cell downs 18042026 17h'!$B:$B,"")</f>
        <v/>
      </c>
      <c r="AU691" s="14" t="str">
        <f>_xlfn.XLOOKUP(B691,'[10]Cells Huawei 19042026 15h'!$B:$B,'[10]Cells Huawei 19042026 15h'!$B:$B,"")</f>
        <v/>
      </c>
      <c r="AV691" s="9" t="str">
        <f>_xlfn.XLOOKUP(B691,'[11]cells down 19042026 9H40'!$B:$B,'[11]cells down 19042026 9H40'!$B:$B,"")</f>
        <v/>
      </c>
    </row>
    <row r="692" spans="1:48" hidden="1" x14ac:dyDescent="0.3">
      <c r="A692" s="1" t="s">
        <v>4790</v>
      </c>
      <c r="B692" s="8" t="s">
        <v>4791</v>
      </c>
      <c r="C692" s="3" t="str">
        <f>_xlfn.XLOOKUP(B692,'[1]daily break down'!$D:$D,'[1]daily break down'!$E:$E,"")</f>
        <v>CENTRE</v>
      </c>
      <c r="D692" s="1" t="s">
        <v>21</v>
      </c>
      <c r="E692" s="1" t="s">
        <v>80</v>
      </c>
      <c r="F692" s="3" t="s">
        <v>37</v>
      </c>
      <c r="G692" s="1" t="s">
        <v>4772</v>
      </c>
      <c r="H692" s="28" t="str">
        <f>_xlfn.XLOOKUP(B692,[2]CALCULATION!$B:$B,[2]CALCULATION!$H:$H,"")</f>
        <v>NOKIA</v>
      </c>
      <c r="I692" s="26">
        <v>1.2484554822171003E-4</v>
      </c>
      <c r="J692" s="26">
        <v>1.0701046990429807E-4</v>
      </c>
      <c r="K692" s="26">
        <v>4.1201062757549547E-2</v>
      </c>
      <c r="L692" s="26">
        <v>7.1340313269589948E-5</v>
      </c>
      <c r="M692" s="26">
        <v>1.0701046990452966E-4</v>
      </c>
      <c r="N692" s="26">
        <v>1.0701046990429807E-4</v>
      </c>
      <c r="O692" s="26">
        <v>5.3505234952004287E-5</v>
      </c>
      <c r="P692" s="114" t="s">
        <v>6364</v>
      </c>
      <c r="Q692" s="42" t="s">
        <v>5538</v>
      </c>
      <c r="R692" s="42"/>
      <c r="S692" s="41" t="str" cm="1">
        <f t="array" ref="S692">IFERROR(_xlfn.IFS(
U692="MPR ISSUE","PDH",
U692="BSS Hardware Issue","BSS",
U692="Sites strategiques, MLL, Pylone, etc.","ENVTECH",
U692="AKTIVCO DEFAUT GE &amp; POWER Cabinet","AKTIVCO",
U692="AKTIVCO Coupure ENEO &amp; Baisse de tension","AKTIVCO GRID ONLY",
U692="Coupure ENEO &amp; Baisse de tension","IHS GRID ONLY",
U692="Defaut GE &amp; POWER Cabinet","IHS",
U692="Sharing","Partners",
U692="Sites strategiques &amp; DataCenter","SST &amp; DC",
U692="Exclu","Exclu",
U692="SAT","SAT",
U692="SPARE-ISSUE","SPARE-ISSUE",
U692="Fiber CAmtel","TRANS_FO_CAMTEL",
U692="Fiber AOF","Fiber AOF",
U692="Projet OCM (HUAWEI)","TRAVAUX-HUAWEI",
U692="Projet OCM (NOKIA)","TRAVAUX-NOKIA",
U692="ACCESS-ISSUE","ACCESS-ISSUE",
U692="Projet OCM (ZTE, NOKIA, autres projets)","TRAVAUX OCM",
U692="No root CAuse","No root cause",
U692="ODU HS","PDH",
U692="IP &amp; VLAN","PDH",
U692="Warehouse HUAWEI","SPARE-ISSUE",
U692="SPARE-HS","SPARE-ISSUE",
U692="Power Telco","BSS",U692="no impacts","no impacts"
),"")</f>
        <v>No root cause</v>
      </c>
      <c r="T692" s="41" t="str" cm="1">
        <f t="array" ref="T692">IFERROR(_xlfn.IFS(
U692="MPR ISSUE","TX ISSUE",
U692="BSS Hardware Issue","RAN ISSUE",
U692="Sites strategiques, MLL, Pylone, etc.","ENVTECH",
U692="AKTIVCO DEFAUT GE &amp; POWER Cabinet","POWER ISSUE",
U692="AKTIVCO Coupure ENEO &amp; Baisse de tension","POWER ISSUE",
U692="Coupure ENEO &amp; Baisse de tension","POWER ISSUE",
U692="Defaut GE &amp; POWER Cabinet","POWER ISSUE",
U692="Sharing","POWER ISSUE",
U692="Sites strategiques &amp; DataCenter","POWER ISSUE",
U692="Exclu","Exclu",
U692="SAT","TX ISSUE",
U692="SPARE-ISSUE","SPARE-ISSUE",
U692="Fiber CAmtel","TX ISSUE",
U692="Fiber AOF","TX ISSUE",
U692="Projet OCM (HUAWEI)","TRAVAUX-HUAWEI",
U692="Projet OCM (NOKIA)","TRAVAUX -NOKIA",
U692="ACCESS-ISSUE","ACCESS-ISSUE",
U692="Projet OCM (ZTE, NOKIA, autres projets)","TRAVAUX OCM",
U692="No root CAuse","No root cause",
U692="ODU HS","TX ISSUE",
U692="IP &amp; VLAN","TX ISSUE",
U692="Warehouse HUAWEI","SPARE-ISSUE",
U692="SPARE-HS","SPARE-ISSUE",
U692="Power Telco","RAN ISSUE",U692="no impacts","no impacts"
),"")</f>
        <v>No root cause</v>
      </c>
      <c r="U692" s="68" t="s">
        <v>5691</v>
      </c>
      <c r="V692" s="41" t="str" cm="1">
        <f t="array" ref="V692">IFERROR(_xlfn.IFS(
U692="MPR ISSUE","ACTIVE",
U692="BSS Hardware Issue","ACTIVE",
U692="Sites strategiques, MLL, Pylone, etc.","PASSIVE",
U692="AKTIVCO DEFAUT GE &amp; POWER Cabinet","PASSIVE",
U692="AKTIVCO Coupure ENEO &amp; Baisse de tension","PASSIVE",
U692="Coupure ENEO &amp; Baisse de tension","PASSIVE",
U692="Defaut GE &amp; POWER Cabinet","PASSIVE",
U692="Sharing","PASSIVE",
U692="Sites strategiques &amp; DataCenter","PASSIVE",
U692="Exclu","Exclu",
U692="SAT","ACTIVE",
U692="SPARE-ISSUE","SPARE-ISSUE",
U692="Fiber CAmtel","ACTIVE",
U692="Fiber AOF","ACTIVE",
U692="Projet OCM (HUAWEI)","PLANNED WORKS",
U692="Projet OCM (NOKIA)","PLANNED WORKS",
U692="ACCESS-ISSUE","ACCESS-ISSUE",
U692="Projet OCM (ZTE, NOKIA, autres projets)","PLANNED WORKS",
U692="No root CAuse","No root cause",
U692="ODU HS","ACTIVE",
U692="IP &amp; VLAN","ACTIVE",
U692="Warehouse HUAWEI","SPARE-ISSUE",
U692="SPARE-HS","SPARE-ISSUE",
U692="Power Telco","ACTIVE", U692="no impacts","no impacts"
),"")</f>
        <v>No root cause</v>
      </c>
      <c r="W692" s="113"/>
      <c r="X692" s="113"/>
      <c r="Y692" s="113"/>
      <c r="Z692" s="113"/>
      <c r="AA692" s="113"/>
      <c r="AB692" s="17" t="s">
        <v>5465</v>
      </c>
      <c r="AC692" s="17" t="str">
        <f>_xlfn.XLOOKUP(B692,'INCIDENT-04-27-2026'!E:E,'INCIDENT-04-27-2026'!F:F,"")</f>
        <v/>
      </c>
      <c r="AD692" s="9"/>
      <c r="AE692" s="7" t="s">
        <v>5465</v>
      </c>
      <c r="AF692" s="6" t="str">
        <f>_xlfn.XLOOKUP(B692,'[13]Input_27-04'!$B:$B,'[13]Input_27-04'!$M:$M,"")</f>
        <v/>
      </c>
      <c r="AG692" s="7"/>
      <c r="AH692" s="3"/>
      <c r="AI692" s="18" t="str">
        <f>_xlfn.XLOOKUP(B692,'[3]Cells Huawei 27042026 10h'!$B:$B,'[3]Cells Huawei 27042026 10h'!$T:$T,"")</f>
        <v/>
      </c>
      <c r="AJ692" s="18" t="str">
        <f>_xlfn.XLOOKUP(B692,'[3]Cells Huawei 27042026 15h'!$B:$B,'[3]Cells Huawei 27042026 15h'!$T:$T,"")</f>
        <v/>
      </c>
      <c r="AK692" s="18" t="str">
        <f>_xlfn.XLOOKUP(B692,'[4]cells down 27042026 11h28'!$B:$B,'[4]cells down 27042026 11h28'!$R:$R,"")</f>
        <v/>
      </c>
      <c r="AL692" s="18" t="str">
        <f>_xlfn.XLOOKUP(B692,'[4]cells down 27042026 18h01'!$B:$B,'[4]cells down 27042026 18h01'!$R:$R,"")</f>
        <v/>
      </c>
      <c r="AM692" s="18" t="str">
        <f>_xlfn.XLOOKUP(B692,'[5]cell downs 27042026 11h'!$B:$B,'[5]cell downs 27042026 11h'!$R:$R,"")</f>
        <v/>
      </c>
      <c r="AN692" s="18" t="str">
        <f>_xlfn.XLOOKUP(B692,'[5]cell downs 27042026 17h40'!$B:$B,'[5]cell downs 27042026 17h40'!$R:$R,"")</f>
        <v/>
      </c>
      <c r="AO692" s="18" t="str">
        <f>_xlfn.XLOOKUP(B692,'[6]ALL SITES DOWN'!$D:$D,'[6]ALL SITES DOWN'!$J:$J,"")</f>
        <v/>
      </c>
      <c r="AP692" s="18" t="str">
        <f>_xlfn.XLOOKUP(B692,'[7]ALL SITES DOWN'!$D:$D,'[7]ALL SITES DOWN'!$J:$J,"")</f>
        <v/>
      </c>
      <c r="AQ692" s="9" t="str">
        <f>_xlfn.XLOOKUP(B692,[8]sheet1!$AC:$AC,[8]sheet1!$AF:$AF,"")</f>
        <v/>
      </c>
      <c r="AR692" s="14"/>
      <c r="AS692" s="14" t="s">
        <v>5465</v>
      </c>
      <c r="AT692" s="14" t="str">
        <f>_xlfn.XLOOKUP(B692,'[9]cell downs 18042026 17h'!$B:$B,'[9]cell downs 18042026 17h'!$B:$B,"")</f>
        <v/>
      </c>
      <c r="AU692" s="14" t="str">
        <f>_xlfn.XLOOKUP(B692,'[10]Cells Huawei 19042026 15h'!$B:$B,'[10]Cells Huawei 19042026 15h'!$B:$B,"")</f>
        <v/>
      </c>
      <c r="AV692" s="9" t="str">
        <f>_xlfn.XLOOKUP(B692,'[11]cells down 19042026 9H40'!$B:$B,'[11]cells down 19042026 9H40'!$B:$B,"")</f>
        <v/>
      </c>
    </row>
    <row r="693" spans="1:48" hidden="1" x14ac:dyDescent="0.3">
      <c r="A693" s="1" t="s">
        <v>1892</v>
      </c>
      <c r="B693" s="8" t="s">
        <v>1893</v>
      </c>
      <c r="C693" s="3" t="str">
        <f>_xlfn.XLOOKUP(B693,'[1]daily break down'!$D:$D,'[1]daily break down'!$E:$E,"")</f>
        <v>Yaounde</v>
      </c>
      <c r="D693" s="1" t="s">
        <v>11</v>
      </c>
      <c r="E693" s="1" t="s">
        <v>145</v>
      </c>
      <c r="F693" s="3" t="s">
        <v>37</v>
      </c>
      <c r="G693" s="1" t="s">
        <v>38</v>
      </c>
      <c r="H693" s="29" t="str">
        <f>_xlfn.XLOOKUP(B693,[2]CALCULATION!$B:$B,[2]CALCULATION!$H:$H,"")</f>
        <v>ZTE</v>
      </c>
      <c r="I693" s="26">
        <v>1.1579372093185777E-16</v>
      </c>
      <c r="J693" s="26">
        <v>5.7896860465928885E-17</v>
      </c>
      <c r="K693" s="26">
        <v>4.0396452388901549E-2</v>
      </c>
      <c r="L693" s="26">
        <v>22.939210205659847</v>
      </c>
      <c r="M693" s="26">
        <v>0.23146364640316347</v>
      </c>
      <c r="N693" s="26">
        <v>0</v>
      </c>
      <c r="O693" s="26">
        <v>5.7896860465928885E-17</v>
      </c>
      <c r="P693" s="114" t="s">
        <v>6364</v>
      </c>
      <c r="Q693" s="42" t="s">
        <v>5538</v>
      </c>
      <c r="R693" s="42"/>
      <c r="S693" s="41" t="str" cm="1">
        <f t="array" ref="S693">IFERROR(_xlfn.IFS(
U693="MPR ISSUE","PDH",
U693="BSS Hardware Issue","BSS",
U693="Sites strategiques, MLL, Pylone, etc.","ENVTECH",
U693="AKTIVCO DEFAUT GE &amp; POWER Cabinet","AKTIVCO",
U693="AKTIVCO Coupure ENEO &amp; Baisse de tension","AKTIVCO GRID ONLY",
U693="Coupure ENEO &amp; Baisse de tension","IHS GRID ONLY",
U693="Defaut GE &amp; POWER Cabinet","IHS",
U693="Sharing","Partners",
U693="Sites strategiques &amp; DataCenter","SST &amp; DC",
U693="Exclu","Exclu",
U693="SAT","SAT",
U693="SPARE-ISSUE","SPARE-ISSUE",
U693="Fiber CAmtel","TRANS_FO_CAMTEL",
U693="Fiber AOF","Fiber AOF",
U693="Projet OCM (HUAWEI)","TRAVAUX-HUAWEI",
U693="Projet OCM (NOKIA)","TRAVAUX-NOKIA",
U693="ACCESS-ISSUE","ACCESS-ISSUE",
U693="Projet OCM (ZTE, NOKIA, autres projets)","TRAVAUX OCM",
U693="No root CAuse","No root cause",
U693="ODU HS","PDH",
U693="IP &amp; VLAN","PDH",
U693="Warehouse HUAWEI","SPARE-ISSUE",
U693="SPARE-HS","SPARE-ISSUE",
U693="Power Telco","BSS",U693="no impacts","no impacts"
),"")</f>
        <v>No root cause</v>
      </c>
      <c r="T693" s="41" t="str" cm="1">
        <f t="array" ref="T693">IFERROR(_xlfn.IFS(
U693="MPR ISSUE","TX ISSUE",
U693="BSS Hardware Issue","RAN ISSUE",
U693="Sites strategiques, MLL, Pylone, etc.","ENVTECH",
U693="AKTIVCO DEFAUT GE &amp; POWER Cabinet","POWER ISSUE",
U693="AKTIVCO Coupure ENEO &amp; Baisse de tension","POWER ISSUE",
U693="Coupure ENEO &amp; Baisse de tension","POWER ISSUE",
U693="Defaut GE &amp; POWER Cabinet","POWER ISSUE",
U693="Sharing","POWER ISSUE",
U693="Sites strategiques &amp; DataCenter","POWER ISSUE",
U693="Exclu","Exclu",
U693="SAT","TX ISSUE",
U693="SPARE-ISSUE","SPARE-ISSUE",
U693="Fiber CAmtel","TX ISSUE",
U693="Fiber AOF","TX ISSUE",
U693="Projet OCM (HUAWEI)","TRAVAUX-HUAWEI",
U693="Projet OCM (NOKIA)","TRAVAUX -NOKIA",
U693="ACCESS-ISSUE","ACCESS-ISSUE",
U693="Projet OCM (ZTE, NOKIA, autres projets)","TRAVAUX OCM",
U693="No root CAuse","No root cause",
U693="ODU HS","TX ISSUE",
U693="IP &amp; VLAN","TX ISSUE",
U693="Warehouse HUAWEI","SPARE-ISSUE",
U693="SPARE-HS","SPARE-ISSUE",
U693="Power Telco","RAN ISSUE",U693="no impacts","no impacts"
),"")</f>
        <v>No root cause</v>
      </c>
      <c r="U693" s="68" t="s">
        <v>5691</v>
      </c>
      <c r="V693" s="41" t="str" cm="1">
        <f t="array" ref="V693">IFERROR(_xlfn.IFS(
U693="MPR ISSUE","ACTIVE",
U693="BSS Hardware Issue","ACTIVE",
U693="Sites strategiques, MLL, Pylone, etc.","PASSIVE",
U693="AKTIVCO DEFAUT GE &amp; POWER Cabinet","PASSIVE",
U693="AKTIVCO Coupure ENEO &amp; Baisse de tension","PASSIVE",
U693="Coupure ENEO &amp; Baisse de tension","PASSIVE",
U693="Defaut GE &amp; POWER Cabinet","PASSIVE",
U693="Sharing","PASSIVE",
U693="Sites strategiques &amp; DataCenter","PASSIVE",
U693="Exclu","Exclu",
U693="SAT","ACTIVE",
U693="SPARE-ISSUE","SPARE-ISSUE",
U693="Fiber CAmtel","ACTIVE",
U693="Fiber AOF","ACTIVE",
U693="Projet OCM (HUAWEI)","PLANNED WORKS",
U693="Projet OCM (NOKIA)","PLANNED WORKS",
U693="ACCESS-ISSUE","ACCESS-ISSUE",
U693="Projet OCM (ZTE, NOKIA, autres projets)","PLANNED WORKS",
U693="No root CAuse","No root cause",
U693="ODU HS","ACTIVE",
U693="IP &amp; VLAN","ACTIVE",
U693="Warehouse HUAWEI","SPARE-ISSUE",
U693="SPARE-HS","SPARE-ISSUE",
U693="Power Telco","ACTIVE", U693="no impacts","no impacts"
),"")</f>
        <v>No root cause</v>
      </c>
      <c r="W693" s="113"/>
      <c r="X693" s="113"/>
      <c r="Y693" s="113"/>
      <c r="Z693" s="113"/>
      <c r="AA693" s="113"/>
      <c r="AB693" s="17" t="s">
        <v>5465</v>
      </c>
      <c r="AC693" s="17" t="str">
        <f>_xlfn.XLOOKUP(B693,'INCIDENT-04-27-2026'!E:E,'INCIDENT-04-27-2026'!F:F,"")</f>
        <v/>
      </c>
      <c r="AD693" s="9"/>
      <c r="AE693" s="7" t="s">
        <v>5465</v>
      </c>
      <c r="AF693" s="6" t="str">
        <f>_xlfn.XLOOKUP(B693,'[13]Input_27-04'!$B:$B,'[13]Input_27-04'!$M:$M,"")</f>
        <v/>
      </c>
      <c r="AG693" s="7"/>
      <c r="AH693" s="3"/>
      <c r="AI693" s="18" t="str">
        <f>_xlfn.XLOOKUP(B693,'[3]Cells Huawei 27042026 10h'!$B:$B,'[3]Cells Huawei 27042026 10h'!$T:$T,"")</f>
        <v/>
      </c>
      <c r="AJ693" s="18" t="str">
        <f>_xlfn.XLOOKUP(B693,'[3]Cells Huawei 27042026 15h'!$B:$B,'[3]Cells Huawei 27042026 15h'!$T:$T,"")</f>
        <v/>
      </c>
      <c r="AK693" s="18" t="str">
        <f>_xlfn.XLOOKUP(B693,'[4]cells down 27042026 11h28'!$B:$B,'[4]cells down 27042026 11h28'!$R:$R,"")</f>
        <v/>
      </c>
      <c r="AL693" s="18" t="str">
        <f>_xlfn.XLOOKUP(B693,'[4]cells down 27042026 18h01'!$B:$B,'[4]cells down 27042026 18h01'!$R:$R,"")</f>
        <v/>
      </c>
      <c r="AM693" s="18" t="str">
        <f>_xlfn.XLOOKUP(B693,'[5]cell downs 27042026 11h'!$B:$B,'[5]cell downs 27042026 11h'!$R:$R,"")</f>
        <v/>
      </c>
      <c r="AN693" s="18" t="str">
        <f>_xlfn.XLOOKUP(B693,'[5]cell downs 27042026 17h40'!$B:$B,'[5]cell downs 27042026 17h40'!$R:$R,"")</f>
        <v/>
      </c>
      <c r="AO693" s="18" t="str">
        <f>_xlfn.XLOOKUP(B693,'[6]ALL SITES DOWN'!$D:$D,'[6]ALL SITES DOWN'!$J:$J,"")</f>
        <v/>
      </c>
      <c r="AP693" s="18" t="str">
        <f>_xlfn.XLOOKUP(B693,'[7]ALL SITES DOWN'!$D:$D,'[7]ALL SITES DOWN'!$J:$J,"")</f>
        <v/>
      </c>
      <c r="AQ693" s="9" t="str">
        <f>_xlfn.XLOOKUP(B693,[8]sheet1!$AC:$AC,[8]sheet1!$AF:$AF,"")</f>
        <v/>
      </c>
      <c r="AR693" s="14"/>
      <c r="AS693" s="14" t="s">
        <v>5465</v>
      </c>
      <c r="AT693" s="14" t="str">
        <f>_xlfn.XLOOKUP(B693,'[9]cell downs 18042026 17h'!$B:$B,'[9]cell downs 18042026 17h'!$B:$B,"")</f>
        <v/>
      </c>
      <c r="AU693" s="14" t="str">
        <f>_xlfn.XLOOKUP(B693,'[10]Cells Huawei 19042026 15h'!$B:$B,'[10]Cells Huawei 19042026 15h'!$B:$B,"")</f>
        <v/>
      </c>
      <c r="AV693" s="9" t="str">
        <f>_xlfn.XLOOKUP(B693,'[11]cells down 19042026 9H40'!$B:$B,'[11]cells down 19042026 9H40'!$B:$B,"")</f>
        <v/>
      </c>
    </row>
    <row r="694" spans="1:48" hidden="1" x14ac:dyDescent="0.3">
      <c r="A694" s="19" t="s">
        <v>5394</v>
      </c>
      <c r="B694" s="19" t="s">
        <v>5395</v>
      </c>
      <c r="C694" s="3" t="str">
        <f>_xlfn.XLOOKUP(B694,'[1]daily break down'!$D:$D,'[1]daily break down'!$E:$E,"")</f>
        <v>Yaounde</v>
      </c>
      <c r="D694" s="19" t="s">
        <v>357</v>
      </c>
      <c r="E694" s="19" t="s">
        <v>36</v>
      </c>
      <c r="F694" s="19" t="s">
        <v>5374</v>
      </c>
      <c r="G694" s="19" t="s">
        <v>115</v>
      </c>
      <c r="H694" s="29" t="str">
        <f>_xlfn.XLOOKUP(B694,[2]CALCULATION!$B:$B,[2]CALCULATION!$H:$H,"")</f>
        <v>ZTE</v>
      </c>
      <c r="I694" s="26">
        <v>0</v>
      </c>
      <c r="J694" s="26">
        <v>0</v>
      </c>
      <c r="K694" s="26">
        <v>39.900565871364854</v>
      </c>
      <c r="L694" s="26">
        <v>0</v>
      </c>
      <c r="M694" s="26">
        <v>0</v>
      </c>
      <c r="N694" s="26">
        <v>0</v>
      </c>
      <c r="O694" s="26">
        <v>0</v>
      </c>
      <c r="P694" s="114" t="s">
        <v>6364</v>
      </c>
      <c r="Q694" s="42" t="s">
        <v>5537</v>
      </c>
      <c r="R694" s="42"/>
      <c r="S694" s="41" t="str" cm="1">
        <f t="array" ref="S694">IFERROR(_xlfn.IFS(
U694="MPR ISSUE","PDH",
U694="BSS Hardware Issue","BSS",
U694="Sites strategiques, MLL, Pylone, etc.","ENVTECH",
U694="AKTIVCO DEFAUT GE &amp; POWER Cabinet","AKTIVCO",
U694="AKTIVCO Coupure ENEO &amp; Baisse de tension","AKTIVCO GRID ONLY",
U694="Coupure ENEO &amp; Baisse de tension","IHS GRID ONLY",
U694="Defaut GE &amp; POWER Cabinet","IHS",
U694="Sharing","Partners",
U694="Sites strategiques &amp; DataCenter","SST &amp; DC",
U694="Exclu","Exclu",
U694="SAT","SAT",
U694="SPARE-ISSUE","SPARE-ISSUE",
U694="Fiber CAmtel","TRANS_FO_CAMTEL",
U694="Fiber AOF","Fiber AOF",
U694="Projet OCM (HUAWEI)","TRAVAUX-HUAWEI",
U694="Projet OCM (NOKIA)","TRAVAUX-NOKIA",
U694="ACCESS-ISSUE","ACCESS-ISSUE",
U694="Projet OCM (ZTE, NOKIA, autres projets)","TRAVAUX OCM",
U694="No root CAuse","No root cause",
U694="ODU HS","PDH",
U694="IP &amp; VLAN","PDH",
U694="Warehouse HUAWEI","SPARE-ISSUE",
U694="SPARE-HS","SPARE-ISSUE",
U694="Power Telco","BSS",U694="no impacts","no impacts"
),"")</f>
        <v>Exclu</v>
      </c>
      <c r="T694" s="41" t="str" cm="1">
        <f t="array" ref="T694">IFERROR(_xlfn.IFS(
U694="MPR ISSUE","TX ISSUE",
U694="BSS Hardware Issue","RAN ISSUE",
U694="Sites strategiques, MLL, Pylone, etc.","ENVTECH",
U694="AKTIVCO DEFAUT GE &amp; POWER Cabinet","POWER ISSUE",
U694="AKTIVCO Coupure ENEO &amp; Baisse de tension","POWER ISSUE",
U694="Coupure ENEO &amp; Baisse de tension","POWER ISSUE",
U694="Defaut GE &amp; POWER Cabinet","POWER ISSUE",
U694="Sharing","POWER ISSUE",
U694="Sites strategiques &amp; DataCenter","POWER ISSUE",
U694="Exclu","Exclu",
U694="SAT","TX ISSUE",
U694="SPARE-ISSUE","SPARE-ISSUE",
U694="Fiber CAmtel","TX ISSUE",
U694="Fiber AOF","TX ISSUE",
U694="Projet OCM (HUAWEI)","TRAVAUX-HUAWEI",
U694="Projet OCM (NOKIA)","TRAVAUX -NOKIA",
U694="ACCESS-ISSUE","ACCESS-ISSUE",
U694="Projet OCM (ZTE, NOKIA, autres projets)","TRAVAUX OCM",
U694="No root CAuse","No root cause",
U694="ODU HS","TX ISSUE",
U694="IP &amp; VLAN","TX ISSUE",
U694="Warehouse HUAWEI","SPARE-ISSUE",
U694="SPARE-HS","SPARE-ISSUE",
U694="Power Telco","RAN ISSUE",U694="no impacts","no impacts"
),"")</f>
        <v>Exclu</v>
      </c>
      <c r="U694" s="68" t="s">
        <v>5537</v>
      </c>
      <c r="V694" s="41" t="str" cm="1">
        <f t="array" ref="V694">IFERROR(_xlfn.IFS(
U694="MPR ISSUE","ACTIVE",
U694="BSS Hardware Issue","ACTIVE",
U694="Sites strategiques, MLL, Pylone, etc.","PASSIVE",
U694="AKTIVCO DEFAUT GE &amp; POWER Cabinet","PASSIVE",
U694="AKTIVCO Coupure ENEO &amp; Baisse de tension","PASSIVE",
U694="Coupure ENEO &amp; Baisse de tension","PASSIVE",
U694="Defaut GE &amp; POWER Cabinet","PASSIVE",
U694="Sharing","PASSIVE",
U694="Sites strategiques &amp; DataCenter","PASSIVE",
U694="Exclu","Exclu",
U694="SAT","ACTIVE",
U694="SPARE-ISSUE","SPARE-ISSUE",
U694="Fiber CAmtel","ACTIVE",
U694="Fiber AOF","ACTIVE",
U694="Projet OCM (HUAWEI)","PLANNED WORKS",
U694="Projet OCM (NOKIA)","PLANNED WORKS",
U694="ACCESS-ISSUE","ACCESS-ISSUE",
U694="Projet OCM (ZTE, NOKIA, autres projets)","PLANNED WORKS",
U694="No root CAuse","No root cause",
U694="ODU HS","ACTIVE",
U694="IP &amp; VLAN","ACTIVE",
U694="Warehouse HUAWEI","SPARE-ISSUE",
U694="SPARE-HS","SPARE-ISSUE",
U694="Power Telco","ACTIVE", U694="no impacts","no impacts"
),"")</f>
        <v>Exclu</v>
      </c>
      <c r="W694" s="113"/>
      <c r="X694" s="113"/>
      <c r="Y694" s="113"/>
      <c r="Z694" s="113"/>
      <c r="AA694" s="113"/>
      <c r="AB694" s="17" t="s">
        <v>5465</v>
      </c>
      <c r="AC694" s="17" t="str">
        <f>_xlfn.XLOOKUP(B694,'INCIDENT-04-27-2026'!E:E,'INCIDENT-04-27-2026'!F:F,"")</f>
        <v/>
      </c>
      <c r="AD694" s="9"/>
      <c r="AE694" s="7" t="s">
        <v>5465</v>
      </c>
      <c r="AF694" s="6" t="str">
        <f>_xlfn.XLOOKUP(B694,'[13]Input_27-04'!$B:$B,'[13]Input_27-04'!$M:$M,"")</f>
        <v/>
      </c>
      <c r="AG694" s="7"/>
      <c r="AH694" s="3"/>
      <c r="AI694" s="18" t="str">
        <f>_xlfn.XLOOKUP(B694,'[3]Cells Huawei 27042026 10h'!$B:$B,'[3]Cells Huawei 27042026 10h'!$T:$T,"")</f>
        <v/>
      </c>
      <c r="AJ694" s="18" t="str">
        <f>_xlfn.XLOOKUP(B694,'[3]Cells Huawei 27042026 15h'!$B:$B,'[3]Cells Huawei 27042026 15h'!$T:$T,"")</f>
        <v/>
      </c>
      <c r="AK694" s="18" t="str">
        <f>_xlfn.XLOOKUP(B694,'[4]cells down 27042026 11h28'!$B:$B,'[4]cells down 27042026 11h28'!$R:$R,"")</f>
        <v/>
      </c>
      <c r="AL694" s="18" t="str">
        <f>_xlfn.XLOOKUP(B694,'[4]cells down 27042026 18h01'!$B:$B,'[4]cells down 27042026 18h01'!$R:$R,"")</f>
        <v/>
      </c>
      <c r="AM694" s="18" t="str">
        <f>_xlfn.XLOOKUP(B694,'[5]cell downs 27042026 11h'!$B:$B,'[5]cell downs 27042026 11h'!$R:$R,"")</f>
        <v/>
      </c>
      <c r="AN694" s="18" t="str">
        <f>_xlfn.XLOOKUP(B694,'[5]cell downs 27042026 17h40'!$B:$B,'[5]cell downs 27042026 17h40'!$R:$R,"")</f>
        <v/>
      </c>
      <c r="AO694" s="18" t="str">
        <f>_xlfn.XLOOKUP(B694,'[6]ALL SITES DOWN'!$D:$D,'[6]ALL SITES DOWN'!$J:$J,"")</f>
        <v/>
      </c>
      <c r="AP694" s="18" t="str">
        <f>_xlfn.XLOOKUP(B694,'[7]ALL SITES DOWN'!$D:$D,'[7]ALL SITES DOWN'!$J:$J,"")</f>
        <v/>
      </c>
      <c r="AQ694" s="9" t="str">
        <f>_xlfn.XLOOKUP(B694,[8]sheet1!$AC:$AC,[8]sheet1!$AF:$AF,"")</f>
        <v/>
      </c>
      <c r="AR694" s="14"/>
      <c r="AS694" s="14" t="s">
        <v>5465</v>
      </c>
      <c r="AT694" s="14" t="str">
        <f>_xlfn.XLOOKUP(B694,'[9]cell downs 18042026 17h'!$B:$B,'[9]cell downs 18042026 17h'!$B:$B,"")</f>
        <v/>
      </c>
      <c r="AU694" s="14" t="str">
        <f>_xlfn.XLOOKUP(B694,'[10]Cells Huawei 19042026 15h'!$B:$B,'[10]Cells Huawei 19042026 15h'!$B:$B,"")</f>
        <v/>
      </c>
      <c r="AV694" s="9" t="str">
        <f>_xlfn.XLOOKUP(B694,'[11]cells down 19042026 9H40'!$B:$B,'[11]cells down 19042026 9H40'!$B:$B,"")</f>
        <v/>
      </c>
    </row>
    <row r="695" spans="1:48" hidden="1" x14ac:dyDescent="0.3">
      <c r="A695" s="1" t="s">
        <v>4591</v>
      </c>
      <c r="B695" s="8" t="s">
        <v>4592</v>
      </c>
      <c r="C695" s="3" t="str">
        <f>_xlfn.XLOOKUP(B695,'[1]daily break down'!$D:$D,'[1]daily break down'!$E:$E,"")</f>
        <v>Yaounde</v>
      </c>
      <c r="D695" s="1" t="s">
        <v>11</v>
      </c>
      <c r="E695" s="1" t="s">
        <v>12</v>
      </c>
      <c r="F695" s="3" t="s">
        <v>37</v>
      </c>
      <c r="G695" s="1" t="s">
        <v>38</v>
      </c>
      <c r="H695" s="29" t="str">
        <f>_xlfn.XLOOKUP(B695,[2]CALCULATION!$B:$B,[2]CALCULATION!$H:$H,"")</f>
        <v>ZTE</v>
      </c>
      <c r="I695" s="26">
        <v>36.982818398952162</v>
      </c>
      <c r="J695" s="26">
        <v>36.982818398952162</v>
      </c>
      <c r="K695" s="26">
        <v>23.424752377772641</v>
      </c>
      <c r="L695" s="26">
        <v>0</v>
      </c>
      <c r="M695" s="26">
        <v>0</v>
      </c>
      <c r="N695" s="26">
        <v>0</v>
      </c>
      <c r="O695" s="26">
        <v>0</v>
      </c>
      <c r="P695" s="114" t="s">
        <v>6364</v>
      </c>
      <c r="Q695" s="42" t="s">
        <v>5537</v>
      </c>
      <c r="R695" s="42"/>
      <c r="S695" s="41" t="str" cm="1">
        <f t="array" ref="S695">IFERROR(_xlfn.IFS(
U695="MPR ISSUE","PDH",
U695="BSS Hardware Issue","BSS",
U695="Sites strategiques, MLL, Pylone, etc.","ENVTECH",
U695="AKTIVCO DEFAUT GE &amp; POWER Cabinet","AKTIVCO",
U695="AKTIVCO Coupure ENEO &amp; Baisse de tension","AKTIVCO GRID ONLY",
U695="Coupure ENEO &amp; Baisse de tension","IHS GRID ONLY",
U695="Defaut GE &amp; POWER Cabinet","IHS",
U695="Sharing","Partners",
U695="Sites strategiques &amp; DataCenter","SST &amp; DC",
U695="Exclu","Exclu",
U695="SAT","SAT",
U695="SPARE-ISSUE","SPARE-ISSUE",
U695="Fiber CAmtel","TRANS_FO_CAMTEL",
U695="Fiber AOF","Fiber AOF",
U695="Projet OCM (HUAWEI)","TRAVAUX-HUAWEI",
U695="Projet OCM (NOKIA)","TRAVAUX-NOKIA",
U695="ACCESS-ISSUE","ACCESS-ISSUE",
U695="Projet OCM (ZTE, NOKIA, autres projets)","TRAVAUX OCM",
U695="No root CAuse","No root cause",
U695="ODU HS","PDH",
U695="IP &amp; VLAN","PDH",
U695="Warehouse HUAWEI","SPARE-ISSUE",
U695="SPARE-HS","SPARE-ISSUE",
U695="Power Telco","BSS",U695="no impacts","no impacts"
),"")</f>
        <v>Exclu</v>
      </c>
      <c r="T695" s="41" t="str" cm="1">
        <f t="array" ref="T695">IFERROR(_xlfn.IFS(
U695="MPR ISSUE","TX ISSUE",
U695="BSS Hardware Issue","RAN ISSUE",
U695="Sites strategiques, MLL, Pylone, etc.","ENVTECH",
U695="AKTIVCO DEFAUT GE &amp; POWER Cabinet","POWER ISSUE",
U695="AKTIVCO Coupure ENEO &amp; Baisse de tension","POWER ISSUE",
U695="Coupure ENEO &amp; Baisse de tension","POWER ISSUE",
U695="Defaut GE &amp; POWER Cabinet","POWER ISSUE",
U695="Sharing","POWER ISSUE",
U695="Sites strategiques &amp; DataCenter","POWER ISSUE",
U695="Exclu","Exclu",
U695="SAT","TX ISSUE",
U695="SPARE-ISSUE","SPARE-ISSUE",
U695="Fiber CAmtel","TX ISSUE",
U695="Fiber AOF","TX ISSUE",
U695="Projet OCM (HUAWEI)","TRAVAUX-HUAWEI",
U695="Projet OCM (NOKIA)","TRAVAUX -NOKIA",
U695="ACCESS-ISSUE","ACCESS-ISSUE",
U695="Projet OCM (ZTE, NOKIA, autres projets)","TRAVAUX OCM",
U695="No root CAuse","No root cause",
U695="ODU HS","TX ISSUE",
U695="IP &amp; VLAN","TX ISSUE",
U695="Warehouse HUAWEI","SPARE-ISSUE",
U695="SPARE-HS","SPARE-ISSUE",
U695="Power Telco","RAN ISSUE",U695="no impacts","no impacts"
),"")</f>
        <v>Exclu</v>
      </c>
      <c r="U695" s="68" t="s">
        <v>5537</v>
      </c>
      <c r="V695" s="41" t="str" cm="1">
        <f t="array" ref="V695">IFERROR(_xlfn.IFS(
U695="MPR ISSUE","ACTIVE",
U695="BSS Hardware Issue","ACTIVE",
U695="Sites strategiques, MLL, Pylone, etc.","PASSIVE",
U695="AKTIVCO DEFAUT GE &amp; POWER Cabinet","PASSIVE",
U695="AKTIVCO Coupure ENEO &amp; Baisse de tension","PASSIVE",
U695="Coupure ENEO &amp; Baisse de tension","PASSIVE",
U695="Defaut GE &amp; POWER Cabinet","PASSIVE",
U695="Sharing","PASSIVE",
U695="Sites strategiques &amp; DataCenter","PASSIVE",
U695="Exclu","Exclu",
U695="SAT","ACTIVE",
U695="SPARE-ISSUE","SPARE-ISSUE",
U695="Fiber CAmtel","ACTIVE",
U695="Fiber AOF","ACTIVE",
U695="Projet OCM (HUAWEI)","PLANNED WORKS",
U695="Projet OCM (NOKIA)","PLANNED WORKS",
U695="ACCESS-ISSUE","ACCESS-ISSUE",
U695="Projet OCM (ZTE, NOKIA, autres projets)","PLANNED WORKS",
U695="No root CAuse","No root cause",
U695="ODU HS","ACTIVE",
U695="IP &amp; VLAN","ACTIVE",
U695="Warehouse HUAWEI","SPARE-ISSUE",
U695="SPARE-HS","SPARE-ISSUE",
U695="Power Telco","ACTIVE", U695="no impacts","no impacts"
),"")</f>
        <v>Exclu</v>
      </c>
      <c r="W695" s="113"/>
      <c r="X695" s="113"/>
      <c r="Y695" s="113"/>
      <c r="Z695" s="113"/>
      <c r="AA695" s="113"/>
      <c r="AB695" s="17" t="s">
        <v>5465</v>
      </c>
      <c r="AC695" s="17" t="str">
        <f>_xlfn.XLOOKUP(B695,'INCIDENT-04-27-2026'!E:E,'INCIDENT-04-27-2026'!F:F,"")</f>
        <v/>
      </c>
      <c r="AD695" s="9"/>
      <c r="AE695" s="7" t="s">
        <v>5465</v>
      </c>
      <c r="AF695" s="6" t="str">
        <f>_xlfn.XLOOKUP(B695,'[13]Input_27-04'!$B:$B,'[13]Input_27-04'!$M:$M,"")</f>
        <v/>
      </c>
      <c r="AG695" s="7"/>
      <c r="AH695" s="3"/>
      <c r="AI695" s="18" t="str">
        <f>_xlfn.XLOOKUP(B695,'[3]Cells Huawei 27042026 10h'!$B:$B,'[3]Cells Huawei 27042026 10h'!$T:$T,"")</f>
        <v/>
      </c>
      <c r="AJ695" s="18" t="str">
        <f>_xlfn.XLOOKUP(B695,'[3]Cells Huawei 27042026 15h'!$B:$B,'[3]Cells Huawei 27042026 15h'!$T:$T,"")</f>
        <v/>
      </c>
      <c r="AK695" s="18" t="str">
        <f>_xlfn.XLOOKUP(B695,'[4]cells down 27042026 11h28'!$B:$B,'[4]cells down 27042026 11h28'!$R:$R,"")</f>
        <v/>
      </c>
      <c r="AL695" s="18" t="str">
        <f>_xlfn.XLOOKUP(B695,'[4]cells down 27042026 18h01'!$B:$B,'[4]cells down 27042026 18h01'!$R:$R,"")</f>
        <v/>
      </c>
      <c r="AM695" s="18" t="str">
        <f>_xlfn.XLOOKUP(B695,'[5]cell downs 27042026 11h'!$B:$B,'[5]cell downs 27042026 11h'!$R:$R,"")</f>
        <v/>
      </c>
      <c r="AN695" s="18" t="str">
        <f>_xlfn.XLOOKUP(B695,'[5]cell downs 27042026 17h40'!$B:$B,'[5]cell downs 27042026 17h40'!$R:$R,"")</f>
        <v/>
      </c>
      <c r="AO695" s="18" t="str">
        <f>_xlfn.XLOOKUP(B695,'[6]ALL SITES DOWN'!$D:$D,'[6]ALL SITES DOWN'!$J:$J,"")</f>
        <v/>
      </c>
      <c r="AP695" s="18" t="str">
        <f>_xlfn.XLOOKUP(B695,'[7]ALL SITES DOWN'!$D:$D,'[7]ALL SITES DOWN'!$J:$J,"")</f>
        <v/>
      </c>
      <c r="AQ695" s="9" t="str">
        <f>_xlfn.XLOOKUP(B695,[8]sheet1!$AC:$AC,[8]sheet1!$AF:$AF,"")</f>
        <v/>
      </c>
      <c r="AR695" s="14"/>
      <c r="AS695" s="14" t="s">
        <v>5465</v>
      </c>
      <c r="AT695" s="14" t="str">
        <f>_xlfn.XLOOKUP(B695,'[9]cell downs 18042026 17h'!$B:$B,'[9]cell downs 18042026 17h'!$B:$B,"")</f>
        <v/>
      </c>
      <c r="AU695" s="14" t="str">
        <f>_xlfn.XLOOKUP(B695,'[10]Cells Huawei 19042026 15h'!$B:$B,'[10]Cells Huawei 19042026 15h'!$B:$B,"")</f>
        <v/>
      </c>
      <c r="AV695" s="9" t="str">
        <f>_xlfn.XLOOKUP(B695,'[11]cells down 19042026 9H40'!$B:$B,'[11]cells down 19042026 9H40'!$B:$B,"")</f>
        <v>CTR_590</v>
      </c>
    </row>
    <row r="696" spans="1:48" hidden="1" x14ac:dyDescent="0.3">
      <c r="A696" s="1" t="s">
        <v>720</v>
      </c>
      <c r="B696" s="1" t="s">
        <v>721</v>
      </c>
      <c r="C696" s="3" t="str">
        <f>_xlfn.XLOOKUP(B696,'[1]daily break down'!$D:$D,'[1]daily break down'!$E:$E,"")</f>
        <v>Ngaoundere</v>
      </c>
      <c r="D696" s="1" t="s">
        <v>11</v>
      </c>
      <c r="E696" s="1" t="s">
        <v>12</v>
      </c>
      <c r="F696" s="3" t="s">
        <v>90</v>
      </c>
      <c r="G696" s="1" t="s">
        <v>91</v>
      </c>
      <c r="H696" s="27" t="str">
        <f>_xlfn.XLOOKUP(B696,[2]CALCULATION!$B:$B,[2]CALCULATION!$H:$H,"")</f>
        <v>Huawei</v>
      </c>
      <c r="I696" s="26">
        <v>18.491409199476077</v>
      </c>
      <c r="J696" s="26">
        <v>18.491409199476077</v>
      </c>
      <c r="K696" s="26">
        <v>17.756871498974125</v>
      </c>
      <c r="L696" s="26">
        <v>0</v>
      </c>
      <c r="M696" s="26">
        <v>6.2155247936124737E-2</v>
      </c>
      <c r="N696" s="26">
        <v>0</v>
      </c>
      <c r="O696" s="26">
        <v>0</v>
      </c>
      <c r="P696" s="114" t="s">
        <v>6364</v>
      </c>
      <c r="Q696" s="42" t="s">
        <v>5537</v>
      </c>
      <c r="R696" s="42" t="s">
        <v>5463</v>
      </c>
      <c r="S696" s="41" t="str" cm="1">
        <f t="array" ref="S696">IFERROR(_xlfn.IFS(
U696="MPR ISSUE","PDH",
U696="BSS Hardware Issue","BSS",
U696="Sites strategiques, MLL, Pylone, etc.","ENVTECH",
U696="AKTIVCO DEFAUT GE &amp; POWER Cabinet","AKTIVCO",
U696="AKTIVCO Coupure ENEO &amp; Baisse de tension","AKTIVCO GRID ONLY",
U696="Coupure ENEO &amp; Baisse de tension","IHS GRID ONLY",
U696="Defaut GE &amp; POWER Cabinet","IHS",
U696="Sharing","Partners",
U696="Sites strategiques &amp; DataCenter","SST &amp; DC",
U696="Exclu","Exclu",
U696="SAT","SAT",
U696="SPARE-ISSUE","SPARE-ISSUE",
U696="Fiber CAmtel","TRANS_FO_CAMTEL",
U696="Fiber AOF","Fiber AOF",
U696="Projet OCM (HUAWEI)","TRAVAUX-HUAWEI",
U696="Projet OCM (NOKIA)","TRAVAUX-NOKIA",
U696="ACCESS-ISSUE","ACCESS-ISSUE",
U696="Projet OCM (ZTE, NOKIA, autres projets)","TRAVAUX OCM",
U696="No root CAuse","No root cause",
U696="ODU HS","PDH",
U696="IP &amp; VLAN","PDH",
U696="Warehouse HUAWEI","SPARE-ISSUE",
U696="SPARE-HS","SPARE-ISSUE",
U696="Power Telco","BSS",U696="no impacts","no impacts"
),"")</f>
        <v>Exclu</v>
      </c>
      <c r="T696" s="41" t="str" cm="1">
        <f t="array" ref="T696">IFERROR(_xlfn.IFS(
U696="MPR ISSUE","TX ISSUE",
U696="BSS Hardware Issue","RAN ISSUE",
U696="Sites strategiques, MLL, Pylone, etc.","ENVTECH",
U696="AKTIVCO DEFAUT GE &amp; POWER Cabinet","POWER ISSUE",
U696="AKTIVCO Coupure ENEO &amp; Baisse de tension","POWER ISSUE",
U696="Coupure ENEO &amp; Baisse de tension","POWER ISSUE",
U696="Defaut GE &amp; POWER Cabinet","POWER ISSUE",
U696="Sharing","POWER ISSUE",
U696="Sites strategiques &amp; DataCenter","POWER ISSUE",
U696="Exclu","Exclu",
U696="SAT","TX ISSUE",
U696="SPARE-ISSUE","SPARE-ISSUE",
U696="Fiber CAmtel","TX ISSUE",
U696="Fiber AOF","TX ISSUE",
U696="Projet OCM (HUAWEI)","TRAVAUX-HUAWEI",
U696="Projet OCM (NOKIA)","TRAVAUX -NOKIA",
U696="ACCESS-ISSUE","ACCESS-ISSUE",
U696="Projet OCM (ZTE, NOKIA, autres projets)","TRAVAUX OCM",
U696="No root CAuse","No root cause",
U696="ODU HS","TX ISSUE",
U696="IP &amp; VLAN","TX ISSUE",
U696="Warehouse HUAWEI","SPARE-ISSUE",
U696="SPARE-HS","SPARE-ISSUE",
U696="Power Telco","RAN ISSUE",U696="no impacts","no impacts"
),"")</f>
        <v>Exclu</v>
      </c>
      <c r="U696" s="68" t="s">
        <v>5537</v>
      </c>
      <c r="V696" s="41" t="str" cm="1">
        <f t="array" ref="V696">IFERROR(_xlfn.IFS(
U696="MPR ISSUE","ACTIVE",
U696="BSS Hardware Issue","ACTIVE",
U696="Sites strategiques, MLL, Pylone, etc.","PASSIVE",
U696="AKTIVCO DEFAUT GE &amp; POWER Cabinet","PASSIVE",
U696="AKTIVCO Coupure ENEO &amp; Baisse de tension","PASSIVE",
U696="Coupure ENEO &amp; Baisse de tension","PASSIVE",
U696="Defaut GE &amp; POWER Cabinet","PASSIVE",
U696="Sharing","PASSIVE",
U696="Sites strategiques &amp; DataCenter","PASSIVE",
U696="Exclu","Exclu",
U696="SAT","ACTIVE",
U696="SPARE-ISSUE","SPARE-ISSUE",
U696="Fiber CAmtel","ACTIVE",
U696="Fiber AOF","ACTIVE",
U696="Projet OCM (HUAWEI)","PLANNED WORKS",
U696="Projet OCM (NOKIA)","PLANNED WORKS",
U696="ACCESS-ISSUE","ACCESS-ISSUE",
U696="Projet OCM (ZTE, NOKIA, autres projets)","PLANNED WORKS",
U696="No root CAuse","No root cause",
U696="ODU HS","ACTIVE",
U696="IP &amp; VLAN","ACTIVE",
U696="Warehouse HUAWEI","SPARE-ISSUE",
U696="SPARE-HS","SPARE-ISSUE",
U696="Power Telco","ACTIVE", U696="no impacts","no impacts"
),"")</f>
        <v>Exclu</v>
      </c>
      <c r="W696" s="113"/>
      <c r="X696" s="113"/>
      <c r="Y696" s="113"/>
      <c r="Z696" s="113"/>
      <c r="AA696" s="113"/>
      <c r="AB696" s="17" t="s">
        <v>5465</v>
      </c>
      <c r="AC696" s="17" t="str">
        <f>_xlfn.XLOOKUP(B696,'INCIDENT-04-27-2026'!E:E,'INCIDENT-04-27-2026'!F:F,"")</f>
        <v/>
      </c>
      <c r="AD696" s="9"/>
      <c r="AE696" s="7" t="s">
        <v>5465</v>
      </c>
      <c r="AF696" s="6" t="str">
        <f>_xlfn.XLOOKUP(B696,'[13]Input_27-04'!$B:$B,'[13]Input_27-04'!$M:$M,"")</f>
        <v/>
      </c>
      <c r="AG696" s="7"/>
      <c r="AH696" s="3"/>
      <c r="AI696" s="18" t="str">
        <f>_xlfn.XLOOKUP(B696,'[3]Cells Huawei 27042026 10h'!$B:$B,'[3]Cells Huawei 27042026 10h'!$T:$T,"")</f>
        <v/>
      </c>
      <c r="AJ696" s="18" t="str">
        <f>_xlfn.XLOOKUP(B696,'[3]Cells Huawei 27042026 15h'!$B:$B,'[3]Cells Huawei 27042026 15h'!$T:$T,"")</f>
        <v/>
      </c>
      <c r="AK696" s="18" t="str">
        <f>_xlfn.XLOOKUP(B696,'[4]cells down 27042026 11h28'!$B:$B,'[4]cells down 27042026 11h28'!$R:$R,"")</f>
        <v/>
      </c>
      <c r="AL696" s="18" t="str">
        <f>_xlfn.XLOOKUP(B696,'[4]cells down 27042026 18h01'!$B:$B,'[4]cells down 27042026 18h01'!$R:$R,"")</f>
        <v/>
      </c>
      <c r="AM696" s="18" t="str">
        <f>_xlfn.XLOOKUP(B696,'[5]cell downs 27042026 11h'!$B:$B,'[5]cell downs 27042026 11h'!$R:$R,"")</f>
        <v/>
      </c>
      <c r="AN696" s="18" t="str">
        <f>_xlfn.XLOOKUP(B696,'[5]cell downs 27042026 17h40'!$B:$B,'[5]cell downs 27042026 17h40'!$R:$R,"")</f>
        <v/>
      </c>
      <c r="AO696" s="18" t="str">
        <f>_xlfn.XLOOKUP(B696,'[6]ALL SITES DOWN'!$D:$D,'[6]ALL SITES DOWN'!$J:$J,"")</f>
        <v/>
      </c>
      <c r="AP696" s="18" t="str">
        <f>_xlfn.XLOOKUP(B696,'[7]ALL SITES DOWN'!$D:$D,'[7]ALL SITES DOWN'!$J:$J,"")</f>
        <v/>
      </c>
      <c r="AQ696" s="9" t="str">
        <f>_xlfn.XLOOKUP(B696,[8]sheet1!$AC:$AC,[8]sheet1!$AF:$AF,"")</f>
        <v/>
      </c>
      <c r="AR696" s="14"/>
      <c r="AS696" s="14" t="s">
        <v>5465</v>
      </c>
      <c r="AT696" s="14" t="str">
        <f>_xlfn.XLOOKUP(B696,'[9]cell downs 18042026 17h'!$B:$B,'[9]cell downs 18042026 17h'!$B:$B,"")</f>
        <v/>
      </c>
      <c r="AU696" s="14" t="str">
        <f>_xlfn.XLOOKUP(B696,'[10]Cells Huawei 19042026 15h'!$B:$B,'[10]Cells Huawei 19042026 15h'!$B:$B,"")</f>
        <v/>
      </c>
      <c r="AV696" s="9" t="str">
        <f>_xlfn.XLOOKUP(B696,'[11]cells down 19042026 9H40'!$B:$B,'[11]cells down 19042026 9H40'!$B:$B,"")</f>
        <v/>
      </c>
    </row>
    <row r="697" spans="1:48" hidden="1" x14ac:dyDescent="0.3">
      <c r="A697" s="1" t="s">
        <v>908</v>
      </c>
      <c r="B697" s="8" t="s">
        <v>909</v>
      </c>
      <c r="C697" s="3" t="str">
        <f>_xlfn.XLOOKUP(B697,'[1]daily break down'!$D:$D,'[1]daily break down'!$E:$E,"")</f>
        <v>Yaounde</v>
      </c>
      <c r="D697" s="1" t="s">
        <v>11</v>
      </c>
      <c r="E697" s="1" t="s">
        <v>12</v>
      </c>
      <c r="F697" s="3" t="s">
        <v>37</v>
      </c>
      <c r="G697" s="1" t="s">
        <v>38</v>
      </c>
      <c r="H697" s="29" t="str">
        <f>_xlfn.XLOOKUP(B697,[2]CALCULATION!$B:$B,[2]CALCULATION!$H:$H,"")</f>
        <v>ZTE</v>
      </c>
      <c r="I697" s="26">
        <v>7.7238730370712814</v>
      </c>
      <c r="J697" s="26">
        <v>0</v>
      </c>
      <c r="K697" s="26">
        <v>7.8884551397842048E-2</v>
      </c>
      <c r="L697" s="26">
        <v>0</v>
      </c>
      <c r="M697" s="26">
        <v>20.20464682264512</v>
      </c>
      <c r="N697" s="26">
        <v>30.134576366951745</v>
      </c>
      <c r="O697" s="26">
        <v>0</v>
      </c>
      <c r="P697" s="114" t="s">
        <v>6364</v>
      </c>
      <c r="Q697" s="42" t="s">
        <v>5538</v>
      </c>
      <c r="R697" s="42"/>
      <c r="S697" s="41" t="str" cm="1">
        <f t="array" ref="S697">IFERROR(_xlfn.IFS(
U697="MPR ISSUE","PDH",
U697="BSS Hardware Issue","BSS",
U697="Sites strategiques, MLL, Pylone, etc.","ENVTECH",
U697="AKTIVCO DEFAUT GE &amp; POWER Cabinet","AKTIVCO",
U697="AKTIVCO Coupure ENEO &amp; Baisse de tension","AKTIVCO GRID ONLY",
U697="Coupure ENEO &amp; Baisse de tension","IHS GRID ONLY",
U697="Defaut GE &amp; POWER Cabinet","IHS",
U697="Sharing","Partners",
U697="Sites strategiques &amp; DataCenter","SST &amp; DC",
U697="Exclu","Exclu",
U697="SAT","SAT",
U697="SPARE-ISSUE","SPARE-ISSUE",
U697="Fiber CAmtel","TRANS_FO_CAMTEL",
U697="Fiber AOF","Fiber AOF",
U697="Projet OCM (HUAWEI)","TRAVAUX-HUAWEI",
U697="Projet OCM (NOKIA)","TRAVAUX-NOKIA",
U697="ACCESS-ISSUE","ACCESS-ISSUE",
U697="Projet OCM (ZTE, NOKIA, autres projets)","TRAVAUX OCM",
U697="No root CAuse","No root cause",
U697="ODU HS","PDH",
U697="IP &amp; VLAN","PDH",
U697="Warehouse HUAWEI","SPARE-ISSUE",
U697="SPARE-HS","SPARE-ISSUE",
U697="Power Telco","BSS",U697="no impacts","no impacts"
),"")</f>
        <v>No root cause</v>
      </c>
      <c r="T697" s="41" t="str" cm="1">
        <f t="array" ref="T697">IFERROR(_xlfn.IFS(
U697="MPR ISSUE","TX ISSUE",
U697="BSS Hardware Issue","RAN ISSUE",
U697="Sites strategiques, MLL, Pylone, etc.","ENVTECH",
U697="AKTIVCO DEFAUT GE &amp; POWER Cabinet","POWER ISSUE",
U697="AKTIVCO Coupure ENEO &amp; Baisse de tension","POWER ISSUE",
U697="Coupure ENEO &amp; Baisse de tension","POWER ISSUE",
U697="Defaut GE &amp; POWER Cabinet","POWER ISSUE",
U697="Sharing","POWER ISSUE",
U697="Sites strategiques &amp; DataCenter","POWER ISSUE",
U697="Exclu","Exclu",
U697="SAT","TX ISSUE",
U697="SPARE-ISSUE","SPARE-ISSUE",
U697="Fiber CAmtel","TX ISSUE",
U697="Fiber AOF","TX ISSUE",
U697="Projet OCM (HUAWEI)","TRAVAUX-HUAWEI",
U697="Projet OCM (NOKIA)","TRAVAUX -NOKIA",
U697="ACCESS-ISSUE","ACCESS-ISSUE",
U697="Projet OCM (ZTE, NOKIA, autres projets)","TRAVAUX OCM",
U697="No root CAuse","No root cause",
U697="ODU HS","TX ISSUE",
U697="IP &amp; VLAN","TX ISSUE",
U697="Warehouse HUAWEI","SPARE-ISSUE",
U697="SPARE-HS","SPARE-ISSUE",
U697="Power Telco","RAN ISSUE",U697="no impacts","no impacts"
),"")</f>
        <v>No root cause</v>
      </c>
      <c r="U697" s="68" t="s">
        <v>5691</v>
      </c>
      <c r="V697" s="41" t="str" cm="1">
        <f t="array" ref="V697">IFERROR(_xlfn.IFS(
U697="MPR ISSUE","ACTIVE",
U697="BSS Hardware Issue","ACTIVE",
U697="Sites strategiques, MLL, Pylone, etc.","PASSIVE",
U697="AKTIVCO DEFAUT GE &amp; POWER Cabinet","PASSIVE",
U697="AKTIVCO Coupure ENEO &amp; Baisse de tension","PASSIVE",
U697="Coupure ENEO &amp; Baisse de tension","PASSIVE",
U697="Defaut GE &amp; POWER Cabinet","PASSIVE",
U697="Sharing","PASSIVE",
U697="Sites strategiques &amp; DataCenter","PASSIVE",
U697="Exclu","Exclu",
U697="SAT","ACTIVE",
U697="SPARE-ISSUE","SPARE-ISSUE",
U697="Fiber CAmtel","ACTIVE",
U697="Fiber AOF","ACTIVE",
U697="Projet OCM (HUAWEI)","PLANNED WORKS",
U697="Projet OCM (NOKIA)","PLANNED WORKS",
U697="ACCESS-ISSUE","ACCESS-ISSUE",
U697="Projet OCM (ZTE, NOKIA, autres projets)","PLANNED WORKS",
U697="No root CAuse","No root cause",
U697="ODU HS","ACTIVE",
U697="IP &amp; VLAN","ACTIVE",
U697="Warehouse HUAWEI","SPARE-ISSUE",
U697="SPARE-HS","SPARE-ISSUE",
U697="Power Telco","ACTIVE", U697="no impacts","no impacts"
),"")</f>
        <v>No root cause</v>
      </c>
      <c r="W697" s="113"/>
      <c r="X697" s="113"/>
      <c r="Y697" s="113"/>
      <c r="Z697" s="113"/>
      <c r="AA697" s="113"/>
      <c r="AB697" s="17" t="s">
        <v>5465</v>
      </c>
      <c r="AC697" s="17" t="str">
        <f>_xlfn.XLOOKUP(B697,'INCIDENT-04-27-2026'!E:E,'INCIDENT-04-27-2026'!F:F,"")</f>
        <v/>
      </c>
      <c r="AD697" s="9"/>
      <c r="AE697" s="7" t="s">
        <v>5465</v>
      </c>
      <c r="AF697" s="6" t="str">
        <f>_xlfn.XLOOKUP(B697,'[13]Input_27-04'!$B:$B,'[13]Input_27-04'!$M:$M,"")</f>
        <v/>
      </c>
      <c r="AG697" s="7"/>
      <c r="AH697" s="3"/>
      <c r="AI697" s="18" t="str">
        <f>_xlfn.XLOOKUP(B697,'[3]Cells Huawei 27042026 10h'!$B:$B,'[3]Cells Huawei 27042026 10h'!$T:$T,"")</f>
        <v/>
      </c>
      <c r="AJ697" s="18" t="str">
        <f>_xlfn.XLOOKUP(B697,'[3]Cells Huawei 27042026 15h'!$B:$B,'[3]Cells Huawei 27042026 15h'!$T:$T,"")</f>
        <v/>
      </c>
      <c r="AK697" s="18" t="str">
        <f>_xlfn.XLOOKUP(B697,'[4]cells down 27042026 11h28'!$B:$B,'[4]cells down 27042026 11h28'!$R:$R,"")</f>
        <v/>
      </c>
      <c r="AL697" s="18" t="str">
        <f>_xlfn.XLOOKUP(B697,'[4]cells down 27042026 18h01'!$B:$B,'[4]cells down 27042026 18h01'!$R:$R,"")</f>
        <v/>
      </c>
      <c r="AM697" s="18" t="str">
        <f>_xlfn.XLOOKUP(B697,'[5]cell downs 27042026 11h'!$B:$B,'[5]cell downs 27042026 11h'!$R:$R,"")</f>
        <v/>
      </c>
      <c r="AN697" s="18" t="str">
        <f>_xlfn.XLOOKUP(B697,'[5]cell downs 27042026 17h40'!$B:$B,'[5]cell downs 27042026 17h40'!$R:$R,"")</f>
        <v/>
      </c>
      <c r="AO697" s="18" t="str">
        <f>_xlfn.XLOOKUP(B697,'[6]ALL SITES DOWN'!$D:$D,'[6]ALL SITES DOWN'!$J:$J,"")</f>
        <v/>
      </c>
      <c r="AP697" s="18" t="str">
        <f>_xlfn.XLOOKUP(B697,'[7]ALL SITES DOWN'!$D:$D,'[7]ALL SITES DOWN'!$J:$J,"")</f>
        <v/>
      </c>
      <c r="AQ697" s="9" t="str">
        <f>_xlfn.XLOOKUP(B697,[8]sheet1!$AC:$AC,[8]sheet1!$AF:$AF,"")</f>
        <v/>
      </c>
      <c r="AR697" s="14"/>
      <c r="AS697" s="14" t="s">
        <v>5465</v>
      </c>
      <c r="AT697" s="14" t="str">
        <f>_xlfn.XLOOKUP(B697,'[9]cell downs 18042026 17h'!$B:$B,'[9]cell downs 18042026 17h'!$B:$B,"")</f>
        <v/>
      </c>
      <c r="AU697" s="14" t="str">
        <f>_xlfn.XLOOKUP(B697,'[10]Cells Huawei 19042026 15h'!$B:$B,'[10]Cells Huawei 19042026 15h'!$B:$B,"")</f>
        <v/>
      </c>
      <c r="AV697" s="9" t="str">
        <f>_xlfn.XLOOKUP(B697,'[11]cells down 19042026 9H40'!$B:$B,'[11]cells down 19042026 9H40'!$B:$B,"")</f>
        <v/>
      </c>
    </row>
    <row r="698" spans="1:48" hidden="1" x14ac:dyDescent="0.3">
      <c r="A698" s="1" t="s">
        <v>2919</v>
      </c>
      <c r="B698" s="8" t="s">
        <v>2920</v>
      </c>
      <c r="C698" s="3" t="str">
        <f>_xlfn.XLOOKUP(B698,'[1]daily break down'!$D:$D,'[1]daily break down'!$E:$E,"")</f>
        <v>NORD</v>
      </c>
      <c r="D698" s="1" t="s">
        <v>11</v>
      </c>
      <c r="E698" s="1" t="s">
        <v>12</v>
      </c>
      <c r="F698" s="3" t="s">
        <v>23</v>
      </c>
      <c r="G698" s="1" t="s">
        <v>2921</v>
      </c>
      <c r="H698" s="27" t="str">
        <f>_xlfn.XLOOKUP(B698,[2]CALCULATION!$B:$B,[2]CALCULATION!$H:$H,"")</f>
        <v>Huawei</v>
      </c>
      <c r="I698" s="26">
        <v>0</v>
      </c>
      <c r="J698" s="26">
        <v>21.494800717968918</v>
      </c>
      <c r="K698" s="26">
        <v>13.41233559624807</v>
      </c>
      <c r="L698" s="26">
        <v>0</v>
      </c>
      <c r="M698" s="26">
        <v>0</v>
      </c>
      <c r="N698" s="26">
        <v>0</v>
      </c>
      <c r="O698" s="26">
        <v>0</v>
      </c>
      <c r="P698" s="114" t="s">
        <v>6364</v>
      </c>
      <c r="Q698" s="42" t="s">
        <v>5537</v>
      </c>
      <c r="R698" s="42"/>
      <c r="S698" s="41" t="str" cm="1">
        <f t="array" ref="S698">IFERROR(_xlfn.IFS(
U698="MPR ISSUE","PDH",
U698="BSS Hardware Issue","BSS",
U698="Sites strategiques, MLL, Pylone, etc.","ENVTECH",
U698="AKTIVCO DEFAUT GE &amp; POWER Cabinet","AKTIVCO",
U698="AKTIVCO Coupure ENEO &amp; Baisse de tension","AKTIVCO GRID ONLY",
U698="Coupure ENEO &amp; Baisse de tension","IHS GRID ONLY",
U698="Defaut GE &amp; POWER Cabinet","IHS",
U698="Sharing","Partners",
U698="Sites strategiques &amp; DataCenter","SST &amp; DC",
U698="Exclu","Exclu",
U698="SAT","SAT",
U698="SPARE-ISSUE","SPARE-ISSUE",
U698="Fiber CAmtel","TRANS_FO_CAMTEL",
U698="Fiber AOF","Fiber AOF",
U698="Projet OCM (HUAWEI)","TRAVAUX-HUAWEI",
U698="Projet OCM (NOKIA)","TRAVAUX-NOKIA",
U698="ACCESS-ISSUE","ACCESS-ISSUE",
U698="Projet OCM (ZTE, NOKIA, autres projets)","TRAVAUX OCM",
U698="No root CAuse","No root cause",
U698="ODU HS","PDH",
U698="IP &amp; VLAN","PDH",
U698="Warehouse HUAWEI","SPARE-ISSUE",
U698="SPARE-HS","SPARE-ISSUE",
U698="Power Telco","BSS",U698="no impacts","no impacts"
),"")</f>
        <v>Exclu</v>
      </c>
      <c r="T698" s="41" t="str" cm="1">
        <f t="array" ref="T698">IFERROR(_xlfn.IFS(
U698="MPR ISSUE","TX ISSUE",
U698="BSS Hardware Issue","RAN ISSUE",
U698="Sites strategiques, MLL, Pylone, etc.","ENVTECH",
U698="AKTIVCO DEFAUT GE &amp; POWER Cabinet","POWER ISSUE",
U698="AKTIVCO Coupure ENEO &amp; Baisse de tension","POWER ISSUE",
U698="Coupure ENEO &amp; Baisse de tension","POWER ISSUE",
U698="Defaut GE &amp; POWER Cabinet","POWER ISSUE",
U698="Sharing","POWER ISSUE",
U698="Sites strategiques &amp; DataCenter","POWER ISSUE",
U698="Exclu","Exclu",
U698="SAT","TX ISSUE",
U698="SPARE-ISSUE","SPARE-ISSUE",
U698="Fiber CAmtel","TX ISSUE",
U698="Fiber AOF","TX ISSUE",
U698="Projet OCM (HUAWEI)","TRAVAUX-HUAWEI",
U698="Projet OCM (NOKIA)","TRAVAUX -NOKIA",
U698="ACCESS-ISSUE","ACCESS-ISSUE",
U698="Projet OCM (ZTE, NOKIA, autres projets)","TRAVAUX OCM",
U698="No root CAuse","No root cause",
U698="ODU HS","TX ISSUE",
U698="IP &amp; VLAN","TX ISSUE",
U698="Warehouse HUAWEI","SPARE-ISSUE",
U698="SPARE-HS","SPARE-ISSUE",
U698="Power Telco","RAN ISSUE",U698="no impacts","no impacts"
),"")</f>
        <v>Exclu</v>
      </c>
      <c r="U698" s="68" t="s">
        <v>5537</v>
      </c>
      <c r="V698" s="41" t="str" cm="1">
        <f t="array" ref="V698">IFERROR(_xlfn.IFS(
U698="MPR ISSUE","ACTIVE",
U698="BSS Hardware Issue","ACTIVE",
U698="Sites strategiques, MLL, Pylone, etc.","PASSIVE",
U698="AKTIVCO DEFAUT GE &amp; POWER Cabinet","PASSIVE",
U698="AKTIVCO Coupure ENEO &amp; Baisse de tension","PASSIVE",
U698="Coupure ENEO &amp; Baisse de tension","PASSIVE",
U698="Defaut GE &amp; POWER Cabinet","PASSIVE",
U698="Sharing","PASSIVE",
U698="Sites strategiques &amp; DataCenter","PASSIVE",
U698="Exclu","Exclu",
U698="SAT","ACTIVE",
U698="SPARE-ISSUE","SPARE-ISSUE",
U698="Fiber CAmtel","ACTIVE",
U698="Fiber AOF","ACTIVE",
U698="Projet OCM (HUAWEI)","PLANNED WORKS",
U698="Projet OCM (NOKIA)","PLANNED WORKS",
U698="ACCESS-ISSUE","ACCESS-ISSUE",
U698="Projet OCM (ZTE, NOKIA, autres projets)","PLANNED WORKS",
U698="No root CAuse","No root cause",
U698="ODU HS","ACTIVE",
U698="IP &amp; VLAN","ACTIVE",
U698="Warehouse HUAWEI","SPARE-ISSUE",
U698="SPARE-HS","SPARE-ISSUE",
U698="Power Telco","ACTIVE", U698="no impacts","no impacts"
),"")</f>
        <v>Exclu</v>
      </c>
      <c r="W698" s="113"/>
      <c r="X698" s="113"/>
      <c r="Y698" s="113"/>
      <c r="Z698" s="113"/>
      <c r="AA698" s="113"/>
      <c r="AB698" s="17" t="s">
        <v>5465</v>
      </c>
      <c r="AC698" s="17" t="str">
        <f>_xlfn.XLOOKUP(B698,'INCIDENT-04-27-2026'!E:E,'INCIDENT-04-27-2026'!F:F,"")</f>
        <v/>
      </c>
      <c r="AD698" s="9"/>
      <c r="AE698" s="7" t="s">
        <v>5465</v>
      </c>
      <c r="AF698" s="6" t="str">
        <f>_xlfn.XLOOKUP(B698,'[13]Input_27-04'!$B:$B,'[13]Input_27-04'!$M:$M,"")</f>
        <v/>
      </c>
      <c r="AG698" s="7"/>
      <c r="AH698" s="3"/>
      <c r="AI698" s="18" t="str">
        <f>_xlfn.XLOOKUP(B698,'[3]Cells Huawei 27042026 10h'!$B:$B,'[3]Cells Huawei 27042026 10h'!$T:$T,"")</f>
        <v/>
      </c>
      <c r="AJ698" s="18" t="str">
        <f>_xlfn.XLOOKUP(B698,'[3]Cells Huawei 27042026 15h'!$B:$B,'[3]Cells Huawei 27042026 15h'!$T:$T,"")</f>
        <v/>
      </c>
      <c r="AK698" s="18" t="str">
        <f>_xlfn.XLOOKUP(B698,'[4]cells down 27042026 11h28'!$B:$B,'[4]cells down 27042026 11h28'!$R:$R,"")</f>
        <v/>
      </c>
      <c r="AL698" s="18" t="str">
        <f>_xlfn.XLOOKUP(B698,'[4]cells down 27042026 18h01'!$B:$B,'[4]cells down 27042026 18h01'!$R:$R,"")</f>
        <v/>
      </c>
      <c r="AM698" s="18" t="str">
        <f>_xlfn.XLOOKUP(B698,'[5]cell downs 27042026 11h'!$B:$B,'[5]cell downs 27042026 11h'!$R:$R,"")</f>
        <v/>
      </c>
      <c r="AN698" s="18" t="str">
        <f>_xlfn.XLOOKUP(B698,'[5]cell downs 27042026 17h40'!$B:$B,'[5]cell downs 27042026 17h40'!$R:$R,"")</f>
        <v/>
      </c>
      <c r="AO698" s="18" t="str">
        <f>_xlfn.XLOOKUP(B698,'[6]ALL SITES DOWN'!$D:$D,'[6]ALL SITES DOWN'!$J:$J,"")</f>
        <v/>
      </c>
      <c r="AP698" s="18" t="str">
        <f>_xlfn.XLOOKUP(B698,'[7]ALL SITES DOWN'!$D:$D,'[7]ALL SITES DOWN'!$J:$J,"")</f>
        <v/>
      </c>
      <c r="AQ698" s="9" t="str">
        <f>_xlfn.XLOOKUP(B698,[8]sheet1!$AC:$AC,[8]sheet1!$AF:$AF,"")</f>
        <v/>
      </c>
      <c r="AR698" s="14"/>
      <c r="AS698" s="14" t="s">
        <v>5465</v>
      </c>
      <c r="AT698" s="14" t="str">
        <f>_xlfn.XLOOKUP(B698,'[9]cell downs 18042026 17h'!$B:$B,'[9]cell downs 18042026 17h'!$B:$B,"")</f>
        <v/>
      </c>
      <c r="AU698" s="14" t="str">
        <f>_xlfn.XLOOKUP(B698,'[10]Cells Huawei 19042026 15h'!$B:$B,'[10]Cells Huawei 19042026 15h'!$B:$B,"")</f>
        <v/>
      </c>
      <c r="AV698" s="9" t="str">
        <f>_xlfn.XLOOKUP(B698,'[11]cells down 19042026 9H40'!$B:$B,'[11]cells down 19042026 9H40'!$B:$B,"")</f>
        <v/>
      </c>
    </row>
    <row r="699" spans="1:48" hidden="1" x14ac:dyDescent="0.3">
      <c r="A699" s="1" t="s">
        <v>2195</v>
      </c>
      <c r="B699" s="8" t="s">
        <v>2196</v>
      </c>
      <c r="C699" s="3" t="str">
        <f>_xlfn.XLOOKUP(B699,'[1]daily break down'!$D:$D,'[1]daily break down'!$E:$E,"")</f>
        <v>OUEST</v>
      </c>
      <c r="D699" s="1" t="s">
        <v>11</v>
      </c>
      <c r="E699" s="1" t="s">
        <v>12</v>
      </c>
      <c r="F699" s="3" t="s">
        <v>102</v>
      </c>
      <c r="G699" s="1" t="s">
        <v>103</v>
      </c>
      <c r="H699" s="27" t="str">
        <f>_xlfn.XLOOKUP(B699,[2]CALCULATION!$B:$B,[2]CALCULATION!$H:$H,"")</f>
        <v>Huawei</v>
      </c>
      <c r="I699" s="26">
        <v>0</v>
      </c>
      <c r="J699" s="26">
        <v>0</v>
      </c>
      <c r="K699" s="26">
        <v>2.1578839607000488</v>
      </c>
      <c r="L699" s="26">
        <v>0.41240051593314553</v>
      </c>
      <c r="M699" s="26">
        <v>20.505524593859597</v>
      </c>
      <c r="N699" s="26">
        <v>21.570653306052801</v>
      </c>
      <c r="O699" s="26">
        <v>0</v>
      </c>
      <c r="P699" s="114" t="s">
        <v>6364</v>
      </c>
      <c r="Q699" s="42" t="s">
        <v>5538</v>
      </c>
      <c r="R699" s="42"/>
      <c r="S699" s="41" t="str" cm="1">
        <f t="array" ref="S699">IFERROR(_xlfn.IFS(
U699="MPR ISSUE","PDH",
U699="BSS Hardware Issue","BSS",
U699="Sites strategiques, MLL, Pylone, etc.","ENVTECH",
U699="AKTIVCO DEFAUT GE &amp; POWER Cabinet","AKTIVCO",
U699="AKTIVCO Coupure ENEO &amp; Baisse de tension","AKTIVCO GRID ONLY",
U699="Coupure ENEO &amp; Baisse de tension","IHS GRID ONLY",
U699="Defaut GE &amp; POWER Cabinet","IHS",
U699="Sharing","Partners",
U699="Sites strategiques &amp; DataCenter","SST &amp; DC",
U699="Exclu","Exclu",
U699="SAT","SAT",
U699="SPARE-ISSUE","SPARE-ISSUE",
U699="Fiber CAmtel","TRANS_FO_CAMTEL",
U699="Fiber AOF","Fiber AOF",
U699="Projet OCM (HUAWEI)","TRAVAUX-HUAWEI",
U699="Projet OCM (NOKIA)","TRAVAUX-NOKIA",
U699="ACCESS-ISSUE","ACCESS-ISSUE",
U699="Projet OCM (ZTE, NOKIA, autres projets)","TRAVAUX OCM",
U699="No root CAuse","No root cause",
U699="ODU HS","PDH",
U699="IP &amp; VLAN","PDH",
U699="Warehouse HUAWEI","SPARE-ISSUE",
U699="SPARE-HS","SPARE-ISSUE",
U699="Power Telco","BSS",U699="no impacts","no impacts"
),"")</f>
        <v>No root cause</v>
      </c>
      <c r="T699" s="41" t="str" cm="1">
        <f t="array" ref="T699">IFERROR(_xlfn.IFS(
U699="MPR ISSUE","TX ISSUE",
U699="BSS Hardware Issue","RAN ISSUE",
U699="Sites strategiques, MLL, Pylone, etc.","ENVTECH",
U699="AKTIVCO DEFAUT GE &amp; POWER Cabinet","POWER ISSUE",
U699="AKTIVCO Coupure ENEO &amp; Baisse de tension","POWER ISSUE",
U699="Coupure ENEO &amp; Baisse de tension","POWER ISSUE",
U699="Defaut GE &amp; POWER Cabinet","POWER ISSUE",
U699="Sharing","POWER ISSUE",
U699="Sites strategiques &amp; DataCenter","POWER ISSUE",
U699="Exclu","Exclu",
U699="SAT","TX ISSUE",
U699="SPARE-ISSUE","SPARE-ISSUE",
U699="Fiber CAmtel","TX ISSUE",
U699="Fiber AOF","TX ISSUE",
U699="Projet OCM (HUAWEI)","TRAVAUX-HUAWEI",
U699="Projet OCM (NOKIA)","TRAVAUX -NOKIA",
U699="ACCESS-ISSUE","ACCESS-ISSUE",
U699="Projet OCM (ZTE, NOKIA, autres projets)","TRAVAUX OCM",
U699="No root CAuse","No root cause",
U699="ODU HS","TX ISSUE",
U699="IP &amp; VLAN","TX ISSUE",
U699="Warehouse HUAWEI","SPARE-ISSUE",
U699="SPARE-HS","SPARE-ISSUE",
U699="Power Telco","RAN ISSUE",U699="no impacts","no impacts"
),"")</f>
        <v>No root cause</v>
      </c>
      <c r="U699" s="68" t="s">
        <v>5691</v>
      </c>
      <c r="V699" s="41" t="str" cm="1">
        <f t="array" ref="V699">IFERROR(_xlfn.IFS(
U699="MPR ISSUE","ACTIVE",
U699="BSS Hardware Issue","ACTIVE",
U699="Sites strategiques, MLL, Pylone, etc.","PASSIVE",
U699="AKTIVCO DEFAUT GE &amp; POWER Cabinet","PASSIVE",
U699="AKTIVCO Coupure ENEO &amp; Baisse de tension","PASSIVE",
U699="Coupure ENEO &amp; Baisse de tension","PASSIVE",
U699="Defaut GE &amp; POWER Cabinet","PASSIVE",
U699="Sharing","PASSIVE",
U699="Sites strategiques &amp; DataCenter","PASSIVE",
U699="Exclu","Exclu",
U699="SAT","ACTIVE",
U699="SPARE-ISSUE","SPARE-ISSUE",
U699="Fiber CAmtel","ACTIVE",
U699="Fiber AOF","ACTIVE",
U699="Projet OCM (HUAWEI)","PLANNED WORKS",
U699="Projet OCM (NOKIA)","PLANNED WORKS",
U699="ACCESS-ISSUE","ACCESS-ISSUE",
U699="Projet OCM (ZTE, NOKIA, autres projets)","PLANNED WORKS",
U699="No root CAuse","No root cause",
U699="ODU HS","ACTIVE",
U699="IP &amp; VLAN","ACTIVE",
U699="Warehouse HUAWEI","SPARE-ISSUE",
U699="SPARE-HS","SPARE-ISSUE",
U699="Power Telco","ACTIVE", U699="no impacts","no impacts"
),"")</f>
        <v>No root cause</v>
      </c>
      <c r="W699" s="113"/>
      <c r="X699" s="113"/>
      <c r="Y699" s="113"/>
      <c r="Z699" s="113"/>
      <c r="AA699" s="113"/>
      <c r="AB699" s="17" t="s">
        <v>5465</v>
      </c>
      <c r="AC699" s="17" t="str">
        <f>_xlfn.XLOOKUP(B699,'INCIDENT-04-27-2026'!E:E,'INCIDENT-04-27-2026'!F:F,"")</f>
        <v/>
      </c>
      <c r="AD699" s="9"/>
      <c r="AE699" s="7" t="s">
        <v>5465</v>
      </c>
      <c r="AF699" s="6" t="str">
        <f>_xlfn.XLOOKUP(B699,'[13]Input_27-04'!$B:$B,'[13]Input_27-04'!$M:$M,"")</f>
        <v/>
      </c>
      <c r="AG699" s="7"/>
      <c r="AH699" s="3"/>
      <c r="AI699" s="18" t="str">
        <f>_xlfn.XLOOKUP(B699,'[3]Cells Huawei 27042026 10h'!$B:$B,'[3]Cells Huawei 27042026 10h'!$T:$T,"")</f>
        <v/>
      </c>
      <c r="AJ699" s="18" t="str">
        <f>_xlfn.XLOOKUP(B699,'[3]Cells Huawei 27042026 15h'!$B:$B,'[3]Cells Huawei 27042026 15h'!$T:$T,"")</f>
        <v/>
      </c>
      <c r="AK699" s="18" t="str">
        <f>_xlfn.XLOOKUP(B699,'[4]cells down 27042026 11h28'!$B:$B,'[4]cells down 27042026 11h28'!$R:$R,"")</f>
        <v/>
      </c>
      <c r="AL699" s="18" t="str">
        <f>_xlfn.XLOOKUP(B699,'[4]cells down 27042026 18h01'!$B:$B,'[4]cells down 27042026 18h01'!$R:$R,"")</f>
        <v/>
      </c>
      <c r="AM699" s="18" t="str">
        <f>_xlfn.XLOOKUP(B699,'[5]cell downs 27042026 11h'!$B:$B,'[5]cell downs 27042026 11h'!$R:$R,"")</f>
        <v/>
      </c>
      <c r="AN699" s="18" t="str">
        <f>_xlfn.XLOOKUP(B699,'[5]cell downs 27042026 17h40'!$B:$B,'[5]cell downs 27042026 17h40'!$R:$R,"")</f>
        <v/>
      </c>
      <c r="AO699" s="18" t="str">
        <f>_xlfn.XLOOKUP(B699,'[6]ALL SITES DOWN'!$D:$D,'[6]ALL SITES DOWN'!$J:$J,"")</f>
        <v/>
      </c>
      <c r="AP699" s="18" t="str">
        <f>_xlfn.XLOOKUP(B699,'[7]ALL SITES DOWN'!$D:$D,'[7]ALL SITES DOWN'!$J:$J,"")</f>
        <v/>
      </c>
      <c r="AQ699" s="9" t="str">
        <f>_xlfn.XLOOKUP(B699,[8]sheet1!$AC:$AC,[8]sheet1!$AF:$AF,"")</f>
        <v/>
      </c>
      <c r="AR699" s="14"/>
      <c r="AS699" s="14" t="s">
        <v>5465</v>
      </c>
      <c r="AT699" s="14" t="str">
        <f>_xlfn.XLOOKUP(B699,'[9]cell downs 18042026 17h'!$B:$B,'[9]cell downs 18042026 17h'!$B:$B,"")</f>
        <v/>
      </c>
      <c r="AU699" s="14" t="str">
        <f>_xlfn.XLOOKUP(B699,'[10]Cells Huawei 19042026 15h'!$B:$B,'[10]Cells Huawei 19042026 15h'!$B:$B,"")</f>
        <v/>
      </c>
      <c r="AV699" s="9" t="str">
        <f>_xlfn.XLOOKUP(B699,'[11]cells down 19042026 9H40'!$B:$B,'[11]cells down 19042026 9H40'!$B:$B,"")</f>
        <v/>
      </c>
    </row>
    <row r="700" spans="1:48" hidden="1" x14ac:dyDescent="0.3">
      <c r="A700" s="19" t="s">
        <v>5398</v>
      </c>
      <c r="B700" s="19" t="s">
        <v>5399</v>
      </c>
      <c r="C700" s="3" t="str">
        <f>_xlfn.XLOOKUP(B700,'[1]daily break down'!$D:$D,'[1]daily break down'!$E:$E,"")</f>
        <v>Yaounde</v>
      </c>
      <c r="D700" s="19" t="s">
        <v>357</v>
      </c>
      <c r="E700" s="19" t="s">
        <v>36</v>
      </c>
      <c r="F700" s="19" t="s">
        <v>5374</v>
      </c>
      <c r="G700" s="19" t="s">
        <v>38</v>
      </c>
      <c r="H700" s="29" t="str">
        <f>_xlfn.XLOOKUP(B700,[2]CALCULATION!$B:$B,[2]CALCULATION!$H:$H,"")</f>
        <v>ZTE</v>
      </c>
      <c r="I700" s="26">
        <v>0</v>
      </c>
      <c r="J700" s="26">
        <v>0</v>
      </c>
      <c r="K700" s="26">
        <v>19.369804641686144</v>
      </c>
      <c r="L700" s="26">
        <v>0</v>
      </c>
      <c r="M700" s="26">
        <v>0</v>
      </c>
      <c r="N700" s="26">
        <v>19.987326393347651</v>
      </c>
      <c r="O700" s="26">
        <v>0</v>
      </c>
      <c r="P700" s="114" t="s">
        <v>6364</v>
      </c>
      <c r="Q700" s="42" t="s">
        <v>5538</v>
      </c>
      <c r="R700" s="42"/>
      <c r="S700" s="41" t="str" cm="1">
        <f t="array" ref="S700">IFERROR(_xlfn.IFS(
U700="MPR ISSUE","PDH",
U700="BSS Hardware Issue","BSS",
U700="Sites strategiques, MLL, Pylone, etc.","ENVTECH",
U700="AKTIVCO DEFAUT GE &amp; POWER Cabinet","AKTIVCO",
U700="AKTIVCO Coupure ENEO &amp; Baisse de tension","AKTIVCO GRID ONLY",
U700="Coupure ENEO &amp; Baisse de tension","IHS GRID ONLY",
U700="Defaut GE &amp; POWER Cabinet","IHS",
U700="Sharing","Partners",
U700="Sites strategiques &amp; DataCenter","SST &amp; DC",
U700="Exclu","Exclu",
U700="SAT","SAT",
U700="SPARE-ISSUE","SPARE-ISSUE",
U700="Fiber CAmtel","TRANS_FO_CAMTEL",
U700="Fiber AOF","Fiber AOF",
U700="Projet OCM (HUAWEI)","TRAVAUX-HUAWEI",
U700="Projet OCM (NOKIA)","TRAVAUX-NOKIA",
U700="ACCESS-ISSUE","ACCESS-ISSUE",
U700="Projet OCM (ZTE, NOKIA, autres projets)","TRAVAUX OCM",
U700="No root CAuse","No root cause",
U700="ODU HS","PDH",
U700="IP &amp; VLAN","PDH",
U700="Warehouse HUAWEI","SPARE-ISSUE",
U700="SPARE-HS","SPARE-ISSUE",
U700="Power Telco","BSS",U700="no impacts","no impacts"
),"")</f>
        <v>No root cause</v>
      </c>
      <c r="T700" s="41" t="str" cm="1">
        <f t="array" ref="T700">IFERROR(_xlfn.IFS(
U700="MPR ISSUE","TX ISSUE",
U700="BSS Hardware Issue","RAN ISSUE",
U700="Sites strategiques, MLL, Pylone, etc.","ENVTECH",
U700="AKTIVCO DEFAUT GE &amp; POWER Cabinet","POWER ISSUE",
U700="AKTIVCO Coupure ENEO &amp; Baisse de tension","POWER ISSUE",
U700="Coupure ENEO &amp; Baisse de tension","POWER ISSUE",
U700="Defaut GE &amp; POWER Cabinet","POWER ISSUE",
U700="Sharing","POWER ISSUE",
U700="Sites strategiques &amp; DataCenter","POWER ISSUE",
U700="Exclu","Exclu",
U700="SAT","TX ISSUE",
U700="SPARE-ISSUE","SPARE-ISSUE",
U700="Fiber CAmtel","TX ISSUE",
U700="Fiber AOF","TX ISSUE",
U700="Projet OCM (HUAWEI)","TRAVAUX-HUAWEI",
U700="Projet OCM (NOKIA)","TRAVAUX -NOKIA",
U700="ACCESS-ISSUE","ACCESS-ISSUE",
U700="Projet OCM (ZTE, NOKIA, autres projets)","TRAVAUX OCM",
U700="No root CAuse","No root cause",
U700="ODU HS","TX ISSUE",
U700="IP &amp; VLAN","TX ISSUE",
U700="Warehouse HUAWEI","SPARE-ISSUE",
U700="SPARE-HS","SPARE-ISSUE",
U700="Power Telco","RAN ISSUE",U700="no impacts","no impacts"
),"")</f>
        <v>No root cause</v>
      </c>
      <c r="U700" s="68" t="s">
        <v>5691</v>
      </c>
      <c r="V700" s="41" t="str" cm="1">
        <f t="array" ref="V700">IFERROR(_xlfn.IFS(
U700="MPR ISSUE","ACTIVE",
U700="BSS Hardware Issue","ACTIVE",
U700="Sites strategiques, MLL, Pylone, etc.","PASSIVE",
U700="AKTIVCO DEFAUT GE &amp; POWER Cabinet","PASSIVE",
U700="AKTIVCO Coupure ENEO &amp; Baisse de tension","PASSIVE",
U700="Coupure ENEO &amp; Baisse de tension","PASSIVE",
U700="Defaut GE &amp; POWER Cabinet","PASSIVE",
U700="Sharing","PASSIVE",
U700="Sites strategiques &amp; DataCenter","PASSIVE",
U700="Exclu","Exclu",
U700="SAT","ACTIVE",
U700="SPARE-ISSUE","SPARE-ISSUE",
U700="Fiber CAmtel","ACTIVE",
U700="Fiber AOF","ACTIVE",
U700="Projet OCM (HUAWEI)","PLANNED WORKS",
U700="Projet OCM (NOKIA)","PLANNED WORKS",
U700="ACCESS-ISSUE","ACCESS-ISSUE",
U700="Projet OCM (ZTE, NOKIA, autres projets)","PLANNED WORKS",
U700="No root CAuse","No root cause",
U700="ODU HS","ACTIVE",
U700="IP &amp; VLAN","ACTIVE",
U700="Warehouse HUAWEI","SPARE-ISSUE",
U700="SPARE-HS","SPARE-ISSUE",
U700="Power Telco","ACTIVE", U700="no impacts","no impacts"
),"")</f>
        <v>No root cause</v>
      </c>
      <c r="W700" s="113"/>
      <c r="X700" s="113"/>
      <c r="Y700" s="113"/>
      <c r="Z700" s="113"/>
      <c r="AA700" s="113"/>
      <c r="AB700" s="17" t="s">
        <v>5465</v>
      </c>
      <c r="AC700" s="17" t="str">
        <f>_xlfn.XLOOKUP(B700,'INCIDENT-04-27-2026'!E:E,'INCIDENT-04-27-2026'!F:F,"")</f>
        <v/>
      </c>
      <c r="AD700" s="9"/>
      <c r="AE700" s="7" t="s">
        <v>5465</v>
      </c>
      <c r="AF700" s="6" t="str">
        <f>_xlfn.XLOOKUP(B700,'[13]Input_27-04'!$B:$B,'[13]Input_27-04'!$M:$M,"")</f>
        <v/>
      </c>
      <c r="AG700" s="7"/>
      <c r="AH700" s="3"/>
      <c r="AI700" s="18" t="str">
        <f>_xlfn.XLOOKUP(B700,'[3]Cells Huawei 27042026 10h'!$B:$B,'[3]Cells Huawei 27042026 10h'!$T:$T,"")</f>
        <v/>
      </c>
      <c r="AJ700" s="18" t="str">
        <f>_xlfn.XLOOKUP(B700,'[3]Cells Huawei 27042026 15h'!$B:$B,'[3]Cells Huawei 27042026 15h'!$T:$T,"")</f>
        <v/>
      </c>
      <c r="AK700" s="18" t="str">
        <f>_xlfn.XLOOKUP(B700,'[4]cells down 27042026 11h28'!$B:$B,'[4]cells down 27042026 11h28'!$R:$R,"")</f>
        <v/>
      </c>
      <c r="AL700" s="18" t="str">
        <f>_xlfn.XLOOKUP(B700,'[4]cells down 27042026 18h01'!$B:$B,'[4]cells down 27042026 18h01'!$R:$R,"")</f>
        <v/>
      </c>
      <c r="AM700" s="18" t="str">
        <f>_xlfn.XLOOKUP(B700,'[5]cell downs 27042026 11h'!$B:$B,'[5]cell downs 27042026 11h'!$R:$R,"")</f>
        <v/>
      </c>
      <c r="AN700" s="18" t="str">
        <f>_xlfn.XLOOKUP(B700,'[5]cell downs 27042026 17h40'!$B:$B,'[5]cell downs 27042026 17h40'!$R:$R,"")</f>
        <v/>
      </c>
      <c r="AO700" s="18" t="str">
        <f>_xlfn.XLOOKUP(B700,'[6]ALL SITES DOWN'!$D:$D,'[6]ALL SITES DOWN'!$J:$J,"")</f>
        <v/>
      </c>
      <c r="AP700" s="18" t="str">
        <f>_xlfn.XLOOKUP(B700,'[7]ALL SITES DOWN'!$D:$D,'[7]ALL SITES DOWN'!$J:$J,"")</f>
        <v/>
      </c>
      <c r="AQ700" s="9" t="str">
        <f>_xlfn.XLOOKUP(B700,[8]sheet1!$AC:$AC,[8]sheet1!$AF:$AF,"")</f>
        <v/>
      </c>
      <c r="AR700" s="14"/>
      <c r="AS700" s="14" t="s">
        <v>5465</v>
      </c>
      <c r="AT700" s="14" t="str">
        <f>_xlfn.XLOOKUP(B700,'[9]cell downs 18042026 17h'!$B:$B,'[9]cell downs 18042026 17h'!$B:$B,"")</f>
        <v/>
      </c>
      <c r="AU700" s="14" t="str">
        <f>_xlfn.XLOOKUP(B700,'[10]Cells Huawei 19042026 15h'!$B:$B,'[10]Cells Huawei 19042026 15h'!$B:$B,"")</f>
        <v/>
      </c>
      <c r="AV700" s="9" t="str">
        <f>_xlfn.XLOOKUP(B700,'[11]cells down 19042026 9H40'!$B:$B,'[11]cells down 19042026 9H40'!$B:$B,"")</f>
        <v/>
      </c>
    </row>
    <row r="701" spans="1:48" hidden="1" x14ac:dyDescent="0.3">
      <c r="A701" s="3" t="s">
        <v>2145</v>
      </c>
      <c r="B701" s="23" t="s">
        <v>2146</v>
      </c>
      <c r="C701" s="3" t="str">
        <f>_xlfn.XLOOKUP(B701,'[1]daily break down'!$D:$D,'[1]daily break down'!$E:$E,"")</f>
        <v>Yaounde</v>
      </c>
      <c r="D701" s="1" t="s">
        <v>357</v>
      </c>
      <c r="E701" s="3" t="s">
        <v>36</v>
      </c>
      <c r="F701" s="3" t="s">
        <v>37</v>
      </c>
      <c r="G701" s="3" t="s">
        <v>115</v>
      </c>
      <c r="H701" s="29" t="str">
        <f>_xlfn.XLOOKUP(B701,[2]CALCULATION!$B:$B,[2]CALCULATION!$H:$H,"")</f>
        <v>ZTE</v>
      </c>
      <c r="I701" s="26">
        <v>0</v>
      </c>
      <c r="J701" s="26">
        <v>0</v>
      </c>
      <c r="K701" s="26">
        <v>8.5143415431765845</v>
      </c>
      <c r="L701" s="26">
        <v>33.652723915841264</v>
      </c>
      <c r="M701" s="26">
        <v>2.7688602386190806</v>
      </c>
      <c r="N701" s="26">
        <v>19.809350146818367</v>
      </c>
      <c r="O701" s="26">
        <v>0</v>
      </c>
      <c r="P701" s="114" t="s">
        <v>6364</v>
      </c>
      <c r="Q701" s="42" t="s">
        <v>5538</v>
      </c>
      <c r="R701" s="42"/>
      <c r="S701" s="41" t="str" cm="1">
        <f t="array" ref="S701">IFERROR(_xlfn.IFS(
U701="MPR ISSUE","PDH",
U701="BSS Hardware Issue","BSS",
U701="Sites strategiques, MLL, Pylone, etc.","ENVTECH",
U701="AKTIVCO DEFAUT GE &amp; POWER Cabinet","AKTIVCO",
U701="AKTIVCO Coupure ENEO &amp; Baisse de tension","AKTIVCO GRID ONLY",
U701="Coupure ENEO &amp; Baisse de tension","IHS GRID ONLY",
U701="Defaut GE &amp; POWER Cabinet","IHS",
U701="Sharing","Partners",
U701="Sites strategiques &amp; DataCenter","SST &amp; DC",
U701="Exclu","Exclu",
U701="SAT","SAT",
U701="SPARE-ISSUE","SPARE-ISSUE",
U701="Fiber CAmtel","TRANS_FO_CAMTEL",
U701="Fiber AOF","Fiber AOF",
U701="Projet OCM (HUAWEI)","TRAVAUX-HUAWEI",
U701="Projet OCM (NOKIA)","TRAVAUX-NOKIA",
U701="ACCESS-ISSUE","ACCESS-ISSUE",
U701="Projet OCM (ZTE, NOKIA, autres projets)","TRAVAUX OCM",
U701="No root CAuse","No root cause",
U701="ODU HS","PDH",
U701="IP &amp; VLAN","PDH",
U701="Warehouse HUAWEI","SPARE-ISSUE",
U701="SPARE-HS","SPARE-ISSUE",
U701="Power Telco","BSS",U701="no impacts","no impacts"
),"")</f>
        <v>No root cause</v>
      </c>
      <c r="T701" s="41" t="str" cm="1">
        <f t="array" ref="T701">IFERROR(_xlfn.IFS(
U701="MPR ISSUE","TX ISSUE",
U701="BSS Hardware Issue","RAN ISSUE",
U701="Sites strategiques, MLL, Pylone, etc.","ENVTECH",
U701="AKTIVCO DEFAUT GE &amp; POWER Cabinet","POWER ISSUE",
U701="AKTIVCO Coupure ENEO &amp; Baisse de tension","POWER ISSUE",
U701="Coupure ENEO &amp; Baisse de tension","POWER ISSUE",
U701="Defaut GE &amp; POWER Cabinet","POWER ISSUE",
U701="Sharing","POWER ISSUE",
U701="Sites strategiques &amp; DataCenter","POWER ISSUE",
U701="Exclu","Exclu",
U701="SAT","TX ISSUE",
U701="SPARE-ISSUE","SPARE-ISSUE",
U701="Fiber CAmtel","TX ISSUE",
U701="Fiber AOF","TX ISSUE",
U701="Projet OCM (HUAWEI)","TRAVAUX-HUAWEI",
U701="Projet OCM (NOKIA)","TRAVAUX -NOKIA",
U701="ACCESS-ISSUE","ACCESS-ISSUE",
U701="Projet OCM (ZTE, NOKIA, autres projets)","TRAVAUX OCM",
U701="No root CAuse","No root cause",
U701="ODU HS","TX ISSUE",
U701="IP &amp; VLAN","TX ISSUE",
U701="Warehouse HUAWEI","SPARE-ISSUE",
U701="SPARE-HS","SPARE-ISSUE",
U701="Power Telco","RAN ISSUE",U701="no impacts","no impacts"
),"")</f>
        <v>No root cause</v>
      </c>
      <c r="U701" s="68" t="s">
        <v>5691</v>
      </c>
      <c r="V701" s="41" t="str" cm="1">
        <f t="array" ref="V701">IFERROR(_xlfn.IFS(
U701="MPR ISSUE","ACTIVE",
U701="BSS Hardware Issue","ACTIVE",
U701="Sites strategiques, MLL, Pylone, etc.","PASSIVE",
U701="AKTIVCO DEFAUT GE &amp; POWER Cabinet","PASSIVE",
U701="AKTIVCO Coupure ENEO &amp; Baisse de tension","PASSIVE",
U701="Coupure ENEO &amp; Baisse de tension","PASSIVE",
U701="Defaut GE &amp; POWER Cabinet","PASSIVE",
U701="Sharing","PASSIVE",
U701="Sites strategiques &amp; DataCenter","PASSIVE",
U701="Exclu","Exclu",
U701="SAT","ACTIVE",
U701="SPARE-ISSUE","SPARE-ISSUE",
U701="Fiber CAmtel","ACTIVE",
U701="Fiber AOF","ACTIVE",
U701="Projet OCM (HUAWEI)","PLANNED WORKS",
U701="Projet OCM (NOKIA)","PLANNED WORKS",
U701="ACCESS-ISSUE","ACCESS-ISSUE",
U701="Projet OCM (ZTE, NOKIA, autres projets)","PLANNED WORKS",
U701="No root CAuse","No root cause",
U701="ODU HS","ACTIVE",
U701="IP &amp; VLAN","ACTIVE",
U701="Warehouse HUAWEI","SPARE-ISSUE",
U701="SPARE-HS","SPARE-ISSUE",
U701="Power Telco","ACTIVE", U701="no impacts","no impacts"
),"")</f>
        <v>No root cause</v>
      </c>
      <c r="W701" s="113"/>
      <c r="X701" s="113"/>
      <c r="Y701" s="113"/>
      <c r="Z701" s="113"/>
      <c r="AA701" s="113"/>
      <c r="AB701" s="17" t="s">
        <v>5465</v>
      </c>
      <c r="AC701" s="17" t="str">
        <f>_xlfn.XLOOKUP(B701,'INCIDENT-04-27-2026'!E:E,'INCIDENT-04-27-2026'!F:F,"")</f>
        <v/>
      </c>
      <c r="AD701" s="9"/>
      <c r="AE701" s="7" t="s">
        <v>5465</v>
      </c>
      <c r="AF701" s="6" t="str">
        <f>_xlfn.XLOOKUP(B701,'[13]Input_27-04'!$B:$B,'[13]Input_27-04'!$M:$M,"")</f>
        <v/>
      </c>
      <c r="AG701" s="7"/>
      <c r="AH701" s="3"/>
      <c r="AI701" s="18" t="str">
        <f>_xlfn.XLOOKUP(B701,'[3]Cells Huawei 27042026 10h'!$B:$B,'[3]Cells Huawei 27042026 10h'!$T:$T,"")</f>
        <v/>
      </c>
      <c r="AJ701" s="18" t="str">
        <f>_xlfn.XLOOKUP(B701,'[3]Cells Huawei 27042026 15h'!$B:$B,'[3]Cells Huawei 27042026 15h'!$T:$T,"")</f>
        <v/>
      </c>
      <c r="AK701" s="18" t="str">
        <f>_xlfn.XLOOKUP(B701,'[4]cells down 27042026 11h28'!$B:$B,'[4]cells down 27042026 11h28'!$R:$R,"")</f>
        <v/>
      </c>
      <c r="AL701" s="18" t="str">
        <f>_xlfn.XLOOKUP(B701,'[4]cells down 27042026 18h01'!$B:$B,'[4]cells down 27042026 18h01'!$R:$R,"")</f>
        <v/>
      </c>
      <c r="AM701" s="18" t="str">
        <f>_xlfn.XLOOKUP(B701,'[5]cell downs 27042026 11h'!$B:$B,'[5]cell downs 27042026 11h'!$R:$R,"")</f>
        <v/>
      </c>
      <c r="AN701" s="18" t="str">
        <f>_xlfn.XLOOKUP(B701,'[5]cell downs 27042026 17h40'!$B:$B,'[5]cell downs 27042026 17h40'!$R:$R,"")</f>
        <v/>
      </c>
      <c r="AO701" s="18" t="str">
        <f>_xlfn.XLOOKUP(B701,'[6]ALL SITES DOWN'!$D:$D,'[6]ALL SITES DOWN'!$J:$J,"")</f>
        <v/>
      </c>
      <c r="AP701" s="18" t="str">
        <f>_xlfn.XLOOKUP(B701,'[7]ALL SITES DOWN'!$D:$D,'[7]ALL SITES DOWN'!$J:$J,"")</f>
        <v/>
      </c>
      <c r="AQ701" s="9" t="str">
        <f>_xlfn.XLOOKUP(B701,[8]sheet1!$AC:$AC,[8]sheet1!$AF:$AF,"")</f>
        <v/>
      </c>
      <c r="AR701" s="14"/>
      <c r="AS701" s="14" t="s">
        <v>5465</v>
      </c>
      <c r="AT701" s="14" t="str">
        <f>_xlfn.XLOOKUP(B701,'[9]cell downs 18042026 17h'!$B:$B,'[9]cell downs 18042026 17h'!$B:$B,"")</f>
        <v/>
      </c>
      <c r="AU701" s="14" t="str">
        <f>_xlfn.XLOOKUP(B701,'[10]Cells Huawei 19042026 15h'!$B:$B,'[10]Cells Huawei 19042026 15h'!$B:$B,"")</f>
        <v/>
      </c>
      <c r="AV701" s="9" t="str">
        <f>_xlfn.XLOOKUP(B701,'[11]cells down 19042026 9H40'!$B:$B,'[11]cells down 19042026 9H40'!$B:$B,"")</f>
        <v/>
      </c>
    </row>
    <row r="702" spans="1:48" hidden="1" x14ac:dyDescent="0.3">
      <c r="A702" s="1" t="s">
        <v>1560</v>
      </c>
      <c r="B702" s="1" t="s">
        <v>1561</v>
      </c>
      <c r="C702" s="3" t="str">
        <f>_xlfn.XLOOKUP(B702,'[1]daily break down'!$D:$D,'[1]daily break down'!$E:$E,"")</f>
        <v>Yaounde</v>
      </c>
      <c r="D702" s="1" t="s">
        <v>21</v>
      </c>
      <c r="E702" s="1" t="s">
        <v>22</v>
      </c>
      <c r="F702" s="3" t="s">
        <v>37</v>
      </c>
      <c r="G702" s="1" t="s">
        <v>38</v>
      </c>
      <c r="H702" s="29" t="str">
        <f>_xlfn.XLOOKUP(B702,[2]CALCULATION!$B:$B,[2]CALCULATION!$H:$H,"")</f>
        <v>ZTE</v>
      </c>
      <c r="I702" s="26">
        <v>6.9762978943193135</v>
      </c>
      <c r="J702" s="26">
        <v>0.5292381139904061</v>
      </c>
      <c r="K702" s="26">
        <v>21.712049806953111</v>
      </c>
      <c r="L702" s="26">
        <v>0</v>
      </c>
      <c r="M702" s="26">
        <v>19.313748990534567</v>
      </c>
      <c r="N702" s="26">
        <v>16.472549674260129</v>
      </c>
      <c r="O702" s="26">
        <v>0</v>
      </c>
      <c r="P702" s="114" t="s">
        <v>6364</v>
      </c>
      <c r="Q702" s="42" t="s">
        <v>5538</v>
      </c>
      <c r="R702" s="42"/>
      <c r="S702" s="41" t="str" cm="1">
        <f t="array" ref="S702">IFERROR(_xlfn.IFS(
U702="MPR ISSUE","PDH",
U702="BSS Hardware Issue","BSS",
U702="Sites strategiques, MLL, Pylone, etc.","ENVTECH",
U702="AKTIVCO DEFAUT GE &amp; POWER Cabinet","AKTIVCO",
U702="AKTIVCO Coupure ENEO &amp; Baisse de tension","AKTIVCO GRID ONLY",
U702="Coupure ENEO &amp; Baisse de tension","IHS GRID ONLY",
U702="Defaut GE &amp; POWER Cabinet","IHS",
U702="Sharing","Partners",
U702="Sites strategiques &amp; DataCenter","SST &amp; DC",
U702="Exclu","Exclu",
U702="SAT","SAT",
U702="SPARE-ISSUE","SPARE-ISSUE",
U702="Fiber CAmtel","TRANS_FO_CAMTEL",
U702="Fiber AOF","Fiber AOF",
U702="Projet OCM (HUAWEI)","TRAVAUX-HUAWEI",
U702="Projet OCM (NOKIA)","TRAVAUX-NOKIA",
U702="ACCESS-ISSUE","ACCESS-ISSUE",
U702="Projet OCM (ZTE, NOKIA, autres projets)","TRAVAUX OCM",
U702="No root CAuse","No root cause",
U702="ODU HS","PDH",
U702="IP &amp; VLAN","PDH",
U702="Warehouse HUAWEI","SPARE-ISSUE",
U702="SPARE-HS","SPARE-ISSUE",
U702="Power Telco","BSS",U702="no impacts","no impacts"
),"")</f>
        <v>No root cause</v>
      </c>
      <c r="T702" s="41" t="str" cm="1">
        <f t="array" ref="T702">IFERROR(_xlfn.IFS(
U702="MPR ISSUE","TX ISSUE",
U702="BSS Hardware Issue","RAN ISSUE",
U702="Sites strategiques, MLL, Pylone, etc.","ENVTECH",
U702="AKTIVCO DEFAUT GE &amp; POWER Cabinet","POWER ISSUE",
U702="AKTIVCO Coupure ENEO &amp; Baisse de tension","POWER ISSUE",
U702="Coupure ENEO &amp; Baisse de tension","POWER ISSUE",
U702="Defaut GE &amp; POWER Cabinet","POWER ISSUE",
U702="Sharing","POWER ISSUE",
U702="Sites strategiques &amp; DataCenter","POWER ISSUE",
U702="Exclu","Exclu",
U702="SAT","TX ISSUE",
U702="SPARE-ISSUE","SPARE-ISSUE",
U702="Fiber CAmtel","TX ISSUE",
U702="Fiber AOF","TX ISSUE",
U702="Projet OCM (HUAWEI)","TRAVAUX-HUAWEI",
U702="Projet OCM (NOKIA)","TRAVAUX -NOKIA",
U702="ACCESS-ISSUE","ACCESS-ISSUE",
U702="Projet OCM (ZTE, NOKIA, autres projets)","TRAVAUX OCM",
U702="No root CAuse","No root cause",
U702="ODU HS","TX ISSUE",
U702="IP &amp; VLAN","TX ISSUE",
U702="Warehouse HUAWEI","SPARE-ISSUE",
U702="SPARE-HS","SPARE-ISSUE",
U702="Power Telco","RAN ISSUE",U702="no impacts","no impacts"
),"")</f>
        <v>No root cause</v>
      </c>
      <c r="U702" s="68" t="s">
        <v>5691</v>
      </c>
      <c r="V702" s="41" t="str" cm="1">
        <f t="array" ref="V702">IFERROR(_xlfn.IFS(
U702="MPR ISSUE","ACTIVE",
U702="BSS Hardware Issue","ACTIVE",
U702="Sites strategiques, MLL, Pylone, etc.","PASSIVE",
U702="AKTIVCO DEFAUT GE &amp; POWER Cabinet","PASSIVE",
U702="AKTIVCO Coupure ENEO &amp; Baisse de tension","PASSIVE",
U702="Coupure ENEO &amp; Baisse de tension","PASSIVE",
U702="Defaut GE &amp; POWER Cabinet","PASSIVE",
U702="Sharing","PASSIVE",
U702="Sites strategiques &amp; DataCenter","PASSIVE",
U702="Exclu","Exclu",
U702="SAT","ACTIVE",
U702="SPARE-ISSUE","SPARE-ISSUE",
U702="Fiber CAmtel","ACTIVE",
U702="Fiber AOF","ACTIVE",
U702="Projet OCM (HUAWEI)","PLANNED WORKS",
U702="Projet OCM (NOKIA)","PLANNED WORKS",
U702="ACCESS-ISSUE","ACCESS-ISSUE",
U702="Projet OCM (ZTE, NOKIA, autres projets)","PLANNED WORKS",
U702="No root CAuse","No root cause",
U702="ODU HS","ACTIVE",
U702="IP &amp; VLAN","ACTIVE",
U702="Warehouse HUAWEI","SPARE-ISSUE",
U702="SPARE-HS","SPARE-ISSUE",
U702="Power Telco","ACTIVE", U702="no impacts","no impacts"
),"")</f>
        <v>No root cause</v>
      </c>
      <c r="W702" s="113"/>
      <c r="X702" s="113"/>
      <c r="Y702" s="113"/>
      <c r="Z702" s="113"/>
      <c r="AA702" s="113"/>
      <c r="AB702" s="17" t="s">
        <v>5465</v>
      </c>
      <c r="AC702" s="17" t="str">
        <f>_xlfn.XLOOKUP(B702,'INCIDENT-04-27-2026'!E:E,'INCIDENT-04-27-2026'!F:F,"")</f>
        <v/>
      </c>
      <c r="AD702" s="9"/>
      <c r="AE702" s="7" t="s">
        <v>5465</v>
      </c>
      <c r="AF702" s="6" t="str">
        <f>_xlfn.XLOOKUP(B702,'[13]Input_27-04'!$B:$B,'[13]Input_27-04'!$M:$M,"")</f>
        <v/>
      </c>
      <c r="AG702" s="7"/>
      <c r="AH702" s="3"/>
      <c r="AI702" s="18" t="str">
        <f>_xlfn.XLOOKUP(B702,'[3]Cells Huawei 27042026 10h'!$B:$B,'[3]Cells Huawei 27042026 10h'!$T:$T,"")</f>
        <v/>
      </c>
      <c r="AJ702" s="18" t="str">
        <f>_xlfn.XLOOKUP(B702,'[3]Cells Huawei 27042026 15h'!$B:$B,'[3]Cells Huawei 27042026 15h'!$T:$T,"")</f>
        <v/>
      </c>
      <c r="AK702" s="18" t="str">
        <f>_xlfn.XLOOKUP(B702,'[4]cells down 27042026 11h28'!$B:$B,'[4]cells down 27042026 11h28'!$R:$R,"")</f>
        <v/>
      </c>
      <c r="AL702" s="18" t="str">
        <f>_xlfn.XLOOKUP(B702,'[4]cells down 27042026 18h01'!$B:$B,'[4]cells down 27042026 18h01'!$R:$R,"")</f>
        <v/>
      </c>
      <c r="AM702" s="18" t="str">
        <f>_xlfn.XLOOKUP(B702,'[5]cell downs 27042026 11h'!$B:$B,'[5]cell downs 27042026 11h'!$R:$R,"")</f>
        <v/>
      </c>
      <c r="AN702" s="18" t="str">
        <f>_xlfn.XLOOKUP(B702,'[5]cell downs 27042026 17h40'!$B:$B,'[5]cell downs 27042026 17h40'!$R:$R,"")</f>
        <v/>
      </c>
      <c r="AO702" s="18" t="str">
        <f>_xlfn.XLOOKUP(B702,'[6]ALL SITES DOWN'!$D:$D,'[6]ALL SITES DOWN'!$J:$J,"")</f>
        <v/>
      </c>
      <c r="AP702" s="18" t="str">
        <f>_xlfn.XLOOKUP(B702,'[7]ALL SITES DOWN'!$D:$D,'[7]ALL SITES DOWN'!$J:$J,"")</f>
        <v/>
      </c>
      <c r="AQ702" s="9" t="str">
        <f>_xlfn.XLOOKUP(B702,[8]sheet1!$AC:$AC,[8]sheet1!$AF:$AF,"")</f>
        <v/>
      </c>
      <c r="AR702" s="14"/>
      <c r="AS702" s="14" t="s">
        <v>5465</v>
      </c>
      <c r="AT702" s="14" t="str">
        <f>_xlfn.XLOOKUP(B702,'[9]cell downs 18042026 17h'!$B:$B,'[9]cell downs 18042026 17h'!$B:$B,"")</f>
        <v/>
      </c>
      <c r="AU702" s="14" t="str">
        <f>_xlfn.XLOOKUP(B702,'[10]Cells Huawei 19042026 15h'!$B:$B,'[10]Cells Huawei 19042026 15h'!$B:$B,"")</f>
        <v/>
      </c>
      <c r="AV702" s="9" t="str">
        <f>_xlfn.XLOOKUP(B702,'[11]cells down 19042026 9H40'!$B:$B,'[11]cells down 19042026 9H40'!$B:$B,"")</f>
        <v>CTR_838</v>
      </c>
    </row>
    <row r="703" spans="1:48" hidden="1" x14ac:dyDescent="0.3">
      <c r="A703" s="1" t="s">
        <v>691</v>
      </c>
      <c r="B703" s="8" t="s">
        <v>692</v>
      </c>
      <c r="C703" s="3" t="str">
        <f>_xlfn.XLOOKUP(B703,'[1]daily break down'!$D:$D,'[1]daily break down'!$E:$E,"")</f>
        <v>Yaounde</v>
      </c>
      <c r="D703" s="1" t="s">
        <v>11</v>
      </c>
      <c r="E703" s="1" t="s">
        <v>12</v>
      </c>
      <c r="F703" s="3" t="s">
        <v>37</v>
      </c>
      <c r="G703" s="1" t="s">
        <v>38</v>
      </c>
      <c r="H703" s="29" t="str">
        <f>_xlfn.XLOOKUP(B703,[2]CALCULATION!$B:$B,[2]CALCULATION!$H:$H,"")</f>
        <v>ZTE</v>
      </c>
      <c r="I703" s="26">
        <v>0</v>
      </c>
      <c r="J703" s="26">
        <v>14.353296493195565</v>
      </c>
      <c r="K703" s="26">
        <v>0.82594247687860445</v>
      </c>
      <c r="L703" s="26">
        <v>0</v>
      </c>
      <c r="M703" s="26">
        <v>0</v>
      </c>
      <c r="N703" s="26">
        <v>16.462704711028938</v>
      </c>
      <c r="O703" s="26">
        <v>0</v>
      </c>
      <c r="P703" s="114" t="s">
        <v>6364</v>
      </c>
      <c r="Q703" s="42" t="s">
        <v>5538</v>
      </c>
      <c r="R703" s="42"/>
      <c r="S703" s="41" t="str" cm="1">
        <f t="array" ref="S703">IFERROR(_xlfn.IFS(
U703="MPR ISSUE","PDH",
U703="BSS Hardware Issue","BSS",
U703="Sites strategiques, MLL, Pylone, etc.","ENVTECH",
U703="AKTIVCO DEFAUT GE &amp; POWER Cabinet","AKTIVCO",
U703="AKTIVCO Coupure ENEO &amp; Baisse de tension","AKTIVCO GRID ONLY",
U703="Coupure ENEO &amp; Baisse de tension","IHS GRID ONLY",
U703="Defaut GE &amp; POWER Cabinet","IHS",
U703="Sharing","Partners",
U703="Sites strategiques &amp; DataCenter","SST &amp; DC",
U703="Exclu","Exclu",
U703="SAT","SAT",
U703="SPARE-ISSUE","SPARE-ISSUE",
U703="Fiber CAmtel","TRANS_FO_CAMTEL",
U703="Fiber AOF","Fiber AOF",
U703="Projet OCM (HUAWEI)","TRAVAUX-HUAWEI",
U703="Projet OCM (NOKIA)","TRAVAUX-NOKIA",
U703="ACCESS-ISSUE","ACCESS-ISSUE",
U703="Projet OCM (ZTE, NOKIA, autres projets)","TRAVAUX OCM",
U703="No root CAuse","No root cause",
U703="ODU HS","PDH",
U703="IP &amp; VLAN","PDH",
U703="Warehouse HUAWEI","SPARE-ISSUE",
U703="SPARE-HS","SPARE-ISSUE",
U703="Power Telco","BSS",U703="no impacts","no impacts"
),"")</f>
        <v>No root cause</v>
      </c>
      <c r="T703" s="41" t="str" cm="1">
        <f t="array" ref="T703">IFERROR(_xlfn.IFS(
U703="MPR ISSUE","TX ISSUE",
U703="BSS Hardware Issue","RAN ISSUE",
U703="Sites strategiques, MLL, Pylone, etc.","ENVTECH",
U703="AKTIVCO DEFAUT GE &amp; POWER Cabinet","POWER ISSUE",
U703="AKTIVCO Coupure ENEO &amp; Baisse de tension","POWER ISSUE",
U703="Coupure ENEO &amp; Baisse de tension","POWER ISSUE",
U703="Defaut GE &amp; POWER Cabinet","POWER ISSUE",
U703="Sharing","POWER ISSUE",
U703="Sites strategiques &amp; DataCenter","POWER ISSUE",
U703="Exclu","Exclu",
U703="SAT","TX ISSUE",
U703="SPARE-ISSUE","SPARE-ISSUE",
U703="Fiber CAmtel","TX ISSUE",
U703="Fiber AOF","TX ISSUE",
U703="Projet OCM (HUAWEI)","TRAVAUX-HUAWEI",
U703="Projet OCM (NOKIA)","TRAVAUX -NOKIA",
U703="ACCESS-ISSUE","ACCESS-ISSUE",
U703="Projet OCM (ZTE, NOKIA, autres projets)","TRAVAUX OCM",
U703="No root CAuse","No root cause",
U703="ODU HS","TX ISSUE",
U703="IP &amp; VLAN","TX ISSUE",
U703="Warehouse HUAWEI","SPARE-ISSUE",
U703="SPARE-HS","SPARE-ISSUE",
U703="Power Telco","RAN ISSUE",U703="no impacts","no impacts"
),"")</f>
        <v>No root cause</v>
      </c>
      <c r="U703" s="68" t="s">
        <v>5691</v>
      </c>
      <c r="V703" s="41" t="str" cm="1">
        <f t="array" ref="V703">IFERROR(_xlfn.IFS(
U703="MPR ISSUE","ACTIVE",
U703="BSS Hardware Issue","ACTIVE",
U703="Sites strategiques, MLL, Pylone, etc.","PASSIVE",
U703="AKTIVCO DEFAUT GE &amp; POWER Cabinet","PASSIVE",
U703="AKTIVCO Coupure ENEO &amp; Baisse de tension","PASSIVE",
U703="Coupure ENEO &amp; Baisse de tension","PASSIVE",
U703="Defaut GE &amp; POWER Cabinet","PASSIVE",
U703="Sharing","PASSIVE",
U703="Sites strategiques &amp; DataCenter","PASSIVE",
U703="Exclu","Exclu",
U703="SAT","ACTIVE",
U703="SPARE-ISSUE","SPARE-ISSUE",
U703="Fiber CAmtel","ACTIVE",
U703="Fiber AOF","ACTIVE",
U703="Projet OCM (HUAWEI)","PLANNED WORKS",
U703="Projet OCM (NOKIA)","PLANNED WORKS",
U703="ACCESS-ISSUE","ACCESS-ISSUE",
U703="Projet OCM (ZTE, NOKIA, autres projets)","PLANNED WORKS",
U703="No root CAuse","No root cause",
U703="ODU HS","ACTIVE",
U703="IP &amp; VLAN","ACTIVE",
U703="Warehouse HUAWEI","SPARE-ISSUE",
U703="SPARE-HS","SPARE-ISSUE",
U703="Power Telco","ACTIVE", U703="no impacts","no impacts"
),"")</f>
        <v>No root cause</v>
      </c>
      <c r="W703" s="113"/>
      <c r="X703" s="113"/>
      <c r="Y703" s="113"/>
      <c r="Z703" s="113"/>
      <c r="AA703" s="113"/>
      <c r="AB703" s="17" t="s">
        <v>5465</v>
      </c>
      <c r="AC703" s="17" t="str">
        <f>_xlfn.XLOOKUP(B703,'INCIDENT-04-27-2026'!E:E,'INCIDENT-04-27-2026'!F:F,"")</f>
        <v/>
      </c>
      <c r="AD703" s="9"/>
      <c r="AE703" s="7" t="s">
        <v>5465</v>
      </c>
      <c r="AF703" s="6" t="str">
        <f>_xlfn.XLOOKUP(B703,'[13]Input_27-04'!$B:$B,'[13]Input_27-04'!$M:$M,"")</f>
        <v/>
      </c>
      <c r="AG703" s="7"/>
      <c r="AH703" s="3"/>
      <c r="AI703" s="18" t="str">
        <f>_xlfn.XLOOKUP(B703,'[3]Cells Huawei 27042026 10h'!$B:$B,'[3]Cells Huawei 27042026 10h'!$T:$T,"")</f>
        <v/>
      </c>
      <c r="AJ703" s="18" t="str">
        <f>_xlfn.XLOOKUP(B703,'[3]Cells Huawei 27042026 15h'!$B:$B,'[3]Cells Huawei 27042026 15h'!$T:$T,"")</f>
        <v/>
      </c>
      <c r="AK703" s="18" t="str">
        <f>_xlfn.XLOOKUP(B703,'[4]cells down 27042026 11h28'!$B:$B,'[4]cells down 27042026 11h28'!$R:$R,"")</f>
        <v/>
      </c>
      <c r="AL703" s="18" t="str">
        <f>_xlfn.XLOOKUP(B703,'[4]cells down 27042026 18h01'!$B:$B,'[4]cells down 27042026 18h01'!$R:$R,"")</f>
        <v/>
      </c>
      <c r="AM703" s="18" t="str">
        <f>_xlfn.XLOOKUP(B703,'[5]cell downs 27042026 11h'!$B:$B,'[5]cell downs 27042026 11h'!$R:$R,"")</f>
        <v/>
      </c>
      <c r="AN703" s="18" t="str">
        <f>_xlfn.XLOOKUP(B703,'[5]cell downs 27042026 17h40'!$B:$B,'[5]cell downs 27042026 17h40'!$R:$R,"")</f>
        <v/>
      </c>
      <c r="AO703" s="18" t="str">
        <f>_xlfn.XLOOKUP(B703,'[6]ALL SITES DOWN'!$D:$D,'[6]ALL SITES DOWN'!$J:$J,"")</f>
        <v/>
      </c>
      <c r="AP703" s="18" t="str">
        <f>_xlfn.XLOOKUP(B703,'[7]ALL SITES DOWN'!$D:$D,'[7]ALL SITES DOWN'!$J:$J,"")</f>
        <v/>
      </c>
      <c r="AQ703" s="9" t="str">
        <f>_xlfn.XLOOKUP(B703,[8]sheet1!$AC:$AC,[8]sheet1!$AF:$AF,"")</f>
        <v/>
      </c>
      <c r="AR703" s="14"/>
      <c r="AS703" s="14" t="s">
        <v>5465</v>
      </c>
      <c r="AT703" s="14" t="str">
        <f>_xlfn.XLOOKUP(B703,'[9]cell downs 18042026 17h'!$B:$B,'[9]cell downs 18042026 17h'!$B:$B,"")</f>
        <v/>
      </c>
      <c r="AU703" s="14" t="str">
        <f>_xlfn.XLOOKUP(B703,'[10]Cells Huawei 19042026 15h'!$B:$B,'[10]Cells Huawei 19042026 15h'!$B:$B,"")</f>
        <v/>
      </c>
      <c r="AV703" s="9" t="str">
        <f>_xlfn.XLOOKUP(B703,'[11]cells down 19042026 9H40'!$B:$B,'[11]cells down 19042026 9H40'!$B:$B,"")</f>
        <v/>
      </c>
    </row>
    <row r="704" spans="1:48" hidden="1" x14ac:dyDescent="0.3">
      <c r="A704" s="1" t="s">
        <v>1574</v>
      </c>
      <c r="B704" s="8" t="s">
        <v>1575</v>
      </c>
      <c r="C704" s="3" t="str">
        <f>_xlfn.XLOOKUP(B704,'[1]daily break down'!$D:$D,'[1]daily break down'!$E:$E,"")</f>
        <v>Yaounde</v>
      </c>
      <c r="D704" s="1" t="s">
        <v>21</v>
      </c>
      <c r="E704" s="1" t="s">
        <v>36</v>
      </c>
      <c r="F704" s="3" t="s">
        <v>37</v>
      </c>
      <c r="G704" s="1" t="s">
        <v>38</v>
      </c>
      <c r="H704" s="29" t="str">
        <f>_xlfn.XLOOKUP(B704,[2]CALCULATION!$B:$B,[2]CALCULATION!$H:$H,"")</f>
        <v>ZTE</v>
      </c>
      <c r="I704" s="26">
        <v>0</v>
      </c>
      <c r="J704" s="26">
        <v>1.6586622835179196E-3</v>
      </c>
      <c r="K704" s="26">
        <v>11.745290825921076</v>
      </c>
      <c r="L704" s="26">
        <v>0</v>
      </c>
      <c r="M704" s="26">
        <v>15.12154249171739</v>
      </c>
      <c r="N704" s="26">
        <v>14.511029925834613</v>
      </c>
      <c r="O704" s="26">
        <v>0</v>
      </c>
      <c r="P704" s="114" t="s">
        <v>6364</v>
      </c>
      <c r="Q704" s="42" t="s">
        <v>5538</v>
      </c>
      <c r="R704" s="42"/>
      <c r="S704" s="41" t="str" cm="1">
        <f t="array" ref="S704">IFERROR(_xlfn.IFS(
U704="MPR ISSUE","PDH",
U704="BSS Hardware Issue","BSS",
U704="Sites strategiques, MLL, Pylone, etc.","ENVTECH",
U704="AKTIVCO DEFAUT GE &amp; POWER Cabinet","AKTIVCO",
U704="AKTIVCO Coupure ENEO &amp; Baisse de tension","AKTIVCO GRID ONLY",
U704="Coupure ENEO &amp; Baisse de tension","IHS GRID ONLY",
U704="Defaut GE &amp; POWER Cabinet","IHS",
U704="Sharing","Partners",
U704="Sites strategiques &amp; DataCenter","SST &amp; DC",
U704="Exclu","Exclu",
U704="SAT","SAT",
U704="SPARE-ISSUE","SPARE-ISSUE",
U704="Fiber CAmtel","TRANS_FO_CAMTEL",
U704="Fiber AOF","Fiber AOF",
U704="Projet OCM (HUAWEI)","TRAVAUX-HUAWEI",
U704="Projet OCM (NOKIA)","TRAVAUX-NOKIA",
U704="ACCESS-ISSUE","ACCESS-ISSUE",
U704="Projet OCM (ZTE, NOKIA, autres projets)","TRAVAUX OCM",
U704="No root CAuse","No root cause",
U704="ODU HS","PDH",
U704="IP &amp; VLAN","PDH",
U704="Warehouse HUAWEI","SPARE-ISSUE",
U704="SPARE-HS","SPARE-ISSUE",
U704="Power Telco","BSS",U704="no impacts","no impacts"
),"")</f>
        <v>No root cause</v>
      </c>
      <c r="T704" s="41" t="str" cm="1">
        <f t="array" ref="T704">IFERROR(_xlfn.IFS(
U704="MPR ISSUE","TX ISSUE",
U704="BSS Hardware Issue","RAN ISSUE",
U704="Sites strategiques, MLL, Pylone, etc.","ENVTECH",
U704="AKTIVCO DEFAUT GE &amp; POWER Cabinet","POWER ISSUE",
U704="AKTIVCO Coupure ENEO &amp; Baisse de tension","POWER ISSUE",
U704="Coupure ENEO &amp; Baisse de tension","POWER ISSUE",
U704="Defaut GE &amp; POWER Cabinet","POWER ISSUE",
U704="Sharing","POWER ISSUE",
U704="Sites strategiques &amp; DataCenter","POWER ISSUE",
U704="Exclu","Exclu",
U704="SAT","TX ISSUE",
U704="SPARE-ISSUE","SPARE-ISSUE",
U704="Fiber CAmtel","TX ISSUE",
U704="Fiber AOF","TX ISSUE",
U704="Projet OCM (HUAWEI)","TRAVAUX-HUAWEI",
U704="Projet OCM (NOKIA)","TRAVAUX -NOKIA",
U704="ACCESS-ISSUE","ACCESS-ISSUE",
U704="Projet OCM (ZTE, NOKIA, autres projets)","TRAVAUX OCM",
U704="No root CAuse","No root cause",
U704="ODU HS","TX ISSUE",
U704="IP &amp; VLAN","TX ISSUE",
U704="Warehouse HUAWEI","SPARE-ISSUE",
U704="SPARE-HS","SPARE-ISSUE",
U704="Power Telco","RAN ISSUE",U704="no impacts","no impacts"
),"")</f>
        <v>No root cause</v>
      </c>
      <c r="U704" s="68" t="s">
        <v>5691</v>
      </c>
      <c r="V704" s="41" t="str" cm="1">
        <f t="array" ref="V704">IFERROR(_xlfn.IFS(
U704="MPR ISSUE","ACTIVE",
U704="BSS Hardware Issue","ACTIVE",
U704="Sites strategiques, MLL, Pylone, etc.","PASSIVE",
U704="AKTIVCO DEFAUT GE &amp; POWER Cabinet","PASSIVE",
U704="AKTIVCO Coupure ENEO &amp; Baisse de tension","PASSIVE",
U704="Coupure ENEO &amp; Baisse de tension","PASSIVE",
U704="Defaut GE &amp; POWER Cabinet","PASSIVE",
U704="Sharing","PASSIVE",
U704="Sites strategiques &amp; DataCenter","PASSIVE",
U704="Exclu","Exclu",
U704="SAT","ACTIVE",
U704="SPARE-ISSUE","SPARE-ISSUE",
U704="Fiber CAmtel","ACTIVE",
U704="Fiber AOF","ACTIVE",
U704="Projet OCM (HUAWEI)","PLANNED WORKS",
U704="Projet OCM (NOKIA)","PLANNED WORKS",
U704="ACCESS-ISSUE","ACCESS-ISSUE",
U704="Projet OCM (ZTE, NOKIA, autres projets)","PLANNED WORKS",
U704="No root CAuse","No root cause",
U704="ODU HS","ACTIVE",
U704="IP &amp; VLAN","ACTIVE",
U704="Warehouse HUAWEI","SPARE-ISSUE",
U704="SPARE-HS","SPARE-ISSUE",
U704="Power Telco","ACTIVE", U704="no impacts","no impacts"
),"")</f>
        <v>No root cause</v>
      </c>
      <c r="W704" s="113"/>
      <c r="X704" s="113"/>
      <c r="Y704" s="113"/>
      <c r="Z704" s="113"/>
      <c r="AA704" s="113"/>
      <c r="AB704" s="17" t="s">
        <v>5465</v>
      </c>
      <c r="AC704" s="17" t="str">
        <f>_xlfn.XLOOKUP(B704,'INCIDENT-04-27-2026'!E:E,'INCIDENT-04-27-2026'!F:F,"")</f>
        <v/>
      </c>
      <c r="AD704" s="9"/>
      <c r="AE704" s="7" t="s">
        <v>5465</v>
      </c>
      <c r="AF704" s="6" t="str">
        <f>_xlfn.XLOOKUP(B704,'[13]Input_27-04'!$B:$B,'[13]Input_27-04'!$M:$M,"")</f>
        <v/>
      </c>
      <c r="AG704" s="7"/>
      <c r="AH704" s="3"/>
      <c r="AI704" s="18" t="str">
        <f>_xlfn.XLOOKUP(B704,'[3]Cells Huawei 27042026 10h'!$B:$B,'[3]Cells Huawei 27042026 10h'!$T:$T,"")</f>
        <v/>
      </c>
      <c r="AJ704" s="18" t="str">
        <f>_xlfn.XLOOKUP(B704,'[3]Cells Huawei 27042026 15h'!$B:$B,'[3]Cells Huawei 27042026 15h'!$T:$T,"")</f>
        <v/>
      </c>
      <c r="AK704" s="18" t="str">
        <f>_xlfn.XLOOKUP(B704,'[4]cells down 27042026 11h28'!$B:$B,'[4]cells down 27042026 11h28'!$R:$R,"")</f>
        <v/>
      </c>
      <c r="AL704" s="18" t="str">
        <f>_xlfn.XLOOKUP(B704,'[4]cells down 27042026 18h01'!$B:$B,'[4]cells down 27042026 18h01'!$R:$R,"")</f>
        <v/>
      </c>
      <c r="AM704" s="18" t="str">
        <f>_xlfn.XLOOKUP(B704,'[5]cell downs 27042026 11h'!$B:$B,'[5]cell downs 27042026 11h'!$R:$R,"")</f>
        <v/>
      </c>
      <c r="AN704" s="18" t="str">
        <f>_xlfn.XLOOKUP(B704,'[5]cell downs 27042026 17h40'!$B:$B,'[5]cell downs 27042026 17h40'!$R:$R,"")</f>
        <v/>
      </c>
      <c r="AO704" s="18" t="str">
        <f>_xlfn.XLOOKUP(B704,'[6]ALL SITES DOWN'!$D:$D,'[6]ALL SITES DOWN'!$J:$J,"")</f>
        <v/>
      </c>
      <c r="AP704" s="18" t="str">
        <f>_xlfn.XLOOKUP(B704,'[7]ALL SITES DOWN'!$D:$D,'[7]ALL SITES DOWN'!$J:$J,"")</f>
        <v/>
      </c>
      <c r="AQ704" s="9" t="str">
        <f>_xlfn.XLOOKUP(B704,[8]sheet1!$AC:$AC,[8]sheet1!$AF:$AF,"")</f>
        <v/>
      </c>
      <c r="AR704" s="14"/>
      <c r="AS704" s="14" t="s">
        <v>5465</v>
      </c>
      <c r="AT704" s="14" t="str">
        <f>_xlfn.XLOOKUP(B704,'[9]cell downs 18042026 17h'!$B:$B,'[9]cell downs 18042026 17h'!$B:$B,"")</f>
        <v/>
      </c>
      <c r="AU704" s="14" t="str">
        <f>_xlfn.XLOOKUP(B704,'[10]Cells Huawei 19042026 15h'!$B:$B,'[10]Cells Huawei 19042026 15h'!$B:$B,"")</f>
        <v/>
      </c>
      <c r="AV704" s="9" t="str">
        <f>_xlfn.XLOOKUP(B704,'[11]cells down 19042026 9H40'!$B:$B,'[11]cells down 19042026 9H40'!$B:$B,"")</f>
        <v/>
      </c>
    </row>
    <row r="705" spans="1:48" hidden="1" x14ac:dyDescent="0.3">
      <c r="A705" s="1" t="s">
        <v>2474</v>
      </c>
      <c r="B705" s="8" t="s">
        <v>2475</v>
      </c>
      <c r="C705" s="3" t="str">
        <f>_xlfn.XLOOKUP(B705,'[1]daily break down'!$D:$D,'[1]daily break down'!$E:$E,"")</f>
        <v>Yaounde</v>
      </c>
      <c r="D705" s="1" t="s">
        <v>11</v>
      </c>
      <c r="E705" s="1" t="s">
        <v>12</v>
      </c>
      <c r="F705" s="3" t="s">
        <v>37</v>
      </c>
      <c r="G705" s="1" t="s">
        <v>38</v>
      </c>
      <c r="H705" s="29" t="str">
        <f>_xlfn.XLOOKUP(B705,[2]CALCULATION!$B:$B,[2]CALCULATION!$H:$H,"")</f>
        <v>ZTE</v>
      </c>
      <c r="I705" s="26">
        <v>0</v>
      </c>
      <c r="J705" s="26">
        <v>0</v>
      </c>
      <c r="K705" s="26">
        <v>3.783872380740398</v>
      </c>
      <c r="L705" s="26">
        <v>0</v>
      </c>
      <c r="M705" s="26">
        <v>0.68129999172452416</v>
      </c>
      <c r="N705" s="26">
        <v>14.306211886437639</v>
      </c>
      <c r="O705" s="26">
        <v>0</v>
      </c>
      <c r="P705" s="114" t="s">
        <v>6364</v>
      </c>
      <c r="Q705" s="42" t="s">
        <v>5538</v>
      </c>
      <c r="R705" s="42"/>
      <c r="S705" s="41" t="str" cm="1">
        <f t="array" ref="S705">IFERROR(_xlfn.IFS(
U705="MPR ISSUE","PDH",
U705="BSS Hardware Issue","BSS",
U705="Sites strategiques, MLL, Pylone, etc.","ENVTECH",
U705="AKTIVCO DEFAUT GE &amp; POWER Cabinet","AKTIVCO",
U705="AKTIVCO Coupure ENEO &amp; Baisse de tension","AKTIVCO GRID ONLY",
U705="Coupure ENEO &amp; Baisse de tension","IHS GRID ONLY",
U705="Defaut GE &amp; POWER Cabinet","IHS",
U705="Sharing","Partners",
U705="Sites strategiques &amp; DataCenter","SST &amp; DC",
U705="Exclu","Exclu",
U705="SAT","SAT",
U705="SPARE-ISSUE","SPARE-ISSUE",
U705="Fiber CAmtel","TRANS_FO_CAMTEL",
U705="Fiber AOF","Fiber AOF",
U705="Projet OCM (HUAWEI)","TRAVAUX-HUAWEI",
U705="Projet OCM (NOKIA)","TRAVAUX-NOKIA",
U705="ACCESS-ISSUE","ACCESS-ISSUE",
U705="Projet OCM (ZTE, NOKIA, autres projets)","TRAVAUX OCM",
U705="No root CAuse","No root cause",
U705="ODU HS","PDH",
U705="IP &amp; VLAN","PDH",
U705="Warehouse HUAWEI","SPARE-ISSUE",
U705="SPARE-HS","SPARE-ISSUE",
U705="Power Telco","BSS",U705="no impacts","no impacts"
),"")</f>
        <v>No root cause</v>
      </c>
      <c r="T705" s="41" t="str" cm="1">
        <f t="array" ref="T705">IFERROR(_xlfn.IFS(
U705="MPR ISSUE","TX ISSUE",
U705="BSS Hardware Issue","RAN ISSUE",
U705="Sites strategiques, MLL, Pylone, etc.","ENVTECH",
U705="AKTIVCO DEFAUT GE &amp; POWER Cabinet","POWER ISSUE",
U705="AKTIVCO Coupure ENEO &amp; Baisse de tension","POWER ISSUE",
U705="Coupure ENEO &amp; Baisse de tension","POWER ISSUE",
U705="Defaut GE &amp; POWER Cabinet","POWER ISSUE",
U705="Sharing","POWER ISSUE",
U705="Sites strategiques &amp; DataCenter","POWER ISSUE",
U705="Exclu","Exclu",
U705="SAT","TX ISSUE",
U705="SPARE-ISSUE","SPARE-ISSUE",
U705="Fiber CAmtel","TX ISSUE",
U705="Fiber AOF","TX ISSUE",
U705="Projet OCM (HUAWEI)","TRAVAUX-HUAWEI",
U705="Projet OCM (NOKIA)","TRAVAUX -NOKIA",
U705="ACCESS-ISSUE","ACCESS-ISSUE",
U705="Projet OCM (ZTE, NOKIA, autres projets)","TRAVAUX OCM",
U705="No root CAuse","No root cause",
U705="ODU HS","TX ISSUE",
U705="IP &amp; VLAN","TX ISSUE",
U705="Warehouse HUAWEI","SPARE-ISSUE",
U705="SPARE-HS","SPARE-ISSUE",
U705="Power Telco","RAN ISSUE",U705="no impacts","no impacts"
),"")</f>
        <v>No root cause</v>
      </c>
      <c r="U705" s="68" t="s">
        <v>5691</v>
      </c>
      <c r="V705" s="41" t="str" cm="1">
        <f t="array" ref="V705">IFERROR(_xlfn.IFS(
U705="MPR ISSUE","ACTIVE",
U705="BSS Hardware Issue","ACTIVE",
U705="Sites strategiques, MLL, Pylone, etc.","PASSIVE",
U705="AKTIVCO DEFAUT GE &amp; POWER Cabinet","PASSIVE",
U705="AKTIVCO Coupure ENEO &amp; Baisse de tension","PASSIVE",
U705="Coupure ENEO &amp; Baisse de tension","PASSIVE",
U705="Defaut GE &amp; POWER Cabinet","PASSIVE",
U705="Sharing","PASSIVE",
U705="Sites strategiques &amp; DataCenter","PASSIVE",
U705="Exclu","Exclu",
U705="SAT","ACTIVE",
U705="SPARE-ISSUE","SPARE-ISSUE",
U705="Fiber CAmtel","ACTIVE",
U705="Fiber AOF","ACTIVE",
U705="Projet OCM (HUAWEI)","PLANNED WORKS",
U705="Projet OCM (NOKIA)","PLANNED WORKS",
U705="ACCESS-ISSUE","ACCESS-ISSUE",
U705="Projet OCM (ZTE, NOKIA, autres projets)","PLANNED WORKS",
U705="No root CAuse","No root cause",
U705="ODU HS","ACTIVE",
U705="IP &amp; VLAN","ACTIVE",
U705="Warehouse HUAWEI","SPARE-ISSUE",
U705="SPARE-HS","SPARE-ISSUE",
U705="Power Telco","ACTIVE", U705="no impacts","no impacts"
),"")</f>
        <v>No root cause</v>
      </c>
      <c r="W705" s="113"/>
      <c r="X705" s="113"/>
      <c r="Y705" s="113"/>
      <c r="Z705" s="113"/>
      <c r="AA705" s="113"/>
      <c r="AB705" s="17" t="s">
        <v>5465</v>
      </c>
      <c r="AC705" s="17" t="str">
        <f>_xlfn.XLOOKUP(B705,'INCIDENT-04-27-2026'!E:E,'INCIDENT-04-27-2026'!F:F,"")</f>
        <v/>
      </c>
      <c r="AD705" s="9"/>
      <c r="AE705" s="7" t="s">
        <v>5465</v>
      </c>
      <c r="AF705" s="6" t="str">
        <f>_xlfn.XLOOKUP(B705,'[13]Input_27-04'!$B:$B,'[13]Input_27-04'!$M:$M,"")</f>
        <v/>
      </c>
      <c r="AG705" s="7"/>
      <c r="AH705" s="3"/>
      <c r="AI705" s="18" t="str">
        <f>_xlfn.XLOOKUP(B705,'[3]Cells Huawei 27042026 10h'!$B:$B,'[3]Cells Huawei 27042026 10h'!$T:$T,"")</f>
        <v/>
      </c>
      <c r="AJ705" s="18" t="str">
        <f>_xlfn.XLOOKUP(B705,'[3]Cells Huawei 27042026 15h'!$B:$B,'[3]Cells Huawei 27042026 15h'!$T:$T,"")</f>
        <v/>
      </c>
      <c r="AK705" s="18" t="str">
        <f>_xlfn.XLOOKUP(B705,'[4]cells down 27042026 11h28'!$B:$B,'[4]cells down 27042026 11h28'!$R:$R,"")</f>
        <v/>
      </c>
      <c r="AL705" s="18" t="str">
        <f>_xlfn.XLOOKUP(B705,'[4]cells down 27042026 18h01'!$B:$B,'[4]cells down 27042026 18h01'!$R:$R,"")</f>
        <v/>
      </c>
      <c r="AM705" s="18" t="str">
        <f>_xlfn.XLOOKUP(B705,'[5]cell downs 27042026 11h'!$B:$B,'[5]cell downs 27042026 11h'!$R:$R,"")</f>
        <v/>
      </c>
      <c r="AN705" s="18" t="str">
        <f>_xlfn.XLOOKUP(B705,'[5]cell downs 27042026 17h40'!$B:$B,'[5]cell downs 27042026 17h40'!$R:$R,"")</f>
        <v/>
      </c>
      <c r="AO705" s="18" t="str">
        <f>_xlfn.XLOOKUP(B705,'[6]ALL SITES DOWN'!$D:$D,'[6]ALL SITES DOWN'!$J:$J,"")</f>
        <v/>
      </c>
      <c r="AP705" s="18" t="str">
        <f>_xlfn.XLOOKUP(B705,'[7]ALL SITES DOWN'!$D:$D,'[7]ALL SITES DOWN'!$J:$J,"")</f>
        <v/>
      </c>
      <c r="AQ705" s="9" t="str">
        <f>_xlfn.XLOOKUP(B705,[8]sheet1!$AC:$AC,[8]sheet1!$AF:$AF,"")</f>
        <v/>
      </c>
      <c r="AR705" s="14"/>
      <c r="AS705" s="14" t="s">
        <v>5465</v>
      </c>
      <c r="AT705" s="14" t="str">
        <f>_xlfn.XLOOKUP(B705,'[9]cell downs 18042026 17h'!$B:$B,'[9]cell downs 18042026 17h'!$B:$B,"")</f>
        <v/>
      </c>
      <c r="AU705" s="14" t="str">
        <f>_xlfn.XLOOKUP(B705,'[10]Cells Huawei 19042026 15h'!$B:$B,'[10]Cells Huawei 19042026 15h'!$B:$B,"")</f>
        <v/>
      </c>
      <c r="AV705" s="9" t="str">
        <f>_xlfn.XLOOKUP(B705,'[11]cells down 19042026 9H40'!$B:$B,'[11]cells down 19042026 9H40'!$B:$B,"")</f>
        <v/>
      </c>
    </row>
    <row r="706" spans="1:48" hidden="1" x14ac:dyDescent="0.3">
      <c r="A706" s="1" t="s">
        <v>2201</v>
      </c>
      <c r="B706" s="8" t="s">
        <v>2202</v>
      </c>
      <c r="C706" s="3" t="str">
        <f>_xlfn.XLOOKUP(B706,'[1]daily break down'!$D:$D,'[1]daily break down'!$E:$E,"")</f>
        <v>OUEST</v>
      </c>
      <c r="D706" s="1" t="s">
        <v>11</v>
      </c>
      <c r="E706" s="1" t="s">
        <v>12</v>
      </c>
      <c r="F706" s="3" t="s">
        <v>102</v>
      </c>
      <c r="G706" s="1" t="s">
        <v>103</v>
      </c>
      <c r="H706" s="27" t="str">
        <f>_xlfn.XLOOKUP(B706,[2]CALCULATION!$B:$B,[2]CALCULATION!$H:$H,"")</f>
        <v>Huawei</v>
      </c>
      <c r="I706" s="26">
        <v>0</v>
      </c>
      <c r="J706" s="26">
        <v>0</v>
      </c>
      <c r="K706" s="26">
        <v>1.1129980623970919</v>
      </c>
      <c r="L706" s="26">
        <v>0.26843576375512584</v>
      </c>
      <c r="M706" s="26">
        <v>11.317694823261506</v>
      </c>
      <c r="N706" s="26">
        <v>14.276569986274124</v>
      </c>
      <c r="O706" s="26">
        <v>0</v>
      </c>
      <c r="P706" s="114" t="s">
        <v>6364</v>
      </c>
      <c r="Q706" s="42" t="s">
        <v>5538</v>
      </c>
      <c r="R706" s="42"/>
      <c r="S706" s="41" t="str" cm="1">
        <f t="array" ref="S706">IFERROR(_xlfn.IFS(
U706="MPR ISSUE","PDH",
U706="BSS Hardware Issue","BSS",
U706="Sites strategiques, MLL, Pylone, etc.","ENVTECH",
U706="AKTIVCO DEFAUT GE &amp; POWER Cabinet","AKTIVCO",
U706="AKTIVCO Coupure ENEO &amp; Baisse de tension","AKTIVCO GRID ONLY",
U706="Coupure ENEO &amp; Baisse de tension","IHS GRID ONLY",
U706="Defaut GE &amp; POWER Cabinet","IHS",
U706="Sharing","Partners",
U706="Sites strategiques &amp; DataCenter","SST &amp; DC",
U706="Exclu","Exclu",
U706="SAT","SAT",
U706="SPARE-ISSUE","SPARE-ISSUE",
U706="Fiber CAmtel","TRANS_FO_CAMTEL",
U706="Fiber AOF","Fiber AOF",
U706="Projet OCM (HUAWEI)","TRAVAUX-HUAWEI",
U706="Projet OCM (NOKIA)","TRAVAUX-NOKIA",
U706="ACCESS-ISSUE","ACCESS-ISSUE",
U706="Projet OCM (ZTE, NOKIA, autres projets)","TRAVAUX OCM",
U706="No root CAuse","No root cause",
U706="ODU HS","PDH",
U706="IP &amp; VLAN","PDH",
U706="Warehouse HUAWEI","SPARE-ISSUE",
U706="SPARE-HS","SPARE-ISSUE",
U706="Power Telco","BSS",U706="no impacts","no impacts"
),"")</f>
        <v>No root cause</v>
      </c>
      <c r="T706" s="41" t="str" cm="1">
        <f t="array" ref="T706">IFERROR(_xlfn.IFS(
U706="MPR ISSUE","TX ISSUE",
U706="BSS Hardware Issue","RAN ISSUE",
U706="Sites strategiques, MLL, Pylone, etc.","ENVTECH",
U706="AKTIVCO DEFAUT GE &amp; POWER Cabinet","POWER ISSUE",
U706="AKTIVCO Coupure ENEO &amp; Baisse de tension","POWER ISSUE",
U706="Coupure ENEO &amp; Baisse de tension","POWER ISSUE",
U706="Defaut GE &amp; POWER Cabinet","POWER ISSUE",
U706="Sharing","POWER ISSUE",
U706="Sites strategiques &amp; DataCenter","POWER ISSUE",
U706="Exclu","Exclu",
U706="SAT","TX ISSUE",
U706="SPARE-ISSUE","SPARE-ISSUE",
U706="Fiber CAmtel","TX ISSUE",
U706="Fiber AOF","TX ISSUE",
U706="Projet OCM (HUAWEI)","TRAVAUX-HUAWEI",
U706="Projet OCM (NOKIA)","TRAVAUX -NOKIA",
U706="ACCESS-ISSUE","ACCESS-ISSUE",
U706="Projet OCM (ZTE, NOKIA, autres projets)","TRAVAUX OCM",
U706="No root CAuse","No root cause",
U706="ODU HS","TX ISSUE",
U706="IP &amp; VLAN","TX ISSUE",
U706="Warehouse HUAWEI","SPARE-ISSUE",
U706="SPARE-HS","SPARE-ISSUE",
U706="Power Telco","RAN ISSUE",U706="no impacts","no impacts"
),"")</f>
        <v>No root cause</v>
      </c>
      <c r="U706" s="68" t="s">
        <v>5691</v>
      </c>
      <c r="V706" s="41" t="str" cm="1">
        <f t="array" ref="V706">IFERROR(_xlfn.IFS(
U706="MPR ISSUE","ACTIVE",
U706="BSS Hardware Issue","ACTIVE",
U706="Sites strategiques, MLL, Pylone, etc.","PASSIVE",
U706="AKTIVCO DEFAUT GE &amp; POWER Cabinet","PASSIVE",
U706="AKTIVCO Coupure ENEO &amp; Baisse de tension","PASSIVE",
U706="Coupure ENEO &amp; Baisse de tension","PASSIVE",
U706="Defaut GE &amp; POWER Cabinet","PASSIVE",
U706="Sharing","PASSIVE",
U706="Sites strategiques &amp; DataCenter","PASSIVE",
U706="Exclu","Exclu",
U706="SAT","ACTIVE",
U706="SPARE-ISSUE","SPARE-ISSUE",
U706="Fiber CAmtel","ACTIVE",
U706="Fiber AOF","ACTIVE",
U706="Projet OCM (HUAWEI)","PLANNED WORKS",
U706="Projet OCM (NOKIA)","PLANNED WORKS",
U706="ACCESS-ISSUE","ACCESS-ISSUE",
U706="Projet OCM (ZTE, NOKIA, autres projets)","PLANNED WORKS",
U706="No root CAuse","No root cause",
U706="ODU HS","ACTIVE",
U706="IP &amp; VLAN","ACTIVE",
U706="Warehouse HUAWEI","SPARE-ISSUE",
U706="SPARE-HS","SPARE-ISSUE",
U706="Power Telco","ACTIVE", U706="no impacts","no impacts"
),"")</f>
        <v>No root cause</v>
      </c>
      <c r="W706" s="113"/>
      <c r="X706" s="113"/>
      <c r="Y706" s="113"/>
      <c r="Z706" s="113"/>
      <c r="AA706" s="113"/>
      <c r="AB706" s="17" t="s">
        <v>5465</v>
      </c>
      <c r="AC706" s="17" t="str">
        <f>_xlfn.XLOOKUP(B706,'INCIDENT-04-27-2026'!E:E,'INCIDENT-04-27-2026'!F:F,"")</f>
        <v/>
      </c>
      <c r="AD706" s="9"/>
      <c r="AE706" s="7" t="s">
        <v>5465</v>
      </c>
      <c r="AF706" s="6" t="str">
        <f>_xlfn.XLOOKUP(B706,'[13]Input_27-04'!$B:$B,'[13]Input_27-04'!$M:$M,"")</f>
        <v/>
      </c>
      <c r="AG706" s="7"/>
      <c r="AH706" s="3"/>
      <c r="AI706" s="18" t="str">
        <f>_xlfn.XLOOKUP(B706,'[3]Cells Huawei 27042026 10h'!$B:$B,'[3]Cells Huawei 27042026 10h'!$T:$T,"")</f>
        <v/>
      </c>
      <c r="AJ706" s="18" t="str">
        <f>_xlfn.XLOOKUP(B706,'[3]Cells Huawei 27042026 15h'!$B:$B,'[3]Cells Huawei 27042026 15h'!$T:$T,"")</f>
        <v/>
      </c>
      <c r="AK706" s="18" t="str">
        <f>_xlfn.XLOOKUP(B706,'[4]cells down 27042026 11h28'!$B:$B,'[4]cells down 27042026 11h28'!$R:$R,"")</f>
        <v/>
      </c>
      <c r="AL706" s="18" t="str">
        <f>_xlfn.XLOOKUP(B706,'[4]cells down 27042026 18h01'!$B:$B,'[4]cells down 27042026 18h01'!$R:$R,"")</f>
        <v/>
      </c>
      <c r="AM706" s="18" t="str">
        <f>_xlfn.XLOOKUP(B706,'[5]cell downs 27042026 11h'!$B:$B,'[5]cell downs 27042026 11h'!$R:$R,"")</f>
        <v/>
      </c>
      <c r="AN706" s="18" t="str">
        <f>_xlfn.XLOOKUP(B706,'[5]cell downs 27042026 17h40'!$B:$B,'[5]cell downs 27042026 17h40'!$R:$R,"")</f>
        <v/>
      </c>
      <c r="AO706" s="18" t="str">
        <f>_xlfn.XLOOKUP(B706,'[6]ALL SITES DOWN'!$D:$D,'[6]ALL SITES DOWN'!$J:$J,"")</f>
        <v/>
      </c>
      <c r="AP706" s="18" t="str">
        <f>_xlfn.XLOOKUP(B706,'[7]ALL SITES DOWN'!$D:$D,'[7]ALL SITES DOWN'!$J:$J,"")</f>
        <v/>
      </c>
      <c r="AQ706" s="9" t="str">
        <f>_xlfn.XLOOKUP(B706,[8]sheet1!$AC:$AC,[8]sheet1!$AF:$AF,"")</f>
        <v/>
      </c>
      <c r="AR706" s="14"/>
      <c r="AS706" s="14" t="s">
        <v>5465</v>
      </c>
      <c r="AT706" s="14" t="str">
        <f>_xlfn.XLOOKUP(B706,'[9]cell downs 18042026 17h'!$B:$B,'[9]cell downs 18042026 17h'!$B:$B,"")</f>
        <v/>
      </c>
      <c r="AU706" s="14" t="str">
        <f>_xlfn.XLOOKUP(B706,'[10]Cells Huawei 19042026 15h'!$B:$B,'[10]Cells Huawei 19042026 15h'!$B:$B,"")</f>
        <v/>
      </c>
      <c r="AV706" s="9" t="str">
        <f>_xlfn.XLOOKUP(B706,'[11]cells down 19042026 9H40'!$B:$B,'[11]cells down 19042026 9H40'!$B:$B,"")</f>
        <v/>
      </c>
    </row>
    <row r="707" spans="1:48" hidden="1" x14ac:dyDescent="0.3">
      <c r="A707" s="1" t="s">
        <v>2174</v>
      </c>
      <c r="B707" s="8" t="s">
        <v>2175</v>
      </c>
      <c r="C707" s="3" t="str">
        <f>_xlfn.XLOOKUP(B707,'[1]daily break down'!$D:$D,'[1]daily break down'!$E:$E,"")</f>
        <v>CENTRE</v>
      </c>
      <c r="D707" s="1" t="s">
        <v>21</v>
      </c>
      <c r="E707" s="1" t="s">
        <v>36</v>
      </c>
      <c r="F707" s="3" t="s">
        <v>37</v>
      </c>
      <c r="G707" s="1" t="s">
        <v>2176</v>
      </c>
      <c r="H707" s="29" t="str">
        <f>_xlfn.XLOOKUP(B707,[2]CALCULATION!$B:$B,[2]CALCULATION!$H:$H,"")</f>
        <v>ZTE</v>
      </c>
      <c r="I707" s="26">
        <v>0</v>
      </c>
      <c r="J707" s="26">
        <v>2.4796822787808233</v>
      </c>
      <c r="K707" s="26">
        <v>41.343709068495265</v>
      </c>
      <c r="L707" s="26">
        <v>45.442103055362942</v>
      </c>
      <c r="M707" s="26">
        <v>0</v>
      </c>
      <c r="N707" s="26">
        <v>14.016017327135287</v>
      </c>
      <c r="O707" s="26">
        <v>0</v>
      </c>
      <c r="P707" s="114" t="s">
        <v>6364</v>
      </c>
      <c r="Q707" s="42" t="s">
        <v>5538</v>
      </c>
      <c r="R707" s="42"/>
      <c r="S707" s="41" t="str" cm="1">
        <f t="array" ref="S707">IFERROR(_xlfn.IFS(
U707="MPR ISSUE","PDH",
U707="BSS Hardware Issue","BSS",
U707="Sites strategiques, MLL, Pylone, etc.","ENVTECH",
U707="AKTIVCO DEFAUT GE &amp; POWER Cabinet","AKTIVCO",
U707="AKTIVCO Coupure ENEO &amp; Baisse de tension","AKTIVCO GRID ONLY",
U707="Coupure ENEO &amp; Baisse de tension","IHS GRID ONLY",
U707="Defaut GE &amp; POWER Cabinet","IHS",
U707="Sharing","Partners",
U707="Sites strategiques &amp; DataCenter","SST &amp; DC",
U707="Exclu","Exclu",
U707="SAT","SAT",
U707="SPARE-ISSUE","SPARE-ISSUE",
U707="Fiber CAmtel","TRANS_FO_CAMTEL",
U707="Fiber AOF","Fiber AOF",
U707="Projet OCM (HUAWEI)","TRAVAUX-HUAWEI",
U707="Projet OCM (NOKIA)","TRAVAUX-NOKIA",
U707="ACCESS-ISSUE","ACCESS-ISSUE",
U707="Projet OCM (ZTE, NOKIA, autres projets)","TRAVAUX OCM",
U707="No root CAuse","No root cause",
U707="ODU HS","PDH",
U707="IP &amp; VLAN","PDH",
U707="Warehouse HUAWEI","SPARE-ISSUE",
U707="SPARE-HS","SPARE-ISSUE",
U707="Power Telco","BSS",U707="no impacts","no impacts"
),"")</f>
        <v>No root cause</v>
      </c>
      <c r="T707" s="41" t="str" cm="1">
        <f t="array" ref="T707">IFERROR(_xlfn.IFS(
U707="MPR ISSUE","TX ISSUE",
U707="BSS Hardware Issue","RAN ISSUE",
U707="Sites strategiques, MLL, Pylone, etc.","ENVTECH",
U707="AKTIVCO DEFAUT GE &amp; POWER Cabinet","POWER ISSUE",
U707="AKTIVCO Coupure ENEO &amp; Baisse de tension","POWER ISSUE",
U707="Coupure ENEO &amp; Baisse de tension","POWER ISSUE",
U707="Defaut GE &amp; POWER Cabinet","POWER ISSUE",
U707="Sharing","POWER ISSUE",
U707="Sites strategiques &amp; DataCenter","POWER ISSUE",
U707="Exclu","Exclu",
U707="SAT","TX ISSUE",
U707="SPARE-ISSUE","SPARE-ISSUE",
U707="Fiber CAmtel","TX ISSUE",
U707="Fiber AOF","TX ISSUE",
U707="Projet OCM (HUAWEI)","TRAVAUX-HUAWEI",
U707="Projet OCM (NOKIA)","TRAVAUX -NOKIA",
U707="ACCESS-ISSUE","ACCESS-ISSUE",
U707="Projet OCM (ZTE, NOKIA, autres projets)","TRAVAUX OCM",
U707="No root CAuse","No root cause",
U707="ODU HS","TX ISSUE",
U707="IP &amp; VLAN","TX ISSUE",
U707="Warehouse HUAWEI","SPARE-ISSUE",
U707="SPARE-HS","SPARE-ISSUE",
U707="Power Telco","RAN ISSUE",U707="no impacts","no impacts"
),"")</f>
        <v>No root cause</v>
      </c>
      <c r="U707" s="68" t="s">
        <v>5691</v>
      </c>
      <c r="V707" s="41" t="str" cm="1">
        <f t="array" ref="V707">IFERROR(_xlfn.IFS(
U707="MPR ISSUE","ACTIVE",
U707="BSS Hardware Issue","ACTIVE",
U707="Sites strategiques, MLL, Pylone, etc.","PASSIVE",
U707="AKTIVCO DEFAUT GE &amp; POWER Cabinet","PASSIVE",
U707="AKTIVCO Coupure ENEO &amp; Baisse de tension","PASSIVE",
U707="Coupure ENEO &amp; Baisse de tension","PASSIVE",
U707="Defaut GE &amp; POWER Cabinet","PASSIVE",
U707="Sharing","PASSIVE",
U707="Sites strategiques &amp; DataCenter","PASSIVE",
U707="Exclu","Exclu",
U707="SAT","ACTIVE",
U707="SPARE-ISSUE","SPARE-ISSUE",
U707="Fiber CAmtel","ACTIVE",
U707="Fiber AOF","ACTIVE",
U707="Projet OCM (HUAWEI)","PLANNED WORKS",
U707="Projet OCM (NOKIA)","PLANNED WORKS",
U707="ACCESS-ISSUE","ACCESS-ISSUE",
U707="Projet OCM (ZTE, NOKIA, autres projets)","PLANNED WORKS",
U707="No root CAuse","No root cause",
U707="ODU HS","ACTIVE",
U707="IP &amp; VLAN","ACTIVE",
U707="Warehouse HUAWEI","SPARE-ISSUE",
U707="SPARE-HS","SPARE-ISSUE",
U707="Power Telco","ACTIVE", U707="no impacts","no impacts"
),"")</f>
        <v>No root cause</v>
      </c>
      <c r="W707" s="113"/>
      <c r="X707" s="113"/>
      <c r="Y707" s="113"/>
      <c r="Z707" s="113"/>
      <c r="AA707" s="113"/>
      <c r="AB707" s="17" t="s">
        <v>5465</v>
      </c>
      <c r="AC707" s="17" t="str">
        <f>_xlfn.XLOOKUP(B707,'INCIDENT-04-27-2026'!E:E,'INCIDENT-04-27-2026'!F:F,"")</f>
        <v/>
      </c>
      <c r="AD707" s="9"/>
      <c r="AE707" s="7" t="s">
        <v>5465</v>
      </c>
      <c r="AF707" s="6" t="str">
        <f>_xlfn.XLOOKUP(B707,'[13]Input_27-04'!$B:$B,'[13]Input_27-04'!$M:$M,"")</f>
        <v/>
      </c>
      <c r="AG707" s="7"/>
      <c r="AH707" s="3"/>
      <c r="AI707" s="18" t="str">
        <f>_xlfn.XLOOKUP(B707,'[3]Cells Huawei 27042026 10h'!$B:$B,'[3]Cells Huawei 27042026 10h'!$T:$T,"")</f>
        <v/>
      </c>
      <c r="AJ707" s="18" t="str">
        <f>_xlfn.XLOOKUP(B707,'[3]Cells Huawei 27042026 15h'!$B:$B,'[3]Cells Huawei 27042026 15h'!$T:$T,"")</f>
        <v/>
      </c>
      <c r="AK707" s="18" t="str">
        <f>_xlfn.XLOOKUP(B707,'[4]cells down 27042026 11h28'!$B:$B,'[4]cells down 27042026 11h28'!$R:$R,"")</f>
        <v/>
      </c>
      <c r="AL707" s="18" t="str">
        <f>_xlfn.XLOOKUP(B707,'[4]cells down 27042026 18h01'!$B:$B,'[4]cells down 27042026 18h01'!$R:$R,"")</f>
        <v/>
      </c>
      <c r="AM707" s="18" t="str">
        <f>_xlfn.XLOOKUP(B707,'[5]cell downs 27042026 11h'!$B:$B,'[5]cell downs 27042026 11h'!$R:$R,"")</f>
        <v/>
      </c>
      <c r="AN707" s="18" t="str">
        <f>_xlfn.XLOOKUP(B707,'[5]cell downs 27042026 17h40'!$B:$B,'[5]cell downs 27042026 17h40'!$R:$R,"")</f>
        <v/>
      </c>
      <c r="AO707" s="18" t="str">
        <f>_xlfn.XLOOKUP(B707,'[6]ALL SITES DOWN'!$D:$D,'[6]ALL SITES DOWN'!$J:$J,"")</f>
        <v/>
      </c>
      <c r="AP707" s="18" t="str">
        <f>_xlfn.XLOOKUP(B707,'[7]ALL SITES DOWN'!$D:$D,'[7]ALL SITES DOWN'!$J:$J,"")</f>
        <v/>
      </c>
      <c r="AQ707" s="9" t="str">
        <f>_xlfn.XLOOKUP(B707,[8]sheet1!$AC:$AC,[8]sheet1!$AF:$AF,"")</f>
        <v/>
      </c>
      <c r="AR707" s="14"/>
      <c r="AS707" s="14" t="s">
        <v>5465</v>
      </c>
      <c r="AT707" s="14" t="str">
        <f>_xlfn.XLOOKUP(B707,'[9]cell downs 18042026 17h'!$B:$B,'[9]cell downs 18042026 17h'!$B:$B,"")</f>
        <v/>
      </c>
      <c r="AU707" s="14" t="str">
        <f>_xlfn.XLOOKUP(B707,'[10]Cells Huawei 19042026 15h'!$B:$B,'[10]Cells Huawei 19042026 15h'!$B:$B,"")</f>
        <v/>
      </c>
      <c r="AV707" s="9" t="str">
        <f>_xlfn.XLOOKUP(B707,'[11]cells down 19042026 9H40'!$B:$B,'[11]cells down 19042026 9H40'!$B:$B,"")</f>
        <v/>
      </c>
    </row>
    <row r="708" spans="1:48" hidden="1" x14ac:dyDescent="0.3">
      <c r="A708" s="2" t="s">
        <v>1856</v>
      </c>
      <c r="B708" s="8" t="s">
        <v>1857</v>
      </c>
      <c r="C708" s="3" t="str">
        <f>_xlfn.XLOOKUP(B708,'[1]daily break down'!$D:$D,'[1]daily break down'!$E:$E,"")</f>
        <v>EXTREME-NORD</v>
      </c>
      <c r="D708" s="1" t="s">
        <v>11</v>
      </c>
      <c r="E708" s="1" t="s">
        <v>83</v>
      </c>
      <c r="F708" s="3" t="s">
        <v>55</v>
      </c>
      <c r="G708" s="1" t="s">
        <v>1856</v>
      </c>
      <c r="H708" s="28" t="str">
        <f>_xlfn.XLOOKUP(B708,[2]CALCULATION!$B:$B,[2]CALCULATION!$H:$H,"")</f>
        <v>NOKIA</v>
      </c>
      <c r="I708" s="26">
        <v>6.1688567880253258</v>
      </c>
      <c r="J708" s="26">
        <v>6.7422124914034924</v>
      </c>
      <c r="K708" s="26">
        <v>5.2645762528072417</v>
      </c>
      <c r="L708" s="26">
        <v>0.26691153599358819</v>
      </c>
      <c r="M708" s="26">
        <v>1.7836110499716445E-3</v>
      </c>
      <c r="N708" s="26">
        <v>0</v>
      </c>
      <c r="O708" s="26">
        <v>0</v>
      </c>
      <c r="P708" s="114" t="s">
        <v>6364</v>
      </c>
      <c r="Q708" s="42" t="s">
        <v>6353</v>
      </c>
      <c r="R708" s="42"/>
      <c r="S708" s="41" t="str" cm="1">
        <f t="array" ref="S708">IFERROR(_xlfn.IFS(
U708="MPR ISSUE","PDH",
U708="BSS Hardware Issue","BSS",
U708="Sites strategiques, MLL, Pylone, etc.","ENVTECH",
U708="AKTIVCO DEFAUT GE &amp; POWER Cabinet","AKTIVCO",
U708="AKTIVCO Coupure ENEO &amp; Baisse de tension","AKTIVCO GRID ONLY",
U708="Coupure ENEO &amp; Baisse de tension","IHS GRID ONLY",
U708="Defaut GE &amp; POWER Cabinet","IHS",
U708="Sharing","Partners",
U708="Sites strategiques &amp; DataCenter","SST &amp; DC",
U708="Exclu","Exclu",
U708="SAT","SAT",
U708="SPARE-ISSUE","SPARE-ISSUE",
U708="Fiber CAmtel","TRANS_FO_CAMTEL",
U708="Fiber AOF","Fiber AOF",
U708="Projet OCM (HUAWEI)","TRAVAUX-HUAWEI",
U708="Projet OCM (NOKIA)","TRAVAUX-NOKIA",
U708="ACCESS-ISSUE","ACCESS-ISSUE",
U708="Projet OCM (ZTE, NOKIA, autres projets)","TRAVAUX OCM",
U708="No root CAuse","No root cause",
U708="ODU HS","PDH",
U708="IP &amp; VLAN","PDH",
U708="Warehouse HUAWEI","SPARE-ISSUE",
U708="SPARE-HS","SPARE-ISSUE",
U708="Power Telco","BSS",U708="no impacts","no impacts"
),"")</f>
        <v/>
      </c>
      <c r="T708" s="41" t="str" cm="1">
        <f t="array" ref="T708">IFERROR(_xlfn.IFS(
U708="MPR ISSUE","TX ISSUE",
U708="BSS Hardware Issue","RAN ISSUE",
U708="Sites strategiques, MLL, Pylone, etc.","ENVTECH",
U708="AKTIVCO DEFAUT GE &amp; POWER Cabinet","POWER ISSUE",
U708="AKTIVCO Coupure ENEO &amp; Baisse de tension","POWER ISSUE",
U708="Coupure ENEO &amp; Baisse de tension","POWER ISSUE",
U708="Defaut GE &amp; POWER Cabinet","POWER ISSUE",
U708="Sharing","POWER ISSUE",
U708="Sites strategiques &amp; DataCenter","POWER ISSUE",
U708="Exclu","Exclu",
U708="SAT","TX ISSUE",
U708="SPARE-ISSUE","SPARE-ISSUE",
U708="Fiber CAmtel","TX ISSUE",
U708="Fiber AOF","TX ISSUE",
U708="Projet OCM (HUAWEI)","TRAVAUX-HUAWEI",
U708="Projet OCM (NOKIA)","TRAVAUX -NOKIA",
U708="ACCESS-ISSUE","ACCESS-ISSUE",
U708="Projet OCM (ZTE, NOKIA, autres projets)","TRAVAUX OCM",
U708="No root CAuse","No root cause",
U708="ODU HS","TX ISSUE",
U708="IP &amp; VLAN","TX ISSUE",
U708="Warehouse HUAWEI","SPARE-ISSUE",
U708="SPARE-HS","SPARE-ISSUE",
U708="Power Telco","RAN ISSUE",U708="no impacts","no impacts"
),"")</f>
        <v/>
      </c>
      <c r="U708" s="68"/>
      <c r="V708" s="41" t="str" cm="1">
        <f t="array" ref="V708">IFERROR(_xlfn.IFS(
U708="MPR ISSUE","ACTIVE",
U708="BSS Hardware Issue","ACTIVE",
U708="Sites strategiques, MLL, Pylone, etc.","PASSIVE",
U708="AKTIVCO DEFAUT GE &amp; POWER Cabinet","PASSIVE",
U708="AKTIVCO Coupure ENEO &amp; Baisse de tension","PASSIVE",
U708="Coupure ENEO &amp; Baisse de tension","PASSIVE",
U708="Defaut GE &amp; POWER Cabinet","PASSIVE",
U708="Sharing","PASSIVE",
U708="Sites strategiques &amp; DataCenter","PASSIVE",
U708="Exclu","Exclu",
U708="SAT","ACTIVE",
U708="SPARE-ISSUE","SPARE-ISSUE",
U708="Fiber CAmtel","ACTIVE",
U708="Fiber AOF","ACTIVE",
U708="Projet OCM (HUAWEI)","PLANNED WORKS",
U708="Projet OCM (NOKIA)","PLANNED WORKS",
U708="ACCESS-ISSUE","ACCESS-ISSUE",
U708="Projet OCM (ZTE, NOKIA, autres projets)","PLANNED WORKS",
U708="No root CAuse","No root cause",
U708="ODU HS","ACTIVE",
U708="IP &amp; VLAN","ACTIVE",
U708="Warehouse HUAWEI","SPARE-ISSUE",
U708="SPARE-HS","SPARE-ISSUE",
U708="Power Telco","ACTIVE", U708="no impacts","no impacts"
),"")</f>
        <v/>
      </c>
      <c r="W708" s="113"/>
      <c r="X708" s="113"/>
      <c r="Y708" s="113"/>
      <c r="Z708" s="113"/>
      <c r="AA708" s="113"/>
      <c r="AB708" s="17" t="s">
        <v>5465</v>
      </c>
      <c r="AC708" s="17" t="str">
        <f>_xlfn.XLOOKUP(B708,'INCIDENT-04-27-2026'!E:E,'INCIDENT-04-27-2026'!F:F,"")</f>
        <v/>
      </c>
      <c r="AD708" s="9"/>
      <c r="AE708" s="7" t="s">
        <v>5465</v>
      </c>
      <c r="AF708" s="6" t="str">
        <f>_xlfn.XLOOKUP(B708,'[13]Input_27-04'!$B:$B,'[13]Input_27-04'!$M:$M,"")</f>
        <v/>
      </c>
      <c r="AG708" s="7"/>
      <c r="AH708" s="3"/>
      <c r="AI708" s="18" t="str">
        <f>_xlfn.XLOOKUP(B708,'[3]Cells Huawei 27042026 10h'!$B:$B,'[3]Cells Huawei 27042026 10h'!$T:$T,"")</f>
        <v/>
      </c>
      <c r="AJ708" s="18" t="str">
        <f>_xlfn.XLOOKUP(B708,'[3]Cells Huawei 27042026 15h'!$B:$B,'[3]Cells Huawei 27042026 15h'!$T:$T,"")</f>
        <v/>
      </c>
      <c r="AK708" s="18" t="str">
        <f>_xlfn.XLOOKUP(B708,'[4]cells down 27042026 11h28'!$B:$B,'[4]cells down 27042026 11h28'!$R:$R,"")</f>
        <v/>
      </c>
      <c r="AL708" s="18" t="str">
        <f>_xlfn.XLOOKUP(B708,'[4]cells down 27042026 18h01'!$B:$B,'[4]cells down 27042026 18h01'!$R:$R,"")</f>
        <v/>
      </c>
      <c r="AM708" s="18" t="str">
        <f>_xlfn.XLOOKUP(B708,'[5]cell downs 27042026 11h'!$B:$B,'[5]cell downs 27042026 11h'!$R:$R,"")</f>
        <v/>
      </c>
      <c r="AN708" s="18" t="str">
        <f>_xlfn.XLOOKUP(B708,'[5]cell downs 27042026 17h40'!$B:$B,'[5]cell downs 27042026 17h40'!$R:$R,"")</f>
        <v/>
      </c>
      <c r="AO708" s="18" t="str">
        <f>_xlfn.XLOOKUP(B708,'[6]ALL SITES DOWN'!$D:$D,'[6]ALL SITES DOWN'!$J:$J,"")</f>
        <v/>
      </c>
      <c r="AP708" s="18" t="str">
        <f>_xlfn.XLOOKUP(B708,'[7]ALL SITES DOWN'!$D:$D,'[7]ALL SITES DOWN'!$J:$J,"")</f>
        <v/>
      </c>
      <c r="AQ708" s="9" t="str">
        <f>_xlfn.XLOOKUP(B708,[8]sheet1!$AC:$AC,[8]sheet1!$AF:$AF,"")</f>
        <v/>
      </c>
      <c r="AR708" s="14"/>
      <c r="AS708" s="14" t="s">
        <v>5465</v>
      </c>
      <c r="AT708" s="14" t="str">
        <f>_xlfn.XLOOKUP(B708,'[9]cell downs 18042026 17h'!$B:$B,'[9]cell downs 18042026 17h'!$B:$B,"")</f>
        <v/>
      </c>
      <c r="AU708" s="14" t="str">
        <f>_xlfn.XLOOKUP(B708,'[10]Cells Huawei 19042026 15h'!$B:$B,'[10]Cells Huawei 19042026 15h'!$B:$B,"")</f>
        <v/>
      </c>
      <c r="AV708" s="9" t="str">
        <f>_xlfn.XLOOKUP(B708,'[11]cells down 19042026 9H40'!$B:$B,'[11]cells down 19042026 9H40'!$B:$B,"")</f>
        <v/>
      </c>
    </row>
    <row r="709" spans="1:48" hidden="1" x14ac:dyDescent="0.3">
      <c r="A709" s="1" t="s">
        <v>2596</v>
      </c>
      <c r="B709" s="8" t="s">
        <v>2597</v>
      </c>
      <c r="C709" s="3" t="str">
        <f>_xlfn.XLOOKUP(B709,'[1]daily break down'!$D:$D,'[1]daily break down'!$E:$E,"")</f>
        <v>NORD-OUEST</v>
      </c>
      <c r="D709" s="1" t="s">
        <v>11</v>
      </c>
      <c r="E709" s="1" t="s">
        <v>12</v>
      </c>
      <c r="F709" s="3" t="s">
        <v>51</v>
      </c>
      <c r="G709" s="1" t="s">
        <v>52</v>
      </c>
      <c r="H709" s="27" t="str">
        <f>_xlfn.XLOOKUP(B709,[2]CALCULATION!$B:$B,[2]CALCULATION!$H:$H,"")</f>
        <v>Huawei</v>
      </c>
      <c r="I709" s="26">
        <v>0</v>
      </c>
      <c r="J709" s="26">
        <v>0</v>
      </c>
      <c r="K709" s="26">
        <v>0</v>
      </c>
      <c r="L709" s="26">
        <v>0</v>
      </c>
      <c r="M709" s="26">
        <v>7.6873646317555711</v>
      </c>
      <c r="N709" s="26">
        <v>13.50973295893937</v>
      </c>
      <c r="O709" s="26">
        <v>0</v>
      </c>
      <c r="P709" s="114" t="s">
        <v>6364</v>
      </c>
      <c r="Q709" s="42" t="s">
        <v>5538</v>
      </c>
      <c r="R709" s="42"/>
      <c r="S709" s="41" t="str" cm="1">
        <f t="array" ref="S709">IFERROR(_xlfn.IFS(
U709="MPR ISSUE","PDH",
U709="BSS Hardware Issue","BSS",
U709="Sites strategiques, MLL, Pylone, etc.","ENVTECH",
U709="AKTIVCO DEFAUT GE &amp; POWER Cabinet","AKTIVCO",
U709="AKTIVCO Coupure ENEO &amp; Baisse de tension","AKTIVCO GRID ONLY",
U709="Coupure ENEO &amp; Baisse de tension","IHS GRID ONLY",
U709="Defaut GE &amp; POWER Cabinet","IHS",
U709="Sharing","Partners",
U709="Sites strategiques &amp; DataCenter","SST &amp; DC",
U709="Exclu","Exclu",
U709="SAT","SAT",
U709="SPARE-ISSUE","SPARE-ISSUE",
U709="Fiber CAmtel","TRANS_FO_CAMTEL",
U709="Fiber AOF","Fiber AOF",
U709="Projet OCM (HUAWEI)","TRAVAUX-HUAWEI",
U709="Projet OCM (NOKIA)","TRAVAUX-NOKIA",
U709="ACCESS-ISSUE","ACCESS-ISSUE",
U709="Projet OCM (ZTE, NOKIA, autres projets)","TRAVAUX OCM",
U709="No root CAuse","No root cause",
U709="ODU HS","PDH",
U709="IP &amp; VLAN","PDH",
U709="Warehouse HUAWEI","SPARE-ISSUE",
U709="SPARE-HS","SPARE-ISSUE",
U709="Power Telco","BSS",U709="no impacts","no impacts"
),"")</f>
        <v>No root cause</v>
      </c>
      <c r="T709" s="41" t="str" cm="1">
        <f t="array" ref="T709">IFERROR(_xlfn.IFS(
U709="MPR ISSUE","TX ISSUE",
U709="BSS Hardware Issue","RAN ISSUE",
U709="Sites strategiques, MLL, Pylone, etc.","ENVTECH",
U709="AKTIVCO DEFAUT GE &amp; POWER Cabinet","POWER ISSUE",
U709="AKTIVCO Coupure ENEO &amp; Baisse de tension","POWER ISSUE",
U709="Coupure ENEO &amp; Baisse de tension","POWER ISSUE",
U709="Defaut GE &amp; POWER Cabinet","POWER ISSUE",
U709="Sharing","POWER ISSUE",
U709="Sites strategiques &amp; DataCenter","POWER ISSUE",
U709="Exclu","Exclu",
U709="SAT","TX ISSUE",
U709="SPARE-ISSUE","SPARE-ISSUE",
U709="Fiber CAmtel","TX ISSUE",
U709="Fiber AOF","TX ISSUE",
U709="Projet OCM (HUAWEI)","TRAVAUX-HUAWEI",
U709="Projet OCM (NOKIA)","TRAVAUX -NOKIA",
U709="ACCESS-ISSUE","ACCESS-ISSUE",
U709="Projet OCM (ZTE, NOKIA, autres projets)","TRAVAUX OCM",
U709="No root CAuse","No root cause",
U709="ODU HS","TX ISSUE",
U709="IP &amp; VLAN","TX ISSUE",
U709="Warehouse HUAWEI","SPARE-ISSUE",
U709="SPARE-HS","SPARE-ISSUE",
U709="Power Telco","RAN ISSUE",U709="no impacts","no impacts"
),"")</f>
        <v>No root cause</v>
      </c>
      <c r="U709" s="68" t="s">
        <v>5691</v>
      </c>
      <c r="V709" s="41" t="str" cm="1">
        <f t="array" ref="V709">IFERROR(_xlfn.IFS(
U709="MPR ISSUE","ACTIVE",
U709="BSS Hardware Issue","ACTIVE",
U709="Sites strategiques, MLL, Pylone, etc.","PASSIVE",
U709="AKTIVCO DEFAUT GE &amp; POWER Cabinet","PASSIVE",
U709="AKTIVCO Coupure ENEO &amp; Baisse de tension","PASSIVE",
U709="Coupure ENEO &amp; Baisse de tension","PASSIVE",
U709="Defaut GE &amp; POWER Cabinet","PASSIVE",
U709="Sharing","PASSIVE",
U709="Sites strategiques &amp; DataCenter","PASSIVE",
U709="Exclu","Exclu",
U709="SAT","ACTIVE",
U709="SPARE-ISSUE","SPARE-ISSUE",
U709="Fiber CAmtel","ACTIVE",
U709="Fiber AOF","ACTIVE",
U709="Projet OCM (HUAWEI)","PLANNED WORKS",
U709="Projet OCM (NOKIA)","PLANNED WORKS",
U709="ACCESS-ISSUE","ACCESS-ISSUE",
U709="Projet OCM (ZTE, NOKIA, autres projets)","PLANNED WORKS",
U709="No root CAuse","No root cause",
U709="ODU HS","ACTIVE",
U709="IP &amp; VLAN","ACTIVE",
U709="Warehouse HUAWEI","SPARE-ISSUE",
U709="SPARE-HS","SPARE-ISSUE",
U709="Power Telco","ACTIVE", U709="no impacts","no impacts"
),"")</f>
        <v>No root cause</v>
      </c>
      <c r="W709" s="113"/>
      <c r="X709" s="113"/>
      <c r="Y709" s="113"/>
      <c r="Z709" s="113"/>
      <c r="AA709" s="113"/>
      <c r="AB709" s="17" t="s">
        <v>5465</v>
      </c>
      <c r="AC709" s="17" t="str">
        <f>_xlfn.XLOOKUP(B709,'INCIDENT-04-27-2026'!E:E,'INCIDENT-04-27-2026'!F:F,"")</f>
        <v/>
      </c>
      <c r="AD709" s="9"/>
      <c r="AE709" s="7" t="s">
        <v>5465</v>
      </c>
      <c r="AF709" s="6" t="str">
        <f>_xlfn.XLOOKUP(B709,'[13]Input_27-04'!$B:$B,'[13]Input_27-04'!$M:$M,"")</f>
        <v/>
      </c>
      <c r="AG709" s="7"/>
      <c r="AH709" s="3"/>
      <c r="AI709" s="18" t="str">
        <f>_xlfn.XLOOKUP(B709,'[3]Cells Huawei 27042026 10h'!$B:$B,'[3]Cells Huawei 27042026 10h'!$T:$T,"")</f>
        <v/>
      </c>
      <c r="AJ709" s="18" t="str">
        <f>_xlfn.XLOOKUP(B709,'[3]Cells Huawei 27042026 15h'!$B:$B,'[3]Cells Huawei 27042026 15h'!$T:$T,"")</f>
        <v/>
      </c>
      <c r="AK709" s="18" t="str">
        <f>_xlfn.XLOOKUP(B709,'[4]cells down 27042026 11h28'!$B:$B,'[4]cells down 27042026 11h28'!$R:$R,"")</f>
        <v/>
      </c>
      <c r="AL709" s="18" t="str">
        <f>_xlfn.XLOOKUP(B709,'[4]cells down 27042026 18h01'!$B:$B,'[4]cells down 27042026 18h01'!$R:$R,"")</f>
        <v/>
      </c>
      <c r="AM709" s="18" t="str">
        <f>_xlfn.XLOOKUP(B709,'[5]cell downs 27042026 11h'!$B:$B,'[5]cell downs 27042026 11h'!$R:$R,"")</f>
        <v/>
      </c>
      <c r="AN709" s="18" t="str">
        <f>_xlfn.XLOOKUP(B709,'[5]cell downs 27042026 17h40'!$B:$B,'[5]cell downs 27042026 17h40'!$R:$R,"")</f>
        <v/>
      </c>
      <c r="AO709" s="18" t="str">
        <f>_xlfn.XLOOKUP(B709,'[6]ALL SITES DOWN'!$D:$D,'[6]ALL SITES DOWN'!$J:$J,"")</f>
        <v/>
      </c>
      <c r="AP709" s="18" t="str">
        <f>_xlfn.XLOOKUP(B709,'[7]ALL SITES DOWN'!$D:$D,'[7]ALL SITES DOWN'!$J:$J,"")</f>
        <v/>
      </c>
      <c r="AQ709" s="9" t="str">
        <f>_xlfn.XLOOKUP(B709,[8]sheet1!$AC:$AC,[8]sheet1!$AF:$AF,"")</f>
        <v/>
      </c>
      <c r="AR709" s="14"/>
      <c r="AS709" s="14" t="s">
        <v>5465</v>
      </c>
      <c r="AT709" s="14" t="str">
        <f>_xlfn.XLOOKUP(B709,'[9]cell downs 18042026 17h'!$B:$B,'[9]cell downs 18042026 17h'!$B:$B,"")</f>
        <v/>
      </c>
      <c r="AU709" s="14" t="str">
        <f>_xlfn.XLOOKUP(B709,'[10]Cells Huawei 19042026 15h'!$B:$B,'[10]Cells Huawei 19042026 15h'!$B:$B,"")</f>
        <v/>
      </c>
      <c r="AV709" s="9" t="str">
        <f>_xlfn.XLOOKUP(B709,'[11]cells down 19042026 9H40'!$B:$B,'[11]cells down 19042026 9H40'!$B:$B,"")</f>
        <v/>
      </c>
    </row>
    <row r="710" spans="1:48" hidden="1" x14ac:dyDescent="0.3">
      <c r="A710" s="1" t="s">
        <v>306</v>
      </c>
      <c r="B710" s="8" t="s">
        <v>307</v>
      </c>
      <c r="C710" s="3" t="str">
        <f>_xlfn.XLOOKUP(B710,'[1]daily break down'!$D:$D,'[1]daily break down'!$E:$E,"")</f>
        <v>Yaounde</v>
      </c>
      <c r="D710" s="1" t="s">
        <v>21</v>
      </c>
      <c r="E710" s="1" t="s">
        <v>36</v>
      </c>
      <c r="F710" s="3" t="s">
        <v>37</v>
      </c>
      <c r="G710" s="1" t="s">
        <v>38</v>
      </c>
      <c r="H710" s="29" t="str">
        <f>_xlfn.XLOOKUP(B710,[2]CALCULATION!$B:$B,[2]CALCULATION!$H:$H,"")</f>
        <v>ZTE</v>
      </c>
      <c r="I710" s="26">
        <v>31.937274742960845</v>
      </c>
      <c r="J710" s="26">
        <v>6.2940883136006009</v>
      </c>
      <c r="K710" s="26">
        <v>22.590480919319806</v>
      </c>
      <c r="L710" s="26">
        <v>12.128156452160612</v>
      </c>
      <c r="M710" s="26">
        <v>43.232033655506193</v>
      </c>
      <c r="N710" s="26">
        <v>12.966369462921584</v>
      </c>
      <c r="O710" s="26">
        <v>0</v>
      </c>
      <c r="P710" s="114" t="s">
        <v>6364</v>
      </c>
      <c r="Q710" s="42" t="s">
        <v>5538</v>
      </c>
      <c r="R710" s="42"/>
      <c r="S710" s="41" t="str" cm="1">
        <f t="array" ref="S710">IFERROR(_xlfn.IFS(
U710="MPR ISSUE","PDH",
U710="BSS Hardware Issue","BSS",
U710="Sites strategiques, MLL, Pylone, etc.","ENVTECH",
U710="AKTIVCO DEFAUT GE &amp; POWER Cabinet","AKTIVCO",
U710="AKTIVCO Coupure ENEO &amp; Baisse de tension","AKTIVCO GRID ONLY",
U710="Coupure ENEO &amp; Baisse de tension","IHS GRID ONLY",
U710="Defaut GE &amp; POWER Cabinet","IHS",
U710="Sharing","Partners",
U710="Sites strategiques &amp; DataCenter","SST &amp; DC",
U710="Exclu","Exclu",
U710="SAT","SAT",
U710="SPARE-ISSUE","SPARE-ISSUE",
U710="Fiber CAmtel","TRANS_FO_CAMTEL",
U710="Fiber AOF","Fiber AOF",
U710="Projet OCM (HUAWEI)","TRAVAUX-HUAWEI",
U710="Projet OCM (NOKIA)","TRAVAUX-NOKIA",
U710="ACCESS-ISSUE","ACCESS-ISSUE",
U710="Projet OCM (ZTE, NOKIA, autres projets)","TRAVAUX OCM",
U710="No root CAuse","No root cause",
U710="ODU HS","PDH",
U710="IP &amp; VLAN","PDH",
U710="Warehouse HUAWEI","SPARE-ISSUE",
U710="SPARE-HS","SPARE-ISSUE",
U710="Power Telco","BSS",U710="no impacts","no impacts"
),"")</f>
        <v>No root cause</v>
      </c>
      <c r="T710" s="41" t="str" cm="1">
        <f t="array" ref="T710">IFERROR(_xlfn.IFS(
U710="MPR ISSUE","TX ISSUE",
U710="BSS Hardware Issue","RAN ISSUE",
U710="Sites strategiques, MLL, Pylone, etc.","ENVTECH",
U710="AKTIVCO DEFAUT GE &amp; POWER Cabinet","POWER ISSUE",
U710="AKTIVCO Coupure ENEO &amp; Baisse de tension","POWER ISSUE",
U710="Coupure ENEO &amp; Baisse de tension","POWER ISSUE",
U710="Defaut GE &amp; POWER Cabinet","POWER ISSUE",
U710="Sharing","POWER ISSUE",
U710="Sites strategiques &amp; DataCenter","POWER ISSUE",
U710="Exclu","Exclu",
U710="SAT","TX ISSUE",
U710="SPARE-ISSUE","SPARE-ISSUE",
U710="Fiber CAmtel","TX ISSUE",
U710="Fiber AOF","TX ISSUE",
U710="Projet OCM (HUAWEI)","TRAVAUX-HUAWEI",
U710="Projet OCM (NOKIA)","TRAVAUX -NOKIA",
U710="ACCESS-ISSUE","ACCESS-ISSUE",
U710="Projet OCM (ZTE, NOKIA, autres projets)","TRAVAUX OCM",
U710="No root CAuse","No root cause",
U710="ODU HS","TX ISSUE",
U710="IP &amp; VLAN","TX ISSUE",
U710="Warehouse HUAWEI","SPARE-ISSUE",
U710="SPARE-HS","SPARE-ISSUE",
U710="Power Telco","RAN ISSUE",U710="no impacts","no impacts"
),"")</f>
        <v>No root cause</v>
      </c>
      <c r="U710" s="68" t="s">
        <v>5691</v>
      </c>
      <c r="V710" s="41" t="str" cm="1">
        <f t="array" ref="V710">IFERROR(_xlfn.IFS(
U710="MPR ISSUE","ACTIVE",
U710="BSS Hardware Issue","ACTIVE",
U710="Sites strategiques, MLL, Pylone, etc.","PASSIVE",
U710="AKTIVCO DEFAUT GE &amp; POWER Cabinet","PASSIVE",
U710="AKTIVCO Coupure ENEO &amp; Baisse de tension","PASSIVE",
U710="Coupure ENEO &amp; Baisse de tension","PASSIVE",
U710="Defaut GE &amp; POWER Cabinet","PASSIVE",
U710="Sharing","PASSIVE",
U710="Sites strategiques &amp; DataCenter","PASSIVE",
U710="Exclu","Exclu",
U710="SAT","ACTIVE",
U710="SPARE-ISSUE","SPARE-ISSUE",
U710="Fiber CAmtel","ACTIVE",
U710="Fiber AOF","ACTIVE",
U710="Projet OCM (HUAWEI)","PLANNED WORKS",
U710="Projet OCM (NOKIA)","PLANNED WORKS",
U710="ACCESS-ISSUE","ACCESS-ISSUE",
U710="Projet OCM (ZTE, NOKIA, autres projets)","PLANNED WORKS",
U710="No root CAuse","No root cause",
U710="ODU HS","ACTIVE",
U710="IP &amp; VLAN","ACTIVE",
U710="Warehouse HUAWEI","SPARE-ISSUE",
U710="SPARE-HS","SPARE-ISSUE",
U710="Power Telco","ACTIVE", U710="no impacts","no impacts"
),"")</f>
        <v>No root cause</v>
      </c>
      <c r="W710" s="113"/>
      <c r="X710" s="113"/>
      <c r="Y710" s="113"/>
      <c r="Z710" s="113"/>
      <c r="AA710" s="113"/>
      <c r="AB710" s="17" t="s">
        <v>5465</v>
      </c>
      <c r="AC710" s="17" t="str">
        <f>_xlfn.XLOOKUP(B710,'INCIDENT-04-27-2026'!E:E,'INCIDENT-04-27-2026'!F:F,"")</f>
        <v/>
      </c>
      <c r="AD710" s="9"/>
      <c r="AE710" s="7" t="s">
        <v>5465</v>
      </c>
      <c r="AF710" s="6" t="str">
        <f>_xlfn.XLOOKUP(B710,'[13]Input_27-04'!$B:$B,'[13]Input_27-04'!$M:$M,"")</f>
        <v/>
      </c>
      <c r="AG710" s="7"/>
      <c r="AH710" s="3"/>
      <c r="AI710" s="18" t="str">
        <f>_xlfn.XLOOKUP(B710,'[3]Cells Huawei 27042026 10h'!$B:$B,'[3]Cells Huawei 27042026 10h'!$T:$T,"")</f>
        <v/>
      </c>
      <c r="AJ710" s="18" t="str">
        <f>_xlfn.XLOOKUP(B710,'[3]Cells Huawei 27042026 15h'!$B:$B,'[3]Cells Huawei 27042026 15h'!$T:$T,"")</f>
        <v/>
      </c>
      <c r="AK710" s="18" t="str">
        <f>_xlfn.XLOOKUP(B710,'[4]cells down 27042026 11h28'!$B:$B,'[4]cells down 27042026 11h28'!$R:$R,"")</f>
        <v/>
      </c>
      <c r="AL710" s="18" t="str">
        <f>_xlfn.XLOOKUP(B710,'[4]cells down 27042026 18h01'!$B:$B,'[4]cells down 27042026 18h01'!$R:$R,"")</f>
        <v/>
      </c>
      <c r="AM710" s="18" t="str">
        <f>_xlfn.XLOOKUP(B710,'[5]cell downs 27042026 11h'!$B:$B,'[5]cell downs 27042026 11h'!$R:$R,"")</f>
        <v/>
      </c>
      <c r="AN710" s="18" t="str">
        <f>_xlfn.XLOOKUP(B710,'[5]cell downs 27042026 17h40'!$B:$B,'[5]cell downs 27042026 17h40'!$R:$R,"")</f>
        <v/>
      </c>
      <c r="AO710" s="18" t="str">
        <f>_xlfn.XLOOKUP(B710,'[6]ALL SITES DOWN'!$D:$D,'[6]ALL SITES DOWN'!$J:$J,"")</f>
        <v/>
      </c>
      <c r="AP710" s="18" t="str">
        <f>_xlfn.XLOOKUP(B710,'[7]ALL SITES DOWN'!$D:$D,'[7]ALL SITES DOWN'!$J:$J,"")</f>
        <v/>
      </c>
      <c r="AQ710" s="9" t="str">
        <f>_xlfn.XLOOKUP(B710,[8]sheet1!$AC:$AC,[8]sheet1!$AF:$AF,"")</f>
        <v/>
      </c>
      <c r="AR710" s="14"/>
      <c r="AS710" s="14" t="s">
        <v>5465</v>
      </c>
      <c r="AT710" s="14" t="str">
        <f>_xlfn.XLOOKUP(B710,'[9]cell downs 18042026 17h'!$B:$B,'[9]cell downs 18042026 17h'!$B:$B,"")</f>
        <v/>
      </c>
      <c r="AU710" s="14" t="str">
        <f>_xlfn.XLOOKUP(B710,'[10]Cells Huawei 19042026 15h'!$B:$B,'[10]Cells Huawei 19042026 15h'!$B:$B,"")</f>
        <v/>
      </c>
      <c r="AV710" s="9" t="str">
        <f>_xlfn.XLOOKUP(B710,'[11]cells down 19042026 9H40'!$B:$B,'[11]cells down 19042026 9H40'!$B:$B,"")</f>
        <v/>
      </c>
    </row>
    <row r="711" spans="1:48" hidden="1" x14ac:dyDescent="0.3">
      <c r="A711" s="1" t="s">
        <v>2598</v>
      </c>
      <c r="B711" s="8" t="s">
        <v>2599</v>
      </c>
      <c r="C711" s="3" t="str">
        <f>_xlfn.XLOOKUP(B711,'[1]daily break down'!$D:$D,'[1]daily break down'!$E:$E,"")</f>
        <v>NORD-OUEST</v>
      </c>
      <c r="D711" s="1" t="s">
        <v>11</v>
      </c>
      <c r="E711" s="1" t="s">
        <v>12</v>
      </c>
      <c r="F711" s="3" t="s">
        <v>51</v>
      </c>
      <c r="G711" s="1" t="s">
        <v>52</v>
      </c>
      <c r="H711" s="27" t="str">
        <f>_xlfn.XLOOKUP(B711,[2]CALCULATION!$B:$B,[2]CALCULATION!$H:$H,"")</f>
        <v>Huawei</v>
      </c>
      <c r="I711" s="26">
        <v>0</v>
      </c>
      <c r="J711" s="26">
        <v>0</v>
      </c>
      <c r="K711" s="26">
        <v>0</v>
      </c>
      <c r="L711" s="26">
        <v>0</v>
      </c>
      <c r="M711" s="26">
        <v>7.8033818162102344</v>
      </c>
      <c r="N711" s="26">
        <v>12.650331875137333</v>
      </c>
      <c r="O711" s="26">
        <v>0</v>
      </c>
      <c r="P711" s="114" t="s">
        <v>6364</v>
      </c>
      <c r="Q711" s="42" t="s">
        <v>5538</v>
      </c>
      <c r="R711" s="42"/>
      <c r="S711" s="41" t="str" cm="1">
        <f t="array" ref="S711">IFERROR(_xlfn.IFS(
U711="MPR ISSUE","PDH",
U711="BSS Hardware Issue","BSS",
U711="Sites strategiques, MLL, Pylone, etc.","ENVTECH",
U711="AKTIVCO DEFAUT GE &amp; POWER Cabinet","AKTIVCO",
U711="AKTIVCO Coupure ENEO &amp; Baisse de tension","AKTIVCO GRID ONLY",
U711="Coupure ENEO &amp; Baisse de tension","IHS GRID ONLY",
U711="Defaut GE &amp; POWER Cabinet","IHS",
U711="Sharing","Partners",
U711="Sites strategiques &amp; DataCenter","SST &amp; DC",
U711="Exclu","Exclu",
U711="SAT","SAT",
U711="SPARE-ISSUE","SPARE-ISSUE",
U711="Fiber CAmtel","TRANS_FO_CAMTEL",
U711="Fiber AOF","Fiber AOF",
U711="Projet OCM (HUAWEI)","TRAVAUX-HUAWEI",
U711="Projet OCM (NOKIA)","TRAVAUX-NOKIA",
U711="ACCESS-ISSUE","ACCESS-ISSUE",
U711="Projet OCM (ZTE, NOKIA, autres projets)","TRAVAUX OCM",
U711="No root CAuse","No root cause",
U711="ODU HS","PDH",
U711="IP &amp; VLAN","PDH",
U711="Warehouse HUAWEI","SPARE-ISSUE",
U711="SPARE-HS","SPARE-ISSUE",
U711="Power Telco","BSS",U711="no impacts","no impacts"
),"")</f>
        <v>No root cause</v>
      </c>
      <c r="T711" s="41" t="str" cm="1">
        <f t="array" ref="T711">IFERROR(_xlfn.IFS(
U711="MPR ISSUE","TX ISSUE",
U711="BSS Hardware Issue","RAN ISSUE",
U711="Sites strategiques, MLL, Pylone, etc.","ENVTECH",
U711="AKTIVCO DEFAUT GE &amp; POWER Cabinet","POWER ISSUE",
U711="AKTIVCO Coupure ENEO &amp; Baisse de tension","POWER ISSUE",
U711="Coupure ENEO &amp; Baisse de tension","POWER ISSUE",
U711="Defaut GE &amp; POWER Cabinet","POWER ISSUE",
U711="Sharing","POWER ISSUE",
U711="Sites strategiques &amp; DataCenter","POWER ISSUE",
U711="Exclu","Exclu",
U711="SAT","TX ISSUE",
U711="SPARE-ISSUE","SPARE-ISSUE",
U711="Fiber CAmtel","TX ISSUE",
U711="Fiber AOF","TX ISSUE",
U711="Projet OCM (HUAWEI)","TRAVAUX-HUAWEI",
U711="Projet OCM (NOKIA)","TRAVAUX -NOKIA",
U711="ACCESS-ISSUE","ACCESS-ISSUE",
U711="Projet OCM (ZTE, NOKIA, autres projets)","TRAVAUX OCM",
U711="No root CAuse","No root cause",
U711="ODU HS","TX ISSUE",
U711="IP &amp; VLAN","TX ISSUE",
U711="Warehouse HUAWEI","SPARE-ISSUE",
U711="SPARE-HS","SPARE-ISSUE",
U711="Power Telco","RAN ISSUE",U711="no impacts","no impacts"
),"")</f>
        <v>No root cause</v>
      </c>
      <c r="U711" s="68" t="s">
        <v>5691</v>
      </c>
      <c r="V711" s="41" t="str" cm="1">
        <f t="array" ref="V711">IFERROR(_xlfn.IFS(
U711="MPR ISSUE","ACTIVE",
U711="BSS Hardware Issue","ACTIVE",
U711="Sites strategiques, MLL, Pylone, etc.","PASSIVE",
U711="AKTIVCO DEFAUT GE &amp; POWER Cabinet","PASSIVE",
U711="AKTIVCO Coupure ENEO &amp; Baisse de tension","PASSIVE",
U711="Coupure ENEO &amp; Baisse de tension","PASSIVE",
U711="Defaut GE &amp; POWER Cabinet","PASSIVE",
U711="Sharing","PASSIVE",
U711="Sites strategiques &amp; DataCenter","PASSIVE",
U711="Exclu","Exclu",
U711="SAT","ACTIVE",
U711="SPARE-ISSUE","SPARE-ISSUE",
U711="Fiber CAmtel","ACTIVE",
U711="Fiber AOF","ACTIVE",
U711="Projet OCM (HUAWEI)","PLANNED WORKS",
U711="Projet OCM (NOKIA)","PLANNED WORKS",
U711="ACCESS-ISSUE","ACCESS-ISSUE",
U711="Projet OCM (ZTE, NOKIA, autres projets)","PLANNED WORKS",
U711="No root CAuse","No root cause",
U711="ODU HS","ACTIVE",
U711="IP &amp; VLAN","ACTIVE",
U711="Warehouse HUAWEI","SPARE-ISSUE",
U711="SPARE-HS","SPARE-ISSUE",
U711="Power Telco","ACTIVE", U711="no impacts","no impacts"
),"")</f>
        <v>No root cause</v>
      </c>
      <c r="W711" s="113"/>
      <c r="X711" s="113"/>
      <c r="Y711" s="113"/>
      <c r="Z711" s="113"/>
      <c r="AA711" s="113"/>
      <c r="AB711" s="17" t="s">
        <v>5465</v>
      </c>
      <c r="AC711" s="17" t="str">
        <f>_xlfn.XLOOKUP(B711,'INCIDENT-04-27-2026'!E:E,'INCIDENT-04-27-2026'!F:F,"")</f>
        <v/>
      </c>
      <c r="AD711" s="9"/>
      <c r="AE711" s="7" t="s">
        <v>5465</v>
      </c>
      <c r="AF711" s="6" t="str">
        <f>_xlfn.XLOOKUP(B711,'[13]Input_27-04'!$B:$B,'[13]Input_27-04'!$M:$M,"")</f>
        <v/>
      </c>
      <c r="AG711" s="7"/>
      <c r="AH711" s="3"/>
      <c r="AI711" s="18" t="str">
        <f>_xlfn.XLOOKUP(B711,'[3]Cells Huawei 27042026 10h'!$B:$B,'[3]Cells Huawei 27042026 10h'!$T:$T,"")</f>
        <v/>
      </c>
      <c r="AJ711" s="18" t="str">
        <f>_xlfn.XLOOKUP(B711,'[3]Cells Huawei 27042026 15h'!$B:$B,'[3]Cells Huawei 27042026 15h'!$T:$T,"")</f>
        <v/>
      </c>
      <c r="AK711" s="18" t="str">
        <f>_xlfn.XLOOKUP(B711,'[4]cells down 27042026 11h28'!$B:$B,'[4]cells down 27042026 11h28'!$R:$R,"")</f>
        <v/>
      </c>
      <c r="AL711" s="18" t="str">
        <f>_xlfn.XLOOKUP(B711,'[4]cells down 27042026 18h01'!$B:$B,'[4]cells down 27042026 18h01'!$R:$R,"")</f>
        <v/>
      </c>
      <c r="AM711" s="18" t="str">
        <f>_xlfn.XLOOKUP(B711,'[5]cell downs 27042026 11h'!$B:$B,'[5]cell downs 27042026 11h'!$R:$R,"")</f>
        <v/>
      </c>
      <c r="AN711" s="18" t="str">
        <f>_xlfn.XLOOKUP(B711,'[5]cell downs 27042026 17h40'!$B:$B,'[5]cell downs 27042026 17h40'!$R:$R,"")</f>
        <v/>
      </c>
      <c r="AO711" s="18" t="str">
        <f>_xlfn.XLOOKUP(B711,'[6]ALL SITES DOWN'!$D:$D,'[6]ALL SITES DOWN'!$J:$J,"")</f>
        <v/>
      </c>
      <c r="AP711" s="18" t="str">
        <f>_xlfn.XLOOKUP(B711,'[7]ALL SITES DOWN'!$D:$D,'[7]ALL SITES DOWN'!$J:$J,"")</f>
        <v/>
      </c>
      <c r="AQ711" s="9" t="str">
        <f>_xlfn.XLOOKUP(B711,[8]sheet1!$AC:$AC,[8]sheet1!$AF:$AF,"")</f>
        <v/>
      </c>
      <c r="AR711" s="14"/>
      <c r="AS711" s="14" t="s">
        <v>5465</v>
      </c>
      <c r="AT711" s="14" t="str">
        <f>_xlfn.XLOOKUP(B711,'[9]cell downs 18042026 17h'!$B:$B,'[9]cell downs 18042026 17h'!$B:$B,"")</f>
        <v/>
      </c>
      <c r="AU711" s="14" t="str">
        <f>_xlfn.XLOOKUP(B711,'[10]Cells Huawei 19042026 15h'!$B:$B,'[10]Cells Huawei 19042026 15h'!$B:$B,"")</f>
        <v/>
      </c>
      <c r="AV711" s="9" t="str">
        <f>_xlfn.XLOOKUP(B711,'[11]cells down 19042026 9H40'!$B:$B,'[11]cells down 19042026 9H40'!$B:$B,"")</f>
        <v/>
      </c>
    </row>
    <row r="712" spans="1:48" hidden="1" x14ac:dyDescent="0.3">
      <c r="A712" s="1" t="s">
        <v>487</v>
      </c>
      <c r="B712" s="8" t="s">
        <v>488</v>
      </c>
      <c r="C712" s="3" t="str">
        <f>_xlfn.XLOOKUP(B712,'[1]daily break down'!$D:$D,'[1]daily break down'!$E:$E,"")</f>
        <v>CENTRE</v>
      </c>
      <c r="D712" s="1" t="s">
        <v>11</v>
      </c>
      <c r="E712" s="1" t="s">
        <v>5443</v>
      </c>
      <c r="F712" s="3" t="s">
        <v>226</v>
      </c>
      <c r="G712" s="1" t="s">
        <v>489</v>
      </c>
      <c r="H712" s="29" t="str">
        <f>_xlfn.XLOOKUP(B712,[2]CALCULATION!$B:$B,[2]CALCULATION!$H:$H,"")</f>
        <v>ZTE</v>
      </c>
      <c r="I712" s="26">
        <v>10.811749321553622</v>
      </c>
      <c r="J712" s="26">
        <v>14.178958602643016</v>
      </c>
      <c r="K712" s="26">
        <v>1.0641834530423797</v>
      </c>
      <c r="L712" s="26">
        <v>0.47460926910422235</v>
      </c>
      <c r="M712" s="26">
        <v>0.75055360083097344</v>
      </c>
      <c r="N712" s="26">
        <v>11.70887159599695</v>
      </c>
      <c r="O712" s="26">
        <v>0</v>
      </c>
      <c r="P712" s="114" t="s">
        <v>6364</v>
      </c>
      <c r="Q712" s="42" t="s">
        <v>5538</v>
      </c>
      <c r="R712" s="42"/>
      <c r="S712" s="41" t="str" cm="1">
        <f t="array" ref="S712">IFERROR(_xlfn.IFS(
U712="MPR ISSUE","PDH",
U712="BSS Hardware Issue","BSS",
U712="Sites strategiques, MLL, Pylone, etc.","ENVTECH",
U712="AKTIVCO DEFAUT GE &amp; POWER Cabinet","AKTIVCO",
U712="AKTIVCO Coupure ENEO &amp; Baisse de tension","AKTIVCO GRID ONLY",
U712="Coupure ENEO &amp; Baisse de tension","IHS GRID ONLY",
U712="Defaut GE &amp; POWER Cabinet","IHS",
U712="Sharing","Partners",
U712="Sites strategiques &amp; DataCenter","SST &amp; DC",
U712="Exclu","Exclu",
U712="SAT","SAT",
U712="SPARE-ISSUE","SPARE-ISSUE",
U712="Fiber CAmtel","TRANS_FO_CAMTEL",
U712="Fiber AOF","Fiber AOF",
U712="Projet OCM (HUAWEI)","TRAVAUX-HUAWEI",
U712="Projet OCM (NOKIA)","TRAVAUX-NOKIA",
U712="ACCESS-ISSUE","ACCESS-ISSUE",
U712="Projet OCM (ZTE, NOKIA, autres projets)","TRAVAUX OCM",
U712="No root CAuse","No root cause",
U712="ODU HS","PDH",
U712="IP &amp; VLAN","PDH",
U712="Warehouse HUAWEI","SPARE-ISSUE",
U712="SPARE-HS","SPARE-ISSUE",
U712="Power Telco","BSS",U712="no impacts","no impacts"
),"")</f>
        <v>No root cause</v>
      </c>
      <c r="T712" s="41" t="str" cm="1">
        <f t="array" ref="T712">IFERROR(_xlfn.IFS(
U712="MPR ISSUE","TX ISSUE",
U712="BSS Hardware Issue","RAN ISSUE",
U712="Sites strategiques, MLL, Pylone, etc.","ENVTECH",
U712="AKTIVCO DEFAUT GE &amp; POWER Cabinet","POWER ISSUE",
U712="AKTIVCO Coupure ENEO &amp; Baisse de tension","POWER ISSUE",
U712="Coupure ENEO &amp; Baisse de tension","POWER ISSUE",
U712="Defaut GE &amp; POWER Cabinet","POWER ISSUE",
U712="Sharing","POWER ISSUE",
U712="Sites strategiques &amp; DataCenter","POWER ISSUE",
U712="Exclu","Exclu",
U712="SAT","TX ISSUE",
U712="SPARE-ISSUE","SPARE-ISSUE",
U712="Fiber CAmtel","TX ISSUE",
U712="Fiber AOF","TX ISSUE",
U712="Projet OCM (HUAWEI)","TRAVAUX-HUAWEI",
U712="Projet OCM (NOKIA)","TRAVAUX -NOKIA",
U712="ACCESS-ISSUE","ACCESS-ISSUE",
U712="Projet OCM (ZTE, NOKIA, autres projets)","TRAVAUX OCM",
U712="No root CAuse","No root cause",
U712="ODU HS","TX ISSUE",
U712="IP &amp; VLAN","TX ISSUE",
U712="Warehouse HUAWEI","SPARE-ISSUE",
U712="SPARE-HS","SPARE-ISSUE",
U712="Power Telco","RAN ISSUE",U712="no impacts","no impacts"
),"")</f>
        <v>No root cause</v>
      </c>
      <c r="U712" s="68" t="s">
        <v>5691</v>
      </c>
      <c r="V712" s="41" t="str" cm="1">
        <f t="array" ref="V712">IFERROR(_xlfn.IFS(
U712="MPR ISSUE","ACTIVE",
U712="BSS Hardware Issue","ACTIVE",
U712="Sites strategiques, MLL, Pylone, etc.","PASSIVE",
U712="AKTIVCO DEFAUT GE &amp; POWER Cabinet","PASSIVE",
U712="AKTIVCO Coupure ENEO &amp; Baisse de tension","PASSIVE",
U712="Coupure ENEO &amp; Baisse de tension","PASSIVE",
U712="Defaut GE &amp; POWER Cabinet","PASSIVE",
U712="Sharing","PASSIVE",
U712="Sites strategiques &amp; DataCenter","PASSIVE",
U712="Exclu","Exclu",
U712="SAT","ACTIVE",
U712="SPARE-ISSUE","SPARE-ISSUE",
U712="Fiber CAmtel","ACTIVE",
U712="Fiber AOF","ACTIVE",
U712="Projet OCM (HUAWEI)","PLANNED WORKS",
U712="Projet OCM (NOKIA)","PLANNED WORKS",
U712="ACCESS-ISSUE","ACCESS-ISSUE",
U712="Projet OCM (ZTE, NOKIA, autres projets)","PLANNED WORKS",
U712="No root CAuse","No root cause",
U712="ODU HS","ACTIVE",
U712="IP &amp; VLAN","ACTIVE",
U712="Warehouse HUAWEI","SPARE-ISSUE",
U712="SPARE-HS","SPARE-ISSUE",
U712="Power Telco","ACTIVE", U712="no impacts","no impacts"
),"")</f>
        <v>No root cause</v>
      </c>
      <c r="W712" s="113"/>
      <c r="X712" s="113"/>
      <c r="Y712" s="113"/>
      <c r="Z712" s="113"/>
      <c r="AA712" s="113"/>
      <c r="AB712" s="17" t="s">
        <v>5465</v>
      </c>
      <c r="AC712" s="17" t="str">
        <f>_xlfn.XLOOKUP(B712,'INCIDENT-04-27-2026'!E:E,'INCIDENT-04-27-2026'!F:F,"")</f>
        <v/>
      </c>
      <c r="AD712" s="9"/>
      <c r="AE712" s="7" t="s">
        <v>5465</v>
      </c>
      <c r="AF712" s="6" t="str">
        <f>_xlfn.XLOOKUP(B712,'[13]Input_27-04'!$B:$B,'[13]Input_27-04'!$M:$M,"")</f>
        <v/>
      </c>
      <c r="AG712" s="7"/>
      <c r="AH712" s="3"/>
      <c r="AI712" s="18" t="str">
        <f>_xlfn.XLOOKUP(B712,'[3]Cells Huawei 27042026 10h'!$B:$B,'[3]Cells Huawei 27042026 10h'!$T:$T,"")</f>
        <v/>
      </c>
      <c r="AJ712" s="18" t="str">
        <f>_xlfn.XLOOKUP(B712,'[3]Cells Huawei 27042026 15h'!$B:$B,'[3]Cells Huawei 27042026 15h'!$T:$T,"")</f>
        <v/>
      </c>
      <c r="AK712" s="18" t="str">
        <f>_xlfn.XLOOKUP(B712,'[4]cells down 27042026 11h28'!$B:$B,'[4]cells down 27042026 11h28'!$R:$R,"")</f>
        <v/>
      </c>
      <c r="AL712" s="18" t="str">
        <f>_xlfn.XLOOKUP(B712,'[4]cells down 27042026 18h01'!$B:$B,'[4]cells down 27042026 18h01'!$R:$R,"")</f>
        <v/>
      </c>
      <c r="AM712" s="18" t="str">
        <f>_xlfn.XLOOKUP(B712,'[5]cell downs 27042026 11h'!$B:$B,'[5]cell downs 27042026 11h'!$R:$R,"")</f>
        <v/>
      </c>
      <c r="AN712" s="18" t="str">
        <f>_xlfn.XLOOKUP(B712,'[5]cell downs 27042026 17h40'!$B:$B,'[5]cell downs 27042026 17h40'!$R:$R,"")</f>
        <v/>
      </c>
      <c r="AO712" s="18" t="str">
        <f>_xlfn.XLOOKUP(B712,'[6]ALL SITES DOWN'!$D:$D,'[6]ALL SITES DOWN'!$J:$J,"")</f>
        <v/>
      </c>
      <c r="AP712" s="18" t="str">
        <f>_xlfn.XLOOKUP(B712,'[7]ALL SITES DOWN'!$D:$D,'[7]ALL SITES DOWN'!$J:$J,"")</f>
        <v/>
      </c>
      <c r="AQ712" s="9" t="str">
        <f>_xlfn.XLOOKUP(B712,[8]sheet1!$AC:$AC,[8]sheet1!$AF:$AF,"")</f>
        <v/>
      </c>
      <c r="AR712" s="14"/>
      <c r="AS712" s="14" t="s">
        <v>5465</v>
      </c>
      <c r="AT712" s="14" t="str">
        <f>_xlfn.XLOOKUP(B712,'[9]cell downs 18042026 17h'!$B:$B,'[9]cell downs 18042026 17h'!$B:$B,"")</f>
        <v/>
      </c>
      <c r="AU712" s="14" t="str">
        <f>_xlfn.XLOOKUP(B712,'[10]Cells Huawei 19042026 15h'!$B:$B,'[10]Cells Huawei 19042026 15h'!$B:$B,"")</f>
        <v/>
      </c>
      <c r="AV712" s="9" t="str">
        <f>_xlfn.XLOOKUP(B712,'[11]cells down 19042026 9H40'!$B:$B,'[11]cells down 19042026 9H40'!$B:$B,"")</f>
        <v/>
      </c>
    </row>
    <row r="713" spans="1:48" hidden="1" x14ac:dyDescent="0.3">
      <c r="A713" s="1" t="s">
        <v>2258</v>
      </c>
      <c r="B713" s="8" t="s">
        <v>2259</v>
      </c>
      <c r="C713" s="3" t="str">
        <f>_xlfn.XLOOKUP(B713,'[1]daily break down'!$D:$D,'[1]daily break down'!$E:$E,"")</f>
        <v>Yaounde</v>
      </c>
      <c r="D713" s="1" t="s">
        <v>11</v>
      </c>
      <c r="E713" s="1" t="s">
        <v>12</v>
      </c>
      <c r="F713" s="3" t="s">
        <v>37</v>
      </c>
      <c r="G713" s="1" t="s">
        <v>38</v>
      </c>
      <c r="H713" s="29" t="str">
        <f>_xlfn.XLOOKUP(B713,[2]CALCULATION!$B:$B,[2]CALCULATION!$H:$H,"")</f>
        <v>ZTE</v>
      </c>
      <c r="I713" s="26">
        <v>0</v>
      </c>
      <c r="J713" s="26">
        <v>0</v>
      </c>
      <c r="K713" s="26">
        <v>6.4095169404707883</v>
      </c>
      <c r="L713" s="26">
        <v>3.3897884902392188</v>
      </c>
      <c r="M713" s="26">
        <v>2.0556354567064177</v>
      </c>
      <c r="N713" s="26">
        <v>11.41555589798906</v>
      </c>
      <c r="O713" s="26">
        <v>0</v>
      </c>
      <c r="P713" s="114" t="s">
        <v>6364</v>
      </c>
      <c r="Q713" s="42" t="s">
        <v>5538</v>
      </c>
      <c r="R713" s="42"/>
      <c r="S713" s="41" t="str" cm="1">
        <f t="array" ref="S713">IFERROR(_xlfn.IFS(
U713="MPR ISSUE","PDH",
U713="BSS Hardware Issue","BSS",
U713="Sites strategiques, MLL, Pylone, etc.","ENVTECH",
U713="AKTIVCO DEFAUT GE &amp; POWER Cabinet","AKTIVCO",
U713="AKTIVCO Coupure ENEO &amp; Baisse de tension","AKTIVCO GRID ONLY",
U713="Coupure ENEO &amp; Baisse de tension","IHS GRID ONLY",
U713="Defaut GE &amp; POWER Cabinet","IHS",
U713="Sharing","Partners",
U713="Sites strategiques &amp; DataCenter","SST &amp; DC",
U713="Exclu","Exclu",
U713="SAT","SAT",
U713="SPARE-ISSUE","SPARE-ISSUE",
U713="Fiber CAmtel","TRANS_FO_CAMTEL",
U713="Fiber AOF","Fiber AOF",
U713="Projet OCM (HUAWEI)","TRAVAUX-HUAWEI",
U713="Projet OCM (NOKIA)","TRAVAUX-NOKIA",
U713="ACCESS-ISSUE","ACCESS-ISSUE",
U713="Projet OCM (ZTE, NOKIA, autres projets)","TRAVAUX OCM",
U713="No root CAuse","No root cause",
U713="ODU HS","PDH",
U713="IP &amp; VLAN","PDH",
U713="Warehouse HUAWEI","SPARE-ISSUE",
U713="SPARE-HS","SPARE-ISSUE",
U713="Power Telco","BSS",U713="no impacts","no impacts"
),"")</f>
        <v>No root cause</v>
      </c>
      <c r="T713" s="41" t="str" cm="1">
        <f t="array" ref="T713">IFERROR(_xlfn.IFS(
U713="MPR ISSUE","TX ISSUE",
U713="BSS Hardware Issue","RAN ISSUE",
U713="Sites strategiques, MLL, Pylone, etc.","ENVTECH",
U713="AKTIVCO DEFAUT GE &amp; POWER Cabinet","POWER ISSUE",
U713="AKTIVCO Coupure ENEO &amp; Baisse de tension","POWER ISSUE",
U713="Coupure ENEO &amp; Baisse de tension","POWER ISSUE",
U713="Defaut GE &amp; POWER Cabinet","POWER ISSUE",
U713="Sharing","POWER ISSUE",
U713="Sites strategiques &amp; DataCenter","POWER ISSUE",
U713="Exclu","Exclu",
U713="SAT","TX ISSUE",
U713="SPARE-ISSUE","SPARE-ISSUE",
U713="Fiber CAmtel","TX ISSUE",
U713="Fiber AOF","TX ISSUE",
U713="Projet OCM (HUAWEI)","TRAVAUX-HUAWEI",
U713="Projet OCM (NOKIA)","TRAVAUX -NOKIA",
U713="ACCESS-ISSUE","ACCESS-ISSUE",
U713="Projet OCM (ZTE, NOKIA, autres projets)","TRAVAUX OCM",
U713="No root CAuse","No root cause",
U713="ODU HS","TX ISSUE",
U713="IP &amp; VLAN","TX ISSUE",
U713="Warehouse HUAWEI","SPARE-ISSUE",
U713="SPARE-HS","SPARE-ISSUE",
U713="Power Telco","RAN ISSUE",U713="no impacts","no impacts"
),"")</f>
        <v>No root cause</v>
      </c>
      <c r="U713" s="68" t="s">
        <v>5691</v>
      </c>
      <c r="V713" s="41" t="str" cm="1">
        <f t="array" ref="V713">IFERROR(_xlfn.IFS(
U713="MPR ISSUE","ACTIVE",
U713="BSS Hardware Issue","ACTIVE",
U713="Sites strategiques, MLL, Pylone, etc.","PASSIVE",
U713="AKTIVCO DEFAUT GE &amp; POWER Cabinet","PASSIVE",
U713="AKTIVCO Coupure ENEO &amp; Baisse de tension","PASSIVE",
U713="Coupure ENEO &amp; Baisse de tension","PASSIVE",
U713="Defaut GE &amp; POWER Cabinet","PASSIVE",
U713="Sharing","PASSIVE",
U713="Sites strategiques &amp; DataCenter","PASSIVE",
U713="Exclu","Exclu",
U713="SAT","ACTIVE",
U713="SPARE-ISSUE","SPARE-ISSUE",
U713="Fiber CAmtel","ACTIVE",
U713="Fiber AOF","ACTIVE",
U713="Projet OCM (HUAWEI)","PLANNED WORKS",
U713="Projet OCM (NOKIA)","PLANNED WORKS",
U713="ACCESS-ISSUE","ACCESS-ISSUE",
U713="Projet OCM (ZTE, NOKIA, autres projets)","PLANNED WORKS",
U713="No root CAuse","No root cause",
U713="ODU HS","ACTIVE",
U713="IP &amp; VLAN","ACTIVE",
U713="Warehouse HUAWEI","SPARE-ISSUE",
U713="SPARE-HS","SPARE-ISSUE",
U713="Power Telco","ACTIVE", U713="no impacts","no impacts"
),"")</f>
        <v>No root cause</v>
      </c>
      <c r="W713" s="113"/>
      <c r="X713" s="113"/>
      <c r="Y713" s="113"/>
      <c r="Z713" s="113"/>
      <c r="AA713" s="113"/>
      <c r="AB713" s="17" t="s">
        <v>5465</v>
      </c>
      <c r="AC713" s="17" t="str">
        <f>_xlfn.XLOOKUP(B713,'INCIDENT-04-27-2026'!E:E,'INCIDENT-04-27-2026'!F:F,"")</f>
        <v/>
      </c>
      <c r="AD713" s="9"/>
      <c r="AE713" s="7" t="s">
        <v>5465</v>
      </c>
      <c r="AF713" s="6" t="str">
        <f>_xlfn.XLOOKUP(B713,'[13]Input_27-04'!$B:$B,'[13]Input_27-04'!$M:$M,"")</f>
        <v/>
      </c>
      <c r="AG713" s="7"/>
      <c r="AH713" s="3"/>
      <c r="AI713" s="18" t="str">
        <f>_xlfn.XLOOKUP(B713,'[3]Cells Huawei 27042026 10h'!$B:$B,'[3]Cells Huawei 27042026 10h'!$T:$T,"")</f>
        <v/>
      </c>
      <c r="AJ713" s="18" t="str">
        <f>_xlfn.XLOOKUP(B713,'[3]Cells Huawei 27042026 15h'!$B:$B,'[3]Cells Huawei 27042026 15h'!$T:$T,"")</f>
        <v/>
      </c>
      <c r="AK713" s="18" t="str">
        <f>_xlfn.XLOOKUP(B713,'[4]cells down 27042026 11h28'!$B:$B,'[4]cells down 27042026 11h28'!$R:$R,"")</f>
        <v/>
      </c>
      <c r="AL713" s="18" t="str">
        <f>_xlfn.XLOOKUP(B713,'[4]cells down 27042026 18h01'!$B:$B,'[4]cells down 27042026 18h01'!$R:$R,"")</f>
        <v/>
      </c>
      <c r="AM713" s="18" t="str">
        <f>_xlfn.XLOOKUP(B713,'[5]cell downs 27042026 11h'!$B:$B,'[5]cell downs 27042026 11h'!$R:$R,"")</f>
        <v/>
      </c>
      <c r="AN713" s="18" t="str">
        <f>_xlfn.XLOOKUP(B713,'[5]cell downs 27042026 17h40'!$B:$B,'[5]cell downs 27042026 17h40'!$R:$R,"")</f>
        <v/>
      </c>
      <c r="AO713" s="18" t="str">
        <f>_xlfn.XLOOKUP(B713,'[6]ALL SITES DOWN'!$D:$D,'[6]ALL SITES DOWN'!$J:$J,"")</f>
        <v/>
      </c>
      <c r="AP713" s="18" t="str">
        <f>_xlfn.XLOOKUP(B713,'[7]ALL SITES DOWN'!$D:$D,'[7]ALL SITES DOWN'!$J:$J,"")</f>
        <v/>
      </c>
      <c r="AQ713" s="9" t="str">
        <f>_xlfn.XLOOKUP(B713,[8]sheet1!$AC:$AC,[8]sheet1!$AF:$AF,"")</f>
        <v/>
      </c>
      <c r="AR713" s="14"/>
      <c r="AS713" s="14" t="s">
        <v>5465</v>
      </c>
      <c r="AT713" s="14" t="str">
        <f>_xlfn.XLOOKUP(B713,'[9]cell downs 18042026 17h'!$B:$B,'[9]cell downs 18042026 17h'!$B:$B,"")</f>
        <v/>
      </c>
      <c r="AU713" s="14" t="str">
        <f>_xlfn.XLOOKUP(B713,'[10]Cells Huawei 19042026 15h'!$B:$B,'[10]Cells Huawei 19042026 15h'!$B:$B,"")</f>
        <v/>
      </c>
      <c r="AV713" s="9" t="str">
        <f>_xlfn.XLOOKUP(B713,'[11]cells down 19042026 9H40'!$B:$B,'[11]cells down 19042026 9H40'!$B:$B,"")</f>
        <v/>
      </c>
    </row>
    <row r="714" spans="1:48" hidden="1" x14ac:dyDescent="0.3">
      <c r="A714" s="1" t="s">
        <v>2115</v>
      </c>
      <c r="B714" s="8" t="s">
        <v>2116</v>
      </c>
      <c r="C714" s="3" t="str">
        <f>_xlfn.XLOOKUP(B714,'[1]daily break down'!$D:$D,'[1]daily break down'!$E:$E,"")</f>
        <v>Yaounde</v>
      </c>
      <c r="D714" s="1" t="s">
        <v>21</v>
      </c>
      <c r="E714" s="1" t="s">
        <v>30</v>
      </c>
      <c r="F714" s="3" t="s">
        <v>37</v>
      </c>
      <c r="G714" s="1" t="s">
        <v>38</v>
      </c>
      <c r="H714" s="29" t="str">
        <f>_xlfn.XLOOKUP(B714,[2]CALCULATION!$B:$B,[2]CALCULATION!$H:$H,"")</f>
        <v>ZTE</v>
      </c>
      <c r="I714" s="26">
        <v>0</v>
      </c>
      <c r="J714" s="26">
        <v>0</v>
      </c>
      <c r="K714" s="26">
        <v>4.5547758059315182</v>
      </c>
      <c r="L714" s="26">
        <v>3.1555960768534925</v>
      </c>
      <c r="M714" s="26">
        <v>1.3911539438351983</v>
      </c>
      <c r="N714" s="26">
        <v>10.867020229259232</v>
      </c>
      <c r="O714" s="26">
        <v>0</v>
      </c>
      <c r="P714" s="114" t="s">
        <v>6364</v>
      </c>
      <c r="Q714" s="42" t="s">
        <v>5538</v>
      </c>
      <c r="R714" s="42"/>
      <c r="S714" s="41" t="str" cm="1">
        <f t="array" ref="S714">IFERROR(_xlfn.IFS(
U714="MPR ISSUE","PDH",
U714="BSS Hardware Issue","BSS",
U714="Sites strategiques, MLL, Pylone, etc.","ENVTECH",
U714="AKTIVCO DEFAUT GE &amp; POWER Cabinet","AKTIVCO",
U714="AKTIVCO Coupure ENEO &amp; Baisse de tension","AKTIVCO GRID ONLY",
U714="Coupure ENEO &amp; Baisse de tension","IHS GRID ONLY",
U714="Defaut GE &amp; POWER Cabinet","IHS",
U714="Sharing","Partners",
U714="Sites strategiques &amp; DataCenter","SST &amp; DC",
U714="Exclu","Exclu",
U714="SAT","SAT",
U714="SPARE-ISSUE","SPARE-ISSUE",
U714="Fiber CAmtel","TRANS_FO_CAMTEL",
U714="Fiber AOF","Fiber AOF",
U714="Projet OCM (HUAWEI)","TRAVAUX-HUAWEI",
U714="Projet OCM (NOKIA)","TRAVAUX-NOKIA",
U714="ACCESS-ISSUE","ACCESS-ISSUE",
U714="Projet OCM (ZTE, NOKIA, autres projets)","TRAVAUX OCM",
U714="No root CAuse","No root cause",
U714="ODU HS","PDH",
U714="IP &amp; VLAN","PDH",
U714="Warehouse HUAWEI","SPARE-ISSUE",
U714="SPARE-HS","SPARE-ISSUE",
U714="Power Telco","BSS",U714="no impacts","no impacts"
),"")</f>
        <v>No root cause</v>
      </c>
      <c r="T714" s="41" t="str" cm="1">
        <f t="array" ref="T714">IFERROR(_xlfn.IFS(
U714="MPR ISSUE","TX ISSUE",
U714="BSS Hardware Issue","RAN ISSUE",
U714="Sites strategiques, MLL, Pylone, etc.","ENVTECH",
U714="AKTIVCO DEFAUT GE &amp; POWER Cabinet","POWER ISSUE",
U714="AKTIVCO Coupure ENEO &amp; Baisse de tension","POWER ISSUE",
U714="Coupure ENEO &amp; Baisse de tension","POWER ISSUE",
U714="Defaut GE &amp; POWER Cabinet","POWER ISSUE",
U714="Sharing","POWER ISSUE",
U714="Sites strategiques &amp; DataCenter","POWER ISSUE",
U714="Exclu","Exclu",
U714="SAT","TX ISSUE",
U714="SPARE-ISSUE","SPARE-ISSUE",
U714="Fiber CAmtel","TX ISSUE",
U714="Fiber AOF","TX ISSUE",
U714="Projet OCM (HUAWEI)","TRAVAUX-HUAWEI",
U714="Projet OCM (NOKIA)","TRAVAUX -NOKIA",
U714="ACCESS-ISSUE","ACCESS-ISSUE",
U714="Projet OCM (ZTE, NOKIA, autres projets)","TRAVAUX OCM",
U714="No root CAuse","No root cause",
U714="ODU HS","TX ISSUE",
U714="IP &amp; VLAN","TX ISSUE",
U714="Warehouse HUAWEI","SPARE-ISSUE",
U714="SPARE-HS","SPARE-ISSUE",
U714="Power Telco","RAN ISSUE",U714="no impacts","no impacts"
),"")</f>
        <v>No root cause</v>
      </c>
      <c r="U714" s="68" t="s">
        <v>5691</v>
      </c>
      <c r="V714" s="41" t="str" cm="1">
        <f t="array" ref="V714">IFERROR(_xlfn.IFS(
U714="MPR ISSUE","ACTIVE",
U714="BSS Hardware Issue","ACTIVE",
U714="Sites strategiques, MLL, Pylone, etc.","PASSIVE",
U714="AKTIVCO DEFAUT GE &amp; POWER Cabinet","PASSIVE",
U714="AKTIVCO Coupure ENEO &amp; Baisse de tension","PASSIVE",
U714="Coupure ENEO &amp; Baisse de tension","PASSIVE",
U714="Defaut GE &amp; POWER Cabinet","PASSIVE",
U714="Sharing","PASSIVE",
U714="Sites strategiques &amp; DataCenter","PASSIVE",
U714="Exclu","Exclu",
U714="SAT","ACTIVE",
U714="SPARE-ISSUE","SPARE-ISSUE",
U714="Fiber CAmtel","ACTIVE",
U714="Fiber AOF","ACTIVE",
U714="Projet OCM (HUAWEI)","PLANNED WORKS",
U714="Projet OCM (NOKIA)","PLANNED WORKS",
U714="ACCESS-ISSUE","ACCESS-ISSUE",
U714="Projet OCM (ZTE, NOKIA, autres projets)","PLANNED WORKS",
U714="No root CAuse","No root cause",
U714="ODU HS","ACTIVE",
U714="IP &amp; VLAN","ACTIVE",
U714="Warehouse HUAWEI","SPARE-ISSUE",
U714="SPARE-HS","SPARE-ISSUE",
U714="Power Telco","ACTIVE", U714="no impacts","no impacts"
),"")</f>
        <v>No root cause</v>
      </c>
      <c r="W714" s="113"/>
      <c r="X714" s="113"/>
      <c r="Y714" s="113"/>
      <c r="Z714" s="113"/>
      <c r="AA714" s="113"/>
      <c r="AB714" s="17" t="s">
        <v>5465</v>
      </c>
      <c r="AC714" s="17" t="str">
        <f>_xlfn.XLOOKUP(B714,'INCIDENT-04-27-2026'!E:E,'INCIDENT-04-27-2026'!F:F,"")</f>
        <v/>
      </c>
      <c r="AD714" s="9"/>
      <c r="AE714" s="7" t="s">
        <v>5465</v>
      </c>
      <c r="AF714" s="6" t="str">
        <f>_xlfn.XLOOKUP(B714,'[13]Input_27-04'!$B:$B,'[13]Input_27-04'!$M:$M,"")</f>
        <v/>
      </c>
      <c r="AG714" s="7"/>
      <c r="AH714" s="3"/>
      <c r="AI714" s="18" t="str">
        <f>_xlfn.XLOOKUP(B714,'[3]Cells Huawei 27042026 10h'!$B:$B,'[3]Cells Huawei 27042026 10h'!$T:$T,"")</f>
        <v/>
      </c>
      <c r="AJ714" s="18" t="str">
        <f>_xlfn.XLOOKUP(B714,'[3]Cells Huawei 27042026 15h'!$B:$B,'[3]Cells Huawei 27042026 15h'!$T:$T,"")</f>
        <v/>
      </c>
      <c r="AK714" s="18" t="str">
        <f>_xlfn.XLOOKUP(B714,'[4]cells down 27042026 11h28'!$B:$B,'[4]cells down 27042026 11h28'!$R:$R,"")</f>
        <v/>
      </c>
      <c r="AL714" s="18" t="str">
        <f>_xlfn.XLOOKUP(B714,'[4]cells down 27042026 18h01'!$B:$B,'[4]cells down 27042026 18h01'!$R:$R,"")</f>
        <v/>
      </c>
      <c r="AM714" s="18" t="str">
        <f>_xlfn.XLOOKUP(B714,'[5]cell downs 27042026 11h'!$B:$B,'[5]cell downs 27042026 11h'!$R:$R,"")</f>
        <v/>
      </c>
      <c r="AN714" s="18" t="str">
        <f>_xlfn.XLOOKUP(B714,'[5]cell downs 27042026 17h40'!$B:$B,'[5]cell downs 27042026 17h40'!$R:$R,"")</f>
        <v/>
      </c>
      <c r="AO714" s="18" t="str">
        <f>_xlfn.XLOOKUP(B714,'[6]ALL SITES DOWN'!$D:$D,'[6]ALL SITES DOWN'!$J:$J,"")</f>
        <v/>
      </c>
      <c r="AP714" s="18" t="str">
        <f>_xlfn.XLOOKUP(B714,'[7]ALL SITES DOWN'!$D:$D,'[7]ALL SITES DOWN'!$J:$J,"")</f>
        <v/>
      </c>
      <c r="AQ714" s="9" t="str">
        <f>_xlfn.XLOOKUP(B714,[8]sheet1!$AC:$AC,[8]sheet1!$AF:$AF,"")</f>
        <v/>
      </c>
      <c r="AR714" s="14"/>
      <c r="AS714" s="14" t="s">
        <v>5465</v>
      </c>
      <c r="AT714" s="14" t="str">
        <f>_xlfn.XLOOKUP(B714,'[9]cell downs 18042026 17h'!$B:$B,'[9]cell downs 18042026 17h'!$B:$B,"")</f>
        <v/>
      </c>
      <c r="AU714" s="14" t="str">
        <f>_xlfn.XLOOKUP(B714,'[10]Cells Huawei 19042026 15h'!$B:$B,'[10]Cells Huawei 19042026 15h'!$B:$B,"")</f>
        <v/>
      </c>
      <c r="AV714" s="9" t="str">
        <f>_xlfn.XLOOKUP(B714,'[11]cells down 19042026 9H40'!$B:$B,'[11]cells down 19042026 9H40'!$B:$B,"")</f>
        <v/>
      </c>
    </row>
    <row r="715" spans="1:48" hidden="1" x14ac:dyDescent="0.3">
      <c r="A715" s="1" t="s">
        <v>1001</v>
      </c>
      <c r="B715" s="8" t="s">
        <v>1002</v>
      </c>
      <c r="C715" s="3" t="str">
        <f>_xlfn.XLOOKUP(B715,'[1]daily break down'!$D:$D,'[1]daily break down'!$E:$E,"")</f>
        <v>Yaounde</v>
      </c>
      <c r="D715" s="1" t="s">
        <v>21</v>
      </c>
      <c r="E715" s="1" t="s">
        <v>36</v>
      </c>
      <c r="F715" s="3" t="s">
        <v>37</v>
      </c>
      <c r="G715" s="1" t="s">
        <v>38</v>
      </c>
      <c r="H715" s="29" t="str">
        <f>_xlfn.XLOOKUP(B715,[2]CALCULATION!$B:$B,[2]CALCULATION!$H:$H,"")</f>
        <v>ZTE</v>
      </c>
      <c r="I715" s="26">
        <v>0</v>
      </c>
      <c r="J715" s="26">
        <v>12.079983905625323</v>
      </c>
      <c r="K715" s="26">
        <v>0.3299667839501409</v>
      </c>
      <c r="L715" s="26">
        <v>0</v>
      </c>
      <c r="M715" s="26">
        <v>0</v>
      </c>
      <c r="N715" s="26">
        <v>10.601616428818064</v>
      </c>
      <c r="O715" s="26">
        <v>0</v>
      </c>
      <c r="P715" s="114" t="s">
        <v>6364</v>
      </c>
      <c r="Q715" s="42" t="s">
        <v>5538</v>
      </c>
      <c r="R715" s="42"/>
      <c r="S715" s="41" t="str" cm="1">
        <f t="array" ref="S715">IFERROR(_xlfn.IFS(
U715="MPR ISSUE","PDH",
U715="BSS Hardware Issue","BSS",
U715="Sites strategiques, MLL, Pylone, etc.","ENVTECH",
U715="AKTIVCO DEFAUT GE &amp; POWER Cabinet","AKTIVCO",
U715="AKTIVCO Coupure ENEO &amp; Baisse de tension","AKTIVCO GRID ONLY",
U715="Coupure ENEO &amp; Baisse de tension","IHS GRID ONLY",
U715="Defaut GE &amp; POWER Cabinet","IHS",
U715="Sharing","Partners",
U715="Sites strategiques &amp; DataCenter","SST &amp; DC",
U715="Exclu","Exclu",
U715="SAT","SAT",
U715="SPARE-ISSUE","SPARE-ISSUE",
U715="Fiber CAmtel","TRANS_FO_CAMTEL",
U715="Fiber AOF","Fiber AOF",
U715="Projet OCM (HUAWEI)","TRAVAUX-HUAWEI",
U715="Projet OCM (NOKIA)","TRAVAUX-NOKIA",
U715="ACCESS-ISSUE","ACCESS-ISSUE",
U715="Projet OCM (ZTE, NOKIA, autres projets)","TRAVAUX OCM",
U715="No root CAuse","No root cause",
U715="ODU HS","PDH",
U715="IP &amp; VLAN","PDH",
U715="Warehouse HUAWEI","SPARE-ISSUE",
U715="SPARE-HS","SPARE-ISSUE",
U715="Power Telco","BSS",U715="no impacts","no impacts"
),"")</f>
        <v>No root cause</v>
      </c>
      <c r="T715" s="41" t="str" cm="1">
        <f t="array" ref="T715">IFERROR(_xlfn.IFS(
U715="MPR ISSUE","TX ISSUE",
U715="BSS Hardware Issue","RAN ISSUE",
U715="Sites strategiques, MLL, Pylone, etc.","ENVTECH",
U715="AKTIVCO DEFAUT GE &amp; POWER Cabinet","POWER ISSUE",
U715="AKTIVCO Coupure ENEO &amp; Baisse de tension","POWER ISSUE",
U715="Coupure ENEO &amp; Baisse de tension","POWER ISSUE",
U715="Defaut GE &amp; POWER Cabinet","POWER ISSUE",
U715="Sharing","POWER ISSUE",
U715="Sites strategiques &amp; DataCenter","POWER ISSUE",
U715="Exclu","Exclu",
U715="SAT","TX ISSUE",
U715="SPARE-ISSUE","SPARE-ISSUE",
U715="Fiber CAmtel","TX ISSUE",
U715="Fiber AOF","TX ISSUE",
U715="Projet OCM (HUAWEI)","TRAVAUX-HUAWEI",
U715="Projet OCM (NOKIA)","TRAVAUX -NOKIA",
U715="ACCESS-ISSUE","ACCESS-ISSUE",
U715="Projet OCM (ZTE, NOKIA, autres projets)","TRAVAUX OCM",
U715="No root CAuse","No root cause",
U715="ODU HS","TX ISSUE",
U715="IP &amp; VLAN","TX ISSUE",
U715="Warehouse HUAWEI","SPARE-ISSUE",
U715="SPARE-HS","SPARE-ISSUE",
U715="Power Telco","RAN ISSUE",U715="no impacts","no impacts"
),"")</f>
        <v>No root cause</v>
      </c>
      <c r="U715" s="68" t="s">
        <v>5691</v>
      </c>
      <c r="V715" s="41" t="str" cm="1">
        <f t="array" ref="V715">IFERROR(_xlfn.IFS(
U715="MPR ISSUE","ACTIVE",
U715="BSS Hardware Issue","ACTIVE",
U715="Sites strategiques, MLL, Pylone, etc.","PASSIVE",
U715="AKTIVCO DEFAUT GE &amp; POWER Cabinet","PASSIVE",
U715="AKTIVCO Coupure ENEO &amp; Baisse de tension","PASSIVE",
U715="Coupure ENEO &amp; Baisse de tension","PASSIVE",
U715="Defaut GE &amp; POWER Cabinet","PASSIVE",
U715="Sharing","PASSIVE",
U715="Sites strategiques &amp; DataCenter","PASSIVE",
U715="Exclu","Exclu",
U715="SAT","ACTIVE",
U715="SPARE-ISSUE","SPARE-ISSUE",
U715="Fiber CAmtel","ACTIVE",
U715="Fiber AOF","ACTIVE",
U715="Projet OCM (HUAWEI)","PLANNED WORKS",
U715="Projet OCM (NOKIA)","PLANNED WORKS",
U715="ACCESS-ISSUE","ACCESS-ISSUE",
U715="Projet OCM (ZTE, NOKIA, autres projets)","PLANNED WORKS",
U715="No root CAuse","No root cause",
U715="ODU HS","ACTIVE",
U715="IP &amp; VLAN","ACTIVE",
U715="Warehouse HUAWEI","SPARE-ISSUE",
U715="SPARE-HS","SPARE-ISSUE",
U715="Power Telco","ACTIVE", U715="no impacts","no impacts"
),"")</f>
        <v>No root cause</v>
      </c>
      <c r="W715" s="113"/>
      <c r="X715" s="113"/>
      <c r="Y715" s="113"/>
      <c r="Z715" s="113"/>
      <c r="AA715" s="113"/>
      <c r="AB715" s="17" t="s">
        <v>5465</v>
      </c>
      <c r="AC715" s="17" t="str">
        <f>_xlfn.XLOOKUP(B715,'INCIDENT-04-27-2026'!E:E,'INCIDENT-04-27-2026'!F:F,"")</f>
        <v/>
      </c>
      <c r="AD715" s="9"/>
      <c r="AE715" s="7" t="s">
        <v>5465</v>
      </c>
      <c r="AF715" s="6" t="str">
        <f>_xlfn.XLOOKUP(B715,'[13]Input_27-04'!$B:$B,'[13]Input_27-04'!$M:$M,"")</f>
        <v/>
      </c>
      <c r="AG715" s="7"/>
      <c r="AH715" s="3"/>
      <c r="AI715" s="18" t="str">
        <f>_xlfn.XLOOKUP(B715,'[3]Cells Huawei 27042026 10h'!$B:$B,'[3]Cells Huawei 27042026 10h'!$T:$T,"")</f>
        <v/>
      </c>
      <c r="AJ715" s="18" t="str">
        <f>_xlfn.XLOOKUP(B715,'[3]Cells Huawei 27042026 15h'!$B:$B,'[3]Cells Huawei 27042026 15h'!$T:$T,"")</f>
        <v/>
      </c>
      <c r="AK715" s="18" t="str">
        <f>_xlfn.XLOOKUP(B715,'[4]cells down 27042026 11h28'!$B:$B,'[4]cells down 27042026 11h28'!$R:$R,"")</f>
        <v/>
      </c>
      <c r="AL715" s="18" t="str">
        <f>_xlfn.XLOOKUP(B715,'[4]cells down 27042026 18h01'!$B:$B,'[4]cells down 27042026 18h01'!$R:$R,"")</f>
        <v/>
      </c>
      <c r="AM715" s="18" t="str">
        <f>_xlfn.XLOOKUP(B715,'[5]cell downs 27042026 11h'!$B:$B,'[5]cell downs 27042026 11h'!$R:$R,"")</f>
        <v/>
      </c>
      <c r="AN715" s="18" t="str">
        <f>_xlfn.XLOOKUP(B715,'[5]cell downs 27042026 17h40'!$B:$B,'[5]cell downs 27042026 17h40'!$R:$R,"")</f>
        <v/>
      </c>
      <c r="AO715" s="18" t="str">
        <f>_xlfn.XLOOKUP(B715,'[6]ALL SITES DOWN'!$D:$D,'[6]ALL SITES DOWN'!$J:$J,"")</f>
        <v/>
      </c>
      <c r="AP715" s="18" t="str">
        <f>_xlfn.XLOOKUP(B715,'[7]ALL SITES DOWN'!$D:$D,'[7]ALL SITES DOWN'!$J:$J,"")</f>
        <v/>
      </c>
      <c r="AQ715" s="9" t="str">
        <f>_xlfn.XLOOKUP(B715,[8]sheet1!$AC:$AC,[8]sheet1!$AF:$AF,"")</f>
        <v/>
      </c>
      <c r="AR715" s="14"/>
      <c r="AS715" s="14" t="s">
        <v>5465</v>
      </c>
      <c r="AT715" s="14" t="str">
        <f>_xlfn.XLOOKUP(B715,'[9]cell downs 18042026 17h'!$B:$B,'[9]cell downs 18042026 17h'!$B:$B,"")</f>
        <v/>
      </c>
      <c r="AU715" s="14" t="str">
        <f>_xlfn.XLOOKUP(B715,'[10]Cells Huawei 19042026 15h'!$B:$B,'[10]Cells Huawei 19042026 15h'!$B:$B,"")</f>
        <v/>
      </c>
      <c r="AV715" s="9" t="str">
        <f>_xlfn.XLOOKUP(B715,'[11]cells down 19042026 9H40'!$B:$B,'[11]cells down 19042026 9H40'!$B:$B,"")</f>
        <v/>
      </c>
    </row>
    <row r="716" spans="1:48" hidden="1" x14ac:dyDescent="0.3">
      <c r="A716" s="1" t="s">
        <v>2153</v>
      </c>
      <c r="B716" s="1" t="s">
        <v>2154</v>
      </c>
      <c r="C716" s="3" t="str">
        <f>_xlfn.XLOOKUP(B716,'[1]daily break down'!$D:$D,'[1]daily break down'!$E:$E,"")</f>
        <v>Yaounde</v>
      </c>
      <c r="D716" s="1" t="s">
        <v>11</v>
      </c>
      <c r="E716" s="1" t="s">
        <v>12</v>
      </c>
      <c r="F716" s="3" t="s">
        <v>37</v>
      </c>
      <c r="G716" s="1" t="s">
        <v>38</v>
      </c>
      <c r="H716" s="29" t="str">
        <f>_xlfn.XLOOKUP(B716,[2]CALCULATION!$B:$B,[2]CALCULATION!$H:$H,"")</f>
        <v>ZTE</v>
      </c>
      <c r="I716" s="26">
        <v>0</v>
      </c>
      <c r="J716" s="26">
        <v>0</v>
      </c>
      <c r="K716" s="26">
        <v>9.0281701495007614</v>
      </c>
      <c r="L716" s="26">
        <v>0</v>
      </c>
      <c r="M716" s="26">
        <v>0</v>
      </c>
      <c r="N716" s="26">
        <v>10.223815964820666</v>
      </c>
      <c r="O716" s="26">
        <v>0</v>
      </c>
      <c r="P716" s="114" t="s">
        <v>6364</v>
      </c>
      <c r="Q716" s="42" t="s">
        <v>5538</v>
      </c>
      <c r="R716" s="42"/>
      <c r="S716" s="41" t="str" cm="1">
        <f t="array" ref="S716">IFERROR(_xlfn.IFS(
U716="MPR ISSUE","PDH",
U716="BSS Hardware Issue","BSS",
U716="Sites strategiques, MLL, Pylone, etc.","ENVTECH",
U716="AKTIVCO DEFAUT GE &amp; POWER Cabinet","AKTIVCO",
U716="AKTIVCO Coupure ENEO &amp; Baisse de tension","AKTIVCO GRID ONLY",
U716="Coupure ENEO &amp; Baisse de tension","IHS GRID ONLY",
U716="Defaut GE &amp; POWER Cabinet","IHS",
U716="Sharing","Partners",
U716="Sites strategiques &amp; DataCenter","SST &amp; DC",
U716="Exclu","Exclu",
U716="SAT","SAT",
U716="SPARE-ISSUE","SPARE-ISSUE",
U716="Fiber CAmtel","TRANS_FO_CAMTEL",
U716="Fiber AOF","Fiber AOF",
U716="Projet OCM (HUAWEI)","TRAVAUX-HUAWEI",
U716="Projet OCM (NOKIA)","TRAVAUX-NOKIA",
U716="ACCESS-ISSUE","ACCESS-ISSUE",
U716="Projet OCM (ZTE, NOKIA, autres projets)","TRAVAUX OCM",
U716="No root CAuse","No root cause",
U716="ODU HS","PDH",
U716="IP &amp; VLAN","PDH",
U716="Warehouse HUAWEI","SPARE-ISSUE",
U716="SPARE-HS","SPARE-ISSUE",
U716="Power Telco","BSS",U716="no impacts","no impacts"
),"")</f>
        <v>BSS</v>
      </c>
      <c r="T716" s="41" t="str" cm="1">
        <f t="array" ref="T716">IFERROR(_xlfn.IFS(
U716="MPR ISSUE","TX ISSUE",
U716="BSS Hardware Issue","RAN ISSUE",
U716="Sites strategiques, MLL, Pylone, etc.","ENVTECH",
U716="AKTIVCO DEFAUT GE &amp; POWER Cabinet","POWER ISSUE",
U716="AKTIVCO Coupure ENEO &amp; Baisse de tension","POWER ISSUE",
U716="Coupure ENEO &amp; Baisse de tension","POWER ISSUE",
U716="Defaut GE &amp; POWER Cabinet","POWER ISSUE",
U716="Sharing","POWER ISSUE",
U716="Sites strategiques &amp; DataCenter","POWER ISSUE",
U716="Exclu","Exclu",
U716="SAT","TX ISSUE",
U716="SPARE-ISSUE","SPARE-ISSUE",
U716="Fiber CAmtel","TX ISSUE",
U716="Fiber AOF","TX ISSUE",
U716="Projet OCM (HUAWEI)","TRAVAUX-HUAWEI",
U716="Projet OCM (NOKIA)","TRAVAUX -NOKIA",
U716="ACCESS-ISSUE","ACCESS-ISSUE",
U716="Projet OCM (ZTE, NOKIA, autres projets)","TRAVAUX OCM",
U716="No root CAuse","No root cause",
U716="ODU HS","TX ISSUE",
U716="IP &amp; VLAN","TX ISSUE",
U716="Warehouse HUAWEI","SPARE-ISSUE",
U716="SPARE-HS","SPARE-ISSUE",
U716="Power Telco","RAN ISSUE",U716="no impacts","no impacts"
),"")</f>
        <v>RAN ISSUE</v>
      </c>
      <c r="U716" s="68" t="s">
        <v>5319</v>
      </c>
      <c r="V716" s="41" t="str" cm="1">
        <f t="array" ref="V716">IFERROR(_xlfn.IFS(
U716="MPR ISSUE","ACTIVE",
U716="BSS Hardware Issue","ACTIVE",
U716="Sites strategiques, MLL, Pylone, etc.","PASSIVE",
U716="AKTIVCO DEFAUT GE &amp; POWER Cabinet","PASSIVE",
U716="AKTIVCO Coupure ENEO &amp; Baisse de tension","PASSIVE",
U716="Coupure ENEO &amp; Baisse de tension","PASSIVE",
U716="Defaut GE &amp; POWER Cabinet","PASSIVE",
U716="Sharing","PASSIVE",
U716="Sites strategiques &amp; DataCenter","PASSIVE",
U716="Exclu","Exclu",
U716="SAT","ACTIVE",
U716="SPARE-ISSUE","SPARE-ISSUE",
U716="Fiber CAmtel","ACTIVE",
U716="Fiber AOF","ACTIVE",
U716="Projet OCM (HUAWEI)","PLANNED WORKS",
U716="Projet OCM (NOKIA)","PLANNED WORKS",
U716="ACCESS-ISSUE","ACCESS-ISSUE",
U716="Projet OCM (ZTE, NOKIA, autres projets)","PLANNED WORKS",
U716="No root CAuse","No root cause",
U716="ODU HS","ACTIVE",
U716="IP &amp; VLAN","ACTIVE",
U716="Warehouse HUAWEI","SPARE-ISSUE",
U716="SPARE-HS","SPARE-ISSUE",
U716="Power Telco","ACTIVE", U716="no impacts","no impacts"
),"")</f>
        <v>ACTIVE</v>
      </c>
      <c r="W716" s="113"/>
      <c r="X716" s="113"/>
      <c r="Y716" s="113"/>
      <c r="Z716" s="113"/>
      <c r="AA716" s="113"/>
      <c r="AB716" s="17" t="s">
        <v>5465</v>
      </c>
      <c r="AC716" s="17" t="str">
        <f>_xlfn.XLOOKUP(B716,'INCIDENT-04-27-2026'!E:E,'INCIDENT-04-27-2026'!F:F,"")</f>
        <v/>
      </c>
      <c r="AD716" s="9"/>
      <c r="AE716" s="7" t="s">
        <v>5465</v>
      </c>
      <c r="AF716" s="6" t="str">
        <f>_xlfn.XLOOKUP(B716,'[13]Input_27-04'!$B:$B,'[13]Input_27-04'!$M:$M,"")</f>
        <v/>
      </c>
      <c r="AG716" s="7"/>
      <c r="AH716" s="3"/>
      <c r="AI716" s="18" t="str">
        <f>_xlfn.XLOOKUP(B716,'[3]Cells Huawei 27042026 10h'!$B:$B,'[3]Cells Huawei 27042026 10h'!$T:$T,"")</f>
        <v/>
      </c>
      <c r="AJ716" s="18" t="str">
        <f>_xlfn.XLOOKUP(B716,'[3]Cells Huawei 27042026 15h'!$B:$B,'[3]Cells Huawei 27042026 15h'!$T:$T,"")</f>
        <v/>
      </c>
      <c r="AK716" s="18" t="str">
        <f>_xlfn.XLOOKUP(B716,'[4]cells down 27042026 11h28'!$B:$B,'[4]cells down 27042026 11h28'!$R:$R,"")</f>
        <v/>
      </c>
      <c r="AL716" s="18" t="str">
        <f>_xlfn.XLOOKUP(B716,'[4]cells down 27042026 18h01'!$B:$B,'[4]cells down 27042026 18h01'!$R:$R,"")</f>
        <v/>
      </c>
      <c r="AM716" s="18" t="str">
        <f>_xlfn.XLOOKUP(B716,'[5]cell downs 27042026 11h'!$B:$B,'[5]cell downs 27042026 11h'!$R:$R,"")</f>
        <v/>
      </c>
      <c r="AN716" s="18" t="str">
        <f>_xlfn.XLOOKUP(B716,'[5]cell downs 27042026 17h40'!$B:$B,'[5]cell downs 27042026 17h40'!$R:$R,"")</f>
        <v/>
      </c>
      <c r="AO716" s="18" t="str">
        <f>_xlfn.XLOOKUP(B716,'[6]ALL SITES DOWN'!$D:$D,'[6]ALL SITES DOWN'!$J:$J,"")</f>
        <v/>
      </c>
      <c r="AP716" s="18" t="str">
        <f>_xlfn.XLOOKUP(B716,'[7]ALL SITES DOWN'!$D:$D,'[7]ALL SITES DOWN'!$J:$J,"")</f>
        <v/>
      </c>
      <c r="AQ716" s="9" t="str">
        <f>_xlfn.XLOOKUP(B716,[8]sheet1!$AC:$AC,[8]sheet1!$AF:$AF,"")</f>
        <v/>
      </c>
      <c r="AR716" s="14"/>
      <c r="AS716" s="14" t="s">
        <v>2154</v>
      </c>
      <c r="AT716" s="14" t="str">
        <f>_xlfn.XLOOKUP(B716,'[9]cell downs 18042026 17h'!$B:$B,'[9]cell downs 18042026 17h'!$B:$B,"")</f>
        <v/>
      </c>
      <c r="AU716" s="14" t="str">
        <f>_xlfn.XLOOKUP(B716,'[10]Cells Huawei 19042026 15h'!$B:$B,'[10]Cells Huawei 19042026 15h'!$B:$B,"")</f>
        <v/>
      </c>
      <c r="AV716" s="9" t="str">
        <f>_xlfn.XLOOKUP(B716,'[11]cells down 19042026 9H40'!$B:$B,'[11]cells down 19042026 9H40'!$B:$B,"")</f>
        <v>CTR_478</v>
      </c>
    </row>
    <row r="717" spans="1:48" hidden="1" x14ac:dyDescent="0.3">
      <c r="A717" s="1" t="s">
        <v>1990</v>
      </c>
      <c r="B717" s="8" t="s">
        <v>1991</v>
      </c>
      <c r="C717" s="3" t="str">
        <f>_xlfn.XLOOKUP(B717,'[1]daily break down'!$D:$D,'[1]daily break down'!$E:$E,"")</f>
        <v>Douala</v>
      </c>
      <c r="D717" s="1" t="s">
        <v>11</v>
      </c>
      <c r="E717" s="1" t="s">
        <v>12</v>
      </c>
      <c r="F717" s="3" t="s">
        <v>31</v>
      </c>
      <c r="G717" s="1" t="s">
        <v>32</v>
      </c>
      <c r="H717" s="29" t="str">
        <f>_xlfn.XLOOKUP(B717,[2]CALCULATION!$B:$B,[2]CALCULATION!$H:$H,"")</f>
        <v>ZTE</v>
      </c>
      <c r="I717" s="26">
        <v>0</v>
      </c>
      <c r="J717" s="26">
        <v>0</v>
      </c>
      <c r="K717" s="26">
        <v>0</v>
      </c>
      <c r="L717" s="26">
        <v>0</v>
      </c>
      <c r="M717" s="26">
        <v>0</v>
      </c>
      <c r="N717" s="26">
        <v>7.8664109829839113</v>
      </c>
      <c r="O717" s="26">
        <v>0</v>
      </c>
      <c r="P717" s="114" t="s">
        <v>6364</v>
      </c>
      <c r="Q717" s="42" t="s">
        <v>5538</v>
      </c>
      <c r="R717" s="42"/>
      <c r="S717" s="41" t="str" cm="1">
        <f t="array" ref="S717">IFERROR(_xlfn.IFS(
U717="MPR ISSUE","PDH",
U717="BSS Hardware Issue","BSS",
U717="Sites strategiques, MLL, Pylone, etc.","ENVTECH",
U717="AKTIVCO DEFAUT GE &amp; POWER Cabinet","AKTIVCO",
U717="AKTIVCO Coupure ENEO &amp; Baisse de tension","AKTIVCO GRID ONLY",
U717="Coupure ENEO &amp; Baisse de tension","IHS GRID ONLY",
U717="Defaut GE &amp; POWER Cabinet","IHS",
U717="Sharing","Partners",
U717="Sites strategiques &amp; DataCenter","SST &amp; DC",
U717="Exclu","Exclu",
U717="SAT","SAT",
U717="SPARE-ISSUE","SPARE-ISSUE",
U717="Fiber CAmtel","TRANS_FO_CAMTEL",
U717="Fiber AOF","Fiber AOF",
U717="Projet OCM (HUAWEI)","TRAVAUX-HUAWEI",
U717="Projet OCM (NOKIA)","TRAVAUX-NOKIA",
U717="ACCESS-ISSUE","ACCESS-ISSUE",
U717="Projet OCM (ZTE, NOKIA, autres projets)","TRAVAUX OCM",
U717="No root CAuse","No root cause",
U717="ODU HS","PDH",
U717="IP &amp; VLAN","PDH",
U717="Warehouse HUAWEI","SPARE-ISSUE",
U717="SPARE-HS","SPARE-ISSUE",
U717="Power Telco","BSS",U717="no impacts","no impacts"
),"")</f>
        <v>No root cause</v>
      </c>
      <c r="T717" s="41" t="str" cm="1">
        <f t="array" ref="T717">IFERROR(_xlfn.IFS(
U717="MPR ISSUE","TX ISSUE",
U717="BSS Hardware Issue","RAN ISSUE",
U717="Sites strategiques, MLL, Pylone, etc.","ENVTECH",
U717="AKTIVCO DEFAUT GE &amp; POWER Cabinet","POWER ISSUE",
U717="AKTIVCO Coupure ENEO &amp; Baisse de tension","POWER ISSUE",
U717="Coupure ENEO &amp; Baisse de tension","POWER ISSUE",
U717="Defaut GE &amp; POWER Cabinet","POWER ISSUE",
U717="Sharing","POWER ISSUE",
U717="Sites strategiques &amp; DataCenter","POWER ISSUE",
U717="Exclu","Exclu",
U717="SAT","TX ISSUE",
U717="SPARE-ISSUE","SPARE-ISSUE",
U717="Fiber CAmtel","TX ISSUE",
U717="Fiber AOF","TX ISSUE",
U717="Projet OCM (HUAWEI)","TRAVAUX-HUAWEI",
U717="Projet OCM (NOKIA)","TRAVAUX -NOKIA",
U717="ACCESS-ISSUE","ACCESS-ISSUE",
U717="Projet OCM (ZTE, NOKIA, autres projets)","TRAVAUX OCM",
U717="No root CAuse","No root cause",
U717="ODU HS","TX ISSUE",
U717="IP &amp; VLAN","TX ISSUE",
U717="Warehouse HUAWEI","SPARE-ISSUE",
U717="SPARE-HS","SPARE-ISSUE",
U717="Power Telco","RAN ISSUE",U717="no impacts","no impacts"
),"")</f>
        <v>No root cause</v>
      </c>
      <c r="U717" s="68" t="s">
        <v>5691</v>
      </c>
      <c r="V717" s="41" t="str" cm="1">
        <f t="array" ref="V717">IFERROR(_xlfn.IFS(
U717="MPR ISSUE","ACTIVE",
U717="BSS Hardware Issue","ACTIVE",
U717="Sites strategiques, MLL, Pylone, etc.","PASSIVE",
U717="AKTIVCO DEFAUT GE &amp; POWER Cabinet","PASSIVE",
U717="AKTIVCO Coupure ENEO &amp; Baisse de tension","PASSIVE",
U717="Coupure ENEO &amp; Baisse de tension","PASSIVE",
U717="Defaut GE &amp; POWER Cabinet","PASSIVE",
U717="Sharing","PASSIVE",
U717="Sites strategiques &amp; DataCenter","PASSIVE",
U717="Exclu","Exclu",
U717="SAT","ACTIVE",
U717="SPARE-ISSUE","SPARE-ISSUE",
U717="Fiber CAmtel","ACTIVE",
U717="Fiber AOF","ACTIVE",
U717="Projet OCM (HUAWEI)","PLANNED WORKS",
U717="Projet OCM (NOKIA)","PLANNED WORKS",
U717="ACCESS-ISSUE","ACCESS-ISSUE",
U717="Projet OCM (ZTE, NOKIA, autres projets)","PLANNED WORKS",
U717="No root CAuse","No root cause",
U717="ODU HS","ACTIVE",
U717="IP &amp; VLAN","ACTIVE",
U717="Warehouse HUAWEI","SPARE-ISSUE",
U717="SPARE-HS","SPARE-ISSUE",
U717="Power Telco","ACTIVE", U717="no impacts","no impacts"
),"")</f>
        <v>No root cause</v>
      </c>
      <c r="W717" s="113"/>
      <c r="X717" s="113"/>
      <c r="Y717" s="113"/>
      <c r="Z717" s="113"/>
      <c r="AA717" s="113"/>
      <c r="AB717" s="17" t="s">
        <v>5465</v>
      </c>
      <c r="AC717" s="17" t="str">
        <f>_xlfn.XLOOKUP(B717,'INCIDENT-04-27-2026'!E:E,'INCIDENT-04-27-2026'!F:F,"")</f>
        <v/>
      </c>
      <c r="AD717" s="9"/>
      <c r="AE717" s="7" t="s">
        <v>5465</v>
      </c>
      <c r="AF717" s="6" t="str">
        <f>_xlfn.XLOOKUP(B717,'[13]Input_27-04'!$B:$B,'[13]Input_27-04'!$M:$M,"")</f>
        <v/>
      </c>
      <c r="AG717" s="7"/>
      <c r="AH717" s="3"/>
      <c r="AI717" s="18" t="str">
        <f>_xlfn.XLOOKUP(B717,'[3]Cells Huawei 27042026 10h'!$B:$B,'[3]Cells Huawei 27042026 10h'!$T:$T,"")</f>
        <v/>
      </c>
      <c r="AJ717" s="18" t="str">
        <f>_xlfn.XLOOKUP(B717,'[3]Cells Huawei 27042026 15h'!$B:$B,'[3]Cells Huawei 27042026 15h'!$T:$T,"")</f>
        <v/>
      </c>
      <c r="AK717" s="18" t="str">
        <f>_xlfn.XLOOKUP(B717,'[4]cells down 27042026 11h28'!$B:$B,'[4]cells down 27042026 11h28'!$R:$R,"")</f>
        <v/>
      </c>
      <c r="AL717" s="18" t="str">
        <f>_xlfn.XLOOKUP(B717,'[4]cells down 27042026 18h01'!$B:$B,'[4]cells down 27042026 18h01'!$R:$R,"")</f>
        <v/>
      </c>
      <c r="AM717" s="18" t="str">
        <f>_xlfn.XLOOKUP(B717,'[5]cell downs 27042026 11h'!$B:$B,'[5]cell downs 27042026 11h'!$R:$R,"")</f>
        <v/>
      </c>
      <c r="AN717" s="18" t="str">
        <f>_xlfn.XLOOKUP(B717,'[5]cell downs 27042026 17h40'!$B:$B,'[5]cell downs 27042026 17h40'!$R:$R,"")</f>
        <v/>
      </c>
      <c r="AO717" s="18" t="str">
        <f>_xlfn.XLOOKUP(B717,'[6]ALL SITES DOWN'!$D:$D,'[6]ALL SITES DOWN'!$J:$J,"")</f>
        <v/>
      </c>
      <c r="AP717" s="18" t="str">
        <f>_xlfn.XLOOKUP(B717,'[7]ALL SITES DOWN'!$D:$D,'[7]ALL SITES DOWN'!$J:$J,"")</f>
        <v/>
      </c>
      <c r="AQ717" s="9" t="str">
        <f>_xlfn.XLOOKUP(B717,[8]sheet1!$AC:$AC,[8]sheet1!$AF:$AF,"")</f>
        <v/>
      </c>
      <c r="AR717" s="14"/>
      <c r="AS717" s="14" t="s">
        <v>5465</v>
      </c>
      <c r="AT717" s="14" t="str">
        <f>_xlfn.XLOOKUP(B717,'[9]cell downs 18042026 17h'!$B:$B,'[9]cell downs 18042026 17h'!$B:$B,"")</f>
        <v/>
      </c>
      <c r="AU717" s="14" t="str">
        <f>_xlfn.XLOOKUP(B717,'[10]Cells Huawei 19042026 15h'!$B:$B,'[10]Cells Huawei 19042026 15h'!$B:$B,"")</f>
        <v/>
      </c>
      <c r="AV717" s="9" t="str">
        <f>_xlfn.XLOOKUP(B717,'[11]cells down 19042026 9H40'!$B:$B,'[11]cells down 19042026 9H40'!$B:$B,"")</f>
        <v/>
      </c>
    </row>
    <row r="718" spans="1:48" hidden="1" x14ac:dyDescent="0.3">
      <c r="A718" s="1" t="s">
        <v>1024</v>
      </c>
      <c r="B718" s="8" t="s">
        <v>1025</v>
      </c>
      <c r="C718" s="3" t="str">
        <f>_xlfn.XLOOKUP(B718,'[1]daily break down'!$D:$D,'[1]daily break down'!$E:$E,"")</f>
        <v>OUEST</v>
      </c>
      <c r="D718" s="1" t="s">
        <v>11</v>
      </c>
      <c r="E718" s="1" t="s">
        <v>12</v>
      </c>
      <c r="F718" s="3" t="s">
        <v>102</v>
      </c>
      <c r="G718" s="1" t="s">
        <v>1019</v>
      </c>
      <c r="H718" s="28" t="str">
        <f>_xlfn.XLOOKUP(B718,[2]CALCULATION!$B:$B,[2]CALCULATION!$H:$H,"")</f>
        <v>NOKIA</v>
      </c>
      <c r="I718" s="26">
        <v>0</v>
      </c>
      <c r="J718" s="26">
        <v>0</v>
      </c>
      <c r="K718" s="26">
        <v>0</v>
      </c>
      <c r="L718" s="26">
        <v>1.1725493888988765</v>
      </c>
      <c r="M718" s="26">
        <v>6.6270157205514311</v>
      </c>
      <c r="N718" s="26">
        <v>7.6085335855926814</v>
      </c>
      <c r="O718" s="26">
        <v>0</v>
      </c>
      <c r="P718" s="114" t="s">
        <v>6364</v>
      </c>
      <c r="Q718" s="42" t="s">
        <v>5538</v>
      </c>
      <c r="R718" s="42"/>
      <c r="S718" s="41" t="str" cm="1">
        <f t="array" ref="S718">IFERROR(_xlfn.IFS(
U718="MPR ISSUE","PDH",
U718="BSS Hardware Issue","BSS",
U718="Sites strategiques, MLL, Pylone, etc.","ENVTECH",
U718="AKTIVCO DEFAUT GE &amp; POWER Cabinet","AKTIVCO",
U718="AKTIVCO Coupure ENEO &amp; Baisse de tension","AKTIVCO GRID ONLY",
U718="Coupure ENEO &amp; Baisse de tension","IHS GRID ONLY",
U718="Defaut GE &amp; POWER Cabinet","IHS",
U718="Sharing","Partners",
U718="Sites strategiques &amp; DataCenter","SST &amp; DC",
U718="Exclu","Exclu",
U718="SAT","SAT",
U718="SPARE-ISSUE","SPARE-ISSUE",
U718="Fiber CAmtel","TRANS_FO_CAMTEL",
U718="Fiber AOF","Fiber AOF",
U718="Projet OCM (HUAWEI)","TRAVAUX-HUAWEI",
U718="Projet OCM (NOKIA)","TRAVAUX-NOKIA",
U718="ACCESS-ISSUE","ACCESS-ISSUE",
U718="Projet OCM (ZTE, NOKIA, autres projets)","TRAVAUX OCM",
U718="No root CAuse","No root cause",
U718="ODU HS","PDH",
U718="IP &amp; VLAN","PDH",
U718="Warehouse HUAWEI","SPARE-ISSUE",
U718="SPARE-HS","SPARE-ISSUE",
U718="Power Telco","BSS",U718="no impacts","no impacts"
),"")</f>
        <v>No root cause</v>
      </c>
      <c r="T718" s="41" t="str" cm="1">
        <f t="array" ref="T718">IFERROR(_xlfn.IFS(
U718="MPR ISSUE","TX ISSUE",
U718="BSS Hardware Issue","RAN ISSUE",
U718="Sites strategiques, MLL, Pylone, etc.","ENVTECH",
U718="AKTIVCO DEFAUT GE &amp; POWER Cabinet","POWER ISSUE",
U718="AKTIVCO Coupure ENEO &amp; Baisse de tension","POWER ISSUE",
U718="Coupure ENEO &amp; Baisse de tension","POWER ISSUE",
U718="Defaut GE &amp; POWER Cabinet","POWER ISSUE",
U718="Sharing","POWER ISSUE",
U718="Sites strategiques &amp; DataCenter","POWER ISSUE",
U718="Exclu","Exclu",
U718="SAT","TX ISSUE",
U718="SPARE-ISSUE","SPARE-ISSUE",
U718="Fiber CAmtel","TX ISSUE",
U718="Fiber AOF","TX ISSUE",
U718="Projet OCM (HUAWEI)","TRAVAUX-HUAWEI",
U718="Projet OCM (NOKIA)","TRAVAUX -NOKIA",
U718="ACCESS-ISSUE","ACCESS-ISSUE",
U718="Projet OCM (ZTE, NOKIA, autres projets)","TRAVAUX OCM",
U718="No root CAuse","No root cause",
U718="ODU HS","TX ISSUE",
U718="IP &amp; VLAN","TX ISSUE",
U718="Warehouse HUAWEI","SPARE-ISSUE",
U718="SPARE-HS","SPARE-ISSUE",
U718="Power Telco","RAN ISSUE",U718="no impacts","no impacts"
),"")</f>
        <v>No root cause</v>
      </c>
      <c r="U718" s="68" t="s">
        <v>5691</v>
      </c>
      <c r="V718" s="41" t="str" cm="1">
        <f t="array" ref="V718">IFERROR(_xlfn.IFS(
U718="MPR ISSUE","ACTIVE",
U718="BSS Hardware Issue","ACTIVE",
U718="Sites strategiques, MLL, Pylone, etc.","PASSIVE",
U718="AKTIVCO DEFAUT GE &amp; POWER Cabinet","PASSIVE",
U718="AKTIVCO Coupure ENEO &amp; Baisse de tension","PASSIVE",
U718="Coupure ENEO &amp; Baisse de tension","PASSIVE",
U718="Defaut GE &amp; POWER Cabinet","PASSIVE",
U718="Sharing","PASSIVE",
U718="Sites strategiques &amp; DataCenter","PASSIVE",
U718="Exclu","Exclu",
U718="SAT","ACTIVE",
U718="SPARE-ISSUE","SPARE-ISSUE",
U718="Fiber CAmtel","ACTIVE",
U718="Fiber AOF","ACTIVE",
U718="Projet OCM (HUAWEI)","PLANNED WORKS",
U718="Projet OCM (NOKIA)","PLANNED WORKS",
U718="ACCESS-ISSUE","ACCESS-ISSUE",
U718="Projet OCM (ZTE, NOKIA, autres projets)","PLANNED WORKS",
U718="No root CAuse","No root cause",
U718="ODU HS","ACTIVE",
U718="IP &amp; VLAN","ACTIVE",
U718="Warehouse HUAWEI","SPARE-ISSUE",
U718="SPARE-HS","SPARE-ISSUE",
U718="Power Telco","ACTIVE", U718="no impacts","no impacts"
),"")</f>
        <v>No root cause</v>
      </c>
      <c r="W718" s="113"/>
      <c r="X718" s="113"/>
      <c r="Y718" s="113"/>
      <c r="Z718" s="113"/>
      <c r="AA718" s="113"/>
      <c r="AB718" s="17" t="s">
        <v>5465</v>
      </c>
      <c r="AC718" s="17" t="str">
        <f>_xlfn.XLOOKUP(B718,'INCIDENT-04-27-2026'!E:E,'INCIDENT-04-27-2026'!F:F,"")</f>
        <v/>
      </c>
      <c r="AD718" s="9"/>
      <c r="AE718" s="7" t="s">
        <v>5465</v>
      </c>
      <c r="AF718" s="6" t="str">
        <f>_xlfn.XLOOKUP(B718,'[13]Input_27-04'!$B:$B,'[13]Input_27-04'!$M:$M,"")</f>
        <v/>
      </c>
      <c r="AG718" s="7"/>
      <c r="AH718" s="3"/>
      <c r="AI718" s="18" t="str">
        <f>_xlfn.XLOOKUP(B718,'[3]Cells Huawei 27042026 10h'!$B:$B,'[3]Cells Huawei 27042026 10h'!$T:$T,"")</f>
        <v/>
      </c>
      <c r="AJ718" s="18" t="str">
        <f>_xlfn.XLOOKUP(B718,'[3]Cells Huawei 27042026 15h'!$B:$B,'[3]Cells Huawei 27042026 15h'!$T:$T,"")</f>
        <v/>
      </c>
      <c r="AK718" s="18" t="str">
        <f>_xlfn.XLOOKUP(B718,'[4]cells down 27042026 11h28'!$B:$B,'[4]cells down 27042026 11h28'!$R:$R,"")</f>
        <v/>
      </c>
      <c r="AL718" s="18" t="str">
        <f>_xlfn.XLOOKUP(B718,'[4]cells down 27042026 18h01'!$B:$B,'[4]cells down 27042026 18h01'!$R:$R,"")</f>
        <v/>
      </c>
      <c r="AM718" s="18" t="str">
        <f>_xlfn.XLOOKUP(B718,'[5]cell downs 27042026 11h'!$B:$B,'[5]cell downs 27042026 11h'!$R:$R,"")</f>
        <v/>
      </c>
      <c r="AN718" s="18" t="str">
        <f>_xlfn.XLOOKUP(B718,'[5]cell downs 27042026 17h40'!$B:$B,'[5]cell downs 27042026 17h40'!$R:$R,"")</f>
        <v/>
      </c>
      <c r="AO718" s="18" t="str">
        <f>_xlfn.XLOOKUP(B718,'[6]ALL SITES DOWN'!$D:$D,'[6]ALL SITES DOWN'!$J:$J,"")</f>
        <v/>
      </c>
      <c r="AP718" s="18" t="str">
        <f>_xlfn.XLOOKUP(B718,'[7]ALL SITES DOWN'!$D:$D,'[7]ALL SITES DOWN'!$J:$J,"")</f>
        <v/>
      </c>
      <c r="AQ718" s="9" t="str">
        <f>_xlfn.XLOOKUP(B718,[8]sheet1!$AC:$AC,[8]sheet1!$AF:$AF,"")</f>
        <v/>
      </c>
      <c r="AR718" s="14"/>
      <c r="AS718" s="14" t="s">
        <v>5465</v>
      </c>
      <c r="AT718" s="14" t="str">
        <f>_xlfn.XLOOKUP(B718,'[9]cell downs 18042026 17h'!$B:$B,'[9]cell downs 18042026 17h'!$B:$B,"")</f>
        <v/>
      </c>
      <c r="AU718" s="14" t="str">
        <f>_xlfn.XLOOKUP(B718,'[10]Cells Huawei 19042026 15h'!$B:$B,'[10]Cells Huawei 19042026 15h'!$B:$B,"")</f>
        <v/>
      </c>
      <c r="AV718" s="9" t="str">
        <f>_xlfn.XLOOKUP(B718,'[11]cells down 19042026 9H40'!$B:$B,'[11]cells down 19042026 9H40'!$B:$B,"")</f>
        <v/>
      </c>
    </row>
    <row r="719" spans="1:48" hidden="1" x14ac:dyDescent="0.3">
      <c r="A719" s="1" t="s">
        <v>1645</v>
      </c>
      <c r="B719" s="8" t="s">
        <v>1646</v>
      </c>
      <c r="C719" s="3" t="str">
        <f>_xlfn.XLOOKUP(B719,'[1]daily break down'!$D:$D,'[1]daily break down'!$E:$E,"")</f>
        <v>CENTRE</v>
      </c>
      <c r="D719" s="1" t="s">
        <v>11</v>
      </c>
      <c r="E719" s="1" t="s">
        <v>12</v>
      </c>
      <c r="F719" s="3" t="s">
        <v>226</v>
      </c>
      <c r="G719" s="1" t="s">
        <v>24</v>
      </c>
      <c r="H719" s="29" t="str">
        <f>_xlfn.XLOOKUP(B719,[2]CALCULATION!$B:$B,[2]CALCULATION!$H:$H,"")</f>
        <v>ZTE</v>
      </c>
      <c r="I719" s="26">
        <v>0</v>
      </c>
      <c r="J719" s="26">
        <v>0</v>
      </c>
      <c r="K719" s="26">
        <v>1.589105478079984E-2</v>
      </c>
      <c r="L719" s="26">
        <v>13.559029115408652</v>
      </c>
      <c r="M719" s="26">
        <v>12.751171407943884</v>
      </c>
      <c r="N719" s="26">
        <v>7.3747870491648895</v>
      </c>
      <c r="O719" s="26">
        <v>0</v>
      </c>
      <c r="P719" s="114" t="s">
        <v>6364</v>
      </c>
      <c r="Q719" s="42" t="s">
        <v>5538</v>
      </c>
      <c r="R719" s="42"/>
      <c r="S719" s="41" t="str" cm="1">
        <f t="array" ref="S719">IFERROR(_xlfn.IFS(
U719="MPR ISSUE","PDH",
U719="BSS Hardware Issue","BSS",
U719="Sites strategiques, MLL, Pylone, etc.","ENVTECH",
U719="AKTIVCO DEFAUT GE &amp; POWER Cabinet","AKTIVCO",
U719="AKTIVCO Coupure ENEO &amp; Baisse de tension","AKTIVCO GRID ONLY",
U719="Coupure ENEO &amp; Baisse de tension","IHS GRID ONLY",
U719="Defaut GE &amp; POWER Cabinet","IHS",
U719="Sharing","Partners",
U719="Sites strategiques &amp; DataCenter","SST &amp; DC",
U719="Exclu","Exclu",
U719="SAT","SAT",
U719="SPARE-ISSUE","SPARE-ISSUE",
U719="Fiber CAmtel","TRANS_FO_CAMTEL",
U719="Fiber AOF","Fiber AOF",
U719="Projet OCM (HUAWEI)","TRAVAUX-HUAWEI",
U719="Projet OCM (NOKIA)","TRAVAUX-NOKIA",
U719="ACCESS-ISSUE","ACCESS-ISSUE",
U719="Projet OCM (ZTE, NOKIA, autres projets)","TRAVAUX OCM",
U719="No root CAuse","No root cause",
U719="ODU HS","PDH",
U719="IP &amp; VLAN","PDH",
U719="Warehouse HUAWEI","SPARE-ISSUE",
U719="SPARE-HS","SPARE-ISSUE",
U719="Power Telco","BSS",U719="no impacts","no impacts"
),"")</f>
        <v>No root cause</v>
      </c>
      <c r="T719" s="41" t="str" cm="1">
        <f t="array" ref="T719">IFERROR(_xlfn.IFS(
U719="MPR ISSUE","TX ISSUE",
U719="BSS Hardware Issue","RAN ISSUE",
U719="Sites strategiques, MLL, Pylone, etc.","ENVTECH",
U719="AKTIVCO DEFAUT GE &amp; POWER Cabinet","POWER ISSUE",
U719="AKTIVCO Coupure ENEO &amp; Baisse de tension","POWER ISSUE",
U719="Coupure ENEO &amp; Baisse de tension","POWER ISSUE",
U719="Defaut GE &amp; POWER Cabinet","POWER ISSUE",
U719="Sharing","POWER ISSUE",
U719="Sites strategiques &amp; DataCenter","POWER ISSUE",
U719="Exclu","Exclu",
U719="SAT","TX ISSUE",
U719="SPARE-ISSUE","SPARE-ISSUE",
U719="Fiber CAmtel","TX ISSUE",
U719="Fiber AOF","TX ISSUE",
U719="Projet OCM (HUAWEI)","TRAVAUX-HUAWEI",
U719="Projet OCM (NOKIA)","TRAVAUX -NOKIA",
U719="ACCESS-ISSUE","ACCESS-ISSUE",
U719="Projet OCM (ZTE, NOKIA, autres projets)","TRAVAUX OCM",
U719="No root CAuse","No root cause",
U719="ODU HS","TX ISSUE",
U719="IP &amp; VLAN","TX ISSUE",
U719="Warehouse HUAWEI","SPARE-ISSUE",
U719="SPARE-HS","SPARE-ISSUE",
U719="Power Telco","RAN ISSUE",U719="no impacts","no impacts"
),"")</f>
        <v>No root cause</v>
      </c>
      <c r="U719" s="68" t="s">
        <v>5691</v>
      </c>
      <c r="V719" s="41" t="str" cm="1">
        <f t="array" ref="V719">IFERROR(_xlfn.IFS(
U719="MPR ISSUE","ACTIVE",
U719="BSS Hardware Issue","ACTIVE",
U719="Sites strategiques, MLL, Pylone, etc.","PASSIVE",
U719="AKTIVCO DEFAUT GE &amp; POWER Cabinet","PASSIVE",
U719="AKTIVCO Coupure ENEO &amp; Baisse de tension","PASSIVE",
U719="Coupure ENEO &amp; Baisse de tension","PASSIVE",
U719="Defaut GE &amp; POWER Cabinet","PASSIVE",
U719="Sharing","PASSIVE",
U719="Sites strategiques &amp; DataCenter","PASSIVE",
U719="Exclu","Exclu",
U719="SAT","ACTIVE",
U719="SPARE-ISSUE","SPARE-ISSUE",
U719="Fiber CAmtel","ACTIVE",
U719="Fiber AOF","ACTIVE",
U719="Projet OCM (HUAWEI)","PLANNED WORKS",
U719="Projet OCM (NOKIA)","PLANNED WORKS",
U719="ACCESS-ISSUE","ACCESS-ISSUE",
U719="Projet OCM (ZTE, NOKIA, autres projets)","PLANNED WORKS",
U719="No root CAuse","No root cause",
U719="ODU HS","ACTIVE",
U719="IP &amp; VLAN","ACTIVE",
U719="Warehouse HUAWEI","SPARE-ISSUE",
U719="SPARE-HS","SPARE-ISSUE",
U719="Power Telco","ACTIVE", U719="no impacts","no impacts"
),"")</f>
        <v>No root cause</v>
      </c>
      <c r="W719" s="113"/>
      <c r="X719" s="113"/>
      <c r="Y719" s="113"/>
      <c r="Z719" s="113"/>
      <c r="AA719" s="113"/>
      <c r="AB719" s="17" t="s">
        <v>5465</v>
      </c>
      <c r="AC719" s="17" t="str">
        <f>_xlfn.XLOOKUP(B719,'INCIDENT-04-27-2026'!E:E,'INCIDENT-04-27-2026'!F:F,"")</f>
        <v/>
      </c>
      <c r="AD719" s="9"/>
      <c r="AE719" s="7" t="s">
        <v>5465</v>
      </c>
      <c r="AF719" s="6" t="str">
        <f>_xlfn.XLOOKUP(B719,'[13]Input_27-04'!$B:$B,'[13]Input_27-04'!$M:$M,"")</f>
        <v/>
      </c>
      <c r="AG719" s="7"/>
      <c r="AH719" s="3"/>
      <c r="AI719" s="18" t="str">
        <f>_xlfn.XLOOKUP(B719,'[3]Cells Huawei 27042026 10h'!$B:$B,'[3]Cells Huawei 27042026 10h'!$T:$T,"")</f>
        <v/>
      </c>
      <c r="AJ719" s="18" t="str">
        <f>_xlfn.XLOOKUP(B719,'[3]Cells Huawei 27042026 15h'!$B:$B,'[3]Cells Huawei 27042026 15h'!$T:$T,"")</f>
        <v/>
      </c>
      <c r="AK719" s="18" t="str">
        <f>_xlfn.XLOOKUP(B719,'[4]cells down 27042026 11h28'!$B:$B,'[4]cells down 27042026 11h28'!$R:$R,"")</f>
        <v/>
      </c>
      <c r="AL719" s="18" t="str">
        <f>_xlfn.XLOOKUP(B719,'[4]cells down 27042026 18h01'!$B:$B,'[4]cells down 27042026 18h01'!$R:$R,"")</f>
        <v/>
      </c>
      <c r="AM719" s="18" t="str">
        <f>_xlfn.XLOOKUP(B719,'[5]cell downs 27042026 11h'!$B:$B,'[5]cell downs 27042026 11h'!$R:$R,"")</f>
        <v/>
      </c>
      <c r="AN719" s="18" t="str">
        <f>_xlfn.XLOOKUP(B719,'[5]cell downs 27042026 17h40'!$B:$B,'[5]cell downs 27042026 17h40'!$R:$R,"")</f>
        <v/>
      </c>
      <c r="AO719" s="18" t="str">
        <f>_xlfn.XLOOKUP(B719,'[6]ALL SITES DOWN'!$D:$D,'[6]ALL SITES DOWN'!$J:$J,"")</f>
        <v/>
      </c>
      <c r="AP719" s="18" t="str">
        <f>_xlfn.XLOOKUP(B719,'[7]ALL SITES DOWN'!$D:$D,'[7]ALL SITES DOWN'!$J:$J,"")</f>
        <v/>
      </c>
      <c r="AQ719" s="9" t="str">
        <f>_xlfn.XLOOKUP(B719,[8]sheet1!$AC:$AC,[8]sheet1!$AF:$AF,"")</f>
        <v/>
      </c>
      <c r="AR719" s="14"/>
      <c r="AS719" s="14" t="s">
        <v>5465</v>
      </c>
      <c r="AT719" s="14" t="str">
        <f>_xlfn.XLOOKUP(B719,'[9]cell downs 18042026 17h'!$B:$B,'[9]cell downs 18042026 17h'!$B:$B,"")</f>
        <v/>
      </c>
      <c r="AU719" s="14" t="str">
        <f>_xlfn.XLOOKUP(B719,'[10]Cells Huawei 19042026 15h'!$B:$B,'[10]Cells Huawei 19042026 15h'!$B:$B,"")</f>
        <v/>
      </c>
      <c r="AV719" s="9" t="str">
        <f>_xlfn.XLOOKUP(B719,'[11]cells down 19042026 9H40'!$B:$B,'[11]cells down 19042026 9H40'!$B:$B,"")</f>
        <v/>
      </c>
    </row>
    <row r="720" spans="1:48" hidden="1" x14ac:dyDescent="0.3">
      <c r="A720" s="1" t="s">
        <v>4209</v>
      </c>
      <c r="B720" s="8" t="s">
        <v>4210</v>
      </c>
      <c r="C720" s="3" t="str">
        <f>_xlfn.XLOOKUP(B720,'[1]daily break down'!$D:$D,'[1]daily break down'!$E:$E,"")</f>
        <v>SUD-OUEST</v>
      </c>
      <c r="D720" s="1" t="s">
        <v>11</v>
      </c>
      <c r="E720" s="1" t="s">
        <v>12</v>
      </c>
      <c r="F720" s="3" t="s">
        <v>13</v>
      </c>
      <c r="G720" s="1" t="s">
        <v>14</v>
      </c>
      <c r="H720" s="27" t="str">
        <f>_xlfn.XLOOKUP(B720,[2]CALCULATION!$B:$B,[2]CALCULATION!$H:$H,"")</f>
        <v>Huawei</v>
      </c>
      <c r="I720" s="26">
        <v>0</v>
      </c>
      <c r="J720" s="26">
        <v>0</v>
      </c>
      <c r="K720" s="26">
        <v>0</v>
      </c>
      <c r="L720" s="26">
        <v>0</v>
      </c>
      <c r="M720" s="26">
        <v>0</v>
      </c>
      <c r="N720" s="26">
        <v>6.6797718822142906</v>
      </c>
      <c r="O720" s="26">
        <v>0</v>
      </c>
      <c r="P720" s="114" t="s">
        <v>6364</v>
      </c>
      <c r="Q720" s="42" t="s">
        <v>5538</v>
      </c>
      <c r="R720" s="42"/>
      <c r="S720" s="41" t="str" cm="1">
        <f t="array" ref="S720">IFERROR(_xlfn.IFS(
U720="MPR ISSUE","PDH",
U720="BSS Hardware Issue","BSS",
U720="Sites strategiques, MLL, Pylone, etc.","ENVTECH",
U720="AKTIVCO DEFAUT GE &amp; POWER Cabinet","AKTIVCO",
U720="AKTIVCO Coupure ENEO &amp; Baisse de tension","AKTIVCO GRID ONLY",
U720="Coupure ENEO &amp; Baisse de tension","IHS GRID ONLY",
U720="Defaut GE &amp; POWER Cabinet","IHS",
U720="Sharing","Partners",
U720="Sites strategiques &amp; DataCenter","SST &amp; DC",
U720="Exclu","Exclu",
U720="SAT","SAT",
U720="SPARE-ISSUE","SPARE-ISSUE",
U720="Fiber CAmtel","TRANS_FO_CAMTEL",
U720="Fiber AOF","Fiber AOF",
U720="Projet OCM (HUAWEI)","TRAVAUX-HUAWEI",
U720="Projet OCM (NOKIA)","TRAVAUX-NOKIA",
U720="ACCESS-ISSUE","ACCESS-ISSUE",
U720="Projet OCM (ZTE, NOKIA, autres projets)","TRAVAUX OCM",
U720="No root CAuse","No root cause",
U720="ODU HS","PDH",
U720="IP &amp; VLAN","PDH",
U720="Warehouse HUAWEI","SPARE-ISSUE",
U720="SPARE-HS","SPARE-ISSUE",
U720="Power Telco","BSS",U720="no impacts","no impacts"
),"")</f>
        <v>No root cause</v>
      </c>
      <c r="T720" s="41" t="str" cm="1">
        <f t="array" ref="T720">IFERROR(_xlfn.IFS(
U720="MPR ISSUE","TX ISSUE",
U720="BSS Hardware Issue","RAN ISSUE",
U720="Sites strategiques, MLL, Pylone, etc.","ENVTECH",
U720="AKTIVCO DEFAUT GE &amp; POWER Cabinet","POWER ISSUE",
U720="AKTIVCO Coupure ENEO &amp; Baisse de tension","POWER ISSUE",
U720="Coupure ENEO &amp; Baisse de tension","POWER ISSUE",
U720="Defaut GE &amp; POWER Cabinet","POWER ISSUE",
U720="Sharing","POWER ISSUE",
U720="Sites strategiques &amp; DataCenter","POWER ISSUE",
U720="Exclu","Exclu",
U720="SAT","TX ISSUE",
U720="SPARE-ISSUE","SPARE-ISSUE",
U720="Fiber CAmtel","TX ISSUE",
U720="Fiber AOF","TX ISSUE",
U720="Projet OCM (HUAWEI)","TRAVAUX-HUAWEI",
U720="Projet OCM (NOKIA)","TRAVAUX -NOKIA",
U720="ACCESS-ISSUE","ACCESS-ISSUE",
U720="Projet OCM (ZTE, NOKIA, autres projets)","TRAVAUX OCM",
U720="No root CAuse","No root cause",
U720="ODU HS","TX ISSUE",
U720="IP &amp; VLAN","TX ISSUE",
U720="Warehouse HUAWEI","SPARE-ISSUE",
U720="SPARE-HS","SPARE-ISSUE",
U720="Power Telco","RAN ISSUE",U720="no impacts","no impacts"
),"")</f>
        <v>No root cause</v>
      </c>
      <c r="U720" s="68" t="s">
        <v>5691</v>
      </c>
      <c r="V720" s="41" t="str" cm="1">
        <f t="array" ref="V720">IFERROR(_xlfn.IFS(
U720="MPR ISSUE","ACTIVE",
U720="BSS Hardware Issue","ACTIVE",
U720="Sites strategiques, MLL, Pylone, etc.","PASSIVE",
U720="AKTIVCO DEFAUT GE &amp; POWER Cabinet","PASSIVE",
U720="AKTIVCO Coupure ENEO &amp; Baisse de tension","PASSIVE",
U720="Coupure ENEO &amp; Baisse de tension","PASSIVE",
U720="Defaut GE &amp; POWER Cabinet","PASSIVE",
U720="Sharing","PASSIVE",
U720="Sites strategiques &amp; DataCenter","PASSIVE",
U720="Exclu","Exclu",
U720="SAT","ACTIVE",
U720="SPARE-ISSUE","SPARE-ISSUE",
U720="Fiber CAmtel","ACTIVE",
U720="Fiber AOF","ACTIVE",
U720="Projet OCM (HUAWEI)","PLANNED WORKS",
U720="Projet OCM (NOKIA)","PLANNED WORKS",
U720="ACCESS-ISSUE","ACCESS-ISSUE",
U720="Projet OCM (ZTE, NOKIA, autres projets)","PLANNED WORKS",
U720="No root CAuse","No root cause",
U720="ODU HS","ACTIVE",
U720="IP &amp; VLAN","ACTIVE",
U720="Warehouse HUAWEI","SPARE-ISSUE",
U720="SPARE-HS","SPARE-ISSUE",
U720="Power Telco","ACTIVE", U720="no impacts","no impacts"
),"")</f>
        <v>No root cause</v>
      </c>
      <c r="W720" s="113"/>
      <c r="X720" s="113"/>
      <c r="Y720" s="113"/>
      <c r="Z720" s="113"/>
      <c r="AA720" s="113"/>
      <c r="AB720" s="17" t="s">
        <v>5465</v>
      </c>
      <c r="AC720" s="17" t="str">
        <f>_xlfn.XLOOKUP(B720,'INCIDENT-04-27-2026'!E:E,'INCIDENT-04-27-2026'!F:F,"")</f>
        <v/>
      </c>
      <c r="AD720" s="9"/>
      <c r="AE720" s="7" t="s">
        <v>5465</v>
      </c>
      <c r="AF720" s="6" t="str">
        <f>_xlfn.XLOOKUP(B720,'[13]Input_27-04'!$B:$B,'[13]Input_27-04'!$M:$M,"")</f>
        <v/>
      </c>
      <c r="AG720" s="7"/>
      <c r="AH720" s="3"/>
      <c r="AI720" s="18" t="str">
        <f>_xlfn.XLOOKUP(B720,'[3]Cells Huawei 27042026 10h'!$B:$B,'[3]Cells Huawei 27042026 10h'!$T:$T,"")</f>
        <v/>
      </c>
      <c r="AJ720" s="18" t="str">
        <f>_xlfn.XLOOKUP(B720,'[3]Cells Huawei 27042026 15h'!$B:$B,'[3]Cells Huawei 27042026 15h'!$T:$T,"")</f>
        <v/>
      </c>
      <c r="AK720" s="18" t="str">
        <f>_xlfn.XLOOKUP(B720,'[4]cells down 27042026 11h28'!$B:$B,'[4]cells down 27042026 11h28'!$R:$R,"")</f>
        <v/>
      </c>
      <c r="AL720" s="18" t="str">
        <f>_xlfn.XLOOKUP(B720,'[4]cells down 27042026 18h01'!$B:$B,'[4]cells down 27042026 18h01'!$R:$R,"")</f>
        <v/>
      </c>
      <c r="AM720" s="18" t="str">
        <f>_xlfn.XLOOKUP(B720,'[5]cell downs 27042026 11h'!$B:$B,'[5]cell downs 27042026 11h'!$R:$R,"")</f>
        <v/>
      </c>
      <c r="AN720" s="18" t="str">
        <f>_xlfn.XLOOKUP(B720,'[5]cell downs 27042026 17h40'!$B:$B,'[5]cell downs 27042026 17h40'!$R:$R,"")</f>
        <v/>
      </c>
      <c r="AO720" s="18" t="str">
        <f>_xlfn.XLOOKUP(B720,'[6]ALL SITES DOWN'!$D:$D,'[6]ALL SITES DOWN'!$J:$J,"")</f>
        <v/>
      </c>
      <c r="AP720" s="18" t="str">
        <f>_xlfn.XLOOKUP(B720,'[7]ALL SITES DOWN'!$D:$D,'[7]ALL SITES DOWN'!$J:$J,"")</f>
        <v/>
      </c>
      <c r="AQ720" s="9" t="str">
        <f>_xlfn.XLOOKUP(B720,[8]sheet1!$AC:$AC,[8]sheet1!$AF:$AF,"")</f>
        <v/>
      </c>
      <c r="AR720" s="14"/>
      <c r="AS720" s="14" t="s">
        <v>5465</v>
      </c>
      <c r="AT720" s="14" t="str">
        <f>_xlfn.XLOOKUP(B720,'[9]cell downs 18042026 17h'!$B:$B,'[9]cell downs 18042026 17h'!$B:$B,"")</f>
        <v/>
      </c>
      <c r="AU720" s="14" t="str">
        <f>_xlfn.XLOOKUP(B720,'[10]Cells Huawei 19042026 15h'!$B:$B,'[10]Cells Huawei 19042026 15h'!$B:$B,"")</f>
        <v/>
      </c>
      <c r="AV720" s="9" t="str">
        <f>_xlfn.XLOOKUP(B720,'[11]cells down 19042026 9H40'!$B:$B,'[11]cells down 19042026 9H40'!$B:$B,"")</f>
        <v/>
      </c>
    </row>
    <row r="721" spans="1:48" hidden="1" x14ac:dyDescent="0.3">
      <c r="A721" s="1" t="s">
        <v>2236</v>
      </c>
      <c r="B721" s="8" t="s">
        <v>2237</v>
      </c>
      <c r="C721" s="3" t="str">
        <f>_xlfn.XLOOKUP(B721,'[1]daily break down'!$D:$D,'[1]daily break down'!$E:$E,"")</f>
        <v>CENTRE</v>
      </c>
      <c r="D721" s="1" t="s">
        <v>11</v>
      </c>
      <c r="E721" s="1" t="s">
        <v>12</v>
      </c>
      <c r="F721" s="3" t="s">
        <v>226</v>
      </c>
      <c r="G721" s="1" t="s">
        <v>2238</v>
      </c>
      <c r="H721" s="29" t="str">
        <f>_xlfn.XLOOKUP(B721,[2]CALCULATION!$B:$B,[2]CALCULATION!$H:$H,"")</f>
        <v>ZTE</v>
      </c>
      <c r="I721" s="26">
        <v>0</v>
      </c>
      <c r="J721" s="26">
        <v>0</v>
      </c>
      <c r="K721" s="26">
        <v>2.9766745711733912E-2</v>
      </c>
      <c r="L721" s="26">
        <v>9.1208412164379489</v>
      </c>
      <c r="M721" s="26">
        <v>12.661585809555605</v>
      </c>
      <c r="N721" s="26">
        <v>6.5878142184097959</v>
      </c>
      <c r="O721" s="26">
        <v>0</v>
      </c>
      <c r="P721" s="114" t="s">
        <v>6364</v>
      </c>
      <c r="Q721" s="42" t="s">
        <v>5538</v>
      </c>
      <c r="R721" s="42"/>
      <c r="S721" s="41" t="str" cm="1">
        <f t="array" ref="S721">IFERROR(_xlfn.IFS(
U721="MPR ISSUE","PDH",
U721="BSS Hardware Issue","BSS",
U721="Sites strategiques, MLL, Pylone, etc.","ENVTECH",
U721="AKTIVCO DEFAUT GE &amp; POWER Cabinet","AKTIVCO",
U721="AKTIVCO Coupure ENEO &amp; Baisse de tension","AKTIVCO GRID ONLY",
U721="Coupure ENEO &amp; Baisse de tension","IHS GRID ONLY",
U721="Defaut GE &amp; POWER Cabinet","IHS",
U721="Sharing","Partners",
U721="Sites strategiques &amp; DataCenter","SST &amp; DC",
U721="Exclu","Exclu",
U721="SAT","SAT",
U721="SPARE-ISSUE","SPARE-ISSUE",
U721="Fiber CAmtel","TRANS_FO_CAMTEL",
U721="Fiber AOF","Fiber AOF",
U721="Projet OCM (HUAWEI)","TRAVAUX-HUAWEI",
U721="Projet OCM (NOKIA)","TRAVAUX-NOKIA",
U721="ACCESS-ISSUE","ACCESS-ISSUE",
U721="Projet OCM (ZTE, NOKIA, autres projets)","TRAVAUX OCM",
U721="No root CAuse","No root cause",
U721="ODU HS","PDH",
U721="IP &amp; VLAN","PDH",
U721="Warehouse HUAWEI","SPARE-ISSUE",
U721="SPARE-HS","SPARE-ISSUE",
U721="Power Telco","BSS",U721="no impacts","no impacts"
),"")</f>
        <v>No root cause</v>
      </c>
      <c r="T721" s="41" t="str" cm="1">
        <f t="array" ref="T721">IFERROR(_xlfn.IFS(
U721="MPR ISSUE","TX ISSUE",
U721="BSS Hardware Issue","RAN ISSUE",
U721="Sites strategiques, MLL, Pylone, etc.","ENVTECH",
U721="AKTIVCO DEFAUT GE &amp; POWER Cabinet","POWER ISSUE",
U721="AKTIVCO Coupure ENEO &amp; Baisse de tension","POWER ISSUE",
U721="Coupure ENEO &amp; Baisse de tension","POWER ISSUE",
U721="Defaut GE &amp; POWER Cabinet","POWER ISSUE",
U721="Sharing","POWER ISSUE",
U721="Sites strategiques &amp; DataCenter","POWER ISSUE",
U721="Exclu","Exclu",
U721="SAT","TX ISSUE",
U721="SPARE-ISSUE","SPARE-ISSUE",
U721="Fiber CAmtel","TX ISSUE",
U721="Fiber AOF","TX ISSUE",
U721="Projet OCM (HUAWEI)","TRAVAUX-HUAWEI",
U721="Projet OCM (NOKIA)","TRAVAUX -NOKIA",
U721="ACCESS-ISSUE","ACCESS-ISSUE",
U721="Projet OCM (ZTE, NOKIA, autres projets)","TRAVAUX OCM",
U721="No root CAuse","No root cause",
U721="ODU HS","TX ISSUE",
U721="IP &amp; VLAN","TX ISSUE",
U721="Warehouse HUAWEI","SPARE-ISSUE",
U721="SPARE-HS","SPARE-ISSUE",
U721="Power Telco","RAN ISSUE",U721="no impacts","no impacts"
),"")</f>
        <v>No root cause</v>
      </c>
      <c r="U721" s="68" t="s">
        <v>5691</v>
      </c>
      <c r="V721" s="41" t="str" cm="1">
        <f t="array" ref="V721">IFERROR(_xlfn.IFS(
U721="MPR ISSUE","ACTIVE",
U721="BSS Hardware Issue","ACTIVE",
U721="Sites strategiques, MLL, Pylone, etc.","PASSIVE",
U721="AKTIVCO DEFAUT GE &amp; POWER Cabinet","PASSIVE",
U721="AKTIVCO Coupure ENEO &amp; Baisse de tension","PASSIVE",
U721="Coupure ENEO &amp; Baisse de tension","PASSIVE",
U721="Defaut GE &amp; POWER Cabinet","PASSIVE",
U721="Sharing","PASSIVE",
U721="Sites strategiques &amp; DataCenter","PASSIVE",
U721="Exclu","Exclu",
U721="SAT","ACTIVE",
U721="SPARE-ISSUE","SPARE-ISSUE",
U721="Fiber CAmtel","ACTIVE",
U721="Fiber AOF","ACTIVE",
U721="Projet OCM (HUAWEI)","PLANNED WORKS",
U721="Projet OCM (NOKIA)","PLANNED WORKS",
U721="ACCESS-ISSUE","ACCESS-ISSUE",
U721="Projet OCM (ZTE, NOKIA, autres projets)","PLANNED WORKS",
U721="No root CAuse","No root cause",
U721="ODU HS","ACTIVE",
U721="IP &amp; VLAN","ACTIVE",
U721="Warehouse HUAWEI","SPARE-ISSUE",
U721="SPARE-HS","SPARE-ISSUE",
U721="Power Telco","ACTIVE", U721="no impacts","no impacts"
),"")</f>
        <v>No root cause</v>
      </c>
      <c r="W721" s="113"/>
      <c r="X721" s="113"/>
      <c r="Y721" s="113"/>
      <c r="Z721" s="113"/>
      <c r="AA721" s="113"/>
      <c r="AB721" s="17" t="s">
        <v>5465</v>
      </c>
      <c r="AC721" s="17" t="str">
        <f>_xlfn.XLOOKUP(B721,'INCIDENT-04-27-2026'!E:E,'INCIDENT-04-27-2026'!F:F,"")</f>
        <v/>
      </c>
      <c r="AD721" s="9"/>
      <c r="AE721" s="7" t="s">
        <v>5465</v>
      </c>
      <c r="AF721" s="6" t="str">
        <f>_xlfn.XLOOKUP(B721,'[13]Input_27-04'!$B:$B,'[13]Input_27-04'!$M:$M,"")</f>
        <v/>
      </c>
      <c r="AG721" s="7"/>
      <c r="AH721" s="3"/>
      <c r="AI721" s="18" t="str">
        <f>_xlfn.XLOOKUP(B721,'[3]Cells Huawei 27042026 10h'!$B:$B,'[3]Cells Huawei 27042026 10h'!$T:$T,"")</f>
        <v/>
      </c>
      <c r="AJ721" s="18" t="str">
        <f>_xlfn.XLOOKUP(B721,'[3]Cells Huawei 27042026 15h'!$B:$B,'[3]Cells Huawei 27042026 15h'!$T:$T,"")</f>
        <v/>
      </c>
      <c r="AK721" s="18" t="str">
        <f>_xlfn.XLOOKUP(B721,'[4]cells down 27042026 11h28'!$B:$B,'[4]cells down 27042026 11h28'!$R:$R,"")</f>
        <v/>
      </c>
      <c r="AL721" s="18" t="str">
        <f>_xlfn.XLOOKUP(B721,'[4]cells down 27042026 18h01'!$B:$B,'[4]cells down 27042026 18h01'!$R:$R,"")</f>
        <v/>
      </c>
      <c r="AM721" s="18" t="str">
        <f>_xlfn.XLOOKUP(B721,'[5]cell downs 27042026 11h'!$B:$B,'[5]cell downs 27042026 11h'!$R:$R,"")</f>
        <v/>
      </c>
      <c r="AN721" s="18" t="str">
        <f>_xlfn.XLOOKUP(B721,'[5]cell downs 27042026 17h40'!$B:$B,'[5]cell downs 27042026 17h40'!$R:$R,"")</f>
        <v/>
      </c>
      <c r="AO721" s="18" t="str">
        <f>_xlfn.XLOOKUP(B721,'[6]ALL SITES DOWN'!$D:$D,'[6]ALL SITES DOWN'!$J:$J,"")</f>
        <v/>
      </c>
      <c r="AP721" s="18" t="str">
        <f>_xlfn.XLOOKUP(B721,'[7]ALL SITES DOWN'!$D:$D,'[7]ALL SITES DOWN'!$J:$J,"")</f>
        <v/>
      </c>
      <c r="AQ721" s="9" t="str">
        <f>_xlfn.XLOOKUP(B721,[8]sheet1!$AC:$AC,[8]sheet1!$AF:$AF,"")</f>
        <v/>
      </c>
      <c r="AR721" s="14"/>
      <c r="AS721" s="14" t="s">
        <v>5465</v>
      </c>
      <c r="AT721" s="14" t="str">
        <f>_xlfn.XLOOKUP(B721,'[9]cell downs 18042026 17h'!$B:$B,'[9]cell downs 18042026 17h'!$B:$B,"")</f>
        <v/>
      </c>
      <c r="AU721" s="14" t="str">
        <f>_xlfn.XLOOKUP(B721,'[10]Cells Huawei 19042026 15h'!$B:$B,'[10]Cells Huawei 19042026 15h'!$B:$B,"")</f>
        <v/>
      </c>
      <c r="AV721" s="9" t="str">
        <f>_xlfn.XLOOKUP(B721,'[11]cells down 19042026 9H40'!$B:$B,'[11]cells down 19042026 9H40'!$B:$B,"")</f>
        <v/>
      </c>
    </row>
    <row r="722" spans="1:48" hidden="1" x14ac:dyDescent="0.3">
      <c r="A722" s="1" t="s">
        <v>2812</v>
      </c>
      <c r="B722" s="8" t="s">
        <v>2813</v>
      </c>
      <c r="C722" s="3" t="str">
        <f>_xlfn.XLOOKUP(B722,'[1]daily break down'!$D:$D,'[1]daily break down'!$E:$E,"")</f>
        <v>NORD</v>
      </c>
      <c r="D722" s="1" t="s">
        <v>11</v>
      </c>
      <c r="E722" s="1" t="s">
        <v>66</v>
      </c>
      <c r="F722" s="3" t="s">
        <v>23</v>
      </c>
      <c r="G722" s="1" t="s">
        <v>2814</v>
      </c>
      <c r="H722" s="28" t="str">
        <f>_xlfn.XLOOKUP(B722,[2]CALCULATION!$B:$B,[2]CALCULATION!$H:$H,"")</f>
        <v>NOKIA</v>
      </c>
      <c r="I722" s="26">
        <v>0</v>
      </c>
      <c r="J722" s="26">
        <v>0</v>
      </c>
      <c r="K722" s="26">
        <v>0</v>
      </c>
      <c r="L722" s="26">
        <v>0.98314841583926571</v>
      </c>
      <c r="M722" s="26">
        <v>0</v>
      </c>
      <c r="N722" s="26">
        <v>6.5479167879821514</v>
      </c>
      <c r="O722" s="26">
        <v>0</v>
      </c>
      <c r="P722" s="114" t="s">
        <v>6364</v>
      </c>
      <c r="Q722" s="42" t="s">
        <v>5538</v>
      </c>
      <c r="R722" s="42"/>
      <c r="S722" s="41" t="str" cm="1">
        <f t="array" ref="S722">IFERROR(_xlfn.IFS(
U722="MPR ISSUE","PDH",
U722="BSS Hardware Issue","BSS",
U722="Sites strategiques, MLL, Pylone, etc.","ENVTECH",
U722="AKTIVCO DEFAUT GE &amp; POWER Cabinet","AKTIVCO",
U722="AKTIVCO Coupure ENEO &amp; Baisse de tension","AKTIVCO GRID ONLY",
U722="Coupure ENEO &amp; Baisse de tension","IHS GRID ONLY",
U722="Defaut GE &amp; POWER Cabinet","IHS",
U722="Sharing","Partners",
U722="Sites strategiques &amp; DataCenter","SST &amp; DC",
U722="Exclu","Exclu",
U722="SAT","SAT",
U722="SPARE-ISSUE","SPARE-ISSUE",
U722="Fiber CAmtel","TRANS_FO_CAMTEL",
U722="Fiber AOF","Fiber AOF",
U722="Projet OCM (HUAWEI)","TRAVAUX-HUAWEI",
U722="Projet OCM (NOKIA)","TRAVAUX-NOKIA",
U722="ACCESS-ISSUE","ACCESS-ISSUE",
U722="Projet OCM (ZTE, NOKIA, autres projets)","TRAVAUX OCM",
U722="No root CAuse","No root cause",
U722="ODU HS","PDH",
U722="IP &amp; VLAN","PDH",
U722="Warehouse HUAWEI","SPARE-ISSUE",
U722="SPARE-HS","SPARE-ISSUE",
U722="Power Telco","BSS",U722="no impacts","no impacts"
),"")</f>
        <v>No root cause</v>
      </c>
      <c r="T722" s="41" t="str" cm="1">
        <f t="array" ref="T722">IFERROR(_xlfn.IFS(
U722="MPR ISSUE","TX ISSUE",
U722="BSS Hardware Issue","RAN ISSUE",
U722="Sites strategiques, MLL, Pylone, etc.","ENVTECH",
U722="AKTIVCO DEFAUT GE &amp; POWER Cabinet","POWER ISSUE",
U722="AKTIVCO Coupure ENEO &amp; Baisse de tension","POWER ISSUE",
U722="Coupure ENEO &amp; Baisse de tension","POWER ISSUE",
U722="Defaut GE &amp; POWER Cabinet","POWER ISSUE",
U722="Sharing","POWER ISSUE",
U722="Sites strategiques &amp; DataCenter","POWER ISSUE",
U722="Exclu","Exclu",
U722="SAT","TX ISSUE",
U722="SPARE-ISSUE","SPARE-ISSUE",
U722="Fiber CAmtel","TX ISSUE",
U722="Fiber AOF","TX ISSUE",
U722="Projet OCM (HUAWEI)","TRAVAUX-HUAWEI",
U722="Projet OCM (NOKIA)","TRAVAUX -NOKIA",
U722="ACCESS-ISSUE","ACCESS-ISSUE",
U722="Projet OCM (ZTE, NOKIA, autres projets)","TRAVAUX OCM",
U722="No root CAuse","No root cause",
U722="ODU HS","TX ISSUE",
U722="IP &amp; VLAN","TX ISSUE",
U722="Warehouse HUAWEI","SPARE-ISSUE",
U722="SPARE-HS","SPARE-ISSUE",
U722="Power Telco","RAN ISSUE",U722="no impacts","no impacts"
),"")</f>
        <v>No root cause</v>
      </c>
      <c r="U722" s="68" t="s">
        <v>5691</v>
      </c>
      <c r="V722" s="41" t="str" cm="1">
        <f t="array" ref="V722">IFERROR(_xlfn.IFS(
U722="MPR ISSUE","ACTIVE",
U722="BSS Hardware Issue","ACTIVE",
U722="Sites strategiques, MLL, Pylone, etc.","PASSIVE",
U722="AKTIVCO DEFAUT GE &amp; POWER Cabinet","PASSIVE",
U722="AKTIVCO Coupure ENEO &amp; Baisse de tension","PASSIVE",
U722="Coupure ENEO &amp; Baisse de tension","PASSIVE",
U722="Defaut GE &amp; POWER Cabinet","PASSIVE",
U722="Sharing","PASSIVE",
U722="Sites strategiques &amp; DataCenter","PASSIVE",
U722="Exclu","Exclu",
U722="SAT","ACTIVE",
U722="SPARE-ISSUE","SPARE-ISSUE",
U722="Fiber CAmtel","ACTIVE",
U722="Fiber AOF","ACTIVE",
U722="Projet OCM (HUAWEI)","PLANNED WORKS",
U722="Projet OCM (NOKIA)","PLANNED WORKS",
U722="ACCESS-ISSUE","ACCESS-ISSUE",
U722="Projet OCM (ZTE, NOKIA, autres projets)","PLANNED WORKS",
U722="No root CAuse","No root cause",
U722="ODU HS","ACTIVE",
U722="IP &amp; VLAN","ACTIVE",
U722="Warehouse HUAWEI","SPARE-ISSUE",
U722="SPARE-HS","SPARE-ISSUE",
U722="Power Telco","ACTIVE", U722="no impacts","no impacts"
),"")</f>
        <v>No root cause</v>
      </c>
      <c r="W722" s="113"/>
      <c r="X722" s="113"/>
      <c r="Y722" s="113"/>
      <c r="Z722" s="113"/>
      <c r="AA722" s="113"/>
      <c r="AB722" s="17" t="s">
        <v>5465</v>
      </c>
      <c r="AC722" s="17" t="str">
        <f>_xlfn.XLOOKUP(B722,'INCIDENT-04-27-2026'!E:E,'INCIDENT-04-27-2026'!F:F,"")</f>
        <v/>
      </c>
      <c r="AD722" s="9"/>
      <c r="AE722" s="7" t="s">
        <v>5465</v>
      </c>
      <c r="AF722" s="6" t="str">
        <f>_xlfn.XLOOKUP(B722,'[13]Input_27-04'!$B:$B,'[13]Input_27-04'!$M:$M,"")</f>
        <v/>
      </c>
      <c r="AG722" s="7"/>
      <c r="AH722" s="3"/>
      <c r="AI722" s="18" t="str">
        <f>_xlfn.XLOOKUP(B722,'[3]Cells Huawei 27042026 10h'!$B:$B,'[3]Cells Huawei 27042026 10h'!$T:$T,"")</f>
        <v/>
      </c>
      <c r="AJ722" s="18" t="str">
        <f>_xlfn.XLOOKUP(B722,'[3]Cells Huawei 27042026 15h'!$B:$B,'[3]Cells Huawei 27042026 15h'!$T:$T,"")</f>
        <v/>
      </c>
      <c r="AK722" s="18" t="str">
        <f>_xlfn.XLOOKUP(B722,'[4]cells down 27042026 11h28'!$B:$B,'[4]cells down 27042026 11h28'!$R:$R,"")</f>
        <v/>
      </c>
      <c r="AL722" s="18" t="str">
        <f>_xlfn.XLOOKUP(B722,'[4]cells down 27042026 18h01'!$B:$B,'[4]cells down 27042026 18h01'!$R:$R,"")</f>
        <v/>
      </c>
      <c r="AM722" s="18" t="str">
        <f>_xlfn.XLOOKUP(B722,'[5]cell downs 27042026 11h'!$B:$B,'[5]cell downs 27042026 11h'!$R:$R,"")</f>
        <v/>
      </c>
      <c r="AN722" s="18" t="str">
        <f>_xlfn.XLOOKUP(B722,'[5]cell downs 27042026 17h40'!$B:$B,'[5]cell downs 27042026 17h40'!$R:$R,"")</f>
        <v/>
      </c>
      <c r="AO722" s="18" t="str">
        <f>_xlfn.XLOOKUP(B722,'[6]ALL SITES DOWN'!$D:$D,'[6]ALL SITES DOWN'!$J:$J,"")</f>
        <v/>
      </c>
      <c r="AP722" s="18" t="str">
        <f>_xlfn.XLOOKUP(B722,'[7]ALL SITES DOWN'!$D:$D,'[7]ALL SITES DOWN'!$J:$J,"")</f>
        <v/>
      </c>
      <c r="AQ722" s="9" t="str">
        <f>_xlfn.XLOOKUP(B722,[8]sheet1!$AC:$AC,[8]sheet1!$AF:$AF,"")</f>
        <v/>
      </c>
      <c r="AR722" s="14"/>
      <c r="AS722" s="14" t="s">
        <v>5465</v>
      </c>
      <c r="AT722" s="14" t="str">
        <f>_xlfn.XLOOKUP(B722,'[9]cell downs 18042026 17h'!$B:$B,'[9]cell downs 18042026 17h'!$B:$B,"")</f>
        <v/>
      </c>
      <c r="AU722" s="14" t="str">
        <f>_xlfn.XLOOKUP(B722,'[10]Cells Huawei 19042026 15h'!$B:$B,'[10]Cells Huawei 19042026 15h'!$B:$B,"")</f>
        <v/>
      </c>
      <c r="AV722" s="9" t="str">
        <f>_xlfn.XLOOKUP(B722,'[11]cells down 19042026 9H40'!$B:$B,'[11]cells down 19042026 9H40'!$B:$B,"")</f>
        <v/>
      </c>
    </row>
    <row r="723" spans="1:48" hidden="1" x14ac:dyDescent="0.3">
      <c r="A723" s="1" t="s">
        <v>2930</v>
      </c>
      <c r="B723" s="8" t="s">
        <v>2931</v>
      </c>
      <c r="C723" s="3" t="str">
        <f>_xlfn.XLOOKUP(B723,'[1]daily break down'!$D:$D,'[1]daily break down'!$E:$E,"")</f>
        <v>NORD-OUEST</v>
      </c>
      <c r="D723" s="1" t="s">
        <v>11</v>
      </c>
      <c r="E723" s="1" t="s">
        <v>12</v>
      </c>
      <c r="F723" s="3" t="s">
        <v>51</v>
      </c>
      <c r="G723" s="1" t="s">
        <v>2930</v>
      </c>
      <c r="H723" s="28" t="str">
        <f>_xlfn.XLOOKUP(B723,[2]CALCULATION!$B:$B,[2]CALCULATION!$H:$H,"")</f>
        <v>NOKIA</v>
      </c>
      <c r="I723" s="26">
        <v>2.4606344151378443</v>
      </c>
      <c r="J723" s="26">
        <v>0.12179574982949654</v>
      </c>
      <c r="K723" s="26">
        <v>1.3942037422274729</v>
      </c>
      <c r="L723" s="26">
        <v>0</v>
      </c>
      <c r="M723" s="26">
        <v>7.2909800161514618E-2</v>
      </c>
      <c r="N723" s="26">
        <v>0</v>
      </c>
      <c r="O723" s="26">
        <v>0</v>
      </c>
      <c r="P723" s="114" t="s">
        <v>6364</v>
      </c>
      <c r="Q723" s="42" t="s">
        <v>6353</v>
      </c>
      <c r="R723" s="42"/>
      <c r="S723" s="41" t="str" cm="1">
        <f t="array" ref="S723">IFERROR(_xlfn.IFS(
U723="MPR ISSUE","PDH",
U723="BSS Hardware Issue","BSS",
U723="Sites strategiques, MLL, Pylone, etc.","ENVTECH",
U723="AKTIVCO DEFAUT GE &amp; POWER Cabinet","AKTIVCO",
U723="AKTIVCO Coupure ENEO &amp; Baisse de tension","AKTIVCO GRID ONLY",
U723="Coupure ENEO &amp; Baisse de tension","IHS GRID ONLY",
U723="Defaut GE &amp; POWER Cabinet","IHS",
U723="Sharing","Partners",
U723="Sites strategiques &amp; DataCenter","SST &amp; DC",
U723="Exclu","Exclu",
U723="SAT","SAT",
U723="SPARE-ISSUE","SPARE-ISSUE",
U723="Fiber CAmtel","TRANS_FO_CAMTEL",
U723="Fiber AOF","Fiber AOF",
U723="Projet OCM (HUAWEI)","TRAVAUX-HUAWEI",
U723="Projet OCM (NOKIA)","TRAVAUX-NOKIA",
U723="ACCESS-ISSUE","ACCESS-ISSUE",
U723="Projet OCM (ZTE, NOKIA, autres projets)","TRAVAUX OCM",
U723="No root CAuse","No root cause",
U723="ODU HS","PDH",
U723="IP &amp; VLAN","PDH",
U723="Warehouse HUAWEI","SPARE-ISSUE",
U723="SPARE-HS","SPARE-ISSUE",
U723="Power Telco","BSS",U723="no impacts","no impacts"
),"")</f>
        <v/>
      </c>
      <c r="T723" s="41" t="str" cm="1">
        <f t="array" ref="T723">IFERROR(_xlfn.IFS(
U723="MPR ISSUE","TX ISSUE",
U723="BSS Hardware Issue","RAN ISSUE",
U723="Sites strategiques, MLL, Pylone, etc.","ENVTECH",
U723="AKTIVCO DEFAUT GE &amp; POWER Cabinet","POWER ISSUE",
U723="AKTIVCO Coupure ENEO &amp; Baisse de tension","POWER ISSUE",
U723="Coupure ENEO &amp; Baisse de tension","POWER ISSUE",
U723="Defaut GE &amp; POWER Cabinet","POWER ISSUE",
U723="Sharing","POWER ISSUE",
U723="Sites strategiques &amp; DataCenter","POWER ISSUE",
U723="Exclu","Exclu",
U723="SAT","TX ISSUE",
U723="SPARE-ISSUE","SPARE-ISSUE",
U723="Fiber CAmtel","TX ISSUE",
U723="Fiber AOF","TX ISSUE",
U723="Projet OCM (HUAWEI)","TRAVAUX-HUAWEI",
U723="Projet OCM (NOKIA)","TRAVAUX -NOKIA",
U723="ACCESS-ISSUE","ACCESS-ISSUE",
U723="Projet OCM (ZTE, NOKIA, autres projets)","TRAVAUX OCM",
U723="No root CAuse","No root cause",
U723="ODU HS","TX ISSUE",
U723="IP &amp; VLAN","TX ISSUE",
U723="Warehouse HUAWEI","SPARE-ISSUE",
U723="SPARE-HS","SPARE-ISSUE",
U723="Power Telco","RAN ISSUE",U723="no impacts","no impacts"
),"")</f>
        <v/>
      </c>
      <c r="U723" s="68"/>
      <c r="V723" s="41" t="str" cm="1">
        <f t="array" ref="V723">IFERROR(_xlfn.IFS(
U723="MPR ISSUE","ACTIVE",
U723="BSS Hardware Issue","ACTIVE",
U723="Sites strategiques, MLL, Pylone, etc.","PASSIVE",
U723="AKTIVCO DEFAUT GE &amp; POWER Cabinet","PASSIVE",
U723="AKTIVCO Coupure ENEO &amp; Baisse de tension","PASSIVE",
U723="Coupure ENEO &amp; Baisse de tension","PASSIVE",
U723="Defaut GE &amp; POWER Cabinet","PASSIVE",
U723="Sharing","PASSIVE",
U723="Sites strategiques &amp; DataCenter","PASSIVE",
U723="Exclu","Exclu",
U723="SAT","ACTIVE",
U723="SPARE-ISSUE","SPARE-ISSUE",
U723="Fiber CAmtel","ACTIVE",
U723="Fiber AOF","ACTIVE",
U723="Projet OCM (HUAWEI)","PLANNED WORKS",
U723="Projet OCM (NOKIA)","PLANNED WORKS",
U723="ACCESS-ISSUE","ACCESS-ISSUE",
U723="Projet OCM (ZTE, NOKIA, autres projets)","PLANNED WORKS",
U723="No root CAuse","No root cause",
U723="ODU HS","ACTIVE",
U723="IP &amp; VLAN","ACTIVE",
U723="Warehouse HUAWEI","SPARE-ISSUE",
U723="SPARE-HS","SPARE-ISSUE",
U723="Power Telco","ACTIVE", U723="no impacts","no impacts"
),"")</f>
        <v/>
      </c>
      <c r="W723" s="113"/>
      <c r="X723" s="113"/>
      <c r="Y723" s="113"/>
      <c r="Z723" s="113"/>
      <c r="AA723" s="113"/>
      <c r="AB723" s="17" t="s">
        <v>5465</v>
      </c>
      <c r="AC723" s="17" t="str">
        <f>_xlfn.XLOOKUP(B723,'INCIDENT-04-27-2026'!E:E,'INCIDENT-04-27-2026'!F:F,"")</f>
        <v/>
      </c>
      <c r="AD723" s="9"/>
      <c r="AE723" s="7" t="s">
        <v>5465</v>
      </c>
      <c r="AF723" s="6" t="str">
        <f>_xlfn.XLOOKUP(B723,'[13]Input_27-04'!$B:$B,'[13]Input_27-04'!$M:$M,"")</f>
        <v/>
      </c>
      <c r="AG723" s="7"/>
      <c r="AH723" s="3"/>
      <c r="AI723" s="18" t="str">
        <f>_xlfn.XLOOKUP(B723,'[3]Cells Huawei 27042026 10h'!$B:$B,'[3]Cells Huawei 27042026 10h'!$T:$T,"")</f>
        <v/>
      </c>
      <c r="AJ723" s="18" t="str">
        <f>_xlfn.XLOOKUP(B723,'[3]Cells Huawei 27042026 15h'!$B:$B,'[3]Cells Huawei 27042026 15h'!$T:$T,"")</f>
        <v/>
      </c>
      <c r="AK723" s="18" t="str">
        <f>_xlfn.XLOOKUP(B723,'[4]cells down 27042026 11h28'!$B:$B,'[4]cells down 27042026 11h28'!$R:$R,"")</f>
        <v/>
      </c>
      <c r="AL723" s="18" t="str">
        <f>_xlfn.XLOOKUP(B723,'[4]cells down 27042026 18h01'!$B:$B,'[4]cells down 27042026 18h01'!$R:$R,"")</f>
        <v/>
      </c>
      <c r="AM723" s="18" t="str">
        <f>_xlfn.XLOOKUP(B723,'[5]cell downs 27042026 11h'!$B:$B,'[5]cell downs 27042026 11h'!$R:$R,"")</f>
        <v/>
      </c>
      <c r="AN723" s="18" t="str">
        <f>_xlfn.XLOOKUP(B723,'[5]cell downs 27042026 17h40'!$B:$B,'[5]cell downs 27042026 17h40'!$R:$R,"")</f>
        <v/>
      </c>
      <c r="AO723" s="18" t="str">
        <f>_xlfn.XLOOKUP(B723,'[6]ALL SITES DOWN'!$D:$D,'[6]ALL SITES DOWN'!$J:$J,"")</f>
        <v/>
      </c>
      <c r="AP723" s="18" t="str">
        <f>_xlfn.XLOOKUP(B723,'[7]ALL SITES DOWN'!$D:$D,'[7]ALL SITES DOWN'!$J:$J,"")</f>
        <v/>
      </c>
      <c r="AQ723" s="9" t="str">
        <f>_xlfn.XLOOKUP(B723,[8]sheet1!$AC:$AC,[8]sheet1!$AF:$AF,"")</f>
        <v/>
      </c>
      <c r="AR723" s="14"/>
      <c r="AS723" s="14" t="s">
        <v>5465</v>
      </c>
      <c r="AT723" s="14" t="str">
        <f>_xlfn.XLOOKUP(B723,'[9]cell downs 18042026 17h'!$B:$B,'[9]cell downs 18042026 17h'!$B:$B,"")</f>
        <v/>
      </c>
      <c r="AU723" s="14" t="str">
        <f>_xlfn.XLOOKUP(B723,'[10]Cells Huawei 19042026 15h'!$B:$B,'[10]Cells Huawei 19042026 15h'!$B:$B,"")</f>
        <v/>
      </c>
      <c r="AV723" s="9" t="str">
        <f>_xlfn.XLOOKUP(B723,'[11]cells down 19042026 9H40'!$B:$B,'[11]cells down 19042026 9H40'!$B:$B,"")</f>
        <v/>
      </c>
    </row>
    <row r="724" spans="1:48" hidden="1" x14ac:dyDescent="0.3">
      <c r="A724" s="1" t="s">
        <v>3753</v>
      </c>
      <c r="B724" s="8" t="s">
        <v>3754</v>
      </c>
      <c r="C724" s="3" t="str">
        <f>_xlfn.XLOOKUP(B724,'[1]daily break down'!$D:$D,'[1]daily break down'!$E:$E,"")</f>
        <v>NORD</v>
      </c>
      <c r="D724" s="1" t="s">
        <v>11</v>
      </c>
      <c r="E724" s="1" t="s">
        <v>12</v>
      </c>
      <c r="F724" s="3" t="s">
        <v>23</v>
      </c>
      <c r="G724" s="1" t="s">
        <v>3755</v>
      </c>
      <c r="H724" s="27" t="str">
        <f>_xlfn.XLOOKUP(B724,[2]CALCULATION!$B:$B,[2]CALCULATION!$H:$H,"")</f>
        <v>HUAWEI</v>
      </c>
      <c r="I724" s="26">
        <v>0</v>
      </c>
      <c r="J724" s="26">
        <v>0</v>
      </c>
      <c r="K724" s="26">
        <v>0</v>
      </c>
      <c r="L724" s="26">
        <v>0.24623109124996787</v>
      </c>
      <c r="M724" s="26">
        <v>0</v>
      </c>
      <c r="N724" s="26">
        <v>6.3994757913780944</v>
      </c>
      <c r="O724" s="26">
        <v>0</v>
      </c>
      <c r="P724" s="114" t="s">
        <v>6364</v>
      </c>
      <c r="Q724" s="42" t="s">
        <v>5538</v>
      </c>
      <c r="R724" s="42"/>
      <c r="S724" s="41" t="str" cm="1">
        <f t="array" ref="S724">IFERROR(_xlfn.IFS(
U724="MPR ISSUE","PDH",
U724="BSS Hardware Issue","BSS",
U724="Sites strategiques, MLL, Pylone, etc.","ENVTECH",
U724="AKTIVCO DEFAUT GE &amp; POWER Cabinet","AKTIVCO",
U724="AKTIVCO Coupure ENEO &amp; Baisse de tension","AKTIVCO GRID ONLY",
U724="Coupure ENEO &amp; Baisse de tension","IHS GRID ONLY",
U724="Defaut GE &amp; POWER Cabinet","IHS",
U724="Sharing","Partners",
U724="Sites strategiques &amp; DataCenter","SST &amp; DC",
U724="Exclu","Exclu",
U724="SAT","SAT",
U724="SPARE-ISSUE","SPARE-ISSUE",
U724="Fiber CAmtel","TRANS_FO_CAMTEL",
U724="Fiber AOF","Fiber AOF",
U724="Projet OCM (HUAWEI)","TRAVAUX-HUAWEI",
U724="Projet OCM (NOKIA)","TRAVAUX-NOKIA",
U724="ACCESS-ISSUE","ACCESS-ISSUE",
U724="Projet OCM (ZTE, NOKIA, autres projets)","TRAVAUX OCM",
U724="No root CAuse","No root cause",
U724="ODU HS","PDH",
U724="IP &amp; VLAN","PDH",
U724="Warehouse HUAWEI","SPARE-ISSUE",
U724="SPARE-HS","SPARE-ISSUE",
U724="Power Telco","BSS",U724="no impacts","no impacts"
),"")</f>
        <v>No root cause</v>
      </c>
      <c r="T724" s="41" t="str" cm="1">
        <f t="array" ref="T724">IFERROR(_xlfn.IFS(
U724="MPR ISSUE","TX ISSUE",
U724="BSS Hardware Issue","RAN ISSUE",
U724="Sites strategiques, MLL, Pylone, etc.","ENVTECH",
U724="AKTIVCO DEFAUT GE &amp; POWER Cabinet","POWER ISSUE",
U724="AKTIVCO Coupure ENEO &amp; Baisse de tension","POWER ISSUE",
U724="Coupure ENEO &amp; Baisse de tension","POWER ISSUE",
U724="Defaut GE &amp; POWER Cabinet","POWER ISSUE",
U724="Sharing","POWER ISSUE",
U724="Sites strategiques &amp; DataCenter","POWER ISSUE",
U724="Exclu","Exclu",
U724="SAT","TX ISSUE",
U724="SPARE-ISSUE","SPARE-ISSUE",
U724="Fiber CAmtel","TX ISSUE",
U724="Fiber AOF","TX ISSUE",
U724="Projet OCM (HUAWEI)","TRAVAUX-HUAWEI",
U724="Projet OCM (NOKIA)","TRAVAUX -NOKIA",
U724="ACCESS-ISSUE","ACCESS-ISSUE",
U724="Projet OCM (ZTE, NOKIA, autres projets)","TRAVAUX OCM",
U724="No root CAuse","No root cause",
U724="ODU HS","TX ISSUE",
U724="IP &amp; VLAN","TX ISSUE",
U724="Warehouse HUAWEI","SPARE-ISSUE",
U724="SPARE-HS","SPARE-ISSUE",
U724="Power Telco","RAN ISSUE",U724="no impacts","no impacts"
),"")</f>
        <v>No root cause</v>
      </c>
      <c r="U724" s="68" t="s">
        <v>5691</v>
      </c>
      <c r="V724" s="41" t="str" cm="1">
        <f t="array" ref="V724">IFERROR(_xlfn.IFS(
U724="MPR ISSUE","ACTIVE",
U724="BSS Hardware Issue","ACTIVE",
U724="Sites strategiques, MLL, Pylone, etc.","PASSIVE",
U724="AKTIVCO DEFAUT GE &amp; POWER Cabinet","PASSIVE",
U724="AKTIVCO Coupure ENEO &amp; Baisse de tension","PASSIVE",
U724="Coupure ENEO &amp; Baisse de tension","PASSIVE",
U724="Defaut GE &amp; POWER Cabinet","PASSIVE",
U724="Sharing","PASSIVE",
U724="Sites strategiques &amp; DataCenter","PASSIVE",
U724="Exclu","Exclu",
U724="SAT","ACTIVE",
U724="SPARE-ISSUE","SPARE-ISSUE",
U724="Fiber CAmtel","ACTIVE",
U724="Fiber AOF","ACTIVE",
U724="Projet OCM (HUAWEI)","PLANNED WORKS",
U724="Projet OCM (NOKIA)","PLANNED WORKS",
U724="ACCESS-ISSUE","ACCESS-ISSUE",
U724="Projet OCM (ZTE, NOKIA, autres projets)","PLANNED WORKS",
U724="No root CAuse","No root cause",
U724="ODU HS","ACTIVE",
U724="IP &amp; VLAN","ACTIVE",
U724="Warehouse HUAWEI","SPARE-ISSUE",
U724="SPARE-HS","SPARE-ISSUE",
U724="Power Telco","ACTIVE", U724="no impacts","no impacts"
),"")</f>
        <v>No root cause</v>
      </c>
      <c r="W724" s="113"/>
      <c r="X724" s="113"/>
      <c r="Y724" s="113"/>
      <c r="Z724" s="113"/>
      <c r="AA724" s="113"/>
      <c r="AB724" s="17" t="s">
        <v>5465</v>
      </c>
      <c r="AC724" s="17" t="str">
        <f>_xlfn.XLOOKUP(B724,'INCIDENT-04-27-2026'!E:E,'INCIDENT-04-27-2026'!F:F,"")</f>
        <v/>
      </c>
      <c r="AD724" s="9"/>
      <c r="AE724" s="7" t="s">
        <v>5465</v>
      </c>
      <c r="AF724" s="6" t="str">
        <f>_xlfn.XLOOKUP(B724,'[13]Input_27-04'!$B:$B,'[13]Input_27-04'!$M:$M,"")</f>
        <v/>
      </c>
      <c r="AG724" s="7"/>
      <c r="AH724" s="3"/>
      <c r="AI724" s="18" t="str">
        <f>_xlfn.XLOOKUP(B724,'[3]Cells Huawei 27042026 10h'!$B:$B,'[3]Cells Huawei 27042026 10h'!$T:$T,"")</f>
        <v/>
      </c>
      <c r="AJ724" s="18" t="str">
        <f>_xlfn.XLOOKUP(B724,'[3]Cells Huawei 27042026 15h'!$B:$B,'[3]Cells Huawei 27042026 15h'!$T:$T,"")</f>
        <v/>
      </c>
      <c r="AK724" s="18" t="str">
        <f>_xlfn.XLOOKUP(B724,'[4]cells down 27042026 11h28'!$B:$B,'[4]cells down 27042026 11h28'!$R:$R,"")</f>
        <v/>
      </c>
      <c r="AL724" s="18" t="str">
        <f>_xlfn.XLOOKUP(B724,'[4]cells down 27042026 18h01'!$B:$B,'[4]cells down 27042026 18h01'!$R:$R,"")</f>
        <v/>
      </c>
      <c r="AM724" s="18" t="str">
        <f>_xlfn.XLOOKUP(B724,'[5]cell downs 27042026 11h'!$B:$B,'[5]cell downs 27042026 11h'!$R:$R,"")</f>
        <v/>
      </c>
      <c r="AN724" s="18" t="str">
        <f>_xlfn.XLOOKUP(B724,'[5]cell downs 27042026 17h40'!$B:$B,'[5]cell downs 27042026 17h40'!$R:$R,"")</f>
        <v/>
      </c>
      <c r="AO724" s="18" t="str">
        <f>_xlfn.XLOOKUP(B724,'[6]ALL SITES DOWN'!$D:$D,'[6]ALL SITES DOWN'!$J:$J,"")</f>
        <v/>
      </c>
      <c r="AP724" s="18" t="str">
        <f>_xlfn.XLOOKUP(B724,'[7]ALL SITES DOWN'!$D:$D,'[7]ALL SITES DOWN'!$J:$J,"")</f>
        <v/>
      </c>
      <c r="AQ724" s="9" t="str">
        <f>_xlfn.XLOOKUP(B724,[8]sheet1!$AC:$AC,[8]sheet1!$AF:$AF,"")</f>
        <v/>
      </c>
      <c r="AR724" s="14"/>
      <c r="AS724" s="14" t="s">
        <v>5465</v>
      </c>
      <c r="AT724" s="14" t="str">
        <f>_xlfn.XLOOKUP(B724,'[9]cell downs 18042026 17h'!$B:$B,'[9]cell downs 18042026 17h'!$B:$B,"")</f>
        <v/>
      </c>
      <c r="AU724" s="14" t="str">
        <f>_xlfn.XLOOKUP(B724,'[10]Cells Huawei 19042026 15h'!$B:$B,'[10]Cells Huawei 19042026 15h'!$B:$B,"")</f>
        <v/>
      </c>
      <c r="AV724" s="9" t="str">
        <f>_xlfn.XLOOKUP(B724,'[11]cells down 19042026 9H40'!$B:$B,'[11]cells down 19042026 9H40'!$B:$B,"")</f>
        <v/>
      </c>
    </row>
    <row r="725" spans="1:48" hidden="1" x14ac:dyDescent="0.3">
      <c r="A725" s="1" t="s">
        <v>1591</v>
      </c>
      <c r="B725" s="8" t="s">
        <v>1592</v>
      </c>
      <c r="C725" s="3" t="str">
        <f>_xlfn.XLOOKUP(B725,'[1]daily break down'!$D:$D,'[1]daily break down'!$E:$E,"")</f>
        <v>SUD-OUEST</v>
      </c>
      <c r="D725" s="1" t="s">
        <v>11</v>
      </c>
      <c r="E725" s="1" t="s">
        <v>12</v>
      </c>
      <c r="F725" s="3" t="s">
        <v>51</v>
      </c>
      <c r="G725" s="1" t="s">
        <v>52</v>
      </c>
      <c r="H725" s="27" t="str">
        <f>_xlfn.XLOOKUP(B725,[2]CALCULATION!$B:$B,[2]CALCULATION!$H:$H,"")</f>
        <v>Huawei</v>
      </c>
      <c r="I725" s="26">
        <v>0</v>
      </c>
      <c r="J725" s="26">
        <v>0.57589467886871393</v>
      </c>
      <c r="K725" s="26">
        <v>0.1659554037433689</v>
      </c>
      <c r="L725" s="26">
        <v>6.3141527767076724</v>
      </c>
      <c r="M725" s="26">
        <v>7.1793324258845495</v>
      </c>
      <c r="N725" s="26">
        <v>5.5764582673435426</v>
      </c>
      <c r="O725" s="26">
        <v>0</v>
      </c>
      <c r="P725" s="114" t="s">
        <v>6364</v>
      </c>
      <c r="Q725" s="42" t="s">
        <v>5538</v>
      </c>
      <c r="R725" s="42"/>
      <c r="S725" s="41" t="str" cm="1">
        <f t="array" ref="S725">IFERROR(_xlfn.IFS(
U725="MPR ISSUE","PDH",
U725="BSS Hardware Issue","BSS",
U725="Sites strategiques, MLL, Pylone, etc.","ENVTECH",
U725="AKTIVCO DEFAUT GE &amp; POWER Cabinet","AKTIVCO",
U725="AKTIVCO Coupure ENEO &amp; Baisse de tension","AKTIVCO GRID ONLY",
U725="Coupure ENEO &amp; Baisse de tension","IHS GRID ONLY",
U725="Defaut GE &amp; POWER Cabinet","IHS",
U725="Sharing","Partners",
U725="Sites strategiques &amp; DataCenter","SST &amp; DC",
U725="Exclu","Exclu",
U725="SAT","SAT",
U725="SPARE-ISSUE","SPARE-ISSUE",
U725="Fiber CAmtel","TRANS_FO_CAMTEL",
U725="Fiber AOF","Fiber AOF",
U725="Projet OCM (HUAWEI)","TRAVAUX-HUAWEI",
U725="Projet OCM (NOKIA)","TRAVAUX-NOKIA",
U725="ACCESS-ISSUE","ACCESS-ISSUE",
U725="Projet OCM (ZTE, NOKIA, autres projets)","TRAVAUX OCM",
U725="No root CAuse","No root cause",
U725="ODU HS","PDH",
U725="IP &amp; VLAN","PDH",
U725="Warehouse HUAWEI","SPARE-ISSUE",
U725="SPARE-HS","SPARE-ISSUE",
U725="Power Telco","BSS",U725="no impacts","no impacts"
),"")</f>
        <v>No root cause</v>
      </c>
      <c r="T725" s="41" t="str" cm="1">
        <f t="array" ref="T725">IFERROR(_xlfn.IFS(
U725="MPR ISSUE","TX ISSUE",
U725="BSS Hardware Issue","RAN ISSUE",
U725="Sites strategiques, MLL, Pylone, etc.","ENVTECH",
U725="AKTIVCO DEFAUT GE &amp; POWER Cabinet","POWER ISSUE",
U725="AKTIVCO Coupure ENEO &amp; Baisse de tension","POWER ISSUE",
U725="Coupure ENEO &amp; Baisse de tension","POWER ISSUE",
U725="Defaut GE &amp; POWER Cabinet","POWER ISSUE",
U725="Sharing","POWER ISSUE",
U725="Sites strategiques &amp; DataCenter","POWER ISSUE",
U725="Exclu","Exclu",
U725="SAT","TX ISSUE",
U725="SPARE-ISSUE","SPARE-ISSUE",
U725="Fiber CAmtel","TX ISSUE",
U725="Fiber AOF","TX ISSUE",
U725="Projet OCM (HUAWEI)","TRAVAUX-HUAWEI",
U725="Projet OCM (NOKIA)","TRAVAUX -NOKIA",
U725="ACCESS-ISSUE","ACCESS-ISSUE",
U725="Projet OCM (ZTE, NOKIA, autres projets)","TRAVAUX OCM",
U725="No root CAuse","No root cause",
U725="ODU HS","TX ISSUE",
U725="IP &amp; VLAN","TX ISSUE",
U725="Warehouse HUAWEI","SPARE-ISSUE",
U725="SPARE-HS","SPARE-ISSUE",
U725="Power Telco","RAN ISSUE",U725="no impacts","no impacts"
),"")</f>
        <v>No root cause</v>
      </c>
      <c r="U725" s="68" t="s">
        <v>5691</v>
      </c>
      <c r="V725" s="41" t="str" cm="1">
        <f t="array" ref="V725">IFERROR(_xlfn.IFS(
U725="MPR ISSUE","ACTIVE",
U725="BSS Hardware Issue","ACTIVE",
U725="Sites strategiques, MLL, Pylone, etc.","PASSIVE",
U725="AKTIVCO DEFAUT GE &amp; POWER Cabinet","PASSIVE",
U725="AKTIVCO Coupure ENEO &amp; Baisse de tension","PASSIVE",
U725="Coupure ENEO &amp; Baisse de tension","PASSIVE",
U725="Defaut GE &amp; POWER Cabinet","PASSIVE",
U725="Sharing","PASSIVE",
U725="Sites strategiques &amp; DataCenter","PASSIVE",
U725="Exclu","Exclu",
U725="SAT","ACTIVE",
U725="SPARE-ISSUE","SPARE-ISSUE",
U725="Fiber CAmtel","ACTIVE",
U725="Fiber AOF","ACTIVE",
U725="Projet OCM (HUAWEI)","PLANNED WORKS",
U725="Projet OCM (NOKIA)","PLANNED WORKS",
U725="ACCESS-ISSUE","ACCESS-ISSUE",
U725="Projet OCM (ZTE, NOKIA, autres projets)","PLANNED WORKS",
U725="No root CAuse","No root cause",
U725="ODU HS","ACTIVE",
U725="IP &amp; VLAN","ACTIVE",
U725="Warehouse HUAWEI","SPARE-ISSUE",
U725="SPARE-HS","SPARE-ISSUE",
U725="Power Telco","ACTIVE", U725="no impacts","no impacts"
),"")</f>
        <v>No root cause</v>
      </c>
      <c r="W725" s="113"/>
      <c r="X725" s="113"/>
      <c r="Y725" s="113"/>
      <c r="Z725" s="113"/>
      <c r="AA725" s="113"/>
      <c r="AB725" s="17" t="s">
        <v>5465</v>
      </c>
      <c r="AC725" s="17" t="str">
        <f>_xlfn.XLOOKUP(B725,'INCIDENT-04-27-2026'!E:E,'INCIDENT-04-27-2026'!F:F,"")</f>
        <v/>
      </c>
      <c r="AD725" s="9"/>
      <c r="AE725" s="7" t="s">
        <v>5465</v>
      </c>
      <c r="AF725" s="6" t="str">
        <f>_xlfn.XLOOKUP(B725,'[13]Input_27-04'!$B:$B,'[13]Input_27-04'!$M:$M,"")</f>
        <v/>
      </c>
      <c r="AG725" s="7"/>
      <c r="AH725" s="3"/>
      <c r="AI725" s="18" t="str">
        <f>_xlfn.XLOOKUP(B725,'[3]Cells Huawei 27042026 10h'!$B:$B,'[3]Cells Huawei 27042026 10h'!$T:$T,"")</f>
        <v/>
      </c>
      <c r="AJ725" s="18" t="str">
        <f>_xlfn.XLOOKUP(B725,'[3]Cells Huawei 27042026 15h'!$B:$B,'[3]Cells Huawei 27042026 15h'!$T:$T,"")</f>
        <v/>
      </c>
      <c r="AK725" s="18" t="str">
        <f>_xlfn.XLOOKUP(B725,'[4]cells down 27042026 11h28'!$B:$B,'[4]cells down 27042026 11h28'!$R:$R,"")</f>
        <v/>
      </c>
      <c r="AL725" s="18" t="str">
        <f>_xlfn.XLOOKUP(B725,'[4]cells down 27042026 18h01'!$B:$B,'[4]cells down 27042026 18h01'!$R:$R,"")</f>
        <v/>
      </c>
      <c r="AM725" s="18" t="str">
        <f>_xlfn.XLOOKUP(B725,'[5]cell downs 27042026 11h'!$B:$B,'[5]cell downs 27042026 11h'!$R:$R,"")</f>
        <v/>
      </c>
      <c r="AN725" s="18" t="str">
        <f>_xlfn.XLOOKUP(B725,'[5]cell downs 27042026 17h40'!$B:$B,'[5]cell downs 27042026 17h40'!$R:$R,"")</f>
        <v/>
      </c>
      <c r="AO725" s="18" t="str">
        <f>_xlfn.XLOOKUP(B725,'[6]ALL SITES DOWN'!$D:$D,'[6]ALL SITES DOWN'!$J:$J,"")</f>
        <v/>
      </c>
      <c r="AP725" s="18" t="str">
        <f>_xlfn.XLOOKUP(B725,'[7]ALL SITES DOWN'!$D:$D,'[7]ALL SITES DOWN'!$J:$J,"")</f>
        <v/>
      </c>
      <c r="AQ725" s="9" t="str">
        <f>_xlfn.XLOOKUP(B725,[8]sheet1!$AC:$AC,[8]sheet1!$AF:$AF,"")</f>
        <v/>
      </c>
      <c r="AR725" s="14"/>
      <c r="AS725" s="14" t="s">
        <v>5465</v>
      </c>
      <c r="AT725" s="14" t="str">
        <f>_xlfn.XLOOKUP(B725,'[9]cell downs 18042026 17h'!$B:$B,'[9]cell downs 18042026 17h'!$B:$B,"")</f>
        <v/>
      </c>
      <c r="AU725" s="14" t="str">
        <f>_xlfn.XLOOKUP(B725,'[10]Cells Huawei 19042026 15h'!$B:$B,'[10]Cells Huawei 19042026 15h'!$B:$B,"")</f>
        <v/>
      </c>
      <c r="AV725" s="9" t="str">
        <f>_xlfn.XLOOKUP(B725,'[11]cells down 19042026 9H40'!$B:$B,'[11]cells down 19042026 9H40'!$B:$B,"")</f>
        <v/>
      </c>
    </row>
    <row r="726" spans="1:48" hidden="1" x14ac:dyDescent="0.3">
      <c r="A726" s="1" t="s">
        <v>743</v>
      </c>
      <c r="B726" s="8" t="s">
        <v>744</v>
      </c>
      <c r="C726" s="3" t="str">
        <f>_xlfn.XLOOKUP(B726,'[1]daily break down'!$D:$D,'[1]daily break down'!$E:$E,"")</f>
        <v>Yaounde</v>
      </c>
      <c r="D726" s="1" t="s">
        <v>21</v>
      </c>
      <c r="E726" s="1" t="s">
        <v>710</v>
      </c>
      <c r="F726" s="3" t="s">
        <v>37</v>
      </c>
      <c r="G726" s="1" t="s">
        <v>38</v>
      </c>
      <c r="H726" s="29" t="str">
        <f>_xlfn.XLOOKUP(B726,[2]CALCULATION!$B:$B,[2]CALCULATION!$H:$H,"")</f>
        <v>ZTE</v>
      </c>
      <c r="I726" s="26">
        <v>0</v>
      </c>
      <c r="J726" s="26">
        <v>6.273667148927184</v>
      </c>
      <c r="K726" s="26">
        <v>0.23126746054167227</v>
      </c>
      <c r="L726" s="26">
        <v>0</v>
      </c>
      <c r="M726" s="26">
        <v>0</v>
      </c>
      <c r="N726" s="26">
        <v>5.5665241287207534</v>
      </c>
      <c r="O726" s="26">
        <v>0</v>
      </c>
      <c r="P726" s="114" t="s">
        <v>6364</v>
      </c>
      <c r="Q726" s="42" t="s">
        <v>5538</v>
      </c>
      <c r="R726" s="42"/>
      <c r="S726" s="41" t="str" cm="1">
        <f t="array" ref="S726">IFERROR(_xlfn.IFS(
U726="MPR ISSUE","PDH",
U726="BSS Hardware Issue","BSS",
U726="Sites strategiques, MLL, Pylone, etc.","ENVTECH",
U726="AKTIVCO DEFAUT GE &amp; POWER Cabinet","AKTIVCO",
U726="AKTIVCO Coupure ENEO &amp; Baisse de tension","AKTIVCO GRID ONLY",
U726="Coupure ENEO &amp; Baisse de tension","IHS GRID ONLY",
U726="Defaut GE &amp; POWER Cabinet","IHS",
U726="Sharing","Partners",
U726="Sites strategiques &amp; DataCenter","SST &amp; DC",
U726="Exclu","Exclu",
U726="SAT","SAT",
U726="SPARE-ISSUE","SPARE-ISSUE",
U726="Fiber CAmtel","TRANS_FO_CAMTEL",
U726="Fiber AOF","Fiber AOF",
U726="Projet OCM (HUAWEI)","TRAVAUX-HUAWEI",
U726="Projet OCM (NOKIA)","TRAVAUX-NOKIA",
U726="ACCESS-ISSUE","ACCESS-ISSUE",
U726="Projet OCM (ZTE, NOKIA, autres projets)","TRAVAUX OCM",
U726="No root CAuse","No root cause",
U726="ODU HS","PDH",
U726="IP &amp; VLAN","PDH",
U726="Warehouse HUAWEI","SPARE-ISSUE",
U726="SPARE-HS","SPARE-ISSUE",
U726="Power Telco","BSS",U726="no impacts","no impacts"
),"")</f>
        <v>No root cause</v>
      </c>
      <c r="T726" s="41" t="str" cm="1">
        <f t="array" ref="T726">IFERROR(_xlfn.IFS(
U726="MPR ISSUE","TX ISSUE",
U726="BSS Hardware Issue","RAN ISSUE",
U726="Sites strategiques, MLL, Pylone, etc.","ENVTECH",
U726="AKTIVCO DEFAUT GE &amp; POWER Cabinet","POWER ISSUE",
U726="AKTIVCO Coupure ENEO &amp; Baisse de tension","POWER ISSUE",
U726="Coupure ENEO &amp; Baisse de tension","POWER ISSUE",
U726="Defaut GE &amp; POWER Cabinet","POWER ISSUE",
U726="Sharing","POWER ISSUE",
U726="Sites strategiques &amp; DataCenter","POWER ISSUE",
U726="Exclu","Exclu",
U726="SAT","TX ISSUE",
U726="SPARE-ISSUE","SPARE-ISSUE",
U726="Fiber CAmtel","TX ISSUE",
U726="Fiber AOF","TX ISSUE",
U726="Projet OCM (HUAWEI)","TRAVAUX-HUAWEI",
U726="Projet OCM (NOKIA)","TRAVAUX -NOKIA",
U726="ACCESS-ISSUE","ACCESS-ISSUE",
U726="Projet OCM (ZTE, NOKIA, autres projets)","TRAVAUX OCM",
U726="No root CAuse","No root cause",
U726="ODU HS","TX ISSUE",
U726="IP &amp; VLAN","TX ISSUE",
U726="Warehouse HUAWEI","SPARE-ISSUE",
U726="SPARE-HS","SPARE-ISSUE",
U726="Power Telco","RAN ISSUE",U726="no impacts","no impacts"
),"")</f>
        <v>No root cause</v>
      </c>
      <c r="U726" s="68" t="s">
        <v>5691</v>
      </c>
      <c r="V726" s="41" t="str" cm="1">
        <f t="array" ref="V726">IFERROR(_xlfn.IFS(
U726="MPR ISSUE","ACTIVE",
U726="BSS Hardware Issue","ACTIVE",
U726="Sites strategiques, MLL, Pylone, etc.","PASSIVE",
U726="AKTIVCO DEFAUT GE &amp; POWER Cabinet","PASSIVE",
U726="AKTIVCO Coupure ENEO &amp; Baisse de tension","PASSIVE",
U726="Coupure ENEO &amp; Baisse de tension","PASSIVE",
U726="Defaut GE &amp; POWER Cabinet","PASSIVE",
U726="Sharing","PASSIVE",
U726="Sites strategiques &amp; DataCenter","PASSIVE",
U726="Exclu","Exclu",
U726="SAT","ACTIVE",
U726="SPARE-ISSUE","SPARE-ISSUE",
U726="Fiber CAmtel","ACTIVE",
U726="Fiber AOF","ACTIVE",
U726="Projet OCM (HUAWEI)","PLANNED WORKS",
U726="Projet OCM (NOKIA)","PLANNED WORKS",
U726="ACCESS-ISSUE","ACCESS-ISSUE",
U726="Projet OCM (ZTE, NOKIA, autres projets)","PLANNED WORKS",
U726="No root CAuse","No root cause",
U726="ODU HS","ACTIVE",
U726="IP &amp; VLAN","ACTIVE",
U726="Warehouse HUAWEI","SPARE-ISSUE",
U726="SPARE-HS","SPARE-ISSUE",
U726="Power Telco","ACTIVE", U726="no impacts","no impacts"
),"")</f>
        <v>No root cause</v>
      </c>
      <c r="W726" s="113"/>
      <c r="X726" s="113"/>
      <c r="Y726" s="113"/>
      <c r="Z726" s="113"/>
      <c r="AA726" s="113"/>
      <c r="AB726" s="17" t="s">
        <v>5465</v>
      </c>
      <c r="AC726" s="17" t="str">
        <f>_xlfn.XLOOKUP(B726,'INCIDENT-04-27-2026'!E:E,'INCIDENT-04-27-2026'!F:F,"")</f>
        <v/>
      </c>
      <c r="AD726" s="9"/>
      <c r="AE726" s="7" t="s">
        <v>5465</v>
      </c>
      <c r="AF726" s="6" t="str">
        <f>_xlfn.XLOOKUP(B726,'[13]Input_27-04'!$B:$B,'[13]Input_27-04'!$M:$M,"")</f>
        <v/>
      </c>
      <c r="AG726" s="7"/>
      <c r="AH726" s="3"/>
      <c r="AI726" s="18" t="str">
        <f>_xlfn.XLOOKUP(B726,'[3]Cells Huawei 27042026 10h'!$B:$B,'[3]Cells Huawei 27042026 10h'!$T:$T,"")</f>
        <v/>
      </c>
      <c r="AJ726" s="18" t="str">
        <f>_xlfn.XLOOKUP(B726,'[3]Cells Huawei 27042026 15h'!$B:$B,'[3]Cells Huawei 27042026 15h'!$T:$T,"")</f>
        <v/>
      </c>
      <c r="AK726" s="18" t="str">
        <f>_xlfn.XLOOKUP(B726,'[4]cells down 27042026 11h28'!$B:$B,'[4]cells down 27042026 11h28'!$R:$R,"")</f>
        <v/>
      </c>
      <c r="AL726" s="18" t="str">
        <f>_xlfn.XLOOKUP(B726,'[4]cells down 27042026 18h01'!$B:$B,'[4]cells down 27042026 18h01'!$R:$R,"")</f>
        <v/>
      </c>
      <c r="AM726" s="18" t="str">
        <f>_xlfn.XLOOKUP(B726,'[5]cell downs 27042026 11h'!$B:$B,'[5]cell downs 27042026 11h'!$R:$R,"")</f>
        <v/>
      </c>
      <c r="AN726" s="18" t="str">
        <f>_xlfn.XLOOKUP(B726,'[5]cell downs 27042026 17h40'!$B:$B,'[5]cell downs 27042026 17h40'!$R:$R,"")</f>
        <v/>
      </c>
      <c r="AO726" s="18" t="str">
        <f>_xlfn.XLOOKUP(B726,'[6]ALL SITES DOWN'!$D:$D,'[6]ALL SITES DOWN'!$J:$J,"")</f>
        <v/>
      </c>
      <c r="AP726" s="18" t="str">
        <f>_xlfn.XLOOKUP(B726,'[7]ALL SITES DOWN'!$D:$D,'[7]ALL SITES DOWN'!$J:$J,"")</f>
        <v/>
      </c>
      <c r="AQ726" s="9" t="str">
        <f>_xlfn.XLOOKUP(B726,[8]sheet1!$AC:$AC,[8]sheet1!$AF:$AF,"")</f>
        <v/>
      </c>
      <c r="AR726" s="14"/>
      <c r="AS726" s="14" t="s">
        <v>5465</v>
      </c>
      <c r="AT726" s="14" t="str">
        <f>_xlfn.XLOOKUP(B726,'[9]cell downs 18042026 17h'!$B:$B,'[9]cell downs 18042026 17h'!$B:$B,"")</f>
        <v/>
      </c>
      <c r="AU726" s="14" t="str">
        <f>_xlfn.XLOOKUP(B726,'[10]Cells Huawei 19042026 15h'!$B:$B,'[10]Cells Huawei 19042026 15h'!$B:$B,"")</f>
        <v/>
      </c>
      <c r="AV726" s="9" t="str">
        <f>_xlfn.XLOOKUP(B726,'[11]cells down 19042026 9H40'!$B:$B,'[11]cells down 19042026 9H40'!$B:$B,"")</f>
        <v/>
      </c>
    </row>
    <row r="727" spans="1:48" hidden="1" x14ac:dyDescent="0.3">
      <c r="A727" s="3" t="s">
        <v>278</v>
      </c>
      <c r="B727" s="23" t="s">
        <v>279</v>
      </c>
      <c r="C727" s="3" t="str">
        <f>_xlfn.XLOOKUP(B727,'[1]daily break down'!$D:$D,'[1]daily break down'!$E:$E,"")</f>
        <v>Yaounde</v>
      </c>
      <c r="D727" s="1"/>
      <c r="E727" s="3" t="e">
        <v>#N/A</v>
      </c>
      <c r="F727" s="3" t="s">
        <v>37</v>
      </c>
      <c r="G727" s="3" t="s">
        <v>115</v>
      </c>
      <c r="H727" s="29" t="str">
        <f>_xlfn.XLOOKUP(B727,[2]CALCULATION!$B:$B,[2]CALCULATION!$H:$H,"")</f>
        <v>ZTE</v>
      </c>
      <c r="I727" s="26">
        <v>0.11343109809863772</v>
      </c>
      <c r="J727" s="26">
        <v>5.6834152320129707</v>
      </c>
      <c r="K727" s="26">
        <v>0.49852610912785056</v>
      </c>
      <c r="L727" s="26">
        <v>0</v>
      </c>
      <c r="M727" s="26">
        <v>0</v>
      </c>
      <c r="N727" s="26">
        <v>5.3818775629007529</v>
      </c>
      <c r="O727" s="26">
        <v>0</v>
      </c>
      <c r="P727" s="114" t="s">
        <v>6364</v>
      </c>
      <c r="Q727" s="42" t="s">
        <v>5538</v>
      </c>
      <c r="R727" s="42"/>
      <c r="S727" s="41" t="str" cm="1">
        <f t="array" ref="S727">IFERROR(_xlfn.IFS(
U727="MPR ISSUE","PDH",
U727="BSS Hardware Issue","BSS",
U727="Sites strategiques, MLL, Pylone, etc.","ENVTECH",
U727="AKTIVCO DEFAUT GE &amp; POWER Cabinet","AKTIVCO",
U727="AKTIVCO Coupure ENEO &amp; Baisse de tension","AKTIVCO GRID ONLY",
U727="Coupure ENEO &amp; Baisse de tension","IHS GRID ONLY",
U727="Defaut GE &amp; POWER Cabinet","IHS",
U727="Sharing","Partners",
U727="Sites strategiques &amp; DataCenter","SST &amp; DC",
U727="Exclu","Exclu",
U727="SAT","SAT",
U727="SPARE-ISSUE","SPARE-ISSUE",
U727="Fiber CAmtel","TRANS_FO_CAMTEL",
U727="Fiber AOF","Fiber AOF",
U727="Projet OCM (HUAWEI)","TRAVAUX-HUAWEI",
U727="Projet OCM (NOKIA)","TRAVAUX-NOKIA",
U727="ACCESS-ISSUE","ACCESS-ISSUE",
U727="Projet OCM (ZTE, NOKIA, autres projets)","TRAVAUX OCM",
U727="No root CAuse","No root cause",
U727="ODU HS","PDH",
U727="IP &amp; VLAN","PDH",
U727="Warehouse HUAWEI","SPARE-ISSUE",
U727="SPARE-HS","SPARE-ISSUE",
U727="Power Telco","BSS",U727="no impacts","no impacts"
),"")</f>
        <v>No root cause</v>
      </c>
      <c r="T727" s="41" t="str" cm="1">
        <f t="array" ref="T727">IFERROR(_xlfn.IFS(
U727="MPR ISSUE","TX ISSUE",
U727="BSS Hardware Issue","RAN ISSUE",
U727="Sites strategiques, MLL, Pylone, etc.","ENVTECH",
U727="AKTIVCO DEFAUT GE &amp; POWER Cabinet","POWER ISSUE",
U727="AKTIVCO Coupure ENEO &amp; Baisse de tension","POWER ISSUE",
U727="Coupure ENEO &amp; Baisse de tension","POWER ISSUE",
U727="Defaut GE &amp; POWER Cabinet","POWER ISSUE",
U727="Sharing","POWER ISSUE",
U727="Sites strategiques &amp; DataCenter","POWER ISSUE",
U727="Exclu","Exclu",
U727="SAT","TX ISSUE",
U727="SPARE-ISSUE","SPARE-ISSUE",
U727="Fiber CAmtel","TX ISSUE",
U727="Fiber AOF","TX ISSUE",
U727="Projet OCM (HUAWEI)","TRAVAUX-HUAWEI",
U727="Projet OCM (NOKIA)","TRAVAUX -NOKIA",
U727="ACCESS-ISSUE","ACCESS-ISSUE",
U727="Projet OCM (ZTE, NOKIA, autres projets)","TRAVAUX OCM",
U727="No root CAuse","No root cause",
U727="ODU HS","TX ISSUE",
U727="IP &amp; VLAN","TX ISSUE",
U727="Warehouse HUAWEI","SPARE-ISSUE",
U727="SPARE-HS","SPARE-ISSUE",
U727="Power Telco","RAN ISSUE",U727="no impacts","no impacts"
),"")</f>
        <v>No root cause</v>
      </c>
      <c r="U727" s="68" t="s">
        <v>5691</v>
      </c>
      <c r="V727" s="41" t="str" cm="1">
        <f t="array" ref="V727">IFERROR(_xlfn.IFS(
U727="MPR ISSUE","ACTIVE",
U727="BSS Hardware Issue","ACTIVE",
U727="Sites strategiques, MLL, Pylone, etc.","PASSIVE",
U727="AKTIVCO DEFAUT GE &amp; POWER Cabinet","PASSIVE",
U727="AKTIVCO Coupure ENEO &amp; Baisse de tension","PASSIVE",
U727="Coupure ENEO &amp; Baisse de tension","PASSIVE",
U727="Defaut GE &amp; POWER Cabinet","PASSIVE",
U727="Sharing","PASSIVE",
U727="Sites strategiques &amp; DataCenter","PASSIVE",
U727="Exclu","Exclu",
U727="SAT","ACTIVE",
U727="SPARE-ISSUE","SPARE-ISSUE",
U727="Fiber CAmtel","ACTIVE",
U727="Fiber AOF","ACTIVE",
U727="Projet OCM (HUAWEI)","PLANNED WORKS",
U727="Projet OCM (NOKIA)","PLANNED WORKS",
U727="ACCESS-ISSUE","ACCESS-ISSUE",
U727="Projet OCM (ZTE, NOKIA, autres projets)","PLANNED WORKS",
U727="No root CAuse","No root cause",
U727="ODU HS","ACTIVE",
U727="IP &amp; VLAN","ACTIVE",
U727="Warehouse HUAWEI","SPARE-ISSUE",
U727="SPARE-HS","SPARE-ISSUE",
U727="Power Telco","ACTIVE", U727="no impacts","no impacts"
),"")</f>
        <v>No root cause</v>
      </c>
      <c r="W727" s="113"/>
      <c r="X727" s="113"/>
      <c r="Y727" s="113"/>
      <c r="Z727" s="113"/>
      <c r="AA727" s="113"/>
      <c r="AB727" s="17" t="s">
        <v>5465</v>
      </c>
      <c r="AC727" s="17" t="str">
        <f>_xlfn.XLOOKUP(B727,'INCIDENT-04-27-2026'!E:E,'INCIDENT-04-27-2026'!F:F,"")</f>
        <v/>
      </c>
      <c r="AD727" s="9"/>
      <c r="AE727" s="7" t="s">
        <v>5465</v>
      </c>
      <c r="AF727" s="6" t="str">
        <f>_xlfn.XLOOKUP(B727,'[13]Input_27-04'!$B:$B,'[13]Input_27-04'!$M:$M,"")</f>
        <v/>
      </c>
      <c r="AG727" s="7"/>
      <c r="AH727" s="3"/>
      <c r="AI727" s="18" t="str">
        <f>_xlfn.XLOOKUP(B727,'[3]Cells Huawei 27042026 10h'!$B:$B,'[3]Cells Huawei 27042026 10h'!$T:$T,"")</f>
        <v/>
      </c>
      <c r="AJ727" s="18" t="str">
        <f>_xlfn.XLOOKUP(B727,'[3]Cells Huawei 27042026 15h'!$B:$B,'[3]Cells Huawei 27042026 15h'!$T:$T,"")</f>
        <v/>
      </c>
      <c r="AK727" s="18" t="str">
        <f>_xlfn.XLOOKUP(B727,'[4]cells down 27042026 11h28'!$B:$B,'[4]cells down 27042026 11h28'!$R:$R,"")</f>
        <v/>
      </c>
      <c r="AL727" s="18" t="str">
        <f>_xlfn.XLOOKUP(B727,'[4]cells down 27042026 18h01'!$B:$B,'[4]cells down 27042026 18h01'!$R:$R,"")</f>
        <v/>
      </c>
      <c r="AM727" s="18" t="str">
        <f>_xlfn.XLOOKUP(B727,'[5]cell downs 27042026 11h'!$B:$B,'[5]cell downs 27042026 11h'!$R:$R,"")</f>
        <v/>
      </c>
      <c r="AN727" s="18" t="str">
        <f>_xlfn.XLOOKUP(B727,'[5]cell downs 27042026 17h40'!$B:$B,'[5]cell downs 27042026 17h40'!$R:$R,"")</f>
        <v/>
      </c>
      <c r="AO727" s="18" t="str">
        <f>_xlfn.XLOOKUP(B727,'[6]ALL SITES DOWN'!$D:$D,'[6]ALL SITES DOWN'!$J:$J,"")</f>
        <v/>
      </c>
      <c r="AP727" s="18" t="str">
        <f>_xlfn.XLOOKUP(B727,'[7]ALL SITES DOWN'!$D:$D,'[7]ALL SITES DOWN'!$J:$J,"")</f>
        <v/>
      </c>
      <c r="AQ727" s="9" t="str">
        <f>_xlfn.XLOOKUP(B727,[8]sheet1!$AC:$AC,[8]sheet1!$AF:$AF,"")</f>
        <v/>
      </c>
      <c r="AR727" s="14"/>
      <c r="AS727" s="14" t="s">
        <v>5465</v>
      </c>
      <c r="AT727" s="14" t="str">
        <f>_xlfn.XLOOKUP(B727,'[9]cell downs 18042026 17h'!$B:$B,'[9]cell downs 18042026 17h'!$B:$B,"")</f>
        <v/>
      </c>
      <c r="AU727" s="14" t="str">
        <f>_xlfn.XLOOKUP(B727,'[10]Cells Huawei 19042026 15h'!$B:$B,'[10]Cells Huawei 19042026 15h'!$B:$B,"")</f>
        <v/>
      </c>
      <c r="AV727" s="9" t="str">
        <f>_xlfn.XLOOKUP(B727,'[11]cells down 19042026 9H40'!$B:$B,'[11]cells down 19042026 9H40'!$B:$B,"")</f>
        <v/>
      </c>
    </row>
    <row r="728" spans="1:48" hidden="1" x14ac:dyDescent="0.3">
      <c r="A728" s="1" t="s">
        <v>2088</v>
      </c>
      <c r="B728" s="8" t="s">
        <v>2527</v>
      </c>
      <c r="C728" s="3" t="str">
        <f>_xlfn.XLOOKUP(B728,'[1]daily break down'!$D:$D,'[1]daily break down'!$E:$E,"")</f>
        <v>CENTRE</v>
      </c>
      <c r="D728" s="1" t="s">
        <v>11</v>
      </c>
      <c r="E728" s="1" t="s">
        <v>12</v>
      </c>
      <c r="F728" s="3" t="s">
        <v>37</v>
      </c>
      <c r="G728" s="1" t="s">
        <v>2088</v>
      </c>
      <c r="H728" s="29" t="str">
        <f>_xlfn.XLOOKUP(B728,[2]CALCULATION!$B:$B,[2]CALCULATION!$H:$H,"")</f>
        <v>ZTE</v>
      </c>
      <c r="I728" s="26">
        <v>0</v>
      </c>
      <c r="J728" s="26">
        <v>0.74286668207617534</v>
      </c>
      <c r="K728" s="26">
        <v>0.48065536065382025</v>
      </c>
      <c r="L728" s="26">
        <v>0</v>
      </c>
      <c r="M728" s="26">
        <v>0</v>
      </c>
      <c r="N728" s="26">
        <v>5.2544994335579114</v>
      </c>
      <c r="O728" s="26">
        <v>0</v>
      </c>
      <c r="P728" s="114" t="s">
        <v>6364</v>
      </c>
      <c r="Q728" s="42" t="s">
        <v>5538</v>
      </c>
      <c r="R728" s="42"/>
      <c r="S728" s="41" t="str" cm="1">
        <f t="array" ref="S728">IFERROR(_xlfn.IFS(
U728="MPR ISSUE","PDH",
U728="BSS Hardware Issue","BSS",
U728="Sites strategiques, MLL, Pylone, etc.","ENVTECH",
U728="AKTIVCO DEFAUT GE &amp; POWER Cabinet","AKTIVCO",
U728="AKTIVCO Coupure ENEO &amp; Baisse de tension","AKTIVCO GRID ONLY",
U728="Coupure ENEO &amp; Baisse de tension","IHS GRID ONLY",
U728="Defaut GE &amp; POWER Cabinet","IHS",
U728="Sharing","Partners",
U728="Sites strategiques &amp; DataCenter","SST &amp; DC",
U728="Exclu","Exclu",
U728="SAT","SAT",
U728="SPARE-ISSUE","SPARE-ISSUE",
U728="Fiber CAmtel","TRANS_FO_CAMTEL",
U728="Fiber AOF","Fiber AOF",
U728="Projet OCM (HUAWEI)","TRAVAUX-HUAWEI",
U728="Projet OCM (NOKIA)","TRAVAUX-NOKIA",
U728="ACCESS-ISSUE","ACCESS-ISSUE",
U728="Projet OCM (ZTE, NOKIA, autres projets)","TRAVAUX OCM",
U728="No root CAuse","No root cause",
U728="ODU HS","PDH",
U728="IP &amp; VLAN","PDH",
U728="Warehouse HUAWEI","SPARE-ISSUE",
U728="SPARE-HS","SPARE-ISSUE",
U728="Power Telco","BSS",U728="no impacts","no impacts"
),"")</f>
        <v>No root cause</v>
      </c>
      <c r="T728" s="41" t="str" cm="1">
        <f t="array" ref="T728">IFERROR(_xlfn.IFS(
U728="MPR ISSUE","TX ISSUE",
U728="BSS Hardware Issue","RAN ISSUE",
U728="Sites strategiques, MLL, Pylone, etc.","ENVTECH",
U728="AKTIVCO DEFAUT GE &amp; POWER Cabinet","POWER ISSUE",
U728="AKTIVCO Coupure ENEO &amp; Baisse de tension","POWER ISSUE",
U728="Coupure ENEO &amp; Baisse de tension","POWER ISSUE",
U728="Defaut GE &amp; POWER Cabinet","POWER ISSUE",
U728="Sharing","POWER ISSUE",
U728="Sites strategiques &amp; DataCenter","POWER ISSUE",
U728="Exclu","Exclu",
U728="SAT","TX ISSUE",
U728="SPARE-ISSUE","SPARE-ISSUE",
U728="Fiber CAmtel","TX ISSUE",
U728="Fiber AOF","TX ISSUE",
U728="Projet OCM (HUAWEI)","TRAVAUX-HUAWEI",
U728="Projet OCM (NOKIA)","TRAVAUX -NOKIA",
U728="ACCESS-ISSUE","ACCESS-ISSUE",
U728="Projet OCM (ZTE, NOKIA, autres projets)","TRAVAUX OCM",
U728="No root CAuse","No root cause",
U728="ODU HS","TX ISSUE",
U728="IP &amp; VLAN","TX ISSUE",
U728="Warehouse HUAWEI","SPARE-ISSUE",
U728="SPARE-HS","SPARE-ISSUE",
U728="Power Telco","RAN ISSUE",U728="no impacts","no impacts"
),"")</f>
        <v>No root cause</v>
      </c>
      <c r="U728" s="68" t="s">
        <v>5691</v>
      </c>
      <c r="V728" s="41" t="str" cm="1">
        <f t="array" ref="V728">IFERROR(_xlfn.IFS(
U728="MPR ISSUE","ACTIVE",
U728="BSS Hardware Issue","ACTIVE",
U728="Sites strategiques, MLL, Pylone, etc.","PASSIVE",
U728="AKTIVCO DEFAUT GE &amp; POWER Cabinet","PASSIVE",
U728="AKTIVCO Coupure ENEO &amp; Baisse de tension","PASSIVE",
U728="Coupure ENEO &amp; Baisse de tension","PASSIVE",
U728="Defaut GE &amp; POWER Cabinet","PASSIVE",
U728="Sharing","PASSIVE",
U728="Sites strategiques &amp; DataCenter","PASSIVE",
U728="Exclu","Exclu",
U728="SAT","ACTIVE",
U728="SPARE-ISSUE","SPARE-ISSUE",
U728="Fiber CAmtel","ACTIVE",
U728="Fiber AOF","ACTIVE",
U728="Projet OCM (HUAWEI)","PLANNED WORKS",
U728="Projet OCM (NOKIA)","PLANNED WORKS",
U728="ACCESS-ISSUE","ACCESS-ISSUE",
U728="Projet OCM (ZTE, NOKIA, autres projets)","PLANNED WORKS",
U728="No root CAuse","No root cause",
U728="ODU HS","ACTIVE",
U728="IP &amp; VLAN","ACTIVE",
U728="Warehouse HUAWEI","SPARE-ISSUE",
U728="SPARE-HS","SPARE-ISSUE",
U728="Power Telco","ACTIVE", U728="no impacts","no impacts"
),"")</f>
        <v>No root cause</v>
      </c>
      <c r="W728" s="113"/>
      <c r="X728" s="113"/>
      <c r="Y728" s="113"/>
      <c r="Z728" s="113"/>
      <c r="AA728" s="113"/>
      <c r="AB728" s="17" t="s">
        <v>5465</v>
      </c>
      <c r="AC728" s="17" t="str">
        <f>_xlfn.XLOOKUP(B728,'INCIDENT-04-27-2026'!E:E,'INCIDENT-04-27-2026'!F:F,"")</f>
        <v/>
      </c>
      <c r="AD728" s="9"/>
      <c r="AE728" s="7" t="s">
        <v>5465</v>
      </c>
      <c r="AF728" s="6" t="str">
        <f>_xlfn.XLOOKUP(B728,'[13]Input_27-04'!$B:$B,'[13]Input_27-04'!$M:$M,"")</f>
        <v/>
      </c>
      <c r="AG728" s="7"/>
      <c r="AH728" s="3"/>
      <c r="AI728" s="18" t="str">
        <f>_xlfn.XLOOKUP(B728,'[3]Cells Huawei 27042026 10h'!$B:$B,'[3]Cells Huawei 27042026 10h'!$T:$T,"")</f>
        <v/>
      </c>
      <c r="AJ728" s="18" t="str">
        <f>_xlfn.XLOOKUP(B728,'[3]Cells Huawei 27042026 15h'!$B:$B,'[3]Cells Huawei 27042026 15h'!$T:$T,"")</f>
        <v/>
      </c>
      <c r="AK728" s="18" t="str">
        <f>_xlfn.XLOOKUP(B728,'[4]cells down 27042026 11h28'!$B:$B,'[4]cells down 27042026 11h28'!$R:$R,"")</f>
        <v/>
      </c>
      <c r="AL728" s="18" t="str">
        <f>_xlfn.XLOOKUP(B728,'[4]cells down 27042026 18h01'!$B:$B,'[4]cells down 27042026 18h01'!$R:$R,"")</f>
        <v/>
      </c>
      <c r="AM728" s="18" t="str">
        <f>_xlfn.XLOOKUP(B728,'[5]cell downs 27042026 11h'!$B:$B,'[5]cell downs 27042026 11h'!$R:$R,"")</f>
        <v/>
      </c>
      <c r="AN728" s="18" t="str">
        <f>_xlfn.XLOOKUP(B728,'[5]cell downs 27042026 17h40'!$B:$B,'[5]cell downs 27042026 17h40'!$R:$R,"")</f>
        <v/>
      </c>
      <c r="AO728" s="18" t="str">
        <f>_xlfn.XLOOKUP(B728,'[6]ALL SITES DOWN'!$D:$D,'[6]ALL SITES DOWN'!$J:$J,"")</f>
        <v/>
      </c>
      <c r="AP728" s="18" t="str">
        <f>_xlfn.XLOOKUP(B728,'[7]ALL SITES DOWN'!$D:$D,'[7]ALL SITES DOWN'!$J:$J,"")</f>
        <v/>
      </c>
      <c r="AQ728" s="9" t="str">
        <f>_xlfn.XLOOKUP(B728,[8]sheet1!$AC:$AC,[8]sheet1!$AF:$AF,"")</f>
        <v/>
      </c>
      <c r="AR728" s="14"/>
      <c r="AS728" s="14" t="s">
        <v>5465</v>
      </c>
      <c r="AT728" s="14" t="str">
        <f>_xlfn.XLOOKUP(B728,'[9]cell downs 18042026 17h'!$B:$B,'[9]cell downs 18042026 17h'!$B:$B,"")</f>
        <v/>
      </c>
      <c r="AU728" s="14" t="str">
        <f>_xlfn.XLOOKUP(B728,'[10]Cells Huawei 19042026 15h'!$B:$B,'[10]Cells Huawei 19042026 15h'!$B:$B,"")</f>
        <v/>
      </c>
      <c r="AV728" s="9" t="str">
        <f>_xlfn.XLOOKUP(B728,'[11]cells down 19042026 9H40'!$B:$B,'[11]cells down 19042026 9H40'!$B:$B,"")</f>
        <v/>
      </c>
    </row>
    <row r="729" spans="1:48" hidden="1" x14ac:dyDescent="0.3">
      <c r="A729" s="1" t="s">
        <v>1848</v>
      </c>
      <c r="B729" s="8" t="s">
        <v>1849</v>
      </c>
      <c r="C729" s="3" t="str">
        <f>_xlfn.XLOOKUP(B729,'[1]daily break down'!$D:$D,'[1]daily break down'!$E:$E,"")</f>
        <v>NORD-OUEST</v>
      </c>
      <c r="D729" s="1" t="s">
        <v>11</v>
      </c>
      <c r="E729" s="1" t="s">
        <v>705</v>
      </c>
      <c r="F729" s="3" t="s">
        <v>51</v>
      </c>
      <c r="G729" s="1" t="s">
        <v>52</v>
      </c>
      <c r="H729" s="27" t="str">
        <f>_xlfn.XLOOKUP(B729,[2]CALCULATION!$B:$B,[2]CALCULATION!$H:$H,"")</f>
        <v>Huawei</v>
      </c>
      <c r="I729" s="26">
        <v>0</v>
      </c>
      <c r="J729" s="26">
        <v>2.9427879223703239E-3</v>
      </c>
      <c r="K729" s="26">
        <v>0</v>
      </c>
      <c r="L729" s="26">
        <v>0</v>
      </c>
      <c r="M729" s="26">
        <v>3.4362845394126702</v>
      </c>
      <c r="N729" s="26">
        <v>4.9809806724823282</v>
      </c>
      <c r="O729" s="26">
        <v>0</v>
      </c>
      <c r="P729" s="114" t="s">
        <v>6364</v>
      </c>
      <c r="Q729" s="42" t="s">
        <v>5538</v>
      </c>
      <c r="R729" s="42"/>
      <c r="S729" s="41" t="str" cm="1">
        <f t="array" ref="S729">IFERROR(_xlfn.IFS(
U729="MPR ISSUE","PDH",
U729="BSS Hardware Issue","BSS",
U729="Sites strategiques, MLL, Pylone, etc.","ENVTECH",
U729="AKTIVCO DEFAUT GE &amp; POWER Cabinet","AKTIVCO",
U729="AKTIVCO Coupure ENEO &amp; Baisse de tension","AKTIVCO GRID ONLY",
U729="Coupure ENEO &amp; Baisse de tension","IHS GRID ONLY",
U729="Defaut GE &amp; POWER Cabinet","IHS",
U729="Sharing","Partners",
U729="Sites strategiques &amp; DataCenter","SST &amp; DC",
U729="Exclu","Exclu",
U729="SAT","SAT",
U729="SPARE-ISSUE","SPARE-ISSUE",
U729="Fiber CAmtel","TRANS_FO_CAMTEL",
U729="Fiber AOF","Fiber AOF",
U729="Projet OCM (HUAWEI)","TRAVAUX-HUAWEI",
U729="Projet OCM (NOKIA)","TRAVAUX-NOKIA",
U729="ACCESS-ISSUE","ACCESS-ISSUE",
U729="Projet OCM (ZTE, NOKIA, autres projets)","TRAVAUX OCM",
U729="No root CAuse","No root cause",
U729="ODU HS","PDH",
U729="IP &amp; VLAN","PDH",
U729="Warehouse HUAWEI","SPARE-ISSUE",
U729="SPARE-HS","SPARE-ISSUE",
U729="Power Telco","BSS",U729="no impacts","no impacts"
),"")</f>
        <v>No root cause</v>
      </c>
      <c r="T729" s="41" t="str" cm="1">
        <f t="array" ref="T729">IFERROR(_xlfn.IFS(
U729="MPR ISSUE","TX ISSUE",
U729="BSS Hardware Issue","RAN ISSUE",
U729="Sites strategiques, MLL, Pylone, etc.","ENVTECH",
U729="AKTIVCO DEFAUT GE &amp; POWER Cabinet","POWER ISSUE",
U729="AKTIVCO Coupure ENEO &amp; Baisse de tension","POWER ISSUE",
U729="Coupure ENEO &amp; Baisse de tension","POWER ISSUE",
U729="Defaut GE &amp; POWER Cabinet","POWER ISSUE",
U729="Sharing","POWER ISSUE",
U729="Sites strategiques &amp; DataCenter","POWER ISSUE",
U729="Exclu","Exclu",
U729="SAT","TX ISSUE",
U729="SPARE-ISSUE","SPARE-ISSUE",
U729="Fiber CAmtel","TX ISSUE",
U729="Fiber AOF","TX ISSUE",
U729="Projet OCM (HUAWEI)","TRAVAUX-HUAWEI",
U729="Projet OCM (NOKIA)","TRAVAUX -NOKIA",
U729="ACCESS-ISSUE","ACCESS-ISSUE",
U729="Projet OCM (ZTE, NOKIA, autres projets)","TRAVAUX OCM",
U729="No root CAuse","No root cause",
U729="ODU HS","TX ISSUE",
U729="IP &amp; VLAN","TX ISSUE",
U729="Warehouse HUAWEI","SPARE-ISSUE",
U729="SPARE-HS","SPARE-ISSUE",
U729="Power Telco","RAN ISSUE",U729="no impacts","no impacts"
),"")</f>
        <v>No root cause</v>
      </c>
      <c r="U729" s="68" t="s">
        <v>5691</v>
      </c>
      <c r="V729" s="41" t="str" cm="1">
        <f t="array" ref="V729">IFERROR(_xlfn.IFS(
U729="MPR ISSUE","ACTIVE",
U729="BSS Hardware Issue","ACTIVE",
U729="Sites strategiques, MLL, Pylone, etc.","PASSIVE",
U729="AKTIVCO DEFAUT GE &amp; POWER Cabinet","PASSIVE",
U729="AKTIVCO Coupure ENEO &amp; Baisse de tension","PASSIVE",
U729="Coupure ENEO &amp; Baisse de tension","PASSIVE",
U729="Defaut GE &amp; POWER Cabinet","PASSIVE",
U729="Sharing","PASSIVE",
U729="Sites strategiques &amp; DataCenter","PASSIVE",
U729="Exclu","Exclu",
U729="SAT","ACTIVE",
U729="SPARE-ISSUE","SPARE-ISSUE",
U729="Fiber CAmtel","ACTIVE",
U729="Fiber AOF","ACTIVE",
U729="Projet OCM (HUAWEI)","PLANNED WORKS",
U729="Projet OCM (NOKIA)","PLANNED WORKS",
U729="ACCESS-ISSUE","ACCESS-ISSUE",
U729="Projet OCM (ZTE, NOKIA, autres projets)","PLANNED WORKS",
U729="No root CAuse","No root cause",
U729="ODU HS","ACTIVE",
U729="IP &amp; VLAN","ACTIVE",
U729="Warehouse HUAWEI","SPARE-ISSUE",
U729="SPARE-HS","SPARE-ISSUE",
U729="Power Telco","ACTIVE", U729="no impacts","no impacts"
),"")</f>
        <v>No root cause</v>
      </c>
      <c r="W729" s="113"/>
      <c r="X729" s="113"/>
      <c r="Y729" s="113"/>
      <c r="Z729" s="113"/>
      <c r="AA729" s="113"/>
      <c r="AB729" s="17" t="s">
        <v>5465</v>
      </c>
      <c r="AC729" s="17" t="str">
        <f>_xlfn.XLOOKUP(B729,'INCIDENT-04-27-2026'!E:E,'INCIDENT-04-27-2026'!F:F,"")</f>
        <v/>
      </c>
      <c r="AD729" s="9"/>
      <c r="AE729" s="7" t="s">
        <v>5465</v>
      </c>
      <c r="AF729" s="6" t="str">
        <f>_xlfn.XLOOKUP(B729,'[13]Input_27-04'!$B:$B,'[13]Input_27-04'!$M:$M,"")</f>
        <v/>
      </c>
      <c r="AG729" s="7"/>
      <c r="AH729" s="3"/>
      <c r="AI729" s="18" t="str">
        <f>_xlfn.XLOOKUP(B729,'[3]Cells Huawei 27042026 10h'!$B:$B,'[3]Cells Huawei 27042026 10h'!$T:$T,"")</f>
        <v/>
      </c>
      <c r="AJ729" s="18" t="str">
        <f>_xlfn.XLOOKUP(B729,'[3]Cells Huawei 27042026 15h'!$B:$B,'[3]Cells Huawei 27042026 15h'!$T:$T,"")</f>
        <v/>
      </c>
      <c r="AK729" s="18" t="str">
        <f>_xlfn.XLOOKUP(B729,'[4]cells down 27042026 11h28'!$B:$B,'[4]cells down 27042026 11h28'!$R:$R,"")</f>
        <v/>
      </c>
      <c r="AL729" s="18" t="str">
        <f>_xlfn.XLOOKUP(B729,'[4]cells down 27042026 18h01'!$B:$B,'[4]cells down 27042026 18h01'!$R:$R,"")</f>
        <v/>
      </c>
      <c r="AM729" s="18" t="str">
        <f>_xlfn.XLOOKUP(B729,'[5]cell downs 27042026 11h'!$B:$B,'[5]cell downs 27042026 11h'!$R:$R,"")</f>
        <v/>
      </c>
      <c r="AN729" s="18" t="str">
        <f>_xlfn.XLOOKUP(B729,'[5]cell downs 27042026 17h40'!$B:$B,'[5]cell downs 27042026 17h40'!$R:$R,"")</f>
        <v/>
      </c>
      <c r="AO729" s="18" t="str">
        <f>_xlfn.XLOOKUP(B729,'[6]ALL SITES DOWN'!$D:$D,'[6]ALL SITES DOWN'!$J:$J,"")</f>
        <v/>
      </c>
      <c r="AP729" s="18" t="str">
        <f>_xlfn.XLOOKUP(B729,'[7]ALL SITES DOWN'!$D:$D,'[7]ALL SITES DOWN'!$J:$J,"")</f>
        <v/>
      </c>
      <c r="AQ729" s="9" t="str">
        <f>_xlfn.XLOOKUP(B729,[8]sheet1!$AC:$AC,[8]sheet1!$AF:$AF,"")</f>
        <v/>
      </c>
      <c r="AR729" s="14"/>
      <c r="AS729" s="14" t="s">
        <v>5465</v>
      </c>
      <c r="AT729" s="14" t="str">
        <f>_xlfn.XLOOKUP(B729,'[9]cell downs 18042026 17h'!$B:$B,'[9]cell downs 18042026 17h'!$B:$B,"")</f>
        <v/>
      </c>
      <c r="AU729" s="14" t="str">
        <f>_xlfn.XLOOKUP(B729,'[10]Cells Huawei 19042026 15h'!$B:$B,'[10]Cells Huawei 19042026 15h'!$B:$B,"")</f>
        <v/>
      </c>
      <c r="AV729" s="9" t="str">
        <f>_xlfn.XLOOKUP(B729,'[11]cells down 19042026 9H40'!$B:$B,'[11]cells down 19042026 9H40'!$B:$B,"")</f>
        <v/>
      </c>
    </row>
    <row r="730" spans="1:48" hidden="1" x14ac:dyDescent="0.3">
      <c r="A730" s="1" t="s">
        <v>803</v>
      </c>
      <c r="B730" s="8" t="s">
        <v>804</v>
      </c>
      <c r="C730" s="3" t="str">
        <f>_xlfn.XLOOKUP(B730,'[1]daily break down'!$D:$D,'[1]daily break down'!$E:$E,"")</f>
        <v>Garoua</v>
      </c>
      <c r="D730" s="1" t="s">
        <v>21</v>
      </c>
      <c r="E730" s="1" t="s">
        <v>36</v>
      </c>
      <c r="F730" s="3" t="s">
        <v>23</v>
      </c>
      <c r="G730" s="1" t="s">
        <v>24</v>
      </c>
      <c r="H730" s="27" t="str">
        <f>_xlfn.XLOOKUP(B730,[2]CALCULATION!$B:$B,[2]CALCULATION!$H:$H,"")</f>
        <v>Huawei</v>
      </c>
      <c r="I730" s="26">
        <v>0</v>
      </c>
      <c r="J730" s="26">
        <v>1.5410577770929108</v>
      </c>
      <c r="K730" s="26">
        <v>3.2949593788256237</v>
      </c>
      <c r="L730" s="26">
        <v>2.0791064197721107</v>
      </c>
      <c r="M730" s="26">
        <v>0</v>
      </c>
      <c r="N730" s="26">
        <v>4.7568829134242501</v>
      </c>
      <c r="O730" s="26">
        <v>0</v>
      </c>
      <c r="P730" s="114" t="s">
        <v>6364</v>
      </c>
      <c r="Q730" s="42" t="s">
        <v>5538</v>
      </c>
      <c r="R730" s="42"/>
      <c r="S730" s="41" t="str" cm="1">
        <f t="array" ref="S730">IFERROR(_xlfn.IFS(
U730="MPR ISSUE","PDH",
U730="BSS Hardware Issue","BSS",
U730="Sites strategiques, MLL, Pylone, etc.","ENVTECH",
U730="AKTIVCO DEFAUT GE &amp; POWER Cabinet","AKTIVCO",
U730="AKTIVCO Coupure ENEO &amp; Baisse de tension","AKTIVCO GRID ONLY",
U730="Coupure ENEO &amp; Baisse de tension","IHS GRID ONLY",
U730="Defaut GE &amp; POWER Cabinet","IHS",
U730="Sharing","Partners",
U730="Sites strategiques &amp; DataCenter","SST &amp; DC",
U730="Exclu","Exclu",
U730="SAT","SAT",
U730="SPARE-ISSUE","SPARE-ISSUE",
U730="Fiber CAmtel","TRANS_FO_CAMTEL",
U730="Fiber AOF","Fiber AOF",
U730="Projet OCM (HUAWEI)","TRAVAUX-HUAWEI",
U730="Projet OCM (NOKIA)","TRAVAUX-NOKIA",
U730="ACCESS-ISSUE","ACCESS-ISSUE",
U730="Projet OCM (ZTE, NOKIA, autres projets)","TRAVAUX OCM",
U730="No root CAuse","No root cause",
U730="ODU HS","PDH",
U730="IP &amp; VLAN","PDH",
U730="Warehouse HUAWEI","SPARE-ISSUE",
U730="SPARE-HS","SPARE-ISSUE",
U730="Power Telco","BSS",U730="no impacts","no impacts"
),"")</f>
        <v>No root cause</v>
      </c>
      <c r="T730" s="41" t="str" cm="1">
        <f t="array" ref="T730">IFERROR(_xlfn.IFS(
U730="MPR ISSUE","TX ISSUE",
U730="BSS Hardware Issue","RAN ISSUE",
U730="Sites strategiques, MLL, Pylone, etc.","ENVTECH",
U730="AKTIVCO DEFAUT GE &amp; POWER Cabinet","POWER ISSUE",
U730="AKTIVCO Coupure ENEO &amp; Baisse de tension","POWER ISSUE",
U730="Coupure ENEO &amp; Baisse de tension","POWER ISSUE",
U730="Defaut GE &amp; POWER Cabinet","POWER ISSUE",
U730="Sharing","POWER ISSUE",
U730="Sites strategiques &amp; DataCenter","POWER ISSUE",
U730="Exclu","Exclu",
U730="SAT","TX ISSUE",
U730="SPARE-ISSUE","SPARE-ISSUE",
U730="Fiber CAmtel","TX ISSUE",
U730="Fiber AOF","TX ISSUE",
U730="Projet OCM (HUAWEI)","TRAVAUX-HUAWEI",
U730="Projet OCM (NOKIA)","TRAVAUX -NOKIA",
U730="ACCESS-ISSUE","ACCESS-ISSUE",
U730="Projet OCM (ZTE, NOKIA, autres projets)","TRAVAUX OCM",
U730="No root CAuse","No root cause",
U730="ODU HS","TX ISSUE",
U730="IP &amp; VLAN","TX ISSUE",
U730="Warehouse HUAWEI","SPARE-ISSUE",
U730="SPARE-HS","SPARE-ISSUE",
U730="Power Telco","RAN ISSUE",U730="no impacts","no impacts"
),"")</f>
        <v>No root cause</v>
      </c>
      <c r="U730" s="68" t="s">
        <v>5691</v>
      </c>
      <c r="V730" s="41" t="str" cm="1">
        <f t="array" ref="V730">IFERROR(_xlfn.IFS(
U730="MPR ISSUE","ACTIVE",
U730="BSS Hardware Issue","ACTIVE",
U730="Sites strategiques, MLL, Pylone, etc.","PASSIVE",
U730="AKTIVCO DEFAUT GE &amp; POWER Cabinet","PASSIVE",
U730="AKTIVCO Coupure ENEO &amp; Baisse de tension","PASSIVE",
U730="Coupure ENEO &amp; Baisse de tension","PASSIVE",
U730="Defaut GE &amp; POWER Cabinet","PASSIVE",
U730="Sharing","PASSIVE",
U730="Sites strategiques &amp; DataCenter","PASSIVE",
U730="Exclu","Exclu",
U730="SAT","ACTIVE",
U730="SPARE-ISSUE","SPARE-ISSUE",
U730="Fiber CAmtel","ACTIVE",
U730="Fiber AOF","ACTIVE",
U730="Projet OCM (HUAWEI)","PLANNED WORKS",
U730="Projet OCM (NOKIA)","PLANNED WORKS",
U730="ACCESS-ISSUE","ACCESS-ISSUE",
U730="Projet OCM (ZTE, NOKIA, autres projets)","PLANNED WORKS",
U730="No root CAuse","No root cause",
U730="ODU HS","ACTIVE",
U730="IP &amp; VLAN","ACTIVE",
U730="Warehouse HUAWEI","SPARE-ISSUE",
U730="SPARE-HS","SPARE-ISSUE",
U730="Power Telco","ACTIVE", U730="no impacts","no impacts"
),"")</f>
        <v>No root cause</v>
      </c>
      <c r="W730" s="113"/>
      <c r="X730" s="113"/>
      <c r="Y730" s="113"/>
      <c r="Z730" s="113"/>
      <c r="AA730" s="113"/>
      <c r="AB730" s="17" t="s">
        <v>5465</v>
      </c>
      <c r="AC730" s="17" t="str">
        <f>_xlfn.XLOOKUP(B730,'INCIDENT-04-27-2026'!E:E,'INCIDENT-04-27-2026'!F:F,"")</f>
        <v/>
      </c>
      <c r="AD730" s="9"/>
      <c r="AE730" s="7" t="s">
        <v>5465</v>
      </c>
      <c r="AF730" s="6" t="str">
        <f>_xlfn.XLOOKUP(B730,'[13]Input_27-04'!$B:$B,'[13]Input_27-04'!$M:$M,"")</f>
        <v/>
      </c>
      <c r="AG730" s="7"/>
      <c r="AH730" s="3"/>
      <c r="AI730" s="18" t="str">
        <f>_xlfn.XLOOKUP(B730,'[3]Cells Huawei 27042026 10h'!$B:$B,'[3]Cells Huawei 27042026 10h'!$T:$T,"")</f>
        <v/>
      </c>
      <c r="AJ730" s="18" t="str">
        <f>_xlfn.XLOOKUP(B730,'[3]Cells Huawei 27042026 15h'!$B:$B,'[3]Cells Huawei 27042026 15h'!$T:$T,"")</f>
        <v/>
      </c>
      <c r="AK730" s="18" t="str">
        <f>_xlfn.XLOOKUP(B730,'[4]cells down 27042026 11h28'!$B:$B,'[4]cells down 27042026 11h28'!$R:$R,"")</f>
        <v/>
      </c>
      <c r="AL730" s="18" t="str">
        <f>_xlfn.XLOOKUP(B730,'[4]cells down 27042026 18h01'!$B:$B,'[4]cells down 27042026 18h01'!$R:$R,"")</f>
        <v/>
      </c>
      <c r="AM730" s="18" t="str">
        <f>_xlfn.XLOOKUP(B730,'[5]cell downs 27042026 11h'!$B:$B,'[5]cell downs 27042026 11h'!$R:$R,"")</f>
        <v/>
      </c>
      <c r="AN730" s="18" t="str">
        <f>_xlfn.XLOOKUP(B730,'[5]cell downs 27042026 17h40'!$B:$B,'[5]cell downs 27042026 17h40'!$R:$R,"")</f>
        <v/>
      </c>
      <c r="AO730" s="18" t="str">
        <f>_xlfn.XLOOKUP(B730,'[6]ALL SITES DOWN'!$D:$D,'[6]ALL SITES DOWN'!$J:$J,"")</f>
        <v/>
      </c>
      <c r="AP730" s="18" t="str">
        <f>_xlfn.XLOOKUP(B730,'[7]ALL SITES DOWN'!$D:$D,'[7]ALL SITES DOWN'!$J:$J,"")</f>
        <v/>
      </c>
      <c r="AQ730" s="9" t="str">
        <f>_xlfn.XLOOKUP(B730,[8]sheet1!$AC:$AC,[8]sheet1!$AF:$AF,"")</f>
        <v/>
      </c>
      <c r="AR730" s="14"/>
      <c r="AS730" s="14" t="s">
        <v>5465</v>
      </c>
      <c r="AT730" s="14" t="str">
        <f>_xlfn.XLOOKUP(B730,'[9]cell downs 18042026 17h'!$B:$B,'[9]cell downs 18042026 17h'!$B:$B,"")</f>
        <v/>
      </c>
      <c r="AU730" s="14" t="str">
        <f>_xlfn.XLOOKUP(B730,'[10]Cells Huawei 19042026 15h'!$B:$B,'[10]Cells Huawei 19042026 15h'!$B:$B,"")</f>
        <v/>
      </c>
      <c r="AV730" s="9" t="str">
        <f>_xlfn.XLOOKUP(B730,'[11]cells down 19042026 9H40'!$B:$B,'[11]cells down 19042026 9H40'!$B:$B,"")</f>
        <v/>
      </c>
    </row>
    <row r="731" spans="1:48" hidden="1" x14ac:dyDescent="0.3">
      <c r="A731" s="19" t="s">
        <v>5368</v>
      </c>
      <c r="B731" s="19" t="s">
        <v>5369</v>
      </c>
      <c r="C731" s="3" t="str">
        <f>_xlfn.XLOOKUP(B731,'[1]daily break down'!$D:$D,'[1]daily break down'!$E:$E,"")</f>
        <v>Douala</v>
      </c>
      <c r="D731" s="19" t="s">
        <v>357</v>
      </c>
      <c r="E731" s="19" t="s">
        <v>22</v>
      </c>
      <c r="F731" s="19" t="s">
        <v>5367</v>
      </c>
      <c r="G731" s="19" t="s">
        <v>32</v>
      </c>
      <c r="H731" s="29" t="str">
        <f>_xlfn.XLOOKUP(B731,[2]CALCULATION!$B:$B,[2]CALCULATION!$H:$H,"")</f>
        <v>ZTE</v>
      </c>
      <c r="I731" s="26">
        <v>0</v>
      </c>
      <c r="J731" s="26">
        <v>0</v>
      </c>
      <c r="K731" s="26">
        <v>0</v>
      </c>
      <c r="L731" s="26">
        <v>2.211549711357039E-3</v>
      </c>
      <c r="M731" s="26">
        <v>0</v>
      </c>
      <c r="N731" s="26">
        <v>4.6669941187045749</v>
      </c>
      <c r="O731" s="26">
        <v>0</v>
      </c>
      <c r="P731" s="114" t="s">
        <v>6364</v>
      </c>
      <c r="Q731" s="42" t="s">
        <v>5538</v>
      </c>
      <c r="R731" s="42"/>
      <c r="S731" s="41" t="str" cm="1">
        <f t="array" ref="S731">IFERROR(_xlfn.IFS(
U731="MPR ISSUE","PDH",
U731="BSS Hardware Issue","BSS",
U731="Sites strategiques, MLL, Pylone, etc.","ENVTECH",
U731="AKTIVCO DEFAUT GE &amp; POWER Cabinet","AKTIVCO",
U731="AKTIVCO Coupure ENEO &amp; Baisse de tension","AKTIVCO GRID ONLY",
U731="Coupure ENEO &amp; Baisse de tension","IHS GRID ONLY",
U731="Defaut GE &amp; POWER Cabinet","IHS",
U731="Sharing","Partners",
U731="Sites strategiques &amp; DataCenter","SST &amp; DC",
U731="Exclu","Exclu",
U731="SAT","SAT",
U731="SPARE-ISSUE","SPARE-ISSUE",
U731="Fiber CAmtel","TRANS_FO_CAMTEL",
U731="Fiber AOF","Fiber AOF",
U731="Projet OCM (HUAWEI)","TRAVAUX-HUAWEI",
U731="Projet OCM (NOKIA)","TRAVAUX-NOKIA",
U731="ACCESS-ISSUE","ACCESS-ISSUE",
U731="Projet OCM (ZTE, NOKIA, autres projets)","TRAVAUX OCM",
U731="No root CAuse","No root cause",
U731="ODU HS","PDH",
U731="IP &amp; VLAN","PDH",
U731="Warehouse HUAWEI","SPARE-ISSUE",
U731="SPARE-HS","SPARE-ISSUE",
U731="Power Telco","BSS",U731="no impacts","no impacts"
),"")</f>
        <v>No root cause</v>
      </c>
      <c r="T731" s="41" t="str" cm="1">
        <f t="array" ref="T731">IFERROR(_xlfn.IFS(
U731="MPR ISSUE","TX ISSUE",
U731="BSS Hardware Issue","RAN ISSUE",
U731="Sites strategiques, MLL, Pylone, etc.","ENVTECH",
U731="AKTIVCO DEFAUT GE &amp; POWER Cabinet","POWER ISSUE",
U731="AKTIVCO Coupure ENEO &amp; Baisse de tension","POWER ISSUE",
U731="Coupure ENEO &amp; Baisse de tension","POWER ISSUE",
U731="Defaut GE &amp; POWER Cabinet","POWER ISSUE",
U731="Sharing","POWER ISSUE",
U731="Sites strategiques &amp; DataCenter","POWER ISSUE",
U731="Exclu","Exclu",
U731="SAT","TX ISSUE",
U731="SPARE-ISSUE","SPARE-ISSUE",
U731="Fiber CAmtel","TX ISSUE",
U731="Fiber AOF","TX ISSUE",
U731="Projet OCM (HUAWEI)","TRAVAUX-HUAWEI",
U731="Projet OCM (NOKIA)","TRAVAUX -NOKIA",
U731="ACCESS-ISSUE","ACCESS-ISSUE",
U731="Projet OCM (ZTE, NOKIA, autres projets)","TRAVAUX OCM",
U731="No root CAuse","No root cause",
U731="ODU HS","TX ISSUE",
U731="IP &amp; VLAN","TX ISSUE",
U731="Warehouse HUAWEI","SPARE-ISSUE",
U731="SPARE-HS","SPARE-ISSUE",
U731="Power Telco","RAN ISSUE",U731="no impacts","no impacts"
),"")</f>
        <v>No root cause</v>
      </c>
      <c r="U731" s="68" t="s">
        <v>5691</v>
      </c>
      <c r="V731" s="41" t="str" cm="1">
        <f t="array" ref="V731">IFERROR(_xlfn.IFS(
U731="MPR ISSUE","ACTIVE",
U731="BSS Hardware Issue","ACTIVE",
U731="Sites strategiques, MLL, Pylone, etc.","PASSIVE",
U731="AKTIVCO DEFAUT GE &amp; POWER Cabinet","PASSIVE",
U731="AKTIVCO Coupure ENEO &amp; Baisse de tension","PASSIVE",
U731="Coupure ENEO &amp; Baisse de tension","PASSIVE",
U731="Defaut GE &amp; POWER Cabinet","PASSIVE",
U731="Sharing","PASSIVE",
U731="Sites strategiques &amp; DataCenter","PASSIVE",
U731="Exclu","Exclu",
U731="SAT","ACTIVE",
U731="SPARE-ISSUE","SPARE-ISSUE",
U731="Fiber CAmtel","ACTIVE",
U731="Fiber AOF","ACTIVE",
U731="Projet OCM (HUAWEI)","PLANNED WORKS",
U731="Projet OCM (NOKIA)","PLANNED WORKS",
U731="ACCESS-ISSUE","ACCESS-ISSUE",
U731="Projet OCM (ZTE, NOKIA, autres projets)","PLANNED WORKS",
U731="No root CAuse","No root cause",
U731="ODU HS","ACTIVE",
U731="IP &amp; VLAN","ACTIVE",
U731="Warehouse HUAWEI","SPARE-ISSUE",
U731="SPARE-HS","SPARE-ISSUE",
U731="Power Telco","ACTIVE", U731="no impacts","no impacts"
),"")</f>
        <v>No root cause</v>
      </c>
      <c r="W731" s="113"/>
      <c r="X731" s="113"/>
      <c r="Y731" s="113"/>
      <c r="Z731" s="113"/>
      <c r="AA731" s="113"/>
      <c r="AB731" s="17" t="s">
        <v>5465</v>
      </c>
      <c r="AC731" s="17" t="str">
        <f>_xlfn.XLOOKUP(B731,'INCIDENT-04-27-2026'!E:E,'INCIDENT-04-27-2026'!F:F,"")</f>
        <v/>
      </c>
      <c r="AD731" s="9"/>
      <c r="AE731" s="7" t="s">
        <v>5465</v>
      </c>
      <c r="AF731" s="6" t="str">
        <f>_xlfn.XLOOKUP(B731,'[13]Input_27-04'!$B:$B,'[13]Input_27-04'!$M:$M,"")</f>
        <v/>
      </c>
      <c r="AG731" s="7"/>
      <c r="AH731" s="3"/>
      <c r="AI731" s="18" t="str">
        <f>_xlfn.XLOOKUP(B731,'[3]Cells Huawei 27042026 10h'!$B:$B,'[3]Cells Huawei 27042026 10h'!$T:$T,"")</f>
        <v/>
      </c>
      <c r="AJ731" s="18" t="str">
        <f>_xlfn.XLOOKUP(B731,'[3]Cells Huawei 27042026 15h'!$B:$B,'[3]Cells Huawei 27042026 15h'!$T:$T,"")</f>
        <v/>
      </c>
      <c r="AK731" s="18" t="str">
        <f>_xlfn.XLOOKUP(B731,'[4]cells down 27042026 11h28'!$B:$B,'[4]cells down 27042026 11h28'!$R:$R,"")</f>
        <v/>
      </c>
      <c r="AL731" s="18" t="str">
        <f>_xlfn.XLOOKUP(B731,'[4]cells down 27042026 18h01'!$B:$B,'[4]cells down 27042026 18h01'!$R:$R,"")</f>
        <v/>
      </c>
      <c r="AM731" s="18" t="str">
        <f>_xlfn.XLOOKUP(B731,'[5]cell downs 27042026 11h'!$B:$B,'[5]cell downs 27042026 11h'!$R:$R,"")</f>
        <v/>
      </c>
      <c r="AN731" s="18" t="str">
        <f>_xlfn.XLOOKUP(B731,'[5]cell downs 27042026 17h40'!$B:$B,'[5]cell downs 27042026 17h40'!$R:$R,"")</f>
        <v/>
      </c>
      <c r="AO731" s="18" t="str">
        <f>_xlfn.XLOOKUP(B731,'[6]ALL SITES DOWN'!$D:$D,'[6]ALL SITES DOWN'!$J:$J,"")</f>
        <v/>
      </c>
      <c r="AP731" s="18" t="str">
        <f>_xlfn.XLOOKUP(B731,'[7]ALL SITES DOWN'!$D:$D,'[7]ALL SITES DOWN'!$J:$J,"")</f>
        <v/>
      </c>
      <c r="AQ731" s="9" t="str">
        <f>_xlfn.XLOOKUP(B731,[8]sheet1!$AC:$AC,[8]sheet1!$AF:$AF,"")</f>
        <v/>
      </c>
      <c r="AR731" s="14"/>
      <c r="AS731" s="14" t="s">
        <v>5465</v>
      </c>
      <c r="AT731" s="14" t="str">
        <f>_xlfn.XLOOKUP(B731,'[9]cell downs 18042026 17h'!$B:$B,'[9]cell downs 18042026 17h'!$B:$B,"")</f>
        <v/>
      </c>
      <c r="AU731" s="14" t="str">
        <f>_xlfn.XLOOKUP(B731,'[10]Cells Huawei 19042026 15h'!$B:$B,'[10]Cells Huawei 19042026 15h'!$B:$B,"")</f>
        <v/>
      </c>
      <c r="AV731" s="9" t="str">
        <f>_xlfn.XLOOKUP(B731,'[11]cells down 19042026 9H40'!$B:$B,'[11]cells down 19042026 9H40'!$B:$B,"")</f>
        <v/>
      </c>
    </row>
    <row r="732" spans="1:48" hidden="1" x14ac:dyDescent="0.3">
      <c r="A732" s="3" t="s">
        <v>2086</v>
      </c>
      <c r="B732" s="23" t="s">
        <v>2087</v>
      </c>
      <c r="C732" s="3" t="str">
        <f>_xlfn.XLOOKUP(B732,'[1]daily break down'!$D:$D,'[1]daily break down'!$E:$E,"")</f>
        <v>CENTRE</v>
      </c>
      <c r="D732" s="1" t="s">
        <v>21</v>
      </c>
      <c r="E732" s="3" t="s">
        <v>5428</v>
      </c>
      <c r="F732" s="3" t="s">
        <v>37</v>
      </c>
      <c r="G732" s="3" t="s">
        <v>2088</v>
      </c>
      <c r="H732" s="29" t="str">
        <f>_xlfn.XLOOKUP(B732,[2]CALCULATION!$B:$B,[2]CALCULATION!$H:$H,"")</f>
        <v>ZTE</v>
      </c>
      <c r="I732" s="26">
        <v>0</v>
      </c>
      <c r="J732" s="26">
        <v>0.43034260472044555</v>
      </c>
      <c r="K732" s="26">
        <v>0.22957312810151989</v>
      </c>
      <c r="L732" s="26">
        <v>0</v>
      </c>
      <c r="M732" s="26">
        <v>0</v>
      </c>
      <c r="N732" s="26">
        <v>4.6377089201074098</v>
      </c>
      <c r="O732" s="26">
        <v>0</v>
      </c>
      <c r="P732" s="114" t="s">
        <v>6364</v>
      </c>
      <c r="Q732" s="42" t="s">
        <v>5538</v>
      </c>
      <c r="R732" s="42"/>
      <c r="S732" s="41" t="str" cm="1">
        <f t="array" ref="S732">IFERROR(_xlfn.IFS(
U732="MPR ISSUE","PDH",
U732="BSS Hardware Issue","BSS",
U732="Sites strategiques, MLL, Pylone, etc.","ENVTECH",
U732="AKTIVCO DEFAUT GE &amp; POWER Cabinet","AKTIVCO",
U732="AKTIVCO Coupure ENEO &amp; Baisse de tension","AKTIVCO GRID ONLY",
U732="Coupure ENEO &amp; Baisse de tension","IHS GRID ONLY",
U732="Defaut GE &amp; POWER Cabinet","IHS",
U732="Sharing","Partners",
U732="Sites strategiques &amp; DataCenter","SST &amp; DC",
U732="Exclu","Exclu",
U732="SAT","SAT",
U732="SPARE-ISSUE","SPARE-ISSUE",
U732="Fiber CAmtel","TRANS_FO_CAMTEL",
U732="Fiber AOF","Fiber AOF",
U732="Projet OCM (HUAWEI)","TRAVAUX-HUAWEI",
U732="Projet OCM (NOKIA)","TRAVAUX-NOKIA",
U732="ACCESS-ISSUE","ACCESS-ISSUE",
U732="Projet OCM (ZTE, NOKIA, autres projets)","TRAVAUX OCM",
U732="No root CAuse","No root cause",
U732="ODU HS","PDH",
U732="IP &amp; VLAN","PDH",
U732="Warehouse HUAWEI","SPARE-ISSUE",
U732="SPARE-HS","SPARE-ISSUE",
U732="Power Telco","BSS",U732="no impacts","no impacts"
),"")</f>
        <v>No root cause</v>
      </c>
      <c r="T732" s="41" t="str" cm="1">
        <f t="array" ref="T732">IFERROR(_xlfn.IFS(
U732="MPR ISSUE","TX ISSUE",
U732="BSS Hardware Issue","RAN ISSUE",
U732="Sites strategiques, MLL, Pylone, etc.","ENVTECH",
U732="AKTIVCO DEFAUT GE &amp; POWER Cabinet","POWER ISSUE",
U732="AKTIVCO Coupure ENEO &amp; Baisse de tension","POWER ISSUE",
U732="Coupure ENEO &amp; Baisse de tension","POWER ISSUE",
U732="Defaut GE &amp; POWER Cabinet","POWER ISSUE",
U732="Sharing","POWER ISSUE",
U732="Sites strategiques &amp; DataCenter","POWER ISSUE",
U732="Exclu","Exclu",
U732="SAT","TX ISSUE",
U732="SPARE-ISSUE","SPARE-ISSUE",
U732="Fiber CAmtel","TX ISSUE",
U732="Fiber AOF","TX ISSUE",
U732="Projet OCM (HUAWEI)","TRAVAUX-HUAWEI",
U732="Projet OCM (NOKIA)","TRAVAUX -NOKIA",
U732="ACCESS-ISSUE","ACCESS-ISSUE",
U732="Projet OCM (ZTE, NOKIA, autres projets)","TRAVAUX OCM",
U732="No root CAuse","No root cause",
U732="ODU HS","TX ISSUE",
U732="IP &amp; VLAN","TX ISSUE",
U732="Warehouse HUAWEI","SPARE-ISSUE",
U732="SPARE-HS","SPARE-ISSUE",
U732="Power Telco","RAN ISSUE",U732="no impacts","no impacts"
),"")</f>
        <v>No root cause</v>
      </c>
      <c r="U732" s="68" t="s">
        <v>5691</v>
      </c>
      <c r="V732" s="41" t="str" cm="1">
        <f t="array" ref="V732">IFERROR(_xlfn.IFS(
U732="MPR ISSUE","ACTIVE",
U732="BSS Hardware Issue","ACTIVE",
U732="Sites strategiques, MLL, Pylone, etc.","PASSIVE",
U732="AKTIVCO DEFAUT GE &amp; POWER Cabinet","PASSIVE",
U732="AKTIVCO Coupure ENEO &amp; Baisse de tension","PASSIVE",
U732="Coupure ENEO &amp; Baisse de tension","PASSIVE",
U732="Defaut GE &amp; POWER Cabinet","PASSIVE",
U732="Sharing","PASSIVE",
U732="Sites strategiques &amp; DataCenter","PASSIVE",
U732="Exclu","Exclu",
U732="SAT","ACTIVE",
U732="SPARE-ISSUE","SPARE-ISSUE",
U732="Fiber CAmtel","ACTIVE",
U732="Fiber AOF","ACTIVE",
U732="Projet OCM (HUAWEI)","PLANNED WORKS",
U732="Projet OCM (NOKIA)","PLANNED WORKS",
U732="ACCESS-ISSUE","ACCESS-ISSUE",
U732="Projet OCM (ZTE, NOKIA, autres projets)","PLANNED WORKS",
U732="No root CAuse","No root cause",
U732="ODU HS","ACTIVE",
U732="IP &amp; VLAN","ACTIVE",
U732="Warehouse HUAWEI","SPARE-ISSUE",
U732="SPARE-HS","SPARE-ISSUE",
U732="Power Telco","ACTIVE", U732="no impacts","no impacts"
),"")</f>
        <v>No root cause</v>
      </c>
      <c r="W732" s="113"/>
      <c r="X732" s="113"/>
      <c r="Y732" s="113"/>
      <c r="Z732" s="113"/>
      <c r="AA732" s="113"/>
      <c r="AB732" s="17" t="s">
        <v>5465</v>
      </c>
      <c r="AC732" s="17" t="str">
        <f>_xlfn.XLOOKUP(B732,'INCIDENT-04-27-2026'!E:E,'INCIDENT-04-27-2026'!F:F,"")</f>
        <v/>
      </c>
      <c r="AD732" s="9"/>
      <c r="AE732" s="7" t="s">
        <v>5465</v>
      </c>
      <c r="AF732" s="6" t="str">
        <f>_xlfn.XLOOKUP(B732,'[13]Input_27-04'!$B:$B,'[13]Input_27-04'!$M:$M,"")</f>
        <v/>
      </c>
      <c r="AG732" s="7"/>
      <c r="AH732" s="3"/>
      <c r="AI732" s="18" t="str">
        <f>_xlfn.XLOOKUP(B732,'[3]Cells Huawei 27042026 10h'!$B:$B,'[3]Cells Huawei 27042026 10h'!$T:$T,"")</f>
        <v/>
      </c>
      <c r="AJ732" s="18" t="str">
        <f>_xlfn.XLOOKUP(B732,'[3]Cells Huawei 27042026 15h'!$B:$B,'[3]Cells Huawei 27042026 15h'!$T:$T,"")</f>
        <v/>
      </c>
      <c r="AK732" s="18" t="str">
        <f>_xlfn.XLOOKUP(B732,'[4]cells down 27042026 11h28'!$B:$B,'[4]cells down 27042026 11h28'!$R:$R,"")</f>
        <v/>
      </c>
      <c r="AL732" s="18" t="str">
        <f>_xlfn.XLOOKUP(B732,'[4]cells down 27042026 18h01'!$B:$B,'[4]cells down 27042026 18h01'!$R:$R,"")</f>
        <v/>
      </c>
      <c r="AM732" s="18" t="str">
        <f>_xlfn.XLOOKUP(B732,'[5]cell downs 27042026 11h'!$B:$B,'[5]cell downs 27042026 11h'!$R:$R,"")</f>
        <v/>
      </c>
      <c r="AN732" s="18" t="str">
        <f>_xlfn.XLOOKUP(B732,'[5]cell downs 27042026 17h40'!$B:$B,'[5]cell downs 27042026 17h40'!$R:$R,"")</f>
        <v/>
      </c>
      <c r="AO732" s="18" t="str">
        <f>_xlfn.XLOOKUP(B732,'[6]ALL SITES DOWN'!$D:$D,'[6]ALL SITES DOWN'!$J:$J,"")</f>
        <v/>
      </c>
      <c r="AP732" s="18" t="str">
        <f>_xlfn.XLOOKUP(B732,'[7]ALL SITES DOWN'!$D:$D,'[7]ALL SITES DOWN'!$J:$J,"")</f>
        <v/>
      </c>
      <c r="AQ732" s="9" t="str">
        <f>_xlfn.XLOOKUP(B732,[8]sheet1!$AC:$AC,[8]sheet1!$AF:$AF,"")</f>
        <v/>
      </c>
      <c r="AR732" s="14"/>
      <c r="AS732" s="14" t="s">
        <v>5465</v>
      </c>
      <c r="AT732" s="14" t="str">
        <f>_xlfn.XLOOKUP(B732,'[9]cell downs 18042026 17h'!$B:$B,'[9]cell downs 18042026 17h'!$B:$B,"")</f>
        <v/>
      </c>
      <c r="AU732" s="14" t="str">
        <f>_xlfn.XLOOKUP(B732,'[10]Cells Huawei 19042026 15h'!$B:$B,'[10]Cells Huawei 19042026 15h'!$B:$B,"")</f>
        <v/>
      </c>
      <c r="AV732" s="9" t="str">
        <f>_xlfn.XLOOKUP(B732,'[11]cells down 19042026 9H40'!$B:$B,'[11]cells down 19042026 9H40'!$B:$B,"")</f>
        <v/>
      </c>
    </row>
    <row r="733" spans="1:48" hidden="1" x14ac:dyDescent="0.3">
      <c r="A733" s="1" t="s">
        <v>941</v>
      </c>
      <c r="B733" s="8" t="s">
        <v>942</v>
      </c>
      <c r="C733" s="3" t="str">
        <f>_xlfn.XLOOKUP(B733,'[1]daily break down'!$D:$D,'[1]daily break down'!$E:$E,"")</f>
        <v>NORD-OUEST</v>
      </c>
      <c r="D733" s="1" t="s">
        <v>11</v>
      </c>
      <c r="E733" s="1" t="s">
        <v>96</v>
      </c>
      <c r="F733" s="3" t="s">
        <v>51</v>
      </c>
      <c r="G733" s="1" t="s">
        <v>943</v>
      </c>
      <c r="H733" s="28" t="str">
        <f>_xlfn.XLOOKUP(B733,[2]CALCULATION!$B:$B,[2]CALCULATION!$H:$H,"")</f>
        <v>NOKIA</v>
      </c>
      <c r="I733" s="26">
        <v>0</v>
      </c>
      <c r="J733" s="26">
        <v>0</v>
      </c>
      <c r="K733" s="26">
        <v>0.36433497986776359</v>
      </c>
      <c r="L733" s="26">
        <v>0</v>
      </c>
      <c r="M733" s="26">
        <v>0</v>
      </c>
      <c r="N733" s="26">
        <v>0</v>
      </c>
      <c r="O733" s="26">
        <v>0</v>
      </c>
      <c r="P733" s="114" t="s">
        <v>6364</v>
      </c>
      <c r="Q733" s="42" t="s">
        <v>6353</v>
      </c>
      <c r="R733" s="42"/>
      <c r="S733" s="41" t="str" cm="1">
        <f t="array" ref="S733">IFERROR(_xlfn.IFS(
U733="MPR ISSUE","PDH",
U733="BSS Hardware Issue","BSS",
U733="Sites strategiques, MLL, Pylone, etc.","ENVTECH",
U733="AKTIVCO DEFAUT GE &amp; POWER Cabinet","AKTIVCO",
U733="AKTIVCO Coupure ENEO &amp; Baisse de tension","AKTIVCO GRID ONLY",
U733="Coupure ENEO &amp; Baisse de tension","IHS GRID ONLY",
U733="Defaut GE &amp; POWER Cabinet","IHS",
U733="Sharing","Partners",
U733="Sites strategiques &amp; DataCenter","SST &amp; DC",
U733="Exclu","Exclu",
U733="SAT","SAT",
U733="SPARE-ISSUE","SPARE-ISSUE",
U733="Fiber CAmtel","TRANS_FO_CAMTEL",
U733="Fiber AOF","Fiber AOF",
U733="Projet OCM (HUAWEI)","TRAVAUX-HUAWEI",
U733="Projet OCM (NOKIA)","TRAVAUX-NOKIA",
U733="ACCESS-ISSUE","ACCESS-ISSUE",
U733="Projet OCM (ZTE, NOKIA, autres projets)","TRAVAUX OCM",
U733="No root CAuse","No root cause",
U733="ODU HS","PDH",
U733="IP &amp; VLAN","PDH",
U733="Warehouse HUAWEI","SPARE-ISSUE",
U733="SPARE-HS","SPARE-ISSUE",
U733="Power Telco","BSS",U733="no impacts","no impacts"
),"")</f>
        <v>ACCESS-ISSUE</v>
      </c>
      <c r="T733" s="41" t="str" cm="1">
        <f t="array" ref="T733">IFERROR(_xlfn.IFS(
U733="MPR ISSUE","TX ISSUE",
U733="BSS Hardware Issue","RAN ISSUE",
U733="Sites strategiques, MLL, Pylone, etc.","ENVTECH",
U733="AKTIVCO DEFAUT GE &amp; POWER Cabinet","POWER ISSUE",
U733="AKTIVCO Coupure ENEO &amp; Baisse de tension","POWER ISSUE",
U733="Coupure ENEO &amp; Baisse de tension","POWER ISSUE",
U733="Defaut GE &amp; POWER Cabinet","POWER ISSUE",
U733="Sharing","POWER ISSUE",
U733="Sites strategiques &amp; DataCenter","POWER ISSUE",
U733="Exclu","Exclu",
U733="SAT","TX ISSUE",
U733="SPARE-ISSUE","SPARE-ISSUE",
U733="Fiber CAmtel","TX ISSUE",
U733="Fiber AOF","TX ISSUE",
U733="Projet OCM (HUAWEI)","TRAVAUX-HUAWEI",
U733="Projet OCM (NOKIA)","TRAVAUX -NOKIA",
U733="ACCESS-ISSUE","ACCESS-ISSUE",
U733="Projet OCM (ZTE, NOKIA, autres projets)","TRAVAUX OCM",
U733="No root CAuse","No root cause",
U733="ODU HS","TX ISSUE",
U733="IP &amp; VLAN","TX ISSUE",
U733="Warehouse HUAWEI","SPARE-ISSUE",
U733="SPARE-HS","SPARE-ISSUE",
U733="Power Telco","RAN ISSUE",U733="no impacts","no impacts"
),"")</f>
        <v>ACCESS-ISSUE</v>
      </c>
      <c r="U733" s="68" t="s">
        <v>25</v>
      </c>
      <c r="V733" s="41" t="str" cm="1">
        <f t="array" ref="V733">IFERROR(_xlfn.IFS(
U733="MPR ISSUE","ACTIVE",
U733="BSS Hardware Issue","ACTIVE",
U733="Sites strategiques, MLL, Pylone, etc.","PASSIVE",
U733="AKTIVCO DEFAUT GE &amp; POWER Cabinet","PASSIVE",
U733="AKTIVCO Coupure ENEO &amp; Baisse de tension","PASSIVE",
U733="Coupure ENEO &amp; Baisse de tension","PASSIVE",
U733="Defaut GE &amp; POWER Cabinet","PASSIVE",
U733="Sharing","PASSIVE",
U733="Sites strategiques &amp; DataCenter","PASSIVE",
U733="Exclu","Exclu",
U733="SAT","ACTIVE",
U733="SPARE-ISSUE","SPARE-ISSUE",
U733="Fiber CAmtel","ACTIVE",
U733="Fiber AOF","ACTIVE",
U733="Projet OCM (HUAWEI)","PLANNED WORKS",
U733="Projet OCM (NOKIA)","PLANNED WORKS",
U733="ACCESS-ISSUE","ACCESS-ISSUE",
U733="Projet OCM (ZTE, NOKIA, autres projets)","PLANNED WORKS",
U733="No root CAuse","No root cause",
U733="ODU HS","ACTIVE",
U733="IP &amp; VLAN","ACTIVE",
U733="Warehouse HUAWEI","SPARE-ISSUE",
U733="SPARE-HS","SPARE-ISSUE",
U733="Power Telco","ACTIVE", U733="no impacts","no impacts"
),"")</f>
        <v>ACCESS-ISSUE</v>
      </c>
      <c r="W733" s="113"/>
      <c r="X733" s="113"/>
      <c r="Y733" s="113"/>
      <c r="Z733" s="113"/>
      <c r="AA733" s="113"/>
      <c r="AB733" s="17" t="s">
        <v>5935</v>
      </c>
      <c r="AC733" s="17" t="str">
        <f>_xlfn.XLOOKUP(B733,'INCIDENT-04-27-2026'!E:E,'INCIDENT-04-27-2026'!F:F,"")</f>
        <v/>
      </c>
      <c r="AD733" s="9"/>
      <c r="AE733" s="7" t="s">
        <v>5465</v>
      </c>
      <c r="AF733" s="6" t="str">
        <f>_xlfn.XLOOKUP(B733,'[13]Input_27-04'!$B:$B,'[13]Input_27-04'!$M:$M,"")</f>
        <v/>
      </c>
      <c r="AG733" s="7"/>
      <c r="AH733" s="3"/>
      <c r="AI733" s="18" t="str">
        <f>_xlfn.XLOOKUP(B733,'[3]Cells Huawei 27042026 10h'!$B:$B,'[3]Cells Huawei 27042026 10h'!$T:$T,"")</f>
        <v/>
      </c>
      <c r="AJ733" s="18" t="str">
        <f>_xlfn.XLOOKUP(B733,'[3]Cells Huawei 27042026 15h'!$B:$B,'[3]Cells Huawei 27042026 15h'!$T:$T,"")</f>
        <v/>
      </c>
      <c r="AK733" s="18" t="str">
        <f>_xlfn.XLOOKUP(B733,'[4]cells down 27042026 11h28'!$B:$B,'[4]cells down 27042026 11h28'!$R:$R,"")</f>
        <v/>
      </c>
      <c r="AL733" s="18" t="str">
        <f>_xlfn.XLOOKUP(B733,'[4]cells down 27042026 18h01'!$B:$B,'[4]cells down 27042026 18h01'!$R:$R,"")</f>
        <v/>
      </c>
      <c r="AM733" s="18" t="str">
        <f>_xlfn.XLOOKUP(B733,'[5]cell downs 27042026 11h'!$B:$B,'[5]cell downs 27042026 11h'!$R:$R,"")</f>
        <v/>
      </c>
      <c r="AN733" s="18" t="str">
        <f>_xlfn.XLOOKUP(B733,'[5]cell downs 27042026 17h40'!$B:$B,'[5]cell downs 27042026 17h40'!$R:$R,"")</f>
        <v>(04/27/2026 cell nokia):-28/03/2026 : Probleme d'access
27/03/2026 : Feedback du RM : Access not granted for now we keep trying
26/03/2026 : need BO RAN analysis || FME should check and replace FRGU</v>
      </c>
      <c r="AO733" s="18" t="str">
        <f>_xlfn.XLOOKUP(B733,'[6]ALL SITES DOWN'!$D:$D,'[6]ALL SITES DOWN'!$J:$J,"")</f>
        <v/>
      </c>
      <c r="AP733" s="18" t="str">
        <f>_xlfn.XLOOKUP(B733,'[7]ALL SITES DOWN'!$D:$D,'[7]ALL SITES DOWN'!$J:$J,"")</f>
        <v/>
      </c>
      <c r="AQ733" s="9" t="str">
        <f>_xlfn.XLOOKUP(B733,[8]sheet1!$AC:$AC,[8]sheet1!$AF:$AF,"")</f>
        <v/>
      </c>
      <c r="AR733" s="14"/>
      <c r="AS733" s="14" t="s">
        <v>5465</v>
      </c>
      <c r="AT733" s="14" t="str">
        <f>_xlfn.XLOOKUP(B733,'[9]cell downs 18042026 17h'!$B:$B,'[9]cell downs 18042026 17h'!$B:$B,"")</f>
        <v/>
      </c>
      <c r="AU733" s="14" t="str">
        <f>_xlfn.XLOOKUP(B733,'[10]Cells Huawei 19042026 15h'!$B:$B,'[10]Cells Huawei 19042026 15h'!$B:$B,"")</f>
        <v/>
      </c>
      <c r="AV733" s="9" t="str">
        <f>_xlfn.XLOOKUP(B733,'[11]cells down 19042026 9H40'!$B:$B,'[11]cells down 19042026 9H40'!$B:$B,"")</f>
        <v/>
      </c>
    </row>
    <row r="734" spans="1:48" hidden="1" x14ac:dyDescent="0.3">
      <c r="A734" s="1" t="s">
        <v>984</v>
      </c>
      <c r="B734" s="8" t="s">
        <v>985</v>
      </c>
      <c r="C734" s="3" t="str">
        <f>_xlfn.XLOOKUP(B734,'[1]daily break down'!$D:$D,'[1]daily break down'!$E:$E,"")</f>
        <v>SUD-OUEST</v>
      </c>
      <c r="D734" s="1" t="s">
        <v>11</v>
      </c>
      <c r="E734" s="1" t="s">
        <v>12</v>
      </c>
      <c r="F734" s="3" t="s">
        <v>13</v>
      </c>
      <c r="G734" s="1" t="s">
        <v>984</v>
      </c>
      <c r="H734" s="28" t="str">
        <f>_xlfn.XLOOKUP(B734,[2]CALCULATION!$B:$B,[2]CALCULATION!$H:$H,"")</f>
        <v>NOKIA</v>
      </c>
      <c r="I734" s="26">
        <v>0</v>
      </c>
      <c r="J734" s="26">
        <v>0</v>
      </c>
      <c r="K734" s="26">
        <v>0.36319353485545036</v>
      </c>
      <c r="L734" s="26">
        <v>0</v>
      </c>
      <c r="M734" s="26">
        <v>0</v>
      </c>
      <c r="N734" s="26">
        <v>0</v>
      </c>
      <c r="O734" s="26">
        <v>0</v>
      </c>
      <c r="P734" s="114" t="s">
        <v>6364</v>
      </c>
      <c r="Q734" s="42" t="s">
        <v>6353</v>
      </c>
      <c r="R734" s="42"/>
      <c r="S734" s="41" t="str" cm="1">
        <f t="array" ref="S734">IFERROR(_xlfn.IFS(
U734="MPR ISSUE","PDH",
U734="BSS Hardware Issue","BSS",
U734="Sites strategiques, MLL, Pylone, etc.","ENVTECH",
U734="AKTIVCO DEFAUT GE &amp; POWER Cabinet","AKTIVCO",
U734="AKTIVCO Coupure ENEO &amp; Baisse de tension","AKTIVCO GRID ONLY",
U734="Coupure ENEO &amp; Baisse de tension","IHS GRID ONLY",
U734="Defaut GE &amp; POWER Cabinet","IHS",
U734="Sharing","Partners",
U734="Sites strategiques &amp; DataCenter","SST &amp; DC",
U734="Exclu","Exclu",
U734="SAT","SAT",
U734="SPARE-ISSUE","SPARE-ISSUE",
U734="Fiber CAmtel","TRANS_FO_CAMTEL",
U734="Fiber AOF","Fiber AOF",
U734="Projet OCM (HUAWEI)","TRAVAUX-HUAWEI",
U734="Projet OCM (NOKIA)","TRAVAUX-NOKIA",
U734="ACCESS-ISSUE","ACCESS-ISSUE",
U734="Projet OCM (ZTE, NOKIA, autres projets)","TRAVAUX OCM",
U734="No root CAuse","No root cause",
U734="ODU HS","PDH",
U734="IP &amp; VLAN","PDH",
U734="Warehouse HUAWEI","SPARE-ISSUE",
U734="SPARE-HS","SPARE-ISSUE",
U734="Power Telco","BSS",U734="no impacts","no impacts"
),"")</f>
        <v/>
      </c>
      <c r="T734" s="41" t="str" cm="1">
        <f t="array" ref="T734">IFERROR(_xlfn.IFS(
U734="MPR ISSUE","TX ISSUE",
U734="BSS Hardware Issue","RAN ISSUE",
U734="Sites strategiques, MLL, Pylone, etc.","ENVTECH",
U734="AKTIVCO DEFAUT GE &amp; POWER Cabinet","POWER ISSUE",
U734="AKTIVCO Coupure ENEO &amp; Baisse de tension","POWER ISSUE",
U734="Coupure ENEO &amp; Baisse de tension","POWER ISSUE",
U734="Defaut GE &amp; POWER Cabinet","POWER ISSUE",
U734="Sharing","POWER ISSUE",
U734="Sites strategiques &amp; DataCenter","POWER ISSUE",
U734="Exclu","Exclu",
U734="SAT","TX ISSUE",
U734="SPARE-ISSUE","SPARE-ISSUE",
U734="Fiber CAmtel","TX ISSUE",
U734="Fiber AOF","TX ISSUE",
U734="Projet OCM (HUAWEI)","TRAVAUX-HUAWEI",
U734="Projet OCM (NOKIA)","TRAVAUX -NOKIA",
U734="ACCESS-ISSUE","ACCESS-ISSUE",
U734="Projet OCM (ZTE, NOKIA, autres projets)","TRAVAUX OCM",
U734="No root CAuse","No root cause",
U734="ODU HS","TX ISSUE",
U734="IP &amp; VLAN","TX ISSUE",
U734="Warehouse HUAWEI","SPARE-ISSUE",
U734="SPARE-HS","SPARE-ISSUE",
U734="Power Telco","RAN ISSUE",U734="no impacts","no impacts"
),"")</f>
        <v/>
      </c>
      <c r="U734" s="68"/>
      <c r="V734" s="41" t="str" cm="1">
        <f t="array" ref="V734">IFERROR(_xlfn.IFS(
U734="MPR ISSUE","ACTIVE",
U734="BSS Hardware Issue","ACTIVE",
U734="Sites strategiques, MLL, Pylone, etc.","PASSIVE",
U734="AKTIVCO DEFAUT GE &amp; POWER Cabinet","PASSIVE",
U734="AKTIVCO Coupure ENEO &amp; Baisse de tension","PASSIVE",
U734="Coupure ENEO &amp; Baisse de tension","PASSIVE",
U734="Defaut GE &amp; POWER Cabinet","PASSIVE",
U734="Sharing","PASSIVE",
U734="Sites strategiques &amp; DataCenter","PASSIVE",
U734="Exclu","Exclu",
U734="SAT","ACTIVE",
U734="SPARE-ISSUE","SPARE-ISSUE",
U734="Fiber CAmtel","ACTIVE",
U734="Fiber AOF","ACTIVE",
U734="Projet OCM (HUAWEI)","PLANNED WORKS",
U734="Projet OCM (NOKIA)","PLANNED WORKS",
U734="ACCESS-ISSUE","ACCESS-ISSUE",
U734="Projet OCM (ZTE, NOKIA, autres projets)","PLANNED WORKS",
U734="No root CAuse","No root cause",
U734="ODU HS","ACTIVE",
U734="IP &amp; VLAN","ACTIVE",
U734="Warehouse HUAWEI","SPARE-ISSUE",
U734="SPARE-HS","SPARE-ISSUE",
U734="Power Telco","ACTIVE", U734="no impacts","no impacts"
),"")</f>
        <v/>
      </c>
      <c r="W734" s="113"/>
      <c r="X734" s="113"/>
      <c r="Y734" s="113"/>
      <c r="Z734" s="113"/>
      <c r="AA734" s="113"/>
      <c r="AB734" s="17" t="s">
        <v>5465</v>
      </c>
      <c r="AC734" s="17" t="str">
        <f>_xlfn.XLOOKUP(B734,'INCIDENT-04-27-2026'!E:E,'INCIDENT-04-27-2026'!F:F,"")</f>
        <v/>
      </c>
      <c r="AD734" s="9"/>
      <c r="AE734" s="7" t="s">
        <v>5465</v>
      </c>
      <c r="AF734" s="6" t="str">
        <f>_xlfn.XLOOKUP(B734,'[13]Input_27-04'!$B:$B,'[13]Input_27-04'!$M:$M,"")</f>
        <v/>
      </c>
      <c r="AG734" s="7"/>
      <c r="AH734" s="3"/>
      <c r="AI734" s="18" t="str">
        <f>_xlfn.XLOOKUP(B734,'[3]Cells Huawei 27042026 10h'!$B:$B,'[3]Cells Huawei 27042026 10h'!$T:$T,"")</f>
        <v/>
      </c>
      <c r="AJ734" s="18" t="str">
        <f>_xlfn.XLOOKUP(B734,'[3]Cells Huawei 27042026 15h'!$B:$B,'[3]Cells Huawei 27042026 15h'!$T:$T,"")</f>
        <v/>
      </c>
      <c r="AK734" s="18" t="str">
        <f>_xlfn.XLOOKUP(B734,'[4]cells down 27042026 11h28'!$B:$B,'[4]cells down 27042026 11h28'!$R:$R,"")</f>
        <v/>
      </c>
      <c r="AL734" s="18" t="str">
        <f>_xlfn.XLOOKUP(B734,'[4]cells down 27042026 18h01'!$B:$B,'[4]cells down 27042026 18h01'!$R:$R,"")</f>
        <v/>
      </c>
      <c r="AM734" s="18" t="str">
        <f>_xlfn.XLOOKUP(B734,'[5]cell downs 27042026 11h'!$B:$B,'[5]cell downs 27042026 11h'!$R:$R,"")</f>
        <v/>
      </c>
      <c r="AN734" s="18" t="str">
        <f>_xlfn.XLOOKUP(B734,'[5]cell downs 27042026 17h40'!$B:$B,'[5]cell downs 27042026 17h40'!$R:$R,"")</f>
        <v/>
      </c>
      <c r="AO734" s="18" t="str">
        <f>_xlfn.XLOOKUP(B734,'[6]ALL SITES DOWN'!$D:$D,'[6]ALL SITES DOWN'!$J:$J,"")</f>
        <v/>
      </c>
      <c r="AP734" s="18" t="str">
        <f>_xlfn.XLOOKUP(B734,'[7]ALL SITES DOWN'!$D:$D,'[7]ALL SITES DOWN'!$J:$J,"")</f>
        <v/>
      </c>
      <c r="AQ734" s="9" t="str">
        <f>_xlfn.XLOOKUP(B734,[8]sheet1!$AC:$AC,[8]sheet1!$AF:$AF,"")</f>
        <v/>
      </c>
      <c r="AR734" s="14"/>
      <c r="AS734" s="14" t="s">
        <v>5465</v>
      </c>
      <c r="AT734" s="14" t="str">
        <f>_xlfn.XLOOKUP(B734,'[9]cell downs 18042026 17h'!$B:$B,'[9]cell downs 18042026 17h'!$B:$B,"")</f>
        <v/>
      </c>
      <c r="AU734" s="14" t="str">
        <f>_xlfn.XLOOKUP(B734,'[10]Cells Huawei 19042026 15h'!$B:$B,'[10]Cells Huawei 19042026 15h'!$B:$B,"")</f>
        <v/>
      </c>
      <c r="AV734" s="9" t="str">
        <f>_xlfn.XLOOKUP(B734,'[11]cells down 19042026 9H40'!$B:$B,'[11]cells down 19042026 9H40'!$B:$B,"")</f>
        <v/>
      </c>
    </row>
    <row r="735" spans="1:48" hidden="1" x14ac:dyDescent="0.3">
      <c r="A735" s="1" t="s">
        <v>2321</v>
      </c>
      <c r="B735" s="8" t="s">
        <v>2322</v>
      </c>
      <c r="C735" s="3" t="str">
        <f>_xlfn.XLOOKUP(B735,'[1]daily break down'!$D:$D,'[1]daily break down'!$E:$E,"")</f>
        <v>LITTORAL</v>
      </c>
      <c r="D735" s="1" t="s">
        <v>21</v>
      </c>
      <c r="E735" s="1" t="s">
        <v>36</v>
      </c>
      <c r="F735" s="3" t="s">
        <v>31</v>
      </c>
      <c r="G735" s="1" t="s">
        <v>2321</v>
      </c>
      <c r="H735" s="29" t="str">
        <f>_xlfn.XLOOKUP(B735,[2]CALCULATION!$B:$B,[2]CALCULATION!$H:$H,"")</f>
        <v>ZTE</v>
      </c>
      <c r="I735" s="26">
        <v>0</v>
      </c>
      <c r="J735" s="26">
        <v>16.667843781835614</v>
      </c>
      <c r="K735" s="26">
        <v>0</v>
      </c>
      <c r="L735" s="26">
        <v>0</v>
      </c>
      <c r="M735" s="26">
        <v>0</v>
      </c>
      <c r="N735" s="26">
        <v>4.6210509569589622</v>
      </c>
      <c r="O735" s="26">
        <v>0</v>
      </c>
      <c r="P735" s="114" t="s">
        <v>6364</v>
      </c>
      <c r="Q735" s="42" t="s">
        <v>5538</v>
      </c>
      <c r="R735" s="42"/>
      <c r="S735" s="41" t="str" cm="1">
        <f t="array" ref="S735">IFERROR(_xlfn.IFS(
U735="MPR ISSUE","PDH",
U735="BSS Hardware Issue","BSS",
U735="Sites strategiques, MLL, Pylone, etc.","ENVTECH",
U735="AKTIVCO DEFAUT GE &amp; POWER Cabinet","AKTIVCO",
U735="AKTIVCO Coupure ENEO &amp; Baisse de tension","AKTIVCO GRID ONLY",
U735="Coupure ENEO &amp; Baisse de tension","IHS GRID ONLY",
U735="Defaut GE &amp; POWER Cabinet","IHS",
U735="Sharing","Partners",
U735="Sites strategiques &amp; DataCenter","SST &amp; DC",
U735="Exclu","Exclu",
U735="SAT","SAT",
U735="SPARE-ISSUE","SPARE-ISSUE",
U735="Fiber CAmtel","TRANS_FO_CAMTEL",
U735="Fiber AOF","Fiber AOF",
U735="Projet OCM (HUAWEI)","TRAVAUX-HUAWEI",
U735="Projet OCM (NOKIA)","TRAVAUX-NOKIA",
U735="ACCESS-ISSUE","ACCESS-ISSUE",
U735="Projet OCM (ZTE, NOKIA, autres projets)","TRAVAUX OCM",
U735="No root CAuse","No root cause",
U735="ODU HS","PDH",
U735="IP &amp; VLAN","PDH",
U735="Warehouse HUAWEI","SPARE-ISSUE",
U735="SPARE-HS","SPARE-ISSUE",
U735="Power Telco","BSS",U735="no impacts","no impacts"
),"")</f>
        <v>No root cause</v>
      </c>
      <c r="T735" s="41" t="str" cm="1">
        <f t="array" ref="T735">IFERROR(_xlfn.IFS(
U735="MPR ISSUE","TX ISSUE",
U735="BSS Hardware Issue","RAN ISSUE",
U735="Sites strategiques, MLL, Pylone, etc.","ENVTECH",
U735="AKTIVCO DEFAUT GE &amp; POWER Cabinet","POWER ISSUE",
U735="AKTIVCO Coupure ENEO &amp; Baisse de tension","POWER ISSUE",
U735="Coupure ENEO &amp; Baisse de tension","POWER ISSUE",
U735="Defaut GE &amp; POWER Cabinet","POWER ISSUE",
U735="Sharing","POWER ISSUE",
U735="Sites strategiques &amp; DataCenter","POWER ISSUE",
U735="Exclu","Exclu",
U735="SAT","TX ISSUE",
U735="SPARE-ISSUE","SPARE-ISSUE",
U735="Fiber CAmtel","TX ISSUE",
U735="Fiber AOF","TX ISSUE",
U735="Projet OCM (HUAWEI)","TRAVAUX-HUAWEI",
U735="Projet OCM (NOKIA)","TRAVAUX -NOKIA",
U735="ACCESS-ISSUE","ACCESS-ISSUE",
U735="Projet OCM (ZTE, NOKIA, autres projets)","TRAVAUX OCM",
U735="No root CAuse","No root cause",
U735="ODU HS","TX ISSUE",
U735="IP &amp; VLAN","TX ISSUE",
U735="Warehouse HUAWEI","SPARE-ISSUE",
U735="SPARE-HS","SPARE-ISSUE",
U735="Power Telco","RAN ISSUE",U735="no impacts","no impacts"
),"")</f>
        <v>No root cause</v>
      </c>
      <c r="U735" s="68" t="s">
        <v>5691</v>
      </c>
      <c r="V735" s="41" t="str" cm="1">
        <f t="array" ref="V735">IFERROR(_xlfn.IFS(
U735="MPR ISSUE","ACTIVE",
U735="BSS Hardware Issue","ACTIVE",
U735="Sites strategiques, MLL, Pylone, etc.","PASSIVE",
U735="AKTIVCO DEFAUT GE &amp; POWER Cabinet","PASSIVE",
U735="AKTIVCO Coupure ENEO &amp; Baisse de tension","PASSIVE",
U735="Coupure ENEO &amp; Baisse de tension","PASSIVE",
U735="Defaut GE &amp; POWER Cabinet","PASSIVE",
U735="Sharing","PASSIVE",
U735="Sites strategiques &amp; DataCenter","PASSIVE",
U735="Exclu","Exclu",
U735="SAT","ACTIVE",
U735="SPARE-ISSUE","SPARE-ISSUE",
U735="Fiber CAmtel","ACTIVE",
U735="Fiber AOF","ACTIVE",
U735="Projet OCM (HUAWEI)","PLANNED WORKS",
U735="Projet OCM (NOKIA)","PLANNED WORKS",
U735="ACCESS-ISSUE","ACCESS-ISSUE",
U735="Projet OCM (ZTE, NOKIA, autres projets)","PLANNED WORKS",
U735="No root CAuse","No root cause",
U735="ODU HS","ACTIVE",
U735="IP &amp; VLAN","ACTIVE",
U735="Warehouse HUAWEI","SPARE-ISSUE",
U735="SPARE-HS","SPARE-ISSUE",
U735="Power Telco","ACTIVE", U735="no impacts","no impacts"
),"")</f>
        <v>No root cause</v>
      </c>
      <c r="W735" s="113"/>
      <c r="X735" s="113"/>
      <c r="Y735" s="113"/>
      <c r="Z735" s="113"/>
      <c r="AA735" s="113"/>
      <c r="AB735" s="17" t="s">
        <v>5465</v>
      </c>
      <c r="AC735" s="17" t="str">
        <f>_xlfn.XLOOKUP(B735,'INCIDENT-04-27-2026'!E:E,'INCIDENT-04-27-2026'!F:F,"")</f>
        <v/>
      </c>
      <c r="AD735" s="9"/>
      <c r="AE735" s="7" t="s">
        <v>5465</v>
      </c>
      <c r="AF735" s="6" t="str">
        <f>_xlfn.XLOOKUP(B735,'[13]Input_27-04'!$B:$B,'[13]Input_27-04'!$M:$M,"")</f>
        <v/>
      </c>
      <c r="AG735" s="7"/>
      <c r="AH735" s="3"/>
      <c r="AI735" s="18" t="str">
        <f>_xlfn.XLOOKUP(B735,'[3]Cells Huawei 27042026 10h'!$B:$B,'[3]Cells Huawei 27042026 10h'!$T:$T,"")</f>
        <v/>
      </c>
      <c r="AJ735" s="18" t="str">
        <f>_xlfn.XLOOKUP(B735,'[3]Cells Huawei 27042026 15h'!$B:$B,'[3]Cells Huawei 27042026 15h'!$T:$T,"")</f>
        <v/>
      </c>
      <c r="AK735" s="18" t="str">
        <f>_xlfn.XLOOKUP(B735,'[4]cells down 27042026 11h28'!$B:$B,'[4]cells down 27042026 11h28'!$R:$R,"")</f>
        <v/>
      </c>
      <c r="AL735" s="18" t="str">
        <f>_xlfn.XLOOKUP(B735,'[4]cells down 27042026 18h01'!$B:$B,'[4]cells down 27042026 18h01'!$R:$R,"")</f>
        <v/>
      </c>
      <c r="AM735" s="18" t="str">
        <f>_xlfn.XLOOKUP(B735,'[5]cell downs 27042026 11h'!$B:$B,'[5]cell downs 27042026 11h'!$R:$R,"")</f>
        <v/>
      </c>
      <c r="AN735" s="18" t="str">
        <f>_xlfn.XLOOKUP(B735,'[5]cell downs 27042026 17h40'!$B:$B,'[5]cell downs 27042026 17h40'!$R:$R,"")</f>
        <v/>
      </c>
      <c r="AO735" s="18" t="str">
        <f>_xlfn.XLOOKUP(B735,'[6]ALL SITES DOWN'!$D:$D,'[6]ALL SITES DOWN'!$J:$J,"")</f>
        <v/>
      </c>
      <c r="AP735" s="18" t="str">
        <f>_xlfn.XLOOKUP(B735,'[7]ALL SITES DOWN'!$D:$D,'[7]ALL SITES DOWN'!$J:$J,"")</f>
        <v/>
      </c>
      <c r="AQ735" s="9" t="str">
        <f>_xlfn.XLOOKUP(B735,[8]sheet1!$AC:$AC,[8]sheet1!$AF:$AF,"")</f>
        <v/>
      </c>
      <c r="AR735" s="14"/>
      <c r="AS735" s="14" t="s">
        <v>5465</v>
      </c>
      <c r="AT735" s="14" t="str">
        <f>_xlfn.XLOOKUP(B735,'[9]cell downs 18042026 17h'!$B:$B,'[9]cell downs 18042026 17h'!$B:$B,"")</f>
        <v/>
      </c>
      <c r="AU735" s="14" t="str">
        <f>_xlfn.XLOOKUP(B735,'[10]Cells Huawei 19042026 15h'!$B:$B,'[10]Cells Huawei 19042026 15h'!$B:$B,"")</f>
        <v/>
      </c>
      <c r="AV735" s="9" t="str">
        <f>_xlfn.XLOOKUP(B735,'[11]cells down 19042026 9H40'!$B:$B,'[11]cells down 19042026 9H40'!$B:$B,"")</f>
        <v/>
      </c>
    </row>
    <row r="736" spans="1:48" hidden="1" x14ac:dyDescent="0.3">
      <c r="A736" s="1" t="s">
        <v>880</v>
      </c>
      <c r="B736" s="8" t="s">
        <v>881</v>
      </c>
      <c r="C736" s="3" t="str">
        <f>_xlfn.XLOOKUP(B736,'[1]daily break down'!$D:$D,'[1]daily break down'!$E:$E,"")</f>
        <v>SUD-OUEST</v>
      </c>
      <c r="D736" s="1"/>
      <c r="E736" s="1"/>
      <c r="F736" s="3" t="s">
        <v>13</v>
      </c>
      <c r="G736" s="1" t="s">
        <v>882</v>
      </c>
      <c r="H736" s="28" t="str">
        <f>_xlfn.XLOOKUP(B736,[2]CALCULATION!$B:$B,[2]CALCULATION!$H:$H,"")</f>
        <v>NOKIA</v>
      </c>
      <c r="I736" s="26">
        <v>1.0701046990439218E-3</v>
      </c>
      <c r="J736" s="26">
        <v>0</v>
      </c>
      <c r="K736" s="26">
        <v>0.30087777121446907</v>
      </c>
      <c r="L736" s="26">
        <v>5.3505234952196091E-4</v>
      </c>
      <c r="M736" s="26">
        <v>0</v>
      </c>
      <c r="N736" s="26">
        <v>0</v>
      </c>
      <c r="O736" s="26">
        <v>0</v>
      </c>
      <c r="P736" s="114" t="s">
        <v>6364</v>
      </c>
      <c r="Q736" s="42" t="s">
        <v>6353</v>
      </c>
      <c r="R736" s="42"/>
      <c r="S736" s="41" t="str" cm="1">
        <f t="array" ref="S736">IFERROR(_xlfn.IFS(
U736="MPR ISSUE","PDH",
U736="BSS Hardware Issue","BSS",
U736="Sites strategiques, MLL, Pylone, etc.","ENVTECH",
U736="AKTIVCO DEFAUT GE &amp; POWER Cabinet","AKTIVCO",
U736="AKTIVCO Coupure ENEO &amp; Baisse de tension","AKTIVCO GRID ONLY",
U736="Coupure ENEO &amp; Baisse de tension","IHS GRID ONLY",
U736="Defaut GE &amp; POWER Cabinet","IHS",
U736="Sharing","Partners",
U736="Sites strategiques &amp; DataCenter","SST &amp; DC",
U736="Exclu","Exclu",
U736="SAT","SAT",
U736="SPARE-ISSUE","SPARE-ISSUE",
U736="Fiber CAmtel","TRANS_FO_CAMTEL",
U736="Fiber AOF","Fiber AOF",
U736="Projet OCM (HUAWEI)","TRAVAUX-HUAWEI",
U736="Projet OCM (NOKIA)","TRAVAUX-NOKIA",
U736="ACCESS-ISSUE","ACCESS-ISSUE",
U736="Projet OCM (ZTE, NOKIA, autres projets)","TRAVAUX OCM",
U736="No root CAuse","No root cause",
U736="ODU HS","PDH",
U736="IP &amp; VLAN","PDH",
U736="Warehouse HUAWEI","SPARE-ISSUE",
U736="SPARE-HS","SPARE-ISSUE",
U736="Power Telco","BSS",U736="no impacts","no impacts"
),"")</f>
        <v/>
      </c>
      <c r="T736" s="41" t="str" cm="1">
        <f t="array" ref="T736">IFERROR(_xlfn.IFS(
U736="MPR ISSUE","TX ISSUE",
U736="BSS Hardware Issue","RAN ISSUE",
U736="Sites strategiques, MLL, Pylone, etc.","ENVTECH",
U736="AKTIVCO DEFAUT GE &amp; POWER Cabinet","POWER ISSUE",
U736="AKTIVCO Coupure ENEO &amp; Baisse de tension","POWER ISSUE",
U736="Coupure ENEO &amp; Baisse de tension","POWER ISSUE",
U736="Defaut GE &amp; POWER Cabinet","POWER ISSUE",
U736="Sharing","POWER ISSUE",
U736="Sites strategiques &amp; DataCenter","POWER ISSUE",
U736="Exclu","Exclu",
U736="SAT","TX ISSUE",
U736="SPARE-ISSUE","SPARE-ISSUE",
U736="Fiber CAmtel","TX ISSUE",
U736="Fiber AOF","TX ISSUE",
U736="Projet OCM (HUAWEI)","TRAVAUX-HUAWEI",
U736="Projet OCM (NOKIA)","TRAVAUX -NOKIA",
U736="ACCESS-ISSUE","ACCESS-ISSUE",
U736="Projet OCM (ZTE, NOKIA, autres projets)","TRAVAUX OCM",
U736="No root CAuse","No root cause",
U736="ODU HS","TX ISSUE",
U736="IP &amp; VLAN","TX ISSUE",
U736="Warehouse HUAWEI","SPARE-ISSUE",
U736="SPARE-HS","SPARE-ISSUE",
U736="Power Telco","RAN ISSUE",U736="no impacts","no impacts"
),"")</f>
        <v/>
      </c>
      <c r="U736" s="68"/>
      <c r="V736" s="41" t="str" cm="1">
        <f t="array" ref="V736">IFERROR(_xlfn.IFS(
U736="MPR ISSUE","ACTIVE",
U736="BSS Hardware Issue","ACTIVE",
U736="Sites strategiques, MLL, Pylone, etc.","PASSIVE",
U736="AKTIVCO DEFAUT GE &amp; POWER Cabinet","PASSIVE",
U736="AKTIVCO Coupure ENEO &amp; Baisse de tension","PASSIVE",
U736="Coupure ENEO &amp; Baisse de tension","PASSIVE",
U736="Defaut GE &amp; POWER Cabinet","PASSIVE",
U736="Sharing","PASSIVE",
U736="Sites strategiques &amp; DataCenter","PASSIVE",
U736="Exclu","Exclu",
U736="SAT","ACTIVE",
U736="SPARE-ISSUE","SPARE-ISSUE",
U736="Fiber CAmtel","ACTIVE",
U736="Fiber AOF","ACTIVE",
U736="Projet OCM (HUAWEI)","PLANNED WORKS",
U736="Projet OCM (NOKIA)","PLANNED WORKS",
U736="ACCESS-ISSUE","ACCESS-ISSUE",
U736="Projet OCM (ZTE, NOKIA, autres projets)","PLANNED WORKS",
U736="No root CAuse","No root cause",
U736="ODU HS","ACTIVE",
U736="IP &amp; VLAN","ACTIVE",
U736="Warehouse HUAWEI","SPARE-ISSUE",
U736="SPARE-HS","SPARE-ISSUE",
U736="Power Telco","ACTIVE", U736="no impacts","no impacts"
),"")</f>
        <v/>
      </c>
      <c r="W736" s="113"/>
      <c r="X736" s="113"/>
      <c r="Y736" s="113"/>
      <c r="Z736" s="113"/>
      <c r="AA736" s="113"/>
      <c r="AB736" s="17" t="s">
        <v>5465</v>
      </c>
      <c r="AC736" s="17" t="str">
        <f>_xlfn.XLOOKUP(B736,'INCIDENT-04-27-2026'!E:E,'INCIDENT-04-27-2026'!F:F,"")</f>
        <v/>
      </c>
      <c r="AD736" s="9"/>
      <c r="AE736" s="7" t="s">
        <v>5465</v>
      </c>
      <c r="AF736" s="6" t="str">
        <f>_xlfn.XLOOKUP(B736,'[13]Input_27-04'!$B:$B,'[13]Input_27-04'!$M:$M,"")</f>
        <v/>
      </c>
      <c r="AG736" s="7"/>
      <c r="AH736" s="3"/>
      <c r="AI736" s="18" t="str">
        <f>_xlfn.XLOOKUP(B736,'[3]Cells Huawei 27042026 10h'!$B:$B,'[3]Cells Huawei 27042026 10h'!$T:$T,"")</f>
        <v/>
      </c>
      <c r="AJ736" s="18" t="str">
        <f>_xlfn.XLOOKUP(B736,'[3]Cells Huawei 27042026 15h'!$B:$B,'[3]Cells Huawei 27042026 15h'!$T:$T,"")</f>
        <v/>
      </c>
      <c r="AK736" s="18" t="str">
        <f>_xlfn.XLOOKUP(B736,'[4]cells down 27042026 11h28'!$B:$B,'[4]cells down 27042026 11h28'!$R:$R,"")</f>
        <v/>
      </c>
      <c r="AL736" s="18" t="str">
        <f>_xlfn.XLOOKUP(B736,'[4]cells down 27042026 18h01'!$B:$B,'[4]cells down 27042026 18h01'!$R:$R,"")</f>
        <v/>
      </c>
      <c r="AM736" s="18" t="str">
        <f>_xlfn.XLOOKUP(B736,'[5]cell downs 27042026 11h'!$B:$B,'[5]cell downs 27042026 11h'!$R:$R,"")</f>
        <v/>
      </c>
      <c r="AN736" s="18" t="str">
        <f>_xlfn.XLOOKUP(B736,'[5]cell downs 27042026 17h40'!$B:$B,'[5]cell downs 27042026 17h40'!$R:$R,"")</f>
        <v/>
      </c>
      <c r="AO736" s="18" t="str">
        <f>_xlfn.XLOOKUP(B736,'[6]ALL SITES DOWN'!$D:$D,'[6]ALL SITES DOWN'!$J:$J,"")</f>
        <v/>
      </c>
      <c r="AP736" s="18" t="str">
        <f>_xlfn.XLOOKUP(B736,'[7]ALL SITES DOWN'!$D:$D,'[7]ALL SITES DOWN'!$J:$J,"")</f>
        <v/>
      </c>
      <c r="AQ736" s="9" t="str">
        <f>_xlfn.XLOOKUP(B736,[8]sheet1!$AC:$AC,[8]sheet1!$AF:$AF,"")</f>
        <v/>
      </c>
      <c r="AR736" s="14"/>
      <c r="AS736" s="14" t="s">
        <v>5465</v>
      </c>
      <c r="AT736" s="14" t="str">
        <f>_xlfn.XLOOKUP(B736,'[9]cell downs 18042026 17h'!$B:$B,'[9]cell downs 18042026 17h'!$B:$B,"")</f>
        <v/>
      </c>
      <c r="AU736" s="14" t="str">
        <f>_xlfn.XLOOKUP(B736,'[10]Cells Huawei 19042026 15h'!$B:$B,'[10]Cells Huawei 19042026 15h'!$B:$B,"")</f>
        <v/>
      </c>
      <c r="AV736" s="9" t="str">
        <f>_xlfn.XLOOKUP(B736,'[11]cells down 19042026 9H40'!$B:$B,'[11]cells down 19042026 9H40'!$B:$B,"")</f>
        <v/>
      </c>
    </row>
    <row r="737" spans="1:48" hidden="1" x14ac:dyDescent="0.3">
      <c r="A737" s="1" t="s">
        <v>1867</v>
      </c>
      <c r="B737" s="8" t="s">
        <v>1868</v>
      </c>
      <c r="C737" s="3" t="str">
        <f>_xlfn.XLOOKUP(B737,'[1]daily break down'!$D:$D,'[1]daily break down'!$E:$E,"")</f>
        <v>CENTRE</v>
      </c>
      <c r="D737" s="1" t="s">
        <v>21</v>
      </c>
      <c r="E737" s="1" t="s">
        <v>710</v>
      </c>
      <c r="F737" s="3" t="s">
        <v>226</v>
      </c>
      <c r="G737" s="1" t="s">
        <v>1867</v>
      </c>
      <c r="H737" s="29" t="str">
        <f>_xlfn.XLOOKUP(B737,[2]CALCULATION!$B:$B,[2]CALCULATION!$H:$H,"")</f>
        <v>ZTE</v>
      </c>
      <c r="I737" s="26">
        <v>46.76803411779143</v>
      </c>
      <c r="J737" s="26">
        <v>28.483815023128532</v>
      </c>
      <c r="K737" s="26">
        <v>28.052616334648853</v>
      </c>
      <c r="L737" s="26">
        <v>0.54655597503659759</v>
      </c>
      <c r="M737" s="26">
        <v>5.7806877491560442</v>
      </c>
      <c r="N737" s="26">
        <v>4.4671163960015186</v>
      </c>
      <c r="O737" s="26">
        <v>0</v>
      </c>
      <c r="P737" s="114" t="s">
        <v>6364</v>
      </c>
      <c r="Q737" s="42" t="s">
        <v>5538</v>
      </c>
      <c r="R737" s="42"/>
      <c r="S737" s="41" t="str" cm="1">
        <f t="array" ref="S737">IFERROR(_xlfn.IFS(
U737="MPR ISSUE","PDH",
U737="BSS Hardware Issue","BSS",
U737="Sites strategiques, MLL, Pylone, etc.","ENVTECH",
U737="AKTIVCO DEFAUT GE &amp; POWER Cabinet","AKTIVCO",
U737="AKTIVCO Coupure ENEO &amp; Baisse de tension","AKTIVCO GRID ONLY",
U737="Coupure ENEO &amp; Baisse de tension","IHS GRID ONLY",
U737="Defaut GE &amp; POWER Cabinet","IHS",
U737="Sharing","Partners",
U737="Sites strategiques &amp; DataCenter","SST &amp; DC",
U737="Exclu","Exclu",
U737="SAT","SAT",
U737="SPARE-ISSUE","SPARE-ISSUE",
U737="Fiber CAmtel","TRANS_FO_CAMTEL",
U737="Fiber AOF","Fiber AOF",
U737="Projet OCM (HUAWEI)","TRAVAUX-HUAWEI",
U737="Projet OCM (NOKIA)","TRAVAUX-NOKIA",
U737="ACCESS-ISSUE","ACCESS-ISSUE",
U737="Projet OCM (ZTE, NOKIA, autres projets)","TRAVAUX OCM",
U737="No root CAuse","No root cause",
U737="ODU HS","PDH",
U737="IP &amp; VLAN","PDH",
U737="Warehouse HUAWEI","SPARE-ISSUE",
U737="SPARE-HS","SPARE-ISSUE",
U737="Power Telco","BSS",U737="no impacts","no impacts"
),"")</f>
        <v>No root cause</v>
      </c>
      <c r="T737" s="41" t="str" cm="1">
        <f t="array" ref="T737">IFERROR(_xlfn.IFS(
U737="MPR ISSUE","TX ISSUE",
U737="BSS Hardware Issue","RAN ISSUE",
U737="Sites strategiques, MLL, Pylone, etc.","ENVTECH",
U737="AKTIVCO DEFAUT GE &amp; POWER Cabinet","POWER ISSUE",
U737="AKTIVCO Coupure ENEO &amp; Baisse de tension","POWER ISSUE",
U737="Coupure ENEO &amp; Baisse de tension","POWER ISSUE",
U737="Defaut GE &amp; POWER Cabinet","POWER ISSUE",
U737="Sharing","POWER ISSUE",
U737="Sites strategiques &amp; DataCenter","POWER ISSUE",
U737="Exclu","Exclu",
U737="SAT","TX ISSUE",
U737="SPARE-ISSUE","SPARE-ISSUE",
U737="Fiber CAmtel","TX ISSUE",
U737="Fiber AOF","TX ISSUE",
U737="Projet OCM (HUAWEI)","TRAVAUX-HUAWEI",
U737="Projet OCM (NOKIA)","TRAVAUX -NOKIA",
U737="ACCESS-ISSUE","ACCESS-ISSUE",
U737="Projet OCM (ZTE, NOKIA, autres projets)","TRAVAUX OCM",
U737="No root CAuse","No root cause",
U737="ODU HS","TX ISSUE",
U737="IP &amp; VLAN","TX ISSUE",
U737="Warehouse HUAWEI","SPARE-ISSUE",
U737="SPARE-HS","SPARE-ISSUE",
U737="Power Telco","RAN ISSUE",U737="no impacts","no impacts"
),"")</f>
        <v>No root cause</v>
      </c>
      <c r="U737" s="68" t="s">
        <v>5691</v>
      </c>
      <c r="V737" s="41" t="str" cm="1">
        <f t="array" ref="V737">IFERROR(_xlfn.IFS(
U737="MPR ISSUE","ACTIVE",
U737="BSS Hardware Issue","ACTIVE",
U737="Sites strategiques, MLL, Pylone, etc.","PASSIVE",
U737="AKTIVCO DEFAUT GE &amp; POWER Cabinet","PASSIVE",
U737="AKTIVCO Coupure ENEO &amp; Baisse de tension","PASSIVE",
U737="Coupure ENEO &amp; Baisse de tension","PASSIVE",
U737="Defaut GE &amp; POWER Cabinet","PASSIVE",
U737="Sharing","PASSIVE",
U737="Sites strategiques &amp; DataCenter","PASSIVE",
U737="Exclu","Exclu",
U737="SAT","ACTIVE",
U737="SPARE-ISSUE","SPARE-ISSUE",
U737="Fiber CAmtel","ACTIVE",
U737="Fiber AOF","ACTIVE",
U737="Projet OCM (HUAWEI)","PLANNED WORKS",
U737="Projet OCM (NOKIA)","PLANNED WORKS",
U737="ACCESS-ISSUE","ACCESS-ISSUE",
U737="Projet OCM (ZTE, NOKIA, autres projets)","PLANNED WORKS",
U737="No root CAuse","No root cause",
U737="ODU HS","ACTIVE",
U737="IP &amp; VLAN","ACTIVE",
U737="Warehouse HUAWEI","SPARE-ISSUE",
U737="SPARE-HS","SPARE-ISSUE",
U737="Power Telco","ACTIVE", U737="no impacts","no impacts"
),"")</f>
        <v>No root cause</v>
      </c>
      <c r="W737" s="113"/>
      <c r="X737" s="113"/>
      <c r="Y737" s="113"/>
      <c r="Z737" s="113"/>
      <c r="AA737" s="113"/>
      <c r="AB737" s="17" t="s">
        <v>5465</v>
      </c>
      <c r="AC737" s="17" t="str">
        <f>_xlfn.XLOOKUP(B737,'INCIDENT-04-27-2026'!E:E,'INCIDENT-04-27-2026'!F:F,"")</f>
        <v/>
      </c>
      <c r="AD737" s="9"/>
      <c r="AE737" s="7" t="s">
        <v>5465</v>
      </c>
      <c r="AF737" s="6" t="str">
        <f>_xlfn.XLOOKUP(B737,'[13]Input_27-04'!$B:$B,'[13]Input_27-04'!$M:$M,"")</f>
        <v/>
      </c>
      <c r="AG737" s="7"/>
      <c r="AH737" s="3"/>
      <c r="AI737" s="18" t="str">
        <f>_xlfn.XLOOKUP(B737,'[3]Cells Huawei 27042026 10h'!$B:$B,'[3]Cells Huawei 27042026 10h'!$T:$T,"")</f>
        <v/>
      </c>
      <c r="AJ737" s="18" t="str">
        <f>_xlfn.XLOOKUP(B737,'[3]Cells Huawei 27042026 15h'!$B:$B,'[3]Cells Huawei 27042026 15h'!$T:$T,"")</f>
        <v/>
      </c>
      <c r="AK737" s="18" t="str">
        <f>_xlfn.XLOOKUP(B737,'[4]cells down 27042026 11h28'!$B:$B,'[4]cells down 27042026 11h28'!$R:$R,"")</f>
        <v/>
      </c>
      <c r="AL737" s="18" t="str">
        <f>_xlfn.XLOOKUP(B737,'[4]cells down 27042026 18h01'!$B:$B,'[4]cells down 27042026 18h01'!$R:$R,"")</f>
        <v/>
      </c>
      <c r="AM737" s="18" t="str">
        <f>_xlfn.XLOOKUP(B737,'[5]cell downs 27042026 11h'!$B:$B,'[5]cell downs 27042026 11h'!$R:$R,"")</f>
        <v/>
      </c>
      <c r="AN737" s="18" t="str">
        <f>_xlfn.XLOOKUP(B737,'[5]cell downs 27042026 17h40'!$B:$B,'[5]cell downs 27042026 17h40'!$R:$R,"")</f>
        <v/>
      </c>
      <c r="AO737" s="18" t="str">
        <f>_xlfn.XLOOKUP(B737,'[6]ALL SITES DOWN'!$D:$D,'[6]ALL SITES DOWN'!$J:$J,"")</f>
        <v/>
      </c>
      <c r="AP737" s="18" t="str">
        <f>_xlfn.XLOOKUP(B737,'[7]ALL SITES DOWN'!$D:$D,'[7]ALL SITES DOWN'!$J:$J,"")</f>
        <v/>
      </c>
      <c r="AQ737" s="9" t="str">
        <f>_xlfn.XLOOKUP(B737,[8]sheet1!$AC:$AC,[8]sheet1!$AF:$AF,"")</f>
        <v/>
      </c>
      <c r="AR737" s="14"/>
      <c r="AS737" s="14" t="s">
        <v>5465</v>
      </c>
      <c r="AT737" s="14" t="str">
        <f>_xlfn.XLOOKUP(B737,'[9]cell downs 18042026 17h'!$B:$B,'[9]cell downs 18042026 17h'!$B:$B,"")</f>
        <v/>
      </c>
      <c r="AU737" s="14" t="str">
        <f>_xlfn.XLOOKUP(B737,'[10]Cells Huawei 19042026 15h'!$B:$B,'[10]Cells Huawei 19042026 15h'!$B:$B,"")</f>
        <v/>
      </c>
      <c r="AV737" s="9" t="str">
        <f>_xlfn.XLOOKUP(B737,'[11]cells down 19042026 9H40'!$B:$B,'[11]cells down 19042026 9H40'!$B:$B,"")</f>
        <v/>
      </c>
    </row>
    <row r="738" spans="1:48" hidden="1" x14ac:dyDescent="0.3">
      <c r="A738" s="1" t="s">
        <v>364</v>
      </c>
      <c r="B738" s="1" t="s">
        <v>365</v>
      </c>
      <c r="C738" s="3" t="str">
        <f>_xlfn.XLOOKUP(B738,'[1]daily break down'!$D:$D,'[1]daily break down'!$E:$E,"")</f>
        <v>Yaounde</v>
      </c>
      <c r="D738" s="1" t="s">
        <v>11</v>
      </c>
      <c r="E738" s="1" t="s">
        <v>12</v>
      </c>
      <c r="F738" s="3" t="s">
        <v>37</v>
      </c>
      <c r="G738" s="1" t="s">
        <v>38</v>
      </c>
      <c r="H738" s="29" t="str">
        <f>_xlfn.XLOOKUP(B738,[2]CALCULATION!$B:$B,[2]CALCULATION!$H:$H,"")</f>
        <v>ZTE</v>
      </c>
      <c r="I738" s="26">
        <v>0</v>
      </c>
      <c r="J738" s="26">
        <v>0.70220270351251146</v>
      </c>
      <c r="K738" s="26">
        <v>4.0111091135823049E-2</v>
      </c>
      <c r="L738" s="26">
        <v>0</v>
      </c>
      <c r="M738" s="26">
        <v>0.33986525241629545</v>
      </c>
      <c r="N738" s="26">
        <v>4.1299085702545142</v>
      </c>
      <c r="O738" s="26">
        <v>0</v>
      </c>
      <c r="P738" s="114" t="s">
        <v>6364</v>
      </c>
      <c r="Q738" s="42" t="s">
        <v>5538</v>
      </c>
      <c r="R738" s="42"/>
      <c r="S738" s="41" t="str" cm="1">
        <f t="array" ref="S738">IFERROR(_xlfn.IFS(
U738="MPR ISSUE","PDH",
U738="BSS Hardware Issue","BSS",
U738="Sites strategiques, MLL, Pylone, etc.","ENVTECH",
U738="AKTIVCO DEFAUT GE &amp; POWER Cabinet","AKTIVCO",
U738="AKTIVCO Coupure ENEO &amp; Baisse de tension","AKTIVCO GRID ONLY",
U738="Coupure ENEO &amp; Baisse de tension","IHS GRID ONLY",
U738="Defaut GE &amp; POWER Cabinet","IHS",
U738="Sharing","Partners",
U738="Sites strategiques &amp; DataCenter","SST &amp; DC",
U738="Exclu","Exclu",
U738="SAT","SAT",
U738="SPARE-ISSUE","SPARE-ISSUE",
U738="Fiber CAmtel","TRANS_FO_CAMTEL",
U738="Fiber AOF","Fiber AOF",
U738="Projet OCM (HUAWEI)","TRAVAUX-HUAWEI",
U738="Projet OCM (NOKIA)","TRAVAUX-NOKIA",
U738="ACCESS-ISSUE","ACCESS-ISSUE",
U738="Projet OCM (ZTE, NOKIA, autres projets)","TRAVAUX OCM",
U738="No root CAuse","No root cause",
U738="ODU HS","PDH",
U738="IP &amp; VLAN","PDH",
U738="Warehouse HUAWEI","SPARE-ISSUE",
U738="SPARE-HS","SPARE-ISSUE",
U738="Power Telco","BSS",U738="no impacts","no impacts"
),"")</f>
        <v>No root cause</v>
      </c>
      <c r="T738" s="41" t="str" cm="1">
        <f t="array" ref="T738">IFERROR(_xlfn.IFS(
U738="MPR ISSUE","TX ISSUE",
U738="BSS Hardware Issue","RAN ISSUE",
U738="Sites strategiques, MLL, Pylone, etc.","ENVTECH",
U738="AKTIVCO DEFAUT GE &amp; POWER Cabinet","POWER ISSUE",
U738="AKTIVCO Coupure ENEO &amp; Baisse de tension","POWER ISSUE",
U738="Coupure ENEO &amp; Baisse de tension","POWER ISSUE",
U738="Defaut GE &amp; POWER Cabinet","POWER ISSUE",
U738="Sharing","POWER ISSUE",
U738="Sites strategiques &amp; DataCenter","POWER ISSUE",
U738="Exclu","Exclu",
U738="SAT","TX ISSUE",
U738="SPARE-ISSUE","SPARE-ISSUE",
U738="Fiber CAmtel","TX ISSUE",
U738="Fiber AOF","TX ISSUE",
U738="Projet OCM (HUAWEI)","TRAVAUX-HUAWEI",
U738="Projet OCM (NOKIA)","TRAVAUX -NOKIA",
U738="ACCESS-ISSUE","ACCESS-ISSUE",
U738="Projet OCM (ZTE, NOKIA, autres projets)","TRAVAUX OCM",
U738="No root CAuse","No root cause",
U738="ODU HS","TX ISSUE",
U738="IP &amp; VLAN","TX ISSUE",
U738="Warehouse HUAWEI","SPARE-ISSUE",
U738="SPARE-HS","SPARE-ISSUE",
U738="Power Telco","RAN ISSUE",U738="no impacts","no impacts"
),"")</f>
        <v>No root cause</v>
      </c>
      <c r="U738" s="68" t="s">
        <v>5691</v>
      </c>
      <c r="V738" s="41" t="str" cm="1">
        <f t="array" ref="V738">IFERROR(_xlfn.IFS(
U738="MPR ISSUE","ACTIVE",
U738="BSS Hardware Issue","ACTIVE",
U738="Sites strategiques, MLL, Pylone, etc.","PASSIVE",
U738="AKTIVCO DEFAUT GE &amp; POWER Cabinet","PASSIVE",
U738="AKTIVCO Coupure ENEO &amp; Baisse de tension","PASSIVE",
U738="Coupure ENEO &amp; Baisse de tension","PASSIVE",
U738="Defaut GE &amp; POWER Cabinet","PASSIVE",
U738="Sharing","PASSIVE",
U738="Sites strategiques &amp; DataCenter","PASSIVE",
U738="Exclu","Exclu",
U738="SAT","ACTIVE",
U738="SPARE-ISSUE","SPARE-ISSUE",
U738="Fiber CAmtel","ACTIVE",
U738="Fiber AOF","ACTIVE",
U738="Projet OCM (HUAWEI)","PLANNED WORKS",
U738="Projet OCM (NOKIA)","PLANNED WORKS",
U738="ACCESS-ISSUE","ACCESS-ISSUE",
U738="Projet OCM (ZTE, NOKIA, autres projets)","PLANNED WORKS",
U738="No root CAuse","No root cause",
U738="ODU HS","ACTIVE",
U738="IP &amp; VLAN","ACTIVE",
U738="Warehouse HUAWEI","SPARE-ISSUE",
U738="SPARE-HS","SPARE-ISSUE",
U738="Power Telco","ACTIVE", U738="no impacts","no impacts"
),"")</f>
        <v>No root cause</v>
      </c>
      <c r="W738" s="113"/>
      <c r="X738" s="113"/>
      <c r="Y738" s="113"/>
      <c r="Z738" s="113"/>
      <c r="AA738" s="113"/>
      <c r="AB738" s="17" t="s">
        <v>5465</v>
      </c>
      <c r="AC738" s="17" t="str">
        <f>_xlfn.XLOOKUP(B738,'INCIDENT-04-27-2026'!E:E,'INCIDENT-04-27-2026'!F:F,"")</f>
        <v/>
      </c>
      <c r="AD738" s="9"/>
      <c r="AE738" s="7" t="s">
        <v>5465</v>
      </c>
      <c r="AF738" s="6" t="str">
        <f>_xlfn.XLOOKUP(B738,'[13]Input_27-04'!$B:$B,'[13]Input_27-04'!$M:$M,"")</f>
        <v/>
      </c>
      <c r="AG738" s="7"/>
      <c r="AH738" s="3"/>
      <c r="AI738" s="18" t="str">
        <f>_xlfn.XLOOKUP(B738,'[3]Cells Huawei 27042026 10h'!$B:$B,'[3]Cells Huawei 27042026 10h'!$T:$T,"")</f>
        <v/>
      </c>
      <c r="AJ738" s="18" t="str">
        <f>_xlfn.XLOOKUP(B738,'[3]Cells Huawei 27042026 15h'!$B:$B,'[3]Cells Huawei 27042026 15h'!$T:$T,"")</f>
        <v/>
      </c>
      <c r="AK738" s="18" t="str">
        <f>_xlfn.XLOOKUP(B738,'[4]cells down 27042026 11h28'!$B:$B,'[4]cells down 27042026 11h28'!$R:$R,"")</f>
        <v/>
      </c>
      <c r="AL738" s="18" t="str">
        <f>_xlfn.XLOOKUP(B738,'[4]cells down 27042026 18h01'!$B:$B,'[4]cells down 27042026 18h01'!$R:$R,"")</f>
        <v/>
      </c>
      <c r="AM738" s="18" t="str">
        <f>_xlfn.XLOOKUP(B738,'[5]cell downs 27042026 11h'!$B:$B,'[5]cell downs 27042026 11h'!$R:$R,"")</f>
        <v/>
      </c>
      <c r="AN738" s="18" t="str">
        <f>_xlfn.XLOOKUP(B738,'[5]cell downs 27042026 17h40'!$B:$B,'[5]cell downs 27042026 17h40'!$R:$R,"")</f>
        <v/>
      </c>
      <c r="AO738" s="18" t="str">
        <f>_xlfn.XLOOKUP(B738,'[6]ALL SITES DOWN'!$D:$D,'[6]ALL SITES DOWN'!$J:$J,"")</f>
        <v/>
      </c>
      <c r="AP738" s="18" t="str">
        <f>_xlfn.XLOOKUP(B738,'[7]ALL SITES DOWN'!$D:$D,'[7]ALL SITES DOWN'!$J:$J,"")</f>
        <v/>
      </c>
      <c r="AQ738" s="9" t="str">
        <f>_xlfn.XLOOKUP(B738,[8]sheet1!$AC:$AC,[8]sheet1!$AF:$AF,"")</f>
        <v/>
      </c>
      <c r="AR738" s="14"/>
      <c r="AS738" s="14" t="s">
        <v>5465</v>
      </c>
      <c r="AT738" s="14" t="str">
        <f>_xlfn.XLOOKUP(B738,'[9]cell downs 18042026 17h'!$B:$B,'[9]cell downs 18042026 17h'!$B:$B,"")</f>
        <v/>
      </c>
      <c r="AU738" s="14" t="str">
        <f>_xlfn.XLOOKUP(B738,'[10]Cells Huawei 19042026 15h'!$B:$B,'[10]Cells Huawei 19042026 15h'!$B:$B,"")</f>
        <v/>
      </c>
      <c r="AV738" s="9" t="str">
        <f>_xlfn.XLOOKUP(B738,'[11]cells down 19042026 9H40'!$B:$B,'[11]cells down 19042026 9H40'!$B:$B,"")</f>
        <v/>
      </c>
    </row>
    <row r="739" spans="1:48" hidden="1" x14ac:dyDescent="0.3">
      <c r="A739" s="1" t="s">
        <v>758</v>
      </c>
      <c r="B739" s="8" t="s">
        <v>759</v>
      </c>
      <c r="C739" s="3" t="str">
        <f>_xlfn.XLOOKUP(B739,'[1]daily break down'!$D:$D,'[1]daily break down'!$E:$E,"")</f>
        <v>Douala</v>
      </c>
      <c r="D739" s="1" t="s">
        <v>21</v>
      </c>
      <c r="E739" s="1" t="s">
        <v>12</v>
      </c>
      <c r="F739" s="3" t="s">
        <v>31</v>
      </c>
      <c r="G739" s="1" t="s">
        <v>32</v>
      </c>
      <c r="H739" s="29" t="str">
        <f>_xlfn.XLOOKUP(B739,[2]CALCULATION!$B:$B,[2]CALCULATION!$H:$H,"")</f>
        <v>ZTE</v>
      </c>
      <c r="I739" s="26">
        <v>0</v>
      </c>
      <c r="J739" s="26">
        <v>0</v>
      </c>
      <c r="K739" s="26">
        <v>0</v>
      </c>
      <c r="L739" s="26">
        <v>0</v>
      </c>
      <c r="M739" s="26">
        <v>0</v>
      </c>
      <c r="N739" s="26">
        <v>4.0727114740906272</v>
      </c>
      <c r="O739" s="26">
        <v>0</v>
      </c>
      <c r="P739" s="114" t="s">
        <v>6364</v>
      </c>
      <c r="Q739" s="42" t="s">
        <v>5538</v>
      </c>
      <c r="R739" s="42"/>
      <c r="S739" s="41" t="str" cm="1">
        <f t="array" ref="S739">IFERROR(_xlfn.IFS(
U739="MPR ISSUE","PDH",
U739="BSS Hardware Issue","BSS",
U739="Sites strategiques, MLL, Pylone, etc.","ENVTECH",
U739="AKTIVCO DEFAUT GE &amp; POWER Cabinet","AKTIVCO",
U739="AKTIVCO Coupure ENEO &amp; Baisse de tension","AKTIVCO GRID ONLY",
U739="Coupure ENEO &amp; Baisse de tension","IHS GRID ONLY",
U739="Defaut GE &amp; POWER Cabinet","IHS",
U739="Sharing","Partners",
U739="Sites strategiques &amp; DataCenter","SST &amp; DC",
U739="Exclu","Exclu",
U739="SAT","SAT",
U739="SPARE-ISSUE","SPARE-ISSUE",
U739="Fiber CAmtel","TRANS_FO_CAMTEL",
U739="Fiber AOF","Fiber AOF",
U739="Projet OCM (HUAWEI)","TRAVAUX-HUAWEI",
U739="Projet OCM (NOKIA)","TRAVAUX-NOKIA",
U739="ACCESS-ISSUE","ACCESS-ISSUE",
U739="Projet OCM (ZTE, NOKIA, autres projets)","TRAVAUX OCM",
U739="No root CAuse","No root cause",
U739="ODU HS","PDH",
U739="IP &amp; VLAN","PDH",
U739="Warehouse HUAWEI","SPARE-ISSUE",
U739="SPARE-HS","SPARE-ISSUE",
U739="Power Telco","BSS",U739="no impacts","no impacts"
),"")</f>
        <v>No root cause</v>
      </c>
      <c r="T739" s="41" t="str" cm="1">
        <f t="array" ref="T739">IFERROR(_xlfn.IFS(
U739="MPR ISSUE","TX ISSUE",
U739="BSS Hardware Issue","RAN ISSUE",
U739="Sites strategiques, MLL, Pylone, etc.","ENVTECH",
U739="AKTIVCO DEFAUT GE &amp; POWER Cabinet","POWER ISSUE",
U739="AKTIVCO Coupure ENEO &amp; Baisse de tension","POWER ISSUE",
U739="Coupure ENEO &amp; Baisse de tension","POWER ISSUE",
U739="Defaut GE &amp; POWER Cabinet","POWER ISSUE",
U739="Sharing","POWER ISSUE",
U739="Sites strategiques &amp; DataCenter","POWER ISSUE",
U739="Exclu","Exclu",
U739="SAT","TX ISSUE",
U739="SPARE-ISSUE","SPARE-ISSUE",
U739="Fiber CAmtel","TX ISSUE",
U739="Fiber AOF","TX ISSUE",
U739="Projet OCM (HUAWEI)","TRAVAUX-HUAWEI",
U739="Projet OCM (NOKIA)","TRAVAUX -NOKIA",
U739="ACCESS-ISSUE","ACCESS-ISSUE",
U739="Projet OCM (ZTE, NOKIA, autres projets)","TRAVAUX OCM",
U739="No root CAuse","No root cause",
U739="ODU HS","TX ISSUE",
U739="IP &amp; VLAN","TX ISSUE",
U739="Warehouse HUAWEI","SPARE-ISSUE",
U739="SPARE-HS","SPARE-ISSUE",
U739="Power Telco","RAN ISSUE",U739="no impacts","no impacts"
),"")</f>
        <v>No root cause</v>
      </c>
      <c r="U739" s="68" t="s">
        <v>5691</v>
      </c>
      <c r="V739" s="41" t="str" cm="1">
        <f t="array" ref="V739">IFERROR(_xlfn.IFS(
U739="MPR ISSUE","ACTIVE",
U739="BSS Hardware Issue","ACTIVE",
U739="Sites strategiques, MLL, Pylone, etc.","PASSIVE",
U739="AKTIVCO DEFAUT GE &amp; POWER Cabinet","PASSIVE",
U739="AKTIVCO Coupure ENEO &amp; Baisse de tension","PASSIVE",
U739="Coupure ENEO &amp; Baisse de tension","PASSIVE",
U739="Defaut GE &amp; POWER Cabinet","PASSIVE",
U739="Sharing","PASSIVE",
U739="Sites strategiques &amp; DataCenter","PASSIVE",
U739="Exclu","Exclu",
U739="SAT","ACTIVE",
U739="SPARE-ISSUE","SPARE-ISSUE",
U739="Fiber CAmtel","ACTIVE",
U739="Fiber AOF","ACTIVE",
U739="Projet OCM (HUAWEI)","PLANNED WORKS",
U739="Projet OCM (NOKIA)","PLANNED WORKS",
U739="ACCESS-ISSUE","ACCESS-ISSUE",
U739="Projet OCM (ZTE, NOKIA, autres projets)","PLANNED WORKS",
U739="No root CAuse","No root cause",
U739="ODU HS","ACTIVE",
U739="IP &amp; VLAN","ACTIVE",
U739="Warehouse HUAWEI","SPARE-ISSUE",
U739="SPARE-HS","SPARE-ISSUE",
U739="Power Telco","ACTIVE", U739="no impacts","no impacts"
),"")</f>
        <v>No root cause</v>
      </c>
      <c r="W739" s="113"/>
      <c r="X739" s="113"/>
      <c r="Y739" s="113"/>
      <c r="Z739" s="113"/>
      <c r="AA739" s="113"/>
      <c r="AB739" s="17" t="s">
        <v>5465</v>
      </c>
      <c r="AC739" s="17" t="str">
        <f>_xlfn.XLOOKUP(B739,'INCIDENT-04-27-2026'!E:E,'INCIDENT-04-27-2026'!F:F,"")</f>
        <v/>
      </c>
      <c r="AD739" s="9"/>
      <c r="AE739" s="7" t="s">
        <v>5465</v>
      </c>
      <c r="AF739" s="6" t="str">
        <f>_xlfn.XLOOKUP(B739,'[13]Input_27-04'!$B:$B,'[13]Input_27-04'!$M:$M,"")</f>
        <v/>
      </c>
      <c r="AG739" s="7"/>
      <c r="AH739" s="3"/>
      <c r="AI739" s="18" t="str">
        <f>_xlfn.XLOOKUP(B739,'[3]Cells Huawei 27042026 10h'!$B:$B,'[3]Cells Huawei 27042026 10h'!$T:$T,"")</f>
        <v/>
      </c>
      <c r="AJ739" s="18" t="str">
        <f>_xlfn.XLOOKUP(B739,'[3]Cells Huawei 27042026 15h'!$B:$B,'[3]Cells Huawei 27042026 15h'!$T:$T,"")</f>
        <v/>
      </c>
      <c r="AK739" s="18" t="str">
        <f>_xlfn.XLOOKUP(B739,'[4]cells down 27042026 11h28'!$B:$B,'[4]cells down 27042026 11h28'!$R:$R,"")</f>
        <v/>
      </c>
      <c r="AL739" s="18" t="str">
        <f>_xlfn.XLOOKUP(B739,'[4]cells down 27042026 18h01'!$B:$B,'[4]cells down 27042026 18h01'!$R:$R,"")</f>
        <v/>
      </c>
      <c r="AM739" s="18" t="str">
        <f>_xlfn.XLOOKUP(B739,'[5]cell downs 27042026 11h'!$B:$B,'[5]cell downs 27042026 11h'!$R:$R,"")</f>
        <v/>
      </c>
      <c r="AN739" s="18" t="str">
        <f>_xlfn.XLOOKUP(B739,'[5]cell downs 27042026 17h40'!$B:$B,'[5]cell downs 27042026 17h40'!$R:$R,"")</f>
        <v/>
      </c>
      <c r="AO739" s="18" t="str">
        <f>_xlfn.XLOOKUP(B739,'[6]ALL SITES DOWN'!$D:$D,'[6]ALL SITES DOWN'!$J:$J,"")</f>
        <v/>
      </c>
      <c r="AP739" s="18" t="str">
        <f>_xlfn.XLOOKUP(B739,'[7]ALL SITES DOWN'!$D:$D,'[7]ALL SITES DOWN'!$J:$J,"")</f>
        <v/>
      </c>
      <c r="AQ739" s="9" t="str">
        <f>_xlfn.XLOOKUP(B739,[8]sheet1!$AC:$AC,[8]sheet1!$AF:$AF,"")</f>
        <v/>
      </c>
      <c r="AR739" s="14"/>
      <c r="AS739" s="14" t="s">
        <v>5465</v>
      </c>
      <c r="AT739" s="14" t="str">
        <f>_xlfn.XLOOKUP(B739,'[9]cell downs 18042026 17h'!$B:$B,'[9]cell downs 18042026 17h'!$B:$B,"")</f>
        <v/>
      </c>
      <c r="AU739" s="14" t="str">
        <f>_xlfn.XLOOKUP(B739,'[10]Cells Huawei 19042026 15h'!$B:$B,'[10]Cells Huawei 19042026 15h'!$B:$B,"")</f>
        <v/>
      </c>
      <c r="AV739" s="9" t="str">
        <f>_xlfn.XLOOKUP(B739,'[11]cells down 19042026 9H40'!$B:$B,'[11]cells down 19042026 9H40'!$B:$B,"")</f>
        <v/>
      </c>
    </row>
    <row r="740" spans="1:48" hidden="1" x14ac:dyDescent="0.3">
      <c r="A740" s="1" t="s">
        <v>360</v>
      </c>
      <c r="B740" s="1" t="s">
        <v>361</v>
      </c>
      <c r="C740" s="3" t="str">
        <f>_xlfn.XLOOKUP(B740,'[1]daily break down'!$D:$D,'[1]daily break down'!$E:$E,"")</f>
        <v>Douala</v>
      </c>
      <c r="D740" s="1" t="s">
        <v>21</v>
      </c>
      <c r="E740" s="1" t="s">
        <v>30</v>
      </c>
      <c r="F740" s="3" t="s">
        <v>31</v>
      </c>
      <c r="G740" s="1" t="s">
        <v>32</v>
      </c>
      <c r="H740" s="29" t="str">
        <f>_xlfn.XLOOKUP(B740,[2]CALCULATION!$B:$B,[2]CALCULATION!$H:$H,"")</f>
        <v>ZTE</v>
      </c>
      <c r="I740" s="26">
        <v>6.7779896585081891</v>
      </c>
      <c r="J740" s="26">
        <v>4.3317124814158481</v>
      </c>
      <c r="K740" s="26">
        <v>0</v>
      </c>
      <c r="L740" s="26">
        <v>6.1423117971195635</v>
      </c>
      <c r="M740" s="26">
        <v>0</v>
      </c>
      <c r="N740" s="26">
        <v>3.9102874158541012</v>
      </c>
      <c r="O740" s="26">
        <v>0</v>
      </c>
      <c r="P740" s="114" t="s">
        <v>6364</v>
      </c>
      <c r="Q740" s="42" t="s">
        <v>5538</v>
      </c>
      <c r="R740" s="42"/>
      <c r="S740" s="41" t="str" cm="1">
        <f t="array" ref="S740">IFERROR(_xlfn.IFS(
U740="MPR ISSUE","PDH",
U740="BSS Hardware Issue","BSS",
U740="Sites strategiques, MLL, Pylone, etc.","ENVTECH",
U740="AKTIVCO DEFAUT GE &amp; POWER Cabinet","AKTIVCO",
U740="AKTIVCO Coupure ENEO &amp; Baisse de tension","AKTIVCO GRID ONLY",
U740="Coupure ENEO &amp; Baisse de tension","IHS GRID ONLY",
U740="Defaut GE &amp; POWER Cabinet","IHS",
U740="Sharing","Partners",
U740="Sites strategiques &amp; DataCenter","SST &amp; DC",
U740="Exclu","Exclu",
U740="SAT","SAT",
U740="SPARE-ISSUE","SPARE-ISSUE",
U740="Fiber CAmtel","TRANS_FO_CAMTEL",
U740="Fiber AOF","Fiber AOF",
U740="Projet OCM (HUAWEI)","TRAVAUX-HUAWEI",
U740="Projet OCM (NOKIA)","TRAVAUX-NOKIA",
U740="ACCESS-ISSUE","ACCESS-ISSUE",
U740="Projet OCM (ZTE, NOKIA, autres projets)","TRAVAUX OCM",
U740="No root CAuse","No root cause",
U740="ODU HS","PDH",
U740="IP &amp; VLAN","PDH",
U740="Warehouse HUAWEI","SPARE-ISSUE",
U740="SPARE-HS","SPARE-ISSUE",
U740="Power Telco","BSS",U740="no impacts","no impacts"
),"")</f>
        <v>No root cause</v>
      </c>
      <c r="T740" s="41" t="str" cm="1">
        <f t="array" ref="T740">IFERROR(_xlfn.IFS(
U740="MPR ISSUE","TX ISSUE",
U740="BSS Hardware Issue","RAN ISSUE",
U740="Sites strategiques, MLL, Pylone, etc.","ENVTECH",
U740="AKTIVCO DEFAUT GE &amp; POWER Cabinet","POWER ISSUE",
U740="AKTIVCO Coupure ENEO &amp; Baisse de tension","POWER ISSUE",
U740="Coupure ENEO &amp; Baisse de tension","POWER ISSUE",
U740="Defaut GE &amp; POWER Cabinet","POWER ISSUE",
U740="Sharing","POWER ISSUE",
U740="Sites strategiques &amp; DataCenter","POWER ISSUE",
U740="Exclu","Exclu",
U740="SAT","TX ISSUE",
U740="SPARE-ISSUE","SPARE-ISSUE",
U740="Fiber CAmtel","TX ISSUE",
U740="Fiber AOF","TX ISSUE",
U740="Projet OCM (HUAWEI)","TRAVAUX-HUAWEI",
U740="Projet OCM (NOKIA)","TRAVAUX -NOKIA",
U740="ACCESS-ISSUE","ACCESS-ISSUE",
U740="Projet OCM (ZTE, NOKIA, autres projets)","TRAVAUX OCM",
U740="No root CAuse","No root cause",
U740="ODU HS","TX ISSUE",
U740="IP &amp; VLAN","TX ISSUE",
U740="Warehouse HUAWEI","SPARE-ISSUE",
U740="SPARE-HS","SPARE-ISSUE",
U740="Power Telco","RAN ISSUE",U740="no impacts","no impacts"
),"")</f>
        <v>No root cause</v>
      </c>
      <c r="U740" s="68" t="s">
        <v>5691</v>
      </c>
      <c r="V740" s="41" t="str" cm="1">
        <f t="array" ref="V740">IFERROR(_xlfn.IFS(
U740="MPR ISSUE","ACTIVE",
U740="BSS Hardware Issue","ACTIVE",
U740="Sites strategiques, MLL, Pylone, etc.","PASSIVE",
U740="AKTIVCO DEFAUT GE &amp; POWER Cabinet","PASSIVE",
U740="AKTIVCO Coupure ENEO &amp; Baisse de tension","PASSIVE",
U740="Coupure ENEO &amp; Baisse de tension","PASSIVE",
U740="Defaut GE &amp; POWER Cabinet","PASSIVE",
U740="Sharing","PASSIVE",
U740="Sites strategiques &amp; DataCenter","PASSIVE",
U740="Exclu","Exclu",
U740="SAT","ACTIVE",
U740="SPARE-ISSUE","SPARE-ISSUE",
U740="Fiber CAmtel","ACTIVE",
U740="Fiber AOF","ACTIVE",
U740="Projet OCM (HUAWEI)","PLANNED WORKS",
U740="Projet OCM (NOKIA)","PLANNED WORKS",
U740="ACCESS-ISSUE","ACCESS-ISSUE",
U740="Projet OCM (ZTE, NOKIA, autres projets)","PLANNED WORKS",
U740="No root CAuse","No root cause",
U740="ODU HS","ACTIVE",
U740="IP &amp; VLAN","ACTIVE",
U740="Warehouse HUAWEI","SPARE-ISSUE",
U740="SPARE-HS","SPARE-ISSUE",
U740="Power Telco","ACTIVE", U740="no impacts","no impacts"
),"")</f>
        <v>No root cause</v>
      </c>
      <c r="W740" s="113"/>
      <c r="X740" s="113"/>
      <c r="Y740" s="113"/>
      <c r="Z740" s="113"/>
      <c r="AA740" s="113"/>
      <c r="AB740" s="17" t="s">
        <v>5465</v>
      </c>
      <c r="AC740" s="17" t="str">
        <f>_xlfn.XLOOKUP(B740,'INCIDENT-04-27-2026'!E:E,'INCIDENT-04-27-2026'!F:F,"")</f>
        <v/>
      </c>
      <c r="AD740" s="9"/>
      <c r="AE740" s="7" t="s">
        <v>5465</v>
      </c>
      <c r="AF740" s="6" t="str">
        <f>_xlfn.XLOOKUP(B740,'[13]Input_27-04'!$B:$B,'[13]Input_27-04'!$M:$M,"")</f>
        <v/>
      </c>
      <c r="AG740" s="7"/>
      <c r="AH740" s="3"/>
      <c r="AI740" s="18" t="str">
        <f>_xlfn.XLOOKUP(B740,'[3]Cells Huawei 27042026 10h'!$B:$B,'[3]Cells Huawei 27042026 10h'!$T:$T,"")</f>
        <v/>
      </c>
      <c r="AJ740" s="18" t="str">
        <f>_xlfn.XLOOKUP(B740,'[3]Cells Huawei 27042026 15h'!$B:$B,'[3]Cells Huawei 27042026 15h'!$T:$T,"")</f>
        <v/>
      </c>
      <c r="AK740" s="18" t="str">
        <f>_xlfn.XLOOKUP(B740,'[4]cells down 27042026 11h28'!$B:$B,'[4]cells down 27042026 11h28'!$R:$R,"")</f>
        <v/>
      </c>
      <c r="AL740" s="18" t="str">
        <f>_xlfn.XLOOKUP(B740,'[4]cells down 27042026 18h01'!$B:$B,'[4]cells down 27042026 18h01'!$R:$R,"")</f>
        <v/>
      </c>
      <c r="AM740" s="18" t="str">
        <f>_xlfn.XLOOKUP(B740,'[5]cell downs 27042026 11h'!$B:$B,'[5]cell downs 27042026 11h'!$R:$R,"")</f>
        <v/>
      </c>
      <c r="AN740" s="18" t="str">
        <f>_xlfn.XLOOKUP(B740,'[5]cell downs 27042026 17h40'!$B:$B,'[5]cell downs 27042026 17h40'!$R:$R,"")</f>
        <v/>
      </c>
      <c r="AO740" s="18" t="str">
        <f>_xlfn.XLOOKUP(B740,'[6]ALL SITES DOWN'!$D:$D,'[6]ALL SITES DOWN'!$J:$J,"")</f>
        <v/>
      </c>
      <c r="AP740" s="18" t="str">
        <f>_xlfn.XLOOKUP(B740,'[7]ALL SITES DOWN'!$D:$D,'[7]ALL SITES DOWN'!$J:$J,"")</f>
        <v/>
      </c>
      <c r="AQ740" s="9" t="str">
        <f>_xlfn.XLOOKUP(B740,[8]sheet1!$AC:$AC,[8]sheet1!$AF:$AF,"")</f>
        <v/>
      </c>
      <c r="AR740" s="14"/>
      <c r="AS740" s="14" t="s">
        <v>5465</v>
      </c>
      <c r="AT740" s="14" t="str">
        <f>_xlfn.XLOOKUP(B740,'[9]cell downs 18042026 17h'!$B:$B,'[9]cell downs 18042026 17h'!$B:$B,"")</f>
        <v/>
      </c>
      <c r="AU740" s="14" t="str">
        <f>_xlfn.XLOOKUP(B740,'[10]Cells Huawei 19042026 15h'!$B:$B,'[10]Cells Huawei 19042026 15h'!$B:$B,"")</f>
        <v/>
      </c>
      <c r="AV740" s="9" t="str">
        <f>_xlfn.XLOOKUP(B740,'[11]cells down 19042026 9H40'!$B:$B,'[11]cells down 19042026 9H40'!$B:$B,"")</f>
        <v/>
      </c>
    </row>
    <row r="741" spans="1:48" hidden="1" x14ac:dyDescent="0.3">
      <c r="A741" s="1" t="s">
        <v>425</v>
      </c>
      <c r="B741" s="1" t="s">
        <v>426</v>
      </c>
      <c r="C741" s="3" t="str">
        <f>_xlfn.XLOOKUP(B741,'[1]daily break down'!$D:$D,'[1]daily break down'!$E:$E,"")</f>
        <v>Douala</v>
      </c>
      <c r="D741" s="1" t="s">
        <v>21</v>
      </c>
      <c r="E741" s="1" t="s">
        <v>36</v>
      </c>
      <c r="F741" s="3" t="s">
        <v>31</v>
      </c>
      <c r="G741" s="1" t="s">
        <v>32</v>
      </c>
      <c r="H741" s="29" t="str">
        <f>_xlfn.XLOOKUP(B741,[2]CALCULATION!$B:$B,[2]CALCULATION!$H:$H,"")</f>
        <v>ZTE</v>
      </c>
      <c r="I741" s="26">
        <v>8.7031080120879025</v>
      </c>
      <c r="J741" s="26">
        <v>2.3639682906575574</v>
      </c>
      <c r="K741" s="26">
        <v>0</v>
      </c>
      <c r="L741" s="26">
        <v>6.4369829610795781</v>
      </c>
      <c r="M741" s="26">
        <v>0</v>
      </c>
      <c r="N741" s="26">
        <v>3.9015303924002578</v>
      </c>
      <c r="O741" s="26">
        <v>0</v>
      </c>
      <c r="P741" s="114" t="s">
        <v>6364</v>
      </c>
      <c r="Q741" s="42" t="s">
        <v>5538</v>
      </c>
      <c r="R741" s="42"/>
      <c r="S741" s="41" t="str" cm="1">
        <f t="array" ref="S741">IFERROR(_xlfn.IFS(
U741="MPR ISSUE","PDH",
U741="BSS Hardware Issue","BSS",
U741="Sites strategiques, MLL, Pylone, etc.","ENVTECH",
U741="AKTIVCO DEFAUT GE &amp; POWER Cabinet","AKTIVCO",
U741="AKTIVCO Coupure ENEO &amp; Baisse de tension","AKTIVCO GRID ONLY",
U741="Coupure ENEO &amp; Baisse de tension","IHS GRID ONLY",
U741="Defaut GE &amp; POWER Cabinet","IHS",
U741="Sharing","Partners",
U741="Sites strategiques &amp; DataCenter","SST &amp; DC",
U741="Exclu","Exclu",
U741="SAT","SAT",
U741="SPARE-ISSUE","SPARE-ISSUE",
U741="Fiber CAmtel","TRANS_FO_CAMTEL",
U741="Fiber AOF","Fiber AOF",
U741="Projet OCM (HUAWEI)","TRAVAUX-HUAWEI",
U741="Projet OCM (NOKIA)","TRAVAUX-NOKIA",
U741="ACCESS-ISSUE","ACCESS-ISSUE",
U741="Projet OCM (ZTE, NOKIA, autres projets)","TRAVAUX OCM",
U741="No root CAuse","No root cause",
U741="ODU HS","PDH",
U741="IP &amp; VLAN","PDH",
U741="Warehouse HUAWEI","SPARE-ISSUE",
U741="SPARE-HS","SPARE-ISSUE",
U741="Power Telco","BSS",U741="no impacts","no impacts"
),"")</f>
        <v>No root cause</v>
      </c>
      <c r="T741" s="41" t="str" cm="1">
        <f t="array" ref="T741">IFERROR(_xlfn.IFS(
U741="MPR ISSUE","TX ISSUE",
U741="BSS Hardware Issue","RAN ISSUE",
U741="Sites strategiques, MLL, Pylone, etc.","ENVTECH",
U741="AKTIVCO DEFAUT GE &amp; POWER Cabinet","POWER ISSUE",
U741="AKTIVCO Coupure ENEO &amp; Baisse de tension","POWER ISSUE",
U741="Coupure ENEO &amp; Baisse de tension","POWER ISSUE",
U741="Defaut GE &amp; POWER Cabinet","POWER ISSUE",
U741="Sharing","POWER ISSUE",
U741="Sites strategiques &amp; DataCenter","POWER ISSUE",
U741="Exclu","Exclu",
U741="SAT","TX ISSUE",
U741="SPARE-ISSUE","SPARE-ISSUE",
U741="Fiber CAmtel","TX ISSUE",
U741="Fiber AOF","TX ISSUE",
U741="Projet OCM (HUAWEI)","TRAVAUX-HUAWEI",
U741="Projet OCM (NOKIA)","TRAVAUX -NOKIA",
U741="ACCESS-ISSUE","ACCESS-ISSUE",
U741="Projet OCM (ZTE, NOKIA, autres projets)","TRAVAUX OCM",
U741="No root CAuse","No root cause",
U741="ODU HS","TX ISSUE",
U741="IP &amp; VLAN","TX ISSUE",
U741="Warehouse HUAWEI","SPARE-ISSUE",
U741="SPARE-HS","SPARE-ISSUE",
U741="Power Telco","RAN ISSUE",U741="no impacts","no impacts"
),"")</f>
        <v>No root cause</v>
      </c>
      <c r="U741" s="68" t="s">
        <v>5691</v>
      </c>
      <c r="V741" s="41" t="str" cm="1">
        <f t="array" ref="V741">IFERROR(_xlfn.IFS(
U741="MPR ISSUE","ACTIVE",
U741="BSS Hardware Issue","ACTIVE",
U741="Sites strategiques, MLL, Pylone, etc.","PASSIVE",
U741="AKTIVCO DEFAUT GE &amp; POWER Cabinet","PASSIVE",
U741="AKTIVCO Coupure ENEO &amp; Baisse de tension","PASSIVE",
U741="Coupure ENEO &amp; Baisse de tension","PASSIVE",
U741="Defaut GE &amp; POWER Cabinet","PASSIVE",
U741="Sharing","PASSIVE",
U741="Sites strategiques &amp; DataCenter","PASSIVE",
U741="Exclu","Exclu",
U741="SAT","ACTIVE",
U741="SPARE-ISSUE","SPARE-ISSUE",
U741="Fiber CAmtel","ACTIVE",
U741="Fiber AOF","ACTIVE",
U741="Projet OCM (HUAWEI)","PLANNED WORKS",
U741="Projet OCM (NOKIA)","PLANNED WORKS",
U741="ACCESS-ISSUE","ACCESS-ISSUE",
U741="Projet OCM (ZTE, NOKIA, autres projets)","PLANNED WORKS",
U741="No root CAuse","No root cause",
U741="ODU HS","ACTIVE",
U741="IP &amp; VLAN","ACTIVE",
U741="Warehouse HUAWEI","SPARE-ISSUE",
U741="SPARE-HS","SPARE-ISSUE",
U741="Power Telco","ACTIVE", U741="no impacts","no impacts"
),"")</f>
        <v>No root cause</v>
      </c>
      <c r="W741" s="113"/>
      <c r="X741" s="113"/>
      <c r="Y741" s="113"/>
      <c r="Z741" s="113"/>
      <c r="AA741" s="113"/>
      <c r="AB741" s="17" t="s">
        <v>5465</v>
      </c>
      <c r="AC741" s="17" t="str">
        <f>_xlfn.XLOOKUP(B741,'INCIDENT-04-27-2026'!E:E,'INCIDENT-04-27-2026'!F:F,"")</f>
        <v/>
      </c>
      <c r="AD741" s="9"/>
      <c r="AE741" s="7" t="s">
        <v>5465</v>
      </c>
      <c r="AF741" s="6" t="str">
        <f>_xlfn.XLOOKUP(B741,'[13]Input_27-04'!$B:$B,'[13]Input_27-04'!$M:$M,"")</f>
        <v/>
      </c>
      <c r="AG741" s="7"/>
      <c r="AH741" s="3"/>
      <c r="AI741" s="18" t="str">
        <f>_xlfn.XLOOKUP(B741,'[3]Cells Huawei 27042026 10h'!$B:$B,'[3]Cells Huawei 27042026 10h'!$T:$T,"")</f>
        <v/>
      </c>
      <c r="AJ741" s="18" t="str">
        <f>_xlfn.XLOOKUP(B741,'[3]Cells Huawei 27042026 15h'!$B:$B,'[3]Cells Huawei 27042026 15h'!$T:$T,"")</f>
        <v/>
      </c>
      <c r="AK741" s="18" t="str">
        <f>_xlfn.XLOOKUP(B741,'[4]cells down 27042026 11h28'!$B:$B,'[4]cells down 27042026 11h28'!$R:$R,"")</f>
        <v/>
      </c>
      <c r="AL741" s="18" t="str">
        <f>_xlfn.XLOOKUP(B741,'[4]cells down 27042026 18h01'!$B:$B,'[4]cells down 27042026 18h01'!$R:$R,"")</f>
        <v/>
      </c>
      <c r="AM741" s="18" t="str">
        <f>_xlfn.XLOOKUP(B741,'[5]cell downs 27042026 11h'!$B:$B,'[5]cell downs 27042026 11h'!$R:$R,"")</f>
        <v/>
      </c>
      <c r="AN741" s="18" t="str">
        <f>_xlfn.XLOOKUP(B741,'[5]cell downs 27042026 17h40'!$B:$B,'[5]cell downs 27042026 17h40'!$R:$R,"")</f>
        <v/>
      </c>
      <c r="AO741" s="18" t="str">
        <f>_xlfn.XLOOKUP(B741,'[6]ALL SITES DOWN'!$D:$D,'[6]ALL SITES DOWN'!$J:$J,"")</f>
        <v/>
      </c>
      <c r="AP741" s="18" t="str">
        <f>_xlfn.XLOOKUP(B741,'[7]ALL SITES DOWN'!$D:$D,'[7]ALL SITES DOWN'!$J:$J,"")</f>
        <v/>
      </c>
      <c r="AQ741" s="9" t="str">
        <f>_xlfn.XLOOKUP(B741,[8]sheet1!$AC:$AC,[8]sheet1!$AF:$AF,"")</f>
        <v/>
      </c>
      <c r="AR741" s="14"/>
      <c r="AS741" s="14" t="s">
        <v>5465</v>
      </c>
      <c r="AT741" s="14" t="str">
        <f>_xlfn.XLOOKUP(B741,'[9]cell downs 18042026 17h'!$B:$B,'[9]cell downs 18042026 17h'!$B:$B,"")</f>
        <v/>
      </c>
      <c r="AU741" s="14" t="str">
        <f>_xlfn.XLOOKUP(B741,'[10]Cells Huawei 19042026 15h'!$B:$B,'[10]Cells Huawei 19042026 15h'!$B:$B,"")</f>
        <v/>
      </c>
      <c r="AV741" s="9" t="str">
        <f>_xlfn.XLOOKUP(B741,'[11]cells down 19042026 9H40'!$B:$B,'[11]cells down 19042026 9H40'!$B:$B,"")</f>
        <v/>
      </c>
    </row>
    <row r="742" spans="1:48" hidden="1" x14ac:dyDescent="0.3">
      <c r="A742" s="1" t="s">
        <v>2892</v>
      </c>
      <c r="B742" s="1" t="s">
        <v>2893</v>
      </c>
      <c r="C742" s="3" t="str">
        <f>_xlfn.XLOOKUP(B742,'[1]daily break down'!$D:$D,'[1]daily break down'!$E:$E,"")</f>
        <v>Garoua</v>
      </c>
      <c r="D742" s="1" t="s">
        <v>11</v>
      </c>
      <c r="E742" s="1" t="s">
        <v>12</v>
      </c>
      <c r="F742" s="3" t="s">
        <v>23</v>
      </c>
      <c r="G742" s="1" t="s">
        <v>24</v>
      </c>
      <c r="H742" s="27" t="str">
        <f>_xlfn.XLOOKUP(B742,[2]CALCULATION!$B:$B,[2]CALCULATION!$H:$H,"")</f>
        <v>Huawei</v>
      </c>
      <c r="I742" s="26">
        <v>7.612653488683998</v>
      </c>
      <c r="J742" s="26">
        <v>2.8418592141721817</v>
      </c>
      <c r="K742" s="26">
        <v>7.7966044864496196</v>
      </c>
      <c r="L742" s="26">
        <v>10.308586092063246</v>
      </c>
      <c r="M742" s="26">
        <v>0</v>
      </c>
      <c r="N742" s="26">
        <v>3.8896700653191911</v>
      </c>
      <c r="O742" s="26">
        <v>0</v>
      </c>
      <c r="P742" s="114" t="s">
        <v>6364</v>
      </c>
      <c r="Q742" s="42" t="s">
        <v>5538</v>
      </c>
      <c r="R742" s="42"/>
      <c r="S742" s="41" t="str" cm="1">
        <f t="array" ref="S742">IFERROR(_xlfn.IFS(
U742="MPR ISSUE","PDH",
U742="BSS Hardware Issue","BSS",
U742="Sites strategiques, MLL, Pylone, etc.","ENVTECH",
U742="AKTIVCO DEFAUT GE &amp; POWER Cabinet","AKTIVCO",
U742="AKTIVCO Coupure ENEO &amp; Baisse de tension","AKTIVCO GRID ONLY",
U742="Coupure ENEO &amp; Baisse de tension","IHS GRID ONLY",
U742="Defaut GE &amp; POWER Cabinet","IHS",
U742="Sharing","Partners",
U742="Sites strategiques &amp; DataCenter","SST &amp; DC",
U742="Exclu","Exclu",
U742="SAT","SAT",
U742="SPARE-ISSUE","SPARE-ISSUE",
U742="Fiber CAmtel","TRANS_FO_CAMTEL",
U742="Fiber AOF","Fiber AOF",
U742="Projet OCM (HUAWEI)","TRAVAUX-HUAWEI",
U742="Projet OCM (NOKIA)","TRAVAUX-NOKIA",
U742="ACCESS-ISSUE","ACCESS-ISSUE",
U742="Projet OCM (ZTE, NOKIA, autres projets)","TRAVAUX OCM",
U742="No root CAuse","No root cause",
U742="ODU HS","PDH",
U742="IP &amp; VLAN","PDH",
U742="Warehouse HUAWEI","SPARE-ISSUE",
U742="SPARE-HS","SPARE-ISSUE",
U742="Power Telco","BSS",U742="no impacts","no impacts"
),"")</f>
        <v>No root cause</v>
      </c>
      <c r="T742" s="41" t="str" cm="1">
        <f t="array" ref="T742">IFERROR(_xlfn.IFS(
U742="MPR ISSUE","TX ISSUE",
U742="BSS Hardware Issue","RAN ISSUE",
U742="Sites strategiques, MLL, Pylone, etc.","ENVTECH",
U742="AKTIVCO DEFAUT GE &amp; POWER Cabinet","POWER ISSUE",
U742="AKTIVCO Coupure ENEO &amp; Baisse de tension","POWER ISSUE",
U742="Coupure ENEO &amp; Baisse de tension","POWER ISSUE",
U742="Defaut GE &amp; POWER Cabinet","POWER ISSUE",
U742="Sharing","POWER ISSUE",
U742="Sites strategiques &amp; DataCenter","POWER ISSUE",
U742="Exclu","Exclu",
U742="SAT","TX ISSUE",
U742="SPARE-ISSUE","SPARE-ISSUE",
U742="Fiber CAmtel","TX ISSUE",
U742="Fiber AOF","TX ISSUE",
U742="Projet OCM (HUAWEI)","TRAVAUX-HUAWEI",
U742="Projet OCM (NOKIA)","TRAVAUX -NOKIA",
U742="ACCESS-ISSUE","ACCESS-ISSUE",
U742="Projet OCM (ZTE, NOKIA, autres projets)","TRAVAUX OCM",
U742="No root CAuse","No root cause",
U742="ODU HS","TX ISSUE",
U742="IP &amp; VLAN","TX ISSUE",
U742="Warehouse HUAWEI","SPARE-ISSUE",
U742="SPARE-HS","SPARE-ISSUE",
U742="Power Telco","RAN ISSUE",U742="no impacts","no impacts"
),"")</f>
        <v>No root cause</v>
      </c>
      <c r="U742" s="68" t="s">
        <v>5691</v>
      </c>
      <c r="V742" s="41" t="str" cm="1">
        <f t="array" ref="V742">IFERROR(_xlfn.IFS(
U742="MPR ISSUE","ACTIVE",
U742="BSS Hardware Issue","ACTIVE",
U742="Sites strategiques, MLL, Pylone, etc.","PASSIVE",
U742="AKTIVCO DEFAUT GE &amp; POWER Cabinet","PASSIVE",
U742="AKTIVCO Coupure ENEO &amp; Baisse de tension","PASSIVE",
U742="Coupure ENEO &amp; Baisse de tension","PASSIVE",
U742="Defaut GE &amp; POWER Cabinet","PASSIVE",
U742="Sharing","PASSIVE",
U742="Sites strategiques &amp; DataCenter","PASSIVE",
U742="Exclu","Exclu",
U742="SAT","ACTIVE",
U742="SPARE-ISSUE","SPARE-ISSUE",
U742="Fiber CAmtel","ACTIVE",
U742="Fiber AOF","ACTIVE",
U742="Projet OCM (HUAWEI)","PLANNED WORKS",
U742="Projet OCM (NOKIA)","PLANNED WORKS",
U742="ACCESS-ISSUE","ACCESS-ISSUE",
U742="Projet OCM (ZTE, NOKIA, autres projets)","PLANNED WORKS",
U742="No root CAuse","No root cause",
U742="ODU HS","ACTIVE",
U742="IP &amp; VLAN","ACTIVE",
U742="Warehouse HUAWEI","SPARE-ISSUE",
U742="SPARE-HS","SPARE-ISSUE",
U742="Power Telco","ACTIVE", U742="no impacts","no impacts"
),"")</f>
        <v>No root cause</v>
      </c>
      <c r="W742" s="113"/>
      <c r="X742" s="113"/>
      <c r="Y742" s="113"/>
      <c r="Z742" s="113"/>
      <c r="AA742" s="113"/>
      <c r="AB742" s="17" t="s">
        <v>5465</v>
      </c>
      <c r="AC742" s="17" t="str">
        <f>_xlfn.XLOOKUP(B742,'INCIDENT-04-27-2026'!E:E,'INCIDENT-04-27-2026'!F:F,"")</f>
        <v/>
      </c>
      <c r="AD742" s="9"/>
      <c r="AE742" s="7" t="s">
        <v>5465</v>
      </c>
      <c r="AF742" s="6" t="str">
        <f>_xlfn.XLOOKUP(B742,'[13]Input_27-04'!$B:$B,'[13]Input_27-04'!$M:$M,"")</f>
        <v/>
      </c>
      <c r="AG742" s="7"/>
      <c r="AH742" s="3"/>
      <c r="AI742" s="18" t="str">
        <f>_xlfn.XLOOKUP(B742,'[3]Cells Huawei 27042026 10h'!$B:$B,'[3]Cells Huawei 27042026 10h'!$T:$T,"")</f>
        <v/>
      </c>
      <c r="AJ742" s="18" t="str">
        <f>_xlfn.XLOOKUP(B742,'[3]Cells Huawei 27042026 15h'!$B:$B,'[3]Cells Huawei 27042026 15h'!$T:$T,"")</f>
        <v/>
      </c>
      <c r="AK742" s="18" t="str">
        <f>_xlfn.XLOOKUP(B742,'[4]cells down 27042026 11h28'!$B:$B,'[4]cells down 27042026 11h28'!$R:$R,"")</f>
        <v/>
      </c>
      <c r="AL742" s="18" t="str">
        <f>_xlfn.XLOOKUP(B742,'[4]cells down 27042026 18h01'!$B:$B,'[4]cells down 27042026 18h01'!$R:$R,"")</f>
        <v/>
      </c>
      <c r="AM742" s="18" t="str">
        <f>_xlfn.XLOOKUP(B742,'[5]cell downs 27042026 11h'!$B:$B,'[5]cell downs 27042026 11h'!$R:$R,"")</f>
        <v/>
      </c>
      <c r="AN742" s="18" t="str">
        <f>_xlfn.XLOOKUP(B742,'[5]cell downs 27042026 17h40'!$B:$B,'[5]cell downs 27042026 17h40'!$R:$R,"")</f>
        <v/>
      </c>
      <c r="AO742" s="18" t="str">
        <f>_xlfn.XLOOKUP(B742,'[6]ALL SITES DOWN'!$D:$D,'[6]ALL SITES DOWN'!$J:$J,"")</f>
        <v/>
      </c>
      <c r="AP742" s="18" t="str">
        <f>_xlfn.XLOOKUP(B742,'[7]ALL SITES DOWN'!$D:$D,'[7]ALL SITES DOWN'!$J:$J,"")</f>
        <v/>
      </c>
      <c r="AQ742" s="9" t="str">
        <f>_xlfn.XLOOKUP(B742,[8]sheet1!$AC:$AC,[8]sheet1!$AF:$AF,"")</f>
        <v/>
      </c>
      <c r="AR742" s="14"/>
      <c r="AS742" s="14" t="s">
        <v>5465</v>
      </c>
      <c r="AT742" s="14" t="str">
        <f>_xlfn.XLOOKUP(B742,'[9]cell downs 18042026 17h'!$B:$B,'[9]cell downs 18042026 17h'!$B:$B,"")</f>
        <v/>
      </c>
      <c r="AU742" s="14" t="str">
        <f>_xlfn.XLOOKUP(B742,'[10]Cells Huawei 19042026 15h'!$B:$B,'[10]Cells Huawei 19042026 15h'!$B:$B,"")</f>
        <v/>
      </c>
      <c r="AV742" s="9" t="str">
        <f>_xlfn.XLOOKUP(B742,'[11]cells down 19042026 9H40'!$B:$B,'[11]cells down 19042026 9H40'!$B:$B,"")</f>
        <v/>
      </c>
    </row>
    <row r="743" spans="1:48" hidden="1" x14ac:dyDescent="0.3">
      <c r="A743" s="1" t="s">
        <v>4434</v>
      </c>
      <c r="B743" s="8" t="s">
        <v>4435</v>
      </c>
      <c r="C743" s="3" t="str">
        <f>_xlfn.XLOOKUP(B743,'[1]daily break down'!$D:$D,'[1]daily break down'!$E:$E,"")</f>
        <v>SUD-OUEST</v>
      </c>
      <c r="D743" s="1" t="s">
        <v>11</v>
      </c>
      <c r="E743" s="1" t="s">
        <v>12</v>
      </c>
      <c r="F743" s="3" t="s">
        <v>13</v>
      </c>
      <c r="G743" s="1" t="s">
        <v>14</v>
      </c>
      <c r="H743" s="27" t="str">
        <f>_xlfn.XLOOKUP(B743,[2]CALCULATION!$B:$B,[2]CALCULATION!$H:$H,"")</f>
        <v>Huawei</v>
      </c>
      <c r="I743" s="26">
        <v>0</v>
      </c>
      <c r="J743" s="26">
        <v>0</v>
      </c>
      <c r="K743" s="26">
        <v>0.16292344042941162</v>
      </c>
      <c r="L743" s="26">
        <v>0</v>
      </c>
      <c r="M743" s="26">
        <v>0</v>
      </c>
      <c r="N743" s="26">
        <v>0</v>
      </c>
      <c r="O743" s="26">
        <v>0</v>
      </c>
      <c r="P743" s="114" t="s">
        <v>6364</v>
      </c>
      <c r="Q743" s="42" t="s">
        <v>6353</v>
      </c>
      <c r="R743" s="42"/>
      <c r="S743" s="41" t="str" cm="1">
        <f t="array" ref="S743">IFERROR(_xlfn.IFS(
U743="MPR ISSUE","PDH",
U743="BSS Hardware Issue","BSS",
U743="Sites strategiques, MLL, Pylone, etc.","ENVTECH",
U743="AKTIVCO DEFAUT GE &amp; POWER Cabinet","AKTIVCO",
U743="AKTIVCO Coupure ENEO &amp; Baisse de tension","AKTIVCO GRID ONLY",
U743="Coupure ENEO &amp; Baisse de tension","IHS GRID ONLY",
U743="Defaut GE &amp; POWER Cabinet","IHS",
U743="Sharing","Partners",
U743="Sites strategiques &amp; DataCenter","SST &amp; DC",
U743="Exclu","Exclu",
U743="SAT","SAT",
U743="SPARE-ISSUE","SPARE-ISSUE",
U743="Fiber CAmtel","TRANS_FO_CAMTEL",
U743="Fiber AOF","Fiber AOF",
U743="Projet OCM (HUAWEI)","TRAVAUX-HUAWEI",
U743="Projet OCM (NOKIA)","TRAVAUX-NOKIA",
U743="ACCESS-ISSUE","ACCESS-ISSUE",
U743="Projet OCM (ZTE, NOKIA, autres projets)","TRAVAUX OCM",
U743="No root CAuse","No root cause",
U743="ODU HS","PDH",
U743="IP &amp; VLAN","PDH",
U743="Warehouse HUAWEI","SPARE-ISSUE",
U743="SPARE-HS","SPARE-ISSUE",
U743="Power Telco","BSS",U743="no impacts","no impacts"
),"")</f>
        <v/>
      </c>
      <c r="T743" s="41" t="str" cm="1">
        <f t="array" ref="T743">IFERROR(_xlfn.IFS(
U743="MPR ISSUE","TX ISSUE",
U743="BSS Hardware Issue","RAN ISSUE",
U743="Sites strategiques, MLL, Pylone, etc.","ENVTECH",
U743="AKTIVCO DEFAUT GE &amp; POWER Cabinet","POWER ISSUE",
U743="AKTIVCO Coupure ENEO &amp; Baisse de tension","POWER ISSUE",
U743="Coupure ENEO &amp; Baisse de tension","POWER ISSUE",
U743="Defaut GE &amp; POWER Cabinet","POWER ISSUE",
U743="Sharing","POWER ISSUE",
U743="Sites strategiques &amp; DataCenter","POWER ISSUE",
U743="Exclu","Exclu",
U743="SAT","TX ISSUE",
U743="SPARE-ISSUE","SPARE-ISSUE",
U743="Fiber CAmtel","TX ISSUE",
U743="Fiber AOF","TX ISSUE",
U743="Projet OCM (HUAWEI)","TRAVAUX-HUAWEI",
U743="Projet OCM (NOKIA)","TRAVAUX -NOKIA",
U743="ACCESS-ISSUE","ACCESS-ISSUE",
U743="Projet OCM (ZTE, NOKIA, autres projets)","TRAVAUX OCM",
U743="No root CAuse","No root cause",
U743="ODU HS","TX ISSUE",
U743="IP &amp; VLAN","TX ISSUE",
U743="Warehouse HUAWEI","SPARE-ISSUE",
U743="SPARE-HS","SPARE-ISSUE",
U743="Power Telco","RAN ISSUE",U743="no impacts","no impacts"
),"")</f>
        <v/>
      </c>
      <c r="U743" s="68"/>
      <c r="V743" s="41" t="str" cm="1">
        <f t="array" ref="V743">IFERROR(_xlfn.IFS(
U743="MPR ISSUE","ACTIVE",
U743="BSS Hardware Issue","ACTIVE",
U743="Sites strategiques, MLL, Pylone, etc.","PASSIVE",
U743="AKTIVCO DEFAUT GE &amp; POWER Cabinet","PASSIVE",
U743="AKTIVCO Coupure ENEO &amp; Baisse de tension","PASSIVE",
U743="Coupure ENEO &amp; Baisse de tension","PASSIVE",
U743="Defaut GE &amp; POWER Cabinet","PASSIVE",
U743="Sharing","PASSIVE",
U743="Sites strategiques &amp; DataCenter","PASSIVE",
U743="Exclu","Exclu",
U743="SAT","ACTIVE",
U743="SPARE-ISSUE","SPARE-ISSUE",
U743="Fiber CAmtel","ACTIVE",
U743="Fiber AOF","ACTIVE",
U743="Projet OCM (HUAWEI)","PLANNED WORKS",
U743="Projet OCM (NOKIA)","PLANNED WORKS",
U743="ACCESS-ISSUE","ACCESS-ISSUE",
U743="Projet OCM (ZTE, NOKIA, autres projets)","PLANNED WORKS",
U743="No root CAuse","No root cause",
U743="ODU HS","ACTIVE",
U743="IP &amp; VLAN","ACTIVE",
U743="Warehouse HUAWEI","SPARE-ISSUE",
U743="SPARE-HS","SPARE-ISSUE",
U743="Power Telco","ACTIVE", U743="no impacts","no impacts"
),"")</f>
        <v/>
      </c>
      <c r="W743" s="113"/>
      <c r="X743" s="113"/>
      <c r="Y743" s="113"/>
      <c r="Z743" s="113"/>
      <c r="AA743" s="113"/>
      <c r="AB743" s="17" t="s">
        <v>5465</v>
      </c>
      <c r="AC743" s="17" t="str">
        <f>_xlfn.XLOOKUP(B743,'INCIDENT-04-27-2026'!E:E,'INCIDENT-04-27-2026'!F:F,"")</f>
        <v/>
      </c>
      <c r="AD743" s="9"/>
      <c r="AE743" s="7" t="s">
        <v>5465</v>
      </c>
      <c r="AF743" s="6" t="str">
        <f>_xlfn.XLOOKUP(B743,'[13]Input_27-04'!$B:$B,'[13]Input_27-04'!$M:$M,"")</f>
        <v/>
      </c>
      <c r="AG743" s="7"/>
      <c r="AH743" s="3"/>
      <c r="AI743" s="18" t="str">
        <f>_xlfn.XLOOKUP(B743,'[3]Cells Huawei 27042026 10h'!$B:$B,'[3]Cells Huawei 27042026 10h'!$T:$T,"")</f>
        <v/>
      </c>
      <c r="AJ743" s="18" t="str">
        <f>_xlfn.XLOOKUP(B743,'[3]Cells Huawei 27042026 15h'!$B:$B,'[3]Cells Huawei 27042026 15h'!$T:$T,"")</f>
        <v/>
      </c>
      <c r="AK743" s="18" t="str">
        <f>_xlfn.XLOOKUP(B743,'[4]cells down 27042026 11h28'!$B:$B,'[4]cells down 27042026 11h28'!$R:$R,"")</f>
        <v/>
      </c>
      <c r="AL743" s="18" t="str">
        <f>_xlfn.XLOOKUP(B743,'[4]cells down 27042026 18h01'!$B:$B,'[4]cells down 27042026 18h01'!$R:$R,"")</f>
        <v/>
      </c>
      <c r="AM743" s="18" t="str">
        <f>_xlfn.XLOOKUP(B743,'[5]cell downs 27042026 11h'!$B:$B,'[5]cell downs 27042026 11h'!$R:$R,"")</f>
        <v/>
      </c>
      <c r="AN743" s="18" t="str">
        <f>_xlfn.XLOOKUP(B743,'[5]cell downs 27042026 17h40'!$B:$B,'[5]cell downs 27042026 17h40'!$R:$R,"")</f>
        <v/>
      </c>
      <c r="AO743" s="18" t="str">
        <f>_xlfn.XLOOKUP(B743,'[6]ALL SITES DOWN'!$D:$D,'[6]ALL SITES DOWN'!$J:$J,"")</f>
        <v/>
      </c>
      <c r="AP743" s="18" t="str">
        <f>_xlfn.XLOOKUP(B743,'[7]ALL SITES DOWN'!$D:$D,'[7]ALL SITES DOWN'!$J:$J,"")</f>
        <v/>
      </c>
      <c r="AQ743" s="9" t="str">
        <f>_xlfn.XLOOKUP(B743,[8]sheet1!$AC:$AC,[8]sheet1!$AF:$AF,"")</f>
        <v/>
      </c>
      <c r="AR743" s="14"/>
      <c r="AS743" s="14" t="s">
        <v>5465</v>
      </c>
      <c r="AT743" s="14" t="str">
        <f>_xlfn.XLOOKUP(B743,'[9]cell downs 18042026 17h'!$B:$B,'[9]cell downs 18042026 17h'!$B:$B,"")</f>
        <v/>
      </c>
      <c r="AU743" s="14" t="str">
        <f>_xlfn.XLOOKUP(B743,'[10]Cells Huawei 19042026 15h'!$B:$B,'[10]Cells Huawei 19042026 15h'!$B:$B,"")</f>
        <v/>
      </c>
      <c r="AV743" s="9" t="str">
        <f>_xlfn.XLOOKUP(B743,'[11]cells down 19042026 9H40'!$B:$B,'[11]cells down 19042026 9H40'!$B:$B,"")</f>
        <v/>
      </c>
    </row>
    <row r="744" spans="1:48" hidden="1" x14ac:dyDescent="0.3">
      <c r="A744" s="1" t="s">
        <v>2898</v>
      </c>
      <c r="B744" s="8" t="s">
        <v>2899</v>
      </c>
      <c r="C744" s="3" t="str">
        <f>_xlfn.XLOOKUP(B744,'[1]daily break down'!$D:$D,'[1]daily break down'!$E:$E,"")</f>
        <v>Garoua</v>
      </c>
      <c r="D744" s="1" t="s">
        <v>21</v>
      </c>
      <c r="E744" s="1" t="s">
        <v>122</v>
      </c>
      <c r="F744" s="3" t="s">
        <v>23</v>
      </c>
      <c r="G744" s="1" t="s">
        <v>24</v>
      </c>
      <c r="H744" s="27" t="str">
        <f>_xlfn.XLOOKUP(B744,[2]CALCULATION!$B:$B,[2]CALCULATION!$H:$H,"")</f>
        <v>Huawei</v>
      </c>
      <c r="I744" s="26">
        <v>7.6676568702148487</v>
      </c>
      <c r="J744" s="26">
        <v>0</v>
      </c>
      <c r="K744" s="26">
        <v>7.2239201216780398</v>
      </c>
      <c r="L744" s="26">
        <v>7.3865046956194202</v>
      </c>
      <c r="M744" s="26">
        <v>0</v>
      </c>
      <c r="N744" s="26">
        <v>3.4559923009533917</v>
      </c>
      <c r="O744" s="26">
        <v>0</v>
      </c>
      <c r="P744" s="114" t="s">
        <v>6364</v>
      </c>
      <c r="Q744" s="42" t="s">
        <v>5538</v>
      </c>
      <c r="R744" s="42"/>
      <c r="S744" s="41" t="str" cm="1">
        <f t="array" ref="S744">IFERROR(_xlfn.IFS(
U744="MPR ISSUE","PDH",
U744="BSS Hardware Issue","BSS",
U744="Sites strategiques, MLL, Pylone, etc.","ENVTECH",
U744="AKTIVCO DEFAUT GE &amp; POWER Cabinet","AKTIVCO",
U744="AKTIVCO Coupure ENEO &amp; Baisse de tension","AKTIVCO GRID ONLY",
U744="Coupure ENEO &amp; Baisse de tension","IHS GRID ONLY",
U744="Defaut GE &amp; POWER Cabinet","IHS",
U744="Sharing","Partners",
U744="Sites strategiques &amp; DataCenter","SST &amp; DC",
U744="Exclu","Exclu",
U744="SAT","SAT",
U744="SPARE-ISSUE","SPARE-ISSUE",
U744="Fiber CAmtel","TRANS_FO_CAMTEL",
U744="Fiber AOF","Fiber AOF",
U744="Projet OCM (HUAWEI)","TRAVAUX-HUAWEI",
U744="Projet OCM (NOKIA)","TRAVAUX-NOKIA",
U744="ACCESS-ISSUE","ACCESS-ISSUE",
U744="Projet OCM (ZTE, NOKIA, autres projets)","TRAVAUX OCM",
U744="No root CAuse","No root cause",
U744="ODU HS","PDH",
U744="IP &amp; VLAN","PDH",
U744="Warehouse HUAWEI","SPARE-ISSUE",
U744="SPARE-HS","SPARE-ISSUE",
U744="Power Telco","BSS",U744="no impacts","no impacts"
),"")</f>
        <v>No root cause</v>
      </c>
      <c r="T744" s="41" t="str" cm="1">
        <f t="array" ref="T744">IFERROR(_xlfn.IFS(
U744="MPR ISSUE","TX ISSUE",
U744="BSS Hardware Issue","RAN ISSUE",
U744="Sites strategiques, MLL, Pylone, etc.","ENVTECH",
U744="AKTIVCO DEFAUT GE &amp; POWER Cabinet","POWER ISSUE",
U744="AKTIVCO Coupure ENEO &amp; Baisse de tension","POWER ISSUE",
U744="Coupure ENEO &amp; Baisse de tension","POWER ISSUE",
U744="Defaut GE &amp; POWER Cabinet","POWER ISSUE",
U744="Sharing","POWER ISSUE",
U744="Sites strategiques &amp; DataCenter","POWER ISSUE",
U744="Exclu","Exclu",
U744="SAT","TX ISSUE",
U744="SPARE-ISSUE","SPARE-ISSUE",
U744="Fiber CAmtel","TX ISSUE",
U744="Fiber AOF","TX ISSUE",
U744="Projet OCM (HUAWEI)","TRAVAUX-HUAWEI",
U744="Projet OCM (NOKIA)","TRAVAUX -NOKIA",
U744="ACCESS-ISSUE","ACCESS-ISSUE",
U744="Projet OCM (ZTE, NOKIA, autres projets)","TRAVAUX OCM",
U744="No root CAuse","No root cause",
U744="ODU HS","TX ISSUE",
U744="IP &amp; VLAN","TX ISSUE",
U744="Warehouse HUAWEI","SPARE-ISSUE",
U744="SPARE-HS","SPARE-ISSUE",
U744="Power Telco","RAN ISSUE",U744="no impacts","no impacts"
),"")</f>
        <v>No root cause</v>
      </c>
      <c r="U744" s="68" t="s">
        <v>5691</v>
      </c>
      <c r="V744" s="41" t="str" cm="1">
        <f t="array" ref="V744">IFERROR(_xlfn.IFS(
U744="MPR ISSUE","ACTIVE",
U744="BSS Hardware Issue","ACTIVE",
U744="Sites strategiques, MLL, Pylone, etc.","PASSIVE",
U744="AKTIVCO DEFAUT GE &amp; POWER Cabinet","PASSIVE",
U744="AKTIVCO Coupure ENEO &amp; Baisse de tension","PASSIVE",
U744="Coupure ENEO &amp; Baisse de tension","PASSIVE",
U744="Defaut GE &amp; POWER Cabinet","PASSIVE",
U744="Sharing","PASSIVE",
U744="Sites strategiques &amp; DataCenter","PASSIVE",
U744="Exclu","Exclu",
U744="SAT","ACTIVE",
U744="SPARE-ISSUE","SPARE-ISSUE",
U744="Fiber CAmtel","ACTIVE",
U744="Fiber AOF","ACTIVE",
U744="Projet OCM (HUAWEI)","PLANNED WORKS",
U744="Projet OCM (NOKIA)","PLANNED WORKS",
U744="ACCESS-ISSUE","ACCESS-ISSUE",
U744="Projet OCM (ZTE, NOKIA, autres projets)","PLANNED WORKS",
U744="No root CAuse","No root cause",
U744="ODU HS","ACTIVE",
U744="IP &amp; VLAN","ACTIVE",
U744="Warehouse HUAWEI","SPARE-ISSUE",
U744="SPARE-HS","SPARE-ISSUE",
U744="Power Telco","ACTIVE", U744="no impacts","no impacts"
),"")</f>
        <v>No root cause</v>
      </c>
      <c r="W744" s="113"/>
      <c r="X744" s="113"/>
      <c r="Y744" s="113"/>
      <c r="Z744" s="113"/>
      <c r="AA744" s="113"/>
      <c r="AB744" s="17" t="s">
        <v>5465</v>
      </c>
      <c r="AC744" s="17" t="str">
        <f>_xlfn.XLOOKUP(B744,'INCIDENT-04-27-2026'!E:E,'INCIDENT-04-27-2026'!F:F,"")</f>
        <v/>
      </c>
      <c r="AD744" s="9"/>
      <c r="AE744" s="7" t="s">
        <v>5465</v>
      </c>
      <c r="AF744" s="6" t="str">
        <f>_xlfn.XLOOKUP(B744,'[13]Input_27-04'!$B:$B,'[13]Input_27-04'!$M:$M,"")</f>
        <v/>
      </c>
      <c r="AG744" s="7"/>
      <c r="AH744" s="3"/>
      <c r="AI744" s="18" t="str">
        <f>_xlfn.XLOOKUP(B744,'[3]Cells Huawei 27042026 10h'!$B:$B,'[3]Cells Huawei 27042026 10h'!$T:$T,"")</f>
        <v/>
      </c>
      <c r="AJ744" s="18" t="str">
        <f>_xlfn.XLOOKUP(B744,'[3]Cells Huawei 27042026 15h'!$B:$B,'[3]Cells Huawei 27042026 15h'!$T:$T,"")</f>
        <v/>
      </c>
      <c r="AK744" s="18" t="str">
        <f>_xlfn.XLOOKUP(B744,'[4]cells down 27042026 11h28'!$B:$B,'[4]cells down 27042026 11h28'!$R:$R,"")</f>
        <v/>
      </c>
      <c r="AL744" s="18" t="str">
        <f>_xlfn.XLOOKUP(B744,'[4]cells down 27042026 18h01'!$B:$B,'[4]cells down 27042026 18h01'!$R:$R,"")</f>
        <v/>
      </c>
      <c r="AM744" s="18" t="str">
        <f>_xlfn.XLOOKUP(B744,'[5]cell downs 27042026 11h'!$B:$B,'[5]cell downs 27042026 11h'!$R:$R,"")</f>
        <v/>
      </c>
      <c r="AN744" s="18" t="str">
        <f>_xlfn.XLOOKUP(B744,'[5]cell downs 27042026 17h40'!$B:$B,'[5]cell downs 27042026 17h40'!$R:$R,"")</f>
        <v/>
      </c>
      <c r="AO744" s="18" t="str">
        <f>_xlfn.XLOOKUP(B744,'[6]ALL SITES DOWN'!$D:$D,'[6]ALL SITES DOWN'!$J:$J,"")</f>
        <v/>
      </c>
      <c r="AP744" s="18" t="str">
        <f>_xlfn.XLOOKUP(B744,'[7]ALL SITES DOWN'!$D:$D,'[7]ALL SITES DOWN'!$J:$J,"")</f>
        <v/>
      </c>
      <c r="AQ744" s="9" t="str">
        <f>_xlfn.XLOOKUP(B744,[8]sheet1!$AC:$AC,[8]sheet1!$AF:$AF,"")</f>
        <v/>
      </c>
      <c r="AR744" s="14"/>
      <c r="AS744" s="14" t="s">
        <v>5465</v>
      </c>
      <c r="AT744" s="14" t="str">
        <f>_xlfn.XLOOKUP(B744,'[9]cell downs 18042026 17h'!$B:$B,'[9]cell downs 18042026 17h'!$B:$B,"")</f>
        <v/>
      </c>
      <c r="AU744" s="14" t="str">
        <f>_xlfn.XLOOKUP(B744,'[10]Cells Huawei 19042026 15h'!$B:$B,'[10]Cells Huawei 19042026 15h'!$B:$B,"")</f>
        <v/>
      </c>
      <c r="AV744" s="9" t="str">
        <f>_xlfn.XLOOKUP(B744,'[11]cells down 19042026 9H40'!$B:$B,'[11]cells down 19042026 9H40'!$B:$B,"")</f>
        <v/>
      </c>
    </row>
    <row r="745" spans="1:48" hidden="1" x14ac:dyDescent="0.3">
      <c r="A745" s="1" t="s">
        <v>460</v>
      </c>
      <c r="B745" s="8" t="s">
        <v>461</v>
      </c>
      <c r="C745" s="3" t="str">
        <f>_xlfn.XLOOKUP(B745,'[1]daily break down'!$D:$D,'[1]daily break down'!$E:$E,"")</f>
        <v>Douala</v>
      </c>
      <c r="D745" s="1" t="s">
        <v>11</v>
      </c>
      <c r="E745" s="1" t="s">
        <v>12</v>
      </c>
      <c r="F745" s="3" t="s">
        <v>31</v>
      </c>
      <c r="G745" s="1" t="s">
        <v>32</v>
      </c>
      <c r="H745" s="29" t="str">
        <f>_xlfn.XLOOKUP(B745,[2]CALCULATION!$B:$B,[2]CALCULATION!$H:$H,"")</f>
        <v>ZTE</v>
      </c>
      <c r="I745" s="26">
        <v>4.1502227244580171E-2</v>
      </c>
      <c r="J745" s="26">
        <v>0</v>
      </c>
      <c r="K745" s="26">
        <v>0</v>
      </c>
      <c r="L745" s="26">
        <v>0</v>
      </c>
      <c r="M745" s="26">
        <v>0</v>
      </c>
      <c r="N745" s="26">
        <v>3.3179309596984288</v>
      </c>
      <c r="O745" s="26">
        <v>0</v>
      </c>
      <c r="P745" s="114" t="s">
        <v>6364</v>
      </c>
      <c r="Q745" s="42" t="s">
        <v>5538</v>
      </c>
      <c r="R745" s="42"/>
      <c r="S745" s="41" t="str" cm="1">
        <f t="array" ref="S745">IFERROR(_xlfn.IFS(
U745="MPR ISSUE","PDH",
U745="BSS Hardware Issue","BSS",
U745="Sites strategiques, MLL, Pylone, etc.","ENVTECH",
U745="AKTIVCO DEFAUT GE &amp; POWER Cabinet","AKTIVCO",
U745="AKTIVCO Coupure ENEO &amp; Baisse de tension","AKTIVCO GRID ONLY",
U745="Coupure ENEO &amp; Baisse de tension","IHS GRID ONLY",
U745="Defaut GE &amp; POWER Cabinet","IHS",
U745="Sharing","Partners",
U745="Sites strategiques &amp; DataCenter","SST &amp; DC",
U745="Exclu","Exclu",
U745="SAT","SAT",
U745="SPARE-ISSUE","SPARE-ISSUE",
U745="Fiber CAmtel","TRANS_FO_CAMTEL",
U745="Fiber AOF","Fiber AOF",
U745="Projet OCM (HUAWEI)","TRAVAUX-HUAWEI",
U745="Projet OCM (NOKIA)","TRAVAUX-NOKIA",
U745="ACCESS-ISSUE","ACCESS-ISSUE",
U745="Projet OCM (ZTE, NOKIA, autres projets)","TRAVAUX OCM",
U745="No root CAuse","No root cause",
U745="ODU HS","PDH",
U745="IP &amp; VLAN","PDH",
U745="Warehouse HUAWEI","SPARE-ISSUE",
U745="SPARE-HS","SPARE-ISSUE",
U745="Power Telco","BSS",U745="no impacts","no impacts"
),"")</f>
        <v>No root cause</v>
      </c>
      <c r="T745" s="41" t="str" cm="1">
        <f t="array" ref="T745">IFERROR(_xlfn.IFS(
U745="MPR ISSUE","TX ISSUE",
U745="BSS Hardware Issue","RAN ISSUE",
U745="Sites strategiques, MLL, Pylone, etc.","ENVTECH",
U745="AKTIVCO DEFAUT GE &amp; POWER Cabinet","POWER ISSUE",
U745="AKTIVCO Coupure ENEO &amp; Baisse de tension","POWER ISSUE",
U745="Coupure ENEO &amp; Baisse de tension","POWER ISSUE",
U745="Defaut GE &amp; POWER Cabinet","POWER ISSUE",
U745="Sharing","POWER ISSUE",
U745="Sites strategiques &amp; DataCenter","POWER ISSUE",
U745="Exclu","Exclu",
U745="SAT","TX ISSUE",
U745="SPARE-ISSUE","SPARE-ISSUE",
U745="Fiber CAmtel","TX ISSUE",
U745="Fiber AOF","TX ISSUE",
U745="Projet OCM (HUAWEI)","TRAVAUX-HUAWEI",
U745="Projet OCM (NOKIA)","TRAVAUX -NOKIA",
U745="ACCESS-ISSUE","ACCESS-ISSUE",
U745="Projet OCM (ZTE, NOKIA, autres projets)","TRAVAUX OCM",
U745="No root CAuse","No root cause",
U745="ODU HS","TX ISSUE",
U745="IP &amp; VLAN","TX ISSUE",
U745="Warehouse HUAWEI","SPARE-ISSUE",
U745="SPARE-HS","SPARE-ISSUE",
U745="Power Telco","RAN ISSUE",U745="no impacts","no impacts"
),"")</f>
        <v>No root cause</v>
      </c>
      <c r="U745" s="68" t="s">
        <v>5691</v>
      </c>
      <c r="V745" s="41" t="str" cm="1">
        <f t="array" ref="V745">IFERROR(_xlfn.IFS(
U745="MPR ISSUE","ACTIVE",
U745="BSS Hardware Issue","ACTIVE",
U745="Sites strategiques, MLL, Pylone, etc.","PASSIVE",
U745="AKTIVCO DEFAUT GE &amp; POWER Cabinet","PASSIVE",
U745="AKTIVCO Coupure ENEO &amp; Baisse de tension","PASSIVE",
U745="Coupure ENEO &amp; Baisse de tension","PASSIVE",
U745="Defaut GE &amp; POWER Cabinet","PASSIVE",
U745="Sharing","PASSIVE",
U745="Sites strategiques &amp; DataCenter","PASSIVE",
U745="Exclu","Exclu",
U745="SAT","ACTIVE",
U745="SPARE-ISSUE","SPARE-ISSUE",
U745="Fiber CAmtel","ACTIVE",
U745="Fiber AOF","ACTIVE",
U745="Projet OCM (HUAWEI)","PLANNED WORKS",
U745="Projet OCM (NOKIA)","PLANNED WORKS",
U745="ACCESS-ISSUE","ACCESS-ISSUE",
U745="Projet OCM (ZTE, NOKIA, autres projets)","PLANNED WORKS",
U745="No root CAuse","No root cause",
U745="ODU HS","ACTIVE",
U745="IP &amp; VLAN","ACTIVE",
U745="Warehouse HUAWEI","SPARE-ISSUE",
U745="SPARE-HS","SPARE-ISSUE",
U745="Power Telco","ACTIVE", U745="no impacts","no impacts"
),"")</f>
        <v>No root cause</v>
      </c>
      <c r="W745" s="113"/>
      <c r="X745" s="113"/>
      <c r="Y745" s="113"/>
      <c r="Z745" s="113"/>
      <c r="AA745" s="113"/>
      <c r="AB745" s="17" t="s">
        <v>5465</v>
      </c>
      <c r="AC745" s="17" t="str">
        <f>_xlfn.XLOOKUP(B745,'INCIDENT-04-27-2026'!E:E,'INCIDENT-04-27-2026'!F:F,"")</f>
        <v/>
      </c>
      <c r="AD745" s="9"/>
      <c r="AE745" s="7" t="s">
        <v>5465</v>
      </c>
      <c r="AF745" s="6" t="str">
        <f>_xlfn.XLOOKUP(B745,'[13]Input_27-04'!$B:$B,'[13]Input_27-04'!$M:$M,"")</f>
        <v/>
      </c>
      <c r="AG745" s="7"/>
      <c r="AH745" s="3"/>
      <c r="AI745" s="18" t="str">
        <f>_xlfn.XLOOKUP(B745,'[3]Cells Huawei 27042026 10h'!$B:$B,'[3]Cells Huawei 27042026 10h'!$T:$T,"")</f>
        <v/>
      </c>
      <c r="AJ745" s="18" t="str">
        <f>_xlfn.XLOOKUP(B745,'[3]Cells Huawei 27042026 15h'!$B:$B,'[3]Cells Huawei 27042026 15h'!$T:$T,"")</f>
        <v/>
      </c>
      <c r="AK745" s="18" t="str">
        <f>_xlfn.XLOOKUP(B745,'[4]cells down 27042026 11h28'!$B:$B,'[4]cells down 27042026 11h28'!$R:$R,"")</f>
        <v/>
      </c>
      <c r="AL745" s="18" t="str">
        <f>_xlfn.XLOOKUP(B745,'[4]cells down 27042026 18h01'!$B:$B,'[4]cells down 27042026 18h01'!$R:$R,"")</f>
        <v/>
      </c>
      <c r="AM745" s="18" t="str">
        <f>_xlfn.XLOOKUP(B745,'[5]cell downs 27042026 11h'!$B:$B,'[5]cell downs 27042026 11h'!$R:$R,"")</f>
        <v/>
      </c>
      <c r="AN745" s="18" t="str">
        <f>_xlfn.XLOOKUP(B745,'[5]cell downs 27042026 17h40'!$B:$B,'[5]cell downs 27042026 17h40'!$R:$R,"")</f>
        <v/>
      </c>
      <c r="AO745" s="18" t="str">
        <f>_xlfn.XLOOKUP(B745,'[6]ALL SITES DOWN'!$D:$D,'[6]ALL SITES DOWN'!$J:$J,"")</f>
        <v/>
      </c>
      <c r="AP745" s="18" t="str">
        <f>_xlfn.XLOOKUP(B745,'[7]ALL SITES DOWN'!$D:$D,'[7]ALL SITES DOWN'!$J:$J,"")</f>
        <v/>
      </c>
      <c r="AQ745" s="9" t="str">
        <f>_xlfn.XLOOKUP(B745,[8]sheet1!$AC:$AC,[8]sheet1!$AF:$AF,"")</f>
        <v/>
      </c>
      <c r="AR745" s="14"/>
      <c r="AS745" s="14" t="s">
        <v>5465</v>
      </c>
      <c r="AT745" s="14" t="str">
        <f>_xlfn.XLOOKUP(B745,'[9]cell downs 18042026 17h'!$B:$B,'[9]cell downs 18042026 17h'!$B:$B,"")</f>
        <v/>
      </c>
      <c r="AU745" s="14" t="str">
        <f>_xlfn.XLOOKUP(B745,'[10]Cells Huawei 19042026 15h'!$B:$B,'[10]Cells Huawei 19042026 15h'!$B:$B,"")</f>
        <v/>
      </c>
      <c r="AV745" s="9" t="str">
        <f>_xlfn.XLOOKUP(B745,'[11]cells down 19042026 9H40'!$B:$B,'[11]cells down 19042026 9H40'!$B:$B,"")</f>
        <v/>
      </c>
    </row>
    <row r="746" spans="1:48" hidden="1" x14ac:dyDescent="0.3">
      <c r="A746" s="1" t="s">
        <v>666</v>
      </c>
      <c r="B746" s="8" t="s">
        <v>667</v>
      </c>
      <c r="C746" s="3" t="str">
        <f>_xlfn.XLOOKUP(B746,'[1]daily break down'!$D:$D,'[1]daily break down'!$E:$E,"")</f>
        <v>EXTREME-NORD</v>
      </c>
      <c r="D746" s="1" t="s">
        <v>11</v>
      </c>
      <c r="E746" s="1" t="s">
        <v>12</v>
      </c>
      <c r="F746" s="3" t="s">
        <v>55</v>
      </c>
      <c r="G746" s="1" t="s">
        <v>185</v>
      </c>
      <c r="H746" s="27" t="str">
        <f>_xlfn.XLOOKUP(B746,[2]CALCULATION!$B:$B,[2]CALCULATION!$H:$H,"")</f>
        <v>Huawei</v>
      </c>
      <c r="I746" s="26">
        <v>0</v>
      </c>
      <c r="J746" s="26">
        <v>7.0448559353713846E-3</v>
      </c>
      <c r="K746" s="26">
        <v>0.10447788878330522</v>
      </c>
      <c r="L746" s="26">
        <v>0</v>
      </c>
      <c r="M746" s="26">
        <v>0.63073754469470622</v>
      </c>
      <c r="N746" s="26">
        <v>0</v>
      </c>
      <c r="O746" s="26">
        <v>0</v>
      </c>
      <c r="P746" s="114" t="s">
        <v>6364</v>
      </c>
      <c r="Q746" s="42" t="s">
        <v>6353</v>
      </c>
      <c r="R746" s="42"/>
      <c r="S746" s="41" t="str" cm="1">
        <f t="array" ref="S746">IFERROR(_xlfn.IFS(
U746="MPR ISSUE","PDH",
U746="BSS Hardware Issue","BSS",
U746="Sites strategiques, MLL, Pylone, etc.","ENVTECH",
U746="AKTIVCO DEFAUT GE &amp; POWER Cabinet","AKTIVCO",
U746="AKTIVCO Coupure ENEO &amp; Baisse de tension","AKTIVCO GRID ONLY",
U746="Coupure ENEO &amp; Baisse de tension","IHS GRID ONLY",
U746="Defaut GE &amp; POWER Cabinet","IHS",
U746="Sharing","Partners",
U746="Sites strategiques &amp; DataCenter","SST &amp; DC",
U746="Exclu","Exclu",
U746="SAT","SAT",
U746="SPARE-ISSUE","SPARE-ISSUE",
U746="Fiber CAmtel","TRANS_FO_CAMTEL",
U746="Fiber AOF","Fiber AOF",
U746="Projet OCM (HUAWEI)","TRAVAUX-HUAWEI",
U746="Projet OCM (NOKIA)","TRAVAUX-NOKIA",
U746="ACCESS-ISSUE","ACCESS-ISSUE",
U746="Projet OCM (ZTE, NOKIA, autres projets)","TRAVAUX OCM",
U746="No root CAuse","No root cause",
U746="ODU HS","PDH",
U746="IP &amp; VLAN","PDH",
U746="Warehouse HUAWEI","SPARE-ISSUE",
U746="SPARE-HS","SPARE-ISSUE",
U746="Power Telco","BSS",U746="no impacts","no impacts"
),"")</f>
        <v/>
      </c>
      <c r="T746" s="41" t="str" cm="1">
        <f t="array" ref="T746">IFERROR(_xlfn.IFS(
U746="MPR ISSUE","TX ISSUE",
U746="BSS Hardware Issue","RAN ISSUE",
U746="Sites strategiques, MLL, Pylone, etc.","ENVTECH",
U746="AKTIVCO DEFAUT GE &amp; POWER Cabinet","POWER ISSUE",
U746="AKTIVCO Coupure ENEO &amp; Baisse de tension","POWER ISSUE",
U746="Coupure ENEO &amp; Baisse de tension","POWER ISSUE",
U746="Defaut GE &amp; POWER Cabinet","POWER ISSUE",
U746="Sharing","POWER ISSUE",
U746="Sites strategiques &amp; DataCenter","POWER ISSUE",
U746="Exclu","Exclu",
U746="SAT","TX ISSUE",
U746="SPARE-ISSUE","SPARE-ISSUE",
U746="Fiber CAmtel","TX ISSUE",
U746="Fiber AOF","TX ISSUE",
U746="Projet OCM (HUAWEI)","TRAVAUX-HUAWEI",
U746="Projet OCM (NOKIA)","TRAVAUX -NOKIA",
U746="ACCESS-ISSUE","ACCESS-ISSUE",
U746="Projet OCM (ZTE, NOKIA, autres projets)","TRAVAUX OCM",
U746="No root CAuse","No root cause",
U746="ODU HS","TX ISSUE",
U746="IP &amp; VLAN","TX ISSUE",
U746="Warehouse HUAWEI","SPARE-ISSUE",
U746="SPARE-HS","SPARE-ISSUE",
U746="Power Telco","RAN ISSUE",U746="no impacts","no impacts"
),"")</f>
        <v/>
      </c>
      <c r="U746" s="68"/>
      <c r="V746" s="41" t="str" cm="1">
        <f t="array" ref="V746">IFERROR(_xlfn.IFS(
U746="MPR ISSUE","ACTIVE",
U746="BSS Hardware Issue","ACTIVE",
U746="Sites strategiques, MLL, Pylone, etc.","PASSIVE",
U746="AKTIVCO DEFAUT GE &amp; POWER Cabinet","PASSIVE",
U746="AKTIVCO Coupure ENEO &amp; Baisse de tension","PASSIVE",
U746="Coupure ENEO &amp; Baisse de tension","PASSIVE",
U746="Defaut GE &amp; POWER Cabinet","PASSIVE",
U746="Sharing","PASSIVE",
U746="Sites strategiques &amp; DataCenter","PASSIVE",
U746="Exclu","Exclu",
U746="SAT","ACTIVE",
U746="SPARE-ISSUE","SPARE-ISSUE",
U746="Fiber CAmtel","ACTIVE",
U746="Fiber AOF","ACTIVE",
U746="Projet OCM (HUAWEI)","PLANNED WORKS",
U746="Projet OCM (NOKIA)","PLANNED WORKS",
U746="ACCESS-ISSUE","ACCESS-ISSUE",
U746="Projet OCM (ZTE, NOKIA, autres projets)","PLANNED WORKS",
U746="No root CAuse","No root cause",
U746="ODU HS","ACTIVE",
U746="IP &amp; VLAN","ACTIVE",
U746="Warehouse HUAWEI","SPARE-ISSUE",
U746="SPARE-HS","SPARE-ISSUE",
U746="Power Telco","ACTIVE", U746="no impacts","no impacts"
),"")</f>
        <v/>
      </c>
      <c r="W746" s="113"/>
      <c r="X746" s="113"/>
      <c r="Y746" s="113"/>
      <c r="Z746" s="113"/>
      <c r="AA746" s="113"/>
      <c r="AB746" s="17" t="s">
        <v>5465</v>
      </c>
      <c r="AC746" s="17" t="str">
        <f>_xlfn.XLOOKUP(B746,'INCIDENT-04-27-2026'!E:E,'INCIDENT-04-27-2026'!F:F,"")</f>
        <v/>
      </c>
      <c r="AD746" s="9"/>
      <c r="AE746" s="7" t="s">
        <v>5465</v>
      </c>
      <c r="AF746" s="6" t="str">
        <f>_xlfn.XLOOKUP(B746,'[13]Input_27-04'!$B:$B,'[13]Input_27-04'!$M:$M,"")</f>
        <v/>
      </c>
      <c r="AG746" s="7"/>
      <c r="AH746" s="3"/>
      <c r="AI746" s="18" t="str">
        <f>_xlfn.XLOOKUP(B746,'[3]Cells Huawei 27042026 10h'!$B:$B,'[3]Cells Huawei 27042026 10h'!$T:$T,"")</f>
        <v/>
      </c>
      <c r="AJ746" s="18" t="str">
        <f>_xlfn.XLOOKUP(B746,'[3]Cells Huawei 27042026 15h'!$B:$B,'[3]Cells Huawei 27042026 15h'!$T:$T,"")</f>
        <v/>
      </c>
      <c r="AK746" s="18" t="str">
        <f>_xlfn.XLOOKUP(B746,'[4]cells down 27042026 11h28'!$B:$B,'[4]cells down 27042026 11h28'!$R:$R,"")</f>
        <v/>
      </c>
      <c r="AL746" s="18" t="str">
        <f>_xlfn.XLOOKUP(B746,'[4]cells down 27042026 18h01'!$B:$B,'[4]cells down 27042026 18h01'!$R:$R,"")</f>
        <v/>
      </c>
      <c r="AM746" s="18" t="str">
        <f>_xlfn.XLOOKUP(B746,'[5]cell downs 27042026 11h'!$B:$B,'[5]cell downs 27042026 11h'!$R:$R,"")</f>
        <v/>
      </c>
      <c r="AN746" s="18" t="str">
        <f>_xlfn.XLOOKUP(B746,'[5]cell downs 27042026 17h40'!$B:$B,'[5]cell downs 27042026 17h40'!$R:$R,"")</f>
        <v/>
      </c>
      <c r="AO746" s="18" t="str">
        <f>_xlfn.XLOOKUP(B746,'[6]ALL SITES DOWN'!$D:$D,'[6]ALL SITES DOWN'!$J:$J,"")</f>
        <v/>
      </c>
      <c r="AP746" s="18" t="str">
        <f>_xlfn.XLOOKUP(B746,'[7]ALL SITES DOWN'!$D:$D,'[7]ALL SITES DOWN'!$J:$J,"")</f>
        <v/>
      </c>
      <c r="AQ746" s="9" t="str">
        <f>_xlfn.XLOOKUP(B746,[8]sheet1!$AC:$AC,[8]sheet1!$AF:$AF,"")</f>
        <v/>
      </c>
      <c r="AR746" s="14"/>
      <c r="AS746" s="14" t="s">
        <v>5465</v>
      </c>
      <c r="AT746" s="14" t="str">
        <f>_xlfn.XLOOKUP(B746,'[9]cell downs 18042026 17h'!$B:$B,'[9]cell downs 18042026 17h'!$B:$B,"")</f>
        <v/>
      </c>
      <c r="AU746" s="14" t="str">
        <f>_xlfn.XLOOKUP(B746,'[10]Cells Huawei 19042026 15h'!$B:$B,'[10]Cells Huawei 19042026 15h'!$B:$B,"")</f>
        <v/>
      </c>
      <c r="AV746" s="9" t="str">
        <f>_xlfn.XLOOKUP(B746,'[11]cells down 19042026 9H40'!$B:$B,'[11]cells down 19042026 9H40'!$B:$B,"")</f>
        <v/>
      </c>
    </row>
    <row r="747" spans="1:48" hidden="1" x14ac:dyDescent="0.3">
      <c r="A747" s="1" t="s">
        <v>672</v>
      </c>
      <c r="B747" s="1" t="s">
        <v>673</v>
      </c>
      <c r="C747" s="3" t="str">
        <f>_xlfn.XLOOKUP(B747,'[1]daily break down'!$D:$D,'[1]daily break down'!$E:$E,"")</f>
        <v>SUD-OUEST</v>
      </c>
      <c r="D747" s="1" t="s">
        <v>11</v>
      </c>
      <c r="E747" s="1" t="s">
        <v>96</v>
      </c>
      <c r="F747" s="3" t="s">
        <v>13</v>
      </c>
      <c r="G747" s="1" t="s">
        <v>674</v>
      </c>
      <c r="H747" s="28" t="str">
        <f>_xlfn.XLOOKUP(B747,[2]CALCULATION!$B:$B,[2]CALCULATION!$H:$H,"")</f>
        <v>NOKIA</v>
      </c>
      <c r="I747" s="26">
        <v>9.2451695473885156</v>
      </c>
      <c r="J747" s="26">
        <v>4.1372387874429633</v>
      </c>
      <c r="K747" s="26">
        <v>9.0923229262084238E-2</v>
      </c>
      <c r="L747" s="26">
        <v>0</v>
      </c>
      <c r="M747" s="26">
        <v>0</v>
      </c>
      <c r="N747" s="26">
        <v>0</v>
      </c>
      <c r="O747" s="26">
        <v>0</v>
      </c>
      <c r="P747" s="114" t="s">
        <v>6364</v>
      </c>
      <c r="Q747" s="42" t="s">
        <v>6353</v>
      </c>
      <c r="R747" s="42"/>
      <c r="S747" s="41" t="str" cm="1">
        <f t="array" ref="S747">IFERROR(_xlfn.IFS(
U747="MPR ISSUE","PDH",
U747="BSS Hardware Issue","BSS",
U747="Sites strategiques, MLL, Pylone, etc.","ENVTECH",
U747="AKTIVCO DEFAUT GE &amp; POWER Cabinet","AKTIVCO",
U747="AKTIVCO Coupure ENEO &amp; Baisse de tension","AKTIVCO GRID ONLY",
U747="Coupure ENEO &amp; Baisse de tension","IHS GRID ONLY",
U747="Defaut GE &amp; POWER Cabinet","IHS",
U747="Sharing","Partners",
U747="Sites strategiques &amp; DataCenter","SST &amp; DC",
U747="Exclu","Exclu",
U747="SAT","SAT",
U747="SPARE-ISSUE","SPARE-ISSUE",
U747="Fiber CAmtel","TRANS_FO_CAMTEL",
U747="Fiber AOF","Fiber AOF",
U747="Projet OCM (HUAWEI)","TRAVAUX-HUAWEI",
U747="Projet OCM (NOKIA)","TRAVAUX-NOKIA",
U747="ACCESS-ISSUE","ACCESS-ISSUE",
U747="Projet OCM (ZTE, NOKIA, autres projets)","TRAVAUX OCM",
U747="No root CAuse","No root cause",
U747="ODU HS","PDH",
U747="IP &amp; VLAN","PDH",
U747="Warehouse HUAWEI","SPARE-ISSUE",
U747="SPARE-HS","SPARE-ISSUE",
U747="Power Telco","BSS",U747="no impacts","no impacts"
),"")</f>
        <v>SPARE-ISSUE</v>
      </c>
      <c r="T747" s="41" t="str" cm="1">
        <f t="array" ref="T747">IFERROR(_xlfn.IFS(
U747="MPR ISSUE","TX ISSUE",
U747="BSS Hardware Issue","RAN ISSUE",
U747="Sites strategiques, MLL, Pylone, etc.","ENVTECH",
U747="AKTIVCO DEFAUT GE &amp; POWER Cabinet","POWER ISSUE",
U747="AKTIVCO Coupure ENEO &amp; Baisse de tension","POWER ISSUE",
U747="Coupure ENEO &amp; Baisse de tension","POWER ISSUE",
U747="Defaut GE &amp; POWER Cabinet","POWER ISSUE",
U747="Sharing","POWER ISSUE",
U747="Sites strategiques &amp; DataCenter","POWER ISSUE",
U747="Exclu","Exclu",
U747="SAT","TX ISSUE",
U747="SPARE-ISSUE","SPARE-ISSUE",
U747="Fiber CAmtel","TX ISSUE",
U747="Fiber AOF","TX ISSUE",
U747="Projet OCM (HUAWEI)","TRAVAUX-HUAWEI",
U747="Projet OCM (NOKIA)","TRAVAUX -NOKIA",
U747="ACCESS-ISSUE","ACCESS-ISSUE",
U747="Projet OCM (ZTE, NOKIA, autres projets)","TRAVAUX OCM",
U747="No root CAuse","No root cause",
U747="ODU HS","TX ISSUE",
U747="IP &amp; VLAN","TX ISSUE",
U747="Warehouse HUAWEI","SPARE-ISSUE",
U747="SPARE-HS","SPARE-ISSUE",
U747="Power Telco","RAN ISSUE",U747="no impacts","no impacts"
),"")</f>
        <v>SPARE-ISSUE</v>
      </c>
      <c r="U747" s="68" t="s">
        <v>5353</v>
      </c>
      <c r="V747" s="41" t="str" cm="1">
        <f t="array" ref="V747">IFERROR(_xlfn.IFS(
U747="MPR ISSUE","ACTIVE",
U747="BSS Hardware Issue","ACTIVE",
U747="Sites strategiques, MLL, Pylone, etc.","PASSIVE",
U747="AKTIVCO DEFAUT GE &amp; POWER Cabinet","PASSIVE",
U747="AKTIVCO Coupure ENEO &amp; Baisse de tension","PASSIVE",
U747="Coupure ENEO &amp; Baisse de tension","PASSIVE",
U747="Defaut GE &amp; POWER Cabinet","PASSIVE",
U747="Sharing","PASSIVE",
U747="Sites strategiques &amp; DataCenter","PASSIVE",
U747="Exclu","Exclu",
U747="SAT","ACTIVE",
U747="SPARE-ISSUE","SPARE-ISSUE",
U747="Fiber CAmtel","ACTIVE",
U747="Fiber AOF","ACTIVE",
U747="Projet OCM (HUAWEI)","PLANNED WORKS",
U747="Projet OCM (NOKIA)","PLANNED WORKS",
U747="ACCESS-ISSUE","ACCESS-ISSUE",
U747="Projet OCM (ZTE, NOKIA, autres projets)","PLANNED WORKS",
U747="No root CAuse","No root cause",
U747="ODU HS","ACTIVE",
U747="IP &amp; VLAN","ACTIVE",
U747="Warehouse HUAWEI","SPARE-ISSUE",
U747="SPARE-HS","SPARE-ISSUE",
U747="Power Telco","ACTIVE", U747="no impacts","no impacts"
),"")</f>
        <v>SPARE-ISSUE</v>
      </c>
      <c r="W747" s="113"/>
      <c r="X747" s="113"/>
      <c r="Y747" s="113"/>
      <c r="Z747" s="113"/>
      <c r="AA747" s="113"/>
      <c r="AB747" s="17" t="s">
        <v>6313</v>
      </c>
      <c r="AC747" s="17" t="str">
        <f>_xlfn.XLOOKUP(B747,'INCIDENT-04-27-2026'!E:E,'INCIDENT-04-27-2026'!F:F,"")</f>
        <v/>
      </c>
      <c r="AD747" s="9"/>
      <c r="AE747" s="7" t="s">
        <v>5465</v>
      </c>
      <c r="AF747" s="6" t="str">
        <f>_xlfn.XLOOKUP(B747,'[13]Input_27-04'!$B:$B,'[13]Input_27-04'!$M:$M,"")</f>
        <v/>
      </c>
      <c r="AG747" s="7"/>
      <c r="AH747" s="3"/>
      <c r="AI747" s="18" t="str">
        <f>_xlfn.XLOOKUP(B747,'[3]Cells Huawei 27042026 10h'!$B:$B,'[3]Cells Huawei 27042026 10h'!$T:$T,"")</f>
        <v/>
      </c>
      <c r="AJ747" s="18" t="str">
        <f>_xlfn.XLOOKUP(B747,'[3]Cells Huawei 27042026 15h'!$B:$B,'[3]Cells Huawei 27042026 15h'!$T:$T,"")</f>
        <v/>
      </c>
      <c r="AK747" s="18" t="str">
        <f>_xlfn.XLOOKUP(B747,'[4]cells down 27042026 11h28'!$B:$B,'[4]cells down 27042026 11h28'!$R:$R,"")</f>
        <v/>
      </c>
      <c r="AL747" s="18" t="str">
        <f>_xlfn.XLOOKUP(B747,'[4]cells down 27042026 18h01'!$B:$B,'[4]cells down 27042026 18h01'!$R:$R,"")</f>
        <v/>
      </c>
      <c r="AM747" s="18" t="str">
        <f>_xlfn.XLOOKUP(B747,'[5]cell downs 27042026 11h'!$B:$B,'[5]cell downs 27042026 11h'!$R:$R,"")</f>
        <v xml:space="preserve">(04/27/2026 cell nokia):-27/04/2026 : Intervention plan for 29/04/2026 || La FXED quitte ce jour pour KOUMA 
24/04/2026 : Cde la FXED en cours 
23/04/2026 : Need BO RAN analysis ||Closed after reset but check and replace FXED ||FME  Andre activer </v>
      </c>
      <c r="AN747" s="18" t="str">
        <f>_xlfn.XLOOKUP(B747,'[5]cell downs 27042026 17h40'!$B:$B,'[5]cell downs 27042026 17h40'!$R:$R,"")</f>
        <v xml:space="preserve">(04/27/2026 cell nokia):-27/04/2026 : Intervention plan for 29/04/2026 || La FXED quitte ce jour pour KOUMA 
24/04/2026 : Cde la FXED en cours 
23/04/2026 : Need BO RAN analysis ||Closed after reset but check and replace FXED ||FME  Andre activer </v>
      </c>
      <c r="AO747" s="18" t="str">
        <f>_xlfn.XLOOKUP(B747,'[6]ALL SITES DOWN'!$D:$D,'[6]ALL SITES DOWN'!$J:$J,"")</f>
        <v/>
      </c>
      <c r="AP747" s="18" t="str">
        <f>_xlfn.XLOOKUP(B747,'[7]ALL SITES DOWN'!$D:$D,'[7]ALL SITES DOWN'!$J:$J,"")</f>
        <v/>
      </c>
      <c r="AQ747" s="9" t="str">
        <f>_xlfn.XLOOKUP(B747,[8]sheet1!$AC:$AC,[8]sheet1!$AF:$AF,"")</f>
        <v/>
      </c>
      <c r="AR747" s="14"/>
      <c r="AS747" s="14" t="s">
        <v>5465</v>
      </c>
      <c r="AT747" s="14" t="str">
        <f>_xlfn.XLOOKUP(B747,'[9]cell downs 18042026 17h'!$B:$B,'[9]cell downs 18042026 17h'!$B:$B,"")</f>
        <v/>
      </c>
      <c r="AU747" s="14" t="str">
        <f>_xlfn.XLOOKUP(B747,'[10]Cells Huawei 19042026 15h'!$B:$B,'[10]Cells Huawei 19042026 15h'!$B:$B,"")</f>
        <v/>
      </c>
      <c r="AV747" s="9" t="str">
        <f>_xlfn.XLOOKUP(B747,'[11]cells down 19042026 9H40'!$B:$B,'[11]cells down 19042026 9H40'!$B:$B,"")</f>
        <v/>
      </c>
    </row>
    <row r="748" spans="1:48" hidden="1" x14ac:dyDescent="0.3">
      <c r="A748" s="1" t="s">
        <v>885</v>
      </c>
      <c r="B748" s="8" t="s">
        <v>886</v>
      </c>
      <c r="C748" s="3" t="str">
        <f>_xlfn.XLOOKUP(B748,'[1]daily break down'!$D:$D,'[1]daily break down'!$E:$E,"")</f>
        <v>Yaounde</v>
      </c>
      <c r="D748" s="1" t="s">
        <v>11</v>
      </c>
      <c r="E748" s="1" t="s">
        <v>12</v>
      </c>
      <c r="F748" s="3" t="s">
        <v>37</v>
      </c>
      <c r="G748" s="1" t="s">
        <v>38</v>
      </c>
      <c r="H748" s="29" t="str">
        <f>_xlfn.XLOOKUP(B748,[2]CALCULATION!$B:$B,[2]CALCULATION!$H:$H,"")</f>
        <v>ZTE</v>
      </c>
      <c r="I748" s="26">
        <v>0</v>
      </c>
      <c r="J748" s="26">
        <v>0</v>
      </c>
      <c r="K748" s="26">
        <v>3.7614180171388033E-2</v>
      </c>
      <c r="L748" s="26">
        <v>0</v>
      </c>
      <c r="M748" s="26">
        <v>0</v>
      </c>
      <c r="N748" s="26">
        <v>2.7791689138865312</v>
      </c>
      <c r="O748" s="26">
        <v>0</v>
      </c>
      <c r="P748" s="114" t="s">
        <v>6364</v>
      </c>
      <c r="Q748" s="42" t="s">
        <v>5538</v>
      </c>
      <c r="R748" s="42"/>
      <c r="S748" s="41" t="str" cm="1">
        <f t="array" ref="S748">IFERROR(_xlfn.IFS(
U748="MPR ISSUE","PDH",
U748="BSS Hardware Issue","BSS",
U748="Sites strategiques, MLL, Pylone, etc.","ENVTECH",
U748="AKTIVCO DEFAUT GE &amp; POWER Cabinet","AKTIVCO",
U748="AKTIVCO Coupure ENEO &amp; Baisse de tension","AKTIVCO GRID ONLY",
U748="Coupure ENEO &amp; Baisse de tension","IHS GRID ONLY",
U748="Defaut GE &amp; POWER Cabinet","IHS",
U748="Sharing","Partners",
U748="Sites strategiques &amp; DataCenter","SST &amp; DC",
U748="Exclu","Exclu",
U748="SAT","SAT",
U748="SPARE-ISSUE","SPARE-ISSUE",
U748="Fiber CAmtel","TRANS_FO_CAMTEL",
U748="Fiber AOF","Fiber AOF",
U748="Projet OCM (HUAWEI)","TRAVAUX-HUAWEI",
U748="Projet OCM (NOKIA)","TRAVAUX-NOKIA",
U748="ACCESS-ISSUE","ACCESS-ISSUE",
U748="Projet OCM (ZTE, NOKIA, autres projets)","TRAVAUX OCM",
U748="No root CAuse","No root cause",
U748="ODU HS","PDH",
U748="IP &amp; VLAN","PDH",
U748="Warehouse HUAWEI","SPARE-ISSUE",
U748="SPARE-HS","SPARE-ISSUE",
U748="Power Telco","BSS",U748="no impacts","no impacts"
),"")</f>
        <v>No root cause</v>
      </c>
      <c r="T748" s="41" t="str" cm="1">
        <f t="array" ref="T748">IFERROR(_xlfn.IFS(
U748="MPR ISSUE","TX ISSUE",
U748="BSS Hardware Issue","RAN ISSUE",
U748="Sites strategiques, MLL, Pylone, etc.","ENVTECH",
U748="AKTIVCO DEFAUT GE &amp; POWER Cabinet","POWER ISSUE",
U748="AKTIVCO Coupure ENEO &amp; Baisse de tension","POWER ISSUE",
U748="Coupure ENEO &amp; Baisse de tension","POWER ISSUE",
U748="Defaut GE &amp; POWER Cabinet","POWER ISSUE",
U748="Sharing","POWER ISSUE",
U748="Sites strategiques &amp; DataCenter","POWER ISSUE",
U748="Exclu","Exclu",
U748="SAT","TX ISSUE",
U748="SPARE-ISSUE","SPARE-ISSUE",
U748="Fiber CAmtel","TX ISSUE",
U748="Fiber AOF","TX ISSUE",
U748="Projet OCM (HUAWEI)","TRAVAUX-HUAWEI",
U748="Projet OCM (NOKIA)","TRAVAUX -NOKIA",
U748="ACCESS-ISSUE","ACCESS-ISSUE",
U748="Projet OCM (ZTE, NOKIA, autres projets)","TRAVAUX OCM",
U748="No root CAuse","No root cause",
U748="ODU HS","TX ISSUE",
U748="IP &amp; VLAN","TX ISSUE",
U748="Warehouse HUAWEI","SPARE-ISSUE",
U748="SPARE-HS","SPARE-ISSUE",
U748="Power Telco","RAN ISSUE",U748="no impacts","no impacts"
),"")</f>
        <v>No root cause</v>
      </c>
      <c r="U748" s="68" t="s">
        <v>5691</v>
      </c>
      <c r="V748" s="41" t="str" cm="1">
        <f t="array" ref="V748">IFERROR(_xlfn.IFS(
U748="MPR ISSUE","ACTIVE",
U748="BSS Hardware Issue","ACTIVE",
U748="Sites strategiques, MLL, Pylone, etc.","PASSIVE",
U748="AKTIVCO DEFAUT GE &amp; POWER Cabinet","PASSIVE",
U748="AKTIVCO Coupure ENEO &amp; Baisse de tension","PASSIVE",
U748="Coupure ENEO &amp; Baisse de tension","PASSIVE",
U748="Defaut GE &amp; POWER Cabinet","PASSIVE",
U748="Sharing","PASSIVE",
U748="Sites strategiques &amp; DataCenter","PASSIVE",
U748="Exclu","Exclu",
U748="SAT","ACTIVE",
U748="SPARE-ISSUE","SPARE-ISSUE",
U748="Fiber CAmtel","ACTIVE",
U748="Fiber AOF","ACTIVE",
U748="Projet OCM (HUAWEI)","PLANNED WORKS",
U748="Projet OCM (NOKIA)","PLANNED WORKS",
U748="ACCESS-ISSUE","ACCESS-ISSUE",
U748="Projet OCM (ZTE, NOKIA, autres projets)","PLANNED WORKS",
U748="No root CAuse","No root cause",
U748="ODU HS","ACTIVE",
U748="IP &amp; VLAN","ACTIVE",
U748="Warehouse HUAWEI","SPARE-ISSUE",
U748="SPARE-HS","SPARE-ISSUE",
U748="Power Telco","ACTIVE", U748="no impacts","no impacts"
),"")</f>
        <v>No root cause</v>
      </c>
      <c r="W748" s="113"/>
      <c r="X748" s="113"/>
      <c r="Y748" s="113"/>
      <c r="Z748" s="113"/>
      <c r="AA748" s="113"/>
      <c r="AB748" s="17" t="s">
        <v>5465</v>
      </c>
      <c r="AC748" s="17" t="str">
        <f>_xlfn.XLOOKUP(B748,'INCIDENT-04-27-2026'!E:E,'INCIDENT-04-27-2026'!F:F,"")</f>
        <v/>
      </c>
      <c r="AD748" s="9"/>
      <c r="AE748" s="7" t="s">
        <v>5465</v>
      </c>
      <c r="AF748" s="6" t="str">
        <f>_xlfn.XLOOKUP(B748,'[13]Input_27-04'!$B:$B,'[13]Input_27-04'!$M:$M,"")</f>
        <v/>
      </c>
      <c r="AG748" s="7"/>
      <c r="AH748" s="3"/>
      <c r="AI748" s="18" t="str">
        <f>_xlfn.XLOOKUP(B748,'[3]Cells Huawei 27042026 10h'!$B:$B,'[3]Cells Huawei 27042026 10h'!$T:$T,"")</f>
        <v/>
      </c>
      <c r="AJ748" s="18" t="str">
        <f>_xlfn.XLOOKUP(B748,'[3]Cells Huawei 27042026 15h'!$B:$B,'[3]Cells Huawei 27042026 15h'!$T:$T,"")</f>
        <v/>
      </c>
      <c r="AK748" s="18" t="str">
        <f>_xlfn.XLOOKUP(B748,'[4]cells down 27042026 11h28'!$B:$B,'[4]cells down 27042026 11h28'!$R:$R,"")</f>
        <v/>
      </c>
      <c r="AL748" s="18" t="str">
        <f>_xlfn.XLOOKUP(B748,'[4]cells down 27042026 18h01'!$B:$B,'[4]cells down 27042026 18h01'!$R:$R,"")</f>
        <v/>
      </c>
      <c r="AM748" s="18" t="str">
        <f>_xlfn.XLOOKUP(B748,'[5]cell downs 27042026 11h'!$B:$B,'[5]cell downs 27042026 11h'!$R:$R,"")</f>
        <v/>
      </c>
      <c r="AN748" s="18" t="str">
        <f>_xlfn.XLOOKUP(B748,'[5]cell downs 27042026 17h40'!$B:$B,'[5]cell downs 27042026 17h40'!$R:$R,"")</f>
        <v/>
      </c>
      <c r="AO748" s="18" t="str">
        <f>_xlfn.XLOOKUP(B748,'[6]ALL SITES DOWN'!$D:$D,'[6]ALL SITES DOWN'!$J:$J,"")</f>
        <v/>
      </c>
      <c r="AP748" s="18" t="str">
        <f>_xlfn.XLOOKUP(B748,'[7]ALL SITES DOWN'!$D:$D,'[7]ALL SITES DOWN'!$J:$J,"")</f>
        <v/>
      </c>
      <c r="AQ748" s="9" t="str">
        <f>_xlfn.XLOOKUP(B748,[8]sheet1!$AC:$AC,[8]sheet1!$AF:$AF,"")</f>
        <v/>
      </c>
      <c r="AR748" s="14"/>
      <c r="AS748" s="14" t="s">
        <v>5465</v>
      </c>
      <c r="AT748" s="14" t="str">
        <f>_xlfn.XLOOKUP(B748,'[9]cell downs 18042026 17h'!$B:$B,'[9]cell downs 18042026 17h'!$B:$B,"")</f>
        <v/>
      </c>
      <c r="AU748" s="14" t="str">
        <f>_xlfn.XLOOKUP(B748,'[10]Cells Huawei 19042026 15h'!$B:$B,'[10]Cells Huawei 19042026 15h'!$B:$B,"")</f>
        <v/>
      </c>
      <c r="AV748" s="9" t="str">
        <f>_xlfn.XLOOKUP(B748,'[11]cells down 19042026 9H40'!$B:$B,'[11]cells down 19042026 9H40'!$B:$B,"")</f>
        <v/>
      </c>
    </row>
    <row r="749" spans="1:48" hidden="1" x14ac:dyDescent="0.3">
      <c r="A749" s="1" t="s">
        <v>2275</v>
      </c>
      <c r="B749" s="8" t="s">
        <v>2276</v>
      </c>
      <c r="C749" s="3" t="str">
        <f>_xlfn.XLOOKUP(B749,'[1]daily break down'!$D:$D,'[1]daily break down'!$E:$E,"")</f>
        <v>NORD-OUEST</v>
      </c>
      <c r="D749" s="1" t="s">
        <v>11</v>
      </c>
      <c r="E749" s="1" t="s">
        <v>12</v>
      </c>
      <c r="F749" s="3" t="s">
        <v>51</v>
      </c>
      <c r="G749" s="1" t="s">
        <v>52</v>
      </c>
      <c r="H749" s="27" t="str">
        <f>_xlfn.XLOOKUP(B749,[2]CALCULATION!$B:$B,[2]CALCULATION!$H:$H,"")</f>
        <v>Huawei</v>
      </c>
      <c r="I749" s="26">
        <v>0.19570431437678526</v>
      </c>
      <c r="J749" s="26">
        <v>0</v>
      </c>
      <c r="K749" s="26">
        <v>1.1452438839949435</v>
      </c>
      <c r="L749" s="26">
        <v>1.4679161209132701</v>
      </c>
      <c r="M749" s="26">
        <v>0</v>
      </c>
      <c r="N749" s="26">
        <v>2.6744770041634212</v>
      </c>
      <c r="O749" s="26">
        <v>0</v>
      </c>
      <c r="P749" s="114" t="s">
        <v>6364</v>
      </c>
      <c r="Q749" s="42" t="s">
        <v>5538</v>
      </c>
      <c r="R749" s="42"/>
      <c r="S749" s="41" t="str" cm="1">
        <f t="array" ref="S749">IFERROR(_xlfn.IFS(
U749="MPR ISSUE","PDH",
U749="BSS Hardware Issue","BSS",
U749="Sites strategiques, MLL, Pylone, etc.","ENVTECH",
U749="AKTIVCO DEFAUT GE &amp; POWER Cabinet","AKTIVCO",
U749="AKTIVCO Coupure ENEO &amp; Baisse de tension","AKTIVCO GRID ONLY",
U749="Coupure ENEO &amp; Baisse de tension","IHS GRID ONLY",
U749="Defaut GE &amp; POWER Cabinet","IHS",
U749="Sharing","Partners",
U749="Sites strategiques &amp; DataCenter","SST &amp; DC",
U749="Exclu","Exclu",
U749="SAT","SAT",
U749="SPARE-ISSUE","SPARE-ISSUE",
U749="Fiber CAmtel","TRANS_FO_CAMTEL",
U749="Fiber AOF","Fiber AOF",
U749="Projet OCM (HUAWEI)","TRAVAUX-HUAWEI",
U749="Projet OCM (NOKIA)","TRAVAUX-NOKIA",
U749="ACCESS-ISSUE","ACCESS-ISSUE",
U749="Projet OCM (ZTE, NOKIA, autres projets)","TRAVAUX OCM",
U749="No root CAuse","No root cause",
U749="ODU HS","PDH",
U749="IP &amp; VLAN","PDH",
U749="Warehouse HUAWEI","SPARE-ISSUE",
U749="SPARE-HS","SPARE-ISSUE",
U749="Power Telco","BSS",U749="no impacts","no impacts"
),"")</f>
        <v>No root cause</v>
      </c>
      <c r="T749" s="41" t="str" cm="1">
        <f t="array" ref="T749">IFERROR(_xlfn.IFS(
U749="MPR ISSUE","TX ISSUE",
U749="BSS Hardware Issue","RAN ISSUE",
U749="Sites strategiques, MLL, Pylone, etc.","ENVTECH",
U749="AKTIVCO DEFAUT GE &amp; POWER Cabinet","POWER ISSUE",
U749="AKTIVCO Coupure ENEO &amp; Baisse de tension","POWER ISSUE",
U749="Coupure ENEO &amp; Baisse de tension","POWER ISSUE",
U749="Defaut GE &amp; POWER Cabinet","POWER ISSUE",
U749="Sharing","POWER ISSUE",
U749="Sites strategiques &amp; DataCenter","POWER ISSUE",
U749="Exclu","Exclu",
U749="SAT","TX ISSUE",
U749="SPARE-ISSUE","SPARE-ISSUE",
U749="Fiber CAmtel","TX ISSUE",
U749="Fiber AOF","TX ISSUE",
U749="Projet OCM (HUAWEI)","TRAVAUX-HUAWEI",
U749="Projet OCM (NOKIA)","TRAVAUX -NOKIA",
U749="ACCESS-ISSUE","ACCESS-ISSUE",
U749="Projet OCM (ZTE, NOKIA, autres projets)","TRAVAUX OCM",
U749="No root CAuse","No root cause",
U749="ODU HS","TX ISSUE",
U749="IP &amp; VLAN","TX ISSUE",
U749="Warehouse HUAWEI","SPARE-ISSUE",
U749="SPARE-HS","SPARE-ISSUE",
U749="Power Telco","RAN ISSUE",U749="no impacts","no impacts"
),"")</f>
        <v>No root cause</v>
      </c>
      <c r="U749" s="68" t="s">
        <v>5691</v>
      </c>
      <c r="V749" s="41" t="str" cm="1">
        <f t="array" ref="V749">IFERROR(_xlfn.IFS(
U749="MPR ISSUE","ACTIVE",
U749="BSS Hardware Issue","ACTIVE",
U749="Sites strategiques, MLL, Pylone, etc.","PASSIVE",
U749="AKTIVCO DEFAUT GE &amp; POWER Cabinet","PASSIVE",
U749="AKTIVCO Coupure ENEO &amp; Baisse de tension","PASSIVE",
U749="Coupure ENEO &amp; Baisse de tension","PASSIVE",
U749="Defaut GE &amp; POWER Cabinet","PASSIVE",
U749="Sharing","PASSIVE",
U749="Sites strategiques &amp; DataCenter","PASSIVE",
U749="Exclu","Exclu",
U749="SAT","ACTIVE",
U749="SPARE-ISSUE","SPARE-ISSUE",
U749="Fiber CAmtel","ACTIVE",
U749="Fiber AOF","ACTIVE",
U749="Projet OCM (HUAWEI)","PLANNED WORKS",
U749="Projet OCM (NOKIA)","PLANNED WORKS",
U749="ACCESS-ISSUE","ACCESS-ISSUE",
U749="Projet OCM (ZTE, NOKIA, autres projets)","PLANNED WORKS",
U749="No root CAuse","No root cause",
U749="ODU HS","ACTIVE",
U749="IP &amp; VLAN","ACTIVE",
U749="Warehouse HUAWEI","SPARE-ISSUE",
U749="SPARE-HS","SPARE-ISSUE",
U749="Power Telco","ACTIVE", U749="no impacts","no impacts"
),"")</f>
        <v>No root cause</v>
      </c>
      <c r="W749" s="113"/>
      <c r="X749" s="113"/>
      <c r="Y749" s="113"/>
      <c r="Z749" s="113"/>
      <c r="AA749" s="113"/>
      <c r="AB749" s="17" t="s">
        <v>5465</v>
      </c>
      <c r="AC749" s="17" t="str">
        <f>_xlfn.XLOOKUP(B749,'INCIDENT-04-27-2026'!E:E,'INCIDENT-04-27-2026'!F:F,"")</f>
        <v/>
      </c>
      <c r="AD749" s="9"/>
      <c r="AE749" s="7" t="s">
        <v>5465</v>
      </c>
      <c r="AF749" s="6" t="str">
        <f>_xlfn.XLOOKUP(B749,'[13]Input_27-04'!$B:$B,'[13]Input_27-04'!$M:$M,"")</f>
        <v/>
      </c>
      <c r="AG749" s="7"/>
      <c r="AH749" s="3"/>
      <c r="AI749" s="18" t="str">
        <f>_xlfn.XLOOKUP(B749,'[3]Cells Huawei 27042026 10h'!$B:$B,'[3]Cells Huawei 27042026 10h'!$T:$T,"")</f>
        <v/>
      </c>
      <c r="AJ749" s="18" t="str">
        <f>_xlfn.XLOOKUP(B749,'[3]Cells Huawei 27042026 15h'!$B:$B,'[3]Cells Huawei 27042026 15h'!$T:$T,"")</f>
        <v/>
      </c>
      <c r="AK749" s="18" t="str">
        <f>_xlfn.XLOOKUP(B749,'[4]cells down 27042026 11h28'!$B:$B,'[4]cells down 27042026 11h28'!$R:$R,"")</f>
        <v/>
      </c>
      <c r="AL749" s="18" t="str">
        <f>_xlfn.XLOOKUP(B749,'[4]cells down 27042026 18h01'!$B:$B,'[4]cells down 27042026 18h01'!$R:$R,"")</f>
        <v/>
      </c>
      <c r="AM749" s="18" t="str">
        <f>_xlfn.XLOOKUP(B749,'[5]cell downs 27042026 11h'!$B:$B,'[5]cell downs 27042026 11h'!$R:$R,"")</f>
        <v/>
      </c>
      <c r="AN749" s="18" t="str">
        <f>_xlfn.XLOOKUP(B749,'[5]cell downs 27042026 17h40'!$B:$B,'[5]cell downs 27042026 17h40'!$R:$R,"")</f>
        <v/>
      </c>
      <c r="AO749" s="18" t="str">
        <f>_xlfn.XLOOKUP(B749,'[6]ALL SITES DOWN'!$D:$D,'[6]ALL SITES DOWN'!$J:$J,"")</f>
        <v/>
      </c>
      <c r="AP749" s="18" t="str">
        <f>_xlfn.XLOOKUP(B749,'[7]ALL SITES DOWN'!$D:$D,'[7]ALL SITES DOWN'!$J:$J,"")</f>
        <v/>
      </c>
      <c r="AQ749" s="9" t="str">
        <f>_xlfn.XLOOKUP(B749,[8]sheet1!$AC:$AC,[8]sheet1!$AF:$AF,"")</f>
        <v/>
      </c>
      <c r="AR749" s="14"/>
      <c r="AS749" s="14" t="s">
        <v>5465</v>
      </c>
      <c r="AT749" s="14" t="str">
        <f>_xlfn.XLOOKUP(B749,'[9]cell downs 18042026 17h'!$B:$B,'[9]cell downs 18042026 17h'!$B:$B,"")</f>
        <v/>
      </c>
      <c r="AU749" s="14" t="str">
        <f>_xlfn.XLOOKUP(B749,'[10]Cells Huawei 19042026 15h'!$B:$B,'[10]Cells Huawei 19042026 15h'!$B:$B,"")</f>
        <v/>
      </c>
      <c r="AV749" s="9" t="str">
        <f>_xlfn.XLOOKUP(B749,'[11]cells down 19042026 9H40'!$B:$B,'[11]cells down 19042026 9H40'!$B:$B,"")</f>
        <v/>
      </c>
    </row>
    <row r="750" spans="1:48" hidden="1" x14ac:dyDescent="0.3">
      <c r="A750" s="1" t="s">
        <v>3346</v>
      </c>
      <c r="B750" s="8" t="s">
        <v>3347</v>
      </c>
      <c r="C750" s="3" t="str">
        <f>_xlfn.XLOOKUP(B750,'[1]daily break down'!$D:$D,'[1]daily break down'!$E:$E,"")</f>
        <v>Yaounde</v>
      </c>
      <c r="D750" s="1" t="s">
        <v>21</v>
      </c>
      <c r="E750" s="1" t="s">
        <v>36</v>
      </c>
      <c r="F750" s="3" t="s">
        <v>37</v>
      </c>
      <c r="G750" s="1" t="s">
        <v>38</v>
      </c>
      <c r="H750" s="29" t="str">
        <f>_xlfn.XLOOKUP(B750,[2]CALCULATION!$B:$B,[2]CALCULATION!$H:$H,"")</f>
        <v>ZTE</v>
      </c>
      <c r="I750" s="26">
        <v>1.0447075475197836</v>
      </c>
      <c r="J750" s="26">
        <v>5.5444978069987698</v>
      </c>
      <c r="K750" s="26">
        <v>1.4116107786652519</v>
      </c>
      <c r="L750" s="26">
        <v>0</v>
      </c>
      <c r="M750" s="26">
        <v>2.0945872677516078</v>
      </c>
      <c r="N750" s="26">
        <v>2.5340435974922477</v>
      </c>
      <c r="O750" s="26">
        <v>0</v>
      </c>
      <c r="P750" s="114" t="s">
        <v>6364</v>
      </c>
      <c r="Q750" s="42" t="s">
        <v>5538</v>
      </c>
      <c r="R750" s="42"/>
      <c r="S750" s="41" t="str" cm="1">
        <f t="array" ref="S750">IFERROR(_xlfn.IFS(
U750="MPR ISSUE","PDH",
U750="BSS Hardware Issue","BSS",
U750="Sites strategiques, MLL, Pylone, etc.","ENVTECH",
U750="AKTIVCO DEFAUT GE &amp; POWER Cabinet","AKTIVCO",
U750="AKTIVCO Coupure ENEO &amp; Baisse de tension","AKTIVCO GRID ONLY",
U750="Coupure ENEO &amp; Baisse de tension","IHS GRID ONLY",
U750="Defaut GE &amp; POWER Cabinet","IHS",
U750="Sharing","Partners",
U750="Sites strategiques &amp; DataCenter","SST &amp; DC",
U750="Exclu","Exclu",
U750="SAT","SAT",
U750="SPARE-ISSUE","SPARE-ISSUE",
U750="Fiber CAmtel","TRANS_FO_CAMTEL",
U750="Fiber AOF","Fiber AOF",
U750="Projet OCM (HUAWEI)","TRAVAUX-HUAWEI",
U750="Projet OCM (NOKIA)","TRAVAUX-NOKIA",
U750="ACCESS-ISSUE","ACCESS-ISSUE",
U750="Projet OCM (ZTE, NOKIA, autres projets)","TRAVAUX OCM",
U750="No root CAuse","No root cause",
U750="ODU HS","PDH",
U750="IP &amp; VLAN","PDH",
U750="Warehouse HUAWEI","SPARE-ISSUE",
U750="SPARE-HS","SPARE-ISSUE",
U750="Power Telco","BSS",U750="no impacts","no impacts"
),"")</f>
        <v>No root cause</v>
      </c>
      <c r="T750" s="41" t="str" cm="1">
        <f t="array" ref="T750">IFERROR(_xlfn.IFS(
U750="MPR ISSUE","TX ISSUE",
U750="BSS Hardware Issue","RAN ISSUE",
U750="Sites strategiques, MLL, Pylone, etc.","ENVTECH",
U750="AKTIVCO DEFAUT GE &amp; POWER Cabinet","POWER ISSUE",
U750="AKTIVCO Coupure ENEO &amp; Baisse de tension","POWER ISSUE",
U750="Coupure ENEO &amp; Baisse de tension","POWER ISSUE",
U750="Defaut GE &amp; POWER Cabinet","POWER ISSUE",
U750="Sharing","POWER ISSUE",
U750="Sites strategiques &amp; DataCenter","POWER ISSUE",
U750="Exclu","Exclu",
U750="SAT","TX ISSUE",
U750="SPARE-ISSUE","SPARE-ISSUE",
U750="Fiber CAmtel","TX ISSUE",
U750="Fiber AOF","TX ISSUE",
U750="Projet OCM (HUAWEI)","TRAVAUX-HUAWEI",
U750="Projet OCM (NOKIA)","TRAVAUX -NOKIA",
U750="ACCESS-ISSUE","ACCESS-ISSUE",
U750="Projet OCM (ZTE, NOKIA, autres projets)","TRAVAUX OCM",
U750="No root CAuse","No root cause",
U750="ODU HS","TX ISSUE",
U750="IP &amp; VLAN","TX ISSUE",
U750="Warehouse HUAWEI","SPARE-ISSUE",
U750="SPARE-HS","SPARE-ISSUE",
U750="Power Telco","RAN ISSUE",U750="no impacts","no impacts"
),"")</f>
        <v>No root cause</v>
      </c>
      <c r="U750" s="68" t="s">
        <v>5691</v>
      </c>
      <c r="V750" s="41" t="str" cm="1">
        <f t="array" ref="V750">IFERROR(_xlfn.IFS(
U750="MPR ISSUE","ACTIVE",
U750="BSS Hardware Issue","ACTIVE",
U750="Sites strategiques, MLL, Pylone, etc.","PASSIVE",
U750="AKTIVCO DEFAUT GE &amp; POWER Cabinet","PASSIVE",
U750="AKTIVCO Coupure ENEO &amp; Baisse de tension","PASSIVE",
U750="Coupure ENEO &amp; Baisse de tension","PASSIVE",
U750="Defaut GE &amp; POWER Cabinet","PASSIVE",
U750="Sharing","PASSIVE",
U750="Sites strategiques &amp; DataCenter","PASSIVE",
U750="Exclu","Exclu",
U750="SAT","ACTIVE",
U750="SPARE-ISSUE","SPARE-ISSUE",
U750="Fiber CAmtel","ACTIVE",
U750="Fiber AOF","ACTIVE",
U750="Projet OCM (HUAWEI)","PLANNED WORKS",
U750="Projet OCM (NOKIA)","PLANNED WORKS",
U750="ACCESS-ISSUE","ACCESS-ISSUE",
U750="Projet OCM (ZTE, NOKIA, autres projets)","PLANNED WORKS",
U750="No root CAuse","No root cause",
U750="ODU HS","ACTIVE",
U750="IP &amp; VLAN","ACTIVE",
U750="Warehouse HUAWEI","SPARE-ISSUE",
U750="SPARE-HS","SPARE-ISSUE",
U750="Power Telco","ACTIVE", U750="no impacts","no impacts"
),"")</f>
        <v>No root cause</v>
      </c>
      <c r="W750" s="113"/>
      <c r="X750" s="113"/>
      <c r="Y750" s="113"/>
      <c r="Z750" s="113"/>
      <c r="AA750" s="113"/>
      <c r="AB750" s="17" t="s">
        <v>5465</v>
      </c>
      <c r="AC750" s="17" t="str">
        <f>_xlfn.XLOOKUP(B750,'INCIDENT-04-27-2026'!E:E,'INCIDENT-04-27-2026'!F:F,"")</f>
        <v/>
      </c>
      <c r="AD750" s="9"/>
      <c r="AE750" s="7" t="s">
        <v>5465</v>
      </c>
      <c r="AF750" s="6" t="str">
        <f>_xlfn.XLOOKUP(B750,'[13]Input_27-04'!$B:$B,'[13]Input_27-04'!$M:$M,"")</f>
        <v/>
      </c>
      <c r="AG750" s="7"/>
      <c r="AH750" s="3"/>
      <c r="AI750" s="18" t="str">
        <f>_xlfn.XLOOKUP(B750,'[3]Cells Huawei 27042026 10h'!$B:$B,'[3]Cells Huawei 27042026 10h'!$T:$T,"")</f>
        <v/>
      </c>
      <c r="AJ750" s="18" t="str">
        <f>_xlfn.XLOOKUP(B750,'[3]Cells Huawei 27042026 15h'!$B:$B,'[3]Cells Huawei 27042026 15h'!$T:$T,"")</f>
        <v/>
      </c>
      <c r="AK750" s="18" t="str">
        <f>_xlfn.XLOOKUP(B750,'[4]cells down 27042026 11h28'!$B:$B,'[4]cells down 27042026 11h28'!$R:$R,"")</f>
        <v/>
      </c>
      <c r="AL750" s="18" t="str">
        <f>_xlfn.XLOOKUP(B750,'[4]cells down 27042026 18h01'!$B:$B,'[4]cells down 27042026 18h01'!$R:$R,"")</f>
        <v/>
      </c>
      <c r="AM750" s="18" t="str">
        <f>_xlfn.XLOOKUP(B750,'[5]cell downs 27042026 11h'!$B:$B,'[5]cell downs 27042026 11h'!$R:$R,"")</f>
        <v/>
      </c>
      <c r="AN750" s="18" t="str">
        <f>_xlfn.XLOOKUP(B750,'[5]cell downs 27042026 17h40'!$B:$B,'[5]cell downs 27042026 17h40'!$R:$R,"")</f>
        <v/>
      </c>
      <c r="AO750" s="18" t="str">
        <f>_xlfn.XLOOKUP(B750,'[6]ALL SITES DOWN'!$D:$D,'[6]ALL SITES DOWN'!$J:$J,"")</f>
        <v/>
      </c>
      <c r="AP750" s="18" t="str">
        <f>_xlfn.XLOOKUP(B750,'[7]ALL SITES DOWN'!$D:$D,'[7]ALL SITES DOWN'!$J:$J,"")</f>
        <v/>
      </c>
      <c r="AQ750" s="9" t="str">
        <f>_xlfn.XLOOKUP(B750,[8]sheet1!$AC:$AC,[8]sheet1!$AF:$AF,"")</f>
        <v/>
      </c>
      <c r="AR750" s="14"/>
      <c r="AS750" s="14" t="s">
        <v>5465</v>
      </c>
      <c r="AT750" s="14" t="str">
        <f>_xlfn.XLOOKUP(B750,'[9]cell downs 18042026 17h'!$B:$B,'[9]cell downs 18042026 17h'!$B:$B,"")</f>
        <v/>
      </c>
      <c r="AU750" s="14" t="str">
        <f>_xlfn.XLOOKUP(B750,'[10]Cells Huawei 19042026 15h'!$B:$B,'[10]Cells Huawei 19042026 15h'!$B:$B,"")</f>
        <v/>
      </c>
      <c r="AV750" s="9" t="str">
        <f>_xlfn.XLOOKUP(B750,'[11]cells down 19042026 9H40'!$B:$B,'[11]cells down 19042026 9H40'!$B:$B,"")</f>
        <v/>
      </c>
    </row>
    <row r="751" spans="1:48" hidden="1" x14ac:dyDescent="0.3">
      <c r="A751" s="19" t="s">
        <v>5390</v>
      </c>
      <c r="B751" s="19" t="s">
        <v>5391</v>
      </c>
      <c r="C751" s="3" t="str">
        <f>_xlfn.XLOOKUP(B751,'[1]daily break down'!$D:$D,'[1]daily break down'!$E:$E,"")</f>
        <v>CENTRE</v>
      </c>
      <c r="D751" s="19" t="s">
        <v>5426</v>
      </c>
      <c r="E751" s="19" t="s">
        <v>5426</v>
      </c>
      <c r="F751" s="19" t="s">
        <v>226</v>
      </c>
      <c r="G751" s="19" t="s">
        <v>1867</v>
      </c>
      <c r="H751" s="29" t="str">
        <f>_xlfn.XLOOKUP(B751,[2]CALCULATION!$B:$B,[2]CALCULATION!$H:$H,"")</f>
        <v>ZTE</v>
      </c>
      <c r="I751" s="26">
        <v>0</v>
      </c>
      <c r="J751" s="26">
        <v>0</v>
      </c>
      <c r="K751" s="26">
        <v>13.753645490008074</v>
      </c>
      <c r="L751" s="26">
        <v>0</v>
      </c>
      <c r="M751" s="26">
        <v>0</v>
      </c>
      <c r="N751" s="26">
        <v>2.4613478182705402</v>
      </c>
      <c r="O751" s="26">
        <v>0</v>
      </c>
      <c r="P751" s="114" t="s">
        <v>6364</v>
      </c>
      <c r="Q751" s="42" t="s">
        <v>5538</v>
      </c>
      <c r="R751" s="42"/>
      <c r="S751" s="41" t="str" cm="1">
        <f t="array" ref="S751">IFERROR(_xlfn.IFS(
U751="MPR ISSUE","PDH",
U751="BSS Hardware Issue","BSS",
U751="Sites strategiques, MLL, Pylone, etc.","ENVTECH",
U751="AKTIVCO DEFAUT GE &amp; POWER Cabinet","AKTIVCO",
U751="AKTIVCO Coupure ENEO &amp; Baisse de tension","AKTIVCO GRID ONLY",
U751="Coupure ENEO &amp; Baisse de tension","IHS GRID ONLY",
U751="Defaut GE &amp; POWER Cabinet","IHS",
U751="Sharing","Partners",
U751="Sites strategiques &amp; DataCenter","SST &amp; DC",
U751="Exclu","Exclu",
U751="SAT","SAT",
U751="SPARE-ISSUE","SPARE-ISSUE",
U751="Fiber CAmtel","TRANS_FO_CAMTEL",
U751="Fiber AOF","Fiber AOF",
U751="Projet OCM (HUAWEI)","TRAVAUX-HUAWEI",
U751="Projet OCM (NOKIA)","TRAVAUX-NOKIA",
U751="ACCESS-ISSUE","ACCESS-ISSUE",
U751="Projet OCM (ZTE, NOKIA, autres projets)","TRAVAUX OCM",
U751="No root CAuse","No root cause",
U751="ODU HS","PDH",
U751="IP &amp; VLAN","PDH",
U751="Warehouse HUAWEI","SPARE-ISSUE",
U751="SPARE-HS","SPARE-ISSUE",
U751="Power Telco","BSS",U751="no impacts","no impacts"
),"")</f>
        <v>No root cause</v>
      </c>
      <c r="T751" s="41" t="str" cm="1">
        <f t="array" ref="T751">IFERROR(_xlfn.IFS(
U751="MPR ISSUE","TX ISSUE",
U751="BSS Hardware Issue","RAN ISSUE",
U751="Sites strategiques, MLL, Pylone, etc.","ENVTECH",
U751="AKTIVCO DEFAUT GE &amp; POWER Cabinet","POWER ISSUE",
U751="AKTIVCO Coupure ENEO &amp; Baisse de tension","POWER ISSUE",
U751="Coupure ENEO &amp; Baisse de tension","POWER ISSUE",
U751="Defaut GE &amp; POWER Cabinet","POWER ISSUE",
U751="Sharing","POWER ISSUE",
U751="Sites strategiques &amp; DataCenter","POWER ISSUE",
U751="Exclu","Exclu",
U751="SAT","TX ISSUE",
U751="SPARE-ISSUE","SPARE-ISSUE",
U751="Fiber CAmtel","TX ISSUE",
U751="Fiber AOF","TX ISSUE",
U751="Projet OCM (HUAWEI)","TRAVAUX-HUAWEI",
U751="Projet OCM (NOKIA)","TRAVAUX -NOKIA",
U751="ACCESS-ISSUE","ACCESS-ISSUE",
U751="Projet OCM (ZTE, NOKIA, autres projets)","TRAVAUX OCM",
U751="No root CAuse","No root cause",
U751="ODU HS","TX ISSUE",
U751="IP &amp; VLAN","TX ISSUE",
U751="Warehouse HUAWEI","SPARE-ISSUE",
U751="SPARE-HS","SPARE-ISSUE",
U751="Power Telco","RAN ISSUE",U751="no impacts","no impacts"
),"")</f>
        <v>No root cause</v>
      </c>
      <c r="U751" s="68" t="s">
        <v>5691</v>
      </c>
      <c r="V751" s="41" t="str" cm="1">
        <f t="array" ref="V751">IFERROR(_xlfn.IFS(
U751="MPR ISSUE","ACTIVE",
U751="BSS Hardware Issue","ACTIVE",
U751="Sites strategiques, MLL, Pylone, etc.","PASSIVE",
U751="AKTIVCO DEFAUT GE &amp; POWER Cabinet","PASSIVE",
U751="AKTIVCO Coupure ENEO &amp; Baisse de tension","PASSIVE",
U751="Coupure ENEO &amp; Baisse de tension","PASSIVE",
U751="Defaut GE &amp; POWER Cabinet","PASSIVE",
U751="Sharing","PASSIVE",
U751="Sites strategiques &amp; DataCenter","PASSIVE",
U751="Exclu","Exclu",
U751="SAT","ACTIVE",
U751="SPARE-ISSUE","SPARE-ISSUE",
U751="Fiber CAmtel","ACTIVE",
U751="Fiber AOF","ACTIVE",
U751="Projet OCM (HUAWEI)","PLANNED WORKS",
U751="Projet OCM (NOKIA)","PLANNED WORKS",
U751="ACCESS-ISSUE","ACCESS-ISSUE",
U751="Projet OCM (ZTE, NOKIA, autres projets)","PLANNED WORKS",
U751="No root CAuse","No root cause",
U751="ODU HS","ACTIVE",
U751="IP &amp; VLAN","ACTIVE",
U751="Warehouse HUAWEI","SPARE-ISSUE",
U751="SPARE-HS","SPARE-ISSUE",
U751="Power Telco","ACTIVE", U751="no impacts","no impacts"
),"")</f>
        <v>No root cause</v>
      </c>
      <c r="W751" s="113"/>
      <c r="X751" s="113"/>
      <c r="Y751" s="113"/>
      <c r="Z751" s="113"/>
      <c r="AA751" s="113"/>
      <c r="AB751" s="17" t="s">
        <v>5465</v>
      </c>
      <c r="AC751" s="17" t="str">
        <f>_xlfn.XLOOKUP(B751,'INCIDENT-04-27-2026'!E:E,'INCIDENT-04-27-2026'!F:F,"")</f>
        <v/>
      </c>
      <c r="AD751" s="9"/>
      <c r="AE751" s="7" t="s">
        <v>5465</v>
      </c>
      <c r="AF751" s="6" t="str">
        <f>_xlfn.XLOOKUP(B751,'[13]Input_27-04'!$B:$B,'[13]Input_27-04'!$M:$M,"")</f>
        <v/>
      </c>
      <c r="AG751" s="7"/>
      <c r="AH751" s="3"/>
      <c r="AI751" s="18" t="str">
        <f>_xlfn.XLOOKUP(B751,'[3]Cells Huawei 27042026 10h'!$B:$B,'[3]Cells Huawei 27042026 10h'!$T:$T,"")</f>
        <v/>
      </c>
      <c r="AJ751" s="18" t="str">
        <f>_xlfn.XLOOKUP(B751,'[3]Cells Huawei 27042026 15h'!$B:$B,'[3]Cells Huawei 27042026 15h'!$T:$T,"")</f>
        <v/>
      </c>
      <c r="AK751" s="18" t="str">
        <f>_xlfn.XLOOKUP(B751,'[4]cells down 27042026 11h28'!$B:$B,'[4]cells down 27042026 11h28'!$R:$R,"")</f>
        <v/>
      </c>
      <c r="AL751" s="18" t="str">
        <f>_xlfn.XLOOKUP(B751,'[4]cells down 27042026 18h01'!$B:$B,'[4]cells down 27042026 18h01'!$R:$R,"")</f>
        <v/>
      </c>
      <c r="AM751" s="18" t="str">
        <f>_xlfn.XLOOKUP(B751,'[5]cell downs 27042026 11h'!$B:$B,'[5]cell downs 27042026 11h'!$R:$R,"")</f>
        <v/>
      </c>
      <c r="AN751" s="18" t="str">
        <f>_xlfn.XLOOKUP(B751,'[5]cell downs 27042026 17h40'!$B:$B,'[5]cell downs 27042026 17h40'!$R:$R,"")</f>
        <v/>
      </c>
      <c r="AO751" s="18" t="str">
        <f>_xlfn.XLOOKUP(B751,'[6]ALL SITES DOWN'!$D:$D,'[6]ALL SITES DOWN'!$J:$J,"")</f>
        <v/>
      </c>
      <c r="AP751" s="18" t="str">
        <f>_xlfn.XLOOKUP(B751,'[7]ALL SITES DOWN'!$D:$D,'[7]ALL SITES DOWN'!$J:$J,"")</f>
        <v/>
      </c>
      <c r="AQ751" s="9" t="str">
        <f>_xlfn.XLOOKUP(B751,[8]sheet1!$AC:$AC,[8]sheet1!$AF:$AF,"")</f>
        <v/>
      </c>
      <c r="AR751" s="14"/>
      <c r="AS751" s="14" t="s">
        <v>5465</v>
      </c>
      <c r="AT751" s="14" t="str">
        <f>_xlfn.XLOOKUP(B751,'[9]cell downs 18042026 17h'!$B:$B,'[9]cell downs 18042026 17h'!$B:$B,"")</f>
        <v/>
      </c>
      <c r="AU751" s="14" t="str">
        <f>_xlfn.XLOOKUP(B751,'[10]Cells Huawei 19042026 15h'!$B:$B,'[10]Cells Huawei 19042026 15h'!$B:$B,"")</f>
        <v/>
      </c>
      <c r="AV751" s="9" t="str">
        <f>_xlfn.XLOOKUP(B751,'[11]cells down 19042026 9H40'!$B:$B,'[11]cells down 19042026 9H40'!$B:$B,"")</f>
        <v/>
      </c>
    </row>
    <row r="752" spans="1:48" hidden="1" x14ac:dyDescent="0.3">
      <c r="A752" s="19" t="s">
        <v>5375</v>
      </c>
      <c r="B752" s="30" t="s">
        <v>5376</v>
      </c>
      <c r="C752" s="3" t="str">
        <f>_xlfn.XLOOKUP(B752,'[1]daily break down'!$D:$D,'[1]daily break down'!$E:$E,"")</f>
        <v>Douala</v>
      </c>
      <c r="D752" s="19" t="s">
        <v>357</v>
      </c>
      <c r="E752" s="19" t="s">
        <v>89</v>
      </c>
      <c r="F752" s="19" t="s">
        <v>5367</v>
      </c>
      <c r="G752" s="19" t="s">
        <v>32</v>
      </c>
      <c r="H752" s="29" t="str">
        <f>_xlfn.XLOOKUP(B752,[2]CALCULATION!$B:$B,[2]CALCULATION!$H:$H,"")</f>
        <v>ZTE</v>
      </c>
      <c r="I752" s="26">
        <v>0</v>
      </c>
      <c r="J752" s="26">
        <v>0</v>
      </c>
      <c r="K752" s="26">
        <v>0</v>
      </c>
      <c r="L752" s="26">
        <v>2.1223743197701598E-3</v>
      </c>
      <c r="M752" s="26">
        <v>0</v>
      </c>
      <c r="N752" s="26">
        <v>2.2811956921865235</v>
      </c>
      <c r="O752" s="26">
        <v>0</v>
      </c>
      <c r="P752" s="114" t="s">
        <v>6364</v>
      </c>
      <c r="Q752" s="42" t="s">
        <v>5538</v>
      </c>
      <c r="R752" s="42"/>
      <c r="S752" s="41" t="str" cm="1">
        <f t="array" ref="S752">IFERROR(_xlfn.IFS(
U752="MPR ISSUE","PDH",
U752="BSS Hardware Issue","BSS",
U752="Sites strategiques, MLL, Pylone, etc.","ENVTECH",
U752="AKTIVCO DEFAUT GE &amp; POWER Cabinet","AKTIVCO",
U752="AKTIVCO Coupure ENEO &amp; Baisse de tension","AKTIVCO GRID ONLY",
U752="Coupure ENEO &amp; Baisse de tension","IHS GRID ONLY",
U752="Defaut GE &amp; POWER Cabinet","IHS",
U752="Sharing","Partners",
U752="Sites strategiques &amp; DataCenter","SST &amp; DC",
U752="Exclu","Exclu",
U752="SAT","SAT",
U752="SPARE-ISSUE","SPARE-ISSUE",
U752="Fiber CAmtel","TRANS_FO_CAMTEL",
U752="Fiber AOF","Fiber AOF",
U752="Projet OCM (HUAWEI)","TRAVAUX-HUAWEI",
U752="Projet OCM (NOKIA)","TRAVAUX-NOKIA",
U752="ACCESS-ISSUE","ACCESS-ISSUE",
U752="Projet OCM (ZTE, NOKIA, autres projets)","TRAVAUX OCM",
U752="No root CAuse","No root cause",
U752="ODU HS","PDH",
U752="IP &amp; VLAN","PDH",
U752="Warehouse HUAWEI","SPARE-ISSUE",
U752="SPARE-HS","SPARE-ISSUE",
U752="Power Telco","BSS",U752="no impacts","no impacts"
),"")</f>
        <v>No root cause</v>
      </c>
      <c r="T752" s="41" t="str" cm="1">
        <f t="array" ref="T752">IFERROR(_xlfn.IFS(
U752="MPR ISSUE","TX ISSUE",
U752="BSS Hardware Issue","RAN ISSUE",
U752="Sites strategiques, MLL, Pylone, etc.","ENVTECH",
U752="AKTIVCO DEFAUT GE &amp; POWER Cabinet","POWER ISSUE",
U752="AKTIVCO Coupure ENEO &amp; Baisse de tension","POWER ISSUE",
U752="Coupure ENEO &amp; Baisse de tension","POWER ISSUE",
U752="Defaut GE &amp; POWER Cabinet","POWER ISSUE",
U752="Sharing","POWER ISSUE",
U752="Sites strategiques &amp; DataCenter","POWER ISSUE",
U752="Exclu","Exclu",
U752="SAT","TX ISSUE",
U752="SPARE-ISSUE","SPARE-ISSUE",
U752="Fiber CAmtel","TX ISSUE",
U752="Fiber AOF","TX ISSUE",
U752="Projet OCM (HUAWEI)","TRAVAUX-HUAWEI",
U752="Projet OCM (NOKIA)","TRAVAUX -NOKIA",
U752="ACCESS-ISSUE","ACCESS-ISSUE",
U752="Projet OCM (ZTE, NOKIA, autres projets)","TRAVAUX OCM",
U752="No root CAuse","No root cause",
U752="ODU HS","TX ISSUE",
U752="IP &amp; VLAN","TX ISSUE",
U752="Warehouse HUAWEI","SPARE-ISSUE",
U752="SPARE-HS","SPARE-ISSUE",
U752="Power Telco","RAN ISSUE",U752="no impacts","no impacts"
),"")</f>
        <v>No root cause</v>
      </c>
      <c r="U752" s="68" t="s">
        <v>5691</v>
      </c>
      <c r="V752" s="41" t="str" cm="1">
        <f t="array" ref="V752">IFERROR(_xlfn.IFS(
U752="MPR ISSUE","ACTIVE",
U752="BSS Hardware Issue","ACTIVE",
U752="Sites strategiques, MLL, Pylone, etc.","PASSIVE",
U752="AKTIVCO DEFAUT GE &amp; POWER Cabinet","PASSIVE",
U752="AKTIVCO Coupure ENEO &amp; Baisse de tension","PASSIVE",
U752="Coupure ENEO &amp; Baisse de tension","PASSIVE",
U752="Defaut GE &amp; POWER Cabinet","PASSIVE",
U752="Sharing","PASSIVE",
U752="Sites strategiques &amp; DataCenter","PASSIVE",
U752="Exclu","Exclu",
U752="SAT","ACTIVE",
U752="SPARE-ISSUE","SPARE-ISSUE",
U752="Fiber CAmtel","ACTIVE",
U752="Fiber AOF","ACTIVE",
U752="Projet OCM (HUAWEI)","PLANNED WORKS",
U752="Projet OCM (NOKIA)","PLANNED WORKS",
U752="ACCESS-ISSUE","ACCESS-ISSUE",
U752="Projet OCM (ZTE, NOKIA, autres projets)","PLANNED WORKS",
U752="No root CAuse","No root cause",
U752="ODU HS","ACTIVE",
U752="IP &amp; VLAN","ACTIVE",
U752="Warehouse HUAWEI","SPARE-ISSUE",
U752="SPARE-HS","SPARE-ISSUE",
U752="Power Telco","ACTIVE", U752="no impacts","no impacts"
),"")</f>
        <v>No root cause</v>
      </c>
      <c r="W752" s="113"/>
      <c r="X752" s="113"/>
      <c r="Y752" s="113"/>
      <c r="Z752" s="113"/>
      <c r="AA752" s="113"/>
      <c r="AB752" s="17" t="s">
        <v>5465</v>
      </c>
      <c r="AC752" s="17" t="str">
        <f>_xlfn.XLOOKUP(B752,'INCIDENT-04-27-2026'!E:E,'INCIDENT-04-27-2026'!F:F,"")</f>
        <v/>
      </c>
      <c r="AD752" s="9"/>
      <c r="AE752" s="7" t="s">
        <v>5465</v>
      </c>
      <c r="AF752" s="6" t="str">
        <f>_xlfn.XLOOKUP(B752,'[13]Input_27-04'!$B:$B,'[13]Input_27-04'!$M:$M,"")</f>
        <v/>
      </c>
      <c r="AG752" s="7"/>
      <c r="AH752" s="3"/>
      <c r="AI752" s="18" t="str">
        <f>_xlfn.XLOOKUP(B752,'[3]Cells Huawei 27042026 10h'!$B:$B,'[3]Cells Huawei 27042026 10h'!$T:$T,"")</f>
        <v/>
      </c>
      <c r="AJ752" s="18" t="str">
        <f>_xlfn.XLOOKUP(B752,'[3]Cells Huawei 27042026 15h'!$B:$B,'[3]Cells Huawei 27042026 15h'!$T:$T,"")</f>
        <v/>
      </c>
      <c r="AK752" s="18" t="str">
        <f>_xlfn.XLOOKUP(B752,'[4]cells down 27042026 11h28'!$B:$B,'[4]cells down 27042026 11h28'!$R:$R,"")</f>
        <v/>
      </c>
      <c r="AL752" s="18" t="str">
        <f>_xlfn.XLOOKUP(B752,'[4]cells down 27042026 18h01'!$B:$B,'[4]cells down 27042026 18h01'!$R:$R,"")</f>
        <v/>
      </c>
      <c r="AM752" s="18" t="str">
        <f>_xlfn.XLOOKUP(B752,'[5]cell downs 27042026 11h'!$B:$B,'[5]cell downs 27042026 11h'!$R:$R,"")</f>
        <v/>
      </c>
      <c r="AN752" s="18" t="str">
        <f>_xlfn.XLOOKUP(B752,'[5]cell downs 27042026 17h40'!$B:$B,'[5]cell downs 27042026 17h40'!$R:$R,"")</f>
        <v/>
      </c>
      <c r="AO752" s="18" t="str">
        <f>_xlfn.XLOOKUP(B752,'[6]ALL SITES DOWN'!$D:$D,'[6]ALL SITES DOWN'!$J:$J,"")</f>
        <v/>
      </c>
      <c r="AP752" s="18" t="str">
        <f>_xlfn.XLOOKUP(B752,'[7]ALL SITES DOWN'!$D:$D,'[7]ALL SITES DOWN'!$J:$J,"")</f>
        <v/>
      </c>
      <c r="AQ752" s="9" t="str">
        <f>_xlfn.XLOOKUP(B752,[8]sheet1!$AC:$AC,[8]sheet1!$AF:$AF,"")</f>
        <v/>
      </c>
      <c r="AR752" s="14"/>
      <c r="AS752" s="14" t="s">
        <v>5465</v>
      </c>
      <c r="AT752" s="14" t="str">
        <f>_xlfn.XLOOKUP(B752,'[9]cell downs 18042026 17h'!$B:$B,'[9]cell downs 18042026 17h'!$B:$B,"")</f>
        <v/>
      </c>
      <c r="AU752" s="14" t="str">
        <f>_xlfn.XLOOKUP(B752,'[10]Cells Huawei 19042026 15h'!$B:$B,'[10]Cells Huawei 19042026 15h'!$B:$B,"")</f>
        <v/>
      </c>
      <c r="AV752" s="9" t="str">
        <f>_xlfn.XLOOKUP(B752,'[11]cells down 19042026 9H40'!$B:$B,'[11]cells down 19042026 9H40'!$B:$B,"")</f>
        <v/>
      </c>
    </row>
    <row r="753" spans="1:48" hidden="1" x14ac:dyDescent="0.3">
      <c r="A753" s="1" t="s">
        <v>778</v>
      </c>
      <c r="B753" s="8" t="s">
        <v>779</v>
      </c>
      <c r="C753" s="3" t="str">
        <f>_xlfn.XLOOKUP(B753,'[1]daily break down'!$D:$D,'[1]daily break down'!$E:$E,"")</f>
        <v>Garoua</v>
      </c>
      <c r="D753" s="1" t="s">
        <v>11</v>
      </c>
      <c r="E753" s="1" t="s">
        <v>12</v>
      </c>
      <c r="F753" s="3" t="s">
        <v>23</v>
      </c>
      <c r="G753" s="1" t="s">
        <v>24</v>
      </c>
      <c r="H753" s="27" t="str">
        <f>_xlfn.XLOOKUP(B753,[2]CALCULATION!$B:$B,[2]CALCULATION!$H:$H,"")</f>
        <v>Huawei</v>
      </c>
      <c r="I753" s="26">
        <v>0</v>
      </c>
      <c r="J753" s="26">
        <v>0</v>
      </c>
      <c r="K753" s="26">
        <v>1.0733685183758379</v>
      </c>
      <c r="L753" s="26">
        <v>0.15111661858329553</v>
      </c>
      <c r="M753" s="26">
        <v>0</v>
      </c>
      <c r="N753" s="26">
        <v>2.2288497373249667</v>
      </c>
      <c r="O753" s="26">
        <v>0</v>
      </c>
      <c r="P753" s="114" t="s">
        <v>6364</v>
      </c>
      <c r="Q753" s="42" t="s">
        <v>5538</v>
      </c>
      <c r="R753" s="42"/>
      <c r="S753" s="41" t="str" cm="1">
        <f t="array" ref="S753">IFERROR(_xlfn.IFS(
U753="MPR ISSUE","PDH",
U753="BSS Hardware Issue","BSS",
U753="Sites strategiques, MLL, Pylone, etc.","ENVTECH",
U753="AKTIVCO DEFAUT GE &amp; POWER Cabinet","AKTIVCO",
U753="AKTIVCO Coupure ENEO &amp; Baisse de tension","AKTIVCO GRID ONLY",
U753="Coupure ENEO &amp; Baisse de tension","IHS GRID ONLY",
U753="Defaut GE &amp; POWER Cabinet","IHS",
U753="Sharing","Partners",
U753="Sites strategiques &amp; DataCenter","SST &amp; DC",
U753="Exclu","Exclu",
U753="SAT","SAT",
U753="SPARE-ISSUE","SPARE-ISSUE",
U753="Fiber CAmtel","TRANS_FO_CAMTEL",
U753="Fiber AOF","Fiber AOF",
U753="Projet OCM (HUAWEI)","TRAVAUX-HUAWEI",
U753="Projet OCM (NOKIA)","TRAVAUX-NOKIA",
U753="ACCESS-ISSUE","ACCESS-ISSUE",
U753="Projet OCM (ZTE, NOKIA, autres projets)","TRAVAUX OCM",
U753="No root CAuse","No root cause",
U753="ODU HS","PDH",
U753="IP &amp; VLAN","PDH",
U753="Warehouse HUAWEI","SPARE-ISSUE",
U753="SPARE-HS","SPARE-ISSUE",
U753="Power Telco","BSS",U753="no impacts","no impacts"
),"")</f>
        <v>No root cause</v>
      </c>
      <c r="T753" s="41" t="str" cm="1">
        <f t="array" ref="T753">IFERROR(_xlfn.IFS(
U753="MPR ISSUE","TX ISSUE",
U753="BSS Hardware Issue","RAN ISSUE",
U753="Sites strategiques, MLL, Pylone, etc.","ENVTECH",
U753="AKTIVCO DEFAUT GE &amp; POWER Cabinet","POWER ISSUE",
U753="AKTIVCO Coupure ENEO &amp; Baisse de tension","POWER ISSUE",
U753="Coupure ENEO &amp; Baisse de tension","POWER ISSUE",
U753="Defaut GE &amp; POWER Cabinet","POWER ISSUE",
U753="Sharing","POWER ISSUE",
U753="Sites strategiques &amp; DataCenter","POWER ISSUE",
U753="Exclu","Exclu",
U753="SAT","TX ISSUE",
U753="SPARE-ISSUE","SPARE-ISSUE",
U753="Fiber CAmtel","TX ISSUE",
U753="Fiber AOF","TX ISSUE",
U753="Projet OCM (HUAWEI)","TRAVAUX-HUAWEI",
U753="Projet OCM (NOKIA)","TRAVAUX -NOKIA",
U753="ACCESS-ISSUE","ACCESS-ISSUE",
U753="Projet OCM (ZTE, NOKIA, autres projets)","TRAVAUX OCM",
U753="No root CAuse","No root cause",
U753="ODU HS","TX ISSUE",
U753="IP &amp; VLAN","TX ISSUE",
U753="Warehouse HUAWEI","SPARE-ISSUE",
U753="SPARE-HS","SPARE-ISSUE",
U753="Power Telco","RAN ISSUE",U753="no impacts","no impacts"
),"")</f>
        <v>No root cause</v>
      </c>
      <c r="U753" s="68" t="s">
        <v>5691</v>
      </c>
      <c r="V753" s="41" t="str" cm="1">
        <f t="array" ref="V753">IFERROR(_xlfn.IFS(
U753="MPR ISSUE","ACTIVE",
U753="BSS Hardware Issue","ACTIVE",
U753="Sites strategiques, MLL, Pylone, etc.","PASSIVE",
U753="AKTIVCO DEFAUT GE &amp; POWER Cabinet","PASSIVE",
U753="AKTIVCO Coupure ENEO &amp; Baisse de tension","PASSIVE",
U753="Coupure ENEO &amp; Baisse de tension","PASSIVE",
U753="Defaut GE &amp; POWER Cabinet","PASSIVE",
U753="Sharing","PASSIVE",
U753="Sites strategiques &amp; DataCenter","PASSIVE",
U753="Exclu","Exclu",
U753="SAT","ACTIVE",
U753="SPARE-ISSUE","SPARE-ISSUE",
U753="Fiber CAmtel","ACTIVE",
U753="Fiber AOF","ACTIVE",
U753="Projet OCM (HUAWEI)","PLANNED WORKS",
U753="Projet OCM (NOKIA)","PLANNED WORKS",
U753="ACCESS-ISSUE","ACCESS-ISSUE",
U753="Projet OCM (ZTE, NOKIA, autres projets)","PLANNED WORKS",
U753="No root CAuse","No root cause",
U753="ODU HS","ACTIVE",
U753="IP &amp; VLAN","ACTIVE",
U753="Warehouse HUAWEI","SPARE-ISSUE",
U753="SPARE-HS","SPARE-ISSUE",
U753="Power Telco","ACTIVE", U753="no impacts","no impacts"
),"")</f>
        <v>No root cause</v>
      </c>
      <c r="W753" s="113"/>
      <c r="X753" s="113"/>
      <c r="Y753" s="113"/>
      <c r="Z753" s="113"/>
      <c r="AA753" s="113"/>
      <c r="AB753" s="17" t="s">
        <v>5465</v>
      </c>
      <c r="AC753" s="17" t="str">
        <f>_xlfn.XLOOKUP(B753,'INCIDENT-04-27-2026'!E:E,'INCIDENT-04-27-2026'!F:F,"")</f>
        <v/>
      </c>
      <c r="AD753" s="9"/>
      <c r="AE753" s="7" t="s">
        <v>5465</v>
      </c>
      <c r="AF753" s="6" t="str">
        <f>_xlfn.XLOOKUP(B753,'[13]Input_27-04'!$B:$B,'[13]Input_27-04'!$M:$M,"")</f>
        <v/>
      </c>
      <c r="AG753" s="7"/>
      <c r="AH753" s="3"/>
      <c r="AI753" s="18" t="str">
        <f>_xlfn.XLOOKUP(B753,'[3]Cells Huawei 27042026 10h'!$B:$B,'[3]Cells Huawei 27042026 10h'!$T:$T,"")</f>
        <v/>
      </c>
      <c r="AJ753" s="18" t="str">
        <f>_xlfn.XLOOKUP(B753,'[3]Cells Huawei 27042026 15h'!$B:$B,'[3]Cells Huawei 27042026 15h'!$T:$T,"")</f>
        <v/>
      </c>
      <c r="AK753" s="18" t="str">
        <f>_xlfn.XLOOKUP(B753,'[4]cells down 27042026 11h28'!$B:$B,'[4]cells down 27042026 11h28'!$R:$R,"")</f>
        <v/>
      </c>
      <c r="AL753" s="18" t="str">
        <f>_xlfn.XLOOKUP(B753,'[4]cells down 27042026 18h01'!$B:$B,'[4]cells down 27042026 18h01'!$R:$R,"")</f>
        <v/>
      </c>
      <c r="AM753" s="18" t="str">
        <f>_xlfn.XLOOKUP(B753,'[5]cell downs 27042026 11h'!$B:$B,'[5]cell downs 27042026 11h'!$R:$R,"")</f>
        <v/>
      </c>
      <c r="AN753" s="18" t="str">
        <f>_xlfn.XLOOKUP(B753,'[5]cell downs 27042026 17h40'!$B:$B,'[5]cell downs 27042026 17h40'!$R:$R,"")</f>
        <v/>
      </c>
      <c r="AO753" s="18" t="str">
        <f>_xlfn.XLOOKUP(B753,'[6]ALL SITES DOWN'!$D:$D,'[6]ALL SITES DOWN'!$J:$J,"")</f>
        <v/>
      </c>
      <c r="AP753" s="18" t="str">
        <f>_xlfn.XLOOKUP(B753,'[7]ALL SITES DOWN'!$D:$D,'[7]ALL SITES DOWN'!$J:$J,"")</f>
        <v/>
      </c>
      <c r="AQ753" s="9" t="str">
        <f>_xlfn.XLOOKUP(B753,[8]sheet1!$AC:$AC,[8]sheet1!$AF:$AF,"")</f>
        <v/>
      </c>
      <c r="AR753" s="14"/>
      <c r="AS753" s="14" t="s">
        <v>5465</v>
      </c>
      <c r="AT753" s="14" t="str">
        <f>_xlfn.XLOOKUP(B753,'[9]cell downs 18042026 17h'!$B:$B,'[9]cell downs 18042026 17h'!$B:$B,"")</f>
        <v/>
      </c>
      <c r="AU753" s="14" t="str">
        <f>_xlfn.XLOOKUP(B753,'[10]Cells Huawei 19042026 15h'!$B:$B,'[10]Cells Huawei 19042026 15h'!$B:$B,"")</f>
        <v/>
      </c>
      <c r="AV753" s="9" t="str">
        <f>_xlfn.XLOOKUP(B753,'[11]cells down 19042026 9H40'!$B:$B,'[11]cells down 19042026 9H40'!$B:$B,"")</f>
        <v/>
      </c>
    </row>
    <row r="754" spans="1:48" hidden="1" x14ac:dyDescent="0.3">
      <c r="A754" s="1" t="s">
        <v>2692</v>
      </c>
      <c r="B754" s="8" t="s">
        <v>2693</v>
      </c>
      <c r="C754" s="3" t="str">
        <f>_xlfn.XLOOKUP(B754,'[1]daily break down'!$D:$D,'[1]daily break down'!$E:$E,"")</f>
        <v>OUEST</v>
      </c>
      <c r="D754" s="1" t="s">
        <v>11</v>
      </c>
      <c r="E754" s="1" t="s">
        <v>12</v>
      </c>
      <c r="F754" s="3" t="s">
        <v>102</v>
      </c>
      <c r="G754" s="1" t="s">
        <v>2692</v>
      </c>
      <c r="H754" s="27" t="str">
        <f>_xlfn.XLOOKUP(B754,[2]CALCULATION!$B:$B,[2]CALCULATION!$H:$H,"")</f>
        <v>Huawei</v>
      </c>
      <c r="I754" s="26">
        <v>0</v>
      </c>
      <c r="J754" s="26">
        <v>0</v>
      </c>
      <c r="K754" s="26">
        <v>0</v>
      </c>
      <c r="L754" s="26">
        <v>0</v>
      </c>
      <c r="M754" s="26">
        <v>0</v>
      </c>
      <c r="N754" s="26">
        <v>2.0653020691544457</v>
      </c>
      <c r="O754" s="26">
        <v>0</v>
      </c>
      <c r="P754" s="114" t="s">
        <v>6364</v>
      </c>
      <c r="Q754" s="42" t="s">
        <v>5538</v>
      </c>
      <c r="R754" s="42"/>
      <c r="S754" s="41" t="str" cm="1">
        <f t="array" ref="S754">IFERROR(_xlfn.IFS(
U754="MPR ISSUE","PDH",
U754="BSS Hardware Issue","BSS",
U754="Sites strategiques, MLL, Pylone, etc.","ENVTECH",
U754="AKTIVCO DEFAUT GE &amp; POWER Cabinet","AKTIVCO",
U754="AKTIVCO Coupure ENEO &amp; Baisse de tension","AKTIVCO GRID ONLY",
U754="Coupure ENEO &amp; Baisse de tension","IHS GRID ONLY",
U754="Defaut GE &amp; POWER Cabinet","IHS",
U754="Sharing","Partners",
U754="Sites strategiques &amp; DataCenter","SST &amp; DC",
U754="Exclu","Exclu",
U754="SAT","SAT",
U754="SPARE-ISSUE","SPARE-ISSUE",
U754="Fiber CAmtel","TRANS_FO_CAMTEL",
U754="Fiber AOF","Fiber AOF",
U754="Projet OCM (HUAWEI)","TRAVAUX-HUAWEI",
U754="Projet OCM (NOKIA)","TRAVAUX-NOKIA",
U754="ACCESS-ISSUE","ACCESS-ISSUE",
U754="Projet OCM (ZTE, NOKIA, autres projets)","TRAVAUX OCM",
U754="No root CAuse","No root cause",
U754="ODU HS","PDH",
U754="IP &amp; VLAN","PDH",
U754="Warehouse HUAWEI","SPARE-ISSUE",
U754="SPARE-HS","SPARE-ISSUE",
U754="Power Telco","BSS",U754="no impacts","no impacts"
),"")</f>
        <v>No root cause</v>
      </c>
      <c r="T754" s="41" t="str" cm="1">
        <f t="array" ref="T754">IFERROR(_xlfn.IFS(
U754="MPR ISSUE","TX ISSUE",
U754="BSS Hardware Issue","RAN ISSUE",
U754="Sites strategiques, MLL, Pylone, etc.","ENVTECH",
U754="AKTIVCO DEFAUT GE &amp; POWER Cabinet","POWER ISSUE",
U754="AKTIVCO Coupure ENEO &amp; Baisse de tension","POWER ISSUE",
U754="Coupure ENEO &amp; Baisse de tension","POWER ISSUE",
U754="Defaut GE &amp; POWER Cabinet","POWER ISSUE",
U754="Sharing","POWER ISSUE",
U754="Sites strategiques &amp; DataCenter","POWER ISSUE",
U754="Exclu","Exclu",
U754="SAT","TX ISSUE",
U754="SPARE-ISSUE","SPARE-ISSUE",
U754="Fiber CAmtel","TX ISSUE",
U754="Fiber AOF","TX ISSUE",
U754="Projet OCM (HUAWEI)","TRAVAUX-HUAWEI",
U754="Projet OCM (NOKIA)","TRAVAUX -NOKIA",
U754="ACCESS-ISSUE","ACCESS-ISSUE",
U754="Projet OCM (ZTE, NOKIA, autres projets)","TRAVAUX OCM",
U754="No root CAuse","No root cause",
U754="ODU HS","TX ISSUE",
U754="IP &amp; VLAN","TX ISSUE",
U754="Warehouse HUAWEI","SPARE-ISSUE",
U754="SPARE-HS","SPARE-ISSUE",
U754="Power Telco","RAN ISSUE",U754="no impacts","no impacts"
),"")</f>
        <v>No root cause</v>
      </c>
      <c r="U754" s="68" t="s">
        <v>5691</v>
      </c>
      <c r="V754" s="41" t="str" cm="1">
        <f t="array" ref="V754">IFERROR(_xlfn.IFS(
U754="MPR ISSUE","ACTIVE",
U754="BSS Hardware Issue","ACTIVE",
U754="Sites strategiques, MLL, Pylone, etc.","PASSIVE",
U754="AKTIVCO DEFAUT GE &amp; POWER Cabinet","PASSIVE",
U754="AKTIVCO Coupure ENEO &amp; Baisse de tension","PASSIVE",
U754="Coupure ENEO &amp; Baisse de tension","PASSIVE",
U754="Defaut GE &amp; POWER Cabinet","PASSIVE",
U754="Sharing","PASSIVE",
U754="Sites strategiques &amp; DataCenter","PASSIVE",
U754="Exclu","Exclu",
U754="SAT","ACTIVE",
U754="SPARE-ISSUE","SPARE-ISSUE",
U754="Fiber CAmtel","ACTIVE",
U754="Fiber AOF","ACTIVE",
U754="Projet OCM (HUAWEI)","PLANNED WORKS",
U754="Projet OCM (NOKIA)","PLANNED WORKS",
U754="ACCESS-ISSUE","ACCESS-ISSUE",
U754="Projet OCM (ZTE, NOKIA, autres projets)","PLANNED WORKS",
U754="No root CAuse","No root cause",
U754="ODU HS","ACTIVE",
U754="IP &amp; VLAN","ACTIVE",
U754="Warehouse HUAWEI","SPARE-ISSUE",
U754="SPARE-HS","SPARE-ISSUE",
U754="Power Telco","ACTIVE", U754="no impacts","no impacts"
),"")</f>
        <v>No root cause</v>
      </c>
      <c r="W754" s="113"/>
      <c r="X754" s="113"/>
      <c r="Y754" s="113"/>
      <c r="Z754" s="113"/>
      <c r="AA754" s="113"/>
      <c r="AB754" s="17" t="s">
        <v>5465</v>
      </c>
      <c r="AC754" s="17" t="str">
        <f>_xlfn.XLOOKUP(B754,'INCIDENT-04-27-2026'!E:E,'INCIDENT-04-27-2026'!F:F,"")</f>
        <v/>
      </c>
      <c r="AD754" s="9"/>
      <c r="AE754" s="7" t="s">
        <v>5465</v>
      </c>
      <c r="AF754" s="6" t="str">
        <f>_xlfn.XLOOKUP(B754,'[13]Input_27-04'!$B:$B,'[13]Input_27-04'!$M:$M,"")</f>
        <v/>
      </c>
      <c r="AG754" s="7"/>
      <c r="AH754" s="3"/>
      <c r="AI754" s="18" t="str">
        <f>_xlfn.XLOOKUP(B754,'[3]Cells Huawei 27042026 10h'!$B:$B,'[3]Cells Huawei 27042026 10h'!$T:$T,"")</f>
        <v/>
      </c>
      <c r="AJ754" s="18" t="str">
        <f>_xlfn.XLOOKUP(B754,'[3]Cells Huawei 27042026 15h'!$B:$B,'[3]Cells Huawei 27042026 15h'!$T:$T,"")</f>
        <v/>
      </c>
      <c r="AK754" s="18" t="str">
        <f>_xlfn.XLOOKUP(B754,'[4]cells down 27042026 11h28'!$B:$B,'[4]cells down 27042026 11h28'!$R:$R,"")</f>
        <v/>
      </c>
      <c r="AL754" s="18" t="str">
        <f>_xlfn.XLOOKUP(B754,'[4]cells down 27042026 18h01'!$B:$B,'[4]cells down 27042026 18h01'!$R:$R,"")</f>
        <v/>
      </c>
      <c r="AM754" s="18" t="str">
        <f>_xlfn.XLOOKUP(B754,'[5]cell downs 27042026 11h'!$B:$B,'[5]cell downs 27042026 11h'!$R:$R,"")</f>
        <v/>
      </c>
      <c r="AN754" s="18" t="str">
        <f>_xlfn.XLOOKUP(B754,'[5]cell downs 27042026 17h40'!$B:$B,'[5]cell downs 27042026 17h40'!$R:$R,"")</f>
        <v/>
      </c>
      <c r="AO754" s="18" t="str">
        <f>_xlfn.XLOOKUP(B754,'[6]ALL SITES DOWN'!$D:$D,'[6]ALL SITES DOWN'!$J:$J,"")</f>
        <v/>
      </c>
      <c r="AP754" s="18" t="str">
        <f>_xlfn.XLOOKUP(B754,'[7]ALL SITES DOWN'!$D:$D,'[7]ALL SITES DOWN'!$J:$J,"")</f>
        <v/>
      </c>
      <c r="AQ754" s="9" t="str">
        <f>_xlfn.XLOOKUP(B754,[8]sheet1!$AC:$AC,[8]sheet1!$AF:$AF,"")</f>
        <v/>
      </c>
      <c r="AR754" s="14"/>
      <c r="AS754" s="14" t="s">
        <v>5465</v>
      </c>
      <c r="AT754" s="14" t="str">
        <f>_xlfn.XLOOKUP(B754,'[9]cell downs 18042026 17h'!$B:$B,'[9]cell downs 18042026 17h'!$B:$B,"")</f>
        <v/>
      </c>
      <c r="AU754" s="14" t="str">
        <f>_xlfn.XLOOKUP(B754,'[10]Cells Huawei 19042026 15h'!$B:$B,'[10]Cells Huawei 19042026 15h'!$B:$B,"")</f>
        <v/>
      </c>
      <c r="AV754" s="9" t="str">
        <f>_xlfn.XLOOKUP(B754,'[11]cells down 19042026 9H40'!$B:$B,'[11]cells down 19042026 9H40'!$B:$B,"")</f>
        <v/>
      </c>
    </row>
    <row r="755" spans="1:48" hidden="1" x14ac:dyDescent="0.3">
      <c r="A755" s="1" t="s">
        <v>4196</v>
      </c>
      <c r="B755" s="8" t="s">
        <v>4197</v>
      </c>
      <c r="C755" s="3" t="str">
        <f>_xlfn.XLOOKUP(B755,'[1]daily break down'!$D:$D,'[1]daily break down'!$E:$E,"")</f>
        <v>Douala</v>
      </c>
      <c r="D755" s="1" t="s">
        <v>21</v>
      </c>
      <c r="E755" s="1" t="s">
        <v>22</v>
      </c>
      <c r="F755" s="3" t="s">
        <v>31</v>
      </c>
      <c r="G755" s="1" t="s">
        <v>32</v>
      </c>
      <c r="H755" s="29" t="str">
        <f>_xlfn.XLOOKUP(B755,[2]CALCULATION!$B:$B,[2]CALCULATION!$H:$H,"")</f>
        <v>ZTE</v>
      </c>
      <c r="I755" s="26">
        <v>1.156961530449472</v>
      </c>
      <c r="J755" s="26">
        <v>0.36362157673506712</v>
      </c>
      <c r="K755" s="26">
        <v>0.47130977961550385</v>
      </c>
      <c r="L755" s="26">
        <v>1.3836988810985269</v>
      </c>
      <c r="M755" s="26">
        <v>1.0206301917912985</v>
      </c>
      <c r="N755" s="26">
        <v>2.0140083839136156</v>
      </c>
      <c r="O755" s="26">
        <v>0</v>
      </c>
      <c r="P755" s="114" t="s">
        <v>6364</v>
      </c>
      <c r="Q755" s="42" t="s">
        <v>5538</v>
      </c>
      <c r="R755" s="42"/>
      <c r="S755" s="41" t="str" cm="1">
        <f t="array" ref="S755">IFERROR(_xlfn.IFS(
U755="MPR ISSUE","PDH",
U755="BSS Hardware Issue","BSS",
U755="Sites strategiques, MLL, Pylone, etc.","ENVTECH",
U755="AKTIVCO DEFAUT GE &amp; POWER Cabinet","AKTIVCO",
U755="AKTIVCO Coupure ENEO &amp; Baisse de tension","AKTIVCO GRID ONLY",
U755="Coupure ENEO &amp; Baisse de tension","IHS GRID ONLY",
U755="Defaut GE &amp; POWER Cabinet","IHS",
U755="Sharing","Partners",
U755="Sites strategiques &amp; DataCenter","SST &amp; DC",
U755="Exclu","Exclu",
U755="SAT","SAT",
U755="SPARE-ISSUE","SPARE-ISSUE",
U755="Fiber CAmtel","TRANS_FO_CAMTEL",
U755="Fiber AOF","Fiber AOF",
U755="Projet OCM (HUAWEI)","TRAVAUX-HUAWEI",
U755="Projet OCM (NOKIA)","TRAVAUX-NOKIA",
U755="ACCESS-ISSUE","ACCESS-ISSUE",
U755="Projet OCM (ZTE, NOKIA, autres projets)","TRAVAUX OCM",
U755="No root CAuse","No root cause",
U755="ODU HS","PDH",
U755="IP &amp; VLAN","PDH",
U755="Warehouse HUAWEI","SPARE-ISSUE",
U755="SPARE-HS","SPARE-ISSUE",
U755="Power Telco","BSS",U755="no impacts","no impacts"
),"")</f>
        <v>No root cause</v>
      </c>
      <c r="T755" s="41" t="str" cm="1">
        <f t="array" ref="T755">IFERROR(_xlfn.IFS(
U755="MPR ISSUE","TX ISSUE",
U755="BSS Hardware Issue","RAN ISSUE",
U755="Sites strategiques, MLL, Pylone, etc.","ENVTECH",
U755="AKTIVCO DEFAUT GE &amp; POWER Cabinet","POWER ISSUE",
U755="AKTIVCO Coupure ENEO &amp; Baisse de tension","POWER ISSUE",
U755="Coupure ENEO &amp; Baisse de tension","POWER ISSUE",
U755="Defaut GE &amp; POWER Cabinet","POWER ISSUE",
U755="Sharing","POWER ISSUE",
U755="Sites strategiques &amp; DataCenter","POWER ISSUE",
U755="Exclu","Exclu",
U755="SAT","TX ISSUE",
U755="SPARE-ISSUE","SPARE-ISSUE",
U755="Fiber CAmtel","TX ISSUE",
U755="Fiber AOF","TX ISSUE",
U755="Projet OCM (HUAWEI)","TRAVAUX-HUAWEI",
U755="Projet OCM (NOKIA)","TRAVAUX -NOKIA",
U755="ACCESS-ISSUE","ACCESS-ISSUE",
U755="Projet OCM (ZTE, NOKIA, autres projets)","TRAVAUX OCM",
U755="No root CAuse","No root cause",
U755="ODU HS","TX ISSUE",
U755="IP &amp; VLAN","TX ISSUE",
U755="Warehouse HUAWEI","SPARE-ISSUE",
U755="SPARE-HS","SPARE-ISSUE",
U755="Power Telco","RAN ISSUE",U755="no impacts","no impacts"
),"")</f>
        <v>No root cause</v>
      </c>
      <c r="U755" s="68" t="s">
        <v>5691</v>
      </c>
      <c r="V755" s="41" t="str" cm="1">
        <f t="array" ref="V755">IFERROR(_xlfn.IFS(
U755="MPR ISSUE","ACTIVE",
U755="BSS Hardware Issue","ACTIVE",
U755="Sites strategiques, MLL, Pylone, etc.","PASSIVE",
U755="AKTIVCO DEFAUT GE &amp; POWER Cabinet","PASSIVE",
U755="AKTIVCO Coupure ENEO &amp; Baisse de tension","PASSIVE",
U755="Coupure ENEO &amp; Baisse de tension","PASSIVE",
U755="Defaut GE &amp; POWER Cabinet","PASSIVE",
U755="Sharing","PASSIVE",
U755="Sites strategiques &amp; DataCenter","PASSIVE",
U755="Exclu","Exclu",
U755="SAT","ACTIVE",
U755="SPARE-ISSUE","SPARE-ISSUE",
U755="Fiber CAmtel","ACTIVE",
U755="Fiber AOF","ACTIVE",
U755="Projet OCM (HUAWEI)","PLANNED WORKS",
U755="Projet OCM (NOKIA)","PLANNED WORKS",
U755="ACCESS-ISSUE","ACCESS-ISSUE",
U755="Projet OCM (ZTE, NOKIA, autres projets)","PLANNED WORKS",
U755="No root CAuse","No root cause",
U755="ODU HS","ACTIVE",
U755="IP &amp; VLAN","ACTIVE",
U755="Warehouse HUAWEI","SPARE-ISSUE",
U755="SPARE-HS","SPARE-ISSUE",
U755="Power Telco","ACTIVE", U755="no impacts","no impacts"
),"")</f>
        <v>No root cause</v>
      </c>
      <c r="W755" s="113"/>
      <c r="X755" s="113"/>
      <c r="Y755" s="113"/>
      <c r="Z755" s="113"/>
      <c r="AA755" s="113"/>
      <c r="AB755" s="17" t="s">
        <v>5465</v>
      </c>
      <c r="AC755" s="17" t="str">
        <f>_xlfn.XLOOKUP(B755,'INCIDENT-04-27-2026'!E:E,'INCIDENT-04-27-2026'!F:F,"")</f>
        <v/>
      </c>
      <c r="AD755" s="9"/>
      <c r="AE755" s="7" t="s">
        <v>5465</v>
      </c>
      <c r="AF755" s="6" t="str">
        <f>_xlfn.XLOOKUP(B755,'[13]Input_27-04'!$B:$B,'[13]Input_27-04'!$M:$M,"")</f>
        <v/>
      </c>
      <c r="AG755" s="7"/>
      <c r="AH755" s="3"/>
      <c r="AI755" s="18" t="str">
        <f>_xlfn.XLOOKUP(B755,'[3]Cells Huawei 27042026 10h'!$B:$B,'[3]Cells Huawei 27042026 10h'!$T:$T,"")</f>
        <v/>
      </c>
      <c r="AJ755" s="18" t="str">
        <f>_xlfn.XLOOKUP(B755,'[3]Cells Huawei 27042026 15h'!$B:$B,'[3]Cells Huawei 27042026 15h'!$T:$T,"")</f>
        <v/>
      </c>
      <c r="AK755" s="18" t="str">
        <f>_xlfn.XLOOKUP(B755,'[4]cells down 27042026 11h28'!$B:$B,'[4]cells down 27042026 11h28'!$R:$R,"")</f>
        <v/>
      </c>
      <c r="AL755" s="18" t="str">
        <f>_xlfn.XLOOKUP(B755,'[4]cells down 27042026 18h01'!$B:$B,'[4]cells down 27042026 18h01'!$R:$R,"")</f>
        <v/>
      </c>
      <c r="AM755" s="18" t="str">
        <f>_xlfn.XLOOKUP(B755,'[5]cell downs 27042026 11h'!$B:$B,'[5]cell downs 27042026 11h'!$R:$R,"")</f>
        <v/>
      </c>
      <c r="AN755" s="18" t="str">
        <f>_xlfn.XLOOKUP(B755,'[5]cell downs 27042026 17h40'!$B:$B,'[5]cell downs 27042026 17h40'!$R:$R,"")</f>
        <v/>
      </c>
      <c r="AO755" s="18" t="str">
        <f>_xlfn.XLOOKUP(B755,'[6]ALL SITES DOWN'!$D:$D,'[6]ALL SITES DOWN'!$J:$J,"")</f>
        <v/>
      </c>
      <c r="AP755" s="18" t="str">
        <f>_xlfn.XLOOKUP(B755,'[7]ALL SITES DOWN'!$D:$D,'[7]ALL SITES DOWN'!$J:$J,"")</f>
        <v/>
      </c>
      <c r="AQ755" s="9" t="str">
        <f>_xlfn.XLOOKUP(B755,[8]sheet1!$AC:$AC,[8]sheet1!$AF:$AF,"")</f>
        <v/>
      </c>
      <c r="AR755" s="14"/>
      <c r="AS755" s="14" t="s">
        <v>5465</v>
      </c>
      <c r="AT755" s="14" t="str">
        <f>_xlfn.XLOOKUP(B755,'[9]cell downs 18042026 17h'!$B:$B,'[9]cell downs 18042026 17h'!$B:$B,"")</f>
        <v/>
      </c>
      <c r="AU755" s="14" t="str">
        <f>_xlfn.XLOOKUP(B755,'[10]Cells Huawei 19042026 15h'!$B:$B,'[10]Cells Huawei 19042026 15h'!$B:$B,"")</f>
        <v/>
      </c>
      <c r="AV755" s="9" t="str">
        <f>_xlfn.XLOOKUP(B755,'[11]cells down 19042026 9H40'!$B:$B,'[11]cells down 19042026 9H40'!$B:$B,"")</f>
        <v/>
      </c>
    </row>
    <row r="756" spans="1:48" hidden="1" x14ac:dyDescent="0.3">
      <c r="A756" s="1" t="s">
        <v>636</v>
      </c>
      <c r="B756" s="1" t="s">
        <v>637</v>
      </c>
      <c r="C756" s="3" t="str">
        <f>_xlfn.XLOOKUP(B756,'[1]daily break down'!$D:$D,'[1]daily break down'!$E:$E,"")</f>
        <v>Douala</v>
      </c>
      <c r="D756" s="1" t="s">
        <v>11</v>
      </c>
      <c r="E756" s="1" t="s">
        <v>12</v>
      </c>
      <c r="F756" s="3" t="s">
        <v>31</v>
      </c>
      <c r="G756" s="1" t="s">
        <v>32</v>
      </c>
      <c r="H756" s="29" t="str">
        <f>_xlfn.XLOOKUP(B756,[2]CALCULATION!$B:$B,[2]CALCULATION!$H:$H,"")</f>
        <v>ZTE</v>
      </c>
      <c r="I756" s="26">
        <v>0</v>
      </c>
      <c r="J756" s="26">
        <v>0</v>
      </c>
      <c r="K756" s="26">
        <v>1.6586622835179071E-3</v>
      </c>
      <c r="L756" s="26">
        <v>0</v>
      </c>
      <c r="M756" s="26">
        <v>0.4448960286274406</v>
      </c>
      <c r="N756" s="26">
        <v>1.9620191306184063</v>
      </c>
      <c r="O756" s="26">
        <v>0</v>
      </c>
      <c r="P756" s="114" t="s">
        <v>6364</v>
      </c>
      <c r="Q756" s="42" t="s">
        <v>5538</v>
      </c>
      <c r="R756" s="42"/>
      <c r="S756" s="41" t="str" cm="1">
        <f t="array" ref="S756">IFERROR(_xlfn.IFS(
U756="MPR ISSUE","PDH",
U756="BSS Hardware Issue","BSS",
U756="Sites strategiques, MLL, Pylone, etc.","ENVTECH",
U756="AKTIVCO DEFAUT GE &amp; POWER Cabinet","AKTIVCO",
U756="AKTIVCO Coupure ENEO &amp; Baisse de tension","AKTIVCO GRID ONLY",
U756="Coupure ENEO &amp; Baisse de tension","IHS GRID ONLY",
U756="Defaut GE &amp; POWER Cabinet","IHS",
U756="Sharing","Partners",
U756="Sites strategiques &amp; DataCenter","SST &amp; DC",
U756="Exclu","Exclu",
U756="SAT","SAT",
U756="SPARE-ISSUE","SPARE-ISSUE",
U756="Fiber CAmtel","TRANS_FO_CAMTEL",
U756="Fiber AOF","Fiber AOF",
U756="Projet OCM (HUAWEI)","TRAVAUX-HUAWEI",
U756="Projet OCM (NOKIA)","TRAVAUX-NOKIA",
U756="ACCESS-ISSUE","ACCESS-ISSUE",
U756="Projet OCM (ZTE, NOKIA, autres projets)","TRAVAUX OCM",
U756="No root CAuse","No root cause",
U756="ODU HS","PDH",
U756="IP &amp; VLAN","PDH",
U756="Warehouse HUAWEI","SPARE-ISSUE",
U756="SPARE-HS","SPARE-ISSUE",
U756="Power Telco","BSS",U756="no impacts","no impacts"
),"")</f>
        <v>No root cause</v>
      </c>
      <c r="T756" s="41" t="str" cm="1">
        <f t="array" ref="T756">IFERROR(_xlfn.IFS(
U756="MPR ISSUE","TX ISSUE",
U756="BSS Hardware Issue","RAN ISSUE",
U756="Sites strategiques, MLL, Pylone, etc.","ENVTECH",
U756="AKTIVCO DEFAUT GE &amp; POWER Cabinet","POWER ISSUE",
U756="AKTIVCO Coupure ENEO &amp; Baisse de tension","POWER ISSUE",
U756="Coupure ENEO &amp; Baisse de tension","POWER ISSUE",
U756="Defaut GE &amp; POWER Cabinet","POWER ISSUE",
U756="Sharing","POWER ISSUE",
U756="Sites strategiques &amp; DataCenter","POWER ISSUE",
U756="Exclu","Exclu",
U756="SAT","TX ISSUE",
U756="SPARE-ISSUE","SPARE-ISSUE",
U756="Fiber CAmtel","TX ISSUE",
U756="Fiber AOF","TX ISSUE",
U756="Projet OCM (HUAWEI)","TRAVAUX-HUAWEI",
U756="Projet OCM (NOKIA)","TRAVAUX -NOKIA",
U756="ACCESS-ISSUE","ACCESS-ISSUE",
U756="Projet OCM (ZTE, NOKIA, autres projets)","TRAVAUX OCM",
U756="No root CAuse","No root cause",
U756="ODU HS","TX ISSUE",
U756="IP &amp; VLAN","TX ISSUE",
U756="Warehouse HUAWEI","SPARE-ISSUE",
U756="SPARE-HS","SPARE-ISSUE",
U756="Power Telco","RAN ISSUE",U756="no impacts","no impacts"
),"")</f>
        <v>No root cause</v>
      </c>
      <c r="U756" s="68" t="s">
        <v>5691</v>
      </c>
      <c r="V756" s="41" t="str" cm="1">
        <f t="array" ref="V756">IFERROR(_xlfn.IFS(
U756="MPR ISSUE","ACTIVE",
U756="BSS Hardware Issue","ACTIVE",
U756="Sites strategiques, MLL, Pylone, etc.","PASSIVE",
U756="AKTIVCO DEFAUT GE &amp; POWER Cabinet","PASSIVE",
U756="AKTIVCO Coupure ENEO &amp; Baisse de tension","PASSIVE",
U756="Coupure ENEO &amp; Baisse de tension","PASSIVE",
U756="Defaut GE &amp; POWER Cabinet","PASSIVE",
U756="Sharing","PASSIVE",
U756="Sites strategiques &amp; DataCenter","PASSIVE",
U756="Exclu","Exclu",
U756="SAT","ACTIVE",
U756="SPARE-ISSUE","SPARE-ISSUE",
U756="Fiber CAmtel","ACTIVE",
U756="Fiber AOF","ACTIVE",
U756="Projet OCM (HUAWEI)","PLANNED WORKS",
U756="Projet OCM (NOKIA)","PLANNED WORKS",
U756="ACCESS-ISSUE","ACCESS-ISSUE",
U756="Projet OCM (ZTE, NOKIA, autres projets)","PLANNED WORKS",
U756="No root CAuse","No root cause",
U756="ODU HS","ACTIVE",
U756="IP &amp; VLAN","ACTIVE",
U756="Warehouse HUAWEI","SPARE-ISSUE",
U756="SPARE-HS","SPARE-ISSUE",
U756="Power Telco","ACTIVE", U756="no impacts","no impacts"
),"")</f>
        <v>No root cause</v>
      </c>
      <c r="W756" s="113"/>
      <c r="X756" s="113"/>
      <c r="Y756" s="113"/>
      <c r="Z756" s="113"/>
      <c r="AA756" s="113"/>
      <c r="AB756" s="17" t="s">
        <v>5465</v>
      </c>
      <c r="AC756" s="17" t="str">
        <f>_xlfn.XLOOKUP(B756,'INCIDENT-04-27-2026'!E:E,'INCIDENT-04-27-2026'!F:F,"")</f>
        <v/>
      </c>
      <c r="AD756" s="9"/>
      <c r="AE756" s="7" t="s">
        <v>5465</v>
      </c>
      <c r="AF756" s="6" t="str">
        <f>_xlfn.XLOOKUP(B756,'[13]Input_27-04'!$B:$B,'[13]Input_27-04'!$M:$M,"")</f>
        <v/>
      </c>
      <c r="AG756" s="7"/>
      <c r="AH756" s="3"/>
      <c r="AI756" s="18" t="str">
        <f>_xlfn.XLOOKUP(B756,'[3]Cells Huawei 27042026 10h'!$B:$B,'[3]Cells Huawei 27042026 10h'!$T:$T,"")</f>
        <v/>
      </c>
      <c r="AJ756" s="18" t="str">
        <f>_xlfn.XLOOKUP(B756,'[3]Cells Huawei 27042026 15h'!$B:$B,'[3]Cells Huawei 27042026 15h'!$T:$T,"")</f>
        <v/>
      </c>
      <c r="AK756" s="18" t="str">
        <f>_xlfn.XLOOKUP(B756,'[4]cells down 27042026 11h28'!$B:$B,'[4]cells down 27042026 11h28'!$R:$R,"")</f>
        <v/>
      </c>
      <c r="AL756" s="18" t="str">
        <f>_xlfn.XLOOKUP(B756,'[4]cells down 27042026 18h01'!$B:$B,'[4]cells down 27042026 18h01'!$R:$R,"")</f>
        <v/>
      </c>
      <c r="AM756" s="18" t="str">
        <f>_xlfn.XLOOKUP(B756,'[5]cell downs 27042026 11h'!$B:$B,'[5]cell downs 27042026 11h'!$R:$R,"")</f>
        <v/>
      </c>
      <c r="AN756" s="18" t="str">
        <f>_xlfn.XLOOKUP(B756,'[5]cell downs 27042026 17h40'!$B:$B,'[5]cell downs 27042026 17h40'!$R:$R,"")</f>
        <v/>
      </c>
      <c r="AO756" s="18" t="str">
        <f>_xlfn.XLOOKUP(B756,'[6]ALL SITES DOWN'!$D:$D,'[6]ALL SITES DOWN'!$J:$J,"")</f>
        <v/>
      </c>
      <c r="AP756" s="18" t="str">
        <f>_xlfn.XLOOKUP(B756,'[7]ALL SITES DOWN'!$D:$D,'[7]ALL SITES DOWN'!$J:$J,"")</f>
        <v/>
      </c>
      <c r="AQ756" s="9" t="str">
        <f>_xlfn.XLOOKUP(B756,[8]sheet1!$AC:$AC,[8]sheet1!$AF:$AF,"")</f>
        <v/>
      </c>
      <c r="AR756" s="14"/>
      <c r="AS756" s="14" t="s">
        <v>5465</v>
      </c>
      <c r="AT756" s="14" t="str">
        <f>_xlfn.XLOOKUP(B756,'[9]cell downs 18042026 17h'!$B:$B,'[9]cell downs 18042026 17h'!$B:$B,"")</f>
        <v/>
      </c>
      <c r="AU756" s="14" t="str">
        <f>_xlfn.XLOOKUP(B756,'[10]Cells Huawei 19042026 15h'!$B:$B,'[10]Cells Huawei 19042026 15h'!$B:$B,"")</f>
        <v/>
      </c>
      <c r="AV756" s="9" t="str">
        <f>_xlfn.XLOOKUP(B756,'[11]cells down 19042026 9H40'!$B:$B,'[11]cells down 19042026 9H40'!$B:$B,"")</f>
        <v/>
      </c>
    </row>
    <row r="757" spans="1:48" hidden="1" x14ac:dyDescent="0.3">
      <c r="A757" s="1" t="s">
        <v>1984</v>
      </c>
      <c r="B757" s="1" t="s">
        <v>1985</v>
      </c>
      <c r="C757" s="3" t="str">
        <f>_xlfn.XLOOKUP(B757,'[1]daily break down'!$D:$D,'[1]daily break down'!$E:$E,"")</f>
        <v>Yaounde</v>
      </c>
      <c r="D757" s="1" t="s">
        <v>21</v>
      </c>
      <c r="E757" s="1" t="s">
        <v>22</v>
      </c>
      <c r="F757" s="3" t="s">
        <v>37</v>
      </c>
      <c r="G757" s="1" t="s">
        <v>38</v>
      </c>
      <c r="H757" s="29" t="str">
        <f>_xlfn.XLOOKUP(B757,[2]CALCULATION!$B:$B,[2]CALCULATION!$H:$H,"")</f>
        <v>ZTE</v>
      </c>
      <c r="I757" s="26">
        <v>0</v>
      </c>
      <c r="J757" s="26">
        <v>8.0935585404342814E-2</v>
      </c>
      <c r="K757" s="26">
        <v>3.0095267854340202</v>
      </c>
      <c r="L757" s="26">
        <v>0</v>
      </c>
      <c r="M757" s="26">
        <v>3.5267262215601849</v>
      </c>
      <c r="N757" s="26">
        <v>1.8591999041186189</v>
      </c>
      <c r="O757" s="26">
        <v>0</v>
      </c>
      <c r="P757" s="114" t="s">
        <v>6364</v>
      </c>
      <c r="Q757" s="42" t="s">
        <v>5538</v>
      </c>
      <c r="R757" s="42"/>
      <c r="S757" s="41" t="str" cm="1">
        <f t="array" ref="S757">IFERROR(_xlfn.IFS(
U757="MPR ISSUE","PDH",
U757="BSS Hardware Issue","BSS",
U757="Sites strategiques, MLL, Pylone, etc.","ENVTECH",
U757="AKTIVCO DEFAUT GE &amp; POWER Cabinet","AKTIVCO",
U757="AKTIVCO Coupure ENEO &amp; Baisse de tension","AKTIVCO GRID ONLY",
U757="Coupure ENEO &amp; Baisse de tension","IHS GRID ONLY",
U757="Defaut GE &amp; POWER Cabinet","IHS",
U757="Sharing","Partners",
U757="Sites strategiques &amp; DataCenter","SST &amp; DC",
U757="Exclu","Exclu",
U757="SAT","SAT",
U757="SPARE-ISSUE","SPARE-ISSUE",
U757="Fiber CAmtel","TRANS_FO_CAMTEL",
U757="Fiber AOF","Fiber AOF",
U757="Projet OCM (HUAWEI)","TRAVAUX-HUAWEI",
U757="Projet OCM (NOKIA)","TRAVAUX-NOKIA",
U757="ACCESS-ISSUE","ACCESS-ISSUE",
U757="Projet OCM (ZTE, NOKIA, autres projets)","TRAVAUX OCM",
U757="No root CAuse","No root cause",
U757="ODU HS","PDH",
U757="IP &amp; VLAN","PDH",
U757="Warehouse HUAWEI","SPARE-ISSUE",
U757="SPARE-HS","SPARE-ISSUE",
U757="Power Telco","BSS",U757="no impacts","no impacts"
),"")</f>
        <v>No root cause</v>
      </c>
      <c r="T757" s="41" t="str" cm="1">
        <f t="array" ref="T757">IFERROR(_xlfn.IFS(
U757="MPR ISSUE","TX ISSUE",
U757="BSS Hardware Issue","RAN ISSUE",
U757="Sites strategiques, MLL, Pylone, etc.","ENVTECH",
U757="AKTIVCO DEFAUT GE &amp; POWER Cabinet","POWER ISSUE",
U757="AKTIVCO Coupure ENEO &amp; Baisse de tension","POWER ISSUE",
U757="Coupure ENEO &amp; Baisse de tension","POWER ISSUE",
U757="Defaut GE &amp; POWER Cabinet","POWER ISSUE",
U757="Sharing","POWER ISSUE",
U757="Sites strategiques &amp; DataCenter","POWER ISSUE",
U757="Exclu","Exclu",
U757="SAT","TX ISSUE",
U757="SPARE-ISSUE","SPARE-ISSUE",
U757="Fiber CAmtel","TX ISSUE",
U757="Fiber AOF","TX ISSUE",
U757="Projet OCM (HUAWEI)","TRAVAUX-HUAWEI",
U757="Projet OCM (NOKIA)","TRAVAUX -NOKIA",
U757="ACCESS-ISSUE","ACCESS-ISSUE",
U757="Projet OCM (ZTE, NOKIA, autres projets)","TRAVAUX OCM",
U757="No root CAuse","No root cause",
U757="ODU HS","TX ISSUE",
U757="IP &amp; VLAN","TX ISSUE",
U757="Warehouse HUAWEI","SPARE-ISSUE",
U757="SPARE-HS","SPARE-ISSUE",
U757="Power Telco","RAN ISSUE",U757="no impacts","no impacts"
),"")</f>
        <v>No root cause</v>
      </c>
      <c r="U757" s="68" t="s">
        <v>5691</v>
      </c>
      <c r="V757" s="41" t="str" cm="1">
        <f t="array" ref="V757">IFERROR(_xlfn.IFS(
U757="MPR ISSUE","ACTIVE",
U757="BSS Hardware Issue","ACTIVE",
U757="Sites strategiques, MLL, Pylone, etc.","PASSIVE",
U757="AKTIVCO DEFAUT GE &amp; POWER Cabinet","PASSIVE",
U757="AKTIVCO Coupure ENEO &amp; Baisse de tension","PASSIVE",
U757="Coupure ENEO &amp; Baisse de tension","PASSIVE",
U757="Defaut GE &amp; POWER Cabinet","PASSIVE",
U757="Sharing","PASSIVE",
U757="Sites strategiques &amp; DataCenter","PASSIVE",
U757="Exclu","Exclu",
U757="SAT","ACTIVE",
U757="SPARE-ISSUE","SPARE-ISSUE",
U757="Fiber CAmtel","ACTIVE",
U757="Fiber AOF","ACTIVE",
U757="Projet OCM (HUAWEI)","PLANNED WORKS",
U757="Projet OCM (NOKIA)","PLANNED WORKS",
U757="ACCESS-ISSUE","ACCESS-ISSUE",
U757="Projet OCM (ZTE, NOKIA, autres projets)","PLANNED WORKS",
U757="No root CAuse","No root cause",
U757="ODU HS","ACTIVE",
U757="IP &amp; VLAN","ACTIVE",
U757="Warehouse HUAWEI","SPARE-ISSUE",
U757="SPARE-HS","SPARE-ISSUE",
U757="Power Telco","ACTIVE", U757="no impacts","no impacts"
),"")</f>
        <v>No root cause</v>
      </c>
      <c r="W757" s="113"/>
      <c r="X757" s="113"/>
      <c r="Y757" s="113"/>
      <c r="Z757" s="113"/>
      <c r="AA757" s="113"/>
      <c r="AB757" s="17" t="s">
        <v>5465</v>
      </c>
      <c r="AC757" s="17" t="str">
        <f>_xlfn.XLOOKUP(B757,'INCIDENT-04-27-2026'!E:E,'INCIDENT-04-27-2026'!F:F,"")</f>
        <v/>
      </c>
      <c r="AD757" s="9"/>
      <c r="AE757" s="7" t="s">
        <v>5465</v>
      </c>
      <c r="AF757" s="6" t="str">
        <f>_xlfn.XLOOKUP(B757,'[13]Input_27-04'!$B:$B,'[13]Input_27-04'!$M:$M,"")</f>
        <v/>
      </c>
      <c r="AG757" s="7"/>
      <c r="AH757" s="3"/>
      <c r="AI757" s="18" t="str">
        <f>_xlfn.XLOOKUP(B757,'[3]Cells Huawei 27042026 10h'!$B:$B,'[3]Cells Huawei 27042026 10h'!$T:$T,"")</f>
        <v/>
      </c>
      <c r="AJ757" s="18" t="str">
        <f>_xlfn.XLOOKUP(B757,'[3]Cells Huawei 27042026 15h'!$B:$B,'[3]Cells Huawei 27042026 15h'!$T:$T,"")</f>
        <v/>
      </c>
      <c r="AK757" s="18" t="str">
        <f>_xlfn.XLOOKUP(B757,'[4]cells down 27042026 11h28'!$B:$B,'[4]cells down 27042026 11h28'!$R:$R,"")</f>
        <v/>
      </c>
      <c r="AL757" s="18" t="str">
        <f>_xlfn.XLOOKUP(B757,'[4]cells down 27042026 18h01'!$B:$B,'[4]cells down 27042026 18h01'!$R:$R,"")</f>
        <v/>
      </c>
      <c r="AM757" s="18" t="str">
        <f>_xlfn.XLOOKUP(B757,'[5]cell downs 27042026 11h'!$B:$B,'[5]cell downs 27042026 11h'!$R:$R,"")</f>
        <v/>
      </c>
      <c r="AN757" s="18" t="str">
        <f>_xlfn.XLOOKUP(B757,'[5]cell downs 27042026 17h40'!$B:$B,'[5]cell downs 27042026 17h40'!$R:$R,"")</f>
        <v/>
      </c>
      <c r="AO757" s="18" t="str">
        <f>_xlfn.XLOOKUP(B757,'[6]ALL SITES DOWN'!$D:$D,'[6]ALL SITES DOWN'!$J:$J,"")</f>
        <v/>
      </c>
      <c r="AP757" s="18" t="str">
        <f>_xlfn.XLOOKUP(B757,'[7]ALL SITES DOWN'!$D:$D,'[7]ALL SITES DOWN'!$J:$J,"")</f>
        <v/>
      </c>
      <c r="AQ757" s="9" t="str">
        <f>_xlfn.XLOOKUP(B757,[8]sheet1!$AC:$AC,[8]sheet1!$AF:$AF,"")</f>
        <v/>
      </c>
      <c r="AR757" s="14"/>
      <c r="AS757" s="14" t="s">
        <v>5465</v>
      </c>
      <c r="AT757" s="14" t="str">
        <f>_xlfn.XLOOKUP(B757,'[9]cell downs 18042026 17h'!$B:$B,'[9]cell downs 18042026 17h'!$B:$B,"")</f>
        <v/>
      </c>
      <c r="AU757" s="14" t="str">
        <f>_xlfn.XLOOKUP(B757,'[10]Cells Huawei 19042026 15h'!$B:$B,'[10]Cells Huawei 19042026 15h'!$B:$B,"")</f>
        <v/>
      </c>
      <c r="AV757" s="9" t="str">
        <f>_xlfn.XLOOKUP(B757,'[11]cells down 19042026 9H40'!$B:$B,'[11]cells down 19042026 9H40'!$B:$B,"")</f>
        <v/>
      </c>
    </row>
    <row r="758" spans="1:48" hidden="1" x14ac:dyDescent="0.3">
      <c r="A758" s="1" t="s">
        <v>2574</v>
      </c>
      <c r="B758" s="8" t="s">
        <v>2575</v>
      </c>
      <c r="C758" s="3" t="str">
        <f>_xlfn.XLOOKUP(B758,'[1]daily break down'!$D:$D,'[1]daily break down'!$E:$E,"")</f>
        <v>LITTORAL</v>
      </c>
      <c r="D758" s="1" t="s">
        <v>21</v>
      </c>
      <c r="E758" s="1" t="s">
        <v>122</v>
      </c>
      <c r="F758" s="3" t="s">
        <v>31</v>
      </c>
      <c r="G758" s="1" t="s">
        <v>2574</v>
      </c>
      <c r="H758" s="28" t="str">
        <f>_xlfn.XLOOKUP(B758,[2]CALCULATION!$B:$B,[2]CALCULATION!$H:$H,"")</f>
        <v>NOKIA</v>
      </c>
      <c r="I758" s="26">
        <v>0</v>
      </c>
      <c r="J758" s="26">
        <v>0</v>
      </c>
      <c r="K758" s="26">
        <v>4.521734178623936E-2</v>
      </c>
      <c r="L758" s="26">
        <v>1.979693693230947E-2</v>
      </c>
      <c r="M758" s="26">
        <v>0</v>
      </c>
      <c r="N758" s="26">
        <v>0</v>
      </c>
      <c r="O758" s="26">
        <v>0</v>
      </c>
      <c r="P758" s="114" t="s">
        <v>6364</v>
      </c>
      <c r="Q758" s="42" t="s">
        <v>5537</v>
      </c>
      <c r="R758" s="42"/>
      <c r="S758" s="41" t="str" cm="1">
        <f t="array" ref="S758">IFERROR(_xlfn.IFS(
U758="MPR ISSUE","PDH",
U758="BSS Hardware Issue","BSS",
U758="Sites strategiques, MLL, Pylone, etc.","ENVTECH",
U758="AKTIVCO DEFAUT GE &amp; POWER Cabinet","AKTIVCO",
U758="AKTIVCO Coupure ENEO &amp; Baisse de tension","AKTIVCO GRID ONLY",
U758="Coupure ENEO &amp; Baisse de tension","IHS GRID ONLY",
U758="Defaut GE &amp; POWER Cabinet","IHS",
U758="Sharing","Partners",
U758="Sites strategiques &amp; DataCenter","SST &amp; DC",
U758="Exclu","Exclu",
U758="SAT","SAT",
U758="SPARE-ISSUE","SPARE-ISSUE",
U758="Fiber CAmtel","TRANS_FO_CAMTEL",
U758="Fiber AOF","Fiber AOF",
U758="Projet OCM (HUAWEI)","TRAVAUX-HUAWEI",
U758="Projet OCM (NOKIA)","TRAVAUX-NOKIA",
U758="ACCESS-ISSUE","ACCESS-ISSUE",
U758="Projet OCM (ZTE, NOKIA, autres projets)","TRAVAUX OCM",
U758="No root CAuse","No root cause",
U758="ODU HS","PDH",
U758="IP &amp; VLAN","PDH",
U758="Warehouse HUAWEI","SPARE-ISSUE",
U758="SPARE-HS","SPARE-ISSUE",
U758="Power Telco","BSS",U758="no impacts","no impacts"
),"")</f>
        <v>Exclu</v>
      </c>
      <c r="T758" s="41" t="str" cm="1">
        <f t="array" ref="T758">IFERROR(_xlfn.IFS(
U758="MPR ISSUE","TX ISSUE",
U758="BSS Hardware Issue","RAN ISSUE",
U758="Sites strategiques, MLL, Pylone, etc.","ENVTECH",
U758="AKTIVCO DEFAUT GE &amp; POWER Cabinet","POWER ISSUE",
U758="AKTIVCO Coupure ENEO &amp; Baisse de tension","POWER ISSUE",
U758="Coupure ENEO &amp; Baisse de tension","POWER ISSUE",
U758="Defaut GE &amp; POWER Cabinet","POWER ISSUE",
U758="Sharing","POWER ISSUE",
U758="Sites strategiques &amp; DataCenter","POWER ISSUE",
U758="Exclu","Exclu",
U758="SAT","TX ISSUE",
U758="SPARE-ISSUE","SPARE-ISSUE",
U758="Fiber CAmtel","TX ISSUE",
U758="Fiber AOF","TX ISSUE",
U758="Projet OCM (HUAWEI)","TRAVAUX-HUAWEI",
U758="Projet OCM (NOKIA)","TRAVAUX -NOKIA",
U758="ACCESS-ISSUE","ACCESS-ISSUE",
U758="Projet OCM (ZTE, NOKIA, autres projets)","TRAVAUX OCM",
U758="No root CAuse","No root cause",
U758="ODU HS","TX ISSUE",
U758="IP &amp; VLAN","TX ISSUE",
U758="Warehouse HUAWEI","SPARE-ISSUE",
U758="SPARE-HS","SPARE-ISSUE",
U758="Power Telco","RAN ISSUE",U758="no impacts","no impacts"
),"")</f>
        <v>Exclu</v>
      </c>
      <c r="U758" s="68" t="s">
        <v>5537</v>
      </c>
      <c r="V758" s="41" t="str" cm="1">
        <f t="array" ref="V758">IFERROR(_xlfn.IFS(
U758="MPR ISSUE","ACTIVE",
U758="BSS Hardware Issue","ACTIVE",
U758="Sites strategiques, MLL, Pylone, etc.","PASSIVE",
U758="AKTIVCO DEFAUT GE &amp; POWER Cabinet","PASSIVE",
U758="AKTIVCO Coupure ENEO &amp; Baisse de tension","PASSIVE",
U758="Coupure ENEO &amp; Baisse de tension","PASSIVE",
U758="Defaut GE &amp; POWER Cabinet","PASSIVE",
U758="Sharing","PASSIVE",
U758="Sites strategiques &amp; DataCenter","PASSIVE",
U758="Exclu","Exclu",
U758="SAT","ACTIVE",
U758="SPARE-ISSUE","SPARE-ISSUE",
U758="Fiber CAmtel","ACTIVE",
U758="Fiber AOF","ACTIVE",
U758="Projet OCM (HUAWEI)","PLANNED WORKS",
U758="Projet OCM (NOKIA)","PLANNED WORKS",
U758="ACCESS-ISSUE","ACCESS-ISSUE",
U758="Projet OCM (ZTE, NOKIA, autres projets)","PLANNED WORKS",
U758="No root CAuse","No root cause",
U758="ODU HS","ACTIVE",
U758="IP &amp; VLAN","ACTIVE",
U758="Warehouse HUAWEI","SPARE-ISSUE",
U758="SPARE-HS","SPARE-ISSUE",
U758="Power Telco","ACTIVE", U758="no impacts","no impacts"
),"")</f>
        <v>Exclu</v>
      </c>
      <c r="W758" s="113"/>
      <c r="X758" s="113"/>
      <c r="Y758" s="113"/>
      <c r="Z758" s="113"/>
      <c r="AA758" s="113"/>
      <c r="AB758" s="17" t="s">
        <v>5465</v>
      </c>
      <c r="AC758" s="17" t="str">
        <f>_xlfn.XLOOKUP(B758,'INCIDENT-04-27-2026'!E:E,'INCIDENT-04-27-2026'!F:F,"")</f>
        <v/>
      </c>
      <c r="AD758" s="9"/>
      <c r="AE758" s="7" t="s">
        <v>5465</v>
      </c>
      <c r="AF758" s="6" t="str">
        <f>_xlfn.XLOOKUP(B758,'[13]Input_27-04'!$B:$B,'[13]Input_27-04'!$M:$M,"")</f>
        <v/>
      </c>
      <c r="AG758" s="7"/>
      <c r="AH758" s="3"/>
      <c r="AI758" s="18" t="str">
        <f>_xlfn.XLOOKUP(B758,'[3]Cells Huawei 27042026 10h'!$B:$B,'[3]Cells Huawei 27042026 10h'!$T:$T,"")</f>
        <v/>
      </c>
      <c r="AJ758" s="18" t="str">
        <f>_xlfn.XLOOKUP(B758,'[3]Cells Huawei 27042026 15h'!$B:$B,'[3]Cells Huawei 27042026 15h'!$T:$T,"")</f>
        <v/>
      </c>
      <c r="AK758" s="18" t="str">
        <f>_xlfn.XLOOKUP(B758,'[4]cells down 27042026 11h28'!$B:$B,'[4]cells down 27042026 11h28'!$R:$R,"")</f>
        <v/>
      </c>
      <c r="AL758" s="18" t="str">
        <f>_xlfn.XLOOKUP(B758,'[4]cells down 27042026 18h01'!$B:$B,'[4]cells down 27042026 18h01'!$R:$R,"")</f>
        <v/>
      </c>
      <c r="AM758" s="18" t="str">
        <f>_xlfn.XLOOKUP(B758,'[5]cell downs 27042026 11h'!$B:$B,'[5]cell downs 27042026 11h'!$R:$R,"")</f>
        <v/>
      </c>
      <c r="AN758" s="18" t="str">
        <f>_xlfn.XLOOKUP(B758,'[5]cell downs 27042026 17h40'!$B:$B,'[5]cell downs 27042026 17h40'!$R:$R,"")</f>
        <v/>
      </c>
      <c r="AO758" s="18" t="str">
        <f>_xlfn.XLOOKUP(B758,'[6]ALL SITES DOWN'!$D:$D,'[6]ALL SITES DOWN'!$J:$J,"")</f>
        <v/>
      </c>
      <c r="AP758" s="18" t="str">
        <f>_xlfn.XLOOKUP(B758,'[7]ALL SITES DOWN'!$D:$D,'[7]ALL SITES DOWN'!$J:$J,"")</f>
        <v/>
      </c>
      <c r="AQ758" s="9" t="str">
        <f>_xlfn.XLOOKUP(B758,[8]sheet1!$AC:$AC,[8]sheet1!$AF:$AF,"")</f>
        <v/>
      </c>
      <c r="AR758" s="14"/>
      <c r="AS758" s="14" t="s">
        <v>5465</v>
      </c>
      <c r="AT758" s="14" t="str">
        <f>_xlfn.XLOOKUP(B758,'[9]cell downs 18042026 17h'!$B:$B,'[9]cell downs 18042026 17h'!$B:$B,"")</f>
        <v/>
      </c>
      <c r="AU758" s="14" t="str">
        <f>_xlfn.XLOOKUP(B758,'[10]Cells Huawei 19042026 15h'!$B:$B,'[10]Cells Huawei 19042026 15h'!$B:$B,"")</f>
        <v/>
      </c>
      <c r="AV758" s="9" t="str">
        <f>_xlfn.XLOOKUP(B758,'[11]cells down 19042026 9H40'!$B:$B,'[11]cells down 19042026 9H40'!$B:$B,"")</f>
        <v/>
      </c>
    </row>
    <row r="759" spans="1:48" hidden="1" x14ac:dyDescent="0.3">
      <c r="A759" s="1" t="s">
        <v>1962</v>
      </c>
      <c r="B759" s="8" t="s">
        <v>1963</v>
      </c>
      <c r="C759" s="3" t="str">
        <f>_xlfn.XLOOKUP(B759,'[1]daily break down'!$D:$D,'[1]daily break down'!$E:$E,"")</f>
        <v>Ngaoundere</v>
      </c>
      <c r="D759" s="1" t="s">
        <v>11</v>
      </c>
      <c r="E759" s="1" t="s">
        <v>12</v>
      </c>
      <c r="F759" s="3" t="s">
        <v>90</v>
      </c>
      <c r="G759" s="1" t="s">
        <v>91</v>
      </c>
      <c r="H759" s="27" t="str">
        <f>_xlfn.XLOOKUP(B759,[2]CALCULATION!$B:$B,[2]CALCULATION!$H:$H,"")</f>
        <v>Huawei</v>
      </c>
      <c r="I759" s="26">
        <v>0</v>
      </c>
      <c r="J759" s="26">
        <v>0</v>
      </c>
      <c r="K759" s="26">
        <v>0</v>
      </c>
      <c r="L759" s="26">
        <v>0.73632120833369008</v>
      </c>
      <c r="M759" s="26">
        <v>0</v>
      </c>
      <c r="N759" s="26">
        <v>1.678601901076668</v>
      </c>
      <c r="O759" s="26">
        <v>0</v>
      </c>
      <c r="P759" s="114" t="s">
        <v>6364</v>
      </c>
      <c r="Q759" s="42" t="s">
        <v>5538</v>
      </c>
      <c r="R759" s="42"/>
      <c r="S759" s="41" t="str" cm="1">
        <f t="array" ref="S759">IFERROR(_xlfn.IFS(
U759="MPR ISSUE","PDH",
U759="BSS Hardware Issue","BSS",
U759="Sites strategiques, MLL, Pylone, etc.","ENVTECH",
U759="AKTIVCO DEFAUT GE &amp; POWER Cabinet","AKTIVCO",
U759="AKTIVCO Coupure ENEO &amp; Baisse de tension","AKTIVCO GRID ONLY",
U759="Coupure ENEO &amp; Baisse de tension","IHS GRID ONLY",
U759="Defaut GE &amp; POWER Cabinet","IHS",
U759="Sharing","Partners",
U759="Sites strategiques &amp; DataCenter","SST &amp; DC",
U759="Exclu","Exclu",
U759="SAT","SAT",
U759="SPARE-ISSUE","SPARE-ISSUE",
U759="Fiber CAmtel","TRANS_FO_CAMTEL",
U759="Fiber AOF","Fiber AOF",
U759="Projet OCM (HUAWEI)","TRAVAUX-HUAWEI",
U759="Projet OCM (NOKIA)","TRAVAUX-NOKIA",
U759="ACCESS-ISSUE","ACCESS-ISSUE",
U759="Projet OCM (ZTE, NOKIA, autres projets)","TRAVAUX OCM",
U759="No root CAuse","No root cause",
U759="ODU HS","PDH",
U759="IP &amp; VLAN","PDH",
U759="Warehouse HUAWEI","SPARE-ISSUE",
U759="SPARE-HS","SPARE-ISSUE",
U759="Power Telco","BSS",U759="no impacts","no impacts"
),"")</f>
        <v>No root cause</v>
      </c>
      <c r="T759" s="41" t="str" cm="1">
        <f t="array" ref="T759">IFERROR(_xlfn.IFS(
U759="MPR ISSUE","TX ISSUE",
U759="BSS Hardware Issue","RAN ISSUE",
U759="Sites strategiques, MLL, Pylone, etc.","ENVTECH",
U759="AKTIVCO DEFAUT GE &amp; POWER Cabinet","POWER ISSUE",
U759="AKTIVCO Coupure ENEO &amp; Baisse de tension","POWER ISSUE",
U759="Coupure ENEO &amp; Baisse de tension","POWER ISSUE",
U759="Defaut GE &amp; POWER Cabinet","POWER ISSUE",
U759="Sharing","POWER ISSUE",
U759="Sites strategiques &amp; DataCenter","POWER ISSUE",
U759="Exclu","Exclu",
U759="SAT","TX ISSUE",
U759="SPARE-ISSUE","SPARE-ISSUE",
U759="Fiber CAmtel","TX ISSUE",
U759="Fiber AOF","TX ISSUE",
U759="Projet OCM (HUAWEI)","TRAVAUX-HUAWEI",
U759="Projet OCM (NOKIA)","TRAVAUX -NOKIA",
U759="ACCESS-ISSUE","ACCESS-ISSUE",
U759="Projet OCM (ZTE, NOKIA, autres projets)","TRAVAUX OCM",
U759="No root CAuse","No root cause",
U759="ODU HS","TX ISSUE",
U759="IP &amp; VLAN","TX ISSUE",
U759="Warehouse HUAWEI","SPARE-ISSUE",
U759="SPARE-HS","SPARE-ISSUE",
U759="Power Telco","RAN ISSUE",U759="no impacts","no impacts"
),"")</f>
        <v>No root cause</v>
      </c>
      <c r="U759" s="68" t="s">
        <v>5691</v>
      </c>
      <c r="V759" s="41" t="str" cm="1">
        <f t="array" ref="V759">IFERROR(_xlfn.IFS(
U759="MPR ISSUE","ACTIVE",
U759="BSS Hardware Issue","ACTIVE",
U759="Sites strategiques, MLL, Pylone, etc.","PASSIVE",
U759="AKTIVCO DEFAUT GE &amp; POWER Cabinet","PASSIVE",
U759="AKTIVCO Coupure ENEO &amp; Baisse de tension","PASSIVE",
U759="Coupure ENEO &amp; Baisse de tension","PASSIVE",
U759="Defaut GE &amp; POWER Cabinet","PASSIVE",
U759="Sharing","PASSIVE",
U759="Sites strategiques &amp; DataCenter","PASSIVE",
U759="Exclu","Exclu",
U759="SAT","ACTIVE",
U759="SPARE-ISSUE","SPARE-ISSUE",
U759="Fiber CAmtel","ACTIVE",
U759="Fiber AOF","ACTIVE",
U759="Projet OCM (HUAWEI)","PLANNED WORKS",
U759="Projet OCM (NOKIA)","PLANNED WORKS",
U759="ACCESS-ISSUE","ACCESS-ISSUE",
U759="Projet OCM (ZTE, NOKIA, autres projets)","PLANNED WORKS",
U759="No root CAuse","No root cause",
U759="ODU HS","ACTIVE",
U759="IP &amp; VLAN","ACTIVE",
U759="Warehouse HUAWEI","SPARE-ISSUE",
U759="SPARE-HS","SPARE-ISSUE",
U759="Power Telco","ACTIVE", U759="no impacts","no impacts"
),"")</f>
        <v>No root cause</v>
      </c>
      <c r="W759" s="113"/>
      <c r="X759" s="113"/>
      <c r="Y759" s="113"/>
      <c r="Z759" s="113"/>
      <c r="AA759" s="113"/>
      <c r="AB759" s="17" t="s">
        <v>5465</v>
      </c>
      <c r="AC759" s="17" t="str">
        <f>_xlfn.XLOOKUP(B759,'INCIDENT-04-27-2026'!E:E,'INCIDENT-04-27-2026'!F:F,"")</f>
        <v/>
      </c>
      <c r="AD759" s="9"/>
      <c r="AE759" s="7" t="s">
        <v>5465</v>
      </c>
      <c r="AF759" s="6" t="str">
        <f>_xlfn.XLOOKUP(B759,'[13]Input_27-04'!$B:$B,'[13]Input_27-04'!$M:$M,"")</f>
        <v/>
      </c>
      <c r="AG759" s="7"/>
      <c r="AH759" s="3"/>
      <c r="AI759" s="18" t="str">
        <f>_xlfn.XLOOKUP(B759,'[3]Cells Huawei 27042026 10h'!$B:$B,'[3]Cells Huawei 27042026 10h'!$T:$T,"")</f>
        <v/>
      </c>
      <c r="AJ759" s="18" t="str">
        <f>_xlfn.XLOOKUP(B759,'[3]Cells Huawei 27042026 15h'!$B:$B,'[3]Cells Huawei 27042026 15h'!$T:$T,"")</f>
        <v/>
      </c>
      <c r="AK759" s="18" t="str">
        <f>_xlfn.XLOOKUP(B759,'[4]cells down 27042026 11h28'!$B:$B,'[4]cells down 27042026 11h28'!$R:$R,"")</f>
        <v/>
      </c>
      <c r="AL759" s="18" t="str">
        <f>_xlfn.XLOOKUP(B759,'[4]cells down 27042026 18h01'!$B:$B,'[4]cells down 27042026 18h01'!$R:$R,"")</f>
        <v/>
      </c>
      <c r="AM759" s="18" t="str">
        <f>_xlfn.XLOOKUP(B759,'[5]cell downs 27042026 11h'!$B:$B,'[5]cell downs 27042026 11h'!$R:$R,"")</f>
        <v/>
      </c>
      <c r="AN759" s="18" t="str">
        <f>_xlfn.XLOOKUP(B759,'[5]cell downs 27042026 17h40'!$B:$B,'[5]cell downs 27042026 17h40'!$R:$R,"")</f>
        <v/>
      </c>
      <c r="AO759" s="18" t="str">
        <f>_xlfn.XLOOKUP(B759,'[6]ALL SITES DOWN'!$D:$D,'[6]ALL SITES DOWN'!$J:$J,"")</f>
        <v/>
      </c>
      <c r="AP759" s="18" t="str">
        <f>_xlfn.XLOOKUP(B759,'[7]ALL SITES DOWN'!$D:$D,'[7]ALL SITES DOWN'!$J:$J,"")</f>
        <v/>
      </c>
      <c r="AQ759" s="9" t="str">
        <f>_xlfn.XLOOKUP(B759,[8]sheet1!$AC:$AC,[8]sheet1!$AF:$AF,"")</f>
        <v/>
      </c>
      <c r="AR759" s="14"/>
      <c r="AS759" s="14" t="s">
        <v>5465</v>
      </c>
      <c r="AT759" s="14" t="str">
        <f>_xlfn.XLOOKUP(B759,'[9]cell downs 18042026 17h'!$B:$B,'[9]cell downs 18042026 17h'!$B:$B,"")</f>
        <v/>
      </c>
      <c r="AU759" s="14" t="str">
        <f>_xlfn.XLOOKUP(B759,'[10]Cells Huawei 19042026 15h'!$B:$B,'[10]Cells Huawei 19042026 15h'!$B:$B,"")</f>
        <v/>
      </c>
      <c r="AV759" s="9" t="str">
        <f>_xlfn.XLOOKUP(B759,'[11]cells down 19042026 9H40'!$B:$B,'[11]cells down 19042026 9H40'!$B:$B,"")</f>
        <v/>
      </c>
    </row>
    <row r="760" spans="1:48" hidden="1" x14ac:dyDescent="0.3">
      <c r="A760" s="1" t="s">
        <v>2894</v>
      </c>
      <c r="B760" s="8" t="s">
        <v>2895</v>
      </c>
      <c r="C760" s="3" t="str">
        <f>_xlfn.XLOOKUP(B760,'[1]daily break down'!$D:$D,'[1]daily break down'!$E:$E,"")</f>
        <v>Garoua</v>
      </c>
      <c r="D760" s="1" t="s">
        <v>11</v>
      </c>
      <c r="E760" s="1" t="s">
        <v>12</v>
      </c>
      <c r="F760" s="3" t="s">
        <v>23</v>
      </c>
      <c r="G760" s="1" t="s">
        <v>24</v>
      </c>
      <c r="H760" s="27" t="str">
        <f>_xlfn.XLOOKUP(B760,[2]CALCULATION!$B:$B,[2]CALCULATION!$H:$H,"")</f>
        <v>Huawei</v>
      </c>
      <c r="I760" s="26">
        <v>3.4209463720597091</v>
      </c>
      <c r="J760" s="26">
        <v>0</v>
      </c>
      <c r="K760" s="26">
        <v>3.2362641360830744</v>
      </c>
      <c r="L760" s="26">
        <v>3.3261529308027495</v>
      </c>
      <c r="M760" s="26">
        <v>0</v>
      </c>
      <c r="N760" s="26">
        <v>1.5573590386750107</v>
      </c>
      <c r="O760" s="26">
        <v>0</v>
      </c>
      <c r="P760" s="114" t="s">
        <v>6364</v>
      </c>
      <c r="Q760" s="42" t="s">
        <v>5538</v>
      </c>
      <c r="R760" s="42"/>
      <c r="S760" s="41" t="str" cm="1">
        <f t="array" ref="S760">IFERROR(_xlfn.IFS(
U760="MPR ISSUE","PDH",
U760="BSS Hardware Issue","BSS",
U760="Sites strategiques, MLL, Pylone, etc.","ENVTECH",
U760="AKTIVCO DEFAUT GE &amp; POWER Cabinet","AKTIVCO",
U760="AKTIVCO Coupure ENEO &amp; Baisse de tension","AKTIVCO GRID ONLY",
U760="Coupure ENEO &amp; Baisse de tension","IHS GRID ONLY",
U760="Defaut GE &amp; POWER Cabinet","IHS",
U760="Sharing","Partners",
U760="Sites strategiques &amp; DataCenter","SST &amp; DC",
U760="Exclu","Exclu",
U760="SAT","SAT",
U760="SPARE-ISSUE","SPARE-ISSUE",
U760="Fiber CAmtel","TRANS_FO_CAMTEL",
U760="Fiber AOF","Fiber AOF",
U760="Projet OCM (HUAWEI)","TRAVAUX-HUAWEI",
U760="Projet OCM (NOKIA)","TRAVAUX-NOKIA",
U760="ACCESS-ISSUE","ACCESS-ISSUE",
U760="Projet OCM (ZTE, NOKIA, autres projets)","TRAVAUX OCM",
U760="No root CAuse","No root cause",
U760="ODU HS","PDH",
U760="IP &amp; VLAN","PDH",
U760="Warehouse HUAWEI","SPARE-ISSUE",
U760="SPARE-HS","SPARE-ISSUE",
U760="Power Telco","BSS",U760="no impacts","no impacts"
),"")</f>
        <v>No root cause</v>
      </c>
      <c r="T760" s="41" t="str" cm="1">
        <f t="array" ref="T760">IFERROR(_xlfn.IFS(
U760="MPR ISSUE","TX ISSUE",
U760="BSS Hardware Issue","RAN ISSUE",
U760="Sites strategiques, MLL, Pylone, etc.","ENVTECH",
U760="AKTIVCO DEFAUT GE &amp; POWER Cabinet","POWER ISSUE",
U760="AKTIVCO Coupure ENEO &amp; Baisse de tension","POWER ISSUE",
U760="Coupure ENEO &amp; Baisse de tension","POWER ISSUE",
U760="Defaut GE &amp; POWER Cabinet","POWER ISSUE",
U760="Sharing","POWER ISSUE",
U760="Sites strategiques &amp; DataCenter","POWER ISSUE",
U760="Exclu","Exclu",
U760="SAT","TX ISSUE",
U760="SPARE-ISSUE","SPARE-ISSUE",
U760="Fiber CAmtel","TX ISSUE",
U760="Fiber AOF","TX ISSUE",
U760="Projet OCM (HUAWEI)","TRAVAUX-HUAWEI",
U760="Projet OCM (NOKIA)","TRAVAUX -NOKIA",
U760="ACCESS-ISSUE","ACCESS-ISSUE",
U760="Projet OCM (ZTE, NOKIA, autres projets)","TRAVAUX OCM",
U760="No root CAuse","No root cause",
U760="ODU HS","TX ISSUE",
U760="IP &amp; VLAN","TX ISSUE",
U760="Warehouse HUAWEI","SPARE-ISSUE",
U760="SPARE-HS","SPARE-ISSUE",
U760="Power Telco","RAN ISSUE",U760="no impacts","no impacts"
),"")</f>
        <v>No root cause</v>
      </c>
      <c r="U760" s="68" t="s">
        <v>5691</v>
      </c>
      <c r="V760" s="41" t="str" cm="1">
        <f t="array" ref="V760">IFERROR(_xlfn.IFS(
U760="MPR ISSUE","ACTIVE",
U760="BSS Hardware Issue","ACTIVE",
U760="Sites strategiques, MLL, Pylone, etc.","PASSIVE",
U760="AKTIVCO DEFAUT GE &amp; POWER Cabinet","PASSIVE",
U760="AKTIVCO Coupure ENEO &amp; Baisse de tension","PASSIVE",
U760="Coupure ENEO &amp; Baisse de tension","PASSIVE",
U760="Defaut GE &amp; POWER Cabinet","PASSIVE",
U760="Sharing","PASSIVE",
U760="Sites strategiques &amp; DataCenter","PASSIVE",
U760="Exclu","Exclu",
U760="SAT","ACTIVE",
U760="SPARE-ISSUE","SPARE-ISSUE",
U760="Fiber CAmtel","ACTIVE",
U760="Fiber AOF","ACTIVE",
U760="Projet OCM (HUAWEI)","PLANNED WORKS",
U760="Projet OCM (NOKIA)","PLANNED WORKS",
U760="ACCESS-ISSUE","ACCESS-ISSUE",
U760="Projet OCM (ZTE, NOKIA, autres projets)","PLANNED WORKS",
U760="No root CAuse","No root cause",
U760="ODU HS","ACTIVE",
U760="IP &amp; VLAN","ACTIVE",
U760="Warehouse HUAWEI","SPARE-ISSUE",
U760="SPARE-HS","SPARE-ISSUE",
U760="Power Telco","ACTIVE", U760="no impacts","no impacts"
),"")</f>
        <v>No root cause</v>
      </c>
      <c r="W760" s="113"/>
      <c r="X760" s="113"/>
      <c r="Y760" s="113"/>
      <c r="Z760" s="113"/>
      <c r="AA760" s="113"/>
      <c r="AB760" s="17" t="s">
        <v>5942</v>
      </c>
      <c r="AC760" s="17" t="str">
        <f>_xlfn.XLOOKUP(B760,'INCIDENT-04-27-2026'!E:E,'INCIDENT-04-27-2026'!F:F,"")</f>
        <v/>
      </c>
      <c r="AD760" s="9"/>
      <c r="AE760" s="7" t="s">
        <v>5465</v>
      </c>
      <c r="AF760" s="6" t="str">
        <f>_xlfn.XLOOKUP(B760,'[13]Input_27-04'!$B:$B,'[13]Input_27-04'!$M:$M,"")</f>
        <v/>
      </c>
      <c r="AG760" s="7"/>
      <c r="AH760" s="3"/>
      <c r="AI760" s="18" t="str">
        <f>_xlfn.XLOOKUP(B760,'[3]Cells Huawei 27042026 10h'!$B:$B,'[3]Cells Huawei 27042026 10h'!$T:$T,"")</f>
        <v/>
      </c>
      <c r="AJ760" s="18" t="str">
        <f>_xlfn.XLOOKUP(B760,'[3]Cells Huawei 27042026 15h'!$B:$B,'[3]Cells Huawei 27042026 15h'!$T:$T,"")</f>
        <v/>
      </c>
      <c r="AK760" s="18" t="str">
        <f>_xlfn.XLOOKUP(B760,'[4]cells down 27042026 11h28'!$B:$B,'[4]cells down 27042026 11h28'!$R:$R,"")</f>
        <v/>
      </c>
      <c r="AL760" s="18" t="str">
        <f>_xlfn.XLOOKUP(B760,'[4]cells down 27042026 18h01'!$B:$B,'[4]cells down 27042026 18h01'!$R:$R,"")</f>
        <v/>
      </c>
      <c r="AM760" s="18" t="str">
        <f>_xlfn.XLOOKUP(B760,'[5]cell downs 27042026 11h'!$B:$B,'[5]cell downs 27042026 11h'!$R:$R,"")</f>
        <v/>
      </c>
      <c r="AN760" s="18" t="str">
        <f>_xlfn.XLOOKUP(B760,'[5]cell downs 27042026 17h40'!$B:$B,'[5]cell downs 27042026 17h40'!$R:$R,"")</f>
        <v/>
      </c>
      <c r="AO760" s="18" t="str">
        <f>_xlfn.XLOOKUP(B760,'[6]ALL SITES DOWN'!$D:$D,'[6]ALL SITES DOWN'!$J:$J,"")</f>
        <v/>
      </c>
      <c r="AP760" s="18" t="str">
        <f>_xlfn.XLOOKUP(B760,'[7]ALL SITES DOWN'!$D:$D,'[7]ALL SITES DOWN'!$J:$J,"")</f>
        <v/>
      </c>
      <c r="AQ760" s="9" t="str">
        <f>_xlfn.XLOOKUP(B760,[8]sheet1!$AC:$AC,[8]sheet1!$AF:$AF,"")</f>
        <v>(04/27/2026 ticket):-INC-20260427-00008172…Others Transmission equipement fault</v>
      </c>
      <c r="AR760" s="14"/>
      <c r="AS760" s="14" t="s">
        <v>5465</v>
      </c>
      <c r="AT760" s="14" t="str">
        <f>_xlfn.XLOOKUP(B760,'[9]cell downs 18042026 17h'!$B:$B,'[9]cell downs 18042026 17h'!$B:$B,"")</f>
        <v/>
      </c>
      <c r="AU760" s="14" t="str">
        <f>_xlfn.XLOOKUP(B760,'[10]Cells Huawei 19042026 15h'!$B:$B,'[10]Cells Huawei 19042026 15h'!$B:$B,"")</f>
        <v/>
      </c>
      <c r="AV760" s="9" t="str">
        <f>_xlfn.XLOOKUP(B760,'[11]cells down 19042026 9H40'!$B:$B,'[11]cells down 19042026 9H40'!$B:$B,"")</f>
        <v/>
      </c>
    </row>
    <row r="761" spans="1:48" hidden="1" x14ac:dyDescent="0.3">
      <c r="A761" s="1" t="s">
        <v>2028</v>
      </c>
      <c r="B761" s="8" t="s">
        <v>2029</v>
      </c>
      <c r="C761" s="3" t="str">
        <f>_xlfn.XLOOKUP(B761,'[1]daily break down'!$D:$D,'[1]daily break down'!$E:$E,"")</f>
        <v>NORD</v>
      </c>
      <c r="D761" s="1" t="s">
        <v>11</v>
      </c>
      <c r="E761" s="1" t="s">
        <v>66</v>
      </c>
      <c r="F761" s="3" t="s">
        <v>23</v>
      </c>
      <c r="G761" s="1" t="s">
        <v>2030</v>
      </c>
      <c r="H761" s="28" t="str">
        <f>_xlfn.XLOOKUP(B761,[2]CALCULATION!$B:$B,[2]CALCULATION!$H:$H,"")</f>
        <v>NOKIA</v>
      </c>
      <c r="I761" s="26">
        <v>0</v>
      </c>
      <c r="J761" s="26">
        <v>0</v>
      </c>
      <c r="K761" s="26">
        <v>0</v>
      </c>
      <c r="L761" s="26">
        <v>5.3151423496336616E-3</v>
      </c>
      <c r="M761" s="26">
        <v>1.7710826274008443E-2</v>
      </c>
      <c r="N761" s="26">
        <v>1.479105932037063</v>
      </c>
      <c r="O761" s="26">
        <v>0</v>
      </c>
      <c r="P761" s="114" t="s">
        <v>6364</v>
      </c>
      <c r="Q761" s="42" t="s">
        <v>5538</v>
      </c>
      <c r="R761" s="42"/>
      <c r="S761" s="41" t="str" cm="1">
        <f t="array" ref="S761">IFERROR(_xlfn.IFS(
U761="MPR ISSUE","PDH",
U761="BSS Hardware Issue","BSS",
U761="Sites strategiques, MLL, Pylone, etc.","ENVTECH",
U761="AKTIVCO DEFAUT GE &amp; POWER Cabinet","AKTIVCO",
U761="AKTIVCO Coupure ENEO &amp; Baisse de tension","AKTIVCO GRID ONLY",
U761="Coupure ENEO &amp; Baisse de tension","IHS GRID ONLY",
U761="Defaut GE &amp; POWER Cabinet","IHS",
U761="Sharing","Partners",
U761="Sites strategiques &amp; DataCenter","SST &amp; DC",
U761="Exclu","Exclu",
U761="SAT","SAT",
U761="SPARE-ISSUE","SPARE-ISSUE",
U761="Fiber CAmtel","TRANS_FO_CAMTEL",
U761="Fiber AOF","Fiber AOF",
U761="Projet OCM (HUAWEI)","TRAVAUX-HUAWEI",
U761="Projet OCM (NOKIA)","TRAVAUX-NOKIA",
U761="ACCESS-ISSUE","ACCESS-ISSUE",
U761="Projet OCM (ZTE, NOKIA, autres projets)","TRAVAUX OCM",
U761="No root CAuse","No root cause",
U761="ODU HS","PDH",
U761="IP &amp; VLAN","PDH",
U761="Warehouse HUAWEI","SPARE-ISSUE",
U761="SPARE-HS","SPARE-ISSUE",
U761="Power Telco","BSS",U761="no impacts","no impacts"
),"")</f>
        <v>No root cause</v>
      </c>
      <c r="T761" s="41" t="str" cm="1">
        <f t="array" ref="T761">IFERROR(_xlfn.IFS(
U761="MPR ISSUE","TX ISSUE",
U761="BSS Hardware Issue","RAN ISSUE",
U761="Sites strategiques, MLL, Pylone, etc.","ENVTECH",
U761="AKTIVCO DEFAUT GE &amp; POWER Cabinet","POWER ISSUE",
U761="AKTIVCO Coupure ENEO &amp; Baisse de tension","POWER ISSUE",
U761="Coupure ENEO &amp; Baisse de tension","POWER ISSUE",
U761="Defaut GE &amp; POWER Cabinet","POWER ISSUE",
U761="Sharing","POWER ISSUE",
U761="Sites strategiques &amp; DataCenter","POWER ISSUE",
U761="Exclu","Exclu",
U761="SAT","TX ISSUE",
U761="SPARE-ISSUE","SPARE-ISSUE",
U761="Fiber CAmtel","TX ISSUE",
U761="Fiber AOF","TX ISSUE",
U761="Projet OCM (HUAWEI)","TRAVAUX-HUAWEI",
U761="Projet OCM (NOKIA)","TRAVAUX -NOKIA",
U761="ACCESS-ISSUE","ACCESS-ISSUE",
U761="Projet OCM (ZTE, NOKIA, autres projets)","TRAVAUX OCM",
U761="No root CAuse","No root cause",
U761="ODU HS","TX ISSUE",
U761="IP &amp; VLAN","TX ISSUE",
U761="Warehouse HUAWEI","SPARE-ISSUE",
U761="SPARE-HS","SPARE-ISSUE",
U761="Power Telco","RAN ISSUE",U761="no impacts","no impacts"
),"")</f>
        <v>No root cause</v>
      </c>
      <c r="U761" s="68" t="s">
        <v>5691</v>
      </c>
      <c r="V761" s="41" t="str" cm="1">
        <f t="array" ref="V761">IFERROR(_xlfn.IFS(
U761="MPR ISSUE","ACTIVE",
U761="BSS Hardware Issue","ACTIVE",
U761="Sites strategiques, MLL, Pylone, etc.","PASSIVE",
U761="AKTIVCO DEFAUT GE &amp; POWER Cabinet","PASSIVE",
U761="AKTIVCO Coupure ENEO &amp; Baisse de tension","PASSIVE",
U761="Coupure ENEO &amp; Baisse de tension","PASSIVE",
U761="Defaut GE &amp; POWER Cabinet","PASSIVE",
U761="Sharing","PASSIVE",
U761="Sites strategiques &amp; DataCenter","PASSIVE",
U761="Exclu","Exclu",
U761="SAT","ACTIVE",
U761="SPARE-ISSUE","SPARE-ISSUE",
U761="Fiber CAmtel","ACTIVE",
U761="Fiber AOF","ACTIVE",
U761="Projet OCM (HUAWEI)","PLANNED WORKS",
U761="Projet OCM (NOKIA)","PLANNED WORKS",
U761="ACCESS-ISSUE","ACCESS-ISSUE",
U761="Projet OCM (ZTE, NOKIA, autres projets)","PLANNED WORKS",
U761="No root CAuse","No root cause",
U761="ODU HS","ACTIVE",
U761="IP &amp; VLAN","ACTIVE",
U761="Warehouse HUAWEI","SPARE-ISSUE",
U761="SPARE-HS","SPARE-ISSUE",
U761="Power Telco","ACTIVE", U761="no impacts","no impacts"
),"")</f>
        <v>No root cause</v>
      </c>
      <c r="W761" s="113"/>
      <c r="X761" s="113"/>
      <c r="Y761" s="113"/>
      <c r="Z761" s="113"/>
      <c r="AA761" s="113"/>
      <c r="AB761" s="17" t="s">
        <v>5465</v>
      </c>
      <c r="AC761" s="17" t="str">
        <f>_xlfn.XLOOKUP(B761,'INCIDENT-04-27-2026'!E:E,'INCIDENT-04-27-2026'!F:F,"")</f>
        <v/>
      </c>
      <c r="AD761" s="9"/>
      <c r="AE761" s="7" t="s">
        <v>5465</v>
      </c>
      <c r="AF761" s="6" t="str">
        <f>_xlfn.XLOOKUP(B761,'[13]Input_27-04'!$B:$B,'[13]Input_27-04'!$M:$M,"")</f>
        <v/>
      </c>
      <c r="AG761" s="7"/>
      <c r="AH761" s="3"/>
      <c r="AI761" s="18" t="str">
        <f>_xlfn.XLOOKUP(B761,'[3]Cells Huawei 27042026 10h'!$B:$B,'[3]Cells Huawei 27042026 10h'!$T:$T,"")</f>
        <v/>
      </c>
      <c r="AJ761" s="18" t="str">
        <f>_xlfn.XLOOKUP(B761,'[3]Cells Huawei 27042026 15h'!$B:$B,'[3]Cells Huawei 27042026 15h'!$T:$T,"")</f>
        <v/>
      </c>
      <c r="AK761" s="18" t="str">
        <f>_xlfn.XLOOKUP(B761,'[4]cells down 27042026 11h28'!$B:$B,'[4]cells down 27042026 11h28'!$R:$R,"")</f>
        <v/>
      </c>
      <c r="AL761" s="18" t="str">
        <f>_xlfn.XLOOKUP(B761,'[4]cells down 27042026 18h01'!$B:$B,'[4]cells down 27042026 18h01'!$R:$R,"")</f>
        <v/>
      </c>
      <c r="AM761" s="18" t="str">
        <f>_xlfn.XLOOKUP(B761,'[5]cell downs 27042026 11h'!$B:$B,'[5]cell downs 27042026 11h'!$R:$R,"")</f>
        <v/>
      </c>
      <c r="AN761" s="18" t="str">
        <f>_xlfn.XLOOKUP(B761,'[5]cell downs 27042026 17h40'!$B:$B,'[5]cell downs 27042026 17h40'!$R:$R,"")</f>
        <v/>
      </c>
      <c r="AO761" s="18" t="str">
        <f>_xlfn.XLOOKUP(B761,'[6]ALL SITES DOWN'!$D:$D,'[6]ALL SITES DOWN'!$J:$J,"")</f>
        <v/>
      </c>
      <c r="AP761" s="18" t="str">
        <f>_xlfn.XLOOKUP(B761,'[7]ALL SITES DOWN'!$D:$D,'[7]ALL SITES DOWN'!$J:$J,"")</f>
        <v/>
      </c>
      <c r="AQ761" s="9" t="str">
        <f>_xlfn.XLOOKUP(B761,[8]sheet1!$AC:$AC,[8]sheet1!$AF:$AF,"")</f>
        <v/>
      </c>
      <c r="AR761" s="14"/>
      <c r="AS761" s="14" t="s">
        <v>5465</v>
      </c>
      <c r="AT761" s="14" t="str">
        <f>_xlfn.XLOOKUP(B761,'[9]cell downs 18042026 17h'!$B:$B,'[9]cell downs 18042026 17h'!$B:$B,"")</f>
        <v/>
      </c>
      <c r="AU761" s="14" t="str">
        <f>_xlfn.XLOOKUP(B761,'[10]Cells Huawei 19042026 15h'!$B:$B,'[10]Cells Huawei 19042026 15h'!$B:$B,"")</f>
        <v/>
      </c>
      <c r="AV761" s="9" t="str">
        <f>_xlfn.XLOOKUP(B761,'[11]cells down 19042026 9H40'!$B:$B,'[11]cells down 19042026 9H40'!$B:$B,"")</f>
        <v/>
      </c>
    </row>
    <row r="762" spans="1:48" hidden="1" x14ac:dyDescent="0.3">
      <c r="A762" s="1" t="s">
        <v>2694</v>
      </c>
      <c r="B762" s="8" t="s">
        <v>2695</v>
      </c>
      <c r="C762" s="3" t="str">
        <f>_xlfn.XLOOKUP(B762,'[1]daily break down'!$D:$D,'[1]daily break down'!$E:$E,"")</f>
        <v>NORD-OUEST</v>
      </c>
      <c r="D762" s="1" t="s">
        <v>11</v>
      </c>
      <c r="E762" s="1" t="s">
        <v>12</v>
      </c>
      <c r="F762" s="3" t="s">
        <v>51</v>
      </c>
      <c r="G762" s="1" t="s">
        <v>52</v>
      </c>
      <c r="H762" s="27" t="str">
        <f>_xlfn.XLOOKUP(B762,[2]CALCULATION!$B:$B,[2]CALCULATION!$H:$H,"")</f>
        <v>Huawei</v>
      </c>
      <c r="I762" s="26">
        <v>0.14687186994375528</v>
      </c>
      <c r="J762" s="26">
        <v>4.5194088456281234</v>
      </c>
      <c r="K762" s="26">
        <v>0</v>
      </c>
      <c r="L762" s="26">
        <v>0</v>
      </c>
      <c r="M762" s="26">
        <v>0</v>
      </c>
      <c r="N762" s="26">
        <v>1.4419660819614593</v>
      </c>
      <c r="O762" s="26">
        <v>0</v>
      </c>
      <c r="P762" s="114" t="s">
        <v>6364</v>
      </c>
      <c r="Q762" s="42" t="s">
        <v>5538</v>
      </c>
      <c r="R762" s="42"/>
      <c r="S762" s="41" t="str" cm="1">
        <f t="array" ref="S762">IFERROR(_xlfn.IFS(
U762="MPR ISSUE","PDH",
U762="BSS Hardware Issue","BSS",
U762="Sites strategiques, MLL, Pylone, etc.","ENVTECH",
U762="AKTIVCO DEFAUT GE &amp; POWER Cabinet","AKTIVCO",
U762="AKTIVCO Coupure ENEO &amp; Baisse de tension","AKTIVCO GRID ONLY",
U762="Coupure ENEO &amp; Baisse de tension","IHS GRID ONLY",
U762="Defaut GE &amp; POWER Cabinet","IHS",
U762="Sharing","Partners",
U762="Sites strategiques &amp; DataCenter","SST &amp; DC",
U762="Exclu","Exclu",
U762="SAT","SAT",
U762="SPARE-ISSUE","SPARE-ISSUE",
U762="Fiber CAmtel","TRANS_FO_CAMTEL",
U762="Fiber AOF","Fiber AOF",
U762="Projet OCM (HUAWEI)","TRAVAUX-HUAWEI",
U762="Projet OCM (NOKIA)","TRAVAUX-NOKIA",
U762="ACCESS-ISSUE","ACCESS-ISSUE",
U762="Projet OCM (ZTE, NOKIA, autres projets)","TRAVAUX OCM",
U762="No root CAuse","No root cause",
U762="ODU HS","PDH",
U762="IP &amp; VLAN","PDH",
U762="Warehouse HUAWEI","SPARE-ISSUE",
U762="SPARE-HS","SPARE-ISSUE",
U762="Power Telco","BSS",U762="no impacts","no impacts"
),"")</f>
        <v>No root cause</v>
      </c>
      <c r="T762" s="41" t="str" cm="1">
        <f t="array" ref="T762">IFERROR(_xlfn.IFS(
U762="MPR ISSUE","TX ISSUE",
U762="BSS Hardware Issue","RAN ISSUE",
U762="Sites strategiques, MLL, Pylone, etc.","ENVTECH",
U762="AKTIVCO DEFAUT GE &amp; POWER Cabinet","POWER ISSUE",
U762="AKTIVCO Coupure ENEO &amp; Baisse de tension","POWER ISSUE",
U762="Coupure ENEO &amp; Baisse de tension","POWER ISSUE",
U762="Defaut GE &amp; POWER Cabinet","POWER ISSUE",
U762="Sharing","POWER ISSUE",
U762="Sites strategiques &amp; DataCenter","POWER ISSUE",
U762="Exclu","Exclu",
U762="SAT","TX ISSUE",
U762="SPARE-ISSUE","SPARE-ISSUE",
U762="Fiber CAmtel","TX ISSUE",
U762="Fiber AOF","TX ISSUE",
U762="Projet OCM (HUAWEI)","TRAVAUX-HUAWEI",
U762="Projet OCM (NOKIA)","TRAVAUX -NOKIA",
U762="ACCESS-ISSUE","ACCESS-ISSUE",
U762="Projet OCM (ZTE, NOKIA, autres projets)","TRAVAUX OCM",
U762="No root CAuse","No root cause",
U762="ODU HS","TX ISSUE",
U762="IP &amp; VLAN","TX ISSUE",
U762="Warehouse HUAWEI","SPARE-ISSUE",
U762="SPARE-HS","SPARE-ISSUE",
U762="Power Telco","RAN ISSUE",U762="no impacts","no impacts"
),"")</f>
        <v>No root cause</v>
      </c>
      <c r="U762" s="68" t="s">
        <v>5691</v>
      </c>
      <c r="V762" s="41" t="str" cm="1">
        <f t="array" ref="V762">IFERROR(_xlfn.IFS(
U762="MPR ISSUE","ACTIVE",
U762="BSS Hardware Issue","ACTIVE",
U762="Sites strategiques, MLL, Pylone, etc.","PASSIVE",
U762="AKTIVCO DEFAUT GE &amp; POWER Cabinet","PASSIVE",
U762="AKTIVCO Coupure ENEO &amp; Baisse de tension","PASSIVE",
U762="Coupure ENEO &amp; Baisse de tension","PASSIVE",
U762="Defaut GE &amp; POWER Cabinet","PASSIVE",
U762="Sharing","PASSIVE",
U762="Sites strategiques &amp; DataCenter","PASSIVE",
U762="Exclu","Exclu",
U762="SAT","ACTIVE",
U762="SPARE-ISSUE","SPARE-ISSUE",
U762="Fiber CAmtel","ACTIVE",
U762="Fiber AOF","ACTIVE",
U762="Projet OCM (HUAWEI)","PLANNED WORKS",
U762="Projet OCM (NOKIA)","PLANNED WORKS",
U762="ACCESS-ISSUE","ACCESS-ISSUE",
U762="Projet OCM (ZTE, NOKIA, autres projets)","PLANNED WORKS",
U762="No root CAuse","No root cause",
U762="ODU HS","ACTIVE",
U762="IP &amp; VLAN","ACTIVE",
U762="Warehouse HUAWEI","SPARE-ISSUE",
U762="SPARE-HS","SPARE-ISSUE",
U762="Power Telco","ACTIVE", U762="no impacts","no impacts"
),"")</f>
        <v>No root cause</v>
      </c>
      <c r="W762" s="113"/>
      <c r="X762" s="113"/>
      <c r="Y762" s="113"/>
      <c r="Z762" s="113"/>
      <c r="AA762" s="113"/>
      <c r="AB762" s="17" t="s">
        <v>5465</v>
      </c>
      <c r="AC762" s="17" t="str">
        <f>_xlfn.XLOOKUP(B762,'INCIDENT-04-27-2026'!E:E,'INCIDENT-04-27-2026'!F:F,"")</f>
        <v/>
      </c>
      <c r="AD762" s="9"/>
      <c r="AE762" s="7" t="s">
        <v>5465</v>
      </c>
      <c r="AF762" s="6" t="str">
        <f>_xlfn.XLOOKUP(B762,'[13]Input_27-04'!$B:$B,'[13]Input_27-04'!$M:$M,"")</f>
        <v/>
      </c>
      <c r="AG762" s="7"/>
      <c r="AH762" s="3"/>
      <c r="AI762" s="18" t="str">
        <f>_xlfn.XLOOKUP(B762,'[3]Cells Huawei 27042026 10h'!$B:$B,'[3]Cells Huawei 27042026 10h'!$T:$T,"")</f>
        <v/>
      </c>
      <c r="AJ762" s="18" t="str">
        <f>_xlfn.XLOOKUP(B762,'[3]Cells Huawei 27042026 15h'!$B:$B,'[3]Cells Huawei 27042026 15h'!$T:$T,"")</f>
        <v/>
      </c>
      <c r="AK762" s="18" t="str">
        <f>_xlfn.XLOOKUP(B762,'[4]cells down 27042026 11h28'!$B:$B,'[4]cells down 27042026 11h28'!$R:$R,"")</f>
        <v/>
      </c>
      <c r="AL762" s="18" t="str">
        <f>_xlfn.XLOOKUP(B762,'[4]cells down 27042026 18h01'!$B:$B,'[4]cells down 27042026 18h01'!$R:$R,"")</f>
        <v/>
      </c>
      <c r="AM762" s="18" t="str">
        <f>_xlfn.XLOOKUP(B762,'[5]cell downs 27042026 11h'!$B:$B,'[5]cell downs 27042026 11h'!$R:$R,"")</f>
        <v/>
      </c>
      <c r="AN762" s="18" t="str">
        <f>_xlfn.XLOOKUP(B762,'[5]cell downs 27042026 17h40'!$B:$B,'[5]cell downs 27042026 17h40'!$R:$R,"")</f>
        <v/>
      </c>
      <c r="AO762" s="18" t="str">
        <f>_xlfn.XLOOKUP(B762,'[6]ALL SITES DOWN'!$D:$D,'[6]ALL SITES DOWN'!$J:$J,"")</f>
        <v/>
      </c>
      <c r="AP762" s="18" t="str">
        <f>_xlfn.XLOOKUP(B762,'[7]ALL SITES DOWN'!$D:$D,'[7]ALL SITES DOWN'!$J:$J,"")</f>
        <v/>
      </c>
      <c r="AQ762" s="9" t="str">
        <f>_xlfn.XLOOKUP(B762,[8]sheet1!$AC:$AC,[8]sheet1!$AF:$AF,"")</f>
        <v/>
      </c>
      <c r="AR762" s="14"/>
      <c r="AS762" s="14" t="s">
        <v>5465</v>
      </c>
      <c r="AT762" s="14" t="str">
        <f>_xlfn.XLOOKUP(B762,'[9]cell downs 18042026 17h'!$B:$B,'[9]cell downs 18042026 17h'!$B:$B,"")</f>
        <v/>
      </c>
      <c r="AU762" s="14" t="str">
        <f>_xlfn.XLOOKUP(B762,'[10]Cells Huawei 19042026 15h'!$B:$B,'[10]Cells Huawei 19042026 15h'!$B:$B,"")</f>
        <v/>
      </c>
      <c r="AV762" s="9" t="str">
        <f>_xlfn.XLOOKUP(B762,'[11]cells down 19042026 9H40'!$B:$B,'[11]cells down 19042026 9H40'!$B:$B,"")</f>
        <v/>
      </c>
    </row>
    <row r="763" spans="1:48" hidden="1" x14ac:dyDescent="0.3">
      <c r="A763" s="1" t="s">
        <v>668</v>
      </c>
      <c r="B763" s="8" t="s">
        <v>669</v>
      </c>
      <c r="C763" s="3" t="str">
        <f>_xlfn.XLOOKUP(B763,'[1]daily break down'!$D:$D,'[1]daily break down'!$E:$E,"")</f>
        <v>Douala</v>
      </c>
      <c r="D763" s="1" t="s">
        <v>5426</v>
      </c>
      <c r="E763" s="1"/>
      <c r="F763" s="3" t="s">
        <v>31</v>
      </c>
      <c r="G763" s="1" t="s">
        <v>32</v>
      </c>
      <c r="H763" s="29" t="str">
        <f>_xlfn.XLOOKUP(B763,[2]CALCULATION!$B:$B,[2]CALCULATION!$H:$H,"")</f>
        <v>ZTE</v>
      </c>
      <c r="I763" s="26">
        <v>6.7719792371152346E-2</v>
      </c>
      <c r="J763" s="26">
        <v>0.54502215830130107</v>
      </c>
      <c r="K763" s="26">
        <v>0.12006574723270902</v>
      </c>
      <c r="L763" s="26">
        <v>0.12218812155247907</v>
      </c>
      <c r="M763" s="26">
        <v>1.2405723776014246</v>
      </c>
      <c r="N763" s="26">
        <v>1.3367391198888234</v>
      </c>
      <c r="O763" s="26">
        <v>0</v>
      </c>
      <c r="P763" s="114" t="s">
        <v>6364</v>
      </c>
      <c r="Q763" s="42" t="s">
        <v>5538</v>
      </c>
      <c r="R763" s="42"/>
      <c r="S763" s="41" t="str" cm="1">
        <f t="array" ref="S763">IFERROR(_xlfn.IFS(
U763="MPR ISSUE","PDH",
U763="BSS Hardware Issue","BSS",
U763="Sites strategiques, MLL, Pylone, etc.","ENVTECH",
U763="AKTIVCO DEFAUT GE &amp; POWER Cabinet","AKTIVCO",
U763="AKTIVCO Coupure ENEO &amp; Baisse de tension","AKTIVCO GRID ONLY",
U763="Coupure ENEO &amp; Baisse de tension","IHS GRID ONLY",
U763="Defaut GE &amp; POWER Cabinet","IHS",
U763="Sharing","Partners",
U763="Sites strategiques &amp; DataCenter","SST &amp; DC",
U763="Exclu","Exclu",
U763="SAT","SAT",
U763="SPARE-ISSUE","SPARE-ISSUE",
U763="Fiber CAmtel","TRANS_FO_CAMTEL",
U763="Fiber AOF","Fiber AOF",
U763="Projet OCM (HUAWEI)","TRAVAUX-HUAWEI",
U763="Projet OCM (NOKIA)","TRAVAUX-NOKIA",
U763="ACCESS-ISSUE","ACCESS-ISSUE",
U763="Projet OCM (ZTE, NOKIA, autres projets)","TRAVAUX OCM",
U763="No root CAuse","No root cause",
U763="ODU HS","PDH",
U763="IP &amp; VLAN","PDH",
U763="Warehouse HUAWEI","SPARE-ISSUE",
U763="SPARE-HS","SPARE-ISSUE",
U763="Power Telco","BSS",U763="no impacts","no impacts"
),"")</f>
        <v>No root cause</v>
      </c>
      <c r="T763" s="41" t="str" cm="1">
        <f t="array" ref="T763">IFERROR(_xlfn.IFS(
U763="MPR ISSUE","TX ISSUE",
U763="BSS Hardware Issue","RAN ISSUE",
U763="Sites strategiques, MLL, Pylone, etc.","ENVTECH",
U763="AKTIVCO DEFAUT GE &amp; POWER Cabinet","POWER ISSUE",
U763="AKTIVCO Coupure ENEO &amp; Baisse de tension","POWER ISSUE",
U763="Coupure ENEO &amp; Baisse de tension","POWER ISSUE",
U763="Defaut GE &amp; POWER Cabinet","POWER ISSUE",
U763="Sharing","POWER ISSUE",
U763="Sites strategiques &amp; DataCenter","POWER ISSUE",
U763="Exclu","Exclu",
U763="SAT","TX ISSUE",
U763="SPARE-ISSUE","SPARE-ISSUE",
U763="Fiber CAmtel","TX ISSUE",
U763="Fiber AOF","TX ISSUE",
U763="Projet OCM (HUAWEI)","TRAVAUX-HUAWEI",
U763="Projet OCM (NOKIA)","TRAVAUX -NOKIA",
U763="ACCESS-ISSUE","ACCESS-ISSUE",
U763="Projet OCM (ZTE, NOKIA, autres projets)","TRAVAUX OCM",
U763="No root CAuse","No root cause",
U763="ODU HS","TX ISSUE",
U763="IP &amp; VLAN","TX ISSUE",
U763="Warehouse HUAWEI","SPARE-ISSUE",
U763="SPARE-HS","SPARE-ISSUE",
U763="Power Telco","RAN ISSUE",U763="no impacts","no impacts"
),"")</f>
        <v>No root cause</v>
      </c>
      <c r="U763" s="68" t="s">
        <v>5691</v>
      </c>
      <c r="V763" s="41" t="str" cm="1">
        <f t="array" ref="V763">IFERROR(_xlfn.IFS(
U763="MPR ISSUE","ACTIVE",
U763="BSS Hardware Issue","ACTIVE",
U763="Sites strategiques, MLL, Pylone, etc.","PASSIVE",
U763="AKTIVCO DEFAUT GE &amp; POWER Cabinet","PASSIVE",
U763="AKTIVCO Coupure ENEO &amp; Baisse de tension","PASSIVE",
U763="Coupure ENEO &amp; Baisse de tension","PASSIVE",
U763="Defaut GE &amp; POWER Cabinet","PASSIVE",
U763="Sharing","PASSIVE",
U763="Sites strategiques &amp; DataCenter","PASSIVE",
U763="Exclu","Exclu",
U763="SAT","ACTIVE",
U763="SPARE-ISSUE","SPARE-ISSUE",
U763="Fiber CAmtel","ACTIVE",
U763="Fiber AOF","ACTIVE",
U763="Projet OCM (HUAWEI)","PLANNED WORKS",
U763="Projet OCM (NOKIA)","PLANNED WORKS",
U763="ACCESS-ISSUE","ACCESS-ISSUE",
U763="Projet OCM (ZTE, NOKIA, autres projets)","PLANNED WORKS",
U763="No root CAuse","No root cause",
U763="ODU HS","ACTIVE",
U763="IP &amp; VLAN","ACTIVE",
U763="Warehouse HUAWEI","SPARE-ISSUE",
U763="SPARE-HS","SPARE-ISSUE",
U763="Power Telco","ACTIVE", U763="no impacts","no impacts"
),"")</f>
        <v>No root cause</v>
      </c>
      <c r="W763" s="113"/>
      <c r="X763" s="113"/>
      <c r="Y763" s="113"/>
      <c r="Z763" s="113"/>
      <c r="AA763" s="113"/>
      <c r="AB763" s="17" t="s">
        <v>5465</v>
      </c>
      <c r="AC763" s="17" t="str">
        <f>_xlfn.XLOOKUP(B763,'INCIDENT-04-27-2026'!E:E,'INCIDENT-04-27-2026'!F:F,"")</f>
        <v/>
      </c>
      <c r="AD763" s="9"/>
      <c r="AE763" s="7" t="s">
        <v>5465</v>
      </c>
      <c r="AF763" s="6" t="str">
        <f>_xlfn.XLOOKUP(B763,'[13]Input_27-04'!$B:$B,'[13]Input_27-04'!$M:$M,"")</f>
        <v/>
      </c>
      <c r="AG763" s="7"/>
      <c r="AH763" s="3"/>
      <c r="AI763" s="18" t="str">
        <f>_xlfn.XLOOKUP(B763,'[3]Cells Huawei 27042026 10h'!$B:$B,'[3]Cells Huawei 27042026 10h'!$T:$T,"")</f>
        <v/>
      </c>
      <c r="AJ763" s="18" t="str">
        <f>_xlfn.XLOOKUP(B763,'[3]Cells Huawei 27042026 15h'!$B:$B,'[3]Cells Huawei 27042026 15h'!$T:$T,"")</f>
        <v/>
      </c>
      <c r="AK763" s="18" t="str">
        <f>_xlfn.XLOOKUP(B763,'[4]cells down 27042026 11h28'!$B:$B,'[4]cells down 27042026 11h28'!$R:$R,"")</f>
        <v/>
      </c>
      <c r="AL763" s="18" t="str">
        <f>_xlfn.XLOOKUP(B763,'[4]cells down 27042026 18h01'!$B:$B,'[4]cells down 27042026 18h01'!$R:$R,"")</f>
        <v/>
      </c>
      <c r="AM763" s="18" t="str">
        <f>_xlfn.XLOOKUP(B763,'[5]cell downs 27042026 11h'!$B:$B,'[5]cell downs 27042026 11h'!$R:$R,"")</f>
        <v/>
      </c>
      <c r="AN763" s="18" t="str">
        <f>_xlfn.XLOOKUP(B763,'[5]cell downs 27042026 17h40'!$B:$B,'[5]cell downs 27042026 17h40'!$R:$R,"")</f>
        <v/>
      </c>
      <c r="AO763" s="18" t="str">
        <f>_xlfn.XLOOKUP(B763,'[6]ALL SITES DOWN'!$D:$D,'[6]ALL SITES DOWN'!$J:$J,"")</f>
        <v/>
      </c>
      <c r="AP763" s="18" t="str">
        <f>_xlfn.XLOOKUP(B763,'[7]ALL SITES DOWN'!$D:$D,'[7]ALL SITES DOWN'!$J:$J,"")</f>
        <v/>
      </c>
      <c r="AQ763" s="9" t="str">
        <f>_xlfn.XLOOKUP(B763,[8]sheet1!$AC:$AC,[8]sheet1!$AF:$AF,"")</f>
        <v/>
      </c>
      <c r="AR763" s="14"/>
      <c r="AS763" s="14" t="s">
        <v>5465</v>
      </c>
      <c r="AT763" s="14" t="str">
        <f>_xlfn.XLOOKUP(B763,'[9]cell downs 18042026 17h'!$B:$B,'[9]cell downs 18042026 17h'!$B:$B,"")</f>
        <v/>
      </c>
      <c r="AU763" s="14" t="str">
        <f>_xlfn.XLOOKUP(B763,'[10]Cells Huawei 19042026 15h'!$B:$B,'[10]Cells Huawei 19042026 15h'!$B:$B,"")</f>
        <v/>
      </c>
      <c r="AV763" s="9" t="str">
        <f>_xlfn.XLOOKUP(B763,'[11]cells down 19042026 9H40'!$B:$B,'[11]cells down 19042026 9H40'!$B:$B,"")</f>
        <v/>
      </c>
    </row>
    <row r="764" spans="1:48" hidden="1" x14ac:dyDescent="0.3">
      <c r="A764" s="1" t="s">
        <v>4067</v>
      </c>
      <c r="B764" s="8" t="s">
        <v>4068</v>
      </c>
      <c r="C764" s="3" t="str">
        <f>_xlfn.XLOOKUP(B764,'[1]daily break down'!$D:$D,'[1]daily break down'!$E:$E,"")</f>
        <v>OUEST</v>
      </c>
      <c r="D764" s="1" t="s">
        <v>11</v>
      </c>
      <c r="E764" s="1" t="s">
        <v>12</v>
      </c>
      <c r="F764" s="3" t="s">
        <v>102</v>
      </c>
      <c r="G764" s="1" t="s">
        <v>4067</v>
      </c>
      <c r="H764" s="27" t="str">
        <f>_xlfn.XLOOKUP(B764,[2]CALCULATION!$B:$B,[2]CALCULATION!$H:$H,"")</f>
        <v>HUAWEI</v>
      </c>
      <c r="I764" s="26">
        <v>0</v>
      </c>
      <c r="J764" s="26">
        <v>0</v>
      </c>
      <c r="K764" s="26">
        <v>0</v>
      </c>
      <c r="L764" s="26">
        <v>0</v>
      </c>
      <c r="M764" s="26">
        <v>4.7177884217525179</v>
      </c>
      <c r="N764" s="26">
        <v>1.3316026173334132</v>
      </c>
      <c r="O764" s="26">
        <v>0</v>
      </c>
      <c r="P764" s="114" t="s">
        <v>6364</v>
      </c>
      <c r="Q764" s="42" t="s">
        <v>5538</v>
      </c>
      <c r="R764" s="42"/>
      <c r="S764" s="41" t="str" cm="1">
        <f t="array" ref="S764">IFERROR(_xlfn.IFS(
U764="MPR ISSUE","PDH",
U764="BSS Hardware Issue","BSS",
U764="Sites strategiques, MLL, Pylone, etc.","ENVTECH",
U764="AKTIVCO DEFAUT GE &amp; POWER Cabinet","AKTIVCO",
U764="AKTIVCO Coupure ENEO &amp; Baisse de tension","AKTIVCO GRID ONLY",
U764="Coupure ENEO &amp; Baisse de tension","IHS GRID ONLY",
U764="Defaut GE &amp; POWER Cabinet","IHS",
U764="Sharing","Partners",
U764="Sites strategiques &amp; DataCenter","SST &amp; DC",
U764="Exclu","Exclu",
U764="SAT","SAT",
U764="SPARE-ISSUE","SPARE-ISSUE",
U764="Fiber CAmtel","TRANS_FO_CAMTEL",
U764="Fiber AOF","Fiber AOF",
U764="Projet OCM (HUAWEI)","TRAVAUX-HUAWEI",
U764="Projet OCM (NOKIA)","TRAVAUX-NOKIA",
U764="ACCESS-ISSUE","ACCESS-ISSUE",
U764="Projet OCM (ZTE, NOKIA, autres projets)","TRAVAUX OCM",
U764="No root CAuse","No root cause",
U764="ODU HS","PDH",
U764="IP &amp; VLAN","PDH",
U764="Warehouse HUAWEI","SPARE-ISSUE",
U764="SPARE-HS","SPARE-ISSUE",
U764="Power Telco","BSS",U764="no impacts","no impacts"
),"")</f>
        <v>No root cause</v>
      </c>
      <c r="T764" s="41" t="str" cm="1">
        <f t="array" ref="T764">IFERROR(_xlfn.IFS(
U764="MPR ISSUE","TX ISSUE",
U764="BSS Hardware Issue","RAN ISSUE",
U764="Sites strategiques, MLL, Pylone, etc.","ENVTECH",
U764="AKTIVCO DEFAUT GE &amp; POWER Cabinet","POWER ISSUE",
U764="AKTIVCO Coupure ENEO &amp; Baisse de tension","POWER ISSUE",
U764="Coupure ENEO &amp; Baisse de tension","POWER ISSUE",
U764="Defaut GE &amp; POWER Cabinet","POWER ISSUE",
U764="Sharing","POWER ISSUE",
U764="Sites strategiques &amp; DataCenter","POWER ISSUE",
U764="Exclu","Exclu",
U764="SAT","TX ISSUE",
U764="SPARE-ISSUE","SPARE-ISSUE",
U764="Fiber CAmtel","TX ISSUE",
U764="Fiber AOF","TX ISSUE",
U764="Projet OCM (HUAWEI)","TRAVAUX-HUAWEI",
U764="Projet OCM (NOKIA)","TRAVAUX -NOKIA",
U764="ACCESS-ISSUE","ACCESS-ISSUE",
U764="Projet OCM (ZTE, NOKIA, autres projets)","TRAVAUX OCM",
U764="No root CAuse","No root cause",
U764="ODU HS","TX ISSUE",
U764="IP &amp; VLAN","TX ISSUE",
U764="Warehouse HUAWEI","SPARE-ISSUE",
U764="SPARE-HS","SPARE-ISSUE",
U764="Power Telco","RAN ISSUE",U764="no impacts","no impacts"
),"")</f>
        <v>No root cause</v>
      </c>
      <c r="U764" s="68" t="s">
        <v>5691</v>
      </c>
      <c r="V764" s="41" t="str" cm="1">
        <f t="array" ref="V764">IFERROR(_xlfn.IFS(
U764="MPR ISSUE","ACTIVE",
U764="BSS Hardware Issue","ACTIVE",
U764="Sites strategiques, MLL, Pylone, etc.","PASSIVE",
U764="AKTIVCO DEFAUT GE &amp; POWER Cabinet","PASSIVE",
U764="AKTIVCO Coupure ENEO &amp; Baisse de tension","PASSIVE",
U764="Coupure ENEO &amp; Baisse de tension","PASSIVE",
U764="Defaut GE &amp; POWER Cabinet","PASSIVE",
U764="Sharing","PASSIVE",
U764="Sites strategiques &amp; DataCenter","PASSIVE",
U764="Exclu","Exclu",
U764="SAT","ACTIVE",
U764="SPARE-ISSUE","SPARE-ISSUE",
U764="Fiber CAmtel","ACTIVE",
U764="Fiber AOF","ACTIVE",
U764="Projet OCM (HUAWEI)","PLANNED WORKS",
U764="Projet OCM (NOKIA)","PLANNED WORKS",
U764="ACCESS-ISSUE","ACCESS-ISSUE",
U764="Projet OCM (ZTE, NOKIA, autres projets)","PLANNED WORKS",
U764="No root CAuse","No root cause",
U764="ODU HS","ACTIVE",
U764="IP &amp; VLAN","ACTIVE",
U764="Warehouse HUAWEI","SPARE-ISSUE",
U764="SPARE-HS","SPARE-ISSUE",
U764="Power Telco","ACTIVE", U764="no impacts","no impacts"
),"")</f>
        <v>No root cause</v>
      </c>
      <c r="W764" s="113"/>
      <c r="X764" s="113"/>
      <c r="Y764" s="113"/>
      <c r="Z764" s="113"/>
      <c r="AA764" s="113"/>
      <c r="AB764" s="17" t="s">
        <v>5465</v>
      </c>
      <c r="AC764" s="17" t="str">
        <f>_xlfn.XLOOKUP(B764,'INCIDENT-04-27-2026'!E:E,'INCIDENT-04-27-2026'!F:F,"")</f>
        <v/>
      </c>
      <c r="AD764" s="9"/>
      <c r="AE764" s="7" t="s">
        <v>5465</v>
      </c>
      <c r="AF764" s="6" t="str">
        <f>_xlfn.XLOOKUP(B764,'[13]Input_27-04'!$B:$B,'[13]Input_27-04'!$M:$M,"")</f>
        <v/>
      </c>
      <c r="AG764" s="7"/>
      <c r="AH764" s="3"/>
      <c r="AI764" s="18" t="str">
        <f>_xlfn.XLOOKUP(B764,'[3]Cells Huawei 27042026 10h'!$B:$B,'[3]Cells Huawei 27042026 10h'!$T:$T,"")</f>
        <v/>
      </c>
      <c r="AJ764" s="18" t="str">
        <f>_xlfn.XLOOKUP(B764,'[3]Cells Huawei 27042026 15h'!$B:$B,'[3]Cells Huawei 27042026 15h'!$T:$T,"")</f>
        <v/>
      </c>
      <c r="AK764" s="18" t="str">
        <f>_xlfn.XLOOKUP(B764,'[4]cells down 27042026 11h28'!$B:$B,'[4]cells down 27042026 11h28'!$R:$R,"")</f>
        <v/>
      </c>
      <c r="AL764" s="18" t="str">
        <f>_xlfn.XLOOKUP(B764,'[4]cells down 27042026 18h01'!$B:$B,'[4]cells down 27042026 18h01'!$R:$R,"")</f>
        <v/>
      </c>
      <c r="AM764" s="18" t="str">
        <f>_xlfn.XLOOKUP(B764,'[5]cell downs 27042026 11h'!$B:$B,'[5]cell downs 27042026 11h'!$R:$R,"")</f>
        <v/>
      </c>
      <c r="AN764" s="18" t="str">
        <f>_xlfn.XLOOKUP(B764,'[5]cell downs 27042026 17h40'!$B:$B,'[5]cell downs 27042026 17h40'!$R:$R,"")</f>
        <v/>
      </c>
      <c r="AO764" s="18" t="str">
        <f>_xlfn.XLOOKUP(B764,'[6]ALL SITES DOWN'!$D:$D,'[6]ALL SITES DOWN'!$J:$J,"")</f>
        <v/>
      </c>
      <c r="AP764" s="18" t="str">
        <f>_xlfn.XLOOKUP(B764,'[7]ALL SITES DOWN'!$D:$D,'[7]ALL SITES DOWN'!$J:$J,"")</f>
        <v/>
      </c>
      <c r="AQ764" s="9" t="str">
        <f>_xlfn.XLOOKUP(B764,[8]sheet1!$AC:$AC,[8]sheet1!$AF:$AF,"")</f>
        <v/>
      </c>
      <c r="AR764" s="14"/>
      <c r="AS764" s="14" t="s">
        <v>5465</v>
      </c>
      <c r="AT764" s="14" t="str">
        <f>_xlfn.XLOOKUP(B764,'[9]cell downs 18042026 17h'!$B:$B,'[9]cell downs 18042026 17h'!$B:$B,"")</f>
        <v/>
      </c>
      <c r="AU764" s="14" t="str">
        <f>_xlfn.XLOOKUP(B764,'[10]Cells Huawei 19042026 15h'!$B:$B,'[10]Cells Huawei 19042026 15h'!$B:$B,"")</f>
        <v/>
      </c>
      <c r="AV764" s="9" t="str">
        <f>_xlfn.XLOOKUP(B764,'[11]cells down 19042026 9H40'!$B:$B,'[11]cells down 19042026 9H40'!$B:$B,"")</f>
        <v/>
      </c>
    </row>
    <row r="765" spans="1:48" hidden="1" x14ac:dyDescent="0.3">
      <c r="A765" s="1" t="s">
        <v>763</v>
      </c>
      <c r="B765" s="8" t="s">
        <v>764</v>
      </c>
      <c r="C765" s="3" t="str">
        <f>_xlfn.XLOOKUP(B765,'[1]daily break down'!$D:$D,'[1]daily break down'!$E:$E,"")</f>
        <v>Douala</v>
      </c>
      <c r="D765" s="1" t="s">
        <v>11</v>
      </c>
      <c r="E765" s="1" t="s">
        <v>12</v>
      </c>
      <c r="F765" s="3" t="s">
        <v>31</v>
      </c>
      <c r="G765" s="1" t="s">
        <v>32</v>
      </c>
      <c r="H765" s="29" t="str">
        <f>_xlfn.XLOOKUP(B765,[2]CALCULATION!$B:$B,[2]CALCULATION!$H:$H,"")</f>
        <v>ZTE</v>
      </c>
      <c r="I765" s="26">
        <v>2.0844926134239641</v>
      </c>
      <c r="J765" s="26">
        <v>1.3043862878210699</v>
      </c>
      <c r="K765" s="26">
        <v>0</v>
      </c>
      <c r="L765" s="26">
        <v>0</v>
      </c>
      <c r="M765" s="26">
        <v>1.302888141242408</v>
      </c>
      <c r="N765" s="26">
        <v>1.3048143297006869</v>
      </c>
      <c r="O765" s="26">
        <v>0</v>
      </c>
      <c r="P765" s="114" t="s">
        <v>6364</v>
      </c>
      <c r="Q765" s="42" t="s">
        <v>5538</v>
      </c>
      <c r="R765" s="42"/>
      <c r="S765" s="41" t="str" cm="1">
        <f t="array" ref="S765">IFERROR(_xlfn.IFS(
U765="MPR ISSUE","PDH",
U765="BSS Hardware Issue","BSS",
U765="Sites strategiques, MLL, Pylone, etc.","ENVTECH",
U765="AKTIVCO DEFAUT GE &amp; POWER Cabinet","AKTIVCO",
U765="AKTIVCO Coupure ENEO &amp; Baisse de tension","AKTIVCO GRID ONLY",
U765="Coupure ENEO &amp; Baisse de tension","IHS GRID ONLY",
U765="Defaut GE &amp; POWER Cabinet","IHS",
U765="Sharing","Partners",
U765="Sites strategiques &amp; DataCenter","SST &amp; DC",
U765="Exclu","Exclu",
U765="SAT","SAT",
U765="SPARE-ISSUE","SPARE-ISSUE",
U765="Fiber CAmtel","TRANS_FO_CAMTEL",
U765="Fiber AOF","Fiber AOF",
U765="Projet OCM (HUAWEI)","TRAVAUX-HUAWEI",
U765="Projet OCM (NOKIA)","TRAVAUX-NOKIA",
U765="ACCESS-ISSUE","ACCESS-ISSUE",
U765="Projet OCM (ZTE, NOKIA, autres projets)","TRAVAUX OCM",
U765="No root CAuse","No root cause",
U765="ODU HS","PDH",
U765="IP &amp; VLAN","PDH",
U765="Warehouse HUAWEI","SPARE-ISSUE",
U765="SPARE-HS","SPARE-ISSUE",
U765="Power Telco","BSS",U765="no impacts","no impacts"
),"")</f>
        <v>No root cause</v>
      </c>
      <c r="T765" s="41" t="str" cm="1">
        <f t="array" ref="T765">IFERROR(_xlfn.IFS(
U765="MPR ISSUE","TX ISSUE",
U765="BSS Hardware Issue","RAN ISSUE",
U765="Sites strategiques, MLL, Pylone, etc.","ENVTECH",
U765="AKTIVCO DEFAUT GE &amp; POWER Cabinet","POWER ISSUE",
U765="AKTIVCO Coupure ENEO &amp; Baisse de tension","POWER ISSUE",
U765="Coupure ENEO &amp; Baisse de tension","POWER ISSUE",
U765="Defaut GE &amp; POWER Cabinet","POWER ISSUE",
U765="Sharing","POWER ISSUE",
U765="Sites strategiques &amp; DataCenter","POWER ISSUE",
U765="Exclu","Exclu",
U765="SAT","TX ISSUE",
U765="SPARE-ISSUE","SPARE-ISSUE",
U765="Fiber CAmtel","TX ISSUE",
U765="Fiber AOF","TX ISSUE",
U765="Projet OCM (HUAWEI)","TRAVAUX-HUAWEI",
U765="Projet OCM (NOKIA)","TRAVAUX -NOKIA",
U765="ACCESS-ISSUE","ACCESS-ISSUE",
U765="Projet OCM (ZTE, NOKIA, autres projets)","TRAVAUX OCM",
U765="No root CAuse","No root cause",
U765="ODU HS","TX ISSUE",
U765="IP &amp; VLAN","TX ISSUE",
U765="Warehouse HUAWEI","SPARE-ISSUE",
U765="SPARE-HS","SPARE-ISSUE",
U765="Power Telco","RAN ISSUE",U765="no impacts","no impacts"
),"")</f>
        <v>No root cause</v>
      </c>
      <c r="U765" s="68" t="s">
        <v>5691</v>
      </c>
      <c r="V765" s="41" t="str" cm="1">
        <f t="array" ref="V765">IFERROR(_xlfn.IFS(
U765="MPR ISSUE","ACTIVE",
U765="BSS Hardware Issue","ACTIVE",
U765="Sites strategiques, MLL, Pylone, etc.","PASSIVE",
U765="AKTIVCO DEFAUT GE &amp; POWER Cabinet","PASSIVE",
U765="AKTIVCO Coupure ENEO &amp; Baisse de tension","PASSIVE",
U765="Coupure ENEO &amp; Baisse de tension","PASSIVE",
U765="Defaut GE &amp; POWER Cabinet","PASSIVE",
U765="Sharing","PASSIVE",
U765="Sites strategiques &amp; DataCenter","PASSIVE",
U765="Exclu","Exclu",
U765="SAT","ACTIVE",
U765="SPARE-ISSUE","SPARE-ISSUE",
U765="Fiber CAmtel","ACTIVE",
U765="Fiber AOF","ACTIVE",
U765="Projet OCM (HUAWEI)","PLANNED WORKS",
U765="Projet OCM (NOKIA)","PLANNED WORKS",
U765="ACCESS-ISSUE","ACCESS-ISSUE",
U765="Projet OCM (ZTE, NOKIA, autres projets)","PLANNED WORKS",
U765="No root CAuse","No root cause",
U765="ODU HS","ACTIVE",
U765="IP &amp; VLAN","ACTIVE",
U765="Warehouse HUAWEI","SPARE-ISSUE",
U765="SPARE-HS","SPARE-ISSUE",
U765="Power Telco","ACTIVE", U765="no impacts","no impacts"
),"")</f>
        <v>No root cause</v>
      </c>
      <c r="W765" s="113"/>
      <c r="X765" s="113"/>
      <c r="Y765" s="113"/>
      <c r="Z765" s="113"/>
      <c r="AA765" s="113"/>
      <c r="AB765" s="17" t="s">
        <v>5465</v>
      </c>
      <c r="AC765" s="17" t="str">
        <f>_xlfn.XLOOKUP(B765,'INCIDENT-04-27-2026'!E:E,'INCIDENT-04-27-2026'!F:F,"")</f>
        <v/>
      </c>
      <c r="AD765" s="9"/>
      <c r="AE765" s="7" t="s">
        <v>5465</v>
      </c>
      <c r="AF765" s="6" t="str">
        <f>_xlfn.XLOOKUP(B765,'[13]Input_27-04'!$B:$B,'[13]Input_27-04'!$M:$M,"")</f>
        <v/>
      </c>
      <c r="AG765" s="7"/>
      <c r="AH765" s="3"/>
      <c r="AI765" s="18" t="str">
        <f>_xlfn.XLOOKUP(B765,'[3]Cells Huawei 27042026 10h'!$B:$B,'[3]Cells Huawei 27042026 10h'!$T:$T,"")</f>
        <v/>
      </c>
      <c r="AJ765" s="18" t="str">
        <f>_xlfn.XLOOKUP(B765,'[3]Cells Huawei 27042026 15h'!$B:$B,'[3]Cells Huawei 27042026 15h'!$T:$T,"")</f>
        <v/>
      </c>
      <c r="AK765" s="18" t="str">
        <f>_xlfn.XLOOKUP(B765,'[4]cells down 27042026 11h28'!$B:$B,'[4]cells down 27042026 11h28'!$R:$R,"")</f>
        <v/>
      </c>
      <c r="AL765" s="18" t="str">
        <f>_xlfn.XLOOKUP(B765,'[4]cells down 27042026 18h01'!$B:$B,'[4]cells down 27042026 18h01'!$R:$R,"")</f>
        <v/>
      </c>
      <c r="AM765" s="18" t="str">
        <f>_xlfn.XLOOKUP(B765,'[5]cell downs 27042026 11h'!$B:$B,'[5]cell downs 27042026 11h'!$R:$R,"")</f>
        <v/>
      </c>
      <c r="AN765" s="18" t="str">
        <f>_xlfn.XLOOKUP(B765,'[5]cell downs 27042026 17h40'!$B:$B,'[5]cell downs 27042026 17h40'!$R:$R,"")</f>
        <v/>
      </c>
      <c r="AO765" s="18" t="str">
        <f>_xlfn.XLOOKUP(B765,'[6]ALL SITES DOWN'!$D:$D,'[6]ALL SITES DOWN'!$J:$J,"")</f>
        <v/>
      </c>
      <c r="AP765" s="18" t="str">
        <f>_xlfn.XLOOKUP(B765,'[7]ALL SITES DOWN'!$D:$D,'[7]ALL SITES DOWN'!$J:$J,"")</f>
        <v/>
      </c>
      <c r="AQ765" s="9" t="str">
        <f>_xlfn.XLOOKUP(B765,[8]sheet1!$AC:$AC,[8]sheet1!$AF:$AF,"")</f>
        <v/>
      </c>
      <c r="AR765" s="14"/>
      <c r="AS765" s="14" t="s">
        <v>5465</v>
      </c>
      <c r="AT765" s="14" t="str">
        <f>_xlfn.XLOOKUP(B765,'[9]cell downs 18042026 17h'!$B:$B,'[9]cell downs 18042026 17h'!$B:$B,"")</f>
        <v/>
      </c>
      <c r="AU765" s="14" t="str">
        <f>_xlfn.XLOOKUP(B765,'[10]Cells Huawei 19042026 15h'!$B:$B,'[10]Cells Huawei 19042026 15h'!$B:$B,"")</f>
        <v/>
      </c>
      <c r="AV765" s="9" t="str">
        <f>_xlfn.XLOOKUP(B765,'[11]cells down 19042026 9H40'!$B:$B,'[11]cells down 19042026 9H40'!$B:$B,"")</f>
        <v/>
      </c>
    </row>
    <row r="766" spans="1:48" hidden="1" x14ac:dyDescent="0.3">
      <c r="A766" s="1" t="s">
        <v>3834</v>
      </c>
      <c r="B766" s="8" t="s">
        <v>3835</v>
      </c>
      <c r="C766" s="3" t="str">
        <f>_xlfn.XLOOKUP(B766,'[1]daily break down'!$D:$D,'[1]daily break down'!$E:$E,"")</f>
        <v>NORD</v>
      </c>
      <c r="D766" s="1" t="s">
        <v>11</v>
      </c>
      <c r="E766" s="1" t="s">
        <v>66</v>
      </c>
      <c r="F766" s="3" t="s">
        <v>23</v>
      </c>
      <c r="G766" s="1" t="s">
        <v>3836</v>
      </c>
      <c r="H766" s="27" t="str">
        <f>_xlfn.XLOOKUP(B766,[2]CALCULATION!$B:$B,[2]CALCULATION!$H:$H,"")</f>
        <v>HUAWEI</v>
      </c>
      <c r="I766" s="26">
        <v>1.5409507666230065</v>
      </c>
      <c r="J766" s="26">
        <v>1.5409507666230065</v>
      </c>
      <c r="K766" s="26">
        <v>1.5409507666230065</v>
      </c>
      <c r="L766" s="26">
        <v>1.5409507666230065</v>
      </c>
      <c r="M766" s="26">
        <v>0.85827747386804332</v>
      </c>
      <c r="N766" s="26">
        <v>1.2446209403794732</v>
      </c>
      <c r="O766" s="26">
        <v>0</v>
      </c>
      <c r="P766" s="114" t="s">
        <v>6364</v>
      </c>
      <c r="Q766" s="42" t="s">
        <v>5538</v>
      </c>
      <c r="R766" s="42"/>
      <c r="S766" s="41" t="str" cm="1">
        <f t="array" ref="S766">IFERROR(_xlfn.IFS(
U766="MPR ISSUE","PDH",
U766="BSS Hardware Issue","BSS",
U766="Sites strategiques, MLL, Pylone, etc.","ENVTECH",
U766="AKTIVCO DEFAUT GE &amp; POWER Cabinet","AKTIVCO",
U766="AKTIVCO Coupure ENEO &amp; Baisse de tension","AKTIVCO GRID ONLY",
U766="Coupure ENEO &amp; Baisse de tension","IHS GRID ONLY",
U766="Defaut GE &amp; POWER Cabinet","IHS",
U766="Sharing","Partners",
U766="Sites strategiques &amp; DataCenter","SST &amp; DC",
U766="Exclu","Exclu",
U766="SAT","SAT",
U766="SPARE-ISSUE","SPARE-ISSUE",
U766="Fiber CAmtel","TRANS_FO_CAMTEL",
U766="Fiber AOF","Fiber AOF",
U766="Projet OCM (HUAWEI)","TRAVAUX-HUAWEI",
U766="Projet OCM (NOKIA)","TRAVAUX-NOKIA",
U766="ACCESS-ISSUE","ACCESS-ISSUE",
U766="Projet OCM (ZTE, NOKIA, autres projets)","TRAVAUX OCM",
U766="No root CAuse","No root cause",
U766="ODU HS","PDH",
U766="IP &amp; VLAN","PDH",
U766="Warehouse HUAWEI","SPARE-ISSUE",
U766="SPARE-HS","SPARE-ISSUE",
U766="Power Telco","BSS",U766="no impacts","no impacts"
),"")</f>
        <v>No root cause</v>
      </c>
      <c r="T766" s="41" t="str" cm="1">
        <f t="array" ref="T766">IFERROR(_xlfn.IFS(
U766="MPR ISSUE","TX ISSUE",
U766="BSS Hardware Issue","RAN ISSUE",
U766="Sites strategiques, MLL, Pylone, etc.","ENVTECH",
U766="AKTIVCO DEFAUT GE &amp; POWER Cabinet","POWER ISSUE",
U766="AKTIVCO Coupure ENEO &amp; Baisse de tension","POWER ISSUE",
U766="Coupure ENEO &amp; Baisse de tension","POWER ISSUE",
U766="Defaut GE &amp; POWER Cabinet","POWER ISSUE",
U766="Sharing","POWER ISSUE",
U766="Sites strategiques &amp; DataCenter","POWER ISSUE",
U766="Exclu","Exclu",
U766="SAT","TX ISSUE",
U766="SPARE-ISSUE","SPARE-ISSUE",
U766="Fiber CAmtel","TX ISSUE",
U766="Fiber AOF","TX ISSUE",
U766="Projet OCM (HUAWEI)","TRAVAUX-HUAWEI",
U766="Projet OCM (NOKIA)","TRAVAUX -NOKIA",
U766="ACCESS-ISSUE","ACCESS-ISSUE",
U766="Projet OCM (ZTE, NOKIA, autres projets)","TRAVAUX OCM",
U766="No root CAuse","No root cause",
U766="ODU HS","TX ISSUE",
U766="IP &amp; VLAN","TX ISSUE",
U766="Warehouse HUAWEI","SPARE-ISSUE",
U766="SPARE-HS","SPARE-ISSUE",
U766="Power Telco","RAN ISSUE",U766="no impacts","no impacts"
),"")</f>
        <v>No root cause</v>
      </c>
      <c r="U766" s="68" t="s">
        <v>5691</v>
      </c>
      <c r="V766" s="41" t="str" cm="1">
        <f t="array" ref="V766">IFERROR(_xlfn.IFS(
U766="MPR ISSUE","ACTIVE",
U766="BSS Hardware Issue","ACTIVE",
U766="Sites strategiques, MLL, Pylone, etc.","PASSIVE",
U766="AKTIVCO DEFAUT GE &amp; POWER Cabinet","PASSIVE",
U766="AKTIVCO Coupure ENEO &amp; Baisse de tension","PASSIVE",
U766="Coupure ENEO &amp; Baisse de tension","PASSIVE",
U766="Defaut GE &amp; POWER Cabinet","PASSIVE",
U766="Sharing","PASSIVE",
U766="Sites strategiques &amp; DataCenter","PASSIVE",
U766="Exclu","Exclu",
U766="SAT","ACTIVE",
U766="SPARE-ISSUE","SPARE-ISSUE",
U766="Fiber CAmtel","ACTIVE",
U766="Fiber AOF","ACTIVE",
U766="Projet OCM (HUAWEI)","PLANNED WORKS",
U766="Projet OCM (NOKIA)","PLANNED WORKS",
U766="ACCESS-ISSUE","ACCESS-ISSUE",
U766="Projet OCM (ZTE, NOKIA, autres projets)","PLANNED WORKS",
U766="No root CAuse","No root cause",
U766="ODU HS","ACTIVE",
U766="IP &amp; VLAN","ACTIVE",
U766="Warehouse HUAWEI","SPARE-ISSUE",
U766="SPARE-HS","SPARE-ISSUE",
U766="Power Telco","ACTIVE", U766="no impacts","no impacts"
),"")</f>
        <v>No root cause</v>
      </c>
      <c r="W766" s="113"/>
      <c r="X766" s="113"/>
      <c r="Y766" s="113"/>
      <c r="Z766" s="113"/>
      <c r="AA766" s="113"/>
      <c r="AB766" s="17" t="s">
        <v>5465</v>
      </c>
      <c r="AC766" s="17" t="str">
        <f>_xlfn.XLOOKUP(B766,'INCIDENT-04-27-2026'!E:E,'INCIDENT-04-27-2026'!F:F,"")</f>
        <v/>
      </c>
      <c r="AD766" s="9"/>
      <c r="AE766" s="7" t="s">
        <v>5465</v>
      </c>
      <c r="AF766" s="6" t="str">
        <f>_xlfn.XLOOKUP(B766,'[13]Input_27-04'!$B:$B,'[13]Input_27-04'!$M:$M,"")</f>
        <v/>
      </c>
      <c r="AG766" s="7"/>
      <c r="AH766" s="3"/>
      <c r="AI766" s="18" t="str">
        <f>_xlfn.XLOOKUP(B766,'[3]Cells Huawei 27042026 10h'!$B:$B,'[3]Cells Huawei 27042026 10h'!$T:$T,"")</f>
        <v/>
      </c>
      <c r="AJ766" s="18" t="str">
        <f>_xlfn.XLOOKUP(B766,'[3]Cells Huawei 27042026 15h'!$B:$B,'[3]Cells Huawei 27042026 15h'!$T:$T,"")</f>
        <v/>
      </c>
      <c r="AK766" s="18" t="str">
        <f>_xlfn.XLOOKUP(B766,'[4]cells down 27042026 11h28'!$B:$B,'[4]cells down 27042026 11h28'!$R:$R,"")</f>
        <v/>
      </c>
      <c r="AL766" s="18" t="str">
        <f>_xlfn.XLOOKUP(B766,'[4]cells down 27042026 18h01'!$B:$B,'[4]cells down 27042026 18h01'!$R:$R,"")</f>
        <v/>
      </c>
      <c r="AM766" s="18" t="str">
        <f>_xlfn.XLOOKUP(B766,'[5]cell downs 27042026 11h'!$B:$B,'[5]cell downs 27042026 11h'!$R:$R,"")</f>
        <v/>
      </c>
      <c r="AN766" s="18" t="str">
        <f>_xlfn.XLOOKUP(B766,'[5]cell downs 27042026 17h40'!$B:$B,'[5]cell downs 27042026 17h40'!$R:$R,"")</f>
        <v/>
      </c>
      <c r="AO766" s="18" t="str">
        <f>_xlfn.XLOOKUP(B766,'[6]ALL SITES DOWN'!$D:$D,'[6]ALL SITES DOWN'!$J:$J,"")</f>
        <v/>
      </c>
      <c r="AP766" s="18" t="str">
        <f>_xlfn.XLOOKUP(B766,'[7]ALL SITES DOWN'!$D:$D,'[7]ALL SITES DOWN'!$J:$J,"")</f>
        <v/>
      </c>
      <c r="AQ766" s="9" t="str">
        <f>_xlfn.XLOOKUP(B766,[8]sheet1!$AC:$AC,[8]sheet1!$AF:$AF,"")</f>
        <v/>
      </c>
      <c r="AR766" s="14"/>
      <c r="AS766" s="14" t="s">
        <v>5465</v>
      </c>
      <c r="AT766" s="14" t="str">
        <f>_xlfn.XLOOKUP(B766,'[9]cell downs 18042026 17h'!$B:$B,'[9]cell downs 18042026 17h'!$B:$B,"")</f>
        <v/>
      </c>
      <c r="AU766" s="14" t="str">
        <f>_xlfn.XLOOKUP(B766,'[10]Cells Huawei 19042026 15h'!$B:$B,'[10]Cells Huawei 19042026 15h'!$B:$B,"")</f>
        <v>NRD_069</v>
      </c>
      <c r="AV766" s="9" t="str">
        <f>_xlfn.XLOOKUP(B766,'[11]cells down 19042026 9H40'!$B:$B,'[11]cells down 19042026 9H40'!$B:$B,"")</f>
        <v/>
      </c>
    </row>
    <row r="767" spans="1:48" hidden="1" x14ac:dyDescent="0.3">
      <c r="A767" s="1" t="s">
        <v>2422</v>
      </c>
      <c r="B767" s="8" t="s">
        <v>2423</v>
      </c>
      <c r="C767" s="3" t="str">
        <f>_xlfn.XLOOKUP(B767,'[1]daily break down'!$D:$D,'[1]daily break down'!$E:$E,"")</f>
        <v>Douala</v>
      </c>
      <c r="D767" s="1" t="s">
        <v>11</v>
      </c>
      <c r="E767" s="1" t="s">
        <v>12</v>
      </c>
      <c r="F767" s="3" t="s">
        <v>31</v>
      </c>
      <c r="G767" s="1" t="s">
        <v>32</v>
      </c>
      <c r="H767" s="29" t="str">
        <f>_xlfn.XLOOKUP(B767,[2]CALCULATION!$B:$B,[2]CALCULATION!$H:$H,"")</f>
        <v>ZTE</v>
      </c>
      <c r="I767" s="26">
        <v>0.12199193569098832</v>
      </c>
      <c r="J767" s="26">
        <v>0.10697479974774028</v>
      </c>
      <c r="K767" s="26">
        <v>0.21389609426052883</v>
      </c>
      <c r="L767" s="26">
        <v>0.21446681676668572</v>
      </c>
      <c r="M767" s="26">
        <v>0.30904623708383588</v>
      </c>
      <c r="N767" s="26">
        <v>1.2065787183284673</v>
      </c>
      <c r="O767" s="26">
        <v>0</v>
      </c>
      <c r="P767" s="114" t="s">
        <v>6364</v>
      </c>
      <c r="Q767" s="42" t="s">
        <v>5538</v>
      </c>
      <c r="R767" s="42"/>
      <c r="S767" s="41" t="str" cm="1">
        <f t="array" ref="S767">IFERROR(_xlfn.IFS(
U767="MPR ISSUE","PDH",
U767="BSS Hardware Issue","BSS",
U767="Sites strategiques, MLL, Pylone, etc.","ENVTECH",
U767="AKTIVCO DEFAUT GE &amp; POWER Cabinet","AKTIVCO",
U767="AKTIVCO Coupure ENEO &amp; Baisse de tension","AKTIVCO GRID ONLY",
U767="Coupure ENEO &amp; Baisse de tension","IHS GRID ONLY",
U767="Defaut GE &amp; POWER Cabinet","IHS",
U767="Sharing","Partners",
U767="Sites strategiques &amp; DataCenter","SST &amp; DC",
U767="Exclu","Exclu",
U767="SAT","SAT",
U767="SPARE-ISSUE","SPARE-ISSUE",
U767="Fiber CAmtel","TRANS_FO_CAMTEL",
U767="Fiber AOF","Fiber AOF",
U767="Projet OCM (HUAWEI)","TRAVAUX-HUAWEI",
U767="Projet OCM (NOKIA)","TRAVAUX-NOKIA",
U767="ACCESS-ISSUE","ACCESS-ISSUE",
U767="Projet OCM (ZTE, NOKIA, autres projets)","TRAVAUX OCM",
U767="No root CAuse","No root cause",
U767="ODU HS","PDH",
U767="IP &amp; VLAN","PDH",
U767="Warehouse HUAWEI","SPARE-ISSUE",
U767="SPARE-HS","SPARE-ISSUE",
U767="Power Telco","BSS",U767="no impacts","no impacts"
),"")</f>
        <v>No root cause</v>
      </c>
      <c r="T767" s="41" t="str" cm="1">
        <f t="array" ref="T767">IFERROR(_xlfn.IFS(
U767="MPR ISSUE","TX ISSUE",
U767="BSS Hardware Issue","RAN ISSUE",
U767="Sites strategiques, MLL, Pylone, etc.","ENVTECH",
U767="AKTIVCO DEFAUT GE &amp; POWER Cabinet","POWER ISSUE",
U767="AKTIVCO Coupure ENEO &amp; Baisse de tension","POWER ISSUE",
U767="Coupure ENEO &amp; Baisse de tension","POWER ISSUE",
U767="Defaut GE &amp; POWER Cabinet","POWER ISSUE",
U767="Sharing","POWER ISSUE",
U767="Sites strategiques &amp; DataCenter","POWER ISSUE",
U767="Exclu","Exclu",
U767="SAT","TX ISSUE",
U767="SPARE-ISSUE","SPARE-ISSUE",
U767="Fiber CAmtel","TX ISSUE",
U767="Fiber AOF","TX ISSUE",
U767="Projet OCM (HUAWEI)","TRAVAUX-HUAWEI",
U767="Projet OCM (NOKIA)","TRAVAUX -NOKIA",
U767="ACCESS-ISSUE","ACCESS-ISSUE",
U767="Projet OCM (ZTE, NOKIA, autres projets)","TRAVAUX OCM",
U767="No root CAuse","No root cause",
U767="ODU HS","TX ISSUE",
U767="IP &amp; VLAN","TX ISSUE",
U767="Warehouse HUAWEI","SPARE-ISSUE",
U767="SPARE-HS","SPARE-ISSUE",
U767="Power Telco","RAN ISSUE",U767="no impacts","no impacts"
),"")</f>
        <v>No root cause</v>
      </c>
      <c r="U767" s="68" t="s">
        <v>5691</v>
      </c>
      <c r="V767" s="41" t="str" cm="1">
        <f t="array" ref="V767">IFERROR(_xlfn.IFS(
U767="MPR ISSUE","ACTIVE",
U767="BSS Hardware Issue","ACTIVE",
U767="Sites strategiques, MLL, Pylone, etc.","PASSIVE",
U767="AKTIVCO DEFAUT GE &amp; POWER Cabinet","PASSIVE",
U767="AKTIVCO Coupure ENEO &amp; Baisse de tension","PASSIVE",
U767="Coupure ENEO &amp; Baisse de tension","PASSIVE",
U767="Defaut GE &amp; POWER Cabinet","PASSIVE",
U767="Sharing","PASSIVE",
U767="Sites strategiques &amp; DataCenter","PASSIVE",
U767="Exclu","Exclu",
U767="SAT","ACTIVE",
U767="SPARE-ISSUE","SPARE-ISSUE",
U767="Fiber CAmtel","ACTIVE",
U767="Fiber AOF","ACTIVE",
U767="Projet OCM (HUAWEI)","PLANNED WORKS",
U767="Projet OCM (NOKIA)","PLANNED WORKS",
U767="ACCESS-ISSUE","ACCESS-ISSUE",
U767="Projet OCM (ZTE, NOKIA, autres projets)","PLANNED WORKS",
U767="No root CAuse","No root cause",
U767="ODU HS","ACTIVE",
U767="IP &amp; VLAN","ACTIVE",
U767="Warehouse HUAWEI","SPARE-ISSUE",
U767="SPARE-HS","SPARE-ISSUE",
U767="Power Telco","ACTIVE", U767="no impacts","no impacts"
),"")</f>
        <v>No root cause</v>
      </c>
      <c r="W767" s="113"/>
      <c r="X767" s="113"/>
      <c r="Y767" s="113"/>
      <c r="Z767" s="113"/>
      <c r="AA767" s="113"/>
      <c r="AB767" s="17" t="s">
        <v>5465</v>
      </c>
      <c r="AC767" s="17" t="str">
        <f>_xlfn.XLOOKUP(B767,'INCIDENT-04-27-2026'!E:E,'INCIDENT-04-27-2026'!F:F,"")</f>
        <v/>
      </c>
      <c r="AD767" s="9"/>
      <c r="AE767" s="7" t="s">
        <v>5465</v>
      </c>
      <c r="AF767" s="6" t="str">
        <f>_xlfn.XLOOKUP(B767,'[13]Input_27-04'!$B:$B,'[13]Input_27-04'!$M:$M,"")</f>
        <v/>
      </c>
      <c r="AG767" s="7"/>
      <c r="AH767" s="3"/>
      <c r="AI767" s="18" t="str">
        <f>_xlfn.XLOOKUP(B767,'[3]Cells Huawei 27042026 10h'!$B:$B,'[3]Cells Huawei 27042026 10h'!$T:$T,"")</f>
        <v/>
      </c>
      <c r="AJ767" s="18" t="str">
        <f>_xlfn.XLOOKUP(B767,'[3]Cells Huawei 27042026 15h'!$B:$B,'[3]Cells Huawei 27042026 15h'!$T:$T,"")</f>
        <v/>
      </c>
      <c r="AK767" s="18" t="str">
        <f>_xlfn.XLOOKUP(B767,'[4]cells down 27042026 11h28'!$B:$B,'[4]cells down 27042026 11h28'!$R:$R,"")</f>
        <v/>
      </c>
      <c r="AL767" s="18" t="str">
        <f>_xlfn.XLOOKUP(B767,'[4]cells down 27042026 18h01'!$B:$B,'[4]cells down 27042026 18h01'!$R:$R,"")</f>
        <v/>
      </c>
      <c r="AM767" s="18" t="str">
        <f>_xlfn.XLOOKUP(B767,'[5]cell downs 27042026 11h'!$B:$B,'[5]cell downs 27042026 11h'!$R:$R,"")</f>
        <v/>
      </c>
      <c r="AN767" s="18" t="str">
        <f>_xlfn.XLOOKUP(B767,'[5]cell downs 27042026 17h40'!$B:$B,'[5]cell downs 27042026 17h40'!$R:$R,"")</f>
        <v/>
      </c>
      <c r="AO767" s="18" t="str">
        <f>_xlfn.XLOOKUP(B767,'[6]ALL SITES DOWN'!$D:$D,'[6]ALL SITES DOWN'!$J:$J,"")</f>
        <v/>
      </c>
      <c r="AP767" s="18" t="str">
        <f>_xlfn.XLOOKUP(B767,'[7]ALL SITES DOWN'!$D:$D,'[7]ALL SITES DOWN'!$J:$J,"")</f>
        <v/>
      </c>
      <c r="AQ767" s="9" t="str">
        <f>_xlfn.XLOOKUP(B767,[8]sheet1!$AC:$AC,[8]sheet1!$AF:$AF,"")</f>
        <v/>
      </c>
      <c r="AR767" s="14"/>
      <c r="AS767" s="14" t="s">
        <v>5465</v>
      </c>
      <c r="AT767" s="14" t="str">
        <f>_xlfn.XLOOKUP(B767,'[9]cell downs 18042026 17h'!$B:$B,'[9]cell downs 18042026 17h'!$B:$B,"")</f>
        <v/>
      </c>
      <c r="AU767" s="14" t="str">
        <f>_xlfn.XLOOKUP(B767,'[10]Cells Huawei 19042026 15h'!$B:$B,'[10]Cells Huawei 19042026 15h'!$B:$B,"")</f>
        <v/>
      </c>
      <c r="AV767" s="9" t="str">
        <f>_xlfn.XLOOKUP(B767,'[11]cells down 19042026 9H40'!$B:$B,'[11]cells down 19042026 9H40'!$B:$B,"")</f>
        <v/>
      </c>
    </row>
    <row r="768" spans="1:48" hidden="1" x14ac:dyDescent="0.3">
      <c r="A768" s="1" t="s">
        <v>2867</v>
      </c>
      <c r="B768" s="8" t="s">
        <v>2868</v>
      </c>
      <c r="C768" s="3" t="str">
        <f>_xlfn.XLOOKUP(B768,'[1]daily break down'!$D:$D,'[1]daily break down'!$E:$E,"")</f>
        <v>Douala</v>
      </c>
      <c r="D768" s="1" t="s">
        <v>11</v>
      </c>
      <c r="E768" s="1" t="s">
        <v>12</v>
      </c>
      <c r="F768" s="3" t="s">
        <v>31</v>
      </c>
      <c r="G768" s="1" t="s">
        <v>32</v>
      </c>
      <c r="H768" s="29" t="str">
        <f>_xlfn.XLOOKUP(B768,[2]CALCULATION!$B:$B,[2]CALCULATION!$H:$H,"")</f>
        <v>ZTE</v>
      </c>
      <c r="I768" s="26">
        <v>0.12208111108257538</v>
      </c>
      <c r="J768" s="26">
        <v>0.10676077880793225</v>
      </c>
      <c r="K768" s="26">
        <v>0.21405660996538559</v>
      </c>
      <c r="L768" s="26">
        <v>0.2140031047304338</v>
      </c>
      <c r="M768" s="26">
        <v>0.30952778419840549</v>
      </c>
      <c r="N768" s="26">
        <v>1.202744176490228</v>
      </c>
      <c r="O768" s="26">
        <v>0</v>
      </c>
      <c r="P768" s="114" t="s">
        <v>6364</v>
      </c>
      <c r="Q768" s="42" t="s">
        <v>5538</v>
      </c>
      <c r="R768" s="42"/>
      <c r="S768" s="41" t="str" cm="1">
        <f t="array" ref="S768">IFERROR(_xlfn.IFS(
U768="MPR ISSUE","PDH",
U768="BSS Hardware Issue","BSS",
U768="Sites strategiques, MLL, Pylone, etc.","ENVTECH",
U768="AKTIVCO DEFAUT GE &amp; POWER Cabinet","AKTIVCO",
U768="AKTIVCO Coupure ENEO &amp; Baisse de tension","AKTIVCO GRID ONLY",
U768="Coupure ENEO &amp; Baisse de tension","IHS GRID ONLY",
U768="Defaut GE &amp; POWER Cabinet","IHS",
U768="Sharing","Partners",
U768="Sites strategiques &amp; DataCenter","SST &amp; DC",
U768="Exclu","Exclu",
U768="SAT","SAT",
U768="SPARE-ISSUE","SPARE-ISSUE",
U768="Fiber CAmtel","TRANS_FO_CAMTEL",
U768="Fiber AOF","Fiber AOF",
U768="Projet OCM (HUAWEI)","TRAVAUX-HUAWEI",
U768="Projet OCM (NOKIA)","TRAVAUX-NOKIA",
U768="ACCESS-ISSUE","ACCESS-ISSUE",
U768="Projet OCM (ZTE, NOKIA, autres projets)","TRAVAUX OCM",
U768="No root CAuse","No root cause",
U768="ODU HS","PDH",
U768="IP &amp; VLAN","PDH",
U768="Warehouse HUAWEI","SPARE-ISSUE",
U768="SPARE-HS","SPARE-ISSUE",
U768="Power Telco","BSS",U768="no impacts","no impacts"
),"")</f>
        <v>No root cause</v>
      </c>
      <c r="T768" s="41" t="str" cm="1">
        <f t="array" ref="T768">IFERROR(_xlfn.IFS(
U768="MPR ISSUE","TX ISSUE",
U768="BSS Hardware Issue","RAN ISSUE",
U768="Sites strategiques, MLL, Pylone, etc.","ENVTECH",
U768="AKTIVCO DEFAUT GE &amp; POWER Cabinet","POWER ISSUE",
U768="AKTIVCO Coupure ENEO &amp; Baisse de tension","POWER ISSUE",
U768="Coupure ENEO &amp; Baisse de tension","POWER ISSUE",
U768="Defaut GE &amp; POWER Cabinet","POWER ISSUE",
U768="Sharing","POWER ISSUE",
U768="Sites strategiques &amp; DataCenter","POWER ISSUE",
U768="Exclu","Exclu",
U768="SAT","TX ISSUE",
U768="SPARE-ISSUE","SPARE-ISSUE",
U768="Fiber CAmtel","TX ISSUE",
U768="Fiber AOF","TX ISSUE",
U768="Projet OCM (HUAWEI)","TRAVAUX-HUAWEI",
U768="Projet OCM (NOKIA)","TRAVAUX -NOKIA",
U768="ACCESS-ISSUE","ACCESS-ISSUE",
U768="Projet OCM (ZTE, NOKIA, autres projets)","TRAVAUX OCM",
U768="No root CAuse","No root cause",
U768="ODU HS","TX ISSUE",
U768="IP &amp; VLAN","TX ISSUE",
U768="Warehouse HUAWEI","SPARE-ISSUE",
U768="SPARE-HS","SPARE-ISSUE",
U768="Power Telco","RAN ISSUE",U768="no impacts","no impacts"
),"")</f>
        <v>No root cause</v>
      </c>
      <c r="U768" s="68" t="s">
        <v>5691</v>
      </c>
      <c r="V768" s="41" t="str" cm="1">
        <f t="array" ref="V768">IFERROR(_xlfn.IFS(
U768="MPR ISSUE","ACTIVE",
U768="BSS Hardware Issue","ACTIVE",
U768="Sites strategiques, MLL, Pylone, etc.","PASSIVE",
U768="AKTIVCO DEFAUT GE &amp; POWER Cabinet","PASSIVE",
U768="AKTIVCO Coupure ENEO &amp; Baisse de tension","PASSIVE",
U768="Coupure ENEO &amp; Baisse de tension","PASSIVE",
U768="Defaut GE &amp; POWER Cabinet","PASSIVE",
U768="Sharing","PASSIVE",
U768="Sites strategiques &amp; DataCenter","PASSIVE",
U768="Exclu","Exclu",
U768="SAT","ACTIVE",
U768="SPARE-ISSUE","SPARE-ISSUE",
U768="Fiber CAmtel","ACTIVE",
U768="Fiber AOF","ACTIVE",
U768="Projet OCM (HUAWEI)","PLANNED WORKS",
U768="Projet OCM (NOKIA)","PLANNED WORKS",
U768="ACCESS-ISSUE","ACCESS-ISSUE",
U768="Projet OCM (ZTE, NOKIA, autres projets)","PLANNED WORKS",
U768="No root CAuse","No root cause",
U768="ODU HS","ACTIVE",
U768="IP &amp; VLAN","ACTIVE",
U768="Warehouse HUAWEI","SPARE-ISSUE",
U768="SPARE-HS","SPARE-ISSUE",
U768="Power Telco","ACTIVE", U768="no impacts","no impacts"
),"")</f>
        <v>No root cause</v>
      </c>
      <c r="W768" s="113"/>
      <c r="X768" s="113"/>
      <c r="Y768" s="113"/>
      <c r="Z768" s="113"/>
      <c r="AA768" s="113"/>
      <c r="AB768" s="17" t="s">
        <v>5465</v>
      </c>
      <c r="AC768" s="17" t="str">
        <f>_xlfn.XLOOKUP(B768,'INCIDENT-04-27-2026'!E:E,'INCIDENT-04-27-2026'!F:F,"")</f>
        <v/>
      </c>
      <c r="AD768" s="9"/>
      <c r="AE768" s="7" t="s">
        <v>5465</v>
      </c>
      <c r="AF768" s="6" t="str">
        <f>_xlfn.XLOOKUP(B768,'[13]Input_27-04'!$B:$B,'[13]Input_27-04'!$M:$M,"")</f>
        <v/>
      </c>
      <c r="AG768" s="7"/>
      <c r="AH768" s="3"/>
      <c r="AI768" s="18" t="str">
        <f>_xlfn.XLOOKUP(B768,'[3]Cells Huawei 27042026 10h'!$B:$B,'[3]Cells Huawei 27042026 10h'!$T:$T,"")</f>
        <v/>
      </c>
      <c r="AJ768" s="18" t="str">
        <f>_xlfn.XLOOKUP(B768,'[3]Cells Huawei 27042026 15h'!$B:$B,'[3]Cells Huawei 27042026 15h'!$T:$T,"")</f>
        <v/>
      </c>
      <c r="AK768" s="18" t="str">
        <f>_xlfn.XLOOKUP(B768,'[4]cells down 27042026 11h28'!$B:$B,'[4]cells down 27042026 11h28'!$R:$R,"")</f>
        <v/>
      </c>
      <c r="AL768" s="18" t="str">
        <f>_xlfn.XLOOKUP(B768,'[4]cells down 27042026 18h01'!$B:$B,'[4]cells down 27042026 18h01'!$R:$R,"")</f>
        <v/>
      </c>
      <c r="AM768" s="18" t="str">
        <f>_xlfn.XLOOKUP(B768,'[5]cell downs 27042026 11h'!$B:$B,'[5]cell downs 27042026 11h'!$R:$R,"")</f>
        <v/>
      </c>
      <c r="AN768" s="18" t="str">
        <f>_xlfn.XLOOKUP(B768,'[5]cell downs 27042026 17h40'!$B:$B,'[5]cell downs 27042026 17h40'!$R:$R,"")</f>
        <v/>
      </c>
      <c r="AO768" s="18" t="str">
        <f>_xlfn.XLOOKUP(B768,'[6]ALL SITES DOWN'!$D:$D,'[6]ALL SITES DOWN'!$J:$J,"")</f>
        <v/>
      </c>
      <c r="AP768" s="18" t="str">
        <f>_xlfn.XLOOKUP(B768,'[7]ALL SITES DOWN'!$D:$D,'[7]ALL SITES DOWN'!$J:$J,"")</f>
        <v/>
      </c>
      <c r="AQ768" s="9" t="str">
        <f>_xlfn.XLOOKUP(B768,[8]sheet1!$AC:$AC,[8]sheet1!$AF:$AF,"")</f>
        <v/>
      </c>
      <c r="AR768" s="14"/>
      <c r="AS768" s="14" t="s">
        <v>5465</v>
      </c>
      <c r="AT768" s="14" t="str">
        <f>_xlfn.XLOOKUP(B768,'[9]cell downs 18042026 17h'!$B:$B,'[9]cell downs 18042026 17h'!$B:$B,"")</f>
        <v/>
      </c>
      <c r="AU768" s="14" t="str">
        <f>_xlfn.XLOOKUP(B768,'[10]Cells Huawei 19042026 15h'!$B:$B,'[10]Cells Huawei 19042026 15h'!$B:$B,"")</f>
        <v/>
      </c>
      <c r="AV768" s="9" t="str">
        <f>_xlfn.XLOOKUP(B768,'[11]cells down 19042026 9H40'!$B:$B,'[11]cells down 19042026 9H40'!$B:$B,"")</f>
        <v/>
      </c>
    </row>
    <row r="769" spans="1:48" hidden="1" x14ac:dyDescent="0.3">
      <c r="A769" s="1" t="s">
        <v>2672</v>
      </c>
      <c r="B769" s="8" t="s">
        <v>2673</v>
      </c>
      <c r="C769" s="3" t="str">
        <f>_xlfn.XLOOKUP(B769,'[1]daily break down'!$D:$D,'[1]daily break down'!$E:$E,"")</f>
        <v>NORD-OUEST</v>
      </c>
      <c r="D769" s="1" t="s">
        <v>11</v>
      </c>
      <c r="E769" s="1" t="s">
        <v>12</v>
      </c>
      <c r="F769" s="3" t="s">
        <v>102</v>
      </c>
      <c r="G769" s="1" t="s">
        <v>52</v>
      </c>
      <c r="H769" s="27" t="str">
        <f>_xlfn.XLOOKUP(B769,[2]CALCULATION!$B:$B,[2]CALCULATION!$H:$H,"")</f>
        <v>Huawei</v>
      </c>
      <c r="I769" s="26">
        <v>0</v>
      </c>
      <c r="J769" s="26">
        <v>1.0384474350303767</v>
      </c>
      <c r="K769" s="26">
        <v>0</v>
      </c>
      <c r="L769" s="26">
        <v>0</v>
      </c>
      <c r="M769" s="26">
        <v>0</v>
      </c>
      <c r="N769" s="26">
        <v>1.0907042145003467</v>
      </c>
      <c r="O769" s="26">
        <v>0</v>
      </c>
      <c r="P769" s="114" t="s">
        <v>6364</v>
      </c>
      <c r="Q769" s="42" t="s">
        <v>5538</v>
      </c>
      <c r="R769" s="42"/>
      <c r="S769" s="41" t="str" cm="1">
        <f t="array" ref="S769">IFERROR(_xlfn.IFS(
U769="MPR ISSUE","PDH",
U769="BSS Hardware Issue","BSS",
U769="Sites strategiques, MLL, Pylone, etc.","ENVTECH",
U769="AKTIVCO DEFAUT GE &amp; POWER Cabinet","AKTIVCO",
U769="AKTIVCO Coupure ENEO &amp; Baisse de tension","AKTIVCO GRID ONLY",
U769="Coupure ENEO &amp; Baisse de tension","IHS GRID ONLY",
U769="Defaut GE &amp; POWER Cabinet","IHS",
U769="Sharing","Partners",
U769="Sites strategiques &amp; DataCenter","SST &amp; DC",
U769="Exclu","Exclu",
U769="SAT","SAT",
U769="SPARE-ISSUE","SPARE-ISSUE",
U769="Fiber CAmtel","TRANS_FO_CAMTEL",
U769="Fiber AOF","Fiber AOF",
U769="Projet OCM (HUAWEI)","TRAVAUX-HUAWEI",
U769="Projet OCM (NOKIA)","TRAVAUX-NOKIA",
U769="ACCESS-ISSUE","ACCESS-ISSUE",
U769="Projet OCM (ZTE, NOKIA, autres projets)","TRAVAUX OCM",
U769="No root CAuse","No root cause",
U769="ODU HS","PDH",
U769="IP &amp; VLAN","PDH",
U769="Warehouse HUAWEI","SPARE-ISSUE",
U769="SPARE-HS","SPARE-ISSUE",
U769="Power Telco","BSS",U769="no impacts","no impacts"
),"")</f>
        <v>No root cause</v>
      </c>
      <c r="T769" s="41" t="str" cm="1">
        <f t="array" ref="T769">IFERROR(_xlfn.IFS(
U769="MPR ISSUE","TX ISSUE",
U769="BSS Hardware Issue","RAN ISSUE",
U769="Sites strategiques, MLL, Pylone, etc.","ENVTECH",
U769="AKTIVCO DEFAUT GE &amp; POWER Cabinet","POWER ISSUE",
U769="AKTIVCO Coupure ENEO &amp; Baisse de tension","POWER ISSUE",
U769="Coupure ENEO &amp; Baisse de tension","POWER ISSUE",
U769="Defaut GE &amp; POWER Cabinet","POWER ISSUE",
U769="Sharing","POWER ISSUE",
U769="Sites strategiques &amp; DataCenter","POWER ISSUE",
U769="Exclu","Exclu",
U769="SAT","TX ISSUE",
U769="SPARE-ISSUE","SPARE-ISSUE",
U769="Fiber CAmtel","TX ISSUE",
U769="Fiber AOF","TX ISSUE",
U769="Projet OCM (HUAWEI)","TRAVAUX-HUAWEI",
U769="Projet OCM (NOKIA)","TRAVAUX -NOKIA",
U769="ACCESS-ISSUE","ACCESS-ISSUE",
U769="Projet OCM (ZTE, NOKIA, autres projets)","TRAVAUX OCM",
U769="No root CAuse","No root cause",
U769="ODU HS","TX ISSUE",
U769="IP &amp; VLAN","TX ISSUE",
U769="Warehouse HUAWEI","SPARE-ISSUE",
U769="SPARE-HS","SPARE-ISSUE",
U769="Power Telco","RAN ISSUE",U769="no impacts","no impacts"
),"")</f>
        <v>No root cause</v>
      </c>
      <c r="U769" s="68" t="s">
        <v>5691</v>
      </c>
      <c r="V769" s="41" t="str" cm="1">
        <f t="array" ref="V769">IFERROR(_xlfn.IFS(
U769="MPR ISSUE","ACTIVE",
U769="BSS Hardware Issue","ACTIVE",
U769="Sites strategiques, MLL, Pylone, etc.","PASSIVE",
U769="AKTIVCO DEFAUT GE &amp; POWER Cabinet","PASSIVE",
U769="AKTIVCO Coupure ENEO &amp; Baisse de tension","PASSIVE",
U769="Coupure ENEO &amp; Baisse de tension","PASSIVE",
U769="Defaut GE &amp; POWER Cabinet","PASSIVE",
U769="Sharing","PASSIVE",
U769="Sites strategiques &amp; DataCenter","PASSIVE",
U769="Exclu","Exclu",
U769="SAT","ACTIVE",
U769="SPARE-ISSUE","SPARE-ISSUE",
U769="Fiber CAmtel","ACTIVE",
U769="Fiber AOF","ACTIVE",
U769="Projet OCM (HUAWEI)","PLANNED WORKS",
U769="Projet OCM (NOKIA)","PLANNED WORKS",
U769="ACCESS-ISSUE","ACCESS-ISSUE",
U769="Projet OCM (ZTE, NOKIA, autres projets)","PLANNED WORKS",
U769="No root CAuse","No root cause",
U769="ODU HS","ACTIVE",
U769="IP &amp; VLAN","ACTIVE",
U769="Warehouse HUAWEI","SPARE-ISSUE",
U769="SPARE-HS","SPARE-ISSUE",
U769="Power Telco","ACTIVE", U769="no impacts","no impacts"
),"")</f>
        <v>No root cause</v>
      </c>
      <c r="W769" s="113"/>
      <c r="X769" s="113"/>
      <c r="Y769" s="113"/>
      <c r="Z769" s="113"/>
      <c r="AA769" s="113"/>
      <c r="AB769" s="17" t="s">
        <v>5465</v>
      </c>
      <c r="AC769" s="17" t="str">
        <f>_xlfn.XLOOKUP(B769,'INCIDENT-04-27-2026'!E:E,'INCIDENT-04-27-2026'!F:F,"")</f>
        <v/>
      </c>
      <c r="AD769" s="9"/>
      <c r="AE769" s="7" t="s">
        <v>5465</v>
      </c>
      <c r="AF769" s="6" t="str">
        <f>_xlfn.XLOOKUP(B769,'[13]Input_27-04'!$B:$B,'[13]Input_27-04'!$M:$M,"")</f>
        <v/>
      </c>
      <c r="AG769" s="7"/>
      <c r="AH769" s="3"/>
      <c r="AI769" s="18" t="str">
        <f>_xlfn.XLOOKUP(B769,'[3]Cells Huawei 27042026 10h'!$B:$B,'[3]Cells Huawei 27042026 10h'!$T:$T,"")</f>
        <v/>
      </c>
      <c r="AJ769" s="18" t="str">
        <f>_xlfn.XLOOKUP(B769,'[3]Cells Huawei 27042026 15h'!$B:$B,'[3]Cells Huawei 27042026 15h'!$T:$T,"")</f>
        <v/>
      </c>
      <c r="AK769" s="18" t="str">
        <f>_xlfn.XLOOKUP(B769,'[4]cells down 27042026 11h28'!$B:$B,'[4]cells down 27042026 11h28'!$R:$R,"")</f>
        <v/>
      </c>
      <c r="AL769" s="18" t="str">
        <f>_xlfn.XLOOKUP(B769,'[4]cells down 27042026 18h01'!$B:$B,'[4]cells down 27042026 18h01'!$R:$R,"")</f>
        <v/>
      </c>
      <c r="AM769" s="18" t="str">
        <f>_xlfn.XLOOKUP(B769,'[5]cell downs 27042026 11h'!$B:$B,'[5]cell downs 27042026 11h'!$R:$R,"")</f>
        <v/>
      </c>
      <c r="AN769" s="18" t="str">
        <f>_xlfn.XLOOKUP(B769,'[5]cell downs 27042026 17h40'!$B:$B,'[5]cell downs 27042026 17h40'!$R:$R,"")</f>
        <v/>
      </c>
      <c r="AO769" s="18" t="str">
        <f>_xlfn.XLOOKUP(B769,'[6]ALL SITES DOWN'!$D:$D,'[6]ALL SITES DOWN'!$J:$J,"")</f>
        <v/>
      </c>
      <c r="AP769" s="18" t="str">
        <f>_xlfn.XLOOKUP(B769,'[7]ALL SITES DOWN'!$D:$D,'[7]ALL SITES DOWN'!$J:$J,"")</f>
        <v/>
      </c>
      <c r="AQ769" s="9" t="str">
        <f>_xlfn.XLOOKUP(B769,[8]sheet1!$AC:$AC,[8]sheet1!$AF:$AF,"")</f>
        <v/>
      </c>
      <c r="AR769" s="14"/>
      <c r="AS769" s="14" t="s">
        <v>5465</v>
      </c>
      <c r="AT769" s="14" t="str">
        <f>_xlfn.XLOOKUP(B769,'[9]cell downs 18042026 17h'!$B:$B,'[9]cell downs 18042026 17h'!$B:$B,"")</f>
        <v/>
      </c>
      <c r="AU769" s="14" t="str">
        <f>_xlfn.XLOOKUP(B769,'[10]Cells Huawei 19042026 15h'!$B:$B,'[10]Cells Huawei 19042026 15h'!$B:$B,"")</f>
        <v/>
      </c>
      <c r="AV769" s="9" t="str">
        <f>_xlfn.XLOOKUP(B769,'[11]cells down 19042026 9H40'!$B:$B,'[11]cells down 19042026 9H40'!$B:$B,"")</f>
        <v/>
      </c>
    </row>
    <row r="770" spans="1:48" hidden="1" x14ac:dyDescent="0.3">
      <c r="A770" s="1" t="s">
        <v>713</v>
      </c>
      <c r="B770" s="1" t="s">
        <v>714</v>
      </c>
      <c r="C770" s="3" t="str">
        <f>_xlfn.XLOOKUP(B770,'[1]daily break down'!$D:$D,'[1]daily break down'!$E:$E,"")</f>
        <v>Yaounde</v>
      </c>
      <c r="D770" s="1" t="s">
        <v>5426</v>
      </c>
      <c r="E770" s="1"/>
      <c r="F770" s="3" t="s">
        <v>37</v>
      </c>
      <c r="G770" s="1" t="s">
        <v>38</v>
      </c>
      <c r="H770" s="29" t="str">
        <f>_xlfn.XLOOKUP(B770,[2]CALCULATION!$B:$B,[2]CALCULATION!$H:$H,"")</f>
        <v>ZTE</v>
      </c>
      <c r="I770" s="26">
        <v>0.34179144087457436</v>
      </c>
      <c r="J770" s="26">
        <v>0.61605927523949044</v>
      </c>
      <c r="K770" s="26">
        <v>0.7274571744099444</v>
      </c>
      <c r="L770" s="26">
        <v>1.1610279283058378</v>
      </c>
      <c r="M770" s="26">
        <v>1.3511141930126445</v>
      </c>
      <c r="N770" s="26">
        <v>1.0836058533300232</v>
      </c>
      <c r="O770" s="26">
        <v>0</v>
      </c>
      <c r="P770" s="114" t="s">
        <v>6364</v>
      </c>
      <c r="Q770" s="42" t="s">
        <v>5538</v>
      </c>
      <c r="R770" s="42"/>
      <c r="S770" s="41" t="str" cm="1">
        <f t="array" ref="S770">IFERROR(_xlfn.IFS(
U770="MPR ISSUE","PDH",
U770="BSS Hardware Issue","BSS",
U770="Sites strategiques, MLL, Pylone, etc.","ENVTECH",
U770="AKTIVCO DEFAUT GE &amp; POWER Cabinet","AKTIVCO",
U770="AKTIVCO Coupure ENEO &amp; Baisse de tension","AKTIVCO GRID ONLY",
U770="Coupure ENEO &amp; Baisse de tension","IHS GRID ONLY",
U770="Defaut GE &amp; POWER Cabinet","IHS",
U770="Sharing","Partners",
U770="Sites strategiques &amp; DataCenter","SST &amp; DC",
U770="Exclu","Exclu",
U770="SAT","SAT",
U770="SPARE-ISSUE","SPARE-ISSUE",
U770="Fiber CAmtel","TRANS_FO_CAMTEL",
U770="Fiber AOF","Fiber AOF",
U770="Projet OCM (HUAWEI)","TRAVAUX-HUAWEI",
U770="Projet OCM (NOKIA)","TRAVAUX-NOKIA",
U770="ACCESS-ISSUE","ACCESS-ISSUE",
U770="Projet OCM (ZTE, NOKIA, autres projets)","TRAVAUX OCM",
U770="No root CAuse","No root cause",
U770="ODU HS","PDH",
U770="IP &amp; VLAN","PDH",
U770="Warehouse HUAWEI","SPARE-ISSUE",
U770="SPARE-HS","SPARE-ISSUE",
U770="Power Telco","BSS",U770="no impacts","no impacts"
),"")</f>
        <v>No root cause</v>
      </c>
      <c r="T770" s="41" t="str" cm="1">
        <f t="array" ref="T770">IFERROR(_xlfn.IFS(
U770="MPR ISSUE","TX ISSUE",
U770="BSS Hardware Issue","RAN ISSUE",
U770="Sites strategiques, MLL, Pylone, etc.","ENVTECH",
U770="AKTIVCO DEFAUT GE &amp; POWER Cabinet","POWER ISSUE",
U770="AKTIVCO Coupure ENEO &amp; Baisse de tension","POWER ISSUE",
U770="Coupure ENEO &amp; Baisse de tension","POWER ISSUE",
U770="Defaut GE &amp; POWER Cabinet","POWER ISSUE",
U770="Sharing","POWER ISSUE",
U770="Sites strategiques &amp; DataCenter","POWER ISSUE",
U770="Exclu","Exclu",
U770="SAT","TX ISSUE",
U770="SPARE-ISSUE","SPARE-ISSUE",
U770="Fiber CAmtel","TX ISSUE",
U770="Fiber AOF","TX ISSUE",
U770="Projet OCM (HUAWEI)","TRAVAUX-HUAWEI",
U770="Projet OCM (NOKIA)","TRAVAUX -NOKIA",
U770="ACCESS-ISSUE","ACCESS-ISSUE",
U770="Projet OCM (ZTE, NOKIA, autres projets)","TRAVAUX OCM",
U770="No root CAuse","No root cause",
U770="ODU HS","TX ISSUE",
U770="IP &amp; VLAN","TX ISSUE",
U770="Warehouse HUAWEI","SPARE-ISSUE",
U770="SPARE-HS","SPARE-ISSUE",
U770="Power Telco","RAN ISSUE",U770="no impacts","no impacts"
),"")</f>
        <v>No root cause</v>
      </c>
      <c r="U770" s="68" t="s">
        <v>5691</v>
      </c>
      <c r="V770" s="41" t="str" cm="1">
        <f t="array" ref="V770">IFERROR(_xlfn.IFS(
U770="MPR ISSUE","ACTIVE",
U770="BSS Hardware Issue","ACTIVE",
U770="Sites strategiques, MLL, Pylone, etc.","PASSIVE",
U770="AKTIVCO DEFAUT GE &amp; POWER Cabinet","PASSIVE",
U770="AKTIVCO Coupure ENEO &amp; Baisse de tension","PASSIVE",
U770="Coupure ENEO &amp; Baisse de tension","PASSIVE",
U770="Defaut GE &amp; POWER Cabinet","PASSIVE",
U770="Sharing","PASSIVE",
U770="Sites strategiques &amp; DataCenter","PASSIVE",
U770="Exclu","Exclu",
U770="SAT","ACTIVE",
U770="SPARE-ISSUE","SPARE-ISSUE",
U770="Fiber CAmtel","ACTIVE",
U770="Fiber AOF","ACTIVE",
U770="Projet OCM (HUAWEI)","PLANNED WORKS",
U770="Projet OCM (NOKIA)","PLANNED WORKS",
U770="ACCESS-ISSUE","ACCESS-ISSUE",
U770="Projet OCM (ZTE, NOKIA, autres projets)","PLANNED WORKS",
U770="No root CAuse","No root cause",
U770="ODU HS","ACTIVE",
U770="IP &amp; VLAN","ACTIVE",
U770="Warehouse HUAWEI","SPARE-ISSUE",
U770="SPARE-HS","SPARE-ISSUE",
U770="Power Telco","ACTIVE", U770="no impacts","no impacts"
),"")</f>
        <v>No root cause</v>
      </c>
      <c r="W770" s="113"/>
      <c r="X770" s="113"/>
      <c r="Y770" s="113"/>
      <c r="Z770" s="113"/>
      <c r="AA770" s="113"/>
      <c r="AB770" s="17" t="s">
        <v>5465</v>
      </c>
      <c r="AC770" s="17" t="str">
        <f>_xlfn.XLOOKUP(B770,'INCIDENT-04-27-2026'!E:E,'INCIDENT-04-27-2026'!F:F,"")</f>
        <v/>
      </c>
      <c r="AD770" s="9"/>
      <c r="AE770" s="7" t="s">
        <v>5465</v>
      </c>
      <c r="AF770" s="6" t="str">
        <f>_xlfn.XLOOKUP(B770,'[13]Input_27-04'!$B:$B,'[13]Input_27-04'!$M:$M,"")</f>
        <v/>
      </c>
      <c r="AG770" s="7"/>
      <c r="AH770" s="3"/>
      <c r="AI770" s="18" t="str">
        <f>_xlfn.XLOOKUP(B770,'[3]Cells Huawei 27042026 10h'!$B:$B,'[3]Cells Huawei 27042026 10h'!$T:$T,"")</f>
        <v/>
      </c>
      <c r="AJ770" s="18" t="str">
        <f>_xlfn.XLOOKUP(B770,'[3]Cells Huawei 27042026 15h'!$B:$B,'[3]Cells Huawei 27042026 15h'!$T:$T,"")</f>
        <v/>
      </c>
      <c r="AK770" s="18" t="str">
        <f>_xlfn.XLOOKUP(B770,'[4]cells down 27042026 11h28'!$B:$B,'[4]cells down 27042026 11h28'!$R:$R,"")</f>
        <v/>
      </c>
      <c r="AL770" s="18" t="str">
        <f>_xlfn.XLOOKUP(B770,'[4]cells down 27042026 18h01'!$B:$B,'[4]cells down 27042026 18h01'!$R:$R,"")</f>
        <v/>
      </c>
      <c r="AM770" s="18" t="str">
        <f>_xlfn.XLOOKUP(B770,'[5]cell downs 27042026 11h'!$B:$B,'[5]cell downs 27042026 11h'!$R:$R,"")</f>
        <v/>
      </c>
      <c r="AN770" s="18" t="str">
        <f>_xlfn.XLOOKUP(B770,'[5]cell downs 27042026 17h40'!$B:$B,'[5]cell downs 27042026 17h40'!$R:$R,"")</f>
        <v/>
      </c>
      <c r="AO770" s="18" t="str">
        <f>_xlfn.XLOOKUP(B770,'[6]ALL SITES DOWN'!$D:$D,'[6]ALL SITES DOWN'!$J:$J,"")</f>
        <v/>
      </c>
      <c r="AP770" s="18" t="str">
        <f>_xlfn.XLOOKUP(B770,'[7]ALL SITES DOWN'!$D:$D,'[7]ALL SITES DOWN'!$J:$J,"")</f>
        <v/>
      </c>
      <c r="AQ770" s="9" t="str">
        <f>_xlfn.XLOOKUP(B770,[8]sheet1!$AC:$AC,[8]sheet1!$AF:$AF,"")</f>
        <v/>
      </c>
      <c r="AR770" s="14"/>
      <c r="AS770" s="14" t="s">
        <v>5465</v>
      </c>
      <c r="AT770" s="14" t="str">
        <f>_xlfn.XLOOKUP(B770,'[9]cell downs 18042026 17h'!$B:$B,'[9]cell downs 18042026 17h'!$B:$B,"")</f>
        <v/>
      </c>
      <c r="AU770" s="14" t="str">
        <f>_xlfn.XLOOKUP(B770,'[10]Cells Huawei 19042026 15h'!$B:$B,'[10]Cells Huawei 19042026 15h'!$B:$B,"")</f>
        <v/>
      </c>
      <c r="AV770" s="9" t="str">
        <f>_xlfn.XLOOKUP(B770,'[11]cells down 19042026 9H40'!$B:$B,'[11]cells down 19042026 9H40'!$B:$B,"")</f>
        <v>CTR_851</v>
      </c>
    </row>
    <row r="771" spans="1:48" hidden="1" x14ac:dyDescent="0.3">
      <c r="A771" s="1" t="s">
        <v>1954</v>
      </c>
      <c r="B771" s="8" t="s">
        <v>1955</v>
      </c>
      <c r="C771" s="3" t="str">
        <f>_xlfn.XLOOKUP(B771,'[1]daily break down'!$D:$D,'[1]daily break down'!$E:$E,"")</f>
        <v>Douala</v>
      </c>
      <c r="D771" s="1" t="s">
        <v>11</v>
      </c>
      <c r="E771" s="1" t="s">
        <v>5443</v>
      </c>
      <c r="F771" s="3" t="s">
        <v>31</v>
      </c>
      <c r="G771" s="1" t="s">
        <v>32</v>
      </c>
      <c r="H771" s="29" t="str">
        <f>_xlfn.XLOOKUP(B771,[2]CALCULATION!$B:$B,[2]CALCULATION!$H:$H,"")</f>
        <v>ZTE</v>
      </c>
      <c r="I771" s="26">
        <v>0</v>
      </c>
      <c r="J771" s="26">
        <v>1.1794515642077097</v>
      </c>
      <c r="K771" s="26">
        <v>3.3537973021947143</v>
      </c>
      <c r="L771" s="26">
        <v>0.6124387543410561</v>
      </c>
      <c r="M771" s="26">
        <v>1.6452681397014559</v>
      </c>
      <c r="N771" s="26">
        <v>1.0530543641723256</v>
      </c>
      <c r="O771" s="26">
        <v>0</v>
      </c>
      <c r="P771" s="114" t="s">
        <v>6364</v>
      </c>
      <c r="Q771" s="42" t="s">
        <v>5538</v>
      </c>
      <c r="R771" s="42"/>
      <c r="S771" s="41" t="str" cm="1">
        <f t="array" ref="S771">IFERROR(_xlfn.IFS(
U771="MPR ISSUE","PDH",
U771="BSS Hardware Issue","BSS",
U771="Sites strategiques, MLL, Pylone, etc.","ENVTECH",
U771="AKTIVCO DEFAUT GE &amp; POWER Cabinet","AKTIVCO",
U771="AKTIVCO Coupure ENEO &amp; Baisse de tension","AKTIVCO GRID ONLY",
U771="Coupure ENEO &amp; Baisse de tension","IHS GRID ONLY",
U771="Defaut GE &amp; POWER Cabinet","IHS",
U771="Sharing","Partners",
U771="Sites strategiques &amp; DataCenter","SST &amp; DC",
U771="Exclu","Exclu",
U771="SAT","SAT",
U771="SPARE-ISSUE","SPARE-ISSUE",
U771="Fiber CAmtel","TRANS_FO_CAMTEL",
U771="Fiber AOF","Fiber AOF",
U771="Projet OCM (HUAWEI)","TRAVAUX-HUAWEI",
U771="Projet OCM (NOKIA)","TRAVAUX-NOKIA",
U771="ACCESS-ISSUE","ACCESS-ISSUE",
U771="Projet OCM (ZTE, NOKIA, autres projets)","TRAVAUX OCM",
U771="No root CAuse","No root cause",
U771="ODU HS","PDH",
U771="IP &amp; VLAN","PDH",
U771="Warehouse HUAWEI","SPARE-ISSUE",
U771="SPARE-HS","SPARE-ISSUE",
U771="Power Telco","BSS",U771="no impacts","no impacts"
),"")</f>
        <v>No root cause</v>
      </c>
      <c r="T771" s="41" t="str" cm="1">
        <f t="array" ref="T771">IFERROR(_xlfn.IFS(
U771="MPR ISSUE","TX ISSUE",
U771="BSS Hardware Issue","RAN ISSUE",
U771="Sites strategiques, MLL, Pylone, etc.","ENVTECH",
U771="AKTIVCO DEFAUT GE &amp; POWER Cabinet","POWER ISSUE",
U771="AKTIVCO Coupure ENEO &amp; Baisse de tension","POWER ISSUE",
U771="Coupure ENEO &amp; Baisse de tension","POWER ISSUE",
U771="Defaut GE &amp; POWER Cabinet","POWER ISSUE",
U771="Sharing","POWER ISSUE",
U771="Sites strategiques &amp; DataCenter","POWER ISSUE",
U771="Exclu","Exclu",
U771="SAT","TX ISSUE",
U771="SPARE-ISSUE","SPARE-ISSUE",
U771="Fiber CAmtel","TX ISSUE",
U771="Fiber AOF","TX ISSUE",
U771="Projet OCM (HUAWEI)","TRAVAUX-HUAWEI",
U771="Projet OCM (NOKIA)","TRAVAUX -NOKIA",
U771="ACCESS-ISSUE","ACCESS-ISSUE",
U771="Projet OCM (ZTE, NOKIA, autres projets)","TRAVAUX OCM",
U771="No root CAuse","No root cause",
U771="ODU HS","TX ISSUE",
U771="IP &amp; VLAN","TX ISSUE",
U771="Warehouse HUAWEI","SPARE-ISSUE",
U771="SPARE-HS","SPARE-ISSUE",
U771="Power Telco","RAN ISSUE",U771="no impacts","no impacts"
),"")</f>
        <v>No root cause</v>
      </c>
      <c r="U771" s="68" t="s">
        <v>5691</v>
      </c>
      <c r="V771" s="41" t="str" cm="1">
        <f t="array" ref="V771">IFERROR(_xlfn.IFS(
U771="MPR ISSUE","ACTIVE",
U771="BSS Hardware Issue","ACTIVE",
U771="Sites strategiques, MLL, Pylone, etc.","PASSIVE",
U771="AKTIVCO DEFAUT GE &amp; POWER Cabinet","PASSIVE",
U771="AKTIVCO Coupure ENEO &amp; Baisse de tension","PASSIVE",
U771="Coupure ENEO &amp; Baisse de tension","PASSIVE",
U771="Defaut GE &amp; POWER Cabinet","PASSIVE",
U771="Sharing","PASSIVE",
U771="Sites strategiques &amp; DataCenter","PASSIVE",
U771="Exclu","Exclu",
U771="SAT","ACTIVE",
U771="SPARE-ISSUE","SPARE-ISSUE",
U771="Fiber CAmtel","ACTIVE",
U771="Fiber AOF","ACTIVE",
U771="Projet OCM (HUAWEI)","PLANNED WORKS",
U771="Projet OCM (NOKIA)","PLANNED WORKS",
U771="ACCESS-ISSUE","ACCESS-ISSUE",
U771="Projet OCM (ZTE, NOKIA, autres projets)","PLANNED WORKS",
U771="No root CAuse","No root cause",
U771="ODU HS","ACTIVE",
U771="IP &amp; VLAN","ACTIVE",
U771="Warehouse HUAWEI","SPARE-ISSUE",
U771="SPARE-HS","SPARE-ISSUE",
U771="Power Telco","ACTIVE", U771="no impacts","no impacts"
),"")</f>
        <v>No root cause</v>
      </c>
      <c r="W771" s="113"/>
      <c r="X771" s="113"/>
      <c r="Y771" s="113"/>
      <c r="Z771" s="113"/>
      <c r="AA771" s="113"/>
      <c r="AB771" s="17" t="s">
        <v>5465</v>
      </c>
      <c r="AC771" s="17" t="str">
        <f>_xlfn.XLOOKUP(B771,'INCIDENT-04-27-2026'!E:E,'INCIDENT-04-27-2026'!F:F,"")</f>
        <v/>
      </c>
      <c r="AD771" s="9"/>
      <c r="AE771" s="7" t="s">
        <v>5465</v>
      </c>
      <c r="AF771" s="6" t="str">
        <f>_xlfn.XLOOKUP(B771,'[13]Input_27-04'!$B:$B,'[13]Input_27-04'!$M:$M,"")</f>
        <v/>
      </c>
      <c r="AG771" s="7"/>
      <c r="AH771" s="3"/>
      <c r="AI771" s="18" t="str">
        <f>_xlfn.XLOOKUP(B771,'[3]Cells Huawei 27042026 10h'!$B:$B,'[3]Cells Huawei 27042026 10h'!$T:$T,"")</f>
        <v/>
      </c>
      <c r="AJ771" s="18" t="str">
        <f>_xlfn.XLOOKUP(B771,'[3]Cells Huawei 27042026 15h'!$B:$B,'[3]Cells Huawei 27042026 15h'!$T:$T,"")</f>
        <v/>
      </c>
      <c r="AK771" s="18" t="str">
        <f>_xlfn.XLOOKUP(B771,'[4]cells down 27042026 11h28'!$B:$B,'[4]cells down 27042026 11h28'!$R:$R,"")</f>
        <v/>
      </c>
      <c r="AL771" s="18" t="str">
        <f>_xlfn.XLOOKUP(B771,'[4]cells down 27042026 18h01'!$B:$B,'[4]cells down 27042026 18h01'!$R:$R,"")</f>
        <v/>
      </c>
      <c r="AM771" s="18" t="str">
        <f>_xlfn.XLOOKUP(B771,'[5]cell downs 27042026 11h'!$B:$B,'[5]cell downs 27042026 11h'!$R:$R,"")</f>
        <v/>
      </c>
      <c r="AN771" s="18" t="str">
        <f>_xlfn.XLOOKUP(B771,'[5]cell downs 27042026 17h40'!$B:$B,'[5]cell downs 27042026 17h40'!$R:$R,"")</f>
        <v/>
      </c>
      <c r="AO771" s="18" t="str">
        <f>_xlfn.XLOOKUP(B771,'[6]ALL SITES DOWN'!$D:$D,'[6]ALL SITES DOWN'!$J:$J,"")</f>
        <v/>
      </c>
      <c r="AP771" s="18" t="str">
        <f>_xlfn.XLOOKUP(B771,'[7]ALL SITES DOWN'!$D:$D,'[7]ALL SITES DOWN'!$J:$J,"")</f>
        <v/>
      </c>
      <c r="AQ771" s="9" t="str">
        <f>_xlfn.XLOOKUP(B771,[8]sheet1!$AC:$AC,[8]sheet1!$AF:$AF,"")</f>
        <v/>
      </c>
      <c r="AR771" s="14"/>
      <c r="AS771" s="14" t="s">
        <v>5465</v>
      </c>
      <c r="AT771" s="14" t="str">
        <f>_xlfn.XLOOKUP(B771,'[9]cell downs 18042026 17h'!$B:$B,'[9]cell downs 18042026 17h'!$B:$B,"")</f>
        <v/>
      </c>
      <c r="AU771" s="14" t="str">
        <f>_xlfn.XLOOKUP(B771,'[10]Cells Huawei 19042026 15h'!$B:$B,'[10]Cells Huawei 19042026 15h'!$B:$B,"")</f>
        <v/>
      </c>
      <c r="AV771" s="9" t="str">
        <f>_xlfn.XLOOKUP(B771,'[11]cells down 19042026 9H40'!$B:$B,'[11]cells down 19042026 9H40'!$B:$B,"")</f>
        <v/>
      </c>
    </row>
    <row r="772" spans="1:48" hidden="1" x14ac:dyDescent="0.3">
      <c r="A772" s="1" t="s">
        <v>246</v>
      </c>
      <c r="B772" s="1" t="s">
        <v>247</v>
      </c>
      <c r="C772" s="3" t="str">
        <f>_xlfn.XLOOKUP(B772,'[1]daily break down'!$D:$D,'[1]daily break down'!$E:$E,"")</f>
        <v>Douala</v>
      </c>
      <c r="D772" s="1" t="s">
        <v>21</v>
      </c>
      <c r="E772" s="1" t="s">
        <v>30</v>
      </c>
      <c r="F772" s="3" t="s">
        <v>31</v>
      </c>
      <c r="G772" s="1" t="s">
        <v>32</v>
      </c>
      <c r="H772" s="29" t="str">
        <f>_xlfn.XLOOKUP(B772,[2]CALCULATION!$B:$B,[2]CALCULATION!$H:$H,"")</f>
        <v>ZTE</v>
      </c>
      <c r="I772" s="26">
        <v>24.226778014627619</v>
      </c>
      <c r="J772" s="26">
        <v>2.8934560957444067</v>
      </c>
      <c r="K772" s="26">
        <v>1.0202913253032693</v>
      </c>
      <c r="L772" s="26">
        <v>6.2738990049453163</v>
      </c>
      <c r="M772" s="26">
        <v>0</v>
      </c>
      <c r="N772" s="26">
        <v>0.99594644340002392</v>
      </c>
      <c r="O772" s="26">
        <v>0</v>
      </c>
      <c r="P772" s="114" t="s">
        <v>6364</v>
      </c>
      <c r="Q772" s="42" t="s">
        <v>5538</v>
      </c>
      <c r="R772" s="42"/>
      <c r="S772" s="41" t="str" cm="1">
        <f t="array" ref="S772">IFERROR(_xlfn.IFS(
U772="MPR ISSUE","PDH",
U772="BSS Hardware Issue","BSS",
U772="Sites strategiques, MLL, Pylone, etc.","ENVTECH",
U772="AKTIVCO DEFAUT GE &amp; POWER Cabinet","AKTIVCO",
U772="AKTIVCO Coupure ENEO &amp; Baisse de tension","AKTIVCO GRID ONLY",
U772="Coupure ENEO &amp; Baisse de tension","IHS GRID ONLY",
U772="Defaut GE &amp; POWER Cabinet","IHS",
U772="Sharing","Partners",
U772="Sites strategiques &amp; DataCenter","SST &amp; DC",
U772="Exclu","Exclu",
U772="SAT","SAT",
U772="SPARE-ISSUE","SPARE-ISSUE",
U772="Fiber CAmtel","TRANS_FO_CAMTEL",
U772="Fiber AOF","Fiber AOF",
U772="Projet OCM (HUAWEI)","TRAVAUX-HUAWEI",
U772="Projet OCM (NOKIA)","TRAVAUX-NOKIA",
U772="ACCESS-ISSUE","ACCESS-ISSUE",
U772="Projet OCM (ZTE, NOKIA, autres projets)","TRAVAUX OCM",
U772="No root CAuse","No root cause",
U772="ODU HS","PDH",
U772="IP &amp; VLAN","PDH",
U772="Warehouse HUAWEI","SPARE-ISSUE",
U772="SPARE-HS","SPARE-ISSUE",
U772="Power Telco","BSS",U772="no impacts","no impacts"
),"")</f>
        <v>No root cause</v>
      </c>
      <c r="T772" s="41" t="str" cm="1">
        <f t="array" ref="T772">IFERROR(_xlfn.IFS(
U772="MPR ISSUE","TX ISSUE",
U772="BSS Hardware Issue","RAN ISSUE",
U772="Sites strategiques, MLL, Pylone, etc.","ENVTECH",
U772="AKTIVCO DEFAUT GE &amp; POWER Cabinet","POWER ISSUE",
U772="AKTIVCO Coupure ENEO &amp; Baisse de tension","POWER ISSUE",
U772="Coupure ENEO &amp; Baisse de tension","POWER ISSUE",
U772="Defaut GE &amp; POWER Cabinet","POWER ISSUE",
U772="Sharing","POWER ISSUE",
U772="Sites strategiques &amp; DataCenter","POWER ISSUE",
U772="Exclu","Exclu",
U772="SAT","TX ISSUE",
U772="SPARE-ISSUE","SPARE-ISSUE",
U772="Fiber CAmtel","TX ISSUE",
U772="Fiber AOF","TX ISSUE",
U772="Projet OCM (HUAWEI)","TRAVAUX-HUAWEI",
U772="Projet OCM (NOKIA)","TRAVAUX -NOKIA",
U772="ACCESS-ISSUE","ACCESS-ISSUE",
U772="Projet OCM (ZTE, NOKIA, autres projets)","TRAVAUX OCM",
U772="No root CAuse","No root cause",
U772="ODU HS","TX ISSUE",
U772="IP &amp; VLAN","TX ISSUE",
U772="Warehouse HUAWEI","SPARE-ISSUE",
U772="SPARE-HS","SPARE-ISSUE",
U772="Power Telco","RAN ISSUE",U772="no impacts","no impacts"
),"")</f>
        <v>No root cause</v>
      </c>
      <c r="U772" s="68" t="s">
        <v>5691</v>
      </c>
      <c r="V772" s="41" t="str" cm="1">
        <f t="array" ref="V772">IFERROR(_xlfn.IFS(
U772="MPR ISSUE","ACTIVE",
U772="BSS Hardware Issue","ACTIVE",
U772="Sites strategiques, MLL, Pylone, etc.","PASSIVE",
U772="AKTIVCO DEFAUT GE &amp; POWER Cabinet","PASSIVE",
U772="AKTIVCO Coupure ENEO &amp; Baisse de tension","PASSIVE",
U772="Coupure ENEO &amp; Baisse de tension","PASSIVE",
U772="Defaut GE &amp; POWER Cabinet","PASSIVE",
U772="Sharing","PASSIVE",
U772="Sites strategiques &amp; DataCenter","PASSIVE",
U772="Exclu","Exclu",
U772="SAT","ACTIVE",
U772="SPARE-ISSUE","SPARE-ISSUE",
U772="Fiber CAmtel","ACTIVE",
U772="Fiber AOF","ACTIVE",
U772="Projet OCM (HUAWEI)","PLANNED WORKS",
U772="Projet OCM (NOKIA)","PLANNED WORKS",
U772="ACCESS-ISSUE","ACCESS-ISSUE",
U772="Projet OCM (ZTE, NOKIA, autres projets)","PLANNED WORKS",
U772="No root CAuse","No root cause",
U772="ODU HS","ACTIVE",
U772="IP &amp; VLAN","ACTIVE",
U772="Warehouse HUAWEI","SPARE-ISSUE",
U772="SPARE-HS","SPARE-ISSUE",
U772="Power Telco","ACTIVE", U772="no impacts","no impacts"
),"")</f>
        <v>No root cause</v>
      </c>
      <c r="W772" s="113"/>
      <c r="X772" s="113"/>
      <c r="Y772" s="113"/>
      <c r="Z772" s="113"/>
      <c r="AA772" s="113"/>
      <c r="AB772" s="17" t="s">
        <v>5465</v>
      </c>
      <c r="AC772" s="17" t="str">
        <f>_xlfn.XLOOKUP(B772,'INCIDENT-04-27-2026'!E:E,'INCIDENT-04-27-2026'!F:F,"")</f>
        <v/>
      </c>
      <c r="AD772" s="9"/>
      <c r="AE772" s="7" t="s">
        <v>5465</v>
      </c>
      <c r="AF772" s="6" t="str">
        <f>_xlfn.XLOOKUP(B772,'[13]Input_27-04'!$B:$B,'[13]Input_27-04'!$M:$M,"")</f>
        <v/>
      </c>
      <c r="AG772" s="7"/>
      <c r="AH772" s="3"/>
      <c r="AI772" s="18" t="str">
        <f>_xlfn.XLOOKUP(B772,'[3]Cells Huawei 27042026 10h'!$B:$B,'[3]Cells Huawei 27042026 10h'!$T:$T,"")</f>
        <v/>
      </c>
      <c r="AJ772" s="18" t="str">
        <f>_xlfn.XLOOKUP(B772,'[3]Cells Huawei 27042026 15h'!$B:$B,'[3]Cells Huawei 27042026 15h'!$T:$T,"")</f>
        <v/>
      </c>
      <c r="AK772" s="18" t="str">
        <f>_xlfn.XLOOKUP(B772,'[4]cells down 27042026 11h28'!$B:$B,'[4]cells down 27042026 11h28'!$R:$R,"")</f>
        <v/>
      </c>
      <c r="AL772" s="18" t="str">
        <f>_xlfn.XLOOKUP(B772,'[4]cells down 27042026 18h01'!$B:$B,'[4]cells down 27042026 18h01'!$R:$R,"")</f>
        <v/>
      </c>
      <c r="AM772" s="18" t="str">
        <f>_xlfn.XLOOKUP(B772,'[5]cell downs 27042026 11h'!$B:$B,'[5]cell downs 27042026 11h'!$R:$R,"")</f>
        <v/>
      </c>
      <c r="AN772" s="18" t="str">
        <f>_xlfn.XLOOKUP(B772,'[5]cell downs 27042026 17h40'!$B:$B,'[5]cell downs 27042026 17h40'!$R:$R,"")</f>
        <v/>
      </c>
      <c r="AO772" s="18" t="str">
        <f>_xlfn.XLOOKUP(B772,'[6]ALL SITES DOWN'!$D:$D,'[6]ALL SITES DOWN'!$J:$J,"")</f>
        <v/>
      </c>
      <c r="AP772" s="18" t="str">
        <f>_xlfn.XLOOKUP(B772,'[7]ALL SITES DOWN'!$D:$D,'[7]ALL SITES DOWN'!$J:$J,"")</f>
        <v/>
      </c>
      <c r="AQ772" s="9" t="str">
        <f>_xlfn.XLOOKUP(B772,[8]sheet1!$AC:$AC,[8]sheet1!$AF:$AF,"")</f>
        <v/>
      </c>
      <c r="AR772" s="14"/>
      <c r="AS772" s="14" t="s">
        <v>5465</v>
      </c>
      <c r="AT772" s="14" t="str">
        <f>_xlfn.XLOOKUP(B772,'[9]cell downs 18042026 17h'!$B:$B,'[9]cell downs 18042026 17h'!$B:$B,"")</f>
        <v/>
      </c>
      <c r="AU772" s="14" t="str">
        <f>_xlfn.XLOOKUP(B772,'[10]Cells Huawei 19042026 15h'!$B:$B,'[10]Cells Huawei 19042026 15h'!$B:$B,"")</f>
        <v/>
      </c>
      <c r="AV772" s="9" t="str">
        <f>_xlfn.XLOOKUP(B772,'[11]cells down 19042026 9H40'!$B:$B,'[11]cells down 19042026 9H40'!$B:$B,"")</f>
        <v>LIT_728</v>
      </c>
    </row>
    <row r="773" spans="1:48" hidden="1" x14ac:dyDescent="0.3">
      <c r="A773" s="1" t="s">
        <v>2592</v>
      </c>
      <c r="B773" s="8" t="s">
        <v>2593</v>
      </c>
      <c r="C773" s="3" t="str">
        <f>_xlfn.XLOOKUP(B773,'[1]daily break down'!$D:$D,'[1]daily break down'!$E:$E,"")</f>
        <v>SUD-OUEST</v>
      </c>
      <c r="D773" s="1" t="s">
        <v>11</v>
      </c>
      <c r="E773" s="1" t="s">
        <v>12</v>
      </c>
      <c r="F773" s="3" t="s">
        <v>13</v>
      </c>
      <c r="G773" s="1" t="s">
        <v>63</v>
      </c>
      <c r="H773" s="27" t="str">
        <f>_xlfn.XLOOKUP(B773,[2]CALCULATION!$B:$B,[2]CALCULATION!$H:$H,"")</f>
        <v>Huawei</v>
      </c>
      <c r="I773" s="26">
        <v>0</v>
      </c>
      <c r="J773" s="26">
        <v>0</v>
      </c>
      <c r="K773" s="26">
        <v>0</v>
      </c>
      <c r="L773" s="26">
        <v>0</v>
      </c>
      <c r="M773" s="26">
        <v>0</v>
      </c>
      <c r="N773" s="26">
        <v>0.98726076025945042</v>
      </c>
      <c r="O773" s="26">
        <v>0</v>
      </c>
      <c r="P773" s="114" t="s">
        <v>6364</v>
      </c>
      <c r="Q773" s="42" t="s">
        <v>5538</v>
      </c>
      <c r="R773" s="42"/>
      <c r="S773" s="41" t="str" cm="1">
        <f t="array" ref="S773">IFERROR(_xlfn.IFS(
U773="MPR ISSUE","PDH",
U773="BSS Hardware Issue","BSS",
U773="Sites strategiques, MLL, Pylone, etc.","ENVTECH",
U773="AKTIVCO DEFAUT GE &amp; POWER Cabinet","AKTIVCO",
U773="AKTIVCO Coupure ENEO &amp; Baisse de tension","AKTIVCO GRID ONLY",
U773="Coupure ENEO &amp; Baisse de tension","IHS GRID ONLY",
U773="Defaut GE &amp; POWER Cabinet","IHS",
U773="Sharing","Partners",
U773="Sites strategiques &amp; DataCenter","SST &amp; DC",
U773="Exclu","Exclu",
U773="SAT","SAT",
U773="SPARE-ISSUE","SPARE-ISSUE",
U773="Fiber CAmtel","TRANS_FO_CAMTEL",
U773="Fiber AOF","Fiber AOF",
U773="Projet OCM (HUAWEI)","TRAVAUX-HUAWEI",
U773="Projet OCM (NOKIA)","TRAVAUX-NOKIA",
U773="ACCESS-ISSUE","ACCESS-ISSUE",
U773="Projet OCM (ZTE, NOKIA, autres projets)","TRAVAUX OCM",
U773="No root CAuse","No root cause",
U773="ODU HS","PDH",
U773="IP &amp; VLAN","PDH",
U773="Warehouse HUAWEI","SPARE-ISSUE",
U773="SPARE-HS","SPARE-ISSUE",
U773="Power Telco","BSS",U773="no impacts","no impacts"
),"")</f>
        <v>No root cause</v>
      </c>
      <c r="T773" s="41" t="str" cm="1">
        <f t="array" ref="T773">IFERROR(_xlfn.IFS(
U773="MPR ISSUE","TX ISSUE",
U773="BSS Hardware Issue","RAN ISSUE",
U773="Sites strategiques, MLL, Pylone, etc.","ENVTECH",
U773="AKTIVCO DEFAUT GE &amp; POWER Cabinet","POWER ISSUE",
U773="AKTIVCO Coupure ENEO &amp; Baisse de tension","POWER ISSUE",
U773="Coupure ENEO &amp; Baisse de tension","POWER ISSUE",
U773="Defaut GE &amp; POWER Cabinet","POWER ISSUE",
U773="Sharing","POWER ISSUE",
U773="Sites strategiques &amp; DataCenter","POWER ISSUE",
U773="Exclu","Exclu",
U773="SAT","TX ISSUE",
U773="SPARE-ISSUE","SPARE-ISSUE",
U773="Fiber CAmtel","TX ISSUE",
U773="Fiber AOF","TX ISSUE",
U773="Projet OCM (HUAWEI)","TRAVAUX-HUAWEI",
U773="Projet OCM (NOKIA)","TRAVAUX -NOKIA",
U773="ACCESS-ISSUE","ACCESS-ISSUE",
U773="Projet OCM (ZTE, NOKIA, autres projets)","TRAVAUX OCM",
U773="No root CAuse","No root cause",
U773="ODU HS","TX ISSUE",
U773="IP &amp; VLAN","TX ISSUE",
U773="Warehouse HUAWEI","SPARE-ISSUE",
U773="SPARE-HS","SPARE-ISSUE",
U773="Power Telco","RAN ISSUE",U773="no impacts","no impacts"
),"")</f>
        <v>No root cause</v>
      </c>
      <c r="U773" s="68" t="s">
        <v>5691</v>
      </c>
      <c r="V773" s="41" t="str" cm="1">
        <f t="array" ref="V773">IFERROR(_xlfn.IFS(
U773="MPR ISSUE","ACTIVE",
U773="BSS Hardware Issue","ACTIVE",
U773="Sites strategiques, MLL, Pylone, etc.","PASSIVE",
U773="AKTIVCO DEFAUT GE &amp; POWER Cabinet","PASSIVE",
U773="AKTIVCO Coupure ENEO &amp; Baisse de tension","PASSIVE",
U773="Coupure ENEO &amp; Baisse de tension","PASSIVE",
U773="Defaut GE &amp; POWER Cabinet","PASSIVE",
U773="Sharing","PASSIVE",
U773="Sites strategiques &amp; DataCenter","PASSIVE",
U773="Exclu","Exclu",
U773="SAT","ACTIVE",
U773="SPARE-ISSUE","SPARE-ISSUE",
U773="Fiber CAmtel","ACTIVE",
U773="Fiber AOF","ACTIVE",
U773="Projet OCM (HUAWEI)","PLANNED WORKS",
U773="Projet OCM (NOKIA)","PLANNED WORKS",
U773="ACCESS-ISSUE","ACCESS-ISSUE",
U773="Projet OCM (ZTE, NOKIA, autres projets)","PLANNED WORKS",
U773="No root CAuse","No root cause",
U773="ODU HS","ACTIVE",
U773="IP &amp; VLAN","ACTIVE",
U773="Warehouse HUAWEI","SPARE-ISSUE",
U773="SPARE-HS","SPARE-ISSUE",
U773="Power Telco","ACTIVE", U773="no impacts","no impacts"
),"")</f>
        <v>No root cause</v>
      </c>
      <c r="W773" s="113"/>
      <c r="X773" s="113"/>
      <c r="Y773" s="113"/>
      <c r="Z773" s="113"/>
      <c r="AA773" s="113"/>
      <c r="AB773" s="17" t="s">
        <v>5465</v>
      </c>
      <c r="AC773" s="17" t="str">
        <f>_xlfn.XLOOKUP(B773,'INCIDENT-04-27-2026'!E:E,'INCIDENT-04-27-2026'!F:F,"")</f>
        <v/>
      </c>
      <c r="AD773" s="9"/>
      <c r="AE773" s="7" t="s">
        <v>5465</v>
      </c>
      <c r="AF773" s="6" t="str">
        <f>_xlfn.XLOOKUP(B773,'[13]Input_27-04'!$B:$B,'[13]Input_27-04'!$M:$M,"")</f>
        <v/>
      </c>
      <c r="AG773" s="7"/>
      <c r="AH773" s="3"/>
      <c r="AI773" s="18" t="str">
        <f>_xlfn.XLOOKUP(B773,'[3]Cells Huawei 27042026 10h'!$B:$B,'[3]Cells Huawei 27042026 10h'!$T:$T,"")</f>
        <v/>
      </c>
      <c r="AJ773" s="18" t="str">
        <f>_xlfn.XLOOKUP(B773,'[3]Cells Huawei 27042026 15h'!$B:$B,'[3]Cells Huawei 27042026 15h'!$T:$T,"")</f>
        <v/>
      </c>
      <c r="AK773" s="18" t="str">
        <f>_xlfn.XLOOKUP(B773,'[4]cells down 27042026 11h28'!$B:$B,'[4]cells down 27042026 11h28'!$R:$R,"")</f>
        <v/>
      </c>
      <c r="AL773" s="18" t="str">
        <f>_xlfn.XLOOKUP(B773,'[4]cells down 27042026 18h01'!$B:$B,'[4]cells down 27042026 18h01'!$R:$R,"")</f>
        <v/>
      </c>
      <c r="AM773" s="18" t="str">
        <f>_xlfn.XLOOKUP(B773,'[5]cell downs 27042026 11h'!$B:$B,'[5]cell downs 27042026 11h'!$R:$R,"")</f>
        <v/>
      </c>
      <c r="AN773" s="18" t="str">
        <f>_xlfn.XLOOKUP(B773,'[5]cell downs 27042026 17h40'!$B:$B,'[5]cell downs 27042026 17h40'!$R:$R,"")</f>
        <v/>
      </c>
      <c r="AO773" s="18" t="str">
        <f>_xlfn.XLOOKUP(B773,'[6]ALL SITES DOWN'!$D:$D,'[6]ALL SITES DOWN'!$J:$J,"")</f>
        <v/>
      </c>
      <c r="AP773" s="18" t="str">
        <f>_xlfn.XLOOKUP(B773,'[7]ALL SITES DOWN'!$D:$D,'[7]ALL SITES DOWN'!$J:$J,"")</f>
        <v/>
      </c>
      <c r="AQ773" s="9" t="str">
        <f>_xlfn.XLOOKUP(B773,[8]sheet1!$AC:$AC,[8]sheet1!$AF:$AF,"")</f>
        <v/>
      </c>
      <c r="AR773" s="14"/>
      <c r="AS773" s="14" t="s">
        <v>5465</v>
      </c>
      <c r="AT773" s="14" t="str">
        <f>_xlfn.XLOOKUP(B773,'[9]cell downs 18042026 17h'!$B:$B,'[9]cell downs 18042026 17h'!$B:$B,"")</f>
        <v/>
      </c>
      <c r="AU773" s="14" t="str">
        <f>_xlfn.XLOOKUP(B773,'[10]Cells Huawei 19042026 15h'!$B:$B,'[10]Cells Huawei 19042026 15h'!$B:$B,"")</f>
        <v/>
      </c>
      <c r="AV773" s="9" t="str">
        <f>_xlfn.XLOOKUP(B773,'[11]cells down 19042026 9H40'!$B:$B,'[11]cells down 19042026 9H40'!$B:$B,"")</f>
        <v/>
      </c>
    </row>
    <row r="774" spans="1:48" hidden="1" x14ac:dyDescent="0.3">
      <c r="A774" s="1" t="s">
        <v>923</v>
      </c>
      <c r="B774" s="8" t="s">
        <v>924</v>
      </c>
      <c r="C774" s="3" t="str">
        <f>_xlfn.XLOOKUP(B774,'[1]daily break down'!$D:$D,'[1]daily break down'!$E:$E,"")</f>
        <v>Yaounde</v>
      </c>
      <c r="D774" s="1" t="s">
        <v>18</v>
      </c>
      <c r="E774" s="1"/>
      <c r="F774" s="3" t="s">
        <v>37</v>
      </c>
      <c r="G774" s="1" t="s">
        <v>38</v>
      </c>
      <c r="H774" s="29" t="str">
        <f>_xlfn.XLOOKUP(B774,[2]CALCULATION!$B:$B,[2]CALCULATION!$H:$H,"")</f>
        <v>ZTE</v>
      </c>
      <c r="I774" s="26">
        <v>0</v>
      </c>
      <c r="J774" s="26">
        <v>0.35024526799701949</v>
      </c>
      <c r="K774" s="26">
        <v>1.0808057460341898E-2</v>
      </c>
      <c r="L774" s="26">
        <v>9.9876438577421278E-4</v>
      </c>
      <c r="M774" s="26">
        <v>10.245342904349759</v>
      </c>
      <c r="N774" s="26">
        <v>0.92002251500286858</v>
      </c>
      <c r="O774" s="26">
        <v>0</v>
      </c>
      <c r="P774" s="114" t="s">
        <v>6364</v>
      </c>
      <c r="Q774" s="42" t="s">
        <v>5538</v>
      </c>
      <c r="R774" s="42"/>
      <c r="S774" s="41" t="str" cm="1">
        <f t="array" ref="S774">IFERROR(_xlfn.IFS(
U774="MPR ISSUE","PDH",
U774="BSS Hardware Issue","BSS",
U774="Sites strategiques, MLL, Pylone, etc.","ENVTECH",
U774="AKTIVCO DEFAUT GE &amp; POWER Cabinet","AKTIVCO",
U774="AKTIVCO Coupure ENEO &amp; Baisse de tension","AKTIVCO GRID ONLY",
U774="Coupure ENEO &amp; Baisse de tension","IHS GRID ONLY",
U774="Defaut GE &amp; POWER Cabinet","IHS",
U774="Sharing","Partners",
U774="Sites strategiques &amp; DataCenter","SST &amp; DC",
U774="Exclu","Exclu",
U774="SAT","SAT",
U774="SPARE-ISSUE","SPARE-ISSUE",
U774="Fiber CAmtel","TRANS_FO_CAMTEL",
U774="Fiber AOF","Fiber AOF",
U774="Projet OCM (HUAWEI)","TRAVAUX-HUAWEI",
U774="Projet OCM (NOKIA)","TRAVAUX-NOKIA",
U774="ACCESS-ISSUE","ACCESS-ISSUE",
U774="Projet OCM (ZTE, NOKIA, autres projets)","TRAVAUX OCM",
U774="No root CAuse","No root cause",
U774="ODU HS","PDH",
U774="IP &amp; VLAN","PDH",
U774="Warehouse HUAWEI","SPARE-ISSUE",
U774="SPARE-HS","SPARE-ISSUE",
U774="Power Telco","BSS",U774="no impacts","no impacts"
),"")</f>
        <v>No root cause</v>
      </c>
      <c r="T774" s="41" t="str" cm="1">
        <f t="array" ref="T774">IFERROR(_xlfn.IFS(
U774="MPR ISSUE","TX ISSUE",
U774="BSS Hardware Issue","RAN ISSUE",
U774="Sites strategiques, MLL, Pylone, etc.","ENVTECH",
U774="AKTIVCO DEFAUT GE &amp; POWER Cabinet","POWER ISSUE",
U774="AKTIVCO Coupure ENEO &amp; Baisse de tension","POWER ISSUE",
U774="Coupure ENEO &amp; Baisse de tension","POWER ISSUE",
U774="Defaut GE &amp; POWER Cabinet","POWER ISSUE",
U774="Sharing","POWER ISSUE",
U774="Sites strategiques &amp; DataCenter","POWER ISSUE",
U774="Exclu","Exclu",
U774="SAT","TX ISSUE",
U774="SPARE-ISSUE","SPARE-ISSUE",
U774="Fiber CAmtel","TX ISSUE",
U774="Fiber AOF","TX ISSUE",
U774="Projet OCM (HUAWEI)","TRAVAUX-HUAWEI",
U774="Projet OCM (NOKIA)","TRAVAUX -NOKIA",
U774="ACCESS-ISSUE","ACCESS-ISSUE",
U774="Projet OCM (ZTE, NOKIA, autres projets)","TRAVAUX OCM",
U774="No root CAuse","No root cause",
U774="ODU HS","TX ISSUE",
U774="IP &amp; VLAN","TX ISSUE",
U774="Warehouse HUAWEI","SPARE-ISSUE",
U774="SPARE-HS","SPARE-ISSUE",
U774="Power Telco","RAN ISSUE",U774="no impacts","no impacts"
),"")</f>
        <v>No root cause</v>
      </c>
      <c r="U774" s="68" t="s">
        <v>5691</v>
      </c>
      <c r="V774" s="41" t="str" cm="1">
        <f t="array" ref="V774">IFERROR(_xlfn.IFS(
U774="MPR ISSUE","ACTIVE",
U774="BSS Hardware Issue","ACTIVE",
U774="Sites strategiques, MLL, Pylone, etc.","PASSIVE",
U774="AKTIVCO DEFAUT GE &amp; POWER Cabinet","PASSIVE",
U774="AKTIVCO Coupure ENEO &amp; Baisse de tension","PASSIVE",
U774="Coupure ENEO &amp; Baisse de tension","PASSIVE",
U774="Defaut GE &amp; POWER Cabinet","PASSIVE",
U774="Sharing","PASSIVE",
U774="Sites strategiques &amp; DataCenter","PASSIVE",
U774="Exclu","Exclu",
U774="SAT","ACTIVE",
U774="SPARE-ISSUE","SPARE-ISSUE",
U774="Fiber CAmtel","ACTIVE",
U774="Fiber AOF","ACTIVE",
U774="Projet OCM (HUAWEI)","PLANNED WORKS",
U774="Projet OCM (NOKIA)","PLANNED WORKS",
U774="ACCESS-ISSUE","ACCESS-ISSUE",
U774="Projet OCM (ZTE, NOKIA, autres projets)","PLANNED WORKS",
U774="No root CAuse","No root cause",
U774="ODU HS","ACTIVE",
U774="IP &amp; VLAN","ACTIVE",
U774="Warehouse HUAWEI","SPARE-ISSUE",
U774="SPARE-HS","SPARE-ISSUE",
U774="Power Telco","ACTIVE", U774="no impacts","no impacts"
),"")</f>
        <v>No root cause</v>
      </c>
      <c r="W774" s="113"/>
      <c r="X774" s="113"/>
      <c r="Y774" s="113"/>
      <c r="Z774" s="113"/>
      <c r="AA774" s="113"/>
      <c r="AB774" s="17" t="s">
        <v>5465</v>
      </c>
      <c r="AC774" s="17" t="str">
        <f>_xlfn.XLOOKUP(B774,'INCIDENT-04-27-2026'!E:E,'INCIDENT-04-27-2026'!F:F,"")</f>
        <v/>
      </c>
      <c r="AD774" s="9"/>
      <c r="AE774" s="7" t="s">
        <v>5465</v>
      </c>
      <c r="AF774" s="6" t="str">
        <f>_xlfn.XLOOKUP(B774,'[13]Input_27-04'!$B:$B,'[13]Input_27-04'!$M:$M,"")</f>
        <v/>
      </c>
      <c r="AG774" s="7"/>
      <c r="AH774" s="3"/>
      <c r="AI774" s="18" t="str">
        <f>_xlfn.XLOOKUP(B774,'[3]Cells Huawei 27042026 10h'!$B:$B,'[3]Cells Huawei 27042026 10h'!$T:$T,"")</f>
        <v/>
      </c>
      <c r="AJ774" s="18" t="str">
        <f>_xlfn.XLOOKUP(B774,'[3]Cells Huawei 27042026 15h'!$B:$B,'[3]Cells Huawei 27042026 15h'!$T:$T,"")</f>
        <v/>
      </c>
      <c r="AK774" s="18" t="str">
        <f>_xlfn.XLOOKUP(B774,'[4]cells down 27042026 11h28'!$B:$B,'[4]cells down 27042026 11h28'!$R:$R,"")</f>
        <v/>
      </c>
      <c r="AL774" s="18" t="str">
        <f>_xlfn.XLOOKUP(B774,'[4]cells down 27042026 18h01'!$B:$B,'[4]cells down 27042026 18h01'!$R:$R,"")</f>
        <v/>
      </c>
      <c r="AM774" s="18" t="str">
        <f>_xlfn.XLOOKUP(B774,'[5]cell downs 27042026 11h'!$B:$B,'[5]cell downs 27042026 11h'!$R:$R,"")</f>
        <v/>
      </c>
      <c r="AN774" s="18" t="str">
        <f>_xlfn.XLOOKUP(B774,'[5]cell downs 27042026 17h40'!$B:$B,'[5]cell downs 27042026 17h40'!$R:$R,"")</f>
        <v/>
      </c>
      <c r="AO774" s="18" t="str">
        <f>_xlfn.XLOOKUP(B774,'[6]ALL SITES DOWN'!$D:$D,'[6]ALL SITES DOWN'!$J:$J,"")</f>
        <v/>
      </c>
      <c r="AP774" s="18" t="str">
        <f>_xlfn.XLOOKUP(B774,'[7]ALL SITES DOWN'!$D:$D,'[7]ALL SITES DOWN'!$J:$J,"")</f>
        <v/>
      </c>
      <c r="AQ774" s="9" t="str">
        <f>_xlfn.XLOOKUP(B774,[8]sheet1!$AC:$AC,[8]sheet1!$AF:$AF,"")</f>
        <v/>
      </c>
      <c r="AR774" s="14"/>
      <c r="AS774" s="14" t="s">
        <v>5465</v>
      </c>
      <c r="AT774" s="14" t="str">
        <f>_xlfn.XLOOKUP(B774,'[9]cell downs 18042026 17h'!$B:$B,'[9]cell downs 18042026 17h'!$B:$B,"")</f>
        <v/>
      </c>
      <c r="AU774" s="14" t="str">
        <f>_xlfn.XLOOKUP(B774,'[10]Cells Huawei 19042026 15h'!$B:$B,'[10]Cells Huawei 19042026 15h'!$B:$B,"")</f>
        <v/>
      </c>
      <c r="AV774" s="9" t="str">
        <f>_xlfn.XLOOKUP(B774,'[11]cells down 19042026 9H40'!$B:$B,'[11]cells down 19042026 9H40'!$B:$B,"")</f>
        <v/>
      </c>
    </row>
    <row r="775" spans="1:48" hidden="1" x14ac:dyDescent="0.3">
      <c r="A775" s="1" t="s">
        <v>2936</v>
      </c>
      <c r="B775" s="8" t="s">
        <v>2937</v>
      </c>
      <c r="C775" s="3" t="str">
        <f>_xlfn.XLOOKUP(B775,'[1]daily break down'!$D:$D,'[1]daily break down'!$E:$E,"")</f>
        <v>Ngaoundere</v>
      </c>
      <c r="D775" s="1" t="s">
        <v>11</v>
      </c>
      <c r="E775" s="1" t="s">
        <v>12</v>
      </c>
      <c r="F775" s="3" t="s">
        <v>90</v>
      </c>
      <c r="G775" s="1" t="s">
        <v>91</v>
      </c>
      <c r="H775" s="27" t="str">
        <f>_xlfn.XLOOKUP(B775,[2]CALCULATION!$B:$B,[2]CALCULATION!$H:$H,"")</f>
        <v>Huawei</v>
      </c>
      <c r="I775" s="26">
        <v>0</v>
      </c>
      <c r="J775" s="26">
        <v>0</v>
      </c>
      <c r="K775" s="26">
        <v>0</v>
      </c>
      <c r="L775" s="26">
        <v>0</v>
      </c>
      <c r="M775" s="26">
        <v>0.25834110942747973</v>
      </c>
      <c r="N775" s="26">
        <v>0.90108166182979355</v>
      </c>
      <c r="O775" s="26">
        <v>0</v>
      </c>
      <c r="P775" s="114" t="s">
        <v>6364</v>
      </c>
      <c r="Q775" s="42" t="s">
        <v>5538</v>
      </c>
      <c r="R775" s="42"/>
      <c r="S775" s="41" t="str" cm="1">
        <f t="array" ref="S775">IFERROR(_xlfn.IFS(
U775="MPR ISSUE","PDH",
U775="BSS Hardware Issue","BSS",
U775="Sites strategiques, MLL, Pylone, etc.","ENVTECH",
U775="AKTIVCO DEFAUT GE &amp; POWER Cabinet","AKTIVCO",
U775="AKTIVCO Coupure ENEO &amp; Baisse de tension","AKTIVCO GRID ONLY",
U775="Coupure ENEO &amp; Baisse de tension","IHS GRID ONLY",
U775="Defaut GE &amp; POWER Cabinet","IHS",
U775="Sharing","Partners",
U775="Sites strategiques &amp; DataCenter","SST &amp; DC",
U775="Exclu","Exclu",
U775="SAT","SAT",
U775="SPARE-ISSUE","SPARE-ISSUE",
U775="Fiber CAmtel","TRANS_FO_CAMTEL",
U775="Fiber AOF","Fiber AOF",
U775="Projet OCM (HUAWEI)","TRAVAUX-HUAWEI",
U775="Projet OCM (NOKIA)","TRAVAUX-NOKIA",
U775="ACCESS-ISSUE","ACCESS-ISSUE",
U775="Projet OCM (ZTE, NOKIA, autres projets)","TRAVAUX OCM",
U775="No root CAuse","No root cause",
U775="ODU HS","PDH",
U775="IP &amp; VLAN","PDH",
U775="Warehouse HUAWEI","SPARE-ISSUE",
U775="SPARE-HS","SPARE-ISSUE",
U775="Power Telco","BSS",U775="no impacts","no impacts"
),"")</f>
        <v>No root cause</v>
      </c>
      <c r="T775" s="41" t="str" cm="1">
        <f t="array" ref="T775">IFERROR(_xlfn.IFS(
U775="MPR ISSUE","TX ISSUE",
U775="BSS Hardware Issue","RAN ISSUE",
U775="Sites strategiques, MLL, Pylone, etc.","ENVTECH",
U775="AKTIVCO DEFAUT GE &amp; POWER Cabinet","POWER ISSUE",
U775="AKTIVCO Coupure ENEO &amp; Baisse de tension","POWER ISSUE",
U775="Coupure ENEO &amp; Baisse de tension","POWER ISSUE",
U775="Defaut GE &amp; POWER Cabinet","POWER ISSUE",
U775="Sharing","POWER ISSUE",
U775="Sites strategiques &amp; DataCenter","POWER ISSUE",
U775="Exclu","Exclu",
U775="SAT","TX ISSUE",
U775="SPARE-ISSUE","SPARE-ISSUE",
U775="Fiber CAmtel","TX ISSUE",
U775="Fiber AOF","TX ISSUE",
U775="Projet OCM (HUAWEI)","TRAVAUX-HUAWEI",
U775="Projet OCM (NOKIA)","TRAVAUX -NOKIA",
U775="ACCESS-ISSUE","ACCESS-ISSUE",
U775="Projet OCM (ZTE, NOKIA, autres projets)","TRAVAUX OCM",
U775="No root CAuse","No root cause",
U775="ODU HS","TX ISSUE",
U775="IP &amp; VLAN","TX ISSUE",
U775="Warehouse HUAWEI","SPARE-ISSUE",
U775="SPARE-HS","SPARE-ISSUE",
U775="Power Telco","RAN ISSUE",U775="no impacts","no impacts"
),"")</f>
        <v>No root cause</v>
      </c>
      <c r="U775" s="68" t="s">
        <v>5691</v>
      </c>
      <c r="V775" s="41" t="str" cm="1">
        <f t="array" ref="V775">IFERROR(_xlfn.IFS(
U775="MPR ISSUE","ACTIVE",
U775="BSS Hardware Issue","ACTIVE",
U775="Sites strategiques, MLL, Pylone, etc.","PASSIVE",
U775="AKTIVCO DEFAUT GE &amp; POWER Cabinet","PASSIVE",
U775="AKTIVCO Coupure ENEO &amp; Baisse de tension","PASSIVE",
U775="Coupure ENEO &amp; Baisse de tension","PASSIVE",
U775="Defaut GE &amp; POWER Cabinet","PASSIVE",
U775="Sharing","PASSIVE",
U775="Sites strategiques &amp; DataCenter","PASSIVE",
U775="Exclu","Exclu",
U775="SAT","ACTIVE",
U775="SPARE-ISSUE","SPARE-ISSUE",
U775="Fiber CAmtel","ACTIVE",
U775="Fiber AOF","ACTIVE",
U775="Projet OCM (HUAWEI)","PLANNED WORKS",
U775="Projet OCM (NOKIA)","PLANNED WORKS",
U775="ACCESS-ISSUE","ACCESS-ISSUE",
U775="Projet OCM (ZTE, NOKIA, autres projets)","PLANNED WORKS",
U775="No root CAuse","No root cause",
U775="ODU HS","ACTIVE",
U775="IP &amp; VLAN","ACTIVE",
U775="Warehouse HUAWEI","SPARE-ISSUE",
U775="SPARE-HS","SPARE-ISSUE",
U775="Power Telco","ACTIVE", U775="no impacts","no impacts"
),"")</f>
        <v>No root cause</v>
      </c>
      <c r="W775" s="113"/>
      <c r="X775" s="113"/>
      <c r="Y775" s="113"/>
      <c r="Z775" s="113"/>
      <c r="AA775" s="113"/>
      <c r="AB775" s="17" t="s">
        <v>5465</v>
      </c>
      <c r="AC775" s="17" t="str">
        <f>_xlfn.XLOOKUP(B775,'INCIDENT-04-27-2026'!E:E,'INCIDENT-04-27-2026'!F:F,"")</f>
        <v/>
      </c>
      <c r="AD775" s="9"/>
      <c r="AE775" s="7" t="s">
        <v>5465</v>
      </c>
      <c r="AF775" s="6" t="str">
        <f>_xlfn.XLOOKUP(B775,'[13]Input_27-04'!$B:$B,'[13]Input_27-04'!$M:$M,"")</f>
        <v/>
      </c>
      <c r="AG775" s="7"/>
      <c r="AH775" s="3"/>
      <c r="AI775" s="18" t="str">
        <f>_xlfn.XLOOKUP(B775,'[3]Cells Huawei 27042026 10h'!$B:$B,'[3]Cells Huawei 27042026 10h'!$T:$T,"")</f>
        <v/>
      </c>
      <c r="AJ775" s="18" t="str">
        <f>_xlfn.XLOOKUP(B775,'[3]Cells Huawei 27042026 15h'!$B:$B,'[3]Cells Huawei 27042026 15h'!$T:$T,"")</f>
        <v/>
      </c>
      <c r="AK775" s="18" t="str">
        <f>_xlfn.XLOOKUP(B775,'[4]cells down 27042026 11h28'!$B:$B,'[4]cells down 27042026 11h28'!$R:$R,"")</f>
        <v/>
      </c>
      <c r="AL775" s="18" t="str">
        <f>_xlfn.XLOOKUP(B775,'[4]cells down 27042026 18h01'!$B:$B,'[4]cells down 27042026 18h01'!$R:$R,"")</f>
        <v/>
      </c>
      <c r="AM775" s="18" t="str">
        <f>_xlfn.XLOOKUP(B775,'[5]cell downs 27042026 11h'!$B:$B,'[5]cell downs 27042026 11h'!$R:$R,"")</f>
        <v/>
      </c>
      <c r="AN775" s="18" t="str">
        <f>_xlfn.XLOOKUP(B775,'[5]cell downs 27042026 17h40'!$B:$B,'[5]cell downs 27042026 17h40'!$R:$R,"")</f>
        <v/>
      </c>
      <c r="AO775" s="18" t="str">
        <f>_xlfn.XLOOKUP(B775,'[6]ALL SITES DOWN'!$D:$D,'[6]ALL SITES DOWN'!$J:$J,"")</f>
        <v/>
      </c>
      <c r="AP775" s="18" t="str">
        <f>_xlfn.XLOOKUP(B775,'[7]ALL SITES DOWN'!$D:$D,'[7]ALL SITES DOWN'!$J:$J,"")</f>
        <v/>
      </c>
      <c r="AQ775" s="9" t="str">
        <f>_xlfn.XLOOKUP(B775,[8]sheet1!$AC:$AC,[8]sheet1!$AF:$AF,"")</f>
        <v/>
      </c>
      <c r="AR775" s="14"/>
      <c r="AS775" s="14" t="s">
        <v>5465</v>
      </c>
      <c r="AT775" s="14" t="str">
        <f>_xlfn.XLOOKUP(B775,'[9]cell downs 18042026 17h'!$B:$B,'[9]cell downs 18042026 17h'!$B:$B,"")</f>
        <v/>
      </c>
      <c r="AU775" s="14" t="str">
        <f>_xlfn.XLOOKUP(B775,'[10]Cells Huawei 19042026 15h'!$B:$B,'[10]Cells Huawei 19042026 15h'!$B:$B,"")</f>
        <v/>
      </c>
      <c r="AV775" s="9" t="str">
        <f>_xlfn.XLOOKUP(B775,'[11]cells down 19042026 9H40'!$B:$B,'[11]cells down 19042026 9H40'!$B:$B,"")</f>
        <v/>
      </c>
    </row>
    <row r="776" spans="1:48" hidden="1" x14ac:dyDescent="0.3">
      <c r="A776" s="1" t="s">
        <v>628</v>
      </c>
      <c r="B776" s="8" t="s">
        <v>629</v>
      </c>
      <c r="C776" s="3" t="str">
        <f>_xlfn.XLOOKUP(B776,'[1]daily break down'!$D:$D,'[1]daily break down'!$E:$E,"")</f>
        <v>NORD-OUEST</v>
      </c>
      <c r="D776" s="1" t="s">
        <v>11</v>
      </c>
      <c r="E776" s="1" t="s">
        <v>630</v>
      </c>
      <c r="F776" s="3" t="s">
        <v>51</v>
      </c>
      <c r="G776" s="1" t="s">
        <v>52</v>
      </c>
      <c r="H776" s="27" t="str">
        <f>_xlfn.XLOOKUP(B776,[2]CALCULATION!$B:$B,[2]CALCULATION!$H:$H,"")</f>
        <v>Huawei</v>
      </c>
      <c r="I776" s="26">
        <v>0</v>
      </c>
      <c r="J776" s="26">
        <v>4.6304322081539127</v>
      </c>
      <c r="K776" s="26">
        <v>3.6383559767487653E-2</v>
      </c>
      <c r="L776" s="26">
        <v>2.5860863560224065E-3</v>
      </c>
      <c r="M776" s="26">
        <v>4.7084606757925185E-3</v>
      </c>
      <c r="N776" s="26">
        <v>0</v>
      </c>
      <c r="O776" s="26">
        <v>0</v>
      </c>
      <c r="P776" s="114" t="s">
        <v>6364</v>
      </c>
      <c r="Q776" s="42" t="s">
        <v>6353</v>
      </c>
      <c r="R776" s="42"/>
      <c r="S776" s="41" t="str" cm="1">
        <f t="array" ref="S776">IFERROR(_xlfn.IFS(
U776="MPR ISSUE","PDH",
U776="BSS Hardware Issue","BSS",
U776="Sites strategiques, MLL, Pylone, etc.","ENVTECH",
U776="AKTIVCO DEFAUT GE &amp; POWER Cabinet","AKTIVCO",
U776="AKTIVCO Coupure ENEO &amp; Baisse de tension","AKTIVCO GRID ONLY",
U776="Coupure ENEO &amp; Baisse de tension","IHS GRID ONLY",
U776="Defaut GE &amp; POWER Cabinet","IHS",
U776="Sharing","Partners",
U776="Sites strategiques &amp; DataCenter","SST &amp; DC",
U776="Exclu","Exclu",
U776="SAT","SAT",
U776="SPARE-ISSUE","SPARE-ISSUE",
U776="Fiber CAmtel","TRANS_FO_CAMTEL",
U776="Fiber AOF","Fiber AOF",
U776="Projet OCM (HUAWEI)","TRAVAUX-HUAWEI",
U776="Projet OCM (NOKIA)","TRAVAUX-NOKIA",
U776="ACCESS-ISSUE","ACCESS-ISSUE",
U776="Projet OCM (ZTE, NOKIA, autres projets)","TRAVAUX OCM",
U776="No root CAuse","No root cause",
U776="ODU HS","PDH",
U776="IP &amp; VLAN","PDH",
U776="Warehouse HUAWEI","SPARE-ISSUE",
U776="SPARE-HS","SPARE-ISSUE",
U776="Power Telco","BSS",U776="no impacts","no impacts"
),"")</f>
        <v/>
      </c>
      <c r="T776" s="41" t="str" cm="1">
        <f t="array" ref="T776">IFERROR(_xlfn.IFS(
U776="MPR ISSUE","TX ISSUE",
U776="BSS Hardware Issue","RAN ISSUE",
U776="Sites strategiques, MLL, Pylone, etc.","ENVTECH",
U776="AKTIVCO DEFAUT GE &amp; POWER Cabinet","POWER ISSUE",
U776="AKTIVCO Coupure ENEO &amp; Baisse de tension","POWER ISSUE",
U776="Coupure ENEO &amp; Baisse de tension","POWER ISSUE",
U776="Defaut GE &amp; POWER Cabinet","POWER ISSUE",
U776="Sharing","POWER ISSUE",
U776="Sites strategiques &amp; DataCenter","POWER ISSUE",
U776="Exclu","Exclu",
U776="SAT","TX ISSUE",
U776="SPARE-ISSUE","SPARE-ISSUE",
U776="Fiber CAmtel","TX ISSUE",
U776="Fiber AOF","TX ISSUE",
U776="Projet OCM (HUAWEI)","TRAVAUX-HUAWEI",
U776="Projet OCM (NOKIA)","TRAVAUX -NOKIA",
U776="ACCESS-ISSUE","ACCESS-ISSUE",
U776="Projet OCM (ZTE, NOKIA, autres projets)","TRAVAUX OCM",
U776="No root CAuse","No root cause",
U776="ODU HS","TX ISSUE",
U776="IP &amp; VLAN","TX ISSUE",
U776="Warehouse HUAWEI","SPARE-ISSUE",
U776="SPARE-HS","SPARE-ISSUE",
U776="Power Telco","RAN ISSUE",U776="no impacts","no impacts"
),"")</f>
        <v/>
      </c>
      <c r="U776" s="68"/>
      <c r="V776" s="41" t="str" cm="1">
        <f t="array" ref="V776">IFERROR(_xlfn.IFS(
U776="MPR ISSUE","ACTIVE",
U776="BSS Hardware Issue","ACTIVE",
U776="Sites strategiques, MLL, Pylone, etc.","PASSIVE",
U776="AKTIVCO DEFAUT GE &amp; POWER Cabinet","PASSIVE",
U776="AKTIVCO Coupure ENEO &amp; Baisse de tension","PASSIVE",
U776="Coupure ENEO &amp; Baisse de tension","PASSIVE",
U776="Defaut GE &amp; POWER Cabinet","PASSIVE",
U776="Sharing","PASSIVE",
U776="Sites strategiques &amp; DataCenter","PASSIVE",
U776="Exclu","Exclu",
U776="SAT","ACTIVE",
U776="SPARE-ISSUE","SPARE-ISSUE",
U776="Fiber CAmtel","ACTIVE",
U776="Fiber AOF","ACTIVE",
U776="Projet OCM (HUAWEI)","PLANNED WORKS",
U776="Projet OCM (NOKIA)","PLANNED WORKS",
U776="ACCESS-ISSUE","ACCESS-ISSUE",
U776="Projet OCM (ZTE, NOKIA, autres projets)","PLANNED WORKS",
U776="No root CAuse","No root cause",
U776="ODU HS","ACTIVE",
U776="IP &amp; VLAN","ACTIVE",
U776="Warehouse HUAWEI","SPARE-ISSUE",
U776="SPARE-HS","SPARE-ISSUE",
U776="Power Telco","ACTIVE", U776="no impacts","no impacts"
),"")</f>
        <v/>
      </c>
      <c r="W776" s="113"/>
      <c r="X776" s="113"/>
      <c r="Y776" s="113"/>
      <c r="Z776" s="113"/>
      <c r="AA776" s="113"/>
      <c r="AB776" s="17" t="s">
        <v>5465</v>
      </c>
      <c r="AC776" s="17" t="str">
        <f>_xlfn.XLOOKUP(B776,'INCIDENT-04-27-2026'!E:E,'INCIDENT-04-27-2026'!F:F,"")</f>
        <v/>
      </c>
      <c r="AD776" s="9"/>
      <c r="AE776" s="7" t="s">
        <v>5465</v>
      </c>
      <c r="AF776" s="6" t="str">
        <f>_xlfn.XLOOKUP(B776,'[13]Input_27-04'!$B:$B,'[13]Input_27-04'!$M:$M,"")</f>
        <v/>
      </c>
      <c r="AG776" s="7"/>
      <c r="AH776" s="3"/>
      <c r="AI776" s="18" t="str">
        <f>_xlfn.XLOOKUP(B776,'[3]Cells Huawei 27042026 10h'!$B:$B,'[3]Cells Huawei 27042026 10h'!$T:$T,"")</f>
        <v/>
      </c>
      <c r="AJ776" s="18" t="str">
        <f>_xlfn.XLOOKUP(B776,'[3]Cells Huawei 27042026 15h'!$B:$B,'[3]Cells Huawei 27042026 15h'!$T:$T,"")</f>
        <v/>
      </c>
      <c r="AK776" s="18" t="str">
        <f>_xlfn.XLOOKUP(B776,'[4]cells down 27042026 11h28'!$B:$B,'[4]cells down 27042026 11h28'!$R:$R,"")</f>
        <v/>
      </c>
      <c r="AL776" s="18" t="str">
        <f>_xlfn.XLOOKUP(B776,'[4]cells down 27042026 18h01'!$B:$B,'[4]cells down 27042026 18h01'!$R:$R,"")</f>
        <v/>
      </c>
      <c r="AM776" s="18" t="str">
        <f>_xlfn.XLOOKUP(B776,'[5]cell downs 27042026 11h'!$B:$B,'[5]cell downs 27042026 11h'!$R:$R,"")</f>
        <v/>
      </c>
      <c r="AN776" s="18" t="str">
        <f>_xlfn.XLOOKUP(B776,'[5]cell downs 27042026 17h40'!$B:$B,'[5]cell downs 27042026 17h40'!$R:$R,"")</f>
        <v/>
      </c>
      <c r="AO776" s="18" t="str">
        <f>_xlfn.XLOOKUP(B776,'[6]ALL SITES DOWN'!$D:$D,'[6]ALL SITES DOWN'!$J:$J,"")</f>
        <v/>
      </c>
      <c r="AP776" s="18" t="str">
        <f>_xlfn.XLOOKUP(B776,'[7]ALL SITES DOWN'!$D:$D,'[7]ALL SITES DOWN'!$J:$J,"")</f>
        <v/>
      </c>
      <c r="AQ776" s="9" t="str">
        <f>_xlfn.XLOOKUP(B776,[8]sheet1!$AC:$AC,[8]sheet1!$AF:$AF,"")</f>
        <v/>
      </c>
      <c r="AR776" s="14"/>
      <c r="AS776" s="14" t="s">
        <v>5465</v>
      </c>
      <c r="AT776" s="14" t="str">
        <f>_xlfn.XLOOKUP(B776,'[9]cell downs 18042026 17h'!$B:$B,'[9]cell downs 18042026 17h'!$B:$B,"")</f>
        <v/>
      </c>
      <c r="AU776" s="14" t="str">
        <f>_xlfn.XLOOKUP(B776,'[10]Cells Huawei 19042026 15h'!$B:$B,'[10]Cells Huawei 19042026 15h'!$B:$B,"")</f>
        <v/>
      </c>
      <c r="AV776" s="9" t="str">
        <f>_xlfn.XLOOKUP(B776,'[11]cells down 19042026 9H40'!$B:$B,'[11]cells down 19042026 9H40'!$B:$B,"")</f>
        <v/>
      </c>
    </row>
    <row r="777" spans="1:48" hidden="1" x14ac:dyDescent="0.3">
      <c r="A777" s="1" t="s">
        <v>1175</v>
      </c>
      <c r="B777" s="8" t="s">
        <v>1176</v>
      </c>
      <c r="C777" s="3" t="str">
        <f>_xlfn.XLOOKUP(B777,'[1]daily break down'!$D:$D,'[1]daily break down'!$E:$E,"")</f>
        <v>OUEST</v>
      </c>
      <c r="D777" s="1" t="s">
        <v>21</v>
      </c>
      <c r="E777" s="1" t="s">
        <v>22</v>
      </c>
      <c r="F777" s="3" t="s">
        <v>102</v>
      </c>
      <c r="G777" s="1" t="s">
        <v>1177</v>
      </c>
      <c r="H777" s="27" t="str">
        <f>_xlfn.XLOOKUP(B777,[2]CALCULATION!$B:$B,[2]CALCULATION!$H:$H,"")</f>
        <v>Huawei</v>
      </c>
      <c r="I777" s="26">
        <v>41.604065541772606</v>
      </c>
      <c r="J777" s="26">
        <v>41.520062322897665</v>
      </c>
      <c r="K777" s="26">
        <v>41.605670698821179</v>
      </c>
      <c r="L777" s="26">
        <v>17.54178045446633</v>
      </c>
      <c r="M777" s="26">
        <v>0</v>
      </c>
      <c r="N777" s="26">
        <v>0.89075515148402118</v>
      </c>
      <c r="O777" s="26">
        <v>0</v>
      </c>
      <c r="P777" s="114" t="s">
        <v>6364</v>
      </c>
      <c r="Q777" s="42" t="s">
        <v>5538</v>
      </c>
      <c r="R777" s="42"/>
      <c r="S777" s="41" t="str" cm="1">
        <f t="array" ref="S777">IFERROR(_xlfn.IFS(
U777="MPR ISSUE","PDH",
U777="BSS Hardware Issue","BSS",
U777="Sites strategiques, MLL, Pylone, etc.","ENVTECH",
U777="AKTIVCO DEFAUT GE &amp; POWER Cabinet","AKTIVCO",
U777="AKTIVCO Coupure ENEO &amp; Baisse de tension","AKTIVCO GRID ONLY",
U777="Coupure ENEO &amp; Baisse de tension","IHS GRID ONLY",
U777="Defaut GE &amp; POWER Cabinet","IHS",
U777="Sharing","Partners",
U777="Sites strategiques &amp; DataCenter","SST &amp; DC",
U777="Exclu","Exclu",
U777="SAT","SAT",
U777="SPARE-ISSUE","SPARE-ISSUE",
U777="Fiber CAmtel","TRANS_FO_CAMTEL",
U777="Fiber AOF","Fiber AOF",
U777="Projet OCM (HUAWEI)","TRAVAUX-HUAWEI",
U777="Projet OCM (NOKIA)","TRAVAUX-NOKIA",
U777="ACCESS-ISSUE","ACCESS-ISSUE",
U777="Projet OCM (ZTE, NOKIA, autres projets)","TRAVAUX OCM",
U777="No root CAuse","No root cause",
U777="ODU HS","PDH",
U777="IP &amp; VLAN","PDH",
U777="Warehouse HUAWEI","SPARE-ISSUE",
U777="SPARE-HS","SPARE-ISSUE",
U777="Power Telco","BSS",U777="no impacts","no impacts"
),"")</f>
        <v>No root cause</v>
      </c>
      <c r="T777" s="41" t="str" cm="1">
        <f t="array" ref="T777">IFERROR(_xlfn.IFS(
U777="MPR ISSUE","TX ISSUE",
U777="BSS Hardware Issue","RAN ISSUE",
U777="Sites strategiques, MLL, Pylone, etc.","ENVTECH",
U777="AKTIVCO DEFAUT GE &amp; POWER Cabinet","POWER ISSUE",
U777="AKTIVCO Coupure ENEO &amp; Baisse de tension","POWER ISSUE",
U777="Coupure ENEO &amp; Baisse de tension","POWER ISSUE",
U777="Defaut GE &amp; POWER Cabinet","POWER ISSUE",
U777="Sharing","POWER ISSUE",
U777="Sites strategiques &amp; DataCenter","POWER ISSUE",
U777="Exclu","Exclu",
U777="SAT","TX ISSUE",
U777="SPARE-ISSUE","SPARE-ISSUE",
U777="Fiber CAmtel","TX ISSUE",
U777="Fiber AOF","TX ISSUE",
U777="Projet OCM (HUAWEI)","TRAVAUX-HUAWEI",
U777="Projet OCM (NOKIA)","TRAVAUX -NOKIA",
U777="ACCESS-ISSUE","ACCESS-ISSUE",
U777="Projet OCM (ZTE, NOKIA, autres projets)","TRAVAUX OCM",
U777="No root CAuse","No root cause",
U777="ODU HS","TX ISSUE",
U777="IP &amp; VLAN","TX ISSUE",
U777="Warehouse HUAWEI","SPARE-ISSUE",
U777="SPARE-HS","SPARE-ISSUE",
U777="Power Telco","RAN ISSUE",U777="no impacts","no impacts"
),"")</f>
        <v>No root cause</v>
      </c>
      <c r="U777" s="68" t="s">
        <v>5691</v>
      </c>
      <c r="V777" s="41" t="str" cm="1">
        <f t="array" ref="V777">IFERROR(_xlfn.IFS(
U777="MPR ISSUE","ACTIVE",
U777="BSS Hardware Issue","ACTIVE",
U777="Sites strategiques, MLL, Pylone, etc.","PASSIVE",
U777="AKTIVCO DEFAUT GE &amp; POWER Cabinet","PASSIVE",
U777="AKTIVCO Coupure ENEO &amp; Baisse de tension","PASSIVE",
U777="Coupure ENEO &amp; Baisse de tension","PASSIVE",
U777="Defaut GE &amp; POWER Cabinet","PASSIVE",
U777="Sharing","PASSIVE",
U777="Sites strategiques &amp; DataCenter","PASSIVE",
U777="Exclu","Exclu",
U777="SAT","ACTIVE",
U777="SPARE-ISSUE","SPARE-ISSUE",
U777="Fiber CAmtel","ACTIVE",
U777="Fiber AOF","ACTIVE",
U777="Projet OCM (HUAWEI)","PLANNED WORKS",
U777="Projet OCM (NOKIA)","PLANNED WORKS",
U777="ACCESS-ISSUE","ACCESS-ISSUE",
U777="Projet OCM (ZTE, NOKIA, autres projets)","PLANNED WORKS",
U777="No root CAuse","No root cause",
U777="ODU HS","ACTIVE",
U777="IP &amp; VLAN","ACTIVE",
U777="Warehouse HUAWEI","SPARE-ISSUE",
U777="SPARE-HS","SPARE-ISSUE",
U777="Power Telco","ACTIVE", U777="no impacts","no impacts"
),"")</f>
        <v>No root cause</v>
      </c>
      <c r="W777" s="113"/>
      <c r="X777" s="113"/>
      <c r="Y777" s="113"/>
      <c r="Z777" s="113"/>
      <c r="AA777" s="113"/>
      <c r="AB777" s="17" t="s">
        <v>5465</v>
      </c>
      <c r="AC777" s="17" t="str">
        <f>_xlfn.XLOOKUP(B777,'INCIDENT-04-27-2026'!E:E,'INCIDENT-04-27-2026'!F:F,"")</f>
        <v/>
      </c>
      <c r="AD777" s="9"/>
      <c r="AE777" s="7" t="s">
        <v>5465</v>
      </c>
      <c r="AF777" s="6" t="str">
        <f>_xlfn.XLOOKUP(B777,'[13]Input_27-04'!$B:$B,'[13]Input_27-04'!$M:$M,"")</f>
        <v/>
      </c>
      <c r="AG777" s="7"/>
      <c r="AH777" s="3"/>
      <c r="AI777" s="18" t="str">
        <f>_xlfn.XLOOKUP(B777,'[3]Cells Huawei 27042026 10h'!$B:$B,'[3]Cells Huawei 27042026 10h'!$T:$T,"")</f>
        <v/>
      </c>
      <c r="AJ777" s="18" t="str">
        <f>_xlfn.XLOOKUP(B777,'[3]Cells Huawei 27042026 15h'!$B:$B,'[3]Cells Huawei 27042026 15h'!$T:$T,"")</f>
        <v/>
      </c>
      <c r="AK777" s="18" t="str">
        <f>_xlfn.XLOOKUP(B777,'[4]cells down 27042026 11h28'!$B:$B,'[4]cells down 27042026 11h28'!$R:$R,"")</f>
        <v/>
      </c>
      <c r="AL777" s="18" t="str">
        <f>_xlfn.XLOOKUP(B777,'[4]cells down 27042026 18h01'!$B:$B,'[4]cells down 27042026 18h01'!$R:$R,"")</f>
        <v/>
      </c>
      <c r="AM777" s="18" t="str">
        <f>_xlfn.XLOOKUP(B777,'[5]cell downs 27042026 11h'!$B:$B,'[5]cell downs 27042026 11h'!$R:$R,"")</f>
        <v/>
      </c>
      <c r="AN777" s="18" t="str">
        <f>_xlfn.XLOOKUP(B777,'[5]cell downs 27042026 17h40'!$B:$B,'[5]cell downs 27042026 17h40'!$R:$R,"")</f>
        <v/>
      </c>
      <c r="AO777" s="18" t="str">
        <f>_xlfn.XLOOKUP(B777,'[6]ALL SITES DOWN'!$D:$D,'[6]ALL SITES DOWN'!$J:$J,"")</f>
        <v/>
      </c>
      <c r="AP777" s="18" t="str">
        <f>_xlfn.XLOOKUP(B777,'[7]ALL SITES DOWN'!$D:$D,'[7]ALL SITES DOWN'!$J:$J,"")</f>
        <v/>
      </c>
      <c r="AQ777" s="9" t="str">
        <f>_xlfn.XLOOKUP(B777,[8]sheet1!$AC:$AC,[8]sheet1!$AF:$AF,"")</f>
        <v/>
      </c>
      <c r="AR777" s="14"/>
      <c r="AS777" s="14" t="s">
        <v>5465</v>
      </c>
      <c r="AT777" s="14" t="str">
        <f>_xlfn.XLOOKUP(B777,'[9]cell downs 18042026 17h'!$B:$B,'[9]cell downs 18042026 17h'!$B:$B,"")</f>
        <v/>
      </c>
      <c r="AU777" s="14" t="str">
        <f>_xlfn.XLOOKUP(B777,'[10]Cells Huawei 19042026 15h'!$B:$B,'[10]Cells Huawei 19042026 15h'!$B:$B,"")</f>
        <v>OST_227</v>
      </c>
      <c r="AV777" s="9" t="str">
        <f>_xlfn.XLOOKUP(B777,'[11]cells down 19042026 9H40'!$B:$B,'[11]cells down 19042026 9H40'!$B:$B,"")</f>
        <v/>
      </c>
    </row>
    <row r="778" spans="1:48" hidden="1" x14ac:dyDescent="0.3">
      <c r="A778" s="1" t="s">
        <v>1673</v>
      </c>
      <c r="B778" s="8" t="s">
        <v>1674</v>
      </c>
      <c r="C778" s="3" t="str">
        <f>_xlfn.XLOOKUP(B778,'[1]daily break down'!$D:$D,'[1]daily break down'!$E:$E,"")</f>
        <v>CENTRE</v>
      </c>
      <c r="D778" s="1" t="s">
        <v>18</v>
      </c>
      <c r="E778" s="1"/>
      <c r="F778" s="3" t="s">
        <v>37</v>
      </c>
      <c r="G778" s="1" t="s">
        <v>1619</v>
      </c>
      <c r="H778" s="29" t="str">
        <f>_xlfn.XLOOKUP(B778,[2]CALCULATION!$B:$B,[2]CALCULATION!$H:$H,"")</f>
        <v>ZTE</v>
      </c>
      <c r="I778" s="26">
        <v>4.2660437230511965</v>
      </c>
      <c r="J778" s="26">
        <v>2.2073763030308222</v>
      </c>
      <c r="K778" s="26">
        <v>3.4120288329010107</v>
      </c>
      <c r="L778" s="26">
        <v>2.0264929387357924</v>
      </c>
      <c r="M778" s="26">
        <v>0.39784709202615115</v>
      </c>
      <c r="N778" s="26">
        <v>0.88945319076685136</v>
      </c>
      <c r="O778" s="26">
        <v>0</v>
      </c>
      <c r="P778" s="114" t="s">
        <v>6364</v>
      </c>
      <c r="Q778" s="42" t="s">
        <v>5538</v>
      </c>
      <c r="R778" s="42"/>
      <c r="S778" s="41" t="str" cm="1">
        <f t="array" ref="S778">IFERROR(_xlfn.IFS(
U778="MPR ISSUE","PDH",
U778="BSS Hardware Issue","BSS",
U778="Sites strategiques, MLL, Pylone, etc.","ENVTECH",
U778="AKTIVCO DEFAUT GE &amp; POWER Cabinet","AKTIVCO",
U778="AKTIVCO Coupure ENEO &amp; Baisse de tension","AKTIVCO GRID ONLY",
U778="Coupure ENEO &amp; Baisse de tension","IHS GRID ONLY",
U778="Defaut GE &amp; POWER Cabinet","IHS",
U778="Sharing","Partners",
U778="Sites strategiques &amp; DataCenter","SST &amp; DC",
U778="Exclu","Exclu",
U778="SAT","SAT",
U778="SPARE-ISSUE","SPARE-ISSUE",
U778="Fiber CAmtel","TRANS_FO_CAMTEL",
U778="Fiber AOF","Fiber AOF",
U778="Projet OCM (HUAWEI)","TRAVAUX-HUAWEI",
U778="Projet OCM (NOKIA)","TRAVAUX-NOKIA",
U778="ACCESS-ISSUE","ACCESS-ISSUE",
U778="Projet OCM (ZTE, NOKIA, autres projets)","TRAVAUX OCM",
U778="No root CAuse","No root cause",
U778="ODU HS","PDH",
U778="IP &amp; VLAN","PDH",
U778="Warehouse HUAWEI","SPARE-ISSUE",
U778="SPARE-HS","SPARE-ISSUE",
U778="Power Telco","BSS",U778="no impacts","no impacts"
),"")</f>
        <v>No root cause</v>
      </c>
      <c r="T778" s="41" t="str" cm="1">
        <f t="array" ref="T778">IFERROR(_xlfn.IFS(
U778="MPR ISSUE","TX ISSUE",
U778="BSS Hardware Issue","RAN ISSUE",
U778="Sites strategiques, MLL, Pylone, etc.","ENVTECH",
U778="AKTIVCO DEFAUT GE &amp; POWER Cabinet","POWER ISSUE",
U778="AKTIVCO Coupure ENEO &amp; Baisse de tension","POWER ISSUE",
U778="Coupure ENEO &amp; Baisse de tension","POWER ISSUE",
U778="Defaut GE &amp; POWER Cabinet","POWER ISSUE",
U778="Sharing","POWER ISSUE",
U778="Sites strategiques &amp; DataCenter","POWER ISSUE",
U778="Exclu","Exclu",
U778="SAT","TX ISSUE",
U778="SPARE-ISSUE","SPARE-ISSUE",
U778="Fiber CAmtel","TX ISSUE",
U778="Fiber AOF","TX ISSUE",
U778="Projet OCM (HUAWEI)","TRAVAUX-HUAWEI",
U778="Projet OCM (NOKIA)","TRAVAUX -NOKIA",
U778="ACCESS-ISSUE","ACCESS-ISSUE",
U778="Projet OCM (ZTE, NOKIA, autres projets)","TRAVAUX OCM",
U778="No root CAuse","No root cause",
U778="ODU HS","TX ISSUE",
U778="IP &amp; VLAN","TX ISSUE",
U778="Warehouse HUAWEI","SPARE-ISSUE",
U778="SPARE-HS","SPARE-ISSUE",
U778="Power Telco","RAN ISSUE",U778="no impacts","no impacts"
),"")</f>
        <v>No root cause</v>
      </c>
      <c r="U778" s="68" t="s">
        <v>5691</v>
      </c>
      <c r="V778" s="41" t="str" cm="1">
        <f t="array" ref="V778">IFERROR(_xlfn.IFS(
U778="MPR ISSUE","ACTIVE",
U778="BSS Hardware Issue","ACTIVE",
U778="Sites strategiques, MLL, Pylone, etc.","PASSIVE",
U778="AKTIVCO DEFAUT GE &amp; POWER Cabinet","PASSIVE",
U778="AKTIVCO Coupure ENEO &amp; Baisse de tension","PASSIVE",
U778="Coupure ENEO &amp; Baisse de tension","PASSIVE",
U778="Defaut GE &amp; POWER Cabinet","PASSIVE",
U778="Sharing","PASSIVE",
U778="Sites strategiques &amp; DataCenter","PASSIVE",
U778="Exclu","Exclu",
U778="SAT","ACTIVE",
U778="SPARE-ISSUE","SPARE-ISSUE",
U778="Fiber CAmtel","ACTIVE",
U778="Fiber AOF","ACTIVE",
U778="Projet OCM (HUAWEI)","PLANNED WORKS",
U778="Projet OCM (NOKIA)","PLANNED WORKS",
U778="ACCESS-ISSUE","ACCESS-ISSUE",
U778="Projet OCM (ZTE, NOKIA, autres projets)","PLANNED WORKS",
U778="No root CAuse","No root cause",
U778="ODU HS","ACTIVE",
U778="IP &amp; VLAN","ACTIVE",
U778="Warehouse HUAWEI","SPARE-ISSUE",
U778="SPARE-HS","SPARE-ISSUE",
U778="Power Telco","ACTIVE", U778="no impacts","no impacts"
),"")</f>
        <v>No root cause</v>
      </c>
      <c r="W778" s="113"/>
      <c r="X778" s="113"/>
      <c r="Y778" s="113"/>
      <c r="Z778" s="113"/>
      <c r="AA778" s="113"/>
      <c r="AB778" s="17" t="s">
        <v>5465</v>
      </c>
      <c r="AC778" s="17" t="str">
        <f>_xlfn.XLOOKUP(B778,'INCIDENT-04-27-2026'!E:E,'INCIDENT-04-27-2026'!F:F,"")</f>
        <v/>
      </c>
      <c r="AD778" s="9"/>
      <c r="AE778" s="7" t="s">
        <v>5465</v>
      </c>
      <c r="AF778" s="6" t="str">
        <f>_xlfn.XLOOKUP(B778,'[13]Input_27-04'!$B:$B,'[13]Input_27-04'!$M:$M,"")</f>
        <v/>
      </c>
      <c r="AG778" s="7"/>
      <c r="AH778" s="3"/>
      <c r="AI778" s="18" t="str">
        <f>_xlfn.XLOOKUP(B778,'[3]Cells Huawei 27042026 10h'!$B:$B,'[3]Cells Huawei 27042026 10h'!$T:$T,"")</f>
        <v/>
      </c>
      <c r="AJ778" s="18" t="str">
        <f>_xlfn.XLOOKUP(B778,'[3]Cells Huawei 27042026 15h'!$B:$B,'[3]Cells Huawei 27042026 15h'!$T:$T,"")</f>
        <v/>
      </c>
      <c r="AK778" s="18" t="str">
        <f>_xlfn.XLOOKUP(B778,'[4]cells down 27042026 11h28'!$B:$B,'[4]cells down 27042026 11h28'!$R:$R,"")</f>
        <v/>
      </c>
      <c r="AL778" s="18" t="str">
        <f>_xlfn.XLOOKUP(B778,'[4]cells down 27042026 18h01'!$B:$B,'[4]cells down 27042026 18h01'!$R:$R,"")</f>
        <v/>
      </c>
      <c r="AM778" s="18" t="str">
        <f>_xlfn.XLOOKUP(B778,'[5]cell downs 27042026 11h'!$B:$B,'[5]cell downs 27042026 11h'!$R:$R,"")</f>
        <v/>
      </c>
      <c r="AN778" s="18" t="str">
        <f>_xlfn.XLOOKUP(B778,'[5]cell downs 27042026 17h40'!$B:$B,'[5]cell downs 27042026 17h40'!$R:$R,"")</f>
        <v/>
      </c>
      <c r="AO778" s="18" t="str">
        <f>_xlfn.XLOOKUP(B778,'[6]ALL SITES DOWN'!$D:$D,'[6]ALL SITES DOWN'!$J:$J,"")</f>
        <v/>
      </c>
      <c r="AP778" s="18" t="str">
        <f>_xlfn.XLOOKUP(B778,'[7]ALL SITES DOWN'!$D:$D,'[7]ALL SITES DOWN'!$J:$J,"")</f>
        <v/>
      </c>
      <c r="AQ778" s="9" t="str">
        <f>_xlfn.XLOOKUP(B778,[8]sheet1!$AC:$AC,[8]sheet1!$AF:$AF,"")</f>
        <v/>
      </c>
      <c r="AR778" s="14"/>
      <c r="AS778" s="14" t="s">
        <v>5465</v>
      </c>
      <c r="AT778" s="14" t="str">
        <f>_xlfn.XLOOKUP(B778,'[9]cell downs 18042026 17h'!$B:$B,'[9]cell downs 18042026 17h'!$B:$B,"")</f>
        <v/>
      </c>
      <c r="AU778" s="14" t="str">
        <f>_xlfn.XLOOKUP(B778,'[10]Cells Huawei 19042026 15h'!$B:$B,'[10]Cells Huawei 19042026 15h'!$B:$B,"")</f>
        <v/>
      </c>
      <c r="AV778" s="9" t="str">
        <f>_xlfn.XLOOKUP(B778,'[11]cells down 19042026 9H40'!$B:$B,'[11]cells down 19042026 9H40'!$B:$B,"")</f>
        <v/>
      </c>
    </row>
    <row r="779" spans="1:48" hidden="1" x14ac:dyDescent="0.3">
      <c r="A779" s="1" t="s">
        <v>2183</v>
      </c>
      <c r="B779" s="8" t="s">
        <v>2184</v>
      </c>
      <c r="C779" s="3" t="str">
        <f>_xlfn.XLOOKUP(B779,'[1]daily break down'!$D:$D,'[1]daily break down'!$E:$E,"")</f>
        <v>CENTRE</v>
      </c>
      <c r="D779" s="1" t="s">
        <v>11</v>
      </c>
      <c r="E779" s="1" t="s">
        <v>12</v>
      </c>
      <c r="F779" s="3" t="s">
        <v>37</v>
      </c>
      <c r="G779" s="1" t="s">
        <v>1619</v>
      </c>
      <c r="H779" s="29" t="str">
        <f>_xlfn.XLOOKUP(B779,[2]CALCULATION!$B:$B,[2]CALCULATION!$H:$H,"")</f>
        <v>ZTE</v>
      </c>
      <c r="I779" s="26">
        <v>0</v>
      </c>
      <c r="J779" s="26">
        <v>1.9547959238998616</v>
      </c>
      <c r="K779" s="26">
        <v>1.2270533882368531E-2</v>
      </c>
      <c r="L779" s="26">
        <v>0</v>
      </c>
      <c r="M779" s="26">
        <v>0</v>
      </c>
      <c r="N779" s="26">
        <v>0.87152893705786816</v>
      </c>
      <c r="O779" s="26">
        <v>0</v>
      </c>
      <c r="P779" s="114" t="s">
        <v>6364</v>
      </c>
      <c r="Q779" s="42" t="s">
        <v>5538</v>
      </c>
      <c r="R779" s="42"/>
      <c r="S779" s="41" t="str" cm="1">
        <f t="array" ref="S779">IFERROR(_xlfn.IFS(
U779="MPR ISSUE","PDH",
U779="BSS Hardware Issue","BSS",
U779="Sites strategiques, MLL, Pylone, etc.","ENVTECH",
U779="AKTIVCO DEFAUT GE &amp; POWER Cabinet","AKTIVCO",
U779="AKTIVCO Coupure ENEO &amp; Baisse de tension","AKTIVCO GRID ONLY",
U779="Coupure ENEO &amp; Baisse de tension","IHS GRID ONLY",
U779="Defaut GE &amp; POWER Cabinet","IHS",
U779="Sharing","Partners",
U779="Sites strategiques &amp; DataCenter","SST &amp; DC",
U779="Exclu","Exclu",
U779="SAT","SAT",
U779="SPARE-ISSUE","SPARE-ISSUE",
U779="Fiber CAmtel","TRANS_FO_CAMTEL",
U779="Fiber AOF","Fiber AOF",
U779="Projet OCM (HUAWEI)","TRAVAUX-HUAWEI",
U779="Projet OCM (NOKIA)","TRAVAUX-NOKIA",
U779="ACCESS-ISSUE","ACCESS-ISSUE",
U779="Projet OCM (ZTE, NOKIA, autres projets)","TRAVAUX OCM",
U779="No root CAuse","No root cause",
U779="ODU HS","PDH",
U779="IP &amp; VLAN","PDH",
U779="Warehouse HUAWEI","SPARE-ISSUE",
U779="SPARE-HS","SPARE-ISSUE",
U779="Power Telco","BSS",U779="no impacts","no impacts"
),"")</f>
        <v>No root cause</v>
      </c>
      <c r="T779" s="41" t="str" cm="1">
        <f t="array" ref="T779">IFERROR(_xlfn.IFS(
U779="MPR ISSUE","TX ISSUE",
U779="BSS Hardware Issue","RAN ISSUE",
U779="Sites strategiques, MLL, Pylone, etc.","ENVTECH",
U779="AKTIVCO DEFAUT GE &amp; POWER Cabinet","POWER ISSUE",
U779="AKTIVCO Coupure ENEO &amp; Baisse de tension","POWER ISSUE",
U779="Coupure ENEO &amp; Baisse de tension","POWER ISSUE",
U779="Defaut GE &amp; POWER Cabinet","POWER ISSUE",
U779="Sharing","POWER ISSUE",
U779="Sites strategiques &amp; DataCenter","POWER ISSUE",
U779="Exclu","Exclu",
U779="SAT","TX ISSUE",
U779="SPARE-ISSUE","SPARE-ISSUE",
U779="Fiber CAmtel","TX ISSUE",
U779="Fiber AOF","TX ISSUE",
U779="Projet OCM (HUAWEI)","TRAVAUX-HUAWEI",
U779="Projet OCM (NOKIA)","TRAVAUX -NOKIA",
U779="ACCESS-ISSUE","ACCESS-ISSUE",
U779="Projet OCM (ZTE, NOKIA, autres projets)","TRAVAUX OCM",
U779="No root CAuse","No root cause",
U779="ODU HS","TX ISSUE",
U779="IP &amp; VLAN","TX ISSUE",
U779="Warehouse HUAWEI","SPARE-ISSUE",
U779="SPARE-HS","SPARE-ISSUE",
U779="Power Telco","RAN ISSUE",U779="no impacts","no impacts"
),"")</f>
        <v>No root cause</v>
      </c>
      <c r="U779" s="68" t="s">
        <v>5691</v>
      </c>
      <c r="V779" s="41" t="str" cm="1">
        <f t="array" ref="V779">IFERROR(_xlfn.IFS(
U779="MPR ISSUE","ACTIVE",
U779="BSS Hardware Issue","ACTIVE",
U779="Sites strategiques, MLL, Pylone, etc.","PASSIVE",
U779="AKTIVCO DEFAUT GE &amp; POWER Cabinet","PASSIVE",
U779="AKTIVCO Coupure ENEO &amp; Baisse de tension","PASSIVE",
U779="Coupure ENEO &amp; Baisse de tension","PASSIVE",
U779="Defaut GE &amp; POWER Cabinet","PASSIVE",
U779="Sharing","PASSIVE",
U779="Sites strategiques &amp; DataCenter","PASSIVE",
U779="Exclu","Exclu",
U779="SAT","ACTIVE",
U779="SPARE-ISSUE","SPARE-ISSUE",
U779="Fiber CAmtel","ACTIVE",
U779="Fiber AOF","ACTIVE",
U779="Projet OCM (HUAWEI)","PLANNED WORKS",
U779="Projet OCM (NOKIA)","PLANNED WORKS",
U779="ACCESS-ISSUE","ACCESS-ISSUE",
U779="Projet OCM (ZTE, NOKIA, autres projets)","PLANNED WORKS",
U779="No root CAuse","No root cause",
U779="ODU HS","ACTIVE",
U779="IP &amp; VLAN","ACTIVE",
U779="Warehouse HUAWEI","SPARE-ISSUE",
U779="SPARE-HS","SPARE-ISSUE",
U779="Power Telco","ACTIVE", U779="no impacts","no impacts"
),"")</f>
        <v>No root cause</v>
      </c>
      <c r="W779" s="113"/>
      <c r="X779" s="113"/>
      <c r="Y779" s="113"/>
      <c r="Z779" s="113"/>
      <c r="AA779" s="113"/>
      <c r="AB779" s="17" t="s">
        <v>5465</v>
      </c>
      <c r="AC779" s="17" t="str">
        <f>_xlfn.XLOOKUP(B779,'INCIDENT-04-27-2026'!E:E,'INCIDENT-04-27-2026'!F:F,"")</f>
        <v/>
      </c>
      <c r="AD779" s="9"/>
      <c r="AE779" s="7" t="s">
        <v>5465</v>
      </c>
      <c r="AF779" s="6" t="str">
        <f>_xlfn.XLOOKUP(B779,'[13]Input_27-04'!$B:$B,'[13]Input_27-04'!$M:$M,"")</f>
        <v/>
      </c>
      <c r="AG779" s="7"/>
      <c r="AH779" s="3"/>
      <c r="AI779" s="18" t="str">
        <f>_xlfn.XLOOKUP(B779,'[3]Cells Huawei 27042026 10h'!$B:$B,'[3]Cells Huawei 27042026 10h'!$T:$T,"")</f>
        <v/>
      </c>
      <c r="AJ779" s="18" t="str">
        <f>_xlfn.XLOOKUP(B779,'[3]Cells Huawei 27042026 15h'!$B:$B,'[3]Cells Huawei 27042026 15h'!$T:$T,"")</f>
        <v/>
      </c>
      <c r="AK779" s="18" t="str">
        <f>_xlfn.XLOOKUP(B779,'[4]cells down 27042026 11h28'!$B:$B,'[4]cells down 27042026 11h28'!$R:$R,"")</f>
        <v/>
      </c>
      <c r="AL779" s="18" t="str">
        <f>_xlfn.XLOOKUP(B779,'[4]cells down 27042026 18h01'!$B:$B,'[4]cells down 27042026 18h01'!$R:$R,"")</f>
        <v/>
      </c>
      <c r="AM779" s="18" t="str">
        <f>_xlfn.XLOOKUP(B779,'[5]cell downs 27042026 11h'!$B:$B,'[5]cell downs 27042026 11h'!$R:$R,"")</f>
        <v/>
      </c>
      <c r="AN779" s="18" t="str">
        <f>_xlfn.XLOOKUP(B779,'[5]cell downs 27042026 17h40'!$B:$B,'[5]cell downs 27042026 17h40'!$R:$R,"")</f>
        <v/>
      </c>
      <c r="AO779" s="18" t="str">
        <f>_xlfn.XLOOKUP(B779,'[6]ALL SITES DOWN'!$D:$D,'[6]ALL SITES DOWN'!$J:$J,"")</f>
        <v/>
      </c>
      <c r="AP779" s="18" t="str">
        <f>_xlfn.XLOOKUP(B779,'[7]ALL SITES DOWN'!$D:$D,'[7]ALL SITES DOWN'!$J:$J,"")</f>
        <v/>
      </c>
      <c r="AQ779" s="9" t="str">
        <f>_xlfn.XLOOKUP(B779,[8]sheet1!$AC:$AC,[8]sheet1!$AF:$AF,"")</f>
        <v/>
      </c>
      <c r="AR779" s="14"/>
      <c r="AS779" s="14" t="s">
        <v>5465</v>
      </c>
      <c r="AT779" s="14" t="str">
        <f>_xlfn.XLOOKUP(B779,'[9]cell downs 18042026 17h'!$B:$B,'[9]cell downs 18042026 17h'!$B:$B,"")</f>
        <v/>
      </c>
      <c r="AU779" s="14" t="str">
        <f>_xlfn.XLOOKUP(B779,'[10]Cells Huawei 19042026 15h'!$B:$B,'[10]Cells Huawei 19042026 15h'!$B:$B,"")</f>
        <v/>
      </c>
      <c r="AV779" s="9" t="str">
        <f>_xlfn.XLOOKUP(B779,'[11]cells down 19042026 9H40'!$B:$B,'[11]cells down 19042026 9H40'!$B:$B,"")</f>
        <v/>
      </c>
    </row>
    <row r="780" spans="1:48" hidden="1" x14ac:dyDescent="0.3">
      <c r="A780" s="1" t="s">
        <v>2089</v>
      </c>
      <c r="B780" s="8" t="s">
        <v>2090</v>
      </c>
      <c r="C780" s="3" t="str">
        <f>_xlfn.XLOOKUP(B780,'[1]daily break down'!$D:$D,'[1]daily break down'!$E:$E,"")</f>
        <v>CENTRE</v>
      </c>
      <c r="D780" s="1" t="s">
        <v>357</v>
      </c>
      <c r="E780" s="1" t="s">
        <v>563</v>
      </c>
      <c r="F780" s="3" t="s">
        <v>69</v>
      </c>
      <c r="G780" s="1" t="s">
        <v>2091</v>
      </c>
      <c r="H780" s="28" t="str">
        <f>_xlfn.XLOOKUP(B780,[2]CALCULATION!$B:$B,[2]CALCULATION!$H:$H,"")</f>
        <v>NOKIA</v>
      </c>
      <c r="I780" s="26">
        <v>0</v>
      </c>
      <c r="J780" s="26">
        <v>0</v>
      </c>
      <c r="K780" s="26">
        <v>2.5456300771049621E-2</v>
      </c>
      <c r="L780" s="26">
        <v>0</v>
      </c>
      <c r="M780" s="26">
        <v>0</v>
      </c>
      <c r="N780" s="26">
        <v>0.83307650820556278</v>
      </c>
      <c r="O780" s="26">
        <v>0</v>
      </c>
      <c r="P780" s="114" t="s">
        <v>6364</v>
      </c>
      <c r="Q780" s="42" t="s">
        <v>5538</v>
      </c>
      <c r="R780" s="42"/>
      <c r="S780" s="41" t="str" cm="1">
        <f t="array" ref="S780">IFERROR(_xlfn.IFS(
U780="MPR ISSUE","PDH",
U780="BSS Hardware Issue","BSS",
U780="Sites strategiques, MLL, Pylone, etc.","ENVTECH",
U780="AKTIVCO DEFAUT GE &amp; POWER Cabinet","AKTIVCO",
U780="AKTIVCO Coupure ENEO &amp; Baisse de tension","AKTIVCO GRID ONLY",
U780="Coupure ENEO &amp; Baisse de tension","IHS GRID ONLY",
U780="Defaut GE &amp; POWER Cabinet","IHS",
U780="Sharing","Partners",
U780="Sites strategiques &amp; DataCenter","SST &amp; DC",
U780="Exclu","Exclu",
U780="SAT","SAT",
U780="SPARE-ISSUE","SPARE-ISSUE",
U780="Fiber CAmtel","TRANS_FO_CAMTEL",
U780="Fiber AOF","Fiber AOF",
U780="Projet OCM (HUAWEI)","TRAVAUX-HUAWEI",
U780="Projet OCM (NOKIA)","TRAVAUX-NOKIA",
U780="ACCESS-ISSUE","ACCESS-ISSUE",
U780="Projet OCM (ZTE, NOKIA, autres projets)","TRAVAUX OCM",
U780="No root CAuse","No root cause",
U780="ODU HS","PDH",
U780="IP &amp; VLAN","PDH",
U780="Warehouse HUAWEI","SPARE-ISSUE",
U780="SPARE-HS","SPARE-ISSUE",
U780="Power Telco","BSS",U780="no impacts","no impacts"
),"")</f>
        <v>No root cause</v>
      </c>
      <c r="T780" s="41" t="str" cm="1">
        <f t="array" ref="T780">IFERROR(_xlfn.IFS(
U780="MPR ISSUE","TX ISSUE",
U780="BSS Hardware Issue","RAN ISSUE",
U780="Sites strategiques, MLL, Pylone, etc.","ENVTECH",
U780="AKTIVCO DEFAUT GE &amp; POWER Cabinet","POWER ISSUE",
U780="AKTIVCO Coupure ENEO &amp; Baisse de tension","POWER ISSUE",
U780="Coupure ENEO &amp; Baisse de tension","POWER ISSUE",
U780="Defaut GE &amp; POWER Cabinet","POWER ISSUE",
U780="Sharing","POWER ISSUE",
U780="Sites strategiques &amp; DataCenter","POWER ISSUE",
U780="Exclu","Exclu",
U780="SAT","TX ISSUE",
U780="SPARE-ISSUE","SPARE-ISSUE",
U780="Fiber CAmtel","TX ISSUE",
U780="Fiber AOF","TX ISSUE",
U780="Projet OCM (HUAWEI)","TRAVAUX-HUAWEI",
U780="Projet OCM (NOKIA)","TRAVAUX -NOKIA",
U780="ACCESS-ISSUE","ACCESS-ISSUE",
U780="Projet OCM (ZTE, NOKIA, autres projets)","TRAVAUX OCM",
U780="No root CAuse","No root cause",
U780="ODU HS","TX ISSUE",
U780="IP &amp; VLAN","TX ISSUE",
U780="Warehouse HUAWEI","SPARE-ISSUE",
U780="SPARE-HS","SPARE-ISSUE",
U780="Power Telco","RAN ISSUE",U780="no impacts","no impacts"
),"")</f>
        <v>No root cause</v>
      </c>
      <c r="U780" s="68" t="s">
        <v>5691</v>
      </c>
      <c r="V780" s="41" t="str" cm="1">
        <f t="array" ref="V780">IFERROR(_xlfn.IFS(
U780="MPR ISSUE","ACTIVE",
U780="BSS Hardware Issue","ACTIVE",
U780="Sites strategiques, MLL, Pylone, etc.","PASSIVE",
U780="AKTIVCO DEFAUT GE &amp; POWER Cabinet","PASSIVE",
U780="AKTIVCO Coupure ENEO &amp; Baisse de tension","PASSIVE",
U780="Coupure ENEO &amp; Baisse de tension","PASSIVE",
U780="Defaut GE &amp; POWER Cabinet","PASSIVE",
U780="Sharing","PASSIVE",
U780="Sites strategiques &amp; DataCenter","PASSIVE",
U780="Exclu","Exclu",
U780="SAT","ACTIVE",
U780="SPARE-ISSUE","SPARE-ISSUE",
U780="Fiber CAmtel","ACTIVE",
U780="Fiber AOF","ACTIVE",
U780="Projet OCM (HUAWEI)","PLANNED WORKS",
U780="Projet OCM (NOKIA)","PLANNED WORKS",
U780="ACCESS-ISSUE","ACCESS-ISSUE",
U780="Projet OCM (ZTE, NOKIA, autres projets)","PLANNED WORKS",
U780="No root CAuse","No root cause",
U780="ODU HS","ACTIVE",
U780="IP &amp; VLAN","ACTIVE",
U780="Warehouse HUAWEI","SPARE-ISSUE",
U780="SPARE-HS","SPARE-ISSUE",
U780="Power Telco","ACTIVE", U780="no impacts","no impacts"
),"")</f>
        <v>No root cause</v>
      </c>
      <c r="W780" s="113"/>
      <c r="X780" s="113"/>
      <c r="Y780" s="113"/>
      <c r="Z780" s="113"/>
      <c r="AA780" s="113"/>
      <c r="AB780" s="17" t="s">
        <v>5465</v>
      </c>
      <c r="AC780" s="17" t="str">
        <f>_xlfn.XLOOKUP(B780,'INCIDENT-04-27-2026'!E:E,'INCIDENT-04-27-2026'!F:F,"")</f>
        <v/>
      </c>
      <c r="AD780" s="9"/>
      <c r="AE780" s="7" t="s">
        <v>5465</v>
      </c>
      <c r="AF780" s="6" t="str">
        <f>_xlfn.XLOOKUP(B780,'[13]Input_27-04'!$B:$B,'[13]Input_27-04'!$M:$M,"")</f>
        <v/>
      </c>
      <c r="AG780" s="7"/>
      <c r="AH780" s="3"/>
      <c r="AI780" s="18" t="str">
        <f>_xlfn.XLOOKUP(B780,'[3]Cells Huawei 27042026 10h'!$B:$B,'[3]Cells Huawei 27042026 10h'!$T:$T,"")</f>
        <v/>
      </c>
      <c r="AJ780" s="18" t="str">
        <f>_xlfn.XLOOKUP(B780,'[3]Cells Huawei 27042026 15h'!$B:$B,'[3]Cells Huawei 27042026 15h'!$T:$T,"")</f>
        <v/>
      </c>
      <c r="AK780" s="18" t="str">
        <f>_xlfn.XLOOKUP(B780,'[4]cells down 27042026 11h28'!$B:$B,'[4]cells down 27042026 11h28'!$R:$R,"")</f>
        <v/>
      </c>
      <c r="AL780" s="18" t="str">
        <f>_xlfn.XLOOKUP(B780,'[4]cells down 27042026 18h01'!$B:$B,'[4]cells down 27042026 18h01'!$R:$R,"")</f>
        <v/>
      </c>
      <c r="AM780" s="18" t="str">
        <f>_xlfn.XLOOKUP(B780,'[5]cell downs 27042026 11h'!$B:$B,'[5]cell downs 27042026 11h'!$R:$R,"")</f>
        <v/>
      </c>
      <c r="AN780" s="18" t="str">
        <f>_xlfn.XLOOKUP(B780,'[5]cell downs 27042026 17h40'!$B:$B,'[5]cell downs 27042026 17h40'!$R:$R,"")</f>
        <v/>
      </c>
      <c r="AO780" s="18" t="str">
        <f>_xlfn.XLOOKUP(B780,'[6]ALL SITES DOWN'!$D:$D,'[6]ALL SITES DOWN'!$J:$J,"")</f>
        <v/>
      </c>
      <c r="AP780" s="18" t="str">
        <f>_xlfn.XLOOKUP(B780,'[7]ALL SITES DOWN'!$D:$D,'[7]ALL SITES DOWN'!$J:$J,"")</f>
        <v/>
      </c>
      <c r="AQ780" s="9" t="str">
        <f>_xlfn.XLOOKUP(B780,[8]sheet1!$AC:$AC,[8]sheet1!$AF:$AF,"")</f>
        <v/>
      </c>
      <c r="AR780" s="14"/>
      <c r="AS780" s="14" t="s">
        <v>5465</v>
      </c>
      <c r="AT780" s="14" t="str">
        <f>_xlfn.XLOOKUP(B780,'[9]cell downs 18042026 17h'!$B:$B,'[9]cell downs 18042026 17h'!$B:$B,"")</f>
        <v/>
      </c>
      <c r="AU780" s="14" t="str">
        <f>_xlfn.XLOOKUP(B780,'[10]Cells Huawei 19042026 15h'!$B:$B,'[10]Cells Huawei 19042026 15h'!$B:$B,"")</f>
        <v/>
      </c>
      <c r="AV780" s="9" t="str">
        <f>_xlfn.XLOOKUP(B780,'[11]cells down 19042026 9H40'!$B:$B,'[11]cells down 19042026 9H40'!$B:$B,"")</f>
        <v/>
      </c>
    </row>
    <row r="781" spans="1:48" hidden="1" x14ac:dyDescent="0.3">
      <c r="A781" s="1" t="s">
        <v>2862</v>
      </c>
      <c r="B781" s="8" t="s">
        <v>2863</v>
      </c>
      <c r="C781" s="3" t="str">
        <f>_xlfn.XLOOKUP(B781,'[1]daily break down'!$D:$D,'[1]daily break down'!$E:$E,"")</f>
        <v>OUEST</v>
      </c>
      <c r="D781" s="1" t="s">
        <v>11</v>
      </c>
      <c r="E781" s="1" t="s">
        <v>12</v>
      </c>
      <c r="F781" s="3" t="s">
        <v>102</v>
      </c>
      <c r="G781" s="1" t="s">
        <v>2864</v>
      </c>
      <c r="H781" s="27" t="str">
        <f>_xlfn.XLOOKUP(B781,[2]CALCULATION!$B:$B,[2]CALCULATION!$H:$H,"")</f>
        <v>HUAWEI</v>
      </c>
      <c r="I781" s="26">
        <v>9.9412726541164773E-2</v>
      </c>
      <c r="J781" s="26">
        <v>0</v>
      </c>
      <c r="K781" s="26">
        <v>0</v>
      </c>
      <c r="L781" s="26">
        <v>0</v>
      </c>
      <c r="M781" s="26">
        <v>0</v>
      </c>
      <c r="N781" s="26">
        <v>0.81456369691210584</v>
      </c>
      <c r="O781" s="26">
        <v>0</v>
      </c>
      <c r="P781" s="114" t="s">
        <v>6364</v>
      </c>
      <c r="Q781" s="42" t="s">
        <v>5538</v>
      </c>
      <c r="R781" s="42"/>
      <c r="S781" s="41" t="str" cm="1">
        <f t="array" ref="S781">IFERROR(_xlfn.IFS(
U781="MPR ISSUE","PDH",
U781="BSS Hardware Issue","BSS",
U781="Sites strategiques, MLL, Pylone, etc.","ENVTECH",
U781="AKTIVCO DEFAUT GE &amp; POWER Cabinet","AKTIVCO",
U781="AKTIVCO Coupure ENEO &amp; Baisse de tension","AKTIVCO GRID ONLY",
U781="Coupure ENEO &amp; Baisse de tension","IHS GRID ONLY",
U781="Defaut GE &amp; POWER Cabinet","IHS",
U781="Sharing","Partners",
U781="Sites strategiques &amp; DataCenter","SST &amp; DC",
U781="Exclu","Exclu",
U781="SAT","SAT",
U781="SPARE-ISSUE","SPARE-ISSUE",
U781="Fiber CAmtel","TRANS_FO_CAMTEL",
U781="Fiber AOF","Fiber AOF",
U781="Projet OCM (HUAWEI)","TRAVAUX-HUAWEI",
U781="Projet OCM (NOKIA)","TRAVAUX-NOKIA",
U781="ACCESS-ISSUE","ACCESS-ISSUE",
U781="Projet OCM (ZTE, NOKIA, autres projets)","TRAVAUX OCM",
U781="No root CAuse","No root cause",
U781="ODU HS","PDH",
U781="IP &amp; VLAN","PDH",
U781="Warehouse HUAWEI","SPARE-ISSUE",
U781="SPARE-HS","SPARE-ISSUE",
U781="Power Telco","BSS",U781="no impacts","no impacts"
),"")</f>
        <v>No root cause</v>
      </c>
      <c r="T781" s="41" t="str" cm="1">
        <f t="array" ref="T781">IFERROR(_xlfn.IFS(
U781="MPR ISSUE","TX ISSUE",
U781="BSS Hardware Issue","RAN ISSUE",
U781="Sites strategiques, MLL, Pylone, etc.","ENVTECH",
U781="AKTIVCO DEFAUT GE &amp; POWER Cabinet","POWER ISSUE",
U781="AKTIVCO Coupure ENEO &amp; Baisse de tension","POWER ISSUE",
U781="Coupure ENEO &amp; Baisse de tension","POWER ISSUE",
U781="Defaut GE &amp; POWER Cabinet","POWER ISSUE",
U781="Sharing","POWER ISSUE",
U781="Sites strategiques &amp; DataCenter","POWER ISSUE",
U781="Exclu","Exclu",
U781="SAT","TX ISSUE",
U781="SPARE-ISSUE","SPARE-ISSUE",
U781="Fiber CAmtel","TX ISSUE",
U781="Fiber AOF","TX ISSUE",
U781="Projet OCM (HUAWEI)","TRAVAUX-HUAWEI",
U781="Projet OCM (NOKIA)","TRAVAUX -NOKIA",
U781="ACCESS-ISSUE","ACCESS-ISSUE",
U781="Projet OCM (ZTE, NOKIA, autres projets)","TRAVAUX OCM",
U781="No root CAuse","No root cause",
U781="ODU HS","TX ISSUE",
U781="IP &amp; VLAN","TX ISSUE",
U781="Warehouse HUAWEI","SPARE-ISSUE",
U781="SPARE-HS","SPARE-ISSUE",
U781="Power Telco","RAN ISSUE",U781="no impacts","no impacts"
),"")</f>
        <v>No root cause</v>
      </c>
      <c r="U781" s="68" t="s">
        <v>5691</v>
      </c>
      <c r="V781" s="41" t="str" cm="1">
        <f t="array" ref="V781">IFERROR(_xlfn.IFS(
U781="MPR ISSUE","ACTIVE",
U781="BSS Hardware Issue","ACTIVE",
U781="Sites strategiques, MLL, Pylone, etc.","PASSIVE",
U781="AKTIVCO DEFAUT GE &amp; POWER Cabinet","PASSIVE",
U781="AKTIVCO Coupure ENEO &amp; Baisse de tension","PASSIVE",
U781="Coupure ENEO &amp; Baisse de tension","PASSIVE",
U781="Defaut GE &amp; POWER Cabinet","PASSIVE",
U781="Sharing","PASSIVE",
U781="Sites strategiques &amp; DataCenter","PASSIVE",
U781="Exclu","Exclu",
U781="SAT","ACTIVE",
U781="SPARE-ISSUE","SPARE-ISSUE",
U781="Fiber CAmtel","ACTIVE",
U781="Fiber AOF","ACTIVE",
U781="Projet OCM (HUAWEI)","PLANNED WORKS",
U781="Projet OCM (NOKIA)","PLANNED WORKS",
U781="ACCESS-ISSUE","ACCESS-ISSUE",
U781="Projet OCM (ZTE, NOKIA, autres projets)","PLANNED WORKS",
U781="No root CAuse","No root cause",
U781="ODU HS","ACTIVE",
U781="IP &amp; VLAN","ACTIVE",
U781="Warehouse HUAWEI","SPARE-ISSUE",
U781="SPARE-HS","SPARE-ISSUE",
U781="Power Telco","ACTIVE", U781="no impacts","no impacts"
),"")</f>
        <v>No root cause</v>
      </c>
      <c r="W781" s="113"/>
      <c r="X781" s="113"/>
      <c r="Y781" s="113"/>
      <c r="Z781" s="113"/>
      <c r="AA781" s="113"/>
      <c r="AB781" s="17" t="s">
        <v>5465</v>
      </c>
      <c r="AC781" s="17" t="str">
        <f>_xlfn.XLOOKUP(B781,'INCIDENT-04-27-2026'!E:E,'INCIDENT-04-27-2026'!F:F,"")</f>
        <v/>
      </c>
      <c r="AD781" s="9"/>
      <c r="AE781" s="7" t="s">
        <v>5465</v>
      </c>
      <c r="AF781" s="6" t="str">
        <f>_xlfn.XLOOKUP(B781,'[13]Input_27-04'!$B:$B,'[13]Input_27-04'!$M:$M,"")</f>
        <v/>
      </c>
      <c r="AG781" s="7"/>
      <c r="AH781" s="3"/>
      <c r="AI781" s="18" t="str">
        <f>_xlfn.XLOOKUP(B781,'[3]Cells Huawei 27042026 10h'!$B:$B,'[3]Cells Huawei 27042026 10h'!$T:$T,"")</f>
        <v/>
      </c>
      <c r="AJ781" s="18" t="str">
        <f>_xlfn.XLOOKUP(B781,'[3]Cells Huawei 27042026 15h'!$B:$B,'[3]Cells Huawei 27042026 15h'!$T:$T,"")</f>
        <v/>
      </c>
      <c r="AK781" s="18" t="str">
        <f>_xlfn.XLOOKUP(B781,'[4]cells down 27042026 11h28'!$B:$B,'[4]cells down 27042026 11h28'!$R:$R,"")</f>
        <v/>
      </c>
      <c r="AL781" s="18" t="str">
        <f>_xlfn.XLOOKUP(B781,'[4]cells down 27042026 18h01'!$B:$B,'[4]cells down 27042026 18h01'!$R:$R,"")</f>
        <v/>
      </c>
      <c r="AM781" s="18" t="str">
        <f>_xlfn.XLOOKUP(B781,'[5]cell downs 27042026 11h'!$B:$B,'[5]cell downs 27042026 11h'!$R:$R,"")</f>
        <v/>
      </c>
      <c r="AN781" s="18" t="str">
        <f>_xlfn.XLOOKUP(B781,'[5]cell downs 27042026 17h40'!$B:$B,'[5]cell downs 27042026 17h40'!$R:$R,"")</f>
        <v/>
      </c>
      <c r="AO781" s="18" t="str">
        <f>_xlfn.XLOOKUP(B781,'[6]ALL SITES DOWN'!$D:$D,'[6]ALL SITES DOWN'!$J:$J,"")</f>
        <v/>
      </c>
      <c r="AP781" s="18" t="str">
        <f>_xlfn.XLOOKUP(B781,'[7]ALL SITES DOWN'!$D:$D,'[7]ALL SITES DOWN'!$J:$J,"")</f>
        <v/>
      </c>
      <c r="AQ781" s="9" t="str">
        <f>_xlfn.XLOOKUP(B781,[8]sheet1!$AC:$AC,[8]sheet1!$AF:$AF,"")</f>
        <v/>
      </c>
      <c r="AR781" s="14"/>
      <c r="AS781" s="14" t="s">
        <v>5465</v>
      </c>
      <c r="AT781" s="14" t="str">
        <f>_xlfn.XLOOKUP(B781,'[9]cell downs 18042026 17h'!$B:$B,'[9]cell downs 18042026 17h'!$B:$B,"")</f>
        <v/>
      </c>
      <c r="AU781" s="14" t="str">
        <f>_xlfn.XLOOKUP(B781,'[10]Cells Huawei 19042026 15h'!$B:$B,'[10]Cells Huawei 19042026 15h'!$B:$B,"")</f>
        <v/>
      </c>
      <c r="AV781" s="9" t="str">
        <f>_xlfn.XLOOKUP(B781,'[11]cells down 19042026 9H40'!$B:$B,'[11]cells down 19042026 9H40'!$B:$B,"")</f>
        <v/>
      </c>
    </row>
    <row r="782" spans="1:48" hidden="1" x14ac:dyDescent="0.3">
      <c r="A782" s="3" t="s">
        <v>3217</v>
      </c>
      <c r="B782" s="23" t="s">
        <v>3218</v>
      </c>
      <c r="C782" s="3" t="str">
        <f>_xlfn.XLOOKUP(B782,'[1]daily break down'!$D:$D,'[1]daily break down'!$E:$E,"")</f>
        <v>Douala</v>
      </c>
      <c r="D782" s="1" t="s">
        <v>21</v>
      </c>
      <c r="E782" s="3" t="s">
        <v>5422</v>
      </c>
      <c r="F782" s="3" t="s">
        <v>31</v>
      </c>
      <c r="G782" s="3" t="s">
        <v>32</v>
      </c>
      <c r="H782" s="29" t="str">
        <f>_xlfn.XLOOKUP(B782,[2]CALCULATION!$B:$B,[2]CALCULATION!$H:$H,"")</f>
        <v>ZTE</v>
      </c>
      <c r="I782" s="26">
        <v>7.3355677119449361E-2</v>
      </c>
      <c r="J782" s="26">
        <v>6.4348962569164669E-2</v>
      </c>
      <c r="K782" s="26">
        <v>0.13176555860892133</v>
      </c>
      <c r="L782" s="26">
        <v>0.13206875494031625</v>
      </c>
      <c r="M782" s="26">
        <v>0.20524608127659161</v>
      </c>
      <c r="N782" s="26">
        <v>0.7867053045803335</v>
      </c>
      <c r="O782" s="26">
        <v>0</v>
      </c>
      <c r="P782" s="114" t="s">
        <v>6364</v>
      </c>
      <c r="Q782" s="42" t="s">
        <v>5538</v>
      </c>
      <c r="R782" s="42"/>
      <c r="S782" s="41" t="str" cm="1">
        <f t="array" ref="S782">IFERROR(_xlfn.IFS(
U782="MPR ISSUE","PDH",
U782="BSS Hardware Issue","BSS",
U782="Sites strategiques, MLL, Pylone, etc.","ENVTECH",
U782="AKTIVCO DEFAUT GE &amp; POWER Cabinet","AKTIVCO",
U782="AKTIVCO Coupure ENEO &amp; Baisse de tension","AKTIVCO GRID ONLY",
U782="Coupure ENEO &amp; Baisse de tension","IHS GRID ONLY",
U782="Defaut GE &amp; POWER Cabinet","IHS",
U782="Sharing","Partners",
U782="Sites strategiques &amp; DataCenter","SST &amp; DC",
U782="Exclu","Exclu",
U782="SAT","SAT",
U782="SPARE-ISSUE","SPARE-ISSUE",
U782="Fiber CAmtel","TRANS_FO_CAMTEL",
U782="Fiber AOF","Fiber AOF",
U782="Projet OCM (HUAWEI)","TRAVAUX-HUAWEI",
U782="Projet OCM (NOKIA)","TRAVAUX-NOKIA",
U782="ACCESS-ISSUE","ACCESS-ISSUE",
U782="Projet OCM (ZTE, NOKIA, autres projets)","TRAVAUX OCM",
U782="No root CAuse","No root cause",
U782="ODU HS","PDH",
U782="IP &amp; VLAN","PDH",
U782="Warehouse HUAWEI","SPARE-ISSUE",
U782="SPARE-HS","SPARE-ISSUE",
U782="Power Telco","BSS",U782="no impacts","no impacts"
),"")</f>
        <v>No root cause</v>
      </c>
      <c r="T782" s="41" t="str" cm="1">
        <f t="array" ref="T782">IFERROR(_xlfn.IFS(
U782="MPR ISSUE","TX ISSUE",
U782="BSS Hardware Issue","RAN ISSUE",
U782="Sites strategiques, MLL, Pylone, etc.","ENVTECH",
U782="AKTIVCO DEFAUT GE &amp; POWER Cabinet","POWER ISSUE",
U782="AKTIVCO Coupure ENEO &amp; Baisse de tension","POWER ISSUE",
U782="Coupure ENEO &amp; Baisse de tension","POWER ISSUE",
U782="Defaut GE &amp; POWER Cabinet","POWER ISSUE",
U782="Sharing","POWER ISSUE",
U782="Sites strategiques &amp; DataCenter","POWER ISSUE",
U782="Exclu","Exclu",
U782="SAT","TX ISSUE",
U782="SPARE-ISSUE","SPARE-ISSUE",
U782="Fiber CAmtel","TX ISSUE",
U782="Fiber AOF","TX ISSUE",
U782="Projet OCM (HUAWEI)","TRAVAUX-HUAWEI",
U782="Projet OCM (NOKIA)","TRAVAUX -NOKIA",
U782="ACCESS-ISSUE","ACCESS-ISSUE",
U782="Projet OCM (ZTE, NOKIA, autres projets)","TRAVAUX OCM",
U782="No root CAuse","No root cause",
U782="ODU HS","TX ISSUE",
U782="IP &amp; VLAN","TX ISSUE",
U782="Warehouse HUAWEI","SPARE-ISSUE",
U782="SPARE-HS","SPARE-ISSUE",
U782="Power Telco","RAN ISSUE",U782="no impacts","no impacts"
),"")</f>
        <v>No root cause</v>
      </c>
      <c r="U782" s="68" t="s">
        <v>5691</v>
      </c>
      <c r="V782" s="41" t="str" cm="1">
        <f t="array" ref="V782">IFERROR(_xlfn.IFS(
U782="MPR ISSUE","ACTIVE",
U782="BSS Hardware Issue","ACTIVE",
U782="Sites strategiques, MLL, Pylone, etc.","PASSIVE",
U782="AKTIVCO DEFAUT GE &amp; POWER Cabinet","PASSIVE",
U782="AKTIVCO Coupure ENEO &amp; Baisse de tension","PASSIVE",
U782="Coupure ENEO &amp; Baisse de tension","PASSIVE",
U782="Defaut GE &amp; POWER Cabinet","PASSIVE",
U782="Sharing","PASSIVE",
U782="Sites strategiques &amp; DataCenter","PASSIVE",
U782="Exclu","Exclu",
U782="SAT","ACTIVE",
U782="SPARE-ISSUE","SPARE-ISSUE",
U782="Fiber CAmtel","ACTIVE",
U782="Fiber AOF","ACTIVE",
U782="Projet OCM (HUAWEI)","PLANNED WORKS",
U782="Projet OCM (NOKIA)","PLANNED WORKS",
U782="ACCESS-ISSUE","ACCESS-ISSUE",
U782="Projet OCM (ZTE, NOKIA, autres projets)","PLANNED WORKS",
U782="No root CAuse","No root cause",
U782="ODU HS","ACTIVE",
U782="IP &amp; VLAN","ACTIVE",
U782="Warehouse HUAWEI","SPARE-ISSUE",
U782="SPARE-HS","SPARE-ISSUE",
U782="Power Telco","ACTIVE", U782="no impacts","no impacts"
),"")</f>
        <v>No root cause</v>
      </c>
      <c r="W782" s="113"/>
      <c r="X782" s="113"/>
      <c r="Y782" s="113"/>
      <c r="Z782" s="113"/>
      <c r="AA782" s="113"/>
      <c r="AB782" s="17" t="s">
        <v>5465</v>
      </c>
      <c r="AC782" s="17" t="str">
        <f>_xlfn.XLOOKUP(B782,'INCIDENT-04-27-2026'!E:E,'INCIDENT-04-27-2026'!F:F,"")</f>
        <v/>
      </c>
      <c r="AD782" s="9"/>
      <c r="AE782" s="7" t="s">
        <v>5465</v>
      </c>
      <c r="AF782" s="6" t="str">
        <f>_xlfn.XLOOKUP(B782,'[13]Input_27-04'!$B:$B,'[13]Input_27-04'!$M:$M,"")</f>
        <v/>
      </c>
      <c r="AG782" s="7"/>
      <c r="AH782" s="3"/>
      <c r="AI782" s="18" t="str">
        <f>_xlfn.XLOOKUP(B782,'[3]Cells Huawei 27042026 10h'!$B:$B,'[3]Cells Huawei 27042026 10h'!$T:$T,"")</f>
        <v/>
      </c>
      <c r="AJ782" s="18" t="str">
        <f>_xlfn.XLOOKUP(B782,'[3]Cells Huawei 27042026 15h'!$B:$B,'[3]Cells Huawei 27042026 15h'!$T:$T,"")</f>
        <v/>
      </c>
      <c r="AK782" s="18" t="str">
        <f>_xlfn.XLOOKUP(B782,'[4]cells down 27042026 11h28'!$B:$B,'[4]cells down 27042026 11h28'!$R:$R,"")</f>
        <v/>
      </c>
      <c r="AL782" s="18" t="str">
        <f>_xlfn.XLOOKUP(B782,'[4]cells down 27042026 18h01'!$B:$B,'[4]cells down 27042026 18h01'!$R:$R,"")</f>
        <v/>
      </c>
      <c r="AM782" s="18" t="str">
        <f>_xlfn.XLOOKUP(B782,'[5]cell downs 27042026 11h'!$B:$B,'[5]cell downs 27042026 11h'!$R:$R,"")</f>
        <v/>
      </c>
      <c r="AN782" s="18" t="str">
        <f>_xlfn.XLOOKUP(B782,'[5]cell downs 27042026 17h40'!$B:$B,'[5]cell downs 27042026 17h40'!$R:$R,"")</f>
        <v/>
      </c>
      <c r="AO782" s="18" t="str">
        <f>_xlfn.XLOOKUP(B782,'[6]ALL SITES DOWN'!$D:$D,'[6]ALL SITES DOWN'!$J:$J,"")</f>
        <v/>
      </c>
      <c r="AP782" s="18" t="str">
        <f>_xlfn.XLOOKUP(B782,'[7]ALL SITES DOWN'!$D:$D,'[7]ALL SITES DOWN'!$J:$J,"")</f>
        <v/>
      </c>
      <c r="AQ782" s="9" t="str">
        <f>_xlfn.XLOOKUP(B782,[8]sheet1!$AC:$AC,[8]sheet1!$AF:$AF,"")</f>
        <v/>
      </c>
      <c r="AR782" s="14"/>
      <c r="AS782" s="14" t="s">
        <v>5465</v>
      </c>
      <c r="AT782" s="14" t="str">
        <f>_xlfn.XLOOKUP(B782,'[9]cell downs 18042026 17h'!$B:$B,'[9]cell downs 18042026 17h'!$B:$B,"")</f>
        <v/>
      </c>
      <c r="AU782" s="14" t="str">
        <f>_xlfn.XLOOKUP(B782,'[10]Cells Huawei 19042026 15h'!$B:$B,'[10]Cells Huawei 19042026 15h'!$B:$B,"")</f>
        <v/>
      </c>
      <c r="AV782" s="9" t="str">
        <f>_xlfn.XLOOKUP(B782,'[11]cells down 19042026 9H40'!$B:$B,'[11]cells down 19042026 9H40'!$B:$B,"")</f>
        <v/>
      </c>
    </row>
    <row r="783" spans="1:48" hidden="1" x14ac:dyDescent="0.3">
      <c r="A783" s="1" t="s">
        <v>2040</v>
      </c>
      <c r="B783" s="8" t="s">
        <v>2041</v>
      </c>
      <c r="C783" s="3" t="str">
        <f>_xlfn.XLOOKUP(B783,'[1]daily break down'!$D:$D,'[1]daily break down'!$E:$E,"")</f>
        <v>NORD</v>
      </c>
      <c r="D783" s="1" t="s">
        <v>11</v>
      </c>
      <c r="E783" s="1" t="s">
        <v>66</v>
      </c>
      <c r="F783" s="3" t="s">
        <v>23</v>
      </c>
      <c r="G783" s="1" t="s">
        <v>2040</v>
      </c>
      <c r="H783" s="28" t="str">
        <f>_xlfn.XLOOKUP(B783,[2]CALCULATION!$B:$B,[2]CALCULATION!$H:$H,"")</f>
        <v>NOKIA</v>
      </c>
      <c r="I783" s="26">
        <v>0</v>
      </c>
      <c r="J783" s="26">
        <v>0</v>
      </c>
      <c r="K783" s="26">
        <v>0</v>
      </c>
      <c r="L783" s="26">
        <v>7.918774772923784E-3</v>
      </c>
      <c r="M783" s="26">
        <v>7.1875365619105515E-3</v>
      </c>
      <c r="N783" s="26">
        <v>0.73944234703923428</v>
      </c>
      <c r="O783" s="26">
        <v>0</v>
      </c>
      <c r="P783" s="114" t="s">
        <v>6364</v>
      </c>
      <c r="Q783" s="42" t="s">
        <v>5538</v>
      </c>
      <c r="R783" s="42"/>
      <c r="S783" s="41" t="str" cm="1">
        <f t="array" ref="S783">IFERROR(_xlfn.IFS(
U783="MPR ISSUE","PDH",
U783="BSS Hardware Issue","BSS",
U783="Sites strategiques, MLL, Pylone, etc.","ENVTECH",
U783="AKTIVCO DEFAUT GE &amp; POWER Cabinet","AKTIVCO",
U783="AKTIVCO Coupure ENEO &amp; Baisse de tension","AKTIVCO GRID ONLY",
U783="Coupure ENEO &amp; Baisse de tension","IHS GRID ONLY",
U783="Defaut GE &amp; POWER Cabinet","IHS",
U783="Sharing","Partners",
U783="Sites strategiques &amp; DataCenter","SST &amp; DC",
U783="Exclu","Exclu",
U783="SAT","SAT",
U783="SPARE-ISSUE","SPARE-ISSUE",
U783="Fiber CAmtel","TRANS_FO_CAMTEL",
U783="Fiber AOF","Fiber AOF",
U783="Projet OCM (HUAWEI)","TRAVAUX-HUAWEI",
U783="Projet OCM (NOKIA)","TRAVAUX-NOKIA",
U783="ACCESS-ISSUE","ACCESS-ISSUE",
U783="Projet OCM (ZTE, NOKIA, autres projets)","TRAVAUX OCM",
U783="No root CAuse","No root cause",
U783="ODU HS","PDH",
U783="IP &amp; VLAN","PDH",
U783="Warehouse HUAWEI","SPARE-ISSUE",
U783="SPARE-HS","SPARE-ISSUE",
U783="Power Telco","BSS",U783="no impacts","no impacts"
),"")</f>
        <v>PDH</v>
      </c>
      <c r="T783" s="41" t="str" cm="1">
        <f t="array" ref="T783">IFERROR(_xlfn.IFS(
U783="MPR ISSUE","TX ISSUE",
U783="BSS Hardware Issue","RAN ISSUE",
U783="Sites strategiques, MLL, Pylone, etc.","ENVTECH",
U783="AKTIVCO DEFAUT GE &amp; POWER Cabinet","POWER ISSUE",
U783="AKTIVCO Coupure ENEO &amp; Baisse de tension","POWER ISSUE",
U783="Coupure ENEO &amp; Baisse de tension","POWER ISSUE",
U783="Defaut GE &amp; POWER Cabinet","POWER ISSUE",
U783="Sharing","POWER ISSUE",
U783="Sites strategiques &amp; DataCenter","POWER ISSUE",
U783="Exclu","Exclu",
U783="SAT","TX ISSUE",
U783="SPARE-ISSUE","SPARE-ISSUE",
U783="Fiber CAmtel","TX ISSUE",
U783="Fiber AOF","TX ISSUE",
U783="Projet OCM (HUAWEI)","TRAVAUX-HUAWEI",
U783="Projet OCM (NOKIA)","TRAVAUX -NOKIA",
U783="ACCESS-ISSUE","ACCESS-ISSUE",
U783="Projet OCM (ZTE, NOKIA, autres projets)","TRAVAUX OCM",
U783="No root CAuse","No root cause",
U783="ODU HS","TX ISSUE",
U783="IP &amp; VLAN","TX ISSUE",
U783="Warehouse HUAWEI","SPARE-ISSUE",
U783="SPARE-HS","SPARE-ISSUE",
U783="Power Telco","RAN ISSUE",U783="no impacts","no impacts"
),"")</f>
        <v>TX ISSUE</v>
      </c>
      <c r="U783" s="68" t="s">
        <v>5316</v>
      </c>
      <c r="V783" s="41" t="str" cm="1">
        <f t="array" ref="V783">IFERROR(_xlfn.IFS(
U783="MPR ISSUE","ACTIVE",
U783="BSS Hardware Issue","ACTIVE",
U783="Sites strategiques, MLL, Pylone, etc.","PASSIVE",
U783="AKTIVCO DEFAUT GE &amp; POWER Cabinet","PASSIVE",
U783="AKTIVCO Coupure ENEO &amp; Baisse de tension","PASSIVE",
U783="Coupure ENEO &amp; Baisse de tension","PASSIVE",
U783="Defaut GE &amp; POWER Cabinet","PASSIVE",
U783="Sharing","PASSIVE",
U783="Sites strategiques &amp; DataCenter","PASSIVE",
U783="Exclu","Exclu",
U783="SAT","ACTIVE",
U783="SPARE-ISSUE","SPARE-ISSUE",
U783="Fiber CAmtel","ACTIVE",
U783="Fiber AOF","ACTIVE",
U783="Projet OCM (HUAWEI)","PLANNED WORKS",
U783="Projet OCM (NOKIA)","PLANNED WORKS",
U783="ACCESS-ISSUE","ACCESS-ISSUE",
U783="Projet OCM (ZTE, NOKIA, autres projets)","PLANNED WORKS",
U783="No root CAuse","No root cause",
U783="ODU HS","ACTIVE",
U783="IP &amp; VLAN","ACTIVE",
U783="Warehouse HUAWEI","SPARE-ISSUE",
U783="SPARE-HS","SPARE-ISSUE",
U783="Power Telco","ACTIVE", U783="no impacts","no impacts"
),"")</f>
        <v>ACTIVE</v>
      </c>
      <c r="W783" s="113"/>
      <c r="X783" s="113"/>
      <c r="Y783" s="113"/>
      <c r="Z783" s="113"/>
      <c r="AA783" s="113"/>
      <c r="AB783" s="17" t="s">
        <v>6314</v>
      </c>
      <c r="AC783" s="17" t="str">
        <f>_xlfn.XLOOKUP(B783,'INCIDENT-04-27-2026'!E:E,'INCIDENT-04-27-2026'!F:F,"")</f>
        <v/>
      </c>
      <c r="AD783" s="9"/>
      <c r="AE783" s="7" t="s">
        <v>5465</v>
      </c>
      <c r="AF783" s="6" t="str">
        <f>_xlfn.XLOOKUP(B783,'[13]Input_27-04'!$B:$B,'[13]Input_27-04'!$M:$M,"")</f>
        <v/>
      </c>
      <c r="AG783" s="7"/>
      <c r="AH783" s="3"/>
      <c r="AI783" s="18" t="str">
        <f>_xlfn.XLOOKUP(B783,'[3]Cells Huawei 27042026 10h'!$B:$B,'[3]Cells Huawei 27042026 10h'!$T:$T,"")</f>
        <v/>
      </c>
      <c r="AJ783" s="18" t="str">
        <f>_xlfn.XLOOKUP(B783,'[3]Cells Huawei 27042026 15h'!$B:$B,'[3]Cells Huawei 27042026 15h'!$T:$T,"")</f>
        <v/>
      </c>
      <c r="AK783" s="18" t="str">
        <f>_xlfn.XLOOKUP(B783,'[4]cells down 27042026 11h28'!$B:$B,'[4]cells down 27042026 11h28'!$R:$R,"")</f>
        <v/>
      </c>
      <c r="AL783" s="18" t="str">
        <f>_xlfn.XLOOKUP(B783,'[4]cells down 27042026 18h01'!$B:$B,'[4]cells down 27042026 18h01'!$R:$R,"")</f>
        <v/>
      </c>
      <c r="AM783" s="18" t="str">
        <f>_xlfn.XLOOKUP(B783,'[5]cell downs 27042026 11h'!$B:$B,'[5]cell downs 27042026 11h'!$R:$R,"")</f>
        <v/>
      </c>
      <c r="AN783" s="18" t="str">
        <f>_xlfn.XLOOKUP(B783,'[5]cell downs 27042026 17h40'!$B:$B,'[5]cell downs 27042026 17h40'!$R:$R,"")</f>
        <v/>
      </c>
      <c r="AO783" s="18" t="str">
        <f>_xlfn.XLOOKUP(B783,'[6]ALL SITES DOWN'!$D:$D,'[6]ALL SITES DOWN'!$J:$J,"")</f>
        <v xml:space="preserve">(04/27/2026 ocm ran 17h):-27/04/2026 Besoin d'un fme sur site pour verifier l'interco entre le MPR et la BTS S1P1 FME seydou bachirou activé manage avec le levle 0 </v>
      </c>
      <c r="AP783" s="18" t="str">
        <f>_xlfn.XLOOKUP(B783,'[7]ALL SITES DOWN'!$D:$D,'[7]ALL SITES DOWN'!$J:$J,"")</f>
        <v xml:space="preserve">(04/27/2026 ocm ran 11h):-27/04/2026 Besoin d'un fme sur site pour verifier l'interco entre le MPR et la BTS S1P1 FME seydou bachirou activé </v>
      </c>
      <c r="AQ783" s="9" t="str">
        <f>_xlfn.XLOOKUP(B783,[8]sheet1!$AC:$AC,[8]sheet1!$AF:$AF,"")</f>
        <v>(04/27/2026 ticket):-INC-20260427-00000722…2026-04-27 12:37:25…Besoin d'un fme sur site pour verifier l'interco entre le MPR et la BTS S1P1 FME seydou activé…Others</v>
      </c>
      <c r="AR783" s="14"/>
      <c r="AS783" s="14" t="s">
        <v>5465</v>
      </c>
      <c r="AT783" s="14" t="str">
        <f>_xlfn.XLOOKUP(B783,'[9]cell downs 18042026 17h'!$B:$B,'[9]cell downs 18042026 17h'!$B:$B,"")</f>
        <v/>
      </c>
      <c r="AU783" s="14" t="str">
        <f>_xlfn.XLOOKUP(B783,'[10]Cells Huawei 19042026 15h'!$B:$B,'[10]Cells Huawei 19042026 15h'!$B:$B,"")</f>
        <v/>
      </c>
      <c r="AV783" s="9" t="str">
        <f>_xlfn.XLOOKUP(B783,'[11]cells down 19042026 9H40'!$B:$B,'[11]cells down 19042026 9H40'!$B:$B,"")</f>
        <v/>
      </c>
    </row>
    <row r="784" spans="1:48" hidden="1" x14ac:dyDescent="0.3">
      <c r="A784" s="1" t="s">
        <v>2277</v>
      </c>
      <c r="B784" s="8" t="s">
        <v>2278</v>
      </c>
      <c r="C784" s="3" t="str">
        <f>_xlfn.XLOOKUP(B784,'[1]daily break down'!$D:$D,'[1]daily break down'!$E:$E,"")</f>
        <v>Ngaoundere</v>
      </c>
      <c r="D784" s="1" t="s">
        <v>11</v>
      </c>
      <c r="E784" s="1" t="s">
        <v>12</v>
      </c>
      <c r="F784" s="3" t="s">
        <v>90</v>
      </c>
      <c r="G784" s="1" t="s">
        <v>91</v>
      </c>
      <c r="H784" s="27" t="str">
        <f>_xlfn.XLOOKUP(B784,[2]CALCULATION!$B:$B,[2]CALCULATION!$H:$H,"")</f>
        <v>Huawei</v>
      </c>
      <c r="I784" s="26">
        <v>0</v>
      </c>
      <c r="J784" s="26">
        <v>0</v>
      </c>
      <c r="K784" s="26">
        <v>0</v>
      </c>
      <c r="L784" s="26">
        <v>0</v>
      </c>
      <c r="M784" s="26">
        <v>0</v>
      </c>
      <c r="N784" s="26">
        <v>0.70002682395778926</v>
      </c>
      <c r="O784" s="26">
        <v>0</v>
      </c>
      <c r="P784" s="114" t="s">
        <v>6364</v>
      </c>
      <c r="Q784" s="42" t="s">
        <v>5538</v>
      </c>
      <c r="R784" s="42"/>
      <c r="S784" s="41" t="str" cm="1">
        <f t="array" ref="S784">IFERROR(_xlfn.IFS(
U784="MPR ISSUE","PDH",
U784="BSS Hardware Issue","BSS",
U784="Sites strategiques, MLL, Pylone, etc.","ENVTECH",
U784="AKTIVCO DEFAUT GE &amp; POWER Cabinet","AKTIVCO",
U784="AKTIVCO Coupure ENEO &amp; Baisse de tension","AKTIVCO GRID ONLY",
U784="Coupure ENEO &amp; Baisse de tension","IHS GRID ONLY",
U784="Defaut GE &amp; POWER Cabinet","IHS",
U784="Sharing","Partners",
U784="Sites strategiques &amp; DataCenter","SST &amp; DC",
U784="Exclu","Exclu",
U784="SAT","SAT",
U784="SPARE-ISSUE","SPARE-ISSUE",
U784="Fiber CAmtel","TRANS_FO_CAMTEL",
U784="Fiber AOF","Fiber AOF",
U784="Projet OCM (HUAWEI)","TRAVAUX-HUAWEI",
U784="Projet OCM (NOKIA)","TRAVAUX-NOKIA",
U784="ACCESS-ISSUE","ACCESS-ISSUE",
U784="Projet OCM (ZTE, NOKIA, autres projets)","TRAVAUX OCM",
U784="No root CAuse","No root cause",
U784="ODU HS","PDH",
U784="IP &amp; VLAN","PDH",
U784="Warehouse HUAWEI","SPARE-ISSUE",
U784="SPARE-HS","SPARE-ISSUE",
U784="Power Telco","BSS",U784="no impacts","no impacts"
),"")</f>
        <v>No root cause</v>
      </c>
      <c r="T784" s="41" t="str" cm="1">
        <f t="array" ref="T784">IFERROR(_xlfn.IFS(
U784="MPR ISSUE","TX ISSUE",
U784="BSS Hardware Issue","RAN ISSUE",
U784="Sites strategiques, MLL, Pylone, etc.","ENVTECH",
U784="AKTIVCO DEFAUT GE &amp; POWER Cabinet","POWER ISSUE",
U784="AKTIVCO Coupure ENEO &amp; Baisse de tension","POWER ISSUE",
U784="Coupure ENEO &amp; Baisse de tension","POWER ISSUE",
U784="Defaut GE &amp; POWER Cabinet","POWER ISSUE",
U784="Sharing","POWER ISSUE",
U784="Sites strategiques &amp; DataCenter","POWER ISSUE",
U784="Exclu","Exclu",
U784="SAT","TX ISSUE",
U784="SPARE-ISSUE","SPARE-ISSUE",
U784="Fiber CAmtel","TX ISSUE",
U784="Fiber AOF","TX ISSUE",
U784="Projet OCM (HUAWEI)","TRAVAUX-HUAWEI",
U784="Projet OCM (NOKIA)","TRAVAUX -NOKIA",
U784="ACCESS-ISSUE","ACCESS-ISSUE",
U784="Projet OCM (ZTE, NOKIA, autres projets)","TRAVAUX OCM",
U784="No root CAuse","No root cause",
U784="ODU HS","TX ISSUE",
U784="IP &amp; VLAN","TX ISSUE",
U784="Warehouse HUAWEI","SPARE-ISSUE",
U784="SPARE-HS","SPARE-ISSUE",
U784="Power Telco","RAN ISSUE",U784="no impacts","no impacts"
),"")</f>
        <v>No root cause</v>
      </c>
      <c r="U784" s="68" t="s">
        <v>5691</v>
      </c>
      <c r="V784" s="41" t="str" cm="1">
        <f t="array" ref="V784">IFERROR(_xlfn.IFS(
U784="MPR ISSUE","ACTIVE",
U784="BSS Hardware Issue","ACTIVE",
U784="Sites strategiques, MLL, Pylone, etc.","PASSIVE",
U784="AKTIVCO DEFAUT GE &amp; POWER Cabinet","PASSIVE",
U784="AKTIVCO Coupure ENEO &amp; Baisse de tension","PASSIVE",
U784="Coupure ENEO &amp; Baisse de tension","PASSIVE",
U784="Defaut GE &amp; POWER Cabinet","PASSIVE",
U784="Sharing","PASSIVE",
U784="Sites strategiques &amp; DataCenter","PASSIVE",
U784="Exclu","Exclu",
U784="SAT","ACTIVE",
U784="SPARE-ISSUE","SPARE-ISSUE",
U784="Fiber CAmtel","ACTIVE",
U784="Fiber AOF","ACTIVE",
U784="Projet OCM (HUAWEI)","PLANNED WORKS",
U784="Projet OCM (NOKIA)","PLANNED WORKS",
U784="ACCESS-ISSUE","ACCESS-ISSUE",
U784="Projet OCM (ZTE, NOKIA, autres projets)","PLANNED WORKS",
U784="No root CAuse","No root cause",
U784="ODU HS","ACTIVE",
U784="IP &amp; VLAN","ACTIVE",
U784="Warehouse HUAWEI","SPARE-ISSUE",
U784="SPARE-HS","SPARE-ISSUE",
U784="Power Telco","ACTIVE", U784="no impacts","no impacts"
),"")</f>
        <v>No root cause</v>
      </c>
      <c r="W784" s="113"/>
      <c r="X784" s="113"/>
      <c r="Y784" s="113"/>
      <c r="Z784" s="113"/>
      <c r="AA784" s="113"/>
      <c r="AB784" s="17" t="s">
        <v>5465</v>
      </c>
      <c r="AC784" s="17" t="str">
        <f>_xlfn.XLOOKUP(B784,'INCIDENT-04-27-2026'!E:E,'INCIDENT-04-27-2026'!F:F,"")</f>
        <v/>
      </c>
      <c r="AD784" s="9"/>
      <c r="AE784" s="7" t="s">
        <v>5465</v>
      </c>
      <c r="AF784" s="6" t="str">
        <f>_xlfn.XLOOKUP(B784,'[13]Input_27-04'!$B:$B,'[13]Input_27-04'!$M:$M,"")</f>
        <v/>
      </c>
      <c r="AG784" s="7"/>
      <c r="AH784" s="3"/>
      <c r="AI784" s="18" t="str">
        <f>_xlfn.XLOOKUP(B784,'[3]Cells Huawei 27042026 10h'!$B:$B,'[3]Cells Huawei 27042026 10h'!$T:$T,"")</f>
        <v/>
      </c>
      <c r="AJ784" s="18" t="str">
        <f>_xlfn.XLOOKUP(B784,'[3]Cells Huawei 27042026 15h'!$B:$B,'[3]Cells Huawei 27042026 15h'!$T:$T,"")</f>
        <v/>
      </c>
      <c r="AK784" s="18" t="str">
        <f>_xlfn.XLOOKUP(B784,'[4]cells down 27042026 11h28'!$B:$B,'[4]cells down 27042026 11h28'!$R:$R,"")</f>
        <v/>
      </c>
      <c r="AL784" s="18" t="str">
        <f>_xlfn.XLOOKUP(B784,'[4]cells down 27042026 18h01'!$B:$B,'[4]cells down 27042026 18h01'!$R:$R,"")</f>
        <v/>
      </c>
      <c r="AM784" s="18" t="str">
        <f>_xlfn.XLOOKUP(B784,'[5]cell downs 27042026 11h'!$B:$B,'[5]cell downs 27042026 11h'!$R:$R,"")</f>
        <v/>
      </c>
      <c r="AN784" s="18" t="str">
        <f>_xlfn.XLOOKUP(B784,'[5]cell downs 27042026 17h40'!$B:$B,'[5]cell downs 27042026 17h40'!$R:$R,"")</f>
        <v/>
      </c>
      <c r="AO784" s="18" t="str">
        <f>_xlfn.XLOOKUP(B784,'[6]ALL SITES DOWN'!$D:$D,'[6]ALL SITES DOWN'!$J:$J,"")</f>
        <v/>
      </c>
      <c r="AP784" s="18" t="str">
        <f>_xlfn.XLOOKUP(B784,'[7]ALL SITES DOWN'!$D:$D,'[7]ALL SITES DOWN'!$J:$J,"")</f>
        <v/>
      </c>
      <c r="AQ784" s="9" t="str">
        <f>_xlfn.XLOOKUP(B784,[8]sheet1!$AC:$AC,[8]sheet1!$AF:$AF,"")</f>
        <v/>
      </c>
      <c r="AR784" s="14"/>
      <c r="AS784" s="14" t="s">
        <v>5465</v>
      </c>
      <c r="AT784" s="14" t="str">
        <f>_xlfn.XLOOKUP(B784,'[9]cell downs 18042026 17h'!$B:$B,'[9]cell downs 18042026 17h'!$B:$B,"")</f>
        <v/>
      </c>
      <c r="AU784" s="14" t="str">
        <f>_xlfn.XLOOKUP(B784,'[10]Cells Huawei 19042026 15h'!$B:$B,'[10]Cells Huawei 19042026 15h'!$B:$B,"")</f>
        <v/>
      </c>
      <c r="AV784" s="9" t="str">
        <f>_xlfn.XLOOKUP(B784,'[11]cells down 19042026 9H40'!$B:$B,'[11]cells down 19042026 9H40'!$B:$B,"")</f>
        <v/>
      </c>
    </row>
    <row r="785" spans="1:48" hidden="1" x14ac:dyDescent="0.3">
      <c r="A785" s="1" t="s">
        <v>2457</v>
      </c>
      <c r="B785" s="8" t="s">
        <v>2458</v>
      </c>
      <c r="C785" s="3" t="str">
        <f>_xlfn.XLOOKUP(B785,'[1]daily break down'!$D:$D,'[1]daily break down'!$E:$E,"")</f>
        <v>Douala</v>
      </c>
      <c r="D785" s="1" t="s">
        <v>21</v>
      </c>
      <c r="E785" s="1" t="s">
        <v>30</v>
      </c>
      <c r="F785" s="3" t="s">
        <v>31</v>
      </c>
      <c r="G785" s="1" t="s">
        <v>32</v>
      </c>
      <c r="H785" s="29" t="str">
        <f>_xlfn.XLOOKUP(B785,[2]CALCULATION!$B:$B,[2]CALCULATION!$H:$H,"")</f>
        <v>ZTE</v>
      </c>
      <c r="I785" s="26">
        <v>5.7749983591727963E-2</v>
      </c>
      <c r="J785" s="26">
        <v>1.1396258343249634</v>
      </c>
      <c r="K785" s="26">
        <v>0.10520912699431861</v>
      </c>
      <c r="L785" s="26">
        <v>0.10454922909657412</v>
      </c>
      <c r="M785" s="26">
        <v>0.16024817868180183</v>
      </c>
      <c r="N785" s="26">
        <v>0.62957826460407607</v>
      </c>
      <c r="O785" s="26">
        <v>0</v>
      </c>
      <c r="P785" s="114" t="s">
        <v>6364</v>
      </c>
      <c r="Q785" s="42" t="s">
        <v>5538</v>
      </c>
      <c r="R785" s="42"/>
      <c r="S785" s="41" t="str" cm="1">
        <f t="array" ref="S785">IFERROR(_xlfn.IFS(
U785="MPR ISSUE","PDH",
U785="BSS Hardware Issue","BSS",
U785="Sites strategiques, MLL, Pylone, etc.","ENVTECH",
U785="AKTIVCO DEFAUT GE &amp; POWER Cabinet","AKTIVCO",
U785="AKTIVCO Coupure ENEO &amp; Baisse de tension","AKTIVCO GRID ONLY",
U785="Coupure ENEO &amp; Baisse de tension","IHS GRID ONLY",
U785="Defaut GE &amp; POWER Cabinet","IHS",
U785="Sharing","Partners",
U785="Sites strategiques &amp; DataCenter","SST &amp; DC",
U785="Exclu","Exclu",
U785="SAT","SAT",
U785="SPARE-ISSUE","SPARE-ISSUE",
U785="Fiber CAmtel","TRANS_FO_CAMTEL",
U785="Fiber AOF","Fiber AOF",
U785="Projet OCM (HUAWEI)","TRAVAUX-HUAWEI",
U785="Projet OCM (NOKIA)","TRAVAUX-NOKIA",
U785="ACCESS-ISSUE","ACCESS-ISSUE",
U785="Projet OCM (ZTE, NOKIA, autres projets)","TRAVAUX OCM",
U785="No root CAuse","No root cause",
U785="ODU HS","PDH",
U785="IP &amp; VLAN","PDH",
U785="Warehouse HUAWEI","SPARE-ISSUE",
U785="SPARE-HS","SPARE-ISSUE",
U785="Power Telco","BSS",U785="no impacts","no impacts"
),"")</f>
        <v>No root cause</v>
      </c>
      <c r="T785" s="41" t="str" cm="1">
        <f t="array" ref="T785">IFERROR(_xlfn.IFS(
U785="MPR ISSUE","TX ISSUE",
U785="BSS Hardware Issue","RAN ISSUE",
U785="Sites strategiques, MLL, Pylone, etc.","ENVTECH",
U785="AKTIVCO DEFAUT GE &amp; POWER Cabinet","POWER ISSUE",
U785="AKTIVCO Coupure ENEO &amp; Baisse de tension","POWER ISSUE",
U785="Coupure ENEO &amp; Baisse de tension","POWER ISSUE",
U785="Defaut GE &amp; POWER Cabinet","POWER ISSUE",
U785="Sharing","POWER ISSUE",
U785="Sites strategiques &amp; DataCenter","POWER ISSUE",
U785="Exclu","Exclu",
U785="SAT","TX ISSUE",
U785="SPARE-ISSUE","SPARE-ISSUE",
U785="Fiber CAmtel","TX ISSUE",
U785="Fiber AOF","TX ISSUE",
U785="Projet OCM (HUAWEI)","TRAVAUX-HUAWEI",
U785="Projet OCM (NOKIA)","TRAVAUX -NOKIA",
U785="ACCESS-ISSUE","ACCESS-ISSUE",
U785="Projet OCM (ZTE, NOKIA, autres projets)","TRAVAUX OCM",
U785="No root CAuse","No root cause",
U785="ODU HS","TX ISSUE",
U785="IP &amp; VLAN","TX ISSUE",
U785="Warehouse HUAWEI","SPARE-ISSUE",
U785="SPARE-HS","SPARE-ISSUE",
U785="Power Telco","RAN ISSUE",U785="no impacts","no impacts"
),"")</f>
        <v>No root cause</v>
      </c>
      <c r="U785" s="68" t="s">
        <v>5691</v>
      </c>
      <c r="V785" s="41" t="str" cm="1">
        <f t="array" ref="V785">IFERROR(_xlfn.IFS(
U785="MPR ISSUE","ACTIVE",
U785="BSS Hardware Issue","ACTIVE",
U785="Sites strategiques, MLL, Pylone, etc.","PASSIVE",
U785="AKTIVCO DEFAUT GE &amp; POWER Cabinet","PASSIVE",
U785="AKTIVCO Coupure ENEO &amp; Baisse de tension","PASSIVE",
U785="Coupure ENEO &amp; Baisse de tension","PASSIVE",
U785="Defaut GE &amp; POWER Cabinet","PASSIVE",
U785="Sharing","PASSIVE",
U785="Sites strategiques &amp; DataCenter","PASSIVE",
U785="Exclu","Exclu",
U785="SAT","ACTIVE",
U785="SPARE-ISSUE","SPARE-ISSUE",
U785="Fiber CAmtel","ACTIVE",
U785="Fiber AOF","ACTIVE",
U785="Projet OCM (HUAWEI)","PLANNED WORKS",
U785="Projet OCM (NOKIA)","PLANNED WORKS",
U785="ACCESS-ISSUE","ACCESS-ISSUE",
U785="Projet OCM (ZTE, NOKIA, autres projets)","PLANNED WORKS",
U785="No root CAuse","No root cause",
U785="ODU HS","ACTIVE",
U785="IP &amp; VLAN","ACTIVE",
U785="Warehouse HUAWEI","SPARE-ISSUE",
U785="SPARE-HS","SPARE-ISSUE",
U785="Power Telco","ACTIVE", U785="no impacts","no impacts"
),"")</f>
        <v>No root cause</v>
      </c>
      <c r="W785" s="113"/>
      <c r="X785" s="113"/>
      <c r="Y785" s="113"/>
      <c r="Z785" s="113"/>
      <c r="AA785" s="113"/>
      <c r="AB785" s="17" t="s">
        <v>5465</v>
      </c>
      <c r="AC785" s="17" t="str">
        <f>_xlfn.XLOOKUP(B785,'INCIDENT-04-27-2026'!E:E,'INCIDENT-04-27-2026'!F:F,"")</f>
        <v/>
      </c>
      <c r="AD785" s="9"/>
      <c r="AE785" s="7" t="s">
        <v>5465</v>
      </c>
      <c r="AF785" s="6" t="str">
        <f>_xlfn.XLOOKUP(B785,'[13]Input_27-04'!$B:$B,'[13]Input_27-04'!$M:$M,"")</f>
        <v/>
      </c>
      <c r="AG785" s="7"/>
      <c r="AH785" s="3"/>
      <c r="AI785" s="18" t="str">
        <f>_xlfn.XLOOKUP(B785,'[3]Cells Huawei 27042026 10h'!$B:$B,'[3]Cells Huawei 27042026 10h'!$T:$T,"")</f>
        <v/>
      </c>
      <c r="AJ785" s="18" t="str">
        <f>_xlfn.XLOOKUP(B785,'[3]Cells Huawei 27042026 15h'!$B:$B,'[3]Cells Huawei 27042026 15h'!$T:$T,"")</f>
        <v/>
      </c>
      <c r="AK785" s="18" t="str">
        <f>_xlfn.XLOOKUP(B785,'[4]cells down 27042026 11h28'!$B:$B,'[4]cells down 27042026 11h28'!$R:$R,"")</f>
        <v/>
      </c>
      <c r="AL785" s="18" t="str">
        <f>_xlfn.XLOOKUP(B785,'[4]cells down 27042026 18h01'!$B:$B,'[4]cells down 27042026 18h01'!$R:$R,"")</f>
        <v/>
      </c>
      <c r="AM785" s="18" t="str">
        <f>_xlfn.XLOOKUP(B785,'[5]cell downs 27042026 11h'!$B:$B,'[5]cell downs 27042026 11h'!$R:$R,"")</f>
        <v/>
      </c>
      <c r="AN785" s="18" t="str">
        <f>_xlfn.XLOOKUP(B785,'[5]cell downs 27042026 17h40'!$B:$B,'[5]cell downs 27042026 17h40'!$R:$R,"")</f>
        <v/>
      </c>
      <c r="AO785" s="18" t="str">
        <f>_xlfn.XLOOKUP(B785,'[6]ALL SITES DOWN'!$D:$D,'[6]ALL SITES DOWN'!$J:$J,"")</f>
        <v/>
      </c>
      <c r="AP785" s="18" t="str">
        <f>_xlfn.XLOOKUP(B785,'[7]ALL SITES DOWN'!$D:$D,'[7]ALL SITES DOWN'!$J:$J,"")</f>
        <v/>
      </c>
      <c r="AQ785" s="9" t="str">
        <f>_xlfn.XLOOKUP(B785,[8]sheet1!$AC:$AC,[8]sheet1!$AF:$AF,"")</f>
        <v/>
      </c>
      <c r="AR785" s="14"/>
      <c r="AS785" s="14" t="s">
        <v>5465</v>
      </c>
      <c r="AT785" s="14" t="str">
        <f>_xlfn.XLOOKUP(B785,'[9]cell downs 18042026 17h'!$B:$B,'[9]cell downs 18042026 17h'!$B:$B,"")</f>
        <v/>
      </c>
      <c r="AU785" s="14" t="str">
        <f>_xlfn.XLOOKUP(B785,'[10]Cells Huawei 19042026 15h'!$B:$B,'[10]Cells Huawei 19042026 15h'!$B:$B,"")</f>
        <v/>
      </c>
      <c r="AV785" s="9" t="str">
        <f>_xlfn.XLOOKUP(B785,'[11]cells down 19042026 9H40'!$B:$B,'[11]cells down 19042026 9H40'!$B:$B,"")</f>
        <v/>
      </c>
    </row>
    <row r="786" spans="1:48" hidden="1" x14ac:dyDescent="0.3">
      <c r="A786" s="3" t="s">
        <v>821</v>
      </c>
      <c r="B786" s="3" t="s">
        <v>822</v>
      </c>
      <c r="C786" s="3" t="str">
        <f>_xlfn.XLOOKUP(B786,'[1]daily break down'!$D:$D,'[1]daily break down'!$E:$E,"")</f>
        <v>Douala</v>
      </c>
      <c r="D786" s="3" t="s">
        <v>357</v>
      </c>
      <c r="E786" s="3" t="s">
        <v>89</v>
      </c>
      <c r="F786" s="3" t="s">
        <v>31</v>
      </c>
      <c r="G786" s="3" t="s">
        <v>32</v>
      </c>
      <c r="H786" s="29" t="str">
        <f>_xlfn.XLOOKUP(B786,[2]CALCULATION!$B:$B,[2]CALCULATION!$H:$H,"")</f>
        <v>ZTE</v>
      </c>
      <c r="I786" s="26">
        <v>15.75552602066586</v>
      </c>
      <c r="J786" s="26">
        <v>25.818398238750348</v>
      </c>
      <c r="K786" s="26">
        <v>33.875430538790582</v>
      </c>
      <c r="L786" s="26">
        <v>15.367684407575773</v>
      </c>
      <c r="M786" s="26">
        <v>0.15816147451866672</v>
      </c>
      <c r="N786" s="26">
        <v>0.62877568607979228</v>
      </c>
      <c r="O786" s="26">
        <v>0</v>
      </c>
      <c r="P786" s="114" t="s">
        <v>6364</v>
      </c>
      <c r="Q786" s="42" t="s">
        <v>5538</v>
      </c>
      <c r="R786" s="42"/>
      <c r="S786" s="41" t="str" cm="1">
        <f t="array" ref="S786">IFERROR(_xlfn.IFS(
U786="MPR ISSUE","PDH",
U786="BSS Hardware Issue","BSS",
U786="Sites strategiques, MLL, Pylone, etc.","ENVTECH",
U786="AKTIVCO DEFAUT GE &amp; POWER Cabinet","AKTIVCO",
U786="AKTIVCO Coupure ENEO &amp; Baisse de tension","AKTIVCO GRID ONLY",
U786="Coupure ENEO &amp; Baisse de tension","IHS GRID ONLY",
U786="Defaut GE &amp; POWER Cabinet","IHS",
U786="Sharing","Partners",
U786="Sites strategiques &amp; DataCenter","SST &amp; DC",
U786="Exclu","Exclu",
U786="SAT","SAT",
U786="SPARE-ISSUE","SPARE-ISSUE",
U786="Fiber CAmtel","TRANS_FO_CAMTEL",
U786="Fiber AOF","Fiber AOF",
U786="Projet OCM (HUAWEI)","TRAVAUX-HUAWEI",
U786="Projet OCM (NOKIA)","TRAVAUX-NOKIA",
U786="ACCESS-ISSUE","ACCESS-ISSUE",
U786="Projet OCM (ZTE, NOKIA, autres projets)","TRAVAUX OCM",
U786="No root CAuse","No root cause",
U786="ODU HS","PDH",
U786="IP &amp; VLAN","PDH",
U786="Warehouse HUAWEI","SPARE-ISSUE",
U786="SPARE-HS","SPARE-ISSUE",
U786="Power Telco","BSS",U786="no impacts","no impacts"
),"")</f>
        <v>No root cause</v>
      </c>
      <c r="T786" s="41" t="str" cm="1">
        <f t="array" ref="T786">IFERROR(_xlfn.IFS(
U786="MPR ISSUE","TX ISSUE",
U786="BSS Hardware Issue","RAN ISSUE",
U786="Sites strategiques, MLL, Pylone, etc.","ENVTECH",
U786="AKTIVCO DEFAUT GE &amp; POWER Cabinet","POWER ISSUE",
U786="AKTIVCO Coupure ENEO &amp; Baisse de tension","POWER ISSUE",
U786="Coupure ENEO &amp; Baisse de tension","POWER ISSUE",
U786="Defaut GE &amp; POWER Cabinet","POWER ISSUE",
U786="Sharing","POWER ISSUE",
U786="Sites strategiques &amp; DataCenter","POWER ISSUE",
U786="Exclu","Exclu",
U786="SAT","TX ISSUE",
U786="SPARE-ISSUE","SPARE-ISSUE",
U786="Fiber CAmtel","TX ISSUE",
U786="Fiber AOF","TX ISSUE",
U786="Projet OCM (HUAWEI)","TRAVAUX-HUAWEI",
U786="Projet OCM (NOKIA)","TRAVAUX -NOKIA",
U786="ACCESS-ISSUE","ACCESS-ISSUE",
U786="Projet OCM (ZTE, NOKIA, autres projets)","TRAVAUX OCM",
U786="No root CAuse","No root cause",
U786="ODU HS","TX ISSUE",
U786="IP &amp; VLAN","TX ISSUE",
U786="Warehouse HUAWEI","SPARE-ISSUE",
U786="SPARE-HS","SPARE-ISSUE",
U786="Power Telco","RAN ISSUE",U786="no impacts","no impacts"
),"")</f>
        <v>No root cause</v>
      </c>
      <c r="U786" s="68" t="s">
        <v>5691</v>
      </c>
      <c r="V786" s="41" t="str" cm="1">
        <f t="array" ref="V786">IFERROR(_xlfn.IFS(
U786="MPR ISSUE","ACTIVE",
U786="BSS Hardware Issue","ACTIVE",
U786="Sites strategiques, MLL, Pylone, etc.","PASSIVE",
U786="AKTIVCO DEFAUT GE &amp; POWER Cabinet","PASSIVE",
U786="AKTIVCO Coupure ENEO &amp; Baisse de tension","PASSIVE",
U786="Coupure ENEO &amp; Baisse de tension","PASSIVE",
U786="Defaut GE &amp; POWER Cabinet","PASSIVE",
U786="Sharing","PASSIVE",
U786="Sites strategiques &amp; DataCenter","PASSIVE",
U786="Exclu","Exclu",
U786="SAT","ACTIVE",
U786="SPARE-ISSUE","SPARE-ISSUE",
U786="Fiber CAmtel","ACTIVE",
U786="Fiber AOF","ACTIVE",
U786="Projet OCM (HUAWEI)","PLANNED WORKS",
U786="Projet OCM (NOKIA)","PLANNED WORKS",
U786="ACCESS-ISSUE","ACCESS-ISSUE",
U786="Projet OCM (ZTE, NOKIA, autres projets)","PLANNED WORKS",
U786="No root CAuse","No root cause",
U786="ODU HS","ACTIVE",
U786="IP &amp; VLAN","ACTIVE",
U786="Warehouse HUAWEI","SPARE-ISSUE",
U786="SPARE-HS","SPARE-ISSUE",
U786="Power Telco","ACTIVE", U786="no impacts","no impacts"
),"")</f>
        <v>No root cause</v>
      </c>
      <c r="W786" s="113"/>
      <c r="X786" s="113"/>
      <c r="Y786" s="113"/>
      <c r="Z786" s="113"/>
      <c r="AA786" s="113"/>
      <c r="AB786" s="17" t="s">
        <v>5465</v>
      </c>
      <c r="AC786" s="17" t="str">
        <f>_xlfn.XLOOKUP(B786,'INCIDENT-04-27-2026'!E:E,'INCIDENT-04-27-2026'!F:F,"")</f>
        <v/>
      </c>
      <c r="AD786" s="9"/>
      <c r="AE786" s="7" t="s">
        <v>5465</v>
      </c>
      <c r="AF786" s="6" t="str">
        <f>_xlfn.XLOOKUP(B786,'[13]Input_27-04'!$B:$B,'[13]Input_27-04'!$M:$M,"")</f>
        <v/>
      </c>
      <c r="AG786" s="7"/>
      <c r="AH786" s="3"/>
      <c r="AI786" s="18" t="str">
        <f>_xlfn.XLOOKUP(B786,'[3]Cells Huawei 27042026 10h'!$B:$B,'[3]Cells Huawei 27042026 10h'!$T:$T,"")</f>
        <v/>
      </c>
      <c r="AJ786" s="18" t="str">
        <f>_xlfn.XLOOKUP(B786,'[3]Cells Huawei 27042026 15h'!$B:$B,'[3]Cells Huawei 27042026 15h'!$T:$T,"")</f>
        <v/>
      </c>
      <c r="AK786" s="18" t="str">
        <f>_xlfn.XLOOKUP(B786,'[4]cells down 27042026 11h28'!$B:$B,'[4]cells down 27042026 11h28'!$R:$R,"")</f>
        <v/>
      </c>
      <c r="AL786" s="18" t="str">
        <f>_xlfn.XLOOKUP(B786,'[4]cells down 27042026 18h01'!$B:$B,'[4]cells down 27042026 18h01'!$R:$R,"")</f>
        <v/>
      </c>
      <c r="AM786" s="18" t="str">
        <f>_xlfn.XLOOKUP(B786,'[5]cell downs 27042026 11h'!$B:$B,'[5]cell downs 27042026 11h'!$R:$R,"")</f>
        <v/>
      </c>
      <c r="AN786" s="18" t="str">
        <f>_xlfn.XLOOKUP(B786,'[5]cell downs 27042026 17h40'!$B:$B,'[5]cell downs 27042026 17h40'!$R:$R,"")</f>
        <v/>
      </c>
      <c r="AO786" s="18" t="str">
        <f>_xlfn.XLOOKUP(B786,'[6]ALL SITES DOWN'!$D:$D,'[6]ALL SITES DOWN'!$J:$J,"")</f>
        <v/>
      </c>
      <c r="AP786" s="18" t="str">
        <f>_xlfn.XLOOKUP(B786,'[7]ALL SITES DOWN'!$D:$D,'[7]ALL SITES DOWN'!$J:$J,"")</f>
        <v/>
      </c>
      <c r="AQ786" s="9" t="str">
        <f>_xlfn.XLOOKUP(B786,[8]sheet1!$AC:$AC,[8]sheet1!$AF:$AF,"")</f>
        <v/>
      </c>
      <c r="AR786" s="14"/>
      <c r="AS786" s="14" t="s">
        <v>5465</v>
      </c>
      <c r="AT786" s="14" t="str">
        <f>_xlfn.XLOOKUP(B786,'[9]cell downs 18042026 17h'!$B:$B,'[9]cell downs 18042026 17h'!$B:$B,"")</f>
        <v/>
      </c>
      <c r="AU786" s="14" t="str">
        <f>_xlfn.XLOOKUP(B786,'[10]Cells Huawei 19042026 15h'!$B:$B,'[10]Cells Huawei 19042026 15h'!$B:$B,"")</f>
        <v/>
      </c>
      <c r="AV786" s="9" t="str">
        <f>_xlfn.XLOOKUP(B786,'[11]cells down 19042026 9H40'!$B:$B,'[11]cells down 19042026 9H40'!$B:$B,"")</f>
        <v/>
      </c>
    </row>
    <row r="787" spans="1:48" hidden="1" x14ac:dyDescent="0.3">
      <c r="A787" s="1" t="s">
        <v>4905</v>
      </c>
      <c r="B787" s="1" t="s">
        <v>4906</v>
      </c>
      <c r="C787" s="3" t="str">
        <f>_xlfn.XLOOKUP(B787,'[1]daily break down'!$D:$D,'[1]daily break down'!$E:$E,"")</f>
        <v>CENTRE</v>
      </c>
      <c r="D787" s="1" t="s">
        <v>11</v>
      </c>
      <c r="E787" s="1" t="s">
        <v>96</v>
      </c>
      <c r="F787" s="3" t="s">
        <v>226</v>
      </c>
      <c r="G787" s="1" t="s">
        <v>4907</v>
      </c>
      <c r="H787" s="28" t="str">
        <f>_xlfn.XLOOKUP(B787,[2]CALCULATION!$B:$B,[2]CALCULATION!$H:$H,"")</f>
        <v>NOKIA</v>
      </c>
      <c r="I787" s="26">
        <v>0</v>
      </c>
      <c r="J787" s="26">
        <v>0</v>
      </c>
      <c r="K787" s="26">
        <v>0.47654810014966315</v>
      </c>
      <c r="L787" s="26">
        <v>0</v>
      </c>
      <c r="M787" s="26">
        <v>0</v>
      </c>
      <c r="N787" s="26">
        <v>0.54951659803728536</v>
      </c>
      <c r="O787" s="26">
        <v>0</v>
      </c>
      <c r="P787" s="114" t="s">
        <v>6364</v>
      </c>
      <c r="Q787" s="42" t="s">
        <v>5538</v>
      </c>
      <c r="R787" s="42"/>
      <c r="S787" s="41" t="str" cm="1">
        <f t="array" ref="S787">IFERROR(_xlfn.IFS(
U787="MPR ISSUE","PDH",
U787="BSS Hardware Issue","BSS",
U787="Sites strategiques, MLL, Pylone, etc.","ENVTECH",
U787="AKTIVCO DEFAUT GE &amp; POWER Cabinet","AKTIVCO",
U787="AKTIVCO Coupure ENEO &amp; Baisse de tension","AKTIVCO GRID ONLY",
U787="Coupure ENEO &amp; Baisse de tension","IHS GRID ONLY",
U787="Defaut GE &amp; POWER Cabinet","IHS",
U787="Sharing","Partners",
U787="Sites strategiques &amp; DataCenter","SST &amp; DC",
U787="Exclu","Exclu",
U787="SAT","SAT",
U787="SPARE-ISSUE","SPARE-ISSUE",
U787="Fiber CAmtel","TRANS_FO_CAMTEL",
U787="Fiber AOF","Fiber AOF",
U787="Projet OCM (HUAWEI)","TRAVAUX-HUAWEI",
U787="Projet OCM (NOKIA)","TRAVAUX-NOKIA",
U787="ACCESS-ISSUE","ACCESS-ISSUE",
U787="Projet OCM (ZTE, NOKIA, autres projets)","TRAVAUX OCM",
U787="No root CAuse","No root cause",
U787="ODU HS","PDH",
U787="IP &amp; VLAN","PDH",
U787="Warehouse HUAWEI","SPARE-ISSUE",
U787="SPARE-HS","SPARE-ISSUE",
U787="Power Telco","BSS",U787="no impacts","no impacts"
),"")</f>
        <v>No root cause</v>
      </c>
      <c r="T787" s="41" t="str" cm="1">
        <f t="array" ref="T787">IFERROR(_xlfn.IFS(
U787="MPR ISSUE","TX ISSUE",
U787="BSS Hardware Issue","RAN ISSUE",
U787="Sites strategiques, MLL, Pylone, etc.","ENVTECH",
U787="AKTIVCO DEFAUT GE &amp; POWER Cabinet","POWER ISSUE",
U787="AKTIVCO Coupure ENEO &amp; Baisse de tension","POWER ISSUE",
U787="Coupure ENEO &amp; Baisse de tension","POWER ISSUE",
U787="Defaut GE &amp; POWER Cabinet","POWER ISSUE",
U787="Sharing","POWER ISSUE",
U787="Sites strategiques &amp; DataCenter","POWER ISSUE",
U787="Exclu","Exclu",
U787="SAT","TX ISSUE",
U787="SPARE-ISSUE","SPARE-ISSUE",
U787="Fiber CAmtel","TX ISSUE",
U787="Fiber AOF","TX ISSUE",
U787="Projet OCM (HUAWEI)","TRAVAUX-HUAWEI",
U787="Projet OCM (NOKIA)","TRAVAUX -NOKIA",
U787="ACCESS-ISSUE","ACCESS-ISSUE",
U787="Projet OCM (ZTE, NOKIA, autres projets)","TRAVAUX OCM",
U787="No root CAuse","No root cause",
U787="ODU HS","TX ISSUE",
U787="IP &amp; VLAN","TX ISSUE",
U787="Warehouse HUAWEI","SPARE-ISSUE",
U787="SPARE-HS","SPARE-ISSUE",
U787="Power Telco","RAN ISSUE",U787="no impacts","no impacts"
),"")</f>
        <v>No root cause</v>
      </c>
      <c r="U787" s="68" t="s">
        <v>5691</v>
      </c>
      <c r="V787" s="41" t="str" cm="1">
        <f t="array" ref="V787">IFERROR(_xlfn.IFS(
U787="MPR ISSUE","ACTIVE",
U787="BSS Hardware Issue","ACTIVE",
U787="Sites strategiques, MLL, Pylone, etc.","PASSIVE",
U787="AKTIVCO DEFAUT GE &amp; POWER Cabinet","PASSIVE",
U787="AKTIVCO Coupure ENEO &amp; Baisse de tension","PASSIVE",
U787="Coupure ENEO &amp; Baisse de tension","PASSIVE",
U787="Defaut GE &amp; POWER Cabinet","PASSIVE",
U787="Sharing","PASSIVE",
U787="Sites strategiques &amp; DataCenter","PASSIVE",
U787="Exclu","Exclu",
U787="SAT","ACTIVE",
U787="SPARE-ISSUE","SPARE-ISSUE",
U787="Fiber CAmtel","ACTIVE",
U787="Fiber AOF","ACTIVE",
U787="Projet OCM (HUAWEI)","PLANNED WORKS",
U787="Projet OCM (NOKIA)","PLANNED WORKS",
U787="ACCESS-ISSUE","ACCESS-ISSUE",
U787="Projet OCM (ZTE, NOKIA, autres projets)","PLANNED WORKS",
U787="No root CAuse","No root cause",
U787="ODU HS","ACTIVE",
U787="IP &amp; VLAN","ACTIVE",
U787="Warehouse HUAWEI","SPARE-ISSUE",
U787="SPARE-HS","SPARE-ISSUE",
U787="Power Telco","ACTIVE", U787="no impacts","no impacts"
),"")</f>
        <v>No root cause</v>
      </c>
      <c r="W787" s="113"/>
      <c r="X787" s="113"/>
      <c r="Y787" s="113"/>
      <c r="Z787" s="113"/>
      <c r="AA787" s="113"/>
      <c r="AB787" s="17" t="s">
        <v>5465</v>
      </c>
      <c r="AC787" s="17" t="str">
        <f>_xlfn.XLOOKUP(B787,'INCIDENT-04-27-2026'!E:E,'INCIDENT-04-27-2026'!F:F,"")</f>
        <v/>
      </c>
      <c r="AD787" s="9"/>
      <c r="AE787" s="7" t="s">
        <v>5465</v>
      </c>
      <c r="AF787" s="6" t="str">
        <f>_xlfn.XLOOKUP(B787,'[13]Input_27-04'!$B:$B,'[13]Input_27-04'!$M:$M,"")</f>
        <v/>
      </c>
      <c r="AG787" s="7"/>
      <c r="AH787" s="3"/>
      <c r="AI787" s="18" t="str">
        <f>_xlfn.XLOOKUP(B787,'[3]Cells Huawei 27042026 10h'!$B:$B,'[3]Cells Huawei 27042026 10h'!$T:$T,"")</f>
        <v/>
      </c>
      <c r="AJ787" s="18" t="str">
        <f>_xlfn.XLOOKUP(B787,'[3]Cells Huawei 27042026 15h'!$B:$B,'[3]Cells Huawei 27042026 15h'!$T:$T,"")</f>
        <v/>
      </c>
      <c r="AK787" s="18" t="str">
        <f>_xlfn.XLOOKUP(B787,'[4]cells down 27042026 11h28'!$B:$B,'[4]cells down 27042026 11h28'!$R:$R,"")</f>
        <v/>
      </c>
      <c r="AL787" s="18" t="str">
        <f>_xlfn.XLOOKUP(B787,'[4]cells down 27042026 18h01'!$B:$B,'[4]cells down 27042026 18h01'!$R:$R,"")</f>
        <v/>
      </c>
      <c r="AM787" s="18" t="str">
        <f>_xlfn.XLOOKUP(B787,'[5]cell downs 27042026 11h'!$B:$B,'[5]cell downs 27042026 11h'!$R:$R,"")</f>
        <v/>
      </c>
      <c r="AN787" s="18" t="str">
        <f>_xlfn.XLOOKUP(B787,'[5]cell downs 27042026 17h40'!$B:$B,'[5]cell downs 27042026 17h40'!$R:$R,"")</f>
        <v/>
      </c>
      <c r="AO787" s="18" t="str">
        <f>_xlfn.XLOOKUP(B787,'[6]ALL SITES DOWN'!$D:$D,'[6]ALL SITES DOWN'!$J:$J,"")</f>
        <v/>
      </c>
      <c r="AP787" s="18" t="str">
        <f>_xlfn.XLOOKUP(B787,'[7]ALL SITES DOWN'!$D:$D,'[7]ALL SITES DOWN'!$J:$J,"")</f>
        <v/>
      </c>
      <c r="AQ787" s="9" t="str">
        <f>_xlfn.XLOOKUP(B787,[8]sheet1!$AC:$AC,[8]sheet1!$AF:$AF,"")</f>
        <v/>
      </c>
      <c r="AR787" s="14"/>
      <c r="AS787" s="14" t="s">
        <v>5465</v>
      </c>
      <c r="AT787" s="14" t="str">
        <f>_xlfn.XLOOKUP(B787,'[9]cell downs 18042026 17h'!$B:$B,'[9]cell downs 18042026 17h'!$B:$B,"")</f>
        <v/>
      </c>
      <c r="AU787" s="14" t="str">
        <f>_xlfn.XLOOKUP(B787,'[10]Cells Huawei 19042026 15h'!$B:$B,'[10]Cells Huawei 19042026 15h'!$B:$B,"")</f>
        <v/>
      </c>
      <c r="AV787" s="9" t="str">
        <f>_xlfn.XLOOKUP(B787,'[11]cells down 19042026 9H40'!$B:$B,'[11]cells down 19042026 9H40'!$B:$B,"")</f>
        <v/>
      </c>
    </row>
    <row r="788" spans="1:48" hidden="1" x14ac:dyDescent="0.3">
      <c r="A788" s="1" t="s">
        <v>2300</v>
      </c>
      <c r="B788" s="8" t="s">
        <v>2301</v>
      </c>
      <c r="C788" s="3" t="str">
        <f>_xlfn.XLOOKUP(B788,'[1]daily break down'!$D:$D,'[1]daily break down'!$E:$E,"")</f>
        <v>CENTRE</v>
      </c>
      <c r="D788" s="1" t="s">
        <v>11</v>
      </c>
      <c r="E788" s="1" t="s">
        <v>66</v>
      </c>
      <c r="F788" s="3" t="s">
        <v>226</v>
      </c>
      <c r="G788" s="1" t="s">
        <v>2302</v>
      </c>
      <c r="H788" s="28" t="str">
        <f>_xlfn.XLOOKUP(B788,[2]CALCULATION!$B:$B,[2]CALCULATION!$H:$H,"")</f>
        <v>NOKIA</v>
      </c>
      <c r="I788" s="26">
        <v>5.7966362909813833</v>
      </c>
      <c r="J788" s="26">
        <v>0</v>
      </c>
      <c r="K788" s="26">
        <v>0.47135177106571979</v>
      </c>
      <c r="L788" s="26">
        <v>0</v>
      </c>
      <c r="M788" s="26">
        <v>0</v>
      </c>
      <c r="N788" s="26">
        <v>0.54648463472332809</v>
      </c>
      <c r="O788" s="26">
        <v>0</v>
      </c>
      <c r="P788" s="114" t="s">
        <v>6364</v>
      </c>
      <c r="Q788" s="42" t="s">
        <v>5538</v>
      </c>
      <c r="R788" s="42"/>
      <c r="S788" s="41" t="str" cm="1">
        <f t="array" ref="S788">IFERROR(_xlfn.IFS(
U788="MPR ISSUE","PDH",
U788="BSS Hardware Issue","BSS",
U788="Sites strategiques, MLL, Pylone, etc.","ENVTECH",
U788="AKTIVCO DEFAUT GE &amp; POWER Cabinet","AKTIVCO",
U788="AKTIVCO Coupure ENEO &amp; Baisse de tension","AKTIVCO GRID ONLY",
U788="Coupure ENEO &amp; Baisse de tension","IHS GRID ONLY",
U788="Defaut GE &amp; POWER Cabinet","IHS",
U788="Sharing","Partners",
U788="Sites strategiques &amp; DataCenter","SST &amp; DC",
U788="Exclu","Exclu",
U788="SAT","SAT",
U788="SPARE-ISSUE","SPARE-ISSUE",
U788="Fiber CAmtel","TRANS_FO_CAMTEL",
U788="Fiber AOF","Fiber AOF",
U788="Projet OCM (HUAWEI)","TRAVAUX-HUAWEI",
U788="Projet OCM (NOKIA)","TRAVAUX-NOKIA",
U788="ACCESS-ISSUE","ACCESS-ISSUE",
U788="Projet OCM (ZTE, NOKIA, autres projets)","TRAVAUX OCM",
U788="No root CAuse","No root cause",
U788="ODU HS","PDH",
U788="IP &amp; VLAN","PDH",
U788="Warehouse HUAWEI","SPARE-ISSUE",
U788="SPARE-HS","SPARE-ISSUE",
U788="Power Telco","BSS",U788="no impacts","no impacts"
),"")</f>
        <v>No root cause</v>
      </c>
      <c r="T788" s="41" t="str" cm="1">
        <f t="array" ref="T788">IFERROR(_xlfn.IFS(
U788="MPR ISSUE","TX ISSUE",
U788="BSS Hardware Issue","RAN ISSUE",
U788="Sites strategiques, MLL, Pylone, etc.","ENVTECH",
U788="AKTIVCO DEFAUT GE &amp; POWER Cabinet","POWER ISSUE",
U788="AKTIVCO Coupure ENEO &amp; Baisse de tension","POWER ISSUE",
U788="Coupure ENEO &amp; Baisse de tension","POWER ISSUE",
U788="Defaut GE &amp; POWER Cabinet","POWER ISSUE",
U788="Sharing","POWER ISSUE",
U788="Sites strategiques &amp; DataCenter","POWER ISSUE",
U788="Exclu","Exclu",
U788="SAT","TX ISSUE",
U788="SPARE-ISSUE","SPARE-ISSUE",
U788="Fiber CAmtel","TX ISSUE",
U788="Fiber AOF","TX ISSUE",
U788="Projet OCM (HUAWEI)","TRAVAUX-HUAWEI",
U788="Projet OCM (NOKIA)","TRAVAUX -NOKIA",
U788="ACCESS-ISSUE","ACCESS-ISSUE",
U788="Projet OCM (ZTE, NOKIA, autres projets)","TRAVAUX OCM",
U788="No root CAuse","No root cause",
U788="ODU HS","TX ISSUE",
U788="IP &amp; VLAN","TX ISSUE",
U788="Warehouse HUAWEI","SPARE-ISSUE",
U788="SPARE-HS","SPARE-ISSUE",
U788="Power Telco","RAN ISSUE",U788="no impacts","no impacts"
),"")</f>
        <v>No root cause</v>
      </c>
      <c r="U788" s="68" t="s">
        <v>5691</v>
      </c>
      <c r="V788" s="41" t="str" cm="1">
        <f t="array" ref="V788">IFERROR(_xlfn.IFS(
U788="MPR ISSUE","ACTIVE",
U788="BSS Hardware Issue","ACTIVE",
U788="Sites strategiques, MLL, Pylone, etc.","PASSIVE",
U788="AKTIVCO DEFAUT GE &amp; POWER Cabinet","PASSIVE",
U788="AKTIVCO Coupure ENEO &amp; Baisse de tension","PASSIVE",
U788="Coupure ENEO &amp; Baisse de tension","PASSIVE",
U788="Defaut GE &amp; POWER Cabinet","PASSIVE",
U788="Sharing","PASSIVE",
U788="Sites strategiques &amp; DataCenter","PASSIVE",
U788="Exclu","Exclu",
U788="SAT","ACTIVE",
U788="SPARE-ISSUE","SPARE-ISSUE",
U788="Fiber CAmtel","ACTIVE",
U788="Fiber AOF","ACTIVE",
U788="Projet OCM (HUAWEI)","PLANNED WORKS",
U788="Projet OCM (NOKIA)","PLANNED WORKS",
U788="ACCESS-ISSUE","ACCESS-ISSUE",
U788="Projet OCM (ZTE, NOKIA, autres projets)","PLANNED WORKS",
U788="No root CAuse","No root cause",
U788="ODU HS","ACTIVE",
U788="IP &amp; VLAN","ACTIVE",
U788="Warehouse HUAWEI","SPARE-ISSUE",
U788="SPARE-HS","SPARE-ISSUE",
U788="Power Telco","ACTIVE", U788="no impacts","no impacts"
),"")</f>
        <v>No root cause</v>
      </c>
      <c r="W788" s="113"/>
      <c r="X788" s="113"/>
      <c r="Y788" s="113"/>
      <c r="Z788" s="113"/>
      <c r="AA788" s="113"/>
      <c r="AB788" s="17" t="s">
        <v>5465</v>
      </c>
      <c r="AC788" s="17" t="str">
        <f>_xlfn.XLOOKUP(B788,'INCIDENT-04-27-2026'!E:E,'INCIDENT-04-27-2026'!F:F,"")</f>
        <v/>
      </c>
      <c r="AD788" s="9"/>
      <c r="AE788" s="7" t="s">
        <v>5465</v>
      </c>
      <c r="AF788" s="6" t="str">
        <f>_xlfn.XLOOKUP(B788,'[13]Input_27-04'!$B:$B,'[13]Input_27-04'!$M:$M,"")</f>
        <v/>
      </c>
      <c r="AG788" s="7"/>
      <c r="AH788" s="3"/>
      <c r="AI788" s="18" t="str">
        <f>_xlfn.XLOOKUP(B788,'[3]Cells Huawei 27042026 10h'!$B:$B,'[3]Cells Huawei 27042026 10h'!$T:$T,"")</f>
        <v/>
      </c>
      <c r="AJ788" s="18" t="str">
        <f>_xlfn.XLOOKUP(B788,'[3]Cells Huawei 27042026 15h'!$B:$B,'[3]Cells Huawei 27042026 15h'!$T:$T,"")</f>
        <v/>
      </c>
      <c r="AK788" s="18" t="str">
        <f>_xlfn.XLOOKUP(B788,'[4]cells down 27042026 11h28'!$B:$B,'[4]cells down 27042026 11h28'!$R:$R,"")</f>
        <v/>
      </c>
      <c r="AL788" s="18" t="str">
        <f>_xlfn.XLOOKUP(B788,'[4]cells down 27042026 18h01'!$B:$B,'[4]cells down 27042026 18h01'!$R:$R,"")</f>
        <v/>
      </c>
      <c r="AM788" s="18" t="str">
        <f>_xlfn.XLOOKUP(B788,'[5]cell downs 27042026 11h'!$B:$B,'[5]cell downs 27042026 11h'!$R:$R,"")</f>
        <v/>
      </c>
      <c r="AN788" s="18" t="str">
        <f>_xlfn.XLOOKUP(B788,'[5]cell downs 27042026 17h40'!$B:$B,'[5]cell downs 27042026 17h40'!$R:$R,"")</f>
        <v/>
      </c>
      <c r="AO788" s="18" t="str">
        <f>_xlfn.XLOOKUP(B788,'[6]ALL SITES DOWN'!$D:$D,'[6]ALL SITES DOWN'!$J:$J,"")</f>
        <v/>
      </c>
      <c r="AP788" s="18" t="str">
        <f>_xlfn.XLOOKUP(B788,'[7]ALL SITES DOWN'!$D:$D,'[7]ALL SITES DOWN'!$J:$J,"")</f>
        <v/>
      </c>
      <c r="AQ788" s="9" t="str">
        <f>_xlfn.XLOOKUP(B788,[8]sheet1!$AC:$AC,[8]sheet1!$AF:$AF,"")</f>
        <v/>
      </c>
      <c r="AR788" s="14"/>
      <c r="AS788" s="14" t="s">
        <v>5465</v>
      </c>
      <c r="AT788" s="14" t="str">
        <f>_xlfn.XLOOKUP(B788,'[9]cell downs 18042026 17h'!$B:$B,'[9]cell downs 18042026 17h'!$B:$B,"")</f>
        <v>EST_106</v>
      </c>
      <c r="AU788" s="14" t="str">
        <f>_xlfn.XLOOKUP(B788,'[10]Cells Huawei 19042026 15h'!$B:$B,'[10]Cells Huawei 19042026 15h'!$B:$B,"")</f>
        <v/>
      </c>
      <c r="AV788" s="9" t="str">
        <f>_xlfn.XLOOKUP(B788,'[11]cells down 19042026 9H40'!$B:$B,'[11]cells down 19042026 9H40'!$B:$B,"")</f>
        <v/>
      </c>
    </row>
    <row r="789" spans="1:48" hidden="1" x14ac:dyDescent="0.3">
      <c r="A789" s="1" t="s">
        <v>2023</v>
      </c>
      <c r="B789" s="8" t="s">
        <v>2024</v>
      </c>
      <c r="C789" s="3" t="str">
        <f>_xlfn.XLOOKUP(B789,'[1]daily break down'!$D:$D,'[1]daily break down'!$E:$E,"")</f>
        <v>Ngaoundere</v>
      </c>
      <c r="D789" s="1" t="s">
        <v>11</v>
      </c>
      <c r="E789" s="1" t="s">
        <v>12</v>
      </c>
      <c r="F789" s="3" t="s">
        <v>90</v>
      </c>
      <c r="G789" s="1" t="s">
        <v>91</v>
      </c>
      <c r="H789" s="27" t="str">
        <f>_xlfn.XLOOKUP(B789,[2]CALCULATION!$B:$B,[2]CALCULATION!$H:$H,"")</f>
        <v>Huawei</v>
      </c>
      <c r="I789" s="26">
        <v>0</v>
      </c>
      <c r="J789" s="26">
        <v>0</v>
      </c>
      <c r="K789" s="26">
        <v>0</v>
      </c>
      <c r="L789" s="26">
        <v>0</v>
      </c>
      <c r="M789" s="26">
        <v>0</v>
      </c>
      <c r="N789" s="26">
        <v>0.53774544634780408</v>
      </c>
      <c r="O789" s="26">
        <v>0</v>
      </c>
      <c r="P789" s="114" t="s">
        <v>6364</v>
      </c>
      <c r="Q789" s="42" t="s">
        <v>5538</v>
      </c>
      <c r="R789" s="42"/>
      <c r="S789" s="41" t="str" cm="1">
        <f t="array" ref="S789">IFERROR(_xlfn.IFS(
U789="MPR ISSUE","PDH",
U789="BSS Hardware Issue","BSS",
U789="Sites strategiques, MLL, Pylone, etc.","ENVTECH",
U789="AKTIVCO DEFAUT GE &amp; POWER Cabinet","AKTIVCO",
U789="AKTIVCO Coupure ENEO &amp; Baisse de tension","AKTIVCO GRID ONLY",
U789="Coupure ENEO &amp; Baisse de tension","IHS GRID ONLY",
U789="Defaut GE &amp; POWER Cabinet","IHS",
U789="Sharing","Partners",
U789="Sites strategiques &amp; DataCenter","SST &amp; DC",
U789="Exclu","Exclu",
U789="SAT","SAT",
U789="SPARE-ISSUE","SPARE-ISSUE",
U789="Fiber CAmtel","TRANS_FO_CAMTEL",
U789="Fiber AOF","Fiber AOF",
U789="Projet OCM (HUAWEI)","TRAVAUX-HUAWEI",
U789="Projet OCM (NOKIA)","TRAVAUX-NOKIA",
U789="ACCESS-ISSUE","ACCESS-ISSUE",
U789="Projet OCM (ZTE, NOKIA, autres projets)","TRAVAUX OCM",
U789="No root CAuse","No root cause",
U789="ODU HS","PDH",
U789="IP &amp; VLAN","PDH",
U789="Warehouse HUAWEI","SPARE-ISSUE",
U789="SPARE-HS","SPARE-ISSUE",
U789="Power Telco","BSS",U789="no impacts","no impacts"
),"")</f>
        <v>No root cause</v>
      </c>
      <c r="T789" s="41" t="str" cm="1">
        <f t="array" ref="T789">IFERROR(_xlfn.IFS(
U789="MPR ISSUE","TX ISSUE",
U789="BSS Hardware Issue","RAN ISSUE",
U789="Sites strategiques, MLL, Pylone, etc.","ENVTECH",
U789="AKTIVCO DEFAUT GE &amp; POWER Cabinet","POWER ISSUE",
U789="AKTIVCO Coupure ENEO &amp; Baisse de tension","POWER ISSUE",
U789="Coupure ENEO &amp; Baisse de tension","POWER ISSUE",
U789="Defaut GE &amp; POWER Cabinet","POWER ISSUE",
U789="Sharing","POWER ISSUE",
U789="Sites strategiques &amp; DataCenter","POWER ISSUE",
U789="Exclu","Exclu",
U789="SAT","TX ISSUE",
U789="SPARE-ISSUE","SPARE-ISSUE",
U789="Fiber CAmtel","TX ISSUE",
U789="Fiber AOF","TX ISSUE",
U789="Projet OCM (HUAWEI)","TRAVAUX-HUAWEI",
U789="Projet OCM (NOKIA)","TRAVAUX -NOKIA",
U789="ACCESS-ISSUE","ACCESS-ISSUE",
U789="Projet OCM (ZTE, NOKIA, autres projets)","TRAVAUX OCM",
U789="No root CAuse","No root cause",
U789="ODU HS","TX ISSUE",
U789="IP &amp; VLAN","TX ISSUE",
U789="Warehouse HUAWEI","SPARE-ISSUE",
U789="SPARE-HS","SPARE-ISSUE",
U789="Power Telco","RAN ISSUE",U789="no impacts","no impacts"
),"")</f>
        <v>No root cause</v>
      </c>
      <c r="U789" s="68" t="s">
        <v>5691</v>
      </c>
      <c r="V789" s="41" t="str" cm="1">
        <f t="array" ref="V789">IFERROR(_xlfn.IFS(
U789="MPR ISSUE","ACTIVE",
U789="BSS Hardware Issue","ACTIVE",
U789="Sites strategiques, MLL, Pylone, etc.","PASSIVE",
U789="AKTIVCO DEFAUT GE &amp; POWER Cabinet","PASSIVE",
U789="AKTIVCO Coupure ENEO &amp; Baisse de tension","PASSIVE",
U789="Coupure ENEO &amp; Baisse de tension","PASSIVE",
U789="Defaut GE &amp; POWER Cabinet","PASSIVE",
U789="Sharing","PASSIVE",
U789="Sites strategiques &amp; DataCenter","PASSIVE",
U789="Exclu","Exclu",
U789="SAT","ACTIVE",
U789="SPARE-ISSUE","SPARE-ISSUE",
U789="Fiber CAmtel","ACTIVE",
U789="Fiber AOF","ACTIVE",
U789="Projet OCM (HUAWEI)","PLANNED WORKS",
U789="Projet OCM (NOKIA)","PLANNED WORKS",
U789="ACCESS-ISSUE","ACCESS-ISSUE",
U789="Projet OCM (ZTE, NOKIA, autres projets)","PLANNED WORKS",
U789="No root CAuse","No root cause",
U789="ODU HS","ACTIVE",
U789="IP &amp; VLAN","ACTIVE",
U789="Warehouse HUAWEI","SPARE-ISSUE",
U789="SPARE-HS","SPARE-ISSUE",
U789="Power Telco","ACTIVE", U789="no impacts","no impacts"
),"")</f>
        <v>No root cause</v>
      </c>
      <c r="W789" s="113"/>
      <c r="X789" s="113"/>
      <c r="Y789" s="113"/>
      <c r="Z789" s="113"/>
      <c r="AA789" s="113"/>
      <c r="AB789" s="17" t="s">
        <v>5465</v>
      </c>
      <c r="AC789" s="17" t="str">
        <f>_xlfn.XLOOKUP(B789,'INCIDENT-04-27-2026'!E:E,'INCIDENT-04-27-2026'!F:F,"")</f>
        <v/>
      </c>
      <c r="AD789" s="9"/>
      <c r="AE789" s="7" t="s">
        <v>5465</v>
      </c>
      <c r="AF789" s="6" t="str">
        <f>_xlfn.XLOOKUP(B789,'[13]Input_27-04'!$B:$B,'[13]Input_27-04'!$M:$M,"")</f>
        <v/>
      </c>
      <c r="AG789" s="7"/>
      <c r="AH789" s="3"/>
      <c r="AI789" s="18" t="str">
        <f>_xlfn.XLOOKUP(B789,'[3]Cells Huawei 27042026 10h'!$B:$B,'[3]Cells Huawei 27042026 10h'!$T:$T,"")</f>
        <v/>
      </c>
      <c r="AJ789" s="18" t="str">
        <f>_xlfn.XLOOKUP(B789,'[3]Cells Huawei 27042026 15h'!$B:$B,'[3]Cells Huawei 27042026 15h'!$T:$T,"")</f>
        <v/>
      </c>
      <c r="AK789" s="18" t="str">
        <f>_xlfn.XLOOKUP(B789,'[4]cells down 27042026 11h28'!$B:$B,'[4]cells down 27042026 11h28'!$R:$R,"")</f>
        <v/>
      </c>
      <c r="AL789" s="18" t="str">
        <f>_xlfn.XLOOKUP(B789,'[4]cells down 27042026 18h01'!$B:$B,'[4]cells down 27042026 18h01'!$R:$R,"")</f>
        <v/>
      </c>
      <c r="AM789" s="18" t="str">
        <f>_xlfn.XLOOKUP(B789,'[5]cell downs 27042026 11h'!$B:$B,'[5]cell downs 27042026 11h'!$R:$R,"")</f>
        <v/>
      </c>
      <c r="AN789" s="18" t="str">
        <f>_xlfn.XLOOKUP(B789,'[5]cell downs 27042026 17h40'!$B:$B,'[5]cell downs 27042026 17h40'!$R:$R,"")</f>
        <v/>
      </c>
      <c r="AO789" s="18" t="str">
        <f>_xlfn.XLOOKUP(B789,'[6]ALL SITES DOWN'!$D:$D,'[6]ALL SITES DOWN'!$J:$J,"")</f>
        <v/>
      </c>
      <c r="AP789" s="18" t="str">
        <f>_xlfn.XLOOKUP(B789,'[7]ALL SITES DOWN'!$D:$D,'[7]ALL SITES DOWN'!$J:$J,"")</f>
        <v/>
      </c>
      <c r="AQ789" s="9" t="str">
        <f>_xlfn.XLOOKUP(B789,[8]sheet1!$AC:$AC,[8]sheet1!$AF:$AF,"")</f>
        <v/>
      </c>
      <c r="AR789" s="14"/>
      <c r="AS789" s="14" t="s">
        <v>5465</v>
      </c>
      <c r="AT789" s="14" t="str">
        <f>_xlfn.XLOOKUP(B789,'[9]cell downs 18042026 17h'!$B:$B,'[9]cell downs 18042026 17h'!$B:$B,"")</f>
        <v/>
      </c>
      <c r="AU789" s="14" t="str">
        <f>_xlfn.XLOOKUP(B789,'[10]Cells Huawei 19042026 15h'!$B:$B,'[10]Cells Huawei 19042026 15h'!$B:$B,"")</f>
        <v/>
      </c>
      <c r="AV789" s="9" t="str">
        <f>_xlfn.XLOOKUP(B789,'[11]cells down 19042026 9H40'!$B:$B,'[11]cells down 19042026 9H40'!$B:$B,"")</f>
        <v/>
      </c>
    </row>
    <row r="790" spans="1:48" hidden="1" x14ac:dyDescent="0.3">
      <c r="A790" s="1" t="s">
        <v>2940</v>
      </c>
      <c r="B790" s="8" t="s">
        <v>2941</v>
      </c>
      <c r="C790" s="3" t="str">
        <f>_xlfn.XLOOKUP(B790,'[1]daily break down'!$D:$D,'[1]daily break down'!$E:$E,"")</f>
        <v>Ngaoundere</v>
      </c>
      <c r="D790" s="1" t="s">
        <v>11</v>
      </c>
      <c r="E790" s="1" t="s">
        <v>12</v>
      </c>
      <c r="F790" s="3" t="s">
        <v>90</v>
      </c>
      <c r="G790" s="1" t="s">
        <v>91</v>
      </c>
      <c r="H790" s="27" t="str">
        <f>_xlfn.XLOOKUP(B790,[2]CALCULATION!$B:$B,[2]CALCULATION!$H:$H,"")</f>
        <v>Huawei</v>
      </c>
      <c r="I790" s="26">
        <v>0</v>
      </c>
      <c r="J790" s="26">
        <v>0</v>
      </c>
      <c r="K790" s="26">
        <v>0</v>
      </c>
      <c r="L790" s="26">
        <v>0</v>
      </c>
      <c r="M790" s="26">
        <v>0</v>
      </c>
      <c r="N790" s="26">
        <v>0.5364791557872689</v>
      </c>
      <c r="O790" s="26">
        <v>0</v>
      </c>
      <c r="P790" s="114" t="s">
        <v>6364</v>
      </c>
      <c r="Q790" s="42" t="s">
        <v>5538</v>
      </c>
      <c r="R790" s="42"/>
      <c r="S790" s="41" t="str" cm="1">
        <f t="array" ref="S790">IFERROR(_xlfn.IFS(
U790="MPR ISSUE","PDH",
U790="BSS Hardware Issue","BSS",
U790="Sites strategiques, MLL, Pylone, etc.","ENVTECH",
U790="AKTIVCO DEFAUT GE &amp; POWER Cabinet","AKTIVCO",
U790="AKTIVCO Coupure ENEO &amp; Baisse de tension","AKTIVCO GRID ONLY",
U790="Coupure ENEO &amp; Baisse de tension","IHS GRID ONLY",
U790="Defaut GE &amp; POWER Cabinet","IHS",
U790="Sharing","Partners",
U790="Sites strategiques &amp; DataCenter","SST &amp; DC",
U790="Exclu","Exclu",
U790="SAT","SAT",
U790="SPARE-ISSUE","SPARE-ISSUE",
U790="Fiber CAmtel","TRANS_FO_CAMTEL",
U790="Fiber AOF","Fiber AOF",
U790="Projet OCM (HUAWEI)","TRAVAUX-HUAWEI",
U790="Projet OCM (NOKIA)","TRAVAUX-NOKIA",
U790="ACCESS-ISSUE","ACCESS-ISSUE",
U790="Projet OCM (ZTE, NOKIA, autres projets)","TRAVAUX OCM",
U790="No root CAuse","No root cause",
U790="ODU HS","PDH",
U790="IP &amp; VLAN","PDH",
U790="Warehouse HUAWEI","SPARE-ISSUE",
U790="SPARE-HS","SPARE-ISSUE",
U790="Power Telco","BSS",U790="no impacts","no impacts"
),"")</f>
        <v>No root cause</v>
      </c>
      <c r="T790" s="41" t="str" cm="1">
        <f t="array" ref="T790">IFERROR(_xlfn.IFS(
U790="MPR ISSUE","TX ISSUE",
U790="BSS Hardware Issue","RAN ISSUE",
U790="Sites strategiques, MLL, Pylone, etc.","ENVTECH",
U790="AKTIVCO DEFAUT GE &amp; POWER Cabinet","POWER ISSUE",
U790="AKTIVCO Coupure ENEO &amp; Baisse de tension","POWER ISSUE",
U790="Coupure ENEO &amp; Baisse de tension","POWER ISSUE",
U790="Defaut GE &amp; POWER Cabinet","POWER ISSUE",
U790="Sharing","POWER ISSUE",
U790="Sites strategiques &amp; DataCenter","POWER ISSUE",
U790="Exclu","Exclu",
U790="SAT","TX ISSUE",
U790="SPARE-ISSUE","SPARE-ISSUE",
U790="Fiber CAmtel","TX ISSUE",
U790="Fiber AOF","TX ISSUE",
U790="Projet OCM (HUAWEI)","TRAVAUX-HUAWEI",
U790="Projet OCM (NOKIA)","TRAVAUX -NOKIA",
U790="ACCESS-ISSUE","ACCESS-ISSUE",
U790="Projet OCM (ZTE, NOKIA, autres projets)","TRAVAUX OCM",
U790="No root CAuse","No root cause",
U790="ODU HS","TX ISSUE",
U790="IP &amp; VLAN","TX ISSUE",
U790="Warehouse HUAWEI","SPARE-ISSUE",
U790="SPARE-HS","SPARE-ISSUE",
U790="Power Telco","RAN ISSUE",U790="no impacts","no impacts"
),"")</f>
        <v>No root cause</v>
      </c>
      <c r="U790" s="68" t="s">
        <v>5691</v>
      </c>
      <c r="V790" s="41" t="str" cm="1">
        <f t="array" ref="V790">IFERROR(_xlfn.IFS(
U790="MPR ISSUE","ACTIVE",
U790="BSS Hardware Issue","ACTIVE",
U790="Sites strategiques, MLL, Pylone, etc.","PASSIVE",
U790="AKTIVCO DEFAUT GE &amp; POWER Cabinet","PASSIVE",
U790="AKTIVCO Coupure ENEO &amp; Baisse de tension","PASSIVE",
U790="Coupure ENEO &amp; Baisse de tension","PASSIVE",
U790="Defaut GE &amp; POWER Cabinet","PASSIVE",
U790="Sharing","PASSIVE",
U790="Sites strategiques &amp; DataCenter","PASSIVE",
U790="Exclu","Exclu",
U790="SAT","ACTIVE",
U790="SPARE-ISSUE","SPARE-ISSUE",
U790="Fiber CAmtel","ACTIVE",
U790="Fiber AOF","ACTIVE",
U790="Projet OCM (HUAWEI)","PLANNED WORKS",
U790="Projet OCM (NOKIA)","PLANNED WORKS",
U790="ACCESS-ISSUE","ACCESS-ISSUE",
U790="Projet OCM (ZTE, NOKIA, autres projets)","PLANNED WORKS",
U790="No root CAuse","No root cause",
U790="ODU HS","ACTIVE",
U790="IP &amp; VLAN","ACTIVE",
U790="Warehouse HUAWEI","SPARE-ISSUE",
U790="SPARE-HS","SPARE-ISSUE",
U790="Power Telco","ACTIVE", U790="no impacts","no impacts"
),"")</f>
        <v>No root cause</v>
      </c>
      <c r="W790" s="113"/>
      <c r="X790" s="113"/>
      <c r="Y790" s="113"/>
      <c r="Z790" s="113"/>
      <c r="AA790" s="113"/>
      <c r="AB790" s="17" t="s">
        <v>5465</v>
      </c>
      <c r="AC790" s="17" t="str">
        <f>_xlfn.XLOOKUP(B790,'INCIDENT-04-27-2026'!E:E,'INCIDENT-04-27-2026'!F:F,"")</f>
        <v/>
      </c>
      <c r="AD790" s="9"/>
      <c r="AE790" s="7" t="s">
        <v>5465</v>
      </c>
      <c r="AF790" s="6" t="str">
        <f>_xlfn.XLOOKUP(B790,'[13]Input_27-04'!$B:$B,'[13]Input_27-04'!$M:$M,"")</f>
        <v/>
      </c>
      <c r="AG790" s="7"/>
      <c r="AH790" s="3"/>
      <c r="AI790" s="18" t="str">
        <f>_xlfn.XLOOKUP(B790,'[3]Cells Huawei 27042026 10h'!$B:$B,'[3]Cells Huawei 27042026 10h'!$T:$T,"")</f>
        <v/>
      </c>
      <c r="AJ790" s="18" t="str">
        <f>_xlfn.XLOOKUP(B790,'[3]Cells Huawei 27042026 15h'!$B:$B,'[3]Cells Huawei 27042026 15h'!$T:$T,"")</f>
        <v/>
      </c>
      <c r="AK790" s="18" t="str">
        <f>_xlfn.XLOOKUP(B790,'[4]cells down 27042026 11h28'!$B:$B,'[4]cells down 27042026 11h28'!$R:$R,"")</f>
        <v/>
      </c>
      <c r="AL790" s="18" t="str">
        <f>_xlfn.XLOOKUP(B790,'[4]cells down 27042026 18h01'!$B:$B,'[4]cells down 27042026 18h01'!$R:$R,"")</f>
        <v/>
      </c>
      <c r="AM790" s="18" t="str">
        <f>_xlfn.XLOOKUP(B790,'[5]cell downs 27042026 11h'!$B:$B,'[5]cell downs 27042026 11h'!$R:$R,"")</f>
        <v/>
      </c>
      <c r="AN790" s="18" t="str">
        <f>_xlfn.XLOOKUP(B790,'[5]cell downs 27042026 17h40'!$B:$B,'[5]cell downs 27042026 17h40'!$R:$R,"")</f>
        <v/>
      </c>
      <c r="AO790" s="18" t="str">
        <f>_xlfn.XLOOKUP(B790,'[6]ALL SITES DOWN'!$D:$D,'[6]ALL SITES DOWN'!$J:$J,"")</f>
        <v/>
      </c>
      <c r="AP790" s="18" t="str">
        <f>_xlfn.XLOOKUP(B790,'[7]ALL SITES DOWN'!$D:$D,'[7]ALL SITES DOWN'!$J:$J,"")</f>
        <v/>
      </c>
      <c r="AQ790" s="9" t="str">
        <f>_xlfn.XLOOKUP(B790,[8]sheet1!$AC:$AC,[8]sheet1!$AF:$AF,"")</f>
        <v/>
      </c>
      <c r="AR790" s="14"/>
      <c r="AS790" s="14" t="s">
        <v>5465</v>
      </c>
      <c r="AT790" s="14" t="str">
        <f>_xlfn.XLOOKUP(B790,'[9]cell downs 18042026 17h'!$B:$B,'[9]cell downs 18042026 17h'!$B:$B,"")</f>
        <v/>
      </c>
      <c r="AU790" s="14" t="str">
        <f>_xlfn.XLOOKUP(B790,'[10]Cells Huawei 19042026 15h'!$B:$B,'[10]Cells Huawei 19042026 15h'!$B:$B,"")</f>
        <v/>
      </c>
      <c r="AV790" s="9" t="str">
        <f>_xlfn.XLOOKUP(B790,'[11]cells down 19042026 9H40'!$B:$B,'[11]cells down 19042026 9H40'!$B:$B,"")</f>
        <v/>
      </c>
    </row>
    <row r="791" spans="1:48" hidden="1" x14ac:dyDescent="0.3">
      <c r="A791" s="1" t="s">
        <v>4341</v>
      </c>
      <c r="B791" s="8" t="s">
        <v>5207</v>
      </c>
      <c r="C791" s="3" t="str">
        <f>_xlfn.XLOOKUP(B791,'[1]daily break down'!$D:$D,'[1]daily break down'!$E:$E,"")</f>
        <v>SUD-OUEST</v>
      </c>
      <c r="D791" s="1" t="s">
        <v>11</v>
      </c>
      <c r="E791" s="1" t="s">
        <v>12</v>
      </c>
      <c r="F791" s="3" t="s">
        <v>13</v>
      </c>
      <c r="G791" s="1" t="s">
        <v>4341</v>
      </c>
      <c r="H791" s="27" t="str">
        <f>_xlfn.XLOOKUP(B791,[2]CALCULATION!$B:$B,[2]CALCULATION!$H:$H,"")</f>
        <v>HUAWEI</v>
      </c>
      <c r="I791" s="26">
        <v>4.2697177491845796E-2</v>
      </c>
      <c r="J791" s="26">
        <v>0</v>
      </c>
      <c r="K791" s="26">
        <v>0</v>
      </c>
      <c r="L791" s="26">
        <v>0</v>
      </c>
      <c r="M791" s="26">
        <v>0.87470358099836487</v>
      </c>
      <c r="N791" s="26">
        <v>0.52930945430367571</v>
      </c>
      <c r="O791" s="26">
        <v>0</v>
      </c>
      <c r="P791" s="114" t="s">
        <v>6364</v>
      </c>
      <c r="Q791" s="42" t="s">
        <v>5538</v>
      </c>
      <c r="R791" s="42"/>
      <c r="S791" s="41" t="str" cm="1">
        <f t="array" ref="S791">IFERROR(_xlfn.IFS(
U791="MPR ISSUE","PDH",
U791="BSS Hardware Issue","BSS",
U791="Sites strategiques, MLL, Pylone, etc.","ENVTECH",
U791="AKTIVCO DEFAUT GE &amp; POWER Cabinet","AKTIVCO",
U791="AKTIVCO Coupure ENEO &amp; Baisse de tension","AKTIVCO GRID ONLY",
U791="Coupure ENEO &amp; Baisse de tension","IHS GRID ONLY",
U791="Defaut GE &amp; POWER Cabinet","IHS",
U791="Sharing","Partners",
U791="Sites strategiques &amp; DataCenter","SST &amp; DC",
U791="Exclu","Exclu",
U791="SAT","SAT",
U791="SPARE-ISSUE","SPARE-ISSUE",
U791="Fiber CAmtel","TRANS_FO_CAMTEL",
U791="Fiber AOF","Fiber AOF",
U791="Projet OCM (HUAWEI)","TRAVAUX-HUAWEI",
U791="Projet OCM (NOKIA)","TRAVAUX-NOKIA",
U791="ACCESS-ISSUE","ACCESS-ISSUE",
U791="Projet OCM (ZTE, NOKIA, autres projets)","TRAVAUX OCM",
U791="No root CAuse","No root cause",
U791="ODU HS","PDH",
U791="IP &amp; VLAN","PDH",
U791="Warehouse HUAWEI","SPARE-ISSUE",
U791="SPARE-HS","SPARE-ISSUE",
U791="Power Telco","BSS",U791="no impacts","no impacts"
),"")</f>
        <v>No root cause</v>
      </c>
      <c r="T791" s="41" t="str" cm="1">
        <f t="array" ref="T791">IFERROR(_xlfn.IFS(
U791="MPR ISSUE","TX ISSUE",
U791="BSS Hardware Issue","RAN ISSUE",
U791="Sites strategiques, MLL, Pylone, etc.","ENVTECH",
U791="AKTIVCO DEFAUT GE &amp; POWER Cabinet","POWER ISSUE",
U791="AKTIVCO Coupure ENEO &amp; Baisse de tension","POWER ISSUE",
U791="Coupure ENEO &amp; Baisse de tension","POWER ISSUE",
U791="Defaut GE &amp; POWER Cabinet","POWER ISSUE",
U791="Sharing","POWER ISSUE",
U791="Sites strategiques &amp; DataCenter","POWER ISSUE",
U791="Exclu","Exclu",
U791="SAT","TX ISSUE",
U791="SPARE-ISSUE","SPARE-ISSUE",
U791="Fiber CAmtel","TX ISSUE",
U791="Fiber AOF","TX ISSUE",
U791="Projet OCM (HUAWEI)","TRAVAUX-HUAWEI",
U791="Projet OCM (NOKIA)","TRAVAUX -NOKIA",
U791="ACCESS-ISSUE","ACCESS-ISSUE",
U791="Projet OCM (ZTE, NOKIA, autres projets)","TRAVAUX OCM",
U791="No root CAuse","No root cause",
U791="ODU HS","TX ISSUE",
U791="IP &amp; VLAN","TX ISSUE",
U791="Warehouse HUAWEI","SPARE-ISSUE",
U791="SPARE-HS","SPARE-ISSUE",
U791="Power Telco","RAN ISSUE",U791="no impacts","no impacts"
),"")</f>
        <v>No root cause</v>
      </c>
      <c r="U791" s="68" t="s">
        <v>5691</v>
      </c>
      <c r="V791" s="41" t="str" cm="1">
        <f t="array" ref="V791">IFERROR(_xlfn.IFS(
U791="MPR ISSUE","ACTIVE",
U791="BSS Hardware Issue","ACTIVE",
U791="Sites strategiques, MLL, Pylone, etc.","PASSIVE",
U791="AKTIVCO DEFAUT GE &amp; POWER Cabinet","PASSIVE",
U791="AKTIVCO Coupure ENEO &amp; Baisse de tension","PASSIVE",
U791="Coupure ENEO &amp; Baisse de tension","PASSIVE",
U791="Defaut GE &amp; POWER Cabinet","PASSIVE",
U791="Sharing","PASSIVE",
U791="Sites strategiques &amp; DataCenter","PASSIVE",
U791="Exclu","Exclu",
U791="SAT","ACTIVE",
U791="SPARE-ISSUE","SPARE-ISSUE",
U791="Fiber CAmtel","ACTIVE",
U791="Fiber AOF","ACTIVE",
U791="Projet OCM (HUAWEI)","PLANNED WORKS",
U791="Projet OCM (NOKIA)","PLANNED WORKS",
U791="ACCESS-ISSUE","ACCESS-ISSUE",
U791="Projet OCM (ZTE, NOKIA, autres projets)","PLANNED WORKS",
U791="No root CAuse","No root cause",
U791="ODU HS","ACTIVE",
U791="IP &amp; VLAN","ACTIVE",
U791="Warehouse HUAWEI","SPARE-ISSUE",
U791="SPARE-HS","SPARE-ISSUE",
U791="Power Telco","ACTIVE", U791="no impacts","no impacts"
),"")</f>
        <v>No root cause</v>
      </c>
      <c r="W791" s="113"/>
      <c r="X791" s="113"/>
      <c r="Y791" s="113"/>
      <c r="Z791" s="113"/>
      <c r="AA791" s="113"/>
      <c r="AB791" s="17" t="s">
        <v>5465</v>
      </c>
      <c r="AC791" s="17" t="str">
        <f>_xlfn.XLOOKUP(B791,'INCIDENT-04-27-2026'!E:E,'INCIDENT-04-27-2026'!F:F,"")</f>
        <v/>
      </c>
      <c r="AD791" s="9"/>
      <c r="AE791" s="7" t="s">
        <v>5465</v>
      </c>
      <c r="AF791" s="6" t="str">
        <f>_xlfn.XLOOKUP(B791,'[13]Input_27-04'!$B:$B,'[13]Input_27-04'!$M:$M,"")</f>
        <v/>
      </c>
      <c r="AG791" s="7"/>
      <c r="AH791" s="3"/>
      <c r="AI791" s="18" t="str">
        <f>_xlfn.XLOOKUP(B791,'[3]Cells Huawei 27042026 10h'!$B:$B,'[3]Cells Huawei 27042026 10h'!$T:$T,"")</f>
        <v/>
      </c>
      <c r="AJ791" s="18" t="str">
        <f>_xlfn.XLOOKUP(B791,'[3]Cells Huawei 27042026 15h'!$B:$B,'[3]Cells Huawei 27042026 15h'!$T:$T,"")</f>
        <v/>
      </c>
      <c r="AK791" s="18" t="str">
        <f>_xlfn.XLOOKUP(B791,'[4]cells down 27042026 11h28'!$B:$B,'[4]cells down 27042026 11h28'!$R:$R,"")</f>
        <v/>
      </c>
      <c r="AL791" s="18" t="str">
        <f>_xlfn.XLOOKUP(B791,'[4]cells down 27042026 18h01'!$B:$B,'[4]cells down 27042026 18h01'!$R:$R,"")</f>
        <v/>
      </c>
      <c r="AM791" s="18" t="str">
        <f>_xlfn.XLOOKUP(B791,'[5]cell downs 27042026 11h'!$B:$B,'[5]cell downs 27042026 11h'!$R:$R,"")</f>
        <v/>
      </c>
      <c r="AN791" s="18" t="str">
        <f>_xlfn.XLOOKUP(B791,'[5]cell downs 27042026 17h40'!$B:$B,'[5]cell downs 27042026 17h40'!$R:$R,"")</f>
        <v/>
      </c>
      <c r="AO791" s="18" t="str">
        <f>_xlfn.XLOOKUP(B791,'[6]ALL SITES DOWN'!$D:$D,'[6]ALL SITES DOWN'!$J:$J,"")</f>
        <v/>
      </c>
      <c r="AP791" s="18" t="str">
        <f>_xlfn.XLOOKUP(B791,'[7]ALL SITES DOWN'!$D:$D,'[7]ALL SITES DOWN'!$J:$J,"")</f>
        <v/>
      </c>
      <c r="AQ791" s="9" t="str">
        <f>_xlfn.XLOOKUP(B791,[8]sheet1!$AC:$AC,[8]sheet1!$AF:$AF,"")</f>
        <v/>
      </c>
      <c r="AR791" s="14"/>
      <c r="AS791" s="14" t="s">
        <v>5465</v>
      </c>
      <c r="AT791" s="14" t="str">
        <f>_xlfn.XLOOKUP(B791,'[9]cell downs 18042026 17h'!$B:$B,'[9]cell downs 18042026 17h'!$B:$B,"")</f>
        <v/>
      </c>
      <c r="AU791" s="14" t="str">
        <f>_xlfn.XLOOKUP(B791,'[10]Cells Huawei 19042026 15h'!$B:$B,'[10]Cells Huawei 19042026 15h'!$B:$B,"")</f>
        <v/>
      </c>
      <c r="AV791" s="9" t="str">
        <f>_xlfn.XLOOKUP(B791,'[11]cells down 19042026 9H40'!$B:$B,'[11]cells down 19042026 9H40'!$B:$B,"")</f>
        <v/>
      </c>
    </row>
    <row r="792" spans="1:48" hidden="1" x14ac:dyDescent="0.3">
      <c r="A792" s="3" t="s">
        <v>2207</v>
      </c>
      <c r="B792" s="23" t="s">
        <v>2208</v>
      </c>
      <c r="C792" s="3" t="str">
        <f>_xlfn.XLOOKUP(B792,'[1]daily break down'!$D:$D,'[1]daily break down'!$E:$E,"")</f>
        <v>CENTRE</v>
      </c>
      <c r="D792" s="3" t="s">
        <v>11</v>
      </c>
      <c r="E792" s="3" t="s">
        <v>12</v>
      </c>
      <c r="F792" s="3" t="s">
        <v>226</v>
      </c>
      <c r="G792" s="3" t="s">
        <v>2209</v>
      </c>
      <c r="H792" s="28" t="str">
        <f>_xlfn.XLOOKUP(B792,[2]CALCULATION!$B:$B,[2]CALCULATION!$H:$H,"")</f>
        <v>NOKIA</v>
      </c>
      <c r="I792" s="26">
        <v>9.9876438577416946E-3</v>
      </c>
      <c r="J792" s="26">
        <v>9.4543750160515888E-2</v>
      </c>
      <c r="K792" s="26">
        <v>2.7883225985125586E-2</v>
      </c>
      <c r="L792" s="26">
        <v>3.6740261333835333E-3</v>
      </c>
      <c r="M792" s="26">
        <v>0.2692918475143608</v>
      </c>
      <c r="N792" s="26">
        <v>0.52661635747774893</v>
      </c>
      <c r="O792" s="26">
        <v>0</v>
      </c>
      <c r="P792" s="114" t="s">
        <v>6364</v>
      </c>
      <c r="Q792" s="42" t="s">
        <v>5538</v>
      </c>
      <c r="R792" s="42"/>
      <c r="S792" s="41" t="str" cm="1">
        <f t="array" ref="S792">IFERROR(_xlfn.IFS(
U792="MPR ISSUE","PDH",
U792="BSS Hardware Issue","BSS",
U792="Sites strategiques, MLL, Pylone, etc.","ENVTECH",
U792="AKTIVCO DEFAUT GE &amp; POWER Cabinet","AKTIVCO",
U792="AKTIVCO Coupure ENEO &amp; Baisse de tension","AKTIVCO GRID ONLY",
U792="Coupure ENEO &amp; Baisse de tension","IHS GRID ONLY",
U792="Defaut GE &amp; POWER Cabinet","IHS",
U792="Sharing","Partners",
U792="Sites strategiques &amp; DataCenter","SST &amp; DC",
U792="Exclu","Exclu",
U792="SAT","SAT",
U792="SPARE-ISSUE","SPARE-ISSUE",
U792="Fiber CAmtel","TRANS_FO_CAMTEL",
U792="Fiber AOF","Fiber AOF",
U792="Projet OCM (HUAWEI)","TRAVAUX-HUAWEI",
U792="Projet OCM (NOKIA)","TRAVAUX-NOKIA",
U792="ACCESS-ISSUE","ACCESS-ISSUE",
U792="Projet OCM (ZTE, NOKIA, autres projets)","TRAVAUX OCM",
U792="No root CAuse","No root cause",
U792="ODU HS","PDH",
U792="IP &amp; VLAN","PDH",
U792="Warehouse HUAWEI","SPARE-ISSUE",
U792="SPARE-HS","SPARE-ISSUE",
U792="Power Telco","BSS",U792="no impacts","no impacts"
),"")</f>
        <v>No root cause</v>
      </c>
      <c r="T792" s="41" t="str" cm="1">
        <f t="array" ref="T792">IFERROR(_xlfn.IFS(
U792="MPR ISSUE","TX ISSUE",
U792="BSS Hardware Issue","RAN ISSUE",
U792="Sites strategiques, MLL, Pylone, etc.","ENVTECH",
U792="AKTIVCO DEFAUT GE &amp; POWER Cabinet","POWER ISSUE",
U792="AKTIVCO Coupure ENEO &amp; Baisse de tension","POWER ISSUE",
U792="Coupure ENEO &amp; Baisse de tension","POWER ISSUE",
U792="Defaut GE &amp; POWER Cabinet","POWER ISSUE",
U792="Sharing","POWER ISSUE",
U792="Sites strategiques &amp; DataCenter","POWER ISSUE",
U792="Exclu","Exclu",
U792="SAT","TX ISSUE",
U792="SPARE-ISSUE","SPARE-ISSUE",
U792="Fiber CAmtel","TX ISSUE",
U792="Fiber AOF","TX ISSUE",
U792="Projet OCM (HUAWEI)","TRAVAUX-HUAWEI",
U792="Projet OCM (NOKIA)","TRAVAUX -NOKIA",
U792="ACCESS-ISSUE","ACCESS-ISSUE",
U792="Projet OCM (ZTE, NOKIA, autres projets)","TRAVAUX OCM",
U792="No root CAuse","No root cause",
U792="ODU HS","TX ISSUE",
U792="IP &amp; VLAN","TX ISSUE",
U792="Warehouse HUAWEI","SPARE-ISSUE",
U792="SPARE-HS","SPARE-ISSUE",
U792="Power Telco","RAN ISSUE",U792="no impacts","no impacts"
),"")</f>
        <v>No root cause</v>
      </c>
      <c r="U792" s="68" t="s">
        <v>5691</v>
      </c>
      <c r="V792" s="41" t="str" cm="1">
        <f t="array" ref="V792">IFERROR(_xlfn.IFS(
U792="MPR ISSUE","ACTIVE",
U792="BSS Hardware Issue","ACTIVE",
U792="Sites strategiques, MLL, Pylone, etc.","PASSIVE",
U792="AKTIVCO DEFAUT GE &amp; POWER Cabinet","PASSIVE",
U792="AKTIVCO Coupure ENEO &amp; Baisse de tension","PASSIVE",
U792="Coupure ENEO &amp; Baisse de tension","PASSIVE",
U792="Defaut GE &amp; POWER Cabinet","PASSIVE",
U792="Sharing","PASSIVE",
U792="Sites strategiques &amp; DataCenter","PASSIVE",
U792="Exclu","Exclu",
U792="SAT","ACTIVE",
U792="SPARE-ISSUE","SPARE-ISSUE",
U792="Fiber CAmtel","ACTIVE",
U792="Fiber AOF","ACTIVE",
U792="Projet OCM (HUAWEI)","PLANNED WORKS",
U792="Projet OCM (NOKIA)","PLANNED WORKS",
U792="ACCESS-ISSUE","ACCESS-ISSUE",
U792="Projet OCM (ZTE, NOKIA, autres projets)","PLANNED WORKS",
U792="No root CAuse","No root cause",
U792="ODU HS","ACTIVE",
U792="IP &amp; VLAN","ACTIVE",
U792="Warehouse HUAWEI","SPARE-ISSUE",
U792="SPARE-HS","SPARE-ISSUE",
U792="Power Telco","ACTIVE", U792="no impacts","no impacts"
),"")</f>
        <v>No root cause</v>
      </c>
      <c r="W792" s="113"/>
      <c r="X792" s="113"/>
      <c r="Y792" s="113"/>
      <c r="Z792" s="113"/>
      <c r="AA792" s="113"/>
      <c r="AB792" s="17" t="s">
        <v>5465</v>
      </c>
      <c r="AC792" s="17" t="str">
        <f>_xlfn.XLOOKUP(B792,'INCIDENT-04-27-2026'!E:E,'INCIDENT-04-27-2026'!F:F,"")</f>
        <v/>
      </c>
      <c r="AD792" s="9"/>
      <c r="AE792" s="7" t="s">
        <v>5465</v>
      </c>
      <c r="AF792" s="6" t="str">
        <f>_xlfn.XLOOKUP(B792,'[13]Input_27-04'!$B:$B,'[13]Input_27-04'!$M:$M,"")</f>
        <v/>
      </c>
      <c r="AG792" s="7"/>
      <c r="AH792" s="3"/>
      <c r="AI792" s="18" t="str">
        <f>_xlfn.XLOOKUP(B792,'[3]Cells Huawei 27042026 10h'!$B:$B,'[3]Cells Huawei 27042026 10h'!$T:$T,"")</f>
        <v/>
      </c>
      <c r="AJ792" s="18" t="str">
        <f>_xlfn.XLOOKUP(B792,'[3]Cells Huawei 27042026 15h'!$B:$B,'[3]Cells Huawei 27042026 15h'!$T:$T,"")</f>
        <v/>
      </c>
      <c r="AK792" s="18" t="str">
        <f>_xlfn.XLOOKUP(B792,'[4]cells down 27042026 11h28'!$B:$B,'[4]cells down 27042026 11h28'!$R:$R,"")</f>
        <v/>
      </c>
      <c r="AL792" s="18" t="str">
        <f>_xlfn.XLOOKUP(B792,'[4]cells down 27042026 18h01'!$B:$B,'[4]cells down 27042026 18h01'!$R:$R,"")</f>
        <v/>
      </c>
      <c r="AM792" s="18" t="str">
        <f>_xlfn.XLOOKUP(B792,'[5]cell downs 27042026 11h'!$B:$B,'[5]cell downs 27042026 11h'!$R:$R,"")</f>
        <v/>
      </c>
      <c r="AN792" s="18" t="str">
        <f>_xlfn.XLOOKUP(B792,'[5]cell downs 27042026 17h40'!$B:$B,'[5]cell downs 27042026 17h40'!$R:$R,"")</f>
        <v/>
      </c>
      <c r="AO792" s="18" t="str">
        <f>_xlfn.XLOOKUP(B792,'[6]ALL SITES DOWN'!$D:$D,'[6]ALL SITES DOWN'!$J:$J,"")</f>
        <v/>
      </c>
      <c r="AP792" s="18" t="str">
        <f>_xlfn.XLOOKUP(B792,'[7]ALL SITES DOWN'!$D:$D,'[7]ALL SITES DOWN'!$J:$J,"")</f>
        <v/>
      </c>
      <c r="AQ792" s="9" t="str">
        <f>_xlfn.XLOOKUP(B792,[8]sheet1!$AC:$AC,[8]sheet1!$AF:$AF,"")</f>
        <v/>
      </c>
      <c r="AR792" s="14"/>
      <c r="AS792" s="14" t="s">
        <v>5465</v>
      </c>
      <c r="AT792" s="14" t="str">
        <f>_xlfn.XLOOKUP(B792,'[9]cell downs 18042026 17h'!$B:$B,'[9]cell downs 18042026 17h'!$B:$B,"")</f>
        <v/>
      </c>
      <c r="AU792" s="14" t="str">
        <f>_xlfn.XLOOKUP(B792,'[10]Cells Huawei 19042026 15h'!$B:$B,'[10]Cells Huawei 19042026 15h'!$B:$B,"")</f>
        <v/>
      </c>
      <c r="AV792" s="9" t="str">
        <f>_xlfn.XLOOKUP(B792,'[11]cells down 19042026 9H40'!$B:$B,'[11]cells down 19042026 9H40'!$B:$B,"")</f>
        <v/>
      </c>
    </row>
    <row r="793" spans="1:48" hidden="1" x14ac:dyDescent="0.3">
      <c r="A793" s="1" t="s">
        <v>753</v>
      </c>
      <c r="B793" s="8" t="s">
        <v>754</v>
      </c>
      <c r="C793" s="3" t="str">
        <f>_xlfn.XLOOKUP(B793,'[1]daily break down'!$D:$D,'[1]daily break down'!$E:$E,"")</f>
        <v>Douala</v>
      </c>
      <c r="D793" s="1" t="s">
        <v>11</v>
      </c>
      <c r="E793" s="1" t="s">
        <v>12</v>
      </c>
      <c r="F793" s="3" t="s">
        <v>31</v>
      </c>
      <c r="G793" s="1" t="s">
        <v>32</v>
      </c>
      <c r="H793" s="29" t="str">
        <f>_xlfn.XLOOKUP(B793,[2]CALCULATION!$B:$B,[2]CALCULATION!$H:$H,"")</f>
        <v>ZTE</v>
      </c>
      <c r="I793" s="26">
        <v>1.0362893905539718</v>
      </c>
      <c r="J793" s="26">
        <v>0.50507158287033438</v>
      </c>
      <c r="K793" s="26">
        <v>0</v>
      </c>
      <c r="L793" s="26">
        <v>0</v>
      </c>
      <c r="M793" s="26">
        <v>0.51470252516172876</v>
      </c>
      <c r="N793" s="26">
        <v>0.52504687058581845</v>
      </c>
      <c r="O793" s="26">
        <v>0</v>
      </c>
      <c r="P793" s="114" t="s">
        <v>6364</v>
      </c>
      <c r="Q793" s="42" t="s">
        <v>5538</v>
      </c>
      <c r="R793" s="42"/>
      <c r="S793" s="41" t="str" cm="1">
        <f t="array" ref="S793">IFERROR(_xlfn.IFS(
U793="MPR ISSUE","PDH",
U793="BSS Hardware Issue","BSS",
U793="Sites strategiques, MLL, Pylone, etc.","ENVTECH",
U793="AKTIVCO DEFAUT GE &amp; POWER Cabinet","AKTIVCO",
U793="AKTIVCO Coupure ENEO &amp; Baisse de tension","AKTIVCO GRID ONLY",
U793="Coupure ENEO &amp; Baisse de tension","IHS GRID ONLY",
U793="Defaut GE &amp; POWER Cabinet","IHS",
U793="Sharing","Partners",
U793="Sites strategiques &amp; DataCenter","SST &amp; DC",
U793="Exclu","Exclu",
U793="SAT","SAT",
U793="SPARE-ISSUE","SPARE-ISSUE",
U793="Fiber CAmtel","TRANS_FO_CAMTEL",
U793="Fiber AOF","Fiber AOF",
U793="Projet OCM (HUAWEI)","TRAVAUX-HUAWEI",
U793="Projet OCM (NOKIA)","TRAVAUX-NOKIA",
U793="ACCESS-ISSUE","ACCESS-ISSUE",
U793="Projet OCM (ZTE, NOKIA, autres projets)","TRAVAUX OCM",
U793="No root CAuse","No root cause",
U793="ODU HS","PDH",
U793="IP &amp; VLAN","PDH",
U793="Warehouse HUAWEI","SPARE-ISSUE",
U793="SPARE-HS","SPARE-ISSUE",
U793="Power Telco","BSS",U793="no impacts","no impacts"
),"")</f>
        <v>No root cause</v>
      </c>
      <c r="T793" s="41" t="str" cm="1">
        <f t="array" ref="T793">IFERROR(_xlfn.IFS(
U793="MPR ISSUE","TX ISSUE",
U793="BSS Hardware Issue","RAN ISSUE",
U793="Sites strategiques, MLL, Pylone, etc.","ENVTECH",
U793="AKTIVCO DEFAUT GE &amp; POWER Cabinet","POWER ISSUE",
U793="AKTIVCO Coupure ENEO &amp; Baisse de tension","POWER ISSUE",
U793="Coupure ENEO &amp; Baisse de tension","POWER ISSUE",
U793="Defaut GE &amp; POWER Cabinet","POWER ISSUE",
U793="Sharing","POWER ISSUE",
U793="Sites strategiques &amp; DataCenter","POWER ISSUE",
U793="Exclu","Exclu",
U793="SAT","TX ISSUE",
U793="SPARE-ISSUE","SPARE-ISSUE",
U793="Fiber CAmtel","TX ISSUE",
U793="Fiber AOF","TX ISSUE",
U793="Projet OCM (HUAWEI)","TRAVAUX-HUAWEI",
U793="Projet OCM (NOKIA)","TRAVAUX -NOKIA",
U793="ACCESS-ISSUE","ACCESS-ISSUE",
U793="Projet OCM (ZTE, NOKIA, autres projets)","TRAVAUX OCM",
U793="No root CAuse","No root cause",
U793="ODU HS","TX ISSUE",
U793="IP &amp; VLAN","TX ISSUE",
U793="Warehouse HUAWEI","SPARE-ISSUE",
U793="SPARE-HS","SPARE-ISSUE",
U793="Power Telco","RAN ISSUE",U793="no impacts","no impacts"
),"")</f>
        <v>No root cause</v>
      </c>
      <c r="U793" s="68" t="s">
        <v>5691</v>
      </c>
      <c r="V793" s="41" t="str" cm="1">
        <f t="array" ref="V793">IFERROR(_xlfn.IFS(
U793="MPR ISSUE","ACTIVE",
U793="BSS Hardware Issue","ACTIVE",
U793="Sites strategiques, MLL, Pylone, etc.","PASSIVE",
U793="AKTIVCO DEFAUT GE &amp; POWER Cabinet","PASSIVE",
U793="AKTIVCO Coupure ENEO &amp; Baisse de tension","PASSIVE",
U793="Coupure ENEO &amp; Baisse de tension","PASSIVE",
U793="Defaut GE &amp; POWER Cabinet","PASSIVE",
U793="Sharing","PASSIVE",
U793="Sites strategiques &amp; DataCenter","PASSIVE",
U793="Exclu","Exclu",
U793="SAT","ACTIVE",
U793="SPARE-ISSUE","SPARE-ISSUE",
U793="Fiber CAmtel","ACTIVE",
U793="Fiber AOF","ACTIVE",
U793="Projet OCM (HUAWEI)","PLANNED WORKS",
U793="Projet OCM (NOKIA)","PLANNED WORKS",
U793="ACCESS-ISSUE","ACCESS-ISSUE",
U793="Projet OCM (ZTE, NOKIA, autres projets)","PLANNED WORKS",
U793="No root CAuse","No root cause",
U793="ODU HS","ACTIVE",
U793="IP &amp; VLAN","ACTIVE",
U793="Warehouse HUAWEI","SPARE-ISSUE",
U793="SPARE-HS","SPARE-ISSUE",
U793="Power Telco","ACTIVE", U793="no impacts","no impacts"
),"")</f>
        <v>No root cause</v>
      </c>
      <c r="W793" s="113"/>
      <c r="X793" s="113"/>
      <c r="Y793" s="113"/>
      <c r="Z793" s="113"/>
      <c r="AA793" s="113"/>
      <c r="AB793" s="17" t="s">
        <v>5465</v>
      </c>
      <c r="AC793" s="17" t="str">
        <f>_xlfn.XLOOKUP(B793,'INCIDENT-04-27-2026'!E:E,'INCIDENT-04-27-2026'!F:F,"")</f>
        <v/>
      </c>
      <c r="AD793" s="9"/>
      <c r="AE793" s="7" t="s">
        <v>5465</v>
      </c>
      <c r="AF793" s="6" t="str">
        <f>_xlfn.XLOOKUP(B793,'[13]Input_27-04'!$B:$B,'[13]Input_27-04'!$M:$M,"")</f>
        <v/>
      </c>
      <c r="AG793" s="7"/>
      <c r="AH793" s="3"/>
      <c r="AI793" s="18" t="str">
        <f>_xlfn.XLOOKUP(B793,'[3]Cells Huawei 27042026 10h'!$B:$B,'[3]Cells Huawei 27042026 10h'!$T:$T,"")</f>
        <v/>
      </c>
      <c r="AJ793" s="18" t="str">
        <f>_xlfn.XLOOKUP(B793,'[3]Cells Huawei 27042026 15h'!$B:$B,'[3]Cells Huawei 27042026 15h'!$T:$T,"")</f>
        <v/>
      </c>
      <c r="AK793" s="18" t="str">
        <f>_xlfn.XLOOKUP(B793,'[4]cells down 27042026 11h28'!$B:$B,'[4]cells down 27042026 11h28'!$R:$R,"")</f>
        <v/>
      </c>
      <c r="AL793" s="18" t="str">
        <f>_xlfn.XLOOKUP(B793,'[4]cells down 27042026 18h01'!$B:$B,'[4]cells down 27042026 18h01'!$R:$R,"")</f>
        <v/>
      </c>
      <c r="AM793" s="18" t="str">
        <f>_xlfn.XLOOKUP(B793,'[5]cell downs 27042026 11h'!$B:$B,'[5]cell downs 27042026 11h'!$R:$R,"")</f>
        <v/>
      </c>
      <c r="AN793" s="18" t="str">
        <f>_xlfn.XLOOKUP(B793,'[5]cell downs 27042026 17h40'!$B:$B,'[5]cell downs 27042026 17h40'!$R:$R,"")</f>
        <v/>
      </c>
      <c r="AO793" s="18" t="str">
        <f>_xlfn.XLOOKUP(B793,'[6]ALL SITES DOWN'!$D:$D,'[6]ALL SITES DOWN'!$J:$J,"")</f>
        <v/>
      </c>
      <c r="AP793" s="18" t="str">
        <f>_xlfn.XLOOKUP(B793,'[7]ALL SITES DOWN'!$D:$D,'[7]ALL SITES DOWN'!$J:$J,"")</f>
        <v/>
      </c>
      <c r="AQ793" s="9" t="str">
        <f>_xlfn.XLOOKUP(B793,[8]sheet1!$AC:$AC,[8]sheet1!$AF:$AF,"")</f>
        <v/>
      </c>
      <c r="AR793" s="14"/>
      <c r="AS793" s="14" t="s">
        <v>5465</v>
      </c>
      <c r="AT793" s="14" t="str">
        <f>_xlfn.XLOOKUP(B793,'[9]cell downs 18042026 17h'!$B:$B,'[9]cell downs 18042026 17h'!$B:$B,"")</f>
        <v/>
      </c>
      <c r="AU793" s="14" t="str">
        <f>_xlfn.XLOOKUP(B793,'[10]Cells Huawei 19042026 15h'!$B:$B,'[10]Cells Huawei 19042026 15h'!$B:$B,"")</f>
        <v/>
      </c>
      <c r="AV793" s="9" t="str">
        <f>_xlfn.XLOOKUP(B793,'[11]cells down 19042026 9H40'!$B:$B,'[11]cells down 19042026 9H40'!$B:$B,"")</f>
        <v/>
      </c>
    </row>
    <row r="794" spans="1:48" hidden="1" x14ac:dyDescent="0.3">
      <c r="A794" s="1" t="s">
        <v>446</v>
      </c>
      <c r="B794" s="1" t="s">
        <v>447</v>
      </c>
      <c r="C794" s="3" t="str">
        <f>_xlfn.XLOOKUP(B794,'[1]daily break down'!$D:$D,'[1]daily break down'!$E:$E,"")</f>
        <v>Douala</v>
      </c>
      <c r="D794" s="1" t="s">
        <v>21</v>
      </c>
      <c r="E794" s="1" t="s">
        <v>36</v>
      </c>
      <c r="F794" s="3" t="s">
        <v>31</v>
      </c>
      <c r="G794" s="1" t="s">
        <v>32</v>
      </c>
      <c r="H794" s="29" t="str">
        <f>_xlfn.XLOOKUP(B794,[2]CALCULATION!$B:$B,[2]CALCULATION!$H:$H,"")</f>
        <v>ZTE</v>
      </c>
      <c r="I794" s="26">
        <v>4.5423447563442938</v>
      </c>
      <c r="J794" s="26">
        <v>3.5265122006203766</v>
      </c>
      <c r="K794" s="26">
        <v>1.2803446022492202</v>
      </c>
      <c r="L794" s="26">
        <v>7.698672071408807</v>
      </c>
      <c r="M794" s="26">
        <v>0.51505922672807647</v>
      </c>
      <c r="N794" s="26">
        <v>0.52415511666994841</v>
      </c>
      <c r="O794" s="26">
        <v>0</v>
      </c>
      <c r="P794" s="114" t="s">
        <v>6364</v>
      </c>
      <c r="Q794" s="42" t="s">
        <v>5538</v>
      </c>
      <c r="R794" s="42"/>
      <c r="S794" s="41" t="str" cm="1">
        <f t="array" ref="S794">IFERROR(_xlfn.IFS(
U794="MPR ISSUE","PDH",
U794="BSS Hardware Issue","BSS",
U794="Sites strategiques, MLL, Pylone, etc.","ENVTECH",
U794="AKTIVCO DEFAUT GE &amp; POWER Cabinet","AKTIVCO",
U794="AKTIVCO Coupure ENEO &amp; Baisse de tension","AKTIVCO GRID ONLY",
U794="Coupure ENEO &amp; Baisse de tension","IHS GRID ONLY",
U794="Defaut GE &amp; POWER Cabinet","IHS",
U794="Sharing","Partners",
U794="Sites strategiques &amp; DataCenter","SST &amp; DC",
U794="Exclu","Exclu",
U794="SAT","SAT",
U794="SPARE-ISSUE","SPARE-ISSUE",
U794="Fiber CAmtel","TRANS_FO_CAMTEL",
U794="Fiber AOF","Fiber AOF",
U794="Projet OCM (HUAWEI)","TRAVAUX-HUAWEI",
U794="Projet OCM (NOKIA)","TRAVAUX-NOKIA",
U794="ACCESS-ISSUE","ACCESS-ISSUE",
U794="Projet OCM (ZTE, NOKIA, autres projets)","TRAVAUX OCM",
U794="No root CAuse","No root cause",
U794="ODU HS","PDH",
U794="IP &amp; VLAN","PDH",
U794="Warehouse HUAWEI","SPARE-ISSUE",
U794="SPARE-HS","SPARE-ISSUE",
U794="Power Telco","BSS",U794="no impacts","no impacts"
),"")</f>
        <v>No root cause</v>
      </c>
      <c r="T794" s="41" t="str" cm="1">
        <f t="array" ref="T794">IFERROR(_xlfn.IFS(
U794="MPR ISSUE","TX ISSUE",
U794="BSS Hardware Issue","RAN ISSUE",
U794="Sites strategiques, MLL, Pylone, etc.","ENVTECH",
U794="AKTIVCO DEFAUT GE &amp; POWER Cabinet","POWER ISSUE",
U794="AKTIVCO Coupure ENEO &amp; Baisse de tension","POWER ISSUE",
U794="Coupure ENEO &amp; Baisse de tension","POWER ISSUE",
U794="Defaut GE &amp; POWER Cabinet","POWER ISSUE",
U794="Sharing","POWER ISSUE",
U794="Sites strategiques &amp; DataCenter","POWER ISSUE",
U794="Exclu","Exclu",
U794="SAT","TX ISSUE",
U794="SPARE-ISSUE","SPARE-ISSUE",
U794="Fiber CAmtel","TX ISSUE",
U794="Fiber AOF","TX ISSUE",
U794="Projet OCM (HUAWEI)","TRAVAUX-HUAWEI",
U794="Projet OCM (NOKIA)","TRAVAUX -NOKIA",
U794="ACCESS-ISSUE","ACCESS-ISSUE",
U794="Projet OCM (ZTE, NOKIA, autres projets)","TRAVAUX OCM",
U794="No root CAuse","No root cause",
U794="ODU HS","TX ISSUE",
U794="IP &amp; VLAN","TX ISSUE",
U794="Warehouse HUAWEI","SPARE-ISSUE",
U794="SPARE-HS","SPARE-ISSUE",
U794="Power Telco","RAN ISSUE",U794="no impacts","no impacts"
),"")</f>
        <v>No root cause</v>
      </c>
      <c r="U794" s="68" t="s">
        <v>5691</v>
      </c>
      <c r="V794" s="41" t="str" cm="1">
        <f t="array" ref="V794">IFERROR(_xlfn.IFS(
U794="MPR ISSUE","ACTIVE",
U794="BSS Hardware Issue","ACTIVE",
U794="Sites strategiques, MLL, Pylone, etc.","PASSIVE",
U794="AKTIVCO DEFAUT GE &amp; POWER Cabinet","PASSIVE",
U794="AKTIVCO Coupure ENEO &amp; Baisse de tension","PASSIVE",
U794="Coupure ENEO &amp; Baisse de tension","PASSIVE",
U794="Defaut GE &amp; POWER Cabinet","PASSIVE",
U794="Sharing","PASSIVE",
U794="Sites strategiques &amp; DataCenter","PASSIVE",
U794="Exclu","Exclu",
U794="SAT","ACTIVE",
U794="SPARE-ISSUE","SPARE-ISSUE",
U794="Fiber CAmtel","ACTIVE",
U794="Fiber AOF","ACTIVE",
U794="Projet OCM (HUAWEI)","PLANNED WORKS",
U794="Projet OCM (NOKIA)","PLANNED WORKS",
U794="ACCESS-ISSUE","ACCESS-ISSUE",
U794="Projet OCM (ZTE, NOKIA, autres projets)","PLANNED WORKS",
U794="No root CAuse","No root cause",
U794="ODU HS","ACTIVE",
U794="IP &amp; VLAN","ACTIVE",
U794="Warehouse HUAWEI","SPARE-ISSUE",
U794="SPARE-HS","SPARE-ISSUE",
U794="Power Telco","ACTIVE", U794="no impacts","no impacts"
),"")</f>
        <v>No root cause</v>
      </c>
      <c r="W794" s="113"/>
      <c r="X794" s="113"/>
      <c r="Y794" s="113"/>
      <c r="Z794" s="113"/>
      <c r="AA794" s="113"/>
      <c r="AB794" s="17" t="s">
        <v>5465</v>
      </c>
      <c r="AC794" s="17" t="str">
        <f>_xlfn.XLOOKUP(B794,'INCIDENT-04-27-2026'!E:E,'INCIDENT-04-27-2026'!F:F,"")</f>
        <v/>
      </c>
      <c r="AD794" s="9"/>
      <c r="AE794" s="7" t="s">
        <v>5465</v>
      </c>
      <c r="AF794" s="6" t="str">
        <f>_xlfn.XLOOKUP(B794,'[13]Input_27-04'!$B:$B,'[13]Input_27-04'!$M:$M,"")</f>
        <v/>
      </c>
      <c r="AG794" s="7"/>
      <c r="AH794" s="3"/>
      <c r="AI794" s="18" t="str">
        <f>_xlfn.XLOOKUP(B794,'[3]Cells Huawei 27042026 10h'!$B:$B,'[3]Cells Huawei 27042026 10h'!$T:$T,"")</f>
        <v/>
      </c>
      <c r="AJ794" s="18" t="str">
        <f>_xlfn.XLOOKUP(B794,'[3]Cells Huawei 27042026 15h'!$B:$B,'[3]Cells Huawei 27042026 15h'!$T:$T,"")</f>
        <v/>
      </c>
      <c r="AK794" s="18" t="str">
        <f>_xlfn.XLOOKUP(B794,'[4]cells down 27042026 11h28'!$B:$B,'[4]cells down 27042026 11h28'!$R:$R,"")</f>
        <v/>
      </c>
      <c r="AL794" s="18" t="str">
        <f>_xlfn.XLOOKUP(B794,'[4]cells down 27042026 18h01'!$B:$B,'[4]cells down 27042026 18h01'!$R:$R,"")</f>
        <v/>
      </c>
      <c r="AM794" s="18" t="str">
        <f>_xlfn.XLOOKUP(B794,'[5]cell downs 27042026 11h'!$B:$B,'[5]cell downs 27042026 11h'!$R:$R,"")</f>
        <v/>
      </c>
      <c r="AN794" s="18" t="str">
        <f>_xlfn.XLOOKUP(B794,'[5]cell downs 27042026 17h40'!$B:$B,'[5]cell downs 27042026 17h40'!$R:$R,"")</f>
        <v/>
      </c>
      <c r="AO794" s="18" t="str">
        <f>_xlfn.XLOOKUP(B794,'[6]ALL SITES DOWN'!$D:$D,'[6]ALL SITES DOWN'!$J:$J,"")</f>
        <v/>
      </c>
      <c r="AP794" s="18" t="str">
        <f>_xlfn.XLOOKUP(B794,'[7]ALL SITES DOWN'!$D:$D,'[7]ALL SITES DOWN'!$J:$J,"")</f>
        <v/>
      </c>
      <c r="AQ794" s="9" t="str">
        <f>_xlfn.XLOOKUP(B794,[8]sheet1!$AC:$AC,[8]sheet1!$AF:$AF,"")</f>
        <v/>
      </c>
      <c r="AR794" s="14"/>
      <c r="AS794" s="14" t="s">
        <v>5465</v>
      </c>
      <c r="AT794" s="14" t="str">
        <f>_xlfn.XLOOKUP(B794,'[9]cell downs 18042026 17h'!$B:$B,'[9]cell downs 18042026 17h'!$B:$B,"")</f>
        <v/>
      </c>
      <c r="AU794" s="14" t="str">
        <f>_xlfn.XLOOKUP(B794,'[10]Cells Huawei 19042026 15h'!$B:$B,'[10]Cells Huawei 19042026 15h'!$B:$B,"")</f>
        <v/>
      </c>
      <c r="AV794" s="9" t="str">
        <f>_xlfn.XLOOKUP(B794,'[11]cells down 19042026 9H40'!$B:$B,'[11]cells down 19042026 9H40'!$B:$B,"")</f>
        <v/>
      </c>
    </row>
    <row r="795" spans="1:48" hidden="1" x14ac:dyDescent="0.3">
      <c r="A795" s="1" t="s">
        <v>458</v>
      </c>
      <c r="B795" s="8" t="s">
        <v>459</v>
      </c>
      <c r="C795" s="3" t="str">
        <f>_xlfn.XLOOKUP(B795,'[1]daily break down'!$D:$D,'[1]daily break down'!$E:$E,"")</f>
        <v>SUD-OUEST</v>
      </c>
      <c r="D795" s="1" t="s">
        <v>11</v>
      </c>
      <c r="E795" s="1" t="s">
        <v>96</v>
      </c>
      <c r="F795" s="3" t="s">
        <v>13</v>
      </c>
      <c r="G795" s="1" t="s">
        <v>106</v>
      </c>
      <c r="H795" s="27" t="str">
        <f>_xlfn.XLOOKUP(B795,[2]CALCULATION!$B:$B,[2]CALCULATION!$H:$H,"")</f>
        <v>Huawei</v>
      </c>
      <c r="I795" s="26">
        <v>0</v>
      </c>
      <c r="J795" s="26">
        <v>0.2234735313169707</v>
      </c>
      <c r="K795" s="26">
        <v>0</v>
      </c>
      <c r="L795" s="26">
        <v>0</v>
      </c>
      <c r="M795" s="26">
        <v>0</v>
      </c>
      <c r="N795" s="26">
        <v>0.50749715352150049</v>
      </c>
      <c r="O795" s="26">
        <v>0</v>
      </c>
      <c r="P795" s="114" t="s">
        <v>6364</v>
      </c>
      <c r="Q795" s="42" t="s">
        <v>5538</v>
      </c>
      <c r="R795" s="42"/>
      <c r="S795" s="41" t="str" cm="1">
        <f t="array" ref="S795">IFERROR(_xlfn.IFS(
U795="MPR ISSUE","PDH",
U795="BSS Hardware Issue","BSS",
U795="Sites strategiques, MLL, Pylone, etc.","ENVTECH",
U795="AKTIVCO DEFAUT GE &amp; POWER Cabinet","AKTIVCO",
U795="AKTIVCO Coupure ENEO &amp; Baisse de tension","AKTIVCO GRID ONLY",
U795="Coupure ENEO &amp; Baisse de tension","IHS GRID ONLY",
U795="Defaut GE &amp; POWER Cabinet","IHS",
U795="Sharing","Partners",
U795="Sites strategiques &amp; DataCenter","SST &amp; DC",
U795="Exclu","Exclu",
U795="SAT","SAT",
U795="SPARE-ISSUE","SPARE-ISSUE",
U795="Fiber CAmtel","TRANS_FO_CAMTEL",
U795="Fiber AOF","Fiber AOF",
U795="Projet OCM (HUAWEI)","TRAVAUX-HUAWEI",
U795="Projet OCM (NOKIA)","TRAVAUX-NOKIA",
U795="ACCESS-ISSUE","ACCESS-ISSUE",
U795="Projet OCM (ZTE, NOKIA, autres projets)","TRAVAUX OCM",
U795="No root CAuse","No root cause",
U795="ODU HS","PDH",
U795="IP &amp; VLAN","PDH",
U795="Warehouse HUAWEI","SPARE-ISSUE",
U795="SPARE-HS","SPARE-ISSUE",
U795="Power Telco","BSS",U795="no impacts","no impacts"
),"")</f>
        <v>No root cause</v>
      </c>
      <c r="T795" s="41" t="str" cm="1">
        <f t="array" ref="T795">IFERROR(_xlfn.IFS(
U795="MPR ISSUE","TX ISSUE",
U795="BSS Hardware Issue","RAN ISSUE",
U795="Sites strategiques, MLL, Pylone, etc.","ENVTECH",
U795="AKTIVCO DEFAUT GE &amp; POWER Cabinet","POWER ISSUE",
U795="AKTIVCO Coupure ENEO &amp; Baisse de tension","POWER ISSUE",
U795="Coupure ENEO &amp; Baisse de tension","POWER ISSUE",
U795="Defaut GE &amp; POWER Cabinet","POWER ISSUE",
U795="Sharing","POWER ISSUE",
U795="Sites strategiques &amp; DataCenter","POWER ISSUE",
U795="Exclu","Exclu",
U795="SAT","TX ISSUE",
U795="SPARE-ISSUE","SPARE-ISSUE",
U795="Fiber CAmtel","TX ISSUE",
U795="Fiber AOF","TX ISSUE",
U795="Projet OCM (HUAWEI)","TRAVAUX-HUAWEI",
U795="Projet OCM (NOKIA)","TRAVAUX -NOKIA",
U795="ACCESS-ISSUE","ACCESS-ISSUE",
U795="Projet OCM (ZTE, NOKIA, autres projets)","TRAVAUX OCM",
U795="No root CAuse","No root cause",
U795="ODU HS","TX ISSUE",
U795="IP &amp; VLAN","TX ISSUE",
U795="Warehouse HUAWEI","SPARE-ISSUE",
U795="SPARE-HS","SPARE-ISSUE",
U795="Power Telco","RAN ISSUE",U795="no impacts","no impacts"
),"")</f>
        <v>No root cause</v>
      </c>
      <c r="U795" s="68" t="s">
        <v>5691</v>
      </c>
      <c r="V795" s="41" t="str" cm="1">
        <f t="array" ref="V795">IFERROR(_xlfn.IFS(
U795="MPR ISSUE","ACTIVE",
U795="BSS Hardware Issue","ACTIVE",
U795="Sites strategiques, MLL, Pylone, etc.","PASSIVE",
U795="AKTIVCO DEFAUT GE &amp; POWER Cabinet","PASSIVE",
U795="AKTIVCO Coupure ENEO &amp; Baisse de tension","PASSIVE",
U795="Coupure ENEO &amp; Baisse de tension","PASSIVE",
U795="Defaut GE &amp; POWER Cabinet","PASSIVE",
U795="Sharing","PASSIVE",
U795="Sites strategiques &amp; DataCenter","PASSIVE",
U795="Exclu","Exclu",
U795="SAT","ACTIVE",
U795="SPARE-ISSUE","SPARE-ISSUE",
U795="Fiber CAmtel","ACTIVE",
U795="Fiber AOF","ACTIVE",
U795="Projet OCM (HUAWEI)","PLANNED WORKS",
U795="Projet OCM (NOKIA)","PLANNED WORKS",
U795="ACCESS-ISSUE","ACCESS-ISSUE",
U795="Projet OCM (ZTE, NOKIA, autres projets)","PLANNED WORKS",
U795="No root CAuse","No root cause",
U795="ODU HS","ACTIVE",
U795="IP &amp; VLAN","ACTIVE",
U795="Warehouse HUAWEI","SPARE-ISSUE",
U795="SPARE-HS","SPARE-ISSUE",
U795="Power Telco","ACTIVE", U795="no impacts","no impacts"
),"")</f>
        <v>No root cause</v>
      </c>
      <c r="W795" s="113"/>
      <c r="X795" s="113"/>
      <c r="Y795" s="113"/>
      <c r="Z795" s="113"/>
      <c r="AA795" s="113"/>
      <c r="AB795" s="17" t="s">
        <v>5465</v>
      </c>
      <c r="AC795" s="17" t="str">
        <f>_xlfn.XLOOKUP(B795,'INCIDENT-04-27-2026'!E:E,'INCIDENT-04-27-2026'!F:F,"")</f>
        <v/>
      </c>
      <c r="AD795" s="9"/>
      <c r="AE795" s="7" t="s">
        <v>5465</v>
      </c>
      <c r="AF795" s="6" t="str">
        <f>_xlfn.XLOOKUP(B795,'[13]Input_27-04'!$B:$B,'[13]Input_27-04'!$M:$M,"")</f>
        <v/>
      </c>
      <c r="AG795" s="7"/>
      <c r="AH795" s="3"/>
      <c r="AI795" s="18" t="str">
        <f>_xlfn.XLOOKUP(B795,'[3]Cells Huawei 27042026 10h'!$B:$B,'[3]Cells Huawei 27042026 10h'!$T:$T,"")</f>
        <v/>
      </c>
      <c r="AJ795" s="18" t="str">
        <f>_xlfn.XLOOKUP(B795,'[3]Cells Huawei 27042026 15h'!$B:$B,'[3]Cells Huawei 27042026 15h'!$T:$T,"")</f>
        <v/>
      </c>
      <c r="AK795" s="18" t="str">
        <f>_xlfn.XLOOKUP(B795,'[4]cells down 27042026 11h28'!$B:$B,'[4]cells down 27042026 11h28'!$R:$R,"")</f>
        <v/>
      </c>
      <c r="AL795" s="18" t="str">
        <f>_xlfn.XLOOKUP(B795,'[4]cells down 27042026 18h01'!$B:$B,'[4]cells down 27042026 18h01'!$R:$R,"")</f>
        <v/>
      </c>
      <c r="AM795" s="18" t="str">
        <f>_xlfn.XLOOKUP(B795,'[5]cell downs 27042026 11h'!$B:$B,'[5]cell downs 27042026 11h'!$R:$R,"")</f>
        <v/>
      </c>
      <c r="AN795" s="18" t="str">
        <f>_xlfn.XLOOKUP(B795,'[5]cell downs 27042026 17h40'!$B:$B,'[5]cell downs 27042026 17h40'!$R:$R,"")</f>
        <v/>
      </c>
      <c r="AO795" s="18" t="str">
        <f>_xlfn.XLOOKUP(B795,'[6]ALL SITES DOWN'!$D:$D,'[6]ALL SITES DOWN'!$J:$J,"")</f>
        <v/>
      </c>
      <c r="AP795" s="18" t="str">
        <f>_xlfn.XLOOKUP(B795,'[7]ALL SITES DOWN'!$D:$D,'[7]ALL SITES DOWN'!$J:$J,"")</f>
        <v/>
      </c>
      <c r="AQ795" s="9" t="str">
        <f>_xlfn.XLOOKUP(B795,[8]sheet1!$AC:$AC,[8]sheet1!$AF:$AF,"")</f>
        <v/>
      </c>
      <c r="AR795" s="14"/>
      <c r="AS795" s="14" t="s">
        <v>5465</v>
      </c>
      <c r="AT795" s="14" t="str">
        <f>_xlfn.XLOOKUP(B795,'[9]cell downs 18042026 17h'!$B:$B,'[9]cell downs 18042026 17h'!$B:$B,"")</f>
        <v/>
      </c>
      <c r="AU795" s="14" t="str">
        <f>_xlfn.XLOOKUP(B795,'[10]Cells Huawei 19042026 15h'!$B:$B,'[10]Cells Huawei 19042026 15h'!$B:$B,"")</f>
        <v/>
      </c>
      <c r="AV795" s="9" t="str">
        <f>_xlfn.XLOOKUP(B795,'[11]cells down 19042026 9H40'!$B:$B,'[11]cells down 19042026 9H40'!$B:$B,"")</f>
        <v/>
      </c>
    </row>
    <row r="796" spans="1:48" hidden="1" x14ac:dyDescent="0.3">
      <c r="A796" s="3" t="s">
        <v>3276</v>
      </c>
      <c r="B796" s="23" t="s">
        <v>3277</v>
      </c>
      <c r="C796" s="3" t="str">
        <f>_xlfn.XLOOKUP(B796,'[1]daily break down'!$D:$D,'[1]daily break down'!$E:$E,"")</f>
        <v>Yaounde</v>
      </c>
      <c r="D796" s="3" t="s">
        <v>357</v>
      </c>
      <c r="E796" s="3" t="s">
        <v>154</v>
      </c>
      <c r="F796" s="3" t="s">
        <v>37</v>
      </c>
      <c r="G796" s="3" t="s">
        <v>115</v>
      </c>
      <c r="H796" s="29" t="str">
        <f>_xlfn.XLOOKUP(B796,[2]CALCULATION!$B:$B,[2]CALCULATION!$H:$H,"")</f>
        <v>ZTE</v>
      </c>
      <c r="I796" s="26">
        <v>0.29968282096720372</v>
      </c>
      <c r="J796" s="26">
        <v>1.2163701763247183</v>
      </c>
      <c r="K796" s="26">
        <v>0.6173434008783425</v>
      </c>
      <c r="L796" s="26">
        <v>0</v>
      </c>
      <c r="M796" s="26">
        <v>0.5088526194736227</v>
      </c>
      <c r="N796" s="26">
        <v>0.48106556745511947</v>
      </c>
      <c r="O796" s="26">
        <v>0</v>
      </c>
      <c r="P796" s="114" t="s">
        <v>6364</v>
      </c>
      <c r="Q796" s="42" t="s">
        <v>5538</v>
      </c>
      <c r="R796" s="42"/>
      <c r="S796" s="41" t="str" cm="1">
        <f t="array" ref="S796">IFERROR(_xlfn.IFS(
U796="MPR ISSUE","PDH",
U796="BSS Hardware Issue","BSS",
U796="Sites strategiques, MLL, Pylone, etc.","ENVTECH",
U796="AKTIVCO DEFAUT GE &amp; POWER Cabinet","AKTIVCO",
U796="AKTIVCO Coupure ENEO &amp; Baisse de tension","AKTIVCO GRID ONLY",
U796="Coupure ENEO &amp; Baisse de tension","IHS GRID ONLY",
U796="Defaut GE &amp; POWER Cabinet","IHS",
U796="Sharing","Partners",
U796="Sites strategiques &amp; DataCenter","SST &amp; DC",
U796="Exclu","Exclu",
U796="SAT","SAT",
U796="SPARE-ISSUE","SPARE-ISSUE",
U796="Fiber CAmtel","TRANS_FO_CAMTEL",
U796="Fiber AOF","Fiber AOF",
U796="Projet OCM (HUAWEI)","TRAVAUX-HUAWEI",
U796="Projet OCM (NOKIA)","TRAVAUX-NOKIA",
U796="ACCESS-ISSUE","ACCESS-ISSUE",
U796="Projet OCM (ZTE, NOKIA, autres projets)","TRAVAUX OCM",
U796="No root CAuse","No root cause",
U796="ODU HS","PDH",
U796="IP &amp; VLAN","PDH",
U796="Warehouse HUAWEI","SPARE-ISSUE",
U796="SPARE-HS","SPARE-ISSUE",
U796="Power Telco","BSS",U796="no impacts","no impacts"
),"")</f>
        <v>No root cause</v>
      </c>
      <c r="T796" s="41" t="str" cm="1">
        <f t="array" ref="T796">IFERROR(_xlfn.IFS(
U796="MPR ISSUE","TX ISSUE",
U796="BSS Hardware Issue","RAN ISSUE",
U796="Sites strategiques, MLL, Pylone, etc.","ENVTECH",
U796="AKTIVCO DEFAUT GE &amp; POWER Cabinet","POWER ISSUE",
U796="AKTIVCO Coupure ENEO &amp; Baisse de tension","POWER ISSUE",
U796="Coupure ENEO &amp; Baisse de tension","POWER ISSUE",
U796="Defaut GE &amp; POWER Cabinet","POWER ISSUE",
U796="Sharing","POWER ISSUE",
U796="Sites strategiques &amp; DataCenter","POWER ISSUE",
U796="Exclu","Exclu",
U796="SAT","TX ISSUE",
U796="SPARE-ISSUE","SPARE-ISSUE",
U796="Fiber CAmtel","TX ISSUE",
U796="Fiber AOF","TX ISSUE",
U796="Projet OCM (HUAWEI)","TRAVAUX-HUAWEI",
U796="Projet OCM (NOKIA)","TRAVAUX -NOKIA",
U796="ACCESS-ISSUE","ACCESS-ISSUE",
U796="Projet OCM (ZTE, NOKIA, autres projets)","TRAVAUX OCM",
U796="No root CAuse","No root cause",
U796="ODU HS","TX ISSUE",
U796="IP &amp; VLAN","TX ISSUE",
U796="Warehouse HUAWEI","SPARE-ISSUE",
U796="SPARE-HS","SPARE-ISSUE",
U796="Power Telco","RAN ISSUE",U796="no impacts","no impacts"
),"")</f>
        <v>No root cause</v>
      </c>
      <c r="U796" s="68" t="s">
        <v>5691</v>
      </c>
      <c r="V796" s="41" t="str" cm="1">
        <f t="array" ref="V796">IFERROR(_xlfn.IFS(
U796="MPR ISSUE","ACTIVE",
U796="BSS Hardware Issue","ACTIVE",
U796="Sites strategiques, MLL, Pylone, etc.","PASSIVE",
U796="AKTIVCO DEFAUT GE &amp; POWER Cabinet","PASSIVE",
U796="AKTIVCO Coupure ENEO &amp; Baisse de tension","PASSIVE",
U796="Coupure ENEO &amp; Baisse de tension","PASSIVE",
U796="Defaut GE &amp; POWER Cabinet","PASSIVE",
U796="Sharing","PASSIVE",
U796="Sites strategiques &amp; DataCenter","PASSIVE",
U796="Exclu","Exclu",
U796="SAT","ACTIVE",
U796="SPARE-ISSUE","SPARE-ISSUE",
U796="Fiber CAmtel","ACTIVE",
U796="Fiber AOF","ACTIVE",
U796="Projet OCM (HUAWEI)","PLANNED WORKS",
U796="Projet OCM (NOKIA)","PLANNED WORKS",
U796="ACCESS-ISSUE","ACCESS-ISSUE",
U796="Projet OCM (ZTE, NOKIA, autres projets)","PLANNED WORKS",
U796="No root CAuse","No root cause",
U796="ODU HS","ACTIVE",
U796="IP &amp; VLAN","ACTIVE",
U796="Warehouse HUAWEI","SPARE-ISSUE",
U796="SPARE-HS","SPARE-ISSUE",
U796="Power Telco","ACTIVE", U796="no impacts","no impacts"
),"")</f>
        <v>No root cause</v>
      </c>
      <c r="W796" s="113"/>
      <c r="X796" s="113"/>
      <c r="Y796" s="113"/>
      <c r="Z796" s="113"/>
      <c r="AA796" s="113"/>
      <c r="AB796" s="17" t="s">
        <v>5465</v>
      </c>
      <c r="AC796" s="17" t="str">
        <f>_xlfn.XLOOKUP(B796,'INCIDENT-04-27-2026'!E:E,'INCIDENT-04-27-2026'!F:F,"")</f>
        <v/>
      </c>
      <c r="AD796" s="9"/>
      <c r="AE796" s="7" t="s">
        <v>5465</v>
      </c>
      <c r="AF796" s="6" t="str">
        <f>_xlfn.XLOOKUP(B796,'[13]Input_27-04'!$B:$B,'[13]Input_27-04'!$M:$M,"")</f>
        <v/>
      </c>
      <c r="AG796" s="7"/>
      <c r="AH796" s="3"/>
      <c r="AI796" s="18" t="str">
        <f>_xlfn.XLOOKUP(B796,'[3]Cells Huawei 27042026 10h'!$B:$B,'[3]Cells Huawei 27042026 10h'!$T:$T,"")</f>
        <v/>
      </c>
      <c r="AJ796" s="18" t="str">
        <f>_xlfn.XLOOKUP(B796,'[3]Cells Huawei 27042026 15h'!$B:$B,'[3]Cells Huawei 27042026 15h'!$T:$T,"")</f>
        <v/>
      </c>
      <c r="AK796" s="18" t="str">
        <f>_xlfn.XLOOKUP(B796,'[4]cells down 27042026 11h28'!$B:$B,'[4]cells down 27042026 11h28'!$R:$R,"")</f>
        <v/>
      </c>
      <c r="AL796" s="18" t="str">
        <f>_xlfn.XLOOKUP(B796,'[4]cells down 27042026 18h01'!$B:$B,'[4]cells down 27042026 18h01'!$R:$R,"")</f>
        <v/>
      </c>
      <c r="AM796" s="18" t="str">
        <f>_xlfn.XLOOKUP(B796,'[5]cell downs 27042026 11h'!$B:$B,'[5]cell downs 27042026 11h'!$R:$R,"")</f>
        <v/>
      </c>
      <c r="AN796" s="18" t="str">
        <f>_xlfn.XLOOKUP(B796,'[5]cell downs 27042026 17h40'!$B:$B,'[5]cell downs 27042026 17h40'!$R:$R,"")</f>
        <v/>
      </c>
      <c r="AO796" s="18" t="str">
        <f>_xlfn.XLOOKUP(B796,'[6]ALL SITES DOWN'!$D:$D,'[6]ALL SITES DOWN'!$J:$J,"")</f>
        <v/>
      </c>
      <c r="AP796" s="18" t="str">
        <f>_xlfn.XLOOKUP(B796,'[7]ALL SITES DOWN'!$D:$D,'[7]ALL SITES DOWN'!$J:$J,"")</f>
        <v/>
      </c>
      <c r="AQ796" s="9" t="str">
        <f>_xlfn.XLOOKUP(B796,[8]sheet1!$AC:$AC,[8]sheet1!$AF:$AF,"")</f>
        <v/>
      </c>
      <c r="AR796" s="14"/>
      <c r="AS796" s="14" t="s">
        <v>5465</v>
      </c>
      <c r="AT796" s="14" t="str">
        <f>_xlfn.XLOOKUP(B796,'[9]cell downs 18042026 17h'!$B:$B,'[9]cell downs 18042026 17h'!$B:$B,"")</f>
        <v/>
      </c>
      <c r="AU796" s="14" t="str">
        <f>_xlfn.XLOOKUP(B796,'[10]Cells Huawei 19042026 15h'!$B:$B,'[10]Cells Huawei 19042026 15h'!$B:$B,"")</f>
        <v/>
      </c>
      <c r="AV796" s="9" t="str">
        <f>_xlfn.XLOOKUP(B796,'[11]cells down 19042026 9H40'!$B:$B,'[11]cells down 19042026 9H40'!$B:$B,"")</f>
        <v/>
      </c>
    </row>
    <row r="797" spans="1:48" hidden="1" x14ac:dyDescent="0.3">
      <c r="A797" s="1" t="s">
        <v>3828</v>
      </c>
      <c r="B797" s="8" t="s">
        <v>3829</v>
      </c>
      <c r="C797" s="3" t="str">
        <f>_xlfn.XLOOKUP(B797,'[1]daily break down'!$D:$D,'[1]daily break down'!$E:$E,"")</f>
        <v>Maroua</v>
      </c>
      <c r="D797" s="1" t="s">
        <v>11</v>
      </c>
      <c r="E797" s="1" t="s">
        <v>12</v>
      </c>
      <c r="F797" s="3" t="s">
        <v>55</v>
      </c>
      <c r="G797" s="1" t="s">
        <v>84</v>
      </c>
      <c r="H797" s="27" t="str">
        <f>_xlfn.XLOOKUP(B797,[2]CALCULATION!$B:$B,[2]CALCULATION!$H:$H,"")</f>
        <v>Huawei</v>
      </c>
      <c r="I797" s="26">
        <v>0</v>
      </c>
      <c r="J797" s="26">
        <v>0</v>
      </c>
      <c r="K797" s="26">
        <v>0</v>
      </c>
      <c r="L797" s="26">
        <v>0</v>
      </c>
      <c r="M797" s="26">
        <v>0</v>
      </c>
      <c r="N797" s="26">
        <v>0.47824762508097124</v>
      </c>
      <c r="O797" s="26">
        <v>0</v>
      </c>
      <c r="P797" s="114" t="s">
        <v>6364</v>
      </c>
      <c r="Q797" s="42" t="s">
        <v>5538</v>
      </c>
      <c r="R797" s="42"/>
      <c r="S797" s="41" t="str" cm="1">
        <f t="array" ref="S797">IFERROR(_xlfn.IFS(
U797="MPR ISSUE","PDH",
U797="BSS Hardware Issue","BSS",
U797="Sites strategiques, MLL, Pylone, etc.","ENVTECH",
U797="AKTIVCO DEFAUT GE &amp; POWER Cabinet","AKTIVCO",
U797="AKTIVCO Coupure ENEO &amp; Baisse de tension","AKTIVCO GRID ONLY",
U797="Coupure ENEO &amp; Baisse de tension","IHS GRID ONLY",
U797="Defaut GE &amp; POWER Cabinet","IHS",
U797="Sharing","Partners",
U797="Sites strategiques &amp; DataCenter","SST &amp; DC",
U797="Exclu","Exclu",
U797="SAT","SAT",
U797="SPARE-ISSUE","SPARE-ISSUE",
U797="Fiber CAmtel","TRANS_FO_CAMTEL",
U797="Fiber AOF","Fiber AOF",
U797="Projet OCM (HUAWEI)","TRAVAUX-HUAWEI",
U797="Projet OCM (NOKIA)","TRAVAUX-NOKIA",
U797="ACCESS-ISSUE","ACCESS-ISSUE",
U797="Projet OCM (ZTE, NOKIA, autres projets)","TRAVAUX OCM",
U797="No root CAuse","No root cause",
U797="ODU HS","PDH",
U797="IP &amp; VLAN","PDH",
U797="Warehouse HUAWEI","SPARE-ISSUE",
U797="SPARE-HS","SPARE-ISSUE",
U797="Power Telco","BSS",U797="no impacts","no impacts"
),"")</f>
        <v>No root cause</v>
      </c>
      <c r="T797" s="41" t="str" cm="1">
        <f t="array" ref="T797">IFERROR(_xlfn.IFS(
U797="MPR ISSUE","TX ISSUE",
U797="BSS Hardware Issue","RAN ISSUE",
U797="Sites strategiques, MLL, Pylone, etc.","ENVTECH",
U797="AKTIVCO DEFAUT GE &amp; POWER Cabinet","POWER ISSUE",
U797="AKTIVCO Coupure ENEO &amp; Baisse de tension","POWER ISSUE",
U797="Coupure ENEO &amp; Baisse de tension","POWER ISSUE",
U797="Defaut GE &amp; POWER Cabinet","POWER ISSUE",
U797="Sharing","POWER ISSUE",
U797="Sites strategiques &amp; DataCenter","POWER ISSUE",
U797="Exclu","Exclu",
U797="SAT","TX ISSUE",
U797="SPARE-ISSUE","SPARE-ISSUE",
U797="Fiber CAmtel","TX ISSUE",
U797="Fiber AOF","TX ISSUE",
U797="Projet OCM (HUAWEI)","TRAVAUX-HUAWEI",
U797="Projet OCM (NOKIA)","TRAVAUX -NOKIA",
U797="ACCESS-ISSUE","ACCESS-ISSUE",
U797="Projet OCM (ZTE, NOKIA, autres projets)","TRAVAUX OCM",
U797="No root CAuse","No root cause",
U797="ODU HS","TX ISSUE",
U797="IP &amp; VLAN","TX ISSUE",
U797="Warehouse HUAWEI","SPARE-ISSUE",
U797="SPARE-HS","SPARE-ISSUE",
U797="Power Telco","RAN ISSUE",U797="no impacts","no impacts"
),"")</f>
        <v>No root cause</v>
      </c>
      <c r="U797" s="68" t="s">
        <v>5691</v>
      </c>
      <c r="V797" s="41" t="str" cm="1">
        <f t="array" ref="V797">IFERROR(_xlfn.IFS(
U797="MPR ISSUE","ACTIVE",
U797="BSS Hardware Issue","ACTIVE",
U797="Sites strategiques, MLL, Pylone, etc.","PASSIVE",
U797="AKTIVCO DEFAUT GE &amp; POWER Cabinet","PASSIVE",
U797="AKTIVCO Coupure ENEO &amp; Baisse de tension","PASSIVE",
U797="Coupure ENEO &amp; Baisse de tension","PASSIVE",
U797="Defaut GE &amp; POWER Cabinet","PASSIVE",
U797="Sharing","PASSIVE",
U797="Sites strategiques &amp; DataCenter","PASSIVE",
U797="Exclu","Exclu",
U797="SAT","ACTIVE",
U797="SPARE-ISSUE","SPARE-ISSUE",
U797="Fiber CAmtel","ACTIVE",
U797="Fiber AOF","ACTIVE",
U797="Projet OCM (HUAWEI)","PLANNED WORKS",
U797="Projet OCM (NOKIA)","PLANNED WORKS",
U797="ACCESS-ISSUE","ACCESS-ISSUE",
U797="Projet OCM (ZTE, NOKIA, autres projets)","PLANNED WORKS",
U797="No root CAuse","No root cause",
U797="ODU HS","ACTIVE",
U797="IP &amp; VLAN","ACTIVE",
U797="Warehouse HUAWEI","SPARE-ISSUE",
U797="SPARE-HS","SPARE-ISSUE",
U797="Power Telco","ACTIVE", U797="no impacts","no impacts"
),"")</f>
        <v>No root cause</v>
      </c>
      <c r="W797" s="113"/>
      <c r="X797" s="113"/>
      <c r="Y797" s="113"/>
      <c r="Z797" s="113"/>
      <c r="AA797" s="113"/>
      <c r="AB797" s="17" t="s">
        <v>5465</v>
      </c>
      <c r="AC797" s="17" t="str">
        <f>_xlfn.XLOOKUP(B797,'INCIDENT-04-27-2026'!E:E,'INCIDENT-04-27-2026'!F:F,"")</f>
        <v/>
      </c>
      <c r="AD797" s="9"/>
      <c r="AE797" s="7" t="s">
        <v>5465</v>
      </c>
      <c r="AF797" s="6" t="str">
        <f>_xlfn.XLOOKUP(B797,'[13]Input_27-04'!$B:$B,'[13]Input_27-04'!$M:$M,"")</f>
        <v/>
      </c>
      <c r="AG797" s="7"/>
      <c r="AH797" s="3"/>
      <c r="AI797" s="18" t="str">
        <f>_xlfn.XLOOKUP(B797,'[3]Cells Huawei 27042026 10h'!$B:$B,'[3]Cells Huawei 27042026 10h'!$T:$T,"")</f>
        <v/>
      </c>
      <c r="AJ797" s="18" t="str">
        <f>_xlfn.XLOOKUP(B797,'[3]Cells Huawei 27042026 15h'!$B:$B,'[3]Cells Huawei 27042026 15h'!$T:$T,"")</f>
        <v/>
      </c>
      <c r="AK797" s="18" t="str">
        <f>_xlfn.XLOOKUP(B797,'[4]cells down 27042026 11h28'!$B:$B,'[4]cells down 27042026 11h28'!$R:$R,"")</f>
        <v/>
      </c>
      <c r="AL797" s="18" t="str">
        <f>_xlfn.XLOOKUP(B797,'[4]cells down 27042026 18h01'!$B:$B,'[4]cells down 27042026 18h01'!$R:$R,"")</f>
        <v/>
      </c>
      <c r="AM797" s="18" t="str">
        <f>_xlfn.XLOOKUP(B797,'[5]cell downs 27042026 11h'!$B:$B,'[5]cell downs 27042026 11h'!$R:$R,"")</f>
        <v/>
      </c>
      <c r="AN797" s="18" t="str">
        <f>_xlfn.XLOOKUP(B797,'[5]cell downs 27042026 17h40'!$B:$B,'[5]cell downs 27042026 17h40'!$R:$R,"")</f>
        <v/>
      </c>
      <c r="AO797" s="18" t="str">
        <f>_xlfn.XLOOKUP(B797,'[6]ALL SITES DOWN'!$D:$D,'[6]ALL SITES DOWN'!$J:$J,"")</f>
        <v/>
      </c>
      <c r="AP797" s="18" t="str">
        <f>_xlfn.XLOOKUP(B797,'[7]ALL SITES DOWN'!$D:$D,'[7]ALL SITES DOWN'!$J:$J,"")</f>
        <v/>
      </c>
      <c r="AQ797" s="9" t="str">
        <f>_xlfn.XLOOKUP(B797,[8]sheet1!$AC:$AC,[8]sheet1!$AF:$AF,"")</f>
        <v/>
      </c>
      <c r="AR797" s="14"/>
      <c r="AS797" s="14" t="s">
        <v>5465</v>
      </c>
      <c r="AT797" s="14" t="str">
        <f>_xlfn.XLOOKUP(B797,'[9]cell downs 18042026 17h'!$B:$B,'[9]cell downs 18042026 17h'!$B:$B,"")</f>
        <v/>
      </c>
      <c r="AU797" s="14" t="str">
        <f>_xlfn.XLOOKUP(B797,'[10]Cells Huawei 19042026 15h'!$B:$B,'[10]Cells Huawei 19042026 15h'!$B:$B,"")</f>
        <v/>
      </c>
      <c r="AV797" s="9" t="str">
        <f>_xlfn.XLOOKUP(B797,'[11]cells down 19042026 9H40'!$B:$B,'[11]cells down 19042026 9H40'!$B:$B,"")</f>
        <v/>
      </c>
    </row>
    <row r="798" spans="1:48" hidden="1" x14ac:dyDescent="0.3">
      <c r="A798" s="1" t="s">
        <v>2824</v>
      </c>
      <c r="B798" s="8" t="s">
        <v>2825</v>
      </c>
      <c r="C798" s="3" t="str">
        <f>_xlfn.XLOOKUP(B798,'[1]daily break down'!$D:$D,'[1]daily break down'!$E:$E,"")</f>
        <v>Yaounde</v>
      </c>
      <c r="D798" s="1" t="s">
        <v>11</v>
      </c>
      <c r="E798" s="1" t="s">
        <v>12</v>
      </c>
      <c r="F798" s="3" t="s">
        <v>37</v>
      </c>
      <c r="G798" s="1" t="s">
        <v>38</v>
      </c>
      <c r="H798" s="29" t="str">
        <f>_xlfn.XLOOKUP(B798,[2]CALCULATION!$B:$B,[2]CALCULATION!$H:$H,"")</f>
        <v>ZTE</v>
      </c>
      <c r="I798" s="26">
        <v>3.9330628108654153</v>
      </c>
      <c r="J798" s="26">
        <v>0</v>
      </c>
      <c r="K798" s="26">
        <v>1.9672269734870853</v>
      </c>
      <c r="L798" s="26">
        <v>0</v>
      </c>
      <c r="M798" s="26">
        <v>0</v>
      </c>
      <c r="N798" s="26">
        <v>0.47295060682070456</v>
      </c>
      <c r="O798" s="26">
        <v>0</v>
      </c>
      <c r="P798" s="114" t="s">
        <v>6364</v>
      </c>
      <c r="Q798" s="42" t="s">
        <v>5538</v>
      </c>
      <c r="R798" s="42"/>
      <c r="S798" s="41" t="str" cm="1">
        <f t="array" ref="S798">IFERROR(_xlfn.IFS(
U798="MPR ISSUE","PDH",
U798="BSS Hardware Issue","BSS",
U798="Sites strategiques, MLL, Pylone, etc.","ENVTECH",
U798="AKTIVCO DEFAUT GE &amp; POWER Cabinet","AKTIVCO",
U798="AKTIVCO Coupure ENEO &amp; Baisse de tension","AKTIVCO GRID ONLY",
U798="Coupure ENEO &amp; Baisse de tension","IHS GRID ONLY",
U798="Defaut GE &amp; POWER Cabinet","IHS",
U798="Sharing","Partners",
U798="Sites strategiques &amp; DataCenter","SST &amp; DC",
U798="Exclu","Exclu",
U798="SAT","SAT",
U798="SPARE-ISSUE","SPARE-ISSUE",
U798="Fiber CAmtel","TRANS_FO_CAMTEL",
U798="Fiber AOF","Fiber AOF",
U798="Projet OCM (HUAWEI)","TRAVAUX-HUAWEI",
U798="Projet OCM (NOKIA)","TRAVAUX-NOKIA",
U798="ACCESS-ISSUE","ACCESS-ISSUE",
U798="Projet OCM (ZTE, NOKIA, autres projets)","TRAVAUX OCM",
U798="No root CAuse","No root cause",
U798="ODU HS","PDH",
U798="IP &amp; VLAN","PDH",
U798="Warehouse HUAWEI","SPARE-ISSUE",
U798="SPARE-HS","SPARE-ISSUE",
U798="Power Telco","BSS",U798="no impacts","no impacts"
),"")</f>
        <v>No root cause</v>
      </c>
      <c r="T798" s="41" t="str" cm="1">
        <f t="array" ref="T798">IFERROR(_xlfn.IFS(
U798="MPR ISSUE","TX ISSUE",
U798="BSS Hardware Issue","RAN ISSUE",
U798="Sites strategiques, MLL, Pylone, etc.","ENVTECH",
U798="AKTIVCO DEFAUT GE &amp; POWER Cabinet","POWER ISSUE",
U798="AKTIVCO Coupure ENEO &amp; Baisse de tension","POWER ISSUE",
U798="Coupure ENEO &amp; Baisse de tension","POWER ISSUE",
U798="Defaut GE &amp; POWER Cabinet","POWER ISSUE",
U798="Sharing","POWER ISSUE",
U798="Sites strategiques &amp; DataCenter","POWER ISSUE",
U798="Exclu","Exclu",
U798="SAT","TX ISSUE",
U798="SPARE-ISSUE","SPARE-ISSUE",
U798="Fiber CAmtel","TX ISSUE",
U798="Fiber AOF","TX ISSUE",
U798="Projet OCM (HUAWEI)","TRAVAUX-HUAWEI",
U798="Projet OCM (NOKIA)","TRAVAUX -NOKIA",
U798="ACCESS-ISSUE","ACCESS-ISSUE",
U798="Projet OCM (ZTE, NOKIA, autres projets)","TRAVAUX OCM",
U798="No root CAuse","No root cause",
U798="ODU HS","TX ISSUE",
U798="IP &amp; VLAN","TX ISSUE",
U798="Warehouse HUAWEI","SPARE-ISSUE",
U798="SPARE-HS","SPARE-ISSUE",
U798="Power Telco","RAN ISSUE",U798="no impacts","no impacts"
),"")</f>
        <v>No root cause</v>
      </c>
      <c r="U798" s="68" t="s">
        <v>5691</v>
      </c>
      <c r="V798" s="41" t="str" cm="1">
        <f t="array" ref="V798">IFERROR(_xlfn.IFS(
U798="MPR ISSUE","ACTIVE",
U798="BSS Hardware Issue","ACTIVE",
U798="Sites strategiques, MLL, Pylone, etc.","PASSIVE",
U798="AKTIVCO DEFAUT GE &amp; POWER Cabinet","PASSIVE",
U798="AKTIVCO Coupure ENEO &amp; Baisse de tension","PASSIVE",
U798="Coupure ENEO &amp; Baisse de tension","PASSIVE",
U798="Defaut GE &amp; POWER Cabinet","PASSIVE",
U798="Sharing","PASSIVE",
U798="Sites strategiques &amp; DataCenter","PASSIVE",
U798="Exclu","Exclu",
U798="SAT","ACTIVE",
U798="SPARE-ISSUE","SPARE-ISSUE",
U798="Fiber CAmtel","ACTIVE",
U798="Fiber AOF","ACTIVE",
U798="Projet OCM (HUAWEI)","PLANNED WORKS",
U798="Projet OCM (NOKIA)","PLANNED WORKS",
U798="ACCESS-ISSUE","ACCESS-ISSUE",
U798="Projet OCM (ZTE, NOKIA, autres projets)","PLANNED WORKS",
U798="No root CAuse","No root cause",
U798="ODU HS","ACTIVE",
U798="IP &amp; VLAN","ACTIVE",
U798="Warehouse HUAWEI","SPARE-ISSUE",
U798="SPARE-HS","SPARE-ISSUE",
U798="Power Telco","ACTIVE", U798="no impacts","no impacts"
),"")</f>
        <v>No root cause</v>
      </c>
      <c r="W798" s="113"/>
      <c r="X798" s="113"/>
      <c r="Y798" s="113"/>
      <c r="Z798" s="113"/>
      <c r="AA798" s="113"/>
      <c r="AB798" s="17" t="s">
        <v>5465</v>
      </c>
      <c r="AC798" s="17" t="str">
        <f>_xlfn.XLOOKUP(B798,'INCIDENT-04-27-2026'!E:E,'INCIDENT-04-27-2026'!F:F,"")</f>
        <v/>
      </c>
      <c r="AD798" s="9"/>
      <c r="AE798" s="7" t="s">
        <v>5465</v>
      </c>
      <c r="AF798" s="6" t="str">
        <f>_xlfn.XLOOKUP(B798,'[13]Input_27-04'!$B:$B,'[13]Input_27-04'!$M:$M,"")</f>
        <v/>
      </c>
      <c r="AG798" s="7"/>
      <c r="AH798" s="3"/>
      <c r="AI798" s="18" t="str">
        <f>_xlfn.XLOOKUP(B798,'[3]Cells Huawei 27042026 10h'!$B:$B,'[3]Cells Huawei 27042026 10h'!$T:$T,"")</f>
        <v/>
      </c>
      <c r="AJ798" s="18" t="str">
        <f>_xlfn.XLOOKUP(B798,'[3]Cells Huawei 27042026 15h'!$B:$B,'[3]Cells Huawei 27042026 15h'!$T:$T,"")</f>
        <v/>
      </c>
      <c r="AK798" s="18" t="str">
        <f>_xlfn.XLOOKUP(B798,'[4]cells down 27042026 11h28'!$B:$B,'[4]cells down 27042026 11h28'!$R:$R,"")</f>
        <v/>
      </c>
      <c r="AL798" s="18" t="str">
        <f>_xlfn.XLOOKUP(B798,'[4]cells down 27042026 18h01'!$B:$B,'[4]cells down 27042026 18h01'!$R:$R,"")</f>
        <v/>
      </c>
      <c r="AM798" s="18" t="str">
        <f>_xlfn.XLOOKUP(B798,'[5]cell downs 27042026 11h'!$B:$B,'[5]cell downs 27042026 11h'!$R:$R,"")</f>
        <v/>
      </c>
      <c r="AN798" s="18" t="str">
        <f>_xlfn.XLOOKUP(B798,'[5]cell downs 27042026 17h40'!$B:$B,'[5]cell downs 27042026 17h40'!$R:$R,"")</f>
        <v/>
      </c>
      <c r="AO798" s="18" t="str">
        <f>_xlfn.XLOOKUP(B798,'[6]ALL SITES DOWN'!$D:$D,'[6]ALL SITES DOWN'!$J:$J,"")</f>
        <v/>
      </c>
      <c r="AP798" s="18" t="str">
        <f>_xlfn.XLOOKUP(B798,'[7]ALL SITES DOWN'!$D:$D,'[7]ALL SITES DOWN'!$J:$J,"")</f>
        <v/>
      </c>
      <c r="AQ798" s="9" t="str">
        <f>_xlfn.XLOOKUP(B798,[8]sheet1!$AC:$AC,[8]sheet1!$AF:$AF,"")</f>
        <v/>
      </c>
      <c r="AR798" s="14"/>
      <c r="AS798" s="14" t="s">
        <v>5465</v>
      </c>
      <c r="AT798" s="14" t="str">
        <f>_xlfn.XLOOKUP(B798,'[9]cell downs 18042026 17h'!$B:$B,'[9]cell downs 18042026 17h'!$B:$B,"")</f>
        <v/>
      </c>
      <c r="AU798" s="14" t="str">
        <f>_xlfn.XLOOKUP(B798,'[10]Cells Huawei 19042026 15h'!$B:$B,'[10]Cells Huawei 19042026 15h'!$B:$B,"")</f>
        <v/>
      </c>
      <c r="AV798" s="9" t="str">
        <f>_xlfn.XLOOKUP(B798,'[11]cells down 19042026 9H40'!$B:$B,'[11]cells down 19042026 9H40'!$B:$B,"")</f>
        <v/>
      </c>
    </row>
    <row r="799" spans="1:48" hidden="1" x14ac:dyDescent="0.3">
      <c r="A799" s="1" t="s">
        <v>2886</v>
      </c>
      <c r="B799" s="8" t="s">
        <v>2887</v>
      </c>
      <c r="C799" s="3" t="str">
        <f>_xlfn.XLOOKUP(B799,'[1]daily break down'!$D:$D,'[1]daily break down'!$E:$E,"")</f>
        <v>Garoua</v>
      </c>
      <c r="D799" s="1" t="s">
        <v>11</v>
      </c>
      <c r="E799" s="1" t="s">
        <v>12</v>
      </c>
      <c r="F799" s="3" t="s">
        <v>23</v>
      </c>
      <c r="G799" s="1" t="s">
        <v>24</v>
      </c>
      <c r="H799" s="27" t="str">
        <f>_xlfn.XLOOKUP(B799,[2]CALCULATION!$B:$B,[2]CALCULATION!$H:$H,"")</f>
        <v>Huawei</v>
      </c>
      <c r="I799" s="26">
        <v>0</v>
      </c>
      <c r="J799" s="26">
        <v>0</v>
      </c>
      <c r="K799" s="26">
        <v>0</v>
      </c>
      <c r="L799" s="26">
        <v>0</v>
      </c>
      <c r="M799" s="26">
        <v>2.4283350883050399</v>
      </c>
      <c r="N799" s="26">
        <v>0.47050720109122152</v>
      </c>
      <c r="O799" s="26">
        <v>0</v>
      </c>
      <c r="P799" s="114" t="s">
        <v>6364</v>
      </c>
      <c r="Q799" s="42" t="s">
        <v>5538</v>
      </c>
      <c r="R799" s="42"/>
      <c r="S799" s="41" t="str" cm="1">
        <f t="array" ref="S799">IFERROR(_xlfn.IFS(
U799="MPR ISSUE","PDH",
U799="BSS Hardware Issue","BSS",
U799="Sites strategiques, MLL, Pylone, etc.","ENVTECH",
U799="AKTIVCO DEFAUT GE &amp; POWER Cabinet","AKTIVCO",
U799="AKTIVCO Coupure ENEO &amp; Baisse de tension","AKTIVCO GRID ONLY",
U799="Coupure ENEO &amp; Baisse de tension","IHS GRID ONLY",
U799="Defaut GE &amp; POWER Cabinet","IHS",
U799="Sharing","Partners",
U799="Sites strategiques &amp; DataCenter","SST &amp; DC",
U799="Exclu","Exclu",
U799="SAT","SAT",
U799="SPARE-ISSUE","SPARE-ISSUE",
U799="Fiber CAmtel","TRANS_FO_CAMTEL",
U799="Fiber AOF","Fiber AOF",
U799="Projet OCM (HUAWEI)","TRAVAUX-HUAWEI",
U799="Projet OCM (NOKIA)","TRAVAUX-NOKIA",
U799="ACCESS-ISSUE","ACCESS-ISSUE",
U799="Projet OCM (ZTE, NOKIA, autres projets)","TRAVAUX OCM",
U799="No root CAuse","No root cause",
U799="ODU HS","PDH",
U799="IP &amp; VLAN","PDH",
U799="Warehouse HUAWEI","SPARE-ISSUE",
U799="SPARE-HS","SPARE-ISSUE",
U799="Power Telco","BSS",U799="no impacts","no impacts"
),"")</f>
        <v>No root cause</v>
      </c>
      <c r="T799" s="41" t="str" cm="1">
        <f t="array" ref="T799">IFERROR(_xlfn.IFS(
U799="MPR ISSUE","TX ISSUE",
U799="BSS Hardware Issue","RAN ISSUE",
U799="Sites strategiques, MLL, Pylone, etc.","ENVTECH",
U799="AKTIVCO DEFAUT GE &amp; POWER Cabinet","POWER ISSUE",
U799="AKTIVCO Coupure ENEO &amp; Baisse de tension","POWER ISSUE",
U799="Coupure ENEO &amp; Baisse de tension","POWER ISSUE",
U799="Defaut GE &amp; POWER Cabinet","POWER ISSUE",
U799="Sharing","POWER ISSUE",
U799="Sites strategiques &amp; DataCenter","POWER ISSUE",
U799="Exclu","Exclu",
U799="SAT","TX ISSUE",
U799="SPARE-ISSUE","SPARE-ISSUE",
U799="Fiber CAmtel","TX ISSUE",
U799="Fiber AOF","TX ISSUE",
U799="Projet OCM (HUAWEI)","TRAVAUX-HUAWEI",
U799="Projet OCM (NOKIA)","TRAVAUX -NOKIA",
U799="ACCESS-ISSUE","ACCESS-ISSUE",
U799="Projet OCM (ZTE, NOKIA, autres projets)","TRAVAUX OCM",
U799="No root CAuse","No root cause",
U799="ODU HS","TX ISSUE",
U799="IP &amp; VLAN","TX ISSUE",
U799="Warehouse HUAWEI","SPARE-ISSUE",
U799="SPARE-HS","SPARE-ISSUE",
U799="Power Telco","RAN ISSUE",U799="no impacts","no impacts"
),"")</f>
        <v>No root cause</v>
      </c>
      <c r="U799" s="68" t="s">
        <v>5691</v>
      </c>
      <c r="V799" s="41" t="str" cm="1">
        <f t="array" ref="V799">IFERROR(_xlfn.IFS(
U799="MPR ISSUE","ACTIVE",
U799="BSS Hardware Issue","ACTIVE",
U799="Sites strategiques, MLL, Pylone, etc.","PASSIVE",
U799="AKTIVCO DEFAUT GE &amp; POWER Cabinet","PASSIVE",
U799="AKTIVCO Coupure ENEO &amp; Baisse de tension","PASSIVE",
U799="Coupure ENEO &amp; Baisse de tension","PASSIVE",
U799="Defaut GE &amp; POWER Cabinet","PASSIVE",
U799="Sharing","PASSIVE",
U799="Sites strategiques &amp; DataCenter","PASSIVE",
U799="Exclu","Exclu",
U799="SAT","ACTIVE",
U799="SPARE-ISSUE","SPARE-ISSUE",
U799="Fiber CAmtel","ACTIVE",
U799="Fiber AOF","ACTIVE",
U799="Projet OCM (HUAWEI)","PLANNED WORKS",
U799="Projet OCM (NOKIA)","PLANNED WORKS",
U799="ACCESS-ISSUE","ACCESS-ISSUE",
U799="Projet OCM (ZTE, NOKIA, autres projets)","PLANNED WORKS",
U799="No root CAuse","No root cause",
U799="ODU HS","ACTIVE",
U799="IP &amp; VLAN","ACTIVE",
U799="Warehouse HUAWEI","SPARE-ISSUE",
U799="SPARE-HS","SPARE-ISSUE",
U799="Power Telco","ACTIVE", U799="no impacts","no impacts"
),"")</f>
        <v>No root cause</v>
      </c>
      <c r="W799" s="113"/>
      <c r="X799" s="113"/>
      <c r="Y799" s="113"/>
      <c r="Z799" s="113"/>
      <c r="AA799" s="113"/>
      <c r="AB799" s="17" t="s">
        <v>5465</v>
      </c>
      <c r="AC799" s="17" t="str">
        <f>_xlfn.XLOOKUP(B799,'INCIDENT-04-27-2026'!E:E,'INCIDENT-04-27-2026'!F:F,"")</f>
        <v/>
      </c>
      <c r="AD799" s="9"/>
      <c r="AE799" s="7" t="s">
        <v>5465</v>
      </c>
      <c r="AF799" s="6" t="str">
        <f>_xlfn.XLOOKUP(B799,'[13]Input_27-04'!$B:$B,'[13]Input_27-04'!$M:$M,"")</f>
        <v/>
      </c>
      <c r="AG799" s="7"/>
      <c r="AH799" s="3"/>
      <c r="AI799" s="18" t="str">
        <f>_xlfn.XLOOKUP(B799,'[3]Cells Huawei 27042026 10h'!$B:$B,'[3]Cells Huawei 27042026 10h'!$T:$T,"")</f>
        <v/>
      </c>
      <c r="AJ799" s="18" t="str">
        <f>_xlfn.XLOOKUP(B799,'[3]Cells Huawei 27042026 15h'!$B:$B,'[3]Cells Huawei 27042026 15h'!$T:$T,"")</f>
        <v/>
      </c>
      <c r="AK799" s="18" t="str">
        <f>_xlfn.XLOOKUP(B799,'[4]cells down 27042026 11h28'!$B:$B,'[4]cells down 27042026 11h28'!$R:$R,"")</f>
        <v/>
      </c>
      <c r="AL799" s="18" t="str">
        <f>_xlfn.XLOOKUP(B799,'[4]cells down 27042026 18h01'!$B:$B,'[4]cells down 27042026 18h01'!$R:$R,"")</f>
        <v/>
      </c>
      <c r="AM799" s="18" t="str">
        <f>_xlfn.XLOOKUP(B799,'[5]cell downs 27042026 11h'!$B:$B,'[5]cell downs 27042026 11h'!$R:$R,"")</f>
        <v/>
      </c>
      <c r="AN799" s="18" t="str">
        <f>_xlfn.XLOOKUP(B799,'[5]cell downs 27042026 17h40'!$B:$B,'[5]cell downs 27042026 17h40'!$R:$R,"")</f>
        <v/>
      </c>
      <c r="AO799" s="18" t="str">
        <f>_xlfn.XLOOKUP(B799,'[6]ALL SITES DOWN'!$D:$D,'[6]ALL SITES DOWN'!$J:$J,"")</f>
        <v/>
      </c>
      <c r="AP799" s="18" t="str">
        <f>_xlfn.XLOOKUP(B799,'[7]ALL SITES DOWN'!$D:$D,'[7]ALL SITES DOWN'!$J:$J,"")</f>
        <v/>
      </c>
      <c r="AQ799" s="9" t="str">
        <f>_xlfn.XLOOKUP(B799,[8]sheet1!$AC:$AC,[8]sheet1!$AF:$AF,"")</f>
        <v/>
      </c>
      <c r="AR799" s="14"/>
      <c r="AS799" s="14" t="s">
        <v>5465</v>
      </c>
      <c r="AT799" s="14" t="str">
        <f>_xlfn.XLOOKUP(B799,'[9]cell downs 18042026 17h'!$B:$B,'[9]cell downs 18042026 17h'!$B:$B,"")</f>
        <v/>
      </c>
      <c r="AU799" s="14" t="str">
        <f>_xlfn.XLOOKUP(B799,'[10]Cells Huawei 19042026 15h'!$B:$B,'[10]Cells Huawei 19042026 15h'!$B:$B,"")</f>
        <v/>
      </c>
      <c r="AV799" s="9" t="str">
        <f>_xlfn.XLOOKUP(B799,'[11]cells down 19042026 9H40'!$B:$B,'[11]cells down 19042026 9H40'!$B:$B,"")</f>
        <v/>
      </c>
    </row>
    <row r="800" spans="1:48" hidden="1" x14ac:dyDescent="0.3">
      <c r="A800" s="1" t="s">
        <v>2959</v>
      </c>
      <c r="B800" s="8" t="s">
        <v>2960</v>
      </c>
      <c r="C800" s="3" t="str">
        <f>_xlfn.XLOOKUP(B800,'[1]daily break down'!$D:$D,'[1]daily break down'!$E:$E,"")</f>
        <v>NORD</v>
      </c>
      <c r="D800" s="1" t="s">
        <v>11</v>
      </c>
      <c r="E800" s="1" t="s">
        <v>96</v>
      </c>
      <c r="F800" s="3" t="s">
        <v>23</v>
      </c>
      <c r="G800" s="1" t="s">
        <v>2961</v>
      </c>
      <c r="H800" s="27" t="str">
        <f>_xlfn.XLOOKUP(B800,[2]CALCULATION!$B:$B,[2]CALCULATION!$H:$H,"")</f>
        <v>HUAWEI</v>
      </c>
      <c r="I800" s="26">
        <v>0</v>
      </c>
      <c r="J800" s="26">
        <v>0</v>
      </c>
      <c r="K800" s="26">
        <v>0</v>
      </c>
      <c r="L800" s="26">
        <v>0</v>
      </c>
      <c r="M800" s="26">
        <v>1.0397137255909115</v>
      </c>
      <c r="N800" s="26">
        <v>0.40214534590064288</v>
      </c>
      <c r="O800" s="26">
        <v>0</v>
      </c>
      <c r="P800" s="114" t="s">
        <v>6364</v>
      </c>
      <c r="Q800" s="42" t="s">
        <v>5538</v>
      </c>
      <c r="R800" s="42"/>
      <c r="S800" s="41" t="str" cm="1">
        <f t="array" ref="S800">IFERROR(_xlfn.IFS(
U800="MPR ISSUE","PDH",
U800="BSS Hardware Issue","BSS",
U800="Sites strategiques, MLL, Pylone, etc.","ENVTECH",
U800="AKTIVCO DEFAUT GE &amp; POWER Cabinet","AKTIVCO",
U800="AKTIVCO Coupure ENEO &amp; Baisse de tension","AKTIVCO GRID ONLY",
U800="Coupure ENEO &amp; Baisse de tension","IHS GRID ONLY",
U800="Defaut GE &amp; POWER Cabinet","IHS",
U800="Sharing","Partners",
U800="Sites strategiques &amp; DataCenter","SST &amp; DC",
U800="Exclu","Exclu",
U800="SAT","SAT",
U800="SPARE-ISSUE","SPARE-ISSUE",
U800="Fiber CAmtel","TRANS_FO_CAMTEL",
U800="Fiber AOF","Fiber AOF",
U800="Projet OCM (HUAWEI)","TRAVAUX-HUAWEI",
U800="Projet OCM (NOKIA)","TRAVAUX-NOKIA",
U800="ACCESS-ISSUE","ACCESS-ISSUE",
U800="Projet OCM (ZTE, NOKIA, autres projets)","TRAVAUX OCM",
U800="No root CAuse","No root cause",
U800="ODU HS","PDH",
U800="IP &amp; VLAN","PDH",
U800="Warehouse HUAWEI","SPARE-ISSUE",
U800="SPARE-HS","SPARE-ISSUE",
U800="Power Telco","BSS",U800="no impacts","no impacts"
),"")</f>
        <v>No root cause</v>
      </c>
      <c r="T800" s="41" t="str" cm="1">
        <f t="array" ref="T800">IFERROR(_xlfn.IFS(
U800="MPR ISSUE","TX ISSUE",
U800="BSS Hardware Issue","RAN ISSUE",
U800="Sites strategiques, MLL, Pylone, etc.","ENVTECH",
U800="AKTIVCO DEFAUT GE &amp; POWER Cabinet","POWER ISSUE",
U800="AKTIVCO Coupure ENEO &amp; Baisse de tension","POWER ISSUE",
U800="Coupure ENEO &amp; Baisse de tension","POWER ISSUE",
U800="Defaut GE &amp; POWER Cabinet","POWER ISSUE",
U800="Sharing","POWER ISSUE",
U800="Sites strategiques &amp; DataCenter","POWER ISSUE",
U800="Exclu","Exclu",
U800="SAT","TX ISSUE",
U800="SPARE-ISSUE","SPARE-ISSUE",
U800="Fiber CAmtel","TX ISSUE",
U800="Fiber AOF","TX ISSUE",
U800="Projet OCM (HUAWEI)","TRAVAUX-HUAWEI",
U800="Projet OCM (NOKIA)","TRAVAUX -NOKIA",
U800="ACCESS-ISSUE","ACCESS-ISSUE",
U800="Projet OCM (ZTE, NOKIA, autres projets)","TRAVAUX OCM",
U800="No root CAuse","No root cause",
U800="ODU HS","TX ISSUE",
U800="IP &amp; VLAN","TX ISSUE",
U800="Warehouse HUAWEI","SPARE-ISSUE",
U800="SPARE-HS","SPARE-ISSUE",
U800="Power Telco","RAN ISSUE",U800="no impacts","no impacts"
),"")</f>
        <v>No root cause</v>
      </c>
      <c r="U800" s="68" t="s">
        <v>5691</v>
      </c>
      <c r="V800" s="41" t="str" cm="1">
        <f t="array" ref="V800">IFERROR(_xlfn.IFS(
U800="MPR ISSUE","ACTIVE",
U800="BSS Hardware Issue","ACTIVE",
U800="Sites strategiques, MLL, Pylone, etc.","PASSIVE",
U800="AKTIVCO DEFAUT GE &amp; POWER Cabinet","PASSIVE",
U800="AKTIVCO Coupure ENEO &amp; Baisse de tension","PASSIVE",
U800="Coupure ENEO &amp; Baisse de tension","PASSIVE",
U800="Defaut GE &amp; POWER Cabinet","PASSIVE",
U800="Sharing","PASSIVE",
U800="Sites strategiques &amp; DataCenter","PASSIVE",
U800="Exclu","Exclu",
U800="SAT","ACTIVE",
U800="SPARE-ISSUE","SPARE-ISSUE",
U800="Fiber CAmtel","ACTIVE",
U800="Fiber AOF","ACTIVE",
U800="Projet OCM (HUAWEI)","PLANNED WORKS",
U800="Projet OCM (NOKIA)","PLANNED WORKS",
U800="ACCESS-ISSUE","ACCESS-ISSUE",
U800="Projet OCM (ZTE, NOKIA, autres projets)","PLANNED WORKS",
U800="No root CAuse","No root cause",
U800="ODU HS","ACTIVE",
U800="IP &amp; VLAN","ACTIVE",
U800="Warehouse HUAWEI","SPARE-ISSUE",
U800="SPARE-HS","SPARE-ISSUE",
U800="Power Telco","ACTIVE", U800="no impacts","no impacts"
),"")</f>
        <v>No root cause</v>
      </c>
      <c r="W800" s="113"/>
      <c r="X800" s="113"/>
      <c r="Y800" s="113"/>
      <c r="Z800" s="113"/>
      <c r="AA800" s="113"/>
      <c r="AB800" s="17" t="s">
        <v>5465</v>
      </c>
      <c r="AC800" s="17" t="str">
        <f>_xlfn.XLOOKUP(B800,'INCIDENT-04-27-2026'!E:E,'INCIDENT-04-27-2026'!F:F,"")</f>
        <v/>
      </c>
      <c r="AD800" s="9"/>
      <c r="AE800" s="7" t="s">
        <v>5465</v>
      </c>
      <c r="AF800" s="6" t="str">
        <f>_xlfn.XLOOKUP(B800,'[13]Input_27-04'!$B:$B,'[13]Input_27-04'!$M:$M,"")</f>
        <v/>
      </c>
      <c r="AG800" s="7"/>
      <c r="AH800" s="3"/>
      <c r="AI800" s="18" t="str">
        <f>_xlfn.XLOOKUP(B800,'[3]Cells Huawei 27042026 10h'!$B:$B,'[3]Cells Huawei 27042026 10h'!$T:$T,"")</f>
        <v/>
      </c>
      <c r="AJ800" s="18" t="str">
        <f>_xlfn.XLOOKUP(B800,'[3]Cells Huawei 27042026 15h'!$B:$B,'[3]Cells Huawei 27042026 15h'!$T:$T,"")</f>
        <v/>
      </c>
      <c r="AK800" s="18" t="str">
        <f>_xlfn.XLOOKUP(B800,'[4]cells down 27042026 11h28'!$B:$B,'[4]cells down 27042026 11h28'!$R:$R,"")</f>
        <v/>
      </c>
      <c r="AL800" s="18" t="str">
        <f>_xlfn.XLOOKUP(B800,'[4]cells down 27042026 18h01'!$B:$B,'[4]cells down 27042026 18h01'!$R:$R,"")</f>
        <v/>
      </c>
      <c r="AM800" s="18" t="str">
        <f>_xlfn.XLOOKUP(B800,'[5]cell downs 27042026 11h'!$B:$B,'[5]cell downs 27042026 11h'!$R:$R,"")</f>
        <v/>
      </c>
      <c r="AN800" s="18" t="str">
        <f>_xlfn.XLOOKUP(B800,'[5]cell downs 27042026 17h40'!$B:$B,'[5]cell downs 27042026 17h40'!$R:$R,"")</f>
        <v/>
      </c>
      <c r="AO800" s="18" t="str">
        <f>_xlfn.XLOOKUP(B800,'[6]ALL SITES DOWN'!$D:$D,'[6]ALL SITES DOWN'!$J:$J,"")</f>
        <v/>
      </c>
      <c r="AP800" s="18" t="str">
        <f>_xlfn.XLOOKUP(B800,'[7]ALL SITES DOWN'!$D:$D,'[7]ALL SITES DOWN'!$J:$J,"")</f>
        <v/>
      </c>
      <c r="AQ800" s="9" t="str">
        <f>_xlfn.XLOOKUP(B800,[8]sheet1!$AC:$AC,[8]sheet1!$AF:$AF,"")</f>
        <v/>
      </c>
      <c r="AR800" s="14"/>
      <c r="AS800" s="14" t="s">
        <v>5465</v>
      </c>
      <c r="AT800" s="14" t="str">
        <f>_xlfn.XLOOKUP(B800,'[9]cell downs 18042026 17h'!$B:$B,'[9]cell downs 18042026 17h'!$B:$B,"")</f>
        <v/>
      </c>
      <c r="AU800" s="14" t="str">
        <f>_xlfn.XLOOKUP(B800,'[10]Cells Huawei 19042026 15h'!$B:$B,'[10]Cells Huawei 19042026 15h'!$B:$B,"")</f>
        <v/>
      </c>
      <c r="AV800" s="9" t="str">
        <f>_xlfn.XLOOKUP(B800,'[11]cells down 19042026 9H40'!$B:$B,'[11]cells down 19042026 9H40'!$B:$B,"")</f>
        <v/>
      </c>
    </row>
    <row r="801" spans="1:48" hidden="1" x14ac:dyDescent="0.3">
      <c r="A801" s="3" t="s">
        <v>2330</v>
      </c>
      <c r="B801" s="3" t="s">
        <v>2331</v>
      </c>
      <c r="C801" s="3" t="str">
        <f>_xlfn.XLOOKUP(B801,'[1]daily break down'!$D:$D,'[1]daily break down'!$E:$E,"")</f>
        <v>CENTRE</v>
      </c>
      <c r="D801" s="3" t="s">
        <v>11</v>
      </c>
      <c r="E801" s="3" t="s">
        <v>66</v>
      </c>
      <c r="F801" s="3" t="s">
        <v>226</v>
      </c>
      <c r="G801" s="3" t="s">
        <v>2330</v>
      </c>
      <c r="H801" s="28" t="str">
        <f>_xlfn.XLOOKUP(B801,[2]CALCULATION!$B:$B,[2]CALCULATION!$H:$H,"")</f>
        <v>NOKIA</v>
      </c>
      <c r="I801" s="26">
        <v>8.4181569658109169E-3</v>
      </c>
      <c r="J801" s="26">
        <v>9.3081273738489331E-2</v>
      </c>
      <c r="K801" s="26">
        <v>3.9309415653480589E-2</v>
      </c>
      <c r="L801" s="26">
        <v>3.4778402718921909E-3</v>
      </c>
      <c r="M801" s="26">
        <v>0.2020179321011436</v>
      </c>
      <c r="N801" s="26">
        <v>0.40093256057505999</v>
      </c>
      <c r="O801" s="26">
        <v>0</v>
      </c>
      <c r="P801" s="114" t="s">
        <v>6364</v>
      </c>
      <c r="Q801" s="42" t="s">
        <v>5538</v>
      </c>
      <c r="R801" s="42"/>
      <c r="S801" s="41" t="str" cm="1">
        <f t="array" ref="S801">IFERROR(_xlfn.IFS(
U801="MPR ISSUE","PDH",
U801="BSS Hardware Issue","BSS",
U801="Sites strategiques, MLL, Pylone, etc.","ENVTECH",
U801="AKTIVCO DEFAUT GE &amp; POWER Cabinet","AKTIVCO",
U801="AKTIVCO Coupure ENEO &amp; Baisse de tension","AKTIVCO GRID ONLY",
U801="Coupure ENEO &amp; Baisse de tension","IHS GRID ONLY",
U801="Defaut GE &amp; POWER Cabinet","IHS",
U801="Sharing","Partners",
U801="Sites strategiques &amp; DataCenter","SST &amp; DC",
U801="Exclu","Exclu",
U801="SAT","SAT",
U801="SPARE-ISSUE","SPARE-ISSUE",
U801="Fiber CAmtel","TRANS_FO_CAMTEL",
U801="Fiber AOF","Fiber AOF",
U801="Projet OCM (HUAWEI)","TRAVAUX-HUAWEI",
U801="Projet OCM (NOKIA)","TRAVAUX-NOKIA",
U801="ACCESS-ISSUE","ACCESS-ISSUE",
U801="Projet OCM (ZTE, NOKIA, autres projets)","TRAVAUX OCM",
U801="No root CAuse","No root cause",
U801="ODU HS","PDH",
U801="IP &amp; VLAN","PDH",
U801="Warehouse HUAWEI","SPARE-ISSUE",
U801="SPARE-HS","SPARE-ISSUE",
U801="Power Telco","BSS",U801="no impacts","no impacts"
),"")</f>
        <v>No root cause</v>
      </c>
      <c r="T801" s="41" t="str" cm="1">
        <f t="array" ref="T801">IFERROR(_xlfn.IFS(
U801="MPR ISSUE","TX ISSUE",
U801="BSS Hardware Issue","RAN ISSUE",
U801="Sites strategiques, MLL, Pylone, etc.","ENVTECH",
U801="AKTIVCO DEFAUT GE &amp; POWER Cabinet","POWER ISSUE",
U801="AKTIVCO Coupure ENEO &amp; Baisse de tension","POWER ISSUE",
U801="Coupure ENEO &amp; Baisse de tension","POWER ISSUE",
U801="Defaut GE &amp; POWER Cabinet","POWER ISSUE",
U801="Sharing","POWER ISSUE",
U801="Sites strategiques &amp; DataCenter","POWER ISSUE",
U801="Exclu","Exclu",
U801="SAT","TX ISSUE",
U801="SPARE-ISSUE","SPARE-ISSUE",
U801="Fiber CAmtel","TX ISSUE",
U801="Fiber AOF","TX ISSUE",
U801="Projet OCM (HUAWEI)","TRAVAUX-HUAWEI",
U801="Projet OCM (NOKIA)","TRAVAUX -NOKIA",
U801="ACCESS-ISSUE","ACCESS-ISSUE",
U801="Projet OCM (ZTE, NOKIA, autres projets)","TRAVAUX OCM",
U801="No root CAuse","No root cause",
U801="ODU HS","TX ISSUE",
U801="IP &amp; VLAN","TX ISSUE",
U801="Warehouse HUAWEI","SPARE-ISSUE",
U801="SPARE-HS","SPARE-ISSUE",
U801="Power Telco","RAN ISSUE",U801="no impacts","no impacts"
),"")</f>
        <v>No root cause</v>
      </c>
      <c r="U801" s="68" t="s">
        <v>5691</v>
      </c>
      <c r="V801" s="41" t="str" cm="1">
        <f t="array" ref="V801">IFERROR(_xlfn.IFS(
U801="MPR ISSUE","ACTIVE",
U801="BSS Hardware Issue","ACTIVE",
U801="Sites strategiques, MLL, Pylone, etc.","PASSIVE",
U801="AKTIVCO DEFAUT GE &amp; POWER Cabinet","PASSIVE",
U801="AKTIVCO Coupure ENEO &amp; Baisse de tension","PASSIVE",
U801="Coupure ENEO &amp; Baisse de tension","PASSIVE",
U801="Defaut GE &amp; POWER Cabinet","PASSIVE",
U801="Sharing","PASSIVE",
U801="Sites strategiques &amp; DataCenter","PASSIVE",
U801="Exclu","Exclu",
U801="SAT","ACTIVE",
U801="SPARE-ISSUE","SPARE-ISSUE",
U801="Fiber CAmtel","ACTIVE",
U801="Fiber AOF","ACTIVE",
U801="Projet OCM (HUAWEI)","PLANNED WORKS",
U801="Projet OCM (NOKIA)","PLANNED WORKS",
U801="ACCESS-ISSUE","ACCESS-ISSUE",
U801="Projet OCM (ZTE, NOKIA, autres projets)","PLANNED WORKS",
U801="No root CAuse","No root cause",
U801="ODU HS","ACTIVE",
U801="IP &amp; VLAN","ACTIVE",
U801="Warehouse HUAWEI","SPARE-ISSUE",
U801="SPARE-HS","SPARE-ISSUE",
U801="Power Telco","ACTIVE", U801="no impacts","no impacts"
),"")</f>
        <v>No root cause</v>
      </c>
      <c r="W801" s="113"/>
      <c r="X801" s="113"/>
      <c r="Y801" s="113"/>
      <c r="Z801" s="113"/>
      <c r="AA801" s="113"/>
      <c r="AB801" s="17" t="s">
        <v>5465</v>
      </c>
      <c r="AC801" s="17" t="str">
        <f>_xlfn.XLOOKUP(B801,'INCIDENT-04-27-2026'!E:E,'INCIDENT-04-27-2026'!F:F,"")</f>
        <v/>
      </c>
      <c r="AD801" s="9"/>
      <c r="AE801" s="7" t="s">
        <v>5465</v>
      </c>
      <c r="AF801" s="6" t="str">
        <f>_xlfn.XLOOKUP(B801,'[13]Input_27-04'!$B:$B,'[13]Input_27-04'!$M:$M,"")</f>
        <v/>
      </c>
      <c r="AG801" s="7"/>
      <c r="AH801" s="3"/>
      <c r="AI801" s="18" t="str">
        <f>_xlfn.XLOOKUP(B801,'[3]Cells Huawei 27042026 10h'!$B:$B,'[3]Cells Huawei 27042026 10h'!$T:$T,"")</f>
        <v/>
      </c>
      <c r="AJ801" s="18" t="str">
        <f>_xlfn.XLOOKUP(B801,'[3]Cells Huawei 27042026 15h'!$B:$B,'[3]Cells Huawei 27042026 15h'!$T:$T,"")</f>
        <v/>
      </c>
      <c r="AK801" s="18" t="str">
        <f>_xlfn.XLOOKUP(B801,'[4]cells down 27042026 11h28'!$B:$B,'[4]cells down 27042026 11h28'!$R:$R,"")</f>
        <v/>
      </c>
      <c r="AL801" s="18" t="str">
        <f>_xlfn.XLOOKUP(B801,'[4]cells down 27042026 18h01'!$B:$B,'[4]cells down 27042026 18h01'!$R:$R,"")</f>
        <v/>
      </c>
      <c r="AM801" s="18" t="str">
        <f>_xlfn.XLOOKUP(B801,'[5]cell downs 27042026 11h'!$B:$B,'[5]cell downs 27042026 11h'!$R:$R,"")</f>
        <v/>
      </c>
      <c r="AN801" s="18" t="str">
        <f>_xlfn.XLOOKUP(B801,'[5]cell downs 27042026 17h40'!$B:$B,'[5]cell downs 27042026 17h40'!$R:$R,"")</f>
        <v/>
      </c>
      <c r="AO801" s="18" t="str">
        <f>_xlfn.XLOOKUP(B801,'[6]ALL SITES DOWN'!$D:$D,'[6]ALL SITES DOWN'!$J:$J,"")</f>
        <v/>
      </c>
      <c r="AP801" s="18" t="str">
        <f>_xlfn.XLOOKUP(B801,'[7]ALL SITES DOWN'!$D:$D,'[7]ALL SITES DOWN'!$J:$J,"")</f>
        <v/>
      </c>
      <c r="AQ801" s="9" t="str">
        <f>_xlfn.XLOOKUP(B801,[8]sheet1!$AC:$AC,[8]sheet1!$AF:$AF,"")</f>
        <v/>
      </c>
      <c r="AR801" s="14"/>
      <c r="AS801" s="14" t="s">
        <v>5465</v>
      </c>
      <c r="AT801" s="14" t="str">
        <f>_xlfn.XLOOKUP(B801,'[9]cell downs 18042026 17h'!$B:$B,'[9]cell downs 18042026 17h'!$B:$B,"")</f>
        <v/>
      </c>
      <c r="AU801" s="14" t="str">
        <f>_xlfn.XLOOKUP(B801,'[10]Cells Huawei 19042026 15h'!$B:$B,'[10]Cells Huawei 19042026 15h'!$B:$B,"")</f>
        <v/>
      </c>
      <c r="AV801" s="9" t="str">
        <f>_xlfn.XLOOKUP(B801,'[11]cells down 19042026 9H40'!$B:$B,'[11]cells down 19042026 9H40'!$B:$B,"")</f>
        <v/>
      </c>
    </row>
    <row r="802" spans="1:48" hidden="1" x14ac:dyDescent="0.3">
      <c r="A802" s="1" t="s">
        <v>2906</v>
      </c>
      <c r="B802" s="8" t="s">
        <v>2907</v>
      </c>
      <c r="C802" s="3" t="str">
        <f>_xlfn.XLOOKUP(B802,'[1]daily break down'!$D:$D,'[1]daily break down'!$E:$E,"")</f>
        <v>Maroua</v>
      </c>
      <c r="D802" s="1" t="s">
        <v>11</v>
      </c>
      <c r="E802" s="1" t="s">
        <v>12</v>
      </c>
      <c r="F802" s="3" t="s">
        <v>55</v>
      </c>
      <c r="G802" s="1" t="s">
        <v>84</v>
      </c>
      <c r="H802" s="27" t="str">
        <f>_xlfn.XLOOKUP(B802,[2]CALCULATION!$B:$B,[2]CALCULATION!$H:$H,"")</f>
        <v>Huawei</v>
      </c>
      <c r="I802" s="26">
        <v>0</v>
      </c>
      <c r="J802" s="26">
        <v>0</v>
      </c>
      <c r="K802" s="26">
        <v>0</v>
      </c>
      <c r="L802" s="26">
        <v>1.0995325782674579</v>
      </c>
      <c r="M802" s="26">
        <v>0</v>
      </c>
      <c r="N802" s="26">
        <v>0.36524456886195078</v>
      </c>
      <c r="O802" s="26">
        <v>0</v>
      </c>
      <c r="P802" s="114" t="s">
        <v>6364</v>
      </c>
      <c r="Q802" s="42" t="s">
        <v>5538</v>
      </c>
      <c r="R802" s="42"/>
      <c r="S802" s="41" t="str" cm="1">
        <f t="array" ref="S802">IFERROR(_xlfn.IFS(
U802="MPR ISSUE","PDH",
U802="BSS Hardware Issue","BSS",
U802="Sites strategiques, MLL, Pylone, etc.","ENVTECH",
U802="AKTIVCO DEFAUT GE &amp; POWER Cabinet","AKTIVCO",
U802="AKTIVCO Coupure ENEO &amp; Baisse de tension","AKTIVCO GRID ONLY",
U802="Coupure ENEO &amp; Baisse de tension","IHS GRID ONLY",
U802="Defaut GE &amp; POWER Cabinet","IHS",
U802="Sharing","Partners",
U802="Sites strategiques &amp; DataCenter","SST &amp; DC",
U802="Exclu","Exclu",
U802="SAT","SAT",
U802="SPARE-ISSUE","SPARE-ISSUE",
U802="Fiber CAmtel","TRANS_FO_CAMTEL",
U802="Fiber AOF","Fiber AOF",
U802="Projet OCM (HUAWEI)","TRAVAUX-HUAWEI",
U802="Projet OCM (NOKIA)","TRAVAUX-NOKIA",
U802="ACCESS-ISSUE","ACCESS-ISSUE",
U802="Projet OCM (ZTE, NOKIA, autres projets)","TRAVAUX OCM",
U802="No root CAuse","No root cause",
U802="ODU HS","PDH",
U802="IP &amp; VLAN","PDH",
U802="Warehouse HUAWEI","SPARE-ISSUE",
U802="SPARE-HS","SPARE-ISSUE",
U802="Power Telco","BSS",U802="no impacts","no impacts"
),"")</f>
        <v>No root cause</v>
      </c>
      <c r="T802" s="41" t="str" cm="1">
        <f t="array" ref="T802">IFERROR(_xlfn.IFS(
U802="MPR ISSUE","TX ISSUE",
U802="BSS Hardware Issue","RAN ISSUE",
U802="Sites strategiques, MLL, Pylone, etc.","ENVTECH",
U802="AKTIVCO DEFAUT GE &amp; POWER Cabinet","POWER ISSUE",
U802="AKTIVCO Coupure ENEO &amp; Baisse de tension","POWER ISSUE",
U802="Coupure ENEO &amp; Baisse de tension","POWER ISSUE",
U802="Defaut GE &amp; POWER Cabinet","POWER ISSUE",
U802="Sharing","POWER ISSUE",
U802="Sites strategiques &amp; DataCenter","POWER ISSUE",
U802="Exclu","Exclu",
U802="SAT","TX ISSUE",
U802="SPARE-ISSUE","SPARE-ISSUE",
U802="Fiber CAmtel","TX ISSUE",
U802="Fiber AOF","TX ISSUE",
U802="Projet OCM (HUAWEI)","TRAVAUX-HUAWEI",
U802="Projet OCM (NOKIA)","TRAVAUX -NOKIA",
U802="ACCESS-ISSUE","ACCESS-ISSUE",
U802="Projet OCM (ZTE, NOKIA, autres projets)","TRAVAUX OCM",
U802="No root CAuse","No root cause",
U802="ODU HS","TX ISSUE",
U802="IP &amp; VLAN","TX ISSUE",
U802="Warehouse HUAWEI","SPARE-ISSUE",
U802="SPARE-HS","SPARE-ISSUE",
U802="Power Telco","RAN ISSUE",U802="no impacts","no impacts"
),"")</f>
        <v>No root cause</v>
      </c>
      <c r="U802" s="68" t="s">
        <v>5691</v>
      </c>
      <c r="V802" s="41" t="str" cm="1">
        <f t="array" ref="V802">IFERROR(_xlfn.IFS(
U802="MPR ISSUE","ACTIVE",
U802="BSS Hardware Issue","ACTIVE",
U802="Sites strategiques, MLL, Pylone, etc.","PASSIVE",
U802="AKTIVCO DEFAUT GE &amp; POWER Cabinet","PASSIVE",
U802="AKTIVCO Coupure ENEO &amp; Baisse de tension","PASSIVE",
U802="Coupure ENEO &amp; Baisse de tension","PASSIVE",
U802="Defaut GE &amp; POWER Cabinet","PASSIVE",
U802="Sharing","PASSIVE",
U802="Sites strategiques &amp; DataCenter","PASSIVE",
U802="Exclu","Exclu",
U802="SAT","ACTIVE",
U802="SPARE-ISSUE","SPARE-ISSUE",
U802="Fiber CAmtel","ACTIVE",
U802="Fiber AOF","ACTIVE",
U802="Projet OCM (HUAWEI)","PLANNED WORKS",
U802="Projet OCM (NOKIA)","PLANNED WORKS",
U802="ACCESS-ISSUE","ACCESS-ISSUE",
U802="Projet OCM (ZTE, NOKIA, autres projets)","PLANNED WORKS",
U802="No root CAuse","No root cause",
U802="ODU HS","ACTIVE",
U802="IP &amp; VLAN","ACTIVE",
U802="Warehouse HUAWEI","SPARE-ISSUE",
U802="SPARE-HS","SPARE-ISSUE",
U802="Power Telco","ACTIVE", U802="no impacts","no impacts"
),"")</f>
        <v>No root cause</v>
      </c>
      <c r="W802" s="113"/>
      <c r="X802" s="113"/>
      <c r="Y802" s="113"/>
      <c r="Z802" s="113"/>
      <c r="AA802" s="113"/>
      <c r="AB802" s="17" t="s">
        <v>5465</v>
      </c>
      <c r="AC802" s="17" t="str">
        <f>_xlfn.XLOOKUP(B802,'INCIDENT-04-27-2026'!E:E,'INCIDENT-04-27-2026'!F:F,"")</f>
        <v/>
      </c>
      <c r="AD802" s="9"/>
      <c r="AE802" s="7" t="s">
        <v>5465</v>
      </c>
      <c r="AF802" s="6" t="str">
        <f>_xlfn.XLOOKUP(B802,'[13]Input_27-04'!$B:$B,'[13]Input_27-04'!$M:$M,"")</f>
        <v/>
      </c>
      <c r="AG802" s="7"/>
      <c r="AH802" s="3"/>
      <c r="AI802" s="18" t="str">
        <f>_xlfn.XLOOKUP(B802,'[3]Cells Huawei 27042026 10h'!$B:$B,'[3]Cells Huawei 27042026 10h'!$T:$T,"")</f>
        <v/>
      </c>
      <c r="AJ802" s="18" t="str">
        <f>_xlfn.XLOOKUP(B802,'[3]Cells Huawei 27042026 15h'!$B:$B,'[3]Cells Huawei 27042026 15h'!$T:$T,"")</f>
        <v/>
      </c>
      <c r="AK802" s="18" t="str">
        <f>_xlfn.XLOOKUP(B802,'[4]cells down 27042026 11h28'!$B:$B,'[4]cells down 27042026 11h28'!$R:$R,"")</f>
        <v/>
      </c>
      <c r="AL802" s="18" t="str">
        <f>_xlfn.XLOOKUP(B802,'[4]cells down 27042026 18h01'!$B:$B,'[4]cells down 27042026 18h01'!$R:$R,"")</f>
        <v/>
      </c>
      <c r="AM802" s="18" t="str">
        <f>_xlfn.XLOOKUP(B802,'[5]cell downs 27042026 11h'!$B:$B,'[5]cell downs 27042026 11h'!$R:$R,"")</f>
        <v/>
      </c>
      <c r="AN802" s="18" t="str">
        <f>_xlfn.XLOOKUP(B802,'[5]cell downs 27042026 17h40'!$B:$B,'[5]cell downs 27042026 17h40'!$R:$R,"")</f>
        <v/>
      </c>
      <c r="AO802" s="18" t="str">
        <f>_xlfn.XLOOKUP(B802,'[6]ALL SITES DOWN'!$D:$D,'[6]ALL SITES DOWN'!$J:$J,"")</f>
        <v/>
      </c>
      <c r="AP802" s="18" t="str">
        <f>_xlfn.XLOOKUP(B802,'[7]ALL SITES DOWN'!$D:$D,'[7]ALL SITES DOWN'!$J:$J,"")</f>
        <v/>
      </c>
      <c r="AQ802" s="9" t="str">
        <f>_xlfn.XLOOKUP(B802,[8]sheet1!$AC:$AC,[8]sheet1!$AF:$AF,"")</f>
        <v/>
      </c>
      <c r="AR802" s="14"/>
      <c r="AS802" s="14" t="s">
        <v>5465</v>
      </c>
      <c r="AT802" s="14" t="str">
        <f>_xlfn.XLOOKUP(B802,'[9]cell downs 18042026 17h'!$B:$B,'[9]cell downs 18042026 17h'!$B:$B,"")</f>
        <v/>
      </c>
      <c r="AU802" s="14" t="str">
        <f>_xlfn.XLOOKUP(B802,'[10]Cells Huawei 19042026 15h'!$B:$B,'[10]Cells Huawei 19042026 15h'!$B:$B,"")</f>
        <v/>
      </c>
      <c r="AV802" s="9" t="str">
        <f>_xlfn.XLOOKUP(B802,'[11]cells down 19042026 9H40'!$B:$B,'[11]cells down 19042026 9H40'!$B:$B,"")</f>
        <v/>
      </c>
    </row>
    <row r="803" spans="1:48" hidden="1" x14ac:dyDescent="0.3">
      <c r="A803" s="1" t="s">
        <v>415</v>
      </c>
      <c r="B803" s="8" t="s">
        <v>416</v>
      </c>
      <c r="C803" s="3" t="str">
        <f>_xlfn.XLOOKUP(B803,'[1]daily break down'!$D:$D,'[1]daily break down'!$E:$E,"")</f>
        <v>Yaounde</v>
      </c>
      <c r="D803" s="1" t="s">
        <v>5426</v>
      </c>
      <c r="E803" s="1"/>
      <c r="F803" s="3" t="s">
        <v>37</v>
      </c>
      <c r="G803" s="1" t="s">
        <v>38</v>
      </c>
      <c r="H803" s="29" t="str">
        <f>_xlfn.XLOOKUP(B803,[2]CALCULATION!$B:$B,[2]CALCULATION!$H:$H,"")</f>
        <v>ZTE</v>
      </c>
      <c r="I803" s="26">
        <v>1.3594253395085503</v>
      </c>
      <c r="J803" s="26">
        <v>2.2000817559990069</v>
      </c>
      <c r="K803" s="26">
        <v>4.0604052700516222</v>
      </c>
      <c r="L803" s="26">
        <v>0.91909509093036401</v>
      </c>
      <c r="M803" s="26">
        <v>4.1218827850116861</v>
      </c>
      <c r="N803" s="26">
        <v>0.3559168229019527</v>
      </c>
      <c r="O803" s="26">
        <v>0</v>
      </c>
      <c r="P803" s="114" t="s">
        <v>6364</v>
      </c>
      <c r="Q803" s="42" t="s">
        <v>5538</v>
      </c>
      <c r="R803" s="42"/>
      <c r="S803" s="41" t="str" cm="1">
        <f t="array" ref="S803">IFERROR(_xlfn.IFS(
U803="MPR ISSUE","PDH",
U803="BSS Hardware Issue","BSS",
U803="Sites strategiques, MLL, Pylone, etc.","ENVTECH",
U803="AKTIVCO DEFAUT GE &amp; POWER Cabinet","AKTIVCO",
U803="AKTIVCO Coupure ENEO &amp; Baisse de tension","AKTIVCO GRID ONLY",
U803="Coupure ENEO &amp; Baisse de tension","IHS GRID ONLY",
U803="Defaut GE &amp; POWER Cabinet","IHS",
U803="Sharing","Partners",
U803="Sites strategiques &amp; DataCenter","SST &amp; DC",
U803="Exclu","Exclu",
U803="SAT","SAT",
U803="SPARE-ISSUE","SPARE-ISSUE",
U803="Fiber CAmtel","TRANS_FO_CAMTEL",
U803="Fiber AOF","Fiber AOF",
U803="Projet OCM (HUAWEI)","TRAVAUX-HUAWEI",
U803="Projet OCM (NOKIA)","TRAVAUX-NOKIA",
U803="ACCESS-ISSUE","ACCESS-ISSUE",
U803="Projet OCM (ZTE, NOKIA, autres projets)","TRAVAUX OCM",
U803="No root CAuse","No root cause",
U803="ODU HS","PDH",
U803="IP &amp; VLAN","PDH",
U803="Warehouse HUAWEI","SPARE-ISSUE",
U803="SPARE-HS","SPARE-ISSUE",
U803="Power Telco","BSS",U803="no impacts","no impacts"
),"")</f>
        <v>No root cause</v>
      </c>
      <c r="T803" s="41" t="str" cm="1">
        <f t="array" ref="T803">IFERROR(_xlfn.IFS(
U803="MPR ISSUE","TX ISSUE",
U803="BSS Hardware Issue","RAN ISSUE",
U803="Sites strategiques, MLL, Pylone, etc.","ENVTECH",
U803="AKTIVCO DEFAUT GE &amp; POWER Cabinet","POWER ISSUE",
U803="AKTIVCO Coupure ENEO &amp; Baisse de tension","POWER ISSUE",
U803="Coupure ENEO &amp; Baisse de tension","POWER ISSUE",
U803="Defaut GE &amp; POWER Cabinet","POWER ISSUE",
U803="Sharing","POWER ISSUE",
U803="Sites strategiques &amp; DataCenter","POWER ISSUE",
U803="Exclu","Exclu",
U803="SAT","TX ISSUE",
U803="SPARE-ISSUE","SPARE-ISSUE",
U803="Fiber CAmtel","TX ISSUE",
U803="Fiber AOF","TX ISSUE",
U803="Projet OCM (HUAWEI)","TRAVAUX-HUAWEI",
U803="Projet OCM (NOKIA)","TRAVAUX -NOKIA",
U803="ACCESS-ISSUE","ACCESS-ISSUE",
U803="Projet OCM (ZTE, NOKIA, autres projets)","TRAVAUX OCM",
U803="No root CAuse","No root cause",
U803="ODU HS","TX ISSUE",
U803="IP &amp; VLAN","TX ISSUE",
U803="Warehouse HUAWEI","SPARE-ISSUE",
U803="SPARE-HS","SPARE-ISSUE",
U803="Power Telco","RAN ISSUE",U803="no impacts","no impacts"
),"")</f>
        <v>No root cause</v>
      </c>
      <c r="U803" s="68" t="s">
        <v>5691</v>
      </c>
      <c r="V803" s="41" t="str" cm="1">
        <f t="array" ref="V803">IFERROR(_xlfn.IFS(
U803="MPR ISSUE","ACTIVE",
U803="BSS Hardware Issue","ACTIVE",
U803="Sites strategiques, MLL, Pylone, etc.","PASSIVE",
U803="AKTIVCO DEFAUT GE &amp; POWER Cabinet","PASSIVE",
U803="AKTIVCO Coupure ENEO &amp; Baisse de tension","PASSIVE",
U803="Coupure ENEO &amp; Baisse de tension","PASSIVE",
U803="Defaut GE &amp; POWER Cabinet","PASSIVE",
U803="Sharing","PASSIVE",
U803="Sites strategiques &amp; DataCenter","PASSIVE",
U803="Exclu","Exclu",
U803="SAT","ACTIVE",
U803="SPARE-ISSUE","SPARE-ISSUE",
U803="Fiber CAmtel","ACTIVE",
U803="Fiber AOF","ACTIVE",
U803="Projet OCM (HUAWEI)","PLANNED WORKS",
U803="Projet OCM (NOKIA)","PLANNED WORKS",
U803="ACCESS-ISSUE","ACCESS-ISSUE",
U803="Projet OCM (ZTE, NOKIA, autres projets)","PLANNED WORKS",
U803="No root CAuse","No root cause",
U803="ODU HS","ACTIVE",
U803="IP &amp; VLAN","ACTIVE",
U803="Warehouse HUAWEI","SPARE-ISSUE",
U803="SPARE-HS","SPARE-ISSUE",
U803="Power Telco","ACTIVE", U803="no impacts","no impacts"
),"")</f>
        <v>No root cause</v>
      </c>
      <c r="W803" s="113"/>
      <c r="X803" s="113"/>
      <c r="Y803" s="113"/>
      <c r="Z803" s="113"/>
      <c r="AA803" s="113"/>
      <c r="AB803" s="17" t="s">
        <v>5465</v>
      </c>
      <c r="AC803" s="17" t="str">
        <f>_xlfn.XLOOKUP(B803,'INCIDENT-04-27-2026'!E:E,'INCIDENT-04-27-2026'!F:F,"")</f>
        <v/>
      </c>
      <c r="AD803" s="9"/>
      <c r="AE803" s="7" t="s">
        <v>5465</v>
      </c>
      <c r="AF803" s="6" t="str">
        <f>_xlfn.XLOOKUP(B803,'[13]Input_27-04'!$B:$B,'[13]Input_27-04'!$M:$M,"")</f>
        <v/>
      </c>
      <c r="AG803" s="7"/>
      <c r="AH803" s="3"/>
      <c r="AI803" s="18" t="str">
        <f>_xlfn.XLOOKUP(B803,'[3]Cells Huawei 27042026 10h'!$B:$B,'[3]Cells Huawei 27042026 10h'!$T:$T,"")</f>
        <v/>
      </c>
      <c r="AJ803" s="18" t="str">
        <f>_xlfn.XLOOKUP(B803,'[3]Cells Huawei 27042026 15h'!$B:$B,'[3]Cells Huawei 27042026 15h'!$T:$T,"")</f>
        <v/>
      </c>
      <c r="AK803" s="18" t="str">
        <f>_xlfn.XLOOKUP(B803,'[4]cells down 27042026 11h28'!$B:$B,'[4]cells down 27042026 11h28'!$R:$R,"")</f>
        <v/>
      </c>
      <c r="AL803" s="18" t="str">
        <f>_xlfn.XLOOKUP(B803,'[4]cells down 27042026 18h01'!$B:$B,'[4]cells down 27042026 18h01'!$R:$R,"")</f>
        <v/>
      </c>
      <c r="AM803" s="18" t="str">
        <f>_xlfn.XLOOKUP(B803,'[5]cell downs 27042026 11h'!$B:$B,'[5]cell downs 27042026 11h'!$R:$R,"")</f>
        <v/>
      </c>
      <c r="AN803" s="18" t="str">
        <f>_xlfn.XLOOKUP(B803,'[5]cell downs 27042026 17h40'!$B:$B,'[5]cell downs 27042026 17h40'!$R:$R,"")</f>
        <v/>
      </c>
      <c r="AO803" s="18" t="str">
        <f>_xlfn.XLOOKUP(B803,'[6]ALL SITES DOWN'!$D:$D,'[6]ALL SITES DOWN'!$J:$J,"")</f>
        <v/>
      </c>
      <c r="AP803" s="18" t="str">
        <f>_xlfn.XLOOKUP(B803,'[7]ALL SITES DOWN'!$D:$D,'[7]ALL SITES DOWN'!$J:$J,"")</f>
        <v/>
      </c>
      <c r="AQ803" s="9" t="str">
        <f>_xlfn.XLOOKUP(B803,[8]sheet1!$AC:$AC,[8]sheet1!$AF:$AF,"")</f>
        <v/>
      </c>
      <c r="AR803" s="14"/>
      <c r="AS803" s="14" t="s">
        <v>5465</v>
      </c>
      <c r="AT803" s="14" t="str">
        <f>_xlfn.XLOOKUP(B803,'[9]cell downs 18042026 17h'!$B:$B,'[9]cell downs 18042026 17h'!$B:$B,"")</f>
        <v/>
      </c>
      <c r="AU803" s="14" t="str">
        <f>_xlfn.XLOOKUP(B803,'[10]Cells Huawei 19042026 15h'!$B:$B,'[10]Cells Huawei 19042026 15h'!$B:$B,"")</f>
        <v/>
      </c>
      <c r="AV803" s="9" t="str">
        <f>_xlfn.XLOOKUP(B803,'[11]cells down 19042026 9H40'!$B:$B,'[11]cells down 19042026 9H40'!$B:$B,"")</f>
        <v/>
      </c>
    </row>
    <row r="804" spans="1:48" hidden="1" x14ac:dyDescent="0.3">
      <c r="A804" s="1" t="s">
        <v>1750</v>
      </c>
      <c r="B804" s="8" t="s">
        <v>1751</v>
      </c>
      <c r="C804" s="3" t="str">
        <f>_xlfn.XLOOKUP(B804,'[1]daily break down'!$D:$D,'[1]daily break down'!$E:$E,"")</f>
        <v>ADAMAOUA</v>
      </c>
      <c r="D804" s="1" t="s">
        <v>11</v>
      </c>
      <c r="E804" s="1" t="s">
        <v>66</v>
      </c>
      <c r="F804" s="3" t="s">
        <v>90</v>
      </c>
      <c r="G804" s="1" t="s">
        <v>1752</v>
      </c>
      <c r="H804" s="28" t="str">
        <f>_xlfn.XLOOKUP(B804,[2]CALCULATION!$B:$B,[2]CALCULATION!$H:$H,"")</f>
        <v>NOKIA</v>
      </c>
      <c r="I804" s="26">
        <v>0</v>
      </c>
      <c r="J804" s="26">
        <v>0</v>
      </c>
      <c r="K804" s="26">
        <v>1.3003010855549973E-2</v>
      </c>
      <c r="L804" s="26">
        <v>0</v>
      </c>
      <c r="M804" s="26">
        <v>0</v>
      </c>
      <c r="N804" s="26">
        <v>0.31658981312910739</v>
      </c>
      <c r="O804" s="26">
        <v>0</v>
      </c>
      <c r="P804" s="114" t="s">
        <v>6364</v>
      </c>
      <c r="Q804" s="42" t="s">
        <v>5538</v>
      </c>
      <c r="R804" s="42"/>
      <c r="S804" s="41" t="str" cm="1">
        <f t="array" ref="S804">IFERROR(_xlfn.IFS(
U804="MPR ISSUE","PDH",
U804="BSS Hardware Issue","BSS",
U804="Sites strategiques, MLL, Pylone, etc.","ENVTECH",
U804="AKTIVCO DEFAUT GE &amp; POWER Cabinet","AKTIVCO",
U804="AKTIVCO Coupure ENEO &amp; Baisse de tension","AKTIVCO GRID ONLY",
U804="Coupure ENEO &amp; Baisse de tension","IHS GRID ONLY",
U804="Defaut GE &amp; POWER Cabinet","IHS",
U804="Sharing","Partners",
U804="Sites strategiques &amp; DataCenter","SST &amp; DC",
U804="Exclu","Exclu",
U804="SAT","SAT",
U804="SPARE-ISSUE","SPARE-ISSUE",
U804="Fiber CAmtel","TRANS_FO_CAMTEL",
U804="Fiber AOF","Fiber AOF",
U804="Projet OCM (HUAWEI)","TRAVAUX-HUAWEI",
U804="Projet OCM (NOKIA)","TRAVAUX-NOKIA",
U804="ACCESS-ISSUE","ACCESS-ISSUE",
U804="Projet OCM (ZTE, NOKIA, autres projets)","TRAVAUX OCM",
U804="No root CAuse","No root cause",
U804="ODU HS","PDH",
U804="IP &amp; VLAN","PDH",
U804="Warehouse HUAWEI","SPARE-ISSUE",
U804="SPARE-HS","SPARE-ISSUE",
U804="Power Telco","BSS",U804="no impacts","no impacts"
),"")</f>
        <v>No root cause</v>
      </c>
      <c r="T804" s="41" t="str" cm="1">
        <f t="array" ref="T804">IFERROR(_xlfn.IFS(
U804="MPR ISSUE","TX ISSUE",
U804="BSS Hardware Issue","RAN ISSUE",
U804="Sites strategiques, MLL, Pylone, etc.","ENVTECH",
U804="AKTIVCO DEFAUT GE &amp; POWER Cabinet","POWER ISSUE",
U804="AKTIVCO Coupure ENEO &amp; Baisse de tension","POWER ISSUE",
U804="Coupure ENEO &amp; Baisse de tension","POWER ISSUE",
U804="Defaut GE &amp; POWER Cabinet","POWER ISSUE",
U804="Sharing","POWER ISSUE",
U804="Sites strategiques &amp; DataCenter","POWER ISSUE",
U804="Exclu","Exclu",
U804="SAT","TX ISSUE",
U804="SPARE-ISSUE","SPARE-ISSUE",
U804="Fiber CAmtel","TX ISSUE",
U804="Fiber AOF","TX ISSUE",
U804="Projet OCM (HUAWEI)","TRAVAUX-HUAWEI",
U804="Projet OCM (NOKIA)","TRAVAUX -NOKIA",
U804="ACCESS-ISSUE","ACCESS-ISSUE",
U804="Projet OCM (ZTE, NOKIA, autres projets)","TRAVAUX OCM",
U804="No root CAuse","No root cause",
U804="ODU HS","TX ISSUE",
U804="IP &amp; VLAN","TX ISSUE",
U804="Warehouse HUAWEI","SPARE-ISSUE",
U804="SPARE-HS","SPARE-ISSUE",
U804="Power Telco","RAN ISSUE",U804="no impacts","no impacts"
),"")</f>
        <v>No root cause</v>
      </c>
      <c r="U804" s="68" t="s">
        <v>5691</v>
      </c>
      <c r="V804" s="41" t="str" cm="1">
        <f t="array" ref="V804">IFERROR(_xlfn.IFS(
U804="MPR ISSUE","ACTIVE",
U804="BSS Hardware Issue","ACTIVE",
U804="Sites strategiques, MLL, Pylone, etc.","PASSIVE",
U804="AKTIVCO DEFAUT GE &amp; POWER Cabinet","PASSIVE",
U804="AKTIVCO Coupure ENEO &amp; Baisse de tension","PASSIVE",
U804="Coupure ENEO &amp; Baisse de tension","PASSIVE",
U804="Defaut GE &amp; POWER Cabinet","PASSIVE",
U804="Sharing","PASSIVE",
U804="Sites strategiques &amp; DataCenter","PASSIVE",
U804="Exclu","Exclu",
U804="SAT","ACTIVE",
U804="SPARE-ISSUE","SPARE-ISSUE",
U804="Fiber CAmtel","ACTIVE",
U804="Fiber AOF","ACTIVE",
U804="Projet OCM (HUAWEI)","PLANNED WORKS",
U804="Projet OCM (NOKIA)","PLANNED WORKS",
U804="ACCESS-ISSUE","ACCESS-ISSUE",
U804="Projet OCM (ZTE, NOKIA, autres projets)","PLANNED WORKS",
U804="No root CAuse","No root cause",
U804="ODU HS","ACTIVE",
U804="IP &amp; VLAN","ACTIVE",
U804="Warehouse HUAWEI","SPARE-ISSUE",
U804="SPARE-HS","SPARE-ISSUE",
U804="Power Telco","ACTIVE", U804="no impacts","no impacts"
),"")</f>
        <v>No root cause</v>
      </c>
      <c r="W804" s="113"/>
      <c r="X804" s="113"/>
      <c r="Y804" s="113"/>
      <c r="Z804" s="113"/>
      <c r="AA804" s="113"/>
      <c r="AB804" s="17" t="s">
        <v>5465</v>
      </c>
      <c r="AC804" s="17" t="str">
        <f>_xlfn.XLOOKUP(B804,'INCIDENT-04-27-2026'!E:E,'INCIDENT-04-27-2026'!F:F,"")</f>
        <v/>
      </c>
      <c r="AD804" s="9"/>
      <c r="AE804" s="7" t="s">
        <v>5465</v>
      </c>
      <c r="AF804" s="6" t="str">
        <f>_xlfn.XLOOKUP(B804,'[13]Input_27-04'!$B:$B,'[13]Input_27-04'!$M:$M,"")</f>
        <v/>
      </c>
      <c r="AG804" s="7"/>
      <c r="AH804" s="3"/>
      <c r="AI804" s="18" t="str">
        <f>_xlfn.XLOOKUP(B804,'[3]Cells Huawei 27042026 10h'!$B:$B,'[3]Cells Huawei 27042026 10h'!$T:$T,"")</f>
        <v/>
      </c>
      <c r="AJ804" s="18" t="str">
        <f>_xlfn.XLOOKUP(B804,'[3]Cells Huawei 27042026 15h'!$B:$B,'[3]Cells Huawei 27042026 15h'!$T:$T,"")</f>
        <v/>
      </c>
      <c r="AK804" s="18" t="str">
        <f>_xlfn.XLOOKUP(B804,'[4]cells down 27042026 11h28'!$B:$B,'[4]cells down 27042026 11h28'!$R:$R,"")</f>
        <v/>
      </c>
      <c r="AL804" s="18" t="str">
        <f>_xlfn.XLOOKUP(B804,'[4]cells down 27042026 18h01'!$B:$B,'[4]cells down 27042026 18h01'!$R:$R,"")</f>
        <v/>
      </c>
      <c r="AM804" s="18" t="str">
        <f>_xlfn.XLOOKUP(B804,'[5]cell downs 27042026 11h'!$B:$B,'[5]cell downs 27042026 11h'!$R:$R,"")</f>
        <v/>
      </c>
      <c r="AN804" s="18" t="str">
        <f>_xlfn.XLOOKUP(B804,'[5]cell downs 27042026 17h40'!$B:$B,'[5]cell downs 27042026 17h40'!$R:$R,"")</f>
        <v/>
      </c>
      <c r="AO804" s="18" t="str">
        <f>_xlfn.XLOOKUP(B804,'[6]ALL SITES DOWN'!$D:$D,'[6]ALL SITES DOWN'!$J:$J,"")</f>
        <v/>
      </c>
      <c r="AP804" s="18" t="str">
        <f>_xlfn.XLOOKUP(B804,'[7]ALL SITES DOWN'!$D:$D,'[7]ALL SITES DOWN'!$J:$J,"")</f>
        <v/>
      </c>
      <c r="AQ804" s="9" t="str">
        <f>_xlfn.XLOOKUP(B804,[8]sheet1!$AC:$AC,[8]sheet1!$AF:$AF,"")</f>
        <v/>
      </c>
      <c r="AR804" s="14"/>
      <c r="AS804" s="14" t="s">
        <v>5465</v>
      </c>
      <c r="AT804" s="14" t="str">
        <f>_xlfn.XLOOKUP(B804,'[9]cell downs 18042026 17h'!$B:$B,'[9]cell downs 18042026 17h'!$B:$B,"")</f>
        <v/>
      </c>
      <c r="AU804" s="14" t="str">
        <f>_xlfn.XLOOKUP(B804,'[10]Cells Huawei 19042026 15h'!$B:$B,'[10]Cells Huawei 19042026 15h'!$B:$B,"")</f>
        <v/>
      </c>
      <c r="AV804" s="9" t="str">
        <f>_xlfn.XLOOKUP(B804,'[11]cells down 19042026 9H40'!$B:$B,'[11]cells down 19042026 9H40'!$B:$B,"")</f>
        <v/>
      </c>
    </row>
    <row r="805" spans="1:48" hidden="1" x14ac:dyDescent="0.3">
      <c r="A805" s="1" t="s">
        <v>61</v>
      </c>
      <c r="B805" s="1" t="s">
        <v>62</v>
      </c>
      <c r="C805" s="3" t="str">
        <f>_xlfn.XLOOKUP(B805,'[1]daily break down'!$D:$D,'[1]daily break down'!$E:$E,"")</f>
        <v>SUD-OUEST</v>
      </c>
      <c r="D805" s="1" t="s">
        <v>18</v>
      </c>
      <c r="E805" s="1"/>
      <c r="F805" s="3" t="s">
        <v>13</v>
      </c>
      <c r="G805" s="1" t="s">
        <v>63</v>
      </c>
      <c r="H805" s="27" t="str">
        <f>_xlfn.XLOOKUP(B805,[2]CALCULATION!$B:$B,[2]CALCULATION!$H:$H,"")</f>
        <v>Huawei</v>
      </c>
      <c r="I805" s="26">
        <v>7.2698276132670152</v>
      </c>
      <c r="J805" s="26">
        <v>1.2700180919034452</v>
      </c>
      <c r="K805" s="26">
        <v>0.27153906738235273</v>
      </c>
      <c r="L805" s="26">
        <v>6.0959940987292871</v>
      </c>
      <c r="M805" s="26">
        <v>0.97620301170266488</v>
      </c>
      <c r="N805" s="26">
        <v>0.3147891323020377</v>
      </c>
      <c r="O805" s="26">
        <v>0</v>
      </c>
      <c r="P805" s="114" t="s">
        <v>6364</v>
      </c>
      <c r="Q805" s="42" t="s">
        <v>5538</v>
      </c>
      <c r="R805" s="42"/>
      <c r="S805" s="41" t="str" cm="1">
        <f t="array" ref="S805">IFERROR(_xlfn.IFS(
U805="MPR ISSUE","PDH",
U805="BSS Hardware Issue","BSS",
U805="Sites strategiques, MLL, Pylone, etc.","ENVTECH",
U805="AKTIVCO DEFAUT GE &amp; POWER Cabinet","AKTIVCO",
U805="AKTIVCO Coupure ENEO &amp; Baisse de tension","AKTIVCO GRID ONLY",
U805="Coupure ENEO &amp; Baisse de tension","IHS GRID ONLY",
U805="Defaut GE &amp; POWER Cabinet","IHS",
U805="Sharing","Partners",
U805="Sites strategiques &amp; DataCenter","SST &amp; DC",
U805="Exclu","Exclu",
U805="SAT","SAT",
U805="SPARE-ISSUE","SPARE-ISSUE",
U805="Fiber CAmtel","TRANS_FO_CAMTEL",
U805="Fiber AOF","Fiber AOF",
U805="Projet OCM (HUAWEI)","TRAVAUX-HUAWEI",
U805="Projet OCM (NOKIA)","TRAVAUX-NOKIA",
U805="ACCESS-ISSUE","ACCESS-ISSUE",
U805="Projet OCM (ZTE, NOKIA, autres projets)","TRAVAUX OCM",
U805="No root CAuse","No root cause",
U805="ODU HS","PDH",
U805="IP &amp; VLAN","PDH",
U805="Warehouse HUAWEI","SPARE-ISSUE",
U805="SPARE-HS","SPARE-ISSUE",
U805="Power Telco","BSS",U805="no impacts","no impacts"
),"")</f>
        <v>No root cause</v>
      </c>
      <c r="T805" s="41" t="str" cm="1">
        <f t="array" ref="T805">IFERROR(_xlfn.IFS(
U805="MPR ISSUE","TX ISSUE",
U805="BSS Hardware Issue","RAN ISSUE",
U805="Sites strategiques, MLL, Pylone, etc.","ENVTECH",
U805="AKTIVCO DEFAUT GE &amp; POWER Cabinet","POWER ISSUE",
U805="AKTIVCO Coupure ENEO &amp; Baisse de tension","POWER ISSUE",
U805="Coupure ENEO &amp; Baisse de tension","POWER ISSUE",
U805="Defaut GE &amp; POWER Cabinet","POWER ISSUE",
U805="Sharing","POWER ISSUE",
U805="Sites strategiques &amp; DataCenter","POWER ISSUE",
U805="Exclu","Exclu",
U805="SAT","TX ISSUE",
U805="SPARE-ISSUE","SPARE-ISSUE",
U805="Fiber CAmtel","TX ISSUE",
U805="Fiber AOF","TX ISSUE",
U805="Projet OCM (HUAWEI)","TRAVAUX-HUAWEI",
U805="Projet OCM (NOKIA)","TRAVAUX -NOKIA",
U805="ACCESS-ISSUE","ACCESS-ISSUE",
U805="Projet OCM (ZTE, NOKIA, autres projets)","TRAVAUX OCM",
U805="No root CAuse","No root cause",
U805="ODU HS","TX ISSUE",
U805="IP &amp; VLAN","TX ISSUE",
U805="Warehouse HUAWEI","SPARE-ISSUE",
U805="SPARE-HS","SPARE-ISSUE",
U805="Power Telco","RAN ISSUE",U805="no impacts","no impacts"
),"")</f>
        <v>No root cause</v>
      </c>
      <c r="U805" s="68" t="s">
        <v>5691</v>
      </c>
      <c r="V805" s="41" t="str" cm="1">
        <f t="array" ref="V805">IFERROR(_xlfn.IFS(
U805="MPR ISSUE","ACTIVE",
U805="BSS Hardware Issue","ACTIVE",
U805="Sites strategiques, MLL, Pylone, etc.","PASSIVE",
U805="AKTIVCO DEFAUT GE &amp; POWER Cabinet","PASSIVE",
U805="AKTIVCO Coupure ENEO &amp; Baisse de tension","PASSIVE",
U805="Coupure ENEO &amp; Baisse de tension","PASSIVE",
U805="Defaut GE &amp; POWER Cabinet","PASSIVE",
U805="Sharing","PASSIVE",
U805="Sites strategiques &amp; DataCenter","PASSIVE",
U805="Exclu","Exclu",
U805="SAT","ACTIVE",
U805="SPARE-ISSUE","SPARE-ISSUE",
U805="Fiber CAmtel","ACTIVE",
U805="Fiber AOF","ACTIVE",
U805="Projet OCM (HUAWEI)","PLANNED WORKS",
U805="Projet OCM (NOKIA)","PLANNED WORKS",
U805="ACCESS-ISSUE","ACCESS-ISSUE",
U805="Projet OCM (ZTE, NOKIA, autres projets)","PLANNED WORKS",
U805="No root CAuse","No root cause",
U805="ODU HS","ACTIVE",
U805="IP &amp; VLAN","ACTIVE",
U805="Warehouse HUAWEI","SPARE-ISSUE",
U805="SPARE-HS","SPARE-ISSUE",
U805="Power Telco","ACTIVE", U805="no impacts","no impacts"
),"")</f>
        <v>No root cause</v>
      </c>
      <c r="W805" s="113"/>
      <c r="X805" s="113"/>
      <c r="Y805" s="113"/>
      <c r="Z805" s="113"/>
      <c r="AA805" s="113"/>
      <c r="AB805" s="17" t="s">
        <v>5465</v>
      </c>
      <c r="AC805" s="17" t="str">
        <f>_xlfn.XLOOKUP(B805,'INCIDENT-04-27-2026'!E:E,'INCIDENT-04-27-2026'!F:F,"")</f>
        <v/>
      </c>
      <c r="AD805" s="9"/>
      <c r="AE805" s="7" t="s">
        <v>5465</v>
      </c>
      <c r="AF805" s="6" t="str">
        <f>_xlfn.XLOOKUP(B805,'[13]Input_27-04'!$B:$B,'[13]Input_27-04'!$M:$M,"")</f>
        <v/>
      </c>
      <c r="AG805" s="7"/>
      <c r="AH805" s="3"/>
      <c r="AI805" s="18" t="str">
        <f>_xlfn.XLOOKUP(B805,'[3]Cells Huawei 27042026 10h'!$B:$B,'[3]Cells Huawei 27042026 10h'!$T:$T,"")</f>
        <v/>
      </c>
      <c r="AJ805" s="18" t="str">
        <f>_xlfn.XLOOKUP(B805,'[3]Cells Huawei 27042026 15h'!$B:$B,'[3]Cells Huawei 27042026 15h'!$T:$T,"")</f>
        <v/>
      </c>
      <c r="AK805" s="18" t="str">
        <f>_xlfn.XLOOKUP(B805,'[4]cells down 27042026 11h28'!$B:$B,'[4]cells down 27042026 11h28'!$R:$R,"")</f>
        <v/>
      </c>
      <c r="AL805" s="18" t="str">
        <f>_xlfn.XLOOKUP(B805,'[4]cells down 27042026 18h01'!$B:$B,'[4]cells down 27042026 18h01'!$R:$R,"")</f>
        <v/>
      </c>
      <c r="AM805" s="18" t="str">
        <f>_xlfn.XLOOKUP(B805,'[5]cell downs 27042026 11h'!$B:$B,'[5]cell downs 27042026 11h'!$R:$R,"")</f>
        <v/>
      </c>
      <c r="AN805" s="18" t="str">
        <f>_xlfn.XLOOKUP(B805,'[5]cell downs 27042026 17h40'!$B:$B,'[5]cell downs 27042026 17h40'!$R:$R,"")</f>
        <v/>
      </c>
      <c r="AO805" s="18" t="str">
        <f>_xlfn.XLOOKUP(B805,'[6]ALL SITES DOWN'!$D:$D,'[6]ALL SITES DOWN'!$J:$J,"")</f>
        <v/>
      </c>
      <c r="AP805" s="18" t="str">
        <f>_xlfn.XLOOKUP(B805,'[7]ALL SITES DOWN'!$D:$D,'[7]ALL SITES DOWN'!$J:$J,"")</f>
        <v/>
      </c>
      <c r="AQ805" s="9" t="str">
        <f>_xlfn.XLOOKUP(B805,[8]sheet1!$AC:$AC,[8]sheet1!$AF:$AF,"")</f>
        <v/>
      </c>
      <c r="AR805" s="14"/>
      <c r="AS805" s="14" t="s">
        <v>5465</v>
      </c>
      <c r="AT805" s="14" t="str">
        <f>_xlfn.XLOOKUP(B805,'[9]cell downs 18042026 17h'!$B:$B,'[9]cell downs 18042026 17h'!$B:$B,"")</f>
        <v/>
      </c>
      <c r="AU805" s="14" t="str">
        <f>_xlfn.XLOOKUP(B805,'[10]Cells Huawei 19042026 15h'!$B:$B,'[10]Cells Huawei 19042026 15h'!$B:$B,"")</f>
        <v/>
      </c>
      <c r="AV805" s="9" t="str">
        <f>_xlfn.XLOOKUP(B805,'[11]cells down 19042026 9H40'!$B:$B,'[11]cells down 19042026 9H40'!$B:$B,"")</f>
        <v/>
      </c>
    </row>
    <row r="806" spans="1:48" hidden="1" x14ac:dyDescent="0.3">
      <c r="A806" s="1" t="s">
        <v>178</v>
      </c>
      <c r="B806" s="8" t="s">
        <v>179</v>
      </c>
      <c r="C806" s="3" t="str">
        <f>_xlfn.XLOOKUP(B806,'[1]daily break down'!$D:$D,'[1]daily break down'!$E:$E,"")</f>
        <v>SUD-OUEST</v>
      </c>
      <c r="D806" s="1" t="s">
        <v>18</v>
      </c>
      <c r="E806" s="1"/>
      <c r="F806" s="3" t="s">
        <v>13</v>
      </c>
      <c r="G806" s="1" t="s">
        <v>14</v>
      </c>
      <c r="H806" s="27" t="str">
        <f>_xlfn.XLOOKUP(B806,[2]CALCULATION!$B:$B,[2]CALCULATION!$H:$H,"")</f>
        <v>Huawei</v>
      </c>
      <c r="I806" s="26">
        <v>4.4679724797607525</v>
      </c>
      <c r="J806" s="26">
        <v>0</v>
      </c>
      <c r="K806" s="26">
        <v>0</v>
      </c>
      <c r="L806" s="26">
        <v>0.14446413437090688</v>
      </c>
      <c r="M806" s="26">
        <v>7.5620732065758648E-3</v>
      </c>
      <c r="N806" s="26">
        <v>0.27171741816552664</v>
      </c>
      <c r="O806" s="26">
        <v>0</v>
      </c>
      <c r="P806" s="114" t="s">
        <v>6364</v>
      </c>
      <c r="Q806" s="42" t="s">
        <v>5538</v>
      </c>
      <c r="R806" s="42"/>
      <c r="S806" s="41" t="str" cm="1">
        <f t="array" ref="S806">IFERROR(_xlfn.IFS(
U806="MPR ISSUE","PDH",
U806="BSS Hardware Issue","BSS",
U806="Sites strategiques, MLL, Pylone, etc.","ENVTECH",
U806="AKTIVCO DEFAUT GE &amp; POWER Cabinet","AKTIVCO",
U806="AKTIVCO Coupure ENEO &amp; Baisse de tension","AKTIVCO GRID ONLY",
U806="Coupure ENEO &amp; Baisse de tension","IHS GRID ONLY",
U806="Defaut GE &amp; POWER Cabinet","IHS",
U806="Sharing","Partners",
U806="Sites strategiques &amp; DataCenter","SST &amp; DC",
U806="Exclu","Exclu",
U806="SAT","SAT",
U806="SPARE-ISSUE","SPARE-ISSUE",
U806="Fiber CAmtel","TRANS_FO_CAMTEL",
U806="Fiber AOF","Fiber AOF",
U806="Projet OCM (HUAWEI)","TRAVAUX-HUAWEI",
U806="Projet OCM (NOKIA)","TRAVAUX-NOKIA",
U806="ACCESS-ISSUE","ACCESS-ISSUE",
U806="Projet OCM (ZTE, NOKIA, autres projets)","TRAVAUX OCM",
U806="No root CAuse","No root cause",
U806="ODU HS","PDH",
U806="IP &amp; VLAN","PDH",
U806="Warehouse HUAWEI","SPARE-ISSUE",
U806="SPARE-HS","SPARE-ISSUE",
U806="Power Telco","BSS",U806="no impacts","no impacts"
),"")</f>
        <v>No root cause</v>
      </c>
      <c r="T806" s="41" t="str" cm="1">
        <f t="array" ref="T806">IFERROR(_xlfn.IFS(
U806="MPR ISSUE","TX ISSUE",
U806="BSS Hardware Issue","RAN ISSUE",
U806="Sites strategiques, MLL, Pylone, etc.","ENVTECH",
U806="AKTIVCO DEFAUT GE &amp; POWER Cabinet","POWER ISSUE",
U806="AKTIVCO Coupure ENEO &amp; Baisse de tension","POWER ISSUE",
U806="Coupure ENEO &amp; Baisse de tension","POWER ISSUE",
U806="Defaut GE &amp; POWER Cabinet","POWER ISSUE",
U806="Sharing","POWER ISSUE",
U806="Sites strategiques &amp; DataCenter","POWER ISSUE",
U806="Exclu","Exclu",
U806="SAT","TX ISSUE",
U806="SPARE-ISSUE","SPARE-ISSUE",
U806="Fiber CAmtel","TX ISSUE",
U806="Fiber AOF","TX ISSUE",
U806="Projet OCM (HUAWEI)","TRAVAUX-HUAWEI",
U806="Projet OCM (NOKIA)","TRAVAUX -NOKIA",
U806="ACCESS-ISSUE","ACCESS-ISSUE",
U806="Projet OCM (ZTE, NOKIA, autres projets)","TRAVAUX OCM",
U806="No root CAuse","No root cause",
U806="ODU HS","TX ISSUE",
U806="IP &amp; VLAN","TX ISSUE",
U806="Warehouse HUAWEI","SPARE-ISSUE",
U806="SPARE-HS","SPARE-ISSUE",
U806="Power Telco","RAN ISSUE",U806="no impacts","no impacts"
),"")</f>
        <v>No root cause</v>
      </c>
      <c r="U806" s="68" t="s">
        <v>5691</v>
      </c>
      <c r="V806" s="41" t="str" cm="1">
        <f t="array" ref="V806">IFERROR(_xlfn.IFS(
U806="MPR ISSUE","ACTIVE",
U806="BSS Hardware Issue","ACTIVE",
U806="Sites strategiques, MLL, Pylone, etc.","PASSIVE",
U806="AKTIVCO DEFAUT GE &amp; POWER Cabinet","PASSIVE",
U806="AKTIVCO Coupure ENEO &amp; Baisse de tension","PASSIVE",
U806="Coupure ENEO &amp; Baisse de tension","PASSIVE",
U806="Defaut GE &amp; POWER Cabinet","PASSIVE",
U806="Sharing","PASSIVE",
U806="Sites strategiques &amp; DataCenter","PASSIVE",
U806="Exclu","Exclu",
U806="SAT","ACTIVE",
U806="SPARE-ISSUE","SPARE-ISSUE",
U806="Fiber CAmtel","ACTIVE",
U806="Fiber AOF","ACTIVE",
U806="Projet OCM (HUAWEI)","PLANNED WORKS",
U806="Projet OCM (NOKIA)","PLANNED WORKS",
U806="ACCESS-ISSUE","ACCESS-ISSUE",
U806="Projet OCM (ZTE, NOKIA, autres projets)","PLANNED WORKS",
U806="No root CAuse","No root cause",
U806="ODU HS","ACTIVE",
U806="IP &amp; VLAN","ACTIVE",
U806="Warehouse HUAWEI","SPARE-ISSUE",
U806="SPARE-HS","SPARE-ISSUE",
U806="Power Telco","ACTIVE", U806="no impacts","no impacts"
),"")</f>
        <v>No root cause</v>
      </c>
      <c r="W806" s="113"/>
      <c r="X806" s="113"/>
      <c r="Y806" s="113"/>
      <c r="Z806" s="113"/>
      <c r="AA806" s="113"/>
      <c r="AB806" s="17" t="s">
        <v>5465</v>
      </c>
      <c r="AC806" s="17" t="str">
        <f>_xlfn.XLOOKUP(B806,'INCIDENT-04-27-2026'!E:E,'INCIDENT-04-27-2026'!F:F,"")</f>
        <v/>
      </c>
      <c r="AD806" s="9"/>
      <c r="AE806" s="7" t="s">
        <v>5465</v>
      </c>
      <c r="AF806" s="6" t="str">
        <f>_xlfn.XLOOKUP(B806,'[13]Input_27-04'!$B:$B,'[13]Input_27-04'!$M:$M,"")</f>
        <v/>
      </c>
      <c r="AG806" s="7"/>
      <c r="AH806" s="3"/>
      <c r="AI806" s="18" t="str">
        <f>_xlfn.XLOOKUP(B806,'[3]Cells Huawei 27042026 10h'!$B:$B,'[3]Cells Huawei 27042026 10h'!$T:$T,"")</f>
        <v/>
      </c>
      <c r="AJ806" s="18" t="str">
        <f>_xlfn.XLOOKUP(B806,'[3]Cells Huawei 27042026 15h'!$B:$B,'[3]Cells Huawei 27042026 15h'!$T:$T,"")</f>
        <v/>
      </c>
      <c r="AK806" s="18" t="str">
        <f>_xlfn.XLOOKUP(B806,'[4]cells down 27042026 11h28'!$B:$B,'[4]cells down 27042026 11h28'!$R:$R,"")</f>
        <v/>
      </c>
      <c r="AL806" s="18" t="str">
        <f>_xlfn.XLOOKUP(B806,'[4]cells down 27042026 18h01'!$B:$B,'[4]cells down 27042026 18h01'!$R:$R,"")</f>
        <v/>
      </c>
      <c r="AM806" s="18" t="str">
        <f>_xlfn.XLOOKUP(B806,'[5]cell downs 27042026 11h'!$B:$B,'[5]cell downs 27042026 11h'!$R:$R,"")</f>
        <v/>
      </c>
      <c r="AN806" s="18" t="str">
        <f>_xlfn.XLOOKUP(B806,'[5]cell downs 27042026 17h40'!$B:$B,'[5]cell downs 27042026 17h40'!$R:$R,"")</f>
        <v/>
      </c>
      <c r="AO806" s="18" t="str">
        <f>_xlfn.XLOOKUP(B806,'[6]ALL SITES DOWN'!$D:$D,'[6]ALL SITES DOWN'!$J:$J,"")</f>
        <v/>
      </c>
      <c r="AP806" s="18" t="str">
        <f>_xlfn.XLOOKUP(B806,'[7]ALL SITES DOWN'!$D:$D,'[7]ALL SITES DOWN'!$J:$J,"")</f>
        <v/>
      </c>
      <c r="AQ806" s="9" t="str">
        <f>_xlfn.XLOOKUP(B806,[8]sheet1!$AC:$AC,[8]sheet1!$AF:$AF,"")</f>
        <v/>
      </c>
      <c r="AR806" s="14"/>
      <c r="AS806" s="14" t="s">
        <v>5465</v>
      </c>
      <c r="AT806" s="14" t="str">
        <f>_xlfn.XLOOKUP(B806,'[9]cell downs 18042026 17h'!$B:$B,'[9]cell downs 18042026 17h'!$B:$B,"")</f>
        <v/>
      </c>
      <c r="AU806" s="14" t="str">
        <f>_xlfn.XLOOKUP(B806,'[10]Cells Huawei 19042026 15h'!$B:$B,'[10]Cells Huawei 19042026 15h'!$B:$B,"")</f>
        <v/>
      </c>
      <c r="AV806" s="9" t="str">
        <f>_xlfn.XLOOKUP(B806,'[11]cells down 19042026 9H40'!$B:$B,'[11]cells down 19042026 9H40'!$B:$B,"")</f>
        <v/>
      </c>
    </row>
    <row r="807" spans="1:48" hidden="1" x14ac:dyDescent="0.3">
      <c r="A807" s="1" t="s">
        <v>3743</v>
      </c>
      <c r="B807" s="8" t="s">
        <v>3744</v>
      </c>
      <c r="C807" s="3" t="str">
        <f>_xlfn.XLOOKUP(B807,'[1]daily break down'!$D:$D,'[1]daily break down'!$E:$E,"")</f>
        <v>Maroua</v>
      </c>
      <c r="D807" s="1" t="s">
        <v>11</v>
      </c>
      <c r="E807" s="1" t="s">
        <v>12</v>
      </c>
      <c r="F807" s="3" t="s">
        <v>55</v>
      </c>
      <c r="G807" s="1" t="s">
        <v>84</v>
      </c>
      <c r="H807" s="27" t="str">
        <f>_xlfn.XLOOKUP(B807,[2]CALCULATION!$B:$B,[2]CALCULATION!$H:$H,"")</f>
        <v>Huawei</v>
      </c>
      <c r="I807" s="26">
        <v>0</v>
      </c>
      <c r="J807" s="26">
        <v>0</v>
      </c>
      <c r="K807" s="26">
        <v>0</v>
      </c>
      <c r="L807" s="26">
        <v>0</v>
      </c>
      <c r="M807" s="26">
        <v>0</v>
      </c>
      <c r="N807" s="26">
        <v>0.23611860184400438</v>
      </c>
      <c r="O807" s="26">
        <v>0</v>
      </c>
      <c r="P807" s="114" t="s">
        <v>6364</v>
      </c>
      <c r="Q807" s="42" t="s">
        <v>5538</v>
      </c>
      <c r="R807" s="42"/>
      <c r="S807" s="41" t="str" cm="1">
        <f t="array" ref="S807">IFERROR(_xlfn.IFS(
U807="MPR ISSUE","PDH",
U807="BSS Hardware Issue","BSS",
U807="Sites strategiques, MLL, Pylone, etc.","ENVTECH",
U807="AKTIVCO DEFAUT GE &amp; POWER Cabinet","AKTIVCO",
U807="AKTIVCO Coupure ENEO &amp; Baisse de tension","AKTIVCO GRID ONLY",
U807="Coupure ENEO &amp; Baisse de tension","IHS GRID ONLY",
U807="Defaut GE &amp; POWER Cabinet","IHS",
U807="Sharing","Partners",
U807="Sites strategiques &amp; DataCenter","SST &amp; DC",
U807="Exclu","Exclu",
U807="SAT","SAT",
U807="SPARE-ISSUE","SPARE-ISSUE",
U807="Fiber CAmtel","TRANS_FO_CAMTEL",
U807="Fiber AOF","Fiber AOF",
U807="Projet OCM (HUAWEI)","TRAVAUX-HUAWEI",
U807="Projet OCM (NOKIA)","TRAVAUX-NOKIA",
U807="ACCESS-ISSUE","ACCESS-ISSUE",
U807="Projet OCM (ZTE, NOKIA, autres projets)","TRAVAUX OCM",
U807="No root CAuse","No root cause",
U807="ODU HS","PDH",
U807="IP &amp; VLAN","PDH",
U807="Warehouse HUAWEI","SPARE-ISSUE",
U807="SPARE-HS","SPARE-ISSUE",
U807="Power Telco","BSS",U807="no impacts","no impacts"
),"")</f>
        <v>No root cause</v>
      </c>
      <c r="T807" s="41" t="str" cm="1">
        <f t="array" ref="T807">IFERROR(_xlfn.IFS(
U807="MPR ISSUE","TX ISSUE",
U807="BSS Hardware Issue","RAN ISSUE",
U807="Sites strategiques, MLL, Pylone, etc.","ENVTECH",
U807="AKTIVCO DEFAUT GE &amp; POWER Cabinet","POWER ISSUE",
U807="AKTIVCO Coupure ENEO &amp; Baisse de tension","POWER ISSUE",
U807="Coupure ENEO &amp; Baisse de tension","POWER ISSUE",
U807="Defaut GE &amp; POWER Cabinet","POWER ISSUE",
U807="Sharing","POWER ISSUE",
U807="Sites strategiques &amp; DataCenter","POWER ISSUE",
U807="Exclu","Exclu",
U807="SAT","TX ISSUE",
U807="SPARE-ISSUE","SPARE-ISSUE",
U807="Fiber CAmtel","TX ISSUE",
U807="Fiber AOF","TX ISSUE",
U807="Projet OCM (HUAWEI)","TRAVAUX-HUAWEI",
U807="Projet OCM (NOKIA)","TRAVAUX -NOKIA",
U807="ACCESS-ISSUE","ACCESS-ISSUE",
U807="Projet OCM (ZTE, NOKIA, autres projets)","TRAVAUX OCM",
U807="No root CAuse","No root cause",
U807="ODU HS","TX ISSUE",
U807="IP &amp; VLAN","TX ISSUE",
U807="Warehouse HUAWEI","SPARE-ISSUE",
U807="SPARE-HS","SPARE-ISSUE",
U807="Power Telco","RAN ISSUE",U807="no impacts","no impacts"
),"")</f>
        <v>No root cause</v>
      </c>
      <c r="U807" s="68" t="s">
        <v>5691</v>
      </c>
      <c r="V807" s="41" t="str" cm="1">
        <f t="array" ref="V807">IFERROR(_xlfn.IFS(
U807="MPR ISSUE","ACTIVE",
U807="BSS Hardware Issue","ACTIVE",
U807="Sites strategiques, MLL, Pylone, etc.","PASSIVE",
U807="AKTIVCO DEFAUT GE &amp; POWER Cabinet","PASSIVE",
U807="AKTIVCO Coupure ENEO &amp; Baisse de tension","PASSIVE",
U807="Coupure ENEO &amp; Baisse de tension","PASSIVE",
U807="Defaut GE &amp; POWER Cabinet","PASSIVE",
U807="Sharing","PASSIVE",
U807="Sites strategiques &amp; DataCenter","PASSIVE",
U807="Exclu","Exclu",
U807="SAT","ACTIVE",
U807="SPARE-ISSUE","SPARE-ISSUE",
U807="Fiber CAmtel","ACTIVE",
U807="Fiber AOF","ACTIVE",
U807="Projet OCM (HUAWEI)","PLANNED WORKS",
U807="Projet OCM (NOKIA)","PLANNED WORKS",
U807="ACCESS-ISSUE","ACCESS-ISSUE",
U807="Projet OCM (ZTE, NOKIA, autres projets)","PLANNED WORKS",
U807="No root CAuse","No root cause",
U807="ODU HS","ACTIVE",
U807="IP &amp; VLAN","ACTIVE",
U807="Warehouse HUAWEI","SPARE-ISSUE",
U807="SPARE-HS","SPARE-ISSUE",
U807="Power Telco","ACTIVE", U807="no impacts","no impacts"
),"")</f>
        <v>No root cause</v>
      </c>
      <c r="W807" s="113"/>
      <c r="X807" s="113"/>
      <c r="Y807" s="113"/>
      <c r="Z807" s="113"/>
      <c r="AA807" s="113"/>
      <c r="AB807" s="17" t="s">
        <v>5465</v>
      </c>
      <c r="AC807" s="17" t="str">
        <f>_xlfn.XLOOKUP(B807,'INCIDENT-04-27-2026'!E:E,'INCIDENT-04-27-2026'!F:F,"")</f>
        <v/>
      </c>
      <c r="AD807" s="9"/>
      <c r="AE807" s="7" t="s">
        <v>5465</v>
      </c>
      <c r="AF807" s="6" t="str">
        <f>_xlfn.XLOOKUP(B807,'[13]Input_27-04'!$B:$B,'[13]Input_27-04'!$M:$M,"")</f>
        <v/>
      </c>
      <c r="AG807" s="7"/>
      <c r="AH807" s="3"/>
      <c r="AI807" s="18" t="str">
        <f>_xlfn.XLOOKUP(B807,'[3]Cells Huawei 27042026 10h'!$B:$B,'[3]Cells Huawei 27042026 10h'!$T:$T,"")</f>
        <v/>
      </c>
      <c r="AJ807" s="18" t="str">
        <f>_xlfn.XLOOKUP(B807,'[3]Cells Huawei 27042026 15h'!$B:$B,'[3]Cells Huawei 27042026 15h'!$T:$T,"")</f>
        <v/>
      </c>
      <c r="AK807" s="18" t="str">
        <f>_xlfn.XLOOKUP(B807,'[4]cells down 27042026 11h28'!$B:$B,'[4]cells down 27042026 11h28'!$R:$R,"")</f>
        <v/>
      </c>
      <c r="AL807" s="18" t="str">
        <f>_xlfn.XLOOKUP(B807,'[4]cells down 27042026 18h01'!$B:$B,'[4]cells down 27042026 18h01'!$R:$R,"")</f>
        <v/>
      </c>
      <c r="AM807" s="18" t="str">
        <f>_xlfn.XLOOKUP(B807,'[5]cell downs 27042026 11h'!$B:$B,'[5]cell downs 27042026 11h'!$R:$R,"")</f>
        <v/>
      </c>
      <c r="AN807" s="18" t="str">
        <f>_xlfn.XLOOKUP(B807,'[5]cell downs 27042026 17h40'!$B:$B,'[5]cell downs 27042026 17h40'!$R:$R,"")</f>
        <v/>
      </c>
      <c r="AO807" s="18" t="str">
        <f>_xlfn.XLOOKUP(B807,'[6]ALL SITES DOWN'!$D:$D,'[6]ALL SITES DOWN'!$J:$J,"")</f>
        <v/>
      </c>
      <c r="AP807" s="18" t="str">
        <f>_xlfn.XLOOKUP(B807,'[7]ALL SITES DOWN'!$D:$D,'[7]ALL SITES DOWN'!$J:$J,"")</f>
        <v/>
      </c>
      <c r="AQ807" s="9" t="str">
        <f>_xlfn.XLOOKUP(B807,[8]sheet1!$AC:$AC,[8]sheet1!$AF:$AF,"")</f>
        <v/>
      </c>
      <c r="AR807" s="14"/>
      <c r="AS807" s="14" t="s">
        <v>5465</v>
      </c>
      <c r="AT807" s="14" t="str">
        <f>_xlfn.XLOOKUP(B807,'[9]cell downs 18042026 17h'!$B:$B,'[9]cell downs 18042026 17h'!$B:$B,"")</f>
        <v/>
      </c>
      <c r="AU807" s="14" t="str">
        <f>_xlfn.XLOOKUP(B807,'[10]Cells Huawei 19042026 15h'!$B:$B,'[10]Cells Huawei 19042026 15h'!$B:$B,"")</f>
        <v/>
      </c>
      <c r="AV807" s="9" t="str">
        <f>_xlfn.XLOOKUP(B807,'[11]cells down 19042026 9H40'!$B:$B,'[11]cells down 19042026 9H40'!$B:$B,"")</f>
        <v/>
      </c>
    </row>
    <row r="808" spans="1:48" hidden="1" x14ac:dyDescent="0.3">
      <c r="A808" s="1" t="s">
        <v>2876</v>
      </c>
      <c r="B808" s="8" t="s">
        <v>2877</v>
      </c>
      <c r="C808" s="3" t="str">
        <f>_xlfn.XLOOKUP(B808,'[1]daily break down'!$D:$D,'[1]daily break down'!$E:$E,"")</f>
        <v>NORD</v>
      </c>
      <c r="D808" s="1" t="s">
        <v>21</v>
      </c>
      <c r="E808" s="1" t="s">
        <v>988</v>
      </c>
      <c r="F808" s="3" t="s">
        <v>23</v>
      </c>
      <c r="G808" s="1" t="s">
        <v>24</v>
      </c>
      <c r="H808" s="27" t="str">
        <f>_xlfn.XLOOKUP(B808,[2]CALCULATION!$B:$B,[2]CALCULATION!$H:$H,"")</f>
        <v>Huawei</v>
      </c>
      <c r="I808" s="26">
        <v>2.5123204721016568</v>
      </c>
      <c r="J808" s="26">
        <v>2.5490964035921277</v>
      </c>
      <c r="K808" s="26">
        <v>0.61286679622067552</v>
      </c>
      <c r="L808" s="26">
        <v>1.2565704428521285</v>
      </c>
      <c r="M808" s="26">
        <v>0.88886463318237741</v>
      </c>
      <c r="N808" s="26">
        <v>0.1984509164376643</v>
      </c>
      <c r="O808" s="26">
        <v>0</v>
      </c>
      <c r="P808" s="114" t="s">
        <v>6364</v>
      </c>
      <c r="Q808" s="42" t="s">
        <v>5538</v>
      </c>
      <c r="R808" s="42"/>
      <c r="S808" s="41" t="str" cm="1">
        <f t="array" ref="S808">IFERROR(_xlfn.IFS(
U808="MPR ISSUE","PDH",
U808="BSS Hardware Issue","BSS",
U808="Sites strategiques, MLL, Pylone, etc.","ENVTECH",
U808="AKTIVCO DEFAUT GE &amp; POWER Cabinet","AKTIVCO",
U808="AKTIVCO Coupure ENEO &amp; Baisse de tension","AKTIVCO GRID ONLY",
U808="Coupure ENEO &amp; Baisse de tension","IHS GRID ONLY",
U808="Defaut GE &amp; POWER Cabinet","IHS",
U808="Sharing","Partners",
U808="Sites strategiques &amp; DataCenter","SST &amp; DC",
U808="Exclu","Exclu",
U808="SAT","SAT",
U808="SPARE-ISSUE","SPARE-ISSUE",
U808="Fiber CAmtel","TRANS_FO_CAMTEL",
U808="Fiber AOF","Fiber AOF",
U808="Projet OCM (HUAWEI)","TRAVAUX-HUAWEI",
U808="Projet OCM (NOKIA)","TRAVAUX-NOKIA",
U808="ACCESS-ISSUE","ACCESS-ISSUE",
U808="Projet OCM (ZTE, NOKIA, autres projets)","TRAVAUX OCM",
U808="No root CAuse","No root cause",
U808="ODU HS","PDH",
U808="IP &amp; VLAN","PDH",
U808="Warehouse HUAWEI","SPARE-ISSUE",
U808="SPARE-HS","SPARE-ISSUE",
U808="Power Telco","BSS",U808="no impacts","no impacts"
),"")</f>
        <v>No root cause</v>
      </c>
      <c r="T808" s="41" t="str" cm="1">
        <f t="array" ref="T808">IFERROR(_xlfn.IFS(
U808="MPR ISSUE","TX ISSUE",
U808="BSS Hardware Issue","RAN ISSUE",
U808="Sites strategiques, MLL, Pylone, etc.","ENVTECH",
U808="AKTIVCO DEFAUT GE &amp; POWER Cabinet","POWER ISSUE",
U808="AKTIVCO Coupure ENEO &amp; Baisse de tension","POWER ISSUE",
U808="Coupure ENEO &amp; Baisse de tension","POWER ISSUE",
U808="Defaut GE &amp; POWER Cabinet","POWER ISSUE",
U808="Sharing","POWER ISSUE",
U808="Sites strategiques &amp; DataCenter","POWER ISSUE",
U808="Exclu","Exclu",
U808="SAT","TX ISSUE",
U808="SPARE-ISSUE","SPARE-ISSUE",
U808="Fiber CAmtel","TX ISSUE",
U808="Fiber AOF","TX ISSUE",
U808="Projet OCM (HUAWEI)","TRAVAUX-HUAWEI",
U808="Projet OCM (NOKIA)","TRAVAUX -NOKIA",
U808="ACCESS-ISSUE","ACCESS-ISSUE",
U808="Projet OCM (ZTE, NOKIA, autres projets)","TRAVAUX OCM",
U808="No root CAuse","No root cause",
U808="ODU HS","TX ISSUE",
U808="IP &amp; VLAN","TX ISSUE",
U808="Warehouse HUAWEI","SPARE-ISSUE",
U808="SPARE-HS","SPARE-ISSUE",
U808="Power Telco","RAN ISSUE",U808="no impacts","no impacts"
),"")</f>
        <v>No root cause</v>
      </c>
      <c r="U808" s="68" t="s">
        <v>5691</v>
      </c>
      <c r="V808" s="41" t="str" cm="1">
        <f t="array" ref="V808">IFERROR(_xlfn.IFS(
U808="MPR ISSUE","ACTIVE",
U808="BSS Hardware Issue","ACTIVE",
U808="Sites strategiques, MLL, Pylone, etc.","PASSIVE",
U808="AKTIVCO DEFAUT GE &amp; POWER Cabinet","PASSIVE",
U808="AKTIVCO Coupure ENEO &amp; Baisse de tension","PASSIVE",
U808="Coupure ENEO &amp; Baisse de tension","PASSIVE",
U808="Defaut GE &amp; POWER Cabinet","PASSIVE",
U808="Sharing","PASSIVE",
U808="Sites strategiques &amp; DataCenter","PASSIVE",
U808="Exclu","Exclu",
U808="SAT","ACTIVE",
U808="SPARE-ISSUE","SPARE-ISSUE",
U808="Fiber CAmtel","ACTIVE",
U808="Fiber AOF","ACTIVE",
U808="Projet OCM (HUAWEI)","PLANNED WORKS",
U808="Projet OCM (NOKIA)","PLANNED WORKS",
U808="ACCESS-ISSUE","ACCESS-ISSUE",
U808="Projet OCM (ZTE, NOKIA, autres projets)","PLANNED WORKS",
U808="No root CAuse","No root cause",
U808="ODU HS","ACTIVE",
U808="IP &amp; VLAN","ACTIVE",
U808="Warehouse HUAWEI","SPARE-ISSUE",
U808="SPARE-HS","SPARE-ISSUE",
U808="Power Telco","ACTIVE", U808="no impacts","no impacts"
),"")</f>
        <v>No root cause</v>
      </c>
      <c r="W808" s="113"/>
      <c r="X808" s="113"/>
      <c r="Y808" s="113"/>
      <c r="Z808" s="113"/>
      <c r="AA808" s="113"/>
      <c r="AB808" s="17" t="s">
        <v>5465</v>
      </c>
      <c r="AC808" s="17" t="str">
        <f>_xlfn.XLOOKUP(B808,'INCIDENT-04-27-2026'!E:E,'INCIDENT-04-27-2026'!F:F,"")</f>
        <v/>
      </c>
      <c r="AD808" s="9"/>
      <c r="AE808" s="7" t="s">
        <v>5465</v>
      </c>
      <c r="AF808" s="6" t="str">
        <f>_xlfn.XLOOKUP(B808,'[13]Input_27-04'!$B:$B,'[13]Input_27-04'!$M:$M,"")</f>
        <v/>
      </c>
      <c r="AG808" s="7"/>
      <c r="AH808" s="3"/>
      <c r="AI808" s="18" t="str">
        <f>_xlfn.XLOOKUP(B808,'[3]Cells Huawei 27042026 10h'!$B:$B,'[3]Cells Huawei 27042026 10h'!$T:$T,"")</f>
        <v/>
      </c>
      <c r="AJ808" s="18" t="str">
        <f>_xlfn.XLOOKUP(B808,'[3]Cells Huawei 27042026 15h'!$B:$B,'[3]Cells Huawei 27042026 15h'!$T:$T,"")</f>
        <v/>
      </c>
      <c r="AK808" s="18" t="str">
        <f>_xlfn.XLOOKUP(B808,'[4]cells down 27042026 11h28'!$B:$B,'[4]cells down 27042026 11h28'!$R:$R,"")</f>
        <v/>
      </c>
      <c r="AL808" s="18" t="str">
        <f>_xlfn.XLOOKUP(B808,'[4]cells down 27042026 18h01'!$B:$B,'[4]cells down 27042026 18h01'!$R:$R,"")</f>
        <v/>
      </c>
      <c r="AM808" s="18" t="str">
        <f>_xlfn.XLOOKUP(B808,'[5]cell downs 27042026 11h'!$B:$B,'[5]cell downs 27042026 11h'!$R:$R,"")</f>
        <v/>
      </c>
      <c r="AN808" s="18" t="str">
        <f>_xlfn.XLOOKUP(B808,'[5]cell downs 27042026 17h40'!$B:$B,'[5]cell downs 27042026 17h40'!$R:$R,"")</f>
        <v/>
      </c>
      <c r="AO808" s="18" t="str">
        <f>_xlfn.XLOOKUP(B808,'[6]ALL SITES DOWN'!$D:$D,'[6]ALL SITES DOWN'!$J:$J,"")</f>
        <v/>
      </c>
      <c r="AP808" s="18" t="str">
        <f>_xlfn.XLOOKUP(B808,'[7]ALL SITES DOWN'!$D:$D,'[7]ALL SITES DOWN'!$J:$J,"")</f>
        <v/>
      </c>
      <c r="AQ808" s="9" t="str">
        <f>_xlfn.XLOOKUP(B808,[8]sheet1!$AC:$AC,[8]sheet1!$AF:$AF,"")</f>
        <v/>
      </c>
      <c r="AR808" s="14"/>
      <c r="AS808" s="14" t="s">
        <v>5465</v>
      </c>
      <c r="AT808" s="14" t="str">
        <f>_xlfn.XLOOKUP(B808,'[9]cell downs 18042026 17h'!$B:$B,'[9]cell downs 18042026 17h'!$B:$B,"")</f>
        <v/>
      </c>
      <c r="AU808" s="14" t="str">
        <f>_xlfn.XLOOKUP(B808,'[10]Cells Huawei 19042026 15h'!$B:$B,'[10]Cells Huawei 19042026 15h'!$B:$B,"")</f>
        <v/>
      </c>
      <c r="AV808" s="9" t="str">
        <f>_xlfn.XLOOKUP(B808,'[11]cells down 19042026 9H40'!$B:$B,'[11]cells down 19042026 9H40'!$B:$B,"")</f>
        <v/>
      </c>
    </row>
    <row r="809" spans="1:48" hidden="1" x14ac:dyDescent="0.3">
      <c r="A809" s="1" t="s">
        <v>4354</v>
      </c>
      <c r="B809" s="8" t="s">
        <v>4355</v>
      </c>
      <c r="C809" s="3" t="str">
        <f>_xlfn.XLOOKUP(B809,'[1]daily break down'!$D:$D,'[1]daily break down'!$E:$E,"")</f>
        <v>OUEST</v>
      </c>
      <c r="D809" s="1" t="s">
        <v>21</v>
      </c>
      <c r="E809" s="1" t="s">
        <v>122</v>
      </c>
      <c r="F809" s="3" t="s">
        <v>102</v>
      </c>
      <c r="G809" s="1" t="s">
        <v>4354</v>
      </c>
      <c r="H809" s="27" t="str">
        <f>_xlfn.XLOOKUP(B809,[2]CALCULATION!$B:$B,[2]CALCULATION!$H:$H,"")</f>
        <v>HUAWEI</v>
      </c>
      <c r="I809" s="26">
        <v>0</v>
      </c>
      <c r="J809" s="26">
        <v>0</v>
      </c>
      <c r="K809" s="26">
        <v>0</v>
      </c>
      <c r="L809" s="26">
        <v>0</v>
      </c>
      <c r="M809" s="26">
        <v>0.39493997426041499</v>
      </c>
      <c r="N809" s="26">
        <v>0.18685811553135692</v>
      </c>
      <c r="O809" s="26">
        <v>0</v>
      </c>
      <c r="P809" s="114" t="s">
        <v>6364</v>
      </c>
      <c r="Q809" s="42" t="s">
        <v>5538</v>
      </c>
      <c r="R809" s="42"/>
      <c r="S809" s="41" t="str" cm="1">
        <f t="array" ref="S809">IFERROR(_xlfn.IFS(
U809="MPR ISSUE","PDH",
U809="BSS Hardware Issue","BSS",
U809="Sites strategiques, MLL, Pylone, etc.","ENVTECH",
U809="AKTIVCO DEFAUT GE &amp; POWER Cabinet","AKTIVCO",
U809="AKTIVCO Coupure ENEO &amp; Baisse de tension","AKTIVCO GRID ONLY",
U809="Coupure ENEO &amp; Baisse de tension","IHS GRID ONLY",
U809="Defaut GE &amp; POWER Cabinet","IHS",
U809="Sharing","Partners",
U809="Sites strategiques &amp; DataCenter","SST &amp; DC",
U809="Exclu","Exclu",
U809="SAT","SAT",
U809="SPARE-ISSUE","SPARE-ISSUE",
U809="Fiber CAmtel","TRANS_FO_CAMTEL",
U809="Fiber AOF","Fiber AOF",
U809="Projet OCM (HUAWEI)","TRAVAUX-HUAWEI",
U809="Projet OCM (NOKIA)","TRAVAUX-NOKIA",
U809="ACCESS-ISSUE","ACCESS-ISSUE",
U809="Projet OCM (ZTE, NOKIA, autres projets)","TRAVAUX OCM",
U809="No root CAuse","No root cause",
U809="ODU HS","PDH",
U809="IP &amp; VLAN","PDH",
U809="Warehouse HUAWEI","SPARE-ISSUE",
U809="SPARE-HS","SPARE-ISSUE",
U809="Power Telco","BSS",U809="no impacts","no impacts"
),"")</f>
        <v>No root cause</v>
      </c>
      <c r="T809" s="41" t="str" cm="1">
        <f t="array" ref="T809">IFERROR(_xlfn.IFS(
U809="MPR ISSUE","TX ISSUE",
U809="BSS Hardware Issue","RAN ISSUE",
U809="Sites strategiques, MLL, Pylone, etc.","ENVTECH",
U809="AKTIVCO DEFAUT GE &amp; POWER Cabinet","POWER ISSUE",
U809="AKTIVCO Coupure ENEO &amp; Baisse de tension","POWER ISSUE",
U809="Coupure ENEO &amp; Baisse de tension","POWER ISSUE",
U809="Defaut GE &amp; POWER Cabinet","POWER ISSUE",
U809="Sharing","POWER ISSUE",
U809="Sites strategiques &amp; DataCenter","POWER ISSUE",
U809="Exclu","Exclu",
U809="SAT","TX ISSUE",
U809="SPARE-ISSUE","SPARE-ISSUE",
U809="Fiber CAmtel","TX ISSUE",
U809="Fiber AOF","TX ISSUE",
U809="Projet OCM (HUAWEI)","TRAVAUX-HUAWEI",
U809="Projet OCM (NOKIA)","TRAVAUX -NOKIA",
U809="ACCESS-ISSUE","ACCESS-ISSUE",
U809="Projet OCM (ZTE, NOKIA, autres projets)","TRAVAUX OCM",
U809="No root CAuse","No root cause",
U809="ODU HS","TX ISSUE",
U809="IP &amp; VLAN","TX ISSUE",
U809="Warehouse HUAWEI","SPARE-ISSUE",
U809="SPARE-HS","SPARE-ISSUE",
U809="Power Telco","RAN ISSUE",U809="no impacts","no impacts"
),"")</f>
        <v>No root cause</v>
      </c>
      <c r="U809" s="68" t="s">
        <v>5691</v>
      </c>
      <c r="V809" s="41" t="str" cm="1">
        <f t="array" ref="V809">IFERROR(_xlfn.IFS(
U809="MPR ISSUE","ACTIVE",
U809="BSS Hardware Issue","ACTIVE",
U809="Sites strategiques, MLL, Pylone, etc.","PASSIVE",
U809="AKTIVCO DEFAUT GE &amp; POWER Cabinet","PASSIVE",
U809="AKTIVCO Coupure ENEO &amp; Baisse de tension","PASSIVE",
U809="Coupure ENEO &amp; Baisse de tension","PASSIVE",
U809="Defaut GE &amp; POWER Cabinet","PASSIVE",
U809="Sharing","PASSIVE",
U809="Sites strategiques &amp; DataCenter","PASSIVE",
U809="Exclu","Exclu",
U809="SAT","ACTIVE",
U809="SPARE-ISSUE","SPARE-ISSUE",
U809="Fiber CAmtel","ACTIVE",
U809="Fiber AOF","ACTIVE",
U809="Projet OCM (HUAWEI)","PLANNED WORKS",
U809="Projet OCM (NOKIA)","PLANNED WORKS",
U809="ACCESS-ISSUE","ACCESS-ISSUE",
U809="Projet OCM (ZTE, NOKIA, autres projets)","PLANNED WORKS",
U809="No root CAuse","No root cause",
U809="ODU HS","ACTIVE",
U809="IP &amp; VLAN","ACTIVE",
U809="Warehouse HUAWEI","SPARE-ISSUE",
U809="SPARE-HS","SPARE-ISSUE",
U809="Power Telco","ACTIVE", U809="no impacts","no impacts"
),"")</f>
        <v>No root cause</v>
      </c>
      <c r="W809" s="113"/>
      <c r="X809" s="113"/>
      <c r="Y809" s="113"/>
      <c r="Z809" s="113"/>
      <c r="AA809" s="113"/>
      <c r="AB809" s="17" t="s">
        <v>5465</v>
      </c>
      <c r="AC809" s="17" t="str">
        <f>_xlfn.XLOOKUP(B809,'INCIDENT-04-27-2026'!E:E,'INCIDENT-04-27-2026'!F:F,"")</f>
        <v/>
      </c>
      <c r="AD809" s="9"/>
      <c r="AE809" s="7" t="s">
        <v>5465</v>
      </c>
      <c r="AF809" s="6" t="str">
        <f>_xlfn.XLOOKUP(B809,'[13]Input_27-04'!$B:$B,'[13]Input_27-04'!$M:$M,"")</f>
        <v/>
      </c>
      <c r="AG809" s="7"/>
      <c r="AH809" s="3"/>
      <c r="AI809" s="18" t="str">
        <f>_xlfn.XLOOKUP(B809,'[3]Cells Huawei 27042026 10h'!$B:$B,'[3]Cells Huawei 27042026 10h'!$T:$T,"")</f>
        <v/>
      </c>
      <c r="AJ809" s="18" t="str">
        <f>_xlfn.XLOOKUP(B809,'[3]Cells Huawei 27042026 15h'!$B:$B,'[3]Cells Huawei 27042026 15h'!$T:$T,"")</f>
        <v/>
      </c>
      <c r="AK809" s="18" t="str">
        <f>_xlfn.XLOOKUP(B809,'[4]cells down 27042026 11h28'!$B:$B,'[4]cells down 27042026 11h28'!$R:$R,"")</f>
        <v/>
      </c>
      <c r="AL809" s="18" t="str">
        <f>_xlfn.XLOOKUP(B809,'[4]cells down 27042026 18h01'!$B:$B,'[4]cells down 27042026 18h01'!$R:$R,"")</f>
        <v/>
      </c>
      <c r="AM809" s="18" t="str">
        <f>_xlfn.XLOOKUP(B809,'[5]cell downs 27042026 11h'!$B:$B,'[5]cell downs 27042026 11h'!$R:$R,"")</f>
        <v/>
      </c>
      <c r="AN809" s="18" t="str">
        <f>_xlfn.XLOOKUP(B809,'[5]cell downs 27042026 17h40'!$B:$B,'[5]cell downs 27042026 17h40'!$R:$R,"")</f>
        <v/>
      </c>
      <c r="AO809" s="18" t="str">
        <f>_xlfn.XLOOKUP(B809,'[6]ALL SITES DOWN'!$D:$D,'[6]ALL SITES DOWN'!$J:$J,"")</f>
        <v/>
      </c>
      <c r="AP809" s="18" t="str">
        <f>_xlfn.XLOOKUP(B809,'[7]ALL SITES DOWN'!$D:$D,'[7]ALL SITES DOWN'!$J:$J,"")</f>
        <v/>
      </c>
      <c r="AQ809" s="9" t="str">
        <f>_xlfn.XLOOKUP(B809,[8]sheet1!$AC:$AC,[8]sheet1!$AF:$AF,"")</f>
        <v/>
      </c>
      <c r="AR809" s="14"/>
      <c r="AS809" s="14" t="s">
        <v>5465</v>
      </c>
      <c r="AT809" s="14" t="str">
        <f>_xlfn.XLOOKUP(B809,'[9]cell downs 18042026 17h'!$B:$B,'[9]cell downs 18042026 17h'!$B:$B,"")</f>
        <v/>
      </c>
      <c r="AU809" s="14" t="str">
        <f>_xlfn.XLOOKUP(B809,'[10]Cells Huawei 19042026 15h'!$B:$B,'[10]Cells Huawei 19042026 15h'!$B:$B,"")</f>
        <v/>
      </c>
      <c r="AV809" s="9" t="str">
        <f>_xlfn.XLOOKUP(B809,'[11]cells down 19042026 9H40'!$B:$B,'[11]cells down 19042026 9H40'!$B:$B,"")</f>
        <v/>
      </c>
    </row>
    <row r="810" spans="1:48" hidden="1" x14ac:dyDescent="0.3">
      <c r="A810" s="1" t="s">
        <v>427</v>
      </c>
      <c r="B810" s="8" t="s">
        <v>428</v>
      </c>
      <c r="C810" s="3" t="str">
        <f>_xlfn.XLOOKUP(B810,'[1]daily break down'!$D:$D,'[1]daily break down'!$E:$E,"")</f>
        <v>SUD-OUEST</v>
      </c>
      <c r="D810" s="1" t="s">
        <v>11</v>
      </c>
      <c r="E810" s="1" t="s">
        <v>12</v>
      </c>
      <c r="F810" s="3" t="s">
        <v>13</v>
      </c>
      <c r="G810" s="1" t="s">
        <v>106</v>
      </c>
      <c r="H810" s="27" t="str">
        <f>_xlfn.XLOOKUP(B810,[2]CALCULATION!$B:$B,[2]CALCULATION!$H:$H,"")</f>
        <v>Huawei</v>
      </c>
      <c r="I810" s="26">
        <v>0</v>
      </c>
      <c r="J810" s="26">
        <v>0</v>
      </c>
      <c r="K810" s="26">
        <v>0</v>
      </c>
      <c r="L810" s="26">
        <v>0</v>
      </c>
      <c r="M810" s="26">
        <v>0.44420046057306251</v>
      </c>
      <c r="N810" s="26">
        <v>0.16529550584562525</v>
      </c>
      <c r="O810" s="26">
        <v>0</v>
      </c>
      <c r="P810" s="114" t="s">
        <v>6364</v>
      </c>
      <c r="Q810" s="42" t="s">
        <v>5538</v>
      </c>
      <c r="R810" s="42"/>
      <c r="S810" s="41" t="str" cm="1">
        <f t="array" ref="S810">IFERROR(_xlfn.IFS(
U810="MPR ISSUE","PDH",
U810="BSS Hardware Issue","BSS",
U810="Sites strategiques, MLL, Pylone, etc.","ENVTECH",
U810="AKTIVCO DEFAUT GE &amp; POWER Cabinet","AKTIVCO",
U810="AKTIVCO Coupure ENEO &amp; Baisse de tension","AKTIVCO GRID ONLY",
U810="Coupure ENEO &amp; Baisse de tension","IHS GRID ONLY",
U810="Defaut GE &amp; POWER Cabinet","IHS",
U810="Sharing","Partners",
U810="Sites strategiques &amp; DataCenter","SST &amp; DC",
U810="Exclu","Exclu",
U810="SAT","SAT",
U810="SPARE-ISSUE","SPARE-ISSUE",
U810="Fiber CAmtel","TRANS_FO_CAMTEL",
U810="Fiber AOF","Fiber AOF",
U810="Projet OCM (HUAWEI)","TRAVAUX-HUAWEI",
U810="Projet OCM (NOKIA)","TRAVAUX-NOKIA",
U810="ACCESS-ISSUE","ACCESS-ISSUE",
U810="Projet OCM (ZTE, NOKIA, autres projets)","TRAVAUX OCM",
U810="No root CAuse","No root cause",
U810="ODU HS","PDH",
U810="IP &amp; VLAN","PDH",
U810="Warehouse HUAWEI","SPARE-ISSUE",
U810="SPARE-HS","SPARE-ISSUE",
U810="Power Telco","BSS",U810="no impacts","no impacts"
),"")</f>
        <v>No root cause</v>
      </c>
      <c r="T810" s="41" t="str" cm="1">
        <f t="array" ref="T810">IFERROR(_xlfn.IFS(
U810="MPR ISSUE","TX ISSUE",
U810="BSS Hardware Issue","RAN ISSUE",
U810="Sites strategiques, MLL, Pylone, etc.","ENVTECH",
U810="AKTIVCO DEFAUT GE &amp; POWER Cabinet","POWER ISSUE",
U810="AKTIVCO Coupure ENEO &amp; Baisse de tension","POWER ISSUE",
U810="Coupure ENEO &amp; Baisse de tension","POWER ISSUE",
U810="Defaut GE &amp; POWER Cabinet","POWER ISSUE",
U810="Sharing","POWER ISSUE",
U810="Sites strategiques &amp; DataCenter","POWER ISSUE",
U810="Exclu","Exclu",
U810="SAT","TX ISSUE",
U810="SPARE-ISSUE","SPARE-ISSUE",
U810="Fiber CAmtel","TX ISSUE",
U810="Fiber AOF","TX ISSUE",
U810="Projet OCM (HUAWEI)","TRAVAUX-HUAWEI",
U810="Projet OCM (NOKIA)","TRAVAUX -NOKIA",
U810="ACCESS-ISSUE","ACCESS-ISSUE",
U810="Projet OCM (ZTE, NOKIA, autres projets)","TRAVAUX OCM",
U810="No root CAuse","No root cause",
U810="ODU HS","TX ISSUE",
U810="IP &amp; VLAN","TX ISSUE",
U810="Warehouse HUAWEI","SPARE-ISSUE",
U810="SPARE-HS","SPARE-ISSUE",
U810="Power Telco","RAN ISSUE",U810="no impacts","no impacts"
),"")</f>
        <v>No root cause</v>
      </c>
      <c r="U810" s="68" t="s">
        <v>5691</v>
      </c>
      <c r="V810" s="41" t="str" cm="1">
        <f t="array" ref="V810">IFERROR(_xlfn.IFS(
U810="MPR ISSUE","ACTIVE",
U810="BSS Hardware Issue","ACTIVE",
U810="Sites strategiques, MLL, Pylone, etc.","PASSIVE",
U810="AKTIVCO DEFAUT GE &amp; POWER Cabinet","PASSIVE",
U810="AKTIVCO Coupure ENEO &amp; Baisse de tension","PASSIVE",
U810="Coupure ENEO &amp; Baisse de tension","PASSIVE",
U810="Defaut GE &amp; POWER Cabinet","PASSIVE",
U810="Sharing","PASSIVE",
U810="Sites strategiques &amp; DataCenter","PASSIVE",
U810="Exclu","Exclu",
U810="SAT","ACTIVE",
U810="SPARE-ISSUE","SPARE-ISSUE",
U810="Fiber CAmtel","ACTIVE",
U810="Fiber AOF","ACTIVE",
U810="Projet OCM (HUAWEI)","PLANNED WORKS",
U810="Projet OCM (NOKIA)","PLANNED WORKS",
U810="ACCESS-ISSUE","ACCESS-ISSUE",
U810="Projet OCM (ZTE, NOKIA, autres projets)","PLANNED WORKS",
U810="No root CAuse","No root cause",
U810="ODU HS","ACTIVE",
U810="IP &amp; VLAN","ACTIVE",
U810="Warehouse HUAWEI","SPARE-ISSUE",
U810="SPARE-HS","SPARE-ISSUE",
U810="Power Telco","ACTIVE", U810="no impacts","no impacts"
),"")</f>
        <v>No root cause</v>
      </c>
      <c r="W810" s="113"/>
      <c r="X810" s="113"/>
      <c r="Y810" s="113"/>
      <c r="Z810" s="113"/>
      <c r="AA810" s="113"/>
      <c r="AB810" s="17" t="s">
        <v>5465</v>
      </c>
      <c r="AC810" s="17" t="str">
        <f>_xlfn.XLOOKUP(B810,'INCIDENT-04-27-2026'!E:E,'INCIDENT-04-27-2026'!F:F,"")</f>
        <v/>
      </c>
      <c r="AD810" s="9"/>
      <c r="AE810" s="7" t="s">
        <v>5465</v>
      </c>
      <c r="AF810" s="6" t="str">
        <f>_xlfn.XLOOKUP(B810,'[13]Input_27-04'!$B:$B,'[13]Input_27-04'!$M:$M,"")</f>
        <v/>
      </c>
      <c r="AG810" s="7"/>
      <c r="AH810" s="3"/>
      <c r="AI810" s="18" t="str">
        <f>_xlfn.XLOOKUP(B810,'[3]Cells Huawei 27042026 10h'!$B:$B,'[3]Cells Huawei 27042026 10h'!$T:$T,"")</f>
        <v/>
      </c>
      <c r="AJ810" s="18" t="str">
        <f>_xlfn.XLOOKUP(B810,'[3]Cells Huawei 27042026 15h'!$B:$B,'[3]Cells Huawei 27042026 15h'!$T:$T,"")</f>
        <v/>
      </c>
      <c r="AK810" s="18" t="str">
        <f>_xlfn.XLOOKUP(B810,'[4]cells down 27042026 11h28'!$B:$B,'[4]cells down 27042026 11h28'!$R:$R,"")</f>
        <v/>
      </c>
      <c r="AL810" s="18" t="str">
        <f>_xlfn.XLOOKUP(B810,'[4]cells down 27042026 18h01'!$B:$B,'[4]cells down 27042026 18h01'!$R:$R,"")</f>
        <v/>
      </c>
      <c r="AM810" s="18" t="str">
        <f>_xlfn.XLOOKUP(B810,'[5]cell downs 27042026 11h'!$B:$B,'[5]cell downs 27042026 11h'!$R:$R,"")</f>
        <v/>
      </c>
      <c r="AN810" s="18" t="str">
        <f>_xlfn.XLOOKUP(B810,'[5]cell downs 27042026 17h40'!$B:$B,'[5]cell downs 27042026 17h40'!$R:$R,"")</f>
        <v/>
      </c>
      <c r="AO810" s="18" t="str">
        <f>_xlfn.XLOOKUP(B810,'[6]ALL SITES DOWN'!$D:$D,'[6]ALL SITES DOWN'!$J:$J,"")</f>
        <v/>
      </c>
      <c r="AP810" s="18" t="str">
        <f>_xlfn.XLOOKUP(B810,'[7]ALL SITES DOWN'!$D:$D,'[7]ALL SITES DOWN'!$J:$J,"")</f>
        <v/>
      </c>
      <c r="AQ810" s="9" t="str">
        <f>_xlfn.XLOOKUP(B810,[8]sheet1!$AC:$AC,[8]sheet1!$AF:$AF,"")</f>
        <v/>
      </c>
      <c r="AR810" s="14"/>
      <c r="AS810" s="14" t="s">
        <v>5465</v>
      </c>
      <c r="AT810" s="14" t="str">
        <f>_xlfn.XLOOKUP(B810,'[9]cell downs 18042026 17h'!$B:$B,'[9]cell downs 18042026 17h'!$B:$B,"")</f>
        <v/>
      </c>
      <c r="AU810" s="14" t="str">
        <f>_xlfn.XLOOKUP(B810,'[10]Cells Huawei 19042026 15h'!$B:$B,'[10]Cells Huawei 19042026 15h'!$B:$B,"")</f>
        <v/>
      </c>
      <c r="AV810" s="9" t="str">
        <f>_xlfn.XLOOKUP(B810,'[11]cells down 19042026 9H40'!$B:$B,'[11]cells down 19042026 9H40'!$B:$B,"")</f>
        <v/>
      </c>
    </row>
    <row r="811" spans="1:48" hidden="1" x14ac:dyDescent="0.3">
      <c r="A811" s="3" t="s">
        <v>1278</v>
      </c>
      <c r="B811" s="23" t="s">
        <v>1279</v>
      </c>
      <c r="C811" s="3" t="str">
        <f>_xlfn.XLOOKUP(B811,'[1]daily break down'!$D:$D,'[1]daily break down'!$E:$E,"")</f>
        <v>CENTRE</v>
      </c>
      <c r="D811" s="3" t="s">
        <v>11</v>
      </c>
      <c r="E811" s="3" t="s">
        <v>66</v>
      </c>
      <c r="F811" s="3" t="s">
        <v>69</v>
      </c>
      <c r="G811" s="3" t="s">
        <v>1278</v>
      </c>
      <c r="H811" s="28" t="str">
        <f>_xlfn.XLOOKUP(B811,[2]CALCULATION!$B:$B,[2]CALCULATION!$H:$H,"")</f>
        <v>NOKIA</v>
      </c>
      <c r="I811" s="26">
        <v>0.36183806890332809</v>
      </c>
      <c r="J811" s="26">
        <v>8.5608375923500353E-3</v>
      </c>
      <c r="K811" s="26">
        <v>1.3376308738046931E-3</v>
      </c>
      <c r="L811" s="26">
        <v>1.7531881986000176E-2</v>
      </c>
      <c r="M811" s="26">
        <v>0</v>
      </c>
      <c r="N811" s="26">
        <v>0.16440375192975548</v>
      </c>
      <c r="O811" s="26">
        <v>0</v>
      </c>
      <c r="P811" s="114" t="s">
        <v>6364</v>
      </c>
      <c r="Q811" s="42" t="s">
        <v>5538</v>
      </c>
      <c r="R811" s="42"/>
      <c r="S811" s="41" t="str" cm="1">
        <f t="array" ref="S811">IFERROR(_xlfn.IFS(
U811="MPR ISSUE","PDH",
U811="BSS Hardware Issue","BSS",
U811="Sites strategiques, MLL, Pylone, etc.","ENVTECH",
U811="AKTIVCO DEFAUT GE &amp; POWER Cabinet","AKTIVCO",
U811="AKTIVCO Coupure ENEO &amp; Baisse de tension","AKTIVCO GRID ONLY",
U811="Coupure ENEO &amp; Baisse de tension","IHS GRID ONLY",
U811="Defaut GE &amp; POWER Cabinet","IHS",
U811="Sharing","Partners",
U811="Sites strategiques &amp; DataCenter","SST &amp; DC",
U811="Exclu","Exclu",
U811="SAT","SAT",
U811="SPARE-ISSUE","SPARE-ISSUE",
U811="Fiber CAmtel","TRANS_FO_CAMTEL",
U811="Fiber AOF","Fiber AOF",
U811="Projet OCM (HUAWEI)","TRAVAUX-HUAWEI",
U811="Projet OCM (NOKIA)","TRAVAUX-NOKIA",
U811="ACCESS-ISSUE","ACCESS-ISSUE",
U811="Projet OCM (ZTE, NOKIA, autres projets)","TRAVAUX OCM",
U811="No root CAuse","No root cause",
U811="ODU HS","PDH",
U811="IP &amp; VLAN","PDH",
U811="Warehouse HUAWEI","SPARE-ISSUE",
U811="SPARE-HS","SPARE-ISSUE",
U811="Power Telco","BSS",U811="no impacts","no impacts"
),"")</f>
        <v>No root cause</v>
      </c>
      <c r="T811" s="41" t="str" cm="1">
        <f t="array" ref="T811">IFERROR(_xlfn.IFS(
U811="MPR ISSUE","TX ISSUE",
U811="BSS Hardware Issue","RAN ISSUE",
U811="Sites strategiques, MLL, Pylone, etc.","ENVTECH",
U811="AKTIVCO DEFAUT GE &amp; POWER Cabinet","POWER ISSUE",
U811="AKTIVCO Coupure ENEO &amp; Baisse de tension","POWER ISSUE",
U811="Coupure ENEO &amp; Baisse de tension","POWER ISSUE",
U811="Defaut GE &amp; POWER Cabinet","POWER ISSUE",
U811="Sharing","POWER ISSUE",
U811="Sites strategiques &amp; DataCenter","POWER ISSUE",
U811="Exclu","Exclu",
U811="SAT","TX ISSUE",
U811="SPARE-ISSUE","SPARE-ISSUE",
U811="Fiber CAmtel","TX ISSUE",
U811="Fiber AOF","TX ISSUE",
U811="Projet OCM (HUAWEI)","TRAVAUX-HUAWEI",
U811="Projet OCM (NOKIA)","TRAVAUX -NOKIA",
U811="ACCESS-ISSUE","ACCESS-ISSUE",
U811="Projet OCM (ZTE, NOKIA, autres projets)","TRAVAUX OCM",
U811="No root CAuse","No root cause",
U811="ODU HS","TX ISSUE",
U811="IP &amp; VLAN","TX ISSUE",
U811="Warehouse HUAWEI","SPARE-ISSUE",
U811="SPARE-HS","SPARE-ISSUE",
U811="Power Telco","RAN ISSUE",U811="no impacts","no impacts"
),"")</f>
        <v>No root cause</v>
      </c>
      <c r="U811" s="68" t="s">
        <v>5691</v>
      </c>
      <c r="V811" s="41" t="str" cm="1">
        <f t="array" ref="V811">IFERROR(_xlfn.IFS(
U811="MPR ISSUE","ACTIVE",
U811="BSS Hardware Issue","ACTIVE",
U811="Sites strategiques, MLL, Pylone, etc.","PASSIVE",
U811="AKTIVCO DEFAUT GE &amp; POWER Cabinet","PASSIVE",
U811="AKTIVCO Coupure ENEO &amp; Baisse de tension","PASSIVE",
U811="Coupure ENEO &amp; Baisse de tension","PASSIVE",
U811="Defaut GE &amp; POWER Cabinet","PASSIVE",
U811="Sharing","PASSIVE",
U811="Sites strategiques &amp; DataCenter","PASSIVE",
U811="Exclu","Exclu",
U811="SAT","ACTIVE",
U811="SPARE-ISSUE","SPARE-ISSUE",
U811="Fiber CAmtel","ACTIVE",
U811="Fiber AOF","ACTIVE",
U811="Projet OCM (HUAWEI)","PLANNED WORKS",
U811="Projet OCM (NOKIA)","PLANNED WORKS",
U811="ACCESS-ISSUE","ACCESS-ISSUE",
U811="Projet OCM (ZTE, NOKIA, autres projets)","PLANNED WORKS",
U811="No root CAuse","No root cause",
U811="ODU HS","ACTIVE",
U811="IP &amp; VLAN","ACTIVE",
U811="Warehouse HUAWEI","SPARE-ISSUE",
U811="SPARE-HS","SPARE-ISSUE",
U811="Power Telco","ACTIVE", U811="no impacts","no impacts"
),"")</f>
        <v>No root cause</v>
      </c>
      <c r="W811" s="113"/>
      <c r="X811" s="113"/>
      <c r="Y811" s="113"/>
      <c r="Z811" s="113"/>
      <c r="AA811" s="113"/>
      <c r="AB811" s="17" t="s">
        <v>5465</v>
      </c>
      <c r="AC811" s="17" t="str">
        <f>_xlfn.XLOOKUP(B811,'INCIDENT-04-27-2026'!E:E,'INCIDENT-04-27-2026'!F:F,"")</f>
        <v/>
      </c>
      <c r="AD811" s="9"/>
      <c r="AE811" s="7" t="s">
        <v>5465</v>
      </c>
      <c r="AF811" s="6" t="str">
        <f>_xlfn.XLOOKUP(B811,'[13]Input_27-04'!$B:$B,'[13]Input_27-04'!$M:$M,"")</f>
        <v/>
      </c>
      <c r="AG811" s="7"/>
      <c r="AH811" s="3"/>
      <c r="AI811" s="18" t="str">
        <f>_xlfn.XLOOKUP(B811,'[3]Cells Huawei 27042026 10h'!$B:$B,'[3]Cells Huawei 27042026 10h'!$T:$T,"")</f>
        <v/>
      </c>
      <c r="AJ811" s="18" t="str">
        <f>_xlfn.XLOOKUP(B811,'[3]Cells Huawei 27042026 15h'!$B:$B,'[3]Cells Huawei 27042026 15h'!$T:$T,"")</f>
        <v/>
      </c>
      <c r="AK811" s="18" t="str">
        <f>_xlfn.XLOOKUP(B811,'[4]cells down 27042026 11h28'!$B:$B,'[4]cells down 27042026 11h28'!$R:$R,"")</f>
        <v/>
      </c>
      <c r="AL811" s="18" t="str">
        <f>_xlfn.XLOOKUP(B811,'[4]cells down 27042026 18h01'!$B:$B,'[4]cells down 27042026 18h01'!$R:$R,"")</f>
        <v/>
      </c>
      <c r="AM811" s="18" t="str">
        <f>_xlfn.XLOOKUP(B811,'[5]cell downs 27042026 11h'!$B:$B,'[5]cell downs 27042026 11h'!$R:$R,"")</f>
        <v/>
      </c>
      <c r="AN811" s="18" t="str">
        <f>_xlfn.XLOOKUP(B811,'[5]cell downs 27042026 17h40'!$B:$B,'[5]cell downs 27042026 17h40'!$R:$R,"")</f>
        <v/>
      </c>
      <c r="AO811" s="18" t="str">
        <f>_xlfn.XLOOKUP(B811,'[6]ALL SITES DOWN'!$D:$D,'[6]ALL SITES DOWN'!$J:$J,"")</f>
        <v/>
      </c>
      <c r="AP811" s="18" t="str">
        <f>_xlfn.XLOOKUP(B811,'[7]ALL SITES DOWN'!$D:$D,'[7]ALL SITES DOWN'!$J:$J,"")</f>
        <v/>
      </c>
      <c r="AQ811" s="9" t="str">
        <f>_xlfn.XLOOKUP(B811,[8]sheet1!$AC:$AC,[8]sheet1!$AF:$AF,"")</f>
        <v/>
      </c>
      <c r="AR811" s="14"/>
      <c r="AS811" s="14" t="s">
        <v>5465</v>
      </c>
      <c r="AT811" s="14" t="str">
        <f>_xlfn.XLOOKUP(B811,'[9]cell downs 18042026 17h'!$B:$B,'[9]cell downs 18042026 17h'!$B:$B,"")</f>
        <v/>
      </c>
      <c r="AU811" s="14" t="str">
        <f>_xlfn.XLOOKUP(B811,'[10]Cells Huawei 19042026 15h'!$B:$B,'[10]Cells Huawei 19042026 15h'!$B:$B,"")</f>
        <v/>
      </c>
      <c r="AV811" s="9" t="str">
        <f>_xlfn.XLOOKUP(B811,'[11]cells down 19042026 9H40'!$B:$B,'[11]cells down 19042026 9H40'!$B:$B,"")</f>
        <v/>
      </c>
    </row>
    <row r="812" spans="1:48" hidden="1" x14ac:dyDescent="0.3">
      <c r="A812" s="1" t="s">
        <v>992</v>
      </c>
      <c r="B812" s="8" t="s">
        <v>993</v>
      </c>
      <c r="C812" s="3" t="str">
        <f>_xlfn.XLOOKUP(B812,'[1]daily break down'!$D:$D,'[1]daily break down'!$E:$E,"")</f>
        <v>SUD-OUEST</v>
      </c>
      <c r="D812" s="1" t="s">
        <v>357</v>
      </c>
      <c r="E812" s="1" t="s">
        <v>5434</v>
      </c>
      <c r="F812" s="3" t="s">
        <v>13</v>
      </c>
      <c r="G812" s="1" t="s">
        <v>63</v>
      </c>
      <c r="H812" s="27" t="str">
        <f>_xlfn.XLOOKUP(B812,[2]CALCULATION!$B:$B,[2]CALCULATION!$H:$H,"")</f>
        <v>Huawei</v>
      </c>
      <c r="I812" s="26">
        <v>0.65757933756238718</v>
      </c>
      <c r="J812" s="26">
        <v>1.0740284162735816</v>
      </c>
      <c r="K812" s="26">
        <v>0.16229921268830275</v>
      </c>
      <c r="L812" s="26">
        <v>5.640325682798137</v>
      </c>
      <c r="M812" s="26">
        <v>0.60129183039268552</v>
      </c>
      <c r="N812" s="26">
        <v>0.13768680461029642</v>
      </c>
      <c r="O812" s="26">
        <v>0</v>
      </c>
      <c r="P812" s="114" t="s">
        <v>6364</v>
      </c>
      <c r="Q812" s="42" t="s">
        <v>5538</v>
      </c>
      <c r="R812" s="42"/>
      <c r="S812" s="41" t="str" cm="1">
        <f t="array" ref="S812">IFERROR(_xlfn.IFS(
U812="MPR ISSUE","PDH",
U812="BSS Hardware Issue","BSS",
U812="Sites strategiques, MLL, Pylone, etc.","ENVTECH",
U812="AKTIVCO DEFAUT GE &amp; POWER Cabinet","AKTIVCO",
U812="AKTIVCO Coupure ENEO &amp; Baisse de tension","AKTIVCO GRID ONLY",
U812="Coupure ENEO &amp; Baisse de tension","IHS GRID ONLY",
U812="Defaut GE &amp; POWER Cabinet","IHS",
U812="Sharing","Partners",
U812="Sites strategiques &amp; DataCenter","SST &amp; DC",
U812="Exclu","Exclu",
U812="SAT","SAT",
U812="SPARE-ISSUE","SPARE-ISSUE",
U812="Fiber CAmtel","TRANS_FO_CAMTEL",
U812="Fiber AOF","Fiber AOF",
U812="Projet OCM (HUAWEI)","TRAVAUX-HUAWEI",
U812="Projet OCM (NOKIA)","TRAVAUX-NOKIA",
U812="ACCESS-ISSUE","ACCESS-ISSUE",
U812="Projet OCM (ZTE, NOKIA, autres projets)","TRAVAUX OCM",
U812="No root CAuse","No root cause",
U812="ODU HS","PDH",
U812="IP &amp; VLAN","PDH",
U812="Warehouse HUAWEI","SPARE-ISSUE",
U812="SPARE-HS","SPARE-ISSUE",
U812="Power Telco","BSS",U812="no impacts","no impacts"
),"")</f>
        <v>No root cause</v>
      </c>
      <c r="T812" s="41" t="str" cm="1">
        <f t="array" ref="T812">IFERROR(_xlfn.IFS(
U812="MPR ISSUE","TX ISSUE",
U812="BSS Hardware Issue","RAN ISSUE",
U812="Sites strategiques, MLL, Pylone, etc.","ENVTECH",
U812="AKTIVCO DEFAUT GE &amp; POWER Cabinet","POWER ISSUE",
U812="AKTIVCO Coupure ENEO &amp; Baisse de tension","POWER ISSUE",
U812="Coupure ENEO &amp; Baisse de tension","POWER ISSUE",
U812="Defaut GE &amp; POWER Cabinet","POWER ISSUE",
U812="Sharing","POWER ISSUE",
U812="Sites strategiques &amp; DataCenter","POWER ISSUE",
U812="Exclu","Exclu",
U812="SAT","TX ISSUE",
U812="SPARE-ISSUE","SPARE-ISSUE",
U812="Fiber CAmtel","TX ISSUE",
U812="Fiber AOF","TX ISSUE",
U812="Projet OCM (HUAWEI)","TRAVAUX-HUAWEI",
U812="Projet OCM (NOKIA)","TRAVAUX -NOKIA",
U812="ACCESS-ISSUE","ACCESS-ISSUE",
U812="Projet OCM (ZTE, NOKIA, autres projets)","TRAVAUX OCM",
U812="No root CAuse","No root cause",
U812="ODU HS","TX ISSUE",
U812="IP &amp; VLAN","TX ISSUE",
U812="Warehouse HUAWEI","SPARE-ISSUE",
U812="SPARE-HS","SPARE-ISSUE",
U812="Power Telco","RAN ISSUE",U812="no impacts","no impacts"
),"")</f>
        <v>No root cause</v>
      </c>
      <c r="U812" s="68" t="s">
        <v>5691</v>
      </c>
      <c r="V812" s="41" t="str" cm="1">
        <f t="array" ref="V812">IFERROR(_xlfn.IFS(
U812="MPR ISSUE","ACTIVE",
U812="BSS Hardware Issue","ACTIVE",
U812="Sites strategiques, MLL, Pylone, etc.","PASSIVE",
U812="AKTIVCO DEFAUT GE &amp; POWER Cabinet","PASSIVE",
U812="AKTIVCO Coupure ENEO &amp; Baisse de tension","PASSIVE",
U812="Coupure ENEO &amp; Baisse de tension","PASSIVE",
U812="Defaut GE &amp; POWER Cabinet","PASSIVE",
U812="Sharing","PASSIVE",
U812="Sites strategiques &amp; DataCenter","PASSIVE",
U812="Exclu","Exclu",
U812="SAT","ACTIVE",
U812="SPARE-ISSUE","SPARE-ISSUE",
U812="Fiber CAmtel","ACTIVE",
U812="Fiber AOF","ACTIVE",
U812="Projet OCM (HUAWEI)","PLANNED WORKS",
U812="Projet OCM (NOKIA)","PLANNED WORKS",
U812="ACCESS-ISSUE","ACCESS-ISSUE",
U812="Projet OCM (ZTE, NOKIA, autres projets)","PLANNED WORKS",
U812="No root CAuse","No root cause",
U812="ODU HS","ACTIVE",
U812="IP &amp; VLAN","ACTIVE",
U812="Warehouse HUAWEI","SPARE-ISSUE",
U812="SPARE-HS","SPARE-ISSUE",
U812="Power Telco","ACTIVE", U812="no impacts","no impacts"
),"")</f>
        <v>No root cause</v>
      </c>
      <c r="W812" s="113"/>
      <c r="X812" s="113"/>
      <c r="Y812" s="113"/>
      <c r="Z812" s="113"/>
      <c r="AA812" s="113"/>
      <c r="AB812" s="17" t="s">
        <v>5465</v>
      </c>
      <c r="AC812" s="17" t="str">
        <f>_xlfn.XLOOKUP(B812,'INCIDENT-04-27-2026'!E:E,'INCIDENT-04-27-2026'!F:F,"")</f>
        <v/>
      </c>
      <c r="AD812" s="9"/>
      <c r="AE812" s="7" t="s">
        <v>5465</v>
      </c>
      <c r="AF812" s="6" t="str">
        <f>_xlfn.XLOOKUP(B812,'[13]Input_27-04'!$B:$B,'[13]Input_27-04'!$M:$M,"")</f>
        <v/>
      </c>
      <c r="AG812" s="7"/>
      <c r="AH812" s="3"/>
      <c r="AI812" s="18" t="str">
        <f>_xlfn.XLOOKUP(B812,'[3]Cells Huawei 27042026 10h'!$B:$B,'[3]Cells Huawei 27042026 10h'!$T:$T,"")</f>
        <v/>
      </c>
      <c r="AJ812" s="18" t="str">
        <f>_xlfn.XLOOKUP(B812,'[3]Cells Huawei 27042026 15h'!$B:$B,'[3]Cells Huawei 27042026 15h'!$T:$T,"")</f>
        <v/>
      </c>
      <c r="AK812" s="18" t="str">
        <f>_xlfn.XLOOKUP(B812,'[4]cells down 27042026 11h28'!$B:$B,'[4]cells down 27042026 11h28'!$R:$R,"")</f>
        <v/>
      </c>
      <c r="AL812" s="18" t="str">
        <f>_xlfn.XLOOKUP(B812,'[4]cells down 27042026 18h01'!$B:$B,'[4]cells down 27042026 18h01'!$R:$R,"")</f>
        <v/>
      </c>
      <c r="AM812" s="18" t="str">
        <f>_xlfn.XLOOKUP(B812,'[5]cell downs 27042026 11h'!$B:$B,'[5]cell downs 27042026 11h'!$R:$R,"")</f>
        <v/>
      </c>
      <c r="AN812" s="18" t="str">
        <f>_xlfn.XLOOKUP(B812,'[5]cell downs 27042026 17h40'!$B:$B,'[5]cell downs 27042026 17h40'!$R:$R,"")</f>
        <v/>
      </c>
      <c r="AO812" s="18" t="str">
        <f>_xlfn.XLOOKUP(B812,'[6]ALL SITES DOWN'!$D:$D,'[6]ALL SITES DOWN'!$J:$J,"")</f>
        <v/>
      </c>
      <c r="AP812" s="18" t="str">
        <f>_xlfn.XLOOKUP(B812,'[7]ALL SITES DOWN'!$D:$D,'[7]ALL SITES DOWN'!$J:$J,"")</f>
        <v/>
      </c>
      <c r="AQ812" s="9" t="str">
        <f>_xlfn.XLOOKUP(B812,[8]sheet1!$AC:$AC,[8]sheet1!$AF:$AF,"")</f>
        <v/>
      </c>
      <c r="AR812" s="14"/>
      <c r="AS812" s="14" t="s">
        <v>5465</v>
      </c>
      <c r="AT812" s="14" t="str">
        <f>_xlfn.XLOOKUP(B812,'[9]cell downs 18042026 17h'!$B:$B,'[9]cell downs 18042026 17h'!$B:$B,"")</f>
        <v/>
      </c>
      <c r="AU812" s="14" t="str">
        <f>_xlfn.XLOOKUP(B812,'[10]Cells Huawei 19042026 15h'!$B:$B,'[10]Cells Huawei 19042026 15h'!$B:$B,"")</f>
        <v/>
      </c>
      <c r="AV812" s="9" t="str">
        <f>_xlfn.XLOOKUP(B812,'[11]cells down 19042026 9H40'!$B:$B,'[11]cells down 19042026 9H40'!$B:$B,"")</f>
        <v/>
      </c>
    </row>
    <row r="813" spans="1:48" hidden="1" x14ac:dyDescent="0.3">
      <c r="A813" s="1" t="s">
        <v>4699</v>
      </c>
      <c r="B813" s="8" t="s">
        <v>4700</v>
      </c>
      <c r="C813" s="3" t="str">
        <f>_xlfn.XLOOKUP(B813,'[1]daily break down'!$D:$D,'[1]daily break down'!$E:$E,"")</f>
        <v>ADAMAOUA</v>
      </c>
      <c r="D813" s="1" t="s">
        <v>11</v>
      </c>
      <c r="E813" s="1" t="s">
        <v>66</v>
      </c>
      <c r="F813" s="3" t="s">
        <v>90</v>
      </c>
      <c r="G813" s="1" t="s">
        <v>4701</v>
      </c>
      <c r="H813" s="28" t="str">
        <f>_xlfn.XLOOKUP(B813,[2]CALCULATION!$B:$B,[2]CALCULATION!$H:$H,"")</f>
        <v>NOKIA</v>
      </c>
      <c r="I813" s="26">
        <v>0</v>
      </c>
      <c r="J813" s="26">
        <v>0</v>
      </c>
      <c r="K813" s="26">
        <v>1.1057748556786051E-3</v>
      </c>
      <c r="L813" s="26">
        <v>0</v>
      </c>
      <c r="M813" s="26">
        <v>0</v>
      </c>
      <c r="N813" s="26">
        <v>0.12829903972362774</v>
      </c>
      <c r="O813" s="26">
        <v>0</v>
      </c>
      <c r="P813" s="114" t="s">
        <v>6364</v>
      </c>
      <c r="Q813" s="42" t="s">
        <v>5538</v>
      </c>
      <c r="R813" s="42"/>
      <c r="S813" s="41" t="str" cm="1">
        <f t="array" ref="S813">IFERROR(_xlfn.IFS(
U813="MPR ISSUE","PDH",
U813="BSS Hardware Issue","BSS",
U813="Sites strategiques, MLL, Pylone, etc.","ENVTECH",
U813="AKTIVCO DEFAUT GE &amp; POWER Cabinet","AKTIVCO",
U813="AKTIVCO Coupure ENEO &amp; Baisse de tension","AKTIVCO GRID ONLY",
U813="Coupure ENEO &amp; Baisse de tension","IHS GRID ONLY",
U813="Defaut GE &amp; POWER Cabinet","IHS",
U813="Sharing","Partners",
U813="Sites strategiques &amp; DataCenter","SST &amp; DC",
U813="Exclu","Exclu",
U813="SAT","SAT",
U813="SPARE-ISSUE","SPARE-ISSUE",
U813="Fiber CAmtel","TRANS_FO_CAMTEL",
U813="Fiber AOF","Fiber AOF",
U813="Projet OCM (HUAWEI)","TRAVAUX-HUAWEI",
U813="Projet OCM (NOKIA)","TRAVAUX-NOKIA",
U813="ACCESS-ISSUE","ACCESS-ISSUE",
U813="Projet OCM (ZTE, NOKIA, autres projets)","TRAVAUX OCM",
U813="No root CAuse","No root cause",
U813="ODU HS","PDH",
U813="IP &amp; VLAN","PDH",
U813="Warehouse HUAWEI","SPARE-ISSUE",
U813="SPARE-HS","SPARE-ISSUE",
U813="Power Telco","BSS",U813="no impacts","no impacts"
),"")</f>
        <v>No root cause</v>
      </c>
      <c r="T813" s="41" t="str" cm="1">
        <f t="array" ref="T813">IFERROR(_xlfn.IFS(
U813="MPR ISSUE","TX ISSUE",
U813="BSS Hardware Issue","RAN ISSUE",
U813="Sites strategiques, MLL, Pylone, etc.","ENVTECH",
U813="AKTIVCO DEFAUT GE &amp; POWER Cabinet","POWER ISSUE",
U813="AKTIVCO Coupure ENEO &amp; Baisse de tension","POWER ISSUE",
U813="Coupure ENEO &amp; Baisse de tension","POWER ISSUE",
U813="Defaut GE &amp; POWER Cabinet","POWER ISSUE",
U813="Sharing","POWER ISSUE",
U813="Sites strategiques &amp; DataCenter","POWER ISSUE",
U813="Exclu","Exclu",
U813="SAT","TX ISSUE",
U813="SPARE-ISSUE","SPARE-ISSUE",
U813="Fiber CAmtel","TX ISSUE",
U813="Fiber AOF","TX ISSUE",
U813="Projet OCM (HUAWEI)","TRAVAUX-HUAWEI",
U813="Projet OCM (NOKIA)","TRAVAUX -NOKIA",
U813="ACCESS-ISSUE","ACCESS-ISSUE",
U813="Projet OCM (ZTE, NOKIA, autres projets)","TRAVAUX OCM",
U813="No root CAuse","No root cause",
U813="ODU HS","TX ISSUE",
U813="IP &amp; VLAN","TX ISSUE",
U813="Warehouse HUAWEI","SPARE-ISSUE",
U813="SPARE-HS","SPARE-ISSUE",
U813="Power Telco","RAN ISSUE",U813="no impacts","no impacts"
),"")</f>
        <v>No root cause</v>
      </c>
      <c r="U813" s="68" t="s">
        <v>5691</v>
      </c>
      <c r="V813" s="41" t="str" cm="1">
        <f t="array" ref="V813">IFERROR(_xlfn.IFS(
U813="MPR ISSUE","ACTIVE",
U813="BSS Hardware Issue","ACTIVE",
U813="Sites strategiques, MLL, Pylone, etc.","PASSIVE",
U813="AKTIVCO DEFAUT GE &amp; POWER Cabinet","PASSIVE",
U813="AKTIVCO Coupure ENEO &amp; Baisse de tension","PASSIVE",
U813="Coupure ENEO &amp; Baisse de tension","PASSIVE",
U813="Defaut GE &amp; POWER Cabinet","PASSIVE",
U813="Sharing","PASSIVE",
U813="Sites strategiques &amp; DataCenter","PASSIVE",
U813="Exclu","Exclu",
U813="SAT","ACTIVE",
U813="SPARE-ISSUE","SPARE-ISSUE",
U813="Fiber CAmtel","ACTIVE",
U813="Fiber AOF","ACTIVE",
U813="Projet OCM (HUAWEI)","PLANNED WORKS",
U813="Projet OCM (NOKIA)","PLANNED WORKS",
U813="ACCESS-ISSUE","ACCESS-ISSUE",
U813="Projet OCM (ZTE, NOKIA, autres projets)","PLANNED WORKS",
U813="No root CAuse","No root cause",
U813="ODU HS","ACTIVE",
U813="IP &amp; VLAN","ACTIVE",
U813="Warehouse HUAWEI","SPARE-ISSUE",
U813="SPARE-HS","SPARE-ISSUE",
U813="Power Telco","ACTIVE", U813="no impacts","no impacts"
),"")</f>
        <v>No root cause</v>
      </c>
      <c r="W813" s="113"/>
      <c r="X813" s="113"/>
      <c r="Y813" s="113"/>
      <c r="Z813" s="113"/>
      <c r="AA813" s="113"/>
      <c r="AB813" s="17" t="s">
        <v>5465</v>
      </c>
      <c r="AC813" s="17" t="str">
        <f>_xlfn.XLOOKUP(B813,'INCIDENT-04-27-2026'!E:E,'INCIDENT-04-27-2026'!F:F,"")</f>
        <v/>
      </c>
      <c r="AD813" s="9"/>
      <c r="AE813" s="7" t="s">
        <v>5465</v>
      </c>
      <c r="AF813" s="6" t="str">
        <f>_xlfn.XLOOKUP(B813,'[13]Input_27-04'!$B:$B,'[13]Input_27-04'!$M:$M,"")</f>
        <v/>
      </c>
      <c r="AG813" s="7"/>
      <c r="AH813" s="3"/>
      <c r="AI813" s="18" t="str">
        <f>_xlfn.XLOOKUP(B813,'[3]Cells Huawei 27042026 10h'!$B:$B,'[3]Cells Huawei 27042026 10h'!$T:$T,"")</f>
        <v/>
      </c>
      <c r="AJ813" s="18" t="str">
        <f>_xlfn.XLOOKUP(B813,'[3]Cells Huawei 27042026 15h'!$B:$B,'[3]Cells Huawei 27042026 15h'!$T:$T,"")</f>
        <v/>
      </c>
      <c r="AK813" s="18" t="str">
        <f>_xlfn.XLOOKUP(B813,'[4]cells down 27042026 11h28'!$B:$B,'[4]cells down 27042026 11h28'!$R:$R,"")</f>
        <v/>
      </c>
      <c r="AL813" s="18" t="str">
        <f>_xlfn.XLOOKUP(B813,'[4]cells down 27042026 18h01'!$B:$B,'[4]cells down 27042026 18h01'!$R:$R,"")</f>
        <v/>
      </c>
      <c r="AM813" s="18" t="str">
        <f>_xlfn.XLOOKUP(B813,'[5]cell downs 27042026 11h'!$B:$B,'[5]cell downs 27042026 11h'!$R:$R,"")</f>
        <v/>
      </c>
      <c r="AN813" s="18" t="str">
        <f>_xlfn.XLOOKUP(B813,'[5]cell downs 27042026 17h40'!$B:$B,'[5]cell downs 27042026 17h40'!$R:$R,"")</f>
        <v/>
      </c>
      <c r="AO813" s="18" t="str">
        <f>_xlfn.XLOOKUP(B813,'[6]ALL SITES DOWN'!$D:$D,'[6]ALL SITES DOWN'!$J:$J,"")</f>
        <v/>
      </c>
      <c r="AP813" s="18" t="str">
        <f>_xlfn.XLOOKUP(B813,'[7]ALL SITES DOWN'!$D:$D,'[7]ALL SITES DOWN'!$J:$J,"")</f>
        <v/>
      </c>
      <c r="AQ813" s="9" t="str">
        <f>_xlfn.XLOOKUP(B813,[8]sheet1!$AC:$AC,[8]sheet1!$AF:$AF,"")</f>
        <v/>
      </c>
      <c r="AR813" s="14"/>
      <c r="AS813" s="14" t="s">
        <v>5465</v>
      </c>
      <c r="AT813" s="14" t="str">
        <f>_xlfn.XLOOKUP(B813,'[9]cell downs 18042026 17h'!$B:$B,'[9]cell downs 18042026 17h'!$B:$B,"")</f>
        <v/>
      </c>
      <c r="AU813" s="14" t="str">
        <f>_xlfn.XLOOKUP(B813,'[10]Cells Huawei 19042026 15h'!$B:$B,'[10]Cells Huawei 19042026 15h'!$B:$B,"")</f>
        <v/>
      </c>
      <c r="AV813" s="9" t="str">
        <f>_xlfn.XLOOKUP(B813,'[11]cells down 19042026 9H40'!$B:$B,'[11]cells down 19042026 9H40'!$B:$B,"")</f>
        <v/>
      </c>
    </row>
    <row r="814" spans="1:48" hidden="1" x14ac:dyDescent="0.3">
      <c r="A814" s="1" t="s">
        <v>1134</v>
      </c>
      <c r="B814" s="8" t="s">
        <v>1135</v>
      </c>
      <c r="C814" s="3" t="str">
        <f>_xlfn.XLOOKUP(B814,'[1]daily break down'!$D:$D,'[1]daily break down'!$E:$E,"")</f>
        <v>Douala</v>
      </c>
      <c r="D814" s="1" t="s">
        <v>11</v>
      </c>
      <c r="E814" s="1" t="s">
        <v>12</v>
      </c>
      <c r="F814" s="3" t="s">
        <v>31</v>
      </c>
      <c r="G814" s="1" t="s">
        <v>32</v>
      </c>
      <c r="H814" s="29" t="str">
        <f>_xlfn.XLOOKUP(B814,[2]CALCULATION!$B:$B,[2]CALCULATION!$H:$H,"")</f>
        <v>ZTE</v>
      </c>
      <c r="I814" s="26">
        <v>1.9903947402214038E-2</v>
      </c>
      <c r="J814" s="26">
        <v>0</v>
      </c>
      <c r="K814" s="26">
        <v>0</v>
      </c>
      <c r="L814" s="26">
        <v>1.5427342744547587E-2</v>
      </c>
      <c r="M814" s="26">
        <v>0</v>
      </c>
      <c r="N814" s="26">
        <v>0.11751533103332193</v>
      </c>
      <c r="O814" s="26">
        <v>0</v>
      </c>
      <c r="P814" s="114" t="s">
        <v>6364</v>
      </c>
      <c r="Q814" s="42" t="s">
        <v>5538</v>
      </c>
      <c r="R814" s="42"/>
      <c r="S814" s="41" t="str" cm="1">
        <f t="array" ref="S814">IFERROR(_xlfn.IFS(
U814="MPR ISSUE","PDH",
U814="BSS Hardware Issue","BSS",
U814="Sites strategiques, MLL, Pylone, etc.","ENVTECH",
U814="AKTIVCO DEFAUT GE &amp; POWER Cabinet","AKTIVCO",
U814="AKTIVCO Coupure ENEO &amp; Baisse de tension","AKTIVCO GRID ONLY",
U814="Coupure ENEO &amp; Baisse de tension","IHS GRID ONLY",
U814="Defaut GE &amp; POWER Cabinet","IHS",
U814="Sharing","Partners",
U814="Sites strategiques &amp; DataCenter","SST &amp; DC",
U814="Exclu","Exclu",
U814="SAT","SAT",
U814="SPARE-ISSUE","SPARE-ISSUE",
U814="Fiber CAmtel","TRANS_FO_CAMTEL",
U814="Fiber AOF","Fiber AOF",
U814="Projet OCM (HUAWEI)","TRAVAUX-HUAWEI",
U814="Projet OCM (NOKIA)","TRAVAUX-NOKIA",
U814="ACCESS-ISSUE","ACCESS-ISSUE",
U814="Projet OCM (ZTE, NOKIA, autres projets)","TRAVAUX OCM",
U814="No root CAuse","No root cause",
U814="ODU HS","PDH",
U814="IP &amp; VLAN","PDH",
U814="Warehouse HUAWEI","SPARE-ISSUE",
U814="SPARE-HS","SPARE-ISSUE",
U814="Power Telco","BSS",U814="no impacts","no impacts"
),"")</f>
        <v>No root cause</v>
      </c>
      <c r="T814" s="41" t="str" cm="1">
        <f t="array" ref="T814">IFERROR(_xlfn.IFS(
U814="MPR ISSUE","TX ISSUE",
U814="BSS Hardware Issue","RAN ISSUE",
U814="Sites strategiques, MLL, Pylone, etc.","ENVTECH",
U814="AKTIVCO DEFAUT GE &amp; POWER Cabinet","POWER ISSUE",
U814="AKTIVCO Coupure ENEO &amp; Baisse de tension","POWER ISSUE",
U814="Coupure ENEO &amp; Baisse de tension","POWER ISSUE",
U814="Defaut GE &amp; POWER Cabinet","POWER ISSUE",
U814="Sharing","POWER ISSUE",
U814="Sites strategiques &amp; DataCenter","POWER ISSUE",
U814="Exclu","Exclu",
U814="SAT","TX ISSUE",
U814="SPARE-ISSUE","SPARE-ISSUE",
U814="Fiber CAmtel","TX ISSUE",
U814="Fiber AOF","TX ISSUE",
U814="Projet OCM (HUAWEI)","TRAVAUX-HUAWEI",
U814="Projet OCM (NOKIA)","TRAVAUX -NOKIA",
U814="ACCESS-ISSUE","ACCESS-ISSUE",
U814="Projet OCM (ZTE, NOKIA, autres projets)","TRAVAUX OCM",
U814="No root CAuse","No root cause",
U814="ODU HS","TX ISSUE",
U814="IP &amp; VLAN","TX ISSUE",
U814="Warehouse HUAWEI","SPARE-ISSUE",
U814="SPARE-HS","SPARE-ISSUE",
U814="Power Telco","RAN ISSUE",U814="no impacts","no impacts"
),"")</f>
        <v>No root cause</v>
      </c>
      <c r="U814" s="68" t="s">
        <v>5691</v>
      </c>
      <c r="V814" s="41" t="str" cm="1">
        <f t="array" ref="V814">IFERROR(_xlfn.IFS(
U814="MPR ISSUE","ACTIVE",
U814="BSS Hardware Issue","ACTIVE",
U814="Sites strategiques, MLL, Pylone, etc.","PASSIVE",
U814="AKTIVCO DEFAUT GE &amp; POWER Cabinet","PASSIVE",
U814="AKTIVCO Coupure ENEO &amp; Baisse de tension","PASSIVE",
U814="Coupure ENEO &amp; Baisse de tension","PASSIVE",
U814="Defaut GE &amp; POWER Cabinet","PASSIVE",
U814="Sharing","PASSIVE",
U814="Sites strategiques &amp; DataCenter","PASSIVE",
U814="Exclu","Exclu",
U814="SAT","ACTIVE",
U814="SPARE-ISSUE","SPARE-ISSUE",
U814="Fiber CAmtel","ACTIVE",
U814="Fiber AOF","ACTIVE",
U814="Projet OCM (HUAWEI)","PLANNED WORKS",
U814="Projet OCM (NOKIA)","PLANNED WORKS",
U814="ACCESS-ISSUE","ACCESS-ISSUE",
U814="Projet OCM (ZTE, NOKIA, autres projets)","PLANNED WORKS",
U814="No root CAuse","No root cause",
U814="ODU HS","ACTIVE",
U814="IP &amp; VLAN","ACTIVE",
U814="Warehouse HUAWEI","SPARE-ISSUE",
U814="SPARE-HS","SPARE-ISSUE",
U814="Power Telco","ACTIVE", U814="no impacts","no impacts"
),"")</f>
        <v>No root cause</v>
      </c>
      <c r="W814" s="113"/>
      <c r="X814" s="113"/>
      <c r="Y814" s="113"/>
      <c r="Z814" s="113"/>
      <c r="AA814" s="113"/>
      <c r="AB814" s="17" t="s">
        <v>5465</v>
      </c>
      <c r="AC814" s="17" t="str">
        <f>_xlfn.XLOOKUP(B814,'INCIDENT-04-27-2026'!E:E,'INCIDENT-04-27-2026'!F:F,"")</f>
        <v/>
      </c>
      <c r="AD814" s="9"/>
      <c r="AE814" s="7" t="s">
        <v>5465</v>
      </c>
      <c r="AF814" s="6" t="str">
        <f>_xlfn.XLOOKUP(B814,'[13]Input_27-04'!$B:$B,'[13]Input_27-04'!$M:$M,"")</f>
        <v/>
      </c>
      <c r="AG814" s="7"/>
      <c r="AH814" s="3"/>
      <c r="AI814" s="18" t="str">
        <f>_xlfn.XLOOKUP(B814,'[3]Cells Huawei 27042026 10h'!$B:$B,'[3]Cells Huawei 27042026 10h'!$T:$T,"")</f>
        <v/>
      </c>
      <c r="AJ814" s="18" t="str">
        <f>_xlfn.XLOOKUP(B814,'[3]Cells Huawei 27042026 15h'!$B:$B,'[3]Cells Huawei 27042026 15h'!$T:$T,"")</f>
        <v/>
      </c>
      <c r="AK814" s="18" t="str">
        <f>_xlfn.XLOOKUP(B814,'[4]cells down 27042026 11h28'!$B:$B,'[4]cells down 27042026 11h28'!$R:$R,"")</f>
        <v/>
      </c>
      <c r="AL814" s="18" t="str">
        <f>_xlfn.XLOOKUP(B814,'[4]cells down 27042026 18h01'!$B:$B,'[4]cells down 27042026 18h01'!$R:$R,"")</f>
        <v/>
      </c>
      <c r="AM814" s="18" t="str">
        <f>_xlfn.XLOOKUP(B814,'[5]cell downs 27042026 11h'!$B:$B,'[5]cell downs 27042026 11h'!$R:$R,"")</f>
        <v/>
      </c>
      <c r="AN814" s="18" t="str">
        <f>_xlfn.XLOOKUP(B814,'[5]cell downs 27042026 17h40'!$B:$B,'[5]cell downs 27042026 17h40'!$R:$R,"")</f>
        <v/>
      </c>
      <c r="AO814" s="18" t="str">
        <f>_xlfn.XLOOKUP(B814,'[6]ALL SITES DOWN'!$D:$D,'[6]ALL SITES DOWN'!$J:$J,"")</f>
        <v/>
      </c>
      <c r="AP814" s="18" t="str">
        <f>_xlfn.XLOOKUP(B814,'[7]ALL SITES DOWN'!$D:$D,'[7]ALL SITES DOWN'!$J:$J,"")</f>
        <v/>
      </c>
      <c r="AQ814" s="9" t="str">
        <f>_xlfn.XLOOKUP(B814,[8]sheet1!$AC:$AC,[8]sheet1!$AF:$AF,"")</f>
        <v/>
      </c>
      <c r="AR814" s="14"/>
      <c r="AS814" s="14" t="s">
        <v>5465</v>
      </c>
      <c r="AT814" s="14" t="str">
        <f>_xlfn.XLOOKUP(B814,'[9]cell downs 18042026 17h'!$B:$B,'[9]cell downs 18042026 17h'!$B:$B,"")</f>
        <v/>
      </c>
      <c r="AU814" s="14" t="str">
        <f>_xlfn.XLOOKUP(B814,'[10]Cells Huawei 19042026 15h'!$B:$B,'[10]Cells Huawei 19042026 15h'!$B:$B,"")</f>
        <v/>
      </c>
      <c r="AV814" s="9" t="str">
        <f>_xlfn.XLOOKUP(B814,'[11]cells down 19042026 9H40'!$B:$B,'[11]cells down 19042026 9H40'!$B:$B,"")</f>
        <v/>
      </c>
    </row>
    <row r="815" spans="1:48" hidden="1" x14ac:dyDescent="0.3">
      <c r="A815" s="1" t="s">
        <v>4945</v>
      </c>
      <c r="B815" s="8" t="s">
        <v>4946</v>
      </c>
      <c r="C815" s="3" t="str">
        <f>_xlfn.XLOOKUP(B815,'[1]daily break down'!$D:$D,'[1]daily break down'!$E:$E,"")</f>
        <v>CENTRE</v>
      </c>
      <c r="D815" s="1" t="s">
        <v>357</v>
      </c>
      <c r="E815" s="1" t="s">
        <v>122</v>
      </c>
      <c r="F815" s="3" t="s">
        <v>69</v>
      </c>
      <c r="G815" s="1" t="s">
        <v>4945</v>
      </c>
      <c r="H815" s="28" t="str">
        <f>_xlfn.XLOOKUP(B815,[2]CALCULATION!$B:$B,[2]CALCULATION!$H:$H,"")</f>
        <v>NOKIA</v>
      </c>
      <c r="I815" s="26">
        <v>0.26793328048260356</v>
      </c>
      <c r="J815" s="26">
        <v>1.2912596701794716E-2</v>
      </c>
      <c r="K815" s="26">
        <v>2.4969398642029424E-4</v>
      </c>
      <c r="L815" s="26">
        <v>0</v>
      </c>
      <c r="M815" s="26">
        <v>0</v>
      </c>
      <c r="N815" s="26">
        <v>0.11235969294018514</v>
      </c>
      <c r="O815" s="26">
        <v>0</v>
      </c>
      <c r="P815" s="114" t="s">
        <v>6364</v>
      </c>
      <c r="Q815" s="42" t="s">
        <v>5538</v>
      </c>
      <c r="R815" s="42"/>
      <c r="S815" s="41" t="str" cm="1">
        <f t="array" ref="S815">IFERROR(_xlfn.IFS(
U815="MPR ISSUE","PDH",
U815="BSS Hardware Issue","BSS",
U815="Sites strategiques, MLL, Pylone, etc.","ENVTECH",
U815="AKTIVCO DEFAUT GE &amp; POWER Cabinet","AKTIVCO",
U815="AKTIVCO Coupure ENEO &amp; Baisse de tension","AKTIVCO GRID ONLY",
U815="Coupure ENEO &amp; Baisse de tension","IHS GRID ONLY",
U815="Defaut GE &amp; POWER Cabinet","IHS",
U815="Sharing","Partners",
U815="Sites strategiques &amp; DataCenter","SST &amp; DC",
U815="Exclu","Exclu",
U815="SAT","SAT",
U815="SPARE-ISSUE","SPARE-ISSUE",
U815="Fiber CAmtel","TRANS_FO_CAMTEL",
U815="Fiber AOF","Fiber AOF",
U815="Projet OCM (HUAWEI)","TRAVAUX-HUAWEI",
U815="Projet OCM (NOKIA)","TRAVAUX-NOKIA",
U815="ACCESS-ISSUE","ACCESS-ISSUE",
U815="Projet OCM (ZTE, NOKIA, autres projets)","TRAVAUX OCM",
U815="No root CAuse","No root cause",
U815="ODU HS","PDH",
U815="IP &amp; VLAN","PDH",
U815="Warehouse HUAWEI","SPARE-ISSUE",
U815="SPARE-HS","SPARE-ISSUE",
U815="Power Telco","BSS",U815="no impacts","no impacts"
),"")</f>
        <v>No root cause</v>
      </c>
      <c r="T815" s="41" t="str" cm="1">
        <f t="array" ref="T815">IFERROR(_xlfn.IFS(
U815="MPR ISSUE","TX ISSUE",
U815="BSS Hardware Issue","RAN ISSUE",
U815="Sites strategiques, MLL, Pylone, etc.","ENVTECH",
U815="AKTIVCO DEFAUT GE &amp; POWER Cabinet","POWER ISSUE",
U815="AKTIVCO Coupure ENEO &amp; Baisse de tension","POWER ISSUE",
U815="Coupure ENEO &amp; Baisse de tension","POWER ISSUE",
U815="Defaut GE &amp; POWER Cabinet","POWER ISSUE",
U815="Sharing","POWER ISSUE",
U815="Sites strategiques &amp; DataCenter","POWER ISSUE",
U815="Exclu","Exclu",
U815="SAT","TX ISSUE",
U815="SPARE-ISSUE","SPARE-ISSUE",
U815="Fiber CAmtel","TX ISSUE",
U815="Fiber AOF","TX ISSUE",
U815="Projet OCM (HUAWEI)","TRAVAUX-HUAWEI",
U815="Projet OCM (NOKIA)","TRAVAUX -NOKIA",
U815="ACCESS-ISSUE","ACCESS-ISSUE",
U815="Projet OCM (ZTE, NOKIA, autres projets)","TRAVAUX OCM",
U815="No root CAuse","No root cause",
U815="ODU HS","TX ISSUE",
U815="IP &amp; VLAN","TX ISSUE",
U815="Warehouse HUAWEI","SPARE-ISSUE",
U815="SPARE-HS","SPARE-ISSUE",
U815="Power Telco","RAN ISSUE",U815="no impacts","no impacts"
),"")</f>
        <v>No root cause</v>
      </c>
      <c r="U815" s="68" t="s">
        <v>5691</v>
      </c>
      <c r="V815" s="41" t="str" cm="1">
        <f t="array" ref="V815">IFERROR(_xlfn.IFS(
U815="MPR ISSUE","ACTIVE",
U815="BSS Hardware Issue","ACTIVE",
U815="Sites strategiques, MLL, Pylone, etc.","PASSIVE",
U815="AKTIVCO DEFAUT GE &amp; POWER Cabinet","PASSIVE",
U815="AKTIVCO Coupure ENEO &amp; Baisse de tension","PASSIVE",
U815="Coupure ENEO &amp; Baisse de tension","PASSIVE",
U815="Defaut GE &amp; POWER Cabinet","PASSIVE",
U815="Sharing","PASSIVE",
U815="Sites strategiques &amp; DataCenter","PASSIVE",
U815="Exclu","Exclu",
U815="SAT","ACTIVE",
U815="SPARE-ISSUE","SPARE-ISSUE",
U815="Fiber CAmtel","ACTIVE",
U815="Fiber AOF","ACTIVE",
U815="Projet OCM (HUAWEI)","PLANNED WORKS",
U815="Projet OCM (NOKIA)","PLANNED WORKS",
U815="ACCESS-ISSUE","ACCESS-ISSUE",
U815="Projet OCM (ZTE, NOKIA, autres projets)","PLANNED WORKS",
U815="No root CAuse","No root cause",
U815="ODU HS","ACTIVE",
U815="IP &amp; VLAN","ACTIVE",
U815="Warehouse HUAWEI","SPARE-ISSUE",
U815="SPARE-HS","SPARE-ISSUE",
U815="Power Telco","ACTIVE", U815="no impacts","no impacts"
),"")</f>
        <v>No root cause</v>
      </c>
      <c r="W815" s="113"/>
      <c r="X815" s="113"/>
      <c r="Y815" s="113"/>
      <c r="Z815" s="113"/>
      <c r="AA815" s="113"/>
      <c r="AB815" s="17" t="s">
        <v>5465</v>
      </c>
      <c r="AC815" s="17" t="str">
        <f>_xlfn.XLOOKUP(B815,'INCIDENT-04-27-2026'!E:E,'INCIDENT-04-27-2026'!F:F,"")</f>
        <v/>
      </c>
      <c r="AD815" s="9"/>
      <c r="AE815" s="7" t="s">
        <v>5465</v>
      </c>
      <c r="AF815" s="6" t="str">
        <f>_xlfn.XLOOKUP(B815,'[13]Input_27-04'!$B:$B,'[13]Input_27-04'!$M:$M,"")</f>
        <v/>
      </c>
      <c r="AG815" s="7"/>
      <c r="AH815" s="3"/>
      <c r="AI815" s="18" t="str">
        <f>_xlfn.XLOOKUP(B815,'[3]Cells Huawei 27042026 10h'!$B:$B,'[3]Cells Huawei 27042026 10h'!$T:$T,"")</f>
        <v/>
      </c>
      <c r="AJ815" s="18" t="str">
        <f>_xlfn.XLOOKUP(B815,'[3]Cells Huawei 27042026 15h'!$B:$B,'[3]Cells Huawei 27042026 15h'!$T:$T,"")</f>
        <v/>
      </c>
      <c r="AK815" s="18" t="str">
        <f>_xlfn.XLOOKUP(B815,'[4]cells down 27042026 11h28'!$B:$B,'[4]cells down 27042026 11h28'!$R:$R,"")</f>
        <v/>
      </c>
      <c r="AL815" s="18" t="str">
        <f>_xlfn.XLOOKUP(B815,'[4]cells down 27042026 18h01'!$B:$B,'[4]cells down 27042026 18h01'!$R:$R,"")</f>
        <v/>
      </c>
      <c r="AM815" s="18" t="str">
        <f>_xlfn.XLOOKUP(B815,'[5]cell downs 27042026 11h'!$B:$B,'[5]cell downs 27042026 11h'!$R:$R,"")</f>
        <v/>
      </c>
      <c r="AN815" s="18" t="str">
        <f>_xlfn.XLOOKUP(B815,'[5]cell downs 27042026 17h40'!$B:$B,'[5]cell downs 27042026 17h40'!$R:$R,"")</f>
        <v/>
      </c>
      <c r="AO815" s="18" t="str">
        <f>_xlfn.XLOOKUP(B815,'[6]ALL SITES DOWN'!$D:$D,'[6]ALL SITES DOWN'!$J:$J,"")</f>
        <v/>
      </c>
      <c r="AP815" s="18" t="str">
        <f>_xlfn.XLOOKUP(B815,'[7]ALL SITES DOWN'!$D:$D,'[7]ALL SITES DOWN'!$J:$J,"")</f>
        <v/>
      </c>
      <c r="AQ815" s="9" t="str">
        <f>_xlfn.XLOOKUP(B815,[8]sheet1!$AC:$AC,[8]sheet1!$AF:$AF,"")</f>
        <v/>
      </c>
      <c r="AR815" s="14"/>
      <c r="AS815" s="14" t="s">
        <v>5465</v>
      </c>
      <c r="AT815" s="14" t="str">
        <f>_xlfn.XLOOKUP(B815,'[9]cell downs 18042026 17h'!$B:$B,'[9]cell downs 18042026 17h'!$B:$B,"")</f>
        <v/>
      </c>
      <c r="AU815" s="14" t="str">
        <f>_xlfn.XLOOKUP(B815,'[10]Cells Huawei 19042026 15h'!$B:$B,'[10]Cells Huawei 19042026 15h'!$B:$B,"")</f>
        <v/>
      </c>
      <c r="AV815" s="9" t="str">
        <f>_xlfn.XLOOKUP(B815,'[11]cells down 19042026 9H40'!$B:$B,'[11]cells down 19042026 9H40'!$B:$B,"")</f>
        <v/>
      </c>
    </row>
    <row r="816" spans="1:48" hidden="1" x14ac:dyDescent="0.3">
      <c r="A816" s="1" t="s">
        <v>4202</v>
      </c>
      <c r="B816" s="8" t="s">
        <v>4203</v>
      </c>
      <c r="C816" s="3" t="str">
        <f>_xlfn.XLOOKUP(B816,'[1]daily break down'!$D:$D,'[1]daily break down'!$E:$E,"")</f>
        <v>NORD</v>
      </c>
      <c r="D816" s="1" t="s">
        <v>21</v>
      </c>
      <c r="E816" s="1" t="s">
        <v>36</v>
      </c>
      <c r="F816" s="3" t="s">
        <v>23</v>
      </c>
      <c r="G816" s="1" t="s">
        <v>3007</v>
      </c>
      <c r="H816" s="27" t="str">
        <f>_xlfn.XLOOKUP(B816,[2]CALCULATION!$B:$B,[2]CALCULATION!$H:$H,"")</f>
        <v>HUAWEI</v>
      </c>
      <c r="I816" s="26">
        <v>0</v>
      </c>
      <c r="J816" s="26">
        <v>0</v>
      </c>
      <c r="K816" s="26">
        <v>0</v>
      </c>
      <c r="L816" s="26">
        <v>0.46364069593902391</v>
      </c>
      <c r="M816" s="26">
        <v>0</v>
      </c>
      <c r="N816" s="26">
        <v>0.10765253272380167</v>
      </c>
      <c r="O816" s="26">
        <v>0</v>
      </c>
      <c r="P816" s="114" t="s">
        <v>6364</v>
      </c>
      <c r="Q816" s="42" t="s">
        <v>5538</v>
      </c>
      <c r="R816" s="42"/>
      <c r="S816" s="41" t="str" cm="1">
        <f t="array" ref="S816">IFERROR(_xlfn.IFS(
U816="MPR ISSUE","PDH",
U816="BSS Hardware Issue","BSS",
U816="Sites strategiques, MLL, Pylone, etc.","ENVTECH",
U816="AKTIVCO DEFAUT GE &amp; POWER Cabinet","AKTIVCO",
U816="AKTIVCO Coupure ENEO &amp; Baisse de tension","AKTIVCO GRID ONLY",
U816="Coupure ENEO &amp; Baisse de tension","IHS GRID ONLY",
U816="Defaut GE &amp; POWER Cabinet","IHS",
U816="Sharing","Partners",
U816="Sites strategiques &amp; DataCenter","SST &amp; DC",
U816="Exclu","Exclu",
U816="SAT","SAT",
U816="SPARE-ISSUE","SPARE-ISSUE",
U816="Fiber CAmtel","TRANS_FO_CAMTEL",
U816="Fiber AOF","Fiber AOF",
U816="Projet OCM (HUAWEI)","TRAVAUX-HUAWEI",
U816="Projet OCM (NOKIA)","TRAVAUX-NOKIA",
U816="ACCESS-ISSUE","ACCESS-ISSUE",
U816="Projet OCM (ZTE, NOKIA, autres projets)","TRAVAUX OCM",
U816="No root CAuse","No root cause",
U816="ODU HS","PDH",
U816="IP &amp; VLAN","PDH",
U816="Warehouse HUAWEI","SPARE-ISSUE",
U816="SPARE-HS","SPARE-ISSUE",
U816="Power Telco","BSS",U816="no impacts","no impacts"
),"")</f>
        <v>No root cause</v>
      </c>
      <c r="T816" s="41" t="str" cm="1">
        <f t="array" ref="T816">IFERROR(_xlfn.IFS(
U816="MPR ISSUE","TX ISSUE",
U816="BSS Hardware Issue","RAN ISSUE",
U816="Sites strategiques, MLL, Pylone, etc.","ENVTECH",
U816="AKTIVCO DEFAUT GE &amp; POWER Cabinet","POWER ISSUE",
U816="AKTIVCO Coupure ENEO &amp; Baisse de tension","POWER ISSUE",
U816="Coupure ENEO &amp; Baisse de tension","POWER ISSUE",
U816="Defaut GE &amp; POWER Cabinet","POWER ISSUE",
U816="Sharing","POWER ISSUE",
U816="Sites strategiques &amp; DataCenter","POWER ISSUE",
U816="Exclu","Exclu",
U816="SAT","TX ISSUE",
U816="SPARE-ISSUE","SPARE-ISSUE",
U816="Fiber CAmtel","TX ISSUE",
U816="Fiber AOF","TX ISSUE",
U816="Projet OCM (HUAWEI)","TRAVAUX-HUAWEI",
U816="Projet OCM (NOKIA)","TRAVAUX -NOKIA",
U816="ACCESS-ISSUE","ACCESS-ISSUE",
U816="Projet OCM (ZTE, NOKIA, autres projets)","TRAVAUX OCM",
U816="No root CAuse","No root cause",
U816="ODU HS","TX ISSUE",
U816="IP &amp; VLAN","TX ISSUE",
U816="Warehouse HUAWEI","SPARE-ISSUE",
U816="SPARE-HS","SPARE-ISSUE",
U816="Power Telco","RAN ISSUE",U816="no impacts","no impacts"
),"")</f>
        <v>No root cause</v>
      </c>
      <c r="U816" s="68" t="s">
        <v>5691</v>
      </c>
      <c r="V816" s="41" t="str" cm="1">
        <f t="array" ref="V816">IFERROR(_xlfn.IFS(
U816="MPR ISSUE","ACTIVE",
U816="BSS Hardware Issue","ACTIVE",
U816="Sites strategiques, MLL, Pylone, etc.","PASSIVE",
U816="AKTIVCO DEFAUT GE &amp; POWER Cabinet","PASSIVE",
U816="AKTIVCO Coupure ENEO &amp; Baisse de tension","PASSIVE",
U816="Coupure ENEO &amp; Baisse de tension","PASSIVE",
U816="Defaut GE &amp; POWER Cabinet","PASSIVE",
U816="Sharing","PASSIVE",
U816="Sites strategiques &amp; DataCenter","PASSIVE",
U816="Exclu","Exclu",
U816="SAT","ACTIVE",
U816="SPARE-ISSUE","SPARE-ISSUE",
U816="Fiber CAmtel","ACTIVE",
U816="Fiber AOF","ACTIVE",
U816="Projet OCM (HUAWEI)","PLANNED WORKS",
U816="Projet OCM (NOKIA)","PLANNED WORKS",
U816="ACCESS-ISSUE","ACCESS-ISSUE",
U816="Projet OCM (ZTE, NOKIA, autres projets)","PLANNED WORKS",
U816="No root CAuse","No root cause",
U816="ODU HS","ACTIVE",
U816="IP &amp; VLAN","ACTIVE",
U816="Warehouse HUAWEI","SPARE-ISSUE",
U816="SPARE-HS","SPARE-ISSUE",
U816="Power Telco","ACTIVE", U816="no impacts","no impacts"
),"")</f>
        <v>No root cause</v>
      </c>
      <c r="W816" s="113"/>
      <c r="X816" s="113"/>
      <c r="Y816" s="113"/>
      <c r="Z816" s="113"/>
      <c r="AA816" s="113"/>
      <c r="AB816" s="17" t="s">
        <v>5465</v>
      </c>
      <c r="AC816" s="17" t="str">
        <f>_xlfn.XLOOKUP(B816,'INCIDENT-04-27-2026'!E:E,'INCIDENT-04-27-2026'!F:F,"")</f>
        <v/>
      </c>
      <c r="AD816" s="9"/>
      <c r="AE816" s="7" t="s">
        <v>5465</v>
      </c>
      <c r="AF816" s="6" t="str">
        <f>_xlfn.XLOOKUP(B816,'[13]Input_27-04'!$B:$B,'[13]Input_27-04'!$M:$M,"")</f>
        <v/>
      </c>
      <c r="AG816" s="7"/>
      <c r="AH816" s="3"/>
      <c r="AI816" s="18" t="str">
        <f>_xlfn.XLOOKUP(B816,'[3]Cells Huawei 27042026 10h'!$B:$B,'[3]Cells Huawei 27042026 10h'!$T:$T,"")</f>
        <v/>
      </c>
      <c r="AJ816" s="18" t="str">
        <f>_xlfn.XLOOKUP(B816,'[3]Cells Huawei 27042026 15h'!$B:$B,'[3]Cells Huawei 27042026 15h'!$T:$T,"")</f>
        <v/>
      </c>
      <c r="AK816" s="18" t="str">
        <f>_xlfn.XLOOKUP(B816,'[4]cells down 27042026 11h28'!$B:$B,'[4]cells down 27042026 11h28'!$R:$R,"")</f>
        <v/>
      </c>
      <c r="AL816" s="18" t="str">
        <f>_xlfn.XLOOKUP(B816,'[4]cells down 27042026 18h01'!$B:$B,'[4]cells down 27042026 18h01'!$R:$R,"")</f>
        <v/>
      </c>
      <c r="AM816" s="18" t="str">
        <f>_xlfn.XLOOKUP(B816,'[5]cell downs 27042026 11h'!$B:$B,'[5]cell downs 27042026 11h'!$R:$R,"")</f>
        <v/>
      </c>
      <c r="AN816" s="18" t="str">
        <f>_xlfn.XLOOKUP(B816,'[5]cell downs 27042026 17h40'!$B:$B,'[5]cell downs 27042026 17h40'!$R:$R,"")</f>
        <v/>
      </c>
      <c r="AO816" s="18" t="str">
        <f>_xlfn.XLOOKUP(B816,'[6]ALL SITES DOWN'!$D:$D,'[6]ALL SITES DOWN'!$J:$J,"")</f>
        <v/>
      </c>
      <c r="AP816" s="18" t="str">
        <f>_xlfn.XLOOKUP(B816,'[7]ALL SITES DOWN'!$D:$D,'[7]ALL SITES DOWN'!$J:$J,"")</f>
        <v/>
      </c>
      <c r="AQ816" s="9" t="str">
        <f>_xlfn.XLOOKUP(B816,[8]sheet1!$AC:$AC,[8]sheet1!$AF:$AF,"")</f>
        <v/>
      </c>
      <c r="AR816" s="14"/>
      <c r="AS816" s="14" t="s">
        <v>5465</v>
      </c>
      <c r="AT816" s="14" t="str">
        <f>_xlfn.XLOOKUP(B816,'[9]cell downs 18042026 17h'!$B:$B,'[9]cell downs 18042026 17h'!$B:$B,"")</f>
        <v/>
      </c>
      <c r="AU816" s="14" t="str">
        <f>_xlfn.XLOOKUP(B816,'[10]Cells Huawei 19042026 15h'!$B:$B,'[10]Cells Huawei 19042026 15h'!$B:$B,"")</f>
        <v/>
      </c>
      <c r="AV816" s="9" t="str">
        <f>_xlfn.XLOOKUP(B816,'[11]cells down 19042026 9H40'!$B:$B,'[11]cells down 19042026 9H40'!$B:$B,"")</f>
        <v/>
      </c>
    </row>
    <row r="817" spans="1:48" hidden="1" x14ac:dyDescent="0.3">
      <c r="A817" s="1" t="s">
        <v>1040</v>
      </c>
      <c r="B817" s="1" t="s">
        <v>1041</v>
      </c>
      <c r="C817" s="3" t="str">
        <f>_xlfn.XLOOKUP(B817,'[1]daily break down'!$D:$D,'[1]daily break down'!$E:$E,"")</f>
        <v>CENTRE</v>
      </c>
      <c r="D817" s="1" t="s">
        <v>11</v>
      </c>
      <c r="E817" s="1" t="s">
        <v>12</v>
      </c>
      <c r="F817" s="3" t="s">
        <v>226</v>
      </c>
      <c r="G817" s="1" t="s">
        <v>1040</v>
      </c>
      <c r="H817" s="28" t="str">
        <f>_xlfn.XLOOKUP(B817,[2]CALCULATION!$B:$B,[2]CALCULATION!$H:$H,"")</f>
        <v>NOKIA</v>
      </c>
      <c r="I817" s="26">
        <v>0.1179077027563042</v>
      </c>
      <c r="J817" s="26">
        <v>0</v>
      </c>
      <c r="K817" s="26">
        <v>4.5756457824491899E-2</v>
      </c>
      <c r="L817" s="26">
        <v>0</v>
      </c>
      <c r="M817" s="26">
        <v>0</v>
      </c>
      <c r="N817" s="26">
        <v>9.0209826129388479E-2</v>
      </c>
      <c r="O817" s="26">
        <v>0</v>
      </c>
      <c r="P817" s="114" t="s">
        <v>6364</v>
      </c>
      <c r="Q817" s="42" t="s">
        <v>5538</v>
      </c>
      <c r="R817" s="42"/>
      <c r="S817" s="41" t="str" cm="1">
        <f t="array" ref="S817">IFERROR(_xlfn.IFS(
U817="MPR ISSUE","PDH",
U817="BSS Hardware Issue","BSS",
U817="Sites strategiques, MLL, Pylone, etc.","ENVTECH",
U817="AKTIVCO DEFAUT GE &amp; POWER Cabinet","AKTIVCO",
U817="AKTIVCO Coupure ENEO &amp; Baisse de tension","AKTIVCO GRID ONLY",
U817="Coupure ENEO &amp; Baisse de tension","IHS GRID ONLY",
U817="Defaut GE &amp; POWER Cabinet","IHS",
U817="Sharing","Partners",
U817="Sites strategiques &amp; DataCenter","SST &amp; DC",
U817="Exclu","Exclu",
U817="SAT","SAT",
U817="SPARE-ISSUE","SPARE-ISSUE",
U817="Fiber CAmtel","TRANS_FO_CAMTEL",
U817="Fiber AOF","Fiber AOF",
U817="Projet OCM (HUAWEI)","TRAVAUX-HUAWEI",
U817="Projet OCM (NOKIA)","TRAVAUX-NOKIA",
U817="ACCESS-ISSUE","ACCESS-ISSUE",
U817="Projet OCM (ZTE, NOKIA, autres projets)","TRAVAUX OCM",
U817="No root CAuse","No root cause",
U817="ODU HS","PDH",
U817="IP &amp; VLAN","PDH",
U817="Warehouse HUAWEI","SPARE-ISSUE",
U817="SPARE-HS","SPARE-ISSUE",
U817="Power Telco","BSS",U817="no impacts","no impacts"
),"")</f>
        <v>No root cause</v>
      </c>
      <c r="T817" s="41" t="str" cm="1">
        <f t="array" ref="T817">IFERROR(_xlfn.IFS(
U817="MPR ISSUE","TX ISSUE",
U817="BSS Hardware Issue","RAN ISSUE",
U817="Sites strategiques, MLL, Pylone, etc.","ENVTECH",
U817="AKTIVCO DEFAUT GE &amp; POWER Cabinet","POWER ISSUE",
U817="AKTIVCO Coupure ENEO &amp; Baisse de tension","POWER ISSUE",
U817="Coupure ENEO &amp; Baisse de tension","POWER ISSUE",
U817="Defaut GE &amp; POWER Cabinet","POWER ISSUE",
U817="Sharing","POWER ISSUE",
U817="Sites strategiques &amp; DataCenter","POWER ISSUE",
U817="Exclu","Exclu",
U817="SAT","TX ISSUE",
U817="SPARE-ISSUE","SPARE-ISSUE",
U817="Fiber CAmtel","TX ISSUE",
U817="Fiber AOF","TX ISSUE",
U817="Projet OCM (HUAWEI)","TRAVAUX-HUAWEI",
U817="Projet OCM (NOKIA)","TRAVAUX -NOKIA",
U817="ACCESS-ISSUE","ACCESS-ISSUE",
U817="Projet OCM (ZTE, NOKIA, autres projets)","TRAVAUX OCM",
U817="No root CAuse","No root cause",
U817="ODU HS","TX ISSUE",
U817="IP &amp; VLAN","TX ISSUE",
U817="Warehouse HUAWEI","SPARE-ISSUE",
U817="SPARE-HS","SPARE-ISSUE",
U817="Power Telco","RAN ISSUE",U817="no impacts","no impacts"
),"")</f>
        <v>No root cause</v>
      </c>
      <c r="U817" s="68" t="s">
        <v>5691</v>
      </c>
      <c r="V817" s="41" t="str" cm="1">
        <f t="array" ref="V817">IFERROR(_xlfn.IFS(
U817="MPR ISSUE","ACTIVE",
U817="BSS Hardware Issue","ACTIVE",
U817="Sites strategiques, MLL, Pylone, etc.","PASSIVE",
U817="AKTIVCO DEFAUT GE &amp; POWER Cabinet","PASSIVE",
U817="AKTIVCO Coupure ENEO &amp; Baisse de tension","PASSIVE",
U817="Coupure ENEO &amp; Baisse de tension","PASSIVE",
U817="Defaut GE &amp; POWER Cabinet","PASSIVE",
U817="Sharing","PASSIVE",
U817="Sites strategiques &amp; DataCenter","PASSIVE",
U817="Exclu","Exclu",
U817="SAT","ACTIVE",
U817="SPARE-ISSUE","SPARE-ISSUE",
U817="Fiber CAmtel","ACTIVE",
U817="Fiber AOF","ACTIVE",
U817="Projet OCM (HUAWEI)","PLANNED WORKS",
U817="Projet OCM (NOKIA)","PLANNED WORKS",
U817="ACCESS-ISSUE","ACCESS-ISSUE",
U817="Projet OCM (ZTE, NOKIA, autres projets)","PLANNED WORKS",
U817="No root CAuse","No root cause",
U817="ODU HS","ACTIVE",
U817="IP &amp; VLAN","ACTIVE",
U817="Warehouse HUAWEI","SPARE-ISSUE",
U817="SPARE-HS","SPARE-ISSUE",
U817="Power Telco","ACTIVE", U817="no impacts","no impacts"
),"")</f>
        <v>No root cause</v>
      </c>
      <c r="W817" s="113"/>
      <c r="X817" s="113"/>
      <c r="Y817" s="113"/>
      <c r="Z817" s="113"/>
      <c r="AA817" s="113"/>
      <c r="AB817" s="17" t="s">
        <v>5465</v>
      </c>
      <c r="AC817" s="17" t="str">
        <f>_xlfn.XLOOKUP(B817,'INCIDENT-04-27-2026'!E:E,'INCIDENT-04-27-2026'!F:F,"")</f>
        <v/>
      </c>
      <c r="AD817" s="9"/>
      <c r="AE817" s="7" t="s">
        <v>5465</v>
      </c>
      <c r="AF817" s="6" t="str">
        <f>_xlfn.XLOOKUP(B817,'[13]Input_27-04'!$B:$B,'[13]Input_27-04'!$M:$M,"")</f>
        <v/>
      </c>
      <c r="AG817" s="7"/>
      <c r="AH817" s="3"/>
      <c r="AI817" s="18" t="str">
        <f>_xlfn.XLOOKUP(B817,'[3]Cells Huawei 27042026 10h'!$B:$B,'[3]Cells Huawei 27042026 10h'!$T:$T,"")</f>
        <v/>
      </c>
      <c r="AJ817" s="18" t="str">
        <f>_xlfn.XLOOKUP(B817,'[3]Cells Huawei 27042026 15h'!$B:$B,'[3]Cells Huawei 27042026 15h'!$T:$T,"")</f>
        <v/>
      </c>
      <c r="AK817" s="18" t="str">
        <f>_xlfn.XLOOKUP(B817,'[4]cells down 27042026 11h28'!$B:$B,'[4]cells down 27042026 11h28'!$R:$R,"")</f>
        <v/>
      </c>
      <c r="AL817" s="18" t="str">
        <f>_xlfn.XLOOKUP(B817,'[4]cells down 27042026 18h01'!$B:$B,'[4]cells down 27042026 18h01'!$R:$R,"")</f>
        <v/>
      </c>
      <c r="AM817" s="18" t="str">
        <f>_xlfn.XLOOKUP(B817,'[5]cell downs 27042026 11h'!$B:$B,'[5]cell downs 27042026 11h'!$R:$R,"")</f>
        <v/>
      </c>
      <c r="AN817" s="18" t="str">
        <f>_xlfn.XLOOKUP(B817,'[5]cell downs 27042026 17h40'!$B:$B,'[5]cell downs 27042026 17h40'!$R:$R,"")</f>
        <v/>
      </c>
      <c r="AO817" s="18" t="str">
        <f>_xlfn.XLOOKUP(B817,'[6]ALL SITES DOWN'!$D:$D,'[6]ALL SITES DOWN'!$J:$J,"")</f>
        <v/>
      </c>
      <c r="AP817" s="18" t="str">
        <f>_xlfn.XLOOKUP(B817,'[7]ALL SITES DOWN'!$D:$D,'[7]ALL SITES DOWN'!$J:$J,"")</f>
        <v/>
      </c>
      <c r="AQ817" s="9" t="str">
        <f>_xlfn.XLOOKUP(B817,[8]sheet1!$AC:$AC,[8]sheet1!$AF:$AF,"")</f>
        <v/>
      </c>
      <c r="AR817" s="14"/>
      <c r="AS817" s="14" t="s">
        <v>5465</v>
      </c>
      <c r="AT817" s="14" t="str">
        <f>_xlfn.XLOOKUP(B817,'[9]cell downs 18042026 17h'!$B:$B,'[9]cell downs 18042026 17h'!$B:$B,"")</f>
        <v/>
      </c>
      <c r="AU817" s="14" t="str">
        <f>_xlfn.XLOOKUP(B817,'[10]Cells Huawei 19042026 15h'!$B:$B,'[10]Cells Huawei 19042026 15h'!$B:$B,"")</f>
        <v/>
      </c>
      <c r="AV817" s="9" t="str">
        <f>_xlfn.XLOOKUP(B817,'[11]cells down 19042026 9H40'!$B:$B,'[11]cells down 19042026 9H40'!$B:$B,"")</f>
        <v/>
      </c>
    </row>
    <row r="818" spans="1:48" hidden="1" x14ac:dyDescent="0.3">
      <c r="A818" s="1" t="s">
        <v>503</v>
      </c>
      <c r="B818" s="8" t="s">
        <v>504</v>
      </c>
      <c r="C818" s="3" t="str">
        <f>_xlfn.XLOOKUP(B818,'[1]daily break down'!$D:$D,'[1]daily break down'!$E:$E,"")</f>
        <v>CENTRE</v>
      </c>
      <c r="D818" s="1" t="s">
        <v>11</v>
      </c>
      <c r="E818" s="1" t="s">
        <v>12</v>
      </c>
      <c r="F818" s="3" t="s">
        <v>37</v>
      </c>
      <c r="G818" s="1" t="s">
        <v>505</v>
      </c>
      <c r="H818" s="29" t="str">
        <f>_xlfn.XLOOKUP(B818,[2]CALCULATION!$B:$B,[2]CALCULATION!$H:$H,"")</f>
        <v>ZTE</v>
      </c>
      <c r="I818" s="26">
        <v>0.5335898730998504</v>
      </c>
      <c r="J818" s="26">
        <v>1.7531525284433831</v>
      </c>
      <c r="K818" s="26">
        <v>4.3671864521891495</v>
      </c>
      <c r="L818" s="26">
        <v>0.11182594105007257</v>
      </c>
      <c r="M818" s="26">
        <v>2.3459726966353061</v>
      </c>
      <c r="N818" s="26">
        <v>8.4181569658108524E-2</v>
      </c>
      <c r="O818" s="26">
        <v>0</v>
      </c>
      <c r="P818" s="114" t="s">
        <v>6364</v>
      </c>
      <c r="Q818" s="42" t="s">
        <v>5538</v>
      </c>
      <c r="R818" s="42"/>
      <c r="S818" s="41" t="str" cm="1">
        <f t="array" ref="S818">IFERROR(_xlfn.IFS(
U818="MPR ISSUE","PDH",
U818="BSS Hardware Issue","BSS",
U818="Sites strategiques, MLL, Pylone, etc.","ENVTECH",
U818="AKTIVCO DEFAUT GE &amp; POWER Cabinet","AKTIVCO",
U818="AKTIVCO Coupure ENEO &amp; Baisse de tension","AKTIVCO GRID ONLY",
U818="Coupure ENEO &amp; Baisse de tension","IHS GRID ONLY",
U818="Defaut GE &amp; POWER Cabinet","IHS",
U818="Sharing","Partners",
U818="Sites strategiques &amp; DataCenter","SST &amp; DC",
U818="Exclu","Exclu",
U818="SAT","SAT",
U818="SPARE-ISSUE","SPARE-ISSUE",
U818="Fiber CAmtel","TRANS_FO_CAMTEL",
U818="Fiber AOF","Fiber AOF",
U818="Projet OCM (HUAWEI)","TRAVAUX-HUAWEI",
U818="Projet OCM (NOKIA)","TRAVAUX-NOKIA",
U818="ACCESS-ISSUE","ACCESS-ISSUE",
U818="Projet OCM (ZTE, NOKIA, autres projets)","TRAVAUX OCM",
U818="No root CAuse","No root cause",
U818="ODU HS","PDH",
U818="IP &amp; VLAN","PDH",
U818="Warehouse HUAWEI","SPARE-ISSUE",
U818="SPARE-HS","SPARE-ISSUE",
U818="Power Telco","BSS",U818="no impacts","no impacts"
),"")</f>
        <v>No root cause</v>
      </c>
      <c r="T818" s="41" t="str" cm="1">
        <f t="array" ref="T818">IFERROR(_xlfn.IFS(
U818="MPR ISSUE","TX ISSUE",
U818="BSS Hardware Issue","RAN ISSUE",
U818="Sites strategiques, MLL, Pylone, etc.","ENVTECH",
U818="AKTIVCO DEFAUT GE &amp; POWER Cabinet","POWER ISSUE",
U818="AKTIVCO Coupure ENEO &amp; Baisse de tension","POWER ISSUE",
U818="Coupure ENEO &amp; Baisse de tension","POWER ISSUE",
U818="Defaut GE &amp; POWER Cabinet","POWER ISSUE",
U818="Sharing","POWER ISSUE",
U818="Sites strategiques &amp; DataCenter","POWER ISSUE",
U818="Exclu","Exclu",
U818="SAT","TX ISSUE",
U818="SPARE-ISSUE","SPARE-ISSUE",
U818="Fiber CAmtel","TX ISSUE",
U818="Fiber AOF","TX ISSUE",
U818="Projet OCM (HUAWEI)","TRAVAUX-HUAWEI",
U818="Projet OCM (NOKIA)","TRAVAUX -NOKIA",
U818="ACCESS-ISSUE","ACCESS-ISSUE",
U818="Projet OCM (ZTE, NOKIA, autres projets)","TRAVAUX OCM",
U818="No root CAuse","No root cause",
U818="ODU HS","TX ISSUE",
U818="IP &amp; VLAN","TX ISSUE",
U818="Warehouse HUAWEI","SPARE-ISSUE",
U818="SPARE-HS","SPARE-ISSUE",
U818="Power Telco","RAN ISSUE",U818="no impacts","no impacts"
),"")</f>
        <v>No root cause</v>
      </c>
      <c r="U818" s="68" t="s">
        <v>5691</v>
      </c>
      <c r="V818" s="41" t="str" cm="1">
        <f t="array" ref="V818">IFERROR(_xlfn.IFS(
U818="MPR ISSUE","ACTIVE",
U818="BSS Hardware Issue","ACTIVE",
U818="Sites strategiques, MLL, Pylone, etc.","PASSIVE",
U818="AKTIVCO DEFAUT GE &amp; POWER Cabinet","PASSIVE",
U818="AKTIVCO Coupure ENEO &amp; Baisse de tension","PASSIVE",
U818="Coupure ENEO &amp; Baisse de tension","PASSIVE",
U818="Defaut GE &amp; POWER Cabinet","PASSIVE",
U818="Sharing","PASSIVE",
U818="Sites strategiques &amp; DataCenter","PASSIVE",
U818="Exclu","Exclu",
U818="SAT","ACTIVE",
U818="SPARE-ISSUE","SPARE-ISSUE",
U818="Fiber CAmtel","ACTIVE",
U818="Fiber AOF","ACTIVE",
U818="Projet OCM (HUAWEI)","PLANNED WORKS",
U818="Projet OCM (NOKIA)","PLANNED WORKS",
U818="ACCESS-ISSUE","ACCESS-ISSUE",
U818="Projet OCM (ZTE, NOKIA, autres projets)","PLANNED WORKS",
U818="No root CAuse","No root cause",
U818="ODU HS","ACTIVE",
U818="IP &amp; VLAN","ACTIVE",
U818="Warehouse HUAWEI","SPARE-ISSUE",
U818="SPARE-HS","SPARE-ISSUE",
U818="Power Telco","ACTIVE", U818="no impacts","no impacts"
),"")</f>
        <v>No root cause</v>
      </c>
      <c r="W818" s="113"/>
      <c r="X818" s="113"/>
      <c r="Y818" s="113"/>
      <c r="Z818" s="113"/>
      <c r="AA818" s="113"/>
      <c r="AB818" s="17" t="s">
        <v>5465</v>
      </c>
      <c r="AC818" s="17" t="str">
        <f>_xlfn.XLOOKUP(B818,'INCIDENT-04-27-2026'!E:E,'INCIDENT-04-27-2026'!F:F,"")</f>
        <v/>
      </c>
      <c r="AD818" s="9"/>
      <c r="AE818" s="7" t="s">
        <v>5465</v>
      </c>
      <c r="AF818" s="6" t="str">
        <f>_xlfn.XLOOKUP(B818,'[13]Input_27-04'!$B:$B,'[13]Input_27-04'!$M:$M,"")</f>
        <v/>
      </c>
      <c r="AG818" s="7"/>
      <c r="AH818" s="3"/>
      <c r="AI818" s="18" t="str">
        <f>_xlfn.XLOOKUP(B818,'[3]Cells Huawei 27042026 10h'!$B:$B,'[3]Cells Huawei 27042026 10h'!$T:$T,"")</f>
        <v/>
      </c>
      <c r="AJ818" s="18" t="str">
        <f>_xlfn.XLOOKUP(B818,'[3]Cells Huawei 27042026 15h'!$B:$B,'[3]Cells Huawei 27042026 15h'!$T:$T,"")</f>
        <v/>
      </c>
      <c r="AK818" s="18" t="str">
        <f>_xlfn.XLOOKUP(B818,'[4]cells down 27042026 11h28'!$B:$B,'[4]cells down 27042026 11h28'!$R:$R,"")</f>
        <v/>
      </c>
      <c r="AL818" s="18" t="str">
        <f>_xlfn.XLOOKUP(B818,'[4]cells down 27042026 18h01'!$B:$B,'[4]cells down 27042026 18h01'!$R:$R,"")</f>
        <v/>
      </c>
      <c r="AM818" s="18" t="str">
        <f>_xlfn.XLOOKUP(B818,'[5]cell downs 27042026 11h'!$B:$B,'[5]cell downs 27042026 11h'!$R:$R,"")</f>
        <v/>
      </c>
      <c r="AN818" s="18" t="str">
        <f>_xlfn.XLOOKUP(B818,'[5]cell downs 27042026 17h40'!$B:$B,'[5]cell downs 27042026 17h40'!$R:$R,"")</f>
        <v/>
      </c>
      <c r="AO818" s="18" t="str">
        <f>_xlfn.XLOOKUP(B818,'[6]ALL SITES DOWN'!$D:$D,'[6]ALL SITES DOWN'!$J:$J,"")</f>
        <v/>
      </c>
      <c r="AP818" s="18" t="str">
        <f>_xlfn.XLOOKUP(B818,'[7]ALL SITES DOWN'!$D:$D,'[7]ALL SITES DOWN'!$J:$J,"")</f>
        <v/>
      </c>
      <c r="AQ818" s="9" t="str">
        <f>_xlfn.XLOOKUP(B818,[8]sheet1!$AC:$AC,[8]sheet1!$AF:$AF,"")</f>
        <v/>
      </c>
      <c r="AR818" s="14"/>
      <c r="AS818" s="14" t="s">
        <v>5465</v>
      </c>
      <c r="AT818" s="14" t="str">
        <f>_xlfn.XLOOKUP(B818,'[9]cell downs 18042026 17h'!$B:$B,'[9]cell downs 18042026 17h'!$B:$B,"")</f>
        <v/>
      </c>
      <c r="AU818" s="14" t="str">
        <f>_xlfn.XLOOKUP(B818,'[10]Cells Huawei 19042026 15h'!$B:$B,'[10]Cells Huawei 19042026 15h'!$B:$B,"")</f>
        <v/>
      </c>
      <c r="AV818" s="9" t="str">
        <f>_xlfn.XLOOKUP(B818,'[11]cells down 19042026 9H40'!$B:$B,'[11]cells down 19042026 9H40'!$B:$B,"")</f>
        <v/>
      </c>
    </row>
    <row r="819" spans="1:48" hidden="1" x14ac:dyDescent="0.3">
      <c r="A819" s="1" t="s">
        <v>164</v>
      </c>
      <c r="B819" s="1" t="s">
        <v>165</v>
      </c>
      <c r="C819" s="3" t="str">
        <f>_xlfn.XLOOKUP(B819,'[1]daily break down'!$D:$D,'[1]daily break down'!$E:$E,"")</f>
        <v>Douala</v>
      </c>
      <c r="D819" s="1" t="s">
        <v>11</v>
      </c>
      <c r="E819" s="1" t="s">
        <v>12</v>
      </c>
      <c r="F819" s="3" t="s">
        <v>31</v>
      </c>
      <c r="G819" s="1" t="s">
        <v>32</v>
      </c>
      <c r="H819" s="29" t="str">
        <f>_xlfn.XLOOKUP(B819,[2]CALCULATION!$B:$B,[2]CALCULATION!$H:$H,"")</f>
        <v>ZTE</v>
      </c>
      <c r="I819" s="26">
        <v>0</v>
      </c>
      <c r="J819" s="26">
        <v>0</v>
      </c>
      <c r="K819" s="26">
        <v>0</v>
      </c>
      <c r="L819" s="26">
        <v>0</v>
      </c>
      <c r="M819" s="26">
        <v>0.18619821763361352</v>
      </c>
      <c r="N819" s="26">
        <v>8.3610847151951773E-2</v>
      </c>
      <c r="O819" s="26">
        <v>0</v>
      </c>
      <c r="P819" s="114" t="s">
        <v>6364</v>
      </c>
      <c r="Q819" s="42" t="s">
        <v>5538</v>
      </c>
      <c r="R819" s="42"/>
      <c r="S819" s="41" t="str" cm="1">
        <f t="array" ref="S819">IFERROR(_xlfn.IFS(
U819="MPR ISSUE","PDH",
U819="BSS Hardware Issue","BSS",
U819="Sites strategiques, MLL, Pylone, etc.","ENVTECH",
U819="AKTIVCO DEFAUT GE &amp; POWER Cabinet","AKTIVCO",
U819="AKTIVCO Coupure ENEO &amp; Baisse de tension","AKTIVCO GRID ONLY",
U819="Coupure ENEO &amp; Baisse de tension","IHS GRID ONLY",
U819="Defaut GE &amp; POWER Cabinet","IHS",
U819="Sharing","Partners",
U819="Sites strategiques &amp; DataCenter","SST &amp; DC",
U819="Exclu","Exclu",
U819="SAT","SAT",
U819="SPARE-ISSUE","SPARE-ISSUE",
U819="Fiber CAmtel","TRANS_FO_CAMTEL",
U819="Fiber AOF","Fiber AOF",
U819="Projet OCM (HUAWEI)","TRAVAUX-HUAWEI",
U819="Projet OCM (NOKIA)","TRAVAUX-NOKIA",
U819="ACCESS-ISSUE","ACCESS-ISSUE",
U819="Projet OCM (ZTE, NOKIA, autres projets)","TRAVAUX OCM",
U819="No root CAuse","No root cause",
U819="ODU HS","PDH",
U819="IP &amp; VLAN","PDH",
U819="Warehouse HUAWEI","SPARE-ISSUE",
U819="SPARE-HS","SPARE-ISSUE",
U819="Power Telco","BSS",U819="no impacts","no impacts"
),"")</f>
        <v>No root cause</v>
      </c>
      <c r="T819" s="41" t="str" cm="1">
        <f t="array" ref="T819">IFERROR(_xlfn.IFS(
U819="MPR ISSUE","TX ISSUE",
U819="BSS Hardware Issue","RAN ISSUE",
U819="Sites strategiques, MLL, Pylone, etc.","ENVTECH",
U819="AKTIVCO DEFAUT GE &amp; POWER Cabinet","POWER ISSUE",
U819="AKTIVCO Coupure ENEO &amp; Baisse de tension","POWER ISSUE",
U819="Coupure ENEO &amp; Baisse de tension","POWER ISSUE",
U819="Defaut GE &amp; POWER Cabinet","POWER ISSUE",
U819="Sharing","POWER ISSUE",
U819="Sites strategiques &amp; DataCenter","POWER ISSUE",
U819="Exclu","Exclu",
U819="SAT","TX ISSUE",
U819="SPARE-ISSUE","SPARE-ISSUE",
U819="Fiber CAmtel","TX ISSUE",
U819="Fiber AOF","TX ISSUE",
U819="Projet OCM (HUAWEI)","TRAVAUX-HUAWEI",
U819="Projet OCM (NOKIA)","TRAVAUX -NOKIA",
U819="ACCESS-ISSUE","ACCESS-ISSUE",
U819="Projet OCM (ZTE, NOKIA, autres projets)","TRAVAUX OCM",
U819="No root CAuse","No root cause",
U819="ODU HS","TX ISSUE",
U819="IP &amp; VLAN","TX ISSUE",
U819="Warehouse HUAWEI","SPARE-ISSUE",
U819="SPARE-HS","SPARE-ISSUE",
U819="Power Telco","RAN ISSUE",U819="no impacts","no impacts"
),"")</f>
        <v>No root cause</v>
      </c>
      <c r="U819" s="68" t="s">
        <v>5691</v>
      </c>
      <c r="V819" s="41" t="str" cm="1">
        <f t="array" ref="V819">IFERROR(_xlfn.IFS(
U819="MPR ISSUE","ACTIVE",
U819="BSS Hardware Issue","ACTIVE",
U819="Sites strategiques, MLL, Pylone, etc.","PASSIVE",
U819="AKTIVCO DEFAUT GE &amp; POWER Cabinet","PASSIVE",
U819="AKTIVCO Coupure ENEO &amp; Baisse de tension","PASSIVE",
U819="Coupure ENEO &amp; Baisse de tension","PASSIVE",
U819="Defaut GE &amp; POWER Cabinet","PASSIVE",
U819="Sharing","PASSIVE",
U819="Sites strategiques &amp; DataCenter","PASSIVE",
U819="Exclu","Exclu",
U819="SAT","ACTIVE",
U819="SPARE-ISSUE","SPARE-ISSUE",
U819="Fiber CAmtel","ACTIVE",
U819="Fiber AOF","ACTIVE",
U819="Projet OCM (HUAWEI)","PLANNED WORKS",
U819="Projet OCM (NOKIA)","PLANNED WORKS",
U819="ACCESS-ISSUE","ACCESS-ISSUE",
U819="Projet OCM (ZTE, NOKIA, autres projets)","PLANNED WORKS",
U819="No root CAuse","No root cause",
U819="ODU HS","ACTIVE",
U819="IP &amp; VLAN","ACTIVE",
U819="Warehouse HUAWEI","SPARE-ISSUE",
U819="SPARE-HS","SPARE-ISSUE",
U819="Power Telco","ACTIVE", U819="no impacts","no impacts"
),"")</f>
        <v>No root cause</v>
      </c>
      <c r="W819" s="113"/>
      <c r="X819" s="113"/>
      <c r="Y819" s="113"/>
      <c r="Z819" s="113"/>
      <c r="AA819" s="113"/>
      <c r="AB819" s="17" t="s">
        <v>5465</v>
      </c>
      <c r="AC819" s="17" t="str">
        <f>_xlfn.XLOOKUP(B819,'INCIDENT-04-27-2026'!E:E,'INCIDENT-04-27-2026'!F:F,"")</f>
        <v/>
      </c>
      <c r="AD819" s="9"/>
      <c r="AE819" s="7" t="s">
        <v>5465</v>
      </c>
      <c r="AF819" s="6" t="str">
        <f>_xlfn.XLOOKUP(B819,'[13]Input_27-04'!$B:$B,'[13]Input_27-04'!$M:$M,"")</f>
        <v/>
      </c>
      <c r="AG819" s="7"/>
      <c r="AH819" s="3"/>
      <c r="AI819" s="18" t="str">
        <f>_xlfn.XLOOKUP(B819,'[3]Cells Huawei 27042026 10h'!$B:$B,'[3]Cells Huawei 27042026 10h'!$T:$T,"")</f>
        <v/>
      </c>
      <c r="AJ819" s="18" t="str">
        <f>_xlfn.XLOOKUP(B819,'[3]Cells Huawei 27042026 15h'!$B:$B,'[3]Cells Huawei 27042026 15h'!$T:$T,"")</f>
        <v/>
      </c>
      <c r="AK819" s="18" t="str">
        <f>_xlfn.XLOOKUP(B819,'[4]cells down 27042026 11h28'!$B:$B,'[4]cells down 27042026 11h28'!$R:$R,"")</f>
        <v/>
      </c>
      <c r="AL819" s="18" t="str">
        <f>_xlfn.XLOOKUP(B819,'[4]cells down 27042026 18h01'!$B:$B,'[4]cells down 27042026 18h01'!$R:$R,"")</f>
        <v/>
      </c>
      <c r="AM819" s="18" t="str">
        <f>_xlfn.XLOOKUP(B819,'[5]cell downs 27042026 11h'!$B:$B,'[5]cell downs 27042026 11h'!$R:$R,"")</f>
        <v/>
      </c>
      <c r="AN819" s="18" t="str">
        <f>_xlfn.XLOOKUP(B819,'[5]cell downs 27042026 17h40'!$B:$B,'[5]cell downs 27042026 17h40'!$R:$R,"")</f>
        <v/>
      </c>
      <c r="AO819" s="18" t="str">
        <f>_xlfn.XLOOKUP(B819,'[6]ALL SITES DOWN'!$D:$D,'[6]ALL SITES DOWN'!$J:$J,"")</f>
        <v/>
      </c>
      <c r="AP819" s="18" t="str">
        <f>_xlfn.XLOOKUP(B819,'[7]ALL SITES DOWN'!$D:$D,'[7]ALL SITES DOWN'!$J:$J,"")</f>
        <v/>
      </c>
      <c r="AQ819" s="9" t="str">
        <f>_xlfn.XLOOKUP(B819,[8]sheet1!$AC:$AC,[8]sheet1!$AF:$AF,"")</f>
        <v/>
      </c>
      <c r="AR819" s="14"/>
      <c r="AS819" s="14" t="s">
        <v>5465</v>
      </c>
      <c r="AT819" s="14" t="str">
        <f>_xlfn.XLOOKUP(B819,'[9]cell downs 18042026 17h'!$B:$B,'[9]cell downs 18042026 17h'!$B:$B,"")</f>
        <v/>
      </c>
      <c r="AU819" s="14" t="str">
        <f>_xlfn.XLOOKUP(B819,'[10]Cells Huawei 19042026 15h'!$B:$B,'[10]Cells Huawei 19042026 15h'!$B:$B,"")</f>
        <v/>
      </c>
      <c r="AV819" s="9" t="str">
        <f>_xlfn.XLOOKUP(B819,'[11]cells down 19042026 9H40'!$B:$B,'[11]cells down 19042026 9H40'!$B:$B,"")</f>
        <v/>
      </c>
    </row>
    <row r="820" spans="1:48" hidden="1" x14ac:dyDescent="0.3">
      <c r="A820" s="1" t="s">
        <v>1296</v>
      </c>
      <c r="B820" s="8" t="s">
        <v>1297</v>
      </c>
      <c r="C820" s="3" t="str">
        <f>_xlfn.XLOOKUP(B820,'[1]daily break down'!$D:$D,'[1]daily break down'!$E:$E,"")</f>
        <v>OUEST</v>
      </c>
      <c r="D820" s="1" t="s">
        <v>11</v>
      </c>
      <c r="E820" s="1" t="s">
        <v>12</v>
      </c>
      <c r="F820" s="3" t="s">
        <v>102</v>
      </c>
      <c r="G820" s="1" t="s">
        <v>1298</v>
      </c>
      <c r="H820" s="28" t="str">
        <f>_xlfn.XLOOKUP(B820,[2]CALCULATION!$B:$B,[2]CALCULATION!$H:$H,"")</f>
        <v>NOKIA</v>
      </c>
      <c r="I820" s="26">
        <v>0</v>
      </c>
      <c r="J820" s="26">
        <v>0.30048539949148612</v>
      </c>
      <c r="K820" s="26">
        <v>0</v>
      </c>
      <c r="L820" s="26">
        <v>3.1675099091695157E-2</v>
      </c>
      <c r="M820" s="26">
        <v>9.051302246078427E-2</v>
      </c>
      <c r="N820" s="26">
        <v>6.401009608113381E-2</v>
      </c>
      <c r="O820" s="26">
        <v>0</v>
      </c>
      <c r="P820" s="114" t="s">
        <v>6364</v>
      </c>
      <c r="Q820" s="42" t="s">
        <v>5538</v>
      </c>
      <c r="R820" s="42"/>
      <c r="S820" s="41" t="str" cm="1">
        <f t="array" ref="S820">IFERROR(_xlfn.IFS(
U820="MPR ISSUE","PDH",
U820="BSS Hardware Issue","BSS",
U820="Sites strategiques, MLL, Pylone, etc.","ENVTECH",
U820="AKTIVCO DEFAUT GE &amp; POWER Cabinet","AKTIVCO",
U820="AKTIVCO Coupure ENEO &amp; Baisse de tension","AKTIVCO GRID ONLY",
U820="Coupure ENEO &amp; Baisse de tension","IHS GRID ONLY",
U820="Defaut GE &amp; POWER Cabinet","IHS",
U820="Sharing","Partners",
U820="Sites strategiques &amp; DataCenter","SST &amp; DC",
U820="Exclu","Exclu",
U820="SAT","SAT",
U820="SPARE-ISSUE","SPARE-ISSUE",
U820="Fiber CAmtel","TRANS_FO_CAMTEL",
U820="Fiber AOF","Fiber AOF",
U820="Projet OCM (HUAWEI)","TRAVAUX-HUAWEI",
U820="Projet OCM (NOKIA)","TRAVAUX-NOKIA",
U820="ACCESS-ISSUE","ACCESS-ISSUE",
U820="Projet OCM (ZTE, NOKIA, autres projets)","TRAVAUX OCM",
U820="No root CAuse","No root cause",
U820="ODU HS","PDH",
U820="IP &amp; VLAN","PDH",
U820="Warehouse HUAWEI","SPARE-ISSUE",
U820="SPARE-HS","SPARE-ISSUE",
U820="Power Telco","BSS",U820="no impacts","no impacts"
),"")</f>
        <v>No root cause</v>
      </c>
      <c r="T820" s="41" t="str" cm="1">
        <f t="array" ref="T820">IFERROR(_xlfn.IFS(
U820="MPR ISSUE","TX ISSUE",
U820="BSS Hardware Issue","RAN ISSUE",
U820="Sites strategiques, MLL, Pylone, etc.","ENVTECH",
U820="AKTIVCO DEFAUT GE &amp; POWER Cabinet","POWER ISSUE",
U820="AKTIVCO Coupure ENEO &amp; Baisse de tension","POWER ISSUE",
U820="Coupure ENEO &amp; Baisse de tension","POWER ISSUE",
U820="Defaut GE &amp; POWER Cabinet","POWER ISSUE",
U820="Sharing","POWER ISSUE",
U820="Sites strategiques &amp; DataCenter","POWER ISSUE",
U820="Exclu","Exclu",
U820="SAT","TX ISSUE",
U820="SPARE-ISSUE","SPARE-ISSUE",
U820="Fiber CAmtel","TX ISSUE",
U820="Fiber AOF","TX ISSUE",
U820="Projet OCM (HUAWEI)","TRAVAUX-HUAWEI",
U820="Projet OCM (NOKIA)","TRAVAUX -NOKIA",
U820="ACCESS-ISSUE","ACCESS-ISSUE",
U820="Projet OCM (ZTE, NOKIA, autres projets)","TRAVAUX OCM",
U820="No root CAuse","No root cause",
U820="ODU HS","TX ISSUE",
U820="IP &amp; VLAN","TX ISSUE",
U820="Warehouse HUAWEI","SPARE-ISSUE",
U820="SPARE-HS","SPARE-ISSUE",
U820="Power Telco","RAN ISSUE",U820="no impacts","no impacts"
),"")</f>
        <v>No root cause</v>
      </c>
      <c r="U820" s="68" t="s">
        <v>5691</v>
      </c>
      <c r="V820" s="41" t="str" cm="1">
        <f t="array" ref="V820">IFERROR(_xlfn.IFS(
U820="MPR ISSUE","ACTIVE",
U820="BSS Hardware Issue","ACTIVE",
U820="Sites strategiques, MLL, Pylone, etc.","PASSIVE",
U820="AKTIVCO DEFAUT GE &amp; POWER Cabinet","PASSIVE",
U820="AKTIVCO Coupure ENEO &amp; Baisse de tension","PASSIVE",
U820="Coupure ENEO &amp; Baisse de tension","PASSIVE",
U820="Defaut GE &amp; POWER Cabinet","PASSIVE",
U820="Sharing","PASSIVE",
U820="Sites strategiques &amp; DataCenter","PASSIVE",
U820="Exclu","Exclu",
U820="SAT","ACTIVE",
U820="SPARE-ISSUE","SPARE-ISSUE",
U820="Fiber CAmtel","ACTIVE",
U820="Fiber AOF","ACTIVE",
U820="Projet OCM (HUAWEI)","PLANNED WORKS",
U820="Projet OCM (NOKIA)","PLANNED WORKS",
U820="ACCESS-ISSUE","ACCESS-ISSUE",
U820="Projet OCM (ZTE, NOKIA, autres projets)","PLANNED WORKS",
U820="No root CAuse","No root cause",
U820="ODU HS","ACTIVE",
U820="IP &amp; VLAN","ACTIVE",
U820="Warehouse HUAWEI","SPARE-ISSUE",
U820="SPARE-HS","SPARE-ISSUE",
U820="Power Telco","ACTIVE", U820="no impacts","no impacts"
),"")</f>
        <v>No root cause</v>
      </c>
      <c r="W820" s="113"/>
      <c r="X820" s="113"/>
      <c r="Y820" s="113"/>
      <c r="Z820" s="113"/>
      <c r="AA820" s="113"/>
      <c r="AB820" s="17" t="s">
        <v>5465</v>
      </c>
      <c r="AC820" s="17" t="str">
        <f>_xlfn.XLOOKUP(B820,'INCIDENT-04-27-2026'!E:E,'INCIDENT-04-27-2026'!F:F,"")</f>
        <v/>
      </c>
      <c r="AD820" s="9"/>
      <c r="AE820" s="7" t="s">
        <v>5465</v>
      </c>
      <c r="AF820" s="6" t="str">
        <f>_xlfn.XLOOKUP(B820,'[13]Input_27-04'!$B:$B,'[13]Input_27-04'!$M:$M,"")</f>
        <v/>
      </c>
      <c r="AG820" s="7"/>
      <c r="AH820" s="3"/>
      <c r="AI820" s="18" t="str">
        <f>_xlfn.XLOOKUP(B820,'[3]Cells Huawei 27042026 10h'!$B:$B,'[3]Cells Huawei 27042026 10h'!$T:$T,"")</f>
        <v/>
      </c>
      <c r="AJ820" s="18" t="str">
        <f>_xlfn.XLOOKUP(B820,'[3]Cells Huawei 27042026 15h'!$B:$B,'[3]Cells Huawei 27042026 15h'!$T:$T,"")</f>
        <v/>
      </c>
      <c r="AK820" s="18" t="str">
        <f>_xlfn.XLOOKUP(B820,'[4]cells down 27042026 11h28'!$B:$B,'[4]cells down 27042026 11h28'!$R:$R,"")</f>
        <v/>
      </c>
      <c r="AL820" s="18" t="str">
        <f>_xlfn.XLOOKUP(B820,'[4]cells down 27042026 18h01'!$B:$B,'[4]cells down 27042026 18h01'!$R:$R,"")</f>
        <v/>
      </c>
      <c r="AM820" s="18" t="str">
        <f>_xlfn.XLOOKUP(B820,'[5]cell downs 27042026 11h'!$B:$B,'[5]cell downs 27042026 11h'!$R:$R,"")</f>
        <v/>
      </c>
      <c r="AN820" s="18" t="str">
        <f>_xlfn.XLOOKUP(B820,'[5]cell downs 27042026 17h40'!$B:$B,'[5]cell downs 27042026 17h40'!$R:$R,"")</f>
        <v/>
      </c>
      <c r="AO820" s="18" t="str">
        <f>_xlfn.XLOOKUP(B820,'[6]ALL SITES DOWN'!$D:$D,'[6]ALL SITES DOWN'!$J:$J,"")</f>
        <v/>
      </c>
      <c r="AP820" s="18" t="str">
        <f>_xlfn.XLOOKUP(B820,'[7]ALL SITES DOWN'!$D:$D,'[7]ALL SITES DOWN'!$J:$J,"")</f>
        <v/>
      </c>
      <c r="AQ820" s="9" t="str">
        <f>_xlfn.XLOOKUP(B820,[8]sheet1!$AC:$AC,[8]sheet1!$AF:$AF,"")</f>
        <v/>
      </c>
      <c r="AR820" s="14"/>
      <c r="AS820" s="14" t="s">
        <v>5465</v>
      </c>
      <c r="AT820" s="14" t="str">
        <f>_xlfn.XLOOKUP(B820,'[9]cell downs 18042026 17h'!$B:$B,'[9]cell downs 18042026 17h'!$B:$B,"")</f>
        <v>OST_160</v>
      </c>
      <c r="AU820" s="14" t="str">
        <f>_xlfn.XLOOKUP(B820,'[10]Cells Huawei 19042026 15h'!$B:$B,'[10]Cells Huawei 19042026 15h'!$B:$B,"")</f>
        <v/>
      </c>
      <c r="AV820" s="9" t="str">
        <f>_xlfn.XLOOKUP(B820,'[11]cells down 19042026 9H40'!$B:$B,'[11]cells down 19042026 9H40'!$B:$B,"")</f>
        <v/>
      </c>
    </row>
    <row r="821" spans="1:48" hidden="1" x14ac:dyDescent="0.3">
      <c r="A821" s="1" t="s">
        <v>2212</v>
      </c>
      <c r="B821" s="8" t="s">
        <v>2213</v>
      </c>
      <c r="C821" s="3" t="str">
        <f>_xlfn.XLOOKUP(B821,'[1]daily break down'!$D:$D,'[1]daily break down'!$E:$E,"")</f>
        <v>NORD-OUEST</v>
      </c>
      <c r="D821" s="1"/>
      <c r="E821" s="1"/>
      <c r="F821" s="3" t="s">
        <v>51</v>
      </c>
      <c r="G821" s="1" t="s">
        <v>52</v>
      </c>
      <c r="H821" s="27" t="str">
        <f>_xlfn.XLOOKUP(B821,[2]CALCULATION!$B:$B,[2]CALCULATION!$H:$H,"")</f>
        <v>Huawei</v>
      </c>
      <c r="I821" s="26">
        <v>6.14240097251115E-2</v>
      </c>
      <c r="J821" s="26">
        <v>4.4494061632323438</v>
      </c>
      <c r="K821" s="26">
        <v>0</v>
      </c>
      <c r="L821" s="26">
        <v>0</v>
      </c>
      <c r="M821" s="26">
        <v>1.52489919613735E-2</v>
      </c>
      <c r="N821" s="26">
        <v>5.6983075224079929E-2</v>
      </c>
      <c r="O821" s="26">
        <v>0</v>
      </c>
      <c r="P821" s="114" t="s">
        <v>6364</v>
      </c>
      <c r="Q821" s="42" t="s">
        <v>5538</v>
      </c>
      <c r="R821" s="42"/>
      <c r="S821" s="41" t="str" cm="1">
        <f t="array" ref="S821">IFERROR(_xlfn.IFS(
U821="MPR ISSUE","PDH",
U821="BSS Hardware Issue","BSS",
U821="Sites strategiques, MLL, Pylone, etc.","ENVTECH",
U821="AKTIVCO DEFAUT GE &amp; POWER Cabinet","AKTIVCO",
U821="AKTIVCO Coupure ENEO &amp; Baisse de tension","AKTIVCO GRID ONLY",
U821="Coupure ENEO &amp; Baisse de tension","IHS GRID ONLY",
U821="Defaut GE &amp; POWER Cabinet","IHS",
U821="Sharing","Partners",
U821="Sites strategiques &amp; DataCenter","SST &amp; DC",
U821="Exclu","Exclu",
U821="SAT","SAT",
U821="SPARE-ISSUE","SPARE-ISSUE",
U821="Fiber CAmtel","TRANS_FO_CAMTEL",
U821="Fiber AOF","Fiber AOF",
U821="Projet OCM (HUAWEI)","TRAVAUX-HUAWEI",
U821="Projet OCM (NOKIA)","TRAVAUX-NOKIA",
U821="ACCESS-ISSUE","ACCESS-ISSUE",
U821="Projet OCM (ZTE, NOKIA, autres projets)","TRAVAUX OCM",
U821="No root CAuse","No root cause",
U821="ODU HS","PDH",
U821="IP &amp; VLAN","PDH",
U821="Warehouse HUAWEI","SPARE-ISSUE",
U821="SPARE-HS","SPARE-ISSUE",
U821="Power Telco","BSS",U821="no impacts","no impacts"
),"")</f>
        <v>No root cause</v>
      </c>
      <c r="T821" s="41" t="str" cm="1">
        <f t="array" ref="T821">IFERROR(_xlfn.IFS(
U821="MPR ISSUE","TX ISSUE",
U821="BSS Hardware Issue","RAN ISSUE",
U821="Sites strategiques, MLL, Pylone, etc.","ENVTECH",
U821="AKTIVCO DEFAUT GE &amp; POWER Cabinet","POWER ISSUE",
U821="AKTIVCO Coupure ENEO &amp; Baisse de tension","POWER ISSUE",
U821="Coupure ENEO &amp; Baisse de tension","POWER ISSUE",
U821="Defaut GE &amp; POWER Cabinet","POWER ISSUE",
U821="Sharing","POWER ISSUE",
U821="Sites strategiques &amp; DataCenter","POWER ISSUE",
U821="Exclu","Exclu",
U821="SAT","TX ISSUE",
U821="SPARE-ISSUE","SPARE-ISSUE",
U821="Fiber CAmtel","TX ISSUE",
U821="Fiber AOF","TX ISSUE",
U821="Projet OCM (HUAWEI)","TRAVAUX-HUAWEI",
U821="Projet OCM (NOKIA)","TRAVAUX -NOKIA",
U821="ACCESS-ISSUE","ACCESS-ISSUE",
U821="Projet OCM (ZTE, NOKIA, autres projets)","TRAVAUX OCM",
U821="No root CAuse","No root cause",
U821="ODU HS","TX ISSUE",
U821="IP &amp; VLAN","TX ISSUE",
U821="Warehouse HUAWEI","SPARE-ISSUE",
U821="SPARE-HS","SPARE-ISSUE",
U821="Power Telco","RAN ISSUE",U821="no impacts","no impacts"
),"")</f>
        <v>No root cause</v>
      </c>
      <c r="U821" s="68" t="s">
        <v>5691</v>
      </c>
      <c r="V821" s="41" t="str" cm="1">
        <f t="array" ref="V821">IFERROR(_xlfn.IFS(
U821="MPR ISSUE","ACTIVE",
U821="BSS Hardware Issue","ACTIVE",
U821="Sites strategiques, MLL, Pylone, etc.","PASSIVE",
U821="AKTIVCO DEFAUT GE &amp; POWER Cabinet","PASSIVE",
U821="AKTIVCO Coupure ENEO &amp; Baisse de tension","PASSIVE",
U821="Coupure ENEO &amp; Baisse de tension","PASSIVE",
U821="Defaut GE &amp; POWER Cabinet","PASSIVE",
U821="Sharing","PASSIVE",
U821="Sites strategiques &amp; DataCenter","PASSIVE",
U821="Exclu","Exclu",
U821="SAT","ACTIVE",
U821="SPARE-ISSUE","SPARE-ISSUE",
U821="Fiber CAmtel","ACTIVE",
U821="Fiber AOF","ACTIVE",
U821="Projet OCM (HUAWEI)","PLANNED WORKS",
U821="Projet OCM (NOKIA)","PLANNED WORKS",
U821="ACCESS-ISSUE","ACCESS-ISSUE",
U821="Projet OCM (ZTE, NOKIA, autres projets)","PLANNED WORKS",
U821="No root CAuse","No root cause",
U821="ODU HS","ACTIVE",
U821="IP &amp; VLAN","ACTIVE",
U821="Warehouse HUAWEI","SPARE-ISSUE",
U821="SPARE-HS","SPARE-ISSUE",
U821="Power Telco","ACTIVE", U821="no impacts","no impacts"
),"")</f>
        <v>No root cause</v>
      </c>
      <c r="W821" s="113"/>
      <c r="X821" s="113"/>
      <c r="Y821" s="113"/>
      <c r="Z821" s="113"/>
      <c r="AA821" s="113"/>
      <c r="AB821" s="17" t="s">
        <v>5465</v>
      </c>
      <c r="AC821" s="17" t="str">
        <f>_xlfn.XLOOKUP(B821,'INCIDENT-04-27-2026'!E:E,'INCIDENT-04-27-2026'!F:F,"")</f>
        <v/>
      </c>
      <c r="AD821" s="9"/>
      <c r="AE821" s="7" t="s">
        <v>5465</v>
      </c>
      <c r="AF821" s="6" t="str">
        <f>_xlfn.XLOOKUP(B821,'[13]Input_27-04'!$B:$B,'[13]Input_27-04'!$M:$M,"")</f>
        <v/>
      </c>
      <c r="AG821" s="7"/>
      <c r="AH821" s="3"/>
      <c r="AI821" s="18" t="str">
        <f>_xlfn.XLOOKUP(B821,'[3]Cells Huawei 27042026 10h'!$B:$B,'[3]Cells Huawei 27042026 10h'!$T:$T,"")</f>
        <v/>
      </c>
      <c r="AJ821" s="18" t="str">
        <f>_xlfn.XLOOKUP(B821,'[3]Cells Huawei 27042026 15h'!$B:$B,'[3]Cells Huawei 27042026 15h'!$T:$T,"")</f>
        <v/>
      </c>
      <c r="AK821" s="18" t="str">
        <f>_xlfn.XLOOKUP(B821,'[4]cells down 27042026 11h28'!$B:$B,'[4]cells down 27042026 11h28'!$R:$R,"")</f>
        <v/>
      </c>
      <c r="AL821" s="18" t="str">
        <f>_xlfn.XLOOKUP(B821,'[4]cells down 27042026 18h01'!$B:$B,'[4]cells down 27042026 18h01'!$R:$R,"")</f>
        <v/>
      </c>
      <c r="AM821" s="18" t="str">
        <f>_xlfn.XLOOKUP(B821,'[5]cell downs 27042026 11h'!$B:$B,'[5]cell downs 27042026 11h'!$R:$R,"")</f>
        <v/>
      </c>
      <c r="AN821" s="18" t="str">
        <f>_xlfn.XLOOKUP(B821,'[5]cell downs 27042026 17h40'!$B:$B,'[5]cell downs 27042026 17h40'!$R:$R,"")</f>
        <v/>
      </c>
      <c r="AO821" s="18" t="str">
        <f>_xlfn.XLOOKUP(B821,'[6]ALL SITES DOWN'!$D:$D,'[6]ALL SITES DOWN'!$J:$J,"")</f>
        <v/>
      </c>
      <c r="AP821" s="18" t="str">
        <f>_xlfn.XLOOKUP(B821,'[7]ALL SITES DOWN'!$D:$D,'[7]ALL SITES DOWN'!$J:$J,"")</f>
        <v/>
      </c>
      <c r="AQ821" s="9" t="str">
        <f>_xlfn.XLOOKUP(B821,[8]sheet1!$AC:$AC,[8]sheet1!$AF:$AF,"")</f>
        <v/>
      </c>
      <c r="AR821" s="14"/>
      <c r="AS821" s="14" t="s">
        <v>5465</v>
      </c>
      <c r="AT821" s="14" t="str">
        <f>_xlfn.XLOOKUP(B821,'[9]cell downs 18042026 17h'!$B:$B,'[9]cell downs 18042026 17h'!$B:$B,"")</f>
        <v/>
      </c>
      <c r="AU821" s="14" t="str">
        <f>_xlfn.XLOOKUP(B821,'[10]Cells Huawei 19042026 15h'!$B:$B,'[10]Cells Huawei 19042026 15h'!$B:$B,"")</f>
        <v/>
      </c>
      <c r="AV821" s="9" t="str">
        <f>_xlfn.XLOOKUP(B821,'[11]cells down 19042026 9H40'!$B:$B,'[11]cells down 19042026 9H40'!$B:$B,"")</f>
        <v/>
      </c>
    </row>
    <row r="822" spans="1:48" hidden="1" x14ac:dyDescent="0.3">
      <c r="A822" s="1" t="s">
        <v>3352</v>
      </c>
      <c r="B822" s="8" t="s">
        <v>3353</v>
      </c>
      <c r="C822" s="3" t="str">
        <f>_xlfn.XLOOKUP(B822,'[1]daily break down'!$D:$D,'[1]daily break down'!$E:$E,"")</f>
        <v>Douala</v>
      </c>
      <c r="D822" s="1" t="s">
        <v>11</v>
      </c>
      <c r="E822" s="1" t="s">
        <v>12</v>
      </c>
      <c r="F822" s="3" t="s">
        <v>31</v>
      </c>
      <c r="G822" s="1" t="s">
        <v>32</v>
      </c>
      <c r="H822" s="29" t="str">
        <f>_xlfn.XLOOKUP(B822,[2]CALCULATION!$B:$B,[2]CALCULATION!$H:$H,"")</f>
        <v>ZTE</v>
      </c>
      <c r="I822" s="26">
        <v>3.4729356253549182</v>
      </c>
      <c r="J822" s="26">
        <v>1.2015670613212794</v>
      </c>
      <c r="K822" s="26">
        <v>4.7077651077381404</v>
      </c>
      <c r="L822" s="26">
        <v>0</v>
      </c>
      <c r="M822" s="26">
        <v>0.31081190983725848</v>
      </c>
      <c r="N822" s="26">
        <v>5.1168839692608686E-2</v>
      </c>
      <c r="O822" s="26">
        <v>0</v>
      </c>
      <c r="P822" s="114" t="s">
        <v>6364</v>
      </c>
      <c r="Q822" s="42" t="s">
        <v>5538</v>
      </c>
      <c r="R822" s="42"/>
      <c r="S822" s="41" t="str" cm="1">
        <f t="array" ref="S822">IFERROR(_xlfn.IFS(
U822="MPR ISSUE","PDH",
U822="BSS Hardware Issue","BSS",
U822="Sites strategiques, MLL, Pylone, etc.","ENVTECH",
U822="AKTIVCO DEFAUT GE &amp; POWER Cabinet","AKTIVCO",
U822="AKTIVCO Coupure ENEO &amp; Baisse de tension","AKTIVCO GRID ONLY",
U822="Coupure ENEO &amp; Baisse de tension","IHS GRID ONLY",
U822="Defaut GE &amp; POWER Cabinet","IHS",
U822="Sharing","Partners",
U822="Sites strategiques &amp; DataCenter","SST &amp; DC",
U822="Exclu","Exclu",
U822="SAT","SAT",
U822="SPARE-ISSUE","SPARE-ISSUE",
U822="Fiber CAmtel","TRANS_FO_CAMTEL",
U822="Fiber AOF","Fiber AOF",
U822="Projet OCM (HUAWEI)","TRAVAUX-HUAWEI",
U822="Projet OCM (NOKIA)","TRAVAUX-NOKIA",
U822="ACCESS-ISSUE","ACCESS-ISSUE",
U822="Projet OCM (ZTE, NOKIA, autres projets)","TRAVAUX OCM",
U822="No root CAuse","No root cause",
U822="ODU HS","PDH",
U822="IP &amp; VLAN","PDH",
U822="Warehouse HUAWEI","SPARE-ISSUE",
U822="SPARE-HS","SPARE-ISSUE",
U822="Power Telco","BSS",U822="no impacts","no impacts"
),"")</f>
        <v>No root cause</v>
      </c>
      <c r="T822" s="41" t="str" cm="1">
        <f t="array" ref="T822">IFERROR(_xlfn.IFS(
U822="MPR ISSUE","TX ISSUE",
U822="BSS Hardware Issue","RAN ISSUE",
U822="Sites strategiques, MLL, Pylone, etc.","ENVTECH",
U822="AKTIVCO DEFAUT GE &amp; POWER Cabinet","POWER ISSUE",
U822="AKTIVCO Coupure ENEO &amp; Baisse de tension","POWER ISSUE",
U822="Coupure ENEO &amp; Baisse de tension","POWER ISSUE",
U822="Defaut GE &amp; POWER Cabinet","POWER ISSUE",
U822="Sharing","POWER ISSUE",
U822="Sites strategiques &amp; DataCenter","POWER ISSUE",
U822="Exclu","Exclu",
U822="SAT","TX ISSUE",
U822="SPARE-ISSUE","SPARE-ISSUE",
U822="Fiber CAmtel","TX ISSUE",
U822="Fiber AOF","TX ISSUE",
U822="Projet OCM (HUAWEI)","TRAVAUX-HUAWEI",
U822="Projet OCM (NOKIA)","TRAVAUX -NOKIA",
U822="ACCESS-ISSUE","ACCESS-ISSUE",
U822="Projet OCM (ZTE, NOKIA, autres projets)","TRAVAUX OCM",
U822="No root CAuse","No root cause",
U822="ODU HS","TX ISSUE",
U822="IP &amp; VLAN","TX ISSUE",
U822="Warehouse HUAWEI","SPARE-ISSUE",
U822="SPARE-HS","SPARE-ISSUE",
U822="Power Telco","RAN ISSUE",U822="no impacts","no impacts"
),"")</f>
        <v>No root cause</v>
      </c>
      <c r="U822" s="68" t="s">
        <v>5691</v>
      </c>
      <c r="V822" s="41" t="str" cm="1">
        <f t="array" ref="V822">IFERROR(_xlfn.IFS(
U822="MPR ISSUE","ACTIVE",
U822="BSS Hardware Issue","ACTIVE",
U822="Sites strategiques, MLL, Pylone, etc.","PASSIVE",
U822="AKTIVCO DEFAUT GE &amp; POWER Cabinet","PASSIVE",
U822="AKTIVCO Coupure ENEO &amp; Baisse de tension","PASSIVE",
U822="Coupure ENEO &amp; Baisse de tension","PASSIVE",
U822="Defaut GE &amp; POWER Cabinet","PASSIVE",
U822="Sharing","PASSIVE",
U822="Sites strategiques &amp; DataCenter","PASSIVE",
U822="Exclu","Exclu",
U822="SAT","ACTIVE",
U822="SPARE-ISSUE","SPARE-ISSUE",
U822="Fiber CAmtel","ACTIVE",
U822="Fiber AOF","ACTIVE",
U822="Projet OCM (HUAWEI)","PLANNED WORKS",
U822="Projet OCM (NOKIA)","PLANNED WORKS",
U822="ACCESS-ISSUE","ACCESS-ISSUE",
U822="Projet OCM (ZTE, NOKIA, autres projets)","PLANNED WORKS",
U822="No root CAuse","No root cause",
U822="ODU HS","ACTIVE",
U822="IP &amp; VLAN","ACTIVE",
U822="Warehouse HUAWEI","SPARE-ISSUE",
U822="SPARE-HS","SPARE-ISSUE",
U822="Power Telco","ACTIVE", U822="no impacts","no impacts"
),"")</f>
        <v>No root cause</v>
      </c>
      <c r="W822" s="113"/>
      <c r="X822" s="113"/>
      <c r="Y822" s="113"/>
      <c r="Z822" s="113"/>
      <c r="AA822" s="113"/>
      <c r="AB822" s="17" t="s">
        <v>5465</v>
      </c>
      <c r="AC822" s="17" t="str">
        <f>_xlfn.XLOOKUP(B822,'INCIDENT-04-27-2026'!E:E,'INCIDENT-04-27-2026'!F:F,"")</f>
        <v/>
      </c>
      <c r="AD822" s="9"/>
      <c r="AE822" s="7" t="s">
        <v>5465</v>
      </c>
      <c r="AF822" s="6" t="str">
        <f>_xlfn.XLOOKUP(B822,'[13]Input_27-04'!$B:$B,'[13]Input_27-04'!$M:$M,"")</f>
        <v/>
      </c>
      <c r="AG822" s="7"/>
      <c r="AH822" s="3"/>
      <c r="AI822" s="18" t="str">
        <f>_xlfn.XLOOKUP(B822,'[3]Cells Huawei 27042026 10h'!$B:$B,'[3]Cells Huawei 27042026 10h'!$T:$T,"")</f>
        <v/>
      </c>
      <c r="AJ822" s="18" t="str">
        <f>_xlfn.XLOOKUP(B822,'[3]Cells Huawei 27042026 15h'!$B:$B,'[3]Cells Huawei 27042026 15h'!$T:$T,"")</f>
        <v/>
      </c>
      <c r="AK822" s="18" t="str">
        <f>_xlfn.XLOOKUP(B822,'[4]cells down 27042026 11h28'!$B:$B,'[4]cells down 27042026 11h28'!$R:$R,"")</f>
        <v/>
      </c>
      <c r="AL822" s="18" t="str">
        <f>_xlfn.XLOOKUP(B822,'[4]cells down 27042026 18h01'!$B:$B,'[4]cells down 27042026 18h01'!$R:$R,"")</f>
        <v/>
      </c>
      <c r="AM822" s="18" t="str">
        <f>_xlfn.XLOOKUP(B822,'[5]cell downs 27042026 11h'!$B:$B,'[5]cell downs 27042026 11h'!$R:$R,"")</f>
        <v/>
      </c>
      <c r="AN822" s="18" t="str">
        <f>_xlfn.XLOOKUP(B822,'[5]cell downs 27042026 17h40'!$B:$B,'[5]cell downs 27042026 17h40'!$R:$R,"")</f>
        <v/>
      </c>
      <c r="AO822" s="18" t="str">
        <f>_xlfn.XLOOKUP(B822,'[6]ALL SITES DOWN'!$D:$D,'[6]ALL SITES DOWN'!$J:$J,"")</f>
        <v/>
      </c>
      <c r="AP822" s="18" t="str">
        <f>_xlfn.XLOOKUP(B822,'[7]ALL SITES DOWN'!$D:$D,'[7]ALL SITES DOWN'!$J:$J,"")</f>
        <v/>
      </c>
      <c r="AQ822" s="9" t="str">
        <f>_xlfn.XLOOKUP(B822,[8]sheet1!$AC:$AC,[8]sheet1!$AF:$AF,"")</f>
        <v/>
      </c>
      <c r="AR822" s="14"/>
      <c r="AS822" s="14" t="s">
        <v>5465</v>
      </c>
      <c r="AT822" s="14" t="str">
        <f>_xlfn.XLOOKUP(B822,'[9]cell downs 18042026 17h'!$B:$B,'[9]cell downs 18042026 17h'!$B:$B,"")</f>
        <v/>
      </c>
      <c r="AU822" s="14" t="str">
        <f>_xlfn.XLOOKUP(B822,'[10]Cells Huawei 19042026 15h'!$B:$B,'[10]Cells Huawei 19042026 15h'!$B:$B,"")</f>
        <v/>
      </c>
      <c r="AV822" s="9" t="str">
        <f>_xlfn.XLOOKUP(B822,'[11]cells down 19042026 9H40'!$B:$B,'[11]cells down 19042026 9H40'!$B:$B,"")</f>
        <v/>
      </c>
    </row>
    <row r="823" spans="1:48" hidden="1" x14ac:dyDescent="0.3">
      <c r="A823" s="1" t="s">
        <v>1734</v>
      </c>
      <c r="B823" s="8" t="s">
        <v>1735</v>
      </c>
      <c r="C823" s="3" t="str">
        <f>_xlfn.XLOOKUP(B823,'[1]daily break down'!$D:$D,'[1]daily break down'!$E:$E,"")</f>
        <v>Yaounde</v>
      </c>
      <c r="D823" s="1" t="s">
        <v>21</v>
      </c>
      <c r="E823" s="1" t="s">
        <v>30</v>
      </c>
      <c r="F823" s="3" t="s">
        <v>37</v>
      </c>
      <c r="G823" s="1" t="s">
        <v>38</v>
      </c>
      <c r="H823" s="29" t="str">
        <f>_xlfn.XLOOKUP(B823,[2]CALCULATION!$B:$B,[2]CALCULATION!$H:$H,"")</f>
        <v>ZTE</v>
      </c>
      <c r="I823" s="26">
        <v>0</v>
      </c>
      <c r="J823" s="26">
        <v>0</v>
      </c>
      <c r="K823" s="26">
        <v>2.6752617476098045E-4</v>
      </c>
      <c r="L823" s="26">
        <v>0</v>
      </c>
      <c r="M823" s="26">
        <v>3.3119740435404242E-2</v>
      </c>
      <c r="N823" s="26">
        <v>4.9759868505534655E-2</v>
      </c>
      <c r="O823" s="26">
        <v>0</v>
      </c>
      <c r="P823" s="114" t="s">
        <v>6364</v>
      </c>
      <c r="Q823" s="42" t="s">
        <v>5538</v>
      </c>
      <c r="R823" s="42"/>
      <c r="S823" s="41" t="str" cm="1">
        <f t="array" ref="S823">IFERROR(_xlfn.IFS(
U823="MPR ISSUE","PDH",
U823="BSS Hardware Issue","BSS",
U823="Sites strategiques, MLL, Pylone, etc.","ENVTECH",
U823="AKTIVCO DEFAUT GE &amp; POWER Cabinet","AKTIVCO",
U823="AKTIVCO Coupure ENEO &amp; Baisse de tension","AKTIVCO GRID ONLY",
U823="Coupure ENEO &amp; Baisse de tension","IHS GRID ONLY",
U823="Defaut GE &amp; POWER Cabinet","IHS",
U823="Sharing","Partners",
U823="Sites strategiques &amp; DataCenter","SST &amp; DC",
U823="Exclu","Exclu",
U823="SAT","SAT",
U823="SPARE-ISSUE","SPARE-ISSUE",
U823="Fiber CAmtel","TRANS_FO_CAMTEL",
U823="Fiber AOF","Fiber AOF",
U823="Projet OCM (HUAWEI)","TRAVAUX-HUAWEI",
U823="Projet OCM (NOKIA)","TRAVAUX-NOKIA",
U823="ACCESS-ISSUE","ACCESS-ISSUE",
U823="Projet OCM (ZTE, NOKIA, autres projets)","TRAVAUX OCM",
U823="No root CAuse","No root cause",
U823="ODU HS","PDH",
U823="IP &amp; VLAN","PDH",
U823="Warehouse HUAWEI","SPARE-ISSUE",
U823="SPARE-HS","SPARE-ISSUE",
U823="Power Telco","BSS",U823="no impacts","no impacts"
),"")</f>
        <v>No root cause</v>
      </c>
      <c r="T823" s="41" t="str" cm="1">
        <f t="array" ref="T823">IFERROR(_xlfn.IFS(
U823="MPR ISSUE","TX ISSUE",
U823="BSS Hardware Issue","RAN ISSUE",
U823="Sites strategiques, MLL, Pylone, etc.","ENVTECH",
U823="AKTIVCO DEFAUT GE &amp; POWER Cabinet","POWER ISSUE",
U823="AKTIVCO Coupure ENEO &amp; Baisse de tension","POWER ISSUE",
U823="Coupure ENEO &amp; Baisse de tension","POWER ISSUE",
U823="Defaut GE &amp; POWER Cabinet","POWER ISSUE",
U823="Sharing","POWER ISSUE",
U823="Sites strategiques &amp; DataCenter","POWER ISSUE",
U823="Exclu","Exclu",
U823="SAT","TX ISSUE",
U823="SPARE-ISSUE","SPARE-ISSUE",
U823="Fiber CAmtel","TX ISSUE",
U823="Fiber AOF","TX ISSUE",
U823="Projet OCM (HUAWEI)","TRAVAUX-HUAWEI",
U823="Projet OCM (NOKIA)","TRAVAUX -NOKIA",
U823="ACCESS-ISSUE","ACCESS-ISSUE",
U823="Projet OCM (ZTE, NOKIA, autres projets)","TRAVAUX OCM",
U823="No root CAuse","No root cause",
U823="ODU HS","TX ISSUE",
U823="IP &amp; VLAN","TX ISSUE",
U823="Warehouse HUAWEI","SPARE-ISSUE",
U823="SPARE-HS","SPARE-ISSUE",
U823="Power Telco","RAN ISSUE",U823="no impacts","no impacts"
),"")</f>
        <v>No root cause</v>
      </c>
      <c r="U823" s="68" t="s">
        <v>5691</v>
      </c>
      <c r="V823" s="41" t="str" cm="1">
        <f t="array" ref="V823">IFERROR(_xlfn.IFS(
U823="MPR ISSUE","ACTIVE",
U823="BSS Hardware Issue","ACTIVE",
U823="Sites strategiques, MLL, Pylone, etc.","PASSIVE",
U823="AKTIVCO DEFAUT GE &amp; POWER Cabinet","PASSIVE",
U823="AKTIVCO Coupure ENEO &amp; Baisse de tension","PASSIVE",
U823="Coupure ENEO &amp; Baisse de tension","PASSIVE",
U823="Defaut GE &amp; POWER Cabinet","PASSIVE",
U823="Sharing","PASSIVE",
U823="Sites strategiques &amp; DataCenter","PASSIVE",
U823="Exclu","Exclu",
U823="SAT","ACTIVE",
U823="SPARE-ISSUE","SPARE-ISSUE",
U823="Fiber CAmtel","ACTIVE",
U823="Fiber AOF","ACTIVE",
U823="Projet OCM (HUAWEI)","PLANNED WORKS",
U823="Projet OCM (NOKIA)","PLANNED WORKS",
U823="ACCESS-ISSUE","ACCESS-ISSUE",
U823="Projet OCM (ZTE, NOKIA, autres projets)","PLANNED WORKS",
U823="No root CAuse","No root cause",
U823="ODU HS","ACTIVE",
U823="IP &amp; VLAN","ACTIVE",
U823="Warehouse HUAWEI","SPARE-ISSUE",
U823="SPARE-HS","SPARE-ISSUE",
U823="Power Telco","ACTIVE", U823="no impacts","no impacts"
),"")</f>
        <v>No root cause</v>
      </c>
      <c r="W823" s="113"/>
      <c r="X823" s="113"/>
      <c r="Y823" s="113"/>
      <c r="Z823" s="113"/>
      <c r="AA823" s="113"/>
      <c r="AB823" s="17" t="s">
        <v>5465</v>
      </c>
      <c r="AC823" s="17" t="str">
        <f>_xlfn.XLOOKUP(B823,'INCIDENT-04-27-2026'!E:E,'INCIDENT-04-27-2026'!F:F,"")</f>
        <v/>
      </c>
      <c r="AD823" s="9"/>
      <c r="AE823" s="7" t="s">
        <v>5465</v>
      </c>
      <c r="AF823" s="6" t="str">
        <f>_xlfn.XLOOKUP(B823,'[13]Input_27-04'!$B:$B,'[13]Input_27-04'!$M:$M,"")</f>
        <v/>
      </c>
      <c r="AG823" s="7"/>
      <c r="AH823" s="3"/>
      <c r="AI823" s="18" t="str">
        <f>_xlfn.XLOOKUP(B823,'[3]Cells Huawei 27042026 10h'!$B:$B,'[3]Cells Huawei 27042026 10h'!$T:$T,"")</f>
        <v/>
      </c>
      <c r="AJ823" s="18" t="str">
        <f>_xlfn.XLOOKUP(B823,'[3]Cells Huawei 27042026 15h'!$B:$B,'[3]Cells Huawei 27042026 15h'!$T:$T,"")</f>
        <v/>
      </c>
      <c r="AK823" s="18" t="str">
        <f>_xlfn.XLOOKUP(B823,'[4]cells down 27042026 11h28'!$B:$B,'[4]cells down 27042026 11h28'!$R:$R,"")</f>
        <v/>
      </c>
      <c r="AL823" s="18" t="str">
        <f>_xlfn.XLOOKUP(B823,'[4]cells down 27042026 18h01'!$B:$B,'[4]cells down 27042026 18h01'!$R:$R,"")</f>
        <v/>
      </c>
      <c r="AM823" s="18" t="str">
        <f>_xlfn.XLOOKUP(B823,'[5]cell downs 27042026 11h'!$B:$B,'[5]cell downs 27042026 11h'!$R:$R,"")</f>
        <v/>
      </c>
      <c r="AN823" s="18" t="str">
        <f>_xlfn.XLOOKUP(B823,'[5]cell downs 27042026 17h40'!$B:$B,'[5]cell downs 27042026 17h40'!$R:$R,"")</f>
        <v/>
      </c>
      <c r="AO823" s="18" t="str">
        <f>_xlfn.XLOOKUP(B823,'[6]ALL SITES DOWN'!$D:$D,'[6]ALL SITES DOWN'!$J:$J,"")</f>
        <v/>
      </c>
      <c r="AP823" s="18" t="str">
        <f>_xlfn.XLOOKUP(B823,'[7]ALL SITES DOWN'!$D:$D,'[7]ALL SITES DOWN'!$J:$J,"")</f>
        <v/>
      </c>
      <c r="AQ823" s="9" t="str">
        <f>_xlfn.XLOOKUP(B823,[8]sheet1!$AC:$AC,[8]sheet1!$AF:$AF,"")</f>
        <v/>
      </c>
      <c r="AR823" s="14"/>
      <c r="AS823" s="14" t="s">
        <v>5465</v>
      </c>
      <c r="AT823" s="14" t="str">
        <f>_xlfn.XLOOKUP(B823,'[9]cell downs 18042026 17h'!$B:$B,'[9]cell downs 18042026 17h'!$B:$B,"")</f>
        <v/>
      </c>
      <c r="AU823" s="14" t="str">
        <f>_xlfn.XLOOKUP(B823,'[10]Cells Huawei 19042026 15h'!$B:$B,'[10]Cells Huawei 19042026 15h'!$B:$B,"")</f>
        <v/>
      </c>
      <c r="AV823" s="9" t="str">
        <f>_xlfn.XLOOKUP(B823,'[11]cells down 19042026 9H40'!$B:$B,'[11]cells down 19042026 9H40'!$B:$B,"")</f>
        <v/>
      </c>
    </row>
    <row r="824" spans="1:48" hidden="1" x14ac:dyDescent="0.3">
      <c r="A824" s="1" t="s">
        <v>2678</v>
      </c>
      <c r="B824" s="8" t="s">
        <v>2679</v>
      </c>
      <c r="C824" s="3" t="str">
        <f>_xlfn.XLOOKUP(B824,'[1]daily break down'!$D:$D,'[1]daily break down'!$E:$E,"")</f>
        <v>NORD-OUEST</v>
      </c>
      <c r="D824" s="1" t="s">
        <v>11</v>
      </c>
      <c r="E824" s="1" t="s">
        <v>12</v>
      </c>
      <c r="F824" s="3" t="s">
        <v>51</v>
      </c>
      <c r="G824" s="1" t="s">
        <v>52</v>
      </c>
      <c r="H824" s="27" t="str">
        <f>_xlfn.XLOOKUP(B824,[2]CALCULATION!$B:$B,[2]CALCULATION!$H:$H,"")</f>
        <v>Huawei</v>
      </c>
      <c r="I824" s="26">
        <v>0.86946006797305053</v>
      </c>
      <c r="J824" s="26">
        <v>1.0492019872557663</v>
      </c>
      <c r="K824" s="26">
        <v>0</v>
      </c>
      <c r="L824" s="26">
        <v>0.11992306660617007</v>
      </c>
      <c r="M824" s="26">
        <v>0.34988856643067295</v>
      </c>
      <c r="N824" s="26">
        <v>4.6157182685420607E-2</v>
      </c>
      <c r="O824" s="26">
        <v>0</v>
      </c>
      <c r="P824" s="114" t="s">
        <v>6364</v>
      </c>
      <c r="Q824" s="42" t="s">
        <v>5538</v>
      </c>
      <c r="R824" s="42"/>
      <c r="S824" s="41" t="str" cm="1">
        <f t="array" ref="S824">IFERROR(_xlfn.IFS(
U824="MPR ISSUE","PDH",
U824="BSS Hardware Issue","BSS",
U824="Sites strategiques, MLL, Pylone, etc.","ENVTECH",
U824="AKTIVCO DEFAUT GE &amp; POWER Cabinet","AKTIVCO",
U824="AKTIVCO Coupure ENEO &amp; Baisse de tension","AKTIVCO GRID ONLY",
U824="Coupure ENEO &amp; Baisse de tension","IHS GRID ONLY",
U824="Defaut GE &amp; POWER Cabinet","IHS",
U824="Sharing","Partners",
U824="Sites strategiques &amp; DataCenter","SST &amp; DC",
U824="Exclu","Exclu",
U824="SAT","SAT",
U824="SPARE-ISSUE","SPARE-ISSUE",
U824="Fiber CAmtel","TRANS_FO_CAMTEL",
U824="Fiber AOF","Fiber AOF",
U824="Projet OCM (HUAWEI)","TRAVAUX-HUAWEI",
U824="Projet OCM (NOKIA)","TRAVAUX-NOKIA",
U824="ACCESS-ISSUE","ACCESS-ISSUE",
U824="Projet OCM (ZTE, NOKIA, autres projets)","TRAVAUX OCM",
U824="No root CAuse","No root cause",
U824="ODU HS","PDH",
U824="IP &amp; VLAN","PDH",
U824="Warehouse HUAWEI","SPARE-ISSUE",
U824="SPARE-HS","SPARE-ISSUE",
U824="Power Telco","BSS",U824="no impacts","no impacts"
),"")</f>
        <v>No root cause</v>
      </c>
      <c r="T824" s="41" t="str" cm="1">
        <f t="array" ref="T824">IFERROR(_xlfn.IFS(
U824="MPR ISSUE","TX ISSUE",
U824="BSS Hardware Issue","RAN ISSUE",
U824="Sites strategiques, MLL, Pylone, etc.","ENVTECH",
U824="AKTIVCO DEFAUT GE &amp; POWER Cabinet","POWER ISSUE",
U824="AKTIVCO Coupure ENEO &amp; Baisse de tension","POWER ISSUE",
U824="Coupure ENEO &amp; Baisse de tension","POWER ISSUE",
U824="Defaut GE &amp; POWER Cabinet","POWER ISSUE",
U824="Sharing","POWER ISSUE",
U824="Sites strategiques &amp; DataCenter","POWER ISSUE",
U824="Exclu","Exclu",
U824="SAT","TX ISSUE",
U824="SPARE-ISSUE","SPARE-ISSUE",
U824="Fiber CAmtel","TX ISSUE",
U824="Fiber AOF","TX ISSUE",
U824="Projet OCM (HUAWEI)","TRAVAUX-HUAWEI",
U824="Projet OCM (NOKIA)","TRAVAUX -NOKIA",
U824="ACCESS-ISSUE","ACCESS-ISSUE",
U824="Projet OCM (ZTE, NOKIA, autres projets)","TRAVAUX OCM",
U824="No root CAuse","No root cause",
U824="ODU HS","TX ISSUE",
U824="IP &amp; VLAN","TX ISSUE",
U824="Warehouse HUAWEI","SPARE-ISSUE",
U824="SPARE-HS","SPARE-ISSUE",
U824="Power Telco","RAN ISSUE",U824="no impacts","no impacts"
),"")</f>
        <v>No root cause</v>
      </c>
      <c r="U824" s="68" t="s">
        <v>5691</v>
      </c>
      <c r="V824" s="41" t="str" cm="1">
        <f t="array" ref="V824">IFERROR(_xlfn.IFS(
U824="MPR ISSUE","ACTIVE",
U824="BSS Hardware Issue","ACTIVE",
U824="Sites strategiques, MLL, Pylone, etc.","PASSIVE",
U824="AKTIVCO DEFAUT GE &amp; POWER Cabinet","PASSIVE",
U824="AKTIVCO Coupure ENEO &amp; Baisse de tension","PASSIVE",
U824="Coupure ENEO &amp; Baisse de tension","PASSIVE",
U824="Defaut GE &amp; POWER Cabinet","PASSIVE",
U824="Sharing","PASSIVE",
U824="Sites strategiques &amp; DataCenter","PASSIVE",
U824="Exclu","Exclu",
U824="SAT","ACTIVE",
U824="SPARE-ISSUE","SPARE-ISSUE",
U824="Fiber CAmtel","ACTIVE",
U824="Fiber AOF","ACTIVE",
U824="Projet OCM (HUAWEI)","PLANNED WORKS",
U824="Projet OCM (NOKIA)","PLANNED WORKS",
U824="ACCESS-ISSUE","ACCESS-ISSUE",
U824="Projet OCM (ZTE, NOKIA, autres projets)","PLANNED WORKS",
U824="No root CAuse","No root cause",
U824="ODU HS","ACTIVE",
U824="IP &amp; VLAN","ACTIVE",
U824="Warehouse HUAWEI","SPARE-ISSUE",
U824="SPARE-HS","SPARE-ISSUE",
U824="Power Telco","ACTIVE", U824="no impacts","no impacts"
),"")</f>
        <v>No root cause</v>
      </c>
      <c r="W824" s="113"/>
      <c r="X824" s="113"/>
      <c r="Y824" s="113"/>
      <c r="Z824" s="113"/>
      <c r="AA824" s="113"/>
      <c r="AB824" s="17" t="s">
        <v>5465</v>
      </c>
      <c r="AC824" s="17" t="str">
        <f>_xlfn.XLOOKUP(B824,'INCIDENT-04-27-2026'!E:E,'INCIDENT-04-27-2026'!F:F,"")</f>
        <v/>
      </c>
      <c r="AD824" s="9"/>
      <c r="AE824" s="7" t="s">
        <v>5465</v>
      </c>
      <c r="AF824" s="6" t="str">
        <f>_xlfn.XLOOKUP(B824,'[13]Input_27-04'!$B:$B,'[13]Input_27-04'!$M:$M,"")</f>
        <v/>
      </c>
      <c r="AG824" s="7"/>
      <c r="AH824" s="3"/>
      <c r="AI824" s="18" t="str">
        <f>_xlfn.XLOOKUP(B824,'[3]Cells Huawei 27042026 10h'!$B:$B,'[3]Cells Huawei 27042026 10h'!$T:$T,"")</f>
        <v/>
      </c>
      <c r="AJ824" s="18" t="str">
        <f>_xlfn.XLOOKUP(B824,'[3]Cells Huawei 27042026 15h'!$B:$B,'[3]Cells Huawei 27042026 15h'!$T:$T,"")</f>
        <v/>
      </c>
      <c r="AK824" s="18" t="str">
        <f>_xlfn.XLOOKUP(B824,'[4]cells down 27042026 11h28'!$B:$B,'[4]cells down 27042026 11h28'!$R:$R,"")</f>
        <v/>
      </c>
      <c r="AL824" s="18" t="str">
        <f>_xlfn.XLOOKUP(B824,'[4]cells down 27042026 18h01'!$B:$B,'[4]cells down 27042026 18h01'!$R:$R,"")</f>
        <v/>
      </c>
      <c r="AM824" s="18" t="str">
        <f>_xlfn.XLOOKUP(B824,'[5]cell downs 27042026 11h'!$B:$B,'[5]cell downs 27042026 11h'!$R:$R,"")</f>
        <v/>
      </c>
      <c r="AN824" s="18" t="str">
        <f>_xlfn.XLOOKUP(B824,'[5]cell downs 27042026 17h40'!$B:$B,'[5]cell downs 27042026 17h40'!$R:$R,"")</f>
        <v/>
      </c>
      <c r="AO824" s="18" t="str">
        <f>_xlfn.XLOOKUP(B824,'[6]ALL SITES DOWN'!$D:$D,'[6]ALL SITES DOWN'!$J:$J,"")</f>
        <v/>
      </c>
      <c r="AP824" s="18" t="str">
        <f>_xlfn.XLOOKUP(B824,'[7]ALL SITES DOWN'!$D:$D,'[7]ALL SITES DOWN'!$J:$J,"")</f>
        <v/>
      </c>
      <c r="AQ824" s="9" t="str">
        <f>_xlfn.XLOOKUP(B824,[8]sheet1!$AC:$AC,[8]sheet1!$AF:$AF,"")</f>
        <v/>
      </c>
      <c r="AR824" s="14"/>
      <c r="AS824" s="14" t="s">
        <v>5465</v>
      </c>
      <c r="AT824" s="14" t="str">
        <f>_xlfn.XLOOKUP(B824,'[9]cell downs 18042026 17h'!$B:$B,'[9]cell downs 18042026 17h'!$B:$B,"")</f>
        <v/>
      </c>
      <c r="AU824" s="14" t="str">
        <f>_xlfn.XLOOKUP(B824,'[10]Cells Huawei 19042026 15h'!$B:$B,'[10]Cells Huawei 19042026 15h'!$B:$B,"")</f>
        <v/>
      </c>
      <c r="AV824" s="9" t="str">
        <f>_xlfn.XLOOKUP(B824,'[11]cells down 19042026 9H40'!$B:$B,'[11]cells down 19042026 9H40'!$B:$B,"")</f>
        <v/>
      </c>
    </row>
    <row r="825" spans="1:48" hidden="1" x14ac:dyDescent="0.3">
      <c r="A825" s="1" t="s">
        <v>1850</v>
      </c>
      <c r="B825" s="8" t="s">
        <v>1851</v>
      </c>
      <c r="C825" s="3" t="str">
        <f>_xlfn.XLOOKUP(B825,'[1]daily break down'!$D:$D,'[1]daily break down'!$E:$E,"")</f>
        <v>NORD-OUEST</v>
      </c>
      <c r="D825" s="1" t="s">
        <v>11</v>
      </c>
      <c r="E825" s="1" t="s">
        <v>12</v>
      </c>
      <c r="F825" s="3" t="s">
        <v>51</v>
      </c>
      <c r="G825" s="1" t="s">
        <v>52</v>
      </c>
      <c r="H825" s="27" t="str">
        <f>_xlfn.XLOOKUP(B825,[2]CALCULATION!$B:$B,[2]CALCULATION!$H:$H,"")</f>
        <v>Huawei</v>
      </c>
      <c r="I825" s="26">
        <v>0.8597756204467043</v>
      </c>
      <c r="J825" s="26">
        <v>1.0441903302485782</v>
      </c>
      <c r="K825" s="26">
        <v>0</v>
      </c>
      <c r="L825" s="26">
        <v>0.27573031078694071</v>
      </c>
      <c r="M825" s="26">
        <v>0.29597312467718512</v>
      </c>
      <c r="N825" s="26">
        <v>3.977222464779287E-2</v>
      </c>
      <c r="O825" s="26">
        <v>0</v>
      </c>
      <c r="P825" s="114" t="s">
        <v>6364</v>
      </c>
      <c r="Q825" s="42" t="s">
        <v>5538</v>
      </c>
      <c r="R825" s="42"/>
      <c r="S825" s="41" t="str" cm="1">
        <f t="array" ref="S825">IFERROR(_xlfn.IFS(
U825="MPR ISSUE","PDH",
U825="BSS Hardware Issue","BSS",
U825="Sites strategiques, MLL, Pylone, etc.","ENVTECH",
U825="AKTIVCO DEFAUT GE &amp; POWER Cabinet","AKTIVCO",
U825="AKTIVCO Coupure ENEO &amp; Baisse de tension","AKTIVCO GRID ONLY",
U825="Coupure ENEO &amp; Baisse de tension","IHS GRID ONLY",
U825="Defaut GE &amp; POWER Cabinet","IHS",
U825="Sharing","Partners",
U825="Sites strategiques &amp; DataCenter","SST &amp; DC",
U825="Exclu","Exclu",
U825="SAT","SAT",
U825="SPARE-ISSUE","SPARE-ISSUE",
U825="Fiber CAmtel","TRANS_FO_CAMTEL",
U825="Fiber AOF","Fiber AOF",
U825="Projet OCM (HUAWEI)","TRAVAUX-HUAWEI",
U825="Projet OCM (NOKIA)","TRAVAUX-NOKIA",
U825="ACCESS-ISSUE","ACCESS-ISSUE",
U825="Projet OCM (ZTE, NOKIA, autres projets)","TRAVAUX OCM",
U825="No root CAuse","No root cause",
U825="ODU HS","PDH",
U825="IP &amp; VLAN","PDH",
U825="Warehouse HUAWEI","SPARE-ISSUE",
U825="SPARE-HS","SPARE-ISSUE",
U825="Power Telco","BSS",U825="no impacts","no impacts"
),"")</f>
        <v>No root cause</v>
      </c>
      <c r="T825" s="41" t="str" cm="1">
        <f t="array" ref="T825">IFERROR(_xlfn.IFS(
U825="MPR ISSUE","TX ISSUE",
U825="BSS Hardware Issue","RAN ISSUE",
U825="Sites strategiques, MLL, Pylone, etc.","ENVTECH",
U825="AKTIVCO DEFAUT GE &amp; POWER Cabinet","POWER ISSUE",
U825="AKTIVCO Coupure ENEO &amp; Baisse de tension","POWER ISSUE",
U825="Coupure ENEO &amp; Baisse de tension","POWER ISSUE",
U825="Defaut GE &amp; POWER Cabinet","POWER ISSUE",
U825="Sharing","POWER ISSUE",
U825="Sites strategiques &amp; DataCenter","POWER ISSUE",
U825="Exclu","Exclu",
U825="SAT","TX ISSUE",
U825="SPARE-ISSUE","SPARE-ISSUE",
U825="Fiber CAmtel","TX ISSUE",
U825="Fiber AOF","TX ISSUE",
U825="Projet OCM (HUAWEI)","TRAVAUX-HUAWEI",
U825="Projet OCM (NOKIA)","TRAVAUX -NOKIA",
U825="ACCESS-ISSUE","ACCESS-ISSUE",
U825="Projet OCM (ZTE, NOKIA, autres projets)","TRAVAUX OCM",
U825="No root CAuse","No root cause",
U825="ODU HS","TX ISSUE",
U825="IP &amp; VLAN","TX ISSUE",
U825="Warehouse HUAWEI","SPARE-ISSUE",
U825="SPARE-HS","SPARE-ISSUE",
U825="Power Telco","RAN ISSUE",U825="no impacts","no impacts"
),"")</f>
        <v>No root cause</v>
      </c>
      <c r="U825" s="68" t="s">
        <v>5691</v>
      </c>
      <c r="V825" s="41" t="str" cm="1">
        <f t="array" ref="V825">IFERROR(_xlfn.IFS(
U825="MPR ISSUE","ACTIVE",
U825="BSS Hardware Issue","ACTIVE",
U825="Sites strategiques, MLL, Pylone, etc.","PASSIVE",
U825="AKTIVCO DEFAUT GE &amp; POWER Cabinet","PASSIVE",
U825="AKTIVCO Coupure ENEO &amp; Baisse de tension","PASSIVE",
U825="Coupure ENEO &amp; Baisse de tension","PASSIVE",
U825="Defaut GE &amp; POWER Cabinet","PASSIVE",
U825="Sharing","PASSIVE",
U825="Sites strategiques &amp; DataCenter","PASSIVE",
U825="Exclu","Exclu",
U825="SAT","ACTIVE",
U825="SPARE-ISSUE","SPARE-ISSUE",
U825="Fiber CAmtel","ACTIVE",
U825="Fiber AOF","ACTIVE",
U825="Projet OCM (HUAWEI)","PLANNED WORKS",
U825="Projet OCM (NOKIA)","PLANNED WORKS",
U825="ACCESS-ISSUE","ACCESS-ISSUE",
U825="Projet OCM (ZTE, NOKIA, autres projets)","PLANNED WORKS",
U825="No root CAuse","No root cause",
U825="ODU HS","ACTIVE",
U825="IP &amp; VLAN","ACTIVE",
U825="Warehouse HUAWEI","SPARE-ISSUE",
U825="SPARE-HS","SPARE-ISSUE",
U825="Power Telco","ACTIVE", U825="no impacts","no impacts"
),"")</f>
        <v>No root cause</v>
      </c>
      <c r="W825" s="113"/>
      <c r="X825" s="113"/>
      <c r="Y825" s="113"/>
      <c r="Z825" s="113"/>
      <c r="AA825" s="113"/>
      <c r="AB825" s="17" t="s">
        <v>5465</v>
      </c>
      <c r="AC825" s="17" t="str">
        <f>_xlfn.XLOOKUP(B825,'INCIDENT-04-27-2026'!E:E,'INCIDENT-04-27-2026'!F:F,"")</f>
        <v/>
      </c>
      <c r="AD825" s="9"/>
      <c r="AE825" s="7" t="s">
        <v>5465</v>
      </c>
      <c r="AF825" s="6" t="str">
        <f>_xlfn.XLOOKUP(B825,'[13]Input_27-04'!$B:$B,'[13]Input_27-04'!$M:$M,"")</f>
        <v/>
      </c>
      <c r="AG825" s="7"/>
      <c r="AH825" s="3"/>
      <c r="AI825" s="18" t="str">
        <f>_xlfn.XLOOKUP(B825,'[3]Cells Huawei 27042026 10h'!$B:$B,'[3]Cells Huawei 27042026 10h'!$T:$T,"")</f>
        <v/>
      </c>
      <c r="AJ825" s="18" t="str">
        <f>_xlfn.XLOOKUP(B825,'[3]Cells Huawei 27042026 15h'!$B:$B,'[3]Cells Huawei 27042026 15h'!$T:$T,"")</f>
        <v/>
      </c>
      <c r="AK825" s="18" t="str">
        <f>_xlfn.XLOOKUP(B825,'[4]cells down 27042026 11h28'!$B:$B,'[4]cells down 27042026 11h28'!$R:$R,"")</f>
        <v/>
      </c>
      <c r="AL825" s="18" t="str">
        <f>_xlfn.XLOOKUP(B825,'[4]cells down 27042026 18h01'!$B:$B,'[4]cells down 27042026 18h01'!$R:$R,"")</f>
        <v/>
      </c>
      <c r="AM825" s="18" t="str">
        <f>_xlfn.XLOOKUP(B825,'[5]cell downs 27042026 11h'!$B:$B,'[5]cell downs 27042026 11h'!$R:$R,"")</f>
        <v/>
      </c>
      <c r="AN825" s="18" t="str">
        <f>_xlfn.XLOOKUP(B825,'[5]cell downs 27042026 17h40'!$B:$B,'[5]cell downs 27042026 17h40'!$R:$R,"")</f>
        <v/>
      </c>
      <c r="AO825" s="18" t="str">
        <f>_xlfn.XLOOKUP(B825,'[6]ALL SITES DOWN'!$D:$D,'[6]ALL SITES DOWN'!$J:$J,"")</f>
        <v/>
      </c>
      <c r="AP825" s="18" t="str">
        <f>_xlfn.XLOOKUP(B825,'[7]ALL SITES DOWN'!$D:$D,'[7]ALL SITES DOWN'!$J:$J,"")</f>
        <v/>
      </c>
      <c r="AQ825" s="9" t="str">
        <f>_xlfn.XLOOKUP(B825,[8]sheet1!$AC:$AC,[8]sheet1!$AF:$AF,"")</f>
        <v/>
      </c>
      <c r="AR825" s="14"/>
      <c r="AS825" s="14" t="s">
        <v>5465</v>
      </c>
      <c r="AT825" s="14" t="str">
        <f>_xlfn.XLOOKUP(B825,'[9]cell downs 18042026 17h'!$B:$B,'[9]cell downs 18042026 17h'!$B:$B,"")</f>
        <v/>
      </c>
      <c r="AU825" s="14" t="str">
        <f>_xlfn.XLOOKUP(B825,'[10]Cells Huawei 19042026 15h'!$B:$B,'[10]Cells Huawei 19042026 15h'!$B:$B,"")</f>
        <v/>
      </c>
      <c r="AV825" s="9" t="str">
        <f>_xlfn.XLOOKUP(B825,'[11]cells down 19042026 9H40'!$B:$B,'[11]cells down 19042026 9H40'!$B:$B,"")</f>
        <v/>
      </c>
    </row>
    <row r="826" spans="1:48" hidden="1" x14ac:dyDescent="0.3">
      <c r="A826" s="1" t="s">
        <v>1195</v>
      </c>
      <c r="B826" s="8" t="s">
        <v>1196</v>
      </c>
      <c r="C826" s="3" t="str">
        <f>_xlfn.XLOOKUP(B826,'[1]daily break down'!$D:$D,'[1]daily break down'!$E:$E,"")</f>
        <v>NORD-OUEST</v>
      </c>
      <c r="D826" s="1" t="s">
        <v>11</v>
      </c>
      <c r="E826" s="1" t="s">
        <v>12</v>
      </c>
      <c r="F826" s="3" t="s">
        <v>51</v>
      </c>
      <c r="G826" s="1" t="s">
        <v>762</v>
      </c>
      <c r="H826" s="28" t="str">
        <f>_xlfn.XLOOKUP(B826,[2]CALCULATION!$B:$B,[2]CALCULATION!$H:$H,"")</f>
        <v>NOKIA</v>
      </c>
      <c r="I826" s="26">
        <v>0</v>
      </c>
      <c r="J826" s="26">
        <v>0.75165937568665042</v>
      </c>
      <c r="K826" s="26">
        <v>1.521332180473875E-2</v>
      </c>
      <c r="L826" s="26">
        <v>0</v>
      </c>
      <c r="M826" s="26">
        <v>0</v>
      </c>
      <c r="N826" s="26">
        <v>0</v>
      </c>
      <c r="O826" s="26">
        <v>0</v>
      </c>
      <c r="P826" s="114" t="s">
        <v>6364</v>
      </c>
      <c r="Q826" s="42" t="s">
        <v>6353</v>
      </c>
      <c r="R826" s="42"/>
      <c r="S826" s="41" t="str" cm="1">
        <f t="array" ref="S826">IFERROR(_xlfn.IFS(
U826="MPR ISSUE","PDH",
U826="BSS Hardware Issue","BSS",
U826="Sites strategiques, MLL, Pylone, etc.","ENVTECH",
U826="AKTIVCO DEFAUT GE &amp; POWER Cabinet","AKTIVCO",
U826="AKTIVCO Coupure ENEO &amp; Baisse de tension","AKTIVCO GRID ONLY",
U826="Coupure ENEO &amp; Baisse de tension","IHS GRID ONLY",
U826="Defaut GE &amp; POWER Cabinet","IHS",
U826="Sharing","Partners",
U826="Sites strategiques &amp; DataCenter","SST &amp; DC",
U826="Exclu","Exclu",
U826="SAT","SAT",
U826="SPARE-ISSUE","SPARE-ISSUE",
U826="Fiber CAmtel","TRANS_FO_CAMTEL",
U826="Fiber AOF","Fiber AOF",
U826="Projet OCM (HUAWEI)","TRAVAUX-HUAWEI",
U826="Projet OCM (NOKIA)","TRAVAUX-NOKIA",
U826="ACCESS-ISSUE","ACCESS-ISSUE",
U826="Projet OCM (ZTE, NOKIA, autres projets)","TRAVAUX OCM",
U826="No root CAuse","No root cause",
U826="ODU HS","PDH",
U826="IP &amp; VLAN","PDH",
U826="Warehouse HUAWEI","SPARE-ISSUE",
U826="SPARE-HS","SPARE-ISSUE",
U826="Power Telco","BSS",U826="no impacts","no impacts"
),"")</f>
        <v/>
      </c>
      <c r="T826" s="41" t="str" cm="1">
        <f t="array" ref="T826">IFERROR(_xlfn.IFS(
U826="MPR ISSUE","TX ISSUE",
U826="BSS Hardware Issue","RAN ISSUE",
U826="Sites strategiques, MLL, Pylone, etc.","ENVTECH",
U826="AKTIVCO DEFAUT GE &amp; POWER Cabinet","POWER ISSUE",
U826="AKTIVCO Coupure ENEO &amp; Baisse de tension","POWER ISSUE",
U826="Coupure ENEO &amp; Baisse de tension","POWER ISSUE",
U826="Defaut GE &amp; POWER Cabinet","POWER ISSUE",
U826="Sharing","POWER ISSUE",
U826="Sites strategiques &amp; DataCenter","POWER ISSUE",
U826="Exclu","Exclu",
U826="SAT","TX ISSUE",
U826="SPARE-ISSUE","SPARE-ISSUE",
U826="Fiber CAmtel","TX ISSUE",
U826="Fiber AOF","TX ISSUE",
U826="Projet OCM (HUAWEI)","TRAVAUX-HUAWEI",
U826="Projet OCM (NOKIA)","TRAVAUX -NOKIA",
U826="ACCESS-ISSUE","ACCESS-ISSUE",
U826="Projet OCM (ZTE, NOKIA, autres projets)","TRAVAUX OCM",
U826="No root CAuse","No root cause",
U826="ODU HS","TX ISSUE",
U826="IP &amp; VLAN","TX ISSUE",
U826="Warehouse HUAWEI","SPARE-ISSUE",
U826="SPARE-HS","SPARE-ISSUE",
U826="Power Telco","RAN ISSUE",U826="no impacts","no impacts"
),"")</f>
        <v/>
      </c>
      <c r="U826" s="68"/>
      <c r="V826" s="41" t="str" cm="1">
        <f t="array" ref="V826">IFERROR(_xlfn.IFS(
U826="MPR ISSUE","ACTIVE",
U826="BSS Hardware Issue","ACTIVE",
U826="Sites strategiques, MLL, Pylone, etc.","PASSIVE",
U826="AKTIVCO DEFAUT GE &amp; POWER Cabinet","PASSIVE",
U826="AKTIVCO Coupure ENEO &amp; Baisse de tension","PASSIVE",
U826="Coupure ENEO &amp; Baisse de tension","PASSIVE",
U826="Defaut GE &amp; POWER Cabinet","PASSIVE",
U826="Sharing","PASSIVE",
U826="Sites strategiques &amp; DataCenter","PASSIVE",
U826="Exclu","Exclu",
U826="SAT","ACTIVE",
U826="SPARE-ISSUE","SPARE-ISSUE",
U826="Fiber CAmtel","ACTIVE",
U826="Fiber AOF","ACTIVE",
U826="Projet OCM (HUAWEI)","PLANNED WORKS",
U826="Projet OCM (NOKIA)","PLANNED WORKS",
U826="ACCESS-ISSUE","ACCESS-ISSUE",
U826="Projet OCM (ZTE, NOKIA, autres projets)","PLANNED WORKS",
U826="No root CAuse","No root cause",
U826="ODU HS","ACTIVE",
U826="IP &amp; VLAN","ACTIVE",
U826="Warehouse HUAWEI","SPARE-ISSUE",
U826="SPARE-HS","SPARE-ISSUE",
U826="Power Telco","ACTIVE", U826="no impacts","no impacts"
),"")</f>
        <v/>
      </c>
      <c r="W826" s="113"/>
      <c r="X826" s="113"/>
      <c r="Y826" s="113"/>
      <c r="Z826" s="113"/>
      <c r="AA826" s="113"/>
      <c r="AB826" s="17" t="s">
        <v>5465</v>
      </c>
      <c r="AC826" s="17" t="str">
        <f>_xlfn.XLOOKUP(B826,'INCIDENT-04-27-2026'!E:E,'INCIDENT-04-27-2026'!F:F,"")</f>
        <v/>
      </c>
      <c r="AD826" s="9"/>
      <c r="AE826" s="7" t="s">
        <v>5465</v>
      </c>
      <c r="AF826" s="6" t="str">
        <f>_xlfn.XLOOKUP(B826,'[13]Input_27-04'!$B:$B,'[13]Input_27-04'!$M:$M,"")</f>
        <v/>
      </c>
      <c r="AG826" s="7"/>
      <c r="AH826" s="3"/>
      <c r="AI826" s="18" t="str">
        <f>_xlfn.XLOOKUP(B826,'[3]Cells Huawei 27042026 10h'!$B:$B,'[3]Cells Huawei 27042026 10h'!$T:$T,"")</f>
        <v/>
      </c>
      <c r="AJ826" s="18" t="str">
        <f>_xlfn.XLOOKUP(B826,'[3]Cells Huawei 27042026 15h'!$B:$B,'[3]Cells Huawei 27042026 15h'!$T:$T,"")</f>
        <v/>
      </c>
      <c r="AK826" s="18" t="str">
        <f>_xlfn.XLOOKUP(B826,'[4]cells down 27042026 11h28'!$B:$B,'[4]cells down 27042026 11h28'!$R:$R,"")</f>
        <v/>
      </c>
      <c r="AL826" s="18" t="str">
        <f>_xlfn.XLOOKUP(B826,'[4]cells down 27042026 18h01'!$B:$B,'[4]cells down 27042026 18h01'!$R:$R,"")</f>
        <v/>
      </c>
      <c r="AM826" s="18" t="str">
        <f>_xlfn.XLOOKUP(B826,'[5]cell downs 27042026 11h'!$B:$B,'[5]cell downs 27042026 11h'!$R:$R,"")</f>
        <v/>
      </c>
      <c r="AN826" s="18" t="str">
        <f>_xlfn.XLOOKUP(B826,'[5]cell downs 27042026 17h40'!$B:$B,'[5]cell downs 27042026 17h40'!$R:$R,"")</f>
        <v/>
      </c>
      <c r="AO826" s="18" t="str">
        <f>_xlfn.XLOOKUP(B826,'[6]ALL SITES DOWN'!$D:$D,'[6]ALL SITES DOWN'!$J:$J,"")</f>
        <v/>
      </c>
      <c r="AP826" s="18" t="str">
        <f>_xlfn.XLOOKUP(B826,'[7]ALL SITES DOWN'!$D:$D,'[7]ALL SITES DOWN'!$J:$J,"")</f>
        <v/>
      </c>
      <c r="AQ826" s="9" t="str">
        <f>_xlfn.XLOOKUP(B826,[8]sheet1!$AC:$AC,[8]sheet1!$AF:$AF,"")</f>
        <v/>
      </c>
      <c r="AR826" s="14"/>
      <c r="AS826" s="14" t="s">
        <v>5465</v>
      </c>
      <c r="AT826" s="14" t="str">
        <f>_xlfn.XLOOKUP(B826,'[9]cell downs 18042026 17h'!$B:$B,'[9]cell downs 18042026 17h'!$B:$B,"")</f>
        <v/>
      </c>
      <c r="AU826" s="14" t="str">
        <f>_xlfn.XLOOKUP(B826,'[10]Cells Huawei 19042026 15h'!$B:$B,'[10]Cells Huawei 19042026 15h'!$B:$B,"")</f>
        <v/>
      </c>
      <c r="AV826" s="9" t="str">
        <f>_xlfn.XLOOKUP(B826,'[11]cells down 19042026 9H40'!$B:$B,'[11]cells down 19042026 9H40'!$B:$B,"")</f>
        <v/>
      </c>
    </row>
    <row r="827" spans="1:48" hidden="1" x14ac:dyDescent="0.3">
      <c r="A827" s="1" t="s">
        <v>2676</v>
      </c>
      <c r="B827" s="8" t="s">
        <v>2677</v>
      </c>
      <c r="C827" s="3" t="str">
        <f>_xlfn.XLOOKUP(B827,'[1]daily break down'!$D:$D,'[1]daily break down'!$E:$E,"")</f>
        <v>NORD-OUEST</v>
      </c>
      <c r="D827" s="1" t="s">
        <v>11</v>
      </c>
      <c r="E827" s="1" t="s">
        <v>12</v>
      </c>
      <c r="F827" s="3" t="s">
        <v>51</v>
      </c>
      <c r="G827" s="1" t="s">
        <v>52</v>
      </c>
      <c r="H827" s="27" t="str">
        <f>_xlfn.XLOOKUP(B827,[2]CALCULATION!$B:$B,[2]CALCULATION!$H:$H,"")</f>
        <v>Huawei</v>
      </c>
      <c r="I827" s="26">
        <v>6.1590054304246467</v>
      </c>
      <c r="J827" s="26">
        <v>1.0371989795481591</v>
      </c>
      <c r="K827" s="26">
        <v>0</v>
      </c>
      <c r="L827" s="26">
        <v>0.11783636244303476</v>
      </c>
      <c r="M827" s="26">
        <v>0.31097242554211496</v>
      </c>
      <c r="N827" s="26">
        <v>3.7632015249705365E-2</v>
      </c>
      <c r="O827" s="26">
        <v>0</v>
      </c>
      <c r="P827" s="114" t="s">
        <v>6364</v>
      </c>
      <c r="Q827" s="42" t="s">
        <v>5538</v>
      </c>
      <c r="R827" s="42"/>
      <c r="S827" s="41" t="str" cm="1">
        <f t="array" ref="S827">IFERROR(_xlfn.IFS(
U827="MPR ISSUE","PDH",
U827="BSS Hardware Issue","BSS",
U827="Sites strategiques, MLL, Pylone, etc.","ENVTECH",
U827="AKTIVCO DEFAUT GE &amp; POWER Cabinet","AKTIVCO",
U827="AKTIVCO Coupure ENEO &amp; Baisse de tension","AKTIVCO GRID ONLY",
U827="Coupure ENEO &amp; Baisse de tension","IHS GRID ONLY",
U827="Defaut GE &amp; POWER Cabinet","IHS",
U827="Sharing","Partners",
U827="Sites strategiques &amp; DataCenter","SST &amp; DC",
U827="Exclu","Exclu",
U827="SAT","SAT",
U827="SPARE-ISSUE","SPARE-ISSUE",
U827="Fiber CAmtel","TRANS_FO_CAMTEL",
U827="Fiber AOF","Fiber AOF",
U827="Projet OCM (HUAWEI)","TRAVAUX-HUAWEI",
U827="Projet OCM (NOKIA)","TRAVAUX-NOKIA",
U827="ACCESS-ISSUE","ACCESS-ISSUE",
U827="Projet OCM (ZTE, NOKIA, autres projets)","TRAVAUX OCM",
U827="No root CAuse","No root cause",
U827="ODU HS","PDH",
U827="IP &amp; VLAN","PDH",
U827="Warehouse HUAWEI","SPARE-ISSUE",
U827="SPARE-HS","SPARE-ISSUE",
U827="Power Telco","BSS",U827="no impacts","no impacts"
),"")</f>
        <v>No root cause</v>
      </c>
      <c r="T827" s="41" t="str" cm="1">
        <f t="array" ref="T827">IFERROR(_xlfn.IFS(
U827="MPR ISSUE","TX ISSUE",
U827="BSS Hardware Issue","RAN ISSUE",
U827="Sites strategiques, MLL, Pylone, etc.","ENVTECH",
U827="AKTIVCO DEFAUT GE &amp; POWER Cabinet","POWER ISSUE",
U827="AKTIVCO Coupure ENEO &amp; Baisse de tension","POWER ISSUE",
U827="Coupure ENEO &amp; Baisse de tension","POWER ISSUE",
U827="Defaut GE &amp; POWER Cabinet","POWER ISSUE",
U827="Sharing","POWER ISSUE",
U827="Sites strategiques &amp; DataCenter","POWER ISSUE",
U827="Exclu","Exclu",
U827="SAT","TX ISSUE",
U827="SPARE-ISSUE","SPARE-ISSUE",
U827="Fiber CAmtel","TX ISSUE",
U827="Fiber AOF","TX ISSUE",
U827="Projet OCM (HUAWEI)","TRAVAUX-HUAWEI",
U827="Projet OCM (NOKIA)","TRAVAUX -NOKIA",
U827="ACCESS-ISSUE","ACCESS-ISSUE",
U827="Projet OCM (ZTE, NOKIA, autres projets)","TRAVAUX OCM",
U827="No root CAuse","No root cause",
U827="ODU HS","TX ISSUE",
U827="IP &amp; VLAN","TX ISSUE",
U827="Warehouse HUAWEI","SPARE-ISSUE",
U827="SPARE-HS","SPARE-ISSUE",
U827="Power Telco","RAN ISSUE",U827="no impacts","no impacts"
),"")</f>
        <v>No root cause</v>
      </c>
      <c r="U827" s="68" t="s">
        <v>5691</v>
      </c>
      <c r="V827" s="41" t="str" cm="1">
        <f t="array" ref="V827">IFERROR(_xlfn.IFS(
U827="MPR ISSUE","ACTIVE",
U827="BSS Hardware Issue","ACTIVE",
U827="Sites strategiques, MLL, Pylone, etc.","PASSIVE",
U827="AKTIVCO DEFAUT GE &amp; POWER Cabinet","PASSIVE",
U827="AKTIVCO Coupure ENEO &amp; Baisse de tension","PASSIVE",
U827="Coupure ENEO &amp; Baisse de tension","PASSIVE",
U827="Defaut GE &amp; POWER Cabinet","PASSIVE",
U827="Sharing","PASSIVE",
U827="Sites strategiques &amp; DataCenter","PASSIVE",
U827="Exclu","Exclu",
U827="SAT","ACTIVE",
U827="SPARE-ISSUE","SPARE-ISSUE",
U827="Fiber CAmtel","ACTIVE",
U827="Fiber AOF","ACTIVE",
U827="Projet OCM (HUAWEI)","PLANNED WORKS",
U827="Projet OCM (NOKIA)","PLANNED WORKS",
U827="ACCESS-ISSUE","ACCESS-ISSUE",
U827="Projet OCM (ZTE, NOKIA, autres projets)","PLANNED WORKS",
U827="No root CAuse","No root cause",
U827="ODU HS","ACTIVE",
U827="IP &amp; VLAN","ACTIVE",
U827="Warehouse HUAWEI","SPARE-ISSUE",
U827="SPARE-HS","SPARE-ISSUE",
U827="Power Telco","ACTIVE", U827="no impacts","no impacts"
),"")</f>
        <v>No root cause</v>
      </c>
      <c r="W827" s="113"/>
      <c r="X827" s="113"/>
      <c r="Y827" s="113"/>
      <c r="Z827" s="113"/>
      <c r="AA827" s="113"/>
      <c r="AB827" s="17" t="s">
        <v>5465</v>
      </c>
      <c r="AC827" s="17" t="str">
        <f>_xlfn.XLOOKUP(B827,'INCIDENT-04-27-2026'!E:E,'INCIDENT-04-27-2026'!F:F,"")</f>
        <v/>
      </c>
      <c r="AD827" s="9"/>
      <c r="AE827" s="7" t="s">
        <v>5465</v>
      </c>
      <c r="AF827" s="6" t="str">
        <f>_xlfn.XLOOKUP(B827,'[13]Input_27-04'!$B:$B,'[13]Input_27-04'!$M:$M,"")</f>
        <v/>
      </c>
      <c r="AG827" s="7"/>
      <c r="AH827" s="3"/>
      <c r="AI827" s="18" t="str">
        <f>_xlfn.XLOOKUP(B827,'[3]Cells Huawei 27042026 10h'!$B:$B,'[3]Cells Huawei 27042026 10h'!$T:$T,"")</f>
        <v/>
      </c>
      <c r="AJ827" s="18" t="str">
        <f>_xlfn.XLOOKUP(B827,'[3]Cells Huawei 27042026 15h'!$B:$B,'[3]Cells Huawei 27042026 15h'!$T:$T,"")</f>
        <v/>
      </c>
      <c r="AK827" s="18" t="str">
        <f>_xlfn.XLOOKUP(B827,'[4]cells down 27042026 11h28'!$B:$B,'[4]cells down 27042026 11h28'!$R:$R,"")</f>
        <v/>
      </c>
      <c r="AL827" s="18" t="str">
        <f>_xlfn.XLOOKUP(B827,'[4]cells down 27042026 18h01'!$B:$B,'[4]cells down 27042026 18h01'!$R:$R,"")</f>
        <v/>
      </c>
      <c r="AM827" s="18" t="str">
        <f>_xlfn.XLOOKUP(B827,'[5]cell downs 27042026 11h'!$B:$B,'[5]cell downs 27042026 11h'!$R:$R,"")</f>
        <v/>
      </c>
      <c r="AN827" s="18" t="str">
        <f>_xlfn.XLOOKUP(B827,'[5]cell downs 27042026 17h40'!$B:$B,'[5]cell downs 27042026 17h40'!$R:$R,"")</f>
        <v/>
      </c>
      <c r="AO827" s="18" t="str">
        <f>_xlfn.XLOOKUP(B827,'[6]ALL SITES DOWN'!$D:$D,'[6]ALL SITES DOWN'!$J:$J,"")</f>
        <v/>
      </c>
      <c r="AP827" s="18" t="str">
        <f>_xlfn.XLOOKUP(B827,'[7]ALL SITES DOWN'!$D:$D,'[7]ALL SITES DOWN'!$J:$J,"")</f>
        <v/>
      </c>
      <c r="AQ827" s="9" t="str">
        <f>_xlfn.XLOOKUP(B827,[8]sheet1!$AC:$AC,[8]sheet1!$AF:$AF,"")</f>
        <v/>
      </c>
      <c r="AR827" s="14"/>
      <c r="AS827" s="14" t="s">
        <v>5465</v>
      </c>
      <c r="AT827" s="14" t="str">
        <f>_xlfn.XLOOKUP(B827,'[9]cell downs 18042026 17h'!$B:$B,'[9]cell downs 18042026 17h'!$B:$B,"")</f>
        <v/>
      </c>
      <c r="AU827" s="14" t="str">
        <f>_xlfn.XLOOKUP(B827,'[10]Cells Huawei 19042026 15h'!$B:$B,'[10]Cells Huawei 19042026 15h'!$B:$B,"")</f>
        <v/>
      </c>
      <c r="AV827" s="9" t="str">
        <f>_xlfn.XLOOKUP(B827,'[11]cells down 19042026 9H40'!$B:$B,'[11]cells down 19042026 9H40'!$B:$B,"")</f>
        <v/>
      </c>
    </row>
    <row r="828" spans="1:48" hidden="1" x14ac:dyDescent="0.3">
      <c r="A828" s="1" t="s">
        <v>2502</v>
      </c>
      <c r="B828" s="8" t="s">
        <v>2503</v>
      </c>
      <c r="C828" s="3" t="str">
        <f>_xlfn.XLOOKUP(B828,'[1]daily break down'!$D:$D,'[1]daily break down'!$E:$E,"")</f>
        <v>NORD-OUEST</v>
      </c>
      <c r="D828" s="1" t="s">
        <v>11</v>
      </c>
      <c r="E828" s="1" t="s">
        <v>12</v>
      </c>
      <c r="F828" s="3" t="s">
        <v>51</v>
      </c>
      <c r="G828" s="1" t="s">
        <v>52</v>
      </c>
      <c r="H828" s="27" t="str">
        <f>_xlfn.XLOOKUP(B828,[2]CALCULATION!$B:$B,[2]CALCULATION!$H:$H,"")</f>
        <v>Huawei</v>
      </c>
      <c r="I828" s="26">
        <v>0.86182665445320483</v>
      </c>
      <c r="J828" s="26">
        <v>1.0521626102564543</v>
      </c>
      <c r="K828" s="26">
        <v>0</v>
      </c>
      <c r="L828" s="26">
        <v>0.12327606132984052</v>
      </c>
      <c r="M828" s="26">
        <v>0.291871056664184</v>
      </c>
      <c r="N828" s="26">
        <v>3.6740261333835574E-2</v>
      </c>
      <c r="O828" s="26">
        <v>0</v>
      </c>
      <c r="P828" s="114" t="s">
        <v>6364</v>
      </c>
      <c r="Q828" s="42" t="s">
        <v>5538</v>
      </c>
      <c r="R828" s="42"/>
      <c r="S828" s="41" t="str" cm="1">
        <f t="array" ref="S828">IFERROR(_xlfn.IFS(
U828="MPR ISSUE","PDH",
U828="BSS Hardware Issue","BSS",
U828="Sites strategiques, MLL, Pylone, etc.","ENVTECH",
U828="AKTIVCO DEFAUT GE &amp; POWER Cabinet","AKTIVCO",
U828="AKTIVCO Coupure ENEO &amp; Baisse de tension","AKTIVCO GRID ONLY",
U828="Coupure ENEO &amp; Baisse de tension","IHS GRID ONLY",
U828="Defaut GE &amp; POWER Cabinet","IHS",
U828="Sharing","Partners",
U828="Sites strategiques &amp; DataCenter","SST &amp; DC",
U828="Exclu","Exclu",
U828="SAT","SAT",
U828="SPARE-ISSUE","SPARE-ISSUE",
U828="Fiber CAmtel","TRANS_FO_CAMTEL",
U828="Fiber AOF","Fiber AOF",
U828="Projet OCM (HUAWEI)","TRAVAUX-HUAWEI",
U828="Projet OCM (NOKIA)","TRAVAUX-NOKIA",
U828="ACCESS-ISSUE","ACCESS-ISSUE",
U828="Projet OCM (ZTE, NOKIA, autres projets)","TRAVAUX OCM",
U828="No root CAuse","No root cause",
U828="ODU HS","PDH",
U828="IP &amp; VLAN","PDH",
U828="Warehouse HUAWEI","SPARE-ISSUE",
U828="SPARE-HS","SPARE-ISSUE",
U828="Power Telco","BSS",U828="no impacts","no impacts"
),"")</f>
        <v>No root cause</v>
      </c>
      <c r="T828" s="41" t="str" cm="1">
        <f t="array" ref="T828">IFERROR(_xlfn.IFS(
U828="MPR ISSUE","TX ISSUE",
U828="BSS Hardware Issue","RAN ISSUE",
U828="Sites strategiques, MLL, Pylone, etc.","ENVTECH",
U828="AKTIVCO DEFAUT GE &amp; POWER Cabinet","POWER ISSUE",
U828="AKTIVCO Coupure ENEO &amp; Baisse de tension","POWER ISSUE",
U828="Coupure ENEO &amp; Baisse de tension","POWER ISSUE",
U828="Defaut GE &amp; POWER Cabinet","POWER ISSUE",
U828="Sharing","POWER ISSUE",
U828="Sites strategiques &amp; DataCenter","POWER ISSUE",
U828="Exclu","Exclu",
U828="SAT","TX ISSUE",
U828="SPARE-ISSUE","SPARE-ISSUE",
U828="Fiber CAmtel","TX ISSUE",
U828="Fiber AOF","TX ISSUE",
U828="Projet OCM (HUAWEI)","TRAVAUX-HUAWEI",
U828="Projet OCM (NOKIA)","TRAVAUX -NOKIA",
U828="ACCESS-ISSUE","ACCESS-ISSUE",
U828="Projet OCM (ZTE, NOKIA, autres projets)","TRAVAUX OCM",
U828="No root CAuse","No root cause",
U828="ODU HS","TX ISSUE",
U828="IP &amp; VLAN","TX ISSUE",
U828="Warehouse HUAWEI","SPARE-ISSUE",
U828="SPARE-HS","SPARE-ISSUE",
U828="Power Telco","RAN ISSUE",U828="no impacts","no impacts"
),"")</f>
        <v>No root cause</v>
      </c>
      <c r="U828" s="68" t="s">
        <v>5691</v>
      </c>
      <c r="V828" s="41" t="str" cm="1">
        <f t="array" ref="V828">IFERROR(_xlfn.IFS(
U828="MPR ISSUE","ACTIVE",
U828="BSS Hardware Issue","ACTIVE",
U828="Sites strategiques, MLL, Pylone, etc.","PASSIVE",
U828="AKTIVCO DEFAUT GE &amp; POWER Cabinet","PASSIVE",
U828="AKTIVCO Coupure ENEO &amp; Baisse de tension","PASSIVE",
U828="Coupure ENEO &amp; Baisse de tension","PASSIVE",
U828="Defaut GE &amp; POWER Cabinet","PASSIVE",
U828="Sharing","PASSIVE",
U828="Sites strategiques &amp; DataCenter","PASSIVE",
U828="Exclu","Exclu",
U828="SAT","ACTIVE",
U828="SPARE-ISSUE","SPARE-ISSUE",
U828="Fiber CAmtel","ACTIVE",
U828="Fiber AOF","ACTIVE",
U828="Projet OCM (HUAWEI)","PLANNED WORKS",
U828="Projet OCM (NOKIA)","PLANNED WORKS",
U828="ACCESS-ISSUE","ACCESS-ISSUE",
U828="Projet OCM (ZTE, NOKIA, autres projets)","PLANNED WORKS",
U828="No root CAuse","No root cause",
U828="ODU HS","ACTIVE",
U828="IP &amp; VLAN","ACTIVE",
U828="Warehouse HUAWEI","SPARE-ISSUE",
U828="SPARE-HS","SPARE-ISSUE",
U828="Power Telco","ACTIVE", U828="no impacts","no impacts"
),"")</f>
        <v>No root cause</v>
      </c>
      <c r="W828" s="113"/>
      <c r="X828" s="113"/>
      <c r="Y828" s="113"/>
      <c r="Z828" s="113"/>
      <c r="AA828" s="113"/>
      <c r="AB828" s="17" t="s">
        <v>5465</v>
      </c>
      <c r="AC828" s="17" t="str">
        <f>_xlfn.XLOOKUP(B828,'INCIDENT-04-27-2026'!E:E,'INCIDENT-04-27-2026'!F:F,"")</f>
        <v/>
      </c>
      <c r="AD828" s="9"/>
      <c r="AE828" s="7" t="s">
        <v>5465</v>
      </c>
      <c r="AF828" s="6" t="str">
        <f>_xlfn.XLOOKUP(B828,'[13]Input_27-04'!$B:$B,'[13]Input_27-04'!$M:$M,"")</f>
        <v/>
      </c>
      <c r="AG828" s="7"/>
      <c r="AH828" s="3"/>
      <c r="AI828" s="18" t="str">
        <f>_xlfn.XLOOKUP(B828,'[3]Cells Huawei 27042026 10h'!$B:$B,'[3]Cells Huawei 27042026 10h'!$T:$T,"")</f>
        <v/>
      </c>
      <c r="AJ828" s="18" t="str">
        <f>_xlfn.XLOOKUP(B828,'[3]Cells Huawei 27042026 15h'!$B:$B,'[3]Cells Huawei 27042026 15h'!$T:$T,"")</f>
        <v/>
      </c>
      <c r="AK828" s="18" t="str">
        <f>_xlfn.XLOOKUP(B828,'[4]cells down 27042026 11h28'!$B:$B,'[4]cells down 27042026 11h28'!$R:$R,"")</f>
        <v/>
      </c>
      <c r="AL828" s="18" t="str">
        <f>_xlfn.XLOOKUP(B828,'[4]cells down 27042026 18h01'!$B:$B,'[4]cells down 27042026 18h01'!$R:$R,"")</f>
        <v/>
      </c>
      <c r="AM828" s="18" t="str">
        <f>_xlfn.XLOOKUP(B828,'[5]cell downs 27042026 11h'!$B:$B,'[5]cell downs 27042026 11h'!$R:$R,"")</f>
        <v/>
      </c>
      <c r="AN828" s="18" t="str">
        <f>_xlfn.XLOOKUP(B828,'[5]cell downs 27042026 17h40'!$B:$B,'[5]cell downs 27042026 17h40'!$R:$R,"")</f>
        <v/>
      </c>
      <c r="AO828" s="18" t="str">
        <f>_xlfn.XLOOKUP(B828,'[6]ALL SITES DOWN'!$D:$D,'[6]ALL SITES DOWN'!$J:$J,"")</f>
        <v/>
      </c>
      <c r="AP828" s="18" t="str">
        <f>_xlfn.XLOOKUP(B828,'[7]ALL SITES DOWN'!$D:$D,'[7]ALL SITES DOWN'!$J:$J,"")</f>
        <v/>
      </c>
      <c r="AQ828" s="9" t="str">
        <f>_xlfn.XLOOKUP(B828,[8]sheet1!$AC:$AC,[8]sheet1!$AF:$AF,"")</f>
        <v/>
      </c>
      <c r="AR828" s="14"/>
      <c r="AS828" s="14" t="s">
        <v>5465</v>
      </c>
      <c r="AT828" s="14" t="str">
        <f>_xlfn.XLOOKUP(B828,'[9]cell downs 18042026 17h'!$B:$B,'[9]cell downs 18042026 17h'!$B:$B,"")</f>
        <v/>
      </c>
      <c r="AU828" s="14" t="str">
        <f>_xlfn.XLOOKUP(B828,'[10]Cells Huawei 19042026 15h'!$B:$B,'[10]Cells Huawei 19042026 15h'!$B:$B,"")</f>
        <v/>
      </c>
      <c r="AV828" s="9" t="str">
        <f>_xlfn.XLOOKUP(B828,'[11]cells down 19042026 9H40'!$B:$B,'[11]cells down 19042026 9H40'!$B:$B,"")</f>
        <v/>
      </c>
    </row>
    <row r="829" spans="1:48" hidden="1" x14ac:dyDescent="0.3">
      <c r="A829" s="1" t="s">
        <v>1522</v>
      </c>
      <c r="B829" s="8" t="s">
        <v>1523</v>
      </c>
      <c r="C829" s="3" t="str">
        <f>_xlfn.XLOOKUP(B829,'[1]daily break down'!$D:$D,'[1]daily break down'!$E:$E,"")</f>
        <v>ADAMAOUA</v>
      </c>
      <c r="D829" s="1" t="s">
        <v>11</v>
      </c>
      <c r="E829" s="1" t="s">
        <v>66</v>
      </c>
      <c r="F829" s="3" t="s">
        <v>90</v>
      </c>
      <c r="G829" s="1" t="s">
        <v>1524</v>
      </c>
      <c r="H829" s="28" t="str">
        <f>_xlfn.XLOOKUP(B829,[2]CALCULATION!$B:$B,[2]CALCULATION!$H:$H,"")</f>
        <v>NOKIA</v>
      </c>
      <c r="I829" s="26">
        <v>8.9000457525024682E-2</v>
      </c>
      <c r="J829" s="26">
        <v>0</v>
      </c>
      <c r="K829" s="26">
        <v>5.6543392076985098E-3</v>
      </c>
      <c r="L829" s="26">
        <v>0</v>
      </c>
      <c r="M829" s="26">
        <v>0</v>
      </c>
      <c r="N829" s="26">
        <v>3.3423680024100962E-2</v>
      </c>
      <c r="O829" s="26">
        <v>0</v>
      </c>
      <c r="P829" s="114" t="s">
        <v>6364</v>
      </c>
      <c r="Q829" s="42" t="s">
        <v>5538</v>
      </c>
      <c r="R829" s="42"/>
      <c r="S829" s="41" t="str" cm="1">
        <f t="array" ref="S829">IFERROR(_xlfn.IFS(
U829="MPR ISSUE","PDH",
U829="BSS Hardware Issue","BSS",
U829="Sites strategiques, MLL, Pylone, etc.","ENVTECH",
U829="AKTIVCO DEFAUT GE &amp; POWER Cabinet","AKTIVCO",
U829="AKTIVCO Coupure ENEO &amp; Baisse de tension","AKTIVCO GRID ONLY",
U829="Coupure ENEO &amp; Baisse de tension","IHS GRID ONLY",
U829="Defaut GE &amp; POWER Cabinet","IHS",
U829="Sharing","Partners",
U829="Sites strategiques &amp; DataCenter","SST &amp; DC",
U829="Exclu","Exclu",
U829="SAT","SAT",
U829="SPARE-ISSUE","SPARE-ISSUE",
U829="Fiber CAmtel","TRANS_FO_CAMTEL",
U829="Fiber AOF","Fiber AOF",
U829="Projet OCM (HUAWEI)","TRAVAUX-HUAWEI",
U829="Projet OCM (NOKIA)","TRAVAUX-NOKIA",
U829="ACCESS-ISSUE","ACCESS-ISSUE",
U829="Projet OCM (ZTE, NOKIA, autres projets)","TRAVAUX OCM",
U829="No root CAuse","No root cause",
U829="ODU HS","PDH",
U829="IP &amp; VLAN","PDH",
U829="Warehouse HUAWEI","SPARE-ISSUE",
U829="SPARE-HS","SPARE-ISSUE",
U829="Power Telco","BSS",U829="no impacts","no impacts"
),"")</f>
        <v>No root cause</v>
      </c>
      <c r="T829" s="41" t="str" cm="1">
        <f t="array" ref="T829">IFERROR(_xlfn.IFS(
U829="MPR ISSUE","TX ISSUE",
U829="BSS Hardware Issue","RAN ISSUE",
U829="Sites strategiques, MLL, Pylone, etc.","ENVTECH",
U829="AKTIVCO DEFAUT GE &amp; POWER Cabinet","POWER ISSUE",
U829="AKTIVCO Coupure ENEO &amp; Baisse de tension","POWER ISSUE",
U829="Coupure ENEO &amp; Baisse de tension","POWER ISSUE",
U829="Defaut GE &amp; POWER Cabinet","POWER ISSUE",
U829="Sharing","POWER ISSUE",
U829="Sites strategiques &amp; DataCenter","POWER ISSUE",
U829="Exclu","Exclu",
U829="SAT","TX ISSUE",
U829="SPARE-ISSUE","SPARE-ISSUE",
U829="Fiber CAmtel","TX ISSUE",
U829="Fiber AOF","TX ISSUE",
U829="Projet OCM (HUAWEI)","TRAVAUX-HUAWEI",
U829="Projet OCM (NOKIA)","TRAVAUX -NOKIA",
U829="ACCESS-ISSUE","ACCESS-ISSUE",
U829="Projet OCM (ZTE, NOKIA, autres projets)","TRAVAUX OCM",
U829="No root CAuse","No root cause",
U829="ODU HS","TX ISSUE",
U829="IP &amp; VLAN","TX ISSUE",
U829="Warehouse HUAWEI","SPARE-ISSUE",
U829="SPARE-HS","SPARE-ISSUE",
U829="Power Telco","RAN ISSUE",U829="no impacts","no impacts"
),"")</f>
        <v>No root cause</v>
      </c>
      <c r="U829" s="68" t="s">
        <v>5691</v>
      </c>
      <c r="V829" s="41" t="str" cm="1">
        <f t="array" ref="V829">IFERROR(_xlfn.IFS(
U829="MPR ISSUE","ACTIVE",
U829="BSS Hardware Issue","ACTIVE",
U829="Sites strategiques, MLL, Pylone, etc.","PASSIVE",
U829="AKTIVCO DEFAUT GE &amp; POWER Cabinet","PASSIVE",
U829="AKTIVCO Coupure ENEO &amp; Baisse de tension","PASSIVE",
U829="Coupure ENEO &amp; Baisse de tension","PASSIVE",
U829="Defaut GE &amp; POWER Cabinet","PASSIVE",
U829="Sharing","PASSIVE",
U829="Sites strategiques &amp; DataCenter","PASSIVE",
U829="Exclu","Exclu",
U829="SAT","ACTIVE",
U829="SPARE-ISSUE","SPARE-ISSUE",
U829="Fiber CAmtel","ACTIVE",
U829="Fiber AOF","ACTIVE",
U829="Projet OCM (HUAWEI)","PLANNED WORKS",
U829="Projet OCM (NOKIA)","PLANNED WORKS",
U829="ACCESS-ISSUE","ACCESS-ISSUE",
U829="Projet OCM (ZTE, NOKIA, autres projets)","PLANNED WORKS",
U829="No root CAuse","No root cause",
U829="ODU HS","ACTIVE",
U829="IP &amp; VLAN","ACTIVE",
U829="Warehouse HUAWEI","SPARE-ISSUE",
U829="SPARE-HS","SPARE-ISSUE",
U829="Power Telco","ACTIVE", U829="no impacts","no impacts"
),"")</f>
        <v>No root cause</v>
      </c>
      <c r="W829" s="113"/>
      <c r="X829" s="113"/>
      <c r="Y829" s="113"/>
      <c r="Z829" s="113"/>
      <c r="AA829" s="113"/>
      <c r="AB829" s="17" t="s">
        <v>5465</v>
      </c>
      <c r="AC829" s="17" t="str">
        <f>_xlfn.XLOOKUP(B829,'INCIDENT-04-27-2026'!E:E,'INCIDENT-04-27-2026'!F:F,"")</f>
        <v/>
      </c>
      <c r="AD829" s="9"/>
      <c r="AE829" s="7" t="s">
        <v>5465</v>
      </c>
      <c r="AF829" s="6" t="str">
        <f>_xlfn.XLOOKUP(B829,'[13]Input_27-04'!$B:$B,'[13]Input_27-04'!$M:$M,"")</f>
        <v/>
      </c>
      <c r="AG829" s="7"/>
      <c r="AH829" s="3"/>
      <c r="AI829" s="18" t="str">
        <f>_xlfn.XLOOKUP(B829,'[3]Cells Huawei 27042026 10h'!$B:$B,'[3]Cells Huawei 27042026 10h'!$T:$T,"")</f>
        <v/>
      </c>
      <c r="AJ829" s="18" t="str">
        <f>_xlfn.XLOOKUP(B829,'[3]Cells Huawei 27042026 15h'!$B:$B,'[3]Cells Huawei 27042026 15h'!$T:$T,"")</f>
        <v/>
      </c>
      <c r="AK829" s="18" t="str">
        <f>_xlfn.XLOOKUP(B829,'[4]cells down 27042026 11h28'!$B:$B,'[4]cells down 27042026 11h28'!$R:$R,"")</f>
        <v/>
      </c>
      <c r="AL829" s="18" t="str">
        <f>_xlfn.XLOOKUP(B829,'[4]cells down 27042026 18h01'!$B:$B,'[4]cells down 27042026 18h01'!$R:$R,"")</f>
        <v/>
      </c>
      <c r="AM829" s="18" t="str">
        <f>_xlfn.XLOOKUP(B829,'[5]cell downs 27042026 11h'!$B:$B,'[5]cell downs 27042026 11h'!$R:$R,"")</f>
        <v/>
      </c>
      <c r="AN829" s="18" t="str">
        <f>_xlfn.XLOOKUP(B829,'[5]cell downs 27042026 17h40'!$B:$B,'[5]cell downs 27042026 17h40'!$R:$R,"")</f>
        <v/>
      </c>
      <c r="AO829" s="18" t="str">
        <f>_xlfn.XLOOKUP(B829,'[6]ALL SITES DOWN'!$D:$D,'[6]ALL SITES DOWN'!$J:$J,"")</f>
        <v/>
      </c>
      <c r="AP829" s="18" t="str">
        <f>_xlfn.XLOOKUP(B829,'[7]ALL SITES DOWN'!$D:$D,'[7]ALL SITES DOWN'!$J:$J,"")</f>
        <v/>
      </c>
      <c r="AQ829" s="9" t="str">
        <f>_xlfn.XLOOKUP(B829,[8]sheet1!$AC:$AC,[8]sheet1!$AF:$AF,"")</f>
        <v/>
      </c>
      <c r="AR829" s="14"/>
      <c r="AS829" s="14" t="s">
        <v>5465</v>
      </c>
      <c r="AT829" s="14" t="str">
        <f>_xlfn.XLOOKUP(B829,'[9]cell downs 18042026 17h'!$B:$B,'[9]cell downs 18042026 17h'!$B:$B,"")</f>
        <v/>
      </c>
      <c r="AU829" s="14" t="str">
        <f>_xlfn.XLOOKUP(B829,'[10]Cells Huawei 19042026 15h'!$B:$B,'[10]Cells Huawei 19042026 15h'!$B:$B,"")</f>
        <v/>
      </c>
      <c r="AV829" s="9" t="str">
        <f>_xlfn.XLOOKUP(B829,'[11]cells down 19042026 9H40'!$B:$B,'[11]cells down 19042026 9H40'!$B:$B,"")</f>
        <v/>
      </c>
    </row>
    <row r="830" spans="1:48" hidden="1" x14ac:dyDescent="0.3">
      <c r="A830" s="1" t="s">
        <v>4919</v>
      </c>
      <c r="B830" s="8" t="s">
        <v>4920</v>
      </c>
      <c r="C830" s="3" t="str">
        <f>_xlfn.XLOOKUP(B830,'[1]daily break down'!$D:$D,'[1]daily break down'!$E:$E,"")</f>
        <v>CENTRE</v>
      </c>
      <c r="D830" s="1" t="s">
        <v>21</v>
      </c>
      <c r="E830" s="1" t="s">
        <v>122</v>
      </c>
      <c r="F830" s="3" t="s">
        <v>69</v>
      </c>
      <c r="G830" s="1" t="s">
        <v>4918</v>
      </c>
      <c r="H830" s="28" t="str">
        <f>_xlfn.XLOOKUP(B830,[2]CALCULATION!$B:$B,[2]CALCULATION!$H:$H,"")</f>
        <v>NOKIA</v>
      </c>
      <c r="I830" s="26">
        <v>0</v>
      </c>
      <c r="J830" s="26">
        <v>8.9175391586982075E-4</v>
      </c>
      <c r="K830" s="26">
        <v>3.6026858201139663E-3</v>
      </c>
      <c r="L830" s="26">
        <v>6.77772198989218E-3</v>
      </c>
      <c r="M830" s="26">
        <v>8.9175391586982075E-4</v>
      </c>
      <c r="N830" s="26">
        <v>2.3347098090675707E-2</v>
      </c>
      <c r="O830" s="26">
        <v>0</v>
      </c>
      <c r="P830" s="114" t="s">
        <v>6364</v>
      </c>
      <c r="Q830" s="42" t="s">
        <v>5538</v>
      </c>
      <c r="R830" s="42"/>
      <c r="S830" s="41" t="str" cm="1">
        <f t="array" ref="S830">IFERROR(_xlfn.IFS(
U830="MPR ISSUE","PDH",
U830="BSS Hardware Issue","BSS",
U830="Sites strategiques, MLL, Pylone, etc.","ENVTECH",
U830="AKTIVCO DEFAUT GE &amp; POWER Cabinet","AKTIVCO",
U830="AKTIVCO Coupure ENEO &amp; Baisse de tension","AKTIVCO GRID ONLY",
U830="Coupure ENEO &amp; Baisse de tension","IHS GRID ONLY",
U830="Defaut GE &amp; POWER Cabinet","IHS",
U830="Sharing","Partners",
U830="Sites strategiques &amp; DataCenter","SST &amp; DC",
U830="Exclu","Exclu",
U830="SAT","SAT",
U830="SPARE-ISSUE","SPARE-ISSUE",
U830="Fiber CAmtel","TRANS_FO_CAMTEL",
U830="Fiber AOF","Fiber AOF",
U830="Projet OCM (HUAWEI)","TRAVAUX-HUAWEI",
U830="Projet OCM (NOKIA)","TRAVAUX-NOKIA",
U830="ACCESS-ISSUE","ACCESS-ISSUE",
U830="Projet OCM (ZTE, NOKIA, autres projets)","TRAVAUX OCM",
U830="No root CAuse","No root cause",
U830="ODU HS","PDH",
U830="IP &amp; VLAN","PDH",
U830="Warehouse HUAWEI","SPARE-ISSUE",
U830="SPARE-HS","SPARE-ISSUE",
U830="Power Telco","BSS",U830="no impacts","no impacts"
),"")</f>
        <v>No root cause</v>
      </c>
      <c r="T830" s="41" t="str" cm="1">
        <f t="array" ref="T830">IFERROR(_xlfn.IFS(
U830="MPR ISSUE","TX ISSUE",
U830="BSS Hardware Issue","RAN ISSUE",
U830="Sites strategiques, MLL, Pylone, etc.","ENVTECH",
U830="AKTIVCO DEFAUT GE &amp; POWER Cabinet","POWER ISSUE",
U830="AKTIVCO Coupure ENEO &amp; Baisse de tension","POWER ISSUE",
U830="Coupure ENEO &amp; Baisse de tension","POWER ISSUE",
U830="Defaut GE &amp; POWER Cabinet","POWER ISSUE",
U830="Sharing","POWER ISSUE",
U830="Sites strategiques &amp; DataCenter","POWER ISSUE",
U830="Exclu","Exclu",
U830="SAT","TX ISSUE",
U830="SPARE-ISSUE","SPARE-ISSUE",
U830="Fiber CAmtel","TX ISSUE",
U830="Fiber AOF","TX ISSUE",
U830="Projet OCM (HUAWEI)","TRAVAUX-HUAWEI",
U830="Projet OCM (NOKIA)","TRAVAUX -NOKIA",
U830="ACCESS-ISSUE","ACCESS-ISSUE",
U830="Projet OCM (ZTE, NOKIA, autres projets)","TRAVAUX OCM",
U830="No root CAuse","No root cause",
U830="ODU HS","TX ISSUE",
U830="IP &amp; VLAN","TX ISSUE",
U830="Warehouse HUAWEI","SPARE-ISSUE",
U830="SPARE-HS","SPARE-ISSUE",
U830="Power Telco","RAN ISSUE",U830="no impacts","no impacts"
),"")</f>
        <v>No root cause</v>
      </c>
      <c r="U830" s="68" t="s">
        <v>5691</v>
      </c>
      <c r="V830" s="41" t="str" cm="1">
        <f t="array" ref="V830">IFERROR(_xlfn.IFS(
U830="MPR ISSUE","ACTIVE",
U830="BSS Hardware Issue","ACTIVE",
U830="Sites strategiques, MLL, Pylone, etc.","PASSIVE",
U830="AKTIVCO DEFAUT GE &amp; POWER Cabinet","PASSIVE",
U830="AKTIVCO Coupure ENEO &amp; Baisse de tension","PASSIVE",
U830="Coupure ENEO &amp; Baisse de tension","PASSIVE",
U830="Defaut GE &amp; POWER Cabinet","PASSIVE",
U830="Sharing","PASSIVE",
U830="Sites strategiques &amp; DataCenter","PASSIVE",
U830="Exclu","Exclu",
U830="SAT","ACTIVE",
U830="SPARE-ISSUE","SPARE-ISSUE",
U830="Fiber CAmtel","ACTIVE",
U830="Fiber AOF","ACTIVE",
U830="Projet OCM (HUAWEI)","PLANNED WORKS",
U830="Projet OCM (NOKIA)","PLANNED WORKS",
U830="ACCESS-ISSUE","ACCESS-ISSUE",
U830="Projet OCM (ZTE, NOKIA, autres projets)","PLANNED WORKS",
U830="No root CAuse","No root cause",
U830="ODU HS","ACTIVE",
U830="IP &amp; VLAN","ACTIVE",
U830="Warehouse HUAWEI","SPARE-ISSUE",
U830="SPARE-HS","SPARE-ISSUE",
U830="Power Telco","ACTIVE", U830="no impacts","no impacts"
),"")</f>
        <v>No root cause</v>
      </c>
      <c r="W830" s="113"/>
      <c r="X830" s="113"/>
      <c r="Y830" s="113"/>
      <c r="Z830" s="113"/>
      <c r="AA830" s="113"/>
      <c r="AB830" s="17" t="s">
        <v>5465</v>
      </c>
      <c r="AC830" s="17" t="str">
        <f>_xlfn.XLOOKUP(B830,'INCIDENT-04-27-2026'!E:E,'INCIDENT-04-27-2026'!F:F,"")</f>
        <v/>
      </c>
      <c r="AD830" s="9"/>
      <c r="AE830" s="7" t="s">
        <v>5465</v>
      </c>
      <c r="AF830" s="6" t="str">
        <f>_xlfn.XLOOKUP(B830,'[13]Input_27-04'!$B:$B,'[13]Input_27-04'!$M:$M,"")</f>
        <v/>
      </c>
      <c r="AG830" s="7"/>
      <c r="AH830" s="3"/>
      <c r="AI830" s="18" t="str">
        <f>_xlfn.XLOOKUP(B830,'[3]Cells Huawei 27042026 10h'!$B:$B,'[3]Cells Huawei 27042026 10h'!$T:$T,"")</f>
        <v/>
      </c>
      <c r="AJ830" s="18" t="str">
        <f>_xlfn.XLOOKUP(B830,'[3]Cells Huawei 27042026 15h'!$B:$B,'[3]Cells Huawei 27042026 15h'!$T:$T,"")</f>
        <v/>
      </c>
      <c r="AK830" s="18" t="str">
        <f>_xlfn.XLOOKUP(B830,'[4]cells down 27042026 11h28'!$B:$B,'[4]cells down 27042026 11h28'!$R:$R,"")</f>
        <v/>
      </c>
      <c r="AL830" s="18" t="str">
        <f>_xlfn.XLOOKUP(B830,'[4]cells down 27042026 18h01'!$B:$B,'[4]cells down 27042026 18h01'!$R:$R,"")</f>
        <v/>
      </c>
      <c r="AM830" s="18" t="str">
        <f>_xlfn.XLOOKUP(B830,'[5]cell downs 27042026 11h'!$B:$B,'[5]cell downs 27042026 11h'!$R:$R,"")</f>
        <v/>
      </c>
      <c r="AN830" s="18" t="str">
        <f>_xlfn.XLOOKUP(B830,'[5]cell downs 27042026 17h40'!$B:$B,'[5]cell downs 27042026 17h40'!$R:$R,"")</f>
        <v/>
      </c>
      <c r="AO830" s="18" t="str">
        <f>_xlfn.XLOOKUP(B830,'[6]ALL SITES DOWN'!$D:$D,'[6]ALL SITES DOWN'!$J:$J,"")</f>
        <v/>
      </c>
      <c r="AP830" s="18" t="str">
        <f>_xlfn.XLOOKUP(B830,'[7]ALL SITES DOWN'!$D:$D,'[7]ALL SITES DOWN'!$J:$J,"")</f>
        <v/>
      </c>
      <c r="AQ830" s="9" t="str">
        <f>_xlfn.XLOOKUP(B830,[8]sheet1!$AC:$AC,[8]sheet1!$AF:$AF,"")</f>
        <v/>
      </c>
      <c r="AR830" s="14"/>
      <c r="AS830" s="14" t="s">
        <v>5465</v>
      </c>
      <c r="AT830" s="14" t="str">
        <f>_xlfn.XLOOKUP(B830,'[9]cell downs 18042026 17h'!$B:$B,'[9]cell downs 18042026 17h'!$B:$B,"")</f>
        <v/>
      </c>
      <c r="AU830" s="14" t="str">
        <f>_xlfn.XLOOKUP(B830,'[10]Cells Huawei 19042026 15h'!$B:$B,'[10]Cells Huawei 19042026 15h'!$B:$B,"")</f>
        <v/>
      </c>
      <c r="AV830" s="9" t="str">
        <f>_xlfn.XLOOKUP(B830,'[11]cells down 19042026 9H40'!$B:$B,'[11]cells down 19042026 9H40'!$B:$B,"")</f>
        <v/>
      </c>
    </row>
    <row r="831" spans="1:48" hidden="1" x14ac:dyDescent="0.3">
      <c r="A831" s="1" t="s">
        <v>4916</v>
      </c>
      <c r="B831" s="8" t="s">
        <v>4917</v>
      </c>
      <c r="C831" s="3" t="str">
        <f>_xlfn.XLOOKUP(B831,'[1]daily break down'!$D:$D,'[1]daily break down'!$E:$E,"")</f>
        <v>CENTRE</v>
      </c>
      <c r="D831" s="1" t="s">
        <v>21</v>
      </c>
      <c r="E831" s="1" t="s">
        <v>122</v>
      </c>
      <c r="F831" s="3" t="s">
        <v>69</v>
      </c>
      <c r="G831" s="1" t="s">
        <v>4918</v>
      </c>
      <c r="H831" s="28" t="str">
        <f>_xlfn.XLOOKUP(B831,[2]CALCULATION!$B:$B,[2]CALCULATION!$H:$H,"")</f>
        <v>NOKIA</v>
      </c>
      <c r="I831" s="26">
        <v>0</v>
      </c>
      <c r="J831" s="26">
        <v>0</v>
      </c>
      <c r="K831" s="26">
        <v>2.1402093980875015E-3</v>
      </c>
      <c r="L831" s="26">
        <v>5.6183748074106451E-3</v>
      </c>
      <c r="M831" s="26">
        <v>7.4907328933040301E-4</v>
      </c>
      <c r="N831" s="26">
        <v>1.2770561189205836E-2</v>
      </c>
      <c r="O831" s="26">
        <v>0</v>
      </c>
      <c r="P831" s="114" t="s">
        <v>6364</v>
      </c>
      <c r="Q831" s="42" t="s">
        <v>5538</v>
      </c>
      <c r="R831" s="42"/>
      <c r="S831" s="41" t="str" cm="1">
        <f t="array" ref="S831">IFERROR(_xlfn.IFS(
U831="MPR ISSUE","PDH",
U831="BSS Hardware Issue","BSS",
U831="Sites strategiques, MLL, Pylone, etc.","ENVTECH",
U831="AKTIVCO DEFAUT GE &amp; POWER Cabinet","AKTIVCO",
U831="AKTIVCO Coupure ENEO &amp; Baisse de tension","AKTIVCO GRID ONLY",
U831="Coupure ENEO &amp; Baisse de tension","IHS GRID ONLY",
U831="Defaut GE &amp; POWER Cabinet","IHS",
U831="Sharing","Partners",
U831="Sites strategiques &amp; DataCenter","SST &amp; DC",
U831="Exclu","Exclu",
U831="SAT","SAT",
U831="SPARE-ISSUE","SPARE-ISSUE",
U831="Fiber CAmtel","TRANS_FO_CAMTEL",
U831="Fiber AOF","Fiber AOF",
U831="Projet OCM (HUAWEI)","TRAVAUX-HUAWEI",
U831="Projet OCM (NOKIA)","TRAVAUX-NOKIA",
U831="ACCESS-ISSUE","ACCESS-ISSUE",
U831="Projet OCM (ZTE, NOKIA, autres projets)","TRAVAUX OCM",
U831="No root CAuse","No root cause",
U831="ODU HS","PDH",
U831="IP &amp; VLAN","PDH",
U831="Warehouse HUAWEI","SPARE-ISSUE",
U831="SPARE-HS","SPARE-ISSUE",
U831="Power Telco","BSS",U831="no impacts","no impacts"
),"")</f>
        <v>No root cause</v>
      </c>
      <c r="T831" s="41" t="str" cm="1">
        <f t="array" ref="T831">IFERROR(_xlfn.IFS(
U831="MPR ISSUE","TX ISSUE",
U831="BSS Hardware Issue","RAN ISSUE",
U831="Sites strategiques, MLL, Pylone, etc.","ENVTECH",
U831="AKTIVCO DEFAUT GE &amp; POWER Cabinet","POWER ISSUE",
U831="AKTIVCO Coupure ENEO &amp; Baisse de tension","POWER ISSUE",
U831="Coupure ENEO &amp; Baisse de tension","POWER ISSUE",
U831="Defaut GE &amp; POWER Cabinet","POWER ISSUE",
U831="Sharing","POWER ISSUE",
U831="Sites strategiques &amp; DataCenter","POWER ISSUE",
U831="Exclu","Exclu",
U831="SAT","TX ISSUE",
U831="SPARE-ISSUE","SPARE-ISSUE",
U831="Fiber CAmtel","TX ISSUE",
U831="Fiber AOF","TX ISSUE",
U831="Projet OCM (HUAWEI)","TRAVAUX-HUAWEI",
U831="Projet OCM (NOKIA)","TRAVAUX -NOKIA",
U831="ACCESS-ISSUE","ACCESS-ISSUE",
U831="Projet OCM (ZTE, NOKIA, autres projets)","TRAVAUX OCM",
U831="No root CAuse","No root cause",
U831="ODU HS","TX ISSUE",
U831="IP &amp; VLAN","TX ISSUE",
U831="Warehouse HUAWEI","SPARE-ISSUE",
U831="SPARE-HS","SPARE-ISSUE",
U831="Power Telco","RAN ISSUE",U831="no impacts","no impacts"
),"")</f>
        <v>No root cause</v>
      </c>
      <c r="U831" s="68" t="s">
        <v>5691</v>
      </c>
      <c r="V831" s="41" t="str" cm="1">
        <f t="array" ref="V831">IFERROR(_xlfn.IFS(
U831="MPR ISSUE","ACTIVE",
U831="BSS Hardware Issue","ACTIVE",
U831="Sites strategiques, MLL, Pylone, etc.","PASSIVE",
U831="AKTIVCO DEFAUT GE &amp; POWER Cabinet","PASSIVE",
U831="AKTIVCO Coupure ENEO &amp; Baisse de tension","PASSIVE",
U831="Coupure ENEO &amp; Baisse de tension","PASSIVE",
U831="Defaut GE &amp; POWER Cabinet","PASSIVE",
U831="Sharing","PASSIVE",
U831="Sites strategiques &amp; DataCenter","PASSIVE",
U831="Exclu","Exclu",
U831="SAT","ACTIVE",
U831="SPARE-ISSUE","SPARE-ISSUE",
U831="Fiber CAmtel","ACTIVE",
U831="Fiber AOF","ACTIVE",
U831="Projet OCM (HUAWEI)","PLANNED WORKS",
U831="Projet OCM (NOKIA)","PLANNED WORKS",
U831="ACCESS-ISSUE","ACCESS-ISSUE",
U831="Projet OCM (ZTE, NOKIA, autres projets)","PLANNED WORKS",
U831="No root CAuse","No root cause",
U831="ODU HS","ACTIVE",
U831="IP &amp; VLAN","ACTIVE",
U831="Warehouse HUAWEI","SPARE-ISSUE",
U831="SPARE-HS","SPARE-ISSUE",
U831="Power Telco","ACTIVE", U831="no impacts","no impacts"
),"")</f>
        <v>No root cause</v>
      </c>
      <c r="W831" s="113"/>
      <c r="X831" s="113"/>
      <c r="Y831" s="113"/>
      <c r="Z831" s="113"/>
      <c r="AA831" s="113"/>
      <c r="AB831" s="17" t="s">
        <v>5465</v>
      </c>
      <c r="AC831" s="17" t="str">
        <f>_xlfn.XLOOKUP(B831,'INCIDENT-04-27-2026'!E:E,'INCIDENT-04-27-2026'!F:F,"")</f>
        <v/>
      </c>
      <c r="AD831" s="9"/>
      <c r="AE831" s="7" t="s">
        <v>5465</v>
      </c>
      <c r="AF831" s="6" t="str">
        <f>_xlfn.XLOOKUP(B831,'[13]Input_27-04'!$B:$B,'[13]Input_27-04'!$M:$M,"")</f>
        <v/>
      </c>
      <c r="AG831" s="7"/>
      <c r="AH831" s="3"/>
      <c r="AI831" s="18" t="str">
        <f>_xlfn.XLOOKUP(B831,'[3]Cells Huawei 27042026 10h'!$B:$B,'[3]Cells Huawei 27042026 10h'!$T:$T,"")</f>
        <v/>
      </c>
      <c r="AJ831" s="18" t="str">
        <f>_xlfn.XLOOKUP(B831,'[3]Cells Huawei 27042026 15h'!$B:$B,'[3]Cells Huawei 27042026 15h'!$T:$T,"")</f>
        <v/>
      </c>
      <c r="AK831" s="18" t="str">
        <f>_xlfn.XLOOKUP(B831,'[4]cells down 27042026 11h28'!$B:$B,'[4]cells down 27042026 11h28'!$R:$R,"")</f>
        <v/>
      </c>
      <c r="AL831" s="18" t="str">
        <f>_xlfn.XLOOKUP(B831,'[4]cells down 27042026 18h01'!$B:$B,'[4]cells down 27042026 18h01'!$R:$R,"")</f>
        <v/>
      </c>
      <c r="AM831" s="18" t="str">
        <f>_xlfn.XLOOKUP(B831,'[5]cell downs 27042026 11h'!$B:$B,'[5]cell downs 27042026 11h'!$R:$R,"")</f>
        <v/>
      </c>
      <c r="AN831" s="18" t="str">
        <f>_xlfn.XLOOKUP(B831,'[5]cell downs 27042026 17h40'!$B:$B,'[5]cell downs 27042026 17h40'!$R:$R,"")</f>
        <v/>
      </c>
      <c r="AO831" s="18" t="str">
        <f>_xlfn.XLOOKUP(B831,'[6]ALL SITES DOWN'!$D:$D,'[6]ALL SITES DOWN'!$J:$J,"")</f>
        <v/>
      </c>
      <c r="AP831" s="18" t="str">
        <f>_xlfn.XLOOKUP(B831,'[7]ALL SITES DOWN'!$D:$D,'[7]ALL SITES DOWN'!$J:$J,"")</f>
        <v/>
      </c>
      <c r="AQ831" s="9" t="str">
        <f>_xlfn.XLOOKUP(B831,[8]sheet1!$AC:$AC,[8]sheet1!$AF:$AF,"")</f>
        <v/>
      </c>
      <c r="AR831" s="14"/>
      <c r="AS831" s="14" t="s">
        <v>5465</v>
      </c>
      <c r="AT831" s="14" t="str">
        <f>_xlfn.XLOOKUP(B831,'[9]cell downs 18042026 17h'!$B:$B,'[9]cell downs 18042026 17h'!$B:$B,"")</f>
        <v/>
      </c>
      <c r="AU831" s="14" t="str">
        <f>_xlfn.XLOOKUP(B831,'[10]Cells Huawei 19042026 15h'!$B:$B,'[10]Cells Huawei 19042026 15h'!$B:$B,"")</f>
        <v/>
      </c>
      <c r="AV831" s="9" t="str">
        <f>_xlfn.XLOOKUP(B831,'[11]cells down 19042026 9H40'!$B:$B,'[11]cells down 19042026 9H40'!$B:$B,"")</f>
        <v/>
      </c>
    </row>
    <row r="832" spans="1:48" hidden="1" x14ac:dyDescent="0.3">
      <c r="A832" s="1" t="s">
        <v>3370</v>
      </c>
      <c r="B832" s="8" t="s">
        <v>3371</v>
      </c>
      <c r="C832" s="3" t="str">
        <f>_xlfn.XLOOKUP(B832,'[1]daily break down'!$D:$D,'[1]daily break down'!$E:$E,"")</f>
        <v>Bafoussam</v>
      </c>
      <c r="D832" s="1" t="s">
        <v>11</v>
      </c>
      <c r="E832" s="1" t="s">
        <v>12</v>
      </c>
      <c r="F832" s="3" t="s">
        <v>102</v>
      </c>
      <c r="G832" s="1" t="s">
        <v>299</v>
      </c>
      <c r="H832" s="27" t="str">
        <f>_xlfn.XLOOKUP(B832,[2]CALCULATION!$B:$B,[2]CALCULATION!$H:$H,"")</f>
        <v>Huawei</v>
      </c>
      <c r="I832" s="26">
        <v>2.4844264096132499E-2</v>
      </c>
      <c r="J832" s="26">
        <v>0</v>
      </c>
      <c r="K832" s="26">
        <v>3.2941389652230244E-2</v>
      </c>
      <c r="L832" s="26">
        <v>0.98888375238633341</v>
      </c>
      <c r="M832" s="26">
        <v>0.56555033344462424</v>
      </c>
      <c r="N832" s="26">
        <v>1.0165994640915665E-2</v>
      </c>
      <c r="O832" s="26">
        <v>0</v>
      </c>
      <c r="P832" s="114" t="s">
        <v>6364</v>
      </c>
      <c r="Q832" s="42" t="s">
        <v>5538</v>
      </c>
      <c r="R832" s="42"/>
      <c r="S832" s="41" t="str" cm="1">
        <f t="array" ref="S832">IFERROR(_xlfn.IFS(
U832="MPR ISSUE","PDH",
U832="BSS Hardware Issue","BSS",
U832="Sites strategiques, MLL, Pylone, etc.","ENVTECH",
U832="AKTIVCO DEFAUT GE &amp; POWER Cabinet","AKTIVCO",
U832="AKTIVCO Coupure ENEO &amp; Baisse de tension","AKTIVCO GRID ONLY",
U832="Coupure ENEO &amp; Baisse de tension","IHS GRID ONLY",
U832="Defaut GE &amp; POWER Cabinet","IHS",
U832="Sharing","Partners",
U832="Sites strategiques &amp; DataCenter","SST &amp; DC",
U832="Exclu","Exclu",
U832="SAT","SAT",
U832="SPARE-ISSUE","SPARE-ISSUE",
U832="Fiber CAmtel","TRANS_FO_CAMTEL",
U832="Fiber AOF","Fiber AOF",
U832="Projet OCM (HUAWEI)","TRAVAUX-HUAWEI",
U832="Projet OCM (NOKIA)","TRAVAUX-NOKIA",
U832="ACCESS-ISSUE","ACCESS-ISSUE",
U832="Projet OCM (ZTE, NOKIA, autres projets)","TRAVAUX OCM",
U832="No root CAuse","No root cause",
U832="ODU HS","PDH",
U832="IP &amp; VLAN","PDH",
U832="Warehouse HUAWEI","SPARE-ISSUE",
U832="SPARE-HS","SPARE-ISSUE",
U832="Power Telco","BSS",U832="no impacts","no impacts"
),"")</f>
        <v>No root cause</v>
      </c>
      <c r="T832" s="41" t="str" cm="1">
        <f t="array" ref="T832">IFERROR(_xlfn.IFS(
U832="MPR ISSUE","TX ISSUE",
U832="BSS Hardware Issue","RAN ISSUE",
U832="Sites strategiques, MLL, Pylone, etc.","ENVTECH",
U832="AKTIVCO DEFAUT GE &amp; POWER Cabinet","POWER ISSUE",
U832="AKTIVCO Coupure ENEO &amp; Baisse de tension","POWER ISSUE",
U832="Coupure ENEO &amp; Baisse de tension","POWER ISSUE",
U832="Defaut GE &amp; POWER Cabinet","POWER ISSUE",
U832="Sharing","POWER ISSUE",
U832="Sites strategiques &amp; DataCenter","POWER ISSUE",
U832="Exclu","Exclu",
U832="SAT","TX ISSUE",
U832="SPARE-ISSUE","SPARE-ISSUE",
U832="Fiber CAmtel","TX ISSUE",
U832="Fiber AOF","TX ISSUE",
U832="Projet OCM (HUAWEI)","TRAVAUX-HUAWEI",
U832="Projet OCM (NOKIA)","TRAVAUX -NOKIA",
U832="ACCESS-ISSUE","ACCESS-ISSUE",
U832="Projet OCM (ZTE, NOKIA, autres projets)","TRAVAUX OCM",
U832="No root CAuse","No root cause",
U832="ODU HS","TX ISSUE",
U832="IP &amp; VLAN","TX ISSUE",
U832="Warehouse HUAWEI","SPARE-ISSUE",
U832="SPARE-HS","SPARE-ISSUE",
U832="Power Telco","RAN ISSUE",U832="no impacts","no impacts"
),"")</f>
        <v>No root cause</v>
      </c>
      <c r="U832" s="68" t="s">
        <v>5691</v>
      </c>
      <c r="V832" s="41" t="str" cm="1">
        <f t="array" ref="V832">IFERROR(_xlfn.IFS(
U832="MPR ISSUE","ACTIVE",
U832="BSS Hardware Issue","ACTIVE",
U832="Sites strategiques, MLL, Pylone, etc.","PASSIVE",
U832="AKTIVCO DEFAUT GE &amp; POWER Cabinet","PASSIVE",
U832="AKTIVCO Coupure ENEO &amp; Baisse de tension","PASSIVE",
U832="Coupure ENEO &amp; Baisse de tension","PASSIVE",
U832="Defaut GE &amp; POWER Cabinet","PASSIVE",
U832="Sharing","PASSIVE",
U832="Sites strategiques &amp; DataCenter","PASSIVE",
U832="Exclu","Exclu",
U832="SAT","ACTIVE",
U832="SPARE-ISSUE","SPARE-ISSUE",
U832="Fiber CAmtel","ACTIVE",
U832="Fiber AOF","ACTIVE",
U832="Projet OCM (HUAWEI)","PLANNED WORKS",
U832="Projet OCM (NOKIA)","PLANNED WORKS",
U832="ACCESS-ISSUE","ACCESS-ISSUE",
U832="Projet OCM (ZTE, NOKIA, autres projets)","PLANNED WORKS",
U832="No root CAuse","No root cause",
U832="ODU HS","ACTIVE",
U832="IP &amp; VLAN","ACTIVE",
U832="Warehouse HUAWEI","SPARE-ISSUE",
U832="SPARE-HS","SPARE-ISSUE",
U832="Power Telco","ACTIVE", U832="no impacts","no impacts"
),"")</f>
        <v>No root cause</v>
      </c>
      <c r="W832" s="113"/>
      <c r="X832" s="113"/>
      <c r="Y832" s="113"/>
      <c r="Z832" s="113"/>
      <c r="AA832" s="113"/>
      <c r="AB832" s="17" t="s">
        <v>5465</v>
      </c>
      <c r="AC832" s="17" t="str">
        <f>_xlfn.XLOOKUP(B832,'INCIDENT-04-27-2026'!E:E,'INCIDENT-04-27-2026'!F:F,"")</f>
        <v/>
      </c>
      <c r="AD832" s="9"/>
      <c r="AE832" s="7" t="s">
        <v>5465</v>
      </c>
      <c r="AF832" s="6" t="str">
        <f>_xlfn.XLOOKUP(B832,'[13]Input_27-04'!$B:$B,'[13]Input_27-04'!$M:$M,"")</f>
        <v/>
      </c>
      <c r="AG832" s="7"/>
      <c r="AH832" s="3"/>
      <c r="AI832" s="18" t="str">
        <f>_xlfn.XLOOKUP(B832,'[3]Cells Huawei 27042026 10h'!$B:$B,'[3]Cells Huawei 27042026 10h'!$T:$T,"")</f>
        <v/>
      </c>
      <c r="AJ832" s="18" t="str">
        <f>_xlfn.XLOOKUP(B832,'[3]Cells Huawei 27042026 15h'!$B:$B,'[3]Cells Huawei 27042026 15h'!$T:$T,"")</f>
        <v/>
      </c>
      <c r="AK832" s="18" t="str">
        <f>_xlfn.XLOOKUP(B832,'[4]cells down 27042026 11h28'!$B:$B,'[4]cells down 27042026 11h28'!$R:$R,"")</f>
        <v/>
      </c>
      <c r="AL832" s="18" t="str">
        <f>_xlfn.XLOOKUP(B832,'[4]cells down 27042026 18h01'!$B:$B,'[4]cells down 27042026 18h01'!$R:$R,"")</f>
        <v/>
      </c>
      <c r="AM832" s="18" t="str">
        <f>_xlfn.XLOOKUP(B832,'[5]cell downs 27042026 11h'!$B:$B,'[5]cell downs 27042026 11h'!$R:$R,"")</f>
        <v/>
      </c>
      <c r="AN832" s="18" t="str">
        <f>_xlfn.XLOOKUP(B832,'[5]cell downs 27042026 17h40'!$B:$B,'[5]cell downs 27042026 17h40'!$R:$R,"")</f>
        <v/>
      </c>
      <c r="AO832" s="18" t="str">
        <f>_xlfn.XLOOKUP(B832,'[6]ALL SITES DOWN'!$D:$D,'[6]ALL SITES DOWN'!$J:$J,"")</f>
        <v/>
      </c>
      <c r="AP832" s="18" t="str">
        <f>_xlfn.XLOOKUP(B832,'[7]ALL SITES DOWN'!$D:$D,'[7]ALL SITES DOWN'!$J:$J,"")</f>
        <v/>
      </c>
      <c r="AQ832" s="9" t="str">
        <f>_xlfn.XLOOKUP(B832,[8]sheet1!$AC:$AC,[8]sheet1!$AF:$AF,"")</f>
        <v/>
      </c>
      <c r="AR832" s="14"/>
      <c r="AS832" s="14" t="s">
        <v>5465</v>
      </c>
      <c r="AT832" s="14" t="str">
        <f>_xlfn.XLOOKUP(B832,'[9]cell downs 18042026 17h'!$B:$B,'[9]cell downs 18042026 17h'!$B:$B,"")</f>
        <v/>
      </c>
      <c r="AU832" s="14" t="str">
        <f>_xlfn.XLOOKUP(B832,'[10]Cells Huawei 19042026 15h'!$B:$B,'[10]Cells Huawei 19042026 15h'!$B:$B,"")</f>
        <v/>
      </c>
      <c r="AV832" s="9" t="str">
        <f>_xlfn.XLOOKUP(B832,'[11]cells down 19042026 9H40'!$B:$B,'[11]cells down 19042026 9H40'!$B:$B,"")</f>
        <v/>
      </c>
    </row>
    <row r="833" spans="1:48" hidden="1" x14ac:dyDescent="0.3">
      <c r="A833" s="1" t="s">
        <v>1854</v>
      </c>
      <c r="B833" s="1" t="s">
        <v>1855</v>
      </c>
      <c r="C833" s="3" t="str">
        <f>_xlfn.XLOOKUP(B833,'[1]daily break down'!$D:$D,'[1]daily break down'!$E:$E,"")</f>
        <v>ADAMAOUA</v>
      </c>
      <c r="D833" s="1" t="s">
        <v>21</v>
      </c>
      <c r="E833" s="1" t="s">
        <v>122</v>
      </c>
      <c r="F833" s="3" t="s">
        <v>90</v>
      </c>
      <c r="G833" s="1" t="s">
        <v>1274</v>
      </c>
      <c r="H833" s="28" t="str">
        <f>_xlfn.XLOOKUP(B833,[2]CALCULATION!$B:$B,[2]CALCULATION!$H:$H,"")</f>
        <v>NOKIA</v>
      </c>
      <c r="I833" s="26">
        <v>5.5115140314230234E-3</v>
      </c>
      <c r="J833" s="26">
        <v>9.5388161326533202E-2</v>
      </c>
      <c r="K833" s="26">
        <v>5.8861797412976197E-3</v>
      </c>
      <c r="L833" s="26">
        <v>4.6378171662426358E-3</v>
      </c>
      <c r="M833" s="26">
        <v>6.3501704990375886E-3</v>
      </c>
      <c r="N833" s="26">
        <v>9.9174339149505457E-3</v>
      </c>
      <c r="O833" s="26">
        <v>0</v>
      </c>
      <c r="P833" s="114" t="s">
        <v>6364</v>
      </c>
      <c r="Q833" s="42" t="s">
        <v>5538</v>
      </c>
      <c r="R833" s="42"/>
      <c r="S833" s="41" t="str" cm="1">
        <f t="array" ref="S833">IFERROR(_xlfn.IFS(
U833="MPR ISSUE","PDH",
U833="BSS Hardware Issue","BSS",
U833="Sites strategiques, MLL, Pylone, etc.","ENVTECH",
U833="AKTIVCO DEFAUT GE &amp; POWER Cabinet","AKTIVCO",
U833="AKTIVCO Coupure ENEO &amp; Baisse de tension","AKTIVCO GRID ONLY",
U833="Coupure ENEO &amp; Baisse de tension","IHS GRID ONLY",
U833="Defaut GE &amp; POWER Cabinet","IHS",
U833="Sharing","Partners",
U833="Sites strategiques &amp; DataCenter","SST &amp; DC",
U833="Exclu","Exclu",
U833="SAT","SAT",
U833="SPARE-ISSUE","SPARE-ISSUE",
U833="Fiber CAmtel","TRANS_FO_CAMTEL",
U833="Fiber AOF","Fiber AOF",
U833="Projet OCM (HUAWEI)","TRAVAUX-HUAWEI",
U833="Projet OCM (NOKIA)","TRAVAUX-NOKIA",
U833="ACCESS-ISSUE","ACCESS-ISSUE",
U833="Projet OCM (ZTE, NOKIA, autres projets)","TRAVAUX OCM",
U833="No root CAuse","No root cause",
U833="ODU HS","PDH",
U833="IP &amp; VLAN","PDH",
U833="Warehouse HUAWEI","SPARE-ISSUE",
U833="SPARE-HS","SPARE-ISSUE",
U833="Power Telco","BSS",U833="no impacts","no impacts"
),"")</f>
        <v>No root cause</v>
      </c>
      <c r="T833" s="41" t="str" cm="1">
        <f t="array" ref="T833">IFERROR(_xlfn.IFS(
U833="MPR ISSUE","TX ISSUE",
U833="BSS Hardware Issue","RAN ISSUE",
U833="Sites strategiques, MLL, Pylone, etc.","ENVTECH",
U833="AKTIVCO DEFAUT GE &amp; POWER Cabinet","POWER ISSUE",
U833="AKTIVCO Coupure ENEO &amp; Baisse de tension","POWER ISSUE",
U833="Coupure ENEO &amp; Baisse de tension","POWER ISSUE",
U833="Defaut GE &amp; POWER Cabinet","POWER ISSUE",
U833="Sharing","POWER ISSUE",
U833="Sites strategiques &amp; DataCenter","POWER ISSUE",
U833="Exclu","Exclu",
U833="SAT","TX ISSUE",
U833="SPARE-ISSUE","SPARE-ISSUE",
U833="Fiber CAmtel","TX ISSUE",
U833="Fiber AOF","TX ISSUE",
U833="Projet OCM (HUAWEI)","TRAVAUX-HUAWEI",
U833="Projet OCM (NOKIA)","TRAVAUX -NOKIA",
U833="ACCESS-ISSUE","ACCESS-ISSUE",
U833="Projet OCM (ZTE, NOKIA, autres projets)","TRAVAUX OCM",
U833="No root CAuse","No root cause",
U833="ODU HS","TX ISSUE",
U833="IP &amp; VLAN","TX ISSUE",
U833="Warehouse HUAWEI","SPARE-ISSUE",
U833="SPARE-HS","SPARE-ISSUE",
U833="Power Telco","RAN ISSUE",U833="no impacts","no impacts"
),"")</f>
        <v>No root cause</v>
      </c>
      <c r="U833" s="68" t="s">
        <v>5691</v>
      </c>
      <c r="V833" s="41" t="str" cm="1">
        <f t="array" ref="V833">IFERROR(_xlfn.IFS(
U833="MPR ISSUE","ACTIVE",
U833="BSS Hardware Issue","ACTIVE",
U833="Sites strategiques, MLL, Pylone, etc.","PASSIVE",
U833="AKTIVCO DEFAUT GE &amp; POWER Cabinet","PASSIVE",
U833="AKTIVCO Coupure ENEO &amp; Baisse de tension","PASSIVE",
U833="Coupure ENEO &amp; Baisse de tension","PASSIVE",
U833="Defaut GE &amp; POWER Cabinet","PASSIVE",
U833="Sharing","PASSIVE",
U833="Sites strategiques &amp; DataCenter","PASSIVE",
U833="Exclu","Exclu",
U833="SAT","ACTIVE",
U833="SPARE-ISSUE","SPARE-ISSUE",
U833="Fiber CAmtel","ACTIVE",
U833="Fiber AOF","ACTIVE",
U833="Projet OCM (HUAWEI)","PLANNED WORKS",
U833="Projet OCM (NOKIA)","PLANNED WORKS",
U833="ACCESS-ISSUE","ACCESS-ISSUE",
U833="Projet OCM (ZTE, NOKIA, autres projets)","PLANNED WORKS",
U833="No root CAuse","No root cause",
U833="ODU HS","ACTIVE",
U833="IP &amp; VLAN","ACTIVE",
U833="Warehouse HUAWEI","SPARE-ISSUE",
U833="SPARE-HS","SPARE-ISSUE",
U833="Power Telco","ACTIVE", U833="no impacts","no impacts"
),"")</f>
        <v>No root cause</v>
      </c>
      <c r="W833" s="113"/>
      <c r="X833" s="113"/>
      <c r="Y833" s="113"/>
      <c r="Z833" s="113"/>
      <c r="AA833" s="113"/>
      <c r="AB833" s="17" t="s">
        <v>5465</v>
      </c>
      <c r="AC833" s="17" t="str">
        <f>_xlfn.XLOOKUP(B833,'INCIDENT-04-27-2026'!E:E,'INCIDENT-04-27-2026'!F:F,"")</f>
        <v/>
      </c>
      <c r="AD833" s="9"/>
      <c r="AE833" s="7" t="s">
        <v>5465</v>
      </c>
      <c r="AF833" s="6" t="str">
        <f>_xlfn.XLOOKUP(B833,'[13]Input_27-04'!$B:$B,'[13]Input_27-04'!$M:$M,"")</f>
        <v/>
      </c>
      <c r="AG833" s="7"/>
      <c r="AH833" s="3"/>
      <c r="AI833" s="18" t="str">
        <f>_xlfn.XLOOKUP(B833,'[3]Cells Huawei 27042026 10h'!$B:$B,'[3]Cells Huawei 27042026 10h'!$T:$T,"")</f>
        <v/>
      </c>
      <c r="AJ833" s="18" t="str">
        <f>_xlfn.XLOOKUP(B833,'[3]Cells Huawei 27042026 15h'!$B:$B,'[3]Cells Huawei 27042026 15h'!$T:$T,"")</f>
        <v/>
      </c>
      <c r="AK833" s="18" t="str">
        <f>_xlfn.XLOOKUP(B833,'[4]cells down 27042026 11h28'!$B:$B,'[4]cells down 27042026 11h28'!$R:$R,"")</f>
        <v/>
      </c>
      <c r="AL833" s="18" t="str">
        <f>_xlfn.XLOOKUP(B833,'[4]cells down 27042026 18h01'!$B:$B,'[4]cells down 27042026 18h01'!$R:$R,"")</f>
        <v/>
      </c>
      <c r="AM833" s="18" t="str">
        <f>_xlfn.XLOOKUP(B833,'[5]cell downs 27042026 11h'!$B:$B,'[5]cell downs 27042026 11h'!$R:$R,"")</f>
        <v/>
      </c>
      <c r="AN833" s="18" t="str">
        <f>_xlfn.XLOOKUP(B833,'[5]cell downs 27042026 17h40'!$B:$B,'[5]cell downs 27042026 17h40'!$R:$R,"")</f>
        <v/>
      </c>
      <c r="AO833" s="18" t="str">
        <f>_xlfn.XLOOKUP(B833,'[6]ALL SITES DOWN'!$D:$D,'[6]ALL SITES DOWN'!$J:$J,"")</f>
        <v/>
      </c>
      <c r="AP833" s="18" t="str">
        <f>_xlfn.XLOOKUP(B833,'[7]ALL SITES DOWN'!$D:$D,'[7]ALL SITES DOWN'!$J:$J,"")</f>
        <v/>
      </c>
      <c r="AQ833" s="9" t="str">
        <f>_xlfn.XLOOKUP(B833,[8]sheet1!$AC:$AC,[8]sheet1!$AF:$AF,"")</f>
        <v/>
      </c>
      <c r="AR833" s="14"/>
      <c r="AS833" s="14" t="s">
        <v>5465</v>
      </c>
      <c r="AT833" s="14" t="str">
        <f>_xlfn.XLOOKUP(B833,'[9]cell downs 18042026 17h'!$B:$B,'[9]cell downs 18042026 17h'!$B:$B,"")</f>
        <v/>
      </c>
      <c r="AU833" s="14" t="str">
        <f>_xlfn.XLOOKUP(B833,'[10]Cells Huawei 19042026 15h'!$B:$B,'[10]Cells Huawei 19042026 15h'!$B:$B,"")</f>
        <v/>
      </c>
      <c r="AV833" s="9" t="str">
        <f>_xlfn.XLOOKUP(B833,'[11]cells down 19042026 9H40'!$B:$B,'[11]cells down 19042026 9H40'!$B:$B,"")</f>
        <v/>
      </c>
    </row>
    <row r="834" spans="1:48" hidden="1" x14ac:dyDescent="0.3">
      <c r="A834" s="1" t="s">
        <v>4262</v>
      </c>
      <c r="B834" s="8" t="s">
        <v>4263</v>
      </c>
      <c r="C834" s="3" t="str">
        <f>_xlfn.XLOOKUP(B834,'[1]daily break down'!$D:$D,'[1]daily break down'!$E:$E,"")</f>
        <v>CENTRE</v>
      </c>
      <c r="D834" s="1" t="s">
        <v>21</v>
      </c>
      <c r="E834" s="1" t="s">
        <v>30</v>
      </c>
      <c r="F834" s="3" t="s">
        <v>69</v>
      </c>
      <c r="G834" s="1" t="s">
        <v>502</v>
      </c>
      <c r="H834" s="29" t="str">
        <f>_xlfn.XLOOKUP(B834,[2]CALCULATION!$B:$B,[2]CALCULATION!$H:$H,"")</f>
        <v>ZTE</v>
      </c>
      <c r="I834" s="26">
        <v>0</v>
      </c>
      <c r="J834" s="26">
        <v>1.4106655195144295</v>
      </c>
      <c r="K834" s="26">
        <v>0</v>
      </c>
      <c r="L834" s="26">
        <v>0</v>
      </c>
      <c r="M834" s="26">
        <v>4.7298627697734158E-2</v>
      </c>
      <c r="N834" s="26">
        <v>9.5239318214895355E-3</v>
      </c>
      <c r="O834" s="26">
        <v>0</v>
      </c>
      <c r="P834" s="114" t="s">
        <v>6364</v>
      </c>
      <c r="Q834" s="42" t="s">
        <v>5538</v>
      </c>
      <c r="R834" s="42"/>
      <c r="S834" s="41" t="str" cm="1">
        <f t="array" ref="S834">IFERROR(_xlfn.IFS(
U834="MPR ISSUE","PDH",
U834="BSS Hardware Issue","BSS",
U834="Sites strategiques, MLL, Pylone, etc.","ENVTECH",
U834="AKTIVCO DEFAUT GE &amp; POWER Cabinet","AKTIVCO",
U834="AKTIVCO Coupure ENEO &amp; Baisse de tension","AKTIVCO GRID ONLY",
U834="Coupure ENEO &amp; Baisse de tension","IHS GRID ONLY",
U834="Defaut GE &amp; POWER Cabinet","IHS",
U834="Sharing","Partners",
U834="Sites strategiques &amp; DataCenter","SST &amp; DC",
U834="Exclu","Exclu",
U834="SAT","SAT",
U834="SPARE-ISSUE","SPARE-ISSUE",
U834="Fiber CAmtel","TRANS_FO_CAMTEL",
U834="Fiber AOF","Fiber AOF",
U834="Projet OCM (HUAWEI)","TRAVAUX-HUAWEI",
U834="Projet OCM (NOKIA)","TRAVAUX-NOKIA",
U834="ACCESS-ISSUE","ACCESS-ISSUE",
U834="Projet OCM (ZTE, NOKIA, autres projets)","TRAVAUX OCM",
U834="No root CAuse","No root cause",
U834="ODU HS","PDH",
U834="IP &amp; VLAN","PDH",
U834="Warehouse HUAWEI","SPARE-ISSUE",
U834="SPARE-HS","SPARE-ISSUE",
U834="Power Telco","BSS",U834="no impacts","no impacts"
),"")</f>
        <v>No root cause</v>
      </c>
      <c r="T834" s="41" t="str" cm="1">
        <f t="array" ref="T834">IFERROR(_xlfn.IFS(
U834="MPR ISSUE","TX ISSUE",
U834="BSS Hardware Issue","RAN ISSUE",
U834="Sites strategiques, MLL, Pylone, etc.","ENVTECH",
U834="AKTIVCO DEFAUT GE &amp; POWER Cabinet","POWER ISSUE",
U834="AKTIVCO Coupure ENEO &amp; Baisse de tension","POWER ISSUE",
U834="Coupure ENEO &amp; Baisse de tension","POWER ISSUE",
U834="Defaut GE &amp; POWER Cabinet","POWER ISSUE",
U834="Sharing","POWER ISSUE",
U834="Sites strategiques &amp; DataCenter","POWER ISSUE",
U834="Exclu","Exclu",
U834="SAT","TX ISSUE",
U834="SPARE-ISSUE","SPARE-ISSUE",
U834="Fiber CAmtel","TX ISSUE",
U834="Fiber AOF","TX ISSUE",
U834="Projet OCM (HUAWEI)","TRAVAUX-HUAWEI",
U834="Projet OCM (NOKIA)","TRAVAUX -NOKIA",
U834="ACCESS-ISSUE","ACCESS-ISSUE",
U834="Projet OCM (ZTE, NOKIA, autres projets)","TRAVAUX OCM",
U834="No root CAuse","No root cause",
U834="ODU HS","TX ISSUE",
U834="IP &amp; VLAN","TX ISSUE",
U834="Warehouse HUAWEI","SPARE-ISSUE",
U834="SPARE-HS","SPARE-ISSUE",
U834="Power Telco","RAN ISSUE",U834="no impacts","no impacts"
),"")</f>
        <v>No root cause</v>
      </c>
      <c r="U834" s="68" t="s">
        <v>5691</v>
      </c>
      <c r="V834" s="41" t="str" cm="1">
        <f t="array" ref="V834">IFERROR(_xlfn.IFS(
U834="MPR ISSUE","ACTIVE",
U834="BSS Hardware Issue","ACTIVE",
U834="Sites strategiques, MLL, Pylone, etc.","PASSIVE",
U834="AKTIVCO DEFAUT GE &amp; POWER Cabinet","PASSIVE",
U834="AKTIVCO Coupure ENEO &amp; Baisse de tension","PASSIVE",
U834="Coupure ENEO &amp; Baisse de tension","PASSIVE",
U834="Defaut GE &amp; POWER Cabinet","PASSIVE",
U834="Sharing","PASSIVE",
U834="Sites strategiques &amp; DataCenter","PASSIVE",
U834="Exclu","Exclu",
U834="SAT","ACTIVE",
U834="SPARE-ISSUE","SPARE-ISSUE",
U834="Fiber CAmtel","ACTIVE",
U834="Fiber AOF","ACTIVE",
U834="Projet OCM (HUAWEI)","PLANNED WORKS",
U834="Projet OCM (NOKIA)","PLANNED WORKS",
U834="ACCESS-ISSUE","ACCESS-ISSUE",
U834="Projet OCM (ZTE, NOKIA, autres projets)","PLANNED WORKS",
U834="No root CAuse","No root cause",
U834="ODU HS","ACTIVE",
U834="IP &amp; VLAN","ACTIVE",
U834="Warehouse HUAWEI","SPARE-ISSUE",
U834="SPARE-HS","SPARE-ISSUE",
U834="Power Telco","ACTIVE", U834="no impacts","no impacts"
),"")</f>
        <v>No root cause</v>
      </c>
      <c r="W834" s="113"/>
      <c r="X834" s="113"/>
      <c r="Y834" s="113"/>
      <c r="Z834" s="113"/>
      <c r="AA834" s="113"/>
      <c r="AB834" s="17" t="s">
        <v>5465</v>
      </c>
      <c r="AC834" s="17" t="str">
        <f>_xlfn.XLOOKUP(B834,'INCIDENT-04-27-2026'!E:E,'INCIDENT-04-27-2026'!F:F,"")</f>
        <v/>
      </c>
      <c r="AD834" s="9"/>
      <c r="AE834" s="7" t="s">
        <v>5465</v>
      </c>
      <c r="AF834" s="6" t="str">
        <f>_xlfn.XLOOKUP(B834,'[13]Input_27-04'!$B:$B,'[13]Input_27-04'!$M:$M,"")</f>
        <v/>
      </c>
      <c r="AG834" s="7"/>
      <c r="AH834" s="3"/>
      <c r="AI834" s="18" t="str">
        <f>_xlfn.XLOOKUP(B834,'[3]Cells Huawei 27042026 10h'!$B:$B,'[3]Cells Huawei 27042026 10h'!$T:$T,"")</f>
        <v/>
      </c>
      <c r="AJ834" s="18" t="str">
        <f>_xlfn.XLOOKUP(B834,'[3]Cells Huawei 27042026 15h'!$B:$B,'[3]Cells Huawei 27042026 15h'!$T:$T,"")</f>
        <v/>
      </c>
      <c r="AK834" s="18" t="str">
        <f>_xlfn.XLOOKUP(B834,'[4]cells down 27042026 11h28'!$B:$B,'[4]cells down 27042026 11h28'!$R:$R,"")</f>
        <v/>
      </c>
      <c r="AL834" s="18" t="str">
        <f>_xlfn.XLOOKUP(B834,'[4]cells down 27042026 18h01'!$B:$B,'[4]cells down 27042026 18h01'!$R:$R,"")</f>
        <v/>
      </c>
      <c r="AM834" s="18" t="str">
        <f>_xlfn.XLOOKUP(B834,'[5]cell downs 27042026 11h'!$B:$B,'[5]cell downs 27042026 11h'!$R:$R,"")</f>
        <v/>
      </c>
      <c r="AN834" s="18" t="str">
        <f>_xlfn.XLOOKUP(B834,'[5]cell downs 27042026 17h40'!$B:$B,'[5]cell downs 27042026 17h40'!$R:$R,"")</f>
        <v/>
      </c>
      <c r="AO834" s="18" t="str">
        <f>_xlfn.XLOOKUP(B834,'[6]ALL SITES DOWN'!$D:$D,'[6]ALL SITES DOWN'!$J:$J,"")</f>
        <v/>
      </c>
      <c r="AP834" s="18" t="str">
        <f>_xlfn.XLOOKUP(B834,'[7]ALL SITES DOWN'!$D:$D,'[7]ALL SITES DOWN'!$J:$J,"")</f>
        <v/>
      </c>
      <c r="AQ834" s="9" t="str">
        <f>_xlfn.XLOOKUP(B834,[8]sheet1!$AC:$AC,[8]sheet1!$AF:$AF,"")</f>
        <v/>
      </c>
      <c r="AR834" s="14"/>
      <c r="AS834" s="14" t="s">
        <v>5465</v>
      </c>
      <c r="AT834" s="14" t="str">
        <f>_xlfn.XLOOKUP(B834,'[9]cell downs 18042026 17h'!$B:$B,'[9]cell downs 18042026 17h'!$B:$B,"")</f>
        <v/>
      </c>
      <c r="AU834" s="14" t="str">
        <f>_xlfn.XLOOKUP(B834,'[10]Cells Huawei 19042026 15h'!$B:$B,'[10]Cells Huawei 19042026 15h'!$B:$B,"")</f>
        <v/>
      </c>
      <c r="AV834" s="9" t="str">
        <f>_xlfn.XLOOKUP(B834,'[11]cells down 19042026 9H40'!$B:$B,'[11]cells down 19042026 9H40'!$B:$B,"")</f>
        <v/>
      </c>
    </row>
    <row r="835" spans="1:48" hidden="1" x14ac:dyDescent="0.3">
      <c r="A835" s="1" t="s">
        <v>4778</v>
      </c>
      <c r="B835" s="8" t="s">
        <v>4779</v>
      </c>
      <c r="C835" s="3" t="str">
        <f>_xlfn.XLOOKUP(B835,'[1]daily break down'!$D:$D,'[1]daily break down'!$E:$E,"")</f>
        <v>SUD-OUEST</v>
      </c>
      <c r="D835" s="1" t="s">
        <v>1023</v>
      </c>
      <c r="E835" s="1"/>
      <c r="F835" s="3" t="s">
        <v>13</v>
      </c>
      <c r="G835" s="1" t="s">
        <v>14</v>
      </c>
      <c r="H835" s="27" t="str">
        <f>_xlfn.XLOOKUP(B835,[2]CALCULATION!$B:$B,[2]CALCULATION!$H:$H,"")</f>
        <v>Huawei</v>
      </c>
      <c r="I835" s="26">
        <v>0</v>
      </c>
      <c r="J835" s="26">
        <v>7.7582590680672185E-3</v>
      </c>
      <c r="K835" s="26">
        <v>0</v>
      </c>
      <c r="L835" s="26">
        <v>0</v>
      </c>
      <c r="M835" s="26">
        <v>7.5620732065758648E-3</v>
      </c>
      <c r="N835" s="26">
        <v>7.651248598162845E-3</v>
      </c>
      <c r="O835" s="26">
        <v>0</v>
      </c>
      <c r="P835" s="114" t="s">
        <v>6364</v>
      </c>
      <c r="Q835" s="42" t="s">
        <v>5538</v>
      </c>
      <c r="R835" s="42"/>
      <c r="S835" s="41" t="str" cm="1">
        <f t="array" ref="S835">IFERROR(_xlfn.IFS(
U835="MPR ISSUE","PDH",
U835="BSS Hardware Issue","BSS",
U835="Sites strategiques, MLL, Pylone, etc.","ENVTECH",
U835="AKTIVCO DEFAUT GE &amp; POWER Cabinet","AKTIVCO",
U835="AKTIVCO Coupure ENEO &amp; Baisse de tension","AKTIVCO GRID ONLY",
U835="Coupure ENEO &amp; Baisse de tension","IHS GRID ONLY",
U835="Defaut GE &amp; POWER Cabinet","IHS",
U835="Sharing","Partners",
U835="Sites strategiques &amp; DataCenter","SST &amp; DC",
U835="Exclu","Exclu",
U835="SAT","SAT",
U835="SPARE-ISSUE","SPARE-ISSUE",
U835="Fiber CAmtel","TRANS_FO_CAMTEL",
U835="Fiber AOF","Fiber AOF",
U835="Projet OCM (HUAWEI)","TRAVAUX-HUAWEI",
U835="Projet OCM (NOKIA)","TRAVAUX-NOKIA",
U835="ACCESS-ISSUE","ACCESS-ISSUE",
U835="Projet OCM (ZTE, NOKIA, autres projets)","TRAVAUX OCM",
U835="No root CAuse","No root cause",
U835="ODU HS","PDH",
U835="IP &amp; VLAN","PDH",
U835="Warehouse HUAWEI","SPARE-ISSUE",
U835="SPARE-HS","SPARE-ISSUE",
U835="Power Telco","BSS",U835="no impacts","no impacts"
),"")</f>
        <v>No root cause</v>
      </c>
      <c r="T835" s="41" t="str" cm="1">
        <f t="array" ref="T835">IFERROR(_xlfn.IFS(
U835="MPR ISSUE","TX ISSUE",
U835="BSS Hardware Issue","RAN ISSUE",
U835="Sites strategiques, MLL, Pylone, etc.","ENVTECH",
U835="AKTIVCO DEFAUT GE &amp; POWER Cabinet","POWER ISSUE",
U835="AKTIVCO Coupure ENEO &amp; Baisse de tension","POWER ISSUE",
U835="Coupure ENEO &amp; Baisse de tension","POWER ISSUE",
U835="Defaut GE &amp; POWER Cabinet","POWER ISSUE",
U835="Sharing","POWER ISSUE",
U835="Sites strategiques &amp; DataCenter","POWER ISSUE",
U835="Exclu","Exclu",
U835="SAT","TX ISSUE",
U835="SPARE-ISSUE","SPARE-ISSUE",
U835="Fiber CAmtel","TX ISSUE",
U835="Fiber AOF","TX ISSUE",
U835="Projet OCM (HUAWEI)","TRAVAUX-HUAWEI",
U835="Projet OCM (NOKIA)","TRAVAUX -NOKIA",
U835="ACCESS-ISSUE","ACCESS-ISSUE",
U835="Projet OCM (ZTE, NOKIA, autres projets)","TRAVAUX OCM",
U835="No root CAuse","No root cause",
U835="ODU HS","TX ISSUE",
U835="IP &amp; VLAN","TX ISSUE",
U835="Warehouse HUAWEI","SPARE-ISSUE",
U835="SPARE-HS","SPARE-ISSUE",
U835="Power Telco","RAN ISSUE",U835="no impacts","no impacts"
),"")</f>
        <v>No root cause</v>
      </c>
      <c r="U835" s="68" t="s">
        <v>5691</v>
      </c>
      <c r="V835" s="41" t="str" cm="1">
        <f t="array" ref="V835">IFERROR(_xlfn.IFS(
U835="MPR ISSUE","ACTIVE",
U835="BSS Hardware Issue","ACTIVE",
U835="Sites strategiques, MLL, Pylone, etc.","PASSIVE",
U835="AKTIVCO DEFAUT GE &amp; POWER Cabinet","PASSIVE",
U835="AKTIVCO Coupure ENEO &amp; Baisse de tension","PASSIVE",
U835="Coupure ENEO &amp; Baisse de tension","PASSIVE",
U835="Defaut GE &amp; POWER Cabinet","PASSIVE",
U835="Sharing","PASSIVE",
U835="Sites strategiques &amp; DataCenter","PASSIVE",
U835="Exclu","Exclu",
U835="SAT","ACTIVE",
U835="SPARE-ISSUE","SPARE-ISSUE",
U835="Fiber CAmtel","ACTIVE",
U835="Fiber AOF","ACTIVE",
U835="Projet OCM (HUAWEI)","PLANNED WORKS",
U835="Projet OCM (NOKIA)","PLANNED WORKS",
U835="ACCESS-ISSUE","ACCESS-ISSUE",
U835="Projet OCM (ZTE, NOKIA, autres projets)","PLANNED WORKS",
U835="No root CAuse","No root cause",
U835="ODU HS","ACTIVE",
U835="IP &amp; VLAN","ACTIVE",
U835="Warehouse HUAWEI","SPARE-ISSUE",
U835="SPARE-HS","SPARE-ISSUE",
U835="Power Telco","ACTIVE", U835="no impacts","no impacts"
),"")</f>
        <v>No root cause</v>
      </c>
      <c r="W835" s="113"/>
      <c r="X835" s="113"/>
      <c r="Y835" s="113"/>
      <c r="Z835" s="113"/>
      <c r="AA835" s="113"/>
      <c r="AB835" s="17" t="s">
        <v>5465</v>
      </c>
      <c r="AC835" s="17" t="str">
        <f>_xlfn.XLOOKUP(B835,'INCIDENT-04-27-2026'!E:E,'INCIDENT-04-27-2026'!F:F,"")</f>
        <v/>
      </c>
      <c r="AD835" s="9"/>
      <c r="AE835" s="7" t="s">
        <v>5465</v>
      </c>
      <c r="AF835" s="6" t="str">
        <f>_xlfn.XLOOKUP(B835,'[13]Input_27-04'!$B:$B,'[13]Input_27-04'!$M:$M,"")</f>
        <v/>
      </c>
      <c r="AG835" s="7"/>
      <c r="AH835" s="3"/>
      <c r="AI835" s="18" t="str">
        <f>_xlfn.XLOOKUP(B835,'[3]Cells Huawei 27042026 10h'!$B:$B,'[3]Cells Huawei 27042026 10h'!$T:$T,"")</f>
        <v/>
      </c>
      <c r="AJ835" s="18" t="str">
        <f>_xlfn.XLOOKUP(B835,'[3]Cells Huawei 27042026 15h'!$B:$B,'[3]Cells Huawei 27042026 15h'!$T:$T,"")</f>
        <v/>
      </c>
      <c r="AK835" s="18" t="str">
        <f>_xlfn.XLOOKUP(B835,'[4]cells down 27042026 11h28'!$B:$B,'[4]cells down 27042026 11h28'!$R:$R,"")</f>
        <v/>
      </c>
      <c r="AL835" s="18" t="str">
        <f>_xlfn.XLOOKUP(B835,'[4]cells down 27042026 18h01'!$B:$B,'[4]cells down 27042026 18h01'!$R:$R,"")</f>
        <v/>
      </c>
      <c r="AM835" s="18" t="str">
        <f>_xlfn.XLOOKUP(B835,'[5]cell downs 27042026 11h'!$B:$B,'[5]cell downs 27042026 11h'!$R:$R,"")</f>
        <v/>
      </c>
      <c r="AN835" s="18" t="str">
        <f>_xlfn.XLOOKUP(B835,'[5]cell downs 27042026 17h40'!$B:$B,'[5]cell downs 27042026 17h40'!$R:$R,"")</f>
        <v/>
      </c>
      <c r="AO835" s="18" t="str">
        <f>_xlfn.XLOOKUP(B835,'[6]ALL SITES DOWN'!$D:$D,'[6]ALL SITES DOWN'!$J:$J,"")</f>
        <v/>
      </c>
      <c r="AP835" s="18" t="str">
        <f>_xlfn.XLOOKUP(B835,'[7]ALL SITES DOWN'!$D:$D,'[7]ALL SITES DOWN'!$J:$J,"")</f>
        <v/>
      </c>
      <c r="AQ835" s="9" t="str">
        <f>_xlfn.XLOOKUP(B835,[8]sheet1!$AC:$AC,[8]sheet1!$AF:$AF,"")</f>
        <v/>
      </c>
      <c r="AR835" s="14"/>
      <c r="AS835" s="14" t="s">
        <v>5465</v>
      </c>
      <c r="AT835" s="14" t="str">
        <f>_xlfn.XLOOKUP(B835,'[9]cell downs 18042026 17h'!$B:$B,'[9]cell downs 18042026 17h'!$B:$B,"")</f>
        <v/>
      </c>
      <c r="AU835" s="14" t="str">
        <f>_xlfn.XLOOKUP(B835,'[10]Cells Huawei 19042026 15h'!$B:$B,'[10]Cells Huawei 19042026 15h'!$B:$B,"")</f>
        <v/>
      </c>
      <c r="AV835" s="9" t="str">
        <f>_xlfn.XLOOKUP(B835,'[11]cells down 19042026 9H40'!$B:$B,'[11]cells down 19042026 9H40'!$B:$B,"")</f>
        <v/>
      </c>
    </row>
    <row r="836" spans="1:48" hidden="1" x14ac:dyDescent="0.3">
      <c r="A836" s="1" t="s">
        <v>1331</v>
      </c>
      <c r="B836" s="8" t="s">
        <v>1332</v>
      </c>
      <c r="C836" s="3" t="str">
        <f>_xlfn.XLOOKUP(B836,'[1]daily break down'!$D:$D,'[1]daily break down'!$E:$E,"")</f>
        <v>CENTRE</v>
      </c>
      <c r="D836" s="1" t="s">
        <v>11</v>
      </c>
      <c r="E836" s="1" t="s">
        <v>12</v>
      </c>
      <c r="F836" s="3" t="s">
        <v>69</v>
      </c>
      <c r="G836" s="1" t="s">
        <v>1331</v>
      </c>
      <c r="H836" s="28" t="str">
        <f>_xlfn.XLOOKUP(B836,[2]CALCULATION!$B:$B,[2]CALCULATION!$H:$H,"")</f>
        <v>NOKIA</v>
      </c>
      <c r="I836" s="26">
        <v>4.5408109396089837E-2</v>
      </c>
      <c r="J836" s="26">
        <v>9.0941064340401626E-2</v>
      </c>
      <c r="K836" s="26">
        <v>7.1300127903248439E-2</v>
      </c>
      <c r="L836" s="26">
        <v>4.0128926214142808E-3</v>
      </c>
      <c r="M836" s="26">
        <v>1.2020842785924869E-2</v>
      </c>
      <c r="N836" s="26">
        <v>6.2422774110888072E-3</v>
      </c>
      <c r="O836" s="26">
        <v>0</v>
      </c>
      <c r="P836" s="114" t="s">
        <v>6364</v>
      </c>
      <c r="Q836" s="42" t="s">
        <v>5538</v>
      </c>
      <c r="R836" s="42"/>
      <c r="S836" s="41" t="str" cm="1">
        <f t="array" ref="S836">IFERROR(_xlfn.IFS(
U836="MPR ISSUE","PDH",
U836="BSS Hardware Issue","BSS",
U836="Sites strategiques, MLL, Pylone, etc.","ENVTECH",
U836="AKTIVCO DEFAUT GE &amp; POWER Cabinet","AKTIVCO",
U836="AKTIVCO Coupure ENEO &amp; Baisse de tension","AKTIVCO GRID ONLY",
U836="Coupure ENEO &amp; Baisse de tension","IHS GRID ONLY",
U836="Defaut GE &amp; POWER Cabinet","IHS",
U836="Sharing","Partners",
U836="Sites strategiques &amp; DataCenter","SST &amp; DC",
U836="Exclu","Exclu",
U836="SAT","SAT",
U836="SPARE-ISSUE","SPARE-ISSUE",
U836="Fiber CAmtel","TRANS_FO_CAMTEL",
U836="Fiber AOF","Fiber AOF",
U836="Projet OCM (HUAWEI)","TRAVAUX-HUAWEI",
U836="Projet OCM (NOKIA)","TRAVAUX-NOKIA",
U836="ACCESS-ISSUE","ACCESS-ISSUE",
U836="Projet OCM (ZTE, NOKIA, autres projets)","TRAVAUX OCM",
U836="No root CAuse","No root cause",
U836="ODU HS","PDH",
U836="IP &amp; VLAN","PDH",
U836="Warehouse HUAWEI","SPARE-ISSUE",
U836="SPARE-HS","SPARE-ISSUE",
U836="Power Telco","BSS",U836="no impacts","no impacts"
),"")</f>
        <v>No root cause</v>
      </c>
      <c r="T836" s="41" t="str" cm="1">
        <f t="array" ref="T836">IFERROR(_xlfn.IFS(
U836="MPR ISSUE","TX ISSUE",
U836="BSS Hardware Issue","RAN ISSUE",
U836="Sites strategiques, MLL, Pylone, etc.","ENVTECH",
U836="AKTIVCO DEFAUT GE &amp; POWER Cabinet","POWER ISSUE",
U836="AKTIVCO Coupure ENEO &amp; Baisse de tension","POWER ISSUE",
U836="Coupure ENEO &amp; Baisse de tension","POWER ISSUE",
U836="Defaut GE &amp; POWER Cabinet","POWER ISSUE",
U836="Sharing","POWER ISSUE",
U836="Sites strategiques &amp; DataCenter","POWER ISSUE",
U836="Exclu","Exclu",
U836="SAT","TX ISSUE",
U836="SPARE-ISSUE","SPARE-ISSUE",
U836="Fiber CAmtel","TX ISSUE",
U836="Fiber AOF","TX ISSUE",
U836="Projet OCM (HUAWEI)","TRAVAUX-HUAWEI",
U836="Projet OCM (NOKIA)","TRAVAUX -NOKIA",
U836="ACCESS-ISSUE","ACCESS-ISSUE",
U836="Projet OCM (ZTE, NOKIA, autres projets)","TRAVAUX OCM",
U836="No root CAuse","No root cause",
U836="ODU HS","TX ISSUE",
U836="IP &amp; VLAN","TX ISSUE",
U836="Warehouse HUAWEI","SPARE-ISSUE",
U836="SPARE-HS","SPARE-ISSUE",
U836="Power Telco","RAN ISSUE",U836="no impacts","no impacts"
),"")</f>
        <v>No root cause</v>
      </c>
      <c r="U836" s="68" t="s">
        <v>5691</v>
      </c>
      <c r="V836" s="41" t="str" cm="1">
        <f t="array" ref="V836">IFERROR(_xlfn.IFS(
U836="MPR ISSUE","ACTIVE",
U836="BSS Hardware Issue","ACTIVE",
U836="Sites strategiques, MLL, Pylone, etc.","PASSIVE",
U836="AKTIVCO DEFAUT GE &amp; POWER Cabinet","PASSIVE",
U836="AKTIVCO Coupure ENEO &amp; Baisse de tension","PASSIVE",
U836="Coupure ENEO &amp; Baisse de tension","PASSIVE",
U836="Defaut GE &amp; POWER Cabinet","PASSIVE",
U836="Sharing","PASSIVE",
U836="Sites strategiques &amp; DataCenter","PASSIVE",
U836="Exclu","Exclu",
U836="SAT","ACTIVE",
U836="SPARE-ISSUE","SPARE-ISSUE",
U836="Fiber CAmtel","ACTIVE",
U836="Fiber AOF","ACTIVE",
U836="Projet OCM (HUAWEI)","PLANNED WORKS",
U836="Projet OCM (NOKIA)","PLANNED WORKS",
U836="ACCESS-ISSUE","ACCESS-ISSUE",
U836="Projet OCM (ZTE, NOKIA, autres projets)","PLANNED WORKS",
U836="No root CAuse","No root cause",
U836="ODU HS","ACTIVE",
U836="IP &amp; VLAN","ACTIVE",
U836="Warehouse HUAWEI","SPARE-ISSUE",
U836="SPARE-HS","SPARE-ISSUE",
U836="Power Telco","ACTIVE", U836="no impacts","no impacts"
),"")</f>
        <v>No root cause</v>
      </c>
      <c r="W836" s="113"/>
      <c r="X836" s="113"/>
      <c r="Y836" s="113"/>
      <c r="Z836" s="113"/>
      <c r="AA836" s="113"/>
      <c r="AB836" s="17" t="s">
        <v>5465</v>
      </c>
      <c r="AC836" s="17" t="str">
        <f>_xlfn.XLOOKUP(B836,'INCIDENT-04-27-2026'!E:E,'INCIDENT-04-27-2026'!F:F,"")</f>
        <v/>
      </c>
      <c r="AD836" s="9"/>
      <c r="AE836" s="7" t="s">
        <v>5465</v>
      </c>
      <c r="AF836" s="6" t="str">
        <f>_xlfn.XLOOKUP(B836,'[13]Input_27-04'!$B:$B,'[13]Input_27-04'!$M:$M,"")</f>
        <v/>
      </c>
      <c r="AG836" s="7"/>
      <c r="AH836" s="3"/>
      <c r="AI836" s="18" t="str">
        <f>_xlfn.XLOOKUP(B836,'[3]Cells Huawei 27042026 10h'!$B:$B,'[3]Cells Huawei 27042026 10h'!$T:$T,"")</f>
        <v/>
      </c>
      <c r="AJ836" s="18" t="str">
        <f>_xlfn.XLOOKUP(B836,'[3]Cells Huawei 27042026 15h'!$B:$B,'[3]Cells Huawei 27042026 15h'!$T:$T,"")</f>
        <v/>
      </c>
      <c r="AK836" s="18" t="str">
        <f>_xlfn.XLOOKUP(B836,'[4]cells down 27042026 11h28'!$B:$B,'[4]cells down 27042026 11h28'!$R:$R,"")</f>
        <v/>
      </c>
      <c r="AL836" s="18" t="str">
        <f>_xlfn.XLOOKUP(B836,'[4]cells down 27042026 18h01'!$B:$B,'[4]cells down 27042026 18h01'!$R:$R,"")</f>
        <v/>
      </c>
      <c r="AM836" s="18" t="str">
        <f>_xlfn.XLOOKUP(B836,'[5]cell downs 27042026 11h'!$B:$B,'[5]cell downs 27042026 11h'!$R:$R,"")</f>
        <v/>
      </c>
      <c r="AN836" s="18" t="str">
        <f>_xlfn.XLOOKUP(B836,'[5]cell downs 27042026 17h40'!$B:$B,'[5]cell downs 27042026 17h40'!$R:$R,"")</f>
        <v/>
      </c>
      <c r="AO836" s="18" t="str">
        <f>_xlfn.XLOOKUP(B836,'[6]ALL SITES DOWN'!$D:$D,'[6]ALL SITES DOWN'!$J:$J,"")</f>
        <v/>
      </c>
      <c r="AP836" s="18" t="str">
        <f>_xlfn.XLOOKUP(B836,'[7]ALL SITES DOWN'!$D:$D,'[7]ALL SITES DOWN'!$J:$J,"")</f>
        <v/>
      </c>
      <c r="AQ836" s="9" t="str">
        <f>_xlfn.XLOOKUP(B836,[8]sheet1!$AC:$AC,[8]sheet1!$AF:$AF,"")</f>
        <v/>
      </c>
      <c r="AR836" s="14"/>
      <c r="AS836" s="14" t="s">
        <v>5465</v>
      </c>
      <c r="AT836" s="14" t="str">
        <f>_xlfn.XLOOKUP(B836,'[9]cell downs 18042026 17h'!$B:$B,'[9]cell downs 18042026 17h'!$B:$B,"")</f>
        <v/>
      </c>
      <c r="AU836" s="14" t="str">
        <f>_xlfn.XLOOKUP(B836,'[10]Cells Huawei 19042026 15h'!$B:$B,'[10]Cells Huawei 19042026 15h'!$B:$B,"")</f>
        <v/>
      </c>
      <c r="AV836" s="9" t="str">
        <f>_xlfn.XLOOKUP(B836,'[11]cells down 19042026 9H40'!$B:$B,'[11]cells down 19042026 9H40'!$B:$B,"")</f>
        <v/>
      </c>
    </row>
    <row r="837" spans="1:48" hidden="1" x14ac:dyDescent="0.3">
      <c r="A837" s="1" t="s">
        <v>638</v>
      </c>
      <c r="B837" s="8" t="s">
        <v>639</v>
      </c>
      <c r="C837" s="3" t="str">
        <f>_xlfn.XLOOKUP(B837,'[1]daily break down'!$D:$D,'[1]daily break down'!$E:$E,"")</f>
        <v>CENTRE</v>
      </c>
      <c r="D837" s="1" t="s">
        <v>11</v>
      </c>
      <c r="E837" s="1" t="s">
        <v>12</v>
      </c>
      <c r="F837" s="3" t="s">
        <v>226</v>
      </c>
      <c r="G837" s="1" t="s">
        <v>640</v>
      </c>
      <c r="H837" s="28" t="str">
        <f>_xlfn.XLOOKUP(B837,[2]CALCULATION!$B:$B,[2]CALCULATION!$H:$H,"")</f>
        <v>NOKIA</v>
      </c>
      <c r="I837" s="26">
        <v>5.0473271638230418E-3</v>
      </c>
      <c r="J837" s="26">
        <v>5.1026159066069693E-2</v>
      </c>
      <c r="K837" s="26">
        <v>1.4446413437090686E-3</v>
      </c>
      <c r="L837" s="26">
        <v>1.9440235365961538E-3</v>
      </c>
      <c r="M837" s="26">
        <v>4.7976360673794996E-3</v>
      </c>
      <c r="N837" s="26">
        <v>5.1721727120448129E-3</v>
      </c>
      <c r="O837" s="26">
        <v>0</v>
      </c>
      <c r="P837" s="114" t="s">
        <v>6364</v>
      </c>
      <c r="Q837" s="42" t="s">
        <v>5538</v>
      </c>
      <c r="R837" s="42"/>
      <c r="S837" s="41" t="str" cm="1">
        <f t="array" ref="S837">IFERROR(_xlfn.IFS(
U837="MPR ISSUE","PDH",
U837="BSS Hardware Issue","BSS",
U837="Sites strategiques, MLL, Pylone, etc.","ENVTECH",
U837="AKTIVCO DEFAUT GE &amp; POWER Cabinet","AKTIVCO",
U837="AKTIVCO Coupure ENEO &amp; Baisse de tension","AKTIVCO GRID ONLY",
U837="Coupure ENEO &amp; Baisse de tension","IHS GRID ONLY",
U837="Defaut GE &amp; POWER Cabinet","IHS",
U837="Sharing","Partners",
U837="Sites strategiques &amp; DataCenter","SST &amp; DC",
U837="Exclu","Exclu",
U837="SAT","SAT",
U837="SPARE-ISSUE","SPARE-ISSUE",
U837="Fiber CAmtel","TRANS_FO_CAMTEL",
U837="Fiber AOF","Fiber AOF",
U837="Projet OCM (HUAWEI)","TRAVAUX-HUAWEI",
U837="Projet OCM (NOKIA)","TRAVAUX-NOKIA",
U837="ACCESS-ISSUE","ACCESS-ISSUE",
U837="Projet OCM (ZTE, NOKIA, autres projets)","TRAVAUX OCM",
U837="No root CAuse","No root cause",
U837="ODU HS","PDH",
U837="IP &amp; VLAN","PDH",
U837="Warehouse HUAWEI","SPARE-ISSUE",
U837="SPARE-HS","SPARE-ISSUE",
U837="Power Telco","BSS",U837="no impacts","no impacts"
),"")</f>
        <v>No root cause</v>
      </c>
      <c r="T837" s="41" t="str" cm="1">
        <f t="array" ref="T837">IFERROR(_xlfn.IFS(
U837="MPR ISSUE","TX ISSUE",
U837="BSS Hardware Issue","RAN ISSUE",
U837="Sites strategiques, MLL, Pylone, etc.","ENVTECH",
U837="AKTIVCO DEFAUT GE &amp; POWER Cabinet","POWER ISSUE",
U837="AKTIVCO Coupure ENEO &amp; Baisse de tension","POWER ISSUE",
U837="Coupure ENEO &amp; Baisse de tension","POWER ISSUE",
U837="Defaut GE &amp; POWER Cabinet","POWER ISSUE",
U837="Sharing","POWER ISSUE",
U837="Sites strategiques &amp; DataCenter","POWER ISSUE",
U837="Exclu","Exclu",
U837="SAT","TX ISSUE",
U837="SPARE-ISSUE","SPARE-ISSUE",
U837="Fiber CAmtel","TX ISSUE",
U837="Fiber AOF","TX ISSUE",
U837="Projet OCM (HUAWEI)","TRAVAUX-HUAWEI",
U837="Projet OCM (NOKIA)","TRAVAUX -NOKIA",
U837="ACCESS-ISSUE","ACCESS-ISSUE",
U837="Projet OCM (ZTE, NOKIA, autres projets)","TRAVAUX OCM",
U837="No root CAuse","No root cause",
U837="ODU HS","TX ISSUE",
U837="IP &amp; VLAN","TX ISSUE",
U837="Warehouse HUAWEI","SPARE-ISSUE",
U837="SPARE-HS","SPARE-ISSUE",
U837="Power Telco","RAN ISSUE",U837="no impacts","no impacts"
),"")</f>
        <v>No root cause</v>
      </c>
      <c r="U837" s="68" t="s">
        <v>5691</v>
      </c>
      <c r="V837" s="41" t="str" cm="1">
        <f t="array" ref="V837">IFERROR(_xlfn.IFS(
U837="MPR ISSUE","ACTIVE",
U837="BSS Hardware Issue","ACTIVE",
U837="Sites strategiques, MLL, Pylone, etc.","PASSIVE",
U837="AKTIVCO DEFAUT GE &amp; POWER Cabinet","PASSIVE",
U837="AKTIVCO Coupure ENEO &amp; Baisse de tension","PASSIVE",
U837="Coupure ENEO &amp; Baisse de tension","PASSIVE",
U837="Defaut GE &amp; POWER Cabinet","PASSIVE",
U837="Sharing","PASSIVE",
U837="Sites strategiques &amp; DataCenter","PASSIVE",
U837="Exclu","Exclu",
U837="SAT","ACTIVE",
U837="SPARE-ISSUE","SPARE-ISSUE",
U837="Fiber CAmtel","ACTIVE",
U837="Fiber AOF","ACTIVE",
U837="Projet OCM (HUAWEI)","PLANNED WORKS",
U837="Projet OCM (NOKIA)","PLANNED WORKS",
U837="ACCESS-ISSUE","ACCESS-ISSUE",
U837="Projet OCM (ZTE, NOKIA, autres projets)","PLANNED WORKS",
U837="No root CAuse","No root cause",
U837="ODU HS","ACTIVE",
U837="IP &amp; VLAN","ACTIVE",
U837="Warehouse HUAWEI","SPARE-ISSUE",
U837="SPARE-HS","SPARE-ISSUE",
U837="Power Telco","ACTIVE", U837="no impacts","no impacts"
),"")</f>
        <v>No root cause</v>
      </c>
      <c r="W837" s="113"/>
      <c r="X837" s="113"/>
      <c r="Y837" s="113"/>
      <c r="Z837" s="113"/>
      <c r="AA837" s="113"/>
      <c r="AB837" s="17" t="s">
        <v>5465</v>
      </c>
      <c r="AC837" s="17" t="str">
        <f>_xlfn.XLOOKUP(B837,'INCIDENT-04-27-2026'!E:E,'INCIDENT-04-27-2026'!F:F,"")</f>
        <v/>
      </c>
      <c r="AD837" s="9"/>
      <c r="AE837" s="7" t="s">
        <v>5465</v>
      </c>
      <c r="AF837" s="6" t="str">
        <f>_xlfn.XLOOKUP(B837,'[13]Input_27-04'!$B:$B,'[13]Input_27-04'!$M:$M,"")</f>
        <v/>
      </c>
      <c r="AG837" s="7"/>
      <c r="AH837" s="3"/>
      <c r="AI837" s="18" t="str">
        <f>_xlfn.XLOOKUP(B837,'[3]Cells Huawei 27042026 10h'!$B:$B,'[3]Cells Huawei 27042026 10h'!$T:$T,"")</f>
        <v/>
      </c>
      <c r="AJ837" s="18" t="str">
        <f>_xlfn.XLOOKUP(B837,'[3]Cells Huawei 27042026 15h'!$B:$B,'[3]Cells Huawei 27042026 15h'!$T:$T,"")</f>
        <v/>
      </c>
      <c r="AK837" s="18" t="str">
        <f>_xlfn.XLOOKUP(B837,'[4]cells down 27042026 11h28'!$B:$B,'[4]cells down 27042026 11h28'!$R:$R,"")</f>
        <v/>
      </c>
      <c r="AL837" s="18" t="str">
        <f>_xlfn.XLOOKUP(B837,'[4]cells down 27042026 18h01'!$B:$B,'[4]cells down 27042026 18h01'!$R:$R,"")</f>
        <v/>
      </c>
      <c r="AM837" s="18" t="str">
        <f>_xlfn.XLOOKUP(B837,'[5]cell downs 27042026 11h'!$B:$B,'[5]cell downs 27042026 11h'!$R:$R,"")</f>
        <v/>
      </c>
      <c r="AN837" s="18" t="str">
        <f>_xlfn.XLOOKUP(B837,'[5]cell downs 27042026 17h40'!$B:$B,'[5]cell downs 27042026 17h40'!$R:$R,"")</f>
        <v/>
      </c>
      <c r="AO837" s="18" t="str">
        <f>_xlfn.XLOOKUP(B837,'[6]ALL SITES DOWN'!$D:$D,'[6]ALL SITES DOWN'!$J:$J,"")</f>
        <v/>
      </c>
      <c r="AP837" s="18" t="str">
        <f>_xlfn.XLOOKUP(B837,'[7]ALL SITES DOWN'!$D:$D,'[7]ALL SITES DOWN'!$J:$J,"")</f>
        <v/>
      </c>
      <c r="AQ837" s="9" t="str">
        <f>_xlfn.XLOOKUP(B837,[8]sheet1!$AC:$AC,[8]sheet1!$AF:$AF,"")</f>
        <v/>
      </c>
      <c r="AR837" s="14"/>
      <c r="AS837" s="14" t="s">
        <v>5465</v>
      </c>
      <c r="AT837" s="14" t="str">
        <f>_xlfn.XLOOKUP(B837,'[9]cell downs 18042026 17h'!$B:$B,'[9]cell downs 18042026 17h'!$B:$B,"")</f>
        <v/>
      </c>
      <c r="AU837" s="14" t="str">
        <f>_xlfn.XLOOKUP(B837,'[10]Cells Huawei 19042026 15h'!$B:$B,'[10]Cells Huawei 19042026 15h'!$B:$B,"")</f>
        <v/>
      </c>
      <c r="AV837" s="9" t="str">
        <f>_xlfn.XLOOKUP(B837,'[11]cells down 19042026 9H40'!$B:$B,'[11]cells down 19042026 9H40'!$B:$B,"")</f>
        <v/>
      </c>
    </row>
    <row r="838" spans="1:48" hidden="1" x14ac:dyDescent="0.3">
      <c r="A838" s="1" t="s">
        <v>258</v>
      </c>
      <c r="B838" s="8" t="s">
        <v>259</v>
      </c>
      <c r="C838" s="3" t="str">
        <f>_xlfn.XLOOKUP(B838,'[1]daily break down'!$D:$D,'[1]daily break down'!$E:$E,"")</f>
        <v>CENTRE</v>
      </c>
      <c r="D838" s="1" t="s">
        <v>11</v>
      </c>
      <c r="E838" s="1" t="s">
        <v>12</v>
      </c>
      <c r="F838" s="3" t="s">
        <v>37</v>
      </c>
      <c r="G838" s="1" t="s">
        <v>260</v>
      </c>
      <c r="H838" s="28" t="str">
        <f>_xlfn.XLOOKUP(B838,[2]CALCULATION!$B:$B,[2]CALCULATION!$H:$H,"")</f>
        <v>NOKIA</v>
      </c>
      <c r="I838" s="26">
        <v>0</v>
      </c>
      <c r="J838" s="26">
        <v>0</v>
      </c>
      <c r="K838" s="26">
        <v>4.788921712657291E-2</v>
      </c>
      <c r="L838" s="26">
        <v>0</v>
      </c>
      <c r="M838" s="26">
        <v>0</v>
      </c>
      <c r="N838" s="26">
        <v>4.280418796175002E-3</v>
      </c>
      <c r="O838" s="26">
        <v>0</v>
      </c>
      <c r="P838" s="114" t="s">
        <v>6364</v>
      </c>
      <c r="Q838" s="42" t="s">
        <v>5538</v>
      </c>
      <c r="R838" s="42"/>
      <c r="S838" s="41" t="str" cm="1">
        <f t="array" ref="S838">IFERROR(_xlfn.IFS(
U838="MPR ISSUE","PDH",
U838="BSS Hardware Issue","BSS",
U838="Sites strategiques, MLL, Pylone, etc.","ENVTECH",
U838="AKTIVCO DEFAUT GE &amp; POWER Cabinet","AKTIVCO",
U838="AKTIVCO Coupure ENEO &amp; Baisse de tension","AKTIVCO GRID ONLY",
U838="Coupure ENEO &amp; Baisse de tension","IHS GRID ONLY",
U838="Defaut GE &amp; POWER Cabinet","IHS",
U838="Sharing","Partners",
U838="Sites strategiques &amp; DataCenter","SST &amp; DC",
U838="Exclu","Exclu",
U838="SAT","SAT",
U838="SPARE-ISSUE","SPARE-ISSUE",
U838="Fiber CAmtel","TRANS_FO_CAMTEL",
U838="Fiber AOF","Fiber AOF",
U838="Projet OCM (HUAWEI)","TRAVAUX-HUAWEI",
U838="Projet OCM (NOKIA)","TRAVAUX-NOKIA",
U838="ACCESS-ISSUE","ACCESS-ISSUE",
U838="Projet OCM (ZTE, NOKIA, autres projets)","TRAVAUX OCM",
U838="No root CAuse","No root cause",
U838="ODU HS","PDH",
U838="IP &amp; VLAN","PDH",
U838="Warehouse HUAWEI","SPARE-ISSUE",
U838="SPARE-HS","SPARE-ISSUE",
U838="Power Telco","BSS",U838="no impacts","no impacts"
),"")</f>
        <v>No root cause</v>
      </c>
      <c r="T838" s="41" t="str" cm="1">
        <f t="array" ref="T838">IFERROR(_xlfn.IFS(
U838="MPR ISSUE","TX ISSUE",
U838="BSS Hardware Issue","RAN ISSUE",
U838="Sites strategiques, MLL, Pylone, etc.","ENVTECH",
U838="AKTIVCO DEFAUT GE &amp; POWER Cabinet","POWER ISSUE",
U838="AKTIVCO Coupure ENEO &amp; Baisse de tension","POWER ISSUE",
U838="Coupure ENEO &amp; Baisse de tension","POWER ISSUE",
U838="Defaut GE &amp; POWER Cabinet","POWER ISSUE",
U838="Sharing","POWER ISSUE",
U838="Sites strategiques &amp; DataCenter","POWER ISSUE",
U838="Exclu","Exclu",
U838="SAT","TX ISSUE",
U838="SPARE-ISSUE","SPARE-ISSUE",
U838="Fiber CAmtel","TX ISSUE",
U838="Fiber AOF","TX ISSUE",
U838="Projet OCM (HUAWEI)","TRAVAUX-HUAWEI",
U838="Projet OCM (NOKIA)","TRAVAUX -NOKIA",
U838="ACCESS-ISSUE","ACCESS-ISSUE",
U838="Projet OCM (ZTE, NOKIA, autres projets)","TRAVAUX OCM",
U838="No root CAuse","No root cause",
U838="ODU HS","TX ISSUE",
U838="IP &amp; VLAN","TX ISSUE",
U838="Warehouse HUAWEI","SPARE-ISSUE",
U838="SPARE-HS","SPARE-ISSUE",
U838="Power Telco","RAN ISSUE",U838="no impacts","no impacts"
),"")</f>
        <v>No root cause</v>
      </c>
      <c r="U838" s="68" t="s">
        <v>5691</v>
      </c>
      <c r="V838" s="41" t="str" cm="1">
        <f t="array" ref="V838">IFERROR(_xlfn.IFS(
U838="MPR ISSUE","ACTIVE",
U838="BSS Hardware Issue","ACTIVE",
U838="Sites strategiques, MLL, Pylone, etc.","PASSIVE",
U838="AKTIVCO DEFAUT GE &amp; POWER Cabinet","PASSIVE",
U838="AKTIVCO Coupure ENEO &amp; Baisse de tension","PASSIVE",
U838="Coupure ENEO &amp; Baisse de tension","PASSIVE",
U838="Defaut GE &amp; POWER Cabinet","PASSIVE",
U838="Sharing","PASSIVE",
U838="Sites strategiques &amp; DataCenter","PASSIVE",
U838="Exclu","Exclu",
U838="SAT","ACTIVE",
U838="SPARE-ISSUE","SPARE-ISSUE",
U838="Fiber CAmtel","ACTIVE",
U838="Fiber AOF","ACTIVE",
U838="Projet OCM (HUAWEI)","PLANNED WORKS",
U838="Projet OCM (NOKIA)","PLANNED WORKS",
U838="ACCESS-ISSUE","ACCESS-ISSUE",
U838="Projet OCM (ZTE, NOKIA, autres projets)","PLANNED WORKS",
U838="No root CAuse","No root cause",
U838="ODU HS","ACTIVE",
U838="IP &amp; VLAN","ACTIVE",
U838="Warehouse HUAWEI","SPARE-ISSUE",
U838="SPARE-HS","SPARE-ISSUE",
U838="Power Telco","ACTIVE", U838="no impacts","no impacts"
),"")</f>
        <v>No root cause</v>
      </c>
      <c r="W838" s="113"/>
      <c r="X838" s="113"/>
      <c r="Y838" s="113"/>
      <c r="Z838" s="113"/>
      <c r="AA838" s="113"/>
      <c r="AB838" s="17" t="s">
        <v>5465</v>
      </c>
      <c r="AC838" s="17" t="str">
        <f>_xlfn.XLOOKUP(B838,'INCIDENT-04-27-2026'!E:E,'INCIDENT-04-27-2026'!F:F,"")</f>
        <v/>
      </c>
      <c r="AD838" s="9"/>
      <c r="AE838" s="7" t="s">
        <v>5465</v>
      </c>
      <c r="AF838" s="6" t="str">
        <f>_xlfn.XLOOKUP(B838,'[13]Input_27-04'!$B:$B,'[13]Input_27-04'!$M:$M,"")</f>
        <v/>
      </c>
      <c r="AG838" s="7"/>
      <c r="AH838" s="3"/>
      <c r="AI838" s="18" t="str">
        <f>_xlfn.XLOOKUP(B838,'[3]Cells Huawei 27042026 10h'!$B:$B,'[3]Cells Huawei 27042026 10h'!$T:$T,"")</f>
        <v/>
      </c>
      <c r="AJ838" s="18" t="str">
        <f>_xlfn.XLOOKUP(B838,'[3]Cells Huawei 27042026 15h'!$B:$B,'[3]Cells Huawei 27042026 15h'!$T:$T,"")</f>
        <v/>
      </c>
      <c r="AK838" s="18" t="str">
        <f>_xlfn.XLOOKUP(B838,'[4]cells down 27042026 11h28'!$B:$B,'[4]cells down 27042026 11h28'!$R:$R,"")</f>
        <v/>
      </c>
      <c r="AL838" s="18" t="str">
        <f>_xlfn.XLOOKUP(B838,'[4]cells down 27042026 18h01'!$B:$B,'[4]cells down 27042026 18h01'!$R:$R,"")</f>
        <v/>
      </c>
      <c r="AM838" s="18" t="str">
        <f>_xlfn.XLOOKUP(B838,'[5]cell downs 27042026 11h'!$B:$B,'[5]cell downs 27042026 11h'!$R:$R,"")</f>
        <v/>
      </c>
      <c r="AN838" s="18" t="str">
        <f>_xlfn.XLOOKUP(B838,'[5]cell downs 27042026 17h40'!$B:$B,'[5]cell downs 27042026 17h40'!$R:$R,"")</f>
        <v/>
      </c>
      <c r="AO838" s="18" t="str">
        <f>_xlfn.XLOOKUP(B838,'[6]ALL SITES DOWN'!$D:$D,'[6]ALL SITES DOWN'!$J:$J,"")</f>
        <v/>
      </c>
      <c r="AP838" s="18" t="str">
        <f>_xlfn.XLOOKUP(B838,'[7]ALL SITES DOWN'!$D:$D,'[7]ALL SITES DOWN'!$J:$J,"")</f>
        <v/>
      </c>
      <c r="AQ838" s="9" t="str">
        <f>_xlfn.XLOOKUP(B838,[8]sheet1!$AC:$AC,[8]sheet1!$AF:$AF,"")</f>
        <v/>
      </c>
      <c r="AR838" s="14"/>
      <c r="AS838" s="14" t="s">
        <v>5465</v>
      </c>
      <c r="AT838" s="14" t="str">
        <f>_xlfn.XLOOKUP(B838,'[9]cell downs 18042026 17h'!$B:$B,'[9]cell downs 18042026 17h'!$B:$B,"")</f>
        <v/>
      </c>
      <c r="AU838" s="14" t="str">
        <f>_xlfn.XLOOKUP(B838,'[10]Cells Huawei 19042026 15h'!$B:$B,'[10]Cells Huawei 19042026 15h'!$B:$B,"")</f>
        <v/>
      </c>
      <c r="AV838" s="9" t="str">
        <f>_xlfn.XLOOKUP(B838,'[11]cells down 19042026 9H40'!$B:$B,'[11]cells down 19042026 9H40'!$B:$B,"")</f>
        <v/>
      </c>
    </row>
    <row r="839" spans="1:48" hidden="1" x14ac:dyDescent="0.3">
      <c r="A839" s="1" t="s">
        <v>4335</v>
      </c>
      <c r="B839" s="8" t="s">
        <v>4336</v>
      </c>
      <c r="C839" s="3" t="str">
        <f>_xlfn.XLOOKUP(B839,'[1]daily break down'!$D:$D,'[1]daily break down'!$E:$E,"")</f>
        <v>NORD-OUEST</v>
      </c>
      <c r="D839" s="1"/>
      <c r="E839" s="1"/>
      <c r="F839" s="3" t="s">
        <v>13</v>
      </c>
      <c r="G839" s="1" t="s">
        <v>52</v>
      </c>
      <c r="H839" s="27" t="str">
        <f>_xlfn.XLOOKUP(B839,[2]CALCULATION!$B:$B,[2]CALCULATION!$H:$H,"")</f>
        <v>HUAWEI</v>
      </c>
      <c r="I839" s="26">
        <v>0</v>
      </c>
      <c r="J839" s="26">
        <v>0</v>
      </c>
      <c r="K839" s="26">
        <v>0</v>
      </c>
      <c r="L839" s="26">
        <v>0</v>
      </c>
      <c r="M839" s="26">
        <v>0.62900754209791876</v>
      </c>
      <c r="N839" s="26">
        <v>4.0128926214140796E-3</v>
      </c>
      <c r="O839" s="26">
        <v>0</v>
      </c>
      <c r="P839" s="114" t="s">
        <v>6364</v>
      </c>
      <c r="Q839" s="42" t="s">
        <v>5538</v>
      </c>
      <c r="R839" s="42"/>
      <c r="S839" s="41" t="str" cm="1">
        <f t="array" ref="S839">IFERROR(_xlfn.IFS(
U839="MPR ISSUE","PDH",
U839="BSS Hardware Issue","BSS",
U839="Sites strategiques, MLL, Pylone, etc.","ENVTECH",
U839="AKTIVCO DEFAUT GE &amp; POWER Cabinet","AKTIVCO",
U839="AKTIVCO Coupure ENEO &amp; Baisse de tension","AKTIVCO GRID ONLY",
U839="Coupure ENEO &amp; Baisse de tension","IHS GRID ONLY",
U839="Defaut GE &amp; POWER Cabinet","IHS",
U839="Sharing","Partners",
U839="Sites strategiques &amp; DataCenter","SST &amp; DC",
U839="Exclu","Exclu",
U839="SAT","SAT",
U839="SPARE-ISSUE","SPARE-ISSUE",
U839="Fiber CAmtel","TRANS_FO_CAMTEL",
U839="Fiber AOF","Fiber AOF",
U839="Projet OCM (HUAWEI)","TRAVAUX-HUAWEI",
U839="Projet OCM (NOKIA)","TRAVAUX-NOKIA",
U839="ACCESS-ISSUE","ACCESS-ISSUE",
U839="Projet OCM (ZTE, NOKIA, autres projets)","TRAVAUX OCM",
U839="No root CAuse","No root cause",
U839="ODU HS","PDH",
U839="IP &amp; VLAN","PDH",
U839="Warehouse HUAWEI","SPARE-ISSUE",
U839="SPARE-HS","SPARE-ISSUE",
U839="Power Telco","BSS",U839="no impacts","no impacts"
),"")</f>
        <v>No root cause</v>
      </c>
      <c r="T839" s="41" t="str" cm="1">
        <f t="array" ref="T839">IFERROR(_xlfn.IFS(
U839="MPR ISSUE","TX ISSUE",
U839="BSS Hardware Issue","RAN ISSUE",
U839="Sites strategiques, MLL, Pylone, etc.","ENVTECH",
U839="AKTIVCO DEFAUT GE &amp; POWER Cabinet","POWER ISSUE",
U839="AKTIVCO Coupure ENEO &amp; Baisse de tension","POWER ISSUE",
U839="Coupure ENEO &amp; Baisse de tension","POWER ISSUE",
U839="Defaut GE &amp; POWER Cabinet","POWER ISSUE",
U839="Sharing","POWER ISSUE",
U839="Sites strategiques &amp; DataCenter","POWER ISSUE",
U839="Exclu","Exclu",
U839="SAT","TX ISSUE",
U839="SPARE-ISSUE","SPARE-ISSUE",
U839="Fiber CAmtel","TX ISSUE",
U839="Fiber AOF","TX ISSUE",
U839="Projet OCM (HUAWEI)","TRAVAUX-HUAWEI",
U839="Projet OCM (NOKIA)","TRAVAUX -NOKIA",
U839="ACCESS-ISSUE","ACCESS-ISSUE",
U839="Projet OCM (ZTE, NOKIA, autres projets)","TRAVAUX OCM",
U839="No root CAuse","No root cause",
U839="ODU HS","TX ISSUE",
U839="IP &amp; VLAN","TX ISSUE",
U839="Warehouse HUAWEI","SPARE-ISSUE",
U839="SPARE-HS","SPARE-ISSUE",
U839="Power Telco","RAN ISSUE",U839="no impacts","no impacts"
),"")</f>
        <v>No root cause</v>
      </c>
      <c r="U839" s="68" t="s">
        <v>5691</v>
      </c>
      <c r="V839" s="41" t="str" cm="1">
        <f t="array" ref="V839">IFERROR(_xlfn.IFS(
U839="MPR ISSUE","ACTIVE",
U839="BSS Hardware Issue","ACTIVE",
U839="Sites strategiques, MLL, Pylone, etc.","PASSIVE",
U839="AKTIVCO DEFAUT GE &amp; POWER Cabinet","PASSIVE",
U839="AKTIVCO Coupure ENEO &amp; Baisse de tension","PASSIVE",
U839="Coupure ENEO &amp; Baisse de tension","PASSIVE",
U839="Defaut GE &amp; POWER Cabinet","PASSIVE",
U839="Sharing","PASSIVE",
U839="Sites strategiques &amp; DataCenter","PASSIVE",
U839="Exclu","Exclu",
U839="SAT","ACTIVE",
U839="SPARE-ISSUE","SPARE-ISSUE",
U839="Fiber CAmtel","ACTIVE",
U839="Fiber AOF","ACTIVE",
U839="Projet OCM (HUAWEI)","PLANNED WORKS",
U839="Projet OCM (NOKIA)","PLANNED WORKS",
U839="ACCESS-ISSUE","ACCESS-ISSUE",
U839="Projet OCM (ZTE, NOKIA, autres projets)","PLANNED WORKS",
U839="No root CAuse","No root cause",
U839="ODU HS","ACTIVE",
U839="IP &amp; VLAN","ACTIVE",
U839="Warehouse HUAWEI","SPARE-ISSUE",
U839="SPARE-HS","SPARE-ISSUE",
U839="Power Telco","ACTIVE", U839="no impacts","no impacts"
),"")</f>
        <v>No root cause</v>
      </c>
      <c r="W839" s="113"/>
      <c r="X839" s="113"/>
      <c r="Y839" s="113"/>
      <c r="Z839" s="113"/>
      <c r="AA839" s="113"/>
      <c r="AB839" s="17" t="s">
        <v>5465</v>
      </c>
      <c r="AC839" s="17" t="str">
        <f>_xlfn.XLOOKUP(B839,'INCIDENT-04-27-2026'!E:E,'INCIDENT-04-27-2026'!F:F,"")</f>
        <v/>
      </c>
      <c r="AD839" s="9"/>
      <c r="AE839" s="7" t="s">
        <v>5465</v>
      </c>
      <c r="AF839" s="6" t="str">
        <f>_xlfn.XLOOKUP(B839,'[13]Input_27-04'!$B:$B,'[13]Input_27-04'!$M:$M,"")</f>
        <v/>
      </c>
      <c r="AG839" s="7"/>
      <c r="AH839" s="3"/>
      <c r="AI839" s="18" t="str">
        <f>_xlfn.XLOOKUP(B839,'[3]Cells Huawei 27042026 10h'!$B:$B,'[3]Cells Huawei 27042026 10h'!$T:$T,"")</f>
        <v/>
      </c>
      <c r="AJ839" s="18" t="str">
        <f>_xlfn.XLOOKUP(B839,'[3]Cells Huawei 27042026 15h'!$B:$B,'[3]Cells Huawei 27042026 15h'!$T:$T,"")</f>
        <v/>
      </c>
      <c r="AK839" s="18" t="str">
        <f>_xlfn.XLOOKUP(B839,'[4]cells down 27042026 11h28'!$B:$B,'[4]cells down 27042026 11h28'!$R:$R,"")</f>
        <v/>
      </c>
      <c r="AL839" s="18" t="str">
        <f>_xlfn.XLOOKUP(B839,'[4]cells down 27042026 18h01'!$B:$B,'[4]cells down 27042026 18h01'!$R:$R,"")</f>
        <v/>
      </c>
      <c r="AM839" s="18" t="str">
        <f>_xlfn.XLOOKUP(B839,'[5]cell downs 27042026 11h'!$B:$B,'[5]cell downs 27042026 11h'!$R:$R,"")</f>
        <v/>
      </c>
      <c r="AN839" s="18" t="str">
        <f>_xlfn.XLOOKUP(B839,'[5]cell downs 27042026 17h40'!$B:$B,'[5]cell downs 27042026 17h40'!$R:$R,"")</f>
        <v/>
      </c>
      <c r="AO839" s="18" t="str">
        <f>_xlfn.XLOOKUP(B839,'[6]ALL SITES DOWN'!$D:$D,'[6]ALL SITES DOWN'!$J:$J,"")</f>
        <v/>
      </c>
      <c r="AP839" s="18" t="str">
        <f>_xlfn.XLOOKUP(B839,'[7]ALL SITES DOWN'!$D:$D,'[7]ALL SITES DOWN'!$J:$J,"")</f>
        <v/>
      </c>
      <c r="AQ839" s="9" t="str">
        <f>_xlfn.XLOOKUP(B839,[8]sheet1!$AC:$AC,[8]sheet1!$AF:$AF,"")</f>
        <v/>
      </c>
      <c r="AR839" s="14"/>
      <c r="AS839" s="14" t="s">
        <v>5465</v>
      </c>
      <c r="AT839" s="14" t="str">
        <f>_xlfn.XLOOKUP(B839,'[9]cell downs 18042026 17h'!$B:$B,'[9]cell downs 18042026 17h'!$B:$B,"")</f>
        <v/>
      </c>
      <c r="AU839" s="14" t="str">
        <f>_xlfn.XLOOKUP(B839,'[10]Cells Huawei 19042026 15h'!$B:$B,'[10]Cells Huawei 19042026 15h'!$B:$B,"")</f>
        <v/>
      </c>
      <c r="AV839" s="9" t="str">
        <f>_xlfn.XLOOKUP(B839,'[11]cells down 19042026 9H40'!$B:$B,'[11]cells down 19042026 9H40'!$B:$B,"")</f>
        <v/>
      </c>
    </row>
    <row r="840" spans="1:48" hidden="1" x14ac:dyDescent="0.3">
      <c r="A840" s="1" t="s">
        <v>1493</v>
      </c>
      <c r="B840" s="8" t="s">
        <v>1494</v>
      </c>
      <c r="C840" s="3" t="str">
        <f>_xlfn.XLOOKUP(B840,'[1]daily break down'!$D:$D,'[1]daily break down'!$E:$E,"")</f>
        <v>ADAMAOUA</v>
      </c>
      <c r="D840" s="1" t="s">
        <v>11</v>
      </c>
      <c r="E840" s="1" t="s">
        <v>66</v>
      </c>
      <c r="F840" s="3" t="s">
        <v>90</v>
      </c>
      <c r="G840" s="1" t="s">
        <v>1495</v>
      </c>
      <c r="H840" s="28" t="str">
        <f>_xlfn.XLOOKUP(B840,[2]CALCULATION!$B:$B,[2]CALCULATION!$H:$H,"")</f>
        <v>NOKIA</v>
      </c>
      <c r="I840" s="26">
        <v>1.516157138129019E-3</v>
      </c>
      <c r="J840" s="26">
        <v>5.7255349712320254E-3</v>
      </c>
      <c r="K840" s="26">
        <v>1.2271834582645054E-2</v>
      </c>
      <c r="L840" s="26">
        <v>1.7481318811195181E-3</v>
      </c>
      <c r="M840" s="26">
        <v>0</v>
      </c>
      <c r="N840" s="26">
        <v>2.9610720519737052E-3</v>
      </c>
      <c r="O840" s="26">
        <v>0</v>
      </c>
      <c r="P840" s="114" t="s">
        <v>6364</v>
      </c>
      <c r="Q840" s="42" t="s">
        <v>5538</v>
      </c>
      <c r="R840" s="42"/>
      <c r="S840" s="41" t="str" cm="1">
        <f t="array" ref="S840">IFERROR(_xlfn.IFS(
U840="MPR ISSUE","PDH",
U840="BSS Hardware Issue","BSS",
U840="Sites strategiques, MLL, Pylone, etc.","ENVTECH",
U840="AKTIVCO DEFAUT GE &amp; POWER Cabinet","AKTIVCO",
U840="AKTIVCO Coupure ENEO &amp; Baisse de tension","AKTIVCO GRID ONLY",
U840="Coupure ENEO &amp; Baisse de tension","IHS GRID ONLY",
U840="Defaut GE &amp; POWER Cabinet","IHS",
U840="Sharing","Partners",
U840="Sites strategiques &amp; DataCenter","SST &amp; DC",
U840="Exclu","Exclu",
U840="SAT","SAT",
U840="SPARE-ISSUE","SPARE-ISSUE",
U840="Fiber CAmtel","TRANS_FO_CAMTEL",
U840="Fiber AOF","Fiber AOF",
U840="Projet OCM (HUAWEI)","TRAVAUX-HUAWEI",
U840="Projet OCM (NOKIA)","TRAVAUX-NOKIA",
U840="ACCESS-ISSUE","ACCESS-ISSUE",
U840="Projet OCM (ZTE, NOKIA, autres projets)","TRAVAUX OCM",
U840="No root CAuse","No root cause",
U840="ODU HS","PDH",
U840="IP &amp; VLAN","PDH",
U840="Warehouse HUAWEI","SPARE-ISSUE",
U840="SPARE-HS","SPARE-ISSUE",
U840="Power Telco","BSS",U840="no impacts","no impacts"
),"")</f>
        <v>No root cause</v>
      </c>
      <c r="T840" s="41" t="str" cm="1">
        <f t="array" ref="T840">IFERROR(_xlfn.IFS(
U840="MPR ISSUE","TX ISSUE",
U840="BSS Hardware Issue","RAN ISSUE",
U840="Sites strategiques, MLL, Pylone, etc.","ENVTECH",
U840="AKTIVCO DEFAUT GE &amp; POWER Cabinet","POWER ISSUE",
U840="AKTIVCO Coupure ENEO &amp; Baisse de tension","POWER ISSUE",
U840="Coupure ENEO &amp; Baisse de tension","POWER ISSUE",
U840="Defaut GE &amp; POWER Cabinet","POWER ISSUE",
U840="Sharing","POWER ISSUE",
U840="Sites strategiques &amp; DataCenter","POWER ISSUE",
U840="Exclu","Exclu",
U840="SAT","TX ISSUE",
U840="SPARE-ISSUE","SPARE-ISSUE",
U840="Fiber CAmtel","TX ISSUE",
U840="Fiber AOF","TX ISSUE",
U840="Projet OCM (HUAWEI)","TRAVAUX-HUAWEI",
U840="Projet OCM (NOKIA)","TRAVAUX -NOKIA",
U840="ACCESS-ISSUE","ACCESS-ISSUE",
U840="Projet OCM (ZTE, NOKIA, autres projets)","TRAVAUX OCM",
U840="No root CAuse","No root cause",
U840="ODU HS","TX ISSUE",
U840="IP &amp; VLAN","TX ISSUE",
U840="Warehouse HUAWEI","SPARE-ISSUE",
U840="SPARE-HS","SPARE-ISSUE",
U840="Power Telco","RAN ISSUE",U840="no impacts","no impacts"
),"")</f>
        <v>No root cause</v>
      </c>
      <c r="U840" s="68" t="s">
        <v>5691</v>
      </c>
      <c r="V840" s="41" t="str" cm="1">
        <f t="array" ref="V840">IFERROR(_xlfn.IFS(
U840="MPR ISSUE","ACTIVE",
U840="BSS Hardware Issue","ACTIVE",
U840="Sites strategiques, MLL, Pylone, etc.","PASSIVE",
U840="AKTIVCO DEFAUT GE &amp; POWER Cabinet","PASSIVE",
U840="AKTIVCO Coupure ENEO &amp; Baisse de tension","PASSIVE",
U840="Coupure ENEO &amp; Baisse de tension","PASSIVE",
U840="Defaut GE &amp; POWER Cabinet","PASSIVE",
U840="Sharing","PASSIVE",
U840="Sites strategiques &amp; DataCenter","PASSIVE",
U840="Exclu","Exclu",
U840="SAT","ACTIVE",
U840="SPARE-ISSUE","SPARE-ISSUE",
U840="Fiber CAmtel","ACTIVE",
U840="Fiber AOF","ACTIVE",
U840="Projet OCM (HUAWEI)","PLANNED WORKS",
U840="Projet OCM (NOKIA)","PLANNED WORKS",
U840="ACCESS-ISSUE","ACCESS-ISSUE",
U840="Projet OCM (ZTE, NOKIA, autres projets)","PLANNED WORKS",
U840="No root CAuse","No root cause",
U840="ODU HS","ACTIVE",
U840="IP &amp; VLAN","ACTIVE",
U840="Warehouse HUAWEI","SPARE-ISSUE",
U840="SPARE-HS","SPARE-ISSUE",
U840="Power Telco","ACTIVE", U840="no impacts","no impacts"
),"")</f>
        <v>No root cause</v>
      </c>
      <c r="W840" s="113"/>
      <c r="X840" s="113"/>
      <c r="Y840" s="113"/>
      <c r="Z840" s="113"/>
      <c r="AA840" s="113"/>
      <c r="AB840" s="17" t="s">
        <v>5465</v>
      </c>
      <c r="AC840" s="17" t="str">
        <f>_xlfn.XLOOKUP(B840,'INCIDENT-04-27-2026'!E:E,'INCIDENT-04-27-2026'!F:F,"")</f>
        <v/>
      </c>
      <c r="AD840" s="9"/>
      <c r="AE840" s="7" t="s">
        <v>5465</v>
      </c>
      <c r="AF840" s="6" t="str">
        <f>_xlfn.XLOOKUP(B840,'[13]Input_27-04'!$B:$B,'[13]Input_27-04'!$M:$M,"")</f>
        <v/>
      </c>
      <c r="AG840" s="7"/>
      <c r="AH840" s="3"/>
      <c r="AI840" s="18" t="str">
        <f>_xlfn.XLOOKUP(B840,'[3]Cells Huawei 27042026 10h'!$B:$B,'[3]Cells Huawei 27042026 10h'!$T:$T,"")</f>
        <v/>
      </c>
      <c r="AJ840" s="18" t="str">
        <f>_xlfn.XLOOKUP(B840,'[3]Cells Huawei 27042026 15h'!$B:$B,'[3]Cells Huawei 27042026 15h'!$T:$T,"")</f>
        <v/>
      </c>
      <c r="AK840" s="18" t="str">
        <f>_xlfn.XLOOKUP(B840,'[4]cells down 27042026 11h28'!$B:$B,'[4]cells down 27042026 11h28'!$R:$R,"")</f>
        <v/>
      </c>
      <c r="AL840" s="18" t="str">
        <f>_xlfn.XLOOKUP(B840,'[4]cells down 27042026 18h01'!$B:$B,'[4]cells down 27042026 18h01'!$R:$R,"")</f>
        <v/>
      </c>
      <c r="AM840" s="18" t="str">
        <f>_xlfn.XLOOKUP(B840,'[5]cell downs 27042026 11h'!$B:$B,'[5]cell downs 27042026 11h'!$R:$R,"")</f>
        <v/>
      </c>
      <c r="AN840" s="18" t="str">
        <f>_xlfn.XLOOKUP(B840,'[5]cell downs 27042026 17h40'!$B:$B,'[5]cell downs 27042026 17h40'!$R:$R,"")</f>
        <v/>
      </c>
      <c r="AO840" s="18" t="str">
        <f>_xlfn.XLOOKUP(B840,'[6]ALL SITES DOWN'!$D:$D,'[6]ALL SITES DOWN'!$J:$J,"")</f>
        <v/>
      </c>
      <c r="AP840" s="18" t="str">
        <f>_xlfn.XLOOKUP(B840,'[7]ALL SITES DOWN'!$D:$D,'[7]ALL SITES DOWN'!$J:$J,"")</f>
        <v/>
      </c>
      <c r="AQ840" s="9" t="str">
        <f>_xlfn.XLOOKUP(B840,[8]sheet1!$AC:$AC,[8]sheet1!$AF:$AF,"")</f>
        <v/>
      </c>
      <c r="AR840" s="14"/>
      <c r="AS840" s="14" t="s">
        <v>5465</v>
      </c>
      <c r="AT840" s="14" t="str">
        <f>_xlfn.XLOOKUP(B840,'[9]cell downs 18042026 17h'!$B:$B,'[9]cell downs 18042026 17h'!$B:$B,"")</f>
        <v/>
      </c>
      <c r="AU840" s="14" t="str">
        <f>_xlfn.XLOOKUP(B840,'[10]Cells Huawei 19042026 15h'!$B:$B,'[10]Cells Huawei 19042026 15h'!$B:$B,"")</f>
        <v/>
      </c>
      <c r="AV840" s="9" t="str">
        <f>_xlfn.XLOOKUP(B840,'[11]cells down 19042026 9H40'!$B:$B,'[11]cells down 19042026 9H40'!$B:$B,"")</f>
        <v/>
      </c>
    </row>
    <row r="841" spans="1:48" hidden="1" x14ac:dyDescent="0.3">
      <c r="A841" s="1" t="s">
        <v>2718</v>
      </c>
      <c r="B841" s="8" t="s">
        <v>2719</v>
      </c>
      <c r="C841" s="3" t="str">
        <f>_xlfn.XLOOKUP(B841,'[1]daily break down'!$D:$D,'[1]daily break down'!$E:$E,"")</f>
        <v>Yaounde</v>
      </c>
      <c r="D841" s="1" t="s">
        <v>11</v>
      </c>
      <c r="E841" s="1" t="s">
        <v>12</v>
      </c>
      <c r="F841" s="3" t="s">
        <v>37</v>
      </c>
      <c r="G841" s="1" t="s">
        <v>38</v>
      </c>
      <c r="H841" s="29" t="str">
        <f>_xlfn.XLOOKUP(B841,[2]CALCULATION!$B:$B,[2]CALCULATION!$H:$H,"")</f>
        <v>ZTE</v>
      </c>
      <c r="I841" s="26">
        <v>0</v>
      </c>
      <c r="J841" s="26">
        <v>5.9355140640293569E-2</v>
      </c>
      <c r="K841" s="26">
        <v>2.0260648968561269E-2</v>
      </c>
      <c r="L841" s="26">
        <v>0</v>
      </c>
      <c r="M841" s="26">
        <v>0</v>
      </c>
      <c r="N841" s="26">
        <v>2.9427879223703837E-3</v>
      </c>
      <c r="O841" s="26">
        <v>0</v>
      </c>
      <c r="P841" s="114" t="s">
        <v>6364</v>
      </c>
      <c r="Q841" s="42" t="s">
        <v>5538</v>
      </c>
      <c r="R841" s="42"/>
      <c r="S841" s="41" t="str" cm="1">
        <f t="array" ref="S841">IFERROR(_xlfn.IFS(
U841="MPR ISSUE","PDH",
U841="BSS Hardware Issue","BSS",
U841="Sites strategiques, MLL, Pylone, etc.","ENVTECH",
U841="AKTIVCO DEFAUT GE &amp; POWER Cabinet","AKTIVCO",
U841="AKTIVCO Coupure ENEO &amp; Baisse de tension","AKTIVCO GRID ONLY",
U841="Coupure ENEO &amp; Baisse de tension","IHS GRID ONLY",
U841="Defaut GE &amp; POWER Cabinet","IHS",
U841="Sharing","Partners",
U841="Sites strategiques &amp; DataCenter","SST &amp; DC",
U841="Exclu","Exclu",
U841="SAT","SAT",
U841="SPARE-ISSUE","SPARE-ISSUE",
U841="Fiber CAmtel","TRANS_FO_CAMTEL",
U841="Fiber AOF","Fiber AOF",
U841="Projet OCM (HUAWEI)","TRAVAUX-HUAWEI",
U841="Projet OCM (NOKIA)","TRAVAUX-NOKIA",
U841="ACCESS-ISSUE","ACCESS-ISSUE",
U841="Projet OCM (ZTE, NOKIA, autres projets)","TRAVAUX OCM",
U841="No root CAuse","No root cause",
U841="ODU HS","PDH",
U841="IP &amp; VLAN","PDH",
U841="Warehouse HUAWEI","SPARE-ISSUE",
U841="SPARE-HS","SPARE-ISSUE",
U841="Power Telco","BSS",U841="no impacts","no impacts"
),"")</f>
        <v>No root cause</v>
      </c>
      <c r="T841" s="41" t="str" cm="1">
        <f t="array" ref="T841">IFERROR(_xlfn.IFS(
U841="MPR ISSUE","TX ISSUE",
U841="BSS Hardware Issue","RAN ISSUE",
U841="Sites strategiques, MLL, Pylone, etc.","ENVTECH",
U841="AKTIVCO DEFAUT GE &amp; POWER Cabinet","POWER ISSUE",
U841="AKTIVCO Coupure ENEO &amp; Baisse de tension","POWER ISSUE",
U841="Coupure ENEO &amp; Baisse de tension","POWER ISSUE",
U841="Defaut GE &amp; POWER Cabinet","POWER ISSUE",
U841="Sharing","POWER ISSUE",
U841="Sites strategiques &amp; DataCenter","POWER ISSUE",
U841="Exclu","Exclu",
U841="SAT","TX ISSUE",
U841="SPARE-ISSUE","SPARE-ISSUE",
U841="Fiber CAmtel","TX ISSUE",
U841="Fiber AOF","TX ISSUE",
U841="Projet OCM (HUAWEI)","TRAVAUX-HUAWEI",
U841="Projet OCM (NOKIA)","TRAVAUX -NOKIA",
U841="ACCESS-ISSUE","ACCESS-ISSUE",
U841="Projet OCM (ZTE, NOKIA, autres projets)","TRAVAUX OCM",
U841="No root CAuse","No root cause",
U841="ODU HS","TX ISSUE",
U841="IP &amp; VLAN","TX ISSUE",
U841="Warehouse HUAWEI","SPARE-ISSUE",
U841="SPARE-HS","SPARE-ISSUE",
U841="Power Telco","RAN ISSUE",U841="no impacts","no impacts"
),"")</f>
        <v>No root cause</v>
      </c>
      <c r="U841" s="68" t="s">
        <v>5691</v>
      </c>
      <c r="V841" s="41" t="str" cm="1">
        <f t="array" ref="V841">IFERROR(_xlfn.IFS(
U841="MPR ISSUE","ACTIVE",
U841="BSS Hardware Issue","ACTIVE",
U841="Sites strategiques, MLL, Pylone, etc.","PASSIVE",
U841="AKTIVCO DEFAUT GE &amp; POWER Cabinet","PASSIVE",
U841="AKTIVCO Coupure ENEO &amp; Baisse de tension","PASSIVE",
U841="Coupure ENEO &amp; Baisse de tension","PASSIVE",
U841="Defaut GE &amp; POWER Cabinet","PASSIVE",
U841="Sharing","PASSIVE",
U841="Sites strategiques &amp; DataCenter","PASSIVE",
U841="Exclu","Exclu",
U841="SAT","ACTIVE",
U841="SPARE-ISSUE","SPARE-ISSUE",
U841="Fiber CAmtel","ACTIVE",
U841="Fiber AOF","ACTIVE",
U841="Projet OCM (HUAWEI)","PLANNED WORKS",
U841="Projet OCM (NOKIA)","PLANNED WORKS",
U841="ACCESS-ISSUE","ACCESS-ISSUE",
U841="Projet OCM (ZTE, NOKIA, autres projets)","PLANNED WORKS",
U841="No root CAuse","No root cause",
U841="ODU HS","ACTIVE",
U841="IP &amp; VLAN","ACTIVE",
U841="Warehouse HUAWEI","SPARE-ISSUE",
U841="SPARE-HS","SPARE-ISSUE",
U841="Power Telco","ACTIVE", U841="no impacts","no impacts"
),"")</f>
        <v>No root cause</v>
      </c>
      <c r="W841" s="113"/>
      <c r="X841" s="113"/>
      <c r="Y841" s="113"/>
      <c r="Z841" s="113"/>
      <c r="AA841" s="113"/>
      <c r="AB841" s="17" t="s">
        <v>5465</v>
      </c>
      <c r="AC841" s="17" t="str">
        <f>_xlfn.XLOOKUP(B841,'INCIDENT-04-27-2026'!E:E,'INCIDENT-04-27-2026'!F:F,"")</f>
        <v/>
      </c>
      <c r="AD841" s="9"/>
      <c r="AE841" s="7" t="s">
        <v>5465</v>
      </c>
      <c r="AF841" s="6" t="str">
        <f>_xlfn.XLOOKUP(B841,'[13]Input_27-04'!$B:$B,'[13]Input_27-04'!$M:$M,"")</f>
        <v/>
      </c>
      <c r="AG841" s="7"/>
      <c r="AH841" s="3"/>
      <c r="AI841" s="18" t="str">
        <f>_xlfn.XLOOKUP(B841,'[3]Cells Huawei 27042026 10h'!$B:$B,'[3]Cells Huawei 27042026 10h'!$T:$T,"")</f>
        <v/>
      </c>
      <c r="AJ841" s="18" t="str">
        <f>_xlfn.XLOOKUP(B841,'[3]Cells Huawei 27042026 15h'!$B:$B,'[3]Cells Huawei 27042026 15h'!$T:$T,"")</f>
        <v/>
      </c>
      <c r="AK841" s="18" t="str">
        <f>_xlfn.XLOOKUP(B841,'[4]cells down 27042026 11h28'!$B:$B,'[4]cells down 27042026 11h28'!$R:$R,"")</f>
        <v/>
      </c>
      <c r="AL841" s="18" t="str">
        <f>_xlfn.XLOOKUP(B841,'[4]cells down 27042026 18h01'!$B:$B,'[4]cells down 27042026 18h01'!$R:$R,"")</f>
        <v/>
      </c>
      <c r="AM841" s="18" t="str">
        <f>_xlfn.XLOOKUP(B841,'[5]cell downs 27042026 11h'!$B:$B,'[5]cell downs 27042026 11h'!$R:$R,"")</f>
        <v/>
      </c>
      <c r="AN841" s="18" t="str">
        <f>_xlfn.XLOOKUP(B841,'[5]cell downs 27042026 17h40'!$B:$B,'[5]cell downs 27042026 17h40'!$R:$R,"")</f>
        <v/>
      </c>
      <c r="AO841" s="18" t="str">
        <f>_xlfn.XLOOKUP(B841,'[6]ALL SITES DOWN'!$D:$D,'[6]ALL SITES DOWN'!$J:$J,"")</f>
        <v/>
      </c>
      <c r="AP841" s="18" t="str">
        <f>_xlfn.XLOOKUP(B841,'[7]ALL SITES DOWN'!$D:$D,'[7]ALL SITES DOWN'!$J:$J,"")</f>
        <v/>
      </c>
      <c r="AQ841" s="9" t="str">
        <f>_xlfn.XLOOKUP(B841,[8]sheet1!$AC:$AC,[8]sheet1!$AF:$AF,"")</f>
        <v/>
      </c>
      <c r="AR841" s="14"/>
      <c r="AS841" s="14" t="s">
        <v>5465</v>
      </c>
      <c r="AT841" s="14" t="str">
        <f>_xlfn.XLOOKUP(B841,'[9]cell downs 18042026 17h'!$B:$B,'[9]cell downs 18042026 17h'!$B:$B,"")</f>
        <v/>
      </c>
      <c r="AU841" s="14" t="str">
        <f>_xlfn.XLOOKUP(B841,'[10]Cells Huawei 19042026 15h'!$B:$B,'[10]Cells Huawei 19042026 15h'!$B:$B,"")</f>
        <v/>
      </c>
      <c r="AV841" s="9" t="str">
        <f>_xlfn.XLOOKUP(B841,'[11]cells down 19042026 9H40'!$B:$B,'[11]cells down 19042026 9H40'!$B:$B,"")</f>
        <v/>
      </c>
    </row>
    <row r="842" spans="1:48" hidden="1" x14ac:dyDescent="0.3">
      <c r="A842" s="1" t="s">
        <v>4753</v>
      </c>
      <c r="B842" s="8" t="s">
        <v>4754</v>
      </c>
      <c r="C842" s="3" t="str">
        <f>_xlfn.XLOOKUP(B842,'[1]daily break down'!$D:$D,'[1]daily break down'!$E:$E,"")</f>
        <v>Douala</v>
      </c>
      <c r="D842" s="1"/>
      <c r="E842" s="1"/>
      <c r="F842" s="3" t="s">
        <v>31</v>
      </c>
      <c r="G842" s="1" t="s">
        <v>32</v>
      </c>
      <c r="H842" s="29" t="str">
        <f>_xlfn.XLOOKUP(B842,[2]CALCULATION!$B:$B,[2]CALCULATION!$H:$H,"")</f>
        <v>ZTE</v>
      </c>
      <c r="I842" s="26">
        <v>0</v>
      </c>
      <c r="J842" s="26">
        <v>0</v>
      </c>
      <c r="K842" s="26">
        <v>0</v>
      </c>
      <c r="L842" s="26">
        <v>0</v>
      </c>
      <c r="M842" s="26">
        <v>0</v>
      </c>
      <c r="N842" s="26">
        <v>2.56825127770507E-3</v>
      </c>
      <c r="O842" s="26">
        <v>0</v>
      </c>
      <c r="P842" s="114" t="s">
        <v>6364</v>
      </c>
      <c r="Q842" s="42" t="s">
        <v>5538</v>
      </c>
      <c r="R842" s="42"/>
      <c r="S842" s="41" t="str" cm="1">
        <f t="array" ref="S842">IFERROR(_xlfn.IFS(
U842="MPR ISSUE","PDH",
U842="BSS Hardware Issue","BSS",
U842="Sites strategiques, MLL, Pylone, etc.","ENVTECH",
U842="AKTIVCO DEFAUT GE &amp; POWER Cabinet","AKTIVCO",
U842="AKTIVCO Coupure ENEO &amp; Baisse de tension","AKTIVCO GRID ONLY",
U842="Coupure ENEO &amp; Baisse de tension","IHS GRID ONLY",
U842="Defaut GE &amp; POWER Cabinet","IHS",
U842="Sharing","Partners",
U842="Sites strategiques &amp; DataCenter","SST &amp; DC",
U842="Exclu","Exclu",
U842="SAT","SAT",
U842="SPARE-ISSUE","SPARE-ISSUE",
U842="Fiber CAmtel","TRANS_FO_CAMTEL",
U842="Fiber AOF","Fiber AOF",
U842="Projet OCM (HUAWEI)","TRAVAUX-HUAWEI",
U842="Projet OCM (NOKIA)","TRAVAUX-NOKIA",
U842="ACCESS-ISSUE","ACCESS-ISSUE",
U842="Projet OCM (ZTE, NOKIA, autres projets)","TRAVAUX OCM",
U842="No root CAuse","No root cause",
U842="ODU HS","PDH",
U842="IP &amp; VLAN","PDH",
U842="Warehouse HUAWEI","SPARE-ISSUE",
U842="SPARE-HS","SPARE-ISSUE",
U842="Power Telco","BSS",U842="no impacts","no impacts"
),"")</f>
        <v>No root cause</v>
      </c>
      <c r="T842" s="41" t="str" cm="1">
        <f t="array" ref="T842">IFERROR(_xlfn.IFS(
U842="MPR ISSUE","TX ISSUE",
U842="BSS Hardware Issue","RAN ISSUE",
U842="Sites strategiques, MLL, Pylone, etc.","ENVTECH",
U842="AKTIVCO DEFAUT GE &amp; POWER Cabinet","POWER ISSUE",
U842="AKTIVCO Coupure ENEO &amp; Baisse de tension","POWER ISSUE",
U842="Coupure ENEO &amp; Baisse de tension","POWER ISSUE",
U842="Defaut GE &amp; POWER Cabinet","POWER ISSUE",
U842="Sharing","POWER ISSUE",
U842="Sites strategiques &amp; DataCenter","POWER ISSUE",
U842="Exclu","Exclu",
U842="SAT","TX ISSUE",
U842="SPARE-ISSUE","SPARE-ISSUE",
U842="Fiber CAmtel","TX ISSUE",
U842="Fiber AOF","TX ISSUE",
U842="Projet OCM (HUAWEI)","TRAVAUX-HUAWEI",
U842="Projet OCM (NOKIA)","TRAVAUX -NOKIA",
U842="ACCESS-ISSUE","ACCESS-ISSUE",
U842="Projet OCM (ZTE, NOKIA, autres projets)","TRAVAUX OCM",
U842="No root CAuse","No root cause",
U842="ODU HS","TX ISSUE",
U842="IP &amp; VLAN","TX ISSUE",
U842="Warehouse HUAWEI","SPARE-ISSUE",
U842="SPARE-HS","SPARE-ISSUE",
U842="Power Telco","RAN ISSUE",U842="no impacts","no impacts"
),"")</f>
        <v>No root cause</v>
      </c>
      <c r="U842" s="68" t="s">
        <v>5691</v>
      </c>
      <c r="V842" s="41" t="str" cm="1">
        <f t="array" ref="V842">IFERROR(_xlfn.IFS(
U842="MPR ISSUE","ACTIVE",
U842="BSS Hardware Issue","ACTIVE",
U842="Sites strategiques, MLL, Pylone, etc.","PASSIVE",
U842="AKTIVCO DEFAUT GE &amp; POWER Cabinet","PASSIVE",
U842="AKTIVCO Coupure ENEO &amp; Baisse de tension","PASSIVE",
U842="Coupure ENEO &amp; Baisse de tension","PASSIVE",
U842="Defaut GE &amp; POWER Cabinet","PASSIVE",
U842="Sharing","PASSIVE",
U842="Sites strategiques &amp; DataCenter","PASSIVE",
U842="Exclu","Exclu",
U842="SAT","ACTIVE",
U842="SPARE-ISSUE","SPARE-ISSUE",
U842="Fiber CAmtel","ACTIVE",
U842="Fiber AOF","ACTIVE",
U842="Projet OCM (HUAWEI)","PLANNED WORKS",
U842="Projet OCM (NOKIA)","PLANNED WORKS",
U842="ACCESS-ISSUE","ACCESS-ISSUE",
U842="Projet OCM (ZTE, NOKIA, autres projets)","PLANNED WORKS",
U842="No root CAuse","No root cause",
U842="ODU HS","ACTIVE",
U842="IP &amp; VLAN","ACTIVE",
U842="Warehouse HUAWEI","SPARE-ISSUE",
U842="SPARE-HS","SPARE-ISSUE",
U842="Power Telco","ACTIVE", U842="no impacts","no impacts"
),"")</f>
        <v>No root cause</v>
      </c>
      <c r="W842" s="113"/>
      <c r="X842" s="113"/>
      <c r="Y842" s="113"/>
      <c r="Z842" s="113"/>
      <c r="AA842" s="113"/>
      <c r="AB842" s="17" t="s">
        <v>5465</v>
      </c>
      <c r="AC842" s="17" t="str">
        <f>_xlfn.XLOOKUP(B842,'INCIDENT-04-27-2026'!E:E,'INCIDENT-04-27-2026'!F:F,"")</f>
        <v/>
      </c>
      <c r="AD842" s="9"/>
      <c r="AE842" s="7" t="s">
        <v>5465</v>
      </c>
      <c r="AF842" s="6" t="str">
        <f>_xlfn.XLOOKUP(B842,'[13]Input_27-04'!$B:$B,'[13]Input_27-04'!$M:$M,"")</f>
        <v/>
      </c>
      <c r="AG842" s="7"/>
      <c r="AH842" s="3"/>
      <c r="AI842" s="18" t="str">
        <f>_xlfn.XLOOKUP(B842,'[3]Cells Huawei 27042026 10h'!$B:$B,'[3]Cells Huawei 27042026 10h'!$T:$T,"")</f>
        <v/>
      </c>
      <c r="AJ842" s="18" t="str">
        <f>_xlfn.XLOOKUP(B842,'[3]Cells Huawei 27042026 15h'!$B:$B,'[3]Cells Huawei 27042026 15h'!$T:$T,"")</f>
        <v/>
      </c>
      <c r="AK842" s="18" t="str">
        <f>_xlfn.XLOOKUP(B842,'[4]cells down 27042026 11h28'!$B:$B,'[4]cells down 27042026 11h28'!$R:$R,"")</f>
        <v/>
      </c>
      <c r="AL842" s="18" t="str">
        <f>_xlfn.XLOOKUP(B842,'[4]cells down 27042026 18h01'!$B:$B,'[4]cells down 27042026 18h01'!$R:$R,"")</f>
        <v/>
      </c>
      <c r="AM842" s="18" t="str">
        <f>_xlfn.XLOOKUP(B842,'[5]cell downs 27042026 11h'!$B:$B,'[5]cell downs 27042026 11h'!$R:$R,"")</f>
        <v/>
      </c>
      <c r="AN842" s="18" t="str">
        <f>_xlfn.XLOOKUP(B842,'[5]cell downs 27042026 17h40'!$B:$B,'[5]cell downs 27042026 17h40'!$R:$R,"")</f>
        <v/>
      </c>
      <c r="AO842" s="18" t="str">
        <f>_xlfn.XLOOKUP(B842,'[6]ALL SITES DOWN'!$D:$D,'[6]ALL SITES DOWN'!$J:$J,"")</f>
        <v/>
      </c>
      <c r="AP842" s="18" t="str">
        <f>_xlfn.XLOOKUP(B842,'[7]ALL SITES DOWN'!$D:$D,'[7]ALL SITES DOWN'!$J:$J,"")</f>
        <v/>
      </c>
      <c r="AQ842" s="9" t="str">
        <f>_xlfn.XLOOKUP(B842,[8]sheet1!$AC:$AC,[8]sheet1!$AF:$AF,"")</f>
        <v/>
      </c>
      <c r="AR842" s="14"/>
      <c r="AS842" s="14" t="s">
        <v>5465</v>
      </c>
      <c r="AT842" s="14" t="str">
        <f>_xlfn.XLOOKUP(B842,'[9]cell downs 18042026 17h'!$B:$B,'[9]cell downs 18042026 17h'!$B:$B,"")</f>
        <v/>
      </c>
      <c r="AU842" s="14" t="str">
        <f>_xlfn.XLOOKUP(B842,'[10]Cells Huawei 19042026 15h'!$B:$B,'[10]Cells Huawei 19042026 15h'!$B:$B,"")</f>
        <v/>
      </c>
      <c r="AV842" s="9" t="str">
        <f>_xlfn.XLOOKUP(B842,'[11]cells down 19042026 9H40'!$B:$B,'[11]cells down 19042026 9H40'!$B:$B,"")</f>
        <v/>
      </c>
    </row>
    <row r="843" spans="1:48" hidden="1" x14ac:dyDescent="0.3">
      <c r="A843" s="1" t="s">
        <v>2426</v>
      </c>
      <c r="B843" s="8" t="s">
        <v>2427</v>
      </c>
      <c r="C843" s="3" t="str">
        <f>_xlfn.XLOOKUP(B843,'[1]daily break down'!$D:$D,'[1]daily break down'!$E:$E,"")</f>
        <v>Douala</v>
      </c>
      <c r="D843" s="1" t="s">
        <v>11</v>
      </c>
      <c r="E843" s="1" t="s">
        <v>12</v>
      </c>
      <c r="F843" s="3" t="s">
        <v>31</v>
      </c>
      <c r="G843" s="1" t="s">
        <v>32</v>
      </c>
      <c r="H843" s="29" t="str">
        <f>_xlfn.XLOOKUP(B843,[2]CALCULATION!$B:$B,[2]CALCULATION!$H:$H,"")</f>
        <v>ZTE</v>
      </c>
      <c r="I843" s="26">
        <v>0</v>
      </c>
      <c r="J843" s="26">
        <v>0</v>
      </c>
      <c r="K843" s="26">
        <v>0</v>
      </c>
      <c r="L843" s="26">
        <v>0</v>
      </c>
      <c r="M843" s="26">
        <v>0</v>
      </c>
      <c r="N843" s="26">
        <v>2.4255706511658228E-3</v>
      </c>
      <c r="O843" s="26">
        <v>0</v>
      </c>
      <c r="P843" s="114" t="s">
        <v>6364</v>
      </c>
      <c r="Q843" s="42" t="s">
        <v>5538</v>
      </c>
      <c r="R843" s="42"/>
      <c r="S843" s="41" t="str" cm="1">
        <f t="array" ref="S843">IFERROR(_xlfn.IFS(
U843="MPR ISSUE","PDH",
U843="BSS Hardware Issue","BSS",
U843="Sites strategiques, MLL, Pylone, etc.","ENVTECH",
U843="AKTIVCO DEFAUT GE &amp; POWER Cabinet","AKTIVCO",
U843="AKTIVCO Coupure ENEO &amp; Baisse de tension","AKTIVCO GRID ONLY",
U843="Coupure ENEO &amp; Baisse de tension","IHS GRID ONLY",
U843="Defaut GE &amp; POWER Cabinet","IHS",
U843="Sharing","Partners",
U843="Sites strategiques &amp; DataCenter","SST &amp; DC",
U843="Exclu","Exclu",
U843="SAT","SAT",
U843="SPARE-ISSUE","SPARE-ISSUE",
U843="Fiber CAmtel","TRANS_FO_CAMTEL",
U843="Fiber AOF","Fiber AOF",
U843="Projet OCM (HUAWEI)","TRAVAUX-HUAWEI",
U843="Projet OCM (NOKIA)","TRAVAUX-NOKIA",
U843="ACCESS-ISSUE","ACCESS-ISSUE",
U843="Projet OCM (ZTE, NOKIA, autres projets)","TRAVAUX OCM",
U843="No root CAuse","No root cause",
U843="ODU HS","PDH",
U843="IP &amp; VLAN","PDH",
U843="Warehouse HUAWEI","SPARE-ISSUE",
U843="SPARE-HS","SPARE-ISSUE",
U843="Power Telco","BSS",U843="no impacts","no impacts"
),"")</f>
        <v>No root cause</v>
      </c>
      <c r="T843" s="41" t="str" cm="1">
        <f t="array" ref="T843">IFERROR(_xlfn.IFS(
U843="MPR ISSUE","TX ISSUE",
U843="BSS Hardware Issue","RAN ISSUE",
U843="Sites strategiques, MLL, Pylone, etc.","ENVTECH",
U843="AKTIVCO DEFAUT GE &amp; POWER Cabinet","POWER ISSUE",
U843="AKTIVCO Coupure ENEO &amp; Baisse de tension","POWER ISSUE",
U843="Coupure ENEO &amp; Baisse de tension","POWER ISSUE",
U843="Defaut GE &amp; POWER Cabinet","POWER ISSUE",
U843="Sharing","POWER ISSUE",
U843="Sites strategiques &amp; DataCenter","POWER ISSUE",
U843="Exclu","Exclu",
U843="SAT","TX ISSUE",
U843="SPARE-ISSUE","SPARE-ISSUE",
U843="Fiber CAmtel","TX ISSUE",
U843="Fiber AOF","TX ISSUE",
U843="Projet OCM (HUAWEI)","TRAVAUX-HUAWEI",
U843="Projet OCM (NOKIA)","TRAVAUX -NOKIA",
U843="ACCESS-ISSUE","ACCESS-ISSUE",
U843="Projet OCM (ZTE, NOKIA, autres projets)","TRAVAUX OCM",
U843="No root CAuse","No root cause",
U843="ODU HS","TX ISSUE",
U843="IP &amp; VLAN","TX ISSUE",
U843="Warehouse HUAWEI","SPARE-ISSUE",
U843="SPARE-HS","SPARE-ISSUE",
U843="Power Telco","RAN ISSUE",U843="no impacts","no impacts"
),"")</f>
        <v>No root cause</v>
      </c>
      <c r="U843" s="68" t="s">
        <v>5691</v>
      </c>
      <c r="V843" s="41" t="str" cm="1">
        <f t="array" ref="V843">IFERROR(_xlfn.IFS(
U843="MPR ISSUE","ACTIVE",
U843="BSS Hardware Issue","ACTIVE",
U843="Sites strategiques, MLL, Pylone, etc.","PASSIVE",
U843="AKTIVCO DEFAUT GE &amp; POWER Cabinet","PASSIVE",
U843="AKTIVCO Coupure ENEO &amp; Baisse de tension","PASSIVE",
U843="Coupure ENEO &amp; Baisse de tension","PASSIVE",
U843="Defaut GE &amp; POWER Cabinet","PASSIVE",
U843="Sharing","PASSIVE",
U843="Sites strategiques &amp; DataCenter","PASSIVE",
U843="Exclu","Exclu",
U843="SAT","ACTIVE",
U843="SPARE-ISSUE","SPARE-ISSUE",
U843="Fiber CAmtel","ACTIVE",
U843="Fiber AOF","ACTIVE",
U843="Projet OCM (HUAWEI)","PLANNED WORKS",
U843="Projet OCM (NOKIA)","PLANNED WORKS",
U843="ACCESS-ISSUE","ACCESS-ISSUE",
U843="Projet OCM (ZTE, NOKIA, autres projets)","PLANNED WORKS",
U843="No root CAuse","No root cause",
U843="ODU HS","ACTIVE",
U843="IP &amp; VLAN","ACTIVE",
U843="Warehouse HUAWEI","SPARE-ISSUE",
U843="SPARE-HS","SPARE-ISSUE",
U843="Power Telco","ACTIVE", U843="no impacts","no impacts"
),"")</f>
        <v>No root cause</v>
      </c>
      <c r="W843" s="113"/>
      <c r="X843" s="113"/>
      <c r="Y843" s="113"/>
      <c r="Z843" s="113"/>
      <c r="AA843" s="113"/>
      <c r="AB843" s="17" t="s">
        <v>5465</v>
      </c>
      <c r="AC843" s="17" t="str">
        <f>_xlfn.XLOOKUP(B843,'INCIDENT-04-27-2026'!E:E,'INCIDENT-04-27-2026'!F:F,"")</f>
        <v/>
      </c>
      <c r="AD843" s="9"/>
      <c r="AE843" s="7" t="s">
        <v>5465</v>
      </c>
      <c r="AF843" s="6" t="str">
        <f>_xlfn.XLOOKUP(B843,'[13]Input_27-04'!$B:$B,'[13]Input_27-04'!$M:$M,"")</f>
        <v/>
      </c>
      <c r="AG843" s="7"/>
      <c r="AH843" s="3"/>
      <c r="AI843" s="18" t="str">
        <f>_xlfn.XLOOKUP(B843,'[3]Cells Huawei 27042026 10h'!$B:$B,'[3]Cells Huawei 27042026 10h'!$T:$T,"")</f>
        <v/>
      </c>
      <c r="AJ843" s="18" t="str">
        <f>_xlfn.XLOOKUP(B843,'[3]Cells Huawei 27042026 15h'!$B:$B,'[3]Cells Huawei 27042026 15h'!$T:$T,"")</f>
        <v/>
      </c>
      <c r="AK843" s="18" t="str">
        <f>_xlfn.XLOOKUP(B843,'[4]cells down 27042026 11h28'!$B:$B,'[4]cells down 27042026 11h28'!$R:$R,"")</f>
        <v/>
      </c>
      <c r="AL843" s="18" t="str">
        <f>_xlfn.XLOOKUP(B843,'[4]cells down 27042026 18h01'!$B:$B,'[4]cells down 27042026 18h01'!$R:$R,"")</f>
        <v/>
      </c>
      <c r="AM843" s="18" t="str">
        <f>_xlfn.XLOOKUP(B843,'[5]cell downs 27042026 11h'!$B:$B,'[5]cell downs 27042026 11h'!$R:$R,"")</f>
        <v/>
      </c>
      <c r="AN843" s="18" t="str">
        <f>_xlfn.XLOOKUP(B843,'[5]cell downs 27042026 17h40'!$B:$B,'[5]cell downs 27042026 17h40'!$R:$R,"")</f>
        <v/>
      </c>
      <c r="AO843" s="18" t="str">
        <f>_xlfn.XLOOKUP(B843,'[6]ALL SITES DOWN'!$D:$D,'[6]ALL SITES DOWN'!$J:$J,"")</f>
        <v/>
      </c>
      <c r="AP843" s="18" t="str">
        <f>_xlfn.XLOOKUP(B843,'[7]ALL SITES DOWN'!$D:$D,'[7]ALL SITES DOWN'!$J:$J,"")</f>
        <v/>
      </c>
      <c r="AQ843" s="9" t="str">
        <f>_xlfn.XLOOKUP(B843,[8]sheet1!$AC:$AC,[8]sheet1!$AF:$AF,"")</f>
        <v/>
      </c>
      <c r="AR843" s="14"/>
      <c r="AS843" s="14" t="s">
        <v>5465</v>
      </c>
      <c r="AT843" s="14" t="str">
        <f>_xlfn.XLOOKUP(B843,'[9]cell downs 18042026 17h'!$B:$B,'[9]cell downs 18042026 17h'!$B:$B,"")</f>
        <v/>
      </c>
      <c r="AU843" s="14" t="str">
        <f>_xlfn.XLOOKUP(B843,'[10]Cells Huawei 19042026 15h'!$B:$B,'[10]Cells Huawei 19042026 15h'!$B:$B,"")</f>
        <v/>
      </c>
      <c r="AV843" s="9" t="str">
        <f>_xlfn.XLOOKUP(B843,'[11]cells down 19042026 9H40'!$B:$B,'[11]cells down 19042026 9H40'!$B:$B,"")</f>
        <v/>
      </c>
    </row>
    <row r="844" spans="1:48" hidden="1" x14ac:dyDescent="0.3">
      <c r="A844" s="1" t="s">
        <v>3316</v>
      </c>
      <c r="B844" s="8" t="s">
        <v>3317</v>
      </c>
      <c r="C844" s="3" t="str">
        <f>_xlfn.XLOOKUP(B844,'[1]daily break down'!$D:$D,'[1]daily break down'!$E:$E,"")</f>
        <v>Douala</v>
      </c>
      <c r="D844" s="1" t="s">
        <v>11</v>
      </c>
      <c r="E844" s="1" t="s">
        <v>12</v>
      </c>
      <c r="F844" s="3" t="s">
        <v>31</v>
      </c>
      <c r="G844" s="1" t="s">
        <v>32</v>
      </c>
      <c r="H844" s="29" t="str">
        <f>_xlfn.XLOOKUP(B844,[2]CALCULATION!$B:$B,[2]CALCULATION!$H:$H,"")</f>
        <v>ZTE</v>
      </c>
      <c r="I844" s="26">
        <v>0</v>
      </c>
      <c r="J844" s="26">
        <v>0.77719920783716157</v>
      </c>
      <c r="K844" s="26">
        <v>0</v>
      </c>
      <c r="L844" s="26">
        <v>0</v>
      </c>
      <c r="M844" s="26">
        <v>0</v>
      </c>
      <c r="N844" s="26">
        <v>2.3720654162136274E-3</v>
      </c>
      <c r="O844" s="26">
        <v>0</v>
      </c>
      <c r="P844" s="114" t="s">
        <v>6364</v>
      </c>
      <c r="Q844" s="42" t="s">
        <v>5538</v>
      </c>
      <c r="R844" s="42"/>
      <c r="S844" s="41" t="str" cm="1">
        <f t="array" ref="S844">IFERROR(_xlfn.IFS(
U844="MPR ISSUE","PDH",
U844="BSS Hardware Issue","BSS",
U844="Sites strategiques, MLL, Pylone, etc.","ENVTECH",
U844="AKTIVCO DEFAUT GE &amp; POWER Cabinet","AKTIVCO",
U844="AKTIVCO Coupure ENEO &amp; Baisse de tension","AKTIVCO GRID ONLY",
U844="Coupure ENEO &amp; Baisse de tension","IHS GRID ONLY",
U844="Defaut GE &amp; POWER Cabinet","IHS",
U844="Sharing","Partners",
U844="Sites strategiques &amp; DataCenter","SST &amp; DC",
U844="Exclu","Exclu",
U844="SAT","SAT",
U844="SPARE-ISSUE","SPARE-ISSUE",
U844="Fiber CAmtel","TRANS_FO_CAMTEL",
U844="Fiber AOF","Fiber AOF",
U844="Projet OCM (HUAWEI)","TRAVAUX-HUAWEI",
U844="Projet OCM (NOKIA)","TRAVAUX-NOKIA",
U844="ACCESS-ISSUE","ACCESS-ISSUE",
U844="Projet OCM (ZTE, NOKIA, autres projets)","TRAVAUX OCM",
U844="No root CAuse","No root cause",
U844="ODU HS","PDH",
U844="IP &amp; VLAN","PDH",
U844="Warehouse HUAWEI","SPARE-ISSUE",
U844="SPARE-HS","SPARE-ISSUE",
U844="Power Telco","BSS",U844="no impacts","no impacts"
),"")</f>
        <v>No root cause</v>
      </c>
      <c r="T844" s="41" t="str" cm="1">
        <f t="array" ref="T844">IFERROR(_xlfn.IFS(
U844="MPR ISSUE","TX ISSUE",
U844="BSS Hardware Issue","RAN ISSUE",
U844="Sites strategiques, MLL, Pylone, etc.","ENVTECH",
U844="AKTIVCO DEFAUT GE &amp; POWER Cabinet","POWER ISSUE",
U844="AKTIVCO Coupure ENEO &amp; Baisse de tension","POWER ISSUE",
U844="Coupure ENEO &amp; Baisse de tension","POWER ISSUE",
U844="Defaut GE &amp; POWER Cabinet","POWER ISSUE",
U844="Sharing","POWER ISSUE",
U844="Sites strategiques &amp; DataCenter","POWER ISSUE",
U844="Exclu","Exclu",
U844="SAT","TX ISSUE",
U844="SPARE-ISSUE","SPARE-ISSUE",
U844="Fiber CAmtel","TX ISSUE",
U844="Fiber AOF","TX ISSUE",
U844="Projet OCM (HUAWEI)","TRAVAUX-HUAWEI",
U844="Projet OCM (NOKIA)","TRAVAUX -NOKIA",
U844="ACCESS-ISSUE","ACCESS-ISSUE",
U844="Projet OCM (ZTE, NOKIA, autres projets)","TRAVAUX OCM",
U844="No root CAuse","No root cause",
U844="ODU HS","TX ISSUE",
U844="IP &amp; VLAN","TX ISSUE",
U844="Warehouse HUAWEI","SPARE-ISSUE",
U844="SPARE-HS","SPARE-ISSUE",
U844="Power Telco","RAN ISSUE",U844="no impacts","no impacts"
),"")</f>
        <v>No root cause</v>
      </c>
      <c r="U844" s="68" t="s">
        <v>5691</v>
      </c>
      <c r="V844" s="41" t="str" cm="1">
        <f t="array" ref="V844">IFERROR(_xlfn.IFS(
U844="MPR ISSUE","ACTIVE",
U844="BSS Hardware Issue","ACTIVE",
U844="Sites strategiques, MLL, Pylone, etc.","PASSIVE",
U844="AKTIVCO DEFAUT GE &amp; POWER Cabinet","PASSIVE",
U844="AKTIVCO Coupure ENEO &amp; Baisse de tension","PASSIVE",
U844="Coupure ENEO &amp; Baisse de tension","PASSIVE",
U844="Defaut GE &amp; POWER Cabinet","PASSIVE",
U844="Sharing","PASSIVE",
U844="Sites strategiques &amp; DataCenter","PASSIVE",
U844="Exclu","Exclu",
U844="SAT","ACTIVE",
U844="SPARE-ISSUE","SPARE-ISSUE",
U844="Fiber CAmtel","ACTIVE",
U844="Fiber AOF","ACTIVE",
U844="Projet OCM (HUAWEI)","PLANNED WORKS",
U844="Projet OCM (NOKIA)","PLANNED WORKS",
U844="ACCESS-ISSUE","ACCESS-ISSUE",
U844="Projet OCM (ZTE, NOKIA, autres projets)","PLANNED WORKS",
U844="No root CAuse","No root cause",
U844="ODU HS","ACTIVE",
U844="IP &amp; VLAN","ACTIVE",
U844="Warehouse HUAWEI","SPARE-ISSUE",
U844="SPARE-HS","SPARE-ISSUE",
U844="Power Telco","ACTIVE", U844="no impacts","no impacts"
),"")</f>
        <v>No root cause</v>
      </c>
      <c r="W844" s="113"/>
      <c r="X844" s="113"/>
      <c r="Y844" s="113"/>
      <c r="Z844" s="113"/>
      <c r="AA844" s="113"/>
      <c r="AB844" s="17" t="s">
        <v>5465</v>
      </c>
      <c r="AC844" s="17" t="str">
        <f>_xlfn.XLOOKUP(B844,'INCIDENT-04-27-2026'!E:E,'INCIDENT-04-27-2026'!F:F,"")</f>
        <v/>
      </c>
      <c r="AD844" s="9"/>
      <c r="AE844" s="7" t="s">
        <v>5465</v>
      </c>
      <c r="AF844" s="6" t="str">
        <f>_xlfn.XLOOKUP(B844,'[13]Input_27-04'!$B:$B,'[13]Input_27-04'!$M:$M,"")</f>
        <v/>
      </c>
      <c r="AG844" s="7"/>
      <c r="AH844" s="3"/>
      <c r="AI844" s="18" t="str">
        <f>_xlfn.XLOOKUP(B844,'[3]Cells Huawei 27042026 10h'!$B:$B,'[3]Cells Huawei 27042026 10h'!$T:$T,"")</f>
        <v/>
      </c>
      <c r="AJ844" s="18" t="str">
        <f>_xlfn.XLOOKUP(B844,'[3]Cells Huawei 27042026 15h'!$B:$B,'[3]Cells Huawei 27042026 15h'!$T:$T,"")</f>
        <v/>
      </c>
      <c r="AK844" s="18" t="str">
        <f>_xlfn.XLOOKUP(B844,'[4]cells down 27042026 11h28'!$B:$B,'[4]cells down 27042026 11h28'!$R:$R,"")</f>
        <v/>
      </c>
      <c r="AL844" s="18" t="str">
        <f>_xlfn.XLOOKUP(B844,'[4]cells down 27042026 18h01'!$B:$B,'[4]cells down 27042026 18h01'!$R:$R,"")</f>
        <v/>
      </c>
      <c r="AM844" s="18" t="str">
        <f>_xlfn.XLOOKUP(B844,'[5]cell downs 27042026 11h'!$B:$B,'[5]cell downs 27042026 11h'!$R:$R,"")</f>
        <v/>
      </c>
      <c r="AN844" s="18" t="str">
        <f>_xlfn.XLOOKUP(B844,'[5]cell downs 27042026 17h40'!$B:$B,'[5]cell downs 27042026 17h40'!$R:$R,"")</f>
        <v/>
      </c>
      <c r="AO844" s="18" t="str">
        <f>_xlfn.XLOOKUP(B844,'[6]ALL SITES DOWN'!$D:$D,'[6]ALL SITES DOWN'!$J:$J,"")</f>
        <v/>
      </c>
      <c r="AP844" s="18" t="str">
        <f>_xlfn.XLOOKUP(B844,'[7]ALL SITES DOWN'!$D:$D,'[7]ALL SITES DOWN'!$J:$J,"")</f>
        <v/>
      </c>
      <c r="AQ844" s="9" t="str">
        <f>_xlfn.XLOOKUP(B844,[8]sheet1!$AC:$AC,[8]sheet1!$AF:$AF,"")</f>
        <v/>
      </c>
      <c r="AR844" s="14"/>
      <c r="AS844" s="14" t="s">
        <v>5465</v>
      </c>
      <c r="AT844" s="14" t="str">
        <f>_xlfn.XLOOKUP(B844,'[9]cell downs 18042026 17h'!$B:$B,'[9]cell downs 18042026 17h'!$B:$B,"")</f>
        <v/>
      </c>
      <c r="AU844" s="14" t="str">
        <f>_xlfn.XLOOKUP(B844,'[10]Cells Huawei 19042026 15h'!$B:$B,'[10]Cells Huawei 19042026 15h'!$B:$B,"")</f>
        <v/>
      </c>
      <c r="AV844" s="9" t="str">
        <f>_xlfn.XLOOKUP(B844,'[11]cells down 19042026 9H40'!$B:$B,'[11]cells down 19042026 9H40'!$B:$B,"")</f>
        <v/>
      </c>
    </row>
    <row r="845" spans="1:48" hidden="1" x14ac:dyDescent="0.3">
      <c r="A845" s="1" t="s">
        <v>2401</v>
      </c>
      <c r="B845" s="1" t="s">
        <v>2402</v>
      </c>
      <c r="C845" s="3" t="str">
        <f>_xlfn.XLOOKUP(B845,'[1]daily break down'!$D:$D,'[1]daily break down'!$E:$E,"")</f>
        <v>Douala</v>
      </c>
      <c r="D845" s="1" t="s">
        <v>21</v>
      </c>
      <c r="E845" s="1" t="s">
        <v>125</v>
      </c>
      <c r="F845" s="3" t="s">
        <v>31</v>
      </c>
      <c r="G845" s="1" t="s">
        <v>32</v>
      </c>
      <c r="H845" s="29" t="str">
        <f>_xlfn.XLOOKUP(B845,[2]CALCULATION!$B:$B,[2]CALCULATION!$H:$H,"")</f>
        <v>ZTE</v>
      </c>
      <c r="I845" s="26">
        <v>0</v>
      </c>
      <c r="J845" s="26">
        <v>0</v>
      </c>
      <c r="K845" s="26">
        <v>0</v>
      </c>
      <c r="L845" s="26">
        <v>0</v>
      </c>
      <c r="M845" s="26">
        <v>0</v>
      </c>
      <c r="N845" s="26">
        <v>2.3363952595789436E-3</v>
      </c>
      <c r="O845" s="26">
        <v>0</v>
      </c>
      <c r="P845" s="114" t="s">
        <v>6364</v>
      </c>
      <c r="Q845" s="42" t="s">
        <v>5538</v>
      </c>
      <c r="R845" s="42"/>
      <c r="S845" s="41" t="str" cm="1">
        <f t="array" ref="S845">IFERROR(_xlfn.IFS(
U845="MPR ISSUE","PDH",
U845="BSS Hardware Issue","BSS",
U845="Sites strategiques, MLL, Pylone, etc.","ENVTECH",
U845="AKTIVCO DEFAUT GE &amp; POWER Cabinet","AKTIVCO",
U845="AKTIVCO Coupure ENEO &amp; Baisse de tension","AKTIVCO GRID ONLY",
U845="Coupure ENEO &amp; Baisse de tension","IHS GRID ONLY",
U845="Defaut GE &amp; POWER Cabinet","IHS",
U845="Sharing","Partners",
U845="Sites strategiques &amp; DataCenter","SST &amp; DC",
U845="Exclu","Exclu",
U845="SAT","SAT",
U845="SPARE-ISSUE","SPARE-ISSUE",
U845="Fiber CAmtel","TRANS_FO_CAMTEL",
U845="Fiber AOF","Fiber AOF",
U845="Projet OCM (HUAWEI)","TRAVAUX-HUAWEI",
U845="Projet OCM (NOKIA)","TRAVAUX-NOKIA",
U845="ACCESS-ISSUE","ACCESS-ISSUE",
U845="Projet OCM (ZTE, NOKIA, autres projets)","TRAVAUX OCM",
U845="No root CAuse","No root cause",
U845="ODU HS","PDH",
U845="IP &amp; VLAN","PDH",
U845="Warehouse HUAWEI","SPARE-ISSUE",
U845="SPARE-HS","SPARE-ISSUE",
U845="Power Telco","BSS",U845="no impacts","no impacts"
),"")</f>
        <v>No root cause</v>
      </c>
      <c r="T845" s="41" t="str" cm="1">
        <f t="array" ref="T845">IFERROR(_xlfn.IFS(
U845="MPR ISSUE","TX ISSUE",
U845="BSS Hardware Issue","RAN ISSUE",
U845="Sites strategiques, MLL, Pylone, etc.","ENVTECH",
U845="AKTIVCO DEFAUT GE &amp; POWER Cabinet","POWER ISSUE",
U845="AKTIVCO Coupure ENEO &amp; Baisse de tension","POWER ISSUE",
U845="Coupure ENEO &amp; Baisse de tension","POWER ISSUE",
U845="Defaut GE &amp; POWER Cabinet","POWER ISSUE",
U845="Sharing","POWER ISSUE",
U845="Sites strategiques &amp; DataCenter","POWER ISSUE",
U845="Exclu","Exclu",
U845="SAT","TX ISSUE",
U845="SPARE-ISSUE","SPARE-ISSUE",
U845="Fiber CAmtel","TX ISSUE",
U845="Fiber AOF","TX ISSUE",
U845="Projet OCM (HUAWEI)","TRAVAUX-HUAWEI",
U845="Projet OCM (NOKIA)","TRAVAUX -NOKIA",
U845="ACCESS-ISSUE","ACCESS-ISSUE",
U845="Projet OCM (ZTE, NOKIA, autres projets)","TRAVAUX OCM",
U845="No root CAuse","No root cause",
U845="ODU HS","TX ISSUE",
U845="IP &amp; VLAN","TX ISSUE",
U845="Warehouse HUAWEI","SPARE-ISSUE",
U845="SPARE-HS","SPARE-ISSUE",
U845="Power Telco","RAN ISSUE",U845="no impacts","no impacts"
),"")</f>
        <v>No root cause</v>
      </c>
      <c r="U845" s="68" t="s">
        <v>5691</v>
      </c>
      <c r="V845" s="41" t="str" cm="1">
        <f t="array" ref="V845">IFERROR(_xlfn.IFS(
U845="MPR ISSUE","ACTIVE",
U845="BSS Hardware Issue","ACTIVE",
U845="Sites strategiques, MLL, Pylone, etc.","PASSIVE",
U845="AKTIVCO DEFAUT GE &amp; POWER Cabinet","PASSIVE",
U845="AKTIVCO Coupure ENEO &amp; Baisse de tension","PASSIVE",
U845="Coupure ENEO &amp; Baisse de tension","PASSIVE",
U845="Defaut GE &amp; POWER Cabinet","PASSIVE",
U845="Sharing","PASSIVE",
U845="Sites strategiques &amp; DataCenter","PASSIVE",
U845="Exclu","Exclu",
U845="SAT","ACTIVE",
U845="SPARE-ISSUE","SPARE-ISSUE",
U845="Fiber CAmtel","ACTIVE",
U845="Fiber AOF","ACTIVE",
U845="Projet OCM (HUAWEI)","PLANNED WORKS",
U845="Projet OCM (NOKIA)","PLANNED WORKS",
U845="ACCESS-ISSUE","ACCESS-ISSUE",
U845="Projet OCM (ZTE, NOKIA, autres projets)","PLANNED WORKS",
U845="No root CAuse","No root cause",
U845="ODU HS","ACTIVE",
U845="IP &amp; VLAN","ACTIVE",
U845="Warehouse HUAWEI","SPARE-ISSUE",
U845="SPARE-HS","SPARE-ISSUE",
U845="Power Telco","ACTIVE", U845="no impacts","no impacts"
),"")</f>
        <v>No root cause</v>
      </c>
      <c r="W845" s="113"/>
      <c r="X845" s="113"/>
      <c r="Y845" s="113"/>
      <c r="Z845" s="113"/>
      <c r="AA845" s="113"/>
      <c r="AB845" s="17" t="s">
        <v>5465</v>
      </c>
      <c r="AC845" s="17" t="str">
        <f>_xlfn.XLOOKUP(B845,'INCIDENT-04-27-2026'!E:E,'INCIDENT-04-27-2026'!F:F,"")</f>
        <v/>
      </c>
      <c r="AD845" s="9"/>
      <c r="AE845" s="7" t="s">
        <v>5465</v>
      </c>
      <c r="AF845" s="6" t="str">
        <f>_xlfn.XLOOKUP(B845,'[13]Input_27-04'!$B:$B,'[13]Input_27-04'!$M:$M,"")</f>
        <v/>
      </c>
      <c r="AG845" s="7"/>
      <c r="AH845" s="3"/>
      <c r="AI845" s="18" t="str">
        <f>_xlfn.XLOOKUP(B845,'[3]Cells Huawei 27042026 10h'!$B:$B,'[3]Cells Huawei 27042026 10h'!$T:$T,"")</f>
        <v/>
      </c>
      <c r="AJ845" s="18" t="str">
        <f>_xlfn.XLOOKUP(B845,'[3]Cells Huawei 27042026 15h'!$B:$B,'[3]Cells Huawei 27042026 15h'!$T:$T,"")</f>
        <v/>
      </c>
      <c r="AK845" s="18" t="str">
        <f>_xlfn.XLOOKUP(B845,'[4]cells down 27042026 11h28'!$B:$B,'[4]cells down 27042026 11h28'!$R:$R,"")</f>
        <v/>
      </c>
      <c r="AL845" s="18" t="str">
        <f>_xlfn.XLOOKUP(B845,'[4]cells down 27042026 18h01'!$B:$B,'[4]cells down 27042026 18h01'!$R:$R,"")</f>
        <v/>
      </c>
      <c r="AM845" s="18" t="str">
        <f>_xlfn.XLOOKUP(B845,'[5]cell downs 27042026 11h'!$B:$B,'[5]cell downs 27042026 11h'!$R:$R,"")</f>
        <v/>
      </c>
      <c r="AN845" s="18" t="str">
        <f>_xlfn.XLOOKUP(B845,'[5]cell downs 27042026 17h40'!$B:$B,'[5]cell downs 27042026 17h40'!$R:$R,"")</f>
        <v/>
      </c>
      <c r="AO845" s="18" t="str">
        <f>_xlfn.XLOOKUP(B845,'[6]ALL SITES DOWN'!$D:$D,'[6]ALL SITES DOWN'!$J:$J,"")</f>
        <v/>
      </c>
      <c r="AP845" s="18" t="str">
        <f>_xlfn.XLOOKUP(B845,'[7]ALL SITES DOWN'!$D:$D,'[7]ALL SITES DOWN'!$J:$J,"")</f>
        <v/>
      </c>
      <c r="AQ845" s="9" t="str">
        <f>_xlfn.XLOOKUP(B845,[8]sheet1!$AC:$AC,[8]sheet1!$AF:$AF,"")</f>
        <v/>
      </c>
      <c r="AR845" s="14"/>
      <c r="AS845" s="14" t="s">
        <v>5465</v>
      </c>
      <c r="AT845" s="14" t="str">
        <f>_xlfn.XLOOKUP(B845,'[9]cell downs 18042026 17h'!$B:$B,'[9]cell downs 18042026 17h'!$B:$B,"")</f>
        <v/>
      </c>
      <c r="AU845" s="14" t="str">
        <f>_xlfn.XLOOKUP(B845,'[10]Cells Huawei 19042026 15h'!$B:$B,'[10]Cells Huawei 19042026 15h'!$B:$B,"")</f>
        <v/>
      </c>
      <c r="AV845" s="9" t="str">
        <f>_xlfn.XLOOKUP(B845,'[11]cells down 19042026 9H40'!$B:$B,'[11]cells down 19042026 9H40'!$B:$B,"")</f>
        <v/>
      </c>
    </row>
    <row r="846" spans="1:48" hidden="1" x14ac:dyDescent="0.3">
      <c r="A846" s="1" t="s">
        <v>3168</v>
      </c>
      <c r="B846" s="8" t="s">
        <v>3169</v>
      </c>
      <c r="C846" s="3" t="str">
        <f>_xlfn.XLOOKUP(B846,'[1]daily break down'!$D:$D,'[1]daily break down'!$E:$E,"")</f>
        <v>Douala</v>
      </c>
      <c r="D846" s="1" t="s">
        <v>11</v>
      </c>
      <c r="E846" s="1" t="s">
        <v>12</v>
      </c>
      <c r="F846" s="3" t="s">
        <v>31</v>
      </c>
      <c r="G846" s="1" t="s">
        <v>32</v>
      </c>
      <c r="H846" s="29" t="str">
        <f>_xlfn.XLOOKUP(B846,[2]CALCULATION!$B:$B,[2]CALCULATION!$H:$H,"")</f>
        <v>ZTE</v>
      </c>
      <c r="I846" s="26">
        <v>0</v>
      </c>
      <c r="J846" s="26">
        <v>6.4090888985911727</v>
      </c>
      <c r="K846" s="26">
        <v>0</v>
      </c>
      <c r="L846" s="26">
        <v>0</v>
      </c>
      <c r="M846" s="26">
        <v>0</v>
      </c>
      <c r="N846" s="26">
        <v>2.2115497113570394E-3</v>
      </c>
      <c r="O846" s="26">
        <v>0</v>
      </c>
      <c r="P846" s="114" t="s">
        <v>6364</v>
      </c>
      <c r="Q846" s="42" t="s">
        <v>5538</v>
      </c>
      <c r="R846" s="42"/>
      <c r="S846" s="41" t="str" cm="1">
        <f t="array" ref="S846">IFERROR(_xlfn.IFS(
U846="MPR ISSUE","PDH",
U846="BSS Hardware Issue","BSS",
U846="Sites strategiques, MLL, Pylone, etc.","ENVTECH",
U846="AKTIVCO DEFAUT GE &amp; POWER Cabinet","AKTIVCO",
U846="AKTIVCO Coupure ENEO &amp; Baisse de tension","AKTIVCO GRID ONLY",
U846="Coupure ENEO &amp; Baisse de tension","IHS GRID ONLY",
U846="Defaut GE &amp; POWER Cabinet","IHS",
U846="Sharing","Partners",
U846="Sites strategiques &amp; DataCenter","SST &amp; DC",
U846="Exclu","Exclu",
U846="SAT","SAT",
U846="SPARE-ISSUE","SPARE-ISSUE",
U846="Fiber CAmtel","TRANS_FO_CAMTEL",
U846="Fiber AOF","Fiber AOF",
U846="Projet OCM (HUAWEI)","TRAVAUX-HUAWEI",
U846="Projet OCM (NOKIA)","TRAVAUX-NOKIA",
U846="ACCESS-ISSUE","ACCESS-ISSUE",
U846="Projet OCM (ZTE, NOKIA, autres projets)","TRAVAUX OCM",
U846="No root CAuse","No root cause",
U846="ODU HS","PDH",
U846="IP &amp; VLAN","PDH",
U846="Warehouse HUAWEI","SPARE-ISSUE",
U846="SPARE-HS","SPARE-ISSUE",
U846="Power Telco","BSS",U846="no impacts","no impacts"
),"")</f>
        <v>No root cause</v>
      </c>
      <c r="T846" s="41" t="str" cm="1">
        <f t="array" ref="T846">IFERROR(_xlfn.IFS(
U846="MPR ISSUE","TX ISSUE",
U846="BSS Hardware Issue","RAN ISSUE",
U846="Sites strategiques, MLL, Pylone, etc.","ENVTECH",
U846="AKTIVCO DEFAUT GE &amp; POWER Cabinet","POWER ISSUE",
U846="AKTIVCO Coupure ENEO &amp; Baisse de tension","POWER ISSUE",
U846="Coupure ENEO &amp; Baisse de tension","POWER ISSUE",
U846="Defaut GE &amp; POWER Cabinet","POWER ISSUE",
U846="Sharing","POWER ISSUE",
U846="Sites strategiques &amp; DataCenter","POWER ISSUE",
U846="Exclu","Exclu",
U846="SAT","TX ISSUE",
U846="SPARE-ISSUE","SPARE-ISSUE",
U846="Fiber CAmtel","TX ISSUE",
U846="Fiber AOF","TX ISSUE",
U846="Projet OCM (HUAWEI)","TRAVAUX-HUAWEI",
U846="Projet OCM (NOKIA)","TRAVAUX -NOKIA",
U846="ACCESS-ISSUE","ACCESS-ISSUE",
U846="Projet OCM (ZTE, NOKIA, autres projets)","TRAVAUX OCM",
U846="No root CAuse","No root cause",
U846="ODU HS","TX ISSUE",
U846="IP &amp; VLAN","TX ISSUE",
U846="Warehouse HUAWEI","SPARE-ISSUE",
U846="SPARE-HS","SPARE-ISSUE",
U846="Power Telco","RAN ISSUE",U846="no impacts","no impacts"
),"")</f>
        <v>No root cause</v>
      </c>
      <c r="U846" s="68" t="s">
        <v>5691</v>
      </c>
      <c r="V846" s="41" t="str" cm="1">
        <f t="array" ref="V846">IFERROR(_xlfn.IFS(
U846="MPR ISSUE","ACTIVE",
U846="BSS Hardware Issue","ACTIVE",
U846="Sites strategiques, MLL, Pylone, etc.","PASSIVE",
U846="AKTIVCO DEFAUT GE &amp; POWER Cabinet","PASSIVE",
U846="AKTIVCO Coupure ENEO &amp; Baisse de tension","PASSIVE",
U846="Coupure ENEO &amp; Baisse de tension","PASSIVE",
U846="Defaut GE &amp; POWER Cabinet","PASSIVE",
U846="Sharing","PASSIVE",
U846="Sites strategiques &amp; DataCenter","PASSIVE",
U846="Exclu","Exclu",
U846="SAT","ACTIVE",
U846="SPARE-ISSUE","SPARE-ISSUE",
U846="Fiber CAmtel","ACTIVE",
U846="Fiber AOF","ACTIVE",
U846="Projet OCM (HUAWEI)","PLANNED WORKS",
U846="Projet OCM (NOKIA)","PLANNED WORKS",
U846="ACCESS-ISSUE","ACCESS-ISSUE",
U846="Projet OCM (ZTE, NOKIA, autres projets)","PLANNED WORKS",
U846="No root CAuse","No root cause",
U846="ODU HS","ACTIVE",
U846="IP &amp; VLAN","ACTIVE",
U846="Warehouse HUAWEI","SPARE-ISSUE",
U846="SPARE-HS","SPARE-ISSUE",
U846="Power Telco","ACTIVE", U846="no impacts","no impacts"
),"")</f>
        <v>No root cause</v>
      </c>
      <c r="W846" s="113"/>
      <c r="X846" s="113"/>
      <c r="Y846" s="113"/>
      <c r="Z846" s="113"/>
      <c r="AA846" s="113"/>
      <c r="AB846" s="17" t="s">
        <v>5465</v>
      </c>
      <c r="AC846" s="17" t="str">
        <f>_xlfn.XLOOKUP(B846,'INCIDENT-04-27-2026'!E:E,'INCIDENT-04-27-2026'!F:F,"")</f>
        <v/>
      </c>
      <c r="AD846" s="9"/>
      <c r="AE846" s="7" t="s">
        <v>5465</v>
      </c>
      <c r="AF846" s="6" t="str">
        <f>_xlfn.XLOOKUP(B846,'[13]Input_27-04'!$B:$B,'[13]Input_27-04'!$M:$M,"")</f>
        <v/>
      </c>
      <c r="AG846" s="7"/>
      <c r="AH846" s="3"/>
      <c r="AI846" s="18" t="str">
        <f>_xlfn.XLOOKUP(B846,'[3]Cells Huawei 27042026 10h'!$B:$B,'[3]Cells Huawei 27042026 10h'!$T:$T,"")</f>
        <v/>
      </c>
      <c r="AJ846" s="18" t="str">
        <f>_xlfn.XLOOKUP(B846,'[3]Cells Huawei 27042026 15h'!$B:$B,'[3]Cells Huawei 27042026 15h'!$T:$T,"")</f>
        <v/>
      </c>
      <c r="AK846" s="18" t="str">
        <f>_xlfn.XLOOKUP(B846,'[4]cells down 27042026 11h28'!$B:$B,'[4]cells down 27042026 11h28'!$R:$R,"")</f>
        <v/>
      </c>
      <c r="AL846" s="18" t="str">
        <f>_xlfn.XLOOKUP(B846,'[4]cells down 27042026 18h01'!$B:$B,'[4]cells down 27042026 18h01'!$R:$R,"")</f>
        <v/>
      </c>
      <c r="AM846" s="18" t="str">
        <f>_xlfn.XLOOKUP(B846,'[5]cell downs 27042026 11h'!$B:$B,'[5]cell downs 27042026 11h'!$R:$R,"")</f>
        <v/>
      </c>
      <c r="AN846" s="18" t="str">
        <f>_xlfn.XLOOKUP(B846,'[5]cell downs 27042026 17h40'!$B:$B,'[5]cell downs 27042026 17h40'!$R:$R,"")</f>
        <v/>
      </c>
      <c r="AO846" s="18" t="str">
        <f>_xlfn.XLOOKUP(B846,'[6]ALL SITES DOWN'!$D:$D,'[6]ALL SITES DOWN'!$J:$J,"")</f>
        <v/>
      </c>
      <c r="AP846" s="18" t="str">
        <f>_xlfn.XLOOKUP(B846,'[7]ALL SITES DOWN'!$D:$D,'[7]ALL SITES DOWN'!$J:$J,"")</f>
        <v/>
      </c>
      <c r="AQ846" s="9" t="str">
        <f>_xlfn.XLOOKUP(B846,[8]sheet1!$AC:$AC,[8]sheet1!$AF:$AF,"")</f>
        <v/>
      </c>
      <c r="AR846" s="14"/>
      <c r="AS846" s="14" t="s">
        <v>5465</v>
      </c>
      <c r="AT846" s="14" t="str">
        <f>_xlfn.XLOOKUP(B846,'[9]cell downs 18042026 17h'!$B:$B,'[9]cell downs 18042026 17h'!$B:$B,"")</f>
        <v/>
      </c>
      <c r="AU846" s="14" t="str">
        <f>_xlfn.XLOOKUP(B846,'[10]Cells Huawei 19042026 15h'!$B:$B,'[10]Cells Huawei 19042026 15h'!$B:$B,"")</f>
        <v/>
      </c>
      <c r="AV846" s="9" t="str">
        <f>_xlfn.XLOOKUP(B846,'[11]cells down 19042026 9H40'!$B:$B,'[11]cells down 19042026 9H40'!$B:$B,"")</f>
        <v/>
      </c>
    </row>
    <row r="847" spans="1:48" hidden="1" x14ac:dyDescent="0.3">
      <c r="A847" s="1" t="s">
        <v>846</v>
      </c>
      <c r="B847" s="8" t="s">
        <v>847</v>
      </c>
      <c r="C847" s="3" t="str">
        <f>_xlfn.XLOOKUP(B847,'[1]daily break down'!$D:$D,'[1]daily break down'!$E:$E,"")</f>
        <v>Douala</v>
      </c>
      <c r="D847" s="1" t="s">
        <v>11</v>
      </c>
      <c r="E847" s="1" t="s">
        <v>12</v>
      </c>
      <c r="F847" s="3" t="s">
        <v>31</v>
      </c>
      <c r="G847" s="1" t="s">
        <v>32</v>
      </c>
      <c r="H847" s="29" t="str">
        <f>_xlfn.XLOOKUP(B847,[2]CALCULATION!$B:$B,[2]CALCULATION!$H:$H,"")</f>
        <v>ZTE</v>
      </c>
      <c r="I847" s="26">
        <v>0</v>
      </c>
      <c r="J847" s="26">
        <v>0</v>
      </c>
      <c r="K847" s="26">
        <v>0</v>
      </c>
      <c r="L847" s="26">
        <v>0</v>
      </c>
      <c r="M847" s="26">
        <v>0</v>
      </c>
      <c r="N847" s="26">
        <v>2.2115497113570394E-3</v>
      </c>
      <c r="O847" s="26">
        <v>0</v>
      </c>
      <c r="P847" s="114" t="s">
        <v>6364</v>
      </c>
      <c r="Q847" s="42" t="s">
        <v>5538</v>
      </c>
      <c r="R847" s="42"/>
      <c r="S847" s="41" t="str" cm="1">
        <f t="array" ref="S847">IFERROR(_xlfn.IFS(
U847="MPR ISSUE","PDH",
U847="BSS Hardware Issue","BSS",
U847="Sites strategiques, MLL, Pylone, etc.","ENVTECH",
U847="AKTIVCO DEFAUT GE &amp; POWER Cabinet","AKTIVCO",
U847="AKTIVCO Coupure ENEO &amp; Baisse de tension","AKTIVCO GRID ONLY",
U847="Coupure ENEO &amp; Baisse de tension","IHS GRID ONLY",
U847="Defaut GE &amp; POWER Cabinet","IHS",
U847="Sharing","Partners",
U847="Sites strategiques &amp; DataCenter","SST &amp; DC",
U847="Exclu","Exclu",
U847="SAT","SAT",
U847="SPARE-ISSUE","SPARE-ISSUE",
U847="Fiber CAmtel","TRANS_FO_CAMTEL",
U847="Fiber AOF","Fiber AOF",
U847="Projet OCM (HUAWEI)","TRAVAUX-HUAWEI",
U847="Projet OCM (NOKIA)","TRAVAUX-NOKIA",
U847="ACCESS-ISSUE","ACCESS-ISSUE",
U847="Projet OCM (ZTE, NOKIA, autres projets)","TRAVAUX OCM",
U847="No root CAuse","No root cause",
U847="ODU HS","PDH",
U847="IP &amp; VLAN","PDH",
U847="Warehouse HUAWEI","SPARE-ISSUE",
U847="SPARE-HS","SPARE-ISSUE",
U847="Power Telco","BSS",U847="no impacts","no impacts"
),"")</f>
        <v>No root cause</v>
      </c>
      <c r="T847" s="41" t="str" cm="1">
        <f t="array" ref="T847">IFERROR(_xlfn.IFS(
U847="MPR ISSUE","TX ISSUE",
U847="BSS Hardware Issue","RAN ISSUE",
U847="Sites strategiques, MLL, Pylone, etc.","ENVTECH",
U847="AKTIVCO DEFAUT GE &amp; POWER Cabinet","POWER ISSUE",
U847="AKTIVCO Coupure ENEO &amp; Baisse de tension","POWER ISSUE",
U847="Coupure ENEO &amp; Baisse de tension","POWER ISSUE",
U847="Defaut GE &amp; POWER Cabinet","POWER ISSUE",
U847="Sharing","POWER ISSUE",
U847="Sites strategiques &amp; DataCenter","POWER ISSUE",
U847="Exclu","Exclu",
U847="SAT","TX ISSUE",
U847="SPARE-ISSUE","SPARE-ISSUE",
U847="Fiber CAmtel","TX ISSUE",
U847="Fiber AOF","TX ISSUE",
U847="Projet OCM (HUAWEI)","TRAVAUX-HUAWEI",
U847="Projet OCM (NOKIA)","TRAVAUX -NOKIA",
U847="ACCESS-ISSUE","ACCESS-ISSUE",
U847="Projet OCM (ZTE, NOKIA, autres projets)","TRAVAUX OCM",
U847="No root CAuse","No root cause",
U847="ODU HS","TX ISSUE",
U847="IP &amp; VLAN","TX ISSUE",
U847="Warehouse HUAWEI","SPARE-ISSUE",
U847="SPARE-HS","SPARE-ISSUE",
U847="Power Telco","RAN ISSUE",U847="no impacts","no impacts"
),"")</f>
        <v>No root cause</v>
      </c>
      <c r="U847" s="68" t="s">
        <v>5691</v>
      </c>
      <c r="V847" s="41" t="str" cm="1">
        <f t="array" ref="V847">IFERROR(_xlfn.IFS(
U847="MPR ISSUE","ACTIVE",
U847="BSS Hardware Issue","ACTIVE",
U847="Sites strategiques, MLL, Pylone, etc.","PASSIVE",
U847="AKTIVCO DEFAUT GE &amp; POWER Cabinet","PASSIVE",
U847="AKTIVCO Coupure ENEO &amp; Baisse de tension","PASSIVE",
U847="Coupure ENEO &amp; Baisse de tension","PASSIVE",
U847="Defaut GE &amp; POWER Cabinet","PASSIVE",
U847="Sharing","PASSIVE",
U847="Sites strategiques &amp; DataCenter","PASSIVE",
U847="Exclu","Exclu",
U847="SAT","ACTIVE",
U847="SPARE-ISSUE","SPARE-ISSUE",
U847="Fiber CAmtel","ACTIVE",
U847="Fiber AOF","ACTIVE",
U847="Projet OCM (HUAWEI)","PLANNED WORKS",
U847="Projet OCM (NOKIA)","PLANNED WORKS",
U847="ACCESS-ISSUE","ACCESS-ISSUE",
U847="Projet OCM (ZTE, NOKIA, autres projets)","PLANNED WORKS",
U847="No root CAuse","No root cause",
U847="ODU HS","ACTIVE",
U847="IP &amp; VLAN","ACTIVE",
U847="Warehouse HUAWEI","SPARE-ISSUE",
U847="SPARE-HS","SPARE-ISSUE",
U847="Power Telco","ACTIVE", U847="no impacts","no impacts"
),"")</f>
        <v>No root cause</v>
      </c>
      <c r="W847" s="113"/>
      <c r="X847" s="113"/>
      <c r="Y847" s="113"/>
      <c r="Z847" s="113"/>
      <c r="AA847" s="113"/>
      <c r="AB847" s="17" t="s">
        <v>5465</v>
      </c>
      <c r="AC847" s="17" t="str">
        <f>_xlfn.XLOOKUP(B847,'INCIDENT-04-27-2026'!E:E,'INCIDENT-04-27-2026'!F:F,"")</f>
        <v/>
      </c>
      <c r="AD847" s="9"/>
      <c r="AE847" s="7" t="s">
        <v>5465</v>
      </c>
      <c r="AF847" s="6" t="str">
        <f>_xlfn.XLOOKUP(B847,'[13]Input_27-04'!$B:$B,'[13]Input_27-04'!$M:$M,"")</f>
        <v/>
      </c>
      <c r="AG847" s="7"/>
      <c r="AH847" s="3"/>
      <c r="AI847" s="18" t="str">
        <f>_xlfn.XLOOKUP(B847,'[3]Cells Huawei 27042026 10h'!$B:$B,'[3]Cells Huawei 27042026 10h'!$T:$T,"")</f>
        <v/>
      </c>
      <c r="AJ847" s="18" t="str">
        <f>_xlfn.XLOOKUP(B847,'[3]Cells Huawei 27042026 15h'!$B:$B,'[3]Cells Huawei 27042026 15h'!$T:$T,"")</f>
        <v/>
      </c>
      <c r="AK847" s="18" t="str">
        <f>_xlfn.XLOOKUP(B847,'[4]cells down 27042026 11h28'!$B:$B,'[4]cells down 27042026 11h28'!$R:$R,"")</f>
        <v/>
      </c>
      <c r="AL847" s="18" t="str">
        <f>_xlfn.XLOOKUP(B847,'[4]cells down 27042026 18h01'!$B:$B,'[4]cells down 27042026 18h01'!$R:$R,"")</f>
        <v/>
      </c>
      <c r="AM847" s="18" t="str">
        <f>_xlfn.XLOOKUP(B847,'[5]cell downs 27042026 11h'!$B:$B,'[5]cell downs 27042026 11h'!$R:$R,"")</f>
        <v/>
      </c>
      <c r="AN847" s="18" t="str">
        <f>_xlfn.XLOOKUP(B847,'[5]cell downs 27042026 17h40'!$B:$B,'[5]cell downs 27042026 17h40'!$R:$R,"")</f>
        <v/>
      </c>
      <c r="AO847" s="18" t="str">
        <f>_xlfn.XLOOKUP(B847,'[6]ALL SITES DOWN'!$D:$D,'[6]ALL SITES DOWN'!$J:$J,"")</f>
        <v/>
      </c>
      <c r="AP847" s="18" t="str">
        <f>_xlfn.XLOOKUP(B847,'[7]ALL SITES DOWN'!$D:$D,'[7]ALL SITES DOWN'!$J:$J,"")</f>
        <v/>
      </c>
      <c r="AQ847" s="9" t="str">
        <f>_xlfn.XLOOKUP(B847,[8]sheet1!$AC:$AC,[8]sheet1!$AF:$AF,"")</f>
        <v/>
      </c>
      <c r="AR847" s="14"/>
      <c r="AS847" s="14" t="s">
        <v>5465</v>
      </c>
      <c r="AT847" s="14" t="str">
        <f>_xlfn.XLOOKUP(B847,'[9]cell downs 18042026 17h'!$B:$B,'[9]cell downs 18042026 17h'!$B:$B,"")</f>
        <v/>
      </c>
      <c r="AU847" s="14" t="str">
        <f>_xlfn.XLOOKUP(B847,'[10]Cells Huawei 19042026 15h'!$B:$B,'[10]Cells Huawei 19042026 15h'!$B:$B,"")</f>
        <v/>
      </c>
      <c r="AV847" s="9" t="str">
        <f>_xlfn.XLOOKUP(B847,'[11]cells down 19042026 9H40'!$B:$B,'[11]cells down 19042026 9H40'!$B:$B,"")</f>
        <v/>
      </c>
    </row>
    <row r="848" spans="1:48" hidden="1" x14ac:dyDescent="0.3">
      <c r="A848" s="1" t="s">
        <v>5023</v>
      </c>
      <c r="B848" s="8" t="s">
        <v>5024</v>
      </c>
      <c r="C848" s="3" t="str">
        <f>_xlfn.XLOOKUP(B848,'[1]daily break down'!$D:$D,'[1]daily break down'!$E:$E,"")</f>
        <v>Douala</v>
      </c>
      <c r="D848" s="1" t="s">
        <v>11</v>
      </c>
      <c r="E848" s="1" t="s">
        <v>12</v>
      </c>
      <c r="F848" s="3" t="s">
        <v>31</v>
      </c>
      <c r="G848" s="1" t="s">
        <v>32</v>
      </c>
      <c r="H848" s="29" t="str">
        <f>_xlfn.XLOOKUP(B848,[2]CALCULATION!$B:$B,[2]CALCULATION!$H:$H,"")</f>
        <v>ZTE</v>
      </c>
      <c r="I848" s="26">
        <v>0</v>
      </c>
      <c r="J848" s="26">
        <v>0</v>
      </c>
      <c r="K848" s="26">
        <v>0</v>
      </c>
      <c r="L848" s="26">
        <v>0</v>
      </c>
      <c r="M848" s="26">
        <v>0</v>
      </c>
      <c r="N848" s="26">
        <v>2.158044476405014E-3</v>
      </c>
      <c r="O848" s="26">
        <v>0</v>
      </c>
      <c r="P848" s="114" t="s">
        <v>6364</v>
      </c>
      <c r="Q848" s="42" t="s">
        <v>5538</v>
      </c>
      <c r="R848" s="42"/>
      <c r="S848" s="41" t="str" cm="1">
        <f t="array" ref="S848">IFERROR(_xlfn.IFS(
U848="MPR ISSUE","PDH",
U848="BSS Hardware Issue","BSS",
U848="Sites strategiques, MLL, Pylone, etc.","ENVTECH",
U848="AKTIVCO DEFAUT GE &amp; POWER Cabinet","AKTIVCO",
U848="AKTIVCO Coupure ENEO &amp; Baisse de tension","AKTIVCO GRID ONLY",
U848="Coupure ENEO &amp; Baisse de tension","IHS GRID ONLY",
U848="Defaut GE &amp; POWER Cabinet","IHS",
U848="Sharing","Partners",
U848="Sites strategiques &amp; DataCenter","SST &amp; DC",
U848="Exclu","Exclu",
U848="SAT","SAT",
U848="SPARE-ISSUE","SPARE-ISSUE",
U848="Fiber CAmtel","TRANS_FO_CAMTEL",
U848="Fiber AOF","Fiber AOF",
U848="Projet OCM (HUAWEI)","TRAVAUX-HUAWEI",
U848="Projet OCM (NOKIA)","TRAVAUX-NOKIA",
U848="ACCESS-ISSUE","ACCESS-ISSUE",
U848="Projet OCM (ZTE, NOKIA, autres projets)","TRAVAUX OCM",
U848="No root CAuse","No root cause",
U848="ODU HS","PDH",
U848="IP &amp; VLAN","PDH",
U848="Warehouse HUAWEI","SPARE-ISSUE",
U848="SPARE-HS","SPARE-ISSUE",
U848="Power Telco","BSS",U848="no impacts","no impacts"
),"")</f>
        <v>No root cause</v>
      </c>
      <c r="T848" s="41" t="str" cm="1">
        <f t="array" ref="T848">IFERROR(_xlfn.IFS(
U848="MPR ISSUE","TX ISSUE",
U848="BSS Hardware Issue","RAN ISSUE",
U848="Sites strategiques, MLL, Pylone, etc.","ENVTECH",
U848="AKTIVCO DEFAUT GE &amp; POWER Cabinet","POWER ISSUE",
U848="AKTIVCO Coupure ENEO &amp; Baisse de tension","POWER ISSUE",
U848="Coupure ENEO &amp; Baisse de tension","POWER ISSUE",
U848="Defaut GE &amp; POWER Cabinet","POWER ISSUE",
U848="Sharing","POWER ISSUE",
U848="Sites strategiques &amp; DataCenter","POWER ISSUE",
U848="Exclu","Exclu",
U848="SAT","TX ISSUE",
U848="SPARE-ISSUE","SPARE-ISSUE",
U848="Fiber CAmtel","TX ISSUE",
U848="Fiber AOF","TX ISSUE",
U848="Projet OCM (HUAWEI)","TRAVAUX-HUAWEI",
U848="Projet OCM (NOKIA)","TRAVAUX -NOKIA",
U848="ACCESS-ISSUE","ACCESS-ISSUE",
U848="Projet OCM (ZTE, NOKIA, autres projets)","TRAVAUX OCM",
U848="No root CAuse","No root cause",
U848="ODU HS","TX ISSUE",
U848="IP &amp; VLAN","TX ISSUE",
U848="Warehouse HUAWEI","SPARE-ISSUE",
U848="SPARE-HS","SPARE-ISSUE",
U848="Power Telco","RAN ISSUE",U848="no impacts","no impacts"
),"")</f>
        <v>No root cause</v>
      </c>
      <c r="U848" s="68" t="s">
        <v>5691</v>
      </c>
      <c r="V848" s="41" t="str" cm="1">
        <f t="array" ref="V848">IFERROR(_xlfn.IFS(
U848="MPR ISSUE","ACTIVE",
U848="BSS Hardware Issue","ACTIVE",
U848="Sites strategiques, MLL, Pylone, etc.","PASSIVE",
U848="AKTIVCO DEFAUT GE &amp; POWER Cabinet","PASSIVE",
U848="AKTIVCO Coupure ENEO &amp; Baisse de tension","PASSIVE",
U848="Coupure ENEO &amp; Baisse de tension","PASSIVE",
U848="Defaut GE &amp; POWER Cabinet","PASSIVE",
U848="Sharing","PASSIVE",
U848="Sites strategiques &amp; DataCenter","PASSIVE",
U848="Exclu","Exclu",
U848="SAT","ACTIVE",
U848="SPARE-ISSUE","SPARE-ISSUE",
U848="Fiber CAmtel","ACTIVE",
U848="Fiber AOF","ACTIVE",
U848="Projet OCM (HUAWEI)","PLANNED WORKS",
U848="Projet OCM (NOKIA)","PLANNED WORKS",
U848="ACCESS-ISSUE","ACCESS-ISSUE",
U848="Projet OCM (ZTE, NOKIA, autres projets)","PLANNED WORKS",
U848="No root CAuse","No root cause",
U848="ODU HS","ACTIVE",
U848="IP &amp; VLAN","ACTIVE",
U848="Warehouse HUAWEI","SPARE-ISSUE",
U848="SPARE-HS","SPARE-ISSUE",
U848="Power Telco","ACTIVE", U848="no impacts","no impacts"
),"")</f>
        <v>No root cause</v>
      </c>
      <c r="W848" s="113"/>
      <c r="X848" s="113"/>
      <c r="Y848" s="113"/>
      <c r="Z848" s="113"/>
      <c r="AA848" s="113"/>
      <c r="AB848" s="17" t="s">
        <v>5465</v>
      </c>
      <c r="AC848" s="17" t="str">
        <f>_xlfn.XLOOKUP(B848,'INCIDENT-04-27-2026'!E:E,'INCIDENT-04-27-2026'!F:F,"")</f>
        <v/>
      </c>
      <c r="AD848" s="9"/>
      <c r="AE848" s="7" t="s">
        <v>5465</v>
      </c>
      <c r="AF848" s="6" t="str">
        <f>_xlfn.XLOOKUP(B848,'[13]Input_27-04'!$B:$B,'[13]Input_27-04'!$M:$M,"")</f>
        <v/>
      </c>
      <c r="AG848" s="7"/>
      <c r="AH848" s="3"/>
      <c r="AI848" s="18" t="str">
        <f>_xlfn.XLOOKUP(B848,'[3]Cells Huawei 27042026 10h'!$B:$B,'[3]Cells Huawei 27042026 10h'!$T:$T,"")</f>
        <v/>
      </c>
      <c r="AJ848" s="18" t="str">
        <f>_xlfn.XLOOKUP(B848,'[3]Cells Huawei 27042026 15h'!$B:$B,'[3]Cells Huawei 27042026 15h'!$T:$T,"")</f>
        <v/>
      </c>
      <c r="AK848" s="18" t="str">
        <f>_xlfn.XLOOKUP(B848,'[4]cells down 27042026 11h28'!$B:$B,'[4]cells down 27042026 11h28'!$R:$R,"")</f>
        <v/>
      </c>
      <c r="AL848" s="18" t="str">
        <f>_xlfn.XLOOKUP(B848,'[4]cells down 27042026 18h01'!$B:$B,'[4]cells down 27042026 18h01'!$R:$R,"")</f>
        <v/>
      </c>
      <c r="AM848" s="18" t="str">
        <f>_xlfn.XLOOKUP(B848,'[5]cell downs 27042026 11h'!$B:$B,'[5]cell downs 27042026 11h'!$R:$R,"")</f>
        <v/>
      </c>
      <c r="AN848" s="18" t="str">
        <f>_xlfn.XLOOKUP(B848,'[5]cell downs 27042026 17h40'!$B:$B,'[5]cell downs 27042026 17h40'!$R:$R,"")</f>
        <v/>
      </c>
      <c r="AO848" s="18" t="str">
        <f>_xlfn.XLOOKUP(B848,'[6]ALL SITES DOWN'!$D:$D,'[6]ALL SITES DOWN'!$J:$J,"")</f>
        <v/>
      </c>
      <c r="AP848" s="18" t="str">
        <f>_xlfn.XLOOKUP(B848,'[7]ALL SITES DOWN'!$D:$D,'[7]ALL SITES DOWN'!$J:$J,"")</f>
        <v/>
      </c>
      <c r="AQ848" s="9" t="str">
        <f>_xlfn.XLOOKUP(B848,[8]sheet1!$AC:$AC,[8]sheet1!$AF:$AF,"")</f>
        <v/>
      </c>
      <c r="AR848" s="14"/>
      <c r="AS848" s="14" t="s">
        <v>5465</v>
      </c>
      <c r="AT848" s="14" t="str">
        <f>_xlfn.XLOOKUP(B848,'[9]cell downs 18042026 17h'!$B:$B,'[9]cell downs 18042026 17h'!$B:$B,"")</f>
        <v/>
      </c>
      <c r="AU848" s="14" t="str">
        <f>_xlfn.XLOOKUP(B848,'[10]Cells Huawei 19042026 15h'!$B:$B,'[10]Cells Huawei 19042026 15h'!$B:$B,"")</f>
        <v/>
      </c>
      <c r="AV848" s="9" t="str">
        <f>_xlfn.XLOOKUP(B848,'[11]cells down 19042026 9H40'!$B:$B,'[11]cells down 19042026 9H40'!$B:$B,"")</f>
        <v/>
      </c>
    </row>
    <row r="849" spans="1:48" hidden="1" x14ac:dyDescent="0.3">
      <c r="A849" s="1" t="s">
        <v>1711</v>
      </c>
      <c r="B849" s="8" t="s">
        <v>1712</v>
      </c>
      <c r="C849" s="3" t="str">
        <f>_xlfn.XLOOKUP(B849,'[1]daily break down'!$D:$D,'[1]daily break down'!$E:$E,"")</f>
        <v>Ngaoundere</v>
      </c>
      <c r="D849" s="1" t="s">
        <v>11</v>
      </c>
      <c r="E849" s="1" t="s">
        <v>12</v>
      </c>
      <c r="F849" s="3" t="s">
        <v>90</v>
      </c>
      <c r="G849" s="1" t="s">
        <v>91</v>
      </c>
      <c r="H849" s="27" t="str">
        <f>_xlfn.XLOOKUP(B849,[2]CALCULATION!$B:$B,[2]CALCULATION!$H:$H,"")</f>
        <v>Huawei</v>
      </c>
      <c r="I849" s="26">
        <v>0</v>
      </c>
      <c r="J849" s="26">
        <v>0</v>
      </c>
      <c r="K849" s="26">
        <v>0</v>
      </c>
      <c r="L849" s="26">
        <v>0</v>
      </c>
      <c r="M849" s="26">
        <v>0</v>
      </c>
      <c r="N849" s="26">
        <v>2.1402093980875088E-3</v>
      </c>
      <c r="O849" s="26">
        <v>0</v>
      </c>
      <c r="P849" s="114" t="s">
        <v>6364</v>
      </c>
      <c r="Q849" s="42" t="s">
        <v>5538</v>
      </c>
      <c r="R849" s="42"/>
      <c r="S849" s="41" t="str" cm="1">
        <f t="array" ref="S849">IFERROR(_xlfn.IFS(
U849="MPR ISSUE","PDH",
U849="BSS Hardware Issue","BSS",
U849="Sites strategiques, MLL, Pylone, etc.","ENVTECH",
U849="AKTIVCO DEFAUT GE &amp; POWER Cabinet","AKTIVCO",
U849="AKTIVCO Coupure ENEO &amp; Baisse de tension","AKTIVCO GRID ONLY",
U849="Coupure ENEO &amp; Baisse de tension","IHS GRID ONLY",
U849="Defaut GE &amp; POWER Cabinet","IHS",
U849="Sharing","Partners",
U849="Sites strategiques &amp; DataCenter","SST &amp; DC",
U849="Exclu","Exclu",
U849="SAT","SAT",
U849="SPARE-ISSUE","SPARE-ISSUE",
U849="Fiber CAmtel","TRANS_FO_CAMTEL",
U849="Fiber AOF","Fiber AOF",
U849="Projet OCM (HUAWEI)","TRAVAUX-HUAWEI",
U849="Projet OCM (NOKIA)","TRAVAUX-NOKIA",
U849="ACCESS-ISSUE","ACCESS-ISSUE",
U849="Projet OCM (ZTE, NOKIA, autres projets)","TRAVAUX OCM",
U849="No root CAuse","No root cause",
U849="ODU HS","PDH",
U849="IP &amp; VLAN","PDH",
U849="Warehouse HUAWEI","SPARE-ISSUE",
U849="SPARE-HS","SPARE-ISSUE",
U849="Power Telco","BSS",U849="no impacts","no impacts"
),"")</f>
        <v>No root cause</v>
      </c>
      <c r="T849" s="41" t="str" cm="1">
        <f t="array" ref="T849">IFERROR(_xlfn.IFS(
U849="MPR ISSUE","TX ISSUE",
U849="BSS Hardware Issue","RAN ISSUE",
U849="Sites strategiques, MLL, Pylone, etc.","ENVTECH",
U849="AKTIVCO DEFAUT GE &amp; POWER Cabinet","POWER ISSUE",
U849="AKTIVCO Coupure ENEO &amp; Baisse de tension","POWER ISSUE",
U849="Coupure ENEO &amp; Baisse de tension","POWER ISSUE",
U849="Defaut GE &amp; POWER Cabinet","POWER ISSUE",
U849="Sharing","POWER ISSUE",
U849="Sites strategiques &amp; DataCenter","POWER ISSUE",
U849="Exclu","Exclu",
U849="SAT","TX ISSUE",
U849="SPARE-ISSUE","SPARE-ISSUE",
U849="Fiber CAmtel","TX ISSUE",
U849="Fiber AOF","TX ISSUE",
U849="Projet OCM (HUAWEI)","TRAVAUX-HUAWEI",
U849="Projet OCM (NOKIA)","TRAVAUX -NOKIA",
U849="ACCESS-ISSUE","ACCESS-ISSUE",
U849="Projet OCM (ZTE, NOKIA, autres projets)","TRAVAUX OCM",
U849="No root CAuse","No root cause",
U849="ODU HS","TX ISSUE",
U849="IP &amp; VLAN","TX ISSUE",
U849="Warehouse HUAWEI","SPARE-ISSUE",
U849="SPARE-HS","SPARE-ISSUE",
U849="Power Telco","RAN ISSUE",U849="no impacts","no impacts"
),"")</f>
        <v>No root cause</v>
      </c>
      <c r="U849" s="68" t="s">
        <v>5691</v>
      </c>
      <c r="V849" s="41" t="str" cm="1">
        <f t="array" ref="V849">IFERROR(_xlfn.IFS(
U849="MPR ISSUE","ACTIVE",
U849="BSS Hardware Issue","ACTIVE",
U849="Sites strategiques, MLL, Pylone, etc.","PASSIVE",
U849="AKTIVCO DEFAUT GE &amp; POWER Cabinet","PASSIVE",
U849="AKTIVCO Coupure ENEO &amp; Baisse de tension","PASSIVE",
U849="Coupure ENEO &amp; Baisse de tension","PASSIVE",
U849="Defaut GE &amp; POWER Cabinet","PASSIVE",
U849="Sharing","PASSIVE",
U849="Sites strategiques &amp; DataCenter","PASSIVE",
U849="Exclu","Exclu",
U849="SAT","ACTIVE",
U849="SPARE-ISSUE","SPARE-ISSUE",
U849="Fiber CAmtel","ACTIVE",
U849="Fiber AOF","ACTIVE",
U849="Projet OCM (HUAWEI)","PLANNED WORKS",
U849="Projet OCM (NOKIA)","PLANNED WORKS",
U849="ACCESS-ISSUE","ACCESS-ISSUE",
U849="Projet OCM (ZTE, NOKIA, autres projets)","PLANNED WORKS",
U849="No root CAuse","No root cause",
U849="ODU HS","ACTIVE",
U849="IP &amp; VLAN","ACTIVE",
U849="Warehouse HUAWEI","SPARE-ISSUE",
U849="SPARE-HS","SPARE-ISSUE",
U849="Power Telco","ACTIVE", U849="no impacts","no impacts"
),"")</f>
        <v>No root cause</v>
      </c>
      <c r="W849" s="113"/>
      <c r="X849" s="113"/>
      <c r="Y849" s="113"/>
      <c r="Z849" s="113"/>
      <c r="AA849" s="113"/>
      <c r="AB849" s="17" t="s">
        <v>5465</v>
      </c>
      <c r="AC849" s="17" t="str">
        <f>_xlfn.XLOOKUP(B849,'INCIDENT-04-27-2026'!E:E,'INCIDENT-04-27-2026'!F:F,"")</f>
        <v/>
      </c>
      <c r="AD849" s="9"/>
      <c r="AE849" s="7" t="s">
        <v>5465</v>
      </c>
      <c r="AF849" s="6" t="str">
        <f>_xlfn.XLOOKUP(B849,'[13]Input_27-04'!$B:$B,'[13]Input_27-04'!$M:$M,"")</f>
        <v/>
      </c>
      <c r="AG849" s="7"/>
      <c r="AH849" s="3"/>
      <c r="AI849" s="18" t="str">
        <f>_xlfn.XLOOKUP(B849,'[3]Cells Huawei 27042026 10h'!$B:$B,'[3]Cells Huawei 27042026 10h'!$T:$T,"")</f>
        <v/>
      </c>
      <c r="AJ849" s="18" t="str">
        <f>_xlfn.XLOOKUP(B849,'[3]Cells Huawei 27042026 15h'!$B:$B,'[3]Cells Huawei 27042026 15h'!$T:$T,"")</f>
        <v/>
      </c>
      <c r="AK849" s="18" t="str">
        <f>_xlfn.XLOOKUP(B849,'[4]cells down 27042026 11h28'!$B:$B,'[4]cells down 27042026 11h28'!$R:$R,"")</f>
        <v/>
      </c>
      <c r="AL849" s="18" t="str">
        <f>_xlfn.XLOOKUP(B849,'[4]cells down 27042026 18h01'!$B:$B,'[4]cells down 27042026 18h01'!$R:$R,"")</f>
        <v/>
      </c>
      <c r="AM849" s="18" t="str">
        <f>_xlfn.XLOOKUP(B849,'[5]cell downs 27042026 11h'!$B:$B,'[5]cell downs 27042026 11h'!$R:$R,"")</f>
        <v/>
      </c>
      <c r="AN849" s="18" t="str">
        <f>_xlfn.XLOOKUP(B849,'[5]cell downs 27042026 17h40'!$B:$B,'[5]cell downs 27042026 17h40'!$R:$R,"")</f>
        <v/>
      </c>
      <c r="AO849" s="18" t="str">
        <f>_xlfn.XLOOKUP(B849,'[6]ALL SITES DOWN'!$D:$D,'[6]ALL SITES DOWN'!$J:$J,"")</f>
        <v/>
      </c>
      <c r="AP849" s="18" t="str">
        <f>_xlfn.XLOOKUP(B849,'[7]ALL SITES DOWN'!$D:$D,'[7]ALL SITES DOWN'!$J:$J,"")</f>
        <v/>
      </c>
      <c r="AQ849" s="9" t="str">
        <f>_xlfn.XLOOKUP(B849,[8]sheet1!$AC:$AC,[8]sheet1!$AF:$AF,"")</f>
        <v/>
      </c>
      <c r="AR849" s="14"/>
      <c r="AS849" s="14" t="s">
        <v>5465</v>
      </c>
      <c r="AT849" s="14" t="str">
        <f>_xlfn.XLOOKUP(B849,'[9]cell downs 18042026 17h'!$B:$B,'[9]cell downs 18042026 17h'!$B:$B,"")</f>
        <v/>
      </c>
      <c r="AU849" s="14" t="str">
        <f>_xlfn.XLOOKUP(B849,'[10]Cells Huawei 19042026 15h'!$B:$B,'[10]Cells Huawei 19042026 15h'!$B:$B,"")</f>
        <v/>
      </c>
      <c r="AV849" s="9" t="str">
        <f>_xlfn.XLOOKUP(B849,'[11]cells down 19042026 9H40'!$B:$B,'[11]cells down 19042026 9H40'!$B:$B,"")</f>
        <v/>
      </c>
    </row>
    <row r="850" spans="1:48" hidden="1" x14ac:dyDescent="0.3">
      <c r="A850" s="1" t="s">
        <v>4755</v>
      </c>
      <c r="B850" s="1" t="s">
        <v>4756</v>
      </c>
      <c r="C850" s="3" t="str">
        <f>_xlfn.XLOOKUP(B850,'[1]daily break down'!$D:$D,'[1]daily break down'!$E:$E,"")</f>
        <v>Douala</v>
      </c>
      <c r="D850" s="1" t="s">
        <v>11</v>
      </c>
      <c r="E850" s="1" t="s">
        <v>12</v>
      </c>
      <c r="F850" s="3" t="s">
        <v>31</v>
      </c>
      <c r="G850" s="1" t="s">
        <v>32</v>
      </c>
      <c r="H850" s="29" t="str">
        <f>_xlfn.XLOOKUP(B850,[2]CALCULATION!$B:$B,[2]CALCULATION!$H:$H,"")</f>
        <v>ZTE</v>
      </c>
      <c r="I850" s="26">
        <v>0</v>
      </c>
      <c r="J850" s="26">
        <v>0</v>
      </c>
      <c r="K850" s="26">
        <v>0</v>
      </c>
      <c r="L850" s="26">
        <v>0</v>
      </c>
      <c r="M850" s="26">
        <v>0</v>
      </c>
      <c r="N850" s="26">
        <v>2.1045392414528177E-3</v>
      </c>
      <c r="O850" s="26">
        <v>0</v>
      </c>
      <c r="P850" s="114" t="s">
        <v>6364</v>
      </c>
      <c r="Q850" s="42" t="s">
        <v>5538</v>
      </c>
      <c r="R850" s="42"/>
      <c r="S850" s="41" t="str" cm="1">
        <f t="array" ref="S850">IFERROR(_xlfn.IFS(
U850="MPR ISSUE","PDH",
U850="BSS Hardware Issue","BSS",
U850="Sites strategiques, MLL, Pylone, etc.","ENVTECH",
U850="AKTIVCO DEFAUT GE &amp; POWER Cabinet","AKTIVCO",
U850="AKTIVCO Coupure ENEO &amp; Baisse de tension","AKTIVCO GRID ONLY",
U850="Coupure ENEO &amp; Baisse de tension","IHS GRID ONLY",
U850="Defaut GE &amp; POWER Cabinet","IHS",
U850="Sharing","Partners",
U850="Sites strategiques &amp; DataCenter","SST &amp; DC",
U850="Exclu","Exclu",
U850="SAT","SAT",
U850="SPARE-ISSUE","SPARE-ISSUE",
U850="Fiber CAmtel","TRANS_FO_CAMTEL",
U850="Fiber AOF","Fiber AOF",
U850="Projet OCM (HUAWEI)","TRAVAUX-HUAWEI",
U850="Projet OCM (NOKIA)","TRAVAUX-NOKIA",
U850="ACCESS-ISSUE","ACCESS-ISSUE",
U850="Projet OCM (ZTE, NOKIA, autres projets)","TRAVAUX OCM",
U850="No root CAuse","No root cause",
U850="ODU HS","PDH",
U850="IP &amp; VLAN","PDH",
U850="Warehouse HUAWEI","SPARE-ISSUE",
U850="SPARE-HS","SPARE-ISSUE",
U850="Power Telco","BSS",U850="no impacts","no impacts"
),"")</f>
        <v>No root cause</v>
      </c>
      <c r="T850" s="41" t="str" cm="1">
        <f t="array" ref="T850">IFERROR(_xlfn.IFS(
U850="MPR ISSUE","TX ISSUE",
U850="BSS Hardware Issue","RAN ISSUE",
U850="Sites strategiques, MLL, Pylone, etc.","ENVTECH",
U850="AKTIVCO DEFAUT GE &amp; POWER Cabinet","POWER ISSUE",
U850="AKTIVCO Coupure ENEO &amp; Baisse de tension","POWER ISSUE",
U850="Coupure ENEO &amp; Baisse de tension","POWER ISSUE",
U850="Defaut GE &amp; POWER Cabinet","POWER ISSUE",
U850="Sharing","POWER ISSUE",
U850="Sites strategiques &amp; DataCenter","POWER ISSUE",
U850="Exclu","Exclu",
U850="SAT","TX ISSUE",
U850="SPARE-ISSUE","SPARE-ISSUE",
U850="Fiber CAmtel","TX ISSUE",
U850="Fiber AOF","TX ISSUE",
U850="Projet OCM (HUAWEI)","TRAVAUX-HUAWEI",
U850="Projet OCM (NOKIA)","TRAVAUX -NOKIA",
U850="ACCESS-ISSUE","ACCESS-ISSUE",
U850="Projet OCM (ZTE, NOKIA, autres projets)","TRAVAUX OCM",
U850="No root CAuse","No root cause",
U850="ODU HS","TX ISSUE",
U850="IP &amp; VLAN","TX ISSUE",
U850="Warehouse HUAWEI","SPARE-ISSUE",
U850="SPARE-HS","SPARE-ISSUE",
U850="Power Telco","RAN ISSUE",U850="no impacts","no impacts"
),"")</f>
        <v>No root cause</v>
      </c>
      <c r="U850" s="68" t="s">
        <v>5691</v>
      </c>
      <c r="V850" s="41" t="str" cm="1">
        <f t="array" ref="V850">IFERROR(_xlfn.IFS(
U850="MPR ISSUE","ACTIVE",
U850="BSS Hardware Issue","ACTIVE",
U850="Sites strategiques, MLL, Pylone, etc.","PASSIVE",
U850="AKTIVCO DEFAUT GE &amp; POWER Cabinet","PASSIVE",
U850="AKTIVCO Coupure ENEO &amp; Baisse de tension","PASSIVE",
U850="Coupure ENEO &amp; Baisse de tension","PASSIVE",
U850="Defaut GE &amp; POWER Cabinet","PASSIVE",
U850="Sharing","PASSIVE",
U850="Sites strategiques &amp; DataCenter","PASSIVE",
U850="Exclu","Exclu",
U850="SAT","ACTIVE",
U850="SPARE-ISSUE","SPARE-ISSUE",
U850="Fiber CAmtel","ACTIVE",
U850="Fiber AOF","ACTIVE",
U850="Projet OCM (HUAWEI)","PLANNED WORKS",
U850="Projet OCM (NOKIA)","PLANNED WORKS",
U850="ACCESS-ISSUE","ACCESS-ISSUE",
U850="Projet OCM (ZTE, NOKIA, autres projets)","PLANNED WORKS",
U850="No root CAuse","No root cause",
U850="ODU HS","ACTIVE",
U850="IP &amp; VLAN","ACTIVE",
U850="Warehouse HUAWEI","SPARE-ISSUE",
U850="SPARE-HS","SPARE-ISSUE",
U850="Power Telco","ACTIVE", U850="no impacts","no impacts"
),"")</f>
        <v>No root cause</v>
      </c>
      <c r="W850" s="113"/>
      <c r="X850" s="113"/>
      <c r="Y850" s="113"/>
      <c r="Z850" s="113"/>
      <c r="AA850" s="113"/>
      <c r="AB850" s="17" t="s">
        <v>5465</v>
      </c>
      <c r="AC850" s="17" t="str">
        <f>_xlfn.XLOOKUP(B850,'INCIDENT-04-27-2026'!E:E,'INCIDENT-04-27-2026'!F:F,"")</f>
        <v/>
      </c>
      <c r="AD850" s="9"/>
      <c r="AE850" s="7" t="s">
        <v>5465</v>
      </c>
      <c r="AF850" s="6" t="str">
        <f>_xlfn.XLOOKUP(B850,'[13]Input_27-04'!$B:$B,'[13]Input_27-04'!$M:$M,"")</f>
        <v/>
      </c>
      <c r="AG850" s="7"/>
      <c r="AH850" s="3"/>
      <c r="AI850" s="18" t="str">
        <f>_xlfn.XLOOKUP(B850,'[3]Cells Huawei 27042026 10h'!$B:$B,'[3]Cells Huawei 27042026 10h'!$T:$T,"")</f>
        <v/>
      </c>
      <c r="AJ850" s="18" t="str">
        <f>_xlfn.XLOOKUP(B850,'[3]Cells Huawei 27042026 15h'!$B:$B,'[3]Cells Huawei 27042026 15h'!$T:$T,"")</f>
        <v/>
      </c>
      <c r="AK850" s="18" t="str">
        <f>_xlfn.XLOOKUP(B850,'[4]cells down 27042026 11h28'!$B:$B,'[4]cells down 27042026 11h28'!$R:$R,"")</f>
        <v/>
      </c>
      <c r="AL850" s="18" t="str">
        <f>_xlfn.XLOOKUP(B850,'[4]cells down 27042026 18h01'!$B:$B,'[4]cells down 27042026 18h01'!$R:$R,"")</f>
        <v/>
      </c>
      <c r="AM850" s="18" t="str">
        <f>_xlfn.XLOOKUP(B850,'[5]cell downs 27042026 11h'!$B:$B,'[5]cell downs 27042026 11h'!$R:$R,"")</f>
        <v/>
      </c>
      <c r="AN850" s="18" t="str">
        <f>_xlfn.XLOOKUP(B850,'[5]cell downs 27042026 17h40'!$B:$B,'[5]cell downs 27042026 17h40'!$R:$R,"")</f>
        <v/>
      </c>
      <c r="AO850" s="18" t="str">
        <f>_xlfn.XLOOKUP(B850,'[6]ALL SITES DOWN'!$D:$D,'[6]ALL SITES DOWN'!$J:$J,"")</f>
        <v/>
      </c>
      <c r="AP850" s="18" t="str">
        <f>_xlfn.XLOOKUP(B850,'[7]ALL SITES DOWN'!$D:$D,'[7]ALL SITES DOWN'!$J:$J,"")</f>
        <v/>
      </c>
      <c r="AQ850" s="9" t="str">
        <f>_xlfn.XLOOKUP(B850,[8]sheet1!$AC:$AC,[8]sheet1!$AF:$AF,"")</f>
        <v/>
      </c>
      <c r="AR850" s="14"/>
      <c r="AS850" s="14" t="s">
        <v>5465</v>
      </c>
      <c r="AT850" s="14" t="str">
        <f>_xlfn.XLOOKUP(B850,'[9]cell downs 18042026 17h'!$B:$B,'[9]cell downs 18042026 17h'!$B:$B,"")</f>
        <v/>
      </c>
      <c r="AU850" s="14" t="str">
        <f>_xlfn.XLOOKUP(B850,'[10]Cells Huawei 19042026 15h'!$B:$B,'[10]Cells Huawei 19042026 15h'!$B:$B,"")</f>
        <v/>
      </c>
      <c r="AV850" s="9" t="str">
        <f>_xlfn.XLOOKUP(B850,'[11]cells down 19042026 9H40'!$B:$B,'[11]cells down 19042026 9H40'!$B:$B,"")</f>
        <v/>
      </c>
    </row>
    <row r="851" spans="1:48" hidden="1" x14ac:dyDescent="0.3">
      <c r="A851" s="1" t="s">
        <v>4158</v>
      </c>
      <c r="B851" s="8" t="s">
        <v>4159</v>
      </c>
      <c r="C851" s="3" t="str">
        <f>_xlfn.XLOOKUP(B851,'[1]daily break down'!$D:$D,'[1]daily break down'!$E:$E,"")</f>
        <v>Douala</v>
      </c>
      <c r="D851" s="1" t="s">
        <v>11</v>
      </c>
      <c r="E851" s="1" t="s">
        <v>12</v>
      </c>
      <c r="F851" s="3" t="s">
        <v>31</v>
      </c>
      <c r="G851" s="1" t="s">
        <v>32</v>
      </c>
      <c r="H851" s="29" t="str">
        <f>_xlfn.XLOOKUP(B851,[2]CALCULATION!$B:$B,[2]CALCULATION!$H:$H,"")</f>
        <v>ZTE</v>
      </c>
      <c r="I851" s="26">
        <v>0</v>
      </c>
      <c r="J851" s="26">
        <v>0</v>
      </c>
      <c r="K851" s="26">
        <v>0</v>
      </c>
      <c r="L851" s="26">
        <v>0</v>
      </c>
      <c r="M851" s="26">
        <v>0</v>
      </c>
      <c r="N851" s="26">
        <v>2.0867041631353052E-3</v>
      </c>
      <c r="O851" s="26">
        <v>0</v>
      </c>
      <c r="P851" s="114" t="s">
        <v>6364</v>
      </c>
      <c r="Q851" s="42" t="s">
        <v>5538</v>
      </c>
      <c r="R851" s="42"/>
      <c r="S851" s="41" t="str" cm="1">
        <f t="array" ref="S851">IFERROR(_xlfn.IFS(
U851="MPR ISSUE","PDH",
U851="BSS Hardware Issue","BSS",
U851="Sites strategiques, MLL, Pylone, etc.","ENVTECH",
U851="AKTIVCO DEFAUT GE &amp; POWER Cabinet","AKTIVCO",
U851="AKTIVCO Coupure ENEO &amp; Baisse de tension","AKTIVCO GRID ONLY",
U851="Coupure ENEO &amp; Baisse de tension","IHS GRID ONLY",
U851="Defaut GE &amp; POWER Cabinet","IHS",
U851="Sharing","Partners",
U851="Sites strategiques &amp; DataCenter","SST &amp; DC",
U851="Exclu","Exclu",
U851="SAT","SAT",
U851="SPARE-ISSUE","SPARE-ISSUE",
U851="Fiber CAmtel","TRANS_FO_CAMTEL",
U851="Fiber AOF","Fiber AOF",
U851="Projet OCM (HUAWEI)","TRAVAUX-HUAWEI",
U851="Projet OCM (NOKIA)","TRAVAUX-NOKIA",
U851="ACCESS-ISSUE","ACCESS-ISSUE",
U851="Projet OCM (ZTE, NOKIA, autres projets)","TRAVAUX OCM",
U851="No root CAuse","No root cause",
U851="ODU HS","PDH",
U851="IP &amp; VLAN","PDH",
U851="Warehouse HUAWEI","SPARE-ISSUE",
U851="SPARE-HS","SPARE-ISSUE",
U851="Power Telco","BSS",U851="no impacts","no impacts"
),"")</f>
        <v>No root cause</v>
      </c>
      <c r="T851" s="41" t="str" cm="1">
        <f t="array" ref="T851">IFERROR(_xlfn.IFS(
U851="MPR ISSUE","TX ISSUE",
U851="BSS Hardware Issue","RAN ISSUE",
U851="Sites strategiques, MLL, Pylone, etc.","ENVTECH",
U851="AKTIVCO DEFAUT GE &amp; POWER Cabinet","POWER ISSUE",
U851="AKTIVCO Coupure ENEO &amp; Baisse de tension","POWER ISSUE",
U851="Coupure ENEO &amp; Baisse de tension","POWER ISSUE",
U851="Defaut GE &amp; POWER Cabinet","POWER ISSUE",
U851="Sharing","POWER ISSUE",
U851="Sites strategiques &amp; DataCenter","POWER ISSUE",
U851="Exclu","Exclu",
U851="SAT","TX ISSUE",
U851="SPARE-ISSUE","SPARE-ISSUE",
U851="Fiber CAmtel","TX ISSUE",
U851="Fiber AOF","TX ISSUE",
U851="Projet OCM (HUAWEI)","TRAVAUX-HUAWEI",
U851="Projet OCM (NOKIA)","TRAVAUX -NOKIA",
U851="ACCESS-ISSUE","ACCESS-ISSUE",
U851="Projet OCM (ZTE, NOKIA, autres projets)","TRAVAUX OCM",
U851="No root CAuse","No root cause",
U851="ODU HS","TX ISSUE",
U851="IP &amp; VLAN","TX ISSUE",
U851="Warehouse HUAWEI","SPARE-ISSUE",
U851="SPARE-HS","SPARE-ISSUE",
U851="Power Telco","RAN ISSUE",U851="no impacts","no impacts"
),"")</f>
        <v>No root cause</v>
      </c>
      <c r="U851" s="68" t="s">
        <v>5691</v>
      </c>
      <c r="V851" s="41" t="str" cm="1">
        <f t="array" ref="V851">IFERROR(_xlfn.IFS(
U851="MPR ISSUE","ACTIVE",
U851="BSS Hardware Issue","ACTIVE",
U851="Sites strategiques, MLL, Pylone, etc.","PASSIVE",
U851="AKTIVCO DEFAUT GE &amp; POWER Cabinet","PASSIVE",
U851="AKTIVCO Coupure ENEO &amp; Baisse de tension","PASSIVE",
U851="Coupure ENEO &amp; Baisse de tension","PASSIVE",
U851="Defaut GE &amp; POWER Cabinet","PASSIVE",
U851="Sharing","PASSIVE",
U851="Sites strategiques &amp; DataCenter","PASSIVE",
U851="Exclu","Exclu",
U851="SAT","ACTIVE",
U851="SPARE-ISSUE","SPARE-ISSUE",
U851="Fiber CAmtel","ACTIVE",
U851="Fiber AOF","ACTIVE",
U851="Projet OCM (HUAWEI)","PLANNED WORKS",
U851="Projet OCM (NOKIA)","PLANNED WORKS",
U851="ACCESS-ISSUE","ACCESS-ISSUE",
U851="Projet OCM (ZTE, NOKIA, autres projets)","PLANNED WORKS",
U851="No root CAuse","No root cause",
U851="ODU HS","ACTIVE",
U851="IP &amp; VLAN","ACTIVE",
U851="Warehouse HUAWEI","SPARE-ISSUE",
U851="SPARE-HS","SPARE-ISSUE",
U851="Power Telco","ACTIVE", U851="no impacts","no impacts"
),"")</f>
        <v>No root cause</v>
      </c>
      <c r="W851" s="113"/>
      <c r="X851" s="113"/>
      <c r="Y851" s="113"/>
      <c r="Z851" s="113"/>
      <c r="AA851" s="113"/>
      <c r="AB851" s="17" t="s">
        <v>5465</v>
      </c>
      <c r="AC851" s="17" t="str">
        <f>_xlfn.XLOOKUP(B851,'INCIDENT-04-27-2026'!E:E,'INCIDENT-04-27-2026'!F:F,"")</f>
        <v/>
      </c>
      <c r="AD851" s="9"/>
      <c r="AE851" s="7" t="s">
        <v>5465</v>
      </c>
      <c r="AF851" s="6" t="str">
        <f>_xlfn.XLOOKUP(B851,'[13]Input_27-04'!$B:$B,'[13]Input_27-04'!$M:$M,"")</f>
        <v/>
      </c>
      <c r="AG851" s="7"/>
      <c r="AH851" s="3"/>
      <c r="AI851" s="18" t="str">
        <f>_xlfn.XLOOKUP(B851,'[3]Cells Huawei 27042026 10h'!$B:$B,'[3]Cells Huawei 27042026 10h'!$T:$T,"")</f>
        <v/>
      </c>
      <c r="AJ851" s="18" t="str">
        <f>_xlfn.XLOOKUP(B851,'[3]Cells Huawei 27042026 15h'!$B:$B,'[3]Cells Huawei 27042026 15h'!$T:$T,"")</f>
        <v/>
      </c>
      <c r="AK851" s="18" t="str">
        <f>_xlfn.XLOOKUP(B851,'[4]cells down 27042026 11h28'!$B:$B,'[4]cells down 27042026 11h28'!$R:$R,"")</f>
        <v/>
      </c>
      <c r="AL851" s="18" t="str">
        <f>_xlfn.XLOOKUP(B851,'[4]cells down 27042026 18h01'!$B:$B,'[4]cells down 27042026 18h01'!$R:$R,"")</f>
        <v/>
      </c>
      <c r="AM851" s="18" t="str">
        <f>_xlfn.XLOOKUP(B851,'[5]cell downs 27042026 11h'!$B:$B,'[5]cell downs 27042026 11h'!$R:$R,"")</f>
        <v/>
      </c>
      <c r="AN851" s="18" t="str">
        <f>_xlfn.XLOOKUP(B851,'[5]cell downs 27042026 17h40'!$B:$B,'[5]cell downs 27042026 17h40'!$R:$R,"")</f>
        <v/>
      </c>
      <c r="AO851" s="18" t="str">
        <f>_xlfn.XLOOKUP(B851,'[6]ALL SITES DOWN'!$D:$D,'[6]ALL SITES DOWN'!$J:$J,"")</f>
        <v/>
      </c>
      <c r="AP851" s="18" t="str">
        <f>_xlfn.XLOOKUP(B851,'[7]ALL SITES DOWN'!$D:$D,'[7]ALL SITES DOWN'!$J:$J,"")</f>
        <v/>
      </c>
      <c r="AQ851" s="9" t="str">
        <f>_xlfn.XLOOKUP(B851,[8]sheet1!$AC:$AC,[8]sheet1!$AF:$AF,"")</f>
        <v/>
      </c>
      <c r="AR851" s="14"/>
      <c r="AS851" s="14" t="s">
        <v>5465</v>
      </c>
      <c r="AT851" s="14" t="str">
        <f>_xlfn.XLOOKUP(B851,'[9]cell downs 18042026 17h'!$B:$B,'[9]cell downs 18042026 17h'!$B:$B,"")</f>
        <v/>
      </c>
      <c r="AU851" s="14" t="str">
        <f>_xlfn.XLOOKUP(B851,'[10]Cells Huawei 19042026 15h'!$B:$B,'[10]Cells Huawei 19042026 15h'!$B:$B,"")</f>
        <v/>
      </c>
      <c r="AV851" s="9" t="str">
        <f>_xlfn.XLOOKUP(B851,'[11]cells down 19042026 9H40'!$B:$B,'[11]cells down 19042026 9H40'!$B:$B,"")</f>
        <v/>
      </c>
    </row>
    <row r="852" spans="1:48" hidden="1" x14ac:dyDescent="0.3">
      <c r="A852" s="1" t="s">
        <v>2414</v>
      </c>
      <c r="B852" s="1" t="s">
        <v>2415</v>
      </c>
      <c r="C852" s="3" t="str">
        <f>_xlfn.XLOOKUP(B852,'[1]daily break down'!$D:$D,'[1]daily break down'!$E:$E,"")</f>
        <v>Douala</v>
      </c>
      <c r="D852" s="1" t="s">
        <v>11</v>
      </c>
      <c r="E852" s="1" t="s">
        <v>12</v>
      </c>
      <c r="F852" s="3" t="s">
        <v>31</v>
      </c>
      <c r="G852" s="1" t="s">
        <v>32</v>
      </c>
      <c r="H852" s="29" t="str">
        <f>_xlfn.XLOOKUP(B852,[2]CALCULATION!$B:$B,[2]CALCULATION!$H:$H,"")</f>
        <v>ZTE</v>
      </c>
      <c r="I852" s="26">
        <v>0</v>
      </c>
      <c r="J852" s="26">
        <v>0</v>
      </c>
      <c r="K852" s="26">
        <v>0</v>
      </c>
      <c r="L852" s="26">
        <v>0</v>
      </c>
      <c r="M852" s="26">
        <v>0</v>
      </c>
      <c r="N852" s="26">
        <v>2.0331989281831093E-3</v>
      </c>
      <c r="O852" s="26">
        <v>0</v>
      </c>
      <c r="P852" s="114" t="s">
        <v>6364</v>
      </c>
      <c r="Q852" s="42" t="s">
        <v>5538</v>
      </c>
      <c r="R852" s="42"/>
      <c r="S852" s="41" t="str" cm="1">
        <f t="array" ref="S852">IFERROR(_xlfn.IFS(
U852="MPR ISSUE","PDH",
U852="BSS Hardware Issue","BSS",
U852="Sites strategiques, MLL, Pylone, etc.","ENVTECH",
U852="AKTIVCO DEFAUT GE &amp; POWER Cabinet","AKTIVCO",
U852="AKTIVCO Coupure ENEO &amp; Baisse de tension","AKTIVCO GRID ONLY",
U852="Coupure ENEO &amp; Baisse de tension","IHS GRID ONLY",
U852="Defaut GE &amp; POWER Cabinet","IHS",
U852="Sharing","Partners",
U852="Sites strategiques &amp; DataCenter","SST &amp; DC",
U852="Exclu","Exclu",
U852="SAT","SAT",
U852="SPARE-ISSUE","SPARE-ISSUE",
U852="Fiber CAmtel","TRANS_FO_CAMTEL",
U852="Fiber AOF","Fiber AOF",
U852="Projet OCM (HUAWEI)","TRAVAUX-HUAWEI",
U852="Projet OCM (NOKIA)","TRAVAUX-NOKIA",
U852="ACCESS-ISSUE","ACCESS-ISSUE",
U852="Projet OCM (ZTE, NOKIA, autres projets)","TRAVAUX OCM",
U852="No root CAuse","No root cause",
U852="ODU HS","PDH",
U852="IP &amp; VLAN","PDH",
U852="Warehouse HUAWEI","SPARE-ISSUE",
U852="SPARE-HS","SPARE-ISSUE",
U852="Power Telco","BSS",U852="no impacts","no impacts"
),"")</f>
        <v>No root cause</v>
      </c>
      <c r="T852" s="41" t="str" cm="1">
        <f t="array" ref="T852">IFERROR(_xlfn.IFS(
U852="MPR ISSUE","TX ISSUE",
U852="BSS Hardware Issue","RAN ISSUE",
U852="Sites strategiques, MLL, Pylone, etc.","ENVTECH",
U852="AKTIVCO DEFAUT GE &amp; POWER Cabinet","POWER ISSUE",
U852="AKTIVCO Coupure ENEO &amp; Baisse de tension","POWER ISSUE",
U852="Coupure ENEO &amp; Baisse de tension","POWER ISSUE",
U852="Defaut GE &amp; POWER Cabinet","POWER ISSUE",
U852="Sharing","POWER ISSUE",
U852="Sites strategiques &amp; DataCenter","POWER ISSUE",
U852="Exclu","Exclu",
U852="SAT","TX ISSUE",
U852="SPARE-ISSUE","SPARE-ISSUE",
U852="Fiber CAmtel","TX ISSUE",
U852="Fiber AOF","TX ISSUE",
U852="Projet OCM (HUAWEI)","TRAVAUX-HUAWEI",
U852="Projet OCM (NOKIA)","TRAVAUX -NOKIA",
U852="ACCESS-ISSUE","ACCESS-ISSUE",
U852="Projet OCM (ZTE, NOKIA, autres projets)","TRAVAUX OCM",
U852="No root CAuse","No root cause",
U852="ODU HS","TX ISSUE",
U852="IP &amp; VLAN","TX ISSUE",
U852="Warehouse HUAWEI","SPARE-ISSUE",
U852="SPARE-HS","SPARE-ISSUE",
U852="Power Telco","RAN ISSUE",U852="no impacts","no impacts"
),"")</f>
        <v>No root cause</v>
      </c>
      <c r="U852" s="68" t="s">
        <v>5691</v>
      </c>
      <c r="V852" s="41" t="str" cm="1">
        <f t="array" ref="V852">IFERROR(_xlfn.IFS(
U852="MPR ISSUE","ACTIVE",
U852="BSS Hardware Issue","ACTIVE",
U852="Sites strategiques, MLL, Pylone, etc.","PASSIVE",
U852="AKTIVCO DEFAUT GE &amp; POWER Cabinet","PASSIVE",
U852="AKTIVCO Coupure ENEO &amp; Baisse de tension","PASSIVE",
U852="Coupure ENEO &amp; Baisse de tension","PASSIVE",
U852="Defaut GE &amp; POWER Cabinet","PASSIVE",
U852="Sharing","PASSIVE",
U852="Sites strategiques &amp; DataCenter","PASSIVE",
U852="Exclu","Exclu",
U852="SAT","ACTIVE",
U852="SPARE-ISSUE","SPARE-ISSUE",
U852="Fiber CAmtel","ACTIVE",
U852="Fiber AOF","ACTIVE",
U852="Projet OCM (HUAWEI)","PLANNED WORKS",
U852="Projet OCM (NOKIA)","PLANNED WORKS",
U852="ACCESS-ISSUE","ACCESS-ISSUE",
U852="Projet OCM (ZTE, NOKIA, autres projets)","PLANNED WORKS",
U852="No root CAuse","No root cause",
U852="ODU HS","ACTIVE",
U852="IP &amp; VLAN","ACTIVE",
U852="Warehouse HUAWEI","SPARE-ISSUE",
U852="SPARE-HS","SPARE-ISSUE",
U852="Power Telco","ACTIVE", U852="no impacts","no impacts"
),"")</f>
        <v>No root cause</v>
      </c>
      <c r="W852" s="113"/>
      <c r="X852" s="113"/>
      <c r="Y852" s="113"/>
      <c r="Z852" s="113"/>
      <c r="AA852" s="113"/>
      <c r="AB852" s="17" t="s">
        <v>5465</v>
      </c>
      <c r="AC852" s="17" t="str">
        <f>_xlfn.XLOOKUP(B852,'INCIDENT-04-27-2026'!E:E,'INCIDENT-04-27-2026'!F:F,"")</f>
        <v/>
      </c>
      <c r="AD852" s="9"/>
      <c r="AE852" s="7" t="s">
        <v>5465</v>
      </c>
      <c r="AF852" s="6" t="str">
        <f>_xlfn.XLOOKUP(B852,'[13]Input_27-04'!$B:$B,'[13]Input_27-04'!$M:$M,"")</f>
        <v/>
      </c>
      <c r="AG852" s="7"/>
      <c r="AH852" s="3"/>
      <c r="AI852" s="18" t="str">
        <f>_xlfn.XLOOKUP(B852,'[3]Cells Huawei 27042026 10h'!$B:$B,'[3]Cells Huawei 27042026 10h'!$T:$T,"")</f>
        <v/>
      </c>
      <c r="AJ852" s="18" t="str">
        <f>_xlfn.XLOOKUP(B852,'[3]Cells Huawei 27042026 15h'!$B:$B,'[3]Cells Huawei 27042026 15h'!$T:$T,"")</f>
        <v/>
      </c>
      <c r="AK852" s="18" t="str">
        <f>_xlfn.XLOOKUP(B852,'[4]cells down 27042026 11h28'!$B:$B,'[4]cells down 27042026 11h28'!$R:$R,"")</f>
        <v/>
      </c>
      <c r="AL852" s="18" t="str">
        <f>_xlfn.XLOOKUP(B852,'[4]cells down 27042026 18h01'!$B:$B,'[4]cells down 27042026 18h01'!$R:$R,"")</f>
        <v/>
      </c>
      <c r="AM852" s="18" t="str">
        <f>_xlfn.XLOOKUP(B852,'[5]cell downs 27042026 11h'!$B:$B,'[5]cell downs 27042026 11h'!$R:$R,"")</f>
        <v/>
      </c>
      <c r="AN852" s="18" t="str">
        <f>_xlfn.XLOOKUP(B852,'[5]cell downs 27042026 17h40'!$B:$B,'[5]cell downs 27042026 17h40'!$R:$R,"")</f>
        <v/>
      </c>
      <c r="AO852" s="18" t="str">
        <f>_xlfn.XLOOKUP(B852,'[6]ALL SITES DOWN'!$D:$D,'[6]ALL SITES DOWN'!$J:$J,"")</f>
        <v/>
      </c>
      <c r="AP852" s="18" t="str">
        <f>_xlfn.XLOOKUP(B852,'[7]ALL SITES DOWN'!$D:$D,'[7]ALL SITES DOWN'!$J:$J,"")</f>
        <v/>
      </c>
      <c r="AQ852" s="9" t="str">
        <f>_xlfn.XLOOKUP(B852,[8]sheet1!$AC:$AC,[8]sheet1!$AF:$AF,"")</f>
        <v/>
      </c>
      <c r="AR852" s="14"/>
      <c r="AS852" s="14" t="s">
        <v>5465</v>
      </c>
      <c r="AT852" s="14" t="str">
        <f>_xlfn.XLOOKUP(B852,'[9]cell downs 18042026 17h'!$B:$B,'[9]cell downs 18042026 17h'!$B:$B,"")</f>
        <v/>
      </c>
      <c r="AU852" s="14" t="str">
        <f>_xlfn.XLOOKUP(B852,'[10]Cells Huawei 19042026 15h'!$B:$B,'[10]Cells Huawei 19042026 15h'!$B:$B,"")</f>
        <v/>
      </c>
      <c r="AV852" s="9" t="str">
        <f>_xlfn.XLOOKUP(B852,'[11]cells down 19042026 9H40'!$B:$B,'[11]cells down 19042026 9H40'!$B:$B,"")</f>
        <v/>
      </c>
    </row>
    <row r="853" spans="1:48" hidden="1" x14ac:dyDescent="0.3">
      <c r="A853" s="1" t="s">
        <v>1675</v>
      </c>
      <c r="B853" s="8" t="s">
        <v>1676</v>
      </c>
      <c r="C853" s="3" t="str">
        <f>_xlfn.XLOOKUP(B853,'[1]daily break down'!$D:$D,'[1]daily break down'!$E:$E,"")</f>
        <v>Douala</v>
      </c>
      <c r="D853" s="1" t="s">
        <v>11</v>
      </c>
      <c r="E853" s="1" t="s">
        <v>12</v>
      </c>
      <c r="F853" s="3" t="s">
        <v>31</v>
      </c>
      <c r="G853" s="1" t="s">
        <v>32</v>
      </c>
      <c r="H853" s="29" t="str">
        <f>_xlfn.XLOOKUP(B853,[2]CALCULATION!$B:$B,[2]CALCULATION!$H:$H,"")</f>
        <v>ZTE</v>
      </c>
      <c r="I853" s="26">
        <v>0</v>
      </c>
      <c r="J853" s="26">
        <v>0</v>
      </c>
      <c r="K853" s="26">
        <v>0</v>
      </c>
      <c r="L853" s="26">
        <v>0</v>
      </c>
      <c r="M853" s="26">
        <v>0</v>
      </c>
      <c r="N853" s="26">
        <v>2.0331989281831093E-3</v>
      </c>
      <c r="O853" s="26">
        <v>0</v>
      </c>
      <c r="P853" s="114" t="s">
        <v>6364</v>
      </c>
      <c r="Q853" s="42" t="s">
        <v>5538</v>
      </c>
      <c r="R853" s="42"/>
      <c r="S853" s="41" t="str" cm="1">
        <f t="array" ref="S853">IFERROR(_xlfn.IFS(
U853="MPR ISSUE","PDH",
U853="BSS Hardware Issue","BSS",
U853="Sites strategiques, MLL, Pylone, etc.","ENVTECH",
U853="AKTIVCO DEFAUT GE &amp; POWER Cabinet","AKTIVCO",
U853="AKTIVCO Coupure ENEO &amp; Baisse de tension","AKTIVCO GRID ONLY",
U853="Coupure ENEO &amp; Baisse de tension","IHS GRID ONLY",
U853="Defaut GE &amp; POWER Cabinet","IHS",
U853="Sharing","Partners",
U853="Sites strategiques &amp; DataCenter","SST &amp; DC",
U853="Exclu","Exclu",
U853="SAT","SAT",
U853="SPARE-ISSUE","SPARE-ISSUE",
U853="Fiber CAmtel","TRANS_FO_CAMTEL",
U853="Fiber AOF","Fiber AOF",
U853="Projet OCM (HUAWEI)","TRAVAUX-HUAWEI",
U853="Projet OCM (NOKIA)","TRAVAUX-NOKIA",
U853="ACCESS-ISSUE","ACCESS-ISSUE",
U853="Projet OCM (ZTE, NOKIA, autres projets)","TRAVAUX OCM",
U853="No root CAuse","No root cause",
U853="ODU HS","PDH",
U853="IP &amp; VLAN","PDH",
U853="Warehouse HUAWEI","SPARE-ISSUE",
U853="SPARE-HS","SPARE-ISSUE",
U853="Power Telco","BSS",U853="no impacts","no impacts"
),"")</f>
        <v>No root cause</v>
      </c>
      <c r="T853" s="41" t="str" cm="1">
        <f t="array" ref="T853">IFERROR(_xlfn.IFS(
U853="MPR ISSUE","TX ISSUE",
U853="BSS Hardware Issue","RAN ISSUE",
U853="Sites strategiques, MLL, Pylone, etc.","ENVTECH",
U853="AKTIVCO DEFAUT GE &amp; POWER Cabinet","POWER ISSUE",
U853="AKTIVCO Coupure ENEO &amp; Baisse de tension","POWER ISSUE",
U853="Coupure ENEO &amp; Baisse de tension","POWER ISSUE",
U853="Defaut GE &amp; POWER Cabinet","POWER ISSUE",
U853="Sharing","POWER ISSUE",
U853="Sites strategiques &amp; DataCenter","POWER ISSUE",
U853="Exclu","Exclu",
U853="SAT","TX ISSUE",
U853="SPARE-ISSUE","SPARE-ISSUE",
U853="Fiber CAmtel","TX ISSUE",
U853="Fiber AOF","TX ISSUE",
U853="Projet OCM (HUAWEI)","TRAVAUX-HUAWEI",
U853="Projet OCM (NOKIA)","TRAVAUX -NOKIA",
U853="ACCESS-ISSUE","ACCESS-ISSUE",
U853="Projet OCM (ZTE, NOKIA, autres projets)","TRAVAUX OCM",
U853="No root CAuse","No root cause",
U853="ODU HS","TX ISSUE",
U853="IP &amp; VLAN","TX ISSUE",
U853="Warehouse HUAWEI","SPARE-ISSUE",
U853="SPARE-HS","SPARE-ISSUE",
U853="Power Telco","RAN ISSUE",U853="no impacts","no impacts"
),"")</f>
        <v>No root cause</v>
      </c>
      <c r="U853" s="68" t="s">
        <v>5691</v>
      </c>
      <c r="V853" s="41" t="str" cm="1">
        <f t="array" ref="V853">IFERROR(_xlfn.IFS(
U853="MPR ISSUE","ACTIVE",
U853="BSS Hardware Issue","ACTIVE",
U853="Sites strategiques, MLL, Pylone, etc.","PASSIVE",
U853="AKTIVCO DEFAUT GE &amp; POWER Cabinet","PASSIVE",
U853="AKTIVCO Coupure ENEO &amp; Baisse de tension","PASSIVE",
U853="Coupure ENEO &amp; Baisse de tension","PASSIVE",
U853="Defaut GE &amp; POWER Cabinet","PASSIVE",
U853="Sharing","PASSIVE",
U853="Sites strategiques &amp; DataCenter","PASSIVE",
U853="Exclu","Exclu",
U853="SAT","ACTIVE",
U853="SPARE-ISSUE","SPARE-ISSUE",
U853="Fiber CAmtel","ACTIVE",
U853="Fiber AOF","ACTIVE",
U853="Projet OCM (HUAWEI)","PLANNED WORKS",
U853="Projet OCM (NOKIA)","PLANNED WORKS",
U853="ACCESS-ISSUE","ACCESS-ISSUE",
U853="Projet OCM (ZTE, NOKIA, autres projets)","PLANNED WORKS",
U853="No root CAuse","No root cause",
U853="ODU HS","ACTIVE",
U853="IP &amp; VLAN","ACTIVE",
U853="Warehouse HUAWEI","SPARE-ISSUE",
U853="SPARE-HS","SPARE-ISSUE",
U853="Power Telco","ACTIVE", U853="no impacts","no impacts"
),"")</f>
        <v>No root cause</v>
      </c>
      <c r="W853" s="113"/>
      <c r="X853" s="113"/>
      <c r="Y853" s="113"/>
      <c r="Z853" s="113"/>
      <c r="AA853" s="113"/>
      <c r="AB853" s="17" t="s">
        <v>5465</v>
      </c>
      <c r="AC853" s="17" t="str">
        <f>_xlfn.XLOOKUP(B853,'INCIDENT-04-27-2026'!E:E,'INCIDENT-04-27-2026'!F:F,"")</f>
        <v/>
      </c>
      <c r="AD853" s="9"/>
      <c r="AE853" s="7" t="s">
        <v>5465</v>
      </c>
      <c r="AF853" s="6" t="str">
        <f>_xlfn.XLOOKUP(B853,'[13]Input_27-04'!$B:$B,'[13]Input_27-04'!$M:$M,"")</f>
        <v/>
      </c>
      <c r="AG853" s="7"/>
      <c r="AH853" s="3"/>
      <c r="AI853" s="18" t="str">
        <f>_xlfn.XLOOKUP(B853,'[3]Cells Huawei 27042026 10h'!$B:$B,'[3]Cells Huawei 27042026 10h'!$T:$T,"")</f>
        <v/>
      </c>
      <c r="AJ853" s="18" t="str">
        <f>_xlfn.XLOOKUP(B853,'[3]Cells Huawei 27042026 15h'!$B:$B,'[3]Cells Huawei 27042026 15h'!$T:$T,"")</f>
        <v/>
      </c>
      <c r="AK853" s="18" t="str">
        <f>_xlfn.XLOOKUP(B853,'[4]cells down 27042026 11h28'!$B:$B,'[4]cells down 27042026 11h28'!$R:$R,"")</f>
        <v/>
      </c>
      <c r="AL853" s="18" t="str">
        <f>_xlfn.XLOOKUP(B853,'[4]cells down 27042026 18h01'!$B:$B,'[4]cells down 27042026 18h01'!$R:$R,"")</f>
        <v/>
      </c>
      <c r="AM853" s="18" t="str">
        <f>_xlfn.XLOOKUP(B853,'[5]cell downs 27042026 11h'!$B:$B,'[5]cell downs 27042026 11h'!$R:$R,"")</f>
        <v/>
      </c>
      <c r="AN853" s="18" t="str">
        <f>_xlfn.XLOOKUP(B853,'[5]cell downs 27042026 17h40'!$B:$B,'[5]cell downs 27042026 17h40'!$R:$R,"")</f>
        <v/>
      </c>
      <c r="AO853" s="18" t="str">
        <f>_xlfn.XLOOKUP(B853,'[6]ALL SITES DOWN'!$D:$D,'[6]ALL SITES DOWN'!$J:$J,"")</f>
        <v/>
      </c>
      <c r="AP853" s="18" t="str">
        <f>_xlfn.XLOOKUP(B853,'[7]ALL SITES DOWN'!$D:$D,'[7]ALL SITES DOWN'!$J:$J,"")</f>
        <v/>
      </c>
      <c r="AQ853" s="9" t="str">
        <f>_xlfn.XLOOKUP(B853,[8]sheet1!$AC:$AC,[8]sheet1!$AF:$AF,"")</f>
        <v/>
      </c>
      <c r="AR853" s="14"/>
      <c r="AS853" s="14" t="s">
        <v>5465</v>
      </c>
      <c r="AT853" s="14" t="str">
        <f>_xlfn.XLOOKUP(B853,'[9]cell downs 18042026 17h'!$B:$B,'[9]cell downs 18042026 17h'!$B:$B,"")</f>
        <v/>
      </c>
      <c r="AU853" s="14" t="str">
        <f>_xlfn.XLOOKUP(B853,'[10]Cells Huawei 19042026 15h'!$B:$B,'[10]Cells Huawei 19042026 15h'!$B:$B,"")</f>
        <v/>
      </c>
      <c r="AV853" s="9" t="str">
        <f>_xlfn.XLOOKUP(B853,'[11]cells down 19042026 9H40'!$B:$B,'[11]cells down 19042026 9H40'!$B:$B,"")</f>
        <v/>
      </c>
    </row>
    <row r="854" spans="1:48" hidden="1" x14ac:dyDescent="0.3">
      <c r="A854" s="1" t="s">
        <v>2410</v>
      </c>
      <c r="B854" s="8" t="s">
        <v>2411</v>
      </c>
      <c r="C854" s="3" t="str">
        <f>_xlfn.XLOOKUP(B854,'[1]daily break down'!$D:$D,'[1]daily break down'!$E:$E,"")</f>
        <v>Douala</v>
      </c>
      <c r="D854" s="1" t="s">
        <v>21</v>
      </c>
      <c r="E854" s="1" t="s">
        <v>36</v>
      </c>
      <c r="F854" s="3" t="s">
        <v>31</v>
      </c>
      <c r="G854" s="1" t="s">
        <v>32</v>
      </c>
      <c r="H854" s="29" t="str">
        <f>_xlfn.XLOOKUP(B854,[2]CALCULATION!$B:$B,[2]CALCULATION!$H:$H,"")</f>
        <v>ZTE</v>
      </c>
      <c r="I854" s="26">
        <v>0</v>
      </c>
      <c r="J854" s="26">
        <v>0</v>
      </c>
      <c r="K854" s="26">
        <v>0</v>
      </c>
      <c r="L854" s="26">
        <v>0</v>
      </c>
      <c r="M854" s="26">
        <v>0</v>
      </c>
      <c r="N854" s="26">
        <v>2.0331989281831093E-3</v>
      </c>
      <c r="O854" s="26">
        <v>0</v>
      </c>
      <c r="P854" s="114" t="s">
        <v>6364</v>
      </c>
      <c r="Q854" s="42" t="s">
        <v>5538</v>
      </c>
      <c r="R854" s="42"/>
      <c r="S854" s="41" t="str" cm="1">
        <f t="array" ref="S854">IFERROR(_xlfn.IFS(
U854="MPR ISSUE","PDH",
U854="BSS Hardware Issue","BSS",
U854="Sites strategiques, MLL, Pylone, etc.","ENVTECH",
U854="AKTIVCO DEFAUT GE &amp; POWER Cabinet","AKTIVCO",
U854="AKTIVCO Coupure ENEO &amp; Baisse de tension","AKTIVCO GRID ONLY",
U854="Coupure ENEO &amp; Baisse de tension","IHS GRID ONLY",
U854="Defaut GE &amp; POWER Cabinet","IHS",
U854="Sharing","Partners",
U854="Sites strategiques &amp; DataCenter","SST &amp; DC",
U854="Exclu","Exclu",
U854="SAT","SAT",
U854="SPARE-ISSUE","SPARE-ISSUE",
U854="Fiber CAmtel","TRANS_FO_CAMTEL",
U854="Fiber AOF","Fiber AOF",
U854="Projet OCM (HUAWEI)","TRAVAUX-HUAWEI",
U854="Projet OCM (NOKIA)","TRAVAUX-NOKIA",
U854="ACCESS-ISSUE","ACCESS-ISSUE",
U854="Projet OCM (ZTE, NOKIA, autres projets)","TRAVAUX OCM",
U854="No root CAuse","No root cause",
U854="ODU HS","PDH",
U854="IP &amp; VLAN","PDH",
U854="Warehouse HUAWEI","SPARE-ISSUE",
U854="SPARE-HS","SPARE-ISSUE",
U854="Power Telco","BSS",U854="no impacts","no impacts"
),"")</f>
        <v>No root cause</v>
      </c>
      <c r="T854" s="41" t="str" cm="1">
        <f t="array" ref="T854">IFERROR(_xlfn.IFS(
U854="MPR ISSUE","TX ISSUE",
U854="BSS Hardware Issue","RAN ISSUE",
U854="Sites strategiques, MLL, Pylone, etc.","ENVTECH",
U854="AKTIVCO DEFAUT GE &amp; POWER Cabinet","POWER ISSUE",
U854="AKTIVCO Coupure ENEO &amp; Baisse de tension","POWER ISSUE",
U854="Coupure ENEO &amp; Baisse de tension","POWER ISSUE",
U854="Defaut GE &amp; POWER Cabinet","POWER ISSUE",
U854="Sharing","POWER ISSUE",
U854="Sites strategiques &amp; DataCenter","POWER ISSUE",
U854="Exclu","Exclu",
U854="SAT","TX ISSUE",
U854="SPARE-ISSUE","SPARE-ISSUE",
U854="Fiber CAmtel","TX ISSUE",
U854="Fiber AOF","TX ISSUE",
U854="Projet OCM (HUAWEI)","TRAVAUX-HUAWEI",
U854="Projet OCM (NOKIA)","TRAVAUX -NOKIA",
U854="ACCESS-ISSUE","ACCESS-ISSUE",
U854="Projet OCM (ZTE, NOKIA, autres projets)","TRAVAUX OCM",
U854="No root CAuse","No root cause",
U854="ODU HS","TX ISSUE",
U854="IP &amp; VLAN","TX ISSUE",
U854="Warehouse HUAWEI","SPARE-ISSUE",
U854="SPARE-HS","SPARE-ISSUE",
U854="Power Telco","RAN ISSUE",U854="no impacts","no impacts"
),"")</f>
        <v>No root cause</v>
      </c>
      <c r="U854" s="68" t="s">
        <v>5691</v>
      </c>
      <c r="V854" s="41" t="str" cm="1">
        <f t="array" ref="V854">IFERROR(_xlfn.IFS(
U854="MPR ISSUE","ACTIVE",
U854="BSS Hardware Issue","ACTIVE",
U854="Sites strategiques, MLL, Pylone, etc.","PASSIVE",
U854="AKTIVCO DEFAUT GE &amp; POWER Cabinet","PASSIVE",
U854="AKTIVCO Coupure ENEO &amp; Baisse de tension","PASSIVE",
U854="Coupure ENEO &amp; Baisse de tension","PASSIVE",
U854="Defaut GE &amp; POWER Cabinet","PASSIVE",
U854="Sharing","PASSIVE",
U854="Sites strategiques &amp; DataCenter","PASSIVE",
U854="Exclu","Exclu",
U854="SAT","ACTIVE",
U854="SPARE-ISSUE","SPARE-ISSUE",
U854="Fiber CAmtel","ACTIVE",
U854="Fiber AOF","ACTIVE",
U854="Projet OCM (HUAWEI)","PLANNED WORKS",
U854="Projet OCM (NOKIA)","PLANNED WORKS",
U854="ACCESS-ISSUE","ACCESS-ISSUE",
U854="Projet OCM (ZTE, NOKIA, autres projets)","PLANNED WORKS",
U854="No root CAuse","No root cause",
U854="ODU HS","ACTIVE",
U854="IP &amp; VLAN","ACTIVE",
U854="Warehouse HUAWEI","SPARE-ISSUE",
U854="SPARE-HS","SPARE-ISSUE",
U854="Power Telco","ACTIVE", U854="no impacts","no impacts"
),"")</f>
        <v>No root cause</v>
      </c>
      <c r="W854" s="113"/>
      <c r="X854" s="113"/>
      <c r="Y854" s="113"/>
      <c r="Z854" s="113"/>
      <c r="AA854" s="113"/>
      <c r="AB854" s="17" t="s">
        <v>5465</v>
      </c>
      <c r="AC854" s="17" t="str">
        <f>_xlfn.XLOOKUP(B854,'INCIDENT-04-27-2026'!E:E,'INCIDENT-04-27-2026'!F:F,"")</f>
        <v/>
      </c>
      <c r="AD854" s="9"/>
      <c r="AE854" s="7" t="s">
        <v>5465</v>
      </c>
      <c r="AF854" s="6" t="str">
        <f>_xlfn.XLOOKUP(B854,'[13]Input_27-04'!$B:$B,'[13]Input_27-04'!$M:$M,"")</f>
        <v/>
      </c>
      <c r="AG854" s="7"/>
      <c r="AH854" s="3"/>
      <c r="AI854" s="18" t="str">
        <f>_xlfn.XLOOKUP(B854,'[3]Cells Huawei 27042026 10h'!$B:$B,'[3]Cells Huawei 27042026 10h'!$T:$T,"")</f>
        <v/>
      </c>
      <c r="AJ854" s="18" t="str">
        <f>_xlfn.XLOOKUP(B854,'[3]Cells Huawei 27042026 15h'!$B:$B,'[3]Cells Huawei 27042026 15h'!$T:$T,"")</f>
        <v/>
      </c>
      <c r="AK854" s="18" t="str">
        <f>_xlfn.XLOOKUP(B854,'[4]cells down 27042026 11h28'!$B:$B,'[4]cells down 27042026 11h28'!$R:$R,"")</f>
        <v/>
      </c>
      <c r="AL854" s="18" t="str">
        <f>_xlfn.XLOOKUP(B854,'[4]cells down 27042026 18h01'!$B:$B,'[4]cells down 27042026 18h01'!$R:$R,"")</f>
        <v/>
      </c>
      <c r="AM854" s="18" t="str">
        <f>_xlfn.XLOOKUP(B854,'[5]cell downs 27042026 11h'!$B:$B,'[5]cell downs 27042026 11h'!$R:$R,"")</f>
        <v/>
      </c>
      <c r="AN854" s="18" t="str">
        <f>_xlfn.XLOOKUP(B854,'[5]cell downs 27042026 17h40'!$B:$B,'[5]cell downs 27042026 17h40'!$R:$R,"")</f>
        <v/>
      </c>
      <c r="AO854" s="18" t="str">
        <f>_xlfn.XLOOKUP(B854,'[6]ALL SITES DOWN'!$D:$D,'[6]ALL SITES DOWN'!$J:$J,"")</f>
        <v/>
      </c>
      <c r="AP854" s="18" t="str">
        <f>_xlfn.XLOOKUP(B854,'[7]ALL SITES DOWN'!$D:$D,'[7]ALL SITES DOWN'!$J:$J,"")</f>
        <v/>
      </c>
      <c r="AQ854" s="9" t="str">
        <f>_xlfn.XLOOKUP(B854,[8]sheet1!$AC:$AC,[8]sheet1!$AF:$AF,"")</f>
        <v/>
      </c>
      <c r="AR854" s="14"/>
      <c r="AS854" s="14" t="s">
        <v>5465</v>
      </c>
      <c r="AT854" s="14" t="str">
        <f>_xlfn.XLOOKUP(B854,'[9]cell downs 18042026 17h'!$B:$B,'[9]cell downs 18042026 17h'!$B:$B,"")</f>
        <v/>
      </c>
      <c r="AU854" s="14" t="str">
        <f>_xlfn.XLOOKUP(B854,'[10]Cells Huawei 19042026 15h'!$B:$B,'[10]Cells Huawei 19042026 15h'!$B:$B,"")</f>
        <v/>
      </c>
      <c r="AV854" s="9" t="str">
        <f>_xlfn.XLOOKUP(B854,'[11]cells down 19042026 9H40'!$B:$B,'[11]cells down 19042026 9H40'!$B:$B,"")</f>
        <v/>
      </c>
    </row>
    <row r="855" spans="1:48" hidden="1" x14ac:dyDescent="0.3">
      <c r="A855" s="1" t="s">
        <v>1706</v>
      </c>
      <c r="B855" s="1" t="s">
        <v>1707</v>
      </c>
      <c r="C855" s="3" t="str">
        <f>_xlfn.XLOOKUP(B855,'[1]daily break down'!$D:$D,'[1]daily break down'!$E:$E,"")</f>
        <v>Douala</v>
      </c>
      <c r="D855" s="1" t="s">
        <v>11</v>
      </c>
      <c r="E855" s="1" t="s">
        <v>12</v>
      </c>
      <c r="F855" s="3" t="s">
        <v>31</v>
      </c>
      <c r="G855" s="1" t="s">
        <v>32</v>
      </c>
      <c r="H855" s="29" t="str">
        <f>_xlfn.XLOOKUP(B855,[2]CALCULATION!$B:$B,[2]CALCULATION!$H:$H,"")</f>
        <v>ZTE</v>
      </c>
      <c r="I855" s="26">
        <v>0</v>
      </c>
      <c r="J855" s="26">
        <v>0</v>
      </c>
      <c r="K855" s="26">
        <v>0</v>
      </c>
      <c r="L855" s="26">
        <v>0</v>
      </c>
      <c r="M855" s="26">
        <v>0</v>
      </c>
      <c r="N855" s="26">
        <v>1.9975287715482551E-3</v>
      </c>
      <c r="O855" s="26">
        <v>0</v>
      </c>
      <c r="P855" s="114" t="s">
        <v>6364</v>
      </c>
      <c r="Q855" s="42" t="s">
        <v>5538</v>
      </c>
      <c r="R855" s="42"/>
      <c r="S855" s="41" t="str" cm="1">
        <f t="array" ref="S855">IFERROR(_xlfn.IFS(
U855="MPR ISSUE","PDH",
U855="BSS Hardware Issue","BSS",
U855="Sites strategiques, MLL, Pylone, etc.","ENVTECH",
U855="AKTIVCO DEFAUT GE &amp; POWER Cabinet","AKTIVCO",
U855="AKTIVCO Coupure ENEO &amp; Baisse de tension","AKTIVCO GRID ONLY",
U855="Coupure ENEO &amp; Baisse de tension","IHS GRID ONLY",
U855="Defaut GE &amp; POWER Cabinet","IHS",
U855="Sharing","Partners",
U855="Sites strategiques &amp; DataCenter","SST &amp; DC",
U855="Exclu","Exclu",
U855="SAT","SAT",
U855="SPARE-ISSUE","SPARE-ISSUE",
U855="Fiber CAmtel","TRANS_FO_CAMTEL",
U855="Fiber AOF","Fiber AOF",
U855="Projet OCM (HUAWEI)","TRAVAUX-HUAWEI",
U855="Projet OCM (NOKIA)","TRAVAUX-NOKIA",
U855="ACCESS-ISSUE","ACCESS-ISSUE",
U855="Projet OCM (ZTE, NOKIA, autres projets)","TRAVAUX OCM",
U855="No root CAuse","No root cause",
U855="ODU HS","PDH",
U855="IP &amp; VLAN","PDH",
U855="Warehouse HUAWEI","SPARE-ISSUE",
U855="SPARE-HS","SPARE-ISSUE",
U855="Power Telco","BSS",U855="no impacts","no impacts"
),"")</f>
        <v>No root cause</v>
      </c>
      <c r="T855" s="41" t="str" cm="1">
        <f t="array" ref="T855">IFERROR(_xlfn.IFS(
U855="MPR ISSUE","TX ISSUE",
U855="BSS Hardware Issue","RAN ISSUE",
U855="Sites strategiques, MLL, Pylone, etc.","ENVTECH",
U855="AKTIVCO DEFAUT GE &amp; POWER Cabinet","POWER ISSUE",
U855="AKTIVCO Coupure ENEO &amp; Baisse de tension","POWER ISSUE",
U855="Coupure ENEO &amp; Baisse de tension","POWER ISSUE",
U855="Defaut GE &amp; POWER Cabinet","POWER ISSUE",
U855="Sharing","POWER ISSUE",
U855="Sites strategiques &amp; DataCenter","POWER ISSUE",
U855="Exclu","Exclu",
U855="SAT","TX ISSUE",
U855="SPARE-ISSUE","SPARE-ISSUE",
U855="Fiber CAmtel","TX ISSUE",
U855="Fiber AOF","TX ISSUE",
U855="Projet OCM (HUAWEI)","TRAVAUX-HUAWEI",
U855="Projet OCM (NOKIA)","TRAVAUX -NOKIA",
U855="ACCESS-ISSUE","ACCESS-ISSUE",
U855="Projet OCM (ZTE, NOKIA, autres projets)","TRAVAUX OCM",
U855="No root CAuse","No root cause",
U855="ODU HS","TX ISSUE",
U855="IP &amp; VLAN","TX ISSUE",
U855="Warehouse HUAWEI","SPARE-ISSUE",
U855="SPARE-HS","SPARE-ISSUE",
U855="Power Telco","RAN ISSUE",U855="no impacts","no impacts"
),"")</f>
        <v>No root cause</v>
      </c>
      <c r="U855" s="68" t="s">
        <v>5691</v>
      </c>
      <c r="V855" s="41" t="str" cm="1">
        <f t="array" ref="V855">IFERROR(_xlfn.IFS(
U855="MPR ISSUE","ACTIVE",
U855="BSS Hardware Issue","ACTIVE",
U855="Sites strategiques, MLL, Pylone, etc.","PASSIVE",
U855="AKTIVCO DEFAUT GE &amp; POWER Cabinet","PASSIVE",
U855="AKTIVCO Coupure ENEO &amp; Baisse de tension","PASSIVE",
U855="Coupure ENEO &amp; Baisse de tension","PASSIVE",
U855="Defaut GE &amp; POWER Cabinet","PASSIVE",
U855="Sharing","PASSIVE",
U855="Sites strategiques &amp; DataCenter","PASSIVE",
U855="Exclu","Exclu",
U855="SAT","ACTIVE",
U855="SPARE-ISSUE","SPARE-ISSUE",
U855="Fiber CAmtel","ACTIVE",
U855="Fiber AOF","ACTIVE",
U855="Projet OCM (HUAWEI)","PLANNED WORKS",
U855="Projet OCM (NOKIA)","PLANNED WORKS",
U855="ACCESS-ISSUE","ACCESS-ISSUE",
U855="Projet OCM (ZTE, NOKIA, autres projets)","PLANNED WORKS",
U855="No root CAuse","No root cause",
U855="ODU HS","ACTIVE",
U855="IP &amp; VLAN","ACTIVE",
U855="Warehouse HUAWEI","SPARE-ISSUE",
U855="SPARE-HS","SPARE-ISSUE",
U855="Power Telco","ACTIVE", U855="no impacts","no impacts"
),"")</f>
        <v>No root cause</v>
      </c>
      <c r="W855" s="113"/>
      <c r="X855" s="113"/>
      <c r="Y855" s="113"/>
      <c r="Z855" s="113"/>
      <c r="AA855" s="113"/>
      <c r="AB855" s="17" t="s">
        <v>5465</v>
      </c>
      <c r="AC855" s="17" t="str">
        <f>_xlfn.XLOOKUP(B855,'INCIDENT-04-27-2026'!E:E,'INCIDENT-04-27-2026'!F:F,"")</f>
        <v/>
      </c>
      <c r="AD855" s="9"/>
      <c r="AE855" s="7" t="s">
        <v>5465</v>
      </c>
      <c r="AF855" s="6" t="str">
        <f>_xlfn.XLOOKUP(B855,'[13]Input_27-04'!$B:$B,'[13]Input_27-04'!$M:$M,"")</f>
        <v/>
      </c>
      <c r="AG855" s="7"/>
      <c r="AH855" s="3"/>
      <c r="AI855" s="18" t="str">
        <f>_xlfn.XLOOKUP(B855,'[3]Cells Huawei 27042026 10h'!$B:$B,'[3]Cells Huawei 27042026 10h'!$T:$T,"")</f>
        <v/>
      </c>
      <c r="AJ855" s="18" t="str">
        <f>_xlfn.XLOOKUP(B855,'[3]Cells Huawei 27042026 15h'!$B:$B,'[3]Cells Huawei 27042026 15h'!$T:$T,"")</f>
        <v/>
      </c>
      <c r="AK855" s="18" t="str">
        <f>_xlfn.XLOOKUP(B855,'[4]cells down 27042026 11h28'!$B:$B,'[4]cells down 27042026 11h28'!$R:$R,"")</f>
        <v/>
      </c>
      <c r="AL855" s="18" t="str">
        <f>_xlfn.XLOOKUP(B855,'[4]cells down 27042026 18h01'!$B:$B,'[4]cells down 27042026 18h01'!$R:$R,"")</f>
        <v/>
      </c>
      <c r="AM855" s="18" t="str">
        <f>_xlfn.XLOOKUP(B855,'[5]cell downs 27042026 11h'!$B:$B,'[5]cell downs 27042026 11h'!$R:$R,"")</f>
        <v/>
      </c>
      <c r="AN855" s="18" t="str">
        <f>_xlfn.XLOOKUP(B855,'[5]cell downs 27042026 17h40'!$B:$B,'[5]cell downs 27042026 17h40'!$R:$R,"")</f>
        <v/>
      </c>
      <c r="AO855" s="18" t="str">
        <f>_xlfn.XLOOKUP(B855,'[6]ALL SITES DOWN'!$D:$D,'[6]ALL SITES DOWN'!$J:$J,"")</f>
        <v/>
      </c>
      <c r="AP855" s="18" t="str">
        <f>_xlfn.XLOOKUP(B855,'[7]ALL SITES DOWN'!$D:$D,'[7]ALL SITES DOWN'!$J:$J,"")</f>
        <v/>
      </c>
      <c r="AQ855" s="9" t="str">
        <f>_xlfn.XLOOKUP(B855,[8]sheet1!$AC:$AC,[8]sheet1!$AF:$AF,"")</f>
        <v/>
      </c>
      <c r="AR855" s="14"/>
      <c r="AS855" s="14" t="s">
        <v>5465</v>
      </c>
      <c r="AT855" s="14" t="str">
        <f>_xlfn.XLOOKUP(B855,'[9]cell downs 18042026 17h'!$B:$B,'[9]cell downs 18042026 17h'!$B:$B,"")</f>
        <v/>
      </c>
      <c r="AU855" s="14" t="str">
        <f>_xlfn.XLOOKUP(B855,'[10]Cells Huawei 19042026 15h'!$B:$B,'[10]Cells Huawei 19042026 15h'!$B:$B,"")</f>
        <v/>
      </c>
      <c r="AV855" s="9" t="str">
        <f>_xlfn.XLOOKUP(B855,'[11]cells down 19042026 9H40'!$B:$B,'[11]cells down 19042026 9H40'!$B:$B,"")</f>
        <v/>
      </c>
    </row>
    <row r="856" spans="1:48" hidden="1" x14ac:dyDescent="0.3">
      <c r="A856" s="1" t="s">
        <v>1417</v>
      </c>
      <c r="B856" s="1" t="s">
        <v>1418</v>
      </c>
      <c r="C856" s="3" t="str">
        <f>_xlfn.XLOOKUP(B856,'[1]daily break down'!$D:$D,'[1]daily break down'!$E:$E,"")</f>
        <v>NORD</v>
      </c>
      <c r="D856" s="1" t="s">
        <v>11</v>
      </c>
      <c r="E856" s="1" t="s">
        <v>66</v>
      </c>
      <c r="F856" s="3" t="s">
        <v>23</v>
      </c>
      <c r="G856" s="1" t="s">
        <v>1417</v>
      </c>
      <c r="H856" s="28" t="str">
        <f>_xlfn.XLOOKUP(B856,[2]CALCULATION!$B:$B,[2]CALCULATION!$H:$H,"")</f>
        <v>NOKIA</v>
      </c>
      <c r="I856" s="26">
        <v>9.8092930745677484E-4</v>
      </c>
      <c r="J856" s="26">
        <v>3.9165831985001412E-2</v>
      </c>
      <c r="K856" s="26">
        <v>6.5811438991190893E-3</v>
      </c>
      <c r="L856" s="26">
        <v>6.063926627914608E-4</v>
      </c>
      <c r="M856" s="26">
        <v>1.6408272052004234E-3</v>
      </c>
      <c r="N856" s="26">
        <v>1.9440235365961538E-3</v>
      </c>
      <c r="O856" s="26">
        <v>0</v>
      </c>
      <c r="P856" s="114" t="s">
        <v>6364</v>
      </c>
      <c r="Q856" s="42" t="s">
        <v>5538</v>
      </c>
      <c r="R856" s="42"/>
      <c r="S856" s="41" t="str" cm="1">
        <f t="array" ref="S856">IFERROR(_xlfn.IFS(
U856="MPR ISSUE","PDH",
U856="BSS Hardware Issue","BSS",
U856="Sites strategiques, MLL, Pylone, etc.","ENVTECH",
U856="AKTIVCO DEFAUT GE &amp; POWER Cabinet","AKTIVCO",
U856="AKTIVCO Coupure ENEO &amp; Baisse de tension","AKTIVCO GRID ONLY",
U856="Coupure ENEO &amp; Baisse de tension","IHS GRID ONLY",
U856="Defaut GE &amp; POWER Cabinet","IHS",
U856="Sharing","Partners",
U856="Sites strategiques &amp; DataCenter","SST &amp; DC",
U856="Exclu","Exclu",
U856="SAT","SAT",
U856="SPARE-ISSUE","SPARE-ISSUE",
U856="Fiber CAmtel","TRANS_FO_CAMTEL",
U856="Fiber AOF","Fiber AOF",
U856="Projet OCM (HUAWEI)","TRAVAUX-HUAWEI",
U856="Projet OCM (NOKIA)","TRAVAUX-NOKIA",
U856="ACCESS-ISSUE","ACCESS-ISSUE",
U856="Projet OCM (ZTE, NOKIA, autres projets)","TRAVAUX OCM",
U856="No root CAuse","No root cause",
U856="ODU HS","PDH",
U856="IP &amp; VLAN","PDH",
U856="Warehouse HUAWEI","SPARE-ISSUE",
U856="SPARE-HS","SPARE-ISSUE",
U856="Power Telco","BSS",U856="no impacts","no impacts"
),"")</f>
        <v>No root cause</v>
      </c>
      <c r="T856" s="41" t="str" cm="1">
        <f t="array" ref="T856">IFERROR(_xlfn.IFS(
U856="MPR ISSUE","TX ISSUE",
U856="BSS Hardware Issue","RAN ISSUE",
U856="Sites strategiques, MLL, Pylone, etc.","ENVTECH",
U856="AKTIVCO DEFAUT GE &amp; POWER Cabinet","POWER ISSUE",
U856="AKTIVCO Coupure ENEO &amp; Baisse de tension","POWER ISSUE",
U856="Coupure ENEO &amp; Baisse de tension","POWER ISSUE",
U856="Defaut GE &amp; POWER Cabinet","POWER ISSUE",
U856="Sharing","POWER ISSUE",
U856="Sites strategiques &amp; DataCenter","POWER ISSUE",
U856="Exclu","Exclu",
U856="SAT","TX ISSUE",
U856="SPARE-ISSUE","SPARE-ISSUE",
U856="Fiber CAmtel","TX ISSUE",
U856="Fiber AOF","TX ISSUE",
U856="Projet OCM (HUAWEI)","TRAVAUX-HUAWEI",
U856="Projet OCM (NOKIA)","TRAVAUX -NOKIA",
U856="ACCESS-ISSUE","ACCESS-ISSUE",
U856="Projet OCM (ZTE, NOKIA, autres projets)","TRAVAUX OCM",
U856="No root CAuse","No root cause",
U856="ODU HS","TX ISSUE",
U856="IP &amp; VLAN","TX ISSUE",
U856="Warehouse HUAWEI","SPARE-ISSUE",
U856="SPARE-HS","SPARE-ISSUE",
U856="Power Telco","RAN ISSUE",U856="no impacts","no impacts"
),"")</f>
        <v>No root cause</v>
      </c>
      <c r="U856" s="68" t="s">
        <v>5691</v>
      </c>
      <c r="V856" s="41" t="str" cm="1">
        <f t="array" ref="V856">IFERROR(_xlfn.IFS(
U856="MPR ISSUE","ACTIVE",
U856="BSS Hardware Issue","ACTIVE",
U856="Sites strategiques, MLL, Pylone, etc.","PASSIVE",
U856="AKTIVCO DEFAUT GE &amp; POWER Cabinet","PASSIVE",
U856="AKTIVCO Coupure ENEO &amp; Baisse de tension","PASSIVE",
U856="Coupure ENEO &amp; Baisse de tension","PASSIVE",
U856="Defaut GE &amp; POWER Cabinet","PASSIVE",
U856="Sharing","PASSIVE",
U856="Sites strategiques &amp; DataCenter","PASSIVE",
U856="Exclu","Exclu",
U856="SAT","ACTIVE",
U856="SPARE-ISSUE","SPARE-ISSUE",
U856="Fiber CAmtel","ACTIVE",
U856="Fiber AOF","ACTIVE",
U856="Projet OCM (HUAWEI)","PLANNED WORKS",
U856="Projet OCM (NOKIA)","PLANNED WORKS",
U856="ACCESS-ISSUE","ACCESS-ISSUE",
U856="Projet OCM (ZTE, NOKIA, autres projets)","PLANNED WORKS",
U856="No root CAuse","No root cause",
U856="ODU HS","ACTIVE",
U856="IP &amp; VLAN","ACTIVE",
U856="Warehouse HUAWEI","SPARE-ISSUE",
U856="SPARE-HS","SPARE-ISSUE",
U856="Power Telco","ACTIVE", U856="no impacts","no impacts"
),"")</f>
        <v>No root cause</v>
      </c>
      <c r="W856" s="113"/>
      <c r="X856" s="113"/>
      <c r="Y856" s="113"/>
      <c r="Z856" s="113"/>
      <c r="AA856" s="113"/>
      <c r="AB856" s="17" t="s">
        <v>5465</v>
      </c>
      <c r="AC856" s="17" t="str">
        <f>_xlfn.XLOOKUP(B856,'INCIDENT-04-27-2026'!E:E,'INCIDENT-04-27-2026'!F:F,"")</f>
        <v/>
      </c>
      <c r="AD856" s="9"/>
      <c r="AE856" s="7" t="s">
        <v>5465</v>
      </c>
      <c r="AF856" s="6" t="str">
        <f>_xlfn.XLOOKUP(B856,'[13]Input_27-04'!$B:$B,'[13]Input_27-04'!$M:$M,"")</f>
        <v/>
      </c>
      <c r="AG856" s="7"/>
      <c r="AH856" s="3"/>
      <c r="AI856" s="18" t="str">
        <f>_xlfn.XLOOKUP(B856,'[3]Cells Huawei 27042026 10h'!$B:$B,'[3]Cells Huawei 27042026 10h'!$T:$T,"")</f>
        <v/>
      </c>
      <c r="AJ856" s="18" t="str">
        <f>_xlfn.XLOOKUP(B856,'[3]Cells Huawei 27042026 15h'!$B:$B,'[3]Cells Huawei 27042026 15h'!$T:$T,"")</f>
        <v/>
      </c>
      <c r="AK856" s="18" t="str">
        <f>_xlfn.XLOOKUP(B856,'[4]cells down 27042026 11h28'!$B:$B,'[4]cells down 27042026 11h28'!$R:$R,"")</f>
        <v/>
      </c>
      <c r="AL856" s="18" t="str">
        <f>_xlfn.XLOOKUP(B856,'[4]cells down 27042026 18h01'!$B:$B,'[4]cells down 27042026 18h01'!$R:$R,"")</f>
        <v/>
      </c>
      <c r="AM856" s="18" t="str">
        <f>_xlfn.XLOOKUP(B856,'[5]cell downs 27042026 11h'!$B:$B,'[5]cell downs 27042026 11h'!$R:$R,"")</f>
        <v/>
      </c>
      <c r="AN856" s="18" t="str">
        <f>_xlfn.XLOOKUP(B856,'[5]cell downs 27042026 17h40'!$B:$B,'[5]cell downs 27042026 17h40'!$R:$R,"")</f>
        <v/>
      </c>
      <c r="AO856" s="18" t="str">
        <f>_xlfn.XLOOKUP(B856,'[6]ALL SITES DOWN'!$D:$D,'[6]ALL SITES DOWN'!$J:$J,"")</f>
        <v/>
      </c>
      <c r="AP856" s="18" t="str">
        <f>_xlfn.XLOOKUP(B856,'[7]ALL SITES DOWN'!$D:$D,'[7]ALL SITES DOWN'!$J:$J,"")</f>
        <v/>
      </c>
      <c r="AQ856" s="9" t="str">
        <f>_xlfn.XLOOKUP(B856,[8]sheet1!$AC:$AC,[8]sheet1!$AF:$AF,"")</f>
        <v/>
      </c>
      <c r="AR856" s="14"/>
      <c r="AS856" s="14" t="s">
        <v>5465</v>
      </c>
      <c r="AT856" s="14" t="str">
        <f>_xlfn.XLOOKUP(B856,'[9]cell downs 18042026 17h'!$B:$B,'[9]cell downs 18042026 17h'!$B:$B,"")</f>
        <v/>
      </c>
      <c r="AU856" s="14" t="str">
        <f>_xlfn.XLOOKUP(B856,'[10]Cells Huawei 19042026 15h'!$B:$B,'[10]Cells Huawei 19042026 15h'!$B:$B,"")</f>
        <v/>
      </c>
      <c r="AV856" s="9" t="str">
        <f>_xlfn.XLOOKUP(B856,'[11]cells down 19042026 9H40'!$B:$B,'[11]cells down 19042026 9H40'!$B:$B,"")</f>
        <v/>
      </c>
    </row>
    <row r="857" spans="1:48" hidden="1" x14ac:dyDescent="0.3">
      <c r="A857" s="1" t="s">
        <v>2758</v>
      </c>
      <c r="B857" s="8" t="s">
        <v>2759</v>
      </c>
      <c r="C857" s="3" t="str">
        <f>_xlfn.XLOOKUP(B857,'[1]daily break down'!$D:$D,'[1]daily break down'!$E:$E,"")</f>
        <v>Douala</v>
      </c>
      <c r="D857" s="1" t="s">
        <v>21</v>
      </c>
      <c r="E857" s="1" t="s">
        <v>22</v>
      </c>
      <c r="F857" s="3" t="s">
        <v>31</v>
      </c>
      <c r="G857" s="1" t="s">
        <v>32</v>
      </c>
      <c r="H857" s="29" t="str">
        <f>_xlfn.XLOOKUP(B857,[2]CALCULATION!$B:$B,[2]CALCULATION!$H:$H,"")</f>
        <v>ZTE</v>
      </c>
      <c r="I857" s="26">
        <v>0</v>
      </c>
      <c r="J857" s="26">
        <v>0</v>
      </c>
      <c r="K857" s="26">
        <v>0</v>
      </c>
      <c r="L857" s="26">
        <v>0</v>
      </c>
      <c r="M857" s="26">
        <v>0</v>
      </c>
      <c r="N857" s="26">
        <v>1.9440235365960586E-3</v>
      </c>
      <c r="O857" s="26">
        <v>0</v>
      </c>
      <c r="P857" s="114" t="s">
        <v>6364</v>
      </c>
      <c r="Q857" s="42" t="s">
        <v>5538</v>
      </c>
      <c r="R857" s="42"/>
      <c r="S857" s="41" t="str" cm="1">
        <f t="array" ref="S857">IFERROR(_xlfn.IFS(
U857="MPR ISSUE","PDH",
U857="BSS Hardware Issue","BSS",
U857="Sites strategiques, MLL, Pylone, etc.","ENVTECH",
U857="AKTIVCO DEFAUT GE &amp; POWER Cabinet","AKTIVCO",
U857="AKTIVCO Coupure ENEO &amp; Baisse de tension","AKTIVCO GRID ONLY",
U857="Coupure ENEO &amp; Baisse de tension","IHS GRID ONLY",
U857="Defaut GE &amp; POWER Cabinet","IHS",
U857="Sharing","Partners",
U857="Sites strategiques &amp; DataCenter","SST &amp; DC",
U857="Exclu","Exclu",
U857="SAT","SAT",
U857="SPARE-ISSUE","SPARE-ISSUE",
U857="Fiber CAmtel","TRANS_FO_CAMTEL",
U857="Fiber AOF","Fiber AOF",
U857="Projet OCM (HUAWEI)","TRAVAUX-HUAWEI",
U857="Projet OCM (NOKIA)","TRAVAUX-NOKIA",
U857="ACCESS-ISSUE","ACCESS-ISSUE",
U857="Projet OCM (ZTE, NOKIA, autres projets)","TRAVAUX OCM",
U857="No root CAuse","No root cause",
U857="ODU HS","PDH",
U857="IP &amp; VLAN","PDH",
U857="Warehouse HUAWEI","SPARE-ISSUE",
U857="SPARE-HS","SPARE-ISSUE",
U857="Power Telco","BSS",U857="no impacts","no impacts"
),"")</f>
        <v>No root cause</v>
      </c>
      <c r="T857" s="41" t="str" cm="1">
        <f t="array" ref="T857">IFERROR(_xlfn.IFS(
U857="MPR ISSUE","TX ISSUE",
U857="BSS Hardware Issue","RAN ISSUE",
U857="Sites strategiques, MLL, Pylone, etc.","ENVTECH",
U857="AKTIVCO DEFAUT GE &amp; POWER Cabinet","POWER ISSUE",
U857="AKTIVCO Coupure ENEO &amp; Baisse de tension","POWER ISSUE",
U857="Coupure ENEO &amp; Baisse de tension","POWER ISSUE",
U857="Defaut GE &amp; POWER Cabinet","POWER ISSUE",
U857="Sharing","POWER ISSUE",
U857="Sites strategiques &amp; DataCenter","POWER ISSUE",
U857="Exclu","Exclu",
U857="SAT","TX ISSUE",
U857="SPARE-ISSUE","SPARE-ISSUE",
U857="Fiber CAmtel","TX ISSUE",
U857="Fiber AOF","TX ISSUE",
U857="Projet OCM (HUAWEI)","TRAVAUX-HUAWEI",
U857="Projet OCM (NOKIA)","TRAVAUX -NOKIA",
U857="ACCESS-ISSUE","ACCESS-ISSUE",
U857="Projet OCM (ZTE, NOKIA, autres projets)","TRAVAUX OCM",
U857="No root CAuse","No root cause",
U857="ODU HS","TX ISSUE",
U857="IP &amp; VLAN","TX ISSUE",
U857="Warehouse HUAWEI","SPARE-ISSUE",
U857="SPARE-HS","SPARE-ISSUE",
U857="Power Telco","RAN ISSUE",U857="no impacts","no impacts"
),"")</f>
        <v>No root cause</v>
      </c>
      <c r="U857" s="68" t="s">
        <v>5691</v>
      </c>
      <c r="V857" s="41" t="str" cm="1">
        <f t="array" ref="V857">IFERROR(_xlfn.IFS(
U857="MPR ISSUE","ACTIVE",
U857="BSS Hardware Issue","ACTIVE",
U857="Sites strategiques, MLL, Pylone, etc.","PASSIVE",
U857="AKTIVCO DEFAUT GE &amp; POWER Cabinet","PASSIVE",
U857="AKTIVCO Coupure ENEO &amp; Baisse de tension","PASSIVE",
U857="Coupure ENEO &amp; Baisse de tension","PASSIVE",
U857="Defaut GE &amp; POWER Cabinet","PASSIVE",
U857="Sharing","PASSIVE",
U857="Sites strategiques &amp; DataCenter","PASSIVE",
U857="Exclu","Exclu",
U857="SAT","ACTIVE",
U857="SPARE-ISSUE","SPARE-ISSUE",
U857="Fiber CAmtel","ACTIVE",
U857="Fiber AOF","ACTIVE",
U857="Projet OCM (HUAWEI)","PLANNED WORKS",
U857="Projet OCM (NOKIA)","PLANNED WORKS",
U857="ACCESS-ISSUE","ACCESS-ISSUE",
U857="Projet OCM (ZTE, NOKIA, autres projets)","PLANNED WORKS",
U857="No root CAuse","No root cause",
U857="ODU HS","ACTIVE",
U857="IP &amp; VLAN","ACTIVE",
U857="Warehouse HUAWEI","SPARE-ISSUE",
U857="SPARE-HS","SPARE-ISSUE",
U857="Power Telco","ACTIVE", U857="no impacts","no impacts"
),"")</f>
        <v>No root cause</v>
      </c>
      <c r="W857" s="113"/>
      <c r="X857" s="113"/>
      <c r="Y857" s="113"/>
      <c r="Z857" s="113"/>
      <c r="AA857" s="113"/>
      <c r="AB857" s="17" t="s">
        <v>5465</v>
      </c>
      <c r="AC857" s="17" t="str">
        <f>_xlfn.XLOOKUP(B857,'INCIDENT-04-27-2026'!E:E,'INCIDENT-04-27-2026'!F:F,"")</f>
        <v/>
      </c>
      <c r="AD857" s="9"/>
      <c r="AE857" s="7" t="s">
        <v>5465</v>
      </c>
      <c r="AF857" s="6" t="str">
        <f>_xlfn.XLOOKUP(B857,'[13]Input_27-04'!$B:$B,'[13]Input_27-04'!$M:$M,"")</f>
        <v/>
      </c>
      <c r="AG857" s="7"/>
      <c r="AH857" s="3"/>
      <c r="AI857" s="18" t="str">
        <f>_xlfn.XLOOKUP(B857,'[3]Cells Huawei 27042026 10h'!$B:$B,'[3]Cells Huawei 27042026 10h'!$T:$T,"")</f>
        <v/>
      </c>
      <c r="AJ857" s="18" t="str">
        <f>_xlfn.XLOOKUP(B857,'[3]Cells Huawei 27042026 15h'!$B:$B,'[3]Cells Huawei 27042026 15h'!$T:$T,"")</f>
        <v/>
      </c>
      <c r="AK857" s="18" t="str">
        <f>_xlfn.XLOOKUP(B857,'[4]cells down 27042026 11h28'!$B:$B,'[4]cells down 27042026 11h28'!$R:$R,"")</f>
        <v/>
      </c>
      <c r="AL857" s="18" t="str">
        <f>_xlfn.XLOOKUP(B857,'[4]cells down 27042026 18h01'!$B:$B,'[4]cells down 27042026 18h01'!$R:$R,"")</f>
        <v/>
      </c>
      <c r="AM857" s="18" t="str">
        <f>_xlfn.XLOOKUP(B857,'[5]cell downs 27042026 11h'!$B:$B,'[5]cell downs 27042026 11h'!$R:$R,"")</f>
        <v/>
      </c>
      <c r="AN857" s="18" t="str">
        <f>_xlfn.XLOOKUP(B857,'[5]cell downs 27042026 17h40'!$B:$B,'[5]cell downs 27042026 17h40'!$R:$R,"")</f>
        <v/>
      </c>
      <c r="AO857" s="18" t="str">
        <f>_xlfn.XLOOKUP(B857,'[6]ALL SITES DOWN'!$D:$D,'[6]ALL SITES DOWN'!$J:$J,"")</f>
        <v/>
      </c>
      <c r="AP857" s="18" t="str">
        <f>_xlfn.XLOOKUP(B857,'[7]ALL SITES DOWN'!$D:$D,'[7]ALL SITES DOWN'!$J:$J,"")</f>
        <v/>
      </c>
      <c r="AQ857" s="9" t="str">
        <f>_xlfn.XLOOKUP(B857,[8]sheet1!$AC:$AC,[8]sheet1!$AF:$AF,"")</f>
        <v/>
      </c>
      <c r="AR857" s="14"/>
      <c r="AS857" s="14" t="s">
        <v>5465</v>
      </c>
      <c r="AT857" s="14" t="str">
        <f>_xlfn.XLOOKUP(B857,'[9]cell downs 18042026 17h'!$B:$B,'[9]cell downs 18042026 17h'!$B:$B,"")</f>
        <v/>
      </c>
      <c r="AU857" s="14" t="str">
        <f>_xlfn.XLOOKUP(B857,'[10]Cells Huawei 19042026 15h'!$B:$B,'[10]Cells Huawei 19042026 15h'!$B:$B,"")</f>
        <v/>
      </c>
      <c r="AV857" s="9" t="str">
        <f>_xlfn.XLOOKUP(B857,'[11]cells down 19042026 9H40'!$B:$B,'[11]cells down 19042026 9H40'!$B:$B,"")</f>
        <v/>
      </c>
    </row>
    <row r="858" spans="1:48" hidden="1" x14ac:dyDescent="0.3">
      <c r="A858" s="1" t="s">
        <v>4404</v>
      </c>
      <c r="B858" s="8" t="s">
        <v>4405</v>
      </c>
      <c r="C858" s="3" t="str">
        <f>_xlfn.XLOOKUP(B858,'[1]daily break down'!$D:$D,'[1]daily break down'!$E:$E,"")</f>
        <v>OUEST</v>
      </c>
      <c r="D858" s="1" t="s">
        <v>11</v>
      </c>
      <c r="E858" s="1" t="s">
        <v>12</v>
      </c>
      <c r="F858" s="3" t="s">
        <v>102</v>
      </c>
      <c r="G858" s="1" t="s">
        <v>1100</v>
      </c>
      <c r="H858" s="27" t="str">
        <f>_xlfn.XLOOKUP(B858,[2]CALCULATION!$B:$B,[2]CALCULATION!$H:$H,"")</f>
        <v>HUAWEI</v>
      </c>
      <c r="I858" s="26">
        <v>0.60575059997203451</v>
      </c>
      <c r="J858" s="26">
        <v>0</v>
      </c>
      <c r="K858" s="26">
        <v>0</v>
      </c>
      <c r="L858" s="26">
        <v>0</v>
      </c>
      <c r="M858" s="26">
        <v>0</v>
      </c>
      <c r="N858" s="26">
        <v>1.8726832233265697E-3</v>
      </c>
      <c r="O858" s="26">
        <v>0</v>
      </c>
      <c r="P858" s="114" t="s">
        <v>6364</v>
      </c>
      <c r="Q858" s="42" t="s">
        <v>5538</v>
      </c>
      <c r="R858" s="42"/>
      <c r="S858" s="41" t="str" cm="1">
        <f t="array" ref="S858">IFERROR(_xlfn.IFS(
U858="MPR ISSUE","PDH",
U858="BSS Hardware Issue","BSS",
U858="Sites strategiques, MLL, Pylone, etc.","ENVTECH",
U858="AKTIVCO DEFAUT GE &amp; POWER Cabinet","AKTIVCO",
U858="AKTIVCO Coupure ENEO &amp; Baisse de tension","AKTIVCO GRID ONLY",
U858="Coupure ENEO &amp; Baisse de tension","IHS GRID ONLY",
U858="Defaut GE &amp; POWER Cabinet","IHS",
U858="Sharing","Partners",
U858="Sites strategiques &amp; DataCenter","SST &amp; DC",
U858="Exclu","Exclu",
U858="SAT","SAT",
U858="SPARE-ISSUE","SPARE-ISSUE",
U858="Fiber CAmtel","TRANS_FO_CAMTEL",
U858="Fiber AOF","Fiber AOF",
U858="Projet OCM (HUAWEI)","TRAVAUX-HUAWEI",
U858="Projet OCM (NOKIA)","TRAVAUX-NOKIA",
U858="ACCESS-ISSUE","ACCESS-ISSUE",
U858="Projet OCM (ZTE, NOKIA, autres projets)","TRAVAUX OCM",
U858="No root CAuse","No root cause",
U858="ODU HS","PDH",
U858="IP &amp; VLAN","PDH",
U858="Warehouse HUAWEI","SPARE-ISSUE",
U858="SPARE-HS","SPARE-ISSUE",
U858="Power Telco","BSS",U858="no impacts","no impacts"
),"")</f>
        <v>No root cause</v>
      </c>
      <c r="T858" s="41" t="str" cm="1">
        <f t="array" ref="T858">IFERROR(_xlfn.IFS(
U858="MPR ISSUE","TX ISSUE",
U858="BSS Hardware Issue","RAN ISSUE",
U858="Sites strategiques, MLL, Pylone, etc.","ENVTECH",
U858="AKTIVCO DEFAUT GE &amp; POWER Cabinet","POWER ISSUE",
U858="AKTIVCO Coupure ENEO &amp; Baisse de tension","POWER ISSUE",
U858="Coupure ENEO &amp; Baisse de tension","POWER ISSUE",
U858="Defaut GE &amp; POWER Cabinet","POWER ISSUE",
U858="Sharing","POWER ISSUE",
U858="Sites strategiques &amp; DataCenter","POWER ISSUE",
U858="Exclu","Exclu",
U858="SAT","TX ISSUE",
U858="SPARE-ISSUE","SPARE-ISSUE",
U858="Fiber CAmtel","TX ISSUE",
U858="Fiber AOF","TX ISSUE",
U858="Projet OCM (HUAWEI)","TRAVAUX-HUAWEI",
U858="Projet OCM (NOKIA)","TRAVAUX -NOKIA",
U858="ACCESS-ISSUE","ACCESS-ISSUE",
U858="Projet OCM (ZTE, NOKIA, autres projets)","TRAVAUX OCM",
U858="No root CAuse","No root cause",
U858="ODU HS","TX ISSUE",
U858="IP &amp; VLAN","TX ISSUE",
U858="Warehouse HUAWEI","SPARE-ISSUE",
U858="SPARE-HS","SPARE-ISSUE",
U858="Power Telco","RAN ISSUE",U858="no impacts","no impacts"
),"")</f>
        <v>No root cause</v>
      </c>
      <c r="U858" s="68" t="s">
        <v>5691</v>
      </c>
      <c r="V858" s="41" t="str" cm="1">
        <f t="array" ref="V858">IFERROR(_xlfn.IFS(
U858="MPR ISSUE","ACTIVE",
U858="BSS Hardware Issue","ACTIVE",
U858="Sites strategiques, MLL, Pylone, etc.","PASSIVE",
U858="AKTIVCO DEFAUT GE &amp; POWER Cabinet","PASSIVE",
U858="AKTIVCO Coupure ENEO &amp; Baisse de tension","PASSIVE",
U858="Coupure ENEO &amp; Baisse de tension","PASSIVE",
U858="Defaut GE &amp; POWER Cabinet","PASSIVE",
U858="Sharing","PASSIVE",
U858="Sites strategiques &amp; DataCenter","PASSIVE",
U858="Exclu","Exclu",
U858="SAT","ACTIVE",
U858="SPARE-ISSUE","SPARE-ISSUE",
U858="Fiber CAmtel","ACTIVE",
U858="Fiber AOF","ACTIVE",
U858="Projet OCM (HUAWEI)","PLANNED WORKS",
U858="Projet OCM (NOKIA)","PLANNED WORKS",
U858="ACCESS-ISSUE","ACCESS-ISSUE",
U858="Projet OCM (ZTE, NOKIA, autres projets)","PLANNED WORKS",
U858="No root CAuse","No root cause",
U858="ODU HS","ACTIVE",
U858="IP &amp; VLAN","ACTIVE",
U858="Warehouse HUAWEI","SPARE-ISSUE",
U858="SPARE-HS","SPARE-ISSUE",
U858="Power Telco","ACTIVE", U858="no impacts","no impacts"
),"")</f>
        <v>No root cause</v>
      </c>
      <c r="W858" s="113"/>
      <c r="X858" s="113"/>
      <c r="Y858" s="113"/>
      <c r="Z858" s="113"/>
      <c r="AA858" s="113"/>
      <c r="AB858" s="17" t="s">
        <v>5465</v>
      </c>
      <c r="AC858" s="17" t="str">
        <f>_xlfn.XLOOKUP(B858,'INCIDENT-04-27-2026'!E:E,'INCIDENT-04-27-2026'!F:F,"")</f>
        <v/>
      </c>
      <c r="AD858" s="9"/>
      <c r="AE858" s="7" t="s">
        <v>5465</v>
      </c>
      <c r="AF858" s="6" t="str">
        <f>_xlfn.XLOOKUP(B858,'[13]Input_27-04'!$B:$B,'[13]Input_27-04'!$M:$M,"")</f>
        <v/>
      </c>
      <c r="AG858" s="7"/>
      <c r="AH858" s="3"/>
      <c r="AI858" s="18" t="str">
        <f>_xlfn.XLOOKUP(B858,'[3]Cells Huawei 27042026 10h'!$B:$B,'[3]Cells Huawei 27042026 10h'!$T:$T,"")</f>
        <v/>
      </c>
      <c r="AJ858" s="18" t="str">
        <f>_xlfn.XLOOKUP(B858,'[3]Cells Huawei 27042026 15h'!$B:$B,'[3]Cells Huawei 27042026 15h'!$T:$T,"")</f>
        <v/>
      </c>
      <c r="AK858" s="18" t="str">
        <f>_xlfn.XLOOKUP(B858,'[4]cells down 27042026 11h28'!$B:$B,'[4]cells down 27042026 11h28'!$R:$R,"")</f>
        <v/>
      </c>
      <c r="AL858" s="18" t="str">
        <f>_xlfn.XLOOKUP(B858,'[4]cells down 27042026 18h01'!$B:$B,'[4]cells down 27042026 18h01'!$R:$R,"")</f>
        <v/>
      </c>
      <c r="AM858" s="18" t="str">
        <f>_xlfn.XLOOKUP(B858,'[5]cell downs 27042026 11h'!$B:$B,'[5]cell downs 27042026 11h'!$R:$R,"")</f>
        <v/>
      </c>
      <c r="AN858" s="18" t="str">
        <f>_xlfn.XLOOKUP(B858,'[5]cell downs 27042026 17h40'!$B:$B,'[5]cell downs 27042026 17h40'!$R:$R,"")</f>
        <v/>
      </c>
      <c r="AO858" s="18" t="str">
        <f>_xlfn.XLOOKUP(B858,'[6]ALL SITES DOWN'!$D:$D,'[6]ALL SITES DOWN'!$J:$J,"")</f>
        <v/>
      </c>
      <c r="AP858" s="18" t="str">
        <f>_xlfn.XLOOKUP(B858,'[7]ALL SITES DOWN'!$D:$D,'[7]ALL SITES DOWN'!$J:$J,"")</f>
        <v/>
      </c>
      <c r="AQ858" s="9" t="str">
        <f>_xlfn.XLOOKUP(B858,[8]sheet1!$AC:$AC,[8]sheet1!$AF:$AF,"")</f>
        <v/>
      </c>
      <c r="AR858" s="14"/>
      <c r="AS858" s="14" t="s">
        <v>5465</v>
      </c>
      <c r="AT858" s="14" t="str">
        <f>_xlfn.XLOOKUP(B858,'[9]cell downs 18042026 17h'!$B:$B,'[9]cell downs 18042026 17h'!$B:$B,"")</f>
        <v/>
      </c>
      <c r="AU858" s="14" t="str">
        <f>_xlfn.XLOOKUP(B858,'[10]Cells Huawei 19042026 15h'!$B:$B,'[10]Cells Huawei 19042026 15h'!$B:$B,"")</f>
        <v/>
      </c>
      <c r="AV858" s="9" t="str">
        <f>_xlfn.XLOOKUP(B858,'[11]cells down 19042026 9H40'!$B:$B,'[11]cells down 19042026 9H40'!$B:$B,"")</f>
        <v/>
      </c>
    </row>
    <row r="859" spans="1:48" hidden="1" x14ac:dyDescent="0.3">
      <c r="A859" s="1" t="s">
        <v>2519</v>
      </c>
      <c r="B859" s="8" t="s">
        <v>2520</v>
      </c>
      <c r="C859" s="3" t="str">
        <f>_xlfn.XLOOKUP(B859,'[1]daily break down'!$D:$D,'[1]daily break down'!$E:$E,"")</f>
        <v>Douala</v>
      </c>
      <c r="D859" s="1" t="s">
        <v>11</v>
      </c>
      <c r="E859" s="1" t="s">
        <v>12</v>
      </c>
      <c r="F859" s="3" t="s">
        <v>31</v>
      </c>
      <c r="G859" s="1" t="s">
        <v>32</v>
      </c>
      <c r="H859" s="29" t="str">
        <f>_xlfn.XLOOKUP(B859,[2]CALCULATION!$B:$B,[2]CALCULATION!$H:$H,"")</f>
        <v>ZTE</v>
      </c>
      <c r="I859" s="26">
        <v>1.9723456409641797</v>
      </c>
      <c r="J859" s="26">
        <v>1.7559704708175321</v>
      </c>
      <c r="K859" s="26">
        <v>4.1905121663770268</v>
      </c>
      <c r="L859" s="26">
        <v>3.5029163920064641</v>
      </c>
      <c r="M859" s="26">
        <v>2.3293860738001273</v>
      </c>
      <c r="N859" s="26">
        <v>1.8370130666916665E-3</v>
      </c>
      <c r="O859" s="26">
        <v>0</v>
      </c>
      <c r="P859" s="114" t="s">
        <v>6364</v>
      </c>
      <c r="Q859" s="42" t="s">
        <v>5538</v>
      </c>
      <c r="R859" s="42"/>
      <c r="S859" s="41" t="str" cm="1">
        <f t="array" ref="S859">IFERROR(_xlfn.IFS(
U859="MPR ISSUE","PDH",
U859="BSS Hardware Issue","BSS",
U859="Sites strategiques, MLL, Pylone, etc.","ENVTECH",
U859="AKTIVCO DEFAUT GE &amp; POWER Cabinet","AKTIVCO",
U859="AKTIVCO Coupure ENEO &amp; Baisse de tension","AKTIVCO GRID ONLY",
U859="Coupure ENEO &amp; Baisse de tension","IHS GRID ONLY",
U859="Defaut GE &amp; POWER Cabinet","IHS",
U859="Sharing","Partners",
U859="Sites strategiques &amp; DataCenter","SST &amp; DC",
U859="Exclu","Exclu",
U859="SAT","SAT",
U859="SPARE-ISSUE","SPARE-ISSUE",
U859="Fiber CAmtel","TRANS_FO_CAMTEL",
U859="Fiber AOF","Fiber AOF",
U859="Projet OCM (HUAWEI)","TRAVAUX-HUAWEI",
U859="Projet OCM (NOKIA)","TRAVAUX-NOKIA",
U859="ACCESS-ISSUE","ACCESS-ISSUE",
U859="Projet OCM (ZTE, NOKIA, autres projets)","TRAVAUX OCM",
U859="No root CAuse","No root cause",
U859="ODU HS","PDH",
U859="IP &amp; VLAN","PDH",
U859="Warehouse HUAWEI","SPARE-ISSUE",
U859="SPARE-HS","SPARE-ISSUE",
U859="Power Telco","BSS",U859="no impacts","no impacts"
),"")</f>
        <v>No root cause</v>
      </c>
      <c r="T859" s="41" t="str" cm="1">
        <f t="array" ref="T859">IFERROR(_xlfn.IFS(
U859="MPR ISSUE","TX ISSUE",
U859="BSS Hardware Issue","RAN ISSUE",
U859="Sites strategiques, MLL, Pylone, etc.","ENVTECH",
U859="AKTIVCO DEFAUT GE &amp; POWER Cabinet","POWER ISSUE",
U859="AKTIVCO Coupure ENEO &amp; Baisse de tension","POWER ISSUE",
U859="Coupure ENEO &amp; Baisse de tension","POWER ISSUE",
U859="Defaut GE &amp; POWER Cabinet","POWER ISSUE",
U859="Sharing","POWER ISSUE",
U859="Sites strategiques &amp; DataCenter","POWER ISSUE",
U859="Exclu","Exclu",
U859="SAT","TX ISSUE",
U859="SPARE-ISSUE","SPARE-ISSUE",
U859="Fiber CAmtel","TX ISSUE",
U859="Fiber AOF","TX ISSUE",
U859="Projet OCM (HUAWEI)","TRAVAUX-HUAWEI",
U859="Projet OCM (NOKIA)","TRAVAUX -NOKIA",
U859="ACCESS-ISSUE","ACCESS-ISSUE",
U859="Projet OCM (ZTE, NOKIA, autres projets)","TRAVAUX OCM",
U859="No root CAuse","No root cause",
U859="ODU HS","TX ISSUE",
U859="IP &amp; VLAN","TX ISSUE",
U859="Warehouse HUAWEI","SPARE-ISSUE",
U859="SPARE-HS","SPARE-ISSUE",
U859="Power Telco","RAN ISSUE",U859="no impacts","no impacts"
),"")</f>
        <v>No root cause</v>
      </c>
      <c r="U859" s="68" t="s">
        <v>5691</v>
      </c>
      <c r="V859" s="41" t="str" cm="1">
        <f t="array" ref="V859">IFERROR(_xlfn.IFS(
U859="MPR ISSUE","ACTIVE",
U859="BSS Hardware Issue","ACTIVE",
U859="Sites strategiques, MLL, Pylone, etc.","PASSIVE",
U859="AKTIVCO DEFAUT GE &amp; POWER Cabinet","PASSIVE",
U859="AKTIVCO Coupure ENEO &amp; Baisse de tension","PASSIVE",
U859="Coupure ENEO &amp; Baisse de tension","PASSIVE",
U859="Defaut GE &amp; POWER Cabinet","PASSIVE",
U859="Sharing","PASSIVE",
U859="Sites strategiques &amp; DataCenter","PASSIVE",
U859="Exclu","Exclu",
U859="SAT","ACTIVE",
U859="SPARE-ISSUE","SPARE-ISSUE",
U859="Fiber CAmtel","ACTIVE",
U859="Fiber AOF","ACTIVE",
U859="Projet OCM (HUAWEI)","PLANNED WORKS",
U859="Projet OCM (NOKIA)","PLANNED WORKS",
U859="ACCESS-ISSUE","ACCESS-ISSUE",
U859="Projet OCM (ZTE, NOKIA, autres projets)","PLANNED WORKS",
U859="No root CAuse","No root cause",
U859="ODU HS","ACTIVE",
U859="IP &amp; VLAN","ACTIVE",
U859="Warehouse HUAWEI","SPARE-ISSUE",
U859="SPARE-HS","SPARE-ISSUE",
U859="Power Telco","ACTIVE", U859="no impacts","no impacts"
),"")</f>
        <v>No root cause</v>
      </c>
      <c r="W859" s="113"/>
      <c r="X859" s="113"/>
      <c r="Y859" s="113"/>
      <c r="Z859" s="113"/>
      <c r="AA859" s="113"/>
      <c r="AB859" s="17" t="s">
        <v>5465</v>
      </c>
      <c r="AC859" s="17" t="str">
        <f>_xlfn.XLOOKUP(B859,'INCIDENT-04-27-2026'!E:E,'INCIDENT-04-27-2026'!F:F,"")</f>
        <v/>
      </c>
      <c r="AD859" s="9"/>
      <c r="AE859" s="7" t="s">
        <v>5465</v>
      </c>
      <c r="AF859" s="6" t="str">
        <f>_xlfn.XLOOKUP(B859,'[13]Input_27-04'!$B:$B,'[13]Input_27-04'!$M:$M,"")</f>
        <v/>
      </c>
      <c r="AG859" s="7"/>
      <c r="AH859" s="3"/>
      <c r="AI859" s="18" t="str">
        <f>_xlfn.XLOOKUP(B859,'[3]Cells Huawei 27042026 10h'!$B:$B,'[3]Cells Huawei 27042026 10h'!$T:$T,"")</f>
        <v/>
      </c>
      <c r="AJ859" s="18" t="str">
        <f>_xlfn.XLOOKUP(B859,'[3]Cells Huawei 27042026 15h'!$B:$B,'[3]Cells Huawei 27042026 15h'!$T:$T,"")</f>
        <v/>
      </c>
      <c r="AK859" s="18" t="str">
        <f>_xlfn.XLOOKUP(B859,'[4]cells down 27042026 11h28'!$B:$B,'[4]cells down 27042026 11h28'!$R:$R,"")</f>
        <v/>
      </c>
      <c r="AL859" s="18" t="str">
        <f>_xlfn.XLOOKUP(B859,'[4]cells down 27042026 18h01'!$B:$B,'[4]cells down 27042026 18h01'!$R:$R,"")</f>
        <v/>
      </c>
      <c r="AM859" s="18" t="str">
        <f>_xlfn.XLOOKUP(B859,'[5]cell downs 27042026 11h'!$B:$B,'[5]cell downs 27042026 11h'!$R:$R,"")</f>
        <v/>
      </c>
      <c r="AN859" s="18" t="str">
        <f>_xlfn.XLOOKUP(B859,'[5]cell downs 27042026 17h40'!$B:$B,'[5]cell downs 27042026 17h40'!$R:$R,"")</f>
        <v/>
      </c>
      <c r="AO859" s="18" t="str">
        <f>_xlfn.XLOOKUP(B859,'[6]ALL SITES DOWN'!$D:$D,'[6]ALL SITES DOWN'!$J:$J,"")</f>
        <v/>
      </c>
      <c r="AP859" s="18" t="str">
        <f>_xlfn.XLOOKUP(B859,'[7]ALL SITES DOWN'!$D:$D,'[7]ALL SITES DOWN'!$J:$J,"")</f>
        <v/>
      </c>
      <c r="AQ859" s="9" t="str">
        <f>_xlfn.XLOOKUP(B859,[8]sheet1!$AC:$AC,[8]sheet1!$AF:$AF,"")</f>
        <v/>
      </c>
      <c r="AR859" s="14"/>
      <c r="AS859" s="14" t="s">
        <v>5465</v>
      </c>
      <c r="AT859" s="14" t="str">
        <f>_xlfn.XLOOKUP(B859,'[9]cell downs 18042026 17h'!$B:$B,'[9]cell downs 18042026 17h'!$B:$B,"")</f>
        <v/>
      </c>
      <c r="AU859" s="14" t="str">
        <f>_xlfn.XLOOKUP(B859,'[10]Cells Huawei 19042026 15h'!$B:$B,'[10]Cells Huawei 19042026 15h'!$B:$B,"")</f>
        <v/>
      </c>
      <c r="AV859" s="9" t="str">
        <f>_xlfn.XLOOKUP(B859,'[11]cells down 19042026 9H40'!$B:$B,'[11]cells down 19042026 9H40'!$B:$B,"")</f>
        <v/>
      </c>
    </row>
    <row r="860" spans="1:48" hidden="1" x14ac:dyDescent="0.3">
      <c r="A860" s="1" t="s">
        <v>494</v>
      </c>
      <c r="B860" s="8" t="s">
        <v>495</v>
      </c>
      <c r="C860" s="3" t="str">
        <f>_xlfn.XLOOKUP(B860,'[1]daily break down'!$D:$D,'[1]daily break down'!$E:$E,"")</f>
        <v>Douala</v>
      </c>
      <c r="D860" s="1" t="s">
        <v>11</v>
      </c>
      <c r="E860" s="1" t="s">
        <v>12</v>
      </c>
      <c r="F860" s="3" t="s">
        <v>31</v>
      </c>
      <c r="G860" s="1" t="s">
        <v>32</v>
      </c>
      <c r="H860" s="29" t="str">
        <f>_xlfn.XLOOKUP(B860,[2]CALCULATION!$B:$B,[2]CALCULATION!$H:$H,"")</f>
        <v>ZTE</v>
      </c>
      <c r="I860" s="26">
        <v>1.0392321784763419</v>
      </c>
      <c r="J860" s="26">
        <v>4.6752517599655281</v>
      </c>
      <c r="K860" s="26">
        <v>6.0466087668684168</v>
      </c>
      <c r="L860" s="26">
        <v>0</v>
      </c>
      <c r="M860" s="26">
        <v>0</v>
      </c>
      <c r="N860" s="26">
        <v>1.8013429100568119E-3</v>
      </c>
      <c r="O860" s="26">
        <v>0</v>
      </c>
      <c r="P860" s="114" t="s">
        <v>6364</v>
      </c>
      <c r="Q860" s="42" t="s">
        <v>5538</v>
      </c>
      <c r="R860" s="42"/>
      <c r="S860" s="41" t="str" cm="1">
        <f t="array" ref="S860">IFERROR(_xlfn.IFS(
U860="MPR ISSUE","PDH",
U860="BSS Hardware Issue","BSS",
U860="Sites strategiques, MLL, Pylone, etc.","ENVTECH",
U860="AKTIVCO DEFAUT GE &amp; POWER Cabinet","AKTIVCO",
U860="AKTIVCO Coupure ENEO &amp; Baisse de tension","AKTIVCO GRID ONLY",
U860="Coupure ENEO &amp; Baisse de tension","IHS GRID ONLY",
U860="Defaut GE &amp; POWER Cabinet","IHS",
U860="Sharing","Partners",
U860="Sites strategiques &amp; DataCenter","SST &amp; DC",
U860="Exclu","Exclu",
U860="SAT","SAT",
U860="SPARE-ISSUE","SPARE-ISSUE",
U860="Fiber CAmtel","TRANS_FO_CAMTEL",
U860="Fiber AOF","Fiber AOF",
U860="Projet OCM (HUAWEI)","TRAVAUX-HUAWEI",
U860="Projet OCM (NOKIA)","TRAVAUX-NOKIA",
U860="ACCESS-ISSUE","ACCESS-ISSUE",
U860="Projet OCM (ZTE, NOKIA, autres projets)","TRAVAUX OCM",
U860="No root CAuse","No root cause",
U860="ODU HS","PDH",
U860="IP &amp; VLAN","PDH",
U860="Warehouse HUAWEI","SPARE-ISSUE",
U860="SPARE-HS","SPARE-ISSUE",
U860="Power Telco","BSS",U860="no impacts","no impacts"
),"")</f>
        <v>No root cause</v>
      </c>
      <c r="T860" s="41" t="str" cm="1">
        <f t="array" ref="T860">IFERROR(_xlfn.IFS(
U860="MPR ISSUE","TX ISSUE",
U860="BSS Hardware Issue","RAN ISSUE",
U860="Sites strategiques, MLL, Pylone, etc.","ENVTECH",
U860="AKTIVCO DEFAUT GE &amp; POWER Cabinet","POWER ISSUE",
U860="AKTIVCO Coupure ENEO &amp; Baisse de tension","POWER ISSUE",
U860="Coupure ENEO &amp; Baisse de tension","POWER ISSUE",
U860="Defaut GE &amp; POWER Cabinet","POWER ISSUE",
U860="Sharing","POWER ISSUE",
U860="Sites strategiques &amp; DataCenter","POWER ISSUE",
U860="Exclu","Exclu",
U860="SAT","TX ISSUE",
U860="SPARE-ISSUE","SPARE-ISSUE",
U860="Fiber CAmtel","TX ISSUE",
U860="Fiber AOF","TX ISSUE",
U860="Projet OCM (HUAWEI)","TRAVAUX-HUAWEI",
U860="Projet OCM (NOKIA)","TRAVAUX -NOKIA",
U860="ACCESS-ISSUE","ACCESS-ISSUE",
U860="Projet OCM (ZTE, NOKIA, autres projets)","TRAVAUX OCM",
U860="No root CAuse","No root cause",
U860="ODU HS","TX ISSUE",
U860="IP &amp; VLAN","TX ISSUE",
U860="Warehouse HUAWEI","SPARE-ISSUE",
U860="SPARE-HS","SPARE-ISSUE",
U860="Power Telco","RAN ISSUE",U860="no impacts","no impacts"
),"")</f>
        <v>No root cause</v>
      </c>
      <c r="U860" s="68" t="s">
        <v>5691</v>
      </c>
      <c r="V860" s="41" t="str" cm="1">
        <f t="array" ref="V860">IFERROR(_xlfn.IFS(
U860="MPR ISSUE","ACTIVE",
U860="BSS Hardware Issue","ACTIVE",
U860="Sites strategiques, MLL, Pylone, etc.","PASSIVE",
U860="AKTIVCO DEFAUT GE &amp; POWER Cabinet","PASSIVE",
U860="AKTIVCO Coupure ENEO &amp; Baisse de tension","PASSIVE",
U860="Coupure ENEO &amp; Baisse de tension","PASSIVE",
U860="Defaut GE &amp; POWER Cabinet","PASSIVE",
U860="Sharing","PASSIVE",
U860="Sites strategiques &amp; DataCenter","PASSIVE",
U860="Exclu","Exclu",
U860="SAT","ACTIVE",
U860="SPARE-ISSUE","SPARE-ISSUE",
U860="Fiber CAmtel","ACTIVE",
U860="Fiber AOF","ACTIVE",
U860="Projet OCM (HUAWEI)","PLANNED WORKS",
U860="Projet OCM (NOKIA)","PLANNED WORKS",
U860="ACCESS-ISSUE","ACCESS-ISSUE",
U860="Projet OCM (ZTE, NOKIA, autres projets)","PLANNED WORKS",
U860="No root CAuse","No root cause",
U860="ODU HS","ACTIVE",
U860="IP &amp; VLAN","ACTIVE",
U860="Warehouse HUAWEI","SPARE-ISSUE",
U860="SPARE-HS","SPARE-ISSUE",
U860="Power Telco","ACTIVE", U860="no impacts","no impacts"
),"")</f>
        <v>No root cause</v>
      </c>
      <c r="W860" s="113"/>
      <c r="X860" s="113"/>
      <c r="Y860" s="113"/>
      <c r="Z860" s="113"/>
      <c r="AA860" s="113"/>
      <c r="AB860" s="17" t="s">
        <v>5465</v>
      </c>
      <c r="AC860" s="17" t="str">
        <f>_xlfn.XLOOKUP(B860,'INCIDENT-04-27-2026'!E:E,'INCIDENT-04-27-2026'!F:F,"")</f>
        <v/>
      </c>
      <c r="AD860" s="9"/>
      <c r="AE860" s="7" t="s">
        <v>5465</v>
      </c>
      <c r="AF860" s="6" t="str">
        <f>_xlfn.XLOOKUP(B860,'[13]Input_27-04'!$B:$B,'[13]Input_27-04'!$M:$M,"")</f>
        <v/>
      </c>
      <c r="AG860" s="7"/>
      <c r="AH860" s="3"/>
      <c r="AI860" s="18" t="str">
        <f>_xlfn.XLOOKUP(B860,'[3]Cells Huawei 27042026 10h'!$B:$B,'[3]Cells Huawei 27042026 10h'!$T:$T,"")</f>
        <v/>
      </c>
      <c r="AJ860" s="18" t="str">
        <f>_xlfn.XLOOKUP(B860,'[3]Cells Huawei 27042026 15h'!$B:$B,'[3]Cells Huawei 27042026 15h'!$T:$T,"")</f>
        <v/>
      </c>
      <c r="AK860" s="18" t="str">
        <f>_xlfn.XLOOKUP(B860,'[4]cells down 27042026 11h28'!$B:$B,'[4]cells down 27042026 11h28'!$R:$R,"")</f>
        <v/>
      </c>
      <c r="AL860" s="18" t="str">
        <f>_xlfn.XLOOKUP(B860,'[4]cells down 27042026 18h01'!$B:$B,'[4]cells down 27042026 18h01'!$R:$R,"")</f>
        <v/>
      </c>
      <c r="AM860" s="18" t="str">
        <f>_xlfn.XLOOKUP(B860,'[5]cell downs 27042026 11h'!$B:$B,'[5]cell downs 27042026 11h'!$R:$R,"")</f>
        <v/>
      </c>
      <c r="AN860" s="18" t="str">
        <f>_xlfn.XLOOKUP(B860,'[5]cell downs 27042026 17h40'!$B:$B,'[5]cell downs 27042026 17h40'!$R:$R,"")</f>
        <v/>
      </c>
      <c r="AO860" s="18" t="str">
        <f>_xlfn.XLOOKUP(B860,'[6]ALL SITES DOWN'!$D:$D,'[6]ALL SITES DOWN'!$J:$J,"")</f>
        <v/>
      </c>
      <c r="AP860" s="18" t="str">
        <f>_xlfn.XLOOKUP(B860,'[7]ALL SITES DOWN'!$D:$D,'[7]ALL SITES DOWN'!$J:$J,"")</f>
        <v/>
      </c>
      <c r="AQ860" s="9" t="str">
        <f>_xlfn.XLOOKUP(B860,[8]sheet1!$AC:$AC,[8]sheet1!$AF:$AF,"")</f>
        <v/>
      </c>
      <c r="AR860" s="14"/>
      <c r="AS860" s="14" t="s">
        <v>5465</v>
      </c>
      <c r="AT860" s="14" t="str">
        <f>_xlfn.XLOOKUP(B860,'[9]cell downs 18042026 17h'!$B:$B,'[9]cell downs 18042026 17h'!$B:$B,"")</f>
        <v/>
      </c>
      <c r="AU860" s="14" t="str">
        <f>_xlfn.XLOOKUP(B860,'[10]Cells Huawei 19042026 15h'!$B:$B,'[10]Cells Huawei 19042026 15h'!$B:$B,"")</f>
        <v/>
      </c>
      <c r="AV860" s="9" t="str">
        <f>_xlfn.XLOOKUP(B860,'[11]cells down 19042026 9H40'!$B:$B,'[11]cells down 19042026 9H40'!$B:$B,"")</f>
        <v/>
      </c>
    </row>
    <row r="861" spans="1:48" hidden="1" x14ac:dyDescent="0.3">
      <c r="A861" s="1" t="s">
        <v>3252</v>
      </c>
      <c r="B861" s="8" t="s">
        <v>3253</v>
      </c>
      <c r="C861" s="3" t="str">
        <f>_xlfn.XLOOKUP(B861,'[1]daily break down'!$D:$D,'[1]daily break down'!$E:$E,"")</f>
        <v>Douala</v>
      </c>
      <c r="D861" s="1" t="s">
        <v>11</v>
      </c>
      <c r="E861" s="1" t="s">
        <v>12</v>
      </c>
      <c r="F861" s="3" t="s">
        <v>31</v>
      </c>
      <c r="G861" s="1" t="s">
        <v>32</v>
      </c>
      <c r="H861" s="29" t="str">
        <f>_xlfn.XLOOKUP(B861,[2]CALCULATION!$B:$B,[2]CALCULATION!$H:$H,"")</f>
        <v>ZTE</v>
      </c>
      <c r="I861" s="26">
        <v>0</v>
      </c>
      <c r="J861" s="26">
        <v>0</v>
      </c>
      <c r="K861" s="26">
        <v>0</v>
      </c>
      <c r="L861" s="26">
        <v>2.0000791877477275</v>
      </c>
      <c r="M861" s="26">
        <v>0</v>
      </c>
      <c r="N861" s="26">
        <v>1.7835078317394704E-3</v>
      </c>
      <c r="O861" s="26">
        <v>0</v>
      </c>
      <c r="P861" s="114" t="s">
        <v>6364</v>
      </c>
      <c r="Q861" s="42" t="s">
        <v>5538</v>
      </c>
      <c r="R861" s="42"/>
      <c r="S861" s="41" t="str" cm="1">
        <f t="array" ref="S861">IFERROR(_xlfn.IFS(
U861="MPR ISSUE","PDH",
U861="BSS Hardware Issue","BSS",
U861="Sites strategiques, MLL, Pylone, etc.","ENVTECH",
U861="AKTIVCO DEFAUT GE &amp; POWER Cabinet","AKTIVCO",
U861="AKTIVCO Coupure ENEO &amp; Baisse de tension","AKTIVCO GRID ONLY",
U861="Coupure ENEO &amp; Baisse de tension","IHS GRID ONLY",
U861="Defaut GE &amp; POWER Cabinet","IHS",
U861="Sharing","Partners",
U861="Sites strategiques &amp; DataCenter","SST &amp; DC",
U861="Exclu","Exclu",
U861="SAT","SAT",
U861="SPARE-ISSUE","SPARE-ISSUE",
U861="Fiber CAmtel","TRANS_FO_CAMTEL",
U861="Fiber AOF","Fiber AOF",
U861="Projet OCM (HUAWEI)","TRAVAUX-HUAWEI",
U861="Projet OCM (NOKIA)","TRAVAUX-NOKIA",
U861="ACCESS-ISSUE","ACCESS-ISSUE",
U861="Projet OCM (ZTE, NOKIA, autres projets)","TRAVAUX OCM",
U861="No root CAuse","No root cause",
U861="ODU HS","PDH",
U861="IP &amp; VLAN","PDH",
U861="Warehouse HUAWEI","SPARE-ISSUE",
U861="SPARE-HS","SPARE-ISSUE",
U861="Power Telco","BSS",U861="no impacts","no impacts"
),"")</f>
        <v>No root cause</v>
      </c>
      <c r="T861" s="41" t="str" cm="1">
        <f t="array" ref="T861">IFERROR(_xlfn.IFS(
U861="MPR ISSUE","TX ISSUE",
U861="BSS Hardware Issue","RAN ISSUE",
U861="Sites strategiques, MLL, Pylone, etc.","ENVTECH",
U861="AKTIVCO DEFAUT GE &amp; POWER Cabinet","POWER ISSUE",
U861="AKTIVCO Coupure ENEO &amp; Baisse de tension","POWER ISSUE",
U861="Coupure ENEO &amp; Baisse de tension","POWER ISSUE",
U861="Defaut GE &amp; POWER Cabinet","POWER ISSUE",
U861="Sharing","POWER ISSUE",
U861="Sites strategiques &amp; DataCenter","POWER ISSUE",
U861="Exclu","Exclu",
U861="SAT","TX ISSUE",
U861="SPARE-ISSUE","SPARE-ISSUE",
U861="Fiber CAmtel","TX ISSUE",
U861="Fiber AOF","TX ISSUE",
U861="Projet OCM (HUAWEI)","TRAVAUX-HUAWEI",
U861="Projet OCM (NOKIA)","TRAVAUX -NOKIA",
U861="ACCESS-ISSUE","ACCESS-ISSUE",
U861="Projet OCM (ZTE, NOKIA, autres projets)","TRAVAUX OCM",
U861="No root CAuse","No root cause",
U861="ODU HS","TX ISSUE",
U861="IP &amp; VLAN","TX ISSUE",
U861="Warehouse HUAWEI","SPARE-ISSUE",
U861="SPARE-HS","SPARE-ISSUE",
U861="Power Telco","RAN ISSUE",U861="no impacts","no impacts"
),"")</f>
        <v>No root cause</v>
      </c>
      <c r="U861" s="68" t="s">
        <v>5691</v>
      </c>
      <c r="V861" s="41" t="str" cm="1">
        <f t="array" ref="V861">IFERROR(_xlfn.IFS(
U861="MPR ISSUE","ACTIVE",
U861="BSS Hardware Issue","ACTIVE",
U861="Sites strategiques, MLL, Pylone, etc.","PASSIVE",
U861="AKTIVCO DEFAUT GE &amp; POWER Cabinet","PASSIVE",
U861="AKTIVCO Coupure ENEO &amp; Baisse de tension","PASSIVE",
U861="Coupure ENEO &amp; Baisse de tension","PASSIVE",
U861="Defaut GE &amp; POWER Cabinet","PASSIVE",
U861="Sharing","PASSIVE",
U861="Sites strategiques &amp; DataCenter","PASSIVE",
U861="Exclu","Exclu",
U861="SAT","ACTIVE",
U861="SPARE-ISSUE","SPARE-ISSUE",
U861="Fiber CAmtel","ACTIVE",
U861="Fiber AOF","ACTIVE",
U861="Projet OCM (HUAWEI)","PLANNED WORKS",
U861="Projet OCM (NOKIA)","PLANNED WORKS",
U861="ACCESS-ISSUE","ACCESS-ISSUE",
U861="Projet OCM (ZTE, NOKIA, autres projets)","PLANNED WORKS",
U861="No root CAuse","No root cause",
U861="ODU HS","ACTIVE",
U861="IP &amp; VLAN","ACTIVE",
U861="Warehouse HUAWEI","SPARE-ISSUE",
U861="SPARE-HS","SPARE-ISSUE",
U861="Power Telco","ACTIVE", U861="no impacts","no impacts"
),"")</f>
        <v>No root cause</v>
      </c>
      <c r="W861" s="113"/>
      <c r="X861" s="113"/>
      <c r="Y861" s="113"/>
      <c r="Z861" s="113"/>
      <c r="AA861" s="113"/>
      <c r="AB861" s="17" t="s">
        <v>5465</v>
      </c>
      <c r="AC861" s="17" t="str">
        <f>_xlfn.XLOOKUP(B861,'INCIDENT-04-27-2026'!E:E,'INCIDENT-04-27-2026'!F:F,"")</f>
        <v/>
      </c>
      <c r="AD861" s="9"/>
      <c r="AE861" s="7" t="s">
        <v>5465</v>
      </c>
      <c r="AF861" s="6" t="str">
        <f>_xlfn.XLOOKUP(B861,'[13]Input_27-04'!$B:$B,'[13]Input_27-04'!$M:$M,"")</f>
        <v/>
      </c>
      <c r="AG861" s="7"/>
      <c r="AH861" s="3"/>
      <c r="AI861" s="18" t="str">
        <f>_xlfn.XLOOKUP(B861,'[3]Cells Huawei 27042026 10h'!$B:$B,'[3]Cells Huawei 27042026 10h'!$T:$T,"")</f>
        <v/>
      </c>
      <c r="AJ861" s="18" t="str">
        <f>_xlfn.XLOOKUP(B861,'[3]Cells Huawei 27042026 15h'!$B:$B,'[3]Cells Huawei 27042026 15h'!$T:$T,"")</f>
        <v/>
      </c>
      <c r="AK861" s="18" t="str">
        <f>_xlfn.XLOOKUP(B861,'[4]cells down 27042026 11h28'!$B:$B,'[4]cells down 27042026 11h28'!$R:$R,"")</f>
        <v/>
      </c>
      <c r="AL861" s="18" t="str">
        <f>_xlfn.XLOOKUP(B861,'[4]cells down 27042026 18h01'!$B:$B,'[4]cells down 27042026 18h01'!$R:$R,"")</f>
        <v/>
      </c>
      <c r="AM861" s="18" t="str">
        <f>_xlfn.XLOOKUP(B861,'[5]cell downs 27042026 11h'!$B:$B,'[5]cell downs 27042026 11h'!$R:$R,"")</f>
        <v/>
      </c>
      <c r="AN861" s="18" t="str">
        <f>_xlfn.XLOOKUP(B861,'[5]cell downs 27042026 17h40'!$B:$B,'[5]cell downs 27042026 17h40'!$R:$R,"")</f>
        <v/>
      </c>
      <c r="AO861" s="18" t="str">
        <f>_xlfn.XLOOKUP(B861,'[6]ALL SITES DOWN'!$D:$D,'[6]ALL SITES DOWN'!$J:$J,"")</f>
        <v/>
      </c>
      <c r="AP861" s="18" t="str">
        <f>_xlfn.XLOOKUP(B861,'[7]ALL SITES DOWN'!$D:$D,'[7]ALL SITES DOWN'!$J:$J,"")</f>
        <v/>
      </c>
      <c r="AQ861" s="9" t="str">
        <f>_xlfn.XLOOKUP(B861,[8]sheet1!$AC:$AC,[8]sheet1!$AF:$AF,"")</f>
        <v/>
      </c>
      <c r="AR861" s="14"/>
      <c r="AS861" s="14" t="s">
        <v>5465</v>
      </c>
      <c r="AT861" s="14" t="str">
        <f>_xlfn.XLOOKUP(B861,'[9]cell downs 18042026 17h'!$B:$B,'[9]cell downs 18042026 17h'!$B:$B,"")</f>
        <v/>
      </c>
      <c r="AU861" s="14" t="str">
        <f>_xlfn.XLOOKUP(B861,'[10]Cells Huawei 19042026 15h'!$B:$B,'[10]Cells Huawei 19042026 15h'!$B:$B,"")</f>
        <v/>
      </c>
      <c r="AV861" s="9" t="str">
        <f>_xlfn.XLOOKUP(B861,'[11]cells down 19042026 9H40'!$B:$B,'[11]cells down 19042026 9H40'!$B:$B,"")</f>
        <v/>
      </c>
    </row>
    <row r="862" spans="1:48" hidden="1" x14ac:dyDescent="0.3">
      <c r="A862" s="1" t="s">
        <v>1374</v>
      </c>
      <c r="B862" s="8" t="s">
        <v>1375</v>
      </c>
      <c r="C862" s="3" t="str">
        <f>_xlfn.XLOOKUP(B862,'[1]daily break down'!$D:$D,'[1]daily break down'!$E:$E,"")</f>
        <v>ADAMAOUA</v>
      </c>
      <c r="D862" s="1" t="s">
        <v>11</v>
      </c>
      <c r="E862" s="1" t="s">
        <v>1304</v>
      </c>
      <c r="F862" s="3" t="s">
        <v>90</v>
      </c>
      <c r="G862" s="1" t="s">
        <v>1376</v>
      </c>
      <c r="H862" s="28" t="str">
        <f>_xlfn.XLOOKUP(B862,[2]CALCULATION!$B:$B,[2]CALCULATION!$H:$H,"")</f>
        <v>NOKIA</v>
      </c>
      <c r="I862" s="26">
        <v>0.1480850991334241</v>
      </c>
      <c r="J862" s="26">
        <v>1.6945285661437951E-3</v>
      </c>
      <c r="K862" s="26">
        <v>3.0556196453938495E-2</v>
      </c>
      <c r="L862" s="26">
        <v>0</v>
      </c>
      <c r="M862" s="26">
        <v>0</v>
      </c>
      <c r="N862" s="26">
        <v>1.7510804166169997E-3</v>
      </c>
      <c r="O862" s="26">
        <v>0</v>
      </c>
      <c r="P862" s="114" t="s">
        <v>6364</v>
      </c>
      <c r="Q862" s="42" t="s">
        <v>5538</v>
      </c>
      <c r="R862" s="42"/>
      <c r="S862" s="41" t="str" cm="1">
        <f t="array" ref="S862">IFERROR(_xlfn.IFS(
U862="MPR ISSUE","PDH",
U862="BSS Hardware Issue","BSS",
U862="Sites strategiques, MLL, Pylone, etc.","ENVTECH",
U862="AKTIVCO DEFAUT GE &amp; POWER Cabinet","AKTIVCO",
U862="AKTIVCO Coupure ENEO &amp; Baisse de tension","AKTIVCO GRID ONLY",
U862="Coupure ENEO &amp; Baisse de tension","IHS GRID ONLY",
U862="Defaut GE &amp; POWER Cabinet","IHS",
U862="Sharing","Partners",
U862="Sites strategiques &amp; DataCenter","SST &amp; DC",
U862="Exclu","Exclu",
U862="SAT","SAT",
U862="SPARE-ISSUE","SPARE-ISSUE",
U862="Fiber CAmtel","TRANS_FO_CAMTEL",
U862="Fiber AOF","Fiber AOF",
U862="Projet OCM (HUAWEI)","TRAVAUX-HUAWEI",
U862="Projet OCM (NOKIA)","TRAVAUX-NOKIA",
U862="ACCESS-ISSUE","ACCESS-ISSUE",
U862="Projet OCM (ZTE, NOKIA, autres projets)","TRAVAUX OCM",
U862="No root CAuse","No root cause",
U862="ODU HS","PDH",
U862="IP &amp; VLAN","PDH",
U862="Warehouse HUAWEI","SPARE-ISSUE",
U862="SPARE-HS","SPARE-ISSUE",
U862="Power Telco","BSS",U862="no impacts","no impacts"
),"")</f>
        <v>BSS</v>
      </c>
      <c r="T862" s="41" t="str" cm="1">
        <f t="array" ref="T862">IFERROR(_xlfn.IFS(
U862="MPR ISSUE","TX ISSUE",
U862="BSS Hardware Issue","RAN ISSUE",
U862="Sites strategiques, MLL, Pylone, etc.","ENVTECH",
U862="AKTIVCO DEFAUT GE &amp; POWER Cabinet","POWER ISSUE",
U862="AKTIVCO Coupure ENEO &amp; Baisse de tension","POWER ISSUE",
U862="Coupure ENEO &amp; Baisse de tension","POWER ISSUE",
U862="Defaut GE &amp; POWER Cabinet","POWER ISSUE",
U862="Sharing","POWER ISSUE",
U862="Sites strategiques &amp; DataCenter","POWER ISSUE",
U862="Exclu","Exclu",
U862="SAT","TX ISSUE",
U862="SPARE-ISSUE","SPARE-ISSUE",
U862="Fiber CAmtel","TX ISSUE",
U862="Fiber AOF","TX ISSUE",
U862="Projet OCM (HUAWEI)","TRAVAUX-HUAWEI",
U862="Projet OCM (NOKIA)","TRAVAUX -NOKIA",
U862="ACCESS-ISSUE","ACCESS-ISSUE",
U862="Projet OCM (ZTE, NOKIA, autres projets)","TRAVAUX OCM",
U862="No root CAuse","No root cause",
U862="ODU HS","TX ISSUE",
U862="IP &amp; VLAN","TX ISSUE",
U862="Warehouse HUAWEI","SPARE-ISSUE",
U862="SPARE-HS","SPARE-ISSUE",
U862="Power Telco","RAN ISSUE",U862="no impacts","no impacts"
),"")</f>
        <v>RAN ISSUE</v>
      </c>
      <c r="U862" s="68" t="s">
        <v>5319</v>
      </c>
      <c r="V862" s="41" t="str" cm="1">
        <f t="array" ref="V862">IFERROR(_xlfn.IFS(
U862="MPR ISSUE","ACTIVE",
U862="BSS Hardware Issue","ACTIVE",
U862="Sites strategiques, MLL, Pylone, etc.","PASSIVE",
U862="AKTIVCO DEFAUT GE &amp; POWER Cabinet","PASSIVE",
U862="AKTIVCO Coupure ENEO &amp; Baisse de tension","PASSIVE",
U862="Coupure ENEO &amp; Baisse de tension","PASSIVE",
U862="Defaut GE &amp; POWER Cabinet","PASSIVE",
U862="Sharing","PASSIVE",
U862="Sites strategiques &amp; DataCenter","PASSIVE",
U862="Exclu","Exclu",
U862="SAT","ACTIVE",
U862="SPARE-ISSUE","SPARE-ISSUE",
U862="Fiber CAmtel","ACTIVE",
U862="Fiber AOF","ACTIVE",
U862="Projet OCM (HUAWEI)","PLANNED WORKS",
U862="Projet OCM (NOKIA)","PLANNED WORKS",
U862="ACCESS-ISSUE","ACCESS-ISSUE",
U862="Projet OCM (ZTE, NOKIA, autres projets)","PLANNED WORKS",
U862="No root CAuse","No root cause",
U862="ODU HS","ACTIVE",
U862="IP &amp; VLAN","ACTIVE",
U862="Warehouse HUAWEI","SPARE-ISSUE",
U862="SPARE-HS","SPARE-ISSUE",
U862="Power Telco","ACTIVE", U862="no impacts","no impacts"
),"")</f>
        <v>ACTIVE</v>
      </c>
      <c r="W862" s="113"/>
      <c r="X862" s="113"/>
      <c r="Y862" s="113"/>
      <c r="Z862" s="113"/>
      <c r="AA862" s="113"/>
      <c r="AB862" s="17" t="s">
        <v>6315</v>
      </c>
      <c r="AC862" s="17" t="str">
        <f>_xlfn.XLOOKUP(B862,'INCIDENT-04-27-2026'!E:E,'INCIDENT-04-27-2026'!F:F,"")</f>
        <v/>
      </c>
      <c r="AD862" s="9"/>
      <c r="AE862" s="7" t="s">
        <v>5465</v>
      </c>
      <c r="AF862" s="6" t="str">
        <f>_xlfn.XLOOKUP(B862,'[13]Input_27-04'!$B:$B,'[13]Input_27-04'!$M:$M,"")</f>
        <v/>
      </c>
      <c r="AG862" s="7"/>
      <c r="AH862" s="3"/>
      <c r="AI862" s="18" t="str">
        <f>_xlfn.XLOOKUP(B862,'[3]Cells Huawei 27042026 10h'!$B:$B,'[3]Cells Huawei 27042026 10h'!$T:$T,"")</f>
        <v/>
      </c>
      <c r="AJ862" s="18" t="str">
        <f>_xlfn.XLOOKUP(B862,'[3]Cells Huawei 27042026 15h'!$B:$B,'[3]Cells Huawei 27042026 15h'!$T:$T,"")</f>
        <v/>
      </c>
      <c r="AK862" s="18" t="str">
        <f>_xlfn.XLOOKUP(B862,'[4]cells down 27042026 11h28'!$B:$B,'[4]cells down 27042026 11h28'!$R:$R,"")</f>
        <v/>
      </c>
      <c r="AL862" s="18" t="str">
        <f>_xlfn.XLOOKUP(B862,'[4]cells down 27042026 18h01'!$B:$B,'[4]cells down 27042026 18h01'!$R:$R,"")</f>
        <v/>
      </c>
      <c r="AM862" s="18" t="str">
        <f>_xlfn.XLOOKUP(B862,'[5]cell downs 27042026 11h'!$B:$B,'[5]cell downs 27042026 11h'!$R:$R,"")</f>
        <v/>
      </c>
      <c r="AN862" s="18" t="str">
        <f>_xlfn.XLOOKUP(B862,'[5]cell downs 27042026 17h40'!$B:$B,'[5]cell downs 27042026 17h40'!$R:$R,"")</f>
        <v/>
      </c>
      <c r="AO862" s="18" t="str">
        <f>_xlfn.XLOOKUP(B862,'[6]ALL SITES DOWN'!$D:$D,'[6]ALL SITES DOWN'!$J:$J,"")</f>
        <v>(04/27/2026 ocm ran 17h):-27/04/2026 BTS 4G down fme manage avec le level 0</v>
      </c>
      <c r="AP862" s="18" t="str">
        <f>_xlfn.XLOOKUP(B862,'[7]ALL SITES DOWN'!$D:$D,'[7]ALL SITES DOWN'!$J:$J,"")</f>
        <v>(04/27/2026 ocm ran 11h):-27/04/2026 BTS 4G down fme manage avec le level 0</v>
      </c>
      <c r="AQ862" s="9" t="str">
        <f>_xlfn.XLOOKUP(B862,[8]sheet1!$AC:$AC,[8]sheet1!$AF:$AF,"")</f>
        <v/>
      </c>
      <c r="AR862" s="14"/>
      <c r="AS862" s="14" t="s">
        <v>5465</v>
      </c>
      <c r="AT862" s="14" t="str">
        <f>_xlfn.XLOOKUP(B862,'[9]cell downs 18042026 17h'!$B:$B,'[9]cell downs 18042026 17h'!$B:$B,"")</f>
        <v/>
      </c>
      <c r="AU862" s="14" t="str">
        <f>_xlfn.XLOOKUP(B862,'[10]Cells Huawei 19042026 15h'!$B:$B,'[10]Cells Huawei 19042026 15h'!$B:$B,"")</f>
        <v/>
      </c>
      <c r="AV862" s="9" t="str">
        <f>_xlfn.XLOOKUP(B862,'[11]cells down 19042026 9H40'!$B:$B,'[11]cells down 19042026 9H40'!$B:$B,"")</f>
        <v/>
      </c>
    </row>
    <row r="863" spans="1:48" hidden="1" x14ac:dyDescent="0.3">
      <c r="A863" s="1" t="s">
        <v>3386</v>
      </c>
      <c r="B863" s="1" t="s">
        <v>3387</v>
      </c>
      <c r="C863" s="3" t="str">
        <f>_xlfn.XLOOKUP(B863,'[1]daily break down'!$D:$D,'[1]daily break down'!$E:$E,"")</f>
        <v>Douala</v>
      </c>
      <c r="D863" s="1" t="s">
        <v>11</v>
      </c>
      <c r="E863" s="1" t="s">
        <v>12</v>
      </c>
      <c r="F863" s="3" t="s">
        <v>31</v>
      </c>
      <c r="G863" s="1" t="s">
        <v>32</v>
      </c>
      <c r="H863" s="29" t="str">
        <f>_xlfn.XLOOKUP(B863,[2]CALCULATION!$B:$B,[2]CALCULATION!$H:$H,"")</f>
        <v>ZTE</v>
      </c>
      <c r="I863" s="26">
        <v>0</v>
      </c>
      <c r="J863" s="26">
        <v>0.38286562623953763</v>
      </c>
      <c r="K863" s="26">
        <v>4.231140474784052</v>
      </c>
      <c r="L863" s="26">
        <v>1.3543066720314578</v>
      </c>
      <c r="M863" s="26">
        <v>1.0269081393590211</v>
      </c>
      <c r="N863" s="26">
        <v>1.6764973618350781E-3</v>
      </c>
      <c r="O863" s="26">
        <v>0</v>
      </c>
      <c r="P863" s="114" t="s">
        <v>6364</v>
      </c>
      <c r="Q863" s="42" t="s">
        <v>5538</v>
      </c>
      <c r="R863" s="42"/>
      <c r="S863" s="41" t="str" cm="1">
        <f t="array" ref="S863">IFERROR(_xlfn.IFS(
U863="MPR ISSUE","PDH",
U863="BSS Hardware Issue","BSS",
U863="Sites strategiques, MLL, Pylone, etc.","ENVTECH",
U863="AKTIVCO DEFAUT GE &amp; POWER Cabinet","AKTIVCO",
U863="AKTIVCO Coupure ENEO &amp; Baisse de tension","AKTIVCO GRID ONLY",
U863="Coupure ENEO &amp; Baisse de tension","IHS GRID ONLY",
U863="Defaut GE &amp; POWER Cabinet","IHS",
U863="Sharing","Partners",
U863="Sites strategiques &amp; DataCenter","SST &amp; DC",
U863="Exclu","Exclu",
U863="SAT","SAT",
U863="SPARE-ISSUE","SPARE-ISSUE",
U863="Fiber CAmtel","TRANS_FO_CAMTEL",
U863="Fiber AOF","Fiber AOF",
U863="Projet OCM (HUAWEI)","TRAVAUX-HUAWEI",
U863="Projet OCM (NOKIA)","TRAVAUX-NOKIA",
U863="ACCESS-ISSUE","ACCESS-ISSUE",
U863="Projet OCM (ZTE, NOKIA, autres projets)","TRAVAUX OCM",
U863="No root CAuse","No root cause",
U863="ODU HS","PDH",
U863="IP &amp; VLAN","PDH",
U863="Warehouse HUAWEI","SPARE-ISSUE",
U863="SPARE-HS","SPARE-ISSUE",
U863="Power Telco","BSS",U863="no impacts","no impacts"
),"")</f>
        <v>No root cause</v>
      </c>
      <c r="T863" s="41" t="str" cm="1">
        <f t="array" ref="T863">IFERROR(_xlfn.IFS(
U863="MPR ISSUE","TX ISSUE",
U863="BSS Hardware Issue","RAN ISSUE",
U863="Sites strategiques, MLL, Pylone, etc.","ENVTECH",
U863="AKTIVCO DEFAUT GE &amp; POWER Cabinet","POWER ISSUE",
U863="AKTIVCO Coupure ENEO &amp; Baisse de tension","POWER ISSUE",
U863="Coupure ENEO &amp; Baisse de tension","POWER ISSUE",
U863="Defaut GE &amp; POWER Cabinet","POWER ISSUE",
U863="Sharing","POWER ISSUE",
U863="Sites strategiques &amp; DataCenter","POWER ISSUE",
U863="Exclu","Exclu",
U863="SAT","TX ISSUE",
U863="SPARE-ISSUE","SPARE-ISSUE",
U863="Fiber CAmtel","TX ISSUE",
U863="Fiber AOF","TX ISSUE",
U863="Projet OCM (HUAWEI)","TRAVAUX-HUAWEI",
U863="Projet OCM (NOKIA)","TRAVAUX -NOKIA",
U863="ACCESS-ISSUE","ACCESS-ISSUE",
U863="Projet OCM (ZTE, NOKIA, autres projets)","TRAVAUX OCM",
U863="No root CAuse","No root cause",
U863="ODU HS","TX ISSUE",
U863="IP &amp; VLAN","TX ISSUE",
U863="Warehouse HUAWEI","SPARE-ISSUE",
U863="SPARE-HS","SPARE-ISSUE",
U863="Power Telco","RAN ISSUE",U863="no impacts","no impacts"
),"")</f>
        <v>No root cause</v>
      </c>
      <c r="U863" s="68" t="s">
        <v>5691</v>
      </c>
      <c r="V863" s="41" t="str" cm="1">
        <f t="array" ref="V863">IFERROR(_xlfn.IFS(
U863="MPR ISSUE","ACTIVE",
U863="BSS Hardware Issue","ACTIVE",
U863="Sites strategiques, MLL, Pylone, etc.","PASSIVE",
U863="AKTIVCO DEFAUT GE &amp; POWER Cabinet","PASSIVE",
U863="AKTIVCO Coupure ENEO &amp; Baisse de tension","PASSIVE",
U863="Coupure ENEO &amp; Baisse de tension","PASSIVE",
U863="Defaut GE &amp; POWER Cabinet","PASSIVE",
U863="Sharing","PASSIVE",
U863="Sites strategiques &amp; DataCenter","PASSIVE",
U863="Exclu","Exclu",
U863="SAT","ACTIVE",
U863="SPARE-ISSUE","SPARE-ISSUE",
U863="Fiber CAmtel","ACTIVE",
U863="Fiber AOF","ACTIVE",
U863="Projet OCM (HUAWEI)","PLANNED WORKS",
U863="Projet OCM (NOKIA)","PLANNED WORKS",
U863="ACCESS-ISSUE","ACCESS-ISSUE",
U863="Projet OCM (ZTE, NOKIA, autres projets)","PLANNED WORKS",
U863="No root CAuse","No root cause",
U863="ODU HS","ACTIVE",
U863="IP &amp; VLAN","ACTIVE",
U863="Warehouse HUAWEI","SPARE-ISSUE",
U863="SPARE-HS","SPARE-ISSUE",
U863="Power Telco","ACTIVE", U863="no impacts","no impacts"
),"")</f>
        <v>No root cause</v>
      </c>
      <c r="W863" s="113"/>
      <c r="X863" s="113"/>
      <c r="Y863" s="113"/>
      <c r="Z863" s="113"/>
      <c r="AA863" s="113"/>
      <c r="AB863" s="17" t="s">
        <v>5465</v>
      </c>
      <c r="AC863" s="17" t="str">
        <f>_xlfn.XLOOKUP(B863,'INCIDENT-04-27-2026'!E:E,'INCIDENT-04-27-2026'!F:F,"")</f>
        <v/>
      </c>
      <c r="AD863" s="9"/>
      <c r="AE863" s="7" t="s">
        <v>5465</v>
      </c>
      <c r="AF863" s="6" t="str">
        <f>_xlfn.XLOOKUP(B863,'[13]Input_27-04'!$B:$B,'[13]Input_27-04'!$M:$M,"")</f>
        <v/>
      </c>
      <c r="AG863" s="7"/>
      <c r="AH863" s="3"/>
      <c r="AI863" s="18" t="str">
        <f>_xlfn.XLOOKUP(B863,'[3]Cells Huawei 27042026 10h'!$B:$B,'[3]Cells Huawei 27042026 10h'!$T:$T,"")</f>
        <v/>
      </c>
      <c r="AJ863" s="18" t="str">
        <f>_xlfn.XLOOKUP(B863,'[3]Cells Huawei 27042026 15h'!$B:$B,'[3]Cells Huawei 27042026 15h'!$T:$T,"")</f>
        <v/>
      </c>
      <c r="AK863" s="18" t="str">
        <f>_xlfn.XLOOKUP(B863,'[4]cells down 27042026 11h28'!$B:$B,'[4]cells down 27042026 11h28'!$R:$R,"")</f>
        <v/>
      </c>
      <c r="AL863" s="18" t="str">
        <f>_xlfn.XLOOKUP(B863,'[4]cells down 27042026 18h01'!$B:$B,'[4]cells down 27042026 18h01'!$R:$R,"")</f>
        <v/>
      </c>
      <c r="AM863" s="18" t="str">
        <f>_xlfn.XLOOKUP(B863,'[5]cell downs 27042026 11h'!$B:$B,'[5]cell downs 27042026 11h'!$R:$R,"")</f>
        <v/>
      </c>
      <c r="AN863" s="18" t="str">
        <f>_xlfn.XLOOKUP(B863,'[5]cell downs 27042026 17h40'!$B:$B,'[5]cell downs 27042026 17h40'!$R:$R,"")</f>
        <v/>
      </c>
      <c r="AO863" s="18" t="str">
        <f>_xlfn.XLOOKUP(B863,'[6]ALL SITES DOWN'!$D:$D,'[6]ALL SITES DOWN'!$J:$J,"")</f>
        <v/>
      </c>
      <c r="AP863" s="18" t="str">
        <f>_xlfn.XLOOKUP(B863,'[7]ALL SITES DOWN'!$D:$D,'[7]ALL SITES DOWN'!$J:$J,"")</f>
        <v/>
      </c>
      <c r="AQ863" s="9" t="str">
        <f>_xlfn.XLOOKUP(B863,[8]sheet1!$AC:$AC,[8]sheet1!$AF:$AF,"")</f>
        <v/>
      </c>
      <c r="AR863" s="14"/>
      <c r="AS863" s="14" t="s">
        <v>5465</v>
      </c>
      <c r="AT863" s="14" t="str">
        <f>_xlfn.XLOOKUP(B863,'[9]cell downs 18042026 17h'!$B:$B,'[9]cell downs 18042026 17h'!$B:$B,"")</f>
        <v/>
      </c>
      <c r="AU863" s="14" t="str">
        <f>_xlfn.XLOOKUP(B863,'[10]Cells Huawei 19042026 15h'!$B:$B,'[10]Cells Huawei 19042026 15h'!$B:$B,"")</f>
        <v/>
      </c>
      <c r="AV863" s="9" t="str">
        <f>_xlfn.XLOOKUP(B863,'[11]cells down 19042026 9H40'!$B:$B,'[11]cells down 19042026 9H40'!$B:$B,"")</f>
        <v/>
      </c>
    </row>
    <row r="864" spans="1:48" hidden="1" x14ac:dyDescent="0.3">
      <c r="A864" s="1" t="s">
        <v>2726</v>
      </c>
      <c r="B864" s="8" t="s">
        <v>2727</v>
      </c>
      <c r="C864" s="3" t="str">
        <f>_xlfn.XLOOKUP(B864,'[1]daily break down'!$D:$D,'[1]daily break down'!$E:$E,"")</f>
        <v>Douala</v>
      </c>
      <c r="D864" s="1" t="s">
        <v>21</v>
      </c>
      <c r="E864" s="1" t="s">
        <v>36</v>
      </c>
      <c r="F864" s="3" t="s">
        <v>31</v>
      </c>
      <c r="G864" s="1" t="s">
        <v>32</v>
      </c>
      <c r="H864" s="29" t="str">
        <f>_xlfn.XLOOKUP(B864,[2]CALCULATION!$B:$B,[2]CALCULATION!$H:$H,"")</f>
        <v>ZTE</v>
      </c>
      <c r="I864" s="26">
        <v>0</v>
      </c>
      <c r="J864" s="26">
        <v>0</v>
      </c>
      <c r="K864" s="26">
        <v>0</v>
      </c>
      <c r="L864" s="26">
        <v>0</v>
      </c>
      <c r="M864" s="26">
        <v>0</v>
      </c>
      <c r="N864" s="26">
        <v>1.6408272052002239E-3</v>
      </c>
      <c r="O864" s="26">
        <v>0</v>
      </c>
      <c r="P864" s="114" t="s">
        <v>6364</v>
      </c>
      <c r="Q864" s="42" t="s">
        <v>5538</v>
      </c>
      <c r="R864" s="42"/>
      <c r="S864" s="41" t="str" cm="1">
        <f t="array" ref="S864">IFERROR(_xlfn.IFS(
U864="MPR ISSUE","PDH",
U864="BSS Hardware Issue","BSS",
U864="Sites strategiques, MLL, Pylone, etc.","ENVTECH",
U864="AKTIVCO DEFAUT GE &amp; POWER Cabinet","AKTIVCO",
U864="AKTIVCO Coupure ENEO &amp; Baisse de tension","AKTIVCO GRID ONLY",
U864="Coupure ENEO &amp; Baisse de tension","IHS GRID ONLY",
U864="Defaut GE &amp; POWER Cabinet","IHS",
U864="Sharing","Partners",
U864="Sites strategiques &amp; DataCenter","SST &amp; DC",
U864="Exclu","Exclu",
U864="SAT","SAT",
U864="SPARE-ISSUE","SPARE-ISSUE",
U864="Fiber CAmtel","TRANS_FO_CAMTEL",
U864="Fiber AOF","Fiber AOF",
U864="Projet OCM (HUAWEI)","TRAVAUX-HUAWEI",
U864="Projet OCM (NOKIA)","TRAVAUX-NOKIA",
U864="ACCESS-ISSUE","ACCESS-ISSUE",
U864="Projet OCM (ZTE, NOKIA, autres projets)","TRAVAUX OCM",
U864="No root CAuse","No root cause",
U864="ODU HS","PDH",
U864="IP &amp; VLAN","PDH",
U864="Warehouse HUAWEI","SPARE-ISSUE",
U864="SPARE-HS","SPARE-ISSUE",
U864="Power Telco","BSS",U864="no impacts","no impacts"
),"")</f>
        <v>No root cause</v>
      </c>
      <c r="T864" s="41" t="str" cm="1">
        <f t="array" ref="T864">IFERROR(_xlfn.IFS(
U864="MPR ISSUE","TX ISSUE",
U864="BSS Hardware Issue","RAN ISSUE",
U864="Sites strategiques, MLL, Pylone, etc.","ENVTECH",
U864="AKTIVCO DEFAUT GE &amp; POWER Cabinet","POWER ISSUE",
U864="AKTIVCO Coupure ENEO &amp; Baisse de tension","POWER ISSUE",
U864="Coupure ENEO &amp; Baisse de tension","POWER ISSUE",
U864="Defaut GE &amp; POWER Cabinet","POWER ISSUE",
U864="Sharing","POWER ISSUE",
U864="Sites strategiques &amp; DataCenter","POWER ISSUE",
U864="Exclu","Exclu",
U864="SAT","TX ISSUE",
U864="SPARE-ISSUE","SPARE-ISSUE",
U864="Fiber CAmtel","TX ISSUE",
U864="Fiber AOF","TX ISSUE",
U864="Projet OCM (HUAWEI)","TRAVAUX-HUAWEI",
U864="Projet OCM (NOKIA)","TRAVAUX -NOKIA",
U864="ACCESS-ISSUE","ACCESS-ISSUE",
U864="Projet OCM (ZTE, NOKIA, autres projets)","TRAVAUX OCM",
U864="No root CAuse","No root cause",
U864="ODU HS","TX ISSUE",
U864="IP &amp; VLAN","TX ISSUE",
U864="Warehouse HUAWEI","SPARE-ISSUE",
U864="SPARE-HS","SPARE-ISSUE",
U864="Power Telco","RAN ISSUE",U864="no impacts","no impacts"
),"")</f>
        <v>No root cause</v>
      </c>
      <c r="U864" s="68" t="s">
        <v>5691</v>
      </c>
      <c r="V864" s="41" t="str" cm="1">
        <f t="array" ref="V864">IFERROR(_xlfn.IFS(
U864="MPR ISSUE","ACTIVE",
U864="BSS Hardware Issue","ACTIVE",
U864="Sites strategiques, MLL, Pylone, etc.","PASSIVE",
U864="AKTIVCO DEFAUT GE &amp; POWER Cabinet","PASSIVE",
U864="AKTIVCO Coupure ENEO &amp; Baisse de tension","PASSIVE",
U864="Coupure ENEO &amp; Baisse de tension","PASSIVE",
U864="Defaut GE &amp; POWER Cabinet","PASSIVE",
U864="Sharing","PASSIVE",
U864="Sites strategiques &amp; DataCenter","PASSIVE",
U864="Exclu","Exclu",
U864="SAT","ACTIVE",
U864="SPARE-ISSUE","SPARE-ISSUE",
U864="Fiber CAmtel","ACTIVE",
U864="Fiber AOF","ACTIVE",
U864="Projet OCM (HUAWEI)","PLANNED WORKS",
U864="Projet OCM (NOKIA)","PLANNED WORKS",
U864="ACCESS-ISSUE","ACCESS-ISSUE",
U864="Projet OCM (ZTE, NOKIA, autres projets)","PLANNED WORKS",
U864="No root CAuse","No root cause",
U864="ODU HS","ACTIVE",
U864="IP &amp; VLAN","ACTIVE",
U864="Warehouse HUAWEI","SPARE-ISSUE",
U864="SPARE-HS","SPARE-ISSUE",
U864="Power Telco","ACTIVE", U864="no impacts","no impacts"
),"")</f>
        <v>No root cause</v>
      </c>
      <c r="W864" s="113"/>
      <c r="X864" s="113"/>
      <c r="Y864" s="113"/>
      <c r="Z864" s="113"/>
      <c r="AA864" s="113"/>
      <c r="AB864" s="17" t="s">
        <v>5465</v>
      </c>
      <c r="AC864" s="17" t="str">
        <f>_xlfn.XLOOKUP(B864,'INCIDENT-04-27-2026'!E:E,'INCIDENT-04-27-2026'!F:F,"")</f>
        <v/>
      </c>
      <c r="AD864" s="9"/>
      <c r="AE864" s="7" t="s">
        <v>5465</v>
      </c>
      <c r="AF864" s="6" t="str">
        <f>_xlfn.XLOOKUP(B864,'[13]Input_27-04'!$B:$B,'[13]Input_27-04'!$M:$M,"")</f>
        <v/>
      </c>
      <c r="AG864" s="7"/>
      <c r="AH864" s="3"/>
      <c r="AI864" s="18" t="str">
        <f>_xlfn.XLOOKUP(B864,'[3]Cells Huawei 27042026 10h'!$B:$B,'[3]Cells Huawei 27042026 10h'!$T:$T,"")</f>
        <v/>
      </c>
      <c r="AJ864" s="18" t="str">
        <f>_xlfn.XLOOKUP(B864,'[3]Cells Huawei 27042026 15h'!$B:$B,'[3]Cells Huawei 27042026 15h'!$T:$T,"")</f>
        <v/>
      </c>
      <c r="AK864" s="18" t="str">
        <f>_xlfn.XLOOKUP(B864,'[4]cells down 27042026 11h28'!$B:$B,'[4]cells down 27042026 11h28'!$R:$R,"")</f>
        <v/>
      </c>
      <c r="AL864" s="18" t="str">
        <f>_xlfn.XLOOKUP(B864,'[4]cells down 27042026 18h01'!$B:$B,'[4]cells down 27042026 18h01'!$R:$R,"")</f>
        <v/>
      </c>
      <c r="AM864" s="18" t="str">
        <f>_xlfn.XLOOKUP(B864,'[5]cell downs 27042026 11h'!$B:$B,'[5]cell downs 27042026 11h'!$R:$R,"")</f>
        <v/>
      </c>
      <c r="AN864" s="18" t="str">
        <f>_xlfn.XLOOKUP(B864,'[5]cell downs 27042026 17h40'!$B:$B,'[5]cell downs 27042026 17h40'!$R:$R,"")</f>
        <v/>
      </c>
      <c r="AO864" s="18" t="str">
        <f>_xlfn.XLOOKUP(B864,'[6]ALL SITES DOWN'!$D:$D,'[6]ALL SITES DOWN'!$J:$J,"")</f>
        <v/>
      </c>
      <c r="AP864" s="18" t="str">
        <f>_xlfn.XLOOKUP(B864,'[7]ALL SITES DOWN'!$D:$D,'[7]ALL SITES DOWN'!$J:$J,"")</f>
        <v/>
      </c>
      <c r="AQ864" s="9" t="str">
        <f>_xlfn.XLOOKUP(B864,[8]sheet1!$AC:$AC,[8]sheet1!$AF:$AF,"")</f>
        <v/>
      </c>
      <c r="AR864" s="14"/>
      <c r="AS864" s="14" t="s">
        <v>5465</v>
      </c>
      <c r="AT864" s="14" t="str">
        <f>_xlfn.XLOOKUP(B864,'[9]cell downs 18042026 17h'!$B:$B,'[9]cell downs 18042026 17h'!$B:$B,"")</f>
        <v/>
      </c>
      <c r="AU864" s="14" t="str">
        <f>_xlfn.XLOOKUP(B864,'[10]Cells Huawei 19042026 15h'!$B:$B,'[10]Cells Huawei 19042026 15h'!$B:$B,"")</f>
        <v/>
      </c>
      <c r="AV864" s="9" t="str">
        <f>_xlfn.XLOOKUP(B864,'[11]cells down 19042026 9H40'!$B:$B,'[11]cells down 19042026 9H40'!$B:$B,"")</f>
        <v/>
      </c>
    </row>
    <row r="865" spans="1:48" hidden="1" x14ac:dyDescent="0.3">
      <c r="A865" s="3" t="s">
        <v>2760</v>
      </c>
      <c r="B865" s="23" t="s">
        <v>2761</v>
      </c>
      <c r="C865" s="3" t="str">
        <f>_xlfn.XLOOKUP(B865,'[1]daily break down'!$D:$D,'[1]daily break down'!$E:$E,"")</f>
        <v>Douala</v>
      </c>
      <c r="D865" s="1" t="s">
        <v>357</v>
      </c>
      <c r="E865" s="3" t="s">
        <v>5458</v>
      </c>
      <c r="F865" s="3" t="s">
        <v>31</v>
      </c>
      <c r="G865" s="3" t="s">
        <v>32</v>
      </c>
      <c r="H865" s="29" t="str">
        <f>_xlfn.XLOOKUP(B865,[2]CALCULATION!$B:$B,[2]CALCULATION!$H:$H,"")</f>
        <v>ZTE</v>
      </c>
      <c r="I865" s="26">
        <v>0</v>
      </c>
      <c r="J865" s="26">
        <v>0.38261593514309417</v>
      </c>
      <c r="K865" s="26">
        <v>4.1980385694269664</v>
      </c>
      <c r="L865" s="26">
        <v>1.7388131254761974</v>
      </c>
      <c r="M865" s="26">
        <v>1.02369782526189</v>
      </c>
      <c r="N865" s="26">
        <v>1.551651813613344E-3</v>
      </c>
      <c r="O865" s="26">
        <v>0</v>
      </c>
      <c r="P865" s="114" t="s">
        <v>6364</v>
      </c>
      <c r="Q865" s="42" t="s">
        <v>5538</v>
      </c>
      <c r="R865" s="42"/>
      <c r="S865" s="41" t="str" cm="1">
        <f t="array" ref="S865">IFERROR(_xlfn.IFS(
U865="MPR ISSUE","PDH",
U865="BSS Hardware Issue","BSS",
U865="Sites strategiques, MLL, Pylone, etc.","ENVTECH",
U865="AKTIVCO DEFAUT GE &amp; POWER Cabinet","AKTIVCO",
U865="AKTIVCO Coupure ENEO &amp; Baisse de tension","AKTIVCO GRID ONLY",
U865="Coupure ENEO &amp; Baisse de tension","IHS GRID ONLY",
U865="Defaut GE &amp; POWER Cabinet","IHS",
U865="Sharing","Partners",
U865="Sites strategiques &amp; DataCenter","SST &amp; DC",
U865="Exclu","Exclu",
U865="SAT","SAT",
U865="SPARE-ISSUE","SPARE-ISSUE",
U865="Fiber CAmtel","TRANS_FO_CAMTEL",
U865="Fiber AOF","Fiber AOF",
U865="Projet OCM (HUAWEI)","TRAVAUX-HUAWEI",
U865="Projet OCM (NOKIA)","TRAVAUX-NOKIA",
U865="ACCESS-ISSUE","ACCESS-ISSUE",
U865="Projet OCM (ZTE, NOKIA, autres projets)","TRAVAUX OCM",
U865="No root CAuse","No root cause",
U865="ODU HS","PDH",
U865="IP &amp; VLAN","PDH",
U865="Warehouse HUAWEI","SPARE-ISSUE",
U865="SPARE-HS","SPARE-ISSUE",
U865="Power Telco","BSS",U865="no impacts","no impacts"
),"")</f>
        <v>No root cause</v>
      </c>
      <c r="T865" s="41" t="str" cm="1">
        <f t="array" ref="T865">IFERROR(_xlfn.IFS(
U865="MPR ISSUE","TX ISSUE",
U865="BSS Hardware Issue","RAN ISSUE",
U865="Sites strategiques, MLL, Pylone, etc.","ENVTECH",
U865="AKTIVCO DEFAUT GE &amp; POWER Cabinet","POWER ISSUE",
U865="AKTIVCO Coupure ENEO &amp; Baisse de tension","POWER ISSUE",
U865="Coupure ENEO &amp; Baisse de tension","POWER ISSUE",
U865="Defaut GE &amp; POWER Cabinet","POWER ISSUE",
U865="Sharing","POWER ISSUE",
U865="Sites strategiques &amp; DataCenter","POWER ISSUE",
U865="Exclu","Exclu",
U865="SAT","TX ISSUE",
U865="SPARE-ISSUE","SPARE-ISSUE",
U865="Fiber CAmtel","TX ISSUE",
U865="Fiber AOF","TX ISSUE",
U865="Projet OCM (HUAWEI)","TRAVAUX-HUAWEI",
U865="Projet OCM (NOKIA)","TRAVAUX -NOKIA",
U865="ACCESS-ISSUE","ACCESS-ISSUE",
U865="Projet OCM (ZTE, NOKIA, autres projets)","TRAVAUX OCM",
U865="No root CAuse","No root cause",
U865="ODU HS","TX ISSUE",
U865="IP &amp; VLAN","TX ISSUE",
U865="Warehouse HUAWEI","SPARE-ISSUE",
U865="SPARE-HS","SPARE-ISSUE",
U865="Power Telco","RAN ISSUE",U865="no impacts","no impacts"
),"")</f>
        <v>No root cause</v>
      </c>
      <c r="U865" s="68" t="s">
        <v>5691</v>
      </c>
      <c r="V865" s="41" t="str" cm="1">
        <f t="array" ref="V865">IFERROR(_xlfn.IFS(
U865="MPR ISSUE","ACTIVE",
U865="BSS Hardware Issue","ACTIVE",
U865="Sites strategiques, MLL, Pylone, etc.","PASSIVE",
U865="AKTIVCO DEFAUT GE &amp; POWER Cabinet","PASSIVE",
U865="AKTIVCO Coupure ENEO &amp; Baisse de tension","PASSIVE",
U865="Coupure ENEO &amp; Baisse de tension","PASSIVE",
U865="Defaut GE &amp; POWER Cabinet","PASSIVE",
U865="Sharing","PASSIVE",
U865="Sites strategiques &amp; DataCenter","PASSIVE",
U865="Exclu","Exclu",
U865="SAT","ACTIVE",
U865="SPARE-ISSUE","SPARE-ISSUE",
U865="Fiber CAmtel","ACTIVE",
U865="Fiber AOF","ACTIVE",
U865="Projet OCM (HUAWEI)","PLANNED WORKS",
U865="Projet OCM (NOKIA)","PLANNED WORKS",
U865="ACCESS-ISSUE","ACCESS-ISSUE",
U865="Projet OCM (ZTE, NOKIA, autres projets)","PLANNED WORKS",
U865="No root CAuse","No root cause",
U865="ODU HS","ACTIVE",
U865="IP &amp; VLAN","ACTIVE",
U865="Warehouse HUAWEI","SPARE-ISSUE",
U865="SPARE-HS","SPARE-ISSUE",
U865="Power Telco","ACTIVE", U865="no impacts","no impacts"
),"")</f>
        <v>No root cause</v>
      </c>
      <c r="W865" s="113"/>
      <c r="X865" s="113"/>
      <c r="Y865" s="113"/>
      <c r="Z865" s="113"/>
      <c r="AA865" s="113"/>
      <c r="AB865" s="17" t="s">
        <v>5465</v>
      </c>
      <c r="AC865" s="17" t="str">
        <f>_xlfn.XLOOKUP(B865,'INCIDENT-04-27-2026'!E:E,'INCIDENT-04-27-2026'!F:F,"")</f>
        <v/>
      </c>
      <c r="AD865" s="9"/>
      <c r="AE865" s="7" t="s">
        <v>5465</v>
      </c>
      <c r="AF865" s="6" t="str">
        <f>_xlfn.XLOOKUP(B865,'[13]Input_27-04'!$B:$B,'[13]Input_27-04'!$M:$M,"")</f>
        <v/>
      </c>
      <c r="AG865" s="7"/>
      <c r="AH865" s="3"/>
      <c r="AI865" s="18" t="str">
        <f>_xlfn.XLOOKUP(B865,'[3]Cells Huawei 27042026 10h'!$B:$B,'[3]Cells Huawei 27042026 10h'!$T:$T,"")</f>
        <v/>
      </c>
      <c r="AJ865" s="18" t="str">
        <f>_xlfn.XLOOKUP(B865,'[3]Cells Huawei 27042026 15h'!$B:$B,'[3]Cells Huawei 27042026 15h'!$T:$T,"")</f>
        <v/>
      </c>
      <c r="AK865" s="18" t="str">
        <f>_xlfn.XLOOKUP(B865,'[4]cells down 27042026 11h28'!$B:$B,'[4]cells down 27042026 11h28'!$R:$R,"")</f>
        <v/>
      </c>
      <c r="AL865" s="18" t="str">
        <f>_xlfn.XLOOKUP(B865,'[4]cells down 27042026 18h01'!$B:$B,'[4]cells down 27042026 18h01'!$R:$R,"")</f>
        <v/>
      </c>
      <c r="AM865" s="18" t="str">
        <f>_xlfn.XLOOKUP(B865,'[5]cell downs 27042026 11h'!$B:$B,'[5]cell downs 27042026 11h'!$R:$R,"")</f>
        <v/>
      </c>
      <c r="AN865" s="18" t="str">
        <f>_xlfn.XLOOKUP(B865,'[5]cell downs 27042026 17h40'!$B:$B,'[5]cell downs 27042026 17h40'!$R:$R,"")</f>
        <v/>
      </c>
      <c r="AO865" s="18" t="str">
        <f>_xlfn.XLOOKUP(B865,'[6]ALL SITES DOWN'!$D:$D,'[6]ALL SITES DOWN'!$J:$J,"")</f>
        <v/>
      </c>
      <c r="AP865" s="18" t="str">
        <f>_xlfn.XLOOKUP(B865,'[7]ALL SITES DOWN'!$D:$D,'[7]ALL SITES DOWN'!$J:$J,"")</f>
        <v/>
      </c>
      <c r="AQ865" s="9" t="str">
        <f>_xlfn.XLOOKUP(B865,[8]sheet1!$AC:$AC,[8]sheet1!$AF:$AF,"")</f>
        <v/>
      </c>
      <c r="AR865" s="14"/>
      <c r="AS865" s="14" t="s">
        <v>5465</v>
      </c>
      <c r="AT865" s="14" t="str">
        <f>_xlfn.XLOOKUP(B865,'[9]cell downs 18042026 17h'!$B:$B,'[9]cell downs 18042026 17h'!$B:$B,"")</f>
        <v/>
      </c>
      <c r="AU865" s="14" t="str">
        <f>_xlfn.XLOOKUP(B865,'[10]Cells Huawei 19042026 15h'!$B:$B,'[10]Cells Huawei 19042026 15h'!$B:$B,"")</f>
        <v/>
      </c>
      <c r="AV865" s="9" t="str">
        <f>_xlfn.XLOOKUP(B865,'[11]cells down 19042026 9H40'!$B:$B,'[11]cells down 19042026 9H40'!$B:$B,"")</f>
        <v/>
      </c>
    </row>
    <row r="866" spans="1:48" hidden="1" x14ac:dyDescent="0.3">
      <c r="A866" s="1" t="s">
        <v>1661</v>
      </c>
      <c r="B866" s="8" t="s">
        <v>1662</v>
      </c>
      <c r="C866" s="3" t="str">
        <f>_xlfn.XLOOKUP(B866,'[1]daily break down'!$D:$D,'[1]daily break down'!$E:$E,"")</f>
        <v>LITTORAL</v>
      </c>
      <c r="D866" s="1" t="s">
        <v>11</v>
      </c>
      <c r="E866" s="1" t="s">
        <v>12</v>
      </c>
      <c r="F866" s="3" t="s">
        <v>13</v>
      </c>
      <c r="G866" s="1" t="s">
        <v>177</v>
      </c>
      <c r="H866" s="29" t="str">
        <f>_xlfn.XLOOKUP(B866,[2]CALCULATION!$B:$B,[2]CALCULATION!$H:$H,"")</f>
        <v>ZTE</v>
      </c>
      <c r="I866" s="26">
        <v>16.067265354575625</v>
      </c>
      <c r="J866" s="26">
        <v>0</v>
      </c>
      <c r="K866" s="26">
        <v>0</v>
      </c>
      <c r="L866" s="26">
        <v>0</v>
      </c>
      <c r="M866" s="26">
        <v>0</v>
      </c>
      <c r="N866" s="26">
        <v>1.5159816569786609E-3</v>
      </c>
      <c r="O866" s="26">
        <v>0</v>
      </c>
      <c r="P866" s="114" t="s">
        <v>6364</v>
      </c>
      <c r="Q866" s="42" t="s">
        <v>5538</v>
      </c>
      <c r="R866" s="42"/>
      <c r="S866" s="41" t="str" cm="1">
        <f t="array" ref="S866">IFERROR(_xlfn.IFS(
U866="MPR ISSUE","PDH",
U866="BSS Hardware Issue","BSS",
U866="Sites strategiques, MLL, Pylone, etc.","ENVTECH",
U866="AKTIVCO DEFAUT GE &amp; POWER Cabinet","AKTIVCO",
U866="AKTIVCO Coupure ENEO &amp; Baisse de tension","AKTIVCO GRID ONLY",
U866="Coupure ENEO &amp; Baisse de tension","IHS GRID ONLY",
U866="Defaut GE &amp; POWER Cabinet","IHS",
U866="Sharing","Partners",
U866="Sites strategiques &amp; DataCenter","SST &amp; DC",
U866="Exclu","Exclu",
U866="SAT","SAT",
U866="SPARE-ISSUE","SPARE-ISSUE",
U866="Fiber CAmtel","TRANS_FO_CAMTEL",
U866="Fiber AOF","Fiber AOF",
U866="Projet OCM (HUAWEI)","TRAVAUX-HUAWEI",
U866="Projet OCM (NOKIA)","TRAVAUX-NOKIA",
U866="ACCESS-ISSUE","ACCESS-ISSUE",
U866="Projet OCM (ZTE, NOKIA, autres projets)","TRAVAUX OCM",
U866="No root CAuse","No root cause",
U866="ODU HS","PDH",
U866="IP &amp; VLAN","PDH",
U866="Warehouse HUAWEI","SPARE-ISSUE",
U866="SPARE-HS","SPARE-ISSUE",
U866="Power Telco","BSS",U866="no impacts","no impacts"
),"")</f>
        <v>No root cause</v>
      </c>
      <c r="T866" s="41" t="str" cm="1">
        <f t="array" ref="T866">IFERROR(_xlfn.IFS(
U866="MPR ISSUE","TX ISSUE",
U866="BSS Hardware Issue","RAN ISSUE",
U866="Sites strategiques, MLL, Pylone, etc.","ENVTECH",
U866="AKTIVCO DEFAUT GE &amp; POWER Cabinet","POWER ISSUE",
U866="AKTIVCO Coupure ENEO &amp; Baisse de tension","POWER ISSUE",
U866="Coupure ENEO &amp; Baisse de tension","POWER ISSUE",
U866="Defaut GE &amp; POWER Cabinet","POWER ISSUE",
U866="Sharing","POWER ISSUE",
U866="Sites strategiques &amp; DataCenter","POWER ISSUE",
U866="Exclu","Exclu",
U866="SAT","TX ISSUE",
U866="SPARE-ISSUE","SPARE-ISSUE",
U866="Fiber CAmtel","TX ISSUE",
U866="Fiber AOF","TX ISSUE",
U866="Projet OCM (HUAWEI)","TRAVAUX-HUAWEI",
U866="Projet OCM (NOKIA)","TRAVAUX -NOKIA",
U866="ACCESS-ISSUE","ACCESS-ISSUE",
U866="Projet OCM (ZTE, NOKIA, autres projets)","TRAVAUX OCM",
U866="No root CAuse","No root cause",
U866="ODU HS","TX ISSUE",
U866="IP &amp; VLAN","TX ISSUE",
U866="Warehouse HUAWEI","SPARE-ISSUE",
U866="SPARE-HS","SPARE-ISSUE",
U866="Power Telco","RAN ISSUE",U866="no impacts","no impacts"
),"")</f>
        <v>No root cause</v>
      </c>
      <c r="U866" s="68" t="s">
        <v>5691</v>
      </c>
      <c r="V866" s="41" t="str" cm="1">
        <f t="array" ref="V866">IFERROR(_xlfn.IFS(
U866="MPR ISSUE","ACTIVE",
U866="BSS Hardware Issue","ACTIVE",
U866="Sites strategiques, MLL, Pylone, etc.","PASSIVE",
U866="AKTIVCO DEFAUT GE &amp; POWER Cabinet","PASSIVE",
U866="AKTIVCO Coupure ENEO &amp; Baisse de tension","PASSIVE",
U866="Coupure ENEO &amp; Baisse de tension","PASSIVE",
U866="Defaut GE &amp; POWER Cabinet","PASSIVE",
U866="Sharing","PASSIVE",
U866="Sites strategiques &amp; DataCenter","PASSIVE",
U866="Exclu","Exclu",
U866="SAT","ACTIVE",
U866="SPARE-ISSUE","SPARE-ISSUE",
U866="Fiber CAmtel","ACTIVE",
U866="Fiber AOF","ACTIVE",
U866="Projet OCM (HUAWEI)","PLANNED WORKS",
U866="Projet OCM (NOKIA)","PLANNED WORKS",
U866="ACCESS-ISSUE","ACCESS-ISSUE",
U866="Projet OCM (ZTE, NOKIA, autres projets)","PLANNED WORKS",
U866="No root CAuse","No root cause",
U866="ODU HS","ACTIVE",
U866="IP &amp; VLAN","ACTIVE",
U866="Warehouse HUAWEI","SPARE-ISSUE",
U866="SPARE-HS","SPARE-ISSUE",
U866="Power Telco","ACTIVE", U866="no impacts","no impacts"
),"")</f>
        <v>No root cause</v>
      </c>
      <c r="W866" s="113"/>
      <c r="X866" s="113"/>
      <c r="Y866" s="113"/>
      <c r="Z866" s="113"/>
      <c r="AA866" s="113"/>
      <c r="AB866" s="17" t="s">
        <v>5465</v>
      </c>
      <c r="AC866" s="17" t="str">
        <f>_xlfn.XLOOKUP(B866,'INCIDENT-04-27-2026'!E:E,'INCIDENT-04-27-2026'!F:F,"")</f>
        <v/>
      </c>
      <c r="AD866" s="9"/>
      <c r="AE866" s="7" t="s">
        <v>5465</v>
      </c>
      <c r="AF866" s="6" t="str">
        <f>_xlfn.XLOOKUP(B866,'[13]Input_27-04'!$B:$B,'[13]Input_27-04'!$M:$M,"")</f>
        <v/>
      </c>
      <c r="AG866" s="7"/>
      <c r="AH866" s="3"/>
      <c r="AI866" s="18" t="str">
        <f>_xlfn.XLOOKUP(B866,'[3]Cells Huawei 27042026 10h'!$B:$B,'[3]Cells Huawei 27042026 10h'!$T:$T,"")</f>
        <v/>
      </c>
      <c r="AJ866" s="18" t="str">
        <f>_xlfn.XLOOKUP(B866,'[3]Cells Huawei 27042026 15h'!$B:$B,'[3]Cells Huawei 27042026 15h'!$T:$T,"")</f>
        <v/>
      </c>
      <c r="AK866" s="18" t="str">
        <f>_xlfn.XLOOKUP(B866,'[4]cells down 27042026 11h28'!$B:$B,'[4]cells down 27042026 11h28'!$R:$R,"")</f>
        <v/>
      </c>
      <c r="AL866" s="18" t="str">
        <f>_xlfn.XLOOKUP(B866,'[4]cells down 27042026 18h01'!$B:$B,'[4]cells down 27042026 18h01'!$R:$R,"")</f>
        <v/>
      </c>
      <c r="AM866" s="18" t="str">
        <f>_xlfn.XLOOKUP(B866,'[5]cell downs 27042026 11h'!$B:$B,'[5]cell downs 27042026 11h'!$R:$R,"")</f>
        <v/>
      </c>
      <c r="AN866" s="18" t="str">
        <f>_xlfn.XLOOKUP(B866,'[5]cell downs 27042026 17h40'!$B:$B,'[5]cell downs 27042026 17h40'!$R:$R,"")</f>
        <v/>
      </c>
      <c r="AO866" s="18" t="str">
        <f>_xlfn.XLOOKUP(B866,'[6]ALL SITES DOWN'!$D:$D,'[6]ALL SITES DOWN'!$J:$J,"")</f>
        <v/>
      </c>
      <c r="AP866" s="18" t="str">
        <f>_xlfn.XLOOKUP(B866,'[7]ALL SITES DOWN'!$D:$D,'[7]ALL SITES DOWN'!$J:$J,"")</f>
        <v/>
      </c>
      <c r="AQ866" s="9" t="str">
        <f>_xlfn.XLOOKUP(B866,[8]sheet1!$AC:$AC,[8]sheet1!$AF:$AF,"")</f>
        <v/>
      </c>
      <c r="AR866" s="14"/>
      <c r="AS866" s="14" t="s">
        <v>5465</v>
      </c>
      <c r="AT866" s="14" t="str">
        <f>_xlfn.XLOOKUP(B866,'[9]cell downs 18042026 17h'!$B:$B,'[9]cell downs 18042026 17h'!$B:$B,"")</f>
        <v/>
      </c>
      <c r="AU866" s="14" t="str">
        <f>_xlfn.XLOOKUP(B866,'[10]Cells Huawei 19042026 15h'!$B:$B,'[10]Cells Huawei 19042026 15h'!$B:$B,"")</f>
        <v/>
      </c>
      <c r="AV866" s="9" t="str">
        <f>_xlfn.XLOOKUP(B866,'[11]cells down 19042026 9H40'!$B:$B,'[11]cells down 19042026 9H40'!$B:$B,"")</f>
        <v/>
      </c>
    </row>
    <row r="867" spans="1:48" hidden="1" x14ac:dyDescent="0.3">
      <c r="A867" s="1" t="s">
        <v>3424</v>
      </c>
      <c r="B867" s="8" t="s">
        <v>3425</v>
      </c>
      <c r="C867" s="3" t="str">
        <f>_xlfn.XLOOKUP(B867,'[1]daily break down'!$D:$D,'[1]daily break down'!$E:$E,"")</f>
        <v>Douala</v>
      </c>
      <c r="D867" s="1" t="s">
        <v>11</v>
      </c>
      <c r="E867" s="1" t="s">
        <v>195</v>
      </c>
      <c r="F867" s="3" t="s">
        <v>31</v>
      </c>
      <c r="G867" s="1" t="s">
        <v>32</v>
      </c>
      <c r="H867" s="29" t="str">
        <f>_xlfn.XLOOKUP(B867,[2]CALCULATION!$B:$B,[2]CALCULATION!$H:$H,"")</f>
        <v>ZTE</v>
      </c>
      <c r="I867" s="26">
        <v>0</v>
      </c>
      <c r="J867" s="26">
        <v>0</v>
      </c>
      <c r="K867" s="26">
        <v>0</v>
      </c>
      <c r="L867" s="26">
        <v>0</v>
      </c>
      <c r="M867" s="26">
        <v>0</v>
      </c>
      <c r="N867" s="26">
        <v>1.4981465786611484E-3</v>
      </c>
      <c r="O867" s="26">
        <v>0</v>
      </c>
      <c r="P867" s="114" t="s">
        <v>6364</v>
      </c>
      <c r="Q867" s="42" t="s">
        <v>5538</v>
      </c>
      <c r="R867" s="42"/>
      <c r="S867" s="41" t="str" cm="1">
        <f t="array" ref="S867">IFERROR(_xlfn.IFS(
U867="MPR ISSUE","PDH",
U867="BSS Hardware Issue","BSS",
U867="Sites strategiques, MLL, Pylone, etc.","ENVTECH",
U867="AKTIVCO DEFAUT GE &amp; POWER Cabinet","AKTIVCO",
U867="AKTIVCO Coupure ENEO &amp; Baisse de tension","AKTIVCO GRID ONLY",
U867="Coupure ENEO &amp; Baisse de tension","IHS GRID ONLY",
U867="Defaut GE &amp; POWER Cabinet","IHS",
U867="Sharing","Partners",
U867="Sites strategiques &amp; DataCenter","SST &amp; DC",
U867="Exclu","Exclu",
U867="SAT","SAT",
U867="SPARE-ISSUE","SPARE-ISSUE",
U867="Fiber CAmtel","TRANS_FO_CAMTEL",
U867="Fiber AOF","Fiber AOF",
U867="Projet OCM (HUAWEI)","TRAVAUX-HUAWEI",
U867="Projet OCM (NOKIA)","TRAVAUX-NOKIA",
U867="ACCESS-ISSUE","ACCESS-ISSUE",
U867="Projet OCM (ZTE, NOKIA, autres projets)","TRAVAUX OCM",
U867="No root CAuse","No root cause",
U867="ODU HS","PDH",
U867="IP &amp; VLAN","PDH",
U867="Warehouse HUAWEI","SPARE-ISSUE",
U867="SPARE-HS","SPARE-ISSUE",
U867="Power Telco","BSS",U867="no impacts","no impacts"
),"")</f>
        <v>No root cause</v>
      </c>
      <c r="T867" s="41" t="str" cm="1">
        <f t="array" ref="T867">IFERROR(_xlfn.IFS(
U867="MPR ISSUE","TX ISSUE",
U867="BSS Hardware Issue","RAN ISSUE",
U867="Sites strategiques, MLL, Pylone, etc.","ENVTECH",
U867="AKTIVCO DEFAUT GE &amp; POWER Cabinet","POWER ISSUE",
U867="AKTIVCO Coupure ENEO &amp; Baisse de tension","POWER ISSUE",
U867="Coupure ENEO &amp; Baisse de tension","POWER ISSUE",
U867="Defaut GE &amp; POWER Cabinet","POWER ISSUE",
U867="Sharing","POWER ISSUE",
U867="Sites strategiques &amp; DataCenter","POWER ISSUE",
U867="Exclu","Exclu",
U867="SAT","TX ISSUE",
U867="SPARE-ISSUE","SPARE-ISSUE",
U867="Fiber CAmtel","TX ISSUE",
U867="Fiber AOF","TX ISSUE",
U867="Projet OCM (HUAWEI)","TRAVAUX-HUAWEI",
U867="Projet OCM (NOKIA)","TRAVAUX -NOKIA",
U867="ACCESS-ISSUE","ACCESS-ISSUE",
U867="Projet OCM (ZTE, NOKIA, autres projets)","TRAVAUX OCM",
U867="No root CAuse","No root cause",
U867="ODU HS","TX ISSUE",
U867="IP &amp; VLAN","TX ISSUE",
U867="Warehouse HUAWEI","SPARE-ISSUE",
U867="SPARE-HS","SPARE-ISSUE",
U867="Power Telco","RAN ISSUE",U867="no impacts","no impacts"
),"")</f>
        <v>No root cause</v>
      </c>
      <c r="U867" s="68" t="s">
        <v>5691</v>
      </c>
      <c r="V867" s="41" t="str" cm="1">
        <f t="array" ref="V867">IFERROR(_xlfn.IFS(
U867="MPR ISSUE","ACTIVE",
U867="BSS Hardware Issue","ACTIVE",
U867="Sites strategiques, MLL, Pylone, etc.","PASSIVE",
U867="AKTIVCO DEFAUT GE &amp; POWER Cabinet","PASSIVE",
U867="AKTIVCO Coupure ENEO &amp; Baisse de tension","PASSIVE",
U867="Coupure ENEO &amp; Baisse de tension","PASSIVE",
U867="Defaut GE &amp; POWER Cabinet","PASSIVE",
U867="Sharing","PASSIVE",
U867="Sites strategiques &amp; DataCenter","PASSIVE",
U867="Exclu","Exclu",
U867="SAT","ACTIVE",
U867="SPARE-ISSUE","SPARE-ISSUE",
U867="Fiber CAmtel","ACTIVE",
U867="Fiber AOF","ACTIVE",
U867="Projet OCM (HUAWEI)","PLANNED WORKS",
U867="Projet OCM (NOKIA)","PLANNED WORKS",
U867="ACCESS-ISSUE","ACCESS-ISSUE",
U867="Projet OCM (ZTE, NOKIA, autres projets)","PLANNED WORKS",
U867="No root CAuse","No root cause",
U867="ODU HS","ACTIVE",
U867="IP &amp; VLAN","ACTIVE",
U867="Warehouse HUAWEI","SPARE-ISSUE",
U867="SPARE-HS","SPARE-ISSUE",
U867="Power Telco","ACTIVE", U867="no impacts","no impacts"
),"")</f>
        <v>No root cause</v>
      </c>
      <c r="W867" s="113"/>
      <c r="X867" s="113"/>
      <c r="Y867" s="113"/>
      <c r="Z867" s="113"/>
      <c r="AA867" s="113"/>
      <c r="AB867" s="17" t="s">
        <v>5465</v>
      </c>
      <c r="AC867" s="17" t="str">
        <f>_xlfn.XLOOKUP(B867,'INCIDENT-04-27-2026'!E:E,'INCIDENT-04-27-2026'!F:F,"")</f>
        <v/>
      </c>
      <c r="AD867" s="9"/>
      <c r="AE867" s="7" t="s">
        <v>5465</v>
      </c>
      <c r="AF867" s="6" t="str">
        <f>_xlfn.XLOOKUP(B867,'[13]Input_27-04'!$B:$B,'[13]Input_27-04'!$M:$M,"")</f>
        <v/>
      </c>
      <c r="AG867" s="7"/>
      <c r="AH867" s="3"/>
      <c r="AI867" s="18" t="str">
        <f>_xlfn.XLOOKUP(B867,'[3]Cells Huawei 27042026 10h'!$B:$B,'[3]Cells Huawei 27042026 10h'!$T:$T,"")</f>
        <v/>
      </c>
      <c r="AJ867" s="18" t="str">
        <f>_xlfn.XLOOKUP(B867,'[3]Cells Huawei 27042026 15h'!$B:$B,'[3]Cells Huawei 27042026 15h'!$T:$T,"")</f>
        <v/>
      </c>
      <c r="AK867" s="18" t="str">
        <f>_xlfn.XLOOKUP(B867,'[4]cells down 27042026 11h28'!$B:$B,'[4]cells down 27042026 11h28'!$R:$R,"")</f>
        <v/>
      </c>
      <c r="AL867" s="18" t="str">
        <f>_xlfn.XLOOKUP(B867,'[4]cells down 27042026 18h01'!$B:$B,'[4]cells down 27042026 18h01'!$R:$R,"")</f>
        <v/>
      </c>
      <c r="AM867" s="18" t="str">
        <f>_xlfn.XLOOKUP(B867,'[5]cell downs 27042026 11h'!$B:$B,'[5]cell downs 27042026 11h'!$R:$R,"")</f>
        <v/>
      </c>
      <c r="AN867" s="18" t="str">
        <f>_xlfn.XLOOKUP(B867,'[5]cell downs 27042026 17h40'!$B:$B,'[5]cell downs 27042026 17h40'!$R:$R,"")</f>
        <v/>
      </c>
      <c r="AO867" s="18" t="str">
        <f>_xlfn.XLOOKUP(B867,'[6]ALL SITES DOWN'!$D:$D,'[6]ALL SITES DOWN'!$J:$J,"")</f>
        <v/>
      </c>
      <c r="AP867" s="18" t="str">
        <f>_xlfn.XLOOKUP(B867,'[7]ALL SITES DOWN'!$D:$D,'[7]ALL SITES DOWN'!$J:$J,"")</f>
        <v/>
      </c>
      <c r="AQ867" s="9" t="str">
        <f>_xlfn.XLOOKUP(B867,[8]sheet1!$AC:$AC,[8]sheet1!$AF:$AF,"")</f>
        <v/>
      </c>
      <c r="AR867" s="14"/>
      <c r="AS867" s="14" t="s">
        <v>5465</v>
      </c>
      <c r="AT867" s="14" t="str">
        <f>_xlfn.XLOOKUP(B867,'[9]cell downs 18042026 17h'!$B:$B,'[9]cell downs 18042026 17h'!$B:$B,"")</f>
        <v/>
      </c>
      <c r="AU867" s="14" t="str">
        <f>_xlfn.XLOOKUP(B867,'[10]Cells Huawei 19042026 15h'!$B:$B,'[10]Cells Huawei 19042026 15h'!$B:$B,"")</f>
        <v/>
      </c>
      <c r="AV867" s="9" t="str">
        <f>_xlfn.XLOOKUP(B867,'[11]cells down 19042026 9H40'!$B:$B,'[11]cells down 19042026 9H40'!$B:$B,"")</f>
        <v/>
      </c>
    </row>
    <row r="868" spans="1:48" hidden="1" x14ac:dyDescent="0.3">
      <c r="A868" s="1" t="s">
        <v>5021</v>
      </c>
      <c r="B868" s="8" t="s">
        <v>5022</v>
      </c>
      <c r="C868" s="3" t="str">
        <f>_xlfn.XLOOKUP(B868,'[1]daily break down'!$D:$D,'[1]daily break down'!$E:$E,"")</f>
        <v>Douala</v>
      </c>
      <c r="D868" s="1" t="s">
        <v>21</v>
      </c>
      <c r="E868" s="1" t="s">
        <v>36</v>
      </c>
      <c r="F868" s="3" t="s">
        <v>31</v>
      </c>
      <c r="G868" s="1" t="s">
        <v>32</v>
      </c>
      <c r="H868" s="29" t="str">
        <f>_xlfn.XLOOKUP(B868,[2]CALCULATION!$B:$B,[2]CALCULATION!$H:$H,"")</f>
        <v>ZTE</v>
      </c>
      <c r="I868" s="26">
        <v>0</v>
      </c>
      <c r="J868" s="26">
        <v>0</v>
      </c>
      <c r="K868" s="26">
        <v>0</v>
      </c>
      <c r="L868" s="26">
        <v>0</v>
      </c>
      <c r="M868" s="26">
        <v>0</v>
      </c>
      <c r="N868" s="26">
        <v>1.391136108756585E-3</v>
      </c>
      <c r="O868" s="26">
        <v>0</v>
      </c>
      <c r="P868" s="114" t="s">
        <v>6364</v>
      </c>
      <c r="Q868" s="42" t="s">
        <v>5538</v>
      </c>
      <c r="R868" s="42"/>
      <c r="S868" s="41" t="str" cm="1">
        <f t="array" ref="S868">IFERROR(_xlfn.IFS(
U868="MPR ISSUE","PDH",
U868="BSS Hardware Issue","BSS",
U868="Sites strategiques, MLL, Pylone, etc.","ENVTECH",
U868="AKTIVCO DEFAUT GE &amp; POWER Cabinet","AKTIVCO",
U868="AKTIVCO Coupure ENEO &amp; Baisse de tension","AKTIVCO GRID ONLY",
U868="Coupure ENEO &amp; Baisse de tension","IHS GRID ONLY",
U868="Defaut GE &amp; POWER Cabinet","IHS",
U868="Sharing","Partners",
U868="Sites strategiques &amp; DataCenter","SST &amp; DC",
U868="Exclu","Exclu",
U868="SAT","SAT",
U868="SPARE-ISSUE","SPARE-ISSUE",
U868="Fiber CAmtel","TRANS_FO_CAMTEL",
U868="Fiber AOF","Fiber AOF",
U868="Projet OCM (HUAWEI)","TRAVAUX-HUAWEI",
U868="Projet OCM (NOKIA)","TRAVAUX-NOKIA",
U868="ACCESS-ISSUE","ACCESS-ISSUE",
U868="Projet OCM (ZTE, NOKIA, autres projets)","TRAVAUX OCM",
U868="No root CAuse","No root cause",
U868="ODU HS","PDH",
U868="IP &amp; VLAN","PDH",
U868="Warehouse HUAWEI","SPARE-ISSUE",
U868="SPARE-HS","SPARE-ISSUE",
U868="Power Telco","BSS",U868="no impacts","no impacts"
),"")</f>
        <v>No root cause</v>
      </c>
      <c r="T868" s="41" t="str" cm="1">
        <f t="array" ref="T868">IFERROR(_xlfn.IFS(
U868="MPR ISSUE","TX ISSUE",
U868="BSS Hardware Issue","RAN ISSUE",
U868="Sites strategiques, MLL, Pylone, etc.","ENVTECH",
U868="AKTIVCO DEFAUT GE &amp; POWER Cabinet","POWER ISSUE",
U868="AKTIVCO Coupure ENEO &amp; Baisse de tension","POWER ISSUE",
U868="Coupure ENEO &amp; Baisse de tension","POWER ISSUE",
U868="Defaut GE &amp; POWER Cabinet","POWER ISSUE",
U868="Sharing","POWER ISSUE",
U868="Sites strategiques &amp; DataCenter","POWER ISSUE",
U868="Exclu","Exclu",
U868="SAT","TX ISSUE",
U868="SPARE-ISSUE","SPARE-ISSUE",
U868="Fiber CAmtel","TX ISSUE",
U868="Fiber AOF","TX ISSUE",
U868="Projet OCM (HUAWEI)","TRAVAUX-HUAWEI",
U868="Projet OCM (NOKIA)","TRAVAUX -NOKIA",
U868="ACCESS-ISSUE","ACCESS-ISSUE",
U868="Projet OCM (ZTE, NOKIA, autres projets)","TRAVAUX OCM",
U868="No root CAuse","No root cause",
U868="ODU HS","TX ISSUE",
U868="IP &amp; VLAN","TX ISSUE",
U868="Warehouse HUAWEI","SPARE-ISSUE",
U868="SPARE-HS","SPARE-ISSUE",
U868="Power Telco","RAN ISSUE",U868="no impacts","no impacts"
),"")</f>
        <v>No root cause</v>
      </c>
      <c r="U868" s="68" t="s">
        <v>5691</v>
      </c>
      <c r="V868" s="41" t="str" cm="1">
        <f t="array" ref="V868">IFERROR(_xlfn.IFS(
U868="MPR ISSUE","ACTIVE",
U868="BSS Hardware Issue","ACTIVE",
U868="Sites strategiques, MLL, Pylone, etc.","PASSIVE",
U868="AKTIVCO DEFAUT GE &amp; POWER Cabinet","PASSIVE",
U868="AKTIVCO Coupure ENEO &amp; Baisse de tension","PASSIVE",
U868="Coupure ENEO &amp; Baisse de tension","PASSIVE",
U868="Defaut GE &amp; POWER Cabinet","PASSIVE",
U868="Sharing","PASSIVE",
U868="Sites strategiques &amp; DataCenter","PASSIVE",
U868="Exclu","Exclu",
U868="SAT","ACTIVE",
U868="SPARE-ISSUE","SPARE-ISSUE",
U868="Fiber CAmtel","ACTIVE",
U868="Fiber AOF","ACTIVE",
U868="Projet OCM (HUAWEI)","PLANNED WORKS",
U868="Projet OCM (NOKIA)","PLANNED WORKS",
U868="ACCESS-ISSUE","ACCESS-ISSUE",
U868="Projet OCM (ZTE, NOKIA, autres projets)","PLANNED WORKS",
U868="No root CAuse","No root cause",
U868="ODU HS","ACTIVE",
U868="IP &amp; VLAN","ACTIVE",
U868="Warehouse HUAWEI","SPARE-ISSUE",
U868="SPARE-HS","SPARE-ISSUE",
U868="Power Telco","ACTIVE", U868="no impacts","no impacts"
),"")</f>
        <v>No root cause</v>
      </c>
      <c r="W868" s="113"/>
      <c r="X868" s="113"/>
      <c r="Y868" s="113"/>
      <c r="Z868" s="113"/>
      <c r="AA868" s="113"/>
      <c r="AB868" s="17" t="s">
        <v>5465</v>
      </c>
      <c r="AC868" s="17" t="str">
        <f>_xlfn.XLOOKUP(B868,'INCIDENT-04-27-2026'!E:E,'INCIDENT-04-27-2026'!F:F,"")</f>
        <v/>
      </c>
      <c r="AD868" s="9"/>
      <c r="AE868" s="7" t="s">
        <v>5465</v>
      </c>
      <c r="AF868" s="6" t="str">
        <f>_xlfn.XLOOKUP(B868,'[13]Input_27-04'!$B:$B,'[13]Input_27-04'!$M:$M,"")</f>
        <v/>
      </c>
      <c r="AG868" s="7"/>
      <c r="AH868" s="3"/>
      <c r="AI868" s="18" t="str">
        <f>_xlfn.XLOOKUP(B868,'[3]Cells Huawei 27042026 10h'!$B:$B,'[3]Cells Huawei 27042026 10h'!$T:$T,"")</f>
        <v/>
      </c>
      <c r="AJ868" s="18" t="str">
        <f>_xlfn.XLOOKUP(B868,'[3]Cells Huawei 27042026 15h'!$B:$B,'[3]Cells Huawei 27042026 15h'!$T:$T,"")</f>
        <v/>
      </c>
      <c r="AK868" s="18" t="str">
        <f>_xlfn.XLOOKUP(B868,'[4]cells down 27042026 11h28'!$B:$B,'[4]cells down 27042026 11h28'!$R:$R,"")</f>
        <v/>
      </c>
      <c r="AL868" s="18" t="str">
        <f>_xlfn.XLOOKUP(B868,'[4]cells down 27042026 18h01'!$B:$B,'[4]cells down 27042026 18h01'!$R:$R,"")</f>
        <v/>
      </c>
      <c r="AM868" s="18" t="str">
        <f>_xlfn.XLOOKUP(B868,'[5]cell downs 27042026 11h'!$B:$B,'[5]cell downs 27042026 11h'!$R:$R,"")</f>
        <v/>
      </c>
      <c r="AN868" s="18" t="str">
        <f>_xlfn.XLOOKUP(B868,'[5]cell downs 27042026 17h40'!$B:$B,'[5]cell downs 27042026 17h40'!$R:$R,"")</f>
        <v/>
      </c>
      <c r="AO868" s="18" t="str">
        <f>_xlfn.XLOOKUP(B868,'[6]ALL SITES DOWN'!$D:$D,'[6]ALL SITES DOWN'!$J:$J,"")</f>
        <v/>
      </c>
      <c r="AP868" s="18" t="str">
        <f>_xlfn.XLOOKUP(B868,'[7]ALL SITES DOWN'!$D:$D,'[7]ALL SITES DOWN'!$J:$J,"")</f>
        <v/>
      </c>
      <c r="AQ868" s="9" t="str">
        <f>_xlfn.XLOOKUP(B868,[8]sheet1!$AC:$AC,[8]sheet1!$AF:$AF,"")</f>
        <v/>
      </c>
      <c r="AR868" s="14"/>
      <c r="AS868" s="14" t="s">
        <v>5465</v>
      </c>
      <c r="AT868" s="14" t="str">
        <f>_xlfn.XLOOKUP(B868,'[9]cell downs 18042026 17h'!$B:$B,'[9]cell downs 18042026 17h'!$B:$B,"")</f>
        <v/>
      </c>
      <c r="AU868" s="14" t="str">
        <f>_xlfn.XLOOKUP(B868,'[10]Cells Huawei 19042026 15h'!$B:$B,'[10]Cells Huawei 19042026 15h'!$B:$B,"")</f>
        <v/>
      </c>
      <c r="AV868" s="9" t="str">
        <f>_xlfn.XLOOKUP(B868,'[11]cells down 19042026 9H40'!$B:$B,'[11]cells down 19042026 9H40'!$B:$B,"")</f>
        <v/>
      </c>
    </row>
    <row r="869" spans="1:48" hidden="1" x14ac:dyDescent="0.3">
      <c r="A869" s="1" t="s">
        <v>2732</v>
      </c>
      <c r="B869" s="8" t="s">
        <v>2733</v>
      </c>
      <c r="C869" s="3" t="str">
        <f>_xlfn.XLOOKUP(B869,'[1]daily break down'!$D:$D,'[1]daily break down'!$E:$E,"")</f>
        <v>LITTORAL</v>
      </c>
      <c r="D869" s="1" t="s">
        <v>11</v>
      </c>
      <c r="E869" s="1" t="s">
        <v>12</v>
      </c>
      <c r="F869" s="3" t="s">
        <v>31</v>
      </c>
      <c r="G869" s="1" t="s">
        <v>2734</v>
      </c>
      <c r="H869" s="29" t="str">
        <f>_xlfn.XLOOKUP(B869,[2]CALCULATION!$B:$B,[2]CALCULATION!$H:$H,"")</f>
        <v>ZTE</v>
      </c>
      <c r="I869" s="26">
        <v>0</v>
      </c>
      <c r="J869" s="26">
        <v>0</v>
      </c>
      <c r="K869" s="26">
        <v>0</v>
      </c>
      <c r="L869" s="26">
        <v>0</v>
      </c>
      <c r="M869" s="26">
        <v>0</v>
      </c>
      <c r="N869" s="26">
        <v>1.3554659521219016E-3</v>
      </c>
      <c r="O869" s="26">
        <v>0</v>
      </c>
      <c r="P869" s="114" t="s">
        <v>6364</v>
      </c>
      <c r="Q869" s="42" t="s">
        <v>5538</v>
      </c>
      <c r="R869" s="42"/>
      <c r="S869" s="41" t="str" cm="1">
        <f t="array" ref="S869">IFERROR(_xlfn.IFS(
U869="MPR ISSUE","PDH",
U869="BSS Hardware Issue","BSS",
U869="Sites strategiques, MLL, Pylone, etc.","ENVTECH",
U869="AKTIVCO DEFAUT GE &amp; POWER Cabinet","AKTIVCO",
U869="AKTIVCO Coupure ENEO &amp; Baisse de tension","AKTIVCO GRID ONLY",
U869="Coupure ENEO &amp; Baisse de tension","IHS GRID ONLY",
U869="Defaut GE &amp; POWER Cabinet","IHS",
U869="Sharing","Partners",
U869="Sites strategiques &amp; DataCenter","SST &amp; DC",
U869="Exclu","Exclu",
U869="SAT","SAT",
U869="SPARE-ISSUE","SPARE-ISSUE",
U869="Fiber CAmtel","TRANS_FO_CAMTEL",
U869="Fiber AOF","Fiber AOF",
U869="Projet OCM (HUAWEI)","TRAVAUX-HUAWEI",
U869="Projet OCM (NOKIA)","TRAVAUX-NOKIA",
U869="ACCESS-ISSUE","ACCESS-ISSUE",
U869="Projet OCM (ZTE, NOKIA, autres projets)","TRAVAUX OCM",
U869="No root CAuse","No root cause",
U869="ODU HS","PDH",
U869="IP &amp; VLAN","PDH",
U869="Warehouse HUAWEI","SPARE-ISSUE",
U869="SPARE-HS","SPARE-ISSUE",
U869="Power Telco","BSS",U869="no impacts","no impacts"
),"")</f>
        <v>No root cause</v>
      </c>
      <c r="T869" s="41" t="str" cm="1">
        <f t="array" ref="T869">IFERROR(_xlfn.IFS(
U869="MPR ISSUE","TX ISSUE",
U869="BSS Hardware Issue","RAN ISSUE",
U869="Sites strategiques, MLL, Pylone, etc.","ENVTECH",
U869="AKTIVCO DEFAUT GE &amp; POWER Cabinet","POWER ISSUE",
U869="AKTIVCO Coupure ENEO &amp; Baisse de tension","POWER ISSUE",
U869="Coupure ENEO &amp; Baisse de tension","POWER ISSUE",
U869="Defaut GE &amp; POWER Cabinet","POWER ISSUE",
U869="Sharing","POWER ISSUE",
U869="Sites strategiques &amp; DataCenter","POWER ISSUE",
U869="Exclu","Exclu",
U869="SAT","TX ISSUE",
U869="SPARE-ISSUE","SPARE-ISSUE",
U869="Fiber CAmtel","TX ISSUE",
U869="Fiber AOF","TX ISSUE",
U869="Projet OCM (HUAWEI)","TRAVAUX-HUAWEI",
U869="Projet OCM (NOKIA)","TRAVAUX -NOKIA",
U869="ACCESS-ISSUE","ACCESS-ISSUE",
U869="Projet OCM (ZTE, NOKIA, autres projets)","TRAVAUX OCM",
U869="No root CAuse","No root cause",
U869="ODU HS","TX ISSUE",
U869="IP &amp; VLAN","TX ISSUE",
U869="Warehouse HUAWEI","SPARE-ISSUE",
U869="SPARE-HS","SPARE-ISSUE",
U869="Power Telco","RAN ISSUE",U869="no impacts","no impacts"
),"")</f>
        <v>No root cause</v>
      </c>
      <c r="U869" s="68" t="s">
        <v>5691</v>
      </c>
      <c r="V869" s="41" t="str" cm="1">
        <f t="array" ref="V869">IFERROR(_xlfn.IFS(
U869="MPR ISSUE","ACTIVE",
U869="BSS Hardware Issue","ACTIVE",
U869="Sites strategiques, MLL, Pylone, etc.","PASSIVE",
U869="AKTIVCO DEFAUT GE &amp; POWER Cabinet","PASSIVE",
U869="AKTIVCO Coupure ENEO &amp; Baisse de tension","PASSIVE",
U869="Coupure ENEO &amp; Baisse de tension","PASSIVE",
U869="Defaut GE &amp; POWER Cabinet","PASSIVE",
U869="Sharing","PASSIVE",
U869="Sites strategiques &amp; DataCenter","PASSIVE",
U869="Exclu","Exclu",
U869="SAT","ACTIVE",
U869="SPARE-ISSUE","SPARE-ISSUE",
U869="Fiber CAmtel","ACTIVE",
U869="Fiber AOF","ACTIVE",
U869="Projet OCM (HUAWEI)","PLANNED WORKS",
U869="Projet OCM (NOKIA)","PLANNED WORKS",
U869="ACCESS-ISSUE","ACCESS-ISSUE",
U869="Projet OCM (ZTE, NOKIA, autres projets)","PLANNED WORKS",
U869="No root CAuse","No root cause",
U869="ODU HS","ACTIVE",
U869="IP &amp; VLAN","ACTIVE",
U869="Warehouse HUAWEI","SPARE-ISSUE",
U869="SPARE-HS","SPARE-ISSUE",
U869="Power Telco","ACTIVE", U869="no impacts","no impacts"
),"")</f>
        <v>No root cause</v>
      </c>
      <c r="W869" s="113"/>
      <c r="X869" s="113"/>
      <c r="Y869" s="113"/>
      <c r="Z869" s="113"/>
      <c r="AA869" s="113"/>
      <c r="AB869" s="17" t="s">
        <v>5465</v>
      </c>
      <c r="AC869" s="17" t="str">
        <f>_xlfn.XLOOKUP(B869,'INCIDENT-04-27-2026'!E:E,'INCIDENT-04-27-2026'!F:F,"")</f>
        <v/>
      </c>
      <c r="AD869" s="9"/>
      <c r="AE869" s="7" t="s">
        <v>5465</v>
      </c>
      <c r="AF869" s="6" t="str">
        <f>_xlfn.XLOOKUP(B869,'[13]Input_27-04'!$B:$B,'[13]Input_27-04'!$M:$M,"")</f>
        <v/>
      </c>
      <c r="AG869" s="7"/>
      <c r="AH869" s="3"/>
      <c r="AI869" s="18" t="str">
        <f>_xlfn.XLOOKUP(B869,'[3]Cells Huawei 27042026 10h'!$B:$B,'[3]Cells Huawei 27042026 10h'!$T:$T,"")</f>
        <v/>
      </c>
      <c r="AJ869" s="18" t="str">
        <f>_xlfn.XLOOKUP(B869,'[3]Cells Huawei 27042026 15h'!$B:$B,'[3]Cells Huawei 27042026 15h'!$T:$T,"")</f>
        <v/>
      </c>
      <c r="AK869" s="18" t="str">
        <f>_xlfn.XLOOKUP(B869,'[4]cells down 27042026 11h28'!$B:$B,'[4]cells down 27042026 11h28'!$R:$R,"")</f>
        <v/>
      </c>
      <c r="AL869" s="18" t="str">
        <f>_xlfn.XLOOKUP(B869,'[4]cells down 27042026 18h01'!$B:$B,'[4]cells down 27042026 18h01'!$R:$R,"")</f>
        <v/>
      </c>
      <c r="AM869" s="18" t="str">
        <f>_xlfn.XLOOKUP(B869,'[5]cell downs 27042026 11h'!$B:$B,'[5]cell downs 27042026 11h'!$R:$R,"")</f>
        <v/>
      </c>
      <c r="AN869" s="18" t="str">
        <f>_xlfn.XLOOKUP(B869,'[5]cell downs 27042026 17h40'!$B:$B,'[5]cell downs 27042026 17h40'!$R:$R,"")</f>
        <v/>
      </c>
      <c r="AO869" s="18" t="str">
        <f>_xlfn.XLOOKUP(B869,'[6]ALL SITES DOWN'!$D:$D,'[6]ALL SITES DOWN'!$J:$J,"")</f>
        <v/>
      </c>
      <c r="AP869" s="18" t="str">
        <f>_xlfn.XLOOKUP(B869,'[7]ALL SITES DOWN'!$D:$D,'[7]ALL SITES DOWN'!$J:$J,"")</f>
        <v/>
      </c>
      <c r="AQ869" s="9" t="str">
        <f>_xlfn.XLOOKUP(B869,[8]sheet1!$AC:$AC,[8]sheet1!$AF:$AF,"")</f>
        <v/>
      </c>
      <c r="AR869" s="14"/>
      <c r="AS869" s="14" t="s">
        <v>5465</v>
      </c>
      <c r="AT869" s="14" t="str">
        <f>_xlfn.XLOOKUP(B869,'[9]cell downs 18042026 17h'!$B:$B,'[9]cell downs 18042026 17h'!$B:$B,"")</f>
        <v/>
      </c>
      <c r="AU869" s="14" t="str">
        <f>_xlfn.XLOOKUP(B869,'[10]Cells Huawei 19042026 15h'!$B:$B,'[10]Cells Huawei 19042026 15h'!$B:$B,"")</f>
        <v/>
      </c>
      <c r="AV869" s="9" t="str">
        <f>_xlfn.XLOOKUP(B869,'[11]cells down 19042026 9H40'!$B:$B,'[11]cells down 19042026 9H40'!$B:$B,"")</f>
        <v/>
      </c>
    </row>
    <row r="870" spans="1:48" hidden="1" x14ac:dyDescent="0.3">
      <c r="A870" s="1" t="s">
        <v>128</v>
      </c>
      <c r="B870" s="1" t="s">
        <v>129</v>
      </c>
      <c r="C870" s="3" t="str">
        <f>_xlfn.XLOOKUP(B870,'[1]daily break down'!$D:$D,'[1]daily break down'!$E:$E,"")</f>
        <v>Douala</v>
      </c>
      <c r="D870" s="1" t="s">
        <v>21</v>
      </c>
      <c r="E870" s="1" t="s">
        <v>36</v>
      </c>
      <c r="F870" s="3" t="s">
        <v>31</v>
      </c>
      <c r="G870" s="1" t="s">
        <v>32</v>
      </c>
      <c r="H870" s="29" t="str">
        <f>_xlfn.XLOOKUP(B870,[2]CALCULATION!$B:$B,[2]CALCULATION!$H:$H,"")</f>
        <v>ZTE</v>
      </c>
      <c r="I870" s="26">
        <v>0</v>
      </c>
      <c r="J870" s="26">
        <v>0.38256242990814188</v>
      </c>
      <c r="K870" s="26">
        <v>4.0498112335310887</v>
      </c>
      <c r="L870" s="26">
        <v>1.3540034757000627</v>
      </c>
      <c r="M870" s="26">
        <v>5.5504190530001463</v>
      </c>
      <c r="N870" s="26">
        <v>1.2306204039001676E-3</v>
      </c>
      <c r="O870" s="26">
        <v>0</v>
      </c>
      <c r="P870" s="114" t="s">
        <v>6364</v>
      </c>
      <c r="Q870" s="42" t="s">
        <v>5538</v>
      </c>
      <c r="R870" s="42"/>
      <c r="S870" s="41" t="str" cm="1">
        <f t="array" ref="S870">IFERROR(_xlfn.IFS(
U870="MPR ISSUE","PDH",
U870="BSS Hardware Issue","BSS",
U870="Sites strategiques, MLL, Pylone, etc.","ENVTECH",
U870="AKTIVCO DEFAUT GE &amp; POWER Cabinet","AKTIVCO",
U870="AKTIVCO Coupure ENEO &amp; Baisse de tension","AKTIVCO GRID ONLY",
U870="Coupure ENEO &amp; Baisse de tension","IHS GRID ONLY",
U870="Defaut GE &amp; POWER Cabinet","IHS",
U870="Sharing","Partners",
U870="Sites strategiques &amp; DataCenter","SST &amp; DC",
U870="Exclu","Exclu",
U870="SAT","SAT",
U870="SPARE-ISSUE","SPARE-ISSUE",
U870="Fiber CAmtel","TRANS_FO_CAMTEL",
U870="Fiber AOF","Fiber AOF",
U870="Projet OCM (HUAWEI)","TRAVAUX-HUAWEI",
U870="Projet OCM (NOKIA)","TRAVAUX-NOKIA",
U870="ACCESS-ISSUE","ACCESS-ISSUE",
U870="Projet OCM (ZTE, NOKIA, autres projets)","TRAVAUX OCM",
U870="No root CAuse","No root cause",
U870="ODU HS","PDH",
U870="IP &amp; VLAN","PDH",
U870="Warehouse HUAWEI","SPARE-ISSUE",
U870="SPARE-HS","SPARE-ISSUE",
U870="Power Telco","BSS",U870="no impacts","no impacts"
),"")</f>
        <v>No root cause</v>
      </c>
      <c r="T870" s="41" t="str" cm="1">
        <f t="array" ref="T870">IFERROR(_xlfn.IFS(
U870="MPR ISSUE","TX ISSUE",
U870="BSS Hardware Issue","RAN ISSUE",
U870="Sites strategiques, MLL, Pylone, etc.","ENVTECH",
U870="AKTIVCO DEFAUT GE &amp; POWER Cabinet","POWER ISSUE",
U870="AKTIVCO Coupure ENEO &amp; Baisse de tension","POWER ISSUE",
U870="Coupure ENEO &amp; Baisse de tension","POWER ISSUE",
U870="Defaut GE &amp; POWER Cabinet","POWER ISSUE",
U870="Sharing","POWER ISSUE",
U870="Sites strategiques &amp; DataCenter","POWER ISSUE",
U870="Exclu","Exclu",
U870="SAT","TX ISSUE",
U870="SPARE-ISSUE","SPARE-ISSUE",
U870="Fiber CAmtel","TX ISSUE",
U870="Fiber AOF","TX ISSUE",
U870="Projet OCM (HUAWEI)","TRAVAUX-HUAWEI",
U870="Projet OCM (NOKIA)","TRAVAUX -NOKIA",
U870="ACCESS-ISSUE","ACCESS-ISSUE",
U870="Projet OCM (ZTE, NOKIA, autres projets)","TRAVAUX OCM",
U870="No root CAuse","No root cause",
U870="ODU HS","TX ISSUE",
U870="IP &amp; VLAN","TX ISSUE",
U870="Warehouse HUAWEI","SPARE-ISSUE",
U870="SPARE-HS","SPARE-ISSUE",
U870="Power Telco","RAN ISSUE",U870="no impacts","no impacts"
),"")</f>
        <v>No root cause</v>
      </c>
      <c r="U870" s="68" t="s">
        <v>5691</v>
      </c>
      <c r="V870" s="41" t="str" cm="1">
        <f t="array" ref="V870">IFERROR(_xlfn.IFS(
U870="MPR ISSUE","ACTIVE",
U870="BSS Hardware Issue","ACTIVE",
U870="Sites strategiques, MLL, Pylone, etc.","PASSIVE",
U870="AKTIVCO DEFAUT GE &amp; POWER Cabinet","PASSIVE",
U870="AKTIVCO Coupure ENEO &amp; Baisse de tension","PASSIVE",
U870="Coupure ENEO &amp; Baisse de tension","PASSIVE",
U870="Defaut GE &amp; POWER Cabinet","PASSIVE",
U870="Sharing","PASSIVE",
U870="Sites strategiques &amp; DataCenter","PASSIVE",
U870="Exclu","Exclu",
U870="SAT","ACTIVE",
U870="SPARE-ISSUE","SPARE-ISSUE",
U870="Fiber CAmtel","ACTIVE",
U870="Fiber AOF","ACTIVE",
U870="Projet OCM (HUAWEI)","PLANNED WORKS",
U870="Projet OCM (NOKIA)","PLANNED WORKS",
U870="ACCESS-ISSUE","ACCESS-ISSUE",
U870="Projet OCM (ZTE, NOKIA, autres projets)","PLANNED WORKS",
U870="No root CAuse","No root cause",
U870="ODU HS","ACTIVE",
U870="IP &amp; VLAN","ACTIVE",
U870="Warehouse HUAWEI","SPARE-ISSUE",
U870="SPARE-HS","SPARE-ISSUE",
U870="Power Telco","ACTIVE", U870="no impacts","no impacts"
),"")</f>
        <v>No root cause</v>
      </c>
      <c r="W870" s="113"/>
      <c r="X870" s="113"/>
      <c r="Y870" s="113"/>
      <c r="Z870" s="113"/>
      <c r="AA870" s="113"/>
      <c r="AB870" s="17" t="s">
        <v>5465</v>
      </c>
      <c r="AC870" s="17" t="str">
        <f>_xlfn.XLOOKUP(B870,'INCIDENT-04-27-2026'!E:E,'INCIDENT-04-27-2026'!F:F,"")</f>
        <v/>
      </c>
      <c r="AD870" s="9"/>
      <c r="AE870" s="7" t="s">
        <v>5465</v>
      </c>
      <c r="AF870" s="6" t="str">
        <f>_xlfn.XLOOKUP(B870,'[13]Input_27-04'!$B:$B,'[13]Input_27-04'!$M:$M,"")</f>
        <v/>
      </c>
      <c r="AG870" s="7"/>
      <c r="AH870" s="3"/>
      <c r="AI870" s="18" t="str">
        <f>_xlfn.XLOOKUP(B870,'[3]Cells Huawei 27042026 10h'!$B:$B,'[3]Cells Huawei 27042026 10h'!$T:$T,"")</f>
        <v/>
      </c>
      <c r="AJ870" s="18" t="str">
        <f>_xlfn.XLOOKUP(B870,'[3]Cells Huawei 27042026 15h'!$B:$B,'[3]Cells Huawei 27042026 15h'!$T:$T,"")</f>
        <v/>
      </c>
      <c r="AK870" s="18" t="str">
        <f>_xlfn.XLOOKUP(B870,'[4]cells down 27042026 11h28'!$B:$B,'[4]cells down 27042026 11h28'!$R:$R,"")</f>
        <v/>
      </c>
      <c r="AL870" s="18" t="str">
        <f>_xlfn.XLOOKUP(B870,'[4]cells down 27042026 18h01'!$B:$B,'[4]cells down 27042026 18h01'!$R:$R,"")</f>
        <v/>
      </c>
      <c r="AM870" s="18" t="str">
        <f>_xlfn.XLOOKUP(B870,'[5]cell downs 27042026 11h'!$B:$B,'[5]cell downs 27042026 11h'!$R:$R,"")</f>
        <v/>
      </c>
      <c r="AN870" s="18" t="str">
        <f>_xlfn.XLOOKUP(B870,'[5]cell downs 27042026 17h40'!$B:$B,'[5]cell downs 27042026 17h40'!$R:$R,"")</f>
        <v/>
      </c>
      <c r="AO870" s="18" t="str">
        <f>_xlfn.XLOOKUP(B870,'[6]ALL SITES DOWN'!$D:$D,'[6]ALL SITES DOWN'!$J:$J,"")</f>
        <v/>
      </c>
      <c r="AP870" s="18" t="str">
        <f>_xlfn.XLOOKUP(B870,'[7]ALL SITES DOWN'!$D:$D,'[7]ALL SITES DOWN'!$J:$J,"")</f>
        <v/>
      </c>
      <c r="AQ870" s="9" t="str">
        <f>_xlfn.XLOOKUP(B870,[8]sheet1!$AC:$AC,[8]sheet1!$AF:$AF,"")</f>
        <v/>
      </c>
      <c r="AR870" s="14"/>
      <c r="AS870" s="14" t="s">
        <v>5465</v>
      </c>
      <c r="AT870" s="14" t="str">
        <f>_xlfn.XLOOKUP(B870,'[9]cell downs 18042026 17h'!$B:$B,'[9]cell downs 18042026 17h'!$B:$B,"")</f>
        <v/>
      </c>
      <c r="AU870" s="14" t="str">
        <f>_xlfn.XLOOKUP(B870,'[10]Cells Huawei 19042026 15h'!$B:$B,'[10]Cells Huawei 19042026 15h'!$B:$B,"")</f>
        <v/>
      </c>
      <c r="AV870" s="9" t="str">
        <f>_xlfn.XLOOKUP(B870,'[11]cells down 19042026 9H40'!$B:$B,'[11]cells down 19042026 9H40'!$B:$B,"")</f>
        <v/>
      </c>
    </row>
    <row r="871" spans="1:48" hidden="1" x14ac:dyDescent="0.3">
      <c r="A871" s="1" t="s">
        <v>1884</v>
      </c>
      <c r="B871" s="8" t="s">
        <v>1885</v>
      </c>
      <c r="C871" s="3" t="str">
        <f>_xlfn.XLOOKUP(B871,'[1]daily break down'!$D:$D,'[1]daily break down'!$E:$E,"")</f>
        <v>Douala</v>
      </c>
      <c r="D871" s="1" t="s">
        <v>11</v>
      </c>
      <c r="E871" s="1" t="s">
        <v>145</v>
      </c>
      <c r="F871" s="3" t="s">
        <v>31</v>
      </c>
      <c r="G871" s="1" t="s">
        <v>32</v>
      </c>
      <c r="H871" s="29" t="str">
        <f>_xlfn.XLOOKUP(B871,[2]CALCULATION!$B:$B,[2]CALCULATION!$H:$H,"")</f>
        <v>ZTE</v>
      </c>
      <c r="I871" s="26">
        <v>0</v>
      </c>
      <c r="J871" s="26">
        <v>0</v>
      </c>
      <c r="K871" s="26">
        <v>0</v>
      </c>
      <c r="L871" s="26">
        <v>8.5608375923500353E-4</v>
      </c>
      <c r="M871" s="26">
        <v>9.6309422913952957E-4</v>
      </c>
      <c r="N871" s="26">
        <v>8.0257852428281592E-4</v>
      </c>
      <c r="O871" s="26">
        <v>0</v>
      </c>
      <c r="P871" s="114" t="s">
        <v>6364</v>
      </c>
      <c r="Q871" s="42" t="s">
        <v>5538</v>
      </c>
      <c r="R871" s="42"/>
      <c r="S871" s="41" t="str" cm="1">
        <f t="array" ref="S871">IFERROR(_xlfn.IFS(
U871="MPR ISSUE","PDH",
U871="BSS Hardware Issue","BSS",
U871="Sites strategiques, MLL, Pylone, etc.","ENVTECH",
U871="AKTIVCO DEFAUT GE &amp; POWER Cabinet","AKTIVCO",
U871="AKTIVCO Coupure ENEO &amp; Baisse de tension","AKTIVCO GRID ONLY",
U871="Coupure ENEO &amp; Baisse de tension","IHS GRID ONLY",
U871="Defaut GE &amp; POWER Cabinet","IHS",
U871="Sharing","Partners",
U871="Sites strategiques &amp; DataCenter","SST &amp; DC",
U871="Exclu","Exclu",
U871="SAT","SAT",
U871="SPARE-ISSUE","SPARE-ISSUE",
U871="Fiber CAmtel","TRANS_FO_CAMTEL",
U871="Fiber AOF","Fiber AOF",
U871="Projet OCM (HUAWEI)","TRAVAUX-HUAWEI",
U871="Projet OCM (NOKIA)","TRAVAUX-NOKIA",
U871="ACCESS-ISSUE","ACCESS-ISSUE",
U871="Projet OCM (ZTE, NOKIA, autres projets)","TRAVAUX OCM",
U871="No root CAuse","No root cause",
U871="ODU HS","PDH",
U871="IP &amp; VLAN","PDH",
U871="Warehouse HUAWEI","SPARE-ISSUE",
U871="SPARE-HS","SPARE-ISSUE",
U871="Power Telco","BSS",U871="no impacts","no impacts"
),"")</f>
        <v>No root cause</v>
      </c>
      <c r="T871" s="41" t="str" cm="1">
        <f t="array" ref="T871">IFERROR(_xlfn.IFS(
U871="MPR ISSUE","TX ISSUE",
U871="BSS Hardware Issue","RAN ISSUE",
U871="Sites strategiques, MLL, Pylone, etc.","ENVTECH",
U871="AKTIVCO DEFAUT GE &amp; POWER Cabinet","POWER ISSUE",
U871="AKTIVCO Coupure ENEO &amp; Baisse de tension","POWER ISSUE",
U871="Coupure ENEO &amp; Baisse de tension","POWER ISSUE",
U871="Defaut GE &amp; POWER Cabinet","POWER ISSUE",
U871="Sharing","POWER ISSUE",
U871="Sites strategiques &amp; DataCenter","POWER ISSUE",
U871="Exclu","Exclu",
U871="SAT","TX ISSUE",
U871="SPARE-ISSUE","SPARE-ISSUE",
U871="Fiber CAmtel","TX ISSUE",
U871="Fiber AOF","TX ISSUE",
U871="Projet OCM (HUAWEI)","TRAVAUX-HUAWEI",
U871="Projet OCM (NOKIA)","TRAVAUX -NOKIA",
U871="ACCESS-ISSUE","ACCESS-ISSUE",
U871="Projet OCM (ZTE, NOKIA, autres projets)","TRAVAUX OCM",
U871="No root CAuse","No root cause",
U871="ODU HS","TX ISSUE",
U871="IP &amp; VLAN","TX ISSUE",
U871="Warehouse HUAWEI","SPARE-ISSUE",
U871="SPARE-HS","SPARE-ISSUE",
U871="Power Telco","RAN ISSUE",U871="no impacts","no impacts"
),"")</f>
        <v>No root cause</v>
      </c>
      <c r="U871" s="68" t="s">
        <v>5691</v>
      </c>
      <c r="V871" s="41" t="str" cm="1">
        <f t="array" ref="V871">IFERROR(_xlfn.IFS(
U871="MPR ISSUE","ACTIVE",
U871="BSS Hardware Issue","ACTIVE",
U871="Sites strategiques, MLL, Pylone, etc.","PASSIVE",
U871="AKTIVCO DEFAUT GE &amp; POWER Cabinet","PASSIVE",
U871="AKTIVCO Coupure ENEO &amp; Baisse de tension","PASSIVE",
U871="Coupure ENEO &amp; Baisse de tension","PASSIVE",
U871="Defaut GE &amp; POWER Cabinet","PASSIVE",
U871="Sharing","PASSIVE",
U871="Sites strategiques &amp; DataCenter","PASSIVE",
U871="Exclu","Exclu",
U871="SAT","ACTIVE",
U871="SPARE-ISSUE","SPARE-ISSUE",
U871="Fiber CAmtel","ACTIVE",
U871="Fiber AOF","ACTIVE",
U871="Projet OCM (HUAWEI)","PLANNED WORKS",
U871="Projet OCM (NOKIA)","PLANNED WORKS",
U871="ACCESS-ISSUE","ACCESS-ISSUE",
U871="Projet OCM (ZTE, NOKIA, autres projets)","PLANNED WORKS",
U871="No root CAuse","No root cause",
U871="ODU HS","ACTIVE",
U871="IP &amp; VLAN","ACTIVE",
U871="Warehouse HUAWEI","SPARE-ISSUE",
U871="SPARE-HS","SPARE-ISSUE",
U871="Power Telco","ACTIVE", U871="no impacts","no impacts"
),"")</f>
        <v>No root cause</v>
      </c>
      <c r="W871" s="113"/>
      <c r="X871" s="113"/>
      <c r="Y871" s="113"/>
      <c r="Z871" s="113"/>
      <c r="AA871" s="113"/>
      <c r="AB871" s="17" t="s">
        <v>5465</v>
      </c>
      <c r="AC871" s="17" t="str">
        <f>_xlfn.XLOOKUP(B871,'INCIDENT-04-27-2026'!E:E,'INCIDENT-04-27-2026'!F:F,"")</f>
        <v/>
      </c>
      <c r="AD871" s="9"/>
      <c r="AE871" s="7" t="s">
        <v>5465</v>
      </c>
      <c r="AF871" s="6" t="str">
        <f>_xlfn.XLOOKUP(B871,'[13]Input_27-04'!$B:$B,'[13]Input_27-04'!$M:$M,"")</f>
        <v/>
      </c>
      <c r="AG871" s="7"/>
      <c r="AH871" s="3"/>
      <c r="AI871" s="18" t="str">
        <f>_xlfn.XLOOKUP(B871,'[3]Cells Huawei 27042026 10h'!$B:$B,'[3]Cells Huawei 27042026 10h'!$T:$T,"")</f>
        <v/>
      </c>
      <c r="AJ871" s="18" t="str">
        <f>_xlfn.XLOOKUP(B871,'[3]Cells Huawei 27042026 15h'!$B:$B,'[3]Cells Huawei 27042026 15h'!$T:$T,"")</f>
        <v/>
      </c>
      <c r="AK871" s="18" t="str">
        <f>_xlfn.XLOOKUP(B871,'[4]cells down 27042026 11h28'!$B:$B,'[4]cells down 27042026 11h28'!$R:$R,"")</f>
        <v/>
      </c>
      <c r="AL871" s="18" t="str">
        <f>_xlfn.XLOOKUP(B871,'[4]cells down 27042026 18h01'!$B:$B,'[4]cells down 27042026 18h01'!$R:$R,"")</f>
        <v/>
      </c>
      <c r="AM871" s="18" t="str">
        <f>_xlfn.XLOOKUP(B871,'[5]cell downs 27042026 11h'!$B:$B,'[5]cell downs 27042026 11h'!$R:$R,"")</f>
        <v/>
      </c>
      <c r="AN871" s="18" t="str">
        <f>_xlfn.XLOOKUP(B871,'[5]cell downs 27042026 17h40'!$B:$B,'[5]cell downs 27042026 17h40'!$R:$R,"")</f>
        <v/>
      </c>
      <c r="AO871" s="18" t="str">
        <f>_xlfn.XLOOKUP(B871,'[6]ALL SITES DOWN'!$D:$D,'[6]ALL SITES DOWN'!$J:$J,"")</f>
        <v/>
      </c>
      <c r="AP871" s="18" t="str">
        <f>_xlfn.XLOOKUP(B871,'[7]ALL SITES DOWN'!$D:$D,'[7]ALL SITES DOWN'!$J:$J,"")</f>
        <v/>
      </c>
      <c r="AQ871" s="9" t="str">
        <f>_xlfn.XLOOKUP(B871,[8]sheet1!$AC:$AC,[8]sheet1!$AF:$AF,"")</f>
        <v/>
      </c>
      <c r="AR871" s="14"/>
      <c r="AS871" s="14" t="s">
        <v>5465</v>
      </c>
      <c r="AT871" s="14" t="str">
        <f>_xlfn.XLOOKUP(B871,'[9]cell downs 18042026 17h'!$B:$B,'[9]cell downs 18042026 17h'!$B:$B,"")</f>
        <v/>
      </c>
      <c r="AU871" s="14" t="str">
        <f>_xlfn.XLOOKUP(B871,'[10]Cells Huawei 19042026 15h'!$B:$B,'[10]Cells Huawei 19042026 15h'!$B:$B,"")</f>
        <v/>
      </c>
      <c r="AV871" s="9" t="str">
        <f>_xlfn.XLOOKUP(B871,'[11]cells down 19042026 9H40'!$B:$B,'[11]cells down 19042026 9H40'!$B:$B,"")</f>
        <v/>
      </c>
    </row>
    <row r="872" spans="1:48" hidden="1" x14ac:dyDescent="0.3">
      <c r="A872" s="1" t="s">
        <v>4257</v>
      </c>
      <c r="B872" s="8" t="s">
        <v>4258</v>
      </c>
      <c r="C872" s="3" t="str">
        <f>_xlfn.XLOOKUP(B872,'[1]daily break down'!$D:$D,'[1]daily break down'!$E:$E,"")</f>
        <v>OUEST</v>
      </c>
      <c r="D872" s="1" t="s">
        <v>21</v>
      </c>
      <c r="E872" s="1" t="s">
        <v>80</v>
      </c>
      <c r="F872" s="3" t="s">
        <v>102</v>
      </c>
      <c r="G872" s="1" t="s">
        <v>4259</v>
      </c>
      <c r="H872" s="27" t="str">
        <f>_xlfn.XLOOKUP(B872,[2]CALCULATION!$B:$B,[2]CALCULATION!$H:$H,"")</f>
        <v>HUAWEI</v>
      </c>
      <c r="I872" s="26">
        <v>7.000268239577892E-2</v>
      </c>
      <c r="J872" s="26">
        <v>0</v>
      </c>
      <c r="K872" s="26">
        <v>1.8191779883743819E-2</v>
      </c>
      <c r="L872" s="26">
        <v>0</v>
      </c>
      <c r="M872" s="26">
        <v>0</v>
      </c>
      <c r="N872" s="26">
        <v>8.0257852428281581E-4</v>
      </c>
      <c r="O872" s="26">
        <v>0</v>
      </c>
      <c r="P872" s="114" t="s">
        <v>6364</v>
      </c>
      <c r="Q872" s="42" t="s">
        <v>5538</v>
      </c>
      <c r="R872" s="42"/>
      <c r="S872" s="41" t="str" cm="1">
        <f t="array" ref="S872">IFERROR(_xlfn.IFS(
U872="MPR ISSUE","PDH",
U872="BSS Hardware Issue","BSS",
U872="Sites strategiques, MLL, Pylone, etc.","ENVTECH",
U872="AKTIVCO DEFAUT GE &amp; POWER Cabinet","AKTIVCO",
U872="AKTIVCO Coupure ENEO &amp; Baisse de tension","AKTIVCO GRID ONLY",
U872="Coupure ENEO &amp; Baisse de tension","IHS GRID ONLY",
U872="Defaut GE &amp; POWER Cabinet","IHS",
U872="Sharing","Partners",
U872="Sites strategiques &amp; DataCenter","SST &amp; DC",
U872="Exclu","Exclu",
U872="SAT","SAT",
U872="SPARE-ISSUE","SPARE-ISSUE",
U872="Fiber CAmtel","TRANS_FO_CAMTEL",
U872="Fiber AOF","Fiber AOF",
U872="Projet OCM (HUAWEI)","TRAVAUX-HUAWEI",
U872="Projet OCM (NOKIA)","TRAVAUX-NOKIA",
U872="ACCESS-ISSUE","ACCESS-ISSUE",
U872="Projet OCM (ZTE, NOKIA, autres projets)","TRAVAUX OCM",
U872="No root CAuse","No root cause",
U872="ODU HS","PDH",
U872="IP &amp; VLAN","PDH",
U872="Warehouse HUAWEI","SPARE-ISSUE",
U872="SPARE-HS","SPARE-ISSUE",
U872="Power Telco","BSS",U872="no impacts","no impacts"
),"")</f>
        <v>No root cause</v>
      </c>
      <c r="T872" s="41" t="str" cm="1">
        <f t="array" ref="T872">IFERROR(_xlfn.IFS(
U872="MPR ISSUE","TX ISSUE",
U872="BSS Hardware Issue","RAN ISSUE",
U872="Sites strategiques, MLL, Pylone, etc.","ENVTECH",
U872="AKTIVCO DEFAUT GE &amp; POWER Cabinet","POWER ISSUE",
U872="AKTIVCO Coupure ENEO &amp; Baisse de tension","POWER ISSUE",
U872="Coupure ENEO &amp; Baisse de tension","POWER ISSUE",
U872="Defaut GE &amp; POWER Cabinet","POWER ISSUE",
U872="Sharing","POWER ISSUE",
U872="Sites strategiques &amp; DataCenter","POWER ISSUE",
U872="Exclu","Exclu",
U872="SAT","TX ISSUE",
U872="SPARE-ISSUE","SPARE-ISSUE",
U872="Fiber CAmtel","TX ISSUE",
U872="Fiber AOF","TX ISSUE",
U872="Projet OCM (HUAWEI)","TRAVAUX-HUAWEI",
U872="Projet OCM (NOKIA)","TRAVAUX -NOKIA",
U872="ACCESS-ISSUE","ACCESS-ISSUE",
U872="Projet OCM (ZTE, NOKIA, autres projets)","TRAVAUX OCM",
U872="No root CAuse","No root cause",
U872="ODU HS","TX ISSUE",
U872="IP &amp; VLAN","TX ISSUE",
U872="Warehouse HUAWEI","SPARE-ISSUE",
U872="SPARE-HS","SPARE-ISSUE",
U872="Power Telco","RAN ISSUE",U872="no impacts","no impacts"
),"")</f>
        <v>No root cause</v>
      </c>
      <c r="U872" s="68" t="s">
        <v>5691</v>
      </c>
      <c r="V872" s="41" t="str" cm="1">
        <f t="array" ref="V872">IFERROR(_xlfn.IFS(
U872="MPR ISSUE","ACTIVE",
U872="BSS Hardware Issue","ACTIVE",
U872="Sites strategiques, MLL, Pylone, etc.","PASSIVE",
U872="AKTIVCO DEFAUT GE &amp; POWER Cabinet","PASSIVE",
U872="AKTIVCO Coupure ENEO &amp; Baisse de tension","PASSIVE",
U872="Coupure ENEO &amp; Baisse de tension","PASSIVE",
U872="Defaut GE &amp; POWER Cabinet","PASSIVE",
U872="Sharing","PASSIVE",
U872="Sites strategiques &amp; DataCenter","PASSIVE",
U872="Exclu","Exclu",
U872="SAT","ACTIVE",
U872="SPARE-ISSUE","SPARE-ISSUE",
U872="Fiber CAmtel","ACTIVE",
U872="Fiber AOF","ACTIVE",
U872="Projet OCM (HUAWEI)","PLANNED WORKS",
U872="Projet OCM (NOKIA)","PLANNED WORKS",
U872="ACCESS-ISSUE","ACCESS-ISSUE",
U872="Projet OCM (ZTE, NOKIA, autres projets)","PLANNED WORKS",
U872="No root CAuse","No root cause",
U872="ODU HS","ACTIVE",
U872="IP &amp; VLAN","ACTIVE",
U872="Warehouse HUAWEI","SPARE-ISSUE",
U872="SPARE-HS","SPARE-ISSUE",
U872="Power Telco","ACTIVE", U872="no impacts","no impacts"
),"")</f>
        <v>No root cause</v>
      </c>
      <c r="W872" s="113"/>
      <c r="X872" s="113"/>
      <c r="Y872" s="113"/>
      <c r="Z872" s="113"/>
      <c r="AA872" s="113"/>
      <c r="AB872" s="17" t="s">
        <v>5465</v>
      </c>
      <c r="AC872" s="17" t="str">
        <f>_xlfn.XLOOKUP(B872,'INCIDENT-04-27-2026'!E:E,'INCIDENT-04-27-2026'!F:F,"")</f>
        <v/>
      </c>
      <c r="AD872" s="9"/>
      <c r="AE872" s="7" t="s">
        <v>5465</v>
      </c>
      <c r="AF872" s="6" t="str">
        <f>_xlfn.XLOOKUP(B872,'[13]Input_27-04'!$B:$B,'[13]Input_27-04'!$M:$M,"")</f>
        <v/>
      </c>
      <c r="AG872" s="7"/>
      <c r="AH872" s="3"/>
      <c r="AI872" s="18" t="str">
        <f>_xlfn.XLOOKUP(B872,'[3]Cells Huawei 27042026 10h'!$B:$B,'[3]Cells Huawei 27042026 10h'!$T:$T,"")</f>
        <v/>
      </c>
      <c r="AJ872" s="18" t="str">
        <f>_xlfn.XLOOKUP(B872,'[3]Cells Huawei 27042026 15h'!$B:$B,'[3]Cells Huawei 27042026 15h'!$T:$T,"")</f>
        <v/>
      </c>
      <c r="AK872" s="18" t="str">
        <f>_xlfn.XLOOKUP(B872,'[4]cells down 27042026 11h28'!$B:$B,'[4]cells down 27042026 11h28'!$R:$R,"")</f>
        <v/>
      </c>
      <c r="AL872" s="18" t="str">
        <f>_xlfn.XLOOKUP(B872,'[4]cells down 27042026 18h01'!$B:$B,'[4]cells down 27042026 18h01'!$R:$R,"")</f>
        <v/>
      </c>
      <c r="AM872" s="18" t="str">
        <f>_xlfn.XLOOKUP(B872,'[5]cell downs 27042026 11h'!$B:$B,'[5]cell downs 27042026 11h'!$R:$R,"")</f>
        <v/>
      </c>
      <c r="AN872" s="18" t="str">
        <f>_xlfn.XLOOKUP(B872,'[5]cell downs 27042026 17h40'!$B:$B,'[5]cell downs 27042026 17h40'!$R:$R,"")</f>
        <v/>
      </c>
      <c r="AO872" s="18" t="str">
        <f>_xlfn.XLOOKUP(B872,'[6]ALL SITES DOWN'!$D:$D,'[6]ALL SITES DOWN'!$J:$J,"")</f>
        <v/>
      </c>
      <c r="AP872" s="18" t="str">
        <f>_xlfn.XLOOKUP(B872,'[7]ALL SITES DOWN'!$D:$D,'[7]ALL SITES DOWN'!$J:$J,"")</f>
        <v/>
      </c>
      <c r="AQ872" s="9" t="str">
        <f>_xlfn.XLOOKUP(B872,[8]sheet1!$AC:$AC,[8]sheet1!$AF:$AF,"")</f>
        <v/>
      </c>
      <c r="AR872" s="14"/>
      <c r="AS872" s="14" t="s">
        <v>5465</v>
      </c>
      <c r="AT872" s="14" t="str">
        <f>_xlfn.XLOOKUP(B872,'[9]cell downs 18042026 17h'!$B:$B,'[9]cell downs 18042026 17h'!$B:$B,"")</f>
        <v/>
      </c>
      <c r="AU872" s="14" t="str">
        <f>_xlfn.XLOOKUP(B872,'[10]Cells Huawei 19042026 15h'!$B:$B,'[10]Cells Huawei 19042026 15h'!$B:$B,"")</f>
        <v/>
      </c>
      <c r="AV872" s="9" t="str">
        <f>_xlfn.XLOOKUP(B872,'[11]cells down 19042026 9H40'!$B:$B,'[11]cells down 19042026 9H40'!$B:$B,"")</f>
        <v/>
      </c>
    </row>
    <row r="873" spans="1:48" hidden="1" x14ac:dyDescent="0.3">
      <c r="A873" s="1" t="s">
        <v>1815</v>
      </c>
      <c r="B873" s="8" t="s">
        <v>1816</v>
      </c>
      <c r="C873" s="3" t="str">
        <f>_xlfn.XLOOKUP(B873,'[1]daily break down'!$D:$D,'[1]daily break down'!$E:$E,"")</f>
        <v>OUEST</v>
      </c>
      <c r="D873" s="1" t="s">
        <v>11</v>
      </c>
      <c r="E873" s="1" t="s">
        <v>12</v>
      </c>
      <c r="F873" s="3" t="s">
        <v>102</v>
      </c>
      <c r="G873" s="1" t="s">
        <v>1800</v>
      </c>
      <c r="H873" s="27" t="str">
        <f>_xlfn.XLOOKUP(B873,[2]CALCULATION!$B:$B,[2]CALCULATION!$H:$H,"")</f>
        <v>Huawei</v>
      </c>
      <c r="I873" s="26">
        <v>0</v>
      </c>
      <c r="J873" s="26">
        <v>0</v>
      </c>
      <c r="K873" s="26">
        <v>2.675261747609386E-4</v>
      </c>
      <c r="L873" s="26">
        <v>0</v>
      </c>
      <c r="M873" s="26">
        <v>0</v>
      </c>
      <c r="N873" s="26">
        <v>5.3505234952187721E-4</v>
      </c>
      <c r="O873" s="26">
        <v>0</v>
      </c>
      <c r="P873" s="114" t="s">
        <v>6364</v>
      </c>
      <c r="Q873" s="42" t="s">
        <v>5538</v>
      </c>
      <c r="R873" s="42"/>
      <c r="S873" s="41" t="str" cm="1">
        <f t="array" ref="S873">IFERROR(_xlfn.IFS(
U873="MPR ISSUE","PDH",
U873="BSS Hardware Issue","BSS",
U873="Sites strategiques, MLL, Pylone, etc.","ENVTECH",
U873="AKTIVCO DEFAUT GE &amp; POWER Cabinet","AKTIVCO",
U873="AKTIVCO Coupure ENEO &amp; Baisse de tension","AKTIVCO GRID ONLY",
U873="Coupure ENEO &amp; Baisse de tension","IHS GRID ONLY",
U873="Defaut GE &amp; POWER Cabinet","IHS",
U873="Sharing","Partners",
U873="Sites strategiques &amp; DataCenter","SST &amp; DC",
U873="Exclu","Exclu",
U873="SAT","SAT",
U873="SPARE-ISSUE","SPARE-ISSUE",
U873="Fiber CAmtel","TRANS_FO_CAMTEL",
U873="Fiber AOF","Fiber AOF",
U873="Projet OCM (HUAWEI)","TRAVAUX-HUAWEI",
U873="Projet OCM (NOKIA)","TRAVAUX-NOKIA",
U873="ACCESS-ISSUE","ACCESS-ISSUE",
U873="Projet OCM (ZTE, NOKIA, autres projets)","TRAVAUX OCM",
U873="No root CAuse","No root cause",
U873="ODU HS","PDH",
U873="IP &amp; VLAN","PDH",
U873="Warehouse HUAWEI","SPARE-ISSUE",
U873="SPARE-HS","SPARE-ISSUE",
U873="Power Telco","BSS",U873="no impacts","no impacts"
),"")</f>
        <v>No root cause</v>
      </c>
      <c r="T873" s="41" t="str" cm="1">
        <f t="array" ref="T873">IFERROR(_xlfn.IFS(
U873="MPR ISSUE","TX ISSUE",
U873="BSS Hardware Issue","RAN ISSUE",
U873="Sites strategiques, MLL, Pylone, etc.","ENVTECH",
U873="AKTIVCO DEFAUT GE &amp; POWER Cabinet","POWER ISSUE",
U873="AKTIVCO Coupure ENEO &amp; Baisse de tension","POWER ISSUE",
U873="Coupure ENEO &amp; Baisse de tension","POWER ISSUE",
U873="Defaut GE &amp; POWER Cabinet","POWER ISSUE",
U873="Sharing","POWER ISSUE",
U873="Sites strategiques &amp; DataCenter","POWER ISSUE",
U873="Exclu","Exclu",
U873="SAT","TX ISSUE",
U873="SPARE-ISSUE","SPARE-ISSUE",
U873="Fiber CAmtel","TX ISSUE",
U873="Fiber AOF","TX ISSUE",
U873="Projet OCM (HUAWEI)","TRAVAUX-HUAWEI",
U873="Projet OCM (NOKIA)","TRAVAUX -NOKIA",
U873="ACCESS-ISSUE","ACCESS-ISSUE",
U873="Projet OCM (ZTE, NOKIA, autres projets)","TRAVAUX OCM",
U873="No root CAuse","No root cause",
U873="ODU HS","TX ISSUE",
U873="IP &amp; VLAN","TX ISSUE",
U873="Warehouse HUAWEI","SPARE-ISSUE",
U873="SPARE-HS","SPARE-ISSUE",
U873="Power Telco","RAN ISSUE",U873="no impacts","no impacts"
),"")</f>
        <v>No root cause</v>
      </c>
      <c r="U873" s="68" t="s">
        <v>5691</v>
      </c>
      <c r="V873" s="41" t="str" cm="1">
        <f t="array" ref="V873">IFERROR(_xlfn.IFS(
U873="MPR ISSUE","ACTIVE",
U873="BSS Hardware Issue","ACTIVE",
U873="Sites strategiques, MLL, Pylone, etc.","PASSIVE",
U873="AKTIVCO DEFAUT GE &amp; POWER Cabinet","PASSIVE",
U873="AKTIVCO Coupure ENEO &amp; Baisse de tension","PASSIVE",
U873="Coupure ENEO &amp; Baisse de tension","PASSIVE",
U873="Defaut GE &amp; POWER Cabinet","PASSIVE",
U873="Sharing","PASSIVE",
U873="Sites strategiques &amp; DataCenter","PASSIVE",
U873="Exclu","Exclu",
U873="SAT","ACTIVE",
U873="SPARE-ISSUE","SPARE-ISSUE",
U873="Fiber CAmtel","ACTIVE",
U873="Fiber AOF","ACTIVE",
U873="Projet OCM (HUAWEI)","PLANNED WORKS",
U873="Projet OCM (NOKIA)","PLANNED WORKS",
U873="ACCESS-ISSUE","ACCESS-ISSUE",
U873="Projet OCM (ZTE, NOKIA, autres projets)","PLANNED WORKS",
U873="No root CAuse","No root cause",
U873="ODU HS","ACTIVE",
U873="IP &amp; VLAN","ACTIVE",
U873="Warehouse HUAWEI","SPARE-ISSUE",
U873="SPARE-HS","SPARE-ISSUE",
U873="Power Telco","ACTIVE", U873="no impacts","no impacts"
),"")</f>
        <v>No root cause</v>
      </c>
      <c r="W873" s="113"/>
      <c r="X873" s="113"/>
      <c r="Y873" s="113"/>
      <c r="Z873" s="113"/>
      <c r="AA873" s="113"/>
      <c r="AB873" s="17" t="s">
        <v>5465</v>
      </c>
      <c r="AC873" s="17" t="str">
        <f>_xlfn.XLOOKUP(B873,'INCIDENT-04-27-2026'!E:E,'INCIDENT-04-27-2026'!F:F,"")</f>
        <v/>
      </c>
      <c r="AD873" s="9"/>
      <c r="AE873" s="7" t="s">
        <v>5465</v>
      </c>
      <c r="AF873" s="6" t="str">
        <f>_xlfn.XLOOKUP(B873,'[13]Input_27-04'!$B:$B,'[13]Input_27-04'!$M:$M,"")</f>
        <v/>
      </c>
      <c r="AG873" s="7"/>
      <c r="AH873" s="3"/>
      <c r="AI873" s="18" t="str">
        <f>_xlfn.XLOOKUP(B873,'[3]Cells Huawei 27042026 10h'!$B:$B,'[3]Cells Huawei 27042026 10h'!$T:$T,"")</f>
        <v/>
      </c>
      <c r="AJ873" s="18" t="str">
        <f>_xlfn.XLOOKUP(B873,'[3]Cells Huawei 27042026 15h'!$B:$B,'[3]Cells Huawei 27042026 15h'!$T:$T,"")</f>
        <v/>
      </c>
      <c r="AK873" s="18" t="str">
        <f>_xlfn.XLOOKUP(B873,'[4]cells down 27042026 11h28'!$B:$B,'[4]cells down 27042026 11h28'!$R:$R,"")</f>
        <v/>
      </c>
      <c r="AL873" s="18" t="str">
        <f>_xlfn.XLOOKUP(B873,'[4]cells down 27042026 18h01'!$B:$B,'[4]cells down 27042026 18h01'!$R:$R,"")</f>
        <v/>
      </c>
      <c r="AM873" s="18" t="str">
        <f>_xlfn.XLOOKUP(B873,'[5]cell downs 27042026 11h'!$B:$B,'[5]cell downs 27042026 11h'!$R:$R,"")</f>
        <v/>
      </c>
      <c r="AN873" s="18" t="str">
        <f>_xlfn.XLOOKUP(B873,'[5]cell downs 27042026 17h40'!$B:$B,'[5]cell downs 27042026 17h40'!$R:$R,"")</f>
        <v/>
      </c>
      <c r="AO873" s="18" t="str">
        <f>_xlfn.XLOOKUP(B873,'[6]ALL SITES DOWN'!$D:$D,'[6]ALL SITES DOWN'!$J:$J,"")</f>
        <v/>
      </c>
      <c r="AP873" s="18" t="str">
        <f>_xlfn.XLOOKUP(B873,'[7]ALL SITES DOWN'!$D:$D,'[7]ALL SITES DOWN'!$J:$J,"")</f>
        <v/>
      </c>
      <c r="AQ873" s="9" t="str">
        <f>_xlfn.XLOOKUP(B873,[8]sheet1!$AC:$AC,[8]sheet1!$AF:$AF,"")</f>
        <v/>
      </c>
      <c r="AR873" s="14"/>
      <c r="AS873" s="14" t="s">
        <v>5465</v>
      </c>
      <c r="AT873" s="14" t="str">
        <f>_xlfn.XLOOKUP(B873,'[9]cell downs 18042026 17h'!$B:$B,'[9]cell downs 18042026 17h'!$B:$B,"")</f>
        <v/>
      </c>
      <c r="AU873" s="14" t="str">
        <f>_xlfn.XLOOKUP(B873,'[10]Cells Huawei 19042026 15h'!$B:$B,'[10]Cells Huawei 19042026 15h'!$B:$B,"")</f>
        <v/>
      </c>
      <c r="AV873" s="9" t="str">
        <f>_xlfn.XLOOKUP(B873,'[11]cells down 19042026 9H40'!$B:$B,'[11]cells down 19042026 9H40'!$B:$B,"")</f>
        <v/>
      </c>
    </row>
    <row r="874" spans="1:48" hidden="1" x14ac:dyDescent="0.3">
      <c r="A874" s="1" t="s">
        <v>4302</v>
      </c>
      <c r="B874" s="8" t="s">
        <v>4303</v>
      </c>
      <c r="C874" s="3" t="str">
        <f>_xlfn.XLOOKUP(B874,'[1]daily break down'!$D:$D,'[1]daily break down'!$E:$E,"")</f>
        <v>OUEST</v>
      </c>
      <c r="D874" s="1"/>
      <c r="E874" s="1"/>
      <c r="F874" s="3" t="s">
        <v>102</v>
      </c>
      <c r="G874" s="1" t="s">
        <v>1800</v>
      </c>
      <c r="H874" s="27" t="str">
        <f>_xlfn.XLOOKUP(B874,[2]CALCULATION!$B:$B,[2]CALCULATION!$H:$H,"")</f>
        <v>HUAWEI</v>
      </c>
      <c r="I874" s="26">
        <v>0</v>
      </c>
      <c r="J874" s="26">
        <v>0</v>
      </c>
      <c r="K874" s="26">
        <v>2.675261747609386E-4</v>
      </c>
      <c r="L874" s="26">
        <v>4.2804187961750177E-3</v>
      </c>
      <c r="M874" s="26">
        <v>0</v>
      </c>
      <c r="N874" s="26">
        <v>5.3505234952187721E-4</v>
      </c>
      <c r="O874" s="26">
        <v>0</v>
      </c>
      <c r="P874" s="114" t="s">
        <v>6364</v>
      </c>
      <c r="Q874" s="42" t="s">
        <v>5538</v>
      </c>
      <c r="R874" s="42"/>
      <c r="S874" s="41" t="str" cm="1">
        <f t="array" ref="S874">IFERROR(_xlfn.IFS(
U874="MPR ISSUE","PDH",
U874="BSS Hardware Issue","BSS",
U874="Sites strategiques, MLL, Pylone, etc.","ENVTECH",
U874="AKTIVCO DEFAUT GE &amp; POWER Cabinet","AKTIVCO",
U874="AKTIVCO Coupure ENEO &amp; Baisse de tension","AKTIVCO GRID ONLY",
U874="Coupure ENEO &amp; Baisse de tension","IHS GRID ONLY",
U874="Defaut GE &amp; POWER Cabinet","IHS",
U874="Sharing","Partners",
U874="Sites strategiques &amp; DataCenter","SST &amp; DC",
U874="Exclu","Exclu",
U874="SAT","SAT",
U874="SPARE-ISSUE","SPARE-ISSUE",
U874="Fiber CAmtel","TRANS_FO_CAMTEL",
U874="Fiber AOF","Fiber AOF",
U874="Projet OCM (HUAWEI)","TRAVAUX-HUAWEI",
U874="Projet OCM (NOKIA)","TRAVAUX-NOKIA",
U874="ACCESS-ISSUE","ACCESS-ISSUE",
U874="Projet OCM (ZTE, NOKIA, autres projets)","TRAVAUX OCM",
U874="No root CAuse","No root cause",
U874="ODU HS","PDH",
U874="IP &amp; VLAN","PDH",
U874="Warehouse HUAWEI","SPARE-ISSUE",
U874="SPARE-HS","SPARE-ISSUE",
U874="Power Telco","BSS",U874="no impacts","no impacts"
),"")</f>
        <v>No root cause</v>
      </c>
      <c r="T874" s="41" t="str" cm="1">
        <f t="array" ref="T874">IFERROR(_xlfn.IFS(
U874="MPR ISSUE","TX ISSUE",
U874="BSS Hardware Issue","RAN ISSUE",
U874="Sites strategiques, MLL, Pylone, etc.","ENVTECH",
U874="AKTIVCO DEFAUT GE &amp; POWER Cabinet","POWER ISSUE",
U874="AKTIVCO Coupure ENEO &amp; Baisse de tension","POWER ISSUE",
U874="Coupure ENEO &amp; Baisse de tension","POWER ISSUE",
U874="Defaut GE &amp; POWER Cabinet","POWER ISSUE",
U874="Sharing","POWER ISSUE",
U874="Sites strategiques &amp; DataCenter","POWER ISSUE",
U874="Exclu","Exclu",
U874="SAT","TX ISSUE",
U874="SPARE-ISSUE","SPARE-ISSUE",
U874="Fiber CAmtel","TX ISSUE",
U874="Fiber AOF","TX ISSUE",
U874="Projet OCM (HUAWEI)","TRAVAUX-HUAWEI",
U874="Projet OCM (NOKIA)","TRAVAUX -NOKIA",
U874="ACCESS-ISSUE","ACCESS-ISSUE",
U874="Projet OCM (ZTE, NOKIA, autres projets)","TRAVAUX OCM",
U874="No root CAuse","No root cause",
U874="ODU HS","TX ISSUE",
U874="IP &amp; VLAN","TX ISSUE",
U874="Warehouse HUAWEI","SPARE-ISSUE",
U874="SPARE-HS","SPARE-ISSUE",
U874="Power Telco","RAN ISSUE",U874="no impacts","no impacts"
),"")</f>
        <v>No root cause</v>
      </c>
      <c r="U874" s="68" t="s">
        <v>5691</v>
      </c>
      <c r="V874" s="41" t="str" cm="1">
        <f t="array" ref="V874">IFERROR(_xlfn.IFS(
U874="MPR ISSUE","ACTIVE",
U874="BSS Hardware Issue","ACTIVE",
U874="Sites strategiques, MLL, Pylone, etc.","PASSIVE",
U874="AKTIVCO DEFAUT GE &amp; POWER Cabinet","PASSIVE",
U874="AKTIVCO Coupure ENEO &amp; Baisse de tension","PASSIVE",
U874="Coupure ENEO &amp; Baisse de tension","PASSIVE",
U874="Defaut GE &amp; POWER Cabinet","PASSIVE",
U874="Sharing","PASSIVE",
U874="Sites strategiques &amp; DataCenter","PASSIVE",
U874="Exclu","Exclu",
U874="SAT","ACTIVE",
U874="SPARE-ISSUE","SPARE-ISSUE",
U874="Fiber CAmtel","ACTIVE",
U874="Fiber AOF","ACTIVE",
U874="Projet OCM (HUAWEI)","PLANNED WORKS",
U874="Projet OCM (NOKIA)","PLANNED WORKS",
U874="ACCESS-ISSUE","ACCESS-ISSUE",
U874="Projet OCM (ZTE, NOKIA, autres projets)","PLANNED WORKS",
U874="No root CAuse","No root cause",
U874="ODU HS","ACTIVE",
U874="IP &amp; VLAN","ACTIVE",
U874="Warehouse HUAWEI","SPARE-ISSUE",
U874="SPARE-HS","SPARE-ISSUE",
U874="Power Telco","ACTIVE", U874="no impacts","no impacts"
),"")</f>
        <v>No root cause</v>
      </c>
      <c r="W874" s="113"/>
      <c r="X874" s="113"/>
      <c r="Y874" s="113"/>
      <c r="Z874" s="113"/>
      <c r="AA874" s="113"/>
      <c r="AB874" s="17" t="s">
        <v>5465</v>
      </c>
      <c r="AC874" s="17" t="str">
        <f>_xlfn.XLOOKUP(B874,'INCIDENT-04-27-2026'!E:E,'INCIDENT-04-27-2026'!F:F,"")</f>
        <v/>
      </c>
      <c r="AD874" s="9"/>
      <c r="AE874" s="7" t="s">
        <v>5465</v>
      </c>
      <c r="AF874" s="6" t="str">
        <f>_xlfn.XLOOKUP(B874,'[13]Input_27-04'!$B:$B,'[13]Input_27-04'!$M:$M,"")</f>
        <v/>
      </c>
      <c r="AG874" s="7"/>
      <c r="AH874" s="3"/>
      <c r="AI874" s="18" t="str">
        <f>_xlfn.XLOOKUP(B874,'[3]Cells Huawei 27042026 10h'!$B:$B,'[3]Cells Huawei 27042026 10h'!$T:$T,"")</f>
        <v/>
      </c>
      <c r="AJ874" s="18" t="str">
        <f>_xlfn.XLOOKUP(B874,'[3]Cells Huawei 27042026 15h'!$B:$B,'[3]Cells Huawei 27042026 15h'!$T:$T,"")</f>
        <v/>
      </c>
      <c r="AK874" s="18" t="str">
        <f>_xlfn.XLOOKUP(B874,'[4]cells down 27042026 11h28'!$B:$B,'[4]cells down 27042026 11h28'!$R:$R,"")</f>
        <v/>
      </c>
      <c r="AL874" s="18" t="str">
        <f>_xlfn.XLOOKUP(B874,'[4]cells down 27042026 18h01'!$B:$B,'[4]cells down 27042026 18h01'!$R:$R,"")</f>
        <v/>
      </c>
      <c r="AM874" s="18" t="str">
        <f>_xlfn.XLOOKUP(B874,'[5]cell downs 27042026 11h'!$B:$B,'[5]cell downs 27042026 11h'!$R:$R,"")</f>
        <v/>
      </c>
      <c r="AN874" s="18" t="str">
        <f>_xlfn.XLOOKUP(B874,'[5]cell downs 27042026 17h40'!$B:$B,'[5]cell downs 27042026 17h40'!$R:$R,"")</f>
        <v/>
      </c>
      <c r="AO874" s="18" t="str">
        <f>_xlfn.XLOOKUP(B874,'[6]ALL SITES DOWN'!$D:$D,'[6]ALL SITES DOWN'!$J:$J,"")</f>
        <v/>
      </c>
      <c r="AP874" s="18" t="str">
        <f>_xlfn.XLOOKUP(B874,'[7]ALL SITES DOWN'!$D:$D,'[7]ALL SITES DOWN'!$J:$J,"")</f>
        <v/>
      </c>
      <c r="AQ874" s="9" t="str">
        <f>_xlfn.XLOOKUP(B874,[8]sheet1!$AC:$AC,[8]sheet1!$AF:$AF,"")</f>
        <v/>
      </c>
      <c r="AR874" s="14"/>
      <c r="AS874" s="14" t="s">
        <v>5465</v>
      </c>
      <c r="AT874" s="14" t="str">
        <f>_xlfn.XLOOKUP(B874,'[9]cell downs 18042026 17h'!$B:$B,'[9]cell downs 18042026 17h'!$B:$B,"")</f>
        <v/>
      </c>
      <c r="AU874" s="14" t="str">
        <f>_xlfn.XLOOKUP(B874,'[10]Cells Huawei 19042026 15h'!$B:$B,'[10]Cells Huawei 19042026 15h'!$B:$B,"")</f>
        <v/>
      </c>
      <c r="AV874" s="9" t="str">
        <f>_xlfn.XLOOKUP(B874,'[11]cells down 19042026 9H40'!$B:$B,'[11]cells down 19042026 9H40'!$B:$B,"")</f>
        <v/>
      </c>
    </row>
    <row r="875" spans="1:48" hidden="1" x14ac:dyDescent="0.3">
      <c r="A875" s="1" t="s">
        <v>4726</v>
      </c>
      <c r="B875" s="8" t="s">
        <v>4727</v>
      </c>
      <c r="C875" s="3" t="str">
        <f>_xlfn.XLOOKUP(B875,'[1]daily break down'!$D:$D,'[1]daily break down'!$E:$E,"")</f>
        <v>Douala</v>
      </c>
      <c r="D875" s="1" t="s">
        <v>11</v>
      </c>
      <c r="E875" s="1" t="s">
        <v>12</v>
      </c>
      <c r="F875" s="3" t="s">
        <v>31</v>
      </c>
      <c r="G875" s="1" t="s">
        <v>32</v>
      </c>
      <c r="H875" s="29" t="str">
        <f>_xlfn.XLOOKUP(B875,[2]CALCULATION!$B:$B,[2]CALCULATION!$H:$H,"")</f>
        <v>ZTE</v>
      </c>
      <c r="I875" s="26">
        <v>0</v>
      </c>
      <c r="J875" s="26">
        <v>0</v>
      </c>
      <c r="K875" s="26">
        <v>0</v>
      </c>
      <c r="L875" s="26">
        <v>0</v>
      </c>
      <c r="M875" s="26">
        <v>0</v>
      </c>
      <c r="N875" s="26">
        <v>3.7453664466531404E-4</v>
      </c>
      <c r="O875" s="26">
        <v>0</v>
      </c>
      <c r="P875" s="114" t="s">
        <v>6364</v>
      </c>
      <c r="Q875" s="42" t="s">
        <v>5538</v>
      </c>
      <c r="R875" s="42"/>
      <c r="S875" s="41" t="str" cm="1">
        <f t="array" ref="S875">IFERROR(_xlfn.IFS(
U875="MPR ISSUE","PDH",
U875="BSS Hardware Issue","BSS",
U875="Sites strategiques, MLL, Pylone, etc.","ENVTECH",
U875="AKTIVCO DEFAUT GE &amp; POWER Cabinet","AKTIVCO",
U875="AKTIVCO Coupure ENEO &amp; Baisse de tension","AKTIVCO GRID ONLY",
U875="Coupure ENEO &amp; Baisse de tension","IHS GRID ONLY",
U875="Defaut GE &amp; POWER Cabinet","IHS",
U875="Sharing","Partners",
U875="Sites strategiques &amp; DataCenter","SST &amp; DC",
U875="Exclu","Exclu",
U875="SAT","SAT",
U875="SPARE-ISSUE","SPARE-ISSUE",
U875="Fiber CAmtel","TRANS_FO_CAMTEL",
U875="Fiber AOF","Fiber AOF",
U875="Projet OCM (HUAWEI)","TRAVAUX-HUAWEI",
U875="Projet OCM (NOKIA)","TRAVAUX-NOKIA",
U875="ACCESS-ISSUE","ACCESS-ISSUE",
U875="Projet OCM (ZTE, NOKIA, autres projets)","TRAVAUX OCM",
U875="No root CAuse","No root cause",
U875="ODU HS","PDH",
U875="IP &amp; VLAN","PDH",
U875="Warehouse HUAWEI","SPARE-ISSUE",
U875="SPARE-HS","SPARE-ISSUE",
U875="Power Telco","BSS",U875="no impacts","no impacts"
),"")</f>
        <v>No root cause</v>
      </c>
      <c r="T875" s="41" t="str" cm="1">
        <f t="array" ref="T875">IFERROR(_xlfn.IFS(
U875="MPR ISSUE","TX ISSUE",
U875="BSS Hardware Issue","RAN ISSUE",
U875="Sites strategiques, MLL, Pylone, etc.","ENVTECH",
U875="AKTIVCO DEFAUT GE &amp; POWER Cabinet","POWER ISSUE",
U875="AKTIVCO Coupure ENEO &amp; Baisse de tension","POWER ISSUE",
U875="Coupure ENEO &amp; Baisse de tension","POWER ISSUE",
U875="Defaut GE &amp; POWER Cabinet","POWER ISSUE",
U875="Sharing","POWER ISSUE",
U875="Sites strategiques &amp; DataCenter","POWER ISSUE",
U875="Exclu","Exclu",
U875="SAT","TX ISSUE",
U875="SPARE-ISSUE","SPARE-ISSUE",
U875="Fiber CAmtel","TX ISSUE",
U875="Fiber AOF","TX ISSUE",
U875="Projet OCM (HUAWEI)","TRAVAUX-HUAWEI",
U875="Projet OCM (NOKIA)","TRAVAUX -NOKIA",
U875="ACCESS-ISSUE","ACCESS-ISSUE",
U875="Projet OCM (ZTE, NOKIA, autres projets)","TRAVAUX OCM",
U875="No root CAuse","No root cause",
U875="ODU HS","TX ISSUE",
U875="IP &amp; VLAN","TX ISSUE",
U875="Warehouse HUAWEI","SPARE-ISSUE",
U875="SPARE-HS","SPARE-ISSUE",
U875="Power Telco","RAN ISSUE",U875="no impacts","no impacts"
),"")</f>
        <v>No root cause</v>
      </c>
      <c r="U875" s="68" t="s">
        <v>5691</v>
      </c>
      <c r="V875" s="41" t="str" cm="1">
        <f t="array" ref="V875">IFERROR(_xlfn.IFS(
U875="MPR ISSUE","ACTIVE",
U875="BSS Hardware Issue","ACTIVE",
U875="Sites strategiques, MLL, Pylone, etc.","PASSIVE",
U875="AKTIVCO DEFAUT GE &amp; POWER Cabinet","PASSIVE",
U875="AKTIVCO Coupure ENEO &amp; Baisse de tension","PASSIVE",
U875="Coupure ENEO &amp; Baisse de tension","PASSIVE",
U875="Defaut GE &amp; POWER Cabinet","PASSIVE",
U875="Sharing","PASSIVE",
U875="Sites strategiques &amp; DataCenter","PASSIVE",
U875="Exclu","Exclu",
U875="SAT","ACTIVE",
U875="SPARE-ISSUE","SPARE-ISSUE",
U875="Fiber CAmtel","ACTIVE",
U875="Fiber AOF","ACTIVE",
U875="Projet OCM (HUAWEI)","PLANNED WORKS",
U875="Projet OCM (NOKIA)","PLANNED WORKS",
U875="ACCESS-ISSUE","ACCESS-ISSUE",
U875="Projet OCM (ZTE, NOKIA, autres projets)","PLANNED WORKS",
U875="No root CAuse","No root cause",
U875="ODU HS","ACTIVE",
U875="IP &amp; VLAN","ACTIVE",
U875="Warehouse HUAWEI","SPARE-ISSUE",
U875="SPARE-HS","SPARE-ISSUE",
U875="Power Telco","ACTIVE", U875="no impacts","no impacts"
),"")</f>
        <v>No root cause</v>
      </c>
      <c r="W875" s="113"/>
      <c r="X875" s="113"/>
      <c r="Y875" s="113"/>
      <c r="Z875" s="113"/>
      <c r="AA875" s="113"/>
      <c r="AB875" s="17" t="s">
        <v>5465</v>
      </c>
      <c r="AC875" s="17" t="str">
        <f>_xlfn.XLOOKUP(B875,'INCIDENT-04-27-2026'!E:E,'INCIDENT-04-27-2026'!F:F,"")</f>
        <v/>
      </c>
      <c r="AD875" s="9"/>
      <c r="AE875" s="7" t="s">
        <v>5465</v>
      </c>
      <c r="AF875" s="6" t="str">
        <f>_xlfn.XLOOKUP(B875,'[13]Input_27-04'!$B:$B,'[13]Input_27-04'!$M:$M,"")</f>
        <v/>
      </c>
      <c r="AG875" s="7"/>
      <c r="AH875" s="3"/>
      <c r="AI875" s="18" t="str">
        <f>_xlfn.XLOOKUP(B875,'[3]Cells Huawei 27042026 10h'!$B:$B,'[3]Cells Huawei 27042026 10h'!$T:$T,"")</f>
        <v/>
      </c>
      <c r="AJ875" s="18" t="str">
        <f>_xlfn.XLOOKUP(B875,'[3]Cells Huawei 27042026 15h'!$B:$B,'[3]Cells Huawei 27042026 15h'!$T:$T,"")</f>
        <v/>
      </c>
      <c r="AK875" s="18" t="str">
        <f>_xlfn.XLOOKUP(B875,'[4]cells down 27042026 11h28'!$B:$B,'[4]cells down 27042026 11h28'!$R:$R,"")</f>
        <v/>
      </c>
      <c r="AL875" s="18" t="str">
        <f>_xlfn.XLOOKUP(B875,'[4]cells down 27042026 18h01'!$B:$B,'[4]cells down 27042026 18h01'!$R:$R,"")</f>
        <v/>
      </c>
      <c r="AM875" s="18" t="str">
        <f>_xlfn.XLOOKUP(B875,'[5]cell downs 27042026 11h'!$B:$B,'[5]cell downs 27042026 11h'!$R:$R,"")</f>
        <v/>
      </c>
      <c r="AN875" s="18" t="str">
        <f>_xlfn.XLOOKUP(B875,'[5]cell downs 27042026 17h40'!$B:$B,'[5]cell downs 27042026 17h40'!$R:$R,"")</f>
        <v/>
      </c>
      <c r="AO875" s="18" t="str">
        <f>_xlfn.XLOOKUP(B875,'[6]ALL SITES DOWN'!$D:$D,'[6]ALL SITES DOWN'!$J:$J,"")</f>
        <v/>
      </c>
      <c r="AP875" s="18" t="str">
        <f>_xlfn.XLOOKUP(B875,'[7]ALL SITES DOWN'!$D:$D,'[7]ALL SITES DOWN'!$J:$J,"")</f>
        <v/>
      </c>
      <c r="AQ875" s="9" t="str">
        <f>_xlfn.XLOOKUP(B875,[8]sheet1!$AC:$AC,[8]sheet1!$AF:$AF,"")</f>
        <v/>
      </c>
      <c r="AR875" s="14"/>
      <c r="AS875" s="14" t="s">
        <v>5465</v>
      </c>
      <c r="AT875" s="14" t="str">
        <f>_xlfn.XLOOKUP(B875,'[9]cell downs 18042026 17h'!$B:$B,'[9]cell downs 18042026 17h'!$B:$B,"")</f>
        <v/>
      </c>
      <c r="AU875" s="14" t="str">
        <f>_xlfn.XLOOKUP(B875,'[10]Cells Huawei 19042026 15h'!$B:$B,'[10]Cells Huawei 19042026 15h'!$B:$B,"")</f>
        <v/>
      </c>
      <c r="AV875" s="9" t="str">
        <f>_xlfn.XLOOKUP(B875,'[11]cells down 19042026 9H40'!$B:$B,'[11]cells down 19042026 9H40'!$B:$B,"")</f>
        <v/>
      </c>
    </row>
    <row r="876" spans="1:48" hidden="1" x14ac:dyDescent="0.3">
      <c r="A876" s="1" t="s">
        <v>1798</v>
      </c>
      <c r="B876" s="8" t="s">
        <v>1799</v>
      </c>
      <c r="C876" s="3" t="str">
        <f>_xlfn.XLOOKUP(B876,'[1]daily break down'!$D:$D,'[1]daily break down'!$E:$E,"")</f>
        <v>OUEST</v>
      </c>
      <c r="D876" s="1" t="s">
        <v>11</v>
      </c>
      <c r="E876" s="1" t="s">
        <v>114</v>
      </c>
      <c r="F876" s="3" t="s">
        <v>102</v>
      </c>
      <c r="G876" s="1" t="s">
        <v>1800</v>
      </c>
      <c r="H876" s="27" t="str">
        <f>_xlfn.XLOOKUP(B876,[2]CALCULATION!$B:$B,[2]CALCULATION!$H:$H,"")</f>
        <v>Huawei</v>
      </c>
      <c r="I876" s="26">
        <v>2.675261747609386E-4</v>
      </c>
      <c r="J876" s="26">
        <v>0</v>
      </c>
      <c r="K876" s="26">
        <v>2.675261747609386E-4</v>
      </c>
      <c r="L876" s="26">
        <v>0</v>
      </c>
      <c r="M876" s="26">
        <v>0</v>
      </c>
      <c r="N876" s="26">
        <v>2.675261747609386E-4</v>
      </c>
      <c r="O876" s="26">
        <v>0</v>
      </c>
      <c r="P876" s="114" t="s">
        <v>6364</v>
      </c>
      <c r="Q876" s="42" t="s">
        <v>5538</v>
      </c>
      <c r="R876" s="42"/>
      <c r="S876" s="41" t="str" cm="1">
        <f t="array" ref="S876">IFERROR(_xlfn.IFS(
U876="MPR ISSUE","PDH",
U876="BSS Hardware Issue","BSS",
U876="Sites strategiques, MLL, Pylone, etc.","ENVTECH",
U876="AKTIVCO DEFAUT GE &amp; POWER Cabinet","AKTIVCO",
U876="AKTIVCO Coupure ENEO &amp; Baisse de tension","AKTIVCO GRID ONLY",
U876="Coupure ENEO &amp; Baisse de tension","IHS GRID ONLY",
U876="Defaut GE &amp; POWER Cabinet","IHS",
U876="Sharing","Partners",
U876="Sites strategiques &amp; DataCenter","SST &amp; DC",
U876="Exclu","Exclu",
U876="SAT","SAT",
U876="SPARE-ISSUE","SPARE-ISSUE",
U876="Fiber CAmtel","TRANS_FO_CAMTEL",
U876="Fiber AOF","Fiber AOF",
U876="Projet OCM (HUAWEI)","TRAVAUX-HUAWEI",
U876="Projet OCM (NOKIA)","TRAVAUX-NOKIA",
U876="ACCESS-ISSUE","ACCESS-ISSUE",
U876="Projet OCM (ZTE, NOKIA, autres projets)","TRAVAUX OCM",
U876="No root CAuse","No root cause",
U876="ODU HS","PDH",
U876="IP &amp; VLAN","PDH",
U876="Warehouse HUAWEI","SPARE-ISSUE",
U876="SPARE-HS","SPARE-ISSUE",
U876="Power Telco","BSS",U876="no impacts","no impacts"
),"")</f>
        <v>No root cause</v>
      </c>
      <c r="T876" s="41" t="str" cm="1">
        <f t="array" ref="T876">IFERROR(_xlfn.IFS(
U876="MPR ISSUE","TX ISSUE",
U876="BSS Hardware Issue","RAN ISSUE",
U876="Sites strategiques, MLL, Pylone, etc.","ENVTECH",
U876="AKTIVCO DEFAUT GE &amp; POWER Cabinet","POWER ISSUE",
U876="AKTIVCO Coupure ENEO &amp; Baisse de tension","POWER ISSUE",
U876="Coupure ENEO &amp; Baisse de tension","POWER ISSUE",
U876="Defaut GE &amp; POWER Cabinet","POWER ISSUE",
U876="Sharing","POWER ISSUE",
U876="Sites strategiques &amp; DataCenter","POWER ISSUE",
U876="Exclu","Exclu",
U876="SAT","TX ISSUE",
U876="SPARE-ISSUE","SPARE-ISSUE",
U876="Fiber CAmtel","TX ISSUE",
U876="Fiber AOF","TX ISSUE",
U876="Projet OCM (HUAWEI)","TRAVAUX-HUAWEI",
U876="Projet OCM (NOKIA)","TRAVAUX -NOKIA",
U876="ACCESS-ISSUE","ACCESS-ISSUE",
U876="Projet OCM (ZTE, NOKIA, autres projets)","TRAVAUX OCM",
U876="No root CAuse","No root cause",
U876="ODU HS","TX ISSUE",
U876="IP &amp; VLAN","TX ISSUE",
U876="Warehouse HUAWEI","SPARE-ISSUE",
U876="SPARE-HS","SPARE-ISSUE",
U876="Power Telco","RAN ISSUE",U876="no impacts","no impacts"
),"")</f>
        <v>No root cause</v>
      </c>
      <c r="U876" s="68" t="s">
        <v>5691</v>
      </c>
      <c r="V876" s="41" t="str" cm="1">
        <f t="array" ref="V876">IFERROR(_xlfn.IFS(
U876="MPR ISSUE","ACTIVE",
U876="BSS Hardware Issue","ACTIVE",
U876="Sites strategiques, MLL, Pylone, etc.","PASSIVE",
U876="AKTIVCO DEFAUT GE &amp; POWER Cabinet","PASSIVE",
U876="AKTIVCO Coupure ENEO &amp; Baisse de tension","PASSIVE",
U876="Coupure ENEO &amp; Baisse de tension","PASSIVE",
U876="Defaut GE &amp; POWER Cabinet","PASSIVE",
U876="Sharing","PASSIVE",
U876="Sites strategiques &amp; DataCenter","PASSIVE",
U876="Exclu","Exclu",
U876="SAT","ACTIVE",
U876="SPARE-ISSUE","SPARE-ISSUE",
U876="Fiber CAmtel","ACTIVE",
U876="Fiber AOF","ACTIVE",
U876="Projet OCM (HUAWEI)","PLANNED WORKS",
U876="Projet OCM (NOKIA)","PLANNED WORKS",
U876="ACCESS-ISSUE","ACCESS-ISSUE",
U876="Projet OCM (ZTE, NOKIA, autres projets)","PLANNED WORKS",
U876="No root CAuse","No root cause",
U876="ODU HS","ACTIVE",
U876="IP &amp; VLAN","ACTIVE",
U876="Warehouse HUAWEI","SPARE-ISSUE",
U876="SPARE-HS","SPARE-ISSUE",
U876="Power Telco","ACTIVE", U876="no impacts","no impacts"
),"")</f>
        <v>No root cause</v>
      </c>
      <c r="W876" s="113"/>
      <c r="X876" s="113"/>
      <c r="Y876" s="113"/>
      <c r="Z876" s="113"/>
      <c r="AA876" s="113"/>
      <c r="AB876" s="17" t="s">
        <v>5465</v>
      </c>
      <c r="AC876" s="17" t="str">
        <f>_xlfn.XLOOKUP(B876,'INCIDENT-04-27-2026'!E:E,'INCIDENT-04-27-2026'!F:F,"")</f>
        <v/>
      </c>
      <c r="AD876" s="9"/>
      <c r="AE876" s="7" t="s">
        <v>5465</v>
      </c>
      <c r="AF876" s="6" t="str">
        <f>_xlfn.XLOOKUP(B876,'[13]Input_27-04'!$B:$B,'[13]Input_27-04'!$M:$M,"")</f>
        <v/>
      </c>
      <c r="AG876" s="7"/>
      <c r="AH876" s="3"/>
      <c r="AI876" s="18" t="str">
        <f>_xlfn.XLOOKUP(B876,'[3]Cells Huawei 27042026 10h'!$B:$B,'[3]Cells Huawei 27042026 10h'!$T:$T,"")</f>
        <v/>
      </c>
      <c r="AJ876" s="18" t="str">
        <f>_xlfn.XLOOKUP(B876,'[3]Cells Huawei 27042026 15h'!$B:$B,'[3]Cells Huawei 27042026 15h'!$T:$T,"")</f>
        <v/>
      </c>
      <c r="AK876" s="18" t="str">
        <f>_xlfn.XLOOKUP(B876,'[4]cells down 27042026 11h28'!$B:$B,'[4]cells down 27042026 11h28'!$R:$R,"")</f>
        <v/>
      </c>
      <c r="AL876" s="18" t="str">
        <f>_xlfn.XLOOKUP(B876,'[4]cells down 27042026 18h01'!$B:$B,'[4]cells down 27042026 18h01'!$R:$R,"")</f>
        <v/>
      </c>
      <c r="AM876" s="18" t="str">
        <f>_xlfn.XLOOKUP(B876,'[5]cell downs 27042026 11h'!$B:$B,'[5]cell downs 27042026 11h'!$R:$R,"")</f>
        <v/>
      </c>
      <c r="AN876" s="18" t="str">
        <f>_xlfn.XLOOKUP(B876,'[5]cell downs 27042026 17h40'!$B:$B,'[5]cell downs 27042026 17h40'!$R:$R,"")</f>
        <v/>
      </c>
      <c r="AO876" s="18" t="str">
        <f>_xlfn.XLOOKUP(B876,'[6]ALL SITES DOWN'!$D:$D,'[6]ALL SITES DOWN'!$J:$J,"")</f>
        <v/>
      </c>
      <c r="AP876" s="18" t="str">
        <f>_xlfn.XLOOKUP(B876,'[7]ALL SITES DOWN'!$D:$D,'[7]ALL SITES DOWN'!$J:$J,"")</f>
        <v/>
      </c>
      <c r="AQ876" s="9" t="str">
        <f>_xlfn.XLOOKUP(B876,[8]sheet1!$AC:$AC,[8]sheet1!$AF:$AF,"")</f>
        <v/>
      </c>
      <c r="AR876" s="14"/>
      <c r="AS876" s="14" t="s">
        <v>5465</v>
      </c>
      <c r="AT876" s="14" t="str">
        <f>_xlfn.XLOOKUP(B876,'[9]cell downs 18042026 17h'!$B:$B,'[9]cell downs 18042026 17h'!$B:$B,"")</f>
        <v/>
      </c>
      <c r="AU876" s="14" t="str">
        <f>_xlfn.XLOOKUP(B876,'[10]Cells Huawei 19042026 15h'!$B:$B,'[10]Cells Huawei 19042026 15h'!$B:$B,"")</f>
        <v/>
      </c>
      <c r="AV876" s="9" t="str">
        <f>_xlfn.XLOOKUP(B876,'[11]cells down 19042026 9H40'!$B:$B,'[11]cells down 19042026 9H40'!$B:$B,"")</f>
        <v/>
      </c>
    </row>
    <row r="877" spans="1:48" hidden="1" x14ac:dyDescent="0.3">
      <c r="A877" s="1" t="s">
        <v>1800</v>
      </c>
      <c r="B877" s="8" t="s">
        <v>2092</v>
      </c>
      <c r="C877" s="3" t="str">
        <f>_xlfn.XLOOKUP(B877,'[1]daily break down'!$D:$D,'[1]daily break down'!$E:$E,"")</f>
        <v>OUEST</v>
      </c>
      <c r="D877" s="1" t="s">
        <v>11</v>
      </c>
      <c r="E877" s="1" t="s">
        <v>12</v>
      </c>
      <c r="F877" s="3" t="s">
        <v>102</v>
      </c>
      <c r="G877" s="1" t="s">
        <v>1800</v>
      </c>
      <c r="H877" s="27" t="str">
        <f>_xlfn.XLOOKUP(B877,[2]CALCULATION!$B:$B,[2]CALCULATION!$H:$H,"")</f>
        <v>Huawei</v>
      </c>
      <c r="I877" s="26">
        <v>0</v>
      </c>
      <c r="J877" s="26">
        <v>0</v>
      </c>
      <c r="K877" s="26">
        <v>0</v>
      </c>
      <c r="L877" s="26">
        <v>0</v>
      </c>
      <c r="M877" s="26">
        <v>0</v>
      </c>
      <c r="N877" s="26">
        <v>2.675261747609386E-4</v>
      </c>
      <c r="O877" s="26">
        <v>0</v>
      </c>
      <c r="P877" s="114" t="s">
        <v>6364</v>
      </c>
      <c r="Q877" s="42" t="s">
        <v>5538</v>
      </c>
      <c r="R877" s="42"/>
      <c r="S877" s="41" t="str" cm="1">
        <f t="array" ref="S877">IFERROR(_xlfn.IFS(
U877="MPR ISSUE","PDH",
U877="BSS Hardware Issue","BSS",
U877="Sites strategiques, MLL, Pylone, etc.","ENVTECH",
U877="AKTIVCO DEFAUT GE &amp; POWER Cabinet","AKTIVCO",
U877="AKTIVCO Coupure ENEO &amp; Baisse de tension","AKTIVCO GRID ONLY",
U877="Coupure ENEO &amp; Baisse de tension","IHS GRID ONLY",
U877="Defaut GE &amp; POWER Cabinet","IHS",
U877="Sharing","Partners",
U877="Sites strategiques &amp; DataCenter","SST &amp; DC",
U877="Exclu","Exclu",
U877="SAT","SAT",
U877="SPARE-ISSUE","SPARE-ISSUE",
U877="Fiber CAmtel","TRANS_FO_CAMTEL",
U877="Fiber AOF","Fiber AOF",
U877="Projet OCM (HUAWEI)","TRAVAUX-HUAWEI",
U877="Projet OCM (NOKIA)","TRAVAUX-NOKIA",
U877="ACCESS-ISSUE","ACCESS-ISSUE",
U877="Projet OCM (ZTE, NOKIA, autres projets)","TRAVAUX OCM",
U877="No root CAuse","No root cause",
U877="ODU HS","PDH",
U877="IP &amp; VLAN","PDH",
U877="Warehouse HUAWEI","SPARE-ISSUE",
U877="SPARE-HS","SPARE-ISSUE",
U877="Power Telco","BSS",U877="no impacts","no impacts"
),"")</f>
        <v>No root cause</v>
      </c>
      <c r="T877" s="41" t="str" cm="1">
        <f t="array" ref="T877">IFERROR(_xlfn.IFS(
U877="MPR ISSUE","TX ISSUE",
U877="BSS Hardware Issue","RAN ISSUE",
U877="Sites strategiques, MLL, Pylone, etc.","ENVTECH",
U877="AKTIVCO DEFAUT GE &amp; POWER Cabinet","POWER ISSUE",
U877="AKTIVCO Coupure ENEO &amp; Baisse de tension","POWER ISSUE",
U877="Coupure ENEO &amp; Baisse de tension","POWER ISSUE",
U877="Defaut GE &amp; POWER Cabinet","POWER ISSUE",
U877="Sharing","POWER ISSUE",
U877="Sites strategiques &amp; DataCenter","POWER ISSUE",
U877="Exclu","Exclu",
U877="SAT","TX ISSUE",
U877="SPARE-ISSUE","SPARE-ISSUE",
U877="Fiber CAmtel","TX ISSUE",
U877="Fiber AOF","TX ISSUE",
U877="Projet OCM (HUAWEI)","TRAVAUX-HUAWEI",
U877="Projet OCM (NOKIA)","TRAVAUX -NOKIA",
U877="ACCESS-ISSUE","ACCESS-ISSUE",
U877="Projet OCM (ZTE, NOKIA, autres projets)","TRAVAUX OCM",
U877="No root CAuse","No root cause",
U877="ODU HS","TX ISSUE",
U877="IP &amp; VLAN","TX ISSUE",
U877="Warehouse HUAWEI","SPARE-ISSUE",
U877="SPARE-HS","SPARE-ISSUE",
U877="Power Telco","RAN ISSUE",U877="no impacts","no impacts"
),"")</f>
        <v>No root cause</v>
      </c>
      <c r="U877" s="68" t="s">
        <v>5691</v>
      </c>
      <c r="V877" s="41" t="str" cm="1">
        <f t="array" ref="V877">IFERROR(_xlfn.IFS(
U877="MPR ISSUE","ACTIVE",
U877="BSS Hardware Issue","ACTIVE",
U877="Sites strategiques, MLL, Pylone, etc.","PASSIVE",
U877="AKTIVCO DEFAUT GE &amp; POWER Cabinet","PASSIVE",
U877="AKTIVCO Coupure ENEO &amp; Baisse de tension","PASSIVE",
U877="Coupure ENEO &amp; Baisse de tension","PASSIVE",
U877="Defaut GE &amp; POWER Cabinet","PASSIVE",
U877="Sharing","PASSIVE",
U877="Sites strategiques &amp; DataCenter","PASSIVE",
U877="Exclu","Exclu",
U877="SAT","ACTIVE",
U877="SPARE-ISSUE","SPARE-ISSUE",
U877="Fiber CAmtel","ACTIVE",
U877="Fiber AOF","ACTIVE",
U877="Projet OCM (HUAWEI)","PLANNED WORKS",
U877="Projet OCM (NOKIA)","PLANNED WORKS",
U877="ACCESS-ISSUE","ACCESS-ISSUE",
U877="Projet OCM (ZTE, NOKIA, autres projets)","PLANNED WORKS",
U877="No root CAuse","No root cause",
U877="ODU HS","ACTIVE",
U877="IP &amp; VLAN","ACTIVE",
U877="Warehouse HUAWEI","SPARE-ISSUE",
U877="SPARE-HS","SPARE-ISSUE",
U877="Power Telco","ACTIVE", U877="no impacts","no impacts"
),"")</f>
        <v>No root cause</v>
      </c>
      <c r="W877" s="113"/>
      <c r="X877" s="113"/>
      <c r="Y877" s="113"/>
      <c r="Z877" s="113"/>
      <c r="AA877" s="113"/>
      <c r="AB877" s="17" t="s">
        <v>5465</v>
      </c>
      <c r="AC877" s="17" t="str">
        <f>_xlfn.XLOOKUP(B877,'INCIDENT-04-27-2026'!E:E,'INCIDENT-04-27-2026'!F:F,"")</f>
        <v/>
      </c>
      <c r="AD877" s="9"/>
      <c r="AE877" s="7" t="s">
        <v>5465</v>
      </c>
      <c r="AF877" s="6" t="str">
        <f>_xlfn.XLOOKUP(B877,'[13]Input_27-04'!$B:$B,'[13]Input_27-04'!$M:$M,"")</f>
        <v/>
      </c>
      <c r="AG877" s="7"/>
      <c r="AH877" s="3"/>
      <c r="AI877" s="18" t="str">
        <f>_xlfn.XLOOKUP(B877,'[3]Cells Huawei 27042026 10h'!$B:$B,'[3]Cells Huawei 27042026 10h'!$T:$T,"")</f>
        <v/>
      </c>
      <c r="AJ877" s="18" t="str">
        <f>_xlfn.XLOOKUP(B877,'[3]Cells Huawei 27042026 15h'!$B:$B,'[3]Cells Huawei 27042026 15h'!$T:$T,"")</f>
        <v/>
      </c>
      <c r="AK877" s="18" t="str">
        <f>_xlfn.XLOOKUP(B877,'[4]cells down 27042026 11h28'!$B:$B,'[4]cells down 27042026 11h28'!$R:$R,"")</f>
        <v/>
      </c>
      <c r="AL877" s="18" t="str">
        <f>_xlfn.XLOOKUP(B877,'[4]cells down 27042026 18h01'!$B:$B,'[4]cells down 27042026 18h01'!$R:$R,"")</f>
        <v/>
      </c>
      <c r="AM877" s="18" t="str">
        <f>_xlfn.XLOOKUP(B877,'[5]cell downs 27042026 11h'!$B:$B,'[5]cell downs 27042026 11h'!$R:$R,"")</f>
        <v/>
      </c>
      <c r="AN877" s="18" t="str">
        <f>_xlfn.XLOOKUP(B877,'[5]cell downs 27042026 17h40'!$B:$B,'[5]cell downs 27042026 17h40'!$R:$R,"")</f>
        <v/>
      </c>
      <c r="AO877" s="18" t="str">
        <f>_xlfn.XLOOKUP(B877,'[6]ALL SITES DOWN'!$D:$D,'[6]ALL SITES DOWN'!$J:$J,"")</f>
        <v/>
      </c>
      <c r="AP877" s="18" t="str">
        <f>_xlfn.XLOOKUP(B877,'[7]ALL SITES DOWN'!$D:$D,'[7]ALL SITES DOWN'!$J:$J,"")</f>
        <v/>
      </c>
      <c r="AQ877" s="9" t="str">
        <f>_xlfn.XLOOKUP(B877,[8]sheet1!$AC:$AC,[8]sheet1!$AF:$AF,"")</f>
        <v/>
      </c>
      <c r="AR877" s="14"/>
      <c r="AS877" s="14" t="s">
        <v>5465</v>
      </c>
      <c r="AT877" s="14" t="str">
        <f>_xlfn.XLOOKUP(B877,'[9]cell downs 18042026 17h'!$B:$B,'[9]cell downs 18042026 17h'!$B:$B,"")</f>
        <v/>
      </c>
      <c r="AU877" s="14" t="str">
        <f>_xlfn.XLOOKUP(B877,'[10]Cells Huawei 19042026 15h'!$B:$B,'[10]Cells Huawei 19042026 15h'!$B:$B,"")</f>
        <v/>
      </c>
      <c r="AV877" s="9" t="str">
        <f>_xlfn.XLOOKUP(B877,'[11]cells down 19042026 9H40'!$B:$B,'[11]cells down 19042026 9H40'!$B:$B,"")</f>
        <v/>
      </c>
    </row>
    <row r="878" spans="1:48" hidden="1" x14ac:dyDescent="0.3">
      <c r="A878" s="1" t="s">
        <v>1817</v>
      </c>
      <c r="B878" s="8" t="s">
        <v>1818</v>
      </c>
      <c r="C878" s="3" t="str">
        <f>_xlfn.XLOOKUP(B878,'[1]daily break down'!$D:$D,'[1]daily break down'!$E:$E,"")</f>
        <v>OUEST</v>
      </c>
      <c r="D878" s="1" t="s">
        <v>11</v>
      </c>
      <c r="E878" s="1" t="s">
        <v>12</v>
      </c>
      <c r="F878" s="3" t="s">
        <v>102</v>
      </c>
      <c r="G878" s="1" t="s">
        <v>1800</v>
      </c>
      <c r="H878" s="27" t="str">
        <f>_xlfn.XLOOKUP(B878,[2]CALCULATION!$B:$B,[2]CALCULATION!$H:$H,"")</f>
        <v>Huawei</v>
      </c>
      <c r="I878" s="26">
        <v>2.675261747609386E-4</v>
      </c>
      <c r="J878" s="26">
        <v>0</v>
      </c>
      <c r="K878" s="26">
        <v>8.9175391586979538E-4</v>
      </c>
      <c r="L878" s="26">
        <v>0</v>
      </c>
      <c r="M878" s="26">
        <v>0</v>
      </c>
      <c r="N878" s="26">
        <v>2.675261747609386E-4</v>
      </c>
      <c r="O878" s="26">
        <v>0</v>
      </c>
      <c r="P878" s="114" t="s">
        <v>6364</v>
      </c>
      <c r="Q878" s="42" t="s">
        <v>5538</v>
      </c>
      <c r="R878" s="42"/>
      <c r="S878" s="41" t="str" cm="1">
        <f t="array" ref="S878">IFERROR(_xlfn.IFS(
U878="MPR ISSUE","PDH",
U878="BSS Hardware Issue","BSS",
U878="Sites strategiques, MLL, Pylone, etc.","ENVTECH",
U878="AKTIVCO DEFAUT GE &amp; POWER Cabinet","AKTIVCO",
U878="AKTIVCO Coupure ENEO &amp; Baisse de tension","AKTIVCO GRID ONLY",
U878="Coupure ENEO &amp; Baisse de tension","IHS GRID ONLY",
U878="Defaut GE &amp; POWER Cabinet","IHS",
U878="Sharing","Partners",
U878="Sites strategiques &amp; DataCenter","SST &amp; DC",
U878="Exclu","Exclu",
U878="SAT","SAT",
U878="SPARE-ISSUE","SPARE-ISSUE",
U878="Fiber CAmtel","TRANS_FO_CAMTEL",
U878="Fiber AOF","Fiber AOF",
U878="Projet OCM (HUAWEI)","TRAVAUX-HUAWEI",
U878="Projet OCM (NOKIA)","TRAVAUX-NOKIA",
U878="ACCESS-ISSUE","ACCESS-ISSUE",
U878="Projet OCM (ZTE, NOKIA, autres projets)","TRAVAUX OCM",
U878="No root CAuse","No root cause",
U878="ODU HS","PDH",
U878="IP &amp; VLAN","PDH",
U878="Warehouse HUAWEI","SPARE-ISSUE",
U878="SPARE-HS","SPARE-ISSUE",
U878="Power Telco","BSS",U878="no impacts","no impacts"
),"")</f>
        <v>No root cause</v>
      </c>
      <c r="T878" s="41" t="str" cm="1">
        <f t="array" ref="T878">IFERROR(_xlfn.IFS(
U878="MPR ISSUE","TX ISSUE",
U878="BSS Hardware Issue","RAN ISSUE",
U878="Sites strategiques, MLL, Pylone, etc.","ENVTECH",
U878="AKTIVCO DEFAUT GE &amp; POWER Cabinet","POWER ISSUE",
U878="AKTIVCO Coupure ENEO &amp; Baisse de tension","POWER ISSUE",
U878="Coupure ENEO &amp; Baisse de tension","POWER ISSUE",
U878="Defaut GE &amp; POWER Cabinet","POWER ISSUE",
U878="Sharing","POWER ISSUE",
U878="Sites strategiques &amp; DataCenter","POWER ISSUE",
U878="Exclu","Exclu",
U878="SAT","TX ISSUE",
U878="SPARE-ISSUE","SPARE-ISSUE",
U878="Fiber CAmtel","TX ISSUE",
U878="Fiber AOF","TX ISSUE",
U878="Projet OCM (HUAWEI)","TRAVAUX-HUAWEI",
U878="Projet OCM (NOKIA)","TRAVAUX -NOKIA",
U878="ACCESS-ISSUE","ACCESS-ISSUE",
U878="Projet OCM (ZTE, NOKIA, autres projets)","TRAVAUX OCM",
U878="No root CAuse","No root cause",
U878="ODU HS","TX ISSUE",
U878="IP &amp; VLAN","TX ISSUE",
U878="Warehouse HUAWEI","SPARE-ISSUE",
U878="SPARE-HS","SPARE-ISSUE",
U878="Power Telco","RAN ISSUE",U878="no impacts","no impacts"
),"")</f>
        <v>No root cause</v>
      </c>
      <c r="U878" s="68" t="s">
        <v>5691</v>
      </c>
      <c r="V878" s="41" t="str" cm="1">
        <f t="array" ref="V878">IFERROR(_xlfn.IFS(
U878="MPR ISSUE","ACTIVE",
U878="BSS Hardware Issue","ACTIVE",
U878="Sites strategiques, MLL, Pylone, etc.","PASSIVE",
U878="AKTIVCO DEFAUT GE &amp; POWER Cabinet","PASSIVE",
U878="AKTIVCO Coupure ENEO &amp; Baisse de tension","PASSIVE",
U878="Coupure ENEO &amp; Baisse de tension","PASSIVE",
U878="Defaut GE &amp; POWER Cabinet","PASSIVE",
U878="Sharing","PASSIVE",
U878="Sites strategiques &amp; DataCenter","PASSIVE",
U878="Exclu","Exclu",
U878="SAT","ACTIVE",
U878="SPARE-ISSUE","SPARE-ISSUE",
U878="Fiber CAmtel","ACTIVE",
U878="Fiber AOF","ACTIVE",
U878="Projet OCM (HUAWEI)","PLANNED WORKS",
U878="Projet OCM (NOKIA)","PLANNED WORKS",
U878="ACCESS-ISSUE","ACCESS-ISSUE",
U878="Projet OCM (ZTE, NOKIA, autres projets)","PLANNED WORKS",
U878="No root CAuse","No root cause",
U878="ODU HS","ACTIVE",
U878="IP &amp; VLAN","ACTIVE",
U878="Warehouse HUAWEI","SPARE-ISSUE",
U878="SPARE-HS","SPARE-ISSUE",
U878="Power Telco","ACTIVE", U878="no impacts","no impacts"
),"")</f>
        <v>No root cause</v>
      </c>
      <c r="W878" s="113"/>
      <c r="X878" s="113"/>
      <c r="Y878" s="113"/>
      <c r="Z878" s="113"/>
      <c r="AA878" s="113"/>
      <c r="AB878" s="17" t="s">
        <v>5465</v>
      </c>
      <c r="AC878" s="17" t="str">
        <f>_xlfn.XLOOKUP(B878,'INCIDENT-04-27-2026'!E:E,'INCIDENT-04-27-2026'!F:F,"")</f>
        <v/>
      </c>
      <c r="AD878" s="9"/>
      <c r="AE878" s="7" t="s">
        <v>5465</v>
      </c>
      <c r="AF878" s="6" t="str">
        <f>_xlfn.XLOOKUP(B878,'[13]Input_27-04'!$B:$B,'[13]Input_27-04'!$M:$M,"")</f>
        <v/>
      </c>
      <c r="AG878" s="7"/>
      <c r="AH878" s="3"/>
      <c r="AI878" s="18" t="str">
        <f>_xlfn.XLOOKUP(B878,'[3]Cells Huawei 27042026 10h'!$B:$B,'[3]Cells Huawei 27042026 10h'!$T:$T,"")</f>
        <v/>
      </c>
      <c r="AJ878" s="18" t="str">
        <f>_xlfn.XLOOKUP(B878,'[3]Cells Huawei 27042026 15h'!$B:$B,'[3]Cells Huawei 27042026 15h'!$T:$T,"")</f>
        <v/>
      </c>
      <c r="AK878" s="18" t="str">
        <f>_xlfn.XLOOKUP(B878,'[4]cells down 27042026 11h28'!$B:$B,'[4]cells down 27042026 11h28'!$R:$R,"")</f>
        <v/>
      </c>
      <c r="AL878" s="18" t="str">
        <f>_xlfn.XLOOKUP(B878,'[4]cells down 27042026 18h01'!$B:$B,'[4]cells down 27042026 18h01'!$R:$R,"")</f>
        <v/>
      </c>
      <c r="AM878" s="18" t="str">
        <f>_xlfn.XLOOKUP(B878,'[5]cell downs 27042026 11h'!$B:$B,'[5]cell downs 27042026 11h'!$R:$R,"")</f>
        <v/>
      </c>
      <c r="AN878" s="18" t="str">
        <f>_xlfn.XLOOKUP(B878,'[5]cell downs 27042026 17h40'!$B:$B,'[5]cell downs 27042026 17h40'!$R:$R,"")</f>
        <v/>
      </c>
      <c r="AO878" s="18" t="str">
        <f>_xlfn.XLOOKUP(B878,'[6]ALL SITES DOWN'!$D:$D,'[6]ALL SITES DOWN'!$J:$J,"")</f>
        <v/>
      </c>
      <c r="AP878" s="18" t="str">
        <f>_xlfn.XLOOKUP(B878,'[7]ALL SITES DOWN'!$D:$D,'[7]ALL SITES DOWN'!$J:$J,"")</f>
        <v/>
      </c>
      <c r="AQ878" s="9" t="str">
        <f>_xlfn.XLOOKUP(B878,[8]sheet1!$AC:$AC,[8]sheet1!$AF:$AF,"")</f>
        <v/>
      </c>
      <c r="AR878" s="14"/>
      <c r="AS878" s="14" t="s">
        <v>5465</v>
      </c>
      <c r="AT878" s="14" t="str">
        <f>_xlfn.XLOOKUP(B878,'[9]cell downs 18042026 17h'!$B:$B,'[9]cell downs 18042026 17h'!$B:$B,"")</f>
        <v/>
      </c>
      <c r="AU878" s="14" t="str">
        <f>_xlfn.XLOOKUP(B878,'[10]Cells Huawei 19042026 15h'!$B:$B,'[10]Cells Huawei 19042026 15h'!$B:$B,"")</f>
        <v/>
      </c>
      <c r="AV878" s="9" t="str">
        <f>_xlfn.XLOOKUP(B878,'[11]cells down 19042026 9H40'!$B:$B,'[11]cells down 19042026 9H40'!$B:$B,"")</f>
        <v/>
      </c>
    </row>
    <row r="879" spans="1:48" hidden="1" x14ac:dyDescent="0.3">
      <c r="A879" s="1" t="s">
        <v>3132</v>
      </c>
      <c r="B879" s="8" t="s">
        <v>4512</v>
      </c>
      <c r="C879" s="3" t="str">
        <f>_xlfn.XLOOKUP(B879,'[1]daily break down'!$D:$D,'[1]daily break down'!$E:$E,"")</f>
        <v>NORD-OUEST</v>
      </c>
      <c r="D879" s="1" t="s">
        <v>11</v>
      </c>
      <c r="E879" s="1" t="s">
        <v>237</v>
      </c>
      <c r="F879" s="3" t="s">
        <v>51</v>
      </c>
      <c r="G879" s="1" t="s">
        <v>3132</v>
      </c>
      <c r="H879" s="27" t="str">
        <f>_xlfn.XLOOKUP(B879,[2]CALCULATION!$B:$B,[2]CALCULATION!$H:$H,"")</f>
        <v>HUAWEI</v>
      </c>
      <c r="I879" s="26">
        <v>0</v>
      </c>
      <c r="J879" s="26">
        <v>1.5172122773825525</v>
      </c>
      <c r="K879" s="26">
        <v>7.4728978149888855E-3</v>
      </c>
      <c r="L879" s="26">
        <v>3.7453664466531394E-3</v>
      </c>
      <c r="M879" s="26">
        <v>6.1174318628667958E-3</v>
      </c>
      <c r="N879" s="26">
        <v>2.4969109644354268E-4</v>
      </c>
      <c r="O879" s="26">
        <v>0</v>
      </c>
      <c r="P879" s="114" t="s">
        <v>6364</v>
      </c>
      <c r="Q879" s="42" t="s">
        <v>5538</v>
      </c>
      <c r="R879" s="42"/>
      <c r="S879" s="41" t="str" cm="1">
        <f t="array" ref="S879">IFERROR(_xlfn.IFS(
U879="MPR ISSUE","PDH",
U879="BSS Hardware Issue","BSS",
U879="Sites strategiques, MLL, Pylone, etc.","ENVTECH",
U879="AKTIVCO DEFAUT GE &amp; POWER Cabinet","AKTIVCO",
U879="AKTIVCO Coupure ENEO &amp; Baisse de tension","AKTIVCO GRID ONLY",
U879="Coupure ENEO &amp; Baisse de tension","IHS GRID ONLY",
U879="Defaut GE &amp; POWER Cabinet","IHS",
U879="Sharing","Partners",
U879="Sites strategiques &amp; DataCenter","SST &amp; DC",
U879="Exclu","Exclu",
U879="SAT","SAT",
U879="SPARE-ISSUE","SPARE-ISSUE",
U879="Fiber CAmtel","TRANS_FO_CAMTEL",
U879="Fiber AOF","Fiber AOF",
U879="Projet OCM (HUAWEI)","TRAVAUX-HUAWEI",
U879="Projet OCM (NOKIA)","TRAVAUX-NOKIA",
U879="ACCESS-ISSUE","ACCESS-ISSUE",
U879="Projet OCM (ZTE, NOKIA, autres projets)","TRAVAUX OCM",
U879="No root CAuse","No root cause",
U879="ODU HS","PDH",
U879="IP &amp; VLAN","PDH",
U879="Warehouse HUAWEI","SPARE-ISSUE",
U879="SPARE-HS","SPARE-ISSUE",
U879="Power Telco","BSS",U879="no impacts","no impacts"
),"")</f>
        <v>No root cause</v>
      </c>
      <c r="T879" s="41" t="str" cm="1">
        <f t="array" ref="T879">IFERROR(_xlfn.IFS(
U879="MPR ISSUE","TX ISSUE",
U879="BSS Hardware Issue","RAN ISSUE",
U879="Sites strategiques, MLL, Pylone, etc.","ENVTECH",
U879="AKTIVCO DEFAUT GE &amp; POWER Cabinet","POWER ISSUE",
U879="AKTIVCO Coupure ENEO &amp; Baisse de tension","POWER ISSUE",
U879="Coupure ENEO &amp; Baisse de tension","POWER ISSUE",
U879="Defaut GE &amp; POWER Cabinet","POWER ISSUE",
U879="Sharing","POWER ISSUE",
U879="Sites strategiques &amp; DataCenter","POWER ISSUE",
U879="Exclu","Exclu",
U879="SAT","TX ISSUE",
U879="SPARE-ISSUE","SPARE-ISSUE",
U879="Fiber CAmtel","TX ISSUE",
U879="Fiber AOF","TX ISSUE",
U879="Projet OCM (HUAWEI)","TRAVAUX-HUAWEI",
U879="Projet OCM (NOKIA)","TRAVAUX -NOKIA",
U879="ACCESS-ISSUE","ACCESS-ISSUE",
U879="Projet OCM (ZTE, NOKIA, autres projets)","TRAVAUX OCM",
U879="No root CAuse","No root cause",
U879="ODU HS","TX ISSUE",
U879="IP &amp; VLAN","TX ISSUE",
U879="Warehouse HUAWEI","SPARE-ISSUE",
U879="SPARE-HS","SPARE-ISSUE",
U879="Power Telco","RAN ISSUE",U879="no impacts","no impacts"
),"")</f>
        <v>No root cause</v>
      </c>
      <c r="U879" s="68" t="s">
        <v>5691</v>
      </c>
      <c r="V879" s="41" t="str" cm="1">
        <f t="array" ref="V879">IFERROR(_xlfn.IFS(
U879="MPR ISSUE","ACTIVE",
U879="BSS Hardware Issue","ACTIVE",
U879="Sites strategiques, MLL, Pylone, etc.","PASSIVE",
U879="AKTIVCO DEFAUT GE &amp; POWER Cabinet","PASSIVE",
U879="AKTIVCO Coupure ENEO &amp; Baisse de tension","PASSIVE",
U879="Coupure ENEO &amp; Baisse de tension","PASSIVE",
U879="Defaut GE &amp; POWER Cabinet","PASSIVE",
U879="Sharing","PASSIVE",
U879="Sites strategiques &amp; DataCenter","PASSIVE",
U879="Exclu","Exclu",
U879="SAT","ACTIVE",
U879="SPARE-ISSUE","SPARE-ISSUE",
U879="Fiber CAmtel","ACTIVE",
U879="Fiber AOF","ACTIVE",
U879="Projet OCM (HUAWEI)","PLANNED WORKS",
U879="Projet OCM (NOKIA)","PLANNED WORKS",
U879="ACCESS-ISSUE","ACCESS-ISSUE",
U879="Projet OCM (ZTE, NOKIA, autres projets)","PLANNED WORKS",
U879="No root CAuse","No root cause",
U879="ODU HS","ACTIVE",
U879="IP &amp; VLAN","ACTIVE",
U879="Warehouse HUAWEI","SPARE-ISSUE",
U879="SPARE-HS","SPARE-ISSUE",
U879="Power Telco","ACTIVE", U879="no impacts","no impacts"
),"")</f>
        <v>No root cause</v>
      </c>
      <c r="W879" s="113"/>
      <c r="X879" s="113"/>
      <c r="Y879" s="113"/>
      <c r="Z879" s="113"/>
      <c r="AA879" s="113"/>
      <c r="AB879" s="17" t="s">
        <v>5465</v>
      </c>
      <c r="AC879" s="17" t="str">
        <f>_xlfn.XLOOKUP(B879,'INCIDENT-04-27-2026'!E:E,'INCIDENT-04-27-2026'!F:F,"")</f>
        <v/>
      </c>
      <c r="AD879" s="9"/>
      <c r="AE879" s="7" t="s">
        <v>5465</v>
      </c>
      <c r="AF879" s="6" t="str">
        <f>_xlfn.XLOOKUP(B879,'[13]Input_27-04'!$B:$B,'[13]Input_27-04'!$M:$M,"")</f>
        <v/>
      </c>
      <c r="AG879" s="7"/>
      <c r="AH879" s="3"/>
      <c r="AI879" s="18" t="str">
        <f>_xlfn.XLOOKUP(B879,'[3]Cells Huawei 27042026 10h'!$B:$B,'[3]Cells Huawei 27042026 10h'!$T:$T,"")</f>
        <v/>
      </c>
      <c r="AJ879" s="18" t="str">
        <f>_xlfn.XLOOKUP(B879,'[3]Cells Huawei 27042026 15h'!$B:$B,'[3]Cells Huawei 27042026 15h'!$T:$T,"")</f>
        <v/>
      </c>
      <c r="AK879" s="18" t="str">
        <f>_xlfn.XLOOKUP(B879,'[4]cells down 27042026 11h28'!$B:$B,'[4]cells down 27042026 11h28'!$R:$R,"")</f>
        <v/>
      </c>
      <c r="AL879" s="18" t="str">
        <f>_xlfn.XLOOKUP(B879,'[4]cells down 27042026 18h01'!$B:$B,'[4]cells down 27042026 18h01'!$R:$R,"")</f>
        <v/>
      </c>
      <c r="AM879" s="18" t="str">
        <f>_xlfn.XLOOKUP(B879,'[5]cell downs 27042026 11h'!$B:$B,'[5]cell downs 27042026 11h'!$R:$R,"")</f>
        <v/>
      </c>
      <c r="AN879" s="18" t="str">
        <f>_xlfn.XLOOKUP(B879,'[5]cell downs 27042026 17h40'!$B:$B,'[5]cell downs 27042026 17h40'!$R:$R,"")</f>
        <v/>
      </c>
      <c r="AO879" s="18" t="str">
        <f>_xlfn.XLOOKUP(B879,'[6]ALL SITES DOWN'!$D:$D,'[6]ALL SITES DOWN'!$J:$J,"")</f>
        <v/>
      </c>
      <c r="AP879" s="18" t="str">
        <f>_xlfn.XLOOKUP(B879,'[7]ALL SITES DOWN'!$D:$D,'[7]ALL SITES DOWN'!$J:$J,"")</f>
        <v/>
      </c>
      <c r="AQ879" s="9" t="str">
        <f>_xlfn.XLOOKUP(B879,[8]sheet1!$AC:$AC,[8]sheet1!$AF:$AF,"")</f>
        <v/>
      </c>
      <c r="AR879" s="14"/>
      <c r="AS879" s="14" t="s">
        <v>5465</v>
      </c>
      <c r="AT879" s="14" t="str">
        <f>_xlfn.XLOOKUP(B879,'[9]cell downs 18042026 17h'!$B:$B,'[9]cell downs 18042026 17h'!$B:$B,"")</f>
        <v/>
      </c>
      <c r="AU879" s="14" t="str">
        <f>_xlfn.XLOOKUP(B879,'[10]Cells Huawei 19042026 15h'!$B:$B,'[10]Cells Huawei 19042026 15h'!$B:$B,"")</f>
        <v/>
      </c>
      <c r="AV879" s="9" t="str">
        <f>_xlfn.XLOOKUP(B879,'[11]cells down 19042026 9H40'!$B:$B,'[11]cells down 19042026 9H40'!$B:$B,"")</f>
        <v/>
      </c>
    </row>
    <row r="880" spans="1:48" hidden="1" x14ac:dyDescent="0.3">
      <c r="A880" s="1" t="s">
        <v>456</v>
      </c>
      <c r="B880" s="1" t="s">
        <v>457</v>
      </c>
      <c r="C880" s="3" t="str">
        <f>_xlfn.XLOOKUP(B880,'[1]daily break down'!$D:$D,'[1]daily break down'!$E:$E,"")</f>
        <v>SUD-OUEST</v>
      </c>
      <c r="D880" s="1" t="s">
        <v>357</v>
      </c>
      <c r="E880" s="1" t="s">
        <v>36</v>
      </c>
      <c r="F880" s="3" t="s">
        <v>13</v>
      </c>
      <c r="G880" s="1" t="s">
        <v>63</v>
      </c>
      <c r="H880" s="27" t="str">
        <f>_xlfn.XLOOKUP(B880,[2]CALCULATION!$B:$B,[2]CALCULATION!$H:$H,"")</f>
        <v>Huawei</v>
      </c>
      <c r="I880" s="26">
        <v>0.22819982707108064</v>
      </c>
      <c r="J880" s="26">
        <v>0.38719955027066522</v>
      </c>
      <c r="K880" s="26">
        <v>0</v>
      </c>
      <c r="L880" s="26">
        <v>3.2156646206264821</v>
      </c>
      <c r="M880" s="26">
        <v>2.3674996361644025</v>
      </c>
      <c r="N880" s="26">
        <v>8.9175391586979543E-5</v>
      </c>
      <c r="O880" s="26">
        <v>0</v>
      </c>
      <c r="P880" s="114" t="s">
        <v>6364</v>
      </c>
      <c r="Q880" s="42" t="s">
        <v>5538</v>
      </c>
      <c r="R880" s="42"/>
      <c r="S880" s="41" t="str" cm="1">
        <f t="array" ref="S880">IFERROR(_xlfn.IFS(
U880="MPR ISSUE","PDH",
U880="BSS Hardware Issue","BSS",
U880="Sites strategiques, MLL, Pylone, etc.","ENVTECH",
U880="AKTIVCO DEFAUT GE &amp; POWER Cabinet","AKTIVCO",
U880="AKTIVCO Coupure ENEO &amp; Baisse de tension","AKTIVCO GRID ONLY",
U880="Coupure ENEO &amp; Baisse de tension","IHS GRID ONLY",
U880="Defaut GE &amp; POWER Cabinet","IHS",
U880="Sharing","Partners",
U880="Sites strategiques &amp; DataCenter","SST &amp; DC",
U880="Exclu","Exclu",
U880="SAT","SAT",
U880="SPARE-ISSUE","SPARE-ISSUE",
U880="Fiber CAmtel","TRANS_FO_CAMTEL",
U880="Fiber AOF","Fiber AOF",
U880="Projet OCM (HUAWEI)","TRAVAUX-HUAWEI",
U880="Projet OCM (NOKIA)","TRAVAUX-NOKIA",
U880="ACCESS-ISSUE","ACCESS-ISSUE",
U880="Projet OCM (ZTE, NOKIA, autres projets)","TRAVAUX OCM",
U880="No root CAuse","No root cause",
U880="ODU HS","PDH",
U880="IP &amp; VLAN","PDH",
U880="Warehouse HUAWEI","SPARE-ISSUE",
U880="SPARE-HS","SPARE-ISSUE",
U880="Power Telco","BSS",U880="no impacts","no impacts"
),"")</f>
        <v>No root cause</v>
      </c>
      <c r="T880" s="41" t="str" cm="1">
        <f t="array" ref="T880">IFERROR(_xlfn.IFS(
U880="MPR ISSUE","TX ISSUE",
U880="BSS Hardware Issue","RAN ISSUE",
U880="Sites strategiques, MLL, Pylone, etc.","ENVTECH",
U880="AKTIVCO DEFAUT GE &amp; POWER Cabinet","POWER ISSUE",
U880="AKTIVCO Coupure ENEO &amp; Baisse de tension","POWER ISSUE",
U880="Coupure ENEO &amp; Baisse de tension","POWER ISSUE",
U880="Defaut GE &amp; POWER Cabinet","POWER ISSUE",
U880="Sharing","POWER ISSUE",
U880="Sites strategiques &amp; DataCenter","POWER ISSUE",
U880="Exclu","Exclu",
U880="SAT","TX ISSUE",
U880="SPARE-ISSUE","SPARE-ISSUE",
U880="Fiber CAmtel","TX ISSUE",
U880="Fiber AOF","TX ISSUE",
U880="Projet OCM (HUAWEI)","TRAVAUX-HUAWEI",
U880="Projet OCM (NOKIA)","TRAVAUX -NOKIA",
U880="ACCESS-ISSUE","ACCESS-ISSUE",
U880="Projet OCM (ZTE, NOKIA, autres projets)","TRAVAUX OCM",
U880="No root CAuse","No root cause",
U880="ODU HS","TX ISSUE",
U880="IP &amp; VLAN","TX ISSUE",
U880="Warehouse HUAWEI","SPARE-ISSUE",
U880="SPARE-HS","SPARE-ISSUE",
U880="Power Telco","RAN ISSUE",U880="no impacts","no impacts"
),"")</f>
        <v>No root cause</v>
      </c>
      <c r="U880" s="68" t="s">
        <v>5691</v>
      </c>
      <c r="V880" s="41" t="str" cm="1">
        <f t="array" ref="V880">IFERROR(_xlfn.IFS(
U880="MPR ISSUE","ACTIVE",
U880="BSS Hardware Issue","ACTIVE",
U880="Sites strategiques, MLL, Pylone, etc.","PASSIVE",
U880="AKTIVCO DEFAUT GE &amp; POWER Cabinet","PASSIVE",
U880="AKTIVCO Coupure ENEO &amp; Baisse de tension","PASSIVE",
U880="Coupure ENEO &amp; Baisse de tension","PASSIVE",
U880="Defaut GE &amp; POWER Cabinet","PASSIVE",
U880="Sharing","PASSIVE",
U880="Sites strategiques &amp; DataCenter","PASSIVE",
U880="Exclu","Exclu",
U880="SAT","ACTIVE",
U880="SPARE-ISSUE","SPARE-ISSUE",
U880="Fiber CAmtel","ACTIVE",
U880="Fiber AOF","ACTIVE",
U880="Projet OCM (HUAWEI)","PLANNED WORKS",
U880="Projet OCM (NOKIA)","PLANNED WORKS",
U880="ACCESS-ISSUE","ACCESS-ISSUE",
U880="Projet OCM (ZTE, NOKIA, autres projets)","PLANNED WORKS",
U880="No root CAuse","No root cause",
U880="ODU HS","ACTIVE",
U880="IP &amp; VLAN","ACTIVE",
U880="Warehouse HUAWEI","SPARE-ISSUE",
U880="SPARE-HS","SPARE-ISSUE",
U880="Power Telco","ACTIVE", U880="no impacts","no impacts"
),"")</f>
        <v>No root cause</v>
      </c>
      <c r="W880" s="113"/>
      <c r="X880" s="113"/>
      <c r="Y880" s="113"/>
      <c r="Z880" s="113"/>
      <c r="AA880" s="113"/>
      <c r="AB880" s="17" t="s">
        <v>5465</v>
      </c>
      <c r="AC880" s="17" t="str">
        <f>_xlfn.XLOOKUP(B880,'INCIDENT-04-27-2026'!E:E,'INCIDENT-04-27-2026'!F:F,"")</f>
        <v/>
      </c>
      <c r="AD880" s="9"/>
      <c r="AE880" s="7" t="s">
        <v>5465</v>
      </c>
      <c r="AF880" s="6" t="str">
        <f>_xlfn.XLOOKUP(B880,'[13]Input_27-04'!$B:$B,'[13]Input_27-04'!$M:$M,"")</f>
        <v/>
      </c>
      <c r="AG880" s="7"/>
      <c r="AH880" s="3"/>
      <c r="AI880" s="18" t="str">
        <f>_xlfn.XLOOKUP(B880,'[3]Cells Huawei 27042026 10h'!$B:$B,'[3]Cells Huawei 27042026 10h'!$T:$T,"")</f>
        <v/>
      </c>
      <c r="AJ880" s="18" t="str">
        <f>_xlfn.XLOOKUP(B880,'[3]Cells Huawei 27042026 15h'!$B:$B,'[3]Cells Huawei 27042026 15h'!$T:$T,"")</f>
        <v/>
      </c>
      <c r="AK880" s="18" t="str">
        <f>_xlfn.XLOOKUP(B880,'[4]cells down 27042026 11h28'!$B:$B,'[4]cells down 27042026 11h28'!$R:$R,"")</f>
        <v/>
      </c>
      <c r="AL880" s="18" t="str">
        <f>_xlfn.XLOOKUP(B880,'[4]cells down 27042026 18h01'!$B:$B,'[4]cells down 27042026 18h01'!$R:$R,"")</f>
        <v/>
      </c>
      <c r="AM880" s="18" t="str">
        <f>_xlfn.XLOOKUP(B880,'[5]cell downs 27042026 11h'!$B:$B,'[5]cell downs 27042026 11h'!$R:$R,"")</f>
        <v/>
      </c>
      <c r="AN880" s="18" t="str">
        <f>_xlfn.XLOOKUP(B880,'[5]cell downs 27042026 17h40'!$B:$B,'[5]cell downs 27042026 17h40'!$R:$R,"")</f>
        <v/>
      </c>
      <c r="AO880" s="18" t="str">
        <f>_xlfn.XLOOKUP(B880,'[6]ALL SITES DOWN'!$D:$D,'[6]ALL SITES DOWN'!$J:$J,"")</f>
        <v/>
      </c>
      <c r="AP880" s="18" t="str">
        <f>_xlfn.XLOOKUP(B880,'[7]ALL SITES DOWN'!$D:$D,'[7]ALL SITES DOWN'!$J:$J,"")</f>
        <v/>
      </c>
      <c r="AQ880" s="9" t="str">
        <f>_xlfn.XLOOKUP(B880,[8]sheet1!$AC:$AC,[8]sheet1!$AF:$AF,"")</f>
        <v/>
      </c>
      <c r="AR880" s="14"/>
      <c r="AS880" s="14" t="s">
        <v>5465</v>
      </c>
      <c r="AT880" s="14" t="str">
        <f>_xlfn.XLOOKUP(B880,'[9]cell downs 18042026 17h'!$B:$B,'[9]cell downs 18042026 17h'!$B:$B,"")</f>
        <v/>
      </c>
      <c r="AU880" s="14" t="str">
        <f>_xlfn.XLOOKUP(B880,'[10]Cells Huawei 19042026 15h'!$B:$B,'[10]Cells Huawei 19042026 15h'!$B:$B,"")</f>
        <v/>
      </c>
      <c r="AV880" s="9" t="str">
        <f>_xlfn.XLOOKUP(B880,'[11]cells down 19042026 9H40'!$B:$B,'[11]cells down 19042026 9H40'!$B:$B,"")</f>
        <v/>
      </c>
    </row>
    <row r="881" spans="1:48" hidden="1" x14ac:dyDescent="0.3">
      <c r="A881" s="1" t="s">
        <v>448</v>
      </c>
      <c r="B881" s="8" t="s">
        <v>449</v>
      </c>
      <c r="C881" s="3" t="str">
        <f>_xlfn.XLOOKUP(B881,'[1]daily break down'!$D:$D,'[1]daily break down'!$E:$E,"")</f>
        <v>SUD-OUEST</v>
      </c>
      <c r="D881" s="1" t="s">
        <v>11</v>
      </c>
      <c r="E881" s="1" t="s">
        <v>12</v>
      </c>
      <c r="F881" s="3" t="s">
        <v>13</v>
      </c>
      <c r="G881" s="1" t="s">
        <v>106</v>
      </c>
      <c r="H881" s="27" t="str">
        <f>_xlfn.XLOOKUP(B881,[2]CALCULATION!$B:$B,[2]CALCULATION!$H:$H,"")</f>
        <v>Huawei</v>
      </c>
      <c r="I881" s="26">
        <v>0</v>
      </c>
      <c r="J881" s="26">
        <v>0</v>
      </c>
      <c r="K881" s="26">
        <v>0</v>
      </c>
      <c r="L881" s="26">
        <v>0</v>
      </c>
      <c r="M881" s="26">
        <v>0</v>
      </c>
      <c r="N881" s="26">
        <v>8.9175391586979543E-5</v>
      </c>
      <c r="O881" s="26">
        <v>0</v>
      </c>
      <c r="P881" s="114" t="s">
        <v>6364</v>
      </c>
      <c r="Q881" s="42" t="s">
        <v>5538</v>
      </c>
      <c r="R881" s="42"/>
      <c r="S881" s="41" t="str" cm="1">
        <f t="array" ref="S881">IFERROR(_xlfn.IFS(
U881="MPR ISSUE","PDH",
U881="BSS Hardware Issue","BSS",
U881="Sites strategiques, MLL, Pylone, etc.","ENVTECH",
U881="AKTIVCO DEFAUT GE &amp; POWER Cabinet","AKTIVCO",
U881="AKTIVCO Coupure ENEO &amp; Baisse de tension","AKTIVCO GRID ONLY",
U881="Coupure ENEO &amp; Baisse de tension","IHS GRID ONLY",
U881="Defaut GE &amp; POWER Cabinet","IHS",
U881="Sharing","Partners",
U881="Sites strategiques &amp; DataCenter","SST &amp; DC",
U881="Exclu","Exclu",
U881="SAT","SAT",
U881="SPARE-ISSUE","SPARE-ISSUE",
U881="Fiber CAmtel","TRANS_FO_CAMTEL",
U881="Fiber AOF","Fiber AOF",
U881="Projet OCM (HUAWEI)","TRAVAUX-HUAWEI",
U881="Projet OCM (NOKIA)","TRAVAUX-NOKIA",
U881="ACCESS-ISSUE","ACCESS-ISSUE",
U881="Projet OCM (ZTE, NOKIA, autres projets)","TRAVAUX OCM",
U881="No root CAuse","No root cause",
U881="ODU HS","PDH",
U881="IP &amp; VLAN","PDH",
U881="Warehouse HUAWEI","SPARE-ISSUE",
U881="SPARE-HS","SPARE-ISSUE",
U881="Power Telco","BSS",U881="no impacts","no impacts"
),"")</f>
        <v>No root cause</v>
      </c>
      <c r="T881" s="41" t="str" cm="1">
        <f t="array" ref="T881">IFERROR(_xlfn.IFS(
U881="MPR ISSUE","TX ISSUE",
U881="BSS Hardware Issue","RAN ISSUE",
U881="Sites strategiques, MLL, Pylone, etc.","ENVTECH",
U881="AKTIVCO DEFAUT GE &amp; POWER Cabinet","POWER ISSUE",
U881="AKTIVCO Coupure ENEO &amp; Baisse de tension","POWER ISSUE",
U881="Coupure ENEO &amp; Baisse de tension","POWER ISSUE",
U881="Defaut GE &amp; POWER Cabinet","POWER ISSUE",
U881="Sharing","POWER ISSUE",
U881="Sites strategiques &amp; DataCenter","POWER ISSUE",
U881="Exclu","Exclu",
U881="SAT","TX ISSUE",
U881="SPARE-ISSUE","SPARE-ISSUE",
U881="Fiber CAmtel","TX ISSUE",
U881="Fiber AOF","TX ISSUE",
U881="Projet OCM (HUAWEI)","TRAVAUX-HUAWEI",
U881="Projet OCM (NOKIA)","TRAVAUX -NOKIA",
U881="ACCESS-ISSUE","ACCESS-ISSUE",
U881="Projet OCM (ZTE, NOKIA, autres projets)","TRAVAUX OCM",
U881="No root CAuse","No root cause",
U881="ODU HS","TX ISSUE",
U881="IP &amp; VLAN","TX ISSUE",
U881="Warehouse HUAWEI","SPARE-ISSUE",
U881="SPARE-HS","SPARE-ISSUE",
U881="Power Telco","RAN ISSUE",U881="no impacts","no impacts"
),"")</f>
        <v>No root cause</v>
      </c>
      <c r="U881" s="68" t="s">
        <v>5691</v>
      </c>
      <c r="V881" s="41" t="str" cm="1">
        <f t="array" ref="V881">IFERROR(_xlfn.IFS(
U881="MPR ISSUE","ACTIVE",
U881="BSS Hardware Issue","ACTIVE",
U881="Sites strategiques, MLL, Pylone, etc.","PASSIVE",
U881="AKTIVCO DEFAUT GE &amp; POWER Cabinet","PASSIVE",
U881="AKTIVCO Coupure ENEO &amp; Baisse de tension","PASSIVE",
U881="Coupure ENEO &amp; Baisse de tension","PASSIVE",
U881="Defaut GE &amp; POWER Cabinet","PASSIVE",
U881="Sharing","PASSIVE",
U881="Sites strategiques &amp; DataCenter","PASSIVE",
U881="Exclu","Exclu",
U881="SAT","ACTIVE",
U881="SPARE-ISSUE","SPARE-ISSUE",
U881="Fiber CAmtel","ACTIVE",
U881="Fiber AOF","ACTIVE",
U881="Projet OCM (HUAWEI)","PLANNED WORKS",
U881="Projet OCM (NOKIA)","PLANNED WORKS",
U881="ACCESS-ISSUE","ACCESS-ISSUE",
U881="Projet OCM (ZTE, NOKIA, autres projets)","PLANNED WORKS",
U881="No root CAuse","No root cause",
U881="ODU HS","ACTIVE",
U881="IP &amp; VLAN","ACTIVE",
U881="Warehouse HUAWEI","SPARE-ISSUE",
U881="SPARE-HS","SPARE-ISSUE",
U881="Power Telco","ACTIVE", U881="no impacts","no impacts"
),"")</f>
        <v>No root cause</v>
      </c>
      <c r="W881" s="113"/>
      <c r="X881" s="113"/>
      <c r="Y881" s="113"/>
      <c r="Z881" s="113"/>
      <c r="AA881" s="113"/>
      <c r="AB881" s="17" t="s">
        <v>5465</v>
      </c>
      <c r="AC881" s="17" t="str">
        <f>_xlfn.XLOOKUP(B881,'INCIDENT-04-27-2026'!E:E,'INCIDENT-04-27-2026'!F:F,"")</f>
        <v/>
      </c>
      <c r="AD881" s="9"/>
      <c r="AE881" s="7" t="s">
        <v>5465</v>
      </c>
      <c r="AF881" s="6" t="str">
        <f>_xlfn.XLOOKUP(B881,'[13]Input_27-04'!$B:$B,'[13]Input_27-04'!$M:$M,"")</f>
        <v/>
      </c>
      <c r="AG881" s="7"/>
      <c r="AH881" s="3"/>
      <c r="AI881" s="18" t="str">
        <f>_xlfn.XLOOKUP(B881,'[3]Cells Huawei 27042026 10h'!$B:$B,'[3]Cells Huawei 27042026 10h'!$T:$T,"")</f>
        <v/>
      </c>
      <c r="AJ881" s="18" t="str">
        <f>_xlfn.XLOOKUP(B881,'[3]Cells Huawei 27042026 15h'!$B:$B,'[3]Cells Huawei 27042026 15h'!$T:$T,"")</f>
        <v/>
      </c>
      <c r="AK881" s="18" t="str">
        <f>_xlfn.XLOOKUP(B881,'[4]cells down 27042026 11h28'!$B:$B,'[4]cells down 27042026 11h28'!$R:$R,"")</f>
        <v/>
      </c>
      <c r="AL881" s="18" t="str">
        <f>_xlfn.XLOOKUP(B881,'[4]cells down 27042026 18h01'!$B:$B,'[4]cells down 27042026 18h01'!$R:$R,"")</f>
        <v/>
      </c>
      <c r="AM881" s="18" t="str">
        <f>_xlfn.XLOOKUP(B881,'[5]cell downs 27042026 11h'!$B:$B,'[5]cell downs 27042026 11h'!$R:$R,"")</f>
        <v/>
      </c>
      <c r="AN881" s="18" t="str">
        <f>_xlfn.XLOOKUP(B881,'[5]cell downs 27042026 17h40'!$B:$B,'[5]cell downs 27042026 17h40'!$R:$R,"")</f>
        <v/>
      </c>
      <c r="AO881" s="18" t="str">
        <f>_xlfn.XLOOKUP(B881,'[6]ALL SITES DOWN'!$D:$D,'[6]ALL SITES DOWN'!$J:$J,"")</f>
        <v/>
      </c>
      <c r="AP881" s="18" t="str">
        <f>_xlfn.XLOOKUP(B881,'[7]ALL SITES DOWN'!$D:$D,'[7]ALL SITES DOWN'!$J:$J,"")</f>
        <v/>
      </c>
      <c r="AQ881" s="9" t="str">
        <f>_xlfn.XLOOKUP(B881,[8]sheet1!$AC:$AC,[8]sheet1!$AF:$AF,"")</f>
        <v/>
      </c>
      <c r="AR881" s="14"/>
      <c r="AS881" s="14" t="s">
        <v>5465</v>
      </c>
      <c r="AT881" s="14" t="str">
        <f>_xlfn.XLOOKUP(B881,'[9]cell downs 18042026 17h'!$B:$B,'[9]cell downs 18042026 17h'!$B:$B,"")</f>
        <v/>
      </c>
      <c r="AU881" s="14" t="str">
        <f>_xlfn.XLOOKUP(B881,'[10]Cells Huawei 19042026 15h'!$B:$B,'[10]Cells Huawei 19042026 15h'!$B:$B,"")</f>
        <v/>
      </c>
      <c r="AV881" s="9" t="str">
        <f>_xlfn.XLOOKUP(B881,'[11]cells down 19042026 9H40'!$B:$B,'[11]cells down 19042026 9H40'!$B:$B,"")</f>
        <v/>
      </c>
    </row>
    <row r="882" spans="1:48" hidden="1" x14ac:dyDescent="0.3">
      <c r="A882" s="1" t="s">
        <v>1060</v>
      </c>
      <c r="B882" s="1" t="s">
        <v>1061</v>
      </c>
      <c r="C882" s="3" t="str">
        <f>_xlfn.XLOOKUP(B882,'[1]daily break down'!$D:$D,'[1]daily break down'!$E:$E,"")</f>
        <v>OUEST</v>
      </c>
      <c r="D882" s="1" t="s">
        <v>21</v>
      </c>
      <c r="E882" s="1" t="s">
        <v>988</v>
      </c>
      <c r="F882" s="3" t="s">
        <v>102</v>
      </c>
      <c r="G882" s="1" t="s">
        <v>1062</v>
      </c>
      <c r="H882" s="28" t="str">
        <f>_xlfn.XLOOKUP(B882,[2]CALCULATION!$B:$B,[2]CALCULATION!$H:$H,"")</f>
        <v>NOKIA</v>
      </c>
      <c r="I882" s="26">
        <v>7.1340313269532038E-5</v>
      </c>
      <c r="J882" s="26">
        <v>1.7835078317296165E-5</v>
      </c>
      <c r="K882" s="26">
        <v>6.7773297606104552E-3</v>
      </c>
      <c r="L882" s="26">
        <v>8.9175391586943995E-5</v>
      </c>
      <c r="M882" s="26">
        <v>7.1340313269532038E-5</v>
      </c>
      <c r="N882" s="26">
        <v>7.1340313269532038E-5</v>
      </c>
      <c r="O882" s="26">
        <v>0</v>
      </c>
      <c r="P882" s="114" t="s">
        <v>6364</v>
      </c>
      <c r="Q882" s="42" t="s">
        <v>5538</v>
      </c>
      <c r="R882" s="42"/>
      <c r="S882" s="41" t="str" cm="1">
        <f t="array" ref="S882">IFERROR(_xlfn.IFS(
U882="MPR ISSUE","PDH",
U882="BSS Hardware Issue","BSS",
U882="Sites strategiques, MLL, Pylone, etc.","ENVTECH",
U882="AKTIVCO DEFAUT GE &amp; POWER Cabinet","AKTIVCO",
U882="AKTIVCO Coupure ENEO &amp; Baisse de tension","AKTIVCO GRID ONLY",
U882="Coupure ENEO &amp; Baisse de tension","IHS GRID ONLY",
U882="Defaut GE &amp; POWER Cabinet","IHS",
U882="Sharing","Partners",
U882="Sites strategiques &amp; DataCenter","SST &amp; DC",
U882="Exclu","Exclu",
U882="SAT","SAT",
U882="SPARE-ISSUE","SPARE-ISSUE",
U882="Fiber CAmtel","TRANS_FO_CAMTEL",
U882="Fiber AOF","Fiber AOF",
U882="Projet OCM (HUAWEI)","TRAVAUX-HUAWEI",
U882="Projet OCM (NOKIA)","TRAVAUX-NOKIA",
U882="ACCESS-ISSUE","ACCESS-ISSUE",
U882="Projet OCM (ZTE, NOKIA, autres projets)","TRAVAUX OCM",
U882="No root CAuse","No root cause",
U882="ODU HS","PDH",
U882="IP &amp; VLAN","PDH",
U882="Warehouse HUAWEI","SPARE-ISSUE",
U882="SPARE-HS","SPARE-ISSUE",
U882="Power Telco","BSS",U882="no impacts","no impacts"
),"")</f>
        <v>No root cause</v>
      </c>
      <c r="T882" s="41" t="str" cm="1">
        <f t="array" ref="T882">IFERROR(_xlfn.IFS(
U882="MPR ISSUE","TX ISSUE",
U882="BSS Hardware Issue","RAN ISSUE",
U882="Sites strategiques, MLL, Pylone, etc.","ENVTECH",
U882="AKTIVCO DEFAUT GE &amp; POWER Cabinet","POWER ISSUE",
U882="AKTIVCO Coupure ENEO &amp; Baisse de tension","POWER ISSUE",
U882="Coupure ENEO &amp; Baisse de tension","POWER ISSUE",
U882="Defaut GE &amp; POWER Cabinet","POWER ISSUE",
U882="Sharing","POWER ISSUE",
U882="Sites strategiques &amp; DataCenter","POWER ISSUE",
U882="Exclu","Exclu",
U882="SAT","TX ISSUE",
U882="SPARE-ISSUE","SPARE-ISSUE",
U882="Fiber CAmtel","TX ISSUE",
U882="Fiber AOF","TX ISSUE",
U882="Projet OCM (HUAWEI)","TRAVAUX-HUAWEI",
U882="Projet OCM (NOKIA)","TRAVAUX -NOKIA",
U882="ACCESS-ISSUE","ACCESS-ISSUE",
U882="Projet OCM (ZTE, NOKIA, autres projets)","TRAVAUX OCM",
U882="No root CAuse","No root cause",
U882="ODU HS","TX ISSUE",
U882="IP &amp; VLAN","TX ISSUE",
U882="Warehouse HUAWEI","SPARE-ISSUE",
U882="SPARE-HS","SPARE-ISSUE",
U882="Power Telco","RAN ISSUE",U882="no impacts","no impacts"
),"")</f>
        <v>No root cause</v>
      </c>
      <c r="U882" s="68" t="s">
        <v>5691</v>
      </c>
      <c r="V882" s="41" t="str" cm="1">
        <f t="array" ref="V882">IFERROR(_xlfn.IFS(
U882="MPR ISSUE","ACTIVE",
U882="BSS Hardware Issue","ACTIVE",
U882="Sites strategiques, MLL, Pylone, etc.","PASSIVE",
U882="AKTIVCO DEFAUT GE &amp; POWER Cabinet","PASSIVE",
U882="AKTIVCO Coupure ENEO &amp; Baisse de tension","PASSIVE",
U882="Coupure ENEO &amp; Baisse de tension","PASSIVE",
U882="Defaut GE &amp; POWER Cabinet","PASSIVE",
U882="Sharing","PASSIVE",
U882="Sites strategiques &amp; DataCenter","PASSIVE",
U882="Exclu","Exclu",
U882="SAT","ACTIVE",
U882="SPARE-ISSUE","SPARE-ISSUE",
U882="Fiber CAmtel","ACTIVE",
U882="Fiber AOF","ACTIVE",
U882="Projet OCM (HUAWEI)","PLANNED WORKS",
U882="Projet OCM (NOKIA)","PLANNED WORKS",
U882="ACCESS-ISSUE","ACCESS-ISSUE",
U882="Projet OCM (ZTE, NOKIA, autres projets)","PLANNED WORKS",
U882="No root CAuse","No root cause",
U882="ODU HS","ACTIVE",
U882="IP &amp; VLAN","ACTIVE",
U882="Warehouse HUAWEI","SPARE-ISSUE",
U882="SPARE-HS","SPARE-ISSUE",
U882="Power Telco","ACTIVE", U882="no impacts","no impacts"
),"")</f>
        <v>No root cause</v>
      </c>
      <c r="W882" s="113"/>
      <c r="X882" s="113"/>
      <c r="Y882" s="113"/>
      <c r="Z882" s="113"/>
      <c r="AA882" s="113"/>
      <c r="AB882" s="17" t="s">
        <v>5465</v>
      </c>
      <c r="AC882" s="17" t="str">
        <f>_xlfn.XLOOKUP(B882,'INCIDENT-04-27-2026'!E:E,'INCIDENT-04-27-2026'!F:F,"")</f>
        <v/>
      </c>
      <c r="AD882" s="9"/>
      <c r="AE882" s="7" t="s">
        <v>5465</v>
      </c>
      <c r="AF882" s="6" t="str">
        <f>_xlfn.XLOOKUP(B882,'[13]Input_27-04'!$B:$B,'[13]Input_27-04'!$M:$M,"")</f>
        <v/>
      </c>
      <c r="AG882" s="7"/>
      <c r="AH882" s="3"/>
      <c r="AI882" s="18" t="str">
        <f>_xlfn.XLOOKUP(B882,'[3]Cells Huawei 27042026 10h'!$B:$B,'[3]Cells Huawei 27042026 10h'!$T:$T,"")</f>
        <v/>
      </c>
      <c r="AJ882" s="18" t="str">
        <f>_xlfn.XLOOKUP(B882,'[3]Cells Huawei 27042026 15h'!$B:$B,'[3]Cells Huawei 27042026 15h'!$T:$T,"")</f>
        <v/>
      </c>
      <c r="AK882" s="18" t="str">
        <f>_xlfn.XLOOKUP(B882,'[4]cells down 27042026 11h28'!$B:$B,'[4]cells down 27042026 11h28'!$R:$R,"")</f>
        <v/>
      </c>
      <c r="AL882" s="18" t="str">
        <f>_xlfn.XLOOKUP(B882,'[4]cells down 27042026 18h01'!$B:$B,'[4]cells down 27042026 18h01'!$R:$R,"")</f>
        <v/>
      </c>
      <c r="AM882" s="18" t="str">
        <f>_xlfn.XLOOKUP(B882,'[5]cell downs 27042026 11h'!$B:$B,'[5]cell downs 27042026 11h'!$R:$R,"")</f>
        <v/>
      </c>
      <c r="AN882" s="18" t="str">
        <f>_xlfn.XLOOKUP(B882,'[5]cell downs 27042026 17h40'!$B:$B,'[5]cell downs 27042026 17h40'!$R:$R,"")</f>
        <v/>
      </c>
      <c r="AO882" s="18" t="str">
        <f>_xlfn.XLOOKUP(B882,'[6]ALL SITES DOWN'!$D:$D,'[6]ALL SITES DOWN'!$J:$J,"")</f>
        <v/>
      </c>
      <c r="AP882" s="18" t="str">
        <f>_xlfn.XLOOKUP(B882,'[7]ALL SITES DOWN'!$D:$D,'[7]ALL SITES DOWN'!$J:$J,"")</f>
        <v/>
      </c>
      <c r="AQ882" s="9" t="str">
        <f>_xlfn.XLOOKUP(B882,[8]sheet1!$AC:$AC,[8]sheet1!$AF:$AF,"")</f>
        <v/>
      </c>
      <c r="AR882" s="14"/>
      <c r="AS882" s="14" t="s">
        <v>5465</v>
      </c>
      <c r="AT882" s="14" t="str">
        <f>_xlfn.XLOOKUP(B882,'[9]cell downs 18042026 17h'!$B:$B,'[9]cell downs 18042026 17h'!$B:$B,"")</f>
        <v/>
      </c>
      <c r="AU882" s="14" t="str">
        <f>_xlfn.XLOOKUP(B882,'[10]Cells Huawei 19042026 15h'!$B:$B,'[10]Cells Huawei 19042026 15h'!$B:$B,"")</f>
        <v/>
      </c>
      <c r="AV882" s="9" t="str">
        <f>_xlfn.XLOOKUP(B882,'[11]cells down 19042026 9H40'!$B:$B,'[11]cells down 19042026 9H40'!$B:$B,"")</f>
        <v/>
      </c>
    </row>
    <row r="883" spans="1:48" hidden="1" x14ac:dyDescent="0.3">
      <c r="A883" s="1" t="s">
        <v>1204</v>
      </c>
      <c r="B883" s="8" t="s">
        <v>1205</v>
      </c>
      <c r="C883" s="3" t="str">
        <f>_xlfn.XLOOKUP(B883,'[1]daily break down'!$D:$D,'[1]daily break down'!$E:$E,"")</f>
        <v>OUEST</v>
      </c>
      <c r="D883" s="1" t="s">
        <v>11</v>
      </c>
      <c r="E883" s="1" t="s">
        <v>12</v>
      </c>
      <c r="F883" s="3" t="s">
        <v>102</v>
      </c>
      <c r="G883" s="1" t="s">
        <v>1206</v>
      </c>
      <c r="H883" s="28" t="str">
        <f>_xlfn.XLOOKUP(B883,[2]CALCULATION!$B:$B,[2]CALCULATION!$H:$H,"")</f>
        <v>NOKIA</v>
      </c>
      <c r="I883" s="26">
        <v>1.7835078317354061E-5</v>
      </c>
      <c r="J883" s="26">
        <v>5.3505234952235873E-5</v>
      </c>
      <c r="K883" s="26">
        <v>7.134031326964783E-5</v>
      </c>
      <c r="L883" s="26">
        <v>1.7835078317354061E-5</v>
      </c>
      <c r="M883" s="26">
        <v>5.3505234952235873E-5</v>
      </c>
      <c r="N883" s="26">
        <v>3.5670156634823915E-5</v>
      </c>
      <c r="O883" s="26">
        <v>0</v>
      </c>
      <c r="P883" s="114" t="s">
        <v>6364</v>
      </c>
      <c r="Q883" s="42" t="s">
        <v>5538</v>
      </c>
      <c r="R883" s="42"/>
      <c r="S883" s="41" t="str" cm="1">
        <f t="array" ref="S883">IFERROR(_xlfn.IFS(
U883="MPR ISSUE","PDH",
U883="BSS Hardware Issue","BSS",
U883="Sites strategiques, MLL, Pylone, etc.","ENVTECH",
U883="AKTIVCO DEFAUT GE &amp; POWER Cabinet","AKTIVCO",
U883="AKTIVCO Coupure ENEO &amp; Baisse de tension","AKTIVCO GRID ONLY",
U883="Coupure ENEO &amp; Baisse de tension","IHS GRID ONLY",
U883="Defaut GE &amp; POWER Cabinet","IHS",
U883="Sharing","Partners",
U883="Sites strategiques &amp; DataCenter","SST &amp; DC",
U883="Exclu","Exclu",
U883="SAT","SAT",
U883="SPARE-ISSUE","SPARE-ISSUE",
U883="Fiber CAmtel","TRANS_FO_CAMTEL",
U883="Fiber AOF","Fiber AOF",
U883="Projet OCM (HUAWEI)","TRAVAUX-HUAWEI",
U883="Projet OCM (NOKIA)","TRAVAUX-NOKIA",
U883="ACCESS-ISSUE","ACCESS-ISSUE",
U883="Projet OCM (ZTE, NOKIA, autres projets)","TRAVAUX OCM",
U883="No root CAuse","No root cause",
U883="ODU HS","PDH",
U883="IP &amp; VLAN","PDH",
U883="Warehouse HUAWEI","SPARE-ISSUE",
U883="SPARE-HS","SPARE-ISSUE",
U883="Power Telco","BSS",U883="no impacts","no impacts"
),"")</f>
        <v>No root cause</v>
      </c>
      <c r="T883" s="41" t="str" cm="1">
        <f t="array" ref="T883">IFERROR(_xlfn.IFS(
U883="MPR ISSUE","TX ISSUE",
U883="BSS Hardware Issue","RAN ISSUE",
U883="Sites strategiques, MLL, Pylone, etc.","ENVTECH",
U883="AKTIVCO DEFAUT GE &amp; POWER Cabinet","POWER ISSUE",
U883="AKTIVCO Coupure ENEO &amp; Baisse de tension","POWER ISSUE",
U883="Coupure ENEO &amp; Baisse de tension","POWER ISSUE",
U883="Defaut GE &amp; POWER Cabinet","POWER ISSUE",
U883="Sharing","POWER ISSUE",
U883="Sites strategiques &amp; DataCenter","POWER ISSUE",
U883="Exclu","Exclu",
U883="SAT","TX ISSUE",
U883="SPARE-ISSUE","SPARE-ISSUE",
U883="Fiber CAmtel","TX ISSUE",
U883="Fiber AOF","TX ISSUE",
U883="Projet OCM (HUAWEI)","TRAVAUX-HUAWEI",
U883="Projet OCM (NOKIA)","TRAVAUX -NOKIA",
U883="ACCESS-ISSUE","ACCESS-ISSUE",
U883="Projet OCM (ZTE, NOKIA, autres projets)","TRAVAUX OCM",
U883="No root CAuse","No root cause",
U883="ODU HS","TX ISSUE",
U883="IP &amp; VLAN","TX ISSUE",
U883="Warehouse HUAWEI","SPARE-ISSUE",
U883="SPARE-HS","SPARE-ISSUE",
U883="Power Telco","RAN ISSUE",U883="no impacts","no impacts"
),"")</f>
        <v>No root cause</v>
      </c>
      <c r="U883" s="68" t="s">
        <v>5691</v>
      </c>
      <c r="V883" s="41" t="str" cm="1">
        <f t="array" ref="V883">IFERROR(_xlfn.IFS(
U883="MPR ISSUE","ACTIVE",
U883="BSS Hardware Issue","ACTIVE",
U883="Sites strategiques, MLL, Pylone, etc.","PASSIVE",
U883="AKTIVCO DEFAUT GE &amp; POWER Cabinet","PASSIVE",
U883="AKTIVCO Coupure ENEO &amp; Baisse de tension","PASSIVE",
U883="Coupure ENEO &amp; Baisse de tension","PASSIVE",
U883="Defaut GE &amp; POWER Cabinet","PASSIVE",
U883="Sharing","PASSIVE",
U883="Sites strategiques &amp; DataCenter","PASSIVE",
U883="Exclu","Exclu",
U883="SAT","ACTIVE",
U883="SPARE-ISSUE","SPARE-ISSUE",
U883="Fiber CAmtel","ACTIVE",
U883="Fiber AOF","ACTIVE",
U883="Projet OCM (HUAWEI)","PLANNED WORKS",
U883="Projet OCM (NOKIA)","PLANNED WORKS",
U883="ACCESS-ISSUE","ACCESS-ISSUE",
U883="Projet OCM (ZTE, NOKIA, autres projets)","PLANNED WORKS",
U883="No root CAuse","No root cause",
U883="ODU HS","ACTIVE",
U883="IP &amp; VLAN","ACTIVE",
U883="Warehouse HUAWEI","SPARE-ISSUE",
U883="SPARE-HS","SPARE-ISSUE",
U883="Power Telco","ACTIVE", U883="no impacts","no impacts"
),"")</f>
        <v>No root cause</v>
      </c>
      <c r="W883" s="113"/>
      <c r="X883" s="113"/>
      <c r="Y883" s="113"/>
      <c r="Z883" s="113"/>
      <c r="AA883" s="113"/>
      <c r="AB883" s="17" t="s">
        <v>5465</v>
      </c>
      <c r="AC883" s="17" t="str">
        <f>_xlfn.XLOOKUP(B883,'INCIDENT-04-27-2026'!E:E,'INCIDENT-04-27-2026'!F:F,"")</f>
        <v/>
      </c>
      <c r="AD883" s="9"/>
      <c r="AE883" s="7" t="s">
        <v>5465</v>
      </c>
      <c r="AF883" s="6" t="str">
        <f>_xlfn.XLOOKUP(B883,'[13]Input_27-04'!$B:$B,'[13]Input_27-04'!$M:$M,"")</f>
        <v/>
      </c>
      <c r="AG883" s="7"/>
      <c r="AH883" s="3"/>
      <c r="AI883" s="18" t="str">
        <f>_xlfn.XLOOKUP(B883,'[3]Cells Huawei 27042026 10h'!$B:$B,'[3]Cells Huawei 27042026 10h'!$T:$T,"")</f>
        <v/>
      </c>
      <c r="AJ883" s="18" t="str">
        <f>_xlfn.XLOOKUP(B883,'[3]Cells Huawei 27042026 15h'!$B:$B,'[3]Cells Huawei 27042026 15h'!$T:$T,"")</f>
        <v/>
      </c>
      <c r="AK883" s="18" t="str">
        <f>_xlfn.XLOOKUP(B883,'[4]cells down 27042026 11h28'!$B:$B,'[4]cells down 27042026 11h28'!$R:$R,"")</f>
        <v/>
      </c>
      <c r="AL883" s="18" t="str">
        <f>_xlfn.XLOOKUP(B883,'[4]cells down 27042026 18h01'!$B:$B,'[4]cells down 27042026 18h01'!$R:$R,"")</f>
        <v/>
      </c>
      <c r="AM883" s="18" t="str">
        <f>_xlfn.XLOOKUP(B883,'[5]cell downs 27042026 11h'!$B:$B,'[5]cell downs 27042026 11h'!$R:$R,"")</f>
        <v/>
      </c>
      <c r="AN883" s="18" t="str">
        <f>_xlfn.XLOOKUP(B883,'[5]cell downs 27042026 17h40'!$B:$B,'[5]cell downs 27042026 17h40'!$R:$R,"")</f>
        <v/>
      </c>
      <c r="AO883" s="18" t="str">
        <f>_xlfn.XLOOKUP(B883,'[6]ALL SITES DOWN'!$D:$D,'[6]ALL SITES DOWN'!$J:$J,"")</f>
        <v/>
      </c>
      <c r="AP883" s="18" t="str">
        <f>_xlfn.XLOOKUP(B883,'[7]ALL SITES DOWN'!$D:$D,'[7]ALL SITES DOWN'!$J:$J,"")</f>
        <v/>
      </c>
      <c r="AQ883" s="9" t="str">
        <f>_xlfn.XLOOKUP(B883,[8]sheet1!$AC:$AC,[8]sheet1!$AF:$AF,"")</f>
        <v/>
      </c>
      <c r="AR883" s="14"/>
      <c r="AS883" s="14" t="s">
        <v>5465</v>
      </c>
      <c r="AT883" s="14" t="str">
        <f>_xlfn.XLOOKUP(B883,'[9]cell downs 18042026 17h'!$B:$B,'[9]cell downs 18042026 17h'!$B:$B,"")</f>
        <v/>
      </c>
      <c r="AU883" s="14" t="str">
        <f>_xlfn.XLOOKUP(B883,'[10]Cells Huawei 19042026 15h'!$B:$B,'[10]Cells Huawei 19042026 15h'!$B:$B,"")</f>
        <v/>
      </c>
      <c r="AV883" s="9" t="str">
        <f>_xlfn.XLOOKUP(B883,'[11]cells down 19042026 9H40'!$B:$B,'[11]cells down 19042026 9H40'!$B:$B,"")</f>
        <v/>
      </c>
    </row>
    <row r="884" spans="1:48" hidden="1" x14ac:dyDescent="0.3">
      <c r="A884" s="1" t="s">
        <v>688</v>
      </c>
      <c r="B884" s="8" t="s">
        <v>689</v>
      </c>
      <c r="C884" s="3" t="str">
        <f>_xlfn.XLOOKUP(B884,'[1]daily break down'!$D:$D,'[1]daily break down'!$E:$E,"")</f>
        <v>SUD-OUEST</v>
      </c>
      <c r="D884" s="1" t="s">
        <v>11</v>
      </c>
      <c r="E884" s="1" t="s">
        <v>154</v>
      </c>
      <c r="F884" s="3" t="s">
        <v>13</v>
      </c>
      <c r="G884" s="1" t="s">
        <v>690</v>
      </c>
      <c r="H884" s="28" t="str">
        <f>_xlfn.XLOOKUP(B884,[2]CALCULATION!$B:$B,[2]CALCULATION!$H:$H,"")</f>
        <v>NOKIA</v>
      </c>
      <c r="I884" s="26">
        <v>0.52167604078383012</v>
      </c>
      <c r="J884" s="26">
        <v>0</v>
      </c>
      <c r="K884" s="26">
        <v>1.3376308738047311E-3</v>
      </c>
      <c r="L884" s="26">
        <v>0</v>
      </c>
      <c r="M884" s="26">
        <v>0</v>
      </c>
      <c r="N884" s="26">
        <v>0</v>
      </c>
      <c r="O884" s="26">
        <v>0</v>
      </c>
      <c r="P884" s="114" t="s">
        <v>6364</v>
      </c>
      <c r="Q884" s="42" t="s">
        <v>6353</v>
      </c>
      <c r="R884" s="42"/>
      <c r="S884" s="41" t="str" cm="1">
        <f t="array" ref="S884">IFERROR(_xlfn.IFS(
U884="MPR ISSUE","PDH",
U884="BSS Hardware Issue","BSS",
U884="Sites strategiques, MLL, Pylone, etc.","ENVTECH",
U884="AKTIVCO DEFAUT GE &amp; POWER Cabinet","AKTIVCO",
U884="AKTIVCO Coupure ENEO &amp; Baisse de tension","AKTIVCO GRID ONLY",
U884="Coupure ENEO &amp; Baisse de tension","IHS GRID ONLY",
U884="Defaut GE &amp; POWER Cabinet","IHS",
U884="Sharing","Partners",
U884="Sites strategiques &amp; DataCenter","SST &amp; DC",
U884="Exclu","Exclu",
U884="SAT","SAT",
U884="SPARE-ISSUE","SPARE-ISSUE",
U884="Fiber CAmtel","TRANS_FO_CAMTEL",
U884="Fiber AOF","Fiber AOF",
U884="Projet OCM (HUAWEI)","TRAVAUX-HUAWEI",
U884="Projet OCM (NOKIA)","TRAVAUX-NOKIA",
U884="ACCESS-ISSUE","ACCESS-ISSUE",
U884="Projet OCM (ZTE, NOKIA, autres projets)","TRAVAUX OCM",
U884="No root CAuse","No root cause",
U884="ODU HS","PDH",
U884="IP &amp; VLAN","PDH",
U884="Warehouse HUAWEI","SPARE-ISSUE",
U884="SPARE-HS","SPARE-ISSUE",
U884="Power Telco","BSS",U884="no impacts","no impacts"
),"")</f>
        <v>SPARE-ISSUE</v>
      </c>
      <c r="T884" s="41" t="str" cm="1">
        <f t="array" ref="T884">IFERROR(_xlfn.IFS(
U884="MPR ISSUE","TX ISSUE",
U884="BSS Hardware Issue","RAN ISSUE",
U884="Sites strategiques, MLL, Pylone, etc.","ENVTECH",
U884="AKTIVCO DEFAUT GE &amp; POWER Cabinet","POWER ISSUE",
U884="AKTIVCO Coupure ENEO &amp; Baisse de tension","POWER ISSUE",
U884="Coupure ENEO &amp; Baisse de tension","POWER ISSUE",
U884="Defaut GE &amp; POWER Cabinet","POWER ISSUE",
U884="Sharing","POWER ISSUE",
U884="Sites strategiques &amp; DataCenter","POWER ISSUE",
U884="Exclu","Exclu",
U884="SAT","TX ISSUE",
U884="SPARE-ISSUE","SPARE-ISSUE",
U884="Fiber CAmtel","TX ISSUE",
U884="Fiber AOF","TX ISSUE",
U884="Projet OCM (HUAWEI)","TRAVAUX-HUAWEI",
U884="Projet OCM (NOKIA)","TRAVAUX -NOKIA",
U884="ACCESS-ISSUE","ACCESS-ISSUE",
U884="Projet OCM (ZTE, NOKIA, autres projets)","TRAVAUX OCM",
U884="No root CAuse","No root cause",
U884="ODU HS","TX ISSUE",
U884="IP &amp; VLAN","TX ISSUE",
U884="Warehouse HUAWEI","SPARE-ISSUE",
U884="SPARE-HS","SPARE-ISSUE",
U884="Power Telco","RAN ISSUE",U884="no impacts","no impacts"
),"")</f>
        <v>SPARE-ISSUE</v>
      </c>
      <c r="U884" s="68" t="s">
        <v>5335</v>
      </c>
      <c r="V884" s="41" t="str" cm="1">
        <f t="array" ref="V884">IFERROR(_xlfn.IFS(
U884="MPR ISSUE","ACTIVE",
U884="BSS Hardware Issue","ACTIVE",
U884="Sites strategiques, MLL, Pylone, etc.","PASSIVE",
U884="AKTIVCO DEFAUT GE &amp; POWER Cabinet","PASSIVE",
U884="AKTIVCO Coupure ENEO &amp; Baisse de tension","PASSIVE",
U884="Coupure ENEO &amp; Baisse de tension","PASSIVE",
U884="Defaut GE &amp; POWER Cabinet","PASSIVE",
U884="Sharing","PASSIVE",
U884="Sites strategiques &amp; DataCenter","PASSIVE",
U884="Exclu","Exclu",
U884="SAT","ACTIVE",
U884="SPARE-ISSUE","SPARE-ISSUE",
U884="Fiber CAmtel","ACTIVE",
U884="Fiber AOF","ACTIVE",
U884="Projet OCM (HUAWEI)","PLANNED WORKS",
U884="Projet OCM (NOKIA)","PLANNED WORKS",
U884="ACCESS-ISSUE","ACCESS-ISSUE",
U884="Projet OCM (ZTE, NOKIA, autres projets)","PLANNED WORKS",
U884="No root CAuse","No root cause",
U884="ODU HS","ACTIVE",
U884="IP &amp; VLAN","ACTIVE",
U884="Warehouse HUAWEI","SPARE-ISSUE",
U884="SPARE-HS","SPARE-ISSUE",
U884="Power Telco","ACTIVE", U884="no impacts","no impacts"
),"")</f>
        <v>SPARE-ISSUE</v>
      </c>
      <c r="W884" s="113"/>
      <c r="X884" s="113"/>
      <c r="Y884" s="113"/>
      <c r="Z884" s="113"/>
      <c r="AA884" s="113"/>
      <c r="AB884" s="17" t="s">
        <v>6316</v>
      </c>
      <c r="AC884" s="17" t="str">
        <f>_xlfn.XLOOKUP(B884,'INCIDENT-04-27-2026'!E:E,'INCIDENT-04-27-2026'!F:F,"")</f>
        <v/>
      </c>
      <c r="AD884" s="9"/>
      <c r="AE884" s="7" t="s">
        <v>5465</v>
      </c>
      <c r="AF884" s="6" t="str">
        <f>_xlfn.XLOOKUP(B884,'[13]Input_27-04'!$B:$B,'[13]Input_27-04'!$M:$M,"")</f>
        <v/>
      </c>
      <c r="AG884" s="7"/>
      <c r="AH884" s="3"/>
      <c r="AI884" s="18" t="str">
        <f>_xlfn.XLOOKUP(B884,'[3]Cells Huawei 27042026 10h'!$B:$B,'[3]Cells Huawei 27042026 10h'!$T:$T,"")</f>
        <v/>
      </c>
      <c r="AJ884" s="18" t="str">
        <f>_xlfn.XLOOKUP(B884,'[3]Cells Huawei 27042026 15h'!$B:$B,'[3]Cells Huawei 27042026 15h'!$T:$T,"")</f>
        <v/>
      </c>
      <c r="AK884" s="18" t="str">
        <f>_xlfn.XLOOKUP(B884,'[4]cells down 27042026 11h28'!$B:$B,'[4]cells down 27042026 11h28'!$R:$R,"")</f>
        <v/>
      </c>
      <c r="AL884" s="18" t="str">
        <f>_xlfn.XLOOKUP(B884,'[4]cells down 27042026 18h01'!$B:$B,'[4]cells down 27042026 18h01'!$R:$R,"")</f>
        <v/>
      </c>
      <c r="AM884" s="18" t="str">
        <f>_xlfn.XLOOKUP(B884,'[5]cell downs 27042026 11h'!$B:$B,'[5]cell downs 27042026 11h'!$R:$R,"")</f>
        <v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
      <c r="AN884" s="18" t="str">
        <f>_xlfn.XLOOKUP(B884,'[5]cell downs 27042026 17h40'!$B:$B,'[5]cell downs 27042026 17h40'!$R:$R,"")</f>
        <v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
      <c r="AO884" s="18" t="str">
        <f>_xlfn.XLOOKUP(B884,'[6]ALL SITES DOWN'!$D:$D,'[6]ALL SITES DOWN'!$J:$J,"")</f>
        <v/>
      </c>
      <c r="AP884" s="18" t="str">
        <f>_xlfn.XLOOKUP(B884,'[7]ALL SITES DOWN'!$D:$D,'[7]ALL SITES DOWN'!$J:$J,"")</f>
        <v/>
      </c>
      <c r="AQ884" s="9" t="str">
        <f>_xlfn.XLOOKUP(B884,[8]sheet1!$AC:$AC,[8]sheet1!$AF:$AF,"")</f>
        <v/>
      </c>
      <c r="AR884" s="14"/>
      <c r="AS884" s="14" t="s">
        <v>5465</v>
      </c>
      <c r="AT884" s="14" t="str">
        <f>_xlfn.XLOOKUP(B884,'[9]cell downs 18042026 17h'!$B:$B,'[9]cell downs 18042026 17h'!$B:$B,"")</f>
        <v>SUO_097</v>
      </c>
      <c r="AU884" s="14" t="str">
        <f>_xlfn.XLOOKUP(B884,'[10]Cells Huawei 19042026 15h'!$B:$B,'[10]Cells Huawei 19042026 15h'!$B:$B,"")</f>
        <v/>
      </c>
      <c r="AV884" s="9" t="str">
        <f>_xlfn.XLOOKUP(B884,'[11]cells down 19042026 9H40'!$B:$B,'[11]cells down 19042026 9H40'!$B:$B,"")</f>
        <v/>
      </c>
    </row>
    <row r="885" spans="1:48" hidden="1" x14ac:dyDescent="0.3">
      <c r="A885" s="1" t="s">
        <v>300</v>
      </c>
      <c r="B885" s="8" t="s">
        <v>301</v>
      </c>
      <c r="C885" s="3" t="str">
        <f>_xlfn.XLOOKUP(B885,'[1]daily break down'!$D:$D,'[1]daily break down'!$E:$E,"")</f>
        <v>Douala</v>
      </c>
      <c r="D885" s="1" t="s">
        <v>11</v>
      </c>
      <c r="E885" s="1" t="s">
        <v>302</v>
      </c>
      <c r="F885" s="3" t="s">
        <v>31</v>
      </c>
      <c r="G885" s="1" t="s">
        <v>32</v>
      </c>
      <c r="H885" s="29" t="str">
        <f>_xlfn.XLOOKUP(B885,[2]CALCULATION!$B:$B,[2]CALCULATION!$H:$H,"")</f>
        <v>ZTE</v>
      </c>
      <c r="I885" s="26">
        <v>17.996967323282909</v>
      </c>
      <c r="J885" s="26">
        <v>13.868556899607057</v>
      </c>
      <c r="K885" s="26">
        <v>51.211822231353779</v>
      </c>
      <c r="L885" s="26">
        <v>9.3263013186543482</v>
      </c>
      <c r="M885" s="26">
        <v>0</v>
      </c>
      <c r="N885" s="26">
        <v>0</v>
      </c>
      <c r="O885" s="26">
        <v>0</v>
      </c>
      <c r="P885" s="114" t="s">
        <v>6364</v>
      </c>
      <c r="Q885" s="42" t="s">
        <v>5538</v>
      </c>
      <c r="R885" s="42"/>
      <c r="S885" s="41" t="str" cm="1">
        <f t="array" ref="S885">IFERROR(_xlfn.IFS(
U885="MPR ISSUE","PDH",
U885="BSS Hardware Issue","BSS",
U885="Sites strategiques, MLL, Pylone, etc.","ENVTECH",
U885="AKTIVCO DEFAUT GE &amp; POWER Cabinet","AKTIVCO",
U885="AKTIVCO Coupure ENEO &amp; Baisse de tension","AKTIVCO GRID ONLY",
U885="Coupure ENEO &amp; Baisse de tension","IHS GRID ONLY",
U885="Defaut GE &amp; POWER Cabinet","IHS",
U885="Sharing","Partners",
U885="Sites strategiques &amp; DataCenter","SST &amp; DC",
U885="Exclu","Exclu",
U885="SAT","SAT",
U885="SPARE-ISSUE","SPARE-ISSUE",
U885="Fiber CAmtel","TRANS_FO_CAMTEL",
U885="Fiber AOF","Fiber AOF",
U885="Projet OCM (HUAWEI)","TRAVAUX-HUAWEI",
U885="Projet OCM (NOKIA)","TRAVAUX-NOKIA",
U885="ACCESS-ISSUE","ACCESS-ISSUE",
U885="Projet OCM (ZTE, NOKIA, autres projets)","TRAVAUX OCM",
U885="No root CAuse","No root cause",
U885="ODU HS","PDH",
U885="IP &amp; VLAN","PDH",
U885="Warehouse HUAWEI","SPARE-ISSUE",
U885="SPARE-HS","SPARE-ISSUE",
U885="Power Telco","BSS",U885="no impacts","no impacts"
),"")</f>
        <v>No root cause</v>
      </c>
      <c r="T885" s="41" t="str" cm="1">
        <f t="array" ref="T885">IFERROR(_xlfn.IFS(
U885="MPR ISSUE","TX ISSUE",
U885="BSS Hardware Issue","RAN ISSUE",
U885="Sites strategiques, MLL, Pylone, etc.","ENVTECH",
U885="AKTIVCO DEFAUT GE &amp; POWER Cabinet","POWER ISSUE",
U885="AKTIVCO Coupure ENEO &amp; Baisse de tension","POWER ISSUE",
U885="Coupure ENEO &amp; Baisse de tension","POWER ISSUE",
U885="Defaut GE &amp; POWER Cabinet","POWER ISSUE",
U885="Sharing","POWER ISSUE",
U885="Sites strategiques &amp; DataCenter","POWER ISSUE",
U885="Exclu","Exclu",
U885="SAT","TX ISSUE",
U885="SPARE-ISSUE","SPARE-ISSUE",
U885="Fiber CAmtel","TX ISSUE",
U885="Fiber AOF","TX ISSUE",
U885="Projet OCM (HUAWEI)","TRAVAUX-HUAWEI",
U885="Projet OCM (NOKIA)","TRAVAUX -NOKIA",
U885="ACCESS-ISSUE","ACCESS-ISSUE",
U885="Projet OCM (ZTE, NOKIA, autres projets)","TRAVAUX OCM",
U885="No root CAuse","No root cause",
U885="ODU HS","TX ISSUE",
U885="IP &amp; VLAN","TX ISSUE",
U885="Warehouse HUAWEI","SPARE-ISSUE",
U885="SPARE-HS","SPARE-ISSUE",
U885="Power Telco","RAN ISSUE",U885="no impacts","no impacts"
),"")</f>
        <v>No root cause</v>
      </c>
      <c r="U885" s="68" t="s">
        <v>5691</v>
      </c>
      <c r="V885" s="41" t="str" cm="1">
        <f t="array" ref="V885">IFERROR(_xlfn.IFS(
U885="MPR ISSUE","ACTIVE",
U885="BSS Hardware Issue","ACTIVE",
U885="Sites strategiques, MLL, Pylone, etc.","PASSIVE",
U885="AKTIVCO DEFAUT GE &amp; POWER Cabinet","PASSIVE",
U885="AKTIVCO Coupure ENEO &amp; Baisse de tension","PASSIVE",
U885="Coupure ENEO &amp; Baisse de tension","PASSIVE",
U885="Defaut GE &amp; POWER Cabinet","PASSIVE",
U885="Sharing","PASSIVE",
U885="Sites strategiques &amp; DataCenter","PASSIVE",
U885="Exclu","Exclu",
U885="SAT","ACTIVE",
U885="SPARE-ISSUE","SPARE-ISSUE",
U885="Fiber CAmtel","ACTIVE",
U885="Fiber AOF","ACTIVE",
U885="Projet OCM (HUAWEI)","PLANNED WORKS",
U885="Projet OCM (NOKIA)","PLANNED WORKS",
U885="ACCESS-ISSUE","ACCESS-ISSUE",
U885="Projet OCM (ZTE, NOKIA, autres projets)","PLANNED WORKS",
U885="No root CAuse","No root cause",
U885="ODU HS","ACTIVE",
U885="IP &amp; VLAN","ACTIVE",
U885="Warehouse HUAWEI","SPARE-ISSUE",
U885="SPARE-HS","SPARE-ISSUE",
U885="Power Telco","ACTIVE", U885="no impacts","no impacts"
),"")</f>
        <v>No root cause</v>
      </c>
      <c r="W885" s="113"/>
      <c r="X885" s="113"/>
      <c r="Y885" s="113"/>
      <c r="Z885" s="113"/>
      <c r="AA885" s="113"/>
      <c r="AB885" s="17" t="s">
        <v>5465</v>
      </c>
      <c r="AC885" s="17" t="str">
        <f>_xlfn.XLOOKUP(B885,'INCIDENT-04-27-2026'!E:E,'INCIDENT-04-27-2026'!F:F,"")</f>
        <v/>
      </c>
      <c r="AD885" s="9"/>
      <c r="AE885" s="7" t="s">
        <v>5465</v>
      </c>
      <c r="AF885" s="6" t="str">
        <f>_xlfn.XLOOKUP(B885,'[13]Input_27-04'!$B:$B,'[13]Input_27-04'!$M:$M,"")</f>
        <v/>
      </c>
      <c r="AG885" s="7"/>
      <c r="AH885" s="3"/>
      <c r="AI885" s="18" t="str">
        <f>_xlfn.XLOOKUP(B885,'[3]Cells Huawei 27042026 10h'!$B:$B,'[3]Cells Huawei 27042026 10h'!$T:$T,"")</f>
        <v/>
      </c>
      <c r="AJ885" s="18" t="str">
        <f>_xlfn.XLOOKUP(B885,'[3]Cells Huawei 27042026 15h'!$B:$B,'[3]Cells Huawei 27042026 15h'!$T:$T,"")</f>
        <v/>
      </c>
      <c r="AK885" s="18" t="str">
        <f>_xlfn.XLOOKUP(B885,'[4]cells down 27042026 11h28'!$B:$B,'[4]cells down 27042026 11h28'!$R:$R,"")</f>
        <v/>
      </c>
      <c r="AL885" s="18" t="str">
        <f>_xlfn.XLOOKUP(B885,'[4]cells down 27042026 18h01'!$B:$B,'[4]cells down 27042026 18h01'!$R:$R,"")</f>
        <v/>
      </c>
      <c r="AM885" s="18" t="str">
        <f>_xlfn.XLOOKUP(B885,'[5]cell downs 27042026 11h'!$B:$B,'[5]cell downs 27042026 11h'!$R:$R,"")</f>
        <v/>
      </c>
      <c r="AN885" s="18" t="str">
        <f>_xlfn.XLOOKUP(B885,'[5]cell downs 27042026 17h40'!$B:$B,'[5]cell downs 27042026 17h40'!$R:$R,"")</f>
        <v/>
      </c>
      <c r="AO885" s="18" t="str">
        <f>_xlfn.XLOOKUP(B885,'[6]ALL SITES DOWN'!$D:$D,'[6]ALL SITES DOWN'!$J:$J,"")</f>
        <v/>
      </c>
      <c r="AP885" s="18" t="str">
        <f>_xlfn.XLOOKUP(B885,'[7]ALL SITES DOWN'!$D:$D,'[7]ALL SITES DOWN'!$J:$J,"")</f>
        <v/>
      </c>
      <c r="AQ885" s="9" t="str">
        <f>_xlfn.XLOOKUP(B885,[8]sheet1!$AC:$AC,[8]sheet1!$AF:$AF,"")</f>
        <v/>
      </c>
      <c r="AR885" s="14"/>
      <c r="AS885" s="14" t="s">
        <v>5465</v>
      </c>
      <c r="AT885" s="14" t="str">
        <f>_xlfn.XLOOKUP(B885,'[9]cell downs 18042026 17h'!$B:$B,'[9]cell downs 18042026 17h'!$B:$B,"")</f>
        <v/>
      </c>
      <c r="AU885" s="14" t="str">
        <f>_xlfn.XLOOKUP(B885,'[10]Cells Huawei 19042026 15h'!$B:$B,'[10]Cells Huawei 19042026 15h'!$B:$B,"")</f>
        <v/>
      </c>
      <c r="AV885" s="9" t="str">
        <f>_xlfn.XLOOKUP(B885,'[11]cells down 19042026 9H40'!$B:$B,'[11]cells down 19042026 9H40'!$B:$B,"")</f>
        <v/>
      </c>
    </row>
    <row r="886" spans="1:48" hidden="1" x14ac:dyDescent="0.3">
      <c r="A886" s="1" t="s">
        <v>791</v>
      </c>
      <c r="B886" s="1" t="s">
        <v>792</v>
      </c>
      <c r="C886" s="3" t="str">
        <f>_xlfn.XLOOKUP(B886,'[1]daily break down'!$D:$D,'[1]daily break down'!$E:$E,"")</f>
        <v>Douala</v>
      </c>
      <c r="D886" s="1" t="s">
        <v>21</v>
      </c>
      <c r="E886" s="1" t="s">
        <v>30</v>
      </c>
      <c r="F886" s="3" t="s">
        <v>31</v>
      </c>
      <c r="G886" s="1" t="s">
        <v>32</v>
      </c>
      <c r="H886" s="29" t="str">
        <f>_xlfn.XLOOKUP(B886,[2]CALCULATION!$B:$B,[2]CALCULATION!$H:$H,"")</f>
        <v>ZTE</v>
      </c>
      <c r="I886" s="26">
        <v>0</v>
      </c>
      <c r="J886" s="26">
        <v>9.3316875123062033</v>
      </c>
      <c r="K886" s="26">
        <v>50.419374031555279</v>
      </c>
      <c r="L886" s="26">
        <v>1.3820580538933294</v>
      </c>
      <c r="M886" s="26">
        <v>0</v>
      </c>
      <c r="N886" s="26">
        <v>0</v>
      </c>
      <c r="O886" s="26">
        <v>0</v>
      </c>
      <c r="P886" s="114" t="s">
        <v>6364</v>
      </c>
      <c r="Q886" s="42" t="s">
        <v>5538</v>
      </c>
      <c r="R886" s="42"/>
      <c r="S886" s="41" t="str" cm="1">
        <f t="array" ref="S886">IFERROR(_xlfn.IFS(
U886="MPR ISSUE","PDH",
U886="BSS Hardware Issue","BSS",
U886="Sites strategiques, MLL, Pylone, etc.","ENVTECH",
U886="AKTIVCO DEFAUT GE &amp; POWER Cabinet","AKTIVCO",
U886="AKTIVCO Coupure ENEO &amp; Baisse de tension","AKTIVCO GRID ONLY",
U886="Coupure ENEO &amp; Baisse de tension","IHS GRID ONLY",
U886="Defaut GE &amp; POWER Cabinet","IHS",
U886="Sharing","Partners",
U886="Sites strategiques &amp; DataCenter","SST &amp; DC",
U886="Exclu","Exclu",
U886="SAT","SAT",
U886="SPARE-ISSUE","SPARE-ISSUE",
U886="Fiber CAmtel","TRANS_FO_CAMTEL",
U886="Fiber AOF","Fiber AOF",
U886="Projet OCM (HUAWEI)","TRAVAUX-HUAWEI",
U886="Projet OCM (NOKIA)","TRAVAUX-NOKIA",
U886="ACCESS-ISSUE","ACCESS-ISSUE",
U886="Projet OCM (ZTE, NOKIA, autres projets)","TRAVAUX OCM",
U886="No root CAuse","No root cause",
U886="ODU HS","PDH",
U886="IP &amp; VLAN","PDH",
U886="Warehouse HUAWEI","SPARE-ISSUE",
U886="SPARE-HS","SPARE-ISSUE",
U886="Power Telco","BSS",U886="no impacts","no impacts"
),"")</f>
        <v>No root cause</v>
      </c>
      <c r="T886" s="41" t="str" cm="1">
        <f t="array" ref="T886">IFERROR(_xlfn.IFS(
U886="MPR ISSUE","TX ISSUE",
U886="BSS Hardware Issue","RAN ISSUE",
U886="Sites strategiques, MLL, Pylone, etc.","ENVTECH",
U886="AKTIVCO DEFAUT GE &amp; POWER Cabinet","POWER ISSUE",
U886="AKTIVCO Coupure ENEO &amp; Baisse de tension","POWER ISSUE",
U886="Coupure ENEO &amp; Baisse de tension","POWER ISSUE",
U886="Defaut GE &amp; POWER Cabinet","POWER ISSUE",
U886="Sharing","POWER ISSUE",
U886="Sites strategiques &amp; DataCenter","POWER ISSUE",
U886="Exclu","Exclu",
U886="SAT","TX ISSUE",
U886="SPARE-ISSUE","SPARE-ISSUE",
U886="Fiber CAmtel","TX ISSUE",
U886="Fiber AOF","TX ISSUE",
U886="Projet OCM (HUAWEI)","TRAVAUX-HUAWEI",
U886="Projet OCM (NOKIA)","TRAVAUX -NOKIA",
U886="ACCESS-ISSUE","ACCESS-ISSUE",
U886="Projet OCM (ZTE, NOKIA, autres projets)","TRAVAUX OCM",
U886="No root CAuse","No root cause",
U886="ODU HS","TX ISSUE",
U886="IP &amp; VLAN","TX ISSUE",
U886="Warehouse HUAWEI","SPARE-ISSUE",
U886="SPARE-HS","SPARE-ISSUE",
U886="Power Telco","RAN ISSUE",U886="no impacts","no impacts"
),"")</f>
        <v>No root cause</v>
      </c>
      <c r="U886" s="68" t="s">
        <v>5691</v>
      </c>
      <c r="V886" s="41" t="str" cm="1">
        <f t="array" ref="V886">IFERROR(_xlfn.IFS(
U886="MPR ISSUE","ACTIVE",
U886="BSS Hardware Issue","ACTIVE",
U886="Sites strategiques, MLL, Pylone, etc.","PASSIVE",
U886="AKTIVCO DEFAUT GE &amp; POWER Cabinet","PASSIVE",
U886="AKTIVCO Coupure ENEO &amp; Baisse de tension","PASSIVE",
U886="Coupure ENEO &amp; Baisse de tension","PASSIVE",
U886="Defaut GE &amp; POWER Cabinet","PASSIVE",
U886="Sharing","PASSIVE",
U886="Sites strategiques &amp; DataCenter","PASSIVE",
U886="Exclu","Exclu",
U886="SAT","ACTIVE",
U886="SPARE-ISSUE","SPARE-ISSUE",
U886="Fiber CAmtel","ACTIVE",
U886="Fiber AOF","ACTIVE",
U886="Projet OCM (HUAWEI)","PLANNED WORKS",
U886="Projet OCM (NOKIA)","PLANNED WORKS",
U886="ACCESS-ISSUE","ACCESS-ISSUE",
U886="Projet OCM (ZTE, NOKIA, autres projets)","PLANNED WORKS",
U886="No root CAuse","No root cause",
U886="ODU HS","ACTIVE",
U886="IP &amp; VLAN","ACTIVE",
U886="Warehouse HUAWEI","SPARE-ISSUE",
U886="SPARE-HS","SPARE-ISSUE",
U886="Power Telco","ACTIVE", U886="no impacts","no impacts"
),"")</f>
        <v>No root cause</v>
      </c>
      <c r="W886" s="113"/>
      <c r="X886" s="113"/>
      <c r="Y886" s="113"/>
      <c r="Z886" s="113"/>
      <c r="AA886" s="113"/>
      <c r="AB886" s="17" t="s">
        <v>5465</v>
      </c>
      <c r="AC886" s="17" t="str">
        <f>_xlfn.XLOOKUP(B886,'INCIDENT-04-27-2026'!E:E,'INCIDENT-04-27-2026'!F:F,"")</f>
        <v/>
      </c>
      <c r="AD886" s="9"/>
      <c r="AE886" s="7" t="s">
        <v>5465</v>
      </c>
      <c r="AF886" s="6" t="str">
        <f>_xlfn.XLOOKUP(B886,'[13]Input_27-04'!$B:$B,'[13]Input_27-04'!$M:$M,"")</f>
        <v/>
      </c>
      <c r="AG886" s="7"/>
      <c r="AH886" s="3"/>
      <c r="AI886" s="18" t="str">
        <f>_xlfn.XLOOKUP(B886,'[3]Cells Huawei 27042026 10h'!$B:$B,'[3]Cells Huawei 27042026 10h'!$T:$T,"")</f>
        <v/>
      </c>
      <c r="AJ886" s="18" t="str">
        <f>_xlfn.XLOOKUP(B886,'[3]Cells Huawei 27042026 15h'!$B:$B,'[3]Cells Huawei 27042026 15h'!$T:$T,"")</f>
        <v/>
      </c>
      <c r="AK886" s="18" t="str">
        <f>_xlfn.XLOOKUP(B886,'[4]cells down 27042026 11h28'!$B:$B,'[4]cells down 27042026 11h28'!$R:$R,"")</f>
        <v/>
      </c>
      <c r="AL886" s="18" t="str">
        <f>_xlfn.XLOOKUP(B886,'[4]cells down 27042026 18h01'!$B:$B,'[4]cells down 27042026 18h01'!$R:$R,"")</f>
        <v/>
      </c>
      <c r="AM886" s="18" t="str">
        <f>_xlfn.XLOOKUP(B886,'[5]cell downs 27042026 11h'!$B:$B,'[5]cell downs 27042026 11h'!$R:$R,"")</f>
        <v/>
      </c>
      <c r="AN886" s="18" t="str">
        <f>_xlfn.XLOOKUP(B886,'[5]cell downs 27042026 17h40'!$B:$B,'[5]cell downs 27042026 17h40'!$R:$R,"")</f>
        <v/>
      </c>
      <c r="AO886" s="18" t="str">
        <f>_xlfn.XLOOKUP(B886,'[6]ALL SITES DOWN'!$D:$D,'[6]ALL SITES DOWN'!$J:$J,"")</f>
        <v/>
      </c>
      <c r="AP886" s="18" t="str">
        <f>_xlfn.XLOOKUP(B886,'[7]ALL SITES DOWN'!$D:$D,'[7]ALL SITES DOWN'!$J:$J,"")</f>
        <v/>
      </c>
      <c r="AQ886" s="9" t="str">
        <f>_xlfn.XLOOKUP(B886,[8]sheet1!$AC:$AC,[8]sheet1!$AF:$AF,"")</f>
        <v/>
      </c>
      <c r="AR886" s="14"/>
      <c r="AS886" s="14" t="s">
        <v>5465</v>
      </c>
      <c r="AT886" s="14" t="str">
        <f>_xlfn.XLOOKUP(B886,'[9]cell downs 18042026 17h'!$B:$B,'[9]cell downs 18042026 17h'!$B:$B,"")</f>
        <v/>
      </c>
      <c r="AU886" s="14" t="str">
        <f>_xlfn.XLOOKUP(B886,'[10]Cells Huawei 19042026 15h'!$B:$B,'[10]Cells Huawei 19042026 15h'!$B:$B,"")</f>
        <v/>
      </c>
      <c r="AV886" s="9" t="str">
        <f>_xlfn.XLOOKUP(B886,'[11]cells down 19042026 9H40'!$B:$B,'[11]cells down 19042026 9H40'!$B:$B,"")</f>
        <v/>
      </c>
    </row>
    <row r="887" spans="1:48" hidden="1" x14ac:dyDescent="0.3">
      <c r="A887" s="1" t="s">
        <v>1237</v>
      </c>
      <c r="B887" s="1" t="s">
        <v>1238</v>
      </c>
      <c r="C887" s="3" t="str">
        <f>_xlfn.XLOOKUP(B887,'[1]daily break down'!$D:$D,'[1]daily break down'!$E:$E,"")</f>
        <v>Yaounde</v>
      </c>
      <c r="D887" s="1" t="s">
        <v>21</v>
      </c>
      <c r="E887" s="1" t="s">
        <v>125</v>
      </c>
      <c r="F887" s="3" t="s">
        <v>37</v>
      </c>
      <c r="G887" s="1" t="s">
        <v>38</v>
      </c>
      <c r="H887" s="29" t="str">
        <f>_xlfn.XLOOKUP(B887,[2]CALCULATION!$B:$B,[2]CALCULATION!$H:$H,"")</f>
        <v>ZTE</v>
      </c>
      <c r="I887" s="26">
        <v>42.695322643700806</v>
      </c>
      <c r="J887" s="26">
        <v>3.7213069260029727</v>
      </c>
      <c r="K887" s="26">
        <v>48.991854363030882</v>
      </c>
      <c r="L887" s="26">
        <v>13.868556899607057</v>
      </c>
      <c r="M887" s="26">
        <v>40.030458746750448</v>
      </c>
      <c r="N887" s="26">
        <v>0</v>
      </c>
      <c r="O887" s="26">
        <v>0</v>
      </c>
      <c r="P887" s="114" t="s">
        <v>6364</v>
      </c>
      <c r="Q887" s="42" t="s">
        <v>5538</v>
      </c>
      <c r="R887" s="42"/>
      <c r="S887" s="41" t="str" cm="1">
        <f t="array" ref="S887">IFERROR(_xlfn.IFS(
U887="MPR ISSUE","PDH",
U887="BSS Hardware Issue","BSS",
U887="Sites strategiques, MLL, Pylone, etc.","ENVTECH",
U887="AKTIVCO DEFAUT GE &amp; POWER Cabinet","AKTIVCO",
U887="AKTIVCO Coupure ENEO &amp; Baisse de tension","AKTIVCO GRID ONLY",
U887="Coupure ENEO &amp; Baisse de tension","IHS GRID ONLY",
U887="Defaut GE &amp; POWER Cabinet","IHS",
U887="Sharing","Partners",
U887="Sites strategiques &amp; DataCenter","SST &amp; DC",
U887="Exclu","Exclu",
U887="SAT","SAT",
U887="SPARE-ISSUE","SPARE-ISSUE",
U887="Fiber CAmtel","TRANS_FO_CAMTEL",
U887="Fiber AOF","Fiber AOF",
U887="Projet OCM (HUAWEI)","TRAVAUX-HUAWEI",
U887="Projet OCM (NOKIA)","TRAVAUX-NOKIA",
U887="ACCESS-ISSUE","ACCESS-ISSUE",
U887="Projet OCM (ZTE, NOKIA, autres projets)","TRAVAUX OCM",
U887="No root CAuse","No root cause",
U887="ODU HS","PDH",
U887="IP &amp; VLAN","PDH",
U887="Warehouse HUAWEI","SPARE-ISSUE",
U887="SPARE-HS","SPARE-ISSUE",
U887="Power Telco","BSS",U887="no impacts","no impacts"
),"")</f>
        <v>No root cause</v>
      </c>
      <c r="T887" s="41" t="str" cm="1">
        <f t="array" ref="T887">IFERROR(_xlfn.IFS(
U887="MPR ISSUE","TX ISSUE",
U887="BSS Hardware Issue","RAN ISSUE",
U887="Sites strategiques, MLL, Pylone, etc.","ENVTECH",
U887="AKTIVCO DEFAUT GE &amp; POWER Cabinet","POWER ISSUE",
U887="AKTIVCO Coupure ENEO &amp; Baisse de tension","POWER ISSUE",
U887="Coupure ENEO &amp; Baisse de tension","POWER ISSUE",
U887="Defaut GE &amp; POWER Cabinet","POWER ISSUE",
U887="Sharing","POWER ISSUE",
U887="Sites strategiques &amp; DataCenter","POWER ISSUE",
U887="Exclu","Exclu",
U887="SAT","TX ISSUE",
U887="SPARE-ISSUE","SPARE-ISSUE",
U887="Fiber CAmtel","TX ISSUE",
U887="Fiber AOF","TX ISSUE",
U887="Projet OCM (HUAWEI)","TRAVAUX-HUAWEI",
U887="Projet OCM (NOKIA)","TRAVAUX -NOKIA",
U887="ACCESS-ISSUE","ACCESS-ISSUE",
U887="Projet OCM (ZTE, NOKIA, autres projets)","TRAVAUX OCM",
U887="No root CAuse","No root cause",
U887="ODU HS","TX ISSUE",
U887="IP &amp; VLAN","TX ISSUE",
U887="Warehouse HUAWEI","SPARE-ISSUE",
U887="SPARE-HS","SPARE-ISSUE",
U887="Power Telco","RAN ISSUE",U887="no impacts","no impacts"
),"")</f>
        <v>No root cause</v>
      </c>
      <c r="U887" s="68" t="s">
        <v>5691</v>
      </c>
      <c r="V887" s="41" t="str" cm="1">
        <f t="array" ref="V887">IFERROR(_xlfn.IFS(
U887="MPR ISSUE","ACTIVE",
U887="BSS Hardware Issue","ACTIVE",
U887="Sites strategiques, MLL, Pylone, etc.","PASSIVE",
U887="AKTIVCO DEFAUT GE &amp; POWER Cabinet","PASSIVE",
U887="AKTIVCO Coupure ENEO &amp; Baisse de tension","PASSIVE",
U887="Coupure ENEO &amp; Baisse de tension","PASSIVE",
U887="Defaut GE &amp; POWER Cabinet","PASSIVE",
U887="Sharing","PASSIVE",
U887="Sites strategiques &amp; DataCenter","PASSIVE",
U887="Exclu","Exclu",
U887="SAT","ACTIVE",
U887="SPARE-ISSUE","SPARE-ISSUE",
U887="Fiber CAmtel","ACTIVE",
U887="Fiber AOF","ACTIVE",
U887="Projet OCM (HUAWEI)","PLANNED WORKS",
U887="Projet OCM (NOKIA)","PLANNED WORKS",
U887="ACCESS-ISSUE","ACCESS-ISSUE",
U887="Projet OCM (ZTE, NOKIA, autres projets)","PLANNED WORKS",
U887="No root CAuse","No root cause",
U887="ODU HS","ACTIVE",
U887="IP &amp; VLAN","ACTIVE",
U887="Warehouse HUAWEI","SPARE-ISSUE",
U887="SPARE-HS","SPARE-ISSUE",
U887="Power Telco","ACTIVE", U887="no impacts","no impacts"
),"")</f>
        <v>No root cause</v>
      </c>
      <c r="W887" s="113"/>
      <c r="X887" s="113"/>
      <c r="Y887" s="113"/>
      <c r="Z887" s="113"/>
      <c r="AA887" s="113"/>
      <c r="AB887" s="17" t="s">
        <v>5465</v>
      </c>
      <c r="AC887" s="17" t="str">
        <f>_xlfn.XLOOKUP(B887,'INCIDENT-04-27-2026'!E:E,'INCIDENT-04-27-2026'!F:F,"")</f>
        <v/>
      </c>
      <c r="AD887" s="9"/>
      <c r="AE887" s="7" t="s">
        <v>5465</v>
      </c>
      <c r="AF887" s="6" t="str">
        <f>_xlfn.XLOOKUP(B887,'[13]Input_27-04'!$B:$B,'[13]Input_27-04'!$M:$M,"")</f>
        <v/>
      </c>
      <c r="AG887" s="7"/>
      <c r="AH887" s="3"/>
      <c r="AI887" s="18" t="str">
        <f>_xlfn.XLOOKUP(B887,'[3]Cells Huawei 27042026 10h'!$B:$B,'[3]Cells Huawei 27042026 10h'!$T:$T,"")</f>
        <v/>
      </c>
      <c r="AJ887" s="18" t="str">
        <f>_xlfn.XLOOKUP(B887,'[3]Cells Huawei 27042026 15h'!$B:$B,'[3]Cells Huawei 27042026 15h'!$T:$T,"")</f>
        <v/>
      </c>
      <c r="AK887" s="18" t="str">
        <f>_xlfn.XLOOKUP(B887,'[4]cells down 27042026 11h28'!$B:$B,'[4]cells down 27042026 11h28'!$R:$R,"")</f>
        <v/>
      </c>
      <c r="AL887" s="18" t="str">
        <f>_xlfn.XLOOKUP(B887,'[4]cells down 27042026 18h01'!$B:$B,'[4]cells down 27042026 18h01'!$R:$R,"")</f>
        <v/>
      </c>
      <c r="AM887" s="18" t="str">
        <f>_xlfn.XLOOKUP(B887,'[5]cell downs 27042026 11h'!$B:$B,'[5]cell downs 27042026 11h'!$R:$R,"")</f>
        <v/>
      </c>
      <c r="AN887" s="18" t="str">
        <f>_xlfn.XLOOKUP(B887,'[5]cell downs 27042026 17h40'!$B:$B,'[5]cell downs 27042026 17h40'!$R:$R,"")</f>
        <v/>
      </c>
      <c r="AO887" s="18" t="str">
        <f>_xlfn.XLOOKUP(B887,'[6]ALL SITES DOWN'!$D:$D,'[6]ALL SITES DOWN'!$J:$J,"")</f>
        <v/>
      </c>
      <c r="AP887" s="18" t="str">
        <f>_xlfn.XLOOKUP(B887,'[7]ALL SITES DOWN'!$D:$D,'[7]ALL SITES DOWN'!$J:$J,"")</f>
        <v/>
      </c>
      <c r="AQ887" s="9" t="str">
        <f>_xlfn.XLOOKUP(B887,[8]sheet1!$AC:$AC,[8]sheet1!$AF:$AF,"")</f>
        <v/>
      </c>
      <c r="AR887" s="14"/>
      <c r="AS887" s="14" t="s">
        <v>5465</v>
      </c>
      <c r="AT887" s="14" t="str">
        <f>_xlfn.XLOOKUP(B887,'[9]cell downs 18042026 17h'!$B:$B,'[9]cell downs 18042026 17h'!$B:$B,"")</f>
        <v/>
      </c>
      <c r="AU887" s="14" t="str">
        <f>_xlfn.XLOOKUP(B887,'[10]Cells Huawei 19042026 15h'!$B:$B,'[10]Cells Huawei 19042026 15h'!$B:$B,"")</f>
        <v/>
      </c>
      <c r="AV887" s="9" t="str">
        <f>_xlfn.XLOOKUP(B887,'[11]cells down 19042026 9H40'!$B:$B,'[11]cells down 19042026 9H40'!$B:$B,"")</f>
        <v/>
      </c>
    </row>
    <row r="888" spans="1:48" hidden="1" x14ac:dyDescent="0.3">
      <c r="A888" s="1" t="s">
        <v>1589</v>
      </c>
      <c r="B888" s="8" t="s">
        <v>1590</v>
      </c>
      <c r="C888" s="3" t="str">
        <f>_xlfn.XLOOKUP(B888,'[1]daily break down'!$D:$D,'[1]daily break down'!$E:$E,"")</f>
        <v>Yaounde</v>
      </c>
      <c r="D888" s="1" t="s">
        <v>11</v>
      </c>
      <c r="E888" s="1" t="s">
        <v>302</v>
      </c>
      <c r="F888" s="3" t="s">
        <v>37</v>
      </c>
      <c r="G888" s="1" t="s">
        <v>38</v>
      </c>
      <c r="H888" s="29" t="str">
        <f>_xlfn.XLOOKUP(B888,[2]CALCULATION!$B:$B,[2]CALCULATION!$H:$H,"")</f>
        <v>ZTE</v>
      </c>
      <c r="I888" s="26">
        <v>5.5752454820179966E-2</v>
      </c>
      <c r="J888" s="26">
        <v>0.52600996481495765</v>
      </c>
      <c r="K888" s="26">
        <v>40.477673335559146</v>
      </c>
      <c r="L888" s="26">
        <v>0</v>
      </c>
      <c r="M888" s="26">
        <v>0.38730656074056991</v>
      </c>
      <c r="N888" s="26">
        <v>0</v>
      </c>
      <c r="O888" s="26">
        <v>0</v>
      </c>
      <c r="P888" s="114" t="s">
        <v>6364</v>
      </c>
      <c r="Q888" s="42" t="s">
        <v>5538</v>
      </c>
      <c r="R888" s="42"/>
      <c r="S888" s="41" t="str" cm="1">
        <f t="array" ref="S888">IFERROR(_xlfn.IFS(
U888="MPR ISSUE","PDH",
U888="BSS Hardware Issue","BSS",
U888="Sites strategiques, MLL, Pylone, etc.","ENVTECH",
U888="AKTIVCO DEFAUT GE &amp; POWER Cabinet","AKTIVCO",
U888="AKTIVCO Coupure ENEO &amp; Baisse de tension","AKTIVCO GRID ONLY",
U888="Coupure ENEO &amp; Baisse de tension","IHS GRID ONLY",
U888="Defaut GE &amp; POWER Cabinet","IHS",
U888="Sharing","Partners",
U888="Sites strategiques &amp; DataCenter","SST &amp; DC",
U888="Exclu","Exclu",
U888="SAT","SAT",
U888="SPARE-ISSUE","SPARE-ISSUE",
U888="Fiber CAmtel","TRANS_FO_CAMTEL",
U888="Fiber AOF","Fiber AOF",
U888="Projet OCM (HUAWEI)","TRAVAUX-HUAWEI",
U888="Projet OCM (NOKIA)","TRAVAUX-NOKIA",
U888="ACCESS-ISSUE","ACCESS-ISSUE",
U888="Projet OCM (ZTE, NOKIA, autres projets)","TRAVAUX OCM",
U888="No root CAuse","No root cause",
U888="ODU HS","PDH",
U888="IP &amp; VLAN","PDH",
U888="Warehouse HUAWEI","SPARE-ISSUE",
U888="SPARE-HS","SPARE-ISSUE",
U888="Power Telco","BSS",U888="no impacts","no impacts"
),"")</f>
        <v>No root cause</v>
      </c>
      <c r="T888" s="41" t="str" cm="1">
        <f t="array" ref="T888">IFERROR(_xlfn.IFS(
U888="MPR ISSUE","TX ISSUE",
U888="BSS Hardware Issue","RAN ISSUE",
U888="Sites strategiques, MLL, Pylone, etc.","ENVTECH",
U888="AKTIVCO DEFAUT GE &amp; POWER Cabinet","POWER ISSUE",
U888="AKTIVCO Coupure ENEO &amp; Baisse de tension","POWER ISSUE",
U888="Coupure ENEO &amp; Baisse de tension","POWER ISSUE",
U888="Defaut GE &amp; POWER Cabinet","POWER ISSUE",
U888="Sharing","POWER ISSUE",
U888="Sites strategiques &amp; DataCenter","POWER ISSUE",
U888="Exclu","Exclu",
U888="SAT","TX ISSUE",
U888="SPARE-ISSUE","SPARE-ISSUE",
U888="Fiber CAmtel","TX ISSUE",
U888="Fiber AOF","TX ISSUE",
U888="Projet OCM (HUAWEI)","TRAVAUX-HUAWEI",
U888="Projet OCM (NOKIA)","TRAVAUX -NOKIA",
U888="ACCESS-ISSUE","ACCESS-ISSUE",
U888="Projet OCM (ZTE, NOKIA, autres projets)","TRAVAUX OCM",
U888="No root CAuse","No root cause",
U888="ODU HS","TX ISSUE",
U888="IP &amp; VLAN","TX ISSUE",
U888="Warehouse HUAWEI","SPARE-ISSUE",
U888="SPARE-HS","SPARE-ISSUE",
U888="Power Telco","RAN ISSUE",U888="no impacts","no impacts"
),"")</f>
        <v>No root cause</v>
      </c>
      <c r="U888" s="68" t="s">
        <v>5691</v>
      </c>
      <c r="V888" s="41" t="str" cm="1">
        <f t="array" ref="V888">IFERROR(_xlfn.IFS(
U888="MPR ISSUE","ACTIVE",
U888="BSS Hardware Issue","ACTIVE",
U888="Sites strategiques, MLL, Pylone, etc.","PASSIVE",
U888="AKTIVCO DEFAUT GE &amp; POWER Cabinet","PASSIVE",
U888="AKTIVCO Coupure ENEO &amp; Baisse de tension","PASSIVE",
U888="Coupure ENEO &amp; Baisse de tension","PASSIVE",
U888="Defaut GE &amp; POWER Cabinet","PASSIVE",
U888="Sharing","PASSIVE",
U888="Sites strategiques &amp; DataCenter","PASSIVE",
U888="Exclu","Exclu",
U888="SAT","ACTIVE",
U888="SPARE-ISSUE","SPARE-ISSUE",
U888="Fiber CAmtel","ACTIVE",
U888="Fiber AOF","ACTIVE",
U888="Projet OCM (HUAWEI)","PLANNED WORKS",
U888="Projet OCM (NOKIA)","PLANNED WORKS",
U888="ACCESS-ISSUE","ACCESS-ISSUE",
U888="Projet OCM (ZTE, NOKIA, autres projets)","PLANNED WORKS",
U888="No root CAuse","No root cause",
U888="ODU HS","ACTIVE",
U888="IP &amp; VLAN","ACTIVE",
U888="Warehouse HUAWEI","SPARE-ISSUE",
U888="SPARE-HS","SPARE-ISSUE",
U888="Power Telco","ACTIVE", U888="no impacts","no impacts"
),"")</f>
        <v>No root cause</v>
      </c>
      <c r="W888" s="113"/>
      <c r="X888" s="113"/>
      <c r="Y888" s="113"/>
      <c r="Z888" s="113"/>
      <c r="AA888" s="113"/>
      <c r="AB888" s="17" t="s">
        <v>6317</v>
      </c>
      <c r="AC888" s="17" t="str">
        <f>_xlfn.XLOOKUP(B888,'INCIDENT-04-27-2026'!E:E,'INCIDENT-04-27-2026'!F:F,"")</f>
        <v/>
      </c>
      <c r="AD888" s="9"/>
      <c r="AE888" s="7" t="s">
        <v>5465</v>
      </c>
      <c r="AF888" s="6" t="str">
        <f>_xlfn.XLOOKUP(B888,'[13]Input_27-04'!$B:$B,'[13]Input_27-04'!$M:$M,"")</f>
        <v/>
      </c>
      <c r="AG888" s="7"/>
      <c r="AH888" s="3"/>
      <c r="AI888" s="18" t="str">
        <f>_xlfn.XLOOKUP(B888,'[3]Cells Huawei 27042026 10h'!$B:$B,'[3]Cells Huawei 27042026 10h'!$T:$T,"")</f>
        <v/>
      </c>
      <c r="AJ888" s="18" t="str">
        <f>_xlfn.XLOOKUP(B888,'[3]Cells Huawei 27042026 15h'!$B:$B,'[3]Cells Huawei 27042026 15h'!$T:$T,"")</f>
        <v/>
      </c>
      <c r="AK888" s="18" t="str">
        <f>_xlfn.XLOOKUP(B888,'[4]cells down 27042026 11h28'!$B:$B,'[4]cells down 27042026 11h28'!$R:$R,"")</f>
        <v>(04/27/2026 cell zte):-24/04/2026 : Besoin d'analyse BO RAN</v>
      </c>
      <c r="AL888" s="18" t="str">
        <f>_xlfn.XLOOKUP(B888,'[4]cells down 27042026 18h01'!$B:$B,'[4]cells down 27042026 18h01'!$R:$R,"")</f>
        <v>(04/27/2026 cell zte):-24/04/2026 : Besoin d'analyse BO RAN</v>
      </c>
      <c r="AM888" s="18" t="str">
        <f>_xlfn.XLOOKUP(B888,'[5]cell downs 27042026 11h'!$B:$B,'[5]cell downs 27042026 11h'!$R:$R,"")</f>
        <v/>
      </c>
      <c r="AN888" s="18" t="str">
        <f>_xlfn.XLOOKUP(B888,'[5]cell downs 27042026 17h40'!$B:$B,'[5]cell downs 27042026 17h40'!$R:$R,"")</f>
        <v/>
      </c>
      <c r="AO888" s="18" t="str">
        <f>_xlfn.XLOOKUP(B888,'[6]ALL SITES DOWN'!$D:$D,'[6]ALL SITES DOWN'!$J:$J,"")</f>
        <v/>
      </c>
      <c r="AP888" s="18" t="str">
        <f>_xlfn.XLOOKUP(B888,'[7]ALL SITES DOWN'!$D:$D,'[7]ALL SITES DOWN'!$J:$J,"")</f>
        <v/>
      </c>
      <c r="AQ888" s="9" t="str">
        <f>_xlfn.XLOOKUP(B888,[8]sheet1!$AC:$AC,[8]sheet1!$AF:$AF,"")</f>
        <v/>
      </c>
      <c r="AR888" s="14"/>
      <c r="AS888" s="14" t="s">
        <v>5465</v>
      </c>
      <c r="AT888" s="14" t="str">
        <f>_xlfn.XLOOKUP(B888,'[9]cell downs 18042026 17h'!$B:$B,'[9]cell downs 18042026 17h'!$B:$B,"")</f>
        <v/>
      </c>
      <c r="AU888" s="14" t="str">
        <f>_xlfn.XLOOKUP(B888,'[10]Cells Huawei 19042026 15h'!$B:$B,'[10]Cells Huawei 19042026 15h'!$B:$B,"")</f>
        <v/>
      </c>
      <c r="AV888" s="9" t="str">
        <f>_xlfn.XLOOKUP(B888,'[11]cells down 19042026 9H40'!$B:$B,'[11]cells down 19042026 9H40'!$B:$B,"")</f>
        <v>CTR_090</v>
      </c>
    </row>
    <row r="889" spans="1:48" hidden="1" x14ac:dyDescent="0.3">
      <c r="A889" s="2" t="s">
        <v>2078</v>
      </c>
      <c r="B889" s="8" t="s">
        <v>2079</v>
      </c>
      <c r="C889" s="3" t="str">
        <f>_xlfn.XLOOKUP(B889,'[1]daily break down'!$D:$D,'[1]daily break down'!$E:$E,"")</f>
        <v>EXTREME-NORD</v>
      </c>
      <c r="D889" s="1" t="s">
        <v>11</v>
      </c>
      <c r="E889" s="1" t="s">
        <v>12</v>
      </c>
      <c r="F889" s="3" t="s">
        <v>55</v>
      </c>
      <c r="G889" s="1" t="s">
        <v>2080</v>
      </c>
      <c r="H889" s="28" t="str">
        <f>_xlfn.XLOOKUP(B889,[2]CALCULATION!$B:$B,[2]CALCULATION!$H:$H,"")</f>
        <v>NOKIA</v>
      </c>
      <c r="I889" s="26">
        <v>0</v>
      </c>
      <c r="J889" s="26">
        <v>0</v>
      </c>
      <c r="K889" s="26">
        <v>4.2803692548627715E-4</v>
      </c>
      <c r="L889" s="26">
        <v>5.6431758578693016E-2</v>
      </c>
      <c r="M889" s="26">
        <v>1.6565568910806672</v>
      </c>
      <c r="N889" s="26">
        <v>0</v>
      </c>
      <c r="O889" s="26">
        <v>0</v>
      </c>
      <c r="P889" s="114" t="s">
        <v>6364</v>
      </c>
      <c r="Q889" s="42" t="s">
        <v>6353</v>
      </c>
      <c r="R889" s="42"/>
      <c r="S889" s="41" t="str" cm="1">
        <f t="array" ref="S889">IFERROR(_xlfn.IFS(
U889="MPR ISSUE","PDH",
U889="BSS Hardware Issue","BSS",
U889="Sites strategiques, MLL, Pylone, etc.","ENVTECH",
U889="AKTIVCO DEFAUT GE &amp; POWER Cabinet","AKTIVCO",
U889="AKTIVCO Coupure ENEO &amp; Baisse de tension","AKTIVCO GRID ONLY",
U889="Coupure ENEO &amp; Baisse de tension","IHS GRID ONLY",
U889="Defaut GE &amp; POWER Cabinet","IHS",
U889="Sharing","Partners",
U889="Sites strategiques &amp; DataCenter","SST &amp; DC",
U889="Exclu","Exclu",
U889="SAT","SAT",
U889="SPARE-ISSUE","SPARE-ISSUE",
U889="Fiber CAmtel","TRANS_FO_CAMTEL",
U889="Fiber AOF","Fiber AOF",
U889="Projet OCM (HUAWEI)","TRAVAUX-HUAWEI",
U889="Projet OCM (NOKIA)","TRAVAUX-NOKIA",
U889="ACCESS-ISSUE","ACCESS-ISSUE",
U889="Projet OCM (ZTE, NOKIA, autres projets)","TRAVAUX OCM",
U889="No root CAuse","No root cause",
U889="ODU HS","PDH",
U889="IP &amp; VLAN","PDH",
U889="Warehouse HUAWEI","SPARE-ISSUE",
U889="SPARE-HS","SPARE-ISSUE",
U889="Power Telco","BSS",U889="no impacts","no impacts"
),"")</f>
        <v/>
      </c>
      <c r="T889" s="41" t="str" cm="1">
        <f t="array" ref="T889">IFERROR(_xlfn.IFS(
U889="MPR ISSUE","TX ISSUE",
U889="BSS Hardware Issue","RAN ISSUE",
U889="Sites strategiques, MLL, Pylone, etc.","ENVTECH",
U889="AKTIVCO DEFAUT GE &amp; POWER Cabinet","POWER ISSUE",
U889="AKTIVCO Coupure ENEO &amp; Baisse de tension","POWER ISSUE",
U889="Coupure ENEO &amp; Baisse de tension","POWER ISSUE",
U889="Defaut GE &amp; POWER Cabinet","POWER ISSUE",
U889="Sharing","POWER ISSUE",
U889="Sites strategiques &amp; DataCenter","POWER ISSUE",
U889="Exclu","Exclu",
U889="SAT","TX ISSUE",
U889="SPARE-ISSUE","SPARE-ISSUE",
U889="Fiber CAmtel","TX ISSUE",
U889="Fiber AOF","TX ISSUE",
U889="Projet OCM (HUAWEI)","TRAVAUX-HUAWEI",
U889="Projet OCM (NOKIA)","TRAVAUX -NOKIA",
U889="ACCESS-ISSUE","ACCESS-ISSUE",
U889="Projet OCM (ZTE, NOKIA, autres projets)","TRAVAUX OCM",
U889="No root CAuse","No root cause",
U889="ODU HS","TX ISSUE",
U889="IP &amp; VLAN","TX ISSUE",
U889="Warehouse HUAWEI","SPARE-ISSUE",
U889="SPARE-HS","SPARE-ISSUE",
U889="Power Telco","RAN ISSUE",U889="no impacts","no impacts"
),"")</f>
        <v/>
      </c>
      <c r="U889" s="68"/>
      <c r="V889" s="41" t="str" cm="1">
        <f t="array" ref="V889">IFERROR(_xlfn.IFS(
U889="MPR ISSUE","ACTIVE",
U889="BSS Hardware Issue","ACTIVE",
U889="Sites strategiques, MLL, Pylone, etc.","PASSIVE",
U889="AKTIVCO DEFAUT GE &amp; POWER Cabinet","PASSIVE",
U889="AKTIVCO Coupure ENEO &amp; Baisse de tension","PASSIVE",
U889="Coupure ENEO &amp; Baisse de tension","PASSIVE",
U889="Defaut GE &amp; POWER Cabinet","PASSIVE",
U889="Sharing","PASSIVE",
U889="Sites strategiques &amp; DataCenter","PASSIVE",
U889="Exclu","Exclu",
U889="SAT","ACTIVE",
U889="SPARE-ISSUE","SPARE-ISSUE",
U889="Fiber CAmtel","ACTIVE",
U889="Fiber AOF","ACTIVE",
U889="Projet OCM (HUAWEI)","PLANNED WORKS",
U889="Projet OCM (NOKIA)","PLANNED WORKS",
U889="ACCESS-ISSUE","ACCESS-ISSUE",
U889="Projet OCM (ZTE, NOKIA, autres projets)","PLANNED WORKS",
U889="No root CAuse","No root cause",
U889="ODU HS","ACTIVE",
U889="IP &amp; VLAN","ACTIVE",
U889="Warehouse HUAWEI","SPARE-ISSUE",
U889="SPARE-HS","SPARE-ISSUE",
U889="Power Telco","ACTIVE", U889="no impacts","no impacts"
),"")</f>
        <v/>
      </c>
      <c r="W889" s="113"/>
      <c r="X889" s="113"/>
      <c r="Y889" s="113"/>
      <c r="Z889" s="113"/>
      <c r="AA889" s="113"/>
      <c r="AB889" s="17" t="s">
        <v>5465</v>
      </c>
      <c r="AC889" s="17" t="str">
        <f>_xlfn.XLOOKUP(B889,'INCIDENT-04-27-2026'!E:E,'INCIDENT-04-27-2026'!F:F,"")</f>
        <v/>
      </c>
      <c r="AD889" s="9"/>
      <c r="AE889" s="7" t="s">
        <v>5465</v>
      </c>
      <c r="AF889" s="6" t="str">
        <f>_xlfn.XLOOKUP(B889,'[13]Input_27-04'!$B:$B,'[13]Input_27-04'!$M:$M,"")</f>
        <v/>
      </c>
      <c r="AG889" s="7"/>
      <c r="AH889" s="3"/>
      <c r="AI889" s="18" t="str">
        <f>_xlfn.XLOOKUP(B889,'[3]Cells Huawei 27042026 10h'!$B:$B,'[3]Cells Huawei 27042026 10h'!$T:$T,"")</f>
        <v/>
      </c>
      <c r="AJ889" s="18" t="str">
        <f>_xlfn.XLOOKUP(B889,'[3]Cells Huawei 27042026 15h'!$B:$B,'[3]Cells Huawei 27042026 15h'!$T:$T,"")</f>
        <v/>
      </c>
      <c r="AK889" s="18" t="str">
        <f>_xlfn.XLOOKUP(B889,'[4]cells down 27042026 11h28'!$B:$B,'[4]cells down 27042026 11h28'!$R:$R,"")</f>
        <v/>
      </c>
      <c r="AL889" s="18" t="str">
        <f>_xlfn.XLOOKUP(B889,'[4]cells down 27042026 18h01'!$B:$B,'[4]cells down 27042026 18h01'!$R:$R,"")</f>
        <v/>
      </c>
      <c r="AM889" s="18" t="str">
        <f>_xlfn.XLOOKUP(B889,'[5]cell downs 27042026 11h'!$B:$B,'[5]cell downs 27042026 11h'!$R:$R,"")</f>
        <v/>
      </c>
      <c r="AN889" s="18" t="str">
        <f>_xlfn.XLOOKUP(B889,'[5]cell downs 27042026 17h40'!$B:$B,'[5]cell downs 27042026 17h40'!$R:$R,"")</f>
        <v/>
      </c>
      <c r="AO889" s="18" t="str">
        <f>_xlfn.XLOOKUP(B889,'[6]ALL SITES DOWN'!$D:$D,'[6]ALL SITES DOWN'!$J:$J,"")</f>
        <v/>
      </c>
      <c r="AP889" s="18" t="str">
        <f>_xlfn.XLOOKUP(B889,'[7]ALL SITES DOWN'!$D:$D,'[7]ALL SITES DOWN'!$J:$J,"")</f>
        <v/>
      </c>
      <c r="AQ889" s="9" t="str">
        <f>_xlfn.XLOOKUP(B889,[8]sheet1!$AC:$AC,[8]sheet1!$AF:$AF,"")</f>
        <v/>
      </c>
      <c r="AR889" s="14"/>
      <c r="AS889" s="14" t="s">
        <v>5465</v>
      </c>
      <c r="AT889" s="14" t="str">
        <f>_xlfn.XLOOKUP(B889,'[9]cell downs 18042026 17h'!$B:$B,'[9]cell downs 18042026 17h'!$B:$B,"")</f>
        <v/>
      </c>
      <c r="AU889" s="14" t="str">
        <f>_xlfn.XLOOKUP(B889,'[10]Cells Huawei 19042026 15h'!$B:$B,'[10]Cells Huawei 19042026 15h'!$B:$B,"")</f>
        <v/>
      </c>
      <c r="AV889" s="9" t="str">
        <f>_xlfn.XLOOKUP(B889,'[11]cells down 19042026 9H40'!$B:$B,'[11]cells down 19042026 9H40'!$B:$B,"")</f>
        <v/>
      </c>
    </row>
    <row r="890" spans="1:48" hidden="1" x14ac:dyDescent="0.3">
      <c r="A890" s="1" t="s">
        <v>3314</v>
      </c>
      <c r="B890" s="8" t="s">
        <v>3315</v>
      </c>
      <c r="C890" s="3" t="str">
        <f>_xlfn.XLOOKUP(B890,'[1]daily break down'!$D:$D,'[1]daily break down'!$E:$E,"")</f>
        <v>Yaounde</v>
      </c>
      <c r="D890" s="1" t="s">
        <v>21</v>
      </c>
      <c r="E890" s="1" t="s">
        <v>36</v>
      </c>
      <c r="F890" s="3" t="s">
        <v>37</v>
      </c>
      <c r="G890" s="1" t="s">
        <v>38</v>
      </c>
      <c r="H890" s="29" t="str">
        <f>_xlfn.XLOOKUP(B890,[2]CALCULATION!$B:$B,[2]CALCULATION!$H:$H,"")</f>
        <v>ZTE</v>
      </c>
      <c r="I890" s="26">
        <v>0</v>
      </c>
      <c r="J890" s="26">
        <v>4.9063230346457072</v>
      </c>
      <c r="K890" s="26">
        <v>38.028382030231199</v>
      </c>
      <c r="L890" s="26">
        <v>0</v>
      </c>
      <c r="M890" s="26">
        <v>0</v>
      </c>
      <c r="N890" s="26">
        <v>0</v>
      </c>
      <c r="O890" s="26">
        <v>0</v>
      </c>
      <c r="P890" s="114" t="s">
        <v>6364</v>
      </c>
      <c r="Q890" s="42" t="s">
        <v>5538</v>
      </c>
      <c r="R890" s="42"/>
      <c r="S890" s="41" t="str" cm="1">
        <f t="array" ref="S890">IFERROR(_xlfn.IFS(
U890="MPR ISSUE","PDH",
U890="BSS Hardware Issue","BSS",
U890="Sites strategiques, MLL, Pylone, etc.","ENVTECH",
U890="AKTIVCO DEFAUT GE &amp; POWER Cabinet","AKTIVCO",
U890="AKTIVCO Coupure ENEO &amp; Baisse de tension","AKTIVCO GRID ONLY",
U890="Coupure ENEO &amp; Baisse de tension","IHS GRID ONLY",
U890="Defaut GE &amp; POWER Cabinet","IHS",
U890="Sharing","Partners",
U890="Sites strategiques &amp; DataCenter","SST &amp; DC",
U890="Exclu","Exclu",
U890="SAT","SAT",
U890="SPARE-ISSUE","SPARE-ISSUE",
U890="Fiber CAmtel","TRANS_FO_CAMTEL",
U890="Fiber AOF","Fiber AOF",
U890="Projet OCM (HUAWEI)","TRAVAUX-HUAWEI",
U890="Projet OCM (NOKIA)","TRAVAUX-NOKIA",
U890="ACCESS-ISSUE","ACCESS-ISSUE",
U890="Projet OCM (ZTE, NOKIA, autres projets)","TRAVAUX OCM",
U890="No root CAuse","No root cause",
U890="ODU HS","PDH",
U890="IP &amp; VLAN","PDH",
U890="Warehouse HUAWEI","SPARE-ISSUE",
U890="SPARE-HS","SPARE-ISSUE",
U890="Power Telco","BSS",U890="no impacts","no impacts"
),"")</f>
        <v>No root cause</v>
      </c>
      <c r="T890" s="41" t="str" cm="1">
        <f t="array" ref="T890">IFERROR(_xlfn.IFS(
U890="MPR ISSUE","TX ISSUE",
U890="BSS Hardware Issue","RAN ISSUE",
U890="Sites strategiques, MLL, Pylone, etc.","ENVTECH",
U890="AKTIVCO DEFAUT GE &amp; POWER Cabinet","POWER ISSUE",
U890="AKTIVCO Coupure ENEO &amp; Baisse de tension","POWER ISSUE",
U890="Coupure ENEO &amp; Baisse de tension","POWER ISSUE",
U890="Defaut GE &amp; POWER Cabinet","POWER ISSUE",
U890="Sharing","POWER ISSUE",
U890="Sites strategiques &amp; DataCenter","POWER ISSUE",
U890="Exclu","Exclu",
U890="SAT","TX ISSUE",
U890="SPARE-ISSUE","SPARE-ISSUE",
U890="Fiber CAmtel","TX ISSUE",
U890="Fiber AOF","TX ISSUE",
U890="Projet OCM (HUAWEI)","TRAVAUX-HUAWEI",
U890="Projet OCM (NOKIA)","TRAVAUX -NOKIA",
U890="ACCESS-ISSUE","ACCESS-ISSUE",
U890="Projet OCM (ZTE, NOKIA, autres projets)","TRAVAUX OCM",
U890="No root CAuse","No root cause",
U890="ODU HS","TX ISSUE",
U890="IP &amp; VLAN","TX ISSUE",
U890="Warehouse HUAWEI","SPARE-ISSUE",
U890="SPARE-HS","SPARE-ISSUE",
U890="Power Telco","RAN ISSUE",U890="no impacts","no impacts"
),"")</f>
        <v>No root cause</v>
      </c>
      <c r="U890" s="68" t="s">
        <v>5691</v>
      </c>
      <c r="V890" s="41" t="str" cm="1">
        <f t="array" ref="V890">IFERROR(_xlfn.IFS(
U890="MPR ISSUE","ACTIVE",
U890="BSS Hardware Issue","ACTIVE",
U890="Sites strategiques, MLL, Pylone, etc.","PASSIVE",
U890="AKTIVCO DEFAUT GE &amp; POWER Cabinet","PASSIVE",
U890="AKTIVCO Coupure ENEO &amp; Baisse de tension","PASSIVE",
U890="Coupure ENEO &amp; Baisse de tension","PASSIVE",
U890="Defaut GE &amp; POWER Cabinet","PASSIVE",
U890="Sharing","PASSIVE",
U890="Sites strategiques &amp; DataCenter","PASSIVE",
U890="Exclu","Exclu",
U890="SAT","ACTIVE",
U890="SPARE-ISSUE","SPARE-ISSUE",
U890="Fiber CAmtel","ACTIVE",
U890="Fiber AOF","ACTIVE",
U890="Projet OCM (HUAWEI)","PLANNED WORKS",
U890="Projet OCM (NOKIA)","PLANNED WORKS",
U890="ACCESS-ISSUE","ACCESS-ISSUE",
U890="Projet OCM (ZTE, NOKIA, autres projets)","PLANNED WORKS",
U890="No root CAuse","No root cause",
U890="ODU HS","ACTIVE",
U890="IP &amp; VLAN","ACTIVE",
U890="Warehouse HUAWEI","SPARE-ISSUE",
U890="SPARE-HS","SPARE-ISSUE",
U890="Power Telco","ACTIVE", U890="no impacts","no impacts"
),"")</f>
        <v>No root cause</v>
      </c>
      <c r="W890" s="113"/>
      <c r="X890" s="113"/>
      <c r="Y890" s="113"/>
      <c r="Z890" s="113"/>
      <c r="AA890" s="113"/>
      <c r="AB890" s="17" t="s">
        <v>5465</v>
      </c>
      <c r="AC890" s="17" t="str">
        <f>_xlfn.XLOOKUP(B890,'INCIDENT-04-27-2026'!E:E,'INCIDENT-04-27-2026'!F:F,"")</f>
        <v/>
      </c>
      <c r="AD890" s="9"/>
      <c r="AE890" s="7" t="s">
        <v>5465</v>
      </c>
      <c r="AF890" s="6" t="str">
        <f>_xlfn.XLOOKUP(B890,'[13]Input_27-04'!$B:$B,'[13]Input_27-04'!$M:$M,"")</f>
        <v/>
      </c>
      <c r="AG890" s="7"/>
      <c r="AH890" s="3"/>
      <c r="AI890" s="18" t="str">
        <f>_xlfn.XLOOKUP(B890,'[3]Cells Huawei 27042026 10h'!$B:$B,'[3]Cells Huawei 27042026 10h'!$T:$T,"")</f>
        <v/>
      </c>
      <c r="AJ890" s="18" t="str">
        <f>_xlfn.XLOOKUP(B890,'[3]Cells Huawei 27042026 15h'!$B:$B,'[3]Cells Huawei 27042026 15h'!$T:$T,"")</f>
        <v/>
      </c>
      <c r="AK890" s="18" t="str">
        <f>_xlfn.XLOOKUP(B890,'[4]cells down 27042026 11h28'!$B:$B,'[4]cells down 27042026 11h28'!$R:$R,"")</f>
        <v/>
      </c>
      <c r="AL890" s="18" t="str">
        <f>_xlfn.XLOOKUP(B890,'[4]cells down 27042026 18h01'!$B:$B,'[4]cells down 27042026 18h01'!$R:$R,"")</f>
        <v/>
      </c>
      <c r="AM890" s="18" t="str">
        <f>_xlfn.XLOOKUP(B890,'[5]cell downs 27042026 11h'!$B:$B,'[5]cell downs 27042026 11h'!$R:$R,"")</f>
        <v/>
      </c>
      <c r="AN890" s="18" t="str">
        <f>_xlfn.XLOOKUP(B890,'[5]cell downs 27042026 17h40'!$B:$B,'[5]cell downs 27042026 17h40'!$R:$R,"")</f>
        <v/>
      </c>
      <c r="AO890" s="18" t="str">
        <f>_xlfn.XLOOKUP(B890,'[6]ALL SITES DOWN'!$D:$D,'[6]ALL SITES DOWN'!$J:$J,"")</f>
        <v/>
      </c>
      <c r="AP890" s="18" t="str">
        <f>_xlfn.XLOOKUP(B890,'[7]ALL SITES DOWN'!$D:$D,'[7]ALL SITES DOWN'!$J:$J,"")</f>
        <v/>
      </c>
      <c r="AQ890" s="9" t="str">
        <f>_xlfn.XLOOKUP(B890,[8]sheet1!$AC:$AC,[8]sheet1!$AF:$AF,"")</f>
        <v/>
      </c>
      <c r="AR890" s="14"/>
      <c r="AS890" s="14" t="s">
        <v>5465</v>
      </c>
      <c r="AT890" s="14" t="str">
        <f>_xlfn.XLOOKUP(B890,'[9]cell downs 18042026 17h'!$B:$B,'[9]cell downs 18042026 17h'!$B:$B,"")</f>
        <v/>
      </c>
      <c r="AU890" s="14" t="str">
        <f>_xlfn.XLOOKUP(B890,'[10]Cells Huawei 19042026 15h'!$B:$B,'[10]Cells Huawei 19042026 15h'!$B:$B,"")</f>
        <v/>
      </c>
      <c r="AV890" s="9" t="str">
        <f>_xlfn.XLOOKUP(B890,'[11]cells down 19042026 9H40'!$B:$B,'[11]cells down 19042026 9H40'!$B:$B,"")</f>
        <v/>
      </c>
    </row>
    <row r="891" spans="1:48" hidden="1" x14ac:dyDescent="0.3">
      <c r="A891" s="1" t="s">
        <v>4584</v>
      </c>
      <c r="B891" s="8" t="s">
        <v>4585</v>
      </c>
      <c r="C891" s="3" t="str">
        <f>_xlfn.XLOOKUP(B891,'[1]daily break down'!$D:$D,'[1]daily break down'!$E:$E,"")</f>
        <v>Yaounde</v>
      </c>
      <c r="D891" s="1" t="s">
        <v>11</v>
      </c>
      <c r="E891" s="1" t="s">
        <v>12</v>
      </c>
      <c r="F891" s="3" t="s">
        <v>37</v>
      </c>
      <c r="G891" s="1" t="s">
        <v>38</v>
      </c>
      <c r="H891" s="29" t="str">
        <f>_xlfn.XLOOKUP(B891,[2]CALCULATION!$B:$B,[2]CALCULATION!$H:$H,"")</f>
        <v>ZTE</v>
      </c>
      <c r="I891" s="26">
        <v>0</v>
      </c>
      <c r="J891" s="26">
        <v>4.6602167889439627</v>
      </c>
      <c r="K891" s="26">
        <v>36.595155136645239</v>
      </c>
      <c r="L891" s="26">
        <v>0</v>
      </c>
      <c r="M891" s="26">
        <v>0</v>
      </c>
      <c r="N891" s="26">
        <v>0</v>
      </c>
      <c r="O891" s="26">
        <v>0</v>
      </c>
      <c r="P891" s="114" t="s">
        <v>6364</v>
      </c>
      <c r="Q891" s="42" t="s">
        <v>5538</v>
      </c>
      <c r="R891" s="42"/>
      <c r="S891" s="41" t="str" cm="1">
        <f t="array" ref="S891">IFERROR(_xlfn.IFS(
U891="MPR ISSUE","PDH",
U891="BSS Hardware Issue","BSS",
U891="Sites strategiques, MLL, Pylone, etc.","ENVTECH",
U891="AKTIVCO DEFAUT GE &amp; POWER Cabinet","AKTIVCO",
U891="AKTIVCO Coupure ENEO &amp; Baisse de tension","AKTIVCO GRID ONLY",
U891="Coupure ENEO &amp; Baisse de tension","IHS GRID ONLY",
U891="Defaut GE &amp; POWER Cabinet","IHS",
U891="Sharing","Partners",
U891="Sites strategiques &amp; DataCenter","SST &amp; DC",
U891="Exclu","Exclu",
U891="SAT","SAT",
U891="SPARE-ISSUE","SPARE-ISSUE",
U891="Fiber CAmtel","TRANS_FO_CAMTEL",
U891="Fiber AOF","Fiber AOF",
U891="Projet OCM (HUAWEI)","TRAVAUX-HUAWEI",
U891="Projet OCM (NOKIA)","TRAVAUX-NOKIA",
U891="ACCESS-ISSUE","ACCESS-ISSUE",
U891="Projet OCM (ZTE, NOKIA, autres projets)","TRAVAUX OCM",
U891="No root CAuse","No root cause",
U891="ODU HS","PDH",
U891="IP &amp; VLAN","PDH",
U891="Warehouse HUAWEI","SPARE-ISSUE",
U891="SPARE-HS","SPARE-ISSUE",
U891="Power Telco","BSS",U891="no impacts","no impacts"
),"")</f>
        <v>No root cause</v>
      </c>
      <c r="T891" s="41" t="str" cm="1">
        <f t="array" ref="T891">IFERROR(_xlfn.IFS(
U891="MPR ISSUE","TX ISSUE",
U891="BSS Hardware Issue","RAN ISSUE",
U891="Sites strategiques, MLL, Pylone, etc.","ENVTECH",
U891="AKTIVCO DEFAUT GE &amp; POWER Cabinet","POWER ISSUE",
U891="AKTIVCO Coupure ENEO &amp; Baisse de tension","POWER ISSUE",
U891="Coupure ENEO &amp; Baisse de tension","POWER ISSUE",
U891="Defaut GE &amp; POWER Cabinet","POWER ISSUE",
U891="Sharing","POWER ISSUE",
U891="Sites strategiques &amp; DataCenter","POWER ISSUE",
U891="Exclu","Exclu",
U891="SAT","TX ISSUE",
U891="SPARE-ISSUE","SPARE-ISSUE",
U891="Fiber CAmtel","TX ISSUE",
U891="Fiber AOF","TX ISSUE",
U891="Projet OCM (HUAWEI)","TRAVAUX-HUAWEI",
U891="Projet OCM (NOKIA)","TRAVAUX -NOKIA",
U891="ACCESS-ISSUE","ACCESS-ISSUE",
U891="Projet OCM (ZTE, NOKIA, autres projets)","TRAVAUX OCM",
U891="No root CAuse","No root cause",
U891="ODU HS","TX ISSUE",
U891="IP &amp; VLAN","TX ISSUE",
U891="Warehouse HUAWEI","SPARE-ISSUE",
U891="SPARE-HS","SPARE-ISSUE",
U891="Power Telco","RAN ISSUE",U891="no impacts","no impacts"
),"")</f>
        <v>No root cause</v>
      </c>
      <c r="U891" s="68" t="s">
        <v>5691</v>
      </c>
      <c r="V891" s="41" t="str" cm="1">
        <f t="array" ref="V891">IFERROR(_xlfn.IFS(
U891="MPR ISSUE","ACTIVE",
U891="BSS Hardware Issue","ACTIVE",
U891="Sites strategiques, MLL, Pylone, etc.","PASSIVE",
U891="AKTIVCO DEFAUT GE &amp; POWER Cabinet","PASSIVE",
U891="AKTIVCO Coupure ENEO &amp; Baisse de tension","PASSIVE",
U891="Coupure ENEO &amp; Baisse de tension","PASSIVE",
U891="Defaut GE &amp; POWER Cabinet","PASSIVE",
U891="Sharing","PASSIVE",
U891="Sites strategiques &amp; DataCenter","PASSIVE",
U891="Exclu","Exclu",
U891="SAT","ACTIVE",
U891="SPARE-ISSUE","SPARE-ISSUE",
U891="Fiber CAmtel","ACTIVE",
U891="Fiber AOF","ACTIVE",
U891="Projet OCM (HUAWEI)","PLANNED WORKS",
U891="Projet OCM (NOKIA)","PLANNED WORKS",
U891="ACCESS-ISSUE","ACCESS-ISSUE",
U891="Projet OCM (ZTE, NOKIA, autres projets)","PLANNED WORKS",
U891="No root CAuse","No root cause",
U891="ODU HS","ACTIVE",
U891="IP &amp; VLAN","ACTIVE",
U891="Warehouse HUAWEI","SPARE-ISSUE",
U891="SPARE-HS","SPARE-ISSUE",
U891="Power Telco","ACTIVE", U891="no impacts","no impacts"
),"")</f>
        <v>No root cause</v>
      </c>
      <c r="W891" s="113"/>
      <c r="X891" s="113"/>
      <c r="Y891" s="113"/>
      <c r="Z891" s="113"/>
      <c r="AA891" s="113"/>
      <c r="AB891" s="17" t="s">
        <v>5465</v>
      </c>
      <c r="AC891" s="17" t="str">
        <f>_xlfn.XLOOKUP(B891,'INCIDENT-04-27-2026'!E:E,'INCIDENT-04-27-2026'!F:F,"")</f>
        <v/>
      </c>
      <c r="AD891" s="9"/>
      <c r="AE891" s="7" t="s">
        <v>5465</v>
      </c>
      <c r="AF891" s="6" t="str">
        <f>_xlfn.XLOOKUP(B891,'[13]Input_27-04'!$B:$B,'[13]Input_27-04'!$M:$M,"")</f>
        <v/>
      </c>
      <c r="AG891" s="7"/>
      <c r="AH891" s="3"/>
      <c r="AI891" s="18" t="str">
        <f>_xlfn.XLOOKUP(B891,'[3]Cells Huawei 27042026 10h'!$B:$B,'[3]Cells Huawei 27042026 10h'!$T:$T,"")</f>
        <v/>
      </c>
      <c r="AJ891" s="18" t="str">
        <f>_xlfn.XLOOKUP(B891,'[3]Cells Huawei 27042026 15h'!$B:$B,'[3]Cells Huawei 27042026 15h'!$T:$T,"")</f>
        <v/>
      </c>
      <c r="AK891" s="18" t="str">
        <f>_xlfn.XLOOKUP(B891,'[4]cells down 27042026 11h28'!$B:$B,'[4]cells down 27042026 11h28'!$R:$R,"")</f>
        <v/>
      </c>
      <c r="AL891" s="18" t="str">
        <f>_xlfn.XLOOKUP(B891,'[4]cells down 27042026 18h01'!$B:$B,'[4]cells down 27042026 18h01'!$R:$R,"")</f>
        <v/>
      </c>
      <c r="AM891" s="18" t="str">
        <f>_xlfn.XLOOKUP(B891,'[5]cell downs 27042026 11h'!$B:$B,'[5]cell downs 27042026 11h'!$R:$R,"")</f>
        <v/>
      </c>
      <c r="AN891" s="18" t="str">
        <f>_xlfn.XLOOKUP(B891,'[5]cell downs 27042026 17h40'!$B:$B,'[5]cell downs 27042026 17h40'!$R:$R,"")</f>
        <v/>
      </c>
      <c r="AO891" s="18" t="str">
        <f>_xlfn.XLOOKUP(B891,'[6]ALL SITES DOWN'!$D:$D,'[6]ALL SITES DOWN'!$J:$J,"")</f>
        <v/>
      </c>
      <c r="AP891" s="18" t="str">
        <f>_xlfn.XLOOKUP(B891,'[7]ALL SITES DOWN'!$D:$D,'[7]ALL SITES DOWN'!$J:$J,"")</f>
        <v/>
      </c>
      <c r="AQ891" s="9" t="str">
        <f>_xlfn.XLOOKUP(B891,[8]sheet1!$AC:$AC,[8]sheet1!$AF:$AF,"")</f>
        <v/>
      </c>
      <c r="AR891" s="14"/>
      <c r="AS891" s="14" t="s">
        <v>5465</v>
      </c>
      <c r="AT891" s="14" t="str">
        <f>_xlfn.XLOOKUP(B891,'[9]cell downs 18042026 17h'!$B:$B,'[9]cell downs 18042026 17h'!$B:$B,"")</f>
        <v/>
      </c>
      <c r="AU891" s="14" t="str">
        <f>_xlfn.XLOOKUP(B891,'[10]Cells Huawei 19042026 15h'!$B:$B,'[10]Cells Huawei 19042026 15h'!$B:$B,"")</f>
        <v/>
      </c>
      <c r="AV891" s="9" t="str">
        <f>_xlfn.XLOOKUP(B891,'[11]cells down 19042026 9H40'!$B:$B,'[11]cells down 19042026 9H40'!$B:$B,"")</f>
        <v/>
      </c>
    </row>
    <row r="892" spans="1:48" hidden="1" x14ac:dyDescent="0.3">
      <c r="A892" s="1" t="s">
        <v>4692</v>
      </c>
      <c r="B892" s="8" t="s">
        <v>4693</v>
      </c>
      <c r="C892" s="3" t="str">
        <f>_xlfn.XLOOKUP(B892,'[1]daily break down'!$D:$D,'[1]daily break down'!$E:$E,"")</f>
        <v>Yaounde</v>
      </c>
      <c r="D892" s="1" t="s">
        <v>11</v>
      </c>
      <c r="E892" s="1" t="s">
        <v>12</v>
      </c>
      <c r="F892" s="3" t="s">
        <v>37</v>
      </c>
      <c r="G892" s="1" t="s">
        <v>38</v>
      </c>
      <c r="H892" s="29" t="str">
        <f>_xlfn.XLOOKUP(B892,[2]CALCULATION!$B:$B,[2]CALCULATION!$H:$H,"")</f>
        <v>ZTE</v>
      </c>
      <c r="I892" s="26">
        <v>2.7929732645041908E-2</v>
      </c>
      <c r="J892" s="26">
        <v>0</v>
      </c>
      <c r="K892" s="26">
        <v>32.734912950549756</v>
      </c>
      <c r="L892" s="26">
        <v>0</v>
      </c>
      <c r="M892" s="26">
        <v>0</v>
      </c>
      <c r="N892" s="26">
        <v>0</v>
      </c>
      <c r="O892" s="26">
        <v>0</v>
      </c>
      <c r="P892" s="114" t="s">
        <v>6364</v>
      </c>
      <c r="Q892" s="42" t="s">
        <v>5538</v>
      </c>
      <c r="R892" s="42"/>
      <c r="S892" s="41" t="str" cm="1">
        <f t="array" ref="S892">IFERROR(_xlfn.IFS(
U892="MPR ISSUE","PDH",
U892="BSS Hardware Issue","BSS",
U892="Sites strategiques, MLL, Pylone, etc.","ENVTECH",
U892="AKTIVCO DEFAUT GE &amp; POWER Cabinet","AKTIVCO",
U892="AKTIVCO Coupure ENEO &amp; Baisse de tension","AKTIVCO GRID ONLY",
U892="Coupure ENEO &amp; Baisse de tension","IHS GRID ONLY",
U892="Defaut GE &amp; POWER Cabinet","IHS",
U892="Sharing","Partners",
U892="Sites strategiques &amp; DataCenter","SST &amp; DC",
U892="Exclu","Exclu",
U892="SAT","SAT",
U892="SPARE-ISSUE","SPARE-ISSUE",
U892="Fiber CAmtel","TRANS_FO_CAMTEL",
U892="Fiber AOF","Fiber AOF",
U892="Projet OCM (HUAWEI)","TRAVAUX-HUAWEI",
U892="Projet OCM (NOKIA)","TRAVAUX-NOKIA",
U892="ACCESS-ISSUE","ACCESS-ISSUE",
U892="Projet OCM (ZTE, NOKIA, autres projets)","TRAVAUX OCM",
U892="No root CAuse","No root cause",
U892="ODU HS","PDH",
U892="IP &amp; VLAN","PDH",
U892="Warehouse HUAWEI","SPARE-ISSUE",
U892="SPARE-HS","SPARE-ISSUE",
U892="Power Telco","BSS",U892="no impacts","no impacts"
),"")</f>
        <v>No root cause</v>
      </c>
      <c r="T892" s="41" t="str" cm="1">
        <f t="array" ref="T892">IFERROR(_xlfn.IFS(
U892="MPR ISSUE","TX ISSUE",
U892="BSS Hardware Issue","RAN ISSUE",
U892="Sites strategiques, MLL, Pylone, etc.","ENVTECH",
U892="AKTIVCO DEFAUT GE &amp; POWER Cabinet","POWER ISSUE",
U892="AKTIVCO Coupure ENEO &amp; Baisse de tension","POWER ISSUE",
U892="Coupure ENEO &amp; Baisse de tension","POWER ISSUE",
U892="Defaut GE &amp; POWER Cabinet","POWER ISSUE",
U892="Sharing","POWER ISSUE",
U892="Sites strategiques &amp; DataCenter","POWER ISSUE",
U892="Exclu","Exclu",
U892="SAT","TX ISSUE",
U892="SPARE-ISSUE","SPARE-ISSUE",
U892="Fiber CAmtel","TX ISSUE",
U892="Fiber AOF","TX ISSUE",
U892="Projet OCM (HUAWEI)","TRAVAUX-HUAWEI",
U892="Projet OCM (NOKIA)","TRAVAUX -NOKIA",
U892="ACCESS-ISSUE","ACCESS-ISSUE",
U892="Projet OCM (ZTE, NOKIA, autres projets)","TRAVAUX OCM",
U892="No root CAuse","No root cause",
U892="ODU HS","TX ISSUE",
U892="IP &amp; VLAN","TX ISSUE",
U892="Warehouse HUAWEI","SPARE-ISSUE",
U892="SPARE-HS","SPARE-ISSUE",
U892="Power Telco","RAN ISSUE",U892="no impacts","no impacts"
),"")</f>
        <v>No root cause</v>
      </c>
      <c r="U892" s="68" t="s">
        <v>5691</v>
      </c>
      <c r="V892" s="41" t="str" cm="1">
        <f t="array" ref="V892">IFERROR(_xlfn.IFS(
U892="MPR ISSUE","ACTIVE",
U892="BSS Hardware Issue","ACTIVE",
U892="Sites strategiques, MLL, Pylone, etc.","PASSIVE",
U892="AKTIVCO DEFAUT GE &amp; POWER Cabinet","PASSIVE",
U892="AKTIVCO Coupure ENEO &amp; Baisse de tension","PASSIVE",
U892="Coupure ENEO &amp; Baisse de tension","PASSIVE",
U892="Defaut GE &amp; POWER Cabinet","PASSIVE",
U892="Sharing","PASSIVE",
U892="Sites strategiques &amp; DataCenter","PASSIVE",
U892="Exclu","Exclu",
U892="SAT","ACTIVE",
U892="SPARE-ISSUE","SPARE-ISSUE",
U892="Fiber CAmtel","ACTIVE",
U892="Fiber AOF","ACTIVE",
U892="Projet OCM (HUAWEI)","PLANNED WORKS",
U892="Projet OCM (NOKIA)","PLANNED WORKS",
U892="ACCESS-ISSUE","ACCESS-ISSUE",
U892="Projet OCM (ZTE, NOKIA, autres projets)","PLANNED WORKS",
U892="No root CAuse","No root cause",
U892="ODU HS","ACTIVE",
U892="IP &amp; VLAN","ACTIVE",
U892="Warehouse HUAWEI","SPARE-ISSUE",
U892="SPARE-HS","SPARE-ISSUE",
U892="Power Telco","ACTIVE", U892="no impacts","no impacts"
),"")</f>
        <v>No root cause</v>
      </c>
      <c r="W892" s="113"/>
      <c r="X892" s="113"/>
      <c r="Y892" s="113"/>
      <c r="Z892" s="113"/>
      <c r="AA892" s="113"/>
      <c r="AB892" s="17" t="s">
        <v>5465</v>
      </c>
      <c r="AC892" s="17" t="str">
        <f>_xlfn.XLOOKUP(B892,'INCIDENT-04-27-2026'!E:E,'INCIDENT-04-27-2026'!F:F,"")</f>
        <v/>
      </c>
      <c r="AD892" s="9"/>
      <c r="AE892" s="7" t="s">
        <v>5465</v>
      </c>
      <c r="AF892" s="6" t="str">
        <f>_xlfn.XLOOKUP(B892,'[13]Input_27-04'!$B:$B,'[13]Input_27-04'!$M:$M,"")</f>
        <v/>
      </c>
      <c r="AG892" s="7"/>
      <c r="AH892" s="3"/>
      <c r="AI892" s="18" t="str">
        <f>_xlfn.XLOOKUP(B892,'[3]Cells Huawei 27042026 10h'!$B:$B,'[3]Cells Huawei 27042026 10h'!$T:$T,"")</f>
        <v/>
      </c>
      <c r="AJ892" s="18" t="str">
        <f>_xlfn.XLOOKUP(B892,'[3]Cells Huawei 27042026 15h'!$B:$B,'[3]Cells Huawei 27042026 15h'!$T:$T,"")</f>
        <v/>
      </c>
      <c r="AK892" s="18" t="str">
        <f>_xlfn.XLOOKUP(B892,'[4]cells down 27042026 11h28'!$B:$B,'[4]cells down 27042026 11h28'!$R:$R,"")</f>
        <v/>
      </c>
      <c r="AL892" s="18" t="str">
        <f>_xlfn.XLOOKUP(B892,'[4]cells down 27042026 18h01'!$B:$B,'[4]cells down 27042026 18h01'!$R:$R,"")</f>
        <v/>
      </c>
      <c r="AM892" s="18" t="str">
        <f>_xlfn.XLOOKUP(B892,'[5]cell downs 27042026 11h'!$B:$B,'[5]cell downs 27042026 11h'!$R:$R,"")</f>
        <v/>
      </c>
      <c r="AN892" s="18" t="str">
        <f>_xlfn.XLOOKUP(B892,'[5]cell downs 27042026 17h40'!$B:$B,'[5]cell downs 27042026 17h40'!$R:$R,"")</f>
        <v/>
      </c>
      <c r="AO892" s="18" t="str">
        <f>_xlfn.XLOOKUP(B892,'[6]ALL SITES DOWN'!$D:$D,'[6]ALL SITES DOWN'!$J:$J,"")</f>
        <v/>
      </c>
      <c r="AP892" s="18" t="str">
        <f>_xlfn.XLOOKUP(B892,'[7]ALL SITES DOWN'!$D:$D,'[7]ALL SITES DOWN'!$J:$J,"")</f>
        <v/>
      </c>
      <c r="AQ892" s="9" t="str">
        <f>_xlfn.XLOOKUP(B892,[8]sheet1!$AC:$AC,[8]sheet1!$AF:$AF,"")</f>
        <v/>
      </c>
      <c r="AR892" s="14"/>
      <c r="AS892" s="14" t="s">
        <v>5465</v>
      </c>
      <c r="AT892" s="14" t="str">
        <f>_xlfn.XLOOKUP(B892,'[9]cell downs 18042026 17h'!$B:$B,'[9]cell downs 18042026 17h'!$B:$B,"")</f>
        <v/>
      </c>
      <c r="AU892" s="14" t="str">
        <f>_xlfn.XLOOKUP(B892,'[10]Cells Huawei 19042026 15h'!$B:$B,'[10]Cells Huawei 19042026 15h'!$B:$B,"")</f>
        <v/>
      </c>
      <c r="AV892" s="9" t="str">
        <f>_xlfn.XLOOKUP(B892,'[11]cells down 19042026 9H40'!$B:$B,'[11]cells down 19042026 9H40'!$B:$B,"")</f>
        <v/>
      </c>
    </row>
    <row r="893" spans="1:48" hidden="1" x14ac:dyDescent="0.3">
      <c r="A893" s="1" t="s">
        <v>162</v>
      </c>
      <c r="B893" s="1" t="s">
        <v>163</v>
      </c>
      <c r="C893" s="3" t="str">
        <f>_xlfn.XLOOKUP(B893,'[1]daily break down'!$D:$D,'[1]daily break down'!$E:$E,"")</f>
        <v>Douala</v>
      </c>
      <c r="D893" s="1" t="s">
        <v>21</v>
      </c>
      <c r="E893" s="1" t="s">
        <v>30</v>
      </c>
      <c r="F893" s="3" t="s">
        <v>31</v>
      </c>
      <c r="G893" s="1" t="s">
        <v>32</v>
      </c>
      <c r="H893" s="29" t="str">
        <f>_xlfn.XLOOKUP(B893,[2]CALCULATION!$B:$B,[2]CALCULATION!$H:$H,"")</f>
        <v>ZTE</v>
      </c>
      <c r="I893" s="26">
        <v>13.868556899607057</v>
      </c>
      <c r="J893" s="26">
        <v>13.868556899607057</v>
      </c>
      <c r="K893" s="26">
        <v>31.065335599101669</v>
      </c>
      <c r="L893" s="26">
        <v>2.839504983834281</v>
      </c>
      <c r="M893" s="26">
        <v>0</v>
      </c>
      <c r="N893" s="26">
        <v>0</v>
      </c>
      <c r="O893" s="26">
        <v>0</v>
      </c>
      <c r="P893" s="114" t="s">
        <v>6364</v>
      </c>
      <c r="Q893" s="42" t="s">
        <v>5538</v>
      </c>
      <c r="R893" s="42"/>
      <c r="S893" s="41" t="str" cm="1">
        <f t="array" ref="S893">IFERROR(_xlfn.IFS(
U893="MPR ISSUE","PDH",
U893="BSS Hardware Issue","BSS",
U893="Sites strategiques, MLL, Pylone, etc.","ENVTECH",
U893="AKTIVCO DEFAUT GE &amp; POWER Cabinet","AKTIVCO",
U893="AKTIVCO Coupure ENEO &amp; Baisse de tension","AKTIVCO GRID ONLY",
U893="Coupure ENEO &amp; Baisse de tension","IHS GRID ONLY",
U893="Defaut GE &amp; POWER Cabinet","IHS",
U893="Sharing","Partners",
U893="Sites strategiques &amp; DataCenter","SST &amp; DC",
U893="Exclu","Exclu",
U893="SAT","SAT",
U893="SPARE-ISSUE","SPARE-ISSUE",
U893="Fiber CAmtel","TRANS_FO_CAMTEL",
U893="Fiber AOF","Fiber AOF",
U893="Projet OCM (HUAWEI)","TRAVAUX-HUAWEI",
U893="Projet OCM (NOKIA)","TRAVAUX-NOKIA",
U893="ACCESS-ISSUE","ACCESS-ISSUE",
U893="Projet OCM (ZTE, NOKIA, autres projets)","TRAVAUX OCM",
U893="No root CAuse","No root cause",
U893="ODU HS","PDH",
U893="IP &amp; VLAN","PDH",
U893="Warehouse HUAWEI","SPARE-ISSUE",
U893="SPARE-HS","SPARE-ISSUE",
U893="Power Telco","BSS",U893="no impacts","no impacts"
),"")</f>
        <v>No root cause</v>
      </c>
      <c r="T893" s="41" t="str" cm="1">
        <f t="array" ref="T893">IFERROR(_xlfn.IFS(
U893="MPR ISSUE","TX ISSUE",
U893="BSS Hardware Issue","RAN ISSUE",
U893="Sites strategiques, MLL, Pylone, etc.","ENVTECH",
U893="AKTIVCO DEFAUT GE &amp; POWER Cabinet","POWER ISSUE",
U893="AKTIVCO Coupure ENEO &amp; Baisse de tension","POWER ISSUE",
U893="Coupure ENEO &amp; Baisse de tension","POWER ISSUE",
U893="Defaut GE &amp; POWER Cabinet","POWER ISSUE",
U893="Sharing","POWER ISSUE",
U893="Sites strategiques &amp; DataCenter","POWER ISSUE",
U893="Exclu","Exclu",
U893="SAT","TX ISSUE",
U893="SPARE-ISSUE","SPARE-ISSUE",
U893="Fiber CAmtel","TX ISSUE",
U893="Fiber AOF","TX ISSUE",
U893="Projet OCM (HUAWEI)","TRAVAUX-HUAWEI",
U893="Projet OCM (NOKIA)","TRAVAUX -NOKIA",
U893="ACCESS-ISSUE","ACCESS-ISSUE",
U893="Projet OCM (ZTE, NOKIA, autres projets)","TRAVAUX OCM",
U893="No root CAuse","No root cause",
U893="ODU HS","TX ISSUE",
U893="IP &amp; VLAN","TX ISSUE",
U893="Warehouse HUAWEI","SPARE-ISSUE",
U893="SPARE-HS","SPARE-ISSUE",
U893="Power Telco","RAN ISSUE",U893="no impacts","no impacts"
),"")</f>
        <v>No root cause</v>
      </c>
      <c r="U893" s="68" t="s">
        <v>5691</v>
      </c>
      <c r="V893" s="41" t="str" cm="1">
        <f t="array" ref="V893">IFERROR(_xlfn.IFS(
U893="MPR ISSUE","ACTIVE",
U893="BSS Hardware Issue","ACTIVE",
U893="Sites strategiques, MLL, Pylone, etc.","PASSIVE",
U893="AKTIVCO DEFAUT GE &amp; POWER Cabinet","PASSIVE",
U893="AKTIVCO Coupure ENEO &amp; Baisse de tension","PASSIVE",
U893="Coupure ENEO &amp; Baisse de tension","PASSIVE",
U893="Defaut GE &amp; POWER Cabinet","PASSIVE",
U893="Sharing","PASSIVE",
U893="Sites strategiques &amp; DataCenter","PASSIVE",
U893="Exclu","Exclu",
U893="SAT","ACTIVE",
U893="SPARE-ISSUE","SPARE-ISSUE",
U893="Fiber CAmtel","ACTIVE",
U893="Fiber AOF","ACTIVE",
U893="Projet OCM (HUAWEI)","PLANNED WORKS",
U893="Projet OCM (NOKIA)","PLANNED WORKS",
U893="ACCESS-ISSUE","ACCESS-ISSUE",
U893="Projet OCM (ZTE, NOKIA, autres projets)","PLANNED WORKS",
U893="No root CAuse","No root cause",
U893="ODU HS","ACTIVE",
U893="IP &amp; VLAN","ACTIVE",
U893="Warehouse HUAWEI","SPARE-ISSUE",
U893="SPARE-HS","SPARE-ISSUE",
U893="Power Telco","ACTIVE", U893="no impacts","no impacts"
),"")</f>
        <v>No root cause</v>
      </c>
      <c r="W893" s="113"/>
      <c r="X893" s="113"/>
      <c r="Y893" s="113"/>
      <c r="Z893" s="113"/>
      <c r="AA893" s="113"/>
      <c r="AB893" s="17" t="s">
        <v>5465</v>
      </c>
      <c r="AC893" s="17" t="str">
        <f>_xlfn.XLOOKUP(B893,'INCIDENT-04-27-2026'!E:E,'INCIDENT-04-27-2026'!F:F,"")</f>
        <v/>
      </c>
      <c r="AD893" s="9"/>
      <c r="AE893" s="7" t="s">
        <v>5465</v>
      </c>
      <c r="AF893" s="6" t="str">
        <f>_xlfn.XLOOKUP(B893,'[13]Input_27-04'!$B:$B,'[13]Input_27-04'!$M:$M,"")</f>
        <v/>
      </c>
      <c r="AG893" s="7"/>
      <c r="AH893" s="3"/>
      <c r="AI893" s="18" t="str">
        <f>_xlfn.XLOOKUP(B893,'[3]Cells Huawei 27042026 10h'!$B:$B,'[3]Cells Huawei 27042026 10h'!$T:$T,"")</f>
        <v/>
      </c>
      <c r="AJ893" s="18" t="str">
        <f>_xlfn.XLOOKUP(B893,'[3]Cells Huawei 27042026 15h'!$B:$B,'[3]Cells Huawei 27042026 15h'!$T:$T,"")</f>
        <v/>
      </c>
      <c r="AK893" s="18" t="str">
        <f>_xlfn.XLOOKUP(B893,'[4]cells down 27042026 11h28'!$B:$B,'[4]cells down 27042026 11h28'!$R:$R,"")</f>
        <v/>
      </c>
      <c r="AL893" s="18" t="str">
        <f>_xlfn.XLOOKUP(B893,'[4]cells down 27042026 18h01'!$B:$B,'[4]cells down 27042026 18h01'!$R:$R,"")</f>
        <v/>
      </c>
      <c r="AM893" s="18" t="str">
        <f>_xlfn.XLOOKUP(B893,'[5]cell downs 27042026 11h'!$B:$B,'[5]cell downs 27042026 11h'!$R:$R,"")</f>
        <v/>
      </c>
      <c r="AN893" s="18" t="str">
        <f>_xlfn.XLOOKUP(B893,'[5]cell downs 27042026 17h40'!$B:$B,'[5]cell downs 27042026 17h40'!$R:$R,"")</f>
        <v/>
      </c>
      <c r="AO893" s="18" t="str">
        <f>_xlfn.XLOOKUP(B893,'[6]ALL SITES DOWN'!$D:$D,'[6]ALL SITES DOWN'!$J:$J,"")</f>
        <v/>
      </c>
      <c r="AP893" s="18" t="str">
        <f>_xlfn.XLOOKUP(B893,'[7]ALL SITES DOWN'!$D:$D,'[7]ALL SITES DOWN'!$J:$J,"")</f>
        <v/>
      </c>
      <c r="AQ893" s="9" t="str">
        <f>_xlfn.XLOOKUP(B893,[8]sheet1!$AC:$AC,[8]sheet1!$AF:$AF,"")</f>
        <v/>
      </c>
      <c r="AR893" s="14"/>
      <c r="AS893" s="14" t="s">
        <v>5465</v>
      </c>
      <c r="AT893" s="14" t="str">
        <f>_xlfn.XLOOKUP(B893,'[9]cell downs 18042026 17h'!$B:$B,'[9]cell downs 18042026 17h'!$B:$B,"")</f>
        <v/>
      </c>
      <c r="AU893" s="14" t="str">
        <f>_xlfn.XLOOKUP(B893,'[10]Cells Huawei 19042026 15h'!$B:$B,'[10]Cells Huawei 19042026 15h'!$B:$B,"")</f>
        <v/>
      </c>
      <c r="AV893" s="9" t="str">
        <f>_xlfn.XLOOKUP(B893,'[11]cells down 19042026 9H40'!$B:$B,'[11]cells down 19042026 9H40'!$B:$B,"")</f>
        <v>LIT_618</v>
      </c>
    </row>
    <row r="894" spans="1:48" hidden="1" x14ac:dyDescent="0.3">
      <c r="A894" s="1" t="s">
        <v>2205</v>
      </c>
      <c r="B894" s="8" t="s">
        <v>2206</v>
      </c>
      <c r="C894" s="3" t="str">
        <f>_xlfn.XLOOKUP(B894,'[1]daily break down'!$D:$D,'[1]daily break down'!$E:$E,"")</f>
        <v>Yaounde</v>
      </c>
      <c r="D894" s="1" t="s">
        <v>21</v>
      </c>
      <c r="E894" s="1" t="s">
        <v>30</v>
      </c>
      <c r="F894" s="3" t="s">
        <v>37</v>
      </c>
      <c r="G894" s="1" t="s">
        <v>38</v>
      </c>
      <c r="H894" s="29" t="str">
        <f>_xlfn.XLOOKUP(B894,[2]CALCULATION!$B:$B,[2]CALCULATION!$H:$H,"")</f>
        <v>ZTE</v>
      </c>
      <c r="I894" s="26">
        <v>0</v>
      </c>
      <c r="J894" s="26">
        <v>1.2461725921930873</v>
      </c>
      <c r="K894" s="26">
        <v>30.456998912773628</v>
      </c>
      <c r="L894" s="26">
        <v>0</v>
      </c>
      <c r="M894" s="26">
        <v>3.4839041985201167</v>
      </c>
      <c r="N894" s="26">
        <v>0</v>
      </c>
      <c r="O894" s="26">
        <v>0</v>
      </c>
      <c r="P894" s="114" t="s">
        <v>6364</v>
      </c>
      <c r="Q894" s="42" t="s">
        <v>5538</v>
      </c>
      <c r="R894" s="42"/>
      <c r="S894" s="41" t="str" cm="1">
        <f t="array" ref="S894">IFERROR(_xlfn.IFS(
U894="MPR ISSUE","PDH",
U894="BSS Hardware Issue","BSS",
U894="Sites strategiques, MLL, Pylone, etc.","ENVTECH",
U894="AKTIVCO DEFAUT GE &amp; POWER Cabinet","AKTIVCO",
U894="AKTIVCO Coupure ENEO &amp; Baisse de tension","AKTIVCO GRID ONLY",
U894="Coupure ENEO &amp; Baisse de tension","IHS GRID ONLY",
U894="Defaut GE &amp; POWER Cabinet","IHS",
U894="Sharing","Partners",
U894="Sites strategiques &amp; DataCenter","SST &amp; DC",
U894="Exclu","Exclu",
U894="SAT","SAT",
U894="SPARE-ISSUE","SPARE-ISSUE",
U894="Fiber CAmtel","TRANS_FO_CAMTEL",
U894="Fiber AOF","Fiber AOF",
U894="Projet OCM (HUAWEI)","TRAVAUX-HUAWEI",
U894="Projet OCM (NOKIA)","TRAVAUX-NOKIA",
U894="ACCESS-ISSUE","ACCESS-ISSUE",
U894="Projet OCM (ZTE, NOKIA, autres projets)","TRAVAUX OCM",
U894="No root CAuse","No root cause",
U894="ODU HS","PDH",
U894="IP &amp; VLAN","PDH",
U894="Warehouse HUAWEI","SPARE-ISSUE",
U894="SPARE-HS","SPARE-ISSUE",
U894="Power Telco","BSS",U894="no impacts","no impacts"
),"")</f>
        <v>No root cause</v>
      </c>
      <c r="T894" s="41" t="str" cm="1">
        <f t="array" ref="T894">IFERROR(_xlfn.IFS(
U894="MPR ISSUE","TX ISSUE",
U894="BSS Hardware Issue","RAN ISSUE",
U894="Sites strategiques, MLL, Pylone, etc.","ENVTECH",
U894="AKTIVCO DEFAUT GE &amp; POWER Cabinet","POWER ISSUE",
U894="AKTIVCO Coupure ENEO &amp; Baisse de tension","POWER ISSUE",
U894="Coupure ENEO &amp; Baisse de tension","POWER ISSUE",
U894="Defaut GE &amp; POWER Cabinet","POWER ISSUE",
U894="Sharing","POWER ISSUE",
U894="Sites strategiques &amp; DataCenter","POWER ISSUE",
U894="Exclu","Exclu",
U894="SAT","TX ISSUE",
U894="SPARE-ISSUE","SPARE-ISSUE",
U894="Fiber CAmtel","TX ISSUE",
U894="Fiber AOF","TX ISSUE",
U894="Projet OCM (HUAWEI)","TRAVAUX-HUAWEI",
U894="Projet OCM (NOKIA)","TRAVAUX -NOKIA",
U894="ACCESS-ISSUE","ACCESS-ISSUE",
U894="Projet OCM (ZTE, NOKIA, autres projets)","TRAVAUX OCM",
U894="No root CAuse","No root cause",
U894="ODU HS","TX ISSUE",
U894="IP &amp; VLAN","TX ISSUE",
U894="Warehouse HUAWEI","SPARE-ISSUE",
U894="SPARE-HS","SPARE-ISSUE",
U894="Power Telco","RAN ISSUE",U894="no impacts","no impacts"
),"")</f>
        <v>No root cause</v>
      </c>
      <c r="U894" s="68" t="s">
        <v>5691</v>
      </c>
      <c r="V894" s="41" t="str" cm="1">
        <f t="array" ref="V894">IFERROR(_xlfn.IFS(
U894="MPR ISSUE","ACTIVE",
U894="BSS Hardware Issue","ACTIVE",
U894="Sites strategiques, MLL, Pylone, etc.","PASSIVE",
U894="AKTIVCO DEFAUT GE &amp; POWER Cabinet","PASSIVE",
U894="AKTIVCO Coupure ENEO &amp; Baisse de tension","PASSIVE",
U894="Coupure ENEO &amp; Baisse de tension","PASSIVE",
U894="Defaut GE &amp; POWER Cabinet","PASSIVE",
U894="Sharing","PASSIVE",
U894="Sites strategiques &amp; DataCenter","PASSIVE",
U894="Exclu","Exclu",
U894="SAT","ACTIVE",
U894="SPARE-ISSUE","SPARE-ISSUE",
U894="Fiber CAmtel","ACTIVE",
U894="Fiber AOF","ACTIVE",
U894="Projet OCM (HUAWEI)","PLANNED WORKS",
U894="Projet OCM (NOKIA)","PLANNED WORKS",
U894="ACCESS-ISSUE","ACCESS-ISSUE",
U894="Projet OCM (ZTE, NOKIA, autres projets)","PLANNED WORKS",
U894="No root CAuse","No root cause",
U894="ODU HS","ACTIVE",
U894="IP &amp; VLAN","ACTIVE",
U894="Warehouse HUAWEI","SPARE-ISSUE",
U894="SPARE-HS","SPARE-ISSUE",
U894="Power Telco","ACTIVE", U894="no impacts","no impacts"
),"")</f>
        <v>No root cause</v>
      </c>
      <c r="W894" s="113"/>
      <c r="X894" s="113"/>
      <c r="Y894" s="113"/>
      <c r="Z894" s="113"/>
      <c r="AA894" s="113"/>
      <c r="AB894" s="17" t="s">
        <v>5465</v>
      </c>
      <c r="AC894" s="17" t="str">
        <f>_xlfn.XLOOKUP(B894,'INCIDENT-04-27-2026'!E:E,'INCIDENT-04-27-2026'!F:F,"")</f>
        <v/>
      </c>
      <c r="AD894" s="9"/>
      <c r="AE894" s="7" t="s">
        <v>5465</v>
      </c>
      <c r="AF894" s="6" t="str">
        <f>_xlfn.XLOOKUP(B894,'[13]Input_27-04'!$B:$B,'[13]Input_27-04'!$M:$M,"")</f>
        <v/>
      </c>
      <c r="AG894" s="7"/>
      <c r="AH894" s="3"/>
      <c r="AI894" s="18" t="str">
        <f>_xlfn.XLOOKUP(B894,'[3]Cells Huawei 27042026 10h'!$B:$B,'[3]Cells Huawei 27042026 10h'!$T:$T,"")</f>
        <v/>
      </c>
      <c r="AJ894" s="18" t="str">
        <f>_xlfn.XLOOKUP(B894,'[3]Cells Huawei 27042026 15h'!$B:$B,'[3]Cells Huawei 27042026 15h'!$T:$T,"")</f>
        <v/>
      </c>
      <c r="AK894" s="18" t="str">
        <f>_xlfn.XLOOKUP(B894,'[4]cells down 27042026 11h28'!$B:$B,'[4]cells down 27042026 11h28'!$R:$R,"")</f>
        <v/>
      </c>
      <c r="AL894" s="18" t="str">
        <f>_xlfn.XLOOKUP(B894,'[4]cells down 27042026 18h01'!$B:$B,'[4]cells down 27042026 18h01'!$R:$R,"")</f>
        <v/>
      </c>
      <c r="AM894" s="18" t="str">
        <f>_xlfn.XLOOKUP(B894,'[5]cell downs 27042026 11h'!$B:$B,'[5]cell downs 27042026 11h'!$R:$R,"")</f>
        <v/>
      </c>
      <c r="AN894" s="18" t="str">
        <f>_xlfn.XLOOKUP(B894,'[5]cell downs 27042026 17h40'!$B:$B,'[5]cell downs 27042026 17h40'!$R:$R,"")</f>
        <v/>
      </c>
      <c r="AO894" s="18" t="str">
        <f>_xlfn.XLOOKUP(B894,'[6]ALL SITES DOWN'!$D:$D,'[6]ALL SITES DOWN'!$J:$J,"")</f>
        <v/>
      </c>
      <c r="AP894" s="18" t="str">
        <f>_xlfn.XLOOKUP(B894,'[7]ALL SITES DOWN'!$D:$D,'[7]ALL SITES DOWN'!$J:$J,"")</f>
        <v/>
      </c>
      <c r="AQ894" s="9" t="str">
        <f>_xlfn.XLOOKUP(B894,[8]sheet1!$AC:$AC,[8]sheet1!$AF:$AF,"")</f>
        <v/>
      </c>
      <c r="AR894" s="14"/>
      <c r="AS894" s="14" t="s">
        <v>5465</v>
      </c>
      <c r="AT894" s="14" t="str">
        <f>_xlfn.XLOOKUP(B894,'[9]cell downs 18042026 17h'!$B:$B,'[9]cell downs 18042026 17h'!$B:$B,"")</f>
        <v/>
      </c>
      <c r="AU894" s="14" t="str">
        <f>_xlfn.XLOOKUP(B894,'[10]Cells Huawei 19042026 15h'!$B:$B,'[10]Cells Huawei 19042026 15h'!$B:$B,"")</f>
        <v/>
      </c>
      <c r="AV894" s="9" t="str">
        <f>_xlfn.XLOOKUP(B894,'[11]cells down 19042026 9H40'!$B:$B,'[11]cells down 19042026 9H40'!$B:$B,"")</f>
        <v/>
      </c>
    </row>
    <row r="895" spans="1:48" hidden="1" x14ac:dyDescent="0.3">
      <c r="A895" s="1" t="s">
        <v>1880</v>
      </c>
      <c r="B895" s="8" t="s">
        <v>1881</v>
      </c>
      <c r="C895" s="3" t="str">
        <f>_xlfn.XLOOKUP(B895,'[1]daily break down'!$D:$D,'[1]daily break down'!$E:$E,"")</f>
        <v>Yaounde</v>
      </c>
      <c r="D895" s="1" t="s">
        <v>11</v>
      </c>
      <c r="E895" s="1" t="s">
        <v>12</v>
      </c>
      <c r="F895" s="3" t="s">
        <v>37</v>
      </c>
      <c r="G895" s="1" t="s">
        <v>38</v>
      </c>
      <c r="H895" s="29" t="str">
        <f>_xlfn.XLOOKUP(B895,[2]CALCULATION!$B:$B,[2]CALCULATION!$H:$H,"")</f>
        <v>ZTE</v>
      </c>
      <c r="I895" s="26">
        <v>0</v>
      </c>
      <c r="J895" s="26">
        <v>2.1608624187790539</v>
      </c>
      <c r="K895" s="26">
        <v>27.717049336107042</v>
      </c>
      <c r="L895" s="26">
        <v>23.95495358599219</v>
      </c>
      <c r="M895" s="26">
        <v>8.270714373360958</v>
      </c>
      <c r="N895" s="26">
        <v>0</v>
      </c>
      <c r="O895" s="26">
        <v>0</v>
      </c>
      <c r="P895" s="114" t="s">
        <v>6364</v>
      </c>
      <c r="Q895" s="42" t="s">
        <v>5538</v>
      </c>
      <c r="R895" s="42"/>
      <c r="S895" s="41" t="str" cm="1">
        <f t="array" ref="S895">IFERROR(_xlfn.IFS(
U895="MPR ISSUE","PDH",
U895="BSS Hardware Issue","BSS",
U895="Sites strategiques, MLL, Pylone, etc.","ENVTECH",
U895="AKTIVCO DEFAUT GE &amp; POWER Cabinet","AKTIVCO",
U895="AKTIVCO Coupure ENEO &amp; Baisse de tension","AKTIVCO GRID ONLY",
U895="Coupure ENEO &amp; Baisse de tension","IHS GRID ONLY",
U895="Defaut GE &amp; POWER Cabinet","IHS",
U895="Sharing","Partners",
U895="Sites strategiques &amp; DataCenter","SST &amp; DC",
U895="Exclu","Exclu",
U895="SAT","SAT",
U895="SPARE-ISSUE","SPARE-ISSUE",
U895="Fiber CAmtel","TRANS_FO_CAMTEL",
U895="Fiber AOF","Fiber AOF",
U895="Projet OCM (HUAWEI)","TRAVAUX-HUAWEI",
U895="Projet OCM (NOKIA)","TRAVAUX-NOKIA",
U895="ACCESS-ISSUE","ACCESS-ISSUE",
U895="Projet OCM (ZTE, NOKIA, autres projets)","TRAVAUX OCM",
U895="No root CAuse","No root cause",
U895="ODU HS","PDH",
U895="IP &amp; VLAN","PDH",
U895="Warehouse HUAWEI","SPARE-ISSUE",
U895="SPARE-HS","SPARE-ISSUE",
U895="Power Telco","BSS",U895="no impacts","no impacts"
),"")</f>
        <v>No root cause</v>
      </c>
      <c r="T895" s="41" t="str" cm="1">
        <f t="array" ref="T895">IFERROR(_xlfn.IFS(
U895="MPR ISSUE","TX ISSUE",
U895="BSS Hardware Issue","RAN ISSUE",
U895="Sites strategiques, MLL, Pylone, etc.","ENVTECH",
U895="AKTIVCO DEFAUT GE &amp; POWER Cabinet","POWER ISSUE",
U895="AKTIVCO Coupure ENEO &amp; Baisse de tension","POWER ISSUE",
U895="Coupure ENEO &amp; Baisse de tension","POWER ISSUE",
U895="Defaut GE &amp; POWER Cabinet","POWER ISSUE",
U895="Sharing","POWER ISSUE",
U895="Sites strategiques &amp; DataCenter","POWER ISSUE",
U895="Exclu","Exclu",
U895="SAT","TX ISSUE",
U895="SPARE-ISSUE","SPARE-ISSUE",
U895="Fiber CAmtel","TX ISSUE",
U895="Fiber AOF","TX ISSUE",
U895="Projet OCM (HUAWEI)","TRAVAUX-HUAWEI",
U895="Projet OCM (NOKIA)","TRAVAUX -NOKIA",
U895="ACCESS-ISSUE","ACCESS-ISSUE",
U895="Projet OCM (ZTE, NOKIA, autres projets)","TRAVAUX OCM",
U895="No root CAuse","No root cause",
U895="ODU HS","TX ISSUE",
U895="IP &amp; VLAN","TX ISSUE",
U895="Warehouse HUAWEI","SPARE-ISSUE",
U895="SPARE-HS","SPARE-ISSUE",
U895="Power Telco","RAN ISSUE",U895="no impacts","no impacts"
),"")</f>
        <v>No root cause</v>
      </c>
      <c r="U895" s="68" t="s">
        <v>5691</v>
      </c>
      <c r="V895" s="41" t="str" cm="1">
        <f t="array" ref="V895">IFERROR(_xlfn.IFS(
U895="MPR ISSUE","ACTIVE",
U895="BSS Hardware Issue","ACTIVE",
U895="Sites strategiques, MLL, Pylone, etc.","PASSIVE",
U895="AKTIVCO DEFAUT GE &amp; POWER Cabinet","PASSIVE",
U895="AKTIVCO Coupure ENEO &amp; Baisse de tension","PASSIVE",
U895="Coupure ENEO &amp; Baisse de tension","PASSIVE",
U895="Defaut GE &amp; POWER Cabinet","PASSIVE",
U895="Sharing","PASSIVE",
U895="Sites strategiques &amp; DataCenter","PASSIVE",
U895="Exclu","Exclu",
U895="SAT","ACTIVE",
U895="SPARE-ISSUE","SPARE-ISSUE",
U895="Fiber CAmtel","ACTIVE",
U895="Fiber AOF","ACTIVE",
U895="Projet OCM (HUAWEI)","PLANNED WORKS",
U895="Projet OCM (NOKIA)","PLANNED WORKS",
U895="ACCESS-ISSUE","ACCESS-ISSUE",
U895="Projet OCM (ZTE, NOKIA, autres projets)","PLANNED WORKS",
U895="No root CAuse","No root cause",
U895="ODU HS","ACTIVE",
U895="IP &amp; VLAN","ACTIVE",
U895="Warehouse HUAWEI","SPARE-ISSUE",
U895="SPARE-HS","SPARE-ISSUE",
U895="Power Telco","ACTIVE", U895="no impacts","no impacts"
),"")</f>
        <v>No root cause</v>
      </c>
      <c r="W895" s="113"/>
      <c r="X895" s="113"/>
      <c r="Y895" s="113"/>
      <c r="Z895" s="113"/>
      <c r="AA895" s="113"/>
      <c r="AB895" s="17" t="s">
        <v>5465</v>
      </c>
      <c r="AC895" s="17" t="str">
        <f>_xlfn.XLOOKUP(B895,'INCIDENT-04-27-2026'!E:E,'INCIDENT-04-27-2026'!F:F,"")</f>
        <v/>
      </c>
      <c r="AD895" s="9"/>
      <c r="AE895" s="7" t="s">
        <v>5465</v>
      </c>
      <c r="AF895" s="6" t="str">
        <f>_xlfn.XLOOKUP(B895,'[13]Input_27-04'!$B:$B,'[13]Input_27-04'!$M:$M,"")</f>
        <v/>
      </c>
      <c r="AG895" s="7"/>
      <c r="AH895" s="3"/>
      <c r="AI895" s="18" t="str">
        <f>_xlfn.XLOOKUP(B895,'[3]Cells Huawei 27042026 10h'!$B:$B,'[3]Cells Huawei 27042026 10h'!$T:$T,"")</f>
        <v/>
      </c>
      <c r="AJ895" s="18" t="str">
        <f>_xlfn.XLOOKUP(B895,'[3]Cells Huawei 27042026 15h'!$B:$B,'[3]Cells Huawei 27042026 15h'!$T:$T,"")</f>
        <v/>
      </c>
      <c r="AK895" s="18" t="str">
        <f>_xlfn.XLOOKUP(B895,'[4]cells down 27042026 11h28'!$B:$B,'[4]cells down 27042026 11h28'!$R:$R,"")</f>
        <v/>
      </c>
      <c r="AL895" s="18" t="str">
        <f>_xlfn.XLOOKUP(B895,'[4]cells down 27042026 18h01'!$B:$B,'[4]cells down 27042026 18h01'!$R:$R,"")</f>
        <v/>
      </c>
      <c r="AM895" s="18" t="str">
        <f>_xlfn.XLOOKUP(B895,'[5]cell downs 27042026 11h'!$B:$B,'[5]cell downs 27042026 11h'!$R:$R,"")</f>
        <v/>
      </c>
      <c r="AN895" s="18" t="str">
        <f>_xlfn.XLOOKUP(B895,'[5]cell downs 27042026 17h40'!$B:$B,'[5]cell downs 27042026 17h40'!$R:$R,"")</f>
        <v/>
      </c>
      <c r="AO895" s="18" t="str">
        <f>_xlfn.XLOOKUP(B895,'[6]ALL SITES DOWN'!$D:$D,'[6]ALL SITES DOWN'!$J:$J,"")</f>
        <v/>
      </c>
      <c r="AP895" s="18" t="str">
        <f>_xlfn.XLOOKUP(B895,'[7]ALL SITES DOWN'!$D:$D,'[7]ALL SITES DOWN'!$J:$J,"")</f>
        <v/>
      </c>
      <c r="AQ895" s="9" t="str">
        <f>_xlfn.XLOOKUP(B895,[8]sheet1!$AC:$AC,[8]sheet1!$AF:$AF,"")</f>
        <v/>
      </c>
      <c r="AR895" s="14"/>
      <c r="AS895" s="14" t="s">
        <v>5465</v>
      </c>
      <c r="AT895" s="14" t="str">
        <f>_xlfn.XLOOKUP(B895,'[9]cell downs 18042026 17h'!$B:$B,'[9]cell downs 18042026 17h'!$B:$B,"")</f>
        <v/>
      </c>
      <c r="AU895" s="14" t="str">
        <f>_xlfn.XLOOKUP(B895,'[10]Cells Huawei 19042026 15h'!$B:$B,'[10]Cells Huawei 19042026 15h'!$B:$B,"")</f>
        <v/>
      </c>
      <c r="AV895" s="9" t="str">
        <f>_xlfn.XLOOKUP(B895,'[11]cells down 19042026 9H40'!$B:$B,'[11]cells down 19042026 9H40'!$B:$B,"")</f>
        <v/>
      </c>
    </row>
    <row r="896" spans="1:48" hidden="1" x14ac:dyDescent="0.3">
      <c r="A896" s="1" t="s">
        <v>4617</v>
      </c>
      <c r="B896" s="8" t="s">
        <v>4618</v>
      </c>
      <c r="C896" s="3" t="str">
        <f>_xlfn.XLOOKUP(B896,'[1]daily break down'!$D:$D,'[1]daily break down'!$E:$E,"")</f>
        <v>Yaounde</v>
      </c>
      <c r="D896" s="1" t="s">
        <v>11</v>
      </c>
      <c r="E896" s="1" t="s">
        <v>12</v>
      </c>
      <c r="F896" s="3" t="s">
        <v>37</v>
      </c>
      <c r="G896" s="1" t="s">
        <v>38</v>
      </c>
      <c r="H896" s="29" t="str">
        <f>_xlfn.XLOOKUP(B896,[2]CALCULATION!$B:$B,[2]CALCULATION!$H:$H,"")</f>
        <v>ZTE</v>
      </c>
      <c r="I896" s="26">
        <v>0</v>
      </c>
      <c r="J896" s="26">
        <v>0</v>
      </c>
      <c r="K896" s="26">
        <v>24.07915707139453</v>
      </c>
      <c r="L896" s="26">
        <v>0</v>
      </c>
      <c r="M896" s="26">
        <v>0</v>
      </c>
      <c r="N896" s="26">
        <v>0</v>
      </c>
      <c r="O896" s="26">
        <v>0</v>
      </c>
      <c r="P896" s="114" t="s">
        <v>6364</v>
      </c>
      <c r="Q896" s="42" t="s">
        <v>5538</v>
      </c>
      <c r="R896" s="42"/>
      <c r="S896" s="41" t="str" cm="1">
        <f t="array" ref="S896">IFERROR(_xlfn.IFS(
U896="MPR ISSUE","PDH",
U896="BSS Hardware Issue","BSS",
U896="Sites strategiques, MLL, Pylone, etc.","ENVTECH",
U896="AKTIVCO DEFAUT GE &amp; POWER Cabinet","AKTIVCO",
U896="AKTIVCO Coupure ENEO &amp; Baisse de tension","AKTIVCO GRID ONLY",
U896="Coupure ENEO &amp; Baisse de tension","IHS GRID ONLY",
U896="Defaut GE &amp; POWER Cabinet","IHS",
U896="Sharing","Partners",
U896="Sites strategiques &amp; DataCenter","SST &amp; DC",
U896="Exclu","Exclu",
U896="SAT","SAT",
U896="SPARE-ISSUE","SPARE-ISSUE",
U896="Fiber CAmtel","TRANS_FO_CAMTEL",
U896="Fiber AOF","Fiber AOF",
U896="Projet OCM (HUAWEI)","TRAVAUX-HUAWEI",
U896="Projet OCM (NOKIA)","TRAVAUX-NOKIA",
U896="ACCESS-ISSUE","ACCESS-ISSUE",
U896="Projet OCM (ZTE, NOKIA, autres projets)","TRAVAUX OCM",
U896="No root CAuse","No root cause",
U896="ODU HS","PDH",
U896="IP &amp; VLAN","PDH",
U896="Warehouse HUAWEI","SPARE-ISSUE",
U896="SPARE-HS","SPARE-ISSUE",
U896="Power Telco","BSS",U896="no impacts","no impacts"
),"")</f>
        <v>No root cause</v>
      </c>
      <c r="T896" s="41" t="str" cm="1">
        <f t="array" ref="T896">IFERROR(_xlfn.IFS(
U896="MPR ISSUE","TX ISSUE",
U896="BSS Hardware Issue","RAN ISSUE",
U896="Sites strategiques, MLL, Pylone, etc.","ENVTECH",
U896="AKTIVCO DEFAUT GE &amp; POWER Cabinet","POWER ISSUE",
U896="AKTIVCO Coupure ENEO &amp; Baisse de tension","POWER ISSUE",
U896="Coupure ENEO &amp; Baisse de tension","POWER ISSUE",
U896="Defaut GE &amp; POWER Cabinet","POWER ISSUE",
U896="Sharing","POWER ISSUE",
U896="Sites strategiques &amp; DataCenter","POWER ISSUE",
U896="Exclu","Exclu",
U896="SAT","TX ISSUE",
U896="SPARE-ISSUE","SPARE-ISSUE",
U896="Fiber CAmtel","TX ISSUE",
U896="Fiber AOF","TX ISSUE",
U896="Projet OCM (HUAWEI)","TRAVAUX-HUAWEI",
U896="Projet OCM (NOKIA)","TRAVAUX -NOKIA",
U896="ACCESS-ISSUE","ACCESS-ISSUE",
U896="Projet OCM (ZTE, NOKIA, autres projets)","TRAVAUX OCM",
U896="No root CAuse","No root cause",
U896="ODU HS","TX ISSUE",
U896="IP &amp; VLAN","TX ISSUE",
U896="Warehouse HUAWEI","SPARE-ISSUE",
U896="SPARE-HS","SPARE-ISSUE",
U896="Power Telco","RAN ISSUE",U896="no impacts","no impacts"
),"")</f>
        <v>No root cause</v>
      </c>
      <c r="U896" s="68" t="s">
        <v>5691</v>
      </c>
      <c r="V896" s="41" t="str" cm="1">
        <f t="array" ref="V896">IFERROR(_xlfn.IFS(
U896="MPR ISSUE","ACTIVE",
U896="BSS Hardware Issue","ACTIVE",
U896="Sites strategiques, MLL, Pylone, etc.","PASSIVE",
U896="AKTIVCO DEFAUT GE &amp; POWER Cabinet","PASSIVE",
U896="AKTIVCO Coupure ENEO &amp; Baisse de tension","PASSIVE",
U896="Coupure ENEO &amp; Baisse de tension","PASSIVE",
U896="Defaut GE &amp; POWER Cabinet","PASSIVE",
U896="Sharing","PASSIVE",
U896="Sites strategiques &amp; DataCenter","PASSIVE",
U896="Exclu","Exclu",
U896="SAT","ACTIVE",
U896="SPARE-ISSUE","SPARE-ISSUE",
U896="Fiber CAmtel","ACTIVE",
U896="Fiber AOF","ACTIVE",
U896="Projet OCM (HUAWEI)","PLANNED WORKS",
U896="Projet OCM (NOKIA)","PLANNED WORKS",
U896="ACCESS-ISSUE","ACCESS-ISSUE",
U896="Projet OCM (ZTE, NOKIA, autres projets)","PLANNED WORKS",
U896="No root CAuse","No root cause",
U896="ODU HS","ACTIVE",
U896="IP &amp; VLAN","ACTIVE",
U896="Warehouse HUAWEI","SPARE-ISSUE",
U896="SPARE-HS","SPARE-ISSUE",
U896="Power Telco","ACTIVE", U896="no impacts","no impacts"
),"")</f>
        <v>No root cause</v>
      </c>
      <c r="W896" s="113"/>
      <c r="X896" s="113"/>
      <c r="Y896" s="113"/>
      <c r="Z896" s="113"/>
      <c r="AA896" s="113"/>
      <c r="AB896" s="17" t="s">
        <v>5465</v>
      </c>
      <c r="AC896" s="17" t="str">
        <f>_xlfn.XLOOKUP(B896,'INCIDENT-04-27-2026'!E:E,'INCIDENT-04-27-2026'!F:F,"")</f>
        <v/>
      </c>
      <c r="AD896" s="9"/>
      <c r="AE896" s="7" t="s">
        <v>5465</v>
      </c>
      <c r="AF896" s="6" t="str">
        <f>_xlfn.XLOOKUP(B896,'[13]Input_27-04'!$B:$B,'[13]Input_27-04'!$M:$M,"")</f>
        <v/>
      </c>
      <c r="AG896" s="7"/>
      <c r="AH896" s="3"/>
      <c r="AI896" s="18" t="str">
        <f>_xlfn.XLOOKUP(B896,'[3]Cells Huawei 27042026 10h'!$B:$B,'[3]Cells Huawei 27042026 10h'!$T:$T,"")</f>
        <v/>
      </c>
      <c r="AJ896" s="18" t="str">
        <f>_xlfn.XLOOKUP(B896,'[3]Cells Huawei 27042026 15h'!$B:$B,'[3]Cells Huawei 27042026 15h'!$T:$T,"")</f>
        <v/>
      </c>
      <c r="AK896" s="18" t="str">
        <f>_xlfn.XLOOKUP(B896,'[4]cells down 27042026 11h28'!$B:$B,'[4]cells down 27042026 11h28'!$R:$R,"")</f>
        <v/>
      </c>
      <c r="AL896" s="18" t="str">
        <f>_xlfn.XLOOKUP(B896,'[4]cells down 27042026 18h01'!$B:$B,'[4]cells down 27042026 18h01'!$R:$R,"")</f>
        <v/>
      </c>
      <c r="AM896" s="18" t="str">
        <f>_xlfn.XLOOKUP(B896,'[5]cell downs 27042026 11h'!$B:$B,'[5]cell downs 27042026 11h'!$R:$R,"")</f>
        <v/>
      </c>
      <c r="AN896" s="18" t="str">
        <f>_xlfn.XLOOKUP(B896,'[5]cell downs 27042026 17h40'!$B:$B,'[5]cell downs 27042026 17h40'!$R:$R,"")</f>
        <v/>
      </c>
      <c r="AO896" s="18" t="str">
        <f>_xlfn.XLOOKUP(B896,'[6]ALL SITES DOWN'!$D:$D,'[6]ALL SITES DOWN'!$J:$J,"")</f>
        <v/>
      </c>
      <c r="AP896" s="18" t="str">
        <f>_xlfn.XLOOKUP(B896,'[7]ALL SITES DOWN'!$D:$D,'[7]ALL SITES DOWN'!$J:$J,"")</f>
        <v/>
      </c>
      <c r="AQ896" s="9" t="str">
        <f>_xlfn.XLOOKUP(B896,[8]sheet1!$AC:$AC,[8]sheet1!$AF:$AF,"")</f>
        <v/>
      </c>
      <c r="AR896" s="14"/>
      <c r="AS896" s="14" t="s">
        <v>5465</v>
      </c>
      <c r="AT896" s="14" t="str">
        <f>_xlfn.XLOOKUP(B896,'[9]cell downs 18042026 17h'!$B:$B,'[9]cell downs 18042026 17h'!$B:$B,"")</f>
        <v/>
      </c>
      <c r="AU896" s="14" t="str">
        <f>_xlfn.XLOOKUP(B896,'[10]Cells Huawei 19042026 15h'!$B:$B,'[10]Cells Huawei 19042026 15h'!$B:$B,"")</f>
        <v/>
      </c>
      <c r="AV896" s="9" t="str">
        <f>_xlfn.XLOOKUP(B896,'[11]cells down 19042026 9H40'!$B:$B,'[11]cells down 19042026 9H40'!$B:$B,"")</f>
        <v/>
      </c>
    </row>
    <row r="897" spans="1:48" hidden="1" x14ac:dyDescent="0.3">
      <c r="A897" s="1" t="s">
        <v>2756</v>
      </c>
      <c r="B897" s="8" t="s">
        <v>2757</v>
      </c>
      <c r="C897" s="3" t="str">
        <f>_xlfn.XLOOKUP(B897,'[1]daily break down'!$D:$D,'[1]daily break down'!$E:$E,"")</f>
        <v>Yaounde</v>
      </c>
      <c r="D897" s="1" t="s">
        <v>21</v>
      </c>
      <c r="E897" s="1" t="s">
        <v>30</v>
      </c>
      <c r="F897" s="3" t="s">
        <v>37</v>
      </c>
      <c r="G897" s="1" t="s">
        <v>38</v>
      </c>
      <c r="H897" s="29" t="str">
        <f>_xlfn.XLOOKUP(B897,[2]CALCULATION!$B:$B,[2]CALCULATION!$H:$H,"")</f>
        <v>ZTE</v>
      </c>
      <c r="I897" s="26">
        <v>0.34812289367725063</v>
      </c>
      <c r="J897" s="26">
        <v>0</v>
      </c>
      <c r="K897" s="26">
        <v>23.890729468971244</v>
      </c>
      <c r="L897" s="26">
        <v>0</v>
      </c>
      <c r="M897" s="26">
        <v>0</v>
      </c>
      <c r="N897" s="26">
        <v>0</v>
      </c>
      <c r="O897" s="26">
        <v>0</v>
      </c>
      <c r="P897" s="114" t="s">
        <v>6364</v>
      </c>
      <c r="Q897" s="42" t="s">
        <v>5538</v>
      </c>
      <c r="R897" s="42"/>
      <c r="S897" s="41" t="str" cm="1">
        <f t="array" ref="S897">IFERROR(_xlfn.IFS(
U897="MPR ISSUE","PDH",
U897="BSS Hardware Issue","BSS",
U897="Sites strategiques, MLL, Pylone, etc.","ENVTECH",
U897="AKTIVCO DEFAUT GE &amp; POWER Cabinet","AKTIVCO",
U897="AKTIVCO Coupure ENEO &amp; Baisse de tension","AKTIVCO GRID ONLY",
U897="Coupure ENEO &amp; Baisse de tension","IHS GRID ONLY",
U897="Defaut GE &amp; POWER Cabinet","IHS",
U897="Sharing","Partners",
U897="Sites strategiques &amp; DataCenter","SST &amp; DC",
U897="Exclu","Exclu",
U897="SAT","SAT",
U897="SPARE-ISSUE","SPARE-ISSUE",
U897="Fiber CAmtel","TRANS_FO_CAMTEL",
U897="Fiber AOF","Fiber AOF",
U897="Projet OCM (HUAWEI)","TRAVAUX-HUAWEI",
U897="Projet OCM (NOKIA)","TRAVAUX-NOKIA",
U897="ACCESS-ISSUE","ACCESS-ISSUE",
U897="Projet OCM (ZTE, NOKIA, autres projets)","TRAVAUX OCM",
U897="No root CAuse","No root cause",
U897="ODU HS","PDH",
U897="IP &amp; VLAN","PDH",
U897="Warehouse HUAWEI","SPARE-ISSUE",
U897="SPARE-HS","SPARE-ISSUE",
U897="Power Telco","BSS",U897="no impacts","no impacts"
),"")</f>
        <v>BSS</v>
      </c>
      <c r="T897" s="41" t="str" cm="1">
        <f t="array" ref="T897">IFERROR(_xlfn.IFS(
U897="MPR ISSUE","TX ISSUE",
U897="BSS Hardware Issue","RAN ISSUE",
U897="Sites strategiques, MLL, Pylone, etc.","ENVTECH",
U897="AKTIVCO DEFAUT GE &amp; POWER Cabinet","POWER ISSUE",
U897="AKTIVCO Coupure ENEO &amp; Baisse de tension","POWER ISSUE",
U897="Coupure ENEO &amp; Baisse de tension","POWER ISSUE",
U897="Defaut GE &amp; POWER Cabinet","POWER ISSUE",
U897="Sharing","POWER ISSUE",
U897="Sites strategiques &amp; DataCenter","POWER ISSUE",
U897="Exclu","Exclu",
U897="SAT","TX ISSUE",
U897="SPARE-ISSUE","SPARE-ISSUE",
U897="Fiber CAmtel","TX ISSUE",
U897="Fiber AOF","TX ISSUE",
U897="Projet OCM (HUAWEI)","TRAVAUX-HUAWEI",
U897="Projet OCM (NOKIA)","TRAVAUX -NOKIA",
U897="ACCESS-ISSUE","ACCESS-ISSUE",
U897="Projet OCM (ZTE, NOKIA, autres projets)","TRAVAUX OCM",
U897="No root CAuse","No root cause",
U897="ODU HS","TX ISSUE",
U897="IP &amp; VLAN","TX ISSUE",
U897="Warehouse HUAWEI","SPARE-ISSUE",
U897="SPARE-HS","SPARE-ISSUE",
U897="Power Telco","RAN ISSUE",U897="no impacts","no impacts"
),"")</f>
        <v>RAN ISSUE</v>
      </c>
      <c r="U897" s="68" t="s">
        <v>5319</v>
      </c>
      <c r="V897" s="41" t="str" cm="1">
        <f t="array" ref="V897">IFERROR(_xlfn.IFS(
U897="MPR ISSUE","ACTIVE",
U897="BSS Hardware Issue","ACTIVE",
U897="Sites strategiques, MLL, Pylone, etc.","PASSIVE",
U897="AKTIVCO DEFAUT GE &amp; POWER Cabinet","PASSIVE",
U897="AKTIVCO Coupure ENEO &amp; Baisse de tension","PASSIVE",
U897="Coupure ENEO &amp; Baisse de tension","PASSIVE",
U897="Defaut GE &amp; POWER Cabinet","PASSIVE",
U897="Sharing","PASSIVE",
U897="Sites strategiques &amp; DataCenter","PASSIVE",
U897="Exclu","Exclu",
U897="SAT","ACTIVE",
U897="SPARE-ISSUE","SPARE-ISSUE",
U897="Fiber CAmtel","ACTIVE",
U897="Fiber AOF","ACTIVE",
U897="Projet OCM (HUAWEI)","PLANNED WORKS",
U897="Projet OCM (NOKIA)","PLANNED WORKS",
U897="ACCESS-ISSUE","ACCESS-ISSUE",
U897="Projet OCM (ZTE, NOKIA, autres projets)","PLANNED WORKS",
U897="No root CAuse","No root cause",
U897="ODU HS","ACTIVE",
U897="IP &amp; VLAN","ACTIVE",
U897="Warehouse HUAWEI","SPARE-ISSUE",
U897="SPARE-HS","SPARE-ISSUE",
U897="Power Telco","ACTIVE", U897="no impacts","no impacts"
),"")</f>
        <v>ACTIVE</v>
      </c>
      <c r="W897" s="113"/>
      <c r="X897" s="113"/>
      <c r="Y897" s="113"/>
      <c r="Z897" s="113"/>
      <c r="AA897" s="113"/>
      <c r="AB897" s="17" t="s">
        <v>5465</v>
      </c>
      <c r="AC897" s="17" t="str">
        <f>_xlfn.XLOOKUP(B897,'INCIDENT-04-27-2026'!E:E,'INCIDENT-04-27-2026'!F:F,"")</f>
        <v/>
      </c>
      <c r="AD897" s="9"/>
      <c r="AE897" s="7" t="s">
        <v>5465</v>
      </c>
      <c r="AF897" s="6" t="str">
        <f>_xlfn.XLOOKUP(B897,'[13]Input_27-04'!$B:$B,'[13]Input_27-04'!$M:$M,"")</f>
        <v/>
      </c>
      <c r="AG897" s="7"/>
      <c r="AH897" s="3"/>
      <c r="AI897" s="18" t="str">
        <f>_xlfn.XLOOKUP(B897,'[3]Cells Huawei 27042026 10h'!$B:$B,'[3]Cells Huawei 27042026 10h'!$T:$T,"")</f>
        <v/>
      </c>
      <c r="AJ897" s="18" t="str">
        <f>_xlfn.XLOOKUP(B897,'[3]Cells Huawei 27042026 15h'!$B:$B,'[3]Cells Huawei 27042026 15h'!$T:$T,"")</f>
        <v/>
      </c>
      <c r="AK897" s="18" t="str">
        <f>_xlfn.XLOOKUP(B897,'[4]cells down 27042026 11h28'!$B:$B,'[4]cells down 27042026 11h28'!$R:$R,"")</f>
        <v/>
      </c>
      <c r="AL897" s="18" t="str">
        <f>_xlfn.XLOOKUP(B897,'[4]cells down 27042026 18h01'!$B:$B,'[4]cells down 27042026 18h01'!$R:$R,"")</f>
        <v/>
      </c>
      <c r="AM897" s="18" t="str">
        <f>_xlfn.XLOOKUP(B897,'[5]cell downs 27042026 11h'!$B:$B,'[5]cell downs 27042026 11h'!$R:$R,"")</f>
        <v/>
      </c>
      <c r="AN897" s="18" t="str">
        <f>_xlfn.XLOOKUP(B897,'[5]cell downs 27042026 17h40'!$B:$B,'[5]cell downs 27042026 17h40'!$R:$R,"")</f>
        <v/>
      </c>
      <c r="AO897" s="18" t="str">
        <f>_xlfn.XLOOKUP(B897,'[6]ALL SITES DOWN'!$D:$D,'[6]ALL SITES DOWN'!$J:$J,"")</f>
        <v/>
      </c>
      <c r="AP897" s="18" t="str">
        <f>_xlfn.XLOOKUP(B897,'[7]ALL SITES DOWN'!$D:$D,'[7]ALL SITES DOWN'!$J:$J,"")</f>
        <v/>
      </c>
      <c r="AQ897" s="9" t="str">
        <f>_xlfn.XLOOKUP(B897,[8]sheet1!$AC:$AC,[8]sheet1!$AF:$AF,"")</f>
        <v/>
      </c>
      <c r="AR897" s="14"/>
      <c r="AS897" s="14" t="s">
        <v>2757</v>
      </c>
      <c r="AT897" s="14" t="str">
        <f>_xlfn.XLOOKUP(B897,'[9]cell downs 18042026 17h'!$B:$B,'[9]cell downs 18042026 17h'!$B:$B,"")</f>
        <v/>
      </c>
      <c r="AU897" s="14" t="str">
        <f>_xlfn.XLOOKUP(B897,'[10]Cells Huawei 19042026 15h'!$B:$B,'[10]Cells Huawei 19042026 15h'!$B:$B,"")</f>
        <v/>
      </c>
      <c r="AV897" s="9" t="str">
        <f>_xlfn.XLOOKUP(B897,'[11]cells down 19042026 9H40'!$B:$B,'[11]cells down 19042026 9H40'!$B:$B,"")</f>
        <v>CTR_728</v>
      </c>
    </row>
    <row r="898" spans="1:48" hidden="1" x14ac:dyDescent="0.3">
      <c r="A898" s="1" t="s">
        <v>2328</v>
      </c>
      <c r="B898" s="8" t="s">
        <v>2329</v>
      </c>
      <c r="C898" s="3" t="str">
        <f>_xlfn.XLOOKUP(B898,'[1]daily break down'!$D:$D,'[1]daily break down'!$E:$E,"")</f>
        <v>Yaounde</v>
      </c>
      <c r="D898" s="1" t="s">
        <v>21</v>
      </c>
      <c r="E898" s="1" t="s">
        <v>30</v>
      </c>
      <c r="F898" s="3" t="s">
        <v>37</v>
      </c>
      <c r="G898" s="1" t="s">
        <v>38</v>
      </c>
      <c r="H898" s="29" t="str">
        <f>_xlfn.XLOOKUP(B898,[2]CALCULATION!$B:$B,[2]CALCULATION!$H:$H,"")</f>
        <v>ZTE</v>
      </c>
      <c r="I898" s="26">
        <v>0</v>
      </c>
      <c r="J898" s="26">
        <v>10.694465846538424</v>
      </c>
      <c r="K898" s="26">
        <v>23.447634783253868</v>
      </c>
      <c r="L898" s="26">
        <v>9.3731540693941486</v>
      </c>
      <c r="M898" s="26">
        <v>3.4511589947293775</v>
      </c>
      <c r="N898" s="26">
        <v>0</v>
      </c>
      <c r="O898" s="26">
        <v>0</v>
      </c>
      <c r="P898" s="114" t="s">
        <v>6364</v>
      </c>
      <c r="Q898" s="42" t="s">
        <v>5538</v>
      </c>
      <c r="R898" s="42"/>
      <c r="S898" s="41" t="str" cm="1">
        <f t="array" ref="S898">IFERROR(_xlfn.IFS(
U898="MPR ISSUE","PDH",
U898="BSS Hardware Issue","BSS",
U898="Sites strategiques, MLL, Pylone, etc.","ENVTECH",
U898="AKTIVCO DEFAUT GE &amp; POWER Cabinet","AKTIVCO",
U898="AKTIVCO Coupure ENEO &amp; Baisse de tension","AKTIVCO GRID ONLY",
U898="Coupure ENEO &amp; Baisse de tension","IHS GRID ONLY",
U898="Defaut GE &amp; POWER Cabinet","IHS",
U898="Sharing","Partners",
U898="Sites strategiques &amp; DataCenter","SST &amp; DC",
U898="Exclu","Exclu",
U898="SAT","SAT",
U898="SPARE-ISSUE","SPARE-ISSUE",
U898="Fiber CAmtel","TRANS_FO_CAMTEL",
U898="Fiber AOF","Fiber AOF",
U898="Projet OCM (HUAWEI)","TRAVAUX-HUAWEI",
U898="Projet OCM (NOKIA)","TRAVAUX-NOKIA",
U898="ACCESS-ISSUE","ACCESS-ISSUE",
U898="Projet OCM (ZTE, NOKIA, autres projets)","TRAVAUX OCM",
U898="No root CAuse","No root cause",
U898="ODU HS","PDH",
U898="IP &amp; VLAN","PDH",
U898="Warehouse HUAWEI","SPARE-ISSUE",
U898="SPARE-HS","SPARE-ISSUE",
U898="Power Telco","BSS",U898="no impacts","no impacts"
),"")</f>
        <v>No root cause</v>
      </c>
      <c r="T898" s="41" t="str" cm="1">
        <f t="array" ref="T898">IFERROR(_xlfn.IFS(
U898="MPR ISSUE","TX ISSUE",
U898="BSS Hardware Issue","RAN ISSUE",
U898="Sites strategiques, MLL, Pylone, etc.","ENVTECH",
U898="AKTIVCO DEFAUT GE &amp; POWER Cabinet","POWER ISSUE",
U898="AKTIVCO Coupure ENEO &amp; Baisse de tension","POWER ISSUE",
U898="Coupure ENEO &amp; Baisse de tension","POWER ISSUE",
U898="Defaut GE &amp; POWER Cabinet","POWER ISSUE",
U898="Sharing","POWER ISSUE",
U898="Sites strategiques &amp; DataCenter","POWER ISSUE",
U898="Exclu","Exclu",
U898="SAT","TX ISSUE",
U898="SPARE-ISSUE","SPARE-ISSUE",
U898="Fiber CAmtel","TX ISSUE",
U898="Fiber AOF","TX ISSUE",
U898="Projet OCM (HUAWEI)","TRAVAUX-HUAWEI",
U898="Projet OCM (NOKIA)","TRAVAUX -NOKIA",
U898="ACCESS-ISSUE","ACCESS-ISSUE",
U898="Projet OCM (ZTE, NOKIA, autres projets)","TRAVAUX OCM",
U898="No root CAuse","No root cause",
U898="ODU HS","TX ISSUE",
U898="IP &amp; VLAN","TX ISSUE",
U898="Warehouse HUAWEI","SPARE-ISSUE",
U898="SPARE-HS","SPARE-ISSUE",
U898="Power Telco","RAN ISSUE",U898="no impacts","no impacts"
),"")</f>
        <v>No root cause</v>
      </c>
      <c r="U898" s="68" t="s">
        <v>5691</v>
      </c>
      <c r="V898" s="41" t="str" cm="1">
        <f t="array" ref="V898">IFERROR(_xlfn.IFS(
U898="MPR ISSUE","ACTIVE",
U898="BSS Hardware Issue","ACTIVE",
U898="Sites strategiques, MLL, Pylone, etc.","PASSIVE",
U898="AKTIVCO DEFAUT GE &amp; POWER Cabinet","PASSIVE",
U898="AKTIVCO Coupure ENEO &amp; Baisse de tension","PASSIVE",
U898="Coupure ENEO &amp; Baisse de tension","PASSIVE",
U898="Defaut GE &amp; POWER Cabinet","PASSIVE",
U898="Sharing","PASSIVE",
U898="Sites strategiques &amp; DataCenter","PASSIVE",
U898="Exclu","Exclu",
U898="SAT","ACTIVE",
U898="SPARE-ISSUE","SPARE-ISSUE",
U898="Fiber CAmtel","ACTIVE",
U898="Fiber AOF","ACTIVE",
U898="Projet OCM (HUAWEI)","PLANNED WORKS",
U898="Projet OCM (NOKIA)","PLANNED WORKS",
U898="ACCESS-ISSUE","ACCESS-ISSUE",
U898="Projet OCM (ZTE, NOKIA, autres projets)","PLANNED WORKS",
U898="No root CAuse","No root cause",
U898="ODU HS","ACTIVE",
U898="IP &amp; VLAN","ACTIVE",
U898="Warehouse HUAWEI","SPARE-ISSUE",
U898="SPARE-HS","SPARE-ISSUE",
U898="Power Telco","ACTIVE", U898="no impacts","no impacts"
),"")</f>
        <v>No root cause</v>
      </c>
      <c r="W898" s="113"/>
      <c r="X898" s="113"/>
      <c r="Y898" s="113"/>
      <c r="Z898" s="113"/>
      <c r="AA898" s="113"/>
      <c r="AB898" s="17" t="s">
        <v>5465</v>
      </c>
      <c r="AC898" s="17" t="str">
        <f>_xlfn.XLOOKUP(B898,'INCIDENT-04-27-2026'!E:E,'INCIDENT-04-27-2026'!F:F,"")</f>
        <v/>
      </c>
      <c r="AD898" s="9"/>
      <c r="AE898" s="7" t="s">
        <v>5465</v>
      </c>
      <c r="AF898" s="6" t="str">
        <f>_xlfn.XLOOKUP(B898,'[13]Input_27-04'!$B:$B,'[13]Input_27-04'!$M:$M,"")</f>
        <v/>
      </c>
      <c r="AG898" s="7"/>
      <c r="AH898" s="3"/>
      <c r="AI898" s="18" t="str">
        <f>_xlfn.XLOOKUP(B898,'[3]Cells Huawei 27042026 10h'!$B:$B,'[3]Cells Huawei 27042026 10h'!$T:$T,"")</f>
        <v/>
      </c>
      <c r="AJ898" s="18" t="str">
        <f>_xlfn.XLOOKUP(B898,'[3]Cells Huawei 27042026 15h'!$B:$B,'[3]Cells Huawei 27042026 15h'!$T:$T,"")</f>
        <v/>
      </c>
      <c r="AK898" s="18" t="str">
        <f>_xlfn.XLOOKUP(B898,'[4]cells down 27042026 11h28'!$B:$B,'[4]cells down 27042026 11h28'!$R:$R,"")</f>
        <v/>
      </c>
      <c r="AL898" s="18" t="str">
        <f>_xlfn.XLOOKUP(B898,'[4]cells down 27042026 18h01'!$B:$B,'[4]cells down 27042026 18h01'!$R:$R,"")</f>
        <v/>
      </c>
      <c r="AM898" s="18" t="str">
        <f>_xlfn.XLOOKUP(B898,'[5]cell downs 27042026 11h'!$B:$B,'[5]cell downs 27042026 11h'!$R:$R,"")</f>
        <v/>
      </c>
      <c r="AN898" s="18" t="str">
        <f>_xlfn.XLOOKUP(B898,'[5]cell downs 27042026 17h40'!$B:$B,'[5]cell downs 27042026 17h40'!$R:$R,"")</f>
        <v/>
      </c>
      <c r="AO898" s="18" t="str">
        <f>_xlfn.XLOOKUP(B898,'[6]ALL SITES DOWN'!$D:$D,'[6]ALL SITES DOWN'!$J:$J,"")</f>
        <v/>
      </c>
      <c r="AP898" s="18" t="str">
        <f>_xlfn.XLOOKUP(B898,'[7]ALL SITES DOWN'!$D:$D,'[7]ALL SITES DOWN'!$J:$J,"")</f>
        <v/>
      </c>
      <c r="AQ898" s="9" t="str">
        <f>_xlfn.XLOOKUP(B898,[8]sheet1!$AC:$AC,[8]sheet1!$AF:$AF,"")</f>
        <v/>
      </c>
      <c r="AR898" s="14"/>
      <c r="AS898" s="14" t="s">
        <v>5465</v>
      </c>
      <c r="AT898" s="14" t="str">
        <f>_xlfn.XLOOKUP(B898,'[9]cell downs 18042026 17h'!$B:$B,'[9]cell downs 18042026 17h'!$B:$B,"")</f>
        <v/>
      </c>
      <c r="AU898" s="14" t="str">
        <f>_xlfn.XLOOKUP(B898,'[10]Cells Huawei 19042026 15h'!$B:$B,'[10]Cells Huawei 19042026 15h'!$B:$B,"")</f>
        <v/>
      </c>
      <c r="AV898" s="9" t="str">
        <f>_xlfn.XLOOKUP(B898,'[11]cells down 19042026 9H40'!$B:$B,'[11]cells down 19042026 9H40'!$B:$B,"")</f>
        <v/>
      </c>
    </row>
    <row r="899" spans="1:48" hidden="1" x14ac:dyDescent="0.3">
      <c r="A899" s="1" t="s">
        <v>2197</v>
      </c>
      <c r="B899" s="8" t="s">
        <v>2198</v>
      </c>
      <c r="C899" s="3" t="str">
        <f>_xlfn.XLOOKUP(B899,'[1]daily break down'!$D:$D,'[1]daily break down'!$E:$E,"")</f>
        <v>Yaounde</v>
      </c>
      <c r="D899" s="1" t="s">
        <v>21</v>
      </c>
      <c r="E899" s="1" t="s">
        <v>30</v>
      </c>
      <c r="F899" s="3" t="s">
        <v>37</v>
      </c>
      <c r="G899" s="1" t="s">
        <v>38</v>
      </c>
      <c r="H899" s="29" t="str">
        <f>_xlfn.XLOOKUP(B899,[2]CALCULATION!$B:$B,[2]CALCULATION!$H:$H,"")</f>
        <v>ZTE</v>
      </c>
      <c r="I899" s="26">
        <v>0</v>
      </c>
      <c r="J899" s="26">
        <v>2.4465982085020532</v>
      </c>
      <c r="K899" s="26">
        <v>22.733197216015618</v>
      </c>
      <c r="L899" s="26">
        <v>4.645270993313984</v>
      </c>
      <c r="M899" s="26">
        <v>0</v>
      </c>
      <c r="N899" s="26">
        <v>0</v>
      </c>
      <c r="O899" s="26">
        <v>0</v>
      </c>
      <c r="P899" s="114" t="s">
        <v>6364</v>
      </c>
      <c r="Q899" s="42" t="s">
        <v>5538</v>
      </c>
      <c r="R899" s="42"/>
      <c r="S899" s="41" t="str" cm="1">
        <f t="array" ref="S899">IFERROR(_xlfn.IFS(
U899="MPR ISSUE","PDH",
U899="BSS Hardware Issue","BSS",
U899="Sites strategiques, MLL, Pylone, etc.","ENVTECH",
U899="AKTIVCO DEFAUT GE &amp; POWER Cabinet","AKTIVCO",
U899="AKTIVCO Coupure ENEO &amp; Baisse de tension","AKTIVCO GRID ONLY",
U899="Coupure ENEO &amp; Baisse de tension","IHS GRID ONLY",
U899="Defaut GE &amp; POWER Cabinet","IHS",
U899="Sharing","Partners",
U899="Sites strategiques &amp; DataCenter","SST &amp; DC",
U899="Exclu","Exclu",
U899="SAT","SAT",
U899="SPARE-ISSUE","SPARE-ISSUE",
U899="Fiber CAmtel","TRANS_FO_CAMTEL",
U899="Fiber AOF","Fiber AOF",
U899="Projet OCM (HUAWEI)","TRAVAUX-HUAWEI",
U899="Projet OCM (NOKIA)","TRAVAUX-NOKIA",
U899="ACCESS-ISSUE","ACCESS-ISSUE",
U899="Projet OCM (ZTE, NOKIA, autres projets)","TRAVAUX OCM",
U899="No root CAuse","No root cause",
U899="ODU HS","PDH",
U899="IP &amp; VLAN","PDH",
U899="Warehouse HUAWEI","SPARE-ISSUE",
U899="SPARE-HS","SPARE-ISSUE",
U899="Power Telco","BSS",U899="no impacts","no impacts"
),"")</f>
        <v>No root cause</v>
      </c>
      <c r="T899" s="41" t="str" cm="1">
        <f t="array" ref="T899">IFERROR(_xlfn.IFS(
U899="MPR ISSUE","TX ISSUE",
U899="BSS Hardware Issue","RAN ISSUE",
U899="Sites strategiques, MLL, Pylone, etc.","ENVTECH",
U899="AKTIVCO DEFAUT GE &amp; POWER Cabinet","POWER ISSUE",
U899="AKTIVCO Coupure ENEO &amp; Baisse de tension","POWER ISSUE",
U899="Coupure ENEO &amp; Baisse de tension","POWER ISSUE",
U899="Defaut GE &amp; POWER Cabinet","POWER ISSUE",
U899="Sharing","POWER ISSUE",
U899="Sites strategiques &amp; DataCenter","POWER ISSUE",
U899="Exclu","Exclu",
U899="SAT","TX ISSUE",
U899="SPARE-ISSUE","SPARE-ISSUE",
U899="Fiber CAmtel","TX ISSUE",
U899="Fiber AOF","TX ISSUE",
U899="Projet OCM (HUAWEI)","TRAVAUX-HUAWEI",
U899="Projet OCM (NOKIA)","TRAVAUX -NOKIA",
U899="ACCESS-ISSUE","ACCESS-ISSUE",
U899="Projet OCM (ZTE, NOKIA, autres projets)","TRAVAUX OCM",
U899="No root CAuse","No root cause",
U899="ODU HS","TX ISSUE",
U899="IP &amp; VLAN","TX ISSUE",
U899="Warehouse HUAWEI","SPARE-ISSUE",
U899="SPARE-HS","SPARE-ISSUE",
U899="Power Telco","RAN ISSUE",U899="no impacts","no impacts"
),"")</f>
        <v>No root cause</v>
      </c>
      <c r="U899" s="68" t="s">
        <v>5691</v>
      </c>
      <c r="V899" s="41" t="str" cm="1">
        <f t="array" ref="V899">IFERROR(_xlfn.IFS(
U899="MPR ISSUE","ACTIVE",
U899="BSS Hardware Issue","ACTIVE",
U899="Sites strategiques, MLL, Pylone, etc.","PASSIVE",
U899="AKTIVCO DEFAUT GE &amp; POWER Cabinet","PASSIVE",
U899="AKTIVCO Coupure ENEO &amp; Baisse de tension","PASSIVE",
U899="Coupure ENEO &amp; Baisse de tension","PASSIVE",
U899="Defaut GE &amp; POWER Cabinet","PASSIVE",
U899="Sharing","PASSIVE",
U899="Sites strategiques &amp; DataCenter","PASSIVE",
U899="Exclu","Exclu",
U899="SAT","ACTIVE",
U899="SPARE-ISSUE","SPARE-ISSUE",
U899="Fiber CAmtel","ACTIVE",
U899="Fiber AOF","ACTIVE",
U899="Projet OCM (HUAWEI)","PLANNED WORKS",
U899="Projet OCM (NOKIA)","PLANNED WORKS",
U899="ACCESS-ISSUE","ACCESS-ISSUE",
U899="Projet OCM (ZTE, NOKIA, autres projets)","PLANNED WORKS",
U899="No root CAuse","No root cause",
U899="ODU HS","ACTIVE",
U899="IP &amp; VLAN","ACTIVE",
U899="Warehouse HUAWEI","SPARE-ISSUE",
U899="SPARE-HS","SPARE-ISSUE",
U899="Power Telco","ACTIVE", U899="no impacts","no impacts"
),"")</f>
        <v>No root cause</v>
      </c>
      <c r="W899" s="113"/>
      <c r="X899" s="113"/>
      <c r="Y899" s="113"/>
      <c r="Z899" s="113"/>
      <c r="AA899" s="113"/>
      <c r="AB899" s="17" t="s">
        <v>5465</v>
      </c>
      <c r="AC899" s="17" t="str">
        <f>_xlfn.XLOOKUP(B899,'INCIDENT-04-27-2026'!E:E,'INCIDENT-04-27-2026'!F:F,"")</f>
        <v/>
      </c>
      <c r="AD899" s="9"/>
      <c r="AE899" s="7" t="s">
        <v>5465</v>
      </c>
      <c r="AF899" s="6" t="str">
        <f>_xlfn.XLOOKUP(B899,'[13]Input_27-04'!$B:$B,'[13]Input_27-04'!$M:$M,"")</f>
        <v/>
      </c>
      <c r="AG899" s="7"/>
      <c r="AH899" s="3"/>
      <c r="AI899" s="18" t="str">
        <f>_xlfn.XLOOKUP(B899,'[3]Cells Huawei 27042026 10h'!$B:$B,'[3]Cells Huawei 27042026 10h'!$T:$T,"")</f>
        <v/>
      </c>
      <c r="AJ899" s="18" t="str">
        <f>_xlfn.XLOOKUP(B899,'[3]Cells Huawei 27042026 15h'!$B:$B,'[3]Cells Huawei 27042026 15h'!$T:$T,"")</f>
        <v/>
      </c>
      <c r="AK899" s="18" t="str">
        <f>_xlfn.XLOOKUP(B899,'[4]cells down 27042026 11h28'!$B:$B,'[4]cells down 27042026 11h28'!$R:$R,"")</f>
        <v/>
      </c>
      <c r="AL899" s="18" t="str">
        <f>_xlfn.XLOOKUP(B899,'[4]cells down 27042026 18h01'!$B:$B,'[4]cells down 27042026 18h01'!$R:$R,"")</f>
        <v/>
      </c>
      <c r="AM899" s="18" t="str">
        <f>_xlfn.XLOOKUP(B899,'[5]cell downs 27042026 11h'!$B:$B,'[5]cell downs 27042026 11h'!$R:$R,"")</f>
        <v/>
      </c>
      <c r="AN899" s="18" t="str">
        <f>_xlfn.XLOOKUP(B899,'[5]cell downs 27042026 17h40'!$B:$B,'[5]cell downs 27042026 17h40'!$R:$R,"")</f>
        <v/>
      </c>
      <c r="AO899" s="18" t="str">
        <f>_xlfn.XLOOKUP(B899,'[6]ALL SITES DOWN'!$D:$D,'[6]ALL SITES DOWN'!$J:$J,"")</f>
        <v/>
      </c>
      <c r="AP899" s="18" t="str">
        <f>_xlfn.XLOOKUP(B899,'[7]ALL SITES DOWN'!$D:$D,'[7]ALL SITES DOWN'!$J:$J,"")</f>
        <v/>
      </c>
      <c r="AQ899" s="9" t="str">
        <f>_xlfn.XLOOKUP(B899,[8]sheet1!$AC:$AC,[8]sheet1!$AF:$AF,"")</f>
        <v/>
      </c>
      <c r="AR899" s="14"/>
      <c r="AS899" s="14" t="s">
        <v>5465</v>
      </c>
      <c r="AT899" s="14" t="str">
        <f>_xlfn.XLOOKUP(B899,'[9]cell downs 18042026 17h'!$B:$B,'[9]cell downs 18042026 17h'!$B:$B,"")</f>
        <v/>
      </c>
      <c r="AU899" s="14" t="str">
        <f>_xlfn.XLOOKUP(B899,'[10]Cells Huawei 19042026 15h'!$B:$B,'[10]Cells Huawei 19042026 15h'!$B:$B,"")</f>
        <v/>
      </c>
      <c r="AV899" s="9" t="str">
        <f>_xlfn.XLOOKUP(B899,'[11]cells down 19042026 9H40'!$B:$B,'[11]cells down 19042026 9H40'!$B:$B,"")</f>
        <v/>
      </c>
    </row>
    <row r="900" spans="1:48" hidden="1" x14ac:dyDescent="0.3">
      <c r="A900" s="1" t="s">
        <v>100</v>
      </c>
      <c r="B900" s="8" t="s">
        <v>101</v>
      </c>
      <c r="C900" s="3" t="str">
        <f>_xlfn.XLOOKUP(B900,'[1]daily break down'!$D:$D,'[1]daily break down'!$E:$E,"")</f>
        <v>OUEST</v>
      </c>
      <c r="D900" s="1" t="s">
        <v>11</v>
      </c>
      <c r="E900" s="1" t="s">
        <v>12</v>
      </c>
      <c r="F900" s="3" t="s">
        <v>102</v>
      </c>
      <c r="G900" s="1" t="s">
        <v>103</v>
      </c>
      <c r="H900" s="27" t="str">
        <f>_xlfn.XLOOKUP(B900,[2]CALCULATION!$B:$B,[2]CALCULATION!$H:$H,"")</f>
        <v>Huawei</v>
      </c>
      <c r="I900" s="26">
        <v>0</v>
      </c>
      <c r="J900" s="26">
        <v>5.8839706876920843</v>
      </c>
      <c r="K900" s="26">
        <v>21.582406622663957</v>
      </c>
      <c r="L900" s="26">
        <v>0</v>
      </c>
      <c r="M900" s="26">
        <v>0</v>
      </c>
      <c r="N900" s="26">
        <v>0</v>
      </c>
      <c r="O900" s="26">
        <v>0</v>
      </c>
      <c r="P900" s="114" t="s">
        <v>6364</v>
      </c>
      <c r="Q900" s="42" t="s">
        <v>5538</v>
      </c>
      <c r="R900" s="42"/>
      <c r="S900" s="41" t="str" cm="1">
        <f t="array" ref="S900">IFERROR(_xlfn.IFS(
U900="MPR ISSUE","PDH",
U900="BSS Hardware Issue","BSS",
U900="Sites strategiques, MLL, Pylone, etc.","ENVTECH",
U900="AKTIVCO DEFAUT GE &amp; POWER Cabinet","AKTIVCO",
U900="AKTIVCO Coupure ENEO &amp; Baisse de tension","AKTIVCO GRID ONLY",
U900="Coupure ENEO &amp; Baisse de tension","IHS GRID ONLY",
U900="Defaut GE &amp; POWER Cabinet","IHS",
U900="Sharing","Partners",
U900="Sites strategiques &amp; DataCenter","SST &amp; DC",
U900="Exclu","Exclu",
U900="SAT","SAT",
U900="SPARE-ISSUE","SPARE-ISSUE",
U900="Fiber CAmtel","TRANS_FO_CAMTEL",
U900="Fiber AOF","Fiber AOF",
U900="Projet OCM (HUAWEI)","TRAVAUX-HUAWEI",
U900="Projet OCM (NOKIA)","TRAVAUX-NOKIA",
U900="ACCESS-ISSUE","ACCESS-ISSUE",
U900="Projet OCM (ZTE, NOKIA, autres projets)","TRAVAUX OCM",
U900="No root CAuse","No root cause",
U900="ODU HS","PDH",
U900="IP &amp; VLAN","PDH",
U900="Warehouse HUAWEI","SPARE-ISSUE",
U900="SPARE-HS","SPARE-ISSUE",
U900="Power Telco","BSS",U900="no impacts","no impacts"
),"")</f>
        <v>No root cause</v>
      </c>
      <c r="T900" s="41" t="str" cm="1">
        <f t="array" ref="T900">IFERROR(_xlfn.IFS(
U900="MPR ISSUE","TX ISSUE",
U900="BSS Hardware Issue","RAN ISSUE",
U900="Sites strategiques, MLL, Pylone, etc.","ENVTECH",
U900="AKTIVCO DEFAUT GE &amp; POWER Cabinet","POWER ISSUE",
U900="AKTIVCO Coupure ENEO &amp; Baisse de tension","POWER ISSUE",
U900="Coupure ENEO &amp; Baisse de tension","POWER ISSUE",
U900="Defaut GE &amp; POWER Cabinet","POWER ISSUE",
U900="Sharing","POWER ISSUE",
U900="Sites strategiques &amp; DataCenter","POWER ISSUE",
U900="Exclu","Exclu",
U900="SAT","TX ISSUE",
U900="SPARE-ISSUE","SPARE-ISSUE",
U900="Fiber CAmtel","TX ISSUE",
U900="Fiber AOF","TX ISSUE",
U900="Projet OCM (HUAWEI)","TRAVAUX-HUAWEI",
U900="Projet OCM (NOKIA)","TRAVAUX -NOKIA",
U900="ACCESS-ISSUE","ACCESS-ISSUE",
U900="Projet OCM (ZTE, NOKIA, autres projets)","TRAVAUX OCM",
U900="No root CAuse","No root cause",
U900="ODU HS","TX ISSUE",
U900="IP &amp; VLAN","TX ISSUE",
U900="Warehouse HUAWEI","SPARE-ISSUE",
U900="SPARE-HS","SPARE-ISSUE",
U900="Power Telco","RAN ISSUE",U900="no impacts","no impacts"
),"")</f>
        <v>No root cause</v>
      </c>
      <c r="U900" s="68" t="s">
        <v>5691</v>
      </c>
      <c r="V900" s="41" t="str" cm="1">
        <f t="array" ref="V900">IFERROR(_xlfn.IFS(
U900="MPR ISSUE","ACTIVE",
U900="BSS Hardware Issue","ACTIVE",
U900="Sites strategiques, MLL, Pylone, etc.","PASSIVE",
U900="AKTIVCO DEFAUT GE &amp; POWER Cabinet","PASSIVE",
U900="AKTIVCO Coupure ENEO &amp; Baisse de tension","PASSIVE",
U900="Coupure ENEO &amp; Baisse de tension","PASSIVE",
U900="Defaut GE &amp; POWER Cabinet","PASSIVE",
U900="Sharing","PASSIVE",
U900="Sites strategiques &amp; DataCenter","PASSIVE",
U900="Exclu","Exclu",
U900="SAT","ACTIVE",
U900="SPARE-ISSUE","SPARE-ISSUE",
U900="Fiber CAmtel","ACTIVE",
U900="Fiber AOF","ACTIVE",
U900="Projet OCM (HUAWEI)","PLANNED WORKS",
U900="Projet OCM (NOKIA)","PLANNED WORKS",
U900="ACCESS-ISSUE","ACCESS-ISSUE",
U900="Projet OCM (ZTE, NOKIA, autres projets)","PLANNED WORKS",
U900="No root CAuse","No root cause",
U900="ODU HS","ACTIVE",
U900="IP &amp; VLAN","ACTIVE",
U900="Warehouse HUAWEI","SPARE-ISSUE",
U900="SPARE-HS","SPARE-ISSUE",
U900="Power Telco","ACTIVE", U900="no impacts","no impacts"
),"")</f>
        <v>No root cause</v>
      </c>
      <c r="W900" s="113"/>
      <c r="X900" s="113"/>
      <c r="Y900" s="113"/>
      <c r="Z900" s="113"/>
      <c r="AA900" s="113"/>
      <c r="AB900" s="17" t="s">
        <v>5465</v>
      </c>
      <c r="AC900" s="17" t="str">
        <f>_xlfn.XLOOKUP(B900,'INCIDENT-04-27-2026'!E:E,'INCIDENT-04-27-2026'!F:F,"")</f>
        <v/>
      </c>
      <c r="AD900" s="9"/>
      <c r="AE900" s="7" t="s">
        <v>5465</v>
      </c>
      <c r="AF900" s="6" t="str">
        <f>_xlfn.XLOOKUP(B900,'[13]Input_27-04'!$B:$B,'[13]Input_27-04'!$M:$M,"")</f>
        <v/>
      </c>
      <c r="AG900" s="7"/>
      <c r="AH900" s="3"/>
      <c r="AI900" s="18" t="str">
        <f>_xlfn.XLOOKUP(B900,'[3]Cells Huawei 27042026 10h'!$B:$B,'[3]Cells Huawei 27042026 10h'!$T:$T,"")</f>
        <v/>
      </c>
      <c r="AJ900" s="18" t="str">
        <f>_xlfn.XLOOKUP(B900,'[3]Cells Huawei 27042026 15h'!$B:$B,'[3]Cells Huawei 27042026 15h'!$T:$T,"")</f>
        <v/>
      </c>
      <c r="AK900" s="18" t="str">
        <f>_xlfn.XLOOKUP(B900,'[4]cells down 27042026 11h28'!$B:$B,'[4]cells down 27042026 11h28'!$R:$R,"")</f>
        <v/>
      </c>
      <c r="AL900" s="18" t="str">
        <f>_xlfn.XLOOKUP(B900,'[4]cells down 27042026 18h01'!$B:$B,'[4]cells down 27042026 18h01'!$R:$R,"")</f>
        <v/>
      </c>
      <c r="AM900" s="18" t="str">
        <f>_xlfn.XLOOKUP(B900,'[5]cell downs 27042026 11h'!$B:$B,'[5]cell downs 27042026 11h'!$R:$R,"")</f>
        <v/>
      </c>
      <c r="AN900" s="18" t="str">
        <f>_xlfn.XLOOKUP(B900,'[5]cell downs 27042026 17h40'!$B:$B,'[5]cell downs 27042026 17h40'!$R:$R,"")</f>
        <v/>
      </c>
      <c r="AO900" s="18" t="str">
        <f>_xlfn.XLOOKUP(B900,'[6]ALL SITES DOWN'!$D:$D,'[6]ALL SITES DOWN'!$J:$J,"")</f>
        <v/>
      </c>
      <c r="AP900" s="18" t="str">
        <f>_xlfn.XLOOKUP(B900,'[7]ALL SITES DOWN'!$D:$D,'[7]ALL SITES DOWN'!$J:$J,"")</f>
        <v/>
      </c>
      <c r="AQ900" s="9" t="str">
        <f>_xlfn.XLOOKUP(B900,[8]sheet1!$AC:$AC,[8]sheet1!$AF:$AF,"")</f>
        <v/>
      </c>
      <c r="AR900" s="14"/>
      <c r="AS900" s="14" t="s">
        <v>5465</v>
      </c>
      <c r="AT900" s="14" t="str">
        <f>_xlfn.XLOOKUP(B900,'[9]cell downs 18042026 17h'!$B:$B,'[9]cell downs 18042026 17h'!$B:$B,"")</f>
        <v/>
      </c>
      <c r="AU900" s="14" t="str">
        <f>_xlfn.XLOOKUP(B900,'[10]Cells Huawei 19042026 15h'!$B:$B,'[10]Cells Huawei 19042026 15h'!$B:$B,"")</f>
        <v/>
      </c>
      <c r="AV900" s="9" t="str">
        <f>_xlfn.XLOOKUP(B900,'[11]cells down 19042026 9H40'!$B:$B,'[11]cells down 19042026 9H40'!$B:$B,"")</f>
        <v/>
      </c>
    </row>
    <row r="901" spans="1:48" hidden="1" x14ac:dyDescent="0.3">
      <c r="A901" s="1" t="s">
        <v>2147</v>
      </c>
      <c r="B901" s="8" t="s">
        <v>2148</v>
      </c>
      <c r="C901" s="3" t="str">
        <f>_xlfn.XLOOKUP(B901,'[1]daily break down'!$D:$D,'[1]daily break down'!$E:$E,"")</f>
        <v>Yaounde</v>
      </c>
      <c r="D901" s="1" t="s">
        <v>21</v>
      </c>
      <c r="E901" s="1" t="s">
        <v>36</v>
      </c>
      <c r="F901" s="3" t="s">
        <v>37</v>
      </c>
      <c r="G901" s="1" t="s">
        <v>38</v>
      </c>
      <c r="H901" s="29" t="str">
        <f>_xlfn.XLOOKUP(B901,[2]CALCULATION!$B:$B,[2]CALCULATION!$H:$H,"")</f>
        <v>ZTE</v>
      </c>
      <c r="I901" s="26">
        <v>0</v>
      </c>
      <c r="J901" s="26">
        <v>1.2217742050548894</v>
      </c>
      <c r="K901" s="26">
        <v>21.112577154548802</v>
      </c>
      <c r="L901" s="26">
        <v>22.806784749153188</v>
      </c>
      <c r="M901" s="26">
        <v>0</v>
      </c>
      <c r="N901" s="26">
        <v>0</v>
      </c>
      <c r="O901" s="26">
        <v>0</v>
      </c>
      <c r="P901" s="114" t="s">
        <v>6364</v>
      </c>
      <c r="Q901" s="42" t="s">
        <v>5538</v>
      </c>
      <c r="R901" s="42"/>
      <c r="S901" s="41" t="str" cm="1">
        <f t="array" ref="S901">IFERROR(_xlfn.IFS(
U901="MPR ISSUE","PDH",
U901="BSS Hardware Issue","BSS",
U901="Sites strategiques, MLL, Pylone, etc.","ENVTECH",
U901="AKTIVCO DEFAUT GE &amp; POWER Cabinet","AKTIVCO",
U901="AKTIVCO Coupure ENEO &amp; Baisse de tension","AKTIVCO GRID ONLY",
U901="Coupure ENEO &amp; Baisse de tension","IHS GRID ONLY",
U901="Defaut GE &amp; POWER Cabinet","IHS",
U901="Sharing","Partners",
U901="Sites strategiques &amp; DataCenter","SST &amp; DC",
U901="Exclu","Exclu",
U901="SAT","SAT",
U901="SPARE-ISSUE","SPARE-ISSUE",
U901="Fiber CAmtel","TRANS_FO_CAMTEL",
U901="Fiber AOF","Fiber AOF",
U901="Projet OCM (HUAWEI)","TRAVAUX-HUAWEI",
U901="Projet OCM (NOKIA)","TRAVAUX-NOKIA",
U901="ACCESS-ISSUE","ACCESS-ISSUE",
U901="Projet OCM (ZTE, NOKIA, autres projets)","TRAVAUX OCM",
U901="No root CAuse","No root cause",
U901="ODU HS","PDH",
U901="IP &amp; VLAN","PDH",
U901="Warehouse HUAWEI","SPARE-ISSUE",
U901="SPARE-HS","SPARE-ISSUE",
U901="Power Telco","BSS",U901="no impacts","no impacts"
),"")</f>
        <v>No root cause</v>
      </c>
      <c r="T901" s="41" t="str" cm="1">
        <f t="array" ref="T901">IFERROR(_xlfn.IFS(
U901="MPR ISSUE","TX ISSUE",
U901="BSS Hardware Issue","RAN ISSUE",
U901="Sites strategiques, MLL, Pylone, etc.","ENVTECH",
U901="AKTIVCO DEFAUT GE &amp; POWER Cabinet","POWER ISSUE",
U901="AKTIVCO Coupure ENEO &amp; Baisse de tension","POWER ISSUE",
U901="Coupure ENEO &amp; Baisse de tension","POWER ISSUE",
U901="Defaut GE &amp; POWER Cabinet","POWER ISSUE",
U901="Sharing","POWER ISSUE",
U901="Sites strategiques &amp; DataCenter","POWER ISSUE",
U901="Exclu","Exclu",
U901="SAT","TX ISSUE",
U901="SPARE-ISSUE","SPARE-ISSUE",
U901="Fiber CAmtel","TX ISSUE",
U901="Fiber AOF","TX ISSUE",
U901="Projet OCM (HUAWEI)","TRAVAUX-HUAWEI",
U901="Projet OCM (NOKIA)","TRAVAUX -NOKIA",
U901="ACCESS-ISSUE","ACCESS-ISSUE",
U901="Projet OCM (ZTE, NOKIA, autres projets)","TRAVAUX OCM",
U901="No root CAuse","No root cause",
U901="ODU HS","TX ISSUE",
U901="IP &amp; VLAN","TX ISSUE",
U901="Warehouse HUAWEI","SPARE-ISSUE",
U901="SPARE-HS","SPARE-ISSUE",
U901="Power Telco","RAN ISSUE",U901="no impacts","no impacts"
),"")</f>
        <v>No root cause</v>
      </c>
      <c r="U901" s="68" t="s">
        <v>5691</v>
      </c>
      <c r="V901" s="41" t="str" cm="1">
        <f t="array" ref="V901">IFERROR(_xlfn.IFS(
U901="MPR ISSUE","ACTIVE",
U901="BSS Hardware Issue","ACTIVE",
U901="Sites strategiques, MLL, Pylone, etc.","PASSIVE",
U901="AKTIVCO DEFAUT GE &amp; POWER Cabinet","PASSIVE",
U901="AKTIVCO Coupure ENEO &amp; Baisse de tension","PASSIVE",
U901="Coupure ENEO &amp; Baisse de tension","PASSIVE",
U901="Defaut GE &amp; POWER Cabinet","PASSIVE",
U901="Sharing","PASSIVE",
U901="Sites strategiques &amp; DataCenter","PASSIVE",
U901="Exclu","Exclu",
U901="SAT","ACTIVE",
U901="SPARE-ISSUE","SPARE-ISSUE",
U901="Fiber CAmtel","ACTIVE",
U901="Fiber AOF","ACTIVE",
U901="Projet OCM (HUAWEI)","PLANNED WORKS",
U901="Projet OCM (NOKIA)","PLANNED WORKS",
U901="ACCESS-ISSUE","ACCESS-ISSUE",
U901="Projet OCM (ZTE, NOKIA, autres projets)","PLANNED WORKS",
U901="No root CAuse","No root cause",
U901="ODU HS","ACTIVE",
U901="IP &amp; VLAN","ACTIVE",
U901="Warehouse HUAWEI","SPARE-ISSUE",
U901="SPARE-HS","SPARE-ISSUE",
U901="Power Telco","ACTIVE", U901="no impacts","no impacts"
),"")</f>
        <v>No root cause</v>
      </c>
      <c r="W901" s="113"/>
      <c r="X901" s="113"/>
      <c r="Y901" s="113"/>
      <c r="Z901" s="113"/>
      <c r="AA901" s="113"/>
      <c r="AB901" s="17" t="s">
        <v>5465</v>
      </c>
      <c r="AC901" s="17" t="str">
        <f>_xlfn.XLOOKUP(B901,'INCIDENT-04-27-2026'!E:E,'INCIDENT-04-27-2026'!F:F,"")</f>
        <v/>
      </c>
      <c r="AD901" s="9"/>
      <c r="AE901" s="7" t="s">
        <v>5465</v>
      </c>
      <c r="AF901" s="6" t="str">
        <f>_xlfn.XLOOKUP(B901,'[13]Input_27-04'!$B:$B,'[13]Input_27-04'!$M:$M,"")</f>
        <v/>
      </c>
      <c r="AG901" s="7"/>
      <c r="AH901" s="3"/>
      <c r="AI901" s="18" t="str">
        <f>_xlfn.XLOOKUP(B901,'[3]Cells Huawei 27042026 10h'!$B:$B,'[3]Cells Huawei 27042026 10h'!$T:$T,"")</f>
        <v/>
      </c>
      <c r="AJ901" s="18" t="str">
        <f>_xlfn.XLOOKUP(B901,'[3]Cells Huawei 27042026 15h'!$B:$B,'[3]Cells Huawei 27042026 15h'!$T:$T,"")</f>
        <v/>
      </c>
      <c r="AK901" s="18" t="str">
        <f>_xlfn.XLOOKUP(B901,'[4]cells down 27042026 11h28'!$B:$B,'[4]cells down 27042026 11h28'!$R:$R,"")</f>
        <v/>
      </c>
      <c r="AL901" s="18" t="str">
        <f>_xlfn.XLOOKUP(B901,'[4]cells down 27042026 18h01'!$B:$B,'[4]cells down 27042026 18h01'!$R:$R,"")</f>
        <v/>
      </c>
      <c r="AM901" s="18" t="str">
        <f>_xlfn.XLOOKUP(B901,'[5]cell downs 27042026 11h'!$B:$B,'[5]cell downs 27042026 11h'!$R:$R,"")</f>
        <v/>
      </c>
      <c r="AN901" s="18" t="str">
        <f>_xlfn.XLOOKUP(B901,'[5]cell downs 27042026 17h40'!$B:$B,'[5]cell downs 27042026 17h40'!$R:$R,"")</f>
        <v/>
      </c>
      <c r="AO901" s="18" t="str">
        <f>_xlfn.XLOOKUP(B901,'[6]ALL SITES DOWN'!$D:$D,'[6]ALL SITES DOWN'!$J:$J,"")</f>
        <v/>
      </c>
      <c r="AP901" s="18" t="str">
        <f>_xlfn.XLOOKUP(B901,'[7]ALL SITES DOWN'!$D:$D,'[7]ALL SITES DOWN'!$J:$J,"")</f>
        <v/>
      </c>
      <c r="AQ901" s="9" t="str">
        <f>_xlfn.XLOOKUP(B901,[8]sheet1!$AC:$AC,[8]sheet1!$AF:$AF,"")</f>
        <v/>
      </c>
      <c r="AR901" s="14"/>
      <c r="AS901" s="14" t="s">
        <v>5465</v>
      </c>
      <c r="AT901" s="14" t="str">
        <f>_xlfn.XLOOKUP(B901,'[9]cell downs 18042026 17h'!$B:$B,'[9]cell downs 18042026 17h'!$B:$B,"")</f>
        <v/>
      </c>
      <c r="AU901" s="14" t="str">
        <f>_xlfn.XLOOKUP(B901,'[10]Cells Huawei 19042026 15h'!$B:$B,'[10]Cells Huawei 19042026 15h'!$B:$B,"")</f>
        <v/>
      </c>
      <c r="AV901" s="9" t="str">
        <f>_xlfn.XLOOKUP(B901,'[11]cells down 19042026 9H40'!$B:$B,'[11]cells down 19042026 9H40'!$B:$B,"")</f>
        <v/>
      </c>
    </row>
    <row r="902" spans="1:48" hidden="1" x14ac:dyDescent="0.3">
      <c r="A902" s="1" t="s">
        <v>3148</v>
      </c>
      <c r="B902" s="8" t="s">
        <v>3149</v>
      </c>
      <c r="C902" s="3" t="str">
        <f>_xlfn.XLOOKUP(B902,'[1]daily break down'!$D:$D,'[1]daily break down'!$E:$E,"")</f>
        <v>Yaounde</v>
      </c>
      <c r="D902" s="1" t="s">
        <v>11</v>
      </c>
      <c r="E902" s="1" t="s">
        <v>12</v>
      </c>
      <c r="F902" s="3" t="s">
        <v>37</v>
      </c>
      <c r="G902" s="1" t="s">
        <v>38</v>
      </c>
      <c r="H902" s="29" t="str">
        <f>_xlfn.XLOOKUP(B902,[2]CALCULATION!$B:$B,[2]CALCULATION!$H:$H,"")</f>
        <v>ZTE</v>
      </c>
      <c r="I902" s="26">
        <v>2.782272217513735E-2</v>
      </c>
      <c r="J902" s="26">
        <v>0</v>
      </c>
      <c r="K902" s="26">
        <v>20.422751995388563</v>
      </c>
      <c r="L902" s="26">
        <v>0</v>
      </c>
      <c r="M902" s="26">
        <v>0</v>
      </c>
      <c r="N902" s="26">
        <v>0</v>
      </c>
      <c r="O902" s="26">
        <v>0</v>
      </c>
      <c r="P902" s="114" t="s">
        <v>6364</v>
      </c>
      <c r="Q902" s="42" t="s">
        <v>5538</v>
      </c>
      <c r="R902" s="42"/>
      <c r="S902" s="41" t="str" cm="1">
        <f t="array" ref="S902">IFERROR(_xlfn.IFS(
U902="MPR ISSUE","PDH",
U902="BSS Hardware Issue","BSS",
U902="Sites strategiques, MLL, Pylone, etc.","ENVTECH",
U902="AKTIVCO DEFAUT GE &amp; POWER Cabinet","AKTIVCO",
U902="AKTIVCO Coupure ENEO &amp; Baisse de tension","AKTIVCO GRID ONLY",
U902="Coupure ENEO &amp; Baisse de tension","IHS GRID ONLY",
U902="Defaut GE &amp; POWER Cabinet","IHS",
U902="Sharing","Partners",
U902="Sites strategiques &amp; DataCenter","SST &amp; DC",
U902="Exclu","Exclu",
U902="SAT","SAT",
U902="SPARE-ISSUE","SPARE-ISSUE",
U902="Fiber CAmtel","TRANS_FO_CAMTEL",
U902="Fiber AOF","Fiber AOF",
U902="Projet OCM (HUAWEI)","TRAVAUX-HUAWEI",
U902="Projet OCM (NOKIA)","TRAVAUX-NOKIA",
U902="ACCESS-ISSUE","ACCESS-ISSUE",
U902="Projet OCM (ZTE, NOKIA, autres projets)","TRAVAUX OCM",
U902="No root CAuse","No root cause",
U902="ODU HS","PDH",
U902="IP &amp; VLAN","PDH",
U902="Warehouse HUAWEI","SPARE-ISSUE",
U902="SPARE-HS","SPARE-ISSUE",
U902="Power Telco","BSS",U902="no impacts","no impacts"
),"")</f>
        <v>No root cause</v>
      </c>
      <c r="T902" s="41" t="str" cm="1">
        <f t="array" ref="T902">IFERROR(_xlfn.IFS(
U902="MPR ISSUE","TX ISSUE",
U902="BSS Hardware Issue","RAN ISSUE",
U902="Sites strategiques, MLL, Pylone, etc.","ENVTECH",
U902="AKTIVCO DEFAUT GE &amp; POWER Cabinet","POWER ISSUE",
U902="AKTIVCO Coupure ENEO &amp; Baisse de tension","POWER ISSUE",
U902="Coupure ENEO &amp; Baisse de tension","POWER ISSUE",
U902="Defaut GE &amp; POWER Cabinet","POWER ISSUE",
U902="Sharing","POWER ISSUE",
U902="Sites strategiques &amp; DataCenter","POWER ISSUE",
U902="Exclu","Exclu",
U902="SAT","TX ISSUE",
U902="SPARE-ISSUE","SPARE-ISSUE",
U902="Fiber CAmtel","TX ISSUE",
U902="Fiber AOF","TX ISSUE",
U902="Projet OCM (HUAWEI)","TRAVAUX-HUAWEI",
U902="Projet OCM (NOKIA)","TRAVAUX -NOKIA",
U902="ACCESS-ISSUE","ACCESS-ISSUE",
U902="Projet OCM (ZTE, NOKIA, autres projets)","TRAVAUX OCM",
U902="No root CAuse","No root cause",
U902="ODU HS","TX ISSUE",
U902="IP &amp; VLAN","TX ISSUE",
U902="Warehouse HUAWEI","SPARE-ISSUE",
U902="SPARE-HS","SPARE-ISSUE",
U902="Power Telco","RAN ISSUE",U902="no impacts","no impacts"
),"")</f>
        <v>No root cause</v>
      </c>
      <c r="U902" s="68" t="s">
        <v>5691</v>
      </c>
      <c r="V902" s="41" t="str" cm="1">
        <f t="array" ref="V902">IFERROR(_xlfn.IFS(
U902="MPR ISSUE","ACTIVE",
U902="BSS Hardware Issue","ACTIVE",
U902="Sites strategiques, MLL, Pylone, etc.","PASSIVE",
U902="AKTIVCO DEFAUT GE &amp; POWER Cabinet","PASSIVE",
U902="AKTIVCO Coupure ENEO &amp; Baisse de tension","PASSIVE",
U902="Coupure ENEO &amp; Baisse de tension","PASSIVE",
U902="Defaut GE &amp; POWER Cabinet","PASSIVE",
U902="Sharing","PASSIVE",
U902="Sites strategiques &amp; DataCenter","PASSIVE",
U902="Exclu","Exclu",
U902="SAT","ACTIVE",
U902="SPARE-ISSUE","SPARE-ISSUE",
U902="Fiber CAmtel","ACTIVE",
U902="Fiber AOF","ACTIVE",
U902="Projet OCM (HUAWEI)","PLANNED WORKS",
U902="Projet OCM (NOKIA)","PLANNED WORKS",
U902="ACCESS-ISSUE","ACCESS-ISSUE",
U902="Projet OCM (ZTE, NOKIA, autres projets)","PLANNED WORKS",
U902="No root CAuse","No root cause",
U902="ODU HS","ACTIVE",
U902="IP &amp; VLAN","ACTIVE",
U902="Warehouse HUAWEI","SPARE-ISSUE",
U902="SPARE-HS","SPARE-ISSUE",
U902="Power Telco","ACTIVE", U902="no impacts","no impacts"
),"")</f>
        <v>No root cause</v>
      </c>
      <c r="W902" s="113"/>
      <c r="X902" s="113"/>
      <c r="Y902" s="113"/>
      <c r="Z902" s="113"/>
      <c r="AA902" s="113"/>
      <c r="AB902" s="17" t="s">
        <v>5465</v>
      </c>
      <c r="AC902" s="17" t="str">
        <f>_xlfn.XLOOKUP(B902,'INCIDENT-04-27-2026'!E:E,'INCIDENT-04-27-2026'!F:F,"")</f>
        <v/>
      </c>
      <c r="AD902" s="9"/>
      <c r="AE902" s="7" t="s">
        <v>5465</v>
      </c>
      <c r="AF902" s="6" t="str">
        <f>_xlfn.XLOOKUP(B902,'[13]Input_27-04'!$B:$B,'[13]Input_27-04'!$M:$M,"")</f>
        <v/>
      </c>
      <c r="AG902" s="7"/>
      <c r="AH902" s="3"/>
      <c r="AI902" s="18" t="str">
        <f>_xlfn.XLOOKUP(B902,'[3]Cells Huawei 27042026 10h'!$B:$B,'[3]Cells Huawei 27042026 10h'!$T:$T,"")</f>
        <v/>
      </c>
      <c r="AJ902" s="18" t="str">
        <f>_xlfn.XLOOKUP(B902,'[3]Cells Huawei 27042026 15h'!$B:$B,'[3]Cells Huawei 27042026 15h'!$T:$T,"")</f>
        <v/>
      </c>
      <c r="AK902" s="18" t="str">
        <f>_xlfn.XLOOKUP(B902,'[4]cells down 27042026 11h28'!$B:$B,'[4]cells down 27042026 11h28'!$R:$R,"")</f>
        <v/>
      </c>
      <c r="AL902" s="18" t="str">
        <f>_xlfn.XLOOKUP(B902,'[4]cells down 27042026 18h01'!$B:$B,'[4]cells down 27042026 18h01'!$R:$R,"")</f>
        <v/>
      </c>
      <c r="AM902" s="18" t="str">
        <f>_xlfn.XLOOKUP(B902,'[5]cell downs 27042026 11h'!$B:$B,'[5]cell downs 27042026 11h'!$R:$R,"")</f>
        <v/>
      </c>
      <c r="AN902" s="18" t="str">
        <f>_xlfn.XLOOKUP(B902,'[5]cell downs 27042026 17h40'!$B:$B,'[5]cell downs 27042026 17h40'!$R:$R,"")</f>
        <v/>
      </c>
      <c r="AO902" s="18" t="str">
        <f>_xlfn.XLOOKUP(B902,'[6]ALL SITES DOWN'!$D:$D,'[6]ALL SITES DOWN'!$J:$J,"")</f>
        <v/>
      </c>
      <c r="AP902" s="18" t="str">
        <f>_xlfn.XLOOKUP(B902,'[7]ALL SITES DOWN'!$D:$D,'[7]ALL SITES DOWN'!$J:$J,"")</f>
        <v/>
      </c>
      <c r="AQ902" s="9" t="str">
        <f>_xlfn.XLOOKUP(B902,[8]sheet1!$AC:$AC,[8]sheet1!$AF:$AF,"")</f>
        <v/>
      </c>
      <c r="AR902" s="14"/>
      <c r="AS902" s="14" t="s">
        <v>5465</v>
      </c>
      <c r="AT902" s="14" t="str">
        <f>_xlfn.XLOOKUP(B902,'[9]cell downs 18042026 17h'!$B:$B,'[9]cell downs 18042026 17h'!$B:$B,"")</f>
        <v/>
      </c>
      <c r="AU902" s="14" t="str">
        <f>_xlfn.XLOOKUP(B902,'[10]Cells Huawei 19042026 15h'!$B:$B,'[10]Cells Huawei 19042026 15h'!$B:$B,"")</f>
        <v/>
      </c>
      <c r="AV902" s="9" t="str">
        <f>_xlfn.XLOOKUP(B902,'[11]cells down 19042026 9H40'!$B:$B,'[11]cells down 19042026 9H40'!$B:$B,"")</f>
        <v/>
      </c>
    </row>
    <row r="903" spans="1:48" hidden="1" x14ac:dyDescent="0.3">
      <c r="A903" s="1" t="s">
        <v>450</v>
      </c>
      <c r="B903" s="8" t="s">
        <v>451</v>
      </c>
      <c r="C903" s="3" t="str">
        <f>_xlfn.XLOOKUP(B903,'[1]daily break down'!$D:$D,'[1]daily break down'!$E:$E,"")</f>
        <v>Yaounde</v>
      </c>
      <c r="D903" s="1" t="s">
        <v>21</v>
      </c>
      <c r="E903" s="1" t="s">
        <v>125</v>
      </c>
      <c r="F903" s="3" t="s">
        <v>37</v>
      </c>
      <c r="G903" s="1" t="s">
        <v>38</v>
      </c>
      <c r="H903" s="29" t="str">
        <f>_xlfn.XLOOKUP(B903,[2]CALCULATION!$B:$B,[2]CALCULATION!$H:$H,"")</f>
        <v>ZTE</v>
      </c>
      <c r="I903" s="26">
        <v>17.270419737867151</v>
      </c>
      <c r="J903" s="26">
        <v>4.5826698684199254</v>
      </c>
      <c r="K903" s="26">
        <v>20.386083074367995</v>
      </c>
      <c r="L903" s="26">
        <v>0.56130558480508463</v>
      </c>
      <c r="M903" s="26">
        <v>2.6058832929547164</v>
      </c>
      <c r="N903" s="26">
        <v>0</v>
      </c>
      <c r="O903" s="26">
        <v>0</v>
      </c>
      <c r="P903" s="114" t="s">
        <v>6364</v>
      </c>
      <c r="Q903" s="42" t="s">
        <v>5538</v>
      </c>
      <c r="R903" s="42"/>
      <c r="S903" s="41" t="str" cm="1">
        <f t="array" ref="S903">IFERROR(_xlfn.IFS(
U903="MPR ISSUE","PDH",
U903="BSS Hardware Issue","BSS",
U903="Sites strategiques, MLL, Pylone, etc.","ENVTECH",
U903="AKTIVCO DEFAUT GE &amp; POWER Cabinet","AKTIVCO",
U903="AKTIVCO Coupure ENEO &amp; Baisse de tension","AKTIVCO GRID ONLY",
U903="Coupure ENEO &amp; Baisse de tension","IHS GRID ONLY",
U903="Defaut GE &amp; POWER Cabinet","IHS",
U903="Sharing","Partners",
U903="Sites strategiques &amp; DataCenter","SST &amp; DC",
U903="Exclu","Exclu",
U903="SAT","SAT",
U903="SPARE-ISSUE","SPARE-ISSUE",
U903="Fiber CAmtel","TRANS_FO_CAMTEL",
U903="Fiber AOF","Fiber AOF",
U903="Projet OCM (HUAWEI)","TRAVAUX-HUAWEI",
U903="Projet OCM (NOKIA)","TRAVAUX-NOKIA",
U903="ACCESS-ISSUE","ACCESS-ISSUE",
U903="Projet OCM (ZTE, NOKIA, autres projets)","TRAVAUX OCM",
U903="No root CAuse","No root cause",
U903="ODU HS","PDH",
U903="IP &amp; VLAN","PDH",
U903="Warehouse HUAWEI","SPARE-ISSUE",
U903="SPARE-HS","SPARE-ISSUE",
U903="Power Telco","BSS",U903="no impacts","no impacts"
),"")</f>
        <v>No root cause</v>
      </c>
      <c r="T903" s="41" t="str" cm="1">
        <f t="array" ref="T903">IFERROR(_xlfn.IFS(
U903="MPR ISSUE","TX ISSUE",
U903="BSS Hardware Issue","RAN ISSUE",
U903="Sites strategiques, MLL, Pylone, etc.","ENVTECH",
U903="AKTIVCO DEFAUT GE &amp; POWER Cabinet","POWER ISSUE",
U903="AKTIVCO Coupure ENEO &amp; Baisse de tension","POWER ISSUE",
U903="Coupure ENEO &amp; Baisse de tension","POWER ISSUE",
U903="Defaut GE &amp; POWER Cabinet","POWER ISSUE",
U903="Sharing","POWER ISSUE",
U903="Sites strategiques &amp; DataCenter","POWER ISSUE",
U903="Exclu","Exclu",
U903="SAT","TX ISSUE",
U903="SPARE-ISSUE","SPARE-ISSUE",
U903="Fiber CAmtel","TX ISSUE",
U903="Fiber AOF","TX ISSUE",
U903="Projet OCM (HUAWEI)","TRAVAUX-HUAWEI",
U903="Projet OCM (NOKIA)","TRAVAUX -NOKIA",
U903="ACCESS-ISSUE","ACCESS-ISSUE",
U903="Projet OCM (ZTE, NOKIA, autres projets)","TRAVAUX OCM",
U903="No root CAuse","No root cause",
U903="ODU HS","TX ISSUE",
U903="IP &amp; VLAN","TX ISSUE",
U903="Warehouse HUAWEI","SPARE-ISSUE",
U903="SPARE-HS","SPARE-ISSUE",
U903="Power Telco","RAN ISSUE",U903="no impacts","no impacts"
),"")</f>
        <v>No root cause</v>
      </c>
      <c r="U903" s="68" t="s">
        <v>5691</v>
      </c>
      <c r="V903" s="41" t="str" cm="1">
        <f t="array" ref="V903">IFERROR(_xlfn.IFS(
U903="MPR ISSUE","ACTIVE",
U903="BSS Hardware Issue","ACTIVE",
U903="Sites strategiques, MLL, Pylone, etc.","PASSIVE",
U903="AKTIVCO DEFAUT GE &amp; POWER Cabinet","PASSIVE",
U903="AKTIVCO Coupure ENEO &amp; Baisse de tension","PASSIVE",
U903="Coupure ENEO &amp; Baisse de tension","PASSIVE",
U903="Defaut GE &amp; POWER Cabinet","PASSIVE",
U903="Sharing","PASSIVE",
U903="Sites strategiques &amp; DataCenter","PASSIVE",
U903="Exclu","Exclu",
U903="SAT","ACTIVE",
U903="SPARE-ISSUE","SPARE-ISSUE",
U903="Fiber CAmtel","ACTIVE",
U903="Fiber AOF","ACTIVE",
U903="Projet OCM (HUAWEI)","PLANNED WORKS",
U903="Projet OCM (NOKIA)","PLANNED WORKS",
U903="ACCESS-ISSUE","ACCESS-ISSUE",
U903="Projet OCM (ZTE, NOKIA, autres projets)","PLANNED WORKS",
U903="No root CAuse","No root cause",
U903="ODU HS","ACTIVE",
U903="IP &amp; VLAN","ACTIVE",
U903="Warehouse HUAWEI","SPARE-ISSUE",
U903="SPARE-HS","SPARE-ISSUE",
U903="Power Telco","ACTIVE", U903="no impacts","no impacts"
),"")</f>
        <v>No root cause</v>
      </c>
      <c r="W903" s="113"/>
      <c r="X903" s="113"/>
      <c r="Y903" s="113"/>
      <c r="Z903" s="113"/>
      <c r="AA903" s="113"/>
      <c r="AB903" s="17" t="s">
        <v>5465</v>
      </c>
      <c r="AC903" s="17" t="str">
        <f>_xlfn.XLOOKUP(B903,'INCIDENT-04-27-2026'!E:E,'INCIDENT-04-27-2026'!F:F,"")</f>
        <v/>
      </c>
      <c r="AD903" s="9"/>
      <c r="AE903" s="7" t="s">
        <v>5465</v>
      </c>
      <c r="AF903" s="6" t="str">
        <f>_xlfn.XLOOKUP(B903,'[13]Input_27-04'!$B:$B,'[13]Input_27-04'!$M:$M,"")</f>
        <v/>
      </c>
      <c r="AG903" s="7"/>
      <c r="AH903" s="3"/>
      <c r="AI903" s="18" t="str">
        <f>_xlfn.XLOOKUP(B903,'[3]Cells Huawei 27042026 10h'!$B:$B,'[3]Cells Huawei 27042026 10h'!$T:$T,"")</f>
        <v/>
      </c>
      <c r="AJ903" s="18" t="str">
        <f>_xlfn.XLOOKUP(B903,'[3]Cells Huawei 27042026 15h'!$B:$B,'[3]Cells Huawei 27042026 15h'!$T:$T,"")</f>
        <v/>
      </c>
      <c r="AK903" s="18" t="str">
        <f>_xlfn.XLOOKUP(B903,'[4]cells down 27042026 11h28'!$B:$B,'[4]cells down 27042026 11h28'!$R:$R,"")</f>
        <v/>
      </c>
      <c r="AL903" s="18" t="str">
        <f>_xlfn.XLOOKUP(B903,'[4]cells down 27042026 18h01'!$B:$B,'[4]cells down 27042026 18h01'!$R:$R,"")</f>
        <v/>
      </c>
      <c r="AM903" s="18" t="str">
        <f>_xlfn.XLOOKUP(B903,'[5]cell downs 27042026 11h'!$B:$B,'[5]cell downs 27042026 11h'!$R:$R,"")</f>
        <v/>
      </c>
      <c r="AN903" s="18" t="str">
        <f>_xlfn.XLOOKUP(B903,'[5]cell downs 27042026 17h40'!$B:$B,'[5]cell downs 27042026 17h40'!$R:$R,"")</f>
        <v/>
      </c>
      <c r="AO903" s="18" t="str">
        <f>_xlfn.XLOOKUP(B903,'[6]ALL SITES DOWN'!$D:$D,'[6]ALL SITES DOWN'!$J:$J,"")</f>
        <v/>
      </c>
      <c r="AP903" s="18" t="str">
        <f>_xlfn.XLOOKUP(B903,'[7]ALL SITES DOWN'!$D:$D,'[7]ALL SITES DOWN'!$J:$J,"")</f>
        <v/>
      </c>
      <c r="AQ903" s="9" t="str">
        <f>_xlfn.XLOOKUP(B903,[8]sheet1!$AC:$AC,[8]sheet1!$AF:$AF,"")</f>
        <v/>
      </c>
      <c r="AR903" s="14"/>
      <c r="AS903" s="14" t="s">
        <v>5465</v>
      </c>
      <c r="AT903" s="14" t="str">
        <f>_xlfn.XLOOKUP(B903,'[9]cell downs 18042026 17h'!$B:$B,'[9]cell downs 18042026 17h'!$B:$B,"")</f>
        <v/>
      </c>
      <c r="AU903" s="14" t="str">
        <f>_xlfn.XLOOKUP(B903,'[10]Cells Huawei 19042026 15h'!$B:$B,'[10]Cells Huawei 19042026 15h'!$B:$B,"")</f>
        <v/>
      </c>
      <c r="AV903" s="9" t="str">
        <f>_xlfn.XLOOKUP(B903,'[11]cells down 19042026 9H40'!$B:$B,'[11]cells down 19042026 9H40'!$B:$B,"")</f>
        <v/>
      </c>
    </row>
    <row r="904" spans="1:48" hidden="1" x14ac:dyDescent="0.3">
      <c r="A904" s="1" t="s">
        <v>322</v>
      </c>
      <c r="B904" s="1" t="s">
        <v>323</v>
      </c>
      <c r="C904" s="3" t="str">
        <f>_xlfn.XLOOKUP(B904,'[1]daily break down'!$D:$D,'[1]daily break down'!$E:$E,"")</f>
        <v>Douala</v>
      </c>
      <c r="D904" s="1" t="s">
        <v>21</v>
      </c>
      <c r="E904" s="1" t="s">
        <v>30</v>
      </c>
      <c r="F904" s="3" t="s">
        <v>31</v>
      </c>
      <c r="G904" s="1" t="s">
        <v>32</v>
      </c>
      <c r="H904" s="29" t="str">
        <f>_xlfn.XLOOKUP(B904,[2]CALCULATION!$B:$B,[2]CALCULATION!$H:$H,"")</f>
        <v>ZTE</v>
      </c>
      <c r="I904" s="26">
        <v>0</v>
      </c>
      <c r="J904" s="26">
        <v>14.176800558166612</v>
      </c>
      <c r="K904" s="26">
        <v>19.863943321547911</v>
      </c>
      <c r="L904" s="26">
        <v>0.38757408691532935</v>
      </c>
      <c r="M904" s="26">
        <v>0</v>
      </c>
      <c r="N904" s="26">
        <v>0</v>
      </c>
      <c r="O904" s="26">
        <v>0</v>
      </c>
      <c r="P904" s="114" t="s">
        <v>6364</v>
      </c>
      <c r="Q904" s="42" t="s">
        <v>5538</v>
      </c>
      <c r="R904" s="42"/>
      <c r="S904" s="41" t="str" cm="1">
        <f t="array" ref="S904">IFERROR(_xlfn.IFS(
U904="MPR ISSUE","PDH",
U904="BSS Hardware Issue","BSS",
U904="Sites strategiques, MLL, Pylone, etc.","ENVTECH",
U904="AKTIVCO DEFAUT GE &amp; POWER Cabinet","AKTIVCO",
U904="AKTIVCO Coupure ENEO &amp; Baisse de tension","AKTIVCO GRID ONLY",
U904="Coupure ENEO &amp; Baisse de tension","IHS GRID ONLY",
U904="Defaut GE &amp; POWER Cabinet","IHS",
U904="Sharing","Partners",
U904="Sites strategiques &amp; DataCenter","SST &amp; DC",
U904="Exclu","Exclu",
U904="SAT","SAT",
U904="SPARE-ISSUE","SPARE-ISSUE",
U904="Fiber CAmtel","TRANS_FO_CAMTEL",
U904="Fiber AOF","Fiber AOF",
U904="Projet OCM (HUAWEI)","TRAVAUX-HUAWEI",
U904="Projet OCM (NOKIA)","TRAVAUX-NOKIA",
U904="ACCESS-ISSUE","ACCESS-ISSUE",
U904="Projet OCM (ZTE, NOKIA, autres projets)","TRAVAUX OCM",
U904="No root CAuse","No root cause",
U904="ODU HS","PDH",
U904="IP &amp; VLAN","PDH",
U904="Warehouse HUAWEI","SPARE-ISSUE",
U904="SPARE-HS","SPARE-ISSUE",
U904="Power Telco","BSS",U904="no impacts","no impacts"
),"")</f>
        <v>No root cause</v>
      </c>
      <c r="T904" s="41" t="str" cm="1">
        <f t="array" ref="T904">IFERROR(_xlfn.IFS(
U904="MPR ISSUE","TX ISSUE",
U904="BSS Hardware Issue","RAN ISSUE",
U904="Sites strategiques, MLL, Pylone, etc.","ENVTECH",
U904="AKTIVCO DEFAUT GE &amp; POWER Cabinet","POWER ISSUE",
U904="AKTIVCO Coupure ENEO &amp; Baisse de tension","POWER ISSUE",
U904="Coupure ENEO &amp; Baisse de tension","POWER ISSUE",
U904="Defaut GE &amp; POWER Cabinet","POWER ISSUE",
U904="Sharing","POWER ISSUE",
U904="Sites strategiques &amp; DataCenter","POWER ISSUE",
U904="Exclu","Exclu",
U904="SAT","TX ISSUE",
U904="SPARE-ISSUE","SPARE-ISSUE",
U904="Fiber CAmtel","TX ISSUE",
U904="Fiber AOF","TX ISSUE",
U904="Projet OCM (HUAWEI)","TRAVAUX-HUAWEI",
U904="Projet OCM (NOKIA)","TRAVAUX -NOKIA",
U904="ACCESS-ISSUE","ACCESS-ISSUE",
U904="Projet OCM (ZTE, NOKIA, autres projets)","TRAVAUX OCM",
U904="No root CAuse","No root cause",
U904="ODU HS","TX ISSUE",
U904="IP &amp; VLAN","TX ISSUE",
U904="Warehouse HUAWEI","SPARE-ISSUE",
U904="SPARE-HS","SPARE-ISSUE",
U904="Power Telco","RAN ISSUE",U904="no impacts","no impacts"
),"")</f>
        <v>No root cause</v>
      </c>
      <c r="U904" s="68" t="s">
        <v>5691</v>
      </c>
      <c r="V904" s="41" t="str" cm="1">
        <f t="array" ref="V904">IFERROR(_xlfn.IFS(
U904="MPR ISSUE","ACTIVE",
U904="BSS Hardware Issue","ACTIVE",
U904="Sites strategiques, MLL, Pylone, etc.","PASSIVE",
U904="AKTIVCO DEFAUT GE &amp; POWER Cabinet","PASSIVE",
U904="AKTIVCO Coupure ENEO &amp; Baisse de tension","PASSIVE",
U904="Coupure ENEO &amp; Baisse de tension","PASSIVE",
U904="Defaut GE &amp; POWER Cabinet","PASSIVE",
U904="Sharing","PASSIVE",
U904="Sites strategiques &amp; DataCenter","PASSIVE",
U904="Exclu","Exclu",
U904="SAT","ACTIVE",
U904="SPARE-ISSUE","SPARE-ISSUE",
U904="Fiber CAmtel","ACTIVE",
U904="Fiber AOF","ACTIVE",
U904="Projet OCM (HUAWEI)","PLANNED WORKS",
U904="Projet OCM (NOKIA)","PLANNED WORKS",
U904="ACCESS-ISSUE","ACCESS-ISSUE",
U904="Projet OCM (ZTE, NOKIA, autres projets)","PLANNED WORKS",
U904="No root CAuse","No root cause",
U904="ODU HS","ACTIVE",
U904="IP &amp; VLAN","ACTIVE",
U904="Warehouse HUAWEI","SPARE-ISSUE",
U904="SPARE-HS","SPARE-ISSUE",
U904="Power Telco","ACTIVE", U904="no impacts","no impacts"
),"")</f>
        <v>No root cause</v>
      </c>
      <c r="W904" s="113"/>
      <c r="X904" s="113"/>
      <c r="Y904" s="113"/>
      <c r="Z904" s="113"/>
      <c r="AA904" s="113"/>
      <c r="AB904" s="17" t="s">
        <v>5465</v>
      </c>
      <c r="AC904" s="17" t="str">
        <f>_xlfn.XLOOKUP(B904,'INCIDENT-04-27-2026'!E:E,'INCIDENT-04-27-2026'!F:F,"")</f>
        <v/>
      </c>
      <c r="AD904" s="9"/>
      <c r="AE904" s="7" t="s">
        <v>5465</v>
      </c>
      <c r="AF904" s="6" t="str">
        <f>_xlfn.XLOOKUP(B904,'[13]Input_27-04'!$B:$B,'[13]Input_27-04'!$M:$M,"")</f>
        <v/>
      </c>
      <c r="AG904" s="7"/>
      <c r="AH904" s="3"/>
      <c r="AI904" s="18" t="str">
        <f>_xlfn.XLOOKUP(B904,'[3]Cells Huawei 27042026 10h'!$B:$B,'[3]Cells Huawei 27042026 10h'!$T:$T,"")</f>
        <v/>
      </c>
      <c r="AJ904" s="18" t="str">
        <f>_xlfn.XLOOKUP(B904,'[3]Cells Huawei 27042026 15h'!$B:$B,'[3]Cells Huawei 27042026 15h'!$T:$T,"")</f>
        <v/>
      </c>
      <c r="AK904" s="18" t="str">
        <f>_xlfn.XLOOKUP(B904,'[4]cells down 27042026 11h28'!$B:$B,'[4]cells down 27042026 11h28'!$R:$R,"")</f>
        <v/>
      </c>
      <c r="AL904" s="18" t="str">
        <f>_xlfn.XLOOKUP(B904,'[4]cells down 27042026 18h01'!$B:$B,'[4]cells down 27042026 18h01'!$R:$R,"")</f>
        <v/>
      </c>
      <c r="AM904" s="18" t="str">
        <f>_xlfn.XLOOKUP(B904,'[5]cell downs 27042026 11h'!$B:$B,'[5]cell downs 27042026 11h'!$R:$R,"")</f>
        <v/>
      </c>
      <c r="AN904" s="18" t="str">
        <f>_xlfn.XLOOKUP(B904,'[5]cell downs 27042026 17h40'!$B:$B,'[5]cell downs 27042026 17h40'!$R:$R,"")</f>
        <v/>
      </c>
      <c r="AO904" s="18" t="str">
        <f>_xlfn.XLOOKUP(B904,'[6]ALL SITES DOWN'!$D:$D,'[6]ALL SITES DOWN'!$J:$J,"")</f>
        <v/>
      </c>
      <c r="AP904" s="18" t="str">
        <f>_xlfn.XLOOKUP(B904,'[7]ALL SITES DOWN'!$D:$D,'[7]ALL SITES DOWN'!$J:$J,"")</f>
        <v/>
      </c>
      <c r="AQ904" s="9" t="str">
        <f>_xlfn.XLOOKUP(B904,[8]sheet1!$AC:$AC,[8]sheet1!$AF:$AF,"")</f>
        <v/>
      </c>
      <c r="AR904" s="14"/>
      <c r="AS904" s="14" t="s">
        <v>5465</v>
      </c>
      <c r="AT904" s="14" t="str">
        <f>_xlfn.XLOOKUP(B904,'[9]cell downs 18042026 17h'!$B:$B,'[9]cell downs 18042026 17h'!$B:$B,"")</f>
        <v/>
      </c>
      <c r="AU904" s="14" t="str">
        <f>_xlfn.XLOOKUP(B904,'[10]Cells Huawei 19042026 15h'!$B:$B,'[10]Cells Huawei 19042026 15h'!$B:$B,"")</f>
        <v/>
      </c>
      <c r="AV904" s="9" t="str">
        <f>_xlfn.XLOOKUP(B904,'[11]cells down 19042026 9H40'!$B:$B,'[11]cells down 19042026 9H40'!$B:$B,"")</f>
        <v/>
      </c>
    </row>
    <row r="905" spans="1:48" hidden="1" x14ac:dyDescent="0.3">
      <c r="A905" s="1" t="s">
        <v>2101</v>
      </c>
      <c r="B905" s="8" t="s">
        <v>2102</v>
      </c>
      <c r="C905" s="3" t="str">
        <f>_xlfn.XLOOKUP(B905,'[1]daily break down'!$D:$D,'[1]daily break down'!$E:$E,"")</f>
        <v>Yaounde</v>
      </c>
      <c r="D905" s="1" t="s">
        <v>21</v>
      </c>
      <c r="E905" s="1" t="s">
        <v>30</v>
      </c>
      <c r="F905" s="3" t="s">
        <v>37</v>
      </c>
      <c r="G905" s="1" t="s">
        <v>38</v>
      </c>
      <c r="H905" s="29" t="str">
        <f>_xlfn.XLOOKUP(B905,[2]CALCULATION!$B:$B,[2]CALCULATION!$H:$H,"")</f>
        <v>ZTE</v>
      </c>
      <c r="I905" s="26">
        <v>0</v>
      </c>
      <c r="J905" s="26">
        <v>1.5382755048753973</v>
      </c>
      <c r="K905" s="26">
        <v>18.687648566202384</v>
      </c>
      <c r="L905" s="26">
        <v>9.6439083933305358</v>
      </c>
      <c r="M905" s="26">
        <v>3.9644347136257152</v>
      </c>
      <c r="N905" s="26">
        <v>0</v>
      </c>
      <c r="O905" s="26">
        <v>0</v>
      </c>
      <c r="P905" s="114" t="s">
        <v>6364</v>
      </c>
      <c r="Q905" s="42" t="s">
        <v>5538</v>
      </c>
      <c r="R905" s="42"/>
      <c r="S905" s="41" t="str" cm="1">
        <f t="array" ref="S905">IFERROR(_xlfn.IFS(
U905="MPR ISSUE","PDH",
U905="BSS Hardware Issue","BSS",
U905="Sites strategiques, MLL, Pylone, etc.","ENVTECH",
U905="AKTIVCO DEFAUT GE &amp; POWER Cabinet","AKTIVCO",
U905="AKTIVCO Coupure ENEO &amp; Baisse de tension","AKTIVCO GRID ONLY",
U905="Coupure ENEO &amp; Baisse de tension","IHS GRID ONLY",
U905="Defaut GE &amp; POWER Cabinet","IHS",
U905="Sharing","Partners",
U905="Sites strategiques &amp; DataCenter","SST &amp; DC",
U905="Exclu","Exclu",
U905="SAT","SAT",
U905="SPARE-ISSUE","SPARE-ISSUE",
U905="Fiber CAmtel","TRANS_FO_CAMTEL",
U905="Fiber AOF","Fiber AOF",
U905="Projet OCM (HUAWEI)","TRAVAUX-HUAWEI",
U905="Projet OCM (NOKIA)","TRAVAUX-NOKIA",
U905="ACCESS-ISSUE","ACCESS-ISSUE",
U905="Projet OCM (ZTE, NOKIA, autres projets)","TRAVAUX OCM",
U905="No root CAuse","No root cause",
U905="ODU HS","PDH",
U905="IP &amp; VLAN","PDH",
U905="Warehouse HUAWEI","SPARE-ISSUE",
U905="SPARE-HS","SPARE-ISSUE",
U905="Power Telco","BSS",U905="no impacts","no impacts"
),"")</f>
        <v>No root cause</v>
      </c>
      <c r="T905" s="41" t="str" cm="1">
        <f t="array" ref="T905">IFERROR(_xlfn.IFS(
U905="MPR ISSUE","TX ISSUE",
U905="BSS Hardware Issue","RAN ISSUE",
U905="Sites strategiques, MLL, Pylone, etc.","ENVTECH",
U905="AKTIVCO DEFAUT GE &amp; POWER Cabinet","POWER ISSUE",
U905="AKTIVCO Coupure ENEO &amp; Baisse de tension","POWER ISSUE",
U905="Coupure ENEO &amp; Baisse de tension","POWER ISSUE",
U905="Defaut GE &amp; POWER Cabinet","POWER ISSUE",
U905="Sharing","POWER ISSUE",
U905="Sites strategiques &amp; DataCenter","POWER ISSUE",
U905="Exclu","Exclu",
U905="SAT","TX ISSUE",
U905="SPARE-ISSUE","SPARE-ISSUE",
U905="Fiber CAmtel","TX ISSUE",
U905="Fiber AOF","TX ISSUE",
U905="Projet OCM (HUAWEI)","TRAVAUX-HUAWEI",
U905="Projet OCM (NOKIA)","TRAVAUX -NOKIA",
U905="ACCESS-ISSUE","ACCESS-ISSUE",
U905="Projet OCM (ZTE, NOKIA, autres projets)","TRAVAUX OCM",
U905="No root CAuse","No root cause",
U905="ODU HS","TX ISSUE",
U905="IP &amp; VLAN","TX ISSUE",
U905="Warehouse HUAWEI","SPARE-ISSUE",
U905="SPARE-HS","SPARE-ISSUE",
U905="Power Telco","RAN ISSUE",U905="no impacts","no impacts"
),"")</f>
        <v>No root cause</v>
      </c>
      <c r="U905" s="68" t="s">
        <v>5691</v>
      </c>
      <c r="V905" s="41" t="str" cm="1">
        <f t="array" ref="V905">IFERROR(_xlfn.IFS(
U905="MPR ISSUE","ACTIVE",
U905="BSS Hardware Issue","ACTIVE",
U905="Sites strategiques, MLL, Pylone, etc.","PASSIVE",
U905="AKTIVCO DEFAUT GE &amp; POWER Cabinet","PASSIVE",
U905="AKTIVCO Coupure ENEO &amp; Baisse de tension","PASSIVE",
U905="Coupure ENEO &amp; Baisse de tension","PASSIVE",
U905="Defaut GE &amp; POWER Cabinet","PASSIVE",
U905="Sharing","PASSIVE",
U905="Sites strategiques &amp; DataCenter","PASSIVE",
U905="Exclu","Exclu",
U905="SAT","ACTIVE",
U905="SPARE-ISSUE","SPARE-ISSUE",
U905="Fiber CAmtel","ACTIVE",
U905="Fiber AOF","ACTIVE",
U905="Projet OCM (HUAWEI)","PLANNED WORKS",
U905="Projet OCM (NOKIA)","PLANNED WORKS",
U905="ACCESS-ISSUE","ACCESS-ISSUE",
U905="Projet OCM (ZTE, NOKIA, autres projets)","PLANNED WORKS",
U905="No root CAuse","No root cause",
U905="ODU HS","ACTIVE",
U905="IP &amp; VLAN","ACTIVE",
U905="Warehouse HUAWEI","SPARE-ISSUE",
U905="SPARE-HS","SPARE-ISSUE",
U905="Power Telco","ACTIVE", U905="no impacts","no impacts"
),"")</f>
        <v>No root cause</v>
      </c>
      <c r="W905" s="113"/>
      <c r="X905" s="113"/>
      <c r="Y905" s="113"/>
      <c r="Z905" s="113"/>
      <c r="AA905" s="113"/>
      <c r="AB905" s="17" t="s">
        <v>5465</v>
      </c>
      <c r="AC905" s="17" t="str">
        <f>_xlfn.XLOOKUP(B905,'INCIDENT-04-27-2026'!E:E,'INCIDENT-04-27-2026'!F:F,"")</f>
        <v/>
      </c>
      <c r="AD905" s="9"/>
      <c r="AE905" s="7" t="s">
        <v>5465</v>
      </c>
      <c r="AF905" s="6" t="str">
        <f>_xlfn.XLOOKUP(B905,'[13]Input_27-04'!$B:$B,'[13]Input_27-04'!$M:$M,"")</f>
        <v/>
      </c>
      <c r="AG905" s="7"/>
      <c r="AH905" s="3"/>
      <c r="AI905" s="18" t="str">
        <f>_xlfn.XLOOKUP(B905,'[3]Cells Huawei 27042026 10h'!$B:$B,'[3]Cells Huawei 27042026 10h'!$T:$T,"")</f>
        <v/>
      </c>
      <c r="AJ905" s="18" t="str">
        <f>_xlfn.XLOOKUP(B905,'[3]Cells Huawei 27042026 15h'!$B:$B,'[3]Cells Huawei 27042026 15h'!$T:$T,"")</f>
        <v/>
      </c>
      <c r="AK905" s="18" t="str">
        <f>_xlfn.XLOOKUP(B905,'[4]cells down 27042026 11h28'!$B:$B,'[4]cells down 27042026 11h28'!$R:$R,"")</f>
        <v/>
      </c>
      <c r="AL905" s="18" t="str">
        <f>_xlfn.XLOOKUP(B905,'[4]cells down 27042026 18h01'!$B:$B,'[4]cells down 27042026 18h01'!$R:$R,"")</f>
        <v/>
      </c>
      <c r="AM905" s="18" t="str">
        <f>_xlfn.XLOOKUP(B905,'[5]cell downs 27042026 11h'!$B:$B,'[5]cell downs 27042026 11h'!$R:$R,"")</f>
        <v/>
      </c>
      <c r="AN905" s="18" t="str">
        <f>_xlfn.XLOOKUP(B905,'[5]cell downs 27042026 17h40'!$B:$B,'[5]cell downs 27042026 17h40'!$R:$R,"")</f>
        <v/>
      </c>
      <c r="AO905" s="18" t="str">
        <f>_xlfn.XLOOKUP(B905,'[6]ALL SITES DOWN'!$D:$D,'[6]ALL SITES DOWN'!$J:$J,"")</f>
        <v/>
      </c>
      <c r="AP905" s="18" t="str">
        <f>_xlfn.XLOOKUP(B905,'[7]ALL SITES DOWN'!$D:$D,'[7]ALL SITES DOWN'!$J:$J,"")</f>
        <v/>
      </c>
      <c r="AQ905" s="9" t="str">
        <f>_xlfn.XLOOKUP(B905,[8]sheet1!$AC:$AC,[8]sheet1!$AF:$AF,"")</f>
        <v/>
      </c>
      <c r="AR905" s="14"/>
      <c r="AS905" s="14" t="s">
        <v>5465</v>
      </c>
      <c r="AT905" s="14" t="str">
        <f>_xlfn.XLOOKUP(B905,'[9]cell downs 18042026 17h'!$B:$B,'[9]cell downs 18042026 17h'!$B:$B,"")</f>
        <v/>
      </c>
      <c r="AU905" s="14" t="str">
        <f>_xlfn.XLOOKUP(B905,'[10]Cells Huawei 19042026 15h'!$B:$B,'[10]Cells Huawei 19042026 15h'!$B:$B,"")</f>
        <v/>
      </c>
      <c r="AV905" s="9" t="str">
        <f>_xlfn.XLOOKUP(B905,'[11]cells down 19042026 9H40'!$B:$B,'[11]cells down 19042026 9H40'!$B:$B,"")</f>
        <v/>
      </c>
    </row>
    <row r="906" spans="1:48" hidden="1" x14ac:dyDescent="0.3">
      <c r="A906" s="1" t="s">
        <v>910</v>
      </c>
      <c r="B906" s="8" t="s">
        <v>911</v>
      </c>
      <c r="C906" s="3" t="str">
        <f>_xlfn.XLOOKUP(B906,'[1]daily break down'!$D:$D,'[1]daily break down'!$E:$E,"")</f>
        <v>Yaounde</v>
      </c>
      <c r="D906" s="1" t="s">
        <v>11</v>
      </c>
      <c r="E906" s="1" t="s">
        <v>12</v>
      </c>
      <c r="F906" s="3" t="s">
        <v>37</v>
      </c>
      <c r="G906" s="1" t="s">
        <v>38</v>
      </c>
      <c r="H906" s="29" t="str">
        <f>_xlfn.XLOOKUP(B906,[2]CALCULATION!$B:$B,[2]CALCULATION!$H:$H,"")</f>
        <v>ZTE</v>
      </c>
      <c r="I906" s="26">
        <v>0</v>
      </c>
      <c r="J906" s="26">
        <v>0</v>
      </c>
      <c r="K906" s="26">
        <v>17.912732248389851</v>
      </c>
      <c r="L906" s="26">
        <v>0</v>
      </c>
      <c r="M906" s="26">
        <v>0</v>
      </c>
      <c r="N906" s="26">
        <v>0</v>
      </c>
      <c r="O906" s="26">
        <v>0</v>
      </c>
      <c r="P906" s="114" t="s">
        <v>6364</v>
      </c>
      <c r="Q906" s="42" t="s">
        <v>5538</v>
      </c>
      <c r="R906" s="42"/>
      <c r="S906" s="41" t="str" cm="1">
        <f t="array" ref="S906">IFERROR(_xlfn.IFS(
U906="MPR ISSUE","PDH",
U906="BSS Hardware Issue","BSS",
U906="Sites strategiques, MLL, Pylone, etc.","ENVTECH",
U906="AKTIVCO DEFAUT GE &amp; POWER Cabinet","AKTIVCO",
U906="AKTIVCO Coupure ENEO &amp; Baisse de tension","AKTIVCO GRID ONLY",
U906="Coupure ENEO &amp; Baisse de tension","IHS GRID ONLY",
U906="Defaut GE &amp; POWER Cabinet","IHS",
U906="Sharing","Partners",
U906="Sites strategiques &amp; DataCenter","SST &amp; DC",
U906="Exclu","Exclu",
U906="SAT","SAT",
U906="SPARE-ISSUE","SPARE-ISSUE",
U906="Fiber CAmtel","TRANS_FO_CAMTEL",
U906="Fiber AOF","Fiber AOF",
U906="Projet OCM (HUAWEI)","TRAVAUX-HUAWEI",
U906="Projet OCM (NOKIA)","TRAVAUX-NOKIA",
U906="ACCESS-ISSUE","ACCESS-ISSUE",
U906="Projet OCM (ZTE, NOKIA, autres projets)","TRAVAUX OCM",
U906="No root CAuse","No root cause",
U906="ODU HS","PDH",
U906="IP &amp; VLAN","PDH",
U906="Warehouse HUAWEI","SPARE-ISSUE",
U906="SPARE-HS","SPARE-ISSUE",
U906="Power Telco","BSS",U906="no impacts","no impacts"
),"")</f>
        <v>No root cause</v>
      </c>
      <c r="T906" s="41" t="str" cm="1">
        <f t="array" ref="T906">IFERROR(_xlfn.IFS(
U906="MPR ISSUE","TX ISSUE",
U906="BSS Hardware Issue","RAN ISSUE",
U906="Sites strategiques, MLL, Pylone, etc.","ENVTECH",
U906="AKTIVCO DEFAUT GE &amp; POWER Cabinet","POWER ISSUE",
U906="AKTIVCO Coupure ENEO &amp; Baisse de tension","POWER ISSUE",
U906="Coupure ENEO &amp; Baisse de tension","POWER ISSUE",
U906="Defaut GE &amp; POWER Cabinet","POWER ISSUE",
U906="Sharing","POWER ISSUE",
U906="Sites strategiques &amp; DataCenter","POWER ISSUE",
U906="Exclu","Exclu",
U906="SAT","TX ISSUE",
U906="SPARE-ISSUE","SPARE-ISSUE",
U906="Fiber CAmtel","TX ISSUE",
U906="Fiber AOF","TX ISSUE",
U906="Projet OCM (HUAWEI)","TRAVAUX-HUAWEI",
U906="Projet OCM (NOKIA)","TRAVAUX -NOKIA",
U906="ACCESS-ISSUE","ACCESS-ISSUE",
U906="Projet OCM (ZTE, NOKIA, autres projets)","TRAVAUX OCM",
U906="No root CAuse","No root cause",
U906="ODU HS","TX ISSUE",
U906="IP &amp; VLAN","TX ISSUE",
U906="Warehouse HUAWEI","SPARE-ISSUE",
U906="SPARE-HS","SPARE-ISSUE",
U906="Power Telco","RAN ISSUE",U906="no impacts","no impacts"
),"")</f>
        <v>No root cause</v>
      </c>
      <c r="U906" s="68" t="s">
        <v>5691</v>
      </c>
      <c r="V906" s="41" t="str" cm="1">
        <f t="array" ref="V906">IFERROR(_xlfn.IFS(
U906="MPR ISSUE","ACTIVE",
U906="BSS Hardware Issue","ACTIVE",
U906="Sites strategiques, MLL, Pylone, etc.","PASSIVE",
U906="AKTIVCO DEFAUT GE &amp; POWER Cabinet","PASSIVE",
U906="AKTIVCO Coupure ENEO &amp; Baisse de tension","PASSIVE",
U906="Coupure ENEO &amp; Baisse de tension","PASSIVE",
U906="Defaut GE &amp; POWER Cabinet","PASSIVE",
U906="Sharing","PASSIVE",
U906="Sites strategiques &amp; DataCenter","PASSIVE",
U906="Exclu","Exclu",
U906="SAT","ACTIVE",
U906="SPARE-ISSUE","SPARE-ISSUE",
U906="Fiber CAmtel","ACTIVE",
U906="Fiber AOF","ACTIVE",
U906="Projet OCM (HUAWEI)","PLANNED WORKS",
U906="Projet OCM (NOKIA)","PLANNED WORKS",
U906="ACCESS-ISSUE","ACCESS-ISSUE",
U906="Projet OCM (ZTE, NOKIA, autres projets)","PLANNED WORKS",
U906="No root CAuse","No root cause",
U906="ODU HS","ACTIVE",
U906="IP &amp; VLAN","ACTIVE",
U906="Warehouse HUAWEI","SPARE-ISSUE",
U906="SPARE-HS","SPARE-ISSUE",
U906="Power Telco","ACTIVE", U906="no impacts","no impacts"
),"")</f>
        <v>No root cause</v>
      </c>
      <c r="W906" s="113"/>
      <c r="X906" s="113"/>
      <c r="Y906" s="113"/>
      <c r="Z906" s="113"/>
      <c r="AA906" s="113"/>
      <c r="AB906" s="17" t="s">
        <v>5465</v>
      </c>
      <c r="AC906" s="17" t="str">
        <f>_xlfn.XLOOKUP(B906,'INCIDENT-04-27-2026'!E:E,'INCIDENT-04-27-2026'!F:F,"")</f>
        <v/>
      </c>
      <c r="AD906" s="9"/>
      <c r="AE906" s="7" t="s">
        <v>5465</v>
      </c>
      <c r="AF906" s="6" t="str">
        <f>_xlfn.XLOOKUP(B906,'[13]Input_27-04'!$B:$B,'[13]Input_27-04'!$M:$M,"")</f>
        <v/>
      </c>
      <c r="AG906" s="7"/>
      <c r="AH906" s="3"/>
      <c r="AI906" s="18" t="str">
        <f>_xlfn.XLOOKUP(B906,'[3]Cells Huawei 27042026 10h'!$B:$B,'[3]Cells Huawei 27042026 10h'!$T:$T,"")</f>
        <v/>
      </c>
      <c r="AJ906" s="18" t="str">
        <f>_xlfn.XLOOKUP(B906,'[3]Cells Huawei 27042026 15h'!$B:$B,'[3]Cells Huawei 27042026 15h'!$T:$T,"")</f>
        <v/>
      </c>
      <c r="AK906" s="18" t="str">
        <f>_xlfn.XLOOKUP(B906,'[4]cells down 27042026 11h28'!$B:$B,'[4]cells down 27042026 11h28'!$R:$R,"")</f>
        <v/>
      </c>
      <c r="AL906" s="18" t="str">
        <f>_xlfn.XLOOKUP(B906,'[4]cells down 27042026 18h01'!$B:$B,'[4]cells down 27042026 18h01'!$R:$R,"")</f>
        <v/>
      </c>
      <c r="AM906" s="18" t="str">
        <f>_xlfn.XLOOKUP(B906,'[5]cell downs 27042026 11h'!$B:$B,'[5]cell downs 27042026 11h'!$R:$R,"")</f>
        <v/>
      </c>
      <c r="AN906" s="18" t="str">
        <f>_xlfn.XLOOKUP(B906,'[5]cell downs 27042026 17h40'!$B:$B,'[5]cell downs 27042026 17h40'!$R:$R,"")</f>
        <v/>
      </c>
      <c r="AO906" s="18" t="str">
        <f>_xlfn.XLOOKUP(B906,'[6]ALL SITES DOWN'!$D:$D,'[6]ALL SITES DOWN'!$J:$J,"")</f>
        <v/>
      </c>
      <c r="AP906" s="18" t="str">
        <f>_xlfn.XLOOKUP(B906,'[7]ALL SITES DOWN'!$D:$D,'[7]ALL SITES DOWN'!$J:$J,"")</f>
        <v/>
      </c>
      <c r="AQ906" s="9" t="str">
        <f>_xlfn.XLOOKUP(B906,[8]sheet1!$AC:$AC,[8]sheet1!$AF:$AF,"")</f>
        <v/>
      </c>
      <c r="AR906" s="14"/>
      <c r="AS906" s="14" t="s">
        <v>5465</v>
      </c>
      <c r="AT906" s="14" t="str">
        <f>_xlfn.XLOOKUP(B906,'[9]cell downs 18042026 17h'!$B:$B,'[9]cell downs 18042026 17h'!$B:$B,"")</f>
        <v/>
      </c>
      <c r="AU906" s="14" t="str">
        <f>_xlfn.XLOOKUP(B906,'[10]Cells Huawei 19042026 15h'!$B:$B,'[10]Cells Huawei 19042026 15h'!$B:$B,"")</f>
        <v/>
      </c>
      <c r="AV906" s="9" t="str">
        <f>_xlfn.XLOOKUP(B906,'[11]cells down 19042026 9H40'!$B:$B,'[11]cells down 19042026 9H40'!$B:$B,"")</f>
        <v/>
      </c>
    </row>
    <row r="907" spans="1:48" hidden="1" x14ac:dyDescent="0.3">
      <c r="A907" s="1" t="s">
        <v>202</v>
      </c>
      <c r="B907" s="1" t="s">
        <v>203</v>
      </c>
      <c r="C907" s="3" t="str">
        <f>_xlfn.XLOOKUP(B907,'[1]daily break down'!$D:$D,'[1]daily break down'!$E:$E,"")</f>
        <v>Yaounde</v>
      </c>
      <c r="D907" s="1" t="s">
        <v>21</v>
      </c>
      <c r="E907" s="1" t="s">
        <v>30</v>
      </c>
      <c r="F907" s="3" t="s">
        <v>37</v>
      </c>
      <c r="G907" s="1" t="s">
        <v>38</v>
      </c>
      <c r="H907" s="29" t="str">
        <f>_xlfn.XLOOKUP(B907,[2]CALCULATION!$B:$B,[2]CALCULATION!$H:$H,"")</f>
        <v>ZTE</v>
      </c>
      <c r="I907" s="26">
        <v>0</v>
      </c>
      <c r="J907" s="26">
        <v>0.3674204484166726</v>
      </c>
      <c r="K907" s="26">
        <v>17.652964332696978</v>
      </c>
      <c r="L907" s="26">
        <v>0</v>
      </c>
      <c r="M907" s="26">
        <v>0</v>
      </c>
      <c r="N907" s="26">
        <v>0</v>
      </c>
      <c r="O907" s="26">
        <v>0</v>
      </c>
      <c r="P907" s="114" t="s">
        <v>6364</v>
      </c>
      <c r="Q907" s="42" t="s">
        <v>5538</v>
      </c>
      <c r="R907" s="42"/>
      <c r="S907" s="41" t="str" cm="1">
        <f t="array" ref="S907">IFERROR(_xlfn.IFS(
U907="MPR ISSUE","PDH",
U907="BSS Hardware Issue","BSS",
U907="Sites strategiques, MLL, Pylone, etc.","ENVTECH",
U907="AKTIVCO DEFAUT GE &amp; POWER Cabinet","AKTIVCO",
U907="AKTIVCO Coupure ENEO &amp; Baisse de tension","AKTIVCO GRID ONLY",
U907="Coupure ENEO &amp; Baisse de tension","IHS GRID ONLY",
U907="Defaut GE &amp; POWER Cabinet","IHS",
U907="Sharing","Partners",
U907="Sites strategiques &amp; DataCenter","SST &amp; DC",
U907="Exclu","Exclu",
U907="SAT","SAT",
U907="SPARE-ISSUE","SPARE-ISSUE",
U907="Fiber CAmtel","TRANS_FO_CAMTEL",
U907="Fiber AOF","Fiber AOF",
U907="Projet OCM (HUAWEI)","TRAVAUX-HUAWEI",
U907="Projet OCM (NOKIA)","TRAVAUX-NOKIA",
U907="ACCESS-ISSUE","ACCESS-ISSUE",
U907="Projet OCM (ZTE, NOKIA, autres projets)","TRAVAUX OCM",
U907="No root CAuse","No root cause",
U907="ODU HS","PDH",
U907="IP &amp; VLAN","PDH",
U907="Warehouse HUAWEI","SPARE-ISSUE",
U907="SPARE-HS","SPARE-ISSUE",
U907="Power Telco","BSS",U907="no impacts","no impacts"
),"")</f>
        <v>No root cause</v>
      </c>
      <c r="T907" s="41" t="str" cm="1">
        <f t="array" ref="T907">IFERROR(_xlfn.IFS(
U907="MPR ISSUE","TX ISSUE",
U907="BSS Hardware Issue","RAN ISSUE",
U907="Sites strategiques, MLL, Pylone, etc.","ENVTECH",
U907="AKTIVCO DEFAUT GE &amp; POWER Cabinet","POWER ISSUE",
U907="AKTIVCO Coupure ENEO &amp; Baisse de tension","POWER ISSUE",
U907="Coupure ENEO &amp; Baisse de tension","POWER ISSUE",
U907="Defaut GE &amp; POWER Cabinet","POWER ISSUE",
U907="Sharing","POWER ISSUE",
U907="Sites strategiques &amp; DataCenter","POWER ISSUE",
U907="Exclu","Exclu",
U907="SAT","TX ISSUE",
U907="SPARE-ISSUE","SPARE-ISSUE",
U907="Fiber CAmtel","TX ISSUE",
U907="Fiber AOF","TX ISSUE",
U907="Projet OCM (HUAWEI)","TRAVAUX-HUAWEI",
U907="Projet OCM (NOKIA)","TRAVAUX -NOKIA",
U907="ACCESS-ISSUE","ACCESS-ISSUE",
U907="Projet OCM (ZTE, NOKIA, autres projets)","TRAVAUX OCM",
U907="No root CAuse","No root cause",
U907="ODU HS","TX ISSUE",
U907="IP &amp; VLAN","TX ISSUE",
U907="Warehouse HUAWEI","SPARE-ISSUE",
U907="SPARE-HS","SPARE-ISSUE",
U907="Power Telco","RAN ISSUE",U907="no impacts","no impacts"
),"")</f>
        <v>No root cause</v>
      </c>
      <c r="U907" s="68" t="s">
        <v>5691</v>
      </c>
      <c r="V907" s="41" t="str" cm="1">
        <f t="array" ref="V907">IFERROR(_xlfn.IFS(
U907="MPR ISSUE","ACTIVE",
U907="BSS Hardware Issue","ACTIVE",
U907="Sites strategiques, MLL, Pylone, etc.","PASSIVE",
U907="AKTIVCO DEFAUT GE &amp; POWER Cabinet","PASSIVE",
U907="AKTIVCO Coupure ENEO &amp; Baisse de tension","PASSIVE",
U907="Coupure ENEO &amp; Baisse de tension","PASSIVE",
U907="Defaut GE &amp; POWER Cabinet","PASSIVE",
U907="Sharing","PASSIVE",
U907="Sites strategiques &amp; DataCenter","PASSIVE",
U907="Exclu","Exclu",
U907="SAT","ACTIVE",
U907="SPARE-ISSUE","SPARE-ISSUE",
U907="Fiber CAmtel","ACTIVE",
U907="Fiber AOF","ACTIVE",
U907="Projet OCM (HUAWEI)","PLANNED WORKS",
U907="Projet OCM (NOKIA)","PLANNED WORKS",
U907="ACCESS-ISSUE","ACCESS-ISSUE",
U907="Projet OCM (ZTE, NOKIA, autres projets)","PLANNED WORKS",
U907="No root CAuse","No root cause",
U907="ODU HS","ACTIVE",
U907="IP &amp; VLAN","ACTIVE",
U907="Warehouse HUAWEI","SPARE-ISSUE",
U907="SPARE-HS","SPARE-ISSUE",
U907="Power Telco","ACTIVE", U907="no impacts","no impacts"
),"")</f>
        <v>No root cause</v>
      </c>
      <c r="W907" s="113"/>
      <c r="X907" s="113"/>
      <c r="Y907" s="113"/>
      <c r="Z907" s="113"/>
      <c r="AA907" s="113"/>
      <c r="AB907" s="17" t="s">
        <v>5465</v>
      </c>
      <c r="AC907" s="17" t="str">
        <f>_xlfn.XLOOKUP(B907,'INCIDENT-04-27-2026'!E:E,'INCIDENT-04-27-2026'!F:F,"")</f>
        <v/>
      </c>
      <c r="AD907" s="9"/>
      <c r="AE907" s="7" t="s">
        <v>5465</v>
      </c>
      <c r="AF907" s="6" t="str">
        <f>_xlfn.XLOOKUP(B907,'[13]Input_27-04'!$B:$B,'[13]Input_27-04'!$M:$M,"")</f>
        <v/>
      </c>
      <c r="AG907" s="7"/>
      <c r="AH907" s="3"/>
      <c r="AI907" s="18" t="str">
        <f>_xlfn.XLOOKUP(B907,'[3]Cells Huawei 27042026 10h'!$B:$B,'[3]Cells Huawei 27042026 10h'!$T:$T,"")</f>
        <v/>
      </c>
      <c r="AJ907" s="18" t="str">
        <f>_xlfn.XLOOKUP(B907,'[3]Cells Huawei 27042026 15h'!$B:$B,'[3]Cells Huawei 27042026 15h'!$T:$T,"")</f>
        <v/>
      </c>
      <c r="AK907" s="18" t="str">
        <f>_xlfn.XLOOKUP(B907,'[4]cells down 27042026 11h28'!$B:$B,'[4]cells down 27042026 11h28'!$R:$R,"")</f>
        <v/>
      </c>
      <c r="AL907" s="18" t="str">
        <f>_xlfn.XLOOKUP(B907,'[4]cells down 27042026 18h01'!$B:$B,'[4]cells down 27042026 18h01'!$R:$R,"")</f>
        <v/>
      </c>
      <c r="AM907" s="18" t="str">
        <f>_xlfn.XLOOKUP(B907,'[5]cell downs 27042026 11h'!$B:$B,'[5]cell downs 27042026 11h'!$R:$R,"")</f>
        <v/>
      </c>
      <c r="AN907" s="18" t="str">
        <f>_xlfn.XLOOKUP(B907,'[5]cell downs 27042026 17h40'!$B:$B,'[5]cell downs 27042026 17h40'!$R:$R,"")</f>
        <v/>
      </c>
      <c r="AO907" s="18" t="str">
        <f>_xlfn.XLOOKUP(B907,'[6]ALL SITES DOWN'!$D:$D,'[6]ALL SITES DOWN'!$J:$J,"")</f>
        <v/>
      </c>
      <c r="AP907" s="18" t="str">
        <f>_xlfn.XLOOKUP(B907,'[7]ALL SITES DOWN'!$D:$D,'[7]ALL SITES DOWN'!$J:$J,"")</f>
        <v/>
      </c>
      <c r="AQ907" s="9" t="str">
        <f>_xlfn.XLOOKUP(B907,[8]sheet1!$AC:$AC,[8]sheet1!$AF:$AF,"")</f>
        <v/>
      </c>
      <c r="AR907" s="14"/>
      <c r="AS907" s="14" t="s">
        <v>5465</v>
      </c>
      <c r="AT907" s="14" t="str">
        <f>_xlfn.XLOOKUP(B907,'[9]cell downs 18042026 17h'!$B:$B,'[9]cell downs 18042026 17h'!$B:$B,"")</f>
        <v/>
      </c>
      <c r="AU907" s="14" t="str">
        <f>_xlfn.XLOOKUP(B907,'[10]Cells Huawei 19042026 15h'!$B:$B,'[10]Cells Huawei 19042026 15h'!$B:$B,"")</f>
        <v/>
      </c>
      <c r="AV907" s="9" t="str">
        <f>_xlfn.XLOOKUP(B907,'[11]cells down 19042026 9H40'!$B:$B,'[11]cells down 19042026 9H40'!$B:$B,"")</f>
        <v/>
      </c>
    </row>
    <row r="908" spans="1:48" hidden="1" x14ac:dyDescent="0.3">
      <c r="A908" s="1" t="s">
        <v>4526</v>
      </c>
      <c r="B908" s="8" t="s">
        <v>4527</v>
      </c>
      <c r="C908" s="3" t="str">
        <f>_xlfn.XLOOKUP(B908,'[1]daily break down'!$D:$D,'[1]daily break down'!$E:$E,"")</f>
        <v>Yaounde</v>
      </c>
      <c r="D908" s="1" t="s">
        <v>11</v>
      </c>
      <c r="E908" s="1" t="s">
        <v>12</v>
      </c>
      <c r="F908" s="3" t="s">
        <v>37</v>
      </c>
      <c r="G908" s="1" t="s">
        <v>38</v>
      </c>
      <c r="H908" s="29" t="str">
        <f>_xlfn.XLOOKUP(B908,[2]CALCULATION!$B:$B,[2]CALCULATION!$H:$H,"")</f>
        <v>ZTE</v>
      </c>
      <c r="I908" s="26">
        <v>5.4165132849930873E-2</v>
      </c>
      <c r="J908" s="26">
        <v>0</v>
      </c>
      <c r="K908" s="26">
        <v>16.888481535700119</v>
      </c>
      <c r="L908" s="26">
        <v>0</v>
      </c>
      <c r="M908" s="26">
        <v>0</v>
      </c>
      <c r="N908" s="26">
        <v>0</v>
      </c>
      <c r="O908" s="26">
        <v>0</v>
      </c>
      <c r="P908" s="114" t="s">
        <v>6364</v>
      </c>
      <c r="Q908" s="42" t="s">
        <v>5538</v>
      </c>
      <c r="R908" s="42"/>
      <c r="S908" s="41" t="str" cm="1">
        <f t="array" ref="S908">IFERROR(_xlfn.IFS(
U908="MPR ISSUE","PDH",
U908="BSS Hardware Issue","BSS",
U908="Sites strategiques, MLL, Pylone, etc.","ENVTECH",
U908="AKTIVCO DEFAUT GE &amp; POWER Cabinet","AKTIVCO",
U908="AKTIVCO Coupure ENEO &amp; Baisse de tension","AKTIVCO GRID ONLY",
U908="Coupure ENEO &amp; Baisse de tension","IHS GRID ONLY",
U908="Defaut GE &amp; POWER Cabinet","IHS",
U908="Sharing","Partners",
U908="Sites strategiques &amp; DataCenter","SST &amp; DC",
U908="Exclu","Exclu",
U908="SAT","SAT",
U908="SPARE-ISSUE","SPARE-ISSUE",
U908="Fiber CAmtel","TRANS_FO_CAMTEL",
U908="Fiber AOF","Fiber AOF",
U908="Projet OCM (HUAWEI)","TRAVAUX-HUAWEI",
U908="Projet OCM (NOKIA)","TRAVAUX-NOKIA",
U908="ACCESS-ISSUE","ACCESS-ISSUE",
U908="Projet OCM (ZTE, NOKIA, autres projets)","TRAVAUX OCM",
U908="No root CAuse","No root cause",
U908="ODU HS","PDH",
U908="IP &amp; VLAN","PDH",
U908="Warehouse HUAWEI","SPARE-ISSUE",
U908="SPARE-HS","SPARE-ISSUE",
U908="Power Telco","BSS",U908="no impacts","no impacts"
),"")</f>
        <v>No root cause</v>
      </c>
      <c r="T908" s="41" t="str" cm="1">
        <f t="array" ref="T908">IFERROR(_xlfn.IFS(
U908="MPR ISSUE","TX ISSUE",
U908="BSS Hardware Issue","RAN ISSUE",
U908="Sites strategiques, MLL, Pylone, etc.","ENVTECH",
U908="AKTIVCO DEFAUT GE &amp; POWER Cabinet","POWER ISSUE",
U908="AKTIVCO Coupure ENEO &amp; Baisse de tension","POWER ISSUE",
U908="Coupure ENEO &amp; Baisse de tension","POWER ISSUE",
U908="Defaut GE &amp; POWER Cabinet","POWER ISSUE",
U908="Sharing","POWER ISSUE",
U908="Sites strategiques &amp; DataCenter","POWER ISSUE",
U908="Exclu","Exclu",
U908="SAT","TX ISSUE",
U908="SPARE-ISSUE","SPARE-ISSUE",
U908="Fiber CAmtel","TX ISSUE",
U908="Fiber AOF","TX ISSUE",
U908="Projet OCM (HUAWEI)","TRAVAUX-HUAWEI",
U908="Projet OCM (NOKIA)","TRAVAUX -NOKIA",
U908="ACCESS-ISSUE","ACCESS-ISSUE",
U908="Projet OCM (ZTE, NOKIA, autres projets)","TRAVAUX OCM",
U908="No root CAuse","No root cause",
U908="ODU HS","TX ISSUE",
U908="IP &amp; VLAN","TX ISSUE",
U908="Warehouse HUAWEI","SPARE-ISSUE",
U908="SPARE-HS","SPARE-ISSUE",
U908="Power Telco","RAN ISSUE",U908="no impacts","no impacts"
),"")</f>
        <v>No root cause</v>
      </c>
      <c r="U908" s="68" t="s">
        <v>5691</v>
      </c>
      <c r="V908" s="41" t="str" cm="1">
        <f t="array" ref="V908">IFERROR(_xlfn.IFS(
U908="MPR ISSUE","ACTIVE",
U908="BSS Hardware Issue","ACTIVE",
U908="Sites strategiques, MLL, Pylone, etc.","PASSIVE",
U908="AKTIVCO DEFAUT GE &amp; POWER Cabinet","PASSIVE",
U908="AKTIVCO Coupure ENEO &amp; Baisse de tension","PASSIVE",
U908="Coupure ENEO &amp; Baisse de tension","PASSIVE",
U908="Defaut GE &amp; POWER Cabinet","PASSIVE",
U908="Sharing","PASSIVE",
U908="Sites strategiques &amp; DataCenter","PASSIVE",
U908="Exclu","Exclu",
U908="SAT","ACTIVE",
U908="SPARE-ISSUE","SPARE-ISSUE",
U908="Fiber CAmtel","ACTIVE",
U908="Fiber AOF","ACTIVE",
U908="Projet OCM (HUAWEI)","PLANNED WORKS",
U908="Projet OCM (NOKIA)","PLANNED WORKS",
U908="ACCESS-ISSUE","ACCESS-ISSUE",
U908="Projet OCM (ZTE, NOKIA, autres projets)","PLANNED WORKS",
U908="No root CAuse","No root cause",
U908="ODU HS","ACTIVE",
U908="IP &amp; VLAN","ACTIVE",
U908="Warehouse HUAWEI","SPARE-ISSUE",
U908="SPARE-HS","SPARE-ISSUE",
U908="Power Telco","ACTIVE", U908="no impacts","no impacts"
),"")</f>
        <v>No root cause</v>
      </c>
      <c r="W908" s="113"/>
      <c r="X908" s="113"/>
      <c r="Y908" s="113"/>
      <c r="Z908" s="113"/>
      <c r="AA908" s="113"/>
      <c r="AB908" s="17" t="s">
        <v>5465</v>
      </c>
      <c r="AC908" s="17" t="str">
        <f>_xlfn.XLOOKUP(B908,'INCIDENT-04-27-2026'!E:E,'INCIDENT-04-27-2026'!F:F,"")</f>
        <v/>
      </c>
      <c r="AD908" s="9"/>
      <c r="AE908" s="7" t="s">
        <v>5465</v>
      </c>
      <c r="AF908" s="6" t="str">
        <f>_xlfn.XLOOKUP(B908,'[13]Input_27-04'!$B:$B,'[13]Input_27-04'!$M:$M,"")</f>
        <v/>
      </c>
      <c r="AG908" s="7"/>
      <c r="AH908" s="3"/>
      <c r="AI908" s="18" t="str">
        <f>_xlfn.XLOOKUP(B908,'[3]Cells Huawei 27042026 10h'!$B:$B,'[3]Cells Huawei 27042026 10h'!$T:$T,"")</f>
        <v/>
      </c>
      <c r="AJ908" s="18" t="str">
        <f>_xlfn.XLOOKUP(B908,'[3]Cells Huawei 27042026 15h'!$B:$B,'[3]Cells Huawei 27042026 15h'!$T:$T,"")</f>
        <v/>
      </c>
      <c r="AK908" s="18" t="str">
        <f>_xlfn.XLOOKUP(B908,'[4]cells down 27042026 11h28'!$B:$B,'[4]cells down 27042026 11h28'!$R:$R,"")</f>
        <v/>
      </c>
      <c r="AL908" s="18" t="str">
        <f>_xlfn.XLOOKUP(B908,'[4]cells down 27042026 18h01'!$B:$B,'[4]cells down 27042026 18h01'!$R:$R,"")</f>
        <v/>
      </c>
      <c r="AM908" s="18" t="str">
        <f>_xlfn.XLOOKUP(B908,'[5]cell downs 27042026 11h'!$B:$B,'[5]cell downs 27042026 11h'!$R:$R,"")</f>
        <v/>
      </c>
      <c r="AN908" s="18" t="str">
        <f>_xlfn.XLOOKUP(B908,'[5]cell downs 27042026 17h40'!$B:$B,'[5]cell downs 27042026 17h40'!$R:$R,"")</f>
        <v/>
      </c>
      <c r="AO908" s="18" t="str">
        <f>_xlfn.XLOOKUP(B908,'[6]ALL SITES DOWN'!$D:$D,'[6]ALL SITES DOWN'!$J:$J,"")</f>
        <v/>
      </c>
      <c r="AP908" s="18" t="str">
        <f>_xlfn.XLOOKUP(B908,'[7]ALL SITES DOWN'!$D:$D,'[7]ALL SITES DOWN'!$J:$J,"")</f>
        <v/>
      </c>
      <c r="AQ908" s="9" t="str">
        <f>_xlfn.XLOOKUP(B908,[8]sheet1!$AC:$AC,[8]sheet1!$AF:$AF,"")</f>
        <v/>
      </c>
      <c r="AR908" s="14"/>
      <c r="AS908" s="14" t="s">
        <v>5465</v>
      </c>
      <c r="AT908" s="14" t="str">
        <f>_xlfn.XLOOKUP(B908,'[9]cell downs 18042026 17h'!$B:$B,'[9]cell downs 18042026 17h'!$B:$B,"")</f>
        <v/>
      </c>
      <c r="AU908" s="14" t="str">
        <f>_xlfn.XLOOKUP(B908,'[10]Cells Huawei 19042026 15h'!$B:$B,'[10]Cells Huawei 19042026 15h'!$B:$B,"")</f>
        <v/>
      </c>
      <c r="AV908" s="9" t="str">
        <f>_xlfn.XLOOKUP(B908,'[11]cells down 19042026 9H40'!$B:$B,'[11]cells down 19042026 9H40'!$B:$B,"")</f>
        <v/>
      </c>
    </row>
    <row r="909" spans="1:48" hidden="1" x14ac:dyDescent="0.3">
      <c r="A909" s="1" t="s">
        <v>1609</v>
      </c>
      <c r="B909" s="1" t="s">
        <v>1610</v>
      </c>
      <c r="C909" s="3" t="str">
        <f>_xlfn.XLOOKUP(B909,'[1]daily break down'!$D:$D,'[1]daily break down'!$E:$E,"")</f>
        <v>Douala</v>
      </c>
      <c r="D909" s="1" t="s">
        <v>11</v>
      </c>
      <c r="E909" s="1" t="s">
        <v>145</v>
      </c>
      <c r="F909" s="3" t="s">
        <v>31</v>
      </c>
      <c r="G909" s="1" t="s">
        <v>32</v>
      </c>
      <c r="H909" s="29" t="str">
        <f>_xlfn.XLOOKUP(B909,[2]CALCULATION!$B:$B,[2]CALCULATION!$H:$H,"")</f>
        <v>ZTE</v>
      </c>
      <c r="I909" s="26">
        <v>0</v>
      </c>
      <c r="J909" s="26">
        <v>14.670600371540351</v>
      </c>
      <c r="K909" s="26">
        <v>16.568841262095752</v>
      </c>
      <c r="L909" s="26">
        <v>0</v>
      </c>
      <c r="M909" s="26">
        <v>0</v>
      </c>
      <c r="N909" s="26">
        <v>0</v>
      </c>
      <c r="O909" s="26">
        <v>0</v>
      </c>
      <c r="P909" s="114" t="s">
        <v>6364</v>
      </c>
      <c r="Q909" s="42" t="s">
        <v>5538</v>
      </c>
      <c r="R909" s="42"/>
      <c r="S909" s="41" t="str" cm="1">
        <f t="array" ref="S909">IFERROR(_xlfn.IFS(
U909="MPR ISSUE","PDH",
U909="BSS Hardware Issue","BSS",
U909="Sites strategiques, MLL, Pylone, etc.","ENVTECH",
U909="AKTIVCO DEFAUT GE &amp; POWER Cabinet","AKTIVCO",
U909="AKTIVCO Coupure ENEO &amp; Baisse de tension","AKTIVCO GRID ONLY",
U909="Coupure ENEO &amp; Baisse de tension","IHS GRID ONLY",
U909="Defaut GE &amp; POWER Cabinet","IHS",
U909="Sharing","Partners",
U909="Sites strategiques &amp; DataCenter","SST &amp; DC",
U909="Exclu","Exclu",
U909="SAT","SAT",
U909="SPARE-ISSUE","SPARE-ISSUE",
U909="Fiber CAmtel","TRANS_FO_CAMTEL",
U909="Fiber AOF","Fiber AOF",
U909="Projet OCM (HUAWEI)","TRAVAUX-HUAWEI",
U909="Projet OCM (NOKIA)","TRAVAUX-NOKIA",
U909="ACCESS-ISSUE","ACCESS-ISSUE",
U909="Projet OCM (ZTE, NOKIA, autres projets)","TRAVAUX OCM",
U909="No root CAuse","No root cause",
U909="ODU HS","PDH",
U909="IP &amp; VLAN","PDH",
U909="Warehouse HUAWEI","SPARE-ISSUE",
U909="SPARE-HS","SPARE-ISSUE",
U909="Power Telco","BSS",U909="no impacts","no impacts"
),"")</f>
        <v>No root cause</v>
      </c>
      <c r="T909" s="41" t="str" cm="1">
        <f t="array" ref="T909">IFERROR(_xlfn.IFS(
U909="MPR ISSUE","TX ISSUE",
U909="BSS Hardware Issue","RAN ISSUE",
U909="Sites strategiques, MLL, Pylone, etc.","ENVTECH",
U909="AKTIVCO DEFAUT GE &amp; POWER Cabinet","POWER ISSUE",
U909="AKTIVCO Coupure ENEO &amp; Baisse de tension","POWER ISSUE",
U909="Coupure ENEO &amp; Baisse de tension","POWER ISSUE",
U909="Defaut GE &amp; POWER Cabinet","POWER ISSUE",
U909="Sharing","POWER ISSUE",
U909="Sites strategiques &amp; DataCenter","POWER ISSUE",
U909="Exclu","Exclu",
U909="SAT","TX ISSUE",
U909="SPARE-ISSUE","SPARE-ISSUE",
U909="Fiber CAmtel","TX ISSUE",
U909="Fiber AOF","TX ISSUE",
U909="Projet OCM (HUAWEI)","TRAVAUX-HUAWEI",
U909="Projet OCM (NOKIA)","TRAVAUX -NOKIA",
U909="ACCESS-ISSUE","ACCESS-ISSUE",
U909="Projet OCM (ZTE, NOKIA, autres projets)","TRAVAUX OCM",
U909="No root CAuse","No root cause",
U909="ODU HS","TX ISSUE",
U909="IP &amp; VLAN","TX ISSUE",
U909="Warehouse HUAWEI","SPARE-ISSUE",
U909="SPARE-HS","SPARE-ISSUE",
U909="Power Telco","RAN ISSUE",U909="no impacts","no impacts"
),"")</f>
        <v>No root cause</v>
      </c>
      <c r="U909" s="68" t="s">
        <v>5691</v>
      </c>
      <c r="V909" s="41" t="str" cm="1">
        <f t="array" ref="V909">IFERROR(_xlfn.IFS(
U909="MPR ISSUE","ACTIVE",
U909="BSS Hardware Issue","ACTIVE",
U909="Sites strategiques, MLL, Pylone, etc.","PASSIVE",
U909="AKTIVCO DEFAUT GE &amp; POWER Cabinet","PASSIVE",
U909="AKTIVCO Coupure ENEO &amp; Baisse de tension","PASSIVE",
U909="Coupure ENEO &amp; Baisse de tension","PASSIVE",
U909="Defaut GE &amp; POWER Cabinet","PASSIVE",
U909="Sharing","PASSIVE",
U909="Sites strategiques &amp; DataCenter","PASSIVE",
U909="Exclu","Exclu",
U909="SAT","ACTIVE",
U909="SPARE-ISSUE","SPARE-ISSUE",
U909="Fiber CAmtel","ACTIVE",
U909="Fiber AOF","ACTIVE",
U909="Projet OCM (HUAWEI)","PLANNED WORKS",
U909="Projet OCM (NOKIA)","PLANNED WORKS",
U909="ACCESS-ISSUE","ACCESS-ISSUE",
U909="Projet OCM (ZTE, NOKIA, autres projets)","PLANNED WORKS",
U909="No root CAuse","No root cause",
U909="ODU HS","ACTIVE",
U909="IP &amp; VLAN","ACTIVE",
U909="Warehouse HUAWEI","SPARE-ISSUE",
U909="SPARE-HS","SPARE-ISSUE",
U909="Power Telco","ACTIVE", U909="no impacts","no impacts"
),"")</f>
        <v>No root cause</v>
      </c>
      <c r="W909" s="113"/>
      <c r="X909" s="113"/>
      <c r="Y909" s="113"/>
      <c r="Z909" s="113"/>
      <c r="AA909" s="113"/>
      <c r="AB909" s="17" t="s">
        <v>5465</v>
      </c>
      <c r="AC909" s="17" t="str">
        <f>_xlfn.XLOOKUP(B909,'INCIDENT-04-27-2026'!E:E,'INCIDENT-04-27-2026'!F:F,"")</f>
        <v/>
      </c>
      <c r="AD909" s="9"/>
      <c r="AE909" s="7" t="s">
        <v>5465</v>
      </c>
      <c r="AF909" s="6" t="str">
        <f>_xlfn.XLOOKUP(B909,'[13]Input_27-04'!$B:$B,'[13]Input_27-04'!$M:$M,"")</f>
        <v/>
      </c>
      <c r="AG909" s="7"/>
      <c r="AH909" s="3"/>
      <c r="AI909" s="18" t="str">
        <f>_xlfn.XLOOKUP(B909,'[3]Cells Huawei 27042026 10h'!$B:$B,'[3]Cells Huawei 27042026 10h'!$T:$T,"")</f>
        <v/>
      </c>
      <c r="AJ909" s="18" t="str">
        <f>_xlfn.XLOOKUP(B909,'[3]Cells Huawei 27042026 15h'!$B:$B,'[3]Cells Huawei 27042026 15h'!$T:$T,"")</f>
        <v/>
      </c>
      <c r="AK909" s="18" t="str">
        <f>_xlfn.XLOOKUP(B909,'[4]cells down 27042026 11h28'!$B:$B,'[4]cells down 27042026 11h28'!$R:$R,"")</f>
        <v/>
      </c>
      <c r="AL909" s="18" t="str">
        <f>_xlfn.XLOOKUP(B909,'[4]cells down 27042026 18h01'!$B:$B,'[4]cells down 27042026 18h01'!$R:$R,"")</f>
        <v/>
      </c>
      <c r="AM909" s="18" t="str">
        <f>_xlfn.XLOOKUP(B909,'[5]cell downs 27042026 11h'!$B:$B,'[5]cell downs 27042026 11h'!$R:$R,"")</f>
        <v/>
      </c>
      <c r="AN909" s="18" t="str">
        <f>_xlfn.XLOOKUP(B909,'[5]cell downs 27042026 17h40'!$B:$B,'[5]cell downs 27042026 17h40'!$R:$R,"")</f>
        <v/>
      </c>
      <c r="AO909" s="18" t="str">
        <f>_xlfn.XLOOKUP(B909,'[6]ALL SITES DOWN'!$D:$D,'[6]ALL SITES DOWN'!$J:$J,"")</f>
        <v/>
      </c>
      <c r="AP909" s="18" t="str">
        <f>_xlfn.XLOOKUP(B909,'[7]ALL SITES DOWN'!$D:$D,'[7]ALL SITES DOWN'!$J:$J,"")</f>
        <v/>
      </c>
      <c r="AQ909" s="9" t="str">
        <f>_xlfn.XLOOKUP(B909,[8]sheet1!$AC:$AC,[8]sheet1!$AF:$AF,"")</f>
        <v/>
      </c>
      <c r="AR909" s="14"/>
      <c r="AS909" s="14" t="s">
        <v>5465</v>
      </c>
      <c r="AT909" s="14" t="str">
        <f>_xlfn.XLOOKUP(B909,'[9]cell downs 18042026 17h'!$B:$B,'[9]cell downs 18042026 17h'!$B:$B,"")</f>
        <v/>
      </c>
      <c r="AU909" s="14" t="str">
        <f>_xlfn.XLOOKUP(B909,'[10]Cells Huawei 19042026 15h'!$B:$B,'[10]Cells Huawei 19042026 15h'!$B:$B,"")</f>
        <v/>
      </c>
      <c r="AV909" s="9" t="str">
        <f>_xlfn.XLOOKUP(B909,'[11]cells down 19042026 9H40'!$B:$B,'[11]cells down 19042026 9H40'!$B:$B,"")</f>
        <v/>
      </c>
    </row>
    <row r="910" spans="1:48" hidden="1" x14ac:dyDescent="0.3">
      <c r="A910" s="1" t="s">
        <v>1583</v>
      </c>
      <c r="B910" s="8" t="s">
        <v>1584</v>
      </c>
      <c r="C910" s="3" t="str">
        <f>_xlfn.XLOOKUP(B910,'[1]daily break down'!$D:$D,'[1]daily break down'!$E:$E,"")</f>
        <v>Yaounde</v>
      </c>
      <c r="D910" s="1" t="s">
        <v>21</v>
      </c>
      <c r="E910" s="1" t="s">
        <v>30</v>
      </c>
      <c r="F910" s="3" t="s">
        <v>37</v>
      </c>
      <c r="G910" s="1" t="s">
        <v>38</v>
      </c>
      <c r="H910" s="29" t="str">
        <f>_xlfn.XLOOKUP(B910,[2]CALCULATION!$B:$B,[2]CALCULATION!$H:$H,"")</f>
        <v>ZTE</v>
      </c>
      <c r="I910" s="26">
        <v>2.2454363601601302E-2</v>
      </c>
      <c r="J910" s="26">
        <v>2.7555196000376314E-2</v>
      </c>
      <c r="K910" s="26">
        <v>15.836943153184777</v>
      </c>
      <c r="L910" s="26">
        <v>0</v>
      </c>
      <c r="M910" s="26">
        <v>0</v>
      </c>
      <c r="N910" s="26">
        <v>0</v>
      </c>
      <c r="O910" s="26">
        <v>0</v>
      </c>
      <c r="P910" s="114" t="s">
        <v>6364</v>
      </c>
      <c r="Q910" s="42" t="s">
        <v>5538</v>
      </c>
      <c r="R910" s="42"/>
      <c r="S910" s="41" t="str" cm="1">
        <f t="array" ref="S910">IFERROR(_xlfn.IFS(
U910="MPR ISSUE","PDH",
U910="BSS Hardware Issue","BSS",
U910="Sites strategiques, MLL, Pylone, etc.","ENVTECH",
U910="AKTIVCO DEFAUT GE &amp; POWER Cabinet","AKTIVCO",
U910="AKTIVCO Coupure ENEO &amp; Baisse de tension","AKTIVCO GRID ONLY",
U910="Coupure ENEO &amp; Baisse de tension","IHS GRID ONLY",
U910="Defaut GE &amp; POWER Cabinet","IHS",
U910="Sharing","Partners",
U910="Sites strategiques &amp; DataCenter","SST &amp; DC",
U910="Exclu","Exclu",
U910="SAT","SAT",
U910="SPARE-ISSUE","SPARE-ISSUE",
U910="Fiber CAmtel","TRANS_FO_CAMTEL",
U910="Fiber AOF","Fiber AOF",
U910="Projet OCM (HUAWEI)","TRAVAUX-HUAWEI",
U910="Projet OCM (NOKIA)","TRAVAUX-NOKIA",
U910="ACCESS-ISSUE","ACCESS-ISSUE",
U910="Projet OCM (ZTE, NOKIA, autres projets)","TRAVAUX OCM",
U910="No root CAuse","No root cause",
U910="ODU HS","PDH",
U910="IP &amp; VLAN","PDH",
U910="Warehouse HUAWEI","SPARE-ISSUE",
U910="SPARE-HS","SPARE-ISSUE",
U910="Power Telco","BSS",U910="no impacts","no impacts"
),"")</f>
        <v>No root cause</v>
      </c>
      <c r="T910" s="41" t="str" cm="1">
        <f t="array" ref="T910">IFERROR(_xlfn.IFS(
U910="MPR ISSUE","TX ISSUE",
U910="BSS Hardware Issue","RAN ISSUE",
U910="Sites strategiques, MLL, Pylone, etc.","ENVTECH",
U910="AKTIVCO DEFAUT GE &amp; POWER Cabinet","POWER ISSUE",
U910="AKTIVCO Coupure ENEO &amp; Baisse de tension","POWER ISSUE",
U910="Coupure ENEO &amp; Baisse de tension","POWER ISSUE",
U910="Defaut GE &amp; POWER Cabinet","POWER ISSUE",
U910="Sharing","POWER ISSUE",
U910="Sites strategiques &amp; DataCenter","POWER ISSUE",
U910="Exclu","Exclu",
U910="SAT","TX ISSUE",
U910="SPARE-ISSUE","SPARE-ISSUE",
U910="Fiber CAmtel","TX ISSUE",
U910="Fiber AOF","TX ISSUE",
U910="Projet OCM (HUAWEI)","TRAVAUX-HUAWEI",
U910="Projet OCM (NOKIA)","TRAVAUX -NOKIA",
U910="ACCESS-ISSUE","ACCESS-ISSUE",
U910="Projet OCM (ZTE, NOKIA, autres projets)","TRAVAUX OCM",
U910="No root CAuse","No root cause",
U910="ODU HS","TX ISSUE",
U910="IP &amp; VLAN","TX ISSUE",
U910="Warehouse HUAWEI","SPARE-ISSUE",
U910="SPARE-HS","SPARE-ISSUE",
U910="Power Telco","RAN ISSUE",U910="no impacts","no impacts"
),"")</f>
        <v>No root cause</v>
      </c>
      <c r="U910" s="68" t="s">
        <v>5691</v>
      </c>
      <c r="V910" s="41" t="str" cm="1">
        <f t="array" ref="V910">IFERROR(_xlfn.IFS(
U910="MPR ISSUE","ACTIVE",
U910="BSS Hardware Issue","ACTIVE",
U910="Sites strategiques, MLL, Pylone, etc.","PASSIVE",
U910="AKTIVCO DEFAUT GE &amp; POWER Cabinet","PASSIVE",
U910="AKTIVCO Coupure ENEO &amp; Baisse de tension","PASSIVE",
U910="Coupure ENEO &amp; Baisse de tension","PASSIVE",
U910="Defaut GE &amp; POWER Cabinet","PASSIVE",
U910="Sharing","PASSIVE",
U910="Sites strategiques &amp; DataCenter","PASSIVE",
U910="Exclu","Exclu",
U910="SAT","ACTIVE",
U910="SPARE-ISSUE","SPARE-ISSUE",
U910="Fiber CAmtel","ACTIVE",
U910="Fiber AOF","ACTIVE",
U910="Projet OCM (HUAWEI)","PLANNED WORKS",
U910="Projet OCM (NOKIA)","PLANNED WORKS",
U910="ACCESS-ISSUE","ACCESS-ISSUE",
U910="Projet OCM (ZTE, NOKIA, autres projets)","PLANNED WORKS",
U910="No root CAuse","No root cause",
U910="ODU HS","ACTIVE",
U910="IP &amp; VLAN","ACTIVE",
U910="Warehouse HUAWEI","SPARE-ISSUE",
U910="SPARE-HS","SPARE-ISSUE",
U910="Power Telco","ACTIVE", U910="no impacts","no impacts"
),"")</f>
        <v>No root cause</v>
      </c>
      <c r="W910" s="113"/>
      <c r="X910" s="113"/>
      <c r="Y910" s="113"/>
      <c r="Z910" s="113"/>
      <c r="AA910" s="113"/>
      <c r="AB910" s="17" t="s">
        <v>5465</v>
      </c>
      <c r="AC910" s="17" t="str">
        <f>_xlfn.XLOOKUP(B910,'INCIDENT-04-27-2026'!E:E,'INCIDENT-04-27-2026'!F:F,"")</f>
        <v/>
      </c>
      <c r="AD910" s="9"/>
      <c r="AE910" s="7" t="s">
        <v>5465</v>
      </c>
      <c r="AF910" s="6" t="str">
        <f>_xlfn.XLOOKUP(B910,'[13]Input_27-04'!$B:$B,'[13]Input_27-04'!$M:$M,"")</f>
        <v/>
      </c>
      <c r="AG910" s="7"/>
      <c r="AH910" s="3"/>
      <c r="AI910" s="18" t="str">
        <f>_xlfn.XLOOKUP(B910,'[3]Cells Huawei 27042026 10h'!$B:$B,'[3]Cells Huawei 27042026 10h'!$T:$T,"")</f>
        <v/>
      </c>
      <c r="AJ910" s="18" t="str">
        <f>_xlfn.XLOOKUP(B910,'[3]Cells Huawei 27042026 15h'!$B:$B,'[3]Cells Huawei 27042026 15h'!$T:$T,"")</f>
        <v/>
      </c>
      <c r="AK910" s="18" t="str">
        <f>_xlfn.XLOOKUP(B910,'[4]cells down 27042026 11h28'!$B:$B,'[4]cells down 27042026 11h28'!$R:$R,"")</f>
        <v/>
      </c>
      <c r="AL910" s="18" t="str">
        <f>_xlfn.XLOOKUP(B910,'[4]cells down 27042026 18h01'!$B:$B,'[4]cells down 27042026 18h01'!$R:$R,"")</f>
        <v/>
      </c>
      <c r="AM910" s="18" t="str">
        <f>_xlfn.XLOOKUP(B910,'[5]cell downs 27042026 11h'!$B:$B,'[5]cell downs 27042026 11h'!$R:$R,"")</f>
        <v/>
      </c>
      <c r="AN910" s="18" t="str">
        <f>_xlfn.XLOOKUP(B910,'[5]cell downs 27042026 17h40'!$B:$B,'[5]cell downs 27042026 17h40'!$R:$R,"")</f>
        <v/>
      </c>
      <c r="AO910" s="18" t="str">
        <f>_xlfn.XLOOKUP(B910,'[6]ALL SITES DOWN'!$D:$D,'[6]ALL SITES DOWN'!$J:$J,"")</f>
        <v/>
      </c>
      <c r="AP910" s="18" t="str">
        <f>_xlfn.XLOOKUP(B910,'[7]ALL SITES DOWN'!$D:$D,'[7]ALL SITES DOWN'!$J:$J,"")</f>
        <v/>
      </c>
      <c r="AQ910" s="9" t="str">
        <f>_xlfn.XLOOKUP(B910,[8]sheet1!$AC:$AC,[8]sheet1!$AF:$AF,"")</f>
        <v/>
      </c>
      <c r="AR910" s="14"/>
      <c r="AS910" s="14" t="s">
        <v>5465</v>
      </c>
      <c r="AT910" s="14" t="str">
        <f>_xlfn.XLOOKUP(B910,'[9]cell downs 18042026 17h'!$B:$B,'[9]cell downs 18042026 17h'!$B:$B,"")</f>
        <v/>
      </c>
      <c r="AU910" s="14" t="str">
        <f>_xlfn.XLOOKUP(B910,'[10]Cells Huawei 19042026 15h'!$B:$B,'[10]Cells Huawei 19042026 15h'!$B:$B,"")</f>
        <v/>
      </c>
      <c r="AV910" s="9" t="str">
        <f>_xlfn.XLOOKUP(B910,'[11]cells down 19042026 9H40'!$B:$B,'[11]cells down 19042026 9H40'!$B:$B,"")</f>
        <v/>
      </c>
    </row>
    <row r="911" spans="1:48" hidden="1" x14ac:dyDescent="0.3">
      <c r="A911" s="1" t="s">
        <v>3031</v>
      </c>
      <c r="B911" s="8" t="s">
        <v>3032</v>
      </c>
      <c r="C911" s="3" t="str">
        <f>_xlfn.XLOOKUP(B911,'[1]daily break down'!$D:$D,'[1]daily break down'!$E:$E,"")</f>
        <v>NORD-OUEST</v>
      </c>
      <c r="D911" s="1" t="s">
        <v>11</v>
      </c>
      <c r="E911" s="1" t="s">
        <v>12</v>
      </c>
      <c r="F911" s="3" t="s">
        <v>51</v>
      </c>
      <c r="G911" s="1" t="s">
        <v>52</v>
      </c>
      <c r="H911" s="27" t="str">
        <f>_xlfn.XLOOKUP(B911,[2]CALCULATION!$B:$B,[2]CALCULATION!$H:$H,"")</f>
        <v>Huawei</v>
      </c>
      <c r="I911" s="26">
        <v>0</v>
      </c>
      <c r="J911" s="26">
        <v>4.5170011100552729</v>
      </c>
      <c r="K911" s="26">
        <v>0</v>
      </c>
      <c r="L911" s="26">
        <v>2.1402093980875088E-3</v>
      </c>
      <c r="M911" s="26">
        <v>4.7084606757925185E-3</v>
      </c>
      <c r="N911" s="26">
        <v>0</v>
      </c>
      <c r="O911" s="26">
        <v>0</v>
      </c>
      <c r="P911" s="114" t="s">
        <v>6364</v>
      </c>
      <c r="Q911" s="42" t="s">
        <v>6353</v>
      </c>
      <c r="R911" s="42"/>
      <c r="S911" s="41" t="str" cm="1">
        <f t="array" ref="S911">IFERROR(_xlfn.IFS(
U911="MPR ISSUE","PDH",
U911="BSS Hardware Issue","BSS",
U911="Sites strategiques, MLL, Pylone, etc.","ENVTECH",
U911="AKTIVCO DEFAUT GE &amp; POWER Cabinet","AKTIVCO",
U911="AKTIVCO Coupure ENEO &amp; Baisse de tension","AKTIVCO GRID ONLY",
U911="Coupure ENEO &amp; Baisse de tension","IHS GRID ONLY",
U911="Defaut GE &amp; POWER Cabinet","IHS",
U911="Sharing","Partners",
U911="Sites strategiques &amp; DataCenter","SST &amp; DC",
U911="Exclu","Exclu",
U911="SAT","SAT",
U911="SPARE-ISSUE","SPARE-ISSUE",
U911="Fiber CAmtel","TRANS_FO_CAMTEL",
U911="Fiber AOF","Fiber AOF",
U911="Projet OCM (HUAWEI)","TRAVAUX-HUAWEI",
U911="Projet OCM (NOKIA)","TRAVAUX-NOKIA",
U911="ACCESS-ISSUE","ACCESS-ISSUE",
U911="Projet OCM (ZTE, NOKIA, autres projets)","TRAVAUX OCM",
U911="No root CAuse","No root cause",
U911="ODU HS","PDH",
U911="IP &amp; VLAN","PDH",
U911="Warehouse HUAWEI","SPARE-ISSUE",
U911="SPARE-HS","SPARE-ISSUE",
U911="Power Telco","BSS",U911="no impacts","no impacts"
),"")</f>
        <v/>
      </c>
      <c r="T911" s="41" t="str" cm="1">
        <f t="array" ref="T911">IFERROR(_xlfn.IFS(
U911="MPR ISSUE","TX ISSUE",
U911="BSS Hardware Issue","RAN ISSUE",
U911="Sites strategiques, MLL, Pylone, etc.","ENVTECH",
U911="AKTIVCO DEFAUT GE &amp; POWER Cabinet","POWER ISSUE",
U911="AKTIVCO Coupure ENEO &amp; Baisse de tension","POWER ISSUE",
U911="Coupure ENEO &amp; Baisse de tension","POWER ISSUE",
U911="Defaut GE &amp; POWER Cabinet","POWER ISSUE",
U911="Sharing","POWER ISSUE",
U911="Sites strategiques &amp; DataCenter","POWER ISSUE",
U911="Exclu","Exclu",
U911="SAT","TX ISSUE",
U911="SPARE-ISSUE","SPARE-ISSUE",
U911="Fiber CAmtel","TX ISSUE",
U911="Fiber AOF","TX ISSUE",
U911="Projet OCM (HUAWEI)","TRAVAUX-HUAWEI",
U911="Projet OCM (NOKIA)","TRAVAUX -NOKIA",
U911="ACCESS-ISSUE","ACCESS-ISSUE",
U911="Projet OCM (ZTE, NOKIA, autres projets)","TRAVAUX OCM",
U911="No root CAuse","No root cause",
U911="ODU HS","TX ISSUE",
U911="IP &amp; VLAN","TX ISSUE",
U911="Warehouse HUAWEI","SPARE-ISSUE",
U911="SPARE-HS","SPARE-ISSUE",
U911="Power Telco","RAN ISSUE",U911="no impacts","no impacts"
),"")</f>
        <v/>
      </c>
      <c r="U911" s="68"/>
      <c r="V911" s="41" t="str" cm="1">
        <f t="array" ref="V911">IFERROR(_xlfn.IFS(
U911="MPR ISSUE","ACTIVE",
U911="BSS Hardware Issue","ACTIVE",
U911="Sites strategiques, MLL, Pylone, etc.","PASSIVE",
U911="AKTIVCO DEFAUT GE &amp; POWER Cabinet","PASSIVE",
U911="AKTIVCO Coupure ENEO &amp; Baisse de tension","PASSIVE",
U911="Coupure ENEO &amp; Baisse de tension","PASSIVE",
U911="Defaut GE &amp; POWER Cabinet","PASSIVE",
U911="Sharing","PASSIVE",
U911="Sites strategiques &amp; DataCenter","PASSIVE",
U911="Exclu","Exclu",
U911="SAT","ACTIVE",
U911="SPARE-ISSUE","SPARE-ISSUE",
U911="Fiber CAmtel","ACTIVE",
U911="Fiber AOF","ACTIVE",
U911="Projet OCM (HUAWEI)","PLANNED WORKS",
U911="Projet OCM (NOKIA)","PLANNED WORKS",
U911="ACCESS-ISSUE","ACCESS-ISSUE",
U911="Projet OCM (ZTE, NOKIA, autres projets)","PLANNED WORKS",
U911="No root CAuse","No root cause",
U911="ODU HS","ACTIVE",
U911="IP &amp; VLAN","ACTIVE",
U911="Warehouse HUAWEI","SPARE-ISSUE",
U911="SPARE-HS","SPARE-ISSUE",
U911="Power Telco","ACTIVE", U911="no impacts","no impacts"
),"")</f>
        <v/>
      </c>
      <c r="W911" s="113"/>
      <c r="X911" s="113"/>
      <c r="Y911" s="113"/>
      <c r="Z911" s="113"/>
      <c r="AA911" s="113"/>
      <c r="AB911" s="17" t="s">
        <v>5465</v>
      </c>
      <c r="AC911" s="17" t="str">
        <f>_xlfn.XLOOKUP(B911,'INCIDENT-04-27-2026'!E:E,'INCIDENT-04-27-2026'!F:F,"")</f>
        <v/>
      </c>
      <c r="AD911" s="9"/>
      <c r="AE911" s="7" t="s">
        <v>5465</v>
      </c>
      <c r="AF911" s="6" t="str">
        <f>_xlfn.XLOOKUP(B911,'[13]Input_27-04'!$B:$B,'[13]Input_27-04'!$M:$M,"")</f>
        <v/>
      </c>
      <c r="AG911" s="7"/>
      <c r="AH911" s="3"/>
      <c r="AI911" s="18" t="str">
        <f>_xlfn.XLOOKUP(B911,'[3]Cells Huawei 27042026 10h'!$B:$B,'[3]Cells Huawei 27042026 10h'!$T:$T,"")</f>
        <v/>
      </c>
      <c r="AJ911" s="18" t="str">
        <f>_xlfn.XLOOKUP(B911,'[3]Cells Huawei 27042026 15h'!$B:$B,'[3]Cells Huawei 27042026 15h'!$T:$T,"")</f>
        <v/>
      </c>
      <c r="AK911" s="18" t="str">
        <f>_xlfn.XLOOKUP(B911,'[4]cells down 27042026 11h28'!$B:$B,'[4]cells down 27042026 11h28'!$R:$R,"")</f>
        <v/>
      </c>
      <c r="AL911" s="18" t="str">
        <f>_xlfn.XLOOKUP(B911,'[4]cells down 27042026 18h01'!$B:$B,'[4]cells down 27042026 18h01'!$R:$R,"")</f>
        <v/>
      </c>
      <c r="AM911" s="18" t="str">
        <f>_xlfn.XLOOKUP(B911,'[5]cell downs 27042026 11h'!$B:$B,'[5]cell downs 27042026 11h'!$R:$R,"")</f>
        <v/>
      </c>
      <c r="AN911" s="18" t="str">
        <f>_xlfn.XLOOKUP(B911,'[5]cell downs 27042026 17h40'!$B:$B,'[5]cell downs 27042026 17h40'!$R:$R,"")</f>
        <v/>
      </c>
      <c r="AO911" s="18" t="str">
        <f>_xlfn.XLOOKUP(B911,'[6]ALL SITES DOWN'!$D:$D,'[6]ALL SITES DOWN'!$J:$J,"")</f>
        <v/>
      </c>
      <c r="AP911" s="18" t="str">
        <f>_xlfn.XLOOKUP(B911,'[7]ALL SITES DOWN'!$D:$D,'[7]ALL SITES DOWN'!$J:$J,"")</f>
        <v/>
      </c>
      <c r="AQ911" s="9" t="str">
        <f>_xlfn.XLOOKUP(B911,[8]sheet1!$AC:$AC,[8]sheet1!$AF:$AF,"")</f>
        <v/>
      </c>
      <c r="AR911" s="14"/>
      <c r="AS911" s="14" t="s">
        <v>5465</v>
      </c>
      <c r="AT911" s="14" t="str">
        <f>_xlfn.XLOOKUP(B911,'[9]cell downs 18042026 17h'!$B:$B,'[9]cell downs 18042026 17h'!$B:$B,"")</f>
        <v/>
      </c>
      <c r="AU911" s="14" t="str">
        <f>_xlfn.XLOOKUP(B911,'[10]Cells Huawei 19042026 15h'!$B:$B,'[10]Cells Huawei 19042026 15h'!$B:$B,"")</f>
        <v/>
      </c>
      <c r="AV911" s="9" t="str">
        <f>_xlfn.XLOOKUP(B911,'[11]cells down 19042026 9H40'!$B:$B,'[11]cells down 19042026 9H40'!$B:$B,"")</f>
        <v/>
      </c>
    </row>
    <row r="912" spans="1:48" hidden="1" x14ac:dyDescent="0.3">
      <c r="A912" s="3" t="s">
        <v>1581</v>
      </c>
      <c r="B912" s="23" t="s">
        <v>1582</v>
      </c>
      <c r="C912" s="3" t="str">
        <f>_xlfn.XLOOKUP(B912,'[1]daily break down'!$D:$D,'[1]daily break down'!$E:$E,"")</f>
        <v>Yaounde</v>
      </c>
      <c r="D912" s="3" t="s">
        <v>357</v>
      </c>
      <c r="E912" s="3" t="s">
        <v>5458</v>
      </c>
      <c r="F912" s="3" t="s">
        <v>37</v>
      </c>
      <c r="G912" s="3" t="s">
        <v>38</v>
      </c>
      <c r="H912" s="29" t="str">
        <f>_xlfn.XLOOKUP(B912,[2]CALCULATION!$B:$B,[2]CALCULATION!$H:$H,"")</f>
        <v>ZTE</v>
      </c>
      <c r="I912" s="26">
        <v>0</v>
      </c>
      <c r="J912" s="26">
        <v>0.95658442555352974</v>
      </c>
      <c r="K912" s="26">
        <v>13.895077661065029</v>
      </c>
      <c r="L912" s="26">
        <v>0</v>
      </c>
      <c r="M912" s="26">
        <v>2.6518442897786452</v>
      </c>
      <c r="N912" s="26">
        <v>0</v>
      </c>
      <c r="O912" s="26">
        <v>0</v>
      </c>
      <c r="P912" s="114" t="s">
        <v>6364</v>
      </c>
      <c r="Q912" s="42" t="s">
        <v>5538</v>
      </c>
      <c r="R912" s="42"/>
      <c r="S912" s="41" t="str" cm="1">
        <f t="array" ref="S912">IFERROR(_xlfn.IFS(
U912="MPR ISSUE","PDH",
U912="BSS Hardware Issue","BSS",
U912="Sites strategiques, MLL, Pylone, etc.","ENVTECH",
U912="AKTIVCO DEFAUT GE &amp; POWER Cabinet","AKTIVCO",
U912="AKTIVCO Coupure ENEO &amp; Baisse de tension","AKTIVCO GRID ONLY",
U912="Coupure ENEO &amp; Baisse de tension","IHS GRID ONLY",
U912="Defaut GE &amp; POWER Cabinet","IHS",
U912="Sharing","Partners",
U912="Sites strategiques &amp; DataCenter","SST &amp; DC",
U912="Exclu","Exclu",
U912="SAT","SAT",
U912="SPARE-ISSUE","SPARE-ISSUE",
U912="Fiber CAmtel","TRANS_FO_CAMTEL",
U912="Fiber AOF","Fiber AOF",
U912="Projet OCM (HUAWEI)","TRAVAUX-HUAWEI",
U912="Projet OCM (NOKIA)","TRAVAUX-NOKIA",
U912="ACCESS-ISSUE","ACCESS-ISSUE",
U912="Projet OCM (ZTE, NOKIA, autres projets)","TRAVAUX OCM",
U912="No root CAuse","No root cause",
U912="ODU HS","PDH",
U912="IP &amp; VLAN","PDH",
U912="Warehouse HUAWEI","SPARE-ISSUE",
U912="SPARE-HS","SPARE-ISSUE",
U912="Power Telco","BSS",U912="no impacts","no impacts"
),"")</f>
        <v>No root cause</v>
      </c>
      <c r="T912" s="41" t="str" cm="1">
        <f t="array" ref="T912">IFERROR(_xlfn.IFS(
U912="MPR ISSUE","TX ISSUE",
U912="BSS Hardware Issue","RAN ISSUE",
U912="Sites strategiques, MLL, Pylone, etc.","ENVTECH",
U912="AKTIVCO DEFAUT GE &amp; POWER Cabinet","POWER ISSUE",
U912="AKTIVCO Coupure ENEO &amp; Baisse de tension","POWER ISSUE",
U912="Coupure ENEO &amp; Baisse de tension","POWER ISSUE",
U912="Defaut GE &amp; POWER Cabinet","POWER ISSUE",
U912="Sharing","POWER ISSUE",
U912="Sites strategiques &amp; DataCenter","POWER ISSUE",
U912="Exclu","Exclu",
U912="SAT","TX ISSUE",
U912="SPARE-ISSUE","SPARE-ISSUE",
U912="Fiber CAmtel","TX ISSUE",
U912="Fiber AOF","TX ISSUE",
U912="Projet OCM (HUAWEI)","TRAVAUX-HUAWEI",
U912="Projet OCM (NOKIA)","TRAVAUX -NOKIA",
U912="ACCESS-ISSUE","ACCESS-ISSUE",
U912="Projet OCM (ZTE, NOKIA, autres projets)","TRAVAUX OCM",
U912="No root CAuse","No root cause",
U912="ODU HS","TX ISSUE",
U912="IP &amp; VLAN","TX ISSUE",
U912="Warehouse HUAWEI","SPARE-ISSUE",
U912="SPARE-HS","SPARE-ISSUE",
U912="Power Telco","RAN ISSUE",U912="no impacts","no impacts"
),"")</f>
        <v>No root cause</v>
      </c>
      <c r="U912" s="68" t="s">
        <v>5691</v>
      </c>
      <c r="V912" s="41" t="str" cm="1">
        <f t="array" ref="V912">IFERROR(_xlfn.IFS(
U912="MPR ISSUE","ACTIVE",
U912="BSS Hardware Issue","ACTIVE",
U912="Sites strategiques, MLL, Pylone, etc.","PASSIVE",
U912="AKTIVCO DEFAUT GE &amp; POWER Cabinet","PASSIVE",
U912="AKTIVCO Coupure ENEO &amp; Baisse de tension","PASSIVE",
U912="Coupure ENEO &amp; Baisse de tension","PASSIVE",
U912="Defaut GE &amp; POWER Cabinet","PASSIVE",
U912="Sharing","PASSIVE",
U912="Sites strategiques &amp; DataCenter","PASSIVE",
U912="Exclu","Exclu",
U912="SAT","ACTIVE",
U912="SPARE-ISSUE","SPARE-ISSUE",
U912="Fiber CAmtel","ACTIVE",
U912="Fiber AOF","ACTIVE",
U912="Projet OCM (HUAWEI)","PLANNED WORKS",
U912="Projet OCM (NOKIA)","PLANNED WORKS",
U912="ACCESS-ISSUE","ACCESS-ISSUE",
U912="Projet OCM (ZTE, NOKIA, autres projets)","PLANNED WORKS",
U912="No root CAuse","No root cause",
U912="ODU HS","ACTIVE",
U912="IP &amp; VLAN","ACTIVE",
U912="Warehouse HUAWEI","SPARE-ISSUE",
U912="SPARE-HS","SPARE-ISSUE",
U912="Power Telco","ACTIVE", U912="no impacts","no impacts"
),"")</f>
        <v>No root cause</v>
      </c>
      <c r="W912" s="113"/>
      <c r="X912" s="113"/>
      <c r="Y912" s="113"/>
      <c r="Z912" s="113"/>
      <c r="AA912" s="113"/>
      <c r="AB912" s="17" t="s">
        <v>5465</v>
      </c>
      <c r="AC912" s="17" t="str">
        <f>_xlfn.XLOOKUP(B912,'INCIDENT-04-27-2026'!E:E,'INCIDENT-04-27-2026'!F:F,"")</f>
        <v/>
      </c>
      <c r="AD912" s="9"/>
      <c r="AE912" s="7" t="s">
        <v>5465</v>
      </c>
      <c r="AF912" s="6" t="str">
        <f>_xlfn.XLOOKUP(B912,'[13]Input_27-04'!$B:$B,'[13]Input_27-04'!$M:$M,"")</f>
        <v/>
      </c>
      <c r="AG912" s="7"/>
      <c r="AH912" s="3"/>
      <c r="AI912" s="18" t="str">
        <f>_xlfn.XLOOKUP(B912,'[3]Cells Huawei 27042026 10h'!$B:$B,'[3]Cells Huawei 27042026 10h'!$T:$T,"")</f>
        <v/>
      </c>
      <c r="AJ912" s="18" t="str">
        <f>_xlfn.XLOOKUP(B912,'[3]Cells Huawei 27042026 15h'!$B:$B,'[3]Cells Huawei 27042026 15h'!$T:$T,"")</f>
        <v/>
      </c>
      <c r="AK912" s="18" t="str">
        <f>_xlfn.XLOOKUP(B912,'[4]cells down 27042026 11h28'!$B:$B,'[4]cells down 27042026 11h28'!$R:$R,"")</f>
        <v/>
      </c>
      <c r="AL912" s="18" t="str">
        <f>_xlfn.XLOOKUP(B912,'[4]cells down 27042026 18h01'!$B:$B,'[4]cells down 27042026 18h01'!$R:$R,"")</f>
        <v/>
      </c>
      <c r="AM912" s="18" t="str">
        <f>_xlfn.XLOOKUP(B912,'[5]cell downs 27042026 11h'!$B:$B,'[5]cell downs 27042026 11h'!$R:$R,"")</f>
        <v/>
      </c>
      <c r="AN912" s="18" t="str">
        <f>_xlfn.XLOOKUP(B912,'[5]cell downs 27042026 17h40'!$B:$B,'[5]cell downs 27042026 17h40'!$R:$R,"")</f>
        <v/>
      </c>
      <c r="AO912" s="18" t="str">
        <f>_xlfn.XLOOKUP(B912,'[6]ALL SITES DOWN'!$D:$D,'[6]ALL SITES DOWN'!$J:$J,"")</f>
        <v/>
      </c>
      <c r="AP912" s="18" t="str">
        <f>_xlfn.XLOOKUP(B912,'[7]ALL SITES DOWN'!$D:$D,'[7]ALL SITES DOWN'!$J:$J,"")</f>
        <v/>
      </c>
      <c r="AQ912" s="9" t="str">
        <f>_xlfn.XLOOKUP(B912,[8]sheet1!$AC:$AC,[8]sheet1!$AF:$AF,"")</f>
        <v/>
      </c>
      <c r="AR912" s="14"/>
      <c r="AS912" s="14" t="s">
        <v>5465</v>
      </c>
      <c r="AT912" s="14" t="str">
        <f>_xlfn.XLOOKUP(B912,'[9]cell downs 18042026 17h'!$B:$B,'[9]cell downs 18042026 17h'!$B:$B,"")</f>
        <v/>
      </c>
      <c r="AU912" s="14" t="str">
        <f>_xlfn.XLOOKUP(B912,'[10]Cells Huawei 19042026 15h'!$B:$B,'[10]Cells Huawei 19042026 15h'!$B:$B,"")</f>
        <v/>
      </c>
      <c r="AV912" s="9" t="str">
        <f>_xlfn.XLOOKUP(B912,'[11]cells down 19042026 9H40'!$B:$B,'[11]cells down 19042026 9H40'!$B:$B,"")</f>
        <v/>
      </c>
    </row>
    <row r="913" spans="1:48" hidden="1" x14ac:dyDescent="0.3">
      <c r="A913" s="1" t="s">
        <v>2486</v>
      </c>
      <c r="B913" s="8" t="s">
        <v>2487</v>
      </c>
      <c r="C913" s="3" t="str">
        <f>_xlfn.XLOOKUP(B913,'[1]daily break down'!$D:$D,'[1]daily break down'!$E:$E,"")</f>
        <v>NORD-OUEST</v>
      </c>
      <c r="D913" s="1" t="s">
        <v>11</v>
      </c>
      <c r="E913" s="1" t="s">
        <v>12</v>
      </c>
      <c r="F913" s="3" t="s">
        <v>51</v>
      </c>
      <c r="G913" s="1" t="s">
        <v>52</v>
      </c>
      <c r="H913" s="27" t="str">
        <f>_xlfn.XLOOKUP(B913,[2]CALCULATION!$B:$B,[2]CALCULATION!$H:$H,"")</f>
        <v>Huawei</v>
      </c>
      <c r="I913" s="26">
        <v>0</v>
      </c>
      <c r="J913" s="26">
        <v>3.8971251280558628</v>
      </c>
      <c r="K913" s="26">
        <v>0</v>
      </c>
      <c r="L913" s="26">
        <v>2.6752617476093849E-3</v>
      </c>
      <c r="M913" s="26">
        <v>6.3136177243581495E-3</v>
      </c>
      <c r="N913" s="26">
        <v>0</v>
      </c>
      <c r="O913" s="26">
        <v>0</v>
      </c>
      <c r="P913" s="114" t="s">
        <v>6364</v>
      </c>
      <c r="Q913" s="42" t="s">
        <v>6353</v>
      </c>
      <c r="R913" s="42"/>
      <c r="S913" s="41" t="str" cm="1">
        <f t="array" ref="S913">IFERROR(_xlfn.IFS(
U913="MPR ISSUE","PDH",
U913="BSS Hardware Issue","BSS",
U913="Sites strategiques, MLL, Pylone, etc.","ENVTECH",
U913="AKTIVCO DEFAUT GE &amp; POWER Cabinet","AKTIVCO",
U913="AKTIVCO Coupure ENEO &amp; Baisse de tension","AKTIVCO GRID ONLY",
U913="Coupure ENEO &amp; Baisse de tension","IHS GRID ONLY",
U913="Defaut GE &amp; POWER Cabinet","IHS",
U913="Sharing","Partners",
U913="Sites strategiques &amp; DataCenter","SST &amp; DC",
U913="Exclu","Exclu",
U913="SAT","SAT",
U913="SPARE-ISSUE","SPARE-ISSUE",
U913="Fiber CAmtel","TRANS_FO_CAMTEL",
U913="Fiber AOF","Fiber AOF",
U913="Projet OCM (HUAWEI)","TRAVAUX-HUAWEI",
U913="Projet OCM (NOKIA)","TRAVAUX-NOKIA",
U913="ACCESS-ISSUE","ACCESS-ISSUE",
U913="Projet OCM (ZTE, NOKIA, autres projets)","TRAVAUX OCM",
U913="No root CAuse","No root cause",
U913="ODU HS","PDH",
U913="IP &amp; VLAN","PDH",
U913="Warehouse HUAWEI","SPARE-ISSUE",
U913="SPARE-HS","SPARE-ISSUE",
U913="Power Telco","BSS",U913="no impacts","no impacts"
),"")</f>
        <v/>
      </c>
      <c r="T913" s="41" t="str" cm="1">
        <f t="array" ref="T913">IFERROR(_xlfn.IFS(
U913="MPR ISSUE","TX ISSUE",
U913="BSS Hardware Issue","RAN ISSUE",
U913="Sites strategiques, MLL, Pylone, etc.","ENVTECH",
U913="AKTIVCO DEFAUT GE &amp; POWER Cabinet","POWER ISSUE",
U913="AKTIVCO Coupure ENEO &amp; Baisse de tension","POWER ISSUE",
U913="Coupure ENEO &amp; Baisse de tension","POWER ISSUE",
U913="Defaut GE &amp; POWER Cabinet","POWER ISSUE",
U913="Sharing","POWER ISSUE",
U913="Sites strategiques &amp; DataCenter","POWER ISSUE",
U913="Exclu","Exclu",
U913="SAT","TX ISSUE",
U913="SPARE-ISSUE","SPARE-ISSUE",
U913="Fiber CAmtel","TX ISSUE",
U913="Fiber AOF","TX ISSUE",
U913="Projet OCM (HUAWEI)","TRAVAUX-HUAWEI",
U913="Projet OCM (NOKIA)","TRAVAUX -NOKIA",
U913="ACCESS-ISSUE","ACCESS-ISSUE",
U913="Projet OCM (ZTE, NOKIA, autres projets)","TRAVAUX OCM",
U913="No root CAuse","No root cause",
U913="ODU HS","TX ISSUE",
U913="IP &amp; VLAN","TX ISSUE",
U913="Warehouse HUAWEI","SPARE-ISSUE",
U913="SPARE-HS","SPARE-ISSUE",
U913="Power Telco","RAN ISSUE",U913="no impacts","no impacts"
),"")</f>
        <v/>
      </c>
      <c r="U913" s="68"/>
      <c r="V913" s="41" t="str" cm="1">
        <f t="array" ref="V913">IFERROR(_xlfn.IFS(
U913="MPR ISSUE","ACTIVE",
U913="BSS Hardware Issue","ACTIVE",
U913="Sites strategiques, MLL, Pylone, etc.","PASSIVE",
U913="AKTIVCO DEFAUT GE &amp; POWER Cabinet","PASSIVE",
U913="AKTIVCO Coupure ENEO &amp; Baisse de tension","PASSIVE",
U913="Coupure ENEO &amp; Baisse de tension","PASSIVE",
U913="Defaut GE &amp; POWER Cabinet","PASSIVE",
U913="Sharing","PASSIVE",
U913="Sites strategiques &amp; DataCenter","PASSIVE",
U913="Exclu","Exclu",
U913="SAT","ACTIVE",
U913="SPARE-ISSUE","SPARE-ISSUE",
U913="Fiber CAmtel","ACTIVE",
U913="Fiber AOF","ACTIVE",
U913="Projet OCM (HUAWEI)","PLANNED WORKS",
U913="Projet OCM (NOKIA)","PLANNED WORKS",
U913="ACCESS-ISSUE","ACCESS-ISSUE",
U913="Projet OCM (ZTE, NOKIA, autres projets)","PLANNED WORKS",
U913="No root CAuse","No root cause",
U913="ODU HS","ACTIVE",
U913="IP &amp; VLAN","ACTIVE",
U913="Warehouse HUAWEI","SPARE-ISSUE",
U913="SPARE-HS","SPARE-ISSUE",
U913="Power Telco","ACTIVE", U913="no impacts","no impacts"
),"")</f>
        <v/>
      </c>
      <c r="W913" s="113"/>
      <c r="X913" s="113"/>
      <c r="Y913" s="113"/>
      <c r="Z913" s="113"/>
      <c r="AA913" s="113"/>
      <c r="AB913" s="17" t="s">
        <v>5465</v>
      </c>
      <c r="AC913" s="17" t="str">
        <f>_xlfn.XLOOKUP(B913,'INCIDENT-04-27-2026'!E:E,'INCIDENT-04-27-2026'!F:F,"")</f>
        <v/>
      </c>
      <c r="AD913" s="9"/>
      <c r="AE913" s="7" t="s">
        <v>5465</v>
      </c>
      <c r="AF913" s="6" t="str">
        <f>_xlfn.XLOOKUP(B913,'[13]Input_27-04'!$B:$B,'[13]Input_27-04'!$M:$M,"")</f>
        <v/>
      </c>
      <c r="AG913" s="7"/>
      <c r="AH913" s="3"/>
      <c r="AI913" s="18" t="str">
        <f>_xlfn.XLOOKUP(B913,'[3]Cells Huawei 27042026 10h'!$B:$B,'[3]Cells Huawei 27042026 10h'!$T:$T,"")</f>
        <v/>
      </c>
      <c r="AJ913" s="18" t="str">
        <f>_xlfn.XLOOKUP(B913,'[3]Cells Huawei 27042026 15h'!$B:$B,'[3]Cells Huawei 27042026 15h'!$T:$T,"")</f>
        <v/>
      </c>
      <c r="AK913" s="18" t="str">
        <f>_xlfn.XLOOKUP(B913,'[4]cells down 27042026 11h28'!$B:$B,'[4]cells down 27042026 11h28'!$R:$R,"")</f>
        <v/>
      </c>
      <c r="AL913" s="18" t="str">
        <f>_xlfn.XLOOKUP(B913,'[4]cells down 27042026 18h01'!$B:$B,'[4]cells down 27042026 18h01'!$R:$R,"")</f>
        <v/>
      </c>
      <c r="AM913" s="18" t="str">
        <f>_xlfn.XLOOKUP(B913,'[5]cell downs 27042026 11h'!$B:$B,'[5]cell downs 27042026 11h'!$R:$R,"")</f>
        <v/>
      </c>
      <c r="AN913" s="18" t="str">
        <f>_xlfn.XLOOKUP(B913,'[5]cell downs 27042026 17h40'!$B:$B,'[5]cell downs 27042026 17h40'!$R:$R,"")</f>
        <v/>
      </c>
      <c r="AO913" s="18" t="str">
        <f>_xlfn.XLOOKUP(B913,'[6]ALL SITES DOWN'!$D:$D,'[6]ALL SITES DOWN'!$J:$J,"")</f>
        <v/>
      </c>
      <c r="AP913" s="18" t="str">
        <f>_xlfn.XLOOKUP(B913,'[7]ALL SITES DOWN'!$D:$D,'[7]ALL SITES DOWN'!$J:$J,"")</f>
        <v/>
      </c>
      <c r="AQ913" s="9" t="str">
        <f>_xlfn.XLOOKUP(B913,[8]sheet1!$AC:$AC,[8]sheet1!$AF:$AF,"")</f>
        <v/>
      </c>
      <c r="AR913" s="14"/>
      <c r="AS913" s="14" t="s">
        <v>5465</v>
      </c>
      <c r="AT913" s="14" t="str">
        <f>_xlfn.XLOOKUP(B913,'[9]cell downs 18042026 17h'!$B:$B,'[9]cell downs 18042026 17h'!$B:$B,"")</f>
        <v/>
      </c>
      <c r="AU913" s="14" t="str">
        <f>_xlfn.XLOOKUP(B913,'[10]Cells Huawei 19042026 15h'!$B:$B,'[10]Cells Huawei 19042026 15h'!$B:$B,"")</f>
        <v/>
      </c>
      <c r="AV913" s="9" t="str">
        <f>_xlfn.XLOOKUP(B913,'[11]cells down 19042026 9H40'!$B:$B,'[11]cells down 19042026 9H40'!$B:$B,"")</f>
        <v/>
      </c>
    </row>
    <row r="914" spans="1:48" hidden="1" x14ac:dyDescent="0.3">
      <c r="A914" s="3" t="s">
        <v>2136</v>
      </c>
      <c r="B914" s="23" t="s">
        <v>2137</v>
      </c>
      <c r="C914" s="3" t="str">
        <f>_xlfn.XLOOKUP(B914,'[1]daily break down'!$D:$D,'[1]daily break down'!$E:$E,"")</f>
        <v>Douala</v>
      </c>
      <c r="D914" s="1"/>
      <c r="E914" s="3" t="e">
        <v>#N/A</v>
      </c>
      <c r="F914" s="3" t="s">
        <v>31</v>
      </c>
      <c r="G914" s="3" t="s">
        <v>32</v>
      </c>
      <c r="H914" s="29" t="str">
        <f>_xlfn.XLOOKUP(B914,[2]CALCULATION!$B:$B,[2]CALCULATION!$H:$H,"")</f>
        <v>ZTE</v>
      </c>
      <c r="I914" s="26">
        <v>13.868556899607057</v>
      </c>
      <c r="J914" s="26">
        <v>13.868556899607057</v>
      </c>
      <c r="K914" s="26">
        <v>13.868556899607057</v>
      </c>
      <c r="L914" s="26">
        <v>28.672634997274798</v>
      </c>
      <c r="M914" s="26">
        <v>0</v>
      </c>
      <c r="N914" s="26">
        <v>0</v>
      </c>
      <c r="O914" s="26">
        <v>0</v>
      </c>
      <c r="P914" s="114" t="s">
        <v>6364</v>
      </c>
      <c r="Q914" s="42" t="s">
        <v>5538</v>
      </c>
      <c r="R914" s="42"/>
      <c r="S914" s="41" t="str" cm="1">
        <f t="array" ref="S914">IFERROR(_xlfn.IFS(
U914="MPR ISSUE","PDH",
U914="BSS Hardware Issue","BSS",
U914="Sites strategiques, MLL, Pylone, etc.","ENVTECH",
U914="AKTIVCO DEFAUT GE &amp; POWER Cabinet","AKTIVCO",
U914="AKTIVCO Coupure ENEO &amp; Baisse de tension","AKTIVCO GRID ONLY",
U914="Coupure ENEO &amp; Baisse de tension","IHS GRID ONLY",
U914="Defaut GE &amp; POWER Cabinet","IHS",
U914="Sharing","Partners",
U914="Sites strategiques &amp; DataCenter","SST &amp; DC",
U914="Exclu","Exclu",
U914="SAT","SAT",
U914="SPARE-ISSUE","SPARE-ISSUE",
U914="Fiber CAmtel","TRANS_FO_CAMTEL",
U914="Fiber AOF","Fiber AOF",
U914="Projet OCM (HUAWEI)","TRAVAUX-HUAWEI",
U914="Projet OCM (NOKIA)","TRAVAUX-NOKIA",
U914="ACCESS-ISSUE","ACCESS-ISSUE",
U914="Projet OCM (ZTE, NOKIA, autres projets)","TRAVAUX OCM",
U914="No root CAuse","No root cause",
U914="ODU HS","PDH",
U914="IP &amp; VLAN","PDH",
U914="Warehouse HUAWEI","SPARE-ISSUE",
U914="SPARE-HS","SPARE-ISSUE",
U914="Power Telco","BSS",U914="no impacts","no impacts"
),"")</f>
        <v>No root cause</v>
      </c>
      <c r="T914" s="41" t="str" cm="1">
        <f t="array" ref="T914">IFERROR(_xlfn.IFS(
U914="MPR ISSUE","TX ISSUE",
U914="BSS Hardware Issue","RAN ISSUE",
U914="Sites strategiques, MLL, Pylone, etc.","ENVTECH",
U914="AKTIVCO DEFAUT GE &amp; POWER Cabinet","POWER ISSUE",
U914="AKTIVCO Coupure ENEO &amp; Baisse de tension","POWER ISSUE",
U914="Coupure ENEO &amp; Baisse de tension","POWER ISSUE",
U914="Defaut GE &amp; POWER Cabinet","POWER ISSUE",
U914="Sharing","POWER ISSUE",
U914="Sites strategiques &amp; DataCenter","POWER ISSUE",
U914="Exclu","Exclu",
U914="SAT","TX ISSUE",
U914="SPARE-ISSUE","SPARE-ISSUE",
U914="Fiber CAmtel","TX ISSUE",
U914="Fiber AOF","TX ISSUE",
U914="Projet OCM (HUAWEI)","TRAVAUX-HUAWEI",
U914="Projet OCM (NOKIA)","TRAVAUX -NOKIA",
U914="ACCESS-ISSUE","ACCESS-ISSUE",
U914="Projet OCM (ZTE, NOKIA, autres projets)","TRAVAUX OCM",
U914="No root CAuse","No root cause",
U914="ODU HS","TX ISSUE",
U914="IP &amp; VLAN","TX ISSUE",
U914="Warehouse HUAWEI","SPARE-ISSUE",
U914="SPARE-HS","SPARE-ISSUE",
U914="Power Telco","RAN ISSUE",U914="no impacts","no impacts"
),"")</f>
        <v>No root cause</v>
      </c>
      <c r="U914" s="68" t="s">
        <v>5691</v>
      </c>
      <c r="V914" s="41" t="str" cm="1">
        <f t="array" ref="V914">IFERROR(_xlfn.IFS(
U914="MPR ISSUE","ACTIVE",
U914="BSS Hardware Issue","ACTIVE",
U914="Sites strategiques, MLL, Pylone, etc.","PASSIVE",
U914="AKTIVCO DEFAUT GE &amp; POWER Cabinet","PASSIVE",
U914="AKTIVCO Coupure ENEO &amp; Baisse de tension","PASSIVE",
U914="Coupure ENEO &amp; Baisse de tension","PASSIVE",
U914="Defaut GE &amp; POWER Cabinet","PASSIVE",
U914="Sharing","PASSIVE",
U914="Sites strategiques &amp; DataCenter","PASSIVE",
U914="Exclu","Exclu",
U914="SAT","ACTIVE",
U914="SPARE-ISSUE","SPARE-ISSUE",
U914="Fiber CAmtel","ACTIVE",
U914="Fiber AOF","ACTIVE",
U914="Projet OCM (HUAWEI)","PLANNED WORKS",
U914="Projet OCM (NOKIA)","PLANNED WORKS",
U914="ACCESS-ISSUE","ACCESS-ISSUE",
U914="Projet OCM (ZTE, NOKIA, autres projets)","PLANNED WORKS",
U914="No root CAuse","No root cause",
U914="ODU HS","ACTIVE",
U914="IP &amp; VLAN","ACTIVE",
U914="Warehouse HUAWEI","SPARE-ISSUE",
U914="SPARE-HS","SPARE-ISSUE",
U914="Power Telco","ACTIVE", U914="no impacts","no impacts"
),"")</f>
        <v>No root cause</v>
      </c>
      <c r="W914" s="113"/>
      <c r="X914" s="113"/>
      <c r="Y914" s="113"/>
      <c r="Z914" s="113"/>
      <c r="AA914" s="113"/>
      <c r="AB914" s="17" t="s">
        <v>5465</v>
      </c>
      <c r="AC914" s="17" t="str">
        <f>_xlfn.XLOOKUP(B914,'INCIDENT-04-27-2026'!E:E,'INCIDENT-04-27-2026'!F:F,"")</f>
        <v/>
      </c>
      <c r="AD914" s="9"/>
      <c r="AE914" s="7" t="s">
        <v>5465</v>
      </c>
      <c r="AF914" s="6" t="str">
        <f>_xlfn.XLOOKUP(B914,'[13]Input_27-04'!$B:$B,'[13]Input_27-04'!$M:$M,"")</f>
        <v/>
      </c>
      <c r="AG914" s="7"/>
      <c r="AH914" s="3"/>
      <c r="AI914" s="18" t="str">
        <f>_xlfn.XLOOKUP(B914,'[3]Cells Huawei 27042026 10h'!$B:$B,'[3]Cells Huawei 27042026 10h'!$T:$T,"")</f>
        <v/>
      </c>
      <c r="AJ914" s="18" t="str">
        <f>_xlfn.XLOOKUP(B914,'[3]Cells Huawei 27042026 15h'!$B:$B,'[3]Cells Huawei 27042026 15h'!$T:$T,"")</f>
        <v/>
      </c>
      <c r="AK914" s="18" t="str">
        <f>_xlfn.XLOOKUP(B914,'[4]cells down 27042026 11h28'!$B:$B,'[4]cells down 27042026 11h28'!$R:$R,"")</f>
        <v/>
      </c>
      <c r="AL914" s="18" t="str">
        <f>_xlfn.XLOOKUP(B914,'[4]cells down 27042026 18h01'!$B:$B,'[4]cells down 27042026 18h01'!$R:$R,"")</f>
        <v/>
      </c>
      <c r="AM914" s="18" t="str">
        <f>_xlfn.XLOOKUP(B914,'[5]cell downs 27042026 11h'!$B:$B,'[5]cell downs 27042026 11h'!$R:$R,"")</f>
        <v/>
      </c>
      <c r="AN914" s="18" t="str">
        <f>_xlfn.XLOOKUP(B914,'[5]cell downs 27042026 17h40'!$B:$B,'[5]cell downs 27042026 17h40'!$R:$R,"")</f>
        <v/>
      </c>
      <c r="AO914" s="18" t="str">
        <f>_xlfn.XLOOKUP(B914,'[6]ALL SITES DOWN'!$D:$D,'[6]ALL SITES DOWN'!$J:$J,"")</f>
        <v/>
      </c>
      <c r="AP914" s="18" t="str">
        <f>_xlfn.XLOOKUP(B914,'[7]ALL SITES DOWN'!$D:$D,'[7]ALL SITES DOWN'!$J:$J,"")</f>
        <v/>
      </c>
      <c r="AQ914" s="9" t="str">
        <f>_xlfn.XLOOKUP(B914,[8]sheet1!$AC:$AC,[8]sheet1!$AF:$AF,"")</f>
        <v/>
      </c>
      <c r="AR914" s="14"/>
      <c r="AS914" s="14" t="s">
        <v>5465</v>
      </c>
      <c r="AT914" s="14" t="str">
        <f>_xlfn.XLOOKUP(B914,'[9]cell downs 18042026 17h'!$B:$B,'[9]cell downs 18042026 17h'!$B:$B,"")</f>
        <v/>
      </c>
      <c r="AU914" s="14" t="str">
        <f>_xlfn.XLOOKUP(B914,'[10]Cells Huawei 19042026 15h'!$B:$B,'[10]Cells Huawei 19042026 15h'!$B:$B,"")</f>
        <v/>
      </c>
      <c r="AV914" s="9" t="str">
        <f>_xlfn.XLOOKUP(B914,'[11]cells down 19042026 9H40'!$B:$B,'[11]cells down 19042026 9H40'!$B:$B,"")</f>
        <v/>
      </c>
    </row>
    <row r="915" spans="1:48" hidden="1" x14ac:dyDescent="0.3">
      <c r="A915" s="1" t="s">
        <v>4744</v>
      </c>
      <c r="B915" s="8" t="s">
        <v>4745</v>
      </c>
      <c r="C915" s="3" t="str">
        <f>_xlfn.XLOOKUP(B915,'[1]daily break down'!$D:$D,'[1]daily break down'!$E:$E,"")</f>
        <v>SUD-OUEST</v>
      </c>
      <c r="D915" s="1" t="s">
        <v>11</v>
      </c>
      <c r="E915" s="1"/>
      <c r="F915" s="3" t="s">
        <v>13</v>
      </c>
      <c r="G915" s="1" t="s">
        <v>63</v>
      </c>
      <c r="H915" s="27" t="str">
        <f>_xlfn.XLOOKUP(B915,[2]CALCULATION!$B:$B,[2]CALCULATION!$H:$H,"")</f>
        <v>Huawei</v>
      </c>
      <c r="I915" s="26">
        <v>13.868289373432297</v>
      </c>
      <c r="J915" s="26">
        <v>13.868556899607057</v>
      </c>
      <c r="K915" s="26">
        <v>13.868556899607057</v>
      </c>
      <c r="L915" s="26">
        <v>13.868556899607057</v>
      </c>
      <c r="M915" s="26">
        <v>26.617784284014352</v>
      </c>
      <c r="N915" s="26">
        <v>0</v>
      </c>
      <c r="O915" s="26">
        <v>0</v>
      </c>
      <c r="P915" s="114" t="s">
        <v>6364</v>
      </c>
      <c r="Q915" s="42" t="s">
        <v>5538</v>
      </c>
      <c r="R915" s="42"/>
      <c r="S915" s="41" t="str" cm="1">
        <f t="array" ref="S915">IFERROR(_xlfn.IFS(
U915="MPR ISSUE","PDH",
U915="BSS Hardware Issue","BSS",
U915="Sites strategiques, MLL, Pylone, etc.","ENVTECH",
U915="AKTIVCO DEFAUT GE &amp; POWER Cabinet","AKTIVCO",
U915="AKTIVCO Coupure ENEO &amp; Baisse de tension","AKTIVCO GRID ONLY",
U915="Coupure ENEO &amp; Baisse de tension","IHS GRID ONLY",
U915="Defaut GE &amp; POWER Cabinet","IHS",
U915="Sharing","Partners",
U915="Sites strategiques &amp; DataCenter","SST &amp; DC",
U915="Exclu","Exclu",
U915="SAT","SAT",
U915="SPARE-ISSUE","SPARE-ISSUE",
U915="Fiber CAmtel","TRANS_FO_CAMTEL",
U915="Fiber AOF","Fiber AOF",
U915="Projet OCM (HUAWEI)","TRAVAUX-HUAWEI",
U915="Projet OCM (NOKIA)","TRAVAUX-NOKIA",
U915="ACCESS-ISSUE","ACCESS-ISSUE",
U915="Projet OCM (ZTE, NOKIA, autres projets)","TRAVAUX OCM",
U915="No root CAuse","No root cause",
U915="ODU HS","PDH",
U915="IP &amp; VLAN","PDH",
U915="Warehouse HUAWEI","SPARE-ISSUE",
U915="SPARE-HS","SPARE-ISSUE",
U915="Power Telco","BSS",U915="no impacts","no impacts"
),"")</f>
        <v>No root cause</v>
      </c>
      <c r="T915" s="41" t="str" cm="1">
        <f t="array" ref="T915">IFERROR(_xlfn.IFS(
U915="MPR ISSUE","TX ISSUE",
U915="BSS Hardware Issue","RAN ISSUE",
U915="Sites strategiques, MLL, Pylone, etc.","ENVTECH",
U915="AKTIVCO DEFAUT GE &amp; POWER Cabinet","POWER ISSUE",
U915="AKTIVCO Coupure ENEO &amp; Baisse de tension","POWER ISSUE",
U915="Coupure ENEO &amp; Baisse de tension","POWER ISSUE",
U915="Defaut GE &amp; POWER Cabinet","POWER ISSUE",
U915="Sharing","POWER ISSUE",
U915="Sites strategiques &amp; DataCenter","POWER ISSUE",
U915="Exclu","Exclu",
U915="SAT","TX ISSUE",
U915="SPARE-ISSUE","SPARE-ISSUE",
U915="Fiber CAmtel","TX ISSUE",
U915="Fiber AOF","TX ISSUE",
U915="Projet OCM (HUAWEI)","TRAVAUX-HUAWEI",
U915="Projet OCM (NOKIA)","TRAVAUX -NOKIA",
U915="ACCESS-ISSUE","ACCESS-ISSUE",
U915="Projet OCM (ZTE, NOKIA, autres projets)","TRAVAUX OCM",
U915="No root CAuse","No root cause",
U915="ODU HS","TX ISSUE",
U915="IP &amp; VLAN","TX ISSUE",
U915="Warehouse HUAWEI","SPARE-ISSUE",
U915="SPARE-HS","SPARE-ISSUE",
U915="Power Telco","RAN ISSUE",U915="no impacts","no impacts"
),"")</f>
        <v>No root cause</v>
      </c>
      <c r="U915" s="68" t="s">
        <v>5691</v>
      </c>
      <c r="V915" s="41" t="str" cm="1">
        <f t="array" ref="V915">IFERROR(_xlfn.IFS(
U915="MPR ISSUE","ACTIVE",
U915="BSS Hardware Issue","ACTIVE",
U915="Sites strategiques, MLL, Pylone, etc.","PASSIVE",
U915="AKTIVCO DEFAUT GE &amp; POWER Cabinet","PASSIVE",
U915="AKTIVCO Coupure ENEO &amp; Baisse de tension","PASSIVE",
U915="Coupure ENEO &amp; Baisse de tension","PASSIVE",
U915="Defaut GE &amp; POWER Cabinet","PASSIVE",
U915="Sharing","PASSIVE",
U915="Sites strategiques &amp; DataCenter","PASSIVE",
U915="Exclu","Exclu",
U915="SAT","ACTIVE",
U915="SPARE-ISSUE","SPARE-ISSUE",
U915="Fiber CAmtel","ACTIVE",
U915="Fiber AOF","ACTIVE",
U915="Projet OCM (HUAWEI)","PLANNED WORKS",
U915="Projet OCM (NOKIA)","PLANNED WORKS",
U915="ACCESS-ISSUE","ACCESS-ISSUE",
U915="Projet OCM (ZTE, NOKIA, autres projets)","PLANNED WORKS",
U915="No root CAuse","No root cause",
U915="ODU HS","ACTIVE",
U915="IP &amp; VLAN","ACTIVE",
U915="Warehouse HUAWEI","SPARE-ISSUE",
U915="SPARE-HS","SPARE-ISSUE",
U915="Power Telco","ACTIVE", U915="no impacts","no impacts"
),"")</f>
        <v>No root cause</v>
      </c>
      <c r="W915" s="113"/>
      <c r="X915" s="113"/>
      <c r="Y915" s="113"/>
      <c r="Z915" s="113"/>
      <c r="AA915" s="113"/>
      <c r="AB915" s="17" t="s">
        <v>5465</v>
      </c>
      <c r="AC915" s="17" t="str">
        <f>_xlfn.XLOOKUP(B915,'INCIDENT-04-27-2026'!E:E,'INCIDENT-04-27-2026'!F:F,"")</f>
        <v/>
      </c>
      <c r="AD915" s="9"/>
      <c r="AE915" s="7" t="s">
        <v>5465</v>
      </c>
      <c r="AF915" s="6" t="str">
        <f>_xlfn.XLOOKUP(B915,'[13]Input_27-04'!$B:$B,'[13]Input_27-04'!$M:$M,"")</f>
        <v/>
      </c>
      <c r="AG915" s="7"/>
      <c r="AH915" s="3"/>
      <c r="AI915" s="18" t="str">
        <f>_xlfn.XLOOKUP(B915,'[3]Cells Huawei 27042026 10h'!$B:$B,'[3]Cells Huawei 27042026 10h'!$T:$T,"")</f>
        <v/>
      </c>
      <c r="AJ915" s="18" t="str">
        <f>_xlfn.XLOOKUP(B915,'[3]Cells Huawei 27042026 15h'!$B:$B,'[3]Cells Huawei 27042026 15h'!$T:$T,"")</f>
        <v/>
      </c>
      <c r="AK915" s="18" t="str">
        <f>_xlfn.XLOOKUP(B915,'[4]cells down 27042026 11h28'!$B:$B,'[4]cells down 27042026 11h28'!$R:$R,"")</f>
        <v/>
      </c>
      <c r="AL915" s="18" t="str">
        <f>_xlfn.XLOOKUP(B915,'[4]cells down 27042026 18h01'!$B:$B,'[4]cells down 27042026 18h01'!$R:$R,"")</f>
        <v/>
      </c>
      <c r="AM915" s="18" t="str">
        <f>_xlfn.XLOOKUP(B915,'[5]cell downs 27042026 11h'!$B:$B,'[5]cell downs 27042026 11h'!$R:$R,"")</f>
        <v/>
      </c>
      <c r="AN915" s="18" t="str">
        <f>_xlfn.XLOOKUP(B915,'[5]cell downs 27042026 17h40'!$B:$B,'[5]cell downs 27042026 17h40'!$R:$R,"")</f>
        <v/>
      </c>
      <c r="AO915" s="18" t="str">
        <f>_xlfn.XLOOKUP(B915,'[6]ALL SITES DOWN'!$D:$D,'[6]ALL SITES DOWN'!$J:$J,"")</f>
        <v/>
      </c>
      <c r="AP915" s="18" t="str">
        <f>_xlfn.XLOOKUP(B915,'[7]ALL SITES DOWN'!$D:$D,'[7]ALL SITES DOWN'!$J:$J,"")</f>
        <v/>
      </c>
      <c r="AQ915" s="9" t="str">
        <f>_xlfn.XLOOKUP(B915,[8]sheet1!$AC:$AC,[8]sheet1!$AF:$AF,"")</f>
        <v/>
      </c>
      <c r="AR915" s="14"/>
      <c r="AS915" s="14" t="s">
        <v>5465</v>
      </c>
      <c r="AT915" s="14" t="str">
        <f>_xlfn.XLOOKUP(B915,'[9]cell downs 18042026 17h'!$B:$B,'[9]cell downs 18042026 17h'!$B:$B,"")</f>
        <v/>
      </c>
      <c r="AU915" s="14" t="str">
        <f>_xlfn.XLOOKUP(B915,'[10]Cells Huawei 19042026 15h'!$B:$B,'[10]Cells Huawei 19042026 15h'!$B:$B,"")</f>
        <v/>
      </c>
      <c r="AV915" s="9" t="str">
        <f>_xlfn.XLOOKUP(B915,'[11]cells down 19042026 9H40'!$B:$B,'[11]cells down 19042026 9H40'!$B:$B,"")</f>
        <v/>
      </c>
    </row>
    <row r="916" spans="1:48" hidden="1" x14ac:dyDescent="0.3">
      <c r="A916" s="3" t="s">
        <v>2103</v>
      </c>
      <c r="B916" s="23" t="s">
        <v>2104</v>
      </c>
      <c r="C916" s="3" t="str">
        <f>_xlfn.XLOOKUP(B916,'[1]daily break down'!$D:$D,'[1]daily break down'!$E:$E,"")</f>
        <v>Yaounde</v>
      </c>
      <c r="D916" s="3" t="s">
        <v>357</v>
      </c>
      <c r="E916" s="3" t="s">
        <v>89</v>
      </c>
      <c r="F916" s="3" t="s">
        <v>37</v>
      </c>
      <c r="G916" s="3" t="s">
        <v>38</v>
      </c>
      <c r="H916" s="29" t="str">
        <f>_xlfn.XLOOKUP(B916,[2]CALCULATION!$B:$B,[2]CALCULATION!$H:$H,"")</f>
        <v>ZTE</v>
      </c>
      <c r="I916" s="26">
        <v>0</v>
      </c>
      <c r="J916" s="26">
        <v>13.510232341132257</v>
      </c>
      <c r="K916" s="26">
        <v>13.868556899607057</v>
      </c>
      <c r="L916" s="26">
        <v>32.076049487348513</v>
      </c>
      <c r="M916" s="26">
        <v>12.055353662469003</v>
      </c>
      <c r="N916" s="26">
        <v>0</v>
      </c>
      <c r="O916" s="26">
        <v>0</v>
      </c>
      <c r="P916" s="114" t="s">
        <v>6364</v>
      </c>
      <c r="Q916" s="42" t="s">
        <v>5538</v>
      </c>
      <c r="R916" s="42"/>
      <c r="S916" s="41" t="str" cm="1">
        <f t="array" ref="S916">IFERROR(_xlfn.IFS(
U916="MPR ISSUE","PDH",
U916="BSS Hardware Issue","BSS",
U916="Sites strategiques, MLL, Pylone, etc.","ENVTECH",
U916="AKTIVCO DEFAUT GE &amp; POWER Cabinet","AKTIVCO",
U916="AKTIVCO Coupure ENEO &amp; Baisse de tension","AKTIVCO GRID ONLY",
U916="Coupure ENEO &amp; Baisse de tension","IHS GRID ONLY",
U916="Defaut GE &amp; POWER Cabinet","IHS",
U916="Sharing","Partners",
U916="Sites strategiques &amp; DataCenter","SST &amp; DC",
U916="Exclu","Exclu",
U916="SAT","SAT",
U916="SPARE-ISSUE","SPARE-ISSUE",
U916="Fiber CAmtel","TRANS_FO_CAMTEL",
U916="Fiber AOF","Fiber AOF",
U916="Projet OCM (HUAWEI)","TRAVAUX-HUAWEI",
U916="Projet OCM (NOKIA)","TRAVAUX-NOKIA",
U916="ACCESS-ISSUE","ACCESS-ISSUE",
U916="Projet OCM (ZTE, NOKIA, autres projets)","TRAVAUX OCM",
U916="No root CAuse","No root cause",
U916="ODU HS","PDH",
U916="IP &amp; VLAN","PDH",
U916="Warehouse HUAWEI","SPARE-ISSUE",
U916="SPARE-HS","SPARE-ISSUE",
U916="Power Telco","BSS",U916="no impacts","no impacts"
),"")</f>
        <v>No root cause</v>
      </c>
      <c r="T916" s="41" t="str" cm="1">
        <f t="array" ref="T916">IFERROR(_xlfn.IFS(
U916="MPR ISSUE","TX ISSUE",
U916="BSS Hardware Issue","RAN ISSUE",
U916="Sites strategiques, MLL, Pylone, etc.","ENVTECH",
U916="AKTIVCO DEFAUT GE &amp; POWER Cabinet","POWER ISSUE",
U916="AKTIVCO Coupure ENEO &amp; Baisse de tension","POWER ISSUE",
U916="Coupure ENEO &amp; Baisse de tension","POWER ISSUE",
U916="Defaut GE &amp; POWER Cabinet","POWER ISSUE",
U916="Sharing","POWER ISSUE",
U916="Sites strategiques &amp; DataCenter","POWER ISSUE",
U916="Exclu","Exclu",
U916="SAT","TX ISSUE",
U916="SPARE-ISSUE","SPARE-ISSUE",
U916="Fiber CAmtel","TX ISSUE",
U916="Fiber AOF","TX ISSUE",
U916="Projet OCM (HUAWEI)","TRAVAUX-HUAWEI",
U916="Projet OCM (NOKIA)","TRAVAUX -NOKIA",
U916="ACCESS-ISSUE","ACCESS-ISSUE",
U916="Projet OCM (ZTE, NOKIA, autres projets)","TRAVAUX OCM",
U916="No root CAuse","No root cause",
U916="ODU HS","TX ISSUE",
U916="IP &amp; VLAN","TX ISSUE",
U916="Warehouse HUAWEI","SPARE-ISSUE",
U916="SPARE-HS","SPARE-ISSUE",
U916="Power Telco","RAN ISSUE",U916="no impacts","no impacts"
),"")</f>
        <v>No root cause</v>
      </c>
      <c r="U916" s="68" t="s">
        <v>5691</v>
      </c>
      <c r="V916" s="41" t="str" cm="1">
        <f t="array" ref="V916">IFERROR(_xlfn.IFS(
U916="MPR ISSUE","ACTIVE",
U916="BSS Hardware Issue","ACTIVE",
U916="Sites strategiques, MLL, Pylone, etc.","PASSIVE",
U916="AKTIVCO DEFAUT GE &amp; POWER Cabinet","PASSIVE",
U916="AKTIVCO Coupure ENEO &amp; Baisse de tension","PASSIVE",
U916="Coupure ENEO &amp; Baisse de tension","PASSIVE",
U916="Defaut GE &amp; POWER Cabinet","PASSIVE",
U916="Sharing","PASSIVE",
U916="Sites strategiques &amp; DataCenter","PASSIVE",
U916="Exclu","Exclu",
U916="SAT","ACTIVE",
U916="SPARE-ISSUE","SPARE-ISSUE",
U916="Fiber CAmtel","ACTIVE",
U916="Fiber AOF","ACTIVE",
U916="Projet OCM (HUAWEI)","PLANNED WORKS",
U916="Projet OCM (NOKIA)","PLANNED WORKS",
U916="ACCESS-ISSUE","ACCESS-ISSUE",
U916="Projet OCM (ZTE, NOKIA, autres projets)","PLANNED WORKS",
U916="No root CAuse","No root cause",
U916="ODU HS","ACTIVE",
U916="IP &amp; VLAN","ACTIVE",
U916="Warehouse HUAWEI","SPARE-ISSUE",
U916="SPARE-HS","SPARE-ISSUE",
U916="Power Telco","ACTIVE", U916="no impacts","no impacts"
),"")</f>
        <v>No root cause</v>
      </c>
      <c r="W916" s="113"/>
      <c r="X916" s="113"/>
      <c r="Y916" s="113"/>
      <c r="Z916" s="113"/>
      <c r="AA916" s="113"/>
      <c r="AB916" s="17" t="s">
        <v>5465</v>
      </c>
      <c r="AC916" s="17" t="str">
        <f>_xlfn.XLOOKUP(B916,'INCIDENT-04-27-2026'!E:E,'INCIDENT-04-27-2026'!F:F,"")</f>
        <v/>
      </c>
      <c r="AD916" s="9"/>
      <c r="AE916" s="7" t="s">
        <v>5465</v>
      </c>
      <c r="AF916" s="6" t="str">
        <f>_xlfn.XLOOKUP(B916,'[13]Input_27-04'!$B:$B,'[13]Input_27-04'!$M:$M,"")</f>
        <v/>
      </c>
      <c r="AG916" s="7"/>
      <c r="AH916" s="3"/>
      <c r="AI916" s="18" t="str">
        <f>_xlfn.XLOOKUP(B916,'[3]Cells Huawei 27042026 10h'!$B:$B,'[3]Cells Huawei 27042026 10h'!$T:$T,"")</f>
        <v/>
      </c>
      <c r="AJ916" s="18" t="str">
        <f>_xlfn.XLOOKUP(B916,'[3]Cells Huawei 27042026 15h'!$B:$B,'[3]Cells Huawei 27042026 15h'!$T:$T,"")</f>
        <v/>
      </c>
      <c r="AK916" s="18" t="str">
        <f>_xlfn.XLOOKUP(B916,'[4]cells down 27042026 11h28'!$B:$B,'[4]cells down 27042026 11h28'!$R:$R,"")</f>
        <v/>
      </c>
      <c r="AL916" s="18" t="str">
        <f>_xlfn.XLOOKUP(B916,'[4]cells down 27042026 18h01'!$B:$B,'[4]cells down 27042026 18h01'!$R:$R,"")</f>
        <v/>
      </c>
      <c r="AM916" s="18" t="str">
        <f>_xlfn.XLOOKUP(B916,'[5]cell downs 27042026 11h'!$B:$B,'[5]cell downs 27042026 11h'!$R:$R,"")</f>
        <v/>
      </c>
      <c r="AN916" s="18" t="str">
        <f>_xlfn.XLOOKUP(B916,'[5]cell downs 27042026 17h40'!$B:$B,'[5]cell downs 27042026 17h40'!$R:$R,"")</f>
        <v/>
      </c>
      <c r="AO916" s="18" t="str">
        <f>_xlfn.XLOOKUP(B916,'[6]ALL SITES DOWN'!$D:$D,'[6]ALL SITES DOWN'!$J:$J,"")</f>
        <v/>
      </c>
      <c r="AP916" s="18" t="str">
        <f>_xlfn.XLOOKUP(B916,'[7]ALL SITES DOWN'!$D:$D,'[7]ALL SITES DOWN'!$J:$J,"")</f>
        <v/>
      </c>
      <c r="AQ916" s="9" t="str">
        <f>_xlfn.XLOOKUP(B916,[8]sheet1!$AC:$AC,[8]sheet1!$AF:$AF,"")</f>
        <v/>
      </c>
      <c r="AR916" s="14"/>
      <c r="AS916" s="14" t="s">
        <v>5465</v>
      </c>
      <c r="AT916" s="14" t="str">
        <f>_xlfn.XLOOKUP(B916,'[9]cell downs 18042026 17h'!$B:$B,'[9]cell downs 18042026 17h'!$B:$B,"")</f>
        <v/>
      </c>
      <c r="AU916" s="14" t="str">
        <f>_xlfn.XLOOKUP(B916,'[10]Cells Huawei 19042026 15h'!$B:$B,'[10]Cells Huawei 19042026 15h'!$B:$B,"")</f>
        <v/>
      </c>
      <c r="AV916" s="9" t="str">
        <f>_xlfn.XLOOKUP(B916,'[11]cells down 19042026 9H40'!$B:$B,'[11]cells down 19042026 9H40'!$B:$B,"")</f>
        <v/>
      </c>
    </row>
    <row r="917" spans="1:48" hidden="1" x14ac:dyDescent="0.3">
      <c r="A917" s="1" t="s">
        <v>2349</v>
      </c>
      <c r="B917" s="8" t="s">
        <v>2350</v>
      </c>
      <c r="C917" s="3" t="str">
        <f>_xlfn.XLOOKUP(B917,'[1]daily break down'!$D:$D,'[1]daily break down'!$E:$E,"")</f>
        <v>Yaounde</v>
      </c>
      <c r="D917" s="1" t="s">
        <v>11</v>
      </c>
      <c r="E917" s="1" t="s">
        <v>12</v>
      </c>
      <c r="F917" s="3" t="s">
        <v>37</v>
      </c>
      <c r="G917" s="1" t="s">
        <v>38</v>
      </c>
      <c r="H917" s="29" t="str">
        <f>_xlfn.XLOOKUP(B917,[2]CALCULATION!$B:$B,[2]CALCULATION!$H:$H,"")</f>
        <v>ZTE</v>
      </c>
      <c r="I917" s="26">
        <v>0</v>
      </c>
      <c r="J917" s="26">
        <v>0</v>
      </c>
      <c r="K917" s="26">
        <v>12.278274306358135</v>
      </c>
      <c r="L917" s="26">
        <v>39.343112663476326</v>
      </c>
      <c r="M917" s="26">
        <v>0</v>
      </c>
      <c r="N917" s="26">
        <v>0</v>
      </c>
      <c r="O917" s="26">
        <v>0</v>
      </c>
      <c r="P917" s="114" t="s">
        <v>6364</v>
      </c>
      <c r="Q917" s="42" t="s">
        <v>5538</v>
      </c>
      <c r="R917" s="42"/>
      <c r="S917" s="41" t="str" cm="1">
        <f t="array" ref="S917">IFERROR(_xlfn.IFS(
U917="MPR ISSUE","PDH",
U917="BSS Hardware Issue","BSS",
U917="Sites strategiques, MLL, Pylone, etc.","ENVTECH",
U917="AKTIVCO DEFAUT GE &amp; POWER Cabinet","AKTIVCO",
U917="AKTIVCO Coupure ENEO &amp; Baisse de tension","AKTIVCO GRID ONLY",
U917="Coupure ENEO &amp; Baisse de tension","IHS GRID ONLY",
U917="Defaut GE &amp; POWER Cabinet","IHS",
U917="Sharing","Partners",
U917="Sites strategiques &amp; DataCenter","SST &amp; DC",
U917="Exclu","Exclu",
U917="SAT","SAT",
U917="SPARE-ISSUE","SPARE-ISSUE",
U917="Fiber CAmtel","TRANS_FO_CAMTEL",
U917="Fiber AOF","Fiber AOF",
U917="Projet OCM (HUAWEI)","TRAVAUX-HUAWEI",
U917="Projet OCM (NOKIA)","TRAVAUX-NOKIA",
U917="ACCESS-ISSUE","ACCESS-ISSUE",
U917="Projet OCM (ZTE, NOKIA, autres projets)","TRAVAUX OCM",
U917="No root CAuse","No root cause",
U917="ODU HS","PDH",
U917="IP &amp; VLAN","PDH",
U917="Warehouse HUAWEI","SPARE-ISSUE",
U917="SPARE-HS","SPARE-ISSUE",
U917="Power Telco","BSS",U917="no impacts","no impacts"
),"")</f>
        <v>No root cause</v>
      </c>
      <c r="T917" s="41" t="str" cm="1">
        <f t="array" ref="T917">IFERROR(_xlfn.IFS(
U917="MPR ISSUE","TX ISSUE",
U917="BSS Hardware Issue","RAN ISSUE",
U917="Sites strategiques, MLL, Pylone, etc.","ENVTECH",
U917="AKTIVCO DEFAUT GE &amp; POWER Cabinet","POWER ISSUE",
U917="AKTIVCO Coupure ENEO &amp; Baisse de tension","POWER ISSUE",
U917="Coupure ENEO &amp; Baisse de tension","POWER ISSUE",
U917="Defaut GE &amp; POWER Cabinet","POWER ISSUE",
U917="Sharing","POWER ISSUE",
U917="Sites strategiques &amp; DataCenter","POWER ISSUE",
U917="Exclu","Exclu",
U917="SAT","TX ISSUE",
U917="SPARE-ISSUE","SPARE-ISSUE",
U917="Fiber CAmtel","TX ISSUE",
U917="Fiber AOF","TX ISSUE",
U917="Projet OCM (HUAWEI)","TRAVAUX-HUAWEI",
U917="Projet OCM (NOKIA)","TRAVAUX -NOKIA",
U917="ACCESS-ISSUE","ACCESS-ISSUE",
U917="Projet OCM (ZTE, NOKIA, autres projets)","TRAVAUX OCM",
U917="No root CAuse","No root cause",
U917="ODU HS","TX ISSUE",
U917="IP &amp; VLAN","TX ISSUE",
U917="Warehouse HUAWEI","SPARE-ISSUE",
U917="SPARE-HS","SPARE-ISSUE",
U917="Power Telco","RAN ISSUE",U917="no impacts","no impacts"
),"")</f>
        <v>No root cause</v>
      </c>
      <c r="U917" s="68" t="s">
        <v>5691</v>
      </c>
      <c r="V917" s="41" t="str" cm="1">
        <f t="array" ref="V917">IFERROR(_xlfn.IFS(
U917="MPR ISSUE","ACTIVE",
U917="BSS Hardware Issue","ACTIVE",
U917="Sites strategiques, MLL, Pylone, etc.","PASSIVE",
U917="AKTIVCO DEFAUT GE &amp; POWER Cabinet","PASSIVE",
U917="AKTIVCO Coupure ENEO &amp; Baisse de tension","PASSIVE",
U917="Coupure ENEO &amp; Baisse de tension","PASSIVE",
U917="Defaut GE &amp; POWER Cabinet","PASSIVE",
U917="Sharing","PASSIVE",
U917="Sites strategiques &amp; DataCenter","PASSIVE",
U917="Exclu","Exclu",
U917="SAT","ACTIVE",
U917="SPARE-ISSUE","SPARE-ISSUE",
U917="Fiber CAmtel","ACTIVE",
U917="Fiber AOF","ACTIVE",
U917="Projet OCM (HUAWEI)","PLANNED WORKS",
U917="Projet OCM (NOKIA)","PLANNED WORKS",
U917="ACCESS-ISSUE","ACCESS-ISSUE",
U917="Projet OCM (ZTE, NOKIA, autres projets)","PLANNED WORKS",
U917="No root CAuse","No root cause",
U917="ODU HS","ACTIVE",
U917="IP &amp; VLAN","ACTIVE",
U917="Warehouse HUAWEI","SPARE-ISSUE",
U917="SPARE-HS","SPARE-ISSUE",
U917="Power Telco","ACTIVE", U917="no impacts","no impacts"
),"")</f>
        <v>No root cause</v>
      </c>
      <c r="W917" s="113"/>
      <c r="X917" s="113"/>
      <c r="Y917" s="113"/>
      <c r="Z917" s="113"/>
      <c r="AA917" s="113"/>
      <c r="AB917" s="17" t="s">
        <v>5465</v>
      </c>
      <c r="AC917" s="17" t="str">
        <f>_xlfn.XLOOKUP(B917,'INCIDENT-04-27-2026'!E:E,'INCIDENT-04-27-2026'!F:F,"")</f>
        <v/>
      </c>
      <c r="AD917" s="9"/>
      <c r="AE917" s="7" t="s">
        <v>5465</v>
      </c>
      <c r="AF917" s="6" t="str">
        <f>_xlfn.XLOOKUP(B917,'[13]Input_27-04'!$B:$B,'[13]Input_27-04'!$M:$M,"")</f>
        <v/>
      </c>
      <c r="AG917" s="7"/>
      <c r="AH917" s="3"/>
      <c r="AI917" s="18" t="str">
        <f>_xlfn.XLOOKUP(B917,'[3]Cells Huawei 27042026 10h'!$B:$B,'[3]Cells Huawei 27042026 10h'!$T:$T,"")</f>
        <v/>
      </c>
      <c r="AJ917" s="18" t="str">
        <f>_xlfn.XLOOKUP(B917,'[3]Cells Huawei 27042026 15h'!$B:$B,'[3]Cells Huawei 27042026 15h'!$T:$T,"")</f>
        <v/>
      </c>
      <c r="AK917" s="18" t="str">
        <f>_xlfn.XLOOKUP(B917,'[4]cells down 27042026 11h28'!$B:$B,'[4]cells down 27042026 11h28'!$R:$R,"")</f>
        <v/>
      </c>
      <c r="AL917" s="18" t="str">
        <f>_xlfn.XLOOKUP(B917,'[4]cells down 27042026 18h01'!$B:$B,'[4]cells down 27042026 18h01'!$R:$R,"")</f>
        <v/>
      </c>
      <c r="AM917" s="18" t="str">
        <f>_xlfn.XLOOKUP(B917,'[5]cell downs 27042026 11h'!$B:$B,'[5]cell downs 27042026 11h'!$R:$R,"")</f>
        <v/>
      </c>
      <c r="AN917" s="18" t="str">
        <f>_xlfn.XLOOKUP(B917,'[5]cell downs 27042026 17h40'!$B:$B,'[5]cell downs 27042026 17h40'!$R:$R,"")</f>
        <v/>
      </c>
      <c r="AO917" s="18" t="str">
        <f>_xlfn.XLOOKUP(B917,'[6]ALL SITES DOWN'!$D:$D,'[6]ALL SITES DOWN'!$J:$J,"")</f>
        <v/>
      </c>
      <c r="AP917" s="18" t="str">
        <f>_xlfn.XLOOKUP(B917,'[7]ALL SITES DOWN'!$D:$D,'[7]ALL SITES DOWN'!$J:$J,"")</f>
        <v/>
      </c>
      <c r="AQ917" s="9" t="str">
        <f>_xlfn.XLOOKUP(B917,[8]sheet1!$AC:$AC,[8]sheet1!$AF:$AF,"")</f>
        <v/>
      </c>
      <c r="AR917" s="14"/>
      <c r="AS917" s="14" t="s">
        <v>5465</v>
      </c>
      <c r="AT917" s="14" t="str">
        <f>_xlfn.XLOOKUP(B917,'[9]cell downs 18042026 17h'!$B:$B,'[9]cell downs 18042026 17h'!$B:$B,"")</f>
        <v/>
      </c>
      <c r="AU917" s="14" t="str">
        <f>_xlfn.XLOOKUP(B917,'[10]Cells Huawei 19042026 15h'!$B:$B,'[10]Cells Huawei 19042026 15h'!$B:$B,"")</f>
        <v/>
      </c>
      <c r="AV917" s="9" t="str">
        <f>_xlfn.XLOOKUP(B917,'[11]cells down 19042026 9H40'!$B:$B,'[11]cells down 19042026 9H40'!$B:$B,"")</f>
        <v/>
      </c>
    </row>
    <row r="918" spans="1:48" hidden="1" x14ac:dyDescent="0.3">
      <c r="A918" s="1" t="s">
        <v>146</v>
      </c>
      <c r="B918" s="8" t="s">
        <v>147</v>
      </c>
      <c r="C918" s="3" t="str">
        <f>_xlfn.XLOOKUP(B918,'[1]daily break down'!$D:$D,'[1]daily break down'!$E:$E,"")</f>
        <v>Yaounde</v>
      </c>
      <c r="D918" s="1" t="s">
        <v>21</v>
      </c>
      <c r="E918" s="1" t="s">
        <v>30</v>
      </c>
      <c r="F918" s="3" t="s">
        <v>37</v>
      </c>
      <c r="G918" s="1" t="s">
        <v>38</v>
      </c>
      <c r="H918" s="29" t="str">
        <f>_xlfn.XLOOKUP(B918,[2]CALCULATION!$B:$B,[2]CALCULATION!$H:$H,"")</f>
        <v>ZTE</v>
      </c>
      <c r="I918" s="26">
        <v>0</v>
      </c>
      <c r="J918" s="26">
        <v>0</v>
      </c>
      <c r="K918" s="26">
        <v>10.778183704160282</v>
      </c>
      <c r="L918" s="26">
        <v>16.24665057229199</v>
      </c>
      <c r="M918" s="26">
        <v>0</v>
      </c>
      <c r="N918" s="26">
        <v>0</v>
      </c>
      <c r="O918" s="26">
        <v>0</v>
      </c>
      <c r="P918" s="114" t="s">
        <v>6364</v>
      </c>
      <c r="Q918" s="42" t="s">
        <v>5538</v>
      </c>
      <c r="R918" s="42"/>
      <c r="S918" s="41" t="str" cm="1">
        <f t="array" ref="S918">IFERROR(_xlfn.IFS(
U918="MPR ISSUE","PDH",
U918="BSS Hardware Issue","BSS",
U918="Sites strategiques, MLL, Pylone, etc.","ENVTECH",
U918="AKTIVCO DEFAUT GE &amp; POWER Cabinet","AKTIVCO",
U918="AKTIVCO Coupure ENEO &amp; Baisse de tension","AKTIVCO GRID ONLY",
U918="Coupure ENEO &amp; Baisse de tension","IHS GRID ONLY",
U918="Defaut GE &amp; POWER Cabinet","IHS",
U918="Sharing","Partners",
U918="Sites strategiques &amp; DataCenter","SST &amp; DC",
U918="Exclu","Exclu",
U918="SAT","SAT",
U918="SPARE-ISSUE","SPARE-ISSUE",
U918="Fiber CAmtel","TRANS_FO_CAMTEL",
U918="Fiber AOF","Fiber AOF",
U918="Projet OCM (HUAWEI)","TRAVAUX-HUAWEI",
U918="Projet OCM (NOKIA)","TRAVAUX-NOKIA",
U918="ACCESS-ISSUE","ACCESS-ISSUE",
U918="Projet OCM (ZTE, NOKIA, autres projets)","TRAVAUX OCM",
U918="No root CAuse","No root cause",
U918="ODU HS","PDH",
U918="IP &amp; VLAN","PDH",
U918="Warehouse HUAWEI","SPARE-ISSUE",
U918="SPARE-HS","SPARE-ISSUE",
U918="Power Telco","BSS",U918="no impacts","no impacts"
),"")</f>
        <v>No root cause</v>
      </c>
      <c r="T918" s="41" t="str" cm="1">
        <f t="array" ref="T918">IFERROR(_xlfn.IFS(
U918="MPR ISSUE","TX ISSUE",
U918="BSS Hardware Issue","RAN ISSUE",
U918="Sites strategiques, MLL, Pylone, etc.","ENVTECH",
U918="AKTIVCO DEFAUT GE &amp; POWER Cabinet","POWER ISSUE",
U918="AKTIVCO Coupure ENEO &amp; Baisse de tension","POWER ISSUE",
U918="Coupure ENEO &amp; Baisse de tension","POWER ISSUE",
U918="Defaut GE &amp; POWER Cabinet","POWER ISSUE",
U918="Sharing","POWER ISSUE",
U918="Sites strategiques &amp; DataCenter","POWER ISSUE",
U918="Exclu","Exclu",
U918="SAT","TX ISSUE",
U918="SPARE-ISSUE","SPARE-ISSUE",
U918="Fiber CAmtel","TX ISSUE",
U918="Fiber AOF","TX ISSUE",
U918="Projet OCM (HUAWEI)","TRAVAUX-HUAWEI",
U918="Projet OCM (NOKIA)","TRAVAUX -NOKIA",
U918="ACCESS-ISSUE","ACCESS-ISSUE",
U918="Projet OCM (ZTE, NOKIA, autres projets)","TRAVAUX OCM",
U918="No root CAuse","No root cause",
U918="ODU HS","TX ISSUE",
U918="IP &amp; VLAN","TX ISSUE",
U918="Warehouse HUAWEI","SPARE-ISSUE",
U918="SPARE-HS","SPARE-ISSUE",
U918="Power Telco","RAN ISSUE",U918="no impacts","no impacts"
),"")</f>
        <v>No root cause</v>
      </c>
      <c r="U918" s="68" t="s">
        <v>5691</v>
      </c>
      <c r="V918" s="41" t="str" cm="1">
        <f t="array" ref="V918">IFERROR(_xlfn.IFS(
U918="MPR ISSUE","ACTIVE",
U918="BSS Hardware Issue","ACTIVE",
U918="Sites strategiques, MLL, Pylone, etc.","PASSIVE",
U918="AKTIVCO DEFAUT GE &amp; POWER Cabinet","PASSIVE",
U918="AKTIVCO Coupure ENEO &amp; Baisse de tension","PASSIVE",
U918="Coupure ENEO &amp; Baisse de tension","PASSIVE",
U918="Defaut GE &amp; POWER Cabinet","PASSIVE",
U918="Sharing","PASSIVE",
U918="Sites strategiques &amp; DataCenter","PASSIVE",
U918="Exclu","Exclu",
U918="SAT","ACTIVE",
U918="SPARE-ISSUE","SPARE-ISSUE",
U918="Fiber CAmtel","ACTIVE",
U918="Fiber AOF","ACTIVE",
U918="Projet OCM (HUAWEI)","PLANNED WORKS",
U918="Projet OCM (NOKIA)","PLANNED WORKS",
U918="ACCESS-ISSUE","ACCESS-ISSUE",
U918="Projet OCM (ZTE, NOKIA, autres projets)","PLANNED WORKS",
U918="No root CAuse","No root cause",
U918="ODU HS","ACTIVE",
U918="IP &amp; VLAN","ACTIVE",
U918="Warehouse HUAWEI","SPARE-ISSUE",
U918="SPARE-HS","SPARE-ISSUE",
U918="Power Telco","ACTIVE", U918="no impacts","no impacts"
),"")</f>
        <v>No root cause</v>
      </c>
      <c r="W918" s="113"/>
      <c r="X918" s="113"/>
      <c r="Y918" s="113"/>
      <c r="Z918" s="113"/>
      <c r="AA918" s="113"/>
      <c r="AB918" s="17" t="s">
        <v>5465</v>
      </c>
      <c r="AC918" s="17" t="str">
        <f>_xlfn.XLOOKUP(B918,'INCIDENT-04-27-2026'!E:E,'INCIDENT-04-27-2026'!F:F,"")</f>
        <v/>
      </c>
      <c r="AD918" s="9"/>
      <c r="AE918" s="7" t="s">
        <v>5465</v>
      </c>
      <c r="AF918" s="6" t="str">
        <f>_xlfn.XLOOKUP(B918,'[13]Input_27-04'!$B:$B,'[13]Input_27-04'!$M:$M,"")</f>
        <v/>
      </c>
      <c r="AG918" s="7"/>
      <c r="AH918" s="3"/>
      <c r="AI918" s="18" t="str">
        <f>_xlfn.XLOOKUP(B918,'[3]Cells Huawei 27042026 10h'!$B:$B,'[3]Cells Huawei 27042026 10h'!$T:$T,"")</f>
        <v/>
      </c>
      <c r="AJ918" s="18" t="str">
        <f>_xlfn.XLOOKUP(B918,'[3]Cells Huawei 27042026 15h'!$B:$B,'[3]Cells Huawei 27042026 15h'!$T:$T,"")</f>
        <v/>
      </c>
      <c r="AK918" s="18" t="str">
        <f>_xlfn.XLOOKUP(B918,'[4]cells down 27042026 11h28'!$B:$B,'[4]cells down 27042026 11h28'!$R:$R,"")</f>
        <v/>
      </c>
      <c r="AL918" s="18" t="str">
        <f>_xlfn.XLOOKUP(B918,'[4]cells down 27042026 18h01'!$B:$B,'[4]cells down 27042026 18h01'!$R:$R,"")</f>
        <v/>
      </c>
      <c r="AM918" s="18" t="str">
        <f>_xlfn.XLOOKUP(B918,'[5]cell downs 27042026 11h'!$B:$B,'[5]cell downs 27042026 11h'!$R:$R,"")</f>
        <v/>
      </c>
      <c r="AN918" s="18" t="str">
        <f>_xlfn.XLOOKUP(B918,'[5]cell downs 27042026 17h40'!$B:$B,'[5]cell downs 27042026 17h40'!$R:$R,"")</f>
        <v/>
      </c>
      <c r="AO918" s="18" t="str">
        <f>_xlfn.XLOOKUP(B918,'[6]ALL SITES DOWN'!$D:$D,'[6]ALL SITES DOWN'!$J:$J,"")</f>
        <v/>
      </c>
      <c r="AP918" s="18" t="str">
        <f>_xlfn.XLOOKUP(B918,'[7]ALL SITES DOWN'!$D:$D,'[7]ALL SITES DOWN'!$J:$J,"")</f>
        <v/>
      </c>
      <c r="AQ918" s="9" t="str">
        <f>_xlfn.XLOOKUP(B918,[8]sheet1!$AC:$AC,[8]sheet1!$AF:$AF,"")</f>
        <v/>
      </c>
      <c r="AR918" s="14"/>
      <c r="AS918" s="14" t="s">
        <v>5465</v>
      </c>
      <c r="AT918" s="14" t="str">
        <f>_xlfn.XLOOKUP(B918,'[9]cell downs 18042026 17h'!$B:$B,'[9]cell downs 18042026 17h'!$B:$B,"")</f>
        <v/>
      </c>
      <c r="AU918" s="14" t="str">
        <f>_xlfn.XLOOKUP(B918,'[10]Cells Huawei 19042026 15h'!$B:$B,'[10]Cells Huawei 19042026 15h'!$B:$B,"")</f>
        <v/>
      </c>
      <c r="AV918" s="9" t="str">
        <f>_xlfn.XLOOKUP(B918,'[11]cells down 19042026 9H40'!$B:$B,'[11]cells down 19042026 9H40'!$B:$B,"")</f>
        <v/>
      </c>
    </row>
    <row r="919" spans="1:48" hidden="1" x14ac:dyDescent="0.3">
      <c r="A919" s="1" t="s">
        <v>3190</v>
      </c>
      <c r="B919" s="8" t="s">
        <v>3191</v>
      </c>
      <c r="C919" s="3" t="str">
        <f>_xlfn.XLOOKUP(B919,'[1]daily break down'!$D:$D,'[1]daily break down'!$E:$E,"")</f>
        <v>Yaounde</v>
      </c>
      <c r="D919" s="1" t="s">
        <v>11</v>
      </c>
      <c r="E919" s="1" t="s">
        <v>12</v>
      </c>
      <c r="F919" s="3" t="s">
        <v>37</v>
      </c>
      <c r="G919" s="1" t="s">
        <v>38</v>
      </c>
      <c r="H919" s="29" t="str">
        <f>_xlfn.XLOOKUP(B919,[2]CALCULATION!$B:$B,[2]CALCULATION!$H:$H,"")</f>
        <v>ZTE</v>
      </c>
      <c r="I919" s="26">
        <v>2.7065266398997809</v>
      </c>
      <c r="J919" s="26">
        <v>0</v>
      </c>
      <c r="K919" s="26">
        <v>10.689204498434796</v>
      </c>
      <c r="L919" s="26">
        <v>0</v>
      </c>
      <c r="M919" s="26">
        <v>0</v>
      </c>
      <c r="N919" s="26">
        <v>0</v>
      </c>
      <c r="O919" s="26">
        <v>0</v>
      </c>
      <c r="P919" s="114" t="s">
        <v>6364</v>
      </c>
      <c r="Q919" s="42" t="s">
        <v>5538</v>
      </c>
      <c r="R919" s="42"/>
      <c r="S919" s="41" t="str" cm="1">
        <f t="array" ref="S919">IFERROR(_xlfn.IFS(
U919="MPR ISSUE","PDH",
U919="BSS Hardware Issue","BSS",
U919="Sites strategiques, MLL, Pylone, etc.","ENVTECH",
U919="AKTIVCO DEFAUT GE &amp; POWER Cabinet","AKTIVCO",
U919="AKTIVCO Coupure ENEO &amp; Baisse de tension","AKTIVCO GRID ONLY",
U919="Coupure ENEO &amp; Baisse de tension","IHS GRID ONLY",
U919="Defaut GE &amp; POWER Cabinet","IHS",
U919="Sharing","Partners",
U919="Sites strategiques &amp; DataCenter","SST &amp; DC",
U919="Exclu","Exclu",
U919="SAT","SAT",
U919="SPARE-ISSUE","SPARE-ISSUE",
U919="Fiber CAmtel","TRANS_FO_CAMTEL",
U919="Fiber AOF","Fiber AOF",
U919="Projet OCM (HUAWEI)","TRAVAUX-HUAWEI",
U919="Projet OCM (NOKIA)","TRAVAUX-NOKIA",
U919="ACCESS-ISSUE","ACCESS-ISSUE",
U919="Projet OCM (ZTE, NOKIA, autres projets)","TRAVAUX OCM",
U919="No root CAuse","No root cause",
U919="ODU HS","PDH",
U919="IP &amp; VLAN","PDH",
U919="Warehouse HUAWEI","SPARE-ISSUE",
U919="SPARE-HS","SPARE-ISSUE",
U919="Power Telco","BSS",U919="no impacts","no impacts"
),"")</f>
        <v>No root cause</v>
      </c>
      <c r="T919" s="41" t="str" cm="1">
        <f t="array" ref="T919">IFERROR(_xlfn.IFS(
U919="MPR ISSUE","TX ISSUE",
U919="BSS Hardware Issue","RAN ISSUE",
U919="Sites strategiques, MLL, Pylone, etc.","ENVTECH",
U919="AKTIVCO DEFAUT GE &amp; POWER Cabinet","POWER ISSUE",
U919="AKTIVCO Coupure ENEO &amp; Baisse de tension","POWER ISSUE",
U919="Coupure ENEO &amp; Baisse de tension","POWER ISSUE",
U919="Defaut GE &amp; POWER Cabinet","POWER ISSUE",
U919="Sharing","POWER ISSUE",
U919="Sites strategiques &amp; DataCenter","POWER ISSUE",
U919="Exclu","Exclu",
U919="SAT","TX ISSUE",
U919="SPARE-ISSUE","SPARE-ISSUE",
U919="Fiber CAmtel","TX ISSUE",
U919="Fiber AOF","TX ISSUE",
U919="Projet OCM (HUAWEI)","TRAVAUX-HUAWEI",
U919="Projet OCM (NOKIA)","TRAVAUX -NOKIA",
U919="ACCESS-ISSUE","ACCESS-ISSUE",
U919="Projet OCM (ZTE, NOKIA, autres projets)","TRAVAUX OCM",
U919="No root CAuse","No root cause",
U919="ODU HS","TX ISSUE",
U919="IP &amp; VLAN","TX ISSUE",
U919="Warehouse HUAWEI","SPARE-ISSUE",
U919="SPARE-HS","SPARE-ISSUE",
U919="Power Telco","RAN ISSUE",U919="no impacts","no impacts"
),"")</f>
        <v>No root cause</v>
      </c>
      <c r="U919" s="68" t="s">
        <v>5691</v>
      </c>
      <c r="V919" s="41" t="str" cm="1">
        <f t="array" ref="V919">IFERROR(_xlfn.IFS(
U919="MPR ISSUE","ACTIVE",
U919="BSS Hardware Issue","ACTIVE",
U919="Sites strategiques, MLL, Pylone, etc.","PASSIVE",
U919="AKTIVCO DEFAUT GE &amp; POWER Cabinet","PASSIVE",
U919="AKTIVCO Coupure ENEO &amp; Baisse de tension","PASSIVE",
U919="Coupure ENEO &amp; Baisse de tension","PASSIVE",
U919="Defaut GE &amp; POWER Cabinet","PASSIVE",
U919="Sharing","PASSIVE",
U919="Sites strategiques &amp; DataCenter","PASSIVE",
U919="Exclu","Exclu",
U919="SAT","ACTIVE",
U919="SPARE-ISSUE","SPARE-ISSUE",
U919="Fiber CAmtel","ACTIVE",
U919="Fiber AOF","ACTIVE",
U919="Projet OCM (HUAWEI)","PLANNED WORKS",
U919="Projet OCM (NOKIA)","PLANNED WORKS",
U919="ACCESS-ISSUE","ACCESS-ISSUE",
U919="Projet OCM (ZTE, NOKIA, autres projets)","PLANNED WORKS",
U919="No root CAuse","No root cause",
U919="ODU HS","ACTIVE",
U919="IP &amp; VLAN","ACTIVE",
U919="Warehouse HUAWEI","SPARE-ISSUE",
U919="SPARE-HS","SPARE-ISSUE",
U919="Power Telco","ACTIVE", U919="no impacts","no impacts"
),"")</f>
        <v>No root cause</v>
      </c>
      <c r="W919" s="113"/>
      <c r="X919" s="113"/>
      <c r="Y919" s="113"/>
      <c r="Z919" s="113"/>
      <c r="AA919" s="113"/>
      <c r="AB919" s="17" t="s">
        <v>5465</v>
      </c>
      <c r="AC919" s="17" t="str">
        <f>_xlfn.XLOOKUP(B919,'INCIDENT-04-27-2026'!E:E,'INCIDENT-04-27-2026'!F:F,"")</f>
        <v/>
      </c>
      <c r="AD919" s="9"/>
      <c r="AE919" s="7" t="s">
        <v>5465</v>
      </c>
      <c r="AF919" s="6" t="str">
        <f>_xlfn.XLOOKUP(B919,'[13]Input_27-04'!$B:$B,'[13]Input_27-04'!$M:$M,"")</f>
        <v/>
      </c>
      <c r="AG919" s="7"/>
      <c r="AH919" s="3"/>
      <c r="AI919" s="18" t="str">
        <f>_xlfn.XLOOKUP(B919,'[3]Cells Huawei 27042026 10h'!$B:$B,'[3]Cells Huawei 27042026 10h'!$T:$T,"")</f>
        <v/>
      </c>
      <c r="AJ919" s="18" t="str">
        <f>_xlfn.XLOOKUP(B919,'[3]Cells Huawei 27042026 15h'!$B:$B,'[3]Cells Huawei 27042026 15h'!$T:$T,"")</f>
        <v/>
      </c>
      <c r="AK919" s="18" t="str">
        <f>_xlfn.XLOOKUP(B919,'[4]cells down 27042026 11h28'!$B:$B,'[4]cells down 27042026 11h28'!$R:$R,"")</f>
        <v/>
      </c>
      <c r="AL919" s="18" t="str">
        <f>_xlfn.XLOOKUP(B919,'[4]cells down 27042026 18h01'!$B:$B,'[4]cells down 27042026 18h01'!$R:$R,"")</f>
        <v/>
      </c>
      <c r="AM919" s="18" t="str">
        <f>_xlfn.XLOOKUP(B919,'[5]cell downs 27042026 11h'!$B:$B,'[5]cell downs 27042026 11h'!$R:$R,"")</f>
        <v/>
      </c>
      <c r="AN919" s="18" t="str">
        <f>_xlfn.XLOOKUP(B919,'[5]cell downs 27042026 17h40'!$B:$B,'[5]cell downs 27042026 17h40'!$R:$R,"")</f>
        <v/>
      </c>
      <c r="AO919" s="18" t="str">
        <f>_xlfn.XLOOKUP(B919,'[6]ALL SITES DOWN'!$D:$D,'[6]ALL SITES DOWN'!$J:$J,"")</f>
        <v/>
      </c>
      <c r="AP919" s="18" t="str">
        <f>_xlfn.XLOOKUP(B919,'[7]ALL SITES DOWN'!$D:$D,'[7]ALL SITES DOWN'!$J:$J,"")</f>
        <v/>
      </c>
      <c r="AQ919" s="9" t="str">
        <f>_xlfn.XLOOKUP(B919,[8]sheet1!$AC:$AC,[8]sheet1!$AF:$AF,"")</f>
        <v/>
      </c>
      <c r="AR919" s="14"/>
      <c r="AS919" s="14" t="s">
        <v>5465</v>
      </c>
      <c r="AT919" s="14" t="str">
        <f>_xlfn.XLOOKUP(B919,'[9]cell downs 18042026 17h'!$B:$B,'[9]cell downs 18042026 17h'!$B:$B,"")</f>
        <v/>
      </c>
      <c r="AU919" s="14" t="str">
        <f>_xlfn.XLOOKUP(B919,'[10]Cells Huawei 19042026 15h'!$B:$B,'[10]Cells Huawei 19042026 15h'!$B:$B,"")</f>
        <v/>
      </c>
      <c r="AV919" s="9" t="str">
        <f>_xlfn.XLOOKUP(B919,'[11]cells down 19042026 9H40'!$B:$B,'[11]cells down 19042026 9H40'!$B:$B,"")</f>
        <v/>
      </c>
    </row>
    <row r="920" spans="1:48" hidden="1" x14ac:dyDescent="0.3">
      <c r="A920" s="1" t="s">
        <v>1631</v>
      </c>
      <c r="B920" s="8" t="s">
        <v>1632</v>
      </c>
      <c r="C920" s="3" t="str">
        <f>_xlfn.XLOOKUP(B920,'[1]daily break down'!$D:$D,'[1]daily break down'!$E:$E,"")</f>
        <v>Yaounde</v>
      </c>
      <c r="D920" s="1" t="s">
        <v>11</v>
      </c>
      <c r="E920" s="1" t="s">
        <v>12</v>
      </c>
      <c r="F920" s="3" t="s">
        <v>37</v>
      </c>
      <c r="G920" s="1" t="s">
        <v>38</v>
      </c>
      <c r="H920" s="29" t="str">
        <f>_xlfn.XLOOKUP(B920,[2]CALCULATION!$B:$B,[2]CALCULATION!$H:$H,"")</f>
        <v>ZTE</v>
      </c>
      <c r="I920" s="26">
        <v>2.1526939529097087E-2</v>
      </c>
      <c r="J920" s="26">
        <v>0</v>
      </c>
      <c r="K920" s="26">
        <v>10.290751013745853</v>
      </c>
      <c r="L920" s="26">
        <v>0</v>
      </c>
      <c r="M920" s="26">
        <v>0</v>
      </c>
      <c r="N920" s="26">
        <v>0</v>
      </c>
      <c r="O920" s="26">
        <v>0</v>
      </c>
      <c r="P920" s="114" t="s">
        <v>6364</v>
      </c>
      <c r="Q920" s="42" t="s">
        <v>5538</v>
      </c>
      <c r="R920" s="42"/>
      <c r="S920" s="41" t="str" cm="1">
        <f t="array" ref="S920">IFERROR(_xlfn.IFS(
U920="MPR ISSUE","PDH",
U920="BSS Hardware Issue","BSS",
U920="Sites strategiques, MLL, Pylone, etc.","ENVTECH",
U920="AKTIVCO DEFAUT GE &amp; POWER Cabinet","AKTIVCO",
U920="AKTIVCO Coupure ENEO &amp; Baisse de tension","AKTIVCO GRID ONLY",
U920="Coupure ENEO &amp; Baisse de tension","IHS GRID ONLY",
U920="Defaut GE &amp; POWER Cabinet","IHS",
U920="Sharing","Partners",
U920="Sites strategiques &amp; DataCenter","SST &amp; DC",
U920="Exclu","Exclu",
U920="SAT","SAT",
U920="SPARE-ISSUE","SPARE-ISSUE",
U920="Fiber CAmtel","TRANS_FO_CAMTEL",
U920="Fiber AOF","Fiber AOF",
U920="Projet OCM (HUAWEI)","TRAVAUX-HUAWEI",
U920="Projet OCM (NOKIA)","TRAVAUX-NOKIA",
U920="ACCESS-ISSUE","ACCESS-ISSUE",
U920="Projet OCM (ZTE, NOKIA, autres projets)","TRAVAUX OCM",
U920="No root CAuse","No root cause",
U920="ODU HS","PDH",
U920="IP &amp; VLAN","PDH",
U920="Warehouse HUAWEI","SPARE-ISSUE",
U920="SPARE-HS","SPARE-ISSUE",
U920="Power Telco","BSS",U920="no impacts","no impacts"
),"")</f>
        <v>No root cause</v>
      </c>
      <c r="T920" s="41" t="str" cm="1">
        <f t="array" ref="T920">IFERROR(_xlfn.IFS(
U920="MPR ISSUE","TX ISSUE",
U920="BSS Hardware Issue","RAN ISSUE",
U920="Sites strategiques, MLL, Pylone, etc.","ENVTECH",
U920="AKTIVCO DEFAUT GE &amp; POWER Cabinet","POWER ISSUE",
U920="AKTIVCO Coupure ENEO &amp; Baisse de tension","POWER ISSUE",
U920="Coupure ENEO &amp; Baisse de tension","POWER ISSUE",
U920="Defaut GE &amp; POWER Cabinet","POWER ISSUE",
U920="Sharing","POWER ISSUE",
U920="Sites strategiques &amp; DataCenter","POWER ISSUE",
U920="Exclu","Exclu",
U920="SAT","TX ISSUE",
U920="SPARE-ISSUE","SPARE-ISSUE",
U920="Fiber CAmtel","TX ISSUE",
U920="Fiber AOF","TX ISSUE",
U920="Projet OCM (HUAWEI)","TRAVAUX-HUAWEI",
U920="Projet OCM (NOKIA)","TRAVAUX -NOKIA",
U920="ACCESS-ISSUE","ACCESS-ISSUE",
U920="Projet OCM (ZTE, NOKIA, autres projets)","TRAVAUX OCM",
U920="No root CAuse","No root cause",
U920="ODU HS","TX ISSUE",
U920="IP &amp; VLAN","TX ISSUE",
U920="Warehouse HUAWEI","SPARE-ISSUE",
U920="SPARE-HS","SPARE-ISSUE",
U920="Power Telco","RAN ISSUE",U920="no impacts","no impacts"
),"")</f>
        <v>No root cause</v>
      </c>
      <c r="U920" s="68" t="s">
        <v>5691</v>
      </c>
      <c r="V920" s="41" t="str" cm="1">
        <f t="array" ref="V920">IFERROR(_xlfn.IFS(
U920="MPR ISSUE","ACTIVE",
U920="BSS Hardware Issue","ACTIVE",
U920="Sites strategiques, MLL, Pylone, etc.","PASSIVE",
U920="AKTIVCO DEFAUT GE &amp; POWER Cabinet","PASSIVE",
U920="AKTIVCO Coupure ENEO &amp; Baisse de tension","PASSIVE",
U920="Coupure ENEO &amp; Baisse de tension","PASSIVE",
U920="Defaut GE &amp; POWER Cabinet","PASSIVE",
U920="Sharing","PASSIVE",
U920="Sites strategiques &amp; DataCenter","PASSIVE",
U920="Exclu","Exclu",
U920="SAT","ACTIVE",
U920="SPARE-ISSUE","SPARE-ISSUE",
U920="Fiber CAmtel","ACTIVE",
U920="Fiber AOF","ACTIVE",
U920="Projet OCM (HUAWEI)","PLANNED WORKS",
U920="Projet OCM (NOKIA)","PLANNED WORKS",
U920="ACCESS-ISSUE","ACCESS-ISSUE",
U920="Projet OCM (ZTE, NOKIA, autres projets)","PLANNED WORKS",
U920="No root CAuse","No root cause",
U920="ODU HS","ACTIVE",
U920="IP &amp; VLAN","ACTIVE",
U920="Warehouse HUAWEI","SPARE-ISSUE",
U920="SPARE-HS","SPARE-ISSUE",
U920="Power Telco","ACTIVE", U920="no impacts","no impacts"
),"")</f>
        <v>No root cause</v>
      </c>
      <c r="W920" s="113"/>
      <c r="X920" s="113"/>
      <c r="Y920" s="113"/>
      <c r="Z920" s="113"/>
      <c r="AA920" s="113"/>
      <c r="AB920" s="17" t="s">
        <v>5465</v>
      </c>
      <c r="AC920" s="17" t="str">
        <f>_xlfn.XLOOKUP(B920,'INCIDENT-04-27-2026'!E:E,'INCIDENT-04-27-2026'!F:F,"")</f>
        <v/>
      </c>
      <c r="AD920" s="9"/>
      <c r="AE920" s="7" t="s">
        <v>5465</v>
      </c>
      <c r="AF920" s="6" t="str">
        <f>_xlfn.XLOOKUP(B920,'[13]Input_27-04'!$B:$B,'[13]Input_27-04'!$M:$M,"")</f>
        <v/>
      </c>
      <c r="AG920" s="7"/>
      <c r="AH920" s="3"/>
      <c r="AI920" s="18" t="str">
        <f>_xlfn.XLOOKUP(B920,'[3]Cells Huawei 27042026 10h'!$B:$B,'[3]Cells Huawei 27042026 10h'!$T:$T,"")</f>
        <v/>
      </c>
      <c r="AJ920" s="18" t="str">
        <f>_xlfn.XLOOKUP(B920,'[3]Cells Huawei 27042026 15h'!$B:$B,'[3]Cells Huawei 27042026 15h'!$T:$T,"")</f>
        <v/>
      </c>
      <c r="AK920" s="18" t="str">
        <f>_xlfn.XLOOKUP(B920,'[4]cells down 27042026 11h28'!$B:$B,'[4]cells down 27042026 11h28'!$R:$R,"")</f>
        <v/>
      </c>
      <c r="AL920" s="18" t="str">
        <f>_xlfn.XLOOKUP(B920,'[4]cells down 27042026 18h01'!$B:$B,'[4]cells down 27042026 18h01'!$R:$R,"")</f>
        <v/>
      </c>
      <c r="AM920" s="18" t="str">
        <f>_xlfn.XLOOKUP(B920,'[5]cell downs 27042026 11h'!$B:$B,'[5]cell downs 27042026 11h'!$R:$R,"")</f>
        <v/>
      </c>
      <c r="AN920" s="18" t="str">
        <f>_xlfn.XLOOKUP(B920,'[5]cell downs 27042026 17h40'!$B:$B,'[5]cell downs 27042026 17h40'!$R:$R,"")</f>
        <v/>
      </c>
      <c r="AO920" s="18" t="str">
        <f>_xlfn.XLOOKUP(B920,'[6]ALL SITES DOWN'!$D:$D,'[6]ALL SITES DOWN'!$J:$J,"")</f>
        <v/>
      </c>
      <c r="AP920" s="18" t="str">
        <f>_xlfn.XLOOKUP(B920,'[7]ALL SITES DOWN'!$D:$D,'[7]ALL SITES DOWN'!$J:$J,"")</f>
        <v/>
      </c>
      <c r="AQ920" s="9" t="str">
        <f>_xlfn.XLOOKUP(B920,[8]sheet1!$AC:$AC,[8]sheet1!$AF:$AF,"")</f>
        <v/>
      </c>
      <c r="AR920" s="14"/>
      <c r="AS920" s="14" t="s">
        <v>5465</v>
      </c>
      <c r="AT920" s="14" t="str">
        <f>_xlfn.XLOOKUP(B920,'[9]cell downs 18042026 17h'!$B:$B,'[9]cell downs 18042026 17h'!$B:$B,"")</f>
        <v/>
      </c>
      <c r="AU920" s="14" t="str">
        <f>_xlfn.XLOOKUP(B920,'[10]Cells Huawei 19042026 15h'!$B:$B,'[10]Cells Huawei 19042026 15h'!$B:$B,"")</f>
        <v/>
      </c>
      <c r="AV920" s="9" t="str">
        <f>_xlfn.XLOOKUP(B920,'[11]cells down 19042026 9H40'!$B:$B,'[11]cells down 19042026 9H40'!$B:$B,"")</f>
        <v/>
      </c>
    </row>
    <row r="921" spans="1:48" hidden="1" x14ac:dyDescent="0.3">
      <c r="A921" s="1" t="s">
        <v>109</v>
      </c>
      <c r="B921" s="1" t="s">
        <v>110</v>
      </c>
      <c r="C921" s="3" t="str">
        <f>_xlfn.XLOOKUP(B921,'[1]daily break down'!$D:$D,'[1]daily break down'!$E:$E,"")</f>
        <v>CENTRE</v>
      </c>
      <c r="D921" s="1" t="s">
        <v>11</v>
      </c>
      <c r="E921" s="1" t="s">
        <v>12</v>
      </c>
      <c r="F921" s="3" t="s">
        <v>37</v>
      </c>
      <c r="G921" s="1" t="s">
        <v>109</v>
      </c>
      <c r="H921" s="28" t="str">
        <f>_xlfn.XLOOKUP(B921,[2]CALCULATION!$B:$B,[2]CALCULATION!$H:$H,"")</f>
        <v>NOKIA</v>
      </c>
      <c r="I921" s="26">
        <v>8.0603139544506366</v>
      </c>
      <c r="J921" s="26">
        <v>0</v>
      </c>
      <c r="K921" s="26">
        <v>9.9899425510002864</v>
      </c>
      <c r="L921" s="26">
        <v>11.523529462122575</v>
      </c>
      <c r="M921" s="26">
        <v>0</v>
      </c>
      <c r="N921" s="26">
        <v>0</v>
      </c>
      <c r="O921" s="26">
        <v>0</v>
      </c>
      <c r="P921" s="114" t="s">
        <v>6364</v>
      </c>
      <c r="Q921" s="42" t="s">
        <v>5538</v>
      </c>
      <c r="R921" s="42"/>
      <c r="S921" s="41" t="str" cm="1">
        <f t="array" ref="S921">IFERROR(_xlfn.IFS(
U921="MPR ISSUE","PDH",
U921="BSS Hardware Issue","BSS",
U921="Sites strategiques, MLL, Pylone, etc.","ENVTECH",
U921="AKTIVCO DEFAUT GE &amp; POWER Cabinet","AKTIVCO",
U921="AKTIVCO Coupure ENEO &amp; Baisse de tension","AKTIVCO GRID ONLY",
U921="Coupure ENEO &amp; Baisse de tension","IHS GRID ONLY",
U921="Defaut GE &amp; POWER Cabinet","IHS",
U921="Sharing","Partners",
U921="Sites strategiques &amp; DataCenter","SST &amp; DC",
U921="Exclu","Exclu",
U921="SAT","SAT",
U921="SPARE-ISSUE","SPARE-ISSUE",
U921="Fiber CAmtel","TRANS_FO_CAMTEL",
U921="Fiber AOF","Fiber AOF",
U921="Projet OCM (HUAWEI)","TRAVAUX-HUAWEI",
U921="Projet OCM (NOKIA)","TRAVAUX-NOKIA",
U921="ACCESS-ISSUE","ACCESS-ISSUE",
U921="Projet OCM (ZTE, NOKIA, autres projets)","TRAVAUX OCM",
U921="No root CAuse","No root cause",
U921="ODU HS","PDH",
U921="IP &amp; VLAN","PDH",
U921="Warehouse HUAWEI","SPARE-ISSUE",
U921="SPARE-HS","SPARE-ISSUE",
U921="Power Telco","BSS",U921="no impacts","no impacts"
),"")</f>
        <v>No root cause</v>
      </c>
      <c r="T921" s="41" t="str" cm="1">
        <f t="array" ref="T921">IFERROR(_xlfn.IFS(
U921="MPR ISSUE","TX ISSUE",
U921="BSS Hardware Issue","RAN ISSUE",
U921="Sites strategiques, MLL, Pylone, etc.","ENVTECH",
U921="AKTIVCO DEFAUT GE &amp; POWER Cabinet","POWER ISSUE",
U921="AKTIVCO Coupure ENEO &amp; Baisse de tension","POWER ISSUE",
U921="Coupure ENEO &amp; Baisse de tension","POWER ISSUE",
U921="Defaut GE &amp; POWER Cabinet","POWER ISSUE",
U921="Sharing","POWER ISSUE",
U921="Sites strategiques &amp; DataCenter","POWER ISSUE",
U921="Exclu","Exclu",
U921="SAT","TX ISSUE",
U921="SPARE-ISSUE","SPARE-ISSUE",
U921="Fiber CAmtel","TX ISSUE",
U921="Fiber AOF","TX ISSUE",
U921="Projet OCM (HUAWEI)","TRAVAUX-HUAWEI",
U921="Projet OCM (NOKIA)","TRAVAUX -NOKIA",
U921="ACCESS-ISSUE","ACCESS-ISSUE",
U921="Projet OCM (ZTE, NOKIA, autres projets)","TRAVAUX OCM",
U921="No root CAuse","No root cause",
U921="ODU HS","TX ISSUE",
U921="IP &amp; VLAN","TX ISSUE",
U921="Warehouse HUAWEI","SPARE-ISSUE",
U921="SPARE-HS","SPARE-ISSUE",
U921="Power Telco","RAN ISSUE",U921="no impacts","no impacts"
),"")</f>
        <v>No root cause</v>
      </c>
      <c r="U921" s="68" t="s">
        <v>5691</v>
      </c>
      <c r="V921" s="41" t="str" cm="1">
        <f t="array" ref="V921">IFERROR(_xlfn.IFS(
U921="MPR ISSUE","ACTIVE",
U921="BSS Hardware Issue","ACTIVE",
U921="Sites strategiques, MLL, Pylone, etc.","PASSIVE",
U921="AKTIVCO DEFAUT GE &amp; POWER Cabinet","PASSIVE",
U921="AKTIVCO Coupure ENEO &amp; Baisse de tension","PASSIVE",
U921="Coupure ENEO &amp; Baisse de tension","PASSIVE",
U921="Defaut GE &amp; POWER Cabinet","PASSIVE",
U921="Sharing","PASSIVE",
U921="Sites strategiques &amp; DataCenter","PASSIVE",
U921="Exclu","Exclu",
U921="SAT","ACTIVE",
U921="SPARE-ISSUE","SPARE-ISSUE",
U921="Fiber CAmtel","ACTIVE",
U921="Fiber AOF","ACTIVE",
U921="Projet OCM (HUAWEI)","PLANNED WORKS",
U921="Projet OCM (NOKIA)","PLANNED WORKS",
U921="ACCESS-ISSUE","ACCESS-ISSUE",
U921="Projet OCM (ZTE, NOKIA, autres projets)","PLANNED WORKS",
U921="No root CAuse","No root cause",
U921="ODU HS","ACTIVE",
U921="IP &amp; VLAN","ACTIVE",
U921="Warehouse HUAWEI","SPARE-ISSUE",
U921="SPARE-HS","SPARE-ISSUE",
U921="Power Telco","ACTIVE", U921="no impacts","no impacts"
),"")</f>
        <v>No root cause</v>
      </c>
      <c r="W921" s="113"/>
      <c r="X921" s="113"/>
      <c r="Y921" s="113"/>
      <c r="Z921" s="113"/>
      <c r="AA921" s="113"/>
      <c r="AB921" s="17" t="s">
        <v>5465</v>
      </c>
      <c r="AC921" s="17" t="str">
        <f>_xlfn.XLOOKUP(B921,'INCIDENT-04-27-2026'!E:E,'INCIDENT-04-27-2026'!F:F,"")</f>
        <v/>
      </c>
      <c r="AD921" s="9"/>
      <c r="AE921" s="7" t="s">
        <v>5465</v>
      </c>
      <c r="AF921" s="6" t="str">
        <f>_xlfn.XLOOKUP(B921,'[13]Input_27-04'!$B:$B,'[13]Input_27-04'!$M:$M,"")</f>
        <v/>
      </c>
      <c r="AG921" s="7"/>
      <c r="AH921" s="3"/>
      <c r="AI921" s="18" t="str">
        <f>_xlfn.XLOOKUP(B921,'[3]Cells Huawei 27042026 10h'!$B:$B,'[3]Cells Huawei 27042026 10h'!$T:$T,"")</f>
        <v/>
      </c>
      <c r="AJ921" s="18" t="str">
        <f>_xlfn.XLOOKUP(B921,'[3]Cells Huawei 27042026 15h'!$B:$B,'[3]Cells Huawei 27042026 15h'!$T:$T,"")</f>
        <v/>
      </c>
      <c r="AK921" s="18" t="str">
        <f>_xlfn.XLOOKUP(B921,'[4]cells down 27042026 11h28'!$B:$B,'[4]cells down 27042026 11h28'!$R:$R,"")</f>
        <v/>
      </c>
      <c r="AL921" s="18" t="str">
        <f>_xlfn.XLOOKUP(B921,'[4]cells down 27042026 18h01'!$B:$B,'[4]cells down 27042026 18h01'!$R:$R,"")</f>
        <v/>
      </c>
      <c r="AM921" s="18" t="str">
        <f>_xlfn.XLOOKUP(B921,'[5]cell downs 27042026 11h'!$B:$B,'[5]cell downs 27042026 11h'!$R:$R,"")</f>
        <v/>
      </c>
      <c r="AN921" s="18" t="str">
        <f>_xlfn.XLOOKUP(B921,'[5]cell downs 27042026 17h40'!$B:$B,'[5]cell downs 27042026 17h40'!$R:$R,"")</f>
        <v/>
      </c>
      <c r="AO921" s="18" t="str">
        <f>_xlfn.XLOOKUP(B921,'[6]ALL SITES DOWN'!$D:$D,'[6]ALL SITES DOWN'!$J:$J,"")</f>
        <v/>
      </c>
      <c r="AP921" s="18" t="str">
        <f>_xlfn.XLOOKUP(B921,'[7]ALL SITES DOWN'!$D:$D,'[7]ALL SITES DOWN'!$J:$J,"")</f>
        <v/>
      </c>
      <c r="AQ921" s="9" t="str">
        <f>_xlfn.XLOOKUP(B921,[8]sheet1!$AC:$AC,[8]sheet1!$AF:$AF,"")</f>
        <v/>
      </c>
      <c r="AR921" s="14"/>
      <c r="AS921" s="14" t="s">
        <v>5465</v>
      </c>
      <c r="AT921" s="14" t="str">
        <f>_xlfn.XLOOKUP(B921,'[9]cell downs 18042026 17h'!$B:$B,'[9]cell downs 18042026 17h'!$B:$B,"")</f>
        <v/>
      </c>
      <c r="AU921" s="14" t="str">
        <f>_xlfn.XLOOKUP(B921,'[10]Cells Huawei 19042026 15h'!$B:$B,'[10]Cells Huawei 19042026 15h'!$B:$B,"")</f>
        <v/>
      </c>
      <c r="AV921" s="9" t="str">
        <f>_xlfn.XLOOKUP(B921,'[11]cells down 19042026 9H40'!$B:$B,'[11]cells down 19042026 9H40'!$B:$B,"")</f>
        <v/>
      </c>
    </row>
    <row r="922" spans="1:48" hidden="1" x14ac:dyDescent="0.3">
      <c r="A922" s="1" t="s">
        <v>2372</v>
      </c>
      <c r="B922" s="1" t="s">
        <v>2373</v>
      </c>
      <c r="C922" s="3" t="str">
        <f>_xlfn.XLOOKUP(B922,'[1]daily break down'!$D:$D,'[1]daily break down'!$E:$E,"")</f>
        <v>Yaounde</v>
      </c>
      <c r="D922" s="1" t="s">
        <v>21</v>
      </c>
      <c r="E922" s="1" t="s">
        <v>36</v>
      </c>
      <c r="F922" s="3" t="s">
        <v>37</v>
      </c>
      <c r="G922" s="1" t="s">
        <v>38</v>
      </c>
      <c r="H922" s="29" t="str">
        <f>_xlfn.XLOOKUP(B922,[2]CALCULATION!$B:$B,[2]CALCULATION!$H:$H,"")</f>
        <v>ZTE</v>
      </c>
      <c r="I922" s="26">
        <v>0</v>
      </c>
      <c r="J922" s="26">
        <v>1.4464248515408074</v>
      </c>
      <c r="K922" s="26">
        <v>10.000306763347059</v>
      </c>
      <c r="L922" s="26">
        <v>0</v>
      </c>
      <c r="M922" s="26">
        <v>3.9678947188192883</v>
      </c>
      <c r="N922" s="26">
        <v>0</v>
      </c>
      <c r="O922" s="26">
        <v>0</v>
      </c>
      <c r="P922" s="114" t="s">
        <v>6364</v>
      </c>
      <c r="Q922" s="42" t="s">
        <v>5538</v>
      </c>
      <c r="R922" s="42"/>
      <c r="S922" s="41" t="str" cm="1">
        <f t="array" ref="S922">IFERROR(_xlfn.IFS(
U922="MPR ISSUE","PDH",
U922="BSS Hardware Issue","BSS",
U922="Sites strategiques, MLL, Pylone, etc.","ENVTECH",
U922="AKTIVCO DEFAUT GE &amp; POWER Cabinet","AKTIVCO",
U922="AKTIVCO Coupure ENEO &amp; Baisse de tension","AKTIVCO GRID ONLY",
U922="Coupure ENEO &amp; Baisse de tension","IHS GRID ONLY",
U922="Defaut GE &amp; POWER Cabinet","IHS",
U922="Sharing","Partners",
U922="Sites strategiques &amp; DataCenter","SST &amp; DC",
U922="Exclu","Exclu",
U922="SAT","SAT",
U922="SPARE-ISSUE","SPARE-ISSUE",
U922="Fiber CAmtel","TRANS_FO_CAMTEL",
U922="Fiber AOF","Fiber AOF",
U922="Projet OCM (HUAWEI)","TRAVAUX-HUAWEI",
U922="Projet OCM (NOKIA)","TRAVAUX-NOKIA",
U922="ACCESS-ISSUE","ACCESS-ISSUE",
U922="Projet OCM (ZTE, NOKIA, autres projets)","TRAVAUX OCM",
U922="No root CAuse","No root cause",
U922="ODU HS","PDH",
U922="IP &amp; VLAN","PDH",
U922="Warehouse HUAWEI","SPARE-ISSUE",
U922="SPARE-HS","SPARE-ISSUE",
U922="Power Telco","BSS",U922="no impacts","no impacts"
),"")</f>
        <v>No root cause</v>
      </c>
      <c r="T922" s="41" t="str" cm="1">
        <f t="array" ref="T922">IFERROR(_xlfn.IFS(
U922="MPR ISSUE","TX ISSUE",
U922="BSS Hardware Issue","RAN ISSUE",
U922="Sites strategiques, MLL, Pylone, etc.","ENVTECH",
U922="AKTIVCO DEFAUT GE &amp; POWER Cabinet","POWER ISSUE",
U922="AKTIVCO Coupure ENEO &amp; Baisse de tension","POWER ISSUE",
U922="Coupure ENEO &amp; Baisse de tension","POWER ISSUE",
U922="Defaut GE &amp; POWER Cabinet","POWER ISSUE",
U922="Sharing","POWER ISSUE",
U922="Sites strategiques &amp; DataCenter","POWER ISSUE",
U922="Exclu","Exclu",
U922="SAT","TX ISSUE",
U922="SPARE-ISSUE","SPARE-ISSUE",
U922="Fiber CAmtel","TX ISSUE",
U922="Fiber AOF","TX ISSUE",
U922="Projet OCM (HUAWEI)","TRAVAUX-HUAWEI",
U922="Projet OCM (NOKIA)","TRAVAUX -NOKIA",
U922="ACCESS-ISSUE","ACCESS-ISSUE",
U922="Projet OCM (ZTE, NOKIA, autres projets)","TRAVAUX OCM",
U922="No root CAuse","No root cause",
U922="ODU HS","TX ISSUE",
U922="IP &amp; VLAN","TX ISSUE",
U922="Warehouse HUAWEI","SPARE-ISSUE",
U922="SPARE-HS","SPARE-ISSUE",
U922="Power Telco","RAN ISSUE",U922="no impacts","no impacts"
),"")</f>
        <v>No root cause</v>
      </c>
      <c r="U922" s="68" t="s">
        <v>5691</v>
      </c>
      <c r="V922" s="41" t="str" cm="1">
        <f t="array" ref="V922">IFERROR(_xlfn.IFS(
U922="MPR ISSUE","ACTIVE",
U922="BSS Hardware Issue","ACTIVE",
U922="Sites strategiques, MLL, Pylone, etc.","PASSIVE",
U922="AKTIVCO DEFAUT GE &amp; POWER Cabinet","PASSIVE",
U922="AKTIVCO Coupure ENEO &amp; Baisse de tension","PASSIVE",
U922="Coupure ENEO &amp; Baisse de tension","PASSIVE",
U922="Defaut GE &amp; POWER Cabinet","PASSIVE",
U922="Sharing","PASSIVE",
U922="Sites strategiques &amp; DataCenter","PASSIVE",
U922="Exclu","Exclu",
U922="SAT","ACTIVE",
U922="SPARE-ISSUE","SPARE-ISSUE",
U922="Fiber CAmtel","ACTIVE",
U922="Fiber AOF","ACTIVE",
U922="Projet OCM (HUAWEI)","PLANNED WORKS",
U922="Projet OCM (NOKIA)","PLANNED WORKS",
U922="ACCESS-ISSUE","ACCESS-ISSUE",
U922="Projet OCM (ZTE, NOKIA, autres projets)","PLANNED WORKS",
U922="No root CAuse","No root cause",
U922="ODU HS","ACTIVE",
U922="IP &amp; VLAN","ACTIVE",
U922="Warehouse HUAWEI","SPARE-ISSUE",
U922="SPARE-HS","SPARE-ISSUE",
U922="Power Telco","ACTIVE", U922="no impacts","no impacts"
),"")</f>
        <v>No root cause</v>
      </c>
      <c r="W922" s="113"/>
      <c r="X922" s="113"/>
      <c r="Y922" s="113"/>
      <c r="Z922" s="113"/>
      <c r="AA922" s="113"/>
      <c r="AB922" s="17" t="s">
        <v>5465</v>
      </c>
      <c r="AC922" s="17" t="str">
        <f>_xlfn.XLOOKUP(B922,'INCIDENT-04-27-2026'!E:E,'INCIDENT-04-27-2026'!F:F,"")</f>
        <v/>
      </c>
      <c r="AD922" s="9"/>
      <c r="AE922" s="7" t="s">
        <v>5465</v>
      </c>
      <c r="AF922" s="6" t="str">
        <f>_xlfn.XLOOKUP(B922,'[13]Input_27-04'!$B:$B,'[13]Input_27-04'!$M:$M,"")</f>
        <v/>
      </c>
      <c r="AG922" s="7"/>
      <c r="AH922" s="3"/>
      <c r="AI922" s="18" t="str">
        <f>_xlfn.XLOOKUP(B922,'[3]Cells Huawei 27042026 10h'!$B:$B,'[3]Cells Huawei 27042026 10h'!$T:$T,"")</f>
        <v/>
      </c>
      <c r="AJ922" s="18" t="str">
        <f>_xlfn.XLOOKUP(B922,'[3]Cells Huawei 27042026 15h'!$B:$B,'[3]Cells Huawei 27042026 15h'!$T:$T,"")</f>
        <v/>
      </c>
      <c r="AK922" s="18" t="str">
        <f>_xlfn.XLOOKUP(B922,'[4]cells down 27042026 11h28'!$B:$B,'[4]cells down 27042026 11h28'!$R:$R,"")</f>
        <v/>
      </c>
      <c r="AL922" s="18" t="str">
        <f>_xlfn.XLOOKUP(B922,'[4]cells down 27042026 18h01'!$B:$B,'[4]cells down 27042026 18h01'!$R:$R,"")</f>
        <v/>
      </c>
      <c r="AM922" s="18" t="str">
        <f>_xlfn.XLOOKUP(B922,'[5]cell downs 27042026 11h'!$B:$B,'[5]cell downs 27042026 11h'!$R:$R,"")</f>
        <v/>
      </c>
      <c r="AN922" s="18" t="str">
        <f>_xlfn.XLOOKUP(B922,'[5]cell downs 27042026 17h40'!$B:$B,'[5]cell downs 27042026 17h40'!$R:$R,"")</f>
        <v/>
      </c>
      <c r="AO922" s="18" t="str">
        <f>_xlfn.XLOOKUP(B922,'[6]ALL SITES DOWN'!$D:$D,'[6]ALL SITES DOWN'!$J:$J,"")</f>
        <v/>
      </c>
      <c r="AP922" s="18" t="str">
        <f>_xlfn.XLOOKUP(B922,'[7]ALL SITES DOWN'!$D:$D,'[7]ALL SITES DOWN'!$J:$J,"")</f>
        <v/>
      </c>
      <c r="AQ922" s="9" t="str">
        <f>_xlfn.XLOOKUP(B922,[8]sheet1!$AC:$AC,[8]sheet1!$AF:$AF,"")</f>
        <v/>
      </c>
      <c r="AR922" s="14"/>
      <c r="AS922" s="14" t="s">
        <v>5465</v>
      </c>
      <c r="AT922" s="14" t="str">
        <f>_xlfn.XLOOKUP(B922,'[9]cell downs 18042026 17h'!$B:$B,'[9]cell downs 18042026 17h'!$B:$B,"")</f>
        <v/>
      </c>
      <c r="AU922" s="14" t="str">
        <f>_xlfn.XLOOKUP(B922,'[10]Cells Huawei 19042026 15h'!$B:$B,'[10]Cells Huawei 19042026 15h'!$B:$B,"")</f>
        <v/>
      </c>
      <c r="AV922" s="9" t="str">
        <f>_xlfn.XLOOKUP(B922,'[11]cells down 19042026 9H40'!$B:$B,'[11]cells down 19042026 9H40'!$B:$B,"")</f>
        <v/>
      </c>
    </row>
    <row r="923" spans="1:48" hidden="1" x14ac:dyDescent="0.3">
      <c r="A923" s="1" t="s">
        <v>3340</v>
      </c>
      <c r="B923" s="8" t="s">
        <v>3341</v>
      </c>
      <c r="C923" s="3" t="str">
        <f>_xlfn.XLOOKUP(B923,'[1]daily break down'!$D:$D,'[1]daily break down'!$E:$E,"")</f>
        <v>Yaounde</v>
      </c>
      <c r="D923" s="1" t="s">
        <v>11</v>
      </c>
      <c r="E923" s="1" t="s">
        <v>12</v>
      </c>
      <c r="F923" s="3" t="s">
        <v>37</v>
      </c>
      <c r="G923" s="1" t="s">
        <v>38</v>
      </c>
      <c r="H923" s="29" t="str">
        <f>_xlfn.XLOOKUP(B923,[2]CALCULATION!$B:$B,[2]CALCULATION!$H:$H,"")</f>
        <v>ZTE</v>
      </c>
      <c r="I923" s="26">
        <v>0</v>
      </c>
      <c r="J923" s="26">
        <v>0</v>
      </c>
      <c r="K923" s="26">
        <v>9.8801340056444449</v>
      </c>
      <c r="L923" s="26">
        <v>0</v>
      </c>
      <c r="M923" s="26">
        <v>0</v>
      </c>
      <c r="N923" s="26">
        <v>0</v>
      </c>
      <c r="O923" s="26">
        <v>0</v>
      </c>
      <c r="P923" s="114" t="s">
        <v>6364</v>
      </c>
      <c r="Q923" s="42" t="s">
        <v>5538</v>
      </c>
      <c r="R923" s="42"/>
      <c r="S923" s="41" t="str" cm="1">
        <f t="array" ref="S923">IFERROR(_xlfn.IFS(
U923="MPR ISSUE","PDH",
U923="BSS Hardware Issue","BSS",
U923="Sites strategiques, MLL, Pylone, etc.","ENVTECH",
U923="AKTIVCO DEFAUT GE &amp; POWER Cabinet","AKTIVCO",
U923="AKTIVCO Coupure ENEO &amp; Baisse de tension","AKTIVCO GRID ONLY",
U923="Coupure ENEO &amp; Baisse de tension","IHS GRID ONLY",
U923="Defaut GE &amp; POWER Cabinet","IHS",
U923="Sharing","Partners",
U923="Sites strategiques &amp; DataCenter","SST &amp; DC",
U923="Exclu","Exclu",
U923="SAT","SAT",
U923="SPARE-ISSUE","SPARE-ISSUE",
U923="Fiber CAmtel","TRANS_FO_CAMTEL",
U923="Fiber AOF","Fiber AOF",
U923="Projet OCM (HUAWEI)","TRAVAUX-HUAWEI",
U923="Projet OCM (NOKIA)","TRAVAUX-NOKIA",
U923="ACCESS-ISSUE","ACCESS-ISSUE",
U923="Projet OCM (ZTE, NOKIA, autres projets)","TRAVAUX OCM",
U923="No root CAuse","No root cause",
U923="ODU HS","PDH",
U923="IP &amp; VLAN","PDH",
U923="Warehouse HUAWEI","SPARE-ISSUE",
U923="SPARE-HS","SPARE-ISSUE",
U923="Power Telco","BSS",U923="no impacts","no impacts"
),"")</f>
        <v>No root cause</v>
      </c>
      <c r="T923" s="41" t="str" cm="1">
        <f t="array" ref="T923">IFERROR(_xlfn.IFS(
U923="MPR ISSUE","TX ISSUE",
U923="BSS Hardware Issue","RAN ISSUE",
U923="Sites strategiques, MLL, Pylone, etc.","ENVTECH",
U923="AKTIVCO DEFAUT GE &amp; POWER Cabinet","POWER ISSUE",
U923="AKTIVCO Coupure ENEO &amp; Baisse de tension","POWER ISSUE",
U923="Coupure ENEO &amp; Baisse de tension","POWER ISSUE",
U923="Defaut GE &amp; POWER Cabinet","POWER ISSUE",
U923="Sharing","POWER ISSUE",
U923="Sites strategiques &amp; DataCenter","POWER ISSUE",
U923="Exclu","Exclu",
U923="SAT","TX ISSUE",
U923="SPARE-ISSUE","SPARE-ISSUE",
U923="Fiber CAmtel","TX ISSUE",
U923="Fiber AOF","TX ISSUE",
U923="Projet OCM (HUAWEI)","TRAVAUX-HUAWEI",
U923="Projet OCM (NOKIA)","TRAVAUX -NOKIA",
U923="ACCESS-ISSUE","ACCESS-ISSUE",
U923="Projet OCM (ZTE, NOKIA, autres projets)","TRAVAUX OCM",
U923="No root CAuse","No root cause",
U923="ODU HS","TX ISSUE",
U923="IP &amp; VLAN","TX ISSUE",
U923="Warehouse HUAWEI","SPARE-ISSUE",
U923="SPARE-HS","SPARE-ISSUE",
U923="Power Telco","RAN ISSUE",U923="no impacts","no impacts"
),"")</f>
        <v>No root cause</v>
      </c>
      <c r="U923" s="68" t="s">
        <v>5691</v>
      </c>
      <c r="V923" s="41" t="str" cm="1">
        <f t="array" ref="V923">IFERROR(_xlfn.IFS(
U923="MPR ISSUE","ACTIVE",
U923="BSS Hardware Issue","ACTIVE",
U923="Sites strategiques, MLL, Pylone, etc.","PASSIVE",
U923="AKTIVCO DEFAUT GE &amp; POWER Cabinet","PASSIVE",
U923="AKTIVCO Coupure ENEO &amp; Baisse de tension","PASSIVE",
U923="Coupure ENEO &amp; Baisse de tension","PASSIVE",
U923="Defaut GE &amp; POWER Cabinet","PASSIVE",
U923="Sharing","PASSIVE",
U923="Sites strategiques &amp; DataCenter","PASSIVE",
U923="Exclu","Exclu",
U923="SAT","ACTIVE",
U923="SPARE-ISSUE","SPARE-ISSUE",
U923="Fiber CAmtel","ACTIVE",
U923="Fiber AOF","ACTIVE",
U923="Projet OCM (HUAWEI)","PLANNED WORKS",
U923="Projet OCM (NOKIA)","PLANNED WORKS",
U923="ACCESS-ISSUE","ACCESS-ISSUE",
U923="Projet OCM (ZTE, NOKIA, autres projets)","PLANNED WORKS",
U923="No root CAuse","No root cause",
U923="ODU HS","ACTIVE",
U923="IP &amp; VLAN","ACTIVE",
U923="Warehouse HUAWEI","SPARE-ISSUE",
U923="SPARE-HS","SPARE-ISSUE",
U923="Power Telco","ACTIVE", U923="no impacts","no impacts"
),"")</f>
        <v>No root cause</v>
      </c>
      <c r="W923" s="113"/>
      <c r="X923" s="113"/>
      <c r="Y923" s="113"/>
      <c r="Z923" s="113"/>
      <c r="AA923" s="113"/>
      <c r="AB923" s="17" t="s">
        <v>5465</v>
      </c>
      <c r="AC923" s="17" t="str">
        <f>_xlfn.XLOOKUP(B923,'INCIDENT-04-27-2026'!E:E,'INCIDENT-04-27-2026'!F:F,"")</f>
        <v/>
      </c>
      <c r="AD923" s="9"/>
      <c r="AE923" s="7" t="s">
        <v>5465</v>
      </c>
      <c r="AF923" s="6" t="str">
        <f>_xlfn.XLOOKUP(B923,'[13]Input_27-04'!$B:$B,'[13]Input_27-04'!$M:$M,"")</f>
        <v/>
      </c>
      <c r="AG923" s="7"/>
      <c r="AH923" s="3"/>
      <c r="AI923" s="18" t="str">
        <f>_xlfn.XLOOKUP(B923,'[3]Cells Huawei 27042026 10h'!$B:$B,'[3]Cells Huawei 27042026 10h'!$T:$T,"")</f>
        <v/>
      </c>
      <c r="AJ923" s="18" t="str">
        <f>_xlfn.XLOOKUP(B923,'[3]Cells Huawei 27042026 15h'!$B:$B,'[3]Cells Huawei 27042026 15h'!$T:$T,"")</f>
        <v/>
      </c>
      <c r="AK923" s="18" t="str">
        <f>_xlfn.XLOOKUP(B923,'[4]cells down 27042026 11h28'!$B:$B,'[4]cells down 27042026 11h28'!$R:$R,"")</f>
        <v/>
      </c>
      <c r="AL923" s="18" t="str">
        <f>_xlfn.XLOOKUP(B923,'[4]cells down 27042026 18h01'!$B:$B,'[4]cells down 27042026 18h01'!$R:$R,"")</f>
        <v/>
      </c>
      <c r="AM923" s="18" t="str">
        <f>_xlfn.XLOOKUP(B923,'[5]cell downs 27042026 11h'!$B:$B,'[5]cell downs 27042026 11h'!$R:$R,"")</f>
        <v/>
      </c>
      <c r="AN923" s="18" t="str">
        <f>_xlfn.XLOOKUP(B923,'[5]cell downs 27042026 17h40'!$B:$B,'[5]cell downs 27042026 17h40'!$R:$R,"")</f>
        <v/>
      </c>
      <c r="AO923" s="18" t="str">
        <f>_xlfn.XLOOKUP(B923,'[6]ALL SITES DOWN'!$D:$D,'[6]ALL SITES DOWN'!$J:$J,"")</f>
        <v/>
      </c>
      <c r="AP923" s="18" t="str">
        <f>_xlfn.XLOOKUP(B923,'[7]ALL SITES DOWN'!$D:$D,'[7]ALL SITES DOWN'!$J:$J,"")</f>
        <v/>
      </c>
      <c r="AQ923" s="9" t="str">
        <f>_xlfn.XLOOKUP(B923,[8]sheet1!$AC:$AC,[8]sheet1!$AF:$AF,"")</f>
        <v/>
      </c>
      <c r="AR923" s="14"/>
      <c r="AS923" s="14" t="s">
        <v>5465</v>
      </c>
      <c r="AT923" s="14" t="str">
        <f>_xlfn.XLOOKUP(B923,'[9]cell downs 18042026 17h'!$B:$B,'[9]cell downs 18042026 17h'!$B:$B,"")</f>
        <v/>
      </c>
      <c r="AU923" s="14" t="str">
        <f>_xlfn.XLOOKUP(B923,'[10]Cells Huawei 19042026 15h'!$B:$B,'[10]Cells Huawei 19042026 15h'!$B:$B,"")</f>
        <v/>
      </c>
      <c r="AV923" s="9" t="str">
        <f>_xlfn.XLOOKUP(B923,'[11]cells down 19042026 9H40'!$B:$B,'[11]cells down 19042026 9H40'!$B:$B,"")</f>
        <v/>
      </c>
    </row>
    <row r="924" spans="1:48" hidden="1" x14ac:dyDescent="0.3">
      <c r="A924" s="1" t="s">
        <v>4385</v>
      </c>
      <c r="B924" s="8" t="s">
        <v>4386</v>
      </c>
      <c r="C924" s="3" t="str">
        <f>_xlfn.XLOOKUP(B924,'[1]daily break down'!$D:$D,'[1]daily break down'!$E:$E,"")</f>
        <v>Yaounde</v>
      </c>
      <c r="D924" s="1" t="s">
        <v>21</v>
      </c>
      <c r="E924" s="1" t="s">
        <v>36</v>
      </c>
      <c r="F924" s="3" t="s">
        <v>37</v>
      </c>
      <c r="G924" s="1" t="s">
        <v>38</v>
      </c>
      <c r="H924" s="29" t="str">
        <f>_xlfn.XLOOKUP(B924,[2]CALCULATION!$B:$B,[2]CALCULATION!$H:$H,"")</f>
        <v>ZTE</v>
      </c>
      <c r="I924" s="26">
        <v>0.1722155162327752</v>
      </c>
      <c r="J924" s="26">
        <v>0</v>
      </c>
      <c r="K924" s="26">
        <v>9.8358673412606716</v>
      </c>
      <c r="L924" s="26">
        <v>0</v>
      </c>
      <c r="M924" s="26">
        <v>3.0247401072387587</v>
      </c>
      <c r="N924" s="26">
        <v>0</v>
      </c>
      <c r="O924" s="26">
        <v>0</v>
      </c>
      <c r="P924" s="114" t="s">
        <v>6364</v>
      </c>
      <c r="Q924" s="42" t="s">
        <v>5538</v>
      </c>
      <c r="R924" s="42"/>
      <c r="S924" s="41" t="str" cm="1">
        <f t="array" ref="S924">IFERROR(_xlfn.IFS(
U924="MPR ISSUE","PDH",
U924="BSS Hardware Issue","BSS",
U924="Sites strategiques, MLL, Pylone, etc.","ENVTECH",
U924="AKTIVCO DEFAUT GE &amp; POWER Cabinet","AKTIVCO",
U924="AKTIVCO Coupure ENEO &amp; Baisse de tension","AKTIVCO GRID ONLY",
U924="Coupure ENEO &amp; Baisse de tension","IHS GRID ONLY",
U924="Defaut GE &amp; POWER Cabinet","IHS",
U924="Sharing","Partners",
U924="Sites strategiques &amp; DataCenter","SST &amp; DC",
U924="Exclu","Exclu",
U924="SAT","SAT",
U924="SPARE-ISSUE","SPARE-ISSUE",
U924="Fiber CAmtel","TRANS_FO_CAMTEL",
U924="Fiber AOF","Fiber AOF",
U924="Projet OCM (HUAWEI)","TRAVAUX-HUAWEI",
U924="Projet OCM (NOKIA)","TRAVAUX-NOKIA",
U924="ACCESS-ISSUE","ACCESS-ISSUE",
U924="Projet OCM (ZTE, NOKIA, autres projets)","TRAVAUX OCM",
U924="No root CAuse","No root cause",
U924="ODU HS","PDH",
U924="IP &amp; VLAN","PDH",
U924="Warehouse HUAWEI","SPARE-ISSUE",
U924="SPARE-HS","SPARE-ISSUE",
U924="Power Telco","BSS",U924="no impacts","no impacts"
),"")</f>
        <v>No root cause</v>
      </c>
      <c r="T924" s="41" t="str" cm="1">
        <f t="array" ref="T924">IFERROR(_xlfn.IFS(
U924="MPR ISSUE","TX ISSUE",
U924="BSS Hardware Issue","RAN ISSUE",
U924="Sites strategiques, MLL, Pylone, etc.","ENVTECH",
U924="AKTIVCO DEFAUT GE &amp; POWER Cabinet","POWER ISSUE",
U924="AKTIVCO Coupure ENEO &amp; Baisse de tension","POWER ISSUE",
U924="Coupure ENEO &amp; Baisse de tension","POWER ISSUE",
U924="Defaut GE &amp; POWER Cabinet","POWER ISSUE",
U924="Sharing","POWER ISSUE",
U924="Sites strategiques &amp; DataCenter","POWER ISSUE",
U924="Exclu","Exclu",
U924="SAT","TX ISSUE",
U924="SPARE-ISSUE","SPARE-ISSUE",
U924="Fiber CAmtel","TX ISSUE",
U924="Fiber AOF","TX ISSUE",
U924="Projet OCM (HUAWEI)","TRAVAUX-HUAWEI",
U924="Projet OCM (NOKIA)","TRAVAUX -NOKIA",
U924="ACCESS-ISSUE","ACCESS-ISSUE",
U924="Projet OCM (ZTE, NOKIA, autres projets)","TRAVAUX OCM",
U924="No root CAuse","No root cause",
U924="ODU HS","TX ISSUE",
U924="IP &amp; VLAN","TX ISSUE",
U924="Warehouse HUAWEI","SPARE-ISSUE",
U924="SPARE-HS","SPARE-ISSUE",
U924="Power Telco","RAN ISSUE",U924="no impacts","no impacts"
),"")</f>
        <v>No root cause</v>
      </c>
      <c r="U924" s="68" t="s">
        <v>5691</v>
      </c>
      <c r="V924" s="41" t="str" cm="1">
        <f t="array" ref="V924">IFERROR(_xlfn.IFS(
U924="MPR ISSUE","ACTIVE",
U924="BSS Hardware Issue","ACTIVE",
U924="Sites strategiques, MLL, Pylone, etc.","PASSIVE",
U924="AKTIVCO DEFAUT GE &amp; POWER Cabinet","PASSIVE",
U924="AKTIVCO Coupure ENEO &amp; Baisse de tension","PASSIVE",
U924="Coupure ENEO &amp; Baisse de tension","PASSIVE",
U924="Defaut GE &amp; POWER Cabinet","PASSIVE",
U924="Sharing","PASSIVE",
U924="Sites strategiques &amp; DataCenter","PASSIVE",
U924="Exclu","Exclu",
U924="SAT","ACTIVE",
U924="SPARE-ISSUE","SPARE-ISSUE",
U924="Fiber CAmtel","ACTIVE",
U924="Fiber AOF","ACTIVE",
U924="Projet OCM (HUAWEI)","PLANNED WORKS",
U924="Projet OCM (NOKIA)","PLANNED WORKS",
U924="ACCESS-ISSUE","ACCESS-ISSUE",
U924="Projet OCM (ZTE, NOKIA, autres projets)","PLANNED WORKS",
U924="No root CAuse","No root cause",
U924="ODU HS","ACTIVE",
U924="IP &amp; VLAN","ACTIVE",
U924="Warehouse HUAWEI","SPARE-ISSUE",
U924="SPARE-HS","SPARE-ISSUE",
U924="Power Telco","ACTIVE", U924="no impacts","no impacts"
),"")</f>
        <v>No root cause</v>
      </c>
      <c r="W924" s="113"/>
      <c r="X924" s="113"/>
      <c r="Y924" s="113"/>
      <c r="Z924" s="113"/>
      <c r="AA924" s="113"/>
      <c r="AB924" s="17" t="s">
        <v>5465</v>
      </c>
      <c r="AC924" s="17" t="str">
        <f>_xlfn.XLOOKUP(B924,'INCIDENT-04-27-2026'!E:E,'INCIDENT-04-27-2026'!F:F,"")</f>
        <v/>
      </c>
      <c r="AD924" s="9"/>
      <c r="AE924" s="7" t="s">
        <v>5465</v>
      </c>
      <c r="AF924" s="6" t="str">
        <f>_xlfn.XLOOKUP(B924,'[13]Input_27-04'!$B:$B,'[13]Input_27-04'!$M:$M,"")</f>
        <v/>
      </c>
      <c r="AG924" s="7"/>
      <c r="AH924" s="3"/>
      <c r="AI924" s="18" t="str">
        <f>_xlfn.XLOOKUP(B924,'[3]Cells Huawei 27042026 10h'!$B:$B,'[3]Cells Huawei 27042026 10h'!$T:$T,"")</f>
        <v/>
      </c>
      <c r="AJ924" s="18" t="str">
        <f>_xlfn.XLOOKUP(B924,'[3]Cells Huawei 27042026 15h'!$B:$B,'[3]Cells Huawei 27042026 15h'!$T:$T,"")</f>
        <v/>
      </c>
      <c r="AK924" s="18" t="str">
        <f>_xlfn.XLOOKUP(B924,'[4]cells down 27042026 11h28'!$B:$B,'[4]cells down 27042026 11h28'!$R:$R,"")</f>
        <v/>
      </c>
      <c r="AL924" s="18" t="str">
        <f>_xlfn.XLOOKUP(B924,'[4]cells down 27042026 18h01'!$B:$B,'[4]cells down 27042026 18h01'!$R:$R,"")</f>
        <v/>
      </c>
      <c r="AM924" s="18" t="str">
        <f>_xlfn.XLOOKUP(B924,'[5]cell downs 27042026 11h'!$B:$B,'[5]cell downs 27042026 11h'!$R:$R,"")</f>
        <v/>
      </c>
      <c r="AN924" s="18" t="str">
        <f>_xlfn.XLOOKUP(B924,'[5]cell downs 27042026 17h40'!$B:$B,'[5]cell downs 27042026 17h40'!$R:$R,"")</f>
        <v/>
      </c>
      <c r="AO924" s="18" t="str">
        <f>_xlfn.XLOOKUP(B924,'[6]ALL SITES DOWN'!$D:$D,'[6]ALL SITES DOWN'!$J:$J,"")</f>
        <v/>
      </c>
      <c r="AP924" s="18" t="str">
        <f>_xlfn.XLOOKUP(B924,'[7]ALL SITES DOWN'!$D:$D,'[7]ALL SITES DOWN'!$J:$J,"")</f>
        <v/>
      </c>
      <c r="AQ924" s="9" t="str">
        <f>_xlfn.XLOOKUP(B924,[8]sheet1!$AC:$AC,[8]sheet1!$AF:$AF,"")</f>
        <v/>
      </c>
      <c r="AR924" s="14"/>
      <c r="AS924" s="14" t="s">
        <v>5465</v>
      </c>
      <c r="AT924" s="14" t="str">
        <f>_xlfn.XLOOKUP(B924,'[9]cell downs 18042026 17h'!$B:$B,'[9]cell downs 18042026 17h'!$B:$B,"")</f>
        <v/>
      </c>
      <c r="AU924" s="14" t="str">
        <f>_xlfn.XLOOKUP(B924,'[10]Cells Huawei 19042026 15h'!$B:$B,'[10]Cells Huawei 19042026 15h'!$B:$B,"")</f>
        <v/>
      </c>
      <c r="AV924" s="9" t="str">
        <f>_xlfn.XLOOKUP(B924,'[11]cells down 19042026 9H40'!$B:$B,'[11]cells down 19042026 9H40'!$B:$B,"")</f>
        <v/>
      </c>
    </row>
    <row r="925" spans="1:48" hidden="1" x14ac:dyDescent="0.3">
      <c r="A925" s="1" t="s">
        <v>3288</v>
      </c>
      <c r="B925" s="8" t="s">
        <v>3289</v>
      </c>
      <c r="C925" s="3" t="str">
        <f>_xlfn.XLOOKUP(B925,'[1]daily break down'!$D:$D,'[1]daily break down'!$E:$E,"")</f>
        <v>NORD</v>
      </c>
      <c r="D925" s="1" t="s">
        <v>11</v>
      </c>
      <c r="E925" s="1" t="s">
        <v>12</v>
      </c>
      <c r="F925" s="3" t="s">
        <v>23</v>
      </c>
      <c r="G925" s="1" t="s">
        <v>732</v>
      </c>
      <c r="H925" s="27" t="str">
        <f>_xlfn.XLOOKUP(B925,[2]CALCULATION!$B:$B,[2]CALCULATION!$H:$H,"")</f>
        <v>Huawei</v>
      </c>
      <c r="I925" s="26">
        <v>0</v>
      </c>
      <c r="J925" s="26">
        <v>0</v>
      </c>
      <c r="K925" s="26">
        <v>9.6249675401574617</v>
      </c>
      <c r="L925" s="26">
        <v>1.2376652598356888</v>
      </c>
      <c r="M925" s="26">
        <v>0</v>
      </c>
      <c r="N925" s="26">
        <v>0</v>
      </c>
      <c r="O925" s="26">
        <v>0</v>
      </c>
      <c r="P925" s="114" t="s">
        <v>6364</v>
      </c>
      <c r="Q925" s="42" t="s">
        <v>5538</v>
      </c>
      <c r="R925" s="42"/>
      <c r="S925" s="41" t="str" cm="1">
        <f t="array" ref="S925">IFERROR(_xlfn.IFS(
U925="MPR ISSUE","PDH",
U925="BSS Hardware Issue","BSS",
U925="Sites strategiques, MLL, Pylone, etc.","ENVTECH",
U925="AKTIVCO DEFAUT GE &amp; POWER Cabinet","AKTIVCO",
U925="AKTIVCO Coupure ENEO &amp; Baisse de tension","AKTIVCO GRID ONLY",
U925="Coupure ENEO &amp; Baisse de tension","IHS GRID ONLY",
U925="Defaut GE &amp; POWER Cabinet","IHS",
U925="Sharing","Partners",
U925="Sites strategiques &amp; DataCenter","SST &amp; DC",
U925="Exclu","Exclu",
U925="SAT","SAT",
U925="SPARE-ISSUE","SPARE-ISSUE",
U925="Fiber CAmtel","TRANS_FO_CAMTEL",
U925="Fiber AOF","Fiber AOF",
U925="Projet OCM (HUAWEI)","TRAVAUX-HUAWEI",
U925="Projet OCM (NOKIA)","TRAVAUX-NOKIA",
U925="ACCESS-ISSUE","ACCESS-ISSUE",
U925="Projet OCM (ZTE, NOKIA, autres projets)","TRAVAUX OCM",
U925="No root CAuse","No root cause",
U925="ODU HS","PDH",
U925="IP &amp; VLAN","PDH",
U925="Warehouse HUAWEI","SPARE-ISSUE",
U925="SPARE-HS","SPARE-ISSUE",
U925="Power Telco","BSS",U925="no impacts","no impacts"
),"")</f>
        <v>No root cause</v>
      </c>
      <c r="T925" s="41" t="str" cm="1">
        <f t="array" ref="T925">IFERROR(_xlfn.IFS(
U925="MPR ISSUE","TX ISSUE",
U925="BSS Hardware Issue","RAN ISSUE",
U925="Sites strategiques, MLL, Pylone, etc.","ENVTECH",
U925="AKTIVCO DEFAUT GE &amp; POWER Cabinet","POWER ISSUE",
U925="AKTIVCO Coupure ENEO &amp; Baisse de tension","POWER ISSUE",
U925="Coupure ENEO &amp; Baisse de tension","POWER ISSUE",
U925="Defaut GE &amp; POWER Cabinet","POWER ISSUE",
U925="Sharing","POWER ISSUE",
U925="Sites strategiques &amp; DataCenter","POWER ISSUE",
U925="Exclu","Exclu",
U925="SAT","TX ISSUE",
U925="SPARE-ISSUE","SPARE-ISSUE",
U925="Fiber CAmtel","TX ISSUE",
U925="Fiber AOF","TX ISSUE",
U925="Projet OCM (HUAWEI)","TRAVAUX-HUAWEI",
U925="Projet OCM (NOKIA)","TRAVAUX -NOKIA",
U925="ACCESS-ISSUE","ACCESS-ISSUE",
U925="Projet OCM (ZTE, NOKIA, autres projets)","TRAVAUX OCM",
U925="No root CAuse","No root cause",
U925="ODU HS","TX ISSUE",
U925="IP &amp; VLAN","TX ISSUE",
U925="Warehouse HUAWEI","SPARE-ISSUE",
U925="SPARE-HS","SPARE-ISSUE",
U925="Power Telco","RAN ISSUE",U925="no impacts","no impacts"
),"")</f>
        <v>No root cause</v>
      </c>
      <c r="U925" s="68" t="s">
        <v>5691</v>
      </c>
      <c r="V925" s="41" t="str" cm="1">
        <f t="array" ref="V925">IFERROR(_xlfn.IFS(
U925="MPR ISSUE","ACTIVE",
U925="BSS Hardware Issue","ACTIVE",
U925="Sites strategiques, MLL, Pylone, etc.","PASSIVE",
U925="AKTIVCO DEFAUT GE &amp; POWER Cabinet","PASSIVE",
U925="AKTIVCO Coupure ENEO &amp; Baisse de tension","PASSIVE",
U925="Coupure ENEO &amp; Baisse de tension","PASSIVE",
U925="Defaut GE &amp; POWER Cabinet","PASSIVE",
U925="Sharing","PASSIVE",
U925="Sites strategiques &amp; DataCenter","PASSIVE",
U925="Exclu","Exclu",
U925="SAT","ACTIVE",
U925="SPARE-ISSUE","SPARE-ISSUE",
U925="Fiber CAmtel","ACTIVE",
U925="Fiber AOF","ACTIVE",
U925="Projet OCM (HUAWEI)","PLANNED WORKS",
U925="Projet OCM (NOKIA)","PLANNED WORKS",
U925="ACCESS-ISSUE","ACCESS-ISSUE",
U925="Projet OCM (ZTE, NOKIA, autres projets)","PLANNED WORKS",
U925="No root CAuse","No root cause",
U925="ODU HS","ACTIVE",
U925="IP &amp; VLAN","ACTIVE",
U925="Warehouse HUAWEI","SPARE-ISSUE",
U925="SPARE-HS","SPARE-ISSUE",
U925="Power Telco","ACTIVE", U925="no impacts","no impacts"
),"")</f>
        <v>No root cause</v>
      </c>
      <c r="W925" s="113"/>
      <c r="X925" s="113"/>
      <c r="Y925" s="113"/>
      <c r="Z925" s="113"/>
      <c r="AA925" s="113"/>
      <c r="AB925" s="17" t="s">
        <v>5465</v>
      </c>
      <c r="AC925" s="17" t="str">
        <f>_xlfn.XLOOKUP(B925,'INCIDENT-04-27-2026'!E:E,'INCIDENT-04-27-2026'!F:F,"")</f>
        <v/>
      </c>
      <c r="AD925" s="9"/>
      <c r="AE925" s="7" t="s">
        <v>5465</v>
      </c>
      <c r="AF925" s="6" t="str">
        <f>_xlfn.XLOOKUP(B925,'[13]Input_27-04'!$B:$B,'[13]Input_27-04'!$M:$M,"")</f>
        <v/>
      </c>
      <c r="AG925" s="7"/>
      <c r="AH925" s="3"/>
      <c r="AI925" s="18" t="str">
        <f>_xlfn.XLOOKUP(B925,'[3]Cells Huawei 27042026 10h'!$B:$B,'[3]Cells Huawei 27042026 10h'!$T:$T,"")</f>
        <v/>
      </c>
      <c r="AJ925" s="18" t="str">
        <f>_xlfn.XLOOKUP(B925,'[3]Cells Huawei 27042026 15h'!$B:$B,'[3]Cells Huawei 27042026 15h'!$T:$T,"")</f>
        <v/>
      </c>
      <c r="AK925" s="18" t="str">
        <f>_xlfn.XLOOKUP(B925,'[4]cells down 27042026 11h28'!$B:$B,'[4]cells down 27042026 11h28'!$R:$R,"")</f>
        <v/>
      </c>
      <c r="AL925" s="18" t="str">
        <f>_xlfn.XLOOKUP(B925,'[4]cells down 27042026 18h01'!$B:$B,'[4]cells down 27042026 18h01'!$R:$R,"")</f>
        <v/>
      </c>
      <c r="AM925" s="18" t="str">
        <f>_xlfn.XLOOKUP(B925,'[5]cell downs 27042026 11h'!$B:$B,'[5]cell downs 27042026 11h'!$R:$R,"")</f>
        <v/>
      </c>
      <c r="AN925" s="18" t="str">
        <f>_xlfn.XLOOKUP(B925,'[5]cell downs 27042026 17h40'!$B:$B,'[5]cell downs 27042026 17h40'!$R:$R,"")</f>
        <v/>
      </c>
      <c r="AO925" s="18" t="str">
        <f>_xlfn.XLOOKUP(B925,'[6]ALL SITES DOWN'!$D:$D,'[6]ALL SITES DOWN'!$J:$J,"")</f>
        <v/>
      </c>
      <c r="AP925" s="18" t="str">
        <f>_xlfn.XLOOKUP(B925,'[7]ALL SITES DOWN'!$D:$D,'[7]ALL SITES DOWN'!$J:$J,"")</f>
        <v/>
      </c>
      <c r="AQ925" s="9" t="str">
        <f>_xlfn.XLOOKUP(B925,[8]sheet1!$AC:$AC,[8]sheet1!$AF:$AF,"")</f>
        <v/>
      </c>
      <c r="AR925" s="14"/>
      <c r="AS925" s="14" t="s">
        <v>5465</v>
      </c>
      <c r="AT925" s="14" t="str">
        <f>_xlfn.XLOOKUP(B925,'[9]cell downs 18042026 17h'!$B:$B,'[9]cell downs 18042026 17h'!$B:$B,"")</f>
        <v/>
      </c>
      <c r="AU925" s="14" t="str">
        <f>_xlfn.XLOOKUP(B925,'[10]Cells Huawei 19042026 15h'!$B:$B,'[10]Cells Huawei 19042026 15h'!$B:$B,"")</f>
        <v/>
      </c>
      <c r="AV925" s="9" t="str">
        <f>_xlfn.XLOOKUP(B925,'[11]cells down 19042026 9H40'!$B:$B,'[11]cells down 19042026 9H40'!$B:$B,"")</f>
        <v/>
      </c>
    </row>
    <row r="926" spans="1:48" hidden="1" x14ac:dyDescent="0.3">
      <c r="A926" s="1" t="s">
        <v>3396</v>
      </c>
      <c r="B926" s="8" t="s">
        <v>3397</v>
      </c>
      <c r="C926" s="3" t="str">
        <f>_xlfn.XLOOKUP(B926,'[1]daily break down'!$D:$D,'[1]daily break down'!$E:$E,"")</f>
        <v>Yaounde</v>
      </c>
      <c r="D926" s="1" t="s">
        <v>11</v>
      </c>
      <c r="E926" s="1" t="s">
        <v>12</v>
      </c>
      <c r="F926" s="3" t="s">
        <v>37</v>
      </c>
      <c r="G926" s="1" t="s">
        <v>38</v>
      </c>
      <c r="H926" s="29" t="str">
        <f>_xlfn.XLOOKUP(B926,[2]CALCULATION!$B:$B,[2]CALCULATION!$H:$H,"")</f>
        <v>ZTE</v>
      </c>
      <c r="I926" s="26">
        <v>0.22292064388913121</v>
      </c>
      <c r="J926" s="26">
        <v>0</v>
      </c>
      <c r="K926" s="26">
        <v>9.4006914303162077</v>
      </c>
      <c r="L926" s="26">
        <v>0</v>
      </c>
      <c r="M926" s="26">
        <v>2.952650720679844</v>
      </c>
      <c r="N926" s="26">
        <v>0</v>
      </c>
      <c r="O926" s="26">
        <v>0</v>
      </c>
      <c r="P926" s="114" t="s">
        <v>6364</v>
      </c>
      <c r="Q926" s="42" t="s">
        <v>5538</v>
      </c>
      <c r="R926" s="42"/>
      <c r="S926" s="41" t="str" cm="1">
        <f t="array" ref="S926">IFERROR(_xlfn.IFS(
U926="MPR ISSUE","PDH",
U926="BSS Hardware Issue","BSS",
U926="Sites strategiques, MLL, Pylone, etc.","ENVTECH",
U926="AKTIVCO DEFAUT GE &amp; POWER Cabinet","AKTIVCO",
U926="AKTIVCO Coupure ENEO &amp; Baisse de tension","AKTIVCO GRID ONLY",
U926="Coupure ENEO &amp; Baisse de tension","IHS GRID ONLY",
U926="Defaut GE &amp; POWER Cabinet","IHS",
U926="Sharing","Partners",
U926="Sites strategiques &amp; DataCenter","SST &amp; DC",
U926="Exclu","Exclu",
U926="SAT","SAT",
U926="SPARE-ISSUE","SPARE-ISSUE",
U926="Fiber CAmtel","TRANS_FO_CAMTEL",
U926="Fiber AOF","Fiber AOF",
U926="Projet OCM (HUAWEI)","TRAVAUX-HUAWEI",
U926="Projet OCM (NOKIA)","TRAVAUX-NOKIA",
U926="ACCESS-ISSUE","ACCESS-ISSUE",
U926="Projet OCM (ZTE, NOKIA, autres projets)","TRAVAUX OCM",
U926="No root CAuse","No root cause",
U926="ODU HS","PDH",
U926="IP &amp; VLAN","PDH",
U926="Warehouse HUAWEI","SPARE-ISSUE",
U926="SPARE-HS","SPARE-ISSUE",
U926="Power Telco","BSS",U926="no impacts","no impacts"
),"")</f>
        <v>No root cause</v>
      </c>
      <c r="T926" s="41" t="str" cm="1">
        <f t="array" ref="T926">IFERROR(_xlfn.IFS(
U926="MPR ISSUE","TX ISSUE",
U926="BSS Hardware Issue","RAN ISSUE",
U926="Sites strategiques, MLL, Pylone, etc.","ENVTECH",
U926="AKTIVCO DEFAUT GE &amp; POWER Cabinet","POWER ISSUE",
U926="AKTIVCO Coupure ENEO &amp; Baisse de tension","POWER ISSUE",
U926="Coupure ENEO &amp; Baisse de tension","POWER ISSUE",
U926="Defaut GE &amp; POWER Cabinet","POWER ISSUE",
U926="Sharing","POWER ISSUE",
U926="Sites strategiques &amp; DataCenter","POWER ISSUE",
U926="Exclu","Exclu",
U926="SAT","TX ISSUE",
U926="SPARE-ISSUE","SPARE-ISSUE",
U926="Fiber CAmtel","TX ISSUE",
U926="Fiber AOF","TX ISSUE",
U926="Projet OCM (HUAWEI)","TRAVAUX-HUAWEI",
U926="Projet OCM (NOKIA)","TRAVAUX -NOKIA",
U926="ACCESS-ISSUE","ACCESS-ISSUE",
U926="Projet OCM (ZTE, NOKIA, autres projets)","TRAVAUX OCM",
U926="No root CAuse","No root cause",
U926="ODU HS","TX ISSUE",
U926="IP &amp; VLAN","TX ISSUE",
U926="Warehouse HUAWEI","SPARE-ISSUE",
U926="SPARE-HS","SPARE-ISSUE",
U926="Power Telco","RAN ISSUE",U926="no impacts","no impacts"
),"")</f>
        <v>No root cause</v>
      </c>
      <c r="U926" s="68" t="s">
        <v>5691</v>
      </c>
      <c r="V926" s="41" t="str" cm="1">
        <f t="array" ref="V926">IFERROR(_xlfn.IFS(
U926="MPR ISSUE","ACTIVE",
U926="BSS Hardware Issue","ACTIVE",
U926="Sites strategiques, MLL, Pylone, etc.","PASSIVE",
U926="AKTIVCO DEFAUT GE &amp; POWER Cabinet","PASSIVE",
U926="AKTIVCO Coupure ENEO &amp; Baisse de tension","PASSIVE",
U926="Coupure ENEO &amp; Baisse de tension","PASSIVE",
U926="Defaut GE &amp; POWER Cabinet","PASSIVE",
U926="Sharing","PASSIVE",
U926="Sites strategiques &amp; DataCenter","PASSIVE",
U926="Exclu","Exclu",
U926="SAT","ACTIVE",
U926="SPARE-ISSUE","SPARE-ISSUE",
U926="Fiber CAmtel","ACTIVE",
U926="Fiber AOF","ACTIVE",
U926="Projet OCM (HUAWEI)","PLANNED WORKS",
U926="Projet OCM (NOKIA)","PLANNED WORKS",
U926="ACCESS-ISSUE","ACCESS-ISSUE",
U926="Projet OCM (ZTE, NOKIA, autres projets)","PLANNED WORKS",
U926="No root CAuse","No root cause",
U926="ODU HS","ACTIVE",
U926="IP &amp; VLAN","ACTIVE",
U926="Warehouse HUAWEI","SPARE-ISSUE",
U926="SPARE-HS","SPARE-ISSUE",
U926="Power Telco","ACTIVE", U926="no impacts","no impacts"
),"")</f>
        <v>No root cause</v>
      </c>
      <c r="W926" s="113"/>
      <c r="X926" s="113"/>
      <c r="Y926" s="113"/>
      <c r="Z926" s="113"/>
      <c r="AA926" s="113"/>
      <c r="AB926" s="17" t="s">
        <v>5465</v>
      </c>
      <c r="AC926" s="17" t="str">
        <f>_xlfn.XLOOKUP(B926,'INCIDENT-04-27-2026'!E:E,'INCIDENT-04-27-2026'!F:F,"")</f>
        <v/>
      </c>
      <c r="AD926" s="9"/>
      <c r="AE926" s="7" t="s">
        <v>5465</v>
      </c>
      <c r="AF926" s="6" t="str">
        <f>_xlfn.XLOOKUP(B926,'[13]Input_27-04'!$B:$B,'[13]Input_27-04'!$M:$M,"")</f>
        <v/>
      </c>
      <c r="AG926" s="7"/>
      <c r="AH926" s="3"/>
      <c r="AI926" s="18" t="str">
        <f>_xlfn.XLOOKUP(B926,'[3]Cells Huawei 27042026 10h'!$B:$B,'[3]Cells Huawei 27042026 10h'!$T:$T,"")</f>
        <v/>
      </c>
      <c r="AJ926" s="18" t="str">
        <f>_xlfn.XLOOKUP(B926,'[3]Cells Huawei 27042026 15h'!$B:$B,'[3]Cells Huawei 27042026 15h'!$T:$T,"")</f>
        <v/>
      </c>
      <c r="AK926" s="18" t="str">
        <f>_xlfn.XLOOKUP(B926,'[4]cells down 27042026 11h28'!$B:$B,'[4]cells down 27042026 11h28'!$R:$R,"")</f>
        <v/>
      </c>
      <c r="AL926" s="18" t="str">
        <f>_xlfn.XLOOKUP(B926,'[4]cells down 27042026 18h01'!$B:$B,'[4]cells down 27042026 18h01'!$R:$R,"")</f>
        <v/>
      </c>
      <c r="AM926" s="18" t="str">
        <f>_xlfn.XLOOKUP(B926,'[5]cell downs 27042026 11h'!$B:$B,'[5]cell downs 27042026 11h'!$R:$R,"")</f>
        <v/>
      </c>
      <c r="AN926" s="18" t="str">
        <f>_xlfn.XLOOKUP(B926,'[5]cell downs 27042026 17h40'!$B:$B,'[5]cell downs 27042026 17h40'!$R:$R,"")</f>
        <v/>
      </c>
      <c r="AO926" s="18" t="str">
        <f>_xlfn.XLOOKUP(B926,'[6]ALL SITES DOWN'!$D:$D,'[6]ALL SITES DOWN'!$J:$J,"")</f>
        <v/>
      </c>
      <c r="AP926" s="18" t="str">
        <f>_xlfn.XLOOKUP(B926,'[7]ALL SITES DOWN'!$D:$D,'[7]ALL SITES DOWN'!$J:$J,"")</f>
        <v/>
      </c>
      <c r="AQ926" s="9" t="str">
        <f>_xlfn.XLOOKUP(B926,[8]sheet1!$AC:$AC,[8]sheet1!$AF:$AF,"")</f>
        <v/>
      </c>
      <c r="AR926" s="14"/>
      <c r="AS926" s="14" t="s">
        <v>5465</v>
      </c>
      <c r="AT926" s="14" t="str">
        <f>_xlfn.XLOOKUP(B926,'[9]cell downs 18042026 17h'!$B:$B,'[9]cell downs 18042026 17h'!$B:$B,"")</f>
        <v/>
      </c>
      <c r="AU926" s="14" t="str">
        <f>_xlfn.XLOOKUP(B926,'[10]Cells Huawei 19042026 15h'!$B:$B,'[10]Cells Huawei 19042026 15h'!$B:$B,"")</f>
        <v/>
      </c>
      <c r="AV926" s="9" t="str">
        <f>_xlfn.XLOOKUP(B926,'[11]cells down 19042026 9H40'!$B:$B,'[11]cells down 19042026 9H40'!$B:$B,"")</f>
        <v/>
      </c>
    </row>
    <row r="927" spans="1:48" hidden="1" x14ac:dyDescent="0.3">
      <c r="A927" s="1" t="s">
        <v>2364</v>
      </c>
      <c r="B927" s="8" t="s">
        <v>2365</v>
      </c>
      <c r="C927" s="3" t="str">
        <f>_xlfn.XLOOKUP(B927,'[1]daily break down'!$D:$D,'[1]daily break down'!$E:$E,"")</f>
        <v>Yaounde</v>
      </c>
      <c r="D927" s="1" t="s">
        <v>21</v>
      </c>
      <c r="E927" s="1" t="s">
        <v>36</v>
      </c>
      <c r="F927" s="3" t="s">
        <v>37</v>
      </c>
      <c r="G927" s="1" t="s">
        <v>38</v>
      </c>
      <c r="H927" s="29" t="str">
        <f>_xlfn.XLOOKUP(B927,[2]CALCULATION!$B:$B,[2]CALCULATION!$H:$H,"")</f>
        <v>ZTE</v>
      </c>
      <c r="I927" s="26">
        <v>0</v>
      </c>
      <c r="J927" s="26">
        <v>0</v>
      </c>
      <c r="K927" s="26">
        <v>8.9635179906002005</v>
      </c>
      <c r="L927" s="26">
        <v>0</v>
      </c>
      <c r="M927" s="26">
        <v>0</v>
      </c>
      <c r="N927" s="26">
        <v>0</v>
      </c>
      <c r="O927" s="26">
        <v>0</v>
      </c>
      <c r="P927" s="114" t="s">
        <v>6364</v>
      </c>
      <c r="Q927" s="42" t="s">
        <v>5538</v>
      </c>
      <c r="R927" s="42"/>
      <c r="S927" s="41" t="str" cm="1">
        <f t="array" ref="S927">IFERROR(_xlfn.IFS(
U927="MPR ISSUE","PDH",
U927="BSS Hardware Issue","BSS",
U927="Sites strategiques, MLL, Pylone, etc.","ENVTECH",
U927="AKTIVCO DEFAUT GE &amp; POWER Cabinet","AKTIVCO",
U927="AKTIVCO Coupure ENEO &amp; Baisse de tension","AKTIVCO GRID ONLY",
U927="Coupure ENEO &amp; Baisse de tension","IHS GRID ONLY",
U927="Defaut GE &amp; POWER Cabinet","IHS",
U927="Sharing","Partners",
U927="Sites strategiques &amp; DataCenter","SST &amp; DC",
U927="Exclu","Exclu",
U927="SAT","SAT",
U927="SPARE-ISSUE","SPARE-ISSUE",
U927="Fiber CAmtel","TRANS_FO_CAMTEL",
U927="Fiber AOF","Fiber AOF",
U927="Projet OCM (HUAWEI)","TRAVAUX-HUAWEI",
U927="Projet OCM (NOKIA)","TRAVAUX-NOKIA",
U927="ACCESS-ISSUE","ACCESS-ISSUE",
U927="Projet OCM (ZTE, NOKIA, autres projets)","TRAVAUX OCM",
U927="No root CAuse","No root cause",
U927="ODU HS","PDH",
U927="IP &amp; VLAN","PDH",
U927="Warehouse HUAWEI","SPARE-ISSUE",
U927="SPARE-HS","SPARE-ISSUE",
U927="Power Telco","BSS",U927="no impacts","no impacts"
),"")</f>
        <v>No root cause</v>
      </c>
      <c r="T927" s="41" t="str" cm="1">
        <f t="array" ref="T927">IFERROR(_xlfn.IFS(
U927="MPR ISSUE","TX ISSUE",
U927="BSS Hardware Issue","RAN ISSUE",
U927="Sites strategiques, MLL, Pylone, etc.","ENVTECH",
U927="AKTIVCO DEFAUT GE &amp; POWER Cabinet","POWER ISSUE",
U927="AKTIVCO Coupure ENEO &amp; Baisse de tension","POWER ISSUE",
U927="Coupure ENEO &amp; Baisse de tension","POWER ISSUE",
U927="Defaut GE &amp; POWER Cabinet","POWER ISSUE",
U927="Sharing","POWER ISSUE",
U927="Sites strategiques &amp; DataCenter","POWER ISSUE",
U927="Exclu","Exclu",
U927="SAT","TX ISSUE",
U927="SPARE-ISSUE","SPARE-ISSUE",
U927="Fiber CAmtel","TX ISSUE",
U927="Fiber AOF","TX ISSUE",
U927="Projet OCM (HUAWEI)","TRAVAUX-HUAWEI",
U927="Projet OCM (NOKIA)","TRAVAUX -NOKIA",
U927="ACCESS-ISSUE","ACCESS-ISSUE",
U927="Projet OCM (ZTE, NOKIA, autres projets)","TRAVAUX OCM",
U927="No root CAuse","No root cause",
U927="ODU HS","TX ISSUE",
U927="IP &amp; VLAN","TX ISSUE",
U927="Warehouse HUAWEI","SPARE-ISSUE",
U927="SPARE-HS","SPARE-ISSUE",
U927="Power Telco","RAN ISSUE",U927="no impacts","no impacts"
),"")</f>
        <v>No root cause</v>
      </c>
      <c r="U927" s="68" t="s">
        <v>5691</v>
      </c>
      <c r="V927" s="41" t="str" cm="1">
        <f t="array" ref="V927">IFERROR(_xlfn.IFS(
U927="MPR ISSUE","ACTIVE",
U927="BSS Hardware Issue","ACTIVE",
U927="Sites strategiques, MLL, Pylone, etc.","PASSIVE",
U927="AKTIVCO DEFAUT GE &amp; POWER Cabinet","PASSIVE",
U927="AKTIVCO Coupure ENEO &amp; Baisse de tension","PASSIVE",
U927="Coupure ENEO &amp; Baisse de tension","PASSIVE",
U927="Defaut GE &amp; POWER Cabinet","PASSIVE",
U927="Sharing","PASSIVE",
U927="Sites strategiques &amp; DataCenter","PASSIVE",
U927="Exclu","Exclu",
U927="SAT","ACTIVE",
U927="SPARE-ISSUE","SPARE-ISSUE",
U927="Fiber CAmtel","ACTIVE",
U927="Fiber AOF","ACTIVE",
U927="Projet OCM (HUAWEI)","PLANNED WORKS",
U927="Projet OCM (NOKIA)","PLANNED WORKS",
U927="ACCESS-ISSUE","ACCESS-ISSUE",
U927="Projet OCM (ZTE, NOKIA, autres projets)","PLANNED WORKS",
U927="No root CAuse","No root cause",
U927="ODU HS","ACTIVE",
U927="IP &amp; VLAN","ACTIVE",
U927="Warehouse HUAWEI","SPARE-ISSUE",
U927="SPARE-HS","SPARE-ISSUE",
U927="Power Telco","ACTIVE", U927="no impacts","no impacts"
),"")</f>
        <v>No root cause</v>
      </c>
      <c r="W927" s="113"/>
      <c r="X927" s="113"/>
      <c r="Y927" s="113"/>
      <c r="Z927" s="113"/>
      <c r="AA927" s="113"/>
      <c r="AB927" s="17" t="s">
        <v>5465</v>
      </c>
      <c r="AC927" s="17" t="str">
        <f>_xlfn.XLOOKUP(B927,'INCIDENT-04-27-2026'!E:E,'INCIDENT-04-27-2026'!F:F,"")</f>
        <v/>
      </c>
      <c r="AD927" s="9"/>
      <c r="AE927" s="7" t="s">
        <v>5465</v>
      </c>
      <c r="AF927" s="6" t="str">
        <f>_xlfn.XLOOKUP(B927,'[13]Input_27-04'!$B:$B,'[13]Input_27-04'!$M:$M,"")</f>
        <v/>
      </c>
      <c r="AG927" s="7"/>
      <c r="AH927" s="3"/>
      <c r="AI927" s="18" t="str">
        <f>_xlfn.XLOOKUP(B927,'[3]Cells Huawei 27042026 10h'!$B:$B,'[3]Cells Huawei 27042026 10h'!$T:$T,"")</f>
        <v/>
      </c>
      <c r="AJ927" s="18" t="str">
        <f>_xlfn.XLOOKUP(B927,'[3]Cells Huawei 27042026 15h'!$B:$B,'[3]Cells Huawei 27042026 15h'!$T:$T,"")</f>
        <v/>
      </c>
      <c r="AK927" s="18" t="str">
        <f>_xlfn.XLOOKUP(B927,'[4]cells down 27042026 11h28'!$B:$B,'[4]cells down 27042026 11h28'!$R:$R,"")</f>
        <v/>
      </c>
      <c r="AL927" s="18" t="str">
        <f>_xlfn.XLOOKUP(B927,'[4]cells down 27042026 18h01'!$B:$B,'[4]cells down 27042026 18h01'!$R:$R,"")</f>
        <v/>
      </c>
      <c r="AM927" s="18" t="str">
        <f>_xlfn.XLOOKUP(B927,'[5]cell downs 27042026 11h'!$B:$B,'[5]cell downs 27042026 11h'!$R:$R,"")</f>
        <v/>
      </c>
      <c r="AN927" s="18" t="str">
        <f>_xlfn.XLOOKUP(B927,'[5]cell downs 27042026 17h40'!$B:$B,'[5]cell downs 27042026 17h40'!$R:$R,"")</f>
        <v/>
      </c>
      <c r="AO927" s="18" t="str">
        <f>_xlfn.XLOOKUP(B927,'[6]ALL SITES DOWN'!$D:$D,'[6]ALL SITES DOWN'!$J:$J,"")</f>
        <v/>
      </c>
      <c r="AP927" s="18" t="str">
        <f>_xlfn.XLOOKUP(B927,'[7]ALL SITES DOWN'!$D:$D,'[7]ALL SITES DOWN'!$J:$J,"")</f>
        <v/>
      </c>
      <c r="AQ927" s="9" t="str">
        <f>_xlfn.XLOOKUP(B927,[8]sheet1!$AC:$AC,[8]sheet1!$AF:$AF,"")</f>
        <v/>
      </c>
      <c r="AR927" s="14"/>
      <c r="AS927" s="14" t="s">
        <v>5465</v>
      </c>
      <c r="AT927" s="14" t="str">
        <f>_xlfn.XLOOKUP(B927,'[9]cell downs 18042026 17h'!$B:$B,'[9]cell downs 18042026 17h'!$B:$B,"")</f>
        <v/>
      </c>
      <c r="AU927" s="14" t="str">
        <f>_xlfn.XLOOKUP(B927,'[10]Cells Huawei 19042026 15h'!$B:$B,'[10]Cells Huawei 19042026 15h'!$B:$B,"")</f>
        <v/>
      </c>
      <c r="AV927" s="9" t="str">
        <f>_xlfn.XLOOKUP(B927,'[11]cells down 19042026 9H40'!$B:$B,'[11]cells down 19042026 9H40'!$B:$B,"")</f>
        <v/>
      </c>
    </row>
    <row r="928" spans="1:48" hidden="1" x14ac:dyDescent="0.3">
      <c r="A928" s="1" t="s">
        <v>2706</v>
      </c>
      <c r="B928" s="8" t="s">
        <v>2707</v>
      </c>
      <c r="C928" s="3" t="str">
        <f>_xlfn.XLOOKUP(B928,'[1]daily break down'!$D:$D,'[1]daily break down'!$E:$E,"")</f>
        <v>Yaounde</v>
      </c>
      <c r="D928" s="1" t="s">
        <v>11</v>
      </c>
      <c r="E928" s="1" t="s">
        <v>12</v>
      </c>
      <c r="F928" s="3" t="s">
        <v>37</v>
      </c>
      <c r="G928" s="1" t="s">
        <v>38</v>
      </c>
      <c r="H928" s="29" t="str">
        <f>_xlfn.XLOOKUP(B928,[2]CALCULATION!$B:$B,[2]CALCULATION!$H:$H,"")</f>
        <v>ZTE</v>
      </c>
      <c r="I928" s="26">
        <v>1.6533117600226025E-2</v>
      </c>
      <c r="J928" s="26">
        <v>0</v>
      </c>
      <c r="K928" s="26">
        <v>8.9229966926630766</v>
      </c>
      <c r="L928" s="26">
        <v>0</v>
      </c>
      <c r="M928" s="26">
        <v>0</v>
      </c>
      <c r="N928" s="26">
        <v>0</v>
      </c>
      <c r="O928" s="26">
        <v>0</v>
      </c>
      <c r="P928" s="114" t="s">
        <v>6364</v>
      </c>
      <c r="Q928" s="42" t="s">
        <v>5538</v>
      </c>
      <c r="R928" s="42"/>
      <c r="S928" s="41" t="str" cm="1">
        <f t="array" ref="S928">IFERROR(_xlfn.IFS(
U928="MPR ISSUE","PDH",
U928="BSS Hardware Issue","BSS",
U928="Sites strategiques, MLL, Pylone, etc.","ENVTECH",
U928="AKTIVCO DEFAUT GE &amp; POWER Cabinet","AKTIVCO",
U928="AKTIVCO Coupure ENEO &amp; Baisse de tension","AKTIVCO GRID ONLY",
U928="Coupure ENEO &amp; Baisse de tension","IHS GRID ONLY",
U928="Defaut GE &amp; POWER Cabinet","IHS",
U928="Sharing","Partners",
U928="Sites strategiques &amp; DataCenter","SST &amp; DC",
U928="Exclu","Exclu",
U928="SAT","SAT",
U928="SPARE-ISSUE","SPARE-ISSUE",
U928="Fiber CAmtel","TRANS_FO_CAMTEL",
U928="Fiber AOF","Fiber AOF",
U928="Projet OCM (HUAWEI)","TRAVAUX-HUAWEI",
U928="Projet OCM (NOKIA)","TRAVAUX-NOKIA",
U928="ACCESS-ISSUE","ACCESS-ISSUE",
U928="Projet OCM (ZTE, NOKIA, autres projets)","TRAVAUX OCM",
U928="No root CAuse","No root cause",
U928="ODU HS","PDH",
U928="IP &amp; VLAN","PDH",
U928="Warehouse HUAWEI","SPARE-ISSUE",
U928="SPARE-HS","SPARE-ISSUE",
U928="Power Telco","BSS",U928="no impacts","no impacts"
),"")</f>
        <v>No root cause</v>
      </c>
      <c r="T928" s="41" t="str" cm="1">
        <f t="array" ref="T928">IFERROR(_xlfn.IFS(
U928="MPR ISSUE","TX ISSUE",
U928="BSS Hardware Issue","RAN ISSUE",
U928="Sites strategiques, MLL, Pylone, etc.","ENVTECH",
U928="AKTIVCO DEFAUT GE &amp; POWER Cabinet","POWER ISSUE",
U928="AKTIVCO Coupure ENEO &amp; Baisse de tension","POWER ISSUE",
U928="Coupure ENEO &amp; Baisse de tension","POWER ISSUE",
U928="Defaut GE &amp; POWER Cabinet","POWER ISSUE",
U928="Sharing","POWER ISSUE",
U928="Sites strategiques &amp; DataCenter","POWER ISSUE",
U928="Exclu","Exclu",
U928="SAT","TX ISSUE",
U928="SPARE-ISSUE","SPARE-ISSUE",
U928="Fiber CAmtel","TX ISSUE",
U928="Fiber AOF","TX ISSUE",
U928="Projet OCM (HUAWEI)","TRAVAUX-HUAWEI",
U928="Projet OCM (NOKIA)","TRAVAUX -NOKIA",
U928="ACCESS-ISSUE","ACCESS-ISSUE",
U928="Projet OCM (ZTE, NOKIA, autres projets)","TRAVAUX OCM",
U928="No root CAuse","No root cause",
U928="ODU HS","TX ISSUE",
U928="IP &amp; VLAN","TX ISSUE",
U928="Warehouse HUAWEI","SPARE-ISSUE",
U928="SPARE-HS","SPARE-ISSUE",
U928="Power Telco","RAN ISSUE",U928="no impacts","no impacts"
),"")</f>
        <v>No root cause</v>
      </c>
      <c r="U928" s="68" t="s">
        <v>5691</v>
      </c>
      <c r="V928" s="41" t="str" cm="1">
        <f t="array" ref="V928">IFERROR(_xlfn.IFS(
U928="MPR ISSUE","ACTIVE",
U928="BSS Hardware Issue","ACTIVE",
U928="Sites strategiques, MLL, Pylone, etc.","PASSIVE",
U928="AKTIVCO DEFAUT GE &amp; POWER Cabinet","PASSIVE",
U928="AKTIVCO Coupure ENEO &amp; Baisse de tension","PASSIVE",
U928="Coupure ENEO &amp; Baisse de tension","PASSIVE",
U928="Defaut GE &amp; POWER Cabinet","PASSIVE",
U928="Sharing","PASSIVE",
U928="Sites strategiques &amp; DataCenter","PASSIVE",
U928="Exclu","Exclu",
U928="SAT","ACTIVE",
U928="SPARE-ISSUE","SPARE-ISSUE",
U928="Fiber CAmtel","ACTIVE",
U928="Fiber AOF","ACTIVE",
U928="Projet OCM (HUAWEI)","PLANNED WORKS",
U928="Projet OCM (NOKIA)","PLANNED WORKS",
U928="ACCESS-ISSUE","ACCESS-ISSUE",
U928="Projet OCM (ZTE, NOKIA, autres projets)","PLANNED WORKS",
U928="No root CAuse","No root cause",
U928="ODU HS","ACTIVE",
U928="IP &amp; VLAN","ACTIVE",
U928="Warehouse HUAWEI","SPARE-ISSUE",
U928="SPARE-HS","SPARE-ISSUE",
U928="Power Telco","ACTIVE", U928="no impacts","no impacts"
),"")</f>
        <v>No root cause</v>
      </c>
      <c r="W928" s="113"/>
      <c r="X928" s="113"/>
      <c r="Y928" s="113"/>
      <c r="Z928" s="113"/>
      <c r="AA928" s="113"/>
      <c r="AB928" s="17" t="s">
        <v>5465</v>
      </c>
      <c r="AC928" s="17" t="str">
        <f>_xlfn.XLOOKUP(B928,'INCIDENT-04-27-2026'!E:E,'INCIDENT-04-27-2026'!F:F,"")</f>
        <v/>
      </c>
      <c r="AD928" s="9"/>
      <c r="AE928" s="7" t="s">
        <v>5465</v>
      </c>
      <c r="AF928" s="6" t="str">
        <f>_xlfn.XLOOKUP(B928,'[13]Input_27-04'!$B:$B,'[13]Input_27-04'!$M:$M,"")</f>
        <v/>
      </c>
      <c r="AG928" s="7"/>
      <c r="AH928" s="3"/>
      <c r="AI928" s="18" t="str">
        <f>_xlfn.XLOOKUP(B928,'[3]Cells Huawei 27042026 10h'!$B:$B,'[3]Cells Huawei 27042026 10h'!$T:$T,"")</f>
        <v/>
      </c>
      <c r="AJ928" s="18" t="str">
        <f>_xlfn.XLOOKUP(B928,'[3]Cells Huawei 27042026 15h'!$B:$B,'[3]Cells Huawei 27042026 15h'!$T:$T,"")</f>
        <v/>
      </c>
      <c r="AK928" s="18" t="str">
        <f>_xlfn.XLOOKUP(B928,'[4]cells down 27042026 11h28'!$B:$B,'[4]cells down 27042026 11h28'!$R:$R,"")</f>
        <v/>
      </c>
      <c r="AL928" s="18" t="str">
        <f>_xlfn.XLOOKUP(B928,'[4]cells down 27042026 18h01'!$B:$B,'[4]cells down 27042026 18h01'!$R:$R,"")</f>
        <v/>
      </c>
      <c r="AM928" s="18" t="str">
        <f>_xlfn.XLOOKUP(B928,'[5]cell downs 27042026 11h'!$B:$B,'[5]cell downs 27042026 11h'!$R:$R,"")</f>
        <v/>
      </c>
      <c r="AN928" s="18" t="str">
        <f>_xlfn.XLOOKUP(B928,'[5]cell downs 27042026 17h40'!$B:$B,'[5]cell downs 27042026 17h40'!$R:$R,"")</f>
        <v/>
      </c>
      <c r="AO928" s="18" t="str">
        <f>_xlfn.XLOOKUP(B928,'[6]ALL SITES DOWN'!$D:$D,'[6]ALL SITES DOWN'!$J:$J,"")</f>
        <v/>
      </c>
      <c r="AP928" s="18" t="str">
        <f>_xlfn.XLOOKUP(B928,'[7]ALL SITES DOWN'!$D:$D,'[7]ALL SITES DOWN'!$J:$J,"")</f>
        <v/>
      </c>
      <c r="AQ928" s="9" t="str">
        <f>_xlfn.XLOOKUP(B928,[8]sheet1!$AC:$AC,[8]sheet1!$AF:$AF,"")</f>
        <v/>
      </c>
      <c r="AR928" s="14"/>
      <c r="AS928" s="14" t="s">
        <v>5465</v>
      </c>
      <c r="AT928" s="14" t="str">
        <f>_xlfn.XLOOKUP(B928,'[9]cell downs 18042026 17h'!$B:$B,'[9]cell downs 18042026 17h'!$B:$B,"")</f>
        <v/>
      </c>
      <c r="AU928" s="14" t="str">
        <f>_xlfn.XLOOKUP(B928,'[10]Cells Huawei 19042026 15h'!$B:$B,'[10]Cells Huawei 19042026 15h'!$B:$B,"")</f>
        <v/>
      </c>
      <c r="AV928" s="9" t="str">
        <f>_xlfn.XLOOKUP(B928,'[11]cells down 19042026 9H40'!$B:$B,'[11]cells down 19042026 9H40'!$B:$B,"")</f>
        <v/>
      </c>
    </row>
    <row r="929" spans="1:48" hidden="1" x14ac:dyDescent="0.3">
      <c r="A929" s="1" t="s">
        <v>2720</v>
      </c>
      <c r="B929" s="8" t="s">
        <v>2721</v>
      </c>
      <c r="C929" s="3" t="str">
        <f>_xlfn.XLOOKUP(B929,'[1]daily break down'!$D:$D,'[1]daily break down'!$E:$E,"")</f>
        <v>Yaounde</v>
      </c>
      <c r="D929" s="1" t="s">
        <v>11</v>
      </c>
      <c r="E929" s="1" t="s">
        <v>145</v>
      </c>
      <c r="F929" s="3" t="s">
        <v>37</v>
      </c>
      <c r="G929" s="1" t="s">
        <v>38</v>
      </c>
      <c r="H929" s="29" t="str">
        <f>_xlfn.XLOOKUP(B929,[2]CALCULATION!$B:$B,[2]CALCULATION!$H:$H,"")</f>
        <v>ZTE</v>
      </c>
      <c r="I929" s="26">
        <v>8.0792904777802401E-3</v>
      </c>
      <c r="J929" s="26">
        <v>0</v>
      </c>
      <c r="K929" s="26">
        <v>8.9209099884999414</v>
      </c>
      <c r="L929" s="26">
        <v>1.6390436973686846</v>
      </c>
      <c r="M929" s="26">
        <v>0</v>
      </c>
      <c r="N929" s="26">
        <v>0</v>
      </c>
      <c r="O929" s="26">
        <v>0</v>
      </c>
      <c r="P929" s="114" t="s">
        <v>6364</v>
      </c>
      <c r="Q929" s="42" t="s">
        <v>5538</v>
      </c>
      <c r="R929" s="42"/>
      <c r="S929" s="41" t="str" cm="1">
        <f t="array" ref="S929">IFERROR(_xlfn.IFS(
U929="MPR ISSUE","PDH",
U929="BSS Hardware Issue","BSS",
U929="Sites strategiques, MLL, Pylone, etc.","ENVTECH",
U929="AKTIVCO DEFAUT GE &amp; POWER Cabinet","AKTIVCO",
U929="AKTIVCO Coupure ENEO &amp; Baisse de tension","AKTIVCO GRID ONLY",
U929="Coupure ENEO &amp; Baisse de tension","IHS GRID ONLY",
U929="Defaut GE &amp; POWER Cabinet","IHS",
U929="Sharing","Partners",
U929="Sites strategiques &amp; DataCenter","SST &amp; DC",
U929="Exclu","Exclu",
U929="SAT","SAT",
U929="SPARE-ISSUE","SPARE-ISSUE",
U929="Fiber CAmtel","TRANS_FO_CAMTEL",
U929="Fiber AOF","Fiber AOF",
U929="Projet OCM (HUAWEI)","TRAVAUX-HUAWEI",
U929="Projet OCM (NOKIA)","TRAVAUX-NOKIA",
U929="ACCESS-ISSUE","ACCESS-ISSUE",
U929="Projet OCM (ZTE, NOKIA, autres projets)","TRAVAUX OCM",
U929="No root CAuse","No root cause",
U929="ODU HS","PDH",
U929="IP &amp; VLAN","PDH",
U929="Warehouse HUAWEI","SPARE-ISSUE",
U929="SPARE-HS","SPARE-ISSUE",
U929="Power Telco","BSS",U929="no impacts","no impacts"
),"")</f>
        <v>No root cause</v>
      </c>
      <c r="T929" s="41" t="str" cm="1">
        <f t="array" ref="T929">IFERROR(_xlfn.IFS(
U929="MPR ISSUE","TX ISSUE",
U929="BSS Hardware Issue","RAN ISSUE",
U929="Sites strategiques, MLL, Pylone, etc.","ENVTECH",
U929="AKTIVCO DEFAUT GE &amp; POWER Cabinet","POWER ISSUE",
U929="AKTIVCO Coupure ENEO &amp; Baisse de tension","POWER ISSUE",
U929="Coupure ENEO &amp; Baisse de tension","POWER ISSUE",
U929="Defaut GE &amp; POWER Cabinet","POWER ISSUE",
U929="Sharing","POWER ISSUE",
U929="Sites strategiques &amp; DataCenter","POWER ISSUE",
U929="Exclu","Exclu",
U929="SAT","TX ISSUE",
U929="SPARE-ISSUE","SPARE-ISSUE",
U929="Fiber CAmtel","TX ISSUE",
U929="Fiber AOF","TX ISSUE",
U929="Projet OCM (HUAWEI)","TRAVAUX-HUAWEI",
U929="Projet OCM (NOKIA)","TRAVAUX -NOKIA",
U929="ACCESS-ISSUE","ACCESS-ISSUE",
U929="Projet OCM (ZTE, NOKIA, autres projets)","TRAVAUX OCM",
U929="No root CAuse","No root cause",
U929="ODU HS","TX ISSUE",
U929="IP &amp; VLAN","TX ISSUE",
U929="Warehouse HUAWEI","SPARE-ISSUE",
U929="SPARE-HS","SPARE-ISSUE",
U929="Power Telco","RAN ISSUE",U929="no impacts","no impacts"
),"")</f>
        <v>No root cause</v>
      </c>
      <c r="U929" s="68" t="s">
        <v>5691</v>
      </c>
      <c r="V929" s="41" t="str" cm="1">
        <f t="array" ref="V929">IFERROR(_xlfn.IFS(
U929="MPR ISSUE","ACTIVE",
U929="BSS Hardware Issue","ACTIVE",
U929="Sites strategiques, MLL, Pylone, etc.","PASSIVE",
U929="AKTIVCO DEFAUT GE &amp; POWER Cabinet","PASSIVE",
U929="AKTIVCO Coupure ENEO &amp; Baisse de tension","PASSIVE",
U929="Coupure ENEO &amp; Baisse de tension","PASSIVE",
U929="Defaut GE &amp; POWER Cabinet","PASSIVE",
U929="Sharing","PASSIVE",
U929="Sites strategiques &amp; DataCenter","PASSIVE",
U929="Exclu","Exclu",
U929="SAT","ACTIVE",
U929="SPARE-ISSUE","SPARE-ISSUE",
U929="Fiber CAmtel","ACTIVE",
U929="Fiber AOF","ACTIVE",
U929="Projet OCM (HUAWEI)","PLANNED WORKS",
U929="Projet OCM (NOKIA)","PLANNED WORKS",
U929="ACCESS-ISSUE","ACCESS-ISSUE",
U929="Projet OCM (ZTE, NOKIA, autres projets)","PLANNED WORKS",
U929="No root CAuse","No root cause",
U929="ODU HS","ACTIVE",
U929="IP &amp; VLAN","ACTIVE",
U929="Warehouse HUAWEI","SPARE-ISSUE",
U929="SPARE-HS","SPARE-ISSUE",
U929="Power Telco","ACTIVE", U929="no impacts","no impacts"
),"")</f>
        <v>No root cause</v>
      </c>
      <c r="W929" s="113"/>
      <c r="X929" s="113"/>
      <c r="Y929" s="113"/>
      <c r="Z929" s="113"/>
      <c r="AA929" s="113"/>
      <c r="AB929" s="17" t="s">
        <v>5465</v>
      </c>
      <c r="AC929" s="17" t="str">
        <f>_xlfn.XLOOKUP(B929,'INCIDENT-04-27-2026'!E:E,'INCIDENT-04-27-2026'!F:F,"")</f>
        <v/>
      </c>
      <c r="AD929" s="9"/>
      <c r="AE929" s="7" t="s">
        <v>5465</v>
      </c>
      <c r="AF929" s="6" t="str">
        <f>_xlfn.XLOOKUP(B929,'[13]Input_27-04'!$B:$B,'[13]Input_27-04'!$M:$M,"")</f>
        <v/>
      </c>
      <c r="AG929" s="7"/>
      <c r="AH929" s="3"/>
      <c r="AI929" s="18" t="str">
        <f>_xlfn.XLOOKUP(B929,'[3]Cells Huawei 27042026 10h'!$B:$B,'[3]Cells Huawei 27042026 10h'!$T:$T,"")</f>
        <v/>
      </c>
      <c r="AJ929" s="18" t="str">
        <f>_xlfn.XLOOKUP(B929,'[3]Cells Huawei 27042026 15h'!$B:$B,'[3]Cells Huawei 27042026 15h'!$T:$T,"")</f>
        <v/>
      </c>
      <c r="AK929" s="18" t="str">
        <f>_xlfn.XLOOKUP(B929,'[4]cells down 27042026 11h28'!$B:$B,'[4]cells down 27042026 11h28'!$R:$R,"")</f>
        <v/>
      </c>
      <c r="AL929" s="18" t="str">
        <f>_xlfn.XLOOKUP(B929,'[4]cells down 27042026 18h01'!$B:$B,'[4]cells down 27042026 18h01'!$R:$R,"")</f>
        <v/>
      </c>
      <c r="AM929" s="18" t="str">
        <f>_xlfn.XLOOKUP(B929,'[5]cell downs 27042026 11h'!$B:$B,'[5]cell downs 27042026 11h'!$R:$R,"")</f>
        <v/>
      </c>
      <c r="AN929" s="18" t="str">
        <f>_xlfn.XLOOKUP(B929,'[5]cell downs 27042026 17h40'!$B:$B,'[5]cell downs 27042026 17h40'!$R:$R,"")</f>
        <v/>
      </c>
      <c r="AO929" s="18" t="str">
        <f>_xlfn.XLOOKUP(B929,'[6]ALL SITES DOWN'!$D:$D,'[6]ALL SITES DOWN'!$J:$J,"")</f>
        <v/>
      </c>
      <c r="AP929" s="18" t="str">
        <f>_xlfn.XLOOKUP(B929,'[7]ALL SITES DOWN'!$D:$D,'[7]ALL SITES DOWN'!$J:$J,"")</f>
        <v/>
      </c>
      <c r="AQ929" s="9" t="str">
        <f>_xlfn.XLOOKUP(B929,[8]sheet1!$AC:$AC,[8]sheet1!$AF:$AF,"")</f>
        <v/>
      </c>
      <c r="AR929" s="14"/>
      <c r="AS929" s="14" t="s">
        <v>5465</v>
      </c>
      <c r="AT929" s="14" t="str">
        <f>_xlfn.XLOOKUP(B929,'[9]cell downs 18042026 17h'!$B:$B,'[9]cell downs 18042026 17h'!$B:$B,"")</f>
        <v/>
      </c>
      <c r="AU929" s="14" t="str">
        <f>_xlfn.XLOOKUP(B929,'[10]Cells Huawei 19042026 15h'!$B:$B,'[10]Cells Huawei 19042026 15h'!$B:$B,"")</f>
        <v/>
      </c>
      <c r="AV929" s="9" t="str">
        <f>_xlfn.XLOOKUP(B929,'[11]cells down 19042026 9H40'!$B:$B,'[11]cells down 19042026 9H40'!$B:$B,"")</f>
        <v/>
      </c>
    </row>
    <row r="930" spans="1:48" hidden="1" x14ac:dyDescent="0.3">
      <c r="A930" s="1" t="s">
        <v>3414</v>
      </c>
      <c r="B930" s="8" t="s">
        <v>3415</v>
      </c>
      <c r="C930" s="3" t="str">
        <f>_xlfn.XLOOKUP(B930,'[1]daily break down'!$D:$D,'[1]daily break down'!$E:$E,"")</f>
        <v>Yaounde</v>
      </c>
      <c r="D930" s="1" t="s">
        <v>11</v>
      </c>
      <c r="E930" s="1" t="s">
        <v>145</v>
      </c>
      <c r="F930" s="3" t="s">
        <v>37</v>
      </c>
      <c r="G930" s="1" t="s">
        <v>38</v>
      </c>
      <c r="H930" s="29" t="str">
        <f>_xlfn.XLOOKUP(B930,[2]CALCULATION!$B:$B,[2]CALCULATION!$H:$H,"")</f>
        <v>ZTE</v>
      </c>
      <c r="I930" s="26">
        <v>2.5022614879306262E-2</v>
      </c>
      <c r="J930" s="26">
        <v>0</v>
      </c>
      <c r="K930" s="26">
        <v>8.9011308866459498</v>
      </c>
      <c r="L930" s="26">
        <v>0</v>
      </c>
      <c r="M930" s="26">
        <v>0</v>
      </c>
      <c r="N930" s="26">
        <v>0</v>
      </c>
      <c r="O930" s="26">
        <v>0</v>
      </c>
      <c r="P930" s="114" t="s">
        <v>6364</v>
      </c>
      <c r="Q930" s="42" t="s">
        <v>5538</v>
      </c>
      <c r="R930" s="42"/>
      <c r="S930" s="41" t="str" cm="1">
        <f t="array" ref="S930">IFERROR(_xlfn.IFS(
U930="MPR ISSUE","PDH",
U930="BSS Hardware Issue","BSS",
U930="Sites strategiques, MLL, Pylone, etc.","ENVTECH",
U930="AKTIVCO DEFAUT GE &amp; POWER Cabinet","AKTIVCO",
U930="AKTIVCO Coupure ENEO &amp; Baisse de tension","AKTIVCO GRID ONLY",
U930="Coupure ENEO &amp; Baisse de tension","IHS GRID ONLY",
U930="Defaut GE &amp; POWER Cabinet","IHS",
U930="Sharing","Partners",
U930="Sites strategiques &amp; DataCenter","SST &amp; DC",
U930="Exclu","Exclu",
U930="SAT","SAT",
U930="SPARE-ISSUE","SPARE-ISSUE",
U930="Fiber CAmtel","TRANS_FO_CAMTEL",
U930="Fiber AOF","Fiber AOF",
U930="Projet OCM (HUAWEI)","TRAVAUX-HUAWEI",
U930="Projet OCM (NOKIA)","TRAVAUX-NOKIA",
U930="ACCESS-ISSUE","ACCESS-ISSUE",
U930="Projet OCM (ZTE, NOKIA, autres projets)","TRAVAUX OCM",
U930="No root CAuse","No root cause",
U930="ODU HS","PDH",
U930="IP &amp; VLAN","PDH",
U930="Warehouse HUAWEI","SPARE-ISSUE",
U930="SPARE-HS","SPARE-ISSUE",
U930="Power Telco","BSS",U930="no impacts","no impacts"
),"")</f>
        <v>No root cause</v>
      </c>
      <c r="T930" s="41" t="str" cm="1">
        <f t="array" ref="T930">IFERROR(_xlfn.IFS(
U930="MPR ISSUE","TX ISSUE",
U930="BSS Hardware Issue","RAN ISSUE",
U930="Sites strategiques, MLL, Pylone, etc.","ENVTECH",
U930="AKTIVCO DEFAUT GE &amp; POWER Cabinet","POWER ISSUE",
U930="AKTIVCO Coupure ENEO &amp; Baisse de tension","POWER ISSUE",
U930="Coupure ENEO &amp; Baisse de tension","POWER ISSUE",
U930="Defaut GE &amp; POWER Cabinet","POWER ISSUE",
U930="Sharing","POWER ISSUE",
U930="Sites strategiques &amp; DataCenter","POWER ISSUE",
U930="Exclu","Exclu",
U930="SAT","TX ISSUE",
U930="SPARE-ISSUE","SPARE-ISSUE",
U930="Fiber CAmtel","TX ISSUE",
U930="Fiber AOF","TX ISSUE",
U930="Projet OCM (HUAWEI)","TRAVAUX-HUAWEI",
U930="Projet OCM (NOKIA)","TRAVAUX -NOKIA",
U930="ACCESS-ISSUE","ACCESS-ISSUE",
U930="Projet OCM (ZTE, NOKIA, autres projets)","TRAVAUX OCM",
U930="No root CAuse","No root cause",
U930="ODU HS","TX ISSUE",
U930="IP &amp; VLAN","TX ISSUE",
U930="Warehouse HUAWEI","SPARE-ISSUE",
U930="SPARE-HS","SPARE-ISSUE",
U930="Power Telco","RAN ISSUE",U930="no impacts","no impacts"
),"")</f>
        <v>No root cause</v>
      </c>
      <c r="U930" s="68" t="s">
        <v>5691</v>
      </c>
      <c r="V930" s="41" t="str" cm="1">
        <f t="array" ref="V930">IFERROR(_xlfn.IFS(
U930="MPR ISSUE","ACTIVE",
U930="BSS Hardware Issue","ACTIVE",
U930="Sites strategiques, MLL, Pylone, etc.","PASSIVE",
U930="AKTIVCO DEFAUT GE &amp; POWER Cabinet","PASSIVE",
U930="AKTIVCO Coupure ENEO &amp; Baisse de tension","PASSIVE",
U930="Coupure ENEO &amp; Baisse de tension","PASSIVE",
U930="Defaut GE &amp; POWER Cabinet","PASSIVE",
U930="Sharing","PASSIVE",
U930="Sites strategiques &amp; DataCenter","PASSIVE",
U930="Exclu","Exclu",
U930="SAT","ACTIVE",
U930="SPARE-ISSUE","SPARE-ISSUE",
U930="Fiber CAmtel","ACTIVE",
U930="Fiber AOF","ACTIVE",
U930="Projet OCM (HUAWEI)","PLANNED WORKS",
U930="Projet OCM (NOKIA)","PLANNED WORKS",
U930="ACCESS-ISSUE","ACCESS-ISSUE",
U930="Projet OCM (ZTE, NOKIA, autres projets)","PLANNED WORKS",
U930="No root CAuse","No root cause",
U930="ODU HS","ACTIVE",
U930="IP &amp; VLAN","ACTIVE",
U930="Warehouse HUAWEI","SPARE-ISSUE",
U930="SPARE-HS","SPARE-ISSUE",
U930="Power Telco","ACTIVE", U930="no impacts","no impacts"
),"")</f>
        <v>No root cause</v>
      </c>
      <c r="W930" s="113"/>
      <c r="X930" s="113"/>
      <c r="Y930" s="113"/>
      <c r="Z930" s="113"/>
      <c r="AA930" s="113"/>
      <c r="AB930" s="17" t="s">
        <v>5465</v>
      </c>
      <c r="AC930" s="17" t="str">
        <f>_xlfn.XLOOKUP(B930,'INCIDENT-04-27-2026'!E:E,'INCIDENT-04-27-2026'!F:F,"")</f>
        <v/>
      </c>
      <c r="AD930" s="9"/>
      <c r="AE930" s="7" t="s">
        <v>5465</v>
      </c>
      <c r="AF930" s="6" t="str">
        <f>_xlfn.XLOOKUP(B930,'[13]Input_27-04'!$B:$B,'[13]Input_27-04'!$M:$M,"")</f>
        <v/>
      </c>
      <c r="AG930" s="7"/>
      <c r="AH930" s="3"/>
      <c r="AI930" s="18" t="str">
        <f>_xlfn.XLOOKUP(B930,'[3]Cells Huawei 27042026 10h'!$B:$B,'[3]Cells Huawei 27042026 10h'!$T:$T,"")</f>
        <v/>
      </c>
      <c r="AJ930" s="18" t="str">
        <f>_xlfn.XLOOKUP(B930,'[3]Cells Huawei 27042026 15h'!$B:$B,'[3]Cells Huawei 27042026 15h'!$T:$T,"")</f>
        <v/>
      </c>
      <c r="AK930" s="18" t="str">
        <f>_xlfn.XLOOKUP(B930,'[4]cells down 27042026 11h28'!$B:$B,'[4]cells down 27042026 11h28'!$R:$R,"")</f>
        <v/>
      </c>
      <c r="AL930" s="18" t="str">
        <f>_xlfn.XLOOKUP(B930,'[4]cells down 27042026 18h01'!$B:$B,'[4]cells down 27042026 18h01'!$R:$R,"")</f>
        <v/>
      </c>
      <c r="AM930" s="18" t="str">
        <f>_xlfn.XLOOKUP(B930,'[5]cell downs 27042026 11h'!$B:$B,'[5]cell downs 27042026 11h'!$R:$R,"")</f>
        <v/>
      </c>
      <c r="AN930" s="18" t="str">
        <f>_xlfn.XLOOKUP(B930,'[5]cell downs 27042026 17h40'!$B:$B,'[5]cell downs 27042026 17h40'!$R:$R,"")</f>
        <v/>
      </c>
      <c r="AO930" s="18" t="str">
        <f>_xlfn.XLOOKUP(B930,'[6]ALL SITES DOWN'!$D:$D,'[6]ALL SITES DOWN'!$J:$J,"")</f>
        <v/>
      </c>
      <c r="AP930" s="18" t="str">
        <f>_xlfn.XLOOKUP(B930,'[7]ALL SITES DOWN'!$D:$D,'[7]ALL SITES DOWN'!$J:$J,"")</f>
        <v/>
      </c>
      <c r="AQ930" s="9" t="str">
        <f>_xlfn.XLOOKUP(B930,[8]sheet1!$AC:$AC,[8]sheet1!$AF:$AF,"")</f>
        <v/>
      </c>
      <c r="AR930" s="14"/>
      <c r="AS930" s="14" t="s">
        <v>5465</v>
      </c>
      <c r="AT930" s="14" t="str">
        <f>_xlfn.XLOOKUP(B930,'[9]cell downs 18042026 17h'!$B:$B,'[9]cell downs 18042026 17h'!$B:$B,"")</f>
        <v/>
      </c>
      <c r="AU930" s="14" t="str">
        <f>_xlfn.XLOOKUP(B930,'[10]Cells Huawei 19042026 15h'!$B:$B,'[10]Cells Huawei 19042026 15h'!$B:$B,"")</f>
        <v/>
      </c>
      <c r="AV930" s="9" t="str">
        <f>_xlfn.XLOOKUP(B930,'[11]cells down 19042026 9H40'!$B:$B,'[11]cells down 19042026 9H40'!$B:$B,"")</f>
        <v/>
      </c>
    </row>
    <row r="931" spans="1:48" hidden="1" x14ac:dyDescent="0.3">
      <c r="A931" s="1" t="s">
        <v>2354</v>
      </c>
      <c r="B931" s="8" t="s">
        <v>2355</v>
      </c>
      <c r="C931" s="3" t="str">
        <f>_xlfn.XLOOKUP(B931,'[1]daily break down'!$D:$D,'[1]daily break down'!$E:$E,"")</f>
        <v>Yaounde</v>
      </c>
      <c r="D931" s="1" t="s">
        <v>11</v>
      </c>
      <c r="E931" s="1" t="s">
        <v>145</v>
      </c>
      <c r="F931" s="3" t="s">
        <v>37</v>
      </c>
      <c r="G931" s="1" t="s">
        <v>38</v>
      </c>
      <c r="H931" s="29" t="str">
        <f>_xlfn.XLOOKUP(B931,[2]CALCULATION!$B:$B,[2]CALCULATION!$H:$H,"")</f>
        <v>ZTE</v>
      </c>
      <c r="I931" s="26">
        <v>0</v>
      </c>
      <c r="J931" s="26">
        <v>0</v>
      </c>
      <c r="K931" s="26">
        <v>8.0394647478976005</v>
      </c>
      <c r="L931" s="26">
        <v>8.6801721013717295</v>
      </c>
      <c r="M931" s="26">
        <v>0</v>
      </c>
      <c r="N931" s="26">
        <v>0</v>
      </c>
      <c r="O931" s="26">
        <v>0</v>
      </c>
      <c r="P931" s="114" t="s">
        <v>6364</v>
      </c>
      <c r="Q931" s="42" t="s">
        <v>5538</v>
      </c>
      <c r="R931" s="42"/>
      <c r="S931" s="41" t="str" cm="1">
        <f t="array" ref="S931">IFERROR(_xlfn.IFS(
U931="MPR ISSUE","PDH",
U931="BSS Hardware Issue","BSS",
U931="Sites strategiques, MLL, Pylone, etc.","ENVTECH",
U931="AKTIVCO DEFAUT GE &amp; POWER Cabinet","AKTIVCO",
U931="AKTIVCO Coupure ENEO &amp; Baisse de tension","AKTIVCO GRID ONLY",
U931="Coupure ENEO &amp; Baisse de tension","IHS GRID ONLY",
U931="Defaut GE &amp; POWER Cabinet","IHS",
U931="Sharing","Partners",
U931="Sites strategiques &amp; DataCenter","SST &amp; DC",
U931="Exclu","Exclu",
U931="SAT","SAT",
U931="SPARE-ISSUE","SPARE-ISSUE",
U931="Fiber CAmtel","TRANS_FO_CAMTEL",
U931="Fiber AOF","Fiber AOF",
U931="Projet OCM (HUAWEI)","TRAVAUX-HUAWEI",
U931="Projet OCM (NOKIA)","TRAVAUX-NOKIA",
U931="ACCESS-ISSUE","ACCESS-ISSUE",
U931="Projet OCM (ZTE, NOKIA, autres projets)","TRAVAUX OCM",
U931="No root CAuse","No root cause",
U931="ODU HS","PDH",
U931="IP &amp; VLAN","PDH",
U931="Warehouse HUAWEI","SPARE-ISSUE",
U931="SPARE-HS","SPARE-ISSUE",
U931="Power Telco","BSS",U931="no impacts","no impacts"
),"")</f>
        <v>No root cause</v>
      </c>
      <c r="T931" s="41" t="str" cm="1">
        <f t="array" ref="T931">IFERROR(_xlfn.IFS(
U931="MPR ISSUE","TX ISSUE",
U931="BSS Hardware Issue","RAN ISSUE",
U931="Sites strategiques, MLL, Pylone, etc.","ENVTECH",
U931="AKTIVCO DEFAUT GE &amp; POWER Cabinet","POWER ISSUE",
U931="AKTIVCO Coupure ENEO &amp; Baisse de tension","POWER ISSUE",
U931="Coupure ENEO &amp; Baisse de tension","POWER ISSUE",
U931="Defaut GE &amp; POWER Cabinet","POWER ISSUE",
U931="Sharing","POWER ISSUE",
U931="Sites strategiques &amp; DataCenter","POWER ISSUE",
U931="Exclu","Exclu",
U931="SAT","TX ISSUE",
U931="SPARE-ISSUE","SPARE-ISSUE",
U931="Fiber CAmtel","TX ISSUE",
U931="Fiber AOF","TX ISSUE",
U931="Projet OCM (HUAWEI)","TRAVAUX-HUAWEI",
U931="Projet OCM (NOKIA)","TRAVAUX -NOKIA",
U931="ACCESS-ISSUE","ACCESS-ISSUE",
U931="Projet OCM (ZTE, NOKIA, autres projets)","TRAVAUX OCM",
U931="No root CAuse","No root cause",
U931="ODU HS","TX ISSUE",
U931="IP &amp; VLAN","TX ISSUE",
U931="Warehouse HUAWEI","SPARE-ISSUE",
U931="SPARE-HS","SPARE-ISSUE",
U931="Power Telco","RAN ISSUE",U931="no impacts","no impacts"
),"")</f>
        <v>No root cause</v>
      </c>
      <c r="U931" s="68" t="s">
        <v>5691</v>
      </c>
      <c r="V931" s="41" t="str" cm="1">
        <f t="array" ref="V931">IFERROR(_xlfn.IFS(
U931="MPR ISSUE","ACTIVE",
U931="BSS Hardware Issue","ACTIVE",
U931="Sites strategiques, MLL, Pylone, etc.","PASSIVE",
U931="AKTIVCO DEFAUT GE &amp; POWER Cabinet","PASSIVE",
U931="AKTIVCO Coupure ENEO &amp; Baisse de tension","PASSIVE",
U931="Coupure ENEO &amp; Baisse de tension","PASSIVE",
U931="Defaut GE &amp; POWER Cabinet","PASSIVE",
U931="Sharing","PASSIVE",
U931="Sites strategiques &amp; DataCenter","PASSIVE",
U931="Exclu","Exclu",
U931="SAT","ACTIVE",
U931="SPARE-ISSUE","SPARE-ISSUE",
U931="Fiber CAmtel","ACTIVE",
U931="Fiber AOF","ACTIVE",
U931="Projet OCM (HUAWEI)","PLANNED WORKS",
U931="Projet OCM (NOKIA)","PLANNED WORKS",
U931="ACCESS-ISSUE","ACCESS-ISSUE",
U931="Projet OCM (ZTE, NOKIA, autres projets)","PLANNED WORKS",
U931="No root CAuse","No root cause",
U931="ODU HS","ACTIVE",
U931="IP &amp; VLAN","ACTIVE",
U931="Warehouse HUAWEI","SPARE-ISSUE",
U931="SPARE-HS","SPARE-ISSUE",
U931="Power Telco","ACTIVE", U931="no impacts","no impacts"
),"")</f>
        <v>No root cause</v>
      </c>
      <c r="W931" s="113"/>
      <c r="X931" s="113"/>
      <c r="Y931" s="113"/>
      <c r="Z931" s="113"/>
      <c r="AA931" s="113"/>
      <c r="AB931" s="17" t="s">
        <v>5465</v>
      </c>
      <c r="AC931" s="17" t="str">
        <f>_xlfn.XLOOKUP(B931,'INCIDENT-04-27-2026'!E:E,'INCIDENT-04-27-2026'!F:F,"")</f>
        <v/>
      </c>
      <c r="AD931" s="9"/>
      <c r="AE931" s="7" t="s">
        <v>5465</v>
      </c>
      <c r="AF931" s="6" t="str">
        <f>_xlfn.XLOOKUP(B931,'[13]Input_27-04'!$B:$B,'[13]Input_27-04'!$M:$M,"")</f>
        <v/>
      </c>
      <c r="AG931" s="7"/>
      <c r="AH931" s="3"/>
      <c r="AI931" s="18" t="str">
        <f>_xlfn.XLOOKUP(B931,'[3]Cells Huawei 27042026 10h'!$B:$B,'[3]Cells Huawei 27042026 10h'!$T:$T,"")</f>
        <v/>
      </c>
      <c r="AJ931" s="18" t="str">
        <f>_xlfn.XLOOKUP(B931,'[3]Cells Huawei 27042026 15h'!$B:$B,'[3]Cells Huawei 27042026 15h'!$T:$T,"")</f>
        <v/>
      </c>
      <c r="AK931" s="18" t="str">
        <f>_xlfn.XLOOKUP(B931,'[4]cells down 27042026 11h28'!$B:$B,'[4]cells down 27042026 11h28'!$R:$R,"")</f>
        <v/>
      </c>
      <c r="AL931" s="18" t="str">
        <f>_xlfn.XLOOKUP(B931,'[4]cells down 27042026 18h01'!$B:$B,'[4]cells down 27042026 18h01'!$R:$R,"")</f>
        <v/>
      </c>
      <c r="AM931" s="18" t="str">
        <f>_xlfn.XLOOKUP(B931,'[5]cell downs 27042026 11h'!$B:$B,'[5]cell downs 27042026 11h'!$R:$R,"")</f>
        <v/>
      </c>
      <c r="AN931" s="18" t="str">
        <f>_xlfn.XLOOKUP(B931,'[5]cell downs 27042026 17h40'!$B:$B,'[5]cell downs 27042026 17h40'!$R:$R,"")</f>
        <v/>
      </c>
      <c r="AO931" s="18" t="str">
        <f>_xlfn.XLOOKUP(B931,'[6]ALL SITES DOWN'!$D:$D,'[6]ALL SITES DOWN'!$J:$J,"")</f>
        <v/>
      </c>
      <c r="AP931" s="18" t="str">
        <f>_xlfn.XLOOKUP(B931,'[7]ALL SITES DOWN'!$D:$D,'[7]ALL SITES DOWN'!$J:$J,"")</f>
        <v/>
      </c>
      <c r="AQ931" s="9" t="str">
        <f>_xlfn.XLOOKUP(B931,[8]sheet1!$AC:$AC,[8]sheet1!$AF:$AF,"")</f>
        <v/>
      </c>
      <c r="AR931" s="14"/>
      <c r="AS931" s="14" t="s">
        <v>5465</v>
      </c>
      <c r="AT931" s="14" t="str">
        <f>_xlfn.XLOOKUP(B931,'[9]cell downs 18042026 17h'!$B:$B,'[9]cell downs 18042026 17h'!$B:$B,"")</f>
        <v/>
      </c>
      <c r="AU931" s="14" t="str">
        <f>_xlfn.XLOOKUP(B931,'[10]Cells Huawei 19042026 15h'!$B:$B,'[10]Cells Huawei 19042026 15h'!$B:$B,"")</f>
        <v/>
      </c>
      <c r="AV931" s="9" t="str">
        <f>_xlfn.XLOOKUP(B931,'[11]cells down 19042026 9H40'!$B:$B,'[11]cells down 19042026 9H40'!$B:$B,"")</f>
        <v/>
      </c>
    </row>
    <row r="932" spans="1:48" hidden="1" x14ac:dyDescent="0.3">
      <c r="A932" s="1" t="s">
        <v>2323</v>
      </c>
      <c r="B932" s="8" t="s">
        <v>2324</v>
      </c>
      <c r="C932" s="3" t="str">
        <f>_xlfn.XLOOKUP(B932,'[1]daily break down'!$D:$D,'[1]daily break down'!$E:$E,"")</f>
        <v>Yaounde</v>
      </c>
      <c r="D932" s="1" t="s">
        <v>11</v>
      </c>
      <c r="E932" s="1" t="s">
        <v>12</v>
      </c>
      <c r="F932" s="3" t="s">
        <v>37</v>
      </c>
      <c r="G932" s="1" t="s">
        <v>38</v>
      </c>
      <c r="H932" s="29" t="str">
        <f>_xlfn.XLOOKUP(B932,[2]CALCULATION!$B:$B,[2]CALCULATION!$H:$H,"")</f>
        <v>ZTE</v>
      </c>
      <c r="I932" s="26">
        <v>0</v>
      </c>
      <c r="J932" s="26">
        <v>0</v>
      </c>
      <c r="K932" s="26">
        <v>7.4591469696061745</v>
      </c>
      <c r="L932" s="26">
        <v>10.759082335282351</v>
      </c>
      <c r="M932" s="26">
        <v>0</v>
      </c>
      <c r="N932" s="26">
        <v>0</v>
      </c>
      <c r="O932" s="26">
        <v>0</v>
      </c>
      <c r="P932" s="114" t="s">
        <v>6364</v>
      </c>
      <c r="Q932" s="42" t="s">
        <v>5538</v>
      </c>
      <c r="R932" s="42"/>
      <c r="S932" s="41" t="str" cm="1">
        <f t="array" ref="S932">IFERROR(_xlfn.IFS(
U932="MPR ISSUE","PDH",
U932="BSS Hardware Issue","BSS",
U932="Sites strategiques, MLL, Pylone, etc.","ENVTECH",
U932="AKTIVCO DEFAUT GE &amp; POWER Cabinet","AKTIVCO",
U932="AKTIVCO Coupure ENEO &amp; Baisse de tension","AKTIVCO GRID ONLY",
U932="Coupure ENEO &amp; Baisse de tension","IHS GRID ONLY",
U932="Defaut GE &amp; POWER Cabinet","IHS",
U932="Sharing","Partners",
U932="Sites strategiques &amp; DataCenter","SST &amp; DC",
U932="Exclu","Exclu",
U932="SAT","SAT",
U932="SPARE-ISSUE","SPARE-ISSUE",
U932="Fiber CAmtel","TRANS_FO_CAMTEL",
U932="Fiber AOF","Fiber AOF",
U932="Projet OCM (HUAWEI)","TRAVAUX-HUAWEI",
U932="Projet OCM (NOKIA)","TRAVAUX-NOKIA",
U932="ACCESS-ISSUE","ACCESS-ISSUE",
U932="Projet OCM (ZTE, NOKIA, autres projets)","TRAVAUX OCM",
U932="No root CAuse","No root cause",
U932="ODU HS","PDH",
U932="IP &amp; VLAN","PDH",
U932="Warehouse HUAWEI","SPARE-ISSUE",
U932="SPARE-HS","SPARE-ISSUE",
U932="Power Telco","BSS",U932="no impacts","no impacts"
),"")</f>
        <v>No root cause</v>
      </c>
      <c r="T932" s="41" t="str" cm="1">
        <f t="array" ref="T932">IFERROR(_xlfn.IFS(
U932="MPR ISSUE","TX ISSUE",
U932="BSS Hardware Issue","RAN ISSUE",
U932="Sites strategiques, MLL, Pylone, etc.","ENVTECH",
U932="AKTIVCO DEFAUT GE &amp; POWER Cabinet","POWER ISSUE",
U932="AKTIVCO Coupure ENEO &amp; Baisse de tension","POWER ISSUE",
U932="Coupure ENEO &amp; Baisse de tension","POWER ISSUE",
U932="Defaut GE &amp; POWER Cabinet","POWER ISSUE",
U932="Sharing","POWER ISSUE",
U932="Sites strategiques &amp; DataCenter","POWER ISSUE",
U932="Exclu","Exclu",
U932="SAT","TX ISSUE",
U932="SPARE-ISSUE","SPARE-ISSUE",
U932="Fiber CAmtel","TX ISSUE",
U932="Fiber AOF","TX ISSUE",
U932="Projet OCM (HUAWEI)","TRAVAUX-HUAWEI",
U932="Projet OCM (NOKIA)","TRAVAUX -NOKIA",
U932="ACCESS-ISSUE","ACCESS-ISSUE",
U932="Projet OCM (ZTE, NOKIA, autres projets)","TRAVAUX OCM",
U932="No root CAuse","No root cause",
U932="ODU HS","TX ISSUE",
U932="IP &amp; VLAN","TX ISSUE",
U932="Warehouse HUAWEI","SPARE-ISSUE",
U932="SPARE-HS","SPARE-ISSUE",
U932="Power Telco","RAN ISSUE",U932="no impacts","no impacts"
),"")</f>
        <v>No root cause</v>
      </c>
      <c r="U932" s="68" t="s">
        <v>5691</v>
      </c>
      <c r="V932" s="41" t="str" cm="1">
        <f t="array" ref="V932">IFERROR(_xlfn.IFS(
U932="MPR ISSUE","ACTIVE",
U932="BSS Hardware Issue","ACTIVE",
U932="Sites strategiques, MLL, Pylone, etc.","PASSIVE",
U932="AKTIVCO DEFAUT GE &amp; POWER Cabinet","PASSIVE",
U932="AKTIVCO Coupure ENEO &amp; Baisse de tension","PASSIVE",
U932="Coupure ENEO &amp; Baisse de tension","PASSIVE",
U932="Defaut GE &amp; POWER Cabinet","PASSIVE",
U932="Sharing","PASSIVE",
U932="Sites strategiques &amp; DataCenter","PASSIVE",
U932="Exclu","Exclu",
U932="SAT","ACTIVE",
U932="SPARE-ISSUE","SPARE-ISSUE",
U932="Fiber CAmtel","ACTIVE",
U932="Fiber AOF","ACTIVE",
U932="Projet OCM (HUAWEI)","PLANNED WORKS",
U932="Projet OCM (NOKIA)","PLANNED WORKS",
U932="ACCESS-ISSUE","ACCESS-ISSUE",
U932="Projet OCM (ZTE, NOKIA, autres projets)","PLANNED WORKS",
U932="No root CAuse","No root cause",
U932="ODU HS","ACTIVE",
U932="IP &amp; VLAN","ACTIVE",
U932="Warehouse HUAWEI","SPARE-ISSUE",
U932="SPARE-HS","SPARE-ISSUE",
U932="Power Telco","ACTIVE", U932="no impacts","no impacts"
),"")</f>
        <v>No root cause</v>
      </c>
      <c r="W932" s="113"/>
      <c r="X932" s="113"/>
      <c r="Y932" s="113"/>
      <c r="Z932" s="113"/>
      <c r="AA932" s="113"/>
      <c r="AB932" s="17" t="s">
        <v>5465</v>
      </c>
      <c r="AC932" s="17" t="str">
        <f>_xlfn.XLOOKUP(B932,'INCIDENT-04-27-2026'!E:E,'INCIDENT-04-27-2026'!F:F,"")</f>
        <v/>
      </c>
      <c r="AD932" s="9"/>
      <c r="AE932" s="7" t="s">
        <v>5465</v>
      </c>
      <c r="AF932" s="6" t="str">
        <f>_xlfn.XLOOKUP(B932,'[13]Input_27-04'!$B:$B,'[13]Input_27-04'!$M:$M,"")</f>
        <v/>
      </c>
      <c r="AG932" s="7"/>
      <c r="AH932" s="3"/>
      <c r="AI932" s="18" t="str">
        <f>_xlfn.XLOOKUP(B932,'[3]Cells Huawei 27042026 10h'!$B:$B,'[3]Cells Huawei 27042026 10h'!$T:$T,"")</f>
        <v/>
      </c>
      <c r="AJ932" s="18" t="str">
        <f>_xlfn.XLOOKUP(B932,'[3]Cells Huawei 27042026 15h'!$B:$B,'[3]Cells Huawei 27042026 15h'!$T:$T,"")</f>
        <v/>
      </c>
      <c r="AK932" s="18" t="str">
        <f>_xlfn.XLOOKUP(B932,'[4]cells down 27042026 11h28'!$B:$B,'[4]cells down 27042026 11h28'!$R:$R,"")</f>
        <v/>
      </c>
      <c r="AL932" s="18" t="str">
        <f>_xlfn.XLOOKUP(B932,'[4]cells down 27042026 18h01'!$B:$B,'[4]cells down 27042026 18h01'!$R:$R,"")</f>
        <v/>
      </c>
      <c r="AM932" s="18" t="str">
        <f>_xlfn.XLOOKUP(B932,'[5]cell downs 27042026 11h'!$B:$B,'[5]cell downs 27042026 11h'!$R:$R,"")</f>
        <v/>
      </c>
      <c r="AN932" s="18" t="str">
        <f>_xlfn.XLOOKUP(B932,'[5]cell downs 27042026 17h40'!$B:$B,'[5]cell downs 27042026 17h40'!$R:$R,"")</f>
        <v/>
      </c>
      <c r="AO932" s="18" t="str">
        <f>_xlfn.XLOOKUP(B932,'[6]ALL SITES DOWN'!$D:$D,'[6]ALL SITES DOWN'!$J:$J,"")</f>
        <v/>
      </c>
      <c r="AP932" s="18" t="str">
        <f>_xlfn.XLOOKUP(B932,'[7]ALL SITES DOWN'!$D:$D,'[7]ALL SITES DOWN'!$J:$J,"")</f>
        <v/>
      </c>
      <c r="AQ932" s="9" t="str">
        <f>_xlfn.XLOOKUP(B932,[8]sheet1!$AC:$AC,[8]sheet1!$AF:$AF,"")</f>
        <v/>
      </c>
      <c r="AR932" s="14"/>
      <c r="AS932" s="14" t="s">
        <v>5465</v>
      </c>
      <c r="AT932" s="14" t="str">
        <f>_xlfn.XLOOKUP(B932,'[9]cell downs 18042026 17h'!$B:$B,'[9]cell downs 18042026 17h'!$B:$B,"")</f>
        <v/>
      </c>
      <c r="AU932" s="14" t="str">
        <f>_xlfn.XLOOKUP(B932,'[10]Cells Huawei 19042026 15h'!$B:$B,'[10]Cells Huawei 19042026 15h'!$B:$B,"")</f>
        <v/>
      </c>
      <c r="AV932" s="9" t="str">
        <f>_xlfn.XLOOKUP(B932,'[11]cells down 19042026 9H40'!$B:$B,'[11]cells down 19042026 9H40'!$B:$B,"")</f>
        <v/>
      </c>
    </row>
    <row r="933" spans="1:48" hidden="1" x14ac:dyDescent="0.3">
      <c r="A933" s="1" t="s">
        <v>745</v>
      </c>
      <c r="B933" s="8" t="s">
        <v>746</v>
      </c>
      <c r="C933" s="3" t="str">
        <f>_xlfn.XLOOKUP(B933,'[1]daily break down'!$D:$D,'[1]daily break down'!$E:$E,"")</f>
        <v>Yaounde</v>
      </c>
      <c r="D933" s="1" t="s">
        <v>11</v>
      </c>
      <c r="E933" s="1" t="s">
        <v>145</v>
      </c>
      <c r="F933" s="3" t="s">
        <v>37</v>
      </c>
      <c r="G933" s="1" t="s">
        <v>38</v>
      </c>
      <c r="H933" s="29" t="str">
        <f>_xlfn.XLOOKUP(B933,[2]CALCULATION!$B:$B,[2]CALCULATION!$H:$H,"")</f>
        <v>ZTE</v>
      </c>
      <c r="I933" s="26">
        <v>0</v>
      </c>
      <c r="J933" s="26">
        <v>5.4716415120722068</v>
      </c>
      <c r="K933" s="26">
        <v>7.311151489728422</v>
      </c>
      <c r="L933" s="26">
        <v>0</v>
      </c>
      <c r="M933" s="26">
        <v>0</v>
      </c>
      <c r="N933" s="26">
        <v>0</v>
      </c>
      <c r="O933" s="26">
        <v>0</v>
      </c>
      <c r="P933" s="114" t="s">
        <v>6364</v>
      </c>
      <c r="Q933" s="42" t="s">
        <v>5538</v>
      </c>
      <c r="R933" s="42"/>
      <c r="S933" s="41" t="str" cm="1">
        <f t="array" ref="S933">IFERROR(_xlfn.IFS(
U933="MPR ISSUE","PDH",
U933="BSS Hardware Issue","BSS",
U933="Sites strategiques, MLL, Pylone, etc.","ENVTECH",
U933="AKTIVCO DEFAUT GE &amp; POWER Cabinet","AKTIVCO",
U933="AKTIVCO Coupure ENEO &amp; Baisse de tension","AKTIVCO GRID ONLY",
U933="Coupure ENEO &amp; Baisse de tension","IHS GRID ONLY",
U933="Defaut GE &amp; POWER Cabinet","IHS",
U933="Sharing","Partners",
U933="Sites strategiques &amp; DataCenter","SST &amp; DC",
U933="Exclu","Exclu",
U933="SAT","SAT",
U933="SPARE-ISSUE","SPARE-ISSUE",
U933="Fiber CAmtel","TRANS_FO_CAMTEL",
U933="Fiber AOF","Fiber AOF",
U933="Projet OCM (HUAWEI)","TRAVAUX-HUAWEI",
U933="Projet OCM (NOKIA)","TRAVAUX-NOKIA",
U933="ACCESS-ISSUE","ACCESS-ISSUE",
U933="Projet OCM (ZTE, NOKIA, autres projets)","TRAVAUX OCM",
U933="No root CAuse","No root cause",
U933="ODU HS","PDH",
U933="IP &amp; VLAN","PDH",
U933="Warehouse HUAWEI","SPARE-ISSUE",
U933="SPARE-HS","SPARE-ISSUE",
U933="Power Telco","BSS",U933="no impacts","no impacts"
),"")</f>
        <v>No root cause</v>
      </c>
      <c r="T933" s="41" t="str" cm="1">
        <f t="array" ref="T933">IFERROR(_xlfn.IFS(
U933="MPR ISSUE","TX ISSUE",
U933="BSS Hardware Issue","RAN ISSUE",
U933="Sites strategiques, MLL, Pylone, etc.","ENVTECH",
U933="AKTIVCO DEFAUT GE &amp; POWER Cabinet","POWER ISSUE",
U933="AKTIVCO Coupure ENEO &amp; Baisse de tension","POWER ISSUE",
U933="Coupure ENEO &amp; Baisse de tension","POWER ISSUE",
U933="Defaut GE &amp; POWER Cabinet","POWER ISSUE",
U933="Sharing","POWER ISSUE",
U933="Sites strategiques &amp; DataCenter","POWER ISSUE",
U933="Exclu","Exclu",
U933="SAT","TX ISSUE",
U933="SPARE-ISSUE","SPARE-ISSUE",
U933="Fiber CAmtel","TX ISSUE",
U933="Fiber AOF","TX ISSUE",
U933="Projet OCM (HUAWEI)","TRAVAUX-HUAWEI",
U933="Projet OCM (NOKIA)","TRAVAUX -NOKIA",
U933="ACCESS-ISSUE","ACCESS-ISSUE",
U933="Projet OCM (ZTE, NOKIA, autres projets)","TRAVAUX OCM",
U933="No root CAuse","No root cause",
U933="ODU HS","TX ISSUE",
U933="IP &amp; VLAN","TX ISSUE",
U933="Warehouse HUAWEI","SPARE-ISSUE",
U933="SPARE-HS","SPARE-ISSUE",
U933="Power Telco","RAN ISSUE",U933="no impacts","no impacts"
),"")</f>
        <v>No root cause</v>
      </c>
      <c r="U933" s="68" t="s">
        <v>5691</v>
      </c>
      <c r="V933" s="41" t="str" cm="1">
        <f t="array" ref="V933">IFERROR(_xlfn.IFS(
U933="MPR ISSUE","ACTIVE",
U933="BSS Hardware Issue","ACTIVE",
U933="Sites strategiques, MLL, Pylone, etc.","PASSIVE",
U933="AKTIVCO DEFAUT GE &amp; POWER Cabinet","PASSIVE",
U933="AKTIVCO Coupure ENEO &amp; Baisse de tension","PASSIVE",
U933="Coupure ENEO &amp; Baisse de tension","PASSIVE",
U933="Defaut GE &amp; POWER Cabinet","PASSIVE",
U933="Sharing","PASSIVE",
U933="Sites strategiques &amp; DataCenter","PASSIVE",
U933="Exclu","Exclu",
U933="SAT","ACTIVE",
U933="SPARE-ISSUE","SPARE-ISSUE",
U933="Fiber CAmtel","ACTIVE",
U933="Fiber AOF","ACTIVE",
U933="Projet OCM (HUAWEI)","PLANNED WORKS",
U933="Projet OCM (NOKIA)","PLANNED WORKS",
U933="ACCESS-ISSUE","ACCESS-ISSUE",
U933="Projet OCM (ZTE, NOKIA, autres projets)","PLANNED WORKS",
U933="No root CAuse","No root cause",
U933="ODU HS","ACTIVE",
U933="IP &amp; VLAN","ACTIVE",
U933="Warehouse HUAWEI","SPARE-ISSUE",
U933="SPARE-HS","SPARE-ISSUE",
U933="Power Telco","ACTIVE", U933="no impacts","no impacts"
),"")</f>
        <v>No root cause</v>
      </c>
      <c r="W933" s="113"/>
      <c r="X933" s="113"/>
      <c r="Y933" s="113"/>
      <c r="Z933" s="113"/>
      <c r="AA933" s="113"/>
      <c r="AB933" s="17" t="s">
        <v>5465</v>
      </c>
      <c r="AC933" s="17" t="str">
        <f>_xlfn.XLOOKUP(B933,'INCIDENT-04-27-2026'!E:E,'INCIDENT-04-27-2026'!F:F,"")</f>
        <v/>
      </c>
      <c r="AD933" s="9"/>
      <c r="AE933" s="7" t="s">
        <v>5465</v>
      </c>
      <c r="AF933" s="6" t="str">
        <f>_xlfn.XLOOKUP(B933,'[13]Input_27-04'!$B:$B,'[13]Input_27-04'!$M:$M,"")</f>
        <v/>
      </c>
      <c r="AG933" s="7"/>
      <c r="AH933" s="3"/>
      <c r="AI933" s="18" t="str">
        <f>_xlfn.XLOOKUP(B933,'[3]Cells Huawei 27042026 10h'!$B:$B,'[3]Cells Huawei 27042026 10h'!$T:$T,"")</f>
        <v/>
      </c>
      <c r="AJ933" s="18" t="str">
        <f>_xlfn.XLOOKUP(B933,'[3]Cells Huawei 27042026 15h'!$B:$B,'[3]Cells Huawei 27042026 15h'!$T:$T,"")</f>
        <v/>
      </c>
      <c r="AK933" s="18" t="str">
        <f>_xlfn.XLOOKUP(B933,'[4]cells down 27042026 11h28'!$B:$B,'[4]cells down 27042026 11h28'!$R:$R,"")</f>
        <v/>
      </c>
      <c r="AL933" s="18" t="str">
        <f>_xlfn.XLOOKUP(B933,'[4]cells down 27042026 18h01'!$B:$B,'[4]cells down 27042026 18h01'!$R:$R,"")</f>
        <v/>
      </c>
      <c r="AM933" s="18" t="str">
        <f>_xlfn.XLOOKUP(B933,'[5]cell downs 27042026 11h'!$B:$B,'[5]cell downs 27042026 11h'!$R:$R,"")</f>
        <v/>
      </c>
      <c r="AN933" s="18" t="str">
        <f>_xlfn.XLOOKUP(B933,'[5]cell downs 27042026 17h40'!$B:$B,'[5]cell downs 27042026 17h40'!$R:$R,"")</f>
        <v/>
      </c>
      <c r="AO933" s="18" t="str">
        <f>_xlfn.XLOOKUP(B933,'[6]ALL SITES DOWN'!$D:$D,'[6]ALL SITES DOWN'!$J:$J,"")</f>
        <v/>
      </c>
      <c r="AP933" s="18" t="str">
        <f>_xlfn.XLOOKUP(B933,'[7]ALL SITES DOWN'!$D:$D,'[7]ALL SITES DOWN'!$J:$J,"")</f>
        <v/>
      </c>
      <c r="AQ933" s="9" t="str">
        <f>_xlfn.XLOOKUP(B933,[8]sheet1!$AC:$AC,[8]sheet1!$AF:$AF,"")</f>
        <v/>
      </c>
      <c r="AR933" s="14"/>
      <c r="AS933" s="14" t="s">
        <v>5465</v>
      </c>
      <c r="AT933" s="14" t="str">
        <f>_xlfn.XLOOKUP(B933,'[9]cell downs 18042026 17h'!$B:$B,'[9]cell downs 18042026 17h'!$B:$B,"")</f>
        <v/>
      </c>
      <c r="AU933" s="14" t="str">
        <f>_xlfn.XLOOKUP(B933,'[10]Cells Huawei 19042026 15h'!$B:$B,'[10]Cells Huawei 19042026 15h'!$B:$B,"")</f>
        <v/>
      </c>
      <c r="AV933" s="9" t="str">
        <f>_xlfn.XLOOKUP(B933,'[11]cells down 19042026 9H40'!$B:$B,'[11]cells down 19042026 9H40'!$B:$B,"")</f>
        <v/>
      </c>
    </row>
    <row r="934" spans="1:48" hidden="1" x14ac:dyDescent="0.3">
      <c r="A934" s="1" t="s">
        <v>1611</v>
      </c>
      <c r="B934" s="1" t="s">
        <v>1612</v>
      </c>
      <c r="C934" s="3" t="str">
        <f>_xlfn.XLOOKUP(B934,'[1]daily break down'!$D:$D,'[1]daily break down'!$E:$E,"")</f>
        <v>Douala</v>
      </c>
      <c r="D934" s="1" t="s">
        <v>11</v>
      </c>
      <c r="E934" s="1" t="s">
        <v>12</v>
      </c>
      <c r="F934" s="3" t="s">
        <v>31</v>
      </c>
      <c r="G934" s="1" t="s">
        <v>32</v>
      </c>
      <c r="H934" s="29" t="str">
        <f>_xlfn.XLOOKUP(B934,[2]CALCULATION!$B:$B,[2]CALCULATION!$H:$H,"")</f>
        <v>ZTE</v>
      </c>
      <c r="I934" s="26">
        <v>0</v>
      </c>
      <c r="J934" s="26">
        <v>0</v>
      </c>
      <c r="K934" s="26">
        <v>7.2957776522188258</v>
      </c>
      <c r="L934" s="26">
        <v>0</v>
      </c>
      <c r="M934" s="26">
        <v>0</v>
      </c>
      <c r="N934" s="26">
        <v>0</v>
      </c>
      <c r="O934" s="26">
        <v>0</v>
      </c>
      <c r="P934" s="114" t="s">
        <v>6364</v>
      </c>
      <c r="Q934" s="42" t="s">
        <v>5538</v>
      </c>
      <c r="R934" s="42"/>
      <c r="S934" s="41" t="str" cm="1">
        <f t="array" ref="S934">IFERROR(_xlfn.IFS(
U934="MPR ISSUE","PDH",
U934="BSS Hardware Issue","BSS",
U934="Sites strategiques, MLL, Pylone, etc.","ENVTECH",
U934="AKTIVCO DEFAUT GE &amp; POWER Cabinet","AKTIVCO",
U934="AKTIVCO Coupure ENEO &amp; Baisse de tension","AKTIVCO GRID ONLY",
U934="Coupure ENEO &amp; Baisse de tension","IHS GRID ONLY",
U934="Defaut GE &amp; POWER Cabinet","IHS",
U934="Sharing","Partners",
U934="Sites strategiques &amp; DataCenter","SST &amp; DC",
U934="Exclu","Exclu",
U934="SAT","SAT",
U934="SPARE-ISSUE","SPARE-ISSUE",
U934="Fiber CAmtel","TRANS_FO_CAMTEL",
U934="Fiber AOF","Fiber AOF",
U934="Projet OCM (HUAWEI)","TRAVAUX-HUAWEI",
U934="Projet OCM (NOKIA)","TRAVAUX-NOKIA",
U934="ACCESS-ISSUE","ACCESS-ISSUE",
U934="Projet OCM (ZTE, NOKIA, autres projets)","TRAVAUX OCM",
U934="No root CAuse","No root cause",
U934="ODU HS","PDH",
U934="IP &amp; VLAN","PDH",
U934="Warehouse HUAWEI","SPARE-ISSUE",
U934="SPARE-HS","SPARE-ISSUE",
U934="Power Telco","BSS",U934="no impacts","no impacts"
),"")</f>
        <v>No root cause</v>
      </c>
      <c r="T934" s="41" t="str" cm="1">
        <f t="array" ref="T934">IFERROR(_xlfn.IFS(
U934="MPR ISSUE","TX ISSUE",
U934="BSS Hardware Issue","RAN ISSUE",
U934="Sites strategiques, MLL, Pylone, etc.","ENVTECH",
U934="AKTIVCO DEFAUT GE &amp; POWER Cabinet","POWER ISSUE",
U934="AKTIVCO Coupure ENEO &amp; Baisse de tension","POWER ISSUE",
U934="Coupure ENEO &amp; Baisse de tension","POWER ISSUE",
U934="Defaut GE &amp; POWER Cabinet","POWER ISSUE",
U934="Sharing","POWER ISSUE",
U934="Sites strategiques &amp; DataCenter","POWER ISSUE",
U934="Exclu","Exclu",
U934="SAT","TX ISSUE",
U934="SPARE-ISSUE","SPARE-ISSUE",
U934="Fiber CAmtel","TX ISSUE",
U934="Fiber AOF","TX ISSUE",
U934="Projet OCM (HUAWEI)","TRAVAUX-HUAWEI",
U934="Projet OCM (NOKIA)","TRAVAUX -NOKIA",
U934="ACCESS-ISSUE","ACCESS-ISSUE",
U934="Projet OCM (ZTE, NOKIA, autres projets)","TRAVAUX OCM",
U934="No root CAuse","No root cause",
U934="ODU HS","TX ISSUE",
U934="IP &amp; VLAN","TX ISSUE",
U934="Warehouse HUAWEI","SPARE-ISSUE",
U934="SPARE-HS","SPARE-ISSUE",
U934="Power Telco","RAN ISSUE",U934="no impacts","no impacts"
),"")</f>
        <v>No root cause</v>
      </c>
      <c r="U934" s="68" t="s">
        <v>5691</v>
      </c>
      <c r="V934" s="41" t="str" cm="1">
        <f t="array" ref="V934">IFERROR(_xlfn.IFS(
U934="MPR ISSUE","ACTIVE",
U934="BSS Hardware Issue","ACTIVE",
U934="Sites strategiques, MLL, Pylone, etc.","PASSIVE",
U934="AKTIVCO DEFAUT GE &amp; POWER Cabinet","PASSIVE",
U934="AKTIVCO Coupure ENEO &amp; Baisse de tension","PASSIVE",
U934="Coupure ENEO &amp; Baisse de tension","PASSIVE",
U934="Defaut GE &amp; POWER Cabinet","PASSIVE",
U934="Sharing","PASSIVE",
U934="Sites strategiques &amp; DataCenter","PASSIVE",
U934="Exclu","Exclu",
U934="SAT","ACTIVE",
U934="SPARE-ISSUE","SPARE-ISSUE",
U934="Fiber CAmtel","ACTIVE",
U934="Fiber AOF","ACTIVE",
U934="Projet OCM (HUAWEI)","PLANNED WORKS",
U934="Projet OCM (NOKIA)","PLANNED WORKS",
U934="ACCESS-ISSUE","ACCESS-ISSUE",
U934="Projet OCM (ZTE, NOKIA, autres projets)","PLANNED WORKS",
U934="No root CAuse","No root cause",
U934="ODU HS","ACTIVE",
U934="IP &amp; VLAN","ACTIVE",
U934="Warehouse HUAWEI","SPARE-ISSUE",
U934="SPARE-HS","SPARE-ISSUE",
U934="Power Telco","ACTIVE", U934="no impacts","no impacts"
),"")</f>
        <v>No root cause</v>
      </c>
      <c r="W934" s="113"/>
      <c r="X934" s="113"/>
      <c r="Y934" s="113"/>
      <c r="Z934" s="113"/>
      <c r="AA934" s="113"/>
      <c r="AB934" s="17" t="s">
        <v>5465</v>
      </c>
      <c r="AC934" s="17" t="str">
        <f>_xlfn.XLOOKUP(B934,'INCIDENT-04-27-2026'!E:E,'INCIDENT-04-27-2026'!F:F,"")</f>
        <v/>
      </c>
      <c r="AD934" s="9"/>
      <c r="AE934" s="7" t="s">
        <v>5465</v>
      </c>
      <c r="AF934" s="6" t="str">
        <f>_xlfn.XLOOKUP(B934,'[13]Input_27-04'!$B:$B,'[13]Input_27-04'!$M:$M,"")</f>
        <v/>
      </c>
      <c r="AG934" s="7"/>
      <c r="AH934" s="3"/>
      <c r="AI934" s="18" t="str">
        <f>_xlfn.XLOOKUP(B934,'[3]Cells Huawei 27042026 10h'!$B:$B,'[3]Cells Huawei 27042026 10h'!$T:$T,"")</f>
        <v/>
      </c>
      <c r="AJ934" s="18" t="str">
        <f>_xlfn.XLOOKUP(B934,'[3]Cells Huawei 27042026 15h'!$B:$B,'[3]Cells Huawei 27042026 15h'!$T:$T,"")</f>
        <v/>
      </c>
      <c r="AK934" s="18" t="str">
        <f>_xlfn.XLOOKUP(B934,'[4]cells down 27042026 11h28'!$B:$B,'[4]cells down 27042026 11h28'!$R:$R,"")</f>
        <v/>
      </c>
      <c r="AL934" s="18" t="str">
        <f>_xlfn.XLOOKUP(B934,'[4]cells down 27042026 18h01'!$B:$B,'[4]cells down 27042026 18h01'!$R:$R,"")</f>
        <v/>
      </c>
      <c r="AM934" s="18" t="str">
        <f>_xlfn.XLOOKUP(B934,'[5]cell downs 27042026 11h'!$B:$B,'[5]cell downs 27042026 11h'!$R:$R,"")</f>
        <v/>
      </c>
      <c r="AN934" s="18" t="str">
        <f>_xlfn.XLOOKUP(B934,'[5]cell downs 27042026 17h40'!$B:$B,'[5]cell downs 27042026 17h40'!$R:$R,"")</f>
        <v/>
      </c>
      <c r="AO934" s="18" t="str">
        <f>_xlfn.XLOOKUP(B934,'[6]ALL SITES DOWN'!$D:$D,'[6]ALL SITES DOWN'!$J:$J,"")</f>
        <v/>
      </c>
      <c r="AP934" s="18" t="str">
        <f>_xlfn.XLOOKUP(B934,'[7]ALL SITES DOWN'!$D:$D,'[7]ALL SITES DOWN'!$J:$J,"")</f>
        <v/>
      </c>
      <c r="AQ934" s="9" t="str">
        <f>_xlfn.XLOOKUP(B934,[8]sheet1!$AC:$AC,[8]sheet1!$AF:$AF,"")</f>
        <v/>
      </c>
      <c r="AR934" s="14"/>
      <c r="AS934" s="14" t="s">
        <v>5465</v>
      </c>
      <c r="AT934" s="14" t="str">
        <f>_xlfn.XLOOKUP(B934,'[9]cell downs 18042026 17h'!$B:$B,'[9]cell downs 18042026 17h'!$B:$B,"")</f>
        <v/>
      </c>
      <c r="AU934" s="14" t="str">
        <f>_xlfn.XLOOKUP(B934,'[10]Cells Huawei 19042026 15h'!$B:$B,'[10]Cells Huawei 19042026 15h'!$B:$B,"")</f>
        <v/>
      </c>
      <c r="AV934" s="9" t="str">
        <f>_xlfn.XLOOKUP(B934,'[11]cells down 19042026 9H40'!$B:$B,'[11]cells down 19042026 9H40'!$B:$B,"")</f>
        <v/>
      </c>
    </row>
    <row r="935" spans="1:48" hidden="1" x14ac:dyDescent="0.3">
      <c r="A935" s="1" t="s">
        <v>2035</v>
      </c>
      <c r="B935" s="8" t="s">
        <v>2036</v>
      </c>
      <c r="C935" s="3" t="str">
        <f>_xlfn.XLOOKUP(B935,'[1]daily break down'!$D:$D,'[1]daily break down'!$E:$E,"")</f>
        <v>CENTRE</v>
      </c>
      <c r="D935" s="1" t="s">
        <v>21</v>
      </c>
      <c r="E935" s="1" t="s">
        <v>36</v>
      </c>
      <c r="F935" s="3" t="s">
        <v>37</v>
      </c>
      <c r="G935" s="1" t="s">
        <v>2037</v>
      </c>
      <c r="H935" s="28" t="str">
        <f>_xlfn.XLOOKUP(B935,[2]CALCULATION!$B:$B,[2]CALCULATION!$H:$H,"")</f>
        <v>NOKIA</v>
      </c>
      <c r="I935" s="26">
        <v>9.010014039773651</v>
      </c>
      <c r="J935" s="26">
        <v>0</v>
      </c>
      <c r="K935" s="26">
        <v>7.2469991645417187</v>
      </c>
      <c r="L935" s="26">
        <v>15.14214200717398</v>
      </c>
      <c r="M935" s="26">
        <v>0</v>
      </c>
      <c r="N935" s="26">
        <v>0</v>
      </c>
      <c r="O935" s="26">
        <v>0</v>
      </c>
      <c r="P935" s="114" t="s">
        <v>6364</v>
      </c>
      <c r="Q935" s="42" t="s">
        <v>5538</v>
      </c>
      <c r="R935" s="42"/>
      <c r="S935" s="41" t="str" cm="1">
        <f t="array" ref="S935">IFERROR(_xlfn.IFS(
U935="MPR ISSUE","PDH",
U935="BSS Hardware Issue","BSS",
U935="Sites strategiques, MLL, Pylone, etc.","ENVTECH",
U935="AKTIVCO DEFAUT GE &amp; POWER Cabinet","AKTIVCO",
U935="AKTIVCO Coupure ENEO &amp; Baisse de tension","AKTIVCO GRID ONLY",
U935="Coupure ENEO &amp; Baisse de tension","IHS GRID ONLY",
U935="Defaut GE &amp; POWER Cabinet","IHS",
U935="Sharing","Partners",
U935="Sites strategiques &amp; DataCenter","SST &amp; DC",
U935="Exclu","Exclu",
U935="SAT","SAT",
U935="SPARE-ISSUE","SPARE-ISSUE",
U935="Fiber CAmtel","TRANS_FO_CAMTEL",
U935="Fiber AOF","Fiber AOF",
U935="Projet OCM (HUAWEI)","TRAVAUX-HUAWEI",
U935="Projet OCM (NOKIA)","TRAVAUX-NOKIA",
U935="ACCESS-ISSUE","ACCESS-ISSUE",
U935="Projet OCM (ZTE, NOKIA, autres projets)","TRAVAUX OCM",
U935="No root CAuse","No root cause",
U935="ODU HS","PDH",
U935="IP &amp; VLAN","PDH",
U935="Warehouse HUAWEI","SPARE-ISSUE",
U935="SPARE-HS","SPARE-ISSUE",
U935="Power Telco","BSS",U935="no impacts","no impacts"
),"")</f>
        <v>No root cause</v>
      </c>
      <c r="T935" s="41" t="str" cm="1">
        <f t="array" ref="T935">IFERROR(_xlfn.IFS(
U935="MPR ISSUE","TX ISSUE",
U935="BSS Hardware Issue","RAN ISSUE",
U935="Sites strategiques, MLL, Pylone, etc.","ENVTECH",
U935="AKTIVCO DEFAUT GE &amp; POWER Cabinet","POWER ISSUE",
U935="AKTIVCO Coupure ENEO &amp; Baisse de tension","POWER ISSUE",
U935="Coupure ENEO &amp; Baisse de tension","POWER ISSUE",
U935="Defaut GE &amp; POWER Cabinet","POWER ISSUE",
U935="Sharing","POWER ISSUE",
U935="Sites strategiques &amp; DataCenter","POWER ISSUE",
U935="Exclu","Exclu",
U935="SAT","TX ISSUE",
U935="SPARE-ISSUE","SPARE-ISSUE",
U935="Fiber CAmtel","TX ISSUE",
U935="Fiber AOF","TX ISSUE",
U935="Projet OCM (HUAWEI)","TRAVAUX-HUAWEI",
U935="Projet OCM (NOKIA)","TRAVAUX -NOKIA",
U935="ACCESS-ISSUE","ACCESS-ISSUE",
U935="Projet OCM (ZTE, NOKIA, autres projets)","TRAVAUX OCM",
U935="No root CAuse","No root cause",
U935="ODU HS","TX ISSUE",
U935="IP &amp; VLAN","TX ISSUE",
U935="Warehouse HUAWEI","SPARE-ISSUE",
U935="SPARE-HS","SPARE-ISSUE",
U935="Power Telco","RAN ISSUE",U935="no impacts","no impacts"
),"")</f>
        <v>No root cause</v>
      </c>
      <c r="U935" s="68" t="s">
        <v>5691</v>
      </c>
      <c r="V935" s="41" t="str" cm="1">
        <f t="array" ref="V935">IFERROR(_xlfn.IFS(
U935="MPR ISSUE","ACTIVE",
U935="BSS Hardware Issue","ACTIVE",
U935="Sites strategiques, MLL, Pylone, etc.","PASSIVE",
U935="AKTIVCO DEFAUT GE &amp; POWER Cabinet","PASSIVE",
U935="AKTIVCO Coupure ENEO &amp; Baisse de tension","PASSIVE",
U935="Coupure ENEO &amp; Baisse de tension","PASSIVE",
U935="Defaut GE &amp; POWER Cabinet","PASSIVE",
U935="Sharing","PASSIVE",
U935="Sites strategiques &amp; DataCenter","PASSIVE",
U935="Exclu","Exclu",
U935="SAT","ACTIVE",
U935="SPARE-ISSUE","SPARE-ISSUE",
U935="Fiber CAmtel","ACTIVE",
U935="Fiber AOF","ACTIVE",
U935="Projet OCM (HUAWEI)","PLANNED WORKS",
U935="Projet OCM (NOKIA)","PLANNED WORKS",
U935="ACCESS-ISSUE","ACCESS-ISSUE",
U935="Projet OCM (ZTE, NOKIA, autres projets)","PLANNED WORKS",
U935="No root CAuse","No root cause",
U935="ODU HS","ACTIVE",
U935="IP &amp; VLAN","ACTIVE",
U935="Warehouse HUAWEI","SPARE-ISSUE",
U935="SPARE-HS","SPARE-ISSUE",
U935="Power Telco","ACTIVE", U935="no impacts","no impacts"
),"")</f>
        <v>No root cause</v>
      </c>
      <c r="W935" s="113"/>
      <c r="X935" s="113"/>
      <c r="Y935" s="113"/>
      <c r="Z935" s="113"/>
      <c r="AA935" s="113"/>
      <c r="AB935" s="17" t="s">
        <v>5465</v>
      </c>
      <c r="AC935" s="17" t="str">
        <f>_xlfn.XLOOKUP(B935,'INCIDENT-04-27-2026'!E:E,'INCIDENT-04-27-2026'!F:F,"")</f>
        <v/>
      </c>
      <c r="AD935" s="9"/>
      <c r="AE935" s="7" t="s">
        <v>5465</v>
      </c>
      <c r="AF935" s="6" t="str">
        <f>_xlfn.XLOOKUP(B935,'[13]Input_27-04'!$B:$B,'[13]Input_27-04'!$M:$M,"")</f>
        <v/>
      </c>
      <c r="AG935" s="7"/>
      <c r="AH935" s="3"/>
      <c r="AI935" s="18" t="str">
        <f>_xlfn.XLOOKUP(B935,'[3]Cells Huawei 27042026 10h'!$B:$B,'[3]Cells Huawei 27042026 10h'!$T:$T,"")</f>
        <v/>
      </c>
      <c r="AJ935" s="18" t="str">
        <f>_xlfn.XLOOKUP(B935,'[3]Cells Huawei 27042026 15h'!$B:$B,'[3]Cells Huawei 27042026 15h'!$T:$T,"")</f>
        <v/>
      </c>
      <c r="AK935" s="18" t="str">
        <f>_xlfn.XLOOKUP(B935,'[4]cells down 27042026 11h28'!$B:$B,'[4]cells down 27042026 11h28'!$R:$R,"")</f>
        <v/>
      </c>
      <c r="AL935" s="18" t="str">
        <f>_xlfn.XLOOKUP(B935,'[4]cells down 27042026 18h01'!$B:$B,'[4]cells down 27042026 18h01'!$R:$R,"")</f>
        <v/>
      </c>
      <c r="AM935" s="18" t="str">
        <f>_xlfn.XLOOKUP(B935,'[5]cell downs 27042026 11h'!$B:$B,'[5]cell downs 27042026 11h'!$R:$R,"")</f>
        <v/>
      </c>
      <c r="AN935" s="18" t="str">
        <f>_xlfn.XLOOKUP(B935,'[5]cell downs 27042026 17h40'!$B:$B,'[5]cell downs 27042026 17h40'!$R:$R,"")</f>
        <v/>
      </c>
      <c r="AO935" s="18" t="str">
        <f>_xlfn.XLOOKUP(B935,'[6]ALL SITES DOWN'!$D:$D,'[6]ALL SITES DOWN'!$J:$J,"")</f>
        <v/>
      </c>
      <c r="AP935" s="18" t="str">
        <f>_xlfn.XLOOKUP(B935,'[7]ALL SITES DOWN'!$D:$D,'[7]ALL SITES DOWN'!$J:$J,"")</f>
        <v/>
      </c>
      <c r="AQ935" s="9" t="str">
        <f>_xlfn.XLOOKUP(B935,[8]sheet1!$AC:$AC,[8]sheet1!$AF:$AF,"")</f>
        <v/>
      </c>
      <c r="AR935" s="14"/>
      <c r="AS935" s="14" t="s">
        <v>5465</v>
      </c>
      <c r="AT935" s="14" t="str">
        <f>_xlfn.XLOOKUP(B935,'[9]cell downs 18042026 17h'!$B:$B,'[9]cell downs 18042026 17h'!$B:$B,"")</f>
        <v/>
      </c>
      <c r="AU935" s="14" t="str">
        <f>_xlfn.XLOOKUP(B935,'[10]Cells Huawei 19042026 15h'!$B:$B,'[10]Cells Huawei 19042026 15h'!$B:$B,"")</f>
        <v/>
      </c>
      <c r="AV935" s="9" t="str">
        <f>_xlfn.XLOOKUP(B935,'[11]cells down 19042026 9H40'!$B:$B,'[11]cells down 19042026 9H40'!$B:$B,"")</f>
        <v/>
      </c>
    </row>
    <row r="936" spans="1:48" hidden="1" x14ac:dyDescent="0.3">
      <c r="A936" s="3" t="s">
        <v>340</v>
      </c>
      <c r="B936" s="3" t="s">
        <v>341</v>
      </c>
      <c r="C936" s="3" t="str">
        <f>_xlfn.XLOOKUP(B936,'[1]daily break down'!$D:$D,'[1]daily break down'!$E:$E,"")</f>
        <v>Douala</v>
      </c>
      <c r="D936" s="3" t="s">
        <v>113</v>
      </c>
      <c r="E936" s="3" t="s">
        <v>12</v>
      </c>
      <c r="F936" s="3" t="s">
        <v>31</v>
      </c>
      <c r="G936" s="3" t="s">
        <v>32</v>
      </c>
      <c r="H936" s="29" t="str">
        <f>_xlfn.XLOOKUP(B936,[2]CALCULATION!$B:$B,[2]CALCULATION!$H:$H,"")</f>
        <v>ZTE</v>
      </c>
      <c r="I936" s="26">
        <v>0</v>
      </c>
      <c r="J936" s="26">
        <v>0.43084198691333336</v>
      </c>
      <c r="K936" s="26">
        <v>7.2008415303353281</v>
      </c>
      <c r="L936" s="26">
        <v>5.6169974003589846</v>
      </c>
      <c r="M936" s="26">
        <v>1.15403657760542</v>
      </c>
      <c r="N936" s="26">
        <v>0</v>
      </c>
      <c r="O936" s="26">
        <v>0</v>
      </c>
      <c r="P936" s="114" t="s">
        <v>6364</v>
      </c>
      <c r="Q936" s="42" t="s">
        <v>5538</v>
      </c>
      <c r="R936" s="42"/>
      <c r="S936" s="41" t="str" cm="1">
        <f t="array" ref="S936">IFERROR(_xlfn.IFS(
U936="MPR ISSUE","PDH",
U936="BSS Hardware Issue","BSS",
U936="Sites strategiques, MLL, Pylone, etc.","ENVTECH",
U936="AKTIVCO DEFAUT GE &amp; POWER Cabinet","AKTIVCO",
U936="AKTIVCO Coupure ENEO &amp; Baisse de tension","AKTIVCO GRID ONLY",
U936="Coupure ENEO &amp; Baisse de tension","IHS GRID ONLY",
U936="Defaut GE &amp; POWER Cabinet","IHS",
U936="Sharing","Partners",
U936="Sites strategiques &amp; DataCenter","SST &amp; DC",
U936="Exclu","Exclu",
U936="SAT","SAT",
U936="SPARE-ISSUE","SPARE-ISSUE",
U936="Fiber CAmtel","TRANS_FO_CAMTEL",
U936="Fiber AOF","Fiber AOF",
U936="Projet OCM (HUAWEI)","TRAVAUX-HUAWEI",
U936="Projet OCM (NOKIA)","TRAVAUX-NOKIA",
U936="ACCESS-ISSUE","ACCESS-ISSUE",
U936="Projet OCM (ZTE, NOKIA, autres projets)","TRAVAUX OCM",
U936="No root CAuse","No root cause",
U936="ODU HS","PDH",
U936="IP &amp; VLAN","PDH",
U936="Warehouse HUAWEI","SPARE-ISSUE",
U936="SPARE-HS","SPARE-ISSUE",
U936="Power Telco","BSS",U936="no impacts","no impacts"
),"")</f>
        <v>No root cause</v>
      </c>
      <c r="T936" s="41" t="str" cm="1">
        <f t="array" ref="T936">IFERROR(_xlfn.IFS(
U936="MPR ISSUE","TX ISSUE",
U936="BSS Hardware Issue","RAN ISSUE",
U936="Sites strategiques, MLL, Pylone, etc.","ENVTECH",
U936="AKTIVCO DEFAUT GE &amp; POWER Cabinet","POWER ISSUE",
U936="AKTIVCO Coupure ENEO &amp; Baisse de tension","POWER ISSUE",
U936="Coupure ENEO &amp; Baisse de tension","POWER ISSUE",
U936="Defaut GE &amp; POWER Cabinet","POWER ISSUE",
U936="Sharing","POWER ISSUE",
U936="Sites strategiques &amp; DataCenter","POWER ISSUE",
U936="Exclu","Exclu",
U936="SAT","TX ISSUE",
U936="SPARE-ISSUE","SPARE-ISSUE",
U936="Fiber CAmtel","TX ISSUE",
U936="Fiber AOF","TX ISSUE",
U936="Projet OCM (HUAWEI)","TRAVAUX-HUAWEI",
U936="Projet OCM (NOKIA)","TRAVAUX -NOKIA",
U936="ACCESS-ISSUE","ACCESS-ISSUE",
U936="Projet OCM (ZTE, NOKIA, autres projets)","TRAVAUX OCM",
U936="No root CAuse","No root cause",
U936="ODU HS","TX ISSUE",
U936="IP &amp; VLAN","TX ISSUE",
U936="Warehouse HUAWEI","SPARE-ISSUE",
U936="SPARE-HS","SPARE-ISSUE",
U936="Power Telco","RAN ISSUE",U936="no impacts","no impacts"
),"")</f>
        <v>No root cause</v>
      </c>
      <c r="U936" s="68" t="s">
        <v>5691</v>
      </c>
      <c r="V936" s="41" t="str" cm="1">
        <f t="array" ref="V936">IFERROR(_xlfn.IFS(
U936="MPR ISSUE","ACTIVE",
U936="BSS Hardware Issue","ACTIVE",
U936="Sites strategiques, MLL, Pylone, etc.","PASSIVE",
U936="AKTIVCO DEFAUT GE &amp; POWER Cabinet","PASSIVE",
U936="AKTIVCO Coupure ENEO &amp; Baisse de tension","PASSIVE",
U936="Coupure ENEO &amp; Baisse de tension","PASSIVE",
U936="Defaut GE &amp; POWER Cabinet","PASSIVE",
U936="Sharing","PASSIVE",
U936="Sites strategiques &amp; DataCenter","PASSIVE",
U936="Exclu","Exclu",
U936="SAT","ACTIVE",
U936="SPARE-ISSUE","SPARE-ISSUE",
U936="Fiber CAmtel","ACTIVE",
U936="Fiber AOF","ACTIVE",
U936="Projet OCM (HUAWEI)","PLANNED WORKS",
U936="Projet OCM (NOKIA)","PLANNED WORKS",
U936="ACCESS-ISSUE","ACCESS-ISSUE",
U936="Projet OCM (ZTE, NOKIA, autres projets)","PLANNED WORKS",
U936="No root CAuse","No root cause",
U936="ODU HS","ACTIVE",
U936="IP &amp; VLAN","ACTIVE",
U936="Warehouse HUAWEI","SPARE-ISSUE",
U936="SPARE-HS","SPARE-ISSUE",
U936="Power Telco","ACTIVE", U936="no impacts","no impacts"
),"")</f>
        <v>No root cause</v>
      </c>
      <c r="W936" s="113"/>
      <c r="X936" s="113"/>
      <c r="Y936" s="113"/>
      <c r="Z936" s="113"/>
      <c r="AA936" s="113"/>
      <c r="AB936" s="17" t="s">
        <v>5465</v>
      </c>
      <c r="AC936" s="17" t="str">
        <f>_xlfn.XLOOKUP(B936,'INCIDENT-04-27-2026'!E:E,'INCIDENT-04-27-2026'!F:F,"")</f>
        <v/>
      </c>
      <c r="AD936" s="9"/>
      <c r="AE936" s="7" t="s">
        <v>5465</v>
      </c>
      <c r="AF936" s="6" t="str">
        <f>_xlfn.XLOOKUP(B936,'[13]Input_27-04'!$B:$B,'[13]Input_27-04'!$M:$M,"")</f>
        <v/>
      </c>
      <c r="AG936" s="7"/>
      <c r="AH936" s="3"/>
      <c r="AI936" s="18" t="str">
        <f>_xlfn.XLOOKUP(B936,'[3]Cells Huawei 27042026 10h'!$B:$B,'[3]Cells Huawei 27042026 10h'!$T:$T,"")</f>
        <v/>
      </c>
      <c r="AJ936" s="18" t="str">
        <f>_xlfn.XLOOKUP(B936,'[3]Cells Huawei 27042026 15h'!$B:$B,'[3]Cells Huawei 27042026 15h'!$T:$T,"")</f>
        <v/>
      </c>
      <c r="AK936" s="18" t="str">
        <f>_xlfn.XLOOKUP(B936,'[4]cells down 27042026 11h28'!$B:$B,'[4]cells down 27042026 11h28'!$R:$R,"")</f>
        <v/>
      </c>
      <c r="AL936" s="18" t="str">
        <f>_xlfn.XLOOKUP(B936,'[4]cells down 27042026 18h01'!$B:$B,'[4]cells down 27042026 18h01'!$R:$R,"")</f>
        <v/>
      </c>
      <c r="AM936" s="18" t="str">
        <f>_xlfn.XLOOKUP(B936,'[5]cell downs 27042026 11h'!$B:$B,'[5]cell downs 27042026 11h'!$R:$R,"")</f>
        <v/>
      </c>
      <c r="AN936" s="18" t="str">
        <f>_xlfn.XLOOKUP(B936,'[5]cell downs 27042026 17h40'!$B:$B,'[5]cell downs 27042026 17h40'!$R:$R,"")</f>
        <v/>
      </c>
      <c r="AO936" s="18" t="str">
        <f>_xlfn.XLOOKUP(B936,'[6]ALL SITES DOWN'!$D:$D,'[6]ALL SITES DOWN'!$J:$J,"")</f>
        <v/>
      </c>
      <c r="AP936" s="18" t="str">
        <f>_xlfn.XLOOKUP(B936,'[7]ALL SITES DOWN'!$D:$D,'[7]ALL SITES DOWN'!$J:$J,"")</f>
        <v/>
      </c>
      <c r="AQ936" s="9" t="str">
        <f>_xlfn.XLOOKUP(B936,[8]sheet1!$AC:$AC,[8]sheet1!$AF:$AF,"")</f>
        <v/>
      </c>
      <c r="AR936" s="14"/>
      <c r="AS936" s="14" t="s">
        <v>5465</v>
      </c>
      <c r="AT936" s="14" t="str">
        <f>_xlfn.XLOOKUP(B936,'[9]cell downs 18042026 17h'!$B:$B,'[9]cell downs 18042026 17h'!$B:$B,"")</f>
        <v/>
      </c>
      <c r="AU936" s="14" t="str">
        <f>_xlfn.XLOOKUP(B936,'[10]Cells Huawei 19042026 15h'!$B:$B,'[10]Cells Huawei 19042026 15h'!$B:$B,"")</f>
        <v/>
      </c>
      <c r="AV936" s="9" t="str">
        <f>_xlfn.XLOOKUP(B936,'[11]cells down 19042026 9H40'!$B:$B,'[11]cells down 19042026 9H40'!$B:$B,"")</f>
        <v/>
      </c>
    </row>
    <row r="937" spans="1:48" hidden="1" x14ac:dyDescent="0.3">
      <c r="A937" s="1" t="s">
        <v>2335</v>
      </c>
      <c r="B937" s="8" t="s">
        <v>2336</v>
      </c>
      <c r="C937" s="3" t="str">
        <f>_xlfn.XLOOKUP(B937,'[1]daily break down'!$D:$D,'[1]daily break down'!$E:$E,"")</f>
        <v>Yaounde</v>
      </c>
      <c r="D937" s="1" t="s">
        <v>11</v>
      </c>
      <c r="E937" s="1" t="s">
        <v>757</v>
      </c>
      <c r="F937" s="3" t="s">
        <v>37</v>
      </c>
      <c r="G937" s="1" t="s">
        <v>38</v>
      </c>
      <c r="H937" s="29" t="str">
        <f>_xlfn.XLOOKUP(B937,[2]CALCULATION!$B:$B,[2]CALCULATION!$H:$H,"")</f>
        <v>ZTE</v>
      </c>
      <c r="I937" s="26">
        <v>0</v>
      </c>
      <c r="J937" s="26">
        <v>0</v>
      </c>
      <c r="K937" s="26">
        <v>6.6286030425216795</v>
      </c>
      <c r="L937" s="26">
        <v>9.3422637137484212</v>
      </c>
      <c r="M937" s="26">
        <v>0</v>
      </c>
      <c r="N937" s="26">
        <v>0</v>
      </c>
      <c r="O937" s="26">
        <v>0</v>
      </c>
      <c r="P937" s="114" t="s">
        <v>6364</v>
      </c>
      <c r="Q937" s="42" t="s">
        <v>5538</v>
      </c>
      <c r="R937" s="42"/>
      <c r="S937" s="41" t="str" cm="1">
        <f t="array" ref="S937">IFERROR(_xlfn.IFS(
U937="MPR ISSUE","PDH",
U937="BSS Hardware Issue","BSS",
U937="Sites strategiques, MLL, Pylone, etc.","ENVTECH",
U937="AKTIVCO DEFAUT GE &amp; POWER Cabinet","AKTIVCO",
U937="AKTIVCO Coupure ENEO &amp; Baisse de tension","AKTIVCO GRID ONLY",
U937="Coupure ENEO &amp; Baisse de tension","IHS GRID ONLY",
U937="Defaut GE &amp; POWER Cabinet","IHS",
U937="Sharing","Partners",
U937="Sites strategiques &amp; DataCenter","SST &amp; DC",
U937="Exclu","Exclu",
U937="SAT","SAT",
U937="SPARE-ISSUE","SPARE-ISSUE",
U937="Fiber CAmtel","TRANS_FO_CAMTEL",
U937="Fiber AOF","Fiber AOF",
U937="Projet OCM (HUAWEI)","TRAVAUX-HUAWEI",
U937="Projet OCM (NOKIA)","TRAVAUX-NOKIA",
U937="ACCESS-ISSUE","ACCESS-ISSUE",
U937="Projet OCM (ZTE, NOKIA, autres projets)","TRAVAUX OCM",
U937="No root CAuse","No root cause",
U937="ODU HS","PDH",
U937="IP &amp; VLAN","PDH",
U937="Warehouse HUAWEI","SPARE-ISSUE",
U937="SPARE-HS","SPARE-ISSUE",
U937="Power Telco","BSS",U937="no impacts","no impacts"
),"")</f>
        <v>No root cause</v>
      </c>
      <c r="T937" s="41" t="str" cm="1">
        <f t="array" ref="T937">IFERROR(_xlfn.IFS(
U937="MPR ISSUE","TX ISSUE",
U937="BSS Hardware Issue","RAN ISSUE",
U937="Sites strategiques, MLL, Pylone, etc.","ENVTECH",
U937="AKTIVCO DEFAUT GE &amp; POWER Cabinet","POWER ISSUE",
U937="AKTIVCO Coupure ENEO &amp; Baisse de tension","POWER ISSUE",
U937="Coupure ENEO &amp; Baisse de tension","POWER ISSUE",
U937="Defaut GE &amp; POWER Cabinet","POWER ISSUE",
U937="Sharing","POWER ISSUE",
U937="Sites strategiques &amp; DataCenter","POWER ISSUE",
U937="Exclu","Exclu",
U937="SAT","TX ISSUE",
U937="SPARE-ISSUE","SPARE-ISSUE",
U937="Fiber CAmtel","TX ISSUE",
U937="Fiber AOF","TX ISSUE",
U937="Projet OCM (HUAWEI)","TRAVAUX-HUAWEI",
U937="Projet OCM (NOKIA)","TRAVAUX -NOKIA",
U937="ACCESS-ISSUE","ACCESS-ISSUE",
U937="Projet OCM (ZTE, NOKIA, autres projets)","TRAVAUX OCM",
U937="No root CAuse","No root cause",
U937="ODU HS","TX ISSUE",
U937="IP &amp; VLAN","TX ISSUE",
U937="Warehouse HUAWEI","SPARE-ISSUE",
U937="SPARE-HS","SPARE-ISSUE",
U937="Power Telco","RAN ISSUE",U937="no impacts","no impacts"
),"")</f>
        <v>No root cause</v>
      </c>
      <c r="U937" s="68" t="s">
        <v>5691</v>
      </c>
      <c r="V937" s="41" t="str" cm="1">
        <f t="array" ref="V937">IFERROR(_xlfn.IFS(
U937="MPR ISSUE","ACTIVE",
U937="BSS Hardware Issue","ACTIVE",
U937="Sites strategiques, MLL, Pylone, etc.","PASSIVE",
U937="AKTIVCO DEFAUT GE &amp; POWER Cabinet","PASSIVE",
U937="AKTIVCO Coupure ENEO &amp; Baisse de tension","PASSIVE",
U937="Coupure ENEO &amp; Baisse de tension","PASSIVE",
U937="Defaut GE &amp; POWER Cabinet","PASSIVE",
U937="Sharing","PASSIVE",
U937="Sites strategiques &amp; DataCenter","PASSIVE",
U937="Exclu","Exclu",
U937="SAT","ACTIVE",
U937="SPARE-ISSUE","SPARE-ISSUE",
U937="Fiber CAmtel","ACTIVE",
U937="Fiber AOF","ACTIVE",
U937="Projet OCM (HUAWEI)","PLANNED WORKS",
U937="Projet OCM (NOKIA)","PLANNED WORKS",
U937="ACCESS-ISSUE","ACCESS-ISSUE",
U937="Projet OCM (ZTE, NOKIA, autres projets)","PLANNED WORKS",
U937="No root CAuse","No root cause",
U937="ODU HS","ACTIVE",
U937="IP &amp; VLAN","ACTIVE",
U937="Warehouse HUAWEI","SPARE-ISSUE",
U937="SPARE-HS","SPARE-ISSUE",
U937="Power Telco","ACTIVE", U937="no impacts","no impacts"
),"")</f>
        <v>No root cause</v>
      </c>
      <c r="W937" s="113"/>
      <c r="X937" s="113"/>
      <c r="Y937" s="113"/>
      <c r="Z937" s="113"/>
      <c r="AA937" s="113"/>
      <c r="AB937" s="17" t="s">
        <v>5465</v>
      </c>
      <c r="AC937" s="17" t="str">
        <f>_xlfn.XLOOKUP(B937,'INCIDENT-04-27-2026'!E:E,'INCIDENT-04-27-2026'!F:F,"")</f>
        <v/>
      </c>
      <c r="AD937" s="9"/>
      <c r="AE937" s="7" t="s">
        <v>5465</v>
      </c>
      <c r="AF937" s="6" t="str">
        <f>_xlfn.XLOOKUP(B937,'[13]Input_27-04'!$B:$B,'[13]Input_27-04'!$M:$M,"")</f>
        <v/>
      </c>
      <c r="AG937" s="7"/>
      <c r="AH937" s="3"/>
      <c r="AI937" s="18" t="str">
        <f>_xlfn.XLOOKUP(B937,'[3]Cells Huawei 27042026 10h'!$B:$B,'[3]Cells Huawei 27042026 10h'!$T:$T,"")</f>
        <v/>
      </c>
      <c r="AJ937" s="18" t="str">
        <f>_xlfn.XLOOKUP(B937,'[3]Cells Huawei 27042026 15h'!$B:$B,'[3]Cells Huawei 27042026 15h'!$T:$T,"")</f>
        <v/>
      </c>
      <c r="AK937" s="18" t="str">
        <f>_xlfn.XLOOKUP(B937,'[4]cells down 27042026 11h28'!$B:$B,'[4]cells down 27042026 11h28'!$R:$R,"")</f>
        <v/>
      </c>
      <c r="AL937" s="18" t="str">
        <f>_xlfn.XLOOKUP(B937,'[4]cells down 27042026 18h01'!$B:$B,'[4]cells down 27042026 18h01'!$R:$R,"")</f>
        <v/>
      </c>
      <c r="AM937" s="18" t="str">
        <f>_xlfn.XLOOKUP(B937,'[5]cell downs 27042026 11h'!$B:$B,'[5]cell downs 27042026 11h'!$R:$R,"")</f>
        <v/>
      </c>
      <c r="AN937" s="18" t="str">
        <f>_xlfn.XLOOKUP(B937,'[5]cell downs 27042026 17h40'!$B:$B,'[5]cell downs 27042026 17h40'!$R:$R,"")</f>
        <v/>
      </c>
      <c r="AO937" s="18" t="str">
        <f>_xlfn.XLOOKUP(B937,'[6]ALL SITES DOWN'!$D:$D,'[6]ALL SITES DOWN'!$J:$J,"")</f>
        <v/>
      </c>
      <c r="AP937" s="18" t="str">
        <f>_xlfn.XLOOKUP(B937,'[7]ALL SITES DOWN'!$D:$D,'[7]ALL SITES DOWN'!$J:$J,"")</f>
        <v/>
      </c>
      <c r="AQ937" s="9" t="str">
        <f>_xlfn.XLOOKUP(B937,[8]sheet1!$AC:$AC,[8]sheet1!$AF:$AF,"")</f>
        <v/>
      </c>
      <c r="AR937" s="14"/>
      <c r="AS937" s="14" t="s">
        <v>5465</v>
      </c>
      <c r="AT937" s="14" t="str">
        <f>_xlfn.XLOOKUP(B937,'[9]cell downs 18042026 17h'!$B:$B,'[9]cell downs 18042026 17h'!$B:$B,"")</f>
        <v/>
      </c>
      <c r="AU937" s="14" t="str">
        <f>_xlfn.XLOOKUP(B937,'[10]Cells Huawei 19042026 15h'!$B:$B,'[10]Cells Huawei 19042026 15h'!$B:$B,"")</f>
        <v/>
      </c>
      <c r="AV937" s="9" t="str">
        <f>_xlfn.XLOOKUP(B937,'[11]cells down 19042026 9H40'!$B:$B,'[11]cells down 19042026 9H40'!$B:$B,"")</f>
        <v/>
      </c>
    </row>
    <row r="938" spans="1:48" hidden="1" x14ac:dyDescent="0.3">
      <c r="A938" s="1" t="s">
        <v>2285</v>
      </c>
      <c r="B938" s="8" t="s">
        <v>2286</v>
      </c>
      <c r="C938" s="3" t="str">
        <f>_xlfn.XLOOKUP(B938,'[1]daily break down'!$D:$D,'[1]daily break down'!$E:$E,"")</f>
        <v>Yaounde</v>
      </c>
      <c r="D938" s="1" t="s">
        <v>11</v>
      </c>
      <c r="E938" s="1" t="s">
        <v>145</v>
      </c>
      <c r="F938" s="3" t="s">
        <v>37</v>
      </c>
      <c r="G938" s="1" t="s">
        <v>38</v>
      </c>
      <c r="H938" s="29" t="str">
        <f>_xlfn.XLOOKUP(B938,[2]CALCULATION!$B:$B,[2]CALCULATION!$H:$H,"")</f>
        <v>ZTE</v>
      </c>
      <c r="I938" s="26">
        <v>0</v>
      </c>
      <c r="J938" s="26">
        <v>0</v>
      </c>
      <c r="K938" s="26">
        <v>6.6284960320517765</v>
      </c>
      <c r="L938" s="26">
        <v>9.382303464570974</v>
      </c>
      <c r="M938" s="26">
        <v>2.2033277402527736</v>
      </c>
      <c r="N938" s="26">
        <v>0</v>
      </c>
      <c r="O938" s="26">
        <v>0</v>
      </c>
      <c r="P938" s="114" t="s">
        <v>6364</v>
      </c>
      <c r="Q938" s="42" t="s">
        <v>5538</v>
      </c>
      <c r="R938" s="42"/>
      <c r="S938" s="41" t="str" cm="1">
        <f t="array" ref="S938">IFERROR(_xlfn.IFS(
U938="MPR ISSUE","PDH",
U938="BSS Hardware Issue","BSS",
U938="Sites strategiques, MLL, Pylone, etc.","ENVTECH",
U938="AKTIVCO DEFAUT GE &amp; POWER Cabinet","AKTIVCO",
U938="AKTIVCO Coupure ENEO &amp; Baisse de tension","AKTIVCO GRID ONLY",
U938="Coupure ENEO &amp; Baisse de tension","IHS GRID ONLY",
U938="Defaut GE &amp; POWER Cabinet","IHS",
U938="Sharing","Partners",
U938="Sites strategiques &amp; DataCenter","SST &amp; DC",
U938="Exclu","Exclu",
U938="SAT","SAT",
U938="SPARE-ISSUE","SPARE-ISSUE",
U938="Fiber CAmtel","TRANS_FO_CAMTEL",
U938="Fiber AOF","Fiber AOF",
U938="Projet OCM (HUAWEI)","TRAVAUX-HUAWEI",
U938="Projet OCM (NOKIA)","TRAVAUX-NOKIA",
U938="ACCESS-ISSUE","ACCESS-ISSUE",
U938="Projet OCM (ZTE, NOKIA, autres projets)","TRAVAUX OCM",
U938="No root CAuse","No root cause",
U938="ODU HS","PDH",
U938="IP &amp; VLAN","PDH",
U938="Warehouse HUAWEI","SPARE-ISSUE",
U938="SPARE-HS","SPARE-ISSUE",
U938="Power Telco","BSS",U938="no impacts","no impacts"
),"")</f>
        <v>No root cause</v>
      </c>
      <c r="T938" s="41" t="str" cm="1">
        <f t="array" ref="T938">IFERROR(_xlfn.IFS(
U938="MPR ISSUE","TX ISSUE",
U938="BSS Hardware Issue","RAN ISSUE",
U938="Sites strategiques, MLL, Pylone, etc.","ENVTECH",
U938="AKTIVCO DEFAUT GE &amp; POWER Cabinet","POWER ISSUE",
U938="AKTIVCO Coupure ENEO &amp; Baisse de tension","POWER ISSUE",
U938="Coupure ENEO &amp; Baisse de tension","POWER ISSUE",
U938="Defaut GE &amp; POWER Cabinet","POWER ISSUE",
U938="Sharing","POWER ISSUE",
U938="Sites strategiques &amp; DataCenter","POWER ISSUE",
U938="Exclu","Exclu",
U938="SAT","TX ISSUE",
U938="SPARE-ISSUE","SPARE-ISSUE",
U938="Fiber CAmtel","TX ISSUE",
U938="Fiber AOF","TX ISSUE",
U938="Projet OCM (HUAWEI)","TRAVAUX-HUAWEI",
U938="Projet OCM (NOKIA)","TRAVAUX -NOKIA",
U938="ACCESS-ISSUE","ACCESS-ISSUE",
U938="Projet OCM (ZTE, NOKIA, autres projets)","TRAVAUX OCM",
U938="No root CAuse","No root cause",
U938="ODU HS","TX ISSUE",
U938="IP &amp; VLAN","TX ISSUE",
U938="Warehouse HUAWEI","SPARE-ISSUE",
U938="SPARE-HS","SPARE-ISSUE",
U938="Power Telco","RAN ISSUE",U938="no impacts","no impacts"
),"")</f>
        <v>No root cause</v>
      </c>
      <c r="U938" s="68" t="s">
        <v>5691</v>
      </c>
      <c r="V938" s="41" t="str" cm="1">
        <f t="array" ref="V938">IFERROR(_xlfn.IFS(
U938="MPR ISSUE","ACTIVE",
U938="BSS Hardware Issue","ACTIVE",
U938="Sites strategiques, MLL, Pylone, etc.","PASSIVE",
U938="AKTIVCO DEFAUT GE &amp; POWER Cabinet","PASSIVE",
U938="AKTIVCO Coupure ENEO &amp; Baisse de tension","PASSIVE",
U938="Coupure ENEO &amp; Baisse de tension","PASSIVE",
U938="Defaut GE &amp; POWER Cabinet","PASSIVE",
U938="Sharing","PASSIVE",
U938="Sites strategiques &amp; DataCenter","PASSIVE",
U938="Exclu","Exclu",
U938="SAT","ACTIVE",
U938="SPARE-ISSUE","SPARE-ISSUE",
U938="Fiber CAmtel","ACTIVE",
U938="Fiber AOF","ACTIVE",
U938="Projet OCM (HUAWEI)","PLANNED WORKS",
U938="Projet OCM (NOKIA)","PLANNED WORKS",
U938="ACCESS-ISSUE","ACCESS-ISSUE",
U938="Projet OCM (ZTE, NOKIA, autres projets)","PLANNED WORKS",
U938="No root CAuse","No root cause",
U938="ODU HS","ACTIVE",
U938="IP &amp; VLAN","ACTIVE",
U938="Warehouse HUAWEI","SPARE-ISSUE",
U938="SPARE-HS","SPARE-ISSUE",
U938="Power Telco","ACTIVE", U938="no impacts","no impacts"
),"")</f>
        <v>No root cause</v>
      </c>
      <c r="W938" s="113"/>
      <c r="X938" s="113"/>
      <c r="Y938" s="113"/>
      <c r="Z938" s="113"/>
      <c r="AA938" s="113"/>
      <c r="AB938" s="17" t="s">
        <v>5465</v>
      </c>
      <c r="AC938" s="17" t="str">
        <f>_xlfn.XLOOKUP(B938,'INCIDENT-04-27-2026'!E:E,'INCIDENT-04-27-2026'!F:F,"")</f>
        <v/>
      </c>
      <c r="AD938" s="9"/>
      <c r="AE938" s="7" t="s">
        <v>5465</v>
      </c>
      <c r="AF938" s="6" t="str">
        <f>_xlfn.XLOOKUP(B938,'[13]Input_27-04'!$B:$B,'[13]Input_27-04'!$M:$M,"")</f>
        <v/>
      </c>
      <c r="AG938" s="7"/>
      <c r="AH938" s="3"/>
      <c r="AI938" s="18" t="str">
        <f>_xlfn.XLOOKUP(B938,'[3]Cells Huawei 27042026 10h'!$B:$B,'[3]Cells Huawei 27042026 10h'!$T:$T,"")</f>
        <v/>
      </c>
      <c r="AJ938" s="18" t="str">
        <f>_xlfn.XLOOKUP(B938,'[3]Cells Huawei 27042026 15h'!$B:$B,'[3]Cells Huawei 27042026 15h'!$T:$T,"")</f>
        <v/>
      </c>
      <c r="AK938" s="18" t="str">
        <f>_xlfn.XLOOKUP(B938,'[4]cells down 27042026 11h28'!$B:$B,'[4]cells down 27042026 11h28'!$R:$R,"")</f>
        <v/>
      </c>
      <c r="AL938" s="18" t="str">
        <f>_xlfn.XLOOKUP(B938,'[4]cells down 27042026 18h01'!$B:$B,'[4]cells down 27042026 18h01'!$R:$R,"")</f>
        <v/>
      </c>
      <c r="AM938" s="18" t="str">
        <f>_xlfn.XLOOKUP(B938,'[5]cell downs 27042026 11h'!$B:$B,'[5]cell downs 27042026 11h'!$R:$R,"")</f>
        <v/>
      </c>
      <c r="AN938" s="18" t="str">
        <f>_xlfn.XLOOKUP(B938,'[5]cell downs 27042026 17h40'!$B:$B,'[5]cell downs 27042026 17h40'!$R:$R,"")</f>
        <v/>
      </c>
      <c r="AO938" s="18" t="str">
        <f>_xlfn.XLOOKUP(B938,'[6]ALL SITES DOWN'!$D:$D,'[6]ALL SITES DOWN'!$J:$J,"")</f>
        <v/>
      </c>
      <c r="AP938" s="18" t="str">
        <f>_xlfn.XLOOKUP(B938,'[7]ALL SITES DOWN'!$D:$D,'[7]ALL SITES DOWN'!$J:$J,"")</f>
        <v/>
      </c>
      <c r="AQ938" s="9" t="str">
        <f>_xlfn.XLOOKUP(B938,[8]sheet1!$AC:$AC,[8]sheet1!$AF:$AF,"")</f>
        <v/>
      </c>
      <c r="AR938" s="14"/>
      <c r="AS938" s="14" t="s">
        <v>5465</v>
      </c>
      <c r="AT938" s="14" t="str">
        <f>_xlfn.XLOOKUP(B938,'[9]cell downs 18042026 17h'!$B:$B,'[9]cell downs 18042026 17h'!$B:$B,"")</f>
        <v/>
      </c>
      <c r="AU938" s="14" t="str">
        <f>_xlfn.XLOOKUP(B938,'[10]Cells Huawei 19042026 15h'!$B:$B,'[10]Cells Huawei 19042026 15h'!$B:$B,"")</f>
        <v/>
      </c>
      <c r="AV938" s="9" t="str">
        <f>_xlfn.XLOOKUP(B938,'[11]cells down 19042026 9H40'!$B:$B,'[11]cells down 19042026 9H40'!$B:$B,"")</f>
        <v/>
      </c>
    </row>
    <row r="939" spans="1:48" hidden="1" x14ac:dyDescent="0.3">
      <c r="A939" s="1" t="s">
        <v>2219</v>
      </c>
      <c r="B939" s="8" t="s">
        <v>2220</v>
      </c>
      <c r="C939" s="3" t="str">
        <f>_xlfn.XLOOKUP(B939,'[1]daily break down'!$D:$D,'[1]daily break down'!$E:$E,"")</f>
        <v>Yaounde</v>
      </c>
      <c r="D939" s="1" t="s">
        <v>21</v>
      </c>
      <c r="E939" s="1" t="s">
        <v>36</v>
      </c>
      <c r="F939" s="3" t="s">
        <v>37</v>
      </c>
      <c r="G939" s="1" t="s">
        <v>38</v>
      </c>
      <c r="H939" s="29" t="str">
        <f>_xlfn.XLOOKUP(B939,[2]CALCULATION!$B:$B,[2]CALCULATION!$H:$H,"")</f>
        <v>ZTE</v>
      </c>
      <c r="I939" s="26">
        <v>0</v>
      </c>
      <c r="J939" s="26">
        <v>0</v>
      </c>
      <c r="K939" s="26">
        <v>6.6283890215818726</v>
      </c>
      <c r="L939" s="26">
        <v>7.7178804507566348</v>
      </c>
      <c r="M939" s="26">
        <v>0</v>
      </c>
      <c r="N939" s="26">
        <v>0</v>
      </c>
      <c r="O939" s="26">
        <v>0</v>
      </c>
      <c r="P939" s="114" t="s">
        <v>6364</v>
      </c>
      <c r="Q939" s="42" t="s">
        <v>5538</v>
      </c>
      <c r="R939" s="42"/>
      <c r="S939" s="41" t="str" cm="1">
        <f t="array" ref="S939">IFERROR(_xlfn.IFS(
U939="MPR ISSUE","PDH",
U939="BSS Hardware Issue","BSS",
U939="Sites strategiques, MLL, Pylone, etc.","ENVTECH",
U939="AKTIVCO DEFAUT GE &amp; POWER Cabinet","AKTIVCO",
U939="AKTIVCO Coupure ENEO &amp; Baisse de tension","AKTIVCO GRID ONLY",
U939="Coupure ENEO &amp; Baisse de tension","IHS GRID ONLY",
U939="Defaut GE &amp; POWER Cabinet","IHS",
U939="Sharing","Partners",
U939="Sites strategiques &amp; DataCenter","SST &amp; DC",
U939="Exclu","Exclu",
U939="SAT","SAT",
U939="SPARE-ISSUE","SPARE-ISSUE",
U939="Fiber CAmtel","TRANS_FO_CAMTEL",
U939="Fiber AOF","Fiber AOF",
U939="Projet OCM (HUAWEI)","TRAVAUX-HUAWEI",
U939="Projet OCM (NOKIA)","TRAVAUX-NOKIA",
U939="ACCESS-ISSUE","ACCESS-ISSUE",
U939="Projet OCM (ZTE, NOKIA, autres projets)","TRAVAUX OCM",
U939="No root CAuse","No root cause",
U939="ODU HS","PDH",
U939="IP &amp; VLAN","PDH",
U939="Warehouse HUAWEI","SPARE-ISSUE",
U939="SPARE-HS","SPARE-ISSUE",
U939="Power Telco","BSS",U939="no impacts","no impacts"
),"")</f>
        <v>No root cause</v>
      </c>
      <c r="T939" s="41" t="str" cm="1">
        <f t="array" ref="T939">IFERROR(_xlfn.IFS(
U939="MPR ISSUE","TX ISSUE",
U939="BSS Hardware Issue","RAN ISSUE",
U939="Sites strategiques, MLL, Pylone, etc.","ENVTECH",
U939="AKTIVCO DEFAUT GE &amp; POWER Cabinet","POWER ISSUE",
U939="AKTIVCO Coupure ENEO &amp; Baisse de tension","POWER ISSUE",
U939="Coupure ENEO &amp; Baisse de tension","POWER ISSUE",
U939="Defaut GE &amp; POWER Cabinet","POWER ISSUE",
U939="Sharing","POWER ISSUE",
U939="Sites strategiques &amp; DataCenter","POWER ISSUE",
U939="Exclu","Exclu",
U939="SAT","TX ISSUE",
U939="SPARE-ISSUE","SPARE-ISSUE",
U939="Fiber CAmtel","TX ISSUE",
U939="Fiber AOF","TX ISSUE",
U939="Projet OCM (HUAWEI)","TRAVAUX-HUAWEI",
U939="Projet OCM (NOKIA)","TRAVAUX -NOKIA",
U939="ACCESS-ISSUE","ACCESS-ISSUE",
U939="Projet OCM (ZTE, NOKIA, autres projets)","TRAVAUX OCM",
U939="No root CAuse","No root cause",
U939="ODU HS","TX ISSUE",
U939="IP &amp; VLAN","TX ISSUE",
U939="Warehouse HUAWEI","SPARE-ISSUE",
U939="SPARE-HS","SPARE-ISSUE",
U939="Power Telco","RAN ISSUE",U939="no impacts","no impacts"
),"")</f>
        <v>No root cause</v>
      </c>
      <c r="U939" s="68" t="s">
        <v>5691</v>
      </c>
      <c r="V939" s="41" t="str" cm="1">
        <f t="array" ref="V939">IFERROR(_xlfn.IFS(
U939="MPR ISSUE","ACTIVE",
U939="BSS Hardware Issue","ACTIVE",
U939="Sites strategiques, MLL, Pylone, etc.","PASSIVE",
U939="AKTIVCO DEFAUT GE &amp; POWER Cabinet","PASSIVE",
U939="AKTIVCO Coupure ENEO &amp; Baisse de tension","PASSIVE",
U939="Coupure ENEO &amp; Baisse de tension","PASSIVE",
U939="Defaut GE &amp; POWER Cabinet","PASSIVE",
U939="Sharing","PASSIVE",
U939="Sites strategiques &amp; DataCenter","PASSIVE",
U939="Exclu","Exclu",
U939="SAT","ACTIVE",
U939="SPARE-ISSUE","SPARE-ISSUE",
U939="Fiber CAmtel","ACTIVE",
U939="Fiber AOF","ACTIVE",
U939="Projet OCM (HUAWEI)","PLANNED WORKS",
U939="Projet OCM (NOKIA)","PLANNED WORKS",
U939="ACCESS-ISSUE","ACCESS-ISSUE",
U939="Projet OCM (ZTE, NOKIA, autres projets)","PLANNED WORKS",
U939="No root CAuse","No root cause",
U939="ODU HS","ACTIVE",
U939="IP &amp; VLAN","ACTIVE",
U939="Warehouse HUAWEI","SPARE-ISSUE",
U939="SPARE-HS","SPARE-ISSUE",
U939="Power Telco","ACTIVE", U939="no impacts","no impacts"
),"")</f>
        <v>No root cause</v>
      </c>
      <c r="W939" s="113"/>
      <c r="X939" s="113"/>
      <c r="Y939" s="113"/>
      <c r="Z939" s="113"/>
      <c r="AA939" s="113"/>
      <c r="AB939" s="17" t="s">
        <v>5465</v>
      </c>
      <c r="AC939" s="17" t="str">
        <f>_xlfn.XLOOKUP(B939,'INCIDENT-04-27-2026'!E:E,'INCIDENT-04-27-2026'!F:F,"")</f>
        <v/>
      </c>
      <c r="AD939" s="9"/>
      <c r="AE939" s="7" t="s">
        <v>5465</v>
      </c>
      <c r="AF939" s="6" t="str">
        <f>_xlfn.XLOOKUP(B939,'[13]Input_27-04'!$B:$B,'[13]Input_27-04'!$M:$M,"")</f>
        <v/>
      </c>
      <c r="AG939" s="7"/>
      <c r="AH939" s="3"/>
      <c r="AI939" s="18" t="str">
        <f>_xlfn.XLOOKUP(B939,'[3]Cells Huawei 27042026 10h'!$B:$B,'[3]Cells Huawei 27042026 10h'!$T:$T,"")</f>
        <v/>
      </c>
      <c r="AJ939" s="18" t="str">
        <f>_xlfn.XLOOKUP(B939,'[3]Cells Huawei 27042026 15h'!$B:$B,'[3]Cells Huawei 27042026 15h'!$T:$T,"")</f>
        <v/>
      </c>
      <c r="AK939" s="18" t="str">
        <f>_xlfn.XLOOKUP(B939,'[4]cells down 27042026 11h28'!$B:$B,'[4]cells down 27042026 11h28'!$R:$R,"")</f>
        <v/>
      </c>
      <c r="AL939" s="18" t="str">
        <f>_xlfn.XLOOKUP(B939,'[4]cells down 27042026 18h01'!$B:$B,'[4]cells down 27042026 18h01'!$R:$R,"")</f>
        <v/>
      </c>
      <c r="AM939" s="18" t="str">
        <f>_xlfn.XLOOKUP(B939,'[5]cell downs 27042026 11h'!$B:$B,'[5]cell downs 27042026 11h'!$R:$R,"")</f>
        <v/>
      </c>
      <c r="AN939" s="18" t="str">
        <f>_xlfn.XLOOKUP(B939,'[5]cell downs 27042026 17h40'!$B:$B,'[5]cell downs 27042026 17h40'!$R:$R,"")</f>
        <v/>
      </c>
      <c r="AO939" s="18" t="str">
        <f>_xlfn.XLOOKUP(B939,'[6]ALL SITES DOWN'!$D:$D,'[6]ALL SITES DOWN'!$J:$J,"")</f>
        <v/>
      </c>
      <c r="AP939" s="18" t="str">
        <f>_xlfn.XLOOKUP(B939,'[7]ALL SITES DOWN'!$D:$D,'[7]ALL SITES DOWN'!$J:$J,"")</f>
        <v/>
      </c>
      <c r="AQ939" s="9" t="str">
        <f>_xlfn.XLOOKUP(B939,[8]sheet1!$AC:$AC,[8]sheet1!$AF:$AF,"")</f>
        <v/>
      </c>
      <c r="AR939" s="14"/>
      <c r="AS939" s="14" t="s">
        <v>5465</v>
      </c>
      <c r="AT939" s="14" t="str">
        <f>_xlfn.XLOOKUP(B939,'[9]cell downs 18042026 17h'!$B:$B,'[9]cell downs 18042026 17h'!$B:$B,"")</f>
        <v/>
      </c>
      <c r="AU939" s="14" t="str">
        <f>_xlfn.XLOOKUP(B939,'[10]Cells Huawei 19042026 15h'!$B:$B,'[10]Cells Huawei 19042026 15h'!$B:$B,"")</f>
        <v/>
      </c>
      <c r="AV939" s="9" t="str">
        <f>_xlfn.XLOOKUP(B939,'[11]cells down 19042026 9H40'!$B:$B,'[11]cells down 19042026 9H40'!$B:$B,"")</f>
        <v/>
      </c>
    </row>
    <row r="940" spans="1:48" hidden="1" x14ac:dyDescent="0.3">
      <c r="A940" s="1" t="s">
        <v>1534</v>
      </c>
      <c r="B940" s="8" t="s">
        <v>1535</v>
      </c>
      <c r="C940" s="3" t="str">
        <f>_xlfn.XLOOKUP(B940,'[1]daily break down'!$D:$D,'[1]daily break down'!$E:$E,"")</f>
        <v>NORD-OUEST</v>
      </c>
      <c r="D940" s="1" t="s">
        <v>11</v>
      </c>
      <c r="E940" s="1" t="s">
        <v>154</v>
      </c>
      <c r="F940" s="3" t="s">
        <v>51</v>
      </c>
      <c r="G940" s="1" t="s">
        <v>1534</v>
      </c>
      <c r="H940" s="28" t="str">
        <f>_xlfn.XLOOKUP(B940,[2]CALCULATION!$B:$B,[2]CALCULATION!$H:$H,"")</f>
        <v>NOKIA</v>
      </c>
      <c r="I940" s="26">
        <v>0</v>
      </c>
      <c r="J940" s="26">
        <v>0.75144535474684171</v>
      </c>
      <c r="K940" s="26">
        <v>0</v>
      </c>
      <c r="L940" s="26">
        <v>0</v>
      </c>
      <c r="M940" s="26">
        <v>0</v>
      </c>
      <c r="N940" s="26">
        <v>0</v>
      </c>
      <c r="O940" s="26">
        <v>0</v>
      </c>
      <c r="P940" s="114" t="s">
        <v>6364</v>
      </c>
      <c r="Q940" s="42" t="s">
        <v>6353</v>
      </c>
      <c r="R940" s="42"/>
      <c r="S940" s="41" t="str" cm="1">
        <f t="array" ref="S940">IFERROR(_xlfn.IFS(
U940="MPR ISSUE","PDH",
U940="BSS Hardware Issue","BSS",
U940="Sites strategiques, MLL, Pylone, etc.","ENVTECH",
U940="AKTIVCO DEFAUT GE &amp; POWER Cabinet","AKTIVCO",
U940="AKTIVCO Coupure ENEO &amp; Baisse de tension","AKTIVCO GRID ONLY",
U940="Coupure ENEO &amp; Baisse de tension","IHS GRID ONLY",
U940="Defaut GE &amp; POWER Cabinet","IHS",
U940="Sharing","Partners",
U940="Sites strategiques &amp; DataCenter","SST &amp; DC",
U940="Exclu","Exclu",
U940="SAT","SAT",
U940="SPARE-ISSUE","SPARE-ISSUE",
U940="Fiber CAmtel","TRANS_FO_CAMTEL",
U940="Fiber AOF","Fiber AOF",
U940="Projet OCM (HUAWEI)","TRAVAUX-HUAWEI",
U940="Projet OCM (NOKIA)","TRAVAUX-NOKIA",
U940="ACCESS-ISSUE","ACCESS-ISSUE",
U940="Projet OCM (ZTE, NOKIA, autres projets)","TRAVAUX OCM",
U940="No root CAuse","No root cause",
U940="ODU HS","PDH",
U940="IP &amp; VLAN","PDH",
U940="Warehouse HUAWEI","SPARE-ISSUE",
U940="SPARE-HS","SPARE-ISSUE",
U940="Power Telco","BSS",U940="no impacts","no impacts"
),"")</f>
        <v/>
      </c>
      <c r="T940" s="41" t="str" cm="1">
        <f t="array" ref="T940">IFERROR(_xlfn.IFS(
U940="MPR ISSUE","TX ISSUE",
U940="BSS Hardware Issue","RAN ISSUE",
U940="Sites strategiques, MLL, Pylone, etc.","ENVTECH",
U940="AKTIVCO DEFAUT GE &amp; POWER Cabinet","POWER ISSUE",
U940="AKTIVCO Coupure ENEO &amp; Baisse de tension","POWER ISSUE",
U940="Coupure ENEO &amp; Baisse de tension","POWER ISSUE",
U940="Defaut GE &amp; POWER Cabinet","POWER ISSUE",
U940="Sharing","POWER ISSUE",
U940="Sites strategiques &amp; DataCenter","POWER ISSUE",
U940="Exclu","Exclu",
U940="SAT","TX ISSUE",
U940="SPARE-ISSUE","SPARE-ISSUE",
U940="Fiber CAmtel","TX ISSUE",
U940="Fiber AOF","TX ISSUE",
U940="Projet OCM (HUAWEI)","TRAVAUX-HUAWEI",
U940="Projet OCM (NOKIA)","TRAVAUX -NOKIA",
U940="ACCESS-ISSUE","ACCESS-ISSUE",
U940="Projet OCM (ZTE, NOKIA, autres projets)","TRAVAUX OCM",
U940="No root CAuse","No root cause",
U940="ODU HS","TX ISSUE",
U940="IP &amp; VLAN","TX ISSUE",
U940="Warehouse HUAWEI","SPARE-ISSUE",
U940="SPARE-HS","SPARE-ISSUE",
U940="Power Telco","RAN ISSUE",U940="no impacts","no impacts"
),"")</f>
        <v/>
      </c>
      <c r="U940" s="68"/>
      <c r="V940" s="41" t="str" cm="1">
        <f t="array" ref="V940">IFERROR(_xlfn.IFS(
U940="MPR ISSUE","ACTIVE",
U940="BSS Hardware Issue","ACTIVE",
U940="Sites strategiques, MLL, Pylone, etc.","PASSIVE",
U940="AKTIVCO DEFAUT GE &amp; POWER Cabinet","PASSIVE",
U940="AKTIVCO Coupure ENEO &amp; Baisse de tension","PASSIVE",
U940="Coupure ENEO &amp; Baisse de tension","PASSIVE",
U940="Defaut GE &amp; POWER Cabinet","PASSIVE",
U940="Sharing","PASSIVE",
U940="Sites strategiques &amp; DataCenter","PASSIVE",
U940="Exclu","Exclu",
U940="SAT","ACTIVE",
U940="SPARE-ISSUE","SPARE-ISSUE",
U940="Fiber CAmtel","ACTIVE",
U940="Fiber AOF","ACTIVE",
U940="Projet OCM (HUAWEI)","PLANNED WORKS",
U940="Projet OCM (NOKIA)","PLANNED WORKS",
U940="ACCESS-ISSUE","ACCESS-ISSUE",
U940="Projet OCM (ZTE, NOKIA, autres projets)","PLANNED WORKS",
U940="No root CAuse","No root cause",
U940="ODU HS","ACTIVE",
U940="IP &amp; VLAN","ACTIVE",
U940="Warehouse HUAWEI","SPARE-ISSUE",
U940="SPARE-HS","SPARE-ISSUE",
U940="Power Telco","ACTIVE", U940="no impacts","no impacts"
),"")</f>
        <v/>
      </c>
      <c r="W940" s="113"/>
      <c r="X940" s="113"/>
      <c r="Y940" s="113"/>
      <c r="Z940" s="113"/>
      <c r="AA940" s="113"/>
      <c r="AB940" s="17" t="s">
        <v>5465</v>
      </c>
      <c r="AC940" s="17" t="str">
        <f>_xlfn.XLOOKUP(B940,'INCIDENT-04-27-2026'!E:E,'INCIDENT-04-27-2026'!F:F,"")</f>
        <v/>
      </c>
      <c r="AD940" s="9"/>
      <c r="AE940" s="7" t="s">
        <v>5465</v>
      </c>
      <c r="AF940" s="6" t="str">
        <f>_xlfn.XLOOKUP(B940,'[13]Input_27-04'!$B:$B,'[13]Input_27-04'!$M:$M,"")</f>
        <v/>
      </c>
      <c r="AG940" s="7"/>
      <c r="AH940" s="3"/>
      <c r="AI940" s="18" t="str">
        <f>_xlfn.XLOOKUP(B940,'[3]Cells Huawei 27042026 10h'!$B:$B,'[3]Cells Huawei 27042026 10h'!$T:$T,"")</f>
        <v/>
      </c>
      <c r="AJ940" s="18" t="str">
        <f>_xlfn.XLOOKUP(B940,'[3]Cells Huawei 27042026 15h'!$B:$B,'[3]Cells Huawei 27042026 15h'!$T:$T,"")</f>
        <v/>
      </c>
      <c r="AK940" s="18" t="str">
        <f>_xlfn.XLOOKUP(B940,'[4]cells down 27042026 11h28'!$B:$B,'[4]cells down 27042026 11h28'!$R:$R,"")</f>
        <v/>
      </c>
      <c r="AL940" s="18" t="str">
        <f>_xlfn.XLOOKUP(B940,'[4]cells down 27042026 18h01'!$B:$B,'[4]cells down 27042026 18h01'!$R:$R,"")</f>
        <v/>
      </c>
      <c r="AM940" s="18" t="str">
        <f>_xlfn.XLOOKUP(B940,'[5]cell downs 27042026 11h'!$B:$B,'[5]cell downs 27042026 11h'!$R:$R,"")</f>
        <v/>
      </c>
      <c r="AN940" s="18" t="str">
        <f>_xlfn.XLOOKUP(B940,'[5]cell downs 27042026 17h40'!$B:$B,'[5]cell downs 27042026 17h40'!$R:$R,"")</f>
        <v/>
      </c>
      <c r="AO940" s="18" t="str">
        <f>_xlfn.XLOOKUP(B940,'[6]ALL SITES DOWN'!$D:$D,'[6]ALL SITES DOWN'!$J:$J,"")</f>
        <v/>
      </c>
      <c r="AP940" s="18" t="str">
        <f>_xlfn.XLOOKUP(B940,'[7]ALL SITES DOWN'!$D:$D,'[7]ALL SITES DOWN'!$J:$J,"")</f>
        <v/>
      </c>
      <c r="AQ940" s="9" t="str">
        <f>_xlfn.XLOOKUP(B940,[8]sheet1!$AC:$AC,[8]sheet1!$AF:$AF,"")</f>
        <v/>
      </c>
      <c r="AR940" s="14"/>
      <c r="AS940" s="14" t="s">
        <v>5465</v>
      </c>
      <c r="AT940" s="14" t="str">
        <f>_xlfn.XLOOKUP(B940,'[9]cell downs 18042026 17h'!$B:$B,'[9]cell downs 18042026 17h'!$B:$B,"")</f>
        <v/>
      </c>
      <c r="AU940" s="14" t="str">
        <f>_xlfn.XLOOKUP(B940,'[10]Cells Huawei 19042026 15h'!$B:$B,'[10]Cells Huawei 19042026 15h'!$B:$B,"")</f>
        <v/>
      </c>
      <c r="AV940" s="9" t="str">
        <f>_xlfn.XLOOKUP(B940,'[11]cells down 19042026 9H40'!$B:$B,'[11]cells down 19042026 9H40'!$B:$B,"")</f>
        <v/>
      </c>
    </row>
    <row r="941" spans="1:48" hidden="1" x14ac:dyDescent="0.3">
      <c r="A941" s="1" t="s">
        <v>2771</v>
      </c>
      <c r="B941" s="8" t="s">
        <v>2772</v>
      </c>
      <c r="C941" s="3" t="str">
        <f>_xlfn.XLOOKUP(B941,'[1]daily break down'!$D:$D,'[1]daily break down'!$E:$E,"")</f>
        <v>Yaounde</v>
      </c>
      <c r="D941" s="1" t="s">
        <v>11</v>
      </c>
      <c r="E941" s="1" t="s">
        <v>12</v>
      </c>
      <c r="F941" s="3" t="s">
        <v>37</v>
      </c>
      <c r="G941" s="1" t="s">
        <v>38</v>
      </c>
      <c r="H941" s="29" t="str">
        <f>_xlfn.XLOOKUP(B941,[2]CALCULATION!$B:$B,[2]CALCULATION!$H:$H,"")</f>
        <v>ZTE</v>
      </c>
      <c r="I941" s="26">
        <v>0</v>
      </c>
      <c r="J941" s="26">
        <v>0</v>
      </c>
      <c r="K941" s="26">
        <v>6.5289941301190257</v>
      </c>
      <c r="L941" s="26">
        <v>0</v>
      </c>
      <c r="M941" s="26">
        <v>0</v>
      </c>
      <c r="N941" s="26">
        <v>0</v>
      </c>
      <c r="O941" s="26">
        <v>0</v>
      </c>
      <c r="P941" s="114" t="s">
        <v>6364</v>
      </c>
      <c r="Q941" s="42" t="s">
        <v>5538</v>
      </c>
      <c r="R941" s="42"/>
      <c r="S941" s="41" t="str" cm="1">
        <f t="array" ref="S941">IFERROR(_xlfn.IFS(
U941="MPR ISSUE","PDH",
U941="BSS Hardware Issue","BSS",
U941="Sites strategiques, MLL, Pylone, etc.","ENVTECH",
U941="AKTIVCO DEFAUT GE &amp; POWER Cabinet","AKTIVCO",
U941="AKTIVCO Coupure ENEO &amp; Baisse de tension","AKTIVCO GRID ONLY",
U941="Coupure ENEO &amp; Baisse de tension","IHS GRID ONLY",
U941="Defaut GE &amp; POWER Cabinet","IHS",
U941="Sharing","Partners",
U941="Sites strategiques &amp; DataCenter","SST &amp; DC",
U941="Exclu","Exclu",
U941="SAT","SAT",
U941="SPARE-ISSUE","SPARE-ISSUE",
U941="Fiber CAmtel","TRANS_FO_CAMTEL",
U941="Fiber AOF","Fiber AOF",
U941="Projet OCM (HUAWEI)","TRAVAUX-HUAWEI",
U941="Projet OCM (NOKIA)","TRAVAUX-NOKIA",
U941="ACCESS-ISSUE","ACCESS-ISSUE",
U941="Projet OCM (ZTE, NOKIA, autres projets)","TRAVAUX OCM",
U941="No root CAuse","No root cause",
U941="ODU HS","PDH",
U941="IP &amp; VLAN","PDH",
U941="Warehouse HUAWEI","SPARE-ISSUE",
U941="SPARE-HS","SPARE-ISSUE",
U941="Power Telco","BSS",U941="no impacts","no impacts"
),"")</f>
        <v>No root cause</v>
      </c>
      <c r="T941" s="41" t="str" cm="1">
        <f t="array" ref="T941">IFERROR(_xlfn.IFS(
U941="MPR ISSUE","TX ISSUE",
U941="BSS Hardware Issue","RAN ISSUE",
U941="Sites strategiques, MLL, Pylone, etc.","ENVTECH",
U941="AKTIVCO DEFAUT GE &amp; POWER Cabinet","POWER ISSUE",
U941="AKTIVCO Coupure ENEO &amp; Baisse de tension","POWER ISSUE",
U941="Coupure ENEO &amp; Baisse de tension","POWER ISSUE",
U941="Defaut GE &amp; POWER Cabinet","POWER ISSUE",
U941="Sharing","POWER ISSUE",
U941="Sites strategiques &amp; DataCenter","POWER ISSUE",
U941="Exclu","Exclu",
U941="SAT","TX ISSUE",
U941="SPARE-ISSUE","SPARE-ISSUE",
U941="Fiber CAmtel","TX ISSUE",
U941="Fiber AOF","TX ISSUE",
U941="Projet OCM (HUAWEI)","TRAVAUX-HUAWEI",
U941="Projet OCM (NOKIA)","TRAVAUX -NOKIA",
U941="ACCESS-ISSUE","ACCESS-ISSUE",
U941="Projet OCM (ZTE, NOKIA, autres projets)","TRAVAUX OCM",
U941="No root CAuse","No root cause",
U941="ODU HS","TX ISSUE",
U941="IP &amp; VLAN","TX ISSUE",
U941="Warehouse HUAWEI","SPARE-ISSUE",
U941="SPARE-HS","SPARE-ISSUE",
U941="Power Telco","RAN ISSUE",U941="no impacts","no impacts"
),"")</f>
        <v>No root cause</v>
      </c>
      <c r="U941" s="68" t="s">
        <v>5691</v>
      </c>
      <c r="V941" s="41" t="str" cm="1">
        <f t="array" ref="V941">IFERROR(_xlfn.IFS(
U941="MPR ISSUE","ACTIVE",
U941="BSS Hardware Issue","ACTIVE",
U941="Sites strategiques, MLL, Pylone, etc.","PASSIVE",
U941="AKTIVCO DEFAUT GE &amp; POWER Cabinet","PASSIVE",
U941="AKTIVCO Coupure ENEO &amp; Baisse de tension","PASSIVE",
U941="Coupure ENEO &amp; Baisse de tension","PASSIVE",
U941="Defaut GE &amp; POWER Cabinet","PASSIVE",
U941="Sharing","PASSIVE",
U941="Sites strategiques &amp; DataCenter","PASSIVE",
U941="Exclu","Exclu",
U941="SAT","ACTIVE",
U941="SPARE-ISSUE","SPARE-ISSUE",
U941="Fiber CAmtel","ACTIVE",
U941="Fiber AOF","ACTIVE",
U941="Projet OCM (HUAWEI)","PLANNED WORKS",
U941="Projet OCM (NOKIA)","PLANNED WORKS",
U941="ACCESS-ISSUE","ACCESS-ISSUE",
U941="Projet OCM (ZTE, NOKIA, autres projets)","PLANNED WORKS",
U941="No root CAuse","No root cause",
U941="ODU HS","ACTIVE",
U941="IP &amp; VLAN","ACTIVE",
U941="Warehouse HUAWEI","SPARE-ISSUE",
U941="SPARE-HS","SPARE-ISSUE",
U941="Power Telco","ACTIVE", U941="no impacts","no impacts"
),"")</f>
        <v>No root cause</v>
      </c>
      <c r="W941" s="113"/>
      <c r="X941" s="113"/>
      <c r="Y941" s="113"/>
      <c r="Z941" s="113"/>
      <c r="AA941" s="113"/>
      <c r="AB941" s="17" t="s">
        <v>5465</v>
      </c>
      <c r="AC941" s="17" t="str">
        <f>_xlfn.XLOOKUP(B941,'INCIDENT-04-27-2026'!E:E,'INCIDENT-04-27-2026'!F:F,"")</f>
        <v/>
      </c>
      <c r="AD941" s="9"/>
      <c r="AE941" s="7" t="s">
        <v>5465</v>
      </c>
      <c r="AF941" s="6" t="str">
        <f>_xlfn.XLOOKUP(B941,'[13]Input_27-04'!$B:$B,'[13]Input_27-04'!$M:$M,"")</f>
        <v/>
      </c>
      <c r="AG941" s="7"/>
      <c r="AH941" s="3"/>
      <c r="AI941" s="18" t="str">
        <f>_xlfn.XLOOKUP(B941,'[3]Cells Huawei 27042026 10h'!$B:$B,'[3]Cells Huawei 27042026 10h'!$T:$T,"")</f>
        <v/>
      </c>
      <c r="AJ941" s="18" t="str">
        <f>_xlfn.XLOOKUP(B941,'[3]Cells Huawei 27042026 15h'!$B:$B,'[3]Cells Huawei 27042026 15h'!$T:$T,"")</f>
        <v/>
      </c>
      <c r="AK941" s="18" t="str">
        <f>_xlfn.XLOOKUP(B941,'[4]cells down 27042026 11h28'!$B:$B,'[4]cells down 27042026 11h28'!$R:$R,"")</f>
        <v/>
      </c>
      <c r="AL941" s="18" t="str">
        <f>_xlfn.XLOOKUP(B941,'[4]cells down 27042026 18h01'!$B:$B,'[4]cells down 27042026 18h01'!$R:$R,"")</f>
        <v/>
      </c>
      <c r="AM941" s="18" t="str">
        <f>_xlfn.XLOOKUP(B941,'[5]cell downs 27042026 11h'!$B:$B,'[5]cell downs 27042026 11h'!$R:$R,"")</f>
        <v/>
      </c>
      <c r="AN941" s="18" t="str">
        <f>_xlfn.XLOOKUP(B941,'[5]cell downs 27042026 17h40'!$B:$B,'[5]cell downs 27042026 17h40'!$R:$R,"")</f>
        <v/>
      </c>
      <c r="AO941" s="18" t="str">
        <f>_xlfn.XLOOKUP(B941,'[6]ALL SITES DOWN'!$D:$D,'[6]ALL SITES DOWN'!$J:$J,"")</f>
        <v/>
      </c>
      <c r="AP941" s="18" t="str">
        <f>_xlfn.XLOOKUP(B941,'[7]ALL SITES DOWN'!$D:$D,'[7]ALL SITES DOWN'!$J:$J,"")</f>
        <v/>
      </c>
      <c r="AQ941" s="9" t="str">
        <f>_xlfn.XLOOKUP(B941,[8]sheet1!$AC:$AC,[8]sheet1!$AF:$AF,"")</f>
        <v/>
      </c>
      <c r="AR941" s="14"/>
      <c r="AS941" s="14" t="s">
        <v>5465</v>
      </c>
      <c r="AT941" s="14" t="str">
        <f>_xlfn.XLOOKUP(B941,'[9]cell downs 18042026 17h'!$B:$B,'[9]cell downs 18042026 17h'!$B:$B,"")</f>
        <v/>
      </c>
      <c r="AU941" s="14" t="str">
        <f>_xlfn.XLOOKUP(B941,'[10]Cells Huawei 19042026 15h'!$B:$B,'[10]Cells Huawei 19042026 15h'!$B:$B,"")</f>
        <v/>
      </c>
      <c r="AV941" s="9" t="str">
        <f>_xlfn.XLOOKUP(B941,'[11]cells down 19042026 9H40'!$B:$B,'[11]cells down 19042026 9H40'!$B:$B,"")</f>
        <v/>
      </c>
    </row>
    <row r="942" spans="1:48" hidden="1" x14ac:dyDescent="0.3">
      <c r="A942" s="1" t="s">
        <v>2378</v>
      </c>
      <c r="B942" s="8" t="s">
        <v>2379</v>
      </c>
      <c r="C942" s="3" t="str">
        <f>_xlfn.XLOOKUP(B942,'[1]daily break down'!$D:$D,'[1]daily break down'!$E:$E,"")</f>
        <v>Yaounde</v>
      </c>
      <c r="D942" s="1" t="s">
        <v>11</v>
      </c>
      <c r="E942" s="1" t="s">
        <v>12</v>
      </c>
      <c r="F942" s="3" t="s">
        <v>37</v>
      </c>
      <c r="G942" s="1" t="s">
        <v>38</v>
      </c>
      <c r="H942" s="29" t="str">
        <f>_xlfn.XLOOKUP(B942,[2]CALCULATION!$B:$B,[2]CALCULATION!$H:$H,"")</f>
        <v>ZTE</v>
      </c>
      <c r="I942" s="26">
        <v>0</v>
      </c>
      <c r="J942" s="26">
        <v>0</v>
      </c>
      <c r="K942" s="26">
        <v>6.4761309579862631</v>
      </c>
      <c r="L942" s="26">
        <v>20.979937677102328</v>
      </c>
      <c r="M942" s="26">
        <v>0</v>
      </c>
      <c r="N942" s="26">
        <v>0</v>
      </c>
      <c r="O942" s="26">
        <v>0</v>
      </c>
      <c r="P942" s="114" t="s">
        <v>6364</v>
      </c>
      <c r="Q942" s="42" t="s">
        <v>5538</v>
      </c>
      <c r="R942" s="42"/>
      <c r="S942" s="41" t="str" cm="1">
        <f t="array" ref="S942">IFERROR(_xlfn.IFS(
U942="MPR ISSUE","PDH",
U942="BSS Hardware Issue","BSS",
U942="Sites strategiques, MLL, Pylone, etc.","ENVTECH",
U942="AKTIVCO DEFAUT GE &amp; POWER Cabinet","AKTIVCO",
U942="AKTIVCO Coupure ENEO &amp; Baisse de tension","AKTIVCO GRID ONLY",
U942="Coupure ENEO &amp; Baisse de tension","IHS GRID ONLY",
U942="Defaut GE &amp; POWER Cabinet","IHS",
U942="Sharing","Partners",
U942="Sites strategiques &amp; DataCenter","SST &amp; DC",
U942="Exclu","Exclu",
U942="SAT","SAT",
U942="SPARE-ISSUE","SPARE-ISSUE",
U942="Fiber CAmtel","TRANS_FO_CAMTEL",
U942="Fiber AOF","Fiber AOF",
U942="Projet OCM (HUAWEI)","TRAVAUX-HUAWEI",
U942="Projet OCM (NOKIA)","TRAVAUX-NOKIA",
U942="ACCESS-ISSUE","ACCESS-ISSUE",
U942="Projet OCM (ZTE, NOKIA, autres projets)","TRAVAUX OCM",
U942="No root CAuse","No root cause",
U942="ODU HS","PDH",
U942="IP &amp; VLAN","PDH",
U942="Warehouse HUAWEI","SPARE-ISSUE",
U942="SPARE-HS","SPARE-ISSUE",
U942="Power Telco","BSS",U942="no impacts","no impacts"
),"")</f>
        <v>No root cause</v>
      </c>
      <c r="T942" s="41" t="str" cm="1">
        <f t="array" ref="T942">IFERROR(_xlfn.IFS(
U942="MPR ISSUE","TX ISSUE",
U942="BSS Hardware Issue","RAN ISSUE",
U942="Sites strategiques, MLL, Pylone, etc.","ENVTECH",
U942="AKTIVCO DEFAUT GE &amp; POWER Cabinet","POWER ISSUE",
U942="AKTIVCO Coupure ENEO &amp; Baisse de tension","POWER ISSUE",
U942="Coupure ENEO &amp; Baisse de tension","POWER ISSUE",
U942="Defaut GE &amp; POWER Cabinet","POWER ISSUE",
U942="Sharing","POWER ISSUE",
U942="Sites strategiques &amp; DataCenter","POWER ISSUE",
U942="Exclu","Exclu",
U942="SAT","TX ISSUE",
U942="SPARE-ISSUE","SPARE-ISSUE",
U942="Fiber CAmtel","TX ISSUE",
U942="Fiber AOF","TX ISSUE",
U942="Projet OCM (HUAWEI)","TRAVAUX-HUAWEI",
U942="Projet OCM (NOKIA)","TRAVAUX -NOKIA",
U942="ACCESS-ISSUE","ACCESS-ISSUE",
U942="Projet OCM (ZTE, NOKIA, autres projets)","TRAVAUX OCM",
U942="No root CAuse","No root cause",
U942="ODU HS","TX ISSUE",
U942="IP &amp; VLAN","TX ISSUE",
U942="Warehouse HUAWEI","SPARE-ISSUE",
U942="SPARE-HS","SPARE-ISSUE",
U942="Power Telco","RAN ISSUE",U942="no impacts","no impacts"
),"")</f>
        <v>No root cause</v>
      </c>
      <c r="U942" s="68" t="s">
        <v>5691</v>
      </c>
      <c r="V942" s="41" t="str" cm="1">
        <f t="array" ref="V942">IFERROR(_xlfn.IFS(
U942="MPR ISSUE","ACTIVE",
U942="BSS Hardware Issue","ACTIVE",
U942="Sites strategiques, MLL, Pylone, etc.","PASSIVE",
U942="AKTIVCO DEFAUT GE &amp; POWER Cabinet","PASSIVE",
U942="AKTIVCO Coupure ENEO &amp; Baisse de tension","PASSIVE",
U942="Coupure ENEO &amp; Baisse de tension","PASSIVE",
U942="Defaut GE &amp; POWER Cabinet","PASSIVE",
U942="Sharing","PASSIVE",
U942="Sites strategiques &amp; DataCenter","PASSIVE",
U942="Exclu","Exclu",
U942="SAT","ACTIVE",
U942="SPARE-ISSUE","SPARE-ISSUE",
U942="Fiber CAmtel","ACTIVE",
U942="Fiber AOF","ACTIVE",
U942="Projet OCM (HUAWEI)","PLANNED WORKS",
U942="Projet OCM (NOKIA)","PLANNED WORKS",
U942="ACCESS-ISSUE","ACCESS-ISSUE",
U942="Projet OCM (ZTE, NOKIA, autres projets)","PLANNED WORKS",
U942="No root CAuse","No root cause",
U942="ODU HS","ACTIVE",
U942="IP &amp; VLAN","ACTIVE",
U942="Warehouse HUAWEI","SPARE-ISSUE",
U942="SPARE-HS","SPARE-ISSUE",
U942="Power Telco","ACTIVE", U942="no impacts","no impacts"
),"")</f>
        <v>No root cause</v>
      </c>
      <c r="W942" s="113"/>
      <c r="X942" s="113"/>
      <c r="Y942" s="113"/>
      <c r="Z942" s="113"/>
      <c r="AA942" s="113"/>
      <c r="AB942" s="17" t="s">
        <v>5465</v>
      </c>
      <c r="AC942" s="17" t="str">
        <f>_xlfn.XLOOKUP(B942,'INCIDENT-04-27-2026'!E:E,'INCIDENT-04-27-2026'!F:F,"")</f>
        <v/>
      </c>
      <c r="AD942" s="9"/>
      <c r="AE942" s="7" t="s">
        <v>5465</v>
      </c>
      <c r="AF942" s="6" t="str">
        <f>_xlfn.XLOOKUP(B942,'[13]Input_27-04'!$B:$B,'[13]Input_27-04'!$M:$M,"")</f>
        <v/>
      </c>
      <c r="AG942" s="7"/>
      <c r="AH942" s="3"/>
      <c r="AI942" s="18" t="str">
        <f>_xlfn.XLOOKUP(B942,'[3]Cells Huawei 27042026 10h'!$B:$B,'[3]Cells Huawei 27042026 10h'!$T:$T,"")</f>
        <v/>
      </c>
      <c r="AJ942" s="18" t="str">
        <f>_xlfn.XLOOKUP(B942,'[3]Cells Huawei 27042026 15h'!$B:$B,'[3]Cells Huawei 27042026 15h'!$T:$T,"")</f>
        <v/>
      </c>
      <c r="AK942" s="18" t="str">
        <f>_xlfn.XLOOKUP(B942,'[4]cells down 27042026 11h28'!$B:$B,'[4]cells down 27042026 11h28'!$R:$R,"")</f>
        <v/>
      </c>
      <c r="AL942" s="18" t="str">
        <f>_xlfn.XLOOKUP(B942,'[4]cells down 27042026 18h01'!$B:$B,'[4]cells down 27042026 18h01'!$R:$R,"")</f>
        <v/>
      </c>
      <c r="AM942" s="18" t="str">
        <f>_xlfn.XLOOKUP(B942,'[5]cell downs 27042026 11h'!$B:$B,'[5]cell downs 27042026 11h'!$R:$R,"")</f>
        <v/>
      </c>
      <c r="AN942" s="18" t="str">
        <f>_xlfn.XLOOKUP(B942,'[5]cell downs 27042026 17h40'!$B:$B,'[5]cell downs 27042026 17h40'!$R:$R,"")</f>
        <v/>
      </c>
      <c r="AO942" s="18" t="str">
        <f>_xlfn.XLOOKUP(B942,'[6]ALL SITES DOWN'!$D:$D,'[6]ALL SITES DOWN'!$J:$J,"")</f>
        <v/>
      </c>
      <c r="AP942" s="18" t="str">
        <f>_xlfn.XLOOKUP(B942,'[7]ALL SITES DOWN'!$D:$D,'[7]ALL SITES DOWN'!$J:$J,"")</f>
        <v/>
      </c>
      <c r="AQ942" s="9" t="str">
        <f>_xlfn.XLOOKUP(B942,[8]sheet1!$AC:$AC,[8]sheet1!$AF:$AF,"")</f>
        <v/>
      </c>
      <c r="AR942" s="14"/>
      <c r="AS942" s="14" t="s">
        <v>5465</v>
      </c>
      <c r="AT942" s="14" t="str">
        <f>_xlfn.XLOOKUP(B942,'[9]cell downs 18042026 17h'!$B:$B,'[9]cell downs 18042026 17h'!$B:$B,"")</f>
        <v/>
      </c>
      <c r="AU942" s="14" t="str">
        <f>_xlfn.XLOOKUP(B942,'[10]Cells Huawei 19042026 15h'!$B:$B,'[10]Cells Huawei 19042026 15h'!$B:$B,"")</f>
        <v/>
      </c>
      <c r="AV942" s="9" t="str">
        <f>_xlfn.XLOOKUP(B942,'[11]cells down 19042026 9H40'!$B:$B,'[11]cells down 19042026 9H40'!$B:$B,"")</f>
        <v/>
      </c>
    </row>
    <row r="943" spans="1:48" hidden="1" x14ac:dyDescent="0.3">
      <c r="A943" s="1" t="s">
        <v>1746</v>
      </c>
      <c r="B943" s="8" t="s">
        <v>1747</v>
      </c>
      <c r="C943" s="3" t="str">
        <f>_xlfn.XLOOKUP(B943,'[1]daily break down'!$D:$D,'[1]daily break down'!$E:$E,"")</f>
        <v>EXTREME-NORD</v>
      </c>
      <c r="D943" s="1" t="s">
        <v>11</v>
      </c>
      <c r="E943" s="1" t="s">
        <v>594</v>
      </c>
      <c r="F943" s="3" t="s">
        <v>55</v>
      </c>
      <c r="G943" s="1" t="s">
        <v>84</v>
      </c>
      <c r="H943" s="27" t="str">
        <f>_xlfn.XLOOKUP(B943,[2]CALCULATION!$B:$B,[2]CALCULATION!$H:$H,"")</f>
        <v>Huawei</v>
      </c>
      <c r="I943" s="26">
        <v>0</v>
      </c>
      <c r="J943" s="26">
        <v>0.66358975895534955</v>
      </c>
      <c r="K943" s="26">
        <v>0</v>
      </c>
      <c r="L943" s="26">
        <v>0.50961952784127074</v>
      </c>
      <c r="M943" s="26">
        <v>0</v>
      </c>
      <c r="N943" s="26">
        <v>0</v>
      </c>
      <c r="O943" s="26">
        <v>0</v>
      </c>
      <c r="P943" s="114" t="s">
        <v>6364</v>
      </c>
      <c r="Q943" s="42" t="s">
        <v>6353</v>
      </c>
      <c r="R943" s="42"/>
      <c r="S943" s="41" t="str" cm="1">
        <f t="array" ref="S943">IFERROR(_xlfn.IFS(
U943="MPR ISSUE","PDH",
U943="BSS Hardware Issue","BSS",
U943="Sites strategiques, MLL, Pylone, etc.","ENVTECH",
U943="AKTIVCO DEFAUT GE &amp; POWER Cabinet","AKTIVCO",
U943="AKTIVCO Coupure ENEO &amp; Baisse de tension","AKTIVCO GRID ONLY",
U943="Coupure ENEO &amp; Baisse de tension","IHS GRID ONLY",
U943="Defaut GE &amp; POWER Cabinet","IHS",
U943="Sharing","Partners",
U943="Sites strategiques &amp; DataCenter","SST &amp; DC",
U943="Exclu","Exclu",
U943="SAT","SAT",
U943="SPARE-ISSUE","SPARE-ISSUE",
U943="Fiber CAmtel","TRANS_FO_CAMTEL",
U943="Fiber AOF","Fiber AOF",
U943="Projet OCM (HUAWEI)","TRAVAUX-HUAWEI",
U943="Projet OCM (NOKIA)","TRAVAUX-NOKIA",
U943="ACCESS-ISSUE","ACCESS-ISSUE",
U943="Projet OCM (ZTE, NOKIA, autres projets)","TRAVAUX OCM",
U943="No root CAuse","No root cause",
U943="ODU HS","PDH",
U943="IP &amp; VLAN","PDH",
U943="Warehouse HUAWEI","SPARE-ISSUE",
U943="SPARE-HS","SPARE-ISSUE",
U943="Power Telco","BSS",U943="no impacts","no impacts"
),"")</f>
        <v/>
      </c>
      <c r="T943" s="41" t="str" cm="1">
        <f t="array" ref="T943">IFERROR(_xlfn.IFS(
U943="MPR ISSUE","TX ISSUE",
U943="BSS Hardware Issue","RAN ISSUE",
U943="Sites strategiques, MLL, Pylone, etc.","ENVTECH",
U943="AKTIVCO DEFAUT GE &amp; POWER Cabinet","POWER ISSUE",
U943="AKTIVCO Coupure ENEO &amp; Baisse de tension","POWER ISSUE",
U943="Coupure ENEO &amp; Baisse de tension","POWER ISSUE",
U943="Defaut GE &amp; POWER Cabinet","POWER ISSUE",
U943="Sharing","POWER ISSUE",
U943="Sites strategiques &amp; DataCenter","POWER ISSUE",
U943="Exclu","Exclu",
U943="SAT","TX ISSUE",
U943="SPARE-ISSUE","SPARE-ISSUE",
U943="Fiber CAmtel","TX ISSUE",
U943="Fiber AOF","TX ISSUE",
U943="Projet OCM (HUAWEI)","TRAVAUX-HUAWEI",
U943="Projet OCM (NOKIA)","TRAVAUX -NOKIA",
U943="ACCESS-ISSUE","ACCESS-ISSUE",
U943="Projet OCM (ZTE, NOKIA, autres projets)","TRAVAUX OCM",
U943="No root CAuse","No root cause",
U943="ODU HS","TX ISSUE",
U943="IP &amp; VLAN","TX ISSUE",
U943="Warehouse HUAWEI","SPARE-ISSUE",
U943="SPARE-HS","SPARE-ISSUE",
U943="Power Telco","RAN ISSUE",U943="no impacts","no impacts"
),"")</f>
        <v/>
      </c>
      <c r="U943" s="68"/>
      <c r="V943" s="41" t="str" cm="1">
        <f t="array" ref="V943">IFERROR(_xlfn.IFS(
U943="MPR ISSUE","ACTIVE",
U943="BSS Hardware Issue","ACTIVE",
U943="Sites strategiques, MLL, Pylone, etc.","PASSIVE",
U943="AKTIVCO DEFAUT GE &amp; POWER Cabinet","PASSIVE",
U943="AKTIVCO Coupure ENEO &amp; Baisse de tension","PASSIVE",
U943="Coupure ENEO &amp; Baisse de tension","PASSIVE",
U943="Defaut GE &amp; POWER Cabinet","PASSIVE",
U943="Sharing","PASSIVE",
U943="Sites strategiques &amp; DataCenter","PASSIVE",
U943="Exclu","Exclu",
U943="SAT","ACTIVE",
U943="SPARE-ISSUE","SPARE-ISSUE",
U943="Fiber CAmtel","ACTIVE",
U943="Fiber AOF","ACTIVE",
U943="Projet OCM (HUAWEI)","PLANNED WORKS",
U943="Projet OCM (NOKIA)","PLANNED WORKS",
U943="ACCESS-ISSUE","ACCESS-ISSUE",
U943="Projet OCM (ZTE, NOKIA, autres projets)","PLANNED WORKS",
U943="No root CAuse","No root cause",
U943="ODU HS","ACTIVE",
U943="IP &amp; VLAN","ACTIVE",
U943="Warehouse HUAWEI","SPARE-ISSUE",
U943="SPARE-HS","SPARE-ISSUE",
U943="Power Telco","ACTIVE", U943="no impacts","no impacts"
),"")</f>
        <v/>
      </c>
      <c r="W943" s="113"/>
      <c r="X943" s="113"/>
      <c r="Y943" s="113"/>
      <c r="Z943" s="113"/>
      <c r="AA943" s="113"/>
      <c r="AB943" s="17" t="s">
        <v>5465</v>
      </c>
      <c r="AC943" s="17" t="str">
        <f>_xlfn.XLOOKUP(B943,'INCIDENT-04-27-2026'!E:E,'INCIDENT-04-27-2026'!F:F,"")</f>
        <v/>
      </c>
      <c r="AD943" s="9"/>
      <c r="AE943" s="7" t="s">
        <v>5465</v>
      </c>
      <c r="AF943" s="6" t="str">
        <f>_xlfn.XLOOKUP(B943,'[13]Input_27-04'!$B:$B,'[13]Input_27-04'!$M:$M,"")</f>
        <v/>
      </c>
      <c r="AG943" s="7"/>
      <c r="AH943" s="3"/>
      <c r="AI943" s="18" t="str">
        <f>_xlfn.XLOOKUP(B943,'[3]Cells Huawei 27042026 10h'!$B:$B,'[3]Cells Huawei 27042026 10h'!$T:$T,"")</f>
        <v/>
      </c>
      <c r="AJ943" s="18" t="str">
        <f>_xlfn.XLOOKUP(B943,'[3]Cells Huawei 27042026 15h'!$B:$B,'[3]Cells Huawei 27042026 15h'!$T:$T,"")</f>
        <v/>
      </c>
      <c r="AK943" s="18" t="str">
        <f>_xlfn.XLOOKUP(B943,'[4]cells down 27042026 11h28'!$B:$B,'[4]cells down 27042026 11h28'!$R:$R,"")</f>
        <v/>
      </c>
      <c r="AL943" s="18" t="str">
        <f>_xlfn.XLOOKUP(B943,'[4]cells down 27042026 18h01'!$B:$B,'[4]cells down 27042026 18h01'!$R:$R,"")</f>
        <v/>
      </c>
      <c r="AM943" s="18" t="str">
        <f>_xlfn.XLOOKUP(B943,'[5]cell downs 27042026 11h'!$B:$B,'[5]cell downs 27042026 11h'!$R:$R,"")</f>
        <v/>
      </c>
      <c r="AN943" s="18" t="str">
        <f>_xlfn.XLOOKUP(B943,'[5]cell downs 27042026 17h40'!$B:$B,'[5]cell downs 27042026 17h40'!$R:$R,"")</f>
        <v/>
      </c>
      <c r="AO943" s="18" t="str">
        <f>_xlfn.XLOOKUP(B943,'[6]ALL SITES DOWN'!$D:$D,'[6]ALL SITES DOWN'!$J:$J,"")</f>
        <v/>
      </c>
      <c r="AP943" s="18" t="str">
        <f>_xlfn.XLOOKUP(B943,'[7]ALL SITES DOWN'!$D:$D,'[7]ALL SITES DOWN'!$J:$J,"")</f>
        <v/>
      </c>
      <c r="AQ943" s="9" t="str">
        <f>_xlfn.XLOOKUP(B943,[8]sheet1!$AC:$AC,[8]sheet1!$AF:$AF,"")</f>
        <v/>
      </c>
      <c r="AR943" s="14"/>
      <c r="AS943" s="14" t="s">
        <v>5465</v>
      </c>
      <c r="AT943" s="14" t="str">
        <f>_xlfn.XLOOKUP(B943,'[9]cell downs 18042026 17h'!$B:$B,'[9]cell downs 18042026 17h'!$B:$B,"")</f>
        <v/>
      </c>
      <c r="AU943" s="14" t="str">
        <f>_xlfn.XLOOKUP(B943,'[10]Cells Huawei 19042026 15h'!$B:$B,'[10]Cells Huawei 19042026 15h'!$B:$B,"")</f>
        <v/>
      </c>
      <c r="AV943" s="9" t="str">
        <f>_xlfn.XLOOKUP(B943,'[11]cells down 19042026 9H40'!$B:$B,'[11]cells down 19042026 9H40'!$B:$B,"")</f>
        <v/>
      </c>
    </row>
    <row r="944" spans="1:48" hidden="1" x14ac:dyDescent="0.3">
      <c r="A944" s="1" t="s">
        <v>3747</v>
      </c>
      <c r="B944" s="8" t="s">
        <v>3748</v>
      </c>
      <c r="C944" s="3" t="str">
        <f>_xlfn.XLOOKUP(B944,'[1]daily break down'!$D:$D,'[1]daily break down'!$E:$E,"")</f>
        <v>NORD</v>
      </c>
      <c r="D944" s="1" t="s">
        <v>21</v>
      </c>
      <c r="E944" s="1" t="s">
        <v>36</v>
      </c>
      <c r="F944" s="3" t="s">
        <v>23</v>
      </c>
      <c r="G944" s="1" t="s">
        <v>2921</v>
      </c>
      <c r="H944" s="27" t="str">
        <f>_xlfn.XLOOKUP(B944,[2]CALCULATION!$B:$B,[2]CALCULATION!$H:$H,"")</f>
        <v>Huawei</v>
      </c>
      <c r="I944" s="26">
        <v>0</v>
      </c>
      <c r="J944" s="26">
        <v>1.802858891713965</v>
      </c>
      <c r="K944" s="26">
        <v>6.4418162673035946</v>
      </c>
      <c r="L944" s="26">
        <v>0</v>
      </c>
      <c r="M944" s="26">
        <v>0</v>
      </c>
      <c r="N944" s="26">
        <v>0</v>
      </c>
      <c r="O944" s="26">
        <v>0</v>
      </c>
      <c r="P944" s="114" t="s">
        <v>6364</v>
      </c>
      <c r="Q944" s="42" t="s">
        <v>5538</v>
      </c>
      <c r="R944" s="42"/>
      <c r="S944" s="41" t="str" cm="1">
        <f t="array" ref="S944">IFERROR(_xlfn.IFS(
U944="MPR ISSUE","PDH",
U944="BSS Hardware Issue","BSS",
U944="Sites strategiques, MLL, Pylone, etc.","ENVTECH",
U944="AKTIVCO DEFAUT GE &amp; POWER Cabinet","AKTIVCO",
U944="AKTIVCO Coupure ENEO &amp; Baisse de tension","AKTIVCO GRID ONLY",
U944="Coupure ENEO &amp; Baisse de tension","IHS GRID ONLY",
U944="Defaut GE &amp; POWER Cabinet","IHS",
U944="Sharing","Partners",
U944="Sites strategiques &amp; DataCenter","SST &amp; DC",
U944="Exclu","Exclu",
U944="SAT","SAT",
U944="SPARE-ISSUE","SPARE-ISSUE",
U944="Fiber CAmtel","TRANS_FO_CAMTEL",
U944="Fiber AOF","Fiber AOF",
U944="Projet OCM (HUAWEI)","TRAVAUX-HUAWEI",
U944="Projet OCM (NOKIA)","TRAVAUX-NOKIA",
U944="ACCESS-ISSUE","ACCESS-ISSUE",
U944="Projet OCM (ZTE, NOKIA, autres projets)","TRAVAUX OCM",
U944="No root CAuse","No root cause",
U944="ODU HS","PDH",
U944="IP &amp; VLAN","PDH",
U944="Warehouse HUAWEI","SPARE-ISSUE",
U944="SPARE-HS","SPARE-ISSUE",
U944="Power Telco","BSS",U944="no impacts","no impacts"
),"")</f>
        <v>BSS</v>
      </c>
      <c r="T944" s="41" t="str" cm="1">
        <f t="array" ref="T944">IFERROR(_xlfn.IFS(
U944="MPR ISSUE","TX ISSUE",
U944="BSS Hardware Issue","RAN ISSUE",
U944="Sites strategiques, MLL, Pylone, etc.","ENVTECH",
U944="AKTIVCO DEFAUT GE &amp; POWER Cabinet","POWER ISSUE",
U944="AKTIVCO Coupure ENEO &amp; Baisse de tension","POWER ISSUE",
U944="Coupure ENEO &amp; Baisse de tension","POWER ISSUE",
U944="Defaut GE &amp; POWER Cabinet","POWER ISSUE",
U944="Sharing","POWER ISSUE",
U944="Sites strategiques &amp; DataCenter","POWER ISSUE",
U944="Exclu","Exclu",
U944="SAT","TX ISSUE",
U944="SPARE-ISSUE","SPARE-ISSUE",
U944="Fiber CAmtel","TX ISSUE",
U944="Fiber AOF","TX ISSUE",
U944="Projet OCM (HUAWEI)","TRAVAUX-HUAWEI",
U944="Projet OCM (NOKIA)","TRAVAUX -NOKIA",
U944="ACCESS-ISSUE","ACCESS-ISSUE",
U944="Projet OCM (ZTE, NOKIA, autres projets)","TRAVAUX OCM",
U944="No root CAuse","No root cause",
U944="ODU HS","TX ISSUE",
U944="IP &amp; VLAN","TX ISSUE",
U944="Warehouse HUAWEI","SPARE-ISSUE",
U944="SPARE-HS","SPARE-ISSUE",
U944="Power Telco","RAN ISSUE",U944="no impacts","no impacts"
),"")</f>
        <v>RAN ISSUE</v>
      </c>
      <c r="U944" s="68" t="s">
        <v>5319</v>
      </c>
      <c r="V944" s="41" t="str" cm="1">
        <f t="array" ref="V944">IFERROR(_xlfn.IFS(
U944="MPR ISSUE","ACTIVE",
U944="BSS Hardware Issue","ACTIVE",
U944="Sites strategiques, MLL, Pylone, etc.","PASSIVE",
U944="AKTIVCO DEFAUT GE &amp; POWER Cabinet","PASSIVE",
U944="AKTIVCO Coupure ENEO &amp; Baisse de tension","PASSIVE",
U944="Coupure ENEO &amp; Baisse de tension","PASSIVE",
U944="Defaut GE &amp; POWER Cabinet","PASSIVE",
U944="Sharing","PASSIVE",
U944="Sites strategiques &amp; DataCenter","PASSIVE",
U944="Exclu","Exclu",
U944="SAT","ACTIVE",
U944="SPARE-ISSUE","SPARE-ISSUE",
U944="Fiber CAmtel","ACTIVE",
U944="Fiber AOF","ACTIVE",
U944="Projet OCM (HUAWEI)","PLANNED WORKS",
U944="Projet OCM (NOKIA)","PLANNED WORKS",
U944="ACCESS-ISSUE","ACCESS-ISSUE",
U944="Projet OCM (ZTE, NOKIA, autres projets)","PLANNED WORKS",
U944="No root CAuse","No root cause",
U944="ODU HS","ACTIVE",
U944="IP &amp; VLAN","ACTIVE",
U944="Warehouse HUAWEI","SPARE-ISSUE",
U944="SPARE-HS","SPARE-ISSUE",
U944="Power Telco","ACTIVE", U944="no impacts","no impacts"
),"")</f>
        <v>ACTIVE</v>
      </c>
      <c r="W944" s="113"/>
      <c r="X944" s="113"/>
      <c r="Y944" s="113"/>
      <c r="Z944" s="113"/>
      <c r="AA944" s="113"/>
      <c r="AB944" s="17" t="s">
        <v>5963</v>
      </c>
      <c r="AC944" s="17" t="str">
        <f>_xlfn.XLOOKUP(B944,'INCIDENT-04-27-2026'!E:E,'INCIDENT-04-27-2026'!F:F,"")</f>
        <v/>
      </c>
      <c r="AD944" s="9"/>
      <c r="AE944" s="7" t="s">
        <v>5465</v>
      </c>
      <c r="AF944" s="6" t="str">
        <f>_xlfn.XLOOKUP(B944,'[13]Input_27-04'!$B:$B,'[13]Input_27-04'!$M:$M,"")</f>
        <v/>
      </c>
      <c r="AG944" s="7"/>
      <c r="AH944" s="3"/>
      <c r="AI944" s="18" t="str">
        <f>_xlfn.XLOOKUP(B944,'[3]Cells Huawei 27042026 10h'!$B:$B,'[3]Cells Huawei 27042026 10h'!$T:$T,"")</f>
        <v/>
      </c>
      <c r="AJ944" s="18" t="str">
        <f>_xlfn.XLOOKUP(B944,'[3]Cells Huawei 27042026 15h'!$B:$B,'[3]Cells Huawei 27042026 15h'!$T:$T,"")</f>
        <v>(04/27/2026 cell huawei):-27/04/2026 :  Check Connectivite entre BBU &amp; RRU/Check FO ou SFP</v>
      </c>
      <c r="AK944" s="18" t="str">
        <f>_xlfn.XLOOKUP(B944,'[4]cells down 27042026 11h28'!$B:$B,'[4]cells down 27042026 11h28'!$R:$R,"")</f>
        <v/>
      </c>
      <c r="AL944" s="18" t="str">
        <f>_xlfn.XLOOKUP(B944,'[4]cells down 27042026 18h01'!$B:$B,'[4]cells down 27042026 18h01'!$R:$R,"")</f>
        <v/>
      </c>
      <c r="AM944" s="18" t="str">
        <f>_xlfn.XLOOKUP(B944,'[5]cell downs 27042026 11h'!$B:$B,'[5]cell downs 27042026 11h'!$R:$R,"")</f>
        <v/>
      </c>
      <c r="AN944" s="18" t="str">
        <f>_xlfn.XLOOKUP(B944,'[5]cell downs 27042026 17h40'!$B:$B,'[5]cell downs 27042026 17h40'!$R:$R,"")</f>
        <v/>
      </c>
      <c r="AO944" s="18" t="str">
        <f>_xlfn.XLOOKUP(B944,'[6]ALL SITES DOWN'!$D:$D,'[6]ALL SITES DOWN'!$J:$J,"")</f>
        <v/>
      </c>
      <c r="AP944" s="18" t="str">
        <f>_xlfn.XLOOKUP(B944,'[7]ALL SITES DOWN'!$D:$D,'[7]ALL SITES DOWN'!$J:$J,"")</f>
        <v/>
      </c>
      <c r="AQ944" s="9" t="str">
        <f>_xlfn.XLOOKUP(B944,[8]sheet1!$AC:$AC,[8]sheet1!$AF:$AF,"")</f>
        <v/>
      </c>
      <c r="AR944" s="14"/>
      <c r="AS944" s="14" t="s">
        <v>5465</v>
      </c>
      <c r="AT944" s="14" t="str">
        <f>_xlfn.XLOOKUP(B944,'[9]cell downs 18042026 17h'!$B:$B,'[9]cell downs 18042026 17h'!$B:$B,"")</f>
        <v/>
      </c>
      <c r="AU944" s="14" t="str">
        <f>_xlfn.XLOOKUP(B944,'[10]Cells Huawei 19042026 15h'!$B:$B,'[10]Cells Huawei 19042026 15h'!$B:$B,"")</f>
        <v/>
      </c>
      <c r="AV944" s="9" t="str">
        <f>_xlfn.XLOOKUP(B944,'[11]cells down 19042026 9H40'!$B:$B,'[11]cells down 19042026 9H40'!$B:$B,"")</f>
        <v/>
      </c>
    </row>
    <row r="945" spans="1:48" hidden="1" x14ac:dyDescent="0.3">
      <c r="A945" s="1" t="s">
        <v>407</v>
      </c>
      <c r="B945" s="8" t="s">
        <v>408</v>
      </c>
      <c r="C945" s="3" t="str">
        <f>_xlfn.XLOOKUP(B945,'[1]daily break down'!$D:$D,'[1]daily break down'!$E:$E,"")</f>
        <v>Douala</v>
      </c>
      <c r="D945" s="1" t="s">
        <v>11</v>
      </c>
      <c r="E945" s="1" t="s">
        <v>12</v>
      </c>
      <c r="F945" s="3" t="s">
        <v>31</v>
      </c>
      <c r="G945" s="1" t="s">
        <v>32</v>
      </c>
      <c r="H945" s="29" t="str">
        <f>_xlfn.XLOOKUP(B945,[2]CALCULATION!$B:$B,[2]CALCULATION!$H:$H,"")</f>
        <v>ZTE</v>
      </c>
      <c r="I945" s="26">
        <v>0</v>
      </c>
      <c r="J945" s="26">
        <v>0</v>
      </c>
      <c r="K945" s="26">
        <v>6.3080353448448081</v>
      </c>
      <c r="L945" s="26">
        <v>0</v>
      </c>
      <c r="M945" s="26">
        <v>0</v>
      </c>
      <c r="N945" s="26">
        <v>0</v>
      </c>
      <c r="O945" s="26">
        <v>0</v>
      </c>
      <c r="P945" s="114" t="s">
        <v>6364</v>
      </c>
      <c r="Q945" s="42" t="s">
        <v>5538</v>
      </c>
      <c r="R945" s="42"/>
      <c r="S945" s="41" t="str" cm="1">
        <f t="array" ref="S945">IFERROR(_xlfn.IFS(
U945="MPR ISSUE","PDH",
U945="BSS Hardware Issue","BSS",
U945="Sites strategiques, MLL, Pylone, etc.","ENVTECH",
U945="AKTIVCO DEFAUT GE &amp; POWER Cabinet","AKTIVCO",
U945="AKTIVCO Coupure ENEO &amp; Baisse de tension","AKTIVCO GRID ONLY",
U945="Coupure ENEO &amp; Baisse de tension","IHS GRID ONLY",
U945="Defaut GE &amp; POWER Cabinet","IHS",
U945="Sharing","Partners",
U945="Sites strategiques &amp; DataCenter","SST &amp; DC",
U945="Exclu","Exclu",
U945="SAT","SAT",
U945="SPARE-ISSUE","SPARE-ISSUE",
U945="Fiber CAmtel","TRANS_FO_CAMTEL",
U945="Fiber AOF","Fiber AOF",
U945="Projet OCM (HUAWEI)","TRAVAUX-HUAWEI",
U945="Projet OCM (NOKIA)","TRAVAUX-NOKIA",
U945="ACCESS-ISSUE","ACCESS-ISSUE",
U945="Projet OCM (ZTE, NOKIA, autres projets)","TRAVAUX OCM",
U945="No root CAuse","No root cause",
U945="ODU HS","PDH",
U945="IP &amp; VLAN","PDH",
U945="Warehouse HUAWEI","SPARE-ISSUE",
U945="SPARE-HS","SPARE-ISSUE",
U945="Power Telco","BSS",U945="no impacts","no impacts"
),"")</f>
        <v>No root cause</v>
      </c>
      <c r="T945" s="41" t="str" cm="1">
        <f t="array" ref="T945">IFERROR(_xlfn.IFS(
U945="MPR ISSUE","TX ISSUE",
U945="BSS Hardware Issue","RAN ISSUE",
U945="Sites strategiques, MLL, Pylone, etc.","ENVTECH",
U945="AKTIVCO DEFAUT GE &amp; POWER Cabinet","POWER ISSUE",
U945="AKTIVCO Coupure ENEO &amp; Baisse de tension","POWER ISSUE",
U945="Coupure ENEO &amp; Baisse de tension","POWER ISSUE",
U945="Defaut GE &amp; POWER Cabinet","POWER ISSUE",
U945="Sharing","POWER ISSUE",
U945="Sites strategiques &amp; DataCenter","POWER ISSUE",
U945="Exclu","Exclu",
U945="SAT","TX ISSUE",
U945="SPARE-ISSUE","SPARE-ISSUE",
U945="Fiber CAmtel","TX ISSUE",
U945="Fiber AOF","TX ISSUE",
U945="Projet OCM (HUAWEI)","TRAVAUX-HUAWEI",
U945="Projet OCM (NOKIA)","TRAVAUX -NOKIA",
U945="ACCESS-ISSUE","ACCESS-ISSUE",
U945="Projet OCM (ZTE, NOKIA, autres projets)","TRAVAUX OCM",
U945="No root CAuse","No root cause",
U945="ODU HS","TX ISSUE",
U945="IP &amp; VLAN","TX ISSUE",
U945="Warehouse HUAWEI","SPARE-ISSUE",
U945="SPARE-HS","SPARE-ISSUE",
U945="Power Telco","RAN ISSUE",U945="no impacts","no impacts"
),"")</f>
        <v>No root cause</v>
      </c>
      <c r="U945" s="68" t="s">
        <v>5691</v>
      </c>
      <c r="V945" s="41" t="str" cm="1">
        <f t="array" ref="V945">IFERROR(_xlfn.IFS(
U945="MPR ISSUE","ACTIVE",
U945="BSS Hardware Issue","ACTIVE",
U945="Sites strategiques, MLL, Pylone, etc.","PASSIVE",
U945="AKTIVCO DEFAUT GE &amp; POWER Cabinet","PASSIVE",
U945="AKTIVCO Coupure ENEO &amp; Baisse de tension","PASSIVE",
U945="Coupure ENEO &amp; Baisse de tension","PASSIVE",
U945="Defaut GE &amp; POWER Cabinet","PASSIVE",
U945="Sharing","PASSIVE",
U945="Sites strategiques &amp; DataCenter","PASSIVE",
U945="Exclu","Exclu",
U945="SAT","ACTIVE",
U945="SPARE-ISSUE","SPARE-ISSUE",
U945="Fiber CAmtel","ACTIVE",
U945="Fiber AOF","ACTIVE",
U945="Projet OCM (HUAWEI)","PLANNED WORKS",
U945="Projet OCM (NOKIA)","PLANNED WORKS",
U945="ACCESS-ISSUE","ACCESS-ISSUE",
U945="Projet OCM (ZTE, NOKIA, autres projets)","PLANNED WORKS",
U945="No root CAuse","No root cause",
U945="ODU HS","ACTIVE",
U945="IP &amp; VLAN","ACTIVE",
U945="Warehouse HUAWEI","SPARE-ISSUE",
U945="SPARE-HS","SPARE-ISSUE",
U945="Power Telco","ACTIVE", U945="no impacts","no impacts"
),"")</f>
        <v>No root cause</v>
      </c>
      <c r="W945" s="113"/>
      <c r="X945" s="113"/>
      <c r="Y945" s="113"/>
      <c r="Z945" s="113"/>
      <c r="AA945" s="113"/>
      <c r="AB945" s="17" t="s">
        <v>5465</v>
      </c>
      <c r="AC945" s="17" t="str">
        <f>_xlfn.XLOOKUP(B945,'INCIDENT-04-27-2026'!E:E,'INCIDENT-04-27-2026'!F:F,"")</f>
        <v/>
      </c>
      <c r="AD945" s="9"/>
      <c r="AE945" s="7" t="s">
        <v>5465</v>
      </c>
      <c r="AF945" s="6" t="str">
        <f>_xlfn.XLOOKUP(B945,'[13]Input_27-04'!$B:$B,'[13]Input_27-04'!$M:$M,"")</f>
        <v/>
      </c>
      <c r="AG945" s="7"/>
      <c r="AH945" s="3"/>
      <c r="AI945" s="18" t="str">
        <f>_xlfn.XLOOKUP(B945,'[3]Cells Huawei 27042026 10h'!$B:$B,'[3]Cells Huawei 27042026 10h'!$T:$T,"")</f>
        <v/>
      </c>
      <c r="AJ945" s="18" t="str">
        <f>_xlfn.XLOOKUP(B945,'[3]Cells Huawei 27042026 15h'!$B:$B,'[3]Cells Huawei 27042026 15h'!$T:$T,"")</f>
        <v/>
      </c>
      <c r="AK945" s="18" t="str">
        <f>_xlfn.XLOOKUP(B945,'[4]cells down 27042026 11h28'!$B:$B,'[4]cells down 27042026 11h28'!$R:$R,"")</f>
        <v/>
      </c>
      <c r="AL945" s="18" t="str">
        <f>_xlfn.XLOOKUP(B945,'[4]cells down 27042026 18h01'!$B:$B,'[4]cells down 27042026 18h01'!$R:$R,"")</f>
        <v/>
      </c>
      <c r="AM945" s="18" t="str">
        <f>_xlfn.XLOOKUP(B945,'[5]cell downs 27042026 11h'!$B:$B,'[5]cell downs 27042026 11h'!$R:$R,"")</f>
        <v/>
      </c>
      <c r="AN945" s="18" t="str">
        <f>_xlfn.XLOOKUP(B945,'[5]cell downs 27042026 17h40'!$B:$B,'[5]cell downs 27042026 17h40'!$R:$R,"")</f>
        <v/>
      </c>
      <c r="AO945" s="18" t="str">
        <f>_xlfn.XLOOKUP(B945,'[6]ALL SITES DOWN'!$D:$D,'[6]ALL SITES DOWN'!$J:$J,"")</f>
        <v/>
      </c>
      <c r="AP945" s="18" t="str">
        <f>_xlfn.XLOOKUP(B945,'[7]ALL SITES DOWN'!$D:$D,'[7]ALL SITES DOWN'!$J:$J,"")</f>
        <v/>
      </c>
      <c r="AQ945" s="9" t="str">
        <f>_xlfn.XLOOKUP(B945,[8]sheet1!$AC:$AC,[8]sheet1!$AF:$AF,"")</f>
        <v/>
      </c>
      <c r="AR945" s="14"/>
      <c r="AS945" s="14" t="s">
        <v>5465</v>
      </c>
      <c r="AT945" s="14" t="str">
        <f>_xlfn.XLOOKUP(B945,'[9]cell downs 18042026 17h'!$B:$B,'[9]cell downs 18042026 17h'!$B:$B,"")</f>
        <v/>
      </c>
      <c r="AU945" s="14" t="str">
        <f>_xlfn.XLOOKUP(B945,'[10]Cells Huawei 19042026 15h'!$B:$B,'[10]Cells Huawei 19042026 15h'!$B:$B,"")</f>
        <v/>
      </c>
      <c r="AV945" s="9" t="str">
        <f>_xlfn.XLOOKUP(B945,'[11]cells down 19042026 9H40'!$B:$B,'[11]cells down 19042026 9H40'!$B:$B,"")</f>
        <v/>
      </c>
    </row>
    <row r="946" spans="1:48" hidden="1" x14ac:dyDescent="0.3">
      <c r="A946" s="1" t="s">
        <v>116</v>
      </c>
      <c r="B946" s="1" t="s">
        <v>117</v>
      </c>
      <c r="C946" s="3" t="str">
        <f>_xlfn.XLOOKUP(B946,'[1]daily break down'!$D:$D,'[1]daily break down'!$E:$E,"")</f>
        <v>Douala</v>
      </c>
      <c r="D946" s="1" t="s">
        <v>5426</v>
      </c>
      <c r="E946" s="1" t="s">
        <v>5426</v>
      </c>
      <c r="F946" s="3" t="s">
        <v>31</v>
      </c>
      <c r="G946" s="1" t="s">
        <v>32</v>
      </c>
      <c r="H946" s="29" t="str">
        <f>_xlfn.XLOOKUP(B946,[2]CALCULATION!$B:$B,[2]CALCULATION!$H:$H,"")</f>
        <v>ZTE</v>
      </c>
      <c r="I946" s="26">
        <v>0</v>
      </c>
      <c r="J946" s="26">
        <v>1.4424832992326637</v>
      </c>
      <c r="K946" s="26">
        <v>6.0441118559039806</v>
      </c>
      <c r="L946" s="26">
        <v>0</v>
      </c>
      <c r="M946" s="26">
        <v>0</v>
      </c>
      <c r="N946" s="26">
        <v>0</v>
      </c>
      <c r="O946" s="26">
        <v>0</v>
      </c>
      <c r="P946" s="114" t="s">
        <v>6364</v>
      </c>
      <c r="Q946" s="42" t="s">
        <v>5538</v>
      </c>
      <c r="R946" s="42"/>
      <c r="S946" s="41" t="str" cm="1">
        <f t="array" ref="S946">IFERROR(_xlfn.IFS(
U946="MPR ISSUE","PDH",
U946="BSS Hardware Issue","BSS",
U946="Sites strategiques, MLL, Pylone, etc.","ENVTECH",
U946="AKTIVCO DEFAUT GE &amp; POWER Cabinet","AKTIVCO",
U946="AKTIVCO Coupure ENEO &amp; Baisse de tension","AKTIVCO GRID ONLY",
U946="Coupure ENEO &amp; Baisse de tension","IHS GRID ONLY",
U946="Defaut GE &amp; POWER Cabinet","IHS",
U946="Sharing","Partners",
U946="Sites strategiques &amp; DataCenter","SST &amp; DC",
U946="Exclu","Exclu",
U946="SAT","SAT",
U946="SPARE-ISSUE","SPARE-ISSUE",
U946="Fiber CAmtel","TRANS_FO_CAMTEL",
U946="Fiber AOF","Fiber AOF",
U946="Projet OCM (HUAWEI)","TRAVAUX-HUAWEI",
U946="Projet OCM (NOKIA)","TRAVAUX-NOKIA",
U946="ACCESS-ISSUE","ACCESS-ISSUE",
U946="Projet OCM (ZTE, NOKIA, autres projets)","TRAVAUX OCM",
U946="No root CAuse","No root cause",
U946="ODU HS","PDH",
U946="IP &amp; VLAN","PDH",
U946="Warehouse HUAWEI","SPARE-ISSUE",
U946="SPARE-HS","SPARE-ISSUE",
U946="Power Telco","BSS",U946="no impacts","no impacts"
),"")</f>
        <v>No root cause</v>
      </c>
      <c r="T946" s="41" t="str" cm="1">
        <f t="array" ref="T946">IFERROR(_xlfn.IFS(
U946="MPR ISSUE","TX ISSUE",
U946="BSS Hardware Issue","RAN ISSUE",
U946="Sites strategiques, MLL, Pylone, etc.","ENVTECH",
U946="AKTIVCO DEFAUT GE &amp; POWER Cabinet","POWER ISSUE",
U946="AKTIVCO Coupure ENEO &amp; Baisse de tension","POWER ISSUE",
U946="Coupure ENEO &amp; Baisse de tension","POWER ISSUE",
U946="Defaut GE &amp; POWER Cabinet","POWER ISSUE",
U946="Sharing","POWER ISSUE",
U946="Sites strategiques &amp; DataCenter","POWER ISSUE",
U946="Exclu","Exclu",
U946="SAT","TX ISSUE",
U946="SPARE-ISSUE","SPARE-ISSUE",
U946="Fiber CAmtel","TX ISSUE",
U946="Fiber AOF","TX ISSUE",
U946="Projet OCM (HUAWEI)","TRAVAUX-HUAWEI",
U946="Projet OCM (NOKIA)","TRAVAUX -NOKIA",
U946="ACCESS-ISSUE","ACCESS-ISSUE",
U946="Projet OCM (ZTE, NOKIA, autres projets)","TRAVAUX OCM",
U946="No root CAuse","No root cause",
U946="ODU HS","TX ISSUE",
U946="IP &amp; VLAN","TX ISSUE",
U946="Warehouse HUAWEI","SPARE-ISSUE",
U946="SPARE-HS","SPARE-ISSUE",
U946="Power Telco","RAN ISSUE",U946="no impacts","no impacts"
),"")</f>
        <v>No root cause</v>
      </c>
      <c r="U946" s="68" t="s">
        <v>5691</v>
      </c>
      <c r="V946" s="41" t="str" cm="1">
        <f t="array" ref="V946">IFERROR(_xlfn.IFS(
U946="MPR ISSUE","ACTIVE",
U946="BSS Hardware Issue","ACTIVE",
U946="Sites strategiques, MLL, Pylone, etc.","PASSIVE",
U946="AKTIVCO DEFAUT GE &amp; POWER Cabinet","PASSIVE",
U946="AKTIVCO Coupure ENEO &amp; Baisse de tension","PASSIVE",
U946="Coupure ENEO &amp; Baisse de tension","PASSIVE",
U946="Defaut GE &amp; POWER Cabinet","PASSIVE",
U946="Sharing","PASSIVE",
U946="Sites strategiques &amp; DataCenter","PASSIVE",
U946="Exclu","Exclu",
U946="SAT","ACTIVE",
U946="SPARE-ISSUE","SPARE-ISSUE",
U946="Fiber CAmtel","ACTIVE",
U946="Fiber AOF","ACTIVE",
U946="Projet OCM (HUAWEI)","PLANNED WORKS",
U946="Projet OCM (NOKIA)","PLANNED WORKS",
U946="ACCESS-ISSUE","ACCESS-ISSUE",
U946="Projet OCM (ZTE, NOKIA, autres projets)","PLANNED WORKS",
U946="No root CAuse","No root cause",
U946="ODU HS","ACTIVE",
U946="IP &amp; VLAN","ACTIVE",
U946="Warehouse HUAWEI","SPARE-ISSUE",
U946="SPARE-HS","SPARE-ISSUE",
U946="Power Telco","ACTIVE", U946="no impacts","no impacts"
),"")</f>
        <v>No root cause</v>
      </c>
      <c r="W946" s="113"/>
      <c r="X946" s="113"/>
      <c r="Y946" s="113"/>
      <c r="Z946" s="113"/>
      <c r="AA946" s="113"/>
      <c r="AB946" s="17" t="s">
        <v>5465</v>
      </c>
      <c r="AC946" s="17" t="str">
        <f>_xlfn.XLOOKUP(B946,'INCIDENT-04-27-2026'!E:E,'INCIDENT-04-27-2026'!F:F,"")</f>
        <v/>
      </c>
      <c r="AD946" s="9"/>
      <c r="AE946" s="7" t="s">
        <v>5465</v>
      </c>
      <c r="AF946" s="6" t="str">
        <f>_xlfn.XLOOKUP(B946,'[13]Input_27-04'!$B:$B,'[13]Input_27-04'!$M:$M,"")</f>
        <v/>
      </c>
      <c r="AG946" s="7"/>
      <c r="AH946" s="3"/>
      <c r="AI946" s="18" t="str">
        <f>_xlfn.XLOOKUP(B946,'[3]Cells Huawei 27042026 10h'!$B:$B,'[3]Cells Huawei 27042026 10h'!$T:$T,"")</f>
        <v/>
      </c>
      <c r="AJ946" s="18" t="str">
        <f>_xlfn.XLOOKUP(B946,'[3]Cells Huawei 27042026 15h'!$B:$B,'[3]Cells Huawei 27042026 15h'!$T:$T,"")</f>
        <v/>
      </c>
      <c r="AK946" s="18" t="str">
        <f>_xlfn.XLOOKUP(B946,'[4]cells down 27042026 11h28'!$B:$B,'[4]cells down 27042026 11h28'!$R:$R,"")</f>
        <v/>
      </c>
      <c r="AL946" s="18" t="str">
        <f>_xlfn.XLOOKUP(B946,'[4]cells down 27042026 18h01'!$B:$B,'[4]cells down 27042026 18h01'!$R:$R,"")</f>
        <v/>
      </c>
      <c r="AM946" s="18" t="str">
        <f>_xlfn.XLOOKUP(B946,'[5]cell downs 27042026 11h'!$B:$B,'[5]cell downs 27042026 11h'!$R:$R,"")</f>
        <v/>
      </c>
      <c r="AN946" s="18" t="str">
        <f>_xlfn.XLOOKUP(B946,'[5]cell downs 27042026 17h40'!$B:$B,'[5]cell downs 27042026 17h40'!$R:$R,"")</f>
        <v/>
      </c>
      <c r="AO946" s="18" t="str">
        <f>_xlfn.XLOOKUP(B946,'[6]ALL SITES DOWN'!$D:$D,'[6]ALL SITES DOWN'!$J:$J,"")</f>
        <v/>
      </c>
      <c r="AP946" s="18" t="str">
        <f>_xlfn.XLOOKUP(B946,'[7]ALL SITES DOWN'!$D:$D,'[7]ALL SITES DOWN'!$J:$J,"")</f>
        <v/>
      </c>
      <c r="AQ946" s="9" t="str">
        <f>_xlfn.XLOOKUP(B946,[8]sheet1!$AC:$AC,[8]sheet1!$AF:$AF,"")</f>
        <v/>
      </c>
      <c r="AR946" s="14"/>
      <c r="AS946" s="14" t="s">
        <v>5465</v>
      </c>
      <c r="AT946" s="14" t="str">
        <f>_xlfn.XLOOKUP(B946,'[9]cell downs 18042026 17h'!$B:$B,'[9]cell downs 18042026 17h'!$B:$B,"")</f>
        <v/>
      </c>
      <c r="AU946" s="14" t="str">
        <f>_xlfn.XLOOKUP(B946,'[10]Cells Huawei 19042026 15h'!$B:$B,'[10]Cells Huawei 19042026 15h'!$B:$B,"")</f>
        <v/>
      </c>
      <c r="AV946" s="9" t="str">
        <f>_xlfn.XLOOKUP(B946,'[11]cells down 19042026 9H40'!$B:$B,'[11]cells down 19042026 9H40'!$B:$B,"")</f>
        <v/>
      </c>
    </row>
    <row r="947" spans="1:48" hidden="1" x14ac:dyDescent="0.3">
      <c r="A947" s="1" t="s">
        <v>1545</v>
      </c>
      <c r="B947" s="8" t="s">
        <v>1546</v>
      </c>
      <c r="C947" s="3" t="str">
        <f>_xlfn.XLOOKUP(B947,'[1]daily break down'!$D:$D,'[1]daily break down'!$E:$E,"")</f>
        <v>Yaounde</v>
      </c>
      <c r="D947" s="1" t="s">
        <v>21</v>
      </c>
      <c r="E947" s="1" t="s">
        <v>30</v>
      </c>
      <c r="F947" s="3" t="s">
        <v>37</v>
      </c>
      <c r="G947" s="1" t="s">
        <v>38</v>
      </c>
      <c r="H947" s="29" t="str">
        <f>_xlfn.XLOOKUP(B947,[2]CALCULATION!$B:$B,[2]CALCULATION!$H:$H,"")</f>
        <v>ZTE</v>
      </c>
      <c r="I947" s="26">
        <v>0</v>
      </c>
      <c r="J947" s="26">
        <v>4.2804187961750177E-4</v>
      </c>
      <c r="K947" s="26">
        <v>5.8486393975453224</v>
      </c>
      <c r="L947" s="26">
        <v>0</v>
      </c>
      <c r="M947" s="26">
        <v>0</v>
      </c>
      <c r="N947" s="26">
        <v>0</v>
      </c>
      <c r="O947" s="26">
        <v>0</v>
      </c>
      <c r="P947" s="114" t="s">
        <v>6364</v>
      </c>
      <c r="Q947" s="42" t="s">
        <v>5538</v>
      </c>
      <c r="R947" s="42"/>
      <c r="S947" s="41" t="str" cm="1">
        <f t="array" ref="S947">IFERROR(_xlfn.IFS(
U947="MPR ISSUE","PDH",
U947="BSS Hardware Issue","BSS",
U947="Sites strategiques, MLL, Pylone, etc.","ENVTECH",
U947="AKTIVCO DEFAUT GE &amp; POWER Cabinet","AKTIVCO",
U947="AKTIVCO Coupure ENEO &amp; Baisse de tension","AKTIVCO GRID ONLY",
U947="Coupure ENEO &amp; Baisse de tension","IHS GRID ONLY",
U947="Defaut GE &amp; POWER Cabinet","IHS",
U947="Sharing","Partners",
U947="Sites strategiques &amp; DataCenter","SST &amp; DC",
U947="Exclu","Exclu",
U947="SAT","SAT",
U947="SPARE-ISSUE","SPARE-ISSUE",
U947="Fiber CAmtel","TRANS_FO_CAMTEL",
U947="Fiber AOF","Fiber AOF",
U947="Projet OCM (HUAWEI)","TRAVAUX-HUAWEI",
U947="Projet OCM (NOKIA)","TRAVAUX-NOKIA",
U947="ACCESS-ISSUE","ACCESS-ISSUE",
U947="Projet OCM (ZTE, NOKIA, autres projets)","TRAVAUX OCM",
U947="No root CAuse","No root cause",
U947="ODU HS","PDH",
U947="IP &amp; VLAN","PDH",
U947="Warehouse HUAWEI","SPARE-ISSUE",
U947="SPARE-HS","SPARE-ISSUE",
U947="Power Telco","BSS",U947="no impacts","no impacts"
),"")</f>
        <v>No root cause</v>
      </c>
      <c r="T947" s="41" t="str" cm="1">
        <f t="array" ref="T947">IFERROR(_xlfn.IFS(
U947="MPR ISSUE","TX ISSUE",
U947="BSS Hardware Issue","RAN ISSUE",
U947="Sites strategiques, MLL, Pylone, etc.","ENVTECH",
U947="AKTIVCO DEFAUT GE &amp; POWER Cabinet","POWER ISSUE",
U947="AKTIVCO Coupure ENEO &amp; Baisse de tension","POWER ISSUE",
U947="Coupure ENEO &amp; Baisse de tension","POWER ISSUE",
U947="Defaut GE &amp; POWER Cabinet","POWER ISSUE",
U947="Sharing","POWER ISSUE",
U947="Sites strategiques &amp; DataCenter","POWER ISSUE",
U947="Exclu","Exclu",
U947="SAT","TX ISSUE",
U947="SPARE-ISSUE","SPARE-ISSUE",
U947="Fiber CAmtel","TX ISSUE",
U947="Fiber AOF","TX ISSUE",
U947="Projet OCM (HUAWEI)","TRAVAUX-HUAWEI",
U947="Projet OCM (NOKIA)","TRAVAUX -NOKIA",
U947="ACCESS-ISSUE","ACCESS-ISSUE",
U947="Projet OCM (ZTE, NOKIA, autres projets)","TRAVAUX OCM",
U947="No root CAuse","No root cause",
U947="ODU HS","TX ISSUE",
U947="IP &amp; VLAN","TX ISSUE",
U947="Warehouse HUAWEI","SPARE-ISSUE",
U947="SPARE-HS","SPARE-ISSUE",
U947="Power Telco","RAN ISSUE",U947="no impacts","no impacts"
),"")</f>
        <v>No root cause</v>
      </c>
      <c r="U947" s="68" t="s">
        <v>5691</v>
      </c>
      <c r="V947" s="41" t="str" cm="1">
        <f t="array" ref="V947">IFERROR(_xlfn.IFS(
U947="MPR ISSUE","ACTIVE",
U947="BSS Hardware Issue","ACTIVE",
U947="Sites strategiques, MLL, Pylone, etc.","PASSIVE",
U947="AKTIVCO DEFAUT GE &amp; POWER Cabinet","PASSIVE",
U947="AKTIVCO Coupure ENEO &amp; Baisse de tension","PASSIVE",
U947="Coupure ENEO &amp; Baisse de tension","PASSIVE",
U947="Defaut GE &amp; POWER Cabinet","PASSIVE",
U947="Sharing","PASSIVE",
U947="Sites strategiques &amp; DataCenter","PASSIVE",
U947="Exclu","Exclu",
U947="SAT","ACTIVE",
U947="SPARE-ISSUE","SPARE-ISSUE",
U947="Fiber CAmtel","ACTIVE",
U947="Fiber AOF","ACTIVE",
U947="Projet OCM (HUAWEI)","PLANNED WORKS",
U947="Projet OCM (NOKIA)","PLANNED WORKS",
U947="ACCESS-ISSUE","ACCESS-ISSUE",
U947="Projet OCM (ZTE, NOKIA, autres projets)","PLANNED WORKS",
U947="No root CAuse","No root cause",
U947="ODU HS","ACTIVE",
U947="IP &amp; VLAN","ACTIVE",
U947="Warehouse HUAWEI","SPARE-ISSUE",
U947="SPARE-HS","SPARE-ISSUE",
U947="Power Telco","ACTIVE", U947="no impacts","no impacts"
),"")</f>
        <v>No root cause</v>
      </c>
      <c r="W947" s="113"/>
      <c r="X947" s="113"/>
      <c r="Y947" s="113"/>
      <c r="Z947" s="113"/>
      <c r="AA947" s="113"/>
      <c r="AB947" s="17" t="s">
        <v>5465</v>
      </c>
      <c r="AC947" s="17" t="str">
        <f>_xlfn.XLOOKUP(B947,'INCIDENT-04-27-2026'!E:E,'INCIDENT-04-27-2026'!F:F,"")</f>
        <v/>
      </c>
      <c r="AD947" s="9"/>
      <c r="AE947" s="7" t="s">
        <v>5465</v>
      </c>
      <c r="AF947" s="6" t="str">
        <f>_xlfn.XLOOKUP(B947,'[13]Input_27-04'!$B:$B,'[13]Input_27-04'!$M:$M,"")</f>
        <v/>
      </c>
      <c r="AG947" s="7"/>
      <c r="AH947" s="3"/>
      <c r="AI947" s="18" t="str">
        <f>_xlfn.XLOOKUP(B947,'[3]Cells Huawei 27042026 10h'!$B:$B,'[3]Cells Huawei 27042026 10h'!$T:$T,"")</f>
        <v/>
      </c>
      <c r="AJ947" s="18" t="str">
        <f>_xlfn.XLOOKUP(B947,'[3]Cells Huawei 27042026 15h'!$B:$B,'[3]Cells Huawei 27042026 15h'!$T:$T,"")</f>
        <v/>
      </c>
      <c r="AK947" s="18" t="str">
        <f>_xlfn.XLOOKUP(B947,'[4]cells down 27042026 11h28'!$B:$B,'[4]cells down 27042026 11h28'!$R:$R,"")</f>
        <v/>
      </c>
      <c r="AL947" s="18" t="str">
        <f>_xlfn.XLOOKUP(B947,'[4]cells down 27042026 18h01'!$B:$B,'[4]cells down 27042026 18h01'!$R:$R,"")</f>
        <v/>
      </c>
      <c r="AM947" s="18" t="str">
        <f>_xlfn.XLOOKUP(B947,'[5]cell downs 27042026 11h'!$B:$B,'[5]cell downs 27042026 11h'!$R:$R,"")</f>
        <v/>
      </c>
      <c r="AN947" s="18" t="str">
        <f>_xlfn.XLOOKUP(B947,'[5]cell downs 27042026 17h40'!$B:$B,'[5]cell downs 27042026 17h40'!$R:$R,"")</f>
        <v/>
      </c>
      <c r="AO947" s="18" t="str">
        <f>_xlfn.XLOOKUP(B947,'[6]ALL SITES DOWN'!$D:$D,'[6]ALL SITES DOWN'!$J:$J,"")</f>
        <v/>
      </c>
      <c r="AP947" s="18" t="str">
        <f>_xlfn.XLOOKUP(B947,'[7]ALL SITES DOWN'!$D:$D,'[7]ALL SITES DOWN'!$J:$J,"")</f>
        <v/>
      </c>
      <c r="AQ947" s="9" t="str">
        <f>_xlfn.XLOOKUP(B947,[8]sheet1!$AC:$AC,[8]sheet1!$AF:$AF,"")</f>
        <v/>
      </c>
      <c r="AR947" s="14"/>
      <c r="AS947" s="14" t="s">
        <v>5465</v>
      </c>
      <c r="AT947" s="14" t="str">
        <f>_xlfn.XLOOKUP(B947,'[9]cell downs 18042026 17h'!$B:$B,'[9]cell downs 18042026 17h'!$B:$B,"")</f>
        <v/>
      </c>
      <c r="AU947" s="14" t="str">
        <f>_xlfn.XLOOKUP(B947,'[10]Cells Huawei 19042026 15h'!$B:$B,'[10]Cells Huawei 19042026 15h'!$B:$B,"")</f>
        <v/>
      </c>
      <c r="AV947" s="9" t="str">
        <f>_xlfn.XLOOKUP(B947,'[11]cells down 19042026 9H40'!$B:$B,'[11]cells down 19042026 9H40'!$B:$B,"")</f>
        <v/>
      </c>
    </row>
    <row r="948" spans="1:48" hidden="1" x14ac:dyDescent="0.3">
      <c r="A948" s="1" t="s">
        <v>1087</v>
      </c>
      <c r="B948" s="8" t="s">
        <v>1088</v>
      </c>
      <c r="C948" s="3" t="str">
        <f>_xlfn.XLOOKUP(B948,'[1]daily break down'!$D:$D,'[1]daily break down'!$E:$E,"")</f>
        <v>Yaounde</v>
      </c>
      <c r="D948" s="1" t="s">
        <v>11</v>
      </c>
      <c r="E948" s="1" t="s">
        <v>12</v>
      </c>
      <c r="F948" s="3" t="s">
        <v>37</v>
      </c>
      <c r="G948" s="1" t="s">
        <v>38</v>
      </c>
      <c r="H948" s="29" t="str">
        <f>_xlfn.XLOOKUP(B948,[2]CALCULATION!$B:$B,[2]CALCULATION!$H:$H,"")</f>
        <v>ZTE</v>
      </c>
      <c r="I948" s="26">
        <v>0</v>
      </c>
      <c r="J948" s="26">
        <v>0</v>
      </c>
      <c r="K948" s="26">
        <v>5.8373854631270454</v>
      </c>
      <c r="L948" s="26">
        <v>0</v>
      </c>
      <c r="M948" s="26">
        <v>0</v>
      </c>
      <c r="N948" s="26">
        <v>0</v>
      </c>
      <c r="O948" s="26">
        <v>0</v>
      </c>
      <c r="P948" s="114" t="s">
        <v>6364</v>
      </c>
      <c r="Q948" s="42" t="s">
        <v>5538</v>
      </c>
      <c r="R948" s="42"/>
      <c r="S948" s="41" t="str" cm="1">
        <f t="array" ref="S948">IFERROR(_xlfn.IFS(
U948="MPR ISSUE","PDH",
U948="BSS Hardware Issue","BSS",
U948="Sites strategiques, MLL, Pylone, etc.","ENVTECH",
U948="AKTIVCO DEFAUT GE &amp; POWER Cabinet","AKTIVCO",
U948="AKTIVCO Coupure ENEO &amp; Baisse de tension","AKTIVCO GRID ONLY",
U948="Coupure ENEO &amp; Baisse de tension","IHS GRID ONLY",
U948="Defaut GE &amp; POWER Cabinet","IHS",
U948="Sharing","Partners",
U948="Sites strategiques &amp; DataCenter","SST &amp; DC",
U948="Exclu","Exclu",
U948="SAT","SAT",
U948="SPARE-ISSUE","SPARE-ISSUE",
U948="Fiber CAmtel","TRANS_FO_CAMTEL",
U948="Fiber AOF","Fiber AOF",
U948="Projet OCM (HUAWEI)","TRAVAUX-HUAWEI",
U948="Projet OCM (NOKIA)","TRAVAUX-NOKIA",
U948="ACCESS-ISSUE","ACCESS-ISSUE",
U948="Projet OCM (ZTE, NOKIA, autres projets)","TRAVAUX OCM",
U948="No root CAuse","No root cause",
U948="ODU HS","PDH",
U948="IP &amp; VLAN","PDH",
U948="Warehouse HUAWEI","SPARE-ISSUE",
U948="SPARE-HS","SPARE-ISSUE",
U948="Power Telco","BSS",U948="no impacts","no impacts"
),"")</f>
        <v>No root cause</v>
      </c>
      <c r="T948" s="41" t="str" cm="1">
        <f t="array" ref="T948">IFERROR(_xlfn.IFS(
U948="MPR ISSUE","TX ISSUE",
U948="BSS Hardware Issue","RAN ISSUE",
U948="Sites strategiques, MLL, Pylone, etc.","ENVTECH",
U948="AKTIVCO DEFAUT GE &amp; POWER Cabinet","POWER ISSUE",
U948="AKTIVCO Coupure ENEO &amp; Baisse de tension","POWER ISSUE",
U948="Coupure ENEO &amp; Baisse de tension","POWER ISSUE",
U948="Defaut GE &amp; POWER Cabinet","POWER ISSUE",
U948="Sharing","POWER ISSUE",
U948="Sites strategiques &amp; DataCenter","POWER ISSUE",
U948="Exclu","Exclu",
U948="SAT","TX ISSUE",
U948="SPARE-ISSUE","SPARE-ISSUE",
U948="Fiber CAmtel","TX ISSUE",
U948="Fiber AOF","TX ISSUE",
U948="Projet OCM (HUAWEI)","TRAVAUX-HUAWEI",
U948="Projet OCM (NOKIA)","TRAVAUX -NOKIA",
U948="ACCESS-ISSUE","ACCESS-ISSUE",
U948="Projet OCM (ZTE, NOKIA, autres projets)","TRAVAUX OCM",
U948="No root CAuse","No root cause",
U948="ODU HS","TX ISSUE",
U948="IP &amp; VLAN","TX ISSUE",
U948="Warehouse HUAWEI","SPARE-ISSUE",
U948="SPARE-HS","SPARE-ISSUE",
U948="Power Telco","RAN ISSUE",U948="no impacts","no impacts"
),"")</f>
        <v>No root cause</v>
      </c>
      <c r="U948" s="68" t="s">
        <v>5691</v>
      </c>
      <c r="V948" s="41" t="str" cm="1">
        <f t="array" ref="V948">IFERROR(_xlfn.IFS(
U948="MPR ISSUE","ACTIVE",
U948="BSS Hardware Issue","ACTIVE",
U948="Sites strategiques, MLL, Pylone, etc.","PASSIVE",
U948="AKTIVCO DEFAUT GE &amp; POWER Cabinet","PASSIVE",
U948="AKTIVCO Coupure ENEO &amp; Baisse de tension","PASSIVE",
U948="Coupure ENEO &amp; Baisse de tension","PASSIVE",
U948="Defaut GE &amp; POWER Cabinet","PASSIVE",
U948="Sharing","PASSIVE",
U948="Sites strategiques &amp; DataCenter","PASSIVE",
U948="Exclu","Exclu",
U948="SAT","ACTIVE",
U948="SPARE-ISSUE","SPARE-ISSUE",
U948="Fiber CAmtel","ACTIVE",
U948="Fiber AOF","ACTIVE",
U948="Projet OCM (HUAWEI)","PLANNED WORKS",
U948="Projet OCM (NOKIA)","PLANNED WORKS",
U948="ACCESS-ISSUE","ACCESS-ISSUE",
U948="Projet OCM (ZTE, NOKIA, autres projets)","PLANNED WORKS",
U948="No root CAuse","No root cause",
U948="ODU HS","ACTIVE",
U948="IP &amp; VLAN","ACTIVE",
U948="Warehouse HUAWEI","SPARE-ISSUE",
U948="SPARE-HS","SPARE-ISSUE",
U948="Power Telco","ACTIVE", U948="no impacts","no impacts"
),"")</f>
        <v>No root cause</v>
      </c>
      <c r="W948" s="113"/>
      <c r="X948" s="113"/>
      <c r="Y948" s="113"/>
      <c r="Z948" s="113"/>
      <c r="AA948" s="113"/>
      <c r="AB948" s="17" t="s">
        <v>5465</v>
      </c>
      <c r="AC948" s="17" t="str">
        <f>_xlfn.XLOOKUP(B948,'INCIDENT-04-27-2026'!E:E,'INCIDENT-04-27-2026'!F:F,"")</f>
        <v/>
      </c>
      <c r="AD948" s="9"/>
      <c r="AE948" s="7" t="s">
        <v>5465</v>
      </c>
      <c r="AF948" s="6" t="str">
        <f>_xlfn.XLOOKUP(B948,'[13]Input_27-04'!$B:$B,'[13]Input_27-04'!$M:$M,"")</f>
        <v/>
      </c>
      <c r="AG948" s="7"/>
      <c r="AH948" s="3"/>
      <c r="AI948" s="18" t="str">
        <f>_xlfn.XLOOKUP(B948,'[3]Cells Huawei 27042026 10h'!$B:$B,'[3]Cells Huawei 27042026 10h'!$T:$T,"")</f>
        <v/>
      </c>
      <c r="AJ948" s="18" t="str">
        <f>_xlfn.XLOOKUP(B948,'[3]Cells Huawei 27042026 15h'!$B:$B,'[3]Cells Huawei 27042026 15h'!$T:$T,"")</f>
        <v/>
      </c>
      <c r="AK948" s="18" t="str">
        <f>_xlfn.XLOOKUP(B948,'[4]cells down 27042026 11h28'!$B:$B,'[4]cells down 27042026 11h28'!$R:$R,"")</f>
        <v/>
      </c>
      <c r="AL948" s="18" t="str">
        <f>_xlfn.XLOOKUP(B948,'[4]cells down 27042026 18h01'!$B:$B,'[4]cells down 27042026 18h01'!$R:$R,"")</f>
        <v/>
      </c>
      <c r="AM948" s="18" t="str">
        <f>_xlfn.XLOOKUP(B948,'[5]cell downs 27042026 11h'!$B:$B,'[5]cell downs 27042026 11h'!$R:$R,"")</f>
        <v/>
      </c>
      <c r="AN948" s="18" t="str">
        <f>_xlfn.XLOOKUP(B948,'[5]cell downs 27042026 17h40'!$B:$B,'[5]cell downs 27042026 17h40'!$R:$R,"")</f>
        <v/>
      </c>
      <c r="AO948" s="18" t="str">
        <f>_xlfn.XLOOKUP(B948,'[6]ALL SITES DOWN'!$D:$D,'[6]ALL SITES DOWN'!$J:$J,"")</f>
        <v/>
      </c>
      <c r="AP948" s="18" t="str">
        <f>_xlfn.XLOOKUP(B948,'[7]ALL SITES DOWN'!$D:$D,'[7]ALL SITES DOWN'!$J:$J,"")</f>
        <v/>
      </c>
      <c r="AQ948" s="9" t="str">
        <f>_xlfn.XLOOKUP(B948,[8]sheet1!$AC:$AC,[8]sheet1!$AF:$AF,"")</f>
        <v/>
      </c>
      <c r="AR948" s="14"/>
      <c r="AS948" s="14" t="s">
        <v>5465</v>
      </c>
      <c r="AT948" s="14" t="str">
        <f>_xlfn.XLOOKUP(B948,'[9]cell downs 18042026 17h'!$B:$B,'[9]cell downs 18042026 17h'!$B:$B,"")</f>
        <v/>
      </c>
      <c r="AU948" s="14" t="str">
        <f>_xlfn.XLOOKUP(B948,'[10]Cells Huawei 19042026 15h'!$B:$B,'[10]Cells Huawei 19042026 15h'!$B:$B,"")</f>
        <v/>
      </c>
      <c r="AV948" s="9" t="str">
        <f>_xlfn.XLOOKUP(B948,'[11]cells down 19042026 9H40'!$B:$B,'[11]cells down 19042026 9H40'!$B:$B,"")</f>
        <v/>
      </c>
    </row>
    <row r="949" spans="1:48" hidden="1" x14ac:dyDescent="0.3">
      <c r="A949" s="1" t="s">
        <v>2339</v>
      </c>
      <c r="B949" s="8" t="s">
        <v>2340</v>
      </c>
      <c r="C949" s="3" t="str">
        <f>_xlfn.XLOOKUP(B949,'[1]daily break down'!$D:$D,'[1]daily break down'!$E:$E,"")</f>
        <v>Yaounde</v>
      </c>
      <c r="D949" s="1" t="s">
        <v>11</v>
      </c>
      <c r="E949" s="1" t="s">
        <v>145</v>
      </c>
      <c r="F949" s="3" t="s">
        <v>37</v>
      </c>
      <c r="G949" s="1" t="s">
        <v>38</v>
      </c>
      <c r="H949" s="29" t="str">
        <f>_xlfn.XLOOKUP(B949,[2]CALCULATION!$B:$B,[2]CALCULATION!$H:$H,"")</f>
        <v>ZTE</v>
      </c>
      <c r="I949" s="26">
        <v>0</v>
      </c>
      <c r="J949" s="26">
        <v>0</v>
      </c>
      <c r="K949" s="26">
        <v>5.7993075709194057</v>
      </c>
      <c r="L949" s="26">
        <v>6.7493643578087683</v>
      </c>
      <c r="M949" s="26">
        <v>0</v>
      </c>
      <c r="N949" s="26">
        <v>0</v>
      </c>
      <c r="O949" s="26">
        <v>0</v>
      </c>
      <c r="P949" s="114" t="s">
        <v>6364</v>
      </c>
      <c r="Q949" s="42" t="s">
        <v>5538</v>
      </c>
      <c r="R949" s="42"/>
      <c r="S949" s="41" t="str" cm="1">
        <f t="array" ref="S949">IFERROR(_xlfn.IFS(
U949="MPR ISSUE","PDH",
U949="BSS Hardware Issue","BSS",
U949="Sites strategiques, MLL, Pylone, etc.","ENVTECH",
U949="AKTIVCO DEFAUT GE &amp; POWER Cabinet","AKTIVCO",
U949="AKTIVCO Coupure ENEO &amp; Baisse de tension","AKTIVCO GRID ONLY",
U949="Coupure ENEO &amp; Baisse de tension","IHS GRID ONLY",
U949="Defaut GE &amp; POWER Cabinet","IHS",
U949="Sharing","Partners",
U949="Sites strategiques &amp; DataCenter","SST &amp; DC",
U949="Exclu","Exclu",
U949="SAT","SAT",
U949="SPARE-ISSUE","SPARE-ISSUE",
U949="Fiber CAmtel","TRANS_FO_CAMTEL",
U949="Fiber AOF","Fiber AOF",
U949="Projet OCM (HUAWEI)","TRAVAUX-HUAWEI",
U949="Projet OCM (NOKIA)","TRAVAUX-NOKIA",
U949="ACCESS-ISSUE","ACCESS-ISSUE",
U949="Projet OCM (ZTE, NOKIA, autres projets)","TRAVAUX OCM",
U949="No root CAuse","No root cause",
U949="ODU HS","PDH",
U949="IP &amp; VLAN","PDH",
U949="Warehouse HUAWEI","SPARE-ISSUE",
U949="SPARE-HS","SPARE-ISSUE",
U949="Power Telco","BSS",U949="no impacts","no impacts"
),"")</f>
        <v>No root cause</v>
      </c>
      <c r="T949" s="41" t="str" cm="1">
        <f t="array" ref="T949">IFERROR(_xlfn.IFS(
U949="MPR ISSUE","TX ISSUE",
U949="BSS Hardware Issue","RAN ISSUE",
U949="Sites strategiques, MLL, Pylone, etc.","ENVTECH",
U949="AKTIVCO DEFAUT GE &amp; POWER Cabinet","POWER ISSUE",
U949="AKTIVCO Coupure ENEO &amp; Baisse de tension","POWER ISSUE",
U949="Coupure ENEO &amp; Baisse de tension","POWER ISSUE",
U949="Defaut GE &amp; POWER Cabinet","POWER ISSUE",
U949="Sharing","POWER ISSUE",
U949="Sites strategiques &amp; DataCenter","POWER ISSUE",
U949="Exclu","Exclu",
U949="SAT","TX ISSUE",
U949="SPARE-ISSUE","SPARE-ISSUE",
U949="Fiber CAmtel","TX ISSUE",
U949="Fiber AOF","TX ISSUE",
U949="Projet OCM (HUAWEI)","TRAVAUX-HUAWEI",
U949="Projet OCM (NOKIA)","TRAVAUX -NOKIA",
U949="ACCESS-ISSUE","ACCESS-ISSUE",
U949="Projet OCM (ZTE, NOKIA, autres projets)","TRAVAUX OCM",
U949="No root CAuse","No root cause",
U949="ODU HS","TX ISSUE",
U949="IP &amp; VLAN","TX ISSUE",
U949="Warehouse HUAWEI","SPARE-ISSUE",
U949="SPARE-HS","SPARE-ISSUE",
U949="Power Telco","RAN ISSUE",U949="no impacts","no impacts"
),"")</f>
        <v>No root cause</v>
      </c>
      <c r="U949" s="68" t="s">
        <v>5691</v>
      </c>
      <c r="V949" s="41" t="str" cm="1">
        <f t="array" ref="V949">IFERROR(_xlfn.IFS(
U949="MPR ISSUE","ACTIVE",
U949="BSS Hardware Issue","ACTIVE",
U949="Sites strategiques, MLL, Pylone, etc.","PASSIVE",
U949="AKTIVCO DEFAUT GE &amp; POWER Cabinet","PASSIVE",
U949="AKTIVCO Coupure ENEO &amp; Baisse de tension","PASSIVE",
U949="Coupure ENEO &amp; Baisse de tension","PASSIVE",
U949="Defaut GE &amp; POWER Cabinet","PASSIVE",
U949="Sharing","PASSIVE",
U949="Sites strategiques &amp; DataCenter","PASSIVE",
U949="Exclu","Exclu",
U949="SAT","ACTIVE",
U949="SPARE-ISSUE","SPARE-ISSUE",
U949="Fiber CAmtel","ACTIVE",
U949="Fiber AOF","ACTIVE",
U949="Projet OCM (HUAWEI)","PLANNED WORKS",
U949="Projet OCM (NOKIA)","PLANNED WORKS",
U949="ACCESS-ISSUE","ACCESS-ISSUE",
U949="Projet OCM (ZTE, NOKIA, autres projets)","PLANNED WORKS",
U949="No root CAuse","No root cause",
U949="ODU HS","ACTIVE",
U949="IP &amp; VLAN","ACTIVE",
U949="Warehouse HUAWEI","SPARE-ISSUE",
U949="SPARE-HS","SPARE-ISSUE",
U949="Power Telco","ACTIVE", U949="no impacts","no impacts"
),"")</f>
        <v>No root cause</v>
      </c>
      <c r="W949" s="113"/>
      <c r="X949" s="113"/>
      <c r="Y949" s="113"/>
      <c r="Z949" s="113"/>
      <c r="AA949" s="113"/>
      <c r="AB949" s="17" t="s">
        <v>5465</v>
      </c>
      <c r="AC949" s="17" t="str">
        <f>_xlfn.XLOOKUP(B949,'INCIDENT-04-27-2026'!E:E,'INCIDENT-04-27-2026'!F:F,"")</f>
        <v/>
      </c>
      <c r="AD949" s="9"/>
      <c r="AE949" s="7" t="s">
        <v>5465</v>
      </c>
      <c r="AF949" s="6" t="str">
        <f>_xlfn.XLOOKUP(B949,'[13]Input_27-04'!$B:$B,'[13]Input_27-04'!$M:$M,"")</f>
        <v/>
      </c>
      <c r="AG949" s="7"/>
      <c r="AH949" s="3"/>
      <c r="AI949" s="18" t="str">
        <f>_xlfn.XLOOKUP(B949,'[3]Cells Huawei 27042026 10h'!$B:$B,'[3]Cells Huawei 27042026 10h'!$T:$T,"")</f>
        <v/>
      </c>
      <c r="AJ949" s="18" t="str">
        <f>_xlfn.XLOOKUP(B949,'[3]Cells Huawei 27042026 15h'!$B:$B,'[3]Cells Huawei 27042026 15h'!$T:$T,"")</f>
        <v/>
      </c>
      <c r="AK949" s="18" t="str">
        <f>_xlfn.XLOOKUP(B949,'[4]cells down 27042026 11h28'!$B:$B,'[4]cells down 27042026 11h28'!$R:$R,"")</f>
        <v/>
      </c>
      <c r="AL949" s="18" t="str">
        <f>_xlfn.XLOOKUP(B949,'[4]cells down 27042026 18h01'!$B:$B,'[4]cells down 27042026 18h01'!$R:$R,"")</f>
        <v/>
      </c>
      <c r="AM949" s="18" t="str">
        <f>_xlfn.XLOOKUP(B949,'[5]cell downs 27042026 11h'!$B:$B,'[5]cell downs 27042026 11h'!$R:$R,"")</f>
        <v/>
      </c>
      <c r="AN949" s="18" t="str">
        <f>_xlfn.XLOOKUP(B949,'[5]cell downs 27042026 17h40'!$B:$B,'[5]cell downs 27042026 17h40'!$R:$R,"")</f>
        <v/>
      </c>
      <c r="AO949" s="18" t="str">
        <f>_xlfn.XLOOKUP(B949,'[6]ALL SITES DOWN'!$D:$D,'[6]ALL SITES DOWN'!$J:$J,"")</f>
        <v/>
      </c>
      <c r="AP949" s="18" t="str">
        <f>_xlfn.XLOOKUP(B949,'[7]ALL SITES DOWN'!$D:$D,'[7]ALL SITES DOWN'!$J:$J,"")</f>
        <v/>
      </c>
      <c r="AQ949" s="9" t="str">
        <f>_xlfn.XLOOKUP(B949,[8]sheet1!$AC:$AC,[8]sheet1!$AF:$AF,"")</f>
        <v/>
      </c>
      <c r="AR949" s="14"/>
      <c r="AS949" s="14" t="s">
        <v>5465</v>
      </c>
      <c r="AT949" s="14" t="str">
        <f>_xlfn.XLOOKUP(B949,'[9]cell downs 18042026 17h'!$B:$B,'[9]cell downs 18042026 17h'!$B:$B,"")</f>
        <v/>
      </c>
      <c r="AU949" s="14" t="str">
        <f>_xlfn.XLOOKUP(B949,'[10]Cells Huawei 19042026 15h'!$B:$B,'[10]Cells Huawei 19042026 15h'!$B:$B,"")</f>
        <v/>
      </c>
      <c r="AV949" s="9" t="str">
        <f>_xlfn.XLOOKUP(B949,'[11]cells down 19042026 9H40'!$B:$B,'[11]cells down 19042026 9H40'!$B:$B,"")</f>
        <v/>
      </c>
    </row>
    <row r="950" spans="1:48" hidden="1" x14ac:dyDescent="0.3">
      <c r="A950" s="1" t="s">
        <v>1180</v>
      </c>
      <c r="B950" s="8" t="s">
        <v>1181</v>
      </c>
      <c r="C950" s="3" t="str">
        <f>_xlfn.XLOOKUP(B950,'[1]daily break down'!$D:$D,'[1]daily break down'!$E:$E,"")</f>
        <v>Yaounde</v>
      </c>
      <c r="D950" s="1" t="s">
        <v>21</v>
      </c>
      <c r="E950" s="1" t="s">
        <v>36</v>
      </c>
      <c r="F950" s="3" t="s">
        <v>37</v>
      </c>
      <c r="G950" s="1" t="s">
        <v>38</v>
      </c>
      <c r="H950" s="29" t="str">
        <f>_xlfn.XLOOKUP(B950,[2]CALCULATION!$B:$B,[2]CALCULATION!$H:$H,"")</f>
        <v>ZTE</v>
      </c>
      <c r="I950" s="26">
        <v>0.85722520424731663</v>
      </c>
      <c r="J950" s="26">
        <v>0</v>
      </c>
      <c r="K950" s="26">
        <v>5.4063829605088563</v>
      </c>
      <c r="L950" s="26">
        <v>0</v>
      </c>
      <c r="M950" s="26">
        <v>0.25079687129922135</v>
      </c>
      <c r="N950" s="26">
        <v>0</v>
      </c>
      <c r="O950" s="26">
        <v>0</v>
      </c>
      <c r="P950" s="114" t="s">
        <v>6364</v>
      </c>
      <c r="Q950" s="42" t="s">
        <v>5538</v>
      </c>
      <c r="R950" s="42"/>
      <c r="S950" s="41" t="str" cm="1">
        <f t="array" ref="S950">IFERROR(_xlfn.IFS(
U950="MPR ISSUE","PDH",
U950="BSS Hardware Issue","BSS",
U950="Sites strategiques, MLL, Pylone, etc.","ENVTECH",
U950="AKTIVCO DEFAUT GE &amp; POWER Cabinet","AKTIVCO",
U950="AKTIVCO Coupure ENEO &amp; Baisse de tension","AKTIVCO GRID ONLY",
U950="Coupure ENEO &amp; Baisse de tension","IHS GRID ONLY",
U950="Defaut GE &amp; POWER Cabinet","IHS",
U950="Sharing","Partners",
U950="Sites strategiques &amp; DataCenter","SST &amp; DC",
U950="Exclu","Exclu",
U950="SAT","SAT",
U950="SPARE-ISSUE","SPARE-ISSUE",
U950="Fiber CAmtel","TRANS_FO_CAMTEL",
U950="Fiber AOF","Fiber AOF",
U950="Projet OCM (HUAWEI)","TRAVAUX-HUAWEI",
U950="Projet OCM (NOKIA)","TRAVAUX-NOKIA",
U950="ACCESS-ISSUE","ACCESS-ISSUE",
U950="Projet OCM (ZTE, NOKIA, autres projets)","TRAVAUX OCM",
U950="No root CAuse","No root cause",
U950="ODU HS","PDH",
U950="IP &amp; VLAN","PDH",
U950="Warehouse HUAWEI","SPARE-ISSUE",
U950="SPARE-HS","SPARE-ISSUE",
U950="Power Telco","BSS",U950="no impacts","no impacts"
),"")</f>
        <v>No root cause</v>
      </c>
      <c r="T950" s="41" t="str" cm="1">
        <f t="array" ref="T950">IFERROR(_xlfn.IFS(
U950="MPR ISSUE","TX ISSUE",
U950="BSS Hardware Issue","RAN ISSUE",
U950="Sites strategiques, MLL, Pylone, etc.","ENVTECH",
U950="AKTIVCO DEFAUT GE &amp; POWER Cabinet","POWER ISSUE",
U950="AKTIVCO Coupure ENEO &amp; Baisse de tension","POWER ISSUE",
U950="Coupure ENEO &amp; Baisse de tension","POWER ISSUE",
U950="Defaut GE &amp; POWER Cabinet","POWER ISSUE",
U950="Sharing","POWER ISSUE",
U950="Sites strategiques &amp; DataCenter","POWER ISSUE",
U950="Exclu","Exclu",
U950="SAT","TX ISSUE",
U950="SPARE-ISSUE","SPARE-ISSUE",
U950="Fiber CAmtel","TX ISSUE",
U950="Fiber AOF","TX ISSUE",
U950="Projet OCM (HUAWEI)","TRAVAUX-HUAWEI",
U950="Projet OCM (NOKIA)","TRAVAUX -NOKIA",
U950="ACCESS-ISSUE","ACCESS-ISSUE",
U950="Projet OCM (ZTE, NOKIA, autres projets)","TRAVAUX OCM",
U950="No root CAuse","No root cause",
U950="ODU HS","TX ISSUE",
U950="IP &amp; VLAN","TX ISSUE",
U950="Warehouse HUAWEI","SPARE-ISSUE",
U950="SPARE-HS","SPARE-ISSUE",
U950="Power Telco","RAN ISSUE",U950="no impacts","no impacts"
),"")</f>
        <v>No root cause</v>
      </c>
      <c r="U950" s="68" t="s">
        <v>5691</v>
      </c>
      <c r="V950" s="41" t="str" cm="1">
        <f t="array" ref="V950">IFERROR(_xlfn.IFS(
U950="MPR ISSUE","ACTIVE",
U950="BSS Hardware Issue","ACTIVE",
U950="Sites strategiques, MLL, Pylone, etc.","PASSIVE",
U950="AKTIVCO DEFAUT GE &amp; POWER Cabinet","PASSIVE",
U950="AKTIVCO Coupure ENEO &amp; Baisse de tension","PASSIVE",
U950="Coupure ENEO &amp; Baisse de tension","PASSIVE",
U950="Defaut GE &amp; POWER Cabinet","PASSIVE",
U950="Sharing","PASSIVE",
U950="Sites strategiques &amp; DataCenter","PASSIVE",
U950="Exclu","Exclu",
U950="SAT","ACTIVE",
U950="SPARE-ISSUE","SPARE-ISSUE",
U950="Fiber CAmtel","ACTIVE",
U950="Fiber AOF","ACTIVE",
U950="Projet OCM (HUAWEI)","PLANNED WORKS",
U950="Projet OCM (NOKIA)","PLANNED WORKS",
U950="ACCESS-ISSUE","ACCESS-ISSUE",
U950="Projet OCM (ZTE, NOKIA, autres projets)","PLANNED WORKS",
U950="No root CAuse","No root cause",
U950="ODU HS","ACTIVE",
U950="IP &amp; VLAN","ACTIVE",
U950="Warehouse HUAWEI","SPARE-ISSUE",
U950="SPARE-HS","SPARE-ISSUE",
U950="Power Telco","ACTIVE", U950="no impacts","no impacts"
),"")</f>
        <v>No root cause</v>
      </c>
      <c r="W950" s="113"/>
      <c r="X950" s="113"/>
      <c r="Y950" s="113"/>
      <c r="Z950" s="113"/>
      <c r="AA950" s="113"/>
      <c r="AB950" s="17" t="s">
        <v>5465</v>
      </c>
      <c r="AC950" s="17" t="str">
        <f>_xlfn.XLOOKUP(B950,'INCIDENT-04-27-2026'!E:E,'INCIDENT-04-27-2026'!F:F,"")</f>
        <v/>
      </c>
      <c r="AD950" s="9"/>
      <c r="AE950" s="7" t="s">
        <v>5465</v>
      </c>
      <c r="AF950" s="6" t="str">
        <f>_xlfn.XLOOKUP(B950,'[13]Input_27-04'!$B:$B,'[13]Input_27-04'!$M:$M,"")</f>
        <v/>
      </c>
      <c r="AG950" s="7"/>
      <c r="AH950" s="3"/>
      <c r="AI950" s="18" t="str">
        <f>_xlfn.XLOOKUP(B950,'[3]Cells Huawei 27042026 10h'!$B:$B,'[3]Cells Huawei 27042026 10h'!$T:$T,"")</f>
        <v/>
      </c>
      <c r="AJ950" s="18" t="str">
        <f>_xlfn.XLOOKUP(B950,'[3]Cells Huawei 27042026 15h'!$B:$B,'[3]Cells Huawei 27042026 15h'!$T:$T,"")</f>
        <v/>
      </c>
      <c r="AK950" s="18" t="str">
        <f>_xlfn.XLOOKUP(B950,'[4]cells down 27042026 11h28'!$B:$B,'[4]cells down 27042026 11h28'!$R:$R,"")</f>
        <v/>
      </c>
      <c r="AL950" s="18" t="str">
        <f>_xlfn.XLOOKUP(B950,'[4]cells down 27042026 18h01'!$B:$B,'[4]cells down 27042026 18h01'!$R:$R,"")</f>
        <v/>
      </c>
      <c r="AM950" s="18" t="str">
        <f>_xlfn.XLOOKUP(B950,'[5]cell downs 27042026 11h'!$B:$B,'[5]cell downs 27042026 11h'!$R:$R,"")</f>
        <v/>
      </c>
      <c r="AN950" s="18" t="str">
        <f>_xlfn.XLOOKUP(B950,'[5]cell downs 27042026 17h40'!$B:$B,'[5]cell downs 27042026 17h40'!$R:$R,"")</f>
        <v/>
      </c>
      <c r="AO950" s="18" t="str">
        <f>_xlfn.XLOOKUP(B950,'[6]ALL SITES DOWN'!$D:$D,'[6]ALL SITES DOWN'!$J:$J,"")</f>
        <v/>
      </c>
      <c r="AP950" s="18" t="str">
        <f>_xlfn.XLOOKUP(B950,'[7]ALL SITES DOWN'!$D:$D,'[7]ALL SITES DOWN'!$J:$J,"")</f>
        <v/>
      </c>
      <c r="AQ950" s="9" t="str">
        <f>_xlfn.XLOOKUP(B950,[8]sheet1!$AC:$AC,[8]sheet1!$AF:$AF,"")</f>
        <v/>
      </c>
      <c r="AR950" s="14"/>
      <c r="AS950" s="14" t="s">
        <v>5465</v>
      </c>
      <c r="AT950" s="14" t="str">
        <f>_xlfn.XLOOKUP(B950,'[9]cell downs 18042026 17h'!$B:$B,'[9]cell downs 18042026 17h'!$B:$B,"")</f>
        <v/>
      </c>
      <c r="AU950" s="14" t="str">
        <f>_xlfn.XLOOKUP(B950,'[10]Cells Huawei 19042026 15h'!$B:$B,'[10]Cells Huawei 19042026 15h'!$B:$B,"")</f>
        <v/>
      </c>
      <c r="AV950" s="9" t="str">
        <f>_xlfn.XLOOKUP(B950,'[11]cells down 19042026 9H40'!$B:$B,'[11]cells down 19042026 9H40'!$B:$B,"")</f>
        <v/>
      </c>
    </row>
    <row r="951" spans="1:48" hidden="1" x14ac:dyDescent="0.3">
      <c r="A951" s="1" t="s">
        <v>3310</v>
      </c>
      <c r="B951" s="8" t="s">
        <v>3311</v>
      </c>
      <c r="C951" s="3" t="str">
        <f>_xlfn.XLOOKUP(B951,'[1]daily break down'!$D:$D,'[1]daily break down'!$E:$E,"")</f>
        <v>Yaounde</v>
      </c>
      <c r="D951" s="1" t="s">
        <v>11</v>
      </c>
      <c r="E951" s="1" t="s">
        <v>12</v>
      </c>
      <c r="F951" s="3" t="s">
        <v>37</v>
      </c>
      <c r="G951" s="1" t="s">
        <v>38</v>
      </c>
      <c r="H951" s="29" t="str">
        <f>_xlfn.XLOOKUP(B951,[2]CALCULATION!$B:$B,[2]CALCULATION!$H:$H,"")</f>
        <v>ZTE</v>
      </c>
      <c r="I951" s="26">
        <v>0</v>
      </c>
      <c r="J951" s="26">
        <v>0.49702796254918918</v>
      </c>
      <c r="K951" s="26">
        <v>5.3031356921294517</v>
      </c>
      <c r="L951" s="26">
        <v>0</v>
      </c>
      <c r="M951" s="26">
        <v>0.3803687152751028</v>
      </c>
      <c r="N951" s="26">
        <v>0</v>
      </c>
      <c r="O951" s="26">
        <v>0</v>
      </c>
      <c r="P951" s="114" t="s">
        <v>6364</v>
      </c>
      <c r="Q951" s="42" t="s">
        <v>5538</v>
      </c>
      <c r="R951" s="42"/>
      <c r="S951" s="41" t="str" cm="1">
        <f t="array" ref="S951">IFERROR(_xlfn.IFS(
U951="MPR ISSUE","PDH",
U951="BSS Hardware Issue","BSS",
U951="Sites strategiques, MLL, Pylone, etc.","ENVTECH",
U951="AKTIVCO DEFAUT GE &amp; POWER Cabinet","AKTIVCO",
U951="AKTIVCO Coupure ENEO &amp; Baisse de tension","AKTIVCO GRID ONLY",
U951="Coupure ENEO &amp; Baisse de tension","IHS GRID ONLY",
U951="Defaut GE &amp; POWER Cabinet","IHS",
U951="Sharing","Partners",
U951="Sites strategiques &amp; DataCenter","SST &amp; DC",
U951="Exclu","Exclu",
U951="SAT","SAT",
U951="SPARE-ISSUE","SPARE-ISSUE",
U951="Fiber CAmtel","TRANS_FO_CAMTEL",
U951="Fiber AOF","Fiber AOF",
U951="Projet OCM (HUAWEI)","TRAVAUX-HUAWEI",
U951="Projet OCM (NOKIA)","TRAVAUX-NOKIA",
U951="ACCESS-ISSUE","ACCESS-ISSUE",
U951="Projet OCM (ZTE, NOKIA, autres projets)","TRAVAUX OCM",
U951="No root CAuse","No root cause",
U951="ODU HS","PDH",
U951="IP &amp; VLAN","PDH",
U951="Warehouse HUAWEI","SPARE-ISSUE",
U951="SPARE-HS","SPARE-ISSUE",
U951="Power Telco","BSS",U951="no impacts","no impacts"
),"")</f>
        <v>No root cause</v>
      </c>
      <c r="T951" s="41" t="str" cm="1">
        <f t="array" ref="T951">IFERROR(_xlfn.IFS(
U951="MPR ISSUE","TX ISSUE",
U951="BSS Hardware Issue","RAN ISSUE",
U951="Sites strategiques, MLL, Pylone, etc.","ENVTECH",
U951="AKTIVCO DEFAUT GE &amp; POWER Cabinet","POWER ISSUE",
U951="AKTIVCO Coupure ENEO &amp; Baisse de tension","POWER ISSUE",
U951="Coupure ENEO &amp; Baisse de tension","POWER ISSUE",
U951="Defaut GE &amp; POWER Cabinet","POWER ISSUE",
U951="Sharing","POWER ISSUE",
U951="Sites strategiques &amp; DataCenter","POWER ISSUE",
U951="Exclu","Exclu",
U951="SAT","TX ISSUE",
U951="SPARE-ISSUE","SPARE-ISSUE",
U951="Fiber CAmtel","TX ISSUE",
U951="Fiber AOF","TX ISSUE",
U951="Projet OCM (HUAWEI)","TRAVAUX-HUAWEI",
U951="Projet OCM (NOKIA)","TRAVAUX -NOKIA",
U951="ACCESS-ISSUE","ACCESS-ISSUE",
U951="Projet OCM (ZTE, NOKIA, autres projets)","TRAVAUX OCM",
U951="No root CAuse","No root cause",
U951="ODU HS","TX ISSUE",
U951="IP &amp; VLAN","TX ISSUE",
U951="Warehouse HUAWEI","SPARE-ISSUE",
U951="SPARE-HS","SPARE-ISSUE",
U951="Power Telco","RAN ISSUE",U951="no impacts","no impacts"
),"")</f>
        <v>No root cause</v>
      </c>
      <c r="U951" s="68" t="s">
        <v>5691</v>
      </c>
      <c r="V951" s="41" t="str" cm="1">
        <f t="array" ref="V951">IFERROR(_xlfn.IFS(
U951="MPR ISSUE","ACTIVE",
U951="BSS Hardware Issue","ACTIVE",
U951="Sites strategiques, MLL, Pylone, etc.","PASSIVE",
U951="AKTIVCO DEFAUT GE &amp; POWER Cabinet","PASSIVE",
U951="AKTIVCO Coupure ENEO &amp; Baisse de tension","PASSIVE",
U951="Coupure ENEO &amp; Baisse de tension","PASSIVE",
U951="Defaut GE &amp; POWER Cabinet","PASSIVE",
U951="Sharing","PASSIVE",
U951="Sites strategiques &amp; DataCenter","PASSIVE",
U951="Exclu","Exclu",
U951="SAT","ACTIVE",
U951="SPARE-ISSUE","SPARE-ISSUE",
U951="Fiber CAmtel","ACTIVE",
U951="Fiber AOF","ACTIVE",
U951="Projet OCM (HUAWEI)","PLANNED WORKS",
U951="Projet OCM (NOKIA)","PLANNED WORKS",
U951="ACCESS-ISSUE","ACCESS-ISSUE",
U951="Projet OCM (ZTE, NOKIA, autres projets)","PLANNED WORKS",
U951="No root CAuse","No root cause",
U951="ODU HS","ACTIVE",
U951="IP &amp; VLAN","ACTIVE",
U951="Warehouse HUAWEI","SPARE-ISSUE",
U951="SPARE-HS","SPARE-ISSUE",
U951="Power Telco","ACTIVE", U951="no impacts","no impacts"
),"")</f>
        <v>No root cause</v>
      </c>
      <c r="W951" s="113"/>
      <c r="X951" s="113"/>
      <c r="Y951" s="113"/>
      <c r="Z951" s="113"/>
      <c r="AA951" s="113"/>
      <c r="AB951" s="17" t="s">
        <v>5465</v>
      </c>
      <c r="AC951" s="17" t="str">
        <f>_xlfn.XLOOKUP(B951,'INCIDENT-04-27-2026'!E:E,'INCIDENT-04-27-2026'!F:F,"")</f>
        <v/>
      </c>
      <c r="AD951" s="9"/>
      <c r="AE951" s="7" t="s">
        <v>5465</v>
      </c>
      <c r="AF951" s="6" t="str">
        <f>_xlfn.XLOOKUP(B951,'[13]Input_27-04'!$B:$B,'[13]Input_27-04'!$M:$M,"")</f>
        <v/>
      </c>
      <c r="AG951" s="7"/>
      <c r="AH951" s="3"/>
      <c r="AI951" s="18" t="str">
        <f>_xlfn.XLOOKUP(B951,'[3]Cells Huawei 27042026 10h'!$B:$B,'[3]Cells Huawei 27042026 10h'!$T:$T,"")</f>
        <v/>
      </c>
      <c r="AJ951" s="18" t="str">
        <f>_xlfn.XLOOKUP(B951,'[3]Cells Huawei 27042026 15h'!$B:$B,'[3]Cells Huawei 27042026 15h'!$T:$T,"")</f>
        <v/>
      </c>
      <c r="AK951" s="18" t="str">
        <f>_xlfn.XLOOKUP(B951,'[4]cells down 27042026 11h28'!$B:$B,'[4]cells down 27042026 11h28'!$R:$R,"")</f>
        <v/>
      </c>
      <c r="AL951" s="18" t="str">
        <f>_xlfn.XLOOKUP(B951,'[4]cells down 27042026 18h01'!$B:$B,'[4]cells down 27042026 18h01'!$R:$R,"")</f>
        <v/>
      </c>
      <c r="AM951" s="18" t="str">
        <f>_xlfn.XLOOKUP(B951,'[5]cell downs 27042026 11h'!$B:$B,'[5]cell downs 27042026 11h'!$R:$R,"")</f>
        <v/>
      </c>
      <c r="AN951" s="18" t="str">
        <f>_xlfn.XLOOKUP(B951,'[5]cell downs 27042026 17h40'!$B:$B,'[5]cell downs 27042026 17h40'!$R:$R,"")</f>
        <v/>
      </c>
      <c r="AO951" s="18" t="str">
        <f>_xlfn.XLOOKUP(B951,'[6]ALL SITES DOWN'!$D:$D,'[6]ALL SITES DOWN'!$J:$J,"")</f>
        <v/>
      </c>
      <c r="AP951" s="18" t="str">
        <f>_xlfn.XLOOKUP(B951,'[7]ALL SITES DOWN'!$D:$D,'[7]ALL SITES DOWN'!$J:$J,"")</f>
        <v/>
      </c>
      <c r="AQ951" s="9" t="str">
        <f>_xlfn.XLOOKUP(B951,[8]sheet1!$AC:$AC,[8]sheet1!$AF:$AF,"")</f>
        <v/>
      </c>
      <c r="AR951" s="14"/>
      <c r="AS951" s="14" t="s">
        <v>5465</v>
      </c>
      <c r="AT951" s="14" t="str">
        <f>_xlfn.XLOOKUP(B951,'[9]cell downs 18042026 17h'!$B:$B,'[9]cell downs 18042026 17h'!$B:$B,"")</f>
        <v/>
      </c>
      <c r="AU951" s="14" t="str">
        <f>_xlfn.XLOOKUP(B951,'[10]Cells Huawei 19042026 15h'!$B:$B,'[10]Cells Huawei 19042026 15h'!$B:$B,"")</f>
        <v/>
      </c>
      <c r="AV951" s="9" t="str">
        <f>_xlfn.XLOOKUP(B951,'[11]cells down 19042026 9H40'!$B:$B,'[11]cells down 19042026 9H40'!$B:$B,"")</f>
        <v/>
      </c>
    </row>
    <row r="952" spans="1:48" hidden="1" x14ac:dyDescent="0.3">
      <c r="A952" s="1" t="s">
        <v>1649</v>
      </c>
      <c r="B952" s="8" t="s">
        <v>1650</v>
      </c>
      <c r="C952" s="3" t="str">
        <f>_xlfn.XLOOKUP(B952,'[1]daily break down'!$D:$D,'[1]daily break down'!$E:$E,"")</f>
        <v>NORD-OUEST</v>
      </c>
      <c r="D952" s="1" t="s">
        <v>18</v>
      </c>
      <c r="E952" s="1"/>
      <c r="F952" s="3" t="s">
        <v>51</v>
      </c>
      <c r="G952" s="1" t="s">
        <v>52</v>
      </c>
      <c r="H952" s="27" t="str">
        <f>_xlfn.XLOOKUP(B952,[2]CALCULATION!$B:$B,[2]CALCULATION!$H:$H,"")</f>
        <v>Huawei</v>
      </c>
      <c r="I952" s="26">
        <v>0</v>
      </c>
      <c r="J952" s="26">
        <v>5.1662871362000713</v>
      </c>
      <c r="K952" s="26">
        <v>5.0419053000145535</v>
      </c>
      <c r="L952" s="26">
        <v>0</v>
      </c>
      <c r="M952" s="26">
        <v>0</v>
      </c>
      <c r="N952" s="26">
        <v>0</v>
      </c>
      <c r="O952" s="26">
        <v>0</v>
      </c>
      <c r="P952" s="114" t="s">
        <v>6364</v>
      </c>
      <c r="Q952" s="42" t="s">
        <v>5538</v>
      </c>
      <c r="R952" s="42"/>
      <c r="S952" s="41" t="str" cm="1">
        <f t="array" ref="S952">IFERROR(_xlfn.IFS(
U952="MPR ISSUE","PDH",
U952="BSS Hardware Issue","BSS",
U952="Sites strategiques, MLL, Pylone, etc.","ENVTECH",
U952="AKTIVCO DEFAUT GE &amp; POWER Cabinet","AKTIVCO",
U952="AKTIVCO Coupure ENEO &amp; Baisse de tension","AKTIVCO GRID ONLY",
U952="Coupure ENEO &amp; Baisse de tension","IHS GRID ONLY",
U952="Defaut GE &amp; POWER Cabinet","IHS",
U952="Sharing","Partners",
U952="Sites strategiques &amp; DataCenter","SST &amp; DC",
U952="Exclu","Exclu",
U952="SAT","SAT",
U952="SPARE-ISSUE","SPARE-ISSUE",
U952="Fiber CAmtel","TRANS_FO_CAMTEL",
U952="Fiber AOF","Fiber AOF",
U952="Projet OCM (HUAWEI)","TRAVAUX-HUAWEI",
U952="Projet OCM (NOKIA)","TRAVAUX-NOKIA",
U952="ACCESS-ISSUE","ACCESS-ISSUE",
U952="Projet OCM (ZTE, NOKIA, autres projets)","TRAVAUX OCM",
U952="No root CAuse","No root cause",
U952="ODU HS","PDH",
U952="IP &amp; VLAN","PDH",
U952="Warehouse HUAWEI","SPARE-ISSUE",
U952="SPARE-HS","SPARE-ISSUE",
U952="Power Telco","BSS",U952="no impacts","no impacts"
),"")</f>
        <v>No root cause</v>
      </c>
      <c r="T952" s="41" t="str" cm="1">
        <f t="array" ref="T952">IFERROR(_xlfn.IFS(
U952="MPR ISSUE","TX ISSUE",
U952="BSS Hardware Issue","RAN ISSUE",
U952="Sites strategiques, MLL, Pylone, etc.","ENVTECH",
U952="AKTIVCO DEFAUT GE &amp; POWER Cabinet","POWER ISSUE",
U952="AKTIVCO Coupure ENEO &amp; Baisse de tension","POWER ISSUE",
U952="Coupure ENEO &amp; Baisse de tension","POWER ISSUE",
U952="Defaut GE &amp; POWER Cabinet","POWER ISSUE",
U952="Sharing","POWER ISSUE",
U952="Sites strategiques &amp; DataCenter","POWER ISSUE",
U952="Exclu","Exclu",
U952="SAT","TX ISSUE",
U952="SPARE-ISSUE","SPARE-ISSUE",
U952="Fiber CAmtel","TX ISSUE",
U952="Fiber AOF","TX ISSUE",
U952="Projet OCM (HUAWEI)","TRAVAUX-HUAWEI",
U952="Projet OCM (NOKIA)","TRAVAUX -NOKIA",
U952="ACCESS-ISSUE","ACCESS-ISSUE",
U952="Projet OCM (ZTE, NOKIA, autres projets)","TRAVAUX OCM",
U952="No root CAuse","No root cause",
U952="ODU HS","TX ISSUE",
U952="IP &amp; VLAN","TX ISSUE",
U952="Warehouse HUAWEI","SPARE-ISSUE",
U952="SPARE-HS","SPARE-ISSUE",
U952="Power Telco","RAN ISSUE",U952="no impacts","no impacts"
),"")</f>
        <v>No root cause</v>
      </c>
      <c r="U952" s="68" t="s">
        <v>5691</v>
      </c>
      <c r="V952" s="41" t="str" cm="1">
        <f t="array" ref="V952">IFERROR(_xlfn.IFS(
U952="MPR ISSUE","ACTIVE",
U952="BSS Hardware Issue","ACTIVE",
U952="Sites strategiques, MLL, Pylone, etc.","PASSIVE",
U952="AKTIVCO DEFAUT GE &amp; POWER Cabinet","PASSIVE",
U952="AKTIVCO Coupure ENEO &amp; Baisse de tension","PASSIVE",
U952="Coupure ENEO &amp; Baisse de tension","PASSIVE",
U952="Defaut GE &amp; POWER Cabinet","PASSIVE",
U952="Sharing","PASSIVE",
U952="Sites strategiques &amp; DataCenter","PASSIVE",
U952="Exclu","Exclu",
U952="SAT","ACTIVE",
U952="SPARE-ISSUE","SPARE-ISSUE",
U952="Fiber CAmtel","ACTIVE",
U952="Fiber AOF","ACTIVE",
U952="Projet OCM (HUAWEI)","PLANNED WORKS",
U952="Projet OCM (NOKIA)","PLANNED WORKS",
U952="ACCESS-ISSUE","ACCESS-ISSUE",
U952="Projet OCM (ZTE, NOKIA, autres projets)","PLANNED WORKS",
U952="No root CAuse","No root cause",
U952="ODU HS","ACTIVE",
U952="IP &amp; VLAN","ACTIVE",
U952="Warehouse HUAWEI","SPARE-ISSUE",
U952="SPARE-HS","SPARE-ISSUE",
U952="Power Telco","ACTIVE", U952="no impacts","no impacts"
),"")</f>
        <v>No root cause</v>
      </c>
      <c r="W952" s="113"/>
      <c r="X952" s="113"/>
      <c r="Y952" s="113"/>
      <c r="Z952" s="113"/>
      <c r="AA952" s="113"/>
      <c r="AB952" s="17" t="s">
        <v>5465</v>
      </c>
      <c r="AC952" s="17" t="str">
        <f>_xlfn.XLOOKUP(B952,'INCIDENT-04-27-2026'!E:E,'INCIDENT-04-27-2026'!F:F,"")</f>
        <v/>
      </c>
      <c r="AD952" s="9"/>
      <c r="AE952" s="7" t="s">
        <v>5465</v>
      </c>
      <c r="AF952" s="6" t="str">
        <f>_xlfn.XLOOKUP(B952,'[13]Input_27-04'!$B:$B,'[13]Input_27-04'!$M:$M,"")</f>
        <v/>
      </c>
      <c r="AG952" s="7"/>
      <c r="AH952" s="3"/>
      <c r="AI952" s="18" t="str">
        <f>_xlfn.XLOOKUP(B952,'[3]Cells Huawei 27042026 10h'!$B:$B,'[3]Cells Huawei 27042026 10h'!$T:$T,"")</f>
        <v/>
      </c>
      <c r="AJ952" s="18" t="str">
        <f>_xlfn.XLOOKUP(B952,'[3]Cells Huawei 27042026 15h'!$B:$B,'[3]Cells Huawei 27042026 15h'!$T:$T,"")</f>
        <v/>
      </c>
      <c r="AK952" s="18" t="str">
        <f>_xlfn.XLOOKUP(B952,'[4]cells down 27042026 11h28'!$B:$B,'[4]cells down 27042026 11h28'!$R:$R,"")</f>
        <v/>
      </c>
      <c r="AL952" s="18" t="str">
        <f>_xlfn.XLOOKUP(B952,'[4]cells down 27042026 18h01'!$B:$B,'[4]cells down 27042026 18h01'!$R:$R,"")</f>
        <v/>
      </c>
      <c r="AM952" s="18" t="str">
        <f>_xlfn.XLOOKUP(B952,'[5]cell downs 27042026 11h'!$B:$B,'[5]cell downs 27042026 11h'!$R:$R,"")</f>
        <v/>
      </c>
      <c r="AN952" s="18" t="str">
        <f>_xlfn.XLOOKUP(B952,'[5]cell downs 27042026 17h40'!$B:$B,'[5]cell downs 27042026 17h40'!$R:$R,"")</f>
        <v/>
      </c>
      <c r="AO952" s="18" t="str">
        <f>_xlfn.XLOOKUP(B952,'[6]ALL SITES DOWN'!$D:$D,'[6]ALL SITES DOWN'!$J:$J,"")</f>
        <v/>
      </c>
      <c r="AP952" s="18" t="str">
        <f>_xlfn.XLOOKUP(B952,'[7]ALL SITES DOWN'!$D:$D,'[7]ALL SITES DOWN'!$J:$J,"")</f>
        <v/>
      </c>
      <c r="AQ952" s="9" t="str">
        <f>_xlfn.XLOOKUP(B952,[8]sheet1!$AC:$AC,[8]sheet1!$AF:$AF,"")</f>
        <v/>
      </c>
      <c r="AR952" s="14"/>
      <c r="AS952" s="14" t="s">
        <v>5465</v>
      </c>
      <c r="AT952" s="14" t="str">
        <f>_xlfn.XLOOKUP(B952,'[9]cell downs 18042026 17h'!$B:$B,'[9]cell downs 18042026 17h'!$B:$B,"")</f>
        <v/>
      </c>
      <c r="AU952" s="14" t="str">
        <f>_xlfn.XLOOKUP(B952,'[10]Cells Huawei 19042026 15h'!$B:$B,'[10]Cells Huawei 19042026 15h'!$B:$B,"")</f>
        <v/>
      </c>
      <c r="AV952" s="9" t="str">
        <f>_xlfn.XLOOKUP(B952,'[11]cells down 19042026 9H40'!$B:$B,'[11]cells down 19042026 9H40'!$B:$B,"")</f>
        <v/>
      </c>
    </row>
    <row r="953" spans="1:48" hidden="1" x14ac:dyDescent="0.3">
      <c r="A953" s="1" t="s">
        <v>2852</v>
      </c>
      <c r="B953" s="8" t="s">
        <v>2853</v>
      </c>
      <c r="C953" s="3" t="str">
        <f>_xlfn.XLOOKUP(B953,'[1]daily break down'!$D:$D,'[1]daily break down'!$E:$E,"")</f>
        <v>NORD-OUEST</v>
      </c>
      <c r="D953" s="1" t="s">
        <v>11</v>
      </c>
      <c r="E953" s="1" t="s">
        <v>96</v>
      </c>
      <c r="F953" s="3" t="s">
        <v>51</v>
      </c>
      <c r="G953" s="1" t="s">
        <v>2854</v>
      </c>
      <c r="H953" s="28" t="str">
        <f>_xlfn.XLOOKUP(B953,[2]CALCULATION!$B:$B,[2]CALCULATION!$H:$H,"")</f>
        <v>NOKIA</v>
      </c>
      <c r="I953" s="26">
        <v>0</v>
      </c>
      <c r="J953" s="26">
        <v>0.1762105737758716</v>
      </c>
      <c r="K953" s="26">
        <v>0</v>
      </c>
      <c r="L953" s="26">
        <v>0</v>
      </c>
      <c r="M953" s="26">
        <v>0</v>
      </c>
      <c r="N953" s="26">
        <v>0</v>
      </c>
      <c r="O953" s="26">
        <v>0</v>
      </c>
      <c r="P953" s="114" t="s">
        <v>6364</v>
      </c>
      <c r="Q953" s="42" t="s">
        <v>6353</v>
      </c>
      <c r="R953" s="42"/>
      <c r="S953" s="41" t="str" cm="1">
        <f t="array" ref="S953">IFERROR(_xlfn.IFS(
U953="MPR ISSUE","PDH",
U953="BSS Hardware Issue","BSS",
U953="Sites strategiques, MLL, Pylone, etc.","ENVTECH",
U953="AKTIVCO DEFAUT GE &amp; POWER Cabinet","AKTIVCO",
U953="AKTIVCO Coupure ENEO &amp; Baisse de tension","AKTIVCO GRID ONLY",
U953="Coupure ENEO &amp; Baisse de tension","IHS GRID ONLY",
U953="Defaut GE &amp; POWER Cabinet","IHS",
U953="Sharing","Partners",
U953="Sites strategiques &amp; DataCenter","SST &amp; DC",
U953="Exclu","Exclu",
U953="SAT","SAT",
U953="SPARE-ISSUE","SPARE-ISSUE",
U953="Fiber CAmtel","TRANS_FO_CAMTEL",
U953="Fiber AOF","Fiber AOF",
U953="Projet OCM (HUAWEI)","TRAVAUX-HUAWEI",
U953="Projet OCM (NOKIA)","TRAVAUX-NOKIA",
U953="ACCESS-ISSUE","ACCESS-ISSUE",
U953="Projet OCM (ZTE, NOKIA, autres projets)","TRAVAUX OCM",
U953="No root CAuse","No root cause",
U953="ODU HS","PDH",
U953="IP &amp; VLAN","PDH",
U953="Warehouse HUAWEI","SPARE-ISSUE",
U953="SPARE-HS","SPARE-ISSUE",
U953="Power Telco","BSS",U953="no impacts","no impacts"
),"")</f>
        <v/>
      </c>
      <c r="T953" s="41" t="str" cm="1">
        <f t="array" ref="T953">IFERROR(_xlfn.IFS(
U953="MPR ISSUE","TX ISSUE",
U953="BSS Hardware Issue","RAN ISSUE",
U953="Sites strategiques, MLL, Pylone, etc.","ENVTECH",
U953="AKTIVCO DEFAUT GE &amp; POWER Cabinet","POWER ISSUE",
U953="AKTIVCO Coupure ENEO &amp; Baisse de tension","POWER ISSUE",
U953="Coupure ENEO &amp; Baisse de tension","POWER ISSUE",
U953="Defaut GE &amp; POWER Cabinet","POWER ISSUE",
U953="Sharing","POWER ISSUE",
U953="Sites strategiques &amp; DataCenter","POWER ISSUE",
U953="Exclu","Exclu",
U953="SAT","TX ISSUE",
U953="SPARE-ISSUE","SPARE-ISSUE",
U953="Fiber CAmtel","TX ISSUE",
U953="Fiber AOF","TX ISSUE",
U953="Projet OCM (HUAWEI)","TRAVAUX-HUAWEI",
U953="Projet OCM (NOKIA)","TRAVAUX -NOKIA",
U953="ACCESS-ISSUE","ACCESS-ISSUE",
U953="Projet OCM (ZTE, NOKIA, autres projets)","TRAVAUX OCM",
U953="No root CAuse","No root cause",
U953="ODU HS","TX ISSUE",
U953="IP &amp; VLAN","TX ISSUE",
U953="Warehouse HUAWEI","SPARE-ISSUE",
U953="SPARE-HS","SPARE-ISSUE",
U953="Power Telco","RAN ISSUE",U953="no impacts","no impacts"
),"")</f>
        <v/>
      </c>
      <c r="U953" s="68"/>
      <c r="V953" s="41" t="str" cm="1">
        <f t="array" ref="V953">IFERROR(_xlfn.IFS(
U953="MPR ISSUE","ACTIVE",
U953="BSS Hardware Issue","ACTIVE",
U953="Sites strategiques, MLL, Pylone, etc.","PASSIVE",
U953="AKTIVCO DEFAUT GE &amp; POWER Cabinet","PASSIVE",
U953="AKTIVCO Coupure ENEO &amp; Baisse de tension","PASSIVE",
U953="Coupure ENEO &amp; Baisse de tension","PASSIVE",
U953="Defaut GE &amp; POWER Cabinet","PASSIVE",
U953="Sharing","PASSIVE",
U953="Sites strategiques &amp; DataCenter","PASSIVE",
U953="Exclu","Exclu",
U953="SAT","ACTIVE",
U953="SPARE-ISSUE","SPARE-ISSUE",
U953="Fiber CAmtel","ACTIVE",
U953="Fiber AOF","ACTIVE",
U953="Projet OCM (HUAWEI)","PLANNED WORKS",
U953="Projet OCM (NOKIA)","PLANNED WORKS",
U953="ACCESS-ISSUE","ACCESS-ISSUE",
U953="Projet OCM (ZTE, NOKIA, autres projets)","PLANNED WORKS",
U953="No root CAuse","No root cause",
U953="ODU HS","ACTIVE",
U953="IP &amp; VLAN","ACTIVE",
U953="Warehouse HUAWEI","SPARE-ISSUE",
U953="SPARE-HS","SPARE-ISSUE",
U953="Power Telco","ACTIVE", U953="no impacts","no impacts"
),"")</f>
        <v/>
      </c>
      <c r="W953" s="113"/>
      <c r="X953" s="113"/>
      <c r="Y953" s="113"/>
      <c r="Z953" s="113"/>
      <c r="AA953" s="113"/>
      <c r="AB953" s="17" t="s">
        <v>5465</v>
      </c>
      <c r="AC953" s="17" t="str">
        <f>_xlfn.XLOOKUP(B953,'INCIDENT-04-27-2026'!E:E,'INCIDENT-04-27-2026'!F:F,"")</f>
        <v/>
      </c>
      <c r="AD953" s="9"/>
      <c r="AE953" s="7" t="s">
        <v>5465</v>
      </c>
      <c r="AF953" s="6" t="str">
        <f>_xlfn.XLOOKUP(B953,'[13]Input_27-04'!$B:$B,'[13]Input_27-04'!$M:$M,"")</f>
        <v/>
      </c>
      <c r="AG953" s="7"/>
      <c r="AH953" s="3"/>
      <c r="AI953" s="18" t="str">
        <f>_xlfn.XLOOKUP(B953,'[3]Cells Huawei 27042026 10h'!$B:$B,'[3]Cells Huawei 27042026 10h'!$T:$T,"")</f>
        <v/>
      </c>
      <c r="AJ953" s="18" t="str">
        <f>_xlfn.XLOOKUP(B953,'[3]Cells Huawei 27042026 15h'!$B:$B,'[3]Cells Huawei 27042026 15h'!$T:$T,"")</f>
        <v/>
      </c>
      <c r="AK953" s="18" t="str">
        <f>_xlfn.XLOOKUP(B953,'[4]cells down 27042026 11h28'!$B:$B,'[4]cells down 27042026 11h28'!$R:$R,"")</f>
        <v/>
      </c>
      <c r="AL953" s="18" t="str">
        <f>_xlfn.XLOOKUP(B953,'[4]cells down 27042026 18h01'!$B:$B,'[4]cells down 27042026 18h01'!$R:$R,"")</f>
        <v/>
      </c>
      <c r="AM953" s="18" t="str">
        <f>_xlfn.XLOOKUP(B953,'[5]cell downs 27042026 11h'!$B:$B,'[5]cell downs 27042026 11h'!$R:$R,"")</f>
        <v/>
      </c>
      <c r="AN953" s="18" t="str">
        <f>_xlfn.XLOOKUP(B953,'[5]cell downs 27042026 17h40'!$B:$B,'[5]cell downs 27042026 17h40'!$R:$R,"")</f>
        <v/>
      </c>
      <c r="AO953" s="18" t="str">
        <f>_xlfn.XLOOKUP(B953,'[6]ALL SITES DOWN'!$D:$D,'[6]ALL SITES DOWN'!$J:$J,"")</f>
        <v/>
      </c>
      <c r="AP953" s="18" t="str">
        <f>_xlfn.XLOOKUP(B953,'[7]ALL SITES DOWN'!$D:$D,'[7]ALL SITES DOWN'!$J:$J,"")</f>
        <v/>
      </c>
      <c r="AQ953" s="9" t="str">
        <f>_xlfn.XLOOKUP(B953,[8]sheet1!$AC:$AC,[8]sheet1!$AF:$AF,"")</f>
        <v/>
      </c>
      <c r="AR953" s="14"/>
      <c r="AS953" s="14" t="s">
        <v>5465</v>
      </c>
      <c r="AT953" s="14" t="str">
        <f>_xlfn.XLOOKUP(B953,'[9]cell downs 18042026 17h'!$B:$B,'[9]cell downs 18042026 17h'!$B:$B,"")</f>
        <v/>
      </c>
      <c r="AU953" s="14" t="str">
        <f>_xlfn.XLOOKUP(B953,'[10]Cells Huawei 19042026 15h'!$B:$B,'[10]Cells Huawei 19042026 15h'!$B:$B,"")</f>
        <v/>
      </c>
      <c r="AV953" s="9" t="str">
        <f>_xlfn.XLOOKUP(B953,'[11]cells down 19042026 9H40'!$B:$B,'[11]cells down 19042026 9H40'!$B:$B,"")</f>
        <v/>
      </c>
    </row>
    <row r="954" spans="1:48" hidden="1" x14ac:dyDescent="0.3">
      <c r="A954" s="1" t="s">
        <v>1919</v>
      </c>
      <c r="B954" s="8" t="s">
        <v>1920</v>
      </c>
      <c r="C954" s="3" t="str">
        <f>_xlfn.XLOOKUP(B954,'[1]daily break down'!$D:$D,'[1]daily break down'!$E:$E,"")</f>
        <v>CENTRE</v>
      </c>
      <c r="D954" s="1" t="s">
        <v>21</v>
      </c>
      <c r="E954" s="1" t="s">
        <v>36</v>
      </c>
      <c r="F954" s="3" t="s">
        <v>69</v>
      </c>
      <c r="G954" s="1" t="s">
        <v>70</v>
      </c>
      <c r="H954" s="29" t="str">
        <f>_xlfn.XLOOKUP(B954,[2]CALCULATION!$B:$B,[2]CALCULATION!$H:$H,"")</f>
        <v>ZTE</v>
      </c>
      <c r="I954" s="26">
        <v>0</v>
      </c>
      <c r="J954" s="26">
        <v>0</v>
      </c>
      <c r="K954" s="26">
        <v>4.9428492750397357</v>
      </c>
      <c r="L954" s="26">
        <v>0</v>
      </c>
      <c r="M954" s="26">
        <v>0</v>
      </c>
      <c r="N954" s="26">
        <v>0</v>
      </c>
      <c r="O954" s="26">
        <v>0</v>
      </c>
      <c r="P954" s="114" t="s">
        <v>6364</v>
      </c>
      <c r="Q954" s="42" t="s">
        <v>5538</v>
      </c>
      <c r="R954" s="42"/>
      <c r="S954" s="41" t="str" cm="1">
        <f t="array" ref="S954">IFERROR(_xlfn.IFS(
U954="MPR ISSUE","PDH",
U954="BSS Hardware Issue","BSS",
U954="Sites strategiques, MLL, Pylone, etc.","ENVTECH",
U954="AKTIVCO DEFAUT GE &amp; POWER Cabinet","AKTIVCO",
U954="AKTIVCO Coupure ENEO &amp; Baisse de tension","AKTIVCO GRID ONLY",
U954="Coupure ENEO &amp; Baisse de tension","IHS GRID ONLY",
U954="Defaut GE &amp; POWER Cabinet","IHS",
U954="Sharing","Partners",
U954="Sites strategiques &amp; DataCenter","SST &amp; DC",
U954="Exclu","Exclu",
U954="SAT","SAT",
U954="SPARE-ISSUE","SPARE-ISSUE",
U954="Fiber CAmtel","TRANS_FO_CAMTEL",
U954="Fiber AOF","Fiber AOF",
U954="Projet OCM (HUAWEI)","TRAVAUX-HUAWEI",
U954="Projet OCM (NOKIA)","TRAVAUX-NOKIA",
U954="ACCESS-ISSUE","ACCESS-ISSUE",
U954="Projet OCM (ZTE, NOKIA, autres projets)","TRAVAUX OCM",
U954="No root CAuse","No root cause",
U954="ODU HS","PDH",
U954="IP &amp; VLAN","PDH",
U954="Warehouse HUAWEI","SPARE-ISSUE",
U954="SPARE-HS","SPARE-ISSUE",
U954="Power Telco","BSS",U954="no impacts","no impacts"
),"")</f>
        <v>No root cause</v>
      </c>
      <c r="T954" s="41" t="str" cm="1">
        <f t="array" ref="T954">IFERROR(_xlfn.IFS(
U954="MPR ISSUE","TX ISSUE",
U954="BSS Hardware Issue","RAN ISSUE",
U954="Sites strategiques, MLL, Pylone, etc.","ENVTECH",
U954="AKTIVCO DEFAUT GE &amp; POWER Cabinet","POWER ISSUE",
U954="AKTIVCO Coupure ENEO &amp; Baisse de tension","POWER ISSUE",
U954="Coupure ENEO &amp; Baisse de tension","POWER ISSUE",
U954="Defaut GE &amp; POWER Cabinet","POWER ISSUE",
U954="Sharing","POWER ISSUE",
U954="Sites strategiques &amp; DataCenter","POWER ISSUE",
U954="Exclu","Exclu",
U954="SAT","TX ISSUE",
U954="SPARE-ISSUE","SPARE-ISSUE",
U954="Fiber CAmtel","TX ISSUE",
U954="Fiber AOF","TX ISSUE",
U954="Projet OCM (HUAWEI)","TRAVAUX-HUAWEI",
U954="Projet OCM (NOKIA)","TRAVAUX -NOKIA",
U954="ACCESS-ISSUE","ACCESS-ISSUE",
U954="Projet OCM (ZTE, NOKIA, autres projets)","TRAVAUX OCM",
U954="No root CAuse","No root cause",
U954="ODU HS","TX ISSUE",
U954="IP &amp; VLAN","TX ISSUE",
U954="Warehouse HUAWEI","SPARE-ISSUE",
U954="SPARE-HS","SPARE-ISSUE",
U954="Power Telco","RAN ISSUE",U954="no impacts","no impacts"
),"")</f>
        <v>No root cause</v>
      </c>
      <c r="U954" s="68" t="s">
        <v>5691</v>
      </c>
      <c r="V954" s="41" t="str" cm="1">
        <f t="array" ref="V954">IFERROR(_xlfn.IFS(
U954="MPR ISSUE","ACTIVE",
U954="BSS Hardware Issue","ACTIVE",
U954="Sites strategiques, MLL, Pylone, etc.","PASSIVE",
U954="AKTIVCO DEFAUT GE &amp; POWER Cabinet","PASSIVE",
U954="AKTIVCO Coupure ENEO &amp; Baisse de tension","PASSIVE",
U954="Coupure ENEO &amp; Baisse de tension","PASSIVE",
U954="Defaut GE &amp; POWER Cabinet","PASSIVE",
U954="Sharing","PASSIVE",
U954="Sites strategiques &amp; DataCenter","PASSIVE",
U954="Exclu","Exclu",
U954="SAT","ACTIVE",
U954="SPARE-ISSUE","SPARE-ISSUE",
U954="Fiber CAmtel","ACTIVE",
U954="Fiber AOF","ACTIVE",
U954="Projet OCM (HUAWEI)","PLANNED WORKS",
U954="Projet OCM (NOKIA)","PLANNED WORKS",
U954="ACCESS-ISSUE","ACCESS-ISSUE",
U954="Projet OCM (ZTE, NOKIA, autres projets)","PLANNED WORKS",
U954="No root CAuse","No root cause",
U954="ODU HS","ACTIVE",
U954="IP &amp; VLAN","ACTIVE",
U954="Warehouse HUAWEI","SPARE-ISSUE",
U954="SPARE-HS","SPARE-ISSUE",
U954="Power Telco","ACTIVE", U954="no impacts","no impacts"
),"")</f>
        <v>No root cause</v>
      </c>
      <c r="W954" s="113"/>
      <c r="X954" s="113"/>
      <c r="Y954" s="113"/>
      <c r="Z954" s="113"/>
      <c r="AA954" s="113"/>
      <c r="AB954" s="17" t="s">
        <v>5465</v>
      </c>
      <c r="AC954" s="17" t="str">
        <f>_xlfn.XLOOKUP(B954,'INCIDENT-04-27-2026'!E:E,'INCIDENT-04-27-2026'!F:F,"")</f>
        <v/>
      </c>
      <c r="AD954" s="9"/>
      <c r="AE954" s="7" t="s">
        <v>5465</v>
      </c>
      <c r="AF954" s="6" t="str">
        <f>_xlfn.XLOOKUP(B954,'[13]Input_27-04'!$B:$B,'[13]Input_27-04'!$M:$M,"")</f>
        <v/>
      </c>
      <c r="AG954" s="7"/>
      <c r="AH954" s="3"/>
      <c r="AI954" s="18" t="str">
        <f>_xlfn.XLOOKUP(B954,'[3]Cells Huawei 27042026 10h'!$B:$B,'[3]Cells Huawei 27042026 10h'!$T:$T,"")</f>
        <v/>
      </c>
      <c r="AJ954" s="18" t="str">
        <f>_xlfn.XLOOKUP(B954,'[3]Cells Huawei 27042026 15h'!$B:$B,'[3]Cells Huawei 27042026 15h'!$T:$T,"")</f>
        <v/>
      </c>
      <c r="AK954" s="18" t="str">
        <f>_xlfn.XLOOKUP(B954,'[4]cells down 27042026 11h28'!$B:$B,'[4]cells down 27042026 11h28'!$R:$R,"")</f>
        <v/>
      </c>
      <c r="AL954" s="18" t="str">
        <f>_xlfn.XLOOKUP(B954,'[4]cells down 27042026 18h01'!$B:$B,'[4]cells down 27042026 18h01'!$R:$R,"")</f>
        <v/>
      </c>
      <c r="AM954" s="18" t="str">
        <f>_xlfn.XLOOKUP(B954,'[5]cell downs 27042026 11h'!$B:$B,'[5]cell downs 27042026 11h'!$R:$R,"")</f>
        <v/>
      </c>
      <c r="AN954" s="18" t="str">
        <f>_xlfn.XLOOKUP(B954,'[5]cell downs 27042026 17h40'!$B:$B,'[5]cell downs 27042026 17h40'!$R:$R,"")</f>
        <v/>
      </c>
      <c r="AO954" s="18" t="str">
        <f>_xlfn.XLOOKUP(B954,'[6]ALL SITES DOWN'!$D:$D,'[6]ALL SITES DOWN'!$J:$J,"")</f>
        <v/>
      </c>
      <c r="AP954" s="18" t="str">
        <f>_xlfn.XLOOKUP(B954,'[7]ALL SITES DOWN'!$D:$D,'[7]ALL SITES DOWN'!$J:$J,"")</f>
        <v/>
      </c>
      <c r="AQ954" s="9" t="str">
        <f>_xlfn.XLOOKUP(B954,[8]sheet1!$AC:$AC,[8]sheet1!$AF:$AF,"")</f>
        <v/>
      </c>
      <c r="AR954" s="14"/>
      <c r="AS954" s="14" t="s">
        <v>5465</v>
      </c>
      <c r="AT954" s="14" t="str">
        <f>_xlfn.XLOOKUP(B954,'[9]cell downs 18042026 17h'!$B:$B,'[9]cell downs 18042026 17h'!$B:$B,"")</f>
        <v/>
      </c>
      <c r="AU954" s="14" t="str">
        <f>_xlfn.XLOOKUP(B954,'[10]Cells Huawei 19042026 15h'!$B:$B,'[10]Cells Huawei 19042026 15h'!$B:$B,"")</f>
        <v/>
      </c>
      <c r="AV954" s="9" t="str">
        <f>_xlfn.XLOOKUP(B954,'[11]cells down 19042026 9H40'!$B:$B,'[11]cells down 19042026 9H40'!$B:$B,"")</f>
        <v/>
      </c>
    </row>
    <row r="955" spans="1:48" hidden="1" x14ac:dyDescent="0.3">
      <c r="A955" s="1" t="s">
        <v>929</v>
      </c>
      <c r="B955" s="8" t="s">
        <v>930</v>
      </c>
      <c r="C955" s="3" t="str">
        <f>_xlfn.XLOOKUP(B955,'[1]daily break down'!$D:$D,'[1]daily break down'!$E:$E,"")</f>
        <v>Yaounde</v>
      </c>
      <c r="D955" s="1" t="s">
        <v>21</v>
      </c>
      <c r="E955" s="1" t="s">
        <v>563</v>
      </c>
      <c r="F955" s="3" t="s">
        <v>37</v>
      </c>
      <c r="G955" s="1" t="s">
        <v>38</v>
      </c>
      <c r="H955" s="29" t="str">
        <f>_xlfn.XLOOKUP(B955,[2]CALCULATION!$B:$B,[2]CALCULATION!$H:$H,"")</f>
        <v>ZTE</v>
      </c>
      <c r="I955" s="26">
        <v>0</v>
      </c>
      <c r="J955" s="26">
        <v>0</v>
      </c>
      <c r="K955" s="26">
        <v>4.9322374034408858</v>
      </c>
      <c r="L955" s="26">
        <v>0</v>
      </c>
      <c r="M955" s="26">
        <v>14.78608250364549</v>
      </c>
      <c r="N955" s="26">
        <v>0</v>
      </c>
      <c r="O955" s="26">
        <v>0</v>
      </c>
      <c r="P955" s="114" t="s">
        <v>6364</v>
      </c>
      <c r="Q955" s="42" t="s">
        <v>5538</v>
      </c>
      <c r="R955" s="42"/>
      <c r="S955" s="41" t="str" cm="1">
        <f t="array" ref="S955">IFERROR(_xlfn.IFS(
U955="MPR ISSUE","PDH",
U955="BSS Hardware Issue","BSS",
U955="Sites strategiques, MLL, Pylone, etc.","ENVTECH",
U955="AKTIVCO DEFAUT GE &amp; POWER Cabinet","AKTIVCO",
U955="AKTIVCO Coupure ENEO &amp; Baisse de tension","AKTIVCO GRID ONLY",
U955="Coupure ENEO &amp; Baisse de tension","IHS GRID ONLY",
U955="Defaut GE &amp; POWER Cabinet","IHS",
U955="Sharing","Partners",
U955="Sites strategiques &amp; DataCenter","SST &amp; DC",
U955="Exclu","Exclu",
U955="SAT","SAT",
U955="SPARE-ISSUE","SPARE-ISSUE",
U955="Fiber CAmtel","TRANS_FO_CAMTEL",
U955="Fiber AOF","Fiber AOF",
U955="Projet OCM (HUAWEI)","TRAVAUX-HUAWEI",
U955="Projet OCM (NOKIA)","TRAVAUX-NOKIA",
U955="ACCESS-ISSUE","ACCESS-ISSUE",
U955="Projet OCM (ZTE, NOKIA, autres projets)","TRAVAUX OCM",
U955="No root CAuse","No root cause",
U955="ODU HS","PDH",
U955="IP &amp; VLAN","PDH",
U955="Warehouse HUAWEI","SPARE-ISSUE",
U955="SPARE-HS","SPARE-ISSUE",
U955="Power Telco","BSS",U955="no impacts","no impacts"
),"")</f>
        <v>No root cause</v>
      </c>
      <c r="T955" s="41" t="str" cm="1">
        <f t="array" ref="T955">IFERROR(_xlfn.IFS(
U955="MPR ISSUE","TX ISSUE",
U955="BSS Hardware Issue","RAN ISSUE",
U955="Sites strategiques, MLL, Pylone, etc.","ENVTECH",
U955="AKTIVCO DEFAUT GE &amp; POWER Cabinet","POWER ISSUE",
U955="AKTIVCO Coupure ENEO &amp; Baisse de tension","POWER ISSUE",
U955="Coupure ENEO &amp; Baisse de tension","POWER ISSUE",
U955="Defaut GE &amp; POWER Cabinet","POWER ISSUE",
U955="Sharing","POWER ISSUE",
U955="Sites strategiques &amp; DataCenter","POWER ISSUE",
U955="Exclu","Exclu",
U955="SAT","TX ISSUE",
U955="SPARE-ISSUE","SPARE-ISSUE",
U955="Fiber CAmtel","TX ISSUE",
U955="Fiber AOF","TX ISSUE",
U955="Projet OCM (HUAWEI)","TRAVAUX-HUAWEI",
U955="Projet OCM (NOKIA)","TRAVAUX -NOKIA",
U955="ACCESS-ISSUE","ACCESS-ISSUE",
U955="Projet OCM (ZTE, NOKIA, autres projets)","TRAVAUX OCM",
U955="No root CAuse","No root cause",
U955="ODU HS","TX ISSUE",
U955="IP &amp; VLAN","TX ISSUE",
U955="Warehouse HUAWEI","SPARE-ISSUE",
U955="SPARE-HS","SPARE-ISSUE",
U955="Power Telco","RAN ISSUE",U955="no impacts","no impacts"
),"")</f>
        <v>No root cause</v>
      </c>
      <c r="U955" s="68" t="s">
        <v>5691</v>
      </c>
      <c r="V955" s="41" t="str" cm="1">
        <f t="array" ref="V955">IFERROR(_xlfn.IFS(
U955="MPR ISSUE","ACTIVE",
U955="BSS Hardware Issue","ACTIVE",
U955="Sites strategiques, MLL, Pylone, etc.","PASSIVE",
U955="AKTIVCO DEFAUT GE &amp; POWER Cabinet","PASSIVE",
U955="AKTIVCO Coupure ENEO &amp; Baisse de tension","PASSIVE",
U955="Coupure ENEO &amp; Baisse de tension","PASSIVE",
U955="Defaut GE &amp; POWER Cabinet","PASSIVE",
U955="Sharing","PASSIVE",
U955="Sites strategiques &amp; DataCenter","PASSIVE",
U955="Exclu","Exclu",
U955="SAT","ACTIVE",
U955="SPARE-ISSUE","SPARE-ISSUE",
U955="Fiber CAmtel","ACTIVE",
U955="Fiber AOF","ACTIVE",
U955="Projet OCM (HUAWEI)","PLANNED WORKS",
U955="Projet OCM (NOKIA)","PLANNED WORKS",
U955="ACCESS-ISSUE","ACCESS-ISSUE",
U955="Projet OCM (ZTE, NOKIA, autres projets)","PLANNED WORKS",
U955="No root CAuse","No root cause",
U955="ODU HS","ACTIVE",
U955="IP &amp; VLAN","ACTIVE",
U955="Warehouse HUAWEI","SPARE-ISSUE",
U955="SPARE-HS","SPARE-ISSUE",
U955="Power Telco","ACTIVE", U955="no impacts","no impacts"
),"")</f>
        <v>No root cause</v>
      </c>
      <c r="W955" s="113"/>
      <c r="X955" s="113"/>
      <c r="Y955" s="113"/>
      <c r="Z955" s="113"/>
      <c r="AA955" s="113"/>
      <c r="AB955" s="17" t="s">
        <v>5465</v>
      </c>
      <c r="AC955" s="17" t="str">
        <f>_xlfn.XLOOKUP(B955,'INCIDENT-04-27-2026'!E:E,'INCIDENT-04-27-2026'!F:F,"")</f>
        <v/>
      </c>
      <c r="AD955" s="9"/>
      <c r="AE955" s="7" t="s">
        <v>5465</v>
      </c>
      <c r="AF955" s="6" t="str">
        <f>_xlfn.XLOOKUP(B955,'[13]Input_27-04'!$B:$B,'[13]Input_27-04'!$M:$M,"")</f>
        <v/>
      </c>
      <c r="AG955" s="7"/>
      <c r="AH955" s="3"/>
      <c r="AI955" s="18" t="str">
        <f>_xlfn.XLOOKUP(B955,'[3]Cells Huawei 27042026 10h'!$B:$B,'[3]Cells Huawei 27042026 10h'!$T:$T,"")</f>
        <v/>
      </c>
      <c r="AJ955" s="18" t="str">
        <f>_xlfn.XLOOKUP(B955,'[3]Cells Huawei 27042026 15h'!$B:$B,'[3]Cells Huawei 27042026 15h'!$T:$T,"")</f>
        <v/>
      </c>
      <c r="AK955" s="18" t="str">
        <f>_xlfn.XLOOKUP(B955,'[4]cells down 27042026 11h28'!$B:$B,'[4]cells down 27042026 11h28'!$R:$R,"")</f>
        <v/>
      </c>
      <c r="AL955" s="18" t="str">
        <f>_xlfn.XLOOKUP(B955,'[4]cells down 27042026 18h01'!$B:$B,'[4]cells down 27042026 18h01'!$R:$R,"")</f>
        <v/>
      </c>
      <c r="AM955" s="18" t="str">
        <f>_xlfn.XLOOKUP(B955,'[5]cell downs 27042026 11h'!$B:$B,'[5]cell downs 27042026 11h'!$R:$R,"")</f>
        <v/>
      </c>
      <c r="AN955" s="18" t="str">
        <f>_xlfn.XLOOKUP(B955,'[5]cell downs 27042026 17h40'!$B:$B,'[5]cell downs 27042026 17h40'!$R:$R,"")</f>
        <v/>
      </c>
      <c r="AO955" s="18" t="str">
        <f>_xlfn.XLOOKUP(B955,'[6]ALL SITES DOWN'!$D:$D,'[6]ALL SITES DOWN'!$J:$J,"")</f>
        <v/>
      </c>
      <c r="AP955" s="18" t="str">
        <f>_xlfn.XLOOKUP(B955,'[7]ALL SITES DOWN'!$D:$D,'[7]ALL SITES DOWN'!$J:$J,"")</f>
        <v/>
      </c>
      <c r="AQ955" s="9" t="str">
        <f>_xlfn.XLOOKUP(B955,[8]sheet1!$AC:$AC,[8]sheet1!$AF:$AF,"")</f>
        <v/>
      </c>
      <c r="AR955" s="14"/>
      <c r="AS955" s="14" t="s">
        <v>5465</v>
      </c>
      <c r="AT955" s="14" t="str">
        <f>_xlfn.XLOOKUP(B955,'[9]cell downs 18042026 17h'!$B:$B,'[9]cell downs 18042026 17h'!$B:$B,"")</f>
        <v/>
      </c>
      <c r="AU955" s="14" t="str">
        <f>_xlfn.XLOOKUP(B955,'[10]Cells Huawei 19042026 15h'!$B:$B,'[10]Cells Huawei 19042026 15h'!$B:$B,"")</f>
        <v/>
      </c>
      <c r="AV955" s="9" t="str">
        <f>_xlfn.XLOOKUP(B955,'[11]cells down 19042026 9H40'!$B:$B,'[11]cells down 19042026 9H40'!$B:$B,"")</f>
        <v/>
      </c>
    </row>
    <row r="956" spans="1:48" hidden="1" x14ac:dyDescent="0.3">
      <c r="A956" s="1" t="s">
        <v>291</v>
      </c>
      <c r="B956" s="8" t="s">
        <v>292</v>
      </c>
      <c r="C956" s="3" t="str">
        <f>_xlfn.XLOOKUP(B956,'[1]daily break down'!$D:$D,'[1]daily break down'!$E:$E,"")</f>
        <v>Yaounde</v>
      </c>
      <c r="D956" s="1" t="s">
        <v>21</v>
      </c>
      <c r="E956" s="1" t="s">
        <v>30</v>
      </c>
      <c r="F956" s="3" t="s">
        <v>37</v>
      </c>
      <c r="G956" s="1" t="s">
        <v>38</v>
      </c>
      <c r="H956" s="29" t="str">
        <f>_xlfn.XLOOKUP(B956,[2]CALCULATION!$B:$B,[2]CALCULATION!$H:$H,"")</f>
        <v>ZTE</v>
      </c>
      <c r="I956" s="26">
        <v>0</v>
      </c>
      <c r="J956" s="26">
        <v>0</v>
      </c>
      <c r="K956" s="26">
        <v>4.8874356867075877</v>
      </c>
      <c r="L956" s="26">
        <v>0</v>
      </c>
      <c r="M956" s="26">
        <v>12.805443551263719</v>
      </c>
      <c r="N956" s="26">
        <v>0</v>
      </c>
      <c r="O956" s="26">
        <v>0</v>
      </c>
      <c r="P956" s="114" t="s">
        <v>6364</v>
      </c>
      <c r="Q956" s="42" t="s">
        <v>5538</v>
      </c>
      <c r="R956" s="42"/>
      <c r="S956" s="41" t="str" cm="1">
        <f t="array" ref="S956">IFERROR(_xlfn.IFS(
U956="MPR ISSUE","PDH",
U956="BSS Hardware Issue","BSS",
U956="Sites strategiques, MLL, Pylone, etc.","ENVTECH",
U956="AKTIVCO DEFAUT GE &amp; POWER Cabinet","AKTIVCO",
U956="AKTIVCO Coupure ENEO &amp; Baisse de tension","AKTIVCO GRID ONLY",
U956="Coupure ENEO &amp; Baisse de tension","IHS GRID ONLY",
U956="Defaut GE &amp; POWER Cabinet","IHS",
U956="Sharing","Partners",
U956="Sites strategiques &amp; DataCenter","SST &amp; DC",
U956="Exclu","Exclu",
U956="SAT","SAT",
U956="SPARE-ISSUE","SPARE-ISSUE",
U956="Fiber CAmtel","TRANS_FO_CAMTEL",
U956="Fiber AOF","Fiber AOF",
U956="Projet OCM (HUAWEI)","TRAVAUX-HUAWEI",
U956="Projet OCM (NOKIA)","TRAVAUX-NOKIA",
U956="ACCESS-ISSUE","ACCESS-ISSUE",
U956="Projet OCM (ZTE, NOKIA, autres projets)","TRAVAUX OCM",
U956="No root CAuse","No root cause",
U956="ODU HS","PDH",
U956="IP &amp; VLAN","PDH",
U956="Warehouse HUAWEI","SPARE-ISSUE",
U956="SPARE-HS","SPARE-ISSUE",
U956="Power Telco","BSS",U956="no impacts","no impacts"
),"")</f>
        <v>No root cause</v>
      </c>
      <c r="T956" s="41" t="str" cm="1">
        <f t="array" ref="T956">IFERROR(_xlfn.IFS(
U956="MPR ISSUE","TX ISSUE",
U956="BSS Hardware Issue","RAN ISSUE",
U956="Sites strategiques, MLL, Pylone, etc.","ENVTECH",
U956="AKTIVCO DEFAUT GE &amp; POWER Cabinet","POWER ISSUE",
U956="AKTIVCO Coupure ENEO &amp; Baisse de tension","POWER ISSUE",
U956="Coupure ENEO &amp; Baisse de tension","POWER ISSUE",
U956="Defaut GE &amp; POWER Cabinet","POWER ISSUE",
U956="Sharing","POWER ISSUE",
U956="Sites strategiques &amp; DataCenter","POWER ISSUE",
U956="Exclu","Exclu",
U956="SAT","TX ISSUE",
U956="SPARE-ISSUE","SPARE-ISSUE",
U956="Fiber CAmtel","TX ISSUE",
U956="Fiber AOF","TX ISSUE",
U956="Projet OCM (HUAWEI)","TRAVAUX-HUAWEI",
U956="Projet OCM (NOKIA)","TRAVAUX -NOKIA",
U956="ACCESS-ISSUE","ACCESS-ISSUE",
U956="Projet OCM (ZTE, NOKIA, autres projets)","TRAVAUX OCM",
U956="No root CAuse","No root cause",
U956="ODU HS","TX ISSUE",
U956="IP &amp; VLAN","TX ISSUE",
U956="Warehouse HUAWEI","SPARE-ISSUE",
U956="SPARE-HS","SPARE-ISSUE",
U956="Power Telco","RAN ISSUE",U956="no impacts","no impacts"
),"")</f>
        <v>No root cause</v>
      </c>
      <c r="U956" s="68" t="s">
        <v>5691</v>
      </c>
      <c r="V956" s="41" t="str" cm="1">
        <f t="array" ref="V956">IFERROR(_xlfn.IFS(
U956="MPR ISSUE","ACTIVE",
U956="BSS Hardware Issue","ACTIVE",
U956="Sites strategiques, MLL, Pylone, etc.","PASSIVE",
U956="AKTIVCO DEFAUT GE &amp; POWER Cabinet","PASSIVE",
U956="AKTIVCO Coupure ENEO &amp; Baisse de tension","PASSIVE",
U956="Coupure ENEO &amp; Baisse de tension","PASSIVE",
U956="Defaut GE &amp; POWER Cabinet","PASSIVE",
U956="Sharing","PASSIVE",
U956="Sites strategiques &amp; DataCenter","PASSIVE",
U956="Exclu","Exclu",
U956="SAT","ACTIVE",
U956="SPARE-ISSUE","SPARE-ISSUE",
U956="Fiber CAmtel","ACTIVE",
U956="Fiber AOF","ACTIVE",
U956="Projet OCM (HUAWEI)","PLANNED WORKS",
U956="Projet OCM (NOKIA)","PLANNED WORKS",
U956="ACCESS-ISSUE","ACCESS-ISSUE",
U956="Projet OCM (ZTE, NOKIA, autres projets)","PLANNED WORKS",
U956="No root CAuse","No root cause",
U956="ODU HS","ACTIVE",
U956="IP &amp; VLAN","ACTIVE",
U956="Warehouse HUAWEI","SPARE-ISSUE",
U956="SPARE-HS","SPARE-ISSUE",
U956="Power Telco","ACTIVE", U956="no impacts","no impacts"
),"")</f>
        <v>No root cause</v>
      </c>
      <c r="W956" s="113"/>
      <c r="X956" s="113"/>
      <c r="Y956" s="113"/>
      <c r="Z956" s="113"/>
      <c r="AA956" s="113"/>
      <c r="AB956" s="17" t="s">
        <v>5465</v>
      </c>
      <c r="AC956" s="17" t="str">
        <f>_xlfn.XLOOKUP(B956,'INCIDENT-04-27-2026'!E:E,'INCIDENT-04-27-2026'!F:F,"")</f>
        <v/>
      </c>
      <c r="AD956" s="9"/>
      <c r="AE956" s="7" t="s">
        <v>5465</v>
      </c>
      <c r="AF956" s="6" t="str">
        <f>_xlfn.XLOOKUP(B956,'[13]Input_27-04'!$B:$B,'[13]Input_27-04'!$M:$M,"")</f>
        <v/>
      </c>
      <c r="AG956" s="7"/>
      <c r="AH956" s="3"/>
      <c r="AI956" s="18" t="str">
        <f>_xlfn.XLOOKUP(B956,'[3]Cells Huawei 27042026 10h'!$B:$B,'[3]Cells Huawei 27042026 10h'!$T:$T,"")</f>
        <v/>
      </c>
      <c r="AJ956" s="18" t="str">
        <f>_xlfn.XLOOKUP(B956,'[3]Cells Huawei 27042026 15h'!$B:$B,'[3]Cells Huawei 27042026 15h'!$T:$T,"")</f>
        <v/>
      </c>
      <c r="AK956" s="18" t="str">
        <f>_xlfn.XLOOKUP(B956,'[4]cells down 27042026 11h28'!$B:$B,'[4]cells down 27042026 11h28'!$R:$R,"")</f>
        <v/>
      </c>
      <c r="AL956" s="18" t="str">
        <f>_xlfn.XLOOKUP(B956,'[4]cells down 27042026 18h01'!$B:$B,'[4]cells down 27042026 18h01'!$R:$R,"")</f>
        <v/>
      </c>
      <c r="AM956" s="18" t="str">
        <f>_xlfn.XLOOKUP(B956,'[5]cell downs 27042026 11h'!$B:$B,'[5]cell downs 27042026 11h'!$R:$R,"")</f>
        <v/>
      </c>
      <c r="AN956" s="18" t="str">
        <f>_xlfn.XLOOKUP(B956,'[5]cell downs 27042026 17h40'!$B:$B,'[5]cell downs 27042026 17h40'!$R:$R,"")</f>
        <v/>
      </c>
      <c r="AO956" s="18" t="str">
        <f>_xlfn.XLOOKUP(B956,'[6]ALL SITES DOWN'!$D:$D,'[6]ALL SITES DOWN'!$J:$J,"")</f>
        <v/>
      </c>
      <c r="AP956" s="18" t="str">
        <f>_xlfn.XLOOKUP(B956,'[7]ALL SITES DOWN'!$D:$D,'[7]ALL SITES DOWN'!$J:$J,"")</f>
        <v/>
      </c>
      <c r="AQ956" s="9" t="str">
        <f>_xlfn.XLOOKUP(B956,[8]sheet1!$AC:$AC,[8]sheet1!$AF:$AF,"")</f>
        <v/>
      </c>
      <c r="AR956" s="14"/>
      <c r="AS956" s="14" t="s">
        <v>5465</v>
      </c>
      <c r="AT956" s="14" t="str">
        <f>_xlfn.XLOOKUP(B956,'[9]cell downs 18042026 17h'!$B:$B,'[9]cell downs 18042026 17h'!$B:$B,"")</f>
        <v/>
      </c>
      <c r="AU956" s="14" t="str">
        <f>_xlfn.XLOOKUP(B956,'[10]Cells Huawei 19042026 15h'!$B:$B,'[10]Cells Huawei 19042026 15h'!$B:$B,"")</f>
        <v/>
      </c>
      <c r="AV956" s="9" t="str">
        <f>_xlfn.XLOOKUP(B956,'[11]cells down 19042026 9H40'!$B:$B,'[11]cells down 19042026 9H40'!$B:$B,"")</f>
        <v/>
      </c>
    </row>
    <row r="957" spans="1:48" hidden="1" x14ac:dyDescent="0.3">
      <c r="A957" s="1" t="s">
        <v>132</v>
      </c>
      <c r="B957" s="8" t="s">
        <v>133</v>
      </c>
      <c r="C957" s="3" t="str">
        <f>_xlfn.XLOOKUP(B957,'[1]daily break down'!$D:$D,'[1]daily break down'!$E:$E,"")</f>
        <v>Douala</v>
      </c>
      <c r="D957" s="1" t="s">
        <v>11</v>
      </c>
      <c r="E957" s="1" t="s">
        <v>12</v>
      </c>
      <c r="F957" s="3" t="s">
        <v>31</v>
      </c>
      <c r="G957" s="1" t="s">
        <v>32</v>
      </c>
      <c r="H957" s="29" t="str">
        <f>_xlfn.XLOOKUP(B957,[2]CALCULATION!$B:$B,[2]CALCULATION!$H:$H,"")</f>
        <v>ZTE</v>
      </c>
      <c r="I957" s="26">
        <v>0</v>
      </c>
      <c r="J957" s="26">
        <v>0</v>
      </c>
      <c r="K957" s="26">
        <v>4.4483717286899349</v>
      </c>
      <c r="L957" s="26">
        <v>0</v>
      </c>
      <c r="M957" s="26">
        <v>0</v>
      </c>
      <c r="N957" s="26">
        <v>0</v>
      </c>
      <c r="O957" s="26">
        <v>0</v>
      </c>
      <c r="P957" s="114" t="s">
        <v>6364</v>
      </c>
      <c r="Q957" s="42" t="s">
        <v>5538</v>
      </c>
      <c r="R957" s="42"/>
      <c r="S957" s="41" t="str" cm="1">
        <f t="array" ref="S957">IFERROR(_xlfn.IFS(
U957="MPR ISSUE","PDH",
U957="BSS Hardware Issue","BSS",
U957="Sites strategiques, MLL, Pylone, etc.","ENVTECH",
U957="AKTIVCO DEFAUT GE &amp; POWER Cabinet","AKTIVCO",
U957="AKTIVCO Coupure ENEO &amp; Baisse de tension","AKTIVCO GRID ONLY",
U957="Coupure ENEO &amp; Baisse de tension","IHS GRID ONLY",
U957="Defaut GE &amp; POWER Cabinet","IHS",
U957="Sharing","Partners",
U957="Sites strategiques &amp; DataCenter","SST &amp; DC",
U957="Exclu","Exclu",
U957="SAT","SAT",
U957="SPARE-ISSUE","SPARE-ISSUE",
U957="Fiber CAmtel","TRANS_FO_CAMTEL",
U957="Fiber AOF","Fiber AOF",
U957="Projet OCM (HUAWEI)","TRAVAUX-HUAWEI",
U957="Projet OCM (NOKIA)","TRAVAUX-NOKIA",
U957="ACCESS-ISSUE","ACCESS-ISSUE",
U957="Projet OCM (ZTE, NOKIA, autres projets)","TRAVAUX OCM",
U957="No root CAuse","No root cause",
U957="ODU HS","PDH",
U957="IP &amp; VLAN","PDH",
U957="Warehouse HUAWEI","SPARE-ISSUE",
U957="SPARE-HS","SPARE-ISSUE",
U957="Power Telco","BSS",U957="no impacts","no impacts"
),"")</f>
        <v>No root cause</v>
      </c>
      <c r="T957" s="41" t="str" cm="1">
        <f t="array" ref="T957">IFERROR(_xlfn.IFS(
U957="MPR ISSUE","TX ISSUE",
U957="BSS Hardware Issue","RAN ISSUE",
U957="Sites strategiques, MLL, Pylone, etc.","ENVTECH",
U957="AKTIVCO DEFAUT GE &amp; POWER Cabinet","POWER ISSUE",
U957="AKTIVCO Coupure ENEO &amp; Baisse de tension","POWER ISSUE",
U957="Coupure ENEO &amp; Baisse de tension","POWER ISSUE",
U957="Defaut GE &amp; POWER Cabinet","POWER ISSUE",
U957="Sharing","POWER ISSUE",
U957="Sites strategiques &amp; DataCenter","POWER ISSUE",
U957="Exclu","Exclu",
U957="SAT","TX ISSUE",
U957="SPARE-ISSUE","SPARE-ISSUE",
U957="Fiber CAmtel","TX ISSUE",
U957="Fiber AOF","TX ISSUE",
U957="Projet OCM (HUAWEI)","TRAVAUX-HUAWEI",
U957="Projet OCM (NOKIA)","TRAVAUX -NOKIA",
U957="ACCESS-ISSUE","ACCESS-ISSUE",
U957="Projet OCM (ZTE, NOKIA, autres projets)","TRAVAUX OCM",
U957="No root CAuse","No root cause",
U957="ODU HS","TX ISSUE",
U957="IP &amp; VLAN","TX ISSUE",
U957="Warehouse HUAWEI","SPARE-ISSUE",
U957="SPARE-HS","SPARE-ISSUE",
U957="Power Telco","RAN ISSUE",U957="no impacts","no impacts"
),"")</f>
        <v>No root cause</v>
      </c>
      <c r="U957" s="68" t="s">
        <v>5691</v>
      </c>
      <c r="V957" s="41" t="str" cm="1">
        <f t="array" ref="V957">IFERROR(_xlfn.IFS(
U957="MPR ISSUE","ACTIVE",
U957="BSS Hardware Issue","ACTIVE",
U957="Sites strategiques, MLL, Pylone, etc.","PASSIVE",
U957="AKTIVCO DEFAUT GE &amp; POWER Cabinet","PASSIVE",
U957="AKTIVCO Coupure ENEO &amp; Baisse de tension","PASSIVE",
U957="Coupure ENEO &amp; Baisse de tension","PASSIVE",
U957="Defaut GE &amp; POWER Cabinet","PASSIVE",
U957="Sharing","PASSIVE",
U957="Sites strategiques &amp; DataCenter","PASSIVE",
U957="Exclu","Exclu",
U957="SAT","ACTIVE",
U957="SPARE-ISSUE","SPARE-ISSUE",
U957="Fiber CAmtel","ACTIVE",
U957="Fiber AOF","ACTIVE",
U957="Projet OCM (HUAWEI)","PLANNED WORKS",
U957="Projet OCM (NOKIA)","PLANNED WORKS",
U957="ACCESS-ISSUE","ACCESS-ISSUE",
U957="Projet OCM (ZTE, NOKIA, autres projets)","PLANNED WORKS",
U957="No root CAuse","No root cause",
U957="ODU HS","ACTIVE",
U957="IP &amp; VLAN","ACTIVE",
U957="Warehouse HUAWEI","SPARE-ISSUE",
U957="SPARE-HS","SPARE-ISSUE",
U957="Power Telco","ACTIVE", U957="no impacts","no impacts"
),"")</f>
        <v>No root cause</v>
      </c>
      <c r="W957" s="113"/>
      <c r="X957" s="113"/>
      <c r="Y957" s="113"/>
      <c r="Z957" s="113"/>
      <c r="AA957" s="113"/>
      <c r="AB957" s="17" t="s">
        <v>5465</v>
      </c>
      <c r="AC957" s="17" t="str">
        <f>_xlfn.XLOOKUP(B957,'INCIDENT-04-27-2026'!E:E,'INCIDENT-04-27-2026'!F:F,"")</f>
        <v/>
      </c>
      <c r="AD957" s="9"/>
      <c r="AE957" s="7" t="s">
        <v>5465</v>
      </c>
      <c r="AF957" s="6" t="str">
        <f>_xlfn.XLOOKUP(B957,'[13]Input_27-04'!$B:$B,'[13]Input_27-04'!$M:$M,"")</f>
        <v/>
      </c>
      <c r="AG957" s="7"/>
      <c r="AH957" s="3"/>
      <c r="AI957" s="18" t="str">
        <f>_xlfn.XLOOKUP(B957,'[3]Cells Huawei 27042026 10h'!$B:$B,'[3]Cells Huawei 27042026 10h'!$T:$T,"")</f>
        <v/>
      </c>
      <c r="AJ957" s="18" t="str">
        <f>_xlfn.XLOOKUP(B957,'[3]Cells Huawei 27042026 15h'!$B:$B,'[3]Cells Huawei 27042026 15h'!$T:$T,"")</f>
        <v/>
      </c>
      <c r="AK957" s="18" t="str">
        <f>_xlfn.XLOOKUP(B957,'[4]cells down 27042026 11h28'!$B:$B,'[4]cells down 27042026 11h28'!$R:$R,"")</f>
        <v/>
      </c>
      <c r="AL957" s="18" t="str">
        <f>_xlfn.XLOOKUP(B957,'[4]cells down 27042026 18h01'!$B:$B,'[4]cells down 27042026 18h01'!$R:$R,"")</f>
        <v/>
      </c>
      <c r="AM957" s="18" t="str">
        <f>_xlfn.XLOOKUP(B957,'[5]cell downs 27042026 11h'!$B:$B,'[5]cell downs 27042026 11h'!$R:$R,"")</f>
        <v/>
      </c>
      <c r="AN957" s="18" t="str">
        <f>_xlfn.XLOOKUP(B957,'[5]cell downs 27042026 17h40'!$B:$B,'[5]cell downs 27042026 17h40'!$R:$R,"")</f>
        <v/>
      </c>
      <c r="AO957" s="18" t="str">
        <f>_xlfn.XLOOKUP(B957,'[6]ALL SITES DOWN'!$D:$D,'[6]ALL SITES DOWN'!$J:$J,"")</f>
        <v/>
      </c>
      <c r="AP957" s="18" t="str">
        <f>_xlfn.XLOOKUP(B957,'[7]ALL SITES DOWN'!$D:$D,'[7]ALL SITES DOWN'!$J:$J,"")</f>
        <v/>
      </c>
      <c r="AQ957" s="9" t="str">
        <f>_xlfn.XLOOKUP(B957,[8]sheet1!$AC:$AC,[8]sheet1!$AF:$AF,"")</f>
        <v/>
      </c>
      <c r="AR957" s="14"/>
      <c r="AS957" s="14" t="s">
        <v>5465</v>
      </c>
      <c r="AT957" s="14" t="str">
        <f>_xlfn.XLOOKUP(B957,'[9]cell downs 18042026 17h'!$B:$B,'[9]cell downs 18042026 17h'!$B:$B,"")</f>
        <v/>
      </c>
      <c r="AU957" s="14" t="str">
        <f>_xlfn.XLOOKUP(B957,'[10]Cells Huawei 19042026 15h'!$B:$B,'[10]Cells Huawei 19042026 15h'!$B:$B,"")</f>
        <v/>
      </c>
      <c r="AV957" s="9" t="str">
        <f>_xlfn.XLOOKUP(B957,'[11]cells down 19042026 9H40'!$B:$B,'[11]cells down 19042026 9H40'!$B:$B,"")</f>
        <v/>
      </c>
    </row>
    <row r="958" spans="1:48" hidden="1" x14ac:dyDescent="0.3">
      <c r="A958" s="1" t="s">
        <v>2624</v>
      </c>
      <c r="B958" s="1" t="s">
        <v>2625</v>
      </c>
      <c r="C958" s="3" t="str">
        <f>_xlfn.XLOOKUP(B958,'[1]daily break down'!$D:$D,'[1]daily break down'!$E:$E,"")</f>
        <v>Yaounde</v>
      </c>
      <c r="D958" s="1" t="s">
        <v>21</v>
      </c>
      <c r="E958" s="1" t="s">
        <v>36</v>
      </c>
      <c r="F958" s="3" t="s">
        <v>37</v>
      </c>
      <c r="G958" s="1" t="s">
        <v>38</v>
      </c>
      <c r="H958" s="29" t="str">
        <f>_xlfn.XLOOKUP(B958,[2]CALCULATION!$B:$B,[2]CALCULATION!$H:$H,"")</f>
        <v>ZTE</v>
      </c>
      <c r="I958" s="26">
        <v>0</v>
      </c>
      <c r="J958" s="26">
        <v>0</v>
      </c>
      <c r="K958" s="26">
        <v>4.097573573265076</v>
      </c>
      <c r="L958" s="26">
        <v>8.5865201051270859</v>
      </c>
      <c r="M958" s="26">
        <v>0</v>
      </c>
      <c r="N958" s="26">
        <v>0</v>
      </c>
      <c r="O958" s="26">
        <v>0</v>
      </c>
      <c r="P958" s="114" t="s">
        <v>6364</v>
      </c>
      <c r="Q958" s="42" t="s">
        <v>5538</v>
      </c>
      <c r="R958" s="42"/>
      <c r="S958" s="41" t="str" cm="1">
        <f t="array" ref="S958">IFERROR(_xlfn.IFS(
U958="MPR ISSUE","PDH",
U958="BSS Hardware Issue","BSS",
U958="Sites strategiques, MLL, Pylone, etc.","ENVTECH",
U958="AKTIVCO DEFAUT GE &amp; POWER Cabinet","AKTIVCO",
U958="AKTIVCO Coupure ENEO &amp; Baisse de tension","AKTIVCO GRID ONLY",
U958="Coupure ENEO &amp; Baisse de tension","IHS GRID ONLY",
U958="Defaut GE &amp; POWER Cabinet","IHS",
U958="Sharing","Partners",
U958="Sites strategiques &amp; DataCenter","SST &amp; DC",
U958="Exclu","Exclu",
U958="SAT","SAT",
U958="SPARE-ISSUE","SPARE-ISSUE",
U958="Fiber CAmtel","TRANS_FO_CAMTEL",
U958="Fiber AOF","Fiber AOF",
U958="Projet OCM (HUAWEI)","TRAVAUX-HUAWEI",
U958="Projet OCM (NOKIA)","TRAVAUX-NOKIA",
U958="ACCESS-ISSUE","ACCESS-ISSUE",
U958="Projet OCM (ZTE, NOKIA, autres projets)","TRAVAUX OCM",
U958="No root CAuse","No root cause",
U958="ODU HS","PDH",
U958="IP &amp; VLAN","PDH",
U958="Warehouse HUAWEI","SPARE-ISSUE",
U958="SPARE-HS","SPARE-ISSUE",
U958="Power Telco","BSS",U958="no impacts","no impacts"
),"")</f>
        <v>No root cause</v>
      </c>
      <c r="T958" s="41" t="str" cm="1">
        <f t="array" ref="T958">IFERROR(_xlfn.IFS(
U958="MPR ISSUE","TX ISSUE",
U958="BSS Hardware Issue","RAN ISSUE",
U958="Sites strategiques, MLL, Pylone, etc.","ENVTECH",
U958="AKTIVCO DEFAUT GE &amp; POWER Cabinet","POWER ISSUE",
U958="AKTIVCO Coupure ENEO &amp; Baisse de tension","POWER ISSUE",
U958="Coupure ENEO &amp; Baisse de tension","POWER ISSUE",
U958="Defaut GE &amp; POWER Cabinet","POWER ISSUE",
U958="Sharing","POWER ISSUE",
U958="Sites strategiques &amp; DataCenter","POWER ISSUE",
U958="Exclu","Exclu",
U958="SAT","TX ISSUE",
U958="SPARE-ISSUE","SPARE-ISSUE",
U958="Fiber CAmtel","TX ISSUE",
U958="Fiber AOF","TX ISSUE",
U958="Projet OCM (HUAWEI)","TRAVAUX-HUAWEI",
U958="Projet OCM (NOKIA)","TRAVAUX -NOKIA",
U958="ACCESS-ISSUE","ACCESS-ISSUE",
U958="Projet OCM (ZTE, NOKIA, autres projets)","TRAVAUX OCM",
U958="No root CAuse","No root cause",
U958="ODU HS","TX ISSUE",
U958="IP &amp; VLAN","TX ISSUE",
U958="Warehouse HUAWEI","SPARE-ISSUE",
U958="SPARE-HS","SPARE-ISSUE",
U958="Power Telco","RAN ISSUE",U958="no impacts","no impacts"
),"")</f>
        <v>No root cause</v>
      </c>
      <c r="U958" s="68" t="s">
        <v>5691</v>
      </c>
      <c r="V958" s="41" t="str" cm="1">
        <f t="array" ref="V958">IFERROR(_xlfn.IFS(
U958="MPR ISSUE","ACTIVE",
U958="BSS Hardware Issue","ACTIVE",
U958="Sites strategiques, MLL, Pylone, etc.","PASSIVE",
U958="AKTIVCO DEFAUT GE &amp; POWER Cabinet","PASSIVE",
U958="AKTIVCO Coupure ENEO &amp; Baisse de tension","PASSIVE",
U958="Coupure ENEO &amp; Baisse de tension","PASSIVE",
U958="Defaut GE &amp; POWER Cabinet","PASSIVE",
U958="Sharing","PASSIVE",
U958="Sites strategiques &amp; DataCenter","PASSIVE",
U958="Exclu","Exclu",
U958="SAT","ACTIVE",
U958="SPARE-ISSUE","SPARE-ISSUE",
U958="Fiber CAmtel","ACTIVE",
U958="Fiber AOF","ACTIVE",
U958="Projet OCM (HUAWEI)","PLANNED WORKS",
U958="Projet OCM (NOKIA)","PLANNED WORKS",
U958="ACCESS-ISSUE","ACCESS-ISSUE",
U958="Projet OCM (ZTE, NOKIA, autres projets)","PLANNED WORKS",
U958="No root CAuse","No root cause",
U958="ODU HS","ACTIVE",
U958="IP &amp; VLAN","ACTIVE",
U958="Warehouse HUAWEI","SPARE-ISSUE",
U958="SPARE-HS","SPARE-ISSUE",
U958="Power Telco","ACTIVE", U958="no impacts","no impacts"
),"")</f>
        <v>No root cause</v>
      </c>
      <c r="W958" s="113"/>
      <c r="X958" s="113"/>
      <c r="Y958" s="113"/>
      <c r="Z958" s="113"/>
      <c r="AA958" s="113"/>
      <c r="AB958" s="17" t="s">
        <v>5465</v>
      </c>
      <c r="AC958" s="17" t="str">
        <f>_xlfn.XLOOKUP(B958,'INCIDENT-04-27-2026'!E:E,'INCIDENT-04-27-2026'!F:F,"")</f>
        <v/>
      </c>
      <c r="AD958" s="9"/>
      <c r="AE958" s="7" t="s">
        <v>5465</v>
      </c>
      <c r="AF958" s="6" t="str">
        <f>_xlfn.XLOOKUP(B958,'[13]Input_27-04'!$B:$B,'[13]Input_27-04'!$M:$M,"")</f>
        <v/>
      </c>
      <c r="AG958" s="7"/>
      <c r="AH958" s="3"/>
      <c r="AI958" s="18" t="str">
        <f>_xlfn.XLOOKUP(B958,'[3]Cells Huawei 27042026 10h'!$B:$B,'[3]Cells Huawei 27042026 10h'!$T:$T,"")</f>
        <v/>
      </c>
      <c r="AJ958" s="18" t="str">
        <f>_xlfn.XLOOKUP(B958,'[3]Cells Huawei 27042026 15h'!$B:$B,'[3]Cells Huawei 27042026 15h'!$T:$T,"")</f>
        <v/>
      </c>
      <c r="AK958" s="18" t="str">
        <f>_xlfn.XLOOKUP(B958,'[4]cells down 27042026 11h28'!$B:$B,'[4]cells down 27042026 11h28'!$R:$R,"")</f>
        <v/>
      </c>
      <c r="AL958" s="18" t="str">
        <f>_xlfn.XLOOKUP(B958,'[4]cells down 27042026 18h01'!$B:$B,'[4]cells down 27042026 18h01'!$R:$R,"")</f>
        <v/>
      </c>
      <c r="AM958" s="18" t="str">
        <f>_xlfn.XLOOKUP(B958,'[5]cell downs 27042026 11h'!$B:$B,'[5]cell downs 27042026 11h'!$R:$R,"")</f>
        <v/>
      </c>
      <c r="AN958" s="18" t="str">
        <f>_xlfn.XLOOKUP(B958,'[5]cell downs 27042026 17h40'!$B:$B,'[5]cell downs 27042026 17h40'!$R:$R,"")</f>
        <v/>
      </c>
      <c r="AO958" s="18" t="str">
        <f>_xlfn.XLOOKUP(B958,'[6]ALL SITES DOWN'!$D:$D,'[6]ALL SITES DOWN'!$J:$J,"")</f>
        <v/>
      </c>
      <c r="AP958" s="18" t="str">
        <f>_xlfn.XLOOKUP(B958,'[7]ALL SITES DOWN'!$D:$D,'[7]ALL SITES DOWN'!$J:$J,"")</f>
        <v/>
      </c>
      <c r="AQ958" s="9" t="str">
        <f>_xlfn.XLOOKUP(B958,[8]sheet1!$AC:$AC,[8]sheet1!$AF:$AF,"")</f>
        <v/>
      </c>
      <c r="AR958" s="14"/>
      <c r="AS958" s="14" t="s">
        <v>5465</v>
      </c>
      <c r="AT958" s="14" t="str">
        <f>_xlfn.XLOOKUP(B958,'[9]cell downs 18042026 17h'!$B:$B,'[9]cell downs 18042026 17h'!$B:$B,"")</f>
        <v/>
      </c>
      <c r="AU958" s="14" t="str">
        <f>_xlfn.XLOOKUP(B958,'[10]Cells Huawei 19042026 15h'!$B:$B,'[10]Cells Huawei 19042026 15h'!$B:$B,"")</f>
        <v/>
      </c>
      <c r="AV958" s="9" t="str">
        <f>_xlfn.XLOOKUP(B958,'[11]cells down 19042026 9H40'!$B:$B,'[11]cells down 19042026 9H40'!$B:$B,"")</f>
        <v/>
      </c>
    </row>
    <row r="959" spans="1:48" hidden="1" x14ac:dyDescent="0.3">
      <c r="A959" s="1" t="s">
        <v>1980</v>
      </c>
      <c r="B959" s="8" t="s">
        <v>1981</v>
      </c>
      <c r="C959" s="3" t="str">
        <f>_xlfn.XLOOKUP(B959,'[1]daily break down'!$D:$D,'[1]daily break down'!$E:$E,"")</f>
        <v>Yaounde</v>
      </c>
      <c r="D959" s="1" t="s">
        <v>11</v>
      </c>
      <c r="E959" s="1" t="s">
        <v>12</v>
      </c>
      <c r="F959" s="3" t="s">
        <v>37</v>
      </c>
      <c r="G959" s="1" t="s">
        <v>38</v>
      </c>
      <c r="H959" s="29" t="str">
        <f>_xlfn.XLOOKUP(B959,[2]CALCULATION!$B:$B,[2]CALCULATION!$H:$H,"")</f>
        <v>ZTE</v>
      </c>
      <c r="I959" s="26">
        <v>8.0061666566790729E-2</v>
      </c>
      <c r="J959" s="26">
        <v>0</v>
      </c>
      <c r="K959" s="26">
        <v>4.0595491862923865</v>
      </c>
      <c r="L959" s="26">
        <v>0</v>
      </c>
      <c r="M959" s="26">
        <v>1.8182327292235603</v>
      </c>
      <c r="N959" s="26">
        <v>0</v>
      </c>
      <c r="O959" s="26">
        <v>0</v>
      </c>
      <c r="P959" s="114" t="s">
        <v>6364</v>
      </c>
      <c r="Q959" s="42" t="s">
        <v>5538</v>
      </c>
      <c r="R959" s="42"/>
      <c r="S959" s="41" t="str" cm="1">
        <f t="array" ref="S959">IFERROR(_xlfn.IFS(
U959="MPR ISSUE","PDH",
U959="BSS Hardware Issue","BSS",
U959="Sites strategiques, MLL, Pylone, etc.","ENVTECH",
U959="AKTIVCO DEFAUT GE &amp; POWER Cabinet","AKTIVCO",
U959="AKTIVCO Coupure ENEO &amp; Baisse de tension","AKTIVCO GRID ONLY",
U959="Coupure ENEO &amp; Baisse de tension","IHS GRID ONLY",
U959="Defaut GE &amp; POWER Cabinet","IHS",
U959="Sharing","Partners",
U959="Sites strategiques &amp; DataCenter","SST &amp; DC",
U959="Exclu","Exclu",
U959="SAT","SAT",
U959="SPARE-ISSUE","SPARE-ISSUE",
U959="Fiber CAmtel","TRANS_FO_CAMTEL",
U959="Fiber AOF","Fiber AOF",
U959="Projet OCM (HUAWEI)","TRAVAUX-HUAWEI",
U959="Projet OCM (NOKIA)","TRAVAUX-NOKIA",
U959="ACCESS-ISSUE","ACCESS-ISSUE",
U959="Projet OCM (ZTE, NOKIA, autres projets)","TRAVAUX OCM",
U959="No root CAuse","No root cause",
U959="ODU HS","PDH",
U959="IP &amp; VLAN","PDH",
U959="Warehouse HUAWEI","SPARE-ISSUE",
U959="SPARE-HS","SPARE-ISSUE",
U959="Power Telco","BSS",U959="no impacts","no impacts"
),"")</f>
        <v>No root cause</v>
      </c>
      <c r="T959" s="41" t="str" cm="1">
        <f t="array" ref="T959">IFERROR(_xlfn.IFS(
U959="MPR ISSUE","TX ISSUE",
U959="BSS Hardware Issue","RAN ISSUE",
U959="Sites strategiques, MLL, Pylone, etc.","ENVTECH",
U959="AKTIVCO DEFAUT GE &amp; POWER Cabinet","POWER ISSUE",
U959="AKTIVCO Coupure ENEO &amp; Baisse de tension","POWER ISSUE",
U959="Coupure ENEO &amp; Baisse de tension","POWER ISSUE",
U959="Defaut GE &amp; POWER Cabinet","POWER ISSUE",
U959="Sharing","POWER ISSUE",
U959="Sites strategiques &amp; DataCenter","POWER ISSUE",
U959="Exclu","Exclu",
U959="SAT","TX ISSUE",
U959="SPARE-ISSUE","SPARE-ISSUE",
U959="Fiber CAmtel","TX ISSUE",
U959="Fiber AOF","TX ISSUE",
U959="Projet OCM (HUAWEI)","TRAVAUX-HUAWEI",
U959="Projet OCM (NOKIA)","TRAVAUX -NOKIA",
U959="ACCESS-ISSUE","ACCESS-ISSUE",
U959="Projet OCM (ZTE, NOKIA, autres projets)","TRAVAUX OCM",
U959="No root CAuse","No root cause",
U959="ODU HS","TX ISSUE",
U959="IP &amp; VLAN","TX ISSUE",
U959="Warehouse HUAWEI","SPARE-ISSUE",
U959="SPARE-HS","SPARE-ISSUE",
U959="Power Telco","RAN ISSUE",U959="no impacts","no impacts"
),"")</f>
        <v>No root cause</v>
      </c>
      <c r="U959" s="68" t="s">
        <v>5691</v>
      </c>
      <c r="V959" s="41" t="str" cm="1">
        <f t="array" ref="V959">IFERROR(_xlfn.IFS(
U959="MPR ISSUE","ACTIVE",
U959="BSS Hardware Issue","ACTIVE",
U959="Sites strategiques, MLL, Pylone, etc.","PASSIVE",
U959="AKTIVCO DEFAUT GE &amp; POWER Cabinet","PASSIVE",
U959="AKTIVCO Coupure ENEO &amp; Baisse de tension","PASSIVE",
U959="Coupure ENEO &amp; Baisse de tension","PASSIVE",
U959="Defaut GE &amp; POWER Cabinet","PASSIVE",
U959="Sharing","PASSIVE",
U959="Sites strategiques &amp; DataCenter","PASSIVE",
U959="Exclu","Exclu",
U959="SAT","ACTIVE",
U959="SPARE-ISSUE","SPARE-ISSUE",
U959="Fiber CAmtel","ACTIVE",
U959="Fiber AOF","ACTIVE",
U959="Projet OCM (HUAWEI)","PLANNED WORKS",
U959="Projet OCM (NOKIA)","PLANNED WORKS",
U959="ACCESS-ISSUE","ACCESS-ISSUE",
U959="Projet OCM (ZTE, NOKIA, autres projets)","PLANNED WORKS",
U959="No root CAuse","No root cause",
U959="ODU HS","ACTIVE",
U959="IP &amp; VLAN","ACTIVE",
U959="Warehouse HUAWEI","SPARE-ISSUE",
U959="SPARE-HS","SPARE-ISSUE",
U959="Power Telco","ACTIVE", U959="no impacts","no impacts"
),"")</f>
        <v>No root cause</v>
      </c>
      <c r="W959" s="113"/>
      <c r="X959" s="113"/>
      <c r="Y959" s="113"/>
      <c r="Z959" s="113"/>
      <c r="AA959" s="113"/>
      <c r="AB959" s="17" t="s">
        <v>5465</v>
      </c>
      <c r="AC959" s="17" t="str">
        <f>_xlfn.XLOOKUP(B959,'INCIDENT-04-27-2026'!E:E,'INCIDENT-04-27-2026'!F:F,"")</f>
        <v/>
      </c>
      <c r="AD959" s="9"/>
      <c r="AE959" s="7" t="s">
        <v>5465</v>
      </c>
      <c r="AF959" s="6" t="str">
        <f>_xlfn.XLOOKUP(B959,'[13]Input_27-04'!$B:$B,'[13]Input_27-04'!$M:$M,"")</f>
        <v/>
      </c>
      <c r="AG959" s="7"/>
      <c r="AH959" s="3"/>
      <c r="AI959" s="18" t="str">
        <f>_xlfn.XLOOKUP(B959,'[3]Cells Huawei 27042026 10h'!$B:$B,'[3]Cells Huawei 27042026 10h'!$T:$T,"")</f>
        <v/>
      </c>
      <c r="AJ959" s="18" t="str">
        <f>_xlfn.XLOOKUP(B959,'[3]Cells Huawei 27042026 15h'!$B:$B,'[3]Cells Huawei 27042026 15h'!$T:$T,"")</f>
        <v/>
      </c>
      <c r="AK959" s="18" t="str">
        <f>_xlfn.XLOOKUP(B959,'[4]cells down 27042026 11h28'!$B:$B,'[4]cells down 27042026 11h28'!$R:$R,"")</f>
        <v/>
      </c>
      <c r="AL959" s="18" t="str">
        <f>_xlfn.XLOOKUP(B959,'[4]cells down 27042026 18h01'!$B:$B,'[4]cells down 27042026 18h01'!$R:$R,"")</f>
        <v/>
      </c>
      <c r="AM959" s="18" t="str">
        <f>_xlfn.XLOOKUP(B959,'[5]cell downs 27042026 11h'!$B:$B,'[5]cell downs 27042026 11h'!$R:$R,"")</f>
        <v/>
      </c>
      <c r="AN959" s="18" t="str">
        <f>_xlfn.XLOOKUP(B959,'[5]cell downs 27042026 17h40'!$B:$B,'[5]cell downs 27042026 17h40'!$R:$R,"")</f>
        <v/>
      </c>
      <c r="AO959" s="18" t="str">
        <f>_xlfn.XLOOKUP(B959,'[6]ALL SITES DOWN'!$D:$D,'[6]ALL SITES DOWN'!$J:$J,"")</f>
        <v/>
      </c>
      <c r="AP959" s="18" t="str">
        <f>_xlfn.XLOOKUP(B959,'[7]ALL SITES DOWN'!$D:$D,'[7]ALL SITES DOWN'!$J:$J,"")</f>
        <v/>
      </c>
      <c r="AQ959" s="9" t="str">
        <f>_xlfn.XLOOKUP(B959,[8]sheet1!$AC:$AC,[8]sheet1!$AF:$AF,"")</f>
        <v/>
      </c>
      <c r="AR959" s="14"/>
      <c r="AS959" s="14" t="s">
        <v>5465</v>
      </c>
      <c r="AT959" s="14" t="str">
        <f>_xlfn.XLOOKUP(B959,'[9]cell downs 18042026 17h'!$B:$B,'[9]cell downs 18042026 17h'!$B:$B,"")</f>
        <v/>
      </c>
      <c r="AU959" s="14" t="str">
        <f>_xlfn.XLOOKUP(B959,'[10]Cells Huawei 19042026 15h'!$B:$B,'[10]Cells Huawei 19042026 15h'!$B:$B,"")</f>
        <v/>
      </c>
      <c r="AV959" s="9" t="str">
        <f>_xlfn.XLOOKUP(B959,'[11]cells down 19042026 9H40'!$B:$B,'[11]cells down 19042026 9H40'!$B:$B,"")</f>
        <v/>
      </c>
    </row>
    <row r="960" spans="1:48" hidden="1" x14ac:dyDescent="0.3">
      <c r="A960" s="1" t="s">
        <v>543</v>
      </c>
      <c r="B960" s="1" t="s">
        <v>544</v>
      </c>
      <c r="C960" s="3" t="str">
        <f>_xlfn.XLOOKUP(B960,'[1]daily break down'!$D:$D,'[1]daily break down'!$E:$E,"")</f>
        <v>Douala</v>
      </c>
      <c r="D960" s="1" t="s">
        <v>21</v>
      </c>
      <c r="E960" s="1" t="s">
        <v>30</v>
      </c>
      <c r="F960" s="3" t="s">
        <v>31</v>
      </c>
      <c r="G960" s="1" t="s">
        <v>32</v>
      </c>
      <c r="H960" s="29" t="str">
        <f>_xlfn.XLOOKUP(B960,[2]CALCULATION!$B:$B,[2]CALCULATION!$H:$H,"")</f>
        <v>ZTE</v>
      </c>
      <c r="I960" s="26">
        <v>0.61766443228805579</v>
      </c>
      <c r="J960" s="26">
        <v>1.2894939974260413</v>
      </c>
      <c r="K960" s="26">
        <v>4.0497933984527714</v>
      </c>
      <c r="L960" s="26">
        <v>1.3904227056241851</v>
      </c>
      <c r="M960" s="26">
        <v>1.0256240137201693</v>
      </c>
      <c r="N960" s="26">
        <v>0</v>
      </c>
      <c r="O960" s="26">
        <v>0</v>
      </c>
      <c r="P960" s="114" t="s">
        <v>6364</v>
      </c>
      <c r="Q960" s="42" t="s">
        <v>5538</v>
      </c>
      <c r="R960" s="42"/>
      <c r="S960" s="41" t="str" cm="1">
        <f t="array" ref="S960">IFERROR(_xlfn.IFS(
U960="MPR ISSUE","PDH",
U960="BSS Hardware Issue","BSS",
U960="Sites strategiques, MLL, Pylone, etc.","ENVTECH",
U960="AKTIVCO DEFAUT GE &amp; POWER Cabinet","AKTIVCO",
U960="AKTIVCO Coupure ENEO &amp; Baisse de tension","AKTIVCO GRID ONLY",
U960="Coupure ENEO &amp; Baisse de tension","IHS GRID ONLY",
U960="Defaut GE &amp; POWER Cabinet","IHS",
U960="Sharing","Partners",
U960="Sites strategiques &amp; DataCenter","SST &amp; DC",
U960="Exclu","Exclu",
U960="SAT","SAT",
U960="SPARE-ISSUE","SPARE-ISSUE",
U960="Fiber CAmtel","TRANS_FO_CAMTEL",
U960="Fiber AOF","Fiber AOF",
U960="Projet OCM (HUAWEI)","TRAVAUX-HUAWEI",
U960="Projet OCM (NOKIA)","TRAVAUX-NOKIA",
U960="ACCESS-ISSUE","ACCESS-ISSUE",
U960="Projet OCM (ZTE, NOKIA, autres projets)","TRAVAUX OCM",
U960="No root CAuse","No root cause",
U960="ODU HS","PDH",
U960="IP &amp; VLAN","PDH",
U960="Warehouse HUAWEI","SPARE-ISSUE",
U960="SPARE-HS","SPARE-ISSUE",
U960="Power Telco","BSS",U960="no impacts","no impacts"
),"")</f>
        <v>No root cause</v>
      </c>
      <c r="T960" s="41" t="str" cm="1">
        <f t="array" ref="T960">IFERROR(_xlfn.IFS(
U960="MPR ISSUE","TX ISSUE",
U960="BSS Hardware Issue","RAN ISSUE",
U960="Sites strategiques, MLL, Pylone, etc.","ENVTECH",
U960="AKTIVCO DEFAUT GE &amp; POWER Cabinet","POWER ISSUE",
U960="AKTIVCO Coupure ENEO &amp; Baisse de tension","POWER ISSUE",
U960="Coupure ENEO &amp; Baisse de tension","POWER ISSUE",
U960="Defaut GE &amp; POWER Cabinet","POWER ISSUE",
U960="Sharing","POWER ISSUE",
U960="Sites strategiques &amp; DataCenter","POWER ISSUE",
U960="Exclu","Exclu",
U960="SAT","TX ISSUE",
U960="SPARE-ISSUE","SPARE-ISSUE",
U960="Fiber CAmtel","TX ISSUE",
U960="Fiber AOF","TX ISSUE",
U960="Projet OCM (HUAWEI)","TRAVAUX-HUAWEI",
U960="Projet OCM (NOKIA)","TRAVAUX -NOKIA",
U960="ACCESS-ISSUE","ACCESS-ISSUE",
U960="Projet OCM (ZTE, NOKIA, autres projets)","TRAVAUX OCM",
U960="No root CAuse","No root cause",
U960="ODU HS","TX ISSUE",
U960="IP &amp; VLAN","TX ISSUE",
U960="Warehouse HUAWEI","SPARE-ISSUE",
U960="SPARE-HS","SPARE-ISSUE",
U960="Power Telco","RAN ISSUE",U960="no impacts","no impacts"
),"")</f>
        <v>No root cause</v>
      </c>
      <c r="U960" s="68" t="s">
        <v>5691</v>
      </c>
      <c r="V960" s="41" t="str" cm="1">
        <f t="array" ref="V960">IFERROR(_xlfn.IFS(
U960="MPR ISSUE","ACTIVE",
U960="BSS Hardware Issue","ACTIVE",
U960="Sites strategiques, MLL, Pylone, etc.","PASSIVE",
U960="AKTIVCO DEFAUT GE &amp; POWER Cabinet","PASSIVE",
U960="AKTIVCO Coupure ENEO &amp; Baisse de tension","PASSIVE",
U960="Coupure ENEO &amp; Baisse de tension","PASSIVE",
U960="Defaut GE &amp; POWER Cabinet","PASSIVE",
U960="Sharing","PASSIVE",
U960="Sites strategiques &amp; DataCenter","PASSIVE",
U960="Exclu","Exclu",
U960="SAT","ACTIVE",
U960="SPARE-ISSUE","SPARE-ISSUE",
U960="Fiber CAmtel","ACTIVE",
U960="Fiber AOF","ACTIVE",
U960="Projet OCM (HUAWEI)","PLANNED WORKS",
U960="Projet OCM (NOKIA)","PLANNED WORKS",
U960="ACCESS-ISSUE","ACCESS-ISSUE",
U960="Projet OCM (ZTE, NOKIA, autres projets)","PLANNED WORKS",
U960="No root CAuse","No root cause",
U960="ODU HS","ACTIVE",
U960="IP &amp; VLAN","ACTIVE",
U960="Warehouse HUAWEI","SPARE-ISSUE",
U960="SPARE-HS","SPARE-ISSUE",
U960="Power Telco","ACTIVE", U960="no impacts","no impacts"
),"")</f>
        <v>No root cause</v>
      </c>
      <c r="W960" s="113"/>
      <c r="X960" s="113"/>
      <c r="Y960" s="113"/>
      <c r="Z960" s="113"/>
      <c r="AA960" s="113"/>
      <c r="AB960" s="17" t="s">
        <v>5465</v>
      </c>
      <c r="AC960" s="17" t="str">
        <f>_xlfn.XLOOKUP(B960,'INCIDENT-04-27-2026'!E:E,'INCIDENT-04-27-2026'!F:F,"")</f>
        <v/>
      </c>
      <c r="AD960" s="9"/>
      <c r="AE960" s="7" t="s">
        <v>5465</v>
      </c>
      <c r="AF960" s="6" t="str">
        <f>_xlfn.XLOOKUP(B960,'[13]Input_27-04'!$B:$B,'[13]Input_27-04'!$M:$M,"")</f>
        <v/>
      </c>
      <c r="AG960" s="7"/>
      <c r="AH960" s="3"/>
      <c r="AI960" s="18" t="str">
        <f>_xlfn.XLOOKUP(B960,'[3]Cells Huawei 27042026 10h'!$B:$B,'[3]Cells Huawei 27042026 10h'!$T:$T,"")</f>
        <v/>
      </c>
      <c r="AJ960" s="18" t="str">
        <f>_xlfn.XLOOKUP(B960,'[3]Cells Huawei 27042026 15h'!$B:$B,'[3]Cells Huawei 27042026 15h'!$T:$T,"")</f>
        <v/>
      </c>
      <c r="AK960" s="18" t="str">
        <f>_xlfn.XLOOKUP(B960,'[4]cells down 27042026 11h28'!$B:$B,'[4]cells down 27042026 11h28'!$R:$R,"")</f>
        <v/>
      </c>
      <c r="AL960" s="18" t="str">
        <f>_xlfn.XLOOKUP(B960,'[4]cells down 27042026 18h01'!$B:$B,'[4]cells down 27042026 18h01'!$R:$R,"")</f>
        <v/>
      </c>
      <c r="AM960" s="18" t="str">
        <f>_xlfn.XLOOKUP(B960,'[5]cell downs 27042026 11h'!$B:$B,'[5]cell downs 27042026 11h'!$R:$R,"")</f>
        <v/>
      </c>
      <c r="AN960" s="18" t="str">
        <f>_xlfn.XLOOKUP(B960,'[5]cell downs 27042026 17h40'!$B:$B,'[5]cell downs 27042026 17h40'!$R:$R,"")</f>
        <v/>
      </c>
      <c r="AO960" s="18" t="str">
        <f>_xlfn.XLOOKUP(B960,'[6]ALL SITES DOWN'!$D:$D,'[6]ALL SITES DOWN'!$J:$J,"")</f>
        <v/>
      </c>
      <c r="AP960" s="18" t="str">
        <f>_xlfn.XLOOKUP(B960,'[7]ALL SITES DOWN'!$D:$D,'[7]ALL SITES DOWN'!$J:$J,"")</f>
        <v/>
      </c>
      <c r="AQ960" s="9" t="str">
        <f>_xlfn.XLOOKUP(B960,[8]sheet1!$AC:$AC,[8]sheet1!$AF:$AF,"")</f>
        <v/>
      </c>
      <c r="AR960" s="14"/>
      <c r="AS960" s="14" t="s">
        <v>5465</v>
      </c>
      <c r="AT960" s="14" t="str">
        <f>_xlfn.XLOOKUP(B960,'[9]cell downs 18042026 17h'!$B:$B,'[9]cell downs 18042026 17h'!$B:$B,"")</f>
        <v/>
      </c>
      <c r="AU960" s="14" t="str">
        <f>_xlfn.XLOOKUP(B960,'[10]Cells Huawei 19042026 15h'!$B:$B,'[10]Cells Huawei 19042026 15h'!$B:$B,"")</f>
        <v/>
      </c>
      <c r="AV960" s="9" t="str">
        <f>_xlfn.XLOOKUP(B960,'[11]cells down 19042026 9H40'!$B:$B,'[11]cells down 19042026 9H40'!$B:$B,"")</f>
        <v/>
      </c>
    </row>
    <row r="961" spans="1:48" hidden="1" x14ac:dyDescent="0.3">
      <c r="A961" s="1" t="s">
        <v>1942</v>
      </c>
      <c r="B961" s="8" t="s">
        <v>1943</v>
      </c>
      <c r="C961" s="3" t="str">
        <f>_xlfn.XLOOKUP(B961,'[1]daily break down'!$D:$D,'[1]daily break down'!$E:$E,"")</f>
        <v>Douala</v>
      </c>
      <c r="D961" s="1" t="s">
        <v>11</v>
      </c>
      <c r="E961" s="1" t="s">
        <v>5448</v>
      </c>
      <c r="F961" s="3" t="s">
        <v>31</v>
      </c>
      <c r="G961" s="1" t="s">
        <v>32</v>
      </c>
      <c r="H961" s="29" t="str">
        <f>_xlfn.XLOOKUP(B961,[2]CALCULATION!$B:$B,[2]CALCULATION!$H:$H,"")</f>
        <v>ZTE</v>
      </c>
      <c r="I961" s="26">
        <v>0</v>
      </c>
      <c r="J961" s="26">
        <v>5.0546930511681261</v>
      </c>
      <c r="K961" s="26">
        <v>3.4643391176059328</v>
      </c>
      <c r="L961" s="26">
        <v>2.5684652986448202</v>
      </c>
      <c r="M961" s="26">
        <v>2.1617363376166052</v>
      </c>
      <c r="N961" s="26">
        <v>0</v>
      </c>
      <c r="O961" s="26">
        <v>0</v>
      </c>
      <c r="P961" s="114" t="s">
        <v>6364</v>
      </c>
      <c r="Q961" s="42" t="s">
        <v>5538</v>
      </c>
      <c r="R961" s="42"/>
      <c r="S961" s="41" t="str" cm="1">
        <f t="array" ref="S961">IFERROR(_xlfn.IFS(
U961="MPR ISSUE","PDH",
U961="BSS Hardware Issue","BSS",
U961="Sites strategiques, MLL, Pylone, etc.","ENVTECH",
U961="AKTIVCO DEFAUT GE &amp; POWER Cabinet","AKTIVCO",
U961="AKTIVCO Coupure ENEO &amp; Baisse de tension","AKTIVCO GRID ONLY",
U961="Coupure ENEO &amp; Baisse de tension","IHS GRID ONLY",
U961="Defaut GE &amp; POWER Cabinet","IHS",
U961="Sharing","Partners",
U961="Sites strategiques &amp; DataCenter","SST &amp; DC",
U961="Exclu","Exclu",
U961="SAT","SAT",
U961="SPARE-ISSUE","SPARE-ISSUE",
U961="Fiber CAmtel","TRANS_FO_CAMTEL",
U961="Fiber AOF","Fiber AOF",
U961="Projet OCM (HUAWEI)","TRAVAUX-HUAWEI",
U961="Projet OCM (NOKIA)","TRAVAUX-NOKIA",
U961="ACCESS-ISSUE","ACCESS-ISSUE",
U961="Projet OCM (ZTE, NOKIA, autres projets)","TRAVAUX OCM",
U961="No root CAuse","No root cause",
U961="ODU HS","PDH",
U961="IP &amp; VLAN","PDH",
U961="Warehouse HUAWEI","SPARE-ISSUE",
U961="SPARE-HS","SPARE-ISSUE",
U961="Power Telco","BSS",U961="no impacts","no impacts"
),"")</f>
        <v>No root cause</v>
      </c>
      <c r="T961" s="41" t="str" cm="1">
        <f t="array" ref="T961">IFERROR(_xlfn.IFS(
U961="MPR ISSUE","TX ISSUE",
U961="BSS Hardware Issue","RAN ISSUE",
U961="Sites strategiques, MLL, Pylone, etc.","ENVTECH",
U961="AKTIVCO DEFAUT GE &amp; POWER Cabinet","POWER ISSUE",
U961="AKTIVCO Coupure ENEO &amp; Baisse de tension","POWER ISSUE",
U961="Coupure ENEO &amp; Baisse de tension","POWER ISSUE",
U961="Defaut GE &amp; POWER Cabinet","POWER ISSUE",
U961="Sharing","POWER ISSUE",
U961="Sites strategiques &amp; DataCenter","POWER ISSUE",
U961="Exclu","Exclu",
U961="SAT","TX ISSUE",
U961="SPARE-ISSUE","SPARE-ISSUE",
U961="Fiber CAmtel","TX ISSUE",
U961="Fiber AOF","TX ISSUE",
U961="Projet OCM (HUAWEI)","TRAVAUX-HUAWEI",
U961="Projet OCM (NOKIA)","TRAVAUX -NOKIA",
U961="ACCESS-ISSUE","ACCESS-ISSUE",
U961="Projet OCM (ZTE, NOKIA, autres projets)","TRAVAUX OCM",
U961="No root CAuse","No root cause",
U961="ODU HS","TX ISSUE",
U961="IP &amp; VLAN","TX ISSUE",
U961="Warehouse HUAWEI","SPARE-ISSUE",
U961="SPARE-HS","SPARE-ISSUE",
U961="Power Telco","RAN ISSUE",U961="no impacts","no impacts"
),"")</f>
        <v>No root cause</v>
      </c>
      <c r="U961" s="68" t="s">
        <v>5691</v>
      </c>
      <c r="V961" s="41" t="str" cm="1">
        <f t="array" ref="V961">IFERROR(_xlfn.IFS(
U961="MPR ISSUE","ACTIVE",
U961="BSS Hardware Issue","ACTIVE",
U961="Sites strategiques, MLL, Pylone, etc.","PASSIVE",
U961="AKTIVCO DEFAUT GE &amp; POWER Cabinet","PASSIVE",
U961="AKTIVCO Coupure ENEO &amp; Baisse de tension","PASSIVE",
U961="Coupure ENEO &amp; Baisse de tension","PASSIVE",
U961="Defaut GE &amp; POWER Cabinet","PASSIVE",
U961="Sharing","PASSIVE",
U961="Sites strategiques &amp; DataCenter","PASSIVE",
U961="Exclu","Exclu",
U961="SAT","ACTIVE",
U961="SPARE-ISSUE","SPARE-ISSUE",
U961="Fiber CAmtel","ACTIVE",
U961="Fiber AOF","ACTIVE",
U961="Projet OCM (HUAWEI)","PLANNED WORKS",
U961="Projet OCM (NOKIA)","PLANNED WORKS",
U961="ACCESS-ISSUE","ACCESS-ISSUE",
U961="Projet OCM (ZTE, NOKIA, autres projets)","PLANNED WORKS",
U961="No root CAuse","No root cause",
U961="ODU HS","ACTIVE",
U961="IP &amp; VLAN","ACTIVE",
U961="Warehouse HUAWEI","SPARE-ISSUE",
U961="SPARE-HS","SPARE-ISSUE",
U961="Power Telco","ACTIVE", U961="no impacts","no impacts"
),"")</f>
        <v>No root cause</v>
      </c>
      <c r="W961" s="113"/>
      <c r="X961" s="113"/>
      <c r="Y961" s="113"/>
      <c r="Z961" s="113"/>
      <c r="AA961" s="113"/>
      <c r="AB961" s="17" t="s">
        <v>5465</v>
      </c>
      <c r="AC961" s="17" t="str">
        <f>_xlfn.XLOOKUP(B961,'INCIDENT-04-27-2026'!E:E,'INCIDENT-04-27-2026'!F:F,"")</f>
        <v/>
      </c>
      <c r="AD961" s="9"/>
      <c r="AE961" s="7" t="s">
        <v>5465</v>
      </c>
      <c r="AF961" s="6" t="str">
        <f>_xlfn.XLOOKUP(B961,'[13]Input_27-04'!$B:$B,'[13]Input_27-04'!$M:$M,"")</f>
        <v/>
      </c>
      <c r="AG961" s="7"/>
      <c r="AH961" s="3"/>
      <c r="AI961" s="18" t="str">
        <f>_xlfn.XLOOKUP(B961,'[3]Cells Huawei 27042026 10h'!$B:$B,'[3]Cells Huawei 27042026 10h'!$T:$T,"")</f>
        <v/>
      </c>
      <c r="AJ961" s="18" t="str">
        <f>_xlfn.XLOOKUP(B961,'[3]Cells Huawei 27042026 15h'!$B:$B,'[3]Cells Huawei 27042026 15h'!$T:$T,"")</f>
        <v/>
      </c>
      <c r="AK961" s="18" t="str">
        <f>_xlfn.XLOOKUP(B961,'[4]cells down 27042026 11h28'!$B:$B,'[4]cells down 27042026 11h28'!$R:$R,"")</f>
        <v/>
      </c>
      <c r="AL961" s="18" t="str">
        <f>_xlfn.XLOOKUP(B961,'[4]cells down 27042026 18h01'!$B:$B,'[4]cells down 27042026 18h01'!$R:$R,"")</f>
        <v/>
      </c>
      <c r="AM961" s="18" t="str">
        <f>_xlfn.XLOOKUP(B961,'[5]cell downs 27042026 11h'!$B:$B,'[5]cell downs 27042026 11h'!$R:$R,"")</f>
        <v/>
      </c>
      <c r="AN961" s="18" t="str">
        <f>_xlfn.XLOOKUP(B961,'[5]cell downs 27042026 17h40'!$B:$B,'[5]cell downs 27042026 17h40'!$R:$R,"")</f>
        <v/>
      </c>
      <c r="AO961" s="18" t="str">
        <f>_xlfn.XLOOKUP(B961,'[6]ALL SITES DOWN'!$D:$D,'[6]ALL SITES DOWN'!$J:$J,"")</f>
        <v/>
      </c>
      <c r="AP961" s="18" t="str">
        <f>_xlfn.XLOOKUP(B961,'[7]ALL SITES DOWN'!$D:$D,'[7]ALL SITES DOWN'!$J:$J,"")</f>
        <v/>
      </c>
      <c r="AQ961" s="9" t="str">
        <f>_xlfn.XLOOKUP(B961,[8]sheet1!$AC:$AC,[8]sheet1!$AF:$AF,"")</f>
        <v/>
      </c>
      <c r="AR961" s="14"/>
      <c r="AS961" s="14" t="s">
        <v>5465</v>
      </c>
      <c r="AT961" s="14" t="str">
        <f>_xlfn.XLOOKUP(B961,'[9]cell downs 18042026 17h'!$B:$B,'[9]cell downs 18042026 17h'!$B:$B,"")</f>
        <v/>
      </c>
      <c r="AU961" s="14" t="str">
        <f>_xlfn.XLOOKUP(B961,'[10]Cells Huawei 19042026 15h'!$B:$B,'[10]Cells Huawei 19042026 15h'!$B:$B,"")</f>
        <v/>
      </c>
      <c r="AV961" s="9" t="str">
        <f>_xlfn.XLOOKUP(B961,'[11]cells down 19042026 9H40'!$B:$B,'[11]cells down 19042026 9H40'!$B:$B,"")</f>
        <v/>
      </c>
    </row>
    <row r="962" spans="1:48" hidden="1" x14ac:dyDescent="0.3">
      <c r="A962" s="1" t="s">
        <v>3270</v>
      </c>
      <c r="B962" s="1" t="s">
        <v>3271</v>
      </c>
      <c r="C962" s="3" t="str">
        <f>_xlfn.XLOOKUP(B962,'[1]daily break down'!$D:$D,'[1]daily break down'!$E:$E,"")</f>
        <v>Bafoussam</v>
      </c>
      <c r="D962" s="1" t="s">
        <v>21</v>
      </c>
      <c r="E962" s="1" t="s">
        <v>36</v>
      </c>
      <c r="F962" s="3" t="s">
        <v>102</v>
      </c>
      <c r="G962" s="1" t="s">
        <v>299</v>
      </c>
      <c r="H962" s="27" t="str">
        <f>_xlfn.XLOOKUP(B962,[2]CALCULATION!$B:$B,[2]CALCULATION!$H:$H,"")</f>
        <v>Huawei</v>
      </c>
      <c r="I962" s="26">
        <v>7.9957509709416659</v>
      </c>
      <c r="J962" s="26">
        <v>8.3316746710498144</v>
      </c>
      <c r="K962" s="26">
        <v>3.3253860224351017</v>
      </c>
      <c r="L962" s="26">
        <v>0</v>
      </c>
      <c r="M962" s="26">
        <v>0</v>
      </c>
      <c r="N962" s="26">
        <v>0</v>
      </c>
      <c r="O962" s="26">
        <v>0</v>
      </c>
      <c r="P962" s="114" t="s">
        <v>6364</v>
      </c>
      <c r="Q962" s="42" t="s">
        <v>5538</v>
      </c>
      <c r="R962" s="42"/>
      <c r="S962" s="41" t="str" cm="1">
        <f t="array" ref="S962">IFERROR(_xlfn.IFS(
U962="MPR ISSUE","PDH",
U962="BSS Hardware Issue","BSS",
U962="Sites strategiques, MLL, Pylone, etc.","ENVTECH",
U962="AKTIVCO DEFAUT GE &amp; POWER Cabinet","AKTIVCO",
U962="AKTIVCO Coupure ENEO &amp; Baisse de tension","AKTIVCO GRID ONLY",
U962="Coupure ENEO &amp; Baisse de tension","IHS GRID ONLY",
U962="Defaut GE &amp; POWER Cabinet","IHS",
U962="Sharing","Partners",
U962="Sites strategiques &amp; DataCenter","SST &amp; DC",
U962="Exclu","Exclu",
U962="SAT","SAT",
U962="SPARE-ISSUE","SPARE-ISSUE",
U962="Fiber CAmtel","TRANS_FO_CAMTEL",
U962="Fiber AOF","Fiber AOF",
U962="Projet OCM (HUAWEI)","TRAVAUX-HUAWEI",
U962="Projet OCM (NOKIA)","TRAVAUX-NOKIA",
U962="ACCESS-ISSUE","ACCESS-ISSUE",
U962="Projet OCM (ZTE, NOKIA, autres projets)","TRAVAUX OCM",
U962="No root CAuse","No root cause",
U962="ODU HS","PDH",
U962="IP &amp; VLAN","PDH",
U962="Warehouse HUAWEI","SPARE-ISSUE",
U962="SPARE-HS","SPARE-ISSUE",
U962="Power Telco","BSS",U962="no impacts","no impacts"
),"")</f>
        <v>No root cause</v>
      </c>
      <c r="T962" s="41" t="str" cm="1">
        <f t="array" ref="T962">IFERROR(_xlfn.IFS(
U962="MPR ISSUE","TX ISSUE",
U962="BSS Hardware Issue","RAN ISSUE",
U962="Sites strategiques, MLL, Pylone, etc.","ENVTECH",
U962="AKTIVCO DEFAUT GE &amp; POWER Cabinet","POWER ISSUE",
U962="AKTIVCO Coupure ENEO &amp; Baisse de tension","POWER ISSUE",
U962="Coupure ENEO &amp; Baisse de tension","POWER ISSUE",
U962="Defaut GE &amp; POWER Cabinet","POWER ISSUE",
U962="Sharing","POWER ISSUE",
U962="Sites strategiques &amp; DataCenter","POWER ISSUE",
U962="Exclu","Exclu",
U962="SAT","TX ISSUE",
U962="SPARE-ISSUE","SPARE-ISSUE",
U962="Fiber CAmtel","TX ISSUE",
U962="Fiber AOF","TX ISSUE",
U962="Projet OCM (HUAWEI)","TRAVAUX-HUAWEI",
U962="Projet OCM (NOKIA)","TRAVAUX -NOKIA",
U962="ACCESS-ISSUE","ACCESS-ISSUE",
U962="Projet OCM (ZTE, NOKIA, autres projets)","TRAVAUX OCM",
U962="No root CAuse","No root cause",
U962="ODU HS","TX ISSUE",
U962="IP &amp; VLAN","TX ISSUE",
U962="Warehouse HUAWEI","SPARE-ISSUE",
U962="SPARE-HS","SPARE-ISSUE",
U962="Power Telco","RAN ISSUE",U962="no impacts","no impacts"
),"")</f>
        <v>No root cause</v>
      </c>
      <c r="U962" s="68" t="s">
        <v>5691</v>
      </c>
      <c r="V962" s="41" t="str" cm="1">
        <f t="array" ref="V962">IFERROR(_xlfn.IFS(
U962="MPR ISSUE","ACTIVE",
U962="BSS Hardware Issue","ACTIVE",
U962="Sites strategiques, MLL, Pylone, etc.","PASSIVE",
U962="AKTIVCO DEFAUT GE &amp; POWER Cabinet","PASSIVE",
U962="AKTIVCO Coupure ENEO &amp; Baisse de tension","PASSIVE",
U962="Coupure ENEO &amp; Baisse de tension","PASSIVE",
U962="Defaut GE &amp; POWER Cabinet","PASSIVE",
U962="Sharing","PASSIVE",
U962="Sites strategiques &amp; DataCenter","PASSIVE",
U962="Exclu","Exclu",
U962="SAT","ACTIVE",
U962="SPARE-ISSUE","SPARE-ISSUE",
U962="Fiber CAmtel","ACTIVE",
U962="Fiber AOF","ACTIVE",
U962="Projet OCM (HUAWEI)","PLANNED WORKS",
U962="Projet OCM (NOKIA)","PLANNED WORKS",
U962="ACCESS-ISSUE","ACCESS-ISSUE",
U962="Projet OCM (ZTE, NOKIA, autres projets)","PLANNED WORKS",
U962="No root CAuse","No root cause",
U962="ODU HS","ACTIVE",
U962="IP &amp; VLAN","ACTIVE",
U962="Warehouse HUAWEI","SPARE-ISSUE",
U962="SPARE-HS","SPARE-ISSUE",
U962="Power Telco","ACTIVE", U962="no impacts","no impacts"
),"")</f>
        <v>No root cause</v>
      </c>
      <c r="W962" s="113"/>
      <c r="X962" s="113"/>
      <c r="Y962" s="113"/>
      <c r="Z962" s="113"/>
      <c r="AA962" s="113"/>
      <c r="AB962" s="17" t="s">
        <v>5964</v>
      </c>
      <c r="AC962" s="17" t="str">
        <f>_xlfn.XLOOKUP(B962,'INCIDENT-04-27-2026'!E:E,'INCIDENT-04-27-2026'!F:F,"")</f>
        <v/>
      </c>
      <c r="AD962" s="9"/>
      <c r="AE962" s="7" t="s">
        <v>5465</v>
      </c>
      <c r="AF962" s="6" t="str">
        <f>_xlfn.XLOOKUP(B962,'[13]Input_27-04'!$B:$B,'[13]Input_27-04'!$M:$M,"")</f>
        <v/>
      </c>
      <c r="AG962" s="7"/>
      <c r="AH962" s="3"/>
      <c r="AI962" s="18" t="str">
        <f>_xlfn.XLOOKUP(B962,'[3]Cells Huawei 27042026 10h'!$B:$B,'[3]Cells Huawei 27042026 10h'!$T:$T,"")</f>
        <v/>
      </c>
      <c r="AJ962" s="18" t="str">
        <f>_xlfn.XLOOKUP(B962,'[3]Cells Huawei 27042026 15h'!$B:$B,'[3]Cells Huawei 27042026 15h'!$T:$T,"")</f>
        <v/>
      </c>
      <c r="AK962" s="18" t="str">
        <f>_xlfn.XLOOKUP(B962,'[4]cells down 27042026 11h28'!$B:$B,'[4]cells down 27042026 11h28'!$R:$R,"")</f>
        <v/>
      </c>
      <c r="AL962" s="18" t="str">
        <f>_xlfn.XLOOKUP(B962,'[4]cells down 27042026 18h01'!$B:$B,'[4]cells down 27042026 18h01'!$R:$R,"")</f>
        <v/>
      </c>
      <c r="AM962" s="18" t="str">
        <f>_xlfn.XLOOKUP(B962,'[5]cell downs 27042026 11h'!$B:$B,'[5]cell downs 27042026 11h'!$R:$R,"")</f>
        <v/>
      </c>
      <c r="AN962" s="18" t="str">
        <f>_xlfn.XLOOKUP(B962,'[5]cell downs 27042026 17h40'!$B:$B,'[5]cell downs 27042026 17h40'!$R:$R,"")</f>
        <v/>
      </c>
      <c r="AO962" s="18" t="str">
        <f>_xlfn.XLOOKUP(B962,'[6]ALL SITES DOWN'!$D:$D,'[6]ALL SITES DOWN'!$J:$J,"")</f>
        <v/>
      </c>
      <c r="AP962" s="18" t="str">
        <f>_xlfn.XLOOKUP(B962,'[7]ALL SITES DOWN'!$D:$D,'[7]ALL SITES DOWN'!$J:$J,"")</f>
        <v/>
      </c>
      <c r="AQ962" s="9" t="str">
        <f>_xlfn.XLOOKUP(B962,[8]sheet1!$AC:$AC,[8]sheet1!$AF:$AF,"")</f>
        <v>(04/27/2026 ticket):-INC-20260427-00008617…Others Transmission equipement fault</v>
      </c>
      <c r="AR962" s="14"/>
      <c r="AS962" s="14" t="s">
        <v>5465</v>
      </c>
      <c r="AT962" s="14" t="str">
        <f>_xlfn.XLOOKUP(B962,'[9]cell downs 18042026 17h'!$B:$B,'[9]cell downs 18042026 17h'!$B:$B,"")</f>
        <v/>
      </c>
      <c r="AU962" s="14" t="str">
        <f>_xlfn.XLOOKUP(B962,'[10]Cells Huawei 19042026 15h'!$B:$B,'[10]Cells Huawei 19042026 15h'!$B:$B,"")</f>
        <v/>
      </c>
      <c r="AV962" s="9" t="str">
        <f>_xlfn.XLOOKUP(B962,'[11]cells down 19042026 9H40'!$B:$B,'[11]cells down 19042026 9H40'!$B:$B,"")</f>
        <v/>
      </c>
    </row>
    <row r="963" spans="1:48" hidden="1" x14ac:dyDescent="0.3">
      <c r="A963" s="1" t="s">
        <v>3453</v>
      </c>
      <c r="B963" s="8" t="s">
        <v>3454</v>
      </c>
      <c r="C963" s="3" t="str">
        <f>_xlfn.XLOOKUP(B963,'[1]daily break down'!$D:$D,'[1]daily break down'!$E:$E,"")</f>
        <v>Yaounde</v>
      </c>
      <c r="D963" s="1" t="s">
        <v>11</v>
      </c>
      <c r="E963" s="1" t="s">
        <v>12</v>
      </c>
      <c r="F963" s="3" t="s">
        <v>37</v>
      </c>
      <c r="G963" s="1" t="s">
        <v>38</v>
      </c>
      <c r="H963" s="29" t="str">
        <f>_xlfn.XLOOKUP(B963,[2]CALCULATION!$B:$B,[2]CALCULATION!$H:$H,"")</f>
        <v>ZTE</v>
      </c>
      <c r="I963" s="26">
        <v>0</v>
      </c>
      <c r="J963" s="26">
        <v>3.1333557341916993</v>
      </c>
      <c r="K963" s="26">
        <v>3.2259019555806665</v>
      </c>
      <c r="L963" s="26">
        <v>0</v>
      </c>
      <c r="M963" s="26">
        <v>0</v>
      </c>
      <c r="N963" s="26">
        <v>0</v>
      </c>
      <c r="O963" s="26">
        <v>0</v>
      </c>
      <c r="P963" s="114" t="s">
        <v>6364</v>
      </c>
      <c r="Q963" s="42" t="s">
        <v>5538</v>
      </c>
      <c r="R963" s="42"/>
      <c r="S963" s="41" t="str" cm="1">
        <f t="array" ref="S963">IFERROR(_xlfn.IFS(
U963="MPR ISSUE","PDH",
U963="BSS Hardware Issue","BSS",
U963="Sites strategiques, MLL, Pylone, etc.","ENVTECH",
U963="AKTIVCO DEFAUT GE &amp; POWER Cabinet","AKTIVCO",
U963="AKTIVCO Coupure ENEO &amp; Baisse de tension","AKTIVCO GRID ONLY",
U963="Coupure ENEO &amp; Baisse de tension","IHS GRID ONLY",
U963="Defaut GE &amp; POWER Cabinet","IHS",
U963="Sharing","Partners",
U963="Sites strategiques &amp; DataCenter","SST &amp; DC",
U963="Exclu","Exclu",
U963="SAT","SAT",
U963="SPARE-ISSUE","SPARE-ISSUE",
U963="Fiber CAmtel","TRANS_FO_CAMTEL",
U963="Fiber AOF","Fiber AOF",
U963="Projet OCM (HUAWEI)","TRAVAUX-HUAWEI",
U963="Projet OCM (NOKIA)","TRAVAUX-NOKIA",
U963="ACCESS-ISSUE","ACCESS-ISSUE",
U963="Projet OCM (ZTE, NOKIA, autres projets)","TRAVAUX OCM",
U963="No root CAuse","No root cause",
U963="ODU HS","PDH",
U963="IP &amp; VLAN","PDH",
U963="Warehouse HUAWEI","SPARE-ISSUE",
U963="SPARE-HS","SPARE-ISSUE",
U963="Power Telco","BSS",U963="no impacts","no impacts"
),"")</f>
        <v>No root cause</v>
      </c>
      <c r="T963" s="41" t="str" cm="1">
        <f t="array" ref="T963">IFERROR(_xlfn.IFS(
U963="MPR ISSUE","TX ISSUE",
U963="BSS Hardware Issue","RAN ISSUE",
U963="Sites strategiques, MLL, Pylone, etc.","ENVTECH",
U963="AKTIVCO DEFAUT GE &amp; POWER Cabinet","POWER ISSUE",
U963="AKTIVCO Coupure ENEO &amp; Baisse de tension","POWER ISSUE",
U963="Coupure ENEO &amp; Baisse de tension","POWER ISSUE",
U963="Defaut GE &amp; POWER Cabinet","POWER ISSUE",
U963="Sharing","POWER ISSUE",
U963="Sites strategiques &amp; DataCenter","POWER ISSUE",
U963="Exclu","Exclu",
U963="SAT","TX ISSUE",
U963="SPARE-ISSUE","SPARE-ISSUE",
U963="Fiber CAmtel","TX ISSUE",
U963="Fiber AOF","TX ISSUE",
U963="Projet OCM (HUAWEI)","TRAVAUX-HUAWEI",
U963="Projet OCM (NOKIA)","TRAVAUX -NOKIA",
U963="ACCESS-ISSUE","ACCESS-ISSUE",
U963="Projet OCM (ZTE, NOKIA, autres projets)","TRAVAUX OCM",
U963="No root CAuse","No root cause",
U963="ODU HS","TX ISSUE",
U963="IP &amp; VLAN","TX ISSUE",
U963="Warehouse HUAWEI","SPARE-ISSUE",
U963="SPARE-HS","SPARE-ISSUE",
U963="Power Telco","RAN ISSUE",U963="no impacts","no impacts"
),"")</f>
        <v>No root cause</v>
      </c>
      <c r="U963" s="68" t="s">
        <v>5691</v>
      </c>
      <c r="V963" s="41" t="str" cm="1">
        <f t="array" ref="V963">IFERROR(_xlfn.IFS(
U963="MPR ISSUE","ACTIVE",
U963="BSS Hardware Issue","ACTIVE",
U963="Sites strategiques, MLL, Pylone, etc.","PASSIVE",
U963="AKTIVCO DEFAUT GE &amp; POWER Cabinet","PASSIVE",
U963="AKTIVCO Coupure ENEO &amp; Baisse de tension","PASSIVE",
U963="Coupure ENEO &amp; Baisse de tension","PASSIVE",
U963="Defaut GE &amp; POWER Cabinet","PASSIVE",
U963="Sharing","PASSIVE",
U963="Sites strategiques &amp; DataCenter","PASSIVE",
U963="Exclu","Exclu",
U963="SAT","ACTIVE",
U963="SPARE-ISSUE","SPARE-ISSUE",
U963="Fiber CAmtel","ACTIVE",
U963="Fiber AOF","ACTIVE",
U963="Projet OCM (HUAWEI)","PLANNED WORKS",
U963="Projet OCM (NOKIA)","PLANNED WORKS",
U963="ACCESS-ISSUE","ACCESS-ISSUE",
U963="Projet OCM (ZTE, NOKIA, autres projets)","PLANNED WORKS",
U963="No root CAuse","No root cause",
U963="ODU HS","ACTIVE",
U963="IP &amp; VLAN","ACTIVE",
U963="Warehouse HUAWEI","SPARE-ISSUE",
U963="SPARE-HS","SPARE-ISSUE",
U963="Power Telco","ACTIVE", U963="no impacts","no impacts"
),"")</f>
        <v>No root cause</v>
      </c>
      <c r="W963" s="113"/>
      <c r="X963" s="113"/>
      <c r="Y963" s="113"/>
      <c r="Z963" s="113"/>
      <c r="AA963" s="113"/>
      <c r="AB963" s="17" t="s">
        <v>5465</v>
      </c>
      <c r="AC963" s="17" t="str">
        <f>_xlfn.XLOOKUP(B963,'INCIDENT-04-27-2026'!E:E,'INCIDENT-04-27-2026'!F:F,"")</f>
        <v/>
      </c>
      <c r="AD963" s="9"/>
      <c r="AE963" s="7" t="s">
        <v>5465</v>
      </c>
      <c r="AF963" s="6" t="str">
        <f>_xlfn.XLOOKUP(B963,'[13]Input_27-04'!$B:$B,'[13]Input_27-04'!$M:$M,"")</f>
        <v/>
      </c>
      <c r="AG963" s="7"/>
      <c r="AH963" s="3"/>
      <c r="AI963" s="18" t="str">
        <f>_xlfn.XLOOKUP(B963,'[3]Cells Huawei 27042026 10h'!$B:$B,'[3]Cells Huawei 27042026 10h'!$T:$T,"")</f>
        <v/>
      </c>
      <c r="AJ963" s="18" t="str">
        <f>_xlfn.XLOOKUP(B963,'[3]Cells Huawei 27042026 15h'!$B:$B,'[3]Cells Huawei 27042026 15h'!$T:$T,"")</f>
        <v/>
      </c>
      <c r="AK963" s="18" t="str">
        <f>_xlfn.XLOOKUP(B963,'[4]cells down 27042026 11h28'!$B:$B,'[4]cells down 27042026 11h28'!$R:$R,"")</f>
        <v/>
      </c>
      <c r="AL963" s="18" t="str">
        <f>_xlfn.XLOOKUP(B963,'[4]cells down 27042026 18h01'!$B:$B,'[4]cells down 27042026 18h01'!$R:$R,"")</f>
        <v/>
      </c>
      <c r="AM963" s="18" t="str">
        <f>_xlfn.XLOOKUP(B963,'[5]cell downs 27042026 11h'!$B:$B,'[5]cell downs 27042026 11h'!$R:$R,"")</f>
        <v/>
      </c>
      <c r="AN963" s="18" t="str">
        <f>_xlfn.XLOOKUP(B963,'[5]cell downs 27042026 17h40'!$B:$B,'[5]cell downs 27042026 17h40'!$R:$R,"")</f>
        <v/>
      </c>
      <c r="AO963" s="18" t="str">
        <f>_xlfn.XLOOKUP(B963,'[6]ALL SITES DOWN'!$D:$D,'[6]ALL SITES DOWN'!$J:$J,"")</f>
        <v/>
      </c>
      <c r="AP963" s="18" t="str">
        <f>_xlfn.XLOOKUP(B963,'[7]ALL SITES DOWN'!$D:$D,'[7]ALL SITES DOWN'!$J:$J,"")</f>
        <v/>
      </c>
      <c r="AQ963" s="9" t="str">
        <f>_xlfn.XLOOKUP(B963,[8]sheet1!$AC:$AC,[8]sheet1!$AF:$AF,"")</f>
        <v/>
      </c>
      <c r="AR963" s="14"/>
      <c r="AS963" s="14" t="s">
        <v>5465</v>
      </c>
      <c r="AT963" s="14" t="str">
        <f>_xlfn.XLOOKUP(B963,'[9]cell downs 18042026 17h'!$B:$B,'[9]cell downs 18042026 17h'!$B:$B,"")</f>
        <v/>
      </c>
      <c r="AU963" s="14" t="str">
        <f>_xlfn.XLOOKUP(B963,'[10]Cells Huawei 19042026 15h'!$B:$B,'[10]Cells Huawei 19042026 15h'!$B:$B,"")</f>
        <v/>
      </c>
      <c r="AV963" s="9" t="str">
        <f>_xlfn.XLOOKUP(B963,'[11]cells down 19042026 9H40'!$B:$B,'[11]cells down 19042026 9H40'!$B:$B,"")</f>
        <v/>
      </c>
    </row>
    <row r="964" spans="1:48" hidden="1" x14ac:dyDescent="0.3">
      <c r="A964" s="1" t="s">
        <v>1110</v>
      </c>
      <c r="B964" s="8" t="s">
        <v>1111</v>
      </c>
      <c r="C964" s="3" t="str">
        <f>_xlfn.XLOOKUP(B964,'[1]daily break down'!$D:$D,'[1]daily break down'!$E:$E,"")</f>
        <v>Maroua</v>
      </c>
      <c r="D964" s="1" t="s">
        <v>11</v>
      </c>
      <c r="E964" s="1" t="s">
        <v>12</v>
      </c>
      <c r="F964" s="3" t="s">
        <v>55</v>
      </c>
      <c r="G964" s="1" t="s">
        <v>84</v>
      </c>
      <c r="H964" s="27" t="str">
        <f>_xlfn.XLOOKUP(B964,[2]CALCULATION!$B:$B,[2]CALCULATION!$H:$H,"")</f>
        <v>Huawei</v>
      </c>
      <c r="I964" s="26">
        <v>0.56694146955338098</v>
      </c>
      <c r="J964" s="26">
        <v>0.18511027785625211</v>
      </c>
      <c r="K964" s="26">
        <v>3.1626409327888636</v>
      </c>
      <c r="L964" s="26">
        <v>0</v>
      </c>
      <c r="M964" s="26">
        <v>9.861014801688199E-2</v>
      </c>
      <c r="N964" s="26">
        <v>0</v>
      </c>
      <c r="O964" s="26">
        <v>0</v>
      </c>
      <c r="P964" s="114" t="s">
        <v>6364</v>
      </c>
      <c r="Q964" s="42" t="s">
        <v>5538</v>
      </c>
      <c r="R964" s="42"/>
      <c r="S964" s="41" t="str" cm="1">
        <f t="array" ref="S964">IFERROR(_xlfn.IFS(
U964="MPR ISSUE","PDH",
U964="BSS Hardware Issue","BSS",
U964="Sites strategiques, MLL, Pylone, etc.","ENVTECH",
U964="AKTIVCO DEFAUT GE &amp; POWER Cabinet","AKTIVCO",
U964="AKTIVCO Coupure ENEO &amp; Baisse de tension","AKTIVCO GRID ONLY",
U964="Coupure ENEO &amp; Baisse de tension","IHS GRID ONLY",
U964="Defaut GE &amp; POWER Cabinet","IHS",
U964="Sharing","Partners",
U964="Sites strategiques &amp; DataCenter","SST &amp; DC",
U964="Exclu","Exclu",
U964="SAT","SAT",
U964="SPARE-ISSUE","SPARE-ISSUE",
U964="Fiber CAmtel","TRANS_FO_CAMTEL",
U964="Fiber AOF","Fiber AOF",
U964="Projet OCM (HUAWEI)","TRAVAUX-HUAWEI",
U964="Projet OCM (NOKIA)","TRAVAUX-NOKIA",
U964="ACCESS-ISSUE","ACCESS-ISSUE",
U964="Projet OCM (ZTE, NOKIA, autres projets)","TRAVAUX OCM",
U964="No root CAuse","No root cause",
U964="ODU HS","PDH",
U964="IP &amp; VLAN","PDH",
U964="Warehouse HUAWEI","SPARE-ISSUE",
U964="SPARE-HS","SPARE-ISSUE",
U964="Power Telco","BSS",U964="no impacts","no impacts"
),"")</f>
        <v>No root cause</v>
      </c>
      <c r="T964" s="41" t="str" cm="1">
        <f t="array" ref="T964">IFERROR(_xlfn.IFS(
U964="MPR ISSUE","TX ISSUE",
U964="BSS Hardware Issue","RAN ISSUE",
U964="Sites strategiques, MLL, Pylone, etc.","ENVTECH",
U964="AKTIVCO DEFAUT GE &amp; POWER Cabinet","POWER ISSUE",
U964="AKTIVCO Coupure ENEO &amp; Baisse de tension","POWER ISSUE",
U964="Coupure ENEO &amp; Baisse de tension","POWER ISSUE",
U964="Defaut GE &amp; POWER Cabinet","POWER ISSUE",
U964="Sharing","POWER ISSUE",
U964="Sites strategiques &amp; DataCenter","POWER ISSUE",
U964="Exclu","Exclu",
U964="SAT","TX ISSUE",
U964="SPARE-ISSUE","SPARE-ISSUE",
U964="Fiber CAmtel","TX ISSUE",
U964="Fiber AOF","TX ISSUE",
U964="Projet OCM (HUAWEI)","TRAVAUX-HUAWEI",
U964="Projet OCM (NOKIA)","TRAVAUX -NOKIA",
U964="ACCESS-ISSUE","ACCESS-ISSUE",
U964="Projet OCM (ZTE, NOKIA, autres projets)","TRAVAUX OCM",
U964="No root CAuse","No root cause",
U964="ODU HS","TX ISSUE",
U964="IP &amp; VLAN","TX ISSUE",
U964="Warehouse HUAWEI","SPARE-ISSUE",
U964="SPARE-HS","SPARE-ISSUE",
U964="Power Telco","RAN ISSUE",U964="no impacts","no impacts"
),"")</f>
        <v>No root cause</v>
      </c>
      <c r="U964" s="68" t="s">
        <v>5691</v>
      </c>
      <c r="V964" s="41" t="str" cm="1">
        <f t="array" ref="V964">IFERROR(_xlfn.IFS(
U964="MPR ISSUE","ACTIVE",
U964="BSS Hardware Issue","ACTIVE",
U964="Sites strategiques, MLL, Pylone, etc.","PASSIVE",
U964="AKTIVCO DEFAUT GE &amp; POWER Cabinet","PASSIVE",
U964="AKTIVCO Coupure ENEO &amp; Baisse de tension","PASSIVE",
U964="Coupure ENEO &amp; Baisse de tension","PASSIVE",
U964="Defaut GE &amp; POWER Cabinet","PASSIVE",
U964="Sharing","PASSIVE",
U964="Sites strategiques &amp; DataCenter","PASSIVE",
U964="Exclu","Exclu",
U964="SAT","ACTIVE",
U964="SPARE-ISSUE","SPARE-ISSUE",
U964="Fiber CAmtel","ACTIVE",
U964="Fiber AOF","ACTIVE",
U964="Projet OCM (HUAWEI)","PLANNED WORKS",
U964="Projet OCM (NOKIA)","PLANNED WORKS",
U964="ACCESS-ISSUE","ACCESS-ISSUE",
U964="Projet OCM (ZTE, NOKIA, autres projets)","PLANNED WORKS",
U964="No root CAuse","No root cause",
U964="ODU HS","ACTIVE",
U964="IP &amp; VLAN","ACTIVE",
U964="Warehouse HUAWEI","SPARE-ISSUE",
U964="SPARE-HS","SPARE-ISSUE",
U964="Power Telco","ACTIVE", U964="no impacts","no impacts"
),"")</f>
        <v>No root cause</v>
      </c>
      <c r="W964" s="113"/>
      <c r="X964" s="113"/>
      <c r="Y964" s="113"/>
      <c r="Z964" s="113"/>
      <c r="AA964" s="113"/>
      <c r="AB964" s="17" t="s">
        <v>5465</v>
      </c>
      <c r="AC964" s="17" t="str">
        <f>_xlfn.XLOOKUP(B964,'INCIDENT-04-27-2026'!E:E,'INCIDENT-04-27-2026'!F:F,"")</f>
        <v/>
      </c>
      <c r="AD964" s="9"/>
      <c r="AE964" s="7" t="s">
        <v>5465</v>
      </c>
      <c r="AF964" s="6" t="str">
        <f>_xlfn.XLOOKUP(B964,'[13]Input_27-04'!$B:$B,'[13]Input_27-04'!$M:$M,"")</f>
        <v/>
      </c>
      <c r="AG964" s="7"/>
      <c r="AH964" s="3"/>
      <c r="AI964" s="18" t="str">
        <f>_xlfn.XLOOKUP(B964,'[3]Cells Huawei 27042026 10h'!$B:$B,'[3]Cells Huawei 27042026 10h'!$T:$T,"")</f>
        <v/>
      </c>
      <c r="AJ964" s="18" t="str">
        <f>_xlfn.XLOOKUP(B964,'[3]Cells Huawei 27042026 15h'!$B:$B,'[3]Cells Huawei 27042026 15h'!$T:$T,"")</f>
        <v/>
      </c>
      <c r="AK964" s="18" t="str">
        <f>_xlfn.XLOOKUP(B964,'[4]cells down 27042026 11h28'!$B:$B,'[4]cells down 27042026 11h28'!$R:$R,"")</f>
        <v/>
      </c>
      <c r="AL964" s="18" t="str">
        <f>_xlfn.XLOOKUP(B964,'[4]cells down 27042026 18h01'!$B:$B,'[4]cells down 27042026 18h01'!$R:$R,"")</f>
        <v/>
      </c>
      <c r="AM964" s="18" t="str">
        <f>_xlfn.XLOOKUP(B964,'[5]cell downs 27042026 11h'!$B:$B,'[5]cell downs 27042026 11h'!$R:$R,"")</f>
        <v/>
      </c>
      <c r="AN964" s="18" t="str">
        <f>_xlfn.XLOOKUP(B964,'[5]cell downs 27042026 17h40'!$B:$B,'[5]cell downs 27042026 17h40'!$R:$R,"")</f>
        <v/>
      </c>
      <c r="AO964" s="18" t="str">
        <f>_xlfn.XLOOKUP(B964,'[6]ALL SITES DOWN'!$D:$D,'[6]ALL SITES DOWN'!$J:$J,"")</f>
        <v/>
      </c>
      <c r="AP964" s="18" t="str">
        <f>_xlfn.XLOOKUP(B964,'[7]ALL SITES DOWN'!$D:$D,'[7]ALL SITES DOWN'!$J:$J,"")</f>
        <v/>
      </c>
      <c r="AQ964" s="9" t="str">
        <f>_xlfn.XLOOKUP(B964,[8]sheet1!$AC:$AC,[8]sheet1!$AF:$AF,"")</f>
        <v/>
      </c>
      <c r="AR964" s="14"/>
      <c r="AS964" s="14" t="s">
        <v>5465</v>
      </c>
      <c r="AT964" s="14" t="str">
        <f>_xlfn.XLOOKUP(B964,'[9]cell downs 18042026 17h'!$B:$B,'[9]cell downs 18042026 17h'!$B:$B,"")</f>
        <v/>
      </c>
      <c r="AU964" s="14" t="str">
        <f>_xlfn.XLOOKUP(B964,'[10]Cells Huawei 19042026 15h'!$B:$B,'[10]Cells Huawei 19042026 15h'!$B:$B,"")</f>
        <v/>
      </c>
      <c r="AV964" s="9" t="str">
        <f>_xlfn.XLOOKUP(B964,'[11]cells down 19042026 9H40'!$B:$B,'[11]cells down 19042026 9H40'!$B:$B,"")</f>
        <v/>
      </c>
    </row>
    <row r="965" spans="1:48" hidden="1" x14ac:dyDescent="0.3">
      <c r="A965" s="1" t="s">
        <v>2176</v>
      </c>
      <c r="B965" s="8" t="s">
        <v>2392</v>
      </c>
      <c r="C965" s="3" t="str">
        <f>_xlfn.XLOOKUP(B965,'[1]daily break down'!$D:$D,'[1]daily break down'!$E:$E,"")</f>
        <v>Yaounde</v>
      </c>
      <c r="D965" s="1" t="s">
        <v>11</v>
      </c>
      <c r="E965" s="1" t="s">
        <v>12</v>
      </c>
      <c r="F965" s="3" t="s">
        <v>37</v>
      </c>
      <c r="G965" s="1" t="s">
        <v>38</v>
      </c>
      <c r="H965" s="29" t="str">
        <f>_xlfn.XLOOKUP(B965,[2]CALCULATION!$B:$B,[2]CALCULATION!$H:$H,"")</f>
        <v>ZTE</v>
      </c>
      <c r="I965" s="26">
        <v>0</v>
      </c>
      <c r="J965" s="26">
        <v>2.3861551280843987</v>
      </c>
      <c r="K965" s="26">
        <v>3.1526532889311212</v>
      </c>
      <c r="L965" s="26">
        <v>0</v>
      </c>
      <c r="M965" s="26">
        <v>0</v>
      </c>
      <c r="N965" s="26">
        <v>0</v>
      </c>
      <c r="O965" s="26">
        <v>0</v>
      </c>
      <c r="P965" s="114" t="s">
        <v>6364</v>
      </c>
      <c r="Q965" s="42" t="s">
        <v>5538</v>
      </c>
      <c r="R965" s="42"/>
      <c r="S965" s="41" t="str" cm="1">
        <f t="array" ref="S965">IFERROR(_xlfn.IFS(
U965="MPR ISSUE","PDH",
U965="BSS Hardware Issue","BSS",
U965="Sites strategiques, MLL, Pylone, etc.","ENVTECH",
U965="AKTIVCO DEFAUT GE &amp; POWER Cabinet","AKTIVCO",
U965="AKTIVCO Coupure ENEO &amp; Baisse de tension","AKTIVCO GRID ONLY",
U965="Coupure ENEO &amp; Baisse de tension","IHS GRID ONLY",
U965="Defaut GE &amp; POWER Cabinet","IHS",
U965="Sharing","Partners",
U965="Sites strategiques &amp; DataCenter","SST &amp; DC",
U965="Exclu","Exclu",
U965="SAT","SAT",
U965="SPARE-ISSUE","SPARE-ISSUE",
U965="Fiber CAmtel","TRANS_FO_CAMTEL",
U965="Fiber AOF","Fiber AOF",
U965="Projet OCM (HUAWEI)","TRAVAUX-HUAWEI",
U965="Projet OCM (NOKIA)","TRAVAUX-NOKIA",
U965="ACCESS-ISSUE","ACCESS-ISSUE",
U965="Projet OCM (ZTE, NOKIA, autres projets)","TRAVAUX OCM",
U965="No root CAuse","No root cause",
U965="ODU HS","PDH",
U965="IP &amp; VLAN","PDH",
U965="Warehouse HUAWEI","SPARE-ISSUE",
U965="SPARE-HS","SPARE-ISSUE",
U965="Power Telco","BSS",U965="no impacts","no impacts"
),"")</f>
        <v>No root cause</v>
      </c>
      <c r="T965" s="41" t="str" cm="1">
        <f t="array" ref="T965">IFERROR(_xlfn.IFS(
U965="MPR ISSUE","TX ISSUE",
U965="BSS Hardware Issue","RAN ISSUE",
U965="Sites strategiques, MLL, Pylone, etc.","ENVTECH",
U965="AKTIVCO DEFAUT GE &amp; POWER Cabinet","POWER ISSUE",
U965="AKTIVCO Coupure ENEO &amp; Baisse de tension","POWER ISSUE",
U965="Coupure ENEO &amp; Baisse de tension","POWER ISSUE",
U965="Defaut GE &amp; POWER Cabinet","POWER ISSUE",
U965="Sharing","POWER ISSUE",
U965="Sites strategiques &amp; DataCenter","POWER ISSUE",
U965="Exclu","Exclu",
U965="SAT","TX ISSUE",
U965="SPARE-ISSUE","SPARE-ISSUE",
U965="Fiber CAmtel","TX ISSUE",
U965="Fiber AOF","TX ISSUE",
U965="Projet OCM (HUAWEI)","TRAVAUX-HUAWEI",
U965="Projet OCM (NOKIA)","TRAVAUX -NOKIA",
U965="ACCESS-ISSUE","ACCESS-ISSUE",
U965="Projet OCM (ZTE, NOKIA, autres projets)","TRAVAUX OCM",
U965="No root CAuse","No root cause",
U965="ODU HS","TX ISSUE",
U965="IP &amp; VLAN","TX ISSUE",
U965="Warehouse HUAWEI","SPARE-ISSUE",
U965="SPARE-HS","SPARE-ISSUE",
U965="Power Telco","RAN ISSUE",U965="no impacts","no impacts"
),"")</f>
        <v>No root cause</v>
      </c>
      <c r="U965" s="68" t="s">
        <v>5691</v>
      </c>
      <c r="V965" s="41" t="str" cm="1">
        <f t="array" ref="V965">IFERROR(_xlfn.IFS(
U965="MPR ISSUE","ACTIVE",
U965="BSS Hardware Issue","ACTIVE",
U965="Sites strategiques, MLL, Pylone, etc.","PASSIVE",
U965="AKTIVCO DEFAUT GE &amp; POWER Cabinet","PASSIVE",
U965="AKTIVCO Coupure ENEO &amp; Baisse de tension","PASSIVE",
U965="Coupure ENEO &amp; Baisse de tension","PASSIVE",
U965="Defaut GE &amp; POWER Cabinet","PASSIVE",
U965="Sharing","PASSIVE",
U965="Sites strategiques &amp; DataCenter","PASSIVE",
U965="Exclu","Exclu",
U965="SAT","ACTIVE",
U965="SPARE-ISSUE","SPARE-ISSUE",
U965="Fiber CAmtel","ACTIVE",
U965="Fiber AOF","ACTIVE",
U965="Projet OCM (HUAWEI)","PLANNED WORKS",
U965="Projet OCM (NOKIA)","PLANNED WORKS",
U965="ACCESS-ISSUE","ACCESS-ISSUE",
U965="Projet OCM (ZTE, NOKIA, autres projets)","PLANNED WORKS",
U965="No root CAuse","No root cause",
U965="ODU HS","ACTIVE",
U965="IP &amp; VLAN","ACTIVE",
U965="Warehouse HUAWEI","SPARE-ISSUE",
U965="SPARE-HS","SPARE-ISSUE",
U965="Power Telco","ACTIVE", U965="no impacts","no impacts"
),"")</f>
        <v>No root cause</v>
      </c>
      <c r="W965" s="113"/>
      <c r="X965" s="113"/>
      <c r="Y965" s="113"/>
      <c r="Z965" s="113"/>
      <c r="AA965" s="113"/>
      <c r="AB965" s="17" t="s">
        <v>5465</v>
      </c>
      <c r="AC965" s="17" t="str">
        <f>_xlfn.XLOOKUP(B965,'INCIDENT-04-27-2026'!E:E,'INCIDENT-04-27-2026'!F:F,"")</f>
        <v/>
      </c>
      <c r="AD965" s="9"/>
      <c r="AE965" s="7" t="s">
        <v>5465</v>
      </c>
      <c r="AF965" s="6" t="str">
        <f>_xlfn.XLOOKUP(B965,'[13]Input_27-04'!$B:$B,'[13]Input_27-04'!$M:$M,"")</f>
        <v/>
      </c>
      <c r="AG965" s="7"/>
      <c r="AH965" s="3"/>
      <c r="AI965" s="18" t="str">
        <f>_xlfn.XLOOKUP(B965,'[3]Cells Huawei 27042026 10h'!$B:$B,'[3]Cells Huawei 27042026 10h'!$T:$T,"")</f>
        <v/>
      </c>
      <c r="AJ965" s="18" t="str">
        <f>_xlfn.XLOOKUP(B965,'[3]Cells Huawei 27042026 15h'!$B:$B,'[3]Cells Huawei 27042026 15h'!$T:$T,"")</f>
        <v/>
      </c>
      <c r="AK965" s="18" t="str">
        <f>_xlfn.XLOOKUP(B965,'[4]cells down 27042026 11h28'!$B:$B,'[4]cells down 27042026 11h28'!$R:$R,"")</f>
        <v/>
      </c>
      <c r="AL965" s="18" t="str">
        <f>_xlfn.XLOOKUP(B965,'[4]cells down 27042026 18h01'!$B:$B,'[4]cells down 27042026 18h01'!$R:$R,"")</f>
        <v/>
      </c>
      <c r="AM965" s="18" t="str">
        <f>_xlfn.XLOOKUP(B965,'[5]cell downs 27042026 11h'!$B:$B,'[5]cell downs 27042026 11h'!$R:$R,"")</f>
        <v/>
      </c>
      <c r="AN965" s="18" t="str">
        <f>_xlfn.XLOOKUP(B965,'[5]cell downs 27042026 17h40'!$B:$B,'[5]cell downs 27042026 17h40'!$R:$R,"")</f>
        <v/>
      </c>
      <c r="AO965" s="18" t="str">
        <f>_xlfn.XLOOKUP(B965,'[6]ALL SITES DOWN'!$D:$D,'[6]ALL SITES DOWN'!$J:$J,"")</f>
        <v/>
      </c>
      <c r="AP965" s="18" t="str">
        <f>_xlfn.XLOOKUP(B965,'[7]ALL SITES DOWN'!$D:$D,'[7]ALL SITES DOWN'!$J:$J,"")</f>
        <v/>
      </c>
      <c r="AQ965" s="9" t="str">
        <f>_xlfn.XLOOKUP(B965,[8]sheet1!$AC:$AC,[8]sheet1!$AF:$AF,"")</f>
        <v/>
      </c>
      <c r="AR965" s="14"/>
      <c r="AS965" s="14" t="s">
        <v>5465</v>
      </c>
      <c r="AT965" s="14" t="str">
        <f>_xlfn.XLOOKUP(B965,'[9]cell downs 18042026 17h'!$B:$B,'[9]cell downs 18042026 17h'!$B:$B,"")</f>
        <v/>
      </c>
      <c r="AU965" s="14" t="str">
        <f>_xlfn.XLOOKUP(B965,'[10]Cells Huawei 19042026 15h'!$B:$B,'[10]Cells Huawei 19042026 15h'!$B:$B,"")</f>
        <v/>
      </c>
      <c r="AV965" s="9" t="str">
        <f>_xlfn.XLOOKUP(B965,'[11]cells down 19042026 9H40'!$B:$B,'[11]cells down 19042026 9H40'!$B:$B,"")</f>
        <v/>
      </c>
    </row>
    <row r="966" spans="1:48" hidden="1" x14ac:dyDescent="0.3">
      <c r="A966" s="1" t="s">
        <v>2570</v>
      </c>
      <c r="B966" s="8" t="s">
        <v>2571</v>
      </c>
      <c r="C966" s="3" t="str">
        <f>_xlfn.XLOOKUP(B966,'[1]daily break down'!$D:$D,'[1]daily break down'!$E:$E,"")</f>
        <v>Yaounde</v>
      </c>
      <c r="D966" s="1" t="s">
        <v>11</v>
      </c>
      <c r="E966" s="1" t="s">
        <v>12</v>
      </c>
      <c r="F966" s="3" t="s">
        <v>37</v>
      </c>
      <c r="G966" s="1" t="s">
        <v>38</v>
      </c>
      <c r="H966" s="29" t="str">
        <f>_xlfn.XLOOKUP(B966,[2]CALCULATION!$B:$B,[2]CALCULATION!$H:$H,"")</f>
        <v>ZTE</v>
      </c>
      <c r="I966" s="26">
        <v>11.071891773891155</v>
      </c>
      <c r="J966" s="26">
        <v>6.0526191882613789</v>
      </c>
      <c r="K966" s="26">
        <v>3.1483193648999945</v>
      </c>
      <c r="L966" s="26">
        <v>0</v>
      </c>
      <c r="M966" s="26">
        <v>0</v>
      </c>
      <c r="N966" s="26">
        <v>0</v>
      </c>
      <c r="O966" s="26">
        <v>0</v>
      </c>
      <c r="P966" s="114" t="s">
        <v>6364</v>
      </c>
      <c r="Q966" s="42" t="s">
        <v>5538</v>
      </c>
      <c r="R966" s="42"/>
      <c r="S966" s="41" t="str" cm="1">
        <f t="array" ref="S966">IFERROR(_xlfn.IFS(
U966="MPR ISSUE","PDH",
U966="BSS Hardware Issue","BSS",
U966="Sites strategiques, MLL, Pylone, etc.","ENVTECH",
U966="AKTIVCO DEFAUT GE &amp; POWER Cabinet","AKTIVCO",
U966="AKTIVCO Coupure ENEO &amp; Baisse de tension","AKTIVCO GRID ONLY",
U966="Coupure ENEO &amp; Baisse de tension","IHS GRID ONLY",
U966="Defaut GE &amp; POWER Cabinet","IHS",
U966="Sharing","Partners",
U966="Sites strategiques &amp; DataCenter","SST &amp; DC",
U966="Exclu","Exclu",
U966="SAT","SAT",
U966="SPARE-ISSUE","SPARE-ISSUE",
U966="Fiber CAmtel","TRANS_FO_CAMTEL",
U966="Fiber AOF","Fiber AOF",
U966="Projet OCM (HUAWEI)","TRAVAUX-HUAWEI",
U966="Projet OCM (NOKIA)","TRAVAUX-NOKIA",
U966="ACCESS-ISSUE","ACCESS-ISSUE",
U966="Projet OCM (ZTE, NOKIA, autres projets)","TRAVAUX OCM",
U966="No root CAuse","No root cause",
U966="ODU HS","PDH",
U966="IP &amp; VLAN","PDH",
U966="Warehouse HUAWEI","SPARE-ISSUE",
U966="SPARE-HS","SPARE-ISSUE",
U966="Power Telco","BSS",U966="no impacts","no impacts"
),"")</f>
        <v>No root cause</v>
      </c>
      <c r="T966" s="41" t="str" cm="1">
        <f t="array" ref="T966">IFERROR(_xlfn.IFS(
U966="MPR ISSUE","TX ISSUE",
U966="BSS Hardware Issue","RAN ISSUE",
U966="Sites strategiques, MLL, Pylone, etc.","ENVTECH",
U966="AKTIVCO DEFAUT GE &amp; POWER Cabinet","POWER ISSUE",
U966="AKTIVCO Coupure ENEO &amp; Baisse de tension","POWER ISSUE",
U966="Coupure ENEO &amp; Baisse de tension","POWER ISSUE",
U966="Defaut GE &amp; POWER Cabinet","POWER ISSUE",
U966="Sharing","POWER ISSUE",
U966="Sites strategiques &amp; DataCenter","POWER ISSUE",
U966="Exclu","Exclu",
U966="SAT","TX ISSUE",
U966="SPARE-ISSUE","SPARE-ISSUE",
U966="Fiber CAmtel","TX ISSUE",
U966="Fiber AOF","TX ISSUE",
U966="Projet OCM (HUAWEI)","TRAVAUX-HUAWEI",
U966="Projet OCM (NOKIA)","TRAVAUX -NOKIA",
U966="ACCESS-ISSUE","ACCESS-ISSUE",
U966="Projet OCM (ZTE, NOKIA, autres projets)","TRAVAUX OCM",
U966="No root CAuse","No root cause",
U966="ODU HS","TX ISSUE",
U966="IP &amp; VLAN","TX ISSUE",
U966="Warehouse HUAWEI","SPARE-ISSUE",
U966="SPARE-HS","SPARE-ISSUE",
U966="Power Telco","RAN ISSUE",U966="no impacts","no impacts"
),"")</f>
        <v>No root cause</v>
      </c>
      <c r="U966" s="68" t="s">
        <v>5691</v>
      </c>
      <c r="V966" s="41" t="str" cm="1">
        <f t="array" ref="V966">IFERROR(_xlfn.IFS(
U966="MPR ISSUE","ACTIVE",
U966="BSS Hardware Issue","ACTIVE",
U966="Sites strategiques, MLL, Pylone, etc.","PASSIVE",
U966="AKTIVCO DEFAUT GE &amp; POWER Cabinet","PASSIVE",
U966="AKTIVCO Coupure ENEO &amp; Baisse de tension","PASSIVE",
U966="Coupure ENEO &amp; Baisse de tension","PASSIVE",
U966="Defaut GE &amp; POWER Cabinet","PASSIVE",
U966="Sharing","PASSIVE",
U966="Sites strategiques &amp; DataCenter","PASSIVE",
U966="Exclu","Exclu",
U966="SAT","ACTIVE",
U966="SPARE-ISSUE","SPARE-ISSUE",
U966="Fiber CAmtel","ACTIVE",
U966="Fiber AOF","ACTIVE",
U966="Projet OCM (HUAWEI)","PLANNED WORKS",
U966="Projet OCM (NOKIA)","PLANNED WORKS",
U966="ACCESS-ISSUE","ACCESS-ISSUE",
U966="Projet OCM (ZTE, NOKIA, autres projets)","PLANNED WORKS",
U966="No root CAuse","No root cause",
U966="ODU HS","ACTIVE",
U966="IP &amp; VLAN","ACTIVE",
U966="Warehouse HUAWEI","SPARE-ISSUE",
U966="SPARE-HS","SPARE-ISSUE",
U966="Power Telco","ACTIVE", U966="no impacts","no impacts"
),"")</f>
        <v>No root cause</v>
      </c>
      <c r="W966" s="113"/>
      <c r="X966" s="113"/>
      <c r="Y966" s="113"/>
      <c r="Z966" s="113"/>
      <c r="AA966" s="113"/>
      <c r="AB966" s="17" t="s">
        <v>5465</v>
      </c>
      <c r="AC966" s="17" t="str">
        <f>_xlfn.XLOOKUP(B966,'INCIDENT-04-27-2026'!E:E,'INCIDENT-04-27-2026'!F:F,"")</f>
        <v/>
      </c>
      <c r="AD966" s="9"/>
      <c r="AE966" s="7" t="s">
        <v>5465</v>
      </c>
      <c r="AF966" s="6" t="str">
        <f>_xlfn.XLOOKUP(B966,'[13]Input_27-04'!$B:$B,'[13]Input_27-04'!$M:$M,"")</f>
        <v/>
      </c>
      <c r="AG966" s="7"/>
      <c r="AH966" s="3"/>
      <c r="AI966" s="18" t="str">
        <f>_xlfn.XLOOKUP(B966,'[3]Cells Huawei 27042026 10h'!$B:$B,'[3]Cells Huawei 27042026 10h'!$T:$T,"")</f>
        <v/>
      </c>
      <c r="AJ966" s="18" t="str">
        <f>_xlfn.XLOOKUP(B966,'[3]Cells Huawei 27042026 15h'!$B:$B,'[3]Cells Huawei 27042026 15h'!$T:$T,"")</f>
        <v/>
      </c>
      <c r="AK966" s="18" t="str">
        <f>_xlfn.XLOOKUP(B966,'[4]cells down 27042026 11h28'!$B:$B,'[4]cells down 27042026 11h28'!$R:$R,"")</f>
        <v/>
      </c>
      <c r="AL966" s="18" t="str">
        <f>_xlfn.XLOOKUP(B966,'[4]cells down 27042026 18h01'!$B:$B,'[4]cells down 27042026 18h01'!$R:$R,"")</f>
        <v/>
      </c>
      <c r="AM966" s="18" t="str">
        <f>_xlfn.XLOOKUP(B966,'[5]cell downs 27042026 11h'!$B:$B,'[5]cell downs 27042026 11h'!$R:$R,"")</f>
        <v/>
      </c>
      <c r="AN966" s="18" t="str">
        <f>_xlfn.XLOOKUP(B966,'[5]cell downs 27042026 17h40'!$B:$B,'[5]cell downs 27042026 17h40'!$R:$R,"")</f>
        <v/>
      </c>
      <c r="AO966" s="18" t="str">
        <f>_xlfn.XLOOKUP(B966,'[6]ALL SITES DOWN'!$D:$D,'[6]ALL SITES DOWN'!$J:$J,"")</f>
        <v/>
      </c>
      <c r="AP966" s="18" t="str">
        <f>_xlfn.XLOOKUP(B966,'[7]ALL SITES DOWN'!$D:$D,'[7]ALL SITES DOWN'!$J:$J,"")</f>
        <v/>
      </c>
      <c r="AQ966" s="9" t="str">
        <f>_xlfn.XLOOKUP(B966,[8]sheet1!$AC:$AC,[8]sheet1!$AF:$AF,"")</f>
        <v/>
      </c>
      <c r="AR966" s="14"/>
      <c r="AS966" s="14" t="s">
        <v>5465</v>
      </c>
      <c r="AT966" s="14" t="str">
        <f>_xlfn.XLOOKUP(B966,'[9]cell downs 18042026 17h'!$B:$B,'[9]cell downs 18042026 17h'!$B:$B,"")</f>
        <v/>
      </c>
      <c r="AU966" s="14" t="str">
        <f>_xlfn.XLOOKUP(B966,'[10]Cells Huawei 19042026 15h'!$B:$B,'[10]Cells Huawei 19042026 15h'!$B:$B,"")</f>
        <v/>
      </c>
      <c r="AV966" s="9" t="str">
        <f>_xlfn.XLOOKUP(B966,'[11]cells down 19042026 9H40'!$B:$B,'[11]cells down 19042026 9H40'!$B:$B,"")</f>
        <v/>
      </c>
    </row>
    <row r="967" spans="1:48" hidden="1" x14ac:dyDescent="0.3">
      <c r="A967" s="1" t="s">
        <v>1679</v>
      </c>
      <c r="B967" s="8" t="s">
        <v>1680</v>
      </c>
      <c r="C967" s="3" t="str">
        <f>_xlfn.XLOOKUP(B967,'[1]daily break down'!$D:$D,'[1]daily break down'!$E:$E,"")</f>
        <v>Douala</v>
      </c>
      <c r="D967" s="1" t="s">
        <v>11</v>
      </c>
      <c r="E967" s="1" t="s">
        <v>12</v>
      </c>
      <c r="F967" s="3" t="s">
        <v>31</v>
      </c>
      <c r="G967" s="1" t="s">
        <v>32</v>
      </c>
      <c r="H967" s="29" t="str">
        <f>_xlfn.XLOOKUP(B967,[2]CALCULATION!$B:$B,[2]CALCULATION!$H:$H,"")</f>
        <v>ZTE</v>
      </c>
      <c r="I967" s="26">
        <v>0</v>
      </c>
      <c r="J967" s="26">
        <v>0</v>
      </c>
      <c r="K967" s="26">
        <v>2.7611733198642829</v>
      </c>
      <c r="L967" s="26">
        <v>0</v>
      </c>
      <c r="M967" s="26">
        <v>10.212383679619217</v>
      </c>
      <c r="N967" s="26">
        <v>0</v>
      </c>
      <c r="O967" s="26">
        <v>0</v>
      </c>
      <c r="P967" s="114" t="s">
        <v>6364</v>
      </c>
      <c r="Q967" s="42" t="s">
        <v>5538</v>
      </c>
      <c r="R967" s="42"/>
      <c r="S967" s="41" t="str" cm="1">
        <f t="array" ref="S967">IFERROR(_xlfn.IFS(
U967="MPR ISSUE","PDH",
U967="BSS Hardware Issue","BSS",
U967="Sites strategiques, MLL, Pylone, etc.","ENVTECH",
U967="AKTIVCO DEFAUT GE &amp; POWER Cabinet","AKTIVCO",
U967="AKTIVCO Coupure ENEO &amp; Baisse de tension","AKTIVCO GRID ONLY",
U967="Coupure ENEO &amp; Baisse de tension","IHS GRID ONLY",
U967="Defaut GE &amp; POWER Cabinet","IHS",
U967="Sharing","Partners",
U967="Sites strategiques &amp; DataCenter","SST &amp; DC",
U967="Exclu","Exclu",
U967="SAT","SAT",
U967="SPARE-ISSUE","SPARE-ISSUE",
U967="Fiber CAmtel","TRANS_FO_CAMTEL",
U967="Fiber AOF","Fiber AOF",
U967="Projet OCM (HUAWEI)","TRAVAUX-HUAWEI",
U967="Projet OCM (NOKIA)","TRAVAUX-NOKIA",
U967="ACCESS-ISSUE","ACCESS-ISSUE",
U967="Projet OCM (ZTE, NOKIA, autres projets)","TRAVAUX OCM",
U967="No root CAuse","No root cause",
U967="ODU HS","PDH",
U967="IP &amp; VLAN","PDH",
U967="Warehouse HUAWEI","SPARE-ISSUE",
U967="SPARE-HS","SPARE-ISSUE",
U967="Power Telco","BSS",U967="no impacts","no impacts"
),"")</f>
        <v>No root cause</v>
      </c>
      <c r="T967" s="41" t="str" cm="1">
        <f t="array" ref="T967">IFERROR(_xlfn.IFS(
U967="MPR ISSUE","TX ISSUE",
U967="BSS Hardware Issue","RAN ISSUE",
U967="Sites strategiques, MLL, Pylone, etc.","ENVTECH",
U967="AKTIVCO DEFAUT GE &amp; POWER Cabinet","POWER ISSUE",
U967="AKTIVCO Coupure ENEO &amp; Baisse de tension","POWER ISSUE",
U967="Coupure ENEO &amp; Baisse de tension","POWER ISSUE",
U967="Defaut GE &amp; POWER Cabinet","POWER ISSUE",
U967="Sharing","POWER ISSUE",
U967="Sites strategiques &amp; DataCenter","POWER ISSUE",
U967="Exclu","Exclu",
U967="SAT","TX ISSUE",
U967="SPARE-ISSUE","SPARE-ISSUE",
U967="Fiber CAmtel","TX ISSUE",
U967="Fiber AOF","TX ISSUE",
U967="Projet OCM (HUAWEI)","TRAVAUX-HUAWEI",
U967="Projet OCM (NOKIA)","TRAVAUX -NOKIA",
U967="ACCESS-ISSUE","ACCESS-ISSUE",
U967="Projet OCM (ZTE, NOKIA, autres projets)","TRAVAUX OCM",
U967="No root CAuse","No root cause",
U967="ODU HS","TX ISSUE",
U967="IP &amp; VLAN","TX ISSUE",
U967="Warehouse HUAWEI","SPARE-ISSUE",
U967="SPARE-HS","SPARE-ISSUE",
U967="Power Telco","RAN ISSUE",U967="no impacts","no impacts"
),"")</f>
        <v>No root cause</v>
      </c>
      <c r="U967" s="68" t="s">
        <v>5691</v>
      </c>
      <c r="V967" s="41" t="str" cm="1">
        <f t="array" ref="V967">IFERROR(_xlfn.IFS(
U967="MPR ISSUE","ACTIVE",
U967="BSS Hardware Issue","ACTIVE",
U967="Sites strategiques, MLL, Pylone, etc.","PASSIVE",
U967="AKTIVCO DEFAUT GE &amp; POWER Cabinet","PASSIVE",
U967="AKTIVCO Coupure ENEO &amp; Baisse de tension","PASSIVE",
U967="Coupure ENEO &amp; Baisse de tension","PASSIVE",
U967="Defaut GE &amp; POWER Cabinet","PASSIVE",
U967="Sharing","PASSIVE",
U967="Sites strategiques &amp; DataCenter","PASSIVE",
U967="Exclu","Exclu",
U967="SAT","ACTIVE",
U967="SPARE-ISSUE","SPARE-ISSUE",
U967="Fiber CAmtel","ACTIVE",
U967="Fiber AOF","ACTIVE",
U967="Projet OCM (HUAWEI)","PLANNED WORKS",
U967="Projet OCM (NOKIA)","PLANNED WORKS",
U967="ACCESS-ISSUE","ACCESS-ISSUE",
U967="Projet OCM (ZTE, NOKIA, autres projets)","PLANNED WORKS",
U967="No root CAuse","No root cause",
U967="ODU HS","ACTIVE",
U967="IP &amp; VLAN","ACTIVE",
U967="Warehouse HUAWEI","SPARE-ISSUE",
U967="SPARE-HS","SPARE-ISSUE",
U967="Power Telco","ACTIVE", U967="no impacts","no impacts"
),"")</f>
        <v>No root cause</v>
      </c>
      <c r="W967" s="113"/>
      <c r="X967" s="113"/>
      <c r="Y967" s="113"/>
      <c r="Z967" s="113"/>
      <c r="AA967" s="113"/>
      <c r="AB967" s="17" t="s">
        <v>5465</v>
      </c>
      <c r="AC967" s="17" t="str">
        <f>_xlfn.XLOOKUP(B967,'INCIDENT-04-27-2026'!E:E,'INCIDENT-04-27-2026'!F:F,"")</f>
        <v/>
      </c>
      <c r="AD967" s="9"/>
      <c r="AE967" s="7" t="s">
        <v>5465</v>
      </c>
      <c r="AF967" s="6" t="str">
        <f>_xlfn.XLOOKUP(B967,'[13]Input_27-04'!$B:$B,'[13]Input_27-04'!$M:$M,"")</f>
        <v/>
      </c>
      <c r="AG967" s="7"/>
      <c r="AH967" s="3"/>
      <c r="AI967" s="18" t="str">
        <f>_xlfn.XLOOKUP(B967,'[3]Cells Huawei 27042026 10h'!$B:$B,'[3]Cells Huawei 27042026 10h'!$T:$T,"")</f>
        <v/>
      </c>
      <c r="AJ967" s="18" t="str">
        <f>_xlfn.XLOOKUP(B967,'[3]Cells Huawei 27042026 15h'!$B:$B,'[3]Cells Huawei 27042026 15h'!$T:$T,"")</f>
        <v/>
      </c>
      <c r="AK967" s="18" t="str">
        <f>_xlfn.XLOOKUP(B967,'[4]cells down 27042026 11h28'!$B:$B,'[4]cells down 27042026 11h28'!$R:$R,"")</f>
        <v/>
      </c>
      <c r="AL967" s="18" t="str">
        <f>_xlfn.XLOOKUP(B967,'[4]cells down 27042026 18h01'!$B:$B,'[4]cells down 27042026 18h01'!$R:$R,"")</f>
        <v/>
      </c>
      <c r="AM967" s="18" t="str">
        <f>_xlfn.XLOOKUP(B967,'[5]cell downs 27042026 11h'!$B:$B,'[5]cell downs 27042026 11h'!$R:$R,"")</f>
        <v/>
      </c>
      <c r="AN967" s="18" t="str">
        <f>_xlfn.XLOOKUP(B967,'[5]cell downs 27042026 17h40'!$B:$B,'[5]cell downs 27042026 17h40'!$R:$R,"")</f>
        <v/>
      </c>
      <c r="AO967" s="18" t="str">
        <f>_xlfn.XLOOKUP(B967,'[6]ALL SITES DOWN'!$D:$D,'[6]ALL SITES DOWN'!$J:$J,"")</f>
        <v/>
      </c>
      <c r="AP967" s="18" t="str">
        <f>_xlfn.XLOOKUP(B967,'[7]ALL SITES DOWN'!$D:$D,'[7]ALL SITES DOWN'!$J:$J,"")</f>
        <v/>
      </c>
      <c r="AQ967" s="9" t="str">
        <f>_xlfn.XLOOKUP(B967,[8]sheet1!$AC:$AC,[8]sheet1!$AF:$AF,"")</f>
        <v/>
      </c>
      <c r="AR967" s="14"/>
      <c r="AS967" s="14" t="s">
        <v>5465</v>
      </c>
      <c r="AT967" s="14" t="str">
        <f>_xlfn.XLOOKUP(B967,'[9]cell downs 18042026 17h'!$B:$B,'[9]cell downs 18042026 17h'!$B:$B,"")</f>
        <v/>
      </c>
      <c r="AU967" s="14" t="str">
        <f>_xlfn.XLOOKUP(B967,'[10]Cells Huawei 19042026 15h'!$B:$B,'[10]Cells Huawei 19042026 15h'!$B:$B,"")</f>
        <v/>
      </c>
      <c r="AV967" s="9" t="str">
        <f>_xlfn.XLOOKUP(B967,'[11]cells down 19042026 9H40'!$B:$B,'[11]cells down 19042026 9H40'!$B:$B,"")</f>
        <v/>
      </c>
    </row>
    <row r="968" spans="1:48" hidden="1" x14ac:dyDescent="0.3">
      <c r="A968" s="1" t="s">
        <v>3304</v>
      </c>
      <c r="B968" s="8" t="s">
        <v>3305</v>
      </c>
      <c r="C968" s="3" t="str">
        <f>_xlfn.XLOOKUP(B968,'[1]daily break down'!$D:$D,'[1]daily break down'!$E:$E,"")</f>
        <v>Yaounde</v>
      </c>
      <c r="D968" s="1" t="s">
        <v>11</v>
      </c>
      <c r="E968" s="1" t="s">
        <v>12</v>
      </c>
      <c r="F968" s="3" t="s">
        <v>37</v>
      </c>
      <c r="G968" s="1" t="s">
        <v>38</v>
      </c>
      <c r="H968" s="29" t="str">
        <f>_xlfn.XLOOKUP(B968,[2]CALCULATION!$B:$B,[2]CALCULATION!$H:$H,"")</f>
        <v>ZTE</v>
      </c>
      <c r="I968" s="26">
        <v>0</v>
      </c>
      <c r="J968" s="26">
        <v>0.31632294903733427</v>
      </c>
      <c r="K968" s="26">
        <v>2.7573922832609936</v>
      </c>
      <c r="L968" s="26">
        <v>0</v>
      </c>
      <c r="M968" s="26">
        <v>0.23157065687306846</v>
      </c>
      <c r="N968" s="26">
        <v>0</v>
      </c>
      <c r="O968" s="26">
        <v>0</v>
      </c>
      <c r="P968" s="114" t="s">
        <v>6364</v>
      </c>
      <c r="Q968" s="42" t="s">
        <v>5538</v>
      </c>
      <c r="R968" s="42"/>
      <c r="S968" s="41" t="str" cm="1">
        <f t="array" ref="S968">IFERROR(_xlfn.IFS(
U968="MPR ISSUE","PDH",
U968="BSS Hardware Issue","BSS",
U968="Sites strategiques, MLL, Pylone, etc.","ENVTECH",
U968="AKTIVCO DEFAUT GE &amp; POWER Cabinet","AKTIVCO",
U968="AKTIVCO Coupure ENEO &amp; Baisse de tension","AKTIVCO GRID ONLY",
U968="Coupure ENEO &amp; Baisse de tension","IHS GRID ONLY",
U968="Defaut GE &amp; POWER Cabinet","IHS",
U968="Sharing","Partners",
U968="Sites strategiques &amp; DataCenter","SST &amp; DC",
U968="Exclu","Exclu",
U968="SAT","SAT",
U968="SPARE-ISSUE","SPARE-ISSUE",
U968="Fiber CAmtel","TRANS_FO_CAMTEL",
U968="Fiber AOF","Fiber AOF",
U968="Projet OCM (HUAWEI)","TRAVAUX-HUAWEI",
U968="Projet OCM (NOKIA)","TRAVAUX-NOKIA",
U968="ACCESS-ISSUE","ACCESS-ISSUE",
U968="Projet OCM (ZTE, NOKIA, autres projets)","TRAVAUX OCM",
U968="No root CAuse","No root cause",
U968="ODU HS","PDH",
U968="IP &amp; VLAN","PDH",
U968="Warehouse HUAWEI","SPARE-ISSUE",
U968="SPARE-HS","SPARE-ISSUE",
U968="Power Telco","BSS",U968="no impacts","no impacts"
),"")</f>
        <v>No root cause</v>
      </c>
      <c r="T968" s="41" t="str" cm="1">
        <f t="array" ref="T968">IFERROR(_xlfn.IFS(
U968="MPR ISSUE","TX ISSUE",
U968="BSS Hardware Issue","RAN ISSUE",
U968="Sites strategiques, MLL, Pylone, etc.","ENVTECH",
U968="AKTIVCO DEFAUT GE &amp; POWER Cabinet","POWER ISSUE",
U968="AKTIVCO Coupure ENEO &amp; Baisse de tension","POWER ISSUE",
U968="Coupure ENEO &amp; Baisse de tension","POWER ISSUE",
U968="Defaut GE &amp; POWER Cabinet","POWER ISSUE",
U968="Sharing","POWER ISSUE",
U968="Sites strategiques &amp; DataCenter","POWER ISSUE",
U968="Exclu","Exclu",
U968="SAT","TX ISSUE",
U968="SPARE-ISSUE","SPARE-ISSUE",
U968="Fiber CAmtel","TX ISSUE",
U968="Fiber AOF","TX ISSUE",
U968="Projet OCM (HUAWEI)","TRAVAUX-HUAWEI",
U968="Projet OCM (NOKIA)","TRAVAUX -NOKIA",
U968="ACCESS-ISSUE","ACCESS-ISSUE",
U968="Projet OCM (ZTE, NOKIA, autres projets)","TRAVAUX OCM",
U968="No root CAuse","No root cause",
U968="ODU HS","TX ISSUE",
U968="IP &amp; VLAN","TX ISSUE",
U968="Warehouse HUAWEI","SPARE-ISSUE",
U968="SPARE-HS","SPARE-ISSUE",
U968="Power Telco","RAN ISSUE",U968="no impacts","no impacts"
),"")</f>
        <v>No root cause</v>
      </c>
      <c r="U968" s="68" t="s">
        <v>5691</v>
      </c>
      <c r="V968" s="41" t="str" cm="1">
        <f t="array" ref="V968">IFERROR(_xlfn.IFS(
U968="MPR ISSUE","ACTIVE",
U968="BSS Hardware Issue","ACTIVE",
U968="Sites strategiques, MLL, Pylone, etc.","PASSIVE",
U968="AKTIVCO DEFAUT GE &amp; POWER Cabinet","PASSIVE",
U968="AKTIVCO Coupure ENEO &amp; Baisse de tension","PASSIVE",
U968="Coupure ENEO &amp; Baisse de tension","PASSIVE",
U968="Defaut GE &amp; POWER Cabinet","PASSIVE",
U968="Sharing","PASSIVE",
U968="Sites strategiques &amp; DataCenter","PASSIVE",
U968="Exclu","Exclu",
U968="SAT","ACTIVE",
U968="SPARE-ISSUE","SPARE-ISSUE",
U968="Fiber CAmtel","ACTIVE",
U968="Fiber AOF","ACTIVE",
U968="Projet OCM (HUAWEI)","PLANNED WORKS",
U968="Projet OCM (NOKIA)","PLANNED WORKS",
U968="ACCESS-ISSUE","ACCESS-ISSUE",
U968="Projet OCM (ZTE, NOKIA, autres projets)","PLANNED WORKS",
U968="No root CAuse","No root cause",
U968="ODU HS","ACTIVE",
U968="IP &amp; VLAN","ACTIVE",
U968="Warehouse HUAWEI","SPARE-ISSUE",
U968="SPARE-HS","SPARE-ISSUE",
U968="Power Telco","ACTIVE", U968="no impacts","no impacts"
),"")</f>
        <v>No root cause</v>
      </c>
      <c r="W968" s="113"/>
      <c r="X968" s="113"/>
      <c r="Y968" s="113"/>
      <c r="Z968" s="113"/>
      <c r="AA968" s="113"/>
      <c r="AB968" s="17" t="s">
        <v>5465</v>
      </c>
      <c r="AC968" s="17" t="str">
        <f>_xlfn.XLOOKUP(B968,'INCIDENT-04-27-2026'!E:E,'INCIDENT-04-27-2026'!F:F,"")</f>
        <v/>
      </c>
      <c r="AD968" s="9"/>
      <c r="AE968" s="7" t="s">
        <v>5465</v>
      </c>
      <c r="AF968" s="6" t="str">
        <f>_xlfn.XLOOKUP(B968,'[13]Input_27-04'!$B:$B,'[13]Input_27-04'!$M:$M,"")</f>
        <v/>
      </c>
      <c r="AG968" s="7"/>
      <c r="AH968" s="3"/>
      <c r="AI968" s="18" t="str">
        <f>_xlfn.XLOOKUP(B968,'[3]Cells Huawei 27042026 10h'!$B:$B,'[3]Cells Huawei 27042026 10h'!$T:$T,"")</f>
        <v/>
      </c>
      <c r="AJ968" s="18" t="str">
        <f>_xlfn.XLOOKUP(B968,'[3]Cells Huawei 27042026 15h'!$B:$B,'[3]Cells Huawei 27042026 15h'!$T:$T,"")</f>
        <v/>
      </c>
      <c r="AK968" s="18" t="str">
        <f>_xlfn.XLOOKUP(B968,'[4]cells down 27042026 11h28'!$B:$B,'[4]cells down 27042026 11h28'!$R:$R,"")</f>
        <v/>
      </c>
      <c r="AL968" s="18" t="str">
        <f>_xlfn.XLOOKUP(B968,'[4]cells down 27042026 18h01'!$B:$B,'[4]cells down 27042026 18h01'!$R:$R,"")</f>
        <v/>
      </c>
      <c r="AM968" s="18" t="str">
        <f>_xlfn.XLOOKUP(B968,'[5]cell downs 27042026 11h'!$B:$B,'[5]cell downs 27042026 11h'!$R:$R,"")</f>
        <v/>
      </c>
      <c r="AN968" s="18" t="str">
        <f>_xlfn.XLOOKUP(B968,'[5]cell downs 27042026 17h40'!$B:$B,'[5]cell downs 27042026 17h40'!$R:$R,"")</f>
        <v/>
      </c>
      <c r="AO968" s="18" t="str">
        <f>_xlfn.XLOOKUP(B968,'[6]ALL SITES DOWN'!$D:$D,'[6]ALL SITES DOWN'!$J:$J,"")</f>
        <v/>
      </c>
      <c r="AP968" s="18" t="str">
        <f>_xlfn.XLOOKUP(B968,'[7]ALL SITES DOWN'!$D:$D,'[7]ALL SITES DOWN'!$J:$J,"")</f>
        <v/>
      </c>
      <c r="AQ968" s="9" t="str">
        <f>_xlfn.XLOOKUP(B968,[8]sheet1!$AC:$AC,[8]sheet1!$AF:$AF,"")</f>
        <v/>
      </c>
      <c r="AR968" s="14"/>
      <c r="AS968" s="14" t="s">
        <v>5465</v>
      </c>
      <c r="AT968" s="14" t="str">
        <f>_xlfn.XLOOKUP(B968,'[9]cell downs 18042026 17h'!$B:$B,'[9]cell downs 18042026 17h'!$B:$B,"")</f>
        <v/>
      </c>
      <c r="AU968" s="14" t="str">
        <f>_xlfn.XLOOKUP(B968,'[10]Cells Huawei 19042026 15h'!$B:$B,'[10]Cells Huawei 19042026 15h'!$B:$B,"")</f>
        <v/>
      </c>
      <c r="AV968" s="9" t="str">
        <f>_xlfn.XLOOKUP(B968,'[11]cells down 19042026 9H40'!$B:$B,'[11]cells down 19042026 9H40'!$B:$B,"")</f>
        <v/>
      </c>
    </row>
    <row r="969" spans="1:48" hidden="1" x14ac:dyDescent="0.3">
      <c r="A969" s="1" t="s">
        <v>1933</v>
      </c>
      <c r="B969" s="8" t="s">
        <v>1934</v>
      </c>
      <c r="C969" s="3" t="str">
        <f>_xlfn.XLOOKUP(B969,'[1]daily break down'!$D:$D,'[1]daily break down'!$E:$E,"")</f>
        <v>SUD-OUEST</v>
      </c>
      <c r="D969" s="1" t="s">
        <v>11</v>
      </c>
      <c r="E969" s="1" t="s">
        <v>12</v>
      </c>
      <c r="F969" s="3" t="s">
        <v>13</v>
      </c>
      <c r="G969" s="1" t="s">
        <v>14</v>
      </c>
      <c r="H969" s="27" t="str">
        <f>_xlfn.XLOOKUP(B969,[2]CALCULATION!$B:$B,[2]CALCULATION!$H:$H,"")</f>
        <v>Huawei</v>
      </c>
      <c r="I969" s="26">
        <v>0</v>
      </c>
      <c r="J969" s="26">
        <v>0</v>
      </c>
      <c r="K969" s="26">
        <v>2.5817702670695963</v>
      </c>
      <c r="L969" s="26">
        <v>0</v>
      </c>
      <c r="M969" s="26">
        <v>0</v>
      </c>
      <c r="N969" s="26">
        <v>0</v>
      </c>
      <c r="O969" s="26">
        <v>0</v>
      </c>
      <c r="P969" s="114" t="s">
        <v>6364</v>
      </c>
      <c r="Q969" s="42" t="s">
        <v>5538</v>
      </c>
      <c r="R969" s="42"/>
      <c r="S969" s="41" t="str" cm="1">
        <f t="array" ref="S969">IFERROR(_xlfn.IFS(
U969="MPR ISSUE","PDH",
U969="BSS Hardware Issue","BSS",
U969="Sites strategiques, MLL, Pylone, etc.","ENVTECH",
U969="AKTIVCO DEFAUT GE &amp; POWER Cabinet","AKTIVCO",
U969="AKTIVCO Coupure ENEO &amp; Baisse de tension","AKTIVCO GRID ONLY",
U969="Coupure ENEO &amp; Baisse de tension","IHS GRID ONLY",
U969="Defaut GE &amp; POWER Cabinet","IHS",
U969="Sharing","Partners",
U969="Sites strategiques &amp; DataCenter","SST &amp; DC",
U969="Exclu","Exclu",
U969="SAT","SAT",
U969="SPARE-ISSUE","SPARE-ISSUE",
U969="Fiber CAmtel","TRANS_FO_CAMTEL",
U969="Fiber AOF","Fiber AOF",
U969="Projet OCM (HUAWEI)","TRAVAUX-HUAWEI",
U969="Projet OCM (NOKIA)","TRAVAUX-NOKIA",
U969="ACCESS-ISSUE","ACCESS-ISSUE",
U969="Projet OCM (ZTE, NOKIA, autres projets)","TRAVAUX OCM",
U969="No root CAuse","No root cause",
U969="ODU HS","PDH",
U969="IP &amp; VLAN","PDH",
U969="Warehouse HUAWEI","SPARE-ISSUE",
U969="SPARE-HS","SPARE-ISSUE",
U969="Power Telco","BSS",U969="no impacts","no impacts"
),"")</f>
        <v>No root cause</v>
      </c>
      <c r="T969" s="41" t="str" cm="1">
        <f t="array" ref="T969">IFERROR(_xlfn.IFS(
U969="MPR ISSUE","TX ISSUE",
U969="BSS Hardware Issue","RAN ISSUE",
U969="Sites strategiques, MLL, Pylone, etc.","ENVTECH",
U969="AKTIVCO DEFAUT GE &amp; POWER Cabinet","POWER ISSUE",
U969="AKTIVCO Coupure ENEO &amp; Baisse de tension","POWER ISSUE",
U969="Coupure ENEO &amp; Baisse de tension","POWER ISSUE",
U969="Defaut GE &amp; POWER Cabinet","POWER ISSUE",
U969="Sharing","POWER ISSUE",
U969="Sites strategiques &amp; DataCenter","POWER ISSUE",
U969="Exclu","Exclu",
U969="SAT","TX ISSUE",
U969="SPARE-ISSUE","SPARE-ISSUE",
U969="Fiber CAmtel","TX ISSUE",
U969="Fiber AOF","TX ISSUE",
U969="Projet OCM (HUAWEI)","TRAVAUX-HUAWEI",
U969="Projet OCM (NOKIA)","TRAVAUX -NOKIA",
U969="ACCESS-ISSUE","ACCESS-ISSUE",
U969="Projet OCM (ZTE, NOKIA, autres projets)","TRAVAUX OCM",
U969="No root CAuse","No root cause",
U969="ODU HS","TX ISSUE",
U969="IP &amp; VLAN","TX ISSUE",
U969="Warehouse HUAWEI","SPARE-ISSUE",
U969="SPARE-HS","SPARE-ISSUE",
U969="Power Telco","RAN ISSUE",U969="no impacts","no impacts"
),"")</f>
        <v>No root cause</v>
      </c>
      <c r="U969" s="68" t="s">
        <v>5691</v>
      </c>
      <c r="V969" s="41" t="str" cm="1">
        <f t="array" ref="V969">IFERROR(_xlfn.IFS(
U969="MPR ISSUE","ACTIVE",
U969="BSS Hardware Issue","ACTIVE",
U969="Sites strategiques, MLL, Pylone, etc.","PASSIVE",
U969="AKTIVCO DEFAUT GE &amp; POWER Cabinet","PASSIVE",
U969="AKTIVCO Coupure ENEO &amp; Baisse de tension","PASSIVE",
U969="Coupure ENEO &amp; Baisse de tension","PASSIVE",
U969="Defaut GE &amp; POWER Cabinet","PASSIVE",
U969="Sharing","PASSIVE",
U969="Sites strategiques &amp; DataCenter","PASSIVE",
U969="Exclu","Exclu",
U969="SAT","ACTIVE",
U969="SPARE-ISSUE","SPARE-ISSUE",
U969="Fiber CAmtel","ACTIVE",
U969="Fiber AOF","ACTIVE",
U969="Projet OCM (HUAWEI)","PLANNED WORKS",
U969="Projet OCM (NOKIA)","PLANNED WORKS",
U969="ACCESS-ISSUE","ACCESS-ISSUE",
U969="Projet OCM (ZTE, NOKIA, autres projets)","PLANNED WORKS",
U969="No root CAuse","No root cause",
U969="ODU HS","ACTIVE",
U969="IP &amp; VLAN","ACTIVE",
U969="Warehouse HUAWEI","SPARE-ISSUE",
U969="SPARE-HS","SPARE-ISSUE",
U969="Power Telco","ACTIVE", U969="no impacts","no impacts"
),"")</f>
        <v>No root cause</v>
      </c>
      <c r="W969" s="113"/>
      <c r="X969" s="113"/>
      <c r="Y969" s="113"/>
      <c r="Z969" s="113"/>
      <c r="AA969" s="113"/>
      <c r="AB969" s="17" t="s">
        <v>5465</v>
      </c>
      <c r="AC969" s="17" t="str">
        <f>_xlfn.XLOOKUP(B969,'INCIDENT-04-27-2026'!E:E,'INCIDENT-04-27-2026'!F:F,"")</f>
        <v/>
      </c>
      <c r="AD969" s="9"/>
      <c r="AE969" s="7" t="s">
        <v>5465</v>
      </c>
      <c r="AF969" s="6" t="str">
        <f>_xlfn.XLOOKUP(B969,'[13]Input_27-04'!$B:$B,'[13]Input_27-04'!$M:$M,"")</f>
        <v/>
      </c>
      <c r="AG969" s="7"/>
      <c r="AH969" s="3"/>
      <c r="AI969" s="18" t="str">
        <f>_xlfn.XLOOKUP(B969,'[3]Cells Huawei 27042026 10h'!$B:$B,'[3]Cells Huawei 27042026 10h'!$T:$T,"")</f>
        <v/>
      </c>
      <c r="AJ969" s="18" t="str">
        <f>_xlfn.XLOOKUP(B969,'[3]Cells Huawei 27042026 15h'!$B:$B,'[3]Cells Huawei 27042026 15h'!$T:$T,"")</f>
        <v/>
      </c>
      <c r="AK969" s="18" t="str">
        <f>_xlfn.XLOOKUP(B969,'[4]cells down 27042026 11h28'!$B:$B,'[4]cells down 27042026 11h28'!$R:$R,"")</f>
        <v/>
      </c>
      <c r="AL969" s="18" t="str">
        <f>_xlfn.XLOOKUP(B969,'[4]cells down 27042026 18h01'!$B:$B,'[4]cells down 27042026 18h01'!$R:$R,"")</f>
        <v/>
      </c>
      <c r="AM969" s="18" t="str">
        <f>_xlfn.XLOOKUP(B969,'[5]cell downs 27042026 11h'!$B:$B,'[5]cell downs 27042026 11h'!$R:$R,"")</f>
        <v/>
      </c>
      <c r="AN969" s="18" t="str">
        <f>_xlfn.XLOOKUP(B969,'[5]cell downs 27042026 17h40'!$B:$B,'[5]cell downs 27042026 17h40'!$R:$R,"")</f>
        <v/>
      </c>
      <c r="AO969" s="18" t="str">
        <f>_xlfn.XLOOKUP(B969,'[6]ALL SITES DOWN'!$D:$D,'[6]ALL SITES DOWN'!$J:$J,"")</f>
        <v/>
      </c>
      <c r="AP969" s="18" t="str">
        <f>_xlfn.XLOOKUP(B969,'[7]ALL SITES DOWN'!$D:$D,'[7]ALL SITES DOWN'!$J:$J,"")</f>
        <v/>
      </c>
      <c r="AQ969" s="9" t="str">
        <f>_xlfn.XLOOKUP(B969,[8]sheet1!$AC:$AC,[8]sheet1!$AF:$AF,"")</f>
        <v/>
      </c>
      <c r="AR969" s="14"/>
      <c r="AS969" s="14" t="s">
        <v>5465</v>
      </c>
      <c r="AT969" s="14" t="str">
        <f>_xlfn.XLOOKUP(B969,'[9]cell downs 18042026 17h'!$B:$B,'[9]cell downs 18042026 17h'!$B:$B,"")</f>
        <v/>
      </c>
      <c r="AU969" s="14" t="str">
        <f>_xlfn.XLOOKUP(B969,'[10]Cells Huawei 19042026 15h'!$B:$B,'[10]Cells Huawei 19042026 15h'!$B:$B,"")</f>
        <v/>
      </c>
      <c r="AV969" s="9" t="str">
        <f>_xlfn.XLOOKUP(B969,'[11]cells down 19042026 9H40'!$B:$B,'[11]cells down 19042026 9H40'!$B:$B,"")</f>
        <v/>
      </c>
    </row>
    <row r="970" spans="1:48" hidden="1" x14ac:dyDescent="0.3">
      <c r="A970" s="3" t="s">
        <v>2766</v>
      </c>
      <c r="B970" s="23" t="s">
        <v>2767</v>
      </c>
      <c r="C970" s="3" t="str">
        <f>_xlfn.XLOOKUP(B970,'[1]daily break down'!$D:$D,'[1]daily break down'!$E:$E,"")</f>
        <v>CENTRE</v>
      </c>
      <c r="D970" s="3" t="s">
        <v>357</v>
      </c>
      <c r="E970" s="3" t="s">
        <v>5428</v>
      </c>
      <c r="F970" s="3" t="s">
        <v>37</v>
      </c>
      <c r="G970" s="3" t="s">
        <v>2768</v>
      </c>
      <c r="H970" s="29" t="str">
        <f>_xlfn.XLOOKUP(B970,[2]CALCULATION!$B:$B,[2]CALCULATION!$H:$H,"")</f>
        <v>ZTE</v>
      </c>
      <c r="I970" s="26">
        <v>6.2850815990503378E-2</v>
      </c>
      <c r="J970" s="26">
        <v>0</v>
      </c>
      <c r="K970" s="26">
        <v>2.5529131103520504</v>
      </c>
      <c r="L970" s="26">
        <v>0</v>
      </c>
      <c r="M970" s="26">
        <v>1.2523613643692233</v>
      </c>
      <c r="N970" s="26">
        <v>0</v>
      </c>
      <c r="O970" s="26">
        <v>0</v>
      </c>
      <c r="P970" s="114" t="s">
        <v>6364</v>
      </c>
      <c r="Q970" s="42" t="s">
        <v>5538</v>
      </c>
      <c r="R970" s="42"/>
      <c r="S970" s="41" t="str" cm="1">
        <f t="array" ref="S970">IFERROR(_xlfn.IFS(
U970="MPR ISSUE","PDH",
U970="BSS Hardware Issue","BSS",
U970="Sites strategiques, MLL, Pylone, etc.","ENVTECH",
U970="AKTIVCO DEFAUT GE &amp; POWER Cabinet","AKTIVCO",
U970="AKTIVCO Coupure ENEO &amp; Baisse de tension","AKTIVCO GRID ONLY",
U970="Coupure ENEO &amp; Baisse de tension","IHS GRID ONLY",
U970="Defaut GE &amp; POWER Cabinet","IHS",
U970="Sharing","Partners",
U970="Sites strategiques &amp; DataCenter","SST &amp; DC",
U970="Exclu","Exclu",
U970="SAT","SAT",
U970="SPARE-ISSUE","SPARE-ISSUE",
U970="Fiber CAmtel","TRANS_FO_CAMTEL",
U970="Fiber AOF","Fiber AOF",
U970="Projet OCM (HUAWEI)","TRAVAUX-HUAWEI",
U970="Projet OCM (NOKIA)","TRAVAUX-NOKIA",
U970="ACCESS-ISSUE","ACCESS-ISSUE",
U970="Projet OCM (ZTE, NOKIA, autres projets)","TRAVAUX OCM",
U970="No root CAuse","No root cause",
U970="ODU HS","PDH",
U970="IP &amp; VLAN","PDH",
U970="Warehouse HUAWEI","SPARE-ISSUE",
U970="SPARE-HS","SPARE-ISSUE",
U970="Power Telco","BSS",U970="no impacts","no impacts"
),"")</f>
        <v>No root cause</v>
      </c>
      <c r="T970" s="41" t="str" cm="1">
        <f t="array" ref="T970">IFERROR(_xlfn.IFS(
U970="MPR ISSUE","TX ISSUE",
U970="BSS Hardware Issue","RAN ISSUE",
U970="Sites strategiques, MLL, Pylone, etc.","ENVTECH",
U970="AKTIVCO DEFAUT GE &amp; POWER Cabinet","POWER ISSUE",
U970="AKTIVCO Coupure ENEO &amp; Baisse de tension","POWER ISSUE",
U970="Coupure ENEO &amp; Baisse de tension","POWER ISSUE",
U970="Defaut GE &amp; POWER Cabinet","POWER ISSUE",
U970="Sharing","POWER ISSUE",
U970="Sites strategiques &amp; DataCenter","POWER ISSUE",
U970="Exclu","Exclu",
U970="SAT","TX ISSUE",
U970="SPARE-ISSUE","SPARE-ISSUE",
U970="Fiber CAmtel","TX ISSUE",
U970="Fiber AOF","TX ISSUE",
U970="Projet OCM (HUAWEI)","TRAVAUX-HUAWEI",
U970="Projet OCM (NOKIA)","TRAVAUX -NOKIA",
U970="ACCESS-ISSUE","ACCESS-ISSUE",
U970="Projet OCM (ZTE, NOKIA, autres projets)","TRAVAUX OCM",
U970="No root CAuse","No root cause",
U970="ODU HS","TX ISSUE",
U970="IP &amp; VLAN","TX ISSUE",
U970="Warehouse HUAWEI","SPARE-ISSUE",
U970="SPARE-HS","SPARE-ISSUE",
U970="Power Telco","RAN ISSUE",U970="no impacts","no impacts"
),"")</f>
        <v>No root cause</v>
      </c>
      <c r="U970" s="68" t="s">
        <v>5691</v>
      </c>
      <c r="V970" s="41" t="str" cm="1">
        <f t="array" ref="V970">IFERROR(_xlfn.IFS(
U970="MPR ISSUE","ACTIVE",
U970="BSS Hardware Issue","ACTIVE",
U970="Sites strategiques, MLL, Pylone, etc.","PASSIVE",
U970="AKTIVCO DEFAUT GE &amp; POWER Cabinet","PASSIVE",
U970="AKTIVCO Coupure ENEO &amp; Baisse de tension","PASSIVE",
U970="Coupure ENEO &amp; Baisse de tension","PASSIVE",
U970="Defaut GE &amp; POWER Cabinet","PASSIVE",
U970="Sharing","PASSIVE",
U970="Sites strategiques &amp; DataCenter","PASSIVE",
U970="Exclu","Exclu",
U970="SAT","ACTIVE",
U970="SPARE-ISSUE","SPARE-ISSUE",
U970="Fiber CAmtel","ACTIVE",
U970="Fiber AOF","ACTIVE",
U970="Projet OCM (HUAWEI)","PLANNED WORKS",
U970="Projet OCM (NOKIA)","PLANNED WORKS",
U970="ACCESS-ISSUE","ACCESS-ISSUE",
U970="Projet OCM (ZTE, NOKIA, autres projets)","PLANNED WORKS",
U970="No root CAuse","No root cause",
U970="ODU HS","ACTIVE",
U970="IP &amp; VLAN","ACTIVE",
U970="Warehouse HUAWEI","SPARE-ISSUE",
U970="SPARE-HS","SPARE-ISSUE",
U970="Power Telco","ACTIVE", U970="no impacts","no impacts"
),"")</f>
        <v>No root cause</v>
      </c>
      <c r="W970" s="113"/>
      <c r="X970" s="113"/>
      <c r="Y970" s="113"/>
      <c r="Z970" s="113"/>
      <c r="AA970" s="113"/>
      <c r="AB970" s="17" t="s">
        <v>5465</v>
      </c>
      <c r="AC970" s="17" t="str">
        <f>_xlfn.XLOOKUP(B970,'INCIDENT-04-27-2026'!E:E,'INCIDENT-04-27-2026'!F:F,"")</f>
        <v/>
      </c>
      <c r="AD970" s="9"/>
      <c r="AE970" s="7" t="s">
        <v>5465</v>
      </c>
      <c r="AF970" s="6" t="str">
        <f>_xlfn.XLOOKUP(B970,'[13]Input_27-04'!$B:$B,'[13]Input_27-04'!$M:$M,"")</f>
        <v/>
      </c>
      <c r="AG970" s="7"/>
      <c r="AH970" s="3"/>
      <c r="AI970" s="18" t="str">
        <f>_xlfn.XLOOKUP(B970,'[3]Cells Huawei 27042026 10h'!$B:$B,'[3]Cells Huawei 27042026 10h'!$T:$T,"")</f>
        <v/>
      </c>
      <c r="AJ970" s="18" t="str">
        <f>_xlfn.XLOOKUP(B970,'[3]Cells Huawei 27042026 15h'!$B:$B,'[3]Cells Huawei 27042026 15h'!$T:$T,"")</f>
        <v/>
      </c>
      <c r="AK970" s="18" t="str">
        <f>_xlfn.XLOOKUP(B970,'[4]cells down 27042026 11h28'!$B:$B,'[4]cells down 27042026 11h28'!$R:$R,"")</f>
        <v/>
      </c>
      <c r="AL970" s="18" t="str">
        <f>_xlfn.XLOOKUP(B970,'[4]cells down 27042026 18h01'!$B:$B,'[4]cells down 27042026 18h01'!$R:$R,"")</f>
        <v/>
      </c>
      <c r="AM970" s="18" t="str">
        <f>_xlfn.XLOOKUP(B970,'[5]cell downs 27042026 11h'!$B:$B,'[5]cell downs 27042026 11h'!$R:$R,"")</f>
        <v/>
      </c>
      <c r="AN970" s="18" t="str">
        <f>_xlfn.XLOOKUP(B970,'[5]cell downs 27042026 17h40'!$B:$B,'[5]cell downs 27042026 17h40'!$R:$R,"")</f>
        <v/>
      </c>
      <c r="AO970" s="18" t="str">
        <f>_xlfn.XLOOKUP(B970,'[6]ALL SITES DOWN'!$D:$D,'[6]ALL SITES DOWN'!$J:$J,"")</f>
        <v/>
      </c>
      <c r="AP970" s="18" t="str">
        <f>_xlfn.XLOOKUP(B970,'[7]ALL SITES DOWN'!$D:$D,'[7]ALL SITES DOWN'!$J:$J,"")</f>
        <v/>
      </c>
      <c r="AQ970" s="9" t="str">
        <f>_xlfn.XLOOKUP(B970,[8]sheet1!$AC:$AC,[8]sheet1!$AF:$AF,"")</f>
        <v/>
      </c>
      <c r="AR970" s="14"/>
      <c r="AS970" s="14" t="s">
        <v>5465</v>
      </c>
      <c r="AT970" s="14" t="str">
        <f>_xlfn.XLOOKUP(B970,'[9]cell downs 18042026 17h'!$B:$B,'[9]cell downs 18042026 17h'!$B:$B,"")</f>
        <v/>
      </c>
      <c r="AU970" s="14" t="str">
        <f>_xlfn.XLOOKUP(B970,'[10]Cells Huawei 19042026 15h'!$B:$B,'[10]Cells Huawei 19042026 15h'!$B:$B,"")</f>
        <v/>
      </c>
      <c r="AV970" s="9" t="str">
        <f>_xlfn.XLOOKUP(B970,'[11]cells down 19042026 9H40'!$B:$B,'[11]cells down 19042026 9H40'!$B:$B,"")</f>
        <v/>
      </c>
    </row>
    <row r="971" spans="1:48" hidden="1" x14ac:dyDescent="0.3">
      <c r="A971" s="1" t="s">
        <v>2447</v>
      </c>
      <c r="B971" s="1" t="s">
        <v>2448</v>
      </c>
      <c r="C971" s="3" t="str">
        <f>_xlfn.XLOOKUP(B971,'[1]daily break down'!$D:$D,'[1]daily break down'!$E:$E,"")</f>
        <v>Douala</v>
      </c>
      <c r="D971" s="1" t="s">
        <v>11</v>
      </c>
      <c r="E971" s="1" t="s">
        <v>12</v>
      </c>
      <c r="F971" s="3" t="s">
        <v>31</v>
      </c>
      <c r="G971" s="1" t="s">
        <v>32</v>
      </c>
      <c r="H971" s="29" t="str">
        <f>_xlfn.XLOOKUP(B971,[2]CALCULATION!$B:$B,[2]CALCULATION!$H:$H,"")</f>
        <v>ZTE</v>
      </c>
      <c r="I971" s="26">
        <v>0</v>
      </c>
      <c r="J971" s="26">
        <v>0</v>
      </c>
      <c r="K971" s="26">
        <v>2.5440312413499844</v>
      </c>
      <c r="L971" s="26">
        <v>0</v>
      </c>
      <c r="M971" s="26">
        <v>0</v>
      </c>
      <c r="N971" s="26">
        <v>0</v>
      </c>
      <c r="O971" s="26">
        <v>0</v>
      </c>
      <c r="P971" s="114" t="s">
        <v>6364</v>
      </c>
      <c r="Q971" s="42" t="s">
        <v>5538</v>
      </c>
      <c r="R971" s="42"/>
      <c r="S971" s="41" t="str" cm="1">
        <f t="array" ref="S971">IFERROR(_xlfn.IFS(
U971="MPR ISSUE","PDH",
U971="BSS Hardware Issue","BSS",
U971="Sites strategiques, MLL, Pylone, etc.","ENVTECH",
U971="AKTIVCO DEFAUT GE &amp; POWER Cabinet","AKTIVCO",
U971="AKTIVCO Coupure ENEO &amp; Baisse de tension","AKTIVCO GRID ONLY",
U971="Coupure ENEO &amp; Baisse de tension","IHS GRID ONLY",
U971="Defaut GE &amp; POWER Cabinet","IHS",
U971="Sharing","Partners",
U971="Sites strategiques &amp; DataCenter","SST &amp; DC",
U971="Exclu","Exclu",
U971="SAT","SAT",
U971="SPARE-ISSUE","SPARE-ISSUE",
U971="Fiber CAmtel","TRANS_FO_CAMTEL",
U971="Fiber AOF","Fiber AOF",
U971="Projet OCM (HUAWEI)","TRAVAUX-HUAWEI",
U971="Projet OCM (NOKIA)","TRAVAUX-NOKIA",
U971="ACCESS-ISSUE","ACCESS-ISSUE",
U971="Projet OCM (ZTE, NOKIA, autres projets)","TRAVAUX OCM",
U971="No root CAuse","No root cause",
U971="ODU HS","PDH",
U971="IP &amp; VLAN","PDH",
U971="Warehouse HUAWEI","SPARE-ISSUE",
U971="SPARE-HS","SPARE-ISSUE",
U971="Power Telco","BSS",U971="no impacts","no impacts"
),"")</f>
        <v>No root cause</v>
      </c>
      <c r="T971" s="41" t="str" cm="1">
        <f t="array" ref="T971">IFERROR(_xlfn.IFS(
U971="MPR ISSUE","TX ISSUE",
U971="BSS Hardware Issue","RAN ISSUE",
U971="Sites strategiques, MLL, Pylone, etc.","ENVTECH",
U971="AKTIVCO DEFAUT GE &amp; POWER Cabinet","POWER ISSUE",
U971="AKTIVCO Coupure ENEO &amp; Baisse de tension","POWER ISSUE",
U971="Coupure ENEO &amp; Baisse de tension","POWER ISSUE",
U971="Defaut GE &amp; POWER Cabinet","POWER ISSUE",
U971="Sharing","POWER ISSUE",
U971="Sites strategiques &amp; DataCenter","POWER ISSUE",
U971="Exclu","Exclu",
U971="SAT","TX ISSUE",
U971="SPARE-ISSUE","SPARE-ISSUE",
U971="Fiber CAmtel","TX ISSUE",
U971="Fiber AOF","TX ISSUE",
U971="Projet OCM (HUAWEI)","TRAVAUX-HUAWEI",
U971="Projet OCM (NOKIA)","TRAVAUX -NOKIA",
U971="ACCESS-ISSUE","ACCESS-ISSUE",
U971="Projet OCM (ZTE, NOKIA, autres projets)","TRAVAUX OCM",
U971="No root CAuse","No root cause",
U971="ODU HS","TX ISSUE",
U971="IP &amp; VLAN","TX ISSUE",
U971="Warehouse HUAWEI","SPARE-ISSUE",
U971="SPARE-HS","SPARE-ISSUE",
U971="Power Telco","RAN ISSUE",U971="no impacts","no impacts"
),"")</f>
        <v>No root cause</v>
      </c>
      <c r="U971" s="68" t="s">
        <v>5691</v>
      </c>
      <c r="V971" s="41" t="str" cm="1">
        <f t="array" ref="V971">IFERROR(_xlfn.IFS(
U971="MPR ISSUE","ACTIVE",
U971="BSS Hardware Issue","ACTIVE",
U971="Sites strategiques, MLL, Pylone, etc.","PASSIVE",
U971="AKTIVCO DEFAUT GE &amp; POWER Cabinet","PASSIVE",
U971="AKTIVCO Coupure ENEO &amp; Baisse de tension","PASSIVE",
U971="Coupure ENEO &amp; Baisse de tension","PASSIVE",
U971="Defaut GE &amp; POWER Cabinet","PASSIVE",
U971="Sharing","PASSIVE",
U971="Sites strategiques &amp; DataCenter","PASSIVE",
U971="Exclu","Exclu",
U971="SAT","ACTIVE",
U971="SPARE-ISSUE","SPARE-ISSUE",
U971="Fiber CAmtel","ACTIVE",
U971="Fiber AOF","ACTIVE",
U971="Projet OCM (HUAWEI)","PLANNED WORKS",
U971="Projet OCM (NOKIA)","PLANNED WORKS",
U971="ACCESS-ISSUE","ACCESS-ISSUE",
U971="Projet OCM (ZTE, NOKIA, autres projets)","PLANNED WORKS",
U971="No root CAuse","No root cause",
U971="ODU HS","ACTIVE",
U971="IP &amp; VLAN","ACTIVE",
U971="Warehouse HUAWEI","SPARE-ISSUE",
U971="SPARE-HS","SPARE-ISSUE",
U971="Power Telco","ACTIVE", U971="no impacts","no impacts"
),"")</f>
        <v>No root cause</v>
      </c>
      <c r="W971" s="113"/>
      <c r="X971" s="113"/>
      <c r="Y971" s="113"/>
      <c r="Z971" s="113"/>
      <c r="AA971" s="113"/>
      <c r="AB971" s="17" t="s">
        <v>5465</v>
      </c>
      <c r="AC971" s="17" t="str">
        <f>_xlfn.XLOOKUP(B971,'INCIDENT-04-27-2026'!E:E,'INCIDENT-04-27-2026'!F:F,"")</f>
        <v/>
      </c>
      <c r="AD971" s="9"/>
      <c r="AE971" s="7" t="s">
        <v>5465</v>
      </c>
      <c r="AF971" s="6" t="str">
        <f>_xlfn.XLOOKUP(B971,'[13]Input_27-04'!$B:$B,'[13]Input_27-04'!$M:$M,"")</f>
        <v/>
      </c>
      <c r="AG971" s="7"/>
      <c r="AH971" s="3"/>
      <c r="AI971" s="18" t="str">
        <f>_xlfn.XLOOKUP(B971,'[3]Cells Huawei 27042026 10h'!$B:$B,'[3]Cells Huawei 27042026 10h'!$T:$T,"")</f>
        <v/>
      </c>
      <c r="AJ971" s="18" t="str">
        <f>_xlfn.XLOOKUP(B971,'[3]Cells Huawei 27042026 15h'!$B:$B,'[3]Cells Huawei 27042026 15h'!$T:$T,"")</f>
        <v/>
      </c>
      <c r="AK971" s="18" t="str">
        <f>_xlfn.XLOOKUP(B971,'[4]cells down 27042026 11h28'!$B:$B,'[4]cells down 27042026 11h28'!$R:$R,"")</f>
        <v/>
      </c>
      <c r="AL971" s="18" t="str">
        <f>_xlfn.XLOOKUP(B971,'[4]cells down 27042026 18h01'!$B:$B,'[4]cells down 27042026 18h01'!$R:$R,"")</f>
        <v/>
      </c>
      <c r="AM971" s="18" t="str">
        <f>_xlfn.XLOOKUP(B971,'[5]cell downs 27042026 11h'!$B:$B,'[5]cell downs 27042026 11h'!$R:$R,"")</f>
        <v/>
      </c>
      <c r="AN971" s="18" t="str">
        <f>_xlfn.XLOOKUP(B971,'[5]cell downs 27042026 17h40'!$B:$B,'[5]cell downs 27042026 17h40'!$R:$R,"")</f>
        <v/>
      </c>
      <c r="AO971" s="18" t="str">
        <f>_xlfn.XLOOKUP(B971,'[6]ALL SITES DOWN'!$D:$D,'[6]ALL SITES DOWN'!$J:$J,"")</f>
        <v/>
      </c>
      <c r="AP971" s="18" t="str">
        <f>_xlfn.XLOOKUP(B971,'[7]ALL SITES DOWN'!$D:$D,'[7]ALL SITES DOWN'!$J:$J,"")</f>
        <v/>
      </c>
      <c r="AQ971" s="9" t="str">
        <f>_xlfn.XLOOKUP(B971,[8]sheet1!$AC:$AC,[8]sheet1!$AF:$AF,"")</f>
        <v/>
      </c>
      <c r="AR971" s="14"/>
      <c r="AS971" s="14" t="s">
        <v>5465</v>
      </c>
      <c r="AT971" s="14" t="str">
        <f>_xlfn.XLOOKUP(B971,'[9]cell downs 18042026 17h'!$B:$B,'[9]cell downs 18042026 17h'!$B:$B,"")</f>
        <v/>
      </c>
      <c r="AU971" s="14" t="str">
        <f>_xlfn.XLOOKUP(B971,'[10]Cells Huawei 19042026 15h'!$B:$B,'[10]Cells Huawei 19042026 15h'!$B:$B,"")</f>
        <v/>
      </c>
      <c r="AV971" s="9" t="str">
        <f>_xlfn.XLOOKUP(B971,'[11]cells down 19042026 9H40'!$B:$B,'[11]cells down 19042026 9H40'!$B:$B,"")</f>
        <v/>
      </c>
    </row>
    <row r="972" spans="1:48" hidden="1" x14ac:dyDescent="0.3">
      <c r="A972" s="1" t="s">
        <v>2130</v>
      </c>
      <c r="B972" s="8" t="s">
        <v>2131</v>
      </c>
      <c r="C972" s="3" t="str">
        <f>_xlfn.XLOOKUP(B972,'[1]daily break down'!$D:$D,'[1]daily break down'!$E:$E,"")</f>
        <v>CENTRE</v>
      </c>
      <c r="D972" s="1" t="s">
        <v>21</v>
      </c>
      <c r="E972" s="1" t="s">
        <v>36</v>
      </c>
      <c r="F972" s="3" t="s">
        <v>37</v>
      </c>
      <c r="G972" s="1" t="s">
        <v>2130</v>
      </c>
      <c r="H972" s="29" t="str">
        <f>_xlfn.XLOOKUP(B972,[2]CALCULATION!$B:$B,[2]CALCULATION!$H:$H,"")</f>
        <v>ZTE</v>
      </c>
      <c r="I972" s="26">
        <v>0</v>
      </c>
      <c r="J972" s="26">
        <v>0.3155382055913688</v>
      </c>
      <c r="K972" s="26">
        <v>2.534596484920085</v>
      </c>
      <c r="L972" s="26">
        <v>0</v>
      </c>
      <c r="M972" s="26">
        <v>0.24384119075543681</v>
      </c>
      <c r="N972" s="26">
        <v>0</v>
      </c>
      <c r="O972" s="26">
        <v>0</v>
      </c>
      <c r="P972" s="114" t="s">
        <v>6364</v>
      </c>
      <c r="Q972" s="42" t="s">
        <v>5538</v>
      </c>
      <c r="R972" s="42"/>
      <c r="S972" s="41" t="str" cm="1">
        <f t="array" ref="S972">IFERROR(_xlfn.IFS(
U972="MPR ISSUE","PDH",
U972="BSS Hardware Issue","BSS",
U972="Sites strategiques, MLL, Pylone, etc.","ENVTECH",
U972="AKTIVCO DEFAUT GE &amp; POWER Cabinet","AKTIVCO",
U972="AKTIVCO Coupure ENEO &amp; Baisse de tension","AKTIVCO GRID ONLY",
U972="Coupure ENEO &amp; Baisse de tension","IHS GRID ONLY",
U972="Defaut GE &amp; POWER Cabinet","IHS",
U972="Sharing","Partners",
U972="Sites strategiques &amp; DataCenter","SST &amp; DC",
U972="Exclu","Exclu",
U972="SAT","SAT",
U972="SPARE-ISSUE","SPARE-ISSUE",
U972="Fiber CAmtel","TRANS_FO_CAMTEL",
U972="Fiber AOF","Fiber AOF",
U972="Projet OCM (HUAWEI)","TRAVAUX-HUAWEI",
U972="Projet OCM (NOKIA)","TRAVAUX-NOKIA",
U972="ACCESS-ISSUE","ACCESS-ISSUE",
U972="Projet OCM (ZTE, NOKIA, autres projets)","TRAVAUX OCM",
U972="No root CAuse","No root cause",
U972="ODU HS","PDH",
U972="IP &amp; VLAN","PDH",
U972="Warehouse HUAWEI","SPARE-ISSUE",
U972="SPARE-HS","SPARE-ISSUE",
U972="Power Telco","BSS",U972="no impacts","no impacts"
),"")</f>
        <v>No root cause</v>
      </c>
      <c r="T972" s="41" t="str" cm="1">
        <f t="array" ref="T972">IFERROR(_xlfn.IFS(
U972="MPR ISSUE","TX ISSUE",
U972="BSS Hardware Issue","RAN ISSUE",
U972="Sites strategiques, MLL, Pylone, etc.","ENVTECH",
U972="AKTIVCO DEFAUT GE &amp; POWER Cabinet","POWER ISSUE",
U972="AKTIVCO Coupure ENEO &amp; Baisse de tension","POWER ISSUE",
U972="Coupure ENEO &amp; Baisse de tension","POWER ISSUE",
U972="Defaut GE &amp; POWER Cabinet","POWER ISSUE",
U972="Sharing","POWER ISSUE",
U972="Sites strategiques &amp; DataCenter","POWER ISSUE",
U972="Exclu","Exclu",
U972="SAT","TX ISSUE",
U972="SPARE-ISSUE","SPARE-ISSUE",
U972="Fiber CAmtel","TX ISSUE",
U972="Fiber AOF","TX ISSUE",
U972="Projet OCM (HUAWEI)","TRAVAUX-HUAWEI",
U972="Projet OCM (NOKIA)","TRAVAUX -NOKIA",
U972="ACCESS-ISSUE","ACCESS-ISSUE",
U972="Projet OCM (ZTE, NOKIA, autres projets)","TRAVAUX OCM",
U972="No root CAuse","No root cause",
U972="ODU HS","TX ISSUE",
U972="IP &amp; VLAN","TX ISSUE",
U972="Warehouse HUAWEI","SPARE-ISSUE",
U972="SPARE-HS","SPARE-ISSUE",
U972="Power Telco","RAN ISSUE",U972="no impacts","no impacts"
),"")</f>
        <v>No root cause</v>
      </c>
      <c r="U972" s="68" t="s">
        <v>5691</v>
      </c>
      <c r="V972" s="41" t="str" cm="1">
        <f t="array" ref="V972">IFERROR(_xlfn.IFS(
U972="MPR ISSUE","ACTIVE",
U972="BSS Hardware Issue","ACTIVE",
U972="Sites strategiques, MLL, Pylone, etc.","PASSIVE",
U972="AKTIVCO DEFAUT GE &amp; POWER Cabinet","PASSIVE",
U972="AKTIVCO Coupure ENEO &amp; Baisse de tension","PASSIVE",
U972="Coupure ENEO &amp; Baisse de tension","PASSIVE",
U972="Defaut GE &amp; POWER Cabinet","PASSIVE",
U972="Sharing","PASSIVE",
U972="Sites strategiques &amp; DataCenter","PASSIVE",
U972="Exclu","Exclu",
U972="SAT","ACTIVE",
U972="SPARE-ISSUE","SPARE-ISSUE",
U972="Fiber CAmtel","ACTIVE",
U972="Fiber AOF","ACTIVE",
U972="Projet OCM (HUAWEI)","PLANNED WORKS",
U972="Projet OCM (NOKIA)","PLANNED WORKS",
U972="ACCESS-ISSUE","ACCESS-ISSUE",
U972="Projet OCM (ZTE, NOKIA, autres projets)","PLANNED WORKS",
U972="No root CAuse","No root cause",
U972="ODU HS","ACTIVE",
U972="IP &amp; VLAN","ACTIVE",
U972="Warehouse HUAWEI","SPARE-ISSUE",
U972="SPARE-HS","SPARE-ISSUE",
U972="Power Telco","ACTIVE", U972="no impacts","no impacts"
),"")</f>
        <v>No root cause</v>
      </c>
      <c r="W972" s="113"/>
      <c r="X972" s="113"/>
      <c r="Y972" s="113"/>
      <c r="Z972" s="113"/>
      <c r="AA972" s="113"/>
      <c r="AB972" s="17" t="s">
        <v>5465</v>
      </c>
      <c r="AC972" s="17" t="str">
        <f>_xlfn.XLOOKUP(B972,'INCIDENT-04-27-2026'!E:E,'INCIDENT-04-27-2026'!F:F,"")</f>
        <v/>
      </c>
      <c r="AD972" s="9"/>
      <c r="AE972" s="7" t="s">
        <v>5465</v>
      </c>
      <c r="AF972" s="6" t="str">
        <f>_xlfn.XLOOKUP(B972,'[13]Input_27-04'!$B:$B,'[13]Input_27-04'!$M:$M,"")</f>
        <v/>
      </c>
      <c r="AG972" s="7"/>
      <c r="AH972" s="3"/>
      <c r="AI972" s="18" t="str">
        <f>_xlfn.XLOOKUP(B972,'[3]Cells Huawei 27042026 10h'!$B:$B,'[3]Cells Huawei 27042026 10h'!$T:$T,"")</f>
        <v/>
      </c>
      <c r="AJ972" s="18" t="str">
        <f>_xlfn.XLOOKUP(B972,'[3]Cells Huawei 27042026 15h'!$B:$B,'[3]Cells Huawei 27042026 15h'!$T:$T,"")</f>
        <v/>
      </c>
      <c r="AK972" s="18" t="str">
        <f>_xlfn.XLOOKUP(B972,'[4]cells down 27042026 11h28'!$B:$B,'[4]cells down 27042026 11h28'!$R:$R,"")</f>
        <v/>
      </c>
      <c r="AL972" s="18" t="str">
        <f>_xlfn.XLOOKUP(B972,'[4]cells down 27042026 18h01'!$B:$B,'[4]cells down 27042026 18h01'!$R:$R,"")</f>
        <v/>
      </c>
      <c r="AM972" s="18" t="str">
        <f>_xlfn.XLOOKUP(B972,'[5]cell downs 27042026 11h'!$B:$B,'[5]cell downs 27042026 11h'!$R:$R,"")</f>
        <v/>
      </c>
      <c r="AN972" s="18" t="str">
        <f>_xlfn.XLOOKUP(B972,'[5]cell downs 27042026 17h40'!$B:$B,'[5]cell downs 27042026 17h40'!$R:$R,"")</f>
        <v/>
      </c>
      <c r="AO972" s="18" t="str">
        <f>_xlfn.XLOOKUP(B972,'[6]ALL SITES DOWN'!$D:$D,'[6]ALL SITES DOWN'!$J:$J,"")</f>
        <v/>
      </c>
      <c r="AP972" s="18" t="str">
        <f>_xlfn.XLOOKUP(B972,'[7]ALL SITES DOWN'!$D:$D,'[7]ALL SITES DOWN'!$J:$J,"")</f>
        <v/>
      </c>
      <c r="AQ972" s="9" t="str">
        <f>_xlfn.XLOOKUP(B972,[8]sheet1!$AC:$AC,[8]sheet1!$AF:$AF,"")</f>
        <v/>
      </c>
      <c r="AR972" s="14"/>
      <c r="AS972" s="14" t="s">
        <v>5465</v>
      </c>
      <c r="AT972" s="14" t="str">
        <f>_xlfn.XLOOKUP(B972,'[9]cell downs 18042026 17h'!$B:$B,'[9]cell downs 18042026 17h'!$B:$B,"")</f>
        <v/>
      </c>
      <c r="AU972" s="14" t="str">
        <f>_xlfn.XLOOKUP(B972,'[10]Cells Huawei 19042026 15h'!$B:$B,'[10]Cells Huawei 19042026 15h'!$B:$B,"")</f>
        <v/>
      </c>
      <c r="AV972" s="9" t="str">
        <f>_xlfn.XLOOKUP(B972,'[11]cells down 19042026 9H40'!$B:$B,'[11]cells down 19042026 9H40'!$B:$B,"")</f>
        <v/>
      </c>
    </row>
    <row r="973" spans="1:48" hidden="1" x14ac:dyDescent="0.3">
      <c r="A973" s="1" t="s">
        <v>2538</v>
      </c>
      <c r="B973" s="8" t="s">
        <v>2539</v>
      </c>
      <c r="C973" s="3" t="str">
        <f>_xlfn.XLOOKUP(B973,'[1]daily break down'!$D:$D,'[1]daily break down'!$E:$E,"")</f>
        <v>Yaounde</v>
      </c>
      <c r="D973" s="1" t="s">
        <v>11</v>
      </c>
      <c r="E973" s="1" t="s">
        <v>12</v>
      </c>
      <c r="F973" s="3" t="s">
        <v>37</v>
      </c>
      <c r="G973" s="1" t="s">
        <v>38</v>
      </c>
      <c r="H973" s="29" t="str">
        <f>_xlfn.XLOOKUP(B973,[2]CALCULATION!$B:$B,[2]CALCULATION!$H:$H,"")</f>
        <v>ZTE</v>
      </c>
      <c r="I973" s="26">
        <v>0</v>
      </c>
      <c r="J973" s="26">
        <v>0.31931924219465624</v>
      </c>
      <c r="K973" s="26">
        <v>2.5062743805520595</v>
      </c>
      <c r="L973" s="26">
        <v>5.972557521694589</v>
      </c>
      <c r="M973" s="26">
        <v>0.23103560452354641</v>
      </c>
      <c r="N973" s="26">
        <v>0</v>
      </c>
      <c r="O973" s="26">
        <v>0</v>
      </c>
      <c r="P973" s="114" t="s">
        <v>6364</v>
      </c>
      <c r="Q973" s="42" t="s">
        <v>5538</v>
      </c>
      <c r="R973" s="42"/>
      <c r="S973" s="41" t="str" cm="1">
        <f t="array" ref="S973">IFERROR(_xlfn.IFS(
U973="MPR ISSUE","PDH",
U973="BSS Hardware Issue","BSS",
U973="Sites strategiques, MLL, Pylone, etc.","ENVTECH",
U973="AKTIVCO DEFAUT GE &amp; POWER Cabinet","AKTIVCO",
U973="AKTIVCO Coupure ENEO &amp; Baisse de tension","AKTIVCO GRID ONLY",
U973="Coupure ENEO &amp; Baisse de tension","IHS GRID ONLY",
U973="Defaut GE &amp; POWER Cabinet","IHS",
U973="Sharing","Partners",
U973="Sites strategiques &amp; DataCenter","SST &amp; DC",
U973="Exclu","Exclu",
U973="SAT","SAT",
U973="SPARE-ISSUE","SPARE-ISSUE",
U973="Fiber CAmtel","TRANS_FO_CAMTEL",
U973="Fiber AOF","Fiber AOF",
U973="Projet OCM (HUAWEI)","TRAVAUX-HUAWEI",
U973="Projet OCM (NOKIA)","TRAVAUX-NOKIA",
U973="ACCESS-ISSUE","ACCESS-ISSUE",
U973="Projet OCM (ZTE, NOKIA, autres projets)","TRAVAUX OCM",
U973="No root CAuse","No root cause",
U973="ODU HS","PDH",
U973="IP &amp; VLAN","PDH",
U973="Warehouse HUAWEI","SPARE-ISSUE",
U973="SPARE-HS","SPARE-ISSUE",
U973="Power Telco","BSS",U973="no impacts","no impacts"
),"")</f>
        <v>No root cause</v>
      </c>
      <c r="T973" s="41" t="str" cm="1">
        <f t="array" ref="T973">IFERROR(_xlfn.IFS(
U973="MPR ISSUE","TX ISSUE",
U973="BSS Hardware Issue","RAN ISSUE",
U973="Sites strategiques, MLL, Pylone, etc.","ENVTECH",
U973="AKTIVCO DEFAUT GE &amp; POWER Cabinet","POWER ISSUE",
U973="AKTIVCO Coupure ENEO &amp; Baisse de tension","POWER ISSUE",
U973="Coupure ENEO &amp; Baisse de tension","POWER ISSUE",
U973="Defaut GE &amp; POWER Cabinet","POWER ISSUE",
U973="Sharing","POWER ISSUE",
U973="Sites strategiques &amp; DataCenter","POWER ISSUE",
U973="Exclu","Exclu",
U973="SAT","TX ISSUE",
U973="SPARE-ISSUE","SPARE-ISSUE",
U973="Fiber CAmtel","TX ISSUE",
U973="Fiber AOF","TX ISSUE",
U973="Projet OCM (HUAWEI)","TRAVAUX-HUAWEI",
U973="Projet OCM (NOKIA)","TRAVAUX -NOKIA",
U973="ACCESS-ISSUE","ACCESS-ISSUE",
U973="Projet OCM (ZTE, NOKIA, autres projets)","TRAVAUX OCM",
U973="No root CAuse","No root cause",
U973="ODU HS","TX ISSUE",
U973="IP &amp; VLAN","TX ISSUE",
U973="Warehouse HUAWEI","SPARE-ISSUE",
U973="SPARE-HS","SPARE-ISSUE",
U973="Power Telco","RAN ISSUE",U973="no impacts","no impacts"
),"")</f>
        <v>No root cause</v>
      </c>
      <c r="U973" s="68" t="s">
        <v>5691</v>
      </c>
      <c r="V973" s="41" t="str" cm="1">
        <f t="array" ref="V973">IFERROR(_xlfn.IFS(
U973="MPR ISSUE","ACTIVE",
U973="BSS Hardware Issue","ACTIVE",
U973="Sites strategiques, MLL, Pylone, etc.","PASSIVE",
U973="AKTIVCO DEFAUT GE &amp; POWER Cabinet","PASSIVE",
U973="AKTIVCO Coupure ENEO &amp; Baisse de tension","PASSIVE",
U973="Coupure ENEO &amp; Baisse de tension","PASSIVE",
U973="Defaut GE &amp; POWER Cabinet","PASSIVE",
U973="Sharing","PASSIVE",
U973="Sites strategiques &amp; DataCenter","PASSIVE",
U973="Exclu","Exclu",
U973="SAT","ACTIVE",
U973="SPARE-ISSUE","SPARE-ISSUE",
U973="Fiber CAmtel","ACTIVE",
U973="Fiber AOF","ACTIVE",
U973="Projet OCM (HUAWEI)","PLANNED WORKS",
U973="Projet OCM (NOKIA)","PLANNED WORKS",
U973="ACCESS-ISSUE","ACCESS-ISSUE",
U973="Projet OCM (ZTE, NOKIA, autres projets)","PLANNED WORKS",
U973="No root CAuse","No root cause",
U973="ODU HS","ACTIVE",
U973="IP &amp; VLAN","ACTIVE",
U973="Warehouse HUAWEI","SPARE-ISSUE",
U973="SPARE-HS","SPARE-ISSUE",
U973="Power Telco","ACTIVE", U973="no impacts","no impacts"
),"")</f>
        <v>No root cause</v>
      </c>
      <c r="W973" s="113"/>
      <c r="X973" s="113"/>
      <c r="Y973" s="113"/>
      <c r="Z973" s="113"/>
      <c r="AA973" s="113"/>
      <c r="AB973" s="17" t="s">
        <v>5465</v>
      </c>
      <c r="AC973" s="17" t="str">
        <f>_xlfn.XLOOKUP(B973,'INCIDENT-04-27-2026'!E:E,'INCIDENT-04-27-2026'!F:F,"")</f>
        <v/>
      </c>
      <c r="AD973" s="9"/>
      <c r="AE973" s="7" t="s">
        <v>5465</v>
      </c>
      <c r="AF973" s="6" t="str">
        <f>_xlfn.XLOOKUP(B973,'[13]Input_27-04'!$B:$B,'[13]Input_27-04'!$M:$M,"")</f>
        <v/>
      </c>
      <c r="AG973" s="7"/>
      <c r="AH973" s="3"/>
      <c r="AI973" s="18" t="str">
        <f>_xlfn.XLOOKUP(B973,'[3]Cells Huawei 27042026 10h'!$B:$B,'[3]Cells Huawei 27042026 10h'!$T:$T,"")</f>
        <v/>
      </c>
      <c r="AJ973" s="18" t="str">
        <f>_xlfn.XLOOKUP(B973,'[3]Cells Huawei 27042026 15h'!$B:$B,'[3]Cells Huawei 27042026 15h'!$T:$T,"")</f>
        <v/>
      </c>
      <c r="AK973" s="18" t="str">
        <f>_xlfn.XLOOKUP(B973,'[4]cells down 27042026 11h28'!$B:$B,'[4]cells down 27042026 11h28'!$R:$R,"")</f>
        <v/>
      </c>
      <c r="AL973" s="18" t="str">
        <f>_xlfn.XLOOKUP(B973,'[4]cells down 27042026 18h01'!$B:$B,'[4]cells down 27042026 18h01'!$R:$R,"")</f>
        <v/>
      </c>
      <c r="AM973" s="18" t="str">
        <f>_xlfn.XLOOKUP(B973,'[5]cell downs 27042026 11h'!$B:$B,'[5]cell downs 27042026 11h'!$R:$R,"")</f>
        <v/>
      </c>
      <c r="AN973" s="18" t="str">
        <f>_xlfn.XLOOKUP(B973,'[5]cell downs 27042026 17h40'!$B:$B,'[5]cell downs 27042026 17h40'!$R:$R,"")</f>
        <v/>
      </c>
      <c r="AO973" s="18" t="str">
        <f>_xlfn.XLOOKUP(B973,'[6]ALL SITES DOWN'!$D:$D,'[6]ALL SITES DOWN'!$J:$J,"")</f>
        <v/>
      </c>
      <c r="AP973" s="18" t="str">
        <f>_xlfn.XLOOKUP(B973,'[7]ALL SITES DOWN'!$D:$D,'[7]ALL SITES DOWN'!$J:$J,"")</f>
        <v/>
      </c>
      <c r="AQ973" s="9" t="str">
        <f>_xlfn.XLOOKUP(B973,[8]sheet1!$AC:$AC,[8]sheet1!$AF:$AF,"")</f>
        <v/>
      </c>
      <c r="AR973" s="14"/>
      <c r="AS973" s="14" t="s">
        <v>5465</v>
      </c>
      <c r="AT973" s="14" t="str">
        <f>_xlfn.XLOOKUP(B973,'[9]cell downs 18042026 17h'!$B:$B,'[9]cell downs 18042026 17h'!$B:$B,"")</f>
        <v/>
      </c>
      <c r="AU973" s="14" t="str">
        <f>_xlfn.XLOOKUP(B973,'[10]Cells Huawei 19042026 15h'!$B:$B,'[10]Cells Huawei 19042026 15h'!$B:$B,"")</f>
        <v/>
      </c>
      <c r="AV973" s="9" t="str">
        <f>_xlfn.XLOOKUP(B973,'[11]cells down 19042026 9H40'!$B:$B,'[11]cells down 19042026 9H40'!$B:$B,"")</f>
        <v/>
      </c>
    </row>
    <row r="974" spans="1:48" hidden="1" x14ac:dyDescent="0.3">
      <c r="A974" s="1" t="s">
        <v>47</v>
      </c>
      <c r="B974" s="8" t="s">
        <v>48</v>
      </c>
      <c r="C974" s="3" t="str">
        <f>_xlfn.XLOOKUP(B974,'[1]daily break down'!$D:$D,'[1]daily break down'!$E:$E,"")</f>
        <v>Yaounde</v>
      </c>
      <c r="D974" s="1" t="s">
        <v>21</v>
      </c>
      <c r="E974" s="1" t="s">
        <v>30</v>
      </c>
      <c r="F974" s="3" t="s">
        <v>37</v>
      </c>
      <c r="G974" s="1" t="s">
        <v>38</v>
      </c>
      <c r="H974" s="29" t="str">
        <f>_xlfn.XLOOKUP(B974,[2]CALCULATION!$B:$B,[2]CALCULATION!$H:$H,"")</f>
        <v>ZTE</v>
      </c>
      <c r="I974" s="26">
        <v>0</v>
      </c>
      <c r="J974" s="26">
        <v>2.2890431266461775</v>
      </c>
      <c r="K974" s="26">
        <v>2.3474173379790151</v>
      </c>
      <c r="L974" s="26">
        <v>0</v>
      </c>
      <c r="M974" s="26">
        <v>0</v>
      </c>
      <c r="N974" s="26">
        <v>0</v>
      </c>
      <c r="O974" s="26">
        <v>0</v>
      </c>
      <c r="P974" s="114" t="s">
        <v>6364</v>
      </c>
      <c r="Q974" s="42" t="s">
        <v>5538</v>
      </c>
      <c r="R974" s="42"/>
      <c r="S974" s="41" t="str" cm="1">
        <f t="array" ref="S974">IFERROR(_xlfn.IFS(
U974="MPR ISSUE","PDH",
U974="BSS Hardware Issue","BSS",
U974="Sites strategiques, MLL, Pylone, etc.","ENVTECH",
U974="AKTIVCO DEFAUT GE &amp; POWER Cabinet","AKTIVCO",
U974="AKTIVCO Coupure ENEO &amp; Baisse de tension","AKTIVCO GRID ONLY",
U974="Coupure ENEO &amp; Baisse de tension","IHS GRID ONLY",
U974="Defaut GE &amp; POWER Cabinet","IHS",
U974="Sharing","Partners",
U974="Sites strategiques &amp; DataCenter","SST &amp; DC",
U974="Exclu","Exclu",
U974="SAT","SAT",
U974="SPARE-ISSUE","SPARE-ISSUE",
U974="Fiber CAmtel","TRANS_FO_CAMTEL",
U974="Fiber AOF","Fiber AOF",
U974="Projet OCM (HUAWEI)","TRAVAUX-HUAWEI",
U974="Projet OCM (NOKIA)","TRAVAUX-NOKIA",
U974="ACCESS-ISSUE","ACCESS-ISSUE",
U974="Projet OCM (ZTE, NOKIA, autres projets)","TRAVAUX OCM",
U974="No root CAuse","No root cause",
U974="ODU HS","PDH",
U974="IP &amp; VLAN","PDH",
U974="Warehouse HUAWEI","SPARE-ISSUE",
U974="SPARE-HS","SPARE-ISSUE",
U974="Power Telco","BSS",U974="no impacts","no impacts"
),"")</f>
        <v>No root cause</v>
      </c>
      <c r="T974" s="41" t="str" cm="1">
        <f t="array" ref="T974">IFERROR(_xlfn.IFS(
U974="MPR ISSUE","TX ISSUE",
U974="BSS Hardware Issue","RAN ISSUE",
U974="Sites strategiques, MLL, Pylone, etc.","ENVTECH",
U974="AKTIVCO DEFAUT GE &amp; POWER Cabinet","POWER ISSUE",
U974="AKTIVCO Coupure ENEO &amp; Baisse de tension","POWER ISSUE",
U974="Coupure ENEO &amp; Baisse de tension","POWER ISSUE",
U974="Defaut GE &amp; POWER Cabinet","POWER ISSUE",
U974="Sharing","POWER ISSUE",
U974="Sites strategiques &amp; DataCenter","POWER ISSUE",
U974="Exclu","Exclu",
U974="SAT","TX ISSUE",
U974="SPARE-ISSUE","SPARE-ISSUE",
U974="Fiber CAmtel","TX ISSUE",
U974="Fiber AOF","TX ISSUE",
U974="Projet OCM (HUAWEI)","TRAVAUX-HUAWEI",
U974="Projet OCM (NOKIA)","TRAVAUX -NOKIA",
U974="ACCESS-ISSUE","ACCESS-ISSUE",
U974="Projet OCM (ZTE, NOKIA, autres projets)","TRAVAUX OCM",
U974="No root CAuse","No root cause",
U974="ODU HS","TX ISSUE",
U974="IP &amp; VLAN","TX ISSUE",
U974="Warehouse HUAWEI","SPARE-ISSUE",
U974="SPARE-HS","SPARE-ISSUE",
U974="Power Telco","RAN ISSUE",U974="no impacts","no impacts"
),"")</f>
        <v>No root cause</v>
      </c>
      <c r="U974" s="68" t="s">
        <v>5691</v>
      </c>
      <c r="V974" s="41" t="str" cm="1">
        <f t="array" ref="V974">IFERROR(_xlfn.IFS(
U974="MPR ISSUE","ACTIVE",
U974="BSS Hardware Issue","ACTIVE",
U974="Sites strategiques, MLL, Pylone, etc.","PASSIVE",
U974="AKTIVCO DEFAUT GE &amp; POWER Cabinet","PASSIVE",
U974="AKTIVCO Coupure ENEO &amp; Baisse de tension","PASSIVE",
U974="Coupure ENEO &amp; Baisse de tension","PASSIVE",
U974="Defaut GE &amp; POWER Cabinet","PASSIVE",
U974="Sharing","PASSIVE",
U974="Sites strategiques &amp; DataCenter","PASSIVE",
U974="Exclu","Exclu",
U974="SAT","ACTIVE",
U974="SPARE-ISSUE","SPARE-ISSUE",
U974="Fiber CAmtel","ACTIVE",
U974="Fiber AOF","ACTIVE",
U974="Projet OCM (HUAWEI)","PLANNED WORKS",
U974="Projet OCM (NOKIA)","PLANNED WORKS",
U974="ACCESS-ISSUE","ACCESS-ISSUE",
U974="Projet OCM (ZTE, NOKIA, autres projets)","PLANNED WORKS",
U974="No root CAuse","No root cause",
U974="ODU HS","ACTIVE",
U974="IP &amp; VLAN","ACTIVE",
U974="Warehouse HUAWEI","SPARE-ISSUE",
U974="SPARE-HS","SPARE-ISSUE",
U974="Power Telco","ACTIVE", U974="no impacts","no impacts"
),"")</f>
        <v>No root cause</v>
      </c>
      <c r="W974" s="113"/>
      <c r="X974" s="113"/>
      <c r="Y974" s="113"/>
      <c r="Z974" s="113"/>
      <c r="AA974" s="113"/>
      <c r="AB974" s="17" t="s">
        <v>5465</v>
      </c>
      <c r="AC974" s="17" t="str">
        <f>_xlfn.XLOOKUP(B974,'INCIDENT-04-27-2026'!E:E,'INCIDENT-04-27-2026'!F:F,"")</f>
        <v/>
      </c>
      <c r="AD974" s="9"/>
      <c r="AE974" s="7" t="s">
        <v>5465</v>
      </c>
      <c r="AF974" s="6" t="str">
        <f>_xlfn.XLOOKUP(B974,'[13]Input_27-04'!$B:$B,'[13]Input_27-04'!$M:$M,"")</f>
        <v/>
      </c>
      <c r="AG974" s="7"/>
      <c r="AH974" s="3"/>
      <c r="AI974" s="18" t="str">
        <f>_xlfn.XLOOKUP(B974,'[3]Cells Huawei 27042026 10h'!$B:$B,'[3]Cells Huawei 27042026 10h'!$T:$T,"")</f>
        <v/>
      </c>
      <c r="AJ974" s="18" t="str">
        <f>_xlfn.XLOOKUP(B974,'[3]Cells Huawei 27042026 15h'!$B:$B,'[3]Cells Huawei 27042026 15h'!$T:$T,"")</f>
        <v/>
      </c>
      <c r="AK974" s="18" t="str">
        <f>_xlfn.XLOOKUP(B974,'[4]cells down 27042026 11h28'!$B:$B,'[4]cells down 27042026 11h28'!$R:$R,"")</f>
        <v/>
      </c>
      <c r="AL974" s="18" t="str">
        <f>_xlfn.XLOOKUP(B974,'[4]cells down 27042026 18h01'!$B:$B,'[4]cells down 27042026 18h01'!$R:$R,"")</f>
        <v/>
      </c>
      <c r="AM974" s="18" t="str">
        <f>_xlfn.XLOOKUP(B974,'[5]cell downs 27042026 11h'!$B:$B,'[5]cell downs 27042026 11h'!$R:$R,"")</f>
        <v/>
      </c>
      <c r="AN974" s="18" t="str">
        <f>_xlfn.XLOOKUP(B974,'[5]cell downs 27042026 17h40'!$B:$B,'[5]cell downs 27042026 17h40'!$R:$R,"")</f>
        <v/>
      </c>
      <c r="AO974" s="18" t="str">
        <f>_xlfn.XLOOKUP(B974,'[6]ALL SITES DOWN'!$D:$D,'[6]ALL SITES DOWN'!$J:$J,"")</f>
        <v/>
      </c>
      <c r="AP974" s="18" t="str">
        <f>_xlfn.XLOOKUP(B974,'[7]ALL SITES DOWN'!$D:$D,'[7]ALL SITES DOWN'!$J:$J,"")</f>
        <v/>
      </c>
      <c r="AQ974" s="9" t="str">
        <f>_xlfn.XLOOKUP(B974,[8]sheet1!$AC:$AC,[8]sheet1!$AF:$AF,"")</f>
        <v/>
      </c>
      <c r="AR974" s="14"/>
      <c r="AS974" s="14" t="s">
        <v>5465</v>
      </c>
      <c r="AT974" s="14" t="str">
        <f>_xlfn.XLOOKUP(B974,'[9]cell downs 18042026 17h'!$B:$B,'[9]cell downs 18042026 17h'!$B:$B,"")</f>
        <v/>
      </c>
      <c r="AU974" s="14" t="str">
        <f>_xlfn.XLOOKUP(B974,'[10]Cells Huawei 19042026 15h'!$B:$B,'[10]Cells Huawei 19042026 15h'!$B:$B,"")</f>
        <v/>
      </c>
      <c r="AV974" s="9" t="str">
        <f>_xlfn.XLOOKUP(B974,'[11]cells down 19042026 9H40'!$B:$B,'[11]cells down 19042026 9H40'!$B:$B,"")</f>
        <v/>
      </c>
    </row>
    <row r="975" spans="1:48" hidden="1" x14ac:dyDescent="0.3">
      <c r="A975" s="1" t="s">
        <v>2337</v>
      </c>
      <c r="B975" s="8" t="s">
        <v>2338</v>
      </c>
      <c r="C975" s="3" t="str">
        <f>_xlfn.XLOOKUP(B975,'[1]daily break down'!$D:$D,'[1]daily break down'!$E:$E,"")</f>
        <v>Douala</v>
      </c>
      <c r="D975" s="1" t="s">
        <v>21</v>
      </c>
      <c r="E975" s="1" t="s">
        <v>36</v>
      </c>
      <c r="F975" s="3" t="s">
        <v>31</v>
      </c>
      <c r="G975" s="1" t="s">
        <v>32</v>
      </c>
      <c r="H975" s="29" t="str">
        <f>_xlfn.XLOOKUP(B975,[2]CALCULATION!$B:$B,[2]CALCULATION!$H:$H,"")</f>
        <v>ZTE</v>
      </c>
      <c r="I975" s="26">
        <v>0</v>
      </c>
      <c r="J975" s="26">
        <v>5.2902587655842916</v>
      </c>
      <c r="K975" s="26">
        <v>2.3115331604044149</v>
      </c>
      <c r="L975" s="26">
        <v>0</v>
      </c>
      <c r="M975" s="26">
        <v>0</v>
      </c>
      <c r="N975" s="26">
        <v>0</v>
      </c>
      <c r="O975" s="26">
        <v>0</v>
      </c>
      <c r="P975" s="114" t="s">
        <v>6364</v>
      </c>
      <c r="Q975" s="42" t="s">
        <v>5538</v>
      </c>
      <c r="R975" s="42"/>
      <c r="S975" s="41" t="str" cm="1">
        <f t="array" ref="S975">IFERROR(_xlfn.IFS(
U975="MPR ISSUE","PDH",
U975="BSS Hardware Issue","BSS",
U975="Sites strategiques, MLL, Pylone, etc.","ENVTECH",
U975="AKTIVCO DEFAUT GE &amp; POWER Cabinet","AKTIVCO",
U975="AKTIVCO Coupure ENEO &amp; Baisse de tension","AKTIVCO GRID ONLY",
U975="Coupure ENEO &amp; Baisse de tension","IHS GRID ONLY",
U975="Defaut GE &amp; POWER Cabinet","IHS",
U975="Sharing","Partners",
U975="Sites strategiques &amp; DataCenter","SST &amp; DC",
U975="Exclu","Exclu",
U975="SAT","SAT",
U975="SPARE-ISSUE","SPARE-ISSUE",
U975="Fiber CAmtel","TRANS_FO_CAMTEL",
U975="Fiber AOF","Fiber AOF",
U975="Projet OCM (HUAWEI)","TRAVAUX-HUAWEI",
U975="Projet OCM (NOKIA)","TRAVAUX-NOKIA",
U975="ACCESS-ISSUE","ACCESS-ISSUE",
U975="Projet OCM (ZTE, NOKIA, autres projets)","TRAVAUX OCM",
U975="No root CAuse","No root cause",
U975="ODU HS","PDH",
U975="IP &amp; VLAN","PDH",
U975="Warehouse HUAWEI","SPARE-ISSUE",
U975="SPARE-HS","SPARE-ISSUE",
U975="Power Telco","BSS",U975="no impacts","no impacts"
),"")</f>
        <v>No root cause</v>
      </c>
      <c r="T975" s="41" t="str" cm="1">
        <f t="array" ref="T975">IFERROR(_xlfn.IFS(
U975="MPR ISSUE","TX ISSUE",
U975="BSS Hardware Issue","RAN ISSUE",
U975="Sites strategiques, MLL, Pylone, etc.","ENVTECH",
U975="AKTIVCO DEFAUT GE &amp; POWER Cabinet","POWER ISSUE",
U975="AKTIVCO Coupure ENEO &amp; Baisse de tension","POWER ISSUE",
U975="Coupure ENEO &amp; Baisse de tension","POWER ISSUE",
U975="Defaut GE &amp; POWER Cabinet","POWER ISSUE",
U975="Sharing","POWER ISSUE",
U975="Sites strategiques &amp; DataCenter","POWER ISSUE",
U975="Exclu","Exclu",
U975="SAT","TX ISSUE",
U975="SPARE-ISSUE","SPARE-ISSUE",
U975="Fiber CAmtel","TX ISSUE",
U975="Fiber AOF","TX ISSUE",
U975="Projet OCM (HUAWEI)","TRAVAUX-HUAWEI",
U975="Projet OCM (NOKIA)","TRAVAUX -NOKIA",
U975="ACCESS-ISSUE","ACCESS-ISSUE",
U975="Projet OCM (ZTE, NOKIA, autres projets)","TRAVAUX OCM",
U975="No root CAuse","No root cause",
U975="ODU HS","TX ISSUE",
U975="IP &amp; VLAN","TX ISSUE",
U975="Warehouse HUAWEI","SPARE-ISSUE",
U975="SPARE-HS","SPARE-ISSUE",
U975="Power Telco","RAN ISSUE",U975="no impacts","no impacts"
),"")</f>
        <v>No root cause</v>
      </c>
      <c r="U975" s="68" t="s">
        <v>5691</v>
      </c>
      <c r="V975" s="41" t="str" cm="1">
        <f t="array" ref="V975">IFERROR(_xlfn.IFS(
U975="MPR ISSUE","ACTIVE",
U975="BSS Hardware Issue","ACTIVE",
U975="Sites strategiques, MLL, Pylone, etc.","PASSIVE",
U975="AKTIVCO DEFAUT GE &amp; POWER Cabinet","PASSIVE",
U975="AKTIVCO Coupure ENEO &amp; Baisse de tension","PASSIVE",
U975="Coupure ENEO &amp; Baisse de tension","PASSIVE",
U975="Defaut GE &amp; POWER Cabinet","PASSIVE",
U975="Sharing","PASSIVE",
U975="Sites strategiques &amp; DataCenter","PASSIVE",
U975="Exclu","Exclu",
U975="SAT","ACTIVE",
U975="SPARE-ISSUE","SPARE-ISSUE",
U975="Fiber CAmtel","ACTIVE",
U975="Fiber AOF","ACTIVE",
U975="Projet OCM (HUAWEI)","PLANNED WORKS",
U975="Projet OCM (NOKIA)","PLANNED WORKS",
U975="ACCESS-ISSUE","ACCESS-ISSUE",
U975="Projet OCM (ZTE, NOKIA, autres projets)","PLANNED WORKS",
U975="No root CAuse","No root cause",
U975="ODU HS","ACTIVE",
U975="IP &amp; VLAN","ACTIVE",
U975="Warehouse HUAWEI","SPARE-ISSUE",
U975="SPARE-HS","SPARE-ISSUE",
U975="Power Telco","ACTIVE", U975="no impacts","no impacts"
),"")</f>
        <v>No root cause</v>
      </c>
      <c r="W975" s="113"/>
      <c r="X975" s="113"/>
      <c r="Y975" s="113"/>
      <c r="Z975" s="113"/>
      <c r="AA975" s="113"/>
      <c r="AB975" s="17" t="s">
        <v>5465</v>
      </c>
      <c r="AC975" s="17" t="str">
        <f>_xlfn.XLOOKUP(B975,'INCIDENT-04-27-2026'!E:E,'INCIDENT-04-27-2026'!F:F,"")</f>
        <v/>
      </c>
      <c r="AD975" s="9"/>
      <c r="AE975" s="7" t="s">
        <v>5465</v>
      </c>
      <c r="AF975" s="6" t="str">
        <f>_xlfn.XLOOKUP(B975,'[13]Input_27-04'!$B:$B,'[13]Input_27-04'!$M:$M,"")</f>
        <v/>
      </c>
      <c r="AG975" s="7"/>
      <c r="AH975" s="3"/>
      <c r="AI975" s="18" t="str">
        <f>_xlfn.XLOOKUP(B975,'[3]Cells Huawei 27042026 10h'!$B:$B,'[3]Cells Huawei 27042026 10h'!$T:$T,"")</f>
        <v/>
      </c>
      <c r="AJ975" s="18" t="str">
        <f>_xlfn.XLOOKUP(B975,'[3]Cells Huawei 27042026 15h'!$B:$B,'[3]Cells Huawei 27042026 15h'!$T:$T,"")</f>
        <v/>
      </c>
      <c r="AK975" s="18" t="str">
        <f>_xlfn.XLOOKUP(B975,'[4]cells down 27042026 11h28'!$B:$B,'[4]cells down 27042026 11h28'!$R:$R,"")</f>
        <v/>
      </c>
      <c r="AL975" s="18" t="str">
        <f>_xlfn.XLOOKUP(B975,'[4]cells down 27042026 18h01'!$B:$B,'[4]cells down 27042026 18h01'!$R:$R,"")</f>
        <v/>
      </c>
      <c r="AM975" s="18" t="str">
        <f>_xlfn.XLOOKUP(B975,'[5]cell downs 27042026 11h'!$B:$B,'[5]cell downs 27042026 11h'!$R:$R,"")</f>
        <v/>
      </c>
      <c r="AN975" s="18" t="str">
        <f>_xlfn.XLOOKUP(B975,'[5]cell downs 27042026 17h40'!$B:$B,'[5]cell downs 27042026 17h40'!$R:$R,"")</f>
        <v/>
      </c>
      <c r="AO975" s="18" t="str">
        <f>_xlfn.XLOOKUP(B975,'[6]ALL SITES DOWN'!$D:$D,'[6]ALL SITES DOWN'!$J:$J,"")</f>
        <v/>
      </c>
      <c r="AP975" s="18" t="str">
        <f>_xlfn.XLOOKUP(B975,'[7]ALL SITES DOWN'!$D:$D,'[7]ALL SITES DOWN'!$J:$J,"")</f>
        <v/>
      </c>
      <c r="AQ975" s="9" t="str">
        <f>_xlfn.XLOOKUP(B975,[8]sheet1!$AC:$AC,[8]sheet1!$AF:$AF,"")</f>
        <v/>
      </c>
      <c r="AR975" s="14"/>
      <c r="AS975" s="14" t="s">
        <v>5465</v>
      </c>
      <c r="AT975" s="14" t="str">
        <f>_xlfn.XLOOKUP(B975,'[9]cell downs 18042026 17h'!$B:$B,'[9]cell downs 18042026 17h'!$B:$B,"")</f>
        <v/>
      </c>
      <c r="AU975" s="14" t="str">
        <f>_xlfn.XLOOKUP(B975,'[10]Cells Huawei 19042026 15h'!$B:$B,'[10]Cells Huawei 19042026 15h'!$B:$B,"")</f>
        <v/>
      </c>
      <c r="AV975" s="9" t="str">
        <f>_xlfn.XLOOKUP(B975,'[11]cells down 19042026 9H40'!$B:$B,'[11]cells down 19042026 9H40'!$B:$B,"")</f>
        <v/>
      </c>
    </row>
    <row r="976" spans="1:48" hidden="1" x14ac:dyDescent="0.3">
      <c r="A976" s="1" t="s">
        <v>2790</v>
      </c>
      <c r="B976" s="8" t="s">
        <v>2791</v>
      </c>
      <c r="C976" s="3" t="str">
        <f>_xlfn.XLOOKUP(B976,'[1]daily break down'!$D:$D,'[1]daily break down'!$E:$E,"")</f>
        <v>Yaounde</v>
      </c>
      <c r="D976" s="1" t="s">
        <v>21</v>
      </c>
      <c r="E976" s="1" t="s">
        <v>36</v>
      </c>
      <c r="F976" s="3" t="s">
        <v>37</v>
      </c>
      <c r="G976" s="1" t="s">
        <v>38</v>
      </c>
      <c r="H976" s="29" t="str">
        <f>_xlfn.XLOOKUP(B976,[2]CALCULATION!$B:$B,[2]CALCULATION!$H:$H,"")</f>
        <v>ZTE</v>
      </c>
      <c r="I976" s="26">
        <v>0.63350198183390394</v>
      </c>
      <c r="J976" s="26">
        <v>0</v>
      </c>
      <c r="K976" s="26">
        <v>2.3035608803965371</v>
      </c>
      <c r="L976" s="26">
        <v>0</v>
      </c>
      <c r="M976" s="26">
        <v>0</v>
      </c>
      <c r="N976" s="26">
        <v>0</v>
      </c>
      <c r="O976" s="26">
        <v>0</v>
      </c>
      <c r="P976" s="114" t="s">
        <v>6364</v>
      </c>
      <c r="Q976" s="42" t="s">
        <v>5538</v>
      </c>
      <c r="R976" s="42"/>
      <c r="S976" s="41" t="str" cm="1">
        <f t="array" ref="S976">IFERROR(_xlfn.IFS(
U976="MPR ISSUE","PDH",
U976="BSS Hardware Issue","BSS",
U976="Sites strategiques, MLL, Pylone, etc.","ENVTECH",
U976="AKTIVCO DEFAUT GE &amp; POWER Cabinet","AKTIVCO",
U976="AKTIVCO Coupure ENEO &amp; Baisse de tension","AKTIVCO GRID ONLY",
U976="Coupure ENEO &amp; Baisse de tension","IHS GRID ONLY",
U976="Defaut GE &amp; POWER Cabinet","IHS",
U976="Sharing","Partners",
U976="Sites strategiques &amp; DataCenter","SST &amp; DC",
U976="Exclu","Exclu",
U976="SAT","SAT",
U976="SPARE-ISSUE","SPARE-ISSUE",
U976="Fiber CAmtel","TRANS_FO_CAMTEL",
U976="Fiber AOF","Fiber AOF",
U976="Projet OCM (HUAWEI)","TRAVAUX-HUAWEI",
U976="Projet OCM (NOKIA)","TRAVAUX-NOKIA",
U976="ACCESS-ISSUE","ACCESS-ISSUE",
U976="Projet OCM (ZTE, NOKIA, autres projets)","TRAVAUX OCM",
U976="No root CAuse","No root cause",
U976="ODU HS","PDH",
U976="IP &amp; VLAN","PDH",
U976="Warehouse HUAWEI","SPARE-ISSUE",
U976="SPARE-HS","SPARE-ISSUE",
U976="Power Telco","BSS",U976="no impacts","no impacts"
),"")</f>
        <v>No root cause</v>
      </c>
      <c r="T976" s="41" t="str" cm="1">
        <f t="array" ref="T976">IFERROR(_xlfn.IFS(
U976="MPR ISSUE","TX ISSUE",
U976="BSS Hardware Issue","RAN ISSUE",
U976="Sites strategiques, MLL, Pylone, etc.","ENVTECH",
U976="AKTIVCO DEFAUT GE &amp; POWER Cabinet","POWER ISSUE",
U976="AKTIVCO Coupure ENEO &amp; Baisse de tension","POWER ISSUE",
U976="Coupure ENEO &amp; Baisse de tension","POWER ISSUE",
U976="Defaut GE &amp; POWER Cabinet","POWER ISSUE",
U976="Sharing","POWER ISSUE",
U976="Sites strategiques &amp; DataCenter","POWER ISSUE",
U976="Exclu","Exclu",
U976="SAT","TX ISSUE",
U976="SPARE-ISSUE","SPARE-ISSUE",
U976="Fiber CAmtel","TX ISSUE",
U976="Fiber AOF","TX ISSUE",
U976="Projet OCM (HUAWEI)","TRAVAUX-HUAWEI",
U976="Projet OCM (NOKIA)","TRAVAUX -NOKIA",
U976="ACCESS-ISSUE","ACCESS-ISSUE",
U976="Projet OCM (ZTE, NOKIA, autres projets)","TRAVAUX OCM",
U976="No root CAuse","No root cause",
U976="ODU HS","TX ISSUE",
U976="IP &amp; VLAN","TX ISSUE",
U976="Warehouse HUAWEI","SPARE-ISSUE",
U976="SPARE-HS","SPARE-ISSUE",
U976="Power Telco","RAN ISSUE",U976="no impacts","no impacts"
),"")</f>
        <v>No root cause</v>
      </c>
      <c r="U976" s="68" t="s">
        <v>5691</v>
      </c>
      <c r="V976" s="41" t="str" cm="1">
        <f t="array" ref="V976">IFERROR(_xlfn.IFS(
U976="MPR ISSUE","ACTIVE",
U976="BSS Hardware Issue","ACTIVE",
U976="Sites strategiques, MLL, Pylone, etc.","PASSIVE",
U976="AKTIVCO DEFAUT GE &amp; POWER Cabinet","PASSIVE",
U976="AKTIVCO Coupure ENEO &amp; Baisse de tension","PASSIVE",
U976="Coupure ENEO &amp; Baisse de tension","PASSIVE",
U976="Defaut GE &amp; POWER Cabinet","PASSIVE",
U976="Sharing","PASSIVE",
U976="Sites strategiques &amp; DataCenter","PASSIVE",
U976="Exclu","Exclu",
U976="SAT","ACTIVE",
U976="SPARE-ISSUE","SPARE-ISSUE",
U976="Fiber CAmtel","ACTIVE",
U976="Fiber AOF","ACTIVE",
U976="Projet OCM (HUAWEI)","PLANNED WORKS",
U976="Projet OCM (NOKIA)","PLANNED WORKS",
U976="ACCESS-ISSUE","ACCESS-ISSUE",
U976="Projet OCM (ZTE, NOKIA, autres projets)","PLANNED WORKS",
U976="No root CAuse","No root cause",
U976="ODU HS","ACTIVE",
U976="IP &amp; VLAN","ACTIVE",
U976="Warehouse HUAWEI","SPARE-ISSUE",
U976="SPARE-HS","SPARE-ISSUE",
U976="Power Telco","ACTIVE", U976="no impacts","no impacts"
),"")</f>
        <v>No root cause</v>
      </c>
      <c r="W976" s="113"/>
      <c r="X976" s="113"/>
      <c r="Y976" s="113"/>
      <c r="Z976" s="113"/>
      <c r="AA976" s="113"/>
      <c r="AB976" s="17" t="s">
        <v>5465</v>
      </c>
      <c r="AC976" s="17" t="str">
        <f>_xlfn.XLOOKUP(B976,'INCIDENT-04-27-2026'!E:E,'INCIDENT-04-27-2026'!F:F,"")</f>
        <v/>
      </c>
      <c r="AD976" s="9"/>
      <c r="AE976" s="7" t="s">
        <v>5465</v>
      </c>
      <c r="AF976" s="6" t="str">
        <f>_xlfn.XLOOKUP(B976,'[13]Input_27-04'!$B:$B,'[13]Input_27-04'!$M:$M,"")</f>
        <v/>
      </c>
      <c r="AG976" s="7"/>
      <c r="AH976" s="3"/>
      <c r="AI976" s="18" t="str">
        <f>_xlfn.XLOOKUP(B976,'[3]Cells Huawei 27042026 10h'!$B:$B,'[3]Cells Huawei 27042026 10h'!$T:$T,"")</f>
        <v/>
      </c>
      <c r="AJ976" s="18" t="str">
        <f>_xlfn.XLOOKUP(B976,'[3]Cells Huawei 27042026 15h'!$B:$B,'[3]Cells Huawei 27042026 15h'!$T:$T,"")</f>
        <v/>
      </c>
      <c r="AK976" s="18" t="str">
        <f>_xlfn.XLOOKUP(B976,'[4]cells down 27042026 11h28'!$B:$B,'[4]cells down 27042026 11h28'!$R:$R,"")</f>
        <v/>
      </c>
      <c r="AL976" s="18" t="str">
        <f>_xlfn.XLOOKUP(B976,'[4]cells down 27042026 18h01'!$B:$B,'[4]cells down 27042026 18h01'!$R:$R,"")</f>
        <v/>
      </c>
      <c r="AM976" s="18" t="str">
        <f>_xlfn.XLOOKUP(B976,'[5]cell downs 27042026 11h'!$B:$B,'[5]cell downs 27042026 11h'!$R:$R,"")</f>
        <v/>
      </c>
      <c r="AN976" s="18" t="str">
        <f>_xlfn.XLOOKUP(B976,'[5]cell downs 27042026 17h40'!$B:$B,'[5]cell downs 27042026 17h40'!$R:$R,"")</f>
        <v/>
      </c>
      <c r="AO976" s="18" t="str">
        <f>_xlfn.XLOOKUP(B976,'[6]ALL SITES DOWN'!$D:$D,'[6]ALL SITES DOWN'!$J:$J,"")</f>
        <v/>
      </c>
      <c r="AP976" s="18" t="str">
        <f>_xlfn.XLOOKUP(B976,'[7]ALL SITES DOWN'!$D:$D,'[7]ALL SITES DOWN'!$J:$J,"")</f>
        <v/>
      </c>
      <c r="AQ976" s="9" t="str">
        <f>_xlfn.XLOOKUP(B976,[8]sheet1!$AC:$AC,[8]sheet1!$AF:$AF,"")</f>
        <v/>
      </c>
      <c r="AR976" s="14"/>
      <c r="AS976" s="14" t="s">
        <v>5465</v>
      </c>
      <c r="AT976" s="14" t="str">
        <f>_xlfn.XLOOKUP(B976,'[9]cell downs 18042026 17h'!$B:$B,'[9]cell downs 18042026 17h'!$B:$B,"")</f>
        <v/>
      </c>
      <c r="AU976" s="14" t="str">
        <f>_xlfn.XLOOKUP(B976,'[10]Cells Huawei 19042026 15h'!$B:$B,'[10]Cells Huawei 19042026 15h'!$B:$B,"")</f>
        <v/>
      </c>
      <c r="AV976" s="9" t="str">
        <f>_xlfn.XLOOKUP(B976,'[11]cells down 19042026 9H40'!$B:$B,'[11]cells down 19042026 9H40'!$B:$B,"")</f>
        <v/>
      </c>
    </row>
    <row r="977" spans="1:48" hidden="1" x14ac:dyDescent="0.3">
      <c r="A977" s="1" t="s">
        <v>513</v>
      </c>
      <c r="B977" s="8" t="s">
        <v>514</v>
      </c>
      <c r="C977" s="3" t="str">
        <f>_xlfn.XLOOKUP(B977,'[1]daily break down'!$D:$D,'[1]daily break down'!$E:$E,"")</f>
        <v>Yaounde</v>
      </c>
      <c r="D977" s="1" t="s">
        <v>21</v>
      </c>
      <c r="E977" s="1" t="s">
        <v>36</v>
      </c>
      <c r="F977" s="3" t="s">
        <v>37</v>
      </c>
      <c r="G977" s="1" t="s">
        <v>38</v>
      </c>
      <c r="H977" s="29" t="str">
        <f>_xlfn.XLOOKUP(B977,[2]CALCULATION!$B:$B,[2]CALCULATION!$H:$H,"")</f>
        <v>ZTE</v>
      </c>
      <c r="I977" s="26">
        <v>7.6013103788741043E-2</v>
      </c>
      <c r="J977" s="26">
        <v>0</v>
      </c>
      <c r="K977" s="26">
        <v>2.2255680829145659</v>
      </c>
      <c r="L977" s="26">
        <v>0</v>
      </c>
      <c r="M977" s="26">
        <v>13.306769767687401</v>
      </c>
      <c r="N977" s="26">
        <v>0</v>
      </c>
      <c r="O977" s="26">
        <v>0</v>
      </c>
      <c r="P977" s="114" t="s">
        <v>6364</v>
      </c>
      <c r="Q977" s="42" t="s">
        <v>5538</v>
      </c>
      <c r="R977" s="42"/>
      <c r="S977" s="41" t="str" cm="1">
        <f t="array" ref="S977">IFERROR(_xlfn.IFS(
U977="MPR ISSUE","PDH",
U977="BSS Hardware Issue","BSS",
U977="Sites strategiques, MLL, Pylone, etc.","ENVTECH",
U977="AKTIVCO DEFAUT GE &amp; POWER Cabinet","AKTIVCO",
U977="AKTIVCO Coupure ENEO &amp; Baisse de tension","AKTIVCO GRID ONLY",
U977="Coupure ENEO &amp; Baisse de tension","IHS GRID ONLY",
U977="Defaut GE &amp; POWER Cabinet","IHS",
U977="Sharing","Partners",
U977="Sites strategiques &amp; DataCenter","SST &amp; DC",
U977="Exclu","Exclu",
U977="SAT","SAT",
U977="SPARE-ISSUE","SPARE-ISSUE",
U977="Fiber CAmtel","TRANS_FO_CAMTEL",
U977="Fiber AOF","Fiber AOF",
U977="Projet OCM (HUAWEI)","TRAVAUX-HUAWEI",
U977="Projet OCM (NOKIA)","TRAVAUX-NOKIA",
U977="ACCESS-ISSUE","ACCESS-ISSUE",
U977="Projet OCM (ZTE, NOKIA, autres projets)","TRAVAUX OCM",
U977="No root CAuse","No root cause",
U977="ODU HS","PDH",
U977="IP &amp; VLAN","PDH",
U977="Warehouse HUAWEI","SPARE-ISSUE",
U977="SPARE-HS","SPARE-ISSUE",
U977="Power Telco","BSS",U977="no impacts","no impacts"
),"")</f>
        <v>No root cause</v>
      </c>
      <c r="T977" s="41" t="str" cm="1">
        <f t="array" ref="T977">IFERROR(_xlfn.IFS(
U977="MPR ISSUE","TX ISSUE",
U977="BSS Hardware Issue","RAN ISSUE",
U977="Sites strategiques, MLL, Pylone, etc.","ENVTECH",
U977="AKTIVCO DEFAUT GE &amp; POWER Cabinet","POWER ISSUE",
U977="AKTIVCO Coupure ENEO &amp; Baisse de tension","POWER ISSUE",
U977="Coupure ENEO &amp; Baisse de tension","POWER ISSUE",
U977="Defaut GE &amp; POWER Cabinet","POWER ISSUE",
U977="Sharing","POWER ISSUE",
U977="Sites strategiques &amp; DataCenter","POWER ISSUE",
U977="Exclu","Exclu",
U977="SAT","TX ISSUE",
U977="SPARE-ISSUE","SPARE-ISSUE",
U977="Fiber CAmtel","TX ISSUE",
U977="Fiber AOF","TX ISSUE",
U977="Projet OCM (HUAWEI)","TRAVAUX-HUAWEI",
U977="Projet OCM (NOKIA)","TRAVAUX -NOKIA",
U977="ACCESS-ISSUE","ACCESS-ISSUE",
U977="Projet OCM (ZTE, NOKIA, autres projets)","TRAVAUX OCM",
U977="No root CAuse","No root cause",
U977="ODU HS","TX ISSUE",
U977="IP &amp; VLAN","TX ISSUE",
U977="Warehouse HUAWEI","SPARE-ISSUE",
U977="SPARE-HS","SPARE-ISSUE",
U977="Power Telco","RAN ISSUE",U977="no impacts","no impacts"
),"")</f>
        <v>No root cause</v>
      </c>
      <c r="U977" s="68" t="s">
        <v>5691</v>
      </c>
      <c r="V977" s="41" t="str" cm="1">
        <f t="array" ref="V977">IFERROR(_xlfn.IFS(
U977="MPR ISSUE","ACTIVE",
U977="BSS Hardware Issue","ACTIVE",
U977="Sites strategiques, MLL, Pylone, etc.","PASSIVE",
U977="AKTIVCO DEFAUT GE &amp; POWER Cabinet","PASSIVE",
U977="AKTIVCO Coupure ENEO &amp; Baisse de tension","PASSIVE",
U977="Coupure ENEO &amp; Baisse de tension","PASSIVE",
U977="Defaut GE &amp; POWER Cabinet","PASSIVE",
U977="Sharing","PASSIVE",
U977="Sites strategiques &amp; DataCenter","PASSIVE",
U977="Exclu","Exclu",
U977="SAT","ACTIVE",
U977="SPARE-ISSUE","SPARE-ISSUE",
U977="Fiber CAmtel","ACTIVE",
U977="Fiber AOF","ACTIVE",
U977="Projet OCM (HUAWEI)","PLANNED WORKS",
U977="Projet OCM (NOKIA)","PLANNED WORKS",
U977="ACCESS-ISSUE","ACCESS-ISSUE",
U977="Projet OCM (ZTE, NOKIA, autres projets)","PLANNED WORKS",
U977="No root CAuse","No root cause",
U977="ODU HS","ACTIVE",
U977="IP &amp; VLAN","ACTIVE",
U977="Warehouse HUAWEI","SPARE-ISSUE",
U977="SPARE-HS","SPARE-ISSUE",
U977="Power Telco","ACTIVE", U977="no impacts","no impacts"
),"")</f>
        <v>No root cause</v>
      </c>
      <c r="W977" s="113"/>
      <c r="X977" s="113"/>
      <c r="Y977" s="113"/>
      <c r="Z977" s="113"/>
      <c r="AA977" s="113"/>
      <c r="AB977" s="17" t="s">
        <v>5465</v>
      </c>
      <c r="AC977" s="17" t="str">
        <f>_xlfn.XLOOKUP(B977,'INCIDENT-04-27-2026'!E:E,'INCIDENT-04-27-2026'!F:F,"")</f>
        <v/>
      </c>
      <c r="AD977" s="9"/>
      <c r="AE977" s="7" t="s">
        <v>5465</v>
      </c>
      <c r="AF977" s="6" t="str">
        <f>_xlfn.XLOOKUP(B977,'[13]Input_27-04'!$B:$B,'[13]Input_27-04'!$M:$M,"")</f>
        <v/>
      </c>
      <c r="AG977" s="7"/>
      <c r="AH977" s="3"/>
      <c r="AI977" s="18" t="str">
        <f>_xlfn.XLOOKUP(B977,'[3]Cells Huawei 27042026 10h'!$B:$B,'[3]Cells Huawei 27042026 10h'!$T:$T,"")</f>
        <v/>
      </c>
      <c r="AJ977" s="18" t="str">
        <f>_xlfn.XLOOKUP(B977,'[3]Cells Huawei 27042026 15h'!$B:$B,'[3]Cells Huawei 27042026 15h'!$T:$T,"")</f>
        <v/>
      </c>
      <c r="AK977" s="18" t="str">
        <f>_xlfn.XLOOKUP(B977,'[4]cells down 27042026 11h28'!$B:$B,'[4]cells down 27042026 11h28'!$R:$R,"")</f>
        <v/>
      </c>
      <c r="AL977" s="18" t="str">
        <f>_xlfn.XLOOKUP(B977,'[4]cells down 27042026 18h01'!$B:$B,'[4]cells down 27042026 18h01'!$R:$R,"")</f>
        <v/>
      </c>
      <c r="AM977" s="18" t="str">
        <f>_xlfn.XLOOKUP(B977,'[5]cell downs 27042026 11h'!$B:$B,'[5]cell downs 27042026 11h'!$R:$R,"")</f>
        <v/>
      </c>
      <c r="AN977" s="18" t="str">
        <f>_xlfn.XLOOKUP(B977,'[5]cell downs 27042026 17h40'!$B:$B,'[5]cell downs 27042026 17h40'!$R:$R,"")</f>
        <v/>
      </c>
      <c r="AO977" s="18" t="str">
        <f>_xlfn.XLOOKUP(B977,'[6]ALL SITES DOWN'!$D:$D,'[6]ALL SITES DOWN'!$J:$J,"")</f>
        <v/>
      </c>
      <c r="AP977" s="18" t="str">
        <f>_xlfn.XLOOKUP(B977,'[7]ALL SITES DOWN'!$D:$D,'[7]ALL SITES DOWN'!$J:$J,"")</f>
        <v/>
      </c>
      <c r="AQ977" s="9" t="str">
        <f>_xlfn.XLOOKUP(B977,[8]sheet1!$AC:$AC,[8]sheet1!$AF:$AF,"")</f>
        <v/>
      </c>
      <c r="AR977" s="14"/>
      <c r="AS977" s="14" t="s">
        <v>5465</v>
      </c>
      <c r="AT977" s="14" t="str">
        <f>_xlfn.XLOOKUP(B977,'[9]cell downs 18042026 17h'!$B:$B,'[9]cell downs 18042026 17h'!$B:$B,"")</f>
        <v/>
      </c>
      <c r="AU977" s="14" t="str">
        <f>_xlfn.XLOOKUP(B977,'[10]Cells Huawei 19042026 15h'!$B:$B,'[10]Cells Huawei 19042026 15h'!$B:$B,"")</f>
        <v/>
      </c>
      <c r="AV977" s="9" t="str">
        <f>_xlfn.XLOOKUP(B977,'[11]cells down 19042026 9H40'!$B:$B,'[11]cells down 19042026 9H40'!$B:$B,"")</f>
        <v/>
      </c>
    </row>
    <row r="978" spans="1:48" hidden="1" x14ac:dyDescent="0.3">
      <c r="A978" s="1" t="s">
        <v>4652</v>
      </c>
      <c r="B978" s="8" t="s">
        <v>4653</v>
      </c>
      <c r="C978" s="3" t="str">
        <f>_xlfn.XLOOKUP(B978,'[1]daily break down'!$D:$D,'[1]daily break down'!$E:$E,"")</f>
        <v>Yaounde</v>
      </c>
      <c r="D978" s="1" t="s">
        <v>11</v>
      </c>
      <c r="E978" s="1" t="s">
        <v>12</v>
      </c>
      <c r="F978" s="3" t="s">
        <v>37</v>
      </c>
      <c r="G978" s="1" t="s">
        <v>38</v>
      </c>
      <c r="H978" s="29" t="str">
        <f>_xlfn.XLOOKUP(B978,[2]CALCULATION!$B:$B,[2]CALCULATION!$H:$H,"")</f>
        <v>ZTE</v>
      </c>
      <c r="I978" s="26">
        <v>0</v>
      </c>
      <c r="J978" s="26">
        <v>0</v>
      </c>
      <c r="K978" s="26">
        <v>2.216079821249711</v>
      </c>
      <c r="L978" s="26">
        <v>0</v>
      </c>
      <c r="M978" s="26">
        <v>0</v>
      </c>
      <c r="N978" s="26">
        <v>0</v>
      </c>
      <c r="O978" s="26">
        <v>0</v>
      </c>
      <c r="P978" s="114" t="s">
        <v>6364</v>
      </c>
      <c r="Q978" s="42" t="s">
        <v>5538</v>
      </c>
      <c r="R978" s="42"/>
      <c r="S978" s="41" t="str" cm="1">
        <f t="array" ref="S978">IFERROR(_xlfn.IFS(
U978="MPR ISSUE","PDH",
U978="BSS Hardware Issue","BSS",
U978="Sites strategiques, MLL, Pylone, etc.","ENVTECH",
U978="AKTIVCO DEFAUT GE &amp; POWER Cabinet","AKTIVCO",
U978="AKTIVCO Coupure ENEO &amp; Baisse de tension","AKTIVCO GRID ONLY",
U978="Coupure ENEO &amp; Baisse de tension","IHS GRID ONLY",
U978="Defaut GE &amp; POWER Cabinet","IHS",
U978="Sharing","Partners",
U978="Sites strategiques &amp; DataCenter","SST &amp; DC",
U978="Exclu","Exclu",
U978="SAT","SAT",
U978="SPARE-ISSUE","SPARE-ISSUE",
U978="Fiber CAmtel","TRANS_FO_CAMTEL",
U978="Fiber AOF","Fiber AOF",
U978="Projet OCM (HUAWEI)","TRAVAUX-HUAWEI",
U978="Projet OCM (NOKIA)","TRAVAUX-NOKIA",
U978="ACCESS-ISSUE","ACCESS-ISSUE",
U978="Projet OCM (ZTE, NOKIA, autres projets)","TRAVAUX OCM",
U978="No root CAuse","No root cause",
U978="ODU HS","PDH",
U978="IP &amp; VLAN","PDH",
U978="Warehouse HUAWEI","SPARE-ISSUE",
U978="SPARE-HS","SPARE-ISSUE",
U978="Power Telco","BSS",U978="no impacts","no impacts"
),"")</f>
        <v>No root cause</v>
      </c>
      <c r="T978" s="41" t="str" cm="1">
        <f t="array" ref="T978">IFERROR(_xlfn.IFS(
U978="MPR ISSUE","TX ISSUE",
U978="BSS Hardware Issue","RAN ISSUE",
U978="Sites strategiques, MLL, Pylone, etc.","ENVTECH",
U978="AKTIVCO DEFAUT GE &amp; POWER Cabinet","POWER ISSUE",
U978="AKTIVCO Coupure ENEO &amp; Baisse de tension","POWER ISSUE",
U978="Coupure ENEO &amp; Baisse de tension","POWER ISSUE",
U978="Defaut GE &amp; POWER Cabinet","POWER ISSUE",
U978="Sharing","POWER ISSUE",
U978="Sites strategiques &amp; DataCenter","POWER ISSUE",
U978="Exclu","Exclu",
U978="SAT","TX ISSUE",
U978="SPARE-ISSUE","SPARE-ISSUE",
U978="Fiber CAmtel","TX ISSUE",
U978="Fiber AOF","TX ISSUE",
U978="Projet OCM (HUAWEI)","TRAVAUX-HUAWEI",
U978="Projet OCM (NOKIA)","TRAVAUX -NOKIA",
U978="ACCESS-ISSUE","ACCESS-ISSUE",
U978="Projet OCM (ZTE, NOKIA, autres projets)","TRAVAUX OCM",
U978="No root CAuse","No root cause",
U978="ODU HS","TX ISSUE",
U978="IP &amp; VLAN","TX ISSUE",
U978="Warehouse HUAWEI","SPARE-ISSUE",
U978="SPARE-HS","SPARE-ISSUE",
U978="Power Telco","RAN ISSUE",U978="no impacts","no impacts"
),"")</f>
        <v>No root cause</v>
      </c>
      <c r="U978" s="68" t="s">
        <v>5691</v>
      </c>
      <c r="V978" s="41" t="str" cm="1">
        <f t="array" ref="V978">IFERROR(_xlfn.IFS(
U978="MPR ISSUE","ACTIVE",
U978="BSS Hardware Issue","ACTIVE",
U978="Sites strategiques, MLL, Pylone, etc.","PASSIVE",
U978="AKTIVCO DEFAUT GE &amp; POWER Cabinet","PASSIVE",
U978="AKTIVCO Coupure ENEO &amp; Baisse de tension","PASSIVE",
U978="Coupure ENEO &amp; Baisse de tension","PASSIVE",
U978="Defaut GE &amp; POWER Cabinet","PASSIVE",
U978="Sharing","PASSIVE",
U978="Sites strategiques &amp; DataCenter","PASSIVE",
U978="Exclu","Exclu",
U978="SAT","ACTIVE",
U978="SPARE-ISSUE","SPARE-ISSUE",
U978="Fiber CAmtel","ACTIVE",
U978="Fiber AOF","ACTIVE",
U978="Projet OCM (HUAWEI)","PLANNED WORKS",
U978="Projet OCM (NOKIA)","PLANNED WORKS",
U978="ACCESS-ISSUE","ACCESS-ISSUE",
U978="Projet OCM (ZTE, NOKIA, autres projets)","PLANNED WORKS",
U978="No root CAuse","No root cause",
U978="ODU HS","ACTIVE",
U978="IP &amp; VLAN","ACTIVE",
U978="Warehouse HUAWEI","SPARE-ISSUE",
U978="SPARE-HS","SPARE-ISSUE",
U978="Power Telco","ACTIVE", U978="no impacts","no impacts"
),"")</f>
        <v>No root cause</v>
      </c>
      <c r="W978" s="113"/>
      <c r="X978" s="113"/>
      <c r="Y978" s="113"/>
      <c r="Z978" s="113"/>
      <c r="AA978" s="113"/>
      <c r="AB978" s="17" t="s">
        <v>5465</v>
      </c>
      <c r="AC978" s="17" t="str">
        <f>_xlfn.XLOOKUP(B978,'INCIDENT-04-27-2026'!E:E,'INCIDENT-04-27-2026'!F:F,"")</f>
        <v/>
      </c>
      <c r="AD978" s="9"/>
      <c r="AE978" s="7" t="s">
        <v>5465</v>
      </c>
      <c r="AF978" s="6" t="str">
        <f>_xlfn.XLOOKUP(B978,'[13]Input_27-04'!$B:$B,'[13]Input_27-04'!$M:$M,"")</f>
        <v/>
      </c>
      <c r="AG978" s="7"/>
      <c r="AH978" s="3"/>
      <c r="AI978" s="18" t="str">
        <f>_xlfn.XLOOKUP(B978,'[3]Cells Huawei 27042026 10h'!$B:$B,'[3]Cells Huawei 27042026 10h'!$T:$T,"")</f>
        <v/>
      </c>
      <c r="AJ978" s="18" t="str">
        <f>_xlfn.XLOOKUP(B978,'[3]Cells Huawei 27042026 15h'!$B:$B,'[3]Cells Huawei 27042026 15h'!$T:$T,"")</f>
        <v/>
      </c>
      <c r="AK978" s="18" t="str">
        <f>_xlfn.XLOOKUP(B978,'[4]cells down 27042026 11h28'!$B:$B,'[4]cells down 27042026 11h28'!$R:$R,"")</f>
        <v/>
      </c>
      <c r="AL978" s="18" t="str">
        <f>_xlfn.XLOOKUP(B978,'[4]cells down 27042026 18h01'!$B:$B,'[4]cells down 27042026 18h01'!$R:$R,"")</f>
        <v/>
      </c>
      <c r="AM978" s="18" t="str">
        <f>_xlfn.XLOOKUP(B978,'[5]cell downs 27042026 11h'!$B:$B,'[5]cell downs 27042026 11h'!$R:$R,"")</f>
        <v/>
      </c>
      <c r="AN978" s="18" t="str">
        <f>_xlfn.XLOOKUP(B978,'[5]cell downs 27042026 17h40'!$B:$B,'[5]cell downs 27042026 17h40'!$R:$R,"")</f>
        <v/>
      </c>
      <c r="AO978" s="18" t="str">
        <f>_xlfn.XLOOKUP(B978,'[6]ALL SITES DOWN'!$D:$D,'[6]ALL SITES DOWN'!$J:$J,"")</f>
        <v/>
      </c>
      <c r="AP978" s="18" t="str">
        <f>_xlfn.XLOOKUP(B978,'[7]ALL SITES DOWN'!$D:$D,'[7]ALL SITES DOWN'!$J:$J,"")</f>
        <v/>
      </c>
      <c r="AQ978" s="9" t="str">
        <f>_xlfn.XLOOKUP(B978,[8]sheet1!$AC:$AC,[8]sheet1!$AF:$AF,"")</f>
        <v/>
      </c>
      <c r="AR978" s="14"/>
      <c r="AS978" s="14" t="s">
        <v>5465</v>
      </c>
      <c r="AT978" s="14" t="str">
        <f>_xlfn.XLOOKUP(B978,'[9]cell downs 18042026 17h'!$B:$B,'[9]cell downs 18042026 17h'!$B:$B,"")</f>
        <v/>
      </c>
      <c r="AU978" s="14" t="str">
        <f>_xlfn.XLOOKUP(B978,'[10]Cells Huawei 19042026 15h'!$B:$B,'[10]Cells Huawei 19042026 15h'!$B:$B,"")</f>
        <v/>
      </c>
      <c r="AV978" s="9" t="str">
        <f>_xlfn.XLOOKUP(B978,'[11]cells down 19042026 9H40'!$B:$B,'[11]cells down 19042026 9H40'!$B:$B,"")</f>
        <v/>
      </c>
    </row>
    <row r="979" spans="1:48" hidden="1" x14ac:dyDescent="0.3">
      <c r="A979" s="1" t="s">
        <v>1910</v>
      </c>
      <c r="B979" s="8" t="s">
        <v>1911</v>
      </c>
      <c r="C979" s="3" t="str">
        <f>_xlfn.XLOOKUP(B979,'[1]daily break down'!$D:$D,'[1]daily break down'!$E:$E,"")</f>
        <v>Yaounde</v>
      </c>
      <c r="D979" s="1" t="s">
        <v>21</v>
      </c>
      <c r="E979" s="1" t="s">
        <v>36</v>
      </c>
      <c r="F979" s="3" t="s">
        <v>37</v>
      </c>
      <c r="G979" s="1" t="s">
        <v>38</v>
      </c>
      <c r="H979" s="29" t="str">
        <f>_xlfn.XLOOKUP(B979,[2]CALCULATION!$B:$B,[2]CALCULATION!$H:$H,"")</f>
        <v>ZTE</v>
      </c>
      <c r="I979" s="26">
        <v>0.35994755060168376</v>
      </c>
      <c r="J979" s="26">
        <v>0</v>
      </c>
      <c r="K979" s="26">
        <v>2.1848327640376333</v>
      </c>
      <c r="L979" s="26">
        <v>0</v>
      </c>
      <c r="M979" s="26">
        <v>1.0569424112455164</v>
      </c>
      <c r="N979" s="26">
        <v>0</v>
      </c>
      <c r="O979" s="26">
        <v>0</v>
      </c>
      <c r="P979" s="114" t="s">
        <v>6364</v>
      </c>
      <c r="Q979" s="42" t="s">
        <v>5538</v>
      </c>
      <c r="R979" s="42"/>
      <c r="S979" s="41" t="str" cm="1">
        <f t="array" ref="S979">IFERROR(_xlfn.IFS(
U979="MPR ISSUE","PDH",
U979="BSS Hardware Issue","BSS",
U979="Sites strategiques, MLL, Pylone, etc.","ENVTECH",
U979="AKTIVCO DEFAUT GE &amp; POWER Cabinet","AKTIVCO",
U979="AKTIVCO Coupure ENEO &amp; Baisse de tension","AKTIVCO GRID ONLY",
U979="Coupure ENEO &amp; Baisse de tension","IHS GRID ONLY",
U979="Defaut GE &amp; POWER Cabinet","IHS",
U979="Sharing","Partners",
U979="Sites strategiques &amp; DataCenter","SST &amp; DC",
U979="Exclu","Exclu",
U979="SAT","SAT",
U979="SPARE-ISSUE","SPARE-ISSUE",
U979="Fiber CAmtel","TRANS_FO_CAMTEL",
U979="Fiber AOF","Fiber AOF",
U979="Projet OCM (HUAWEI)","TRAVAUX-HUAWEI",
U979="Projet OCM (NOKIA)","TRAVAUX-NOKIA",
U979="ACCESS-ISSUE","ACCESS-ISSUE",
U979="Projet OCM (ZTE, NOKIA, autres projets)","TRAVAUX OCM",
U979="No root CAuse","No root cause",
U979="ODU HS","PDH",
U979="IP &amp; VLAN","PDH",
U979="Warehouse HUAWEI","SPARE-ISSUE",
U979="SPARE-HS","SPARE-ISSUE",
U979="Power Telco","BSS",U979="no impacts","no impacts"
),"")</f>
        <v>No root cause</v>
      </c>
      <c r="T979" s="41" t="str" cm="1">
        <f t="array" ref="T979">IFERROR(_xlfn.IFS(
U979="MPR ISSUE","TX ISSUE",
U979="BSS Hardware Issue","RAN ISSUE",
U979="Sites strategiques, MLL, Pylone, etc.","ENVTECH",
U979="AKTIVCO DEFAUT GE &amp; POWER Cabinet","POWER ISSUE",
U979="AKTIVCO Coupure ENEO &amp; Baisse de tension","POWER ISSUE",
U979="Coupure ENEO &amp; Baisse de tension","POWER ISSUE",
U979="Defaut GE &amp; POWER Cabinet","POWER ISSUE",
U979="Sharing","POWER ISSUE",
U979="Sites strategiques &amp; DataCenter","POWER ISSUE",
U979="Exclu","Exclu",
U979="SAT","TX ISSUE",
U979="SPARE-ISSUE","SPARE-ISSUE",
U979="Fiber CAmtel","TX ISSUE",
U979="Fiber AOF","TX ISSUE",
U979="Projet OCM (HUAWEI)","TRAVAUX-HUAWEI",
U979="Projet OCM (NOKIA)","TRAVAUX -NOKIA",
U979="ACCESS-ISSUE","ACCESS-ISSUE",
U979="Projet OCM (ZTE, NOKIA, autres projets)","TRAVAUX OCM",
U979="No root CAuse","No root cause",
U979="ODU HS","TX ISSUE",
U979="IP &amp; VLAN","TX ISSUE",
U979="Warehouse HUAWEI","SPARE-ISSUE",
U979="SPARE-HS","SPARE-ISSUE",
U979="Power Telco","RAN ISSUE",U979="no impacts","no impacts"
),"")</f>
        <v>No root cause</v>
      </c>
      <c r="U979" s="68" t="s">
        <v>5691</v>
      </c>
      <c r="V979" s="41" t="str" cm="1">
        <f t="array" ref="V979">IFERROR(_xlfn.IFS(
U979="MPR ISSUE","ACTIVE",
U979="BSS Hardware Issue","ACTIVE",
U979="Sites strategiques, MLL, Pylone, etc.","PASSIVE",
U979="AKTIVCO DEFAUT GE &amp; POWER Cabinet","PASSIVE",
U979="AKTIVCO Coupure ENEO &amp; Baisse de tension","PASSIVE",
U979="Coupure ENEO &amp; Baisse de tension","PASSIVE",
U979="Defaut GE &amp; POWER Cabinet","PASSIVE",
U979="Sharing","PASSIVE",
U979="Sites strategiques &amp; DataCenter","PASSIVE",
U979="Exclu","Exclu",
U979="SAT","ACTIVE",
U979="SPARE-ISSUE","SPARE-ISSUE",
U979="Fiber CAmtel","ACTIVE",
U979="Fiber AOF","ACTIVE",
U979="Projet OCM (HUAWEI)","PLANNED WORKS",
U979="Projet OCM (NOKIA)","PLANNED WORKS",
U979="ACCESS-ISSUE","ACCESS-ISSUE",
U979="Projet OCM (ZTE, NOKIA, autres projets)","PLANNED WORKS",
U979="No root CAuse","No root cause",
U979="ODU HS","ACTIVE",
U979="IP &amp; VLAN","ACTIVE",
U979="Warehouse HUAWEI","SPARE-ISSUE",
U979="SPARE-HS","SPARE-ISSUE",
U979="Power Telco","ACTIVE", U979="no impacts","no impacts"
),"")</f>
        <v>No root cause</v>
      </c>
      <c r="W979" s="113"/>
      <c r="X979" s="113"/>
      <c r="Y979" s="113"/>
      <c r="Z979" s="113"/>
      <c r="AA979" s="113"/>
      <c r="AB979" s="17" t="s">
        <v>5465</v>
      </c>
      <c r="AC979" s="17" t="str">
        <f>_xlfn.XLOOKUP(B979,'INCIDENT-04-27-2026'!E:E,'INCIDENT-04-27-2026'!F:F,"")</f>
        <v/>
      </c>
      <c r="AD979" s="9"/>
      <c r="AE979" s="7" t="s">
        <v>5465</v>
      </c>
      <c r="AF979" s="6" t="str">
        <f>_xlfn.XLOOKUP(B979,'[13]Input_27-04'!$B:$B,'[13]Input_27-04'!$M:$M,"")</f>
        <v/>
      </c>
      <c r="AG979" s="7"/>
      <c r="AH979" s="3"/>
      <c r="AI979" s="18" t="str">
        <f>_xlfn.XLOOKUP(B979,'[3]Cells Huawei 27042026 10h'!$B:$B,'[3]Cells Huawei 27042026 10h'!$T:$T,"")</f>
        <v/>
      </c>
      <c r="AJ979" s="18" t="str">
        <f>_xlfn.XLOOKUP(B979,'[3]Cells Huawei 27042026 15h'!$B:$B,'[3]Cells Huawei 27042026 15h'!$T:$T,"")</f>
        <v/>
      </c>
      <c r="AK979" s="18" t="str">
        <f>_xlfn.XLOOKUP(B979,'[4]cells down 27042026 11h28'!$B:$B,'[4]cells down 27042026 11h28'!$R:$R,"")</f>
        <v/>
      </c>
      <c r="AL979" s="18" t="str">
        <f>_xlfn.XLOOKUP(B979,'[4]cells down 27042026 18h01'!$B:$B,'[4]cells down 27042026 18h01'!$R:$R,"")</f>
        <v/>
      </c>
      <c r="AM979" s="18" t="str">
        <f>_xlfn.XLOOKUP(B979,'[5]cell downs 27042026 11h'!$B:$B,'[5]cell downs 27042026 11h'!$R:$R,"")</f>
        <v/>
      </c>
      <c r="AN979" s="18" t="str">
        <f>_xlfn.XLOOKUP(B979,'[5]cell downs 27042026 17h40'!$B:$B,'[5]cell downs 27042026 17h40'!$R:$R,"")</f>
        <v/>
      </c>
      <c r="AO979" s="18" t="str">
        <f>_xlfn.XLOOKUP(B979,'[6]ALL SITES DOWN'!$D:$D,'[6]ALL SITES DOWN'!$J:$J,"")</f>
        <v/>
      </c>
      <c r="AP979" s="18" t="str">
        <f>_xlfn.XLOOKUP(B979,'[7]ALL SITES DOWN'!$D:$D,'[7]ALL SITES DOWN'!$J:$J,"")</f>
        <v/>
      </c>
      <c r="AQ979" s="9" t="str">
        <f>_xlfn.XLOOKUP(B979,[8]sheet1!$AC:$AC,[8]sheet1!$AF:$AF,"")</f>
        <v/>
      </c>
      <c r="AR979" s="14"/>
      <c r="AS979" s="14" t="s">
        <v>5465</v>
      </c>
      <c r="AT979" s="14" t="str">
        <f>_xlfn.XLOOKUP(B979,'[9]cell downs 18042026 17h'!$B:$B,'[9]cell downs 18042026 17h'!$B:$B,"")</f>
        <v/>
      </c>
      <c r="AU979" s="14" t="str">
        <f>_xlfn.XLOOKUP(B979,'[10]Cells Huawei 19042026 15h'!$B:$B,'[10]Cells Huawei 19042026 15h'!$B:$B,"")</f>
        <v/>
      </c>
      <c r="AV979" s="9" t="str">
        <f>_xlfn.XLOOKUP(B979,'[11]cells down 19042026 9H40'!$B:$B,'[11]cells down 19042026 9H40'!$B:$B,"")</f>
        <v/>
      </c>
    </row>
    <row r="980" spans="1:48" hidden="1" x14ac:dyDescent="0.3">
      <c r="A980" s="1" t="s">
        <v>130</v>
      </c>
      <c r="B980" s="8" t="s">
        <v>131</v>
      </c>
      <c r="C980" s="3" t="str">
        <f>_xlfn.XLOOKUP(B980,'[1]daily break down'!$D:$D,'[1]daily break down'!$E:$E,"")</f>
        <v>Douala</v>
      </c>
      <c r="D980" s="1" t="s">
        <v>11</v>
      </c>
      <c r="E980" s="1" t="s">
        <v>12</v>
      </c>
      <c r="F980" s="3" t="s">
        <v>31</v>
      </c>
      <c r="G980" s="1" t="s">
        <v>32</v>
      </c>
      <c r="H980" s="29" t="str">
        <f>_xlfn.XLOOKUP(B980,[2]CALCULATION!$B:$B,[2]CALCULATION!$H:$H,"")</f>
        <v>ZTE</v>
      </c>
      <c r="I980" s="26">
        <v>0</v>
      </c>
      <c r="J980" s="26">
        <v>10.849220821098468</v>
      </c>
      <c r="K980" s="26">
        <v>2.0400832684136478</v>
      </c>
      <c r="L980" s="26">
        <v>1.1481153316040462</v>
      </c>
      <c r="M980" s="26">
        <v>0</v>
      </c>
      <c r="N980" s="26">
        <v>0</v>
      </c>
      <c r="O980" s="26">
        <v>0</v>
      </c>
      <c r="P980" s="114" t="s">
        <v>6364</v>
      </c>
      <c r="Q980" s="42" t="s">
        <v>5538</v>
      </c>
      <c r="R980" s="42"/>
      <c r="S980" s="41" t="str" cm="1">
        <f t="array" ref="S980">IFERROR(_xlfn.IFS(
U980="MPR ISSUE","PDH",
U980="BSS Hardware Issue","BSS",
U980="Sites strategiques, MLL, Pylone, etc.","ENVTECH",
U980="AKTIVCO DEFAUT GE &amp; POWER Cabinet","AKTIVCO",
U980="AKTIVCO Coupure ENEO &amp; Baisse de tension","AKTIVCO GRID ONLY",
U980="Coupure ENEO &amp; Baisse de tension","IHS GRID ONLY",
U980="Defaut GE &amp; POWER Cabinet","IHS",
U980="Sharing","Partners",
U980="Sites strategiques &amp; DataCenter","SST &amp; DC",
U980="Exclu","Exclu",
U980="SAT","SAT",
U980="SPARE-ISSUE","SPARE-ISSUE",
U980="Fiber CAmtel","TRANS_FO_CAMTEL",
U980="Fiber AOF","Fiber AOF",
U980="Projet OCM (HUAWEI)","TRAVAUX-HUAWEI",
U980="Projet OCM (NOKIA)","TRAVAUX-NOKIA",
U980="ACCESS-ISSUE","ACCESS-ISSUE",
U980="Projet OCM (ZTE, NOKIA, autres projets)","TRAVAUX OCM",
U980="No root CAuse","No root cause",
U980="ODU HS","PDH",
U980="IP &amp; VLAN","PDH",
U980="Warehouse HUAWEI","SPARE-ISSUE",
U980="SPARE-HS","SPARE-ISSUE",
U980="Power Telco","BSS",U980="no impacts","no impacts"
),"")</f>
        <v>No root cause</v>
      </c>
      <c r="T980" s="41" t="str" cm="1">
        <f t="array" ref="T980">IFERROR(_xlfn.IFS(
U980="MPR ISSUE","TX ISSUE",
U980="BSS Hardware Issue","RAN ISSUE",
U980="Sites strategiques, MLL, Pylone, etc.","ENVTECH",
U980="AKTIVCO DEFAUT GE &amp; POWER Cabinet","POWER ISSUE",
U980="AKTIVCO Coupure ENEO &amp; Baisse de tension","POWER ISSUE",
U980="Coupure ENEO &amp; Baisse de tension","POWER ISSUE",
U980="Defaut GE &amp; POWER Cabinet","POWER ISSUE",
U980="Sharing","POWER ISSUE",
U980="Sites strategiques &amp; DataCenter","POWER ISSUE",
U980="Exclu","Exclu",
U980="SAT","TX ISSUE",
U980="SPARE-ISSUE","SPARE-ISSUE",
U980="Fiber CAmtel","TX ISSUE",
U980="Fiber AOF","TX ISSUE",
U980="Projet OCM (HUAWEI)","TRAVAUX-HUAWEI",
U980="Projet OCM (NOKIA)","TRAVAUX -NOKIA",
U980="ACCESS-ISSUE","ACCESS-ISSUE",
U980="Projet OCM (ZTE, NOKIA, autres projets)","TRAVAUX OCM",
U980="No root CAuse","No root cause",
U980="ODU HS","TX ISSUE",
U980="IP &amp; VLAN","TX ISSUE",
U980="Warehouse HUAWEI","SPARE-ISSUE",
U980="SPARE-HS","SPARE-ISSUE",
U980="Power Telco","RAN ISSUE",U980="no impacts","no impacts"
),"")</f>
        <v>No root cause</v>
      </c>
      <c r="U980" s="68" t="s">
        <v>5691</v>
      </c>
      <c r="V980" s="41" t="str" cm="1">
        <f t="array" ref="V980">IFERROR(_xlfn.IFS(
U980="MPR ISSUE","ACTIVE",
U980="BSS Hardware Issue","ACTIVE",
U980="Sites strategiques, MLL, Pylone, etc.","PASSIVE",
U980="AKTIVCO DEFAUT GE &amp; POWER Cabinet","PASSIVE",
U980="AKTIVCO Coupure ENEO &amp; Baisse de tension","PASSIVE",
U980="Coupure ENEO &amp; Baisse de tension","PASSIVE",
U980="Defaut GE &amp; POWER Cabinet","PASSIVE",
U980="Sharing","PASSIVE",
U980="Sites strategiques &amp; DataCenter","PASSIVE",
U980="Exclu","Exclu",
U980="SAT","ACTIVE",
U980="SPARE-ISSUE","SPARE-ISSUE",
U980="Fiber CAmtel","ACTIVE",
U980="Fiber AOF","ACTIVE",
U980="Projet OCM (HUAWEI)","PLANNED WORKS",
U980="Projet OCM (NOKIA)","PLANNED WORKS",
U980="ACCESS-ISSUE","ACCESS-ISSUE",
U980="Projet OCM (ZTE, NOKIA, autres projets)","PLANNED WORKS",
U980="No root CAuse","No root cause",
U980="ODU HS","ACTIVE",
U980="IP &amp; VLAN","ACTIVE",
U980="Warehouse HUAWEI","SPARE-ISSUE",
U980="SPARE-HS","SPARE-ISSUE",
U980="Power Telco","ACTIVE", U980="no impacts","no impacts"
),"")</f>
        <v>No root cause</v>
      </c>
      <c r="W980" s="113"/>
      <c r="X980" s="113"/>
      <c r="Y980" s="113"/>
      <c r="Z980" s="113"/>
      <c r="AA980" s="113"/>
      <c r="AB980" s="17" t="s">
        <v>5465</v>
      </c>
      <c r="AC980" s="17" t="str">
        <f>_xlfn.XLOOKUP(B980,'INCIDENT-04-27-2026'!E:E,'INCIDENT-04-27-2026'!F:F,"")</f>
        <v/>
      </c>
      <c r="AD980" s="9"/>
      <c r="AE980" s="7" t="s">
        <v>5465</v>
      </c>
      <c r="AF980" s="6" t="str">
        <f>_xlfn.XLOOKUP(B980,'[13]Input_27-04'!$B:$B,'[13]Input_27-04'!$M:$M,"")</f>
        <v/>
      </c>
      <c r="AG980" s="7"/>
      <c r="AH980" s="3"/>
      <c r="AI980" s="18" t="str">
        <f>_xlfn.XLOOKUP(B980,'[3]Cells Huawei 27042026 10h'!$B:$B,'[3]Cells Huawei 27042026 10h'!$T:$T,"")</f>
        <v/>
      </c>
      <c r="AJ980" s="18" t="str">
        <f>_xlfn.XLOOKUP(B980,'[3]Cells Huawei 27042026 15h'!$B:$B,'[3]Cells Huawei 27042026 15h'!$T:$T,"")</f>
        <v/>
      </c>
      <c r="AK980" s="18" t="str">
        <f>_xlfn.XLOOKUP(B980,'[4]cells down 27042026 11h28'!$B:$B,'[4]cells down 27042026 11h28'!$R:$R,"")</f>
        <v/>
      </c>
      <c r="AL980" s="18" t="str">
        <f>_xlfn.XLOOKUP(B980,'[4]cells down 27042026 18h01'!$B:$B,'[4]cells down 27042026 18h01'!$R:$R,"")</f>
        <v/>
      </c>
      <c r="AM980" s="18" t="str">
        <f>_xlfn.XLOOKUP(B980,'[5]cell downs 27042026 11h'!$B:$B,'[5]cell downs 27042026 11h'!$R:$R,"")</f>
        <v/>
      </c>
      <c r="AN980" s="18" t="str">
        <f>_xlfn.XLOOKUP(B980,'[5]cell downs 27042026 17h40'!$B:$B,'[5]cell downs 27042026 17h40'!$R:$R,"")</f>
        <v/>
      </c>
      <c r="AO980" s="18" t="str">
        <f>_xlfn.XLOOKUP(B980,'[6]ALL SITES DOWN'!$D:$D,'[6]ALL SITES DOWN'!$J:$J,"")</f>
        <v/>
      </c>
      <c r="AP980" s="18" t="str">
        <f>_xlfn.XLOOKUP(B980,'[7]ALL SITES DOWN'!$D:$D,'[7]ALL SITES DOWN'!$J:$J,"")</f>
        <v/>
      </c>
      <c r="AQ980" s="9" t="str">
        <f>_xlfn.XLOOKUP(B980,[8]sheet1!$AC:$AC,[8]sheet1!$AF:$AF,"")</f>
        <v/>
      </c>
      <c r="AR980" s="14"/>
      <c r="AS980" s="14" t="s">
        <v>5465</v>
      </c>
      <c r="AT980" s="14" t="str">
        <f>_xlfn.XLOOKUP(B980,'[9]cell downs 18042026 17h'!$B:$B,'[9]cell downs 18042026 17h'!$B:$B,"")</f>
        <v/>
      </c>
      <c r="AU980" s="14" t="str">
        <f>_xlfn.XLOOKUP(B980,'[10]Cells Huawei 19042026 15h'!$B:$B,'[10]Cells Huawei 19042026 15h'!$B:$B,"")</f>
        <v/>
      </c>
      <c r="AV980" s="9" t="str">
        <f>_xlfn.XLOOKUP(B980,'[11]cells down 19042026 9H40'!$B:$B,'[11]cells down 19042026 9H40'!$B:$B,"")</f>
        <v/>
      </c>
    </row>
    <row r="981" spans="1:48" hidden="1" x14ac:dyDescent="0.3">
      <c r="A981" s="1" t="s">
        <v>3048</v>
      </c>
      <c r="B981" s="8" t="s">
        <v>3049</v>
      </c>
      <c r="C981" s="3" t="str">
        <f>_xlfn.XLOOKUP(B981,'[1]daily break down'!$D:$D,'[1]daily break down'!$E:$E,"")</f>
        <v>LITTORAL</v>
      </c>
      <c r="D981" s="1" t="s">
        <v>357</v>
      </c>
      <c r="E981" s="1" t="s">
        <v>988</v>
      </c>
      <c r="F981" s="3" t="s">
        <v>31</v>
      </c>
      <c r="G981" s="1" t="s">
        <v>3048</v>
      </c>
      <c r="H981" s="28" t="str">
        <f>_xlfn.XLOOKUP(B981,[2]CALCULATION!$B:$B,[2]CALCULATION!$H:$H,"")</f>
        <v>NOKIA</v>
      </c>
      <c r="I981" s="26">
        <v>0.9911597288537769</v>
      </c>
      <c r="J981" s="26">
        <v>0.96230948569341346</v>
      </c>
      <c r="K981" s="26">
        <v>1.9654613007336634</v>
      </c>
      <c r="L981" s="26">
        <v>0</v>
      </c>
      <c r="M981" s="26">
        <v>0</v>
      </c>
      <c r="N981" s="26">
        <v>0</v>
      </c>
      <c r="O981" s="26">
        <v>0</v>
      </c>
      <c r="P981" s="114" t="s">
        <v>6364</v>
      </c>
      <c r="Q981" s="42" t="s">
        <v>5538</v>
      </c>
      <c r="R981" s="42"/>
      <c r="S981" s="41" t="str" cm="1">
        <f t="array" ref="S981">IFERROR(_xlfn.IFS(
U981="MPR ISSUE","PDH",
U981="BSS Hardware Issue","BSS",
U981="Sites strategiques, MLL, Pylone, etc.","ENVTECH",
U981="AKTIVCO DEFAUT GE &amp; POWER Cabinet","AKTIVCO",
U981="AKTIVCO Coupure ENEO &amp; Baisse de tension","AKTIVCO GRID ONLY",
U981="Coupure ENEO &amp; Baisse de tension","IHS GRID ONLY",
U981="Defaut GE &amp; POWER Cabinet","IHS",
U981="Sharing","Partners",
U981="Sites strategiques &amp; DataCenter","SST &amp; DC",
U981="Exclu","Exclu",
U981="SAT","SAT",
U981="SPARE-ISSUE","SPARE-ISSUE",
U981="Fiber CAmtel","TRANS_FO_CAMTEL",
U981="Fiber AOF","Fiber AOF",
U981="Projet OCM (HUAWEI)","TRAVAUX-HUAWEI",
U981="Projet OCM (NOKIA)","TRAVAUX-NOKIA",
U981="ACCESS-ISSUE","ACCESS-ISSUE",
U981="Projet OCM (ZTE, NOKIA, autres projets)","TRAVAUX OCM",
U981="No root CAuse","No root cause",
U981="ODU HS","PDH",
U981="IP &amp; VLAN","PDH",
U981="Warehouse HUAWEI","SPARE-ISSUE",
U981="SPARE-HS","SPARE-ISSUE",
U981="Power Telco","BSS",U981="no impacts","no impacts"
),"")</f>
        <v>No root cause</v>
      </c>
      <c r="T981" s="41" t="str" cm="1">
        <f t="array" ref="T981">IFERROR(_xlfn.IFS(
U981="MPR ISSUE","TX ISSUE",
U981="BSS Hardware Issue","RAN ISSUE",
U981="Sites strategiques, MLL, Pylone, etc.","ENVTECH",
U981="AKTIVCO DEFAUT GE &amp; POWER Cabinet","POWER ISSUE",
U981="AKTIVCO Coupure ENEO &amp; Baisse de tension","POWER ISSUE",
U981="Coupure ENEO &amp; Baisse de tension","POWER ISSUE",
U981="Defaut GE &amp; POWER Cabinet","POWER ISSUE",
U981="Sharing","POWER ISSUE",
U981="Sites strategiques &amp; DataCenter","POWER ISSUE",
U981="Exclu","Exclu",
U981="SAT","TX ISSUE",
U981="SPARE-ISSUE","SPARE-ISSUE",
U981="Fiber CAmtel","TX ISSUE",
U981="Fiber AOF","TX ISSUE",
U981="Projet OCM (HUAWEI)","TRAVAUX-HUAWEI",
U981="Projet OCM (NOKIA)","TRAVAUX -NOKIA",
U981="ACCESS-ISSUE","ACCESS-ISSUE",
U981="Projet OCM (ZTE, NOKIA, autres projets)","TRAVAUX OCM",
U981="No root CAuse","No root cause",
U981="ODU HS","TX ISSUE",
U981="IP &amp; VLAN","TX ISSUE",
U981="Warehouse HUAWEI","SPARE-ISSUE",
U981="SPARE-HS","SPARE-ISSUE",
U981="Power Telco","RAN ISSUE",U981="no impacts","no impacts"
),"")</f>
        <v>No root cause</v>
      </c>
      <c r="U981" s="68" t="s">
        <v>5691</v>
      </c>
      <c r="V981" s="41" t="str" cm="1">
        <f t="array" ref="V981">IFERROR(_xlfn.IFS(
U981="MPR ISSUE","ACTIVE",
U981="BSS Hardware Issue","ACTIVE",
U981="Sites strategiques, MLL, Pylone, etc.","PASSIVE",
U981="AKTIVCO DEFAUT GE &amp; POWER Cabinet","PASSIVE",
U981="AKTIVCO Coupure ENEO &amp; Baisse de tension","PASSIVE",
U981="Coupure ENEO &amp; Baisse de tension","PASSIVE",
U981="Defaut GE &amp; POWER Cabinet","PASSIVE",
U981="Sharing","PASSIVE",
U981="Sites strategiques &amp; DataCenter","PASSIVE",
U981="Exclu","Exclu",
U981="SAT","ACTIVE",
U981="SPARE-ISSUE","SPARE-ISSUE",
U981="Fiber CAmtel","ACTIVE",
U981="Fiber AOF","ACTIVE",
U981="Projet OCM (HUAWEI)","PLANNED WORKS",
U981="Projet OCM (NOKIA)","PLANNED WORKS",
U981="ACCESS-ISSUE","ACCESS-ISSUE",
U981="Projet OCM (ZTE, NOKIA, autres projets)","PLANNED WORKS",
U981="No root CAuse","No root cause",
U981="ODU HS","ACTIVE",
U981="IP &amp; VLAN","ACTIVE",
U981="Warehouse HUAWEI","SPARE-ISSUE",
U981="SPARE-HS","SPARE-ISSUE",
U981="Power Telco","ACTIVE", U981="no impacts","no impacts"
),"")</f>
        <v>No root cause</v>
      </c>
      <c r="W981" s="113"/>
      <c r="X981" s="113"/>
      <c r="Y981" s="113"/>
      <c r="Z981" s="113"/>
      <c r="AA981" s="113"/>
      <c r="AB981" s="17" t="s">
        <v>5465</v>
      </c>
      <c r="AC981" s="17" t="str">
        <f>_xlfn.XLOOKUP(B981,'INCIDENT-04-27-2026'!E:E,'INCIDENT-04-27-2026'!F:F,"")</f>
        <v/>
      </c>
      <c r="AD981" s="9"/>
      <c r="AE981" s="7" t="s">
        <v>5465</v>
      </c>
      <c r="AF981" s="6" t="str">
        <f>_xlfn.XLOOKUP(B981,'[13]Input_27-04'!$B:$B,'[13]Input_27-04'!$M:$M,"")</f>
        <v/>
      </c>
      <c r="AG981" s="7"/>
      <c r="AH981" s="3"/>
      <c r="AI981" s="18" t="str">
        <f>_xlfn.XLOOKUP(B981,'[3]Cells Huawei 27042026 10h'!$B:$B,'[3]Cells Huawei 27042026 10h'!$T:$T,"")</f>
        <v/>
      </c>
      <c r="AJ981" s="18" t="str">
        <f>_xlfn.XLOOKUP(B981,'[3]Cells Huawei 27042026 15h'!$B:$B,'[3]Cells Huawei 27042026 15h'!$T:$T,"")</f>
        <v/>
      </c>
      <c r="AK981" s="18" t="str">
        <f>_xlfn.XLOOKUP(B981,'[4]cells down 27042026 11h28'!$B:$B,'[4]cells down 27042026 11h28'!$R:$R,"")</f>
        <v/>
      </c>
      <c r="AL981" s="18" t="str">
        <f>_xlfn.XLOOKUP(B981,'[4]cells down 27042026 18h01'!$B:$B,'[4]cells down 27042026 18h01'!$R:$R,"")</f>
        <v/>
      </c>
      <c r="AM981" s="18" t="str">
        <f>_xlfn.XLOOKUP(B981,'[5]cell downs 27042026 11h'!$B:$B,'[5]cell downs 27042026 11h'!$R:$R,"")</f>
        <v/>
      </c>
      <c r="AN981" s="18" t="str">
        <f>_xlfn.XLOOKUP(B981,'[5]cell downs 27042026 17h40'!$B:$B,'[5]cell downs 27042026 17h40'!$R:$R,"")</f>
        <v/>
      </c>
      <c r="AO981" s="18" t="str">
        <f>_xlfn.XLOOKUP(B981,'[6]ALL SITES DOWN'!$D:$D,'[6]ALL SITES DOWN'!$J:$J,"")</f>
        <v/>
      </c>
      <c r="AP981" s="18" t="str">
        <f>_xlfn.XLOOKUP(B981,'[7]ALL SITES DOWN'!$D:$D,'[7]ALL SITES DOWN'!$J:$J,"")</f>
        <v/>
      </c>
      <c r="AQ981" s="9" t="str">
        <f>_xlfn.XLOOKUP(B981,[8]sheet1!$AC:$AC,[8]sheet1!$AF:$AF,"")</f>
        <v/>
      </c>
      <c r="AR981" s="14"/>
      <c r="AS981" s="14" t="s">
        <v>5465</v>
      </c>
      <c r="AT981" s="14" t="str">
        <f>_xlfn.XLOOKUP(B981,'[9]cell downs 18042026 17h'!$B:$B,'[9]cell downs 18042026 17h'!$B:$B,"")</f>
        <v/>
      </c>
      <c r="AU981" s="14" t="str">
        <f>_xlfn.XLOOKUP(B981,'[10]Cells Huawei 19042026 15h'!$B:$B,'[10]Cells Huawei 19042026 15h'!$B:$B,"")</f>
        <v/>
      </c>
      <c r="AV981" s="9" t="str">
        <f>_xlfn.XLOOKUP(B981,'[11]cells down 19042026 9H40'!$B:$B,'[11]cells down 19042026 9H40'!$B:$B,"")</f>
        <v/>
      </c>
    </row>
    <row r="982" spans="1:48" hidden="1" x14ac:dyDescent="0.3">
      <c r="A982" s="3" t="s">
        <v>3050</v>
      </c>
      <c r="B982" s="23" t="s">
        <v>3051</v>
      </c>
      <c r="C982" s="3" t="str">
        <f>_xlfn.XLOOKUP(B982,'[1]daily break down'!$D:$D,'[1]daily break down'!$E:$E,"")</f>
        <v>LITTORAL</v>
      </c>
      <c r="D982" s="3" t="s">
        <v>11</v>
      </c>
      <c r="E982" s="3" t="s">
        <v>96</v>
      </c>
      <c r="F982" s="3" t="s">
        <v>31</v>
      </c>
      <c r="G982" s="3" t="s">
        <v>3052</v>
      </c>
      <c r="H982" s="28" t="str">
        <f>_xlfn.XLOOKUP(B982,[2]CALCULATION!$B:$B,[2]CALCULATION!$H:$H,"")</f>
        <v>NOKIA</v>
      </c>
      <c r="I982" s="26">
        <v>0.99308602053028749</v>
      </c>
      <c r="J982" s="26">
        <v>0.95863545956002971</v>
      </c>
      <c r="K982" s="26">
        <v>1.9642306803297633</v>
      </c>
      <c r="L982" s="26">
        <v>0</v>
      </c>
      <c r="M982" s="26">
        <v>0</v>
      </c>
      <c r="N982" s="26">
        <v>0</v>
      </c>
      <c r="O982" s="26">
        <v>0</v>
      </c>
      <c r="P982" s="114" t="s">
        <v>6364</v>
      </c>
      <c r="Q982" s="42" t="s">
        <v>5538</v>
      </c>
      <c r="R982" s="42"/>
      <c r="S982" s="41" t="str" cm="1">
        <f t="array" ref="S982">IFERROR(_xlfn.IFS(
U982="MPR ISSUE","PDH",
U982="BSS Hardware Issue","BSS",
U982="Sites strategiques, MLL, Pylone, etc.","ENVTECH",
U982="AKTIVCO DEFAUT GE &amp; POWER Cabinet","AKTIVCO",
U982="AKTIVCO Coupure ENEO &amp; Baisse de tension","AKTIVCO GRID ONLY",
U982="Coupure ENEO &amp; Baisse de tension","IHS GRID ONLY",
U982="Defaut GE &amp; POWER Cabinet","IHS",
U982="Sharing","Partners",
U982="Sites strategiques &amp; DataCenter","SST &amp; DC",
U982="Exclu","Exclu",
U982="SAT","SAT",
U982="SPARE-ISSUE","SPARE-ISSUE",
U982="Fiber CAmtel","TRANS_FO_CAMTEL",
U982="Fiber AOF","Fiber AOF",
U982="Projet OCM (HUAWEI)","TRAVAUX-HUAWEI",
U982="Projet OCM (NOKIA)","TRAVAUX-NOKIA",
U982="ACCESS-ISSUE","ACCESS-ISSUE",
U982="Projet OCM (ZTE, NOKIA, autres projets)","TRAVAUX OCM",
U982="No root CAuse","No root cause",
U982="ODU HS","PDH",
U982="IP &amp; VLAN","PDH",
U982="Warehouse HUAWEI","SPARE-ISSUE",
U982="SPARE-HS","SPARE-ISSUE",
U982="Power Telco","BSS",U982="no impacts","no impacts"
),"")</f>
        <v>No root cause</v>
      </c>
      <c r="T982" s="41" t="str" cm="1">
        <f t="array" ref="T982">IFERROR(_xlfn.IFS(
U982="MPR ISSUE","TX ISSUE",
U982="BSS Hardware Issue","RAN ISSUE",
U982="Sites strategiques, MLL, Pylone, etc.","ENVTECH",
U982="AKTIVCO DEFAUT GE &amp; POWER Cabinet","POWER ISSUE",
U982="AKTIVCO Coupure ENEO &amp; Baisse de tension","POWER ISSUE",
U982="Coupure ENEO &amp; Baisse de tension","POWER ISSUE",
U982="Defaut GE &amp; POWER Cabinet","POWER ISSUE",
U982="Sharing","POWER ISSUE",
U982="Sites strategiques &amp; DataCenter","POWER ISSUE",
U982="Exclu","Exclu",
U982="SAT","TX ISSUE",
U982="SPARE-ISSUE","SPARE-ISSUE",
U982="Fiber CAmtel","TX ISSUE",
U982="Fiber AOF","TX ISSUE",
U982="Projet OCM (HUAWEI)","TRAVAUX-HUAWEI",
U982="Projet OCM (NOKIA)","TRAVAUX -NOKIA",
U982="ACCESS-ISSUE","ACCESS-ISSUE",
U982="Projet OCM (ZTE, NOKIA, autres projets)","TRAVAUX OCM",
U982="No root CAuse","No root cause",
U982="ODU HS","TX ISSUE",
U982="IP &amp; VLAN","TX ISSUE",
U982="Warehouse HUAWEI","SPARE-ISSUE",
U982="SPARE-HS","SPARE-ISSUE",
U982="Power Telco","RAN ISSUE",U982="no impacts","no impacts"
),"")</f>
        <v>No root cause</v>
      </c>
      <c r="U982" s="68" t="s">
        <v>5691</v>
      </c>
      <c r="V982" s="41" t="str" cm="1">
        <f t="array" ref="V982">IFERROR(_xlfn.IFS(
U982="MPR ISSUE","ACTIVE",
U982="BSS Hardware Issue","ACTIVE",
U982="Sites strategiques, MLL, Pylone, etc.","PASSIVE",
U982="AKTIVCO DEFAUT GE &amp; POWER Cabinet","PASSIVE",
U982="AKTIVCO Coupure ENEO &amp; Baisse de tension","PASSIVE",
U982="Coupure ENEO &amp; Baisse de tension","PASSIVE",
U982="Defaut GE &amp; POWER Cabinet","PASSIVE",
U982="Sharing","PASSIVE",
U982="Sites strategiques &amp; DataCenter","PASSIVE",
U982="Exclu","Exclu",
U982="SAT","ACTIVE",
U982="SPARE-ISSUE","SPARE-ISSUE",
U982="Fiber CAmtel","ACTIVE",
U982="Fiber AOF","ACTIVE",
U982="Projet OCM (HUAWEI)","PLANNED WORKS",
U982="Projet OCM (NOKIA)","PLANNED WORKS",
U982="ACCESS-ISSUE","ACCESS-ISSUE",
U982="Projet OCM (ZTE, NOKIA, autres projets)","PLANNED WORKS",
U982="No root CAuse","No root cause",
U982="ODU HS","ACTIVE",
U982="IP &amp; VLAN","ACTIVE",
U982="Warehouse HUAWEI","SPARE-ISSUE",
U982="SPARE-HS","SPARE-ISSUE",
U982="Power Telco","ACTIVE", U982="no impacts","no impacts"
),"")</f>
        <v>No root cause</v>
      </c>
      <c r="W982" s="113"/>
      <c r="X982" s="113"/>
      <c r="Y982" s="113"/>
      <c r="Z982" s="113"/>
      <c r="AA982" s="113"/>
      <c r="AB982" s="17" t="s">
        <v>5465</v>
      </c>
      <c r="AC982" s="17" t="str">
        <f>_xlfn.XLOOKUP(B982,'INCIDENT-04-27-2026'!E:E,'INCIDENT-04-27-2026'!F:F,"")</f>
        <v/>
      </c>
      <c r="AD982" s="9"/>
      <c r="AE982" s="7" t="s">
        <v>5465</v>
      </c>
      <c r="AF982" s="6" t="str">
        <f>_xlfn.XLOOKUP(B982,'[13]Input_27-04'!$B:$B,'[13]Input_27-04'!$M:$M,"")</f>
        <v/>
      </c>
      <c r="AG982" s="7"/>
      <c r="AH982" s="3"/>
      <c r="AI982" s="18" t="str">
        <f>_xlfn.XLOOKUP(B982,'[3]Cells Huawei 27042026 10h'!$B:$B,'[3]Cells Huawei 27042026 10h'!$T:$T,"")</f>
        <v/>
      </c>
      <c r="AJ982" s="18" t="str">
        <f>_xlfn.XLOOKUP(B982,'[3]Cells Huawei 27042026 15h'!$B:$B,'[3]Cells Huawei 27042026 15h'!$T:$T,"")</f>
        <v/>
      </c>
      <c r="AK982" s="18" t="str">
        <f>_xlfn.XLOOKUP(B982,'[4]cells down 27042026 11h28'!$B:$B,'[4]cells down 27042026 11h28'!$R:$R,"")</f>
        <v/>
      </c>
      <c r="AL982" s="18" t="str">
        <f>_xlfn.XLOOKUP(B982,'[4]cells down 27042026 18h01'!$B:$B,'[4]cells down 27042026 18h01'!$R:$R,"")</f>
        <v/>
      </c>
      <c r="AM982" s="18" t="str">
        <f>_xlfn.XLOOKUP(B982,'[5]cell downs 27042026 11h'!$B:$B,'[5]cell downs 27042026 11h'!$R:$R,"")</f>
        <v/>
      </c>
      <c r="AN982" s="18" t="str">
        <f>_xlfn.XLOOKUP(B982,'[5]cell downs 27042026 17h40'!$B:$B,'[5]cell downs 27042026 17h40'!$R:$R,"")</f>
        <v/>
      </c>
      <c r="AO982" s="18" t="str">
        <f>_xlfn.XLOOKUP(B982,'[6]ALL SITES DOWN'!$D:$D,'[6]ALL SITES DOWN'!$J:$J,"")</f>
        <v/>
      </c>
      <c r="AP982" s="18" t="str">
        <f>_xlfn.XLOOKUP(B982,'[7]ALL SITES DOWN'!$D:$D,'[7]ALL SITES DOWN'!$J:$J,"")</f>
        <v/>
      </c>
      <c r="AQ982" s="9" t="str">
        <f>_xlfn.XLOOKUP(B982,[8]sheet1!$AC:$AC,[8]sheet1!$AF:$AF,"")</f>
        <v/>
      </c>
      <c r="AR982" s="14"/>
      <c r="AS982" s="14" t="s">
        <v>5465</v>
      </c>
      <c r="AT982" s="14" t="str">
        <f>_xlfn.XLOOKUP(B982,'[9]cell downs 18042026 17h'!$B:$B,'[9]cell downs 18042026 17h'!$B:$B,"")</f>
        <v/>
      </c>
      <c r="AU982" s="14" t="str">
        <f>_xlfn.XLOOKUP(B982,'[10]Cells Huawei 19042026 15h'!$B:$B,'[10]Cells Huawei 19042026 15h'!$B:$B,"")</f>
        <v/>
      </c>
      <c r="AV982" s="9" t="str">
        <f>_xlfn.XLOOKUP(B982,'[11]cells down 19042026 9H40'!$B:$B,'[11]cells down 19042026 9H40'!$B:$B,"")</f>
        <v/>
      </c>
    </row>
    <row r="983" spans="1:48" hidden="1" x14ac:dyDescent="0.3">
      <c r="A983" s="1" t="s">
        <v>3390</v>
      </c>
      <c r="B983" s="8" t="s">
        <v>3391</v>
      </c>
      <c r="C983" s="3" t="str">
        <f>_xlfn.XLOOKUP(B983,'[1]daily break down'!$D:$D,'[1]daily break down'!$E:$E,"")</f>
        <v>Yaounde</v>
      </c>
      <c r="D983" s="1" t="s">
        <v>21</v>
      </c>
      <c r="E983" s="1" t="s">
        <v>36</v>
      </c>
      <c r="F983" s="3" t="s">
        <v>37</v>
      </c>
      <c r="G983" s="1" t="s">
        <v>38</v>
      </c>
      <c r="H983" s="29" t="str">
        <f>_xlfn.XLOOKUP(B983,[2]CALCULATION!$B:$B,[2]CALCULATION!$H:$H,"")</f>
        <v>ZTE</v>
      </c>
      <c r="I983" s="26">
        <v>0.10626139661504487</v>
      </c>
      <c r="J983" s="26">
        <v>0</v>
      </c>
      <c r="K983" s="26">
        <v>1.9492492145431504</v>
      </c>
      <c r="L983" s="26">
        <v>0</v>
      </c>
      <c r="M983" s="26">
        <v>0.97531125778679517</v>
      </c>
      <c r="N983" s="26">
        <v>0</v>
      </c>
      <c r="O983" s="26">
        <v>0</v>
      </c>
      <c r="P983" s="114" t="s">
        <v>6364</v>
      </c>
      <c r="Q983" s="42" t="s">
        <v>5538</v>
      </c>
      <c r="R983" s="42"/>
      <c r="S983" s="41" t="str" cm="1">
        <f t="array" ref="S983">IFERROR(_xlfn.IFS(
U983="MPR ISSUE","PDH",
U983="BSS Hardware Issue","BSS",
U983="Sites strategiques, MLL, Pylone, etc.","ENVTECH",
U983="AKTIVCO DEFAUT GE &amp; POWER Cabinet","AKTIVCO",
U983="AKTIVCO Coupure ENEO &amp; Baisse de tension","AKTIVCO GRID ONLY",
U983="Coupure ENEO &amp; Baisse de tension","IHS GRID ONLY",
U983="Defaut GE &amp; POWER Cabinet","IHS",
U983="Sharing","Partners",
U983="Sites strategiques &amp; DataCenter","SST &amp; DC",
U983="Exclu","Exclu",
U983="SAT","SAT",
U983="SPARE-ISSUE","SPARE-ISSUE",
U983="Fiber CAmtel","TRANS_FO_CAMTEL",
U983="Fiber AOF","Fiber AOF",
U983="Projet OCM (HUAWEI)","TRAVAUX-HUAWEI",
U983="Projet OCM (NOKIA)","TRAVAUX-NOKIA",
U983="ACCESS-ISSUE","ACCESS-ISSUE",
U983="Projet OCM (ZTE, NOKIA, autres projets)","TRAVAUX OCM",
U983="No root CAuse","No root cause",
U983="ODU HS","PDH",
U983="IP &amp; VLAN","PDH",
U983="Warehouse HUAWEI","SPARE-ISSUE",
U983="SPARE-HS","SPARE-ISSUE",
U983="Power Telco","BSS",U983="no impacts","no impacts"
),"")</f>
        <v>No root cause</v>
      </c>
      <c r="T983" s="41" t="str" cm="1">
        <f t="array" ref="T983">IFERROR(_xlfn.IFS(
U983="MPR ISSUE","TX ISSUE",
U983="BSS Hardware Issue","RAN ISSUE",
U983="Sites strategiques, MLL, Pylone, etc.","ENVTECH",
U983="AKTIVCO DEFAUT GE &amp; POWER Cabinet","POWER ISSUE",
U983="AKTIVCO Coupure ENEO &amp; Baisse de tension","POWER ISSUE",
U983="Coupure ENEO &amp; Baisse de tension","POWER ISSUE",
U983="Defaut GE &amp; POWER Cabinet","POWER ISSUE",
U983="Sharing","POWER ISSUE",
U983="Sites strategiques &amp; DataCenter","POWER ISSUE",
U983="Exclu","Exclu",
U983="SAT","TX ISSUE",
U983="SPARE-ISSUE","SPARE-ISSUE",
U983="Fiber CAmtel","TX ISSUE",
U983="Fiber AOF","TX ISSUE",
U983="Projet OCM (HUAWEI)","TRAVAUX-HUAWEI",
U983="Projet OCM (NOKIA)","TRAVAUX -NOKIA",
U983="ACCESS-ISSUE","ACCESS-ISSUE",
U983="Projet OCM (ZTE, NOKIA, autres projets)","TRAVAUX OCM",
U983="No root CAuse","No root cause",
U983="ODU HS","TX ISSUE",
U983="IP &amp; VLAN","TX ISSUE",
U983="Warehouse HUAWEI","SPARE-ISSUE",
U983="SPARE-HS","SPARE-ISSUE",
U983="Power Telco","RAN ISSUE",U983="no impacts","no impacts"
),"")</f>
        <v>No root cause</v>
      </c>
      <c r="U983" s="68" t="s">
        <v>5691</v>
      </c>
      <c r="V983" s="41" t="str" cm="1">
        <f t="array" ref="V983">IFERROR(_xlfn.IFS(
U983="MPR ISSUE","ACTIVE",
U983="BSS Hardware Issue","ACTIVE",
U983="Sites strategiques, MLL, Pylone, etc.","PASSIVE",
U983="AKTIVCO DEFAUT GE &amp; POWER Cabinet","PASSIVE",
U983="AKTIVCO Coupure ENEO &amp; Baisse de tension","PASSIVE",
U983="Coupure ENEO &amp; Baisse de tension","PASSIVE",
U983="Defaut GE &amp; POWER Cabinet","PASSIVE",
U983="Sharing","PASSIVE",
U983="Sites strategiques &amp; DataCenter","PASSIVE",
U983="Exclu","Exclu",
U983="SAT","ACTIVE",
U983="SPARE-ISSUE","SPARE-ISSUE",
U983="Fiber CAmtel","ACTIVE",
U983="Fiber AOF","ACTIVE",
U983="Projet OCM (HUAWEI)","PLANNED WORKS",
U983="Projet OCM (NOKIA)","PLANNED WORKS",
U983="ACCESS-ISSUE","ACCESS-ISSUE",
U983="Projet OCM (ZTE, NOKIA, autres projets)","PLANNED WORKS",
U983="No root CAuse","No root cause",
U983="ODU HS","ACTIVE",
U983="IP &amp; VLAN","ACTIVE",
U983="Warehouse HUAWEI","SPARE-ISSUE",
U983="SPARE-HS","SPARE-ISSUE",
U983="Power Telco","ACTIVE", U983="no impacts","no impacts"
),"")</f>
        <v>No root cause</v>
      </c>
      <c r="W983" s="113"/>
      <c r="X983" s="113"/>
      <c r="Y983" s="113"/>
      <c r="Z983" s="113"/>
      <c r="AA983" s="113"/>
      <c r="AB983" s="17" t="s">
        <v>5465</v>
      </c>
      <c r="AC983" s="17" t="str">
        <f>_xlfn.XLOOKUP(B983,'INCIDENT-04-27-2026'!E:E,'INCIDENT-04-27-2026'!F:F,"")</f>
        <v/>
      </c>
      <c r="AD983" s="9"/>
      <c r="AE983" s="7" t="s">
        <v>5465</v>
      </c>
      <c r="AF983" s="6" t="str">
        <f>_xlfn.XLOOKUP(B983,'[13]Input_27-04'!$B:$B,'[13]Input_27-04'!$M:$M,"")</f>
        <v/>
      </c>
      <c r="AG983" s="7"/>
      <c r="AH983" s="3"/>
      <c r="AI983" s="18" t="str">
        <f>_xlfn.XLOOKUP(B983,'[3]Cells Huawei 27042026 10h'!$B:$B,'[3]Cells Huawei 27042026 10h'!$T:$T,"")</f>
        <v/>
      </c>
      <c r="AJ983" s="18" t="str">
        <f>_xlfn.XLOOKUP(B983,'[3]Cells Huawei 27042026 15h'!$B:$B,'[3]Cells Huawei 27042026 15h'!$T:$T,"")</f>
        <v/>
      </c>
      <c r="AK983" s="18" t="str">
        <f>_xlfn.XLOOKUP(B983,'[4]cells down 27042026 11h28'!$B:$B,'[4]cells down 27042026 11h28'!$R:$R,"")</f>
        <v/>
      </c>
      <c r="AL983" s="18" t="str">
        <f>_xlfn.XLOOKUP(B983,'[4]cells down 27042026 18h01'!$B:$B,'[4]cells down 27042026 18h01'!$R:$R,"")</f>
        <v/>
      </c>
      <c r="AM983" s="18" t="str">
        <f>_xlfn.XLOOKUP(B983,'[5]cell downs 27042026 11h'!$B:$B,'[5]cell downs 27042026 11h'!$R:$R,"")</f>
        <v/>
      </c>
      <c r="AN983" s="18" t="str">
        <f>_xlfn.XLOOKUP(B983,'[5]cell downs 27042026 17h40'!$B:$B,'[5]cell downs 27042026 17h40'!$R:$R,"")</f>
        <v/>
      </c>
      <c r="AO983" s="18" t="str">
        <f>_xlfn.XLOOKUP(B983,'[6]ALL SITES DOWN'!$D:$D,'[6]ALL SITES DOWN'!$J:$J,"")</f>
        <v/>
      </c>
      <c r="AP983" s="18" t="str">
        <f>_xlfn.XLOOKUP(B983,'[7]ALL SITES DOWN'!$D:$D,'[7]ALL SITES DOWN'!$J:$J,"")</f>
        <v/>
      </c>
      <c r="AQ983" s="9" t="str">
        <f>_xlfn.XLOOKUP(B983,[8]sheet1!$AC:$AC,[8]sheet1!$AF:$AF,"")</f>
        <v/>
      </c>
      <c r="AR983" s="14"/>
      <c r="AS983" s="14" t="s">
        <v>5465</v>
      </c>
      <c r="AT983" s="14" t="str">
        <f>_xlfn.XLOOKUP(B983,'[9]cell downs 18042026 17h'!$B:$B,'[9]cell downs 18042026 17h'!$B:$B,"")</f>
        <v/>
      </c>
      <c r="AU983" s="14" t="str">
        <f>_xlfn.XLOOKUP(B983,'[10]Cells Huawei 19042026 15h'!$B:$B,'[10]Cells Huawei 19042026 15h'!$B:$B,"")</f>
        <v/>
      </c>
      <c r="AV983" s="9" t="str">
        <f>_xlfn.XLOOKUP(B983,'[11]cells down 19042026 9H40'!$B:$B,'[11]cells down 19042026 9H40'!$B:$B,"")</f>
        <v/>
      </c>
    </row>
    <row r="984" spans="1:48" hidden="1" x14ac:dyDescent="0.3">
      <c r="A984" s="1" t="s">
        <v>2241</v>
      </c>
      <c r="B984" s="8" t="s">
        <v>2242</v>
      </c>
      <c r="C984" s="3" t="str">
        <f>_xlfn.XLOOKUP(B984,'[1]daily break down'!$D:$D,'[1]daily break down'!$E:$E,"")</f>
        <v>Yaounde</v>
      </c>
      <c r="D984" s="1" t="s">
        <v>11</v>
      </c>
      <c r="E984" s="1" t="s">
        <v>12</v>
      </c>
      <c r="F984" s="3" t="s">
        <v>37</v>
      </c>
      <c r="G984" s="1" t="s">
        <v>38</v>
      </c>
      <c r="H984" s="29" t="str">
        <f>_xlfn.XLOOKUP(B984,[2]CALCULATION!$B:$B,[2]CALCULATION!$H:$H,"")</f>
        <v>ZTE</v>
      </c>
      <c r="I984" s="26">
        <v>0</v>
      </c>
      <c r="J984" s="26">
        <v>0.7676039357024026</v>
      </c>
      <c r="K984" s="26">
        <v>1.9210162855667132</v>
      </c>
      <c r="L984" s="26">
        <v>0</v>
      </c>
      <c r="M984" s="26">
        <v>2.117219982136386</v>
      </c>
      <c r="N984" s="26">
        <v>0</v>
      </c>
      <c r="O984" s="26">
        <v>0</v>
      </c>
      <c r="P984" s="114" t="s">
        <v>6364</v>
      </c>
      <c r="Q984" s="42" t="s">
        <v>5538</v>
      </c>
      <c r="R984" s="42"/>
      <c r="S984" s="41" t="str" cm="1">
        <f t="array" ref="S984">IFERROR(_xlfn.IFS(
U984="MPR ISSUE","PDH",
U984="BSS Hardware Issue","BSS",
U984="Sites strategiques, MLL, Pylone, etc.","ENVTECH",
U984="AKTIVCO DEFAUT GE &amp; POWER Cabinet","AKTIVCO",
U984="AKTIVCO Coupure ENEO &amp; Baisse de tension","AKTIVCO GRID ONLY",
U984="Coupure ENEO &amp; Baisse de tension","IHS GRID ONLY",
U984="Defaut GE &amp; POWER Cabinet","IHS",
U984="Sharing","Partners",
U984="Sites strategiques &amp; DataCenter","SST &amp; DC",
U984="Exclu","Exclu",
U984="SAT","SAT",
U984="SPARE-ISSUE","SPARE-ISSUE",
U984="Fiber CAmtel","TRANS_FO_CAMTEL",
U984="Fiber AOF","Fiber AOF",
U984="Projet OCM (HUAWEI)","TRAVAUX-HUAWEI",
U984="Projet OCM (NOKIA)","TRAVAUX-NOKIA",
U984="ACCESS-ISSUE","ACCESS-ISSUE",
U984="Projet OCM (ZTE, NOKIA, autres projets)","TRAVAUX OCM",
U984="No root CAuse","No root cause",
U984="ODU HS","PDH",
U984="IP &amp; VLAN","PDH",
U984="Warehouse HUAWEI","SPARE-ISSUE",
U984="SPARE-HS","SPARE-ISSUE",
U984="Power Telco","BSS",U984="no impacts","no impacts"
),"")</f>
        <v>No root cause</v>
      </c>
      <c r="T984" s="41" t="str" cm="1">
        <f t="array" ref="T984">IFERROR(_xlfn.IFS(
U984="MPR ISSUE","TX ISSUE",
U984="BSS Hardware Issue","RAN ISSUE",
U984="Sites strategiques, MLL, Pylone, etc.","ENVTECH",
U984="AKTIVCO DEFAUT GE &amp; POWER Cabinet","POWER ISSUE",
U984="AKTIVCO Coupure ENEO &amp; Baisse de tension","POWER ISSUE",
U984="Coupure ENEO &amp; Baisse de tension","POWER ISSUE",
U984="Defaut GE &amp; POWER Cabinet","POWER ISSUE",
U984="Sharing","POWER ISSUE",
U984="Sites strategiques &amp; DataCenter","POWER ISSUE",
U984="Exclu","Exclu",
U984="SAT","TX ISSUE",
U984="SPARE-ISSUE","SPARE-ISSUE",
U984="Fiber CAmtel","TX ISSUE",
U984="Fiber AOF","TX ISSUE",
U984="Projet OCM (HUAWEI)","TRAVAUX-HUAWEI",
U984="Projet OCM (NOKIA)","TRAVAUX -NOKIA",
U984="ACCESS-ISSUE","ACCESS-ISSUE",
U984="Projet OCM (ZTE, NOKIA, autres projets)","TRAVAUX OCM",
U984="No root CAuse","No root cause",
U984="ODU HS","TX ISSUE",
U984="IP &amp; VLAN","TX ISSUE",
U984="Warehouse HUAWEI","SPARE-ISSUE",
U984="SPARE-HS","SPARE-ISSUE",
U984="Power Telco","RAN ISSUE",U984="no impacts","no impacts"
),"")</f>
        <v>No root cause</v>
      </c>
      <c r="U984" s="68" t="s">
        <v>5691</v>
      </c>
      <c r="V984" s="41" t="str" cm="1">
        <f t="array" ref="V984">IFERROR(_xlfn.IFS(
U984="MPR ISSUE","ACTIVE",
U984="BSS Hardware Issue","ACTIVE",
U984="Sites strategiques, MLL, Pylone, etc.","PASSIVE",
U984="AKTIVCO DEFAUT GE &amp; POWER Cabinet","PASSIVE",
U984="AKTIVCO Coupure ENEO &amp; Baisse de tension","PASSIVE",
U984="Coupure ENEO &amp; Baisse de tension","PASSIVE",
U984="Defaut GE &amp; POWER Cabinet","PASSIVE",
U984="Sharing","PASSIVE",
U984="Sites strategiques &amp; DataCenter","PASSIVE",
U984="Exclu","Exclu",
U984="SAT","ACTIVE",
U984="SPARE-ISSUE","SPARE-ISSUE",
U984="Fiber CAmtel","ACTIVE",
U984="Fiber AOF","ACTIVE",
U984="Projet OCM (HUAWEI)","PLANNED WORKS",
U984="Projet OCM (NOKIA)","PLANNED WORKS",
U984="ACCESS-ISSUE","ACCESS-ISSUE",
U984="Projet OCM (ZTE, NOKIA, autres projets)","PLANNED WORKS",
U984="No root CAuse","No root cause",
U984="ODU HS","ACTIVE",
U984="IP &amp; VLAN","ACTIVE",
U984="Warehouse HUAWEI","SPARE-ISSUE",
U984="SPARE-HS","SPARE-ISSUE",
U984="Power Telco","ACTIVE", U984="no impacts","no impacts"
),"")</f>
        <v>No root cause</v>
      </c>
      <c r="W984" s="113"/>
      <c r="X984" s="113"/>
      <c r="Y984" s="113"/>
      <c r="Z984" s="113"/>
      <c r="AA984" s="113"/>
      <c r="AB984" s="17" t="s">
        <v>5465</v>
      </c>
      <c r="AC984" s="17" t="str">
        <f>_xlfn.XLOOKUP(B984,'INCIDENT-04-27-2026'!E:E,'INCIDENT-04-27-2026'!F:F,"")</f>
        <v/>
      </c>
      <c r="AD984" s="9"/>
      <c r="AE984" s="7" t="s">
        <v>5465</v>
      </c>
      <c r="AF984" s="6" t="str">
        <f>_xlfn.XLOOKUP(B984,'[13]Input_27-04'!$B:$B,'[13]Input_27-04'!$M:$M,"")</f>
        <v/>
      </c>
      <c r="AG984" s="7"/>
      <c r="AH984" s="3"/>
      <c r="AI984" s="18" t="str">
        <f>_xlfn.XLOOKUP(B984,'[3]Cells Huawei 27042026 10h'!$B:$B,'[3]Cells Huawei 27042026 10h'!$T:$T,"")</f>
        <v/>
      </c>
      <c r="AJ984" s="18" t="str">
        <f>_xlfn.XLOOKUP(B984,'[3]Cells Huawei 27042026 15h'!$B:$B,'[3]Cells Huawei 27042026 15h'!$T:$T,"")</f>
        <v/>
      </c>
      <c r="AK984" s="18" t="str">
        <f>_xlfn.XLOOKUP(B984,'[4]cells down 27042026 11h28'!$B:$B,'[4]cells down 27042026 11h28'!$R:$R,"")</f>
        <v/>
      </c>
      <c r="AL984" s="18" t="str">
        <f>_xlfn.XLOOKUP(B984,'[4]cells down 27042026 18h01'!$B:$B,'[4]cells down 27042026 18h01'!$R:$R,"")</f>
        <v/>
      </c>
      <c r="AM984" s="18" t="str">
        <f>_xlfn.XLOOKUP(B984,'[5]cell downs 27042026 11h'!$B:$B,'[5]cell downs 27042026 11h'!$R:$R,"")</f>
        <v/>
      </c>
      <c r="AN984" s="18" t="str">
        <f>_xlfn.XLOOKUP(B984,'[5]cell downs 27042026 17h40'!$B:$B,'[5]cell downs 27042026 17h40'!$R:$R,"")</f>
        <v/>
      </c>
      <c r="AO984" s="18" t="str">
        <f>_xlfn.XLOOKUP(B984,'[6]ALL SITES DOWN'!$D:$D,'[6]ALL SITES DOWN'!$J:$J,"")</f>
        <v/>
      </c>
      <c r="AP984" s="18" t="str">
        <f>_xlfn.XLOOKUP(B984,'[7]ALL SITES DOWN'!$D:$D,'[7]ALL SITES DOWN'!$J:$J,"")</f>
        <v/>
      </c>
      <c r="AQ984" s="9" t="str">
        <f>_xlfn.XLOOKUP(B984,[8]sheet1!$AC:$AC,[8]sheet1!$AF:$AF,"")</f>
        <v/>
      </c>
      <c r="AR984" s="14"/>
      <c r="AS984" s="14" t="s">
        <v>5465</v>
      </c>
      <c r="AT984" s="14" t="str">
        <f>_xlfn.XLOOKUP(B984,'[9]cell downs 18042026 17h'!$B:$B,'[9]cell downs 18042026 17h'!$B:$B,"")</f>
        <v/>
      </c>
      <c r="AU984" s="14" t="str">
        <f>_xlfn.XLOOKUP(B984,'[10]Cells Huawei 19042026 15h'!$B:$B,'[10]Cells Huawei 19042026 15h'!$B:$B,"")</f>
        <v/>
      </c>
      <c r="AV984" s="9" t="str">
        <f>_xlfn.XLOOKUP(B984,'[11]cells down 19042026 9H40'!$B:$B,'[11]cells down 19042026 9H40'!$B:$B,"")</f>
        <v/>
      </c>
    </row>
    <row r="985" spans="1:48" hidden="1" x14ac:dyDescent="0.3">
      <c r="A985" s="1" t="s">
        <v>1639</v>
      </c>
      <c r="B985" s="8" t="s">
        <v>1640</v>
      </c>
      <c r="C985" s="3" t="str">
        <f>_xlfn.XLOOKUP(B985,'[1]daily break down'!$D:$D,'[1]daily break down'!$E:$E,"")</f>
        <v>Yaounde</v>
      </c>
      <c r="D985" s="1" t="s">
        <v>11</v>
      </c>
      <c r="E985" s="1" t="s">
        <v>12</v>
      </c>
      <c r="F985" s="3" t="s">
        <v>37</v>
      </c>
      <c r="G985" s="1" t="s">
        <v>38</v>
      </c>
      <c r="H985" s="29" t="str">
        <f>_xlfn.XLOOKUP(B985,[2]CALCULATION!$B:$B,[2]CALCULATION!$H:$H,"")</f>
        <v>ZTE</v>
      </c>
      <c r="I985" s="26">
        <v>1.267984892975262</v>
      </c>
      <c r="J985" s="26">
        <v>0</v>
      </c>
      <c r="K985" s="26">
        <v>1.8545806188344136</v>
      </c>
      <c r="L985" s="26">
        <v>0</v>
      </c>
      <c r="M985" s="26">
        <v>0.71713066406417325</v>
      </c>
      <c r="N985" s="26">
        <v>0</v>
      </c>
      <c r="O985" s="26">
        <v>0</v>
      </c>
      <c r="P985" s="114" t="s">
        <v>6364</v>
      </c>
      <c r="Q985" s="42" t="s">
        <v>5538</v>
      </c>
      <c r="R985" s="42"/>
      <c r="S985" s="41" t="str" cm="1">
        <f t="array" ref="S985">IFERROR(_xlfn.IFS(
U985="MPR ISSUE","PDH",
U985="BSS Hardware Issue","BSS",
U985="Sites strategiques, MLL, Pylone, etc.","ENVTECH",
U985="AKTIVCO DEFAUT GE &amp; POWER Cabinet","AKTIVCO",
U985="AKTIVCO Coupure ENEO &amp; Baisse de tension","AKTIVCO GRID ONLY",
U985="Coupure ENEO &amp; Baisse de tension","IHS GRID ONLY",
U985="Defaut GE &amp; POWER Cabinet","IHS",
U985="Sharing","Partners",
U985="Sites strategiques &amp; DataCenter","SST &amp; DC",
U985="Exclu","Exclu",
U985="SAT","SAT",
U985="SPARE-ISSUE","SPARE-ISSUE",
U985="Fiber CAmtel","TRANS_FO_CAMTEL",
U985="Fiber AOF","Fiber AOF",
U985="Projet OCM (HUAWEI)","TRAVAUX-HUAWEI",
U985="Projet OCM (NOKIA)","TRAVAUX-NOKIA",
U985="ACCESS-ISSUE","ACCESS-ISSUE",
U985="Projet OCM (ZTE, NOKIA, autres projets)","TRAVAUX OCM",
U985="No root CAuse","No root cause",
U985="ODU HS","PDH",
U985="IP &amp; VLAN","PDH",
U985="Warehouse HUAWEI","SPARE-ISSUE",
U985="SPARE-HS","SPARE-ISSUE",
U985="Power Telco","BSS",U985="no impacts","no impacts"
),"")</f>
        <v>No root cause</v>
      </c>
      <c r="T985" s="41" t="str" cm="1">
        <f t="array" ref="T985">IFERROR(_xlfn.IFS(
U985="MPR ISSUE","TX ISSUE",
U985="BSS Hardware Issue","RAN ISSUE",
U985="Sites strategiques, MLL, Pylone, etc.","ENVTECH",
U985="AKTIVCO DEFAUT GE &amp; POWER Cabinet","POWER ISSUE",
U985="AKTIVCO Coupure ENEO &amp; Baisse de tension","POWER ISSUE",
U985="Coupure ENEO &amp; Baisse de tension","POWER ISSUE",
U985="Defaut GE &amp; POWER Cabinet","POWER ISSUE",
U985="Sharing","POWER ISSUE",
U985="Sites strategiques &amp; DataCenter","POWER ISSUE",
U985="Exclu","Exclu",
U985="SAT","TX ISSUE",
U985="SPARE-ISSUE","SPARE-ISSUE",
U985="Fiber CAmtel","TX ISSUE",
U985="Fiber AOF","TX ISSUE",
U985="Projet OCM (HUAWEI)","TRAVAUX-HUAWEI",
U985="Projet OCM (NOKIA)","TRAVAUX -NOKIA",
U985="ACCESS-ISSUE","ACCESS-ISSUE",
U985="Projet OCM (ZTE, NOKIA, autres projets)","TRAVAUX OCM",
U985="No root CAuse","No root cause",
U985="ODU HS","TX ISSUE",
U985="IP &amp; VLAN","TX ISSUE",
U985="Warehouse HUAWEI","SPARE-ISSUE",
U985="SPARE-HS","SPARE-ISSUE",
U985="Power Telco","RAN ISSUE",U985="no impacts","no impacts"
),"")</f>
        <v>No root cause</v>
      </c>
      <c r="U985" s="68" t="s">
        <v>5691</v>
      </c>
      <c r="V985" s="41" t="str" cm="1">
        <f t="array" ref="V985">IFERROR(_xlfn.IFS(
U985="MPR ISSUE","ACTIVE",
U985="BSS Hardware Issue","ACTIVE",
U985="Sites strategiques, MLL, Pylone, etc.","PASSIVE",
U985="AKTIVCO DEFAUT GE &amp; POWER Cabinet","PASSIVE",
U985="AKTIVCO Coupure ENEO &amp; Baisse de tension","PASSIVE",
U985="Coupure ENEO &amp; Baisse de tension","PASSIVE",
U985="Defaut GE &amp; POWER Cabinet","PASSIVE",
U985="Sharing","PASSIVE",
U985="Sites strategiques &amp; DataCenter","PASSIVE",
U985="Exclu","Exclu",
U985="SAT","ACTIVE",
U985="SPARE-ISSUE","SPARE-ISSUE",
U985="Fiber CAmtel","ACTIVE",
U985="Fiber AOF","ACTIVE",
U985="Projet OCM (HUAWEI)","PLANNED WORKS",
U985="Projet OCM (NOKIA)","PLANNED WORKS",
U985="ACCESS-ISSUE","ACCESS-ISSUE",
U985="Projet OCM (ZTE, NOKIA, autres projets)","PLANNED WORKS",
U985="No root CAuse","No root cause",
U985="ODU HS","ACTIVE",
U985="IP &amp; VLAN","ACTIVE",
U985="Warehouse HUAWEI","SPARE-ISSUE",
U985="SPARE-HS","SPARE-ISSUE",
U985="Power Telco","ACTIVE", U985="no impacts","no impacts"
),"")</f>
        <v>No root cause</v>
      </c>
      <c r="W985" s="113"/>
      <c r="X985" s="113"/>
      <c r="Y985" s="113"/>
      <c r="Z985" s="113"/>
      <c r="AA985" s="113"/>
      <c r="AB985" s="17" t="s">
        <v>5465</v>
      </c>
      <c r="AC985" s="17" t="str">
        <f>_xlfn.XLOOKUP(B985,'INCIDENT-04-27-2026'!E:E,'INCIDENT-04-27-2026'!F:F,"")</f>
        <v/>
      </c>
      <c r="AD985" s="9"/>
      <c r="AE985" s="7" t="s">
        <v>5465</v>
      </c>
      <c r="AF985" s="6" t="str">
        <f>_xlfn.XLOOKUP(B985,'[13]Input_27-04'!$B:$B,'[13]Input_27-04'!$M:$M,"")</f>
        <v/>
      </c>
      <c r="AG985" s="7"/>
      <c r="AH985" s="3"/>
      <c r="AI985" s="18" t="str">
        <f>_xlfn.XLOOKUP(B985,'[3]Cells Huawei 27042026 10h'!$B:$B,'[3]Cells Huawei 27042026 10h'!$T:$T,"")</f>
        <v/>
      </c>
      <c r="AJ985" s="18" t="str">
        <f>_xlfn.XLOOKUP(B985,'[3]Cells Huawei 27042026 15h'!$B:$B,'[3]Cells Huawei 27042026 15h'!$T:$T,"")</f>
        <v/>
      </c>
      <c r="AK985" s="18" t="str">
        <f>_xlfn.XLOOKUP(B985,'[4]cells down 27042026 11h28'!$B:$B,'[4]cells down 27042026 11h28'!$R:$R,"")</f>
        <v/>
      </c>
      <c r="AL985" s="18" t="str">
        <f>_xlfn.XLOOKUP(B985,'[4]cells down 27042026 18h01'!$B:$B,'[4]cells down 27042026 18h01'!$R:$R,"")</f>
        <v/>
      </c>
      <c r="AM985" s="18" t="str">
        <f>_xlfn.XLOOKUP(B985,'[5]cell downs 27042026 11h'!$B:$B,'[5]cell downs 27042026 11h'!$R:$R,"")</f>
        <v/>
      </c>
      <c r="AN985" s="18" t="str">
        <f>_xlfn.XLOOKUP(B985,'[5]cell downs 27042026 17h40'!$B:$B,'[5]cell downs 27042026 17h40'!$R:$R,"")</f>
        <v/>
      </c>
      <c r="AO985" s="18" t="str">
        <f>_xlfn.XLOOKUP(B985,'[6]ALL SITES DOWN'!$D:$D,'[6]ALL SITES DOWN'!$J:$J,"")</f>
        <v/>
      </c>
      <c r="AP985" s="18" t="str">
        <f>_xlfn.XLOOKUP(B985,'[7]ALL SITES DOWN'!$D:$D,'[7]ALL SITES DOWN'!$J:$J,"")</f>
        <v/>
      </c>
      <c r="AQ985" s="9" t="str">
        <f>_xlfn.XLOOKUP(B985,[8]sheet1!$AC:$AC,[8]sheet1!$AF:$AF,"")</f>
        <v/>
      </c>
      <c r="AR985" s="14"/>
      <c r="AS985" s="14" t="s">
        <v>5465</v>
      </c>
      <c r="AT985" s="14" t="str">
        <f>_xlfn.XLOOKUP(B985,'[9]cell downs 18042026 17h'!$B:$B,'[9]cell downs 18042026 17h'!$B:$B,"")</f>
        <v/>
      </c>
      <c r="AU985" s="14" t="str">
        <f>_xlfn.XLOOKUP(B985,'[10]Cells Huawei 19042026 15h'!$B:$B,'[10]Cells Huawei 19042026 15h'!$B:$B,"")</f>
        <v/>
      </c>
      <c r="AV985" s="9" t="str">
        <f>_xlfn.XLOOKUP(B985,'[11]cells down 19042026 9H40'!$B:$B,'[11]cells down 19042026 9H40'!$B:$B,"")</f>
        <v/>
      </c>
    </row>
    <row r="986" spans="1:48" hidden="1" x14ac:dyDescent="0.3">
      <c r="A986" s="1" t="s">
        <v>2926</v>
      </c>
      <c r="B986" s="8" t="s">
        <v>2927</v>
      </c>
      <c r="C986" s="3" t="str">
        <f>_xlfn.XLOOKUP(B986,'[1]daily break down'!$D:$D,'[1]daily break down'!$E:$E,"")</f>
        <v>Maroua</v>
      </c>
      <c r="D986" s="1" t="s">
        <v>21</v>
      </c>
      <c r="E986" s="1" t="s">
        <v>80</v>
      </c>
      <c r="F986" s="3" t="s">
        <v>55</v>
      </c>
      <c r="G986" s="1" t="s">
        <v>84</v>
      </c>
      <c r="H986" s="27" t="str">
        <f>_xlfn.XLOOKUP(B986,[2]CALCULATION!$B:$B,[2]CALCULATION!$H:$H,"")</f>
        <v>Huawei</v>
      </c>
      <c r="I986" s="26">
        <v>3.1392413100364402</v>
      </c>
      <c r="J986" s="26">
        <v>0</v>
      </c>
      <c r="K986" s="26">
        <v>1.8197130407239044</v>
      </c>
      <c r="L986" s="26">
        <v>0</v>
      </c>
      <c r="M986" s="26">
        <v>0</v>
      </c>
      <c r="N986" s="26">
        <v>0</v>
      </c>
      <c r="O986" s="26">
        <v>0</v>
      </c>
      <c r="P986" s="114" t="s">
        <v>6364</v>
      </c>
      <c r="Q986" s="42" t="s">
        <v>5538</v>
      </c>
      <c r="R986" s="42"/>
      <c r="S986" s="41" t="str" cm="1">
        <f t="array" ref="S986">IFERROR(_xlfn.IFS(
U986="MPR ISSUE","PDH",
U986="BSS Hardware Issue","BSS",
U986="Sites strategiques, MLL, Pylone, etc.","ENVTECH",
U986="AKTIVCO DEFAUT GE &amp; POWER Cabinet","AKTIVCO",
U986="AKTIVCO Coupure ENEO &amp; Baisse de tension","AKTIVCO GRID ONLY",
U986="Coupure ENEO &amp; Baisse de tension","IHS GRID ONLY",
U986="Defaut GE &amp; POWER Cabinet","IHS",
U986="Sharing","Partners",
U986="Sites strategiques &amp; DataCenter","SST &amp; DC",
U986="Exclu","Exclu",
U986="SAT","SAT",
U986="SPARE-ISSUE","SPARE-ISSUE",
U986="Fiber CAmtel","TRANS_FO_CAMTEL",
U986="Fiber AOF","Fiber AOF",
U986="Projet OCM (HUAWEI)","TRAVAUX-HUAWEI",
U986="Projet OCM (NOKIA)","TRAVAUX-NOKIA",
U986="ACCESS-ISSUE","ACCESS-ISSUE",
U986="Projet OCM (ZTE, NOKIA, autres projets)","TRAVAUX OCM",
U986="No root CAuse","No root cause",
U986="ODU HS","PDH",
U986="IP &amp; VLAN","PDH",
U986="Warehouse HUAWEI","SPARE-ISSUE",
U986="SPARE-HS","SPARE-ISSUE",
U986="Power Telco","BSS",U986="no impacts","no impacts"
),"")</f>
        <v>No root cause</v>
      </c>
      <c r="T986" s="41" t="str" cm="1">
        <f t="array" ref="T986">IFERROR(_xlfn.IFS(
U986="MPR ISSUE","TX ISSUE",
U986="BSS Hardware Issue","RAN ISSUE",
U986="Sites strategiques, MLL, Pylone, etc.","ENVTECH",
U986="AKTIVCO DEFAUT GE &amp; POWER Cabinet","POWER ISSUE",
U986="AKTIVCO Coupure ENEO &amp; Baisse de tension","POWER ISSUE",
U986="Coupure ENEO &amp; Baisse de tension","POWER ISSUE",
U986="Defaut GE &amp; POWER Cabinet","POWER ISSUE",
U986="Sharing","POWER ISSUE",
U986="Sites strategiques &amp; DataCenter","POWER ISSUE",
U986="Exclu","Exclu",
U986="SAT","TX ISSUE",
U986="SPARE-ISSUE","SPARE-ISSUE",
U986="Fiber CAmtel","TX ISSUE",
U986="Fiber AOF","TX ISSUE",
U986="Projet OCM (HUAWEI)","TRAVAUX-HUAWEI",
U986="Projet OCM (NOKIA)","TRAVAUX -NOKIA",
U986="ACCESS-ISSUE","ACCESS-ISSUE",
U986="Projet OCM (ZTE, NOKIA, autres projets)","TRAVAUX OCM",
U986="No root CAuse","No root cause",
U986="ODU HS","TX ISSUE",
U986="IP &amp; VLAN","TX ISSUE",
U986="Warehouse HUAWEI","SPARE-ISSUE",
U986="SPARE-HS","SPARE-ISSUE",
U986="Power Telco","RAN ISSUE",U986="no impacts","no impacts"
),"")</f>
        <v>No root cause</v>
      </c>
      <c r="U986" s="68" t="s">
        <v>5691</v>
      </c>
      <c r="V986" s="41" t="str" cm="1">
        <f t="array" ref="V986">IFERROR(_xlfn.IFS(
U986="MPR ISSUE","ACTIVE",
U986="BSS Hardware Issue","ACTIVE",
U986="Sites strategiques, MLL, Pylone, etc.","PASSIVE",
U986="AKTIVCO DEFAUT GE &amp; POWER Cabinet","PASSIVE",
U986="AKTIVCO Coupure ENEO &amp; Baisse de tension","PASSIVE",
U986="Coupure ENEO &amp; Baisse de tension","PASSIVE",
U986="Defaut GE &amp; POWER Cabinet","PASSIVE",
U986="Sharing","PASSIVE",
U986="Sites strategiques &amp; DataCenter","PASSIVE",
U986="Exclu","Exclu",
U986="SAT","ACTIVE",
U986="SPARE-ISSUE","SPARE-ISSUE",
U986="Fiber CAmtel","ACTIVE",
U986="Fiber AOF","ACTIVE",
U986="Projet OCM (HUAWEI)","PLANNED WORKS",
U986="Projet OCM (NOKIA)","PLANNED WORKS",
U986="ACCESS-ISSUE","ACCESS-ISSUE",
U986="Projet OCM (ZTE, NOKIA, autres projets)","PLANNED WORKS",
U986="No root CAuse","No root cause",
U986="ODU HS","ACTIVE",
U986="IP &amp; VLAN","ACTIVE",
U986="Warehouse HUAWEI","SPARE-ISSUE",
U986="SPARE-HS","SPARE-ISSUE",
U986="Power Telco","ACTIVE", U986="no impacts","no impacts"
),"")</f>
        <v>No root cause</v>
      </c>
      <c r="W986" s="113"/>
      <c r="X986" s="113"/>
      <c r="Y986" s="113"/>
      <c r="Z986" s="113"/>
      <c r="AA986" s="113"/>
      <c r="AB986" s="17" t="s">
        <v>5965</v>
      </c>
      <c r="AC986" s="17" t="str">
        <f>_xlfn.XLOOKUP(B986,'INCIDENT-04-27-2026'!E:E,'INCIDENT-04-27-2026'!F:F,"")</f>
        <v/>
      </c>
      <c r="AD986" s="9"/>
      <c r="AE986" s="7" t="s">
        <v>5465</v>
      </c>
      <c r="AF986" s="6" t="str">
        <f>_xlfn.XLOOKUP(B986,'[13]Input_27-04'!$B:$B,'[13]Input_27-04'!$M:$M,"")</f>
        <v/>
      </c>
      <c r="AG986" s="7"/>
      <c r="AH986" s="3"/>
      <c r="AI986" s="18" t="str">
        <f>_xlfn.XLOOKUP(B986,'[3]Cells Huawei 27042026 10h'!$B:$B,'[3]Cells Huawei 27042026 10h'!$T:$T,"")</f>
        <v/>
      </c>
      <c r="AJ986" s="18" t="str">
        <f>_xlfn.XLOOKUP(B986,'[3]Cells Huawei 27042026 15h'!$B:$B,'[3]Cells Huawei 27042026 15h'!$T:$T,"")</f>
        <v/>
      </c>
      <c r="AK986" s="18" t="str">
        <f>_xlfn.XLOOKUP(B986,'[4]cells down 27042026 11h28'!$B:$B,'[4]cells down 27042026 11h28'!$R:$R,"")</f>
        <v/>
      </c>
      <c r="AL986" s="18" t="str">
        <f>_xlfn.XLOOKUP(B986,'[4]cells down 27042026 18h01'!$B:$B,'[4]cells down 27042026 18h01'!$R:$R,"")</f>
        <v/>
      </c>
      <c r="AM986" s="18" t="str">
        <f>_xlfn.XLOOKUP(B986,'[5]cell downs 27042026 11h'!$B:$B,'[5]cell downs 27042026 11h'!$R:$R,"")</f>
        <v/>
      </c>
      <c r="AN986" s="18" t="str">
        <f>_xlfn.XLOOKUP(B986,'[5]cell downs 27042026 17h40'!$B:$B,'[5]cell downs 27042026 17h40'!$R:$R,"")</f>
        <v/>
      </c>
      <c r="AO986" s="18" t="str">
        <f>_xlfn.XLOOKUP(B986,'[6]ALL SITES DOWN'!$D:$D,'[6]ALL SITES DOWN'!$J:$J,"")</f>
        <v/>
      </c>
      <c r="AP986" s="18" t="str">
        <f>_xlfn.XLOOKUP(B986,'[7]ALL SITES DOWN'!$D:$D,'[7]ALL SITES DOWN'!$J:$J,"")</f>
        <v/>
      </c>
      <c r="AQ986" s="9" t="str">
        <f>_xlfn.XLOOKUP(B986,[8]sheet1!$AC:$AC,[8]sheet1!$AF:$AF,"")</f>
        <v>(04/27/2026 ticket):-INC-20260427-00008523…Others Transmission equipement fault</v>
      </c>
      <c r="AR986" s="14"/>
      <c r="AS986" s="14" t="s">
        <v>5465</v>
      </c>
      <c r="AT986" s="14" t="str">
        <f>_xlfn.XLOOKUP(B986,'[9]cell downs 18042026 17h'!$B:$B,'[9]cell downs 18042026 17h'!$B:$B,"")</f>
        <v/>
      </c>
      <c r="AU986" s="14" t="str">
        <f>_xlfn.XLOOKUP(B986,'[10]Cells Huawei 19042026 15h'!$B:$B,'[10]Cells Huawei 19042026 15h'!$B:$B,"")</f>
        <v>EXN_212</v>
      </c>
      <c r="AV986" s="9" t="str">
        <f>_xlfn.XLOOKUP(B986,'[11]cells down 19042026 9H40'!$B:$B,'[11]cells down 19042026 9H40'!$B:$B,"")</f>
        <v/>
      </c>
    </row>
    <row r="987" spans="1:48" hidden="1" x14ac:dyDescent="0.3">
      <c r="A987" s="1" t="s">
        <v>1691</v>
      </c>
      <c r="B987" s="8" t="s">
        <v>1692</v>
      </c>
      <c r="C987" s="3" t="str">
        <f>_xlfn.XLOOKUP(B987,'[1]daily break down'!$D:$D,'[1]daily break down'!$E:$E,"")</f>
        <v>NORD-OUEST</v>
      </c>
      <c r="D987" s="1" t="s">
        <v>11</v>
      </c>
      <c r="E987" s="1" t="s">
        <v>12</v>
      </c>
      <c r="F987" s="3" t="s">
        <v>51</v>
      </c>
      <c r="G987" s="1" t="s">
        <v>52</v>
      </c>
      <c r="H987" s="27" t="str">
        <f>_xlfn.XLOOKUP(B987,[2]CALCULATION!$B:$B,[2]CALCULATION!$H:$H,"")</f>
        <v>Huawei</v>
      </c>
      <c r="I987" s="26">
        <v>0</v>
      </c>
      <c r="J987" s="26">
        <v>2.6242177534649991</v>
      </c>
      <c r="K987" s="26">
        <v>1.7057468902757447</v>
      </c>
      <c r="L987" s="26">
        <v>0</v>
      </c>
      <c r="M987" s="26">
        <v>0.27032628205676973</v>
      </c>
      <c r="N987" s="26">
        <v>0</v>
      </c>
      <c r="O987" s="26">
        <v>0</v>
      </c>
      <c r="P987" s="114" t="s">
        <v>6364</v>
      </c>
      <c r="Q987" s="42" t="s">
        <v>5538</v>
      </c>
      <c r="R987" s="42"/>
      <c r="S987" s="41" t="str" cm="1">
        <f t="array" ref="S987">IFERROR(_xlfn.IFS(
U987="MPR ISSUE","PDH",
U987="BSS Hardware Issue","BSS",
U987="Sites strategiques, MLL, Pylone, etc.","ENVTECH",
U987="AKTIVCO DEFAUT GE &amp; POWER Cabinet","AKTIVCO",
U987="AKTIVCO Coupure ENEO &amp; Baisse de tension","AKTIVCO GRID ONLY",
U987="Coupure ENEO &amp; Baisse de tension","IHS GRID ONLY",
U987="Defaut GE &amp; POWER Cabinet","IHS",
U987="Sharing","Partners",
U987="Sites strategiques &amp; DataCenter","SST &amp; DC",
U987="Exclu","Exclu",
U987="SAT","SAT",
U987="SPARE-ISSUE","SPARE-ISSUE",
U987="Fiber CAmtel","TRANS_FO_CAMTEL",
U987="Fiber AOF","Fiber AOF",
U987="Projet OCM (HUAWEI)","TRAVAUX-HUAWEI",
U987="Projet OCM (NOKIA)","TRAVAUX-NOKIA",
U987="ACCESS-ISSUE","ACCESS-ISSUE",
U987="Projet OCM (ZTE, NOKIA, autres projets)","TRAVAUX OCM",
U987="No root CAuse","No root cause",
U987="ODU HS","PDH",
U987="IP &amp; VLAN","PDH",
U987="Warehouse HUAWEI","SPARE-ISSUE",
U987="SPARE-HS","SPARE-ISSUE",
U987="Power Telco","BSS",U987="no impacts","no impacts"
),"")</f>
        <v>No root cause</v>
      </c>
      <c r="T987" s="41" t="str" cm="1">
        <f t="array" ref="T987">IFERROR(_xlfn.IFS(
U987="MPR ISSUE","TX ISSUE",
U987="BSS Hardware Issue","RAN ISSUE",
U987="Sites strategiques, MLL, Pylone, etc.","ENVTECH",
U987="AKTIVCO DEFAUT GE &amp; POWER Cabinet","POWER ISSUE",
U987="AKTIVCO Coupure ENEO &amp; Baisse de tension","POWER ISSUE",
U987="Coupure ENEO &amp; Baisse de tension","POWER ISSUE",
U987="Defaut GE &amp; POWER Cabinet","POWER ISSUE",
U987="Sharing","POWER ISSUE",
U987="Sites strategiques &amp; DataCenter","POWER ISSUE",
U987="Exclu","Exclu",
U987="SAT","TX ISSUE",
U987="SPARE-ISSUE","SPARE-ISSUE",
U987="Fiber CAmtel","TX ISSUE",
U987="Fiber AOF","TX ISSUE",
U987="Projet OCM (HUAWEI)","TRAVAUX-HUAWEI",
U987="Projet OCM (NOKIA)","TRAVAUX -NOKIA",
U987="ACCESS-ISSUE","ACCESS-ISSUE",
U987="Projet OCM (ZTE, NOKIA, autres projets)","TRAVAUX OCM",
U987="No root CAuse","No root cause",
U987="ODU HS","TX ISSUE",
U987="IP &amp; VLAN","TX ISSUE",
U987="Warehouse HUAWEI","SPARE-ISSUE",
U987="SPARE-HS","SPARE-ISSUE",
U987="Power Telco","RAN ISSUE",U987="no impacts","no impacts"
),"")</f>
        <v>No root cause</v>
      </c>
      <c r="U987" s="68" t="s">
        <v>5691</v>
      </c>
      <c r="V987" s="41" t="str" cm="1">
        <f t="array" ref="V987">IFERROR(_xlfn.IFS(
U987="MPR ISSUE","ACTIVE",
U987="BSS Hardware Issue","ACTIVE",
U987="Sites strategiques, MLL, Pylone, etc.","PASSIVE",
U987="AKTIVCO DEFAUT GE &amp; POWER Cabinet","PASSIVE",
U987="AKTIVCO Coupure ENEO &amp; Baisse de tension","PASSIVE",
U987="Coupure ENEO &amp; Baisse de tension","PASSIVE",
U987="Defaut GE &amp; POWER Cabinet","PASSIVE",
U987="Sharing","PASSIVE",
U987="Sites strategiques &amp; DataCenter","PASSIVE",
U987="Exclu","Exclu",
U987="SAT","ACTIVE",
U987="SPARE-ISSUE","SPARE-ISSUE",
U987="Fiber CAmtel","ACTIVE",
U987="Fiber AOF","ACTIVE",
U987="Projet OCM (HUAWEI)","PLANNED WORKS",
U987="Projet OCM (NOKIA)","PLANNED WORKS",
U987="ACCESS-ISSUE","ACCESS-ISSUE",
U987="Projet OCM (ZTE, NOKIA, autres projets)","PLANNED WORKS",
U987="No root CAuse","No root cause",
U987="ODU HS","ACTIVE",
U987="IP &amp; VLAN","ACTIVE",
U987="Warehouse HUAWEI","SPARE-ISSUE",
U987="SPARE-HS","SPARE-ISSUE",
U987="Power Telco","ACTIVE", U987="no impacts","no impacts"
),"")</f>
        <v>No root cause</v>
      </c>
      <c r="W987" s="113"/>
      <c r="X987" s="113"/>
      <c r="Y987" s="113"/>
      <c r="Z987" s="113"/>
      <c r="AA987" s="113"/>
      <c r="AB987" s="17" t="s">
        <v>5465</v>
      </c>
      <c r="AC987" s="17" t="str">
        <f>_xlfn.XLOOKUP(B987,'INCIDENT-04-27-2026'!E:E,'INCIDENT-04-27-2026'!F:F,"")</f>
        <v/>
      </c>
      <c r="AD987" s="9"/>
      <c r="AE987" s="7" t="s">
        <v>5465</v>
      </c>
      <c r="AF987" s="6" t="str">
        <f>_xlfn.XLOOKUP(B987,'[13]Input_27-04'!$B:$B,'[13]Input_27-04'!$M:$M,"")</f>
        <v/>
      </c>
      <c r="AG987" s="7"/>
      <c r="AH987" s="3"/>
      <c r="AI987" s="18" t="str">
        <f>_xlfn.XLOOKUP(B987,'[3]Cells Huawei 27042026 10h'!$B:$B,'[3]Cells Huawei 27042026 10h'!$T:$T,"")</f>
        <v/>
      </c>
      <c r="AJ987" s="18" t="str">
        <f>_xlfn.XLOOKUP(B987,'[3]Cells Huawei 27042026 15h'!$B:$B,'[3]Cells Huawei 27042026 15h'!$T:$T,"")</f>
        <v/>
      </c>
      <c r="AK987" s="18" t="str">
        <f>_xlfn.XLOOKUP(B987,'[4]cells down 27042026 11h28'!$B:$B,'[4]cells down 27042026 11h28'!$R:$R,"")</f>
        <v/>
      </c>
      <c r="AL987" s="18" t="str">
        <f>_xlfn.XLOOKUP(B987,'[4]cells down 27042026 18h01'!$B:$B,'[4]cells down 27042026 18h01'!$R:$R,"")</f>
        <v/>
      </c>
      <c r="AM987" s="18" t="str">
        <f>_xlfn.XLOOKUP(B987,'[5]cell downs 27042026 11h'!$B:$B,'[5]cell downs 27042026 11h'!$R:$R,"")</f>
        <v/>
      </c>
      <c r="AN987" s="18" t="str">
        <f>_xlfn.XLOOKUP(B987,'[5]cell downs 27042026 17h40'!$B:$B,'[5]cell downs 27042026 17h40'!$R:$R,"")</f>
        <v/>
      </c>
      <c r="AO987" s="18" t="str">
        <f>_xlfn.XLOOKUP(B987,'[6]ALL SITES DOWN'!$D:$D,'[6]ALL SITES DOWN'!$J:$J,"")</f>
        <v/>
      </c>
      <c r="AP987" s="18" t="str">
        <f>_xlfn.XLOOKUP(B987,'[7]ALL SITES DOWN'!$D:$D,'[7]ALL SITES DOWN'!$J:$J,"")</f>
        <v/>
      </c>
      <c r="AQ987" s="9" t="str">
        <f>_xlfn.XLOOKUP(B987,[8]sheet1!$AC:$AC,[8]sheet1!$AF:$AF,"")</f>
        <v/>
      </c>
      <c r="AR987" s="14"/>
      <c r="AS987" s="14" t="s">
        <v>5465</v>
      </c>
      <c r="AT987" s="14" t="str">
        <f>_xlfn.XLOOKUP(B987,'[9]cell downs 18042026 17h'!$B:$B,'[9]cell downs 18042026 17h'!$B:$B,"")</f>
        <v/>
      </c>
      <c r="AU987" s="14" t="str">
        <f>_xlfn.XLOOKUP(B987,'[10]Cells Huawei 19042026 15h'!$B:$B,'[10]Cells Huawei 19042026 15h'!$B:$B,"")</f>
        <v/>
      </c>
      <c r="AV987" s="9" t="str">
        <f>_xlfn.XLOOKUP(B987,'[11]cells down 19042026 9H40'!$B:$B,'[11]cells down 19042026 9H40'!$B:$B,"")</f>
        <v/>
      </c>
    </row>
    <row r="988" spans="1:48" hidden="1" x14ac:dyDescent="0.3">
      <c r="A988" s="3" t="s">
        <v>2333</v>
      </c>
      <c r="B988" s="23" t="s">
        <v>2334</v>
      </c>
      <c r="C988" s="3" t="str">
        <f>_xlfn.XLOOKUP(B988,'[1]daily break down'!$D:$D,'[1]daily break down'!$E:$E,"")</f>
        <v>Douala</v>
      </c>
      <c r="D988" s="3" t="s">
        <v>11</v>
      </c>
      <c r="E988" s="3" t="s">
        <v>12</v>
      </c>
      <c r="F988" s="3" t="s">
        <v>31</v>
      </c>
      <c r="G988" s="3" t="s">
        <v>32</v>
      </c>
      <c r="H988" s="29" t="str">
        <f>_xlfn.XLOOKUP(B988,[2]CALCULATION!$B:$B,[2]CALCULATION!$H:$H,"")</f>
        <v>ZTE</v>
      </c>
      <c r="I988" s="26">
        <v>0</v>
      </c>
      <c r="J988" s="26">
        <v>0</v>
      </c>
      <c r="K988" s="26">
        <v>1.6675619875982</v>
      </c>
      <c r="L988" s="26">
        <v>0.13527906903744813</v>
      </c>
      <c r="M988" s="26">
        <v>0</v>
      </c>
      <c r="N988" s="26">
        <v>0</v>
      </c>
      <c r="O988" s="26">
        <v>0</v>
      </c>
      <c r="P988" s="114" t="s">
        <v>6364</v>
      </c>
      <c r="Q988" s="42" t="s">
        <v>5538</v>
      </c>
      <c r="R988" s="42"/>
      <c r="S988" s="41" t="str" cm="1">
        <f t="array" ref="S988">IFERROR(_xlfn.IFS(
U988="MPR ISSUE","PDH",
U988="BSS Hardware Issue","BSS",
U988="Sites strategiques, MLL, Pylone, etc.","ENVTECH",
U988="AKTIVCO DEFAUT GE &amp; POWER Cabinet","AKTIVCO",
U988="AKTIVCO Coupure ENEO &amp; Baisse de tension","AKTIVCO GRID ONLY",
U988="Coupure ENEO &amp; Baisse de tension","IHS GRID ONLY",
U988="Defaut GE &amp; POWER Cabinet","IHS",
U988="Sharing","Partners",
U988="Sites strategiques &amp; DataCenter","SST &amp; DC",
U988="Exclu","Exclu",
U988="SAT","SAT",
U988="SPARE-ISSUE","SPARE-ISSUE",
U988="Fiber CAmtel","TRANS_FO_CAMTEL",
U988="Fiber AOF","Fiber AOF",
U988="Projet OCM (HUAWEI)","TRAVAUX-HUAWEI",
U988="Projet OCM (NOKIA)","TRAVAUX-NOKIA",
U988="ACCESS-ISSUE","ACCESS-ISSUE",
U988="Projet OCM (ZTE, NOKIA, autres projets)","TRAVAUX OCM",
U988="No root CAuse","No root cause",
U988="ODU HS","PDH",
U988="IP &amp; VLAN","PDH",
U988="Warehouse HUAWEI","SPARE-ISSUE",
U988="SPARE-HS","SPARE-ISSUE",
U988="Power Telco","BSS",U988="no impacts","no impacts"
),"")</f>
        <v>No root cause</v>
      </c>
      <c r="T988" s="41" t="str" cm="1">
        <f t="array" ref="T988">IFERROR(_xlfn.IFS(
U988="MPR ISSUE","TX ISSUE",
U988="BSS Hardware Issue","RAN ISSUE",
U988="Sites strategiques, MLL, Pylone, etc.","ENVTECH",
U988="AKTIVCO DEFAUT GE &amp; POWER Cabinet","POWER ISSUE",
U988="AKTIVCO Coupure ENEO &amp; Baisse de tension","POWER ISSUE",
U988="Coupure ENEO &amp; Baisse de tension","POWER ISSUE",
U988="Defaut GE &amp; POWER Cabinet","POWER ISSUE",
U988="Sharing","POWER ISSUE",
U988="Sites strategiques &amp; DataCenter","POWER ISSUE",
U988="Exclu","Exclu",
U988="SAT","TX ISSUE",
U988="SPARE-ISSUE","SPARE-ISSUE",
U988="Fiber CAmtel","TX ISSUE",
U988="Fiber AOF","TX ISSUE",
U988="Projet OCM (HUAWEI)","TRAVAUX-HUAWEI",
U988="Projet OCM (NOKIA)","TRAVAUX -NOKIA",
U988="ACCESS-ISSUE","ACCESS-ISSUE",
U988="Projet OCM (ZTE, NOKIA, autres projets)","TRAVAUX OCM",
U988="No root CAuse","No root cause",
U988="ODU HS","TX ISSUE",
U988="IP &amp; VLAN","TX ISSUE",
U988="Warehouse HUAWEI","SPARE-ISSUE",
U988="SPARE-HS","SPARE-ISSUE",
U988="Power Telco","RAN ISSUE",U988="no impacts","no impacts"
),"")</f>
        <v>No root cause</v>
      </c>
      <c r="U988" s="68" t="s">
        <v>5691</v>
      </c>
      <c r="V988" s="41" t="str" cm="1">
        <f t="array" ref="V988">IFERROR(_xlfn.IFS(
U988="MPR ISSUE","ACTIVE",
U988="BSS Hardware Issue","ACTIVE",
U988="Sites strategiques, MLL, Pylone, etc.","PASSIVE",
U988="AKTIVCO DEFAUT GE &amp; POWER Cabinet","PASSIVE",
U988="AKTIVCO Coupure ENEO &amp; Baisse de tension","PASSIVE",
U988="Coupure ENEO &amp; Baisse de tension","PASSIVE",
U988="Defaut GE &amp; POWER Cabinet","PASSIVE",
U988="Sharing","PASSIVE",
U988="Sites strategiques &amp; DataCenter","PASSIVE",
U988="Exclu","Exclu",
U988="SAT","ACTIVE",
U988="SPARE-ISSUE","SPARE-ISSUE",
U988="Fiber CAmtel","ACTIVE",
U988="Fiber AOF","ACTIVE",
U988="Projet OCM (HUAWEI)","PLANNED WORKS",
U988="Projet OCM (NOKIA)","PLANNED WORKS",
U988="ACCESS-ISSUE","ACCESS-ISSUE",
U988="Projet OCM (ZTE, NOKIA, autres projets)","PLANNED WORKS",
U988="No root CAuse","No root cause",
U988="ODU HS","ACTIVE",
U988="IP &amp; VLAN","ACTIVE",
U988="Warehouse HUAWEI","SPARE-ISSUE",
U988="SPARE-HS","SPARE-ISSUE",
U988="Power Telco","ACTIVE", U988="no impacts","no impacts"
),"")</f>
        <v>No root cause</v>
      </c>
      <c r="W988" s="113"/>
      <c r="X988" s="113"/>
      <c r="Y988" s="113"/>
      <c r="Z988" s="113"/>
      <c r="AA988" s="113"/>
      <c r="AB988" s="17" t="s">
        <v>5465</v>
      </c>
      <c r="AC988" s="17" t="str">
        <f>_xlfn.XLOOKUP(B988,'INCIDENT-04-27-2026'!E:E,'INCIDENT-04-27-2026'!F:F,"")</f>
        <v/>
      </c>
      <c r="AD988" s="9"/>
      <c r="AE988" s="7" t="s">
        <v>5465</v>
      </c>
      <c r="AF988" s="6" t="str">
        <f>_xlfn.XLOOKUP(B988,'[13]Input_27-04'!$B:$B,'[13]Input_27-04'!$M:$M,"")</f>
        <v/>
      </c>
      <c r="AG988" s="7"/>
      <c r="AH988" s="3"/>
      <c r="AI988" s="18" t="str">
        <f>_xlfn.XLOOKUP(B988,'[3]Cells Huawei 27042026 10h'!$B:$B,'[3]Cells Huawei 27042026 10h'!$T:$T,"")</f>
        <v/>
      </c>
      <c r="AJ988" s="18" t="str">
        <f>_xlfn.XLOOKUP(B988,'[3]Cells Huawei 27042026 15h'!$B:$B,'[3]Cells Huawei 27042026 15h'!$T:$T,"")</f>
        <v/>
      </c>
      <c r="AK988" s="18" t="str">
        <f>_xlfn.XLOOKUP(B988,'[4]cells down 27042026 11h28'!$B:$B,'[4]cells down 27042026 11h28'!$R:$R,"")</f>
        <v/>
      </c>
      <c r="AL988" s="18" t="str">
        <f>_xlfn.XLOOKUP(B988,'[4]cells down 27042026 18h01'!$B:$B,'[4]cells down 27042026 18h01'!$R:$R,"")</f>
        <v/>
      </c>
      <c r="AM988" s="18" t="str">
        <f>_xlfn.XLOOKUP(B988,'[5]cell downs 27042026 11h'!$B:$B,'[5]cell downs 27042026 11h'!$R:$R,"")</f>
        <v/>
      </c>
      <c r="AN988" s="18" t="str">
        <f>_xlfn.XLOOKUP(B988,'[5]cell downs 27042026 17h40'!$B:$B,'[5]cell downs 27042026 17h40'!$R:$R,"")</f>
        <v/>
      </c>
      <c r="AO988" s="18" t="str">
        <f>_xlfn.XLOOKUP(B988,'[6]ALL SITES DOWN'!$D:$D,'[6]ALL SITES DOWN'!$J:$J,"")</f>
        <v/>
      </c>
      <c r="AP988" s="18" t="str">
        <f>_xlfn.XLOOKUP(B988,'[7]ALL SITES DOWN'!$D:$D,'[7]ALL SITES DOWN'!$J:$J,"")</f>
        <v/>
      </c>
      <c r="AQ988" s="9" t="str">
        <f>_xlfn.XLOOKUP(B988,[8]sheet1!$AC:$AC,[8]sheet1!$AF:$AF,"")</f>
        <v/>
      </c>
      <c r="AR988" s="14"/>
      <c r="AS988" s="14" t="s">
        <v>5465</v>
      </c>
      <c r="AT988" s="14" t="str">
        <f>_xlfn.XLOOKUP(B988,'[9]cell downs 18042026 17h'!$B:$B,'[9]cell downs 18042026 17h'!$B:$B,"")</f>
        <v/>
      </c>
      <c r="AU988" s="14" t="str">
        <f>_xlfn.XLOOKUP(B988,'[10]Cells Huawei 19042026 15h'!$B:$B,'[10]Cells Huawei 19042026 15h'!$B:$B,"")</f>
        <v/>
      </c>
      <c r="AV988" s="9" t="str">
        <f>_xlfn.XLOOKUP(B988,'[11]cells down 19042026 9H40'!$B:$B,'[11]cells down 19042026 9H40'!$B:$B,"")</f>
        <v/>
      </c>
    </row>
    <row r="989" spans="1:48" hidden="1" x14ac:dyDescent="0.3">
      <c r="A989" s="1" t="s">
        <v>4936</v>
      </c>
      <c r="B989" s="8" t="s">
        <v>4937</v>
      </c>
      <c r="C989" s="3" t="str">
        <f>_xlfn.XLOOKUP(B989,'[1]daily break down'!$D:$D,'[1]daily break down'!$E:$E,"")</f>
        <v>LITTORAL</v>
      </c>
      <c r="D989" s="1" t="s">
        <v>11</v>
      </c>
      <c r="E989" s="1" t="s">
        <v>12</v>
      </c>
      <c r="F989" s="3" t="s">
        <v>31</v>
      </c>
      <c r="G989" s="1" t="s">
        <v>4936</v>
      </c>
      <c r="H989" s="28" t="str">
        <f>_xlfn.XLOOKUP(B989,[2]CALCULATION!$B:$B,[2]CALCULATION!$H:$H,"")</f>
        <v>NOKIA</v>
      </c>
      <c r="I989" s="26">
        <v>1.6236575892756615</v>
      </c>
      <c r="J989" s="26">
        <v>1.5116834031041597</v>
      </c>
      <c r="K989" s="26">
        <v>1.5572403966322907</v>
      </c>
      <c r="L989" s="26">
        <v>0</v>
      </c>
      <c r="M989" s="26">
        <v>0</v>
      </c>
      <c r="N989" s="26">
        <v>0</v>
      </c>
      <c r="O989" s="26">
        <v>0</v>
      </c>
      <c r="P989" s="114" t="s">
        <v>6364</v>
      </c>
      <c r="Q989" s="42" t="s">
        <v>5538</v>
      </c>
      <c r="R989" s="42"/>
      <c r="S989" s="41" t="str" cm="1">
        <f t="array" ref="S989">IFERROR(_xlfn.IFS(
U989="MPR ISSUE","PDH",
U989="BSS Hardware Issue","BSS",
U989="Sites strategiques, MLL, Pylone, etc.","ENVTECH",
U989="AKTIVCO DEFAUT GE &amp; POWER Cabinet","AKTIVCO",
U989="AKTIVCO Coupure ENEO &amp; Baisse de tension","AKTIVCO GRID ONLY",
U989="Coupure ENEO &amp; Baisse de tension","IHS GRID ONLY",
U989="Defaut GE &amp; POWER Cabinet","IHS",
U989="Sharing","Partners",
U989="Sites strategiques &amp; DataCenter","SST &amp; DC",
U989="Exclu","Exclu",
U989="SAT","SAT",
U989="SPARE-ISSUE","SPARE-ISSUE",
U989="Fiber CAmtel","TRANS_FO_CAMTEL",
U989="Fiber AOF","Fiber AOF",
U989="Projet OCM (HUAWEI)","TRAVAUX-HUAWEI",
U989="Projet OCM (NOKIA)","TRAVAUX-NOKIA",
U989="ACCESS-ISSUE","ACCESS-ISSUE",
U989="Projet OCM (ZTE, NOKIA, autres projets)","TRAVAUX OCM",
U989="No root CAuse","No root cause",
U989="ODU HS","PDH",
U989="IP &amp; VLAN","PDH",
U989="Warehouse HUAWEI","SPARE-ISSUE",
U989="SPARE-HS","SPARE-ISSUE",
U989="Power Telco","BSS",U989="no impacts","no impacts"
),"")</f>
        <v>No root cause</v>
      </c>
      <c r="T989" s="41" t="str" cm="1">
        <f t="array" ref="T989">IFERROR(_xlfn.IFS(
U989="MPR ISSUE","TX ISSUE",
U989="BSS Hardware Issue","RAN ISSUE",
U989="Sites strategiques, MLL, Pylone, etc.","ENVTECH",
U989="AKTIVCO DEFAUT GE &amp; POWER Cabinet","POWER ISSUE",
U989="AKTIVCO Coupure ENEO &amp; Baisse de tension","POWER ISSUE",
U989="Coupure ENEO &amp; Baisse de tension","POWER ISSUE",
U989="Defaut GE &amp; POWER Cabinet","POWER ISSUE",
U989="Sharing","POWER ISSUE",
U989="Sites strategiques &amp; DataCenter","POWER ISSUE",
U989="Exclu","Exclu",
U989="SAT","TX ISSUE",
U989="SPARE-ISSUE","SPARE-ISSUE",
U989="Fiber CAmtel","TX ISSUE",
U989="Fiber AOF","TX ISSUE",
U989="Projet OCM (HUAWEI)","TRAVAUX-HUAWEI",
U989="Projet OCM (NOKIA)","TRAVAUX -NOKIA",
U989="ACCESS-ISSUE","ACCESS-ISSUE",
U989="Projet OCM (ZTE, NOKIA, autres projets)","TRAVAUX OCM",
U989="No root CAuse","No root cause",
U989="ODU HS","TX ISSUE",
U989="IP &amp; VLAN","TX ISSUE",
U989="Warehouse HUAWEI","SPARE-ISSUE",
U989="SPARE-HS","SPARE-ISSUE",
U989="Power Telco","RAN ISSUE",U989="no impacts","no impacts"
),"")</f>
        <v>No root cause</v>
      </c>
      <c r="U989" s="68" t="s">
        <v>5691</v>
      </c>
      <c r="V989" s="41" t="str" cm="1">
        <f t="array" ref="V989">IFERROR(_xlfn.IFS(
U989="MPR ISSUE","ACTIVE",
U989="BSS Hardware Issue","ACTIVE",
U989="Sites strategiques, MLL, Pylone, etc.","PASSIVE",
U989="AKTIVCO DEFAUT GE &amp; POWER Cabinet","PASSIVE",
U989="AKTIVCO Coupure ENEO &amp; Baisse de tension","PASSIVE",
U989="Coupure ENEO &amp; Baisse de tension","PASSIVE",
U989="Defaut GE &amp; POWER Cabinet","PASSIVE",
U989="Sharing","PASSIVE",
U989="Sites strategiques &amp; DataCenter","PASSIVE",
U989="Exclu","Exclu",
U989="SAT","ACTIVE",
U989="SPARE-ISSUE","SPARE-ISSUE",
U989="Fiber CAmtel","ACTIVE",
U989="Fiber AOF","ACTIVE",
U989="Projet OCM (HUAWEI)","PLANNED WORKS",
U989="Projet OCM (NOKIA)","PLANNED WORKS",
U989="ACCESS-ISSUE","ACCESS-ISSUE",
U989="Projet OCM (ZTE, NOKIA, autres projets)","PLANNED WORKS",
U989="No root CAuse","No root cause",
U989="ODU HS","ACTIVE",
U989="IP &amp; VLAN","ACTIVE",
U989="Warehouse HUAWEI","SPARE-ISSUE",
U989="SPARE-HS","SPARE-ISSUE",
U989="Power Telco","ACTIVE", U989="no impacts","no impacts"
),"")</f>
        <v>No root cause</v>
      </c>
      <c r="W989" s="113"/>
      <c r="X989" s="113"/>
      <c r="Y989" s="113"/>
      <c r="Z989" s="113"/>
      <c r="AA989" s="113"/>
      <c r="AB989" s="17" t="s">
        <v>5465</v>
      </c>
      <c r="AC989" s="17" t="str">
        <f>_xlfn.XLOOKUP(B989,'INCIDENT-04-27-2026'!E:E,'INCIDENT-04-27-2026'!F:F,"")</f>
        <v/>
      </c>
      <c r="AD989" s="9"/>
      <c r="AE989" s="7" t="s">
        <v>5465</v>
      </c>
      <c r="AF989" s="6" t="str">
        <f>_xlfn.XLOOKUP(B989,'[13]Input_27-04'!$B:$B,'[13]Input_27-04'!$M:$M,"")</f>
        <v/>
      </c>
      <c r="AG989" s="7"/>
      <c r="AH989" s="3"/>
      <c r="AI989" s="18" t="str">
        <f>_xlfn.XLOOKUP(B989,'[3]Cells Huawei 27042026 10h'!$B:$B,'[3]Cells Huawei 27042026 10h'!$T:$T,"")</f>
        <v/>
      </c>
      <c r="AJ989" s="18" t="str">
        <f>_xlfn.XLOOKUP(B989,'[3]Cells Huawei 27042026 15h'!$B:$B,'[3]Cells Huawei 27042026 15h'!$T:$T,"")</f>
        <v/>
      </c>
      <c r="AK989" s="18" t="str">
        <f>_xlfn.XLOOKUP(B989,'[4]cells down 27042026 11h28'!$B:$B,'[4]cells down 27042026 11h28'!$R:$R,"")</f>
        <v/>
      </c>
      <c r="AL989" s="18" t="str">
        <f>_xlfn.XLOOKUP(B989,'[4]cells down 27042026 18h01'!$B:$B,'[4]cells down 27042026 18h01'!$R:$R,"")</f>
        <v/>
      </c>
      <c r="AM989" s="18" t="str">
        <f>_xlfn.XLOOKUP(B989,'[5]cell downs 27042026 11h'!$B:$B,'[5]cell downs 27042026 11h'!$R:$R,"")</f>
        <v/>
      </c>
      <c r="AN989" s="18" t="str">
        <f>_xlfn.XLOOKUP(B989,'[5]cell downs 27042026 17h40'!$B:$B,'[5]cell downs 27042026 17h40'!$R:$R,"")</f>
        <v/>
      </c>
      <c r="AO989" s="18" t="str">
        <f>_xlfn.XLOOKUP(B989,'[6]ALL SITES DOWN'!$D:$D,'[6]ALL SITES DOWN'!$J:$J,"")</f>
        <v/>
      </c>
      <c r="AP989" s="18" t="str">
        <f>_xlfn.XLOOKUP(B989,'[7]ALL SITES DOWN'!$D:$D,'[7]ALL SITES DOWN'!$J:$J,"")</f>
        <v/>
      </c>
      <c r="AQ989" s="9" t="str">
        <f>_xlfn.XLOOKUP(B989,[8]sheet1!$AC:$AC,[8]sheet1!$AF:$AF,"")</f>
        <v/>
      </c>
      <c r="AR989" s="14"/>
      <c r="AS989" s="14" t="s">
        <v>5465</v>
      </c>
      <c r="AT989" s="14" t="str">
        <f>_xlfn.XLOOKUP(B989,'[9]cell downs 18042026 17h'!$B:$B,'[9]cell downs 18042026 17h'!$B:$B,"")</f>
        <v/>
      </c>
      <c r="AU989" s="14" t="str">
        <f>_xlfn.XLOOKUP(B989,'[10]Cells Huawei 19042026 15h'!$B:$B,'[10]Cells Huawei 19042026 15h'!$B:$B,"")</f>
        <v/>
      </c>
      <c r="AV989" s="9" t="str">
        <f>_xlfn.XLOOKUP(B989,'[11]cells down 19042026 9H40'!$B:$B,'[11]cells down 19042026 9H40'!$B:$B,"")</f>
        <v/>
      </c>
    </row>
    <row r="990" spans="1:48" hidden="1" x14ac:dyDescent="0.3">
      <c r="A990" s="1" t="s">
        <v>1220</v>
      </c>
      <c r="B990" s="1" t="s">
        <v>1221</v>
      </c>
      <c r="C990" s="3" t="str">
        <f>_xlfn.XLOOKUP(B990,'[1]daily break down'!$D:$D,'[1]daily break down'!$E:$E,"")</f>
        <v>Yaounde</v>
      </c>
      <c r="D990" s="1" t="s">
        <v>11</v>
      </c>
      <c r="E990" s="1" t="s">
        <v>12</v>
      </c>
      <c r="F990" s="3" t="s">
        <v>37</v>
      </c>
      <c r="G990" s="1" t="s">
        <v>38</v>
      </c>
      <c r="H990" s="29" t="str">
        <f>_xlfn.XLOOKUP(B990,[2]CALCULATION!$B:$B,[2]CALCULATION!$H:$H,"")</f>
        <v>ZTE</v>
      </c>
      <c r="I990" s="26">
        <v>7.8080367716510697</v>
      </c>
      <c r="J990" s="26">
        <v>2.384104094077895</v>
      </c>
      <c r="K990" s="26">
        <v>1.4299630742538521</v>
      </c>
      <c r="L990" s="26">
        <v>2.8018908036629125E-2</v>
      </c>
      <c r="M990" s="26">
        <v>0</v>
      </c>
      <c r="N990" s="26">
        <v>0</v>
      </c>
      <c r="O990" s="26">
        <v>0</v>
      </c>
      <c r="P990" s="114" t="s">
        <v>6364</v>
      </c>
      <c r="Q990" s="42" t="s">
        <v>5538</v>
      </c>
      <c r="R990" s="42"/>
      <c r="S990" s="41" t="str" cm="1">
        <f t="array" ref="S990">IFERROR(_xlfn.IFS(
U990="MPR ISSUE","PDH",
U990="BSS Hardware Issue","BSS",
U990="Sites strategiques, MLL, Pylone, etc.","ENVTECH",
U990="AKTIVCO DEFAUT GE &amp; POWER Cabinet","AKTIVCO",
U990="AKTIVCO Coupure ENEO &amp; Baisse de tension","AKTIVCO GRID ONLY",
U990="Coupure ENEO &amp; Baisse de tension","IHS GRID ONLY",
U990="Defaut GE &amp; POWER Cabinet","IHS",
U990="Sharing","Partners",
U990="Sites strategiques &amp; DataCenter","SST &amp; DC",
U990="Exclu","Exclu",
U990="SAT","SAT",
U990="SPARE-ISSUE","SPARE-ISSUE",
U990="Fiber CAmtel","TRANS_FO_CAMTEL",
U990="Fiber AOF","Fiber AOF",
U990="Projet OCM (HUAWEI)","TRAVAUX-HUAWEI",
U990="Projet OCM (NOKIA)","TRAVAUX-NOKIA",
U990="ACCESS-ISSUE","ACCESS-ISSUE",
U990="Projet OCM (ZTE, NOKIA, autres projets)","TRAVAUX OCM",
U990="No root CAuse","No root cause",
U990="ODU HS","PDH",
U990="IP &amp; VLAN","PDH",
U990="Warehouse HUAWEI","SPARE-ISSUE",
U990="SPARE-HS","SPARE-ISSUE",
U990="Power Telco","BSS",U990="no impacts","no impacts"
),"")</f>
        <v>No root cause</v>
      </c>
      <c r="T990" s="41" t="str" cm="1">
        <f t="array" ref="T990">IFERROR(_xlfn.IFS(
U990="MPR ISSUE","TX ISSUE",
U990="BSS Hardware Issue","RAN ISSUE",
U990="Sites strategiques, MLL, Pylone, etc.","ENVTECH",
U990="AKTIVCO DEFAUT GE &amp; POWER Cabinet","POWER ISSUE",
U990="AKTIVCO Coupure ENEO &amp; Baisse de tension","POWER ISSUE",
U990="Coupure ENEO &amp; Baisse de tension","POWER ISSUE",
U990="Defaut GE &amp; POWER Cabinet","POWER ISSUE",
U990="Sharing","POWER ISSUE",
U990="Sites strategiques &amp; DataCenter","POWER ISSUE",
U990="Exclu","Exclu",
U990="SAT","TX ISSUE",
U990="SPARE-ISSUE","SPARE-ISSUE",
U990="Fiber CAmtel","TX ISSUE",
U990="Fiber AOF","TX ISSUE",
U990="Projet OCM (HUAWEI)","TRAVAUX-HUAWEI",
U990="Projet OCM (NOKIA)","TRAVAUX -NOKIA",
U990="ACCESS-ISSUE","ACCESS-ISSUE",
U990="Projet OCM (ZTE, NOKIA, autres projets)","TRAVAUX OCM",
U990="No root CAuse","No root cause",
U990="ODU HS","TX ISSUE",
U990="IP &amp; VLAN","TX ISSUE",
U990="Warehouse HUAWEI","SPARE-ISSUE",
U990="SPARE-HS","SPARE-ISSUE",
U990="Power Telco","RAN ISSUE",U990="no impacts","no impacts"
),"")</f>
        <v>No root cause</v>
      </c>
      <c r="U990" s="68" t="s">
        <v>5691</v>
      </c>
      <c r="V990" s="41" t="str" cm="1">
        <f t="array" ref="V990">IFERROR(_xlfn.IFS(
U990="MPR ISSUE","ACTIVE",
U990="BSS Hardware Issue","ACTIVE",
U990="Sites strategiques, MLL, Pylone, etc.","PASSIVE",
U990="AKTIVCO DEFAUT GE &amp; POWER Cabinet","PASSIVE",
U990="AKTIVCO Coupure ENEO &amp; Baisse de tension","PASSIVE",
U990="Coupure ENEO &amp; Baisse de tension","PASSIVE",
U990="Defaut GE &amp; POWER Cabinet","PASSIVE",
U990="Sharing","PASSIVE",
U990="Sites strategiques &amp; DataCenter","PASSIVE",
U990="Exclu","Exclu",
U990="SAT","ACTIVE",
U990="SPARE-ISSUE","SPARE-ISSUE",
U990="Fiber CAmtel","ACTIVE",
U990="Fiber AOF","ACTIVE",
U990="Projet OCM (HUAWEI)","PLANNED WORKS",
U990="Projet OCM (NOKIA)","PLANNED WORKS",
U990="ACCESS-ISSUE","ACCESS-ISSUE",
U990="Projet OCM (ZTE, NOKIA, autres projets)","PLANNED WORKS",
U990="No root CAuse","No root cause",
U990="ODU HS","ACTIVE",
U990="IP &amp; VLAN","ACTIVE",
U990="Warehouse HUAWEI","SPARE-ISSUE",
U990="SPARE-HS","SPARE-ISSUE",
U990="Power Telco","ACTIVE", U990="no impacts","no impacts"
),"")</f>
        <v>No root cause</v>
      </c>
      <c r="W990" s="113"/>
      <c r="X990" s="113"/>
      <c r="Y990" s="113"/>
      <c r="Z990" s="113"/>
      <c r="AA990" s="113"/>
      <c r="AB990" s="17" t="s">
        <v>5465</v>
      </c>
      <c r="AC990" s="17" t="str">
        <f>_xlfn.XLOOKUP(B990,'INCIDENT-04-27-2026'!E:E,'INCIDENT-04-27-2026'!F:F,"")</f>
        <v/>
      </c>
      <c r="AD990" s="9"/>
      <c r="AE990" s="7" t="s">
        <v>5465</v>
      </c>
      <c r="AF990" s="6" t="str">
        <f>_xlfn.XLOOKUP(B990,'[13]Input_27-04'!$B:$B,'[13]Input_27-04'!$M:$M,"")</f>
        <v/>
      </c>
      <c r="AG990" s="7"/>
      <c r="AH990" s="3"/>
      <c r="AI990" s="18" t="str">
        <f>_xlfn.XLOOKUP(B990,'[3]Cells Huawei 27042026 10h'!$B:$B,'[3]Cells Huawei 27042026 10h'!$T:$T,"")</f>
        <v/>
      </c>
      <c r="AJ990" s="18" t="str">
        <f>_xlfn.XLOOKUP(B990,'[3]Cells Huawei 27042026 15h'!$B:$B,'[3]Cells Huawei 27042026 15h'!$T:$T,"")</f>
        <v/>
      </c>
      <c r="AK990" s="18" t="str">
        <f>_xlfn.XLOOKUP(B990,'[4]cells down 27042026 11h28'!$B:$B,'[4]cells down 27042026 11h28'!$R:$R,"")</f>
        <v/>
      </c>
      <c r="AL990" s="18" t="str">
        <f>_xlfn.XLOOKUP(B990,'[4]cells down 27042026 18h01'!$B:$B,'[4]cells down 27042026 18h01'!$R:$R,"")</f>
        <v/>
      </c>
      <c r="AM990" s="18" t="str">
        <f>_xlfn.XLOOKUP(B990,'[5]cell downs 27042026 11h'!$B:$B,'[5]cell downs 27042026 11h'!$R:$R,"")</f>
        <v/>
      </c>
      <c r="AN990" s="18" t="str">
        <f>_xlfn.XLOOKUP(B990,'[5]cell downs 27042026 17h40'!$B:$B,'[5]cell downs 27042026 17h40'!$R:$R,"")</f>
        <v/>
      </c>
      <c r="AO990" s="18" t="str">
        <f>_xlfn.XLOOKUP(B990,'[6]ALL SITES DOWN'!$D:$D,'[6]ALL SITES DOWN'!$J:$J,"")</f>
        <v/>
      </c>
      <c r="AP990" s="18" t="str">
        <f>_xlfn.XLOOKUP(B990,'[7]ALL SITES DOWN'!$D:$D,'[7]ALL SITES DOWN'!$J:$J,"")</f>
        <v/>
      </c>
      <c r="AQ990" s="9" t="str">
        <f>_xlfn.XLOOKUP(B990,[8]sheet1!$AC:$AC,[8]sheet1!$AF:$AF,"")</f>
        <v/>
      </c>
      <c r="AR990" s="14"/>
      <c r="AS990" s="14" t="s">
        <v>5465</v>
      </c>
      <c r="AT990" s="14" t="str">
        <f>_xlfn.XLOOKUP(B990,'[9]cell downs 18042026 17h'!$B:$B,'[9]cell downs 18042026 17h'!$B:$B,"")</f>
        <v/>
      </c>
      <c r="AU990" s="14" t="str">
        <f>_xlfn.XLOOKUP(B990,'[10]Cells Huawei 19042026 15h'!$B:$B,'[10]Cells Huawei 19042026 15h'!$B:$B,"")</f>
        <v/>
      </c>
      <c r="AV990" s="9" t="str">
        <f>_xlfn.XLOOKUP(B990,'[11]cells down 19042026 9H40'!$B:$B,'[11]cells down 19042026 9H40'!$B:$B,"")</f>
        <v/>
      </c>
    </row>
    <row r="991" spans="1:48" hidden="1" x14ac:dyDescent="0.3">
      <c r="A991" s="1" t="s">
        <v>1653</v>
      </c>
      <c r="B991" s="8" t="s">
        <v>1654</v>
      </c>
      <c r="C991" s="3" t="str">
        <f>_xlfn.XLOOKUP(B991,'[1]daily break down'!$D:$D,'[1]daily break down'!$E:$E,"")</f>
        <v>Yaounde</v>
      </c>
      <c r="D991" s="1" t="s">
        <v>11</v>
      </c>
      <c r="E991" s="1" t="s">
        <v>12</v>
      </c>
      <c r="F991" s="3" t="s">
        <v>37</v>
      </c>
      <c r="G991" s="1" t="s">
        <v>38</v>
      </c>
      <c r="H991" s="29" t="str">
        <f>_xlfn.XLOOKUP(B991,[2]CALCULATION!$B:$B,[2]CALCULATION!$H:$H,"")</f>
        <v>ZTE</v>
      </c>
      <c r="I991" s="26">
        <v>0.79182397205742594</v>
      </c>
      <c r="J991" s="26">
        <v>0</v>
      </c>
      <c r="K991" s="26">
        <v>1.4014447840243358</v>
      </c>
      <c r="L991" s="26">
        <v>0</v>
      </c>
      <c r="M991" s="26">
        <v>0.18646574380837364</v>
      </c>
      <c r="N991" s="26">
        <v>0</v>
      </c>
      <c r="O991" s="26">
        <v>0</v>
      </c>
      <c r="P991" s="114" t="s">
        <v>6364</v>
      </c>
      <c r="Q991" s="42" t="s">
        <v>5538</v>
      </c>
      <c r="R991" s="42"/>
      <c r="S991" s="41" t="str" cm="1">
        <f t="array" ref="S991">IFERROR(_xlfn.IFS(
U991="MPR ISSUE","PDH",
U991="BSS Hardware Issue","BSS",
U991="Sites strategiques, MLL, Pylone, etc.","ENVTECH",
U991="AKTIVCO DEFAUT GE &amp; POWER Cabinet","AKTIVCO",
U991="AKTIVCO Coupure ENEO &amp; Baisse de tension","AKTIVCO GRID ONLY",
U991="Coupure ENEO &amp; Baisse de tension","IHS GRID ONLY",
U991="Defaut GE &amp; POWER Cabinet","IHS",
U991="Sharing","Partners",
U991="Sites strategiques &amp; DataCenter","SST &amp; DC",
U991="Exclu","Exclu",
U991="SAT","SAT",
U991="SPARE-ISSUE","SPARE-ISSUE",
U991="Fiber CAmtel","TRANS_FO_CAMTEL",
U991="Fiber AOF","Fiber AOF",
U991="Projet OCM (HUAWEI)","TRAVAUX-HUAWEI",
U991="Projet OCM (NOKIA)","TRAVAUX-NOKIA",
U991="ACCESS-ISSUE","ACCESS-ISSUE",
U991="Projet OCM (ZTE, NOKIA, autres projets)","TRAVAUX OCM",
U991="No root CAuse","No root cause",
U991="ODU HS","PDH",
U991="IP &amp; VLAN","PDH",
U991="Warehouse HUAWEI","SPARE-ISSUE",
U991="SPARE-HS","SPARE-ISSUE",
U991="Power Telco","BSS",U991="no impacts","no impacts"
),"")</f>
        <v>No root cause</v>
      </c>
      <c r="T991" s="41" t="str" cm="1">
        <f t="array" ref="T991">IFERROR(_xlfn.IFS(
U991="MPR ISSUE","TX ISSUE",
U991="BSS Hardware Issue","RAN ISSUE",
U991="Sites strategiques, MLL, Pylone, etc.","ENVTECH",
U991="AKTIVCO DEFAUT GE &amp; POWER Cabinet","POWER ISSUE",
U991="AKTIVCO Coupure ENEO &amp; Baisse de tension","POWER ISSUE",
U991="Coupure ENEO &amp; Baisse de tension","POWER ISSUE",
U991="Defaut GE &amp; POWER Cabinet","POWER ISSUE",
U991="Sharing","POWER ISSUE",
U991="Sites strategiques &amp; DataCenter","POWER ISSUE",
U991="Exclu","Exclu",
U991="SAT","TX ISSUE",
U991="SPARE-ISSUE","SPARE-ISSUE",
U991="Fiber CAmtel","TX ISSUE",
U991="Fiber AOF","TX ISSUE",
U991="Projet OCM (HUAWEI)","TRAVAUX-HUAWEI",
U991="Projet OCM (NOKIA)","TRAVAUX -NOKIA",
U991="ACCESS-ISSUE","ACCESS-ISSUE",
U991="Projet OCM (ZTE, NOKIA, autres projets)","TRAVAUX OCM",
U991="No root CAuse","No root cause",
U991="ODU HS","TX ISSUE",
U991="IP &amp; VLAN","TX ISSUE",
U991="Warehouse HUAWEI","SPARE-ISSUE",
U991="SPARE-HS","SPARE-ISSUE",
U991="Power Telco","RAN ISSUE",U991="no impacts","no impacts"
),"")</f>
        <v>No root cause</v>
      </c>
      <c r="U991" s="68" t="s">
        <v>5691</v>
      </c>
      <c r="V991" s="41" t="str" cm="1">
        <f t="array" ref="V991">IFERROR(_xlfn.IFS(
U991="MPR ISSUE","ACTIVE",
U991="BSS Hardware Issue","ACTIVE",
U991="Sites strategiques, MLL, Pylone, etc.","PASSIVE",
U991="AKTIVCO DEFAUT GE &amp; POWER Cabinet","PASSIVE",
U991="AKTIVCO Coupure ENEO &amp; Baisse de tension","PASSIVE",
U991="Coupure ENEO &amp; Baisse de tension","PASSIVE",
U991="Defaut GE &amp; POWER Cabinet","PASSIVE",
U991="Sharing","PASSIVE",
U991="Sites strategiques &amp; DataCenter","PASSIVE",
U991="Exclu","Exclu",
U991="SAT","ACTIVE",
U991="SPARE-ISSUE","SPARE-ISSUE",
U991="Fiber CAmtel","ACTIVE",
U991="Fiber AOF","ACTIVE",
U991="Projet OCM (HUAWEI)","PLANNED WORKS",
U991="Projet OCM (NOKIA)","PLANNED WORKS",
U991="ACCESS-ISSUE","ACCESS-ISSUE",
U991="Projet OCM (ZTE, NOKIA, autres projets)","PLANNED WORKS",
U991="No root CAuse","No root cause",
U991="ODU HS","ACTIVE",
U991="IP &amp; VLAN","ACTIVE",
U991="Warehouse HUAWEI","SPARE-ISSUE",
U991="SPARE-HS","SPARE-ISSUE",
U991="Power Telco","ACTIVE", U991="no impacts","no impacts"
),"")</f>
        <v>No root cause</v>
      </c>
      <c r="W991" s="113"/>
      <c r="X991" s="113"/>
      <c r="Y991" s="113"/>
      <c r="Z991" s="113"/>
      <c r="AA991" s="113"/>
      <c r="AB991" s="17" t="s">
        <v>5465</v>
      </c>
      <c r="AC991" s="17" t="str">
        <f>_xlfn.XLOOKUP(B991,'INCIDENT-04-27-2026'!E:E,'INCIDENT-04-27-2026'!F:F,"")</f>
        <v/>
      </c>
      <c r="AD991" s="9"/>
      <c r="AE991" s="7" t="s">
        <v>5465</v>
      </c>
      <c r="AF991" s="6" t="str">
        <f>_xlfn.XLOOKUP(B991,'[13]Input_27-04'!$B:$B,'[13]Input_27-04'!$M:$M,"")</f>
        <v/>
      </c>
      <c r="AG991" s="7"/>
      <c r="AH991" s="3"/>
      <c r="AI991" s="18" t="str">
        <f>_xlfn.XLOOKUP(B991,'[3]Cells Huawei 27042026 10h'!$B:$B,'[3]Cells Huawei 27042026 10h'!$T:$T,"")</f>
        <v/>
      </c>
      <c r="AJ991" s="18" t="str">
        <f>_xlfn.XLOOKUP(B991,'[3]Cells Huawei 27042026 15h'!$B:$B,'[3]Cells Huawei 27042026 15h'!$T:$T,"")</f>
        <v/>
      </c>
      <c r="AK991" s="18" t="str">
        <f>_xlfn.XLOOKUP(B991,'[4]cells down 27042026 11h28'!$B:$B,'[4]cells down 27042026 11h28'!$R:$R,"")</f>
        <v/>
      </c>
      <c r="AL991" s="18" t="str">
        <f>_xlfn.XLOOKUP(B991,'[4]cells down 27042026 18h01'!$B:$B,'[4]cells down 27042026 18h01'!$R:$R,"")</f>
        <v/>
      </c>
      <c r="AM991" s="18" t="str">
        <f>_xlfn.XLOOKUP(B991,'[5]cell downs 27042026 11h'!$B:$B,'[5]cell downs 27042026 11h'!$R:$R,"")</f>
        <v/>
      </c>
      <c r="AN991" s="18" t="str">
        <f>_xlfn.XLOOKUP(B991,'[5]cell downs 27042026 17h40'!$B:$B,'[5]cell downs 27042026 17h40'!$R:$R,"")</f>
        <v/>
      </c>
      <c r="AO991" s="18" t="str">
        <f>_xlfn.XLOOKUP(B991,'[6]ALL SITES DOWN'!$D:$D,'[6]ALL SITES DOWN'!$J:$J,"")</f>
        <v/>
      </c>
      <c r="AP991" s="18" t="str">
        <f>_xlfn.XLOOKUP(B991,'[7]ALL SITES DOWN'!$D:$D,'[7]ALL SITES DOWN'!$J:$J,"")</f>
        <v/>
      </c>
      <c r="AQ991" s="9" t="str">
        <f>_xlfn.XLOOKUP(B991,[8]sheet1!$AC:$AC,[8]sheet1!$AF:$AF,"")</f>
        <v/>
      </c>
      <c r="AR991" s="14"/>
      <c r="AS991" s="14" t="s">
        <v>5465</v>
      </c>
      <c r="AT991" s="14" t="str">
        <f>_xlfn.XLOOKUP(B991,'[9]cell downs 18042026 17h'!$B:$B,'[9]cell downs 18042026 17h'!$B:$B,"")</f>
        <v/>
      </c>
      <c r="AU991" s="14" t="str">
        <f>_xlfn.XLOOKUP(B991,'[10]Cells Huawei 19042026 15h'!$B:$B,'[10]Cells Huawei 19042026 15h'!$B:$B,"")</f>
        <v/>
      </c>
      <c r="AV991" s="9" t="str">
        <f>_xlfn.XLOOKUP(B991,'[11]cells down 19042026 9H40'!$B:$B,'[11]cells down 19042026 9H40'!$B:$B,"")</f>
        <v/>
      </c>
    </row>
    <row r="992" spans="1:48" hidden="1" x14ac:dyDescent="0.3">
      <c r="A992" s="1" t="s">
        <v>1978</v>
      </c>
      <c r="B992" s="8" t="s">
        <v>1979</v>
      </c>
      <c r="C992" s="3" t="str">
        <f>_xlfn.XLOOKUP(B992,'[1]daily break down'!$D:$D,'[1]daily break down'!$E:$E,"")</f>
        <v>Yaounde</v>
      </c>
      <c r="D992" s="1" t="s">
        <v>18</v>
      </c>
      <c r="E992" s="1" t="s">
        <v>5426</v>
      </c>
      <c r="F992" s="3" t="s">
        <v>37</v>
      </c>
      <c r="G992" s="1" t="s">
        <v>38</v>
      </c>
      <c r="H992" s="29" t="str">
        <f>_xlfn.XLOOKUP(B992,[2]CALCULATION!$B:$B,[2]CALCULATION!$H:$H,"")</f>
        <v>ZTE</v>
      </c>
      <c r="I992" s="26">
        <v>23.988340852602352</v>
      </c>
      <c r="J992" s="26">
        <v>1.2530212622669672</v>
      </c>
      <c r="K992" s="26">
        <v>1.3840912528215099</v>
      </c>
      <c r="L992" s="26">
        <v>0.48432938678720405</v>
      </c>
      <c r="M992" s="26">
        <v>1.1949502472654912E-2</v>
      </c>
      <c r="N992" s="26">
        <v>0</v>
      </c>
      <c r="O992" s="26">
        <v>0</v>
      </c>
      <c r="P992" s="114" t="s">
        <v>6364</v>
      </c>
      <c r="Q992" s="42" t="s">
        <v>5538</v>
      </c>
      <c r="R992" s="42"/>
      <c r="S992" s="41" t="str" cm="1">
        <f t="array" ref="S992">IFERROR(_xlfn.IFS(
U992="MPR ISSUE","PDH",
U992="BSS Hardware Issue","BSS",
U992="Sites strategiques, MLL, Pylone, etc.","ENVTECH",
U992="AKTIVCO DEFAUT GE &amp; POWER Cabinet","AKTIVCO",
U992="AKTIVCO Coupure ENEO &amp; Baisse de tension","AKTIVCO GRID ONLY",
U992="Coupure ENEO &amp; Baisse de tension","IHS GRID ONLY",
U992="Defaut GE &amp; POWER Cabinet","IHS",
U992="Sharing","Partners",
U992="Sites strategiques &amp; DataCenter","SST &amp; DC",
U992="Exclu","Exclu",
U992="SAT","SAT",
U992="SPARE-ISSUE","SPARE-ISSUE",
U992="Fiber CAmtel","TRANS_FO_CAMTEL",
U992="Fiber AOF","Fiber AOF",
U992="Projet OCM (HUAWEI)","TRAVAUX-HUAWEI",
U992="Projet OCM (NOKIA)","TRAVAUX-NOKIA",
U992="ACCESS-ISSUE","ACCESS-ISSUE",
U992="Projet OCM (ZTE, NOKIA, autres projets)","TRAVAUX OCM",
U992="No root CAuse","No root cause",
U992="ODU HS","PDH",
U992="IP &amp; VLAN","PDH",
U992="Warehouse HUAWEI","SPARE-ISSUE",
U992="SPARE-HS","SPARE-ISSUE",
U992="Power Telco","BSS",U992="no impacts","no impacts"
),"")</f>
        <v>No root cause</v>
      </c>
      <c r="T992" s="41" t="str" cm="1">
        <f t="array" ref="T992">IFERROR(_xlfn.IFS(
U992="MPR ISSUE","TX ISSUE",
U992="BSS Hardware Issue","RAN ISSUE",
U992="Sites strategiques, MLL, Pylone, etc.","ENVTECH",
U992="AKTIVCO DEFAUT GE &amp; POWER Cabinet","POWER ISSUE",
U992="AKTIVCO Coupure ENEO &amp; Baisse de tension","POWER ISSUE",
U992="Coupure ENEO &amp; Baisse de tension","POWER ISSUE",
U992="Defaut GE &amp; POWER Cabinet","POWER ISSUE",
U992="Sharing","POWER ISSUE",
U992="Sites strategiques &amp; DataCenter","POWER ISSUE",
U992="Exclu","Exclu",
U992="SAT","TX ISSUE",
U992="SPARE-ISSUE","SPARE-ISSUE",
U992="Fiber CAmtel","TX ISSUE",
U992="Fiber AOF","TX ISSUE",
U992="Projet OCM (HUAWEI)","TRAVAUX-HUAWEI",
U992="Projet OCM (NOKIA)","TRAVAUX -NOKIA",
U992="ACCESS-ISSUE","ACCESS-ISSUE",
U992="Projet OCM (ZTE, NOKIA, autres projets)","TRAVAUX OCM",
U992="No root CAuse","No root cause",
U992="ODU HS","TX ISSUE",
U992="IP &amp; VLAN","TX ISSUE",
U992="Warehouse HUAWEI","SPARE-ISSUE",
U992="SPARE-HS","SPARE-ISSUE",
U992="Power Telco","RAN ISSUE",U992="no impacts","no impacts"
),"")</f>
        <v>No root cause</v>
      </c>
      <c r="U992" s="68" t="s">
        <v>5691</v>
      </c>
      <c r="V992" s="41" t="str" cm="1">
        <f t="array" ref="V992">IFERROR(_xlfn.IFS(
U992="MPR ISSUE","ACTIVE",
U992="BSS Hardware Issue","ACTIVE",
U992="Sites strategiques, MLL, Pylone, etc.","PASSIVE",
U992="AKTIVCO DEFAUT GE &amp; POWER Cabinet","PASSIVE",
U992="AKTIVCO Coupure ENEO &amp; Baisse de tension","PASSIVE",
U992="Coupure ENEO &amp; Baisse de tension","PASSIVE",
U992="Defaut GE &amp; POWER Cabinet","PASSIVE",
U992="Sharing","PASSIVE",
U992="Sites strategiques &amp; DataCenter","PASSIVE",
U992="Exclu","Exclu",
U992="SAT","ACTIVE",
U992="SPARE-ISSUE","SPARE-ISSUE",
U992="Fiber CAmtel","ACTIVE",
U992="Fiber AOF","ACTIVE",
U992="Projet OCM (HUAWEI)","PLANNED WORKS",
U992="Projet OCM (NOKIA)","PLANNED WORKS",
U992="ACCESS-ISSUE","ACCESS-ISSUE",
U992="Projet OCM (ZTE, NOKIA, autres projets)","PLANNED WORKS",
U992="No root CAuse","No root cause",
U992="ODU HS","ACTIVE",
U992="IP &amp; VLAN","ACTIVE",
U992="Warehouse HUAWEI","SPARE-ISSUE",
U992="SPARE-HS","SPARE-ISSUE",
U992="Power Telco","ACTIVE", U992="no impacts","no impacts"
),"")</f>
        <v>No root cause</v>
      </c>
      <c r="W992" s="113"/>
      <c r="X992" s="113"/>
      <c r="Y992" s="113"/>
      <c r="Z992" s="113"/>
      <c r="AA992" s="113"/>
      <c r="AB992" s="17" t="s">
        <v>5465</v>
      </c>
      <c r="AC992" s="17" t="str">
        <f>_xlfn.XLOOKUP(B992,'INCIDENT-04-27-2026'!E:E,'INCIDENT-04-27-2026'!F:F,"")</f>
        <v/>
      </c>
      <c r="AD992" s="9"/>
      <c r="AE992" s="7" t="s">
        <v>5465</v>
      </c>
      <c r="AF992" s="6" t="str">
        <f>_xlfn.XLOOKUP(B992,'[13]Input_27-04'!$B:$B,'[13]Input_27-04'!$M:$M,"")</f>
        <v/>
      </c>
      <c r="AG992" s="7"/>
      <c r="AH992" s="3"/>
      <c r="AI992" s="18" t="str">
        <f>_xlfn.XLOOKUP(B992,'[3]Cells Huawei 27042026 10h'!$B:$B,'[3]Cells Huawei 27042026 10h'!$T:$T,"")</f>
        <v/>
      </c>
      <c r="AJ992" s="18" t="str">
        <f>_xlfn.XLOOKUP(B992,'[3]Cells Huawei 27042026 15h'!$B:$B,'[3]Cells Huawei 27042026 15h'!$T:$T,"")</f>
        <v/>
      </c>
      <c r="AK992" s="18" t="str">
        <f>_xlfn.XLOOKUP(B992,'[4]cells down 27042026 11h28'!$B:$B,'[4]cells down 27042026 11h28'!$R:$R,"")</f>
        <v/>
      </c>
      <c r="AL992" s="18" t="str">
        <f>_xlfn.XLOOKUP(B992,'[4]cells down 27042026 18h01'!$B:$B,'[4]cells down 27042026 18h01'!$R:$R,"")</f>
        <v/>
      </c>
      <c r="AM992" s="18" t="str">
        <f>_xlfn.XLOOKUP(B992,'[5]cell downs 27042026 11h'!$B:$B,'[5]cell downs 27042026 11h'!$R:$R,"")</f>
        <v/>
      </c>
      <c r="AN992" s="18" t="str">
        <f>_xlfn.XLOOKUP(B992,'[5]cell downs 27042026 17h40'!$B:$B,'[5]cell downs 27042026 17h40'!$R:$R,"")</f>
        <v/>
      </c>
      <c r="AO992" s="18" t="str">
        <f>_xlfn.XLOOKUP(B992,'[6]ALL SITES DOWN'!$D:$D,'[6]ALL SITES DOWN'!$J:$J,"")</f>
        <v/>
      </c>
      <c r="AP992" s="18" t="str">
        <f>_xlfn.XLOOKUP(B992,'[7]ALL SITES DOWN'!$D:$D,'[7]ALL SITES DOWN'!$J:$J,"")</f>
        <v/>
      </c>
      <c r="AQ992" s="9" t="str">
        <f>_xlfn.XLOOKUP(B992,[8]sheet1!$AC:$AC,[8]sheet1!$AF:$AF,"")</f>
        <v/>
      </c>
      <c r="AR992" s="14"/>
      <c r="AS992" s="14" t="s">
        <v>5465</v>
      </c>
      <c r="AT992" s="14" t="str">
        <f>_xlfn.XLOOKUP(B992,'[9]cell downs 18042026 17h'!$B:$B,'[9]cell downs 18042026 17h'!$B:$B,"")</f>
        <v/>
      </c>
      <c r="AU992" s="14" t="str">
        <f>_xlfn.XLOOKUP(B992,'[10]Cells Huawei 19042026 15h'!$B:$B,'[10]Cells Huawei 19042026 15h'!$B:$B,"")</f>
        <v/>
      </c>
      <c r="AV992" s="9" t="str">
        <f>_xlfn.XLOOKUP(B992,'[11]cells down 19042026 9H40'!$B:$B,'[11]cells down 19042026 9H40'!$B:$B,"")</f>
        <v/>
      </c>
    </row>
    <row r="993" spans="1:48" hidden="1" x14ac:dyDescent="0.3">
      <c r="A993" s="1" t="s">
        <v>2243</v>
      </c>
      <c r="B993" s="1" t="s">
        <v>2244</v>
      </c>
      <c r="C993" s="3" t="str">
        <f>_xlfn.XLOOKUP(B993,'[1]daily break down'!$D:$D,'[1]daily break down'!$E:$E,"")</f>
        <v>Yaounde</v>
      </c>
      <c r="D993" s="1" t="s">
        <v>11</v>
      </c>
      <c r="E993" s="1" t="s">
        <v>12</v>
      </c>
      <c r="F993" s="3" t="s">
        <v>37</v>
      </c>
      <c r="G993" s="1" t="s">
        <v>38</v>
      </c>
      <c r="H993" s="29" t="str">
        <f>_xlfn.XLOOKUP(B993,[2]CALCULATION!$B:$B,[2]CALCULATION!$H:$H,"")</f>
        <v>ZTE</v>
      </c>
      <c r="I993" s="26">
        <v>0</v>
      </c>
      <c r="J993" s="26">
        <v>0</v>
      </c>
      <c r="K993" s="26">
        <v>1.3714105121378408</v>
      </c>
      <c r="L993" s="26">
        <v>4.8530318206333298</v>
      </c>
      <c r="M993" s="26">
        <v>0.79558717358239628</v>
      </c>
      <c r="N993" s="26">
        <v>0</v>
      </c>
      <c r="O993" s="26">
        <v>0</v>
      </c>
      <c r="P993" s="114" t="s">
        <v>6364</v>
      </c>
      <c r="Q993" s="42" t="s">
        <v>5538</v>
      </c>
      <c r="R993" s="42"/>
      <c r="S993" s="41" t="str" cm="1">
        <f t="array" ref="S993">IFERROR(_xlfn.IFS(
U993="MPR ISSUE","PDH",
U993="BSS Hardware Issue","BSS",
U993="Sites strategiques, MLL, Pylone, etc.","ENVTECH",
U993="AKTIVCO DEFAUT GE &amp; POWER Cabinet","AKTIVCO",
U993="AKTIVCO Coupure ENEO &amp; Baisse de tension","AKTIVCO GRID ONLY",
U993="Coupure ENEO &amp; Baisse de tension","IHS GRID ONLY",
U993="Defaut GE &amp; POWER Cabinet","IHS",
U993="Sharing","Partners",
U993="Sites strategiques &amp; DataCenter","SST &amp; DC",
U993="Exclu","Exclu",
U993="SAT","SAT",
U993="SPARE-ISSUE","SPARE-ISSUE",
U993="Fiber CAmtel","TRANS_FO_CAMTEL",
U993="Fiber AOF","Fiber AOF",
U993="Projet OCM (HUAWEI)","TRAVAUX-HUAWEI",
U993="Projet OCM (NOKIA)","TRAVAUX-NOKIA",
U993="ACCESS-ISSUE","ACCESS-ISSUE",
U993="Projet OCM (ZTE, NOKIA, autres projets)","TRAVAUX OCM",
U993="No root CAuse","No root cause",
U993="ODU HS","PDH",
U993="IP &amp; VLAN","PDH",
U993="Warehouse HUAWEI","SPARE-ISSUE",
U993="SPARE-HS","SPARE-ISSUE",
U993="Power Telco","BSS",U993="no impacts","no impacts"
),"")</f>
        <v>No root cause</v>
      </c>
      <c r="T993" s="41" t="str" cm="1">
        <f t="array" ref="T993">IFERROR(_xlfn.IFS(
U993="MPR ISSUE","TX ISSUE",
U993="BSS Hardware Issue","RAN ISSUE",
U993="Sites strategiques, MLL, Pylone, etc.","ENVTECH",
U993="AKTIVCO DEFAUT GE &amp; POWER Cabinet","POWER ISSUE",
U993="AKTIVCO Coupure ENEO &amp; Baisse de tension","POWER ISSUE",
U993="Coupure ENEO &amp; Baisse de tension","POWER ISSUE",
U993="Defaut GE &amp; POWER Cabinet","POWER ISSUE",
U993="Sharing","POWER ISSUE",
U993="Sites strategiques &amp; DataCenter","POWER ISSUE",
U993="Exclu","Exclu",
U993="SAT","TX ISSUE",
U993="SPARE-ISSUE","SPARE-ISSUE",
U993="Fiber CAmtel","TX ISSUE",
U993="Fiber AOF","TX ISSUE",
U993="Projet OCM (HUAWEI)","TRAVAUX-HUAWEI",
U993="Projet OCM (NOKIA)","TRAVAUX -NOKIA",
U993="ACCESS-ISSUE","ACCESS-ISSUE",
U993="Projet OCM (ZTE, NOKIA, autres projets)","TRAVAUX OCM",
U993="No root CAuse","No root cause",
U993="ODU HS","TX ISSUE",
U993="IP &amp; VLAN","TX ISSUE",
U993="Warehouse HUAWEI","SPARE-ISSUE",
U993="SPARE-HS","SPARE-ISSUE",
U993="Power Telco","RAN ISSUE",U993="no impacts","no impacts"
),"")</f>
        <v>No root cause</v>
      </c>
      <c r="U993" s="68" t="s">
        <v>5691</v>
      </c>
      <c r="V993" s="41" t="str" cm="1">
        <f t="array" ref="V993">IFERROR(_xlfn.IFS(
U993="MPR ISSUE","ACTIVE",
U993="BSS Hardware Issue","ACTIVE",
U993="Sites strategiques, MLL, Pylone, etc.","PASSIVE",
U993="AKTIVCO DEFAUT GE &amp; POWER Cabinet","PASSIVE",
U993="AKTIVCO Coupure ENEO &amp; Baisse de tension","PASSIVE",
U993="Coupure ENEO &amp; Baisse de tension","PASSIVE",
U993="Defaut GE &amp; POWER Cabinet","PASSIVE",
U993="Sharing","PASSIVE",
U993="Sites strategiques &amp; DataCenter","PASSIVE",
U993="Exclu","Exclu",
U993="SAT","ACTIVE",
U993="SPARE-ISSUE","SPARE-ISSUE",
U993="Fiber CAmtel","ACTIVE",
U993="Fiber AOF","ACTIVE",
U993="Projet OCM (HUAWEI)","PLANNED WORKS",
U993="Projet OCM (NOKIA)","PLANNED WORKS",
U993="ACCESS-ISSUE","ACCESS-ISSUE",
U993="Projet OCM (ZTE, NOKIA, autres projets)","PLANNED WORKS",
U993="No root CAuse","No root cause",
U993="ODU HS","ACTIVE",
U993="IP &amp; VLAN","ACTIVE",
U993="Warehouse HUAWEI","SPARE-ISSUE",
U993="SPARE-HS","SPARE-ISSUE",
U993="Power Telco","ACTIVE", U993="no impacts","no impacts"
),"")</f>
        <v>No root cause</v>
      </c>
      <c r="W993" s="113"/>
      <c r="X993" s="113"/>
      <c r="Y993" s="113"/>
      <c r="Z993" s="113"/>
      <c r="AA993" s="113"/>
      <c r="AB993" s="17" t="s">
        <v>5465</v>
      </c>
      <c r="AC993" s="17" t="str">
        <f>_xlfn.XLOOKUP(B993,'INCIDENT-04-27-2026'!E:E,'INCIDENT-04-27-2026'!F:F,"")</f>
        <v/>
      </c>
      <c r="AD993" s="9"/>
      <c r="AE993" s="7" t="s">
        <v>5465</v>
      </c>
      <c r="AF993" s="6" t="str">
        <f>_xlfn.XLOOKUP(B993,'[13]Input_27-04'!$B:$B,'[13]Input_27-04'!$M:$M,"")</f>
        <v/>
      </c>
      <c r="AG993" s="7"/>
      <c r="AH993" s="3"/>
      <c r="AI993" s="18" t="str">
        <f>_xlfn.XLOOKUP(B993,'[3]Cells Huawei 27042026 10h'!$B:$B,'[3]Cells Huawei 27042026 10h'!$T:$T,"")</f>
        <v/>
      </c>
      <c r="AJ993" s="18" t="str">
        <f>_xlfn.XLOOKUP(B993,'[3]Cells Huawei 27042026 15h'!$B:$B,'[3]Cells Huawei 27042026 15h'!$T:$T,"")</f>
        <v/>
      </c>
      <c r="AK993" s="18" t="str">
        <f>_xlfn.XLOOKUP(B993,'[4]cells down 27042026 11h28'!$B:$B,'[4]cells down 27042026 11h28'!$R:$R,"")</f>
        <v/>
      </c>
      <c r="AL993" s="18" t="str">
        <f>_xlfn.XLOOKUP(B993,'[4]cells down 27042026 18h01'!$B:$B,'[4]cells down 27042026 18h01'!$R:$R,"")</f>
        <v/>
      </c>
      <c r="AM993" s="18" t="str">
        <f>_xlfn.XLOOKUP(B993,'[5]cell downs 27042026 11h'!$B:$B,'[5]cell downs 27042026 11h'!$R:$R,"")</f>
        <v/>
      </c>
      <c r="AN993" s="18" t="str">
        <f>_xlfn.XLOOKUP(B993,'[5]cell downs 27042026 17h40'!$B:$B,'[5]cell downs 27042026 17h40'!$R:$R,"")</f>
        <v/>
      </c>
      <c r="AO993" s="18" t="str">
        <f>_xlfn.XLOOKUP(B993,'[6]ALL SITES DOWN'!$D:$D,'[6]ALL SITES DOWN'!$J:$J,"")</f>
        <v/>
      </c>
      <c r="AP993" s="18" t="str">
        <f>_xlfn.XLOOKUP(B993,'[7]ALL SITES DOWN'!$D:$D,'[7]ALL SITES DOWN'!$J:$J,"")</f>
        <v/>
      </c>
      <c r="AQ993" s="9" t="str">
        <f>_xlfn.XLOOKUP(B993,[8]sheet1!$AC:$AC,[8]sheet1!$AF:$AF,"")</f>
        <v/>
      </c>
      <c r="AR993" s="14"/>
      <c r="AS993" s="14" t="s">
        <v>5465</v>
      </c>
      <c r="AT993" s="14" t="str">
        <f>_xlfn.XLOOKUP(B993,'[9]cell downs 18042026 17h'!$B:$B,'[9]cell downs 18042026 17h'!$B:$B,"")</f>
        <v/>
      </c>
      <c r="AU993" s="14" t="str">
        <f>_xlfn.XLOOKUP(B993,'[10]Cells Huawei 19042026 15h'!$B:$B,'[10]Cells Huawei 19042026 15h'!$B:$B,"")</f>
        <v/>
      </c>
      <c r="AV993" s="9" t="str">
        <f>_xlfn.XLOOKUP(B993,'[11]cells down 19042026 9H40'!$B:$B,'[11]cells down 19042026 9H40'!$B:$B,"")</f>
        <v/>
      </c>
    </row>
    <row r="994" spans="1:48" hidden="1" x14ac:dyDescent="0.3">
      <c r="A994" s="1" t="s">
        <v>482</v>
      </c>
      <c r="B994" s="8" t="s">
        <v>483</v>
      </c>
      <c r="C994" s="3" t="str">
        <f>_xlfn.XLOOKUP(B994,'[1]daily break down'!$D:$D,'[1]daily break down'!$E:$E,"")</f>
        <v>LITTORAL</v>
      </c>
      <c r="D994" s="1" t="s">
        <v>21</v>
      </c>
      <c r="E994" s="1" t="s">
        <v>36</v>
      </c>
      <c r="F994" s="3" t="s">
        <v>31</v>
      </c>
      <c r="G994" s="1" t="s">
        <v>484</v>
      </c>
      <c r="H994" s="29" t="str">
        <f>_xlfn.XLOOKUP(B994,[2]CALCULATION!$B:$B,[2]CALCULATION!$H:$H,"")</f>
        <v>ZTE</v>
      </c>
      <c r="I994" s="26">
        <v>1.4064921111881596</v>
      </c>
      <c r="J994" s="26">
        <v>2.739039987672395</v>
      </c>
      <c r="K994" s="26">
        <v>1.3575883264418593</v>
      </c>
      <c r="L994" s="26">
        <v>0</v>
      </c>
      <c r="M994" s="26">
        <v>1.467933955991588</v>
      </c>
      <c r="N994" s="26">
        <v>0</v>
      </c>
      <c r="O994" s="26">
        <v>0</v>
      </c>
      <c r="P994" s="114" t="s">
        <v>6364</v>
      </c>
      <c r="Q994" s="42" t="s">
        <v>5538</v>
      </c>
      <c r="R994" s="42"/>
      <c r="S994" s="41" t="str" cm="1">
        <f t="array" ref="S994">IFERROR(_xlfn.IFS(
U994="MPR ISSUE","PDH",
U994="BSS Hardware Issue","BSS",
U994="Sites strategiques, MLL, Pylone, etc.","ENVTECH",
U994="AKTIVCO DEFAUT GE &amp; POWER Cabinet","AKTIVCO",
U994="AKTIVCO Coupure ENEO &amp; Baisse de tension","AKTIVCO GRID ONLY",
U994="Coupure ENEO &amp; Baisse de tension","IHS GRID ONLY",
U994="Defaut GE &amp; POWER Cabinet","IHS",
U994="Sharing","Partners",
U994="Sites strategiques &amp; DataCenter","SST &amp; DC",
U994="Exclu","Exclu",
U994="SAT","SAT",
U994="SPARE-ISSUE","SPARE-ISSUE",
U994="Fiber CAmtel","TRANS_FO_CAMTEL",
U994="Fiber AOF","Fiber AOF",
U994="Projet OCM (HUAWEI)","TRAVAUX-HUAWEI",
U994="Projet OCM (NOKIA)","TRAVAUX-NOKIA",
U994="ACCESS-ISSUE","ACCESS-ISSUE",
U994="Projet OCM (ZTE, NOKIA, autres projets)","TRAVAUX OCM",
U994="No root CAuse","No root cause",
U994="ODU HS","PDH",
U994="IP &amp; VLAN","PDH",
U994="Warehouse HUAWEI","SPARE-ISSUE",
U994="SPARE-HS","SPARE-ISSUE",
U994="Power Telco","BSS",U994="no impacts","no impacts"
),"")</f>
        <v>No root cause</v>
      </c>
      <c r="T994" s="41" t="str" cm="1">
        <f t="array" ref="T994">IFERROR(_xlfn.IFS(
U994="MPR ISSUE","TX ISSUE",
U994="BSS Hardware Issue","RAN ISSUE",
U994="Sites strategiques, MLL, Pylone, etc.","ENVTECH",
U994="AKTIVCO DEFAUT GE &amp; POWER Cabinet","POWER ISSUE",
U994="AKTIVCO Coupure ENEO &amp; Baisse de tension","POWER ISSUE",
U994="Coupure ENEO &amp; Baisse de tension","POWER ISSUE",
U994="Defaut GE &amp; POWER Cabinet","POWER ISSUE",
U994="Sharing","POWER ISSUE",
U994="Sites strategiques &amp; DataCenter","POWER ISSUE",
U994="Exclu","Exclu",
U994="SAT","TX ISSUE",
U994="SPARE-ISSUE","SPARE-ISSUE",
U994="Fiber CAmtel","TX ISSUE",
U994="Fiber AOF","TX ISSUE",
U994="Projet OCM (HUAWEI)","TRAVAUX-HUAWEI",
U994="Projet OCM (NOKIA)","TRAVAUX -NOKIA",
U994="ACCESS-ISSUE","ACCESS-ISSUE",
U994="Projet OCM (ZTE, NOKIA, autres projets)","TRAVAUX OCM",
U994="No root CAuse","No root cause",
U994="ODU HS","TX ISSUE",
U994="IP &amp; VLAN","TX ISSUE",
U994="Warehouse HUAWEI","SPARE-ISSUE",
U994="SPARE-HS","SPARE-ISSUE",
U994="Power Telco","RAN ISSUE",U994="no impacts","no impacts"
),"")</f>
        <v>No root cause</v>
      </c>
      <c r="U994" s="68" t="s">
        <v>5691</v>
      </c>
      <c r="V994" s="41" t="str" cm="1">
        <f t="array" ref="V994">IFERROR(_xlfn.IFS(
U994="MPR ISSUE","ACTIVE",
U994="BSS Hardware Issue","ACTIVE",
U994="Sites strategiques, MLL, Pylone, etc.","PASSIVE",
U994="AKTIVCO DEFAUT GE &amp; POWER Cabinet","PASSIVE",
U994="AKTIVCO Coupure ENEO &amp; Baisse de tension","PASSIVE",
U994="Coupure ENEO &amp; Baisse de tension","PASSIVE",
U994="Defaut GE &amp; POWER Cabinet","PASSIVE",
U994="Sharing","PASSIVE",
U994="Sites strategiques &amp; DataCenter","PASSIVE",
U994="Exclu","Exclu",
U994="SAT","ACTIVE",
U994="SPARE-ISSUE","SPARE-ISSUE",
U994="Fiber CAmtel","ACTIVE",
U994="Fiber AOF","ACTIVE",
U994="Projet OCM (HUAWEI)","PLANNED WORKS",
U994="Projet OCM (NOKIA)","PLANNED WORKS",
U994="ACCESS-ISSUE","ACCESS-ISSUE",
U994="Projet OCM (ZTE, NOKIA, autres projets)","PLANNED WORKS",
U994="No root CAuse","No root cause",
U994="ODU HS","ACTIVE",
U994="IP &amp; VLAN","ACTIVE",
U994="Warehouse HUAWEI","SPARE-ISSUE",
U994="SPARE-HS","SPARE-ISSUE",
U994="Power Telco","ACTIVE", U994="no impacts","no impacts"
),"")</f>
        <v>No root cause</v>
      </c>
      <c r="W994" s="113"/>
      <c r="X994" s="113"/>
      <c r="Y994" s="113"/>
      <c r="Z994" s="113"/>
      <c r="AA994" s="113"/>
      <c r="AB994" s="17" t="s">
        <v>5465</v>
      </c>
      <c r="AC994" s="17" t="str">
        <f>_xlfn.XLOOKUP(B994,'INCIDENT-04-27-2026'!E:E,'INCIDENT-04-27-2026'!F:F,"")</f>
        <v/>
      </c>
      <c r="AD994" s="9"/>
      <c r="AE994" s="7" t="s">
        <v>5465</v>
      </c>
      <c r="AF994" s="6" t="str">
        <f>_xlfn.XLOOKUP(B994,'[13]Input_27-04'!$B:$B,'[13]Input_27-04'!$M:$M,"")</f>
        <v/>
      </c>
      <c r="AG994" s="7"/>
      <c r="AH994" s="3"/>
      <c r="AI994" s="18" t="str">
        <f>_xlfn.XLOOKUP(B994,'[3]Cells Huawei 27042026 10h'!$B:$B,'[3]Cells Huawei 27042026 10h'!$T:$T,"")</f>
        <v/>
      </c>
      <c r="AJ994" s="18" t="str">
        <f>_xlfn.XLOOKUP(B994,'[3]Cells Huawei 27042026 15h'!$B:$B,'[3]Cells Huawei 27042026 15h'!$T:$T,"")</f>
        <v/>
      </c>
      <c r="AK994" s="18" t="str">
        <f>_xlfn.XLOOKUP(B994,'[4]cells down 27042026 11h28'!$B:$B,'[4]cells down 27042026 11h28'!$R:$R,"")</f>
        <v/>
      </c>
      <c r="AL994" s="18" t="str">
        <f>_xlfn.XLOOKUP(B994,'[4]cells down 27042026 18h01'!$B:$B,'[4]cells down 27042026 18h01'!$R:$R,"")</f>
        <v/>
      </c>
      <c r="AM994" s="18" t="str">
        <f>_xlfn.XLOOKUP(B994,'[5]cell downs 27042026 11h'!$B:$B,'[5]cell downs 27042026 11h'!$R:$R,"")</f>
        <v/>
      </c>
      <c r="AN994" s="18" t="str">
        <f>_xlfn.XLOOKUP(B994,'[5]cell downs 27042026 17h40'!$B:$B,'[5]cell downs 27042026 17h40'!$R:$R,"")</f>
        <v/>
      </c>
      <c r="AO994" s="18" t="str">
        <f>_xlfn.XLOOKUP(B994,'[6]ALL SITES DOWN'!$D:$D,'[6]ALL SITES DOWN'!$J:$J,"")</f>
        <v/>
      </c>
      <c r="AP994" s="18" t="str">
        <f>_xlfn.XLOOKUP(B994,'[7]ALL SITES DOWN'!$D:$D,'[7]ALL SITES DOWN'!$J:$J,"")</f>
        <v/>
      </c>
      <c r="AQ994" s="9" t="str">
        <f>_xlfn.XLOOKUP(B994,[8]sheet1!$AC:$AC,[8]sheet1!$AF:$AF,"")</f>
        <v/>
      </c>
      <c r="AR994" s="14"/>
      <c r="AS994" s="14" t="s">
        <v>5465</v>
      </c>
      <c r="AT994" s="14" t="str">
        <f>_xlfn.XLOOKUP(B994,'[9]cell downs 18042026 17h'!$B:$B,'[9]cell downs 18042026 17h'!$B:$B,"")</f>
        <v/>
      </c>
      <c r="AU994" s="14" t="str">
        <f>_xlfn.XLOOKUP(B994,'[10]Cells Huawei 19042026 15h'!$B:$B,'[10]Cells Huawei 19042026 15h'!$B:$B,"")</f>
        <v/>
      </c>
      <c r="AV994" s="9" t="str">
        <f>_xlfn.XLOOKUP(B994,'[11]cells down 19042026 9H40'!$B:$B,'[11]cells down 19042026 9H40'!$B:$B,"")</f>
        <v/>
      </c>
    </row>
    <row r="995" spans="1:48" hidden="1" x14ac:dyDescent="0.3">
      <c r="A995" s="1" t="s">
        <v>1781</v>
      </c>
      <c r="B995" s="1" t="s">
        <v>1782</v>
      </c>
      <c r="C995" s="3" t="str">
        <f>_xlfn.XLOOKUP(B995,'[1]daily break down'!$D:$D,'[1]daily break down'!$E:$E,"")</f>
        <v>CENTRE</v>
      </c>
      <c r="D995" s="1" t="s">
        <v>21</v>
      </c>
      <c r="E995" s="1" t="s">
        <v>22</v>
      </c>
      <c r="F995" s="3" t="s">
        <v>226</v>
      </c>
      <c r="G995" s="1" t="s">
        <v>489</v>
      </c>
      <c r="H995" s="29" t="str">
        <f>_xlfn.XLOOKUP(B995,[2]CALCULATION!$B:$B,[2]CALCULATION!$H:$H,"")</f>
        <v>ZTE</v>
      </c>
      <c r="I995" s="26">
        <v>4.7262957541099153E-3</v>
      </c>
      <c r="J995" s="26">
        <v>2.9491907154862704</v>
      </c>
      <c r="K995" s="26">
        <v>1.3540569809350147</v>
      </c>
      <c r="L995" s="26">
        <v>0</v>
      </c>
      <c r="M995" s="26">
        <v>9.0890591068763484</v>
      </c>
      <c r="N995" s="26">
        <v>0</v>
      </c>
      <c r="O995" s="26">
        <v>0</v>
      </c>
      <c r="P995" s="114" t="s">
        <v>6364</v>
      </c>
      <c r="Q995" s="42" t="s">
        <v>5538</v>
      </c>
      <c r="R995" s="42"/>
      <c r="S995" s="41" t="str" cm="1">
        <f t="array" ref="S995">IFERROR(_xlfn.IFS(
U995="MPR ISSUE","PDH",
U995="BSS Hardware Issue","BSS",
U995="Sites strategiques, MLL, Pylone, etc.","ENVTECH",
U995="AKTIVCO DEFAUT GE &amp; POWER Cabinet","AKTIVCO",
U995="AKTIVCO Coupure ENEO &amp; Baisse de tension","AKTIVCO GRID ONLY",
U995="Coupure ENEO &amp; Baisse de tension","IHS GRID ONLY",
U995="Defaut GE &amp; POWER Cabinet","IHS",
U995="Sharing","Partners",
U995="Sites strategiques &amp; DataCenter","SST &amp; DC",
U995="Exclu","Exclu",
U995="SAT","SAT",
U995="SPARE-ISSUE","SPARE-ISSUE",
U995="Fiber CAmtel","TRANS_FO_CAMTEL",
U995="Fiber AOF","Fiber AOF",
U995="Projet OCM (HUAWEI)","TRAVAUX-HUAWEI",
U995="Projet OCM (NOKIA)","TRAVAUX-NOKIA",
U995="ACCESS-ISSUE","ACCESS-ISSUE",
U995="Projet OCM (ZTE, NOKIA, autres projets)","TRAVAUX OCM",
U995="No root CAuse","No root cause",
U995="ODU HS","PDH",
U995="IP &amp; VLAN","PDH",
U995="Warehouse HUAWEI","SPARE-ISSUE",
U995="SPARE-HS","SPARE-ISSUE",
U995="Power Telco","BSS",U995="no impacts","no impacts"
),"")</f>
        <v>No root cause</v>
      </c>
      <c r="T995" s="41" t="str" cm="1">
        <f t="array" ref="T995">IFERROR(_xlfn.IFS(
U995="MPR ISSUE","TX ISSUE",
U995="BSS Hardware Issue","RAN ISSUE",
U995="Sites strategiques, MLL, Pylone, etc.","ENVTECH",
U995="AKTIVCO DEFAUT GE &amp; POWER Cabinet","POWER ISSUE",
U995="AKTIVCO Coupure ENEO &amp; Baisse de tension","POWER ISSUE",
U995="Coupure ENEO &amp; Baisse de tension","POWER ISSUE",
U995="Defaut GE &amp; POWER Cabinet","POWER ISSUE",
U995="Sharing","POWER ISSUE",
U995="Sites strategiques &amp; DataCenter","POWER ISSUE",
U995="Exclu","Exclu",
U995="SAT","TX ISSUE",
U995="SPARE-ISSUE","SPARE-ISSUE",
U995="Fiber CAmtel","TX ISSUE",
U995="Fiber AOF","TX ISSUE",
U995="Projet OCM (HUAWEI)","TRAVAUX-HUAWEI",
U995="Projet OCM (NOKIA)","TRAVAUX -NOKIA",
U995="ACCESS-ISSUE","ACCESS-ISSUE",
U995="Projet OCM (ZTE, NOKIA, autres projets)","TRAVAUX OCM",
U995="No root CAuse","No root cause",
U995="ODU HS","TX ISSUE",
U995="IP &amp; VLAN","TX ISSUE",
U995="Warehouse HUAWEI","SPARE-ISSUE",
U995="SPARE-HS","SPARE-ISSUE",
U995="Power Telco","RAN ISSUE",U995="no impacts","no impacts"
),"")</f>
        <v>No root cause</v>
      </c>
      <c r="U995" s="68" t="s">
        <v>5691</v>
      </c>
      <c r="V995" s="41" t="str" cm="1">
        <f t="array" ref="V995">IFERROR(_xlfn.IFS(
U995="MPR ISSUE","ACTIVE",
U995="BSS Hardware Issue","ACTIVE",
U995="Sites strategiques, MLL, Pylone, etc.","PASSIVE",
U995="AKTIVCO DEFAUT GE &amp; POWER Cabinet","PASSIVE",
U995="AKTIVCO Coupure ENEO &amp; Baisse de tension","PASSIVE",
U995="Coupure ENEO &amp; Baisse de tension","PASSIVE",
U995="Defaut GE &amp; POWER Cabinet","PASSIVE",
U995="Sharing","PASSIVE",
U995="Sites strategiques &amp; DataCenter","PASSIVE",
U995="Exclu","Exclu",
U995="SAT","ACTIVE",
U995="SPARE-ISSUE","SPARE-ISSUE",
U995="Fiber CAmtel","ACTIVE",
U995="Fiber AOF","ACTIVE",
U995="Projet OCM (HUAWEI)","PLANNED WORKS",
U995="Projet OCM (NOKIA)","PLANNED WORKS",
U995="ACCESS-ISSUE","ACCESS-ISSUE",
U995="Projet OCM (ZTE, NOKIA, autres projets)","PLANNED WORKS",
U995="No root CAuse","No root cause",
U995="ODU HS","ACTIVE",
U995="IP &amp; VLAN","ACTIVE",
U995="Warehouse HUAWEI","SPARE-ISSUE",
U995="SPARE-HS","SPARE-ISSUE",
U995="Power Telco","ACTIVE", U995="no impacts","no impacts"
),"")</f>
        <v>No root cause</v>
      </c>
      <c r="W995" s="113"/>
      <c r="X995" s="113"/>
      <c r="Y995" s="113"/>
      <c r="Z995" s="113"/>
      <c r="AA995" s="113"/>
      <c r="AB995" s="17" t="s">
        <v>5465</v>
      </c>
      <c r="AC995" s="17" t="str">
        <f>_xlfn.XLOOKUP(B995,'INCIDENT-04-27-2026'!E:E,'INCIDENT-04-27-2026'!F:F,"")</f>
        <v/>
      </c>
      <c r="AD995" s="9"/>
      <c r="AE995" s="7" t="s">
        <v>5465</v>
      </c>
      <c r="AF995" s="6" t="str">
        <f>_xlfn.XLOOKUP(B995,'[13]Input_27-04'!$B:$B,'[13]Input_27-04'!$M:$M,"")</f>
        <v/>
      </c>
      <c r="AG995" s="7"/>
      <c r="AH995" s="3"/>
      <c r="AI995" s="18" t="str">
        <f>_xlfn.XLOOKUP(B995,'[3]Cells Huawei 27042026 10h'!$B:$B,'[3]Cells Huawei 27042026 10h'!$T:$T,"")</f>
        <v/>
      </c>
      <c r="AJ995" s="18" t="str">
        <f>_xlfn.XLOOKUP(B995,'[3]Cells Huawei 27042026 15h'!$B:$B,'[3]Cells Huawei 27042026 15h'!$T:$T,"")</f>
        <v/>
      </c>
      <c r="AK995" s="18" t="str">
        <f>_xlfn.XLOOKUP(B995,'[4]cells down 27042026 11h28'!$B:$B,'[4]cells down 27042026 11h28'!$R:$R,"")</f>
        <v/>
      </c>
      <c r="AL995" s="18" t="str">
        <f>_xlfn.XLOOKUP(B995,'[4]cells down 27042026 18h01'!$B:$B,'[4]cells down 27042026 18h01'!$R:$R,"")</f>
        <v/>
      </c>
      <c r="AM995" s="18" t="str">
        <f>_xlfn.XLOOKUP(B995,'[5]cell downs 27042026 11h'!$B:$B,'[5]cell downs 27042026 11h'!$R:$R,"")</f>
        <v/>
      </c>
      <c r="AN995" s="18" t="str">
        <f>_xlfn.XLOOKUP(B995,'[5]cell downs 27042026 17h40'!$B:$B,'[5]cell downs 27042026 17h40'!$R:$R,"")</f>
        <v/>
      </c>
      <c r="AO995" s="18" t="str">
        <f>_xlfn.XLOOKUP(B995,'[6]ALL SITES DOWN'!$D:$D,'[6]ALL SITES DOWN'!$J:$J,"")</f>
        <v/>
      </c>
      <c r="AP995" s="18" t="str">
        <f>_xlfn.XLOOKUP(B995,'[7]ALL SITES DOWN'!$D:$D,'[7]ALL SITES DOWN'!$J:$J,"")</f>
        <v/>
      </c>
      <c r="AQ995" s="9" t="str">
        <f>_xlfn.XLOOKUP(B995,[8]sheet1!$AC:$AC,[8]sheet1!$AF:$AF,"")</f>
        <v/>
      </c>
      <c r="AR995" s="14"/>
      <c r="AS995" s="14" t="s">
        <v>5465</v>
      </c>
      <c r="AT995" s="14" t="str">
        <f>_xlfn.XLOOKUP(B995,'[9]cell downs 18042026 17h'!$B:$B,'[9]cell downs 18042026 17h'!$B:$B,"")</f>
        <v/>
      </c>
      <c r="AU995" s="14" t="str">
        <f>_xlfn.XLOOKUP(B995,'[10]Cells Huawei 19042026 15h'!$B:$B,'[10]Cells Huawei 19042026 15h'!$B:$B,"")</f>
        <v/>
      </c>
      <c r="AV995" s="9" t="str">
        <f>_xlfn.XLOOKUP(B995,'[11]cells down 19042026 9H40'!$B:$B,'[11]cells down 19042026 9H40'!$B:$B,"")</f>
        <v/>
      </c>
    </row>
    <row r="996" spans="1:48" hidden="1" x14ac:dyDescent="0.3">
      <c r="A996" s="1" t="s">
        <v>1178</v>
      </c>
      <c r="B996" s="8" t="s">
        <v>1179</v>
      </c>
      <c r="C996" s="3" t="str">
        <f>_xlfn.XLOOKUP(B996,'[1]daily break down'!$D:$D,'[1]daily break down'!$E:$E,"")</f>
        <v>Yaounde</v>
      </c>
      <c r="D996" s="1" t="s">
        <v>21</v>
      </c>
      <c r="E996" s="1" t="s">
        <v>563</v>
      </c>
      <c r="F996" s="3" t="s">
        <v>37</v>
      </c>
      <c r="G996" s="1" t="s">
        <v>38</v>
      </c>
      <c r="H996" s="29" t="str">
        <f>_xlfn.XLOOKUP(B996,[2]CALCULATION!$B:$B,[2]CALCULATION!$H:$H,"")</f>
        <v>ZTE</v>
      </c>
      <c r="I996" s="26">
        <v>0.13344205597075612</v>
      </c>
      <c r="J996" s="26">
        <v>0</v>
      </c>
      <c r="K996" s="26">
        <v>1.3186543504749837</v>
      </c>
      <c r="L996" s="26">
        <v>2.3791994475406156E-2</v>
      </c>
      <c r="M996" s="26">
        <v>0</v>
      </c>
      <c r="N996" s="26">
        <v>0</v>
      </c>
      <c r="O996" s="26">
        <v>0</v>
      </c>
      <c r="P996" s="114" t="s">
        <v>6364</v>
      </c>
      <c r="Q996" s="42" t="s">
        <v>5538</v>
      </c>
      <c r="R996" s="42"/>
      <c r="S996" s="41" t="str" cm="1">
        <f t="array" ref="S996">IFERROR(_xlfn.IFS(
U996="MPR ISSUE","PDH",
U996="BSS Hardware Issue","BSS",
U996="Sites strategiques, MLL, Pylone, etc.","ENVTECH",
U996="AKTIVCO DEFAUT GE &amp; POWER Cabinet","AKTIVCO",
U996="AKTIVCO Coupure ENEO &amp; Baisse de tension","AKTIVCO GRID ONLY",
U996="Coupure ENEO &amp; Baisse de tension","IHS GRID ONLY",
U996="Defaut GE &amp; POWER Cabinet","IHS",
U996="Sharing","Partners",
U996="Sites strategiques &amp; DataCenter","SST &amp; DC",
U996="Exclu","Exclu",
U996="SAT","SAT",
U996="SPARE-ISSUE","SPARE-ISSUE",
U996="Fiber CAmtel","TRANS_FO_CAMTEL",
U996="Fiber AOF","Fiber AOF",
U996="Projet OCM (HUAWEI)","TRAVAUX-HUAWEI",
U996="Projet OCM (NOKIA)","TRAVAUX-NOKIA",
U996="ACCESS-ISSUE","ACCESS-ISSUE",
U996="Projet OCM (ZTE, NOKIA, autres projets)","TRAVAUX OCM",
U996="No root CAuse","No root cause",
U996="ODU HS","PDH",
U996="IP &amp; VLAN","PDH",
U996="Warehouse HUAWEI","SPARE-ISSUE",
U996="SPARE-HS","SPARE-ISSUE",
U996="Power Telco","BSS",U996="no impacts","no impacts"
),"")</f>
        <v>No root cause</v>
      </c>
      <c r="T996" s="41" t="str" cm="1">
        <f t="array" ref="T996">IFERROR(_xlfn.IFS(
U996="MPR ISSUE","TX ISSUE",
U996="BSS Hardware Issue","RAN ISSUE",
U996="Sites strategiques, MLL, Pylone, etc.","ENVTECH",
U996="AKTIVCO DEFAUT GE &amp; POWER Cabinet","POWER ISSUE",
U996="AKTIVCO Coupure ENEO &amp; Baisse de tension","POWER ISSUE",
U996="Coupure ENEO &amp; Baisse de tension","POWER ISSUE",
U996="Defaut GE &amp; POWER Cabinet","POWER ISSUE",
U996="Sharing","POWER ISSUE",
U996="Sites strategiques &amp; DataCenter","POWER ISSUE",
U996="Exclu","Exclu",
U996="SAT","TX ISSUE",
U996="SPARE-ISSUE","SPARE-ISSUE",
U996="Fiber CAmtel","TX ISSUE",
U996="Fiber AOF","TX ISSUE",
U996="Projet OCM (HUAWEI)","TRAVAUX-HUAWEI",
U996="Projet OCM (NOKIA)","TRAVAUX -NOKIA",
U996="ACCESS-ISSUE","ACCESS-ISSUE",
U996="Projet OCM (ZTE, NOKIA, autres projets)","TRAVAUX OCM",
U996="No root CAuse","No root cause",
U996="ODU HS","TX ISSUE",
U996="IP &amp; VLAN","TX ISSUE",
U996="Warehouse HUAWEI","SPARE-ISSUE",
U996="SPARE-HS","SPARE-ISSUE",
U996="Power Telco","RAN ISSUE",U996="no impacts","no impacts"
),"")</f>
        <v>No root cause</v>
      </c>
      <c r="U996" s="68" t="s">
        <v>5691</v>
      </c>
      <c r="V996" s="41" t="str" cm="1">
        <f t="array" ref="V996">IFERROR(_xlfn.IFS(
U996="MPR ISSUE","ACTIVE",
U996="BSS Hardware Issue","ACTIVE",
U996="Sites strategiques, MLL, Pylone, etc.","PASSIVE",
U996="AKTIVCO DEFAUT GE &amp; POWER Cabinet","PASSIVE",
U996="AKTIVCO Coupure ENEO &amp; Baisse de tension","PASSIVE",
U996="Coupure ENEO &amp; Baisse de tension","PASSIVE",
U996="Defaut GE &amp; POWER Cabinet","PASSIVE",
U996="Sharing","PASSIVE",
U996="Sites strategiques &amp; DataCenter","PASSIVE",
U996="Exclu","Exclu",
U996="SAT","ACTIVE",
U996="SPARE-ISSUE","SPARE-ISSUE",
U996="Fiber CAmtel","ACTIVE",
U996="Fiber AOF","ACTIVE",
U996="Projet OCM (HUAWEI)","PLANNED WORKS",
U996="Projet OCM (NOKIA)","PLANNED WORKS",
U996="ACCESS-ISSUE","ACCESS-ISSUE",
U996="Projet OCM (ZTE, NOKIA, autres projets)","PLANNED WORKS",
U996="No root CAuse","No root cause",
U996="ODU HS","ACTIVE",
U996="IP &amp; VLAN","ACTIVE",
U996="Warehouse HUAWEI","SPARE-ISSUE",
U996="SPARE-HS","SPARE-ISSUE",
U996="Power Telco","ACTIVE", U996="no impacts","no impacts"
),"")</f>
        <v>No root cause</v>
      </c>
      <c r="W996" s="113"/>
      <c r="X996" s="113"/>
      <c r="Y996" s="113"/>
      <c r="Z996" s="113"/>
      <c r="AA996" s="113"/>
      <c r="AB996" s="17" t="s">
        <v>5465</v>
      </c>
      <c r="AC996" s="17" t="str">
        <f>_xlfn.XLOOKUP(B996,'INCIDENT-04-27-2026'!E:E,'INCIDENT-04-27-2026'!F:F,"")</f>
        <v/>
      </c>
      <c r="AD996" s="9"/>
      <c r="AE996" s="7" t="s">
        <v>5465</v>
      </c>
      <c r="AF996" s="6" t="str">
        <f>_xlfn.XLOOKUP(B996,'[13]Input_27-04'!$B:$B,'[13]Input_27-04'!$M:$M,"")</f>
        <v/>
      </c>
      <c r="AG996" s="7"/>
      <c r="AH996" s="3"/>
      <c r="AI996" s="18" t="str">
        <f>_xlfn.XLOOKUP(B996,'[3]Cells Huawei 27042026 10h'!$B:$B,'[3]Cells Huawei 27042026 10h'!$T:$T,"")</f>
        <v/>
      </c>
      <c r="AJ996" s="18" t="str">
        <f>_xlfn.XLOOKUP(B996,'[3]Cells Huawei 27042026 15h'!$B:$B,'[3]Cells Huawei 27042026 15h'!$T:$T,"")</f>
        <v/>
      </c>
      <c r="AK996" s="18" t="str">
        <f>_xlfn.XLOOKUP(B996,'[4]cells down 27042026 11h28'!$B:$B,'[4]cells down 27042026 11h28'!$R:$R,"")</f>
        <v/>
      </c>
      <c r="AL996" s="18" t="str">
        <f>_xlfn.XLOOKUP(B996,'[4]cells down 27042026 18h01'!$B:$B,'[4]cells down 27042026 18h01'!$R:$R,"")</f>
        <v/>
      </c>
      <c r="AM996" s="18" t="str">
        <f>_xlfn.XLOOKUP(B996,'[5]cell downs 27042026 11h'!$B:$B,'[5]cell downs 27042026 11h'!$R:$R,"")</f>
        <v/>
      </c>
      <c r="AN996" s="18" t="str">
        <f>_xlfn.XLOOKUP(B996,'[5]cell downs 27042026 17h40'!$B:$B,'[5]cell downs 27042026 17h40'!$R:$R,"")</f>
        <v/>
      </c>
      <c r="AO996" s="18" t="str">
        <f>_xlfn.XLOOKUP(B996,'[6]ALL SITES DOWN'!$D:$D,'[6]ALL SITES DOWN'!$J:$J,"")</f>
        <v/>
      </c>
      <c r="AP996" s="18" t="str">
        <f>_xlfn.XLOOKUP(B996,'[7]ALL SITES DOWN'!$D:$D,'[7]ALL SITES DOWN'!$J:$J,"")</f>
        <v/>
      </c>
      <c r="AQ996" s="9" t="str">
        <f>_xlfn.XLOOKUP(B996,[8]sheet1!$AC:$AC,[8]sheet1!$AF:$AF,"")</f>
        <v/>
      </c>
      <c r="AR996" s="14"/>
      <c r="AS996" s="14" t="s">
        <v>5465</v>
      </c>
      <c r="AT996" s="14" t="str">
        <f>_xlfn.XLOOKUP(B996,'[9]cell downs 18042026 17h'!$B:$B,'[9]cell downs 18042026 17h'!$B:$B,"")</f>
        <v/>
      </c>
      <c r="AU996" s="14" t="str">
        <f>_xlfn.XLOOKUP(B996,'[10]Cells Huawei 19042026 15h'!$B:$B,'[10]Cells Huawei 19042026 15h'!$B:$B,"")</f>
        <v/>
      </c>
      <c r="AV996" s="9" t="str">
        <f>_xlfn.XLOOKUP(B996,'[11]cells down 19042026 9H40'!$B:$B,'[11]cells down 19042026 9H40'!$B:$B,"")</f>
        <v/>
      </c>
    </row>
    <row r="997" spans="1:48" hidden="1" x14ac:dyDescent="0.3">
      <c r="A997" s="1" t="s">
        <v>387</v>
      </c>
      <c r="B997" s="1" t="s">
        <v>388</v>
      </c>
      <c r="C997" s="3" t="str">
        <f>_xlfn.XLOOKUP(B997,'[1]daily break down'!$D:$D,'[1]daily break down'!$E:$E,"")</f>
        <v>CENTRE</v>
      </c>
      <c r="D997" s="1" t="s">
        <v>11</v>
      </c>
      <c r="E997" s="1" t="s">
        <v>12</v>
      </c>
      <c r="F997" s="3" t="s">
        <v>37</v>
      </c>
      <c r="G997" s="1" t="s">
        <v>389</v>
      </c>
      <c r="H997" s="28" t="str">
        <f>_xlfn.XLOOKUP(B997,[2]CALCULATION!$B:$B,[2]CALCULATION!$H:$H,"")</f>
        <v>NOKIA</v>
      </c>
      <c r="I997" s="26">
        <v>4.6219427108748325</v>
      </c>
      <c r="J997" s="26">
        <v>4.6219427108748325</v>
      </c>
      <c r="K997" s="26">
        <v>1.2999096831634007</v>
      </c>
      <c r="L997" s="26">
        <v>0</v>
      </c>
      <c r="M997" s="26">
        <v>0</v>
      </c>
      <c r="N997" s="26">
        <v>0</v>
      </c>
      <c r="O997" s="26">
        <v>0</v>
      </c>
      <c r="P997" s="114" t="s">
        <v>6364</v>
      </c>
      <c r="Q997" s="42" t="s">
        <v>5538</v>
      </c>
      <c r="R997" s="42"/>
      <c r="S997" s="41" t="str" cm="1">
        <f t="array" ref="S997">IFERROR(_xlfn.IFS(
U997="MPR ISSUE","PDH",
U997="BSS Hardware Issue","BSS",
U997="Sites strategiques, MLL, Pylone, etc.","ENVTECH",
U997="AKTIVCO DEFAUT GE &amp; POWER Cabinet","AKTIVCO",
U997="AKTIVCO Coupure ENEO &amp; Baisse de tension","AKTIVCO GRID ONLY",
U997="Coupure ENEO &amp; Baisse de tension","IHS GRID ONLY",
U997="Defaut GE &amp; POWER Cabinet","IHS",
U997="Sharing","Partners",
U997="Sites strategiques &amp; DataCenter","SST &amp; DC",
U997="Exclu","Exclu",
U997="SAT","SAT",
U997="SPARE-ISSUE","SPARE-ISSUE",
U997="Fiber CAmtel","TRANS_FO_CAMTEL",
U997="Fiber AOF","Fiber AOF",
U997="Projet OCM (HUAWEI)","TRAVAUX-HUAWEI",
U997="Projet OCM (NOKIA)","TRAVAUX-NOKIA",
U997="ACCESS-ISSUE","ACCESS-ISSUE",
U997="Projet OCM (ZTE, NOKIA, autres projets)","TRAVAUX OCM",
U997="No root CAuse","No root cause",
U997="ODU HS","PDH",
U997="IP &amp; VLAN","PDH",
U997="Warehouse HUAWEI","SPARE-ISSUE",
U997="SPARE-HS","SPARE-ISSUE",
U997="Power Telco","BSS",U997="no impacts","no impacts"
),"")</f>
        <v>ENVTECH</v>
      </c>
      <c r="T997" s="41" t="str" cm="1">
        <f t="array" ref="T997">IFERROR(_xlfn.IFS(
U997="MPR ISSUE","TX ISSUE",
U997="BSS Hardware Issue","RAN ISSUE",
U997="Sites strategiques, MLL, Pylone, etc.","ENVTECH",
U997="AKTIVCO DEFAUT GE &amp; POWER Cabinet","POWER ISSUE",
U997="AKTIVCO Coupure ENEO &amp; Baisse de tension","POWER ISSUE",
U997="Coupure ENEO &amp; Baisse de tension","POWER ISSUE",
U997="Defaut GE &amp; POWER Cabinet","POWER ISSUE",
U997="Sharing","POWER ISSUE",
U997="Sites strategiques &amp; DataCenter","POWER ISSUE",
U997="Exclu","Exclu",
U997="SAT","TX ISSUE",
U997="SPARE-ISSUE","SPARE-ISSUE",
U997="Fiber CAmtel","TX ISSUE",
U997="Fiber AOF","TX ISSUE",
U997="Projet OCM (HUAWEI)","TRAVAUX-HUAWEI",
U997="Projet OCM (NOKIA)","TRAVAUX -NOKIA",
U997="ACCESS-ISSUE","ACCESS-ISSUE",
U997="Projet OCM (ZTE, NOKIA, autres projets)","TRAVAUX OCM",
U997="No root CAuse","No root cause",
U997="ODU HS","TX ISSUE",
U997="IP &amp; VLAN","TX ISSUE",
U997="Warehouse HUAWEI","SPARE-ISSUE",
U997="SPARE-HS","SPARE-ISSUE",
U997="Power Telco","RAN ISSUE",U997="no impacts","no impacts"
),"")</f>
        <v>ENVTECH</v>
      </c>
      <c r="U997" s="68" t="s">
        <v>5322</v>
      </c>
      <c r="V997" s="41" t="str" cm="1">
        <f t="array" ref="V997">IFERROR(_xlfn.IFS(
U997="MPR ISSUE","ACTIVE",
U997="BSS Hardware Issue","ACTIVE",
U997="Sites strategiques, MLL, Pylone, etc.","PASSIVE",
U997="AKTIVCO DEFAUT GE &amp; POWER Cabinet","PASSIVE",
U997="AKTIVCO Coupure ENEO &amp; Baisse de tension","PASSIVE",
U997="Coupure ENEO &amp; Baisse de tension","PASSIVE",
U997="Defaut GE &amp; POWER Cabinet","PASSIVE",
U997="Sharing","PASSIVE",
U997="Sites strategiques &amp; DataCenter","PASSIVE",
U997="Exclu","Exclu",
U997="SAT","ACTIVE",
U997="SPARE-ISSUE","SPARE-ISSUE",
U997="Fiber CAmtel","ACTIVE",
U997="Fiber AOF","ACTIVE",
U997="Projet OCM (HUAWEI)","PLANNED WORKS",
U997="Projet OCM (NOKIA)","PLANNED WORKS",
U997="ACCESS-ISSUE","ACCESS-ISSUE",
U997="Projet OCM (ZTE, NOKIA, autres projets)","PLANNED WORKS",
U997="No root CAuse","No root cause",
U997="ODU HS","ACTIVE",
U997="IP &amp; VLAN","ACTIVE",
U997="Warehouse HUAWEI","SPARE-ISSUE",
U997="SPARE-HS","SPARE-ISSUE",
U997="Power Telco","ACTIVE", U997="no impacts","no impacts"
),"")</f>
        <v>PASSIVE</v>
      </c>
      <c r="W997" s="113"/>
      <c r="X997" s="113"/>
      <c r="Y997" s="113"/>
      <c r="Z997" s="113"/>
      <c r="AA997" s="113"/>
      <c r="AB997" s="17" t="s">
        <v>6318</v>
      </c>
      <c r="AC997" s="17" t="str">
        <f>_xlfn.XLOOKUP(B997,'INCIDENT-04-27-2026'!E:E,'INCIDENT-04-27-2026'!F:F,"")</f>
        <v/>
      </c>
      <c r="AD997" s="9"/>
      <c r="AE997" s="7" t="s">
        <v>5465</v>
      </c>
      <c r="AF997" s="6" t="str">
        <f>_xlfn.XLOOKUP(B997,'[13]Input_27-04'!$B:$B,'[13]Input_27-04'!$M:$M,"")</f>
        <v/>
      </c>
      <c r="AG997" s="7"/>
      <c r="AH997" s="3"/>
      <c r="AI997" s="18" t="str">
        <f>_xlfn.XLOOKUP(B997,'[3]Cells Huawei 27042026 10h'!$B:$B,'[3]Cells Huawei 27042026 10h'!$T:$T,"")</f>
        <v/>
      </c>
      <c r="AJ997" s="18" t="str">
        <f>_xlfn.XLOOKUP(B997,'[3]Cells Huawei 27042026 15h'!$B:$B,'[3]Cells Huawei 27042026 15h'!$T:$T,"")</f>
        <v/>
      </c>
      <c r="AK997" s="18" t="str">
        <f>_xlfn.XLOOKUP(B997,'[4]cells down 27042026 11h28'!$B:$B,'[4]cells down 27042026 11h28'!$R:$R,"")</f>
        <v/>
      </c>
      <c r="AL997" s="18" t="str">
        <f>_xlfn.XLOOKUP(B997,'[4]cells down 27042026 18h01'!$B:$B,'[4]cells down 27042026 18h01'!$R:$R,"")</f>
        <v/>
      </c>
      <c r="AM997" s="18" t="str">
        <f>_xlfn.XLOOKUP(B997,'[5]cell downs 27042026 11h'!$B:$B,'[5]cell downs 27042026 11h'!$R:$R,"")</f>
        <v/>
      </c>
      <c r="AN997" s="18" t="str">
        <f>_xlfn.XLOOKUP(B997,'[5]cell downs 27042026 17h40'!$B:$B,'[5]cell downs 27042026 17h40'!$R:$R,"")</f>
        <v/>
      </c>
      <c r="AO997" s="18" t="str">
        <f>_xlfn.XLOOKUP(B997,'[6]ALL SITES DOWN'!$D:$D,'[6]ALL SITES DOWN'!$J:$J,"")</f>
        <v>(04/27/2026 ocm ran 17h):-13/04/2026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v>
      </c>
      <c r="AP997" s="18" t="str">
        <f>_xlfn.XLOOKUP(B997,'[7]ALL SITES DOWN'!$D:$D,'[7]ALL SITES DOWN'!$J:$J,"")</f>
        <v>(04/27/2026 ocm ran 11h):-13/04/2026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v>
      </c>
      <c r="AQ997" s="9" t="str">
        <f>_xlfn.XLOOKUP(B997,[8]sheet1!$AC:$AC,[8]sheet1!$AF:$AF,"")</f>
        <v/>
      </c>
      <c r="AR997" s="14"/>
      <c r="AS997" s="14" t="s">
        <v>5465</v>
      </c>
      <c r="AT997" s="14" t="str">
        <f>_xlfn.XLOOKUP(B997,'[9]cell downs 18042026 17h'!$B:$B,'[9]cell downs 18042026 17h'!$B:$B,"")</f>
        <v/>
      </c>
      <c r="AU997" s="14" t="str">
        <f>_xlfn.XLOOKUP(B997,'[10]Cells Huawei 19042026 15h'!$B:$B,'[10]Cells Huawei 19042026 15h'!$B:$B,"")</f>
        <v/>
      </c>
      <c r="AV997" s="9" t="str">
        <f>_xlfn.XLOOKUP(B997,'[11]cells down 19042026 9H40'!$B:$B,'[11]cells down 19042026 9H40'!$B:$B,"")</f>
        <v/>
      </c>
    </row>
    <row r="998" spans="1:48" hidden="1" x14ac:dyDescent="0.3">
      <c r="A998" s="19" t="s">
        <v>5380</v>
      </c>
      <c r="B998" s="24" t="s">
        <v>5381</v>
      </c>
      <c r="C998" s="3" t="str">
        <f>_xlfn.XLOOKUP(B998,'[1]daily break down'!$D:$D,'[1]daily break down'!$E:$E,"")</f>
        <v>Yaounde</v>
      </c>
      <c r="D998" s="19" t="s">
        <v>357</v>
      </c>
      <c r="E998" s="19" t="s">
        <v>89</v>
      </c>
      <c r="F998" s="19" t="s">
        <v>5374</v>
      </c>
      <c r="G998" s="19" t="s">
        <v>115</v>
      </c>
      <c r="H998" s="29" t="str">
        <f>_xlfn.XLOOKUP(B998,[2]CALCULATION!$B:$B,[2]CALCULATION!$H:$H,"")</f>
        <v>ZTE</v>
      </c>
      <c r="I998" s="26">
        <v>0</v>
      </c>
      <c r="J998" s="26">
        <v>0</v>
      </c>
      <c r="K998" s="26">
        <v>1.3128757851001471</v>
      </c>
      <c r="L998" s="26">
        <v>2.3649313848866902E-2</v>
      </c>
      <c r="M998" s="26">
        <v>0</v>
      </c>
      <c r="N998" s="26">
        <v>0</v>
      </c>
      <c r="O998" s="26">
        <v>0</v>
      </c>
      <c r="P998" s="114" t="s">
        <v>6364</v>
      </c>
      <c r="Q998" s="42" t="s">
        <v>5538</v>
      </c>
      <c r="R998" s="42"/>
      <c r="S998" s="41" t="str" cm="1">
        <f t="array" ref="S998">IFERROR(_xlfn.IFS(
U998="MPR ISSUE","PDH",
U998="BSS Hardware Issue","BSS",
U998="Sites strategiques, MLL, Pylone, etc.","ENVTECH",
U998="AKTIVCO DEFAUT GE &amp; POWER Cabinet","AKTIVCO",
U998="AKTIVCO Coupure ENEO &amp; Baisse de tension","AKTIVCO GRID ONLY",
U998="Coupure ENEO &amp; Baisse de tension","IHS GRID ONLY",
U998="Defaut GE &amp; POWER Cabinet","IHS",
U998="Sharing","Partners",
U998="Sites strategiques &amp; DataCenter","SST &amp; DC",
U998="Exclu","Exclu",
U998="SAT","SAT",
U998="SPARE-ISSUE","SPARE-ISSUE",
U998="Fiber CAmtel","TRANS_FO_CAMTEL",
U998="Fiber AOF","Fiber AOF",
U998="Projet OCM (HUAWEI)","TRAVAUX-HUAWEI",
U998="Projet OCM (NOKIA)","TRAVAUX-NOKIA",
U998="ACCESS-ISSUE","ACCESS-ISSUE",
U998="Projet OCM (ZTE, NOKIA, autres projets)","TRAVAUX OCM",
U998="No root CAuse","No root cause",
U998="ODU HS","PDH",
U998="IP &amp; VLAN","PDH",
U998="Warehouse HUAWEI","SPARE-ISSUE",
U998="SPARE-HS","SPARE-ISSUE",
U998="Power Telco","BSS",U998="no impacts","no impacts"
),"")</f>
        <v>No root cause</v>
      </c>
      <c r="T998" s="41" t="str" cm="1">
        <f t="array" ref="T998">IFERROR(_xlfn.IFS(
U998="MPR ISSUE","TX ISSUE",
U998="BSS Hardware Issue","RAN ISSUE",
U998="Sites strategiques, MLL, Pylone, etc.","ENVTECH",
U998="AKTIVCO DEFAUT GE &amp; POWER Cabinet","POWER ISSUE",
U998="AKTIVCO Coupure ENEO &amp; Baisse de tension","POWER ISSUE",
U998="Coupure ENEO &amp; Baisse de tension","POWER ISSUE",
U998="Defaut GE &amp; POWER Cabinet","POWER ISSUE",
U998="Sharing","POWER ISSUE",
U998="Sites strategiques &amp; DataCenter","POWER ISSUE",
U998="Exclu","Exclu",
U998="SAT","TX ISSUE",
U998="SPARE-ISSUE","SPARE-ISSUE",
U998="Fiber CAmtel","TX ISSUE",
U998="Fiber AOF","TX ISSUE",
U998="Projet OCM (HUAWEI)","TRAVAUX-HUAWEI",
U998="Projet OCM (NOKIA)","TRAVAUX -NOKIA",
U998="ACCESS-ISSUE","ACCESS-ISSUE",
U998="Projet OCM (ZTE, NOKIA, autres projets)","TRAVAUX OCM",
U998="No root CAuse","No root cause",
U998="ODU HS","TX ISSUE",
U998="IP &amp; VLAN","TX ISSUE",
U998="Warehouse HUAWEI","SPARE-ISSUE",
U998="SPARE-HS","SPARE-ISSUE",
U998="Power Telco","RAN ISSUE",U998="no impacts","no impacts"
),"")</f>
        <v>No root cause</v>
      </c>
      <c r="U998" s="68" t="s">
        <v>5691</v>
      </c>
      <c r="V998" s="41" t="str" cm="1">
        <f t="array" ref="V998">IFERROR(_xlfn.IFS(
U998="MPR ISSUE","ACTIVE",
U998="BSS Hardware Issue","ACTIVE",
U998="Sites strategiques, MLL, Pylone, etc.","PASSIVE",
U998="AKTIVCO DEFAUT GE &amp; POWER Cabinet","PASSIVE",
U998="AKTIVCO Coupure ENEO &amp; Baisse de tension","PASSIVE",
U998="Coupure ENEO &amp; Baisse de tension","PASSIVE",
U998="Defaut GE &amp; POWER Cabinet","PASSIVE",
U998="Sharing","PASSIVE",
U998="Sites strategiques &amp; DataCenter","PASSIVE",
U998="Exclu","Exclu",
U998="SAT","ACTIVE",
U998="SPARE-ISSUE","SPARE-ISSUE",
U998="Fiber CAmtel","ACTIVE",
U998="Fiber AOF","ACTIVE",
U998="Projet OCM (HUAWEI)","PLANNED WORKS",
U998="Projet OCM (NOKIA)","PLANNED WORKS",
U998="ACCESS-ISSUE","ACCESS-ISSUE",
U998="Projet OCM (ZTE, NOKIA, autres projets)","PLANNED WORKS",
U998="No root CAuse","No root cause",
U998="ODU HS","ACTIVE",
U998="IP &amp; VLAN","ACTIVE",
U998="Warehouse HUAWEI","SPARE-ISSUE",
U998="SPARE-HS","SPARE-ISSUE",
U998="Power Telco","ACTIVE", U998="no impacts","no impacts"
),"")</f>
        <v>No root cause</v>
      </c>
      <c r="W998" s="113"/>
      <c r="X998" s="113"/>
      <c r="Y998" s="113"/>
      <c r="Z998" s="113"/>
      <c r="AA998" s="113"/>
      <c r="AB998" s="17" t="s">
        <v>5465</v>
      </c>
      <c r="AC998" s="17" t="str">
        <f>_xlfn.XLOOKUP(B998,'INCIDENT-04-27-2026'!E:E,'INCIDENT-04-27-2026'!F:F,"")</f>
        <v/>
      </c>
      <c r="AD998" s="9"/>
      <c r="AE998" s="7" t="s">
        <v>5465</v>
      </c>
      <c r="AF998" s="6" t="str">
        <f>_xlfn.XLOOKUP(B998,'[13]Input_27-04'!$B:$B,'[13]Input_27-04'!$M:$M,"")</f>
        <v/>
      </c>
      <c r="AG998" s="7"/>
      <c r="AH998" s="3"/>
      <c r="AI998" s="18" t="str">
        <f>_xlfn.XLOOKUP(B998,'[3]Cells Huawei 27042026 10h'!$B:$B,'[3]Cells Huawei 27042026 10h'!$T:$T,"")</f>
        <v/>
      </c>
      <c r="AJ998" s="18" t="str">
        <f>_xlfn.XLOOKUP(B998,'[3]Cells Huawei 27042026 15h'!$B:$B,'[3]Cells Huawei 27042026 15h'!$T:$T,"")</f>
        <v/>
      </c>
      <c r="AK998" s="18" t="str">
        <f>_xlfn.XLOOKUP(B998,'[4]cells down 27042026 11h28'!$B:$B,'[4]cells down 27042026 11h28'!$R:$R,"")</f>
        <v/>
      </c>
      <c r="AL998" s="18" t="str">
        <f>_xlfn.XLOOKUP(B998,'[4]cells down 27042026 18h01'!$B:$B,'[4]cells down 27042026 18h01'!$R:$R,"")</f>
        <v/>
      </c>
      <c r="AM998" s="18" t="str">
        <f>_xlfn.XLOOKUP(B998,'[5]cell downs 27042026 11h'!$B:$B,'[5]cell downs 27042026 11h'!$R:$R,"")</f>
        <v/>
      </c>
      <c r="AN998" s="18" t="str">
        <f>_xlfn.XLOOKUP(B998,'[5]cell downs 27042026 17h40'!$B:$B,'[5]cell downs 27042026 17h40'!$R:$R,"")</f>
        <v/>
      </c>
      <c r="AO998" s="18" t="str">
        <f>_xlfn.XLOOKUP(B998,'[6]ALL SITES DOWN'!$D:$D,'[6]ALL SITES DOWN'!$J:$J,"")</f>
        <v/>
      </c>
      <c r="AP998" s="18" t="str">
        <f>_xlfn.XLOOKUP(B998,'[7]ALL SITES DOWN'!$D:$D,'[7]ALL SITES DOWN'!$J:$J,"")</f>
        <v/>
      </c>
      <c r="AQ998" s="9" t="str">
        <f>_xlfn.XLOOKUP(B998,[8]sheet1!$AC:$AC,[8]sheet1!$AF:$AF,"")</f>
        <v/>
      </c>
      <c r="AR998" s="14"/>
      <c r="AS998" s="14" t="s">
        <v>5465</v>
      </c>
      <c r="AT998" s="14" t="str">
        <f>_xlfn.XLOOKUP(B998,'[9]cell downs 18042026 17h'!$B:$B,'[9]cell downs 18042026 17h'!$B:$B,"")</f>
        <v/>
      </c>
      <c r="AU998" s="14" t="str">
        <f>_xlfn.XLOOKUP(B998,'[10]Cells Huawei 19042026 15h'!$B:$B,'[10]Cells Huawei 19042026 15h'!$B:$B,"")</f>
        <v/>
      </c>
      <c r="AV998" s="9" t="str">
        <f>_xlfn.XLOOKUP(B998,'[11]cells down 19042026 9H40'!$B:$B,'[11]cells down 19042026 9H40'!$B:$B,"")</f>
        <v/>
      </c>
    </row>
    <row r="999" spans="1:48" hidden="1" x14ac:dyDescent="0.3">
      <c r="A999" s="1" t="s">
        <v>1037</v>
      </c>
      <c r="B999" s="1" t="s">
        <v>1038</v>
      </c>
      <c r="C999" s="3" t="str">
        <f>_xlfn.XLOOKUP(B999,'[1]daily break down'!$D:$D,'[1]daily break down'!$E:$E,"")</f>
        <v>NGAOUNDERE</v>
      </c>
      <c r="D999" s="1" t="s">
        <v>21</v>
      </c>
      <c r="E999" s="1" t="s">
        <v>122</v>
      </c>
      <c r="F999" s="3" t="s">
        <v>90</v>
      </c>
      <c r="G999" s="1" t="s">
        <v>1039</v>
      </c>
      <c r="H999" s="28" t="str">
        <f>_xlfn.XLOOKUP(B999,[2]CALCULATION!$B:$B,[2]CALCULATION!$H:$H,"")</f>
        <v>NOKIA</v>
      </c>
      <c r="I999" s="26">
        <v>4.6217286899350229</v>
      </c>
      <c r="J999" s="26">
        <v>4.6218357004049269</v>
      </c>
      <c r="K999" s="26">
        <v>1.2997491674585442</v>
      </c>
      <c r="L999" s="26">
        <v>0</v>
      </c>
      <c r="M999" s="26">
        <v>0</v>
      </c>
      <c r="N999" s="26">
        <v>0</v>
      </c>
      <c r="O999" s="26">
        <v>0</v>
      </c>
      <c r="P999" s="114" t="s">
        <v>6364</v>
      </c>
      <c r="Q999" s="42" t="s">
        <v>5538</v>
      </c>
      <c r="R999" s="42"/>
      <c r="S999" s="41" t="str" cm="1">
        <f t="array" ref="S999">IFERROR(_xlfn.IFS(
U999="MPR ISSUE","PDH",
U999="BSS Hardware Issue","BSS",
U999="Sites strategiques, MLL, Pylone, etc.","ENVTECH",
U999="AKTIVCO DEFAUT GE &amp; POWER Cabinet","AKTIVCO",
U999="AKTIVCO Coupure ENEO &amp; Baisse de tension","AKTIVCO GRID ONLY",
U999="Coupure ENEO &amp; Baisse de tension","IHS GRID ONLY",
U999="Defaut GE &amp; POWER Cabinet","IHS",
U999="Sharing","Partners",
U999="Sites strategiques &amp; DataCenter","SST &amp; DC",
U999="Exclu","Exclu",
U999="SAT","SAT",
U999="SPARE-ISSUE","SPARE-ISSUE",
U999="Fiber CAmtel","TRANS_FO_CAMTEL",
U999="Fiber AOF","Fiber AOF",
U999="Projet OCM (HUAWEI)","TRAVAUX-HUAWEI",
U999="Projet OCM (NOKIA)","TRAVAUX-NOKIA",
U999="ACCESS-ISSUE","ACCESS-ISSUE",
U999="Projet OCM (ZTE, NOKIA, autres projets)","TRAVAUX OCM",
U999="No root CAuse","No root cause",
U999="ODU HS","PDH",
U999="IP &amp; VLAN","PDH",
U999="Warehouse HUAWEI","SPARE-ISSUE",
U999="SPARE-HS","SPARE-ISSUE",
U999="Power Telco","BSS",U999="no impacts","no impacts"
),"")</f>
        <v>SPARE-ISSUE</v>
      </c>
      <c r="T999" s="41" t="str" cm="1">
        <f t="array" ref="T999">IFERROR(_xlfn.IFS(
U999="MPR ISSUE","TX ISSUE",
U999="BSS Hardware Issue","RAN ISSUE",
U999="Sites strategiques, MLL, Pylone, etc.","ENVTECH",
U999="AKTIVCO DEFAUT GE &amp; POWER Cabinet","POWER ISSUE",
U999="AKTIVCO Coupure ENEO &amp; Baisse de tension","POWER ISSUE",
U999="Coupure ENEO &amp; Baisse de tension","POWER ISSUE",
U999="Defaut GE &amp; POWER Cabinet","POWER ISSUE",
U999="Sharing","POWER ISSUE",
U999="Sites strategiques &amp; DataCenter","POWER ISSUE",
U999="Exclu","Exclu",
U999="SAT","TX ISSUE",
U999="SPARE-ISSUE","SPARE-ISSUE",
U999="Fiber CAmtel","TX ISSUE",
U999="Fiber AOF","TX ISSUE",
U999="Projet OCM (HUAWEI)","TRAVAUX-HUAWEI",
U999="Projet OCM (NOKIA)","TRAVAUX -NOKIA",
U999="ACCESS-ISSUE","ACCESS-ISSUE",
U999="Projet OCM (ZTE, NOKIA, autres projets)","TRAVAUX OCM",
U999="No root CAuse","No root cause",
U999="ODU HS","TX ISSUE",
U999="IP &amp; VLAN","TX ISSUE",
U999="Warehouse HUAWEI","SPARE-ISSUE",
U999="SPARE-HS","SPARE-ISSUE",
U999="Power Telco","RAN ISSUE",U999="no impacts","no impacts"
),"")</f>
        <v>SPARE-ISSUE</v>
      </c>
      <c r="U999" s="68" t="s">
        <v>5335</v>
      </c>
      <c r="V999" s="41" t="str" cm="1">
        <f t="array" ref="V999">IFERROR(_xlfn.IFS(
U999="MPR ISSUE","ACTIVE",
U999="BSS Hardware Issue","ACTIVE",
U999="Sites strategiques, MLL, Pylone, etc.","PASSIVE",
U999="AKTIVCO DEFAUT GE &amp; POWER Cabinet","PASSIVE",
U999="AKTIVCO Coupure ENEO &amp; Baisse de tension","PASSIVE",
U999="Coupure ENEO &amp; Baisse de tension","PASSIVE",
U999="Defaut GE &amp; POWER Cabinet","PASSIVE",
U999="Sharing","PASSIVE",
U999="Sites strategiques &amp; DataCenter","PASSIVE",
U999="Exclu","Exclu",
U999="SAT","ACTIVE",
U999="SPARE-ISSUE","SPARE-ISSUE",
U999="Fiber CAmtel","ACTIVE",
U999="Fiber AOF","ACTIVE",
U999="Projet OCM (HUAWEI)","PLANNED WORKS",
U999="Projet OCM (NOKIA)","PLANNED WORKS",
U999="ACCESS-ISSUE","ACCESS-ISSUE",
U999="Projet OCM (ZTE, NOKIA, autres projets)","PLANNED WORKS",
U999="No root CAuse","No root cause",
U999="ODU HS","ACTIVE",
U999="IP &amp; VLAN","ACTIVE",
U999="Warehouse HUAWEI","SPARE-ISSUE",
U999="SPARE-HS","SPARE-ISSUE",
U999="Power Telco","ACTIVE", U999="no impacts","no impacts"
),"")</f>
        <v>SPARE-ISSUE</v>
      </c>
      <c r="W999" s="113"/>
      <c r="X999" s="113"/>
      <c r="Y999" s="113"/>
      <c r="Z999" s="113"/>
      <c r="AA999" s="113"/>
      <c r="AB999" s="17" t="s">
        <v>6319</v>
      </c>
      <c r="AC999" s="17" t="str">
        <f>_xlfn.XLOOKUP(B999,'INCIDENT-04-27-2026'!E:E,'INCIDENT-04-27-2026'!F:F,"")</f>
        <v/>
      </c>
      <c r="AD999" s="9"/>
      <c r="AE999" s="7" t="s">
        <v>5465</v>
      </c>
      <c r="AF999" s="6" t="str">
        <f>_xlfn.XLOOKUP(B999,'[13]Input_27-04'!$B:$B,'[13]Input_27-04'!$M:$M,"")</f>
        <v/>
      </c>
      <c r="AG999" s="7"/>
      <c r="AH999" s="3"/>
      <c r="AI999" s="18" t="str">
        <f>_xlfn.XLOOKUP(B999,'[3]Cells Huawei 27042026 10h'!$B:$B,'[3]Cells Huawei 27042026 10h'!$T:$T,"")</f>
        <v/>
      </c>
      <c r="AJ999" s="18" t="str">
        <f>_xlfn.XLOOKUP(B999,'[3]Cells Huawei 27042026 15h'!$B:$B,'[3]Cells Huawei 27042026 15h'!$T:$T,"")</f>
        <v/>
      </c>
      <c r="AK999" s="18" t="str">
        <f>_xlfn.XLOOKUP(B999,'[4]cells down 27042026 11h28'!$B:$B,'[4]cells down 27042026 11h28'!$R:$R,"")</f>
        <v/>
      </c>
      <c r="AL999" s="18" t="str">
        <f>_xlfn.XLOOKUP(B999,'[4]cells down 27042026 18h01'!$B:$B,'[4]cells down 27042026 18h01'!$R:$R,"")</f>
        <v/>
      </c>
      <c r="AM999" s="18" t="str">
        <f>_xlfn.XLOOKUP(B999,'[5]cell downs 27042026 11h'!$B:$B,'[5]cell downs 27042026 11h'!$R:$R,"")</f>
        <v/>
      </c>
      <c r="AN999" s="18" t="str">
        <f>_xlfn.XLOOKUP(B999,'[5]cell downs 27042026 17h40'!$B:$B,'[5]cell downs 27042026 17h40'!$R:$R,"")</f>
        <v/>
      </c>
      <c r="AO999" s="18" t="str">
        <f>_xlfn.XLOOKUP(B999,'[6]ALL SITES DOWN'!$D:$D,'[6]ALL SITES DOWN'!$J:$J,"")</f>
        <v>(04/27/2026 ocm ran 17h):-21.04.26;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v>
      </c>
      <c r="AP999" s="18" t="str">
        <f>_xlfn.XLOOKUP(B999,'[7]ALL SITES DOWN'!$D:$D,'[7]ALL SITES DOWN'!$J:$J,"")</f>
        <v>(04/27/2026 ocm ran 11h):-21.04.26;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v>
      </c>
      <c r="AQ999" s="9" t="str">
        <f>_xlfn.XLOOKUP(B999,[8]sheet1!$AC:$AC,[8]sheet1!$AF:$AF,"")</f>
        <v/>
      </c>
      <c r="AR999" s="14"/>
      <c r="AS999" s="14" t="s">
        <v>5465</v>
      </c>
      <c r="AT999" s="14" t="str">
        <f>_xlfn.XLOOKUP(B999,'[9]cell downs 18042026 17h'!$B:$B,'[9]cell downs 18042026 17h'!$B:$B,"")</f>
        <v/>
      </c>
      <c r="AU999" s="14" t="str">
        <f>_xlfn.XLOOKUP(B999,'[10]Cells Huawei 19042026 15h'!$B:$B,'[10]Cells Huawei 19042026 15h'!$B:$B,"")</f>
        <v/>
      </c>
      <c r="AV999" s="9" t="str">
        <f>_xlfn.XLOOKUP(B999,'[11]cells down 19042026 9H40'!$B:$B,'[11]cells down 19042026 9H40'!$B:$B,"")</f>
        <v/>
      </c>
    </row>
    <row r="1000" spans="1:48" hidden="1" x14ac:dyDescent="0.3">
      <c r="A1000" s="1" t="s">
        <v>1315</v>
      </c>
      <c r="B1000" s="8" t="s">
        <v>1316</v>
      </c>
      <c r="C1000" s="3" t="str">
        <f>_xlfn.XLOOKUP(B1000,'[1]daily break down'!$D:$D,'[1]daily break down'!$E:$E,"")</f>
        <v>NORD-OUEST</v>
      </c>
      <c r="D1000" s="1" t="s">
        <v>11</v>
      </c>
      <c r="E1000" s="1" t="s">
        <v>154</v>
      </c>
      <c r="F1000" s="3" t="s">
        <v>51</v>
      </c>
      <c r="G1000" s="1" t="s">
        <v>1317</v>
      </c>
      <c r="H1000" s="28" t="str">
        <f>_xlfn.XLOOKUP(B1000,[2]CALCULATION!$B:$B,[2]CALCULATION!$H:$H,"")</f>
        <v>NOKIA</v>
      </c>
      <c r="I1000" s="26">
        <v>0.94258388907437363</v>
      </c>
      <c r="J1000" s="26">
        <v>0</v>
      </c>
      <c r="K1000" s="26">
        <v>0</v>
      </c>
      <c r="L1000" s="26">
        <v>0</v>
      </c>
      <c r="M1000" s="26">
        <v>0.50999406448593598</v>
      </c>
      <c r="N1000" s="26">
        <v>0</v>
      </c>
      <c r="O1000" s="26">
        <v>0</v>
      </c>
      <c r="P1000" s="114" t="s">
        <v>6364</v>
      </c>
      <c r="Q1000" s="42" t="s">
        <v>6353</v>
      </c>
      <c r="R1000" s="42"/>
      <c r="S1000" s="41" t="str" cm="1">
        <f t="array" ref="S1000">IFERROR(_xlfn.IFS(
U1000="MPR ISSUE","PDH",
U1000="BSS Hardware Issue","BSS",
U1000="Sites strategiques, MLL, Pylone, etc.","ENVTECH",
U1000="AKTIVCO DEFAUT GE &amp; POWER Cabinet","AKTIVCO",
U1000="AKTIVCO Coupure ENEO &amp; Baisse de tension","AKTIVCO GRID ONLY",
U1000="Coupure ENEO &amp; Baisse de tension","IHS GRID ONLY",
U1000="Defaut GE &amp; POWER Cabinet","IHS",
U1000="Sharing","Partners",
U1000="Sites strategiques &amp; DataCenter","SST &amp; DC",
U1000="Exclu","Exclu",
U1000="SAT","SAT",
U1000="SPARE-ISSUE","SPARE-ISSUE",
U1000="Fiber CAmtel","TRANS_FO_CAMTEL",
U1000="Fiber AOF","Fiber AOF",
U1000="Projet OCM (HUAWEI)","TRAVAUX-HUAWEI",
U1000="Projet OCM (NOKIA)","TRAVAUX-NOKIA",
U1000="ACCESS-ISSUE","ACCESS-ISSUE",
U1000="Projet OCM (ZTE, NOKIA, autres projets)","TRAVAUX OCM",
U1000="No root CAuse","No root cause",
U1000="ODU HS","PDH",
U1000="IP &amp; VLAN","PDH",
U1000="Warehouse HUAWEI","SPARE-ISSUE",
U1000="SPARE-HS","SPARE-ISSUE",
U1000="Power Telco","BSS",U1000="no impacts","no impacts"
),"")</f>
        <v/>
      </c>
      <c r="T1000" s="41" t="str" cm="1">
        <f t="array" ref="T1000">IFERROR(_xlfn.IFS(
U1000="MPR ISSUE","TX ISSUE",
U1000="BSS Hardware Issue","RAN ISSUE",
U1000="Sites strategiques, MLL, Pylone, etc.","ENVTECH",
U1000="AKTIVCO DEFAUT GE &amp; POWER Cabinet","POWER ISSUE",
U1000="AKTIVCO Coupure ENEO &amp; Baisse de tension","POWER ISSUE",
U1000="Coupure ENEO &amp; Baisse de tension","POWER ISSUE",
U1000="Defaut GE &amp; POWER Cabinet","POWER ISSUE",
U1000="Sharing","POWER ISSUE",
U1000="Sites strategiques &amp; DataCenter","POWER ISSUE",
U1000="Exclu","Exclu",
U1000="SAT","TX ISSUE",
U1000="SPARE-ISSUE","SPARE-ISSUE",
U1000="Fiber CAmtel","TX ISSUE",
U1000="Fiber AOF","TX ISSUE",
U1000="Projet OCM (HUAWEI)","TRAVAUX-HUAWEI",
U1000="Projet OCM (NOKIA)","TRAVAUX -NOKIA",
U1000="ACCESS-ISSUE","ACCESS-ISSUE",
U1000="Projet OCM (ZTE, NOKIA, autres projets)","TRAVAUX OCM",
U1000="No root CAuse","No root cause",
U1000="ODU HS","TX ISSUE",
U1000="IP &amp; VLAN","TX ISSUE",
U1000="Warehouse HUAWEI","SPARE-ISSUE",
U1000="SPARE-HS","SPARE-ISSUE",
U1000="Power Telco","RAN ISSUE",U1000="no impacts","no impacts"
),"")</f>
        <v/>
      </c>
      <c r="U1000" s="68"/>
      <c r="V1000" s="41" t="str" cm="1">
        <f t="array" ref="V1000">IFERROR(_xlfn.IFS(
U1000="MPR ISSUE","ACTIVE",
U1000="BSS Hardware Issue","ACTIVE",
U1000="Sites strategiques, MLL, Pylone, etc.","PASSIVE",
U1000="AKTIVCO DEFAUT GE &amp; POWER Cabinet","PASSIVE",
U1000="AKTIVCO Coupure ENEO &amp; Baisse de tension","PASSIVE",
U1000="Coupure ENEO &amp; Baisse de tension","PASSIVE",
U1000="Defaut GE &amp; POWER Cabinet","PASSIVE",
U1000="Sharing","PASSIVE",
U1000="Sites strategiques &amp; DataCenter","PASSIVE",
U1000="Exclu","Exclu",
U1000="SAT","ACTIVE",
U1000="SPARE-ISSUE","SPARE-ISSUE",
U1000="Fiber CAmtel","ACTIVE",
U1000="Fiber AOF","ACTIVE",
U1000="Projet OCM (HUAWEI)","PLANNED WORKS",
U1000="Projet OCM (NOKIA)","PLANNED WORKS",
U1000="ACCESS-ISSUE","ACCESS-ISSUE",
U1000="Projet OCM (ZTE, NOKIA, autres projets)","PLANNED WORKS",
U1000="No root CAuse","No root cause",
U1000="ODU HS","ACTIVE",
U1000="IP &amp; VLAN","ACTIVE",
U1000="Warehouse HUAWEI","SPARE-ISSUE",
U1000="SPARE-HS","SPARE-ISSUE",
U1000="Power Telco","ACTIVE", U1000="no impacts","no impacts"
),"")</f>
        <v/>
      </c>
      <c r="W1000" s="113"/>
      <c r="X1000" s="113"/>
      <c r="Y1000" s="113"/>
      <c r="Z1000" s="113"/>
      <c r="AA1000" s="113"/>
      <c r="AB1000" s="17" t="s">
        <v>5465</v>
      </c>
      <c r="AC1000" s="17" t="str">
        <f>_xlfn.XLOOKUP(B1000,'INCIDENT-04-27-2026'!E:E,'INCIDENT-04-27-2026'!F:F,"")</f>
        <v/>
      </c>
      <c r="AD1000" s="9"/>
      <c r="AE1000" s="7" t="s">
        <v>5465</v>
      </c>
      <c r="AF1000" s="6" t="str">
        <f>_xlfn.XLOOKUP(B1000,'[13]Input_27-04'!$B:$B,'[13]Input_27-04'!$M:$M,"")</f>
        <v/>
      </c>
      <c r="AG1000" s="7"/>
      <c r="AH1000" s="3"/>
      <c r="AI1000" s="18" t="str">
        <f>_xlfn.XLOOKUP(B1000,'[3]Cells Huawei 27042026 10h'!$B:$B,'[3]Cells Huawei 27042026 10h'!$T:$T,"")</f>
        <v/>
      </c>
      <c r="AJ1000" s="18" t="str">
        <f>_xlfn.XLOOKUP(B1000,'[3]Cells Huawei 27042026 15h'!$B:$B,'[3]Cells Huawei 27042026 15h'!$T:$T,"")</f>
        <v/>
      </c>
      <c r="AK1000" s="18" t="str">
        <f>_xlfn.XLOOKUP(B1000,'[4]cells down 27042026 11h28'!$B:$B,'[4]cells down 27042026 11h28'!$R:$R,"")</f>
        <v/>
      </c>
      <c r="AL1000" s="18" t="str">
        <f>_xlfn.XLOOKUP(B1000,'[4]cells down 27042026 18h01'!$B:$B,'[4]cells down 27042026 18h01'!$R:$R,"")</f>
        <v/>
      </c>
      <c r="AM1000" s="18" t="str">
        <f>_xlfn.XLOOKUP(B1000,'[5]cell downs 27042026 11h'!$B:$B,'[5]cell downs 27042026 11h'!$R:$R,"")</f>
        <v/>
      </c>
      <c r="AN1000" s="18" t="str">
        <f>_xlfn.XLOOKUP(B1000,'[5]cell downs 27042026 17h40'!$B:$B,'[5]cell downs 27042026 17h40'!$R:$R,"")</f>
        <v/>
      </c>
      <c r="AO1000" s="18" t="str">
        <f>_xlfn.XLOOKUP(B1000,'[6]ALL SITES DOWN'!$D:$D,'[6]ALL SITES DOWN'!$J:$J,"")</f>
        <v/>
      </c>
      <c r="AP1000" s="18" t="str">
        <f>_xlfn.XLOOKUP(B1000,'[7]ALL SITES DOWN'!$D:$D,'[7]ALL SITES DOWN'!$J:$J,"")</f>
        <v/>
      </c>
      <c r="AQ1000" s="9" t="str">
        <f>_xlfn.XLOOKUP(B1000,[8]sheet1!$AC:$AC,[8]sheet1!$AF:$AF,"")</f>
        <v/>
      </c>
      <c r="AR1000" s="14"/>
      <c r="AS1000" s="14" t="s">
        <v>5465</v>
      </c>
      <c r="AT1000" s="14" t="str">
        <f>_xlfn.XLOOKUP(B1000,'[9]cell downs 18042026 17h'!$B:$B,'[9]cell downs 18042026 17h'!$B:$B,"")</f>
        <v/>
      </c>
      <c r="AU1000" s="14" t="str">
        <f>_xlfn.XLOOKUP(B1000,'[10]Cells Huawei 19042026 15h'!$B:$B,'[10]Cells Huawei 19042026 15h'!$B:$B,"")</f>
        <v/>
      </c>
      <c r="AV1000" s="9" t="str">
        <f>_xlfn.XLOOKUP(B1000,'[11]cells down 19042026 9H40'!$B:$B,'[11]cells down 19042026 9H40'!$B:$B,"")</f>
        <v/>
      </c>
    </row>
    <row r="1001" spans="1:48" hidden="1" x14ac:dyDescent="0.3">
      <c r="A1001" s="1" t="s">
        <v>472</v>
      </c>
      <c r="B1001" s="8" t="s">
        <v>473</v>
      </c>
      <c r="C1001" s="3" t="str">
        <f>_xlfn.XLOOKUP(B1001,'[1]daily break down'!$D:$D,'[1]daily break down'!$E:$E,"")</f>
        <v>NORD-OUEST</v>
      </c>
      <c r="D1001" s="1" t="s">
        <v>11</v>
      </c>
      <c r="E1001" s="1" t="s">
        <v>12</v>
      </c>
      <c r="F1001" s="3" t="s">
        <v>51</v>
      </c>
      <c r="G1001" s="1" t="s">
        <v>472</v>
      </c>
      <c r="H1001" s="28" t="str">
        <f>_xlfn.XLOOKUP(B1001,[2]CALCULATION!$B:$B,[2]CALCULATION!$H:$H,"")</f>
        <v>NOKIA</v>
      </c>
      <c r="I1001" s="26">
        <v>0.56943838051781659</v>
      </c>
      <c r="J1001" s="26">
        <v>0</v>
      </c>
      <c r="K1001" s="26">
        <v>0</v>
      </c>
      <c r="L1001" s="26">
        <v>0</v>
      </c>
      <c r="M1001" s="26">
        <v>0</v>
      </c>
      <c r="N1001" s="26">
        <v>0</v>
      </c>
      <c r="O1001" s="26">
        <v>0</v>
      </c>
      <c r="P1001" s="114" t="s">
        <v>6364</v>
      </c>
      <c r="Q1001" s="42" t="s">
        <v>6353</v>
      </c>
      <c r="R1001" s="42"/>
      <c r="S1001" s="41" t="str" cm="1">
        <f t="array" ref="S1001">IFERROR(_xlfn.IFS(
U1001="MPR ISSUE","PDH",
U1001="BSS Hardware Issue","BSS",
U1001="Sites strategiques, MLL, Pylone, etc.","ENVTECH",
U1001="AKTIVCO DEFAUT GE &amp; POWER Cabinet","AKTIVCO",
U1001="AKTIVCO Coupure ENEO &amp; Baisse de tension","AKTIVCO GRID ONLY",
U1001="Coupure ENEO &amp; Baisse de tension","IHS GRID ONLY",
U1001="Defaut GE &amp; POWER Cabinet","IHS",
U1001="Sharing","Partners",
U1001="Sites strategiques &amp; DataCenter","SST &amp; DC",
U1001="Exclu","Exclu",
U1001="SAT","SAT",
U1001="SPARE-ISSUE","SPARE-ISSUE",
U1001="Fiber CAmtel","TRANS_FO_CAMTEL",
U1001="Fiber AOF","Fiber AOF",
U1001="Projet OCM (HUAWEI)","TRAVAUX-HUAWEI",
U1001="Projet OCM (NOKIA)","TRAVAUX-NOKIA",
U1001="ACCESS-ISSUE","ACCESS-ISSUE",
U1001="Projet OCM (ZTE, NOKIA, autres projets)","TRAVAUX OCM",
U1001="No root CAuse","No root cause",
U1001="ODU HS","PDH",
U1001="IP &amp; VLAN","PDH",
U1001="Warehouse HUAWEI","SPARE-ISSUE",
U1001="SPARE-HS","SPARE-ISSUE",
U1001="Power Telco","BSS",U1001="no impacts","no impacts"
),"")</f>
        <v/>
      </c>
      <c r="T1001" s="41" t="str" cm="1">
        <f t="array" ref="T1001">IFERROR(_xlfn.IFS(
U1001="MPR ISSUE","TX ISSUE",
U1001="BSS Hardware Issue","RAN ISSUE",
U1001="Sites strategiques, MLL, Pylone, etc.","ENVTECH",
U1001="AKTIVCO DEFAUT GE &amp; POWER Cabinet","POWER ISSUE",
U1001="AKTIVCO Coupure ENEO &amp; Baisse de tension","POWER ISSUE",
U1001="Coupure ENEO &amp; Baisse de tension","POWER ISSUE",
U1001="Defaut GE &amp; POWER Cabinet","POWER ISSUE",
U1001="Sharing","POWER ISSUE",
U1001="Sites strategiques &amp; DataCenter","POWER ISSUE",
U1001="Exclu","Exclu",
U1001="SAT","TX ISSUE",
U1001="SPARE-ISSUE","SPARE-ISSUE",
U1001="Fiber CAmtel","TX ISSUE",
U1001="Fiber AOF","TX ISSUE",
U1001="Projet OCM (HUAWEI)","TRAVAUX-HUAWEI",
U1001="Projet OCM (NOKIA)","TRAVAUX -NOKIA",
U1001="ACCESS-ISSUE","ACCESS-ISSUE",
U1001="Projet OCM (ZTE, NOKIA, autres projets)","TRAVAUX OCM",
U1001="No root CAuse","No root cause",
U1001="ODU HS","TX ISSUE",
U1001="IP &amp; VLAN","TX ISSUE",
U1001="Warehouse HUAWEI","SPARE-ISSUE",
U1001="SPARE-HS","SPARE-ISSUE",
U1001="Power Telco","RAN ISSUE",U1001="no impacts","no impacts"
),"")</f>
        <v/>
      </c>
      <c r="U1001" s="68"/>
      <c r="V1001" s="41" t="str" cm="1">
        <f t="array" ref="V1001">IFERROR(_xlfn.IFS(
U1001="MPR ISSUE","ACTIVE",
U1001="BSS Hardware Issue","ACTIVE",
U1001="Sites strategiques, MLL, Pylone, etc.","PASSIVE",
U1001="AKTIVCO DEFAUT GE &amp; POWER Cabinet","PASSIVE",
U1001="AKTIVCO Coupure ENEO &amp; Baisse de tension","PASSIVE",
U1001="Coupure ENEO &amp; Baisse de tension","PASSIVE",
U1001="Defaut GE &amp; POWER Cabinet","PASSIVE",
U1001="Sharing","PASSIVE",
U1001="Sites strategiques &amp; DataCenter","PASSIVE",
U1001="Exclu","Exclu",
U1001="SAT","ACTIVE",
U1001="SPARE-ISSUE","SPARE-ISSUE",
U1001="Fiber CAmtel","ACTIVE",
U1001="Fiber AOF","ACTIVE",
U1001="Projet OCM (HUAWEI)","PLANNED WORKS",
U1001="Projet OCM (NOKIA)","PLANNED WORKS",
U1001="ACCESS-ISSUE","ACCESS-ISSUE",
U1001="Projet OCM (ZTE, NOKIA, autres projets)","PLANNED WORKS",
U1001="No root CAuse","No root cause",
U1001="ODU HS","ACTIVE",
U1001="IP &amp; VLAN","ACTIVE",
U1001="Warehouse HUAWEI","SPARE-ISSUE",
U1001="SPARE-HS","SPARE-ISSUE",
U1001="Power Telco","ACTIVE", U1001="no impacts","no impacts"
),"")</f>
        <v/>
      </c>
      <c r="W1001" s="113"/>
      <c r="X1001" s="113"/>
      <c r="Y1001" s="113"/>
      <c r="Z1001" s="113"/>
      <c r="AA1001" s="113"/>
      <c r="AB1001" s="17" t="s">
        <v>5465</v>
      </c>
      <c r="AC1001" s="17" t="str">
        <f>_xlfn.XLOOKUP(B1001,'INCIDENT-04-27-2026'!E:E,'INCIDENT-04-27-2026'!F:F,"")</f>
        <v/>
      </c>
      <c r="AD1001" s="9"/>
      <c r="AE1001" s="7" t="s">
        <v>5465</v>
      </c>
      <c r="AF1001" s="6" t="str">
        <f>_xlfn.XLOOKUP(B1001,'[13]Input_27-04'!$B:$B,'[13]Input_27-04'!$M:$M,"")</f>
        <v/>
      </c>
      <c r="AG1001" s="7"/>
      <c r="AH1001" s="3"/>
      <c r="AI1001" s="18" t="str">
        <f>_xlfn.XLOOKUP(B1001,'[3]Cells Huawei 27042026 10h'!$B:$B,'[3]Cells Huawei 27042026 10h'!$T:$T,"")</f>
        <v/>
      </c>
      <c r="AJ1001" s="18" t="str">
        <f>_xlfn.XLOOKUP(B1001,'[3]Cells Huawei 27042026 15h'!$B:$B,'[3]Cells Huawei 27042026 15h'!$T:$T,"")</f>
        <v/>
      </c>
      <c r="AK1001" s="18" t="str">
        <f>_xlfn.XLOOKUP(B1001,'[4]cells down 27042026 11h28'!$B:$B,'[4]cells down 27042026 11h28'!$R:$R,"")</f>
        <v/>
      </c>
      <c r="AL1001" s="18" t="str">
        <f>_xlfn.XLOOKUP(B1001,'[4]cells down 27042026 18h01'!$B:$B,'[4]cells down 27042026 18h01'!$R:$R,"")</f>
        <v/>
      </c>
      <c r="AM1001" s="18" t="str">
        <f>_xlfn.XLOOKUP(B1001,'[5]cell downs 27042026 11h'!$B:$B,'[5]cell downs 27042026 11h'!$R:$R,"")</f>
        <v/>
      </c>
      <c r="AN1001" s="18" t="str">
        <f>_xlfn.XLOOKUP(B1001,'[5]cell downs 27042026 17h40'!$B:$B,'[5]cell downs 27042026 17h40'!$R:$R,"")</f>
        <v/>
      </c>
      <c r="AO1001" s="18" t="str">
        <f>_xlfn.XLOOKUP(B1001,'[6]ALL SITES DOWN'!$D:$D,'[6]ALL SITES DOWN'!$J:$J,"")</f>
        <v/>
      </c>
      <c r="AP1001" s="18" t="str">
        <f>_xlfn.XLOOKUP(B1001,'[7]ALL SITES DOWN'!$D:$D,'[7]ALL SITES DOWN'!$J:$J,"")</f>
        <v/>
      </c>
      <c r="AQ1001" s="9" t="str">
        <f>_xlfn.XLOOKUP(B1001,[8]sheet1!$AC:$AC,[8]sheet1!$AF:$AF,"")</f>
        <v/>
      </c>
      <c r="AR1001" s="14"/>
      <c r="AS1001" s="14" t="s">
        <v>5465</v>
      </c>
      <c r="AT1001" s="14" t="str">
        <f>_xlfn.XLOOKUP(B1001,'[9]cell downs 18042026 17h'!$B:$B,'[9]cell downs 18042026 17h'!$B:$B,"")</f>
        <v/>
      </c>
      <c r="AU1001" s="14" t="str">
        <f>_xlfn.XLOOKUP(B1001,'[10]Cells Huawei 19042026 15h'!$B:$B,'[10]Cells Huawei 19042026 15h'!$B:$B,"")</f>
        <v/>
      </c>
      <c r="AV1001" s="9" t="str">
        <f>_xlfn.XLOOKUP(B1001,'[11]cells down 19042026 9H40'!$B:$B,'[11]cells down 19042026 9H40'!$B:$B,"")</f>
        <v/>
      </c>
    </row>
    <row r="1002" spans="1:48" hidden="1" x14ac:dyDescent="0.3">
      <c r="A1002" s="1" t="s">
        <v>2618</v>
      </c>
      <c r="B1002" s="8" t="s">
        <v>2619</v>
      </c>
      <c r="C1002" s="3" t="str">
        <f>_xlfn.XLOOKUP(B1002,'[1]daily break down'!$D:$D,'[1]daily break down'!$E:$E,"")</f>
        <v>Yaounde</v>
      </c>
      <c r="D1002" s="1" t="s">
        <v>11</v>
      </c>
      <c r="E1002" s="1" t="s">
        <v>12</v>
      </c>
      <c r="F1002" s="3" t="s">
        <v>37</v>
      </c>
      <c r="G1002" s="1" t="s">
        <v>38</v>
      </c>
      <c r="H1002" s="29" t="str">
        <f>_xlfn.XLOOKUP(B1002,[2]CALCULATION!$B:$B,[2]CALCULATION!$H:$H,"")</f>
        <v>ZTE</v>
      </c>
      <c r="I1002" s="26">
        <v>0</v>
      </c>
      <c r="J1002" s="26">
        <v>0</v>
      </c>
      <c r="K1002" s="26">
        <v>0.98827735972354203</v>
      </c>
      <c r="L1002" s="26">
        <v>1.6693633305082615E-2</v>
      </c>
      <c r="M1002" s="26">
        <v>0</v>
      </c>
      <c r="N1002" s="26">
        <v>0</v>
      </c>
      <c r="O1002" s="26">
        <v>0</v>
      </c>
      <c r="P1002" s="114" t="s">
        <v>6364</v>
      </c>
      <c r="Q1002" s="42" t="s">
        <v>5538</v>
      </c>
      <c r="R1002" s="42"/>
      <c r="S1002" s="41" t="str" cm="1">
        <f t="array" ref="S1002">IFERROR(_xlfn.IFS(
U1002="MPR ISSUE","PDH",
U1002="BSS Hardware Issue","BSS",
U1002="Sites strategiques, MLL, Pylone, etc.","ENVTECH",
U1002="AKTIVCO DEFAUT GE &amp; POWER Cabinet","AKTIVCO",
U1002="AKTIVCO Coupure ENEO &amp; Baisse de tension","AKTIVCO GRID ONLY",
U1002="Coupure ENEO &amp; Baisse de tension","IHS GRID ONLY",
U1002="Defaut GE &amp; POWER Cabinet","IHS",
U1002="Sharing","Partners",
U1002="Sites strategiques &amp; DataCenter","SST &amp; DC",
U1002="Exclu","Exclu",
U1002="SAT","SAT",
U1002="SPARE-ISSUE","SPARE-ISSUE",
U1002="Fiber CAmtel","TRANS_FO_CAMTEL",
U1002="Fiber AOF","Fiber AOF",
U1002="Projet OCM (HUAWEI)","TRAVAUX-HUAWEI",
U1002="Projet OCM (NOKIA)","TRAVAUX-NOKIA",
U1002="ACCESS-ISSUE","ACCESS-ISSUE",
U1002="Projet OCM (ZTE, NOKIA, autres projets)","TRAVAUX OCM",
U1002="No root CAuse","No root cause",
U1002="ODU HS","PDH",
U1002="IP &amp; VLAN","PDH",
U1002="Warehouse HUAWEI","SPARE-ISSUE",
U1002="SPARE-HS","SPARE-ISSUE",
U1002="Power Telco","BSS",U1002="no impacts","no impacts"
),"")</f>
        <v>No root cause</v>
      </c>
      <c r="T1002" s="41" t="str" cm="1">
        <f t="array" ref="T1002">IFERROR(_xlfn.IFS(
U1002="MPR ISSUE","TX ISSUE",
U1002="BSS Hardware Issue","RAN ISSUE",
U1002="Sites strategiques, MLL, Pylone, etc.","ENVTECH",
U1002="AKTIVCO DEFAUT GE &amp; POWER Cabinet","POWER ISSUE",
U1002="AKTIVCO Coupure ENEO &amp; Baisse de tension","POWER ISSUE",
U1002="Coupure ENEO &amp; Baisse de tension","POWER ISSUE",
U1002="Defaut GE &amp; POWER Cabinet","POWER ISSUE",
U1002="Sharing","POWER ISSUE",
U1002="Sites strategiques &amp; DataCenter","POWER ISSUE",
U1002="Exclu","Exclu",
U1002="SAT","TX ISSUE",
U1002="SPARE-ISSUE","SPARE-ISSUE",
U1002="Fiber CAmtel","TX ISSUE",
U1002="Fiber AOF","TX ISSUE",
U1002="Projet OCM (HUAWEI)","TRAVAUX-HUAWEI",
U1002="Projet OCM (NOKIA)","TRAVAUX -NOKIA",
U1002="ACCESS-ISSUE","ACCESS-ISSUE",
U1002="Projet OCM (ZTE, NOKIA, autres projets)","TRAVAUX OCM",
U1002="No root CAuse","No root cause",
U1002="ODU HS","TX ISSUE",
U1002="IP &amp; VLAN","TX ISSUE",
U1002="Warehouse HUAWEI","SPARE-ISSUE",
U1002="SPARE-HS","SPARE-ISSUE",
U1002="Power Telco","RAN ISSUE",U1002="no impacts","no impacts"
),"")</f>
        <v>No root cause</v>
      </c>
      <c r="U1002" s="68" t="s">
        <v>5691</v>
      </c>
      <c r="V1002" s="41" t="str" cm="1">
        <f t="array" ref="V1002">IFERROR(_xlfn.IFS(
U1002="MPR ISSUE","ACTIVE",
U1002="BSS Hardware Issue","ACTIVE",
U1002="Sites strategiques, MLL, Pylone, etc.","PASSIVE",
U1002="AKTIVCO DEFAUT GE &amp; POWER Cabinet","PASSIVE",
U1002="AKTIVCO Coupure ENEO &amp; Baisse de tension","PASSIVE",
U1002="Coupure ENEO &amp; Baisse de tension","PASSIVE",
U1002="Defaut GE &amp; POWER Cabinet","PASSIVE",
U1002="Sharing","PASSIVE",
U1002="Sites strategiques &amp; DataCenter","PASSIVE",
U1002="Exclu","Exclu",
U1002="SAT","ACTIVE",
U1002="SPARE-ISSUE","SPARE-ISSUE",
U1002="Fiber CAmtel","ACTIVE",
U1002="Fiber AOF","ACTIVE",
U1002="Projet OCM (HUAWEI)","PLANNED WORKS",
U1002="Projet OCM (NOKIA)","PLANNED WORKS",
U1002="ACCESS-ISSUE","ACCESS-ISSUE",
U1002="Projet OCM (ZTE, NOKIA, autres projets)","PLANNED WORKS",
U1002="No root CAuse","No root cause",
U1002="ODU HS","ACTIVE",
U1002="IP &amp; VLAN","ACTIVE",
U1002="Warehouse HUAWEI","SPARE-ISSUE",
U1002="SPARE-HS","SPARE-ISSUE",
U1002="Power Telco","ACTIVE", U1002="no impacts","no impacts"
),"")</f>
        <v>No root cause</v>
      </c>
      <c r="W1002" s="113"/>
      <c r="X1002" s="113"/>
      <c r="Y1002" s="113"/>
      <c r="Z1002" s="113"/>
      <c r="AA1002" s="113"/>
      <c r="AB1002" s="17" t="s">
        <v>5465</v>
      </c>
      <c r="AC1002" s="17" t="str">
        <f>_xlfn.XLOOKUP(B1002,'INCIDENT-04-27-2026'!E:E,'INCIDENT-04-27-2026'!F:F,"")</f>
        <v/>
      </c>
      <c r="AD1002" s="9"/>
      <c r="AE1002" s="7" t="s">
        <v>5465</v>
      </c>
      <c r="AF1002" s="6" t="str">
        <f>_xlfn.XLOOKUP(B1002,'[13]Input_27-04'!$B:$B,'[13]Input_27-04'!$M:$M,"")</f>
        <v/>
      </c>
      <c r="AG1002" s="7"/>
      <c r="AH1002" s="3"/>
      <c r="AI1002" s="18" t="str">
        <f>_xlfn.XLOOKUP(B1002,'[3]Cells Huawei 27042026 10h'!$B:$B,'[3]Cells Huawei 27042026 10h'!$T:$T,"")</f>
        <v/>
      </c>
      <c r="AJ1002" s="18" t="str">
        <f>_xlfn.XLOOKUP(B1002,'[3]Cells Huawei 27042026 15h'!$B:$B,'[3]Cells Huawei 27042026 15h'!$T:$T,"")</f>
        <v/>
      </c>
      <c r="AK1002" s="18" t="str">
        <f>_xlfn.XLOOKUP(B1002,'[4]cells down 27042026 11h28'!$B:$B,'[4]cells down 27042026 11h28'!$R:$R,"")</f>
        <v/>
      </c>
      <c r="AL1002" s="18" t="str">
        <f>_xlfn.XLOOKUP(B1002,'[4]cells down 27042026 18h01'!$B:$B,'[4]cells down 27042026 18h01'!$R:$R,"")</f>
        <v/>
      </c>
      <c r="AM1002" s="18" t="str">
        <f>_xlfn.XLOOKUP(B1002,'[5]cell downs 27042026 11h'!$B:$B,'[5]cell downs 27042026 11h'!$R:$R,"")</f>
        <v/>
      </c>
      <c r="AN1002" s="18" t="str">
        <f>_xlfn.XLOOKUP(B1002,'[5]cell downs 27042026 17h40'!$B:$B,'[5]cell downs 27042026 17h40'!$R:$R,"")</f>
        <v/>
      </c>
      <c r="AO1002" s="18" t="str">
        <f>_xlfn.XLOOKUP(B1002,'[6]ALL SITES DOWN'!$D:$D,'[6]ALL SITES DOWN'!$J:$J,"")</f>
        <v/>
      </c>
      <c r="AP1002" s="18" t="str">
        <f>_xlfn.XLOOKUP(B1002,'[7]ALL SITES DOWN'!$D:$D,'[7]ALL SITES DOWN'!$J:$J,"")</f>
        <v/>
      </c>
      <c r="AQ1002" s="9" t="str">
        <f>_xlfn.XLOOKUP(B1002,[8]sheet1!$AC:$AC,[8]sheet1!$AF:$AF,"")</f>
        <v/>
      </c>
      <c r="AR1002" s="14"/>
      <c r="AS1002" s="14" t="s">
        <v>5465</v>
      </c>
      <c r="AT1002" s="14" t="str">
        <f>_xlfn.XLOOKUP(B1002,'[9]cell downs 18042026 17h'!$B:$B,'[9]cell downs 18042026 17h'!$B:$B,"")</f>
        <v/>
      </c>
      <c r="AU1002" s="14" t="str">
        <f>_xlfn.XLOOKUP(B1002,'[10]Cells Huawei 19042026 15h'!$B:$B,'[10]Cells Huawei 19042026 15h'!$B:$B,"")</f>
        <v/>
      </c>
      <c r="AV1002" s="9" t="str">
        <f>_xlfn.XLOOKUP(B1002,'[11]cells down 19042026 9H40'!$B:$B,'[11]cells down 19042026 9H40'!$B:$B,"")</f>
        <v/>
      </c>
    </row>
    <row r="1003" spans="1:48" hidden="1" x14ac:dyDescent="0.3">
      <c r="A1003" s="1" t="s">
        <v>1766</v>
      </c>
      <c r="B1003" s="8" t="s">
        <v>1767</v>
      </c>
      <c r="C1003" s="3" t="str">
        <f>_xlfn.XLOOKUP(B1003,'[1]daily break down'!$D:$D,'[1]daily break down'!$E:$E,"")</f>
        <v>Garoua</v>
      </c>
      <c r="D1003" s="1" t="s">
        <v>21</v>
      </c>
      <c r="E1003" s="1" t="s">
        <v>22</v>
      </c>
      <c r="F1003" s="3" t="s">
        <v>23</v>
      </c>
      <c r="G1003" s="1" t="s">
        <v>24</v>
      </c>
      <c r="H1003" s="27" t="str">
        <f>_xlfn.XLOOKUP(B1003,[2]CALCULATION!$B:$B,[2]CALCULATION!$H:$H,"")</f>
        <v>Huawei</v>
      </c>
      <c r="I1003" s="26">
        <v>1.0968573165198483</v>
      </c>
      <c r="J1003" s="26">
        <v>4.5943161745611853E-2</v>
      </c>
      <c r="K1003" s="26">
        <v>0.98681488330151534</v>
      </c>
      <c r="L1003" s="26">
        <v>5.2233772218940571</v>
      </c>
      <c r="M1003" s="26">
        <v>0</v>
      </c>
      <c r="N1003" s="26">
        <v>0</v>
      </c>
      <c r="O1003" s="26">
        <v>0</v>
      </c>
      <c r="P1003" s="114" t="s">
        <v>6364</v>
      </c>
      <c r="Q1003" s="42" t="s">
        <v>5538</v>
      </c>
      <c r="R1003" s="42"/>
      <c r="S1003" s="41" t="str" cm="1">
        <f t="array" ref="S1003">IFERROR(_xlfn.IFS(
U1003="MPR ISSUE","PDH",
U1003="BSS Hardware Issue","BSS",
U1003="Sites strategiques, MLL, Pylone, etc.","ENVTECH",
U1003="AKTIVCO DEFAUT GE &amp; POWER Cabinet","AKTIVCO",
U1003="AKTIVCO Coupure ENEO &amp; Baisse de tension","AKTIVCO GRID ONLY",
U1003="Coupure ENEO &amp; Baisse de tension","IHS GRID ONLY",
U1003="Defaut GE &amp; POWER Cabinet","IHS",
U1003="Sharing","Partners",
U1003="Sites strategiques &amp; DataCenter","SST &amp; DC",
U1003="Exclu","Exclu",
U1003="SAT","SAT",
U1003="SPARE-ISSUE","SPARE-ISSUE",
U1003="Fiber CAmtel","TRANS_FO_CAMTEL",
U1003="Fiber AOF","Fiber AOF",
U1003="Projet OCM (HUAWEI)","TRAVAUX-HUAWEI",
U1003="Projet OCM (NOKIA)","TRAVAUX-NOKIA",
U1003="ACCESS-ISSUE","ACCESS-ISSUE",
U1003="Projet OCM (ZTE, NOKIA, autres projets)","TRAVAUX OCM",
U1003="No root CAuse","No root cause",
U1003="ODU HS","PDH",
U1003="IP &amp; VLAN","PDH",
U1003="Warehouse HUAWEI","SPARE-ISSUE",
U1003="SPARE-HS","SPARE-ISSUE",
U1003="Power Telco","BSS",U1003="no impacts","no impacts"
),"")</f>
        <v>No root cause</v>
      </c>
      <c r="T1003" s="41" t="str" cm="1">
        <f t="array" ref="T1003">IFERROR(_xlfn.IFS(
U1003="MPR ISSUE","TX ISSUE",
U1003="BSS Hardware Issue","RAN ISSUE",
U1003="Sites strategiques, MLL, Pylone, etc.","ENVTECH",
U1003="AKTIVCO DEFAUT GE &amp; POWER Cabinet","POWER ISSUE",
U1003="AKTIVCO Coupure ENEO &amp; Baisse de tension","POWER ISSUE",
U1003="Coupure ENEO &amp; Baisse de tension","POWER ISSUE",
U1003="Defaut GE &amp; POWER Cabinet","POWER ISSUE",
U1003="Sharing","POWER ISSUE",
U1003="Sites strategiques &amp; DataCenter","POWER ISSUE",
U1003="Exclu","Exclu",
U1003="SAT","TX ISSUE",
U1003="SPARE-ISSUE","SPARE-ISSUE",
U1003="Fiber CAmtel","TX ISSUE",
U1003="Fiber AOF","TX ISSUE",
U1003="Projet OCM (HUAWEI)","TRAVAUX-HUAWEI",
U1003="Projet OCM (NOKIA)","TRAVAUX -NOKIA",
U1003="ACCESS-ISSUE","ACCESS-ISSUE",
U1003="Projet OCM (ZTE, NOKIA, autres projets)","TRAVAUX OCM",
U1003="No root CAuse","No root cause",
U1003="ODU HS","TX ISSUE",
U1003="IP &amp; VLAN","TX ISSUE",
U1003="Warehouse HUAWEI","SPARE-ISSUE",
U1003="SPARE-HS","SPARE-ISSUE",
U1003="Power Telco","RAN ISSUE",U1003="no impacts","no impacts"
),"")</f>
        <v>No root cause</v>
      </c>
      <c r="U1003" s="68" t="s">
        <v>5691</v>
      </c>
      <c r="V1003" s="41" t="str" cm="1">
        <f t="array" ref="V1003">IFERROR(_xlfn.IFS(
U1003="MPR ISSUE","ACTIVE",
U1003="BSS Hardware Issue","ACTIVE",
U1003="Sites strategiques, MLL, Pylone, etc.","PASSIVE",
U1003="AKTIVCO DEFAUT GE &amp; POWER Cabinet","PASSIVE",
U1003="AKTIVCO Coupure ENEO &amp; Baisse de tension","PASSIVE",
U1003="Coupure ENEO &amp; Baisse de tension","PASSIVE",
U1003="Defaut GE &amp; POWER Cabinet","PASSIVE",
U1003="Sharing","PASSIVE",
U1003="Sites strategiques &amp; DataCenter","PASSIVE",
U1003="Exclu","Exclu",
U1003="SAT","ACTIVE",
U1003="SPARE-ISSUE","SPARE-ISSUE",
U1003="Fiber CAmtel","ACTIVE",
U1003="Fiber AOF","ACTIVE",
U1003="Projet OCM (HUAWEI)","PLANNED WORKS",
U1003="Projet OCM (NOKIA)","PLANNED WORKS",
U1003="ACCESS-ISSUE","ACCESS-ISSUE",
U1003="Projet OCM (ZTE, NOKIA, autres projets)","PLANNED WORKS",
U1003="No root CAuse","No root cause",
U1003="ODU HS","ACTIVE",
U1003="IP &amp; VLAN","ACTIVE",
U1003="Warehouse HUAWEI","SPARE-ISSUE",
U1003="SPARE-HS","SPARE-ISSUE",
U1003="Power Telco","ACTIVE", U1003="no impacts","no impacts"
),"")</f>
        <v>No root cause</v>
      </c>
      <c r="W1003" s="113"/>
      <c r="X1003" s="113"/>
      <c r="Y1003" s="113"/>
      <c r="Z1003" s="113"/>
      <c r="AA1003" s="113"/>
      <c r="AB1003" s="17" t="s">
        <v>5465</v>
      </c>
      <c r="AC1003" s="17" t="str">
        <f>_xlfn.XLOOKUP(B1003,'INCIDENT-04-27-2026'!E:E,'INCIDENT-04-27-2026'!F:F,"")</f>
        <v/>
      </c>
      <c r="AD1003" s="9"/>
      <c r="AE1003" s="7" t="s">
        <v>5465</v>
      </c>
      <c r="AF1003" s="6" t="str">
        <f>_xlfn.XLOOKUP(B1003,'[13]Input_27-04'!$B:$B,'[13]Input_27-04'!$M:$M,"")</f>
        <v/>
      </c>
      <c r="AG1003" s="7"/>
      <c r="AH1003" s="3"/>
      <c r="AI1003" s="18" t="str">
        <f>_xlfn.XLOOKUP(B1003,'[3]Cells Huawei 27042026 10h'!$B:$B,'[3]Cells Huawei 27042026 10h'!$T:$T,"")</f>
        <v/>
      </c>
      <c r="AJ1003" s="18" t="str">
        <f>_xlfn.XLOOKUP(B1003,'[3]Cells Huawei 27042026 15h'!$B:$B,'[3]Cells Huawei 27042026 15h'!$T:$T,"")</f>
        <v/>
      </c>
      <c r="AK1003" s="18" t="str">
        <f>_xlfn.XLOOKUP(B1003,'[4]cells down 27042026 11h28'!$B:$B,'[4]cells down 27042026 11h28'!$R:$R,"")</f>
        <v/>
      </c>
      <c r="AL1003" s="18" t="str">
        <f>_xlfn.XLOOKUP(B1003,'[4]cells down 27042026 18h01'!$B:$B,'[4]cells down 27042026 18h01'!$R:$R,"")</f>
        <v/>
      </c>
      <c r="AM1003" s="18" t="str">
        <f>_xlfn.XLOOKUP(B1003,'[5]cell downs 27042026 11h'!$B:$B,'[5]cell downs 27042026 11h'!$R:$R,"")</f>
        <v/>
      </c>
      <c r="AN1003" s="18" t="str">
        <f>_xlfn.XLOOKUP(B1003,'[5]cell downs 27042026 17h40'!$B:$B,'[5]cell downs 27042026 17h40'!$R:$R,"")</f>
        <v/>
      </c>
      <c r="AO1003" s="18" t="str">
        <f>_xlfn.XLOOKUP(B1003,'[6]ALL SITES DOWN'!$D:$D,'[6]ALL SITES DOWN'!$J:$J,"")</f>
        <v/>
      </c>
      <c r="AP1003" s="18" t="str">
        <f>_xlfn.XLOOKUP(B1003,'[7]ALL SITES DOWN'!$D:$D,'[7]ALL SITES DOWN'!$J:$J,"")</f>
        <v/>
      </c>
      <c r="AQ1003" s="9" t="str">
        <f>_xlfn.XLOOKUP(B1003,[8]sheet1!$AC:$AC,[8]sheet1!$AF:$AF,"")</f>
        <v/>
      </c>
      <c r="AR1003" s="14"/>
      <c r="AS1003" s="14" t="s">
        <v>5465</v>
      </c>
      <c r="AT1003" s="14" t="str">
        <f>_xlfn.XLOOKUP(B1003,'[9]cell downs 18042026 17h'!$B:$B,'[9]cell downs 18042026 17h'!$B:$B,"")</f>
        <v/>
      </c>
      <c r="AU1003" s="14" t="str">
        <f>_xlfn.XLOOKUP(B1003,'[10]Cells Huawei 19042026 15h'!$B:$B,'[10]Cells Huawei 19042026 15h'!$B:$B,"")</f>
        <v/>
      </c>
      <c r="AV1003" s="9" t="str">
        <f>_xlfn.XLOOKUP(B1003,'[11]cells down 19042026 9H40'!$B:$B,'[11]cells down 19042026 9H40'!$B:$B,"")</f>
        <v/>
      </c>
    </row>
    <row r="1004" spans="1:48" hidden="1" x14ac:dyDescent="0.3">
      <c r="A1004" s="1" t="s">
        <v>1742</v>
      </c>
      <c r="B1004" s="8" t="s">
        <v>1743</v>
      </c>
      <c r="C1004" s="3" t="str">
        <f>_xlfn.XLOOKUP(B1004,'[1]daily break down'!$D:$D,'[1]daily break down'!$E:$E,"")</f>
        <v>Garoua</v>
      </c>
      <c r="D1004" s="1" t="s">
        <v>21</v>
      </c>
      <c r="E1004" s="1" t="s">
        <v>36</v>
      </c>
      <c r="F1004" s="3" t="s">
        <v>23</v>
      </c>
      <c r="G1004" s="1" t="s">
        <v>24</v>
      </c>
      <c r="H1004" s="27" t="str">
        <f>_xlfn.XLOOKUP(B1004,[2]CALCULATION!$B:$B,[2]CALCULATION!$H:$H,"")</f>
        <v>Huawei</v>
      </c>
      <c r="I1004" s="26">
        <v>5.2857999960049424</v>
      </c>
      <c r="J1004" s="26">
        <v>0</v>
      </c>
      <c r="K1004" s="26">
        <v>0.98360456920438444</v>
      </c>
      <c r="L1004" s="26">
        <v>5.1148329352543858</v>
      </c>
      <c r="M1004" s="26">
        <v>1.1254826172192687</v>
      </c>
      <c r="N1004" s="26">
        <v>0</v>
      </c>
      <c r="O1004" s="26">
        <v>0</v>
      </c>
      <c r="P1004" s="114" t="s">
        <v>6364</v>
      </c>
      <c r="Q1004" s="42" t="s">
        <v>5538</v>
      </c>
      <c r="R1004" s="42"/>
      <c r="S1004" s="41" t="str" cm="1">
        <f t="array" ref="S1004">IFERROR(_xlfn.IFS(
U1004="MPR ISSUE","PDH",
U1004="BSS Hardware Issue","BSS",
U1004="Sites strategiques, MLL, Pylone, etc.","ENVTECH",
U1004="AKTIVCO DEFAUT GE &amp; POWER Cabinet","AKTIVCO",
U1004="AKTIVCO Coupure ENEO &amp; Baisse de tension","AKTIVCO GRID ONLY",
U1004="Coupure ENEO &amp; Baisse de tension","IHS GRID ONLY",
U1004="Defaut GE &amp; POWER Cabinet","IHS",
U1004="Sharing","Partners",
U1004="Sites strategiques &amp; DataCenter","SST &amp; DC",
U1004="Exclu","Exclu",
U1004="SAT","SAT",
U1004="SPARE-ISSUE","SPARE-ISSUE",
U1004="Fiber CAmtel","TRANS_FO_CAMTEL",
U1004="Fiber AOF","Fiber AOF",
U1004="Projet OCM (HUAWEI)","TRAVAUX-HUAWEI",
U1004="Projet OCM (NOKIA)","TRAVAUX-NOKIA",
U1004="ACCESS-ISSUE","ACCESS-ISSUE",
U1004="Projet OCM (ZTE, NOKIA, autres projets)","TRAVAUX OCM",
U1004="No root CAuse","No root cause",
U1004="ODU HS","PDH",
U1004="IP &amp; VLAN","PDH",
U1004="Warehouse HUAWEI","SPARE-ISSUE",
U1004="SPARE-HS","SPARE-ISSUE",
U1004="Power Telco","BSS",U1004="no impacts","no impacts"
),"")</f>
        <v>No root cause</v>
      </c>
      <c r="T1004" s="41" t="str" cm="1">
        <f t="array" ref="T1004">IFERROR(_xlfn.IFS(
U1004="MPR ISSUE","TX ISSUE",
U1004="BSS Hardware Issue","RAN ISSUE",
U1004="Sites strategiques, MLL, Pylone, etc.","ENVTECH",
U1004="AKTIVCO DEFAUT GE &amp; POWER Cabinet","POWER ISSUE",
U1004="AKTIVCO Coupure ENEO &amp; Baisse de tension","POWER ISSUE",
U1004="Coupure ENEO &amp; Baisse de tension","POWER ISSUE",
U1004="Defaut GE &amp; POWER Cabinet","POWER ISSUE",
U1004="Sharing","POWER ISSUE",
U1004="Sites strategiques &amp; DataCenter","POWER ISSUE",
U1004="Exclu","Exclu",
U1004="SAT","TX ISSUE",
U1004="SPARE-ISSUE","SPARE-ISSUE",
U1004="Fiber CAmtel","TX ISSUE",
U1004="Fiber AOF","TX ISSUE",
U1004="Projet OCM (HUAWEI)","TRAVAUX-HUAWEI",
U1004="Projet OCM (NOKIA)","TRAVAUX -NOKIA",
U1004="ACCESS-ISSUE","ACCESS-ISSUE",
U1004="Projet OCM (ZTE, NOKIA, autres projets)","TRAVAUX OCM",
U1004="No root CAuse","No root cause",
U1004="ODU HS","TX ISSUE",
U1004="IP &amp; VLAN","TX ISSUE",
U1004="Warehouse HUAWEI","SPARE-ISSUE",
U1004="SPARE-HS","SPARE-ISSUE",
U1004="Power Telco","RAN ISSUE",U1004="no impacts","no impacts"
),"")</f>
        <v>No root cause</v>
      </c>
      <c r="U1004" s="68" t="s">
        <v>5691</v>
      </c>
      <c r="V1004" s="41" t="str" cm="1">
        <f t="array" ref="V1004">IFERROR(_xlfn.IFS(
U1004="MPR ISSUE","ACTIVE",
U1004="BSS Hardware Issue","ACTIVE",
U1004="Sites strategiques, MLL, Pylone, etc.","PASSIVE",
U1004="AKTIVCO DEFAUT GE &amp; POWER Cabinet","PASSIVE",
U1004="AKTIVCO Coupure ENEO &amp; Baisse de tension","PASSIVE",
U1004="Coupure ENEO &amp; Baisse de tension","PASSIVE",
U1004="Defaut GE &amp; POWER Cabinet","PASSIVE",
U1004="Sharing","PASSIVE",
U1004="Sites strategiques &amp; DataCenter","PASSIVE",
U1004="Exclu","Exclu",
U1004="SAT","ACTIVE",
U1004="SPARE-ISSUE","SPARE-ISSUE",
U1004="Fiber CAmtel","ACTIVE",
U1004="Fiber AOF","ACTIVE",
U1004="Projet OCM (HUAWEI)","PLANNED WORKS",
U1004="Projet OCM (NOKIA)","PLANNED WORKS",
U1004="ACCESS-ISSUE","ACCESS-ISSUE",
U1004="Projet OCM (ZTE, NOKIA, autres projets)","PLANNED WORKS",
U1004="No root CAuse","No root cause",
U1004="ODU HS","ACTIVE",
U1004="IP &amp; VLAN","ACTIVE",
U1004="Warehouse HUAWEI","SPARE-ISSUE",
U1004="SPARE-HS","SPARE-ISSUE",
U1004="Power Telco","ACTIVE", U1004="no impacts","no impacts"
),"")</f>
        <v>No root cause</v>
      </c>
      <c r="W1004" s="113"/>
      <c r="X1004" s="113"/>
      <c r="Y1004" s="113"/>
      <c r="Z1004" s="113"/>
      <c r="AA1004" s="113"/>
      <c r="AB1004" s="17" t="s">
        <v>5465</v>
      </c>
      <c r="AC1004" s="17" t="str">
        <f>_xlfn.XLOOKUP(B1004,'INCIDENT-04-27-2026'!E:E,'INCIDENT-04-27-2026'!F:F,"")</f>
        <v/>
      </c>
      <c r="AD1004" s="9"/>
      <c r="AE1004" s="7" t="s">
        <v>5465</v>
      </c>
      <c r="AF1004" s="6" t="str">
        <f>_xlfn.XLOOKUP(B1004,'[13]Input_27-04'!$B:$B,'[13]Input_27-04'!$M:$M,"")</f>
        <v/>
      </c>
      <c r="AG1004" s="7"/>
      <c r="AH1004" s="3"/>
      <c r="AI1004" s="18" t="str">
        <f>_xlfn.XLOOKUP(B1004,'[3]Cells Huawei 27042026 10h'!$B:$B,'[3]Cells Huawei 27042026 10h'!$T:$T,"")</f>
        <v/>
      </c>
      <c r="AJ1004" s="18" t="str">
        <f>_xlfn.XLOOKUP(B1004,'[3]Cells Huawei 27042026 15h'!$B:$B,'[3]Cells Huawei 27042026 15h'!$T:$T,"")</f>
        <v/>
      </c>
      <c r="AK1004" s="18" t="str">
        <f>_xlfn.XLOOKUP(B1004,'[4]cells down 27042026 11h28'!$B:$B,'[4]cells down 27042026 11h28'!$R:$R,"")</f>
        <v/>
      </c>
      <c r="AL1004" s="18" t="str">
        <f>_xlfn.XLOOKUP(B1004,'[4]cells down 27042026 18h01'!$B:$B,'[4]cells down 27042026 18h01'!$R:$R,"")</f>
        <v/>
      </c>
      <c r="AM1004" s="18" t="str">
        <f>_xlfn.XLOOKUP(B1004,'[5]cell downs 27042026 11h'!$B:$B,'[5]cell downs 27042026 11h'!$R:$R,"")</f>
        <v/>
      </c>
      <c r="AN1004" s="18" t="str">
        <f>_xlfn.XLOOKUP(B1004,'[5]cell downs 27042026 17h40'!$B:$B,'[5]cell downs 27042026 17h40'!$R:$R,"")</f>
        <v/>
      </c>
      <c r="AO1004" s="18" t="str">
        <f>_xlfn.XLOOKUP(B1004,'[6]ALL SITES DOWN'!$D:$D,'[6]ALL SITES DOWN'!$J:$J,"")</f>
        <v/>
      </c>
      <c r="AP1004" s="18" t="str">
        <f>_xlfn.XLOOKUP(B1004,'[7]ALL SITES DOWN'!$D:$D,'[7]ALL SITES DOWN'!$J:$J,"")</f>
        <v/>
      </c>
      <c r="AQ1004" s="9" t="str">
        <f>_xlfn.XLOOKUP(B1004,[8]sheet1!$AC:$AC,[8]sheet1!$AF:$AF,"")</f>
        <v/>
      </c>
      <c r="AR1004" s="14"/>
      <c r="AS1004" s="14" t="s">
        <v>5465</v>
      </c>
      <c r="AT1004" s="14" t="str">
        <f>_xlfn.XLOOKUP(B1004,'[9]cell downs 18042026 17h'!$B:$B,'[9]cell downs 18042026 17h'!$B:$B,"")</f>
        <v/>
      </c>
      <c r="AU1004" s="14" t="str">
        <f>_xlfn.XLOOKUP(B1004,'[10]Cells Huawei 19042026 15h'!$B:$B,'[10]Cells Huawei 19042026 15h'!$B:$B,"")</f>
        <v/>
      </c>
      <c r="AV1004" s="9" t="str">
        <f>_xlfn.XLOOKUP(B1004,'[11]cells down 19042026 9H40'!$B:$B,'[11]cells down 19042026 9H40'!$B:$B,"")</f>
        <v/>
      </c>
    </row>
    <row r="1005" spans="1:48" hidden="1" x14ac:dyDescent="0.3">
      <c r="A1005" s="1" t="s">
        <v>2860</v>
      </c>
      <c r="B1005" s="1" t="s">
        <v>2861</v>
      </c>
      <c r="C1005" s="3" t="str">
        <f>_xlfn.XLOOKUP(B1005,'[1]daily break down'!$D:$D,'[1]daily break down'!$E:$E,"")</f>
        <v>Douala</v>
      </c>
      <c r="D1005" s="1" t="s">
        <v>11</v>
      </c>
      <c r="E1005" s="1" t="s">
        <v>12</v>
      </c>
      <c r="F1005" s="3" t="s">
        <v>31</v>
      </c>
      <c r="G1005" s="1" t="s">
        <v>32</v>
      </c>
      <c r="H1005" s="29" t="str">
        <f>_xlfn.XLOOKUP(B1005,[2]CALCULATION!$B:$B,[2]CALCULATION!$H:$H,"")</f>
        <v>ZTE</v>
      </c>
      <c r="I1005" s="26">
        <v>2.0150071482993903</v>
      </c>
      <c r="J1005" s="26">
        <v>1.5409507666230065</v>
      </c>
      <c r="K1005" s="26">
        <v>0.95669143602343376</v>
      </c>
      <c r="L1005" s="26">
        <v>0</v>
      </c>
      <c r="M1005" s="26">
        <v>0</v>
      </c>
      <c r="N1005" s="26">
        <v>0</v>
      </c>
      <c r="O1005" s="26">
        <v>0</v>
      </c>
      <c r="P1005" s="114" t="s">
        <v>6364</v>
      </c>
      <c r="Q1005" s="42" t="s">
        <v>5538</v>
      </c>
      <c r="R1005" s="42"/>
      <c r="S1005" s="41" t="str" cm="1">
        <f t="array" ref="S1005">IFERROR(_xlfn.IFS(
U1005="MPR ISSUE","PDH",
U1005="BSS Hardware Issue","BSS",
U1005="Sites strategiques, MLL, Pylone, etc.","ENVTECH",
U1005="AKTIVCO DEFAUT GE &amp; POWER Cabinet","AKTIVCO",
U1005="AKTIVCO Coupure ENEO &amp; Baisse de tension","AKTIVCO GRID ONLY",
U1005="Coupure ENEO &amp; Baisse de tension","IHS GRID ONLY",
U1005="Defaut GE &amp; POWER Cabinet","IHS",
U1005="Sharing","Partners",
U1005="Sites strategiques &amp; DataCenter","SST &amp; DC",
U1005="Exclu","Exclu",
U1005="SAT","SAT",
U1005="SPARE-ISSUE","SPARE-ISSUE",
U1005="Fiber CAmtel","TRANS_FO_CAMTEL",
U1005="Fiber AOF","Fiber AOF",
U1005="Projet OCM (HUAWEI)","TRAVAUX-HUAWEI",
U1005="Projet OCM (NOKIA)","TRAVAUX-NOKIA",
U1005="ACCESS-ISSUE","ACCESS-ISSUE",
U1005="Projet OCM (ZTE, NOKIA, autres projets)","TRAVAUX OCM",
U1005="No root CAuse","No root cause",
U1005="ODU HS","PDH",
U1005="IP &amp; VLAN","PDH",
U1005="Warehouse HUAWEI","SPARE-ISSUE",
U1005="SPARE-HS","SPARE-ISSUE",
U1005="Power Telco","BSS",U1005="no impacts","no impacts"
),"")</f>
        <v>No root cause</v>
      </c>
      <c r="T1005" s="41" t="str" cm="1">
        <f t="array" ref="T1005">IFERROR(_xlfn.IFS(
U1005="MPR ISSUE","TX ISSUE",
U1005="BSS Hardware Issue","RAN ISSUE",
U1005="Sites strategiques, MLL, Pylone, etc.","ENVTECH",
U1005="AKTIVCO DEFAUT GE &amp; POWER Cabinet","POWER ISSUE",
U1005="AKTIVCO Coupure ENEO &amp; Baisse de tension","POWER ISSUE",
U1005="Coupure ENEO &amp; Baisse de tension","POWER ISSUE",
U1005="Defaut GE &amp; POWER Cabinet","POWER ISSUE",
U1005="Sharing","POWER ISSUE",
U1005="Sites strategiques &amp; DataCenter","POWER ISSUE",
U1005="Exclu","Exclu",
U1005="SAT","TX ISSUE",
U1005="SPARE-ISSUE","SPARE-ISSUE",
U1005="Fiber CAmtel","TX ISSUE",
U1005="Fiber AOF","TX ISSUE",
U1005="Projet OCM (HUAWEI)","TRAVAUX-HUAWEI",
U1005="Projet OCM (NOKIA)","TRAVAUX -NOKIA",
U1005="ACCESS-ISSUE","ACCESS-ISSUE",
U1005="Projet OCM (ZTE, NOKIA, autres projets)","TRAVAUX OCM",
U1005="No root CAuse","No root cause",
U1005="ODU HS","TX ISSUE",
U1005="IP &amp; VLAN","TX ISSUE",
U1005="Warehouse HUAWEI","SPARE-ISSUE",
U1005="SPARE-HS","SPARE-ISSUE",
U1005="Power Telco","RAN ISSUE",U1005="no impacts","no impacts"
),"")</f>
        <v>No root cause</v>
      </c>
      <c r="U1005" s="68" t="s">
        <v>5691</v>
      </c>
      <c r="V1005" s="41" t="str" cm="1">
        <f t="array" ref="V1005">IFERROR(_xlfn.IFS(
U1005="MPR ISSUE","ACTIVE",
U1005="BSS Hardware Issue","ACTIVE",
U1005="Sites strategiques, MLL, Pylone, etc.","PASSIVE",
U1005="AKTIVCO DEFAUT GE &amp; POWER Cabinet","PASSIVE",
U1005="AKTIVCO Coupure ENEO &amp; Baisse de tension","PASSIVE",
U1005="Coupure ENEO &amp; Baisse de tension","PASSIVE",
U1005="Defaut GE &amp; POWER Cabinet","PASSIVE",
U1005="Sharing","PASSIVE",
U1005="Sites strategiques &amp; DataCenter","PASSIVE",
U1005="Exclu","Exclu",
U1005="SAT","ACTIVE",
U1005="SPARE-ISSUE","SPARE-ISSUE",
U1005="Fiber CAmtel","ACTIVE",
U1005="Fiber AOF","ACTIVE",
U1005="Projet OCM (HUAWEI)","PLANNED WORKS",
U1005="Projet OCM (NOKIA)","PLANNED WORKS",
U1005="ACCESS-ISSUE","ACCESS-ISSUE",
U1005="Projet OCM (ZTE, NOKIA, autres projets)","PLANNED WORKS",
U1005="No root CAuse","No root cause",
U1005="ODU HS","ACTIVE",
U1005="IP &amp; VLAN","ACTIVE",
U1005="Warehouse HUAWEI","SPARE-ISSUE",
U1005="SPARE-HS","SPARE-ISSUE",
U1005="Power Telco","ACTIVE", U1005="no impacts","no impacts"
),"")</f>
        <v>No root cause</v>
      </c>
      <c r="W1005" s="113"/>
      <c r="X1005" s="113"/>
      <c r="Y1005" s="113"/>
      <c r="Z1005" s="113"/>
      <c r="AA1005" s="113"/>
      <c r="AB1005" s="17" t="s">
        <v>5465</v>
      </c>
      <c r="AC1005" s="17" t="str">
        <f>_xlfn.XLOOKUP(B1005,'INCIDENT-04-27-2026'!E:E,'INCIDENT-04-27-2026'!F:F,"")</f>
        <v/>
      </c>
      <c r="AD1005" s="9"/>
      <c r="AE1005" s="7" t="s">
        <v>5465</v>
      </c>
      <c r="AF1005" s="6" t="str">
        <f>_xlfn.XLOOKUP(B1005,'[13]Input_27-04'!$B:$B,'[13]Input_27-04'!$M:$M,"")</f>
        <v/>
      </c>
      <c r="AG1005" s="7"/>
      <c r="AH1005" s="3"/>
      <c r="AI1005" s="18" t="str">
        <f>_xlfn.XLOOKUP(B1005,'[3]Cells Huawei 27042026 10h'!$B:$B,'[3]Cells Huawei 27042026 10h'!$T:$T,"")</f>
        <v/>
      </c>
      <c r="AJ1005" s="18" t="str">
        <f>_xlfn.XLOOKUP(B1005,'[3]Cells Huawei 27042026 15h'!$B:$B,'[3]Cells Huawei 27042026 15h'!$T:$T,"")</f>
        <v/>
      </c>
      <c r="AK1005" s="18" t="str">
        <f>_xlfn.XLOOKUP(B1005,'[4]cells down 27042026 11h28'!$B:$B,'[4]cells down 27042026 11h28'!$R:$R,"")</f>
        <v/>
      </c>
      <c r="AL1005" s="18" t="str">
        <f>_xlfn.XLOOKUP(B1005,'[4]cells down 27042026 18h01'!$B:$B,'[4]cells down 27042026 18h01'!$R:$R,"")</f>
        <v/>
      </c>
      <c r="AM1005" s="18" t="str">
        <f>_xlfn.XLOOKUP(B1005,'[5]cell downs 27042026 11h'!$B:$B,'[5]cell downs 27042026 11h'!$R:$R,"")</f>
        <v/>
      </c>
      <c r="AN1005" s="18" t="str">
        <f>_xlfn.XLOOKUP(B1005,'[5]cell downs 27042026 17h40'!$B:$B,'[5]cell downs 27042026 17h40'!$R:$R,"")</f>
        <v/>
      </c>
      <c r="AO1005" s="18" t="str">
        <f>_xlfn.XLOOKUP(B1005,'[6]ALL SITES DOWN'!$D:$D,'[6]ALL SITES DOWN'!$J:$J,"")</f>
        <v/>
      </c>
      <c r="AP1005" s="18" t="str">
        <f>_xlfn.XLOOKUP(B1005,'[7]ALL SITES DOWN'!$D:$D,'[7]ALL SITES DOWN'!$J:$J,"")</f>
        <v/>
      </c>
      <c r="AQ1005" s="9" t="str">
        <f>_xlfn.XLOOKUP(B1005,[8]sheet1!$AC:$AC,[8]sheet1!$AF:$AF,"")</f>
        <v/>
      </c>
      <c r="AR1005" s="14"/>
      <c r="AS1005" s="14" t="s">
        <v>5465</v>
      </c>
      <c r="AT1005" s="14" t="str">
        <f>_xlfn.XLOOKUP(B1005,'[9]cell downs 18042026 17h'!$B:$B,'[9]cell downs 18042026 17h'!$B:$B,"")</f>
        <v/>
      </c>
      <c r="AU1005" s="14" t="str">
        <f>_xlfn.XLOOKUP(B1005,'[10]Cells Huawei 19042026 15h'!$B:$B,'[10]Cells Huawei 19042026 15h'!$B:$B,"")</f>
        <v/>
      </c>
      <c r="AV1005" s="9" t="str">
        <f>_xlfn.XLOOKUP(B1005,'[11]cells down 19042026 9H40'!$B:$B,'[11]cells down 19042026 9H40'!$B:$B,"")</f>
        <v>LIT_377</v>
      </c>
    </row>
    <row r="1006" spans="1:48" hidden="1" x14ac:dyDescent="0.3">
      <c r="A1006" s="1" t="s">
        <v>3336</v>
      </c>
      <c r="B1006" s="1" t="s">
        <v>3337</v>
      </c>
      <c r="C1006" s="3" t="str">
        <f>_xlfn.XLOOKUP(B1006,'[1]daily break down'!$D:$D,'[1]daily break down'!$E:$E,"")</f>
        <v>Bafoussam</v>
      </c>
      <c r="D1006" s="1" t="s">
        <v>21</v>
      </c>
      <c r="E1006" s="1" t="s">
        <v>30</v>
      </c>
      <c r="F1006" s="3" t="s">
        <v>102</v>
      </c>
      <c r="G1006" s="1" t="s">
        <v>299</v>
      </c>
      <c r="H1006" s="27" t="str">
        <f>_xlfn.XLOOKUP(B1006,[2]CALCULATION!$B:$B,[2]CALCULATION!$H:$H,"")</f>
        <v>Huawei</v>
      </c>
      <c r="I1006" s="26">
        <v>8.0339893788541588</v>
      </c>
      <c r="J1006" s="26">
        <v>6.5805018362996632</v>
      </c>
      <c r="K1006" s="26">
        <v>0.89849557547377101</v>
      </c>
      <c r="L1006" s="26">
        <v>0.23160632702970324</v>
      </c>
      <c r="M1006" s="26">
        <v>0</v>
      </c>
      <c r="N1006" s="26">
        <v>0</v>
      </c>
      <c r="O1006" s="26">
        <v>0</v>
      </c>
      <c r="P1006" s="114" t="s">
        <v>6364</v>
      </c>
      <c r="Q1006" s="42" t="s">
        <v>5538</v>
      </c>
      <c r="R1006" s="42"/>
      <c r="S1006" s="41" t="str" cm="1">
        <f t="array" ref="S1006">IFERROR(_xlfn.IFS(
U1006="MPR ISSUE","PDH",
U1006="BSS Hardware Issue","BSS",
U1006="Sites strategiques, MLL, Pylone, etc.","ENVTECH",
U1006="AKTIVCO DEFAUT GE &amp; POWER Cabinet","AKTIVCO",
U1006="AKTIVCO Coupure ENEO &amp; Baisse de tension","AKTIVCO GRID ONLY",
U1006="Coupure ENEO &amp; Baisse de tension","IHS GRID ONLY",
U1006="Defaut GE &amp; POWER Cabinet","IHS",
U1006="Sharing","Partners",
U1006="Sites strategiques &amp; DataCenter","SST &amp; DC",
U1006="Exclu","Exclu",
U1006="SAT","SAT",
U1006="SPARE-ISSUE","SPARE-ISSUE",
U1006="Fiber CAmtel","TRANS_FO_CAMTEL",
U1006="Fiber AOF","Fiber AOF",
U1006="Projet OCM (HUAWEI)","TRAVAUX-HUAWEI",
U1006="Projet OCM (NOKIA)","TRAVAUX-NOKIA",
U1006="ACCESS-ISSUE","ACCESS-ISSUE",
U1006="Projet OCM (ZTE, NOKIA, autres projets)","TRAVAUX OCM",
U1006="No root CAuse","No root cause",
U1006="ODU HS","PDH",
U1006="IP &amp; VLAN","PDH",
U1006="Warehouse HUAWEI","SPARE-ISSUE",
U1006="SPARE-HS","SPARE-ISSUE",
U1006="Power Telco","BSS",U1006="no impacts","no impacts"
),"")</f>
        <v>No root cause</v>
      </c>
      <c r="T1006" s="41" t="str" cm="1">
        <f t="array" ref="T1006">IFERROR(_xlfn.IFS(
U1006="MPR ISSUE","TX ISSUE",
U1006="BSS Hardware Issue","RAN ISSUE",
U1006="Sites strategiques, MLL, Pylone, etc.","ENVTECH",
U1006="AKTIVCO DEFAUT GE &amp; POWER Cabinet","POWER ISSUE",
U1006="AKTIVCO Coupure ENEO &amp; Baisse de tension","POWER ISSUE",
U1006="Coupure ENEO &amp; Baisse de tension","POWER ISSUE",
U1006="Defaut GE &amp; POWER Cabinet","POWER ISSUE",
U1006="Sharing","POWER ISSUE",
U1006="Sites strategiques &amp; DataCenter","POWER ISSUE",
U1006="Exclu","Exclu",
U1006="SAT","TX ISSUE",
U1006="SPARE-ISSUE","SPARE-ISSUE",
U1006="Fiber CAmtel","TX ISSUE",
U1006="Fiber AOF","TX ISSUE",
U1006="Projet OCM (HUAWEI)","TRAVAUX-HUAWEI",
U1006="Projet OCM (NOKIA)","TRAVAUX -NOKIA",
U1006="ACCESS-ISSUE","ACCESS-ISSUE",
U1006="Projet OCM (ZTE, NOKIA, autres projets)","TRAVAUX OCM",
U1006="No root CAuse","No root cause",
U1006="ODU HS","TX ISSUE",
U1006="IP &amp; VLAN","TX ISSUE",
U1006="Warehouse HUAWEI","SPARE-ISSUE",
U1006="SPARE-HS","SPARE-ISSUE",
U1006="Power Telco","RAN ISSUE",U1006="no impacts","no impacts"
),"")</f>
        <v>No root cause</v>
      </c>
      <c r="U1006" s="68" t="s">
        <v>5691</v>
      </c>
      <c r="V1006" s="41" t="str" cm="1">
        <f t="array" ref="V1006">IFERROR(_xlfn.IFS(
U1006="MPR ISSUE","ACTIVE",
U1006="BSS Hardware Issue","ACTIVE",
U1006="Sites strategiques, MLL, Pylone, etc.","PASSIVE",
U1006="AKTIVCO DEFAUT GE &amp; POWER Cabinet","PASSIVE",
U1006="AKTIVCO Coupure ENEO &amp; Baisse de tension","PASSIVE",
U1006="Coupure ENEO &amp; Baisse de tension","PASSIVE",
U1006="Defaut GE &amp; POWER Cabinet","PASSIVE",
U1006="Sharing","PASSIVE",
U1006="Sites strategiques &amp; DataCenter","PASSIVE",
U1006="Exclu","Exclu",
U1006="SAT","ACTIVE",
U1006="SPARE-ISSUE","SPARE-ISSUE",
U1006="Fiber CAmtel","ACTIVE",
U1006="Fiber AOF","ACTIVE",
U1006="Projet OCM (HUAWEI)","PLANNED WORKS",
U1006="Projet OCM (NOKIA)","PLANNED WORKS",
U1006="ACCESS-ISSUE","ACCESS-ISSUE",
U1006="Projet OCM (ZTE, NOKIA, autres projets)","PLANNED WORKS",
U1006="No root CAuse","No root cause",
U1006="ODU HS","ACTIVE",
U1006="IP &amp; VLAN","ACTIVE",
U1006="Warehouse HUAWEI","SPARE-ISSUE",
U1006="SPARE-HS","SPARE-ISSUE",
U1006="Power Telco","ACTIVE", U1006="no impacts","no impacts"
),"")</f>
        <v>No root cause</v>
      </c>
      <c r="W1006" s="113"/>
      <c r="X1006" s="113"/>
      <c r="Y1006" s="113"/>
      <c r="Z1006" s="113"/>
      <c r="AA1006" s="113"/>
      <c r="AB1006" s="17" t="s">
        <v>5465</v>
      </c>
      <c r="AC1006" s="17" t="str">
        <f>_xlfn.XLOOKUP(B1006,'INCIDENT-04-27-2026'!E:E,'INCIDENT-04-27-2026'!F:F,"")</f>
        <v/>
      </c>
      <c r="AD1006" s="9"/>
      <c r="AE1006" s="7" t="s">
        <v>5465</v>
      </c>
      <c r="AF1006" s="6" t="str">
        <f>_xlfn.XLOOKUP(B1006,'[13]Input_27-04'!$B:$B,'[13]Input_27-04'!$M:$M,"")</f>
        <v/>
      </c>
      <c r="AG1006" s="7"/>
      <c r="AH1006" s="3"/>
      <c r="AI1006" s="18" t="str">
        <f>_xlfn.XLOOKUP(B1006,'[3]Cells Huawei 27042026 10h'!$B:$B,'[3]Cells Huawei 27042026 10h'!$T:$T,"")</f>
        <v/>
      </c>
      <c r="AJ1006" s="18" t="str">
        <f>_xlfn.XLOOKUP(B1006,'[3]Cells Huawei 27042026 15h'!$B:$B,'[3]Cells Huawei 27042026 15h'!$T:$T,"")</f>
        <v/>
      </c>
      <c r="AK1006" s="18" t="str">
        <f>_xlfn.XLOOKUP(B1006,'[4]cells down 27042026 11h28'!$B:$B,'[4]cells down 27042026 11h28'!$R:$R,"")</f>
        <v/>
      </c>
      <c r="AL1006" s="18" t="str">
        <f>_xlfn.XLOOKUP(B1006,'[4]cells down 27042026 18h01'!$B:$B,'[4]cells down 27042026 18h01'!$R:$R,"")</f>
        <v/>
      </c>
      <c r="AM1006" s="18" t="str">
        <f>_xlfn.XLOOKUP(B1006,'[5]cell downs 27042026 11h'!$B:$B,'[5]cell downs 27042026 11h'!$R:$R,"")</f>
        <v/>
      </c>
      <c r="AN1006" s="18" t="str">
        <f>_xlfn.XLOOKUP(B1006,'[5]cell downs 27042026 17h40'!$B:$B,'[5]cell downs 27042026 17h40'!$R:$R,"")</f>
        <v/>
      </c>
      <c r="AO1006" s="18" t="str">
        <f>_xlfn.XLOOKUP(B1006,'[6]ALL SITES DOWN'!$D:$D,'[6]ALL SITES DOWN'!$J:$J,"")</f>
        <v/>
      </c>
      <c r="AP1006" s="18" t="str">
        <f>_xlfn.XLOOKUP(B1006,'[7]ALL SITES DOWN'!$D:$D,'[7]ALL SITES DOWN'!$J:$J,"")</f>
        <v/>
      </c>
      <c r="AQ1006" s="9" t="str">
        <f>_xlfn.XLOOKUP(B1006,[8]sheet1!$AC:$AC,[8]sheet1!$AF:$AF,"")</f>
        <v/>
      </c>
      <c r="AR1006" s="14"/>
      <c r="AS1006" s="14" t="s">
        <v>5465</v>
      </c>
      <c r="AT1006" s="14" t="str">
        <f>_xlfn.XLOOKUP(B1006,'[9]cell downs 18042026 17h'!$B:$B,'[9]cell downs 18042026 17h'!$B:$B,"")</f>
        <v/>
      </c>
      <c r="AU1006" s="14" t="str">
        <f>_xlfn.XLOOKUP(B1006,'[10]Cells Huawei 19042026 15h'!$B:$B,'[10]Cells Huawei 19042026 15h'!$B:$B,"")</f>
        <v/>
      </c>
      <c r="AV1006" s="9" t="str">
        <f>_xlfn.XLOOKUP(B1006,'[11]cells down 19042026 9H40'!$B:$B,'[11]cells down 19042026 9H40'!$B:$B,"")</f>
        <v/>
      </c>
    </row>
    <row r="1007" spans="1:48" hidden="1" x14ac:dyDescent="0.3">
      <c r="A1007" s="1" t="s">
        <v>1171</v>
      </c>
      <c r="B1007" s="8" t="s">
        <v>1172</v>
      </c>
      <c r="C1007" s="3" t="str">
        <f>_xlfn.XLOOKUP(B1007,'[1]daily break down'!$D:$D,'[1]daily break down'!$E:$E,"")</f>
        <v>Yaounde</v>
      </c>
      <c r="D1007" s="1" t="s">
        <v>11</v>
      </c>
      <c r="E1007" s="1" t="s">
        <v>12</v>
      </c>
      <c r="F1007" s="3" t="s">
        <v>37</v>
      </c>
      <c r="G1007" s="1" t="s">
        <v>38</v>
      </c>
      <c r="H1007" s="29" t="str">
        <f>_xlfn.XLOOKUP(B1007,[2]CALCULATION!$B:$B,[2]CALCULATION!$H:$H,"")</f>
        <v>ZTE</v>
      </c>
      <c r="I1007" s="26">
        <v>2.6651670932817404</v>
      </c>
      <c r="J1007" s="26">
        <v>0</v>
      </c>
      <c r="K1007" s="26">
        <v>0.86908553132838506</v>
      </c>
      <c r="L1007" s="26">
        <v>1.136094488818103E-2</v>
      </c>
      <c r="M1007" s="26">
        <v>0</v>
      </c>
      <c r="N1007" s="26">
        <v>0</v>
      </c>
      <c r="O1007" s="26">
        <v>0</v>
      </c>
      <c r="P1007" s="114" t="s">
        <v>6364</v>
      </c>
      <c r="Q1007" s="42" t="s">
        <v>5538</v>
      </c>
      <c r="R1007" s="42"/>
      <c r="S1007" s="41" t="str" cm="1">
        <f t="array" ref="S1007">IFERROR(_xlfn.IFS(
U1007="MPR ISSUE","PDH",
U1007="BSS Hardware Issue","BSS",
U1007="Sites strategiques, MLL, Pylone, etc.","ENVTECH",
U1007="AKTIVCO DEFAUT GE &amp; POWER Cabinet","AKTIVCO",
U1007="AKTIVCO Coupure ENEO &amp; Baisse de tension","AKTIVCO GRID ONLY",
U1007="Coupure ENEO &amp; Baisse de tension","IHS GRID ONLY",
U1007="Defaut GE &amp; POWER Cabinet","IHS",
U1007="Sharing","Partners",
U1007="Sites strategiques &amp; DataCenter","SST &amp; DC",
U1007="Exclu","Exclu",
U1007="SAT","SAT",
U1007="SPARE-ISSUE","SPARE-ISSUE",
U1007="Fiber CAmtel","TRANS_FO_CAMTEL",
U1007="Fiber AOF","Fiber AOF",
U1007="Projet OCM (HUAWEI)","TRAVAUX-HUAWEI",
U1007="Projet OCM (NOKIA)","TRAVAUX-NOKIA",
U1007="ACCESS-ISSUE","ACCESS-ISSUE",
U1007="Projet OCM (ZTE, NOKIA, autres projets)","TRAVAUX OCM",
U1007="No root CAuse","No root cause",
U1007="ODU HS","PDH",
U1007="IP &amp; VLAN","PDH",
U1007="Warehouse HUAWEI","SPARE-ISSUE",
U1007="SPARE-HS","SPARE-ISSUE",
U1007="Power Telco","BSS",U1007="no impacts","no impacts"
),"")</f>
        <v>No root cause</v>
      </c>
      <c r="T1007" s="41" t="str" cm="1">
        <f t="array" ref="T1007">IFERROR(_xlfn.IFS(
U1007="MPR ISSUE","TX ISSUE",
U1007="BSS Hardware Issue","RAN ISSUE",
U1007="Sites strategiques, MLL, Pylone, etc.","ENVTECH",
U1007="AKTIVCO DEFAUT GE &amp; POWER Cabinet","POWER ISSUE",
U1007="AKTIVCO Coupure ENEO &amp; Baisse de tension","POWER ISSUE",
U1007="Coupure ENEO &amp; Baisse de tension","POWER ISSUE",
U1007="Defaut GE &amp; POWER Cabinet","POWER ISSUE",
U1007="Sharing","POWER ISSUE",
U1007="Sites strategiques &amp; DataCenter","POWER ISSUE",
U1007="Exclu","Exclu",
U1007="SAT","TX ISSUE",
U1007="SPARE-ISSUE","SPARE-ISSUE",
U1007="Fiber CAmtel","TX ISSUE",
U1007="Fiber AOF","TX ISSUE",
U1007="Projet OCM (HUAWEI)","TRAVAUX-HUAWEI",
U1007="Projet OCM (NOKIA)","TRAVAUX -NOKIA",
U1007="ACCESS-ISSUE","ACCESS-ISSUE",
U1007="Projet OCM (ZTE, NOKIA, autres projets)","TRAVAUX OCM",
U1007="No root CAuse","No root cause",
U1007="ODU HS","TX ISSUE",
U1007="IP &amp; VLAN","TX ISSUE",
U1007="Warehouse HUAWEI","SPARE-ISSUE",
U1007="SPARE-HS","SPARE-ISSUE",
U1007="Power Telco","RAN ISSUE",U1007="no impacts","no impacts"
),"")</f>
        <v>No root cause</v>
      </c>
      <c r="U1007" s="68" t="s">
        <v>5691</v>
      </c>
      <c r="V1007" s="41" t="str" cm="1">
        <f t="array" ref="V1007">IFERROR(_xlfn.IFS(
U1007="MPR ISSUE","ACTIVE",
U1007="BSS Hardware Issue","ACTIVE",
U1007="Sites strategiques, MLL, Pylone, etc.","PASSIVE",
U1007="AKTIVCO DEFAUT GE &amp; POWER Cabinet","PASSIVE",
U1007="AKTIVCO Coupure ENEO &amp; Baisse de tension","PASSIVE",
U1007="Coupure ENEO &amp; Baisse de tension","PASSIVE",
U1007="Defaut GE &amp; POWER Cabinet","PASSIVE",
U1007="Sharing","PASSIVE",
U1007="Sites strategiques &amp; DataCenter","PASSIVE",
U1007="Exclu","Exclu",
U1007="SAT","ACTIVE",
U1007="SPARE-ISSUE","SPARE-ISSUE",
U1007="Fiber CAmtel","ACTIVE",
U1007="Fiber AOF","ACTIVE",
U1007="Projet OCM (HUAWEI)","PLANNED WORKS",
U1007="Projet OCM (NOKIA)","PLANNED WORKS",
U1007="ACCESS-ISSUE","ACCESS-ISSUE",
U1007="Projet OCM (ZTE, NOKIA, autres projets)","PLANNED WORKS",
U1007="No root CAuse","No root cause",
U1007="ODU HS","ACTIVE",
U1007="IP &amp; VLAN","ACTIVE",
U1007="Warehouse HUAWEI","SPARE-ISSUE",
U1007="SPARE-HS","SPARE-ISSUE",
U1007="Power Telco","ACTIVE", U1007="no impacts","no impacts"
),"")</f>
        <v>No root cause</v>
      </c>
      <c r="W1007" s="113"/>
      <c r="X1007" s="113"/>
      <c r="Y1007" s="113"/>
      <c r="Z1007" s="113"/>
      <c r="AA1007" s="113"/>
      <c r="AB1007" s="17" t="s">
        <v>5465</v>
      </c>
      <c r="AC1007" s="17" t="str">
        <f>_xlfn.XLOOKUP(B1007,'INCIDENT-04-27-2026'!E:E,'INCIDENT-04-27-2026'!F:F,"")</f>
        <v/>
      </c>
      <c r="AD1007" s="9"/>
      <c r="AE1007" s="7" t="s">
        <v>5465</v>
      </c>
      <c r="AF1007" s="6" t="str">
        <f>_xlfn.XLOOKUP(B1007,'[13]Input_27-04'!$B:$B,'[13]Input_27-04'!$M:$M,"")</f>
        <v/>
      </c>
      <c r="AG1007" s="7"/>
      <c r="AH1007" s="3"/>
      <c r="AI1007" s="18" t="str">
        <f>_xlfn.XLOOKUP(B1007,'[3]Cells Huawei 27042026 10h'!$B:$B,'[3]Cells Huawei 27042026 10h'!$T:$T,"")</f>
        <v/>
      </c>
      <c r="AJ1007" s="18" t="str">
        <f>_xlfn.XLOOKUP(B1007,'[3]Cells Huawei 27042026 15h'!$B:$B,'[3]Cells Huawei 27042026 15h'!$T:$T,"")</f>
        <v/>
      </c>
      <c r="AK1007" s="18" t="str">
        <f>_xlfn.XLOOKUP(B1007,'[4]cells down 27042026 11h28'!$B:$B,'[4]cells down 27042026 11h28'!$R:$R,"")</f>
        <v/>
      </c>
      <c r="AL1007" s="18" t="str">
        <f>_xlfn.XLOOKUP(B1007,'[4]cells down 27042026 18h01'!$B:$B,'[4]cells down 27042026 18h01'!$R:$R,"")</f>
        <v/>
      </c>
      <c r="AM1007" s="18" t="str">
        <f>_xlfn.XLOOKUP(B1007,'[5]cell downs 27042026 11h'!$B:$B,'[5]cell downs 27042026 11h'!$R:$R,"")</f>
        <v/>
      </c>
      <c r="AN1007" s="18" t="str">
        <f>_xlfn.XLOOKUP(B1007,'[5]cell downs 27042026 17h40'!$B:$B,'[5]cell downs 27042026 17h40'!$R:$R,"")</f>
        <v/>
      </c>
      <c r="AO1007" s="18" t="str">
        <f>_xlfn.XLOOKUP(B1007,'[6]ALL SITES DOWN'!$D:$D,'[6]ALL SITES DOWN'!$J:$J,"")</f>
        <v/>
      </c>
      <c r="AP1007" s="18" t="str">
        <f>_xlfn.XLOOKUP(B1007,'[7]ALL SITES DOWN'!$D:$D,'[7]ALL SITES DOWN'!$J:$J,"")</f>
        <v/>
      </c>
      <c r="AQ1007" s="9" t="str">
        <f>_xlfn.XLOOKUP(B1007,[8]sheet1!$AC:$AC,[8]sheet1!$AF:$AF,"")</f>
        <v/>
      </c>
      <c r="AR1007" s="14"/>
      <c r="AS1007" s="14" t="s">
        <v>5465</v>
      </c>
      <c r="AT1007" s="14" t="str">
        <f>_xlfn.XLOOKUP(B1007,'[9]cell downs 18042026 17h'!$B:$B,'[9]cell downs 18042026 17h'!$B:$B,"")</f>
        <v/>
      </c>
      <c r="AU1007" s="14" t="str">
        <f>_xlfn.XLOOKUP(B1007,'[10]Cells Huawei 19042026 15h'!$B:$B,'[10]Cells Huawei 19042026 15h'!$B:$B,"")</f>
        <v/>
      </c>
      <c r="AV1007" s="9" t="str">
        <f>_xlfn.XLOOKUP(B1007,'[11]cells down 19042026 9H40'!$B:$B,'[11]cells down 19042026 9H40'!$B:$B,"")</f>
        <v/>
      </c>
    </row>
    <row r="1008" spans="1:48" hidden="1" x14ac:dyDescent="0.3">
      <c r="A1008" s="1" t="s">
        <v>551</v>
      </c>
      <c r="B1008" s="8" t="s">
        <v>552</v>
      </c>
      <c r="C1008" s="3" t="str">
        <f>_xlfn.XLOOKUP(B1008,'[1]daily break down'!$D:$D,'[1]daily break down'!$E:$E,"")</f>
        <v>NORD</v>
      </c>
      <c r="D1008" s="1" t="s">
        <v>11</v>
      </c>
      <c r="E1008" s="1" t="s">
        <v>66</v>
      </c>
      <c r="F1008" s="3" t="s">
        <v>23</v>
      </c>
      <c r="G1008" s="1" t="s">
        <v>553</v>
      </c>
      <c r="H1008" s="28" t="str">
        <f>_xlfn.XLOOKUP(B1008,[2]CALCULATION!$B:$B,[2]CALCULATION!$H:$H,"")</f>
        <v>NOKIA</v>
      </c>
      <c r="I1008" s="26">
        <v>0</v>
      </c>
      <c r="J1008" s="26">
        <v>0</v>
      </c>
      <c r="K1008" s="26">
        <v>0.77336466599892129</v>
      </c>
      <c r="L1008" s="26">
        <v>0</v>
      </c>
      <c r="M1008" s="26">
        <v>0</v>
      </c>
      <c r="N1008" s="26">
        <v>0</v>
      </c>
      <c r="O1008" s="26">
        <v>0</v>
      </c>
      <c r="P1008" s="114" t="s">
        <v>6364</v>
      </c>
      <c r="Q1008" s="42" t="s">
        <v>5538</v>
      </c>
      <c r="R1008" s="42"/>
      <c r="S1008" s="41" t="str" cm="1">
        <f t="array" ref="S1008">IFERROR(_xlfn.IFS(
U1008="MPR ISSUE","PDH",
U1008="BSS Hardware Issue","BSS",
U1008="Sites strategiques, MLL, Pylone, etc.","ENVTECH",
U1008="AKTIVCO DEFAUT GE &amp; POWER Cabinet","AKTIVCO",
U1008="AKTIVCO Coupure ENEO &amp; Baisse de tension","AKTIVCO GRID ONLY",
U1008="Coupure ENEO &amp; Baisse de tension","IHS GRID ONLY",
U1008="Defaut GE &amp; POWER Cabinet","IHS",
U1008="Sharing","Partners",
U1008="Sites strategiques &amp; DataCenter","SST &amp; DC",
U1008="Exclu","Exclu",
U1008="SAT","SAT",
U1008="SPARE-ISSUE","SPARE-ISSUE",
U1008="Fiber CAmtel","TRANS_FO_CAMTEL",
U1008="Fiber AOF","Fiber AOF",
U1008="Projet OCM (HUAWEI)","TRAVAUX-HUAWEI",
U1008="Projet OCM (NOKIA)","TRAVAUX-NOKIA",
U1008="ACCESS-ISSUE","ACCESS-ISSUE",
U1008="Projet OCM (ZTE, NOKIA, autres projets)","TRAVAUX OCM",
U1008="No root CAuse","No root cause",
U1008="ODU HS","PDH",
U1008="IP &amp; VLAN","PDH",
U1008="Warehouse HUAWEI","SPARE-ISSUE",
U1008="SPARE-HS","SPARE-ISSUE",
U1008="Power Telco","BSS",U1008="no impacts","no impacts"
),"")</f>
        <v>No root cause</v>
      </c>
      <c r="T1008" s="41" t="str" cm="1">
        <f t="array" ref="T1008">IFERROR(_xlfn.IFS(
U1008="MPR ISSUE","TX ISSUE",
U1008="BSS Hardware Issue","RAN ISSUE",
U1008="Sites strategiques, MLL, Pylone, etc.","ENVTECH",
U1008="AKTIVCO DEFAUT GE &amp; POWER Cabinet","POWER ISSUE",
U1008="AKTIVCO Coupure ENEO &amp; Baisse de tension","POWER ISSUE",
U1008="Coupure ENEO &amp; Baisse de tension","POWER ISSUE",
U1008="Defaut GE &amp; POWER Cabinet","POWER ISSUE",
U1008="Sharing","POWER ISSUE",
U1008="Sites strategiques &amp; DataCenter","POWER ISSUE",
U1008="Exclu","Exclu",
U1008="SAT","TX ISSUE",
U1008="SPARE-ISSUE","SPARE-ISSUE",
U1008="Fiber CAmtel","TX ISSUE",
U1008="Fiber AOF","TX ISSUE",
U1008="Projet OCM (HUAWEI)","TRAVAUX-HUAWEI",
U1008="Projet OCM (NOKIA)","TRAVAUX -NOKIA",
U1008="ACCESS-ISSUE","ACCESS-ISSUE",
U1008="Projet OCM (ZTE, NOKIA, autres projets)","TRAVAUX OCM",
U1008="No root CAuse","No root cause",
U1008="ODU HS","TX ISSUE",
U1008="IP &amp; VLAN","TX ISSUE",
U1008="Warehouse HUAWEI","SPARE-ISSUE",
U1008="SPARE-HS","SPARE-ISSUE",
U1008="Power Telco","RAN ISSUE",U1008="no impacts","no impacts"
),"")</f>
        <v>No root cause</v>
      </c>
      <c r="U1008" s="68" t="s">
        <v>5691</v>
      </c>
      <c r="V1008" s="41" t="str" cm="1">
        <f t="array" ref="V1008">IFERROR(_xlfn.IFS(
U1008="MPR ISSUE","ACTIVE",
U1008="BSS Hardware Issue","ACTIVE",
U1008="Sites strategiques, MLL, Pylone, etc.","PASSIVE",
U1008="AKTIVCO DEFAUT GE &amp; POWER Cabinet","PASSIVE",
U1008="AKTIVCO Coupure ENEO &amp; Baisse de tension","PASSIVE",
U1008="Coupure ENEO &amp; Baisse de tension","PASSIVE",
U1008="Defaut GE &amp; POWER Cabinet","PASSIVE",
U1008="Sharing","PASSIVE",
U1008="Sites strategiques &amp; DataCenter","PASSIVE",
U1008="Exclu","Exclu",
U1008="SAT","ACTIVE",
U1008="SPARE-ISSUE","SPARE-ISSUE",
U1008="Fiber CAmtel","ACTIVE",
U1008="Fiber AOF","ACTIVE",
U1008="Projet OCM (HUAWEI)","PLANNED WORKS",
U1008="Projet OCM (NOKIA)","PLANNED WORKS",
U1008="ACCESS-ISSUE","ACCESS-ISSUE",
U1008="Projet OCM (ZTE, NOKIA, autres projets)","PLANNED WORKS",
U1008="No root CAuse","No root cause",
U1008="ODU HS","ACTIVE",
U1008="IP &amp; VLAN","ACTIVE",
U1008="Warehouse HUAWEI","SPARE-ISSUE",
U1008="SPARE-HS","SPARE-ISSUE",
U1008="Power Telco","ACTIVE", U1008="no impacts","no impacts"
),"")</f>
        <v>No root cause</v>
      </c>
      <c r="W1008" s="113"/>
      <c r="X1008" s="113"/>
      <c r="Y1008" s="113"/>
      <c r="Z1008" s="113"/>
      <c r="AA1008" s="113"/>
      <c r="AB1008" s="17" t="s">
        <v>5465</v>
      </c>
      <c r="AC1008" s="17" t="str">
        <f>_xlfn.XLOOKUP(B1008,'INCIDENT-04-27-2026'!E:E,'INCIDENT-04-27-2026'!F:F,"")</f>
        <v/>
      </c>
      <c r="AD1008" s="9"/>
      <c r="AE1008" s="7" t="s">
        <v>5465</v>
      </c>
      <c r="AF1008" s="6" t="str">
        <f>_xlfn.XLOOKUP(B1008,'[13]Input_27-04'!$B:$B,'[13]Input_27-04'!$M:$M,"")</f>
        <v/>
      </c>
      <c r="AG1008" s="7"/>
      <c r="AH1008" s="3"/>
      <c r="AI1008" s="18" t="str">
        <f>_xlfn.XLOOKUP(B1008,'[3]Cells Huawei 27042026 10h'!$B:$B,'[3]Cells Huawei 27042026 10h'!$T:$T,"")</f>
        <v/>
      </c>
      <c r="AJ1008" s="18" t="str">
        <f>_xlfn.XLOOKUP(B1008,'[3]Cells Huawei 27042026 15h'!$B:$B,'[3]Cells Huawei 27042026 15h'!$T:$T,"")</f>
        <v/>
      </c>
      <c r="AK1008" s="18" t="str">
        <f>_xlfn.XLOOKUP(B1008,'[4]cells down 27042026 11h28'!$B:$B,'[4]cells down 27042026 11h28'!$R:$R,"")</f>
        <v/>
      </c>
      <c r="AL1008" s="18" t="str">
        <f>_xlfn.XLOOKUP(B1008,'[4]cells down 27042026 18h01'!$B:$B,'[4]cells down 27042026 18h01'!$R:$R,"")</f>
        <v/>
      </c>
      <c r="AM1008" s="18" t="str">
        <f>_xlfn.XLOOKUP(B1008,'[5]cell downs 27042026 11h'!$B:$B,'[5]cell downs 27042026 11h'!$R:$R,"")</f>
        <v/>
      </c>
      <c r="AN1008" s="18" t="str">
        <f>_xlfn.XLOOKUP(B1008,'[5]cell downs 27042026 17h40'!$B:$B,'[5]cell downs 27042026 17h40'!$R:$R,"")</f>
        <v/>
      </c>
      <c r="AO1008" s="18" t="str">
        <f>_xlfn.XLOOKUP(B1008,'[6]ALL SITES DOWN'!$D:$D,'[6]ALL SITES DOWN'!$J:$J,"")</f>
        <v/>
      </c>
      <c r="AP1008" s="18" t="str">
        <f>_xlfn.XLOOKUP(B1008,'[7]ALL SITES DOWN'!$D:$D,'[7]ALL SITES DOWN'!$J:$J,"")</f>
        <v/>
      </c>
      <c r="AQ1008" s="9" t="str">
        <f>_xlfn.XLOOKUP(B1008,[8]sheet1!$AC:$AC,[8]sheet1!$AF:$AF,"")</f>
        <v/>
      </c>
      <c r="AR1008" s="14"/>
      <c r="AS1008" s="14" t="s">
        <v>5465</v>
      </c>
      <c r="AT1008" s="14" t="str">
        <f>_xlfn.XLOOKUP(B1008,'[9]cell downs 18042026 17h'!$B:$B,'[9]cell downs 18042026 17h'!$B:$B,"")</f>
        <v/>
      </c>
      <c r="AU1008" s="14" t="str">
        <f>_xlfn.XLOOKUP(B1008,'[10]Cells Huawei 19042026 15h'!$B:$B,'[10]Cells Huawei 19042026 15h'!$B:$B,"")</f>
        <v/>
      </c>
      <c r="AV1008" s="9" t="str">
        <f>_xlfn.XLOOKUP(B1008,'[11]cells down 19042026 9H40'!$B:$B,'[11]cells down 19042026 9H40'!$B:$B,"")</f>
        <v/>
      </c>
    </row>
    <row r="1009" spans="1:48" hidden="1" x14ac:dyDescent="0.3">
      <c r="A1009" s="1" t="s">
        <v>4567</v>
      </c>
      <c r="B1009" s="8" t="s">
        <v>4568</v>
      </c>
      <c r="C1009" s="3" t="str">
        <f>_xlfn.XLOOKUP(B1009,'[1]daily break down'!$D:$D,'[1]daily break down'!$E:$E,"")</f>
        <v>Yaounde</v>
      </c>
      <c r="D1009" s="1" t="s">
        <v>2751</v>
      </c>
      <c r="E1009" s="1" t="s">
        <v>12</v>
      </c>
      <c r="F1009" s="3" t="s">
        <v>37</v>
      </c>
      <c r="G1009" s="1" t="s">
        <v>38</v>
      </c>
      <c r="H1009" s="29" t="str">
        <f>_xlfn.XLOOKUP(B1009,[2]CALCULATION!$B:$B,[2]CALCULATION!$H:$H,"")</f>
        <v>ZTE</v>
      </c>
      <c r="I1009" s="26">
        <v>0</v>
      </c>
      <c r="J1009" s="26">
        <v>0</v>
      </c>
      <c r="K1009" s="26">
        <v>0.76287763994829283</v>
      </c>
      <c r="L1009" s="26">
        <v>0</v>
      </c>
      <c r="M1009" s="26">
        <v>0</v>
      </c>
      <c r="N1009" s="26">
        <v>0</v>
      </c>
      <c r="O1009" s="26">
        <v>0</v>
      </c>
      <c r="P1009" s="114" t="s">
        <v>6364</v>
      </c>
      <c r="Q1009" s="42" t="s">
        <v>5538</v>
      </c>
      <c r="R1009" s="42"/>
      <c r="S1009" s="41" t="str" cm="1">
        <f t="array" ref="S1009">IFERROR(_xlfn.IFS(
U1009="MPR ISSUE","PDH",
U1009="BSS Hardware Issue","BSS",
U1009="Sites strategiques, MLL, Pylone, etc.","ENVTECH",
U1009="AKTIVCO DEFAUT GE &amp; POWER Cabinet","AKTIVCO",
U1009="AKTIVCO Coupure ENEO &amp; Baisse de tension","AKTIVCO GRID ONLY",
U1009="Coupure ENEO &amp; Baisse de tension","IHS GRID ONLY",
U1009="Defaut GE &amp; POWER Cabinet","IHS",
U1009="Sharing","Partners",
U1009="Sites strategiques &amp; DataCenter","SST &amp; DC",
U1009="Exclu","Exclu",
U1009="SAT","SAT",
U1009="SPARE-ISSUE","SPARE-ISSUE",
U1009="Fiber CAmtel","TRANS_FO_CAMTEL",
U1009="Fiber AOF","Fiber AOF",
U1009="Projet OCM (HUAWEI)","TRAVAUX-HUAWEI",
U1009="Projet OCM (NOKIA)","TRAVAUX-NOKIA",
U1009="ACCESS-ISSUE","ACCESS-ISSUE",
U1009="Projet OCM (ZTE, NOKIA, autres projets)","TRAVAUX OCM",
U1009="No root CAuse","No root cause",
U1009="ODU HS","PDH",
U1009="IP &amp; VLAN","PDH",
U1009="Warehouse HUAWEI","SPARE-ISSUE",
U1009="SPARE-HS","SPARE-ISSUE",
U1009="Power Telco","BSS",U1009="no impacts","no impacts"
),"")</f>
        <v>No root cause</v>
      </c>
      <c r="T1009" s="41" t="str" cm="1">
        <f t="array" ref="T1009">IFERROR(_xlfn.IFS(
U1009="MPR ISSUE","TX ISSUE",
U1009="BSS Hardware Issue","RAN ISSUE",
U1009="Sites strategiques, MLL, Pylone, etc.","ENVTECH",
U1009="AKTIVCO DEFAUT GE &amp; POWER Cabinet","POWER ISSUE",
U1009="AKTIVCO Coupure ENEO &amp; Baisse de tension","POWER ISSUE",
U1009="Coupure ENEO &amp; Baisse de tension","POWER ISSUE",
U1009="Defaut GE &amp; POWER Cabinet","POWER ISSUE",
U1009="Sharing","POWER ISSUE",
U1009="Sites strategiques &amp; DataCenter","POWER ISSUE",
U1009="Exclu","Exclu",
U1009="SAT","TX ISSUE",
U1009="SPARE-ISSUE","SPARE-ISSUE",
U1009="Fiber CAmtel","TX ISSUE",
U1009="Fiber AOF","TX ISSUE",
U1009="Projet OCM (HUAWEI)","TRAVAUX-HUAWEI",
U1009="Projet OCM (NOKIA)","TRAVAUX -NOKIA",
U1009="ACCESS-ISSUE","ACCESS-ISSUE",
U1009="Projet OCM (ZTE, NOKIA, autres projets)","TRAVAUX OCM",
U1009="No root CAuse","No root cause",
U1009="ODU HS","TX ISSUE",
U1009="IP &amp; VLAN","TX ISSUE",
U1009="Warehouse HUAWEI","SPARE-ISSUE",
U1009="SPARE-HS","SPARE-ISSUE",
U1009="Power Telco","RAN ISSUE",U1009="no impacts","no impacts"
),"")</f>
        <v>No root cause</v>
      </c>
      <c r="U1009" s="68" t="s">
        <v>5691</v>
      </c>
      <c r="V1009" s="41" t="str" cm="1">
        <f t="array" ref="V1009">IFERROR(_xlfn.IFS(
U1009="MPR ISSUE","ACTIVE",
U1009="BSS Hardware Issue","ACTIVE",
U1009="Sites strategiques, MLL, Pylone, etc.","PASSIVE",
U1009="AKTIVCO DEFAUT GE &amp; POWER Cabinet","PASSIVE",
U1009="AKTIVCO Coupure ENEO &amp; Baisse de tension","PASSIVE",
U1009="Coupure ENEO &amp; Baisse de tension","PASSIVE",
U1009="Defaut GE &amp; POWER Cabinet","PASSIVE",
U1009="Sharing","PASSIVE",
U1009="Sites strategiques &amp; DataCenter","PASSIVE",
U1009="Exclu","Exclu",
U1009="SAT","ACTIVE",
U1009="SPARE-ISSUE","SPARE-ISSUE",
U1009="Fiber CAmtel","ACTIVE",
U1009="Fiber AOF","ACTIVE",
U1009="Projet OCM (HUAWEI)","PLANNED WORKS",
U1009="Projet OCM (NOKIA)","PLANNED WORKS",
U1009="ACCESS-ISSUE","ACCESS-ISSUE",
U1009="Projet OCM (ZTE, NOKIA, autres projets)","PLANNED WORKS",
U1009="No root CAuse","No root cause",
U1009="ODU HS","ACTIVE",
U1009="IP &amp; VLAN","ACTIVE",
U1009="Warehouse HUAWEI","SPARE-ISSUE",
U1009="SPARE-HS","SPARE-ISSUE",
U1009="Power Telco","ACTIVE", U1009="no impacts","no impacts"
),"")</f>
        <v>No root cause</v>
      </c>
      <c r="W1009" s="113"/>
      <c r="X1009" s="113"/>
      <c r="Y1009" s="113"/>
      <c r="Z1009" s="113"/>
      <c r="AA1009" s="113"/>
      <c r="AB1009" s="17" t="s">
        <v>5465</v>
      </c>
      <c r="AC1009" s="17" t="str">
        <f>_xlfn.XLOOKUP(B1009,'INCIDENT-04-27-2026'!E:E,'INCIDENT-04-27-2026'!F:F,"")</f>
        <v/>
      </c>
      <c r="AD1009" s="9"/>
      <c r="AE1009" s="7" t="s">
        <v>5465</v>
      </c>
      <c r="AF1009" s="6" t="str">
        <f>_xlfn.XLOOKUP(B1009,'[13]Input_27-04'!$B:$B,'[13]Input_27-04'!$M:$M,"")</f>
        <v/>
      </c>
      <c r="AG1009" s="7"/>
      <c r="AH1009" s="3"/>
      <c r="AI1009" s="18" t="str">
        <f>_xlfn.XLOOKUP(B1009,'[3]Cells Huawei 27042026 10h'!$B:$B,'[3]Cells Huawei 27042026 10h'!$T:$T,"")</f>
        <v/>
      </c>
      <c r="AJ1009" s="18" t="str">
        <f>_xlfn.XLOOKUP(B1009,'[3]Cells Huawei 27042026 15h'!$B:$B,'[3]Cells Huawei 27042026 15h'!$T:$T,"")</f>
        <v/>
      </c>
      <c r="AK1009" s="18" t="str">
        <f>_xlfn.XLOOKUP(B1009,'[4]cells down 27042026 11h28'!$B:$B,'[4]cells down 27042026 11h28'!$R:$R,"")</f>
        <v/>
      </c>
      <c r="AL1009" s="18" t="str">
        <f>_xlfn.XLOOKUP(B1009,'[4]cells down 27042026 18h01'!$B:$B,'[4]cells down 27042026 18h01'!$R:$R,"")</f>
        <v/>
      </c>
      <c r="AM1009" s="18" t="str">
        <f>_xlfn.XLOOKUP(B1009,'[5]cell downs 27042026 11h'!$B:$B,'[5]cell downs 27042026 11h'!$R:$R,"")</f>
        <v/>
      </c>
      <c r="AN1009" s="18" t="str">
        <f>_xlfn.XLOOKUP(B1009,'[5]cell downs 27042026 17h40'!$B:$B,'[5]cell downs 27042026 17h40'!$R:$R,"")</f>
        <v/>
      </c>
      <c r="AO1009" s="18" t="str">
        <f>_xlfn.XLOOKUP(B1009,'[6]ALL SITES DOWN'!$D:$D,'[6]ALL SITES DOWN'!$J:$J,"")</f>
        <v/>
      </c>
      <c r="AP1009" s="18" t="str">
        <f>_xlfn.XLOOKUP(B1009,'[7]ALL SITES DOWN'!$D:$D,'[7]ALL SITES DOWN'!$J:$J,"")</f>
        <v/>
      </c>
      <c r="AQ1009" s="9" t="str">
        <f>_xlfn.XLOOKUP(B1009,[8]sheet1!$AC:$AC,[8]sheet1!$AF:$AF,"")</f>
        <v/>
      </c>
      <c r="AR1009" s="14"/>
      <c r="AS1009" s="14" t="s">
        <v>5465</v>
      </c>
      <c r="AT1009" s="14" t="str">
        <f>_xlfn.XLOOKUP(B1009,'[9]cell downs 18042026 17h'!$B:$B,'[9]cell downs 18042026 17h'!$B:$B,"")</f>
        <v/>
      </c>
      <c r="AU1009" s="14" t="str">
        <f>_xlfn.XLOOKUP(B1009,'[10]Cells Huawei 19042026 15h'!$B:$B,'[10]Cells Huawei 19042026 15h'!$B:$B,"")</f>
        <v/>
      </c>
      <c r="AV1009" s="9" t="str">
        <f>_xlfn.XLOOKUP(B1009,'[11]cells down 19042026 9H40'!$B:$B,'[11]cells down 19042026 9H40'!$B:$B,"")</f>
        <v/>
      </c>
    </row>
    <row r="1010" spans="1:48" hidden="1" x14ac:dyDescent="0.3">
      <c r="A1010" s="1" t="s">
        <v>405</v>
      </c>
      <c r="B1010" s="8" t="s">
        <v>406</v>
      </c>
      <c r="C1010" s="3" t="str">
        <f>_xlfn.XLOOKUP(B1010,'[1]daily break down'!$D:$D,'[1]daily break down'!$E:$E,"")</f>
        <v>SUD-OUEST</v>
      </c>
      <c r="D1010" s="1" t="s">
        <v>11</v>
      </c>
      <c r="E1010" s="1" t="s">
        <v>12</v>
      </c>
      <c r="F1010" s="3" t="s">
        <v>13</v>
      </c>
      <c r="G1010" s="1" t="s">
        <v>106</v>
      </c>
      <c r="H1010" s="27" t="str">
        <f>_xlfn.XLOOKUP(B1010,[2]CALCULATION!$B:$B,[2]CALCULATION!$H:$H,"")</f>
        <v>Huawei</v>
      </c>
      <c r="I1010" s="26">
        <v>7.651248598162845E-3</v>
      </c>
      <c r="J1010" s="26">
        <v>0</v>
      </c>
      <c r="K1010" s="26">
        <v>0.7159000436602716</v>
      </c>
      <c r="L1010" s="26">
        <v>0</v>
      </c>
      <c r="M1010" s="26">
        <v>0</v>
      </c>
      <c r="N1010" s="26">
        <v>0</v>
      </c>
      <c r="O1010" s="26">
        <v>0</v>
      </c>
      <c r="P1010" s="114" t="s">
        <v>6364</v>
      </c>
      <c r="Q1010" s="42" t="s">
        <v>5538</v>
      </c>
      <c r="R1010" s="42"/>
      <c r="S1010" s="41" t="str" cm="1">
        <f t="array" ref="S1010">IFERROR(_xlfn.IFS(
U1010="MPR ISSUE","PDH",
U1010="BSS Hardware Issue","BSS",
U1010="Sites strategiques, MLL, Pylone, etc.","ENVTECH",
U1010="AKTIVCO DEFAUT GE &amp; POWER Cabinet","AKTIVCO",
U1010="AKTIVCO Coupure ENEO &amp; Baisse de tension","AKTIVCO GRID ONLY",
U1010="Coupure ENEO &amp; Baisse de tension","IHS GRID ONLY",
U1010="Defaut GE &amp; POWER Cabinet","IHS",
U1010="Sharing","Partners",
U1010="Sites strategiques &amp; DataCenter","SST &amp; DC",
U1010="Exclu","Exclu",
U1010="SAT","SAT",
U1010="SPARE-ISSUE","SPARE-ISSUE",
U1010="Fiber CAmtel","TRANS_FO_CAMTEL",
U1010="Fiber AOF","Fiber AOF",
U1010="Projet OCM (HUAWEI)","TRAVAUX-HUAWEI",
U1010="Projet OCM (NOKIA)","TRAVAUX-NOKIA",
U1010="ACCESS-ISSUE","ACCESS-ISSUE",
U1010="Projet OCM (ZTE, NOKIA, autres projets)","TRAVAUX OCM",
U1010="No root CAuse","No root cause",
U1010="ODU HS","PDH",
U1010="IP &amp; VLAN","PDH",
U1010="Warehouse HUAWEI","SPARE-ISSUE",
U1010="SPARE-HS","SPARE-ISSUE",
U1010="Power Telco","BSS",U1010="no impacts","no impacts"
),"")</f>
        <v>No root cause</v>
      </c>
      <c r="T1010" s="41" t="str" cm="1">
        <f t="array" ref="T1010">IFERROR(_xlfn.IFS(
U1010="MPR ISSUE","TX ISSUE",
U1010="BSS Hardware Issue","RAN ISSUE",
U1010="Sites strategiques, MLL, Pylone, etc.","ENVTECH",
U1010="AKTIVCO DEFAUT GE &amp; POWER Cabinet","POWER ISSUE",
U1010="AKTIVCO Coupure ENEO &amp; Baisse de tension","POWER ISSUE",
U1010="Coupure ENEO &amp; Baisse de tension","POWER ISSUE",
U1010="Defaut GE &amp; POWER Cabinet","POWER ISSUE",
U1010="Sharing","POWER ISSUE",
U1010="Sites strategiques &amp; DataCenter","POWER ISSUE",
U1010="Exclu","Exclu",
U1010="SAT","TX ISSUE",
U1010="SPARE-ISSUE","SPARE-ISSUE",
U1010="Fiber CAmtel","TX ISSUE",
U1010="Fiber AOF","TX ISSUE",
U1010="Projet OCM (HUAWEI)","TRAVAUX-HUAWEI",
U1010="Projet OCM (NOKIA)","TRAVAUX -NOKIA",
U1010="ACCESS-ISSUE","ACCESS-ISSUE",
U1010="Projet OCM (ZTE, NOKIA, autres projets)","TRAVAUX OCM",
U1010="No root CAuse","No root cause",
U1010="ODU HS","TX ISSUE",
U1010="IP &amp; VLAN","TX ISSUE",
U1010="Warehouse HUAWEI","SPARE-ISSUE",
U1010="SPARE-HS","SPARE-ISSUE",
U1010="Power Telco","RAN ISSUE",U1010="no impacts","no impacts"
),"")</f>
        <v>No root cause</v>
      </c>
      <c r="U1010" s="68" t="s">
        <v>5691</v>
      </c>
      <c r="V1010" s="41" t="str" cm="1">
        <f t="array" ref="V1010">IFERROR(_xlfn.IFS(
U1010="MPR ISSUE","ACTIVE",
U1010="BSS Hardware Issue","ACTIVE",
U1010="Sites strategiques, MLL, Pylone, etc.","PASSIVE",
U1010="AKTIVCO DEFAUT GE &amp; POWER Cabinet","PASSIVE",
U1010="AKTIVCO Coupure ENEO &amp; Baisse de tension","PASSIVE",
U1010="Coupure ENEO &amp; Baisse de tension","PASSIVE",
U1010="Defaut GE &amp; POWER Cabinet","PASSIVE",
U1010="Sharing","PASSIVE",
U1010="Sites strategiques &amp; DataCenter","PASSIVE",
U1010="Exclu","Exclu",
U1010="SAT","ACTIVE",
U1010="SPARE-ISSUE","SPARE-ISSUE",
U1010="Fiber CAmtel","ACTIVE",
U1010="Fiber AOF","ACTIVE",
U1010="Projet OCM (HUAWEI)","PLANNED WORKS",
U1010="Projet OCM (NOKIA)","PLANNED WORKS",
U1010="ACCESS-ISSUE","ACCESS-ISSUE",
U1010="Projet OCM (ZTE, NOKIA, autres projets)","PLANNED WORKS",
U1010="No root CAuse","No root cause",
U1010="ODU HS","ACTIVE",
U1010="IP &amp; VLAN","ACTIVE",
U1010="Warehouse HUAWEI","SPARE-ISSUE",
U1010="SPARE-HS","SPARE-ISSUE",
U1010="Power Telco","ACTIVE", U1010="no impacts","no impacts"
),"")</f>
        <v>No root cause</v>
      </c>
      <c r="W1010" s="113"/>
      <c r="X1010" s="113"/>
      <c r="Y1010" s="113"/>
      <c r="Z1010" s="113"/>
      <c r="AA1010" s="113"/>
      <c r="AB1010" s="17" t="s">
        <v>5465</v>
      </c>
      <c r="AC1010" s="17" t="str">
        <f>_xlfn.XLOOKUP(B1010,'INCIDENT-04-27-2026'!E:E,'INCIDENT-04-27-2026'!F:F,"")</f>
        <v/>
      </c>
      <c r="AD1010" s="9"/>
      <c r="AE1010" s="7" t="s">
        <v>5465</v>
      </c>
      <c r="AF1010" s="6" t="str">
        <f>_xlfn.XLOOKUP(B1010,'[13]Input_27-04'!$B:$B,'[13]Input_27-04'!$M:$M,"")</f>
        <v/>
      </c>
      <c r="AG1010" s="7"/>
      <c r="AH1010" s="3"/>
      <c r="AI1010" s="18" t="str">
        <f>_xlfn.XLOOKUP(B1010,'[3]Cells Huawei 27042026 10h'!$B:$B,'[3]Cells Huawei 27042026 10h'!$T:$T,"")</f>
        <v/>
      </c>
      <c r="AJ1010" s="18" t="str">
        <f>_xlfn.XLOOKUP(B1010,'[3]Cells Huawei 27042026 15h'!$B:$B,'[3]Cells Huawei 27042026 15h'!$T:$T,"")</f>
        <v/>
      </c>
      <c r="AK1010" s="18" t="str">
        <f>_xlfn.XLOOKUP(B1010,'[4]cells down 27042026 11h28'!$B:$B,'[4]cells down 27042026 11h28'!$R:$R,"")</f>
        <v/>
      </c>
      <c r="AL1010" s="18" t="str">
        <f>_xlfn.XLOOKUP(B1010,'[4]cells down 27042026 18h01'!$B:$B,'[4]cells down 27042026 18h01'!$R:$R,"")</f>
        <v/>
      </c>
      <c r="AM1010" s="18" t="str">
        <f>_xlfn.XLOOKUP(B1010,'[5]cell downs 27042026 11h'!$B:$B,'[5]cell downs 27042026 11h'!$R:$R,"")</f>
        <v/>
      </c>
      <c r="AN1010" s="18" t="str">
        <f>_xlfn.XLOOKUP(B1010,'[5]cell downs 27042026 17h40'!$B:$B,'[5]cell downs 27042026 17h40'!$R:$R,"")</f>
        <v/>
      </c>
      <c r="AO1010" s="18" t="str">
        <f>_xlfn.XLOOKUP(B1010,'[6]ALL SITES DOWN'!$D:$D,'[6]ALL SITES DOWN'!$J:$J,"")</f>
        <v/>
      </c>
      <c r="AP1010" s="18" t="str">
        <f>_xlfn.XLOOKUP(B1010,'[7]ALL SITES DOWN'!$D:$D,'[7]ALL SITES DOWN'!$J:$J,"")</f>
        <v/>
      </c>
      <c r="AQ1010" s="9" t="str">
        <f>_xlfn.XLOOKUP(B1010,[8]sheet1!$AC:$AC,[8]sheet1!$AF:$AF,"")</f>
        <v/>
      </c>
      <c r="AR1010" s="14"/>
      <c r="AS1010" s="14" t="s">
        <v>5465</v>
      </c>
      <c r="AT1010" s="14" t="str">
        <f>_xlfn.XLOOKUP(B1010,'[9]cell downs 18042026 17h'!$B:$B,'[9]cell downs 18042026 17h'!$B:$B,"")</f>
        <v/>
      </c>
      <c r="AU1010" s="14" t="str">
        <f>_xlfn.XLOOKUP(B1010,'[10]Cells Huawei 19042026 15h'!$B:$B,'[10]Cells Huawei 19042026 15h'!$B:$B,"")</f>
        <v/>
      </c>
      <c r="AV1010" s="9" t="str">
        <f>_xlfn.XLOOKUP(B1010,'[11]cells down 19042026 9H40'!$B:$B,'[11]cells down 19042026 9H40'!$B:$B,"")</f>
        <v/>
      </c>
    </row>
    <row r="1011" spans="1:48" hidden="1" x14ac:dyDescent="0.3">
      <c r="A1011" s="1" t="s">
        <v>1620</v>
      </c>
      <c r="B1011" s="8" t="s">
        <v>1621</v>
      </c>
      <c r="C1011" s="3" t="str">
        <f>_xlfn.XLOOKUP(B1011,'[1]daily break down'!$D:$D,'[1]daily break down'!$E:$E,"")</f>
        <v>Yaounde</v>
      </c>
      <c r="D1011" s="1" t="s">
        <v>11</v>
      </c>
      <c r="E1011" s="1" t="s">
        <v>12</v>
      </c>
      <c r="F1011" s="3" t="s">
        <v>37</v>
      </c>
      <c r="G1011" s="1" t="s">
        <v>38</v>
      </c>
      <c r="H1011" s="29" t="str">
        <f>_xlfn.XLOOKUP(B1011,[2]CALCULATION!$B:$B,[2]CALCULATION!$H:$H,"")</f>
        <v>ZTE</v>
      </c>
      <c r="I1011" s="26">
        <v>0</v>
      </c>
      <c r="J1011" s="26">
        <v>0.18464656582000016</v>
      </c>
      <c r="K1011" s="26">
        <v>0.70988962226730901</v>
      </c>
      <c r="L1011" s="26">
        <v>0</v>
      </c>
      <c r="M1011" s="26">
        <v>0</v>
      </c>
      <c r="N1011" s="26">
        <v>0</v>
      </c>
      <c r="O1011" s="26">
        <v>0</v>
      </c>
      <c r="P1011" s="114" t="s">
        <v>6364</v>
      </c>
      <c r="Q1011" s="42" t="s">
        <v>5538</v>
      </c>
      <c r="R1011" s="42"/>
      <c r="S1011" s="41" t="str" cm="1">
        <f t="array" ref="S1011">IFERROR(_xlfn.IFS(
U1011="MPR ISSUE","PDH",
U1011="BSS Hardware Issue","BSS",
U1011="Sites strategiques, MLL, Pylone, etc.","ENVTECH",
U1011="AKTIVCO DEFAUT GE &amp; POWER Cabinet","AKTIVCO",
U1011="AKTIVCO Coupure ENEO &amp; Baisse de tension","AKTIVCO GRID ONLY",
U1011="Coupure ENEO &amp; Baisse de tension","IHS GRID ONLY",
U1011="Defaut GE &amp; POWER Cabinet","IHS",
U1011="Sharing","Partners",
U1011="Sites strategiques &amp; DataCenter","SST &amp; DC",
U1011="Exclu","Exclu",
U1011="SAT","SAT",
U1011="SPARE-ISSUE","SPARE-ISSUE",
U1011="Fiber CAmtel","TRANS_FO_CAMTEL",
U1011="Fiber AOF","Fiber AOF",
U1011="Projet OCM (HUAWEI)","TRAVAUX-HUAWEI",
U1011="Projet OCM (NOKIA)","TRAVAUX-NOKIA",
U1011="ACCESS-ISSUE","ACCESS-ISSUE",
U1011="Projet OCM (ZTE, NOKIA, autres projets)","TRAVAUX OCM",
U1011="No root CAuse","No root cause",
U1011="ODU HS","PDH",
U1011="IP &amp; VLAN","PDH",
U1011="Warehouse HUAWEI","SPARE-ISSUE",
U1011="SPARE-HS","SPARE-ISSUE",
U1011="Power Telco","BSS",U1011="no impacts","no impacts"
),"")</f>
        <v>No root cause</v>
      </c>
      <c r="T1011" s="41" t="str" cm="1">
        <f t="array" ref="T1011">IFERROR(_xlfn.IFS(
U1011="MPR ISSUE","TX ISSUE",
U1011="BSS Hardware Issue","RAN ISSUE",
U1011="Sites strategiques, MLL, Pylone, etc.","ENVTECH",
U1011="AKTIVCO DEFAUT GE &amp; POWER Cabinet","POWER ISSUE",
U1011="AKTIVCO Coupure ENEO &amp; Baisse de tension","POWER ISSUE",
U1011="Coupure ENEO &amp; Baisse de tension","POWER ISSUE",
U1011="Defaut GE &amp; POWER Cabinet","POWER ISSUE",
U1011="Sharing","POWER ISSUE",
U1011="Sites strategiques &amp; DataCenter","POWER ISSUE",
U1011="Exclu","Exclu",
U1011="SAT","TX ISSUE",
U1011="SPARE-ISSUE","SPARE-ISSUE",
U1011="Fiber CAmtel","TX ISSUE",
U1011="Fiber AOF","TX ISSUE",
U1011="Projet OCM (HUAWEI)","TRAVAUX-HUAWEI",
U1011="Projet OCM (NOKIA)","TRAVAUX -NOKIA",
U1011="ACCESS-ISSUE","ACCESS-ISSUE",
U1011="Projet OCM (ZTE, NOKIA, autres projets)","TRAVAUX OCM",
U1011="No root CAuse","No root cause",
U1011="ODU HS","TX ISSUE",
U1011="IP &amp; VLAN","TX ISSUE",
U1011="Warehouse HUAWEI","SPARE-ISSUE",
U1011="SPARE-HS","SPARE-ISSUE",
U1011="Power Telco","RAN ISSUE",U1011="no impacts","no impacts"
),"")</f>
        <v>No root cause</v>
      </c>
      <c r="U1011" s="68" t="s">
        <v>5691</v>
      </c>
      <c r="V1011" s="41" t="str" cm="1">
        <f t="array" ref="V1011">IFERROR(_xlfn.IFS(
U1011="MPR ISSUE","ACTIVE",
U1011="BSS Hardware Issue","ACTIVE",
U1011="Sites strategiques, MLL, Pylone, etc.","PASSIVE",
U1011="AKTIVCO DEFAUT GE &amp; POWER Cabinet","PASSIVE",
U1011="AKTIVCO Coupure ENEO &amp; Baisse de tension","PASSIVE",
U1011="Coupure ENEO &amp; Baisse de tension","PASSIVE",
U1011="Defaut GE &amp; POWER Cabinet","PASSIVE",
U1011="Sharing","PASSIVE",
U1011="Sites strategiques &amp; DataCenter","PASSIVE",
U1011="Exclu","Exclu",
U1011="SAT","ACTIVE",
U1011="SPARE-ISSUE","SPARE-ISSUE",
U1011="Fiber CAmtel","ACTIVE",
U1011="Fiber AOF","ACTIVE",
U1011="Projet OCM (HUAWEI)","PLANNED WORKS",
U1011="Projet OCM (NOKIA)","PLANNED WORKS",
U1011="ACCESS-ISSUE","ACCESS-ISSUE",
U1011="Projet OCM (ZTE, NOKIA, autres projets)","PLANNED WORKS",
U1011="No root CAuse","No root cause",
U1011="ODU HS","ACTIVE",
U1011="IP &amp; VLAN","ACTIVE",
U1011="Warehouse HUAWEI","SPARE-ISSUE",
U1011="SPARE-HS","SPARE-ISSUE",
U1011="Power Telco","ACTIVE", U1011="no impacts","no impacts"
),"")</f>
        <v>No root cause</v>
      </c>
      <c r="W1011" s="113"/>
      <c r="X1011" s="113"/>
      <c r="Y1011" s="113"/>
      <c r="Z1011" s="113"/>
      <c r="AA1011" s="113"/>
      <c r="AB1011" s="17" t="s">
        <v>5465</v>
      </c>
      <c r="AC1011" s="17" t="str">
        <f>_xlfn.XLOOKUP(B1011,'INCIDENT-04-27-2026'!E:E,'INCIDENT-04-27-2026'!F:F,"")</f>
        <v/>
      </c>
      <c r="AD1011" s="9"/>
      <c r="AE1011" s="7" t="s">
        <v>5465</v>
      </c>
      <c r="AF1011" s="6" t="str">
        <f>_xlfn.XLOOKUP(B1011,'[13]Input_27-04'!$B:$B,'[13]Input_27-04'!$M:$M,"")</f>
        <v/>
      </c>
      <c r="AG1011" s="7"/>
      <c r="AH1011" s="3"/>
      <c r="AI1011" s="18" t="str">
        <f>_xlfn.XLOOKUP(B1011,'[3]Cells Huawei 27042026 10h'!$B:$B,'[3]Cells Huawei 27042026 10h'!$T:$T,"")</f>
        <v/>
      </c>
      <c r="AJ1011" s="18" t="str">
        <f>_xlfn.XLOOKUP(B1011,'[3]Cells Huawei 27042026 15h'!$B:$B,'[3]Cells Huawei 27042026 15h'!$T:$T,"")</f>
        <v/>
      </c>
      <c r="AK1011" s="18" t="str">
        <f>_xlfn.XLOOKUP(B1011,'[4]cells down 27042026 11h28'!$B:$B,'[4]cells down 27042026 11h28'!$R:$R,"")</f>
        <v/>
      </c>
      <c r="AL1011" s="18" t="str">
        <f>_xlfn.XLOOKUP(B1011,'[4]cells down 27042026 18h01'!$B:$B,'[4]cells down 27042026 18h01'!$R:$R,"")</f>
        <v/>
      </c>
      <c r="AM1011" s="18" t="str">
        <f>_xlfn.XLOOKUP(B1011,'[5]cell downs 27042026 11h'!$B:$B,'[5]cell downs 27042026 11h'!$R:$R,"")</f>
        <v/>
      </c>
      <c r="AN1011" s="18" t="str">
        <f>_xlfn.XLOOKUP(B1011,'[5]cell downs 27042026 17h40'!$B:$B,'[5]cell downs 27042026 17h40'!$R:$R,"")</f>
        <v/>
      </c>
      <c r="AO1011" s="18" t="str">
        <f>_xlfn.XLOOKUP(B1011,'[6]ALL SITES DOWN'!$D:$D,'[6]ALL SITES DOWN'!$J:$J,"")</f>
        <v/>
      </c>
      <c r="AP1011" s="18" t="str">
        <f>_xlfn.XLOOKUP(B1011,'[7]ALL SITES DOWN'!$D:$D,'[7]ALL SITES DOWN'!$J:$J,"")</f>
        <v/>
      </c>
      <c r="AQ1011" s="9" t="str">
        <f>_xlfn.XLOOKUP(B1011,[8]sheet1!$AC:$AC,[8]sheet1!$AF:$AF,"")</f>
        <v/>
      </c>
      <c r="AR1011" s="14"/>
      <c r="AS1011" s="14" t="s">
        <v>5465</v>
      </c>
      <c r="AT1011" s="14" t="str">
        <f>_xlfn.XLOOKUP(B1011,'[9]cell downs 18042026 17h'!$B:$B,'[9]cell downs 18042026 17h'!$B:$B,"")</f>
        <v/>
      </c>
      <c r="AU1011" s="14" t="str">
        <f>_xlfn.XLOOKUP(B1011,'[10]Cells Huawei 19042026 15h'!$B:$B,'[10]Cells Huawei 19042026 15h'!$B:$B,"")</f>
        <v/>
      </c>
      <c r="AV1011" s="9" t="str">
        <f>_xlfn.XLOOKUP(B1011,'[11]cells down 19042026 9H40'!$B:$B,'[11]cells down 19042026 9H40'!$B:$B,"")</f>
        <v/>
      </c>
    </row>
    <row r="1012" spans="1:48" hidden="1" x14ac:dyDescent="0.3">
      <c r="A1012" s="1" t="s">
        <v>564</v>
      </c>
      <c r="B1012" s="8" t="s">
        <v>565</v>
      </c>
      <c r="C1012" s="3" t="str">
        <f>_xlfn.XLOOKUP(B1012,'[1]daily break down'!$D:$D,'[1]daily break down'!$E:$E,"")</f>
        <v>SUD-OUEST</v>
      </c>
      <c r="D1012" s="1" t="s">
        <v>11</v>
      </c>
      <c r="E1012" s="1" t="s">
        <v>12</v>
      </c>
      <c r="F1012" s="3" t="s">
        <v>13</v>
      </c>
      <c r="G1012" s="1" t="s">
        <v>566</v>
      </c>
      <c r="H1012" s="28" t="str">
        <f>_xlfn.XLOOKUP(B1012,[2]CALCULATION!$B:$B,[2]CALCULATION!$H:$H,"")</f>
        <v>NOKIA</v>
      </c>
      <c r="I1012" s="26">
        <v>0.11851409541909595</v>
      </c>
      <c r="J1012" s="26">
        <v>0</v>
      </c>
      <c r="K1012" s="26">
        <v>0</v>
      </c>
      <c r="L1012" s="26">
        <v>0.19235131965311472</v>
      </c>
      <c r="M1012" s="26">
        <v>0</v>
      </c>
      <c r="N1012" s="26">
        <v>0</v>
      </c>
      <c r="O1012" s="26">
        <v>0</v>
      </c>
      <c r="P1012" s="114" t="s">
        <v>6364</v>
      </c>
      <c r="Q1012" s="42" t="s">
        <v>6353</v>
      </c>
      <c r="R1012" s="42"/>
      <c r="S1012" s="41" t="str" cm="1">
        <f t="array" ref="S1012">IFERROR(_xlfn.IFS(
U1012="MPR ISSUE","PDH",
U1012="BSS Hardware Issue","BSS",
U1012="Sites strategiques, MLL, Pylone, etc.","ENVTECH",
U1012="AKTIVCO DEFAUT GE &amp; POWER Cabinet","AKTIVCO",
U1012="AKTIVCO Coupure ENEO &amp; Baisse de tension","AKTIVCO GRID ONLY",
U1012="Coupure ENEO &amp; Baisse de tension","IHS GRID ONLY",
U1012="Defaut GE &amp; POWER Cabinet","IHS",
U1012="Sharing","Partners",
U1012="Sites strategiques &amp; DataCenter","SST &amp; DC",
U1012="Exclu","Exclu",
U1012="SAT","SAT",
U1012="SPARE-ISSUE","SPARE-ISSUE",
U1012="Fiber CAmtel","TRANS_FO_CAMTEL",
U1012="Fiber AOF","Fiber AOF",
U1012="Projet OCM (HUAWEI)","TRAVAUX-HUAWEI",
U1012="Projet OCM (NOKIA)","TRAVAUX-NOKIA",
U1012="ACCESS-ISSUE","ACCESS-ISSUE",
U1012="Projet OCM (ZTE, NOKIA, autres projets)","TRAVAUX OCM",
U1012="No root CAuse","No root cause",
U1012="ODU HS","PDH",
U1012="IP &amp; VLAN","PDH",
U1012="Warehouse HUAWEI","SPARE-ISSUE",
U1012="SPARE-HS","SPARE-ISSUE",
U1012="Power Telco","BSS",U1012="no impacts","no impacts"
),"")</f>
        <v/>
      </c>
      <c r="T1012" s="41" t="str" cm="1">
        <f t="array" ref="T1012">IFERROR(_xlfn.IFS(
U1012="MPR ISSUE","TX ISSUE",
U1012="BSS Hardware Issue","RAN ISSUE",
U1012="Sites strategiques, MLL, Pylone, etc.","ENVTECH",
U1012="AKTIVCO DEFAUT GE &amp; POWER Cabinet","POWER ISSUE",
U1012="AKTIVCO Coupure ENEO &amp; Baisse de tension","POWER ISSUE",
U1012="Coupure ENEO &amp; Baisse de tension","POWER ISSUE",
U1012="Defaut GE &amp; POWER Cabinet","POWER ISSUE",
U1012="Sharing","POWER ISSUE",
U1012="Sites strategiques &amp; DataCenter","POWER ISSUE",
U1012="Exclu","Exclu",
U1012="SAT","TX ISSUE",
U1012="SPARE-ISSUE","SPARE-ISSUE",
U1012="Fiber CAmtel","TX ISSUE",
U1012="Fiber AOF","TX ISSUE",
U1012="Projet OCM (HUAWEI)","TRAVAUX-HUAWEI",
U1012="Projet OCM (NOKIA)","TRAVAUX -NOKIA",
U1012="ACCESS-ISSUE","ACCESS-ISSUE",
U1012="Projet OCM (ZTE, NOKIA, autres projets)","TRAVAUX OCM",
U1012="No root CAuse","No root cause",
U1012="ODU HS","TX ISSUE",
U1012="IP &amp; VLAN","TX ISSUE",
U1012="Warehouse HUAWEI","SPARE-ISSUE",
U1012="SPARE-HS","SPARE-ISSUE",
U1012="Power Telco","RAN ISSUE",U1012="no impacts","no impacts"
),"")</f>
        <v/>
      </c>
      <c r="U1012" s="68"/>
      <c r="V1012" s="41" t="str" cm="1">
        <f t="array" ref="V1012">IFERROR(_xlfn.IFS(
U1012="MPR ISSUE","ACTIVE",
U1012="BSS Hardware Issue","ACTIVE",
U1012="Sites strategiques, MLL, Pylone, etc.","PASSIVE",
U1012="AKTIVCO DEFAUT GE &amp; POWER Cabinet","PASSIVE",
U1012="AKTIVCO Coupure ENEO &amp; Baisse de tension","PASSIVE",
U1012="Coupure ENEO &amp; Baisse de tension","PASSIVE",
U1012="Defaut GE &amp; POWER Cabinet","PASSIVE",
U1012="Sharing","PASSIVE",
U1012="Sites strategiques &amp; DataCenter","PASSIVE",
U1012="Exclu","Exclu",
U1012="SAT","ACTIVE",
U1012="SPARE-ISSUE","SPARE-ISSUE",
U1012="Fiber CAmtel","ACTIVE",
U1012="Fiber AOF","ACTIVE",
U1012="Projet OCM (HUAWEI)","PLANNED WORKS",
U1012="Projet OCM (NOKIA)","PLANNED WORKS",
U1012="ACCESS-ISSUE","ACCESS-ISSUE",
U1012="Projet OCM (ZTE, NOKIA, autres projets)","PLANNED WORKS",
U1012="No root CAuse","No root cause",
U1012="ODU HS","ACTIVE",
U1012="IP &amp; VLAN","ACTIVE",
U1012="Warehouse HUAWEI","SPARE-ISSUE",
U1012="SPARE-HS","SPARE-ISSUE",
U1012="Power Telco","ACTIVE", U1012="no impacts","no impacts"
),"")</f>
        <v/>
      </c>
      <c r="W1012" s="113"/>
      <c r="X1012" s="113"/>
      <c r="Y1012" s="113"/>
      <c r="Z1012" s="113"/>
      <c r="AA1012" s="113"/>
      <c r="AB1012" s="17" t="s">
        <v>5465</v>
      </c>
      <c r="AC1012" s="17" t="str">
        <f>_xlfn.XLOOKUP(B1012,'INCIDENT-04-27-2026'!E:E,'INCIDENT-04-27-2026'!F:F,"")</f>
        <v/>
      </c>
      <c r="AD1012" s="9"/>
      <c r="AE1012" s="7" t="s">
        <v>5465</v>
      </c>
      <c r="AF1012" s="6" t="str">
        <f>_xlfn.XLOOKUP(B1012,'[13]Input_27-04'!$B:$B,'[13]Input_27-04'!$M:$M,"")</f>
        <v/>
      </c>
      <c r="AG1012" s="7"/>
      <c r="AH1012" s="3"/>
      <c r="AI1012" s="18" t="str">
        <f>_xlfn.XLOOKUP(B1012,'[3]Cells Huawei 27042026 10h'!$B:$B,'[3]Cells Huawei 27042026 10h'!$T:$T,"")</f>
        <v/>
      </c>
      <c r="AJ1012" s="18" t="str">
        <f>_xlfn.XLOOKUP(B1012,'[3]Cells Huawei 27042026 15h'!$B:$B,'[3]Cells Huawei 27042026 15h'!$T:$T,"")</f>
        <v/>
      </c>
      <c r="AK1012" s="18" t="str">
        <f>_xlfn.XLOOKUP(B1012,'[4]cells down 27042026 11h28'!$B:$B,'[4]cells down 27042026 11h28'!$R:$R,"")</f>
        <v/>
      </c>
      <c r="AL1012" s="18" t="str">
        <f>_xlfn.XLOOKUP(B1012,'[4]cells down 27042026 18h01'!$B:$B,'[4]cells down 27042026 18h01'!$R:$R,"")</f>
        <v/>
      </c>
      <c r="AM1012" s="18" t="str">
        <f>_xlfn.XLOOKUP(B1012,'[5]cell downs 27042026 11h'!$B:$B,'[5]cell downs 27042026 11h'!$R:$R,"")</f>
        <v/>
      </c>
      <c r="AN1012" s="18" t="str">
        <f>_xlfn.XLOOKUP(B1012,'[5]cell downs 27042026 17h40'!$B:$B,'[5]cell downs 27042026 17h40'!$R:$R,"")</f>
        <v/>
      </c>
      <c r="AO1012" s="18" t="str">
        <f>_xlfn.XLOOKUP(B1012,'[6]ALL SITES DOWN'!$D:$D,'[6]ALL SITES DOWN'!$J:$J,"")</f>
        <v/>
      </c>
      <c r="AP1012" s="18" t="str">
        <f>_xlfn.XLOOKUP(B1012,'[7]ALL SITES DOWN'!$D:$D,'[7]ALL SITES DOWN'!$J:$J,"")</f>
        <v/>
      </c>
      <c r="AQ1012" s="9" t="str">
        <f>_xlfn.XLOOKUP(B1012,[8]sheet1!$AC:$AC,[8]sheet1!$AF:$AF,"")</f>
        <v/>
      </c>
      <c r="AR1012" s="14"/>
      <c r="AS1012" s="14" t="s">
        <v>5465</v>
      </c>
      <c r="AT1012" s="14" t="str">
        <f>_xlfn.XLOOKUP(B1012,'[9]cell downs 18042026 17h'!$B:$B,'[9]cell downs 18042026 17h'!$B:$B,"")</f>
        <v/>
      </c>
      <c r="AU1012" s="14" t="str">
        <f>_xlfn.XLOOKUP(B1012,'[10]Cells Huawei 19042026 15h'!$B:$B,'[10]Cells Huawei 19042026 15h'!$B:$B,"")</f>
        <v/>
      </c>
      <c r="AV1012" s="9" t="str">
        <f>_xlfn.XLOOKUP(B1012,'[11]cells down 19042026 9H40'!$B:$B,'[11]cells down 19042026 9H40'!$B:$B,"")</f>
        <v/>
      </c>
    </row>
    <row r="1013" spans="1:48" hidden="1" x14ac:dyDescent="0.3">
      <c r="A1013" s="1" t="s">
        <v>1572</v>
      </c>
      <c r="B1013" s="1" t="s">
        <v>1573</v>
      </c>
      <c r="C1013" s="3" t="str">
        <f>_xlfn.XLOOKUP(B1013,'[1]daily break down'!$D:$D,'[1]daily break down'!$E:$E,"")</f>
        <v>Yaounde</v>
      </c>
      <c r="D1013" s="1" t="s">
        <v>11</v>
      </c>
      <c r="E1013" s="1" t="s">
        <v>302</v>
      </c>
      <c r="F1013" s="3" t="s">
        <v>37</v>
      </c>
      <c r="G1013" s="1" t="s">
        <v>38</v>
      </c>
      <c r="H1013" s="29" t="str">
        <f>_xlfn.XLOOKUP(B1013,[2]CALCULATION!$B:$B,[2]CALCULATION!$H:$H,"")</f>
        <v>ZTE</v>
      </c>
      <c r="I1013" s="26">
        <v>0.29262012995351455</v>
      </c>
      <c r="J1013" s="26">
        <v>0</v>
      </c>
      <c r="K1013" s="26">
        <v>0.62635011542862673</v>
      </c>
      <c r="L1013" s="26">
        <v>0</v>
      </c>
      <c r="M1013" s="26">
        <v>0</v>
      </c>
      <c r="N1013" s="26">
        <v>0</v>
      </c>
      <c r="O1013" s="26">
        <v>0</v>
      </c>
      <c r="P1013" s="114" t="s">
        <v>6364</v>
      </c>
      <c r="Q1013" s="42" t="s">
        <v>5538</v>
      </c>
      <c r="R1013" s="42"/>
      <c r="S1013" s="41" t="str" cm="1">
        <f t="array" ref="S1013">IFERROR(_xlfn.IFS(
U1013="MPR ISSUE","PDH",
U1013="BSS Hardware Issue","BSS",
U1013="Sites strategiques, MLL, Pylone, etc.","ENVTECH",
U1013="AKTIVCO DEFAUT GE &amp; POWER Cabinet","AKTIVCO",
U1013="AKTIVCO Coupure ENEO &amp; Baisse de tension","AKTIVCO GRID ONLY",
U1013="Coupure ENEO &amp; Baisse de tension","IHS GRID ONLY",
U1013="Defaut GE &amp; POWER Cabinet","IHS",
U1013="Sharing","Partners",
U1013="Sites strategiques &amp; DataCenter","SST &amp; DC",
U1013="Exclu","Exclu",
U1013="SAT","SAT",
U1013="SPARE-ISSUE","SPARE-ISSUE",
U1013="Fiber CAmtel","TRANS_FO_CAMTEL",
U1013="Fiber AOF","Fiber AOF",
U1013="Projet OCM (HUAWEI)","TRAVAUX-HUAWEI",
U1013="Projet OCM (NOKIA)","TRAVAUX-NOKIA",
U1013="ACCESS-ISSUE","ACCESS-ISSUE",
U1013="Projet OCM (ZTE, NOKIA, autres projets)","TRAVAUX OCM",
U1013="No root CAuse","No root cause",
U1013="ODU HS","PDH",
U1013="IP &amp; VLAN","PDH",
U1013="Warehouse HUAWEI","SPARE-ISSUE",
U1013="SPARE-HS","SPARE-ISSUE",
U1013="Power Telco","BSS",U1013="no impacts","no impacts"
),"")</f>
        <v>No root cause</v>
      </c>
      <c r="T1013" s="41" t="str" cm="1">
        <f t="array" ref="T1013">IFERROR(_xlfn.IFS(
U1013="MPR ISSUE","TX ISSUE",
U1013="BSS Hardware Issue","RAN ISSUE",
U1013="Sites strategiques, MLL, Pylone, etc.","ENVTECH",
U1013="AKTIVCO DEFAUT GE &amp; POWER Cabinet","POWER ISSUE",
U1013="AKTIVCO Coupure ENEO &amp; Baisse de tension","POWER ISSUE",
U1013="Coupure ENEO &amp; Baisse de tension","POWER ISSUE",
U1013="Defaut GE &amp; POWER Cabinet","POWER ISSUE",
U1013="Sharing","POWER ISSUE",
U1013="Sites strategiques &amp; DataCenter","POWER ISSUE",
U1013="Exclu","Exclu",
U1013="SAT","TX ISSUE",
U1013="SPARE-ISSUE","SPARE-ISSUE",
U1013="Fiber CAmtel","TX ISSUE",
U1013="Fiber AOF","TX ISSUE",
U1013="Projet OCM (HUAWEI)","TRAVAUX-HUAWEI",
U1013="Projet OCM (NOKIA)","TRAVAUX -NOKIA",
U1013="ACCESS-ISSUE","ACCESS-ISSUE",
U1013="Projet OCM (ZTE, NOKIA, autres projets)","TRAVAUX OCM",
U1013="No root CAuse","No root cause",
U1013="ODU HS","TX ISSUE",
U1013="IP &amp; VLAN","TX ISSUE",
U1013="Warehouse HUAWEI","SPARE-ISSUE",
U1013="SPARE-HS","SPARE-ISSUE",
U1013="Power Telco","RAN ISSUE",U1013="no impacts","no impacts"
),"")</f>
        <v>No root cause</v>
      </c>
      <c r="U1013" s="68" t="s">
        <v>5691</v>
      </c>
      <c r="V1013" s="41" t="str" cm="1">
        <f t="array" ref="V1013">IFERROR(_xlfn.IFS(
U1013="MPR ISSUE","ACTIVE",
U1013="BSS Hardware Issue","ACTIVE",
U1013="Sites strategiques, MLL, Pylone, etc.","PASSIVE",
U1013="AKTIVCO DEFAUT GE &amp; POWER Cabinet","PASSIVE",
U1013="AKTIVCO Coupure ENEO &amp; Baisse de tension","PASSIVE",
U1013="Coupure ENEO &amp; Baisse de tension","PASSIVE",
U1013="Defaut GE &amp; POWER Cabinet","PASSIVE",
U1013="Sharing","PASSIVE",
U1013="Sites strategiques &amp; DataCenter","PASSIVE",
U1013="Exclu","Exclu",
U1013="SAT","ACTIVE",
U1013="SPARE-ISSUE","SPARE-ISSUE",
U1013="Fiber CAmtel","ACTIVE",
U1013="Fiber AOF","ACTIVE",
U1013="Projet OCM (HUAWEI)","PLANNED WORKS",
U1013="Projet OCM (NOKIA)","PLANNED WORKS",
U1013="ACCESS-ISSUE","ACCESS-ISSUE",
U1013="Projet OCM (ZTE, NOKIA, autres projets)","PLANNED WORKS",
U1013="No root CAuse","No root cause",
U1013="ODU HS","ACTIVE",
U1013="IP &amp; VLAN","ACTIVE",
U1013="Warehouse HUAWEI","SPARE-ISSUE",
U1013="SPARE-HS","SPARE-ISSUE",
U1013="Power Telco","ACTIVE", U1013="no impacts","no impacts"
),"")</f>
        <v>No root cause</v>
      </c>
      <c r="W1013" s="113"/>
      <c r="X1013" s="113"/>
      <c r="Y1013" s="113"/>
      <c r="Z1013" s="113"/>
      <c r="AA1013" s="113"/>
      <c r="AB1013" s="17" t="s">
        <v>5465</v>
      </c>
      <c r="AC1013" s="17" t="str">
        <f>_xlfn.XLOOKUP(B1013,'INCIDENT-04-27-2026'!E:E,'INCIDENT-04-27-2026'!F:F,"")</f>
        <v/>
      </c>
      <c r="AD1013" s="9"/>
      <c r="AE1013" s="7" t="s">
        <v>5465</v>
      </c>
      <c r="AF1013" s="6" t="str">
        <f>_xlfn.XLOOKUP(B1013,'[13]Input_27-04'!$B:$B,'[13]Input_27-04'!$M:$M,"")</f>
        <v/>
      </c>
      <c r="AG1013" s="7"/>
      <c r="AH1013" s="3"/>
      <c r="AI1013" s="18" t="str">
        <f>_xlfn.XLOOKUP(B1013,'[3]Cells Huawei 27042026 10h'!$B:$B,'[3]Cells Huawei 27042026 10h'!$T:$T,"")</f>
        <v/>
      </c>
      <c r="AJ1013" s="18" t="str">
        <f>_xlfn.XLOOKUP(B1013,'[3]Cells Huawei 27042026 15h'!$B:$B,'[3]Cells Huawei 27042026 15h'!$T:$T,"")</f>
        <v/>
      </c>
      <c r="AK1013" s="18" t="str">
        <f>_xlfn.XLOOKUP(B1013,'[4]cells down 27042026 11h28'!$B:$B,'[4]cells down 27042026 11h28'!$R:$R,"")</f>
        <v/>
      </c>
      <c r="AL1013" s="18" t="str">
        <f>_xlfn.XLOOKUP(B1013,'[4]cells down 27042026 18h01'!$B:$B,'[4]cells down 27042026 18h01'!$R:$R,"")</f>
        <v/>
      </c>
      <c r="AM1013" s="18" t="str">
        <f>_xlfn.XLOOKUP(B1013,'[5]cell downs 27042026 11h'!$B:$B,'[5]cell downs 27042026 11h'!$R:$R,"")</f>
        <v/>
      </c>
      <c r="AN1013" s="18" t="str">
        <f>_xlfn.XLOOKUP(B1013,'[5]cell downs 27042026 17h40'!$B:$B,'[5]cell downs 27042026 17h40'!$R:$R,"")</f>
        <v/>
      </c>
      <c r="AO1013" s="18" t="str">
        <f>_xlfn.XLOOKUP(B1013,'[6]ALL SITES DOWN'!$D:$D,'[6]ALL SITES DOWN'!$J:$J,"")</f>
        <v/>
      </c>
      <c r="AP1013" s="18" t="str">
        <f>_xlfn.XLOOKUP(B1013,'[7]ALL SITES DOWN'!$D:$D,'[7]ALL SITES DOWN'!$J:$J,"")</f>
        <v/>
      </c>
      <c r="AQ1013" s="9" t="str">
        <f>_xlfn.XLOOKUP(B1013,[8]sheet1!$AC:$AC,[8]sheet1!$AF:$AF,"")</f>
        <v/>
      </c>
      <c r="AR1013" s="14"/>
      <c r="AS1013" s="14" t="s">
        <v>5465</v>
      </c>
      <c r="AT1013" s="14" t="str">
        <f>_xlfn.XLOOKUP(B1013,'[9]cell downs 18042026 17h'!$B:$B,'[9]cell downs 18042026 17h'!$B:$B,"")</f>
        <v/>
      </c>
      <c r="AU1013" s="14" t="str">
        <f>_xlfn.XLOOKUP(B1013,'[10]Cells Huawei 19042026 15h'!$B:$B,'[10]Cells Huawei 19042026 15h'!$B:$B,"")</f>
        <v/>
      </c>
      <c r="AV1013" s="9" t="str">
        <f>_xlfn.XLOOKUP(B1013,'[11]cells down 19042026 9H40'!$B:$B,'[11]cells down 19042026 9H40'!$B:$B,"")</f>
        <v/>
      </c>
    </row>
    <row r="1014" spans="1:48" hidden="1" x14ac:dyDescent="0.3">
      <c r="A1014" s="1" t="s">
        <v>4736</v>
      </c>
      <c r="B1014" s="8" t="s">
        <v>4737</v>
      </c>
      <c r="C1014" s="3" t="str">
        <f>_xlfn.XLOOKUP(B1014,'[1]daily break down'!$D:$D,'[1]daily break down'!$E:$E,"")</f>
        <v>Douala</v>
      </c>
      <c r="D1014" s="1" t="s">
        <v>11</v>
      </c>
      <c r="E1014" s="1" t="s">
        <v>12</v>
      </c>
      <c r="F1014" s="3" t="s">
        <v>31</v>
      </c>
      <c r="G1014" s="1" t="s">
        <v>32</v>
      </c>
      <c r="H1014" s="29" t="str">
        <f>_xlfn.XLOOKUP(B1014,[2]CALCULATION!$B:$B,[2]CALCULATION!$H:$H,"")</f>
        <v>ZTE</v>
      </c>
      <c r="I1014" s="26">
        <v>0</v>
      </c>
      <c r="J1014" s="26">
        <v>13.796556688439729</v>
      </c>
      <c r="K1014" s="26">
        <v>0.60833668632805471</v>
      </c>
      <c r="L1014" s="26">
        <v>0</v>
      </c>
      <c r="M1014" s="26">
        <v>0</v>
      </c>
      <c r="N1014" s="26">
        <v>0</v>
      </c>
      <c r="O1014" s="26">
        <v>0</v>
      </c>
      <c r="P1014" s="114" t="s">
        <v>6364</v>
      </c>
      <c r="Q1014" s="42" t="s">
        <v>5538</v>
      </c>
      <c r="R1014" s="42"/>
      <c r="S1014" s="41" t="str" cm="1">
        <f t="array" ref="S1014">IFERROR(_xlfn.IFS(
U1014="MPR ISSUE","PDH",
U1014="BSS Hardware Issue","BSS",
U1014="Sites strategiques, MLL, Pylone, etc.","ENVTECH",
U1014="AKTIVCO DEFAUT GE &amp; POWER Cabinet","AKTIVCO",
U1014="AKTIVCO Coupure ENEO &amp; Baisse de tension","AKTIVCO GRID ONLY",
U1014="Coupure ENEO &amp; Baisse de tension","IHS GRID ONLY",
U1014="Defaut GE &amp; POWER Cabinet","IHS",
U1014="Sharing","Partners",
U1014="Sites strategiques &amp; DataCenter","SST &amp; DC",
U1014="Exclu","Exclu",
U1014="SAT","SAT",
U1014="SPARE-ISSUE","SPARE-ISSUE",
U1014="Fiber CAmtel","TRANS_FO_CAMTEL",
U1014="Fiber AOF","Fiber AOF",
U1014="Projet OCM (HUAWEI)","TRAVAUX-HUAWEI",
U1014="Projet OCM (NOKIA)","TRAVAUX-NOKIA",
U1014="ACCESS-ISSUE","ACCESS-ISSUE",
U1014="Projet OCM (ZTE, NOKIA, autres projets)","TRAVAUX OCM",
U1014="No root CAuse","No root cause",
U1014="ODU HS","PDH",
U1014="IP &amp; VLAN","PDH",
U1014="Warehouse HUAWEI","SPARE-ISSUE",
U1014="SPARE-HS","SPARE-ISSUE",
U1014="Power Telco","BSS",U1014="no impacts","no impacts"
),"")</f>
        <v>No root cause</v>
      </c>
      <c r="T1014" s="41" t="str" cm="1">
        <f t="array" ref="T1014">IFERROR(_xlfn.IFS(
U1014="MPR ISSUE","TX ISSUE",
U1014="BSS Hardware Issue","RAN ISSUE",
U1014="Sites strategiques, MLL, Pylone, etc.","ENVTECH",
U1014="AKTIVCO DEFAUT GE &amp; POWER Cabinet","POWER ISSUE",
U1014="AKTIVCO Coupure ENEO &amp; Baisse de tension","POWER ISSUE",
U1014="Coupure ENEO &amp; Baisse de tension","POWER ISSUE",
U1014="Defaut GE &amp; POWER Cabinet","POWER ISSUE",
U1014="Sharing","POWER ISSUE",
U1014="Sites strategiques &amp; DataCenter","POWER ISSUE",
U1014="Exclu","Exclu",
U1014="SAT","TX ISSUE",
U1014="SPARE-ISSUE","SPARE-ISSUE",
U1014="Fiber CAmtel","TX ISSUE",
U1014="Fiber AOF","TX ISSUE",
U1014="Projet OCM (HUAWEI)","TRAVAUX-HUAWEI",
U1014="Projet OCM (NOKIA)","TRAVAUX -NOKIA",
U1014="ACCESS-ISSUE","ACCESS-ISSUE",
U1014="Projet OCM (ZTE, NOKIA, autres projets)","TRAVAUX OCM",
U1014="No root CAuse","No root cause",
U1014="ODU HS","TX ISSUE",
U1014="IP &amp; VLAN","TX ISSUE",
U1014="Warehouse HUAWEI","SPARE-ISSUE",
U1014="SPARE-HS","SPARE-ISSUE",
U1014="Power Telco","RAN ISSUE",U1014="no impacts","no impacts"
),"")</f>
        <v>No root cause</v>
      </c>
      <c r="U1014" s="68" t="s">
        <v>5691</v>
      </c>
      <c r="V1014" s="41" t="str" cm="1">
        <f t="array" ref="V1014">IFERROR(_xlfn.IFS(
U1014="MPR ISSUE","ACTIVE",
U1014="BSS Hardware Issue","ACTIVE",
U1014="Sites strategiques, MLL, Pylone, etc.","PASSIVE",
U1014="AKTIVCO DEFAUT GE &amp; POWER Cabinet","PASSIVE",
U1014="AKTIVCO Coupure ENEO &amp; Baisse de tension","PASSIVE",
U1014="Coupure ENEO &amp; Baisse de tension","PASSIVE",
U1014="Defaut GE &amp; POWER Cabinet","PASSIVE",
U1014="Sharing","PASSIVE",
U1014="Sites strategiques &amp; DataCenter","PASSIVE",
U1014="Exclu","Exclu",
U1014="SAT","ACTIVE",
U1014="SPARE-ISSUE","SPARE-ISSUE",
U1014="Fiber CAmtel","ACTIVE",
U1014="Fiber AOF","ACTIVE",
U1014="Projet OCM (HUAWEI)","PLANNED WORKS",
U1014="Projet OCM (NOKIA)","PLANNED WORKS",
U1014="ACCESS-ISSUE","ACCESS-ISSUE",
U1014="Projet OCM (ZTE, NOKIA, autres projets)","PLANNED WORKS",
U1014="No root CAuse","No root cause",
U1014="ODU HS","ACTIVE",
U1014="IP &amp; VLAN","ACTIVE",
U1014="Warehouse HUAWEI","SPARE-ISSUE",
U1014="SPARE-HS","SPARE-ISSUE",
U1014="Power Telco","ACTIVE", U1014="no impacts","no impacts"
),"")</f>
        <v>No root cause</v>
      </c>
      <c r="W1014" s="113"/>
      <c r="X1014" s="113"/>
      <c r="Y1014" s="113"/>
      <c r="Z1014" s="113"/>
      <c r="AA1014" s="113"/>
      <c r="AB1014" s="17" t="s">
        <v>5465</v>
      </c>
      <c r="AC1014" s="17" t="str">
        <f>_xlfn.XLOOKUP(B1014,'INCIDENT-04-27-2026'!E:E,'INCIDENT-04-27-2026'!F:F,"")</f>
        <v/>
      </c>
      <c r="AD1014" s="9"/>
      <c r="AE1014" s="7" t="s">
        <v>5465</v>
      </c>
      <c r="AF1014" s="6" t="str">
        <f>_xlfn.XLOOKUP(B1014,'[13]Input_27-04'!$B:$B,'[13]Input_27-04'!$M:$M,"")</f>
        <v/>
      </c>
      <c r="AG1014" s="7"/>
      <c r="AH1014" s="3"/>
      <c r="AI1014" s="18" t="str">
        <f>_xlfn.XLOOKUP(B1014,'[3]Cells Huawei 27042026 10h'!$B:$B,'[3]Cells Huawei 27042026 10h'!$T:$T,"")</f>
        <v/>
      </c>
      <c r="AJ1014" s="18" t="str">
        <f>_xlfn.XLOOKUP(B1014,'[3]Cells Huawei 27042026 15h'!$B:$B,'[3]Cells Huawei 27042026 15h'!$T:$T,"")</f>
        <v/>
      </c>
      <c r="AK1014" s="18" t="str">
        <f>_xlfn.XLOOKUP(B1014,'[4]cells down 27042026 11h28'!$B:$B,'[4]cells down 27042026 11h28'!$R:$R,"")</f>
        <v/>
      </c>
      <c r="AL1014" s="18" t="str">
        <f>_xlfn.XLOOKUP(B1014,'[4]cells down 27042026 18h01'!$B:$B,'[4]cells down 27042026 18h01'!$R:$R,"")</f>
        <v/>
      </c>
      <c r="AM1014" s="18" t="str">
        <f>_xlfn.XLOOKUP(B1014,'[5]cell downs 27042026 11h'!$B:$B,'[5]cell downs 27042026 11h'!$R:$R,"")</f>
        <v/>
      </c>
      <c r="AN1014" s="18" t="str">
        <f>_xlfn.XLOOKUP(B1014,'[5]cell downs 27042026 17h40'!$B:$B,'[5]cell downs 27042026 17h40'!$R:$R,"")</f>
        <v/>
      </c>
      <c r="AO1014" s="18" t="str">
        <f>_xlfn.XLOOKUP(B1014,'[6]ALL SITES DOWN'!$D:$D,'[6]ALL SITES DOWN'!$J:$J,"")</f>
        <v/>
      </c>
      <c r="AP1014" s="18" t="str">
        <f>_xlfn.XLOOKUP(B1014,'[7]ALL SITES DOWN'!$D:$D,'[7]ALL SITES DOWN'!$J:$J,"")</f>
        <v/>
      </c>
      <c r="AQ1014" s="9" t="str">
        <f>_xlfn.XLOOKUP(B1014,[8]sheet1!$AC:$AC,[8]sheet1!$AF:$AF,"")</f>
        <v/>
      </c>
      <c r="AR1014" s="14"/>
      <c r="AS1014" s="14" t="s">
        <v>5465</v>
      </c>
      <c r="AT1014" s="14" t="str">
        <f>_xlfn.XLOOKUP(B1014,'[9]cell downs 18042026 17h'!$B:$B,'[9]cell downs 18042026 17h'!$B:$B,"")</f>
        <v/>
      </c>
      <c r="AU1014" s="14" t="str">
        <f>_xlfn.XLOOKUP(B1014,'[10]Cells Huawei 19042026 15h'!$B:$B,'[10]Cells Huawei 19042026 15h'!$B:$B,"")</f>
        <v/>
      </c>
      <c r="AV1014" s="9" t="str">
        <f>_xlfn.XLOOKUP(B1014,'[11]cells down 19042026 9H40'!$B:$B,'[11]cells down 19042026 9H40'!$B:$B,"")</f>
        <v/>
      </c>
    </row>
    <row r="1015" spans="1:48" hidden="1" x14ac:dyDescent="0.3">
      <c r="A1015" s="1" t="s">
        <v>2644</v>
      </c>
      <c r="B1015" s="8" t="s">
        <v>2645</v>
      </c>
      <c r="C1015" s="3" t="str">
        <f>_xlfn.XLOOKUP(B1015,'[1]daily break down'!$D:$D,'[1]daily break down'!$E:$E,"")</f>
        <v>LITTORAL</v>
      </c>
      <c r="D1015" s="1" t="s">
        <v>11</v>
      </c>
      <c r="E1015" s="1" t="s">
        <v>96</v>
      </c>
      <c r="F1015" s="3" t="s">
        <v>31</v>
      </c>
      <c r="G1015" s="1" t="s">
        <v>2644</v>
      </c>
      <c r="H1015" s="28" t="str">
        <f>_xlfn.XLOOKUP(B1015,[2]CALCULATION!$B:$B,[2]CALCULATION!$H:$H,"")</f>
        <v>NOKIA</v>
      </c>
      <c r="I1015" s="26">
        <v>1.2061150062922157</v>
      </c>
      <c r="J1015" s="26">
        <v>1.1573895723290899</v>
      </c>
      <c r="K1015" s="26">
        <v>0.57351516335649422</v>
      </c>
      <c r="L1015" s="26">
        <v>0.26852493914671277</v>
      </c>
      <c r="M1015" s="26">
        <v>0</v>
      </c>
      <c r="N1015" s="26">
        <v>0</v>
      </c>
      <c r="O1015" s="26">
        <v>0</v>
      </c>
      <c r="P1015" s="114" t="s">
        <v>6364</v>
      </c>
      <c r="Q1015" s="42" t="s">
        <v>5538</v>
      </c>
      <c r="R1015" s="42"/>
      <c r="S1015" s="41" t="str" cm="1">
        <f t="array" ref="S1015">IFERROR(_xlfn.IFS(
U1015="MPR ISSUE","PDH",
U1015="BSS Hardware Issue","BSS",
U1015="Sites strategiques, MLL, Pylone, etc.","ENVTECH",
U1015="AKTIVCO DEFAUT GE &amp; POWER Cabinet","AKTIVCO",
U1015="AKTIVCO Coupure ENEO &amp; Baisse de tension","AKTIVCO GRID ONLY",
U1015="Coupure ENEO &amp; Baisse de tension","IHS GRID ONLY",
U1015="Defaut GE &amp; POWER Cabinet","IHS",
U1015="Sharing","Partners",
U1015="Sites strategiques &amp; DataCenter","SST &amp; DC",
U1015="Exclu","Exclu",
U1015="SAT","SAT",
U1015="SPARE-ISSUE","SPARE-ISSUE",
U1015="Fiber CAmtel","TRANS_FO_CAMTEL",
U1015="Fiber AOF","Fiber AOF",
U1015="Projet OCM (HUAWEI)","TRAVAUX-HUAWEI",
U1015="Projet OCM (NOKIA)","TRAVAUX-NOKIA",
U1015="ACCESS-ISSUE","ACCESS-ISSUE",
U1015="Projet OCM (ZTE, NOKIA, autres projets)","TRAVAUX OCM",
U1015="No root CAuse","No root cause",
U1015="ODU HS","PDH",
U1015="IP &amp; VLAN","PDH",
U1015="Warehouse HUAWEI","SPARE-ISSUE",
U1015="SPARE-HS","SPARE-ISSUE",
U1015="Power Telco","BSS",U1015="no impacts","no impacts"
),"")</f>
        <v>BSS</v>
      </c>
      <c r="T1015" s="41" t="str" cm="1">
        <f t="array" ref="T1015">IFERROR(_xlfn.IFS(
U1015="MPR ISSUE","TX ISSUE",
U1015="BSS Hardware Issue","RAN ISSUE",
U1015="Sites strategiques, MLL, Pylone, etc.","ENVTECH",
U1015="AKTIVCO DEFAUT GE &amp; POWER Cabinet","POWER ISSUE",
U1015="AKTIVCO Coupure ENEO &amp; Baisse de tension","POWER ISSUE",
U1015="Coupure ENEO &amp; Baisse de tension","POWER ISSUE",
U1015="Defaut GE &amp; POWER Cabinet","POWER ISSUE",
U1015="Sharing","POWER ISSUE",
U1015="Sites strategiques &amp; DataCenter","POWER ISSUE",
U1015="Exclu","Exclu",
U1015="SAT","TX ISSUE",
U1015="SPARE-ISSUE","SPARE-ISSUE",
U1015="Fiber CAmtel","TX ISSUE",
U1015="Fiber AOF","TX ISSUE",
U1015="Projet OCM (HUAWEI)","TRAVAUX-HUAWEI",
U1015="Projet OCM (NOKIA)","TRAVAUX -NOKIA",
U1015="ACCESS-ISSUE","ACCESS-ISSUE",
U1015="Projet OCM (ZTE, NOKIA, autres projets)","TRAVAUX OCM",
U1015="No root CAuse","No root cause",
U1015="ODU HS","TX ISSUE",
U1015="IP &amp; VLAN","TX ISSUE",
U1015="Warehouse HUAWEI","SPARE-ISSUE",
U1015="SPARE-HS","SPARE-ISSUE",
U1015="Power Telco","RAN ISSUE",U1015="no impacts","no impacts"
),"")</f>
        <v>RAN ISSUE</v>
      </c>
      <c r="U1015" s="68" t="s">
        <v>5319</v>
      </c>
      <c r="V1015" s="41" t="str" cm="1">
        <f t="array" ref="V1015">IFERROR(_xlfn.IFS(
U1015="MPR ISSUE","ACTIVE",
U1015="BSS Hardware Issue","ACTIVE",
U1015="Sites strategiques, MLL, Pylone, etc.","PASSIVE",
U1015="AKTIVCO DEFAUT GE &amp; POWER Cabinet","PASSIVE",
U1015="AKTIVCO Coupure ENEO &amp; Baisse de tension","PASSIVE",
U1015="Coupure ENEO &amp; Baisse de tension","PASSIVE",
U1015="Defaut GE &amp; POWER Cabinet","PASSIVE",
U1015="Sharing","PASSIVE",
U1015="Sites strategiques &amp; DataCenter","PASSIVE",
U1015="Exclu","Exclu",
U1015="SAT","ACTIVE",
U1015="SPARE-ISSUE","SPARE-ISSUE",
U1015="Fiber CAmtel","ACTIVE",
U1015="Fiber AOF","ACTIVE",
U1015="Projet OCM (HUAWEI)","PLANNED WORKS",
U1015="Projet OCM (NOKIA)","PLANNED WORKS",
U1015="ACCESS-ISSUE","ACCESS-ISSUE",
U1015="Projet OCM (ZTE, NOKIA, autres projets)","PLANNED WORKS",
U1015="No root CAuse","No root cause",
U1015="ODU HS","ACTIVE",
U1015="IP &amp; VLAN","ACTIVE",
U1015="Warehouse HUAWEI","SPARE-ISSUE",
U1015="SPARE-HS","SPARE-ISSUE",
U1015="Power Telco","ACTIVE", U1015="no impacts","no impacts"
),"")</f>
        <v>ACTIVE</v>
      </c>
      <c r="W1015" s="113"/>
      <c r="X1015" s="113"/>
      <c r="Y1015" s="113"/>
      <c r="Z1015" s="113"/>
      <c r="AA1015" s="113"/>
      <c r="AB1015" s="17" t="s">
        <v>6286</v>
      </c>
      <c r="AC1015" s="17" t="str">
        <f>_xlfn.XLOOKUP(B1015,'INCIDENT-04-27-2026'!E:E,'INCIDENT-04-27-2026'!F:F,"")</f>
        <v/>
      </c>
      <c r="AD1015" s="9"/>
      <c r="AE1015" s="7" t="s">
        <v>5465</v>
      </c>
      <c r="AF1015" s="6" t="str">
        <f>_xlfn.XLOOKUP(B1015,'[13]Input_27-04'!$B:$B,'[13]Input_27-04'!$M:$M,"")</f>
        <v/>
      </c>
      <c r="AG1015" s="7"/>
      <c r="AH1015" s="3"/>
      <c r="AI1015" s="18" t="str">
        <f>_xlfn.XLOOKUP(B1015,'[3]Cells Huawei 27042026 10h'!$B:$B,'[3]Cells Huawei 27042026 10h'!$T:$T,"")</f>
        <v/>
      </c>
      <c r="AJ1015" s="18" t="str">
        <f>_xlfn.XLOOKUP(B1015,'[3]Cells Huawei 27042026 15h'!$B:$B,'[3]Cells Huawei 27042026 15h'!$T:$T,"")</f>
        <v/>
      </c>
      <c r="AK1015" s="18" t="str">
        <f>_xlfn.XLOOKUP(B1015,'[4]cells down 27042026 11h28'!$B:$B,'[4]cells down 27042026 11h28'!$R:$R,"")</f>
        <v/>
      </c>
      <c r="AL1015" s="18" t="str">
        <f>_xlfn.XLOOKUP(B1015,'[4]cells down 27042026 18h01'!$B:$B,'[4]cells down 27042026 18h01'!$R:$R,"")</f>
        <v/>
      </c>
      <c r="AM1015" s="18" t="str">
        <f>_xlfn.XLOOKUP(B1015,'[5]cell downs 27042026 11h'!$B:$B,'[5]cell downs 27042026 11h'!$R:$R,"")</f>
        <v>(04/27/2026 cell nokia):-27/04/2026 : Need BO RAN analysis</v>
      </c>
      <c r="AN1015" s="18" t="str">
        <f>_xlfn.XLOOKUP(B1015,'[5]cell downs 27042026 17h40'!$B:$B,'[5]cell downs 27042026 17h40'!$R:$R,"")</f>
        <v>(04/27/2026 cell nokia):-27/04/2026 : Need BO RAN analysis || Check and clean jumper, port 2 of FRGU</v>
      </c>
      <c r="AO1015" s="18" t="str">
        <f>_xlfn.XLOOKUP(B1015,'[6]ALL SITES DOWN'!$D:$D,'[6]ALL SITES DOWN'!$J:$J,"")</f>
        <v/>
      </c>
      <c r="AP1015" s="18" t="str">
        <f>_xlfn.XLOOKUP(B1015,'[7]ALL SITES DOWN'!$D:$D,'[7]ALL SITES DOWN'!$J:$J,"")</f>
        <v/>
      </c>
      <c r="AQ1015" s="9" t="str">
        <f>_xlfn.XLOOKUP(B1015,[8]sheet1!$AC:$AC,[8]sheet1!$AF:$AF,"")</f>
        <v/>
      </c>
      <c r="AR1015" s="14"/>
      <c r="AS1015" s="14" t="s">
        <v>5465</v>
      </c>
      <c r="AT1015" s="14" t="str">
        <f>_xlfn.XLOOKUP(B1015,'[9]cell downs 18042026 17h'!$B:$B,'[9]cell downs 18042026 17h'!$B:$B,"")</f>
        <v/>
      </c>
      <c r="AU1015" s="14" t="str">
        <f>_xlfn.XLOOKUP(B1015,'[10]Cells Huawei 19042026 15h'!$B:$B,'[10]Cells Huawei 19042026 15h'!$B:$B,"")</f>
        <v/>
      </c>
      <c r="AV1015" s="9" t="str">
        <f>_xlfn.XLOOKUP(B1015,'[11]cells down 19042026 9H40'!$B:$B,'[11]cells down 19042026 9H40'!$B:$B,"")</f>
        <v/>
      </c>
    </row>
    <row r="1016" spans="1:48" hidden="1" x14ac:dyDescent="0.3">
      <c r="A1016" s="1" t="s">
        <v>104</v>
      </c>
      <c r="B1016" s="8" t="s">
        <v>105</v>
      </c>
      <c r="C1016" s="3" t="str">
        <f>_xlfn.XLOOKUP(B1016,'[1]daily break down'!$D:$D,'[1]daily break down'!$E:$E,"")</f>
        <v>SUD-OUEST</v>
      </c>
      <c r="D1016" s="1" t="s">
        <v>11</v>
      </c>
      <c r="E1016" s="1" t="s">
        <v>12</v>
      </c>
      <c r="F1016" s="3" t="s">
        <v>13</v>
      </c>
      <c r="G1016" s="1" t="s">
        <v>106</v>
      </c>
      <c r="H1016" s="27" t="str">
        <f>_xlfn.XLOOKUP(B1016,[2]CALCULATION!$B:$B,[2]CALCULATION!$H:$H,"")</f>
        <v>Huawei</v>
      </c>
      <c r="I1016" s="26">
        <v>0</v>
      </c>
      <c r="J1016" s="26">
        <v>0</v>
      </c>
      <c r="K1016" s="26">
        <v>0.5404742133303656</v>
      </c>
      <c r="L1016" s="26">
        <v>0</v>
      </c>
      <c r="M1016" s="26">
        <v>0</v>
      </c>
      <c r="N1016" s="26">
        <v>0</v>
      </c>
      <c r="O1016" s="26">
        <v>0</v>
      </c>
      <c r="P1016" s="114" t="s">
        <v>6364</v>
      </c>
      <c r="Q1016" s="42" t="s">
        <v>5538</v>
      </c>
      <c r="R1016" s="42"/>
      <c r="S1016" s="41" t="str" cm="1">
        <f t="array" ref="S1016">IFERROR(_xlfn.IFS(
U1016="MPR ISSUE","PDH",
U1016="BSS Hardware Issue","BSS",
U1016="Sites strategiques, MLL, Pylone, etc.","ENVTECH",
U1016="AKTIVCO DEFAUT GE &amp; POWER Cabinet","AKTIVCO",
U1016="AKTIVCO Coupure ENEO &amp; Baisse de tension","AKTIVCO GRID ONLY",
U1016="Coupure ENEO &amp; Baisse de tension","IHS GRID ONLY",
U1016="Defaut GE &amp; POWER Cabinet","IHS",
U1016="Sharing","Partners",
U1016="Sites strategiques &amp; DataCenter","SST &amp; DC",
U1016="Exclu","Exclu",
U1016="SAT","SAT",
U1016="SPARE-ISSUE","SPARE-ISSUE",
U1016="Fiber CAmtel","TRANS_FO_CAMTEL",
U1016="Fiber AOF","Fiber AOF",
U1016="Projet OCM (HUAWEI)","TRAVAUX-HUAWEI",
U1016="Projet OCM (NOKIA)","TRAVAUX-NOKIA",
U1016="ACCESS-ISSUE","ACCESS-ISSUE",
U1016="Projet OCM (ZTE, NOKIA, autres projets)","TRAVAUX OCM",
U1016="No root CAuse","No root cause",
U1016="ODU HS","PDH",
U1016="IP &amp; VLAN","PDH",
U1016="Warehouse HUAWEI","SPARE-ISSUE",
U1016="SPARE-HS","SPARE-ISSUE",
U1016="Power Telco","BSS",U1016="no impacts","no impacts"
),"")</f>
        <v>No root cause</v>
      </c>
      <c r="T1016" s="41" t="str" cm="1">
        <f t="array" ref="T1016">IFERROR(_xlfn.IFS(
U1016="MPR ISSUE","TX ISSUE",
U1016="BSS Hardware Issue","RAN ISSUE",
U1016="Sites strategiques, MLL, Pylone, etc.","ENVTECH",
U1016="AKTIVCO DEFAUT GE &amp; POWER Cabinet","POWER ISSUE",
U1016="AKTIVCO Coupure ENEO &amp; Baisse de tension","POWER ISSUE",
U1016="Coupure ENEO &amp; Baisse de tension","POWER ISSUE",
U1016="Defaut GE &amp; POWER Cabinet","POWER ISSUE",
U1016="Sharing","POWER ISSUE",
U1016="Sites strategiques &amp; DataCenter","POWER ISSUE",
U1016="Exclu","Exclu",
U1016="SAT","TX ISSUE",
U1016="SPARE-ISSUE","SPARE-ISSUE",
U1016="Fiber CAmtel","TX ISSUE",
U1016="Fiber AOF","TX ISSUE",
U1016="Projet OCM (HUAWEI)","TRAVAUX-HUAWEI",
U1016="Projet OCM (NOKIA)","TRAVAUX -NOKIA",
U1016="ACCESS-ISSUE","ACCESS-ISSUE",
U1016="Projet OCM (ZTE, NOKIA, autres projets)","TRAVAUX OCM",
U1016="No root CAuse","No root cause",
U1016="ODU HS","TX ISSUE",
U1016="IP &amp; VLAN","TX ISSUE",
U1016="Warehouse HUAWEI","SPARE-ISSUE",
U1016="SPARE-HS","SPARE-ISSUE",
U1016="Power Telco","RAN ISSUE",U1016="no impacts","no impacts"
),"")</f>
        <v>No root cause</v>
      </c>
      <c r="U1016" s="68" t="s">
        <v>5691</v>
      </c>
      <c r="V1016" s="41" t="str" cm="1">
        <f t="array" ref="V1016">IFERROR(_xlfn.IFS(
U1016="MPR ISSUE","ACTIVE",
U1016="BSS Hardware Issue","ACTIVE",
U1016="Sites strategiques, MLL, Pylone, etc.","PASSIVE",
U1016="AKTIVCO DEFAUT GE &amp; POWER Cabinet","PASSIVE",
U1016="AKTIVCO Coupure ENEO &amp; Baisse de tension","PASSIVE",
U1016="Coupure ENEO &amp; Baisse de tension","PASSIVE",
U1016="Defaut GE &amp; POWER Cabinet","PASSIVE",
U1016="Sharing","PASSIVE",
U1016="Sites strategiques &amp; DataCenter","PASSIVE",
U1016="Exclu","Exclu",
U1016="SAT","ACTIVE",
U1016="SPARE-ISSUE","SPARE-ISSUE",
U1016="Fiber CAmtel","ACTIVE",
U1016="Fiber AOF","ACTIVE",
U1016="Projet OCM (HUAWEI)","PLANNED WORKS",
U1016="Projet OCM (NOKIA)","PLANNED WORKS",
U1016="ACCESS-ISSUE","ACCESS-ISSUE",
U1016="Projet OCM (ZTE, NOKIA, autres projets)","PLANNED WORKS",
U1016="No root CAuse","No root cause",
U1016="ODU HS","ACTIVE",
U1016="IP &amp; VLAN","ACTIVE",
U1016="Warehouse HUAWEI","SPARE-ISSUE",
U1016="SPARE-HS","SPARE-ISSUE",
U1016="Power Telco","ACTIVE", U1016="no impacts","no impacts"
),"")</f>
        <v>No root cause</v>
      </c>
      <c r="W1016" s="113"/>
      <c r="X1016" s="113"/>
      <c r="Y1016" s="113"/>
      <c r="Z1016" s="113"/>
      <c r="AA1016" s="113"/>
      <c r="AB1016" s="17" t="s">
        <v>5465</v>
      </c>
      <c r="AC1016" s="17" t="str">
        <f>_xlfn.XLOOKUP(B1016,'INCIDENT-04-27-2026'!E:E,'INCIDENT-04-27-2026'!F:F,"")</f>
        <v/>
      </c>
      <c r="AD1016" s="9"/>
      <c r="AE1016" s="7" t="s">
        <v>5465</v>
      </c>
      <c r="AF1016" s="6" t="str">
        <f>_xlfn.XLOOKUP(B1016,'[13]Input_27-04'!$B:$B,'[13]Input_27-04'!$M:$M,"")</f>
        <v/>
      </c>
      <c r="AG1016" s="7"/>
      <c r="AH1016" s="3"/>
      <c r="AI1016" s="18" t="str">
        <f>_xlfn.XLOOKUP(B1016,'[3]Cells Huawei 27042026 10h'!$B:$B,'[3]Cells Huawei 27042026 10h'!$T:$T,"")</f>
        <v/>
      </c>
      <c r="AJ1016" s="18" t="str">
        <f>_xlfn.XLOOKUP(B1016,'[3]Cells Huawei 27042026 15h'!$B:$B,'[3]Cells Huawei 27042026 15h'!$T:$T,"")</f>
        <v/>
      </c>
      <c r="AK1016" s="18" t="str">
        <f>_xlfn.XLOOKUP(B1016,'[4]cells down 27042026 11h28'!$B:$B,'[4]cells down 27042026 11h28'!$R:$R,"")</f>
        <v/>
      </c>
      <c r="AL1016" s="18" t="str">
        <f>_xlfn.XLOOKUP(B1016,'[4]cells down 27042026 18h01'!$B:$B,'[4]cells down 27042026 18h01'!$R:$R,"")</f>
        <v/>
      </c>
      <c r="AM1016" s="18" t="str">
        <f>_xlfn.XLOOKUP(B1016,'[5]cell downs 27042026 11h'!$B:$B,'[5]cell downs 27042026 11h'!$R:$R,"")</f>
        <v/>
      </c>
      <c r="AN1016" s="18" t="str">
        <f>_xlfn.XLOOKUP(B1016,'[5]cell downs 27042026 17h40'!$B:$B,'[5]cell downs 27042026 17h40'!$R:$R,"")</f>
        <v/>
      </c>
      <c r="AO1016" s="18" t="str">
        <f>_xlfn.XLOOKUP(B1016,'[6]ALL SITES DOWN'!$D:$D,'[6]ALL SITES DOWN'!$J:$J,"")</f>
        <v/>
      </c>
      <c r="AP1016" s="18" t="str">
        <f>_xlfn.XLOOKUP(B1016,'[7]ALL SITES DOWN'!$D:$D,'[7]ALL SITES DOWN'!$J:$J,"")</f>
        <v/>
      </c>
      <c r="AQ1016" s="9" t="str">
        <f>_xlfn.XLOOKUP(B1016,[8]sheet1!$AC:$AC,[8]sheet1!$AF:$AF,"")</f>
        <v/>
      </c>
      <c r="AR1016" s="14"/>
      <c r="AS1016" s="14" t="s">
        <v>5465</v>
      </c>
      <c r="AT1016" s="14" t="str">
        <f>_xlfn.XLOOKUP(B1016,'[9]cell downs 18042026 17h'!$B:$B,'[9]cell downs 18042026 17h'!$B:$B,"")</f>
        <v/>
      </c>
      <c r="AU1016" s="14" t="str">
        <f>_xlfn.XLOOKUP(B1016,'[10]Cells Huawei 19042026 15h'!$B:$B,'[10]Cells Huawei 19042026 15h'!$B:$B,"")</f>
        <v/>
      </c>
      <c r="AV1016" s="9" t="str">
        <f>_xlfn.XLOOKUP(B1016,'[11]cells down 19042026 9H40'!$B:$B,'[11]cells down 19042026 9H40'!$B:$B,"")</f>
        <v/>
      </c>
    </row>
    <row r="1017" spans="1:48" hidden="1" x14ac:dyDescent="0.3">
      <c r="A1017" s="3" t="s">
        <v>1239</v>
      </c>
      <c r="B1017" s="23" t="s">
        <v>1240</v>
      </c>
      <c r="C1017" s="3" t="str">
        <f>_xlfn.XLOOKUP(B1017,'[1]daily break down'!$D:$D,'[1]daily break down'!$E:$E,"")</f>
        <v>CENTRE</v>
      </c>
      <c r="D1017" s="3" t="s">
        <v>11</v>
      </c>
      <c r="E1017" s="3" t="s">
        <v>66</v>
      </c>
      <c r="F1017" s="3" t="s">
        <v>226</v>
      </c>
      <c r="G1017" s="3" t="s">
        <v>1241</v>
      </c>
      <c r="H1017" s="28" t="str">
        <f>_xlfn.XLOOKUP(B1017,[2]CALCULATION!$B:$B,[2]CALCULATION!$H:$H,"")</f>
        <v>NOKIA</v>
      </c>
      <c r="I1017" s="26">
        <v>0</v>
      </c>
      <c r="J1017" s="26">
        <v>0</v>
      </c>
      <c r="K1017" s="26">
        <v>0.4963412131812856</v>
      </c>
      <c r="L1017" s="26">
        <v>3.6131323198266507E-2</v>
      </c>
      <c r="M1017" s="26">
        <v>0</v>
      </c>
      <c r="N1017" s="26">
        <v>0</v>
      </c>
      <c r="O1017" s="26">
        <v>0</v>
      </c>
      <c r="P1017" s="114" t="s">
        <v>6364</v>
      </c>
      <c r="Q1017" s="42" t="s">
        <v>5538</v>
      </c>
      <c r="R1017" s="42"/>
      <c r="S1017" s="41" t="str" cm="1">
        <f t="array" ref="S1017">IFERROR(_xlfn.IFS(
U1017="MPR ISSUE","PDH",
U1017="BSS Hardware Issue","BSS",
U1017="Sites strategiques, MLL, Pylone, etc.","ENVTECH",
U1017="AKTIVCO DEFAUT GE &amp; POWER Cabinet","AKTIVCO",
U1017="AKTIVCO Coupure ENEO &amp; Baisse de tension","AKTIVCO GRID ONLY",
U1017="Coupure ENEO &amp; Baisse de tension","IHS GRID ONLY",
U1017="Defaut GE &amp; POWER Cabinet","IHS",
U1017="Sharing","Partners",
U1017="Sites strategiques &amp; DataCenter","SST &amp; DC",
U1017="Exclu","Exclu",
U1017="SAT","SAT",
U1017="SPARE-ISSUE","SPARE-ISSUE",
U1017="Fiber CAmtel","TRANS_FO_CAMTEL",
U1017="Fiber AOF","Fiber AOF",
U1017="Projet OCM (HUAWEI)","TRAVAUX-HUAWEI",
U1017="Projet OCM (NOKIA)","TRAVAUX-NOKIA",
U1017="ACCESS-ISSUE","ACCESS-ISSUE",
U1017="Projet OCM (ZTE, NOKIA, autres projets)","TRAVAUX OCM",
U1017="No root CAuse","No root cause",
U1017="ODU HS","PDH",
U1017="IP &amp; VLAN","PDH",
U1017="Warehouse HUAWEI","SPARE-ISSUE",
U1017="SPARE-HS","SPARE-ISSUE",
U1017="Power Telco","BSS",U1017="no impacts","no impacts"
),"")</f>
        <v>No root cause</v>
      </c>
      <c r="T1017" s="41" t="str" cm="1">
        <f t="array" ref="T1017">IFERROR(_xlfn.IFS(
U1017="MPR ISSUE","TX ISSUE",
U1017="BSS Hardware Issue","RAN ISSUE",
U1017="Sites strategiques, MLL, Pylone, etc.","ENVTECH",
U1017="AKTIVCO DEFAUT GE &amp; POWER Cabinet","POWER ISSUE",
U1017="AKTIVCO Coupure ENEO &amp; Baisse de tension","POWER ISSUE",
U1017="Coupure ENEO &amp; Baisse de tension","POWER ISSUE",
U1017="Defaut GE &amp; POWER Cabinet","POWER ISSUE",
U1017="Sharing","POWER ISSUE",
U1017="Sites strategiques &amp; DataCenter","POWER ISSUE",
U1017="Exclu","Exclu",
U1017="SAT","TX ISSUE",
U1017="SPARE-ISSUE","SPARE-ISSUE",
U1017="Fiber CAmtel","TX ISSUE",
U1017="Fiber AOF","TX ISSUE",
U1017="Projet OCM (HUAWEI)","TRAVAUX-HUAWEI",
U1017="Projet OCM (NOKIA)","TRAVAUX -NOKIA",
U1017="ACCESS-ISSUE","ACCESS-ISSUE",
U1017="Projet OCM (ZTE, NOKIA, autres projets)","TRAVAUX OCM",
U1017="No root CAuse","No root cause",
U1017="ODU HS","TX ISSUE",
U1017="IP &amp; VLAN","TX ISSUE",
U1017="Warehouse HUAWEI","SPARE-ISSUE",
U1017="SPARE-HS","SPARE-ISSUE",
U1017="Power Telco","RAN ISSUE",U1017="no impacts","no impacts"
),"")</f>
        <v>No root cause</v>
      </c>
      <c r="U1017" s="68" t="s">
        <v>5691</v>
      </c>
      <c r="V1017" s="41" t="str" cm="1">
        <f t="array" ref="V1017">IFERROR(_xlfn.IFS(
U1017="MPR ISSUE","ACTIVE",
U1017="BSS Hardware Issue","ACTIVE",
U1017="Sites strategiques, MLL, Pylone, etc.","PASSIVE",
U1017="AKTIVCO DEFAUT GE &amp; POWER Cabinet","PASSIVE",
U1017="AKTIVCO Coupure ENEO &amp; Baisse de tension","PASSIVE",
U1017="Coupure ENEO &amp; Baisse de tension","PASSIVE",
U1017="Defaut GE &amp; POWER Cabinet","PASSIVE",
U1017="Sharing","PASSIVE",
U1017="Sites strategiques &amp; DataCenter","PASSIVE",
U1017="Exclu","Exclu",
U1017="SAT","ACTIVE",
U1017="SPARE-ISSUE","SPARE-ISSUE",
U1017="Fiber CAmtel","ACTIVE",
U1017="Fiber AOF","ACTIVE",
U1017="Projet OCM (HUAWEI)","PLANNED WORKS",
U1017="Projet OCM (NOKIA)","PLANNED WORKS",
U1017="ACCESS-ISSUE","ACCESS-ISSUE",
U1017="Projet OCM (ZTE, NOKIA, autres projets)","PLANNED WORKS",
U1017="No root CAuse","No root cause",
U1017="ODU HS","ACTIVE",
U1017="IP &amp; VLAN","ACTIVE",
U1017="Warehouse HUAWEI","SPARE-ISSUE",
U1017="SPARE-HS","SPARE-ISSUE",
U1017="Power Telco","ACTIVE", U1017="no impacts","no impacts"
),"")</f>
        <v>No root cause</v>
      </c>
      <c r="W1017" s="113"/>
      <c r="X1017" s="113"/>
      <c r="Y1017" s="113"/>
      <c r="Z1017" s="113"/>
      <c r="AA1017" s="113"/>
      <c r="AB1017" s="17" t="s">
        <v>5465</v>
      </c>
      <c r="AC1017" s="17" t="str">
        <f>_xlfn.XLOOKUP(B1017,'INCIDENT-04-27-2026'!E:E,'INCIDENT-04-27-2026'!F:F,"")</f>
        <v/>
      </c>
      <c r="AD1017" s="9"/>
      <c r="AE1017" s="7" t="s">
        <v>5465</v>
      </c>
      <c r="AF1017" s="6" t="str">
        <f>_xlfn.XLOOKUP(B1017,'[13]Input_27-04'!$B:$B,'[13]Input_27-04'!$M:$M,"")</f>
        <v/>
      </c>
      <c r="AG1017" s="7"/>
      <c r="AH1017" s="3"/>
      <c r="AI1017" s="18" t="str">
        <f>_xlfn.XLOOKUP(B1017,'[3]Cells Huawei 27042026 10h'!$B:$B,'[3]Cells Huawei 27042026 10h'!$T:$T,"")</f>
        <v/>
      </c>
      <c r="AJ1017" s="18" t="str">
        <f>_xlfn.XLOOKUP(B1017,'[3]Cells Huawei 27042026 15h'!$B:$B,'[3]Cells Huawei 27042026 15h'!$T:$T,"")</f>
        <v/>
      </c>
      <c r="AK1017" s="18" t="str">
        <f>_xlfn.XLOOKUP(B1017,'[4]cells down 27042026 11h28'!$B:$B,'[4]cells down 27042026 11h28'!$R:$R,"")</f>
        <v/>
      </c>
      <c r="AL1017" s="18" t="str">
        <f>_xlfn.XLOOKUP(B1017,'[4]cells down 27042026 18h01'!$B:$B,'[4]cells down 27042026 18h01'!$R:$R,"")</f>
        <v/>
      </c>
      <c r="AM1017" s="18" t="str">
        <f>_xlfn.XLOOKUP(B1017,'[5]cell downs 27042026 11h'!$B:$B,'[5]cell downs 27042026 11h'!$R:$R,"")</f>
        <v/>
      </c>
      <c r="AN1017" s="18" t="str">
        <f>_xlfn.XLOOKUP(B1017,'[5]cell downs 27042026 17h40'!$B:$B,'[5]cell downs 27042026 17h40'!$R:$R,"")</f>
        <v/>
      </c>
      <c r="AO1017" s="18" t="str">
        <f>_xlfn.XLOOKUP(B1017,'[6]ALL SITES DOWN'!$D:$D,'[6]ALL SITES DOWN'!$J:$J,"")</f>
        <v/>
      </c>
      <c r="AP1017" s="18" t="str">
        <f>_xlfn.XLOOKUP(B1017,'[7]ALL SITES DOWN'!$D:$D,'[7]ALL SITES DOWN'!$J:$J,"")</f>
        <v/>
      </c>
      <c r="AQ1017" s="9" t="str">
        <f>_xlfn.XLOOKUP(B1017,[8]sheet1!$AC:$AC,[8]sheet1!$AF:$AF,"")</f>
        <v/>
      </c>
      <c r="AR1017" s="14"/>
      <c r="AS1017" s="14" t="s">
        <v>5465</v>
      </c>
      <c r="AT1017" s="14" t="str">
        <f>_xlfn.XLOOKUP(B1017,'[9]cell downs 18042026 17h'!$B:$B,'[9]cell downs 18042026 17h'!$B:$B,"")</f>
        <v/>
      </c>
      <c r="AU1017" s="14" t="str">
        <f>_xlfn.XLOOKUP(B1017,'[10]Cells Huawei 19042026 15h'!$B:$B,'[10]Cells Huawei 19042026 15h'!$B:$B,"")</f>
        <v/>
      </c>
      <c r="AV1017" s="9" t="str">
        <f>_xlfn.XLOOKUP(B1017,'[11]cells down 19042026 9H40'!$B:$B,'[11]cells down 19042026 9H40'!$B:$B,"")</f>
        <v/>
      </c>
    </row>
    <row r="1018" spans="1:48" hidden="1" x14ac:dyDescent="0.3">
      <c r="A1018" s="1" t="s">
        <v>1779</v>
      </c>
      <c r="B1018" s="8" t="s">
        <v>1780</v>
      </c>
      <c r="C1018" s="3" t="str">
        <f>_xlfn.XLOOKUP(B1018,'[1]daily break down'!$D:$D,'[1]daily break down'!$E:$E,"")</f>
        <v>Garoua</v>
      </c>
      <c r="D1018" s="1" t="s">
        <v>11</v>
      </c>
      <c r="E1018" s="1" t="s">
        <v>12</v>
      </c>
      <c r="F1018" s="3" t="s">
        <v>23</v>
      </c>
      <c r="G1018" s="1" t="s">
        <v>24</v>
      </c>
      <c r="H1018" s="27" t="str">
        <f>_xlfn.XLOOKUP(B1018,[2]CALCULATION!$B:$B,[2]CALCULATION!$H:$H,"")</f>
        <v>Huawei</v>
      </c>
      <c r="I1018" s="26">
        <v>0</v>
      </c>
      <c r="J1018" s="26">
        <v>0</v>
      </c>
      <c r="K1018" s="26">
        <v>0.48520330562475572</v>
      </c>
      <c r="L1018" s="26">
        <v>2.1496798246740463</v>
      </c>
      <c r="M1018" s="26">
        <v>0</v>
      </c>
      <c r="N1018" s="26">
        <v>0</v>
      </c>
      <c r="O1018" s="26">
        <v>0</v>
      </c>
      <c r="P1018" s="114" t="s">
        <v>6364</v>
      </c>
      <c r="Q1018" s="42" t="s">
        <v>5538</v>
      </c>
      <c r="R1018" s="42"/>
      <c r="S1018" s="41" t="str" cm="1">
        <f t="array" ref="S1018">IFERROR(_xlfn.IFS(
U1018="MPR ISSUE","PDH",
U1018="BSS Hardware Issue","BSS",
U1018="Sites strategiques, MLL, Pylone, etc.","ENVTECH",
U1018="AKTIVCO DEFAUT GE &amp; POWER Cabinet","AKTIVCO",
U1018="AKTIVCO Coupure ENEO &amp; Baisse de tension","AKTIVCO GRID ONLY",
U1018="Coupure ENEO &amp; Baisse de tension","IHS GRID ONLY",
U1018="Defaut GE &amp; POWER Cabinet","IHS",
U1018="Sharing","Partners",
U1018="Sites strategiques &amp; DataCenter","SST &amp; DC",
U1018="Exclu","Exclu",
U1018="SAT","SAT",
U1018="SPARE-ISSUE","SPARE-ISSUE",
U1018="Fiber CAmtel","TRANS_FO_CAMTEL",
U1018="Fiber AOF","Fiber AOF",
U1018="Projet OCM (HUAWEI)","TRAVAUX-HUAWEI",
U1018="Projet OCM (NOKIA)","TRAVAUX-NOKIA",
U1018="ACCESS-ISSUE","ACCESS-ISSUE",
U1018="Projet OCM (ZTE, NOKIA, autres projets)","TRAVAUX OCM",
U1018="No root CAuse","No root cause",
U1018="ODU HS","PDH",
U1018="IP &amp; VLAN","PDH",
U1018="Warehouse HUAWEI","SPARE-ISSUE",
U1018="SPARE-HS","SPARE-ISSUE",
U1018="Power Telco","BSS",U1018="no impacts","no impacts"
),"")</f>
        <v>No root cause</v>
      </c>
      <c r="T1018" s="41" t="str" cm="1">
        <f t="array" ref="T1018">IFERROR(_xlfn.IFS(
U1018="MPR ISSUE","TX ISSUE",
U1018="BSS Hardware Issue","RAN ISSUE",
U1018="Sites strategiques, MLL, Pylone, etc.","ENVTECH",
U1018="AKTIVCO DEFAUT GE &amp; POWER Cabinet","POWER ISSUE",
U1018="AKTIVCO Coupure ENEO &amp; Baisse de tension","POWER ISSUE",
U1018="Coupure ENEO &amp; Baisse de tension","POWER ISSUE",
U1018="Defaut GE &amp; POWER Cabinet","POWER ISSUE",
U1018="Sharing","POWER ISSUE",
U1018="Sites strategiques &amp; DataCenter","POWER ISSUE",
U1018="Exclu","Exclu",
U1018="SAT","TX ISSUE",
U1018="SPARE-ISSUE","SPARE-ISSUE",
U1018="Fiber CAmtel","TX ISSUE",
U1018="Fiber AOF","TX ISSUE",
U1018="Projet OCM (HUAWEI)","TRAVAUX-HUAWEI",
U1018="Projet OCM (NOKIA)","TRAVAUX -NOKIA",
U1018="ACCESS-ISSUE","ACCESS-ISSUE",
U1018="Projet OCM (ZTE, NOKIA, autres projets)","TRAVAUX OCM",
U1018="No root CAuse","No root cause",
U1018="ODU HS","TX ISSUE",
U1018="IP &amp; VLAN","TX ISSUE",
U1018="Warehouse HUAWEI","SPARE-ISSUE",
U1018="SPARE-HS","SPARE-ISSUE",
U1018="Power Telco","RAN ISSUE",U1018="no impacts","no impacts"
),"")</f>
        <v>No root cause</v>
      </c>
      <c r="U1018" s="68" t="s">
        <v>5691</v>
      </c>
      <c r="V1018" s="41" t="str" cm="1">
        <f t="array" ref="V1018">IFERROR(_xlfn.IFS(
U1018="MPR ISSUE","ACTIVE",
U1018="BSS Hardware Issue","ACTIVE",
U1018="Sites strategiques, MLL, Pylone, etc.","PASSIVE",
U1018="AKTIVCO DEFAUT GE &amp; POWER Cabinet","PASSIVE",
U1018="AKTIVCO Coupure ENEO &amp; Baisse de tension","PASSIVE",
U1018="Coupure ENEO &amp; Baisse de tension","PASSIVE",
U1018="Defaut GE &amp; POWER Cabinet","PASSIVE",
U1018="Sharing","PASSIVE",
U1018="Sites strategiques &amp; DataCenter","PASSIVE",
U1018="Exclu","Exclu",
U1018="SAT","ACTIVE",
U1018="SPARE-ISSUE","SPARE-ISSUE",
U1018="Fiber CAmtel","ACTIVE",
U1018="Fiber AOF","ACTIVE",
U1018="Projet OCM (HUAWEI)","PLANNED WORKS",
U1018="Projet OCM (NOKIA)","PLANNED WORKS",
U1018="ACCESS-ISSUE","ACCESS-ISSUE",
U1018="Projet OCM (ZTE, NOKIA, autres projets)","PLANNED WORKS",
U1018="No root CAuse","No root cause",
U1018="ODU HS","ACTIVE",
U1018="IP &amp; VLAN","ACTIVE",
U1018="Warehouse HUAWEI","SPARE-ISSUE",
U1018="SPARE-HS","SPARE-ISSUE",
U1018="Power Telco","ACTIVE", U1018="no impacts","no impacts"
),"")</f>
        <v>No root cause</v>
      </c>
      <c r="W1018" s="113"/>
      <c r="X1018" s="113"/>
      <c r="Y1018" s="113"/>
      <c r="Z1018" s="113"/>
      <c r="AA1018" s="113"/>
      <c r="AB1018" s="17" t="s">
        <v>5465</v>
      </c>
      <c r="AC1018" s="17" t="str">
        <f>_xlfn.XLOOKUP(B1018,'INCIDENT-04-27-2026'!E:E,'INCIDENT-04-27-2026'!F:F,"")</f>
        <v/>
      </c>
      <c r="AD1018" s="9"/>
      <c r="AE1018" s="7" t="s">
        <v>5465</v>
      </c>
      <c r="AF1018" s="6" t="str">
        <f>_xlfn.XLOOKUP(B1018,'[13]Input_27-04'!$B:$B,'[13]Input_27-04'!$M:$M,"")</f>
        <v/>
      </c>
      <c r="AG1018" s="7"/>
      <c r="AH1018" s="3"/>
      <c r="AI1018" s="18" t="str">
        <f>_xlfn.XLOOKUP(B1018,'[3]Cells Huawei 27042026 10h'!$B:$B,'[3]Cells Huawei 27042026 10h'!$T:$T,"")</f>
        <v/>
      </c>
      <c r="AJ1018" s="18" t="str">
        <f>_xlfn.XLOOKUP(B1018,'[3]Cells Huawei 27042026 15h'!$B:$B,'[3]Cells Huawei 27042026 15h'!$T:$T,"")</f>
        <v/>
      </c>
      <c r="AK1018" s="18" t="str">
        <f>_xlfn.XLOOKUP(B1018,'[4]cells down 27042026 11h28'!$B:$B,'[4]cells down 27042026 11h28'!$R:$R,"")</f>
        <v/>
      </c>
      <c r="AL1018" s="18" t="str">
        <f>_xlfn.XLOOKUP(B1018,'[4]cells down 27042026 18h01'!$B:$B,'[4]cells down 27042026 18h01'!$R:$R,"")</f>
        <v/>
      </c>
      <c r="AM1018" s="18" t="str">
        <f>_xlfn.XLOOKUP(B1018,'[5]cell downs 27042026 11h'!$B:$B,'[5]cell downs 27042026 11h'!$R:$R,"")</f>
        <v/>
      </c>
      <c r="AN1018" s="18" t="str">
        <f>_xlfn.XLOOKUP(B1018,'[5]cell downs 27042026 17h40'!$B:$B,'[5]cell downs 27042026 17h40'!$R:$R,"")</f>
        <v/>
      </c>
      <c r="AO1018" s="18" t="str">
        <f>_xlfn.XLOOKUP(B1018,'[6]ALL SITES DOWN'!$D:$D,'[6]ALL SITES DOWN'!$J:$J,"")</f>
        <v/>
      </c>
      <c r="AP1018" s="18" t="str">
        <f>_xlfn.XLOOKUP(B1018,'[7]ALL SITES DOWN'!$D:$D,'[7]ALL SITES DOWN'!$J:$J,"")</f>
        <v/>
      </c>
      <c r="AQ1018" s="9" t="str">
        <f>_xlfn.XLOOKUP(B1018,[8]sheet1!$AC:$AC,[8]sheet1!$AF:$AF,"")</f>
        <v/>
      </c>
      <c r="AR1018" s="14"/>
      <c r="AS1018" s="14" t="s">
        <v>5465</v>
      </c>
      <c r="AT1018" s="14" t="str">
        <f>_xlfn.XLOOKUP(B1018,'[9]cell downs 18042026 17h'!$B:$B,'[9]cell downs 18042026 17h'!$B:$B,"")</f>
        <v/>
      </c>
      <c r="AU1018" s="14" t="str">
        <f>_xlfn.XLOOKUP(B1018,'[10]Cells Huawei 19042026 15h'!$B:$B,'[10]Cells Huawei 19042026 15h'!$B:$B,"")</f>
        <v/>
      </c>
      <c r="AV1018" s="9" t="str">
        <f>_xlfn.XLOOKUP(B1018,'[11]cells down 19042026 9H40'!$B:$B,'[11]cells down 19042026 9H40'!$B:$B,"")</f>
        <v/>
      </c>
    </row>
    <row r="1019" spans="1:48" hidden="1" x14ac:dyDescent="0.3">
      <c r="A1019" s="1" t="s">
        <v>2848</v>
      </c>
      <c r="B1019" s="8" t="s">
        <v>2849</v>
      </c>
      <c r="C1019" s="3" t="str">
        <f>_xlfn.XLOOKUP(B1019,'[1]daily break down'!$D:$D,'[1]daily break down'!$E:$E,"")</f>
        <v>Bafoussam</v>
      </c>
      <c r="D1019" s="1" t="s">
        <v>11</v>
      </c>
      <c r="E1019" s="1" t="s">
        <v>757</v>
      </c>
      <c r="F1019" s="3" t="s">
        <v>102</v>
      </c>
      <c r="G1019" s="1" t="s">
        <v>299</v>
      </c>
      <c r="H1019" s="27" t="str">
        <f>_xlfn.XLOOKUP(B1019,[2]CALCULATION!$B:$B,[2]CALCULATION!$H:$H,"")</f>
        <v>Huawei</v>
      </c>
      <c r="I1019" s="26">
        <v>14.772955886003887</v>
      </c>
      <c r="J1019" s="26">
        <v>0</v>
      </c>
      <c r="K1019" s="26">
        <v>0.48422237631729886</v>
      </c>
      <c r="L1019" s="26">
        <v>0</v>
      </c>
      <c r="M1019" s="26">
        <v>0</v>
      </c>
      <c r="N1019" s="26">
        <v>0</v>
      </c>
      <c r="O1019" s="26">
        <v>0</v>
      </c>
      <c r="P1019" s="114" t="s">
        <v>6364</v>
      </c>
      <c r="Q1019" s="42" t="s">
        <v>5538</v>
      </c>
      <c r="R1019" s="42"/>
      <c r="S1019" s="41" t="str" cm="1">
        <f t="array" ref="S1019">IFERROR(_xlfn.IFS(
U1019="MPR ISSUE","PDH",
U1019="BSS Hardware Issue","BSS",
U1019="Sites strategiques, MLL, Pylone, etc.","ENVTECH",
U1019="AKTIVCO DEFAUT GE &amp; POWER Cabinet","AKTIVCO",
U1019="AKTIVCO Coupure ENEO &amp; Baisse de tension","AKTIVCO GRID ONLY",
U1019="Coupure ENEO &amp; Baisse de tension","IHS GRID ONLY",
U1019="Defaut GE &amp; POWER Cabinet","IHS",
U1019="Sharing","Partners",
U1019="Sites strategiques &amp; DataCenter","SST &amp; DC",
U1019="Exclu","Exclu",
U1019="SAT","SAT",
U1019="SPARE-ISSUE","SPARE-ISSUE",
U1019="Fiber CAmtel","TRANS_FO_CAMTEL",
U1019="Fiber AOF","Fiber AOF",
U1019="Projet OCM (HUAWEI)","TRAVAUX-HUAWEI",
U1019="Projet OCM (NOKIA)","TRAVAUX-NOKIA",
U1019="ACCESS-ISSUE","ACCESS-ISSUE",
U1019="Projet OCM (ZTE, NOKIA, autres projets)","TRAVAUX OCM",
U1019="No root CAuse","No root cause",
U1019="ODU HS","PDH",
U1019="IP &amp; VLAN","PDH",
U1019="Warehouse HUAWEI","SPARE-ISSUE",
U1019="SPARE-HS","SPARE-ISSUE",
U1019="Power Telco","BSS",U1019="no impacts","no impacts"
),"")</f>
        <v>No root cause</v>
      </c>
      <c r="T1019" s="41" t="str" cm="1">
        <f t="array" ref="T1019">IFERROR(_xlfn.IFS(
U1019="MPR ISSUE","TX ISSUE",
U1019="BSS Hardware Issue","RAN ISSUE",
U1019="Sites strategiques, MLL, Pylone, etc.","ENVTECH",
U1019="AKTIVCO DEFAUT GE &amp; POWER Cabinet","POWER ISSUE",
U1019="AKTIVCO Coupure ENEO &amp; Baisse de tension","POWER ISSUE",
U1019="Coupure ENEO &amp; Baisse de tension","POWER ISSUE",
U1019="Defaut GE &amp; POWER Cabinet","POWER ISSUE",
U1019="Sharing","POWER ISSUE",
U1019="Sites strategiques &amp; DataCenter","POWER ISSUE",
U1019="Exclu","Exclu",
U1019="SAT","TX ISSUE",
U1019="SPARE-ISSUE","SPARE-ISSUE",
U1019="Fiber CAmtel","TX ISSUE",
U1019="Fiber AOF","TX ISSUE",
U1019="Projet OCM (HUAWEI)","TRAVAUX-HUAWEI",
U1019="Projet OCM (NOKIA)","TRAVAUX -NOKIA",
U1019="ACCESS-ISSUE","ACCESS-ISSUE",
U1019="Projet OCM (ZTE, NOKIA, autres projets)","TRAVAUX OCM",
U1019="No root CAuse","No root cause",
U1019="ODU HS","TX ISSUE",
U1019="IP &amp; VLAN","TX ISSUE",
U1019="Warehouse HUAWEI","SPARE-ISSUE",
U1019="SPARE-HS","SPARE-ISSUE",
U1019="Power Telco","RAN ISSUE",U1019="no impacts","no impacts"
),"")</f>
        <v>No root cause</v>
      </c>
      <c r="U1019" s="68" t="s">
        <v>5691</v>
      </c>
      <c r="V1019" s="41" t="str" cm="1">
        <f t="array" ref="V1019">IFERROR(_xlfn.IFS(
U1019="MPR ISSUE","ACTIVE",
U1019="BSS Hardware Issue","ACTIVE",
U1019="Sites strategiques, MLL, Pylone, etc.","PASSIVE",
U1019="AKTIVCO DEFAUT GE &amp; POWER Cabinet","PASSIVE",
U1019="AKTIVCO Coupure ENEO &amp; Baisse de tension","PASSIVE",
U1019="Coupure ENEO &amp; Baisse de tension","PASSIVE",
U1019="Defaut GE &amp; POWER Cabinet","PASSIVE",
U1019="Sharing","PASSIVE",
U1019="Sites strategiques &amp; DataCenter","PASSIVE",
U1019="Exclu","Exclu",
U1019="SAT","ACTIVE",
U1019="SPARE-ISSUE","SPARE-ISSUE",
U1019="Fiber CAmtel","ACTIVE",
U1019="Fiber AOF","ACTIVE",
U1019="Projet OCM (HUAWEI)","PLANNED WORKS",
U1019="Projet OCM (NOKIA)","PLANNED WORKS",
U1019="ACCESS-ISSUE","ACCESS-ISSUE",
U1019="Projet OCM (ZTE, NOKIA, autres projets)","PLANNED WORKS",
U1019="No root CAuse","No root cause",
U1019="ODU HS","ACTIVE",
U1019="IP &amp; VLAN","ACTIVE",
U1019="Warehouse HUAWEI","SPARE-ISSUE",
U1019="SPARE-HS","SPARE-ISSUE",
U1019="Power Telco","ACTIVE", U1019="no impacts","no impacts"
),"")</f>
        <v>No root cause</v>
      </c>
      <c r="W1019" s="113"/>
      <c r="X1019" s="113"/>
      <c r="Y1019" s="113"/>
      <c r="Z1019" s="113"/>
      <c r="AA1019" s="113"/>
      <c r="AB1019" s="17" t="s">
        <v>5465</v>
      </c>
      <c r="AC1019" s="17" t="str">
        <f>_xlfn.XLOOKUP(B1019,'INCIDENT-04-27-2026'!E:E,'INCIDENT-04-27-2026'!F:F,"")</f>
        <v/>
      </c>
      <c r="AD1019" s="9"/>
      <c r="AE1019" s="7" t="s">
        <v>5465</v>
      </c>
      <c r="AF1019" s="6" t="str">
        <f>_xlfn.XLOOKUP(B1019,'[13]Input_27-04'!$B:$B,'[13]Input_27-04'!$M:$M,"")</f>
        <v/>
      </c>
      <c r="AG1019" s="7"/>
      <c r="AH1019" s="3"/>
      <c r="AI1019" s="18" t="str">
        <f>_xlfn.XLOOKUP(B1019,'[3]Cells Huawei 27042026 10h'!$B:$B,'[3]Cells Huawei 27042026 10h'!$T:$T,"")</f>
        <v/>
      </c>
      <c r="AJ1019" s="18" t="str">
        <f>_xlfn.XLOOKUP(B1019,'[3]Cells Huawei 27042026 15h'!$B:$B,'[3]Cells Huawei 27042026 15h'!$T:$T,"")</f>
        <v/>
      </c>
      <c r="AK1019" s="18" t="str">
        <f>_xlfn.XLOOKUP(B1019,'[4]cells down 27042026 11h28'!$B:$B,'[4]cells down 27042026 11h28'!$R:$R,"")</f>
        <v/>
      </c>
      <c r="AL1019" s="18" t="str">
        <f>_xlfn.XLOOKUP(B1019,'[4]cells down 27042026 18h01'!$B:$B,'[4]cells down 27042026 18h01'!$R:$R,"")</f>
        <v/>
      </c>
      <c r="AM1019" s="18" t="str">
        <f>_xlfn.XLOOKUP(B1019,'[5]cell downs 27042026 11h'!$B:$B,'[5]cell downs 27042026 11h'!$R:$R,"")</f>
        <v/>
      </c>
      <c r="AN1019" s="18" t="str">
        <f>_xlfn.XLOOKUP(B1019,'[5]cell downs 27042026 17h40'!$B:$B,'[5]cell downs 27042026 17h40'!$R:$R,"")</f>
        <v/>
      </c>
      <c r="AO1019" s="18" t="str">
        <f>_xlfn.XLOOKUP(B1019,'[6]ALL SITES DOWN'!$D:$D,'[6]ALL SITES DOWN'!$J:$J,"")</f>
        <v/>
      </c>
      <c r="AP1019" s="18" t="str">
        <f>_xlfn.XLOOKUP(B1019,'[7]ALL SITES DOWN'!$D:$D,'[7]ALL SITES DOWN'!$J:$J,"")</f>
        <v/>
      </c>
      <c r="AQ1019" s="9" t="str">
        <f>_xlfn.XLOOKUP(B1019,[8]sheet1!$AC:$AC,[8]sheet1!$AF:$AF,"")</f>
        <v/>
      </c>
      <c r="AR1019" s="14"/>
      <c r="AS1019" s="14" t="s">
        <v>5465</v>
      </c>
      <c r="AT1019" s="14" t="str">
        <f>_xlfn.XLOOKUP(B1019,'[9]cell downs 18042026 17h'!$B:$B,'[9]cell downs 18042026 17h'!$B:$B,"")</f>
        <v/>
      </c>
      <c r="AU1019" s="14" t="str">
        <f>_xlfn.XLOOKUP(B1019,'[10]Cells Huawei 19042026 15h'!$B:$B,'[10]Cells Huawei 19042026 15h'!$B:$B,"")</f>
        <v/>
      </c>
      <c r="AV1019" s="9" t="str">
        <f>_xlfn.XLOOKUP(B1019,'[11]cells down 19042026 9H40'!$B:$B,'[11]cells down 19042026 9H40'!$B:$B,"")</f>
        <v/>
      </c>
    </row>
    <row r="1020" spans="1:48" hidden="1" x14ac:dyDescent="0.3">
      <c r="A1020" s="1" t="s">
        <v>204</v>
      </c>
      <c r="B1020" s="1" t="s">
        <v>205</v>
      </c>
      <c r="C1020" s="3" t="str">
        <f>_xlfn.XLOOKUP(B1020,'[1]daily break down'!$D:$D,'[1]daily break down'!$E:$E,"")</f>
        <v>EXTREME-NORD</v>
      </c>
      <c r="D1020" s="1" t="s">
        <v>11</v>
      </c>
      <c r="E1020" s="1" t="s">
        <v>96</v>
      </c>
      <c r="F1020" s="3" t="s">
        <v>55</v>
      </c>
      <c r="G1020" s="1" t="s">
        <v>206</v>
      </c>
      <c r="H1020" s="28" t="str">
        <f>_xlfn.XLOOKUP(B1020,[2]CALCULATION!$B:$B,[2]CALCULATION!$H:$H,"")</f>
        <v>NOKIA</v>
      </c>
      <c r="I1020" s="26">
        <v>2.9429582324530077E-3</v>
      </c>
      <c r="J1020" s="26">
        <v>0</v>
      </c>
      <c r="K1020" s="26">
        <v>0</v>
      </c>
      <c r="L1020" s="26">
        <v>0</v>
      </c>
      <c r="M1020" s="26">
        <v>0</v>
      </c>
      <c r="N1020" s="26">
        <v>0</v>
      </c>
      <c r="O1020" s="26">
        <v>0</v>
      </c>
      <c r="P1020" s="114" t="s">
        <v>6364</v>
      </c>
      <c r="Q1020" s="42" t="s">
        <v>6353</v>
      </c>
      <c r="R1020" s="42"/>
      <c r="S1020" s="41" t="str" cm="1">
        <f t="array" ref="S1020">IFERROR(_xlfn.IFS(
U1020="MPR ISSUE","PDH",
U1020="BSS Hardware Issue","BSS",
U1020="Sites strategiques, MLL, Pylone, etc.","ENVTECH",
U1020="AKTIVCO DEFAUT GE &amp; POWER Cabinet","AKTIVCO",
U1020="AKTIVCO Coupure ENEO &amp; Baisse de tension","AKTIVCO GRID ONLY",
U1020="Coupure ENEO &amp; Baisse de tension","IHS GRID ONLY",
U1020="Defaut GE &amp; POWER Cabinet","IHS",
U1020="Sharing","Partners",
U1020="Sites strategiques &amp; DataCenter","SST &amp; DC",
U1020="Exclu","Exclu",
U1020="SAT","SAT",
U1020="SPARE-ISSUE","SPARE-ISSUE",
U1020="Fiber CAmtel","TRANS_FO_CAMTEL",
U1020="Fiber AOF","Fiber AOF",
U1020="Projet OCM (HUAWEI)","TRAVAUX-HUAWEI",
U1020="Projet OCM (NOKIA)","TRAVAUX-NOKIA",
U1020="ACCESS-ISSUE","ACCESS-ISSUE",
U1020="Projet OCM (ZTE, NOKIA, autres projets)","TRAVAUX OCM",
U1020="No root CAuse","No root cause",
U1020="ODU HS","PDH",
U1020="IP &amp; VLAN","PDH",
U1020="Warehouse HUAWEI","SPARE-ISSUE",
U1020="SPARE-HS","SPARE-ISSUE",
U1020="Power Telco","BSS",U1020="no impacts","no impacts"
),"")</f>
        <v/>
      </c>
      <c r="T1020" s="41" t="str" cm="1">
        <f t="array" ref="T1020">IFERROR(_xlfn.IFS(
U1020="MPR ISSUE","TX ISSUE",
U1020="BSS Hardware Issue","RAN ISSUE",
U1020="Sites strategiques, MLL, Pylone, etc.","ENVTECH",
U1020="AKTIVCO DEFAUT GE &amp; POWER Cabinet","POWER ISSUE",
U1020="AKTIVCO Coupure ENEO &amp; Baisse de tension","POWER ISSUE",
U1020="Coupure ENEO &amp; Baisse de tension","POWER ISSUE",
U1020="Defaut GE &amp; POWER Cabinet","POWER ISSUE",
U1020="Sharing","POWER ISSUE",
U1020="Sites strategiques &amp; DataCenter","POWER ISSUE",
U1020="Exclu","Exclu",
U1020="SAT","TX ISSUE",
U1020="SPARE-ISSUE","SPARE-ISSUE",
U1020="Fiber CAmtel","TX ISSUE",
U1020="Fiber AOF","TX ISSUE",
U1020="Projet OCM (HUAWEI)","TRAVAUX-HUAWEI",
U1020="Projet OCM (NOKIA)","TRAVAUX -NOKIA",
U1020="ACCESS-ISSUE","ACCESS-ISSUE",
U1020="Projet OCM (ZTE, NOKIA, autres projets)","TRAVAUX OCM",
U1020="No root CAuse","No root cause",
U1020="ODU HS","TX ISSUE",
U1020="IP &amp; VLAN","TX ISSUE",
U1020="Warehouse HUAWEI","SPARE-ISSUE",
U1020="SPARE-HS","SPARE-ISSUE",
U1020="Power Telco","RAN ISSUE",U1020="no impacts","no impacts"
),"")</f>
        <v/>
      </c>
      <c r="U1020" s="68"/>
      <c r="V1020" s="41" t="str" cm="1">
        <f t="array" ref="V1020">IFERROR(_xlfn.IFS(
U1020="MPR ISSUE","ACTIVE",
U1020="BSS Hardware Issue","ACTIVE",
U1020="Sites strategiques, MLL, Pylone, etc.","PASSIVE",
U1020="AKTIVCO DEFAUT GE &amp; POWER Cabinet","PASSIVE",
U1020="AKTIVCO Coupure ENEO &amp; Baisse de tension","PASSIVE",
U1020="Coupure ENEO &amp; Baisse de tension","PASSIVE",
U1020="Defaut GE &amp; POWER Cabinet","PASSIVE",
U1020="Sharing","PASSIVE",
U1020="Sites strategiques &amp; DataCenter","PASSIVE",
U1020="Exclu","Exclu",
U1020="SAT","ACTIVE",
U1020="SPARE-ISSUE","SPARE-ISSUE",
U1020="Fiber CAmtel","ACTIVE",
U1020="Fiber AOF","ACTIVE",
U1020="Projet OCM (HUAWEI)","PLANNED WORKS",
U1020="Projet OCM (NOKIA)","PLANNED WORKS",
U1020="ACCESS-ISSUE","ACCESS-ISSUE",
U1020="Projet OCM (ZTE, NOKIA, autres projets)","PLANNED WORKS",
U1020="No root CAuse","No root cause",
U1020="ODU HS","ACTIVE",
U1020="IP &amp; VLAN","ACTIVE",
U1020="Warehouse HUAWEI","SPARE-ISSUE",
U1020="SPARE-HS","SPARE-ISSUE",
U1020="Power Telco","ACTIVE", U1020="no impacts","no impacts"
),"")</f>
        <v/>
      </c>
      <c r="W1020" s="113"/>
      <c r="X1020" s="113"/>
      <c r="Y1020" s="113"/>
      <c r="Z1020" s="113"/>
      <c r="AA1020" s="113"/>
      <c r="AB1020" s="17" t="s">
        <v>5465</v>
      </c>
      <c r="AC1020" s="17" t="str">
        <f>_xlfn.XLOOKUP(B1020,'INCIDENT-04-27-2026'!E:E,'INCIDENT-04-27-2026'!F:F,"")</f>
        <v/>
      </c>
      <c r="AD1020" s="9"/>
      <c r="AE1020" s="7" t="s">
        <v>5465</v>
      </c>
      <c r="AF1020" s="6" t="str">
        <f>_xlfn.XLOOKUP(B1020,'[13]Input_27-04'!$B:$B,'[13]Input_27-04'!$M:$M,"")</f>
        <v/>
      </c>
      <c r="AG1020" s="7"/>
      <c r="AH1020" s="3"/>
      <c r="AI1020" s="18" t="str">
        <f>_xlfn.XLOOKUP(B1020,'[3]Cells Huawei 27042026 10h'!$B:$B,'[3]Cells Huawei 27042026 10h'!$T:$T,"")</f>
        <v/>
      </c>
      <c r="AJ1020" s="18" t="str">
        <f>_xlfn.XLOOKUP(B1020,'[3]Cells Huawei 27042026 15h'!$B:$B,'[3]Cells Huawei 27042026 15h'!$T:$T,"")</f>
        <v/>
      </c>
      <c r="AK1020" s="18" t="str">
        <f>_xlfn.XLOOKUP(B1020,'[4]cells down 27042026 11h28'!$B:$B,'[4]cells down 27042026 11h28'!$R:$R,"")</f>
        <v/>
      </c>
      <c r="AL1020" s="18" t="str">
        <f>_xlfn.XLOOKUP(B1020,'[4]cells down 27042026 18h01'!$B:$B,'[4]cells down 27042026 18h01'!$R:$R,"")</f>
        <v/>
      </c>
      <c r="AM1020" s="18" t="str">
        <f>_xlfn.XLOOKUP(B1020,'[5]cell downs 27042026 11h'!$B:$B,'[5]cell downs 27042026 11h'!$R:$R,"")</f>
        <v/>
      </c>
      <c r="AN1020" s="18" t="str">
        <f>_xlfn.XLOOKUP(B1020,'[5]cell downs 27042026 17h40'!$B:$B,'[5]cell downs 27042026 17h40'!$R:$R,"")</f>
        <v/>
      </c>
      <c r="AO1020" s="18" t="str">
        <f>_xlfn.XLOOKUP(B1020,'[6]ALL SITES DOWN'!$D:$D,'[6]ALL SITES DOWN'!$J:$J,"")</f>
        <v/>
      </c>
      <c r="AP1020" s="18" t="str">
        <f>_xlfn.XLOOKUP(B1020,'[7]ALL SITES DOWN'!$D:$D,'[7]ALL SITES DOWN'!$J:$J,"")</f>
        <v/>
      </c>
      <c r="AQ1020" s="9" t="str">
        <f>_xlfn.XLOOKUP(B1020,[8]sheet1!$AC:$AC,[8]sheet1!$AF:$AF,"")</f>
        <v/>
      </c>
      <c r="AR1020" s="14"/>
      <c r="AS1020" s="14" t="s">
        <v>5465</v>
      </c>
      <c r="AT1020" s="14" t="str">
        <f>_xlfn.XLOOKUP(B1020,'[9]cell downs 18042026 17h'!$B:$B,'[9]cell downs 18042026 17h'!$B:$B,"")</f>
        <v/>
      </c>
      <c r="AU1020" s="14" t="str">
        <f>_xlfn.XLOOKUP(B1020,'[10]Cells Huawei 19042026 15h'!$B:$B,'[10]Cells Huawei 19042026 15h'!$B:$B,"")</f>
        <v/>
      </c>
      <c r="AV1020" s="9" t="str">
        <f>_xlfn.XLOOKUP(B1020,'[11]cells down 19042026 9H40'!$B:$B,'[11]cells down 19042026 9H40'!$B:$B,"")</f>
        <v/>
      </c>
    </row>
    <row r="1021" spans="1:48" hidden="1" x14ac:dyDescent="0.3">
      <c r="A1021" s="1" t="s">
        <v>2896</v>
      </c>
      <c r="B1021" s="8" t="s">
        <v>2897</v>
      </c>
      <c r="C1021" s="3" t="str">
        <f>_xlfn.XLOOKUP(B1021,'[1]daily break down'!$D:$D,'[1]daily break down'!$E:$E,"")</f>
        <v>NORD</v>
      </c>
      <c r="D1021" s="1" t="s">
        <v>21</v>
      </c>
      <c r="E1021" s="1" t="s">
        <v>36</v>
      </c>
      <c r="F1021" s="3" t="s">
        <v>23</v>
      </c>
      <c r="G1021" s="1" t="s">
        <v>24</v>
      </c>
      <c r="H1021" s="27" t="str">
        <f>_xlfn.XLOOKUP(B1021,[2]CALCULATION!$B:$B,[2]CALCULATION!$H:$H,"")</f>
        <v>Huawei</v>
      </c>
      <c r="I1021" s="26">
        <v>0</v>
      </c>
      <c r="J1021" s="26">
        <v>0</v>
      </c>
      <c r="K1021" s="26">
        <v>0.45595377718422642</v>
      </c>
      <c r="L1021" s="26">
        <v>0.10165994640915665</v>
      </c>
      <c r="M1021" s="26">
        <v>4.3381866148450632</v>
      </c>
      <c r="N1021" s="26">
        <v>0</v>
      </c>
      <c r="O1021" s="26">
        <v>0</v>
      </c>
      <c r="P1021" s="114" t="s">
        <v>6364</v>
      </c>
      <c r="Q1021" s="42" t="s">
        <v>5538</v>
      </c>
      <c r="R1021" s="42"/>
      <c r="S1021" s="41" t="str" cm="1">
        <f t="array" ref="S1021">IFERROR(_xlfn.IFS(
U1021="MPR ISSUE","PDH",
U1021="BSS Hardware Issue","BSS",
U1021="Sites strategiques, MLL, Pylone, etc.","ENVTECH",
U1021="AKTIVCO DEFAUT GE &amp; POWER Cabinet","AKTIVCO",
U1021="AKTIVCO Coupure ENEO &amp; Baisse de tension","AKTIVCO GRID ONLY",
U1021="Coupure ENEO &amp; Baisse de tension","IHS GRID ONLY",
U1021="Defaut GE &amp; POWER Cabinet","IHS",
U1021="Sharing","Partners",
U1021="Sites strategiques &amp; DataCenter","SST &amp; DC",
U1021="Exclu","Exclu",
U1021="SAT","SAT",
U1021="SPARE-ISSUE","SPARE-ISSUE",
U1021="Fiber CAmtel","TRANS_FO_CAMTEL",
U1021="Fiber AOF","Fiber AOF",
U1021="Projet OCM (HUAWEI)","TRAVAUX-HUAWEI",
U1021="Projet OCM (NOKIA)","TRAVAUX-NOKIA",
U1021="ACCESS-ISSUE","ACCESS-ISSUE",
U1021="Projet OCM (ZTE, NOKIA, autres projets)","TRAVAUX OCM",
U1021="No root CAuse","No root cause",
U1021="ODU HS","PDH",
U1021="IP &amp; VLAN","PDH",
U1021="Warehouse HUAWEI","SPARE-ISSUE",
U1021="SPARE-HS","SPARE-ISSUE",
U1021="Power Telco","BSS",U1021="no impacts","no impacts"
),"")</f>
        <v>No root cause</v>
      </c>
      <c r="T1021" s="41" t="str" cm="1">
        <f t="array" ref="T1021">IFERROR(_xlfn.IFS(
U1021="MPR ISSUE","TX ISSUE",
U1021="BSS Hardware Issue","RAN ISSUE",
U1021="Sites strategiques, MLL, Pylone, etc.","ENVTECH",
U1021="AKTIVCO DEFAUT GE &amp; POWER Cabinet","POWER ISSUE",
U1021="AKTIVCO Coupure ENEO &amp; Baisse de tension","POWER ISSUE",
U1021="Coupure ENEO &amp; Baisse de tension","POWER ISSUE",
U1021="Defaut GE &amp; POWER Cabinet","POWER ISSUE",
U1021="Sharing","POWER ISSUE",
U1021="Sites strategiques &amp; DataCenter","POWER ISSUE",
U1021="Exclu","Exclu",
U1021="SAT","TX ISSUE",
U1021="SPARE-ISSUE","SPARE-ISSUE",
U1021="Fiber CAmtel","TX ISSUE",
U1021="Fiber AOF","TX ISSUE",
U1021="Projet OCM (HUAWEI)","TRAVAUX-HUAWEI",
U1021="Projet OCM (NOKIA)","TRAVAUX -NOKIA",
U1021="ACCESS-ISSUE","ACCESS-ISSUE",
U1021="Projet OCM (ZTE, NOKIA, autres projets)","TRAVAUX OCM",
U1021="No root CAuse","No root cause",
U1021="ODU HS","TX ISSUE",
U1021="IP &amp; VLAN","TX ISSUE",
U1021="Warehouse HUAWEI","SPARE-ISSUE",
U1021="SPARE-HS","SPARE-ISSUE",
U1021="Power Telco","RAN ISSUE",U1021="no impacts","no impacts"
),"")</f>
        <v>No root cause</v>
      </c>
      <c r="U1021" s="68" t="s">
        <v>5691</v>
      </c>
      <c r="V1021" s="41" t="str" cm="1">
        <f t="array" ref="V1021">IFERROR(_xlfn.IFS(
U1021="MPR ISSUE","ACTIVE",
U1021="BSS Hardware Issue","ACTIVE",
U1021="Sites strategiques, MLL, Pylone, etc.","PASSIVE",
U1021="AKTIVCO DEFAUT GE &amp; POWER Cabinet","PASSIVE",
U1021="AKTIVCO Coupure ENEO &amp; Baisse de tension","PASSIVE",
U1021="Coupure ENEO &amp; Baisse de tension","PASSIVE",
U1021="Defaut GE &amp; POWER Cabinet","PASSIVE",
U1021="Sharing","PASSIVE",
U1021="Sites strategiques &amp; DataCenter","PASSIVE",
U1021="Exclu","Exclu",
U1021="SAT","ACTIVE",
U1021="SPARE-ISSUE","SPARE-ISSUE",
U1021="Fiber CAmtel","ACTIVE",
U1021="Fiber AOF","ACTIVE",
U1021="Projet OCM (HUAWEI)","PLANNED WORKS",
U1021="Projet OCM (NOKIA)","PLANNED WORKS",
U1021="ACCESS-ISSUE","ACCESS-ISSUE",
U1021="Projet OCM (ZTE, NOKIA, autres projets)","PLANNED WORKS",
U1021="No root CAuse","No root cause",
U1021="ODU HS","ACTIVE",
U1021="IP &amp; VLAN","ACTIVE",
U1021="Warehouse HUAWEI","SPARE-ISSUE",
U1021="SPARE-HS","SPARE-ISSUE",
U1021="Power Telco","ACTIVE", U1021="no impacts","no impacts"
),"")</f>
        <v>No root cause</v>
      </c>
      <c r="W1021" s="113"/>
      <c r="X1021" s="113"/>
      <c r="Y1021" s="113"/>
      <c r="Z1021" s="113"/>
      <c r="AA1021" s="113"/>
      <c r="AB1021" s="17" t="s">
        <v>5465</v>
      </c>
      <c r="AC1021" s="17" t="str">
        <f>_xlfn.XLOOKUP(B1021,'INCIDENT-04-27-2026'!E:E,'INCIDENT-04-27-2026'!F:F,"")</f>
        <v/>
      </c>
      <c r="AD1021" s="9"/>
      <c r="AE1021" s="7" t="s">
        <v>5465</v>
      </c>
      <c r="AF1021" s="6" t="str">
        <f>_xlfn.XLOOKUP(B1021,'[13]Input_27-04'!$B:$B,'[13]Input_27-04'!$M:$M,"")</f>
        <v/>
      </c>
      <c r="AG1021" s="7"/>
      <c r="AH1021" s="3"/>
      <c r="AI1021" s="18" t="str">
        <f>_xlfn.XLOOKUP(B1021,'[3]Cells Huawei 27042026 10h'!$B:$B,'[3]Cells Huawei 27042026 10h'!$T:$T,"")</f>
        <v/>
      </c>
      <c r="AJ1021" s="18" t="str">
        <f>_xlfn.XLOOKUP(B1021,'[3]Cells Huawei 27042026 15h'!$B:$B,'[3]Cells Huawei 27042026 15h'!$T:$T,"")</f>
        <v/>
      </c>
      <c r="AK1021" s="18" t="str">
        <f>_xlfn.XLOOKUP(B1021,'[4]cells down 27042026 11h28'!$B:$B,'[4]cells down 27042026 11h28'!$R:$R,"")</f>
        <v/>
      </c>
      <c r="AL1021" s="18" t="str">
        <f>_xlfn.XLOOKUP(B1021,'[4]cells down 27042026 18h01'!$B:$B,'[4]cells down 27042026 18h01'!$R:$R,"")</f>
        <v/>
      </c>
      <c r="AM1021" s="18" t="str">
        <f>_xlfn.XLOOKUP(B1021,'[5]cell downs 27042026 11h'!$B:$B,'[5]cell downs 27042026 11h'!$R:$R,"")</f>
        <v/>
      </c>
      <c r="AN1021" s="18" t="str">
        <f>_xlfn.XLOOKUP(B1021,'[5]cell downs 27042026 17h40'!$B:$B,'[5]cell downs 27042026 17h40'!$R:$R,"")</f>
        <v/>
      </c>
      <c r="AO1021" s="18" t="str">
        <f>_xlfn.XLOOKUP(B1021,'[6]ALL SITES DOWN'!$D:$D,'[6]ALL SITES DOWN'!$J:$J,"")</f>
        <v/>
      </c>
      <c r="AP1021" s="18" t="str">
        <f>_xlfn.XLOOKUP(B1021,'[7]ALL SITES DOWN'!$D:$D,'[7]ALL SITES DOWN'!$J:$J,"")</f>
        <v/>
      </c>
      <c r="AQ1021" s="9" t="str">
        <f>_xlfn.XLOOKUP(B1021,[8]sheet1!$AC:$AC,[8]sheet1!$AF:$AF,"")</f>
        <v/>
      </c>
      <c r="AR1021" s="14"/>
      <c r="AS1021" s="14" t="s">
        <v>5465</v>
      </c>
      <c r="AT1021" s="14" t="str">
        <f>_xlfn.XLOOKUP(B1021,'[9]cell downs 18042026 17h'!$B:$B,'[9]cell downs 18042026 17h'!$B:$B,"")</f>
        <v/>
      </c>
      <c r="AU1021" s="14" t="str">
        <f>_xlfn.XLOOKUP(B1021,'[10]Cells Huawei 19042026 15h'!$B:$B,'[10]Cells Huawei 19042026 15h'!$B:$B,"")</f>
        <v/>
      </c>
      <c r="AV1021" s="9" t="str">
        <f>_xlfn.XLOOKUP(B1021,'[11]cells down 19042026 9H40'!$B:$B,'[11]cells down 19042026 9H40'!$B:$B,"")</f>
        <v/>
      </c>
    </row>
    <row r="1022" spans="1:48" hidden="1" x14ac:dyDescent="0.3">
      <c r="A1022" s="1" t="s">
        <v>1249</v>
      </c>
      <c r="B1022" s="8" t="s">
        <v>1250</v>
      </c>
      <c r="C1022" s="3" t="str">
        <f>_xlfn.XLOOKUP(B1022,'[1]daily break down'!$D:$D,'[1]daily break down'!$E:$E,"")</f>
        <v>EXTREME-NORD</v>
      </c>
      <c r="D1022" s="1" t="s">
        <v>11</v>
      </c>
      <c r="E1022" s="1" t="s">
        <v>12</v>
      </c>
      <c r="F1022" s="3" t="s">
        <v>55</v>
      </c>
      <c r="G1022" s="1" t="s">
        <v>1251</v>
      </c>
      <c r="H1022" s="28" t="str">
        <f>_xlfn.XLOOKUP(B1022,[2]CALCULATION!$B:$B,[2]CALCULATION!$H:$H,"")</f>
        <v>NOKIA</v>
      </c>
      <c r="I1022" s="26">
        <v>1.4268888399772469E-3</v>
      </c>
      <c r="J1022" s="26">
        <v>0</v>
      </c>
      <c r="K1022" s="26">
        <v>0</v>
      </c>
      <c r="L1022" s="26">
        <v>0.10314252354969417</v>
      </c>
      <c r="M1022" s="26">
        <v>0</v>
      </c>
      <c r="N1022" s="26">
        <v>0</v>
      </c>
      <c r="O1022" s="26">
        <v>0</v>
      </c>
      <c r="P1022" s="114" t="s">
        <v>6364</v>
      </c>
      <c r="Q1022" s="42" t="s">
        <v>6353</v>
      </c>
      <c r="R1022" s="42"/>
      <c r="S1022" s="41" t="str" cm="1">
        <f t="array" ref="S1022">IFERROR(_xlfn.IFS(
U1022="MPR ISSUE","PDH",
U1022="BSS Hardware Issue","BSS",
U1022="Sites strategiques, MLL, Pylone, etc.","ENVTECH",
U1022="AKTIVCO DEFAUT GE &amp; POWER Cabinet","AKTIVCO",
U1022="AKTIVCO Coupure ENEO &amp; Baisse de tension","AKTIVCO GRID ONLY",
U1022="Coupure ENEO &amp; Baisse de tension","IHS GRID ONLY",
U1022="Defaut GE &amp; POWER Cabinet","IHS",
U1022="Sharing","Partners",
U1022="Sites strategiques &amp; DataCenter","SST &amp; DC",
U1022="Exclu","Exclu",
U1022="SAT","SAT",
U1022="SPARE-ISSUE","SPARE-ISSUE",
U1022="Fiber CAmtel","TRANS_FO_CAMTEL",
U1022="Fiber AOF","Fiber AOF",
U1022="Projet OCM (HUAWEI)","TRAVAUX-HUAWEI",
U1022="Projet OCM (NOKIA)","TRAVAUX-NOKIA",
U1022="ACCESS-ISSUE","ACCESS-ISSUE",
U1022="Projet OCM (ZTE, NOKIA, autres projets)","TRAVAUX OCM",
U1022="No root CAuse","No root cause",
U1022="ODU HS","PDH",
U1022="IP &amp; VLAN","PDH",
U1022="Warehouse HUAWEI","SPARE-ISSUE",
U1022="SPARE-HS","SPARE-ISSUE",
U1022="Power Telco","BSS",U1022="no impacts","no impacts"
),"")</f>
        <v/>
      </c>
      <c r="T1022" s="41" t="str" cm="1">
        <f t="array" ref="T1022">IFERROR(_xlfn.IFS(
U1022="MPR ISSUE","TX ISSUE",
U1022="BSS Hardware Issue","RAN ISSUE",
U1022="Sites strategiques, MLL, Pylone, etc.","ENVTECH",
U1022="AKTIVCO DEFAUT GE &amp; POWER Cabinet","POWER ISSUE",
U1022="AKTIVCO Coupure ENEO &amp; Baisse de tension","POWER ISSUE",
U1022="Coupure ENEO &amp; Baisse de tension","POWER ISSUE",
U1022="Defaut GE &amp; POWER Cabinet","POWER ISSUE",
U1022="Sharing","POWER ISSUE",
U1022="Sites strategiques &amp; DataCenter","POWER ISSUE",
U1022="Exclu","Exclu",
U1022="SAT","TX ISSUE",
U1022="SPARE-ISSUE","SPARE-ISSUE",
U1022="Fiber CAmtel","TX ISSUE",
U1022="Fiber AOF","TX ISSUE",
U1022="Projet OCM (HUAWEI)","TRAVAUX-HUAWEI",
U1022="Projet OCM (NOKIA)","TRAVAUX -NOKIA",
U1022="ACCESS-ISSUE","ACCESS-ISSUE",
U1022="Projet OCM (ZTE, NOKIA, autres projets)","TRAVAUX OCM",
U1022="No root CAuse","No root cause",
U1022="ODU HS","TX ISSUE",
U1022="IP &amp; VLAN","TX ISSUE",
U1022="Warehouse HUAWEI","SPARE-ISSUE",
U1022="SPARE-HS","SPARE-ISSUE",
U1022="Power Telco","RAN ISSUE",U1022="no impacts","no impacts"
),"")</f>
        <v/>
      </c>
      <c r="U1022" s="68"/>
      <c r="V1022" s="41" t="str" cm="1">
        <f t="array" ref="V1022">IFERROR(_xlfn.IFS(
U1022="MPR ISSUE","ACTIVE",
U1022="BSS Hardware Issue","ACTIVE",
U1022="Sites strategiques, MLL, Pylone, etc.","PASSIVE",
U1022="AKTIVCO DEFAUT GE &amp; POWER Cabinet","PASSIVE",
U1022="AKTIVCO Coupure ENEO &amp; Baisse de tension","PASSIVE",
U1022="Coupure ENEO &amp; Baisse de tension","PASSIVE",
U1022="Defaut GE &amp; POWER Cabinet","PASSIVE",
U1022="Sharing","PASSIVE",
U1022="Sites strategiques &amp; DataCenter","PASSIVE",
U1022="Exclu","Exclu",
U1022="SAT","ACTIVE",
U1022="SPARE-ISSUE","SPARE-ISSUE",
U1022="Fiber CAmtel","ACTIVE",
U1022="Fiber AOF","ACTIVE",
U1022="Projet OCM (HUAWEI)","PLANNED WORKS",
U1022="Projet OCM (NOKIA)","PLANNED WORKS",
U1022="ACCESS-ISSUE","ACCESS-ISSUE",
U1022="Projet OCM (ZTE, NOKIA, autres projets)","PLANNED WORKS",
U1022="No root CAuse","No root cause",
U1022="ODU HS","ACTIVE",
U1022="IP &amp; VLAN","ACTIVE",
U1022="Warehouse HUAWEI","SPARE-ISSUE",
U1022="SPARE-HS","SPARE-ISSUE",
U1022="Power Telco","ACTIVE", U1022="no impacts","no impacts"
),"")</f>
        <v/>
      </c>
      <c r="W1022" s="113"/>
      <c r="X1022" s="113"/>
      <c r="Y1022" s="113"/>
      <c r="Z1022" s="113"/>
      <c r="AA1022" s="113"/>
      <c r="AB1022" s="17" t="s">
        <v>5465</v>
      </c>
      <c r="AC1022" s="17" t="str">
        <f>_xlfn.XLOOKUP(B1022,'INCIDENT-04-27-2026'!E:E,'INCIDENT-04-27-2026'!F:F,"")</f>
        <v/>
      </c>
      <c r="AD1022" s="9"/>
      <c r="AE1022" s="7" t="s">
        <v>5465</v>
      </c>
      <c r="AF1022" s="6" t="str">
        <f>_xlfn.XLOOKUP(B1022,'[13]Input_27-04'!$B:$B,'[13]Input_27-04'!$M:$M,"")</f>
        <v/>
      </c>
      <c r="AG1022" s="7"/>
      <c r="AH1022" s="3"/>
      <c r="AI1022" s="18" t="str">
        <f>_xlfn.XLOOKUP(B1022,'[3]Cells Huawei 27042026 10h'!$B:$B,'[3]Cells Huawei 27042026 10h'!$T:$T,"")</f>
        <v/>
      </c>
      <c r="AJ1022" s="18" t="str">
        <f>_xlfn.XLOOKUP(B1022,'[3]Cells Huawei 27042026 15h'!$B:$B,'[3]Cells Huawei 27042026 15h'!$T:$T,"")</f>
        <v/>
      </c>
      <c r="AK1022" s="18" t="str">
        <f>_xlfn.XLOOKUP(B1022,'[4]cells down 27042026 11h28'!$B:$B,'[4]cells down 27042026 11h28'!$R:$R,"")</f>
        <v/>
      </c>
      <c r="AL1022" s="18" t="str">
        <f>_xlfn.XLOOKUP(B1022,'[4]cells down 27042026 18h01'!$B:$B,'[4]cells down 27042026 18h01'!$R:$R,"")</f>
        <v/>
      </c>
      <c r="AM1022" s="18" t="str">
        <f>_xlfn.XLOOKUP(B1022,'[5]cell downs 27042026 11h'!$B:$B,'[5]cell downs 27042026 11h'!$R:$R,"")</f>
        <v/>
      </c>
      <c r="AN1022" s="18" t="str">
        <f>_xlfn.XLOOKUP(B1022,'[5]cell downs 27042026 17h40'!$B:$B,'[5]cell downs 27042026 17h40'!$R:$R,"")</f>
        <v/>
      </c>
      <c r="AO1022" s="18" t="str">
        <f>_xlfn.XLOOKUP(B1022,'[6]ALL SITES DOWN'!$D:$D,'[6]ALL SITES DOWN'!$J:$J,"")</f>
        <v/>
      </c>
      <c r="AP1022" s="18" t="str">
        <f>_xlfn.XLOOKUP(B1022,'[7]ALL SITES DOWN'!$D:$D,'[7]ALL SITES DOWN'!$J:$J,"")</f>
        <v/>
      </c>
      <c r="AQ1022" s="9" t="str">
        <f>_xlfn.XLOOKUP(B1022,[8]sheet1!$AC:$AC,[8]sheet1!$AF:$AF,"")</f>
        <v/>
      </c>
      <c r="AR1022" s="14"/>
      <c r="AS1022" s="14" t="s">
        <v>5465</v>
      </c>
      <c r="AT1022" s="14" t="str">
        <f>_xlfn.XLOOKUP(B1022,'[9]cell downs 18042026 17h'!$B:$B,'[9]cell downs 18042026 17h'!$B:$B,"")</f>
        <v/>
      </c>
      <c r="AU1022" s="14" t="str">
        <f>_xlfn.XLOOKUP(B1022,'[10]Cells Huawei 19042026 15h'!$B:$B,'[10]Cells Huawei 19042026 15h'!$B:$B,"")</f>
        <v/>
      </c>
      <c r="AV1022" s="9" t="str">
        <f>_xlfn.XLOOKUP(B1022,'[11]cells down 19042026 9H40'!$B:$B,'[11]cells down 19042026 9H40'!$B:$B,"")</f>
        <v/>
      </c>
    </row>
    <row r="1023" spans="1:48" hidden="1" x14ac:dyDescent="0.3">
      <c r="A1023" s="1" t="s">
        <v>3035</v>
      </c>
      <c r="B1023" s="8" t="s">
        <v>3036</v>
      </c>
      <c r="C1023" s="3" t="str">
        <f>_xlfn.XLOOKUP(B1023,'[1]daily break down'!$D:$D,'[1]daily break down'!$E:$E,"")</f>
        <v>EXTREME-NORD</v>
      </c>
      <c r="D1023" s="1" t="s">
        <v>11</v>
      </c>
      <c r="E1023" s="1" t="e">
        <v>#N/A</v>
      </c>
      <c r="F1023" s="3" t="s">
        <v>55</v>
      </c>
      <c r="G1023" s="1" t="s">
        <v>3037</v>
      </c>
      <c r="H1023" s="28" t="str">
        <f>_xlfn.XLOOKUP(B1023,[2]CALCULATION!$B:$B,[2]CALCULATION!$H:$H,"")</f>
        <v>NOKIA</v>
      </c>
      <c r="I1023" s="26">
        <v>1.1593471824817056E-3</v>
      </c>
      <c r="J1023" s="26">
        <v>0</v>
      </c>
      <c r="K1023" s="26">
        <v>0</v>
      </c>
      <c r="L1023" s="26">
        <v>4.1290126163887927E-2</v>
      </c>
      <c r="M1023" s="26">
        <v>0</v>
      </c>
      <c r="N1023" s="26">
        <v>0</v>
      </c>
      <c r="O1023" s="26">
        <v>0</v>
      </c>
      <c r="P1023" s="114" t="s">
        <v>6364</v>
      </c>
      <c r="Q1023" s="42" t="s">
        <v>6353</v>
      </c>
      <c r="R1023" s="42"/>
      <c r="S1023" s="41" t="str" cm="1">
        <f t="array" ref="S1023">IFERROR(_xlfn.IFS(
U1023="MPR ISSUE","PDH",
U1023="BSS Hardware Issue","BSS",
U1023="Sites strategiques, MLL, Pylone, etc.","ENVTECH",
U1023="AKTIVCO DEFAUT GE &amp; POWER Cabinet","AKTIVCO",
U1023="AKTIVCO Coupure ENEO &amp; Baisse de tension","AKTIVCO GRID ONLY",
U1023="Coupure ENEO &amp; Baisse de tension","IHS GRID ONLY",
U1023="Defaut GE &amp; POWER Cabinet","IHS",
U1023="Sharing","Partners",
U1023="Sites strategiques &amp; DataCenter","SST &amp; DC",
U1023="Exclu","Exclu",
U1023="SAT","SAT",
U1023="SPARE-ISSUE","SPARE-ISSUE",
U1023="Fiber CAmtel","TRANS_FO_CAMTEL",
U1023="Fiber AOF","Fiber AOF",
U1023="Projet OCM (HUAWEI)","TRAVAUX-HUAWEI",
U1023="Projet OCM (NOKIA)","TRAVAUX-NOKIA",
U1023="ACCESS-ISSUE","ACCESS-ISSUE",
U1023="Projet OCM (ZTE, NOKIA, autres projets)","TRAVAUX OCM",
U1023="No root CAuse","No root cause",
U1023="ODU HS","PDH",
U1023="IP &amp; VLAN","PDH",
U1023="Warehouse HUAWEI","SPARE-ISSUE",
U1023="SPARE-HS","SPARE-ISSUE",
U1023="Power Telco","BSS",U1023="no impacts","no impacts"
),"")</f>
        <v/>
      </c>
      <c r="T1023" s="41" t="str" cm="1">
        <f t="array" ref="T1023">IFERROR(_xlfn.IFS(
U1023="MPR ISSUE","TX ISSUE",
U1023="BSS Hardware Issue","RAN ISSUE",
U1023="Sites strategiques, MLL, Pylone, etc.","ENVTECH",
U1023="AKTIVCO DEFAUT GE &amp; POWER Cabinet","POWER ISSUE",
U1023="AKTIVCO Coupure ENEO &amp; Baisse de tension","POWER ISSUE",
U1023="Coupure ENEO &amp; Baisse de tension","POWER ISSUE",
U1023="Defaut GE &amp; POWER Cabinet","POWER ISSUE",
U1023="Sharing","POWER ISSUE",
U1023="Sites strategiques &amp; DataCenter","POWER ISSUE",
U1023="Exclu","Exclu",
U1023="SAT","TX ISSUE",
U1023="SPARE-ISSUE","SPARE-ISSUE",
U1023="Fiber CAmtel","TX ISSUE",
U1023="Fiber AOF","TX ISSUE",
U1023="Projet OCM (HUAWEI)","TRAVAUX-HUAWEI",
U1023="Projet OCM (NOKIA)","TRAVAUX -NOKIA",
U1023="ACCESS-ISSUE","ACCESS-ISSUE",
U1023="Projet OCM (ZTE, NOKIA, autres projets)","TRAVAUX OCM",
U1023="No root CAuse","No root cause",
U1023="ODU HS","TX ISSUE",
U1023="IP &amp; VLAN","TX ISSUE",
U1023="Warehouse HUAWEI","SPARE-ISSUE",
U1023="SPARE-HS","SPARE-ISSUE",
U1023="Power Telco","RAN ISSUE",U1023="no impacts","no impacts"
),"")</f>
        <v/>
      </c>
      <c r="U1023" s="68"/>
      <c r="V1023" s="41" t="str" cm="1">
        <f t="array" ref="V1023">IFERROR(_xlfn.IFS(
U1023="MPR ISSUE","ACTIVE",
U1023="BSS Hardware Issue","ACTIVE",
U1023="Sites strategiques, MLL, Pylone, etc.","PASSIVE",
U1023="AKTIVCO DEFAUT GE &amp; POWER Cabinet","PASSIVE",
U1023="AKTIVCO Coupure ENEO &amp; Baisse de tension","PASSIVE",
U1023="Coupure ENEO &amp; Baisse de tension","PASSIVE",
U1023="Defaut GE &amp; POWER Cabinet","PASSIVE",
U1023="Sharing","PASSIVE",
U1023="Sites strategiques &amp; DataCenter","PASSIVE",
U1023="Exclu","Exclu",
U1023="SAT","ACTIVE",
U1023="SPARE-ISSUE","SPARE-ISSUE",
U1023="Fiber CAmtel","ACTIVE",
U1023="Fiber AOF","ACTIVE",
U1023="Projet OCM (HUAWEI)","PLANNED WORKS",
U1023="Projet OCM (NOKIA)","PLANNED WORKS",
U1023="ACCESS-ISSUE","ACCESS-ISSUE",
U1023="Projet OCM (ZTE, NOKIA, autres projets)","PLANNED WORKS",
U1023="No root CAuse","No root cause",
U1023="ODU HS","ACTIVE",
U1023="IP &amp; VLAN","ACTIVE",
U1023="Warehouse HUAWEI","SPARE-ISSUE",
U1023="SPARE-HS","SPARE-ISSUE",
U1023="Power Telco","ACTIVE", U1023="no impacts","no impacts"
),"")</f>
        <v/>
      </c>
      <c r="W1023" s="113"/>
      <c r="X1023" s="113"/>
      <c r="Y1023" s="113"/>
      <c r="Z1023" s="113"/>
      <c r="AA1023" s="113"/>
      <c r="AB1023" s="17" t="s">
        <v>5465</v>
      </c>
      <c r="AC1023" s="17" t="str">
        <f>_xlfn.XLOOKUP(B1023,'INCIDENT-04-27-2026'!E:E,'INCIDENT-04-27-2026'!F:F,"")</f>
        <v/>
      </c>
      <c r="AD1023" s="9"/>
      <c r="AE1023" s="7" t="s">
        <v>5465</v>
      </c>
      <c r="AF1023" s="6" t="str">
        <f>_xlfn.XLOOKUP(B1023,'[13]Input_27-04'!$B:$B,'[13]Input_27-04'!$M:$M,"")</f>
        <v/>
      </c>
      <c r="AG1023" s="7"/>
      <c r="AH1023" s="3"/>
      <c r="AI1023" s="18" t="str">
        <f>_xlfn.XLOOKUP(B1023,'[3]Cells Huawei 27042026 10h'!$B:$B,'[3]Cells Huawei 27042026 10h'!$T:$T,"")</f>
        <v/>
      </c>
      <c r="AJ1023" s="18" t="str">
        <f>_xlfn.XLOOKUP(B1023,'[3]Cells Huawei 27042026 15h'!$B:$B,'[3]Cells Huawei 27042026 15h'!$T:$T,"")</f>
        <v/>
      </c>
      <c r="AK1023" s="18" t="str">
        <f>_xlfn.XLOOKUP(B1023,'[4]cells down 27042026 11h28'!$B:$B,'[4]cells down 27042026 11h28'!$R:$R,"")</f>
        <v/>
      </c>
      <c r="AL1023" s="18" t="str">
        <f>_xlfn.XLOOKUP(B1023,'[4]cells down 27042026 18h01'!$B:$B,'[4]cells down 27042026 18h01'!$R:$R,"")</f>
        <v/>
      </c>
      <c r="AM1023" s="18" t="str">
        <f>_xlfn.XLOOKUP(B1023,'[5]cell downs 27042026 11h'!$B:$B,'[5]cell downs 27042026 11h'!$R:$R,"")</f>
        <v/>
      </c>
      <c r="AN1023" s="18" t="str">
        <f>_xlfn.XLOOKUP(B1023,'[5]cell downs 27042026 17h40'!$B:$B,'[5]cell downs 27042026 17h40'!$R:$R,"")</f>
        <v/>
      </c>
      <c r="AO1023" s="18" t="str">
        <f>_xlfn.XLOOKUP(B1023,'[6]ALL SITES DOWN'!$D:$D,'[6]ALL SITES DOWN'!$J:$J,"")</f>
        <v/>
      </c>
      <c r="AP1023" s="18" t="str">
        <f>_xlfn.XLOOKUP(B1023,'[7]ALL SITES DOWN'!$D:$D,'[7]ALL SITES DOWN'!$J:$J,"")</f>
        <v/>
      </c>
      <c r="AQ1023" s="9" t="str">
        <f>_xlfn.XLOOKUP(B1023,[8]sheet1!$AC:$AC,[8]sheet1!$AF:$AF,"")</f>
        <v/>
      </c>
      <c r="AR1023" s="14"/>
      <c r="AS1023" s="14" t="s">
        <v>5465</v>
      </c>
      <c r="AT1023" s="14" t="str">
        <f>_xlfn.XLOOKUP(B1023,'[9]cell downs 18042026 17h'!$B:$B,'[9]cell downs 18042026 17h'!$B:$B,"")</f>
        <v/>
      </c>
      <c r="AU1023" s="14" t="str">
        <f>_xlfn.XLOOKUP(B1023,'[10]Cells Huawei 19042026 15h'!$B:$B,'[10]Cells Huawei 19042026 15h'!$B:$B,"")</f>
        <v/>
      </c>
      <c r="AV1023" s="9" t="str">
        <f>_xlfn.XLOOKUP(B1023,'[11]cells down 19042026 9H40'!$B:$B,'[11]cells down 19042026 9H40'!$B:$B,"")</f>
        <v/>
      </c>
    </row>
    <row r="1024" spans="1:48" hidden="1" x14ac:dyDescent="0.3">
      <c r="A1024" s="1" t="s">
        <v>1145</v>
      </c>
      <c r="B1024" s="8" t="s">
        <v>1146</v>
      </c>
      <c r="C1024" s="3" t="str">
        <f>_xlfn.XLOOKUP(B1024,'[1]daily break down'!$D:$D,'[1]daily break down'!$E:$E,"")</f>
        <v>Yaounde</v>
      </c>
      <c r="D1024" s="1" t="s">
        <v>18</v>
      </c>
      <c r="E1024" s="1" t="s">
        <v>5426</v>
      </c>
      <c r="F1024" s="3" t="s">
        <v>37</v>
      </c>
      <c r="G1024" s="1" t="s">
        <v>38</v>
      </c>
      <c r="H1024" s="29" t="str">
        <f>_xlfn.XLOOKUP(B1024,[2]CALCULATION!$B:$B,[2]CALCULATION!$H:$H,"")</f>
        <v>ZTE</v>
      </c>
      <c r="I1024" s="26">
        <v>0</v>
      </c>
      <c r="J1024" s="26">
        <v>0.35263516849155196</v>
      </c>
      <c r="K1024" s="26">
        <v>0.35429383077506937</v>
      </c>
      <c r="L1024" s="26">
        <v>0.56164445129311558</v>
      </c>
      <c r="M1024" s="26">
        <v>0</v>
      </c>
      <c r="N1024" s="26">
        <v>0</v>
      </c>
      <c r="O1024" s="26">
        <v>0</v>
      </c>
      <c r="P1024" s="114" t="s">
        <v>6364</v>
      </c>
      <c r="Q1024" s="42" t="s">
        <v>5538</v>
      </c>
      <c r="R1024" s="42"/>
      <c r="S1024" s="41" t="str" cm="1">
        <f t="array" ref="S1024">IFERROR(_xlfn.IFS(
U1024="MPR ISSUE","PDH",
U1024="BSS Hardware Issue","BSS",
U1024="Sites strategiques, MLL, Pylone, etc.","ENVTECH",
U1024="AKTIVCO DEFAUT GE &amp; POWER Cabinet","AKTIVCO",
U1024="AKTIVCO Coupure ENEO &amp; Baisse de tension","AKTIVCO GRID ONLY",
U1024="Coupure ENEO &amp; Baisse de tension","IHS GRID ONLY",
U1024="Defaut GE &amp; POWER Cabinet","IHS",
U1024="Sharing","Partners",
U1024="Sites strategiques &amp; DataCenter","SST &amp; DC",
U1024="Exclu","Exclu",
U1024="SAT","SAT",
U1024="SPARE-ISSUE","SPARE-ISSUE",
U1024="Fiber CAmtel","TRANS_FO_CAMTEL",
U1024="Fiber AOF","Fiber AOF",
U1024="Projet OCM (HUAWEI)","TRAVAUX-HUAWEI",
U1024="Projet OCM (NOKIA)","TRAVAUX-NOKIA",
U1024="ACCESS-ISSUE","ACCESS-ISSUE",
U1024="Projet OCM (ZTE, NOKIA, autres projets)","TRAVAUX OCM",
U1024="No root CAuse","No root cause",
U1024="ODU HS","PDH",
U1024="IP &amp; VLAN","PDH",
U1024="Warehouse HUAWEI","SPARE-ISSUE",
U1024="SPARE-HS","SPARE-ISSUE",
U1024="Power Telco","BSS",U1024="no impacts","no impacts"
),"")</f>
        <v>No root cause</v>
      </c>
      <c r="T1024" s="41" t="str" cm="1">
        <f t="array" ref="T1024">IFERROR(_xlfn.IFS(
U1024="MPR ISSUE","TX ISSUE",
U1024="BSS Hardware Issue","RAN ISSUE",
U1024="Sites strategiques, MLL, Pylone, etc.","ENVTECH",
U1024="AKTIVCO DEFAUT GE &amp; POWER Cabinet","POWER ISSUE",
U1024="AKTIVCO Coupure ENEO &amp; Baisse de tension","POWER ISSUE",
U1024="Coupure ENEO &amp; Baisse de tension","POWER ISSUE",
U1024="Defaut GE &amp; POWER Cabinet","POWER ISSUE",
U1024="Sharing","POWER ISSUE",
U1024="Sites strategiques &amp; DataCenter","POWER ISSUE",
U1024="Exclu","Exclu",
U1024="SAT","TX ISSUE",
U1024="SPARE-ISSUE","SPARE-ISSUE",
U1024="Fiber CAmtel","TX ISSUE",
U1024="Fiber AOF","TX ISSUE",
U1024="Projet OCM (HUAWEI)","TRAVAUX-HUAWEI",
U1024="Projet OCM (NOKIA)","TRAVAUX -NOKIA",
U1024="ACCESS-ISSUE","ACCESS-ISSUE",
U1024="Projet OCM (ZTE, NOKIA, autres projets)","TRAVAUX OCM",
U1024="No root CAuse","No root cause",
U1024="ODU HS","TX ISSUE",
U1024="IP &amp; VLAN","TX ISSUE",
U1024="Warehouse HUAWEI","SPARE-ISSUE",
U1024="SPARE-HS","SPARE-ISSUE",
U1024="Power Telco","RAN ISSUE",U1024="no impacts","no impacts"
),"")</f>
        <v>No root cause</v>
      </c>
      <c r="U1024" s="68" t="s">
        <v>5691</v>
      </c>
      <c r="V1024" s="41" t="str" cm="1">
        <f t="array" ref="V1024">IFERROR(_xlfn.IFS(
U1024="MPR ISSUE","ACTIVE",
U1024="BSS Hardware Issue","ACTIVE",
U1024="Sites strategiques, MLL, Pylone, etc.","PASSIVE",
U1024="AKTIVCO DEFAUT GE &amp; POWER Cabinet","PASSIVE",
U1024="AKTIVCO Coupure ENEO &amp; Baisse de tension","PASSIVE",
U1024="Coupure ENEO &amp; Baisse de tension","PASSIVE",
U1024="Defaut GE &amp; POWER Cabinet","PASSIVE",
U1024="Sharing","PASSIVE",
U1024="Sites strategiques &amp; DataCenter","PASSIVE",
U1024="Exclu","Exclu",
U1024="SAT","ACTIVE",
U1024="SPARE-ISSUE","SPARE-ISSUE",
U1024="Fiber CAmtel","ACTIVE",
U1024="Fiber AOF","ACTIVE",
U1024="Projet OCM (HUAWEI)","PLANNED WORKS",
U1024="Projet OCM (NOKIA)","PLANNED WORKS",
U1024="ACCESS-ISSUE","ACCESS-ISSUE",
U1024="Projet OCM (ZTE, NOKIA, autres projets)","PLANNED WORKS",
U1024="No root CAuse","No root cause",
U1024="ODU HS","ACTIVE",
U1024="IP &amp; VLAN","ACTIVE",
U1024="Warehouse HUAWEI","SPARE-ISSUE",
U1024="SPARE-HS","SPARE-ISSUE",
U1024="Power Telco","ACTIVE", U1024="no impacts","no impacts"
),"")</f>
        <v>No root cause</v>
      </c>
      <c r="W1024" s="113"/>
      <c r="X1024" s="113"/>
      <c r="Y1024" s="113"/>
      <c r="Z1024" s="113"/>
      <c r="AA1024" s="113"/>
      <c r="AB1024" s="17" t="s">
        <v>5465</v>
      </c>
      <c r="AC1024" s="17" t="str">
        <f>_xlfn.XLOOKUP(B1024,'INCIDENT-04-27-2026'!E:E,'INCIDENT-04-27-2026'!F:F,"")</f>
        <v/>
      </c>
      <c r="AD1024" s="9"/>
      <c r="AE1024" s="7" t="s">
        <v>5465</v>
      </c>
      <c r="AF1024" s="6" t="str">
        <f>_xlfn.XLOOKUP(B1024,'[13]Input_27-04'!$B:$B,'[13]Input_27-04'!$M:$M,"")</f>
        <v/>
      </c>
      <c r="AG1024" s="7"/>
      <c r="AH1024" s="3"/>
      <c r="AI1024" s="18" t="str">
        <f>_xlfn.XLOOKUP(B1024,'[3]Cells Huawei 27042026 10h'!$B:$B,'[3]Cells Huawei 27042026 10h'!$T:$T,"")</f>
        <v/>
      </c>
      <c r="AJ1024" s="18" t="str">
        <f>_xlfn.XLOOKUP(B1024,'[3]Cells Huawei 27042026 15h'!$B:$B,'[3]Cells Huawei 27042026 15h'!$T:$T,"")</f>
        <v/>
      </c>
      <c r="AK1024" s="18" t="str">
        <f>_xlfn.XLOOKUP(B1024,'[4]cells down 27042026 11h28'!$B:$B,'[4]cells down 27042026 11h28'!$R:$R,"")</f>
        <v/>
      </c>
      <c r="AL1024" s="18" t="str">
        <f>_xlfn.XLOOKUP(B1024,'[4]cells down 27042026 18h01'!$B:$B,'[4]cells down 27042026 18h01'!$R:$R,"")</f>
        <v/>
      </c>
      <c r="AM1024" s="18" t="str">
        <f>_xlfn.XLOOKUP(B1024,'[5]cell downs 27042026 11h'!$B:$B,'[5]cell downs 27042026 11h'!$R:$R,"")</f>
        <v/>
      </c>
      <c r="AN1024" s="18" t="str">
        <f>_xlfn.XLOOKUP(B1024,'[5]cell downs 27042026 17h40'!$B:$B,'[5]cell downs 27042026 17h40'!$R:$R,"")</f>
        <v/>
      </c>
      <c r="AO1024" s="18" t="str">
        <f>_xlfn.XLOOKUP(B1024,'[6]ALL SITES DOWN'!$D:$D,'[6]ALL SITES DOWN'!$J:$J,"")</f>
        <v/>
      </c>
      <c r="AP1024" s="18" t="str">
        <f>_xlfn.XLOOKUP(B1024,'[7]ALL SITES DOWN'!$D:$D,'[7]ALL SITES DOWN'!$J:$J,"")</f>
        <v/>
      </c>
      <c r="AQ1024" s="9" t="str">
        <f>_xlfn.XLOOKUP(B1024,[8]sheet1!$AC:$AC,[8]sheet1!$AF:$AF,"")</f>
        <v/>
      </c>
      <c r="AR1024" s="14"/>
      <c r="AS1024" s="14" t="s">
        <v>5465</v>
      </c>
      <c r="AT1024" s="14" t="str">
        <f>_xlfn.XLOOKUP(B1024,'[9]cell downs 18042026 17h'!$B:$B,'[9]cell downs 18042026 17h'!$B:$B,"")</f>
        <v/>
      </c>
      <c r="AU1024" s="14" t="str">
        <f>_xlfn.XLOOKUP(B1024,'[10]Cells Huawei 19042026 15h'!$B:$B,'[10]Cells Huawei 19042026 15h'!$B:$B,"")</f>
        <v/>
      </c>
      <c r="AV1024" s="9" t="str">
        <f>_xlfn.XLOOKUP(B1024,'[11]cells down 19042026 9H40'!$B:$B,'[11]cells down 19042026 9H40'!$B:$B,"")</f>
        <v/>
      </c>
    </row>
    <row r="1025" spans="1:48" hidden="1" x14ac:dyDescent="0.3">
      <c r="A1025" s="1" t="s">
        <v>1593</v>
      </c>
      <c r="B1025" s="8" t="s">
        <v>1594</v>
      </c>
      <c r="C1025" s="3" t="str">
        <f>_xlfn.XLOOKUP(B1025,'[1]daily break down'!$D:$D,'[1]daily break down'!$E:$E,"")</f>
        <v>NORD</v>
      </c>
      <c r="D1025" s="1" t="s">
        <v>11</v>
      </c>
      <c r="E1025" s="1" t="s">
        <v>12</v>
      </c>
      <c r="F1025" s="3" t="s">
        <v>23</v>
      </c>
      <c r="G1025" s="1" t="s">
        <v>24</v>
      </c>
      <c r="H1025" s="27" t="str">
        <f>_xlfn.XLOOKUP(B1025,[2]CALCULATION!$B:$B,[2]CALCULATION!$H:$H,"")</f>
        <v>Huawei</v>
      </c>
      <c r="I1025" s="26">
        <v>0</v>
      </c>
      <c r="J1025" s="26">
        <v>0</v>
      </c>
      <c r="K1025" s="26">
        <v>0.33799256919296983</v>
      </c>
      <c r="L1025" s="26">
        <v>0</v>
      </c>
      <c r="M1025" s="26">
        <v>0</v>
      </c>
      <c r="N1025" s="26">
        <v>0</v>
      </c>
      <c r="O1025" s="26">
        <v>0</v>
      </c>
      <c r="P1025" s="114" t="s">
        <v>6364</v>
      </c>
      <c r="Q1025" s="42" t="s">
        <v>5538</v>
      </c>
      <c r="R1025" s="42"/>
      <c r="S1025" s="41" t="str" cm="1">
        <f t="array" ref="S1025">IFERROR(_xlfn.IFS(
U1025="MPR ISSUE","PDH",
U1025="BSS Hardware Issue","BSS",
U1025="Sites strategiques, MLL, Pylone, etc.","ENVTECH",
U1025="AKTIVCO DEFAUT GE &amp; POWER Cabinet","AKTIVCO",
U1025="AKTIVCO Coupure ENEO &amp; Baisse de tension","AKTIVCO GRID ONLY",
U1025="Coupure ENEO &amp; Baisse de tension","IHS GRID ONLY",
U1025="Defaut GE &amp; POWER Cabinet","IHS",
U1025="Sharing","Partners",
U1025="Sites strategiques &amp; DataCenter","SST &amp; DC",
U1025="Exclu","Exclu",
U1025="SAT","SAT",
U1025="SPARE-ISSUE","SPARE-ISSUE",
U1025="Fiber CAmtel","TRANS_FO_CAMTEL",
U1025="Fiber AOF","Fiber AOF",
U1025="Projet OCM (HUAWEI)","TRAVAUX-HUAWEI",
U1025="Projet OCM (NOKIA)","TRAVAUX-NOKIA",
U1025="ACCESS-ISSUE","ACCESS-ISSUE",
U1025="Projet OCM (ZTE, NOKIA, autres projets)","TRAVAUX OCM",
U1025="No root CAuse","No root cause",
U1025="ODU HS","PDH",
U1025="IP &amp; VLAN","PDH",
U1025="Warehouse HUAWEI","SPARE-ISSUE",
U1025="SPARE-HS","SPARE-ISSUE",
U1025="Power Telco","BSS",U1025="no impacts","no impacts"
),"")</f>
        <v>No root cause</v>
      </c>
      <c r="T1025" s="41" t="str" cm="1">
        <f t="array" ref="T1025">IFERROR(_xlfn.IFS(
U1025="MPR ISSUE","TX ISSUE",
U1025="BSS Hardware Issue","RAN ISSUE",
U1025="Sites strategiques, MLL, Pylone, etc.","ENVTECH",
U1025="AKTIVCO DEFAUT GE &amp; POWER Cabinet","POWER ISSUE",
U1025="AKTIVCO Coupure ENEO &amp; Baisse de tension","POWER ISSUE",
U1025="Coupure ENEO &amp; Baisse de tension","POWER ISSUE",
U1025="Defaut GE &amp; POWER Cabinet","POWER ISSUE",
U1025="Sharing","POWER ISSUE",
U1025="Sites strategiques &amp; DataCenter","POWER ISSUE",
U1025="Exclu","Exclu",
U1025="SAT","TX ISSUE",
U1025="SPARE-ISSUE","SPARE-ISSUE",
U1025="Fiber CAmtel","TX ISSUE",
U1025="Fiber AOF","TX ISSUE",
U1025="Projet OCM (HUAWEI)","TRAVAUX-HUAWEI",
U1025="Projet OCM (NOKIA)","TRAVAUX -NOKIA",
U1025="ACCESS-ISSUE","ACCESS-ISSUE",
U1025="Projet OCM (ZTE, NOKIA, autres projets)","TRAVAUX OCM",
U1025="No root CAuse","No root cause",
U1025="ODU HS","TX ISSUE",
U1025="IP &amp; VLAN","TX ISSUE",
U1025="Warehouse HUAWEI","SPARE-ISSUE",
U1025="SPARE-HS","SPARE-ISSUE",
U1025="Power Telco","RAN ISSUE",U1025="no impacts","no impacts"
),"")</f>
        <v>No root cause</v>
      </c>
      <c r="U1025" s="68" t="s">
        <v>5691</v>
      </c>
      <c r="V1025" s="41" t="str" cm="1">
        <f t="array" ref="V1025">IFERROR(_xlfn.IFS(
U1025="MPR ISSUE","ACTIVE",
U1025="BSS Hardware Issue","ACTIVE",
U1025="Sites strategiques, MLL, Pylone, etc.","PASSIVE",
U1025="AKTIVCO DEFAUT GE &amp; POWER Cabinet","PASSIVE",
U1025="AKTIVCO Coupure ENEO &amp; Baisse de tension","PASSIVE",
U1025="Coupure ENEO &amp; Baisse de tension","PASSIVE",
U1025="Defaut GE &amp; POWER Cabinet","PASSIVE",
U1025="Sharing","PASSIVE",
U1025="Sites strategiques &amp; DataCenter","PASSIVE",
U1025="Exclu","Exclu",
U1025="SAT","ACTIVE",
U1025="SPARE-ISSUE","SPARE-ISSUE",
U1025="Fiber CAmtel","ACTIVE",
U1025="Fiber AOF","ACTIVE",
U1025="Projet OCM (HUAWEI)","PLANNED WORKS",
U1025="Projet OCM (NOKIA)","PLANNED WORKS",
U1025="ACCESS-ISSUE","ACCESS-ISSUE",
U1025="Projet OCM (ZTE, NOKIA, autres projets)","PLANNED WORKS",
U1025="No root CAuse","No root cause",
U1025="ODU HS","ACTIVE",
U1025="IP &amp; VLAN","ACTIVE",
U1025="Warehouse HUAWEI","SPARE-ISSUE",
U1025="SPARE-HS","SPARE-ISSUE",
U1025="Power Telco","ACTIVE", U1025="no impacts","no impacts"
),"")</f>
        <v>No root cause</v>
      </c>
      <c r="W1025" s="113"/>
      <c r="X1025" s="113"/>
      <c r="Y1025" s="113"/>
      <c r="Z1025" s="113"/>
      <c r="AA1025" s="113"/>
      <c r="AB1025" s="17" t="s">
        <v>5465</v>
      </c>
      <c r="AC1025" s="17" t="str">
        <f>_xlfn.XLOOKUP(B1025,'INCIDENT-04-27-2026'!E:E,'INCIDENT-04-27-2026'!F:F,"")</f>
        <v/>
      </c>
      <c r="AD1025" s="9"/>
      <c r="AE1025" s="7" t="s">
        <v>5465</v>
      </c>
      <c r="AF1025" s="6" t="str">
        <f>_xlfn.XLOOKUP(B1025,'[13]Input_27-04'!$B:$B,'[13]Input_27-04'!$M:$M,"")</f>
        <v/>
      </c>
      <c r="AG1025" s="7"/>
      <c r="AH1025" s="3"/>
      <c r="AI1025" s="18" t="str">
        <f>_xlfn.XLOOKUP(B1025,'[3]Cells Huawei 27042026 10h'!$B:$B,'[3]Cells Huawei 27042026 10h'!$T:$T,"")</f>
        <v/>
      </c>
      <c r="AJ1025" s="18" t="str">
        <f>_xlfn.XLOOKUP(B1025,'[3]Cells Huawei 27042026 15h'!$B:$B,'[3]Cells Huawei 27042026 15h'!$T:$T,"")</f>
        <v/>
      </c>
      <c r="AK1025" s="18" t="str">
        <f>_xlfn.XLOOKUP(B1025,'[4]cells down 27042026 11h28'!$B:$B,'[4]cells down 27042026 11h28'!$R:$R,"")</f>
        <v/>
      </c>
      <c r="AL1025" s="18" t="str">
        <f>_xlfn.XLOOKUP(B1025,'[4]cells down 27042026 18h01'!$B:$B,'[4]cells down 27042026 18h01'!$R:$R,"")</f>
        <v/>
      </c>
      <c r="AM1025" s="18" t="str">
        <f>_xlfn.XLOOKUP(B1025,'[5]cell downs 27042026 11h'!$B:$B,'[5]cell downs 27042026 11h'!$R:$R,"")</f>
        <v/>
      </c>
      <c r="AN1025" s="18" t="str">
        <f>_xlfn.XLOOKUP(B1025,'[5]cell downs 27042026 17h40'!$B:$B,'[5]cell downs 27042026 17h40'!$R:$R,"")</f>
        <v/>
      </c>
      <c r="AO1025" s="18" t="str">
        <f>_xlfn.XLOOKUP(B1025,'[6]ALL SITES DOWN'!$D:$D,'[6]ALL SITES DOWN'!$J:$J,"")</f>
        <v/>
      </c>
      <c r="AP1025" s="18" t="str">
        <f>_xlfn.XLOOKUP(B1025,'[7]ALL SITES DOWN'!$D:$D,'[7]ALL SITES DOWN'!$J:$J,"")</f>
        <v/>
      </c>
      <c r="AQ1025" s="9" t="str">
        <f>_xlfn.XLOOKUP(B1025,[8]sheet1!$AC:$AC,[8]sheet1!$AF:$AF,"")</f>
        <v/>
      </c>
      <c r="AR1025" s="14"/>
      <c r="AS1025" s="14" t="s">
        <v>5465</v>
      </c>
      <c r="AT1025" s="14" t="str">
        <f>_xlfn.XLOOKUP(B1025,'[9]cell downs 18042026 17h'!$B:$B,'[9]cell downs 18042026 17h'!$B:$B,"")</f>
        <v/>
      </c>
      <c r="AU1025" s="14" t="str">
        <f>_xlfn.XLOOKUP(B1025,'[10]Cells Huawei 19042026 15h'!$B:$B,'[10]Cells Huawei 19042026 15h'!$B:$B,"")</f>
        <v/>
      </c>
      <c r="AV1025" s="9" t="str">
        <f>_xlfn.XLOOKUP(B1025,'[11]cells down 19042026 9H40'!$B:$B,'[11]cells down 19042026 9H40'!$B:$B,"")</f>
        <v/>
      </c>
    </row>
    <row r="1026" spans="1:48" hidden="1" x14ac:dyDescent="0.3">
      <c r="A1026" s="1" t="s">
        <v>480</v>
      </c>
      <c r="B1026" s="8" t="s">
        <v>481</v>
      </c>
      <c r="C1026" s="3" t="str">
        <f>_xlfn.XLOOKUP(B1026,'[1]daily break down'!$D:$D,'[1]daily break down'!$E:$E,"")</f>
        <v>SUD-OUEST</v>
      </c>
      <c r="D1026" s="1" t="s">
        <v>11</v>
      </c>
      <c r="E1026" s="1" t="s">
        <v>12</v>
      </c>
      <c r="F1026" s="3" t="s">
        <v>13</v>
      </c>
      <c r="G1026" s="1" t="s">
        <v>106</v>
      </c>
      <c r="H1026" s="27" t="str">
        <f>_xlfn.XLOOKUP(B1026,[2]CALCULATION!$B:$B,[2]CALCULATION!$H:$H,"")</f>
        <v>Huawei</v>
      </c>
      <c r="I1026" s="26">
        <v>0</v>
      </c>
      <c r="J1026" s="26">
        <v>7.2000211167327285E-2</v>
      </c>
      <c r="K1026" s="26">
        <v>0.27526659875068843</v>
      </c>
      <c r="L1026" s="26">
        <v>0</v>
      </c>
      <c r="M1026" s="26">
        <v>5.726843647715827E-2</v>
      </c>
      <c r="N1026" s="26">
        <v>0</v>
      </c>
      <c r="O1026" s="26">
        <v>0</v>
      </c>
      <c r="P1026" s="114" t="s">
        <v>6364</v>
      </c>
      <c r="Q1026" s="42" t="s">
        <v>5538</v>
      </c>
      <c r="R1026" s="42"/>
      <c r="S1026" s="41" t="str" cm="1">
        <f t="array" ref="S1026">IFERROR(_xlfn.IFS(
U1026="MPR ISSUE","PDH",
U1026="BSS Hardware Issue","BSS",
U1026="Sites strategiques, MLL, Pylone, etc.","ENVTECH",
U1026="AKTIVCO DEFAUT GE &amp; POWER Cabinet","AKTIVCO",
U1026="AKTIVCO Coupure ENEO &amp; Baisse de tension","AKTIVCO GRID ONLY",
U1026="Coupure ENEO &amp; Baisse de tension","IHS GRID ONLY",
U1026="Defaut GE &amp; POWER Cabinet","IHS",
U1026="Sharing","Partners",
U1026="Sites strategiques &amp; DataCenter","SST &amp; DC",
U1026="Exclu","Exclu",
U1026="SAT","SAT",
U1026="SPARE-ISSUE","SPARE-ISSUE",
U1026="Fiber CAmtel","TRANS_FO_CAMTEL",
U1026="Fiber AOF","Fiber AOF",
U1026="Projet OCM (HUAWEI)","TRAVAUX-HUAWEI",
U1026="Projet OCM (NOKIA)","TRAVAUX-NOKIA",
U1026="ACCESS-ISSUE","ACCESS-ISSUE",
U1026="Projet OCM (ZTE, NOKIA, autres projets)","TRAVAUX OCM",
U1026="No root CAuse","No root cause",
U1026="ODU HS","PDH",
U1026="IP &amp; VLAN","PDH",
U1026="Warehouse HUAWEI","SPARE-ISSUE",
U1026="SPARE-HS","SPARE-ISSUE",
U1026="Power Telco","BSS",U1026="no impacts","no impacts"
),"")</f>
        <v>No root cause</v>
      </c>
      <c r="T1026" s="41" t="str" cm="1">
        <f t="array" ref="T1026">IFERROR(_xlfn.IFS(
U1026="MPR ISSUE","TX ISSUE",
U1026="BSS Hardware Issue","RAN ISSUE",
U1026="Sites strategiques, MLL, Pylone, etc.","ENVTECH",
U1026="AKTIVCO DEFAUT GE &amp; POWER Cabinet","POWER ISSUE",
U1026="AKTIVCO Coupure ENEO &amp; Baisse de tension","POWER ISSUE",
U1026="Coupure ENEO &amp; Baisse de tension","POWER ISSUE",
U1026="Defaut GE &amp; POWER Cabinet","POWER ISSUE",
U1026="Sharing","POWER ISSUE",
U1026="Sites strategiques &amp; DataCenter","POWER ISSUE",
U1026="Exclu","Exclu",
U1026="SAT","TX ISSUE",
U1026="SPARE-ISSUE","SPARE-ISSUE",
U1026="Fiber CAmtel","TX ISSUE",
U1026="Fiber AOF","TX ISSUE",
U1026="Projet OCM (HUAWEI)","TRAVAUX-HUAWEI",
U1026="Projet OCM (NOKIA)","TRAVAUX -NOKIA",
U1026="ACCESS-ISSUE","ACCESS-ISSUE",
U1026="Projet OCM (ZTE, NOKIA, autres projets)","TRAVAUX OCM",
U1026="No root CAuse","No root cause",
U1026="ODU HS","TX ISSUE",
U1026="IP &amp; VLAN","TX ISSUE",
U1026="Warehouse HUAWEI","SPARE-ISSUE",
U1026="SPARE-HS","SPARE-ISSUE",
U1026="Power Telco","RAN ISSUE",U1026="no impacts","no impacts"
),"")</f>
        <v>No root cause</v>
      </c>
      <c r="U1026" s="68" t="s">
        <v>5691</v>
      </c>
      <c r="V1026" s="41" t="str" cm="1">
        <f t="array" ref="V1026">IFERROR(_xlfn.IFS(
U1026="MPR ISSUE","ACTIVE",
U1026="BSS Hardware Issue","ACTIVE",
U1026="Sites strategiques, MLL, Pylone, etc.","PASSIVE",
U1026="AKTIVCO DEFAUT GE &amp; POWER Cabinet","PASSIVE",
U1026="AKTIVCO Coupure ENEO &amp; Baisse de tension","PASSIVE",
U1026="Coupure ENEO &amp; Baisse de tension","PASSIVE",
U1026="Defaut GE &amp; POWER Cabinet","PASSIVE",
U1026="Sharing","PASSIVE",
U1026="Sites strategiques &amp; DataCenter","PASSIVE",
U1026="Exclu","Exclu",
U1026="SAT","ACTIVE",
U1026="SPARE-ISSUE","SPARE-ISSUE",
U1026="Fiber CAmtel","ACTIVE",
U1026="Fiber AOF","ACTIVE",
U1026="Projet OCM (HUAWEI)","PLANNED WORKS",
U1026="Projet OCM (NOKIA)","PLANNED WORKS",
U1026="ACCESS-ISSUE","ACCESS-ISSUE",
U1026="Projet OCM (ZTE, NOKIA, autres projets)","PLANNED WORKS",
U1026="No root CAuse","No root cause",
U1026="ODU HS","ACTIVE",
U1026="IP &amp; VLAN","ACTIVE",
U1026="Warehouse HUAWEI","SPARE-ISSUE",
U1026="SPARE-HS","SPARE-ISSUE",
U1026="Power Telco","ACTIVE", U1026="no impacts","no impacts"
),"")</f>
        <v>No root cause</v>
      </c>
      <c r="W1026" s="113"/>
      <c r="X1026" s="113"/>
      <c r="Y1026" s="113"/>
      <c r="Z1026" s="113"/>
      <c r="AA1026" s="113"/>
      <c r="AB1026" s="17" t="s">
        <v>5465</v>
      </c>
      <c r="AC1026" s="17" t="str">
        <f>_xlfn.XLOOKUP(B1026,'INCIDENT-04-27-2026'!E:E,'INCIDENT-04-27-2026'!F:F,"")</f>
        <v/>
      </c>
      <c r="AD1026" s="9"/>
      <c r="AE1026" s="7" t="s">
        <v>5465</v>
      </c>
      <c r="AF1026" s="6" t="str">
        <f>_xlfn.XLOOKUP(B1026,'[13]Input_27-04'!$B:$B,'[13]Input_27-04'!$M:$M,"")</f>
        <v/>
      </c>
      <c r="AG1026" s="7"/>
      <c r="AH1026" s="3"/>
      <c r="AI1026" s="18" t="str">
        <f>_xlfn.XLOOKUP(B1026,'[3]Cells Huawei 27042026 10h'!$B:$B,'[3]Cells Huawei 27042026 10h'!$T:$T,"")</f>
        <v/>
      </c>
      <c r="AJ1026" s="18" t="str">
        <f>_xlfn.XLOOKUP(B1026,'[3]Cells Huawei 27042026 15h'!$B:$B,'[3]Cells Huawei 27042026 15h'!$T:$T,"")</f>
        <v/>
      </c>
      <c r="AK1026" s="18" t="str">
        <f>_xlfn.XLOOKUP(B1026,'[4]cells down 27042026 11h28'!$B:$B,'[4]cells down 27042026 11h28'!$R:$R,"")</f>
        <v/>
      </c>
      <c r="AL1026" s="18" t="str">
        <f>_xlfn.XLOOKUP(B1026,'[4]cells down 27042026 18h01'!$B:$B,'[4]cells down 27042026 18h01'!$R:$R,"")</f>
        <v/>
      </c>
      <c r="AM1026" s="18" t="str">
        <f>_xlfn.XLOOKUP(B1026,'[5]cell downs 27042026 11h'!$B:$B,'[5]cell downs 27042026 11h'!$R:$R,"")</f>
        <v/>
      </c>
      <c r="AN1026" s="18" t="str">
        <f>_xlfn.XLOOKUP(B1026,'[5]cell downs 27042026 17h40'!$B:$B,'[5]cell downs 27042026 17h40'!$R:$R,"")</f>
        <v/>
      </c>
      <c r="AO1026" s="18" t="str">
        <f>_xlfn.XLOOKUP(B1026,'[6]ALL SITES DOWN'!$D:$D,'[6]ALL SITES DOWN'!$J:$J,"")</f>
        <v/>
      </c>
      <c r="AP1026" s="18" t="str">
        <f>_xlfn.XLOOKUP(B1026,'[7]ALL SITES DOWN'!$D:$D,'[7]ALL SITES DOWN'!$J:$J,"")</f>
        <v/>
      </c>
      <c r="AQ1026" s="9" t="str">
        <f>_xlfn.XLOOKUP(B1026,[8]sheet1!$AC:$AC,[8]sheet1!$AF:$AF,"")</f>
        <v/>
      </c>
      <c r="AR1026" s="14"/>
      <c r="AS1026" s="14" t="s">
        <v>5465</v>
      </c>
      <c r="AT1026" s="14" t="str">
        <f>_xlfn.XLOOKUP(B1026,'[9]cell downs 18042026 17h'!$B:$B,'[9]cell downs 18042026 17h'!$B:$B,"")</f>
        <v/>
      </c>
      <c r="AU1026" s="14" t="str">
        <f>_xlfn.XLOOKUP(B1026,'[10]Cells Huawei 19042026 15h'!$B:$B,'[10]Cells Huawei 19042026 15h'!$B:$B,"")</f>
        <v/>
      </c>
      <c r="AV1026" s="9" t="str">
        <f>_xlfn.XLOOKUP(B1026,'[11]cells down 19042026 9H40'!$B:$B,'[11]cells down 19042026 9H40'!$B:$B,"")</f>
        <v/>
      </c>
    </row>
    <row r="1027" spans="1:48" hidden="1" x14ac:dyDescent="0.3">
      <c r="A1027" s="1" t="s">
        <v>2836</v>
      </c>
      <c r="B1027" s="8" t="s">
        <v>2837</v>
      </c>
      <c r="C1027" s="3" t="str">
        <f>_xlfn.XLOOKUP(B1027,'[1]daily break down'!$D:$D,'[1]daily break down'!$E:$E,"")</f>
        <v>NORD-OUEST</v>
      </c>
      <c r="D1027" s="1" t="s">
        <v>11</v>
      </c>
      <c r="E1027" s="1" t="s">
        <v>12</v>
      </c>
      <c r="F1027" s="3" t="s">
        <v>51</v>
      </c>
      <c r="G1027" s="1" t="s">
        <v>52</v>
      </c>
      <c r="H1027" s="27" t="str">
        <f>_xlfn.XLOOKUP(B1027,[2]CALCULATION!$B:$B,[2]CALCULATION!$H:$H,"")</f>
        <v>Huawei</v>
      </c>
      <c r="I1027" s="26">
        <v>0</v>
      </c>
      <c r="J1027" s="26">
        <v>0</v>
      </c>
      <c r="K1027" s="26">
        <v>0.23586891074756092</v>
      </c>
      <c r="L1027" s="26">
        <v>0</v>
      </c>
      <c r="M1027" s="26">
        <v>0</v>
      </c>
      <c r="N1027" s="26">
        <v>0</v>
      </c>
      <c r="O1027" s="26">
        <v>0</v>
      </c>
      <c r="P1027" s="114" t="s">
        <v>6364</v>
      </c>
      <c r="Q1027" s="42" t="s">
        <v>5538</v>
      </c>
      <c r="R1027" s="42"/>
      <c r="S1027" s="41" t="str" cm="1">
        <f t="array" ref="S1027">IFERROR(_xlfn.IFS(
U1027="MPR ISSUE","PDH",
U1027="BSS Hardware Issue","BSS",
U1027="Sites strategiques, MLL, Pylone, etc.","ENVTECH",
U1027="AKTIVCO DEFAUT GE &amp; POWER Cabinet","AKTIVCO",
U1027="AKTIVCO Coupure ENEO &amp; Baisse de tension","AKTIVCO GRID ONLY",
U1027="Coupure ENEO &amp; Baisse de tension","IHS GRID ONLY",
U1027="Defaut GE &amp; POWER Cabinet","IHS",
U1027="Sharing","Partners",
U1027="Sites strategiques &amp; DataCenter","SST &amp; DC",
U1027="Exclu","Exclu",
U1027="SAT","SAT",
U1027="SPARE-ISSUE","SPARE-ISSUE",
U1027="Fiber CAmtel","TRANS_FO_CAMTEL",
U1027="Fiber AOF","Fiber AOF",
U1027="Projet OCM (HUAWEI)","TRAVAUX-HUAWEI",
U1027="Projet OCM (NOKIA)","TRAVAUX-NOKIA",
U1027="ACCESS-ISSUE","ACCESS-ISSUE",
U1027="Projet OCM (ZTE, NOKIA, autres projets)","TRAVAUX OCM",
U1027="No root CAuse","No root cause",
U1027="ODU HS","PDH",
U1027="IP &amp; VLAN","PDH",
U1027="Warehouse HUAWEI","SPARE-ISSUE",
U1027="SPARE-HS","SPARE-ISSUE",
U1027="Power Telco","BSS",U1027="no impacts","no impacts"
),"")</f>
        <v>No root cause</v>
      </c>
      <c r="T1027" s="41" t="str" cm="1">
        <f t="array" ref="T1027">IFERROR(_xlfn.IFS(
U1027="MPR ISSUE","TX ISSUE",
U1027="BSS Hardware Issue","RAN ISSUE",
U1027="Sites strategiques, MLL, Pylone, etc.","ENVTECH",
U1027="AKTIVCO DEFAUT GE &amp; POWER Cabinet","POWER ISSUE",
U1027="AKTIVCO Coupure ENEO &amp; Baisse de tension","POWER ISSUE",
U1027="Coupure ENEO &amp; Baisse de tension","POWER ISSUE",
U1027="Defaut GE &amp; POWER Cabinet","POWER ISSUE",
U1027="Sharing","POWER ISSUE",
U1027="Sites strategiques &amp; DataCenter","POWER ISSUE",
U1027="Exclu","Exclu",
U1027="SAT","TX ISSUE",
U1027="SPARE-ISSUE","SPARE-ISSUE",
U1027="Fiber CAmtel","TX ISSUE",
U1027="Fiber AOF","TX ISSUE",
U1027="Projet OCM (HUAWEI)","TRAVAUX-HUAWEI",
U1027="Projet OCM (NOKIA)","TRAVAUX -NOKIA",
U1027="ACCESS-ISSUE","ACCESS-ISSUE",
U1027="Projet OCM (ZTE, NOKIA, autres projets)","TRAVAUX OCM",
U1027="No root CAuse","No root cause",
U1027="ODU HS","TX ISSUE",
U1027="IP &amp; VLAN","TX ISSUE",
U1027="Warehouse HUAWEI","SPARE-ISSUE",
U1027="SPARE-HS","SPARE-ISSUE",
U1027="Power Telco","RAN ISSUE",U1027="no impacts","no impacts"
),"")</f>
        <v>No root cause</v>
      </c>
      <c r="U1027" s="68" t="s">
        <v>5691</v>
      </c>
      <c r="V1027" s="41" t="str" cm="1">
        <f t="array" ref="V1027">IFERROR(_xlfn.IFS(
U1027="MPR ISSUE","ACTIVE",
U1027="BSS Hardware Issue","ACTIVE",
U1027="Sites strategiques, MLL, Pylone, etc.","PASSIVE",
U1027="AKTIVCO DEFAUT GE &amp; POWER Cabinet","PASSIVE",
U1027="AKTIVCO Coupure ENEO &amp; Baisse de tension","PASSIVE",
U1027="Coupure ENEO &amp; Baisse de tension","PASSIVE",
U1027="Defaut GE &amp; POWER Cabinet","PASSIVE",
U1027="Sharing","PASSIVE",
U1027="Sites strategiques &amp; DataCenter","PASSIVE",
U1027="Exclu","Exclu",
U1027="SAT","ACTIVE",
U1027="SPARE-ISSUE","SPARE-ISSUE",
U1027="Fiber CAmtel","ACTIVE",
U1027="Fiber AOF","ACTIVE",
U1027="Projet OCM (HUAWEI)","PLANNED WORKS",
U1027="Projet OCM (NOKIA)","PLANNED WORKS",
U1027="ACCESS-ISSUE","ACCESS-ISSUE",
U1027="Projet OCM (ZTE, NOKIA, autres projets)","PLANNED WORKS",
U1027="No root CAuse","No root cause",
U1027="ODU HS","ACTIVE",
U1027="IP &amp; VLAN","ACTIVE",
U1027="Warehouse HUAWEI","SPARE-ISSUE",
U1027="SPARE-HS","SPARE-ISSUE",
U1027="Power Telco","ACTIVE", U1027="no impacts","no impacts"
),"")</f>
        <v>No root cause</v>
      </c>
      <c r="W1027" s="113"/>
      <c r="X1027" s="113"/>
      <c r="Y1027" s="113"/>
      <c r="Z1027" s="113"/>
      <c r="AA1027" s="113"/>
      <c r="AB1027" s="17" t="s">
        <v>5465</v>
      </c>
      <c r="AC1027" s="17" t="str">
        <f>_xlfn.XLOOKUP(B1027,'INCIDENT-04-27-2026'!E:E,'INCIDENT-04-27-2026'!F:F,"")</f>
        <v/>
      </c>
      <c r="AD1027" s="9"/>
      <c r="AE1027" s="7" t="s">
        <v>5465</v>
      </c>
      <c r="AF1027" s="6" t="str">
        <f>_xlfn.XLOOKUP(B1027,'[13]Input_27-04'!$B:$B,'[13]Input_27-04'!$M:$M,"")</f>
        <v/>
      </c>
      <c r="AG1027" s="7"/>
      <c r="AH1027" s="3"/>
      <c r="AI1027" s="18" t="str">
        <f>_xlfn.XLOOKUP(B1027,'[3]Cells Huawei 27042026 10h'!$B:$B,'[3]Cells Huawei 27042026 10h'!$T:$T,"")</f>
        <v/>
      </c>
      <c r="AJ1027" s="18" t="str">
        <f>_xlfn.XLOOKUP(B1027,'[3]Cells Huawei 27042026 15h'!$B:$B,'[3]Cells Huawei 27042026 15h'!$T:$T,"")</f>
        <v/>
      </c>
      <c r="AK1027" s="18" t="str">
        <f>_xlfn.XLOOKUP(B1027,'[4]cells down 27042026 11h28'!$B:$B,'[4]cells down 27042026 11h28'!$R:$R,"")</f>
        <v/>
      </c>
      <c r="AL1027" s="18" t="str">
        <f>_xlfn.XLOOKUP(B1027,'[4]cells down 27042026 18h01'!$B:$B,'[4]cells down 27042026 18h01'!$R:$R,"")</f>
        <v/>
      </c>
      <c r="AM1027" s="18" t="str">
        <f>_xlfn.XLOOKUP(B1027,'[5]cell downs 27042026 11h'!$B:$B,'[5]cell downs 27042026 11h'!$R:$R,"")</f>
        <v/>
      </c>
      <c r="AN1027" s="18" t="str">
        <f>_xlfn.XLOOKUP(B1027,'[5]cell downs 27042026 17h40'!$B:$B,'[5]cell downs 27042026 17h40'!$R:$R,"")</f>
        <v/>
      </c>
      <c r="AO1027" s="18" t="str">
        <f>_xlfn.XLOOKUP(B1027,'[6]ALL SITES DOWN'!$D:$D,'[6]ALL SITES DOWN'!$J:$J,"")</f>
        <v/>
      </c>
      <c r="AP1027" s="18" t="str">
        <f>_xlfn.XLOOKUP(B1027,'[7]ALL SITES DOWN'!$D:$D,'[7]ALL SITES DOWN'!$J:$J,"")</f>
        <v/>
      </c>
      <c r="AQ1027" s="9" t="str">
        <f>_xlfn.XLOOKUP(B1027,[8]sheet1!$AC:$AC,[8]sheet1!$AF:$AF,"")</f>
        <v/>
      </c>
      <c r="AR1027" s="14"/>
      <c r="AS1027" s="14" t="s">
        <v>5465</v>
      </c>
      <c r="AT1027" s="14" t="str">
        <f>_xlfn.XLOOKUP(B1027,'[9]cell downs 18042026 17h'!$B:$B,'[9]cell downs 18042026 17h'!$B:$B,"")</f>
        <v/>
      </c>
      <c r="AU1027" s="14" t="str">
        <f>_xlfn.XLOOKUP(B1027,'[10]Cells Huawei 19042026 15h'!$B:$B,'[10]Cells Huawei 19042026 15h'!$B:$B,"")</f>
        <v/>
      </c>
      <c r="AV1027" s="9" t="str">
        <f>_xlfn.XLOOKUP(B1027,'[11]cells down 19042026 9H40'!$B:$B,'[11]cells down 19042026 9H40'!$B:$B,"")</f>
        <v/>
      </c>
    </row>
    <row r="1028" spans="1:48" hidden="1" x14ac:dyDescent="0.3">
      <c r="A1028" s="1" t="s">
        <v>4722</v>
      </c>
      <c r="B1028" s="8" t="s">
        <v>4723</v>
      </c>
      <c r="C1028" s="3" t="str">
        <f>_xlfn.XLOOKUP(B1028,'[1]daily break down'!$D:$D,'[1]daily break down'!$E:$E,"")</f>
        <v>OUEST</v>
      </c>
      <c r="D1028" s="1" t="s">
        <v>21</v>
      </c>
      <c r="E1028" s="1" t="s">
        <v>188</v>
      </c>
      <c r="F1028" s="3" t="s">
        <v>102</v>
      </c>
      <c r="G1028" s="1" t="s">
        <v>1366</v>
      </c>
      <c r="H1028" s="27" t="str">
        <f>_xlfn.XLOOKUP(B1028,[2]CALCULATION!$B:$B,[2]CALCULATION!$H:$H,"")</f>
        <v>Huawei</v>
      </c>
      <c r="I1028" s="26">
        <v>0</v>
      </c>
      <c r="J1028" s="26">
        <v>0</v>
      </c>
      <c r="K1028" s="26">
        <v>0.21562609685731651</v>
      </c>
      <c r="L1028" s="26">
        <v>3.7606332736928318</v>
      </c>
      <c r="M1028" s="26">
        <v>0</v>
      </c>
      <c r="N1028" s="26">
        <v>0</v>
      </c>
      <c r="O1028" s="26">
        <v>0</v>
      </c>
      <c r="P1028" s="114" t="s">
        <v>6364</v>
      </c>
      <c r="Q1028" s="42" t="s">
        <v>5538</v>
      </c>
      <c r="R1028" s="42"/>
      <c r="S1028" s="41" t="str" cm="1">
        <f t="array" ref="S1028">IFERROR(_xlfn.IFS(
U1028="MPR ISSUE","PDH",
U1028="BSS Hardware Issue","BSS",
U1028="Sites strategiques, MLL, Pylone, etc.","ENVTECH",
U1028="AKTIVCO DEFAUT GE &amp; POWER Cabinet","AKTIVCO",
U1028="AKTIVCO Coupure ENEO &amp; Baisse de tension","AKTIVCO GRID ONLY",
U1028="Coupure ENEO &amp; Baisse de tension","IHS GRID ONLY",
U1028="Defaut GE &amp; POWER Cabinet","IHS",
U1028="Sharing","Partners",
U1028="Sites strategiques &amp; DataCenter","SST &amp; DC",
U1028="Exclu","Exclu",
U1028="SAT","SAT",
U1028="SPARE-ISSUE","SPARE-ISSUE",
U1028="Fiber CAmtel","TRANS_FO_CAMTEL",
U1028="Fiber AOF","Fiber AOF",
U1028="Projet OCM (HUAWEI)","TRAVAUX-HUAWEI",
U1028="Projet OCM (NOKIA)","TRAVAUX-NOKIA",
U1028="ACCESS-ISSUE","ACCESS-ISSUE",
U1028="Projet OCM (ZTE, NOKIA, autres projets)","TRAVAUX OCM",
U1028="No root CAuse","No root cause",
U1028="ODU HS","PDH",
U1028="IP &amp; VLAN","PDH",
U1028="Warehouse HUAWEI","SPARE-ISSUE",
U1028="SPARE-HS","SPARE-ISSUE",
U1028="Power Telco","BSS",U1028="no impacts","no impacts"
),"")</f>
        <v>No root cause</v>
      </c>
      <c r="T1028" s="41" t="str" cm="1">
        <f t="array" ref="T1028">IFERROR(_xlfn.IFS(
U1028="MPR ISSUE","TX ISSUE",
U1028="BSS Hardware Issue","RAN ISSUE",
U1028="Sites strategiques, MLL, Pylone, etc.","ENVTECH",
U1028="AKTIVCO DEFAUT GE &amp; POWER Cabinet","POWER ISSUE",
U1028="AKTIVCO Coupure ENEO &amp; Baisse de tension","POWER ISSUE",
U1028="Coupure ENEO &amp; Baisse de tension","POWER ISSUE",
U1028="Defaut GE &amp; POWER Cabinet","POWER ISSUE",
U1028="Sharing","POWER ISSUE",
U1028="Sites strategiques &amp; DataCenter","POWER ISSUE",
U1028="Exclu","Exclu",
U1028="SAT","TX ISSUE",
U1028="SPARE-ISSUE","SPARE-ISSUE",
U1028="Fiber CAmtel","TX ISSUE",
U1028="Fiber AOF","TX ISSUE",
U1028="Projet OCM (HUAWEI)","TRAVAUX-HUAWEI",
U1028="Projet OCM (NOKIA)","TRAVAUX -NOKIA",
U1028="ACCESS-ISSUE","ACCESS-ISSUE",
U1028="Projet OCM (ZTE, NOKIA, autres projets)","TRAVAUX OCM",
U1028="No root CAuse","No root cause",
U1028="ODU HS","TX ISSUE",
U1028="IP &amp; VLAN","TX ISSUE",
U1028="Warehouse HUAWEI","SPARE-ISSUE",
U1028="SPARE-HS","SPARE-ISSUE",
U1028="Power Telco","RAN ISSUE",U1028="no impacts","no impacts"
),"")</f>
        <v>No root cause</v>
      </c>
      <c r="U1028" s="68" t="s">
        <v>5691</v>
      </c>
      <c r="V1028" s="41" t="str" cm="1">
        <f t="array" ref="V1028">IFERROR(_xlfn.IFS(
U1028="MPR ISSUE","ACTIVE",
U1028="BSS Hardware Issue","ACTIVE",
U1028="Sites strategiques, MLL, Pylone, etc.","PASSIVE",
U1028="AKTIVCO DEFAUT GE &amp; POWER Cabinet","PASSIVE",
U1028="AKTIVCO Coupure ENEO &amp; Baisse de tension","PASSIVE",
U1028="Coupure ENEO &amp; Baisse de tension","PASSIVE",
U1028="Defaut GE &amp; POWER Cabinet","PASSIVE",
U1028="Sharing","PASSIVE",
U1028="Sites strategiques &amp; DataCenter","PASSIVE",
U1028="Exclu","Exclu",
U1028="SAT","ACTIVE",
U1028="SPARE-ISSUE","SPARE-ISSUE",
U1028="Fiber CAmtel","ACTIVE",
U1028="Fiber AOF","ACTIVE",
U1028="Projet OCM (HUAWEI)","PLANNED WORKS",
U1028="Projet OCM (NOKIA)","PLANNED WORKS",
U1028="ACCESS-ISSUE","ACCESS-ISSUE",
U1028="Projet OCM (ZTE, NOKIA, autres projets)","PLANNED WORKS",
U1028="No root CAuse","No root cause",
U1028="ODU HS","ACTIVE",
U1028="IP &amp; VLAN","ACTIVE",
U1028="Warehouse HUAWEI","SPARE-ISSUE",
U1028="SPARE-HS","SPARE-ISSUE",
U1028="Power Telco","ACTIVE", U1028="no impacts","no impacts"
),"")</f>
        <v>No root cause</v>
      </c>
      <c r="W1028" s="113"/>
      <c r="X1028" s="113"/>
      <c r="Y1028" s="113"/>
      <c r="Z1028" s="113"/>
      <c r="AA1028" s="113"/>
      <c r="AB1028" s="17" t="s">
        <v>5465</v>
      </c>
      <c r="AC1028" s="17" t="str">
        <f>_xlfn.XLOOKUP(B1028,'INCIDENT-04-27-2026'!E:E,'INCIDENT-04-27-2026'!F:F,"")</f>
        <v/>
      </c>
      <c r="AD1028" s="9"/>
      <c r="AE1028" s="7" t="s">
        <v>5465</v>
      </c>
      <c r="AF1028" s="6" t="str">
        <f>_xlfn.XLOOKUP(B1028,'[13]Input_27-04'!$B:$B,'[13]Input_27-04'!$M:$M,"")</f>
        <v/>
      </c>
      <c r="AG1028" s="7"/>
      <c r="AH1028" s="3"/>
      <c r="AI1028" s="18" t="str">
        <f>_xlfn.XLOOKUP(B1028,'[3]Cells Huawei 27042026 10h'!$B:$B,'[3]Cells Huawei 27042026 10h'!$T:$T,"")</f>
        <v/>
      </c>
      <c r="AJ1028" s="18" t="str">
        <f>_xlfn.XLOOKUP(B1028,'[3]Cells Huawei 27042026 15h'!$B:$B,'[3]Cells Huawei 27042026 15h'!$T:$T,"")</f>
        <v/>
      </c>
      <c r="AK1028" s="18" t="str">
        <f>_xlfn.XLOOKUP(B1028,'[4]cells down 27042026 11h28'!$B:$B,'[4]cells down 27042026 11h28'!$R:$R,"")</f>
        <v/>
      </c>
      <c r="AL1028" s="18" t="str">
        <f>_xlfn.XLOOKUP(B1028,'[4]cells down 27042026 18h01'!$B:$B,'[4]cells down 27042026 18h01'!$R:$R,"")</f>
        <v/>
      </c>
      <c r="AM1028" s="18" t="str">
        <f>_xlfn.XLOOKUP(B1028,'[5]cell downs 27042026 11h'!$B:$B,'[5]cell downs 27042026 11h'!$R:$R,"")</f>
        <v/>
      </c>
      <c r="AN1028" s="18" t="str">
        <f>_xlfn.XLOOKUP(B1028,'[5]cell downs 27042026 17h40'!$B:$B,'[5]cell downs 27042026 17h40'!$R:$R,"")</f>
        <v/>
      </c>
      <c r="AO1028" s="18" t="str">
        <f>_xlfn.XLOOKUP(B1028,'[6]ALL SITES DOWN'!$D:$D,'[6]ALL SITES DOWN'!$J:$J,"")</f>
        <v/>
      </c>
      <c r="AP1028" s="18" t="str">
        <f>_xlfn.XLOOKUP(B1028,'[7]ALL SITES DOWN'!$D:$D,'[7]ALL SITES DOWN'!$J:$J,"")</f>
        <v/>
      </c>
      <c r="AQ1028" s="9" t="str">
        <f>_xlfn.XLOOKUP(B1028,[8]sheet1!$AC:$AC,[8]sheet1!$AF:$AF,"")</f>
        <v/>
      </c>
      <c r="AR1028" s="14"/>
      <c r="AS1028" s="14" t="s">
        <v>5465</v>
      </c>
      <c r="AT1028" s="14" t="str">
        <f>_xlfn.XLOOKUP(B1028,'[9]cell downs 18042026 17h'!$B:$B,'[9]cell downs 18042026 17h'!$B:$B,"")</f>
        <v/>
      </c>
      <c r="AU1028" s="14" t="str">
        <f>_xlfn.XLOOKUP(B1028,'[10]Cells Huawei 19042026 15h'!$B:$B,'[10]Cells Huawei 19042026 15h'!$B:$B,"")</f>
        <v/>
      </c>
      <c r="AV1028" s="9" t="str">
        <f>_xlfn.XLOOKUP(B1028,'[11]cells down 19042026 9H40'!$B:$B,'[11]cells down 19042026 9H40'!$B:$B,"")</f>
        <v/>
      </c>
    </row>
    <row r="1029" spans="1:48" hidden="1" x14ac:dyDescent="0.3">
      <c r="A1029" s="1" t="s">
        <v>1102</v>
      </c>
      <c r="B1029" s="8" t="s">
        <v>1103</v>
      </c>
      <c r="C1029" s="3" t="str">
        <f>_xlfn.XLOOKUP(B1029,'[1]daily break down'!$D:$D,'[1]daily break down'!$E:$E,"")</f>
        <v>NORD</v>
      </c>
      <c r="D1029" s="1" t="s">
        <v>11</v>
      </c>
      <c r="E1029" s="1" t="s">
        <v>96</v>
      </c>
      <c r="F1029" s="3" t="s">
        <v>23</v>
      </c>
      <c r="G1029" s="1" t="s">
        <v>1104</v>
      </c>
      <c r="H1029" s="28" t="str">
        <f>_xlfn.XLOOKUP(B1029,[2]CALCULATION!$B:$B,[2]CALCULATION!$H:$H,"")</f>
        <v>NOKIA</v>
      </c>
      <c r="I1029" s="26">
        <v>0.23988180336897497</v>
      </c>
      <c r="J1029" s="26">
        <v>0.34175577071794044</v>
      </c>
      <c r="K1029" s="26">
        <v>0.19024680084792572</v>
      </c>
      <c r="L1029" s="26">
        <v>0.26963071400239136</v>
      </c>
      <c r="M1029" s="26">
        <v>0</v>
      </c>
      <c r="N1029" s="26">
        <v>0</v>
      </c>
      <c r="O1029" s="26">
        <v>0</v>
      </c>
      <c r="P1029" s="114" t="s">
        <v>6364</v>
      </c>
      <c r="Q1029" s="42" t="s">
        <v>5538</v>
      </c>
      <c r="R1029" s="42"/>
      <c r="S1029" s="41" t="str" cm="1">
        <f t="array" ref="S1029">IFERROR(_xlfn.IFS(
U1029="MPR ISSUE","PDH",
U1029="BSS Hardware Issue","BSS",
U1029="Sites strategiques, MLL, Pylone, etc.","ENVTECH",
U1029="AKTIVCO DEFAUT GE &amp; POWER Cabinet","AKTIVCO",
U1029="AKTIVCO Coupure ENEO &amp; Baisse de tension","AKTIVCO GRID ONLY",
U1029="Coupure ENEO &amp; Baisse de tension","IHS GRID ONLY",
U1029="Defaut GE &amp; POWER Cabinet","IHS",
U1029="Sharing","Partners",
U1029="Sites strategiques &amp; DataCenter","SST &amp; DC",
U1029="Exclu","Exclu",
U1029="SAT","SAT",
U1029="SPARE-ISSUE","SPARE-ISSUE",
U1029="Fiber CAmtel","TRANS_FO_CAMTEL",
U1029="Fiber AOF","Fiber AOF",
U1029="Projet OCM (HUAWEI)","TRAVAUX-HUAWEI",
U1029="Projet OCM (NOKIA)","TRAVAUX-NOKIA",
U1029="ACCESS-ISSUE","ACCESS-ISSUE",
U1029="Projet OCM (ZTE, NOKIA, autres projets)","TRAVAUX OCM",
U1029="No root CAuse","No root cause",
U1029="ODU HS","PDH",
U1029="IP &amp; VLAN","PDH",
U1029="Warehouse HUAWEI","SPARE-ISSUE",
U1029="SPARE-HS","SPARE-ISSUE",
U1029="Power Telco","BSS",U1029="no impacts","no impacts"
),"")</f>
        <v>No root cause</v>
      </c>
      <c r="T1029" s="41" t="str" cm="1">
        <f t="array" ref="T1029">IFERROR(_xlfn.IFS(
U1029="MPR ISSUE","TX ISSUE",
U1029="BSS Hardware Issue","RAN ISSUE",
U1029="Sites strategiques, MLL, Pylone, etc.","ENVTECH",
U1029="AKTIVCO DEFAUT GE &amp; POWER Cabinet","POWER ISSUE",
U1029="AKTIVCO Coupure ENEO &amp; Baisse de tension","POWER ISSUE",
U1029="Coupure ENEO &amp; Baisse de tension","POWER ISSUE",
U1029="Defaut GE &amp; POWER Cabinet","POWER ISSUE",
U1029="Sharing","POWER ISSUE",
U1029="Sites strategiques &amp; DataCenter","POWER ISSUE",
U1029="Exclu","Exclu",
U1029="SAT","TX ISSUE",
U1029="SPARE-ISSUE","SPARE-ISSUE",
U1029="Fiber CAmtel","TX ISSUE",
U1029="Fiber AOF","TX ISSUE",
U1029="Projet OCM (HUAWEI)","TRAVAUX-HUAWEI",
U1029="Projet OCM (NOKIA)","TRAVAUX -NOKIA",
U1029="ACCESS-ISSUE","ACCESS-ISSUE",
U1029="Projet OCM (ZTE, NOKIA, autres projets)","TRAVAUX OCM",
U1029="No root CAuse","No root cause",
U1029="ODU HS","TX ISSUE",
U1029="IP &amp; VLAN","TX ISSUE",
U1029="Warehouse HUAWEI","SPARE-ISSUE",
U1029="SPARE-HS","SPARE-ISSUE",
U1029="Power Telco","RAN ISSUE",U1029="no impacts","no impacts"
),"")</f>
        <v>No root cause</v>
      </c>
      <c r="U1029" s="68" t="s">
        <v>5691</v>
      </c>
      <c r="V1029" s="41" t="str" cm="1">
        <f t="array" ref="V1029">IFERROR(_xlfn.IFS(
U1029="MPR ISSUE","ACTIVE",
U1029="BSS Hardware Issue","ACTIVE",
U1029="Sites strategiques, MLL, Pylone, etc.","PASSIVE",
U1029="AKTIVCO DEFAUT GE &amp; POWER Cabinet","PASSIVE",
U1029="AKTIVCO Coupure ENEO &amp; Baisse de tension","PASSIVE",
U1029="Coupure ENEO &amp; Baisse de tension","PASSIVE",
U1029="Defaut GE &amp; POWER Cabinet","PASSIVE",
U1029="Sharing","PASSIVE",
U1029="Sites strategiques &amp; DataCenter","PASSIVE",
U1029="Exclu","Exclu",
U1029="SAT","ACTIVE",
U1029="SPARE-ISSUE","SPARE-ISSUE",
U1029="Fiber CAmtel","ACTIVE",
U1029="Fiber AOF","ACTIVE",
U1029="Projet OCM (HUAWEI)","PLANNED WORKS",
U1029="Projet OCM (NOKIA)","PLANNED WORKS",
U1029="ACCESS-ISSUE","ACCESS-ISSUE",
U1029="Projet OCM (ZTE, NOKIA, autres projets)","PLANNED WORKS",
U1029="No root CAuse","No root cause",
U1029="ODU HS","ACTIVE",
U1029="IP &amp; VLAN","ACTIVE",
U1029="Warehouse HUAWEI","SPARE-ISSUE",
U1029="SPARE-HS","SPARE-ISSUE",
U1029="Power Telco","ACTIVE", U1029="no impacts","no impacts"
),"")</f>
        <v>No root cause</v>
      </c>
      <c r="W1029" s="113"/>
      <c r="X1029" s="113"/>
      <c r="Y1029" s="113"/>
      <c r="Z1029" s="113"/>
      <c r="AA1029" s="113"/>
      <c r="AB1029" s="17" t="s">
        <v>5465</v>
      </c>
      <c r="AC1029" s="17" t="str">
        <f>_xlfn.XLOOKUP(B1029,'INCIDENT-04-27-2026'!E:E,'INCIDENT-04-27-2026'!F:F,"")</f>
        <v/>
      </c>
      <c r="AD1029" s="9"/>
      <c r="AE1029" s="7" t="s">
        <v>5465</v>
      </c>
      <c r="AF1029" s="6" t="str">
        <f>_xlfn.XLOOKUP(B1029,'[13]Input_27-04'!$B:$B,'[13]Input_27-04'!$M:$M,"")</f>
        <v/>
      </c>
      <c r="AG1029" s="7"/>
      <c r="AH1029" s="3"/>
      <c r="AI1029" s="18" t="str">
        <f>_xlfn.XLOOKUP(B1029,'[3]Cells Huawei 27042026 10h'!$B:$B,'[3]Cells Huawei 27042026 10h'!$T:$T,"")</f>
        <v/>
      </c>
      <c r="AJ1029" s="18" t="str">
        <f>_xlfn.XLOOKUP(B1029,'[3]Cells Huawei 27042026 15h'!$B:$B,'[3]Cells Huawei 27042026 15h'!$T:$T,"")</f>
        <v/>
      </c>
      <c r="AK1029" s="18" t="str">
        <f>_xlfn.XLOOKUP(B1029,'[4]cells down 27042026 11h28'!$B:$B,'[4]cells down 27042026 11h28'!$R:$R,"")</f>
        <v/>
      </c>
      <c r="AL1029" s="18" t="str">
        <f>_xlfn.XLOOKUP(B1029,'[4]cells down 27042026 18h01'!$B:$B,'[4]cells down 27042026 18h01'!$R:$R,"")</f>
        <v/>
      </c>
      <c r="AM1029" s="18" t="str">
        <f>_xlfn.XLOOKUP(B1029,'[5]cell downs 27042026 11h'!$B:$B,'[5]cell downs 27042026 11h'!$R:$R,"")</f>
        <v/>
      </c>
      <c r="AN1029" s="18" t="str">
        <f>_xlfn.XLOOKUP(B1029,'[5]cell downs 27042026 17h40'!$B:$B,'[5]cell downs 27042026 17h40'!$R:$R,"")</f>
        <v/>
      </c>
      <c r="AO1029" s="18" t="str">
        <f>_xlfn.XLOOKUP(B1029,'[6]ALL SITES DOWN'!$D:$D,'[6]ALL SITES DOWN'!$J:$J,"")</f>
        <v/>
      </c>
      <c r="AP1029" s="18" t="str">
        <f>_xlfn.XLOOKUP(B1029,'[7]ALL SITES DOWN'!$D:$D,'[7]ALL SITES DOWN'!$J:$J,"")</f>
        <v/>
      </c>
      <c r="AQ1029" s="9" t="str">
        <f>_xlfn.XLOOKUP(B1029,[8]sheet1!$AC:$AC,[8]sheet1!$AF:$AF,"")</f>
        <v/>
      </c>
      <c r="AR1029" s="14"/>
      <c r="AS1029" s="14" t="s">
        <v>5465</v>
      </c>
      <c r="AT1029" s="14" t="str">
        <f>_xlfn.XLOOKUP(B1029,'[9]cell downs 18042026 17h'!$B:$B,'[9]cell downs 18042026 17h'!$B:$B,"")</f>
        <v/>
      </c>
      <c r="AU1029" s="14" t="str">
        <f>_xlfn.XLOOKUP(B1029,'[10]Cells Huawei 19042026 15h'!$B:$B,'[10]Cells Huawei 19042026 15h'!$B:$B,"")</f>
        <v/>
      </c>
      <c r="AV1029" s="9" t="str">
        <f>_xlfn.XLOOKUP(B1029,'[11]cells down 19042026 9H40'!$B:$B,'[11]cells down 19042026 9H40'!$B:$B,"")</f>
        <v/>
      </c>
    </row>
    <row r="1030" spans="1:48" hidden="1" x14ac:dyDescent="0.3">
      <c r="A1030" s="1" t="s">
        <v>2134</v>
      </c>
      <c r="B1030" s="8" t="s">
        <v>2135</v>
      </c>
      <c r="C1030" s="3" t="str">
        <f>_xlfn.XLOOKUP(B1030,'[1]daily break down'!$D:$D,'[1]daily break down'!$E:$E,"")</f>
        <v>Ngaoundere</v>
      </c>
      <c r="D1030" s="1" t="s">
        <v>11</v>
      </c>
      <c r="E1030" s="1" t="s">
        <v>12</v>
      </c>
      <c r="F1030" s="3" t="s">
        <v>90</v>
      </c>
      <c r="G1030" s="1" t="s">
        <v>91</v>
      </c>
      <c r="H1030" s="27" t="str">
        <f>_xlfn.XLOOKUP(B1030,[2]CALCULATION!$B:$B,[2]CALCULATION!$H:$H,"")</f>
        <v>Huawei</v>
      </c>
      <c r="I1030" s="26">
        <v>0</v>
      </c>
      <c r="J1030" s="26">
        <v>0</v>
      </c>
      <c r="K1030" s="26">
        <v>0.18914100555598365</v>
      </c>
      <c r="L1030" s="26">
        <v>0.84859302634169742</v>
      </c>
      <c r="M1030" s="26">
        <v>0.56974157684921223</v>
      </c>
      <c r="N1030" s="26">
        <v>0</v>
      </c>
      <c r="O1030" s="26">
        <v>0</v>
      </c>
      <c r="P1030" s="114" t="s">
        <v>6364</v>
      </c>
      <c r="Q1030" s="42" t="s">
        <v>5538</v>
      </c>
      <c r="R1030" s="42"/>
      <c r="S1030" s="41" t="str" cm="1">
        <f t="array" ref="S1030">IFERROR(_xlfn.IFS(
U1030="MPR ISSUE","PDH",
U1030="BSS Hardware Issue","BSS",
U1030="Sites strategiques, MLL, Pylone, etc.","ENVTECH",
U1030="AKTIVCO DEFAUT GE &amp; POWER Cabinet","AKTIVCO",
U1030="AKTIVCO Coupure ENEO &amp; Baisse de tension","AKTIVCO GRID ONLY",
U1030="Coupure ENEO &amp; Baisse de tension","IHS GRID ONLY",
U1030="Defaut GE &amp; POWER Cabinet","IHS",
U1030="Sharing","Partners",
U1030="Sites strategiques &amp; DataCenter","SST &amp; DC",
U1030="Exclu","Exclu",
U1030="SAT","SAT",
U1030="SPARE-ISSUE","SPARE-ISSUE",
U1030="Fiber CAmtel","TRANS_FO_CAMTEL",
U1030="Fiber AOF","Fiber AOF",
U1030="Projet OCM (HUAWEI)","TRAVAUX-HUAWEI",
U1030="Projet OCM (NOKIA)","TRAVAUX-NOKIA",
U1030="ACCESS-ISSUE","ACCESS-ISSUE",
U1030="Projet OCM (ZTE, NOKIA, autres projets)","TRAVAUX OCM",
U1030="No root CAuse","No root cause",
U1030="ODU HS","PDH",
U1030="IP &amp; VLAN","PDH",
U1030="Warehouse HUAWEI","SPARE-ISSUE",
U1030="SPARE-HS","SPARE-ISSUE",
U1030="Power Telco","BSS",U1030="no impacts","no impacts"
),"")</f>
        <v>No root cause</v>
      </c>
      <c r="T1030" s="41" t="str" cm="1">
        <f t="array" ref="T1030">IFERROR(_xlfn.IFS(
U1030="MPR ISSUE","TX ISSUE",
U1030="BSS Hardware Issue","RAN ISSUE",
U1030="Sites strategiques, MLL, Pylone, etc.","ENVTECH",
U1030="AKTIVCO DEFAUT GE &amp; POWER Cabinet","POWER ISSUE",
U1030="AKTIVCO Coupure ENEO &amp; Baisse de tension","POWER ISSUE",
U1030="Coupure ENEO &amp; Baisse de tension","POWER ISSUE",
U1030="Defaut GE &amp; POWER Cabinet","POWER ISSUE",
U1030="Sharing","POWER ISSUE",
U1030="Sites strategiques &amp; DataCenter","POWER ISSUE",
U1030="Exclu","Exclu",
U1030="SAT","TX ISSUE",
U1030="SPARE-ISSUE","SPARE-ISSUE",
U1030="Fiber CAmtel","TX ISSUE",
U1030="Fiber AOF","TX ISSUE",
U1030="Projet OCM (HUAWEI)","TRAVAUX-HUAWEI",
U1030="Projet OCM (NOKIA)","TRAVAUX -NOKIA",
U1030="ACCESS-ISSUE","ACCESS-ISSUE",
U1030="Projet OCM (ZTE, NOKIA, autres projets)","TRAVAUX OCM",
U1030="No root CAuse","No root cause",
U1030="ODU HS","TX ISSUE",
U1030="IP &amp; VLAN","TX ISSUE",
U1030="Warehouse HUAWEI","SPARE-ISSUE",
U1030="SPARE-HS","SPARE-ISSUE",
U1030="Power Telco","RAN ISSUE",U1030="no impacts","no impacts"
),"")</f>
        <v>No root cause</v>
      </c>
      <c r="U1030" s="68" t="s">
        <v>5691</v>
      </c>
      <c r="V1030" s="41" t="str" cm="1">
        <f t="array" ref="V1030">IFERROR(_xlfn.IFS(
U1030="MPR ISSUE","ACTIVE",
U1030="BSS Hardware Issue","ACTIVE",
U1030="Sites strategiques, MLL, Pylone, etc.","PASSIVE",
U1030="AKTIVCO DEFAUT GE &amp; POWER Cabinet","PASSIVE",
U1030="AKTIVCO Coupure ENEO &amp; Baisse de tension","PASSIVE",
U1030="Coupure ENEO &amp; Baisse de tension","PASSIVE",
U1030="Defaut GE &amp; POWER Cabinet","PASSIVE",
U1030="Sharing","PASSIVE",
U1030="Sites strategiques &amp; DataCenter","PASSIVE",
U1030="Exclu","Exclu",
U1030="SAT","ACTIVE",
U1030="SPARE-ISSUE","SPARE-ISSUE",
U1030="Fiber CAmtel","ACTIVE",
U1030="Fiber AOF","ACTIVE",
U1030="Projet OCM (HUAWEI)","PLANNED WORKS",
U1030="Projet OCM (NOKIA)","PLANNED WORKS",
U1030="ACCESS-ISSUE","ACCESS-ISSUE",
U1030="Projet OCM (ZTE, NOKIA, autres projets)","PLANNED WORKS",
U1030="No root CAuse","No root cause",
U1030="ODU HS","ACTIVE",
U1030="IP &amp; VLAN","ACTIVE",
U1030="Warehouse HUAWEI","SPARE-ISSUE",
U1030="SPARE-HS","SPARE-ISSUE",
U1030="Power Telco","ACTIVE", U1030="no impacts","no impacts"
),"")</f>
        <v>No root cause</v>
      </c>
      <c r="W1030" s="113"/>
      <c r="X1030" s="113"/>
      <c r="Y1030" s="113"/>
      <c r="Z1030" s="113"/>
      <c r="AA1030" s="113"/>
      <c r="AB1030" s="17" t="s">
        <v>5465</v>
      </c>
      <c r="AC1030" s="17" t="str">
        <f>_xlfn.XLOOKUP(B1030,'INCIDENT-04-27-2026'!E:E,'INCIDENT-04-27-2026'!F:F,"")</f>
        <v/>
      </c>
      <c r="AD1030" s="9"/>
      <c r="AE1030" s="7" t="s">
        <v>5465</v>
      </c>
      <c r="AF1030" s="6" t="str">
        <f>_xlfn.XLOOKUP(B1030,'[13]Input_27-04'!$B:$B,'[13]Input_27-04'!$M:$M,"")</f>
        <v/>
      </c>
      <c r="AG1030" s="7"/>
      <c r="AH1030" s="3"/>
      <c r="AI1030" s="18" t="str">
        <f>_xlfn.XLOOKUP(B1030,'[3]Cells Huawei 27042026 10h'!$B:$B,'[3]Cells Huawei 27042026 10h'!$T:$T,"")</f>
        <v/>
      </c>
      <c r="AJ1030" s="18" t="str">
        <f>_xlfn.XLOOKUP(B1030,'[3]Cells Huawei 27042026 15h'!$B:$B,'[3]Cells Huawei 27042026 15h'!$T:$T,"")</f>
        <v/>
      </c>
      <c r="AK1030" s="18" t="str">
        <f>_xlfn.XLOOKUP(B1030,'[4]cells down 27042026 11h28'!$B:$B,'[4]cells down 27042026 11h28'!$R:$R,"")</f>
        <v/>
      </c>
      <c r="AL1030" s="18" t="str">
        <f>_xlfn.XLOOKUP(B1030,'[4]cells down 27042026 18h01'!$B:$B,'[4]cells down 27042026 18h01'!$R:$R,"")</f>
        <v/>
      </c>
      <c r="AM1030" s="18" t="str">
        <f>_xlfn.XLOOKUP(B1030,'[5]cell downs 27042026 11h'!$B:$B,'[5]cell downs 27042026 11h'!$R:$R,"")</f>
        <v/>
      </c>
      <c r="AN1030" s="18" t="str">
        <f>_xlfn.XLOOKUP(B1030,'[5]cell downs 27042026 17h40'!$B:$B,'[5]cell downs 27042026 17h40'!$R:$R,"")</f>
        <v/>
      </c>
      <c r="AO1030" s="18" t="str">
        <f>_xlfn.XLOOKUP(B1030,'[6]ALL SITES DOWN'!$D:$D,'[6]ALL SITES DOWN'!$J:$J,"")</f>
        <v/>
      </c>
      <c r="AP1030" s="18" t="str">
        <f>_xlfn.XLOOKUP(B1030,'[7]ALL SITES DOWN'!$D:$D,'[7]ALL SITES DOWN'!$J:$J,"")</f>
        <v/>
      </c>
      <c r="AQ1030" s="9" t="str">
        <f>_xlfn.XLOOKUP(B1030,[8]sheet1!$AC:$AC,[8]sheet1!$AF:$AF,"")</f>
        <v/>
      </c>
      <c r="AR1030" s="14"/>
      <c r="AS1030" s="14" t="s">
        <v>5465</v>
      </c>
      <c r="AT1030" s="14" t="str">
        <f>_xlfn.XLOOKUP(B1030,'[9]cell downs 18042026 17h'!$B:$B,'[9]cell downs 18042026 17h'!$B:$B,"")</f>
        <v/>
      </c>
      <c r="AU1030" s="14" t="str">
        <f>_xlfn.XLOOKUP(B1030,'[10]Cells Huawei 19042026 15h'!$B:$B,'[10]Cells Huawei 19042026 15h'!$B:$B,"")</f>
        <v/>
      </c>
      <c r="AV1030" s="9" t="str">
        <f>_xlfn.XLOOKUP(B1030,'[11]cells down 19042026 9H40'!$B:$B,'[11]cells down 19042026 9H40'!$B:$B,"")</f>
        <v/>
      </c>
    </row>
    <row r="1031" spans="1:48" hidden="1" x14ac:dyDescent="0.3">
      <c r="A1031" s="1" t="s">
        <v>1268</v>
      </c>
      <c r="B1031" s="8" t="s">
        <v>1269</v>
      </c>
      <c r="C1031" s="3" t="str">
        <f>_xlfn.XLOOKUP(B1031,'[1]daily break down'!$D:$D,'[1]daily break down'!$E:$E,"")</f>
        <v>Bafoussam</v>
      </c>
      <c r="D1031" s="1" t="s">
        <v>21</v>
      </c>
      <c r="E1031" s="1" t="s">
        <v>36</v>
      </c>
      <c r="F1031" s="3" t="s">
        <v>102</v>
      </c>
      <c r="G1031" s="1" t="s">
        <v>299</v>
      </c>
      <c r="H1031" s="27" t="str">
        <f>_xlfn.XLOOKUP(B1031,[2]CALCULATION!$B:$B,[2]CALCULATION!$H:$H,"")</f>
        <v>Huawei</v>
      </c>
      <c r="I1031" s="26">
        <v>13.530225463926062</v>
      </c>
      <c r="J1031" s="26">
        <v>8.9175391586979543E-5</v>
      </c>
      <c r="K1031" s="26">
        <v>0.18573450559736099</v>
      </c>
      <c r="L1031" s="26">
        <v>0</v>
      </c>
      <c r="M1031" s="26">
        <v>0</v>
      </c>
      <c r="N1031" s="26">
        <v>0</v>
      </c>
      <c r="O1031" s="26">
        <v>0</v>
      </c>
      <c r="P1031" s="114" t="s">
        <v>6364</v>
      </c>
      <c r="Q1031" s="42" t="s">
        <v>5538</v>
      </c>
      <c r="R1031" s="42"/>
      <c r="S1031" s="41" t="str" cm="1">
        <f t="array" ref="S1031">IFERROR(_xlfn.IFS(
U1031="MPR ISSUE","PDH",
U1031="BSS Hardware Issue","BSS",
U1031="Sites strategiques, MLL, Pylone, etc.","ENVTECH",
U1031="AKTIVCO DEFAUT GE &amp; POWER Cabinet","AKTIVCO",
U1031="AKTIVCO Coupure ENEO &amp; Baisse de tension","AKTIVCO GRID ONLY",
U1031="Coupure ENEO &amp; Baisse de tension","IHS GRID ONLY",
U1031="Defaut GE &amp; POWER Cabinet","IHS",
U1031="Sharing","Partners",
U1031="Sites strategiques &amp; DataCenter","SST &amp; DC",
U1031="Exclu","Exclu",
U1031="SAT","SAT",
U1031="SPARE-ISSUE","SPARE-ISSUE",
U1031="Fiber CAmtel","TRANS_FO_CAMTEL",
U1031="Fiber AOF","Fiber AOF",
U1031="Projet OCM (HUAWEI)","TRAVAUX-HUAWEI",
U1031="Projet OCM (NOKIA)","TRAVAUX-NOKIA",
U1031="ACCESS-ISSUE","ACCESS-ISSUE",
U1031="Projet OCM (ZTE, NOKIA, autres projets)","TRAVAUX OCM",
U1031="No root CAuse","No root cause",
U1031="ODU HS","PDH",
U1031="IP &amp; VLAN","PDH",
U1031="Warehouse HUAWEI","SPARE-ISSUE",
U1031="SPARE-HS","SPARE-ISSUE",
U1031="Power Telco","BSS",U1031="no impacts","no impacts"
),"")</f>
        <v>No root cause</v>
      </c>
      <c r="T1031" s="41" t="str" cm="1">
        <f t="array" ref="T1031">IFERROR(_xlfn.IFS(
U1031="MPR ISSUE","TX ISSUE",
U1031="BSS Hardware Issue","RAN ISSUE",
U1031="Sites strategiques, MLL, Pylone, etc.","ENVTECH",
U1031="AKTIVCO DEFAUT GE &amp; POWER Cabinet","POWER ISSUE",
U1031="AKTIVCO Coupure ENEO &amp; Baisse de tension","POWER ISSUE",
U1031="Coupure ENEO &amp; Baisse de tension","POWER ISSUE",
U1031="Defaut GE &amp; POWER Cabinet","POWER ISSUE",
U1031="Sharing","POWER ISSUE",
U1031="Sites strategiques &amp; DataCenter","POWER ISSUE",
U1031="Exclu","Exclu",
U1031="SAT","TX ISSUE",
U1031="SPARE-ISSUE","SPARE-ISSUE",
U1031="Fiber CAmtel","TX ISSUE",
U1031="Fiber AOF","TX ISSUE",
U1031="Projet OCM (HUAWEI)","TRAVAUX-HUAWEI",
U1031="Projet OCM (NOKIA)","TRAVAUX -NOKIA",
U1031="ACCESS-ISSUE","ACCESS-ISSUE",
U1031="Projet OCM (ZTE, NOKIA, autres projets)","TRAVAUX OCM",
U1031="No root CAuse","No root cause",
U1031="ODU HS","TX ISSUE",
U1031="IP &amp; VLAN","TX ISSUE",
U1031="Warehouse HUAWEI","SPARE-ISSUE",
U1031="SPARE-HS","SPARE-ISSUE",
U1031="Power Telco","RAN ISSUE",U1031="no impacts","no impacts"
),"")</f>
        <v>No root cause</v>
      </c>
      <c r="U1031" s="68" t="s">
        <v>5691</v>
      </c>
      <c r="V1031" s="41" t="str" cm="1">
        <f t="array" ref="V1031">IFERROR(_xlfn.IFS(
U1031="MPR ISSUE","ACTIVE",
U1031="BSS Hardware Issue","ACTIVE",
U1031="Sites strategiques, MLL, Pylone, etc.","PASSIVE",
U1031="AKTIVCO DEFAUT GE &amp; POWER Cabinet","PASSIVE",
U1031="AKTIVCO Coupure ENEO &amp; Baisse de tension","PASSIVE",
U1031="Coupure ENEO &amp; Baisse de tension","PASSIVE",
U1031="Defaut GE &amp; POWER Cabinet","PASSIVE",
U1031="Sharing","PASSIVE",
U1031="Sites strategiques &amp; DataCenter","PASSIVE",
U1031="Exclu","Exclu",
U1031="SAT","ACTIVE",
U1031="SPARE-ISSUE","SPARE-ISSUE",
U1031="Fiber CAmtel","ACTIVE",
U1031="Fiber AOF","ACTIVE",
U1031="Projet OCM (HUAWEI)","PLANNED WORKS",
U1031="Projet OCM (NOKIA)","PLANNED WORKS",
U1031="ACCESS-ISSUE","ACCESS-ISSUE",
U1031="Projet OCM (ZTE, NOKIA, autres projets)","PLANNED WORKS",
U1031="No root CAuse","No root cause",
U1031="ODU HS","ACTIVE",
U1031="IP &amp; VLAN","ACTIVE",
U1031="Warehouse HUAWEI","SPARE-ISSUE",
U1031="SPARE-HS","SPARE-ISSUE",
U1031="Power Telco","ACTIVE", U1031="no impacts","no impacts"
),"")</f>
        <v>No root cause</v>
      </c>
      <c r="W1031" s="113"/>
      <c r="X1031" s="113"/>
      <c r="Y1031" s="113"/>
      <c r="Z1031" s="113"/>
      <c r="AA1031" s="113"/>
      <c r="AB1031" s="17" t="s">
        <v>5465</v>
      </c>
      <c r="AC1031" s="17" t="str">
        <f>_xlfn.XLOOKUP(B1031,'INCIDENT-04-27-2026'!E:E,'INCIDENT-04-27-2026'!F:F,"")</f>
        <v/>
      </c>
      <c r="AD1031" s="9"/>
      <c r="AE1031" s="7" t="s">
        <v>5465</v>
      </c>
      <c r="AF1031" s="6" t="str">
        <f>_xlfn.XLOOKUP(B1031,'[13]Input_27-04'!$B:$B,'[13]Input_27-04'!$M:$M,"")</f>
        <v/>
      </c>
      <c r="AG1031" s="7"/>
      <c r="AH1031" s="3"/>
      <c r="AI1031" s="18" t="str">
        <f>_xlfn.XLOOKUP(B1031,'[3]Cells Huawei 27042026 10h'!$B:$B,'[3]Cells Huawei 27042026 10h'!$T:$T,"")</f>
        <v/>
      </c>
      <c r="AJ1031" s="18" t="str">
        <f>_xlfn.XLOOKUP(B1031,'[3]Cells Huawei 27042026 15h'!$B:$B,'[3]Cells Huawei 27042026 15h'!$T:$T,"")</f>
        <v/>
      </c>
      <c r="AK1031" s="18" t="str">
        <f>_xlfn.XLOOKUP(B1031,'[4]cells down 27042026 11h28'!$B:$B,'[4]cells down 27042026 11h28'!$R:$R,"")</f>
        <v/>
      </c>
      <c r="AL1031" s="18" t="str">
        <f>_xlfn.XLOOKUP(B1031,'[4]cells down 27042026 18h01'!$B:$B,'[4]cells down 27042026 18h01'!$R:$R,"")</f>
        <v/>
      </c>
      <c r="AM1031" s="18" t="str">
        <f>_xlfn.XLOOKUP(B1031,'[5]cell downs 27042026 11h'!$B:$B,'[5]cell downs 27042026 11h'!$R:$R,"")</f>
        <v/>
      </c>
      <c r="AN1031" s="18" t="str">
        <f>_xlfn.XLOOKUP(B1031,'[5]cell downs 27042026 17h40'!$B:$B,'[5]cell downs 27042026 17h40'!$R:$R,"")</f>
        <v/>
      </c>
      <c r="AO1031" s="18" t="str">
        <f>_xlfn.XLOOKUP(B1031,'[6]ALL SITES DOWN'!$D:$D,'[6]ALL SITES DOWN'!$J:$J,"")</f>
        <v/>
      </c>
      <c r="AP1031" s="18" t="str">
        <f>_xlfn.XLOOKUP(B1031,'[7]ALL SITES DOWN'!$D:$D,'[7]ALL SITES DOWN'!$J:$J,"")</f>
        <v/>
      </c>
      <c r="AQ1031" s="9" t="str">
        <f>_xlfn.XLOOKUP(B1031,[8]sheet1!$AC:$AC,[8]sheet1!$AF:$AF,"")</f>
        <v/>
      </c>
      <c r="AR1031" s="14"/>
      <c r="AS1031" s="14" t="s">
        <v>5465</v>
      </c>
      <c r="AT1031" s="14" t="str">
        <f>_xlfn.XLOOKUP(B1031,'[9]cell downs 18042026 17h'!$B:$B,'[9]cell downs 18042026 17h'!$B:$B,"")</f>
        <v/>
      </c>
      <c r="AU1031" s="14" t="str">
        <f>_xlfn.XLOOKUP(B1031,'[10]Cells Huawei 19042026 15h'!$B:$B,'[10]Cells Huawei 19042026 15h'!$B:$B,"")</f>
        <v/>
      </c>
      <c r="AV1031" s="9" t="str">
        <f>_xlfn.XLOOKUP(B1031,'[11]cells down 19042026 9H40'!$B:$B,'[11]cells down 19042026 9H40'!$B:$B,"")</f>
        <v/>
      </c>
    </row>
    <row r="1032" spans="1:48" hidden="1" x14ac:dyDescent="0.3">
      <c r="A1032" s="1" t="s">
        <v>2957</v>
      </c>
      <c r="B1032" s="8" t="s">
        <v>2958</v>
      </c>
      <c r="C1032" s="3" t="str">
        <f>_xlfn.XLOOKUP(B1032,'[1]daily break down'!$D:$D,'[1]daily break down'!$E:$E,"")</f>
        <v>Ngaoundere</v>
      </c>
      <c r="D1032" s="1" t="s">
        <v>11</v>
      </c>
      <c r="E1032" s="1" t="s">
        <v>12</v>
      </c>
      <c r="F1032" s="3" t="s">
        <v>90</v>
      </c>
      <c r="G1032" s="1" t="s">
        <v>91</v>
      </c>
      <c r="H1032" s="27" t="str">
        <f>_xlfn.XLOOKUP(B1032,[2]CALCULATION!$B:$B,[2]CALCULATION!$H:$H,"")</f>
        <v>Huawei</v>
      </c>
      <c r="I1032" s="26">
        <v>0</v>
      </c>
      <c r="J1032" s="26">
        <v>0</v>
      </c>
      <c r="K1032" s="26">
        <v>0.18288089306657765</v>
      </c>
      <c r="L1032" s="26">
        <v>0</v>
      </c>
      <c r="M1032" s="26">
        <v>0</v>
      </c>
      <c r="N1032" s="26">
        <v>0</v>
      </c>
      <c r="O1032" s="26">
        <v>0</v>
      </c>
      <c r="P1032" s="114" t="s">
        <v>6364</v>
      </c>
      <c r="Q1032" s="42" t="s">
        <v>5538</v>
      </c>
      <c r="R1032" s="42"/>
      <c r="S1032" s="41" t="str" cm="1">
        <f t="array" ref="S1032">IFERROR(_xlfn.IFS(
U1032="MPR ISSUE","PDH",
U1032="BSS Hardware Issue","BSS",
U1032="Sites strategiques, MLL, Pylone, etc.","ENVTECH",
U1032="AKTIVCO DEFAUT GE &amp; POWER Cabinet","AKTIVCO",
U1032="AKTIVCO Coupure ENEO &amp; Baisse de tension","AKTIVCO GRID ONLY",
U1032="Coupure ENEO &amp; Baisse de tension","IHS GRID ONLY",
U1032="Defaut GE &amp; POWER Cabinet","IHS",
U1032="Sharing","Partners",
U1032="Sites strategiques &amp; DataCenter","SST &amp; DC",
U1032="Exclu","Exclu",
U1032="SAT","SAT",
U1032="SPARE-ISSUE","SPARE-ISSUE",
U1032="Fiber CAmtel","TRANS_FO_CAMTEL",
U1032="Fiber AOF","Fiber AOF",
U1032="Projet OCM (HUAWEI)","TRAVAUX-HUAWEI",
U1032="Projet OCM (NOKIA)","TRAVAUX-NOKIA",
U1032="ACCESS-ISSUE","ACCESS-ISSUE",
U1032="Projet OCM (ZTE, NOKIA, autres projets)","TRAVAUX OCM",
U1032="No root CAuse","No root cause",
U1032="ODU HS","PDH",
U1032="IP &amp; VLAN","PDH",
U1032="Warehouse HUAWEI","SPARE-ISSUE",
U1032="SPARE-HS","SPARE-ISSUE",
U1032="Power Telco","BSS",U1032="no impacts","no impacts"
),"")</f>
        <v>No root cause</v>
      </c>
      <c r="T1032" s="41" t="str" cm="1">
        <f t="array" ref="T1032">IFERROR(_xlfn.IFS(
U1032="MPR ISSUE","TX ISSUE",
U1032="BSS Hardware Issue","RAN ISSUE",
U1032="Sites strategiques, MLL, Pylone, etc.","ENVTECH",
U1032="AKTIVCO DEFAUT GE &amp; POWER Cabinet","POWER ISSUE",
U1032="AKTIVCO Coupure ENEO &amp; Baisse de tension","POWER ISSUE",
U1032="Coupure ENEO &amp; Baisse de tension","POWER ISSUE",
U1032="Defaut GE &amp; POWER Cabinet","POWER ISSUE",
U1032="Sharing","POWER ISSUE",
U1032="Sites strategiques &amp; DataCenter","POWER ISSUE",
U1032="Exclu","Exclu",
U1032="SAT","TX ISSUE",
U1032="SPARE-ISSUE","SPARE-ISSUE",
U1032="Fiber CAmtel","TX ISSUE",
U1032="Fiber AOF","TX ISSUE",
U1032="Projet OCM (HUAWEI)","TRAVAUX-HUAWEI",
U1032="Projet OCM (NOKIA)","TRAVAUX -NOKIA",
U1032="ACCESS-ISSUE","ACCESS-ISSUE",
U1032="Projet OCM (ZTE, NOKIA, autres projets)","TRAVAUX OCM",
U1032="No root CAuse","No root cause",
U1032="ODU HS","TX ISSUE",
U1032="IP &amp; VLAN","TX ISSUE",
U1032="Warehouse HUAWEI","SPARE-ISSUE",
U1032="SPARE-HS","SPARE-ISSUE",
U1032="Power Telco","RAN ISSUE",U1032="no impacts","no impacts"
),"")</f>
        <v>No root cause</v>
      </c>
      <c r="U1032" s="68" t="s">
        <v>5691</v>
      </c>
      <c r="V1032" s="41" t="str" cm="1">
        <f t="array" ref="V1032">IFERROR(_xlfn.IFS(
U1032="MPR ISSUE","ACTIVE",
U1032="BSS Hardware Issue","ACTIVE",
U1032="Sites strategiques, MLL, Pylone, etc.","PASSIVE",
U1032="AKTIVCO DEFAUT GE &amp; POWER Cabinet","PASSIVE",
U1032="AKTIVCO Coupure ENEO &amp; Baisse de tension","PASSIVE",
U1032="Coupure ENEO &amp; Baisse de tension","PASSIVE",
U1032="Defaut GE &amp; POWER Cabinet","PASSIVE",
U1032="Sharing","PASSIVE",
U1032="Sites strategiques &amp; DataCenter","PASSIVE",
U1032="Exclu","Exclu",
U1032="SAT","ACTIVE",
U1032="SPARE-ISSUE","SPARE-ISSUE",
U1032="Fiber CAmtel","ACTIVE",
U1032="Fiber AOF","ACTIVE",
U1032="Projet OCM (HUAWEI)","PLANNED WORKS",
U1032="Projet OCM (NOKIA)","PLANNED WORKS",
U1032="ACCESS-ISSUE","ACCESS-ISSUE",
U1032="Projet OCM (ZTE, NOKIA, autres projets)","PLANNED WORKS",
U1032="No root CAuse","No root cause",
U1032="ODU HS","ACTIVE",
U1032="IP &amp; VLAN","ACTIVE",
U1032="Warehouse HUAWEI","SPARE-ISSUE",
U1032="SPARE-HS","SPARE-ISSUE",
U1032="Power Telco","ACTIVE", U1032="no impacts","no impacts"
),"")</f>
        <v>No root cause</v>
      </c>
      <c r="W1032" s="113"/>
      <c r="X1032" s="113"/>
      <c r="Y1032" s="113"/>
      <c r="Z1032" s="113"/>
      <c r="AA1032" s="113"/>
      <c r="AB1032" s="17" t="s">
        <v>5465</v>
      </c>
      <c r="AC1032" s="17" t="str">
        <f>_xlfn.XLOOKUP(B1032,'INCIDENT-04-27-2026'!E:E,'INCIDENT-04-27-2026'!F:F,"")</f>
        <v/>
      </c>
      <c r="AD1032" s="9"/>
      <c r="AE1032" s="7" t="s">
        <v>5465</v>
      </c>
      <c r="AF1032" s="6" t="str">
        <f>_xlfn.XLOOKUP(B1032,'[13]Input_27-04'!$B:$B,'[13]Input_27-04'!$M:$M,"")</f>
        <v/>
      </c>
      <c r="AG1032" s="7"/>
      <c r="AH1032" s="3"/>
      <c r="AI1032" s="18" t="str">
        <f>_xlfn.XLOOKUP(B1032,'[3]Cells Huawei 27042026 10h'!$B:$B,'[3]Cells Huawei 27042026 10h'!$T:$T,"")</f>
        <v/>
      </c>
      <c r="AJ1032" s="18" t="str">
        <f>_xlfn.XLOOKUP(B1032,'[3]Cells Huawei 27042026 15h'!$B:$B,'[3]Cells Huawei 27042026 15h'!$T:$T,"")</f>
        <v/>
      </c>
      <c r="AK1032" s="18" t="str">
        <f>_xlfn.XLOOKUP(B1032,'[4]cells down 27042026 11h28'!$B:$B,'[4]cells down 27042026 11h28'!$R:$R,"")</f>
        <v/>
      </c>
      <c r="AL1032" s="18" t="str">
        <f>_xlfn.XLOOKUP(B1032,'[4]cells down 27042026 18h01'!$B:$B,'[4]cells down 27042026 18h01'!$R:$R,"")</f>
        <v/>
      </c>
      <c r="AM1032" s="18" t="str">
        <f>_xlfn.XLOOKUP(B1032,'[5]cell downs 27042026 11h'!$B:$B,'[5]cell downs 27042026 11h'!$R:$R,"")</f>
        <v/>
      </c>
      <c r="AN1032" s="18" t="str">
        <f>_xlfn.XLOOKUP(B1032,'[5]cell downs 27042026 17h40'!$B:$B,'[5]cell downs 27042026 17h40'!$R:$R,"")</f>
        <v/>
      </c>
      <c r="AO1032" s="18" t="str">
        <f>_xlfn.XLOOKUP(B1032,'[6]ALL SITES DOWN'!$D:$D,'[6]ALL SITES DOWN'!$J:$J,"")</f>
        <v/>
      </c>
      <c r="AP1032" s="18" t="str">
        <f>_xlfn.XLOOKUP(B1032,'[7]ALL SITES DOWN'!$D:$D,'[7]ALL SITES DOWN'!$J:$J,"")</f>
        <v/>
      </c>
      <c r="AQ1032" s="9" t="str">
        <f>_xlfn.XLOOKUP(B1032,[8]sheet1!$AC:$AC,[8]sheet1!$AF:$AF,"")</f>
        <v/>
      </c>
      <c r="AR1032" s="14"/>
      <c r="AS1032" s="14" t="s">
        <v>5465</v>
      </c>
      <c r="AT1032" s="14" t="str">
        <f>_xlfn.XLOOKUP(B1032,'[9]cell downs 18042026 17h'!$B:$B,'[9]cell downs 18042026 17h'!$B:$B,"")</f>
        <v/>
      </c>
      <c r="AU1032" s="14" t="str">
        <f>_xlfn.XLOOKUP(B1032,'[10]Cells Huawei 19042026 15h'!$B:$B,'[10]Cells Huawei 19042026 15h'!$B:$B,"")</f>
        <v/>
      </c>
      <c r="AV1032" s="9" t="str">
        <f>_xlfn.XLOOKUP(B1032,'[11]cells down 19042026 9H40'!$B:$B,'[11]cells down 19042026 9H40'!$B:$B,"")</f>
        <v/>
      </c>
    </row>
    <row r="1033" spans="1:48" hidden="1" x14ac:dyDescent="0.3">
      <c r="A1033" s="1" t="s">
        <v>4720</v>
      </c>
      <c r="B1033" s="8" t="s">
        <v>4721</v>
      </c>
      <c r="C1033" s="3" t="str">
        <f>_xlfn.XLOOKUP(B1033,'[1]daily break down'!$D:$D,'[1]daily break down'!$E:$E,"")</f>
        <v>ADAMAOUA</v>
      </c>
      <c r="D1033" s="1" t="s">
        <v>11</v>
      </c>
      <c r="E1033" s="1" t="s">
        <v>12</v>
      </c>
      <c r="F1033" s="3" t="s">
        <v>90</v>
      </c>
      <c r="G1033" s="1" t="s">
        <v>2912</v>
      </c>
      <c r="H1033" s="27" t="str">
        <f>_xlfn.XLOOKUP(B1033,[2]CALCULATION!$B:$B,[2]CALCULATION!$H:$H,"")</f>
        <v>Huawei</v>
      </c>
      <c r="I1033" s="26">
        <v>0</v>
      </c>
      <c r="J1033" s="26">
        <v>0</v>
      </c>
      <c r="K1033" s="26">
        <v>0.17927820724646365</v>
      </c>
      <c r="L1033" s="26">
        <v>0</v>
      </c>
      <c r="M1033" s="26">
        <v>0</v>
      </c>
      <c r="N1033" s="26">
        <v>0</v>
      </c>
      <c r="O1033" s="26">
        <v>0</v>
      </c>
      <c r="P1033" s="114" t="s">
        <v>6364</v>
      </c>
      <c r="Q1033" s="42" t="s">
        <v>5538</v>
      </c>
      <c r="R1033" s="42"/>
      <c r="S1033" s="41" t="str" cm="1">
        <f t="array" ref="S1033">IFERROR(_xlfn.IFS(
U1033="MPR ISSUE","PDH",
U1033="BSS Hardware Issue","BSS",
U1033="Sites strategiques, MLL, Pylone, etc.","ENVTECH",
U1033="AKTIVCO DEFAUT GE &amp; POWER Cabinet","AKTIVCO",
U1033="AKTIVCO Coupure ENEO &amp; Baisse de tension","AKTIVCO GRID ONLY",
U1033="Coupure ENEO &amp; Baisse de tension","IHS GRID ONLY",
U1033="Defaut GE &amp; POWER Cabinet","IHS",
U1033="Sharing","Partners",
U1033="Sites strategiques &amp; DataCenter","SST &amp; DC",
U1033="Exclu","Exclu",
U1033="SAT","SAT",
U1033="SPARE-ISSUE","SPARE-ISSUE",
U1033="Fiber CAmtel","TRANS_FO_CAMTEL",
U1033="Fiber AOF","Fiber AOF",
U1033="Projet OCM (HUAWEI)","TRAVAUX-HUAWEI",
U1033="Projet OCM (NOKIA)","TRAVAUX-NOKIA",
U1033="ACCESS-ISSUE","ACCESS-ISSUE",
U1033="Projet OCM (ZTE, NOKIA, autres projets)","TRAVAUX OCM",
U1033="No root CAuse","No root cause",
U1033="ODU HS","PDH",
U1033="IP &amp; VLAN","PDH",
U1033="Warehouse HUAWEI","SPARE-ISSUE",
U1033="SPARE-HS","SPARE-ISSUE",
U1033="Power Telco","BSS",U1033="no impacts","no impacts"
),"")</f>
        <v>No root cause</v>
      </c>
      <c r="T1033" s="41" t="str" cm="1">
        <f t="array" ref="T1033">IFERROR(_xlfn.IFS(
U1033="MPR ISSUE","TX ISSUE",
U1033="BSS Hardware Issue","RAN ISSUE",
U1033="Sites strategiques, MLL, Pylone, etc.","ENVTECH",
U1033="AKTIVCO DEFAUT GE &amp; POWER Cabinet","POWER ISSUE",
U1033="AKTIVCO Coupure ENEO &amp; Baisse de tension","POWER ISSUE",
U1033="Coupure ENEO &amp; Baisse de tension","POWER ISSUE",
U1033="Defaut GE &amp; POWER Cabinet","POWER ISSUE",
U1033="Sharing","POWER ISSUE",
U1033="Sites strategiques &amp; DataCenter","POWER ISSUE",
U1033="Exclu","Exclu",
U1033="SAT","TX ISSUE",
U1033="SPARE-ISSUE","SPARE-ISSUE",
U1033="Fiber CAmtel","TX ISSUE",
U1033="Fiber AOF","TX ISSUE",
U1033="Projet OCM (HUAWEI)","TRAVAUX-HUAWEI",
U1033="Projet OCM (NOKIA)","TRAVAUX -NOKIA",
U1033="ACCESS-ISSUE","ACCESS-ISSUE",
U1033="Projet OCM (ZTE, NOKIA, autres projets)","TRAVAUX OCM",
U1033="No root CAuse","No root cause",
U1033="ODU HS","TX ISSUE",
U1033="IP &amp; VLAN","TX ISSUE",
U1033="Warehouse HUAWEI","SPARE-ISSUE",
U1033="SPARE-HS","SPARE-ISSUE",
U1033="Power Telco","RAN ISSUE",U1033="no impacts","no impacts"
),"")</f>
        <v>No root cause</v>
      </c>
      <c r="U1033" s="68" t="s">
        <v>5691</v>
      </c>
      <c r="V1033" s="41" t="str" cm="1">
        <f t="array" ref="V1033">IFERROR(_xlfn.IFS(
U1033="MPR ISSUE","ACTIVE",
U1033="BSS Hardware Issue","ACTIVE",
U1033="Sites strategiques, MLL, Pylone, etc.","PASSIVE",
U1033="AKTIVCO DEFAUT GE &amp; POWER Cabinet","PASSIVE",
U1033="AKTIVCO Coupure ENEO &amp; Baisse de tension","PASSIVE",
U1033="Coupure ENEO &amp; Baisse de tension","PASSIVE",
U1033="Defaut GE &amp; POWER Cabinet","PASSIVE",
U1033="Sharing","PASSIVE",
U1033="Sites strategiques &amp; DataCenter","PASSIVE",
U1033="Exclu","Exclu",
U1033="SAT","ACTIVE",
U1033="SPARE-ISSUE","SPARE-ISSUE",
U1033="Fiber CAmtel","ACTIVE",
U1033="Fiber AOF","ACTIVE",
U1033="Projet OCM (HUAWEI)","PLANNED WORKS",
U1033="Projet OCM (NOKIA)","PLANNED WORKS",
U1033="ACCESS-ISSUE","ACCESS-ISSUE",
U1033="Projet OCM (ZTE, NOKIA, autres projets)","PLANNED WORKS",
U1033="No root CAuse","No root cause",
U1033="ODU HS","ACTIVE",
U1033="IP &amp; VLAN","ACTIVE",
U1033="Warehouse HUAWEI","SPARE-ISSUE",
U1033="SPARE-HS","SPARE-ISSUE",
U1033="Power Telco","ACTIVE", U1033="no impacts","no impacts"
),"")</f>
        <v>No root cause</v>
      </c>
      <c r="W1033" s="113"/>
      <c r="X1033" s="113"/>
      <c r="Y1033" s="113"/>
      <c r="Z1033" s="113"/>
      <c r="AA1033" s="113"/>
      <c r="AB1033" s="17" t="s">
        <v>5465</v>
      </c>
      <c r="AC1033" s="17" t="str">
        <f>_xlfn.XLOOKUP(B1033,'INCIDENT-04-27-2026'!E:E,'INCIDENT-04-27-2026'!F:F,"")</f>
        <v/>
      </c>
      <c r="AD1033" s="9"/>
      <c r="AE1033" s="7" t="s">
        <v>5465</v>
      </c>
      <c r="AF1033" s="6" t="str">
        <f>_xlfn.XLOOKUP(B1033,'[13]Input_27-04'!$B:$B,'[13]Input_27-04'!$M:$M,"")</f>
        <v/>
      </c>
      <c r="AG1033" s="7"/>
      <c r="AH1033" s="3"/>
      <c r="AI1033" s="18" t="str">
        <f>_xlfn.XLOOKUP(B1033,'[3]Cells Huawei 27042026 10h'!$B:$B,'[3]Cells Huawei 27042026 10h'!$T:$T,"")</f>
        <v/>
      </c>
      <c r="AJ1033" s="18" t="str">
        <f>_xlfn.XLOOKUP(B1033,'[3]Cells Huawei 27042026 15h'!$B:$B,'[3]Cells Huawei 27042026 15h'!$T:$T,"")</f>
        <v/>
      </c>
      <c r="AK1033" s="18" t="str">
        <f>_xlfn.XLOOKUP(B1033,'[4]cells down 27042026 11h28'!$B:$B,'[4]cells down 27042026 11h28'!$R:$R,"")</f>
        <v/>
      </c>
      <c r="AL1033" s="18" t="str">
        <f>_xlfn.XLOOKUP(B1033,'[4]cells down 27042026 18h01'!$B:$B,'[4]cells down 27042026 18h01'!$R:$R,"")</f>
        <v/>
      </c>
      <c r="AM1033" s="18" t="str">
        <f>_xlfn.XLOOKUP(B1033,'[5]cell downs 27042026 11h'!$B:$B,'[5]cell downs 27042026 11h'!$R:$R,"")</f>
        <v/>
      </c>
      <c r="AN1033" s="18" t="str">
        <f>_xlfn.XLOOKUP(B1033,'[5]cell downs 27042026 17h40'!$B:$B,'[5]cell downs 27042026 17h40'!$R:$R,"")</f>
        <v/>
      </c>
      <c r="AO1033" s="18" t="str">
        <f>_xlfn.XLOOKUP(B1033,'[6]ALL SITES DOWN'!$D:$D,'[6]ALL SITES DOWN'!$J:$J,"")</f>
        <v/>
      </c>
      <c r="AP1033" s="18" t="str">
        <f>_xlfn.XLOOKUP(B1033,'[7]ALL SITES DOWN'!$D:$D,'[7]ALL SITES DOWN'!$J:$J,"")</f>
        <v/>
      </c>
      <c r="AQ1033" s="9" t="str">
        <f>_xlfn.XLOOKUP(B1033,[8]sheet1!$AC:$AC,[8]sheet1!$AF:$AF,"")</f>
        <v/>
      </c>
      <c r="AR1033" s="14"/>
      <c r="AS1033" s="14" t="s">
        <v>5465</v>
      </c>
      <c r="AT1033" s="14" t="str">
        <f>_xlfn.XLOOKUP(B1033,'[9]cell downs 18042026 17h'!$B:$B,'[9]cell downs 18042026 17h'!$B:$B,"")</f>
        <v/>
      </c>
      <c r="AU1033" s="14" t="str">
        <f>_xlfn.XLOOKUP(B1033,'[10]Cells Huawei 19042026 15h'!$B:$B,'[10]Cells Huawei 19042026 15h'!$B:$B,"")</f>
        <v/>
      </c>
      <c r="AV1033" s="9" t="str">
        <f>_xlfn.XLOOKUP(B1033,'[11]cells down 19042026 9H40'!$B:$B,'[11]cells down 19042026 9H40'!$B:$B,"")</f>
        <v/>
      </c>
    </row>
    <row r="1034" spans="1:48" hidden="1" x14ac:dyDescent="0.3">
      <c r="A1034" s="1" t="s">
        <v>4513</v>
      </c>
      <c r="B1034" s="8" t="s">
        <v>4514</v>
      </c>
      <c r="C1034" s="3" t="str">
        <f>_xlfn.XLOOKUP(B1034,'[1]daily break down'!$D:$D,'[1]daily break down'!$E:$E,"")</f>
        <v>SUD-OUEST</v>
      </c>
      <c r="D1034" s="1" t="s">
        <v>11</v>
      </c>
      <c r="E1034" s="1" t="s">
        <v>12</v>
      </c>
      <c r="F1034" s="3" t="s">
        <v>13</v>
      </c>
      <c r="G1034" s="1" t="s">
        <v>14</v>
      </c>
      <c r="H1034" s="27" t="str">
        <f>_xlfn.XLOOKUP(B1034,[2]CALCULATION!$B:$B,[2]CALCULATION!$H:$H,"")</f>
        <v>Huawei</v>
      </c>
      <c r="I1034" s="26">
        <v>0</v>
      </c>
      <c r="J1034" s="26">
        <v>0</v>
      </c>
      <c r="K1034" s="26">
        <v>0.15418425205388764</v>
      </c>
      <c r="L1034" s="26">
        <v>0</v>
      </c>
      <c r="M1034" s="26">
        <v>0</v>
      </c>
      <c r="N1034" s="26">
        <v>0</v>
      </c>
      <c r="O1034" s="26">
        <v>0</v>
      </c>
      <c r="P1034" s="114" t="s">
        <v>6364</v>
      </c>
      <c r="Q1034" s="42" t="s">
        <v>5538</v>
      </c>
      <c r="R1034" s="42"/>
      <c r="S1034" s="41" t="str" cm="1">
        <f t="array" ref="S1034">IFERROR(_xlfn.IFS(
U1034="MPR ISSUE","PDH",
U1034="BSS Hardware Issue","BSS",
U1034="Sites strategiques, MLL, Pylone, etc.","ENVTECH",
U1034="AKTIVCO DEFAUT GE &amp; POWER Cabinet","AKTIVCO",
U1034="AKTIVCO Coupure ENEO &amp; Baisse de tension","AKTIVCO GRID ONLY",
U1034="Coupure ENEO &amp; Baisse de tension","IHS GRID ONLY",
U1034="Defaut GE &amp; POWER Cabinet","IHS",
U1034="Sharing","Partners",
U1034="Sites strategiques &amp; DataCenter","SST &amp; DC",
U1034="Exclu","Exclu",
U1034="SAT","SAT",
U1034="SPARE-ISSUE","SPARE-ISSUE",
U1034="Fiber CAmtel","TRANS_FO_CAMTEL",
U1034="Fiber AOF","Fiber AOF",
U1034="Projet OCM (HUAWEI)","TRAVAUX-HUAWEI",
U1034="Projet OCM (NOKIA)","TRAVAUX-NOKIA",
U1034="ACCESS-ISSUE","ACCESS-ISSUE",
U1034="Projet OCM (ZTE, NOKIA, autres projets)","TRAVAUX OCM",
U1034="No root CAuse","No root cause",
U1034="ODU HS","PDH",
U1034="IP &amp; VLAN","PDH",
U1034="Warehouse HUAWEI","SPARE-ISSUE",
U1034="SPARE-HS","SPARE-ISSUE",
U1034="Power Telco","BSS",U1034="no impacts","no impacts"
),"")</f>
        <v>No root cause</v>
      </c>
      <c r="T1034" s="41" t="str" cm="1">
        <f t="array" ref="T1034">IFERROR(_xlfn.IFS(
U1034="MPR ISSUE","TX ISSUE",
U1034="BSS Hardware Issue","RAN ISSUE",
U1034="Sites strategiques, MLL, Pylone, etc.","ENVTECH",
U1034="AKTIVCO DEFAUT GE &amp; POWER Cabinet","POWER ISSUE",
U1034="AKTIVCO Coupure ENEO &amp; Baisse de tension","POWER ISSUE",
U1034="Coupure ENEO &amp; Baisse de tension","POWER ISSUE",
U1034="Defaut GE &amp; POWER Cabinet","POWER ISSUE",
U1034="Sharing","POWER ISSUE",
U1034="Sites strategiques &amp; DataCenter","POWER ISSUE",
U1034="Exclu","Exclu",
U1034="SAT","TX ISSUE",
U1034="SPARE-ISSUE","SPARE-ISSUE",
U1034="Fiber CAmtel","TX ISSUE",
U1034="Fiber AOF","TX ISSUE",
U1034="Projet OCM (HUAWEI)","TRAVAUX-HUAWEI",
U1034="Projet OCM (NOKIA)","TRAVAUX -NOKIA",
U1034="ACCESS-ISSUE","ACCESS-ISSUE",
U1034="Projet OCM (ZTE, NOKIA, autres projets)","TRAVAUX OCM",
U1034="No root CAuse","No root cause",
U1034="ODU HS","TX ISSUE",
U1034="IP &amp; VLAN","TX ISSUE",
U1034="Warehouse HUAWEI","SPARE-ISSUE",
U1034="SPARE-HS","SPARE-ISSUE",
U1034="Power Telco","RAN ISSUE",U1034="no impacts","no impacts"
),"")</f>
        <v>No root cause</v>
      </c>
      <c r="U1034" s="68" t="s">
        <v>5691</v>
      </c>
      <c r="V1034" s="41" t="str" cm="1">
        <f t="array" ref="V1034">IFERROR(_xlfn.IFS(
U1034="MPR ISSUE","ACTIVE",
U1034="BSS Hardware Issue","ACTIVE",
U1034="Sites strategiques, MLL, Pylone, etc.","PASSIVE",
U1034="AKTIVCO DEFAUT GE &amp; POWER Cabinet","PASSIVE",
U1034="AKTIVCO Coupure ENEO &amp; Baisse de tension","PASSIVE",
U1034="Coupure ENEO &amp; Baisse de tension","PASSIVE",
U1034="Defaut GE &amp; POWER Cabinet","PASSIVE",
U1034="Sharing","PASSIVE",
U1034="Sites strategiques &amp; DataCenter","PASSIVE",
U1034="Exclu","Exclu",
U1034="SAT","ACTIVE",
U1034="SPARE-ISSUE","SPARE-ISSUE",
U1034="Fiber CAmtel","ACTIVE",
U1034="Fiber AOF","ACTIVE",
U1034="Projet OCM (HUAWEI)","PLANNED WORKS",
U1034="Projet OCM (NOKIA)","PLANNED WORKS",
U1034="ACCESS-ISSUE","ACCESS-ISSUE",
U1034="Projet OCM (ZTE, NOKIA, autres projets)","PLANNED WORKS",
U1034="No root CAuse","No root cause",
U1034="ODU HS","ACTIVE",
U1034="IP &amp; VLAN","ACTIVE",
U1034="Warehouse HUAWEI","SPARE-ISSUE",
U1034="SPARE-HS","SPARE-ISSUE",
U1034="Power Telco","ACTIVE", U1034="no impacts","no impacts"
),"")</f>
        <v>No root cause</v>
      </c>
      <c r="W1034" s="113"/>
      <c r="X1034" s="113"/>
      <c r="Y1034" s="113"/>
      <c r="Z1034" s="113"/>
      <c r="AA1034" s="113"/>
      <c r="AB1034" s="17" t="s">
        <v>5465</v>
      </c>
      <c r="AC1034" s="17" t="str">
        <f>_xlfn.XLOOKUP(B1034,'INCIDENT-04-27-2026'!E:E,'INCIDENT-04-27-2026'!F:F,"")</f>
        <v/>
      </c>
      <c r="AD1034" s="9"/>
      <c r="AE1034" s="7" t="s">
        <v>5465</v>
      </c>
      <c r="AF1034" s="6" t="str">
        <f>_xlfn.XLOOKUP(B1034,'[13]Input_27-04'!$B:$B,'[13]Input_27-04'!$M:$M,"")</f>
        <v/>
      </c>
      <c r="AG1034" s="7"/>
      <c r="AH1034" s="3"/>
      <c r="AI1034" s="18" t="str">
        <f>_xlfn.XLOOKUP(B1034,'[3]Cells Huawei 27042026 10h'!$B:$B,'[3]Cells Huawei 27042026 10h'!$T:$T,"")</f>
        <v/>
      </c>
      <c r="AJ1034" s="18" t="str">
        <f>_xlfn.XLOOKUP(B1034,'[3]Cells Huawei 27042026 15h'!$B:$B,'[3]Cells Huawei 27042026 15h'!$T:$T,"")</f>
        <v/>
      </c>
      <c r="AK1034" s="18" t="str">
        <f>_xlfn.XLOOKUP(B1034,'[4]cells down 27042026 11h28'!$B:$B,'[4]cells down 27042026 11h28'!$R:$R,"")</f>
        <v/>
      </c>
      <c r="AL1034" s="18" t="str">
        <f>_xlfn.XLOOKUP(B1034,'[4]cells down 27042026 18h01'!$B:$B,'[4]cells down 27042026 18h01'!$R:$R,"")</f>
        <v/>
      </c>
      <c r="AM1034" s="18" t="str">
        <f>_xlfn.XLOOKUP(B1034,'[5]cell downs 27042026 11h'!$B:$B,'[5]cell downs 27042026 11h'!$R:$R,"")</f>
        <v/>
      </c>
      <c r="AN1034" s="18" t="str">
        <f>_xlfn.XLOOKUP(B1034,'[5]cell downs 27042026 17h40'!$B:$B,'[5]cell downs 27042026 17h40'!$R:$R,"")</f>
        <v/>
      </c>
      <c r="AO1034" s="18" t="str">
        <f>_xlfn.XLOOKUP(B1034,'[6]ALL SITES DOWN'!$D:$D,'[6]ALL SITES DOWN'!$J:$J,"")</f>
        <v/>
      </c>
      <c r="AP1034" s="18" t="str">
        <f>_xlfn.XLOOKUP(B1034,'[7]ALL SITES DOWN'!$D:$D,'[7]ALL SITES DOWN'!$J:$J,"")</f>
        <v/>
      </c>
      <c r="AQ1034" s="9" t="str">
        <f>_xlfn.XLOOKUP(B1034,[8]sheet1!$AC:$AC,[8]sheet1!$AF:$AF,"")</f>
        <v/>
      </c>
      <c r="AR1034" s="14"/>
      <c r="AS1034" s="14" t="s">
        <v>5465</v>
      </c>
      <c r="AT1034" s="14" t="str">
        <f>_xlfn.XLOOKUP(B1034,'[9]cell downs 18042026 17h'!$B:$B,'[9]cell downs 18042026 17h'!$B:$B,"")</f>
        <v/>
      </c>
      <c r="AU1034" s="14" t="str">
        <f>_xlfn.XLOOKUP(B1034,'[10]Cells Huawei 19042026 15h'!$B:$B,'[10]Cells Huawei 19042026 15h'!$B:$B,"")</f>
        <v/>
      </c>
      <c r="AV1034" s="9" t="str">
        <f>_xlfn.XLOOKUP(B1034,'[11]cells down 19042026 9H40'!$B:$B,'[11]cells down 19042026 9H40'!$B:$B,"")</f>
        <v/>
      </c>
    </row>
    <row r="1035" spans="1:48" hidden="1" x14ac:dyDescent="0.3">
      <c r="A1035" s="1" t="s">
        <v>1010</v>
      </c>
      <c r="B1035" s="8" t="s">
        <v>1011</v>
      </c>
      <c r="C1035" s="3" t="str">
        <f>_xlfn.XLOOKUP(B1035,'[1]daily break down'!$D:$D,'[1]daily break down'!$E:$E,"")</f>
        <v>CENTRE</v>
      </c>
      <c r="D1035" s="1"/>
      <c r="E1035" s="1"/>
      <c r="F1035" s="3" t="s">
        <v>37</v>
      </c>
      <c r="G1035" s="1" t="s">
        <v>1012</v>
      </c>
      <c r="H1035" s="28" t="str">
        <f>_xlfn.XLOOKUP(B1035,[2]CALCULATION!$B:$B,[2]CALCULATION!$H:$H,"")</f>
        <v>NOKIA</v>
      </c>
      <c r="I1035" s="26">
        <v>2.1948451915497813</v>
      </c>
      <c r="J1035" s="26">
        <v>0</v>
      </c>
      <c r="K1035" s="26">
        <v>0.15288748382787354</v>
      </c>
      <c r="L1035" s="26">
        <v>3.1244014790539807</v>
      </c>
      <c r="M1035" s="26">
        <v>0</v>
      </c>
      <c r="N1035" s="26">
        <v>0</v>
      </c>
      <c r="O1035" s="26">
        <v>0</v>
      </c>
      <c r="P1035" s="114" t="s">
        <v>6364</v>
      </c>
      <c r="Q1035" s="42" t="s">
        <v>5538</v>
      </c>
      <c r="R1035" s="42"/>
      <c r="S1035" s="41" t="str" cm="1">
        <f t="array" ref="S1035">IFERROR(_xlfn.IFS(
U1035="MPR ISSUE","PDH",
U1035="BSS Hardware Issue","BSS",
U1035="Sites strategiques, MLL, Pylone, etc.","ENVTECH",
U1035="AKTIVCO DEFAUT GE &amp; POWER Cabinet","AKTIVCO",
U1035="AKTIVCO Coupure ENEO &amp; Baisse de tension","AKTIVCO GRID ONLY",
U1035="Coupure ENEO &amp; Baisse de tension","IHS GRID ONLY",
U1035="Defaut GE &amp; POWER Cabinet","IHS",
U1035="Sharing","Partners",
U1035="Sites strategiques &amp; DataCenter","SST &amp; DC",
U1035="Exclu","Exclu",
U1035="SAT","SAT",
U1035="SPARE-ISSUE","SPARE-ISSUE",
U1035="Fiber CAmtel","TRANS_FO_CAMTEL",
U1035="Fiber AOF","Fiber AOF",
U1035="Projet OCM (HUAWEI)","TRAVAUX-HUAWEI",
U1035="Projet OCM (NOKIA)","TRAVAUX-NOKIA",
U1035="ACCESS-ISSUE","ACCESS-ISSUE",
U1035="Projet OCM (ZTE, NOKIA, autres projets)","TRAVAUX OCM",
U1035="No root CAuse","No root cause",
U1035="ODU HS","PDH",
U1035="IP &amp; VLAN","PDH",
U1035="Warehouse HUAWEI","SPARE-ISSUE",
U1035="SPARE-HS","SPARE-ISSUE",
U1035="Power Telco","BSS",U1035="no impacts","no impacts"
),"")</f>
        <v>No root cause</v>
      </c>
      <c r="T1035" s="41" t="str" cm="1">
        <f t="array" ref="T1035">IFERROR(_xlfn.IFS(
U1035="MPR ISSUE","TX ISSUE",
U1035="BSS Hardware Issue","RAN ISSUE",
U1035="Sites strategiques, MLL, Pylone, etc.","ENVTECH",
U1035="AKTIVCO DEFAUT GE &amp; POWER Cabinet","POWER ISSUE",
U1035="AKTIVCO Coupure ENEO &amp; Baisse de tension","POWER ISSUE",
U1035="Coupure ENEO &amp; Baisse de tension","POWER ISSUE",
U1035="Defaut GE &amp; POWER Cabinet","POWER ISSUE",
U1035="Sharing","POWER ISSUE",
U1035="Sites strategiques &amp; DataCenter","POWER ISSUE",
U1035="Exclu","Exclu",
U1035="SAT","TX ISSUE",
U1035="SPARE-ISSUE","SPARE-ISSUE",
U1035="Fiber CAmtel","TX ISSUE",
U1035="Fiber AOF","TX ISSUE",
U1035="Projet OCM (HUAWEI)","TRAVAUX-HUAWEI",
U1035="Projet OCM (NOKIA)","TRAVAUX -NOKIA",
U1035="ACCESS-ISSUE","ACCESS-ISSUE",
U1035="Projet OCM (ZTE, NOKIA, autres projets)","TRAVAUX OCM",
U1035="No root CAuse","No root cause",
U1035="ODU HS","TX ISSUE",
U1035="IP &amp; VLAN","TX ISSUE",
U1035="Warehouse HUAWEI","SPARE-ISSUE",
U1035="SPARE-HS","SPARE-ISSUE",
U1035="Power Telco","RAN ISSUE",U1035="no impacts","no impacts"
),"")</f>
        <v>No root cause</v>
      </c>
      <c r="U1035" s="68" t="s">
        <v>5691</v>
      </c>
      <c r="V1035" s="41" t="str" cm="1">
        <f t="array" ref="V1035">IFERROR(_xlfn.IFS(
U1035="MPR ISSUE","ACTIVE",
U1035="BSS Hardware Issue","ACTIVE",
U1035="Sites strategiques, MLL, Pylone, etc.","PASSIVE",
U1035="AKTIVCO DEFAUT GE &amp; POWER Cabinet","PASSIVE",
U1035="AKTIVCO Coupure ENEO &amp; Baisse de tension","PASSIVE",
U1035="Coupure ENEO &amp; Baisse de tension","PASSIVE",
U1035="Defaut GE &amp; POWER Cabinet","PASSIVE",
U1035="Sharing","PASSIVE",
U1035="Sites strategiques &amp; DataCenter","PASSIVE",
U1035="Exclu","Exclu",
U1035="SAT","ACTIVE",
U1035="SPARE-ISSUE","SPARE-ISSUE",
U1035="Fiber CAmtel","ACTIVE",
U1035="Fiber AOF","ACTIVE",
U1035="Projet OCM (HUAWEI)","PLANNED WORKS",
U1035="Projet OCM (NOKIA)","PLANNED WORKS",
U1035="ACCESS-ISSUE","ACCESS-ISSUE",
U1035="Projet OCM (ZTE, NOKIA, autres projets)","PLANNED WORKS",
U1035="No root CAuse","No root cause",
U1035="ODU HS","ACTIVE",
U1035="IP &amp; VLAN","ACTIVE",
U1035="Warehouse HUAWEI","SPARE-ISSUE",
U1035="SPARE-HS","SPARE-ISSUE",
U1035="Power Telco","ACTIVE", U1035="no impacts","no impacts"
),"")</f>
        <v>No root cause</v>
      </c>
      <c r="W1035" s="113"/>
      <c r="X1035" s="113"/>
      <c r="Y1035" s="113"/>
      <c r="Z1035" s="113"/>
      <c r="AA1035" s="113"/>
      <c r="AB1035" s="17" t="s">
        <v>5465</v>
      </c>
      <c r="AC1035" s="17" t="str">
        <f>_xlfn.XLOOKUP(B1035,'INCIDENT-04-27-2026'!E:E,'INCIDENT-04-27-2026'!F:F,"")</f>
        <v/>
      </c>
      <c r="AD1035" s="9"/>
      <c r="AE1035" s="7" t="s">
        <v>5465</v>
      </c>
      <c r="AF1035" s="6" t="str">
        <f>_xlfn.XLOOKUP(B1035,'[13]Input_27-04'!$B:$B,'[13]Input_27-04'!$M:$M,"")</f>
        <v/>
      </c>
      <c r="AG1035" s="7"/>
      <c r="AH1035" s="3"/>
      <c r="AI1035" s="18" t="str">
        <f>_xlfn.XLOOKUP(B1035,'[3]Cells Huawei 27042026 10h'!$B:$B,'[3]Cells Huawei 27042026 10h'!$T:$T,"")</f>
        <v/>
      </c>
      <c r="AJ1035" s="18" t="str">
        <f>_xlfn.XLOOKUP(B1035,'[3]Cells Huawei 27042026 15h'!$B:$B,'[3]Cells Huawei 27042026 15h'!$T:$T,"")</f>
        <v/>
      </c>
      <c r="AK1035" s="18" t="str">
        <f>_xlfn.XLOOKUP(B1035,'[4]cells down 27042026 11h28'!$B:$B,'[4]cells down 27042026 11h28'!$R:$R,"")</f>
        <v/>
      </c>
      <c r="AL1035" s="18" t="str">
        <f>_xlfn.XLOOKUP(B1035,'[4]cells down 27042026 18h01'!$B:$B,'[4]cells down 27042026 18h01'!$R:$R,"")</f>
        <v/>
      </c>
      <c r="AM1035" s="18" t="str">
        <f>_xlfn.XLOOKUP(B1035,'[5]cell downs 27042026 11h'!$B:$B,'[5]cell downs 27042026 11h'!$R:$R,"")</f>
        <v/>
      </c>
      <c r="AN1035" s="18" t="str">
        <f>_xlfn.XLOOKUP(B1035,'[5]cell downs 27042026 17h40'!$B:$B,'[5]cell downs 27042026 17h40'!$R:$R,"")</f>
        <v/>
      </c>
      <c r="AO1035" s="18" t="str">
        <f>_xlfn.XLOOKUP(B1035,'[6]ALL SITES DOWN'!$D:$D,'[6]ALL SITES DOWN'!$J:$J,"")</f>
        <v/>
      </c>
      <c r="AP1035" s="18" t="str">
        <f>_xlfn.XLOOKUP(B1035,'[7]ALL SITES DOWN'!$D:$D,'[7]ALL SITES DOWN'!$J:$J,"")</f>
        <v/>
      </c>
      <c r="AQ1035" s="9" t="str">
        <f>_xlfn.XLOOKUP(B1035,[8]sheet1!$AC:$AC,[8]sheet1!$AF:$AF,"")</f>
        <v/>
      </c>
      <c r="AR1035" s="14"/>
      <c r="AS1035" s="14" t="s">
        <v>5465</v>
      </c>
      <c r="AT1035" s="14" t="str">
        <f>_xlfn.XLOOKUP(B1035,'[9]cell downs 18042026 17h'!$B:$B,'[9]cell downs 18042026 17h'!$B:$B,"")</f>
        <v/>
      </c>
      <c r="AU1035" s="14" t="str">
        <f>_xlfn.XLOOKUP(B1035,'[10]Cells Huawei 19042026 15h'!$B:$B,'[10]Cells Huawei 19042026 15h'!$B:$B,"")</f>
        <v/>
      </c>
      <c r="AV1035" s="9" t="str">
        <f>_xlfn.XLOOKUP(B1035,'[11]cells down 19042026 9H40'!$B:$B,'[11]cells down 19042026 9H40'!$B:$B,"")</f>
        <v/>
      </c>
    </row>
    <row r="1036" spans="1:48" hidden="1" x14ac:dyDescent="0.3">
      <c r="A1036" s="1" t="s">
        <v>4808</v>
      </c>
      <c r="B1036" s="8" t="s">
        <v>4809</v>
      </c>
      <c r="C1036" s="3" t="str">
        <f>_xlfn.XLOOKUP(B1036,'[1]daily break down'!$D:$D,'[1]daily break down'!$E:$E,"")</f>
        <v>CENTRE</v>
      </c>
      <c r="D1036" s="1" t="s">
        <v>21</v>
      </c>
      <c r="E1036" s="1" t="s">
        <v>188</v>
      </c>
      <c r="F1036" s="3" t="s">
        <v>37</v>
      </c>
      <c r="G1036" s="1" t="s">
        <v>4808</v>
      </c>
      <c r="H1036" s="28" t="str">
        <f>_xlfn.XLOOKUP(B1036,[2]CALCULATION!$B:$B,[2]CALCULATION!$H:$H,"")</f>
        <v>NOKIA</v>
      </c>
      <c r="I1036" s="26">
        <v>0</v>
      </c>
      <c r="J1036" s="26">
        <v>0</v>
      </c>
      <c r="K1036" s="26">
        <v>0.15080755247928915</v>
      </c>
      <c r="L1036" s="26">
        <v>0</v>
      </c>
      <c r="M1036" s="26">
        <v>0</v>
      </c>
      <c r="N1036" s="26">
        <v>0</v>
      </c>
      <c r="O1036" s="26">
        <v>0</v>
      </c>
      <c r="P1036" s="114" t="s">
        <v>6364</v>
      </c>
      <c r="Q1036" s="42" t="s">
        <v>5538</v>
      </c>
      <c r="R1036" s="42"/>
      <c r="S1036" s="41" t="str" cm="1">
        <f t="array" ref="S1036">IFERROR(_xlfn.IFS(
U1036="MPR ISSUE","PDH",
U1036="BSS Hardware Issue","BSS",
U1036="Sites strategiques, MLL, Pylone, etc.","ENVTECH",
U1036="AKTIVCO DEFAUT GE &amp; POWER Cabinet","AKTIVCO",
U1036="AKTIVCO Coupure ENEO &amp; Baisse de tension","AKTIVCO GRID ONLY",
U1036="Coupure ENEO &amp; Baisse de tension","IHS GRID ONLY",
U1036="Defaut GE &amp; POWER Cabinet","IHS",
U1036="Sharing","Partners",
U1036="Sites strategiques &amp; DataCenter","SST &amp; DC",
U1036="Exclu","Exclu",
U1036="SAT","SAT",
U1036="SPARE-ISSUE","SPARE-ISSUE",
U1036="Fiber CAmtel","TRANS_FO_CAMTEL",
U1036="Fiber AOF","Fiber AOF",
U1036="Projet OCM (HUAWEI)","TRAVAUX-HUAWEI",
U1036="Projet OCM (NOKIA)","TRAVAUX-NOKIA",
U1036="ACCESS-ISSUE","ACCESS-ISSUE",
U1036="Projet OCM (ZTE, NOKIA, autres projets)","TRAVAUX OCM",
U1036="No root CAuse","No root cause",
U1036="ODU HS","PDH",
U1036="IP &amp; VLAN","PDH",
U1036="Warehouse HUAWEI","SPARE-ISSUE",
U1036="SPARE-HS","SPARE-ISSUE",
U1036="Power Telco","BSS",U1036="no impacts","no impacts"
),"")</f>
        <v>No root cause</v>
      </c>
      <c r="T1036" s="41" t="str" cm="1">
        <f t="array" ref="T1036">IFERROR(_xlfn.IFS(
U1036="MPR ISSUE","TX ISSUE",
U1036="BSS Hardware Issue","RAN ISSUE",
U1036="Sites strategiques, MLL, Pylone, etc.","ENVTECH",
U1036="AKTIVCO DEFAUT GE &amp; POWER Cabinet","POWER ISSUE",
U1036="AKTIVCO Coupure ENEO &amp; Baisse de tension","POWER ISSUE",
U1036="Coupure ENEO &amp; Baisse de tension","POWER ISSUE",
U1036="Defaut GE &amp; POWER Cabinet","POWER ISSUE",
U1036="Sharing","POWER ISSUE",
U1036="Sites strategiques &amp; DataCenter","POWER ISSUE",
U1036="Exclu","Exclu",
U1036="SAT","TX ISSUE",
U1036="SPARE-ISSUE","SPARE-ISSUE",
U1036="Fiber CAmtel","TX ISSUE",
U1036="Fiber AOF","TX ISSUE",
U1036="Projet OCM (HUAWEI)","TRAVAUX-HUAWEI",
U1036="Projet OCM (NOKIA)","TRAVAUX -NOKIA",
U1036="ACCESS-ISSUE","ACCESS-ISSUE",
U1036="Projet OCM (ZTE, NOKIA, autres projets)","TRAVAUX OCM",
U1036="No root CAuse","No root cause",
U1036="ODU HS","TX ISSUE",
U1036="IP &amp; VLAN","TX ISSUE",
U1036="Warehouse HUAWEI","SPARE-ISSUE",
U1036="SPARE-HS","SPARE-ISSUE",
U1036="Power Telco","RAN ISSUE",U1036="no impacts","no impacts"
),"")</f>
        <v>No root cause</v>
      </c>
      <c r="U1036" s="68" t="s">
        <v>5691</v>
      </c>
      <c r="V1036" s="41" t="str" cm="1">
        <f t="array" ref="V1036">IFERROR(_xlfn.IFS(
U1036="MPR ISSUE","ACTIVE",
U1036="BSS Hardware Issue","ACTIVE",
U1036="Sites strategiques, MLL, Pylone, etc.","PASSIVE",
U1036="AKTIVCO DEFAUT GE &amp; POWER Cabinet","PASSIVE",
U1036="AKTIVCO Coupure ENEO &amp; Baisse de tension","PASSIVE",
U1036="Coupure ENEO &amp; Baisse de tension","PASSIVE",
U1036="Defaut GE &amp; POWER Cabinet","PASSIVE",
U1036="Sharing","PASSIVE",
U1036="Sites strategiques &amp; DataCenter","PASSIVE",
U1036="Exclu","Exclu",
U1036="SAT","ACTIVE",
U1036="SPARE-ISSUE","SPARE-ISSUE",
U1036="Fiber CAmtel","ACTIVE",
U1036="Fiber AOF","ACTIVE",
U1036="Projet OCM (HUAWEI)","PLANNED WORKS",
U1036="Projet OCM (NOKIA)","PLANNED WORKS",
U1036="ACCESS-ISSUE","ACCESS-ISSUE",
U1036="Projet OCM (ZTE, NOKIA, autres projets)","PLANNED WORKS",
U1036="No root CAuse","No root cause",
U1036="ODU HS","ACTIVE",
U1036="IP &amp; VLAN","ACTIVE",
U1036="Warehouse HUAWEI","SPARE-ISSUE",
U1036="SPARE-HS","SPARE-ISSUE",
U1036="Power Telco","ACTIVE", U1036="no impacts","no impacts"
),"")</f>
        <v>No root cause</v>
      </c>
      <c r="W1036" s="113"/>
      <c r="X1036" s="113"/>
      <c r="Y1036" s="113"/>
      <c r="Z1036" s="113"/>
      <c r="AA1036" s="113"/>
      <c r="AB1036" s="17" t="s">
        <v>5465</v>
      </c>
      <c r="AC1036" s="17" t="str">
        <f>_xlfn.XLOOKUP(B1036,'INCIDENT-04-27-2026'!E:E,'INCIDENT-04-27-2026'!F:F,"")</f>
        <v/>
      </c>
      <c r="AD1036" s="9"/>
      <c r="AE1036" s="7" t="s">
        <v>5465</v>
      </c>
      <c r="AF1036" s="6" t="str">
        <f>_xlfn.XLOOKUP(B1036,'[13]Input_27-04'!$B:$B,'[13]Input_27-04'!$M:$M,"")</f>
        <v/>
      </c>
      <c r="AG1036" s="7"/>
      <c r="AH1036" s="3"/>
      <c r="AI1036" s="18" t="str">
        <f>_xlfn.XLOOKUP(B1036,'[3]Cells Huawei 27042026 10h'!$B:$B,'[3]Cells Huawei 27042026 10h'!$T:$T,"")</f>
        <v/>
      </c>
      <c r="AJ1036" s="18" t="str">
        <f>_xlfn.XLOOKUP(B1036,'[3]Cells Huawei 27042026 15h'!$B:$B,'[3]Cells Huawei 27042026 15h'!$T:$T,"")</f>
        <v/>
      </c>
      <c r="AK1036" s="18" t="str">
        <f>_xlfn.XLOOKUP(B1036,'[4]cells down 27042026 11h28'!$B:$B,'[4]cells down 27042026 11h28'!$R:$R,"")</f>
        <v/>
      </c>
      <c r="AL1036" s="18" t="str">
        <f>_xlfn.XLOOKUP(B1036,'[4]cells down 27042026 18h01'!$B:$B,'[4]cells down 27042026 18h01'!$R:$R,"")</f>
        <v/>
      </c>
      <c r="AM1036" s="18" t="str">
        <f>_xlfn.XLOOKUP(B1036,'[5]cell downs 27042026 11h'!$B:$B,'[5]cell downs 27042026 11h'!$R:$R,"")</f>
        <v/>
      </c>
      <c r="AN1036" s="18" t="str">
        <f>_xlfn.XLOOKUP(B1036,'[5]cell downs 27042026 17h40'!$B:$B,'[5]cell downs 27042026 17h40'!$R:$R,"")</f>
        <v/>
      </c>
      <c r="AO1036" s="18" t="str">
        <f>_xlfn.XLOOKUP(B1036,'[6]ALL SITES DOWN'!$D:$D,'[6]ALL SITES DOWN'!$J:$J,"")</f>
        <v/>
      </c>
      <c r="AP1036" s="18" t="str">
        <f>_xlfn.XLOOKUP(B1036,'[7]ALL SITES DOWN'!$D:$D,'[7]ALL SITES DOWN'!$J:$J,"")</f>
        <v/>
      </c>
      <c r="AQ1036" s="9" t="str">
        <f>_xlfn.XLOOKUP(B1036,[8]sheet1!$AC:$AC,[8]sheet1!$AF:$AF,"")</f>
        <v/>
      </c>
      <c r="AR1036" s="14"/>
      <c r="AS1036" s="14" t="s">
        <v>5465</v>
      </c>
      <c r="AT1036" s="14" t="str">
        <f>_xlfn.XLOOKUP(B1036,'[9]cell downs 18042026 17h'!$B:$B,'[9]cell downs 18042026 17h'!$B:$B,"")</f>
        <v/>
      </c>
      <c r="AU1036" s="14" t="str">
        <f>_xlfn.XLOOKUP(B1036,'[10]Cells Huawei 19042026 15h'!$B:$B,'[10]Cells Huawei 19042026 15h'!$B:$B,"")</f>
        <v/>
      </c>
      <c r="AV1036" s="9" t="str">
        <f>_xlfn.XLOOKUP(B1036,'[11]cells down 19042026 9H40'!$B:$B,'[11]cells down 19042026 9H40'!$B:$B,"")</f>
        <v/>
      </c>
    </row>
    <row r="1037" spans="1:48" hidden="1" x14ac:dyDescent="0.3">
      <c r="A1037" s="1" t="s">
        <v>599</v>
      </c>
      <c r="B1037" s="8" t="s">
        <v>600</v>
      </c>
      <c r="C1037" s="3" t="str">
        <f>_xlfn.XLOOKUP(B1037,'[1]daily break down'!$D:$D,'[1]daily break down'!$E:$E,"")</f>
        <v>SUD-OUEST</v>
      </c>
      <c r="D1037" s="1" t="s">
        <v>11</v>
      </c>
      <c r="E1037" s="1" t="s">
        <v>12</v>
      </c>
      <c r="F1037" s="3" t="s">
        <v>13</v>
      </c>
      <c r="G1037" s="1" t="s">
        <v>14</v>
      </c>
      <c r="H1037" s="27" t="str">
        <f>_xlfn.XLOOKUP(B1037,[2]CALCULATION!$B:$B,[2]CALCULATION!$H:$H,"")</f>
        <v>Huawei</v>
      </c>
      <c r="I1037" s="26">
        <v>0</v>
      </c>
      <c r="J1037" s="26">
        <v>0</v>
      </c>
      <c r="K1037" s="26">
        <v>0.1281450377104896</v>
      </c>
      <c r="L1037" s="26">
        <v>0</v>
      </c>
      <c r="M1037" s="26">
        <v>0</v>
      </c>
      <c r="N1037" s="26">
        <v>0</v>
      </c>
      <c r="O1037" s="26">
        <v>0</v>
      </c>
      <c r="P1037" s="114" t="s">
        <v>6364</v>
      </c>
      <c r="Q1037" s="42" t="s">
        <v>5538</v>
      </c>
      <c r="R1037" s="42"/>
      <c r="S1037" s="41" t="str" cm="1">
        <f t="array" ref="S1037">IFERROR(_xlfn.IFS(
U1037="MPR ISSUE","PDH",
U1037="BSS Hardware Issue","BSS",
U1037="Sites strategiques, MLL, Pylone, etc.","ENVTECH",
U1037="AKTIVCO DEFAUT GE &amp; POWER Cabinet","AKTIVCO",
U1037="AKTIVCO Coupure ENEO &amp; Baisse de tension","AKTIVCO GRID ONLY",
U1037="Coupure ENEO &amp; Baisse de tension","IHS GRID ONLY",
U1037="Defaut GE &amp; POWER Cabinet","IHS",
U1037="Sharing","Partners",
U1037="Sites strategiques &amp; DataCenter","SST &amp; DC",
U1037="Exclu","Exclu",
U1037="SAT","SAT",
U1037="SPARE-ISSUE","SPARE-ISSUE",
U1037="Fiber CAmtel","TRANS_FO_CAMTEL",
U1037="Fiber AOF","Fiber AOF",
U1037="Projet OCM (HUAWEI)","TRAVAUX-HUAWEI",
U1037="Projet OCM (NOKIA)","TRAVAUX-NOKIA",
U1037="ACCESS-ISSUE","ACCESS-ISSUE",
U1037="Projet OCM (ZTE, NOKIA, autres projets)","TRAVAUX OCM",
U1037="No root CAuse","No root cause",
U1037="ODU HS","PDH",
U1037="IP &amp; VLAN","PDH",
U1037="Warehouse HUAWEI","SPARE-ISSUE",
U1037="SPARE-HS","SPARE-ISSUE",
U1037="Power Telco","BSS",U1037="no impacts","no impacts"
),"")</f>
        <v>No root cause</v>
      </c>
      <c r="T1037" s="41" t="str" cm="1">
        <f t="array" ref="T1037">IFERROR(_xlfn.IFS(
U1037="MPR ISSUE","TX ISSUE",
U1037="BSS Hardware Issue","RAN ISSUE",
U1037="Sites strategiques, MLL, Pylone, etc.","ENVTECH",
U1037="AKTIVCO DEFAUT GE &amp; POWER Cabinet","POWER ISSUE",
U1037="AKTIVCO Coupure ENEO &amp; Baisse de tension","POWER ISSUE",
U1037="Coupure ENEO &amp; Baisse de tension","POWER ISSUE",
U1037="Defaut GE &amp; POWER Cabinet","POWER ISSUE",
U1037="Sharing","POWER ISSUE",
U1037="Sites strategiques &amp; DataCenter","POWER ISSUE",
U1037="Exclu","Exclu",
U1037="SAT","TX ISSUE",
U1037="SPARE-ISSUE","SPARE-ISSUE",
U1037="Fiber CAmtel","TX ISSUE",
U1037="Fiber AOF","TX ISSUE",
U1037="Projet OCM (HUAWEI)","TRAVAUX-HUAWEI",
U1037="Projet OCM (NOKIA)","TRAVAUX -NOKIA",
U1037="ACCESS-ISSUE","ACCESS-ISSUE",
U1037="Projet OCM (ZTE, NOKIA, autres projets)","TRAVAUX OCM",
U1037="No root CAuse","No root cause",
U1037="ODU HS","TX ISSUE",
U1037="IP &amp; VLAN","TX ISSUE",
U1037="Warehouse HUAWEI","SPARE-ISSUE",
U1037="SPARE-HS","SPARE-ISSUE",
U1037="Power Telco","RAN ISSUE",U1037="no impacts","no impacts"
),"")</f>
        <v>No root cause</v>
      </c>
      <c r="U1037" s="68" t="s">
        <v>5691</v>
      </c>
      <c r="V1037" s="41" t="str" cm="1">
        <f t="array" ref="V1037">IFERROR(_xlfn.IFS(
U1037="MPR ISSUE","ACTIVE",
U1037="BSS Hardware Issue","ACTIVE",
U1037="Sites strategiques, MLL, Pylone, etc.","PASSIVE",
U1037="AKTIVCO DEFAUT GE &amp; POWER Cabinet","PASSIVE",
U1037="AKTIVCO Coupure ENEO &amp; Baisse de tension","PASSIVE",
U1037="Coupure ENEO &amp; Baisse de tension","PASSIVE",
U1037="Defaut GE &amp; POWER Cabinet","PASSIVE",
U1037="Sharing","PASSIVE",
U1037="Sites strategiques &amp; DataCenter","PASSIVE",
U1037="Exclu","Exclu",
U1037="SAT","ACTIVE",
U1037="SPARE-ISSUE","SPARE-ISSUE",
U1037="Fiber CAmtel","ACTIVE",
U1037="Fiber AOF","ACTIVE",
U1037="Projet OCM (HUAWEI)","PLANNED WORKS",
U1037="Projet OCM (NOKIA)","PLANNED WORKS",
U1037="ACCESS-ISSUE","ACCESS-ISSUE",
U1037="Projet OCM (ZTE, NOKIA, autres projets)","PLANNED WORKS",
U1037="No root CAuse","No root cause",
U1037="ODU HS","ACTIVE",
U1037="IP &amp; VLAN","ACTIVE",
U1037="Warehouse HUAWEI","SPARE-ISSUE",
U1037="SPARE-HS","SPARE-ISSUE",
U1037="Power Telco","ACTIVE", U1037="no impacts","no impacts"
),"")</f>
        <v>No root cause</v>
      </c>
      <c r="W1037" s="113"/>
      <c r="X1037" s="113"/>
      <c r="Y1037" s="113"/>
      <c r="Z1037" s="113"/>
      <c r="AA1037" s="113"/>
      <c r="AB1037" s="17" t="s">
        <v>5465</v>
      </c>
      <c r="AC1037" s="17" t="str">
        <f>_xlfn.XLOOKUP(B1037,'INCIDENT-04-27-2026'!E:E,'INCIDENT-04-27-2026'!F:F,"")</f>
        <v/>
      </c>
      <c r="AD1037" s="9"/>
      <c r="AE1037" s="7" t="s">
        <v>5465</v>
      </c>
      <c r="AF1037" s="6" t="str">
        <f>_xlfn.XLOOKUP(B1037,'[13]Input_27-04'!$B:$B,'[13]Input_27-04'!$M:$M,"")</f>
        <v/>
      </c>
      <c r="AG1037" s="7"/>
      <c r="AH1037" s="3"/>
      <c r="AI1037" s="18" t="str">
        <f>_xlfn.XLOOKUP(B1037,'[3]Cells Huawei 27042026 10h'!$B:$B,'[3]Cells Huawei 27042026 10h'!$T:$T,"")</f>
        <v/>
      </c>
      <c r="AJ1037" s="18" t="str">
        <f>_xlfn.XLOOKUP(B1037,'[3]Cells Huawei 27042026 15h'!$B:$B,'[3]Cells Huawei 27042026 15h'!$T:$T,"")</f>
        <v/>
      </c>
      <c r="AK1037" s="18" t="str">
        <f>_xlfn.XLOOKUP(B1037,'[4]cells down 27042026 11h28'!$B:$B,'[4]cells down 27042026 11h28'!$R:$R,"")</f>
        <v/>
      </c>
      <c r="AL1037" s="18" t="str">
        <f>_xlfn.XLOOKUP(B1037,'[4]cells down 27042026 18h01'!$B:$B,'[4]cells down 27042026 18h01'!$R:$R,"")</f>
        <v/>
      </c>
      <c r="AM1037" s="18" t="str">
        <f>_xlfn.XLOOKUP(B1037,'[5]cell downs 27042026 11h'!$B:$B,'[5]cell downs 27042026 11h'!$R:$R,"")</f>
        <v/>
      </c>
      <c r="AN1037" s="18" t="str">
        <f>_xlfn.XLOOKUP(B1037,'[5]cell downs 27042026 17h40'!$B:$B,'[5]cell downs 27042026 17h40'!$R:$R,"")</f>
        <v/>
      </c>
      <c r="AO1037" s="18" t="str">
        <f>_xlfn.XLOOKUP(B1037,'[6]ALL SITES DOWN'!$D:$D,'[6]ALL SITES DOWN'!$J:$J,"")</f>
        <v/>
      </c>
      <c r="AP1037" s="18" t="str">
        <f>_xlfn.XLOOKUP(B1037,'[7]ALL SITES DOWN'!$D:$D,'[7]ALL SITES DOWN'!$J:$J,"")</f>
        <v/>
      </c>
      <c r="AQ1037" s="9" t="str">
        <f>_xlfn.XLOOKUP(B1037,[8]sheet1!$AC:$AC,[8]sheet1!$AF:$AF,"")</f>
        <v/>
      </c>
      <c r="AR1037" s="14"/>
      <c r="AS1037" s="14" t="s">
        <v>5465</v>
      </c>
      <c r="AT1037" s="14" t="str">
        <f>_xlfn.XLOOKUP(B1037,'[9]cell downs 18042026 17h'!$B:$B,'[9]cell downs 18042026 17h'!$B:$B,"")</f>
        <v/>
      </c>
      <c r="AU1037" s="14" t="str">
        <f>_xlfn.XLOOKUP(B1037,'[10]Cells Huawei 19042026 15h'!$B:$B,'[10]Cells Huawei 19042026 15h'!$B:$B,"")</f>
        <v/>
      </c>
      <c r="AV1037" s="9" t="str">
        <f>_xlfn.XLOOKUP(B1037,'[11]cells down 19042026 9H40'!$B:$B,'[11]cells down 19042026 9H40'!$B:$B,"")</f>
        <v/>
      </c>
    </row>
    <row r="1038" spans="1:48" hidden="1" x14ac:dyDescent="0.3">
      <c r="A1038" s="1" t="s">
        <v>2050</v>
      </c>
      <c r="B1038" s="8" t="s">
        <v>2051</v>
      </c>
      <c r="C1038" s="3" t="str">
        <f>_xlfn.XLOOKUP(B1038,'[1]daily break down'!$D:$D,'[1]daily break down'!$E:$E,"")</f>
        <v>ADAMAOUA</v>
      </c>
      <c r="D1038" s="1" t="s">
        <v>11</v>
      </c>
      <c r="E1038" s="1" t="s">
        <v>12</v>
      </c>
      <c r="F1038" s="3" t="s">
        <v>90</v>
      </c>
      <c r="G1038" s="1" t="s">
        <v>2052</v>
      </c>
      <c r="H1038" s="28" t="str">
        <f>_xlfn.XLOOKUP(B1038,[2]CALCULATION!$B:$B,[2]CALCULATION!$H:$H,"")</f>
        <v>NOKIA</v>
      </c>
      <c r="I1038" s="26">
        <v>0</v>
      </c>
      <c r="J1038" s="26">
        <v>0</v>
      </c>
      <c r="K1038" s="26">
        <v>0.11655819482890917</v>
      </c>
      <c r="L1038" s="26">
        <v>0</v>
      </c>
      <c r="M1038" s="26">
        <v>0</v>
      </c>
      <c r="N1038" s="26">
        <v>0</v>
      </c>
      <c r="O1038" s="26">
        <v>0</v>
      </c>
      <c r="P1038" s="114" t="s">
        <v>6364</v>
      </c>
      <c r="Q1038" s="42" t="s">
        <v>5538</v>
      </c>
      <c r="R1038" s="42"/>
      <c r="S1038" s="41" t="str" cm="1">
        <f t="array" ref="S1038">IFERROR(_xlfn.IFS(
U1038="MPR ISSUE","PDH",
U1038="BSS Hardware Issue","BSS",
U1038="Sites strategiques, MLL, Pylone, etc.","ENVTECH",
U1038="AKTIVCO DEFAUT GE &amp; POWER Cabinet","AKTIVCO",
U1038="AKTIVCO Coupure ENEO &amp; Baisse de tension","AKTIVCO GRID ONLY",
U1038="Coupure ENEO &amp; Baisse de tension","IHS GRID ONLY",
U1038="Defaut GE &amp; POWER Cabinet","IHS",
U1038="Sharing","Partners",
U1038="Sites strategiques &amp; DataCenter","SST &amp; DC",
U1038="Exclu","Exclu",
U1038="SAT","SAT",
U1038="SPARE-ISSUE","SPARE-ISSUE",
U1038="Fiber CAmtel","TRANS_FO_CAMTEL",
U1038="Fiber AOF","Fiber AOF",
U1038="Projet OCM (HUAWEI)","TRAVAUX-HUAWEI",
U1038="Projet OCM (NOKIA)","TRAVAUX-NOKIA",
U1038="ACCESS-ISSUE","ACCESS-ISSUE",
U1038="Projet OCM (ZTE, NOKIA, autres projets)","TRAVAUX OCM",
U1038="No root CAuse","No root cause",
U1038="ODU HS","PDH",
U1038="IP &amp; VLAN","PDH",
U1038="Warehouse HUAWEI","SPARE-ISSUE",
U1038="SPARE-HS","SPARE-ISSUE",
U1038="Power Telco","BSS",U1038="no impacts","no impacts"
),"")</f>
        <v>No root cause</v>
      </c>
      <c r="T1038" s="41" t="str" cm="1">
        <f t="array" ref="T1038">IFERROR(_xlfn.IFS(
U1038="MPR ISSUE","TX ISSUE",
U1038="BSS Hardware Issue","RAN ISSUE",
U1038="Sites strategiques, MLL, Pylone, etc.","ENVTECH",
U1038="AKTIVCO DEFAUT GE &amp; POWER Cabinet","POWER ISSUE",
U1038="AKTIVCO Coupure ENEO &amp; Baisse de tension","POWER ISSUE",
U1038="Coupure ENEO &amp; Baisse de tension","POWER ISSUE",
U1038="Defaut GE &amp; POWER Cabinet","POWER ISSUE",
U1038="Sharing","POWER ISSUE",
U1038="Sites strategiques &amp; DataCenter","POWER ISSUE",
U1038="Exclu","Exclu",
U1038="SAT","TX ISSUE",
U1038="SPARE-ISSUE","SPARE-ISSUE",
U1038="Fiber CAmtel","TX ISSUE",
U1038="Fiber AOF","TX ISSUE",
U1038="Projet OCM (HUAWEI)","TRAVAUX-HUAWEI",
U1038="Projet OCM (NOKIA)","TRAVAUX -NOKIA",
U1038="ACCESS-ISSUE","ACCESS-ISSUE",
U1038="Projet OCM (ZTE, NOKIA, autres projets)","TRAVAUX OCM",
U1038="No root CAuse","No root cause",
U1038="ODU HS","TX ISSUE",
U1038="IP &amp; VLAN","TX ISSUE",
U1038="Warehouse HUAWEI","SPARE-ISSUE",
U1038="SPARE-HS","SPARE-ISSUE",
U1038="Power Telco","RAN ISSUE",U1038="no impacts","no impacts"
),"")</f>
        <v>No root cause</v>
      </c>
      <c r="U1038" s="68" t="s">
        <v>5691</v>
      </c>
      <c r="V1038" s="41" t="str" cm="1">
        <f t="array" ref="V1038">IFERROR(_xlfn.IFS(
U1038="MPR ISSUE","ACTIVE",
U1038="BSS Hardware Issue","ACTIVE",
U1038="Sites strategiques, MLL, Pylone, etc.","PASSIVE",
U1038="AKTIVCO DEFAUT GE &amp; POWER Cabinet","PASSIVE",
U1038="AKTIVCO Coupure ENEO &amp; Baisse de tension","PASSIVE",
U1038="Coupure ENEO &amp; Baisse de tension","PASSIVE",
U1038="Defaut GE &amp; POWER Cabinet","PASSIVE",
U1038="Sharing","PASSIVE",
U1038="Sites strategiques &amp; DataCenter","PASSIVE",
U1038="Exclu","Exclu",
U1038="SAT","ACTIVE",
U1038="SPARE-ISSUE","SPARE-ISSUE",
U1038="Fiber CAmtel","ACTIVE",
U1038="Fiber AOF","ACTIVE",
U1038="Projet OCM (HUAWEI)","PLANNED WORKS",
U1038="Projet OCM (NOKIA)","PLANNED WORKS",
U1038="ACCESS-ISSUE","ACCESS-ISSUE",
U1038="Projet OCM (ZTE, NOKIA, autres projets)","PLANNED WORKS",
U1038="No root CAuse","No root cause",
U1038="ODU HS","ACTIVE",
U1038="IP &amp; VLAN","ACTIVE",
U1038="Warehouse HUAWEI","SPARE-ISSUE",
U1038="SPARE-HS","SPARE-ISSUE",
U1038="Power Telco","ACTIVE", U1038="no impacts","no impacts"
),"")</f>
        <v>No root cause</v>
      </c>
      <c r="W1038" s="113"/>
      <c r="X1038" s="113"/>
      <c r="Y1038" s="113"/>
      <c r="Z1038" s="113"/>
      <c r="AA1038" s="113"/>
      <c r="AB1038" s="17" t="s">
        <v>5465</v>
      </c>
      <c r="AC1038" s="17" t="str">
        <f>_xlfn.XLOOKUP(B1038,'INCIDENT-04-27-2026'!E:E,'INCIDENT-04-27-2026'!F:F,"")</f>
        <v/>
      </c>
      <c r="AD1038" s="9"/>
      <c r="AE1038" s="7" t="s">
        <v>5465</v>
      </c>
      <c r="AF1038" s="6" t="str">
        <f>_xlfn.XLOOKUP(B1038,'[13]Input_27-04'!$B:$B,'[13]Input_27-04'!$M:$M,"")</f>
        <v/>
      </c>
      <c r="AG1038" s="7"/>
      <c r="AH1038" s="3"/>
      <c r="AI1038" s="18" t="str">
        <f>_xlfn.XLOOKUP(B1038,'[3]Cells Huawei 27042026 10h'!$B:$B,'[3]Cells Huawei 27042026 10h'!$T:$T,"")</f>
        <v/>
      </c>
      <c r="AJ1038" s="18" t="str">
        <f>_xlfn.XLOOKUP(B1038,'[3]Cells Huawei 27042026 15h'!$B:$B,'[3]Cells Huawei 27042026 15h'!$T:$T,"")</f>
        <v/>
      </c>
      <c r="AK1038" s="18" t="str">
        <f>_xlfn.XLOOKUP(B1038,'[4]cells down 27042026 11h28'!$B:$B,'[4]cells down 27042026 11h28'!$R:$R,"")</f>
        <v/>
      </c>
      <c r="AL1038" s="18" t="str">
        <f>_xlfn.XLOOKUP(B1038,'[4]cells down 27042026 18h01'!$B:$B,'[4]cells down 27042026 18h01'!$R:$R,"")</f>
        <v/>
      </c>
      <c r="AM1038" s="18" t="str">
        <f>_xlfn.XLOOKUP(B1038,'[5]cell downs 27042026 11h'!$B:$B,'[5]cell downs 27042026 11h'!$R:$R,"")</f>
        <v/>
      </c>
      <c r="AN1038" s="18" t="str">
        <f>_xlfn.XLOOKUP(B1038,'[5]cell downs 27042026 17h40'!$B:$B,'[5]cell downs 27042026 17h40'!$R:$R,"")</f>
        <v/>
      </c>
      <c r="AO1038" s="18" t="str">
        <f>_xlfn.XLOOKUP(B1038,'[6]ALL SITES DOWN'!$D:$D,'[6]ALL SITES DOWN'!$J:$J,"")</f>
        <v/>
      </c>
      <c r="AP1038" s="18" t="str">
        <f>_xlfn.XLOOKUP(B1038,'[7]ALL SITES DOWN'!$D:$D,'[7]ALL SITES DOWN'!$J:$J,"")</f>
        <v/>
      </c>
      <c r="AQ1038" s="9" t="str">
        <f>_xlfn.XLOOKUP(B1038,[8]sheet1!$AC:$AC,[8]sheet1!$AF:$AF,"")</f>
        <v/>
      </c>
      <c r="AR1038" s="14"/>
      <c r="AS1038" s="14" t="s">
        <v>5465</v>
      </c>
      <c r="AT1038" s="14" t="str">
        <f>_xlfn.XLOOKUP(B1038,'[9]cell downs 18042026 17h'!$B:$B,'[9]cell downs 18042026 17h'!$B:$B,"")</f>
        <v/>
      </c>
      <c r="AU1038" s="14" t="str">
        <f>_xlfn.XLOOKUP(B1038,'[10]Cells Huawei 19042026 15h'!$B:$B,'[10]Cells Huawei 19042026 15h'!$B:$B,"")</f>
        <v/>
      </c>
      <c r="AV1038" s="9" t="str">
        <f>_xlfn.XLOOKUP(B1038,'[11]cells down 19042026 9H40'!$B:$B,'[11]cells down 19042026 9H40'!$B:$B,"")</f>
        <v/>
      </c>
    </row>
    <row r="1039" spans="1:48" hidden="1" x14ac:dyDescent="0.3">
      <c r="A1039" s="1" t="s">
        <v>2279</v>
      </c>
      <c r="B1039" s="8" t="s">
        <v>2280</v>
      </c>
      <c r="C1039" s="3" t="str">
        <f>_xlfn.XLOOKUP(B1039,'[1]daily break down'!$D:$D,'[1]daily break down'!$E:$E,"")</f>
        <v>Yaounde</v>
      </c>
      <c r="D1039" s="1" t="s">
        <v>11</v>
      </c>
      <c r="E1039" s="1" t="s">
        <v>12</v>
      </c>
      <c r="F1039" s="3" t="s">
        <v>37</v>
      </c>
      <c r="G1039" s="1" t="s">
        <v>38</v>
      </c>
      <c r="H1039" s="29" t="str">
        <f>_xlfn.XLOOKUP(B1039,[2]CALCULATION!$B:$B,[2]CALCULATION!$H:$H,"")</f>
        <v>ZTE</v>
      </c>
      <c r="I1039" s="26">
        <v>0</v>
      </c>
      <c r="J1039" s="26">
        <v>0</v>
      </c>
      <c r="K1039" s="26">
        <v>0.10824109030827574</v>
      </c>
      <c r="L1039" s="26">
        <v>0</v>
      </c>
      <c r="M1039" s="26">
        <v>0</v>
      </c>
      <c r="N1039" s="26">
        <v>0</v>
      </c>
      <c r="O1039" s="26">
        <v>0</v>
      </c>
      <c r="P1039" s="114" t="s">
        <v>6364</v>
      </c>
      <c r="Q1039" s="42" t="s">
        <v>5538</v>
      </c>
      <c r="R1039" s="42"/>
      <c r="S1039" s="41" t="str" cm="1">
        <f t="array" ref="S1039">IFERROR(_xlfn.IFS(
U1039="MPR ISSUE","PDH",
U1039="BSS Hardware Issue","BSS",
U1039="Sites strategiques, MLL, Pylone, etc.","ENVTECH",
U1039="AKTIVCO DEFAUT GE &amp; POWER Cabinet","AKTIVCO",
U1039="AKTIVCO Coupure ENEO &amp; Baisse de tension","AKTIVCO GRID ONLY",
U1039="Coupure ENEO &amp; Baisse de tension","IHS GRID ONLY",
U1039="Defaut GE &amp; POWER Cabinet","IHS",
U1039="Sharing","Partners",
U1039="Sites strategiques &amp; DataCenter","SST &amp; DC",
U1039="Exclu","Exclu",
U1039="SAT","SAT",
U1039="SPARE-ISSUE","SPARE-ISSUE",
U1039="Fiber CAmtel","TRANS_FO_CAMTEL",
U1039="Fiber AOF","Fiber AOF",
U1039="Projet OCM (HUAWEI)","TRAVAUX-HUAWEI",
U1039="Projet OCM (NOKIA)","TRAVAUX-NOKIA",
U1039="ACCESS-ISSUE","ACCESS-ISSUE",
U1039="Projet OCM (ZTE, NOKIA, autres projets)","TRAVAUX OCM",
U1039="No root CAuse","No root cause",
U1039="ODU HS","PDH",
U1039="IP &amp; VLAN","PDH",
U1039="Warehouse HUAWEI","SPARE-ISSUE",
U1039="SPARE-HS","SPARE-ISSUE",
U1039="Power Telco","BSS",U1039="no impacts","no impacts"
),"")</f>
        <v>No root cause</v>
      </c>
      <c r="T1039" s="41" t="str" cm="1">
        <f t="array" ref="T1039">IFERROR(_xlfn.IFS(
U1039="MPR ISSUE","TX ISSUE",
U1039="BSS Hardware Issue","RAN ISSUE",
U1039="Sites strategiques, MLL, Pylone, etc.","ENVTECH",
U1039="AKTIVCO DEFAUT GE &amp; POWER Cabinet","POWER ISSUE",
U1039="AKTIVCO Coupure ENEO &amp; Baisse de tension","POWER ISSUE",
U1039="Coupure ENEO &amp; Baisse de tension","POWER ISSUE",
U1039="Defaut GE &amp; POWER Cabinet","POWER ISSUE",
U1039="Sharing","POWER ISSUE",
U1039="Sites strategiques &amp; DataCenter","POWER ISSUE",
U1039="Exclu","Exclu",
U1039="SAT","TX ISSUE",
U1039="SPARE-ISSUE","SPARE-ISSUE",
U1039="Fiber CAmtel","TX ISSUE",
U1039="Fiber AOF","TX ISSUE",
U1039="Projet OCM (HUAWEI)","TRAVAUX-HUAWEI",
U1039="Projet OCM (NOKIA)","TRAVAUX -NOKIA",
U1039="ACCESS-ISSUE","ACCESS-ISSUE",
U1039="Projet OCM (ZTE, NOKIA, autres projets)","TRAVAUX OCM",
U1039="No root CAuse","No root cause",
U1039="ODU HS","TX ISSUE",
U1039="IP &amp; VLAN","TX ISSUE",
U1039="Warehouse HUAWEI","SPARE-ISSUE",
U1039="SPARE-HS","SPARE-ISSUE",
U1039="Power Telco","RAN ISSUE",U1039="no impacts","no impacts"
),"")</f>
        <v>No root cause</v>
      </c>
      <c r="U1039" s="68" t="s">
        <v>5691</v>
      </c>
      <c r="V1039" s="41" t="str" cm="1">
        <f t="array" ref="V1039">IFERROR(_xlfn.IFS(
U1039="MPR ISSUE","ACTIVE",
U1039="BSS Hardware Issue","ACTIVE",
U1039="Sites strategiques, MLL, Pylone, etc.","PASSIVE",
U1039="AKTIVCO DEFAUT GE &amp; POWER Cabinet","PASSIVE",
U1039="AKTIVCO Coupure ENEO &amp; Baisse de tension","PASSIVE",
U1039="Coupure ENEO &amp; Baisse de tension","PASSIVE",
U1039="Defaut GE &amp; POWER Cabinet","PASSIVE",
U1039="Sharing","PASSIVE",
U1039="Sites strategiques &amp; DataCenter","PASSIVE",
U1039="Exclu","Exclu",
U1039="SAT","ACTIVE",
U1039="SPARE-ISSUE","SPARE-ISSUE",
U1039="Fiber CAmtel","ACTIVE",
U1039="Fiber AOF","ACTIVE",
U1039="Projet OCM (HUAWEI)","PLANNED WORKS",
U1039="Projet OCM (NOKIA)","PLANNED WORKS",
U1039="ACCESS-ISSUE","ACCESS-ISSUE",
U1039="Projet OCM (ZTE, NOKIA, autres projets)","PLANNED WORKS",
U1039="No root CAuse","No root cause",
U1039="ODU HS","ACTIVE",
U1039="IP &amp; VLAN","ACTIVE",
U1039="Warehouse HUAWEI","SPARE-ISSUE",
U1039="SPARE-HS","SPARE-ISSUE",
U1039="Power Telco","ACTIVE", U1039="no impacts","no impacts"
),"")</f>
        <v>No root cause</v>
      </c>
      <c r="W1039" s="113"/>
      <c r="X1039" s="113"/>
      <c r="Y1039" s="113"/>
      <c r="Z1039" s="113"/>
      <c r="AA1039" s="113"/>
      <c r="AB1039" s="17" t="s">
        <v>5465</v>
      </c>
      <c r="AC1039" s="17" t="str">
        <f>_xlfn.XLOOKUP(B1039,'INCIDENT-04-27-2026'!E:E,'INCIDENT-04-27-2026'!F:F,"")</f>
        <v/>
      </c>
      <c r="AD1039" s="9"/>
      <c r="AE1039" s="7" t="s">
        <v>5465</v>
      </c>
      <c r="AF1039" s="6" t="str">
        <f>_xlfn.XLOOKUP(B1039,'[13]Input_27-04'!$B:$B,'[13]Input_27-04'!$M:$M,"")</f>
        <v/>
      </c>
      <c r="AG1039" s="7"/>
      <c r="AH1039" s="3"/>
      <c r="AI1039" s="18" t="str">
        <f>_xlfn.XLOOKUP(B1039,'[3]Cells Huawei 27042026 10h'!$B:$B,'[3]Cells Huawei 27042026 10h'!$T:$T,"")</f>
        <v/>
      </c>
      <c r="AJ1039" s="18" t="str">
        <f>_xlfn.XLOOKUP(B1039,'[3]Cells Huawei 27042026 15h'!$B:$B,'[3]Cells Huawei 27042026 15h'!$T:$T,"")</f>
        <v/>
      </c>
      <c r="AK1039" s="18" t="str">
        <f>_xlfn.XLOOKUP(B1039,'[4]cells down 27042026 11h28'!$B:$B,'[4]cells down 27042026 11h28'!$R:$R,"")</f>
        <v/>
      </c>
      <c r="AL1039" s="18" t="str">
        <f>_xlfn.XLOOKUP(B1039,'[4]cells down 27042026 18h01'!$B:$B,'[4]cells down 27042026 18h01'!$R:$R,"")</f>
        <v/>
      </c>
      <c r="AM1039" s="18" t="str">
        <f>_xlfn.XLOOKUP(B1039,'[5]cell downs 27042026 11h'!$B:$B,'[5]cell downs 27042026 11h'!$R:$R,"")</f>
        <v/>
      </c>
      <c r="AN1039" s="18" t="str">
        <f>_xlfn.XLOOKUP(B1039,'[5]cell downs 27042026 17h40'!$B:$B,'[5]cell downs 27042026 17h40'!$R:$R,"")</f>
        <v/>
      </c>
      <c r="AO1039" s="18" t="str">
        <f>_xlfn.XLOOKUP(B1039,'[6]ALL SITES DOWN'!$D:$D,'[6]ALL SITES DOWN'!$J:$J,"")</f>
        <v/>
      </c>
      <c r="AP1039" s="18" t="str">
        <f>_xlfn.XLOOKUP(B1039,'[7]ALL SITES DOWN'!$D:$D,'[7]ALL SITES DOWN'!$J:$J,"")</f>
        <v/>
      </c>
      <c r="AQ1039" s="9" t="str">
        <f>_xlfn.XLOOKUP(B1039,[8]sheet1!$AC:$AC,[8]sheet1!$AF:$AF,"")</f>
        <v/>
      </c>
      <c r="AR1039" s="14"/>
      <c r="AS1039" s="14" t="s">
        <v>5465</v>
      </c>
      <c r="AT1039" s="14" t="str">
        <f>_xlfn.XLOOKUP(B1039,'[9]cell downs 18042026 17h'!$B:$B,'[9]cell downs 18042026 17h'!$B:$B,"")</f>
        <v/>
      </c>
      <c r="AU1039" s="14" t="str">
        <f>_xlfn.XLOOKUP(B1039,'[10]Cells Huawei 19042026 15h'!$B:$B,'[10]Cells Huawei 19042026 15h'!$B:$B,"")</f>
        <v/>
      </c>
      <c r="AV1039" s="9" t="str">
        <f>_xlfn.XLOOKUP(B1039,'[11]cells down 19042026 9H40'!$B:$B,'[11]cells down 19042026 9H40'!$B:$B,"")</f>
        <v/>
      </c>
    </row>
    <row r="1040" spans="1:48" hidden="1" x14ac:dyDescent="0.3">
      <c r="A1040" s="1" t="s">
        <v>1825</v>
      </c>
      <c r="B1040" s="8" t="s">
        <v>1826</v>
      </c>
      <c r="C1040" s="3" t="str">
        <f>_xlfn.XLOOKUP(B1040,'[1]daily break down'!$D:$D,'[1]daily break down'!$E:$E,"")</f>
        <v>Yaounde</v>
      </c>
      <c r="D1040" s="1" t="s">
        <v>11</v>
      </c>
      <c r="E1040" s="1" t="s">
        <v>12</v>
      </c>
      <c r="F1040" s="3" t="s">
        <v>37</v>
      </c>
      <c r="G1040" s="1" t="s">
        <v>38</v>
      </c>
      <c r="H1040" s="29" t="str">
        <f>_xlfn.XLOOKUP(B1040,[2]CALCULATION!$B:$B,[2]CALCULATION!$H:$H,"")</f>
        <v>ZTE</v>
      </c>
      <c r="I1040" s="26">
        <v>0</v>
      </c>
      <c r="J1040" s="26">
        <v>0.28618166668093431</v>
      </c>
      <c r="K1040" s="26">
        <v>0.10435304323508381</v>
      </c>
      <c r="L1040" s="26">
        <v>0</v>
      </c>
      <c r="M1040" s="26">
        <v>0.75474484423555965</v>
      </c>
      <c r="N1040" s="26">
        <v>0</v>
      </c>
      <c r="O1040" s="26">
        <v>0</v>
      </c>
      <c r="P1040" s="114" t="s">
        <v>6364</v>
      </c>
      <c r="Q1040" s="42" t="s">
        <v>5538</v>
      </c>
      <c r="R1040" s="42"/>
      <c r="S1040" s="41" t="str" cm="1">
        <f t="array" ref="S1040">IFERROR(_xlfn.IFS(
U1040="MPR ISSUE","PDH",
U1040="BSS Hardware Issue","BSS",
U1040="Sites strategiques, MLL, Pylone, etc.","ENVTECH",
U1040="AKTIVCO DEFAUT GE &amp; POWER Cabinet","AKTIVCO",
U1040="AKTIVCO Coupure ENEO &amp; Baisse de tension","AKTIVCO GRID ONLY",
U1040="Coupure ENEO &amp; Baisse de tension","IHS GRID ONLY",
U1040="Defaut GE &amp; POWER Cabinet","IHS",
U1040="Sharing","Partners",
U1040="Sites strategiques &amp; DataCenter","SST &amp; DC",
U1040="Exclu","Exclu",
U1040="SAT","SAT",
U1040="SPARE-ISSUE","SPARE-ISSUE",
U1040="Fiber CAmtel","TRANS_FO_CAMTEL",
U1040="Fiber AOF","Fiber AOF",
U1040="Projet OCM (HUAWEI)","TRAVAUX-HUAWEI",
U1040="Projet OCM (NOKIA)","TRAVAUX-NOKIA",
U1040="ACCESS-ISSUE","ACCESS-ISSUE",
U1040="Projet OCM (ZTE, NOKIA, autres projets)","TRAVAUX OCM",
U1040="No root CAuse","No root cause",
U1040="ODU HS","PDH",
U1040="IP &amp; VLAN","PDH",
U1040="Warehouse HUAWEI","SPARE-ISSUE",
U1040="SPARE-HS","SPARE-ISSUE",
U1040="Power Telco","BSS",U1040="no impacts","no impacts"
),"")</f>
        <v>BSS</v>
      </c>
      <c r="T1040" s="41" t="str" cm="1">
        <f t="array" ref="T1040">IFERROR(_xlfn.IFS(
U1040="MPR ISSUE","TX ISSUE",
U1040="BSS Hardware Issue","RAN ISSUE",
U1040="Sites strategiques, MLL, Pylone, etc.","ENVTECH",
U1040="AKTIVCO DEFAUT GE &amp; POWER Cabinet","POWER ISSUE",
U1040="AKTIVCO Coupure ENEO &amp; Baisse de tension","POWER ISSUE",
U1040="Coupure ENEO &amp; Baisse de tension","POWER ISSUE",
U1040="Defaut GE &amp; POWER Cabinet","POWER ISSUE",
U1040="Sharing","POWER ISSUE",
U1040="Sites strategiques &amp; DataCenter","POWER ISSUE",
U1040="Exclu","Exclu",
U1040="SAT","TX ISSUE",
U1040="SPARE-ISSUE","SPARE-ISSUE",
U1040="Fiber CAmtel","TX ISSUE",
U1040="Fiber AOF","TX ISSUE",
U1040="Projet OCM (HUAWEI)","TRAVAUX-HUAWEI",
U1040="Projet OCM (NOKIA)","TRAVAUX -NOKIA",
U1040="ACCESS-ISSUE","ACCESS-ISSUE",
U1040="Projet OCM (ZTE, NOKIA, autres projets)","TRAVAUX OCM",
U1040="No root CAuse","No root cause",
U1040="ODU HS","TX ISSUE",
U1040="IP &amp; VLAN","TX ISSUE",
U1040="Warehouse HUAWEI","SPARE-ISSUE",
U1040="SPARE-HS","SPARE-ISSUE",
U1040="Power Telco","RAN ISSUE",U1040="no impacts","no impacts"
),"")</f>
        <v>RAN ISSUE</v>
      </c>
      <c r="U1040" s="68" t="s">
        <v>5319</v>
      </c>
      <c r="V1040" s="41" t="str" cm="1">
        <f t="array" ref="V1040">IFERROR(_xlfn.IFS(
U1040="MPR ISSUE","ACTIVE",
U1040="BSS Hardware Issue","ACTIVE",
U1040="Sites strategiques, MLL, Pylone, etc.","PASSIVE",
U1040="AKTIVCO DEFAUT GE &amp; POWER Cabinet","PASSIVE",
U1040="AKTIVCO Coupure ENEO &amp; Baisse de tension","PASSIVE",
U1040="Coupure ENEO &amp; Baisse de tension","PASSIVE",
U1040="Defaut GE &amp; POWER Cabinet","PASSIVE",
U1040="Sharing","PASSIVE",
U1040="Sites strategiques &amp; DataCenter","PASSIVE",
U1040="Exclu","Exclu",
U1040="SAT","ACTIVE",
U1040="SPARE-ISSUE","SPARE-ISSUE",
U1040="Fiber CAmtel","ACTIVE",
U1040="Fiber AOF","ACTIVE",
U1040="Projet OCM (HUAWEI)","PLANNED WORKS",
U1040="Projet OCM (NOKIA)","PLANNED WORKS",
U1040="ACCESS-ISSUE","ACCESS-ISSUE",
U1040="Projet OCM (ZTE, NOKIA, autres projets)","PLANNED WORKS",
U1040="No root CAuse","No root cause",
U1040="ODU HS","ACTIVE",
U1040="IP &amp; VLAN","ACTIVE",
U1040="Warehouse HUAWEI","SPARE-ISSUE",
U1040="SPARE-HS","SPARE-ISSUE",
U1040="Power Telco","ACTIVE", U1040="no impacts","no impacts"
),"")</f>
        <v>ACTIVE</v>
      </c>
      <c r="W1040" s="113"/>
      <c r="X1040" s="113"/>
      <c r="Y1040" s="113"/>
      <c r="Z1040" s="113"/>
      <c r="AA1040" s="113"/>
      <c r="AB1040" s="17" t="s">
        <v>5465</v>
      </c>
      <c r="AC1040" s="17" t="str">
        <f>_xlfn.XLOOKUP(B1040,'INCIDENT-04-27-2026'!E:E,'INCIDENT-04-27-2026'!F:F,"")</f>
        <v/>
      </c>
      <c r="AD1040" s="9"/>
      <c r="AE1040" s="7" t="s">
        <v>5465</v>
      </c>
      <c r="AF1040" s="6" t="str">
        <f>_xlfn.XLOOKUP(B1040,'[13]Input_27-04'!$B:$B,'[13]Input_27-04'!$M:$M,"")</f>
        <v/>
      </c>
      <c r="AG1040" s="7"/>
      <c r="AH1040" s="3"/>
      <c r="AI1040" s="18" t="str">
        <f>_xlfn.XLOOKUP(B1040,'[3]Cells Huawei 27042026 10h'!$B:$B,'[3]Cells Huawei 27042026 10h'!$T:$T,"")</f>
        <v/>
      </c>
      <c r="AJ1040" s="18" t="str">
        <f>_xlfn.XLOOKUP(B1040,'[3]Cells Huawei 27042026 15h'!$B:$B,'[3]Cells Huawei 27042026 15h'!$T:$T,"")</f>
        <v/>
      </c>
      <c r="AK1040" s="18" t="str">
        <f>_xlfn.XLOOKUP(B1040,'[4]cells down 27042026 11h28'!$B:$B,'[4]cells down 27042026 11h28'!$R:$R,"")</f>
        <v/>
      </c>
      <c r="AL1040" s="18" t="str">
        <f>_xlfn.XLOOKUP(B1040,'[4]cells down 27042026 18h01'!$B:$B,'[4]cells down 27042026 18h01'!$R:$R,"")</f>
        <v/>
      </c>
      <c r="AM1040" s="18" t="str">
        <f>_xlfn.XLOOKUP(B1040,'[5]cell downs 27042026 11h'!$B:$B,'[5]cell downs 27042026 11h'!$R:$R,"")</f>
        <v/>
      </c>
      <c r="AN1040" s="18" t="str">
        <f>_xlfn.XLOOKUP(B1040,'[5]cell downs 27042026 17h40'!$B:$B,'[5]cell downs 27042026 17h40'!$R:$R,"")</f>
        <v/>
      </c>
      <c r="AO1040" s="18" t="str">
        <f>_xlfn.XLOOKUP(B1040,'[6]ALL SITES DOWN'!$D:$D,'[6]ALL SITES DOWN'!$J:$J,"")</f>
        <v/>
      </c>
      <c r="AP1040" s="18" t="str">
        <f>_xlfn.XLOOKUP(B1040,'[7]ALL SITES DOWN'!$D:$D,'[7]ALL SITES DOWN'!$J:$J,"")</f>
        <v/>
      </c>
      <c r="AQ1040" s="9" t="str">
        <f>_xlfn.XLOOKUP(B1040,[8]sheet1!$AC:$AC,[8]sheet1!$AF:$AF,"")</f>
        <v/>
      </c>
      <c r="AR1040" s="14"/>
      <c r="AS1040" s="14" t="s">
        <v>1826</v>
      </c>
      <c r="AT1040" s="14" t="str">
        <f>_xlfn.XLOOKUP(B1040,'[9]cell downs 18042026 17h'!$B:$B,'[9]cell downs 18042026 17h'!$B:$B,"")</f>
        <v/>
      </c>
      <c r="AU1040" s="14" t="str">
        <f>_xlfn.XLOOKUP(B1040,'[10]Cells Huawei 19042026 15h'!$B:$B,'[10]Cells Huawei 19042026 15h'!$B:$B,"")</f>
        <v/>
      </c>
      <c r="AV1040" s="9" t="str">
        <f>_xlfn.XLOOKUP(B1040,'[11]cells down 19042026 9H40'!$B:$B,'[11]cells down 19042026 9H40'!$B:$B,"")</f>
        <v/>
      </c>
    </row>
    <row r="1041" spans="1:48" hidden="1" x14ac:dyDescent="0.3">
      <c r="A1041" s="1" t="s">
        <v>1994</v>
      </c>
      <c r="B1041" s="8" t="s">
        <v>1995</v>
      </c>
      <c r="C1041" s="3" t="str">
        <f>_xlfn.XLOOKUP(B1041,'[1]daily break down'!$D:$D,'[1]daily break down'!$E:$E,"")</f>
        <v>Yaounde</v>
      </c>
      <c r="D1041" s="1" t="s">
        <v>11</v>
      </c>
      <c r="E1041" s="1" t="s">
        <v>12</v>
      </c>
      <c r="F1041" s="3" t="s">
        <v>37</v>
      </c>
      <c r="G1041" s="1" t="s">
        <v>38</v>
      </c>
      <c r="H1041" s="29" t="str">
        <f>_xlfn.XLOOKUP(B1041,[2]CALCULATION!$B:$B,[2]CALCULATION!$H:$H,"")</f>
        <v>ZTE</v>
      </c>
      <c r="I1041" s="26">
        <v>0</v>
      </c>
      <c r="J1041" s="26">
        <v>0</v>
      </c>
      <c r="K1041" s="26">
        <v>0.10322943330108732</v>
      </c>
      <c r="L1041" s="26">
        <v>0</v>
      </c>
      <c r="M1041" s="26">
        <v>1.4029786007596339</v>
      </c>
      <c r="N1041" s="26">
        <v>0</v>
      </c>
      <c r="O1041" s="26">
        <v>0</v>
      </c>
      <c r="P1041" s="114" t="s">
        <v>6364</v>
      </c>
      <c r="Q1041" s="42" t="s">
        <v>5538</v>
      </c>
      <c r="R1041" s="42"/>
      <c r="S1041" s="41" t="str" cm="1">
        <f t="array" ref="S1041">IFERROR(_xlfn.IFS(
U1041="MPR ISSUE","PDH",
U1041="BSS Hardware Issue","BSS",
U1041="Sites strategiques, MLL, Pylone, etc.","ENVTECH",
U1041="AKTIVCO DEFAUT GE &amp; POWER Cabinet","AKTIVCO",
U1041="AKTIVCO Coupure ENEO &amp; Baisse de tension","AKTIVCO GRID ONLY",
U1041="Coupure ENEO &amp; Baisse de tension","IHS GRID ONLY",
U1041="Defaut GE &amp; POWER Cabinet","IHS",
U1041="Sharing","Partners",
U1041="Sites strategiques &amp; DataCenter","SST &amp; DC",
U1041="Exclu","Exclu",
U1041="SAT","SAT",
U1041="SPARE-ISSUE","SPARE-ISSUE",
U1041="Fiber CAmtel","TRANS_FO_CAMTEL",
U1041="Fiber AOF","Fiber AOF",
U1041="Projet OCM (HUAWEI)","TRAVAUX-HUAWEI",
U1041="Projet OCM (NOKIA)","TRAVAUX-NOKIA",
U1041="ACCESS-ISSUE","ACCESS-ISSUE",
U1041="Projet OCM (ZTE, NOKIA, autres projets)","TRAVAUX OCM",
U1041="No root CAuse","No root cause",
U1041="ODU HS","PDH",
U1041="IP &amp; VLAN","PDH",
U1041="Warehouse HUAWEI","SPARE-ISSUE",
U1041="SPARE-HS","SPARE-ISSUE",
U1041="Power Telco","BSS",U1041="no impacts","no impacts"
),"")</f>
        <v>No root cause</v>
      </c>
      <c r="T1041" s="41" t="str" cm="1">
        <f t="array" ref="T1041">IFERROR(_xlfn.IFS(
U1041="MPR ISSUE","TX ISSUE",
U1041="BSS Hardware Issue","RAN ISSUE",
U1041="Sites strategiques, MLL, Pylone, etc.","ENVTECH",
U1041="AKTIVCO DEFAUT GE &amp; POWER Cabinet","POWER ISSUE",
U1041="AKTIVCO Coupure ENEO &amp; Baisse de tension","POWER ISSUE",
U1041="Coupure ENEO &amp; Baisse de tension","POWER ISSUE",
U1041="Defaut GE &amp; POWER Cabinet","POWER ISSUE",
U1041="Sharing","POWER ISSUE",
U1041="Sites strategiques &amp; DataCenter","POWER ISSUE",
U1041="Exclu","Exclu",
U1041="SAT","TX ISSUE",
U1041="SPARE-ISSUE","SPARE-ISSUE",
U1041="Fiber CAmtel","TX ISSUE",
U1041="Fiber AOF","TX ISSUE",
U1041="Projet OCM (HUAWEI)","TRAVAUX-HUAWEI",
U1041="Projet OCM (NOKIA)","TRAVAUX -NOKIA",
U1041="ACCESS-ISSUE","ACCESS-ISSUE",
U1041="Projet OCM (ZTE, NOKIA, autres projets)","TRAVAUX OCM",
U1041="No root CAuse","No root cause",
U1041="ODU HS","TX ISSUE",
U1041="IP &amp; VLAN","TX ISSUE",
U1041="Warehouse HUAWEI","SPARE-ISSUE",
U1041="SPARE-HS","SPARE-ISSUE",
U1041="Power Telco","RAN ISSUE",U1041="no impacts","no impacts"
),"")</f>
        <v>No root cause</v>
      </c>
      <c r="U1041" s="68" t="s">
        <v>5691</v>
      </c>
      <c r="V1041" s="41" t="str" cm="1">
        <f t="array" ref="V1041">IFERROR(_xlfn.IFS(
U1041="MPR ISSUE","ACTIVE",
U1041="BSS Hardware Issue","ACTIVE",
U1041="Sites strategiques, MLL, Pylone, etc.","PASSIVE",
U1041="AKTIVCO DEFAUT GE &amp; POWER Cabinet","PASSIVE",
U1041="AKTIVCO Coupure ENEO &amp; Baisse de tension","PASSIVE",
U1041="Coupure ENEO &amp; Baisse de tension","PASSIVE",
U1041="Defaut GE &amp; POWER Cabinet","PASSIVE",
U1041="Sharing","PASSIVE",
U1041="Sites strategiques &amp; DataCenter","PASSIVE",
U1041="Exclu","Exclu",
U1041="SAT","ACTIVE",
U1041="SPARE-ISSUE","SPARE-ISSUE",
U1041="Fiber CAmtel","ACTIVE",
U1041="Fiber AOF","ACTIVE",
U1041="Projet OCM (HUAWEI)","PLANNED WORKS",
U1041="Projet OCM (NOKIA)","PLANNED WORKS",
U1041="ACCESS-ISSUE","ACCESS-ISSUE",
U1041="Projet OCM (ZTE, NOKIA, autres projets)","PLANNED WORKS",
U1041="No root CAuse","No root cause",
U1041="ODU HS","ACTIVE",
U1041="IP &amp; VLAN","ACTIVE",
U1041="Warehouse HUAWEI","SPARE-ISSUE",
U1041="SPARE-HS","SPARE-ISSUE",
U1041="Power Telco","ACTIVE", U1041="no impacts","no impacts"
),"")</f>
        <v>No root cause</v>
      </c>
      <c r="W1041" s="113"/>
      <c r="X1041" s="113"/>
      <c r="Y1041" s="113"/>
      <c r="Z1041" s="113"/>
      <c r="AA1041" s="113"/>
      <c r="AB1041" s="17" t="s">
        <v>5465</v>
      </c>
      <c r="AC1041" s="17" t="str">
        <f>_xlfn.XLOOKUP(B1041,'INCIDENT-04-27-2026'!E:E,'INCIDENT-04-27-2026'!F:F,"")</f>
        <v/>
      </c>
      <c r="AD1041" s="9"/>
      <c r="AE1041" s="7" t="s">
        <v>5465</v>
      </c>
      <c r="AF1041" s="6" t="str">
        <f>_xlfn.XLOOKUP(B1041,'[13]Input_27-04'!$B:$B,'[13]Input_27-04'!$M:$M,"")</f>
        <v/>
      </c>
      <c r="AG1041" s="7"/>
      <c r="AH1041" s="3"/>
      <c r="AI1041" s="18" t="str">
        <f>_xlfn.XLOOKUP(B1041,'[3]Cells Huawei 27042026 10h'!$B:$B,'[3]Cells Huawei 27042026 10h'!$T:$T,"")</f>
        <v/>
      </c>
      <c r="AJ1041" s="18" t="str">
        <f>_xlfn.XLOOKUP(B1041,'[3]Cells Huawei 27042026 15h'!$B:$B,'[3]Cells Huawei 27042026 15h'!$T:$T,"")</f>
        <v/>
      </c>
      <c r="AK1041" s="18" t="str">
        <f>_xlfn.XLOOKUP(B1041,'[4]cells down 27042026 11h28'!$B:$B,'[4]cells down 27042026 11h28'!$R:$R,"")</f>
        <v/>
      </c>
      <c r="AL1041" s="18" t="str">
        <f>_xlfn.XLOOKUP(B1041,'[4]cells down 27042026 18h01'!$B:$B,'[4]cells down 27042026 18h01'!$R:$R,"")</f>
        <v/>
      </c>
      <c r="AM1041" s="18" t="str">
        <f>_xlfn.XLOOKUP(B1041,'[5]cell downs 27042026 11h'!$B:$B,'[5]cell downs 27042026 11h'!$R:$R,"")</f>
        <v/>
      </c>
      <c r="AN1041" s="18" t="str">
        <f>_xlfn.XLOOKUP(B1041,'[5]cell downs 27042026 17h40'!$B:$B,'[5]cell downs 27042026 17h40'!$R:$R,"")</f>
        <v/>
      </c>
      <c r="AO1041" s="18" t="str">
        <f>_xlfn.XLOOKUP(B1041,'[6]ALL SITES DOWN'!$D:$D,'[6]ALL SITES DOWN'!$J:$J,"")</f>
        <v/>
      </c>
      <c r="AP1041" s="18" t="str">
        <f>_xlfn.XLOOKUP(B1041,'[7]ALL SITES DOWN'!$D:$D,'[7]ALL SITES DOWN'!$J:$J,"")</f>
        <v/>
      </c>
      <c r="AQ1041" s="9" t="str">
        <f>_xlfn.XLOOKUP(B1041,[8]sheet1!$AC:$AC,[8]sheet1!$AF:$AF,"")</f>
        <v/>
      </c>
      <c r="AR1041" s="14"/>
      <c r="AS1041" s="14" t="s">
        <v>5465</v>
      </c>
      <c r="AT1041" s="14" t="str">
        <f>_xlfn.XLOOKUP(B1041,'[9]cell downs 18042026 17h'!$B:$B,'[9]cell downs 18042026 17h'!$B:$B,"")</f>
        <v/>
      </c>
      <c r="AU1041" s="14" t="str">
        <f>_xlfn.XLOOKUP(B1041,'[10]Cells Huawei 19042026 15h'!$B:$B,'[10]Cells Huawei 19042026 15h'!$B:$B,"")</f>
        <v/>
      </c>
      <c r="AV1041" s="9" t="str">
        <f>_xlfn.XLOOKUP(B1041,'[11]cells down 19042026 9H40'!$B:$B,'[11]cells down 19042026 9H40'!$B:$B,"")</f>
        <v/>
      </c>
    </row>
    <row r="1042" spans="1:48" hidden="1" x14ac:dyDescent="0.3">
      <c r="A1042" s="1" t="s">
        <v>2476</v>
      </c>
      <c r="B1042" s="8" t="s">
        <v>2477</v>
      </c>
      <c r="C1042" s="3" t="str">
        <f>_xlfn.XLOOKUP(B1042,'[1]daily break down'!$D:$D,'[1]daily break down'!$E:$E,"")</f>
        <v>Yaounde</v>
      </c>
      <c r="D1042" s="1" t="s">
        <v>11</v>
      </c>
      <c r="E1042" s="1" t="s">
        <v>12</v>
      </c>
      <c r="F1042" s="3" t="s">
        <v>37</v>
      </c>
      <c r="G1042" s="1" t="s">
        <v>38</v>
      </c>
      <c r="H1042" s="29" t="str">
        <f>_xlfn.XLOOKUP(B1042,[2]CALCULATION!$B:$B,[2]CALCULATION!$H:$H,"")</f>
        <v>ZTE</v>
      </c>
      <c r="I1042" s="26">
        <v>0</v>
      </c>
      <c r="J1042" s="26">
        <v>1.4766731443671111</v>
      </c>
      <c r="K1042" s="26">
        <v>9.7700559022694658E-2</v>
      </c>
      <c r="L1042" s="26">
        <v>0</v>
      </c>
      <c r="M1042" s="26">
        <v>4.0498469036877234</v>
      </c>
      <c r="N1042" s="26">
        <v>0</v>
      </c>
      <c r="O1042" s="26">
        <v>0</v>
      </c>
      <c r="P1042" s="114" t="s">
        <v>6364</v>
      </c>
      <c r="Q1042" s="42" t="s">
        <v>5538</v>
      </c>
      <c r="R1042" s="42"/>
      <c r="S1042" s="41" t="str" cm="1">
        <f t="array" ref="S1042">IFERROR(_xlfn.IFS(
U1042="MPR ISSUE","PDH",
U1042="BSS Hardware Issue","BSS",
U1042="Sites strategiques, MLL, Pylone, etc.","ENVTECH",
U1042="AKTIVCO DEFAUT GE &amp; POWER Cabinet","AKTIVCO",
U1042="AKTIVCO Coupure ENEO &amp; Baisse de tension","AKTIVCO GRID ONLY",
U1042="Coupure ENEO &amp; Baisse de tension","IHS GRID ONLY",
U1042="Defaut GE &amp; POWER Cabinet","IHS",
U1042="Sharing","Partners",
U1042="Sites strategiques &amp; DataCenter","SST &amp; DC",
U1042="Exclu","Exclu",
U1042="SAT","SAT",
U1042="SPARE-ISSUE","SPARE-ISSUE",
U1042="Fiber CAmtel","TRANS_FO_CAMTEL",
U1042="Fiber AOF","Fiber AOF",
U1042="Projet OCM (HUAWEI)","TRAVAUX-HUAWEI",
U1042="Projet OCM (NOKIA)","TRAVAUX-NOKIA",
U1042="ACCESS-ISSUE","ACCESS-ISSUE",
U1042="Projet OCM (ZTE, NOKIA, autres projets)","TRAVAUX OCM",
U1042="No root CAuse","No root cause",
U1042="ODU HS","PDH",
U1042="IP &amp; VLAN","PDH",
U1042="Warehouse HUAWEI","SPARE-ISSUE",
U1042="SPARE-HS","SPARE-ISSUE",
U1042="Power Telco","BSS",U1042="no impacts","no impacts"
),"")</f>
        <v>No root cause</v>
      </c>
      <c r="T1042" s="41" t="str" cm="1">
        <f t="array" ref="T1042">IFERROR(_xlfn.IFS(
U1042="MPR ISSUE","TX ISSUE",
U1042="BSS Hardware Issue","RAN ISSUE",
U1042="Sites strategiques, MLL, Pylone, etc.","ENVTECH",
U1042="AKTIVCO DEFAUT GE &amp; POWER Cabinet","POWER ISSUE",
U1042="AKTIVCO Coupure ENEO &amp; Baisse de tension","POWER ISSUE",
U1042="Coupure ENEO &amp; Baisse de tension","POWER ISSUE",
U1042="Defaut GE &amp; POWER Cabinet","POWER ISSUE",
U1042="Sharing","POWER ISSUE",
U1042="Sites strategiques &amp; DataCenter","POWER ISSUE",
U1042="Exclu","Exclu",
U1042="SAT","TX ISSUE",
U1042="SPARE-ISSUE","SPARE-ISSUE",
U1042="Fiber CAmtel","TX ISSUE",
U1042="Fiber AOF","TX ISSUE",
U1042="Projet OCM (HUAWEI)","TRAVAUX-HUAWEI",
U1042="Projet OCM (NOKIA)","TRAVAUX -NOKIA",
U1042="ACCESS-ISSUE","ACCESS-ISSUE",
U1042="Projet OCM (ZTE, NOKIA, autres projets)","TRAVAUX OCM",
U1042="No root CAuse","No root cause",
U1042="ODU HS","TX ISSUE",
U1042="IP &amp; VLAN","TX ISSUE",
U1042="Warehouse HUAWEI","SPARE-ISSUE",
U1042="SPARE-HS","SPARE-ISSUE",
U1042="Power Telco","RAN ISSUE",U1042="no impacts","no impacts"
),"")</f>
        <v>No root cause</v>
      </c>
      <c r="U1042" s="68" t="s">
        <v>5691</v>
      </c>
      <c r="V1042" s="41" t="str" cm="1">
        <f t="array" ref="V1042">IFERROR(_xlfn.IFS(
U1042="MPR ISSUE","ACTIVE",
U1042="BSS Hardware Issue","ACTIVE",
U1042="Sites strategiques, MLL, Pylone, etc.","PASSIVE",
U1042="AKTIVCO DEFAUT GE &amp; POWER Cabinet","PASSIVE",
U1042="AKTIVCO Coupure ENEO &amp; Baisse de tension","PASSIVE",
U1042="Coupure ENEO &amp; Baisse de tension","PASSIVE",
U1042="Defaut GE &amp; POWER Cabinet","PASSIVE",
U1042="Sharing","PASSIVE",
U1042="Sites strategiques &amp; DataCenter","PASSIVE",
U1042="Exclu","Exclu",
U1042="SAT","ACTIVE",
U1042="SPARE-ISSUE","SPARE-ISSUE",
U1042="Fiber CAmtel","ACTIVE",
U1042="Fiber AOF","ACTIVE",
U1042="Projet OCM (HUAWEI)","PLANNED WORKS",
U1042="Projet OCM (NOKIA)","PLANNED WORKS",
U1042="ACCESS-ISSUE","ACCESS-ISSUE",
U1042="Projet OCM (ZTE, NOKIA, autres projets)","PLANNED WORKS",
U1042="No root CAuse","No root cause",
U1042="ODU HS","ACTIVE",
U1042="IP &amp; VLAN","ACTIVE",
U1042="Warehouse HUAWEI","SPARE-ISSUE",
U1042="SPARE-HS","SPARE-ISSUE",
U1042="Power Telco","ACTIVE", U1042="no impacts","no impacts"
),"")</f>
        <v>No root cause</v>
      </c>
      <c r="W1042" s="113"/>
      <c r="X1042" s="113"/>
      <c r="Y1042" s="113"/>
      <c r="Z1042" s="113"/>
      <c r="AA1042" s="113"/>
      <c r="AB1042" s="17" t="s">
        <v>5465</v>
      </c>
      <c r="AC1042" s="17" t="str">
        <f>_xlfn.XLOOKUP(B1042,'INCIDENT-04-27-2026'!E:E,'INCIDENT-04-27-2026'!F:F,"")</f>
        <v/>
      </c>
      <c r="AD1042" s="9"/>
      <c r="AE1042" s="7" t="s">
        <v>5465</v>
      </c>
      <c r="AF1042" s="6" t="str">
        <f>_xlfn.XLOOKUP(B1042,'[13]Input_27-04'!$B:$B,'[13]Input_27-04'!$M:$M,"")</f>
        <v/>
      </c>
      <c r="AG1042" s="7"/>
      <c r="AH1042" s="3"/>
      <c r="AI1042" s="18" t="str">
        <f>_xlfn.XLOOKUP(B1042,'[3]Cells Huawei 27042026 10h'!$B:$B,'[3]Cells Huawei 27042026 10h'!$T:$T,"")</f>
        <v/>
      </c>
      <c r="AJ1042" s="18" t="str">
        <f>_xlfn.XLOOKUP(B1042,'[3]Cells Huawei 27042026 15h'!$B:$B,'[3]Cells Huawei 27042026 15h'!$T:$T,"")</f>
        <v/>
      </c>
      <c r="AK1042" s="18" t="str">
        <f>_xlfn.XLOOKUP(B1042,'[4]cells down 27042026 11h28'!$B:$B,'[4]cells down 27042026 11h28'!$R:$R,"")</f>
        <v/>
      </c>
      <c r="AL1042" s="18" t="str">
        <f>_xlfn.XLOOKUP(B1042,'[4]cells down 27042026 18h01'!$B:$B,'[4]cells down 27042026 18h01'!$R:$R,"")</f>
        <v/>
      </c>
      <c r="AM1042" s="18" t="str">
        <f>_xlfn.XLOOKUP(B1042,'[5]cell downs 27042026 11h'!$B:$B,'[5]cell downs 27042026 11h'!$R:$R,"")</f>
        <v/>
      </c>
      <c r="AN1042" s="18" t="str">
        <f>_xlfn.XLOOKUP(B1042,'[5]cell downs 27042026 17h40'!$B:$B,'[5]cell downs 27042026 17h40'!$R:$R,"")</f>
        <v/>
      </c>
      <c r="AO1042" s="18" t="str">
        <f>_xlfn.XLOOKUP(B1042,'[6]ALL SITES DOWN'!$D:$D,'[6]ALL SITES DOWN'!$J:$J,"")</f>
        <v/>
      </c>
      <c r="AP1042" s="18" t="str">
        <f>_xlfn.XLOOKUP(B1042,'[7]ALL SITES DOWN'!$D:$D,'[7]ALL SITES DOWN'!$J:$J,"")</f>
        <v/>
      </c>
      <c r="AQ1042" s="9" t="str">
        <f>_xlfn.XLOOKUP(B1042,[8]sheet1!$AC:$AC,[8]sheet1!$AF:$AF,"")</f>
        <v/>
      </c>
      <c r="AR1042" s="14"/>
      <c r="AS1042" s="14" t="s">
        <v>5465</v>
      </c>
      <c r="AT1042" s="14" t="str">
        <f>_xlfn.XLOOKUP(B1042,'[9]cell downs 18042026 17h'!$B:$B,'[9]cell downs 18042026 17h'!$B:$B,"")</f>
        <v/>
      </c>
      <c r="AU1042" s="14" t="str">
        <f>_xlfn.XLOOKUP(B1042,'[10]Cells Huawei 19042026 15h'!$B:$B,'[10]Cells Huawei 19042026 15h'!$B:$B,"")</f>
        <v/>
      </c>
      <c r="AV1042" s="9" t="str">
        <f>_xlfn.XLOOKUP(B1042,'[11]cells down 19042026 9H40'!$B:$B,'[11]cells down 19042026 9H40'!$B:$B,"")</f>
        <v/>
      </c>
    </row>
    <row r="1043" spans="1:48" hidden="1" x14ac:dyDescent="0.3">
      <c r="A1043" s="1" t="s">
        <v>2256</v>
      </c>
      <c r="B1043" s="8" t="s">
        <v>2257</v>
      </c>
      <c r="C1043" s="3" t="str">
        <f>_xlfn.XLOOKUP(B1043,'[1]daily break down'!$D:$D,'[1]daily break down'!$E:$E,"")</f>
        <v>Yaounde</v>
      </c>
      <c r="D1043" s="1" t="s">
        <v>11</v>
      </c>
      <c r="E1043" s="1" t="s">
        <v>12</v>
      </c>
      <c r="F1043" s="3" t="s">
        <v>37</v>
      </c>
      <c r="G1043" s="1" t="s">
        <v>38</v>
      </c>
      <c r="H1043" s="29" t="str">
        <f>_xlfn.XLOOKUP(B1043,[2]CALCULATION!$B:$B,[2]CALCULATION!$H:$H,"")</f>
        <v>ZTE</v>
      </c>
      <c r="I1043" s="26">
        <v>0</v>
      </c>
      <c r="J1043" s="26">
        <v>0</v>
      </c>
      <c r="K1043" s="26">
        <v>9.6666124480285776E-2</v>
      </c>
      <c r="L1043" s="26">
        <v>0</v>
      </c>
      <c r="M1043" s="26">
        <v>0</v>
      </c>
      <c r="N1043" s="26">
        <v>0</v>
      </c>
      <c r="O1043" s="26">
        <v>0</v>
      </c>
      <c r="P1043" s="114" t="s">
        <v>6364</v>
      </c>
      <c r="Q1043" s="42" t="s">
        <v>5538</v>
      </c>
      <c r="R1043" s="42"/>
      <c r="S1043" s="41" t="str" cm="1">
        <f t="array" ref="S1043">IFERROR(_xlfn.IFS(
U1043="MPR ISSUE","PDH",
U1043="BSS Hardware Issue","BSS",
U1043="Sites strategiques, MLL, Pylone, etc.","ENVTECH",
U1043="AKTIVCO DEFAUT GE &amp; POWER Cabinet","AKTIVCO",
U1043="AKTIVCO Coupure ENEO &amp; Baisse de tension","AKTIVCO GRID ONLY",
U1043="Coupure ENEO &amp; Baisse de tension","IHS GRID ONLY",
U1043="Defaut GE &amp; POWER Cabinet","IHS",
U1043="Sharing","Partners",
U1043="Sites strategiques &amp; DataCenter","SST &amp; DC",
U1043="Exclu","Exclu",
U1043="SAT","SAT",
U1043="SPARE-ISSUE","SPARE-ISSUE",
U1043="Fiber CAmtel","TRANS_FO_CAMTEL",
U1043="Fiber AOF","Fiber AOF",
U1043="Projet OCM (HUAWEI)","TRAVAUX-HUAWEI",
U1043="Projet OCM (NOKIA)","TRAVAUX-NOKIA",
U1043="ACCESS-ISSUE","ACCESS-ISSUE",
U1043="Projet OCM (ZTE, NOKIA, autres projets)","TRAVAUX OCM",
U1043="No root CAuse","No root cause",
U1043="ODU HS","PDH",
U1043="IP &amp; VLAN","PDH",
U1043="Warehouse HUAWEI","SPARE-ISSUE",
U1043="SPARE-HS","SPARE-ISSUE",
U1043="Power Telco","BSS",U1043="no impacts","no impacts"
),"")</f>
        <v>No root cause</v>
      </c>
      <c r="T1043" s="41" t="str" cm="1">
        <f t="array" ref="T1043">IFERROR(_xlfn.IFS(
U1043="MPR ISSUE","TX ISSUE",
U1043="BSS Hardware Issue","RAN ISSUE",
U1043="Sites strategiques, MLL, Pylone, etc.","ENVTECH",
U1043="AKTIVCO DEFAUT GE &amp; POWER Cabinet","POWER ISSUE",
U1043="AKTIVCO Coupure ENEO &amp; Baisse de tension","POWER ISSUE",
U1043="Coupure ENEO &amp; Baisse de tension","POWER ISSUE",
U1043="Defaut GE &amp; POWER Cabinet","POWER ISSUE",
U1043="Sharing","POWER ISSUE",
U1043="Sites strategiques &amp; DataCenter","POWER ISSUE",
U1043="Exclu","Exclu",
U1043="SAT","TX ISSUE",
U1043="SPARE-ISSUE","SPARE-ISSUE",
U1043="Fiber CAmtel","TX ISSUE",
U1043="Fiber AOF","TX ISSUE",
U1043="Projet OCM (HUAWEI)","TRAVAUX-HUAWEI",
U1043="Projet OCM (NOKIA)","TRAVAUX -NOKIA",
U1043="ACCESS-ISSUE","ACCESS-ISSUE",
U1043="Projet OCM (ZTE, NOKIA, autres projets)","TRAVAUX OCM",
U1043="No root CAuse","No root cause",
U1043="ODU HS","TX ISSUE",
U1043="IP &amp; VLAN","TX ISSUE",
U1043="Warehouse HUAWEI","SPARE-ISSUE",
U1043="SPARE-HS","SPARE-ISSUE",
U1043="Power Telco","RAN ISSUE",U1043="no impacts","no impacts"
),"")</f>
        <v>No root cause</v>
      </c>
      <c r="U1043" s="68" t="s">
        <v>5691</v>
      </c>
      <c r="V1043" s="41" t="str" cm="1">
        <f t="array" ref="V1043">IFERROR(_xlfn.IFS(
U1043="MPR ISSUE","ACTIVE",
U1043="BSS Hardware Issue","ACTIVE",
U1043="Sites strategiques, MLL, Pylone, etc.","PASSIVE",
U1043="AKTIVCO DEFAUT GE &amp; POWER Cabinet","PASSIVE",
U1043="AKTIVCO Coupure ENEO &amp; Baisse de tension","PASSIVE",
U1043="Coupure ENEO &amp; Baisse de tension","PASSIVE",
U1043="Defaut GE &amp; POWER Cabinet","PASSIVE",
U1043="Sharing","PASSIVE",
U1043="Sites strategiques &amp; DataCenter","PASSIVE",
U1043="Exclu","Exclu",
U1043="SAT","ACTIVE",
U1043="SPARE-ISSUE","SPARE-ISSUE",
U1043="Fiber CAmtel","ACTIVE",
U1043="Fiber AOF","ACTIVE",
U1043="Projet OCM (HUAWEI)","PLANNED WORKS",
U1043="Projet OCM (NOKIA)","PLANNED WORKS",
U1043="ACCESS-ISSUE","ACCESS-ISSUE",
U1043="Projet OCM (ZTE, NOKIA, autres projets)","PLANNED WORKS",
U1043="No root CAuse","No root cause",
U1043="ODU HS","ACTIVE",
U1043="IP &amp; VLAN","ACTIVE",
U1043="Warehouse HUAWEI","SPARE-ISSUE",
U1043="SPARE-HS","SPARE-ISSUE",
U1043="Power Telco","ACTIVE", U1043="no impacts","no impacts"
),"")</f>
        <v>No root cause</v>
      </c>
      <c r="W1043" s="113"/>
      <c r="X1043" s="113"/>
      <c r="Y1043" s="113"/>
      <c r="Z1043" s="113"/>
      <c r="AA1043" s="113"/>
      <c r="AB1043" s="17" t="s">
        <v>5465</v>
      </c>
      <c r="AC1043" s="17" t="str">
        <f>_xlfn.XLOOKUP(B1043,'INCIDENT-04-27-2026'!E:E,'INCIDENT-04-27-2026'!F:F,"")</f>
        <v/>
      </c>
      <c r="AD1043" s="9"/>
      <c r="AE1043" s="7" t="s">
        <v>5465</v>
      </c>
      <c r="AF1043" s="6" t="str">
        <f>_xlfn.XLOOKUP(B1043,'[13]Input_27-04'!$B:$B,'[13]Input_27-04'!$M:$M,"")</f>
        <v/>
      </c>
      <c r="AG1043" s="7"/>
      <c r="AH1043" s="3"/>
      <c r="AI1043" s="18" t="str">
        <f>_xlfn.XLOOKUP(B1043,'[3]Cells Huawei 27042026 10h'!$B:$B,'[3]Cells Huawei 27042026 10h'!$T:$T,"")</f>
        <v/>
      </c>
      <c r="AJ1043" s="18" t="str">
        <f>_xlfn.XLOOKUP(B1043,'[3]Cells Huawei 27042026 15h'!$B:$B,'[3]Cells Huawei 27042026 15h'!$T:$T,"")</f>
        <v/>
      </c>
      <c r="AK1043" s="18" t="str">
        <f>_xlfn.XLOOKUP(B1043,'[4]cells down 27042026 11h28'!$B:$B,'[4]cells down 27042026 11h28'!$R:$R,"")</f>
        <v/>
      </c>
      <c r="AL1043" s="18" t="str">
        <f>_xlfn.XLOOKUP(B1043,'[4]cells down 27042026 18h01'!$B:$B,'[4]cells down 27042026 18h01'!$R:$R,"")</f>
        <v/>
      </c>
      <c r="AM1043" s="18" t="str">
        <f>_xlfn.XLOOKUP(B1043,'[5]cell downs 27042026 11h'!$B:$B,'[5]cell downs 27042026 11h'!$R:$R,"")</f>
        <v/>
      </c>
      <c r="AN1043" s="18" t="str">
        <f>_xlfn.XLOOKUP(B1043,'[5]cell downs 27042026 17h40'!$B:$B,'[5]cell downs 27042026 17h40'!$R:$R,"")</f>
        <v/>
      </c>
      <c r="AO1043" s="18" t="str">
        <f>_xlfn.XLOOKUP(B1043,'[6]ALL SITES DOWN'!$D:$D,'[6]ALL SITES DOWN'!$J:$J,"")</f>
        <v/>
      </c>
      <c r="AP1043" s="18" t="str">
        <f>_xlfn.XLOOKUP(B1043,'[7]ALL SITES DOWN'!$D:$D,'[7]ALL SITES DOWN'!$J:$J,"")</f>
        <v/>
      </c>
      <c r="AQ1043" s="9" t="str">
        <f>_xlfn.XLOOKUP(B1043,[8]sheet1!$AC:$AC,[8]sheet1!$AF:$AF,"")</f>
        <v/>
      </c>
      <c r="AR1043" s="14"/>
      <c r="AS1043" s="14" t="s">
        <v>5465</v>
      </c>
      <c r="AT1043" s="14" t="str">
        <f>_xlfn.XLOOKUP(B1043,'[9]cell downs 18042026 17h'!$B:$B,'[9]cell downs 18042026 17h'!$B:$B,"")</f>
        <v/>
      </c>
      <c r="AU1043" s="14" t="str">
        <f>_xlfn.XLOOKUP(B1043,'[10]Cells Huawei 19042026 15h'!$B:$B,'[10]Cells Huawei 19042026 15h'!$B:$B,"")</f>
        <v/>
      </c>
      <c r="AV1043" s="9" t="str">
        <f>_xlfn.XLOOKUP(B1043,'[11]cells down 19042026 9H40'!$B:$B,'[11]cells down 19042026 9H40'!$B:$B,"")</f>
        <v/>
      </c>
    </row>
    <row r="1044" spans="1:48" hidden="1" x14ac:dyDescent="0.3">
      <c r="A1044" s="1" t="s">
        <v>2020</v>
      </c>
      <c r="B1044" s="8" t="s">
        <v>2021</v>
      </c>
      <c r="C1044" s="3" t="str">
        <f>_xlfn.XLOOKUP(B1044,'[1]daily break down'!$D:$D,'[1]daily break down'!$E:$E,"")</f>
        <v>Yaounde</v>
      </c>
      <c r="D1044" s="1" t="s">
        <v>11</v>
      </c>
      <c r="E1044" s="1" t="s">
        <v>12</v>
      </c>
      <c r="F1044" s="3" t="s">
        <v>37</v>
      </c>
      <c r="G1044" s="1" t="s">
        <v>38</v>
      </c>
      <c r="H1044" s="29" t="str">
        <f>_xlfn.XLOOKUP(B1044,[2]CALCULATION!$B:$B,[2]CALCULATION!$H:$H,"")</f>
        <v>ZTE</v>
      </c>
      <c r="I1044" s="26">
        <v>0</v>
      </c>
      <c r="J1044" s="26">
        <v>2.8187449526728323</v>
      </c>
      <c r="K1044" s="26">
        <v>8.5180334043882852E-2</v>
      </c>
      <c r="L1044" s="26">
        <v>0</v>
      </c>
      <c r="M1044" s="26">
        <v>0</v>
      </c>
      <c r="N1044" s="26">
        <v>0</v>
      </c>
      <c r="O1044" s="26">
        <v>0</v>
      </c>
      <c r="P1044" s="114" t="s">
        <v>6364</v>
      </c>
      <c r="Q1044" s="42" t="s">
        <v>5538</v>
      </c>
      <c r="R1044" s="42"/>
      <c r="S1044" s="41" t="str" cm="1">
        <f t="array" ref="S1044">IFERROR(_xlfn.IFS(
U1044="MPR ISSUE","PDH",
U1044="BSS Hardware Issue","BSS",
U1044="Sites strategiques, MLL, Pylone, etc.","ENVTECH",
U1044="AKTIVCO DEFAUT GE &amp; POWER Cabinet","AKTIVCO",
U1044="AKTIVCO Coupure ENEO &amp; Baisse de tension","AKTIVCO GRID ONLY",
U1044="Coupure ENEO &amp; Baisse de tension","IHS GRID ONLY",
U1044="Defaut GE &amp; POWER Cabinet","IHS",
U1044="Sharing","Partners",
U1044="Sites strategiques &amp; DataCenter","SST &amp; DC",
U1044="Exclu","Exclu",
U1044="SAT","SAT",
U1044="SPARE-ISSUE","SPARE-ISSUE",
U1044="Fiber CAmtel","TRANS_FO_CAMTEL",
U1044="Fiber AOF","Fiber AOF",
U1044="Projet OCM (HUAWEI)","TRAVAUX-HUAWEI",
U1044="Projet OCM (NOKIA)","TRAVAUX-NOKIA",
U1044="ACCESS-ISSUE","ACCESS-ISSUE",
U1044="Projet OCM (ZTE, NOKIA, autres projets)","TRAVAUX OCM",
U1044="No root CAuse","No root cause",
U1044="ODU HS","PDH",
U1044="IP &amp; VLAN","PDH",
U1044="Warehouse HUAWEI","SPARE-ISSUE",
U1044="SPARE-HS","SPARE-ISSUE",
U1044="Power Telco","BSS",U1044="no impacts","no impacts"
),"")</f>
        <v>No root cause</v>
      </c>
      <c r="T1044" s="41" t="str" cm="1">
        <f t="array" ref="T1044">IFERROR(_xlfn.IFS(
U1044="MPR ISSUE","TX ISSUE",
U1044="BSS Hardware Issue","RAN ISSUE",
U1044="Sites strategiques, MLL, Pylone, etc.","ENVTECH",
U1044="AKTIVCO DEFAUT GE &amp; POWER Cabinet","POWER ISSUE",
U1044="AKTIVCO Coupure ENEO &amp; Baisse de tension","POWER ISSUE",
U1044="Coupure ENEO &amp; Baisse de tension","POWER ISSUE",
U1044="Defaut GE &amp; POWER Cabinet","POWER ISSUE",
U1044="Sharing","POWER ISSUE",
U1044="Sites strategiques &amp; DataCenter","POWER ISSUE",
U1044="Exclu","Exclu",
U1044="SAT","TX ISSUE",
U1044="SPARE-ISSUE","SPARE-ISSUE",
U1044="Fiber CAmtel","TX ISSUE",
U1044="Fiber AOF","TX ISSUE",
U1044="Projet OCM (HUAWEI)","TRAVAUX-HUAWEI",
U1044="Projet OCM (NOKIA)","TRAVAUX -NOKIA",
U1044="ACCESS-ISSUE","ACCESS-ISSUE",
U1044="Projet OCM (ZTE, NOKIA, autres projets)","TRAVAUX OCM",
U1044="No root CAuse","No root cause",
U1044="ODU HS","TX ISSUE",
U1044="IP &amp; VLAN","TX ISSUE",
U1044="Warehouse HUAWEI","SPARE-ISSUE",
U1044="SPARE-HS","SPARE-ISSUE",
U1044="Power Telco","RAN ISSUE",U1044="no impacts","no impacts"
),"")</f>
        <v>No root cause</v>
      </c>
      <c r="U1044" s="68" t="s">
        <v>5691</v>
      </c>
      <c r="V1044" s="41" t="str" cm="1">
        <f t="array" ref="V1044">IFERROR(_xlfn.IFS(
U1044="MPR ISSUE","ACTIVE",
U1044="BSS Hardware Issue","ACTIVE",
U1044="Sites strategiques, MLL, Pylone, etc.","PASSIVE",
U1044="AKTIVCO DEFAUT GE &amp; POWER Cabinet","PASSIVE",
U1044="AKTIVCO Coupure ENEO &amp; Baisse de tension","PASSIVE",
U1044="Coupure ENEO &amp; Baisse de tension","PASSIVE",
U1044="Defaut GE &amp; POWER Cabinet","PASSIVE",
U1044="Sharing","PASSIVE",
U1044="Sites strategiques &amp; DataCenter","PASSIVE",
U1044="Exclu","Exclu",
U1044="SAT","ACTIVE",
U1044="SPARE-ISSUE","SPARE-ISSUE",
U1044="Fiber CAmtel","ACTIVE",
U1044="Fiber AOF","ACTIVE",
U1044="Projet OCM (HUAWEI)","PLANNED WORKS",
U1044="Projet OCM (NOKIA)","PLANNED WORKS",
U1044="ACCESS-ISSUE","ACCESS-ISSUE",
U1044="Projet OCM (ZTE, NOKIA, autres projets)","PLANNED WORKS",
U1044="No root CAuse","No root cause",
U1044="ODU HS","ACTIVE",
U1044="IP &amp; VLAN","ACTIVE",
U1044="Warehouse HUAWEI","SPARE-ISSUE",
U1044="SPARE-HS","SPARE-ISSUE",
U1044="Power Telco","ACTIVE", U1044="no impacts","no impacts"
),"")</f>
        <v>No root cause</v>
      </c>
      <c r="W1044" s="113"/>
      <c r="X1044" s="113"/>
      <c r="Y1044" s="113"/>
      <c r="Z1044" s="113"/>
      <c r="AA1044" s="113"/>
      <c r="AB1044" s="17" t="s">
        <v>5465</v>
      </c>
      <c r="AC1044" s="17" t="str">
        <f>_xlfn.XLOOKUP(B1044,'INCIDENT-04-27-2026'!E:E,'INCIDENT-04-27-2026'!F:F,"")</f>
        <v/>
      </c>
      <c r="AD1044" s="9"/>
      <c r="AE1044" s="7" t="s">
        <v>5465</v>
      </c>
      <c r="AF1044" s="6" t="str">
        <f>_xlfn.XLOOKUP(B1044,'[13]Input_27-04'!$B:$B,'[13]Input_27-04'!$M:$M,"")</f>
        <v/>
      </c>
      <c r="AG1044" s="7"/>
      <c r="AH1044" s="3"/>
      <c r="AI1044" s="18" t="str">
        <f>_xlfn.XLOOKUP(B1044,'[3]Cells Huawei 27042026 10h'!$B:$B,'[3]Cells Huawei 27042026 10h'!$T:$T,"")</f>
        <v/>
      </c>
      <c r="AJ1044" s="18" t="str">
        <f>_xlfn.XLOOKUP(B1044,'[3]Cells Huawei 27042026 15h'!$B:$B,'[3]Cells Huawei 27042026 15h'!$T:$T,"")</f>
        <v/>
      </c>
      <c r="AK1044" s="18" t="str">
        <f>_xlfn.XLOOKUP(B1044,'[4]cells down 27042026 11h28'!$B:$B,'[4]cells down 27042026 11h28'!$R:$R,"")</f>
        <v/>
      </c>
      <c r="AL1044" s="18" t="str">
        <f>_xlfn.XLOOKUP(B1044,'[4]cells down 27042026 18h01'!$B:$B,'[4]cells down 27042026 18h01'!$R:$R,"")</f>
        <v/>
      </c>
      <c r="AM1044" s="18" t="str">
        <f>_xlfn.XLOOKUP(B1044,'[5]cell downs 27042026 11h'!$B:$B,'[5]cell downs 27042026 11h'!$R:$R,"")</f>
        <v/>
      </c>
      <c r="AN1044" s="18" t="str">
        <f>_xlfn.XLOOKUP(B1044,'[5]cell downs 27042026 17h40'!$B:$B,'[5]cell downs 27042026 17h40'!$R:$R,"")</f>
        <v/>
      </c>
      <c r="AO1044" s="18" t="str">
        <f>_xlfn.XLOOKUP(B1044,'[6]ALL SITES DOWN'!$D:$D,'[6]ALL SITES DOWN'!$J:$J,"")</f>
        <v/>
      </c>
      <c r="AP1044" s="18" t="str">
        <f>_xlfn.XLOOKUP(B1044,'[7]ALL SITES DOWN'!$D:$D,'[7]ALL SITES DOWN'!$J:$J,"")</f>
        <v/>
      </c>
      <c r="AQ1044" s="9" t="str">
        <f>_xlfn.XLOOKUP(B1044,[8]sheet1!$AC:$AC,[8]sheet1!$AF:$AF,"")</f>
        <v/>
      </c>
      <c r="AR1044" s="14"/>
      <c r="AS1044" s="14" t="s">
        <v>5465</v>
      </c>
      <c r="AT1044" s="14" t="str">
        <f>_xlfn.XLOOKUP(B1044,'[9]cell downs 18042026 17h'!$B:$B,'[9]cell downs 18042026 17h'!$B:$B,"")</f>
        <v/>
      </c>
      <c r="AU1044" s="14" t="str">
        <f>_xlfn.XLOOKUP(B1044,'[10]Cells Huawei 19042026 15h'!$B:$B,'[10]Cells Huawei 19042026 15h'!$B:$B,"")</f>
        <v/>
      </c>
      <c r="AV1044" s="9" t="str">
        <f>_xlfn.XLOOKUP(B1044,'[11]cells down 19042026 9H40'!$B:$B,'[11]cells down 19042026 9H40'!$B:$B,"")</f>
        <v/>
      </c>
    </row>
    <row r="1045" spans="1:48" hidden="1" x14ac:dyDescent="0.3">
      <c r="A1045" s="1" t="s">
        <v>4642</v>
      </c>
      <c r="B1045" s="8" t="s">
        <v>4643</v>
      </c>
      <c r="C1045" s="3" t="str">
        <f>_xlfn.XLOOKUP(B1045,'[1]daily break down'!$D:$D,'[1]daily break down'!$E:$E,"")</f>
        <v>Yaounde</v>
      </c>
      <c r="D1045" s="1"/>
      <c r="E1045" s="1"/>
      <c r="F1045" s="3" t="s">
        <v>37</v>
      </c>
      <c r="G1045" s="1" t="s">
        <v>38</v>
      </c>
      <c r="H1045" s="29" t="str">
        <f>_xlfn.XLOOKUP(B1045,[2]CALCULATION!$B:$B,[2]CALCULATION!$H:$H,"")</f>
        <v>ZTE</v>
      </c>
      <c r="I1045" s="26">
        <v>0</v>
      </c>
      <c r="J1045" s="26">
        <v>0</v>
      </c>
      <c r="K1045" s="26">
        <v>8.3717857621856379E-2</v>
      </c>
      <c r="L1045" s="26">
        <v>0</v>
      </c>
      <c r="M1045" s="26">
        <v>0</v>
      </c>
      <c r="N1045" s="26">
        <v>0</v>
      </c>
      <c r="O1045" s="26">
        <v>0</v>
      </c>
      <c r="P1045" s="114" t="s">
        <v>6364</v>
      </c>
      <c r="Q1045" s="42" t="s">
        <v>5538</v>
      </c>
      <c r="R1045" s="42"/>
      <c r="S1045" s="41" t="str" cm="1">
        <f t="array" ref="S1045">IFERROR(_xlfn.IFS(
U1045="MPR ISSUE","PDH",
U1045="BSS Hardware Issue","BSS",
U1045="Sites strategiques, MLL, Pylone, etc.","ENVTECH",
U1045="AKTIVCO DEFAUT GE &amp; POWER Cabinet","AKTIVCO",
U1045="AKTIVCO Coupure ENEO &amp; Baisse de tension","AKTIVCO GRID ONLY",
U1045="Coupure ENEO &amp; Baisse de tension","IHS GRID ONLY",
U1045="Defaut GE &amp; POWER Cabinet","IHS",
U1045="Sharing","Partners",
U1045="Sites strategiques &amp; DataCenter","SST &amp; DC",
U1045="Exclu","Exclu",
U1045="SAT","SAT",
U1045="SPARE-ISSUE","SPARE-ISSUE",
U1045="Fiber CAmtel","TRANS_FO_CAMTEL",
U1045="Fiber AOF","Fiber AOF",
U1045="Projet OCM (HUAWEI)","TRAVAUX-HUAWEI",
U1045="Projet OCM (NOKIA)","TRAVAUX-NOKIA",
U1045="ACCESS-ISSUE","ACCESS-ISSUE",
U1045="Projet OCM (ZTE, NOKIA, autres projets)","TRAVAUX OCM",
U1045="No root CAuse","No root cause",
U1045="ODU HS","PDH",
U1045="IP &amp; VLAN","PDH",
U1045="Warehouse HUAWEI","SPARE-ISSUE",
U1045="SPARE-HS","SPARE-ISSUE",
U1045="Power Telco","BSS",U1045="no impacts","no impacts"
),"")</f>
        <v>No root cause</v>
      </c>
      <c r="T1045" s="41" t="str" cm="1">
        <f t="array" ref="T1045">IFERROR(_xlfn.IFS(
U1045="MPR ISSUE","TX ISSUE",
U1045="BSS Hardware Issue","RAN ISSUE",
U1045="Sites strategiques, MLL, Pylone, etc.","ENVTECH",
U1045="AKTIVCO DEFAUT GE &amp; POWER Cabinet","POWER ISSUE",
U1045="AKTIVCO Coupure ENEO &amp; Baisse de tension","POWER ISSUE",
U1045="Coupure ENEO &amp; Baisse de tension","POWER ISSUE",
U1045="Defaut GE &amp; POWER Cabinet","POWER ISSUE",
U1045="Sharing","POWER ISSUE",
U1045="Sites strategiques &amp; DataCenter","POWER ISSUE",
U1045="Exclu","Exclu",
U1045="SAT","TX ISSUE",
U1045="SPARE-ISSUE","SPARE-ISSUE",
U1045="Fiber CAmtel","TX ISSUE",
U1045="Fiber AOF","TX ISSUE",
U1045="Projet OCM (HUAWEI)","TRAVAUX-HUAWEI",
U1045="Projet OCM (NOKIA)","TRAVAUX -NOKIA",
U1045="ACCESS-ISSUE","ACCESS-ISSUE",
U1045="Projet OCM (ZTE, NOKIA, autres projets)","TRAVAUX OCM",
U1045="No root CAuse","No root cause",
U1045="ODU HS","TX ISSUE",
U1045="IP &amp; VLAN","TX ISSUE",
U1045="Warehouse HUAWEI","SPARE-ISSUE",
U1045="SPARE-HS","SPARE-ISSUE",
U1045="Power Telco","RAN ISSUE",U1045="no impacts","no impacts"
),"")</f>
        <v>No root cause</v>
      </c>
      <c r="U1045" s="68" t="s">
        <v>5691</v>
      </c>
      <c r="V1045" s="41" t="str" cm="1">
        <f t="array" ref="V1045">IFERROR(_xlfn.IFS(
U1045="MPR ISSUE","ACTIVE",
U1045="BSS Hardware Issue","ACTIVE",
U1045="Sites strategiques, MLL, Pylone, etc.","PASSIVE",
U1045="AKTIVCO DEFAUT GE &amp; POWER Cabinet","PASSIVE",
U1045="AKTIVCO Coupure ENEO &amp; Baisse de tension","PASSIVE",
U1045="Coupure ENEO &amp; Baisse de tension","PASSIVE",
U1045="Defaut GE &amp; POWER Cabinet","PASSIVE",
U1045="Sharing","PASSIVE",
U1045="Sites strategiques &amp; DataCenter","PASSIVE",
U1045="Exclu","Exclu",
U1045="SAT","ACTIVE",
U1045="SPARE-ISSUE","SPARE-ISSUE",
U1045="Fiber CAmtel","ACTIVE",
U1045="Fiber AOF","ACTIVE",
U1045="Projet OCM (HUAWEI)","PLANNED WORKS",
U1045="Projet OCM (NOKIA)","PLANNED WORKS",
U1045="ACCESS-ISSUE","ACCESS-ISSUE",
U1045="Projet OCM (ZTE, NOKIA, autres projets)","PLANNED WORKS",
U1045="No root CAuse","No root cause",
U1045="ODU HS","ACTIVE",
U1045="IP &amp; VLAN","ACTIVE",
U1045="Warehouse HUAWEI","SPARE-ISSUE",
U1045="SPARE-HS","SPARE-ISSUE",
U1045="Power Telco","ACTIVE", U1045="no impacts","no impacts"
),"")</f>
        <v>No root cause</v>
      </c>
      <c r="W1045" s="113"/>
      <c r="X1045" s="113"/>
      <c r="Y1045" s="113"/>
      <c r="Z1045" s="113"/>
      <c r="AA1045" s="113"/>
      <c r="AB1045" s="17" t="s">
        <v>5465</v>
      </c>
      <c r="AC1045" s="17" t="str">
        <f>_xlfn.XLOOKUP(B1045,'INCIDENT-04-27-2026'!E:E,'INCIDENT-04-27-2026'!F:F,"")</f>
        <v/>
      </c>
      <c r="AD1045" s="9"/>
      <c r="AE1045" s="7" t="s">
        <v>5465</v>
      </c>
      <c r="AF1045" s="6" t="str">
        <f>_xlfn.XLOOKUP(B1045,'[13]Input_27-04'!$B:$B,'[13]Input_27-04'!$M:$M,"")</f>
        <v/>
      </c>
      <c r="AG1045" s="7"/>
      <c r="AH1045" s="3"/>
      <c r="AI1045" s="18" t="str">
        <f>_xlfn.XLOOKUP(B1045,'[3]Cells Huawei 27042026 10h'!$B:$B,'[3]Cells Huawei 27042026 10h'!$T:$T,"")</f>
        <v/>
      </c>
      <c r="AJ1045" s="18" t="str">
        <f>_xlfn.XLOOKUP(B1045,'[3]Cells Huawei 27042026 15h'!$B:$B,'[3]Cells Huawei 27042026 15h'!$T:$T,"")</f>
        <v/>
      </c>
      <c r="AK1045" s="18" t="str">
        <f>_xlfn.XLOOKUP(B1045,'[4]cells down 27042026 11h28'!$B:$B,'[4]cells down 27042026 11h28'!$R:$R,"")</f>
        <v/>
      </c>
      <c r="AL1045" s="18" t="str">
        <f>_xlfn.XLOOKUP(B1045,'[4]cells down 27042026 18h01'!$B:$B,'[4]cells down 27042026 18h01'!$R:$R,"")</f>
        <v/>
      </c>
      <c r="AM1045" s="18" t="str">
        <f>_xlfn.XLOOKUP(B1045,'[5]cell downs 27042026 11h'!$B:$B,'[5]cell downs 27042026 11h'!$R:$R,"")</f>
        <v/>
      </c>
      <c r="AN1045" s="18" t="str">
        <f>_xlfn.XLOOKUP(B1045,'[5]cell downs 27042026 17h40'!$B:$B,'[5]cell downs 27042026 17h40'!$R:$R,"")</f>
        <v/>
      </c>
      <c r="AO1045" s="18" t="str">
        <f>_xlfn.XLOOKUP(B1045,'[6]ALL SITES DOWN'!$D:$D,'[6]ALL SITES DOWN'!$J:$J,"")</f>
        <v/>
      </c>
      <c r="AP1045" s="18" t="str">
        <f>_xlfn.XLOOKUP(B1045,'[7]ALL SITES DOWN'!$D:$D,'[7]ALL SITES DOWN'!$J:$J,"")</f>
        <v/>
      </c>
      <c r="AQ1045" s="9" t="str">
        <f>_xlfn.XLOOKUP(B1045,[8]sheet1!$AC:$AC,[8]sheet1!$AF:$AF,"")</f>
        <v/>
      </c>
      <c r="AR1045" s="14"/>
      <c r="AS1045" s="14" t="s">
        <v>5465</v>
      </c>
      <c r="AT1045" s="14" t="str">
        <f>_xlfn.XLOOKUP(B1045,'[9]cell downs 18042026 17h'!$B:$B,'[9]cell downs 18042026 17h'!$B:$B,"")</f>
        <v/>
      </c>
      <c r="AU1045" s="14" t="str">
        <f>_xlfn.XLOOKUP(B1045,'[10]Cells Huawei 19042026 15h'!$B:$B,'[10]Cells Huawei 19042026 15h'!$B:$B,"")</f>
        <v/>
      </c>
      <c r="AV1045" s="9" t="str">
        <f>_xlfn.XLOOKUP(B1045,'[11]cells down 19042026 9H40'!$B:$B,'[11]cells down 19042026 9H40'!$B:$B,"")</f>
        <v/>
      </c>
    </row>
    <row r="1046" spans="1:48" hidden="1" x14ac:dyDescent="0.3">
      <c r="A1046" s="1" t="s">
        <v>328</v>
      </c>
      <c r="B1046" s="8" t="s">
        <v>329</v>
      </c>
      <c r="C1046" s="3" t="str">
        <f>_xlfn.XLOOKUP(B1046,'[1]daily break down'!$D:$D,'[1]daily break down'!$E:$E,"")</f>
        <v>EXTREME-NORD</v>
      </c>
      <c r="D1046" s="1" t="s">
        <v>11</v>
      </c>
      <c r="E1046" s="1" t="s">
        <v>12</v>
      </c>
      <c r="F1046" s="3" t="s">
        <v>55</v>
      </c>
      <c r="G1046" s="1" t="s">
        <v>185</v>
      </c>
      <c r="H1046" s="27" t="str">
        <f>_xlfn.XLOOKUP(B1046,[2]CALCULATION!$B:$B,[2]CALCULATION!$H:$H,"")</f>
        <v>Huawei</v>
      </c>
      <c r="I1046" s="26">
        <v>0</v>
      </c>
      <c r="J1046" s="26">
        <v>0</v>
      </c>
      <c r="K1046" s="26">
        <v>0</v>
      </c>
      <c r="L1046" s="26">
        <v>0</v>
      </c>
      <c r="M1046" s="26">
        <v>0</v>
      </c>
      <c r="N1046" s="26">
        <v>0</v>
      </c>
      <c r="O1046" s="26">
        <v>0</v>
      </c>
      <c r="P1046" s="114" t="s">
        <v>6364</v>
      </c>
      <c r="Q1046" s="42" t="s">
        <v>6353</v>
      </c>
      <c r="R1046" s="42"/>
      <c r="S1046" s="41" t="str" cm="1">
        <f t="array" ref="S1046">IFERROR(_xlfn.IFS(
U1046="MPR ISSUE","PDH",
U1046="BSS Hardware Issue","BSS",
U1046="Sites strategiques, MLL, Pylone, etc.","ENVTECH",
U1046="AKTIVCO DEFAUT GE &amp; POWER Cabinet","AKTIVCO",
U1046="AKTIVCO Coupure ENEO &amp; Baisse de tension","AKTIVCO GRID ONLY",
U1046="Coupure ENEO &amp; Baisse de tension","IHS GRID ONLY",
U1046="Defaut GE &amp; POWER Cabinet","IHS",
U1046="Sharing","Partners",
U1046="Sites strategiques &amp; DataCenter","SST &amp; DC",
U1046="Exclu","Exclu",
U1046="SAT","SAT",
U1046="SPARE-ISSUE","SPARE-ISSUE",
U1046="Fiber CAmtel","TRANS_FO_CAMTEL",
U1046="Fiber AOF","Fiber AOF",
U1046="Projet OCM (HUAWEI)","TRAVAUX-HUAWEI",
U1046="Projet OCM (NOKIA)","TRAVAUX-NOKIA",
U1046="ACCESS-ISSUE","ACCESS-ISSUE",
U1046="Projet OCM (ZTE, NOKIA, autres projets)","TRAVAUX OCM",
U1046="No root CAuse","No root cause",
U1046="ODU HS","PDH",
U1046="IP &amp; VLAN","PDH",
U1046="Warehouse HUAWEI","SPARE-ISSUE",
U1046="SPARE-HS","SPARE-ISSUE",
U1046="Power Telco","BSS",U1046="no impacts","no impacts"
),"")</f>
        <v>No root cause</v>
      </c>
      <c r="T1046" s="41" t="str" cm="1">
        <f t="array" ref="T1046">IFERROR(_xlfn.IFS(
U1046="MPR ISSUE","TX ISSUE",
U1046="BSS Hardware Issue","RAN ISSUE",
U1046="Sites strategiques, MLL, Pylone, etc.","ENVTECH",
U1046="AKTIVCO DEFAUT GE &amp; POWER Cabinet","POWER ISSUE",
U1046="AKTIVCO Coupure ENEO &amp; Baisse de tension","POWER ISSUE",
U1046="Coupure ENEO &amp; Baisse de tension","POWER ISSUE",
U1046="Defaut GE &amp; POWER Cabinet","POWER ISSUE",
U1046="Sharing","POWER ISSUE",
U1046="Sites strategiques &amp; DataCenter","POWER ISSUE",
U1046="Exclu","Exclu",
U1046="SAT","TX ISSUE",
U1046="SPARE-ISSUE","SPARE-ISSUE",
U1046="Fiber CAmtel","TX ISSUE",
U1046="Fiber AOF","TX ISSUE",
U1046="Projet OCM (HUAWEI)","TRAVAUX-HUAWEI",
U1046="Projet OCM (NOKIA)","TRAVAUX -NOKIA",
U1046="ACCESS-ISSUE","ACCESS-ISSUE",
U1046="Projet OCM (ZTE, NOKIA, autres projets)","TRAVAUX OCM",
U1046="No root CAuse","No root cause",
U1046="ODU HS","TX ISSUE",
U1046="IP &amp; VLAN","TX ISSUE",
U1046="Warehouse HUAWEI","SPARE-ISSUE",
U1046="SPARE-HS","SPARE-ISSUE",
U1046="Power Telco","RAN ISSUE",U1046="no impacts","no impacts"
),"")</f>
        <v>No root cause</v>
      </c>
      <c r="U1046" s="68" t="s">
        <v>5691</v>
      </c>
      <c r="V1046" s="41" t="str" cm="1">
        <f t="array" ref="V1046">IFERROR(_xlfn.IFS(
U1046="MPR ISSUE","ACTIVE",
U1046="BSS Hardware Issue","ACTIVE",
U1046="Sites strategiques, MLL, Pylone, etc.","PASSIVE",
U1046="AKTIVCO DEFAUT GE &amp; POWER Cabinet","PASSIVE",
U1046="AKTIVCO Coupure ENEO &amp; Baisse de tension","PASSIVE",
U1046="Coupure ENEO &amp; Baisse de tension","PASSIVE",
U1046="Defaut GE &amp; POWER Cabinet","PASSIVE",
U1046="Sharing","PASSIVE",
U1046="Sites strategiques &amp; DataCenter","PASSIVE",
U1046="Exclu","Exclu",
U1046="SAT","ACTIVE",
U1046="SPARE-ISSUE","SPARE-ISSUE",
U1046="Fiber CAmtel","ACTIVE",
U1046="Fiber AOF","ACTIVE",
U1046="Projet OCM (HUAWEI)","PLANNED WORKS",
U1046="Projet OCM (NOKIA)","PLANNED WORKS",
U1046="ACCESS-ISSUE","ACCESS-ISSUE",
U1046="Projet OCM (ZTE, NOKIA, autres projets)","PLANNED WORKS",
U1046="No root CAuse","No root cause",
U1046="ODU HS","ACTIVE",
U1046="IP &amp; VLAN","ACTIVE",
U1046="Warehouse HUAWEI","SPARE-ISSUE",
U1046="SPARE-HS","SPARE-ISSUE",
U1046="Power Telco","ACTIVE", U1046="no impacts","no impacts"
),"")</f>
        <v>No root cause</v>
      </c>
      <c r="W1046" s="113"/>
      <c r="X1046" s="113"/>
      <c r="Y1046" s="113"/>
      <c r="Z1046" s="113"/>
      <c r="AA1046" s="113"/>
      <c r="AB1046" s="17" t="s">
        <v>5969</v>
      </c>
      <c r="AC1046" s="17" t="str">
        <f>_xlfn.XLOOKUP(B1046,'INCIDENT-04-27-2026'!E:E,'INCIDENT-04-27-2026'!F:F,"")</f>
        <v/>
      </c>
      <c r="AD1046" s="9"/>
      <c r="AE1046" s="7" t="s">
        <v>5465</v>
      </c>
      <c r="AF1046" s="6" t="str">
        <f>_xlfn.XLOOKUP(B1046,'[13]Input_27-04'!$B:$B,'[13]Input_27-04'!$M:$M,"")</f>
        <v/>
      </c>
      <c r="AG1046" s="7"/>
      <c r="AH1046" s="3"/>
      <c r="AI1046" s="18" t="str">
        <f>_xlfn.XLOOKUP(B1046,'[3]Cells Huawei 27042026 10h'!$B:$B,'[3]Cells Huawei 27042026 10h'!$T:$T,"")</f>
        <v/>
      </c>
      <c r="AJ1046" s="18" t="str">
        <f>_xlfn.XLOOKUP(B1046,'[3]Cells Huawei 27042026 15h'!$B:$B,'[3]Cells Huawei 27042026 15h'!$T:$T,"")</f>
        <v/>
      </c>
      <c r="AK1046" s="18" t="str">
        <f>_xlfn.XLOOKUP(B1046,'[4]cells down 27042026 11h28'!$B:$B,'[4]cells down 27042026 11h28'!$R:$R,"")</f>
        <v/>
      </c>
      <c r="AL1046" s="18" t="str">
        <f>_xlfn.XLOOKUP(B1046,'[4]cells down 27042026 18h01'!$B:$B,'[4]cells down 27042026 18h01'!$R:$R,"")</f>
        <v/>
      </c>
      <c r="AM1046" s="18" t="str">
        <f>_xlfn.XLOOKUP(B1046,'[5]cell downs 27042026 11h'!$B:$B,'[5]cell downs 27042026 11h'!$R:$R,"")</f>
        <v/>
      </c>
      <c r="AN1046" s="18" t="str">
        <f>_xlfn.XLOOKUP(B1046,'[5]cell downs 27042026 17h40'!$B:$B,'[5]cell downs 27042026 17h40'!$R:$R,"")</f>
        <v/>
      </c>
      <c r="AO1046" s="18" t="str">
        <f>_xlfn.XLOOKUP(B1046,'[6]ALL SITES DOWN'!$D:$D,'[6]ALL SITES DOWN'!$J:$J,"")</f>
        <v/>
      </c>
      <c r="AP1046" s="18" t="str">
        <f>_xlfn.XLOOKUP(B1046,'[7]ALL SITES DOWN'!$D:$D,'[7]ALL SITES DOWN'!$J:$J,"")</f>
        <v/>
      </c>
      <c r="AQ1046" s="9" t="str">
        <f>_xlfn.XLOOKUP(B1046,[8]sheet1!$AC:$AC,[8]sheet1!$AF:$AF,"")</f>
        <v>(04/27/2026 ticket):-INC-20260427-00008564…Others Transmission equipement fault</v>
      </c>
      <c r="AR1046" s="14"/>
      <c r="AS1046" s="14" t="s">
        <v>5465</v>
      </c>
      <c r="AT1046" s="14" t="str">
        <f>_xlfn.XLOOKUP(B1046,'[9]cell downs 18042026 17h'!$B:$B,'[9]cell downs 18042026 17h'!$B:$B,"")</f>
        <v/>
      </c>
      <c r="AU1046" s="14" t="str">
        <f>_xlfn.XLOOKUP(B1046,'[10]Cells Huawei 19042026 15h'!$B:$B,'[10]Cells Huawei 19042026 15h'!$B:$B,"")</f>
        <v/>
      </c>
      <c r="AV1046" s="9" t="str">
        <f>_xlfn.XLOOKUP(B1046,'[11]cells down 19042026 9H40'!$B:$B,'[11]cells down 19042026 9H40'!$B:$B,"")</f>
        <v/>
      </c>
    </row>
    <row r="1047" spans="1:48" hidden="1" x14ac:dyDescent="0.3">
      <c r="A1047" s="1" t="s">
        <v>1541</v>
      </c>
      <c r="B1047" s="8" t="s">
        <v>1542</v>
      </c>
      <c r="C1047" s="3" t="str">
        <f>_xlfn.XLOOKUP(B1047,'[1]daily break down'!$D:$D,'[1]daily break down'!$E:$E,"")</f>
        <v>Bafoussam</v>
      </c>
      <c r="D1047" s="1" t="s">
        <v>11</v>
      </c>
      <c r="E1047" s="1" t="s">
        <v>145</v>
      </c>
      <c r="F1047" s="3" t="s">
        <v>102</v>
      </c>
      <c r="G1047" s="1" t="s">
        <v>299</v>
      </c>
      <c r="H1047" s="27" t="str">
        <f>_xlfn.XLOOKUP(B1047,[2]CALCULATION!$B:$B,[2]CALCULATION!$H:$H,"")</f>
        <v>Huawei</v>
      </c>
      <c r="I1047" s="26">
        <v>0</v>
      </c>
      <c r="J1047" s="26">
        <v>0</v>
      </c>
      <c r="K1047" s="26">
        <v>8.3503836682047639E-2</v>
      </c>
      <c r="L1047" s="26">
        <v>0</v>
      </c>
      <c r="M1047" s="26">
        <v>8.9175391586979543E-5</v>
      </c>
      <c r="N1047" s="26">
        <v>0</v>
      </c>
      <c r="O1047" s="26">
        <v>0</v>
      </c>
      <c r="P1047" s="114" t="s">
        <v>6364</v>
      </c>
      <c r="Q1047" s="42" t="s">
        <v>5538</v>
      </c>
      <c r="R1047" s="42"/>
      <c r="S1047" s="41" t="str" cm="1">
        <f t="array" ref="S1047">IFERROR(_xlfn.IFS(
U1047="MPR ISSUE","PDH",
U1047="BSS Hardware Issue","BSS",
U1047="Sites strategiques, MLL, Pylone, etc.","ENVTECH",
U1047="AKTIVCO DEFAUT GE &amp; POWER Cabinet","AKTIVCO",
U1047="AKTIVCO Coupure ENEO &amp; Baisse de tension","AKTIVCO GRID ONLY",
U1047="Coupure ENEO &amp; Baisse de tension","IHS GRID ONLY",
U1047="Defaut GE &amp; POWER Cabinet","IHS",
U1047="Sharing","Partners",
U1047="Sites strategiques &amp; DataCenter","SST &amp; DC",
U1047="Exclu","Exclu",
U1047="SAT","SAT",
U1047="SPARE-ISSUE","SPARE-ISSUE",
U1047="Fiber CAmtel","TRANS_FO_CAMTEL",
U1047="Fiber AOF","Fiber AOF",
U1047="Projet OCM (HUAWEI)","TRAVAUX-HUAWEI",
U1047="Projet OCM (NOKIA)","TRAVAUX-NOKIA",
U1047="ACCESS-ISSUE","ACCESS-ISSUE",
U1047="Projet OCM (ZTE, NOKIA, autres projets)","TRAVAUX OCM",
U1047="No root CAuse","No root cause",
U1047="ODU HS","PDH",
U1047="IP &amp; VLAN","PDH",
U1047="Warehouse HUAWEI","SPARE-ISSUE",
U1047="SPARE-HS","SPARE-ISSUE",
U1047="Power Telco","BSS",U1047="no impacts","no impacts"
),"")</f>
        <v>No root cause</v>
      </c>
      <c r="T1047" s="41" t="str" cm="1">
        <f t="array" ref="T1047">IFERROR(_xlfn.IFS(
U1047="MPR ISSUE","TX ISSUE",
U1047="BSS Hardware Issue","RAN ISSUE",
U1047="Sites strategiques, MLL, Pylone, etc.","ENVTECH",
U1047="AKTIVCO DEFAUT GE &amp; POWER Cabinet","POWER ISSUE",
U1047="AKTIVCO Coupure ENEO &amp; Baisse de tension","POWER ISSUE",
U1047="Coupure ENEO &amp; Baisse de tension","POWER ISSUE",
U1047="Defaut GE &amp; POWER Cabinet","POWER ISSUE",
U1047="Sharing","POWER ISSUE",
U1047="Sites strategiques &amp; DataCenter","POWER ISSUE",
U1047="Exclu","Exclu",
U1047="SAT","TX ISSUE",
U1047="SPARE-ISSUE","SPARE-ISSUE",
U1047="Fiber CAmtel","TX ISSUE",
U1047="Fiber AOF","TX ISSUE",
U1047="Projet OCM (HUAWEI)","TRAVAUX-HUAWEI",
U1047="Projet OCM (NOKIA)","TRAVAUX -NOKIA",
U1047="ACCESS-ISSUE","ACCESS-ISSUE",
U1047="Projet OCM (ZTE, NOKIA, autres projets)","TRAVAUX OCM",
U1047="No root CAuse","No root cause",
U1047="ODU HS","TX ISSUE",
U1047="IP &amp; VLAN","TX ISSUE",
U1047="Warehouse HUAWEI","SPARE-ISSUE",
U1047="SPARE-HS","SPARE-ISSUE",
U1047="Power Telco","RAN ISSUE",U1047="no impacts","no impacts"
),"")</f>
        <v>No root cause</v>
      </c>
      <c r="U1047" s="68" t="s">
        <v>5691</v>
      </c>
      <c r="V1047" s="41" t="str" cm="1">
        <f t="array" ref="V1047">IFERROR(_xlfn.IFS(
U1047="MPR ISSUE","ACTIVE",
U1047="BSS Hardware Issue","ACTIVE",
U1047="Sites strategiques, MLL, Pylone, etc.","PASSIVE",
U1047="AKTIVCO DEFAUT GE &amp; POWER Cabinet","PASSIVE",
U1047="AKTIVCO Coupure ENEO &amp; Baisse de tension","PASSIVE",
U1047="Coupure ENEO &amp; Baisse de tension","PASSIVE",
U1047="Defaut GE &amp; POWER Cabinet","PASSIVE",
U1047="Sharing","PASSIVE",
U1047="Sites strategiques &amp; DataCenter","PASSIVE",
U1047="Exclu","Exclu",
U1047="SAT","ACTIVE",
U1047="SPARE-ISSUE","SPARE-ISSUE",
U1047="Fiber CAmtel","ACTIVE",
U1047="Fiber AOF","ACTIVE",
U1047="Projet OCM (HUAWEI)","PLANNED WORKS",
U1047="Projet OCM (NOKIA)","PLANNED WORKS",
U1047="ACCESS-ISSUE","ACCESS-ISSUE",
U1047="Projet OCM (ZTE, NOKIA, autres projets)","PLANNED WORKS",
U1047="No root CAuse","No root cause",
U1047="ODU HS","ACTIVE",
U1047="IP &amp; VLAN","ACTIVE",
U1047="Warehouse HUAWEI","SPARE-ISSUE",
U1047="SPARE-HS","SPARE-ISSUE",
U1047="Power Telco","ACTIVE", U1047="no impacts","no impacts"
),"")</f>
        <v>No root cause</v>
      </c>
      <c r="W1047" s="113"/>
      <c r="X1047" s="113"/>
      <c r="Y1047" s="113"/>
      <c r="Z1047" s="113"/>
      <c r="AA1047" s="113"/>
      <c r="AB1047" s="17" t="s">
        <v>5465</v>
      </c>
      <c r="AC1047" s="17" t="str">
        <f>_xlfn.XLOOKUP(B1047,'INCIDENT-04-27-2026'!E:E,'INCIDENT-04-27-2026'!F:F,"")</f>
        <v/>
      </c>
      <c r="AD1047" s="9"/>
      <c r="AE1047" s="7" t="s">
        <v>5465</v>
      </c>
      <c r="AF1047" s="6" t="str">
        <f>_xlfn.XLOOKUP(B1047,'[13]Input_27-04'!$B:$B,'[13]Input_27-04'!$M:$M,"")</f>
        <v/>
      </c>
      <c r="AG1047" s="7"/>
      <c r="AH1047" s="3"/>
      <c r="AI1047" s="18" t="str">
        <f>_xlfn.XLOOKUP(B1047,'[3]Cells Huawei 27042026 10h'!$B:$B,'[3]Cells Huawei 27042026 10h'!$T:$T,"")</f>
        <v/>
      </c>
      <c r="AJ1047" s="18" t="str">
        <f>_xlfn.XLOOKUP(B1047,'[3]Cells Huawei 27042026 15h'!$B:$B,'[3]Cells Huawei 27042026 15h'!$T:$T,"")</f>
        <v/>
      </c>
      <c r="AK1047" s="18" t="str">
        <f>_xlfn.XLOOKUP(B1047,'[4]cells down 27042026 11h28'!$B:$B,'[4]cells down 27042026 11h28'!$R:$R,"")</f>
        <v/>
      </c>
      <c r="AL1047" s="18" t="str">
        <f>_xlfn.XLOOKUP(B1047,'[4]cells down 27042026 18h01'!$B:$B,'[4]cells down 27042026 18h01'!$R:$R,"")</f>
        <v/>
      </c>
      <c r="AM1047" s="18" t="str">
        <f>_xlfn.XLOOKUP(B1047,'[5]cell downs 27042026 11h'!$B:$B,'[5]cell downs 27042026 11h'!$R:$R,"")</f>
        <v/>
      </c>
      <c r="AN1047" s="18" t="str">
        <f>_xlfn.XLOOKUP(B1047,'[5]cell downs 27042026 17h40'!$B:$B,'[5]cell downs 27042026 17h40'!$R:$R,"")</f>
        <v/>
      </c>
      <c r="AO1047" s="18" t="str">
        <f>_xlfn.XLOOKUP(B1047,'[6]ALL SITES DOWN'!$D:$D,'[6]ALL SITES DOWN'!$J:$J,"")</f>
        <v/>
      </c>
      <c r="AP1047" s="18" t="str">
        <f>_xlfn.XLOOKUP(B1047,'[7]ALL SITES DOWN'!$D:$D,'[7]ALL SITES DOWN'!$J:$J,"")</f>
        <v/>
      </c>
      <c r="AQ1047" s="9" t="str">
        <f>_xlfn.XLOOKUP(B1047,[8]sheet1!$AC:$AC,[8]sheet1!$AF:$AF,"")</f>
        <v/>
      </c>
      <c r="AR1047" s="14"/>
      <c r="AS1047" s="14" t="s">
        <v>5465</v>
      </c>
      <c r="AT1047" s="14" t="str">
        <f>_xlfn.XLOOKUP(B1047,'[9]cell downs 18042026 17h'!$B:$B,'[9]cell downs 18042026 17h'!$B:$B,"")</f>
        <v/>
      </c>
      <c r="AU1047" s="14" t="str">
        <f>_xlfn.XLOOKUP(B1047,'[10]Cells Huawei 19042026 15h'!$B:$B,'[10]Cells Huawei 19042026 15h'!$B:$B,"")</f>
        <v/>
      </c>
      <c r="AV1047" s="9" t="str">
        <f>_xlfn.XLOOKUP(B1047,'[11]cells down 19042026 9H40'!$B:$B,'[11]cells down 19042026 9H40'!$B:$B,"")</f>
        <v/>
      </c>
    </row>
    <row r="1048" spans="1:48" hidden="1" x14ac:dyDescent="0.3">
      <c r="A1048" s="1" t="s">
        <v>185</v>
      </c>
      <c r="B1048" s="8" t="s">
        <v>3811</v>
      </c>
      <c r="C1048" s="3" t="str">
        <f>_xlfn.XLOOKUP(B1048,'[1]daily break down'!$D:$D,'[1]daily break down'!$E:$E,"")</f>
        <v>EXTREME-NORD</v>
      </c>
      <c r="D1048" s="1" t="s">
        <v>11</v>
      </c>
      <c r="E1048" s="1" t="s">
        <v>12</v>
      </c>
      <c r="F1048" s="3" t="s">
        <v>55</v>
      </c>
      <c r="G1048" s="1" t="s">
        <v>185</v>
      </c>
      <c r="H1048" s="27" t="str">
        <f>_xlfn.XLOOKUP(B1048,[2]CALCULATION!$B:$B,[2]CALCULATION!$H:$H,"")</f>
        <v>Huawei</v>
      </c>
      <c r="I1048" s="26">
        <v>0</v>
      </c>
      <c r="J1048" s="26">
        <v>0</v>
      </c>
      <c r="K1048" s="26">
        <v>0</v>
      </c>
      <c r="L1048" s="26">
        <v>0</v>
      </c>
      <c r="M1048" s="26">
        <v>0</v>
      </c>
      <c r="N1048" s="26">
        <v>0</v>
      </c>
      <c r="O1048" s="26">
        <v>0</v>
      </c>
      <c r="P1048" s="114" t="s">
        <v>6364</v>
      </c>
      <c r="Q1048" s="42" t="s">
        <v>6353</v>
      </c>
      <c r="R1048" s="42"/>
      <c r="S1048" s="41" t="str" cm="1">
        <f t="array" ref="S1048">IFERROR(_xlfn.IFS(
U1048="MPR ISSUE","PDH",
U1048="BSS Hardware Issue","BSS",
U1048="Sites strategiques, MLL, Pylone, etc.","ENVTECH",
U1048="AKTIVCO DEFAUT GE &amp; POWER Cabinet","AKTIVCO",
U1048="AKTIVCO Coupure ENEO &amp; Baisse de tension","AKTIVCO GRID ONLY",
U1048="Coupure ENEO &amp; Baisse de tension","IHS GRID ONLY",
U1048="Defaut GE &amp; POWER Cabinet","IHS",
U1048="Sharing","Partners",
U1048="Sites strategiques &amp; DataCenter","SST &amp; DC",
U1048="Exclu","Exclu",
U1048="SAT","SAT",
U1048="SPARE-ISSUE","SPARE-ISSUE",
U1048="Fiber CAmtel","TRANS_FO_CAMTEL",
U1048="Fiber AOF","Fiber AOF",
U1048="Projet OCM (HUAWEI)","TRAVAUX-HUAWEI",
U1048="Projet OCM (NOKIA)","TRAVAUX-NOKIA",
U1048="ACCESS-ISSUE","ACCESS-ISSUE",
U1048="Projet OCM (ZTE, NOKIA, autres projets)","TRAVAUX OCM",
U1048="No root CAuse","No root cause",
U1048="ODU HS","PDH",
U1048="IP &amp; VLAN","PDH",
U1048="Warehouse HUAWEI","SPARE-ISSUE",
U1048="SPARE-HS","SPARE-ISSUE",
U1048="Power Telco","BSS",U1048="no impacts","no impacts"
),"")</f>
        <v>No root cause</v>
      </c>
      <c r="T1048" s="41" t="str" cm="1">
        <f t="array" ref="T1048">IFERROR(_xlfn.IFS(
U1048="MPR ISSUE","TX ISSUE",
U1048="BSS Hardware Issue","RAN ISSUE",
U1048="Sites strategiques, MLL, Pylone, etc.","ENVTECH",
U1048="AKTIVCO DEFAUT GE &amp; POWER Cabinet","POWER ISSUE",
U1048="AKTIVCO Coupure ENEO &amp; Baisse de tension","POWER ISSUE",
U1048="Coupure ENEO &amp; Baisse de tension","POWER ISSUE",
U1048="Defaut GE &amp; POWER Cabinet","POWER ISSUE",
U1048="Sharing","POWER ISSUE",
U1048="Sites strategiques &amp; DataCenter","POWER ISSUE",
U1048="Exclu","Exclu",
U1048="SAT","TX ISSUE",
U1048="SPARE-ISSUE","SPARE-ISSUE",
U1048="Fiber CAmtel","TX ISSUE",
U1048="Fiber AOF","TX ISSUE",
U1048="Projet OCM (HUAWEI)","TRAVAUX-HUAWEI",
U1048="Projet OCM (NOKIA)","TRAVAUX -NOKIA",
U1048="ACCESS-ISSUE","ACCESS-ISSUE",
U1048="Projet OCM (ZTE, NOKIA, autres projets)","TRAVAUX OCM",
U1048="No root CAuse","No root cause",
U1048="ODU HS","TX ISSUE",
U1048="IP &amp; VLAN","TX ISSUE",
U1048="Warehouse HUAWEI","SPARE-ISSUE",
U1048="SPARE-HS","SPARE-ISSUE",
U1048="Power Telco","RAN ISSUE",U1048="no impacts","no impacts"
),"")</f>
        <v>No root cause</v>
      </c>
      <c r="U1048" s="68" t="s">
        <v>5691</v>
      </c>
      <c r="V1048" s="41" t="str" cm="1">
        <f t="array" ref="V1048">IFERROR(_xlfn.IFS(
U1048="MPR ISSUE","ACTIVE",
U1048="BSS Hardware Issue","ACTIVE",
U1048="Sites strategiques, MLL, Pylone, etc.","PASSIVE",
U1048="AKTIVCO DEFAUT GE &amp; POWER Cabinet","PASSIVE",
U1048="AKTIVCO Coupure ENEO &amp; Baisse de tension","PASSIVE",
U1048="Coupure ENEO &amp; Baisse de tension","PASSIVE",
U1048="Defaut GE &amp; POWER Cabinet","PASSIVE",
U1048="Sharing","PASSIVE",
U1048="Sites strategiques &amp; DataCenter","PASSIVE",
U1048="Exclu","Exclu",
U1048="SAT","ACTIVE",
U1048="SPARE-ISSUE","SPARE-ISSUE",
U1048="Fiber CAmtel","ACTIVE",
U1048="Fiber AOF","ACTIVE",
U1048="Projet OCM (HUAWEI)","PLANNED WORKS",
U1048="Projet OCM (NOKIA)","PLANNED WORKS",
U1048="ACCESS-ISSUE","ACCESS-ISSUE",
U1048="Projet OCM (ZTE, NOKIA, autres projets)","PLANNED WORKS",
U1048="No root CAuse","No root cause",
U1048="ODU HS","ACTIVE",
U1048="IP &amp; VLAN","ACTIVE",
U1048="Warehouse HUAWEI","SPARE-ISSUE",
U1048="SPARE-HS","SPARE-ISSUE",
U1048="Power Telco","ACTIVE", U1048="no impacts","no impacts"
),"")</f>
        <v>No root cause</v>
      </c>
      <c r="W1048" s="113"/>
      <c r="X1048" s="113"/>
      <c r="Y1048" s="113"/>
      <c r="Z1048" s="113"/>
      <c r="AA1048" s="113"/>
      <c r="AB1048" s="17" t="s">
        <v>5970</v>
      </c>
      <c r="AC1048" s="17" t="str">
        <f>_xlfn.XLOOKUP(B1048,'INCIDENT-04-27-2026'!E:E,'INCIDENT-04-27-2026'!F:F,"")</f>
        <v/>
      </c>
      <c r="AD1048" s="9"/>
      <c r="AE1048" s="7" t="s">
        <v>5465</v>
      </c>
      <c r="AF1048" s="6" t="str">
        <f>_xlfn.XLOOKUP(B1048,'[13]Input_27-04'!$B:$B,'[13]Input_27-04'!$M:$M,"")</f>
        <v/>
      </c>
      <c r="AG1048" s="7"/>
      <c r="AH1048" s="3"/>
      <c r="AI1048" s="18" t="str">
        <f>_xlfn.XLOOKUP(B1048,'[3]Cells Huawei 27042026 10h'!$B:$B,'[3]Cells Huawei 27042026 10h'!$T:$T,"")</f>
        <v/>
      </c>
      <c r="AJ1048" s="18" t="str">
        <f>_xlfn.XLOOKUP(B1048,'[3]Cells Huawei 27042026 15h'!$B:$B,'[3]Cells Huawei 27042026 15h'!$T:$T,"")</f>
        <v/>
      </c>
      <c r="AK1048" s="18" t="str">
        <f>_xlfn.XLOOKUP(B1048,'[4]cells down 27042026 11h28'!$B:$B,'[4]cells down 27042026 11h28'!$R:$R,"")</f>
        <v/>
      </c>
      <c r="AL1048" s="18" t="str">
        <f>_xlfn.XLOOKUP(B1048,'[4]cells down 27042026 18h01'!$B:$B,'[4]cells down 27042026 18h01'!$R:$R,"")</f>
        <v/>
      </c>
      <c r="AM1048" s="18" t="str">
        <f>_xlfn.XLOOKUP(B1048,'[5]cell downs 27042026 11h'!$B:$B,'[5]cell downs 27042026 11h'!$R:$R,"")</f>
        <v/>
      </c>
      <c r="AN1048" s="18" t="str">
        <f>_xlfn.XLOOKUP(B1048,'[5]cell downs 27042026 17h40'!$B:$B,'[5]cell downs 27042026 17h40'!$R:$R,"")</f>
        <v/>
      </c>
      <c r="AO1048" s="18" t="str">
        <f>_xlfn.XLOOKUP(B1048,'[6]ALL SITES DOWN'!$D:$D,'[6]ALL SITES DOWN'!$J:$J,"")</f>
        <v/>
      </c>
      <c r="AP1048" s="18" t="str">
        <f>_xlfn.XLOOKUP(B1048,'[7]ALL SITES DOWN'!$D:$D,'[7]ALL SITES DOWN'!$J:$J,"")</f>
        <v/>
      </c>
      <c r="AQ1048" s="9" t="str">
        <f>_xlfn.XLOOKUP(B1048,[8]sheet1!$AC:$AC,[8]sheet1!$AF:$AF,"")</f>
        <v>(04/27/2026 ticket):-INC-20260427-00009351…Others Transmission equipement fault</v>
      </c>
      <c r="AR1048" s="14"/>
      <c r="AS1048" s="14" t="s">
        <v>5465</v>
      </c>
      <c r="AT1048" s="14" t="str">
        <f>_xlfn.XLOOKUP(B1048,'[9]cell downs 18042026 17h'!$B:$B,'[9]cell downs 18042026 17h'!$B:$B,"")</f>
        <v/>
      </c>
      <c r="AU1048" s="14" t="str">
        <f>_xlfn.XLOOKUP(B1048,'[10]Cells Huawei 19042026 15h'!$B:$B,'[10]Cells Huawei 19042026 15h'!$B:$B,"")</f>
        <v/>
      </c>
      <c r="AV1048" s="9" t="str">
        <f>_xlfn.XLOOKUP(B1048,'[11]cells down 19042026 9H40'!$B:$B,'[11]cells down 19042026 9H40'!$B:$B,"")</f>
        <v/>
      </c>
    </row>
    <row r="1049" spans="1:48" hidden="1" x14ac:dyDescent="0.3">
      <c r="A1049" s="1" t="s">
        <v>994</v>
      </c>
      <c r="B1049" s="8" t="s">
        <v>995</v>
      </c>
      <c r="C1049" s="3" t="str">
        <f>_xlfn.XLOOKUP(B1049,'[1]daily break down'!$D:$D,'[1]daily break down'!$E:$E,"")</f>
        <v>EXTREME-NORD</v>
      </c>
      <c r="D1049" s="1" t="s">
        <v>11</v>
      </c>
      <c r="E1049" s="1" t="s">
        <v>705</v>
      </c>
      <c r="F1049" s="3" t="s">
        <v>55</v>
      </c>
      <c r="G1049" s="1" t="s">
        <v>185</v>
      </c>
      <c r="H1049" s="27" t="str">
        <f>_xlfn.XLOOKUP(B1049,[2]CALCULATION!$B:$B,[2]CALCULATION!$H:$H,"")</f>
        <v>Huawei</v>
      </c>
      <c r="I1049" s="26">
        <v>0</v>
      </c>
      <c r="J1049" s="26">
        <v>0</v>
      </c>
      <c r="K1049" s="26">
        <v>0</v>
      </c>
      <c r="L1049" s="26">
        <v>0</v>
      </c>
      <c r="M1049" s="26">
        <v>0</v>
      </c>
      <c r="N1049" s="26">
        <v>0</v>
      </c>
      <c r="O1049" s="26">
        <v>0</v>
      </c>
      <c r="P1049" s="114" t="s">
        <v>6364</v>
      </c>
      <c r="Q1049" s="42" t="s">
        <v>6353</v>
      </c>
      <c r="R1049" s="42"/>
      <c r="S1049" s="41" t="str" cm="1">
        <f t="array" ref="S1049">IFERROR(_xlfn.IFS(
U1049="MPR ISSUE","PDH",
U1049="BSS Hardware Issue","BSS",
U1049="Sites strategiques, MLL, Pylone, etc.","ENVTECH",
U1049="AKTIVCO DEFAUT GE &amp; POWER Cabinet","AKTIVCO",
U1049="AKTIVCO Coupure ENEO &amp; Baisse de tension","AKTIVCO GRID ONLY",
U1049="Coupure ENEO &amp; Baisse de tension","IHS GRID ONLY",
U1049="Defaut GE &amp; POWER Cabinet","IHS",
U1049="Sharing","Partners",
U1049="Sites strategiques &amp; DataCenter","SST &amp; DC",
U1049="Exclu","Exclu",
U1049="SAT","SAT",
U1049="SPARE-ISSUE","SPARE-ISSUE",
U1049="Fiber CAmtel","TRANS_FO_CAMTEL",
U1049="Fiber AOF","Fiber AOF",
U1049="Projet OCM (HUAWEI)","TRAVAUX-HUAWEI",
U1049="Projet OCM (NOKIA)","TRAVAUX-NOKIA",
U1049="ACCESS-ISSUE","ACCESS-ISSUE",
U1049="Projet OCM (ZTE, NOKIA, autres projets)","TRAVAUX OCM",
U1049="No root CAuse","No root cause",
U1049="ODU HS","PDH",
U1049="IP &amp; VLAN","PDH",
U1049="Warehouse HUAWEI","SPARE-ISSUE",
U1049="SPARE-HS","SPARE-ISSUE",
U1049="Power Telco","BSS",U1049="no impacts","no impacts"
),"")</f>
        <v/>
      </c>
      <c r="T1049" s="41" t="str" cm="1">
        <f t="array" ref="T1049">IFERROR(_xlfn.IFS(
U1049="MPR ISSUE","TX ISSUE",
U1049="BSS Hardware Issue","RAN ISSUE",
U1049="Sites strategiques, MLL, Pylone, etc.","ENVTECH",
U1049="AKTIVCO DEFAUT GE &amp; POWER Cabinet","POWER ISSUE",
U1049="AKTIVCO Coupure ENEO &amp; Baisse de tension","POWER ISSUE",
U1049="Coupure ENEO &amp; Baisse de tension","POWER ISSUE",
U1049="Defaut GE &amp; POWER Cabinet","POWER ISSUE",
U1049="Sharing","POWER ISSUE",
U1049="Sites strategiques &amp; DataCenter","POWER ISSUE",
U1049="Exclu","Exclu",
U1049="SAT","TX ISSUE",
U1049="SPARE-ISSUE","SPARE-ISSUE",
U1049="Fiber CAmtel","TX ISSUE",
U1049="Fiber AOF","TX ISSUE",
U1049="Projet OCM (HUAWEI)","TRAVAUX-HUAWEI",
U1049="Projet OCM (NOKIA)","TRAVAUX -NOKIA",
U1049="ACCESS-ISSUE","ACCESS-ISSUE",
U1049="Projet OCM (ZTE, NOKIA, autres projets)","TRAVAUX OCM",
U1049="No root CAuse","No root cause",
U1049="ODU HS","TX ISSUE",
U1049="IP &amp; VLAN","TX ISSUE",
U1049="Warehouse HUAWEI","SPARE-ISSUE",
U1049="SPARE-HS","SPARE-ISSUE",
U1049="Power Telco","RAN ISSUE",U1049="no impacts","no impacts"
),"")</f>
        <v/>
      </c>
      <c r="U1049" s="68"/>
      <c r="V1049" s="41" t="str" cm="1">
        <f t="array" ref="V1049">IFERROR(_xlfn.IFS(
U1049="MPR ISSUE","ACTIVE",
U1049="BSS Hardware Issue","ACTIVE",
U1049="Sites strategiques, MLL, Pylone, etc.","PASSIVE",
U1049="AKTIVCO DEFAUT GE &amp; POWER Cabinet","PASSIVE",
U1049="AKTIVCO Coupure ENEO &amp; Baisse de tension","PASSIVE",
U1049="Coupure ENEO &amp; Baisse de tension","PASSIVE",
U1049="Defaut GE &amp; POWER Cabinet","PASSIVE",
U1049="Sharing","PASSIVE",
U1049="Sites strategiques &amp; DataCenter","PASSIVE",
U1049="Exclu","Exclu",
U1049="SAT","ACTIVE",
U1049="SPARE-ISSUE","SPARE-ISSUE",
U1049="Fiber CAmtel","ACTIVE",
U1049="Fiber AOF","ACTIVE",
U1049="Projet OCM (HUAWEI)","PLANNED WORKS",
U1049="Projet OCM (NOKIA)","PLANNED WORKS",
U1049="ACCESS-ISSUE","ACCESS-ISSUE",
U1049="Projet OCM (ZTE, NOKIA, autres projets)","PLANNED WORKS",
U1049="No root CAuse","No root cause",
U1049="ODU HS","ACTIVE",
U1049="IP &amp; VLAN","ACTIVE",
U1049="Warehouse HUAWEI","SPARE-ISSUE",
U1049="SPARE-HS","SPARE-ISSUE",
U1049="Power Telco","ACTIVE", U1049="no impacts","no impacts"
),"")</f>
        <v/>
      </c>
      <c r="W1049" s="113"/>
      <c r="X1049" s="113"/>
      <c r="Y1049" s="113"/>
      <c r="Z1049" s="113"/>
      <c r="AA1049" s="113"/>
      <c r="AB1049" s="17" t="s">
        <v>5465</v>
      </c>
      <c r="AC1049" s="17" t="str">
        <f>_xlfn.XLOOKUP(B1049,'INCIDENT-04-27-2026'!E:E,'INCIDENT-04-27-2026'!F:F,"")</f>
        <v/>
      </c>
      <c r="AD1049" s="9"/>
      <c r="AE1049" s="7" t="s">
        <v>5465</v>
      </c>
      <c r="AF1049" s="6" t="str">
        <f>_xlfn.XLOOKUP(B1049,'[13]Input_27-04'!$B:$B,'[13]Input_27-04'!$M:$M,"")</f>
        <v/>
      </c>
      <c r="AG1049" s="7"/>
      <c r="AH1049" s="3"/>
      <c r="AI1049" s="18" t="str">
        <f>_xlfn.XLOOKUP(B1049,'[3]Cells Huawei 27042026 10h'!$B:$B,'[3]Cells Huawei 27042026 10h'!$T:$T,"")</f>
        <v/>
      </c>
      <c r="AJ1049" s="18" t="str">
        <f>_xlfn.XLOOKUP(B1049,'[3]Cells Huawei 27042026 15h'!$B:$B,'[3]Cells Huawei 27042026 15h'!$T:$T,"")</f>
        <v/>
      </c>
      <c r="AK1049" s="18" t="str">
        <f>_xlfn.XLOOKUP(B1049,'[4]cells down 27042026 11h28'!$B:$B,'[4]cells down 27042026 11h28'!$R:$R,"")</f>
        <v/>
      </c>
      <c r="AL1049" s="18" t="str">
        <f>_xlfn.XLOOKUP(B1049,'[4]cells down 27042026 18h01'!$B:$B,'[4]cells down 27042026 18h01'!$R:$R,"")</f>
        <v/>
      </c>
      <c r="AM1049" s="18" t="str">
        <f>_xlfn.XLOOKUP(B1049,'[5]cell downs 27042026 11h'!$B:$B,'[5]cell downs 27042026 11h'!$R:$R,"")</f>
        <v/>
      </c>
      <c r="AN1049" s="18" t="str">
        <f>_xlfn.XLOOKUP(B1049,'[5]cell downs 27042026 17h40'!$B:$B,'[5]cell downs 27042026 17h40'!$R:$R,"")</f>
        <v/>
      </c>
      <c r="AO1049" s="18" t="str">
        <f>_xlfn.XLOOKUP(B1049,'[6]ALL SITES DOWN'!$D:$D,'[6]ALL SITES DOWN'!$J:$J,"")</f>
        <v/>
      </c>
      <c r="AP1049" s="18" t="str">
        <f>_xlfn.XLOOKUP(B1049,'[7]ALL SITES DOWN'!$D:$D,'[7]ALL SITES DOWN'!$J:$J,"")</f>
        <v/>
      </c>
      <c r="AQ1049" s="9" t="str">
        <f>_xlfn.XLOOKUP(B1049,[8]sheet1!$AC:$AC,[8]sheet1!$AF:$AF,"")</f>
        <v/>
      </c>
      <c r="AR1049" s="14"/>
      <c r="AS1049" s="14" t="s">
        <v>5465</v>
      </c>
      <c r="AT1049" s="14" t="str">
        <f>_xlfn.XLOOKUP(B1049,'[9]cell downs 18042026 17h'!$B:$B,'[9]cell downs 18042026 17h'!$B:$B,"")</f>
        <v/>
      </c>
      <c r="AU1049" s="14" t="str">
        <f>_xlfn.XLOOKUP(B1049,'[10]Cells Huawei 19042026 15h'!$B:$B,'[10]Cells Huawei 19042026 15h'!$B:$B,"")</f>
        <v/>
      </c>
      <c r="AV1049" s="9" t="str">
        <f>_xlfn.XLOOKUP(B1049,'[11]cells down 19042026 9H40'!$B:$B,'[11]cells down 19042026 9H40'!$B:$B,"")</f>
        <v/>
      </c>
    </row>
    <row r="1050" spans="1:48" hidden="1" x14ac:dyDescent="0.3">
      <c r="A1050" s="1" t="s">
        <v>2600</v>
      </c>
      <c r="B1050" s="8" t="s">
        <v>2601</v>
      </c>
      <c r="C1050" s="3" t="str">
        <f>_xlfn.XLOOKUP(B1050,'[1]daily break down'!$D:$D,'[1]daily break down'!$E:$E,"")</f>
        <v>EXTREME-NORD</v>
      </c>
      <c r="D1050" s="1" t="s">
        <v>11</v>
      </c>
      <c r="E1050" s="1" t="s">
        <v>630</v>
      </c>
      <c r="F1050" s="3" t="s">
        <v>55</v>
      </c>
      <c r="G1050" s="1" t="s">
        <v>185</v>
      </c>
      <c r="H1050" s="27" t="str">
        <f>_xlfn.XLOOKUP(B1050,[2]CALCULATION!$B:$B,[2]CALCULATION!$H:$H,"")</f>
        <v>Huawei</v>
      </c>
      <c r="I1050" s="26">
        <v>0</v>
      </c>
      <c r="J1050" s="26">
        <v>0</v>
      </c>
      <c r="K1050" s="26">
        <v>0</v>
      </c>
      <c r="L1050" s="26">
        <v>1.3436056250410209</v>
      </c>
      <c r="M1050" s="26">
        <v>16.192913481321678</v>
      </c>
      <c r="N1050" s="26">
        <v>0</v>
      </c>
      <c r="O1050" s="26">
        <v>0</v>
      </c>
      <c r="P1050" s="114" t="s">
        <v>6364</v>
      </c>
      <c r="Q1050" s="42" t="s">
        <v>6353</v>
      </c>
      <c r="R1050" s="42"/>
      <c r="S1050" s="41" t="str" cm="1">
        <f t="array" ref="S1050">IFERROR(_xlfn.IFS(
U1050="MPR ISSUE","PDH",
U1050="BSS Hardware Issue","BSS",
U1050="Sites strategiques, MLL, Pylone, etc.","ENVTECH",
U1050="AKTIVCO DEFAUT GE &amp; POWER Cabinet","AKTIVCO",
U1050="AKTIVCO Coupure ENEO &amp; Baisse de tension","AKTIVCO GRID ONLY",
U1050="Coupure ENEO &amp; Baisse de tension","IHS GRID ONLY",
U1050="Defaut GE &amp; POWER Cabinet","IHS",
U1050="Sharing","Partners",
U1050="Sites strategiques &amp; DataCenter","SST &amp; DC",
U1050="Exclu","Exclu",
U1050="SAT","SAT",
U1050="SPARE-ISSUE","SPARE-ISSUE",
U1050="Fiber CAmtel","TRANS_FO_CAMTEL",
U1050="Fiber AOF","Fiber AOF",
U1050="Projet OCM (HUAWEI)","TRAVAUX-HUAWEI",
U1050="Projet OCM (NOKIA)","TRAVAUX-NOKIA",
U1050="ACCESS-ISSUE","ACCESS-ISSUE",
U1050="Projet OCM (ZTE, NOKIA, autres projets)","TRAVAUX OCM",
U1050="No root CAuse","No root cause",
U1050="ODU HS","PDH",
U1050="IP &amp; VLAN","PDH",
U1050="Warehouse HUAWEI","SPARE-ISSUE",
U1050="SPARE-HS","SPARE-ISSUE",
U1050="Power Telco","BSS",U1050="no impacts","no impacts"
),"")</f>
        <v/>
      </c>
      <c r="T1050" s="41" t="str" cm="1">
        <f t="array" ref="T1050">IFERROR(_xlfn.IFS(
U1050="MPR ISSUE","TX ISSUE",
U1050="BSS Hardware Issue","RAN ISSUE",
U1050="Sites strategiques, MLL, Pylone, etc.","ENVTECH",
U1050="AKTIVCO DEFAUT GE &amp; POWER Cabinet","POWER ISSUE",
U1050="AKTIVCO Coupure ENEO &amp; Baisse de tension","POWER ISSUE",
U1050="Coupure ENEO &amp; Baisse de tension","POWER ISSUE",
U1050="Defaut GE &amp; POWER Cabinet","POWER ISSUE",
U1050="Sharing","POWER ISSUE",
U1050="Sites strategiques &amp; DataCenter","POWER ISSUE",
U1050="Exclu","Exclu",
U1050="SAT","TX ISSUE",
U1050="SPARE-ISSUE","SPARE-ISSUE",
U1050="Fiber CAmtel","TX ISSUE",
U1050="Fiber AOF","TX ISSUE",
U1050="Projet OCM (HUAWEI)","TRAVAUX-HUAWEI",
U1050="Projet OCM (NOKIA)","TRAVAUX -NOKIA",
U1050="ACCESS-ISSUE","ACCESS-ISSUE",
U1050="Projet OCM (ZTE, NOKIA, autres projets)","TRAVAUX OCM",
U1050="No root CAuse","No root cause",
U1050="ODU HS","TX ISSUE",
U1050="IP &amp; VLAN","TX ISSUE",
U1050="Warehouse HUAWEI","SPARE-ISSUE",
U1050="SPARE-HS","SPARE-ISSUE",
U1050="Power Telco","RAN ISSUE",U1050="no impacts","no impacts"
),"")</f>
        <v/>
      </c>
      <c r="U1050" s="68"/>
      <c r="V1050" s="41" t="str" cm="1">
        <f t="array" ref="V1050">IFERROR(_xlfn.IFS(
U1050="MPR ISSUE","ACTIVE",
U1050="BSS Hardware Issue","ACTIVE",
U1050="Sites strategiques, MLL, Pylone, etc.","PASSIVE",
U1050="AKTIVCO DEFAUT GE &amp; POWER Cabinet","PASSIVE",
U1050="AKTIVCO Coupure ENEO &amp; Baisse de tension","PASSIVE",
U1050="Coupure ENEO &amp; Baisse de tension","PASSIVE",
U1050="Defaut GE &amp; POWER Cabinet","PASSIVE",
U1050="Sharing","PASSIVE",
U1050="Sites strategiques &amp; DataCenter","PASSIVE",
U1050="Exclu","Exclu",
U1050="SAT","ACTIVE",
U1050="SPARE-ISSUE","SPARE-ISSUE",
U1050="Fiber CAmtel","ACTIVE",
U1050="Fiber AOF","ACTIVE",
U1050="Projet OCM (HUAWEI)","PLANNED WORKS",
U1050="Projet OCM (NOKIA)","PLANNED WORKS",
U1050="ACCESS-ISSUE","ACCESS-ISSUE",
U1050="Projet OCM (ZTE, NOKIA, autres projets)","PLANNED WORKS",
U1050="No root CAuse","No root cause",
U1050="ODU HS","ACTIVE",
U1050="IP &amp; VLAN","ACTIVE",
U1050="Warehouse HUAWEI","SPARE-ISSUE",
U1050="SPARE-HS","SPARE-ISSUE",
U1050="Power Telco","ACTIVE", U1050="no impacts","no impacts"
),"")</f>
        <v/>
      </c>
      <c r="W1050" s="113"/>
      <c r="X1050" s="113"/>
      <c r="Y1050" s="113"/>
      <c r="Z1050" s="113"/>
      <c r="AA1050" s="113"/>
      <c r="AB1050" s="17" t="s">
        <v>5465</v>
      </c>
      <c r="AC1050" s="17" t="str">
        <f>_xlfn.XLOOKUP(B1050,'INCIDENT-04-27-2026'!E:E,'INCIDENT-04-27-2026'!F:F,"")</f>
        <v/>
      </c>
      <c r="AD1050" s="9"/>
      <c r="AE1050" s="7" t="s">
        <v>5465</v>
      </c>
      <c r="AF1050" s="6" t="str">
        <f>_xlfn.XLOOKUP(B1050,'[13]Input_27-04'!$B:$B,'[13]Input_27-04'!$M:$M,"")</f>
        <v/>
      </c>
      <c r="AG1050" s="7"/>
      <c r="AH1050" s="3"/>
      <c r="AI1050" s="18" t="str">
        <f>_xlfn.XLOOKUP(B1050,'[3]Cells Huawei 27042026 10h'!$B:$B,'[3]Cells Huawei 27042026 10h'!$T:$T,"")</f>
        <v/>
      </c>
      <c r="AJ1050" s="18" t="str">
        <f>_xlfn.XLOOKUP(B1050,'[3]Cells Huawei 27042026 15h'!$B:$B,'[3]Cells Huawei 27042026 15h'!$T:$T,"")</f>
        <v/>
      </c>
      <c r="AK1050" s="18" t="str">
        <f>_xlfn.XLOOKUP(B1050,'[4]cells down 27042026 11h28'!$B:$B,'[4]cells down 27042026 11h28'!$R:$R,"")</f>
        <v/>
      </c>
      <c r="AL1050" s="18" t="str">
        <f>_xlfn.XLOOKUP(B1050,'[4]cells down 27042026 18h01'!$B:$B,'[4]cells down 27042026 18h01'!$R:$R,"")</f>
        <v/>
      </c>
      <c r="AM1050" s="18" t="str">
        <f>_xlfn.XLOOKUP(B1050,'[5]cell downs 27042026 11h'!$B:$B,'[5]cell downs 27042026 11h'!$R:$R,"")</f>
        <v/>
      </c>
      <c r="AN1050" s="18" t="str">
        <f>_xlfn.XLOOKUP(B1050,'[5]cell downs 27042026 17h40'!$B:$B,'[5]cell downs 27042026 17h40'!$R:$R,"")</f>
        <v/>
      </c>
      <c r="AO1050" s="18" t="str">
        <f>_xlfn.XLOOKUP(B1050,'[6]ALL SITES DOWN'!$D:$D,'[6]ALL SITES DOWN'!$J:$J,"")</f>
        <v/>
      </c>
      <c r="AP1050" s="18" t="str">
        <f>_xlfn.XLOOKUP(B1050,'[7]ALL SITES DOWN'!$D:$D,'[7]ALL SITES DOWN'!$J:$J,"")</f>
        <v/>
      </c>
      <c r="AQ1050" s="9" t="str">
        <f>_xlfn.XLOOKUP(B1050,[8]sheet1!$AC:$AC,[8]sheet1!$AF:$AF,"")</f>
        <v/>
      </c>
      <c r="AR1050" s="14"/>
      <c r="AS1050" s="14" t="s">
        <v>5465</v>
      </c>
      <c r="AT1050" s="14" t="str">
        <f>_xlfn.XLOOKUP(B1050,'[9]cell downs 18042026 17h'!$B:$B,'[9]cell downs 18042026 17h'!$B:$B,"")</f>
        <v/>
      </c>
      <c r="AU1050" s="14" t="str">
        <f>_xlfn.XLOOKUP(B1050,'[10]Cells Huawei 19042026 15h'!$B:$B,'[10]Cells Huawei 19042026 15h'!$B:$B,"")</f>
        <v/>
      </c>
      <c r="AV1050" s="9" t="str">
        <f>_xlfn.XLOOKUP(B1050,'[11]cells down 19042026 9H40'!$B:$B,'[11]cells down 19042026 9H40'!$B:$B,"")</f>
        <v/>
      </c>
    </row>
    <row r="1051" spans="1:48" hidden="1" x14ac:dyDescent="0.3">
      <c r="A1051" s="1" t="s">
        <v>3083</v>
      </c>
      <c r="B1051" s="8" t="s">
        <v>3084</v>
      </c>
      <c r="C1051" s="3" t="str">
        <f>_xlfn.XLOOKUP(B1051,'[1]daily break down'!$D:$D,'[1]daily break down'!$E:$E,"")</f>
        <v>EXTREME-NORD</v>
      </c>
      <c r="D1051" s="1" t="s">
        <v>21</v>
      </c>
      <c r="E1051" s="1" t="s">
        <v>710</v>
      </c>
      <c r="F1051" s="3" t="s">
        <v>55</v>
      </c>
      <c r="G1051" s="1" t="s">
        <v>185</v>
      </c>
      <c r="H1051" s="27" t="str">
        <f>_xlfn.XLOOKUP(B1051,[2]CALCULATION!$B:$B,[2]CALCULATION!$H:$H,"")</f>
        <v>Huawei</v>
      </c>
      <c r="I1051" s="26">
        <v>0</v>
      </c>
      <c r="J1051" s="26">
        <v>0</v>
      </c>
      <c r="K1051" s="26">
        <v>0</v>
      </c>
      <c r="L1051" s="26">
        <v>0</v>
      </c>
      <c r="M1051" s="26">
        <v>0</v>
      </c>
      <c r="N1051" s="26">
        <v>0</v>
      </c>
      <c r="O1051" s="26">
        <v>0</v>
      </c>
      <c r="P1051" s="114" t="s">
        <v>6364</v>
      </c>
      <c r="Q1051" s="42" t="s">
        <v>6353</v>
      </c>
      <c r="R1051" s="42"/>
      <c r="S1051" s="41" t="str" cm="1">
        <f t="array" ref="S1051">IFERROR(_xlfn.IFS(
U1051="MPR ISSUE","PDH",
U1051="BSS Hardware Issue","BSS",
U1051="Sites strategiques, MLL, Pylone, etc.","ENVTECH",
U1051="AKTIVCO DEFAUT GE &amp; POWER Cabinet","AKTIVCO",
U1051="AKTIVCO Coupure ENEO &amp; Baisse de tension","AKTIVCO GRID ONLY",
U1051="Coupure ENEO &amp; Baisse de tension","IHS GRID ONLY",
U1051="Defaut GE &amp; POWER Cabinet","IHS",
U1051="Sharing","Partners",
U1051="Sites strategiques &amp; DataCenter","SST &amp; DC",
U1051="Exclu","Exclu",
U1051="SAT","SAT",
U1051="SPARE-ISSUE","SPARE-ISSUE",
U1051="Fiber CAmtel","TRANS_FO_CAMTEL",
U1051="Fiber AOF","Fiber AOF",
U1051="Projet OCM (HUAWEI)","TRAVAUX-HUAWEI",
U1051="Projet OCM (NOKIA)","TRAVAUX-NOKIA",
U1051="ACCESS-ISSUE","ACCESS-ISSUE",
U1051="Projet OCM (ZTE, NOKIA, autres projets)","TRAVAUX OCM",
U1051="No root CAuse","No root cause",
U1051="ODU HS","PDH",
U1051="IP &amp; VLAN","PDH",
U1051="Warehouse HUAWEI","SPARE-ISSUE",
U1051="SPARE-HS","SPARE-ISSUE",
U1051="Power Telco","BSS",U1051="no impacts","no impacts"
),"")</f>
        <v>No root cause</v>
      </c>
      <c r="T1051" s="41" t="str" cm="1">
        <f t="array" ref="T1051">IFERROR(_xlfn.IFS(
U1051="MPR ISSUE","TX ISSUE",
U1051="BSS Hardware Issue","RAN ISSUE",
U1051="Sites strategiques, MLL, Pylone, etc.","ENVTECH",
U1051="AKTIVCO DEFAUT GE &amp; POWER Cabinet","POWER ISSUE",
U1051="AKTIVCO Coupure ENEO &amp; Baisse de tension","POWER ISSUE",
U1051="Coupure ENEO &amp; Baisse de tension","POWER ISSUE",
U1051="Defaut GE &amp; POWER Cabinet","POWER ISSUE",
U1051="Sharing","POWER ISSUE",
U1051="Sites strategiques &amp; DataCenter","POWER ISSUE",
U1051="Exclu","Exclu",
U1051="SAT","TX ISSUE",
U1051="SPARE-ISSUE","SPARE-ISSUE",
U1051="Fiber CAmtel","TX ISSUE",
U1051="Fiber AOF","TX ISSUE",
U1051="Projet OCM (HUAWEI)","TRAVAUX-HUAWEI",
U1051="Projet OCM (NOKIA)","TRAVAUX -NOKIA",
U1051="ACCESS-ISSUE","ACCESS-ISSUE",
U1051="Projet OCM (ZTE, NOKIA, autres projets)","TRAVAUX OCM",
U1051="No root CAuse","No root cause",
U1051="ODU HS","TX ISSUE",
U1051="IP &amp; VLAN","TX ISSUE",
U1051="Warehouse HUAWEI","SPARE-ISSUE",
U1051="SPARE-HS","SPARE-ISSUE",
U1051="Power Telco","RAN ISSUE",U1051="no impacts","no impacts"
),"")</f>
        <v>No root cause</v>
      </c>
      <c r="U1051" s="68" t="s">
        <v>5691</v>
      </c>
      <c r="V1051" s="41" t="str" cm="1">
        <f t="array" ref="V1051">IFERROR(_xlfn.IFS(
U1051="MPR ISSUE","ACTIVE",
U1051="BSS Hardware Issue","ACTIVE",
U1051="Sites strategiques, MLL, Pylone, etc.","PASSIVE",
U1051="AKTIVCO DEFAUT GE &amp; POWER Cabinet","PASSIVE",
U1051="AKTIVCO Coupure ENEO &amp; Baisse de tension","PASSIVE",
U1051="Coupure ENEO &amp; Baisse de tension","PASSIVE",
U1051="Defaut GE &amp; POWER Cabinet","PASSIVE",
U1051="Sharing","PASSIVE",
U1051="Sites strategiques &amp; DataCenter","PASSIVE",
U1051="Exclu","Exclu",
U1051="SAT","ACTIVE",
U1051="SPARE-ISSUE","SPARE-ISSUE",
U1051="Fiber CAmtel","ACTIVE",
U1051="Fiber AOF","ACTIVE",
U1051="Projet OCM (HUAWEI)","PLANNED WORKS",
U1051="Projet OCM (NOKIA)","PLANNED WORKS",
U1051="ACCESS-ISSUE","ACCESS-ISSUE",
U1051="Projet OCM (ZTE, NOKIA, autres projets)","PLANNED WORKS",
U1051="No root CAuse","No root cause",
U1051="ODU HS","ACTIVE",
U1051="IP &amp; VLAN","ACTIVE",
U1051="Warehouse HUAWEI","SPARE-ISSUE",
U1051="SPARE-HS","SPARE-ISSUE",
U1051="Power Telco","ACTIVE", U1051="no impacts","no impacts"
),"")</f>
        <v>No root cause</v>
      </c>
      <c r="W1051" s="113"/>
      <c r="X1051" s="113"/>
      <c r="Y1051" s="113"/>
      <c r="Z1051" s="113"/>
      <c r="AA1051" s="113"/>
      <c r="AB1051" s="17" t="s">
        <v>5972</v>
      </c>
      <c r="AC1051" s="17" t="str">
        <f>_xlfn.XLOOKUP(B1051,'INCIDENT-04-27-2026'!E:E,'INCIDENT-04-27-2026'!F:F,"")</f>
        <v/>
      </c>
      <c r="AD1051" s="9"/>
      <c r="AE1051" s="7" t="s">
        <v>5465</v>
      </c>
      <c r="AF1051" s="6" t="str">
        <f>_xlfn.XLOOKUP(B1051,'[13]Input_27-04'!$B:$B,'[13]Input_27-04'!$M:$M,"")</f>
        <v/>
      </c>
      <c r="AG1051" s="7"/>
      <c r="AH1051" s="3"/>
      <c r="AI1051" s="18" t="str">
        <f>_xlfn.XLOOKUP(B1051,'[3]Cells Huawei 27042026 10h'!$B:$B,'[3]Cells Huawei 27042026 10h'!$T:$T,"")</f>
        <v/>
      </c>
      <c r="AJ1051" s="18" t="str">
        <f>_xlfn.XLOOKUP(B1051,'[3]Cells Huawei 27042026 15h'!$B:$B,'[3]Cells Huawei 27042026 15h'!$T:$T,"")</f>
        <v/>
      </c>
      <c r="AK1051" s="18" t="str">
        <f>_xlfn.XLOOKUP(B1051,'[4]cells down 27042026 11h28'!$B:$B,'[4]cells down 27042026 11h28'!$R:$R,"")</f>
        <v/>
      </c>
      <c r="AL1051" s="18" t="str">
        <f>_xlfn.XLOOKUP(B1051,'[4]cells down 27042026 18h01'!$B:$B,'[4]cells down 27042026 18h01'!$R:$R,"")</f>
        <v/>
      </c>
      <c r="AM1051" s="18" t="str">
        <f>_xlfn.XLOOKUP(B1051,'[5]cell downs 27042026 11h'!$B:$B,'[5]cell downs 27042026 11h'!$R:$R,"")</f>
        <v/>
      </c>
      <c r="AN1051" s="18" t="str">
        <f>_xlfn.XLOOKUP(B1051,'[5]cell downs 27042026 17h40'!$B:$B,'[5]cell downs 27042026 17h40'!$R:$R,"")</f>
        <v/>
      </c>
      <c r="AO1051" s="18" t="str">
        <f>_xlfn.XLOOKUP(B1051,'[6]ALL SITES DOWN'!$D:$D,'[6]ALL SITES DOWN'!$J:$J,"")</f>
        <v/>
      </c>
      <c r="AP1051" s="18" t="str">
        <f>_xlfn.XLOOKUP(B1051,'[7]ALL SITES DOWN'!$D:$D,'[7]ALL SITES DOWN'!$J:$J,"")</f>
        <v/>
      </c>
      <c r="AQ1051" s="9" t="str">
        <f>_xlfn.XLOOKUP(B1051,[8]sheet1!$AC:$AC,[8]sheet1!$AF:$AF,"")</f>
        <v>(04/27/2026 ticket):-INC-20260427-00009005…Others Transmission equipement fault</v>
      </c>
      <c r="AR1051" s="14"/>
      <c r="AS1051" s="14" t="s">
        <v>5465</v>
      </c>
      <c r="AT1051" s="14" t="str">
        <f>_xlfn.XLOOKUP(B1051,'[9]cell downs 18042026 17h'!$B:$B,'[9]cell downs 18042026 17h'!$B:$B,"")</f>
        <v/>
      </c>
      <c r="AU1051" s="14" t="str">
        <f>_xlfn.XLOOKUP(B1051,'[10]Cells Huawei 19042026 15h'!$B:$B,'[10]Cells Huawei 19042026 15h'!$B:$B,"")</f>
        <v/>
      </c>
      <c r="AV1051" s="9" t="str">
        <f>_xlfn.XLOOKUP(B1051,'[11]cells down 19042026 9H40'!$B:$B,'[11]cells down 19042026 9H40'!$B:$B,"")</f>
        <v/>
      </c>
    </row>
    <row r="1052" spans="1:48" hidden="1" x14ac:dyDescent="0.3">
      <c r="A1052" s="1" t="s">
        <v>3256</v>
      </c>
      <c r="B1052" s="8" t="s">
        <v>3257</v>
      </c>
      <c r="C1052" s="3" t="str">
        <f>_xlfn.XLOOKUP(B1052,'[1]daily break down'!$D:$D,'[1]daily break down'!$E:$E,"")</f>
        <v>Yaounde</v>
      </c>
      <c r="D1052" s="1"/>
      <c r="E1052" s="1"/>
      <c r="F1052" s="3" t="s">
        <v>37</v>
      </c>
      <c r="G1052" s="1" t="s">
        <v>38</v>
      </c>
      <c r="H1052" s="29" t="str">
        <f>_xlfn.XLOOKUP(B1052,[2]CALCULATION!$B:$B,[2]CALCULATION!$H:$H,"")</f>
        <v>ZTE</v>
      </c>
      <c r="I1052" s="26">
        <v>0</v>
      </c>
      <c r="J1052" s="26">
        <v>0</v>
      </c>
      <c r="K1052" s="26">
        <v>8.3432496368778045E-2</v>
      </c>
      <c r="L1052" s="26">
        <v>0</v>
      </c>
      <c r="M1052" s="26">
        <v>0</v>
      </c>
      <c r="N1052" s="26">
        <v>0</v>
      </c>
      <c r="O1052" s="26">
        <v>0</v>
      </c>
      <c r="P1052" s="114" t="s">
        <v>6364</v>
      </c>
      <c r="Q1052" s="42" t="s">
        <v>5538</v>
      </c>
      <c r="R1052" s="42"/>
      <c r="S1052" s="41" t="str" cm="1">
        <f t="array" ref="S1052">IFERROR(_xlfn.IFS(
U1052="MPR ISSUE","PDH",
U1052="BSS Hardware Issue","BSS",
U1052="Sites strategiques, MLL, Pylone, etc.","ENVTECH",
U1052="AKTIVCO DEFAUT GE &amp; POWER Cabinet","AKTIVCO",
U1052="AKTIVCO Coupure ENEO &amp; Baisse de tension","AKTIVCO GRID ONLY",
U1052="Coupure ENEO &amp; Baisse de tension","IHS GRID ONLY",
U1052="Defaut GE &amp; POWER Cabinet","IHS",
U1052="Sharing","Partners",
U1052="Sites strategiques &amp; DataCenter","SST &amp; DC",
U1052="Exclu","Exclu",
U1052="SAT","SAT",
U1052="SPARE-ISSUE","SPARE-ISSUE",
U1052="Fiber CAmtel","TRANS_FO_CAMTEL",
U1052="Fiber AOF","Fiber AOF",
U1052="Projet OCM (HUAWEI)","TRAVAUX-HUAWEI",
U1052="Projet OCM (NOKIA)","TRAVAUX-NOKIA",
U1052="ACCESS-ISSUE","ACCESS-ISSUE",
U1052="Projet OCM (ZTE, NOKIA, autres projets)","TRAVAUX OCM",
U1052="No root CAuse","No root cause",
U1052="ODU HS","PDH",
U1052="IP &amp; VLAN","PDH",
U1052="Warehouse HUAWEI","SPARE-ISSUE",
U1052="SPARE-HS","SPARE-ISSUE",
U1052="Power Telco","BSS",U1052="no impacts","no impacts"
),"")</f>
        <v>No root cause</v>
      </c>
      <c r="T1052" s="41" t="str" cm="1">
        <f t="array" ref="T1052">IFERROR(_xlfn.IFS(
U1052="MPR ISSUE","TX ISSUE",
U1052="BSS Hardware Issue","RAN ISSUE",
U1052="Sites strategiques, MLL, Pylone, etc.","ENVTECH",
U1052="AKTIVCO DEFAUT GE &amp; POWER Cabinet","POWER ISSUE",
U1052="AKTIVCO Coupure ENEO &amp; Baisse de tension","POWER ISSUE",
U1052="Coupure ENEO &amp; Baisse de tension","POWER ISSUE",
U1052="Defaut GE &amp; POWER Cabinet","POWER ISSUE",
U1052="Sharing","POWER ISSUE",
U1052="Sites strategiques &amp; DataCenter","POWER ISSUE",
U1052="Exclu","Exclu",
U1052="SAT","TX ISSUE",
U1052="SPARE-ISSUE","SPARE-ISSUE",
U1052="Fiber CAmtel","TX ISSUE",
U1052="Fiber AOF","TX ISSUE",
U1052="Projet OCM (HUAWEI)","TRAVAUX-HUAWEI",
U1052="Projet OCM (NOKIA)","TRAVAUX -NOKIA",
U1052="ACCESS-ISSUE","ACCESS-ISSUE",
U1052="Projet OCM (ZTE, NOKIA, autres projets)","TRAVAUX OCM",
U1052="No root CAuse","No root cause",
U1052="ODU HS","TX ISSUE",
U1052="IP &amp; VLAN","TX ISSUE",
U1052="Warehouse HUAWEI","SPARE-ISSUE",
U1052="SPARE-HS","SPARE-ISSUE",
U1052="Power Telco","RAN ISSUE",U1052="no impacts","no impacts"
),"")</f>
        <v>No root cause</v>
      </c>
      <c r="U1052" s="68" t="s">
        <v>5691</v>
      </c>
      <c r="V1052" s="41" t="str" cm="1">
        <f t="array" ref="V1052">IFERROR(_xlfn.IFS(
U1052="MPR ISSUE","ACTIVE",
U1052="BSS Hardware Issue","ACTIVE",
U1052="Sites strategiques, MLL, Pylone, etc.","PASSIVE",
U1052="AKTIVCO DEFAUT GE &amp; POWER Cabinet","PASSIVE",
U1052="AKTIVCO Coupure ENEO &amp; Baisse de tension","PASSIVE",
U1052="Coupure ENEO &amp; Baisse de tension","PASSIVE",
U1052="Defaut GE &amp; POWER Cabinet","PASSIVE",
U1052="Sharing","PASSIVE",
U1052="Sites strategiques &amp; DataCenter","PASSIVE",
U1052="Exclu","Exclu",
U1052="SAT","ACTIVE",
U1052="SPARE-ISSUE","SPARE-ISSUE",
U1052="Fiber CAmtel","ACTIVE",
U1052="Fiber AOF","ACTIVE",
U1052="Projet OCM (HUAWEI)","PLANNED WORKS",
U1052="Projet OCM (NOKIA)","PLANNED WORKS",
U1052="ACCESS-ISSUE","ACCESS-ISSUE",
U1052="Projet OCM (ZTE, NOKIA, autres projets)","PLANNED WORKS",
U1052="No root CAuse","No root cause",
U1052="ODU HS","ACTIVE",
U1052="IP &amp; VLAN","ACTIVE",
U1052="Warehouse HUAWEI","SPARE-ISSUE",
U1052="SPARE-HS","SPARE-ISSUE",
U1052="Power Telco","ACTIVE", U1052="no impacts","no impacts"
),"")</f>
        <v>No root cause</v>
      </c>
      <c r="W1052" s="113"/>
      <c r="X1052" s="113"/>
      <c r="Y1052" s="113"/>
      <c r="Z1052" s="113"/>
      <c r="AA1052" s="113"/>
      <c r="AB1052" s="17" t="s">
        <v>5465</v>
      </c>
      <c r="AC1052" s="17" t="str">
        <f>_xlfn.XLOOKUP(B1052,'INCIDENT-04-27-2026'!E:E,'INCIDENT-04-27-2026'!F:F,"")</f>
        <v/>
      </c>
      <c r="AD1052" s="9"/>
      <c r="AE1052" s="7" t="s">
        <v>5465</v>
      </c>
      <c r="AF1052" s="6" t="str">
        <f>_xlfn.XLOOKUP(B1052,'[13]Input_27-04'!$B:$B,'[13]Input_27-04'!$M:$M,"")</f>
        <v/>
      </c>
      <c r="AG1052" s="7"/>
      <c r="AH1052" s="3"/>
      <c r="AI1052" s="18" t="str">
        <f>_xlfn.XLOOKUP(B1052,'[3]Cells Huawei 27042026 10h'!$B:$B,'[3]Cells Huawei 27042026 10h'!$T:$T,"")</f>
        <v/>
      </c>
      <c r="AJ1052" s="18" t="str">
        <f>_xlfn.XLOOKUP(B1052,'[3]Cells Huawei 27042026 15h'!$B:$B,'[3]Cells Huawei 27042026 15h'!$T:$T,"")</f>
        <v/>
      </c>
      <c r="AK1052" s="18" t="str">
        <f>_xlfn.XLOOKUP(B1052,'[4]cells down 27042026 11h28'!$B:$B,'[4]cells down 27042026 11h28'!$R:$R,"")</f>
        <v/>
      </c>
      <c r="AL1052" s="18" t="str">
        <f>_xlfn.XLOOKUP(B1052,'[4]cells down 27042026 18h01'!$B:$B,'[4]cells down 27042026 18h01'!$R:$R,"")</f>
        <v/>
      </c>
      <c r="AM1052" s="18" t="str">
        <f>_xlfn.XLOOKUP(B1052,'[5]cell downs 27042026 11h'!$B:$B,'[5]cell downs 27042026 11h'!$R:$R,"")</f>
        <v/>
      </c>
      <c r="AN1052" s="18" t="str">
        <f>_xlfn.XLOOKUP(B1052,'[5]cell downs 27042026 17h40'!$B:$B,'[5]cell downs 27042026 17h40'!$R:$R,"")</f>
        <v/>
      </c>
      <c r="AO1052" s="18" t="str">
        <f>_xlfn.XLOOKUP(B1052,'[6]ALL SITES DOWN'!$D:$D,'[6]ALL SITES DOWN'!$J:$J,"")</f>
        <v/>
      </c>
      <c r="AP1052" s="18" t="str">
        <f>_xlfn.XLOOKUP(B1052,'[7]ALL SITES DOWN'!$D:$D,'[7]ALL SITES DOWN'!$J:$J,"")</f>
        <v/>
      </c>
      <c r="AQ1052" s="9" t="str">
        <f>_xlfn.XLOOKUP(B1052,[8]sheet1!$AC:$AC,[8]sheet1!$AF:$AF,"")</f>
        <v/>
      </c>
      <c r="AR1052" s="14"/>
      <c r="AS1052" s="14" t="s">
        <v>5465</v>
      </c>
      <c r="AT1052" s="14" t="str">
        <f>_xlfn.XLOOKUP(B1052,'[9]cell downs 18042026 17h'!$B:$B,'[9]cell downs 18042026 17h'!$B:$B,"")</f>
        <v/>
      </c>
      <c r="AU1052" s="14" t="str">
        <f>_xlfn.XLOOKUP(B1052,'[10]Cells Huawei 19042026 15h'!$B:$B,'[10]Cells Huawei 19042026 15h'!$B:$B,"")</f>
        <v/>
      </c>
      <c r="AV1052" s="9" t="str">
        <f>_xlfn.XLOOKUP(B1052,'[11]cells down 19042026 9H40'!$B:$B,'[11]cells down 19042026 9H40'!$B:$B,"")</f>
        <v/>
      </c>
    </row>
    <row r="1053" spans="1:48" hidden="1" x14ac:dyDescent="0.3">
      <c r="A1053" s="1" t="s">
        <v>2443</v>
      </c>
      <c r="B1053" s="8" t="s">
        <v>2444</v>
      </c>
      <c r="C1053" s="3" t="str">
        <f>_xlfn.XLOOKUP(B1053,'[1]daily break down'!$D:$D,'[1]daily break down'!$E:$E,"")</f>
        <v>Yaounde</v>
      </c>
      <c r="D1053" s="1" t="s">
        <v>11</v>
      </c>
      <c r="E1053" s="1" t="s">
        <v>12</v>
      </c>
      <c r="F1053" s="3" t="s">
        <v>37</v>
      </c>
      <c r="G1053" s="1" t="s">
        <v>38</v>
      </c>
      <c r="H1053" s="29" t="str">
        <f>_xlfn.XLOOKUP(B1053,[2]CALCULATION!$B:$B,[2]CALCULATION!$H:$H,"")</f>
        <v>ZTE</v>
      </c>
      <c r="I1053" s="26">
        <v>0.50387663262306925</v>
      </c>
      <c r="J1053" s="26">
        <v>0</v>
      </c>
      <c r="K1053" s="26">
        <v>7.9883315783616279E-2</v>
      </c>
      <c r="L1053" s="26">
        <v>0</v>
      </c>
      <c r="M1053" s="26">
        <v>0</v>
      </c>
      <c r="N1053" s="26">
        <v>0</v>
      </c>
      <c r="O1053" s="26">
        <v>0</v>
      </c>
      <c r="P1053" s="114" t="s">
        <v>6364</v>
      </c>
      <c r="Q1053" s="42" t="s">
        <v>5538</v>
      </c>
      <c r="R1053" s="42"/>
      <c r="S1053" s="41" t="str" cm="1">
        <f t="array" ref="S1053">IFERROR(_xlfn.IFS(
U1053="MPR ISSUE","PDH",
U1053="BSS Hardware Issue","BSS",
U1053="Sites strategiques, MLL, Pylone, etc.","ENVTECH",
U1053="AKTIVCO DEFAUT GE &amp; POWER Cabinet","AKTIVCO",
U1053="AKTIVCO Coupure ENEO &amp; Baisse de tension","AKTIVCO GRID ONLY",
U1053="Coupure ENEO &amp; Baisse de tension","IHS GRID ONLY",
U1053="Defaut GE &amp; POWER Cabinet","IHS",
U1053="Sharing","Partners",
U1053="Sites strategiques &amp; DataCenter","SST &amp; DC",
U1053="Exclu","Exclu",
U1053="SAT","SAT",
U1053="SPARE-ISSUE","SPARE-ISSUE",
U1053="Fiber CAmtel","TRANS_FO_CAMTEL",
U1053="Fiber AOF","Fiber AOF",
U1053="Projet OCM (HUAWEI)","TRAVAUX-HUAWEI",
U1053="Projet OCM (NOKIA)","TRAVAUX-NOKIA",
U1053="ACCESS-ISSUE","ACCESS-ISSUE",
U1053="Projet OCM (ZTE, NOKIA, autres projets)","TRAVAUX OCM",
U1053="No root CAuse","No root cause",
U1053="ODU HS","PDH",
U1053="IP &amp; VLAN","PDH",
U1053="Warehouse HUAWEI","SPARE-ISSUE",
U1053="SPARE-HS","SPARE-ISSUE",
U1053="Power Telco","BSS",U1053="no impacts","no impacts"
),"")</f>
        <v>No root cause</v>
      </c>
      <c r="T1053" s="41" t="str" cm="1">
        <f t="array" ref="T1053">IFERROR(_xlfn.IFS(
U1053="MPR ISSUE","TX ISSUE",
U1053="BSS Hardware Issue","RAN ISSUE",
U1053="Sites strategiques, MLL, Pylone, etc.","ENVTECH",
U1053="AKTIVCO DEFAUT GE &amp; POWER Cabinet","POWER ISSUE",
U1053="AKTIVCO Coupure ENEO &amp; Baisse de tension","POWER ISSUE",
U1053="Coupure ENEO &amp; Baisse de tension","POWER ISSUE",
U1053="Defaut GE &amp; POWER Cabinet","POWER ISSUE",
U1053="Sharing","POWER ISSUE",
U1053="Sites strategiques &amp; DataCenter","POWER ISSUE",
U1053="Exclu","Exclu",
U1053="SAT","TX ISSUE",
U1053="SPARE-ISSUE","SPARE-ISSUE",
U1053="Fiber CAmtel","TX ISSUE",
U1053="Fiber AOF","TX ISSUE",
U1053="Projet OCM (HUAWEI)","TRAVAUX-HUAWEI",
U1053="Projet OCM (NOKIA)","TRAVAUX -NOKIA",
U1053="ACCESS-ISSUE","ACCESS-ISSUE",
U1053="Projet OCM (ZTE, NOKIA, autres projets)","TRAVAUX OCM",
U1053="No root CAuse","No root cause",
U1053="ODU HS","TX ISSUE",
U1053="IP &amp; VLAN","TX ISSUE",
U1053="Warehouse HUAWEI","SPARE-ISSUE",
U1053="SPARE-HS","SPARE-ISSUE",
U1053="Power Telco","RAN ISSUE",U1053="no impacts","no impacts"
),"")</f>
        <v>No root cause</v>
      </c>
      <c r="U1053" s="68" t="s">
        <v>5691</v>
      </c>
      <c r="V1053" s="41" t="str" cm="1">
        <f t="array" ref="V1053">IFERROR(_xlfn.IFS(
U1053="MPR ISSUE","ACTIVE",
U1053="BSS Hardware Issue","ACTIVE",
U1053="Sites strategiques, MLL, Pylone, etc.","PASSIVE",
U1053="AKTIVCO DEFAUT GE &amp; POWER Cabinet","PASSIVE",
U1053="AKTIVCO Coupure ENEO &amp; Baisse de tension","PASSIVE",
U1053="Coupure ENEO &amp; Baisse de tension","PASSIVE",
U1053="Defaut GE &amp; POWER Cabinet","PASSIVE",
U1053="Sharing","PASSIVE",
U1053="Sites strategiques &amp; DataCenter","PASSIVE",
U1053="Exclu","Exclu",
U1053="SAT","ACTIVE",
U1053="SPARE-ISSUE","SPARE-ISSUE",
U1053="Fiber CAmtel","ACTIVE",
U1053="Fiber AOF","ACTIVE",
U1053="Projet OCM (HUAWEI)","PLANNED WORKS",
U1053="Projet OCM (NOKIA)","PLANNED WORKS",
U1053="ACCESS-ISSUE","ACCESS-ISSUE",
U1053="Projet OCM (ZTE, NOKIA, autres projets)","PLANNED WORKS",
U1053="No root CAuse","No root cause",
U1053="ODU HS","ACTIVE",
U1053="IP &amp; VLAN","ACTIVE",
U1053="Warehouse HUAWEI","SPARE-ISSUE",
U1053="SPARE-HS","SPARE-ISSUE",
U1053="Power Telco","ACTIVE", U1053="no impacts","no impacts"
),"")</f>
        <v>No root cause</v>
      </c>
      <c r="W1053" s="113"/>
      <c r="X1053" s="113"/>
      <c r="Y1053" s="113"/>
      <c r="Z1053" s="113"/>
      <c r="AA1053" s="113"/>
      <c r="AB1053" s="17" t="s">
        <v>5465</v>
      </c>
      <c r="AC1053" s="17" t="str">
        <f>_xlfn.XLOOKUP(B1053,'INCIDENT-04-27-2026'!E:E,'INCIDENT-04-27-2026'!F:F,"")</f>
        <v/>
      </c>
      <c r="AD1053" s="9"/>
      <c r="AE1053" s="7" t="s">
        <v>5465</v>
      </c>
      <c r="AF1053" s="6" t="str">
        <f>_xlfn.XLOOKUP(B1053,'[13]Input_27-04'!$B:$B,'[13]Input_27-04'!$M:$M,"")</f>
        <v/>
      </c>
      <c r="AG1053" s="7"/>
      <c r="AH1053" s="3"/>
      <c r="AI1053" s="18" t="str">
        <f>_xlfn.XLOOKUP(B1053,'[3]Cells Huawei 27042026 10h'!$B:$B,'[3]Cells Huawei 27042026 10h'!$T:$T,"")</f>
        <v/>
      </c>
      <c r="AJ1053" s="18" t="str">
        <f>_xlfn.XLOOKUP(B1053,'[3]Cells Huawei 27042026 15h'!$B:$B,'[3]Cells Huawei 27042026 15h'!$T:$T,"")</f>
        <v/>
      </c>
      <c r="AK1053" s="18" t="str">
        <f>_xlfn.XLOOKUP(B1053,'[4]cells down 27042026 11h28'!$B:$B,'[4]cells down 27042026 11h28'!$R:$R,"")</f>
        <v/>
      </c>
      <c r="AL1053" s="18" t="str">
        <f>_xlfn.XLOOKUP(B1053,'[4]cells down 27042026 18h01'!$B:$B,'[4]cells down 27042026 18h01'!$R:$R,"")</f>
        <v/>
      </c>
      <c r="AM1053" s="18" t="str">
        <f>_xlfn.XLOOKUP(B1053,'[5]cell downs 27042026 11h'!$B:$B,'[5]cell downs 27042026 11h'!$R:$R,"")</f>
        <v/>
      </c>
      <c r="AN1053" s="18" t="str">
        <f>_xlfn.XLOOKUP(B1053,'[5]cell downs 27042026 17h40'!$B:$B,'[5]cell downs 27042026 17h40'!$R:$R,"")</f>
        <v/>
      </c>
      <c r="AO1053" s="18" t="str">
        <f>_xlfn.XLOOKUP(B1053,'[6]ALL SITES DOWN'!$D:$D,'[6]ALL SITES DOWN'!$J:$J,"")</f>
        <v/>
      </c>
      <c r="AP1053" s="18" t="str">
        <f>_xlfn.XLOOKUP(B1053,'[7]ALL SITES DOWN'!$D:$D,'[7]ALL SITES DOWN'!$J:$J,"")</f>
        <v/>
      </c>
      <c r="AQ1053" s="9" t="str">
        <f>_xlfn.XLOOKUP(B1053,[8]sheet1!$AC:$AC,[8]sheet1!$AF:$AF,"")</f>
        <v/>
      </c>
      <c r="AR1053" s="14"/>
      <c r="AS1053" s="14" t="s">
        <v>5465</v>
      </c>
      <c r="AT1053" s="14" t="str">
        <f>_xlfn.XLOOKUP(B1053,'[9]cell downs 18042026 17h'!$B:$B,'[9]cell downs 18042026 17h'!$B:$B,"")</f>
        <v/>
      </c>
      <c r="AU1053" s="14" t="str">
        <f>_xlfn.XLOOKUP(B1053,'[10]Cells Huawei 19042026 15h'!$B:$B,'[10]Cells Huawei 19042026 15h'!$B:$B,"")</f>
        <v/>
      </c>
      <c r="AV1053" s="9" t="str">
        <f>_xlfn.XLOOKUP(B1053,'[11]cells down 19042026 9H40'!$B:$B,'[11]cells down 19042026 9H40'!$B:$B,"")</f>
        <v/>
      </c>
    </row>
    <row r="1054" spans="1:48" hidden="1" x14ac:dyDescent="0.3">
      <c r="A1054" s="1" t="s">
        <v>470</v>
      </c>
      <c r="B1054" s="8" t="s">
        <v>471</v>
      </c>
      <c r="C1054" s="3" t="str">
        <f>_xlfn.XLOOKUP(B1054,'[1]daily break down'!$D:$D,'[1]daily break down'!$E:$E,"")</f>
        <v>Yaounde</v>
      </c>
      <c r="D1054" s="1" t="s">
        <v>11</v>
      </c>
      <c r="E1054" s="1" t="s">
        <v>12</v>
      </c>
      <c r="F1054" s="3" t="s">
        <v>37</v>
      </c>
      <c r="G1054" s="1" t="s">
        <v>38</v>
      </c>
      <c r="H1054" s="29" t="str">
        <f>_xlfn.XLOOKUP(B1054,[2]CALCULATION!$B:$B,[2]CALCULATION!$H:$H,"")</f>
        <v>ZTE</v>
      </c>
      <c r="I1054" s="26">
        <v>0</v>
      </c>
      <c r="J1054" s="26">
        <v>0</v>
      </c>
      <c r="K1054" s="26">
        <v>7.9080737259333816E-2</v>
      </c>
      <c r="L1054" s="26">
        <v>0</v>
      </c>
      <c r="M1054" s="26">
        <v>0</v>
      </c>
      <c r="N1054" s="26">
        <v>0</v>
      </c>
      <c r="O1054" s="26">
        <v>0</v>
      </c>
      <c r="P1054" s="114" t="s">
        <v>6364</v>
      </c>
      <c r="Q1054" s="42" t="s">
        <v>5538</v>
      </c>
      <c r="R1054" s="42"/>
      <c r="S1054" s="41" t="str" cm="1">
        <f t="array" ref="S1054">IFERROR(_xlfn.IFS(
U1054="MPR ISSUE","PDH",
U1054="BSS Hardware Issue","BSS",
U1054="Sites strategiques, MLL, Pylone, etc.","ENVTECH",
U1054="AKTIVCO DEFAUT GE &amp; POWER Cabinet","AKTIVCO",
U1054="AKTIVCO Coupure ENEO &amp; Baisse de tension","AKTIVCO GRID ONLY",
U1054="Coupure ENEO &amp; Baisse de tension","IHS GRID ONLY",
U1054="Defaut GE &amp; POWER Cabinet","IHS",
U1054="Sharing","Partners",
U1054="Sites strategiques &amp; DataCenter","SST &amp; DC",
U1054="Exclu","Exclu",
U1054="SAT","SAT",
U1054="SPARE-ISSUE","SPARE-ISSUE",
U1054="Fiber CAmtel","TRANS_FO_CAMTEL",
U1054="Fiber AOF","Fiber AOF",
U1054="Projet OCM (HUAWEI)","TRAVAUX-HUAWEI",
U1054="Projet OCM (NOKIA)","TRAVAUX-NOKIA",
U1054="ACCESS-ISSUE","ACCESS-ISSUE",
U1054="Projet OCM (ZTE, NOKIA, autres projets)","TRAVAUX OCM",
U1054="No root CAuse","No root cause",
U1054="ODU HS","PDH",
U1054="IP &amp; VLAN","PDH",
U1054="Warehouse HUAWEI","SPARE-ISSUE",
U1054="SPARE-HS","SPARE-ISSUE",
U1054="Power Telco","BSS",U1054="no impacts","no impacts"
),"")</f>
        <v>No root cause</v>
      </c>
      <c r="T1054" s="41" t="str" cm="1">
        <f t="array" ref="T1054">IFERROR(_xlfn.IFS(
U1054="MPR ISSUE","TX ISSUE",
U1054="BSS Hardware Issue","RAN ISSUE",
U1054="Sites strategiques, MLL, Pylone, etc.","ENVTECH",
U1054="AKTIVCO DEFAUT GE &amp; POWER Cabinet","POWER ISSUE",
U1054="AKTIVCO Coupure ENEO &amp; Baisse de tension","POWER ISSUE",
U1054="Coupure ENEO &amp; Baisse de tension","POWER ISSUE",
U1054="Defaut GE &amp; POWER Cabinet","POWER ISSUE",
U1054="Sharing","POWER ISSUE",
U1054="Sites strategiques &amp; DataCenter","POWER ISSUE",
U1054="Exclu","Exclu",
U1054="SAT","TX ISSUE",
U1054="SPARE-ISSUE","SPARE-ISSUE",
U1054="Fiber CAmtel","TX ISSUE",
U1054="Fiber AOF","TX ISSUE",
U1054="Projet OCM (HUAWEI)","TRAVAUX-HUAWEI",
U1054="Projet OCM (NOKIA)","TRAVAUX -NOKIA",
U1054="ACCESS-ISSUE","ACCESS-ISSUE",
U1054="Projet OCM (ZTE, NOKIA, autres projets)","TRAVAUX OCM",
U1054="No root CAuse","No root cause",
U1054="ODU HS","TX ISSUE",
U1054="IP &amp; VLAN","TX ISSUE",
U1054="Warehouse HUAWEI","SPARE-ISSUE",
U1054="SPARE-HS","SPARE-ISSUE",
U1054="Power Telco","RAN ISSUE",U1054="no impacts","no impacts"
),"")</f>
        <v>No root cause</v>
      </c>
      <c r="U1054" s="68" t="s">
        <v>5691</v>
      </c>
      <c r="V1054" s="41" t="str" cm="1">
        <f t="array" ref="V1054">IFERROR(_xlfn.IFS(
U1054="MPR ISSUE","ACTIVE",
U1054="BSS Hardware Issue","ACTIVE",
U1054="Sites strategiques, MLL, Pylone, etc.","PASSIVE",
U1054="AKTIVCO DEFAUT GE &amp; POWER Cabinet","PASSIVE",
U1054="AKTIVCO Coupure ENEO &amp; Baisse de tension","PASSIVE",
U1054="Coupure ENEO &amp; Baisse de tension","PASSIVE",
U1054="Defaut GE &amp; POWER Cabinet","PASSIVE",
U1054="Sharing","PASSIVE",
U1054="Sites strategiques &amp; DataCenter","PASSIVE",
U1054="Exclu","Exclu",
U1054="SAT","ACTIVE",
U1054="SPARE-ISSUE","SPARE-ISSUE",
U1054="Fiber CAmtel","ACTIVE",
U1054="Fiber AOF","ACTIVE",
U1054="Projet OCM (HUAWEI)","PLANNED WORKS",
U1054="Projet OCM (NOKIA)","PLANNED WORKS",
U1054="ACCESS-ISSUE","ACCESS-ISSUE",
U1054="Projet OCM (ZTE, NOKIA, autres projets)","PLANNED WORKS",
U1054="No root CAuse","No root cause",
U1054="ODU HS","ACTIVE",
U1054="IP &amp; VLAN","ACTIVE",
U1054="Warehouse HUAWEI","SPARE-ISSUE",
U1054="SPARE-HS","SPARE-ISSUE",
U1054="Power Telco","ACTIVE", U1054="no impacts","no impacts"
),"")</f>
        <v>No root cause</v>
      </c>
      <c r="W1054" s="113"/>
      <c r="X1054" s="113"/>
      <c r="Y1054" s="113"/>
      <c r="Z1054" s="113"/>
      <c r="AA1054" s="113"/>
      <c r="AB1054" s="17" t="s">
        <v>5465</v>
      </c>
      <c r="AC1054" s="17" t="str">
        <f>_xlfn.XLOOKUP(B1054,'INCIDENT-04-27-2026'!E:E,'INCIDENT-04-27-2026'!F:F,"")</f>
        <v/>
      </c>
      <c r="AD1054" s="9"/>
      <c r="AE1054" s="7" t="s">
        <v>5465</v>
      </c>
      <c r="AF1054" s="6" t="str">
        <f>_xlfn.XLOOKUP(B1054,'[13]Input_27-04'!$B:$B,'[13]Input_27-04'!$M:$M,"")</f>
        <v/>
      </c>
      <c r="AG1054" s="7"/>
      <c r="AH1054" s="3"/>
      <c r="AI1054" s="18" t="str">
        <f>_xlfn.XLOOKUP(B1054,'[3]Cells Huawei 27042026 10h'!$B:$B,'[3]Cells Huawei 27042026 10h'!$T:$T,"")</f>
        <v/>
      </c>
      <c r="AJ1054" s="18" t="str">
        <f>_xlfn.XLOOKUP(B1054,'[3]Cells Huawei 27042026 15h'!$B:$B,'[3]Cells Huawei 27042026 15h'!$T:$T,"")</f>
        <v/>
      </c>
      <c r="AK1054" s="18" t="str">
        <f>_xlfn.XLOOKUP(B1054,'[4]cells down 27042026 11h28'!$B:$B,'[4]cells down 27042026 11h28'!$R:$R,"")</f>
        <v/>
      </c>
      <c r="AL1054" s="18" t="str">
        <f>_xlfn.XLOOKUP(B1054,'[4]cells down 27042026 18h01'!$B:$B,'[4]cells down 27042026 18h01'!$R:$R,"")</f>
        <v/>
      </c>
      <c r="AM1054" s="18" t="str">
        <f>_xlfn.XLOOKUP(B1054,'[5]cell downs 27042026 11h'!$B:$B,'[5]cell downs 27042026 11h'!$R:$R,"")</f>
        <v/>
      </c>
      <c r="AN1054" s="18" t="str">
        <f>_xlfn.XLOOKUP(B1054,'[5]cell downs 27042026 17h40'!$B:$B,'[5]cell downs 27042026 17h40'!$R:$R,"")</f>
        <v/>
      </c>
      <c r="AO1054" s="18" t="str">
        <f>_xlfn.XLOOKUP(B1054,'[6]ALL SITES DOWN'!$D:$D,'[6]ALL SITES DOWN'!$J:$J,"")</f>
        <v/>
      </c>
      <c r="AP1054" s="18" t="str">
        <f>_xlfn.XLOOKUP(B1054,'[7]ALL SITES DOWN'!$D:$D,'[7]ALL SITES DOWN'!$J:$J,"")</f>
        <v/>
      </c>
      <c r="AQ1054" s="9" t="str">
        <f>_xlfn.XLOOKUP(B1054,[8]sheet1!$AC:$AC,[8]sheet1!$AF:$AF,"")</f>
        <v/>
      </c>
      <c r="AR1054" s="14"/>
      <c r="AS1054" s="14" t="s">
        <v>5465</v>
      </c>
      <c r="AT1054" s="14" t="str">
        <f>_xlfn.XLOOKUP(B1054,'[9]cell downs 18042026 17h'!$B:$B,'[9]cell downs 18042026 17h'!$B:$B,"")</f>
        <v/>
      </c>
      <c r="AU1054" s="14" t="str">
        <f>_xlfn.XLOOKUP(B1054,'[10]Cells Huawei 19042026 15h'!$B:$B,'[10]Cells Huawei 19042026 15h'!$B:$B,"")</f>
        <v/>
      </c>
      <c r="AV1054" s="9" t="str">
        <f>_xlfn.XLOOKUP(B1054,'[11]cells down 19042026 9H40'!$B:$B,'[11]cells down 19042026 9H40'!$B:$B,"")</f>
        <v/>
      </c>
    </row>
    <row r="1055" spans="1:48" hidden="1" x14ac:dyDescent="0.3">
      <c r="A1055" s="1" t="s">
        <v>1772</v>
      </c>
      <c r="B1055" s="1" t="s">
        <v>1773</v>
      </c>
      <c r="C1055" s="3" t="str">
        <f>_xlfn.XLOOKUP(B1055,'[1]daily break down'!$D:$D,'[1]daily break down'!$E:$E,"")</f>
        <v>CENTRE</v>
      </c>
      <c r="D1055" s="1" t="s">
        <v>11</v>
      </c>
      <c r="E1055" s="22" t="s">
        <v>96</v>
      </c>
      <c r="F1055" s="3" t="s">
        <v>69</v>
      </c>
      <c r="G1055" s="1" t="s">
        <v>1774</v>
      </c>
      <c r="H1055" s="28" t="str">
        <f>_xlfn.XLOOKUP(B1055,[2]CALCULATION!$B:$B,[2]CALCULATION!$H:$H,"")</f>
        <v>NOKIA</v>
      </c>
      <c r="I1055" s="26">
        <v>4.3336208347958092</v>
      </c>
      <c r="J1055" s="26">
        <v>0</v>
      </c>
      <c r="K1055" s="26">
        <v>7.6699415663233531E-2</v>
      </c>
      <c r="L1055" s="26">
        <v>0</v>
      </c>
      <c r="M1055" s="26">
        <v>0</v>
      </c>
      <c r="N1055" s="26">
        <v>0</v>
      </c>
      <c r="O1055" s="26">
        <v>0</v>
      </c>
      <c r="P1055" s="114" t="s">
        <v>6364</v>
      </c>
      <c r="Q1055" s="42" t="s">
        <v>5538</v>
      </c>
      <c r="R1055" s="42"/>
      <c r="S1055" s="41" t="str" cm="1">
        <f t="array" ref="S1055">IFERROR(_xlfn.IFS(
U1055="MPR ISSUE","PDH",
U1055="BSS Hardware Issue","BSS",
U1055="Sites strategiques, MLL, Pylone, etc.","ENVTECH",
U1055="AKTIVCO DEFAUT GE &amp; POWER Cabinet","AKTIVCO",
U1055="AKTIVCO Coupure ENEO &amp; Baisse de tension","AKTIVCO GRID ONLY",
U1055="Coupure ENEO &amp; Baisse de tension","IHS GRID ONLY",
U1055="Defaut GE &amp; POWER Cabinet","IHS",
U1055="Sharing","Partners",
U1055="Sites strategiques &amp; DataCenter","SST &amp; DC",
U1055="Exclu","Exclu",
U1055="SAT","SAT",
U1055="SPARE-ISSUE","SPARE-ISSUE",
U1055="Fiber CAmtel","TRANS_FO_CAMTEL",
U1055="Fiber AOF","Fiber AOF",
U1055="Projet OCM (HUAWEI)","TRAVAUX-HUAWEI",
U1055="Projet OCM (NOKIA)","TRAVAUX-NOKIA",
U1055="ACCESS-ISSUE","ACCESS-ISSUE",
U1055="Projet OCM (ZTE, NOKIA, autres projets)","TRAVAUX OCM",
U1055="No root CAuse","No root cause",
U1055="ODU HS","PDH",
U1055="IP &amp; VLAN","PDH",
U1055="Warehouse HUAWEI","SPARE-ISSUE",
U1055="SPARE-HS","SPARE-ISSUE",
U1055="Power Telco","BSS",U1055="no impacts","no impacts"
),"")</f>
        <v>No root cause</v>
      </c>
      <c r="T1055" s="41" t="str" cm="1">
        <f t="array" ref="T1055">IFERROR(_xlfn.IFS(
U1055="MPR ISSUE","TX ISSUE",
U1055="BSS Hardware Issue","RAN ISSUE",
U1055="Sites strategiques, MLL, Pylone, etc.","ENVTECH",
U1055="AKTIVCO DEFAUT GE &amp; POWER Cabinet","POWER ISSUE",
U1055="AKTIVCO Coupure ENEO &amp; Baisse de tension","POWER ISSUE",
U1055="Coupure ENEO &amp; Baisse de tension","POWER ISSUE",
U1055="Defaut GE &amp; POWER Cabinet","POWER ISSUE",
U1055="Sharing","POWER ISSUE",
U1055="Sites strategiques &amp; DataCenter","POWER ISSUE",
U1055="Exclu","Exclu",
U1055="SAT","TX ISSUE",
U1055="SPARE-ISSUE","SPARE-ISSUE",
U1055="Fiber CAmtel","TX ISSUE",
U1055="Fiber AOF","TX ISSUE",
U1055="Projet OCM (HUAWEI)","TRAVAUX-HUAWEI",
U1055="Projet OCM (NOKIA)","TRAVAUX -NOKIA",
U1055="ACCESS-ISSUE","ACCESS-ISSUE",
U1055="Projet OCM (ZTE, NOKIA, autres projets)","TRAVAUX OCM",
U1055="No root CAuse","No root cause",
U1055="ODU HS","TX ISSUE",
U1055="IP &amp; VLAN","TX ISSUE",
U1055="Warehouse HUAWEI","SPARE-ISSUE",
U1055="SPARE-HS","SPARE-ISSUE",
U1055="Power Telco","RAN ISSUE",U1055="no impacts","no impacts"
),"")</f>
        <v>No root cause</v>
      </c>
      <c r="U1055" s="68" t="s">
        <v>5691</v>
      </c>
      <c r="V1055" s="41" t="str" cm="1">
        <f t="array" ref="V1055">IFERROR(_xlfn.IFS(
U1055="MPR ISSUE","ACTIVE",
U1055="BSS Hardware Issue","ACTIVE",
U1055="Sites strategiques, MLL, Pylone, etc.","PASSIVE",
U1055="AKTIVCO DEFAUT GE &amp; POWER Cabinet","PASSIVE",
U1055="AKTIVCO Coupure ENEO &amp; Baisse de tension","PASSIVE",
U1055="Coupure ENEO &amp; Baisse de tension","PASSIVE",
U1055="Defaut GE &amp; POWER Cabinet","PASSIVE",
U1055="Sharing","PASSIVE",
U1055="Sites strategiques &amp; DataCenter","PASSIVE",
U1055="Exclu","Exclu",
U1055="SAT","ACTIVE",
U1055="SPARE-ISSUE","SPARE-ISSUE",
U1055="Fiber CAmtel","ACTIVE",
U1055="Fiber AOF","ACTIVE",
U1055="Projet OCM (HUAWEI)","PLANNED WORKS",
U1055="Projet OCM (NOKIA)","PLANNED WORKS",
U1055="ACCESS-ISSUE","ACCESS-ISSUE",
U1055="Projet OCM (ZTE, NOKIA, autres projets)","PLANNED WORKS",
U1055="No root CAuse","No root cause",
U1055="ODU HS","ACTIVE",
U1055="IP &amp; VLAN","ACTIVE",
U1055="Warehouse HUAWEI","SPARE-ISSUE",
U1055="SPARE-HS","SPARE-ISSUE",
U1055="Power Telco","ACTIVE", U1055="no impacts","no impacts"
),"")</f>
        <v>No root cause</v>
      </c>
      <c r="W1055" s="113"/>
      <c r="X1055" s="113"/>
      <c r="Y1055" s="113"/>
      <c r="Z1055" s="113"/>
      <c r="AA1055" s="113"/>
      <c r="AB1055" s="17" t="s">
        <v>5465</v>
      </c>
      <c r="AC1055" s="17" t="str">
        <f>_xlfn.XLOOKUP(B1055,'INCIDENT-04-27-2026'!E:E,'INCIDENT-04-27-2026'!F:F,"")</f>
        <v/>
      </c>
      <c r="AD1055" s="9"/>
      <c r="AE1055" s="7" t="s">
        <v>5465</v>
      </c>
      <c r="AF1055" s="6" t="str">
        <f>_xlfn.XLOOKUP(B1055,'[13]Input_27-04'!$B:$B,'[13]Input_27-04'!$M:$M,"")</f>
        <v/>
      </c>
      <c r="AG1055" s="7"/>
      <c r="AH1055" s="3"/>
      <c r="AI1055" s="18" t="str">
        <f>_xlfn.XLOOKUP(B1055,'[3]Cells Huawei 27042026 10h'!$B:$B,'[3]Cells Huawei 27042026 10h'!$T:$T,"")</f>
        <v/>
      </c>
      <c r="AJ1055" s="18" t="str">
        <f>_xlfn.XLOOKUP(B1055,'[3]Cells Huawei 27042026 15h'!$B:$B,'[3]Cells Huawei 27042026 15h'!$T:$T,"")</f>
        <v/>
      </c>
      <c r="AK1055" s="18" t="str">
        <f>_xlfn.XLOOKUP(B1055,'[4]cells down 27042026 11h28'!$B:$B,'[4]cells down 27042026 11h28'!$R:$R,"")</f>
        <v/>
      </c>
      <c r="AL1055" s="18" t="str">
        <f>_xlfn.XLOOKUP(B1055,'[4]cells down 27042026 18h01'!$B:$B,'[4]cells down 27042026 18h01'!$R:$R,"")</f>
        <v/>
      </c>
      <c r="AM1055" s="18" t="str">
        <f>_xlfn.XLOOKUP(B1055,'[5]cell downs 27042026 11h'!$B:$B,'[5]cell downs 27042026 11h'!$R:$R,"")</f>
        <v/>
      </c>
      <c r="AN1055" s="18" t="str">
        <f>_xlfn.XLOOKUP(B1055,'[5]cell downs 27042026 17h40'!$B:$B,'[5]cell downs 27042026 17h40'!$R:$R,"")</f>
        <v/>
      </c>
      <c r="AO1055" s="18" t="str">
        <f>_xlfn.XLOOKUP(B1055,'[6]ALL SITES DOWN'!$D:$D,'[6]ALL SITES DOWN'!$J:$J,"")</f>
        <v/>
      </c>
      <c r="AP1055" s="18" t="str">
        <f>_xlfn.XLOOKUP(B1055,'[7]ALL SITES DOWN'!$D:$D,'[7]ALL SITES DOWN'!$J:$J,"")</f>
        <v/>
      </c>
      <c r="AQ1055" s="9" t="str">
        <f>_xlfn.XLOOKUP(B1055,[8]sheet1!$AC:$AC,[8]sheet1!$AF:$AF,"")</f>
        <v/>
      </c>
      <c r="AR1055" s="14"/>
      <c r="AS1055" s="14" t="s">
        <v>5465</v>
      </c>
      <c r="AT1055" s="14" t="str">
        <f>_xlfn.XLOOKUP(B1055,'[9]cell downs 18042026 17h'!$B:$B,'[9]cell downs 18042026 17h'!$B:$B,"")</f>
        <v/>
      </c>
      <c r="AU1055" s="14" t="str">
        <f>_xlfn.XLOOKUP(B1055,'[10]Cells Huawei 19042026 15h'!$B:$B,'[10]Cells Huawei 19042026 15h'!$B:$B,"")</f>
        <v/>
      </c>
      <c r="AV1055" s="9" t="str">
        <f>_xlfn.XLOOKUP(B1055,'[11]cells down 19042026 9H40'!$B:$B,'[11]cells down 19042026 9H40'!$B:$B,"")</f>
        <v/>
      </c>
    </row>
    <row r="1056" spans="1:48" hidden="1" x14ac:dyDescent="0.3">
      <c r="A1056" s="1" t="s">
        <v>1400</v>
      </c>
      <c r="B1056" s="8" t="s">
        <v>1401</v>
      </c>
      <c r="C1056" s="3" t="str">
        <f>_xlfn.XLOOKUP(B1056,'[1]daily break down'!$D:$D,'[1]daily break down'!$E:$E,"")</f>
        <v>OUEST</v>
      </c>
      <c r="D1056" s="1" t="s">
        <v>11</v>
      </c>
      <c r="E1056" s="1" t="s">
        <v>12</v>
      </c>
      <c r="F1056" s="3" t="s">
        <v>102</v>
      </c>
      <c r="G1056" s="1" t="s">
        <v>1177</v>
      </c>
      <c r="H1056" s="27" t="str">
        <f>_xlfn.XLOOKUP(B1056,[2]CALCULATION!$B:$B,[2]CALCULATION!$H:$H,"")</f>
        <v>Huawei</v>
      </c>
      <c r="I1056" s="26">
        <v>0</v>
      </c>
      <c r="J1056" s="26">
        <v>1.9065698721296229</v>
      </c>
      <c r="K1056" s="26">
        <v>7.3123821101323219E-2</v>
      </c>
      <c r="L1056" s="26">
        <v>3.2727368712421497E-2</v>
      </c>
      <c r="M1056" s="26">
        <v>2.8982002265768355E-2</v>
      </c>
      <c r="N1056" s="26">
        <v>0</v>
      </c>
      <c r="O1056" s="26">
        <v>0</v>
      </c>
      <c r="P1056" s="114" t="s">
        <v>6364</v>
      </c>
      <c r="Q1056" s="42" t="s">
        <v>5538</v>
      </c>
      <c r="R1056" s="42"/>
      <c r="S1056" s="41" t="str" cm="1">
        <f t="array" ref="S1056">IFERROR(_xlfn.IFS(
U1056="MPR ISSUE","PDH",
U1056="BSS Hardware Issue","BSS",
U1056="Sites strategiques, MLL, Pylone, etc.","ENVTECH",
U1056="AKTIVCO DEFAUT GE &amp; POWER Cabinet","AKTIVCO",
U1056="AKTIVCO Coupure ENEO &amp; Baisse de tension","AKTIVCO GRID ONLY",
U1056="Coupure ENEO &amp; Baisse de tension","IHS GRID ONLY",
U1056="Defaut GE &amp; POWER Cabinet","IHS",
U1056="Sharing","Partners",
U1056="Sites strategiques &amp; DataCenter","SST &amp; DC",
U1056="Exclu","Exclu",
U1056="SAT","SAT",
U1056="SPARE-ISSUE","SPARE-ISSUE",
U1056="Fiber CAmtel","TRANS_FO_CAMTEL",
U1056="Fiber AOF","Fiber AOF",
U1056="Projet OCM (HUAWEI)","TRAVAUX-HUAWEI",
U1056="Projet OCM (NOKIA)","TRAVAUX-NOKIA",
U1056="ACCESS-ISSUE","ACCESS-ISSUE",
U1056="Projet OCM (ZTE, NOKIA, autres projets)","TRAVAUX OCM",
U1056="No root CAuse","No root cause",
U1056="ODU HS","PDH",
U1056="IP &amp; VLAN","PDH",
U1056="Warehouse HUAWEI","SPARE-ISSUE",
U1056="SPARE-HS","SPARE-ISSUE",
U1056="Power Telco","BSS",U1056="no impacts","no impacts"
),"")</f>
        <v>No root cause</v>
      </c>
      <c r="T1056" s="41" t="str" cm="1">
        <f t="array" ref="T1056">IFERROR(_xlfn.IFS(
U1056="MPR ISSUE","TX ISSUE",
U1056="BSS Hardware Issue","RAN ISSUE",
U1056="Sites strategiques, MLL, Pylone, etc.","ENVTECH",
U1056="AKTIVCO DEFAUT GE &amp; POWER Cabinet","POWER ISSUE",
U1056="AKTIVCO Coupure ENEO &amp; Baisse de tension","POWER ISSUE",
U1056="Coupure ENEO &amp; Baisse de tension","POWER ISSUE",
U1056="Defaut GE &amp; POWER Cabinet","POWER ISSUE",
U1056="Sharing","POWER ISSUE",
U1056="Sites strategiques &amp; DataCenter","POWER ISSUE",
U1056="Exclu","Exclu",
U1056="SAT","TX ISSUE",
U1056="SPARE-ISSUE","SPARE-ISSUE",
U1056="Fiber CAmtel","TX ISSUE",
U1056="Fiber AOF","TX ISSUE",
U1056="Projet OCM (HUAWEI)","TRAVAUX-HUAWEI",
U1056="Projet OCM (NOKIA)","TRAVAUX -NOKIA",
U1056="ACCESS-ISSUE","ACCESS-ISSUE",
U1056="Projet OCM (ZTE, NOKIA, autres projets)","TRAVAUX OCM",
U1056="No root CAuse","No root cause",
U1056="ODU HS","TX ISSUE",
U1056="IP &amp; VLAN","TX ISSUE",
U1056="Warehouse HUAWEI","SPARE-ISSUE",
U1056="SPARE-HS","SPARE-ISSUE",
U1056="Power Telco","RAN ISSUE",U1056="no impacts","no impacts"
),"")</f>
        <v>No root cause</v>
      </c>
      <c r="U1056" s="68" t="s">
        <v>5691</v>
      </c>
      <c r="V1056" s="41" t="str" cm="1">
        <f t="array" ref="V1056">IFERROR(_xlfn.IFS(
U1056="MPR ISSUE","ACTIVE",
U1056="BSS Hardware Issue","ACTIVE",
U1056="Sites strategiques, MLL, Pylone, etc.","PASSIVE",
U1056="AKTIVCO DEFAUT GE &amp; POWER Cabinet","PASSIVE",
U1056="AKTIVCO Coupure ENEO &amp; Baisse de tension","PASSIVE",
U1056="Coupure ENEO &amp; Baisse de tension","PASSIVE",
U1056="Defaut GE &amp; POWER Cabinet","PASSIVE",
U1056="Sharing","PASSIVE",
U1056="Sites strategiques &amp; DataCenter","PASSIVE",
U1056="Exclu","Exclu",
U1056="SAT","ACTIVE",
U1056="SPARE-ISSUE","SPARE-ISSUE",
U1056="Fiber CAmtel","ACTIVE",
U1056="Fiber AOF","ACTIVE",
U1056="Projet OCM (HUAWEI)","PLANNED WORKS",
U1056="Projet OCM (NOKIA)","PLANNED WORKS",
U1056="ACCESS-ISSUE","ACCESS-ISSUE",
U1056="Projet OCM (ZTE, NOKIA, autres projets)","PLANNED WORKS",
U1056="No root CAuse","No root cause",
U1056="ODU HS","ACTIVE",
U1056="IP &amp; VLAN","ACTIVE",
U1056="Warehouse HUAWEI","SPARE-ISSUE",
U1056="SPARE-HS","SPARE-ISSUE",
U1056="Power Telco","ACTIVE", U1056="no impacts","no impacts"
),"")</f>
        <v>No root cause</v>
      </c>
      <c r="W1056" s="113"/>
      <c r="X1056" s="113"/>
      <c r="Y1056" s="113"/>
      <c r="Z1056" s="113"/>
      <c r="AA1056" s="113"/>
      <c r="AB1056" s="17" t="s">
        <v>5465</v>
      </c>
      <c r="AC1056" s="17" t="str">
        <f>_xlfn.XLOOKUP(B1056,'INCIDENT-04-27-2026'!E:E,'INCIDENT-04-27-2026'!F:F,"")</f>
        <v/>
      </c>
      <c r="AD1056" s="9"/>
      <c r="AE1056" s="7" t="s">
        <v>5465</v>
      </c>
      <c r="AF1056" s="6" t="str">
        <f>_xlfn.XLOOKUP(B1056,'[13]Input_27-04'!$B:$B,'[13]Input_27-04'!$M:$M,"")</f>
        <v/>
      </c>
      <c r="AG1056" s="7"/>
      <c r="AH1056" s="3"/>
      <c r="AI1056" s="18" t="str">
        <f>_xlfn.XLOOKUP(B1056,'[3]Cells Huawei 27042026 10h'!$B:$B,'[3]Cells Huawei 27042026 10h'!$T:$T,"")</f>
        <v/>
      </c>
      <c r="AJ1056" s="18" t="str">
        <f>_xlfn.XLOOKUP(B1056,'[3]Cells Huawei 27042026 15h'!$B:$B,'[3]Cells Huawei 27042026 15h'!$T:$T,"")</f>
        <v/>
      </c>
      <c r="AK1056" s="18" t="str">
        <f>_xlfn.XLOOKUP(B1056,'[4]cells down 27042026 11h28'!$B:$B,'[4]cells down 27042026 11h28'!$R:$R,"")</f>
        <v/>
      </c>
      <c r="AL1056" s="18" t="str">
        <f>_xlfn.XLOOKUP(B1056,'[4]cells down 27042026 18h01'!$B:$B,'[4]cells down 27042026 18h01'!$R:$R,"")</f>
        <v/>
      </c>
      <c r="AM1056" s="18" t="str">
        <f>_xlfn.XLOOKUP(B1056,'[5]cell downs 27042026 11h'!$B:$B,'[5]cell downs 27042026 11h'!$R:$R,"")</f>
        <v/>
      </c>
      <c r="AN1056" s="18" t="str">
        <f>_xlfn.XLOOKUP(B1056,'[5]cell downs 27042026 17h40'!$B:$B,'[5]cell downs 27042026 17h40'!$R:$R,"")</f>
        <v/>
      </c>
      <c r="AO1056" s="18" t="str">
        <f>_xlfn.XLOOKUP(B1056,'[6]ALL SITES DOWN'!$D:$D,'[6]ALL SITES DOWN'!$J:$J,"")</f>
        <v/>
      </c>
      <c r="AP1056" s="18" t="str">
        <f>_xlfn.XLOOKUP(B1056,'[7]ALL SITES DOWN'!$D:$D,'[7]ALL SITES DOWN'!$J:$J,"")</f>
        <v/>
      </c>
      <c r="AQ1056" s="9" t="str">
        <f>_xlfn.XLOOKUP(B1056,[8]sheet1!$AC:$AC,[8]sheet1!$AF:$AF,"")</f>
        <v/>
      </c>
      <c r="AR1056" s="14"/>
      <c r="AS1056" s="14" t="s">
        <v>5465</v>
      </c>
      <c r="AT1056" s="14" t="str">
        <f>_xlfn.XLOOKUP(B1056,'[9]cell downs 18042026 17h'!$B:$B,'[9]cell downs 18042026 17h'!$B:$B,"")</f>
        <v/>
      </c>
      <c r="AU1056" s="14" t="str">
        <f>_xlfn.XLOOKUP(B1056,'[10]Cells Huawei 19042026 15h'!$B:$B,'[10]Cells Huawei 19042026 15h'!$B:$B,"")</f>
        <v/>
      </c>
      <c r="AV1056" s="9" t="str">
        <f>_xlfn.XLOOKUP(B1056,'[11]cells down 19042026 9H40'!$B:$B,'[11]cells down 19042026 9H40'!$B:$B,"")</f>
        <v/>
      </c>
    </row>
    <row r="1057" spans="1:48" hidden="1" x14ac:dyDescent="0.3">
      <c r="A1057" s="1" t="s">
        <v>733</v>
      </c>
      <c r="B1057" s="8" t="s">
        <v>734</v>
      </c>
      <c r="C1057" s="3" t="str">
        <f>_xlfn.XLOOKUP(B1057,'[1]daily break down'!$D:$D,'[1]daily break down'!$E:$E,"")</f>
        <v>NORD</v>
      </c>
      <c r="D1057" s="1" t="s">
        <v>11</v>
      </c>
      <c r="E1057" s="1" t="s">
        <v>96</v>
      </c>
      <c r="F1057" s="3" t="s">
        <v>23</v>
      </c>
      <c r="G1057" s="1" t="s">
        <v>735</v>
      </c>
      <c r="H1057" s="28" t="str">
        <f>_xlfn.XLOOKUP(B1057,[2]CALCULATION!$B:$B,[2]CALCULATION!$H:$H,"")</f>
        <v>NOKIA</v>
      </c>
      <c r="I1057" s="26">
        <v>0.52340591539000991</v>
      </c>
      <c r="J1057" s="26">
        <v>0.18156109727109021</v>
      </c>
      <c r="K1057" s="26">
        <v>6.7470101274708705E-2</v>
      </c>
      <c r="L1057" s="26">
        <v>5.7109721930451267E-2</v>
      </c>
      <c r="M1057" s="26">
        <v>0</v>
      </c>
      <c r="N1057" s="26">
        <v>0</v>
      </c>
      <c r="O1057" s="26">
        <v>0</v>
      </c>
      <c r="P1057" s="114" t="s">
        <v>6364</v>
      </c>
      <c r="Q1057" s="42" t="s">
        <v>5538</v>
      </c>
      <c r="R1057" s="42"/>
      <c r="S1057" s="41" t="str" cm="1">
        <f t="array" ref="S1057">IFERROR(_xlfn.IFS(
U1057="MPR ISSUE","PDH",
U1057="BSS Hardware Issue","BSS",
U1057="Sites strategiques, MLL, Pylone, etc.","ENVTECH",
U1057="AKTIVCO DEFAUT GE &amp; POWER Cabinet","AKTIVCO",
U1057="AKTIVCO Coupure ENEO &amp; Baisse de tension","AKTIVCO GRID ONLY",
U1057="Coupure ENEO &amp; Baisse de tension","IHS GRID ONLY",
U1057="Defaut GE &amp; POWER Cabinet","IHS",
U1057="Sharing","Partners",
U1057="Sites strategiques &amp; DataCenter","SST &amp; DC",
U1057="Exclu","Exclu",
U1057="SAT","SAT",
U1057="SPARE-ISSUE","SPARE-ISSUE",
U1057="Fiber CAmtel","TRANS_FO_CAMTEL",
U1057="Fiber AOF","Fiber AOF",
U1057="Projet OCM (HUAWEI)","TRAVAUX-HUAWEI",
U1057="Projet OCM (NOKIA)","TRAVAUX-NOKIA",
U1057="ACCESS-ISSUE","ACCESS-ISSUE",
U1057="Projet OCM (ZTE, NOKIA, autres projets)","TRAVAUX OCM",
U1057="No root CAuse","No root cause",
U1057="ODU HS","PDH",
U1057="IP &amp; VLAN","PDH",
U1057="Warehouse HUAWEI","SPARE-ISSUE",
U1057="SPARE-HS","SPARE-ISSUE",
U1057="Power Telco","BSS",U1057="no impacts","no impacts"
),"")</f>
        <v>No root cause</v>
      </c>
      <c r="T1057" s="41" t="str" cm="1">
        <f t="array" ref="T1057">IFERROR(_xlfn.IFS(
U1057="MPR ISSUE","TX ISSUE",
U1057="BSS Hardware Issue","RAN ISSUE",
U1057="Sites strategiques, MLL, Pylone, etc.","ENVTECH",
U1057="AKTIVCO DEFAUT GE &amp; POWER Cabinet","POWER ISSUE",
U1057="AKTIVCO Coupure ENEO &amp; Baisse de tension","POWER ISSUE",
U1057="Coupure ENEO &amp; Baisse de tension","POWER ISSUE",
U1057="Defaut GE &amp; POWER Cabinet","POWER ISSUE",
U1057="Sharing","POWER ISSUE",
U1057="Sites strategiques &amp; DataCenter","POWER ISSUE",
U1057="Exclu","Exclu",
U1057="SAT","TX ISSUE",
U1057="SPARE-ISSUE","SPARE-ISSUE",
U1057="Fiber CAmtel","TX ISSUE",
U1057="Fiber AOF","TX ISSUE",
U1057="Projet OCM (HUAWEI)","TRAVAUX-HUAWEI",
U1057="Projet OCM (NOKIA)","TRAVAUX -NOKIA",
U1057="ACCESS-ISSUE","ACCESS-ISSUE",
U1057="Projet OCM (ZTE, NOKIA, autres projets)","TRAVAUX OCM",
U1057="No root CAuse","No root cause",
U1057="ODU HS","TX ISSUE",
U1057="IP &amp; VLAN","TX ISSUE",
U1057="Warehouse HUAWEI","SPARE-ISSUE",
U1057="SPARE-HS","SPARE-ISSUE",
U1057="Power Telco","RAN ISSUE",U1057="no impacts","no impacts"
),"")</f>
        <v>No root cause</v>
      </c>
      <c r="U1057" s="68" t="s">
        <v>5691</v>
      </c>
      <c r="V1057" s="41" t="str" cm="1">
        <f t="array" ref="V1057">IFERROR(_xlfn.IFS(
U1057="MPR ISSUE","ACTIVE",
U1057="BSS Hardware Issue","ACTIVE",
U1057="Sites strategiques, MLL, Pylone, etc.","PASSIVE",
U1057="AKTIVCO DEFAUT GE &amp; POWER Cabinet","PASSIVE",
U1057="AKTIVCO Coupure ENEO &amp; Baisse de tension","PASSIVE",
U1057="Coupure ENEO &amp; Baisse de tension","PASSIVE",
U1057="Defaut GE &amp; POWER Cabinet","PASSIVE",
U1057="Sharing","PASSIVE",
U1057="Sites strategiques &amp; DataCenter","PASSIVE",
U1057="Exclu","Exclu",
U1057="SAT","ACTIVE",
U1057="SPARE-ISSUE","SPARE-ISSUE",
U1057="Fiber CAmtel","ACTIVE",
U1057="Fiber AOF","ACTIVE",
U1057="Projet OCM (HUAWEI)","PLANNED WORKS",
U1057="Projet OCM (NOKIA)","PLANNED WORKS",
U1057="ACCESS-ISSUE","ACCESS-ISSUE",
U1057="Projet OCM (ZTE, NOKIA, autres projets)","PLANNED WORKS",
U1057="No root CAuse","No root cause",
U1057="ODU HS","ACTIVE",
U1057="IP &amp; VLAN","ACTIVE",
U1057="Warehouse HUAWEI","SPARE-ISSUE",
U1057="SPARE-HS","SPARE-ISSUE",
U1057="Power Telco","ACTIVE", U1057="no impacts","no impacts"
),"")</f>
        <v>No root cause</v>
      </c>
      <c r="W1057" s="113"/>
      <c r="X1057" s="113"/>
      <c r="Y1057" s="113"/>
      <c r="Z1057" s="113"/>
      <c r="AA1057" s="113"/>
      <c r="AB1057" s="17" t="s">
        <v>5465</v>
      </c>
      <c r="AC1057" s="17" t="str">
        <f>_xlfn.XLOOKUP(B1057,'INCIDENT-04-27-2026'!E:E,'INCIDENT-04-27-2026'!F:F,"")</f>
        <v/>
      </c>
      <c r="AD1057" s="9"/>
      <c r="AE1057" s="7" t="s">
        <v>5465</v>
      </c>
      <c r="AF1057" s="6" t="str">
        <f>_xlfn.XLOOKUP(B1057,'[13]Input_27-04'!$B:$B,'[13]Input_27-04'!$M:$M,"")</f>
        <v/>
      </c>
      <c r="AG1057" s="7"/>
      <c r="AH1057" s="3"/>
      <c r="AI1057" s="18" t="str">
        <f>_xlfn.XLOOKUP(B1057,'[3]Cells Huawei 27042026 10h'!$B:$B,'[3]Cells Huawei 27042026 10h'!$T:$T,"")</f>
        <v/>
      </c>
      <c r="AJ1057" s="18" t="str">
        <f>_xlfn.XLOOKUP(B1057,'[3]Cells Huawei 27042026 15h'!$B:$B,'[3]Cells Huawei 27042026 15h'!$T:$T,"")</f>
        <v/>
      </c>
      <c r="AK1057" s="18" t="str">
        <f>_xlfn.XLOOKUP(B1057,'[4]cells down 27042026 11h28'!$B:$B,'[4]cells down 27042026 11h28'!$R:$R,"")</f>
        <v/>
      </c>
      <c r="AL1057" s="18" t="str">
        <f>_xlfn.XLOOKUP(B1057,'[4]cells down 27042026 18h01'!$B:$B,'[4]cells down 27042026 18h01'!$R:$R,"")</f>
        <v/>
      </c>
      <c r="AM1057" s="18" t="str">
        <f>_xlfn.XLOOKUP(B1057,'[5]cell downs 27042026 11h'!$B:$B,'[5]cell downs 27042026 11h'!$R:$R,"")</f>
        <v/>
      </c>
      <c r="AN1057" s="18" t="str">
        <f>_xlfn.XLOOKUP(B1057,'[5]cell downs 27042026 17h40'!$B:$B,'[5]cell downs 27042026 17h40'!$R:$R,"")</f>
        <v/>
      </c>
      <c r="AO1057" s="18" t="str">
        <f>_xlfn.XLOOKUP(B1057,'[6]ALL SITES DOWN'!$D:$D,'[6]ALL SITES DOWN'!$J:$J,"")</f>
        <v/>
      </c>
      <c r="AP1057" s="18" t="str">
        <f>_xlfn.XLOOKUP(B1057,'[7]ALL SITES DOWN'!$D:$D,'[7]ALL SITES DOWN'!$J:$J,"")</f>
        <v/>
      </c>
      <c r="AQ1057" s="9" t="str">
        <f>_xlfn.XLOOKUP(B1057,[8]sheet1!$AC:$AC,[8]sheet1!$AF:$AF,"")</f>
        <v/>
      </c>
      <c r="AR1057" s="14"/>
      <c r="AS1057" s="14" t="s">
        <v>5465</v>
      </c>
      <c r="AT1057" s="14" t="str">
        <f>_xlfn.XLOOKUP(B1057,'[9]cell downs 18042026 17h'!$B:$B,'[9]cell downs 18042026 17h'!$B:$B,"")</f>
        <v/>
      </c>
      <c r="AU1057" s="14" t="str">
        <f>_xlfn.XLOOKUP(B1057,'[10]Cells Huawei 19042026 15h'!$B:$B,'[10]Cells Huawei 19042026 15h'!$B:$B,"")</f>
        <v/>
      </c>
      <c r="AV1057" s="9" t="str">
        <f>_xlfn.XLOOKUP(B1057,'[11]cells down 19042026 9H40'!$B:$B,'[11]cells down 19042026 9H40'!$B:$B,"")</f>
        <v/>
      </c>
    </row>
    <row r="1058" spans="1:48" hidden="1" x14ac:dyDescent="0.3">
      <c r="A1058" s="1" t="s">
        <v>73</v>
      </c>
      <c r="B1058" s="8" t="s">
        <v>74</v>
      </c>
      <c r="C1058" s="3" t="str">
        <f>_xlfn.XLOOKUP(B1058,'[1]daily break down'!$D:$D,'[1]daily break down'!$E:$E,"")</f>
        <v>NORD-OUEST</v>
      </c>
      <c r="D1058" s="1" t="s">
        <v>11</v>
      </c>
      <c r="E1058" s="1" t="s">
        <v>12</v>
      </c>
      <c r="F1058" s="3" t="s">
        <v>51</v>
      </c>
      <c r="G1058" s="1" t="s">
        <v>52</v>
      </c>
      <c r="H1058" s="27" t="str">
        <f>_xlfn.XLOOKUP(B1058,[2]CALCULATION!$B:$B,[2]CALCULATION!$H:$H,"")</f>
        <v>Huawei</v>
      </c>
      <c r="I1058" s="26">
        <v>0</v>
      </c>
      <c r="J1058" s="26">
        <v>0</v>
      </c>
      <c r="K1058" s="26">
        <v>6.6489171967251945E-2</v>
      </c>
      <c r="L1058" s="26">
        <v>0.13197957954872971</v>
      </c>
      <c r="M1058" s="26">
        <v>0.65738315170089578</v>
      </c>
      <c r="N1058" s="26">
        <v>0</v>
      </c>
      <c r="O1058" s="26">
        <v>0</v>
      </c>
      <c r="P1058" s="114" t="s">
        <v>6364</v>
      </c>
      <c r="Q1058" s="42" t="s">
        <v>5538</v>
      </c>
      <c r="R1058" s="42"/>
      <c r="S1058" s="41" t="str" cm="1">
        <f t="array" ref="S1058">IFERROR(_xlfn.IFS(
U1058="MPR ISSUE","PDH",
U1058="BSS Hardware Issue","BSS",
U1058="Sites strategiques, MLL, Pylone, etc.","ENVTECH",
U1058="AKTIVCO DEFAUT GE &amp; POWER Cabinet","AKTIVCO",
U1058="AKTIVCO Coupure ENEO &amp; Baisse de tension","AKTIVCO GRID ONLY",
U1058="Coupure ENEO &amp; Baisse de tension","IHS GRID ONLY",
U1058="Defaut GE &amp; POWER Cabinet","IHS",
U1058="Sharing","Partners",
U1058="Sites strategiques &amp; DataCenter","SST &amp; DC",
U1058="Exclu","Exclu",
U1058="SAT","SAT",
U1058="SPARE-ISSUE","SPARE-ISSUE",
U1058="Fiber CAmtel","TRANS_FO_CAMTEL",
U1058="Fiber AOF","Fiber AOF",
U1058="Projet OCM (HUAWEI)","TRAVAUX-HUAWEI",
U1058="Projet OCM (NOKIA)","TRAVAUX-NOKIA",
U1058="ACCESS-ISSUE","ACCESS-ISSUE",
U1058="Projet OCM (ZTE, NOKIA, autres projets)","TRAVAUX OCM",
U1058="No root CAuse","No root cause",
U1058="ODU HS","PDH",
U1058="IP &amp; VLAN","PDH",
U1058="Warehouse HUAWEI","SPARE-ISSUE",
U1058="SPARE-HS","SPARE-ISSUE",
U1058="Power Telco","BSS",U1058="no impacts","no impacts"
),"")</f>
        <v>No root cause</v>
      </c>
      <c r="T1058" s="41" t="str" cm="1">
        <f t="array" ref="T1058">IFERROR(_xlfn.IFS(
U1058="MPR ISSUE","TX ISSUE",
U1058="BSS Hardware Issue","RAN ISSUE",
U1058="Sites strategiques, MLL, Pylone, etc.","ENVTECH",
U1058="AKTIVCO DEFAUT GE &amp; POWER Cabinet","POWER ISSUE",
U1058="AKTIVCO Coupure ENEO &amp; Baisse de tension","POWER ISSUE",
U1058="Coupure ENEO &amp; Baisse de tension","POWER ISSUE",
U1058="Defaut GE &amp; POWER Cabinet","POWER ISSUE",
U1058="Sharing","POWER ISSUE",
U1058="Sites strategiques &amp; DataCenter","POWER ISSUE",
U1058="Exclu","Exclu",
U1058="SAT","TX ISSUE",
U1058="SPARE-ISSUE","SPARE-ISSUE",
U1058="Fiber CAmtel","TX ISSUE",
U1058="Fiber AOF","TX ISSUE",
U1058="Projet OCM (HUAWEI)","TRAVAUX-HUAWEI",
U1058="Projet OCM (NOKIA)","TRAVAUX -NOKIA",
U1058="ACCESS-ISSUE","ACCESS-ISSUE",
U1058="Projet OCM (ZTE, NOKIA, autres projets)","TRAVAUX OCM",
U1058="No root CAuse","No root cause",
U1058="ODU HS","TX ISSUE",
U1058="IP &amp; VLAN","TX ISSUE",
U1058="Warehouse HUAWEI","SPARE-ISSUE",
U1058="SPARE-HS","SPARE-ISSUE",
U1058="Power Telco","RAN ISSUE",U1058="no impacts","no impacts"
),"")</f>
        <v>No root cause</v>
      </c>
      <c r="U1058" s="68" t="s">
        <v>5691</v>
      </c>
      <c r="V1058" s="41" t="str" cm="1">
        <f t="array" ref="V1058">IFERROR(_xlfn.IFS(
U1058="MPR ISSUE","ACTIVE",
U1058="BSS Hardware Issue","ACTIVE",
U1058="Sites strategiques, MLL, Pylone, etc.","PASSIVE",
U1058="AKTIVCO DEFAUT GE &amp; POWER Cabinet","PASSIVE",
U1058="AKTIVCO Coupure ENEO &amp; Baisse de tension","PASSIVE",
U1058="Coupure ENEO &amp; Baisse de tension","PASSIVE",
U1058="Defaut GE &amp; POWER Cabinet","PASSIVE",
U1058="Sharing","PASSIVE",
U1058="Sites strategiques &amp; DataCenter","PASSIVE",
U1058="Exclu","Exclu",
U1058="SAT","ACTIVE",
U1058="SPARE-ISSUE","SPARE-ISSUE",
U1058="Fiber CAmtel","ACTIVE",
U1058="Fiber AOF","ACTIVE",
U1058="Projet OCM (HUAWEI)","PLANNED WORKS",
U1058="Projet OCM (NOKIA)","PLANNED WORKS",
U1058="ACCESS-ISSUE","ACCESS-ISSUE",
U1058="Projet OCM (ZTE, NOKIA, autres projets)","PLANNED WORKS",
U1058="No root CAuse","No root cause",
U1058="ODU HS","ACTIVE",
U1058="IP &amp; VLAN","ACTIVE",
U1058="Warehouse HUAWEI","SPARE-ISSUE",
U1058="SPARE-HS","SPARE-ISSUE",
U1058="Power Telco","ACTIVE", U1058="no impacts","no impacts"
),"")</f>
        <v>No root cause</v>
      </c>
      <c r="W1058" s="113"/>
      <c r="X1058" s="113"/>
      <c r="Y1058" s="113"/>
      <c r="Z1058" s="113"/>
      <c r="AA1058" s="113"/>
      <c r="AB1058" s="17" t="s">
        <v>5465</v>
      </c>
      <c r="AC1058" s="17" t="str">
        <f>_xlfn.XLOOKUP(B1058,'INCIDENT-04-27-2026'!E:E,'INCIDENT-04-27-2026'!F:F,"")</f>
        <v/>
      </c>
      <c r="AD1058" s="9"/>
      <c r="AE1058" s="7" t="s">
        <v>5465</v>
      </c>
      <c r="AF1058" s="6" t="str">
        <f>_xlfn.XLOOKUP(B1058,'[13]Input_27-04'!$B:$B,'[13]Input_27-04'!$M:$M,"")</f>
        <v/>
      </c>
      <c r="AG1058" s="7"/>
      <c r="AH1058" s="3"/>
      <c r="AI1058" s="18" t="str">
        <f>_xlfn.XLOOKUP(B1058,'[3]Cells Huawei 27042026 10h'!$B:$B,'[3]Cells Huawei 27042026 10h'!$T:$T,"")</f>
        <v/>
      </c>
      <c r="AJ1058" s="18" t="str">
        <f>_xlfn.XLOOKUP(B1058,'[3]Cells Huawei 27042026 15h'!$B:$B,'[3]Cells Huawei 27042026 15h'!$T:$T,"")</f>
        <v/>
      </c>
      <c r="AK1058" s="18" t="str">
        <f>_xlfn.XLOOKUP(B1058,'[4]cells down 27042026 11h28'!$B:$B,'[4]cells down 27042026 11h28'!$R:$R,"")</f>
        <v/>
      </c>
      <c r="AL1058" s="18" t="str">
        <f>_xlfn.XLOOKUP(B1058,'[4]cells down 27042026 18h01'!$B:$B,'[4]cells down 27042026 18h01'!$R:$R,"")</f>
        <v/>
      </c>
      <c r="AM1058" s="18" t="str">
        <f>_xlfn.XLOOKUP(B1058,'[5]cell downs 27042026 11h'!$B:$B,'[5]cell downs 27042026 11h'!$R:$R,"")</f>
        <v/>
      </c>
      <c r="AN1058" s="18" t="str">
        <f>_xlfn.XLOOKUP(B1058,'[5]cell downs 27042026 17h40'!$B:$B,'[5]cell downs 27042026 17h40'!$R:$R,"")</f>
        <v/>
      </c>
      <c r="AO1058" s="18" t="str">
        <f>_xlfn.XLOOKUP(B1058,'[6]ALL SITES DOWN'!$D:$D,'[6]ALL SITES DOWN'!$J:$J,"")</f>
        <v/>
      </c>
      <c r="AP1058" s="18" t="str">
        <f>_xlfn.XLOOKUP(B1058,'[7]ALL SITES DOWN'!$D:$D,'[7]ALL SITES DOWN'!$J:$J,"")</f>
        <v/>
      </c>
      <c r="AQ1058" s="9" t="str">
        <f>_xlfn.XLOOKUP(B1058,[8]sheet1!$AC:$AC,[8]sheet1!$AF:$AF,"")</f>
        <v/>
      </c>
      <c r="AR1058" s="14"/>
      <c r="AS1058" s="14" t="s">
        <v>5465</v>
      </c>
      <c r="AT1058" s="14" t="str">
        <f>_xlfn.XLOOKUP(B1058,'[9]cell downs 18042026 17h'!$B:$B,'[9]cell downs 18042026 17h'!$B:$B,"")</f>
        <v/>
      </c>
      <c r="AU1058" s="14" t="str">
        <f>_xlfn.XLOOKUP(B1058,'[10]Cells Huawei 19042026 15h'!$B:$B,'[10]Cells Huawei 19042026 15h'!$B:$B,"")</f>
        <v/>
      </c>
      <c r="AV1058" s="9" t="str">
        <f>_xlfn.XLOOKUP(B1058,'[11]cells down 19042026 9H40'!$B:$B,'[11]cells down 19042026 9H40'!$B:$B,"")</f>
        <v/>
      </c>
    </row>
    <row r="1059" spans="1:48" hidden="1" x14ac:dyDescent="0.3">
      <c r="A1059" s="1" t="s">
        <v>3150</v>
      </c>
      <c r="B1059" s="8" t="s">
        <v>3151</v>
      </c>
      <c r="C1059" s="3" t="str">
        <f>_xlfn.XLOOKUP(B1059,'[1]daily break down'!$D:$D,'[1]daily break down'!$E:$E,"")</f>
        <v>Yaounde</v>
      </c>
      <c r="D1059" s="1" t="s">
        <v>11</v>
      </c>
      <c r="E1059" s="1" t="s">
        <v>12</v>
      </c>
      <c r="F1059" s="3" t="s">
        <v>37</v>
      </c>
      <c r="G1059" s="1" t="s">
        <v>38</v>
      </c>
      <c r="H1059" s="29" t="str">
        <f>_xlfn.XLOOKUP(B1059,[2]CALCULATION!$B:$B,[2]CALCULATION!$H:$H,"")</f>
        <v>ZTE</v>
      </c>
      <c r="I1059" s="26">
        <v>0</v>
      </c>
      <c r="J1059" s="26">
        <v>0</v>
      </c>
      <c r="K1059" s="26">
        <v>6.5918449461095305E-2</v>
      </c>
      <c r="L1059" s="26">
        <v>0</v>
      </c>
      <c r="M1059" s="26">
        <v>0</v>
      </c>
      <c r="N1059" s="26">
        <v>0</v>
      </c>
      <c r="O1059" s="26">
        <v>0</v>
      </c>
      <c r="P1059" s="114" t="s">
        <v>6364</v>
      </c>
      <c r="Q1059" s="42" t="s">
        <v>5538</v>
      </c>
      <c r="R1059" s="42"/>
      <c r="S1059" s="41" t="str" cm="1">
        <f t="array" ref="S1059">IFERROR(_xlfn.IFS(
U1059="MPR ISSUE","PDH",
U1059="BSS Hardware Issue","BSS",
U1059="Sites strategiques, MLL, Pylone, etc.","ENVTECH",
U1059="AKTIVCO DEFAUT GE &amp; POWER Cabinet","AKTIVCO",
U1059="AKTIVCO Coupure ENEO &amp; Baisse de tension","AKTIVCO GRID ONLY",
U1059="Coupure ENEO &amp; Baisse de tension","IHS GRID ONLY",
U1059="Defaut GE &amp; POWER Cabinet","IHS",
U1059="Sharing","Partners",
U1059="Sites strategiques &amp; DataCenter","SST &amp; DC",
U1059="Exclu","Exclu",
U1059="SAT","SAT",
U1059="SPARE-ISSUE","SPARE-ISSUE",
U1059="Fiber CAmtel","TRANS_FO_CAMTEL",
U1059="Fiber AOF","Fiber AOF",
U1059="Projet OCM (HUAWEI)","TRAVAUX-HUAWEI",
U1059="Projet OCM (NOKIA)","TRAVAUX-NOKIA",
U1059="ACCESS-ISSUE","ACCESS-ISSUE",
U1059="Projet OCM (ZTE, NOKIA, autres projets)","TRAVAUX OCM",
U1059="No root CAuse","No root cause",
U1059="ODU HS","PDH",
U1059="IP &amp; VLAN","PDH",
U1059="Warehouse HUAWEI","SPARE-ISSUE",
U1059="SPARE-HS","SPARE-ISSUE",
U1059="Power Telco","BSS",U1059="no impacts","no impacts"
),"")</f>
        <v>No root cause</v>
      </c>
      <c r="T1059" s="41" t="str" cm="1">
        <f t="array" ref="T1059">IFERROR(_xlfn.IFS(
U1059="MPR ISSUE","TX ISSUE",
U1059="BSS Hardware Issue","RAN ISSUE",
U1059="Sites strategiques, MLL, Pylone, etc.","ENVTECH",
U1059="AKTIVCO DEFAUT GE &amp; POWER Cabinet","POWER ISSUE",
U1059="AKTIVCO Coupure ENEO &amp; Baisse de tension","POWER ISSUE",
U1059="Coupure ENEO &amp; Baisse de tension","POWER ISSUE",
U1059="Defaut GE &amp; POWER Cabinet","POWER ISSUE",
U1059="Sharing","POWER ISSUE",
U1059="Sites strategiques &amp; DataCenter","POWER ISSUE",
U1059="Exclu","Exclu",
U1059="SAT","TX ISSUE",
U1059="SPARE-ISSUE","SPARE-ISSUE",
U1059="Fiber CAmtel","TX ISSUE",
U1059="Fiber AOF","TX ISSUE",
U1059="Projet OCM (HUAWEI)","TRAVAUX-HUAWEI",
U1059="Projet OCM (NOKIA)","TRAVAUX -NOKIA",
U1059="ACCESS-ISSUE","ACCESS-ISSUE",
U1059="Projet OCM (ZTE, NOKIA, autres projets)","TRAVAUX OCM",
U1059="No root CAuse","No root cause",
U1059="ODU HS","TX ISSUE",
U1059="IP &amp; VLAN","TX ISSUE",
U1059="Warehouse HUAWEI","SPARE-ISSUE",
U1059="SPARE-HS","SPARE-ISSUE",
U1059="Power Telco","RAN ISSUE",U1059="no impacts","no impacts"
),"")</f>
        <v>No root cause</v>
      </c>
      <c r="U1059" s="68" t="s">
        <v>5691</v>
      </c>
      <c r="V1059" s="41" t="str" cm="1">
        <f t="array" ref="V1059">IFERROR(_xlfn.IFS(
U1059="MPR ISSUE","ACTIVE",
U1059="BSS Hardware Issue","ACTIVE",
U1059="Sites strategiques, MLL, Pylone, etc.","PASSIVE",
U1059="AKTIVCO DEFAUT GE &amp; POWER Cabinet","PASSIVE",
U1059="AKTIVCO Coupure ENEO &amp; Baisse de tension","PASSIVE",
U1059="Coupure ENEO &amp; Baisse de tension","PASSIVE",
U1059="Defaut GE &amp; POWER Cabinet","PASSIVE",
U1059="Sharing","PASSIVE",
U1059="Sites strategiques &amp; DataCenter","PASSIVE",
U1059="Exclu","Exclu",
U1059="SAT","ACTIVE",
U1059="SPARE-ISSUE","SPARE-ISSUE",
U1059="Fiber CAmtel","ACTIVE",
U1059="Fiber AOF","ACTIVE",
U1059="Projet OCM (HUAWEI)","PLANNED WORKS",
U1059="Projet OCM (NOKIA)","PLANNED WORKS",
U1059="ACCESS-ISSUE","ACCESS-ISSUE",
U1059="Projet OCM (ZTE, NOKIA, autres projets)","PLANNED WORKS",
U1059="No root CAuse","No root cause",
U1059="ODU HS","ACTIVE",
U1059="IP &amp; VLAN","ACTIVE",
U1059="Warehouse HUAWEI","SPARE-ISSUE",
U1059="SPARE-HS","SPARE-ISSUE",
U1059="Power Telco","ACTIVE", U1059="no impacts","no impacts"
),"")</f>
        <v>No root cause</v>
      </c>
      <c r="W1059" s="113"/>
      <c r="X1059" s="113"/>
      <c r="Y1059" s="113"/>
      <c r="Z1059" s="113"/>
      <c r="AA1059" s="113"/>
      <c r="AB1059" s="17" t="s">
        <v>5465</v>
      </c>
      <c r="AC1059" s="17" t="str">
        <f>_xlfn.XLOOKUP(B1059,'INCIDENT-04-27-2026'!E:E,'INCIDENT-04-27-2026'!F:F,"")</f>
        <v/>
      </c>
      <c r="AD1059" s="9"/>
      <c r="AE1059" s="7" t="s">
        <v>5465</v>
      </c>
      <c r="AF1059" s="6" t="str">
        <f>_xlfn.XLOOKUP(B1059,'[13]Input_27-04'!$B:$B,'[13]Input_27-04'!$M:$M,"")</f>
        <v/>
      </c>
      <c r="AG1059" s="7"/>
      <c r="AH1059" s="3"/>
      <c r="AI1059" s="18" t="str">
        <f>_xlfn.XLOOKUP(B1059,'[3]Cells Huawei 27042026 10h'!$B:$B,'[3]Cells Huawei 27042026 10h'!$T:$T,"")</f>
        <v/>
      </c>
      <c r="AJ1059" s="18" t="str">
        <f>_xlfn.XLOOKUP(B1059,'[3]Cells Huawei 27042026 15h'!$B:$B,'[3]Cells Huawei 27042026 15h'!$T:$T,"")</f>
        <v/>
      </c>
      <c r="AK1059" s="18" t="str">
        <f>_xlfn.XLOOKUP(B1059,'[4]cells down 27042026 11h28'!$B:$B,'[4]cells down 27042026 11h28'!$R:$R,"")</f>
        <v/>
      </c>
      <c r="AL1059" s="18" t="str">
        <f>_xlfn.XLOOKUP(B1059,'[4]cells down 27042026 18h01'!$B:$B,'[4]cells down 27042026 18h01'!$R:$R,"")</f>
        <v/>
      </c>
      <c r="AM1059" s="18" t="str">
        <f>_xlfn.XLOOKUP(B1059,'[5]cell downs 27042026 11h'!$B:$B,'[5]cell downs 27042026 11h'!$R:$R,"")</f>
        <v/>
      </c>
      <c r="AN1059" s="18" t="str">
        <f>_xlfn.XLOOKUP(B1059,'[5]cell downs 27042026 17h40'!$B:$B,'[5]cell downs 27042026 17h40'!$R:$R,"")</f>
        <v/>
      </c>
      <c r="AO1059" s="18" t="str">
        <f>_xlfn.XLOOKUP(B1059,'[6]ALL SITES DOWN'!$D:$D,'[6]ALL SITES DOWN'!$J:$J,"")</f>
        <v/>
      </c>
      <c r="AP1059" s="18" t="str">
        <f>_xlfn.XLOOKUP(B1059,'[7]ALL SITES DOWN'!$D:$D,'[7]ALL SITES DOWN'!$J:$J,"")</f>
        <v/>
      </c>
      <c r="AQ1059" s="9" t="str">
        <f>_xlfn.XLOOKUP(B1059,[8]sheet1!$AC:$AC,[8]sheet1!$AF:$AF,"")</f>
        <v/>
      </c>
      <c r="AR1059" s="14"/>
      <c r="AS1059" s="14" t="s">
        <v>5465</v>
      </c>
      <c r="AT1059" s="14" t="str">
        <f>_xlfn.XLOOKUP(B1059,'[9]cell downs 18042026 17h'!$B:$B,'[9]cell downs 18042026 17h'!$B:$B,"")</f>
        <v/>
      </c>
      <c r="AU1059" s="14" t="str">
        <f>_xlfn.XLOOKUP(B1059,'[10]Cells Huawei 19042026 15h'!$B:$B,'[10]Cells Huawei 19042026 15h'!$B:$B,"")</f>
        <v/>
      </c>
      <c r="AV1059" s="9" t="str">
        <f>_xlfn.XLOOKUP(B1059,'[11]cells down 19042026 9H40'!$B:$B,'[11]cells down 19042026 9H40'!$B:$B,"")</f>
        <v/>
      </c>
    </row>
    <row r="1060" spans="1:48" hidden="1" x14ac:dyDescent="0.3">
      <c r="A1060" s="3" t="s">
        <v>1795</v>
      </c>
      <c r="B1060" s="3" t="s">
        <v>1796</v>
      </c>
      <c r="C1060" s="3" t="str">
        <f>_xlfn.XLOOKUP(B1060,'[1]daily break down'!$D:$D,'[1]daily break down'!$E:$E,"")</f>
        <v>CENTRE</v>
      </c>
      <c r="D1060" s="3" t="s">
        <v>11</v>
      </c>
      <c r="E1060" s="3" t="s">
        <v>154</v>
      </c>
      <c r="F1060" s="3" t="s">
        <v>69</v>
      </c>
      <c r="G1060" s="3" t="s">
        <v>1797</v>
      </c>
      <c r="H1060" s="28" t="str">
        <f>_xlfn.XLOOKUP(B1060,[2]CALCULATION!$B:$B,[2]CALCULATION!$H:$H,"")</f>
        <v>NOKIA</v>
      </c>
      <c r="I1060" s="26">
        <v>7.1642617847063494</v>
      </c>
      <c r="J1060" s="26">
        <v>0</v>
      </c>
      <c r="K1060" s="26">
        <v>6.5003442215267271E-2</v>
      </c>
      <c r="L1060" s="26">
        <v>0</v>
      </c>
      <c r="M1060" s="26">
        <v>0</v>
      </c>
      <c r="N1060" s="26">
        <v>0</v>
      </c>
      <c r="O1060" s="26">
        <v>0</v>
      </c>
      <c r="P1060" s="114" t="s">
        <v>6364</v>
      </c>
      <c r="Q1060" s="42" t="s">
        <v>5538</v>
      </c>
      <c r="R1060" s="42"/>
      <c r="S1060" s="41" t="str" cm="1">
        <f t="array" ref="S1060">IFERROR(_xlfn.IFS(
U1060="MPR ISSUE","PDH",
U1060="BSS Hardware Issue","BSS",
U1060="Sites strategiques, MLL, Pylone, etc.","ENVTECH",
U1060="AKTIVCO DEFAUT GE &amp; POWER Cabinet","AKTIVCO",
U1060="AKTIVCO Coupure ENEO &amp; Baisse de tension","AKTIVCO GRID ONLY",
U1060="Coupure ENEO &amp; Baisse de tension","IHS GRID ONLY",
U1060="Defaut GE &amp; POWER Cabinet","IHS",
U1060="Sharing","Partners",
U1060="Sites strategiques &amp; DataCenter","SST &amp; DC",
U1060="Exclu","Exclu",
U1060="SAT","SAT",
U1060="SPARE-ISSUE","SPARE-ISSUE",
U1060="Fiber CAmtel","TRANS_FO_CAMTEL",
U1060="Fiber AOF","Fiber AOF",
U1060="Projet OCM (HUAWEI)","TRAVAUX-HUAWEI",
U1060="Projet OCM (NOKIA)","TRAVAUX-NOKIA",
U1060="ACCESS-ISSUE","ACCESS-ISSUE",
U1060="Projet OCM (ZTE, NOKIA, autres projets)","TRAVAUX OCM",
U1060="No root CAuse","No root cause",
U1060="ODU HS","PDH",
U1060="IP &amp; VLAN","PDH",
U1060="Warehouse HUAWEI","SPARE-ISSUE",
U1060="SPARE-HS","SPARE-ISSUE",
U1060="Power Telco","BSS",U1060="no impacts","no impacts"
),"")</f>
        <v>No root cause</v>
      </c>
      <c r="T1060" s="41" t="str" cm="1">
        <f t="array" ref="T1060">IFERROR(_xlfn.IFS(
U1060="MPR ISSUE","TX ISSUE",
U1060="BSS Hardware Issue","RAN ISSUE",
U1060="Sites strategiques, MLL, Pylone, etc.","ENVTECH",
U1060="AKTIVCO DEFAUT GE &amp; POWER Cabinet","POWER ISSUE",
U1060="AKTIVCO Coupure ENEO &amp; Baisse de tension","POWER ISSUE",
U1060="Coupure ENEO &amp; Baisse de tension","POWER ISSUE",
U1060="Defaut GE &amp; POWER Cabinet","POWER ISSUE",
U1060="Sharing","POWER ISSUE",
U1060="Sites strategiques &amp; DataCenter","POWER ISSUE",
U1060="Exclu","Exclu",
U1060="SAT","TX ISSUE",
U1060="SPARE-ISSUE","SPARE-ISSUE",
U1060="Fiber CAmtel","TX ISSUE",
U1060="Fiber AOF","TX ISSUE",
U1060="Projet OCM (HUAWEI)","TRAVAUX-HUAWEI",
U1060="Projet OCM (NOKIA)","TRAVAUX -NOKIA",
U1060="ACCESS-ISSUE","ACCESS-ISSUE",
U1060="Projet OCM (ZTE, NOKIA, autres projets)","TRAVAUX OCM",
U1060="No root CAuse","No root cause",
U1060="ODU HS","TX ISSUE",
U1060="IP &amp; VLAN","TX ISSUE",
U1060="Warehouse HUAWEI","SPARE-ISSUE",
U1060="SPARE-HS","SPARE-ISSUE",
U1060="Power Telco","RAN ISSUE",U1060="no impacts","no impacts"
),"")</f>
        <v>No root cause</v>
      </c>
      <c r="U1060" s="68" t="s">
        <v>5691</v>
      </c>
      <c r="V1060" s="41" t="str" cm="1">
        <f t="array" ref="V1060">IFERROR(_xlfn.IFS(
U1060="MPR ISSUE","ACTIVE",
U1060="BSS Hardware Issue","ACTIVE",
U1060="Sites strategiques, MLL, Pylone, etc.","PASSIVE",
U1060="AKTIVCO DEFAUT GE &amp; POWER Cabinet","PASSIVE",
U1060="AKTIVCO Coupure ENEO &amp; Baisse de tension","PASSIVE",
U1060="Coupure ENEO &amp; Baisse de tension","PASSIVE",
U1060="Defaut GE &amp; POWER Cabinet","PASSIVE",
U1060="Sharing","PASSIVE",
U1060="Sites strategiques &amp; DataCenter","PASSIVE",
U1060="Exclu","Exclu",
U1060="SAT","ACTIVE",
U1060="SPARE-ISSUE","SPARE-ISSUE",
U1060="Fiber CAmtel","ACTIVE",
U1060="Fiber AOF","ACTIVE",
U1060="Projet OCM (HUAWEI)","PLANNED WORKS",
U1060="Projet OCM (NOKIA)","PLANNED WORKS",
U1060="ACCESS-ISSUE","ACCESS-ISSUE",
U1060="Projet OCM (ZTE, NOKIA, autres projets)","PLANNED WORKS",
U1060="No root CAuse","No root cause",
U1060="ODU HS","ACTIVE",
U1060="IP &amp; VLAN","ACTIVE",
U1060="Warehouse HUAWEI","SPARE-ISSUE",
U1060="SPARE-HS","SPARE-ISSUE",
U1060="Power Telco","ACTIVE", U1060="no impacts","no impacts"
),"")</f>
        <v>No root cause</v>
      </c>
      <c r="W1060" s="113"/>
      <c r="X1060" s="113"/>
      <c r="Y1060" s="113"/>
      <c r="Z1060" s="113"/>
      <c r="AA1060" s="113"/>
      <c r="AB1060" s="17" t="s">
        <v>5465</v>
      </c>
      <c r="AC1060" s="17" t="str">
        <f>_xlfn.XLOOKUP(B1060,'INCIDENT-04-27-2026'!E:E,'INCIDENT-04-27-2026'!F:F,"")</f>
        <v/>
      </c>
      <c r="AD1060" s="9"/>
      <c r="AE1060" s="7" t="s">
        <v>5465</v>
      </c>
      <c r="AF1060" s="6" t="str">
        <f>_xlfn.XLOOKUP(B1060,'[13]Input_27-04'!$B:$B,'[13]Input_27-04'!$M:$M,"")</f>
        <v/>
      </c>
      <c r="AG1060" s="7"/>
      <c r="AH1060" s="3"/>
      <c r="AI1060" s="18" t="str">
        <f>_xlfn.XLOOKUP(B1060,'[3]Cells Huawei 27042026 10h'!$B:$B,'[3]Cells Huawei 27042026 10h'!$T:$T,"")</f>
        <v/>
      </c>
      <c r="AJ1060" s="18" t="str">
        <f>_xlfn.XLOOKUP(B1060,'[3]Cells Huawei 27042026 15h'!$B:$B,'[3]Cells Huawei 27042026 15h'!$T:$T,"")</f>
        <v/>
      </c>
      <c r="AK1060" s="18" t="str">
        <f>_xlfn.XLOOKUP(B1060,'[4]cells down 27042026 11h28'!$B:$B,'[4]cells down 27042026 11h28'!$R:$R,"")</f>
        <v/>
      </c>
      <c r="AL1060" s="18" t="str">
        <f>_xlfn.XLOOKUP(B1060,'[4]cells down 27042026 18h01'!$B:$B,'[4]cells down 27042026 18h01'!$R:$R,"")</f>
        <v/>
      </c>
      <c r="AM1060" s="18" t="str">
        <f>_xlfn.XLOOKUP(B1060,'[5]cell downs 27042026 11h'!$B:$B,'[5]cell downs 27042026 11h'!$R:$R,"")</f>
        <v/>
      </c>
      <c r="AN1060" s="18" t="str">
        <f>_xlfn.XLOOKUP(B1060,'[5]cell downs 27042026 17h40'!$B:$B,'[5]cell downs 27042026 17h40'!$R:$R,"")</f>
        <v/>
      </c>
      <c r="AO1060" s="18" t="str">
        <f>_xlfn.XLOOKUP(B1060,'[6]ALL SITES DOWN'!$D:$D,'[6]ALL SITES DOWN'!$J:$J,"")</f>
        <v/>
      </c>
      <c r="AP1060" s="18" t="str">
        <f>_xlfn.XLOOKUP(B1060,'[7]ALL SITES DOWN'!$D:$D,'[7]ALL SITES DOWN'!$J:$J,"")</f>
        <v/>
      </c>
      <c r="AQ1060" s="9" t="str">
        <f>_xlfn.XLOOKUP(B1060,[8]sheet1!$AC:$AC,[8]sheet1!$AF:$AF,"")</f>
        <v/>
      </c>
      <c r="AR1060" s="14"/>
      <c r="AS1060" s="14" t="s">
        <v>5465</v>
      </c>
      <c r="AT1060" s="14" t="str">
        <f>_xlfn.XLOOKUP(B1060,'[9]cell downs 18042026 17h'!$B:$B,'[9]cell downs 18042026 17h'!$B:$B,"")</f>
        <v/>
      </c>
      <c r="AU1060" s="14" t="str">
        <f>_xlfn.XLOOKUP(B1060,'[10]Cells Huawei 19042026 15h'!$B:$B,'[10]Cells Huawei 19042026 15h'!$B:$B,"")</f>
        <v/>
      </c>
      <c r="AV1060" s="9" t="str">
        <f>_xlfn.XLOOKUP(B1060,'[11]cells down 19042026 9H40'!$B:$B,'[11]cells down 19042026 9H40'!$B:$B,"")</f>
        <v/>
      </c>
    </row>
    <row r="1061" spans="1:48" hidden="1" x14ac:dyDescent="0.3">
      <c r="A1061" s="1" t="s">
        <v>3703</v>
      </c>
      <c r="B1061" s="1" t="s">
        <v>3704</v>
      </c>
      <c r="C1061" s="3" t="str">
        <f>_xlfn.XLOOKUP(B1061,'[1]daily break down'!$D:$D,'[1]daily break down'!$E:$E,"")</f>
        <v>Yaounde</v>
      </c>
      <c r="D1061" s="1" t="s">
        <v>21</v>
      </c>
      <c r="E1061" s="1" t="s">
        <v>30</v>
      </c>
      <c r="F1061" s="3" t="s">
        <v>37</v>
      </c>
      <c r="G1061" s="1" t="s">
        <v>38</v>
      </c>
      <c r="H1061" s="29" t="str">
        <f>_xlfn.XLOOKUP(B1061,[2]CALCULATION!$B:$B,[2]CALCULATION!$H:$H,"")</f>
        <v>ZTE</v>
      </c>
      <c r="I1061" s="26">
        <v>0</v>
      </c>
      <c r="J1061" s="26">
        <v>0</v>
      </c>
      <c r="K1061" s="26">
        <v>6.4402467804116625E-2</v>
      </c>
      <c r="L1061" s="26">
        <v>0</v>
      </c>
      <c r="M1061" s="26">
        <v>0</v>
      </c>
      <c r="N1061" s="26">
        <v>0</v>
      </c>
      <c r="O1061" s="26">
        <v>0</v>
      </c>
      <c r="P1061" s="114" t="s">
        <v>6364</v>
      </c>
      <c r="Q1061" s="42" t="s">
        <v>5538</v>
      </c>
      <c r="R1061" s="42"/>
      <c r="S1061" s="41" t="str" cm="1">
        <f t="array" ref="S1061">IFERROR(_xlfn.IFS(
U1061="MPR ISSUE","PDH",
U1061="BSS Hardware Issue","BSS",
U1061="Sites strategiques, MLL, Pylone, etc.","ENVTECH",
U1061="AKTIVCO DEFAUT GE &amp; POWER Cabinet","AKTIVCO",
U1061="AKTIVCO Coupure ENEO &amp; Baisse de tension","AKTIVCO GRID ONLY",
U1061="Coupure ENEO &amp; Baisse de tension","IHS GRID ONLY",
U1061="Defaut GE &amp; POWER Cabinet","IHS",
U1061="Sharing","Partners",
U1061="Sites strategiques &amp; DataCenter","SST &amp; DC",
U1061="Exclu","Exclu",
U1061="SAT","SAT",
U1061="SPARE-ISSUE","SPARE-ISSUE",
U1061="Fiber CAmtel","TRANS_FO_CAMTEL",
U1061="Fiber AOF","Fiber AOF",
U1061="Projet OCM (HUAWEI)","TRAVAUX-HUAWEI",
U1061="Projet OCM (NOKIA)","TRAVAUX-NOKIA",
U1061="ACCESS-ISSUE","ACCESS-ISSUE",
U1061="Projet OCM (ZTE, NOKIA, autres projets)","TRAVAUX OCM",
U1061="No root CAuse","No root cause",
U1061="ODU HS","PDH",
U1061="IP &amp; VLAN","PDH",
U1061="Warehouse HUAWEI","SPARE-ISSUE",
U1061="SPARE-HS","SPARE-ISSUE",
U1061="Power Telco","BSS",U1061="no impacts","no impacts"
),"")</f>
        <v>No root cause</v>
      </c>
      <c r="T1061" s="41" t="str" cm="1">
        <f t="array" ref="T1061">IFERROR(_xlfn.IFS(
U1061="MPR ISSUE","TX ISSUE",
U1061="BSS Hardware Issue","RAN ISSUE",
U1061="Sites strategiques, MLL, Pylone, etc.","ENVTECH",
U1061="AKTIVCO DEFAUT GE &amp; POWER Cabinet","POWER ISSUE",
U1061="AKTIVCO Coupure ENEO &amp; Baisse de tension","POWER ISSUE",
U1061="Coupure ENEO &amp; Baisse de tension","POWER ISSUE",
U1061="Defaut GE &amp; POWER Cabinet","POWER ISSUE",
U1061="Sharing","POWER ISSUE",
U1061="Sites strategiques &amp; DataCenter","POWER ISSUE",
U1061="Exclu","Exclu",
U1061="SAT","TX ISSUE",
U1061="SPARE-ISSUE","SPARE-ISSUE",
U1061="Fiber CAmtel","TX ISSUE",
U1061="Fiber AOF","TX ISSUE",
U1061="Projet OCM (HUAWEI)","TRAVAUX-HUAWEI",
U1061="Projet OCM (NOKIA)","TRAVAUX -NOKIA",
U1061="ACCESS-ISSUE","ACCESS-ISSUE",
U1061="Projet OCM (ZTE, NOKIA, autres projets)","TRAVAUX OCM",
U1061="No root CAuse","No root cause",
U1061="ODU HS","TX ISSUE",
U1061="IP &amp; VLAN","TX ISSUE",
U1061="Warehouse HUAWEI","SPARE-ISSUE",
U1061="SPARE-HS","SPARE-ISSUE",
U1061="Power Telco","RAN ISSUE",U1061="no impacts","no impacts"
),"")</f>
        <v>No root cause</v>
      </c>
      <c r="U1061" s="68" t="s">
        <v>5691</v>
      </c>
      <c r="V1061" s="41" t="str" cm="1">
        <f t="array" ref="V1061">IFERROR(_xlfn.IFS(
U1061="MPR ISSUE","ACTIVE",
U1061="BSS Hardware Issue","ACTIVE",
U1061="Sites strategiques, MLL, Pylone, etc.","PASSIVE",
U1061="AKTIVCO DEFAUT GE &amp; POWER Cabinet","PASSIVE",
U1061="AKTIVCO Coupure ENEO &amp; Baisse de tension","PASSIVE",
U1061="Coupure ENEO &amp; Baisse de tension","PASSIVE",
U1061="Defaut GE &amp; POWER Cabinet","PASSIVE",
U1061="Sharing","PASSIVE",
U1061="Sites strategiques &amp; DataCenter","PASSIVE",
U1061="Exclu","Exclu",
U1061="SAT","ACTIVE",
U1061="SPARE-ISSUE","SPARE-ISSUE",
U1061="Fiber CAmtel","ACTIVE",
U1061="Fiber AOF","ACTIVE",
U1061="Projet OCM (HUAWEI)","PLANNED WORKS",
U1061="Projet OCM (NOKIA)","PLANNED WORKS",
U1061="ACCESS-ISSUE","ACCESS-ISSUE",
U1061="Projet OCM (ZTE, NOKIA, autres projets)","PLANNED WORKS",
U1061="No root CAuse","No root cause",
U1061="ODU HS","ACTIVE",
U1061="IP &amp; VLAN","ACTIVE",
U1061="Warehouse HUAWEI","SPARE-ISSUE",
U1061="SPARE-HS","SPARE-ISSUE",
U1061="Power Telco","ACTIVE", U1061="no impacts","no impacts"
),"")</f>
        <v>No root cause</v>
      </c>
      <c r="W1061" s="113"/>
      <c r="X1061" s="113"/>
      <c r="Y1061" s="113"/>
      <c r="Z1061" s="113"/>
      <c r="AA1061" s="113"/>
      <c r="AB1061" s="17" t="s">
        <v>5465</v>
      </c>
      <c r="AC1061" s="17" t="str">
        <f>_xlfn.XLOOKUP(B1061,'INCIDENT-04-27-2026'!E:E,'INCIDENT-04-27-2026'!F:F,"")</f>
        <v/>
      </c>
      <c r="AD1061" s="9"/>
      <c r="AE1061" s="7" t="s">
        <v>5465</v>
      </c>
      <c r="AF1061" s="6" t="str">
        <f>_xlfn.XLOOKUP(B1061,'[13]Input_27-04'!$B:$B,'[13]Input_27-04'!$M:$M,"")</f>
        <v/>
      </c>
      <c r="AG1061" s="7"/>
      <c r="AH1061" s="3"/>
      <c r="AI1061" s="18" t="str">
        <f>_xlfn.XLOOKUP(B1061,'[3]Cells Huawei 27042026 10h'!$B:$B,'[3]Cells Huawei 27042026 10h'!$T:$T,"")</f>
        <v/>
      </c>
      <c r="AJ1061" s="18" t="str">
        <f>_xlfn.XLOOKUP(B1061,'[3]Cells Huawei 27042026 15h'!$B:$B,'[3]Cells Huawei 27042026 15h'!$T:$T,"")</f>
        <v/>
      </c>
      <c r="AK1061" s="18" t="str">
        <f>_xlfn.XLOOKUP(B1061,'[4]cells down 27042026 11h28'!$B:$B,'[4]cells down 27042026 11h28'!$R:$R,"")</f>
        <v/>
      </c>
      <c r="AL1061" s="18" t="str">
        <f>_xlfn.XLOOKUP(B1061,'[4]cells down 27042026 18h01'!$B:$B,'[4]cells down 27042026 18h01'!$R:$R,"")</f>
        <v/>
      </c>
      <c r="AM1061" s="18" t="str">
        <f>_xlfn.XLOOKUP(B1061,'[5]cell downs 27042026 11h'!$B:$B,'[5]cell downs 27042026 11h'!$R:$R,"")</f>
        <v/>
      </c>
      <c r="AN1061" s="18" t="str">
        <f>_xlfn.XLOOKUP(B1061,'[5]cell downs 27042026 17h40'!$B:$B,'[5]cell downs 27042026 17h40'!$R:$R,"")</f>
        <v/>
      </c>
      <c r="AO1061" s="18" t="str">
        <f>_xlfn.XLOOKUP(B1061,'[6]ALL SITES DOWN'!$D:$D,'[6]ALL SITES DOWN'!$J:$J,"")</f>
        <v/>
      </c>
      <c r="AP1061" s="18" t="str">
        <f>_xlfn.XLOOKUP(B1061,'[7]ALL SITES DOWN'!$D:$D,'[7]ALL SITES DOWN'!$J:$J,"")</f>
        <v/>
      </c>
      <c r="AQ1061" s="9" t="str">
        <f>_xlfn.XLOOKUP(B1061,[8]sheet1!$AC:$AC,[8]sheet1!$AF:$AF,"")</f>
        <v/>
      </c>
      <c r="AR1061" s="14"/>
      <c r="AS1061" s="14" t="s">
        <v>5465</v>
      </c>
      <c r="AT1061" s="14" t="str">
        <f>_xlfn.XLOOKUP(B1061,'[9]cell downs 18042026 17h'!$B:$B,'[9]cell downs 18042026 17h'!$B:$B,"")</f>
        <v/>
      </c>
      <c r="AU1061" s="14" t="str">
        <f>_xlfn.XLOOKUP(B1061,'[10]Cells Huawei 19042026 15h'!$B:$B,'[10]Cells Huawei 19042026 15h'!$B:$B,"")</f>
        <v/>
      </c>
      <c r="AV1061" s="9" t="str">
        <f>_xlfn.XLOOKUP(B1061,'[11]cells down 19042026 9H40'!$B:$B,'[11]cells down 19042026 9H40'!$B:$B,"")</f>
        <v/>
      </c>
    </row>
    <row r="1062" spans="1:48" hidden="1" x14ac:dyDescent="0.3">
      <c r="A1062" s="1" t="s">
        <v>2370</v>
      </c>
      <c r="B1062" s="8" t="s">
        <v>2371</v>
      </c>
      <c r="C1062" s="3" t="str">
        <f>_xlfn.XLOOKUP(B1062,'[1]daily break down'!$D:$D,'[1]daily break down'!$E:$E,"")</f>
        <v>Ngaoundere</v>
      </c>
      <c r="D1062" s="1" t="s">
        <v>11</v>
      </c>
      <c r="E1062" s="1" t="s">
        <v>12</v>
      </c>
      <c r="F1062" s="3" t="s">
        <v>90</v>
      </c>
      <c r="G1062" s="1" t="s">
        <v>91</v>
      </c>
      <c r="H1062" s="27" t="str">
        <f>_xlfn.XLOOKUP(B1062,[2]CALCULATION!$B:$B,[2]CALCULATION!$H:$H,"")</f>
        <v>Huawei</v>
      </c>
      <c r="I1062" s="26">
        <v>0.67705524308498344</v>
      </c>
      <c r="J1062" s="26">
        <v>0.98651168697011982</v>
      </c>
      <c r="K1062" s="26">
        <v>6.3314528026755454E-2</v>
      </c>
      <c r="L1062" s="26">
        <v>0</v>
      </c>
      <c r="M1062" s="26">
        <v>0.50589199647293492</v>
      </c>
      <c r="N1062" s="26">
        <v>0</v>
      </c>
      <c r="O1062" s="26">
        <v>0</v>
      </c>
      <c r="P1062" s="114" t="s">
        <v>6364</v>
      </c>
      <c r="Q1062" s="42" t="s">
        <v>5538</v>
      </c>
      <c r="R1062" s="42"/>
      <c r="S1062" s="41" t="str" cm="1">
        <f t="array" ref="S1062">IFERROR(_xlfn.IFS(
U1062="MPR ISSUE","PDH",
U1062="BSS Hardware Issue","BSS",
U1062="Sites strategiques, MLL, Pylone, etc.","ENVTECH",
U1062="AKTIVCO DEFAUT GE &amp; POWER Cabinet","AKTIVCO",
U1062="AKTIVCO Coupure ENEO &amp; Baisse de tension","AKTIVCO GRID ONLY",
U1062="Coupure ENEO &amp; Baisse de tension","IHS GRID ONLY",
U1062="Defaut GE &amp; POWER Cabinet","IHS",
U1062="Sharing","Partners",
U1062="Sites strategiques &amp; DataCenter","SST &amp; DC",
U1062="Exclu","Exclu",
U1062="SAT","SAT",
U1062="SPARE-ISSUE","SPARE-ISSUE",
U1062="Fiber CAmtel","TRANS_FO_CAMTEL",
U1062="Fiber AOF","Fiber AOF",
U1062="Projet OCM (HUAWEI)","TRAVAUX-HUAWEI",
U1062="Projet OCM (NOKIA)","TRAVAUX-NOKIA",
U1062="ACCESS-ISSUE","ACCESS-ISSUE",
U1062="Projet OCM (ZTE, NOKIA, autres projets)","TRAVAUX OCM",
U1062="No root CAuse","No root cause",
U1062="ODU HS","PDH",
U1062="IP &amp; VLAN","PDH",
U1062="Warehouse HUAWEI","SPARE-ISSUE",
U1062="SPARE-HS","SPARE-ISSUE",
U1062="Power Telco","BSS",U1062="no impacts","no impacts"
),"")</f>
        <v>No root cause</v>
      </c>
      <c r="T1062" s="41" t="str" cm="1">
        <f t="array" ref="T1062">IFERROR(_xlfn.IFS(
U1062="MPR ISSUE","TX ISSUE",
U1062="BSS Hardware Issue","RAN ISSUE",
U1062="Sites strategiques, MLL, Pylone, etc.","ENVTECH",
U1062="AKTIVCO DEFAUT GE &amp; POWER Cabinet","POWER ISSUE",
U1062="AKTIVCO Coupure ENEO &amp; Baisse de tension","POWER ISSUE",
U1062="Coupure ENEO &amp; Baisse de tension","POWER ISSUE",
U1062="Defaut GE &amp; POWER Cabinet","POWER ISSUE",
U1062="Sharing","POWER ISSUE",
U1062="Sites strategiques &amp; DataCenter","POWER ISSUE",
U1062="Exclu","Exclu",
U1062="SAT","TX ISSUE",
U1062="SPARE-ISSUE","SPARE-ISSUE",
U1062="Fiber CAmtel","TX ISSUE",
U1062="Fiber AOF","TX ISSUE",
U1062="Projet OCM (HUAWEI)","TRAVAUX-HUAWEI",
U1062="Projet OCM (NOKIA)","TRAVAUX -NOKIA",
U1062="ACCESS-ISSUE","ACCESS-ISSUE",
U1062="Projet OCM (ZTE, NOKIA, autres projets)","TRAVAUX OCM",
U1062="No root CAuse","No root cause",
U1062="ODU HS","TX ISSUE",
U1062="IP &amp; VLAN","TX ISSUE",
U1062="Warehouse HUAWEI","SPARE-ISSUE",
U1062="SPARE-HS","SPARE-ISSUE",
U1062="Power Telco","RAN ISSUE",U1062="no impacts","no impacts"
),"")</f>
        <v>No root cause</v>
      </c>
      <c r="U1062" s="68" t="s">
        <v>5691</v>
      </c>
      <c r="V1062" s="41" t="str" cm="1">
        <f t="array" ref="V1062">IFERROR(_xlfn.IFS(
U1062="MPR ISSUE","ACTIVE",
U1062="BSS Hardware Issue","ACTIVE",
U1062="Sites strategiques, MLL, Pylone, etc.","PASSIVE",
U1062="AKTIVCO DEFAUT GE &amp; POWER Cabinet","PASSIVE",
U1062="AKTIVCO Coupure ENEO &amp; Baisse de tension","PASSIVE",
U1062="Coupure ENEO &amp; Baisse de tension","PASSIVE",
U1062="Defaut GE &amp; POWER Cabinet","PASSIVE",
U1062="Sharing","PASSIVE",
U1062="Sites strategiques &amp; DataCenter","PASSIVE",
U1062="Exclu","Exclu",
U1062="SAT","ACTIVE",
U1062="SPARE-ISSUE","SPARE-ISSUE",
U1062="Fiber CAmtel","ACTIVE",
U1062="Fiber AOF","ACTIVE",
U1062="Projet OCM (HUAWEI)","PLANNED WORKS",
U1062="Projet OCM (NOKIA)","PLANNED WORKS",
U1062="ACCESS-ISSUE","ACCESS-ISSUE",
U1062="Projet OCM (ZTE, NOKIA, autres projets)","PLANNED WORKS",
U1062="No root CAuse","No root cause",
U1062="ODU HS","ACTIVE",
U1062="IP &amp; VLAN","ACTIVE",
U1062="Warehouse HUAWEI","SPARE-ISSUE",
U1062="SPARE-HS","SPARE-ISSUE",
U1062="Power Telco","ACTIVE", U1062="no impacts","no impacts"
),"")</f>
        <v>No root cause</v>
      </c>
      <c r="W1062" s="113"/>
      <c r="X1062" s="113"/>
      <c r="Y1062" s="113"/>
      <c r="Z1062" s="113"/>
      <c r="AA1062" s="113"/>
      <c r="AB1062" s="17" t="s">
        <v>5465</v>
      </c>
      <c r="AC1062" s="17" t="str">
        <f>_xlfn.XLOOKUP(B1062,'INCIDENT-04-27-2026'!E:E,'INCIDENT-04-27-2026'!F:F,"")</f>
        <v/>
      </c>
      <c r="AD1062" s="9"/>
      <c r="AE1062" s="7" t="s">
        <v>5465</v>
      </c>
      <c r="AF1062" s="6" t="str">
        <f>_xlfn.XLOOKUP(B1062,'[13]Input_27-04'!$B:$B,'[13]Input_27-04'!$M:$M,"")</f>
        <v/>
      </c>
      <c r="AG1062" s="7"/>
      <c r="AH1062" s="3"/>
      <c r="AI1062" s="18" t="str">
        <f>_xlfn.XLOOKUP(B1062,'[3]Cells Huawei 27042026 10h'!$B:$B,'[3]Cells Huawei 27042026 10h'!$T:$T,"")</f>
        <v/>
      </c>
      <c r="AJ1062" s="18" t="str">
        <f>_xlfn.XLOOKUP(B1062,'[3]Cells Huawei 27042026 15h'!$B:$B,'[3]Cells Huawei 27042026 15h'!$T:$T,"")</f>
        <v/>
      </c>
      <c r="AK1062" s="18" t="str">
        <f>_xlfn.XLOOKUP(B1062,'[4]cells down 27042026 11h28'!$B:$B,'[4]cells down 27042026 11h28'!$R:$R,"")</f>
        <v/>
      </c>
      <c r="AL1062" s="18" t="str">
        <f>_xlfn.XLOOKUP(B1062,'[4]cells down 27042026 18h01'!$B:$B,'[4]cells down 27042026 18h01'!$R:$R,"")</f>
        <v/>
      </c>
      <c r="AM1062" s="18" t="str">
        <f>_xlfn.XLOOKUP(B1062,'[5]cell downs 27042026 11h'!$B:$B,'[5]cell downs 27042026 11h'!$R:$R,"")</f>
        <v/>
      </c>
      <c r="AN1062" s="18" t="str">
        <f>_xlfn.XLOOKUP(B1062,'[5]cell downs 27042026 17h40'!$B:$B,'[5]cell downs 27042026 17h40'!$R:$R,"")</f>
        <v/>
      </c>
      <c r="AO1062" s="18" t="str">
        <f>_xlfn.XLOOKUP(B1062,'[6]ALL SITES DOWN'!$D:$D,'[6]ALL SITES DOWN'!$J:$J,"")</f>
        <v/>
      </c>
      <c r="AP1062" s="18" t="str">
        <f>_xlfn.XLOOKUP(B1062,'[7]ALL SITES DOWN'!$D:$D,'[7]ALL SITES DOWN'!$J:$J,"")</f>
        <v/>
      </c>
      <c r="AQ1062" s="9" t="str">
        <f>_xlfn.XLOOKUP(B1062,[8]sheet1!$AC:$AC,[8]sheet1!$AF:$AF,"")</f>
        <v/>
      </c>
      <c r="AR1062" s="14"/>
      <c r="AS1062" s="14" t="s">
        <v>5465</v>
      </c>
      <c r="AT1062" s="14" t="str">
        <f>_xlfn.XLOOKUP(B1062,'[9]cell downs 18042026 17h'!$B:$B,'[9]cell downs 18042026 17h'!$B:$B,"")</f>
        <v/>
      </c>
      <c r="AU1062" s="14" t="str">
        <f>_xlfn.XLOOKUP(B1062,'[10]Cells Huawei 19042026 15h'!$B:$B,'[10]Cells Huawei 19042026 15h'!$B:$B,"")</f>
        <v/>
      </c>
      <c r="AV1062" s="9" t="str">
        <f>_xlfn.XLOOKUP(B1062,'[11]cells down 19042026 9H40'!$B:$B,'[11]cells down 19042026 9H40'!$B:$B,"")</f>
        <v/>
      </c>
    </row>
    <row r="1063" spans="1:48" hidden="1" x14ac:dyDescent="0.3">
      <c r="A1063" s="1" t="s">
        <v>1049</v>
      </c>
      <c r="B1063" s="8" t="s">
        <v>1050</v>
      </c>
      <c r="C1063" s="3" t="str">
        <f>_xlfn.XLOOKUP(B1063,'[1]daily break down'!$D:$D,'[1]daily break down'!$E:$E,"")</f>
        <v>CENTRE</v>
      </c>
      <c r="D1063" s="1" t="s">
        <v>11</v>
      </c>
      <c r="E1063" s="1" t="s">
        <v>96</v>
      </c>
      <c r="F1063" s="3" t="s">
        <v>37</v>
      </c>
      <c r="G1063" s="1" t="s">
        <v>1051</v>
      </c>
      <c r="H1063" s="28" t="str">
        <f>_xlfn.XLOOKUP(B1063,[2]CALCULATION!$B:$B,[2]CALCULATION!$H:$H,"")</f>
        <v>NOKIA</v>
      </c>
      <c r="I1063" s="26">
        <v>0</v>
      </c>
      <c r="J1063" s="26">
        <v>3.7453664466535548E-3</v>
      </c>
      <c r="K1063" s="26">
        <v>5.734519504206808E-2</v>
      </c>
      <c r="L1063" s="26">
        <v>1.0479713668518664</v>
      </c>
      <c r="M1063" s="26">
        <v>0</v>
      </c>
      <c r="N1063" s="26">
        <v>0</v>
      </c>
      <c r="O1063" s="26">
        <v>0</v>
      </c>
      <c r="P1063" s="114" t="s">
        <v>6364</v>
      </c>
      <c r="Q1063" s="42" t="s">
        <v>5538</v>
      </c>
      <c r="R1063" s="42"/>
      <c r="S1063" s="41" t="str" cm="1">
        <f t="array" ref="S1063">IFERROR(_xlfn.IFS(
U1063="MPR ISSUE","PDH",
U1063="BSS Hardware Issue","BSS",
U1063="Sites strategiques, MLL, Pylone, etc.","ENVTECH",
U1063="AKTIVCO DEFAUT GE &amp; POWER Cabinet","AKTIVCO",
U1063="AKTIVCO Coupure ENEO &amp; Baisse de tension","AKTIVCO GRID ONLY",
U1063="Coupure ENEO &amp; Baisse de tension","IHS GRID ONLY",
U1063="Defaut GE &amp; POWER Cabinet","IHS",
U1063="Sharing","Partners",
U1063="Sites strategiques &amp; DataCenter","SST &amp; DC",
U1063="Exclu","Exclu",
U1063="SAT","SAT",
U1063="SPARE-ISSUE","SPARE-ISSUE",
U1063="Fiber CAmtel","TRANS_FO_CAMTEL",
U1063="Fiber AOF","Fiber AOF",
U1063="Projet OCM (HUAWEI)","TRAVAUX-HUAWEI",
U1063="Projet OCM (NOKIA)","TRAVAUX-NOKIA",
U1063="ACCESS-ISSUE","ACCESS-ISSUE",
U1063="Projet OCM (ZTE, NOKIA, autres projets)","TRAVAUX OCM",
U1063="No root CAuse","No root cause",
U1063="ODU HS","PDH",
U1063="IP &amp; VLAN","PDH",
U1063="Warehouse HUAWEI","SPARE-ISSUE",
U1063="SPARE-HS","SPARE-ISSUE",
U1063="Power Telco","BSS",U1063="no impacts","no impacts"
),"")</f>
        <v>No root cause</v>
      </c>
      <c r="T1063" s="41" t="str" cm="1">
        <f t="array" ref="T1063">IFERROR(_xlfn.IFS(
U1063="MPR ISSUE","TX ISSUE",
U1063="BSS Hardware Issue","RAN ISSUE",
U1063="Sites strategiques, MLL, Pylone, etc.","ENVTECH",
U1063="AKTIVCO DEFAUT GE &amp; POWER Cabinet","POWER ISSUE",
U1063="AKTIVCO Coupure ENEO &amp; Baisse de tension","POWER ISSUE",
U1063="Coupure ENEO &amp; Baisse de tension","POWER ISSUE",
U1063="Defaut GE &amp; POWER Cabinet","POWER ISSUE",
U1063="Sharing","POWER ISSUE",
U1063="Sites strategiques &amp; DataCenter","POWER ISSUE",
U1063="Exclu","Exclu",
U1063="SAT","TX ISSUE",
U1063="SPARE-ISSUE","SPARE-ISSUE",
U1063="Fiber CAmtel","TX ISSUE",
U1063="Fiber AOF","TX ISSUE",
U1063="Projet OCM (HUAWEI)","TRAVAUX-HUAWEI",
U1063="Projet OCM (NOKIA)","TRAVAUX -NOKIA",
U1063="ACCESS-ISSUE","ACCESS-ISSUE",
U1063="Projet OCM (ZTE, NOKIA, autres projets)","TRAVAUX OCM",
U1063="No root CAuse","No root cause",
U1063="ODU HS","TX ISSUE",
U1063="IP &amp; VLAN","TX ISSUE",
U1063="Warehouse HUAWEI","SPARE-ISSUE",
U1063="SPARE-HS","SPARE-ISSUE",
U1063="Power Telco","RAN ISSUE",U1063="no impacts","no impacts"
),"")</f>
        <v>No root cause</v>
      </c>
      <c r="U1063" s="68" t="s">
        <v>5691</v>
      </c>
      <c r="V1063" s="41" t="str" cm="1">
        <f t="array" ref="V1063">IFERROR(_xlfn.IFS(
U1063="MPR ISSUE","ACTIVE",
U1063="BSS Hardware Issue","ACTIVE",
U1063="Sites strategiques, MLL, Pylone, etc.","PASSIVE",
U1063="AKTIVCO DEFAUT GE &amp; POWER Cabinet","PASSIVE",
U1063="AKTIVCO Coupure ENEO &amp; Baisse de tension","PASSIVE",
U1063="Coupure ENEO &amp; Baisse de tension","PASSIVE",
U1063="Defaut GE &amp; POWER Cabinet","PASSIVE",
U1063="Sharing","PASSIVE",
U1063="Sites strategiques &amp; DataCenter","PASSIVE",
U1063="Exclu","Exclu",
U1063="SAT","ACTIVE",
U1063="SPARE-ISSUE","SPARE-ISSUE",
U1063="Fiber CAmtel","ACTIVE",
U1063="Fiber AOF","ACTIVE",
U1063="Projet OCM (HUAWEI)","PLANNED WORKS",
U1063="Projet OCM (NOKIA)","PLANNED WORKS",
U1063="ACCESS-ISSUE","ACCESS-ISSUE",
U1063="Projet OCM (ZTE, NOKIA, autres projets)","PLANNED WORKS",
U1063="No root CAuse","No root cause",
U1063="ODU HS","ACTIVE",
U1063="IP &amp; VLAN","ACTIVE",
U1063="Warehouse HUAWEI","SPARE-ISSUE",
U1063="SPARE-HS","SPARE-ISSUE",
U1063="Power Telco","ACTIVE", U1063="no impacts","no impacts"
),"")</f>
        <v>No root cause</v>
      </c>
      <c r="W1063" s="113"/>
      <c r="X1063" s="113"/>
      <c r="Y1063" s="113"/>
      <c r="Z1063" s="113"/>
      <c r="AA1063" s="113"/>
      <c r="AB1063" s="17" t="s">
        <v>5465</v>
      </c>
      <c r="AC1063" s="17" t="str">
        <f>_xlfn.XLOOKUP(B1063,'INCIDENT-04-27-2026'!E:E,'INCIDENT-04-27-2026'!F:F,"")</f>
        <v/>
      </c>
      <c r="AD1063" s="9"/>
      <c r="AE1063" s="7" t="s">
        <v>5465</v>
      </c>
      <c r="AF1063" s="6" t="str">
        <f>_xlfn.XLOOKUP(B1063,'[13]Input_27-04'!$B:$B,'[13]Input_27-04'!$M:$M,"")</f>
        <v/>
      </c>
      <c r="AG1063" s="7"/>
      <c r="AH1063" s="3"/>
      <c r="AI1063" s="18" t="str">
        <f>_xlfn.XLOOKUP(B1063,'[3]Cells Huawei 27042026 10h'!$B:$B,'[3]Cells Huawei 27042026 10h'!$T:$T,"")</f>
        <v/>
      </c>
      <c r="AJ1063" s="18" t="str">
        <f>_xlfn.XLOOKUP(B1063,'[3]Cells Huawei 27042026 15h'!$B:$B,'[3]Cells Huawei 27042026 15h'!$T:$T,"")</f>
        <v/>
      </c>
      <c r="AK1063" s="18" t="str">
        <f>_xlfn.XLOOKUP(B1063,'[4]cells down 27042026 11h28'!$B:$B,'[4]cells down 27042026 11h28'!$R:$R,"")</f>
        <v/>
      </c>
      <c r="AL1063" s="18" t="str">
        <f>_xlfn.XLOOKUP(B1063,'[4]cells down 27042026 18h01'!$B:$B,'[4]cells down 27042026 18h01'!$R:$R,"")</f>
        <v/>
      </c>
      <c r="AM1063" s="18" t="str">
        <f>_xlfn.XLOOKUP(B1063,'[5]cell downs 27042026 11h'!$B:$B,'[5]cell downs 27042026 11h'!$R:$R,"")</f>
        <v/>
      </c>
      <c r="AN1063" s="18" t="str">
        <f>_xlfn.XLOOKUP(B1063,'[5]cell downs 27042026 17h40'!$B:$B,'[5]cell downs 27042026 17h40'!$R:$R,"")</f>
        <v/>
      </c>
      <c r="AO1063" s="18" t="str">
        <f>_xlfn.XLOOKUP(B1063,'[6]ALL SITES DOWN'!$D:$D,'[6]ALL SITES DOWN'!$J:$J,"")</f>
        <v/>
      </c>
      <c r="AP1063" s="18" t="str">
        <f>_xlfn.XLOOKUP(B1063,'[7]ALL SITES DOWN'!$D:$D,'[7]ALL SITES DOWN'!$J:$J,"")</f>
        <v/>
      </c>
      <c r="AQ1063" s="9" t="str">
        <f>_xlfn.XLOOKUP(B1063,[8]sheet1!$AC:$AC,[8]sheet1!$AF:$AF,"")</f>
        <v/>
      </c>
      <c r="AR1063" s="14"/>
      <c r="AS1063" s="14" t="s">
        <v>5465</v>
      </c>
      <c r="AT1063" s="14" t="str">
        <f>_xlfn.XLOOKUP(B1063,'[9]cell downs 18042026 17h'!$B:$B,'[9]cell downs 18042026 17h'!$B:$B,"")</f>
        <v/>
      </c>
      <c r="AU1063" s="14" t="str">
        <f>_xlfn.XLOOKUP(B1063,'[10]Cells Huawei 19042026 15h'!$B:$B,'[10]Cells Huawei 19042026 15h'!$B:$B,"")</f>
        <v/>
      </c>
      <c r="AV1063" s="9" t="str">
        <f>_xlfn.XLOOKUP(B1063,'[11]cells down 19042026 9H40'!$B:$B,'[11]cells down 19042026 9H40'!$B:$B,"")</f>
        <v/>
      </c>
    </row>
    <row r="1064" spans="1:48" hidden="1" x14ac:dyDescent="0.3">
      <c r="A1064" s="1" t="s">
        <v>3394</v>
      </c>
      <c r="B1064" s="8" t="s">
        <v>3395</v>
      </c>
      <c r="C1064" s="3" t="str">
        <f>_xlfn.XLOOKUP(B1064,'[1]daily break down'!$D:$D,'[1]daily break down'!$E:$E,"")</f>
        <v>Yaounde</v>
      </c>
      <c r="D1064" s="1" t="s">
        <v>11</v>
      </c>
      <c r="E1064" s="1" t="s">
        <v>12</v>
      </c>
      <c r="F1064" s="3" t="s">
        <v>37</v>
      </c>
      <c r="G1064" s="1" t="s">
        <v>38</v>
      </c>
      <c r="H1064" s="29" t="str">
        <f>_xlfn.XLOOKUP(B1064,[2]CALCULATION!$B:$B,[2]CALCULATION!$H:$H,"")</f>
        <v>ZTE</v>
      </c>
      <c r="I1064" s="26">
        <v>0</v>
      </c>
      <c r="J1064" s="26">
        <v>0</v>
      </c>
      <c r="K1064" s="26">
        <v>5.5752454820179778E-2</v>
      </c>
      <c r="L1064" s="26">
        <v>0</v>
      </c>
      <c r="M1064" s="26">
        <v>0</v>
      </c>
      <c r="N1064" s="26">
        <v>0</v>
      </c>
      <c r="O1064" s="26">
        <v>0</v>
      </c>
      <c r="P1064" s="114" t="s">
        <v>6364</v>
      </c>
      <c r="Q1064" s="42" t="s">
        <v>5538</v>
      </c>
      <c r="R1064" s="42"/>
      <c r="S1064" s="41" t="str" cm="1">
        <f t="array" ref="S1064">IFERROR(_xlfn.IFS(
U1064="MPR ISSUE","PDH",
U1064="BSS Hardware Issue","BSS",
U1064="Sites strategiques, MLL, Pylone, etc.","ENVTECH",
U1064="AKTIVCO DEFAUT GE &amp; POWER Cabinet","AKTIVCO",
U1064="AKTIVCO Coupure ENEO &amp; Baisse de tension","AKTIVCO GRID ONLY",
U1064="Coupure ENEO &amp; Baisse de tension","IHS GRID ONLY",
U1064="Defaut GE &amp; POWER Cabinet","IHS",
U1064="Sharing","Partners",
U1064="Sites strategiques &amp; DataCenter","SST &amp; DC",
U1064="Exclu","Exclu",
U1064="SAT","SAT",
U1064="SPARE-ISSUE","SPARE-ISSUE",
U1064="Fiber CAmtel","TRANS_FO_CAMTEL",
U1064="Fiber AOF","Fiber AOF",
U1064="Projet OCM (HUAWEI)","TRAVAUX-HUAWEI",
U1064="Projet OCM (NOKIA)","TRAVAUX-NOKIA",
U1064="ACCESS-ISSUE","ACCESS-ISSUE",
U1064="Projet OCM (ZTE, NOKIA, autres projets)","TRAVAUX OCM",
U1064="No root CAuse","No root cause",
U1064="ODU HS","PDH",
U1064="IP &amp; VLAN","PDH",
U1064="Warehouse HUAWEI","SPARE-ISSUE",
U1064="SPARE-HS","SPARE-ISSUE",
U1064="Power Telco","BSS",U1064="no impacts","no impacts"
),"")</f>
        <v>No root cause</v>
      </c>
      <c r="T1064" s="41" t="str" cm="1">
        <f t="array" ref="T1064">IFERROR(_xlfn.IFS(
U1064="MPR ISSUE","TX ISSUE",
U1064="BSS Hardware Issue","RAN ISSUE",
U1064="Sites strategiques, MLL, Pylone, etc.","ENVTECH",
U1064="AKTIVCO DEFAUT GE &amp; POWER Cabinet","POWER ISSUE",
U1064="AKTIVCO Coupure ENEO &amp; Baisse de tension","POWER ISSUE",
U1064="Coupure ENEO &amp; Baisse de tension","POWER ISSUE",
U1064="Defaut GE &amp; POWER Cabinet","POWER ISSUE",
U1064="Sharing","POWER ISSUE",
U1064="Sites strategiques &amp; DataCenter","POWER ISSUE",
U1064="Exclu","Exclu",
U1064="SAT","TX ISSUE",
U1064="SPARE-ISSUE","SPARE-ISSUE",
U1064="Fiber CAmtel","TX ISSUE",
U1064="Fiber AOF","TX ISSUE",
U1064="Projet OCM (HUAWEI)","TRAVAUX-HUAWEI",
U1064="Projet OCM (NOKIA)","TRAVAUX -NOKIA",
U1064="ACCESS-ISSUE","ACCESS-ISSUE",
U1064="Projet OCM (ZTE, NOKIA, autres projets)","TRAVAUX OCM",
U1064="No root CAuse","No root cause",
U1064="ODU HS","TX ISSUE",
U1064="IP &amp; VLAN","TX ISSUE",
U1064="Warehouse HUAWEI","SPARE-ISSUE",
U1064="SPARE-HS","SPARE-ISSUE",
U1064="Power Telco","RAN ISSUE",U1064="no impacts","no impacts"
),"")</f>
        <v>No root cause</v>
      </c>
      <c r="U1064" s="68" t="s">
        <v>5691</v>
      </c>
      <c r="V1064" s="41" t="str" cm="1">
        <f t="array" ref="V1064">IFERROR(_xlfn.IFS(
U1064="MPR ISSUE","ACTIVE",
U1064="BSS Hardware Issue","ACTIVE",
U1064="Sites strategiques, MLL, Pylone, etc.","PASSIVE",
U1064="AKTIVCO DEFAUT GE &amp; POWER Cabinet","PASSIVE",
U1064="AKTIVCO Coupure ENEO &amp; Baisse de tension","PASSIVE",
U1064="Coupure ENEO &amp; Baisse de tension","PASSIVE",
U1064="Defaut GE &amp; POWER Cabinet","PASSIVE",
U1064="Sharing","PASSIVE",
U1064="Sites strategiques &amp; DataCenter","PASSIVE",
U1064="Exclu","Exclu",
U1064="SAT","ACTIVE",
U1064="SPARE-ISSUE","SPARE-ISSUE",
U1064="Fiber CAmtel","ACTIVE",
U1064="Fiber AOF","ACTIVE",
U1064="Projet OCM (HUAWEI)","PLANNED WORKS",
U1064="Projet OCM (NOKIA)","PLANNED WORKS",
U1064="ACCESS-ISSUE","ACCESS-ISSUE",
U1064="Projet OCM (ZTE, NOKIA, autres projets)","PLANNED WORKS",
U1064="No root CAuse","No root cause",
U1064="ODU HS","ACTIVE",
U1064="IP &amp; VLAN","ACTIVE",
U1064="Warehouse HUAWEI","SPARE-ISSUE",
U1064="SPARE-HS","SPARE-ISSUE",
U1064="Power Telco","ACTIVE", U1064="no impacts","no impacts"
),"")</f>
        <v>No root cause</v>
      </c>
      <c r="W1064" s="113"/>
      <c r="X1064" s="113"/>
      <c r="Y1064" s="113"/>
      <c r="Z1064" s="113"/>
      <c r="AA1064" s="113"/>
      <c r="AB1064" s="17" t="s">
        <v>5465</v>
      </c>
      <c r="AC1064" s="17" t="str">
        <f>_xlfn.XLOOKUP(B1064,'INCIDENT-04-27-2026'!E:E,'INCIDENT-04-27-2026'!F:F,"")</f>
        <v/>
      </c>
      <c r="AD1064" s="9"/>
      <c r="AE1064" s="7" t="s">
        <v>5465</v>
      </c>
      <c r="AF1064" s="6" t="str">
        <f>_xlfn.XLOOKUP(B1064,'[13]Input_27-04'!$B:$B,'[13]Input_27-04'!$M:$M,"")</f>
        <v/>
      </c>
      <c r="AG1064" s="7"/>
      <c r="AH1064" s="3"/>
      <c r="AI1064" s="18" t="str">
        <f>_xlfn.XLOOKUP(B1064,'[3]Cells Huawei 27042026 10h'!$B:$B,'[3]Cells Huawei 27042026 10h'!$T:$T,"")</f>
        <v/>
      </c>
      <c r="AJ1064" s="18" t="str">
        <f>_xlfn.XLOOKUP(B1064,'[3]Cells Huawei 27042026 15h'!$B:$B,'[3]Cells Huawei 27042026 15h'!$T:$T,"")</f>
        <v/>
      </c>
      <c r="AK1064" s="18" t="str">
        <f>_xlfn.XLOOKUP(B1064,'[4]cells down 27042026 11h28'!$B:$B,'[4]cells down 27042026 11h28'!$R:$R,"")</f>
        <v/>
      </c>
      <c r="AL1064" s="18" t="str">
        <f>_xlfn.XLOOKUP(B1064,'[4]cells down 27042026 18h01'!$B:$B,'[4]cells down 27042026 18h01'!$R:$R,"")</f>
        <v/>
      </c>
      <c r="AM1064" s="18" t="str">
        <f>_xlfn.XLOOKUP(B1064,'[5]cell downs 27042026 11h'!$B:$B,'[5]cell downs 27042026 11h'!$R:$R,"")</f>
        <v/>
      </c>
      <c r="AN1064" s="18" t="str">
        <f>_xlfn.XLOOKUP(B1064,'[5]cell downs 27042026 17h40'!$B:$B,'[5]cell downs 27042026 17h40'!$R:$R,"")</f>
        <v/>
      </c>
      <c r="AO1064" s="18" t="str">
        <f>_xlfn.XLOOKUP(B1064,'[6]ALL SITES DOWN'!$D:$D,'[6]ALL SITES DOWN'!$J:$J,"")</f>
        <v/>
      </c>
      <c r="AP1064" s="18" t="str">
        <f>_xlfn.XLOOKUP(B1064,'[7]ALL SITES DOWN'!$D:$D,'[7]ALL SITES DOWN'!$J:$J,"")</f>
        <v/>
      </c>
      <c r="AQ1064" s="9" t="str">
        <f>_xlfn.XLOOKUP(B1064,[8]sheet1!$AC:$AC,[8]sheet1!$AF:$AF,"")</f>
        <v/>
      </c>
      <c r="AR1064" s="14"/>
      <c r="AS1064" s="14" t="s">
        <v>5465</v>
      </c>
      <c r="AT1064" s="14" t="str">
        <f>_xlfn.XLOOKUP(B1064,'[9]cell downs 18042026 17h'!$B:$B,'[9]cell downs 18042026 17h'!$B:$B,"")</f>
        <v/>
      </c>
      <c r="AU1064" s="14" t="str">
        <f>_xlfn.XLOOKUP(B1064,'[10]Cells Huawei 19042026 15h'!$B:$B,'[10]Cells Huawei 19042026 15h'!$B:$B,"")</f>
        <v/>
      </c>
      <c r="AV1064" s="9" t="str">
        <f>_xlfn.XLOOKUP(B1064,'[11]cells down 19042026 9H40'!$B:$B,'[11]cells down 19042026 9H40'!$B:$B,"")</f>
        <v/>
      </c>
    </row>
    <row r="1065" spans="1:48" hidden="1" x14ac:dyDescent="0.3">
      <c r="A1065" s="1" t="s">
        <v>2313</v>
      </c>
      <c r="B1065" s="8" t="s">
        <v>2314</v>
      </c>
      <c r="C1065" s="3" t="str">
        <f>_xlfn.XLOOKUP(B1065,'[1]daily break down'!$D:$D,'[1]daily break down'!$E:$E,"")</f>
        <v>Yaounde</v>
      </c>
      <c r="D1065" s="1" t="s">
        <v>11</v>
      </c>
      <c r="E1065" s="1" t="s">
        <v>12</v>
      </c>
      <c r="F1065" s="3" t="s">
        <v>37</v>
      </c>
      <c r="G1065" s="1" t="s">
        <v>38</v>
      </c>
      <c r="H1065" s="29" t="str">
        <f>_xlfn.XLOOKUP(B1065,[2]CALCULATION!$B:$B,[2]CALCULATION!$H:$H,"")</f>
        <v>ZTE</v>
      </c>
      <c r="I1065" s="26">
        <v>0</v>
      </c>
      <c r="J1065" s="26">
        <v>0</v>
      </c>
      <c r="K1065" s="26">
        <v>5.5538433880370983E-2</v>
      </c>
      <c r="L1065" s="26">
        <v>0</v>
      </c>
      <c r="M1065" s="26">
        <v>0</v>
      </c>
      <c r="N1065" s="26">
        <v>0</v>
      </c>
      <c r="O1065" s="26">
        <v>0</v>
      </c>
      <c r="P1065" s="114" t="s">
        <v>6364</v>
      </c>
      <c r="Q1065" s="42" t="s">
        <v>5538</v>
      </c>
      <c r="R1065" s="42"/>
      <c r="S1065" s="41" t="str" cm="1">
        <f t="array" ref="S1065">IFERROR(_xlfn.IFS(
U1065="MPR ISSUE","PDH",
U1065="BSS Hardware Issue","BSS",
U1065="Sites strategiques, MLL, Pylone, etc.","ENVTECH",
U1065="AKTIVCO DEFAUT GE &amp; POWER Cabinet","AKTIVCO",
U1065="AKTIVCO Coupure ENEO &amp; Baisse de tension","AKTIVCO GRID ONLY",
U1065="Coupure ENEO &amp; Baisse de tension","IHS GRID ONLY",
U1065="Defaut GE &amp; POWER Cabinet","IHS",
U1065="Sharing","Partners",
U1065="Sites strategiques &amp; DataCenter","SST &amp; DC",
U1065="Exclu","Exclu",
U1065="SAT","SAT",
U1065="SPARE-ISSUE","SPARE-ISSUE",
U1065="Fiber CAmtel","TRANS_FO_CAMTEL",
U1065="Fiber AOF","Fiber AOF",
U1065="Projet OCM (HUAWEI)","TRAVAUX-HUAWEI",
U1065="Projet OCM (NOKIA)","TRAVAUX-NOKIA",
U1065="ACCESS-ISSUE","ACCESS-ISSUE",
U1065="Projet OCM (ZTE, NOKIA, autres projets)","TRAVAUX OCM",
U1065="No root CAuse","No root cause",
U1065="ODU HS","PDH",
U1065="IP &amp; VLAN","PDH",
U1065="Warehouse HUAWEI","SPARE-ISSUE",
U1065="SPARE-HS","SPARE-ISSUE",
U1065="Power Telco","BSS",U1065="no impacts","no impacts"
),"")</f>
        <v>No root cause</v>
      </c>
      <c r="T1065" s="41" t="str" cm="1">
        <f t="array" ref="T1065">IFERROR(_xlfn.IFS(
U1065="MPR ISSUE","TX ISSUE",
U1065="BSS Hardware Issue","RAN ISSUE",
U1065="Sites strategiques, MLL, Pylone, etc.","ENVTECH",
U1065="AKTIVCO DEFAUT GE &amp; POWER Cabinet","POWER ISSUE",
U1065="AKTIVCO Coupure ENEO &amp; Baisse de tension","POWER ISSUE",
U1065="Coupure ENEO &amp; Baisse de tension","POWER ISSUE",
U1065="Defaut GE &amp; POWER Cabinet","POWER ISSUE",
U1065="Sharing","POWER ISSUE",
U1065="Sites strategiques &amp; DataCenter","POWER ISSUE",
U1065="Exclu","Exclu",
U1065="SAT","TX ISSUE",
U1065="SPARE-ISSUE","SPARE-ISSUE",
U1065="Fiber CAmtel","TX ISSUE",
U1065="Fiber AOF","TX ISSUE",
U1065="Projet OCM (HUAWEI)","TRAVAUX-HUAWEI",
U1065="Projet OCM (NOKIA)","TRAVAUX -NOKIA",
U1065="ACCESS-ISSUE","ACCESS-ISSUE",
U1065="Projet OCM (ZTE, NOKIA, autres projets)","TRAVAUX OCM",
U1065="No root CAuse","No root cause",
U1065="ODU HS","TX ISSUE",
U1065="IP &amp; VLAN","TX ISSUE",
U1065="Warehouse HUAWEI","SPARE-ISSUE",
U1065="SPARE-HS","SPARE-ISSUE",
U1065="Power Telco","RAN ISSUE",U1065="no impacts","no impacts"
),"")</f>
        <v>No root cause</v>
      </c>
      <c r="U1065" s="68" t="s">
        <v>5691</v>
      </c>
      <c r="V1065" s="41" t="str" cm="1">
        <f t="array" ref="V1065">IFERROR(_xlfn.IFS(
U1065="MPR ISSUE","ACTIVE",
U1065="BSS Hardware Issue","ACTIVE",
U1065="Sites strategiques, MLL, Pylone, etc.","PASSIVE",
U1065="AKTIVCO DEFAUT GE &amp; POWER Cabinet","PASSIVE",
U1065="AKTIVCO Coupure ENEO &amp; Baisse de tension","PASSIVE",
U1065="Coupure ENEO &amp; Baisse de tension","PASSIVE",
U1065="Defaut GE &amp; POWER Cabinet","PASSIVE",
U1065="Sharing","PASSIVE",
U1065="Sites strategiques &amp; DataCenter","PASSIVE",
U1065="Exclu","Exclu",
U1065="SAT","ACTIVE",
U1065="SPARE-ISSUE","SPARE-ISSUE",
U1065="Fiber CAmtel","ACTIVE",
U1065="Fiber AOF","ACTIVE",
U1065="Projet OCM (HUAWEI)","PLANNED WORKS",
U1065="Projet OCM (NOKIA)","PLANNED WORKS",
U1065="ACCESS-ISSUE","ACCESS-ISSUE",
U1065="Projet OCM (ZTE, NOKIA, autres projets)","PLANNED WORKS",
U1065="No root CAuse","No root cause",
U1065="ODU HS","ACTIVE",
U1065="IP &amp; VLAN","ACTIVE",
U1065="Warehouse HUAWEI","SPARE-ISSUE",
U1065="SPARE-HS","SPARE-ISSUE",
U1065="Power Telco","ACTIVE", U1065="no impacts","no impacts"
),"")</f>
        <v>No root cause</v>
      </c>
      <c r="W1065" s="113"/>
      <c r="X1065" s="113"/>
      <c r="Y1065" s="113"/>
      <c r="Z1065" s="113"/>
      <c r="AA1065" s="113"/>
      <c r="AB1065" s="17" t="s">
        <v>5465</v>
      </c>
      <c r="AC1065" s="17" t="str">
        <f>_xlfn.XLOOKUP(B1065,'INCIDENT-04-27-2026'!E:E,'INCIDENT-04-27-2026'!F:F,"")</f>
        <v/>
      </c>
      <c r="AD1065" s="9"/>
      <c r="AE1065" s="7" t="s">
        <v>5465</v>
      </c>
      <c r="AF1065" s="6" t="str">
        <f>_xlfn.XLOOKUP(B1065,'[13]Input_27-04'!$B:$B,'[13]Input_27-04'!$M:$M,"")</f>
        <v/>
      </c>
      <c r="AG1065" s="7"/>
      <c r="AH1065" s="3"/>
      <c r="AI1065" s="18" t="str">
        <f>_xlfn.XLOOKUP(B1065,'[3]Cells Huawei 27042026 10h'!$B:$B,'[3]Cells Huawei 27042026 10h'!$T:$T,"")</f>
        <v/>
      </c>
      <c r="AJ1065" s="18" t="str">
        <f>_xlfn.XLOOKUP(B1065,'[3]Cells Huawei 27042026 15h'!$B:$B,'[3]Cells Huawei 27042026 15h'!$T:$T,"")</f>
        <v/>
      </c>
      <c r="AK1065" s="18" t="str">
        <f>_xlfn.XLOOKUP(B1065,'[4]cells down 27042026 11h28'!$B:$B,'[4]cells down 27042026 11h28'!$R:$R,"")</f>
        <v/>
      </c>
      <c r="AL1065" s="18" t="str">
        <f>_xlfn.XLOOKUP(B1065,'[4]cells down 27042026 18h01'!$B:$B,'[4]cells down 27042026 18h01'!$R:$R,"")</f>
        <v/>
      </c>
      <c r="AM1065" s="18" t="str">
        <f>_xlfn.XLOOKUP(B1065,'[5]cell downs 27042026 11h'!$B:$B,'[5]cell downs 27042026 11h'!$R:$R,"")</f>
        <v/>
      </c>
      <c r="AN1065" s="18" t="str">
        <f>_xlfn.XLOOKUP(B1065,'[5]cell downs 27042026 17h40'!$B:$B,'[5]cell downs 27042026 17h40'!$R:$R,"")</f>
        <v/>
      </c>
      <c r="AO1065" s="18" t="str">
        <f>_xlfn.XLOOKUP(B1065,'[6]ALL SITES DOWN'!$D:$D,'[6]ALL SITES DOWN'!$J:$J,"")</f>
        <v/>
      </c>
      <c r="AP1065" s="18" t="str">
        <f>_xlfn.XLOOKUP(B1065,'[7]ALL SITES DOWN'!$D:$D,'[7]ALL SITES DOWN'!$J:$J,"")</f>
        <v/>
      </c>
      <c r="AQ1065" s="9" t="str">
        <f>_xlfn.XLOOKUP(B1065,[8]sheet1!$AC:$AC,[8]sheet1!$AF:$AF,"")</f>
        <v/>
      </c>
      <c r="AR1065" s="14"/>
      <c r="AS1065" s="14" t="s">
        <v>5465</v>
      </c>
      <c r="AT1065" s="14" t="str">
        <f>_xlfn.XLOOKUP(B1065,'[9]cell downs 18042026 17h'!$B:$B,'[9]cell downs 18042026 17h'!$B:$B,"")</f>
        <v/>
      </c>
      <c r="AU1065" s="14" t="str">
        <f>_xlfn.XLOOKUP(B1065,'[10]Cells Huawei 19042026 15h'!$B:$B,'[10]Cells Huawei 19042026 15h'!$B:$B,"")</f>
        <v/>
      </c>
      <c r="AV1065" s="9" t="str">
        <f>_xlfn.XLOOKUP(B1065,'[11]cells down 19042026 9H40'!$B:$B,'[11]cells down 19042026 9H40'!$B:$B,"")</f>
        <v/>
      </c>
    </row>
    <row r="1066" spans="1:48" hidden="1" x14ac:dyDescent="0.3">
      <c r="A1066" s="1" t="s">
        <v>4877</v>
      </c>
      <c r="B1066" s="1" t="s">
        <v>4878</v>
      </c>
      <c r="C1066" s="3" t="str">
        <f>_xlfn.XLOOKUP(B1066,'[1]daily break down'!$D:$D,'[1]daily break down'!$E:$E,"")</f>
        <v>Yaounde</v>
      </c>
      <c r="D1066" s="1" t="s">
        <v>11</v>
      </c>
      <c r="E1066" s="1" t="s">
        <v>594</v>
      </c>
      <c r="F1066" s="3" t="s">
        <v>37</v>
      </c>
      <c r="G1066" s="1" t="s">
        <v>38</v>
      </c>
      <c r="H1066" s="29" t="str">
        <f>_xlfn.XLOOKUP(B1066,[2]CALCULATION!$B:$B,[2]CALCULATION!$H:$H,"")</f>
        <v>ZTE</v>
      </c>
      <c r="I1066" s="26">
        <v>0</v>
      </c>
      <c r="J1066" s="26">
        <v>1.0165994640915666E-3</v>
      </c>
      <c r="K1066" s="26">
        <v>5.2988017680983233E-2</v>
      </c>
      <c r="L1066" s="26">
        <v>0</v>
      </c>
      <c r="M1066" s="26">
        <v>0</v>
      </c>
      <c r="N1066" s="26">
        <v>0</v>
      </c>
      <c r="O1066" s="26">
        <v>0</v>
      </c>
      <c r="P1066" s="114" t="s">
        <v>6364</v>
      </c>
      <c r="Q1066" s="42" t="s">
        <v>5538</v>
      </c>
      <c r="R1066" s="42"/>
      <c r="S1066" s="41" t="str" cm="1">
        <f t="array" ref="S1066">IFERROR(_xlfn.IFS(
U1066="MPR ISSUE","PDH",
U1066="BSS Hardware Issue","BSS",
U1066="Sites strategiques, MLL, Pylone, etc.","ENVTECH",
U1066="AKTIVCO DEFAUT GE &amp; POWER Cabinet","AKTIVCO",
U1066="AKTIVCO Coupure ENEO &amp; Baisse de tension","AKTIVCO GRID ONLY",
U1066="Coupure ENEO &amp; Baisse de tension","IHS GRID ONLY",
U1066="Defaut GE &amp; POWER Cabinet","IHS",
U1066="Sharing","Partners",
U1066="Sites strategiques &amp; DataCenter","SST &amp; DC",
U1066="Exclu","Exclu",
U1066="SAT","SAT",
U1066="SPARE-ISSUE","SPARE-ISSUE",
U1066="Fiber CAmtel","TRANS_FO_CAMTEL",
U1066="Fiber AOF","Fiber AOF",
U1066="Projet OCM (HUAWEI)","TRAVAUX-HUAWEI",
U1066="Projet OCM (NOKIA)","TRAVAUX-NOKIA",
U1066="ACCESS-ISSUE","ACCESS-ISSUE",
U1066="Projet OCM (ZTE, NOKIA, autres projets)","TRAVAUX OCM",
U1066="No root CAuse","No root cause",
U1066="ODU HS","PDH",
U1066="IP &amp; VLAN","PDH",
U1066="Warehouse HUAWEI","SPARE-ISSUE",
U1066="SPARE-HS","SPARE-ISSUE",
U1066="Power Telco","BSS",U1066="no impacts","no impacts"
),"")</f>
        <v>No root cause</v>
      </c>
      <c r="T1066" s="41" t="str" cm="1">
        <f t="array" ref="T1066">IFERROR(_xlfn.IFS(
U1066="MPR ISSUE","TX ISSUE",
U1066="BSS Hardware Issue","RAN ISSUE",
U1066="Sites strategiques, MLL, Pylone, etc.","ENVTECH",
U1066="AKTIVCO DEFAUT GE &amp; POWER Cabinet","POWER ISSUE",
U1066="AKTIVCO Coupure ENEO &amp; Baisse de tension","POWER ISSUE",
U1066="Coupure ENEO &amp; Baisse de tension","POWER ISSUE",
U1066="Defaut GE &amp; POWER Cabinet","POWER ISSUE",
U1066="Sharing","POWER ISSUE",
U1066="Sites strategiques &amp; DataCenter","POWER ISSUE",
U1066="Exclu","Exclu",
U1066="SAT","TX ISSUE",
U1066="SPARE-ISSUE","SPARE-ISSUE",
U1066="Fiber CAmtel","TX ISSUE",
U1066="Fiber AOF","TX ISSUE",
U1066="Projet OCM (HUAWEI)","TRAVAUX-HUAWEI",
U1066="Projet OCM (NOKIA)","TRAVAUX -NOKIA",
U1066="ACCESS-ISSUE","ACCESS-ISSUE",
U1066="Projet OCM (ZTE, NOKIA, autres projets)","TRAVAUX OCM",
U1066="No root CAuse","No root cause",
U1066="ODU HS","TX ISSUE",
U1066="IP &amp; VLAN","TX ISSUE",
U1066="Warehouse HUAWEI","SPARE-ISSUE",
U1066="SPARE-HS","SPARE-ISSUE",
U1066="Power Telco","RAN ISSUE",U1066="no impacts","no impacts"
),"")</f>
        <v>No root cause</v>
      </c>
      <c r="U1066" s="68" t="s">
        <v>5691</v>
      </c>
      <c r="V1066" s="41" t="str" cm="1">
        <f t="array" ref="V1066">IFERROR(_xlfn.IFS(
U1066="MPR ISSUE","ACTIVE",
U1066="BSS Hardware Issue","ACTIVE",
U1066="Sites strategiques, MLL, Pylone, etc.","PASSIVE",
U1066="AKTIVCO DEFAUT GE &amp; POWER Cabinet","PASSIVE",
U1066="AKTIVCO Coupure ENEO &amp; Baisse de tension","PASSIVE",
U1066="Coupure ENEO &amp; Baisse de tension","PASSIVE",
U1066="Defaut GE &amp; POWER Cabinet","PASSIVE",
U1066="Sharing","PASSIVE",
U1066="Sites strategiques &amp; DataCenter","PASSIVE",
U1066="Exclu","Exclu",
U1066="SAT","ACTIVE",
U1066="SPARE-ISSUE","SPARE-ISSUE",
U1066="Fiber CAmtel","ACTIVE",
U1066="Fiber AOF","ACTIVE",
U1066="Projet OCM (HUAWEI)","PLANNED WORKS",
U1066="Projet OCM (NOKIA)","PLANNED WORKS",
U1066="ACCESS-ISSUE","ACCESS-ISSUE",
U1066="Projet OCM (ZTE, NOKIA, autres projets)","PLANNED WORKS",
U1066="No root CAuse","No root cause",
U1066="ODU HS","ACTIVE",
U1066="IP &amp; VLAN","ACTIVE",
U1066="Warehouse HUAWEI","SPARE-ISSUE",
U1066="SPARE-HS","SPARE-ISSUE",
U1066="Power Telco","ACTIVE", U1066="no impacts","no impacts"
),"")</f>
        <v>No root cause</v>
      </c>
      <c r="W1066" s="113"/>
      <c r="X1066" s="113"/>
      <c r="Y1066" s="113"/>
      <c r="Z1066" s="113"/>
      <c r="AA1066" s="113"/>
      <c r="AB1066" s="17" t="s">
        <v>5465</v>
      </c>
      <c r="AC1066" s="17" t="str">
        <f>_xlfn.XLOOKUP(B1066,'INCIDENT-04-27-2026'!E:E,'INCIDENT-04-27-2026'!F:F,"")</f>
        <v/>
      </c>
      <c r="AD1066" s="9"/>
      <c r="AE1066" s="7" t="s">
        <v>5465</v>
      </c>
      <c r="AF1066" s="6" t="str">
        <f>_xlfn.XLOOKUP(B1066,'[13]Input_27-04'!$B:$B,'[13]Input_27-04'!$M:$M,"")</f>
        <v/>
      </c>
      <c r="AG1066" s="7"/>
      <c r="AH1066" s="3"/>
      <c r="AI1066" s="18" t="str">
        <f>_xlfn.XLOOKUP(B1066,'[3]Cells Huawei 27042026 10h'!$B:$B,'[3]Cells Huawei 27042026 10h'!$T:$T,"")</f>
        <v/>
      </c>
      <c r="AJ1066" s="18" t="str">
        <f>_xlfn.XLOOKUP(B1066,'[3]Cells Huawei 27042026 15h'!$B:$B,'[3]Cells Huawei 27042026 15h'!$T:$T,"")</f>
        <v/>
      </c>
      <c r="AK1066" s="18" t="str">
        <f>_xlfn.XLOOKUP(B1066,'[4]cells down 27042026 11h28'!$B:$B,'[4]cells down 27042026 11h28'!$R:$R,"")</f>
        <v/>
      </c>
      <c r="AL1066" s="18" t="str">
        <f>_xlfn.XLOOKUP(B1066,'[4]cells down 27042026 18h01'!$B:$B,'[4]cells down 27042026 18h01'!$R:$R,"")</f>
        <v/>
      </c>
      <c r="AM1066" s="18" t="str">
        <f>_xlfn.XLOOKUP(B1066,'[5]cell downs 27042026 11h'!$B:$B,'[5]cell downs 27042026 11h'!$R:$R,"")</f>
        <v/>
      </c>
      <c r="AN1066" s="18" t="str">
        <f>_xlfn.XLOOKUP(B1066,'[5]cell downs 27042026 17h40'!$B:$B,'[5]cell downs 27042026 17h40'!$R:$R,"")</f>
        <v/>
      </c>
      <c r="AO1066" s="18" t="str">
        <f>_xlfn.XLOOKUP(B1066,'[6]ALL SITES DOWN'!$D:$D,'[6]ALL SITES DOWN'!$J:$J,"")</f>
        <v/>
      </c>
      <c r="AP1066" s="18" t="str">
        <f>_xlfn.XLOOKUP(B1066,'[7]ALL SITES DOWN'!$D:$D,'[7]ALL SITES DOWN'!$J:$J,"")</f>
        <v/>
      </c>
      <c r="AQ1066" s="9" t="str">
        <f>_xlfn.XLOOKUP(B1066,[8]sheet1!$AC:$AC,[8]sheet1!$AF:$AF,"")</f>
        <v/>
      </c>
      <c r="AR1066" s="14"/>
      <c r="AS1066" s="14" t="s">
        <v>5465</v>
      </c>
      <c r="AT1066" s="14" t="str">
        <f>_xlfn.XLOOKUP(B1066,'[9]cell downs 18042026 17h'!$B:$B,'[9]cell downs 18042026 17h'!$B:$B,"")</f>
        <v/>
      </c>
      <c r="AU1066" s="14" t="str">
        <f>_xlfn.XLOOKUP(B1066,'[10]Cells Huawei 19042026 15h'!$B:$B,'[10]Cells Huawei 19042026 15h'!$B:$B,"")</f>
        <v/>
      </c>
      <c r="AV1066" s="9" t="str">
        <f>_xlfn.XLOOKUP(B1066,'[11]cells down 19042026 9H40'!$B:$B,'[11]cells down 19042026 9H40'!$B:$B,"")</f>
        <v/>
      </c>
    </row>
    <row r="1067" spans="1:48" hidden="1" x14ac:dyDescent="0.3">
      <c r="A1067" s="3" t="s">
        <v>573</v>
      </c>
      <c r="B1067" s="23" t="s">
        <v>574</v>
      </c>
      <c r="C1067" s="3" t="str">
        <f>_xlfn.XLOOKUP(B1067,'[1]daily break down'!$D:$D,'[1]daily break down'!$E:$E,"")</f>
        <v>CENTRE</v>
      </c>
      <c r="D1067" s="3" t="s">
        <v>11</v>
      </c>
      <c r="E1067" s="3" t="s">
        <v>12</v>
      </c>
      <c r="F1067" s="3" t="s">
        <v>226</v>
      </c>
      <c r="G1067" s="3" t="s">
        <v>575</v>
      </c>
      <c r="H1067" s="28" t="str">
        <f>_xlfn.XLOOKUP(B1067,[2]CALCULATION!$B:$B,[2]CALCULATION!$H:$H,"")</f>
        <v>NOKIA</v>
      </c>
      <c r="I1067" s="26">
        <v>0</v>
      </c>
      <c r="J1067" s="26">
        <v>0</v>
      </c>
      <c r="K1067" s="26">
        <v>4.8859761451718962E-2</v>
      </c>
      <c r="L1067" s="26">
        <v>0</v>
      </c>
      <c r="M1067" s="26">
        <v>0.38095727285957653</v>
      </c>
      <c r="N1067" s="26">
        <v>0</v>
      </c>
      <c r="O1067" s="26">
        <v>0</v>
      </c>
      <c r="P1067" s="114" t="s">
        <v>6364</v>
      </c>
      <c r="Q1067" s="42" t="s">
        <v>5538</v>
      </c>
      <c r="R1067" s="42"/>
      <c r="S1067" s="41" t="str" cm="1">
        <f t="array" ref="S1067">IFERROR(_xlfn.IFS(
U1067="MPR ISSUE","PDH",
U1067="BSS Hardware Issue","BSS",
U1067="Sites strategiques, MLL, Pylone, etc.","ENVTECH",
U1067="AKTIVCO DEFAUT GE &amp; POWER Cabinet","AKTIVCO",
U1067="AKTIVCO Coupure ENEO &amp; Baisse de tension","AKTIVCO GRID ONLY",
U1067="Coupure ENEO &amp; Baisse de tension","IHS GRID ONLY",
U1067="Defaut GE &amp; POWER Cabinet","IHS",
U1067="Sharing","Partners",
U1067="Sites strategiques &amp; DataCenter","SST &amp; DC",
U1067="Exclu","Exclu",
U1067="SAT","SAT",
U1067="SPARE-ISSUE","SPARE-ISSUE",
U1067="Fiber CAmtel","TRANS_FO_CAMTEL",
U1067="Fiber AOF","Fiber AOF",
U1067="Projet OCM (HUAWEI)","TRAVAUX-HUAWEI",
U1067="Projet OCM (NOKIA)","TRAVAUX-NOKIA",
U1067="ACCESS-ISSUE","ACCESS-ISSUE",
U1067="Projet OCM (ZTE, NOKIA, autres projets)","TRAVAUX OCM",
U1067="No root CAuse","No root cause",
U1067="ODU HS","PDH",
U1067="IP &amp; VLAN","PDH",
U1067="Warehouse HUAWEI","SPARE-ISSUE",
U1067="SPARE-HS","SPARE-ISSUE",
U1067="Power Telco","BSS",U1067="no impacts","no impacts"
),"")</f>
        <v>No root cause</v>
      </c>
      <c r="T1067" s="41" t="str" cm="1">
        <f t="array" ref="T1067">IFERROR(_xlfn.IFS(
U1067="MPR ISSUE","TX ISSUE",
U1067="BSS Hardware Issue","RAN ISSUE",
U1067="Sites strategiques, MLL, Pylone, etc.","ENVTECH",
U1067="AKTIVCO DEFAUT GE &amp; POWER Cabinet","POWER ISSUE",
U1067="AKTIVCO Coupure ENEO &amp; Baisse de tension","POWER ISSUE",
U1067="Coupure ENEO &amp; Baisse de tension","POWER ISSUE",
U1067="Defaut GE &amp; POWER Cabinet","POWER ISSUE",
U1067="Sharing","POWER ISSUE",
U1067="Sites strategiques &amp; DataCenter","POWER ISSUE",
U1067="Exclu","Exclu",
U1067="SAT","TX ISSUE",
U1067="SPARE-ISSUE","SPARE-ISSUE",
U1067="Fiber CAmtel","TX ISSUE",
U1067="Fiber AOF","TX ISSUE",
U1067="Projet OCM (HUAWEI)","TRAVAUX-HUAWEI",
U1067="Projet OCM (NOKIA)","TRAVAUX -NOKIA",
U1067="ACCESS-ISSUE","ACCESS-ISSUE",
U1067="Projet OCM (ZTE, NOKIA, autres projets)","TRAVAUX OCM",
U1067="No root CAuse","No root cause",
U1067="ODU HS","TX ISSUE",
U1067="IP &amp; VLAN","TX ISSUE",
U1067="Warehouse HUAWEI","SPARE-ISSUE",
U1067="SPARE-HS","SPARE-ISSUE",
U1067="Power Telco","RAN ISSUE",U1067="no impacts","no impacts"
),"")</f>
        <v>No root cause</v>
      </c>
      <c r="U1067" s="68" t="s">
        <v>5691</v>
      </c>
      <c r="V1067" s="41" t="str" cm="1">
        <f t="array" ref="V1067">IFERROR(_xlfn.IFS(
U1067="MPR ISSUE","ACTIVE",
U1067="BSS Hardware Issue","ACTIVE",
U1067="Sites strategiques, MLL, Pylone, etc.","PASSIVE",
U1067="AKTIVCO DEFAUT GE &amp; POWER Cabinet","PASSIVE",
U1067="AKTIVCO Coupure ENEO &amp; Baisse de tension","PASSIVE",
U1067="Coupure ENEO &amp; Baisse de tension","PASSIVE",
U1067="Defaut GE &amp; POWER Cabinet","PASSIVE",
U1067="Sharing","PASSIVE",
U1067="Sites strategiques &amp; DataCenter","PASSIVE",
U1067="Exclu","Exclu",
U1067="SAT","ACTIVE",
U1067="SPARE-ISSUE","SPARE-ISSUE",
U1067="Fiber CAmtel","ACTIVE",
U1067="Fiber AOF","ACTIVE",
U1067="Projet OCM (HUAWEI)","PLANNED WORKS",
U1067="Projet OCM (NOKIA)","PLANNED WORKS",
U1067="ACCESS-ISSUE","ACCESS-ISSUE",
U1067="Projet OCM (ZTE, NOKIA, autres projets)","PLANNED WORKS",
U1067="No root CAuse","No root cause",
U1067="ODU HS","ACTIVE",
U1067="IP &amp; VLAN","ACTIVE",
U1067="Warehouse HUAWEI","SPARE-ISSUE",
U1067="SPARE-HS","SPARE-ISSUE",
U1067="Power Telco","ACTIVE", U1067="no impacts","no impacts"
),"")</f>
        <v>No root cause</v>
      </c>
      <c r="W1067" s="113"/>
      <c r="X1067" s="113"/>
      <c r="Y1067" s="113"/>
      <c r="Z1067" s="113"/>
      <c r="AA1067" s="113"/>
      <c r="AB1067" s="17" t="s">
        <v>5465</v>
      </c>
      <c r="AC1067" s="17" t="str">
        <f>_xlfn.XLOOKUP(B1067,'INCIDENT-04-27-2026'!E:E,'INCIDENT-04-27-2026'!F:F,"")</f>
        <v/>
      </c>
      <c r="AD1067" s="9"/>
      <c r="AE1067" s="7" t="s">
        <v>5465</v>
      </c>
      <c r="AF1067" s="6" t="str">
        <f>_xlfn.XLOOKUP(B1067,'[13]Input_27-04'!$B:$B,'[13]Input_27-04'!$M:$M,"")</f>
        <v/>
      </c>
      <c r="AG1067" s="7"/>
      <c r="AH1067" s="3"/>
      <c r="AI1067" s="18" t="str">
        <f>_xlfn.XLOOKUP(B1067,'[3]Cells Huawei 27042026 10h'!$B:$B,'[3]Cells Huawei 27042026 10h'!$T:$T,"")</f>
        <v/>
      </c>
      <c r="AJ1067" s="18" t="str">
        <f>_xlfn.XLOOKUP(B1067,'[3]Cells Huawei 27042026 15h'!$B:$B,'[3]Cells Huawei 27042026 15h'!$T:$T,"")</f>
        <v/>
      </c>
      <c r="AK1067" s="18" t="str">
        <f>_xlfn.XLOOKUP(B1067,'[4]cells down 27042026 11h28'!$B:$B,'[4]cells down 27042026 11h28'!$R:$R,"")</f>
        <v/>
      </c>
      <c r="AL1067" s="18" t="str">
        <f>_xlfn.XLOOKUP(B1067,'[4]cells down 27042026 18h01'!$B:$B,'[4]cells down 27042026 18h01'!$R:$R,"")</f>
        <v/>
      </c>
      <c r="AM1067" s="18" t="str">
        <f>_xlfn.XLOOKUP(B1067,'[5]cell downs 27042026 11h'!$B:$B,'[5]cell downs 27042026 11h'!$R:$R,"")</f>
        <v/>
      </c>
      <c r="AN1067" s="18" t="str">
        <f>_xlfn.XLOOKUP(B1067,'[5]cell downs 27042026 17h40'!$B:$B,'[5]cell downs 27042026 17h40'!$R:$R,"")</f>
        <v/>
      </c>
      <c r="AO1067" s="18" t="str">
        <f>_xlfn.XLOOKUP(B1067,'[6]ALL SITES DOWN'!$D:$D,'[6]ALL SITES DOWN'!$J:$J,"")</f>
        <v/>
      </c>
      <c r="AP1067" s="18" t="str">
        <f>_xlfn.XLOOKUP(B1067,'[7]ALL SITES DOWN'!$D:$D,'[7]ALL SITES DOWN'!$J:$J,"")</f>
        <v/>
      </c>
      <c r="AQ1067" s="9" t="str">
        <f>_xlfn.XLOOKUP(B1067,[8]sheet1!$AC:$AC,[8]sheet1!$AF:$AF,"")</f>
        <v/>
      </c>
      <c r="AR1067" s="14"/>
      <c r="AS1067" s="14" t="s">
        <v>5465</v>
      </c>
      <c r="AT1067" s="14" t="str">
        <f>_xlfn.XLOOKUP(B1067,'[9]cell downs 18042026 17h'!$B:$B,'[9]cell downs 18042026 17h'!$B:$B,"")</f>
        <v/>
      </c>
      <c r="AU1067" s="14" t="str">
        <f>_xlfn.XLOOKUP(B1067,'[10]Cells Huawei 19042026 15h'!$B:$B,'[10]Cells Huawei 19042026 15h'!$B:$B,"")</f>
        <v/>
      </c>
      <c r="AV1067" s="9" t="str">
        <f>_xlfn.XLOOKUP(B1067,'[11]cells down 19042026 9H40'!$B:$B,'[11]cells down 19042026 9H40'!$B:$B,"")</f>
        <v/>
      </c>
    </row>
    <row r="1068" spans="1:48" hidden="1" x14ac:dyDescent="0.3">
      <c r="A1068" s="1" t="s">
        <v>641</v>
      </c>
      <c r="B1068" s="8" t="s">
        <v>642</v>
      </c>
      <c r="C1068" s="3" t="str">
        <f>_xlfn.XLOOKUP(B1068,'[1]daily break down'!$D:$D,'[1]daily break down'!$E:$E,"")</f>
        <v>LITTORAL</v>
      </c>
      <c r="D1068" s="1" t="s">
        <v>11</v>
      </c>
      <c r="E1068" s="1" t="s">
        <v>12</v>
      </c>
      <c r="F1068" s="3" t="s">
        <v>31</v>
      </c>
      <c r="G1068" s="1" t="s">
        <v>641</v>
      </c>
      <c r="H1068" s="28" t="str">
        <f>_xlfn.XLOOKUP(B1068,[2]CALCULATION!$B:$B,[2]CALCULATION!$H:$H,"")</f>
        <v>NOKIA</v>
      </c>
      <c r="I1068" s="26">
        <v>8.7448031376932911E-2</v>
      </c>
      <c r="J1068" s="26">
        <v>0.25181347076331295</v>
      </c>
      <c r="K1068" s="26">
        <v>4.8368732396777601E-2</v>
      </c>
      <c r="L1068" s="26">
        <v>0</v>
      </c>
      <c r="M1068" s="26">
        <v>0</v>
      </c>
      <c r="N1068" s="26">
        <v>0</v>
      </c>
      <c r="O1068" s="26">
        <v>0</v>
      </c>
      <c r="P1068" s="114" t="s">
        <v>6364</v>
      </c>
      <c r="Q1068" s="42" t="s">
        <v>5538</v>
      </c>
      <c r="R1068" s="42"/>
      <c r="S1068" s="41" t="str" cm="1">
        <f t="array" ref="S1068">IFERROR(_xlfn.IFS(
U1068="MPR ISSUE","PDH",
U1068="BSS Hardware Issue","BSS",
U1068="Sites strategiques, MLL, Pylone, etc.","ENVTECH",
U1068="AKTIVCO DEFAUT GE &amp; POWER Cabinet","AKTIVCO",
U1068="AKTIVCO Coupure ENEO &amp; Baisse de tension","AKTIVCO GRID ONLY",
U1068="Coupure ENEO &amp; Baisse de tension","IHS GRID ONLY",
U1068="Defaut GE &amp; POWER Cabinet","IHS",
U1068="Sharing","Partners",
U1068="Sites strategiques &amp; DataCenter","SST &amp; DC",
U1068="Exclu","Exclu",
U1068="SAT","SAT",
U1068="SPARE-ISSUE","SPARE-ISSUE",
U1068="Fiber CAmtel","TRANS_FO_CAMTEL",
U1068="Fiber AOF","Fiber AOF",
U1068="Projet OCM (HUAWEI)","TRAVAUX-HUAWEI",
U1068="Projet OCM (NOKIA)","TRAVAUX-NOKIA",
U1068="ACCESS-ISSUE","ACCESS-ISSUE",
U1068="Projet OCM (ZTE, NOKIA, autres projets)","TRAVAUX OCM",
U1068="No root CAuse","No root cause",
U1068="ODU HS","PDH",
U1068="IP &amp; VLAN","PDH",
U1068="Warehouse HUAWEI","SPARE-ISSUE",
U1068="SPARE-HS","SPARE-ISSUE",
U1068="Power Telco","BSS",U1068="no impacts","no impacts"
),"")</f>
        <v>No root cause</v>
      </c>
      <c r="T1068" s="41" t="str" cm="1">
        <f t="array" ref="T1068">IFERROR(_xlfn.IFS(
U1068="MPR ISSUE","TX ISSUE",
U1068="BSS Hardware Issue","RAN ISSUE",
U1068="Sites strategiques, MLL, Pylone, etc.","ENVTECH",
U1068="AKTIVCO DEFAUT GE &amp; POWER Cabinet","POWER ISSUE",
U1068="AKTIVCO Coupure ENEO &amp; Baisse de tension","POWER ISSUE",
U1068="Coupure ENEO &amp; Baisse de tension","POWER ISSUE",
U1068="Defaut GE &amp; POWER Cabinet","POWER ISSUE",
U1068="Sharing","POWER ISSUE",
U1068="Sites strategiques &amp; DataCenter","POWER ISSUE",
U1068="Exclu","Exclu",
U1068="SAT","TX ISSUE",
U1068="SPARE-ISSUE","SPARE-ISSUE",
U1068="Fiber CAmtel","TX ISSUE",
U1068="Fiber AOF","TX ISSUE",
U1068="Projet OCM (HUAWEI)","TRAVAUX-HUAWEI",
U1068="Projet OCM (NOKIA)","TRAVAUX -NOKIA",
U1068="ACCESS-ISSUE","ACCESS-ISSUE",
U1068="Projet OCM (ZTE, NOKIA, autres projets)","TRAVAUX OCM",
U1068="No root CAuse","No root cause",
U1068="ODU HS","TX ISSUE",
U1068="IP &amp; VLAN","TX ISSUE",
U1068="Warehouse HUAWEI","SPARE-ISSUE",
U1068="SPARE-HS","SPARE-ISSUE",
U1068="Power Telco","RAN ISSUE",U1068="no impacts","no impacts"
),"")</f>
        <v>No root cause</v>
      </c>
      <c r="U1068" s="68" t="s">
        <v>5691</v>
      </c>
      <c r="V1068" s="41" t="str" cm="1">
        <f t="array" ref="V1068">IFERROR(_xlfn.IFS(
U1068="MPR ISSUE","ACTIVE",
U1068="BSS Hardware Issue","ACTIVE",
U1068="Sites strategiques, MLL, Pylone, etc.","PASSIVE",
U1068="AKTIVCO DEFAUT GE &amp; POWER Cabinet","PASSIVE",
U1068="AKTIVCO Coupure ENEO &amp; Baisse de tension","PASSIVE",
U1068="Coupure ENEO &amp; Baisse de tension","PASSIVE",
U1068="Defaut GE &amp; POWER Cabinet","PASSIVE",
U1068="Sharing","PASSIVE",
U1068="Sites strategiques &amp; DataCenter","PASSIVE",
U1068="Exclu","Exclu",
U1068="SAT","ACTIVE",
U1068="SPARE-ISSUE","SPARE-ISSUE",
U1068="Fiber CAmtel","ACTIVE",
U1068="Fiber AOF","ACTIVE",
U1068="Projet OCM (HUAWEI)","PLANNED WORKS",
U1068="Projet OCM (NOKIA)","PLANNED WORKS",
U1068="ACCESS-ISSUE","ACCESS-ISSUE",
U1068="Projet OCM (ZTE, NOKIA, autres projets)","PLANNED WORKS",
U1068="No root CAuse","No root cause",
U1068="ODU HS","ACTIVE",
U1068="IP &amp; VLAN","ACTIVE",
U1068="Warehouse HUAWEI","SPARE-ISSUE",
U1068="SPARE-HS","SPARE-ISSUE",
U1068="Power Telco","ACTIVE", U1068="no impacts","no impacts"
),"")</f>
        <v>No root cause</v>
      </c>
      <c r="W1068" s="113"/>
      <c r="X1068" s="113"/>
      <c r="Y1068" s="113"/>
      <c r="Z1068" s="113"/>
      <c r="AA1068" s="113"/>
      <c r="AB1068" s="17" t="s">
        <v>5465</v>
      </c>
      <c r="AC1068" s="17" t="str">
        <f>_xlfn.XLOOKUP(B1068,'INCIDENT-04-27-2026'!E:E,'INCIDENT-04-27-2026'!F:F,"")</f>
        <v/>
      </c>
      <c r="AD1068" s="9"/>
      <c r="AE1068" s="7" t="s">
        <v>5465</v>
      </c>
      <c r="AF1068" s="6" t="str">
        <f>_xlfn.XLOOKUP(B1068,'[13]Input_27-04'!$B:$B,'[13]Input_27-04'!$M:$M,"")</f>
        <v/>
      </c>
      <c r="AG1068" s="7"/>
      <c r="AH1068" s="3"/>
      <c r="AI1068" s="18" t="str">
        <f>_xlfn.XLOOKUP(B1068,'[3]Cells Huawei 27042026 10h'!$B:$B,'[3]Cells Huawei 27042026 10h'!$T:$T,"")</f>
        <v/>
      </c>
      <c r="AJ1068" s="18" t="str">
        <f>_xlfn.XLOOKUP(B1068,'[3]Cells Huawei 27042026 15h'!$B:$B,'[3]Cells Huawei 27042026 15h'!$T:$T,"")</f>
        <v/>
      </c>
      <c r="AK1068" s="18" t="str">
        <f>_xlfn.XLOOKUP(B1068,'[4]cells down 27042026 11h28'!$B:$B,'[4]cells down 27042026 11h28'!$R:$R,"")</f>
        <v/>
      </c>
      <c r="AL1068" s="18" t="str">
        <f>_xlfn.XLOOKUP(B1068,'[4]cells down 27042026 18h01'!$B:$B,'[4]cells down 27042026 18h01'!$R:$R,"")</f>
        <v/>
      </c>
      <c r="AM1068" s="18" t="str">
        <f>_xlfn.XLOOKUP(B1068,'[5]cell downs 27042026 11h'!$B:$B,'[5]cell downs 27042026 11h'!$R:$R,"")</f>
        <v/>
      </c>
      <c r="AN1068" s="18" t="str">
        <f>_xlfn.XLOOKUP(B1068,'[5]cell downs 27042026 17h40'!$B:$B,'[5]cell downs 27042026 17h40'!$R:$R,"")</f>
        <v/>
      </c>
      <c r="AO1068" s="18" t="str">
        <f>_xlfn.XLOOKUP(B1068,'[6]ALL SITES DOWN'!$D:$D,'[6]ALL SITES DOWN'!$J:$J,"")</f>
        <v/>
      </c>
      <c r="AP1068" s="18" t="str">
        <f>_xlfn.XLOOKUP(B1068,'[7]ALL SITES DOWN'!$D:$D,'[7]ALL SITES DOWN'!$J:$J,"")</f>
        <v/>
      </c>
      <c r="AQ1068" s="9" t="str">
        <f>_xlfn.XLOOKUP(B1068,[8]sheet1!$AC:$AC,[8]sheet1!$AF:$AF,"")</f>
        <v/>
      </c>
      <c r="AR1068" s="14"/>
      <c r="AS1068" s="14" t="s">
        <v>5465</v>
      </c>
      <c r="AT1068" s="14" t="str">
        <f>_xlfn.XLOOKUP(B1068,'[9]cell downs 18042026 17h'!$B:$B,'[9]cell downs 18042026 17h'!$B:$B,"")</f>
        <v/>
      </c>
      <c r="AU1068" s="14" t="str">
        <f>_xlfn.XLOOKUP(B1068,'[10]Cells Huawei 19042026 15h'!$B:$B,'[10]Cells Huawei 19042026 15h'!$B:$B,"")</f>
        <v/>
      </c>
      <c r="AV1068" s="9" t="str">
        <f>_xlfn.XLOOKUP(B1068,'[11]cells down 19042026 9H40'!$B:$B,'[11]cells down 19042026 9H40'!$B:$B,"")</f>
        <v/>
      </c>
    </row>
    <row r="1069" spans="1:48" hidden="1" x14ac:dyDescent="0.3">
      <c r="A1069" s="1" t="s">
        <v>2058</v>
      </c>
      <c r="B1069" s="8" t="s">
        <v>2059</v>
      </c>
      <c r="C1069" s="3" t="str">
        <f>_xlfn.XLOOKUP(B1069,'[1]daily break down'!$D:$D,'[1]daily break down'!$E:$E,"")</f>
        <v>CENTRE</v>
      </c>
      <c r="D1069" s="1" t="s">
        <v>11</v>
      </c>
      <c r="E1069" s="1" t="s">
        <v>154</v>
      </c>
      <c r="F1069" s="3" t="s">
        <v>226</v>
      </c>
      <c r="G1069" s="1" t="s">
        <v>2058</v>
      </c>
      <c r="H1069" s="28" t="str">
        <f>_xlfn.XLOOKUP(B1069,[2]CALCULATION!$B:$B,[2]CALCULATION!$H:$H,"")</f>
        <v>NOKIA</v>
      </c>
      <c r="I1069" s="26">
        <v>0</v>
      </c>
      <c r="J1069" s="26">
        <v>0</v>
      </c>
      <c r="K1069" s="26">
        <v>4.7728024140261366E-2</v>
      </c>
      <c r="L1069" s="26">
        <v>0</v>
      </c>
      <c r="M1069" s="26">
        <v>0</v>
      </c>
      <c r="N1069" s="26">
        <v>0</v>
      </c>
      <c r="O1069" s="26">
        <v>0</v>
      </c>
      <c r="P1069" s="114" t="s">
        <v>6364</v>
      </c>
      <c r="Q1069" s="42" t="s">
        <v>5538</v>
      </c>
      <c r="R1069" s="42"/>
      <c r="S1069" s="41" t="str" cm="1">
        <f t="array" ref="S1069">IFERROR(_xlfn.IFS(
U1069="MPR ISSUE","PDH",
U1069="BSS Hardware Issue","BSS",
U1069="Sites strategiques, MLL, Pylone, etc.","ENVTECH",
U1069="AKTIVCO DEFAUT GE &amp; POWER Cabinet","AKTIVCO",
U1069="AKTIVCO Coupure ENEO &amp; Baisse de tension","AKTIVCO GRID ONLY",
U1069="Coupure ENEO &amp; Baisse de tension","IHS GRID ONLY",
U1069="Defaut GE &amp; POWER Cabinet","IHS",
U1069="Sharing","Partners",
U1069="Sites strategiques &amp; DataCenter","SST &amp; DC",
U1069="Exclu","Exclu",
U1069="SAT","SAT",
U1069="SPARE-ISSUE","SPARE-ISSUE",
U1069="Fiber CAmtel","TRANS_FO_CAMTEL",
U1069="Fiber AOF","Fiber AOF",
U1069="Projet OCM (HUAWEI)","TRAVAUX-HUAWEI",
U1069="Projet OCM (NOKIA)","TRAVAUX-NOKIA",
U1069="ACCESS-ISSUE","ACCESS-ISSUE",
U1069="Projet OCM (ZTE, NOKIA, autres projets)","TRAVAUX OCM",
U1069="No root CAuse","No root cause",
U1069="ODU HS","PDH",
U1069="IP &amp; VLAN","PDH",
U1069="Warehouse HUAWEI","SPARE-ISSUE",
U1069="SPARE-HS","SPARE-ISSUE",
U1069="Power Telco","BSS",U1069="no impacts","no impacts"
),"")</f>
        <v>No root cause</v>
      </c>
      <c r="T1069" s="41" t="str" cm="1">
        <f t="array" ref="T1069">IFERROR(_xlfn.IFS(
U1069="MPR ISSUE","TX ISSUE",
U1069="BSS Hardware Issue","RAN ISSUE",
U1069="Sites strategiques, MLL, Pylone, etc.","ENVTECH",
U1069="AKTIVCO DEFAUT GE &amp; POWER Cabinet","POWER ISSUE",
U1069="AKTIVCO Coupure ENEO &amp; Baisse de tension","POWER ISSUE",
U1069="Coupure ENEO &amp; Baisse de tension","POWER ISSUE",
U1069="Defaut GE &amp; POWER Cabinet","POWER ISSUE",
U1069="Sharing","POWER ISSUE",
U1069="Sites strategiques &amp; DataCenter","POWER ISSUE",
U1069="Exclu","Exclu",
U1069="SAT","TX ISSUE",
U1069="SPARE-ISSUE","SPARE-ISSUE",
U1069="Fiber CAmtel","TX ISSUE",
U1069="Fiber AOF","TX ISSUE",
U1069="Projet OCM (HUAWEI)","TRAVAUX-HUAWEI",
U1069="Projet OCM (NOKIA)","TRAVAUX -NOKIA",
U1069="ACCESS-ISSUE","ACCESS-ISSUE",
U1069="Projet OCM (ZTE, NOKIA, autres projets)","TRAVAUX OCM",
U1069="No root CAuse","No root cause",
U1069="ODU HS","TX ISSUE",
U1069="IP &amp; VLAN","TX ISSUE",
U1069="Warehouse HUAWEI","SPARE-ISSUE",
U1069="SPARE-HS","SPARE-ISSUE",
U1069="Power Telco","RAN ISSUE",U1069="no impacts","no impacts"
),"")</f>
        <v>No root cause</v>
      </c>
      <c r="U1069" s="68" t="s">
        <v>5691</v>
      </c>
      <c r="V1069" s="41" t="str" cm="1">
        <f t="array" ref="V1069">IFERROR(_xlfn.IFS(
U1069="MPR ISSUE","ACTIVE",
U1069="BSS Hardware Issue","ACTIVE",
U1069="Sites strategiques, MLL, Pylone, etc.","PASSIVE",
U1069="AKTIVCO DEFAUT GE &amp; POWER Cabinet","PASSIVE",
U1069="AKTIVCO Coupure ENEO &amp; Baisse de tension","PASSIVE",
U1069="Coupure ENEO &amp; Baisse de tension","PASSIVE",
U1069="Defaut GE &amp; POWER Cabinet","PASSIVE",
U1069="Sharing","PASSIVE",
U1069="Sites strategiques &amp; DataCenter","PASSIVE",
U1069="Exclu","Exclu",
U1069="SAT","ACTIVE",
U1069="SPARE-ISSUE","SPARE-ISSUE",
U1069="Fiber CAmtel","ACTIVE",
U1069="Fiber AOF","ACTIVE",
U1069="Projet OCM (HUAWEI)","PLANNED WORKS",
U1069="Projet OCM (NOKIA)","PLANNED WORKS",
U1069="ACCESS-ISSUE","ACCESS-ISSUE",
U1069="Projet OCM (ZTE, NOKIA, autres projets)","PLANNED WORKS",
U1069="No root CAuse","No root cause",
U1069="ODU HS","ACTIVE",
U1069="IP &amp; VLAN","ACTIVE",
U1069="Warehouse HUAWEI","SPARE-ISSUE",
U1069="SPARE-HS","SPARE-ISSUE",
U1069="Power Telco","ACTIVE", U1069="no impacts","no impacts"
),"")</f>
        <v>No root cause</v>
      </c>
      <c r="W1069" s="113"/>
      <c r="X1069" s="113"/>
      <c r="Y1069" s="113"/>
      <c r="Z1069" s="113"/>
      <c r="AA1069" s="113"/>
      <c r="AB1069" s="17" t="s">
        <v>5465</v>
      </c>
      <c r="AC1069" s="17" t="str">
        <f>_xlfn.XLOOKUP(B1069,'INCIDENT-04-27-2026'!E:E,'INCIDENT-04-27-2026'!F:F,"")</f>
        <v/>
      </c>
      <c r="AD1069" s="9"/>
      <c r="AE1069" s="7" t="s">
        <v>5465</v>
      </c>
      <c r="AF1069" s="6" t="str">
        <f>_xlfn.XLOOKUP(B1069,'[13]Input_27-04'!$B:$B,'[13]Input_27-04'!$M:$M,"")</f>
        <v/>
      </c>
      <c r="AG1069" s="7"/>
      <c r="AH1069" s="3"/>
      <c r="AI1069" s="18" t="str">
        <f>_xlfn.XLOOKUP(B1069,'[3]Cells Huawei 27042026 10h'!$B:$B,'[3]Cells Huawei 27042026 10h'!$T:$T,"")</f>
        <v/>
      </c>
      <c r="AJ1069" s="18" t="str">
        <f>_xlfn.XLOOKUP(B1069,'[3]Cells Huawei 27042026 15h'!$B:$B,'[3]Cells Huawei 27042026 15h'!$T:$T,"")</f>
        <v/>
      </c>
      <c r="AK1069" s="18" t="str">
        <f>_xlfn.XLOOKUP(B1069,'[4]cells down 27042026 11h28'!$B:$B,'[4]cells down 27042026 11h28'!$R:$R,"")</f>
        <v/>
      </c>
      <c r="AL1069" s="18" t="str">
        <f>_xlfn.XLOOKUP(B1069,'[4]cells down 27042026 18h01'!$B:$B,'[4]cells down 27042026 18h01'!$R:$R,"")</f>
        <v/>
      </c>
      <c r="AM1069" s="18" t="str">
        <f>_xlfn.XLOOKUP(B1069,'[5]cell downs 27042026 11h'!$B:$B,'[5]cell downs 27042026 11h'!$R:$R,"")</f>
        <v/>
      </c>
      <c r="AN1069" s="18" t="str">
        <f>_xlfn.XLOOKUP(B1069,'[5]cell downs 27042026 17h40'!$B:$B,'[5]cell downs 27042026 17h40'!$R:$R,"")</f>
        <v/>
      </c>
      <c r="AO1069" s="18" t="str">
        <f>_xlfn.XLOOKUP(B1069,'[6]ALL SITES DOWN'!$D:$D,'[6]ALL SITES DOWN'!$J:$J,"")</f>
        <v/>
      </c>
      <c r="AP1069" s="18" t="str">
        <f>_xlfn.XLOOKUP(B1069,'[7]ALL SITES DOWN'!$D:$D,'[7]ALL SITES DOWN'!$J:$J,"")</f>
        <v/>
      </c>
      <c r="AQ1069" s="9" t="str">
        <f>_xlfn.XLOOKUP(B1069,[8]sheet1!$AC:$AC,[8]sheet1!$AF:$AF,"")</f>
        <v/>
      </c>
      <c r="AR1069" s="14"/>
      <c r="AS1069" s="14" t="s">
        <v>5465</v>
      </c>
      <c r="AT1069" s="14" t="str">
        <f>_xlfn.XLOOKUP(B1069,'[9]cell downs 18042026 17h'!$B:$B,'[9]cell downs 18042026 17h'!$B:$B,"")</f>
        <v/>
      </c>
      <c r="AU1069" s="14" t="str">
        <f>_xlfn.XLOOKUP(B1069,'[10]Cells Huawei 19042026 15h'!$B:$B,'[10]Cells Huawei 19042026 15h'!$B:$B,"")</f>
        <v/>
      </c>
      <c r="AV1069" s="9" t="str">
        <f>_xlfn.XLOOKUP(B1069,'[11]cells down 19042026 9H40'!$B:$B,'[11]cells down 19042026 9H40'!$B:$B,"")</f>
        <v/>
      </c>
    </row>
    <row r="1070" spans="1:48" hidden="1" x14ac:dyDescent="0.3">
      <c r="A1070" s="1" t="s">
        <v>3250</v>
      </c>
      <c r="B1070" s="8" t="s">
        <v>3251</v>
      </c>
      <c r="C1070" s="3" t="str">
        <f>_xlfn.XLOOKUP(B1070,'[1]daily break down'!$D:$D,'[1]daily break down'!$E:$E,"")</f>
        <v>Yaounde</v>
      </c>
      <c r="D1070" s="1" t="s">
        <v>11</v>
      </c>
      <c r="E1070" s="1" t="s">
        <v>12</v>
      </c>
      <c r="F1070" s="3" t="s">
        <v>37</v>
      </c>
      <c r="G1070" s="1" t="s">
        <v>38</v>
      </c>
      <c r="H1070" s="29" t="str">
        <f>_xlfn.XLOOKUP(B1070,[2]CALCULATION!$B:$B,[2]CALCULATION!$H:$H,"")</f>
        <v>ZTE</v>
      </c>
      <c r="I1070" s="26">
        <v>0</v>
      </c>
      <c r="J1070" s="26">
        <v>0</v>
      </c>
      <c r="K1070" s="26">
        <v>4.704893660129067E-2</v>
      </c>
      <c r="L1070" s="26">
        <v>0</v>
      </c>
      <c r="M1070" s="26">
        <v>0.33990092257293125</v>
      </c>
      <c r="N1070" s="26">
        <v>0</v>
      </c>
      <c r="O1070" s="26">
        <v>0</v>
      </c>
      <c r="P1070" s="114" t="s">
        <v>6364</v>
      </c>
      <c r="Q1070" s="42" t="s">
        <v>5538</v>
      </c>
      <c r="R1070" s="42"/>
      <c r="S1070" s="41" t="str" cm="1">
        <f t="array" ref="S1070">IFERROR(_xlfn.IFS(
U1070="MPR ISSUE","PDH",
U1070="BSS Hardware Issue","BSS",
U1070="Sites strategiques, MLL, Pylone, etc.","ENVTECH",
U1070="AKTIVCO DEFAUT GE &amp; POWER Cabinet","AKTIVCO",
U1070="AKTIVCO Coupure ENEO &amp; Baisse de tension","AKTIVCO GRID ONLY",
U1070="Coupure ENEO &amp; Baisse de tension","IHS GRID ONLY",
U1070="Defaut GE &amp; POWER Cabinet","IHS",
U1070="Sharing","Partners",
U1070="Sites strategiques &amp; DataCenter","SST &amp; DC",
U1070="Exclu","Exclu",
U1070="SAT","SAT",
U1070="SPARE-ISSUE","SPARE-ISSUE",
U1070="Fiber CAmtel","TRANS_FO_CAMTEL",
U1070="Fiber AOF","Fiber AOF",
U1070="Projet OCM (HUAWEI)","TRAVAUX-HUAWEI",
U1070="Projet OCM (NOKIA)","TRAVAUX-NOKIA",
U1070="ACCESS-ISSUE","ACCESS-ISSUE",
U1070="Projet OCM (ZTE, NOKIA, autres projets)","TRAVAUX OCM",
U1070="No root CAuse","No root cause",
U1070="ODU HS","PDH",
U1070="IP &amp; VLAN","PDH",
U1070="Warehouse HUAWEI","SPARE-ISSUE",
U1070="SPARE-HS","SPARE-ISSUE",
U1070="Power Telco","BSS",U1070="no impacts","no impacts"
),"")</f>
        <v>No root cause</v>
      </c>
      <c r="T1070" s="41" t="str" cm="1">
        <f t="array" ref="T1070">IFERROR(_xlfn.IFS(
U1070="MPR ISSUE","TX ISSUE",
U1070="BSS Hardware Issue","RAN ISSUE",
U1070="Sites strategiques, MLL, Pylone, etc.","ENVTECH",
U1070="AKTIVCO DEFAUT GE &amp; POWER Cabinet","POWER ISSUE",
U1070="AKTIVCO Coupure ENEO &amp; Baisse de tension","POWER ISSUE",
U1070="Coupure ENEO &amp; Baisse de tension","POWER ISSUE",
U1070="Defaut GE &amp; POWER Cabinet","POWER ISSUE",
U1070="Sharing","POWER ISSUE",
U1070="Sites strategiques &amp; DataCenter","POWER ISSUE",
U1070="Exclu","Exclu",
U1070="SAT","TX ISSUE",
U1070="SPARE-ISSUE","SPARE-ISSUE",
U1070="Fiber CAmtel","TX ISSUE",
U1070="Fiber AOF","TX ISSUE",
U1070="Projet OCM (HUAWEI)","TRAVAUX-HUAWEI",
U1070="Projet OCM (NOKIA)","TRAVAUX -NOKIA",
U1070="ACCESS-ISSUE","ACCESS-ISSUE",
U1070="Projet OCM (ZTE, NOKIA, autres projets)","TRAVAUX OCM",
U1070="No root CAuse","No root cause",
U1070="ODU HS","TX ISSUE",
U1070="IP &amp; VLAN","TX ISSUE",
U1070="Warehouse HUAWEI","SPARE-ISSUE",
U1070="SPARE-HS","SPARE-ISSUE",
U1070="Power Telco","RAN ISSUE",U1070="no impacts","no impacts"
),"")</f>
        <v>No root cause</v>
      </c>
      <c r="U1070" s="68" t="s">
        <v>5691</v>
      </c>
      <c r="V1070" s="41" t="str" cm="1">
        <f t="array" ref="V1070">IFERROR(_xlfn.IFS(
U1070="MPR ISSUE","ACTIVE",
U1070="BSS Hardware Issue","ACTIVE",
U1070="Sites strategiques, MLL, Pylone, etc.","PASSIVE",
U1070="AKTIVCO DEFAUT GE &amp; POWER Cabinet","PASSIVE",
U1070="AKTIVCO Coupure ENEO &amp; Baisse de tension","PASSIVE",
U1070="Coupure ENEO &amp; Baisse de tension","PASSIVE",
U1070="Defaut GE &amp; POWER Cabinet","PASSIVE",
U1070="Sharing","PASSIVE",
U1070="Sites strategiques &amp; DataCenter","PASSIVE",
U1070="Exclu","Exclu",
U1070="SAT","ACTIVE",
U1070="SPARE-ISSUE","SPARE-ISSUE",
U1070="Fiber CAmtel","ACTIVE",
U1070="Fiber AOF","ACTIVE",
U1070="Projet OCM (HUAWEI)","PLANNED WORKS",
U1070="Projet OCM (NOKIA)","PLANNED WORKS",
U1070="ACCESS-ISSUE","ACCESS-ISSUE",
U1070="Projet OCM (ZTE, NOKIA, autres projets)","PLANNED WORKS",
U1070="No root CAuse","No root cause",
U1070="ODU HS","ACTIVE",
U1070="IP &amp; VLAN","ACTIVE",
U1070="Warehouse HUAWEI","SPARE-ISSUE",
U1070="SPARE-HS","SPARE-ISSUE",
U1070="Power Telco","ACTIVE", U1070="no impacts","no impacts"
),"")</f>
        <v>No root cause</v>
      </c>
      <c r="W1070" s="113"/>
      <c r="X1070" s="113"/>
      <c r="Y1070" s="113"/>
      <c r="Z1070" s="113"/>
      <c r="AA1070" s="113"/>
      <c r="AB1070" s="17" t="s">
        <v>5465</v>
      </c>
      <c r="AC1070" s="17" t="str">
        <f>_xlfn.XLOOKUP(B1070,'INCIDENT-04-27-2026'!E:E,'INCIDENT-04-27-2026'!F:F,"")</f>
        <v/>
      </c>
      <c r="AD1070" s="9"/>
      <c r="AE1070" s="7" t="s">
        <v>5465</v>
      </c>
      <c r="AF1070" s="6" t="str">
        <f>_xlfn.XLOOKUP(B1070,'[13]Input_27-04'!$B:$B,'[13]Input_27-04'!$M:$M,"")</f>
        <v/>
      </c>
      <c r="AG1070" s="7"/>
      <c r="AH1070" s="3"/>
      <c r="AI1070" s="18" t="str">
        <f>_xlfn.XLOOKUP(B1070,'[3]Cells Huawei 27042026 10h'!$B:$B,'[3]Cells Huawei 27042026 10h'!$T:$T,"")</f>
        <v/>
      </c>
      <c r="AJ1070" s="18" t="str">
        <f>_xlfn.XLOOKUP(B1070,'[3]Cells Huawei 27042026 15h'!$B:$B,'[3]Cells Huawei 27042026 15h'!$T:$T,"")</f>
        <v/>
      </c>
      <c r="AK1070" s="18" t="str">
        <f>_xlfn.XLOOKUP(B1070,'[4]cells down 27042026 11h28'!$B:$B,'[4]cells down 27042026 11h28'!$R:$R,"")</f>
        <v/>
      </c>
      <c r="AL1070" s="18" t="str">
        <f>_xlfn.XLOOKUP(B1070,'[4]cells down 27042026 18h01'!$B:$B,'[4]cells down 27042026 18h01'!$R:$R,"")</f>
        <v/>
      </c>
      <c r="AM1070" s="18" t="str">
        <f>_xlfn.XLOOKUP(B1070,'[5]cell downs 27042026 11h'!$B:$B,'[5]cell downs 27042026 11h'!$R:$R,"")</f>
        <v/>
      </c>
      <c r="AN1070" s="18" t="str">
        <f>_xlfn.XLOOKUP(B1070,'[5]cell downs 27042026 17h40'!$B:$B,'[5]cell downs 27042026 17h40'!$R:$R,"")</f>
        <v/>
      </c>
      <c r="AO1070" s="18" t="str">
        <f>_xlfn.XLOOKUP(B1070,'[6]ALL SITES DOWN'!$D:$D,'[6]ALL SITES DOWN'!$J:$J,"")</f>
        <v/>
      </c>
      <c r="AP1070" s="18" t="str">
        <f>_xlfn.XLOOKUP(B1070,'[7]ALL SITES DOWN'!$D:$D,'[7]ALL SITES DOWN'!$J:$J,"")</f>
        <v/>
      </c>
      <c r="AQ1070" s="9" t="str">
        <f>_xlfn.XLOOKUP(B1070,[8]sheet1!$AC:$AC,[8]sheet1!$AF:$AF,"")</f>
        <v/>
      </c>
      <c r="AR1070" s="14"/>
      <c r="AS1070" s="14" t="s">
        <v>5465</v>
      </c>
      <c r="AT1070" s="14" t="str">
        <f>_xlfn.XLOOKUP(B1070,'[9]cell downs 18042026 17h'!$B:$B,'[9]cell downs 18042026 17h'!$B:$B,"")</f>
        <v/>
      </c>
      <c r="AU1070" s="14" t="str">
        <f>_xlfn.XLOOKUP(B1070,'[10]Cells Huawei 19042026 15h'!$B:$B,'[10]Cells Huawei 19042026 15h'!$B:$B,"")</f>
        <v/>
      </c>
      <c r="AV1070" s="9" t="str">
        <f>_xlfn.XLOOKUP(B1070,'[11]cells down 19042026 9H40'!$B:$B,'[11]cells down 19042026 9H40'!$B:$B,"")</f>
        <v/>
      </c>
    </row>
    <row r="1071" spans="1:48" hidden="1" x14ac:dyDescent="0.3">
      <c r="A1071" s="3" t="s">
        <v>230</v>
      </c>
      <c r="B1071" s="23" t="s">
        <v>231</v>
      </c>
      <c r="C1071" s="3" t="str">
        <f>_xlfn.XLOOKUP(B1071,'[1]daily break down'!$D:$D,'[1]daily break down'!$E:$E,"")</f>
        <v>CENTRE</v>
      </c>
      <c r="D1071" s="3" t="s">
        <v>11</v>
      </c>
      <c r="E1071" s="3" t="s">
        <v>66</v>
      </c>
      <c r="F1071" s="3" t="s">
        <v>226</v>
      </c>
      <c r="G1071" s="3" t="s">
        <v>230</v>
      </c>
      <c r="H1071" s="28" t="str">
        <f>_xlfn.XLOOKUP(B1071,[2]CALCULATION!$B:$B,[2]CALCULATION!$H:$H,"")</f>
        <v>NOKIA</v>
      </c>
      <c r="I1071" s="26">
        <v>0</v>
      </c>
      <c r="J1071" s="26">
        <v>7.0805260920062405E-3</v>
      </c>
      <c r="K1071" s="26">
        <v>4.6974887162200253E-2</v>
      </c>
      <c r="L1071" s="26">
        <v>0</v>
      </c>
      <c r="M1071" s="26">
        <v>0.46684826771817967</v>
      </c>
      <c r="N1071" s="26">
        <v>0</v>
      </c>
      <c r="O1071" s="26">
        <v>0</v>
      </c>
      <c r="P1071" s="114" t="s">
        <v>6364</v>
      </c>
      <c r="Q1071" s="42" t="s">
        <v>5538</v>
      </c>
      <c r="R1071" s="42"/>
      <c r="S1071" s="41" t="str" cm="1">
        <f t="array" ref="S1071">IFERROR(_xlfn.IFS(
U1071="MPR ISSUE","PDH",
U1071="BSS Hardware Issue","BSS",
U1071="Sites strategiques, MLL, Pylone, etc.","ENVTECH",
U1071="AKTIVCO DEFAUT GE &amp; POWER Cabinet","AKTIVCO",
U1071="AKTIVCO Coupure ENEO &amp; Baisse de tension","AKTIVCO GRID ONLY",
U1071="Coupure ENEO &amp; Baisse de tension","IHS GRID ONLY",
U1071="Defaut GE &amp; POWER Cabinet","IHS",
U1071="Sharing","Partners",
U1071="Sites strategiques &amp; DataCenter","SST &amp; DC",
U1071="Exclu","Exclu",
U1071="SAT","SAT",
U1071="SPARE-ISSUE","SPARE-ISSUE",
U1071="Fiber CAmtel","TRANS_FO_CAMTEL",
U1071="Fiber AOF","Fiber AOF",
U1071="Projet OCM (HUAWEI)","TRAVAUX-HUAWEI",
U1071="Projet OCM (NOKIA)","TRAVAUX-NOKIA",
U1071="ACCESS-ISSUE","ACCESS-ISSUE",
U1071="Projet OCM (ZTE, NOKIA, autres projets)","TRAVAUX OCM",
U1071="No root CAuse","No root cause",
U1071="ODU HS","PDH",
U1071="IP &amp; VLAN","PDH",
U1071="Warehouse HUAWEI","SPARE-ISSUE",
U1071="SPARE-HS","SPARE-ISSUE",
U1071="Power Telco","BSS",U1071="no impacts","no impacts"
),"")</f>
        <v>No root cause</v>
      </c>
      <c r="T1071" s="41" t="str" cm="1">
        <f t="array" ref="T1071">IFERROR(_xlfn.IFS(
U1071="MPR ISSUE","TX ISSUE",
U1071="BSS Hardware Issue","RAN ISSUE",
U1071="Sites strategiques, MLL, Pylone, etc.","ENVTECH",
U1071="AKTIVCO DEFAUT GE &amp; POWER Cabinet","POWER ISSUE",
U1071="AKTIVCO Coupure ENEO &amp; Baisse de tension","POWER ISSUE",
U1071="Coupure ENEO &amp; Baisse de tension","POWER ISSUE",
U1071="Defaut GE &amp; POWER Cabinet","POWER ISSUE",
U1071="Sharing","POWER ISSUE",
U1071="Sites strategiques &amp; DataCenter","POWER ISSUE",
U1071="Exclu","Exclu",
U1071="SAT","TX ISSUE",
U1071="SPARE-ISSUE","SPARE-ISSUE",
U1071="Fiber CAmtel","TX ISSUE",
U1071="Fiber AOF","TX ISSUE",
U1071="Projet OCM (HUAWEI)","TRAVAUX-HUAWEI",
U1071="Projet OCM (NOKIA)","TRAVAUX -NOKIA",
U1071="ACCESS-ISSUE","ACCESS-ISSUE",
U1071="Projet OCM (ZTE, NOKIA, autres projets)","TRAVAUX OCM",
U1071="No root CAuse","No root cause",
U1071="ODU HS","TX ISSUE",
U1071="IP &amp; VLAN","TX ISSUE",
U1071="Warehouse HUAWEI","SPARE-ISSUE",
U1071="SPARE-HS","SPARE-ISSUE",
U1071="Power Telco","RAN ISSUE",U1071="no impacts","no impacts"
),"")</f>
        <v>No root cause</v>
      </c>
      <c r="U1071" s="68" t="s">
        <v>5691</v>
      </c>
      <c r="V1071" s="41" t="str" cm="1">
        <f t="array" ref="V1071">IFERROR(_xlfn.IFS(
U1071="MPR ISSUE","ACTIVE",
U1071="BSS Hardware Issue","ACTIVE",
U1071="Sites strategiques, MLL, Pylone, etc.","PASSIVE",
U1071="AKTIVCO DEFAUT GE &amp; POWER Cabinet","PASSIVE",
U1071="AKTIVCO Coupure ENEO &amp; Baisse de tension","PASSIVE",
U1071="Coupure ENEO &amp; Baisse de tension","PASSIVE",
U1071="Defaut GE &amp; POWER Cabinet","PASSIVE",
U1071="Sharing","PASSIVE",
U1071="Sites strategiques &amp; DataCenter","PASSIVE",
U1071="Exclu","Exclu",
U1071="SAT","ACTIVE",
U1071="SPARE-ISSUE","SPARE-ISSUE",
U1071="Fiber CAmtel","ACTIVE",
U1071="Fiber AOF","ACTIVE",
U1071="Projet OCM (HUAWEI)","PLANNED WORKS",
U1071="Projet OCM (NOKIA)","PLANNED WORKS",
U1071="ACCESS-ISSUE","ACCESS-ISSUE",
U1071="Projet OCM (ZTE, NOKIA, autres projets)","PLANNED WORKS",
U1071="No root CAuse","No root cause",
U1071="ODU HS","ACTIVE",
U1071="IP &amp; VLAN","ACTIVE",
U1071="Warehouse HUAWEI","SPARE-ISSUE",
U1071="SPARE-HS","SPARE-ISSUE",
U1071="Power Telco","ACTIVE", U1071="no impacts","no impacts"
),"")</f>
        <v>No root cause</v>
      </c>
      <c r="W1071" s="113"/>
      <c r="X1071" s="113"/>
      <c r="Y1071" s="113"/>
      <c r="Z1071" s="113"/>
      <c r="AA1071" s="113"/>
      <c r="AB1071" s="17" t="s">
        <v>5465</v>
      </c>
      <c r="AC1071" s="17" t="str">
        <f>_xlfn.XLOOKUP(B1071,'INCIDENT-04-27-2026'!E:E,'INCIDENT-04-27-2026'!F:F,"")</f>
        <v/>
      </c>
      <c r="AD1071" s="9"/>
      <c r="AE1071" s="7" t="s">
        <v>5465</v>
      </c>
      <c r="AF1071" s="6" t="str">
        <f>_xlfn.XLOOKUP(B1071,'[13]Input_27-04'!$B:$B,'[13]Input_27-04'!$M:$M,"")</f>
        <v/>
      </c>
      <c r="AG1071" s="7"/>
      <c r="AH1071" s="3"/>
      <c r="AI1071" s="18" t="str">
        <f>_xlfn.XLOOKUP(B1071,'[3]Cells Huawei 27042026 10h'!$B:$B,'[3]Cells Huawei 27042026 10h'!$T:$T,"")</f>
        <v/>
      </c>
      <c r="AJ1071" s="18" t="str">
        <f>_xlfn.XLOOKUP(B1071,'[3]Cells Huawei 27042026 15h'!$B:$B,'[3]Cells Huawei 27042026 15h'!$T:$T,"")</f>
        <v/>
      </c>
      <c r="AK1071" s="18" t="str">
        <f>_xlfn.XLOOKUP(B1071,'[4]cells down 27042026 11h28'!$B:$B,'[4]cells down 27042026 11h28'!$R:$R,"")</f>
        <v/>
      </c>
      <c r="AL1071" s="18" t="str">
        <f>_xlfn.XLOOKUP(B1071,'[4]cells down 27042026 18h01'!$B:$B,'[4]cells down 27042026 18h01'!$R:$R,"")</f>
        <v/>
      </c>
      <c r="AM1071" s="18" t="str">
        <f>_xlfn.XLOOKUP(B1071,'[5]cell downs 27042026 11h'!$B:$B,'[5]cell downs 27042026 11h'!$R:$R,"")</f>
        <v/>
      </c>
      <c r="AN1071" s="18" t="str">
        <f>_xlfn.XLOOKUP(B1071,'[5]cell downs 27042026 17h40'!$B:$B,'[5]cell downs 27042026 17h40'!$R:$R,"")</f>
        <v/>
      </c>
      <c r="AO1071" s="18" t="str">
        <f>_xlfn.XLOOKUP(B1071,'[6]ALL SITES DOWN'!$D:$D,'[6]ALL SITES DOWN'!$J:$J,"")</f>
        <v/>
      </c>
      <c r="AP1071" s="18" t="str">
        <f>_xlfn.XLOOKUP(B1071,'[7]ALL SITES DOWN'!$D:$D,'[7]ALL SITES DOWN'!$J:$J,"")</f>
        <v/>
      </c>
      <c r="AQ1071" s="9" t="str">
        <f>_xlfn.XLOOKUP(B1071,[8]sheet1!$AC:$AC,[8]sheet1!$AF:$AF,"")</f>
        <v/>
      </c>
      <c r="AR1071" s="14"/>
      <c r="AS1071" s="14" t="s">
        <v>5465</v>
      </c>
      <c r="AT1071" s="14" t="str">
        <f>_xlfn.XLOOKUP(B1071,'[9]cell downs 18042026 17h'!$B:$B,'[9]cell downs 18042026 17h'!$B:$B,"")</f>
        <v/>
      </c>
      <c r="AU1071" s="14" t="str">
        <f>_xlfn.XLOOKUP(B1071,'[10]Cells Huawei 19042026 15h'!$B:$B,'[10]Cells Huawei 19042026 15h'!$B:$B,"")</f>
        <v/>
      </c>
      <c r="AV1071" s="9" t="str">
        <f>_xlfn.XLOOKUP(B1071,'[11]cells down 19042026 9H40'!$B:$B,'[11]cells down 19042026 9H40'!$B:$B,"")</f>
        <v/>
      </c>
    </row>
    <row r="1072" spans="1:48" hidden="1" x14ac:dyDescent="0.3">
      <c r="A1072" s="1" t="s">
        <v>2351</v>
      </c>
      <c r="B1072" s="8" t="s">
        <v>2352</v>
      </c>
      <c r="C1072" s="3" t="str">
        <f>_xlfn.XLOOKUP(B1072,'[1]daily break down'!$D:$D,'[1]daily break down'!$E:$E,"")</f>
        <v>CENTRE</v>
      </c>
      <c r="D1072" s="1"/>
      <c r="E1072" s="1"/>
      <c r="F1072" s="3" t="s">
        <v>37</v>
      </c>
      <c r="G1072" s="1" t="s">
        <v>2353</v>
      </c>
      <c r="H1072" s="28" t="str">
        <f>_xlfn.XLOOKUP(B1072,[2]CALCULATION!$B:$B,[2]CALCULATION!$H:$H,"")</f>
        <v>NOKIA</v>
      </c>
      <c r="I1072" s="26">
        <v>0</v>
      </c>
      <c r="J1072" s="26">
        <v>0</v>
      </c>
      <c r="K1072" s="26">
        <v>4.6340970298656838E-2</v>
      </c>
      <c r="L1072" s="26">
        <v>0</v>
      </c>
      <c r="M1072" s="26">
        <v>0</v>
      </c>
      <c r="N1072" s="26">
        <v>0</v>
      </c>
      <c r="O1072" s="26">
        <v>0</v>
      </c>
      <c r="P1072" s="114" t="s">
        <v>6364</v>
      </c>
      <c r="Q1072" s="42" t="s">
        <v>5538</v>
      </c>
      <c r="R1072" s="42"/>
      <c r="S1072" s="41" t="str" cm="1">
        <f t="array" ref="S1072">IFERROR(_xlfn.IFS(
U1072="MPR ISSUE","PDH",
U1072="BSS Hardware Issue","BSS",
U1072="Sites strategiques, MLL, Pylone, etc.","ENVTECH",
U1072="AKTIVCO DEFAUT GE &amp; POWER Cabinet","AKTIVCO",
U1072="AKTIVCO Coupure ENEO &amp; Baisse de tension","AKTIVCO GRID ONLY",
U1072="Coupure ENEO &amp; Baisse de tension","IHS GRID ONLY",
U1072="Defaut GE &amp; POWER Cabinet","IHS",
U1072="Sharing","Partners",
U1072="Sites strategiques &amp; DataCenter","SST &amp; DC",
U1072="Exclu","Exclu",
U1072="SAT","SAT",
U1072="SPARE-ISSUE","SPARE-ISSUE",
U1072="Fiber CAmtel","TRANS_FO_CAMTEL",
U1072="Fiber AOF","Fiber AOF",
U1072="Projet OCM (HUAWEI)","TRAVAUX-HUAWEI",
U1072="Projet OCM (NOKIA)","TRAVAUX-NOKIA",
U1072="ACCESS-ISSUE","ACCESS-ISSUE",
U1072="Projet OCM (ZTE, NOKIA, autres projets)","TRAVAUX OCM",
U1072="No root CAuse","No root cause",
U1072="ODU HS","PDH",
U1072="IP &amp; VLAN","PDH",
U1072="Warehouse HUAWEI","SPARE-ISSUE",
U1072="SPARE-HS","SPARE-ISSUE",
U1072="Power Telco","BSS",U1072="no impacts","no impacts"
),"")</f>
        <v>No root cause</v>
      </c>
      <c r="T1072" s="41" t="str" cm="1">
        <f t="array" ref="T1072">IFERROR(_xlfn.IFS(
U1072="MPR ISSUE","TX ISSUE",
U1072="BSS Hardware Issue","RAN ISSUE",
U1072="Sites strategiques, MLL, Pylone, etc.","ENVTECH",
U1072="AKTIVCO DEFAUT GE &amp; POWER Cabinet","POWER ISSUE",
U1072="AKTIVCO Coupure ENEO &amp; Baisse de tension","POWER ISSUE",
U1072="Coupure ENEO &amp; Baisse de tension","POWER ISSUE",
U1072="Defaut GE &amp; POWER Cabinet","POWER ISSUE",
U1072="Sharing","POWER ISSUE",
U1072="Sites strategiques &amp; DataCenter","POWER ISSUE",
U1072="Exclu","Exclu",
U1072="SAT","TX ISSUE",
U1072="SPARE-ISSUE","SPARE-ISSUE",
U1072="Fiber CAmtel","TX ISSUE",
U1072="Fiber AOF","TX ISSUE",
U1072="Projet OCM (HUAWEI)","TRAVAUX-HUAWEI",
U1072="Projet OCM (NOKIA)","TRAVAUX -NOKIA",
U1072="ACCESS-ISSUE","ACCESS-ISSUE",
U1072="Projet OCM (ZTE, NOKIA, autres projets)","TRAVAUX OCM",
U1072="No root CAuse","No root cause",
U1072="ODU HS","TX ISSUE",
U1072="IP &amp; VLAN","TX ISSUE",
U1072="Warehouse HUAWEI","SPARE-ISSUE",
U1072="SPARE-HS","SPARE-ISSUE",
U1072="Power Telco","RAN ISSUE",U1072="no impacts","no impacts"
),"")</f>
        <v>No root cause</v>
      </c>
      <c r="U1072" s="68" t="s">
        <v>5691</v>
      </c>
      <c r="V1072" s="41" t="str" cm="1">
        <f t="array" ref="V1072">IFERROR(_xlfn.IFS(
U1072="MPR ISSUE","ACTIVE",
U1072="BSS Hardware Issue","ACTIVE",
U1072="Sites strategiques, MLL, Pylone, etc.","PASSIVE",
U1072="AKTIVCO DEFAUT GE &amp; POWER Cabinet","PASSIVE",
U1072="AKTIVCO Coupure ENEO &amp; Baisse de tension","PASSIVE",
U1072="Coupure ENEO &amp; Baisse de tension","PASSIVE",
U1072="Defaut GE &amp; POWER Cabinet","PASSIVE",
U1072="Sharing","PASSIVE",
U1072="Sites strategiques &amp; DataCenter","PASSIVE",
U1072="Exclu","Exclu",
U1072="SAT","ACTIVE",
U1072="SPARE-ISSUE","SPARE-ISSUE",
U1072="Fiber CAmtel","ACTIVE",
U1072="Fiber AOF","ACTIVE",
U1072="Projet OCM (HUAWEI)","PLANNED WORKS",
U1072="Projet OCM (NOKIA)","PLANNED WORKS",
U1072="ACCESS-ISSUE","ACCESS-ISSUE",
U1072="Projet OCM (ZTE, NOKIA, autres projets)","PLANNED WORKS",
U1072="No root CAuse","No root cause",
U1072="ODU HS","ACTIVE",
U1072="IP &amp; VLAN","ACTIVE",
U1072="Warehouse HUAWEI","SPARE-ISSUE",
U1072="SPARE-HS","SPARE-ISSUE",
U1072="Power Telco","ACTIVE", U1072="no impacts","no impacts"
),"")</f>
        <v>No root cause</v>
      </c>
      <c r="W1072" s="113"/>
      <c r="X1072" s="113"/>
      <c r="Y1072" s="113"/>
      <c r="Z1072" s="113"/>
      <c r="AA1072" s="113"/>
      <c r="AB1072" s="17" t="s">
        <v>5465</v>
      </c>
      <c r="AC1072" s="17" t="str">
        <f>_xlfn.XLOOKUP(B1072,'INCIDENT-04-27-2026'!E:E,'INCIDENT-04-27-2026'!F:F,"")</f>
        <v/>
      </c>
      <c r="AD1072" s="9"/>
      <c r="AE1072" s="7" t="s">
        <v>5465</v>
      </c>
      <c r="AF1072" s="6" t="str">
        <f>_xlfn.XLOOKUP(B1072,'[13]Input_27-04'!$B:$B,'[13]Input_27-04'!$M:$M,"")</f>
        <v/>
      </c>
      <c r="AG1072" s="7"/>
      <c r="AH1072" s="3"/>
      <c r="AI1072" s="18" t="str">
        <f>_xlfn.XLOOKUP(B1072,'[3]Cells Huawei 27042026 10h'!$B:$B,'[3]Cells Huawei 27042026 10h'!$T:$T,"")</f>
        <v/>
      </c>
      <c r="AJ1072" s="18" t="str">
        <f>_xlfn.XLOOKUP(B1072,'[3]Cells Huawei 27042026 15h'!$B:$B,'[3]Cells Huawei 27042026 15h'!$T:$T,"")</f>
        <v/>
      </c>
      <c r="AK1072" s="18" t="str">
        <f>_xlfn.XLOOKUP(B1072,'[4]cells down 27042026 11h28'!$B:$B,'[4]cells down 27042026 11h28'!$R:$R,"")</f>
        <v/>
      </c>
      <c r="AL1072" s="18" t="str">
        <f>_xlfn.XLOOKUP(B1072,'[4]cells down 27042026 18h01'!$B:$B,'[4]cells down 27042026 18h01'!$R:$R,"")</f>
        <v/>
      </c>
      <c r="AM1072" s="18" t="str">
        <f>_xlfn.XLOOKUP(B1072,'[5]cell downs 27042026 11h'!$B:$B,'[5]cell downs 27042026 11h'!$R:$R,"")</f>
        <v/>
      </c>
      <c r="AN1072" s="18" t="str">
        <f>_xlfn.XLOOKUP(B1072,'[5]cell downs 27042026 17h40'!$B:$B,'[5]cell downs 27042026 17h40'!$R:$R,"")</f>
        <v/>
      </c>
      <c r="AO1072" s="18" t="str">
        <f>_xlfn.XLOOKUP(B1072,'[6]ALL SITES DOWN'!$D:$D,'[6]ALL SITES DOWN'!$J:$J,"")</f>
        <v/>
      </c>
      <c r="AP1072" s="18" t="str">
        <f>_xlfn.XLOOKUP(B1072,'[7]ALL SITES DOWN'!$D:$D,'[7]ALL SITES DOWN'!$J:$J,"")</f>
        <v/>
      </c>
      <c r="AQ1072" s="9" t="str">
        <f>_xlfn.XLOOKUP(B1072,[8]sheet1!$AC:$AC,[8]sheet1!$AF:$AF,"")</f>
        <v/>
      </c>
      <c r="AR1072" s="14"/>
      <c r="AS1072" s="14" t="s">
        <v>5465</v>
      </c>
      <c r="AT1072" s="14" t="str">
        <f>_xlfn.XLOOKUP(B1072,'[9]cell downs 18042026 17h'!$B:$B,'[9]cell downs 18042026 17h'!$B:$B,"")</f>
        <v/>
      </c>
      <c r="AU1072" s="14" t="str">
        <f>_xlfn.XLOOKUP(B1072,'[10]Cells Huawei 19042026 15h'!$B:$B,'[10]Cells Huawei 19042026 15h'!$B:$B,"")</f>
        <v/>
      </c>
      <c r="AV1072" s="9" t="str">
        <f>_xlfn.XLOOKUP(B1072,'[11]cells down 19042026 9H40'!$B:$B,'[11]cells down 19042026 9H40'!$B:$B,"")</f>
        <v/>
      </c>
    </row>
    <row r="1073" spans="1:48" hidden="1" x14ac:dyDescent="0.3">
      <c r="A1073" s="1" t="s">
        <v>193</v>
      </c>
      <c r="B1073" s="8" t="s">
        <v>194</v>
      </c>
      <c r="C1073" s="3" t="str">
        <f>_xlfn.XLOOKUP(B1073,'[1]daily break down'!$D:$D,'[1]daily break down'!$E:$E,"")</f>
        <v>Douala</v>
      </c>
      <c r="D1073" s="1" t="s">
        <v>11</v>
      </c>
      <c r="E1073" s="1" t="s">
        <v>195</v>
      </c>
      <c r="F1073" s="3" t="s">
        <v>31</v>
      </c>
      <c r="G1073" s="1" t="s">
        <v>32</v>
      </c>
      <c r="H1073" s="29" t="str">
        <f>_xlfn.XLOOKUP(B1073,[2]CALCULATION!$B:$B,[2]CALCULATION!$H:$H,"")</f>
        <v>ZTE</v>
      </c>
      <c r="I1073" s="26">
        <v>0.32286842277981803</v>
      </c>
      <c r="J1073" s="26">
        <v>0</v>
      </c>
      <c r="K1073" s="26">
        <v>4.6014502058881239E-2</v>
      </c>
      <c r="L1073" s="26">
        <v>0.12973235968073785</v>
      </c>
      <c r="M1073" s="26">
        <v>0</v>
      </c>
      <c r="N1073" s="26">
        <v>0</v>
      </c>
      <c r="O1073" s="26">
        <v>0</v>
      </c>
      <c r="P1073" s="114" t="s">
        <v>6364</v>
      </c>
      <c r="Q1073" s="42" t="s">
        <v>5538</v>
      </c>
      <c r="R1073" s="42"/>
      <c r="S1073" s="41" t="str" cm="1">
        <f t="array" ref="S1073">IFERROR(_xlfn.IFS(
U1073="MPR ISSUE","PDH",
U1073="BSS Hardware Issue","BSS",
U1073="Sites strategiques, MLL, Pylone, etc.","ENVTECH",
U1073="AKTIVCO DEFAUT GE &amp; POWER Cabinet","AKTIVCO",
U1073="AKTIVCO Coupure ENEO &amp; Baisse de tension","AKTIVCO GRID ONLY",
U1073="Coupure ENEO &amp; Baisse de tension","IHS GRID ONLY",
U1073="Defaut GE &amp; POWER Cabinet","IHS",
U1073="Sharing","Partners",
U1073="Sites strategiques &amp; DataCenter","SST &amp; DC",
U1073="Exclu","Exclu",
U1073="SAT","SAT",
U1073="SPARE-ISSUE","SPARE-ISSUE",
U1073="Fiber CAmtel","TRANS_FO_CAMTEL",
U1073="Fiber AOF","Fiber AOF",
U1073="Projet OCM (HUAWEI)","TRAVAUX-HUAWEI",
U1073="Projet OCM (NOKIA)","TRAVAUX-NOKIA",
U1073="ACCESS-ISSUE","ACCESS-ISSUE",
U1073="Projet OCM (ZTE, NOKIA, autres projets)","TRAVAUX OCM",
U1073="No root CAuse","No root cause",
U1073="ODU HS","PDH",
U1073="IP &amp; VLAN","PDH",
U1073="Warehouse HUAWEI","SPARE-ISSUE",
U1073="SPARE-HS","SPARE-ISSUE",
U1073="Power Telco","BSS",U1073="no impacts","no impacts"
),"")</f>
        <v>No root cause</v>
      </c>
      <c r="T1073" s="41" t="str" cm="1">
        <f t="array" ref="T1073">IFERROR(_xlfn.IFS(
U1073="MPR ISSUE","TX ISSUE",
U1073="BSS Hardware Issue","RAN ISSUE",
U1073="Sites strategiques, MLL, Pylone, etc.","ENVTECH",
U1073="AKTIVCO DEFAUT GE &amp; POWER Cabinet","POWER ISSUE",
U1073="AKTIVCO Coupure ENEO &amp; Baisse de tension","POWER ISSUE",
U1073="Coupure ENEO &amp; Baisse de tension","POWER ISSUE",
U1073="Defaut GE &amp; POWER Cabinet","POWER ISSUE",
U1073="Sharing","POWER ISSUE",
U1073="Sites strategiques &amp; DataCenter","POWER ISSUE",
U1073="Exclu","Exclu",
U1073="SAT","TX ISSUE",
U1073="SPARE-ISSUE","SPARE-ISSUE",
U1073="Fiber CAmtel","TX ISSUE",
U1073="Fiber AOF","TX ISSUE",
U1073="Projet OCM (HUAWEI)","TRAVAUX-HUAWEI",
U1073="Projet OCM (NOKIA)","TRAVAUX -NOKIA",
U1073="ACCESS-ISSUE","ACCESS-ISSUE",
U1073="Projet OCM (ZTE, NOKIA, autres projets)","TRAVAUX OCM",
U1073="No root CAuse","No root cause",
U1073="ODU HS","TX ISSUE",
U1073="IP &amp; VLAN","TX ISSUE",
U1073="Warehouse HUAWEI","SPARE-ISSUE",
U1073="SPARE-HS","SPARE-ISSUE",
U1073="Power Telco","RAN ISSUE",U1073="no impacts","no impacts"
),"")</f>
        <v>No root cause</v>
      </c>
      <c r="U1073" s="68" t="s">
        <v>5691</v>
      </c>
      <c r="V1073" s="41" t="str" cm="1">
        <f t="array" ref="V1073">IFERROR(_xlfn.IFS(
U1073="MPR ISSUE","ACTIVE",
U1073="BSS Hardware Issue","ACTIVE",
U1073="Sites strategiques, MLL, Pylone, etc.","PASSIVE",
U1073="AKTIVCO DEFAUT GE &amp; POWER Cabinet","PASSIVE",
U1073="AKTIVCO Coupure ENEO &amp; Baisse de tension","PASSIVE",
U1073="Coupure ENEO &amp; Baisse de tension","PASSIVE",
U1073="Defaut GE &amp; POWER Cabinet","PASSIVE",
U1073="Sharing","PASSIVE",
U1073="Sites strategiques &amp; DataCenter","PASSIVE",
U1073="Exclu","Exclu",
U1073="SAT","ACTIVE",
U1073="SPARE-ISSUE","SPARE-ISSUE",
U1073="Fiber CAmtel","ACTIVE",
U1073="Fiber AOF","ACTIVE",
U1073="Projet OCM (HUAWEI)","PLANNED WORKS",
U1073="Projet OCM (NOKIA)","PLANNED WORKS",
U1073="ACCESS-ISSUE","ACCESS-ISSUE",
U1073="Projet OCM (ZTE, NOKIA, autres projets)","PLANNED WORKS",
U1073="No root CAuse","No root cause",
U1073="ODU HS","ACTIVE",
U1073="IP &amp; VLAN","ACTIVE",
U1073="Warehouse HUAWEI","SPARE-ISSUE",
U1073="SPARE-HS","SPARE-ISSUE",
U1073="Power Telco","ACTIVE", U1073="no impacts","no impacts"
),"")</f>
        <v>No root cause</v>
      </c>
      <c r="W1073" s="113"/>
      <c r="X1073" s="113"/>
      <c r="Y1073" s="113"/>
      <c r="Z1073" s="113"/>
      <c r="AA1073" s="113"/>
      <c r="AB1073" s="17" t="s">
        <v>5465</v>
      </c>
      <c r="AC1073" s="17" t="str">
        <f>_xlfn.XLOOKUP(B1073,'INCIDENT-04-27-2026'!E:E,'INCIDENT-04-27-2026'!F:F,"")</f>
        <v/>
      </c>
      <c r="AD1073" s="9"/>
      <c r="AE1073" s="7" t="s">
        <v>5465</v>
      </c>
      <c r="AF1073" s="6" t="str">
        <f>_xlfn.XLOOKUP(B1073,'[13]Input_27-04'!$B:$B,'[13]Input_27-04'!$M:$M,"")</f>
        <v/>
      </c>
      <c r="AG1073" s="7"/>
      <c r="AH1073" s="3"/>
      <c r="AI1073" s="18" t="str">
        <f>_xlfn.XLOOKUP(B1073,'[3]Cells Huawei 27042026 10h'!$B:$B,'[3]Cells Huawei 27042026 10h'!$T:$T,"")</f>
        <v/>
      </c>
      <c r="AJ1073" s="18" t="str">
        <f>_xlfn.XLOOKUP(B1073,'[3]Cells Huawei 27042026 15h'!$B:$B,'[3]Cells Huawei 27042026 15h'!$T:$T,"")</f>
        <v/>
      </c>
      <c r="AK1073" s="18" t="str">
        <f>_xlfn.XLOOKUP(B1073,'[4]cells down 27042026 11h28'!$B:$B,'[4]cells down 27042026 11h28'!$R:$R,"")</f>
        <v/>
      </c>
      <c r="AL1073" s="18" t="str">
        <f>_xlfn.XLOOKUP(B1073,'[4]cells down 27042026 18h01'!$B:$B,'[4]cells down 27042026 18h01'!$R:$R,"")</f>
        <v/>
      </c>
      <c r="AM1073" s="18" t="str">
        <f>_xlfn.XLOOKUP(B1073,'[5]cell downs 27042026 11h'!$B:$B,'[5]cell downs 27042026 11h'!$R:$R,"")</f>
        <v/>
      </c>
      <c r="AN1073" s="18" t="str">
        <f>_xlfn.XLOOKUP(B1073,'[5]cell downs 27042026 17h40'!$B:$B,'[5]cell downs 27042026 17h40'!$R:$R,"")</f>
        <v/>
      </c>
      <c r="AO1073" s="18" t="str">
        <f>_xlfn.XLOOKUP(B1073,'[6]ALL SITES DOWN'!$D:$D,'[6]ALL SITES DOWN'!$J:$J,"")</f>
        <v/>
      </c>
      <c r="AP1073" s="18" t="str">
        <f>_xlfn.XLOOKUP(B1073,'[7]ALL SITES DOWN'!$D:$D,'[7]ALL SITES DOWN'!$J:$J,"")</f>
        <v/>
      </c>
      <c r="AQ1073" s="9" t="str">
        <f>_xlfn.XLOOKUP(B1073,[8]sheet1!$AC:$AC,[8]sheet1!$AF:$AF,"")</f>
        <v/>
      </c>
      <c r="AR1073" s="14"/>
      <c r="AS1073" s="14" t="s">
        <v>5465</v>
      </c>
      <c r="AT1073" s="14" t="str">
        <f>_xlfn.XLOOKUP(B1073,'[9]cell downs 18042026 17h'!$B:$B,'[9]cell downs 18042026 17h'!$B:$B,"")</f>
        <v/>
      </c>
      <c r="AU1073" s="14" t="str">
        <f>_xlfn.XLOOKUP(B1073,'[10]Cells Huawei 19042026 15h'!$B:$B,'[10]Cells Huawei 19042026 15h'!$B:$B,"")</f>
        <v/>
      </c>
      <c r="AV1073" s="9" t="str">
        <f>_xlfn.XLOOKUP(B1073,'[11]cells down 19042026 9H40'!$B:$B,'[11]cells down 19042026 9H40'!$B:$B,"")</f>
        <v/>
      </c>
    </row>
    <row r="1074" spans="1:48" hidden="1" x14ac:dyDescent="0.3">
      <c r="A1074" s="1" t="s">
        <v>2044</v>
      </c>
      <c r="B1074" s="8" t="s">
        <v>2045</v>
      </c>
      <c r="C1074" s="3" t="str">
        <f>_xlfn.XLOOKUP(B1074,'[1]daily break down'!$D:$D,'[1]daily break down'!$E:$E,"")</f>
        <v>CENTRE</v>
      </c>
      <c r="D1074" s="1" t="s">
        <v>11</v>
      </c>
      <c r="E1074" s="1" t="s">
        <v>2046</v>
      </c>
      <c r="F1074" s="3" t="s">
        <v>226</v>
      </c>
      <c r="G1074" s="1" t="s">
        <v>2047</v>
      </c>
      <c r="H1074" s="28" t="str">
        <f>_xlfn.XLOOKUP(B1074,[2]CALCULATION!$B:$B,[2]CALCULATION!$H:$H,"")</f>
        <v>NOKIA</v>
      </c>
      <c r="I1074" s="26">
        <v>0</v>
      </c>
      <c r="J1074" s="26">
        <v>0</v>
      </c>
      <c r="K1074" s="26">
        <v>4.5766165525347589E-2</v>
      </c>
      <c r="L1074" s="26">
        <v>0</v>
      </c>
      <c r="M1074" s="26">
        <v>0</v>
      </c>
      <c r="N1074" s="26">
        <v>0</v>
      </c>
      <c r="O1074" s="26">
        <v>0</v>
      </c>
      <c r="P1074" s="114" t="s">
        <v>6364</v>
      </c>
      <c r="Q1074" s="42" t="s">
        <v>5538</v>
      </c>
      <c r="R1074" s="42"/>
      <c r="S1074" s="41" t="str" cm="1">
        <f t="array" ref="S1074">IFERROR(_xlfn.IFS(
U1074="MPR ISSUE","PDH",
U1074="BSS Hardware Issue","BSS",
U1074="Sites strategiques, MLL, Pylone, etc.","ENVTECH",
U1074="AKTIVCO DEFAUT GE &amp; POWER Cabinet","AKTIVCO",
U1074="AKTIVCO Coupure ENEO &amp; Baisse de tension","AKTIVCO GRID ONLY",
U1074="Coupure ENEO &amp; Baisse de tension","IHS GRID ONLY",
U1074="Defaut GE &amp; POWER Cabinet","IHS",
U1074="Sharing","Partners",
U1074="Sites strategiques &amp; DataCenter","SST &amp; DC",
U1074="Exclu","Exclu",
U1074="SAT","SAT",
U1074="SPARE-ISSUE","SPARE-ISSUE",
U1074="Fiber CAmtel","TRANS_FO_CAMTEL",
U1074="Fiber AOF","Fiber AOF",
U1074="Projet OCM (HUAWEI)","TRAVAUX-HUAWEI",
U1074="Projet OCM (NOKIA)","TRAVAUX-NOKIA",
U1074="ACCESS-ISSUE","ACCESS-ISSUE",
U1074="Projet OCM (ZTE, NOKIA, autres projets)","TRAVAUX OCM",
U1074="No root CAuse","No root cause",
U1074="ODU HS","PDH",
U1074="IP &amp; VLAN","PDH",
U1074="Warehouse HUAWEI","SPARE-ISSUE",
U1074="SPARE-HS","SPARE-ISSUE",
U1074="Power Telco","BSS",U1074="no impacts","no impacts"
),"")</f>
        <v>No root cause</v>
      </c>
      <c r="T1074" s="41" t="str" cm="1">
        <f t="array" ref="T1074">IFERROR(_xlfn.IFS(
U1074="MPR ISSUE","TX ISSUE",
U1074="BSS Hardware Issue","RAN ISSUE",
U1074="Sites strategiques, MLL, Pylone, etc.","ENVTECH",
U1074="AKTIVCO DEFAUT GE &amp; POWER Cabinet","POWER ISSUE",
U1074="AKTIVCO Coupure ENEO &amp; Baisse de tension","POWER ISSUE",
U1074="Coupure ENEO &amp; Baisse de tension","POWER ISSUE",
U1074="Defaut GE &amp; POWER Cabinet","POWER ISSUE",
U1074="Sharing","POWER ISSUE",
U1074="Sites strategiques &amp; DataCenter","POWER ISSUE",
U1074="Exclu","Exclu",
U1074="SAT","TX ISSUE",
U1074="SPARE-ISSUE","SPARE-ISSUE",
U1074="Fiber CAmtel","TX ISSUE",
U1074="Fiber AOF","TX ISSUE",
U1074="Projet OCM (HUAWEI)","TRAVAUX-HUAWEI",
U1074="Projet OCM (NOKIA)","TRAVAUX -NOKIA",
U1074="ACCESS-ISSUE","ACCESS-ISSUE",
U1074="Projet OCM (ZTE, NOKIA, autres projets)","TRAVAUX OCM",
U1074="No root CAuse","No root cause",
U1074="ODU HS","TX ISSUE",
U1074="IP &amp; VLAN","TX ISSUE",
U1074="Warehouse HUAWEI","SPARE-ISSUE",
U1074="SPARE-HS","SPARE-ISSUE",
U1074="Power Telco","RAN ISSUE",U1074="no impacts","no impacts"
),"")</f>
        <v>No root cause</v>
      </c>
      <c r="U1074" s="68" t="s">
        <v>5691</v>
      </c>
      <c r="V1074" s="41" t="str" cm="1">
        <f t="array" ref="V1074">IFERROR(_xlfn.IFS(
U1074="MPR ISSUE","ACTIVE",
U1074="BSS Hardware Issue","ACTIVE",
U1074="Sites strategiques, MLL, Pylone, etc.","PASSIVE",
U1074="AKTIVCO DEFAUT GE &amp; POWER Cabinet","PASSIVE",
U1074="AKTIVCO Coupure ENEO &amp; Baisse de tension","PASSIVE",
U1074="Coupure ENEO &amp; Baisse de tension","PASSIVE",
U1074="Defaut GE &amp; POWER Cabinet","PASSIVE",
U1074="Sharing","PASSIVE",
U1074="Sites strategiques &amp; DataCenter","PASSIVE",
U1074="Exclu","Exclu",
U1074="SAT","ACTIVE",
U1074="SPARE-ISSUE","SPARE-ISSUE",
U1074="Fiber CAmtel","ACTIVE",
U1074="Fiber AOF","ACTIVE",
U1074="Projet OCM (HUAWEI)","PLANNED WORKS",
U1074="Projet OCM (NOKIA)","PLANNED WORKS",
U1074="ACCESS-ISSUE","ACCESS-ISSUE",
U1074="Projet OCM (ZTE, NOKIA, autres projets)","PLANNED WORKS",
U1074="No root CAuse","No root cause",
U1074="ODU HS","ACTIVE",
U1074="IP &amp; VLAN","ACTIVE",
U1074="Warehouse HUAWEI","SPARE-ISSUE",
U1074="SPARE-HS","SPARE-ISSUE",
U1074="Power Telco","ACTIVE", U1074="no impacts","no impacts"
),"")</f>
        <v>No root cause</v>
      </c>
      <c r="W1074" s="113"/>
      <c r="X1074" s="113"/>
      <c r="Y1074" s="113"/>
      <c r="Z1074" s="113"/>
      <c r="AA1074" s="113"/>
      <c r="AB1074" s="17" t="s">
        <v>5465</v>
      </c>
      <c r="AC1074" s="17" t="str">
        <f>_xlfn.XLOOKUP(B1074,'INCIDENT-04-27-2026'!E:E,'INCIDENT-04-27-2026'!F:F,"")</f>
        <v/>
      </c>
      <c r="AD1074" s="9"/>
      <c r="AE1074" s="7" t="s">
        <v>5465</v>
      </c>
      <c r="AF1074" s="6" t="str">
        <f>_xlfn.XLOOKUP(B1074,'[13]Input_27-04'!$B:$B,'[13]Input_27-04'!$M:$M,"")</f>
        <v/>
      </c>
      <c r="AG1074" s="7"/>
      <c r="AH1074" s="3"/>
      <c r="AI1074" s="18" t="str">
        <f>_xlfn.XLOOKUP(B1074,'[3]Cells Huawei 27042026 10h'!$B:$B,'[3]Cells Huawei 27042026 10h'!$T:$T,"")</f>
        <v/>
      </c>
      <c r="AJ1074" s="18" t="str">
        <f>_xlfn.XLOOKUP(B1074,'[3]Cells Huawei 27042026 15h'!$B:$B,'[3]Cells Huawei 27042026 15h'!$T:$T,"")</f>
        <v/>
      </c>
      <c r="AK1074" s="18" t="str">
        <f>_xlfn.XLOOKUP(B1074,'[4]cells down 27042026 11h28'!$B:$B,'[4]cells down 27042026 11h28'!$R:$R,"")</f>
        <v/>
      </c>
      <c r="AL1074" s="18" t="str">
        <f>_xlfn.XLOOKUP(B1074,'[4]cells down 27042026 18h01'!$B:$B,'[4]cells down 27042026 18h01'!$R:$R,"")</f>
        <v/>
      </c>
      <c r="AM1074" s="18" t="str">
        <f>_xlfn.XLOOKUP(B1074,'[5]cell downs 27042026 11h'!$B:$B,'[5]cell downs 27042026 11h'!$R:$R,"")</f>
        <v/>
      </c>
      <c r="AN1074" s="18" t="str">
        <f>_xlfn.XLOOKUP(B1074,'[5]cell downs 27042026 17h40'!$B:$B,'[5]cell downs 27042026 17h40'!$R:$R,"")</f>
        <v/>
      </c>
      <c r="AO1074" s="18" t="str">
        <f>_xlfn.XLOOKUP(B1074,'[6]ALL SITES DOWN'!$D:$D,'[6]ALL SITES DOWN'!$J:$J,"")</f>
        <v/>
      </c>
      <c r="AP1074" s="18" t="str">
        <f>_xlfn.XLOOKUP(B1074,'[7]ALL SITES DOWN'!$D:$D,'[7]ALL SITES DOWN'!$J:$J,"")</f>
        <v/>
      </c>
      <c r="AQ1074" s="9" t="str">
        <f>_xlfn.XLOOKUP(B1074,[8]sheet1!$AC:$AC,[8]sheet1!$AF:$AF,"")</f>
        <v/>
      </c>
      <c r="AR1074" s="14"/>
      <c r="AS1074" s="14" t="s">
        <v>5465</v>
      </c>
      <c r="AT1074" s="14" t="str">
        <f>_xlfn.XLOOKUP(B1074,'[9]cell downs 18042026 17h'!$B:$B,'[9]cell downs 18042026 17h'!$B:$B,"")</f>
        <v/>
      </c>
      <c r="AU1074" s="14" t="str">
        <f>_xlfn.XLOOKUP(B1074,'[10]Cells Huawei 19042026 15h'!$B:$B,'[10]Cells Huawei 19042026 15h'!$B:$B,"")</f>
        <v/>
      </c>
      <c r="AV1074" s="9" t="str">
        <f>_xlfn.XLOOKUP(B1074,'[11]cells down 19042026 9H40'!$B:$B,'[11]cells down 19042026 9H40'!$B:$B,"")</f>
        <v/>
      </c>
    </row>
    <row r="1075" spans="1:48" hidden="1" x14ac:dyDescent="0.3">
      <c r="A1075" s="1" t="s">
        <v>1832</v>
      </c>
      <c r="B1075" s="8" t="s">
        <v>1833</v>
      </c>
      <c r="C1075" s="3" t="str">
        <f>_xlfn.XLOOKUP(B1075,'[1]daily break down'!$D:$D,'[1]daily break down'!$E:$E,"")</f>
        <v>CENTRE</v>
      </c>
      <c r="D1075" s="1" t="s">
        <v>21</v>
      </c>
      <c r="E1075" s="1"/>
      <c r="F1075" s="3" t="s">
        <v>226</v>
      </c>
      <c r="G1075" s="1" t="s">
        <v>1832</v>
      </c>
      <c r="H1075" s="28" t="str">
        <f>_xlfn.XLOOKUP(B1075,[2]CALCULATION!$B:$B,[2]CALCULATION!$H:$H,"")</f>
        <v>NOKIA</v>
      </c>
      <c r="I1075" s="26">
        <v>0</v>
      </c>
      <c r="J1075" s="26">
        <v>0</v>
      </c>
      <c r="K1075" s="26">
        <v>4.5221405474970021E-2</v>
      </c>
      <c r="L1075" s="26">
        <v>0</v>
      </c>
      <c r="M1075" s="26">
        <v>0</v>
      </c>
      <c r="N1075" s="26">
        <v>0</v>
      </c>
      <c r="O1075" s="26">
        <v>0</v>
      </c>
      <c r="P1075" s="114" t="s">
        <v>6364</v>
      </c>
      <c r="Q1075" s="42" t="s">
        <v>5538</v>
      </c>
      <c r="R1075" s="42"/>
      <c r="S1075" s="41" t="str" cm="1">
        <f t="array" ref="S1075">IFERROR(_xlfn.IFS(
U1075="MPR ISSUE","PDH",
U1075="BSS Hardware Issue","BSS",
U1075="Sites strategiques, MLL, Pylone, etc.","ENVTECH",
U1075="AKTIVCO DEFAUT GE &amp; POWER Cabinet","AKTIVCO",
U1075="AKTIVCO Coupure ENEO &amp; Baisse de tension","AKTIVCO GRID ONLY",
U1075="Coupure ENEO &amp; Baisse de tension","IHS GRID ONLY",
U1075="Defaut GE &amp; POWER Cabinet","IHS",
U1075="Sharing","Partners",
U1075="Sites strategiques &amp; DataCenter","SST &amp; DC",
U1075="Exclu","Exclu",
U1075="SAT","SAT",
U1075="SPARE-ISSUE","SPARE-ISSUE",
U1075="Fiber CAmtel","TRANS_FO_CAMTEL",
U1075="Fiber AOF","Fiber AOF",
U1075="Projet OCM (HUAWEI)","TRAVAUX-HUAWEI",
U1075="Projet OCM (NOKIA)","TRAVAUX-NOKIA",
U1075="ACCESS-ISSUE","ACCESS-ISSUE",
U1075="Projet OCM (ZTE, NOKIA, autres projets)","TRAVAUX OCM",
U1075="No root CAuse","No root cause",
U1075="ODU HS","PDH",
U1075="IP &amp; VLAN","PDH",
U1075="Warehouse HUAWEI","SPARE-ISSUE",
U1075="SPARE-HS","SPARE-ISSUE",
U1075="Power Telco","BSS",U1075="no impacts","no impacts"
),"")</f>
        <v>No root cause</v>
      </c>
      <c r="T1075" s="41" t="str" cm="1">
        <f t="array" ref="T1075">IFERROR(_xlfn.IFS(
U1075="MPR ISSUE","TX ISSUE",
U1075="BSS Hardware Issue","RAN ISSUE",
U1075="Sites strategiques, MLL, Pylone, etc.","ENVTECH",
U1075="AKTIVCO DEFAUT GE &amp; POWER Cabinet","POWER ISSUE",
U1075="AKTIVCO Coupure ENEO &amp; Baisse de tension","POWER ISSUE",
U1075="Coupure ENEO &amp; Baisse de tension","POWER ISSUE",
U1075="Defaut GE &amp; POWER Cabinet","POWER ISSUE",
U1075="Sharing","POWER ISSUE",
U1075="Sites strategiques &amp; DataCenter","POWER ISSUE",
U1075="Exclu","Exclu",
U1075="SAT","TX ISSUE",
U1075="SPARE-ISSUE","SPARE-ISSUE",
U1075="Fiber CAmtel","TX ISSUE",
U1075="Fiber AOF","TX ISSUE",
U1075="Projet OCM (HUAWEI)","TRAVAUX-HUAWEI",
U1075="Projet OCM (NOKIA)","TRAVAUX -NOKIA",
U1075="ACCESS-ISSUE","ACCESS-ISSUE",
U1075="Projet OCM (ZTE, NOKIA, autres projets)","TRAVAUX OCM",
U1075="No root CAuse","No root cause",
U1075="ODU HS","TX ISSUE",
U1075="IP &amp; VLAN","TX ISSUE",
U1075="Warehouse HUAWEI","SPARE-ISSUE",
U1075="SPARE-HS","SPARE-ISSUE",
U1075="Power Telco","RAN ISSUE",U1075="no impacts","no impacts"
),"")</f>
        <v>No root cause</v>
      </c>
      <c r="U1075" s="68" t="s">
        <v>5691</v>
      </c>
      <c r="V1075" s="41" t="str" cm="1">
        <f t="array" ref="V1075">IFERROR(_xlfn.IFS(
U1075="MPR ISSUE","ACTIVE",
U1075="BSS Hardware Issue","ACTIVE",
U1075="Sites strategiques, MLL, Pylone, etc.","PASSIVE",
U1075="AKTIVCO DEFAUT GE &amp; POWER Cabinet","PASSIVE",
U1075="AKTIVCO Coupure ENEO &amp; Baisse de tension","PASSIVE",
U1075="Coupure ENEO &amp; Baisse de tension","PASSIVE",
U1075="Defaut GE &amp; POWER Cabinet","PASSIVE",
U1075="Sharing","PASSIVE",
U1075="Sites strategiques &amp; DataCenter","PASSIVE",
U1075="Exclu","Exclu",
U1075="SAT","ACTIVE",
U1075="SPARE-ISSUE","SPARE-ISSUE",
U1075="Fiber CAmtel","ACTIVE",
U1075="Fiber AOF","ACTIVE",
U1075="Projet OCM (HUAWEI)","PLANNED WORKS",
U1075="Projet OCM (NOKIA)","PLANNED WORKS",
U1075="ACCESS-ISSUE","ACCESS-ISSUE",
U1075="Projet OCM (ZTE, NOKIA, autres projets)","PLANNED WORKS",
U1075="No root CAuse","No root cause",
U1075="ODU HS","ACTIVE",
U1075="IP &amp; VLAN","ACTIVE",
U1075="Warehouse HUAWEI","SPARE-ISSUE",
U1075="SPARE-HS","SPARE-ISSUE",
U1075="Power Telco","ACTIVE", U1075="no impacts","no impacts"
),"")</f>
        <v>No root cause</v>
      </c>
      <c r="W1075" s="113"/>
      <c r="X1075" s="113"/>
      <c r="Y1075" s="113"/>
      <c r="Z1075" s="113"/>
      <c r="AA1075" s="113"/>
      <c r="AB1075" s="17" t="s">
        <v>5465</v>
      </c>
      <c r="AC1075" s="17" t="str">
        <f>_xlfn.XLOOKUP(B1075,'INCIDENT-04-27-2026'!E:E,'INCIDENT-04-27-2026'!F:F,"")</f>
        <v/>
      </c>
      <c r="AD1075" s="9"/>
      <c r="AE1075" s="7" t="s">
        <v>5465</v>
      </c>
      <c r="AF1075" s="6" t="str">
        <f>_xlfn.XLOOKUP(B1075,'[13]Input_27-04'!$B:$B,'[13]Input_27-04'!$M:$M,"")</f>
        <v/>
      </c>
      <c r="AG1075" s="7"/>
      <c r="AH1075" s="3"/>
      <c r="AI1075" s="18" t="str">
        <f>_xlfn.XLOOKUP(B1075,'[3]Cells Huawei 27042026 10h'!$B:$B,'[3]Cells Huawei 27042026 10h'!$T:$T,"")</f>
        <v/>
      </c>
      <c r="AJ1075" s="18" t="str">
        <f>_xlfn.XLOOKUP(B1075,'[3]Cells Huawei 27042026 15h'!$B:$B,'[3]Cells Huawei 27042026 15h'!$T:$T,"")</f>
        <v/>
      </c>
      <c r="AK1075" s="18" t="str">
        <f>_xlfn.XLOOKUP(B1075,'[4]cells down 27042026 11h28'!$B:$B,'[4]cells down 27042026 11h28'!$R:$R,"")</f>
        <v/>
      </c>
      <c r="AL1075" s="18" t="str">
        <f>_xlfn.XLOOKUP(B1075,'[4]cells down 27042026 18h01'!$B:$B,'[4]cells down 27042026 18h01'!$R:$R,"")</f>
        <v/>
      </c>
      <c r="AM1075" s="18" t="str">
        <f>_xlfn.XLOOKUP(B1075,'[5]cell downs 27042026 11h'!$B:$B,'[5]cell downs 27042026 11h'!$R:$R,"")</f>
        <v/>
      </c>
      <c r="AN1075" s="18" t="str">
        <f>_xlfn.XLOOKUP(B1075,'[5]cell downs 27042026 17h40'!$B:$B,'[5]cell downs 27042026 17h40'!$R:$R,"")</f>
        <v/>
      </c>
      <c r="AO1075" s="18" t="str">
        <f>_xlfn.XLOOKUP(B1075,'[6]ALL SITES DOWN'!$D:$D,'[6]ALL SITES DOWN'!$J:$J,"")</f>
        <v/>
      </c>
      <c r="AP1075" s="18" t="str">
        <f>_xlfn.XLOOKUP(B1075,'[7]ALL SITES DOWN'!$D:$D,'[7]ALL SITES DOWN'!$J:$J,"")</f>
        <v/>
      </c>
      <c r="AQ1075" s="9" t="str">
        <f>_xlfn.XLOOKUP(B1075,[8]sheet1!$AC:$AC,[8]sheet1!$AF:$AF,"")</f>
        <v/>
      </c>
      <c r="AR1075" s="14"/>
      <c r="AS1075" s="14" t="s">
        <v>5465</v>
      </c>
      <c r="AT1075" s="14" t="str">
        <f>_xlfn.XLOOKUP(B1075,'[9]cell downs 18042026 17h'!$B:$B,'[9]cell downs 18042026 17h'!$B:$B,"")</f>
        <v/>
      </c>
      <c r="AU1075" s="14" t="str">
        <f>_xlfn.XLOOKUP(B1075,'[10]Cells Huawei 19042026 15h'!$B:$B,'[10]Cells Huawei 19042026 15h'!$B:$B,"")</f>
        <v/>
      </c>
      <c r="AV1075" s="9" t="str">
        <f>_xlfn.XLOOKUP(B1075,'[11]cells down 19042026 9H40'!$B:$B,'[11]cells down 19042026 9H40'!$B:$B,"")</f>
        <v/>
      </c>
    </row>
    <row r="1076" spans="1:48" hidden="1" x14ac:dyDescent="0.3">
      <c r="A1076" s="1" t="s">
        <v>4578</v>
      </c>
      <c r="B1076" s="8" t="s">
        <v>4579</v>
      </c>
      <c r="C1076" s="3" t="str">
        <f>_xlfn.XLOOKUP(B1076,'[1]daily break down'!$D:$D,'[1]daily break down'!$E:$E,"")</f>
        <v>Yaounde</v>
      </c>
      <c r="D1076" s="1" t="s">
        <v>11</v>
      </c>
      <c r="E1076" s="1" t="s">
        <v>12</v>
      </c>
      <c r="F1076" s="3" t="s">
        <v>37</v>
      </c>
      <c r="G1076" s="1" t="s">
        <v>38</v>
      </c>
      <c r="H1076" s="29" t="str">
        <f>_xlfn.XLOOKUP(B1076,[2]CALCULATION!$B:$B,[2]CALCULATION!$H:$H,"")</f>
        <v>ZTE</v>
      </c>
      <c r="I1076" s="26">
        <v>0</v>
      </c>
      <c r="J1076" s="26">
        <v>0</v>
      </c>
      <c r="K1076" s="26">
        <v>4.4623365950124678E-2</v>
      </c>
      <c r="L1076" s="26">
        <v>0</v>
      </c>
      <c r="M1076" s="26">
        <v>0</v>
      </c>
      <c r="N1076" s="26">
        <v>0</v>
      </c>
      <c r="O1076" s="26">
        <v>0</v>
      </c>
      <c r="P1076" s="114" t="s">
        <v>6364</v>
      </c>
      <c r="Q1076" s="42" t="s">
        <v>5538</v>
      </c>
      <c r="R1076" s="42"/>
      <c r="S1076" s="41" t="str" cm="1">
        <f t="array" ref="S1076">IFERROR(_xlfn.IFS(
U1076="MPR ISSUE","PDH",
U1076="BSS Hardware Issue","BSS",
U1076="Sites strategiques, MLL, Pylone, etc.","ENVTECH",
U1076="AKTIVCO DEFAUT GE &amp; POWER Cabinet","AKTIVCO",
U1076="AKTIVCO Coupure ENEO &amp; Baisse de tension","AKTIVCO GRID ONLY",
U1076="Coupure ENEO &amp; Baisse de tension","IHS GRID ONLY",
U1076="Defaut GE &amp; POWER Cabinet","IHS",
U1076="Sharing","Partners",
U1076="Sites strategiques &amp; DataCenter","SST &amp; DC",
U1076="Exclu","Exclu",
U1076="SAT","SAT",
U1076="SPARE-ISSUE","SPARE-ISSUE",
U1076="Fiber CAmtel","TRANS_FO_CAMTEL",
U1076="Fiber AOF","Fiber AOF",
U1076="Projet OCM (HUAWEI)","TRAVAUX-HUAWEI",
U1076="Projet OCM (NOKIA)","TRAVAUX-NOKIA",
U1076="ACCESS-ISSUE","ACCESS-ISSUE",
U1076="Projet OCM (ZTE, NOKIA, autres projets)","TRAVAUX OCM",
U1076="No root CAuse","No root cause",
U1076="ODU HS","PDH",
U1076="IP &amp; VLAN","PDH",
U1076="Warehouse HUAWEI","SPARE-ISSUE",
U1076="SPARE-HS","SPARE-ISSUE",
U1076="Power Telco","BSS",U1076="no impacts","no impacts"
),"")</f>
        <v>No root cause</v>
      </c>
      <c r="T1076" s="41" t="str" cm="1">
        <f t="array" ref="T1076">IFERROR(_xlfn.IFS(
U1076="MPR ISSUE","TX ISSUE",
U1076="BSS Hardware Issue","RAN ISSUE",
U1076="Sites strategiques, MLL, Pylone, etc.","ENVTECH",
U1076="AKTIVCO DEFAUT GE &amp; POWER Cabinet","POWER ISSUE",
U1076="AKTIVCO Coupure ENEO &amp; Baisse de tension","POWER ISSUE",
U1076="Coupure ENEO &amp; Baisse de tension","POWER ISSUE",
U1076="Defaut GE &amp; POWER Cabinet","POWER ISSUE",
U1076="Sharing","POWER ISSUE",
U1076="Sites strategiques &amp; DataCenter","POWER ISSUE",
U1076="Exclu","Exclu",
U1076="SAT","TX ISSUE",
U1076="SPARE-ISSUE","SPARE-ISSUE",
U1076="Fiber CAmtel","TX ISSUE",
U1076="Fiber AOF","TX ISSUE",
U1076="Projet OCM (HUAWEI)","TRAVAUX-HUAWEI",
U1076="Projet OCM (NOKIA)","TRAVAUX -NOKIA",
U1076="ACCESS-ISSUE","ACCESS-ISSUE",
U1076="Projet OCM (ZTE, NOKIA, autres projets)","TRAVAUX OCM",
U1076="No root CAuse","No root cause",
U1076="ODU HS","TX ISSUE",
U1076="IP &amp; VLAN","TX ISSUE",
U1076="Warehouse HUAWEI","SPARE-ISSUE",
U1076="SPARE-HS","SPARE-ISSUE",
U1076="Power Telco","RAN ISSUE",U1076="no impacts","no impacts"
),"")</f>
        <v>No root cause</v>
      </c>
      <c r="U1076" s="68" t="s">
        <v>5691</v>
      </c>
      <c r="V1076" s="41" t="str" cm="1">
        <f t="array" ref="V1076">IFERROR(_xlfn.IFS(
U1076="MPR ISSUE","ACTIVE",
U1076="BSS Hardware Issue","ACTIVE",
U1076="Sites strategiques, MLL, Pylone, etc.","PASSIVE",
U1076="AKTIVCO DEFAUT GE &amp; POWER Cabinet","PASSIVE",
U1076="AKTIVCO Coupure ENEO &amp; Baisse de tension","PASSIVE",
U1076="Coupure ENEO &amp; Baisse de tension","PASSIVE",
U1076="Defaut GE &amp; POWER Cabinet","PASSIVE",
U1076="Sharing","PASSIVE",
U1076="Sites strategiques &amp; DataCenter","PASSIVE",
U1076="Exclu","Exclu",
U1076="SAT","ACTIVE",
U1076="SPARE-ISSUE","SPARE-ISSUE",
U1076="Fiber CAmtel","ACTIVE",
U1076="Fiber AOF","ACTIVE",
U1076="Projet OCM (HUAWEI)","PLANNED WORKS",
U1076="Projet OCM (NOKIA)","PLANNED WORKS",
U1076="ACCESS-ISSUE","ACCESS-ISSUE",
U1076="Projet OCM (ZTE, NOKIA, autres projets)","PLANNED WORKS",
U1076="No root CAuse","No root cause",
U1076="ODU HS","ACTIVE",
U1076="IP &amp; VLAN","ACTIVE",
U1076="Warehouse HUAWEI","SPARE-ISSUE",
U1076="SPARE-HS","SPARE-ISSUE",
U1076="Power Telco","ACTIVE", U1076="no impacts","no impacts"
),"")</f>
        <v>No root cause</v>
      </c>
      <c r="W1076" s="113"/>
      <c r="X1076" s="113"/>
      <c r="Y1076" s="113"/>
      <c r="Z1076" s="113"/>
      <c r="AA1076" s="113"/>
      <c r="AB1076" s="17" t="s">
        <v>5465</v>
      </c>
      <c r="AC1076" s="17" t="str">
        <f>_xlfn.XLOOKUP(B1076,'INCIDENT-04-27-2026'!E:E,'INCIDENT-04-27-2026'!F:F,"")</f>
        <v/>
      </c>
      <c r="AD1076" s="9"/>
      <c r="AE1076" s="7" t="s">
        <v>5465</v>
      </c>
      <c r="AF1076" s="6" t="str">
        <f>_xlfn.XLOOKUP(B1076,'[13]Input_27-04'!$B:$B,'[13]Input_27-04'!$M:$M,"")</f>
        <v/>
      </c>
      <c r="AG1076" s="7"/>
      <c r="AH1076" s="3"/>
      <c r="AI1076" s="18" t="str">
        <f>_xlfn.XLOOKUP(B1076,'[3]Cells Huawei 27042026 10h'!$B:$B,'[3]Cells Huawei 27042026 10h'!$T:$T,"")</f>
        <v/>
      </c>
      <c r="AJ1076" s="18" t="str">
        <f>_xlfn.XLOOKUP(B1076,'[3]Cells Huawei 27042026 15h'!$B:$B,'[3]Cells Huawei 27042026 15h'!$T:$T,"")</f>
        <v/>
      </c>
      <c r="AK1076" s="18" t="str">
        <f>_xlfn.XLOOKUP(B1076,'[4]cells down 27042026 11h28'!$B:$B,'[4]cells down 27042026 11h28'!$R:$R,"")</f>
        <v/>
      </c>
      <c r="AL1076" s="18" t="str">
        <f>_xlfn.XLOOKUP(B1076,'[4]cells down 27042026 18h01'!$B:$B,'[4]cells down 27042026 18h01'!$R:$R,"")</f>
        <v/>
      </c>
      <c r="AM1076" s="18" t="str">
        <f>_xlfn.XLOOKUP(B1076,'[5]cell downs 27042026 11h'!$B:$B,'[5]cell downs 27042026 11h'!$R:$R,"")</f>
        <v/>
      </c>
      <c r="AN1076" s="18" t="str">
        <f>_xlfn.XLOOKUP(B1076,'[5]cell downs 27042026 17h40'!$B:$B,'[5]cell downs 27042026 17h40'!$R:$R,"")</f>
        <v/>
      </c>
      <c r="AO1076" s="18" t="str">
        <f>_xlfn.XLOOKUP(B1076,'[6]ALL SITES DOWN'!$D:$D,'[6]ALL SITES DOWN'!$J:$J,"")</f>
        <v/>
      </c>
      <c r="AP1076" s="18" t="str">
        <f>_xlfn.XLOOKUP(B1076,'[7]ALL SITES DOWN'!$D:$D,'[7]ALL SITES DOWN'!$J:$J,"")</f>
        <v/>
      </c>
      <c r="AQ1076" s="9" t="str">
        <f>_xlfn.XLOOKUP(B1076,[8]sheet1!$AC:$AC,[8]sheet1!$AF:$AF,"")</f>
        <v/>
      </c>
      <c r="AR1076" s="14"/>
      <c r="AS1076" s="14" t="s">
        <v>5465</v>
      </c>
      <c r="AT1076" s="14" t="str">
        <f>_xlfn.XLOOKUP(B1076,'[9]cell downs 18042026 17h'!$B:$B,'[9]cell downs 18042026 17h'!$B:$B,"")</f>
        <v/>
      </c>
      <c r="AU1076" s="14" t="str">
        <f>_xlfn.XLOOKUP(B1076,'[10]Cells Huawei 19042026 15h'!$B:$B,'[10]Cells Huawei 19042026 15h'!$B:$B,"")</f>
        <v/>
      </c>
      <c r="AV1076" s="9" t="str">
        <f>_xlfn.XLOOKUP(B1076,'[11]cells down 19042026 9H40'!$B:$B,'[11]cells down 19042026 9H40'!$B:$B,"")</f>
        <v/>
      </c>
    </row>
    <row r="1077" spans="1:48" hidden="1" x14ac:dyDescent="0.3">
      <c r="A1077" s="1" t="s">
        <v>4446</v>
      </c>
      <c r="B1077" s="8" t="s">
        <v>4447</v>
      </c>
      <c r="C1077" s="3" t="str">
        <f>_xlfn.XLOOKUP(B1077,'[1]daily break down'!$D:$D,'[1]daily break down'!$E:$E,"")</f>
        <v>CENTRE</v>
      </c>
      <c r="D1077" s="1" t="s">
        <v>11</v>
      </c>
      <c r="E1077" s="1" t="s">
        <v>66</v>
      </c>
      <c r="F1077" s="3" t="s">
        <v>226</v>
      </c>
      <c r="G1077" s="1" t="s">
        <v>4448</v>
      </c>
      <c r="H1077" s="28" t="str">
        <f>_xlfn.XLOOKUP(B1077,[2]CALCULATION!$B:$B,[2]CALCULATION!$H:$H,"")</f>
        <v>NOKIA</v>
      </c>
      <c r="I1077" s="26">
        <v>0</v>
      </c>
      <c r="J1077" s="26">
        <v>0</v>
      </c>
      <c r="K1077" s="26">
        <v>4.446420480817774E-2</v>
      </c>
      <c r="L1077" s="26">
        <v>0</v>
      </c>
      <c r="M1077" s="26">
        <v>0.46624461737336409</v>
      </c>
      <c r="N1077" s="26">
        <v>0</v>
      </c>
      <c r="O1077" s="26">
        <v>0</v>
      </c>
      <c r="P1077" s="114" t="s">
        <v>6364</v>
      </c>
      <c r="Q1077" s="42" t="s">
        <v>5538</v>
      </c>
      <c r="R1077" s="42"/>
      <c r="S1077" s="41" t="str" cm="1">
        <f t="array" ref="S1077">IFERROR(_xlfn.IFS(
U1077="MPR ISSUE","PDH",
U1077="BSS Hardware Issue","BSS",
U1077="Sites strategiques, MLL, Pylone, etc.","ENVTECH",
U1077="AKTIVCO DEFAUT GE &amp; POWER Cabinet","AKTIVCO",
U1077="AKTIVCO Coupure ENEO &amp; Baisse de tension","AKTIVCO GRID ONLY",
U1077="Coupure ENEO &amp; Baisse de tension","IHS GRID ONLY",
U1077="Defaut GE &amp; POWER Cabinet","IHS",
U1077="Sharing","Partners",
U1077="Sites strategiques &amp; DataCenter","SST &amp; DC",
U1077="Exclu","Exclu",
U1077="SAT","SAT",
U1077="SPARE-ISSUE","SPARE-ISSUE",
U1077="Fiber CAmtel","TRANS_FO_CAMTEL",
U1077="Fiber AOF","Fiber AOF",
U1077="Projet OCM (HUAWEI)","TRAVAUX-HUAWEI",
U1077="Projet OCM (NOKIA)","TRAVAUX-NOKIA",
U1077="ACCESS-ISSUE","ACCESS-ISSUE",
U1077="Projet OCM (ZTE, NOKIA, autres projets)","TRAVAUX OCM",
U1077="No root CAuse","No root cause",
U1077="ODU HS","PDH",
U1077="IP &amp; VLAN","PDH",
U1077="Warehouse HUAWEI","SPARE-ISSUE",
U1077="SPARE-HS","SPARE-ISSUE",
U1077="Power Telco","BSS",U1077="no impacts","no impacts"
),"")</f>
        <v>No root cause</v>
      </c>
      <c r="T1077" s="41" t="str" cm="1">
        <f t="array" ref="T1077">IFERROR(_xlfn.IFS(
U1077="MPR ISSUE","TX ISSUE",
U1077="BSS Hardware Issue","RAN ISSUE",
U1077="Sites strategiques, MLL, Pylone, etc.","ENVTECH",
U1077="AKTIVCO DEFAUT GE &amp; POWER Cabinet","POWER ISSUE",
U1077="AKTIVCO Coupure ENEO &amp; Baisse de tension","POWER ISSUE",
U1077="Coupure ENEO &amp; Baisse de tension","POWER ISSUE",
U1077="Defaut GE &amp; POWER Cabinet","POWER ISSUE",
U1077="Sharing","POWER ISSUE",
U1077="Sites strategiques &amp; DataCenter","POWER ISSUE",
U1077="Exclu","Exclu",
U1077="SAT","TX ISSUE",
U1077="SPARE-ISSUE","SPARE-ISSUE",
U1077="Fiber CAmtel","TX ISSUE",
U1077="Fiber AOF","TX ISSUE",
U1077="Projet OCM (HUAWEI)","TRAVAUX-HUAWEI",
U1077="Projet OCM (NOKIA)","TRAVAUX -NOKIA",
U1077="ACCESS-ISSUE","ACCESS-ISSUE",
U1077="Projet OCM (ZTE, NOKIA, autres projets)","TRAVAUX OCM",
U1077="No root CAuse","No root cause",
U1077="ODU HS","TX ISSUE",
U1077="IP &amp; VLAN","TX ISSUE",
U1077="Warehouse HUAWEI","SPARE-ISSUE",
U1077="SPARE-HS","SPARE-ISSUE",
U1077="Power Telco","RAN ISSUE",U1077="no impacts","no impacts"
),"")</f>
        <v>No root cause</v>
      </c>
      <c r="U1077" s="68" t="s">
        <v>5691</v>
      </c>
      <c r="V1077" s="41" t="str" cm="1">
        <f t="array" ref="V1077">IFERROR(_xlfn.IFS(
U1077="MPR ISSUE","ACTIVE",
U1077="BSS Hardware Issue","ACTIVE",
U1077="Sites strategiques, MLL, Pylone, etc.","PASSIVE",
U1077="AKTIVCO DEFAUT GE &amp; POWER Cabinet","PASSIVE",
U1077="AKTIVCO Coupure ENEO &amp; Baisse de tension","PASSIVE",
U1077="Coupure ENEO &amp; Baisse de tension","PASSIVE",
U1077="Defaut GE &amp; POWER Cabinet","PASSIVE",
U1077="Sharing","PASSIVE",
U1077="Sites strategiques &amp; DataCenter","PASSIVE",
U1077="Exclu","Exclu",
U1077="SAT","ACTIVE",
U1077="SPARE-ISSUE","SPARE-ISSUE",
U1077="Fiber CAmtel","ACTIVE",
U1077="Fiber AOF","ACTIVE",
U1077="Projet OCM (HUAWEI)","PLANNED WORKS",
U1077="Projet OCM (NOKIA)","PLANNED WORKS",
U1077="ACCESS-ISSUE","ACCESS-ISSUE",
U1077="Projet OCM (ZTE, NOKIA, autres projets)","PLANNED WORKS",
U1077="No root CAuse","No root cause",
U1077="ODU HS","ACTIVE",
U1077="IP &amp; VLAN","ACTIVE",
U1077="Warehouse HUAWEI","SPARE-ISSUE",
U1077="SPARE-HS","SPARE-ISSUE",
U1077="Power Telco","ACTIVE", U1077="no impacts","no impacts"
),"")</f>
        <v>No root cause</v>
      </c>
      <c r="W1077" s="113"/>
      <c r="X1077" s="113"/>
      <c r="Y1077" s="113"/>
      <c r="Z1077" s="113"/>
      <c r="AA1077" s="113"/>
      <c r="AB1077" s="17" t="s">
        <v>5465</v>
      </c>
      <c r="AC1077" s="17" t="str">
        <f>_xlfn.XLOOKUP(B1077,'INCIDENT-04-27-2026'!E:E,'INCIDENT-04-27-2026'!F:F,"")</f>
        <v/>
      </c>
      <c r="AD1077" s="9"/>
      <c r="AE1077" s="7" t="s">
        <v>5465</v>
      </c>
      <c r="AF1077" s="6" t="str">
        <f>_xlfn.XLOOKUP(B1077,'[13]Input_27-04'!$B:$B,'[13]Input_27-04'!$M:$M,"")</f>
        <v/>
      </c>
      <c r="AG1077" s="7"/>
      <c r="AH1077" s="3"/>
      <c r="AI1077" s="18" t="str">
        <f>_xlfn.XLOOKUP(B1077,'[3]Cells Huawei 27042026 10h'!$B:$B,'[3]Cells Huawei 27042026 10h'!$T:$T,"")</f>
        <v/>
      </c>
      <c r="AJ1077" s="18" t="str">
        <f>_xlfn.XLOOKUP(B1077,'[3]Cells Huawei 27042026 15h'!$B:$B,'[3]Cells Huawei 27042026 15h'!$T:$T,"")</f>
        <v/>
      </c>
      <c r="AK1077" s="18" t="str">
        <f>_xlfn.XLOOKUP(B1077,'[4]cells down 27042026 11h28'!$B:$B,'[4]cells down 27042026 11h28'!$R:$R,"")</f>
        <v/>
      </c>
      <c r="AL1077" s="18" t="str">
        <f>_xlfn.XLOOKUP(B1077,'[4]cells down 27042026 18h01'!$B:$B,'[4]cells down 27042026 18h01'!$R:$R,"")</f>
        <v/>
      </c>
      <c r="AM1077" s="18" t="str">
        <f>_xlfn.XLOOKUP(B1077,'[5]cell downs 27042026 11h'!$B:$B,'[5]cell downs 27042026 11h'!$R:$R,"")</f>
        <v/>
      </c>
      <c r="AN1077" s="18" t="str">
        <f>_xlfn.XLOOKUP(B1077,'[5]cell downs 27042026 17h40'!$B:$B,'[5]cell downs 27042026 17h40'!$R:$R,"")</f>
        <v/>
      </c>
      <c r="AO1077" s="18" t="str">
        <f>_xlfn.XLOOKUP(B1077,'[6]ALL SITES DOWN'!$D:$D,'[6]ALL SITES DOWN'!$J:$J,"")</f>
        <v/>
      </c>
      <c r="AP1077" s="18" t="str">
        <f>_xlfn.XLOOKUP(B1077,'[7]ALL SITES DOWN'!$D:$D,'[7]ALL SITES DOWN'!$J:$J,"")</f>
        <v/>
      </c>
      <c r="AQ1077" s="9" t="str">
        <f>_xlfn.XLOOKUP(B1077,[8]sheet1!$AC:$AC,[8]sheet1!$AF:$AF,"")</f>
        <v/>
      </c>
      <c r="AR1077" s="14"/>
      <c r="AS1077" s="14" t="s">
        <v>5465</v>
      </c>
      <c r="AT1077" s="14" t="str">
        <f>_xlfn.XLOOKUP(B1077,'[9]cell downs 18042026 17h'!$B:$B,'[9]cell downs 18042026 17h'!$B:$B,"")</f>
        <v/>
      </c>
      <c r="AU1077" s="14" t="str">
        <f>_xlfn.XLOOKUP(B1077,'[10]Cells Huawei 19042026 15h'!$B:$B,'[10]Cells Huawei 19042026 15h'!$B:$B,"")</f>
        <v/>
      </c>
      <c r="AV1077" s="9" t="str">
        <f>_xlfn.XLOOKUP(B1077,'[11]cells down 19042026 9H40'!$B:$B,'[11]cells down 19042026 9H40'!$B:$B,"")</f>
        <v/>
      </c>
    </row>
    <row r="1078" spans="1:48" hidden="1" x14ac:dyDescent="0.3">
      <c r="A1078" s="1" t="s">
        <v>5068</v>
      </c>
      <c r="B1078" s="8" t="s">
        <v>5069</v>
      </c>
      <c r="C1078" s="3" t="str">
        <f>_xlfn.XLOOKUP(B1078,'[1]daily break down'!$D:$D,'[1]daily break down'!$E:$E,"")</f>
        <v>CENTRE</v>
      </c>
      <c r="D1078" s="1" t="s">
        <v>11</v>
      </c>
      <c r="E1078" s="1" t="s">
        <v>594</v>
      </c>
      <c r="F1078" s="3" t="s">
        <v>37</v>
      </c>
      <c r="G1078" s="1" t="s">
        <v>4808</v>
      </c>
      <c r="H1078" s="28" t="str">
        <f>_xlfn.XLOOKUP(B1078,[2]CALCULATION!$B:$B,[2]CALCULATION!$H:$H,"")</f>
        <v>NOKIA</v>
      </c>
      <c r="I1078" s="26">
        <v>1.2009263396741208</v>
      </c>
      <c r="J1078" s="26">
        <v>0</v>
      </c>
      <c r="K1078" s="26">
        <v>4.3555293095446021E-2</v>
      </c>
      <c r="L1078" s="26">
        <v>0</v>
      </c>
      <c r="M1078" s="26">
        <v>0</v>
      </c>
      <c r="N1078" s="26">
        <v>0</v>
      </c>
      <c r="O1078" s="26">
        <v>0</v>
      </c>
      <c r="P1078" s="114" t="s">
        <v>6364</v>
      </c>
      <c r="Q1078" s="42" t="s">
        <v>5538</v>
      </c>
      <c r="R1078" s="42"/>
      <c r="S1078" s="41" t="str" cm="1">
        <f t="array" ref="S1078">IFERROR(_xlfn.IFS(
U1078="MPR ISSUE","PDH",
U1078="BSS Hardware Issue","BSS",
U1078="Sites strategiques, MLL, Pylone, etc.","ENVTECH",
U1078="AKTIVCO DEFAUT GE &amp; POWER Cabinet","AKTIVCO",
U1078="AKTIVCO Coupure ENEO &amp; Baisse de tension","AKTIVCO GRID ONLY",
U1078="Coupure ENEO &amp; Baisse de tension","IHS GRID ONLY",
U1078="Defaut GE &amp; POWER Cabinet","IHS",
U1078="Sharing","Partners",
U1078="Sites strategiques &amp; DataCenter","SST &amp; DC",
U1078="Exclu","Exclu",
U1078="SAT","SAT",
U1078="SPARE-ISSUE","SPARE-ISSUE",
U1078="Fiber CAmtel","TRANS_FO_CAMTEL",
U1078="Fiber AOF","Fiber AOF",
U1078="Projet OCM (HUAWEI)","TRAVAUX-HUAWEI",
U1078="Projet OCM (NOKIA)","TRAVAUX-NOKIA",
U1078="ACCESS-ISSUE","ACCESS-ISSUE",
U1078="Projet OCM (ZTE, NOKIA, autres projets)","TRAVAUX OCM",
U1078="No root CAuse","No root cause",
U1078="ODU HS","PDH",
U1078="IP &amp; VLAN","PDH",
U1078="Warehouse HUAWEI","SPARE-ISSUE",
U1078="SPARE-HS","SPARE-ISSUE",
U1078="Power Telco","BSS",U1078="no impacts","no impacts"
),"")</f>
        <v>No root cause</v>
      </c>
      <c r="T1078" s="41" t="str" cm="1">
        <f t="array" ref="T1078">IFERROR(_xlfn.IFS(
U1078="MPR ISSUE","TX ISSUE",
U1078="BSS Hardware Issue","RAN ISSUE",
U1078="Sites strategiques, MLL, Pylone, etc.","ENVTECH",
U1078="AKTIVCO DEFAUT GE &amp; POWER Cabinet","POWER ISSUE",
U1078="AKTIVCO Coupure ENEO &amp; Baisse de tension","POWER ISSUE",
U1078="Coupure ENEO &amp; Baisse de tension","POWER ISSUE",
U1078="Defaut GE &amp; POWER Cabinet","POWER ISSUE",
U1078="Sharing","POWER ISSUE",
U1078="Sites strategiques &amp; DataCenter","POWER ISSUE",
U1078="Exclu","Exclu",
U1078="SAT","TX ISSUE",
U1078="SPARE-ISSUE","SPARE-ISSUE",
U1078="Fiber CAmtel","TX ISSUE",
U1078="Fiber AOF","TX ISSUE",
U1078="Projet OCM (HUAWEI)","TRAVAUX-HUAWEI",
U1078="Projet OCM (NOKIA)","TRAVAUX -NOKIA",
U1078="ACCESS-ISSUE","ACCESS-ISSUE",
U1078="Projet OCM (ZTE, NOKIA, autres projets)","TRAVAUX OCM",
U1078="No root CAuse","No root cause",
U1078="ODU HS","TX ISSUE",
U1078="IP &amp; VLAN","TX ISSUE",
U1078="Warehouse HUAWEI","SPARE-ISSUE",
U1078="SPARE-HS","SPARE-ISSUE",
U1078="Power Telco","RAN ISSUE",U1078="no impacts","no impacts"
),"")</f>
        <v>No root cause</v>
      </c>
      <c r="U1078" s="68" t="s">
        <v>5691</v>
      </c>
      <c r="V1078" s="41" t="str" cm="1">
        <f t="array" ref="V1078">IFERROR(_xlfn.IFS(
U1078="MPR ISSUE","ACTIVE",
U1078="BSS Hardware Issue","ACTIVE",
U1078="Sites strategiques, MLL, Pylone, etc.","PASSIVE",
U1078="AKTIVCO DEFAUT GE &amp; POWER Cabinet","PASSIVE",
U1078="AKTIVCO Coupure ENEO &amp; Baisse de tension","PASSIVE",
U1078="Coupure ENEO &amp; Baisse de tension","PASSIVE",
U1078="Defaut GE &amp; POWER Cabinet","PASSIVE",
U1078="Sharing","PASSIVE",
U1078="Sites strategiques &amp; DataCenter","PASSIVE",
U1078="Exclu","Exclu",
U1078="SAT","ACTIVE",
U1078="SPARE-ISSUE","SPARE-ISSUE",
U1078="Fiber CAmtel","ACTIVE",
U1078="Fiber AOF","ACTIVE",
U1078="Projet OCM (HUAWEI)","PLANNED WORKS",
U1078="Projet OCM (NOKIA)","PLANNED WORKS",
U1078="ACCESS-ISSUE","ACCESS-ISSUE",
U1078="Projet OCM (ZTE, NOKIA, autres projets)","PLANNED WORKS",
U1078="No root CAuse","No root cause",
U1078="ODU HS","ACTIVE",
U1078="IP &amp; VLAN","ACTIVE",
U1078="Warehouse HUAWEI","SPARE-ISSUE",
U1078="SPARE-HS","SPARE-ISSUE",
U1078="Power Telco","ACTIVE", U1078="no impacts","no impacts"
),"")</f>
        <v>No root cause</v>
      </c>
      <c r="W1078" s="113"/>
      <c r="X1078" s="113"/>
      <c r="Y1078" s="113"/>
      <c r="Z1078" s="113"/>
      <c r="AA1078" s="113"/>
      <c r="AB1078" s="17" t="s">
        <v>5465</v>
      </c>
      <c r="AC1078" s="17" t="str">
        <f>_xlfn.XLOOKUP(B1078,'INCIDENT-04-27-2026'!E:E,'INCIDENT-04-27-2026'!F:F,"")</f>
        <v/>
      </c>
      <c r="AD1078" s="9"/>
      <c r="AE1078" s="7" t="s">
        <v>5465</v>
      </c>
      <c r="AF1078" s="6" t="str">
        <f>_xlfn.XLOOKUP(B1078,'[13]Input_27-04'!$B:$B,'[13]Input_27-04'!$M:$M,"")</f>
        <v/>
      </c>
      <c r="AG1078" s="7"/>
      <c r="AH1078" s="3"/>
      <c r="AI1078" s="18" t="str">
        <f>_xlfn.XLOOKUP(B1078,'[3]Cells Huawei 27042026 10h'!$B:$B,'[3]Cells Huawei 27042026 10h'!$T:$T,"")</f>
        <v/>
      </c>
      <c r="AJ1078" s="18" t="str">
        <f>_xlfn.XLOOKUP(B1078,'[3]Cells Huawei 27042026 15h'!$B:$B,'[3]Cells Huawei 27042026 15h'!$T:$T,"")</f>
        <v/>
      </c>
      <c r="AK1078" s="18" t="str">
        <f>_xlfn.XLOOKUP(B1078,'[4]cells down 27042026 11h28'!$B:$B,'[4]cells down 27042026 11h28'!$R:$R,"")</f>
        <v/>
      </c>
      <c r="AL1078" s="18" t="str">
        <f>_xlfn.XLOOKUP(B1078,'[4]cells down 27042026 18h01'!$B:$B,'[4]cells down 27042026 18h01'!$R:$R,"")</f>
        <v/>
      </c>
      <c r="AM1078" s="18" t="str">
        <f>_xlfn.XLOOKUP(B1078,'[5]cell downs 27042026 11h'!$B:$B,'[5]cell downs 27042026 11h'!$R:$R,"")</f>
        <v/>
      </c>
      <c r="AN1078" s="18" t="str">
        <f>_xlfn.XLOOKUP(B1078,'[5]cell downs 27042026 17h40'!$B:$B,'[5]cell downs 27042026 17h40'!$R:$R,"")</f>
        <v/>
      </c>
      <c r="AO1078" s="18" t="str">
        <f>_xlfn.XLOOKUP(B1078,'[6]ALL SITES DOWN'!$D:$D,'[6]ALL SITES DOWN'!$J:$J,"")</f>
        <v/>
      </c>
      <c r="AP1078" s="18" t="str">
        <f>_xlfn.XLOOKUP(B1078,'[7]ALL SITES DOWN'!$D:$D,'[7]ALL SITES DOWN'!$J:$J,"")</f>
        <v/>
      </c>
      <c r="AQ1078" s="9" t="str">
        <f>_xlfn.XLOOKUP(B1078,[8]sheet1!$AC:$AC,[8]sheet1!$AF:$AF,"")</f>
        <v/>
      </c>
      <c r="AR1078" s="14"/>
      <c r="AS1078" s="14" t="s">
        <v>5465</v>
      </c>
      <c r="AT1078" s="14" t="str">
        <f>_xlfn.XLOOKUP(B1078,'[9]cell downs 18042026 17h'!$B:$B,'[9]cell downs 18042026 17h'!$B:$B,"")</f>
        <v/>
      </c>
      <c r="AU1078" s="14" t="str">
        <f>_xlfn.XLOOKUP(B1078,'[10]Cells Huawei 19042026 15h'!$B:$B,'[10]Cells Huawei 19042026 15h'!$B:$B,"")</f>
        <v/>
      </c>
      <c r="AV1078" s="9" t="str">
        <f>_xlfn.XLOOKUP(B1078,'[11]cells down 19042026 9H40'!$B:$B,'[11]cells down 19042026 9H40'!$B:$B,"")</f>
        <v/>
      </c>
    </row>
    <row r="1079" spans="1:48" hidden="1" x14ac:dyDescent="0.3">
      <c r="A1079" s="1" t="s">
        <v>4600</v>
      </c>
      <c r="B1079" s="8" t="s">
        <v>4601</v>
      </c>
      <c r="C1079" s="3" t="str">
        <f>_xlfn.XLOOKUP(B1079,'[1]daily break down'!$D:$D,'[1]daily break down'!$E:$E,"")</f>
        <v>ADAMAOUA</v>
      </c>
      <c r="D1079" s="1" t="s">
        <v>11</v>
      </c>
      <c r="E1079" s="1" t="s">
        <v>12</v>
      </c>
      <c r="F1079" s="3" t="s">
        <v>90</v>
      </c>
      <c r="G1079" s="1" t="s">
        <v>4602</v>
      </c>
      <c r="H1079" s="28" t="str">
        <f>_xlfn.XLOOKUP(B1079,[2]CALCULATION!$B:$B,[2]CALCULATION!$H:$H,"")</f>
        <v>NOKIA</v>
      </c>
      <c r="I1079" s="26">
        <v>0</v>
      </c>
      <c r="J1079" s="26">
        <v>0</v>
      </c>
      <c r="K1079" s="26">
        <v>4.2916950580701323E-2</v>
      </c>
      <c r="L1079" s="26">
        <v>0</v>
      </c>
      <c r="M1079" s="26">
        <v>0</v>
      </c>
      <c r="N1079" s="26">
        <v>0</v>
      </c>
      <c r="O1079" s="26">
        <v>0</v>
      </c>
      <c r="P1079" s="114" t="s">
        <v>6364</v>
      </c>
      <c r="Q1079" s="42" t="s">
        <v>5538</v>
      </c>
      <c r="R1079" s="42"/>
      <c r="S1079" s="41" t="str" cm="1">
        <f t="array" ref="S1079">IFERROR(_xlfn.IFS(
U1079="MPR ISSUE","PDH",
U1079="BSS Hardware Issue","BSS",
U1079="Sites strategiques, MLL, Pylone, etc.","ENVTECH",
U1079="AKTIVCO DEFAUT GE &amp; POWER Cabinet","AKTIVCO",
U1079="AKTIVCO Coupure ENEO &amp; Baisse de tension","AKTIVCO GRID ONLY",
U1079="Coupure ENEO &amp; Baisse de tension","IHS GRID ONLY",
U1079="Defaut GE &amp; POWER Cabinet","IHS",
U1079="Sharing","Partners",
U1079="Sites strategiques &amp; DataCenter","SST &amp; DC",
U1079="Exclu","Exclu",
U1079="SAT","SAT",
U1079="SPARE-ISSUE","SPARE-ISSUE",
U1079="Fiber CAmtel","TRANS_FO_CAMTEL",
U1079="Fiber AOF","Fiber AOF",
U1079="Projet OCM (HUAWEI)","TRAVAUX-HUAWEI",
U1079="Projet OCM (NOKIA)","TRAVAUX-NOKIA",
U1079="ACCESS-ISSUE","ACCESS-ISSUE",
U1079="Projet OCM (ZTE, NOKIA, autres projets)","TRAVAUX OCM",
U1079="No root CAuse","No root cause",
U1079="ODU HS","PDH",
U1079="IP &amp; VLAN","PDH",
U1079="Warehouse HUAWEI","SPARE-ISSUE",
U1079="SPARE-HS","SPARE-ISSUE",
U1079="Power Telco","BSS",U1079="no impacts","no impacts"
),"")</f>
        <v>No root cause</v>
      </c>
      <c r="T1079" s="41" t="str" cm="1">
        <f t="array" ref="T1079">IFERROR(_xlfn.IFS(
U1079="MPR ISSUE","TX ISSUE",
U1079="BSS Hardware Issue","RAN ISSUE",
U1079="Sites strategiques, MLL, Pylone, etc.","ENVTECH",
U1079="AKTIVCO DEFAUT GE &amp; POWER Cabinet","POWER ISSUE",
U1079="AKTIVCO Coupure ENEO &amp; Baisse de tension","POWER ISSUE",
U1079="Coupure ENEO &amp; Baisse de tension","POWER ISSUE",
U1079="Defaut GE &amp; POWER Cabinet","POWER ISSUE",
U1079="Sharing","POWER ISSUE",
U1079="Sites strategiques &amp; DataCenter","POWER ISSUE",
U1079="Exclu","Exclu",
U1079="SAT","TX ISSUE",
U1079="SPARE-ISSUE","SPARE-ISSUE",
U1079="Fiber CAmtel","TX ISSUE",
U1079="Fiber AOF","TX ISSUE",
U1079="Projet OCM (HUAWEI)","TRAVAUX-HUAWEI",
U1079="Projet OCM (NOKIA)","TRAVAUX -NOKIA",
U1079="ACCESS-ISSUE","ACCESS-ISSUE",
U1079="Projet OCM (ZTE, NOKIA, autres projets)","TRAVAUX OCM",
U1079="No root CAuse","No root cause",
U1079="ODU HS","TX ISSUE",
U1079="IP &amp; VLAN","TX ISSUE",
U1079="Warehouse HUAWEI","SPARE-ISSUE",
U1079="SPARE-HS","SPARE-ISSUE",
U1079="Power Telco","RAN ISSUE",U1079="no impacts","no impacts"
),"")</f>
        <v>No root cause</v>
      </c>
      <c r="U1079" s="68" t="s">
        <v>5691</v>
      </c>
      <c r="V1079" s="41" t="str" cm="1">
        <f t="array" ref="V1079">IFERROR(_xlfn.IFS(
U1079="MPR ISSUE","ACTIVE",
U1079="BSS Hardware Issue","ACTIVE",
U1079="Sites strategiques, MLL, Pylone, etc.","PASSIVE",
U1079="AKTIVCO DEFAUT GE &amp; POWER Cabinet","PASSIVE",
U1079="AKTIVCO Coupure ENEO &amp; Baisse de tension","PASSIVE",
U1079="Coupure ENEO &amp; Baisse de tension","PASSIVE",
U1079="Defaut GE &amp; POWER Cabinet","PASSIVE",
U1079="Sharing","PASSIVE",
U1079="Sites strategiques &amp; DataCenter","PASSIVE",
U1079="Exclu","Exclu",
U1079="SAT","ACTIVE",
U1079="SPARE-ISSUE","SPARE-ISSUE",
U1079="Fiber CAmtel","ACTIVE",
U1079="Fiber AOF","ACTIVE",
U1079="Projet OCM (HUAWEI)","PLANNED WORKS",
U1079="Projet OCM (NOKIA)","PLANNED WORKS",
U1079="ACCESS-ISSUE","ACCESS-ISSUE",
U1079="Projet OCM (ZTE, NOKIA, autres projets)","PLANNED WORKS",
U1079="No root CAuse","No root cause",
U1079="ODU HS","ACTIVE",
U1079="IP &amp; VLAN","ACTIVE",
U1079="Warehouse HUAWEI","SPARE-ISSUE",
U1079="SPARE-HS","SPARE-ISSUE",
U1079="Power Telco","ACTIVE", U1079="no impacts","no impacts"
),"")</f>
        <v>No root cause</v>
      </c>
      <c r="W1079" s="113"/>
      <c r="X1079" s="113"/>
      <c r="Y1079" s="113"/>
      <c r="Z1079" s="113"/>
      <c r="AA1079" s="113"/>
      <c r="AB1079" s="17" t="s">
        <v>5976</v>
      </c>
      <c r="AC1079" s="17" t="str">
        <f>_xlfn.XLOOKUP(B1079,'INCIDENT-04-27-2026'!E:E,'INCIDENT-04-27-2026'!F:F,"")</f>
        <v/>
      </c>
      <c r="AD1079" s="9"/>
      <c r="AE1079" s="7" t="s">
        <v>5465</v>
      </c>
      <c r="AF1079" s="6" t="str">
        <f>_xlfn.XLOOKUP(B1079,'[13]Input_27-04'!$B:$B,'[13]Input_27-04'!$M:$M,"")</f>
        <v/>
      </c>
      <c r="AG1079" s="7"/>
      <c r="AH1079" s="3"/>
      <c r="AI1079" s="18" t="str">
        <f>_xlfn.XLOOKUP(B1079,'[3]Cells Huawei 27042026 10h'!$B:$B,'[3]Cells Huawei 27042026 10h'!$T:$T,"")</f>
        <v/>
      </c>
      <c r="AJ1079" s="18" t="str">
        <f>_xlfn.XLOOKUP(B1079,'[3]Cells Huawei 27042026 15h'!$B:$B,'[3]Cells Huawei 27042026 15h'!$T:$T,"")</f>
        <v/>
      </c>
      <c r="AK1079" s="18" t="str">
        <f>_xlfn.XLOOKUP(B1079,'[4]cells down 27042026 11h28'!$B:$B,'[4]cells down 27042026 11h28'!$R:$R,"")</f>
        <v/>
      </c>
      <c r="AL1079" s="18" t="str">
        <f>_xlfn.XLOOKUP(B1079,'[4]cells down 27042026 18h01'!$B:$B,'[4]cells down 27042026 18h01'!$R:$R,"")</f>
        <v/>
      </c>
      <c r="AM1079" s="18" t="str">
        <f>_xlfn.XLOOKUP(B1079,'[5]cell downs 27042026 11h'!$B:$B,'[5]cell downs 27042026 11h'!$R:$R,"")</f>
        <v/>
      </c>
      <c r="AN1079" s="18" t="str">
        <f>_xlfn.XLOOKUP(B1079,'[5]cell downs 27042026 17h40'!$B:$B,'[5]cell downs 27042026 17h40'!$R:$R,"")</f>
        <v/>
      </c>
      <c r="AO1079" s="18" t="str">
        <f>_xlfn.XLOOKUP(B1079,'[6]ALL SITES DOWN'!$D:$D,'[6]ALL SITES DOWN'!$J:$J,"")</f>
        <v/>
      </c>
      <c r="AP1079" s="18" t="str">
        <f>_xlfn.XLOOKUP(B1079,'[7]ALL SITES DOWN'!$D:$D,'[7]ALL SITES DOWN'!$J:$J,"")</f>
        <v/>
      </c>
      <c r="AQ1079" s="9" t="str">
        <f>_xlfn.XLOOKUP(B1079,[8]sheet1!$AC:$AC,[8]sheet1!$AF:$AF,"")</f>
        <v>(04/27/2026 ticket):-INC-20260427-00018279…Others Transmission equipement fault</v>
      </c>
      <c r="AR1079" s="14"/>
      <c r="AS1079" s="14" t="s">
        <v>5465</v>
      </c>
      <c r="AT1079" s="14" t="str">
        <f>_xlfn.XLOOKUP(B1079,'[9]cell downs 18042026 17h'!$B:$B,'[9]cell downs 18042026 17h'!$B:$B,"")</f>
        <v/>
      </c>
      <c r="AU1079" s="14" t="str">
        <f>_xlfn.XLOOKUP(B1079,'[10]Cells Huawei 19042026 15h'!$B:$B,'[10]Cells Huawei 19042026 15h'!$B:$B,"")</f>
        <v/>
      </c>
      <c r="AV1079" s="9" t="str">
        <f>_xlfn.XLOOKUP(B1079,'[11]cells down 19042026 9H40'!$B:$B,'[11]cells down 19042026 9H40'!$B:$B,"")</f>
        <v/>
      </c>
    </row>
    <row r="1080" spans="1:48" hidden="1" x14ac:dyDescent="0.3">
      <c r="A1080" s="1" t="s">
        <v>5201</v>
      </c>
      <c r="B1080" s="8" t="s">
        <v>5202</v>
      </c>
      <c r="C1080" s="3" t="str">
        <f>_xlfn.XLOOKUP(B1080,'[1]daily break down'!$D:$D,'[1]daily break down'!$E:$E,"")</f>
        <v>Yaounde</v>
      </c>
      <c r="D1080" s="1" t="s">
        <v>11</v>
      </c>
      <c r="E1080" s="1" t="s">
        <v>145</v>
      </c>
      <c r="F1080" s="3" t="s">
        <v>37</v>
      </c>
      <c r="G1080" s="1" t="s">
        <v>38</v>
      </c>
      <c r="H1080" s="29" t="str">
        <f>_xlfn.XLOOKUP(B1080,[2]CALCULATION!$B:$B,[2]CALCULATION!$H:$H,"")</f>
        <v>ZTE</v>
      </c>
      <c r="I1080" s="26">
        <v>0</v>
      </c>
      <c r="J1080" s="26">
        <v>0</v>
      </c>
      <c r="K1080" s="26">
        <v>4.2358311003815145E-2</v>
      </c>
      <c r="L1080" s="26">
        <v>0</v>
      </c>
      <c r="M1080" s="26">
        <v>0</v>
      </c>
      <c r="N1080" s="26">
        <v>0</v>
      </c>
      <c r="O1080" s="26">
        <v>0</v>
      </c>
      <c r="P1080" s="114" t="s">
        <v>6364</v>
      </c>
      <c r="Q1080" s="42" t="s">
        <v>5538</v>
      </c>
      <c r="R1080" s="42"/>
      <c r="S1080" s="41" t="str" cm="1">
        <f t="array" ref="S1080">IFERROR(_xlfn.IFS(
U1080="MPR ISSUE","PDH",
U1080="BSS Hardware Issue","BSS",
U1080="Sites strategiques, MLL, Pylone, etc.","ENVTECH",
U1080="AKTIVCO DEFAUT GE &amp; POWER Cabinet","AKTIVCO",
U1080="AKTIVCO Coupure ENEO &amp; Baisse de tension","AKTIVCO GRID ONLY",
U1080="Coupure ENEO &amp; Baisse de tension","IHS GRID ONLY",
U1080="Defaut GE &amp; POWER Cabinet","IHS",
U1080="Sharing","Partners",
U1080="Sites strategiques &amp; DataCenter","SST &amp; DC",
U1080="Exclu","Exclu",
U1080="SAT","SAT",
U1080="SPARE-ISSUE","SPARE-ISSUE",
U1080="Fiber CAmtel","TRANS_FO_CAMTEL",
U1080="Fiber AOF","Fiber AOF",
U1080="Projet OCM (HUAWEI)","TRAVAUX-HUAWEI",
U1080="Projet OCM (NOKIA)","TRAVAUX-NOKIA",
U1080="ACCESS-ISSUE","ACCESS-ISSUE",
U1080="Projet OCM (ZTE, NOKIA, autres projets)","TRAVAUX OCM",
U1080="No root CAuse","No root cause",
U1080="ODU HS","PDH",
U1080="IP &amp; VLAN","PDH",
U1080="Warehouse HUAWEI","SPARE-ISSUE",
U1080="SPARE-HS","SPARE-ISSUE",
U1080="Power Telco","BSS",U1080="no impacts","no impacts"
),"")</f>
        <v>No root cause</v>
      </c>
      <c r="T1080" s="41" t="str" cm="1">
        <f t="array" ref="T1080">IFERROR(_xlfn.IFS(
U1080="MPR ISSUE","TX ISSUE",
U1080="BSS Hardware Issue","RAN ISSUE",
U1080="Sites strategiques, MLL, Pylone, etc.","ENVTECH",
U1080="AKTIVCO DEFAUT GE &amp; POWER Cabinet","POWER ISSUE",
U1080="AKTIVCO Coupure ENEO &amp; Baisse de tension","POWER ISSUE",
U1080="Coupure ENEO &amp; Baisse de tension","POWER ISSUE",
U1080="Defaut GE &amp; POWER Cabinet","POWER ISSUE",
U1080="Sharing","POWER ISSUE",
U1080="Sites strategiques &amp; DataCenter","POWER ISSUE",
U1080="Exclu","Exclu",
U1080="SAT","TX ISSUE",
U1080="SPARE-ISSUE","SPARE-ISSUE",
U1080="Fiber CAmtel","TX ISSUE",
U1080="Fiber AOF","TX ISSUE",
U1080="Projet OCM (HUAWEI)","TRAVAUX-HUAWEI",
U1080="Projet OCM (NOKIA)","TRAVAUX -NOKIA",
U1080="ACCESS-ISSUE","ACCESS-ISSUE",
U1080="Projet OCM (ZTE, NOKIA, autres projets)","TRAVAUX OCM",
U1080="No root CAuse","No root cause",
U1080="ODU HS","TX ISSUE",
U1080="IP &amp; VLAN","TX ISSUE",
U1080="Warehouse HUAWEI","SPARE-ISSUE",
U1080="SPARE-HS","SPARE-ISSUE",
U1080="Power Telco","RAN ISSUE",U1080="no impacts","no impacts"
),"")</f>
        <v>No root cause</v>
      </c>
      <c r="U1080" s="68" t="s">
        <v>5691</v>
      </c>
      <c r="V1080" s="41" t="str" cm="1">
        <f t="array" ref="V1080">IFERROR(_xlfn.IFS(
U1080="MPR ISSUE","ACTIVE",
U1080="BSS Hardware Issue","ACTIVE",
U1080="Sites strategiques, MLL, Pylone, etc.","PASSIVE",
U1080="AKTIVCO DEFAUT GE &amp; POWER Cabinet","PASSIVE",
U1080="AKTIVCO Coupure ENEO &amp; Baisse de tension","PASSIVE",
U1080="Coupure ENEO &amp; Baisse de tension","PASSIVE",
U1080="Defaut GE &amp; POWER Cabinet","PASSIVE",
U1080="Sharing","PASSIVE",
U1080="Sites strategiques &amp; DataCenter","PASSIVE",
U1080="Exclu","Exclu",
U1080="SAT","ACTIVE",
U1080="SPARE-ISSUE","SPARE-ISSUE",
U1080="Fiber CAmtel","ACTIVE",
U1080="Fiber AOF","ACTIVE",
U1080="Projet OCM (HUAWEI)","PLANNED WORKS",
U1080="Projet OCM (NOKIA)","PLANNED WORKS",
U1080="ACCESS-ISSUE","ACCESS-ISSUE",
U1080="Projet OCM (ZTE, NOKIA, autres projets)","PLANNED WORKS",
U1080="No root CAuse","No root cause",
U1080="ODU HS","ACTIVE",
U1080="IP &amp; VLAN","ACTIVE",
U1080="Warehouse HUAWEI","SPARE-ISSUE",
U1080="SPARE-HS","SPARE-ISSUE",
U1080="Power Telco","ACTIVE", U1080="no impacts","no impacts"
),"")</f>
        <v>No root cause</v>
      </c>
      <c r="W1080" s="113"/>
      <c r="X1080" s="113"/>
      <c r="Y1080" s="113"/>
      <c r="Z1080" s="113"/>
      <c r="AA1080" s="113"/>
      <c r="AB1080" s="17" t="s">
        <v>5465</v>
      </c>
      <c r="AC1080" s="17" t="str">
        <f>_xlfn.XLOOKUP(B1080,'INCIDENT-04-27-2026'!E:E,'INCIDENT-04-27-2026'!F:F,"")</f>
        <v/>
      </c>
      <c r="AD1080" s="9"/>
      <c r="AE1080" s="7" t="s">
        <v>5465</v>
      </c>
      <c r="AF1080" s="6" t="str">
        <f>_xlfn.XLOOKUP(B1080,'[13]Input_27-04'!$B:$B,'[13]Input_27-04'!$M:$M,"")</f>
        <v/>
      </c>
      <c r="AG1080" s="7"/>
      <c r="AH1080" s="3"/>
      <c r="AI1080" s="18" t="str">
        <f>_xlfn.XLOOKUP(B1080,'[3]Cells Huawei 27042026 10h'!$B:$B,'[3]Cells Huawei 27042026 10h'!$T:$T,"")</f>
        <v/>
      </c>
      <c r="AJ1080" s="18" t="str">
        <f>_xlfn.XLOOKUP(B1080,'[3]Cells Huawei 27042026 15h'!$B:$B,'[3]Cells Huawei 27042026 15h'!$T:$T,"")</f>
        <v/>
      </c>
      <c r="AK1080" s="18" t="str">
        <f>_xlfn.XLOOKUP(B1080,'[4]cells down 27042026 11h28'!$B:$B,'[4]cells down 27042026 11h28'!$R:$R,"")</f>
        <v/>
      </c>
      <c r="AL1080" s="18" t="str">
        <f>_xlfn.XLOOKUP(B1080,'[4]cells down 27042026 18h01'!$B:$B,'[4]cells down 27042026 18h01'!$R:$R,"")</f>
        <v/>
      </c>
      <c r="AM1080" s="18" t="str">
        <f>_xlfn.XLOOKUP(B1080,'[5]cell downs 27042026 11h'!$B:$B,'[5]cell downs 27042026 11h'!$R:$R,"")</f>
        <v/>
      </c>
      <c r="AN1080" s="18" t="str">
        <f>_xlfn.XLOOKUP(B1080,'[5]cell downs 27042026 17h40'!$B:$B,'[5]cell downs 27042026 17h40'!$R:$R,"")</f>
        <v/>
      </c>
      <c r="AO1080" s="18" t="str">
        <f>_xlfn.XLOOKUP(B1080,'[6]ALL SITES DOWN'!$D:$D,'[6]ALL SITES DOWN'!$J:$J,"")</f>
        <v/>
      </c>
      <c r="AP1080" s="18" t="str">
        <f>_xlfn.XLOOKUP(B1080,'[7]ALL SITES DOWN'!$D:$D,'[7]ALL SITES DOWN'!$J:$J,"")</f>
        <v/>
      </c>
      <c r="AQ1080" s="9" t="str">
        <f>_xlfn.XLOOKUP(B1080,[8]sheet1!$AC:$AC,[8]sheet1!$AF:$AF,"")</f>
        <v/>
      </c>
      <c r="AR1080" s="14"/>
      <c r="AS1080" s="14" t="s">
        <v>5465</v>
      </c>
      <c r="AT1080" s="14" t="str">
        <f>_xlfn.XLOOKUP(B1080,'[9]cell downs 18042026 17h'!$B:$B,'[9]cell downs 18042026 17h'!$B:$B,"")</f>
        <v/>
      </c>
      <c r="AU1080" s="14" t="str">
        <f>_xlfn.XLOOKUP(B1080,'[10]Cells Huawei 19042026 15h'!$B:$B,'[10]Cells Huawei 19042026 15h'!$B:$B,"")</f>
        <v/>
      </c>
      <c r="AV1080" s="9" t="str">
        <f>_xlfn.XLOOKUP(B1080,'[11]cells down 19042026 9H40'!$B:$B,'[11]cells down 19042026 9H40'!$B:$B,"")</f>
        <v/>
      </c>
    </row>
    <row r="1081" spans="1:48" hidden="1" x14ac:dyDescent="0.3">
      <c r="A1081" s="1" t="s">
        <v>4828</v>
      </c>
      <c r="B1081" s="8" t="s">
        <v>4829</v>
      </c>
      <c r="C1081" s="3" t="str">
        <f>_xlfn.XLOOKUP(B1081,'[1]daily break down'!$D:$D,'[1]daily break down'!$E:$E,"")</f>
        <v>Yaounde</v>
      </c>
      <c r="D1081" s="1" t="s">
        <v>21</v>
      </c>
      <c r="E1081" s="1" t="s">
        <v>30</v>
      </c>
      <c r="F1081" s="3" t="s">
        <v>37</v>
      </c>
      <c r="G1081" s="1" t="s">
        <v>38</v>
      </c>
      <c r="H1081" s="29" t="str">
        <f>_xlfn.XLOOKUP(B1081,[2]CALCULATION!$B:$B,[2]CALCULATION!$H:$H,"")</f>
        <v>ZTE</v>
      </c>
      <c r="I1081" s="26">
        <v>0</v>
      </c>
      <c r="J1081" s="26">
        <v>0</v>
      </c>
      <c r="K1081" s="26">
        <v>4.1466557087945458E-2</v>
      </c>
      <c r="L1081" s="26">
        <v>0</v>
      </c>
      <c r="M1081" s="26">
        <v>8.6818664338118872</v>
      </c>
      <c r="N1081" s="26">
        <v>0</v>
      </c>
      <c r="O1081" s="26">
        <v>0</v>
      </c>
      <c r="P1081" s="114" t="s">
        <v>6364</v>
      </c>
      <c r="Q1081" s="42" t="s">
        <v>5538</v>
      </c>
      <c r="R1081" s="42"/>
      <c r="S1081" s="41" t="str" cm="1">
        <f t="array" ref="S1081">IFERROR(_xlfn.IFS(
U1081="MPR ISSUE","PDH",
U1081="BSS Hardware Issue","BSS",
U1081="Sites strategiques, MLL, Pylone, etc.","ENVTECH",
U1081="AKTIVCO DEFAUT GE &amp; POWER Cabinet","AKTIVCO",
U1081="AKTIVCO Coupure ENEO &amp; Baisse de tension","AKTIVCO GRID ONLY",
U1081="Coupure ENEO &amp; Baisse de tension","IHS GRID ONLY",
U1081="Defaut GE &amp; POWER Cabinet","IHS",
U1081="Sharing","Partners",
U1081="Sites strategiques &amp; DataCenter","SST &amp; DC",
U1081="Exclu","Exclu",
U1081="SAT","SAT",
U1081="SPARE-ISSUE","SPARE-ISSUE",
U1081="Fiber CAmtel","TRANS_FO_CAMTEL",
U1081="Fiber AOF","Fiber AOF",
U1081="Projet OCM (HUAWEI)","TRAVAUX-HUAWEI",
U1081="Projet OCM (NOKIA)","TRAVAUX-NOKIA",
U1081="ACCESS-ISSUE","ACCESS-ISSUE",
U1081="Projet OCM (ZTE, NOKIA, autres projets)","TRAVAUX OCM",
U1081="No root CAuse","No root cause",
U1081="ODU HS","PDH",
U1081="IP &amp; VLAN","PDH",
U1081="Warehouse HUAWEI","SPARE-ISSUE",
U1081="SPARE-HS","SPARE-ISSUE",
U1081="Power Telco","BSS",U1081="no impacts","no impacts"
),"")</f>
        <v>No root cause</v>
      </c>
      <c r="T1081" s="41" t="str" cm="1">
        <f t="array" ref="T1081">IFERROR(_xlfn.IFS(
U1081="MPR ISSUE","TX ISSUE",
U1081="BSS Hardware Issue","RAN ISSUE",
U1081="Sites strategiques, MLL, Pylone, etc.","ENVTECH",
U1081="AKTIVCO DEFAUT GE &amp; POWER Cabinet","POWER ISSUE",
U1081="AKTIVCO Coupure ENEO &amp; Baisse de tension","POWER ISSUE",
U1081="Coupure ENEO &amp; Baisse de tension","POWER ISSUE",
U1081="Defaut GE &amp; POWER Cabinet","POWER ISSUE",
U1081="Sharing","POWER ISSUE",
U1081="Sites strategiques &amp; DataCenter","POWER ISSUE",
U1081="Exclu","Exclu",
U1081="SAT","TX ISSUE",
U1081="SPARE-ISSUE","SPARE-ISSUE",
U1081="Fiber CAmtel","TX ISSUE",
U1081="Fiber AOF","TX ISSUE",
U1081="Projet OCM (HUAWEI)","TRAVAUX-HUAWEI",
U1081="Projet OCM (NOKIA)","TRAVAUX -NOKIA",
U1081="ACCESS-ISSUE","ACCESS-ISSUE",
U1081="Projet OCM (ZTE, NOKIA, autres projets)","TRAVAUX OCM",
U1081="No root CAuse","No root cause",
U1081="ODU HS","TX ISSUE",
U1081="IP &amp; VLAN","TX ISSUE",
U1081="Warehouse HUAWEI","SPARE-ISSUE",
U1081="SPARE-HS","SPARE-ISSUE",
U1081="Power Telco","RAN ISSUE",U1081="no impacts","no impacts"
),"")</f>
        <v>No root cause</v>
      </c>
      <c r="U1081" s="68" t="s">
        <v>5691</v>
      </c>
      <c r="V1081" s="41" t="str" cm="1">
        <f t="array" ref="V1081">IFERROR(_xlfn.IFS(
U1081="MPR ISSUE","ACTIVE",
U1081="BSS Hardware Issue","ACTIVE",
U1081="Sites strategiques, MLL, Pylone, etc.","PASSIVE",
U1081="AKTIVCO DEFAUT GE &amp; POWER Cabinet","PASSIVE",
U1081="AKTIVCO Coupure ENEO &amp; Baisse de tension","PASSIVE",
U1081="Coupure ENEO &amp; Baisse de tension","PASSIVE",
U1081="Defaut GE &amp; POWER Cabinet","PASSIVE",
U1081="Sharing","PASSIVE",
U1081="Sites strategiques &amp; DataCenter","PASSIVE",
U1081="Exclu","Exclu",
U1081="SAT","ACTIVE",
U1081="SPARE-ISSUE","SPARE-ISSUE",
U1081="Fiber CAmtel","ACTIVE",
U1081="Fiber AOF","ACTIVE",
U1081="Projet OCM (HUAWEI)","PLANNED WORKS",
U1081="Projet OCM (NOKIA)","PLANNED WORKS",
U1081="ACCESS-ISSUE","ACCESS-ISSUE",
U1081="Projet OCM (ZTE, NOKIA, autres projets)","PLANNED WORKS",
U1081="No root CAuse","No root cause",
U1081="ODU HS","ACTIVE",
U1081="IP &amp; VLAN","ACTIVE",
U1081="Warehouse HUAWEI","SPARE-ISSUE",
U1081="SPARE-HS","SPARE-ISSUE",
U1081="Power Telco","ACTIVE", U1081="no impacts","no impacts"
),"")</f>
        <v>No root cause</v>
      </c>
      <c r="W1081" s="113"/>
      <c r="X1081" s="113"/>
      <c r="Y1081" s="113"/>
      <c r="Z1081" s="113"/>
      <c r="AA1081" s="113"/>
      <c r="AB1081" s="17" t="s">
        <v>5465</v>
      </c>
      <c r="AC1081" s="17" t="str">
        <f>_xlfn.XLOOKUP(B1081,'INCIDENT-04-27-2026'!E:E,'INCIDENT-04-27-2026'!F:F,"")</f>
        <v/>
      </c>
      <c r="AD1081" s="9"/>
      <c r="AE1081" s="7" t="s">
        <v>5465</v>
      </c>
      <c r="AF1081" s="6" t="str">
        <f>_xlfn.XLOOKUP(B1081,'[13]Input_27-04'!$B:$B,'[13]Input_27-04'!$M:$M,"")</f>
        <v/>
      </c>
      <c r="AG1081" s="7"/>
      <c r="AH1081" s="3"/>
      <c r="AI1081" s="18" t="str">
        <f>_xlfn.XLOOKUP(B1081,'[3]Cells Huawei 27042026 10h'!$B:$B,'[3]Cells Huawei 27042026 10h'!$T:$T,"")</f>
        <v/>
      </c>
      <c r="AJ1081" s="18" t="str">
        <f>_xlfn.XLOOKUP(B1081,'[3]Cells Huawei 27042026 15h'!$B:$B,'[3]Cells Huawei 27042026 15h'!$T:$T,"")</f>
        <v/>
      </c>
      <c r="AK1081" s="18" t="str">
        <f>_xlfn.XLOOKUP(B1081,'[4]cells down 27042026 11h28'!$B:$B,'[4]cells down 27042026 11h28'!$R:$R,"")</f>
        <v/>
      </c>
      <c r="AL1081" s="18" t="str">
        <f>_xlfn.XLOOKUP(B1081,'[4]cells down 27042026 18h01'!$B:$B,'[4]cells down 27042026 18h01'!$R:$R,"")</f>
        <v/>
      </c>
      <c r="AM1081" s="18" t="str">
        <f>_xlfn.XLOOKUP(B1081,'[5]cell downs 27042026 11h'!$B:$B,'[5]cell downs 27042026 11h'!$R:$R,"")</f>
        <v/>
      </c>
      <c r="AN1081" s="18" t="str">
        <f>_xlfn.XLOOKUP(B1081,'[5]cell downs 27042026 17h40'!$B:$B,'[5]cell downs 27042026 17h40'!$R:$R,"")</f>
        <v/>
      </c>
      <c r="AO1081" s="18" t="str">
        <f>_xlfn.XLOOKUP(B1081,'[6]ALL SITES DOWN'!$D:$D,'[6]ALL SITES DOWN'!$J:$J,"")</f>
        <v/>
      </c>
      <c r="AP1081" s="18" t="str">
        <f>_xlfn.XLOOKUP(B1081,'[7]ALL SITES DOWN'!$D:$D,'[7]ALL SITES DOWN'!$J:$J,"")</f>
        <v/>
      </c>
      <c r="AQ1081" s="9" t="str">
        <f>_xlfn.XLOOKUP(B1081,[8]sheet1!$AC:$AC,[8]sheet1!$AF:$AF,"")</f>
        <v/>
      </c>
      <c r="AR1081" s="14"/>
      <c r="AS1081" s="14" t="s">
        <v>5465</v>
      </c>
      <c r="AT1081" s="14" t="str">
        <f>_xlfn.XLOOKUP(B1081,'[9]cell downs 18042026 17h'!$B:$B,'[9]cell downs 18042026 17h'!$B:$B,"")</f>
        <v/>
      </c>
      <c r="AU1081" s="14" t="str">
        <f>_xlfn.XLOOKUP(B1081,'[10]Cells Huawei 19042026 15h'!$B:$B,'[10]Cells Huawei 19042026 15h'!$B:$B,"")</f>
        <v/>
      </c>
      <c r="AV1081" s="9" t="str">
        <f>_xlfn.XLOOKUP(B1081,'[11]cells down 19042026 9H40'!$B:$B,'[11]cells down 19042026 9H40'!$B:$B,"")</f>
        <v/>
      </c>
    </row>
    <row r="1082" spans="1:48" hidden="1" x14ac:dyDescent="0.3">
      <c r="A1082" s="1" t="s">
        <v>1683</v>
      </c>
      <c r="B1082" s="8" t="s">
        <v>1684</v>
      </c>
      <c r="C1082" s="3" t="str">
        <f>_xlfn.XLOOKUP(B1082,'[1]daily break down'!$D:$D,'[1]daily break down'!$E:$E,"")</f>
        <v>Yaounde</v>
      </c>
      <c r="D1082" s="1" t="s">
        <v>11</v>
      </c>
      <c r="E1082" s="1" t="s">
        <v>12</v>
      </c>
      <c r="F1082" s="3" t="s">
        <v>37</v>
      </c>
      <c r="G1082" s="1" t="s">
        <v>38</v>
      </c>
      <c r="H1082" s="29" t="str">
        <f>_xlfn.XLOOKUP(B1082,[2]CALCULATION!$B:$B,[2]CALCULATION!$H:$H,"")</f>
        <v>ZTE</v>
      </c>
      <c r="I1082" s="26">
        <v>0</v>
      </c>
      <c r="J1082" s="26">
        <v>0</v>
      </c>
      <c r="K1082" s="26">
        <v>4.1448722009628285E-2</v>
      </c>
      <c r="L1082" s="26">
        <v>0</v>
      </c>
      <c r="M1082" s="26">
        <v>19.658144352843482</v>
      </c>
      <c r="N1082" s="26">
        <v>0</v>
      </c>
      <c r="O1082" s="26">
        <v>0</v>
      </c>
      <c r="P1082" s="114" t="s">
        <v>6364</v>
      </c>
      <c r="Q1082" s="42" t="s">
        <v>5538</v>
      </c>
      <c r="R1082" s="42"/>
      <c r="S1082" s="41" t="str" cm="1">
        <f t="array" ref="S1082">IFERROR(_xlfn.IFS(
U1082="MPR ISSUE","PDH",
U1082="BSS Hardware Issue","BSS",
U1082="Sites strategiques, MLL, Pylone, etc.","ENVTECH",
U1082="AKTIVCO DEFAUT GE &amp; POWER Cabinet","AKTIVCO",
U1082="AKTIVCO Coupure ENEO &amp; Baisse de tension","AKTIVCO GRID ONLY",
U1082="Coupure ENEO &amp; Baisse de tension","IHS GRID ONLY",
U1082="Defaut GE &amp; POWER Cabinet","IHS",
U1082="Sharing","Partners",
U1082="Sites strategiques &amp; DataCenter","SST &amp; DC",
U1082="Exclu","Exclu",
U1082="SAT","SAT",
U1082="SPARE-ISSUE","SPARE-ISSUE",
U1082="Fiber CAmtel","TRANS_FO_CAMTEL",
U1082="Fiber AOF","Fiber AOF",
U1082="Projet OCM (HUAWEI)","TRAVAUX-HUAWEI",
U1082="Projet OCM (NOKIA)","TRAVAUX-NOKIA",
U1082="ACCESS-ISSUE","ACCESS-ISSUE",
U1082="Projet OCM (ZTE, NOKIA, autres projets)","TRAVAUX OCM",
U1082="No root CAuse","No root cause",
U1082="ODU HS","PDH",
U1082="IP &amp; VLAN","PDH",
U1082="Warehouse HUAWEI","SPARE-ISSUE",
U1082="SPARE-HS","SPARE-ISSUE",
U1082="Power Telco","BSS",U1082="no impacts","no impacts"
),"")</f>
        <v>No root cause</v>
      </c>
      <c r="T1082" s="41" t="str" cm="1">
        <f t="array" ref="T1082">IFERROR(_xlfn.IFS(
U1082="MPR ISSUE","TX ISSUE",
U1082="BSS Hardware Issue","RAN ISSUE",
U1082="Sites strategiques, MLL, Pylone, etc.","ENVTECH",
U1082="AKTIVCO DEFAUT GE &amp; POWER Cabinet","POWER ISSUE",
U1082="AKTIVCO Coupure ENEO &amp; Baisse de tension","POWER ISSUE",
U1082="Coupure ENEO &amp; Baisse de tension","POWER ISSUE",
U1082="Defaut GE &amp; POWER Cabinet","POWER ISSUE",
U1082="Sharing","POWER ISSUE",
U1082="Sites strategiques &amp; DataCenter","POWER ISSUE",
U1082="Exclu","Exclu",
U1082="SAT","TX ISSUE",
U1082="SPARE-ISSUE","SPARE-ISSUE",
U1082="Fiber CAmtel","TX ISSUE",
U1082="Fiber AOF","TX ISSUE",
U1082="Projet OCM (HUAWEI)","TRAVAUX-HUAWEI",
U1082="Projet OCM (NOKIA)","TRAVAUX -NOKIA",
U1082="ACCESS-ISSUE","ACCESS-ISSUE",
U1082="Projet OCM (ZTE, NOKIA, autres projets)","TRAVAUX OCM",
U1082="No root CAuse","No root cause",
U1082="ODU HS","TX ISSUE",
U1082="IP &amp; VLAN","TX ISSUE",
U1082="Warehouse HUAWEI","SPARE-ISSUE",
U1082="SPARE-HS","SPARE-ISSUE",
U1082="Power Telco","RAN ISSUE",U1082="no impacts","no impacts"
),"")</f>
        <v>No root cause</v>
      </c>
      <c r="U1082" s="68" t="s">
        <v>5691</v>
      </c>
      <c r="V1082" s="41" t="str" cm="1">
        <f t="array" ref="V1082">IFERROR(_xlfn.IFS(
U1082="MPR ISSUE","ACTIVE",
U1082="BSS Hardware Issue","ACTIVE",
U1082="Sites strategiques, MLL, Pylone, etc.","PASSIVE",
U1082="AKTIVCO DEFAUT GE &amp; POWER Cabinet","PASSIVE",
U1082="AKTIVCO Coupure ENEO &amp; Baisse de tension","PASSIVE",
U1082="Coupure ENEO &amp; Baisse de tension","PASSIVE",
U1082="Defaut GE &amp; POWER Cabinet","PASSIVE",
U1082="Sharing","PASSIVE",
U1082="Sites strategiques &amp; DataCenter","PASSIVE",
U1082="Exclu","Exclu",
U1082="SAT","ACTIVE",
U1082="SPARE-ISSUE","SPARE-ISSUE",
U1082="Fiber CAmtel","ACTIVE",
U1082="Fiber AOF","ACTIVE",
U1082="Projet OCM (HUAWEI)","PLANNED WORKS",
U1082="Projet OCM (NOKIA)","PLANNED WORKS",
U1082="ACCESS-ISSUE","ACCESS-ISSUE",
U1082="Projet OCM (ZTE, NOKIA, autres projets)","PLANNED WORKS",
U1082="No root CAuse","No root cause",
U1082="ODU HS","ACTIVE",
U1082="IP &amp; VLAN","ACTIVE",
U1082="Warehouse HUAWEI","SPARE-ISSUE",
U1082="SPARE-HS","SPARE-ISSUE",
U1082="Power Telco","ACTIVE", U1082="no impacts","no impacts"
),"")</f>
        <v>No root cause</v>
      </c>
      <c r="W1082" s="113"/>
      <c r="X1082" s="113"/>
      <c r="Y1082" s="113"/>
      <c r="Z1082" s="113"/>
      <c r="AA1082" s="113"/>
      <c r="AB1082" s="17" t="s">
        <v>5465</v>
      </c>
      <c r="AC1082" s="17" t="str">
        <f>_xlfn.XLOOKUP(B1082,'INCIDENT-04-27-2026'!E:E,'INCIDENT-04-27-2026'!F:F,"")</f>
        <v/>
      </c>
      <c r="AD1082" s="9"/>
      <c r="AE1082" s="7" t="s">
        <v>5465</v>
      </c>
      <c r="AF1082" s="6" t="str">
        <f>_xlfn.XLOOKUP(B1082,'[13]Input_27-04'!$B:$B,'[13]Input_27-04'!$M:$M,"")</f>
        <v/>
      </c>
      <c r="AG1082" s="7"/>
      <c r="AH1082" s="3"/>
      <c r="AI1082" s="18" t="str">
        <f>_xlfn.XLOOKUP(B1082,'[3]Cells Huawei 27042026 10h'!$B:$B,'[3]Cells Huawei 27042026 10h'!$T:$T,"")</f>
        <v/>
      </c>
      <c r="AJ1082" s="18" t="str">
        <f>_xlfn.XLOOKUP(B1082,'[3]Cells Huawei 27042026 15h'!$B:$B,'[3]Cells Huawei 27042026 15h'!$T:$T,"")</f>
        <v/>
      </c>
      <c r="AK1082" s="18" t="str">
        <f>_xlfn.XLOOKUP(B1082,'[4]cells down 27042026 11h28'!$B:$B,'[4]cells down 27042026 11h28'!$R:$R,"")</f>
        <v/>
      </c>
      <c r="AL1082" s="18" t="str">
        <f>_xlfn.XLOOKUP(B1082,'[4]cells down 27042026 18h01'!$B:$B,'[4]cells down 27042026 18h01'!$R:$R,"")</f>
        <v/>
      </c>
      <c r="AM1082" s="18" t="str">
        <f>_xlfn.XLOOKUP(B1082,'[5]cell downs 27042026 11h'!$B:$B,'[5]cell downs 27042026 11h'!$R:$R,"")</f>
        <v/>
      </c>
      <c r="AN1082" s="18" t="str">
        <f>_xlfn.XLOOKUP(B1082,'[5]cell downs 27042026 17h40'!$B:$B,'[5]cell downs 27042026 17h40'!$R:$R,"")</f>
        <v/>
      </c>
      <c r="AO1082" s="18" t="str">
        <f>_xlfn.XLOOKUP(B1082,'[6]ALL SITES DOWN'!$D:$D,'[6]ALL SITES DOWN'!$J:$J,"")</f>
        <v/>
      </c>
      <c r="AP1082" s="18" t="str">
        <f>_xlfn.XLOOKUP(B1082,'[7]ALL SITES DOWN'!$D:$D,'[7]ALL SITES DOWN'!$J:$J,"")</f>
        <v/>
      </c>
      <c r="AQ1082" s="9" t="str">
        <f>_xlfn.XLOOKUP(B1082,[8]sheet1!$AC:$AC,[8]sheet1!$AF:$AF,"")</f>
        <v/>
      </c>
      <c r="AR1082" s="14"/>
      <c r="AS1082" s="14" t="s">
        <v>5465</v>
      </c>
      <c r="AT1082" s="14" t="str">
        <f>_xlfn.XLOOKUP(B1082,'[9]cell downs 18042026 17h'!$B:$B,'[9]cell downs 18042026 17h'!$B:$B,"")</f>
        <v/>
      </c>
      <c r="AU1082" s="14" t="str">
        <f>_xlfn.XLOOKUP(B1082,'[10]Cells Huawei 19042026 15h'!$B:$B,'[10]Cells Huawei 19042026 15h'!$B:$B,"")</f>
        <v/>
      </c>
      <c r="AV1082" s="9" t="str">
        <f>_xlfn.XLOOKUP(B1082,'[11]cells down 19042026 9H40'!$B:$B,'[11]cells down 19042026 9H40'!$B:$B,"")</f>
        <v/>
      </c>
    </row>
    <row r="1083" spans="1:48" hidden="1" x14ac:dyDescent="0.3">
      <c r="A1083" s="1" t="s">
        <v>3172</v>
      </c>
      <c r="B1083" s="8" t="s">
        <v>3173</v>
      </c>
      <c r="C1083" s="3" t="str">
        <f>_xlfn.XLOOKUP(B1083,'[1]daily break down'!$D:$D,'[1]daily break down'!$E:$E,"")</f>
        <v>Yaounde</v>
      </c>
      <c r="D1083" s="1" t="s">
        <v>11</v>
      </c>
      <c r="E1083" s="1" t="s">
        <v>12</v>
      </c>
      <c r="F1083" s="3" t="s">
        <v>37</v>
      </c>
      <c r="G1083" s="1" t="s">
        <v>38</v>
      </c>
      <c r="H1083" s="29" t="str">
        <f>_xlfn.XLOOKUP(B1083,[2]CALCULATION!$B:$B,[2]CALCULATION!$H:$H,"")</f>
        <v>ZTE</v>
      </c>
      <c r="I1083" s="26">
        <v>0</v>
      </c>
      <c r="J1083" s="26">
        <v>0</v>
      </c>
      <c r="K1083" s="26">
        <v>4.1234701069818858E-2</v>
      </c>
      <c r="L1083" s="26">
        <v>0</v>
      </c>
      <c r="M1083" s="26">
        <v>0.23190952336109938</v>
      </c>
      <c r="N1083" s="26">
        <v>0</v>
      </c>
      <c r="O1083" s="26">
        <v>0</v>
      </c>
      <c r="P1083" s="114" t="s">
        <v>6364</v>
      </c>
      <c r="Q1083" s="42" t="s">
        <v>5538</v>
      </c>
      <c r="R1083" s="42"/>
      <c r="S1083" s="41" t="str" cm="1">
        <f t="array" ref="S1083">IFERROR(_xlfn.IFS(
U1083="MPR ISSUE","PDH",
U1083="BSS Hardware Issue","BSS",
U1083="Sites strategiques, MLL, Pylone, etc.","ENVTECH",
U1083="AKTIVCO DEFAUT GE &amp; POWER Cabinet","AKTIVCO",
U1083="AKTIVCO Coupure ENEO &amp; Baisse de tension","AKTIVCO GRID ONLY",
U1083="Coupure ENEO &amp; Baisse de tension","IHS GRID ONLY",
U1083="Defaut GE &amp; POWER Cabinet","IHS",
U1083="Sharing","Partners",
U1083="Sites strategiques &amp; DataCenter","SST &amp; DC",
U1083="Exclu","Exclu",
U1083="SAT","SAT",
U1083="SPARE-ISSUE","SPARE-ISSUE",
U1083="Fiber CAmtel","TRANS_FO_CAMTEL",
U1083="Fiber AOF","Fiber AOF",
U1083="Projet OCM (HUAWEI)","TRAVAUX-HUAWEI",
U1083="Projet OCM (NOKIA)","TRAVAUX-NOKIA",
U1083="ACCESS-ISSUE","ACCESS-ISSUE",
U1083="Projet OCM (ZTE, NOKIA, autres projets)","TRAVAUX OCM",
U1083="No root CAuse","No root cause",
U1083="ODU HS","PDH",
U1083="IP &amp; VLAN","PDH",
U1083="Warehouse HUAWEI","SPARE-ISSUE",
U1083="SPARE-HS","SPARE-ISSUE",
U1083="Power Telco","BSS",U1083="no impacts","no impacts"
),"")</f>
        <v>No root cause</v>
      </c>
      <c r="T1083" s="41" t="str" cm="1">
        <f t="array" ref="T1083">IFERROR(_xlfn.IFS(
U1083="MPR ISSUE","TX ISSUE",
U1083="BSS Hardware Issue","RAN ISSUE",
U1083="Sites strategiques, MLL, Pylone, etc.","ENVTECH",
U1083="AKTIVCO DEFAUT GE &amp; POWER Cabinet","POWER ISSUE",
U1083="AKTIVCO Coupure ENEO &amp; Baisse de tension","POWER ISSUE",
U1083="Coupure ENEO &amp; Baisse de tension","POWER ISSUE",
U1083="Defaut GE &amp; POWER Cabinet","POWER ISSUE",
U1083="Sharing","POWER ISSUE",
U1083="Sites strategiques &amp; DataCenter","POWER ISSUE",
U1083="Exclu","Exclu",
U1083="SAT","TX ISSUE",
U1083="SPARE-ISSUE","SPARE-ISSUE",
U1083="Fiber CAmtel","TX ISSUE",
U1083="Fiber AOF","TX ISSUE",
U1083="Projet OCM (HUAWEI)","TRAVAUX-HUAWEI",
U1083="Projet OCM (NOKIA)","TRAVAUX -NOKIA",
U1083="ACCESS-ISSUE","ACCESS-ISSUE",
U1083="Projet OCM (ZTE, NOKIA, autres projets)","TRAVAUX OCM",
U1083="No root CAuse","No root cause",
U1083="ODU HS","TX ISSUE",
U1083="IP &amp; VLAN","TX ISSUE",
U1083="Warehouse HUAWEI","SPARE-ISSUE",
U1083="SPARE-HS","SPARE-ISSUE",
U1083="Power Telco","RAN ISSUE",U1083="no impacts","no impacts"
),"")</f>
        <v>No root cause</v>
      </c>
      <c r="U1083" s="68" t="s">
        <v>5691</v>
      </c>
      <c r="V1083" s="41" t="str" cm="1">
        <f t="array" ref="V1083">IFERROR(_xlfn.IFS(
U1083="MPR ISSUE","ACTIVE",
U1083="BSS Hardware Issue","ACTIVE",
U1083="Sites strategiques, MLL, Pylone, etc.","PASSIVE",
U1083="AKTIVCO DEFAUT GE &amp; POWER Cabinet","PASSIVE",
U1083="AKTIVCO Coupure ENEO &amp; Baisse de tension","PASSIVE",
U1083="Coupure ENEO &amp; Baisse de tension","PASSIVE",
U1083="Defaut GE &amp; POWER Cabinet","PASSIVE",
U1083="Sharing","PASSIVE",
U1083="Sites strategiques &amp; DataCenter","PASSIVE",
U1083="Exclu","Exclu",
U1083="SAT","ACTIVE",
U1083="SPARE-ISSUE","SPARE-ISSUE",
U1083="Fiber CAmtel","ACTIVE",
U1083="Fiber AOF","ACTIVE",
U1083="Projet OCM (HUAWEI)","PLANNED WORKS",
U1083="Projet OCM (NOKIA)","PLANNED WORKS",
U1083="ACCESS-ISSUE","ACCESS-ISSUE",
U1083="Projet OCM (ZTE, NOKIA, autres projets)","PLANNED WORKS",
U1083="No root CAuse","No root cause",
U1083="ODU HS","ACTIVE",
U1083="IP &amp; VLAN","ACTIVE",
U1083="Warehouse HUAWEI","SPARE-ISSUE",
U1083="SPARE-HS","SPARE-ISSUE",
U1083="Power Telco","ACTIVE", U1083="no impacts","no impacts"
),"")</f>
        <v>No root cause</v>
      </c>
      <c r="W1083" s="113"/>
      <c r="X1083" s="113"/>
      <c r="Y1083" s="113"/>
      <c r="Z1083" s="113"/>
      <c r="AA1083" s="113"/>
      <c r="AB1083" s="17" t="s">
        <v>5465</v>
      </c>
      <c r="AC1083" s="17" t="str">
        <f>_xlfn.XLOOKUP(B1083,'INCIDENT-04-27-2026'!E:E,'INCIDENT-04-27-2026'!F:F,"")</f>
        <v/>
      </c>
      <c r="AD1083" s="9"/>
      <c r="AE1083" s="7" t="s">
        <v>5465</v>
      </c>
      <c r="AF1083" s="6" t="str">
        <f>_xlfn.XLOOKUP(B1083,'[13]Input_27-04'!$B:$B,'[13]Input_27-04'!$M:$M,"")</f>
        <v/>
      </c>
      <c r="AG1083" s="7"/>
      <c r="AH1083" s="3"/>
      <c r="AI1083" s="18" t="str">
        <f>_xlfn.XLOOKUP(B1083,'[3]Cells Huawei 27042026 10h'!$B:$B,'[3]Cells Huawei 27042026 10h'!$T:$T,"")</f>
        <v/>
      </c>
      <c r="AJ1083" s="18" t="str">
        <f>_xlfn.XLOOKUP(B1083,'[3]Cells Huawei 27042026 15h'!$B:$B,'[3]Cells Huawei 27042026 15h'!$T:$T,"")</f>
        <v/>
      </c>
      <c r="AK1083" s="18" t="str">
        <f>_xlfn.XLOOKUP(B1083,'[4]cells down 27042026 11h28'!$B:$B,'[4]cells down 27042026 11h28'!$R:$R,"")</f>
        <v/>
      </c>
      <c r="AL1083" s="18" t="str">
        <f>_xlfn.XLOOKUP(B1083,'[4]cells down 27042026 18h01'!$B:$B,'[4]cells down 27042026 18h01'!$R:$R,"")</f>
        <v/>
      </c>
      <c r="AM1083" s="18" t="str">
        <f>_xlfn.XLOOKUP(B1083,'[5]cell downs 27042026 11h'!$B:$B,'[5]cell downs 27042026 11h'!$R:$R,"")</f>
        <v/>
      </c>
      <c r="AN1083" s="18" t="str">
        <f>_xlfn.XLOOKUP(B1083,'[5]cell downs 27042026 17h40'!$B:$B,'[5]cell downs 27042026 17h40'!$R:$R,"")</f>
        <v/>
      </c>
      <c r="AO1083" s="18" t="str">
        <f>_xlfn.XLOOKUP(B1083,'[6]ALL SITES DOWN'!$D:$D,'[6]ALL SITES DOWN'!$J:$J,"")</f>
        <v/>
      </c>
      <c r="AP1083" s="18" t="str">
        <f>_xlfn.XLOOKUP(B1083,'[7]ALL SITES DOWN'!$D:$D,'[7]ALL SITES DOWN'!$J:$J,"")</f>
        <v/>
      </c>
      <c r="AQ1083" s="9" t="str">
        <f>_xlfn.XLOOKUP(B1083,[8]sheet1!$AC:$AC,[8]sheet1!$AF:$AF,"")</f>
        <v/>
      </c>
      <c r="AR1083" s="14"/>
      <c r="AS1083" s="14" t="s">
        <v>5465</v>
      </c>
      <c r="AT1083" s="14" t="str">
        <f>_xlfn.XLOOKUP(B1083,'[9]cell downs 18042026 17h'!$B:$B,'[9]cell downs 18042026 17h'!$B:$B,"")</f>
        <v/>
      </c>
      <c r="AU1083" s="14" t="str">
        <f>_xlfn.XLOOKUP(B1083,'[10]Cells Huawei 19042026 15h'!$B:$B,'[10]Cells Huawei 19042026 15h'!$B:$B,"")</f>
        <v/>
      </c>
      <c r="AV1083" s="9" t="str">
        <f>_xlfn.XLOOKUP(B1083,'[11]cells down 19042026 9H40'!$B:$B,'[11]cells down 19042026 9H40'!$B:$B,"")</f>
        <v/>
      </c>
    </row>
    <row r="1084" spans="1:48" hidden="1" x14ac:dyDescent="0.3">
      <c r="A1084" s="1" t="s">
        <v>4772</v>
      </c>
      <c r="B1084" s="8" t="s">
        <v>4773</v>
      </c>
      <c r="C1084" s="3" t="str">
        <f>_xlfn.XLOOKUP(B1084,'[1]daily break down'!$D:$D,'[1]daily break down'!$E:$E,"")</f>
        <v>CENTRE</v>
      </c>
      <c r="D1084" s="1" t="s">
        <v>21</v>
      </c>
      <c r="E1084" s="1" t="s">
        <v>188</v>
      </c>
      <c r="F1084" s="3" t="s">
        <v>37</v>
      </c>
      <c r="G1084" s="1" t="s">
        <v>4772</v>
      </c>
      <c r="H1084" s="28" t="str">
        <f>_xlfn.XLOOKUP(B1084,[2]CALCULATION!$B:$B,[2]CALCULATION!$H:$H,"")</f>
        <v>NOKIA</v>
      </c>
      <c r="I1084" s="26">
        <v>0</v>
      </c>
      <c r="J1084" s="26">
        <v>0</v>
      </c>
      <c r="K1084" s="26">
        <v>4.0641628275645013E-2</v>
      </c>
      <c r="L1084" s="26">
        <v>0</v>
      </c>
      <c r="M1084" s="26">
        <v>0</v>
      </c>
      <c r="N1084" s="26">
        <v>0</v>
      </c>
      <c r="O1084" s="26">
        <v>0</v>
      </c>
      <c r="P1084" s="114" t="s">
        <v>6364</v>
      </c>
      <c r="Q1084" s="42" t="s">
        <v>5538</v>
      </c>
      <c r="R1084" s="42"/>
      <c r="S1084" s="41" t="str" cm="1">
        <f t="array" ref="S1084">IFERROR(_xlfn.IFS(
U1084="MPR ISSUE","PDH",
U1084="BSS Hardware Issue","BSS",
U1084="Sites strategiques, MLL, Pylone, etc.","ENVTECH",
U1084="AKTIVCO DEFAUT GE &amp; POWER Cabinet","AKTIVCO",
U1084="AKTIVCO Coupure ENEO &amp; Baisse de tension","AKTIVCO GRID ONLY",
U1084="Coupure ENEO &amp; Baisse de tension","IHS GRID ONLY",
U1084="Defaut GE &amp; POWER Cabinet","IHS",
U1084="Sharing","Partners",
U1084="Sites strategiques &amp; DataCenter","SST &amp; DC",
U1084="Exclu","Exclu",
U1084="SAT","SAT",
U1084="SPARE-ISSUE","SPARE-ISSUE",
U1084="Fiber CAmtel","TRANS_FO_CAMTEL",
U1084="Fiber AOF","Fiber AOF",
U1084="Projet OCM (HUAWEI)","TRAVAUX-HUAWEI",
U1084="Projet OCM (NOKIA)","TRAVAUX-NOKIA",
U1084="ACCESS-ISSUE","ACCESS-ISSUE",
U1084="Projet OCM (ZTE, NOKIA, autres projets)","TRAVAUX OCM",
U1084="No root CAuse","No root cause",
U1084="ODU HS","PDH",
U1084="IP &amp; VLAN","PDH",
U1084="Warehouse HUAWEI","SPARE-ISSUE",
U1084="SPARE-HS","SPARE-ISSUE",
U1084="Power Telco","BSS",U1084="no impacts","no impacts"
),"")</f>
        <v>No root cause</v>
      </c>
      <c r="T1084" s="41" t="str" cm="1">
        <f t="array" ref="T1084">IFERROR(_xlfn.IFS(
U1084="MPR ISSUE","TX ISSUE",
U1084="BSS Hardware Issue","RAN ISSUE",
U1084="Sites strategiques, MLL, Pylone, etc.","ENVTECH",
U1084="AKTIVCO DEFAUT GE &amp; POWER Cabinet","POWER ISSUE",
U1084="AKTIVCO Coupure ENEO &amp; Baisse de tension","POWER ISSUE",
U1084="Coupure ENEO &amp; Baisse de tension","POWER ISSUE",
U1084="Defaut GE &amp; POWER Cabinet","POWER ISSUE",
U1084="Sharing","POWER ISSUE",
U1084="Sites strategiques &amp; DataCenter","POWER ISSUE",
U1084="Exclu","Exclu",
U1084="SAT","TX ISSUE",
U1084="SPARE-ISSUE","SPARE-ISSUE",
U1084="Fiber CAmtel","TX ISSUE",
U1084="Fiber AOF","TX ISSUE",
U1084="Projet OCM (HUAWEI)","TRAVAUX-HUAWEI",
U1084="Projet OCM (NOKIA)","TRAVAUX -NOKIA",
U1084="ACCESS-ISSUE","ACCESS-ISSUE",
U1084="Projet OCM (ZTE, NOKIA, autres projets)","TRAVAUX OCM",
U1084="No root CAuse","No root cause",
U1084="ODU HS","TX ISSUE",
U1084="IP &amp; VLAN","TX ISSUE",
U1084="Warehouse HUAWEI","SPARE-ISSUE",
U1084="SPARE-HS","SPARE-ISSUE",
U1084="Power Telco","RAN ISSUE",U1084="no impacts","no impacts"
),"")</f>
        <v>No root cause</v>
      </c>
      <c r="U1084" s="68" t="s">
        <v>5691</v>
      </c>
      <c r="V1084" s="41" t="str" cm="1">
        <f t="array" ref="V1084">IFERROR(_xlfn.IFS(
U1084="MPR ISSUE","ACTIVE",
U1084="BSS Hardware Issue","ACTIVE",
U1084="Sites strategiques, MLL, Pylone, etc.","PASSIVE",
U1084="AKTIVCO DEFAUT GE &amp; POWER Cabinet","PASSIVE",
U1084="AKTIVCO Coupure ENEO &amp; Baisse de tension","PASSIVE",
U1084="Coupure ENEO &amp; Baisse de tension","PASSIVE",
U1084="Defaut GE &amp; POWER Cabinet","PASSIVE",
U1084="Sharing","PASSIVE",
U1084="Sites strategiques &amp; DataCenter","PASSIVE",
U1084="Exclu","Exclu",
U1084="SAT","ACTIVE",
U1084="SPARE-ISSUE","SPARE-ISSUE",
U1084="Fiber CAmtel","ACTIVE",
U1084="Fiber AOF","ACTIVE",
U1084="Projet OCM (HUAWEI)","PLANNED WORKS",
U1084="Projet OCM (NOKIA)","PLANNED WORKS",
U1084="ACCESS-ISSUE","ACCESS-ISSUE",
U1084="Projet OCM (ZTE, NOKIA, autres projets)","PLANNED WORKS",
U1084="No root CAuse","No root cause",
U1084="ODU HS","ACTIVE",
U1084="IP &amp; VLAN","ACTIVE",
U1084="Warehouse HUAWEI","SPARE-ISSUE",
U1084="SPARE-HS","SPARE-ISSUE",
U1084="Power Telco","ACTIVE", U1084="no impacts","no impacts"
),"")</f>
        <v>No root cause</v>
      </c>
      <c r="W1084" s="113"/>
      <c r="X1084" s="113"/>
      <c r="Y1084" s="113"/>
      <c r="Z1084" s="113"/>
      <c r="AA1084" s="113"/>
      <c r="AB1084" s="17" t="s">
        <v>5465</v>
      </c>
      <c r="AC1084" s="17" t="str">
        <f>_xlfn.XLOOKUP(B1084,'INCIDENT-04-27-2026'!E:E,'INCIDENT-04-27-2026'!F:F,"")</f>
        <v/>
      </c>
      <c r="AD1084" s="9"/>
      <c r="AE1084" s="7" t="s">
        <v>5465</v>
      </c>
      <c r="AF1084" s="6" t="str">
        <f>_xlfn.XLOOKUP(B1084,'[13]Input_27-04'!$B:$B,'[13]Input_27-04'!$M:$M,"")</f>
        <v/>
      </c>
      <c r="AG1084" s="7"/>
      <c r="AH1084" s="3"/>
      <c r="AI1084" s="18" t="str">
        <f>_xlfn.XLOOKUP(B1084,'[3]Cells Huawei 27042026 10h'!$B:$B,'[3]Cells Huawei 27042026 10h'!$T:$T,"")</f>
        <v/>
      </c>
      <c r="AJ1084" s="18" t="str">
        <f>_xlfn.XLOOKUP(B1084,'[3]Cells Huawei 27042026 15h'!$B:$B,'[3]Cells Huawei 27042026 15h'!$T:$T,"")</f>
        <v/>
      </c>
      <c r="AK1084" s="18" t="str">
        <f>_xlfn.XLOOKUP(B1084,'[4]cells down 27042026 11h28'!$B:$B,'[4]cells down 27042026 11h28'!$R:$R,"")</f>
        <v/>
      </c>
      <c r="AL1084" s="18" t="str">
        <f>_xlfn.XLOOKUP(B1084,'[4]cells down 27042026 18h01'!$B:$B,'[4]cells down 27042026 18h01'!$R:$R,"")</f>
        <v/>
      </c>
      <c r="AM1084" s="18" t="str">
        <f>_xlfn.XLOOKUP(B1084,'[5]cell downs 27042026 11h'!$B:$B,'[5]cell downs 27042026 11h'!$R:$R,"")</f>
        <v/>
      </c>
      <c r="AN1084" s="18" t="str">
        <f>_xlfn.XLOOKUP(B1084,'[5]cell downs 27042026 17h40'!$B:$B,'[5]cell downs 27042026 17h40'!$R:$R,"")</f>
        <v/>
      </c>
      <c r="AO1084" s="18" t="str">
        <f>_xlfn.XLOOKUP(B1084,'[6]ALL SITES DOWN'!$D:$D,'[6]ALL SITES DOWN'!$J:$J,"")</f>
        <v/>
      </c>
      <c r="AP1084" s="18" t="str">
        <f>_xlfn.XLOOKUP(B1084,'[7]ALL SITES DOWN'!$D:$D,'[7]ALL SITES DOWN'!$J:$J,"")</f>
        <v/>
      </c>
      <c r="AQ1084" s="9" t="str">
        <f>_xlfn.XLOOKUP(B1084,[8]sheet1!$AC:$AC,[8]sheet1!$AF:$AF,"")</f>
        <v/>
      </c>
      <c r="AR1084" s="14"/>
      <c r="AS1084" s="14" t="s">
        <v>5465</v>
      </c>
      <c r="AT1084" s="14" t="str">
        <f>_xlfn.XLOOKUP(B1084,'[9]cell downs 18042026 17h'!$B:$B,'[9]cell downs 18042026 17h'!$B:$B,"")</f>
        <v/>
      </c>
      <c r="AU1084" s="14" t="str">
        <f>_xlfn.XLOOKUP(B1084,'[10]Cells Huawei 19042026 15h'!$B:$B,'[10]Cells Huawei 19042026 15h'!$B:$B,"")</f>
        <v/>
      </c>
      <c r="AV1084" s="9" t="str">
        <f>_xlfn.XLOOKUP(B1084,'[11]cells down 19042026 9H40'!$B:$B,'[11]cells down 19042026 9H40'!$B:$B,"")</f>
        <v/>
      </c>
    </row>
    <row r="1085" spans="1:48" hidden="1" x14ac:dyDescent="0.3">
      <c r="A1085" s="1" t="s">
        <v>2640</v>
      </c>
      <c r="B1085" s="8" t="s">
        <v>2641</v>
      </c>
      <c r="C1085" s="3" t="str">
        <f>_xlfn.XLOOKUP(B1085,'[1]daily break down'!$D:$D,'[1]daily break down'!$E:$E,"")</f>
        <v>CENTRE</v>
      </c>
      <c r="D1085" s="1" t="s">
        <v>11</v>
      </c>
      <c r="E1085" s="1" t="s">
        <v>12</v>
      </c>
      <c r="F1085" s="3" t="s">
        <v>37</v>
      </c>
      <c r="G1085" s="1" t="s">
        <v>2640</v>
      </c>
      <c r="H1085" s="28" t="str">
        <f>_xlfn.XLOOKUP(B1085,[2]CALCULATION!$B:$B,[2]CALCULATION!$H:$H,"")</f>
        <v>NOKIA</v>
      </c>
      <c r="I1085" s="26">
        <v>0</v>
      </c>
      <c r="J1085" s="26">
        <v>0</v>
      </c>
      <c r="K1085" s="26">
        <v>4.0501431014440634E-2</v>
      </c>
      <c r="L1085" s="26">
        <v>0</v>
      </c>
      <c r="M1085" s="26">
        <v>0</v>
      </c>
      <c r="N1085" s="26">
        <v>0</v>
      </c>
      <c r="O1085" s="26">
        <v>0</v>
      </c>
      <c r="P1085" s="114" t="s">
        <v>6364</v>
      </c>
      <c r="Q1085" s="42" t="s">
        <v>5538</v>
      </c>
      <c r="R1085" s="42"/>
      <c r="S1085" s="41" t="str" cm="1">
        <f t="array" ref="S1085">IFERROR(_xlfn.IFS(
U1085="MPR ISSUE","PDH",
U1085="BSS Hardware Issue","BSS",
U1085="Sites strategiques, MLL, Pylone, etc.","ENVTECH",
U1085="AKTIVCO DEFAUT GE &amp; POWER Cabinet","AKTIVCO",
U1085="AKTIVCO Coupure ENEO &amp; Baisse de tension","AKTIVCO GRID ONLY",
U1085="Coupure ENEO &amp; Baisse de tension","IHS GRID ONLY",
U1085="Defaut GE &amp; POWER Cabinet","IHS",
U1085="Sharing","Partners",
U1085="Sites strategiques &amp; DataCenter","SST &amp; DC",
U1085="Exclu","Exclu",
U1085="SAT","SAT",
U1085="SPARE-ISSUE","SPARE-ISSUE",
U1085="Fiber CAmtel","TRANS_FO_CAMTEL",
U1085="Fiber AOF","Fiber AOF",
U1085="Projet OCM (HUAWEI)","TRAVAUX-HUAWEI",
U1085="Projet OCM (NOKIA)","TRAVAUX-NOKIA",
U1085="ACCESS-ISSUE","ACCESS-ISSUE",
U1085="Projet OCM (ZTE, NOKIA, autres projets)","TRAVAUX OCM",
U1085="No root CAuse","No root cause",
U1085="ODU HS","PDH",
U1085="IP &amp; VLAN","PDH",
U1085="Warehouse HUAWEI","SPARE-ISSUE",
U1085="SPARE-HS","SPARE-ISSUE",
U1085="Power Telco","BSS",U1085="no impacts","no impacts"
),"")</f>
        <v>No root cause</v>
      </c>
      <c r="T1085" s="41" t="str" cm="1">
        <f t="array" ref="T1085">IFERROR(_xlfn.IFS(
U1085="MPR ISSUE","TX ISSUE",
U1085="BSS Hardware Issue","RAN ISSUE",
U1085="Sites strategiques, MLL, Pylone, etc.","ENVTECH",
U1085="AKTIVCO DEFAUT GE &amp; POWER Cabinet","POWER ISSUE",
U1085="AKTIVCO Coupure ENEO &amp; Baisse de tension","POWER ISSUE",
U1085="Coupure ENEO &amp; Baisse de tension","POWER ISSUE",
U1085="Defaut GE &amp; POWER Cabinet","POWER ISSUE",
U1085="Sharing","POWER ISSUE",
U1085="Sites strategiques &amp; DataCenter","POWER ISSUE",
U1085="Exclu","Exclu",
U1085="SAT","TX ISSUE",
U1085="SPARE-ISSUE","SPARE-ISSUE",
U1085="Fiber CAmtel","TX ISSUE",
U1085="Fiber AOF","TX ISSUE",
U1085="Projet OCM (HUAWEI)","TRAVAUX-HUAWEI",
U1085="Projet OCM (NOKIA)","TRAVAUX -NOKIA",
U1085="ACCESS-ISSUE","ACCESS-ISSUE",
U1085="Projet OCM (ZTE, NOKIA, autres projets)","TRAVAUX OCM",
U1085="No root CAuse","No root cause",
U1085="ODU HS","TX ISSUE",
U1085="IP &amp; VLAN","TX ISSUE",
U1085="Warehouse HUAWEI","SPARE-ISSUE",
U1085="SPARE-HS","SPARE-ISSUE",
U1085="Power Telco","RAN ISSUE",U1085="no impacts","no impacts"
),"")</f>
        <v>No root cause</v>
      </c>
      <c r="U1085" s="68" t="s">
        <v>5691</v>
      </c>
      <c r="V1085" s="41" t="str" cm="1">
        <f t="array" ref="V1085">IFERROR(_xlfn.IFS(
U1085="MPR ISSUE","ACTIVE",
U1085="BSS Hardware Issue","ACTIVE",
U1085="Sites strategiques, MLL, Pylone, etc.","PASSIVE",
U1085="AKTIVCO DEFAUT GE &amp; POWER Cabinet","PASSIVE",
U1085="AKTIVCO Coupure ENEO &amp; Baisse de tension","PASSIVE",
U1085="Coupure ENEO &amp; Baisse de tension","PASSIVE",
U1085="Defaut GE &amp; POWER Cabinet","PASSIVE",
U1085="Sharing","PASSIVE",
U1085="Sites strategiques &amp; DataCenter","PASSIVE",
U1085="Exclu","Exclu",
U1085="SAT","ACTIVE",
U1085="SPARE-ISSUE","SPARE-ISSUE",
U1085="Fiber CAmtel","ACTIVE",
U1085="Fiber AOF","ACTIVE",
U1085="Projet OCM (HUAWEI)","PLANNED WORKS",
U1085="Projet OCM (NOKIA)","PLANNED WORKS",
U1085="ACCESS-ISSUE","ACCESS-ISSUE",
U1085="Projet OCM (ZTE, NOKIA, autres projets)","PLANNED WORKS",
U1085="No root CAuse","No root cause",
U1085="ODU HS","ACTIVE",
U1085="IP &amp; VLAN","ACTIVE",
U1085="Warehouse HUAWEI","SPARE-ISSUE",
U1085="SPARE-HS","SPARE-ISSUE",
U1085="Power Telco","ACTIVE", U1085="no impacts","no impacts"
),"")</f>
        <v>No root cause</v>
      </c>
      <c r="W1085" s="113"/>
      <c r="X1085" s="113"/>
      <c r="Y1085" s="113"/>
      <c r="Z1085" s="113"/>
      <c r="AA1085" s="113"/>
      <c r="AB1085" s="17" t="s">
        <v>5465</v>
      </c>
      <c r="AC1085" s="17" t="str">
        <f>_xlfn.XLOOKUP(B1085,'INCIDENT-04-27-2026'!E:E,'INCIDENT-04-27-2026'!F:F,"")</f>
        <v/>
      </c>
      <c r="AD1085" s="9"/>
      <c r="AE1085" s="7" t="s">
        <v>5465</v>
      </c>
      <c r="AF1085" s="6" t="str">
        <f>_xlfn.XLOOKUP(B1085,'[13]Input_27-04'!$B:$B,'[13]Input_27-04'!$M:$M,"")</f>
        <v/>
      </c>
      <c r="AG1085" s="7"/>
      <c r="AH1085" s="3"/>
      <c r="AI1085" s="18" t="str">
        <f>_xlfn.XLOOKUP(B1085,'[3]Cells Huawei 27042026 10h'!$B:$B,'[3]Cells Huawei 27042026 10h'!$T:$T,"")</f>
        <v/>
      </c>
      <c r="AJ1085" s="18" t="str">
        <f>_xlfn.XLOOKUP(B1085,'[3]Cells Huawei 27042026 15h'!$B:$B,'[3]Cells Huawei 27042026 15h'!$T:$T,"")</f>
        <v/>
      </c>
      <c r="AK1085" s="18" t="str">
        <f>_xlfn.XLOOKUP(B1085,'[4]cells down 27042026 11h28'!$B:$B,'[4]cells down 27042026 11h28'!$R:$R,"")</f>
        <v/>
      </c>
      <c r="AL1085" s="18" t="str">
        <f>_xlfn.XLOOKUP(B1085,'[4]cells down 27042026 18h01'!$B:$B,'[4]cells down 27042026 18h01'!$R:$R,"")</f>
        <v/>
      </c>
      <c r="AM1085" s="18" t="str">
        <f>_xlfn.XLOOKUP(B1085,'[5]cell downs 27042026 11h'!$B:$B,'[5]cell downs 27042026 11h'!$R:$R,"")</f>
        <v/>
      </c>
      <c r="AN1085" s="18" t="str">
        <f>_xlfn.XLOOKUP(B1085,'[5]cell downs 27042026 17h40'!$B:$B,'[5]cell downs 27042026 17h40'!$R:$R,"")</f>
        <v/>
      </c>
      <c r="AO1085" s="18" t="str">
        <f>_xlfn.XLOOKUP(B1085,'[6]ALL SITES DOWN'!$D:$D,'[6]ALL SITES DOWN'!$J:$J,"")</f>
        <v/>
      </c>
      <c r="AP1085" s="18" t="str">
        <f>_xlfn.XLOOKUP(B1085,'[7]ALL SITES DOWN'!$D:$D,'[7]ALL SITES DOWN'!$J:$J,"")</f>
        <v/>
      </c>
      <c r="AQ1085" s="9" t="str">
        <f>_xlfn.XLOOKUP(B1085,[8]sheet1!$AC:$AC,[8]sheet1!$AF:$AF,"")</f>
        <v/>
      </c>
      <c r="AR1085" s="14"/>
      <c r="AS1085" s="14" t="s">
        <v>5465</v>
      </c>
      <c r="AT1085" s="14" t="str">
        <f>_xlfn.XLOOKUP(B1085,'[9]cell downs 18042026 17h'!$B:$B,'[9]cell downs 18042026 17h'!$B:$B,"")</f>
        <v/>
      </c>
      <c r="AU1085" s="14" t="str">
        <f>_xlfn.XLOOKUP(B1085,'[10]Cells Huawei 19042026 15h'!$B:$B,'[10]Cells Huawei 19042026 15h'!$B:$B,"")</f>
        <v/>
      </c>
      <c r="AV1085" s="9" t="str">
        <f>_xlfn.XLOOKUP(B1085,'[11]cells down 19042026 9H40'!$B:$B,'[11]cells down 19042026 9H40'!$B:$B,"")</f>
        <v/>
      </c>
    </row>
    <row r="1086" spans="1:48" hidden="1" x14ac:dyDescent="0.3">
      <c r="A1086" s="1" t="s">
        <v>2356</v>
      </c>
      <c r="B1086" s="8" t="s">
        <v>2357</v>
      </c>
      <c r="C1086" s="3" t="str">
        <f>_xlfn.XLOOKUP(B1086,'[1]daily break down'!$D:$D,'[1]daily break down'!$E:$E,"")</f>
        <v>Yaounde</v>
      </c>
      <c r="D1086" s="1" t="s">
        <v>11</v>
      </c>
      <c r="E1086" s="1" t="s">
        <v>12</v>
      </c>
      <c r="F1086" s="3" t="s">
        <v>37</v>
      </c>
      <c r="G1086" s="1" t="s">
        <v>38</v>
      </c>
      <c r="H1086" s="29" t="str">
        <f>_xlfn.XLOOKUP(B1086,[2]CALCULATION!$B:$B,[2]CALCULATION!$H:$H,"")</f>
        <v>ZTE</v>
      </c>
      <c r="I1086" s="26">
        <v>0</v>
      </c>
      <c r="J1086" s="26">
        <v>0.23146364640316447</v>
      </c>
      <c r="K1086" s="26">
        <v>4.048562778048876E-2</v>
      </c>
      <c r="L1086" s="26">
        <v>0</v>
      </c>
      <c r="M1086" s="26">
        <v>0</v>
      </c>
      <c r="N1086" s="26">
        <v>0</v>
      </c>
      <c r="O1086" s="26">
        <v>0</v>
      </c>
      <c r="P1086" s="114" t="s">
        <v>6364</v>
      </c>
      <c r="Q1086" s="42" t="s">
        <v>5538</v>
      </c>
      <c r="R1086" s="42"/>
      <c r="S1086" s="41" t="str" cm="1">
        <f t="array" ref="S1086">IFERROR(_xlfn.IFS(
U1086="MPR ISSUE","PDH",
U1086="BSS Hardware Issue","BSS",
U1086="Sites strategiques, MLL, Pylone, etc.","ENVTECH",
U1086="AKTIVCO DEFAUT GE &amp; POWER Cabinet","AKTIVCO",
U1086="AKTIVCO Coupure ENEO &amp; Baisse de tension","AKTIVCO GRID ONLY",
U1086="Coupure ENEO &amp; Baisse de tension","IHS GRID ONLY",
U1086="Defaut GE &amp; POWER Cabinet","IHS",
U1086="Sharing","Partners",
U1086="Sites strategiques &amp; DataCenter","SST &amp; DC",
U1086="Exclu","Exclu",
U1086="SAT","SAT",
U1086="SPARE-ISSUE","SPARE-ISSUE",
U1086="Fiber CAmtel","TRANS_FO_CAMTEL",
U1086="Fiber AOF","Fiber AOF",
U1086="Projet OCM (HUAWEI)","TRAVAUX-HUAWEI",
U1086="Projet OCM (NOKIA)","TRAVAUX-NOKIA",
U1086="ACCESS-ISSUE","ACCESS-ISSUE",
U1086="Projet OCM (ZTE, NOKIA, autres projets)","TRAVAUX OCM",
U1086="No root CAuse","No root cause",
U1086="ODU HS","PDH",
U1086="IP &amp; VLAN","PDH",
U1086="Warehouse HUAWEI","SPARE-ISSUE",
U1086="SPARE-HS","SPARE-ISSUE",
U1086="Power Telco","BSS",U1086="no impacts","no impacts"
),"")</f>
        <v>No root cause</v>
      </c>
      <c r="T1086" s="41" t="str" cm="1">
        <f t="array" ref="T1086">IFERROR(_xlfn.IFS(
U1086="MPR ISSUE","TX ISSUE",
U1086="BSS Hardware Issue","RAN ISSUE",
U1086="Sites strategiques, MLL, Pylone, etc.","ENVTECH",
U1086="AKTIVCO DEFAUT GE &amp; POWER Cabinet","POWER ISSUE",
U1086="AKTIVCO Coupure ENEO &amp; Baisse de tension","POWER ISSUE",
U1086="Coupure ENEO &amp; Baisse de tension","POWER ISSUE",
U1086="Defaut GE &amp; POWER Cabinet","POWER ISSUE",
U1086="Sharing","POWER ISSUE",
U1086="Sites strategiques &amp; DataCenter","POWER ISSUE",
U1086="Exclu","Exclu",
U1086="SAT","TX ISSUE",
U1086="SPARE-ISSUE","SPARE-ISSUE",
U1086="Fiber CAmtel","TX ISSUE",
U1086="Fiber AOF","TX ISSUE",
U1086="Projet OCM (HUAWEI)","TRAVAUX-HUAWEI",
U1086="Projet OCM (NOKIA)","TRAVAUX -NOKIA",
U1086="ACCESS-ISSUE","ACCESS-ISSUE",
U1086="Projet OCM (ZTE, NOKIA, autres projets)","TRAVAUX OCM",
U1086="No root CAuse","No root cause",
U1086="ODU HS","TX ISSUE",
U1086="IP &amp; VLAN","TX ISSUE",
U1086="Warehouse HUAWEI","SPARE-ISSUE",
U1086="SPARE-HS","SPARE-ISSUE",
U1086="Power Telco","RAN ISSUE",U1086="no impacts","no impacts"
),"")</f>
        <v>No root cause</v>
      </c>
      <c r="U1086" s="68" t="s">
        <v>5691</v>
      </c>
      <c r="V1086" s="41" t="str" cm="1">
        <f t="array" ref="V1086">IFERROR(_xlfn.IFS(
U1086="MPR ISSUE","ACTIVE",
U1086="BSS Hardware Issue","ACTIVE",
U1086="Sites strategiques, MLL, Pylone, etc.","PASSIVE",
U1086="AKTIVCO DEFAUT GE &amp; POWER Cabinet","PASSIVE",
U1086="AKTIVCO Coupure ENEO &amp; Baisse de tension","PASSIVE",
U1086="Coupure ENEO &amp; Baisse de tension","PASSIVE",
U1086="Defaut GE &amp; POWER Cabinet","PASSIVE",
U1086="Sharing","PASSIVE",
U1086="Sites strategiques &amp; DataCenter","PASSIVE",
U1086="Exclu","Exclu",
U1086="SAT","ACTIVE",
U1086="SPARE-ISSUE","SPARE-ISSUE",
U1086="Fiber CAmtel","ACTIVE",
U1086="Fiber AOF","ACTIVE",
U1086="Projet OCM (HUAWEI)","PLANNED WORKS",
U1086="Projet OCM (NOKIA)","PLANNED WORKS",
U1086="ACCESS-ISSUE","ACCESS-ISSUE",
U1086="Projet OCM (ZTE, NOKIA, autres projets)","PLANNED WORKS",
U1086="No root CAuse","No root cause",
U1086="ODU HS","ACTIVE",
U1086="IP &amp; VLAN","ACTIVE",
U1086="Warehouse HUAWEI","SPARE-ISSUE",
U1086="SPARE-HS","SPARE-ISSUE",
U1086="Power Telco","ACTIVE", U1086="no impacts","no impacts"
),"")</f>
        <v>No root cause</v>
      </c>
      <c r="W1086" s="113"/>
      <c r="X1086" s="113"/>
      <c r="Y1086" s="113"/>
      <c r="Z1086" s="113"/>
      <c r="AA1086" s="113"/>
      <c r="AB1086" s="17" t="s">
        <v>5465</v>
      </c>
      <c r="AC1086" s="17" t="str">
        <f>_xlfn.XLOOKUP(B1086,'INCIDENT-04-27-2026'!E:E,'INCIDENT-04-27-2026'!F:F,"")</f>
        <v/>
      </c>
      <c r="AD1086" s="9"/>
      <c r="AE1086" s="7" t="s">
        <v>5465</v>
      </c>
      <c r="AF1086" s="6" t="str">
        <f>_xlfn.XLOOKUP(B1086,'[13]Input_27-04'!$B:$B,'[13]Input_27-04'!$M:$M,"")</f>
        <v/>
      </c>
      <c r="AG1086" s="7"/>
      <c r="AH1086" s="3"/>
      <c r="AI1086" s="18" t="str">
        <f>_xlfn.XLOOKUP(B1086,'[3]Cells Huawei 27042026 10h'!$B:$B,'[3]Cells Huawei 27042026 10h'!$T:$T,"")</f>
        <v/>
      </c>
      <c r="AJ1086" s="18" t="str">
        <f>_xlfn.XLOOKUP(B1086,'[3]Cells Huawei 27042026 15h'!$B:$B,'[3]Cells Huawei 27042026 15h'!$T:$T,"")</f>
        <v/>
      </c>
      <c r="AK1086" s="18" t="str">
        <f>_xlfn.XLOOKUP(B1086,'[4]cells down 27042026 11h28'!$B:$B,'[4]cells down 27042026 11h28'!$R:$R,"")</f>
        <v/>
      </c>
      <c r="AL1086" s="18" t="str">
        <f>_xlfn.XLOOKUP(B1086,'[4]cells down 27042026 18h01'!$B:$B,'[4]cells down 27042026 18h01'!$R:$R,"")</f>
        <v/>
      </c>
      <c r="AM1086" s="18" t="str">
        <f>_xlfn.XLOOKUP(B1086,'[5]cell downs 27042026 11h'!$B:$B,'[5]cell downs 27042026 11h'!$R:$R,"")</f>
        <v/>
      </c>
      <c r="AN1086" s="18" t="str">
        <f>_xlfn.XLOOKUP(B1086,'[5]cell downs 27042026 17h40'!$B:$B,'[5]cell downs 27042026 17h40'!$R:$R,"")</f>
        <v/>
      </c>
      <c r="AO1086" s="18" t="str">
        <f>_xlfn.XLOOKUP(B1086,'[6]ALL SITES DOWN'!$D:$D,'[6]ALL SITES DOWN'!$J:$J,"")</f>
        <v/>
      </c>
      <c r="AP1086" s="18" t="str">
        <f>_xlfn.XLOOKUP(B1086,'[7]ALL SITES DOWN'!$D:$D,'[7]ALL SITES DOWN'!$J:$J,"")</f>
        <v/>
      </c>
      <c r="AQ1086" s="9" t="str">
        <f>_xlfn.XLOOKUP(B1086,[8]sheet1!$AC:$AC,[8]sheet1!$AF:$AF,"")</f>
        <v/>
      </c>
      <c r="AR1086" s="14"/>
      <c r="AS1086" s="14" t="s">
        <v>5465</v>
      </c>
      <c r="AT1086" s="14" t="str">
        <f>_xlfn.XLOOKUP(B1086,'[9]cell downs 18042026 17h'!$B:$B,'[9]cell downs 18042026 17h'!$B:$B,"")</f>
        <v/>
      </c>
      <c r="AU1086" s="14" t="str">
        <f>_xlfn.XLOOKUP(B1086,'[10]Cells Huawei 19042026 15h'!$B:$B,'[10]Cells Huawei 19042026 15h'!$B:$B,"")</f>
        <v/>
      </c>
      <c r="AV1086" s="9" t="str">
        <f>_xlfn.XLOOKUP(B1086,'[11]cells down 19042026 9H40'!$B:$B,'[11]cells down 19042026 9H40'!$B:$B,"")</f>
        <v/>
      </c>
    </row>
    <row r="1087" spans="1:48" hidden="1" x14ac:dyDescent="0.3">
      <c r="A1087" s="1" t="s">
        <v>1601</v>
      </c>
      <c r="B1087" s="8" t="s">
        <v>1602</v>
      </c>
      <c r="C1087" s="3" t="str">
        <f>_xlfn.XLOOKUP(B1087,'[1]daily break down'!$D:$D,'[1]daily break down'!$E:$E,"")</f>
        <v>Yaounde</v>
      </c>
      <c r="D1087" s="1" t="s">
        <v>11</v>
      </c>
      <c r="E1087" s="1" t="s">
        <v>12</v>
      </c>
      <c r="F1087" s="3" t="s">
        <v>37</v>
      </c>
      <c r="G1087" s="1" t="s">
        <v>38</v>
      </c>
      <c r="H1087" s="29" t="str">
        <f>_xlfn.XLOOKUP(B1087,[2]CALCULATION!$B:$B,[2]CALCULATION!$H:$H,"")</f>
        <v>ZTE</v>
      </c>
      <c r="I1087" s="26">
        <v>0</v>
      </c>
      <c r="J1087" s="26">
        <v>0.10799139921183183</v>
      </c>
      <c r="K1087" s="26">
        <v>4.0378617310584362E-2</v>
      </c>
      <c r="L1087" s="26">
        <v>0</v>
      </c>
      <c r="M1087" s="26">
        <v>0</v>
      </c>
      <c r="N1087" s="26">
        <v>0</v>
      </c>
      <c r="O1087" s="26">
        <v>0</v>
      </c>
      <c r="P1087" s="114" t="s">
        <v>6364</v>
      </c>
      <c r="Q1087" s="42" t="s">
        <v>5538</v>
      </c>
      <c r="R1087" s="42"/>
      <c r="S1087" s="41" t="str" cm="1">
        <f t="array" ref="S1087">IFERROR(_xlfn.IFS(
U1087="MPR ISSUE","PDH",
U1087="BSS Hardware Issue","BSS",
U1087="Sites strategiques, MLL, Pylone, etc.","ENVTECH",
U1087="AKTIVCO DEFAUT GE &amp; POWER Cabinet","AKTIVCO",
U1087="AKTIVCO Coupure ENEO &amp; Baisse de tension","AKTIVCO GRID ONLY",
U1087="Coupure ENEO &amp; Baisse de tension","IHS GRID ONLY",
U1087="Defaut GE &amp; POWER Cabinet","IHS",
U1087="Sharing","Partners",
U1087="Sites strategiques &amp; DataCenter","SST &amp; DC",
U1087="Exclu","Exclu",
U1087="SAT","SAT",
U1087="SPARE-ISSUE","SPARE-ISSUE",
U1087="Fiber CAmtel","TRANS_FO_CAMTEL",
U1087="Fiber AOF","Fiber AOF",
U1087="Projet OCM (HUAWEI)","TRAVAUX-HUAWEI",
U1087="Projet OCM (NOKIA)","TRAVAUX-NOKIA",
U1087="ACCESS-ISSUE","ACCESS-ISSUE",
U1087="Projet OCM (ZTE, NOKIA, autres projets)","TRAVAUX OCM",
U1087="No root CAuse","No root cause",
U1087="ODU HS","PDH",
U1087="IP &amp; VLAN","PDH",
U1087="Warehouse HUAWEI","SPARE-ISSUE",
U1087="SPARE-HS","SPARE-ISSUE",
U1087="Power Telco","BSS",U1087="no impacts","no impacts"
),"")</f>
        <v>No root cause</v>
      </c>
      <c r="T1087" s="41" t="str" cm="1">
        <f t="array" ref="T1087">IFERROR(_xlfn.IFS(
U1087="MPR ISSUE","TX ISSUE",
U1087="BSS Hardware Issue","RAN ISSUE",
U1087="Sites strategiques, MLL, Pylone, etc.","ENVTECH",
U1087="AKTIVCO DEFAUT GE &amp; POWER Cabinet","POWER ISSUE",
U1087="AKTIVCO Coupure ENEO &amp; Baisse de tension","POWER ISSUE",
U1087="Coupure ENEO &amp; Baisse de tension","POWER ISSUE",
U1087="Defaut GE &amp; POWER Cabinet","POWER ISSUE",
U1087="Sharing","POWER ISSUE",
U1087="Sites strategiques &amp; DataCenter","POWER ISSUE",
U1087="Exclu","Exclu",
U1087="SAT","TX ISSUE",
U1087="SPARE-ISSUE","SPARE-ISSUE",
U1087="Fiber CAmtel","TX ISSUE",
U1087="Fiber AOF","TX ISSUE",
U1087="Projet OCM (HUAWEI)","TRAVAUX-HUAWEI",
U1087="Projet OCM (NOKIA)","TRAVAUX -NOKIA",
U1087="ACCESS-ISSUE","ACCESS-ISSUE",
U1087="Projet OCM (ZTE, NOKIA, autres projets)","TRAVAUX OCM",
U1087="No root CAuse","No root cause",
U1087="ODU HS","TX ISSUE",
U1087="IP &amp; VLAN","TX ISSUE",
U1087="Warehouse HUAWEI","SPARE-ISSUE",
U1087="SPARE-HS","SPARE-ISSUE",
U1087="Power Telco","RAN ISSUE",U1087="no impacts","no impacts"
),"")</f>
        <v>No root cause</v>
      </c>
      <c r="U1087" s="68" t="s">
        <v>5691</v>
      </c>
      <c r="V1087" s="41" t="str" cm="1">
        <f t="array" ref="V1087">IFERROR(_xlfn.IFS(
U1087="MPR ISSUE","ACTIVE",
U1087="BSS Hardware Issue","ACTIVE",
U1087="Sites strategiques, MLL, Pylone, etc.","PASSIVE",
U1087="AKTIVCO DEFAUT GE &amp; POWER Cabinet","PASSIVE",
U1087="AKTIVCO Coupure ENEO &amp; Baisse de tension","PASSIVE",
U1087="Coupure ENEO &amp; Baisse de tension","PASSIVE",
U1087="Defaut GE &amp; POWER Cabinet","PASSIVE",
U1087="Sharing","PASSIVE",
U1087="Sites strategiques &amp; DataCenter","PASSIVE",
U1087="Exclu","Exclu",
U1087="SAT","ACTIVE",
U1087="SPARE-ISSUE","SPARE-ISSUE",
U1087="Fiber CAmtel","ACTIVE",
U1087="Fiber AOF","ACTIVE",
U1087="Projet OCM (HUAWEI)","PLANNED WORKS",
U1087="Projet OCM (NOKIA)","PLANNED WORKS",
U1087="ACCESS-ISSUE","ACCESS-ISSUE",
U1087="Projet OCM (ZTE, NOKIA, autres projets)","PLANNED WORKS",
U1087="No root CAuse","No root cause",
U1087="ODU HS","ACTIVE",
U1087="IP &amp; VLAN","ACTIVE",
U1087="Warehouse HUAWEI","SPARE-ISSUE",
U1087="SPARE-HS","SPARE-ISSUE",
U1087="Power Telco","ACTIVE", U1087="no impacts","no impacts"
),"")</f>
        <v>No root cause</v>
      </c>
      <c r="W1087" s="113"/>
      <c r="X1087" s="113"/>
      <c r="Y1087" s="113"/>
      <c r="Z1087" s="113"/>
      <c r="AA1087" s="113"/>
      <c r="AB1087" s="17" t="s">
        <v>5465</v>
      </c>
      <c r="AC1087" s="17" t="str">
        <f>_xlfn.XLOOKUP(B1087,'INCIDENT-04-27-2026'!E:E,'INCIDENT-04-27-2026'!F:F,"")</f>
        <v/>
      </c>
      <c r="AD1087" s="9"/>
      <c r="AE1087" s="7" t="s">
        <v>5465</v>
      </c>
      <c r="AF1087" s="6" t="str">
        <f>_xlfn.XLOOKUP(B1087,'[13]Input_27-04'!$B:$B,'[13]Input_27-04'!$M:$M,"")</f>
        <v/>
      </c>
      <c r="AG1087" s="7"/>
      <c r="AH1087" s="3"/>
      <c r="AI1087" s="18" t="str">
        <f>_xlfn.XLOOKUP(B1087,'[3]Cells Huawei 27042026 10h'!$B:$B,'[3]Cells Huawei 27042026 10h'!$T:$T,"")</f>
        <v/>
      </c>
      <c r="AJ1087" s="18" t="str">
        <f>_xlfn.XLOOKUP(B1087,'[3]Cells Huawei 27042026 15h'!$B:$B,'[3]Cells Huawei 27042026 15h'!$T:$T,"")</f>
        <v/>
      </c>
      <c r="AK1087" s="18" t="str">
        <f>_xlfn.XLOOKUP(B1087,'[4]cells down 27042026 11h28'!$B:$B,'[4]cells down 27042026 11h28'!$R:$R,"")</f>
        <v/>
      </c>
      <c r="AL1087" s="18" t="str">
        <f>_xlfn.XLOOKUP(B1087,'[4]cells down 27042026 18h01'!$B:$B,'[4]cells down 27042026 18h01'!$R:$R,"")</f>
        <v/>
      </c>
      <c r="AM1087" s="18" t="str">
        <f>_xlfn.XLOOKUP(B1087,'[5]cell downs 27042026 11h'!$B:$B,'[5]cell downs 27042026 11h'!$R:$R,"")</f>
        <v/>
      </c>
      <c r="AN1087" s="18" t="str">
        <f>_xlfn.XLOOKUP(B1087,'[5]cell downs 27042026 17h40'!$B:$B,'[5]cell downs 27042026 17h40'!$R:$R,"")</f>
        <v/>
      </c>
      <c r="AO1087" s="18" t="str">
        <f>_xlfn.XLOOKUP(B1087,'[6]ALL SITES DOWN'!$D:$D,'[6]ALL SITES DOWN'!$J:$J,"")</f>
        <v/>
      </c>
      <c r="AP1087" s="18" t="str">
        <f>_xlfn.XLOOKUP(B1087,'[7]ALL SITES DOWN'!$D:$D,'[7]ALL SITES DOWN'!$J:$J,"")</f>
        <v/>
      </c>
      <c r="AQ1087" s="9" t="str">
        <f>_xlfn.XLOOKUP(B1087,[8]sheet1!$AC:$AC,[8]sheet1!$AF:$AF,"")</f>
        <v/>
      </c>
      <c r="AR1087" s="14"/>
      <c r="AS1087" s="14" t="s">
        <v>5465</v>
      </c>
      <c r="AT1087" s="14" t="str">
        <f>_xlfn.XLOOKUP(B1087,'[9]cell downs 18042026 17h'!$B:$B,'[9]cell downs 18042026 17h'!$B:$B,"")</f>
        <v/>
      </c>
      <c r="AU1087" s="14" t="str">
        <f>_xlfn.XLOOKUP(B1087,'[10]Cells Huawei 19042026 15h'!$B:$B,'[10]Cells Huawei 19042026 15h'!$B:$B,"")</f>
        <v/>
      </c>
      <c r="AV1087" s="9" t="str">
        <f>_xlfn.XLOOKUP(B1087,'[11]cells down 19042026 9H40'!$B:$B,'[11]cells down 19042026 9H40'!$B:$B,"")</f>
        <v/>
      </c>
    </row>
    <row r="1088" spans="1:48" hidden="1" x14ac:dyDescent="0.3">
      <c r="A1088" s="1" t="s">
        <v>3451</v>
      </c>
      <c r="B1088" s="8" t="s">
        <v>3452</v>
      </c>
      <c r="C1088" s="3" t="str">
        <f>_xlfn.XLOOKUP(B1088,'[1]daily break down'!$D:$D,'[1]daily break down'!$E:$E,"")</f>
        <v>Yaounde</v>
      </c>
      <c r="D1088" s="1" t="s">
        <v>11</v>
      </c>
      <c r="E1088" s="1" t="s">
        <v>12</v>
      </c>
      <c r="F1088" s="3" t="s">
        <v>37</v>
      </c>
      <c r="G1088" s="1" t="s">
        <v>38</v>
      </c>
      <c r="H1088" s="29" t="str">
        <f>_xlfn.XLOOKUP(B1088,[2]CALCULATION!$B:$B,[2]CALCULATION!$H:$H,"")</f>
        <v>ZTE</v>
      </c>
      <c r="I1088" s="26">
        <v>0</v>
      </c>
      <c r="J1088" s="26">
        <v>0</v>
      </c>
      <c r="K1088" s="26">
        <v>4.0253771762362986E-2</v>
      </c>
      <c r="L1088" s="26">
        <v>0</v>
      </c>
      <c r="M1088" s="26">
        <v>0</v>
      </c>
      <c r="N1088" s="26">
        <v>0</v>
      </c>
      <c r="O1088" s="26">
        <v>0</v>
      </c>
      <c r="P1088" s="114" t="s">
        <v>6364</v>
      </c>
      <c r="Q1088" s="42" t="s">
        <v>5538</v>
      </c>
      <c r="R1088" s="42"/>
      <c r="S1088" s="41" t="str" cm="1">
        <f t="array" ref="S1088">IFERROR(_xlfn.IFS(
U1088="MPR ISSUE","PDH",
U1088="BSS Hardware Issue","BSS",
U1088="Sites strategiques, MLL, Pylone, etc.","ENVTECH",
U1088="AKTIVCO DEFAUT GE &amp; POWER Cabinet","AKTIVCO",
U1088="AKTIVCO Coupure ENEO &amp; Baisse de tension","AKTIVCO GRID ONLY",
U1088="Coupure ENEO &amp; Baisse de tension","IHS GRID ONLY",
U1088="Defaut GE &amp; POWER Cabinet","IHS",
U1088="Sharing","Partners",
U1088="Sites strategiques &amp; DataCenter","SST &amp; DC",
U1088="Exclu","Exclu",
U1088="SAT","SAT",
U1088="SPARE-ISSUE","SPARE-ISSUE",
U1088="Fiber CAmtel","TRANS_FO_CAMTEL",
U1088="Fiber AOF","Fiber AOF",
U1088="Projet OCM (HUAWEI)","TRAVAUX-HUAWEI",
U1088="Projet OCM (NOKIA)","TRAVAUX-NOKIA",
U1088="ACCESS-ISSUE","ACCESS-ISSUE",
U1088="Projet OCM (ZTE, NOKIA, autres projets)","TRAVAUX OCM",
U1088="No root CAuse","No root cause",
U1088="ODU HS","PDH",
U1088="IP &amp; VLAN","PDH",
U1088="Warehouse HUAWEI","SPARE-ISSUE",
U1088="SPARE-HS","SPARE-ISSUE",
U1088="Power Telco","BSS",U1088="no impacts","no impacts"
),"")</f>
        <v>No root cause</v>
      </c>
      <c r="T1088" s="41" t="str" cm="1">
        <f t="array" ref="T1088">IFERROR(_xlfn.IFS(
U1088="MPR ISSUE","TX ISSUE",
U1088="BSS Hardware Issue","RAN ISSUE",
U1088="Sites strategiques, MLL, Pylone, etc.","ENVTECH",
U1088="AKTIVCO DEFAUT GE &amp; POWER Cabinet","POWER ISSUE",
U1088="AKTIVCO Coupure ENEO &amp; Baisse de tension","POWER ISSUE",
U1088="Coupure ENEO &amp; Baisse de tension","POWER ISSUE",
U1088="Defaut GE &amp; POWER Cabinet","POWER ISSUE",
U1088="Sharing","POWER ISSUE",
U1088="Sites strategiques &amp; DataCenter","POWER ISSUE",
U1088="Exclu","Exclu",
U1088="SAT","TX ISSUE",
U1088="SPARE-ISSUE","SPARE-ISSUE",
U1088="Fiber CAmtel","TX ISSUE",
U1088="Fiber AOF","TX ISSUE",
U1088="Projet OCM (HUAWEI)","TRAVAUX-HUAWEI",
U1088="Projet OCM (NOKIA)","TRAVAUX -NOKIA",
U1088="ACCESS-ISSUE","ACCESS-ISSUE",
U1088="Projet OCM (ZTE, NOKIA, autres projets)","TRAVAUX OCM",
U1088="No root CAuse","No root cause",
U1088="ODU HS","TX ISSUE",
U1088="IP &amp; VLAN","TX ISSUE",
U1088="Warehouse HUAWEI","SPARE-ISSUE",
U1088="SPARE-HS","SPARE-ISSUE",
U1088="Power Telco","RAN ISSUE",U1088="no impacts","no impacts"
),"")</f>
        <v>No root cause</v>
      </c>
      <c r="U1088" s="68" t="s">
        <v>5691</v>
      </c>
      <c r="V1088" s="41" t="str" cm="1">
        <f t="array" ref="V1088">IFERROR(_xlfn.IFS(
U1088="MPR ISSUE","ACTIVE",
U1088="BSS Hardware Issue","ACTIVE",
U1088="Sites strategiques, MLL, Pylone, etc.","PASSIVE",
U1088="AKTIVCO DEFAUT GE &amp; POWER Cabinet","PASSIVE",
U1088="AKTIVCO Coupure ENEO &amp; Baisse de tension","PASSIVE",
U1088="Coupure ENEO &amp; Baisse de tension","PASSIVE",
U1088="Defaut GE &amp; POWER Cabinet","PASSIVE",
U1088="Sharing","PASSIVE",
U1088="Sites strategiques &amp; DataCenter","PASSIVE",
U1088="Exclu","Exclu",
U1088="SAT","ACTIVE",
U1088="SPARE-ISSUE","SPARE-ISSUE",
U1088="Fiber CAmtel","ACTIVE",
U1088="Fiber AOF","ACTIVE",
U1088="Projet OCM (HUAWEI)","PLANNED WORKS",
U1088="Projet OCM (NOKIA)","PLANNED WORKS",
U1088="ACCESS-ISSUE","ACCESS-ISSUE",
U1088="Projet OCM (ZTE, NOKIA, autres projets)","PLANNED WORKS",
U1088="No root CAuse","No root cause",
U1088="ODU HS","ACTIVE",
U1088="IP &amp; VLAN","ACTIVE",
U1088="Warehouse HUAWEI","SPARE-ISSUE",
U1088="SPARE-HS","SPARE-ISSUE",
U1088="Power Telco","ACTIVE", U1088="no impacts","no impacts"
),"")</f>
        <v>No root cause</v>
      </c>
      <c r="W1088" s="113"/>
      <c r="X1088" s="113"/>
      <c r="Y1088" s="113"/>
      <c r="Z1088" s="113"/>
      <c r="AA1088" s="113"/>
      <c r="AB1088" s="17" t="s">
        <v>5465</v>
      </c>
      <c r="AC1088" s="17" t="str">
        <f>_xlfn.XLOOKUP(B1088,'INCIDENT-04-27-2026'!E:E,'INCIDENT-04-27-2026'!F:F,"")</f>
        <v/>
      </c>
      <c r="AD1088" s="9"/>
      <c r="AE1088" s="7" t="s">
        <v>5465</v>
      </c>
      <c r="AF1088" s="6" t="str">
        <f>_xlfn.XLOOKUP(B1088,'[13]Input_27-04'!$B:$B,'[13]Input_27-04'!$M:$M,"")</f>
        <v/>
      </c>
      <c r="AG1088" s="7"/>
      <c r="AH1088" s="3"/>
      <c r="AI1088" s="18" t="str">
        <f>_xlfn.XLOOKUP(B1088,'[3]Cells Huawei 27042026 10h'!$B:$B,'[3]Cells Huawei 27042026 10h'!$T:$T,"")</f>
        <v/>
      </c>
      <c r="AJ1088" s="18" t="str">
        <f>_xlfn.XLOOKUP(B1088,'[3]Cells Huawei 27042026 15h'!$B:$B,'[3]Cells Huawei 27042026 15h'!$T:$T,"")</f>
        <v/>
      </c>
      <c r="AK1088" s="18" t="str">
        <f>_xlfn.XLOOKUP(B1088,'[4]cells down 27042026 11h28'!$B:$B,'[4]cells down 27042026 11h28'!$R:$R,"")</f>
        <v/>
      </c>
      <c r="AL1088" s="18" t="str">
        <f>_xlfn.XLOOKUP(B1088,'[4]cells down 27042026 18h01'!$B:$B,'[4]cells down 27042026 18h01'!$R:$R,"")</f>
        <v/>
      </c>
      <c r="AM1088" s="18" t="str">
        <f>_xlfn.XLOOKUP(B1088,'[5]cell downs 27042026 11h'!$B:$B,'[5]cell downs 27042026 11h'!$R:$R,"")</f>
        <v/>
      </c>
      <c r="AN1088" s="18" t="str">
        <f>_xlfn.XLOOKUP(B1088,'[5]cell downs 27042026 17h40'!$B:$B,'[5]cell downs 27042026 17h40'!$R:$R,"")</f>
        <v/>
      </c>
      <c r="AO1088" s="18" t="str">
        <f>_xlfn.XLOOKUP(B1088,'[6]ALL SITES DOWN'!$D:$D,'[6]ALL SITES DOWN'!$J:$J,"")</f>
        <v/>
      </c>
      <c r="AP1088" s="18" t="str">
        <f>_xlfn.XLOOKUP(B1088,'[7]ALL SITES DOWN'!$D:$D,'[7]ALL SITES DOWN'!$J:$J,"")</f>
        <v/>
      </c>
      <c r="AQ1088" s="9" t="str">
        <f>_xlfn.XLOOKUP(B1088,[8]sheet1!$AC:$AC,[8]sheet1!$AF:$AF,"")</f>
        <v/>
      </c>
      <c r="AR1088" s="14"/>
      <c r="AS1088" s="14" t="s">
        <v>5465</v>
      </c>
      <c r="AT1088" s="14" t="str">
        <f>_xlfn.XLOOKUP(B1088,'[9]cell downs 18042026 17h'!$B:$B,'[9]cell downs 18042026 17h'!$B:$B,"")</f>
        <v/>
      </c>
      <c r="AU1088" s="14" t="str">
        <f>_xlfn.XLOOKUP(B1088,'[10]Cells Huawei 19042026 15h'!$B:$B,'[10]Cells Huawei 19042026 15h'!$B:$B,"")</f>
        <v/>
      </c>
      <c r="AV1088" s="9" t="str">
        <f>_xlfn.XLOOKUP(B1088,'[11]cells down 19042026 9H40'!$B:$B,'[11]cells down 19042026 9H40'!$B:$B,"")</f>
        <v/>
      </c>
    </row>
    <row r="1089" spans="1:48" hidden="1" x14ac:dyDescent="0.3">
      <c r="A1089" s="1" t="s">
        <v>4786</v>
      </c>
      <c r="B1089" s="8" t="s">
        <v>4787</v>
      </c>
      <c r="C1089" s="3" t="str">
        <f>_xlfn.XLOOKUP(B1089,'[1]daily break down'!$D:$D,'[1]daily break down'!$E:$E,"")</f>
        <v>CENTRE</v>
      </c>
      <c r="D1089" s="1" t="s">
        <v>11</v>
      </c>
      <c r="E1089" s="1" t="s">
        <v>12</v>
      </c>
      <c r="F1089" s="3" t="s">
        <v>37</v>
      </c>
      <c r="G1089" s="1" t="s">
        <v>4772</v>
      </c>
      <c r="H1089" s="28" t="str">
        <f>_xlfn.XLOOKUP(B1089,[2]CALCULATION!$B:$B,[2]CALCULATION!$H:$H,"")</f>
        <v>NOKIA</v>
      </c>
      <c r="I1089" s="26">
        <v>0</v>
      </c>
      <c r="J1089" s="26">
        <v>0</v>
      </c>
      <c r="K1089" s="26">
        <v>4.0224422899308721E-2</v>
      </c>
      <c r="L1089" s="26">
        <v>0</v>
      </c>
      <c r="M1089" s="26">
        <v>0</v>
      </c>
      <c r="N1089" s="26">
        <v>0</v>
      </c>
      <c r="O1089" s="26">
        <v>0</v>
      </c>
      <c r="P1089" s="114" t="s">
        <v>6364</v>
      </c>
      <c r="Q1089" s="42" t="s">
        <v>5538</v>
      </c>
      <c r="R1089" s="42"/>
      <c r="S1089" s="41" t="str" cm="1">
        <f t="array" ref="S1089">IFERROR(_xlfn.IFS(
U1089="MPR ISSUE","PDH",
U1089="BSS Hardware Issue","BSS",
U1089="Sites strategiques, MLL, Pylone, etc.","ENVTECH",
U1089="AKTIVCO DEFAUT GE &amp; POWER Cabinet","AKTIVCO",
U1089="AKTIVCO Coupure ENEO &amp; Baisse de tension","AKTIVCO GRID ONLY",
U1089="Coupure ENEO &amp; Baisse de tension","IHS GRID ONLY",
U1089="Defaut GE &amp; POWER Cabinet","IHS",
U1089="Sharing","Partners",
U1089="Sites strategiques &amp; DataCenter","SST &amp; DC",
U1089="Exclu","Exclu",
U1089="SAT","SAT",
U1089="SPARE-ISSUE","SPARE-ISSUE",
U1089="Fiber CAmtel","TRANS_FO_CAMTEL",
U1089="Fiber AOF","Fiber AOF",
U1089="Projet OCM (HUAWEI)","TRAVAUX-HUAWEI",
U1089="Projet OCM (NOKIA)","TRAVAUX-NOKIA",
U1089="ACCESS-ISSUE","ACCESS-ISSUE",
U1089="Projet OCM (ZTE, NOKIA, autres projets)","TRAVAUX OCM",
U1089="No root CAuse","No root cause",
U1089="ODU HS","PDH",
U1089="IP &amp; VLAN","PDH",
U1089="Warehouse HUAWEI","SPARE-ISSUE",
U1089="SPARE-HS","SPARE-ISSUE",
U1089="Power Telco","BSS",U1089="no impacts","no impacts"
),"")</f>
        <v>No root cause</v>
      </c>
      <c r="T1089" s="41" t="str" cm="1">
        <f t="array" ref="T1089">IFERROR(_xlfn.IFS(
U1089="MPR ISSUE","TX ISSUE",
U1089="BSS Hardware Issue","RAN ISSUE",
U1089="Sites strategiques, MLL, Pylone, etc.","ENVTECH",
U1089="AKTIVCO DEFAUT GE &amp; POWER Cabinet","POWER ISSUE",
U1089="AKTIVCO Coupure ENEO &amp; Baisse de tension","POWER ISSUE",
U1089="Coupure ENEO &amp; Baisse de tension","POWER ISSUE",
U1089="Defaut GE &amp; POWER Cabinet","POWER ISSUE",
U1089="Sharing","POWER ISSUE",
U1089="Sites strategiques &amp; DataCenter","POWER ISSUE",
U1089="Exclu","Exclu",
U1089="SAT","TX ISSUE",
U1089="SPARE-ISSUE","SPARE-ISSUE",
U1089="Fiber CAmtel","TX ISSUE",
U1089="Fiber AOF","TX ISSUE",
U1089="Projet OCM (HUAWEI)","TRAVAUX-HUAWEI",
U1089="Projet OCM (NOKIA)","TRAVAUX -NOKIA",
U1089="ACCESS-ISSUE","ACCESS-ISSUE",
U1089="Projet OCM (ZTE, NOKIA, autres projets)","TRAVAUX OCM",
U1089="No root CAuse","No root cause",
U1089="ODU HS","TX ISSUE",
U1089="IP &amp; VLAN","TX ISSUE",
U1089="Warehouse HUAWEI","SPARE-ISSUE",
U1089="SPARE-HS","SPARE-ISSUE",
U1089="Power Telco","RAN ISSUE",U1089="no impacts","no impacts"
),"")</f>
        <v>No root cause</v>
      </c>
      <c r="U1089" s="68" t="s">
        <v>5691</v>
      </c>
      <c r="V1089" s="41" t="str" cm="1">
        <f t="array" ref="V1089">IFERROR(_xlfn.IFS(
U1089="MPR ISSUE","ACTIVE",
U1089="BSS Hardware Issue","ACTIVE",
U1089="Sites strategiques, MLL, Pylone, etc.","PASSIVE",
U1089="AKTIVCO DEFAUT GE &amp; POWER Cabinet","PASSIVE",
U1089="AKTIVCO Coupure ENEO &amp; Baisse de tension","PASSIVE",
U1089="Coupure ENEO &amp; Baisse de tension","PASSIVE",
U1089="Defaut GE &amp; POWER Cabinet","PASSIVE",
U1089="Sharing","PASSIVE",
U1089="Sites strategiques &amp; DataCenter","PASSIVE",
U1089="Exclu","Exclu",
U1089="SAT","ACTIVE",
U1089="SPARE-ISSUE","SPARE-ISSUE",
U1089="Fiber CAmtel","ACTIVE",
U1089="Fiber AOF","ACTIVE",
U1089="Projet OCM (HUAWEI)","PLANNED WORKS",
U1089="Projet OCM (NOKIA)","PLANNED WORKS",
U1089="ACCESS-ISSUE","ACCESS-ISSUE",
U1089="Projet OCM (ZTE, NOKIA, autres projets)","PLANNED WORKS",
U1089="No root CAuse","No root cause",
U1089="ODU HS","ACTIVE",
U1089="IP &amp; VLAN","ACTIVE",
U1089="Warehouse HUAWEI","SPARE-ISSUE",
U1089="SPARE-HS","SPARE-ISSUE",
U1089="Power Telco","ACTIVE", U1089="no impacts","no impacts"
),"")</f>
        <v>No root cause</v>
      </c>
      <c r="W1089" s="113"/>
      <c r="X1089" s="113"/>
      <c r="Y1089" s="113"/>
      <c r="Z1089" s="113"/>
      <c r="AA1089" s="113"/>
      <c r="AB1089" s="17" t="s">
        <v>5465</v>
      </c>
      <c r="AC1089" s="17" t="str">
        <f>_xlfn.XLOOKUP(B1089,'INCIDENT-04-27-2026'!E:E,'INCIDENT-04-27-2026'!F:F,"")</f>
        <v/>
      </c>
      <c r="AD1089" s="9"/>
      <c r="AE1089" s="7" t="s">
        <v>5465</v>
      </c>
      <c r="AF1089" s="6" t="str">
        <f>_xlfn.XLOOKUP(B1089,'[13]Input_27-04'!$B:$B,'[13]Input_27-04'!$M:$M,"")</f>
        <v/>
      </c>
      <c r="AG1089" s="7"/>
      <c r="AH1089" s="3"/>
      <c r="AI1089" s="18" t="str">
        <f>_xlfn.XLOOKUP(B1089,'[3]Cells Huawei 27042026 10h'!$B:$B,'[3]Cells Huawei 27042026 10h'!$T:$T,"")</f>
        <v/>
      </c>
      <c r="AJ1089" s="18" t="str">
        <f>_xlfn.XLOOKUP(B1089,'[3]Cells Huawei 27042026 15h'!$B:$B,'[3]Cells Huawei 27042026 15h'!$T:$T,"")</f>
        <v/>
      </c>
      <c r="AK1089" s="18" t="str">
        <f>_xlfn.XLOOKUP(B1089,'[4]cells down 27042026 11h28'!$B:$B,'[4]cells down 27042026 11h28'!$R:$R,"")</f>
        <v/>
      </c>
      <c r="AL1089" s="18" t="str">
        <f>_xlfn.XLOOKUP(B1089,'[4]cells down 27042026 18h01'!$B:$B,'[4]cells down 27042026 18h01'!$R:$R,"")</f>
        <v/>
      </c>
      <c r="AM1089" s="18" t="str">
        <f>_xlfn.XLOOKUP(B1089,'[5]cell downs 27042026 11h'!$B:$B,'[5]cell downs 27042026 11h'!$R:$R,"")</f>
        <v/>
      </c>
      <c r="AN1089" s="18" t="str">
        <f>_xlfn.XLOOKUP(B1089,'[5]cell downs 27042026 17h40'!$B:$B,'[5]cell downs 27042026 17h40'!$R:$R,"")</f>
        <v/>
      </c>
      <c r="AO1089" s="18" t="str">
        <f>_xlfn.XLOOKUP(B1089,'[6]ALL SITES DOWN'!$D:$D,'[6]ALL SITES DOWN'!$J:$J,"")</f>
        <v/>
      </c>
      <c r="AP1089" s="18" t="str">
        <f>_xlfn.XLOOKUP(B1089,'[7]ALL SITES DOWN'!$D:$D,'[7]ALL SITES DOWN'!$J:$J,"")</f>
        <v/>
      </c>
      <c r="AQ1089" s="9" t="str">
        <f>_xlfn.XLOOKUP(B1089,[8]sheet1!$AC:$AC,[8]sheet1!$AF:$AF,"")</f>
        <v/>
      </c>
      <c r="AR1089" s="14"/>
      <c r="AS1089" s="14" t="s">
        <v>5465</v>
      </c>
      <c r="AT1089" s="14" t="str">
        <f>_xlfn.XLOOKUP(B1089,'[9]cell downs 18042026 17h'!$B:$B,'[9]cell downs 18042026 17h'!$B:$B,"")</f>
        <v/>
      </c>
      <c r="AU1089" s="14" t="str">
        <f>_xlfn.XLOOKUP(B1089,'[10]Cells Huawei 19042026 15h'!$B:$B,'[10]Cells Huawei 19042026 15h'!$B:$B,"")</f>
        <v/>
      </c>
      <c r="AV1089" s="9" t="str">
        <f>_xlfn.XLOOKUP(B1089,'[11]cells down 19042026 9H40'!$B:$B,'[11]cells down 19042026 9H40'!$B:$B,"")</f>
        <v/>
      </c>
    </row>
    <row r="1090" spans="1:48" hidden="1" x14ac:dyDescent="0.3">
      <c r="A1090" s="1" t="s">
        <v>2484</v>
      </c>
      <c r="B1090" s="8" t="s">
        <v>2485</v>
      </c>
      <c r="C1090" s="3" t="str">
        <f>_xlfn.XLOOKUP(B1090,'[1]daily break down'!$D:$D,'[1]daily break down'!$E:$E,"")</f>
        <v>CENTRE</v>
      </c>
      <c r="D1090" s="1" t="s">
        <v>21</v>
      </c>
      <c r="E1090" s="1" t="s">
        <v>122</v>
      </c>
      <c r="F1090" s="3" t="s">
        <v>226</v>
      </c>
      <c r="G1090" s="1" t="s">
        <v>2484</v>
      </c>
      <c r="H1090" s="28" t="str">
        <f>_xlfn.XLOOKUP(B1090,[2]CALCULATION!$B:$B,[2]CALCULATION!$H:$H,"")</f>
        <v>NOKIA</v>
      </c>
      <c r="I1090" s="26">
        <v>0</v>
      </c>
      <c r="J1090" s="26">
        <v>0</v>
      </c>
      <c r="K1090" s="26">
        <v>4.0217650084757819E-2</v>
      </c>
      <c r="L1090" s="26">
        <v>0</v>
      </c>
      <c r="M1090" s="26">
        <v>0</v>
      </c>
      <c r="N1090" s="26">
        <v>0</v>
      </c>
      <c r="O1090" s="26">
        <v>0</v>
      </c>
      <c r="P1090" s="114" t="s">
        <v>6364</v>
      </c>
      <c r="Q1090" s="42" t="s">
        <v>5538</v>
      </c>
      <c r="R1090" s="42"/>
      <c r="S1090" s="41" t="str" cm="1">
        <f t="array" ref="S1090">IFERROR(_xlfn.IFS(
U1090="MPR ISSUE","PDH",
U1090="BSS Hardware Issue","BSS",
U1090="Sites strategiques, MLL, Pylone, etc.","ENVTECH",
U1090="AKTIVCO DEFAUT GE &amp; POWER Cabinet","AKTIVCO",
U1090="AKTIVCO Coupure ENEO &amp; Baisse de tension","AKTIVCO GRID ONLY",
U1090="Coupure ENEO &amp; Baisse de tension","IHS GRID ONLY",
U1090="Defaut GE &amp; POWER Cabinet","IHS",
U1090="Sharing","Partners",
U1090="Sites strategiques &amp; DataCenter","SST &amp; DC",
U1090="Exclu","Exclu",
U1090="SAT","SAT",
U1090="SPARE-ISSUE","SPARE-ISSUE",
U1090="Fiber CAmtel","TRANS_FO_CAMTEL",
U1090="Fiber AOF","Fiber AOF",
U1090="Projet OCM (HUAWEI)","TRAVAUX-HUAWEI",
U1090="Projet OCM (NOKIA)","TRAVAUX-NOKIA",
U1090="ACCESS-ISSUE","ACCESS-ISSUE",
U1090="Projet OCM (ZTE, NOKIA, autres projets)","TRAVAUX OCM",
U1090="No root CAuse","No root cause",
U1090="ODU HS","PDH",
U1090="IP &amp; VLAN","PDH",
U1090="Warehouse HUAWEI","SPARE-ISSUE",
U1090="SPARE-HS","SPARE-ISSUE",
U1090="Power Telco","BSS",U1090="no impacts","no impacts"
),"")</f>
        <v>No root cause</v>
      </c>
      <c r="T1090" s="41" t="str" cm="1">
        <f t="array" ref="T1090">IFERROR(_xlfn.IFS(
U1090="MPR ISSUE","TX ISSUE",
U1090="BSS Hardware Issue","RAN ISSUE",
U1090="Sites strategiques, MLL, Pylone, etc.","ENVTECH",
U1090="AKTIVCO DEFAUT GE &amp; POWER Cabinet","POWER ISSUE",
U1090="AKTIVCO Coupure ENEO &amp; Baisse de tension","POWER ISSUE",
U1090="Coupure ENEO &amp; Baisse de tension","POWER ISSUE",
U1090="Defaut GE &amp; POWER Cabinet","POWER ISSUE",
U1090="Sharing","POWER ISSUE",
U1090="Sites strategiques &amp; DataCenter","POWER ISSUE",
U1090="Exclu","Exclu",
U1090="SAT","TX ISSUE",
U1090="SPARE-ISSUE","SPARE-ISSUE",
U1090="Fiber CAmtel","TX ISSUE",
U1090="Fiber AOF","TX ISSUE",
U1090="Projet OCM (HUAWEI)","TRAVAUX-HUAWEI",
U1090="Projet OCM (NOKIA)","TRAVAUX -NOKIA",
U1090="ACCESS-ISSUE","ACCESS-ISSUE",
U1090="Projet OCM (ZTE, NOKIA, autres projets)","TRAVAUX OCM",
U1090="No root CAuse","No root cause",
U1090="ODU HS","TX ISSUE",
U1090="IP &amp; VLAN","TX ISSUE",
U1090="Warehouse HUAWEI","SPARE-ISSUE",
U1090="SPARE-HS","SPARE-ISSUE",
U1090="Power Telco","RAN ISSUE",U1090="no impacts","no impacts"
),"")</f>
        <v>No root cause</v>
      </c>
      <c r="U1090" s="68" t="s">
        <v>5691</v>
      </c>
      <c r="V1090" s="41" t="str" cm="1">
        <f t="array" ref="V1090">IFERROR(_xlfn.IFS(
U1090="MPR ISSUE","ACTIVE",
U1090="BSS Hardware Issue","ACTIVE",
U1090="Sites strategiques, MLL, Pylone, etc.","PASSIVE",
U1090="AKTIVCO DEFAUT GE &amp; POWER Cabinet","PASSIVE",
U1090="AKTIVCO Coupure ENEO &amp; Baisse de tension","PASSIVE",
U1090="Coupure ENEO &amp; Baisse de tension","PASSIVE",
U1090="Defaut GE &amp; POWER Cabinet","PASSIVE",
U1090="Sharing","PASSIVE",
U1090="Sites strategiques &amp; DataCenter","PASSIVE",
U1090="Exclu","Exclu",
U1090="SAT","ACTIVE",
U1090="SPARE-ISSUE","SPARE-ISSUE",
U1090="Fiber CAmtel","ACTIVE",
U1090="Fiber AOF","ACTIVE",
U1090="Projet OCM (HUAWEI)","PLANNED WORKS",
U1090="Projet OCM (NOKIA)","PLANNED WORKS",
U1090="ACCESS-ISSUE","ACCESS-ISSUE",
U1090="Projet OCM (ZTE, NOKIA, autres projets)","PLANNED WORKS",
U1090="No root CAuse","No root cause",
U1090="ODU HS","ACTIVE",
U1090="IP &amp; VLAN","ACTIVE",
U1090="Warehouse HUAWEI","SPARE-ISSUE",
U1090="SPARE-HS","SPARE-ISSUE",
U1090="Power Telco","ACTIVE", U1090="no impacts","no impacts"
),"")</f>
        <v>No root cause</v>
      </c>
      <c r="W1090" s="113"/>
      <c r="X1090" s="113"/>
      <c r="Y1090" s="113"/>
      <c r="Z1090" s="113"/>
      <c r="AA1090" s="113"/>
      <c r="AB1090" s="17" t="s">
        <v>5465</v>
      </c>
      <c r="AC1090" s="17" t="str">
        <f>_xlfn.XLOOKUP(B1090,'INCIDENT-04-27-2026'!E:E,'INCIDENT-04-27-2026'!F:F,"")</f>
        <v/>
      </c>
      <c r="AD1090" s="9"/>
      <c r="AE1090" s="7" t="s">
        <v>5465</v>
      </c>
      <c r="AF1090" s="6" t="str">
        <f>_xlfn.XLOOKUP(B1090,'[13]Input_27-04'!$B:$B,'[13]Input_27-04'!$M:$M,"")</f>
        <v/>
      </c>
      <c r="AG1090" s="7"/>
      <c r="AH1090" s="3"/>
      <c r="AI1090" s="18" t="str">
        <f>_xlfn.XLOOKUP(B1090,'[3]Cells Huawei 27042026 10h'!$B:$B,'[3]Cells Huawei 27042026 10h'!$T:$T,"")</f>
        <v/>
      </c>
      <c r="AJ1090" s="18" t="str">
        <f>_xlfn.XLOOKUP(B1090,'[3]Cells Huawei 27042026 15h'!$B:$B,'[3]Cells Huawei 27042026 15h'!$T:$T,"")</f>
        <v/>
      </c>
      <c r="AK1090" s="18" t="str">
        <f>_xlfn.XLOOKUP(B1090,'[4]cells down 27042026 11h28'!$B:$B,'[4]cells down 27042026 11h28'!$R:$R,"")</f>
        <v/>
      </c>
      <c r="AL1090" s="18" t="str">
        <f>_xlfn.XLOOKUP(B1090,'[4]cells down 27042026 18h01'!$B:$B,'[4]cells down 27042026 18h01'!$R:$R,"")</f>
        <v/>
      </c>
      <c r="AM1090" s="18" t="str">
        <f>_xlfn.XLOOKUP(B1090,'[5]cell downs 27042026 11h'!$B:$B,'[5]cell downs 27042026 11h'!$R:$R,"")</f>
        <v/>
      </c>
      <c r="AN1090" s="18" t="str">
        <f>_xlfn.XLOOKUP(B1090,'[5]cell downs 27042026 17h40'!$B:$B,'[5]cell downs 27042026 17h40'!$R:$R,"")</f>
        <v/>
      </c>
      <c r="AO1090" s="18" t="str">
        <f>_xlfn.XLOOKUP(B1090,'[6]ALL SITES DOWN'!$D:$D,'[6]ALL SITES DOWN'!$J:$J,"")</f>
        <v/>
      </c>
      <c r="AP1090" s="18" t="str">
        <f>_xlfn.XLOOKUP(B1090,'[7]ALL SITES DOWN'!$D:$D,'[7]ALL SITES DOWN'!$J:$J,"")</f>
        <v/>
      </c>
      <c r="AQ1090" s="9" t="str">
        <f>_xlfn.XLOOKUP(B1090,[8]sheet1!$AC:$AC,[8]sheet1!$AF:$AF,"")</f>
        <v/>
      </c>
      <c r="AR1090" s="14"/>
      <c r="AS1090" s="14" t="s">
        <v>5465</v>
      </c>
      <c r="AT1090" s="14" t="str">
        <f>_xlfn.XLOOKUP(B1090,'[9]cell downs 18042026 17h'!$B:$B,'[9]cell downs 18042026 17h'!$B:$B,"")</f>
        <v/>
      </c>
      <c r="AU1090" s="14" t="str">
        <f>_xlfn.XLOOKUP(B1090,'[10]Cells Huawei 19042026 15h'!$B:$B,'[10]Cells Huawei 19042026 15h'!$B:$B,"")</f>
        <v/>
      </c>
      <c r="AV1090" s="9" t="str">
        <f>_xlfn.XLOOKUP(B1090,'[11]cells down 19042026 9H40'!$B:$B,'[11]cells down 19042026 9H40'!$B:$B,"")</f>
        <v/>
      </c>
    </row>
    <row r="1091" spans="1:48" hidden="1" x14ac:dyDescent="0.3">
      <c r="A1091" s="1" t="s">
        <v>3260</v>
      </c>
      <c r="B1091" s="8" t="s">
        <v>3261</v>
      </c>
      <c r="C1091" s="3" t="str">
        <f>_xlfn.XLOOKUP(B1091,'[1]daily break down'!$D:$D,'[1]daily break down'!$E:$E,"")</f>
        <v>Yaounde</v>
      </c>
      <c r="D1091" s="1" t="s">
        <v>11</v>
      </c>
      <c r="E1091" s="1" t="s">
        <v>12</v>
      </c>
      <c r="F1091" s="3" t="s">
        <v>37</v>
      </c>
      <c r="G1091" s="1" t="s">
        <v>38</v>
      </c>
      <c r="H1091" s="29" t="str">
        <f>_xlfn.XLOOKUP(B1091,[2]CALCULATION!$B:$B,[2]CALCULATION!$H:$H,"")</f>
        <v>ZTE</v>
      </c>
      <c r="I1091" s="26">
        <v>0</v>
      </c>
      <c r="J1091" s="26">
        <v>0</v>
      </c>
      <c r="K1091" s="26">
        <v>4.0075420979188529E-2</v>
      </c>
      <c r="L1091" s="26">
        <v>0</v>
      </c>
      <c r="M1091" s="26">
        <v>0</v>
      </c>
      <c r="N1091" s="26">
        <v>0</v>
      </c>
      <c r="O1091" s="26">
        <v>0</v>
      </c>
      <c r="P1091" s="114" t="s">
        <v>6364</v>
      </c>
      <c r="Q1091" s="42" t="s">
        <v>5538</v>
      </c>
      <c r="R1091" s="42"/>
      <c r="S1091" s="41" t="str" cm="1">
        <f t="array" ref="S1091">IFERROR(_xlfn.IFS(
U1091="MPR ISSUE","PDH",
U1091="BSS Hardware Issue","BSS",
U1091="Sites strategiques, MLL, Pylone, etc.","ENVTECH",
U1091="AKTIVCO DEFAUT GE &amp; POWER Cabinet","AKTIVCO",
U1091="AKTIVCO Coupure ENEO &amp; Baisse de tension","AKTIVCO GRID ONLY",
U1091="Coupure ENEO &amp; Baisse de tension","IHS GRID ONLY",
U1091="Defaut GE &amp; POWER Cabinet","IHS",
U1091="Sharing","Partners",
U1091="Sites strategiques &amp; DataCenter","SST &amp; DC",
U1091="Exclu","Exclu",
U1091="SAT","SAT",
U1091="SPARE-ISSUE","SPARE-ISSUE",
U1091="Fiber CAmtel","TRANS_FO_CAMTEL",
U1091="Fiber AOF","Fiber AOF",
U1091="Projet OCM (HUAWEI)","TRAVAUX-HUAWEI",
U1091="Projet OCM (NOKIA)","TRAVAUX-NOKIA",
U1091="ACCESS-ISSUE","ACCESS-ISSUE",
U1091="Projet OCM (ZTE, NOKIA, autres projets)","TRAVAUX OCM",
U1091="No root CAuse","No root cause",
U1091="ODU HS","PDH",
U1091="IP &amp; VLAN","PDH",
U1091="Warehouse HUAWEI","SPARE-ISSUE",
U1091="SPARE-HS","SPARE-ISSUE",
U1091="Power Telco","BSS",U1091="no impacts","no impacts"
),"")</f>
        <v>No root cause</v>
      </c>
      <c r="T1091" s="41" t="str" cm="1">
        <f t="array" ref="T1091">IFERROR(_xlfn.IFS(
U1091="MPR ISSUE","TX ISSUE",
U1091="BSS Hardware Issue","RAN ISSUE",
U1091="Sites strategiques, MLL, Pylone, etc.","ENVTECH",
U1091="AKTIVCO DEFAUT GE &amp; POWER Cabinet","POWER ISSUE",
U1091="AKTIVCO Coupure ENEO &amp; Baisse de tension","POWER ISSUE",
U1091="Coupure ENEO &amp; Baisse de tension","POWER ISSUE",
U1091="Defaut GE &amp; POWER Cabinet","POWER ISSUE",
U1091="Sharing","POWER ISSUE",
U1091="Sites strategiques &amp; DataCenter","POWER ISSUE",
U1091="Exclu","Exclu",
U1091="SAT","TX ISSUE",
U1091="SPARE-ISSUE","SPARE-ISSUE",
U1091="Fiber CAmtel","TX ISSUE",
U1091="Fiber AOF","TX ISSUE",
U1091="Projet OCM (HUAWEI)","TRAVAUX-HUAWEI",
U1091="Projet OCM (NOKIA)","TRAVAUX -NOKIA",
U1091="ACCESS-ISSUE","ACCESS-ISSUE",
U1091="Projet OCM (ZTE, NOKIA, autres projets)","TRAVAUX OCM",
U1091="No root CAuse","No root cause",
U1091="ODU HS","TX ISSUE",
U1091="IP &amp; VLAN","TX ISSUE",
U1091="Warehouse HUAWEI","SPARE-ISSUE",
U1091="SPARE-HS","SPARE-ISSUE",
U1091="Power Telco","RAN ISSUE",U1091="no impacts","no impacts"
),"")</f>
        <v>No root cause</v>
      </c>
      <c r="U1091" s="68" t="s">
        <v>5691</v>
      </c>
      <c r="V1091" s="41" t="str" cm="1">
        <f t="array" ref="V1091">IFERROR(_xlfn.IFS(
U1091="MPR ISSUE","ACTIVE",
U1091="BSS Hardware Issue","ACTIVE",
U1091="Sites strategiques, MLL, Pylone, etc.","PASSIVE",
U1091="AKTIVCO DEFAUT GE &amp; POWER Cabinet","PASSIVE",
U1091="AKTIVCO Coupure ENEO &amp; Baisse de tension","PASSIVE",
U1091="Coupure ENEO &amp; Baisse de tension","PASSIVE",
U1091="Defaut GE &amp; POWER Cabinet","PASSIVE",
U1091="Sharing","PASSIVE",
U1091="Sites strategiques &amp; DataCenter","PASSIVE",
U1091="Exclu","Exclu",
U1091="SAT","ACTIVE",
U1091="SPARE-ISSUE","SPARE-ISSUE",
U1091="Fiber CAmtel","ACTIVE",
U1091="Fiber AOF","ACTIVE",
U1091="Projet OCM (HUAWEI)","PLANNED WORKS",
U1091="Projet OCM (NOKIA)","PLANNED WORKS",
U1091="ACCESS-ISSUE","ACCESS-ISSUE",
U1091="Projet OCM (ZTE, NOKIA, autres projets)","PLANNED WORKS",
U1091="No root CAuse","No root cause",
U1091="ODU HS","ACTIVE",
U1091="IP &amp; VLAN","ACTIVE",
U1091="Warehouse HUAWEI","SPARE-ISSUE",
U1091="SPARE-HS","SPARE-ISSUE",
U1091="Power Telco","ACTIVE", U1091="no impacts","no impacts"
),"")</f>
        <v>No root cause</v>
      </c>
      <c r="W1091" s="113"/>
      <c r="X1091" s="113"/>
      <c r="Y1091" s="113"/>
      <c r="Z1091" s="113"/>
      <c r="AA1091" s="113"/>
      <c r="AB1091" s="17" t="s">
        <v>5465</v>
      </c>
      <c r="AC1091" s="17" t="str">
        <f>_xlfn.XLOOKUP(B1091,'INCIDENT-04-27-2026'!E:E,'INCIDENT-04-27-2026'!F:F,"")</f>
        <v/>
      </c>
      <c r="AD1091" s="9"/>
      <c r="AE1091" s="7" t="s">
        <v>5465</v>
      </c>
      <c r="AF1091" s="6" t="str">
        <f>_xlfn.XLOOKUP(B1091,'[13]Input_27-04'!$B:$B,'[13]Input_27-04'!$M:$M,"")</f>
        <v/>
      </c>
      <c r="AG1091" s="7"/>
      <c r="AH1091" s="3"/>
      <c r="AI1091" s="18" t="str">
        <f>_xlfn.XLOOKUP(B1091,'[3]Cells Huawei 27042026 10h'!$B:$B,'[3]Cells Huawei 27042026 10h'!$T:$T,"")</f>
        <v/>
      </c>
      <c r="AJ1091" s="18" t="str">
        <f>_xlfn.XLOOKUP(B1091,'[3]Cells Huawei 27042026 15h'!$B:$B,'[3]Cells Huawei 27042026 15h'!$T:$T,"")</f>
        <v/>
      </c>
      <c r="AK1091" s="18" t="str">
        <f>_xlfn.XLOOKUP(B1091,'[4]cells down 27042026 11h28'!$B:$B,'[4]cells down 27042026 11h28'!$R:$R,"")</f>
        <v/>
      </c>
      <c r="AL1091" s="18" t="str">
        <f>_xlfn.XLOOKUP(B1091,'[4]cells down 27042026 18h01'!$B:$B,'[4]cells down 27042026 18h01'!$R:$R,"")</f>
        <v/>
      </c>
      <c r="AM1091" s="18" t="str">
        <f>_xlfn.XLOOKUP(B1091,'[5]cell downs 27042026 11h'!$B:$B,'[5]cell downs 27042026 11h'!$R:$R,"")</f>
        <v/>
      </c>
      <c r="AN1091" s="18" t="str">
        <f>_xlfn.XLOOKUP(B1091,'[5]cell downs 27042026 17h40'!$B:$B,'[5]cell downs 27042026 17h40'!$R:$R,"")</f>
        <v/>
      </c>
      <c r="AO1091" s="18" t="str">
        <f>_xlfn.XLOOKUP(B1091,'[6]ALL SITES DOWN'!$D:$D,'[6]ALL SITES DOWN'!$J:$J,"")</f>
        <v/>
      </c>
      <c r="AP1091" s="18" t="str">
        <f>_xlfn.XLOOKUP(B1091,'[7]ALL SITES DOWN'!$D:$D,'[7]ALL SITES DOWN'!$J:$J,"")</f>
        <v/>
      </c>
      <c r="AQ1091" s="9" t="str">
        <f>_xlfn.XLOOKUP(B1091,[8]sheet1!$AC:$AC,[8]sheet1!$AF:$AF,"")</f>
        <v/>
      </c>
      <c r="AR1091" s="14"/>
      <c r="AS1091" s="14" t="s">
        <v>5465</v>
      </c>
      <c r="AT1091" s="14" t="str">
        <f>_xlfn.XLOOKUP(B1091,'[9]cell downs 18042026 17h'!$B:$B,'[9]cell downs 18042026 17h'!$B:$B,"")</f>
        <v/>
      </c>
      <c r="AU1091" s="14" t="str">
        <f>_xlfn.XLOOKUP(B1091,'[10]Cells Huawei 19042026 15h'!$B:$B,'[10]Cells Huawei 19042026 15h'!$B:$B,"")</f>
        <v/>
      </c>
      <c r="AV1091" s="9" t="str">
        <f>_xlfn.XLOOKUP(B1091,'[11]cells down 19042026 9H40'!$B:$B,'[11]cells down 19042026 9H40'!$B:$B,"")</f>
        <v/>
      </c>
    </row>
    <row r="1092" spans="1:48" hidden="1" x14ac:dyDescent="0.3">
      <c r="A1092" s="1" t="s">
        <v>2053</v>
      </c>
      <c r="B1092" s="8" t="s">
        <v>2054</v>
      </c>
      <c r="C1092" s="3" t="str">
        <f>_xlfn.XLOOKUP(B1092,'[1]daily break down'!$D:$D,'[1]daily break down'!$E:$E,"")</f>
        <v>OUEST</v>
      </c>
      <c r="D1092" s="1" t="s">
        <v>11</v>
      </c>
      <c r="E1092" s="1" t="s">
        <v>96</v>
      </c>
      <c r="F1092" s="3" t="s">
        <v>102</v>
      </c>
      <c r="G1092" s="1" t="s">
        <v>1293</v>
      </c>
      <c r="H1092" s="28" t="str">
        <f>_xlfn.XLOOKUP(B1092,[2]CALCULATION!$B:$B,[2]CALCULATION!$H:$H,"")</f>
        <v>NOKIA</v>
      </c>
      <c r="I1092" s="26">
        <v>0</v>
      </c>
      <c r="J1092" s="26">
        <v>0</v>
      </c>
      <c r="K1092" s="26">
        <v>3.9754389569475454E-2</v>
      </c>
      <c r="L1092" s="26">
        <v>0</v>
      </c>
      <c r="M1092" s="26">
        <v>0</v>
      </c>
      <c r="N1092" s="26">
        <v>0</v>
      </c>
      <c r="O1092" s="26">
        <v>0</v>
      </c>
      <c r="P1092" s="114" t="s">
        <v>6364</v>
      </c>
      <c r="Q1092" s="42" t="s">
        <v>5538</v>
      </c>
      <c r="R1092" s="42"/>
      <c r="S1092" s="41" t="str" cm="1">
        <f t="array" ref="S1092">IFERROR(_xlfn.IFS(
U1092="MPR ISSUE","PDH",
U1092="BSS Hardware Issue","BSS",
U1092="Sites strategiques, MLL, Pylone, etc.","ENVTECH",
U1092="AKTIVCO DEFAUT GE &amp; POWER Cabinet","AKTIVCO",
U1092="AKTIVCO Coupure ENEO &amp; Baisse de tension","AKTIVCO GRID ONLY",
U1092="Coupure ENEO &amp; Baisse de tension","IHS GRID ONLY",
U1092="Defaut GE &amp; POWER Cabinet","IHS",
U1092="Sharing","Partners",
U1092="Sites strategiques &amp; DataCenter","SST &amp; DC",
U1092="Exclu","Exclu",
U1092="SAT","SAT",
U1092="SPARE-ISSUE","SPARE-ISSUE",
U1092="Fiber CAmtel","TRANS_FO_CAMTEL",
U1092="Fiber AOF","Fiber AOF",
U1092="Projet OCM (HUAWEI)","TRAVAUX-HUAWEI",
U1092="Projet OCM (NOKIA)","TRAVAUX-NOKIA",
U1092="ACCESS-ISSUE","ACCESS-ISSUE",
U1092="Projet OCM (ZTE, NOKIA, autres projets)","TRAVAUX OCM",
U1092="No root CAuse","No root cause",
U1092="ODU HS","PDH",
U1092="IP &amp; VLAN","PDH",
U1092="Warehouse HUAWEI","SPARE-ISSUE",
U1092="SPARE-HS","SPARE-ISSUE",
U1092="Power Telco","BSS",U1092="no impacts","no impacts"
),"")</f>
        <v>No root cause</v>
      </c>
      <c r="T1092" s="41" t="str" cm="1">
        <f t="array" ref="T1092">IFERROR(_xlfn.IFS(
U1092="MPR ISSUE","TX ISSUE",
U1092="BSS Hardware Issue","RAN ISSUE",
U1092="Sites strategiques, MLL, Pylone, etc.","ENVTECH",
U1092="AKTIVCO DEFAUT GE &amp; POWER Cabinet","POWER ISSUE",
U1092="AKTIVCO Coupure ENEO &amp; Baisse de tension","POWER ISSUE",
U1092="Coupure ENEO &amp; Baisse de tension","POWER ISSUE",
U1092="Defaut GE &amp; POWER Cabinet","POWER ISSUE",
U1092="Sharing","POWER ISSUE",
U1092="Sites strategiques &amp; DataCenter","POWER ISSUE",
U1092="Exclu","Exclu",
U1092="SAT","TX ISSUE",
U1092="SPARE-ISSUE","SPARE-ISSUE",
U1092="Fiber CAmtel","TX ISSUE",
U1092="Fiber AOF","TX ISSUE",
U1092="Projet OCM (HUAWEI)","TRAVAUX-HUAWEI",
U1092="Projet OCM (NOKIA)","TRAVAUX -NOKIA",
U1092="ACCESS-ISSUE","ACCESS-ISSUE",
U1092="Projet OCM (ZTE, NOKIA, autres projets)","TRAVAUX OCM",
U1092="No root CAuse","No root cause",
U1092="ODU HS","TX ISSUE",
U1092="IP &amp; VLAN","TX ISSUE",
U1092="Warehouse HUAWEI","SPARE-ISSUE",
U1092="SPARE-HS","SPARE-ISSUE",
U1092="Power Telco","RAN ISSUE",U1092="no impacts","no impacts"
),"")</f>
        <v>No root cause</v>
      </c>
      <c r="U1092" s="68" t="s">
        <v>5691</v>
      </c>
      <c r="V1092" s="41" t="str" cm="1">
        <f t="array" ref="V1092">IFERROR(_xlfn.IFS(
U1092="MPR ISSUE","ACTIVE",
U1092="BSS Hardware Issue","ACTIVE",
U1092="Sites strategiques, MLL, Pylone, etc.","PASSIVE",
U1092="AKTIVCO DEFAUT GE &amp; POWER Cabinet","PASSIVE",
U1092="AKTIVCO Coupure ENEO &amp; Baisse de tension","PASSIVE",
U1092="Coupure ENEO &amp; Baisse de tension","PASSIVE",
U1092="Defaut GE &amp; POWER Cabinet","PASSIVE",
U1092="Sharing","PASSIVE",
U1092="Sites strategiques &amp; DataCenter","PASSIVE",
U1092="Exclu","Exclu",
U1092="SAT","ACTIVE",
U1092="SPARE-ISSUE","SPARE-ISSUE",
U1092="Fiber CAmtel","ACTIVE",
U1092="Fiber AOF","ACTIVE",
U1092="Projet OCM (HUAWEI)","PLANNED WORKS",
U1092="Projet OCM (NOKIA)","PLANNED WORKS",
U1092="ACCESS-ISSUE","ACCESS-ISSUE",
U1092="Projet OCM (ZTE, NOKIA, autres projets)","PLANNED WORKS",
U1092="No root CAuse","No root cause",
U1092="ODU HS","ACTIVE",
U1092="IP &amp; VLAN","ACTIVE",
U1092="Warehouse HUAWEI","SPARE-ISSUE",
U1092="SPARE-HS","SPARE-ISSUE",
U1092="Power Telco","ACTIVE", U1092="no impacts","no impacts"
),"")</f>
        <v>No root cause</v>
      </c>
      <c r="W1092" s="113"/>
      <c r="X1092" s="113"/>
      <c r="Y1092" s="113"/>
      <c r="Z1092" s="113"/>
      <c r="AA1092" s="113"/>
      <c r="AB1092" s="17" t="s">
        <v>5465</v>
      </c>
      <c r="AC1092" s="17" t="str">
        <f>_xlfn.XLOOKUP(B1092,'INCIDENT-04-27-2026'!E:E,'INCIDENT-04-27-2026'!F:F,"")</f>
        <v/>
      </c>
      <c r="AD1092" s="9"/>
      <c r="AE1092" s="7" t="s">
        <v>5465</v>
      </c>
      <c r="AF1092" s="6" t="str">
        <f>_xlfn.XLOOKUP(B1092,'[13]Input_27-04'!$B:$B,'[13]Input_27-04'!$M:$M,"")</f>
        <v/>
      </c>
      <c r="AG1092" s="7"/>
      <c r="AH1092" s="3"/>
      <c r="AI1092" s="18" t="str">
        <f>_xlfn.XLOOKUP(B1092,'[3]Cells Huawei 27042026 10h'!$B:$B,'[3]Cells Huawei 27042026 10h'!$T:$T,"")</f>
        <v/>
      </c>
      <c r="AJ1092" s="18" t="str">
        <f>_xlfn.XLOOKUP(B1092,'[3]Cells Huawei 27042026 15h'!$B:$B,'[3]Cells Huawei 27042026 15h'!$T:$T,"")</f>
        <v/>
      </c>
      <c r="AK1092" s="18" t="str">
        <f>_xlfn.XLOOKUP(B1092,'[4]cells down 27042026 11h28'!$B:$B,'[4]cells down 27042026 11h28'!$R:$R,"")</f>
        <v/>
      </c>
      <c r="AL1092" s="18" t="str">
        <f>_xlfn.XLOOKUP(B1092,'[4]cells down 27042026 18h01'!$B:$B,'[4]cells down 27042026 18h01'!$R:$R,"")</f>
        <v/>
      </c>
      <c r="AM1092" s="18" t="str">
        <f>_xlfn.XLOOKUP(B1092,'[5]cell downs 27042026 11h'!$B:$B,'[5]cell downs 27042026 11h'!$R:$R,"")</f>
        <v/>
      </c>
      <c r="AN1092" s="18" t="str">
        <f>_xlfn.XLOOKUP(B1092,'[5]cell downs 27042026 17h40'!$B:$B,'[5]cell downs 27042026 17h40'!$R:$R,"")</f>
        <v/>
      </c>
      <c r="AO1092" s="18" t="str">
        <f>_xlfn.XLOOKUP(B1092,'[6]ALL SITES DOWN'!$D:$D,'[6]ALL SITES DOWN'!$J:$J,"")</f>
        <v/>
      </c>
      <c r="AP1092" s="18" t="str">
        <f>_xlfn.XLOOKUP(B1092,'[7]ALL SITES DOWN'!$D:$D,'[7]ALL SITES DOWN'!$J:$J,"")</f>
        <v/>
      </c>
      <c r="AQ1092" s="9" t="str">
        <f>_xlfn.XLOOKUP(B1092,[8]sheet1!$AC:$AC,[8]sheet1!$AF:$AF,"")</f>
        <v/>
      </c>
      <c r="AR1092" s="14"/>
      <c r="AS1092" s="14" t="s">
        <v>5465</v>
      </c>
      <c r="AT1092" s="14" t="str">
        <f>_xlfn.XLOOKUP(B1092,'[9]cell downs 18042026 17h'!$B:$B,'[9]cell downs 18042026 17h'!$B:$B,"")</f>
        <v/>
      </c>
      <c r="AU1092" s="14" t="str">
        <f>_xlfn.XLOOKUP(B1092,'[10]Cells Huawei 19042026 15h'!$B:$B,'[10]Cells Huawei 19042026 15h'!$B:$B,"")</f>
        <v/>
      </c>
      <c r="AV1092" s="9" t="str">
        <f>_xlfn.XLOOKUP(B1092,'[11]cells down 19042026 9H40'!$B:$B,'[11]cells down 19042026 9H40'!$B:$B,"")</f>
        <v/>
      </c>
    </row>
    <row r="1093" spans="1:48" hidden="1" x14ac:dyDescent="0.3">
      <c r="A1093" s="1" t="s">
        <v>3464</v>
      </c>
      <c r="B1093" s="8" t="s">
        <v>3465</v>
      </c>
      <c r="C1093" s="3" t="str">
        <f>_xlfn.XLOOKUP(B1093,'[1]daily break down'!$D:$D,'[1]daily break down'!$E:$E,"")</f>
        <v>Yaounde</v>
      </c>
      <c r="D1093" s="1"/>
      <c r="E1093" s="1"/>
      <c r="F1093" s="3" t="s">
        <v>37</v>
      </c>
      <c r="G1093" s="1" t="s">
        <v>38</v>
      </c>
      <c r="H1093" s="29" t="str">
        <f>_xlfn.XLOOKUP(B1093,[2]CALCULATION!$B:$B,[2]CALCULATION!$H:$H,"")</f>
        <v>ZTE</v>
      </c>
      <c r="I1093" s="26">
        <v>0</v>
      </c>
      <c r="J1093" s="26">
        <v>0</v>
      </c>
      <c r="K1093" s="26">
        <v>3.9843564961062575E-2</v>
      </c>
      <c r="L1093" s="26">
        <v>0</v>
      </c>
      <c r="M1093" s="26">
        <v>0</v>
      </c>
      <c r="N1093" s="26">
        <v>0</v>
      </c>
      <c r="O1093" s="26">
        <v>0</v>
      </c>
      <c r="P1093" s="114" t="s">
        <v>6364</v>
      </c>
      <c r="Q1093" s="42" t="s">
        <v>5538</v>
      </c>
      <c r="R1093" s="42"/>
      <c r="S1093" s="41" t="str" cm="1">
        <f t="array" ref="S1093">IFERROR(_xlfn.IFS(
U1093="MPR ISSUE","PDH",
U1093="BSS Hardware Issue","BSS",
U1093="Sites strategiques, MLL, Pylone, etc.","ENVTECH",
U1093="AKTIVCO DEFAUT GE &amp; POWER Cabinet","AKTIVCO",
U1093="AKTIVCO Coupure ENEO &amp; Baisse de tension","AKTIVCO GRID ONLY",
U1093="Coupure ENEO &amp; Baisse de tension","IHS GRID ONLY",
U1093="Defaut GE &amp; POWER Cabinet","IHS",
U1093="Sharing","Partners",
U1093="Sites strategiques &amp; DataCenter","SST &amp; DC",
U1093="Exclu","Exclu",
U1093="SAT","SAT",
U1093="SPARE-ISSUE","SPARE-ISSUE",
U1093="Fiber CAmtel","TRANS_FO_CAMTEL",
U1093="Fiber AOF","Fiber AOF",
U1093="Projet OCM (HUAWEI)","TRAVAUX-HUAWEI",
U1093="Projet OCM (NOKIA)","TRAVAUX-NOKIA",
U1093="ACCESS-ISSUE","ACCESS-ISSUE",
U1093="Projet OCM (ZTE, NOKIA, autres projets)","TRAVAUX OCM",
U1093="No root CAuse","No root cause",
U1093="ODU HS","PDH",
U1093="IP &amp; VLAN","PDH",
U1093="Warehouse HUAWEI","SPARE-ISSUE",
U1093="SPARE-HS","SPARE-ISSUE",
U1093="Power Telco","BSS",U1093="no impacts","no impacts"
),"")</f>
        <v>No root cause</v>
      </c>
      <c r="T1093" s="41" t="str" cm="1">
        <f t="array" ref="T1093">IFERROR(_xlfn.IFS(
U1093="MPR ISSUE","TX ISSUE",
U1093="BSS Hardware Issue","RAN ISSUE",
U1093="Sites strategiques, MLL, Pylone, etc.","ENVTECH",
U1093="AKTIVCO DEFAUT GE &amp; POWER Cabinet","POWER ISSUE",
U1093="AKTIVCO Coupure ENEO &amp; Baisse de tension","POWER ISSUE",
U1093="Coupure ENEO &amp; Baisse de tension","POWER ISSUE",
U1093="Defaut GE &amp; POWER Cabinet","POWER ISSUE",
U1093="Sharing","POWER ISSUE",
U1093="Sites strategiques &amp; DataCenter","POWER ISSUE",
U1093="Exclu","Exclu",
U1093="SAT","TX ISSUE",
U1093="SPARE-ISSUE","SPARE-ISSUE",
U1093="Fiber CAmtel","TX ISSUE",
U1093="Fiber AOF","TX ISSUE",
U1093="Projet OCM (HUAWEI)","TRAVAUX-HUAWEI",
U1093="Projet OCM (NOKIA)","TRAVAUX -NOKIA",
U1093="ACCESS-ISSUE","ACCESS-ISSUE",
U1093="Projet OCM (ZTE, NOKIA, autres projets)","TRAVAUX OCM",
U1093="No root CAuse","No root cause",
U1093="ODU HS","TX ISSUE",
U1093="IP &amp; VLAN","TX ISSUE",
U1093="Warehouse HUAWEI","SPARE-ISSUE",
U1093="SPARE-HS","SPARE-ISSUE",
U1093="Power Telco","RAN ISSUE",U1093="no impacts","no impacts"
),"")</f>
        <v>No root cause</v>
      </c>
      <c r="U1093" s="68" t="s">
        <v>5691</v>
      </c>
      <c r="V1093" s="41" t="str" cm="1">
        <f t="array" ref="V1093">IFERROR(_xlfn.IFS(
U1093="MPR ISSUE","ACTIVE",
U1093="BSS Hardware Issue","ACTIVE",
U1093="Sites strategiques, MLL, Pylone, etc.","PASSIVE",
U1093="AKTIVCO DEFAUT GE &amp; POWER Cabinet","PASSIVE",
U1093="AKTIVCO Coupure ENEO &amp; Baisse de tension","PASSIVE",
U1093="Coupure ENEO &amp; Baisse de tension","PASSIVE",
U1093="Defaut GE &amp; POWER Cabinet","PASSIVE",
U1093="Sharing","PASSIVE",
U1093="Sites strategiques &amp; DataCenter","PASSIVE",
U1093="Exclu","Exclu",
U1093="SAT","ACTIVE",
U1093="SPARE-ISSUE","SPARE-ISSUE",
U1093="Fiber CAmtel","ACTIVE",
U1093="Fiber AOF","ACTIVE",
U1093="Projet OCM (HUAWEI)","PLANNED WORKS",
U1093="Projet OCM (NOKIA)","PLANNED WORKS",
U1093="ACCESS-ISSUE","ACCESS-ISSUE",
U1093="Projet OCM (ZTE, NOKIA, autres projets)","PLANNED WORKS",
U1093="No root CAuse","No root cause",
U1093="ODU HS","ACTIVE",
U1093="IP &amp; VLAN","ACTIVE",
U1093="Warehouse HUAWEI","SPARE-ISSUE",
U1093="SPARE-HS","SPARE-ISSUE",
U1093="Power Telco","ACTIVE", U1093="no impacts","no impacts"
),"")</f>
        <v>No root cause</v>
      </c>
      <c r="W1093" s="113"/>
      <c r="X1093" s="113"/>
      <c r="Y1093" s="113"/>
      <c r="Z1093" s="113"/>
      <c r="AA1093" s="113"/>
      <c r="AB1093" s="17" t="s">
        <v>5465</v>
      </c>
      <c r="AC1093" s="17" t="str">
        <f>_xlfn.XLOOKUP(B1093,'INCIDENT-04-27-2026'!E:E,'INCIDENT-04-27-2026'!F:F,"")</f>
        <v/>
      </c>
      <c r="AD1093" s="9"/>
      <c r="AE1093" s="7" t="s">
        <v>5465</v>
      </c>
      <c r="AF1093" s="6" t="str">
        <f>_xlfn.XLOOKUP(B1093,'[13]Input_27-04'!$B:$B,'[13]Input_27-04'!$M:$M,"")</f>
        <v/>
      </c>
      <c r="AG1093" s="7"/>
      <c r="AH1093" s="3"/>
      <c r="AI1093" s="18" t="str">
        <f>_xlfn.XLOOKUP(B1093,'[3]Cells Huawei 27042026 10h'!$B:$B,'[3]Cells Huawei 27042026 10h'!$T:$T,"")</f>
        <v/>
      </c>
      <c r="AJ1093" s="18" t="str">
        <f>_xlfn.XLOOKUP(B1093,'[3]Cells Huawei 27042026 15h'!$B:$B,'[3]Cells Huawei 27042026 15h'!$T:$T,"")</f>
        <v/>
      </c>
      <c r="AK1093" s="18" t="str">
        <f>_xlfn.XLOOKUP(B1093,'[4]cells down 27042026 11h28'!$B:$B,'[4]cells down 27042026 11h28'!$R:$R,"")</f>
        <v/>
      </c>
      <c r="AL1093" s="18" t="str">
        <f>_xlfn.XLOOKUP(B1093,'[4]cells down 27042026 18h01'!$B:$B,'[4]cells down 27042026 18h01'!$R:$R,"")</f>
        <v/>
      </c>
      <c r="AM1093" s="18" t="str">
        <f>_xlfn.XLOOKUP(B1093,'[5]cell downs 27042026 11h'!$B:$B,'[5]cell downs 27042026 11h'!$R:$R,"")</f>
        <v/>
      </c>
      <c r="AN1093" s="18" t="str">
        <f>_xlfn.XLOOKUP(B1093,'[5]cell downs 27042026 17h40'!$B:$B,'[5]cell downs 27042026 17h40'!$R:$R,"")</f>
        <v/>
      </c>
      <c r="AO1093" s="18" t="str">
        <f>_xlfn.XLOOKUP(B1093,'[6]ALL SITES DOWN'!$D:$D,'[6]ALL SITES DOWN'!$J:$J,"")</f>
        <v/>
      </c>
      <c r="AP1093" s="18" t="str">
        <f>_xlfn.XLOOKUP(B1093,'[7]ALL SITES DOWN'!$D:$D,'[7]ALL SITES DOWN'!$J:$J,"")</f>
        <v/>
      </c>
      <c r="AQ1093" s="9" t="str">
        <f>_xlfn.XLOOKUP(B1093,[8]sheet1!$AC:$AC,[8]sheet1!$AF:$AF,"")</f>
        <v/>
      </c>
      <c r="AR1093" s="14"/>
      <c r="AS1093" s="14" t="s">
        <v>5465</v>
      </c>
      <c r="AT1093" s="14" t="str">
        <f>_xlfn.XLOOKUP(B1093,'[9]cell downs 18042026 17h'!$B:$B,'[9]cell downs 18042026 17h'!$B:$B,"")</f>
        <v/>
      </c>
      <c r="AU1093" s="14" t="str">
        <f>_xlfn.XLOOKUP(B1093,'[10]Cells Huawei 19042026 15h'!$B:$B,'[10]Cells Huawei 19042026 15h'!$B:$B,"")</f>
        <v/>
      </c>
      <c r="AV1093" s="9" t="str">
        <f>_xlfn.XLOOKUP(B1093,'[11]cells down 19042026 9H40'!$B:$B,'[11]cells down 19042026 9H40'!$B:$B,"")</f>
        <v/>
      </c>
    </row>
    <row r="1094" spans="1:48" hidden="1" x14ac:dyDescent="0.3">
      <c r="A1094" s="1" t="s">
        <v>1508</v>
      </c>
      <c r="B1094" s="8" t="s">
        <v>1509</v>
      </c>
      <c r="C1094" s="3" t="str">
        <f>_xlfn.XLOOKUP(B1094,'[1]daily break down'!$D:$D,'[1]daily break down'!$E:$E,"")</f>
        <v>CENTRE</v>
      </c>
      <c r="D1094" s="1" t="s">
        <v>11</v>
      </c>
      <c r="E1094" s="1" t="s">
        <v>96</v>
      </c>
      <c r="F1094" s="3" t="s">
        <v>69</v>
      </c>
      <c r="G1094" s="1" t="s">
        <v>1510</v>
      </c>
      <c r="H1094" s="28" t="str">
        <f>_xlfn.XLOOKUP(B1094,[2]CALCULATION!$B:$B,[2]CALCULATION!$H:$H,"")</f>
        <v>NOKIA</v>
      </c>
      <c r="I1094" s="26">
        <v>0.49713497301909382</v>
      </c>
      <c r="J1094" s="26">
        <v>5.8338541176202241E-2</v>
      </c>
      <c r="K1094" s="26">
        <v>3.9800444708421832E-2</v>
      </c>
      <c r="L1094" s="26">
        <v>0</v>
      </c>
      <c r="M1094" s="26">
        <v>0</v>
      </c>
      <c r="N1094" s="26">
        <v>0</v>
      </c>
      <c r="O1094" s="26">
        <v>0</v>
      </c>
      <c r="P1094" s="114" t="s">
        <v>6364</v>
      </c>
      <c r="Q1094" s="42" t="s">
        <v>5538</v>
      </c>
      <c r="R1094" s="42"/>
      <c r="S1094" s="41" t="str" cm="1">
        <f t="array" ref="S1094">IFERROR(_xlfn.IFS(
U1094="MPR ISSUE","PDH",
U1094="BSS Hardware Issue","BSS",
U1094="Sites strategiques, MLL, Pylone, etc.","ENVTECH",
U1094="AKTIVCO DEFAUT GE &amp; POWER Cabinet","AKTIVCO",
U1094="AKTIVCO Coupure ENEO &amp; Baisse de tension","AKTIVCO GRID ONLY",
U1094="Coupure ENEO &amp; Baisse de tension","IHS GRID ONLY",
U1094="Defaut GE &amp; POWER Cabinet","IHS",
U1094="Sharing","Partners",
U1094="Sites strategiques &amp; DataCenter","SST &amp; DC",
U1094="Exclu","Exclu",
U1094="SAT","SAT",
U1094="SPARE-ISSUE","SPARE-ISSUE",
U1094="Fiber CAmtel","TRANS_FO_CAMTEL",
U1094="Fiber AOF","Fiber AOF",
U1094="Projet OCM (HUAWEI)","TRAVAUX-HUAWEI",
U1094="Projet OCM (NOKIA)","TRAVAUX-NOKIA",
U1094="ACCESS-ISSUE","ACCESS-ISSUE",
U1094="Projet OCM (ZTE, NOKIA, autres projets)","TRAVAUX OCM",
U1094="No root CAuse","No root cause",
U1094="ODU HS","PDH",
U1094="IP &amp; VLAN","PDH",
U1094="Warehouse HUAWEI","SPARE-ISSUE",
U1094="SPARE-HS","SPARE-ISSUE",
U1094="Power Telco","BSS",U1094="no impacts","no impacts"
),"")</f>
        <v>No root cause</v>
      </c>
      <c r="T1094" s="41" t="str" cm="1">
        <f t="array" ref="T1094">IFERROR(_xlfn.IFS(
U1094="MPR ISSUE","TX ISSUE",
U1094="BSS Hardware Issue","RAN ISSUE",
U1094="Sites strategiques, MLL, Pylone, etc.","ENVTECH",
U1094="AKTIVCO DEFAUT GE &amp; POWER Cabinet","POWER ISSUE",
U1094="AKTIVCO Coupure ENEO &amp; Baisse de tension","POWER ISSUE",
U1094="Coupure ENEO &amp; Baisse de tension","POWER ISSUE",
U1094="Defaut GE &amp; POWER Cabinet","POWER ISSUE",
U1094="Sharing","POWER ISSUE",
U1094="Sites strategiques &amp; DataCenter","POWER ISSUE",
U1094="Exclu","Exclu",
U1094="SAT","TX ISSUE",
U1094="SPARE-ISSUE","SPARE-ISSUE",
U1094="Fiber CAmtel","TX ISSUE",
U1094="Fiber AOF","TX ISSUE",
U1094="Projet OCM (HUAWEI)","TRAVAUX-HUAWEI",
U1094="Projet OCM (NOKIA)","TRAVAUX -NOKIA",
U1094="ACCESS-ISSUE","ACCESS-ISSUE",
U1094="Projet OCM (ZTE, NOKIA, autres projets)","TRAVAUX OCM",
U1094="No root CAuse","No root cause",
U1094="ODU HS","TX ISSUE",
U1094="IP &amp; VLAN","TX ISSUE",
U1094="Warehouse HUAWEI","SPARE-ISSUE",
U1094="SPARE-HS","SPARE-ISSUE",
U1094="Power Telco","RAN ISSUE",U1094="no impacts","no impacts"
),"")</f>
        <v>No root cause</v>
      </c>
      <c r="U1094" s="68" t="s">
        <v>5691</v>
      </c>
      <c r="V1094" s="41" t="str" cm="1">
        <f t="array" ref="V1094">IFERROR(_xlfn.IFS(
U1094="MPR ISSUE","ACTIVE",
U1094="BSS Hardware Issue","ACTIVE",
U1094="Sites strategiques, MLL, Pylone, etc.","PASSIVE",
U1094="AKTIVCO DEFAUT GE &amp; POWER Cabinet","PASSIVE",
U1094="AKTIVCO Coupure ENEO &amp; Baisse de tension","PASSIVE",
U1094="Coupure ENEO &amp; Baisse de tension","PASSIVE",
U1094="Defaut GE &amp; POWER Cabinet","PASSIVE",
U1094="Sharing","PASSIVE",
U1094="Sites strategiques &amp; DataCenter","PASSIVE",
U1094="Exclu","Exclu",
U1094="SAT","ACTIVE",
U1094="SPARE-ISSUE","SPARE-ISSUE",
U1094="Fiber CAmtel","ACTIVE",
U1094="Fiber AOF","ACTIVE",
U1094="Projet OCM (HUAWEI)","PLANNED WORKS",
U1094="Projet OCM (NOKIA)","PLANNED WORKS",
U1094="ACCESS-ISSUE","ACCESS-ISSUE",
U1094="Projet OCM (ZTE, NOKIA, autres projets)","PLANNED WORKS",
U1094="No root CAuse","No root cause",
U1094="ODU HS","ACTIVE",
U1094="IP &amp; VLAN","ACTIVE",
U1094="Warehouse HUAWEI","SPARE-ISSUE",
U1094="SPARE-HS","SPARE-ISSUE",
U1094="Power Telco","ACTIVE", U1094="no impacts","no impacts"
),"")</f>
        <v>No root cause</v>
      </c>
      <c r="W1094" s="113"/>
      <c r="X1094" s="113"/>
      <c r="Y1094" s="113"/>
      <c r="Z1094" s="113"/>
      <c r="AA1094" s="113"/>
      <c r="AB1094" s="17" t="s">
        <v>5465</v>
      </c>
      <c r="AC1094" s="17" t="str">
        <f>_xlfn.XLOOKUP(B1094,'INCIDENT-04-27-2026'!E:E,'INCIDENT-04-27-2026'!F:F,"")</f>
        <v/>
      </c>
      <c r="AD1094" s="9"/>
      <c r="AE1094" s="7" t="s">
        <v>5465</v>
      </c>
      <c r="AF1094" s="6" t="str">
        <f>_xlfn.XLOOKUP(B1094,'[13]Input_27-04'!$B:$B,'[13]Input_27-04'!$M:$M,"")</f>
        <v/>
      </c>
      <c r="AG1094" s="7"/>
      <c r="AH1094" s="3"/>
      <c r="AI1094" s="18" t="str">
        <f>_xlfn.XLOOKUP(B1094,'[3]Cells Huawei 27042026 10h'!$B:$B,'[3]Cells Huawei 27042026 10h'!$T:$T,"")</f>
        <v/>
      </c>
      <c r="AJ1094" s="18" t="str">
        <f>_xlfn.XLOOKUP(B1094,'[3]Cells Huawei 27042026 15h'!$B:$B,'[3]Cells Huawei 27042026 15h'!$T:$T,"")</f>
        <v/>
      </c>
      <c r="AK1094" s="18" t="str">
        <f>_xlfn.XLOOKUP(B1094,'[4]cells down 27042026 11h28'!$B:$B,'[4]cells down 27042026 11h28'!$R:$R,"")</f>
        <v/>
      </c>
      <c r="AL1094" s="18" t="str">
        <f>_xlfn.XLOOKUP(B1094,'[4]cells down 27042026 18h01'!$B:$B,'[4]cells down 27042026 18h01'!$R:$R,"")</f>
        <v/>
      </c>
      <c r="AM1094" s="18" t="str">
        <f>_xlfn.XLOOKUP(B1094,'[5]cell downs 27042026 11h'!$B:$B,'[5]cell downs 27042026 11h'!$R:$R,"")</f>
        <v/>
      </c>
      <c r="AN1094" s="18" t="str">
        <f>_xlfn.XLOOKUP(B1094,'[5]cell downs 27042026 17h40'!$B:$B,'[5]cell downs 27042026 17h40'!$R:$R,"")</f>
        <v/>
      </c>
      <c r="AO1094" s="18" t="str">
        <f>_xlfn.XLOOKUP(B1094,'[6]ALL SITES DOWN'!$D:$D,'[6]ALL SITES DOWN'!$J:$J,"")</f>
        <v/>
      </c>
      <c r="AP1094" s="18" t="str">
        <f>_xlfn.XLOOKUP(B1094,'[7]ALL SITES DOWN'!$D:$D,'[7]ALL SITES DOWN'!$J:$J,"")</f>
        <v/>
      </c>
      <c r="AQ1094" s="9" t="str">
        <f>_xlfn.XLOOKUP(B1094,[8]sheet1!$AC:$AC,[8]sheet1!$AF:$AF,"")</f>
        <v/>
      </c>
      <c r="AR1094" s="14"/>
      <c r="AS1094" s="14" t="s">
        <v>5465</v>
      </c>
      <c r="AT1094" s="14" t="str">
        <f>_xlfn.XLOOKUP(B1094,'[9]cell downs 18042026 17h'!$B:$B,'[9]cell downs 18042026 17h'!$B:$B,"")</f>
        <v/>
      </c>
      <c r="AU1094" s="14" t="str">
        <f>_xlfn.XLOOKUP(B1094,'[10]Cells Huawei 19042026 15h'!$B:$B,'[10]Cells Huawei 19042026 15h'!$B:$B,"")</f>
        <v/>
      </c>
      <c r="AV1094" s="9" t="str">
        <f>_xlfn.XLOOKUP(B1094,'[11]cells down 19042026 9H40'!$B:$B,'[11]cells down 19042026 9H40'!$B:$B,"")</f>
        <v/>
      </c>
    </row>
    <row r="1095" spans="1:48" hidden="1" x14ac:dyDescent="0.3">
      <c r="A1095" s="1" t="s">
        <v>313</v>
      </c>
      <c r="B1095" s="8" t="s">
        <v>314</v>
      </c>
      <c r="C1095" s="3" t="str">
        <f>_xlfn.XLOOKUP(B1095,'[1]daily break down'!$D:$D,'[1]daily break down'!$E:$E,"")</f>
        <v>EXTREME-NORD</v>
      </c>
      <c r="D1095" s="1" t="s">
        <v>11</v>
      </c>
      <c r="E1095" s="1" t="s">
        <v>96</v>
      </c>
      <c r="F1095" s="3" t="s">
        <v>55</v>
      </c>
      <c r="G1095" s="1" t="s">
        <v>315</v>
      </c>
      <c r="H1095" s="28" t="str">
        <f>_xlfn.XLOOKUP(B1095,[2]CALCULATION!$B:$B,[2]CALCULATION!$H:$H,"")</f>
        <v>NOKIA</v>
      </c>
      <c r="I1095" s="26">
        <v>0</v>
      </c>
      <c r="J1095" s="26">
        <v>0</v>
      </c>
      <c r="K1095" s="26">
        <v>0</v>
      </c>
      <c r="L1095" s="26">
        <v>0.25240936716408607</v>
      </c>
      <c r="M1095" s="26">
        <v>9.8291996395843448E-2</v>
      </c>
      <c r="N1095" s="26">
        <v>0</v>
      </c>
      <c r="O1095" s="26">
        <v>0</v>
      </c>
      <c r="P1095" s="114" t="s">
        <v>6364</v>
      </c>
      <c r="Q1095" s="42" t="s">
        <v>6353</v>
      </c>
      <c r="R1095" s="42"/>
      <c r="S1095" s="41" t="str" cm="1">
        <f t="array" ref="S1095">IFERROR(_xlfn.IFS(
U1095="MPR ISSUE","PDH",
U1095="BSS Hardware Issue","BSS",
U1095="Sites strategiques, MLL, Pylone, etc.","ENVTECH",
U1095="AKTIVCO DEFAUT GE &amp; POWER Cabinet","AKTIVCO",
U1095="AKTIVCO Coupure ENEO &amp; Baisse de tension","AKTIVCO GRID ONLY",
U1095="Coupure ENEO &amp; Baisse de tension","IHS GRID ONLY",
U1095="Defaut GE &amp; POWER Cabinet","IHS",
U1095="Sharing","Partners",
U1095="Sites strategiques &amp; DataCenter","SST &amp; DC",
U1095="Exclu","Exclu",
U1095="SAT","SAT",
U1095="SPARE-ISSUE","SPARE-ISSUE",
U1095="Fiber CAmtel","TRANS_FO_CAMTEL",
U1095="Fiber AOF","Fiber AOF",
U1095="Projet OCM (HUAWEI)","TRAVAUX-HUAWEI",
U1095="Projet OCM (NOKIA)","TRAVAUX-NOKIA",
U1095="ACCESS-ISSUE","ACCESS-ISSUE",
U1095="Projet OCM (ZTE, NOKIA, autres projets)","TRAVAUX OCM",
U1095="No root CAuse","No root cause",
U1095="ODU HS","PDH",
U1095="IP &amp; VLAN","PDH",
U1095="Warehouse HUAWEI","SPARE-ISSUE",
U1095="SPARE-HS","SPARE-ISSUE",
U1095="Power Telco","BSS",U1095="no impacts","no impacts"
),"")</f>
        <v/>
      </c>
      <c r="T1095" s="41" t="str" cm="1">
        <f t="array" ref="T1095">IFERROR(_xlfn.IFS(
U1095="MPR ISSUE","TX ISSUE",
U1095="BSS Hardware Issue","RAN ISSUE",
U1095="Sites strategiques, MLL, Pylone, etc.","ENVTECH",
U1095="AKTIVCO DEFAUT GE &amp; POWER Cabinet","POWER ISSUE",
U1095="AKTIVCO Coupure ENEO &amp; Baisse de tension","POWER ISSUE",
U1095="Coupure ENEO &amp; Baisse de tension","POWER ISSUE",
U1095="Defaut GE &amp; POWER Cabinet","POWER ISSUE",
U1095="Sharing","POWER ISSUE",
U1095="Sites strategiques &amp; DataCenter","POWER ISSUE",
U1095="Exclu","Exclu",
U1095="SAT","TX ISSUE",
U1095="SPARE-ISSUE","SPARE-ISSUE",
U1095="Fiber CAmtel","TX ISSUE",
U1095="Fiber AOF","TX ISSUE",
U1095="Projet OCM (HUAWEI)","TRAVAUX-HUAWEI",
U1095="Projet OCM (NOKIA)","TRAVAUX -NOKIA",
U1095="ACCESS-ISSUE","ACCESS-ISSUE",
U1095="Projet OCM (ZTE, NOKIA, autres projets)","TRAVAUX OCM",
U1095="No root CAuse","No root cause",
U1095="ODU HS","TX ISSUE",
U1095="IP &amp; VLAN","TX ISSUE",
U1095="Warehouse HUAWEI","SPARE-ISSUE",
U1095="SPARE-HS","SPARE-ISSUE",
U1095="Power Telco","RAN ISSUE",U1095="no impacts","no impacts"
),"")</f>
        <v/>
      </c>
      <c r="U1095" s="68"/>
      <c r="V1095" s="41" t="str" cm="1">
        <f t="array" ref="V1095">IFERROR(_xlfn.IFS(
U1095="MPR ISSUE","ACTIVE",
U1095="BSS Hardware Issue","ACTIVE",
U1095="Sites strategiques, MLL, Pylone, etc.","PASSIVE",
U1095="AKTIVCO DEFAUT GE &amp; POWER Cabinet","PASSIVE",
U1095="AKTIVCO Coupure ENEO &amp; Baisse de tension","PASSIVE",
U1095="Coupure ENEO &amp; Baisse de tension","PASSIVE",
U1095="Defaut GE &amp; POWER Cabinet","PASSIVE",
U1095="Sharing","PASSIVE",
U1095="Sites strategiques &amp; DataCenter","PASSIVE",
U1095="Exclu","Exclu",
U1095="SAT","ACTIVE",
U1095="SPARE-ISSUE","SPARE-ISSUE",
U1095="Fiber CAmtel","ACTIVE",
U1095="Fiber AOF","ACTIVE",
U1095="Projet OCM (HUAWEI)","PLANNED WORKS",
U1095="Projet OCM (NOKIA)","PLANNED WORKS",
U1095="ACCESS-ISSUE","ACCESS-ISSUE",
U1095="Projet OCM (ZTE, NOKIA, autres projets)","PLANNED WORKS",
U1095="No root CAuse","No root cause",
U1095="ODU HS","ACTIVE",
U1095="IP &amp; VLAN","ACTIVE",
U1095="Warehouse HUAWEI","SPARE-ISSUE",
U1095="SPARE-HS","SPARE-ISSUE",
U1095="Power Telco","ACTIVE", U1095="no impacts","no impacts"
),"")</f>
        <v/>
      </c>
      <c r="W1095" s="113"/>
      <c r="X1095" s="113"/>
      <c r="Y1095" s="113"/>
      <c r="Z1095" s="113"/>
      <c r="AA1095" s="113"/>
      <c r="AB1095" s="17" t="s">
        <v>5465</v>
      </c>
      <c r="AC1095" s="17" t="str">
        <f>_xlfn.XLOOKUP(B1095,'INCIDENT-04-27-2026'!E:E,'INCIDENT-04-27-2026'!F:F,"")</f>
        <v/>
      </c>
      <c r="AD1095" s="9"/>
      <c r="AE1095" s="7" t="s">
        <v>5465</v>
      </c>
      <c r="AF1095" s="6" t="str">
        <f>_xlfn.XLOOKUP(B1095,'[13]Input_27-04'!$B:$B,'[13]Input_27-04'!$M:$M,"")</f>
        <v/>
      </c>
      <c r="AG1095" s="7"/>
      <c r="AH1095" s="3"/>
      <c r="AI1095" s="18" t="str">
        <f>_xlfn.XLOOKUP(B1095,'[3]Cells Huawei 27042026 10h'!$B:$B,'[3]Cells Huawei 27042026 10h'!$T:$T,"")</f>
        <v/>
      </c>
      <c r="AJ1095" s="18" t="str">
        <f>_xlfn.XLOOKUP(B1095,'[3]Cells Huawei 27042026 15h'!$B:$B,'[3]Cells Huawei 27042026 15h'!$T:$T,"")</f>
        <v/>
      </c>
      <c r="AK1095" s="18" t="str">
        <f>_xlfn.XLOOKUP(B1095,'[4]cells down 27042026 11h28'!$B:$B,'[4]cells down 27042026 11h28'!$R:$R,"")</f>
        <v/>
      </c>
      <c r="AL1095" s="18" t="str">
        <f>_xlfn.XLOOKUP(B1095,'[4]cells down 27042026 18h01'!$B:$B,'[4]cells down 27042026 18h01'!$R:$R,"")</f>
        <v/>
      </c>
      <c r="AM1095" s="18" t="str">
        <f>_xlfn.XLOOKUP(B1095,'[5]cell downs 27042026 11h'!$B:$B,'[5]cell downs 27042026 11h'!$R:$R,"")</f>
        <v/>
      </c>
      <c r="AN1095" s="18" t="str">
        <f>_xlfn.XLOOKUP(B1095,'[5]cell downs 27042026 17h40'!$B:$B,'[5]cell downs 27042026 17h40'!$R:$R,"")</f>
        <v/>
      </c>
      <c r="AO1095" s="18" t="str">
        <f>_xlfn.XLOOKUP(B1095,'[6]ALL SITES DOWN'!$D:$D,'[6]ALL SITES DOWN'!$J:$J,"")</f>
        <v/>
      </c>
      <c r="AP1095" s="18" t="str">
        <f>_xlfn.XLOOKUP(B1095,'[7]ALL SITES DOWN'!$D:$D,'[7]ALL SITES DOWN'!$J:$J,"")</f>
        <v/>
      </c>
      <c r="AQ1095" s="9" t="str">
        <f>_xlfn.XLOOKUP(B1095,[8]sheet1!$AC:$AC,[8]sheet1!$AF:$AF,"")</f>
        <v/>
      </c>
      <c r="AR1095" s="14"/>
      <c r="AS1095" s="14" t="s">
        <v>5465</v>
      </c>
      <c r="AT1095" s="14" t="str">
        <f>_xlfn.XLOOKUP(B1095,'[9]cell downs 18042026 17h'!$B:$B,'[9]cell downs 18042026 17h'!$B:$B,"")</f>
        <v/>
      </c>
      <c r="AU1095" s="14" t="str">
        <f>_xlfn.XLOOKUP(B1095,'[10]Cells Huawei 19042026 15h'!$B:$B,'[10]Cells Huawei 19042026 15h'!$B:$B,"")</f>
        <v/>
      </c>
      <c r="AV1095" s="9" t="str">
        <f>_xlfn.XLOOKUP(B1095,'[11]cells down 19042026 9H40'!$B:$B,'[11]cells down 19042026 9H40'!$B:$B,"")</f>
        <v/>
      </c>
    </row>
    <row r="1096" spans="1:48" hidden="1" x14ac:dyDescent="0.3">
      <c r="A1096" s="3" t="s">
        <v>227</v>
      </c>
      <c r="B1096" s="3" t="s">
        <v>228</v>
      </c>
      <c r="C1096" s="3" t="str">
        <f>_xlfn.XLOOKUP(B1096,'[1]daily break down'!$D:$D,'[1]daily break down'!$E:$E,"")</f>
        <v>CENTRE</v>
      </c>
      <c r="D1096" s="3" t="s">
        <v>11</v>
      </c>
      <c r="E1096" s="3" t="s">
        <v>12</v>
      </c>
      <c r="F1096" s="3" t="s">
        <v>226</v>
      </c>
      <c r="G1096" s="3" t="s">
        <v>229</v>
      </c>
      <c r="H1096" s="28" t="str">
        <f>_xlfn.XLOOKUP(B1096,[2]CALCULATION!$B:$B,[2]CALCULATION!$H:$H,"")</f>
        <v>NOKIA</v>
      </c>
      <c r="I1096" s="26">
        <v>1.3929196165886303E-2</v>
      </c>
      <c r="J1096" s="26">
        <v>0</v>
      </c>
      <c r="K1096" s="26">
        <v>3.979367189387055E-2</v>
      </c>
      <c r="L1096" s="26">
        <v>0</v>
      </c>
      <c r="M1096" s="26">
        <v>0</v>
      </c>
      <c r="N1096" s="26">
        <v>0</v>
      </c>
      <c r="O1096" s="26">
        <v>0</v>
      </c>
      <c r="P1096" s="114" t="s">
        <v>6364</v>
      </c>
      <c r="Q1096" s="42" t="s">
        <v>5538</v>
      </c>
      <c r="R1096" s="42"/>
      <c r="S1096" s="41" t="str" cm="1">
        <f t="array" ref="S1096">IFERROR(_xlfn.IFS(
U1096="MPR ISSUE","PDH",
U1096="BSS Hardware Issue","BSS",
U1096="Sites strategiques, MLL, Pylone, etc.","ENVTECH",
U1096="AKTIVCO DEFAUT GE &amp; POWER Cabinet","AKTIVCO",
U1096="AKTIVCO Coupure ENEO &amp; Baisse de tension","AKTIVCO GRID ONLY",
U1096="Coupure ENEO &amp; Baisse de tension","IHS GRID ONLY",
U1096="Defaut GE &amp; POWER Cabinet","IHS",
U1096="Sharing","Partners",
U1096="Sites strategiques &amp; DataCenter","SST &amp; DC",
U1096="Exclu","Exclu",
U1096="SAT","SAT",
U1096="SPARE-ISSUE","SPARE-ISSUE",
U1096="Fiber CAmtel","TRANS_FO_CAMTEL",
U1096="Fiber AOF","Fiber AOF",
U1096="Projet OCM (HUAWEI)","TRAVAUX-HUAWEI",
U1096="Projet OCM (NOKIA)","TRAVAUX-NOKIA",
U1096="ACCESS-ISSUE","ACCESS-ISSUE",
U1096="Projet OCM (ZTE, NOKIA, autres projets)","TRAVAUX OCM",
U1096="No root CAuse","No root cause",
U1096="ODU HS","PDH",
U1096="IP &amp; VLAN","PDH",
U1096="Warehouse HUAWEI","SPARE-ISSUE",
U1096="SPARE-HS","SPARE-ISSUE",
U1096="Power Telco","BSS",U1096="no impacts","no impacts"
),"")</f>
        <v>No root cause</v>
      </c>
      <c r="T1096" s="41" t="str" cm="1">
        <f t="array" ref="T1096">IFERROR(_xlfn.IFS(
U1096="MPR ISSUE","TX ISSUE",
U1096="BSS Hardware Issue","RAN ISSUE",
U1096="Sites strategiques, MLL, Pylone, etc.","ENVTECH",
U1096="AKTIVCO DEFAUT GE &amp; POWER Cabinet","POWER ISSUE",
U1096="AKTIVCO Coupure ENEO &amp; Baisse de tension","POWER ISSUE",
U1096="Coupure ENEO &amp; Baisse de tension","POWER ISSUE",
U1096="Defaut GE &amp; POWER Cabinet","POWER ISSUE",
U1096="Sharing","POWER ISSUE",
U1096="Sites strategiques &amp; DataCenter","POWER ISSUE",
U1096="Exclu","Exclu",
U1096="SAT","TX ISSUE",
U1096="SPARE-ISSUE","SPARE-ISSUE",
U1096="Fiber CAmtel","TX ISSUE",
U1096="Fiber AOF","TX ISSUE",
U1096="Projet OCM (HUAWEI)","TRAVAUX-HUAWEI",
U1096="Projet OCM (NOKIA)","TRAVAUX -NOKIA",
U1096="ACCESS-ISSUE","ACCESS-ISSUE",
U1096="Projet OCM (ZTE, NOKIA, autres projets)","TRAVAUX OCM",
U1096="No root CAuse","No root cause",
U1096="ODU HS","TX ISSUE",
U1096="IP &amp; VLAN","TX ISSUE",
U1096="Warehouse HUAWEI","SPARE-ISSUE",
U1096="SPARE-HS","SPARE-ISSUE",
U1096="Power Telco","RAN ISSUE",U1096="no impacts","no impacts"
),"")</f>
        <v>No root cause</v>
      </c>
      <c r="U1096" s="68" t="s">
        <v>5691</v>
      </c>
      <c r="V1096" s="41" t="str" cm="1">
        <f t="array" ref="V1096">IFERROR(_xlfn.IFS(
U1096="MPR ISSUE","ACTIVE",
U1096="BSS Hardware Issue","ACTIVE",
U1096="Sites strategiques, MLL, Pylone, etc.","PASSIVE",
U1096="AKTIVCO DEFAUT GE &amp; POWER Cabinet","PASSIVE",
U1096="AKTIVCO Coupure ENEO &amp; Baisse de tension","PASSIVE",
U1096="Coupure ENEO &amp; Baisse de tension","PASSIVE",
U1096="Defaut GE &amp; POWER Cabinet","PASSIVE",
U1096="Sharing","PASSIVE",
U1096="Sites strategiques &amp; DataCenter","PASSIVE",
U1096="Exclu","Exclu",
U1096="SAT","ACTIVE",
U1096="SPARE-ISSUE","SPARE-ISSUE",
U1096="Fiber CAmtel","ACTIVE",
U1096="Fiber AOF","ACTIVE",
U1096="Projet OCM (HUAWEI)","PLANNED WORKS",
U1096="Projet OCM (NOKIA)","PLANNED WORKS",
U1096="ACCESS-ISSUE","ACCESS-ISSUE",
U1096="Projet OCM (ZTE, NOKIA, autres projets)","PLANNED WORKS",
U1096="No root CAuse","No root cause",
U1096="ODU HS","ACTIVE",
U1096="IP &amp; VLAN","ACTIVE",
U1096="Warehouse HUAWEI","SPARE-ISSUE",
U1096="SPARE-HS","SPARE-ISSUE",
U1096="Power Telco","ACTIVE", U1096="no impacts","no impacts"
),"")</f>
        <v>No root cause</v>
      </c>
      <c r="W1096" s="113"/>
      <c r="X1096" s="113"/>
      <c r="Y1096" s="113"/>
      <c r="Z1096" s="113"/>
      <c r="AA1096" s="113"/>
      <c r="AB1096" s="17" t="s">
        <v>5465</v>
      </c>
      <c r="AC1096" s="17" t="str">
        <f>_xlfn.XLOOKUP(B1096,'INCIDENT-04-27-2026'!E:E,'INCIDENT-04-27-2026'!F:F,"")</f>
        <v/>
      </c>
      <c r="AD1096" s="9"/>
      <c r="AE1096" s="7" t="s">
        <v>5465</v>
      </c>
      <c r="AF1096" s="6" t="str">
        <f>_xlfn.XLOOKUP(B1096,'[13]Input_27-04'!$B:$B,'[13]Input_27-04'!$M:$M,"")</f>
        <v/>
      </c>
      <c r="AG1096" s="7"/>
      <c r="AH1096" s="3"/>
      <c r="AI1096" s="18" t="str">
        <f>_xlfn.XLOOKUP(B1096,'[3]Cells Huawei 27042026 10h'!$B:$B,'[3]Cells Huawei 27042026 10h'!$T:$T,"")</f>
        <v/>
      </c>
      <c r="AJ1096" s="18" t="str">
        <f>_xlfn.XLOOKUP(B1096,'[3]Cells Huawei 27042026 15h'!$B:$B,'[3]Cells Huawei 27042026 15h'!$T:$T,"")</f>
        <v/>
      </c>
      <c r="AK1096" s="18" t="str">
        <f>_xlfn.XLOOKUP(B1096,'[4]cells down 27042026 11h28'!$B:$B,'[4]cells down 27042026 11h28'!$R:$R,"")</f>
        <v/>
      </c>
      <c r="AL1096" s="18" t="str">
        <f>_xlfn.XLOOKUP(B1096,'[4]cells down 27042026 18h01'!$B:$B,'[4]cells down 27042026 18h01'!$R:$R,"")</f>
        <v/>
      </c>
      <c r="AM1096" s="18" t="str">
        <f>_xlfn.XLOOKUP(B1096,'[5]cell downs 27042026 11h'!$B:$B,'[5]cell downs 27042026 11h'!$R:$R,"")</f>
        <v/>
      </c>
      <c r="AN1096" s="18" t="str">
        <f>_xlfn.XLOOKUP(B1096,'[5]cell downs 27042026 17h40'!$B:$B,'[5]cell downs 27042026 17h40'!$R:$R,"")</f>
        <v/>
      </c>
      <c r="AO1096" s="18" t="str">
        <f>_xlfn.XLOOKUP(B1096,'[6]ALL SITES DOWN'!$D:$D,'[6]ALL SITES DOWN'!$J:$J,"")</f>
        <v/>
      </c>
      <c r="AP1096" s="18" t="str">
        <f>_xlfn.XLOOKUP(B1096,'[7]ALL SITES DOWN'!$D:$D,'[7]ALL SITES DOWN'!$J:$J,"")</f>
        <v/>
      </c>
      <c r="AQ1096" s="9" t="str">
        <f>_xlfn.XLOOKUP(B1096,[8]sheet1!$AC:$AC,[8]sheet1!$AF:$AF,"")</f>
        <v/>
      </c>
      <c r="AR1096" s="14"/>
      <c r="AS1096" s="14" t="s">
        <v>5465</v>
      </c>
      <c r="AT1096" s="14" t="str">
        <f>_xlfn.XLOOKUP(B1096,'[9]cell downs 18042026 17h'!$B:$B,'[9]cell downs 18042026 17h'!$B:$B,"")</f>
        <v/>
      </c>
      <c r="AU1096" s="14" t="str">
        <f>_xlfn.XLOOKUP(B1096,'[10]Cells Huawei 19042026 15h'!$B:$B,'[10]Cells Huawei 19042026 15h'!$B:$B,"")</f>
        <v/>
      </c>
      <c r="AV1096" s="9" t="str">
        <f>_xlfn.XLOOKUP(B1096,'[11]cells down 19042026 9H40'!$B:$B,'[11]cells down 19042026 9H40'!$B:$B,"")</f>
        <v/>
      </c>
    </row>
    <row r="1097" spans="1:48" hidden="1" x14ac:dyDescent="0.3">
      <c r="A1097" s="1" t="s">
        <v>1254</v>
      </c>
      <c r="B1097" s="8" t="s">
        <v>1255</v>
      </c>
      <c r="C1097" s="3" t="str">
        <f>_xlfn.XLOOKUP(B1097,'[1]daily break down'!$D:$D,'[1]daily break down'!$E:$E,"")</f>
        <v>EXTREME-NORD</v>
      </c>
      <c r="D1097" s="1" t="s">
        <v>11</v>
      </c>
      <c r="E1097" s="1" t="s">
        <v>12</v>
      </c>
      <c r="F1097" s="3" t="s">
        <v>55</v>
      </c>
      <c r="G1097" s="1" t="s">
        <v>1254</v>
      </c>
      <c r="H1097" s="28" t="str">
        <f>_xlfn.XLOOKUP(B1097,[2]CALCULATION!$B:$B,[2]CALCULATION!$H:$H,"")</f>
        <v>NOKIA</v>
      </c>
      <c r="I1097" s="26">
        <v>0</v>
      </c>
      <c r="J1097" s="26">
        <v>0</v>
      </c>
      <c r="K1097" s="26">
        <v>0</v>
      </c>
      <c r="L1097" s="26">
        <v>0.10011117954512919</v>
      </c>
      <c r="M1097" s="26">
        <v>0</v>
      </c>
      <c r="N1097" s="26">
        <v>0</v>
      </c>
      <c r="O1097" s="26">
        <v>0</v>
      </c>
      <c r="P1097" s="114" t="s">
        <v>6364</v>
      </c>
      <c r="Q1097" s="42" t="s">
        <v>6353</v>
      </c>
      <c r="R1097" s="42"/>
      <c r="S1097" s="41" t="str" cm="1">
        <f t="array" ref="S1097">IFERROR(_xlfn.IFS(
U1097="MPR ISSUE","PDH",
U1097="BSS Hardware Issue","BSS",
U1097="Sites strategiques, MLL, Pylone, etc.","ENVTECH",
U1097="AKTIVCO DEFAUT GE &amp; POWER Cabinet","AKTIVCO",
U1097="AKTIVCO Coupure ENEO &amp; Baisse de tension","AKTIVCO GRID ONLY",
U1097="Coupure ENEO &amp; Baisse de tension","IHS GRID ONLY",
U1097="Defaut GE &amp; POWER Cabinet","IHS",
U1097="Sharing","Partners",
U1097="Sites strategiques &amp; DataCenter","SST &amp; DC",
U1097="Exclu","Exclu",
U1097="SAT","SAT",
U1097="SPARE-ISSUE","SPARE-ISSUE",
U1097="Fiber CAmtel","TRANS_FO_CAMTEL",
U1097="Fiber AOF","Fiber AOF",
U1097="Projet OCM (HUAWEI)","TRAVAUX-HUAWEI",
U1097="Projet OCM (NOKIA)","TRAVAUX-NOKIA",
U1097="ACCESS-ISSUE","ACCESS-ISSUE",
U1097="Projet OCM (ZTE, NOKIA, autres projets)","TRAVAUX OCM",
U1097="No root CAuse","No root cause",
U1097="ODU HS","PDH",
U1097="IP &amp; VLAN","PDH",
U1097="Warehouse HUAWEI","SPARE-ISSUE",
U1097="SPARE-HS","SPARE-ISSUE",
U1097="Power Telco","BSS",U1097="no impacts","no impacts"
),"")</f>
        <v/>
      </c>
      <c r="T1097" s="41" t="str" cm="1">
        <f t="array" ref="T1097">IFERROR(_xlfn.IFS(
U1097="MPR ISSUE","TX ISSUE",
U1097="BSS Hardware Issue","RAN ISSUE",
U1097="Sites strategiques, MLL, Pylone, etc.","ENVTECH",
U1097="AKTIVCO DEFAUT GE &amp; POWER Cabinet","POWER ISSUE",
U1097="AKTIVCO Coupure ENEO &amp; Baisse de tension","POWER ISSUE",
U1097="Coupure ENEO &amp; Baisse de tension","POWER ISSUE",
U1097="Defaut GE &amp; POWER Cabinet","POWER ISSUE",
U1097="Sharing","POWER ISSUE",
U1097="Sites strategiques &amp; DataCenter","POWER ISSUE",
U1097="Exclu","Exclu",
U1097="SAT","TX ISSUE",
U1097="SPARE-ISSUE","SPARE-ISSUE",
U1097="Fiber CAmtel","TX ISSUE",
U1097="Fiber AOF","TX ISSUE",
U1097="Projet OCM (HUAWEI)","TRAVAUX-HUAWEI",
U1097="Projet OCM (NOKIA)","TRAVAUX -NOKIA",
U1097="ACCESS-ISSUE","ACCESS-ISSUE",
U1097="Projet OCM (ZTE, NOKIA, autres projets)","TRAVAUX OCM",
U1097="No root CAuse","No root cause",
U1097="ODU HS","TX ISSUE",
U1097="IP &amp; VLAN","TX ISSUE",
U1097="Warehouse HUAWEI","SPARE-ISSUE",
U1097="SPARE-HS","SPARE-ISSUE",
U1097="Power Telco","RAN ISSUE",U1097="no impacts","no impacts"
),"")</f>
        <v/>
      </c>
      <c r="U1097" s="68"/>
      <c r="V1097" s="41" t="str" cm="1">
        <f t="array" ref="V1097">IFERROR(_xlfn.IFS(
U1097="MPR ISSUE","ACTIVE",
U1097="BSS Hardware Issue","ACTIVE",
U1097="Sites strategiques, MLL, Pylone, etc.","PASSIVE",
U1097="AKTIVCO DEFAUT GE &amp; POWER Cabinet","PASSIVE",
U1097="AKTIVCO Coupure ENEO &amp; Baisse de tension","PASSIVE",
U1097="Coupure ENEO &amp; Baisse de tension","PASSIVE",
U1097="Defaut GE &amp; POWER Cabinet","PASSIVE",
U1097="Sharing","PASSIVE",
U1097="Sites strategiques &amp; DataCenter","PASSIVE",
U1097="Exclu","Exclu",
U1097="SAT","ACTIVE",
U1097="SPARE-ISSUE","SPARE-ISSUE",
U1097="Fiber CAmtel","ACTIVE",
U1097="Fiber AOF","ACTIVE",
U1097="Projet OCM (HUAWEI)","PLANNED WORKS",
U1097="Projet OCM (NOKIA)","PLANNED WORKS",
U1097="ACCESS-ISSUE","ACCESS-ISSUE",
U1097="Projet OCM (ZTE, NOKIA, autres projets)","PLANNED WORKS",
U1097="No root CAuse","No root cause",
U1097="ODU HS","ACTIVE",
U1097="IP &amp; VLAN","ACTIVE",
U1097="Warehouse HUAWEI","SPARE-ISSUE",
U1097="SPARE-HS","SPARE-ISSUE",
U1097="Power Telco","ACTIVE", U1097="no impacts","no impacts"
),"")</f>
        <v/>
      </c>
      <c r="W1097" s="113"/>
      <c r="X1097" s="113"/>
      <c r="Y1097" s="113"/>
      <c r="Z1097" s="113"/>
      <c r="AA1097" s="113"/>
      <c r="AB1097" s="17" t="s">
        <v>5465</v>
      </c>
      <c r="AC1097" s="17" t="str">
        <f>_xlfn.XLOOKUP(B1097,'INCIDENT-04-27-2026'!E:E,'INCIDENT-04-27-2026'!F:F,"")</f>
        <v/>
      </c>
      <c r="AD1097" s="9"/>
      <c r="AE1097" s="7" t="s">
        <v>5465</v>
      </c>
      <c r="AF1097" s="6" t="str">
        <f>_xlfn.XLOOKUP(B1097,'[13]Input_27-04'!$B:$B,'[13]Input_27-04'!$M:$M,"")</f>
        <v/>
      </c>
      <c r="AG1097" s="7"/>
      <c r="AH1097" s="3"/>
      <c r="AI1097" s="18" t="str">
        <f>_xlfn.XLOOKUP(B1097,'[3]Cells Huawei 27042026 10h'!$B:$B,'[3]Cells Huawei 27042026 10h'!$T:$T,"")</f>
        <v/>
      </c>
      <c r="AJ1097" s="18" t="str">
        <f>_xlfn.XLOOKUP(B1097,'[3]Cells Huawei 27042026 15h'!$B:$B,'[3]Cells Huawei 27042026 15h'!$T:$T,"")</f>
        <v/>
      </c>
      <c r="AK1097" s="18" t="str">
        <f>_xlfn.XLOOKUP(B1097,'[4]cells down 27042026 11h28'!$B:$B,'[4]cells down 27042026 11h28'!$R:$R,"")</f>
        <v/>
      </c>
      <c r="AL1097" s="18" t="str">
        <f>_xlfn.XLOOKUP(B1097,'[4]cells down 27042026 18h01'!$B:$B,'[4]cells down 27042026 18h01'!$R:$R,"")</f>
        <v/>
      </c>
      <c r="AM1097" s="18" t="str">
        <f>_xlfn.XLOOKUP(B1097,'[5]cell downs 27042026 11h'!$B:$B,'[5]cell downs 27042026 11h'!$R:$R,"")</f>
        <v/>
      </c>
      <c r="AN1097" s="18" t="str">
        <f>_xlfn.XLOOKUP(B1097,'[5]cell downs 27042026 17h40'!$B:$B,'[5]cell downs 27042026 17h40'!$R:$R,"")</f>
        <v/>
      </c>
      <c r="AO1097" s="18" t="str">
        <f>_xlfn.XLOOKUP(B1097,'[6]ALL SITES DOWN'!$D:$D,'[6]ALL SITES DOWN'!$J:$J,"")</f>
        <v/>
      </c>
      <c r="AP1097" s="18" t="str">
        <f>_xlfn.XLOOKUP(B1097,'[7]ALL SITES DOWN'!$D:$D,'[7]ALL SITES DOWN'!$J:$J,"")</f>
        <v/>
      </c>
      <c r="AQ1097" s="9" t="str">
        <f>_xlfn.XLOOKUP(B1097,[8]sheet1!$AC:$AC,[8]sheet1!$AF:$AF,"")</f>
        <v/>
      </c>
      <c r="AR1097" s="14"/>
      <c r="AS1097" s="14" t="s">
        <v>5465</v>
      </c>
      <c r="AT1097" s="14" t="str">
        <f>_xlfn.XLOOKUP(B1097,'[9]cell downs 18042026 17h'!$B:$B,'[9]cell downs 18042026 17h'!$B:$B,"")</f>
        <v/>
      </c>
      <c r="AU1097" s="14" t="str">
        <f>_xlfn.XLOOKUP(B1097,'[10]Cells Huawei 19042026 15h'!$B:$B,'[10]Cells Huawei 19042026 15h'!$B:$B,"")</f>
        <v/>
      </c>
      <c r="AV1097" s="9" t="str">
        <f>_xlfn.XLOOKUP(B1097,'[11]cells down 19042026 9H40'!$B:$B,'[11]cells down 19042026 9H40'!$B:$B,"")</f>
        <v/>
      </c>
    </row>
    <row r="1098" spans="1:48" hidden="1" x14ac:dyDescent="0.3">
      <c r="A1098" s="3" t="s">
        <v>620</v>
      </c>
      <c r="B1098" s="23" t="s">
        <v>621</v>
      </c>
      <c r="C1098" s="3" t="str">
        <f>_xlfn.XLOOKUP(B1098,'[1]daily break down'!$D:$D,'[1]daily break down'!$E:$E,"")</f>
        <v>CENTRE</v>
      </c>
      <c r="D1098" s="3" t="s">
        <v>11</v>
      </c>
      <c r="E1098" s="3" t="s">
        <v>96</v>
      </c>
      <c r="F1098" s="3" t="s">
        <v>226</v>
      </c>
      <c r="G1098" s="3" t="s">
        <v>622</v>
      </c>
      <c r="H1098" s="28" t="str">
        <f>_xlfn.XLOOKUP(B1098,[2]CALCULATION!$B:$B,[2]CALCULATION!$H:$H,"")</f>
        <v>NOKIA</v>
      </c>
      <c r="I1098" s="26">
        <v>0</v>
      </c>
      <c r="J1098" s="26">
        <v>3.388664880305182E-3</v>
      </c>
      <c r="K1098" s="26">
        <v>3.9469931358337158E-2</v>
      </c>
      <c r="L1098" s="26">
        <v>2.8286434211390016E-2</v>
      </c>
      <c r="M1098" s="26">
        <v>2.7644371391963413E-3</v>
      </c>
      <c r="N1098" s="26">
        <v>0</v>
      </c>
      <c r="O1098" s="26">
        <v>0</v>
      </c>
      <c r="P1098" s="114" t="s">
        <v>6364</v>
      </c>
      <c r="Q1098" s="42" t="s">
        <v>5538</v>
      </c>
      <c r="R1098" s="42"/>
      <c r="S1098" s="41" t="str" cm="1">
        <f t="array" ref="S1098">IFERROR(_xlfn.IFS(
U1098="MPR ISSUE","PDH",
U1098="BSS Hardware Issue","BSS",
U1098="Sites strategiques, MLL, Pylone, etc.","ENVTECH",
U1098="AKTIVCO DEFAUT GE &amp; POWER Cabinet","AKTIVCO",
U1098="AKTIVCO Coupure ENEO &amp; Baisse de tension","AKTIVCO GRID ONLY",
U1098="Coupure ENEO &amp; Baisse de tension","IHS GRID ONLY",
U1098="Defaut GE &amp; POWER Cabinet","IHS",
U1098="Sharing","Partners",
U1098="Sites strategiques &amp; DataCenter","SST &amp; DC",
U1098="Exclu","Exclu",
U1098="SAT","SAT",
U1098="SPARE-ISSUE","SPARE-ISSUE",
U1098="Fiber CAmtel","TRANS_FO_CAMTEL",
U1098="Fiber AOF","Fiber AOF",
U1098="Projet OCM (HUAWEI)","TRAVAUX-HUAWEI",
U1098="Projet OCM (NOKIA)","TRAVAUX-NOKIA",
U1098="ACCESS-ISSUE","ACCESS-ISSUE",
U1098="Projet OCM (ZTE, NOKIA, autres projets)","TRAVAUX OCM",
U1098="No root CAuse","No root cause",
U1098="ODU HS","PDH",
U1098="IP &amp; VLAN","PDH",
U1098="Warehouse HUAWEI","SPARE-ISSUE",
U1098="SPARE-HS","SPARE-ISSUE",
U1098="Power Telco","BSS",U1098="no impacts","no impacts"
),"")</f>
        <v>No root cause</v>
      </c>
      <c r="T1098" s="41" t="str" cm="1">
        <f t="array" ref="T1098">IFERROR(_xlfn.IFS(
U1098="MPR ISSUE","TX ISSUE",
U1098="BSS Hardware Issue","RAN ISSUE",
U1098="Sites strategiques, MLL, Pylone, etc.","ENVTECH",
U1098="AKTIVCO DEFAUT GE &amp; POWER Cabinet","POWER ISSUE",
U1098="AKTIVCO Coupure ENEO &amp; Baisse de tension","POWER ISSUE",
U1098="Coupure ENEO &amp; Baisse de tension","POWER ISSUE",
U1098="Defaut GE &amp; POWER Cabinet","POWER ISSUE",
U1098="Sharing","POWER ISSUE",
U1098="Sites strategiques &amp; DataCenter","POWER ISSUE",
U1098="Exclu","Exclu",
U1098="SAT","TX ISSUE",
U1098="SPARE-ISSUE","SPARE-ISSUE",
U1098="Fiber CAmtel","TX ISSUE",
U1098="Fiber AOF","TX ISSUE",
U1098="Projet OCM (HUAWEI)","TRAVAUX-HUAWEI",
U1098="Projet OCM (NOKIA)","TRAVAUX -NOKIA",
U1098="ACCESS-ISSUE","ACCESS-ISSUE",
U1098="Projet OCM (ZTE, NOKIA, autres projets)","TRAVAUX OCM",
U1098="No root CAuse","No root cause",
U1098="ODU HS","TX ISSUE",
U1098="IP &amp; VLAN","TX ISSUE",
U1098="Warehouse HUAWEI","SPARE-ISSUE",
U1098="SPARE-HS","SPARE-ISSUE",
U1098="Power Telco","RAN ISSUE",U1098="no impacts","no impacts"
),"")</f>
        <v>No root cause</v>
      </c>
      <c r="U1098" s="68" t="s">
        <v>5691</v>
      </c>
      <c r="V1098" s="41" t="str" cm="1">
        <f t="array" ref="V1098">IFERROR(_xlfn.IFS(
U1098="MPR ISSUE","ACTIVE",
U1098="BSS Hardware Issue","ACTIVE",
U1098="Sites strategiques, MLL, Pylone, etc.","PASSIVE",
U1098="AKTIVCO DEFAUT GE &amp; POWER Cabinet","PASSIVE",
U1098="AKTIVCO Coupure ENEO &amp; Baisse de tension","PASSIVE",
U1098="Coupure ENEO &amp; Baisse de tension","PASSIVE",
U1098="Defaut GE &amp; POWER Cabinet","PASSIVE",
U1098="Sharing","PASSIVE",
U1098="Sites strategiques &amp; DataCenter","PASSIVE",
U1098="Exclu","Exclu",
U1098="SAT","ACTIVE",
U1098="SPARE-ISSUE","SPARE-ISSUE",
U1098="Fiber CAmtel","ACTIVE",
U1098="Fiber AOF","ACTIVE",
U1098="Projet OCM (HUAWEI)","PLANNED WORKS",
U1098="Projet OCM (NOKIA)","PLANNED WORKS",
U1098="ACCESS-ISSUE","ACCESS-ISSUE",
U1098="Projet OCM (ZTE, NOKIA, autres projets)","PLANNED WORKS",
U1098="No root CAuse","No root cause",
U1098="ODU HS","ACTIVE",
U1098="IP &amp; VLAN","ACTIVE",
U1098="Warehouse HUAWEI","SPARE-ISSUE",
U1098="SPARE-HS","SPARE-ISSUE",
U1098="Power Telco","ACTIVE", U1098="no impacts","no impacts"
),"")</f>
        <v>No root cause</v>
      </c>
      <c r="W1098" s="113"/>
      <c r="X1098" s="113"/>
      <c r="Y1098" s="113"/>
      <c r="Z1098" s="113"/>
      <c r="AA1098" s="113"/>
      <c r="AB1098" s="17" t="s">
        <v>5465</v>
      </c>
      <c r="AC1098" s="17" t="str">
        <f>_xlfn.XLOOKUP(B1098,'INCIDENT-04-27-2026'!E:E,'INCIDENT-04-27-2026'!F:F,"")</f>
        <v/>
      </c>
      <c r="AD1098" s="9"/>
      <c r="AE1098" s="7" t="s">
        <v>5465</v>
      </c>
      <c r="AF1098" s="6" t="str">
        <f>_xlfn.XLOOKUP(B1098,'[13]Input_27-04'!$B:$B,'[13]Input_27-04'!$M:$M,"")</f>
        <v/>
      </c>
      <c r="AG1098" s="7"/>
      <c r="AH1098" s="3"/>
      <c r="AI1098" s="18" t="str">
        <f>_xlfn.XLOOKUP(B1098,'[3]Cells Huawei 27042026 10h'!$B:$B,'[3]Cells Huawei 27042026 10h'!$T:$T,"")</f>
        <v/>
      </c>
      <c r="AJ1098" s="18" t="str">
        <f>_xlfn.XLOOKUP(B1098,'[3]Cells Huawei 27042026 15h'!$B:$B,'[3]Cells Huawei 27042026 15h'!$T:$T,"")</f>
        <v/>
      </c>
      <c r="AK1098" s="18" t="str">
        <f>_xlfn.XLOOKUP(B1098,'[4]cells down 27042026 11h28'!$B:$B,'[4]cells down 27042026 11h28'!$R:$R,"")</f>
        <v/>
      </c>
      <c r="AL1098" s="18" t="str">
        <f>_xlfn.XLOOKUP(B1098,'[4]cells down 27042026 18h01'!$B:$B,'[4]cells down 27042026 18h01'!$R:$R,"")</f>
        <v/>
      </c>
      <c r="AM1098" s="18" t="str">
        <f>_xlfn.XLOOKUP(B1098,'[5]cell downs 27042026 11h'!$B:$B,'[5]cell downs 27042026 11h'!$R:$R,"")</f>
        <v/>
      </c>
      <c r="AN1098" s="18" t="str">
        <f>_xlfn.XLOOKUP(B1098,'[5]cell downs 27042026 17h40'!$B:$B,'[5]cell downs 27042026 17h40'!$R:$R,"")</f>
        <v/>
      </c>
      <c r="AO1098" s="18" t="str">
        <f>_xlfn.XLOOKUP(B1098,'[6]ALL SITES DOWN'!$D:$D,'[6]ALL SITES DOWN'!$J:$J,"")</f>
        <v/>
      </c>
      <c r="AP1098" s="18" t="str">
        <f>_xlfn.XLOOKUP(B1098,'[7]ALL SITES DOWN'!$D:$D,'[7]ALL SITES DOWN'!$J:$J,"")</f>
        <v/>
      </c>
      <c r="AQ1098" s="9" t="str">
        <f>_xlfn.XLOOKUP(B1098,[8]sheet1!$AC:$AC,[8]sheet1!$AF:$AF,"")</f>
        <v/>
      </c>
      <c r="AR1098" s="14"/>
      <c r="AS1098" s="14" t="s">
        <v>5465</v>
      </c>
      <c r="AT1098" s="14" t="str">
        <f>_xlfn.XLOOKUP(B1098,'[9]cell downs 18042026 17h'!$B:$B,'[9]cell downs 18042026 17h'!$B:$B,"")</f>
        <v/>
      </c>
      <c r="AU1098" s="14" t="str">
        <f>_xlfn.XLOOKUP(B1098,'[10]Cells Huawei 19042026 15h'!$B:$B,'[10]Cells Huawei 19042026 15h'!$B:$B,"")</f>
        <v/>
      </c>
      <c r="AV1098" s="9" t="str">
        <f>_xlfn.XLOOKUP(B1098,'[11]cells down 19042026 9H40'!$B:$B,'[11]cells down 19042026 9H40'!$B:$B,"")</f>
        <v/>
      </c>
    </row>
    <row r="1099" spans="1:48" hidden="1" x14ac:dyDescent="0.3">
      <c r="A1099" s="1" t="s">
        <v>2629</v>
      </c>
      <c r="B1099" s="8" t="s">
        <v>2630</v>
      </c>
      <c r="C1099" s="3" t="str">
        <f>_xlfn.XLOOKUP(B1099,'[1]daily break down'!$D:$D,'[1]daily break down'!$E:$E,"")</f>
        <v>CENTRE</v>
      </c>
      <c r="D1099" s="1"/>
      <c r="E1099" s="1"/>
      <c r="F1099" s="3" t="s">
        <v>69</v>
      </c>
      <c r="G1099" s="1" t="s">
        <v>2631</v>
      </c>
      <c r="H1099" s="28" t="str">
        <f>_xlfn.XLOOKUP(B1099,[2]CALCULATION!$B:$B,[2]CALCULATION!$H:$H,"")</f>
        <v>NOKIA</v>
      </c>
      <c r="I1099" s="26">
        <v>0</v>
      </c>
      <c r="J1099" s="26">
        <v>0</v>
      </c>
      <c r="K1099" s="26">
        <v>3.9312124779301037E-2</v>
      </c>
      <c r="L1099" s="26">
        <v>0</v>
      </c>
      <c r="M1099" s="26">
        <v>0</v>
      </c>
      <c r="N1099" s="26">
        <v>0</v>
      </c>
      <c r="O1099" s="26">
        <v>0</v>
      </c>
      <c r="P1099" s="114" t="s">
        <v>6364</v>
      </c>
      <c r="Q1099" s="42" t="s">
        <v>5538</v>
      </c>
      <c r="R1099" s="42"/>
      <c r="S1099" s="41" t="str" cm="1">
        <f t="array" ref="S1099">IFERROR(_xlfn.IFS(
U1099="MPR ISSUE","PDH",
U1099="BSS Hardware Issue","BSS",
U1099="Sites strategiques, MLL, Pylone, etc.","ENVTECH",
U1099="AKTIVCO DEFAUT GE &amp; POWER Cabinet","AKTIVCO",
U1099="AKTIVCO Coupure ENEO &amp; Baisse de tension","AKTIVCO GRID ONLY",
U1099="Coupure ENEO &amp; Baisse de tension","IHS GRID ONLY",
U1099="Defaut GE &amp; POWER Cabinet","IHS",
U1099="Sharing","Partners",
U1099="Sites strategiques &amp; DataCenter","SST &amp; DC",
U1099="Exclu","Exclu",
U1099="SAT","SAT",
U1099="SPARE-ISSUE","SPARE-ISSUE",
U1099="Fiber CAmtel","TRANS_FO_CAMTEL",
U1099="Fiber AOF","Fiber AOF",
U1099="Projet OCM (HUAWEI)","TRAVAUX-HUAWEI",
U1099="Projet OCM (NOKIA)","TRAVAUX-NOKIA",
U1099="ACCESS-ISSUE","ACCESS-ISSUE",
U1099="Projet OCM (ZTE, NOKIA, autres projets)","TRAVAUX OCM",
U1099="No root CAuse","No root cause",
U1099="ODU HS","PDH",
U1099="IP &amp; VLAN","PDH",
U1099="Warehouse HUAWEI","SPARE-ISSUE",
U1099="SPARE-HS","SPARE-ISSUE",
U1099="Power Telco","BSS",U1099="no impacts","no impacts"
),"")</f>
        <v>No root cause</v>
      </c>
      <c r="T1099" s="41" t="str" cm="1">
        <f t="array" ref="T1099">IFERROR(_xlfn.IFS(
U1099="MPR ISSUE","TX ISSUE",
U1099="BSS Hardware Issue","RAN ISSUE",
U1099="Sites strategiques, MLL, Pylone, etc.","ENVTECH",
U1099="AKTIVCO DEFAUT GE &amp; POWER Cabinet","POWER ISSUE",
U1099="AKTIVCO Coupure ENEO &amp; Baisse de tension","POWER ISSUE",
U1099="Coupure ENEO &amp; Baisse de tension","POWER ISSUE",
U1099="Defaut GE &amp; POWER Cabinet","POWER ISSUE",
U1099="Sharing","POWER ISSUE",
U1099="Sites strategiques &amp; DataCenter","POWER ISSUE",
U1099="Exclu","Exclu",
U1099="SAT","TX ISSUE",
U1099="SPARE-ISSUE","SPARE-ISSUE",
U1099="Fiber CAmtel","TX ISSUE",
U1099="Fiber AOF","TX ISSUE",
U1099="Projet OCM (HUAWEI)","TRAVAUX-HUAWEI",
U1099="Projet OCM (NOKIA)","TRAVAUX -NOKIA",
U1099="ACCESS-ISSUE","ACCESS-ISSUE",
U1099="Projet OCM (ZTE, NOKIA, autres projets)","TRAVAUX OCM",
U1099="No root CAuse","No root cause",
U1099="ODU HS","TX ISSUE",
U1099="IP &amp; VLAN","TX ISSUE",
U1099="Warehouse HUAWEI","SPARE-ISSUE",
U1099="SPARE-HS","SPARE-ISSUE",
U1099="Power Telco","RAN ISSUE",U1099="no impacts","no impacts"
),"")</f>
        <v>No root cause</v>
      </c>
      <c r="U1099" s="68" t="s">
        <v>5691</v>
      </c>
      <c r="V1099" s="41" t="str" cm="1">
        <f t="array" ref="V1099">IFERROR(_xlfn.IFS(
U1099="MPR ISSUE","ACTIVE",
U1099="BSS Hardware Issue","ACTIVE",
U1099="Sites strategiques, MLL, Pylone, etc.","PASSIVE",
U1099="AKTIVCO DEFAUT GE &amp; POWER Cabinet","PASSIVE",
U1099="AKTIVCO Coupure ENEO &amp; Baisse de tension","PASSIVE",
U1099="Coupure ENEO &amp; Baisse de tension","PASSIVE",
U1099="Defaut GE &amp; POWER Cabinet","PASSIVE",
U1099="Sharing","PASSIVE",
U1099="Sites strategiques &amp; DataCenter","PASSIVE",
U1099="Exclu","Exclu",
U1099="SAT","ACTIVE",
U1099="SPARE-ISSUE","SPARE-ISSUE",
U1099="Fiber CAmtel","ACTIVE",
U1099="Fiber AOF","ACTIVE",
U1099="Projet OCM (HUAWEI)","PLANNED WORKS",
U1099="Projet OCM (NOKIA)","PLANNED WORKS",
U1099="ACCESS-ISSUE","ACCESS-ISSUE",
U1099="Projet OCM (ZTE, NOKIA, autres projets)","PLANNED WORKS",
U1099="No root CAuse","No root cause",
U1099="ODU HS","ACTIVE",
U1099="IP &amp; VLAN","ACTIVE",
U1099="Warehouse HUAWEI","SPARE-ISSUE",
U1099="SPARE-HS","SPARE-ISSUE",
U1099="Power Telco","ACTIVE", U1099="no impacts","no impacts"
),"")</f>
        <v>No root cause</v>
      </c>
      <c r="W1099" s="113"/>
      <c r="X1099" s="113"/>
      <c r="Y1099" s="113"/>
      <c r="Z1099" s="113"/>
      <c r="AA1099" s="113"/>
      <c r="AB1099" s="17" t="s">
        <v>5465</v>
      </c>
      <c r="AC1099" s="17" t="str">
        <f>_xlfn.XLOOKUP(B1099,'INCIDENT-04-27-2026'!E:E,'INCIDENT-04-27-2026'!F:F,"")</f>
        <v/>
      </c>
      <c r="AD1099" s="9"/>
      <c r="AE1099" s="7" t="s">
        <v>5465</v>
      </c>
      <c r="AF1099" s="6" t="str">
        <f>_xlfn.XLOOKUP(B1099,'[13]Input_27-04'!$B:$B,'[13]Input_27-04'!$M:$M,"")</f>
        <v/>
      </c>
      <c r="AG1099" s="7"/>
      <c r="AH1099" s="3"/>
      <c r="AI1099" s="18" t="str">
        <f>_xlfn.XLOOKUP(B1099,'[3]Cells Huawei 27042026 10h'!$B:$B,'[3]Cells Huawei 27042026 10h'!$T:$T,"")</f>
        <v/>
      </c>
      <c r="AJ1099" s="18" t="str">
        <f>_xlfn.XLOOKUP(B1099,'[3]Cells Huawei 27042026 15h'!$B:$B,'[3]Cells Huawei 27042026 15h'!$T:$T,"")</f>
        <v/>
      </c>
      <c r="AK1099" s="18" t="str">
        <f>_xlfn.XLOOKUP(B1099,'[4]cells down 27042026 11h28'!$B:$B,'[4]cells down 27042026 11h28'!$R:$R,"")</f>
        <v/>
      </c>
      <c r="AL1099" s="18" t="str">
        <f>_xlfn.XLOOKUP(B1099,'[4]cells down 27042026 18h01'!$B:$B,'[4]cells down 27042026 18h01'!$R:$R,"")</f>
        <v/>
      </c>
      <c r="AM1099" s="18" t="str">
        <f>_xlfn.XLOOKUP(B1099,'[5]cell downs 27042026 11h'!$B:$B,'[5]cell downs 27042026 11h'!$R:$R,"")</f>
        <v/>
      </c>
      <c r="AN1099" s="18" t="str">
        <f>_xlfn.XLOOKUP(B1099,'[5]cell downs 27042026 17h40'!$B:$B,'[5]cell downs 27042026 17h40'!$R:$R,"")</f>
        <v/>
      </c>
      <c r="AO1099" s="18" t="str">
        <f>_xlfn.XLOOKUP(B1099,'[6]ALL SITES DOWN'!$D:$D,'[6]ALL SITES DOWN'!$J:$J,"")</f>
        <v/>
      </c>
      <c r="AP1099" s="18" t="str">
        <f>_xlfn.XLOOKUP(B1099,'[7]ALL SITES DOWN'!$D:$D,'[7]ALL SITES DOWN'!$J:$J,"")</f>
        <v/>
      </c>
      <c r="AQ1099" s="9" t="str">
        <f>_xlfn.XLOOKUP(B1099,[8]sheet1!$AC:$AC,[8]sheet1!$AF:$AF,"")</f>
        <v/>
      </c>
      <c r="AR1099" s="14"/>
      <c r="AS1099" s="14" t="s">
        <v>5465</v>
      </c>
      <c r="AT1099" s="14" t="str">
        <f>_xlfn.XLOOKUP(B1099,'[9]cell downs 18042026 17h'!$B:$B,'[9]cell downs 18042026 17h'!$B:$B,"")</f>
        <v/>
      </c>
      <c r="AU1099" s="14" t="str">
        <f>_xlfn.XLOOKUP(B1099,'[10]Cells Huawei 19042026 15h'!$B:$B,'[10]Cells Huawei 19042026 15h'!$B:$B,"")</f>
        <v/>
      </c>
      <c r="AV1099" s="9" t="str">
        <f>_xlfn.XLOOKUP(B1099,'[11]cells down 19042026 9H40'!$B:$B,'[11]cells down 19042026 9H40'!$B:$B,"")</f>
        <v/>
      </c>
    </row>
    <row r="1100" spans="1:48" hidden="1" x14ac:dyDescent="0.3">
      <c r="A1100" s="1" t="s">
        <v>2138</v>
      </c>
      <c r="B1100" s="8" t="s">
        <v>2139</v>
      </c>
      <c r="C1100" s="3" t="str">
        <f>_xlfn.XLOOKUP(B1100,'[1]daily break down'!$D:$D,'[1]daily break down'!$E:$E,"")</f>
        <v>CENTRE</v>
      </c>
      <c r="D1100" s="1" t="s">
        <v>11</v>
      </c>
      <c r="E1100" s="1" t="s">
        <v>5420</v>
      </c>
      <c r="F1100" s="3" t="s">
        <v>69</v>
      </c>
      <c r="G1100" s="1" t="s">
        <v>2140</v>
      </c>
      <c r="H1100" s="28" t="str">
        <f>_xlfn.XLOOKUP(B1100,[2]CALCULATION!$B:$B,[2]CALCULATION!$H:$H,"")</f>
        <v>NOKIA</v>
      </c>
      <c r="I1100" s="26">
        <v>0</v>
      </c>
      <c r="J1100" s="26">
        <v>0</v>
      </c>
      <c r="K1100" s="26">
        <v>3.9310770216390817E-2</v>
      </c>
      <c r="L1100" s="26">
        <v>0</v>
      </c>
      <c r="M1100" s="26">
        <v>0</v>
      </c>
      <c r="N1100" s="26">
        <v>0</v>
      </c>
      <c r="O1100" s="26">
        <v>0</v>
      </c>
      <c r="P1100" s="114" t="s">
        <v>6364</v>
      </c>
      <c r="Q1100" s="42" t="s">
        <v>5538</v>
      </c>
      <c r="R1100" s="42"/>
      <c r="S1100" s="41" t="str" cm="1">
        <f t="array" ref="S1100">IFERROR(_xlfn.IFS(
U1100="MPR ISSUE","PDH",
U1100="BSS Hardware Issue","BSS",
U1100="Sites strategiques, MLL, Pylone, etc.","ENVTECH",
U1100="AKTIVCO DEFAUT GE &amp; POWER Cabinet","AKTIVCO",
U1100="AKTIVCO Coupure ENEO &amp; Baisse de tension","AKTIVCO GRID ONLY",
U1100="Coupure ENEO &amp; Baisse de tension","IHS GRID ONLY",
U1100="Defaut GE &amp; POWER Cabinet","IHS",
U1100="Sharing","Partners",
U1100="Sites strategiques &amp; DataCenter","SST &amp; DC",
U1100="Exclu","Exclu",
U1100="SAT","SAT",
U1100="SPARE-ISSUE","SPARE-ISSUE",
U1100="Fiber CAmtel","TRANS_FO_CAMTEL",
U1100="Fiber AOF","Fiber AOF",
U1100="Projet OCM (HUAWEI)","TRAVAUX-HUAWEI",
U1100="Projet OCM (NOKIA)","TRAVAUX-NOKIA",
U1100="ACCESS-ISSUE","ACCESS-ISSUE",
U1100="Projet OCM (ZTE, NOKIA, autres projets)","TRAVAUX OCM",
U1100="No root CAuse","No root cause",
U1100="ODU HS","PDH",
U1100="IP &amp; VLAN","PDH",
U1100="Warehouse HUAWEI","SPARE-ISSUE",
U1100="SPARE-HS","SPARE-ISSUE",
U1100="Power Telco","BSS",U1100="no impacts","no impacts"
),"")</f>
        <v>No root cause</v>
      </c>
      <c r="T1100" s="41" t="str" cm="1">
        <f t="array" ref="T1100">IFERROR(_xlfn.IFS(
U1100="MPR ISSUE","TX ISSUE",
U1100="BSS Hardware Issue","RAN ISSUE",
U1100="Sites strategiques, MLL, Pylone, etc.","ENVTECH",
U1100="AKTIVCO DEFAUT GE &amp; POWER Cabinet","POWER ISSUE",
U1100="AKTIVCO Coupure ENEO &amp; Baisse de tension","POWER ISSUE",
U1100="Coupure ENEO &amp; Baisse de tension","POWER ISSUE",
U1100="Defaut GE &amp; POWER Cabinet","POWER ISSUE",
U1100="Sharing","POWER ISSUE",
U1100="Sites strategiques &amp; DataCenter","POWER ISSUE",
U1100="Exclu","Exclu",
U1100="SAT","TX ISSUE",
U1100="SPARE-ISSUE","SPARE-ISSUE",
U1100="Fiber CAmtel","TX ISSUE",
U1100="Fiber AOF","TX ISSUE",
U1100="Projet OCM (HUAWEI)","TRAVAUX-HUAWEI",
U1100="Projet OCM (NOKIA)","TRAVAUX -NOKIA",
U1100="ACCESS-ISSUE","ACCESS-ISSUE",
U1100="Projet OCM (ZTE, NOKIA, autres projets)","TRAVAUX OCM",
U1100="No root CAuse","No root cause",
U1100="ODU HS","TX ISSUE",
U1100="IP &amp; VLAN","TX ISSUE",
U1100="Warehouse HUAWEI","SPARE-ISSUE",
U1100="SPARE-HS","SPARE-ISSUE",
U1100="Power Telco","RAN ISSUE",U1100="no impacts","no impacts"
),"")</f>
        <v>No root cause</v>
      </c>
      <c r="U1100" s="68" t="s">
        <v>5691</v>
      </c>
      <c r="V1100" s="41" t="str" cm="1">
        <f t="array" ref="V1100">IFERROR(_xlfn.IFS(
U1100="MPR ISSUE","ACTIVE",
U1100="BSS Hardware Issue","ACTIVE",
U1100="Sites strategiques, MLL, Pylone, etc.","PASSIVE",
U1100="AKTIVCO DEFAUT GE &amp; POWER Cabinet","PASSIVE",
U1100="AKTIVCO Coupure ENEO &amp; Baisse de tension","PASSIVE",
U1100="Coupure ENEO &amp; Baisse de tension","PASSIVE",
U1100="Defaut GE &amp; POWER Cabinet","PASSIVE",
U1100="Sharing","PASSIVE",
U1100="Sites strategiques &amp; DataCenter","PASSIVE",
U1100="Exclu","Exclu",
U1100="SAT","ACTIVE",
U1100="SPARE-ISSUE","SPARE-ISSUE",
U1100="Fiber CAmtel","ACTIVE",
U1100="Fiber AOF","ACTIVE",
U1100="Projet OCM (HUAWEI)","PLANNED WORKS",
U1100="Projet OCM (NOKIA)","PLANNED WORKS",
U1100="ACCESS-ISSUE","ACCESS-ISSUE",
U1100="Projet OCM (ZTE, NOKIA, autres projets)","PLANNED WORKS",
U1100="No root CAuse","No root cause",
U1100="ODU HS","ACTIVE",
U1100="IP &amp; VLAN","ACTIVE",
U1100="Warehouse HUAWEI","SPARE-ISSUE",
U1100="SPARE-HS","SPARE-ISSUE",
U1100="Power Telco","ACTIVE", U1100="no impacts","no impacts"
),"")</f>
        <v>No root cause</v>
      </c>
      <c r="W1100" s="113"/>
      <c r="X1100" s="113"/>
      <c r="Y1100" s="113"/>
      <c r="Z1100" s="113"/>
      <c r="AA1100" s="113"/>
      <c r="AB1100" s="17" t="s">
        <v>5465</v>
      </c>
      <c r="AC1100" s="17" t="str">
        <f>_xlfn.XLOOKUP(B1100,'INCIDENT-04-27-2026'!E:E,'INCIDENT-04-27-2026'!F:F,"")</f>
        <v/>
      </c>
      <c r="AD1100" s="9"/>
      <c r="AE1100" s="7" t="s">
        <v>5465</v>
      </c>
      <c r="AF1100" s="6" t="str">
        <f>_xlfn.XLOOKUP(B1100,'[13]Input_27-04'!$B:$B,'[13]Input_27-04'!$M:$M,"")</f>
        <v/>
      </c>
      <c r="AG1100" s="7"/>
      <c r="AH1100" s="3"/>
      <c r="AI1100" s="18" t="str">
        <f>_xlfn.XLOOKUP(B1100,'[3]Cells Huawei 27042026 10h'!$B:$B,'[3]Cells Huawei 27042026 10h'!$T:$T,"")</f>
        <v/>
      </c>
      <c r="AJ1100" s="18" t="str">
        <f>_xlfn.XLOOKUP(B1100,'[3]Cells Huawei 27042026 15h'!$B:$B,'[3]Cells Huawei 27042026 15h'!$T:$T,"")</f>
        <v/>
      </c>
      <c r="AK1100" s="18" t="str">
        <f>_xlfn.XLOOKUP(B1100,'[4]cells down 27042026 11h28'!$B:$B,'[4]cells down 27042026 11h28'!$R:$R,"")</f>
        <v/>
      </c>
      <c r="AL1100" s="18" t="str">
        <f>_xlfn.XLOOKUP(B1100,'[4]cells down 27042026 18h01'!$B:$B,'[4]cells down 27042026 18h01'!$R:$R,"")</f>
        <v/>
      </c>
      <c r="AM1100" s="18" t="str">
        <f>_xlfn.XLOOKUP(B1100,'[5]cell downs 27042026 11h'!$B:$B,'[5]cell downs 27042026 11h'!$R:$R,"")</f>
        <v/>
      </c>
      <c r="AN1100" s="18" t="str">
        <f>_xlfn.XLOOKUP(B1100,'[5]cell downs 27042026 17h40'!$B:$B,'[5]cell downs 27042026 17h40'!$R:$R,"")</f>
        <v/>
      </c>
      <c r="AO1100" s="18" t="str">
        <f>_xlfn.XLOOKUP(B1100,'[6]ALL SITES DOWN'!$D:$D,'[6]ALL SITES DOWN'!$J:$J,"")</f>
        <v/>
      </c>
      <c r="AP1100" s="18" t="str">
        <f>_xlfn.XLOOKUP(B1100,'[7]ALL SITES DOWN'!$D:$D,'[7]ALL SITES DOWN'!$J:$J,"")</f>
        <v/>
      </c>
      <c r="AQ1100" s="9" t="str">
        <f>_xlfn.XLOOKUP(B1100,[8]sheet1!$AC:$AC,[8]sheet1!$AF:$AF,"")</f>
        <v/>
      </c>
      <c r="AR1100" s="14"/>
      <c r="AS1100" s="14" t="s">
        <v>5465</v>
      </c>
      <c r="AT1100" s="14" t="str">
        <f>_xlfn.XLOOKUP(B1100,'[9]cell downs 18042026 17h'!$B:$B,'[9]cell downs 18042026 17h'!$B:$B,"")</f>
        <v/>
      </c>
      <c r="AU1100" s="14" t="str">
        <f>_xlfn.XLOOKUP(B1100,'[10]Cells Huawei 19042026 15h'!$B:$B,'[10]Cells Huawei 19042026 15h'!$B:$B,"")</f>
        <v/>
      </c>
      <c r="AV1100" s="9" t="str">
        <f>_xlfn.XLOOKUP(B1100,'[11]cells down 19042026 9H40'!$B:$B,'[11]cells down 19042026 9H40'!$B:$B,"")</f>
        <v/>
      </c>
    </row>
    <row r="1101" spans="1:48" hidden="1" x14ac:dyDescent="0.3">
      <c r="A1101" s="1" t="s">
        <v>2749</v>
      </c>
      <c r="B1101" s="8" t="s">
        <v>2750</v>
      </c>
      <c r="C1101" s="3" t="str">
        <f>_xlfn.XLOOKUP(B1101,'[1]daily break down'!$D:$D,'[1]daily break down'!$E:$E,"")</f>
        <v>Yaounde</v>
      </c>
      <c r="D1101" s="1" t="s">
        <v>2751</v>
      </c>
      <c r="E1101" s="1" t="s">
        <v>12</v>
      </c>
      <c r="F1101" s="3" t="s">
        <v>37</v>
      </c>
      <c r="G1101" s="1" t="s">
        <v>38</v>
      </c>
      <c r="H1101" s="29" t="str">
        <f>_xlfn.XLOOKUP(B1101,[2]CALCULATION!$B:$B,[2]CALCULATION!$H:$H,"")</f>
        <v>ZTE</v>
      </c>
      <c r="I1101" s="26">
        <v>4.3714668709853237</v>
      </c>
      <c r="J1101" s="26">
        <v>0</v>
      </c>
      <c r="K1101" s="26">
        <v>3.9290677533223274E-2</v>
      </c>
      <c r="L1101" s="26">
        <v>0</v>
      </c>
      <c r="M1101" s="26">
        <v>0</v>
      </c>
      <c r="N1101" s="26">
        <v>0</v>
      </c>
      <c r="O1101" s="26">
        <v>0</v>
      </c>
      <c r="P1101" s="114" t="s">
        <v>6364</v>
      </c>
      <c r="Q1101" s="42" t="s">
        <v>5538</v>
      </c>
      <c r="R1101" s="42"/>
      <c r="S1101" s="41" t="str" cm="1">
        <f t="array" ref="S1101">IFERROR(_xlfn.IFS(
U1101="MPR ISSUE","PDH",
U1101="BSS Hardware Issue","BSS",
U1101="Sites strategiques, MLL, Pylone, etc.","ENVTECH",
U1101="AKTIVCO DEFAUT GE &amp; POWER Cabinet","AKTIVCO",
U1101="AKTIVCO Coupure ENEO &amp; Baisse de tension","AKTIVCO GRID ONLY",
U1101="Coupure ENEO &amp; Baisse de tension","IHS GRID ONLY",
U1101="Defaut GE &amp; POWER Cabinet","IHS",
U1101="Sharing","Partners",
U1101="Sites strategiques &amp; DataCenter","SST &amp; DC",
U1101="Exclu","Exclu",
U1101="SAT","SAT",
U1101="SPARE-ISSUE","SPARE-ISSUE",
U1101="Fiber CAmtel","TRANS_FO_CAMTEL",
U1101="Fiber AOF","Fiber AOF",
U1101="Projet OCM (HUAWEI)","TRAVAUX-HUAWEI",
U1101="Projet OCM (NOKIA)","TRAVAUX-NOKIA",
U1101="ACCESS-ISSUE","ACCESS-ISSUE",
U1101="Projet OCM (ZTE, NOKIA, autres projets)","TRAVAUX OCM",
U1101="No root CAuse","No root cause",
U1101="ODU HS","PDH",
U1101="IP &amp; VLAN","PDH",
U1101="Warehouse HUAWEI","SPARE-ISSUE",
U1101="SPARE-HS","SPARE-ISSUE",
U1101="Power Telco","BSS",U1101="no impacts","no impacts"
),"")</f>
        <v>No root cause</v>
      </c>
      <c r="T1101" s="41" t="str" cm="1">
        <f t="array" ref="T1101">IFERROR(_xlfn.IFS(
U1101="MPR ISSUE","TX ISSUE",
U1101="BSS Hardware Issue","RAN ISSUE",
U1101="Sites strategiques, MLL, Pylone, etc.","ENVTECH",
U1101="AKTIVCO DEFAUT GE &amp; POWER Cabinet","POWER ISSUE",
U1101="AKTIVCO Coupure ENEO &amp; Baisse de tension","POWER ISSUE",
U1101="Coupure ENEO &amp; Baisse de tension","POWER ISSUE",
U1101="Defaut GE &amp; POWER Cabinet","POWER ISSUE",
U1101="Sharing","POWER ISSUE",
U1101="Sites strategiques &amp; DataCenter","POWER ISSUE",
U1101="Exclu","Exclu",
U1101="SAT","TX ISSUE",
U1101="SPARE-ISSUE","SPARE-ISSUE",
U1101="Fiber CAmtel","TX ISSUE",
U1101="Fiber AOF","TX ISSUE",
U1101="Projet OCM (HUAWEI)","TRAVAUX-HUAWEI",
U1101="Projet OCM (NOKIA)","TRAVAUX -NOKIA",
U1101="ACCESS-ISSUE","ACCESS-ISSUE",
U1101="Projet OCM (ZTE, NOKIA, autres projets)","TRAVAUX OCM",
U1101="No root CAuse","No root cause",
U1101="ODU HS","TX ISSUE",
U1101="IP &amp; VLAN","TX ISSUE",
U1101="Warehouse HUAWEI","SPARE-ISSUE",
U1101="SPARE-HS","SPARE-ISSUE",
U1101="Power Telco","RAN ISSUE",U1101="no impacts","no impacts"
),"")</f>
        <v>No root cause</v>
      </c>
      <c r="U1101" s="68" t="s">
        <v>5691</v>
      </c>
      <c r="V1101" s="41" t="str" cm="1">
        <f t="array" ref="V1101">IFERROR(_xlfn.IFS(
U1101="MPR ISSUE","ACTIVE",
U1101="BSS Hardware Issue","ACTIVE",
U1101="Sites strategiques, MLL, Pylone, etc.","PASSIVE",
U1101="AKTIVCO DEFAUT GE &amp; POWER Cabinet","PASSIVE",
U1101="AKTIVCO Coupure ENEO &amp; Baisse de tension","PASSIVE",
U1101="Coupure ENEO &amp; Baisse de tension","PASSIVE",
U1101="Defaut GE &amp; POWER Cabinet","PASSIVE",
U1101="Sharing","PASSIVE",
U1101="Sites strategiques &amp; DataCenter","PASSIVE",
U1101="Exclu","Exclu",
U1101="SAT","ACTIVE",
U1101="SPARE-ISSUE","SPARE-ISSUE",
U1101="Fiber CAmtel","ACTIVE",
U1101="Fiber AOF","ACTIVE",
U1101="Projet OCM (HUAWEI)","PLANNED WORKS",
U1101="Projet OCM (NOKIA)","PLANNED WORKS",
U1101="ACCESS-ISSUE","ACCESS-ISSUE",
U1101="Projet OCM (ZTE, NOKIA, autres projets)","PLANNED WORKS",
U1101="No root CAuse","No root cause",
U1101="ODU HS","ACTIVE",
U1101="IP &amp; VLAN","ACTIVE",
U1101="Warehouse HUAWEI","SPARE-ISSUE",
U1101="SPARE-HS","SPARE-ISSUE",
U1101="Power Telco","ACTIVE", U1101="no impacts","no impacts"
),"")</f>
        <v>No root cause</v>
      </c>
      <c r="W1101" s="113"/>
      <c r="X1101" s="113"/>
      <c r="Y1101" s="113"/>
      <c r="Z1101" s="113"/>
      <c r="AA1101" s="113"/>
      <c r="AB1101" s="17" t="s">
        <v>5465</v>
      </c>
      <c r="AC1101" s="17" t="str">
        <f>_xlfn.XLOOKUP(B1101,'INCIDENT-04-27-2026'!E:E,'INCIDENT-04-27-2026'!F:F,"")</f>
        <v/>
      </c>
      <c r="AD1101" s="9"/>
      <c r="AE1101" s="7" t="s">
        <v>5465</v>
      </c>
      <c r="AF1101" s="6" t="str">
        <f>_xlfn.XLOOKUP(B1101,'[13]Input_27-04'!$B:$B,'[13]Input_27-04'!$M:$M,"")</f>
        <v/>
      </c>
      <c r="AG1101" s="7"/>
      <c r="AH1101" s="3"/>
      <c r="AI1101" s="18" t="str">
        <f>_xlfn.XLOOKUP(B1101,'[3]Cells Huawei 27042026 10h'!$B:$B,'[3]Cells Huawei 27042026 10h'!$T:$T,"")</f>
        <v/>
      </c>
      <c r="AJ1101" s="18" t="str">
        <f>_xlfn.XLOOKUP(B1101,'[3]Cells Huawei 27042026 15h'!$B:$B,'[3]Cells Huawei 27042026 15h'!$T:$T,"")</f>
        <v/>
      </c>
      <c r="AK1101" s="18" t="str">
        <f>_xlfn.XLOOKUP(B1101,'[4]cells down 27042026 11h28'!$B:$B,'[4]cells down 27042026 11h28'!$R:$R,"")</f>
        <v/>
      </c>
      <c r="AL1101" s="18" t="str">
        <f>_xlfn.XLOOKUP(B1101,'[4]cells down 27042026 18h01'!$B:$B,'[4]cells down 27042026 18h01'!$R:$R,"")</f>
        <v/>
      </c>
      <c r="AM1101" s="18" t="str">
        <f>_xlfn.XLOOKUP(B1101,'[5]cell downs 27042026 11h'!$B:$B,'[5]cell downs 27042026 11h'!$R:$R,"")</f>
        <v/>
      </c>
      <c r="AN1101" s="18" t="str">
        <f>_xlfn.XLOOKUP(B1101,'[5]cell downs 27042026 17h40'!$B:$B,'[5]cell downs 27042026 17h40'!$R:$R,"")</f>
        <v/>
      </c>
      <c r="AO1101" s="18" t="str">
        <f>_xlfn.XLOOKUP(B1101,'[6]ALL SITES DOWN'!$D:$D,'[6]ALL SITES DOWN'!$J:$J,"")</f>
        <v/>
      </c>
      <c r="AP1101" s="18" t="str">
        <f>_xlfn.XLOOKUP(B1101,'[7]ALL SITES DOWN'!$D:$D,'[7]ALL SITES DOWN'!$J:$J,"")</f>
        <v/>
      </c>
      <c r="AQ1101" s="9" t="str">
        <f>_xlfn.XLOOKUP(B1101,[8]sheet1!$AC:$AC,[8]sheet1!$AF:$AF,"")</f>
        <v/>
      </c>
      <c r="AR1101" s="14"/>
      <c r="AS1101" s="14" t="s">
        <v>5465</v>
      </c>
      <c r="AT1101" s="14" t="str">
        <f>_xlfn.XLOOKUP(B1101,'[9]cell downs 18042026 17h'!$B:$B,'[9]cell downs 18042026 17h'!$B:$B,"")</f>
        <v/>
      </c>
      <c r="AU1101" s="14" t="str">
        <f>_xlfn.XLOOKUP(B1101,'[10]Cells Huawei 19042026 15h'!$B:$B,'[10]Cells Huawei 19042026 15h'!$B:$B,"")</f>
        <v/>
      </c>
      <c r="AV1101" s="9" t="str">
        <f>_xlfn.XLOOKUP(B1101,'[11]cells down 19042026 9H40'!$B:$B,'[11]cells down 19042026 9H40'!$B:$B,"")</f>
        <v/>
      </c>
    </row>
    <row r="1102" spans="1:48" hidden="1" x14ac:dyDescent="0.3">
      <c r="A1102" s="1" t="s">
        <v>1939</v>
      </c>
      <c r="B1102" s="8" t="s">
        <v>1940</v>
      </c>
      <c r="C1102" s="3" t="str">
        <f>_xlfn.XLOOKUP(B1102,'[1]daily break down'!$D:$D,'[1]daily break down'!$E:$E,"")</f>
        <v>CENTRE</v>
      </c>
      <c r="D1102" s="1" t="s">
        <v>21</v>
      </c>
      <c r="E1102" s="1" t="s">
        <v>122</v>
      </c>
      <c r="F1102" s="3" t="s">
        <v>37</v>
      </c>
      <c r="G1102" s="1" t="s">
        <v>1941</v>
      </c>
      <c r="H1102" s="28" t="str">
        <f>_xlfn.XLOOKUP(B1102,[2]CALCULATION!$B:$B,[2]CALCULATION!$H:$H,"")</f>
        <v>NOKIA</v>
      </c>
      <c r="I1102" s="26">
        <v>0.83307650820556278</v>
      </c>
      <c r="J1102" s="26">
        <v>3.0332831097527917</v>
      </c>
      <c r="K1102" s="26">
        <v>3.9258619544348845E-2</v>
      </c>
      <c r="L1102" s="26">
        <v>3.2477677615977953E-2</v>
      </c>
      <c r="M1102" s="26">
        <v>1.0701046990435794E-3</v>
      </c>
      <c r="N1102" s="26">
        <v>0</v>
      </c>
      <c r="O1102" s="26">
        <v>0</v>
      </c>
      <c r="P1102" s="114" t="s">
        <v>6364</v>
      </c>
      <c r="Q1102" s="42" t="s">
        <v>5538</v>
      </c>
      <c r="R1102" s="42"/>
      <c r="S1102" s="41" t="str" cm="1">
        <f t="array" ref="S1102">IFERROR(_xlfn.IFS(
U1102="MPR ISSUE","PDH",
U1102="BSS Hardware Issue","BSS",
U1102="Sites strategiques, MLL, Pylone, etc.","ENVTECH",
U1102="AKTIVCO DEFAUT GE &amp; POWER Cabinet","AKTIVCO",
U1102="AKTIVCO Coupure ENEO &amp; Baisse de tension","AKTIVCO GRID ONLY",
U1102="Coupure ENEO &amp; Baisse de tension","IHS GRID ONLY",
U1102="Defaut GE &amp; POWER Cabinet","IHS",
U1102="Sharing","Partners",
U1102="Sites strategiques &amp; DataCenter","SST &amp; DC",
U1102="Exclu","Exclu",
U1102="SAT","SAT",
U1102="SPARE-ISSUE","SPARE-ISSUE",
U1102="Fiber CAmtel","TRANS_FO_CAMTEL",
U1102="Fiber AOF","Fiber AOF",
U1102="Projet OCM (HUAWEI)","TRAVAUX-HUAWEI",
U1102="Projet OCM (NOKIA)","TRAVAUX-NOKIA",
U1102="ACCESS-ISSUE","ACCESS-ISSUE",
U1102="Projet OCM (ZTE, NOKIA, autres projets)","TRAVAUX OCM",
U1102="No root CAuse","No root cause",
U1102="ODU HS","PDH",
U1102="IP &amp; VLAN","PDH",
U1102="Warehouse HUAWEI","SPARE-ISSUE",
U1102="SPARE-HS","SPARE-ISSUE",
U1102="Power Telco","BSS",U1102="no impacts","no impacts"
),"")</f>
        <v>No root cause</v>
      </c>
      <c r="T1102" s="41" t="str" cm="1">
        <f t="array" ref="T1102">IFERROR(_xlfn.IFS(
U1102="MPR ISSUE","TX ISSUE",
U1102="BSS Hardware Issue","RAN ISSUE",
U1102="Sites strategiques, MLL, Pylone, etc.","ENVTECH",
U1102="AKTIVCO DEFAUT GE &amp; POWER Cabinet","POWER ISSUE",
U1102="AKTIVCO Coupure ENEO &amp; Baisse de tension","POWER ISSUE",
U1102="Coupure ENEO &amp; Baisse de tension","POWER ISSUE",
U1102="Defaut GE &amp; POWER Cabinet","POWER ISSUE",
U1102="Sharing","POWER ISSUE",
U1102="Sites strategiques &amp; DataCenter","POWER ISSUE",
U1102="Exclu","Exclu",
U1102="SAT","TX ISSUE",
U1102="SPARE-ISSUE","SPARE-ISSUE",
U1102="Fiber CAmtel","TX ISSUE",
U1102="Fiber AOF","TX ISSUE",
U1102="Projet OCM (HUAWEI)","TRAVAUX-HUAWEI",
U1102="Projet OCM (NOKIA)","TRAVAUX -NOKIA",
U1102="ACCESS-ISSUE","ACCESS-ISSUE",
U1102="Projet OCM (ZTE, NOKIA, autres projets)","TRAVAUX OCM",
U1102="No root CAuse","No root cause",
U1102="ODU HS","TX ISSUE",
U1102="IP &amp; VLAN","TX ISSUE",
U1102="Warehouse HUAWEI","SPARE-ISSUE",
U1102="SPARE-HS","SPARE-ISSUE",
U1102="Power Telco","RAN ISSUE",U1102="no impacts","no impacts"
),"")</f>
        <v>No root cause</v>
      </c>
      <c r="U1102" s="68" t="s">
        <v>5691</v>
      </c>
      <c r="V1102" s="41" t="str" cm="1">
        <f t="array" ref="V1102">IFERROR(_xlfn.IFS(
U1102="MPR ISSUE","ACTIVE",
U1102="BSS Hardware Issue","ACTIVE",
U1102="Sites strategiques, MLL, Pylone, etc.","PASSIVE",
U1102="AKTIVCO DEFAUT GE &amp; POWER Cabinet","PASSIVE",
U1102="AKTIVCO Coupure ENEO &amp; Baisse de tension","PASSIVE",
U1102="Coupure ENEO &amp; Baisse de tension","PASSIVE",
U1102="Defaut GE &amp; POWER Cabinet","PASSIVE",
U1102="Sharing","PASSIVE",
U1102="Sites strategiques &amp; DataCenter","PASSIVE",
U1102="Exclu","Exclu",
U1102="SAT","ACTIVE",
U1102="SPARE-ISSUE","SPARE-ISSUE",
U1102="Fiber CAmtel","ACTIVE",
U1102="Fiber AOF","ACTIVE",
U1102="Projet OCM (HUAWEI)","PLANNED WORKS",
U1102="Projet OCM (NOKIA)","PLANNED WORKS",
U1102="ACCESS-ISSUE","ACCESS-ISSUE",
U1102="Projet OCM (ZTE, NOKIA, autres projets)","PLANNED WORKS",
U1102="No root CAuse","No root cause",
U1102="ODU HS","ACTIVE",
U1102="IP &amp; VLAN","ACTIVE",
U1102="Warehouse HUAWEI","SPARE-ISSUE",
U1102="SPARE-HS","SPARE-ISSUE",
U1102="Power Telco","ACTIVE", U1102="no impacts","no impacts"
),"")</f>
        <v>No root cause</v>
      </c>
      <c r="W1102" s="113"/>
      <c r="X1102" s="113"/>
      <c r="Y1102" s="113"/>
      <c r="Z1102" s="113"/>
      <c r="AA1102" s="113"/>
      <c r="AB1102" s="17" t="s">
        <v>5465</v>
      </c>
      <c r="AC1102" s="17" t="str">
        <f>_xlfn.XLOOKUP(B1102,'INCIDENT-04-27-2026'!E:E,'INCIDENT-04-27-2026'!F:F,"")</f>
        <v/>
      </c>
      <c r="AD1102" s="9"/>
      <c r="AE1102" s="7" t="s">
        <v>5465</v>
      </c>
      <c r="AF1102" s="6" t="str">
        <f>_xlfn.XLOOKUP(B1102,'[13]Input_27-04'!$B:$B,'[13]Input_27-04'!$M:$M,"")</f>
        <v/>
      </c>
      <c r="AG1102" s="7"/>
      <c r="AH1102" s="3"/>
      <c r="AI1102" s="18" t="str">
        <f>_xlfn.XLOOKUP(B1102,'[3]Cells Huawei 27042026 10h'!$B:$B,'[3]Cells Huawei 27042026 10h'!$T:$T,"")</f>
        <v/>
      </c>
      <c r="AJ1102" s="18" t="str">
        <f>_xlfn.XLOOKUP(B1102,'[3]Cells Huawei 27042026 15h'!$B:$B,'[3]Cells Huawei 27042026 15h'!$T:$T,"")</f>
        <v/>
      </c>
      <c r="AK1102" s="18" t="str">
        <f>_xlfn.XLOOKUP(B1102,'[4]cells down 27042026 11h28'!$B:$B,'[4]cells down 27042026 11h28'!$R:$R,"")</f>
        <v/>
      </c>
      <c r="AL1102" s="18" t="str">
        <f>_xlfn.XLOOKUP(B1102,'[4]cells down 27042026 18h01'!$B:$B,'[4]cells down 27042026 18h01'!$R:$R,"")</f>
        <v/>
      </c>
      <c r="AM1102" s="18" t="str">
        <f>_xlfn.XLOOKUP(B1102,'[5]cell downs 27042026 11h'!$B:$B,'[5]cell downs 27042026 11h'!$R:$R,"")</f>
        <v/>
      </c>
      <c r="AN1102" s="18" t="str">
        <f>_xlfn.XLOOKUP(B1102,'[5]cell downs 27042026 17h40'!$B:$B,'[5]cell downs 27042026 17h40'!$R:$R,"")</f>
        <v/>
      </c>
      <c r="AO1102" s="18" t="str">
        <f>_xlfn.XLOOKUP(B1102,'[6]ALL SITES DOWN'!$D:$D,'[6]ALL SITES DOWN'!$J:$J,"")</f>
        <v/>
      </c>
      <c r="AP1102" s="18" t="str">
        <f>_xlfn.XLOOKUP(B1102,'[7]ALL SITES DOWN'!$D:$D,'[7]ALL SITES DOWN'!$J:$J,"")</f>
        <v/>
      </c>
      <c r="AQ1102" s="9" t="str">
        <f>_xlfn.XLOOKUP(B1102,[8]sheet1!$AC:$AC,[8]sheet1!$AF:$AF,"")</f>
        <v/>
      </c>
      <c r="AR1102" s="14"/>
      <c r="AS1102" s="14" t="s">
        <v>5465</v>
      </c>
      <c r="AT1102" s="14" t="str">
        <f>_xlfn.XLOOKUP(B1102,'[9]cell downs 18042026 17h'!$B:$B,'[9]cell downs 18042026 17h'!$B:$B,"")</f>
        <v/>
      </c>
      <c r="AU1102" s="14" t="str">
        <f>_xlfn.XLOOKUP(B1102,'[10]Cells Huawei 19042026 15h'!$B:$B,'[10]Cells Huawei 19042026 15h'!$B:$B,"")</f>
        <v/>
      </c>
      <c r="AV1102" s="9" t="str">
        <f>_xlfn.XLOOKUP(B1102,'[11]cells down 19042026 9H40'!$B:$B,'[11]cells down 19042026 9H40'!$B:$B,"")</f>
        <v/>
      </c>
    </row>
    <row r="1103" spans="1:48" hidden="1" x14ac:dyDescent="0.3">
      <c r="A1103" s="1" t="s">
        <v>2121</v>
      </c>
      <c r="B1103" s="8" t="s">
        <v>2122</v>
      </c>
      <c r="C1103" s="3" t="str">
        <f>_xlfn.XLOOKUP(B1103,'[1]daily break down'!$D:$D,'[1]daily break down'!$E:$E,"")</f>
        <v>Yaounde</v>
      </c>
      <c r="D1103" s="1" t="s">
        <v>11</v>
      </c>
      <c r="E1103" s="1" t="s">
        <v>12</v>
      </c>
      <c r="F1103" s="3" t="s">
        <v>37</v>
      </c>
      <c r="G1103" s="1" t="s">
        <v>38</v>
      </c>
      <c r="H1103" s="29" t="str">
        <f>_xlfn.XLOOKUP(B1103,[2]CALCULATION!$B:$B,[2]CALCULATION!$H:$H,"")</f>
        <v>ZTE</v>
      </c>
      <c r="I1103" s="26">
        <v>0</v>
      </c>
      <c r="J1103" s="26">
        <v>0</v>
      </c>
      <c r="K1103" s="26">
        <v>3.9255007376588415E-2</v>
      </c>
      <c r="L1103" s="26">
        <v>0</v>
      </c>
      <c r="M1103" s="26">
        <v>0</v>
      </c>
      <c r="N1103" s="26">
        <v>0</v>
      </c>
      <c r="O1103" s="26">
        <v>0</v>
      </c>
      <c r="P1103" s="114" t="s">
        <v>6364</v>
      </c>
      <c r="Q1103" s="42" t="s">
        <v>5538</v>
      </c>
      <c r="R1103" s="42"/>
      <c r="S1103" s="41" t="str" cm="1">
        <f t="array" ref="S1103">IFERROR(_xlfn.IFS(
U1103="MPR ISSUE","PDH",
U1103="BSS Hardware Issue","BSS",
U1103="Sites strategiques, MLL, Pylone, etc.","ENVTECH",
U1103="AKTIVCO DEFAUT GE &amp; POWER Cabinet","AKTIVCO",
U1103="AKTIVCO Coupure ENEO &amp; Baisse de tension","AKTIVCO GRID ONLY",
U1103="Coupure ENEO &amp; Baisse de tension","IHS GRID ONLY",
U1103="Defaut GE &amp; POWER Cabinet","IHS",
U1103="Sharing","Partners",
U1103="Sites strategiques &amp; DataCenter","SST &amp; DC",
U1103="Exclu","Exclu",
U1103="SAT","SAT",
U1103="SPARE-ISSUE","SPARE-ISSUE",
U1103="Fiber CAmtel","TRANS_FO_CAMTEL",
U1103="Fiber AOF","Fiber AOF",
U1103="Projet OCM (HUAWEI)","TRAVAUX-HUAWEI",
U1103="Projet OCM (NOKIA)","TRAVAUX-NOKIA",
U1103="ACCESS-ISSUE","ACCESS-ISSUE",
U1103="Projet OCM (ZTE, NOKIA, autres projets)","TRAVAUX OCM",
U1103="No root CAuse","No root cause",
U1103="ODU HS","PDH",
U1103="IP &amp; VLAN","PDH",
U1103="Warehouse HUAWEI","SPARE-ISSUE",
U1103="SPARE-HS","SPARE-ISSUE",
U1103="Power Telco","BSS",U1103="no impacts","no impacts"
),"")</f>
        <v>No root cause</v>
      </c>
      <c r="T1103" s="41" t="str" cm="1">
        <f t="array" ref="T1103">IFERROR(_xlfn.IFS(
U1103="MPR ISSUE","TX ISSUE",
U1103="BSS Hardware Issue","RAN ISSUE",
U1103="Sites strategiques, MLL, Pylone, etc.","ENVTECH",
U1103="AKTIVCO DEFAUT GE &amp; POWER Cabinet","POWER ISSUE",
U1103="AKTIVCO Coupure ENEO &amp; Baisse de tension","POWER ISSUE",
U1103="Coupure ENEO &amp; Baisse de tension","POWER ISSUE",
U1103="Defaut GE &amp; POWER Cabinet","POWER ISSUE",
U1103="Sharing","POWER ISSUE",
U1103="Sites strategiques &amp; DataCenter","POWER ISSUE",
U1103="Exclu","Exclu",
U1103="SAT","TX ISSUE",
U1103="SPARE-ISSUE","SPARE-ISSUE",
U1103="Fiber CAmtel","TX ISSUE",
U1103="Fiber AOF","TX ISSUE",
U1103="Projet OCM (HUAWEI)","TRAVAUX-HUAWEI",
U1103="Projet OCM (NOKIA)","TRAVAUX -NOKIA",
U1103="ACCESS-ISSUE","ACCESS-ISSUE",
U1103="Projet OCM (ZTE, NOKIA, autres projets)","TRAVAUX OCM",
U1103="No root CAuse","No root cause",
U1103="ODU HS","TX ISSUE",
U1103="IP &amp; VLAN","TX ISSUE",
U1103="Warehouse HUAWEI","SPARE-ISSUE",
U1103="SPARE-HS","SPARE-ISSUE",
U1103="Power Telco","RAN ISSUE",U1103="no impacts","no impacts"
),"")</f>
        <v>No root cause</v>
      </c>
      <c r="U1103" s="68" t="s">
        <v>5691</v>
      </c>
      <c r="V1103" s="41" t="str" cm="1">
        <f t="array" ref="V1103">IFERROR(_xlfn.IFS(
U1103="MPR ISSUE","ACTIVE",
U1103="BSS Hardware Issue","ACTIVE",
U1103="Sites strategiques, MLL, Pylone, etc.","PASSIVE",
U1103="AKTIVCO DEFAUT GE &amp; POWER Cabinet","PASSIVE",
U1103="AKTIVCO Coupure ENEO &amp; Baisse de tension","PASSIVE",
U1103="Coupure ENEO &amp; Baisse de tension","PASSIVE",
U1103="Defaut GE &amp; POWER Cabinet","PASSIVE",
U1103="Sharing","PASSIVE",
U1103="Sites strategiques &amp; DataCenter","PASSIVE",
U1103="Exclu","Exclu",
U1103="SAT","ACTIVE",
U1103="SPARE-ISSUE","SPARE-ISSUE",
U1103="Fiber CAmtel","ACTIVE",
U1103="Fiber AOF","ACTIVE",
U1103="Projet OCM (HUAWEI)","PLANNED WORKS",
U1103="Projet OCM (NOKIA)","PLANNED WORKS",
U1103="ACCESS-ISSUE","ACCESS-ISSUE",
U1103="Projet OCM (ZTE, NOKIA, autres projets)","PLANNED WORKS",
U1103="No root CAuse","No root cause",
U1103="ODU HS","ACTIVE",
U1103="IP &amp; VLAN","ACTIVE",
U1103="Warehouse HUAWEI","SPARE-ISSUE",
U1103="SPARE-HS","SPARE-ISSUE",
U1103="Power Telco","ACTIVE", U1103="no impacts","no impacts"
),"")</f>
        <v>No root cause</v>
      </c>
      <c r="W1103" s="113"/>
      <c r="X1103" s="113"/>
      <c r="Y1103" s="113"/>
      <c r="Z1103" s="113"/>
      <c r="AA1103" s="113"/>
      <c r="AB1103" s="17" t="s">
        <v>5465</v>
      </c>
      <c r="AC1103" s="17" t="str">
        <f>_xlfn.XLOOKUP(B1103,'INCIDENT-04-27-2026'!E:E,'INCIDENT-04-27-2026'!F:F,"")</f>
        <v/>
      </c>
      <c r="AD1103" s="9"/>
      <c r="AE1103" s="7" t="s">
        <v>5465</v>
      </c>
      <c r="AF1103" s="6" t="str">
        <f>_xlfn.XLOOKUP(B1103,'[13]Input_27-04'!$B:$B,'[13]Input_27-04'!$M:$M,"")</f>
        <v/>
      </c>
      <c r="AG1103" s="7"/>
      <c r="AH1103" s="3"/>
      <c r="AI1103" s="18" t="str">
        <f>_xlfn.XLOOKUP(B1103,'[3]Cells Huawei 27042026 10h'!$B:$B,'[3]Cells Huawei 27042026 10h'!$T:$T,"")</f>
        <v/>
      </c>
      <c r="AJ1103" s="18" t="str">
        <f>_xlfn.XLOOKUP(B1103,'[3]Cells Huawei 27042026 15h'!$B:$B,'[3]Cells Huawei 27042026 15h'!$T:$T,"")</f>
        <v/>
      </c>
      <c r="AK1103" s="18" t="str">
        <f>_xlfn.XLOOKUP(B1103,'[4]cells down 27042026 11h28'!$B:$B,'[4]cells down 27042026 11h28'!$R:$R,"")</f>
        <v/>
      </c>
      <c r="AL1103" s="18" t="str">
        <f>_xlfn.XLOOKUP(B1103,'[4]cells down 27042026 18h01'!$B:$B,'[4]cells down 27042026 18h01'!$R:$R,"")</f>
        <v/>
      </c>
      <c r="AM1103" s="18" t="str">
        <f>_xlfn.XLOOKUP(B1103,'[5]cell downs 27042026 11h'!$B:$B,'[5]cell downs 27042026 11h'!$R:$R,"")</f>
        <v/>
      </c>
      <c r="AN1103" s="18" t="str">
        <f>_xlfn.XLOOKUP(B1103,'[5]cell downs 27042026 17h40'!$B:$B,'[5]cell downs 27042026 17h40'!$R:$R,"")</f>
        <v/>
      </c>
      <c r="AO1103" s="18" t="str">
        <f>_xlfn.XLOOKUP(B1103,'[6]ALL SITES DOWN'!$D:$D,'[6]ALL SITES DOWN'!$J:$J,"")</f>
        <v/>
      </c>
      <c r="AP1103" s="18" t="str">
        <f>_xlfn.XLOOKUP(B1103,'[7]ALL SITES DOWN'!$D:$D,'[7]ALL SITES DOWN'!$J:$J,"")</f>
        <v/>
      </c>
      <c r="AQ1103" s="9" t="str">
        <f>_xlfn.XLOOKUP(B1103,[8]sheet1!$AC:$AC,[8]sheet1!$AF:$AF,"")</f>
        <v/>
      </c>
      <c r="AR1103" s="14"/>
      <c r="AS1103" s="14" t="s">
        <v>5465</v>
      </c>
      <c r="AT1103" s="14" t="str">
        <f>_xlfn.XLOOKUP(B1103,'[9]cell downs 18042026 17h'!$B:$B,'[9]cell downs 18042026 17h'!$B:$B,"")</f>
        <v/>
      </c>
      <c r="AU1103" s="14" t="str">
        <f>_xlfn.XLOOKUP(B1103,'[10]Cells Huawei 19042026 15h'!$B:$B,'[10]Cells Huawei 19042026 15h'!$B:$B,"")</f>
        <v/>
      </c>
      <c r="AV1103" s="9" t="str">
        <f>_xlfn.XLOOKUP(B1103,'[11]cells down 19042026 9H40'!$B:$B,'[11]cells down 19042026 9H40'!$B:$B,"")</f>
        <v/>
      </c>
    </row>
    <row r="1104" spans="1:48" hidden="1" x14ac:dyDescent="0.3">
      <c r="A1104" s="1" t="s">
        <v>1511</v>
      </c>
      <c r="B1104" s="8" t="s">
        <v>1512</v>
      </c>
      <c r="C1104" s="3" t="str">
        <f>_xlfn.XLOOKUP(B1104,'[1]daily break down'!$D:$D,'[1]daily break down'!$E:$E,"")</f>
        <v>CENTRE</v>
      </c>
      <c r="D1104" s="1" t="s">
        <v>11</v>
      </c>
      <c r="E1104" s="1" t="s">
        <v>96</v>
      </c>
      <c r="F1104" s="3" t="s">
        <v>69</v>
      </c>
      <c r="G1104" s="1" t="s">
        <v>1513</v>
      </c>
      <c r="H1104" s="28" t="str">
        <f>_xlfn.XLOOKUP(B1104,[2]CALCULATION!$B:$B,[2]CALCULATION!$H:$H,"")</f>
        <v>NOKIA</v>
      </c>
      <c r="I1104" s="26">
        <v>0</v>
      </c>
      <c r="J1104" s="26">
        <v>0</v>
      </c>
      <c r="K1104" s="26">
        <v>3.9102167528222952E-2</v>
      </c>
      <c r="L1104" s="26">
        <v>0</v>
      </c>
      <c r="M1104" s="26">
        <v>0</v>
      </c>
      <c r="N1104" s="26">
        <v>0</v>
      </c>
      <c r="O1104" s="26">
        <v>0</v>
      </c>
      <c r="P1104" s="114" t="s">
        <v>6364</v>
      </c>
      <c r="Q1104" s="42" t="s">
        <v>5538</v>
      </c>
      <c r="R1104" s="42"/>
      <c r="S1104" s="41" t="str" cm="1">
        <f t="array" ref="S1104">IFERROR(_xlfn.IFS(
U1104="MPR ISSUE","PDH",
U1104="BSS Hardware Issue","BSS",
U1104="Sites strategiques, MLL, Pylone, etc.","ENVTECH",
U1104="AKTIVCO DEFAUT GE &amp; POWER Cabinet","AKTIVCO",
U1104="AKTIVCO Coupure ENEO &amp; Baisse de tension","AKTIVCO GRID ONLY",
U1104="Coupure ENEO &amp; Baisse de tension","IHS GRID ONLY",
U1104="Defaut GE &amp; POWER Cabinet","IHS",
U1104="Sharing","Partners",
U1104="Sites strategiques &amp; DataCenter","SST &amp; DC",
U1104="Exclu","Exclu",
U1104="SAT","SAT",
U1104="SPARE-ISSUE","SPARE-ISSUE",
U1104="Fiber CAmtel","TRANS_FO_CAMTEL",
U1104="Fiber AOF","Fiber AOF",
U1104="Projet OCM (HUAWEI)","TRAVAUX-HUAWEI",
U1104="Projet OCM (NOKIA)","TRAVAUX-NOKIA",
U1104="ACCESS-ISSUE","ACCESS-ISSUE",
U1104="Projet OCM (ZTE, NOKIA, autres projets)","TRAVAUX OCM",
U1104="No root CAuse","No root cause",
U1104="ODU HS","PDH",
U1104="IP &amp; VLAN","PDH",
U1104="Warehouse HUAWEI","SPARE-ISSUE",
U1104="SPARE-HS","SPARE-ISSUE",
U1104="Power Telco","BSS",U1104="no impacts","no impacts"
),"")</f>
        <v>No root cause</v>
      </c>
      <c r="T1104" s="41" t="str" cm="1">
        <f t="array" ref="T1104">IFERROR(_xlfn.IFS(
U1104="MPR ISSUE","TX ISSUE",
U1104="BSS Hardware Issue","RAN ISSUE",
U1104="Sites strategiques, MLL, Pylone, etc.","ENVTECH",
U1104="AKTIVCO DEFAUT GE &amp; POWER Cabinet","POWER ISSUE",
U1104="AKTIVCO Coupure ENEO &amp; Baisse de tension","POWER ISSUE",
U1104="Coupure ENEO &amp; Baisse de tension","POWER ISSUE",
U1104="Defaut GE &amp; POWER Cabinet","POWER ISSUE",
U1104="Sharing","POWER ISSUE",
U1104="Sites strategiques &amp; DataCenter","POWER ISSUE",
U1104="Exclu","Exclu",
U1104="SAT","TX ISSUE",
U1104="SPARE-ISSUE","SPARE-ISSUE",
U1104="Fiber CAmtel","TX ISSUE",
U1104="Fiber AOF","TX ISSUE",
U1104="Projet OCM (HUAWEI)","TRAVAUX-HUAWEI",
U1104="Projet OCM (NOKIA)","TRAVAUX -NOKIA",
U1104="ACCESS-ISSUE","ACCESS-ISSUE",
U1104="Projet OCM (ZTE, NOKIA, autres projets)","TRAVAUX OCM",
U1104="No root CAuse","No root cause",
U1104="ODU HS","TX ISSUE",
U1104="IP &amp; VLAN","TX ISSUE",
U1104="Warehouse HUAWEI","SPARE-ISSUE",
U1104="SPARE-HS","SPARE-ISSUE",
U1104="Power Telco","RAN ISSUE",U1104="no impacts","no impacts"
),"")</f>
        <v>No root cause</v>
      </c>
      <c r="U1104" s="68" t="s">
        <v>5691</v>
      </c>
      <c r="V1104" s="41" t="str" cm="1">
        <f t="array" ref="V1104">IFERROR(_xlfn.IFS(
U1104="MPR ISSUE","ACTIVE",
U1104="BSS Hardware Issue","ACTIVE",
U1104="Sites strategiques, MLL, Pylone, etc.","PASSIVE",
U1104="AKTIVCO DEFAUT GE &amp; POWER Cabinet","PASSIVE",
U1104="AKTIVCO Coupure ENEO &amp; Baisse de tension","PASSIVE",
U1104="Coupure ENEO &amp; Baisse de tension","PASSIVE",
U1104="Defaut GE &amp; POWER Cabinet","PASSIVE",
U1104="Sharing","PASSIVE",
U1104="Sites strategiques &amp; DataCenter","PASSIVE",
U1104="Exclu","Exclu",
U1104="SAT","ACTIVE",
U1104="SPARE-ISSUE","SPARE-ISSUE",
U1104="Fiber CAmtel","ACTIVE",
U1104="Fiber AOF","ACTIVE",
U1104="Projet OCM (HUAWEI)","PLANNED WORKS",
U1104="Projet OCM (NOKIA)","PLANNED WORKS",
U1104="ACCESS-ISSUE","ACCESS-ISSUE",
U1104="Projet OCM (ZTE, NOKIA, autres projets)","PLANNED WORKS",
U1104="No root CAuse","No root cause",
U1104="ODU HS","ACTIVE",
U1104="IP &amp; VLAN","ACTIVE",
U1104="Warehouse HUAWEI","SPARE-ISSUE",
U1104="SPARE-HS","SPARE-ISSUE",
U1104="Power Telco","ACTIVE", U1104="no impacts","no impacts"
),"")</f>
        <v>No root cause</v>
      </c>
      <c r="W1104" s="113"/>
      <c r="X1104" s="113"/>
      <c r="Y1104" s="113"/>
      <c r="Z1104" s="113"/>
      <c r="AA1104" s="113"/>
      <c r="AB1104" s="17" t="s">
        <v>5465</v>
      </c>
      <c r="AC1104" s="17" t="str">
        <f>_xlfn.XLOOKUP(B1104,'INCIDENT-04-27-2026'!E:E,'INCIDENT-04-27-2026'!F:F,"")</f>
        <v/>
      </c>
      <c r="AD1104" s="9"/>
      <c r="AE1104" s="7" t="s">
        <v>5465</v>
      </c>
      <c r="AF1104" s="6" t="str">
        <f>_xlfn.XLOOKUP(B1104,'[13]Input_27-04'!$B:$B,'[13]Input_27-04'!$M:$M,"")</f>
        <v/>
      </c>
      <c r="AG1104" s="7"/>
      <c r="AH1104" s="3"/>
      <c r="AI1104" s="18" t="str">
        <f>_xlfn.XLOOKUP(B1104,'[3]Cells Huawei 27042026 10h'!$B:$B,'[3]Cells Huawei 27042026 10h'!$T:$T,"")</f>
        <v/>
      </c>
      <c r="AJ1104" s="18" t="str">
        <f>_xlfn.XLOOKUP(B1104,'[3]Cells Huawei 27042026 15h'!$B:$B,'[3]Cells Huawei 27042026 15h'!$T:$T,"")</f>
        <v/>
      </c>
      <c r="AK1104" s="18" t="str">
        <f>_xlfn.XLOOKUP(B1104,'[4]cells down 27042026 11h28'!$B:$B,'[4]cells down 27042026 11h28'!$R:$R,"")</f>
        <v/>
      </c>
      <c r="AL1104" s="18" t="str">
        <f>_xlfn.XLOOKUP(B1104,'[4]cells down 27042026 18h01'!$B:$B,'[4]cells down 27042026 18h01'!$R:$R,"")</f>
        <v/>
      </c>
      <c r="AM1104" s="18" t="str">
        <f>_xlfn.XLOOKUP(B1104,'[5]cell downs 27042026 11h'!$B:$B,'[5]cell downs 27042026 11h'!$R:$R,"")</f>
        <v/>
      </c>
      <c r="AN1104" s="18" t="str">
        <f>_xlfn.XLOOKUP(B1104,'[5]cell downs 27042026 17h40'!$B:$B,'[5]cell downs 27042026 17h40'!$R:$R,"")</f>
        <v/>
      </c>
      <c r="AO1104" s="18" t="str">
        <f>_xlfn.XLOOKUP(B1104,'[6]ALL SITES DOWN'!$D:$D,'[6]ALL SITES DOWN'!$J:$J,"")</f>
        <v/>
      </c>
      <c r="AP1104" s="18" t="str">
        <f>_xlfn.XLOOKUP(B1104,'[7]ALL SITES DOWN'!$D:$D,'[7]ALL SITES DOWN'!$J:$J,"")</f>
        <v/>
      </c>
      <c r="AQ1104" s="9" t="str">
        <f>_xlfn.XLOOKUP(B1104,[8]sheet1!$AC:$AC,[8]sheet1!$AF:$AF,"")</f>
        <v/>
      </c>
      <c r="AR1104" s="14"/>
      <c r="AS1104" s="14" t="s">
        <v>5465</v>
      </c>
      <c r="AT1104" s="14" t="str">
        <f>_xlfn.XLOOKUP(B1104,'[9]cell downs 18042026 17h'!$B:$B,'[9]cell downs 18042026 17h'!$B:$B,"")</f>
        <v/>
      </c>
      <c r="AU1104" s="14" t="str">
        <f>_xlfn.XLOOKUP(B1104,'[10]Cells Huawei 19042026 15h'!$B:$B,'[10]Cells Huawei 19042026 15h'!$B:$B,"")</f>
        <v/>
      </c>
      <c r="AV1104" s="9" t="str">
        <f>_xlfn.XLOOKUP(B1104,'[11]cells down 19042026 9H40'!$B:$B,'[11]cells down 19042026 9H40'!$B:$B,"")</f>
        <v/>
      </c>
    </row>
    <row r="1105" spans="1:48" hidden="1" x14ac:dyDescent="0.3">
      <c r="A1105" s="1" t="s">
        <v>4738</v>
      </c>
      <c r="B1105" s="8" t="s">
        <v>4739</v>
      </c>
      <c r="C1105" s="3" t="str">
        <f>_xlfn.XLOOKUP(B1105,'[1]daily break down'!$D:$D,'[1]daily break down'!$E:$E,"")</f>
        <v>Yaounde</v>
      </c>
      <c r="D1105" s="1" t="s">
        <v>11</v>
      </c>
      <c r="E1105" s="1" t="s">
        <v>12</v>
      </c>
      <c r="F1105" s="3" t="s">
        <v>37</v>
      </c>
      <c r="G1105" s="1" t="s">
        <v>38</v>
      </c>
      <c r="H1105" s="29" t="str">
        <f>_xlfn.XLOOKUP(B1105,[2]CALCULATION!$B:$B,[2]CALCULATION!$H:$H,"")</f>
        <v>ZTE</v>
      </c>
      <c r="I1105" s="26">
        <v>0</v>
      </c>
      <c r="J1105" s="26">
        <v>0.41468340595777187</v>
      </c>
      <c r="K1105" s="26">
        <v>3.9112326750049185E-2</v>
      </c>
      <c r="L1105" s="26">
        <v>0</v>
      </c>
      <c r="M1105" s="26">
        <v>0.49206981077695305</v>
      </c>
      <c r="N1105" s="26">
        <v>0</v>
      </c>
      <c r="O1105" s="26">
        <v>0</v>
      </c>
      <c r="P1105" s="114" t="s">
        <v>6364</v>
      </c>
      <c r="Q1105" s="42" t="s">
        <v>5538</v>
      </c>
      <c r="R1105" s="42"/>
      <c r="S1105" s="41" t="str" cm="1">
        <f t="array" ref="S1105">IFERROR(_xlfn.IFS(
U1105="MPR ISSUE","PDH",
U1105="BSS Hardware Issue","BSS",
U1105="Sites strategiques, MLL, Pylone, etc.","ENVTECH",
U1105="AKTIVCO DEFAUT GE &amp; POWER Cabinet","AKTIVCO",
U1105="AKTIVCO Coupure ENEO &amp; Baisse de tension","AKTIVCO GRID ONLY",
U1105="Coupure ENEO &amp; Baisse de tension","IHS GRID ONLY",
U1105="Defaut GE &amp; POWER Cabinet","IHS",
U1105="Sharing","Partners",
U1105="Sites strategiques &amp; DataCenter","SST &amp; DC",
U1105="Exclu","Exclu",
U1105="SAT","SAT",
U1105="SPARE-ISSUE","SPARE-ISSUE",
U1105="Fiber CAmtel","TRANS_FO_CAMTEL",
U1105="Fiber AOF","Fiber AOF",
U1105="Projet OCM (HUAWEI)","TRAVAUX-HUAWEI",
U1105="Projet OCM (NOKIA)","TRAVAUX-NOKIA",
U1105="ACCESS-ISSUE","ACCESS-ISSUE",
U1105="Projet OCM (ZTE, NOKIA, autres projets)","TRAVAUX OCM",
U1105="No root CAuse","No root cause",
U1105="ODU HS","PDH",
U1105="IP &amp; VLAN","PDH",
U1105="Warehouse HUAWEI","SPARE-ISSUE",
U1105="SPARE-HS","SPARE-ISSUE",
U1105="Power Telco","BSS",U1105="no impacts","no impacts"
),"")</f>
        <v>No root cause</v>
      </c>
      <c r="T1105" s="41" t="str" cm="1">
        <f t="array" ref="T1105">IFERROR(_xlfn.IFS(
U1105="MPR ISSUE","TX ISSUE",
U1105="BSS Hardware Issue","RAN ISSUE",
U1105="Sites strategiques, MLL, Pylone, etc.","ENVTECH",
U1105="AKTIVCO DEFAUT GE &amp; POWER Cabinet","POWER ISSUE",
U1105="AKTIVCO Coupure ENEO &amp; Baisse de tension","POWER ISSUE",
U1105="Coupure ENEO &amp; Baisse de tension","POWER ISSUE",
U1105="Defaut GE &amp; POWER Cabinet","POWER ISSUE",
U1105="Sharing","POWER ISSUE",
U1105="Sites strategiques &amp; DataCenter","POWER ISSUE",
U1105="Exclu","Exclu",
U1105="SAT","TX ISSUE",
U1105="SPARE-ISSUE","SPARE-ISSUE",
U1105="Fiber CAmtel","TX ISSUE",
U1105="Fiber AOF","TX ISSUE",
U1105="Projet OCM (HUAWEI)","TRAVAUX-HUAWEI",
U1105="Projet OCM (NOKIA)","TRAVAUX -NOKIA",
U1105="ACCESS-ISSUE","ACCESS-ISSUE",
U1105="Projet OCM (ZTE, NOKIA, autres projets)","TRAVAUX OCM",
U1105="No root CAuse","No root cause",
U1105="ODU HS","TX ISSUE",
U1105="IP &amp; VLAN","TX ISSUE",
U1105="Warehouse HUAWEI","SPARE-ISSUE",
U1105="SPARE-HS","SPARE-ISSUE",
U1105="Power Telco","RAN ISSUE",U1105="no impacts","no impacts"
),"")</f>
        <v>No root cause</v>
      </c>
      <c r="U1105" s="68" t="s">
        <v>5691</v>
      </c>
      <c r="V1105" s="41" t="str" cm="1">
        <f t="array" ref="V1105">IFERROR(_xlfn.IFS(
U1105="MPR ISSUE","ACTIVE",
U1105="BSS Hardware Issue","ACTIVE",
U1105="Sites strategiques, MLL, Pylone, etc.","PASSIVE",
U1105="AKTIVCO DEFAUT GE &amp; POWER Cabinet","PASSIVE",
U1105="AKTIVCO Coupure ENEO &amp; Baisse de tension","PASSIVE",
U1105="Coupure ENEO &amp; Baisse de tension","PASSIVE",
U1105="Defaut GE &amp; POWER Cabinet","PASSIVE",
U1105="Sharing","PASSIVE",
U1105="Sites strategiques &amp; DataCenter","PASSIVE",
U1105="Exclu","Exclu",
U1105="SAT","ACTIVE",
U1105="SPARE-ISSUE","SPARE-ISSUE",
U1105="Fiber CAmtel","ACTIVE",
U1105="Fiber AOF","ACTIVE",
U1105="Projet OCM (HUAWEI)","PLANNED WORKS",
U1105="Projet OCM (NOKIA)","PLANNED WORKS",
U1105="ACCESS-ISSUE","ACCESS-ISSUE",
U1105="Projet OCM (ZTE, NOKIA, autres projets)","PLANNED WORKS",
U1105="No root CAuse","No root cause",
U1105="ODU HS","ACTIVE",
U1105="IP &amp; VLAN","ACTIVE",
U1105="Warehouse HUAWEI","SPARE-ISSUE",
U1105="SPARE-HS","SPARE-ISSUE",
U1105="Power Telco","ACTIVE", U1105="no impacts","no impacts"
),"")</f>
        <v>No root cause</v>
      </c>
      <c r="W1105" s="113"/>
      <c r="X1105" s="113"/>
      <c r="Y1105" s="113"/>
      <c r="Z1105" s="113"/>
      <c r="AA1105" s="113"/>
      <c r="AB1105" s="17" t="s">
        <v>5465</v>
      </c>
      <c r="AC1105" s="17" t="str">
        <f>_xlfn.XLOOKUP(B1105,'INCIDENT-04-27-2026'!E:E,'INCIDENT-04-27-2026'!F:F,"")</f>
        <v/>
      </c>
      <c r="AD1105" s="9"/>
      <c r="AE1105" s="7" t="s">
        <v>5465</v>
      </c>
      <c r="AF1105" s="6" t="str">
        <f>_xlfn.XLOOKUP(B1105,'[13]Input_27-04'!$B:$B,'[13]Input_27-04'!$M:$M,"")</f>
        <v/>
      </c>
      <c r="AG1105" s="7"/>
      <c r="AH1105" s="3"/>
      <c r="AI1105" s="18" t="str">
        <f>_xlfn.XLOOKUP(B1105,'[3]Cells Huawei 27042026 10h'!$B:$B,'[3]Cells Huawei 27042026 10h'!$T:$T,"")</f>
        <v/>
      </c>
      <c r="AJ1105" s="18" t="str">
        <f>_xlfn.XLOOKUP(B1105,'[3]Cells Huawei 27042026 15h'!$B:$B,'[3]Cells Huawei 27042026 15h'!$T:$T,"")</f>
        <v/>
      </c>
      <c r="AK1105" s="18" t="str">
        <f>_xlfn.XLOOKUP(B1105,'[4]cells down 27042026 11h28'!$B:$B,'[4]cells down 27042026 11h28'!$R:$R,"")</f>
        <v/>
      </c>
      <c r="AL1105" s="18" t="str">
        <f>_xlfn.XLOOKUP(B1105,'[4]cells down 27042026 18h01'!$B:$B,'[4]cells down 27042026 18h01'!$R:$R,"")</f>
        <v/>
      </c>
      <c r="AM1105" s="18" t="str">
        <f>_xlfn.XLOOKUP(B1105,'[5]cell downs 27042026 11h'!$B:$B,'[5]cell downs 27042026 11h'!$R:$R,"")</f>
        <v/>
      </c>
      <c r="AN1105" s="18" t="str">
        <f>_xlfn.XLOOKUP(B1105,'[5]cell downs 27042026 17h40'!$B:$B,'[5]cell downs 27042026 17h40'!$R:$R,"")</f>
        <v/>
      </c>
      <c r="AO1105" s="18" t="str">
        <f>_xlfn.XLOOKUP(B1105,'[6]ALL SITES DOWN'!$D:$D,'[6]ALL SITES DOWN'!$J:$J,"")</f>
        <v/>
      </c>
      <c r="AP1105" s="18" t="str">
        <f>_xlfn.XLOOKUP(B1105,'[7]ALL SITES DOWN'!$D:$D,'[7]ALL SITES DOWN'!$J:$J,"")</f>
        <v/>
      </c>
      <c r="AQ1105" s="9" t="str">
        <f>_xlfn.XLOOKUP(B1105,[8]sheet1!$AC:$AC,[8]sheet1!$AF:$AF,"")</f>
        <v/>
      </c>
      <c r="AR1105" s="14"/>
      <c r="AS1105" s="14" t="s">
        <v>5465</v>
      </c>
      <c r="AT1105" s="14" t="str">
        <f>_xlfn.XLOOKUP(B1105,'[9]cell downs 18042026 17h'!$B:$B,'[9]cell downs 18042026 17h'!$B:$B,"")</f>
        <v/>
      </c>
      <c r="AU1105" s="14" t="str">
        <f>_xlfn.XLOOKUP(B1105,'[10]Cells Huawei 19042026 15h'!$B:$B,'[10]Cells Huawei 19042026 15h'!$B:$B,"")</f>
        <v/>
      </c>
      <c r="AV1105" s="9" t="str">
        <f>_xlfn.XLOOKUP(B1105,'[11]cells down 19042026 9H40'!$B:$B,'[11]cells down 19042026 9H40'!$B:$B,"")</f>
        <v/>
      </c>
    </row>
    <row r="1106" spans="1:48" hidden="1" x14ac:dyDescent="0.3">
      <c r="A1106" s="1" t="s">
        <v>2928</v>
      </c>
      <c r="B1106" s="8" t="s">
        <v>2929</v>
      </c>
      <c r="C1106" s="3" t="str">
        <f>_xlfn.XLOOKUP(B1106,'[1]daily break down'!$D:$D,'[1]daily break down'!$E:$E,"")</f>
        <v>Yaounde</v>
      </c>
      <c r="D1106" s="1" t="s">
        <v>11</v>
      </c>
      <c r="E1106" s="1" t="s">
        <v>12</v>
      </c>
      <c r="F1106" s="3" t="s">
        <v>37</v>
      </c>
      <c r="G1106" s="1" t="s">
        <v>38</v>
      </c>
      <c r="H1106" s="29" t="str">
        <f>_xlfn.XLOOKUP(B1106,[2]CALCULATION!$B:$B,[2]CALCULATION!$H:$H,"")</f>
        <v>ZTE</v>
      </c>
      <c r="I1106" s="26">
        <v>0</v>
      </c>
      <c r="J1106" s="26">
        <v>5.7944207594604427</v>
      </c>
      <c r="K1106" s="26">
        <v>3.8809130418653519E-2</v>
      </c>
      <c r="L1106" s="26">
        <v>0</v>
      </c>
      <c r="M1106" s="26">
        <v>0</v>
      </c>
      <c r="N1106" s="26">
        <v>0</v>
      </c>
      <c r="O1106" s="26">
        <v>0</v>
      </c>
      <c r="P1106" s="114" t="s">
        <v>6364</v>
      </c>
      <c r="Q1106" s="42" t="s">
        <v>5538</v>
      </c>
      <c r="R1106" s="42"/>
      <c r="S1106" s="41" t="str" cm="1">
        <f t="array" ref="S1106">IFERROR(_xlfn.IFS(
U1106="MPR ISSUE","PDH",
U1106="BSS Hardware Issue","BSS",
U1106="Sites strategiques, MLL, Pylone, etc.","ENVTECH",
U1106="AKTIVCO DEFAUT GE &amp; POWER Cabinet","AKTIVCO",
U1106="AKTIVCO Coupure ENEO &amp; Baisse de tension","AKTIVCO GRID ONLY",
U1106="Coupure ENEO &amp; Baisse de tension","IHS GRID ONLY",
U1106="Defaut GE &amp; POWER Cabinet","IHS",
U1106="Sharing","Partners",
U1106="Sites strategiques &amp; DataCenter","SST &amp; DC",
U1106="Exclu","Exclu",
U1106="SAT","SAT",
U1106="SPARE-ISSUE","SPARE-ISSUE",
U1106="Fiber CAmtel","TRANS_FO_CAMTEL",
U1106="Fiber AOF","Fiber AOF",
U1106="Projet OCM (HUAWEI)","TRAVAUX-HUAWEI",
U1106="Projet OCM (NOKIA)","TRAVAUX-NOKIA",
U1106="ACCESS-ISSUE","ACCESS-ISSUE",
U1106="Projet OCM (ZTE, NOKIA, autres projets)","TRAVAUX OCM",
U1106="No root CAuse","No root cause",
U1106="ODU HS","PDH",
U1106="IP &amp; VLAN","PDH",
U1106="Warehouse HUAWEI","SPARE-ISSUE",
U1106="SPARE-HS","SPARE-ISSUE",
U1106="Power Telco","BSS",U1106="no impacts","no impacts"
),"")</f>
        <v>No root cause</v>
      </c>
      <c r="T1106" s="41" t="str" cm="1">
        <f t="array" ref="T1106">IFERROR(_xlfn.IFS(
U1106="MPR ISSUE","TX ISSUE",
U1106="BSS Hardware Issue","RAN ISSUE",
U1106="Sites strategiques, MLL, Pylone, etc.","ENVTECH",
U1106="AKTIVCO DEFAUT GE &amp; POWER Cabinet","POWER ISSUE",
U1106="AKTIVCO Coupure ENEO &amp; Baisse de tension","POWER ISSUE",
U1106="Coupure ENEO &amp; Baisse de tension","POWER ISSUE",
U1106="Defaut GE &amp; POWER Cabinet","POWER ISSUE",
U1106="Sharing","POWER ISSUE",
U1106="Sites strategiques &amp; DataCenter","POWER ISSUE",
U1106="Exclu","Exclu",
U1106="SAT","TX ISSUE",
U1106="SPARE-ISSUE","SPARE-ISSUE",
U1106="Fiber CAmtel","TX ISSUE",
U1106="Fiber AOF","TX ISSUE",
U1106="Projet OCM (HUAWEI)","TRAVAUX-HUAWEI",
U1106="Projet OCM (NOKIA)","TRAVAUX -NOKIA",
U1106="ACCESS-ISSUE","ACCESS-ISSUE",
U1106="Projet OCM (ZTE, NOKIA, autres projets)","TRAVAUX OCM",
U1106="No root CAuse","No root cause",
U1106="ODU HS","TX ISSUE",
U1106="IP &amp; VLAN","TX ISSUE",
U1106="Warehouse HUAWEI","SPARE-ISSUE",
U1106="SPARE-HS","SPARE-ISSUE",
U1106="Power Telco","RAN ISSUE",U1106="no impacts","no impacts"
),"")</f>
        <v>No root cause</v>
      </c>
      <c r="U1106" s="68" t="s">
        <v>5691</v>
      </c>
      <c r="V1106" s="41" t="str" cm="1">
        <f t="array" ref="V1106">IFERROR(_xlfn.IFS(
U1106="MPR ISSUE","ACTIVE",
U1106="BSS Hardware Issue","ACTIVE",
U1106="Sites strategiques, MLL, Pylone, etc.","PASSIVE",
U1106="AKTIVCO DEFAUT GE &amp; POWER Cabinet","PASSIVE",
U1106="AKTIVCO Coupure ENEO &amp; Baisse de tension","PASSIVE",
U1106="Coupure ENEO &amp; Baisse de tension","PASSIVE",
U1106="Defaut GE &amp; POWER Cabinet","PASSIVE",
U1106="Sharing","PASSIVE",
U1106="Sites strategiques &amp; DataCenter","PASSIVE",
U1106="Exclu","Exclu",
U1106="SAT","ACTIVE",
U1106="SPARE-ISSUE","SPARE-ISSUE",
U1106="Fiber CAmtel","ACTIVE",
U1106="Fiber AOF","ACTIVE",
U1106="Projet OCM (HUAWEI)","PLANNED WORKS",
U1106="Projet OCM (NOKIA)","PLANNED WORKS",
U1106="ACCESS-ISSUE","ACCESS-ISSUE",
U1106="Projet OCM (ZTE, NOKIA, autres projets)","PLANNED WORKS",
U1106="No root CAuse","No root cause",
U1106="ODU HS","ACTIVE",
U1106="IP &amp; VLAN","ACTIVE",
U1106="Warehouse HUAWEI","SPARE-ISSUE",
U1106="SPARE-HS","SPARE-ISSUE",
U1106="Power Telco","ACTIVE", U1106="no impacts","no impacts"
),"")</f>
        <v>No root cause</v>
      </c>
      <c r="W1106" s="113"/>
      <c r="X1106" s="113"/>
      <c r="Y1106" s="113"/>
      <c r="Z1106" s="113"/>
      <c r="AA1106" s="113"/>
      <c r="AB1106" s="17" t="s">
        <v>5465</v>
      </c>
      <c r="AC1106" s="17" t="str">
        <f>_xlfn.XLOOKUP(B1106,'INCIDENT-04-27-2026'!E:E,'INCIDENT-04-27-2026'!F:F,"")</f>
        <v/>
      </c>
      <c r="AD1106" s="9"/>
      <c r="AE1106" s="7" t="s">
        <v>5465</v>
      </c>
      <c r="AF1106" s="6" t="str">
        <f>_xlfn.XLOOKUP(B1106,'[13]Input_27-04'!$B:$B,'[13]Input_27-04'!$M:$M,"")</f>
        <v/>
      </c>
      <c r="AG1106" s="7"/>
      <c r="AH1106" s="3"/>
      <c r="AI1106" s="18" t="str">
        <f>_xlfn.XLOOKUP(B1106,'[3]Cells Huawei 27042026 10h'!$B:$B,'[3]Cells Huawei 27042026 10h'!$T:$T,"")</f>
        <v/>
      </c>
      <c r="AJ1106" s="18" t="str">
        <f>_xlfn.XLOOKUP(B1106,'[3]Cells Huawei 27042026 15h'!$B:$B,'[3]Cells Huawei 27042026 15h'!$T:$T,"")</f>
        <v/>
      </c>
      <c r="AK1106" s="18" t="str">
        <f>_xlfn.XLOOKUP(B1106,'[4]cells down 27042026 11h28'!$B:$B,'[4]cells down 27042026 11h28'!$R:$R,"")</f>
        <v/>
      </c>
      <c r="AL1106" s="18" t="str">
        <f>_xlfn.XLOOKUP(B1106,'[4]cells down 27042026 18h01'!$B:$B,'[4]cells down 27042026 18h01'!$R:$R,"")</f>
        <v/>
      </c>
      <c r="AM1106" s="18" t="str">
        <f>_xlfn.XLOOKUP(B1106,'[5]cell downs 27042026 11h'!$B:$B,'[5]cell downs 27042026 11h'!$R:$R,"")</f>
        <v/>
      </c>
      <c r="AN1106" s="18" t="str">
        <f>_xlfn.XLOOKUP(B1106,'[5]cell downs 27042026 17h40'!$B:$B,'[5]cell downs 27042026 17h40'!$R:$R,"")</f>
        <v/>
      </c>
      <c r="AO1106" s="18" t="str">
        <f>_xlfn.XLOOKUP(B1106,'[6]ALL SITES DOWN'!$D:$D,'[6]ALL SITES DOWN'!$J:$J,"")</f>
        <v/>
      </c>
      <c r="AP1106" s="18" t="str">
        <f>_xlfn.XLOOKUP(B1106,'[7]ALL SITES DOWN'!$D:$D,'[7]ALL SITES DOWN'!$J:$J,"")</f>
        <v/>
      </c>
      <c r="AQ1106" s="9" t="str">
        <f>_xlfn.XLOOKUP(B1106,[8]sheet1!$AC:$AC,[8]sheet1!$AF:$AF,"")</f>
        <v/>
      </c>
      <c r="AR1106" s="14"/>
      <c r="AS1106" s="14" t="s">
        <v>5465</v>
      </c>
      <c r="AT1106" s="14" t="str">
        <f>_xlfn.XLOOKUP(B1106,'[9]cell downs 18042026 17h'!$B:$B,'[9]cell downs 18042026 17h'!$B:$B,"")</f>
        <v/>
      </c>
      <c r="AU1106" s="14" t="str">
        <f>_xlfn.XLOOKUP(B1106,'[10]Cells Huawei 19042026 15h'!$B:$B,'[10]Cells Huawei 19042026 15h'!$B:$B,"")</f>
        <v/>
      </c>
      <c r="AV1106" s="9" t="str">
        <f>_xlfn.XLOOKUP(B1106,'[11]cells down 19042026 9H40'!$B:$B,'[11]cells down 19042026 9H40'!$B:$B,"")</f>
        <v/>
      </c>
    </row>
    <row r="1107" spans="1:48" hidden="1" x14ac:dyDescent="0.3">
      <c r="A1107" s="3" t="s">
        <v>1937</v>
      </c>
      <c r="B1107" s="23" t="s">
        <v>1938</v>
      </c>
      <c r="C1107" s="3" t="str">
        <f>_xlfn.XLOOKUP(B1107,'[1]daily break down'!$D:$D,'[1]daily break down'!$E:$E,"")</f>
        <v>CENTRE</v>
      </c>
      <c r="D1107" s="3" t="s">
        <v>11</v>
      </c>
      <c r="E1107" s="3" t="s">
        <v>12</v>
      </c>
      <c r="F1107" s="3" t="s">
        <v>69</v>
      </c>
      <c r="G1107" s="3" t="s">
        <v>1937</v>
      </c>
      <c r="H1107" s="28" t="str">
        <f>_xlfn.XLOOKUP(B1107,[2]CALCULATION!$B:$B,[2]CALCULATION!$H:$H,"")</f>
        <v>NOKIA</v>
      </c>
      <c r="I1107" s="26">
        <v>7.0835580553201325</v>
      </c>
      <c r="J1107" s="26">
        <v>0</v>
      </c>
      <c r="K1107" s="26">
        <v>3.8665998271144121E-2</v>
      </c>
      <c r="L1107" s="26">
        <v>0</v>
      </c>
      <c r="M1107" s="26">
        <v>0</v>
      </c>
      <c r="N1107" s="26">
        <v>0</v>
      </c>
      <c r="O1107" s="26">
        <v>0</v>
      </c>
      <c r="P1107" s="114" t="s">
        <v>6364</v>
      </c>
      <c r="Q1107" s="42" t="s">
        <v>5538</v>
      </c>
      <c r="R1107" s="42"/>
      <c r="S1107" s="41" t="str" cm="1">
        <f t="array" ref="S1107">IFERROR(_xlfn.IFS(
U1107="MPR ISSUE","PDH",
U1107="BSS Hardware Issue","BSS",
U1107="Sites strategiques, MLL, Pylone, etc.","ENVTECH",
U1107="AKTIVCO DEFAUT GE &amp; POWER Cabinet","AKTIVCO",
U1107="AKTIVCO Coupure ENEO &amp; Baisse de tension","AKTIVCO GRID ONLY",
U1107="Coupure ENEO &amp; Baisse de tension","IHS GRID ONLY",
U1107="Defaut GE &amp; POWER Cabinet","IHS",
U1107="Sharing","Partners",
U1107="Sites strategiques &amp; DataCenter","SST &amp; DC",
U1107="Exclu","Exclu",
U1107="SAT","SAT",
U1107="SPARE-ISSUE","SPARE-ISSUE",
U1107="Fiber CAmtel","TRANS_FO_CAMTEL",
U1107="Fiber AOF","Fiber AOF",
U1107="Projet OCM (HUAWEI)","TRAVAUX-HUAWEI",
U1107="Projet OCM (NOKIA)","TRAVAUX-NOKIA",
U1107="ACCESS-ISSUE","ACCESS-ISSUE",
U1107="Projet OCM (ZTE, NOKIA, autres projets)","TRAVAUX OCM",
U1107="No root CAuse","No root cause",
U1107="ODU HS","PDH",
U1107="IP &amp; VLAN","PDH",
U1107="Warehouse HUAWEI","SPARE-ISSUE",
U1107="SPARE-HS","SPARE-ISSUE",
U1107="Power Telco","BSS",U1107="no impacts","no impacts"
),"")</f>
        <v>No root cause</v>
      </c>
      <c r="T1107" s="41" t="str" cm="1">
        <f t="array" ref="T1107">IFERROR(_xlfn.IFS(
U1107="MPR ISSUE","TX ISSUE",
U1107="BSS Hardware Issue","RAN ISSUE",
U1107="Sites strategiques, MLL, Pylone, etc.","ENVTECH",
U1107="AKTIVCO DEFAUT GE &amp; POWER Cabinet","POWER ISSUE",
U1107="AKTIVCO Coupure ENEO &amp; Baisse de tension","POWER ISSUE",
U1107="Coupure ENEO &amp; Baisse de tension","POWER ISSUE",
U1107="Defaut GE &amp; POWER Cabinet","POWER ISSUE",
U1107="Sharing","POWER ISSUE",
U1107="Sites strategiques &amp; DataCenter","POWER ISSUE",
U1107="Exclu","Exclu",
U1107="SAT","TX ISSUE",
U1107="SPARE-ISSUE","SPARE-ISSUE",
U1107="Fiber CAmtel","TX ISSUE",
U1107="Fiber AOF","TX ISSUE",
U1107="Projet OCM (HUAWEI)","TRAVAUX-HUAWEI",
U1107="Projet OCM (NOKIA)","TRAVAUX -NOKIA",
U1107="ACCESS-ISSUE","ACCESS-ISSUE",
U1107="Projet OCM (ZTE, NOKIA, autres projets)","TRAVAUX OCM",
U1107="No root CAuse","No root cause",
U1107="ODU HS","TX ISSUE",
U1107="IP &amp; VLAN","TX ISSUE",
U1107="Warehouse HUAWEI","SPARE-ISSUE",
U1107="SPARE-HS","SPARE-ISSUE",
U1107="Power Telco","RAN ISSUE",U1107="no impacts","no impacts"
),"")</f>
        <v>No root cause</v>
      </c>
      <c r="U1107" s="68" t="s">
        <v>5691</v>
      </c>
      <c r="V1107" s="41" t="str" cm="1">
        <f t="array" ref="V1107">IFERROR(_xlfn.IFS(
U1107="MPR ISSUE","ACTIVE",
U1107="BSS Hardware Issue","ACTIVE",
U1107="Sites strategiques, MLL, Pylone, etc.","PASSIVE",
U1107="AKTIVCO DEFAUT GE &amp; POWER Cabinet","PASSIVE",
U1107="AKTIVCO Coupure ENEO &amp; Baisse de tension","PASSIVE",
U1107="Coupure ENEO &amp; Baisse de tension","PASSIVE",
U1107="Defaut GE &amp; POWER Cabinet","PASSIVE",
U1107="Sharing","PASSIVE",
U1107="Sites strategiques &amp; DataCenter","PASSIVE",
U1107="Exclu","Exclu",
U1107="SAT","ACTIVE",
U1107="SPARE-ISSUE","SPARE-ISSUE",
U1107="Fiber CAmtel","ACTIVE",
U1107="Fiber AOF","ACTIVE",
U1107="Projet OCM (HUAWEI)","PLANNED WORKS",
U1107="Projet OCM (NOKIA)","PLANNED WORKS",
U1107="ACCESS-ISSUE","ACCESS-ISSUE",
U1107="Projet OCM (ZTE, NOKIA, autres projets)","PLANNED WORKS",
U1107="No root CAuse","No root cause",
U1107="ODU HS","ACTIVE",
U1107="IP &amp; VLAN","ACTIVE",
U1107="Warehouse HUAWEI","SPARE-ISSUE",
U1107="SPARE-HS","SPARE-ISSUE",
U1107="Power Telco","ACTIVE", U1107="no impacts","no impacts"
),"")</f>
        <v>No root cause</v>
      </c>
      <c r="W1107" s="113"/>
      <c r="X1107" s="113"/>
      <c r="Y1107" s="113"/>
      <c r="Z1107" s="113"/>
      <c r="AA1107" s="113"/>
      <c r="AB1107" s="17" t="s">
        <v>5465</v>
      </c>
      <c r="AC1107" s="17" t="str">
        <f>_xlfn.XLOOKUP(B1107,'INCIDENT-04-27-2026'!E:E,'INCIDENT-04-27-2026'!F:F,"")</f>
        <v/>
      </c>
      <c r="AD1107" s="9"/>
      <c r="AE1107" s="7" t="s">
        <v>5465</v>
      </c>
      <c r="AF1107" s="6" t="str">
        <f>_xlfn.XLOOKUP(B1107,'[13]Input_27-04'!$B:$B,'[13]Input_27-04'!$M:$M,"")</f>
        <v/>
      </c>
      <c r="AG1107" s="7"/>
      <c r="AH1107" s="3"/>
      <c r="AI1107" s="18" t="str">
        <f>_xlfn.XLOOKUP(B1107,'[3]Cells Huawei 27042026 10h'!$B:$B,'[3]Cells Huawei 27042026 10h'!$T:$T,"")</f>
        <v/>
      </c>
      <c r="AJ1107" s="18" t="str">
        <f>_xlfn.XLOOKUP(B1107,'[3]Cells Huawei 27042026 15h'!$B:$B,'[3]Cells Huawei 27042026 15h'!$T:$T,"")</f>
        <v/>
      </c>
      <c r="AK1107" s="18" t="str">
        <f>_xlfn.XLOOKUP(B1107,'[4]cells down 27042026 11h28'!$B:$B,'[4]cells down 27042026 11h28'!$R:$R,"")</f>
        <v/>
      </c>
      <c r="AL1107" s="18" t="str">
        <f>_xlfn.XLOOKUP(B1107,'[4]cells down 27042026 18h01'!$B:$B,'[4]cells down 27042026 18h01'!$R:$R,"")</f>
        <v/>
      </c>
      <c r="AM1107" s="18" t="str">
        <f>_xlfn.XLOOKUP(B1107,'[5]cell downs 27042026 11h'!$B:$B,'[5]cell downs 27042026 11h'!$R:$R,"")</f>
        <v/>
      </c>
      <c r="AN1107" s="18" t="str">
        <f>_xlfn.XLOOKUP(B1107,'[5]cell downs 27042026 17h40'!$B:$B,'[5]cell downs 27042026 17h40'!$R:$R,"")</f>
        <v/>
      </c>
      <c r="AO1107" s="18" t="str">
        <f>_xlfn.XLOOKUP(B1107,'[6]ALL SITES DOWN'!$D:$D,'[6]ALL SITES DOWN'!$J:$J,"")</f>
        <v/>
      </c>
      <c r="AP1107" s="18" t="str">
        <f>_xlfn.XLOOKUP(B1107,'[7]ALL SITES DOWN'!$D:$D,'[7]ALL SITES DOWN'!$J:$J,"")</f>
        <v/>
      </c>
      <c r="AQ1107" s="9" t="str">
        <f>_xlfn.XLOOKUP(B1107,[8]sheet1!$AC:$AC,[8]sheet1!$AF:$AF,"")</f>
        <v/>
      </c>
      <c r="AR1107" s="14"/>
      <c r="AS1107" s="14" t="s">
        <v>5465</v>
      </c>
      <c r="AT1107" s="14" t="str">
        <f>_xlfn.XLOOKUP(B1107,'[9]cell downs 18042026 17h'!$B:$B,'[9]cell downs 18042026 17h'!$B:$B,"")</f>
        <v/>
      </c>
      <c r="AU1107" s="14" t="str">
        <f>_xlfn.XLOOKUP(B1107,'[10]Cells Huawei 19042026 15h'!$B:$B,'[10]Cells Huawei 19042026 15h'!$B:$B,"")</f>
        <v/>
      </c>
      <c r="AV1107" s="9" t="str">
        <f>_xlfn.XLOOKUP(B1107,'[11]cells down 19042026 9H40'!$B:$B,'[11]cells down 19042026 9H40'!$B:$B,"")</f>
        <v/>
      </c>
    </row>
    <row r="1108" spans="1:48" hidden="1" x14ac:dyDescent="0.3">
      <c r="A1108" s="1" t="s">
        <v>4845</v>
      </c>
      <c r="B1108" s="8" t="s">
        <v>4846</v>
      </c>
      <c r="C1108" s="3" t="str">
        <f>_xlfn.XLOOKUP(B1108,'[1]daily break down'!$D:$D,'[1]daily break down'!$E:$E,"")</f>
        <v>Yaounde</v>
      </c>
      <c r="D1108" s="1" t="s">
        <v>11</v>
      </c>
      <c r="E1108" s="1" t="s">
        <v>12</v>
      </c>
      <c r="F1108" s="3" t="s">
        <v>37</v>
      </c>
      <c r="G1108" s="1" t="s">
        <v>38</v>
      </c>
      <c r="H1108" s="29" t="str">
        <f>_xlfn.XLOOKUP(B1108,[2]CALCULATION!$B:$B,[2]CALCULATION!$H:$H,"")</f>
        <v>ZTE</v>
      </c>
      <c r="I1108" s="26">
        <v>0</v>
      </c>
      <c r="J1108" s="26">
        <v>0</v>
      </c>
      <c r="K1108" s="26">
        <v>3.8648614713797269E-2</v>
      </c>
      <c r="L1108" s="26">
        <v>0</v>
      </c>
      <c r="M1108" s="26">
        <v>0</v>
      </c>
      <c r="N1108" s="26">
        <v>0</v>
      </c>
      <c r="O1108" s="26">
        <v>0</v>
      </c>
      <c r="P1108" s="114" t="s">
        <v>6364</v>
      </c>
      <c r="Q1108" s="42" t="s">
        <v>5538</v>
      </c>
      <c r="R1108" s="42"/>
      <c r="S1108" s="41" t="str" cm="1">
        <f t="array" ref="S1108">IFERROR(_xlfn.IFS(
U1108="MPR ISSUE","PDH",
U1108="BSS Hardware Issue","BSS",
U1108="Sites strategiques, MLL, Pylone, etc.","ENVTECH",
U1108="AKTIVCO DEFAUT GE &amp; POWER Cabinet","AKTIVCO",
U1108="AKTIVCO Coupure ENEO &amp; Baisse de tension","AKTIVCO GRID ONLY",
U1108="Coupure ENEO &amp; Baisse de tension","IHS GRID ONLY",
U1108="Defaut GE &amp; POWER Cabinet","IHS",
U1108="Sharing","Partners",
U1108="Sites strategiques &amp; DataCenter","SST &amp; DC",
U1108="Exclu","Exclu",
U1108="SAT","SAT",
U1108="SPARE-ISSUE","SPARE-ISSUE",
U1108="Fiber CAmtel","TRANS_FO_CAMTEL",
U1108="Fiber AOF","Fiber AOF",
U1108="Projet OCM (HUAWEI)","TRAVAUX-HUAWEI",
U1108="Projet OCM (NOKIA)","TRAVAUX-NOKIA",
U1108="ACCESS-ISSUE","ACCESS-ISSUE",
U1108="Projet OCM (ZTE, NOKIA, autres projets)","TRAVAUX OCM",
U1108="No root CAuse","No root cause",
U1108="ODU HS","PDH",
U1108="IP &amp; VLAN","PDH",
U1108="Warehouse HUAWEI","SPARE-ISSUE",
U1108="SPARE-HS","SPARE-ISSUE",
U1108="Power Telco","BSS",U1108="no impacts","no impacts"
),"")</f>
        <v>No root cause</v>
      </c>
      <c r="T1108" s="41" t="str" cm="1">
        <f t="array" ref="T1108">IFERROR(_xlfn.IFS(
U1108="MPR ISSUE","TX ISSUE",
U1108="BSS Hardware Issue","RAN ISSUE",
U1108="Sites strategiques, MLL, Pylone, etc.","ENVTECH",
U1108="AKTIVCO DEFAUT GE &amp; POWER Cabinet","POWER ISSUE",
U1108="AKTIVCO Coupure ENEO &amp; Baisse de tension","POWER ISSUE",
U1108="Coupure ENEO &amp; Baisse de tension","POWER ISSUE",
U1108="Defaut GE &amp; POWER Cabinet","POWER ISSUE",
U1108="Sharing","POWER ISSUE",
U1108="Sites strategiques &amp; DataCenter","POWER ISSUE",
U1108="Exclu","Exclu",
U1108="SAT","TX ISSUE",
U1108="SPARE-ISSUE","SPARE-ISSUE",
U1108="Fiber CAmtel","TX ISSUE",
U1108="Fiber AOF","TX ISSUE",
U1108="Projet OCM (HUAWEI)","TRAVAUX-HUAWEI",
U1108="Projet OCM (NOKIA)","TRAVAUX -NOKIA",
U1108="ACCESS-ISSUE","ACCESS-ISSUE",
U1108="Projet OCM (ZTE, NOKIA, autres projets)","TRAVAUX OCM",
U1108="No root CAuse","No root cause",
U1108="ODU HS","TX ISSUE",
U1108="IP &amp; VLAN","TX ISSUE",
U1108="Warehouse HUAWEI","SPARE-ISSUE",
U1108="SPARE-HS","SPARE-ISSUE",
U1108="Power Telco","RAN ISSUE",U1108="no impacts","no impacts"
),"")</f>
        <v>No root cause</v>
      </c>
      <c r="U1108" s="68" t="s">
        <v>5691</v>
      </c>
      <c r="V1108" s="41" t="str" cm="1">
        <f t="array" ref="V1108">IFERROR(_xlfn.IFS(
U1108="MPR ISSUE","ACTIVE",
U1108="BSS Hardware Issue","ACTIVE",
U1108="Sites strategiques, MLL, Pylone, etc.","PASSIVE",
U1108="AKTIVCO DEFAUT GE &amp; POWER Cabinet","PASSIVE",
U1108="AKTIVCO Coupure ENEO &amp; Baisse de tension","PASSIVE",
U1108="Coupure ENEO &amp; Baisse de tension","PASSIVE",
U1108="Defaut GE &amp; POWER Cabinet","PASSIVE",
U1108="Sharing","PASSIVE",
U1108="Sites strategiques &amp; DataCenter","PASSIVE",
U1108="Exclu","Exclu",
U1108="SAT","ACTIVE",
U1108="SPARE-ISSUE","SPARE-ISSUE",
U1108="Fiber CAmtel","ACTIVE",
U1108="Fiber AOF","ACTIVE",
U1108="Projet OCM (HUAWEI)","PLANNED WORKS",
U1108="Projet OCM (NOKIA)","PLANNED WORKS",
U1108="ACCESS-ISSUE","ACCESS-ISSUE",
U1108="Projet OCM (ZTE, NOKIA, autres projets)","PLANNED WORKS",
U1108="No root CAuse","No root cause",
U1108="ODU HS","ACTIVE",
U1108="IP &amp; VLAN","ACTIVE",
U1108="Warehouse HUAWEI","SPARE-ISSUE",
U1108="SPARE-HS","SPARE-ISSUE",
U1108="Power Telco","ACTIVE", U1108="no impacts","no impacts"
),"")</f>
        <v>No root cause</v>
      </c>
      <c r="W1108" s="113"/>
      <c r="X1108" s="113"/>
      <c r="Y1108" s="113"/>
      <c r="Z1108" s="113"/>
      <c r="AA1108" s="113"/>
      <c r="AB1108" s="17" t="s">
        <v>5465</v>
      </c>
      <c r="AC1108" s="17" t="str">
        <f>_xlfn.XLOOKUP(B1108,'INCIDENT-04-27-2026'!E:E,'INCIDENT-04-27-2026'!F:F,"")</f>
        <v/>
      </c>
      <c r="AD1108" s="9"/>
      <c r="AE1108" s="7" t="s">
        <v>5465</v>
      </c>
      <c r="AF1108" s="6" t="str">
        <f>_xlfn.XLOOKUP(B1108,'[13]Input_27-04'!$B:$B,'[13]Input_27-04'!$M:$M,"")</f>
        <v/>
      </c>
      <c r="AG1108" s="7"/>
      <c r="AH1108" s="3"/>
      <c r="AI1108" s="18" t="str">
        <f>_xlfn.XLOOKUP(B1108,'[3]Cells Huawei 27042026 10h'!$B:$B,'[3]Cells Huawei 27042026 10h'!$T:$T,"")</f>
        <v/>
      </c>
      <c r="AJ1108" s="18" t="str">
        <f>_xlfn.XLOOKUP(B1108,'[3]Cells Huawei 27042026 15h'!$B:$B,'[3]Cells Huawei 27042026 15h'!$T:$T,"")</f>
        <v/>
      </c>
      <c r="AK1108" s="18" t="str">
        <f>_xlfn.XLOOKUP(B1108,'[4]cells down 27042026 11h28'!$B:$B,'[4]cells down 27042026 11h28'!$R:$R,"")</f>
        <v/>
      </c>
      <c r="AL1108" s="18" t="str">
        <f>_xlfn.XLOOKUP(B1108,'[4]cells down 27042026 18h01'!$B:$B,'[4]cells down 27042026 18h01'!$R:$R,"")</f>
        <v/>
      </c>
      <c r="AM1108" s="18" t="str">
        <f>_xlfn.XLOOKUP(B1108,'[5]cell downs 27042026 11h'!$B:$B,'[5]cell downs 27042026 11h'!$R:$R,"")</f>
        <v/>
      </c>
      <c r="AN1108" s="18" t="str">
        <f>_xlfn.XLOOKUP(B1108,'[5]cell downs 27042026 17h40'!$B:$B,'[5]cell downs 27042026 17h40'!$R:$R,"")</f>
        <v/>
      </c>
      <c r="AO1108" s="18" t="str">
        <f>_xlfn.XLOOKUP(B1108,'[6]ALL SITES DOWN'!$D:$D,'[6]ALL SITES DOWN'!$J:$J,"")</f>
        <v/>
      </c>
      <c r="AP1108" s="18" t="str">
        <f>_xlfn.XLOOKUP(B1108,'[7]ALL SITES DOWN'!$D:$D,'[7]ALL SITES DOWN'!$J:$J,"")</f>
        <v/>
      </c>
      <c r="AQ1108" s="9" t="str">
        <f>_xlfn.XLOOKUP(B1108,[8]sheet1!$AC:$AC,[8]sheet1!$AF:$AF,"")</f>
        <v/>
      </c>
      <c r="AR1108" s="14"/>
      <c r="AS1108" s="14" t="s">
        <v>5465</v>
      </c>
      <c r="AT1108" s="14" t="str">
        <f>_xlfn.XLOOKUP(B1108,'[9]cell downs 18042026 17h'!$B:$B,'[9]cell downs 18042026 17h'!$B:$B,"")</f>
        <v/>
      </c>
      <c r="AU1108" s="14" t="str">
        <f>_xlfn.XLOOKUP(B1108,'[10]Cells Huawei 19042026 15h'!$B:$B,'[10]Cells Huawei 19042026 15h'!$B:$B,"")</f>
        <v/>
      </c>
      <c r="AV1108" s="9" t="str">
        <f>_xlfn.XLOOKUP(B1108,'[11]cells down 19042026 9H40'!$B:$B,'[11]cells down 19042026 9H40'!$B:$B,"")</f>
        <v/>
      </c>
    </row>
    <row r="1109" spans="1:48" hidden="1" x14ac:dyDescent="0.3">
      <c r="A1109" s="1" t="s">
        <v>1760</v>
      </c>
      <c r="B1109" s="8" t="s">
        <v>1761</v>
      </c>
      <c r="C1109" s="3" t="str">
        <f>_xlfn.XLOOKUP(B1109,'[1]daily break down'!$D:$D,'[1]daily break down'!$E:$E,"")</f>
        <v>CENTRE</v>
      </c>
      <c r="D1109" s="1" t="s">
        <v>11</v>
      </c>
      <c r="E1109" s="1" t="s">
        <v>96</v>
      </c>
      <c r="F1109" s="3" t="s">
        <v>37</v>
      </c>
      <c r="G1109" s="1" t="s">
        <v>1762</v>
      </c>
      <c r="H1109" s="28" t="str">
        <f>_xlfn.XLOOKUP(B1109,[2]CALCULATION!$B:$B,[2]CALCULATION!$H:$H,"")</f>
        <v>NOKIA</v>
      </c>
      <c r="I1109" s="26">
        <v>1.0701046990435794E-3</v>
      </c>
      <c r="J1109" s="26">
        <v>0</v>
      </c>
      <c r="K1109" s="26">
        <v>3.8501418877557418E-2</v>
      </c>
      <c r="L1109" s="26">
        <v>0</v>
      </c>
      <c r="M1109" s="26">
        <v>0</v>
      </c>
      <c r="N1109" s="26">
        <v>0</v>
      </c>
      <c r="O1109" s="26">
        <v>0</v>
      </c>
      <c r="P1109" s="114" t="s">
        <v>6364</v>
      </c>
      <c r="Q1109" s="42" t="s">
        <v>5538</v>
      </c>
      <c r="R1109" s="42"/>
      <c r="S1109" s="41" t="str" cm="1">
        <f t="array" ref="S1109">IFERROR(_xlfn.IFS(
U1109="MPR ISSUE","PDH",
U1109="BSS Hardware Issue","BSS",
U1109="Sites strategiques, MLL, Pylone, etc.","ENVTECH",
U1109="AKTIVCO DEFAUT GE &amp; POWER Cabinet","AKTIVCO",
U1109="AKTIVCO Coupure ENEO &amp; Baisse de tension","AKTIVCO GRID ONLY",
U1109="Coupure ENEO &amp; Baisse de tension","IHS GRID ONLY",
U1109="Defaut GE &amp; POWER Cabinet","IHS",
U1109="Sharing","Partners",
U1109="Sites strategiques &amp; DataCenter","SST &amp; DC",
U1109="Exclu","Exclu",
U1109="SAT","SAT",
U1109="SPARE-ISSUE","SPARE-ISSUE",
U1109="Fiber CAmtel","TRANS_FO_CAMTEL",
U1109="Fiber AOF","Fiber AOF",
U1109="Projet OCM (HUAWEI)","TRAVAUX-HUAWEI",
U1109="Projet OCM (NOKIA)","TRAVAUX-NOKIA",
U1109="ACCESS-ISSUE","ACCESS-ISSUE",
U1109="Projet OCM (ZTE, NOKIA, autres projets)","TRAVAUX OCM",
U1109="No root CAuse","No root cause",
U1109="ODU HS","PDH",
U1109="IP &amp; VLAN","PDH",
U1109="Warehouse HUAWEI","SPARE-ISSUE",
U1109="SPARE-HS","SPARE-ISSUE",
U1109="Power Telco","BSS",U1109="no impacts","no impacts"
),"")</f>
        <v>No root cause</v>
      </c>
      <c r="T1109" s="41" t="str" cm="1">
        <f t="array" ref="T1109">IFERROR(_xlfn.IFS(
U1109="MPR ISSUE","TX ISSUE",
U1109="BSS Hardware Issue","RAN ISSUE",
U1109="Sites strategiques, MLL, Pylone, etc.","ENVTECH",
U1109="AKTIVCO DEFAUT GE &amp; POWER Cabinet","POWER ISSUE",
U1109="AKTIVCO Coupure ENEO &amp; Baisse de tension","POWER ISSUE",
U1109="Coupure ENEO &amp; Baisse de tension","POWER ISSUE",
U1109="Defaut GE &amp; POWER Cabinet","POWER ISSUE",
U1109="Sharing","POWER ISSUE",
U1109="Sites strategiques &amp; DataCenter","POWER ISSUE",
U1109="Exclu","Exclu",
U1109="SAT","TX ISSUE",
U1109="SPARE-ISSUE","SPARE-ISSUE",
U1109="Fiber CAmtel","TX ISSUE",
U1109="Fiber AOF","TX ISSUE",
U1109="Projet OCM (HUAWEI)","TRAVAUX-HUAWEI",
U1109="Projet OCM (NOKIA)","TRAVAUX -NOKIA",
U1109="ACCESS-ISSUE","ACCESS-ISSUE",
U1109="Projet OCM (ZTE, NOKIA, autres projets)","TRAVAUX OCM",
U1109="No root CAuse","No root cause",
U1109="ODU HS","TX ISSUE",
U1109="IP &amp; VLAN","TX ISSUE",
U1109="Warehouse HUAWEI","SPARE-ISSUE",
U1109="SPARE-HS","SPARE-ISSUE",
U1109="Power Telco","RAN ISSUE",U1109="no impacts","no impacts"
),"")</f>
        <v>No root cause</v>
      </c>
      <c r="U1109" s="68" t="s">
        <v>5691</v>
      </c>
      <c r="V1109" s="41" t="str" cm="1">
        <f t="array" ref="V1109">IFERROR(_xlfn.IFS(
U1109="MPR ISSUE","ACTIVE",
U1109="BSS Hardware Issue","ACTIVE",
U1109="Sites strategiques, MLL, Pylone, etc.","PASSIVE",
U1109="AKTIVCO DEFAUT GE &amp; POWER Cabinet","PASSIVE",
U1109="AKTIVCO Coupure ENEO &amp; Baisse de tension","PASSIVE",
U1109="Coupure ENEO &amp; Baisse de tension","PASSIVE",
U1109="Defaut GE &amp; POWER Cabinet","PASSIVE",
U1109="Sharing","PASSIVE",
U1109="Sites strategiques &amp; DataCenter","PASSIVE",
U1109="Exclu","Exclu",
U1109="SAT","ACTIVE",
U1109="SPARE-ISSUE","SPARE-ISSUE",
U1109="Fiber CAmtel","ACTIVE",
U1109="Fiber AOF","ACTIVE",
U1109="Projet OCM (HUAWEI)","PLANNED WORKS",
U1109="Projet OCM (NOKIA)","PLANNED WORKS",
U1109="ACCESS-ISSUE","ACCESS-ISSUE",
U1109="Projet OCM (ZTE, NOKIA, autres projets)","PLANNED WORKS",
U1109="No root CAuse","No root cause",
U1109="ODU HS","ACTIVE",
U1109="IP &amp; VLAN","ACTIVE",
U1109="Warehouse HUAWEI","SPARE-ISSUE",
U1109="SPARE-HS","SPARE-ISSUE",
U1109="Power Telco","ACTIVE", U1109="no impacts","no impacts"
),"")</f>
        <v>No root cause</v>
      </c>
      <c r="W1109" s="113"/>
      <c r="X1109" s="113"/>
      <c r="Y1109" s="113"/>
      <c r="Z1109" s="113"/>
      <c r="AA1109" s="113"/>
      <c r="AB1109" s="17" t="s">
        <v>5465</v>
      </c>
      <c r="AC1109" s="17" t="str">
        <f>_xlfn.XLOOKUP(B1109,'INCIDENT-04-27-2026'!E:E,'INCIDENT-04-27-2026'!F:F,"")</f>
        <v/>
      </c>
      <c r="AD1109" s="9"/>
      <c r="AE1109" s="7" t="s">
        <v>5465</v>
      </c>
      <c r="AF1109" s="6" t="str">
        <f>_xlfn.XLOOKUP(B1109,'[13]Input_27-04'!$B:$B,'[13]Input_27-04'!$M:$M,"")</f>
        <v/>
      </c>
      <c r="AG1109" s="7"/>
      <c r="AH1109" s="3"/>
      <c r="AI1109" s="18" t="str">
        <f>_xlfn.XLOOKUP(B1109,'[3]Cells Huawei 27042026 10h'!$B:$B,'[3]Cells Huawei 27042026 10h'!$T:$T,"")</f>
        <v/>
      </c>
      <c r="AJ1109" s="18" t="str">
        <f>_xlfn.XLOOKUP(B1109,'[3]Cells Huawei 27042026 15h'!$B:$B,'[3]Cells Huawei 27042026 15h'!$T:$T,"")</f>
        <v/>
      </c>
      <c r="AK1109" s="18" t="str">
        <f>_xlfn.XLOOKUP(B1109,'[4]cells down 27042026 11h28'!$B:$B,'[4]cells down 27042026 11h28'!$R:$R,"")</f>
        <v/>
      </c>
      <c r="AL1109" s="18" t="str">
        <f>_xlfn.XLOOKUP(B1109,'[4]cells down 27042026 18h01'!$B:$B,'[4]cells down 27042026 18h01'!$R:$R,"")</f>
        <v/>
      </c>
      <c r="AM1109" s="18" t="str">
        <f>_xlfn.XLOOKUP(B1109,'[5]cell downs 27042026 11h'!$B:$B,'[5]cell downs 27042026 11h'!$R:$R,"")</f>
        <v/>
      </c>
      <c r="AN1109" s="18" t="str">
        <f>_xlfn.XLOOKUP(B1109,'[5]cell downs 27042026 17h40'!$B:$B,'[5]cell downs 27042026 17h40'!$R:$R,"")</f>
        <v/>
      </c>
      <c r="AO1109" s="18" t="str">
        <f>_xlfn.XLOOKUP(B1109,'[6]ALL SITES DOWN'!$D:$D,'[6]ALL SITES DOWN'!$J:$J,"")</f>
        <v/>
      </c>
      <c r="AP1109" s="18" t="str">
        <f>_xlfn.XLOOKUP(B1109,'[7]ALL SITES DOWN'!$D:$D,'[7]ALL SITES DOWN'!$J:$J,"")</f>
        <v/>
      </c>
      <c r="AQ1109" s="9" t="str">
        <f>_xlfn.XLOOKUP(B1109,[8]sheet1!$AC:$AC,[8]sheet1!$AF:$AF,"")</f>
        <v/>
      </c>
      <c r="AR1109" s="14"/>
      <c r="AS1109" s="14" t="s">
        <v>5465</v>
      </c>
      <c r="AT1109" s="14" t="str">
        <f>_xlfn.XLOOKUP(B1109,'[9]cell downs 18042026 17h'!$B:$B,'[9]cell downs 18042026 17h'!$B:$B,"")</f>
        <v/>
      </c>
      <c r="AU1109" s="14" t="str">
        <f>_xlfn.XLOOKUP(B1109,'[10]Cells Huawei 19042026 15h'!$B:$B,'[10]Cells Huawei 19042026 15h'!$B:$B,"")</f>
        <v/>
      </c>
      <c r="AV1109" s="9" t="str">
        <f>_xlfn.XLOOKUP(B1109,'[11]cells down 19042026 9H40'!$B:$B,'[11]cells down 19042026 9H40'!$B:$B,"")</f>
        <v/>
      </c>
    </row>
    <row r="1110" spans="1:48" hidden="1" x14ac:dyDescent="0.3">
      <c r="A1110" s="1" t="s">
        <v>4803</v>
      </c>
      <c r="B1110" s="8" t="s">
        <v>4804</v>
      </c>
      <c r="C1110" s="3" t="str">
        <f>_xlfn.XLOOKUP(B1110,'[1]daily break down'!$D:$D,'[1]daily break down'!$E:$E,"")</f>
        <v>CENTRE</v>
      </c>
      <c r="D1110" s="1" t="s">
        <v>21</v>
      </c>
      <c r="E1110" s="1" t="s">
        <v>122</v>
      </c>
      <c r="F1110" s="3" t="s">
        <v>37</v>
      </c>
      <c r="G1110" s="1" t="s">
        <v>4805</v>
      </c>
      <c r="H1110" s="28" t="str">
        <f>_xlfn.XLOOKUP(B1110,[2]CALCULATION!$B:$B,[2]CALCULATION!$H:$H,"")</f>
        <v>NOKIA</v>
      </c>
      <c r="I1110" s="26">
        <v>0</v>
      </c>
      <c r="J1110" s="26">
        <v>0</v>
      </c>
      <c r="K1110" s="26">
        <v>3.8446559079695006E-2</v>
      </c>
      <c r="L1110" s="26">
        <v>0</v>
      </c>
      <c r="M1110" s="26">
        <v>0</v>
      </c>
      <c r="N1110" s="26">
        <v>0</v>
      </c>
      <c r="O1110" s="26">
        <v>0</v>
      </c>
      <c r="P1110" s="114" t="s">
        <v>6364</v>
      </c>
      <c r="Q1110" s="42" t="s">
        <v>5538</v>
      </c>
      <c r="R1110" s="42"/>
      <c r="S1110" s="41" t="str" cm="1">
        <f t="array" ref="S1110">IFERROR(_xlfn.IFS(
U1110="MPR ISSUE","PDH",
U1110="BSS Hardware Issue","BSS",
U1110="Sites strategiques, MLL, Pylone, etc.","ENVTECH",
U1110="AKTIVCO DEFAUT GE &amp; POWER Cabinet","AKTIVCO",
U1110="AKTIVCO Coupure ENEO &amp; Baisse de tension","AKTIVCO GRID ONLY",
U1110="Coupure ENEO &amp; Baisse de tension","IHS GRID ONLY",
U1110="Defaut GE &amp; POWER Cabinet","IHS",
U1110="Sharing","Partners",
U1110="Sites strategiques &amp; DataCenter","SST &amp; DC",
U1110="Exclu","Exclu",
U1110="SAT","SAT",
U1110="SPARE-ISSUE","SPARE-ISSUE",
U1110="Fiber CAmtel","TRANS_FO_CAMTEL",
U1110="Fiber AOF","Fiber AOF",
U1110="Projet OCM (HUAWEI)","TRAVAUX-HUAWEI",
U1110="Projet OCM (NOKIA)","TRAVAUX-NOKIA",
U1110="ACCESS-ISSUE","ACCESS-ISSUE",
U1110="Projet OCM (ZTE, NOKIA, autres projets)","TRAVAUX OCM",
U1110="No root CAuse","No root cause",
U1110="ODU HS","PDH",
U1110="IP &amp; VLAN","PDH",
U1110="Warehouse HUAWEI","SPARE-ISSUE",
U1110="SPARE-HS","SPARE-ISSUE",
U1110="Power Telco","BSS",U1110="no impacts","no impacts"
),"")</f>
        <v>No root cause</v>
      </c>
      <c r="T1110" s="41" t="str" cm="1">
        <f t="array" ref="T1110">IFERROR(_xlfn.IFS(
U1110="MPR ISSUE","TX ISSUE",
U1110="BSS Hardware Issue","RAN ISSUE",
U1110="Sites strategiques, MLL, Pylone, etc.","ENVTECH",
U1110="AKTIVCO DEFAUT GE &amp; POWER Cabinet","POWER ISSUE",
U1110="AKTIVCO Coupure ENEO &amp; Baisse de tension","POWER ISSUE",
U1110="Coupure ENEO &amp; Baisse de tension","POWER ISSUE",
U1110="Defaut GE &amp; POWER Cabinet","POWER ISSUE",
U1110="Sharing","POWER ISSUE",
U1110="Sites strategiques &amp; DataCenter","POWER ISSUE",
U1110="Exclu","Exclu",
U1110="SAT","TX ISSUE",
U1110="SPARE-ISSUE","SPARE-ISSUE",
U1110="Fiber CAmtel","TX ISSUE",
U1110="Fiber AOF","TX ISSUE",
U1110="Projet OCM (HUAWEI)","TRAVAUX-HUAWEI",
U1110="Projet OCM (NOKIA)","TRAVAUX -NOKIA",
U1110="ACCESS-ISSUE","ACCESS-ISSUE",
U1110="Projet OCM (ZTE, NOKIA, autres projets)","TRAVAUX OCM",
U1110="No root CAuse","No root cause",
U1110="ODU HS","TX ISSUE",
U1110="IP &amp; VLAN","TX ISSUE",
U1110="Warehouse HUAWEI","SPARE-ISSUE",
U1110="SPARE-HS","SPARE-ISSUE",
U1110="Power Telco","RAN ISSUE",U1110="no impacts","no impacts"
),"")</f>
        <v>No root cause</v>
      </c>
      <c r="U1110" s="68" t="s">
        <v>5691</v>
      </c>
      <c r="V1110" s="41" t="str" cm="1">
        <f t="array" ref="V1110">IFERROR(_xlfn.IFS(
U1110="MPR ISSUE","ACTIVE",
U1110="BSS Hardware Issue","ACTIVE",
U1110="Sites strategiques, MLL, Pylone, etc.","PASSIVE",
U1110="AKTIVCO DEFAUT GE &amp; POWER Cabinet","PASSIVE",
U1110="AKTIVCO Coupure ENEO &amp; Baisse de tension","PASSIVE",
U1110="Coupure ENEO &amp; Baisse de tension","PASSIVE",
U1110="Defaut GE &amp; POWER Cabinet","PASSIVE",
U1110="Sharing","PASSIVE",
U1110="Sites strategiques &amp; DataCenter","PASSIVE",
U1110="Exclu","Exclu",
U1110="SAT","ACTIVE",
U1110="SPARE-ISSUE","SPARE-ISSUE",
U1110="Fiber CAmtel","ACTIVE",
U1110="Fiber AOF","ACTIVE",
U1110="Projet OCM (HUAWEI)","PLANNED WORKS",
U1110="Projet OCM (NOKIA)","PLANNED WORKS",
U1110="ACCESS-ISSUE","ACCESS-ISSUE",
U1110="Projet OCM (ZTE, NOKIA, autres projets)","PLANNED WORKS",
U1110="No root CAuse","No root cause",
U1110="ODU HS","ACTIVE",
U1110="IP &amp; VLAN","ACTIVE",
U1110="Warehouse HUAWEI","SPARE-ISSUE",
U1110="SPARE-HS","SPARE-ISSUE",
U1110="Power Telco","ACTIVE", U1110="no impacts","no impacts"
),"")</f>
        <v>No root cause</v>
      </c>
      <c r="W1110" s="113"/>
      <c r="X1110" s="113"/>
      <c r="Y1110" s="113"/>
      <c r="Z1110" s="113"/>
      <c r="AA1110" s="113"/>
      <c r="AB1110" s="17" t="s">
        <v>5465</v>
      </c>
      <c r="AC1110" s="17" t="str">
        <f>_xlfn.XLOOKUP(B1110,'INCIDENT-04-27-2026'!E:E,'INCIDENT-04-27-2026'!F:F,"")</f>
        <v/>
      </c>
      <c r="AD1110" s="9"/>
      <c r="AE1110" s="7" t="s">
        <v>5465</v>
      </c>
      <c r="AF1110" s="6" t="str">
        <f>_xlfn.XLOOKUP(B1110,'[13]Input_27-04'!$B:$B,'[13]Input_27-04'!$M:$M,"")</f>
        <v/>
      </c>
      <c r="AG1110" s="7"/>
      <c r="AH1110" s="3"/>
      <c r="AI1110" s="18" t="str">
        <f>_xlfn.XLOOKUP(B1110,'[3]Cells Huawei 27042026 10h'!$B:$B,'[3]Cells Huawei 27042026 10h'!$T:$T,"")</f>
        <v/>
      </c>
      <c r="AJ1110" s="18" t="str">
        <f>_xlfn.XLOOKUP(B1110,'[3]Cells Huawei 27042026 15h'!$B:$B,'[3]Cells Huawei 27042026 15h'!$T:$T,"")</f>
        <v/>
      </c>
      <c r="AK1110" s="18" t="str">
        <f>_xlfn.XLOOKUP(B1110,'[4]cells down 27042026 11h28'!$B:$B,'[4]cells down 27042026 11h28'!$R:$R,"")</f>
        <v/>
      </c>
      <c r="AL1110" s="18" t="str">
        <f>_xlfn.XLOOKUP(B1110,'[4]cells down 27042026 18h01'!$B:$B,'[4]cells down 27042026 18h01'!$R:$R,"")</f>
        <v/>
      </c>
      <c r="AM1110" s="18" t="str">
        <f>_xlfn.XLOOKUP(B1110,'[5]cell downs 27042026 11h'!$B:$B,'[5]cell downs 27042026 11h'!$R:$R,"")</f>
        <v/>
      </c>
      <c r="AN1110" s="18" t="str">
        <f>_xlfn.XLOOKUP(B1110,'[5]cell downs 27042026 17h40'!$B:$B,'[5]cell downs 27042026 17h40'!$R:$R,"")</f>
        <v/>
      </c>
      <c r="AO1110" s="18" t="str">
        <f>_xlfn.XLOOKUP(B1110,'[6]ALL SITES DOWN'!$D:$D,'[6]ALL SITES DOWN'!$J:$J,"")</f>
        <v/>
      </c>
      <c r="AP1110" s="18" t="str">
        <f>_xlfn.XLOOKUP(B1110,'[7]ALL SITES DOWN'!$D:$D,'[7]ALL SITES DOWN'!$J:$J,"")</f>
        <v/>
      </c>
      <c r="AQ1110" s="9" t="str">
        <f>_xlfn.XLOOKUP(B1110,[8]sheet1!$AC:$AC,[8]sheet1!$AF:$AF,"")</f>
        <v/>
      </c>
      <c r="AR1110" s="14"/>
      <c r="AS1110" s="14" t="s">
        <v>5465</v>
      </c>
      <c r="AT1110" s="14" t="str">
        <f>_xlfn.XLOOKUP(B1110,'[9]cell downs 18042026 17h'!$B:$B,'[9]cell downs 18042026 17h'!$B:$B,"")</f>
        <v/>
      </c>
      <c r="AU1110" s="14" t="str">
        <f>_xlfn.XLOOKUP(B1110,'[10]Cells Huawei 19042026 15h'!$B:$B,'[10]Cells Huawei 19042026 15h'!$B:$B,"")</f>
        <v/>
      </c>
      <c r="AV1110" s="9" t="str">
        <f>_xlfn.XLOOKUP(B1110,'[11]cells down 19042026 9H40'!$B:$B,'[11]cells down 19042026 9H40'!$B:$B,"")</f>
        <v/>
      </c>
    </row>
    <row r="1111" spans="1:48" hidden="1" x14ac:dyDescent="0.3">
      <c r="A1111" s="1" t="s">
        <v>3488</v>
      </c>
      <c r="B1111" s="8" t="s">
        <v>3489</v>
      </c>
      <c r="C1111" s="3" t="str">
        <f>_xlfn.XLOOKUP(B1111,'[1]daily break down'!$D:$D,'[1]daily break down'!$E:$E,"")</f>
        <v>Yaounde</v>
      </c>
      <c r="D1111" s="1" t="s">
        <v>11</v>
      </c>
      <c r="E1111" s="1" t="s">
        <v>12</v>
      </c>
      <c r="F1111" s="3" t="s">
        <v>37</v>
      </c>
      <c r="G1111" s="1" t="s">
        <v>38</v>
      </c>
      <c r="H1111" s="29" t="str">
        <f>_xlfn.XLOOKUP(B1111,[2]CALCULATION!$B:$B,[2]CALCULATION!$H:$H,"")</f>
        <v>ZTE</v>
      </c>
      <c r="I1111" s="26">
        <v>0</v>
      </c>
      <c r="J1111" s="26">
        <v>0</v>
      </c>
      <c r="K1111" s="26">
        <v>3.7863871267831833E-2</v>
      </c>
      <c r="L1111" s="26">
        <v>0</v>
      </c>
      <c r="M1111" s="26">
        <v>0</v>
      </c>
      <c r="N1111" s="26">
        <v>0</v>
      </c>
      <c r="O1111" s="26">
        <v>0</v>
      </c>
      <c r="P1111" s="114" t="s">
        <v>6364</v>
      </c>
      <c r="Q1111" s="42" t="s">
        <v>5538</v>
      </c>
      <c r="R1111" s="42"/>
      <c r="S1111" s="41" t="str" cm="1">
        <f t="array" ref="S1111">IFERROR(_xlfn.IFS(
U1111="MPR ISSUE","PDH",
U1111="BSS Hardware Issue","BSS",
U1111="Sites strategiques, MLL, Pylone, etc.","ENVTECH",
U1111="AKTIVCO DEFAUT GE &amp; POWER Cabinet","AKTIVCO",
U1111="AKTIVCO Coupure ENEO &amp; Baisse de tension","AKTIVCO GRID ONLY",
U1111="Coupure ENEO &amp; Baisse de tension","IHS GRID ONLY",
U1111="Defaut GE &amp; POWER Cabinet","IHS",
U1111="Sharing","Partners",
U1111="Sites strategiques &amp; DataCenter","SST &amp; DC",
U1111="Exclu","Exclu",
U1111="SAT","SAT",
U1111="SPARE-ISSUE","SPARE-ISSUE",
U1111="Fiber CAmtel","TRANS_FO_CAMTEL",
U1111="Fiber AOF","Fiber AOF",
U1111="Projet OCM (HUAWEI)","TRAVAUX-HUAWEI",
U1111="Projet OCM (NOKIA)","TRAVAUX-NOKIA",
U1111="ACCESS-ISSUE","ACCESS-ISSUE",
U1111="Projet OCM (ZTE, NOKIA, autres projets)","TRAVAUX OCM",
U1111="No root CAuse","No root cause",
U1111="ODU HS","PDH",
U1111="IP &amp; VLAN","PDH",
U1111="Warehouse HUAWEI","SPARE-ISSUE",
U1111="SPARE-HS","SPARE-ISSUE",
U1111="Power Telco","BSS",U1111="no impacts","no impacts"
),"")</f>
        <v>No root cause</v>
      </c>
      <c r="T1111" s="41" t="str" cm="1">
        <f t="array" ref="T1111">IFERROR(_xlfn.IFS(
U1111="MPR ISSUE","TX ISSUE",
U1111="BSS Hardware Issue","RAN ISSUE",
U1111="Sites strategiques, MLL, Pylone, etc.","ENVTECH",
U1111="AKTIVCO DEFAUT GE &amp; POWER Cabinet","POWER ISSUE",
U1111="AKTIVCO Coupure ENEO &amp; Baisse de tension","POWER ISSUE",
U1111="Coupure ENEO &amp; Baisse de tension","POWER ISSUE",
U1111="Defaut GE &amp; POWER Cabinet","POWER ISSUE",
U1111="Sharing","POWER ISSUE",
U1111="Sites strategiques &amp; DataCenter","POWER ISSUE",
U1111="Exclu","Exclu",
U1111="SAT","TX ISSUE",
U1111="SPARE-ISSUE","SPARE-ISSUE",
U1111="Fiber CAmtel","TX ISSUE",
U1111="Fiber AOF","TX ISSUE",
U1111="Projet OCM (HUAWEI)","TRAVAUX-HUAWEI",
U1111="Projet OCM (NOKIA)","TRAVAUX -NOKIA",
U1111="ACCESS-ISSUE","ACCESS-ISSUE",
U1111="Projet OCM (ZTE, NOKIA, autres projets)","TRAVAUX OCM",
U1111="No root CAuse","No root cause",
U1111="ODU HS","TX ISSUE",
U1111="IP &amp; VLAN","TX ISSUE",
U1111="Warehouse HUAWEI","SPARE-ISSUE",
U1111="SPARE-HS","SPARE-ISSUE",
U1111="Power Telco","RAN ISSUE",U1111="no impacts","no impacts"
),"")</f>
        <v>No root cause</v>
      </c>
      <c r="U1111" s="68" t="s">
        <v>5691</v>
      </c>
      <c r="V1111" s="41" t="str" cm="1">
        <f t="array" ref="V1111">IFERROR(_xlfn.IFS(
U1111="MPR ISSUE","ACTIVE",
U1111="BSS Hardware Issue","ACTIVE",
U1111="Sites strategiques, MLL, Pylone, etc.","PASSIVE",
U1111="AKTIVCO DEFAUT GE &amp; POWER Cabinet","PASSIVE",
U1111="AKTIVCO Coupure ENEO &amp; Baisse de tension","PASSIVE",
U1111="Coupure ENEO &amp; Baisse de tension","PASSIVE",
U1111="Defaut GE &amp; POWER Cabinet","PASSIVE",
U1111="Sharing","PASSIVE",
U1111="Sites strategiques &amp; DataCenter","PASSIVE",
U1111="Exclu","Exclu",
U1111="SAT","ACTIVE",
U1111="SPARE-ISSUE","SPARE-ISSUE",
U1111="Fiber CAmtel","ACTIVE",
U1111="Fiber AOF","ACTIVE",
U1111="Projet OCM (HUAWEI)","PLANNED WORKS",
U1111="Projet OCM (NOKIA)","PLANNED WORKS",
U1111="ACCESS-ISSUE","ACCESS-ISSUE",
U1111="Projet OCM (ZTE, NOKIA, autres projets)","PLANNED WORKS",
U1111="No root CAuse","No root cause",
U1111="ODU HS","ACTIVE",
U1111="IP &amp; VLAN","ACTIVE",
U1111="Warehouse HUAWEI","SPARE-ISSUE",
U1111="SPARE-HS","SPARE-ISSUE",
U1111="Power Telco","ACTIVE", U1111="no impacts","no impacts"
),"")</f>
        <v>No root cause</v>
      </c>
      <c r="W1111" s="113"/>
      <c r="X1111" s="113"/>
      <c r="Y1111" s="113"/>
      <c r="Z1111" s="113"/>
      <c r="AA1111" s="113"/>
      <c r="AB1111" s="17" t="s">
        <v>5465</v>
      </c>
      <c r="AC1111" s="17" t="str">
        <f>_xlfn.XLOOKUP(B1111,'INCIDENT-04-27-2026'!E:E,'INCIDENT-04-27-2026'!F:F,"")</f>
        <v/>
      </c>
      <c r="AD1111" s="9"/>
      <c r="AE1111" s="7" t="s">
        <v>5465</v>
      </c>
      <c r="AF1111" s="6" t="str">
        <f>_xlfn.XLOOKUP(B1111,'[13]Input_27-04'!$B:$B,'[13]Input_27-04'!$M:$M,"")</f>
        <v/>
      </c>
      <c r="AG1111" s="7"/>
      <c r="AH1111" s="3"/>
      <c r="AI1111" s="18" t="str">
        <f>_xlfn.XLOOKUP(B1111,'[3]Cells Huawei 27042026 10h'!$B:$B,'[3]Cells Huawei 27042026 10h'!$T:$T,"")</f>
        <v/>
      </c>
      <c r="AJ1111" s="18" t="str">
        <f>_xlfn.XLOOKUP(B1111,'[3]Cells Huawei 27042026 15h'!$B:$B,'[3]Cells Huawei 27042026 15h'!$T:$T,"")</f>
        <v/>
      </c>
      <c r="AK1111" s="18" t="str">
        <f>_xlfn.XLOOKUP(B1111,'[4]cells down 27042026 11h28'!$B:$B,'[4]cells down 27042026 11h28'!$R:$R,"")</f>
        <v/>
      </c>
      <c r="AL1111" s="18" t="str">
        <f>_xlfn.XLOOKUP(B1111,'[4]cells down 27042026 18h01'!$B:$B,'[4]cells down 27042026 18h01'!$R:$R,"")</f>
        <v/>
      </c>
      <c r="AM1111" s="18" t="str">
        <f>_xlfn.XLOOKUP(B1111,'[5]cell downs 27042026 11h'!$B:$B,'[5]cell downs 27042026 11h'!$R:$R,"")</f>
        <v/>
      </c>
      <c r="AN1111" s="18" t="str">
        <f>_xlfn.XLOOKUP(B1111,'[5]cell downs 27042026 17h40'!$B:$B,'[5]cell downs 27042026 17h40'!$R:$R,"")</f>
        <v/>
      </c>
      <c r="AO1111" s="18" t="str">
        <f>_xlfn.XLOOKUP(B1111,'[6]ALL SITES DOWN'!$D:$D,'[6]ALL SITES DOWN'!$J:$J,"")</f>
        <v/>
      </c>
      <c r="AP1111" s="18" t="str">
        <f>_xlfn.XLOOKUP(B1111,'[7]ALL SITES DOWN'!$D:$D,'[7]ALL SITES DOWN'!$J:$J,"")</f>
        <v/>
      </c>
      <c r="AQ1111" s="9" t="str">
        <f>_xlfn.XLOOKUP(B1111,[8]sheet1!$AC:$AC,[8]sheet1!$AF:$AF,"")</f>
        <v/>
      </c>
      <c r="AR1111" s="14"/>
      <c r="AS1111" s="14" t="s">
        <v>5465</v>
      </c>
      <c r="AT1111" s="14" t="str">
        <f>_xlfn.XLOOKUP(B1111,'[9]cell downs 18042026 17h'!$B:$B,'[9]cell downs 18042026 17h'!$B:$B,"")</f>
        <v/>
      </c>
      <c r="AU1111" s="14" t="str">
        <f>_xlfn.XLOOKUP(B1111,'[10]Cells Huawei 19042026 15h'!$B:$B,'[10]Cells Huawei 19042026 15h'!$B:$B,"")</f>
        <v/>
      </c>
      <c r="AV1111" s="9" t="str">
        <f>_xlfn.XLOOKUP(B1111,'[11]cells down 19042026 9H40'!$B:$B,'[11]cells down 19042026 9H40'!$B:$B,"")</f>
        <v/>
      </c>
    </row>
    <row r="1112" spans="1:48" hidden="1" x14ac:dyDescent="0.3">
      <c r="A1112" s="1" t="s">
        <v>4170</v>
      </c>
      <c r="B1112" s="8" t="s">
        <v>4171</v>
      </c>
      <c r="C1112" s="3" t="str">
        <f>_xlfn.XLOOKUP(B1112,'[1]daily break down'!$D:$D,'[1]daily break down'!$E:$E,"")</f>
        <v>Yaounde</v>
      </c>
      <c r="D1112" s="1" t="s">
        <v>11</v>
      </c>
      <c r="E1112" s="1" t="s">
        <v>12</v>
      </c>
      <c r="F1112" s="3" t="s">
        <v>37</v>
      </c>
      <c r="G1112" s="1" t="s">
        <v>38</v>
      </c>
      <c r="H1112" s="29" t="str">
        <f>_xlfn.XLOOKUP(B1112,[2]CALCULATION!$B:$B,[2]CALCULATION!$H:$H,"")</f>
        <v>ZTE</v>
      </c>
      <c r="I1112" s="26">
        <v>0</v>
      </c>
      <c r="J1112" s="26">
        <v>0.65065932717523789</v>
      </c>
      <c r="K1112" s="26">
        <v>3.7810366032879295E-2</v>
      </c>
      <c r="L1112" s="26">
        <v>0</v>
      </c>
      <c r="M1112" s="26">
        <v>0</v>
      </c>
      <c r="N1112" s="26">
        <v>0</v>
      </c>
      <c r="O1112" s="26">
        <v>0</v>
      </c>
      <c r="P1112" s="114" t="s">
        <v>6364</v>
      </c>
      <c r="Q1112" s="42" t="s">
        <v>5538</v>
      </c>
      <c r="R1112" s="42"/>
      <c r="S1112" s="41" t="str" cm="1">
        <f t="array" ref="S1112">IFERROR(_xlfn.IFS(
U1112="MPR ISSUE","PDH",
U1112="BSS Hardware Issue","BSS",
U1112="Sites strategiques, MLL, Pylone, etc.","ENVTECH",
U1112="AKTIVCO DEFAUT GE &amp; POWER Cabinet","AKTIVCO",
U1112="AKTIVCO Coupure ENEO &amp; Baisse de tension","AKTIVCO GRID ONLY",
U1112="Coupure ENEO &amp; Baisse de tension","IHS GRID ONLY",
U1112="Defaut GE &amp; POWER Cabinet","IHS",
U1112="Sharing","Partners",
U1112="Sites strategiques &amp; DataCenter","SST &amp; DC",
U1112="Exclu","Exclu",
U1112="SAT","SAT",
U1112="SPARE-ISSUE","SPARE-ISSUE",
U1112="Fiber CAmtel","TRANS_FO_CAMTEL",
U1112="Fiber AOF","Fiber AOF",
U1112="Projet OCM (HUAWEI)","TRAVAUX-HUAWEI",
U1112="Projet OCM (NOKIA)","TRAVAUX-NOKIA",
U1112="ACCESS-ISSUE","ACCESS-ISSUE",
U1112="Projet OCM (ZTE, NOKIA, autres projets)","TRAVAUX OCM",
U1112="No root CAuse","No root cause",
U1112="ODU HS","PDH",
U1112="IP &amp; VLAN","PDH",
U1112="Warehouse HUAWEI","SPARE-ISSUE",
U1112="SPARE-HS","SPARE-ISSUE",
U1112="Power Telco","BSS",U1112="no impacts","no impacts"
),"")</f>
        <v>No root cause</v>
      </c>
      <c r="T1112" s="41" t="str" cm="1">
        <f t="array" ref="T1112">IFERROR(_xlfn.IFS(
U1112="MPR ISSUE","TX ISSUE",
U1112="BSS Hardware Issue","RAN ISSUE",
U1112="Sites strategiques, MLL, Pylone, etc.","ENVTECH",
U1112="AKTIVCO DEFAUT GE &amp; POWER Cabinet","POWER ISSUE",
U1112="AKTIVCO Coupure ENEO &amp; Baisse de tension","POWER ISSUE",
U1112="Coupure ENEO &amp; Baisse de tension","POWER ISSUE",
U1112="Defaut GE &amp; POWER Cabinet","POWER ISSUE",
U1112="Sharing","POWER ISSUE",
U1112="Sites strategiques &amp; DataCenter","POWER ISSUE",
U1112="Exclu","Exclu",
U1112="SAT","TX ISSUE",
U1112="SPARE-ISSUE","SPARE-ISSUE",
U1112="Fiber CAmtel","TX ISSUE",
U1112="Fiber AOF","TX ISSUE",
U1112="Projet OCM (HUAWEI)","TRAVAUX-HUAWEI",
U1112="Projet OCM (NOKIA)","TRAVAUX -NOKIA",
U1112="ACCESS-ISSUE","ACCESS-ISSUE",
U1112="Projet OCM (ZTE, NOKIA, autres projets)","TRAVAUX OCM",
U1112="No root CAuse","No root cause",
U1112="ODU HS","TX ISSUE",
U1112="IP &amp; VLAN","TX ISSUE",
U1112="Warehouse HUAWEI","SPARE-ISSUE",
U1112="SPARE-HS","SPARE-ISSUE",
U1112="Power Telco","RAN ISSUE",U1112="no impacts","no impacts"
),"")</f>
        <v>No root cause</v>
      </c>
      <c r="U1112" s="68" t="s">
        <v>5691</v>
      </c>
      <c r="V1112" s="41" t="str" cm="1">
        <f t="array" ref="V1112">IFERROR(_xlfn.IFS(
U1112="MPR ISSUE","ACTIVE",
U1112="BSS Hardware Issue","ACTIVE",
U1112="Sites strategiques, MLL, Pylone, etc.","PASSIVE",
U1112="AKTIVCO DEFAUT GE &amp; POWER Cabinet","PASSIVE",
U1112="AKTIVCO Coupure ENEO &amp; Baisse de tension","PASSIVE",
U1112="Coupure ENEO &amp; Baisse de tension","PASSIVE",
U1112="Defaut GE &amp; POWER Cabinet","PASSIVE",
U1112="Sharing","PASSIVE",
U1112="Sites strategiques &amp; DataCenter","PASSIVE",
U1112="Exclu","Exclu",
U1112="SAT","ACTIVE",
U1112="SPARE-ISSUE","SPARE-ISSUE",
U1112="Fiber CAmtel","ACTIVE",
U1112="Fiber AOF","ACTIVE",
U1112="Projet OCM (HUAWEI)","PLANNED WORKS",
U1112="Projet OCM (NOKIA)","PLANNED WORKS",
U1112="ACCESS-ISSUE","ACCESS-ISSUE",
U1112="Projet OCM (ZTE, NOKIA, autres projets)","PLANNED WORKS",
U1112="No root CAuse","No root cause",
U1112="ODU HS","ACTIVE",
U1112="IP &amp; VLAN","ACTIVE",
U1112="Warehouse HUAWEI","SPARE-ISSUE",
U1112="SPARE-HS","SPARE-ISSUE",
U1112="Power Telco","ACTIVE", U1112="no impacts","no impacts"
),"")</f>
        <v>No root cause</v>
      </c>
      <c r="W1112" s="113"/>
      <c r="X1112" s="113"/>
      <c r="Y1112" s="113"/>
      <c r="Z1112" s="113"/>
      <c r="AA1112" s="113"/>
      <c r="AB1112" s="17" t="s">
        <v>5465</v>
      </c>
      <c r="AC1112" s="17" t="str">
        <f>_xlfn.XLOOKUP(B1112,'INCIDENT-04-27-2026'!E:E,'INCIDENT-04-27-2026'!F:F,"")</f>
        <v/>
      </c>
      <c r="AD1112" s="9"/>
      <c r="AE1112" s="7" t="s">
        <v>5465</v>
      </c>
      <c r="AF1112" s="6" t="str">
        <f>_xlfn.XLOOKUP(B1112,'[13]Input_27-04'!$B:$B,'[13]Input_27-04'!$M:$M,"")</f>
        <v/>
      </c>
      <c r="AG1112" s="7"/>
      <c r="AH1112" s="3"/>
      <c r="AI1112" s="18" t="str">
        <f>_xlfn.XLOOKUP(B1112,'[3]Cells Huawei 27042026 10h'!$B:$B,'[3]Cells Huawei 27042026 10h'!$T:$T,"")</f>
        <v/>
      </c>
      <c r="AJ1112" s="18" t="str">
        <f>_xlfn.XLOOKUP(B1112,'[3]Cells Huawei 27042026 15h'!$B:$B,'[3]Cells Huawei 27042026 15h'!$T:$T,"")</f>
        <v/>
      </c>
      <c r="AK1112" s="18" t="str">
        <f>_xlfn.XLOOKUP(B1112,'[4]cells down 27042026 11h28'!$B:$B,'[4]cells down 27042026 11h28'!$R:$R,"")</f>
        <v/>
      </c>
      <c r="AL1112" s="18" t="str">
        <f>_xlfn.XLOOKUP(B1112,'[4]cells down 27042026 18h01'!$B:$B,'[4]cells down 27042026 18h01'!$R:$R,"")</f>
        <v/>
      </c>
      <c r="AM1112" s="18" t="str">
        <f>_xlfn.XLOOKUP(B1112,'[5]cell downs 27042026 11h'!$B:$B,'[5]cell downs 27042026 11h'!$R:$R,"")</f>
        <v/>
      </c>
      <c r="AN1112" s="18" t="str">
        <f>_xlfn.XLOOKUP(B1112,'[5]cell downs 27042026 17h40'!$B:$B,'[5]cell downs 27042026 17h40'!$R:$R,"")</f>
        <v/>
      </c>
      <c r="AO1112" s="18" t="str">
        <f>_xlfn.XLOOKUP(B1112,'[6]ALL SITES DOWN'!$D:$D,'[6]ALL SITES DOWN'!$J:$J,"")</f>
        <v/>
      </c>
      <c r="AP1112" s="18" t="str">
        <f>_xlfn.XLOOKUP(B1112,'[7]ALL SITES DOWN'!$D:$D,'[7]ALL SITES DOWN'!$J:$J,"")</f>
        <v/>
      </c>
      <c r="AQ1112" s="9" t="str">
        <f>_xlfn.XLOOKUP(B1112,[8]sheet1!$AC:$AC,[8]sheet1!$AF:$AF,"")</f>
        <v/>
      </c>
      <c r="AR1112" s="14"/>
      <c r="AS1112" s="14" t="s">
        <v>5465</v>
      </c>
      <c r="AT1112" s="14" t="str">
        <f>_xlfn.XLOOKUP(B1112,'[9]cell downs 18042026 17h'!$B:$B,'[9]cell downs 18042026 17h'!$B:$B,"")</f>
        <v/>
      </c>
      <c r="AU1112" s="14" t="str">
        <f>_xlfn.XLOOKUP(B1112,'[10]Cells Huawei 19042026 15h'!$B:$B,'[10]Cells Huawei 19042026 15h'!$B:$B,"")</f>
        <v/>
      </c>
      <c r="AV1112" s="9" t="str">
        <f>_xlfn.XLOOKUP(B1112,'[11]cells down 19042026 9H40'!$B:$B,'[11]cells down 19042026 9H40'!$B:$B,"")</f>
        <v/>
      </c>
    </row>
    <row r="1113" spans="1:48" hidden="1" x14ac:dyDescent="0.3">
      <c r="A1113" s="3" t="s">
        <v>1753</v>
      </c>
      <c r="B1113" s="23" t="s">
        <v>1754</v>
      </c>
      <c r="C1113" s="3" t="str">
        <f>_xlfn.XLOOKUP(B1113,'[1]daily break down'!$D:$D,'[1]daily break down'!$E:$E,"")</f>
        <v>CENTRE</v>
      </c>
      <c r="D1113" s="3" t="s">
        <v>11</v>
      </c>
      <c r="E1113" s="3" t="s">
        <v>66</v>
      </c>
      <c r="F1113" s="3" t="s">
        <v>37</v>
      </c>
      <c r="G1113" s="3" t="s">
        <v>1755</v>
      </c>
      <c r="H1113" s="28" t="str">
        <f>_xlfn.XLOOKUP(B1113,[2]CALCULATION!$B:$B,[2]CALCULATION!$H:$H,"")</f>
        <v>NOKIA</v>
      </c>
      <c r="I1113" s="26">
        <v>0</v>
      </c>
      <c r="J1113" s="26">
        <v>4.1377381696358788E-2</v>
      </c>
      <c r="K1113" s="26">
        <v>3.7583702505908895E-2</v>
      </c>
      <c r="L1113" s="26">
        <v>0</v>
      </c>
      <c r="M1113" s="26">
        <v>0</v>
      </c>
      <c r="N1113" s="26">
        <v>0</v>
      </c>
      <c r="O1113" s="26">
        <v>0</v>
      </c>
      <c r="P1113" s="114" t="s">
        <v>6364</v>
      </c>
      <c r="Q1113" s="42" t="s">
        <v>5538</v>
      </c>
      <c r="R1113" s="42"/>
      <c r="S1113" s="41" t="str" cm="1">
        <f t="array" ref="S1113">IFERROR(_xlfn.IFS(
U1113="MPR ISSUE","PDH",
U1113="BSS Hardware Issue","BSS",
U1113="Sites strategiques, MLL, Pylone, etc.","ENVTECH",
U1113="AKTIVCO DEFAUT GE &amp; POWER Cabinet","AKTIVCO",
U1113="AKTIVCO Coupure ENEO &amp; Baisse de tension","AKTIVCO GRID ONLY",
U1113="Coupure ENEO &amp; Baisse de tension","IHS GRID ONLY",
U1113="Defaut GE &amp; POWER Cabinet","IHS",
U1113="Sharing","Partners",
U1113="Sites strategiques &amp; DataCenter","SST &amp; DC",
U1113="Exclu","Exclu",
U1113="SAT","SAT",
U1113="SPARE-ISSUE","SPARE-ISSUE",
U1113="Fiber CAmtel","TRANS_FO_CAMTEL",
U1113="Fiber AOF","Fiber AOF",
U1113="Projet OCM (HUAWEI)","TRAVAUX-HUAWEI",
U1113="Projet OCM (NOKIA)","TRAVAUX-NOKIA",
U1113="ACCESS-ISSUE","ACCESS-ISSUE",
U1113="Projet OCM (ZTE, NOKIA, autres projets)","TRAVAUX OCM",
U1113="No root CAuse","No root cause",
U1113="ODU HS","PDH",
U1113="IP &amp; VLAN","PDH",
U1113="Warehouse HUAWEI","SPARE-ISSUE",
U1113="SPARE-HS","SPARE-ISSUE",
U1113="Power Telco","BSS",U1113="no impacts","no impacts"
),"")</f>
        <v>No root cause</v>
      </c>
      <c r="T1113" s="41" t="str" cm="1">
        <f t="array" ref="T1113">IFERROR(_xlfn.IFS(
U1113="MPR ISSUE","TX ISSUE",
U1113="BSS Hardware Issue","RAN ISSUE",
U1113="Sites strategiques, MLL, Pylone, etc.","ENVTECH",
U1113="AKTIVCO DEFAUT GE &amp; POWER Cabinet","POWER ISSUE",
U1113="AKTIVCO Coupure ENEO &amp; Baisse de tension","POWER ISSUE",
U1113="Coupure ENEO &amp; Baisse de tension","POWER ISSUE",
U1113="Defaut GE &amp; POWER Cabinet","POWER ISSUE",
U1113="Sharing","POWER ISSUE",
U1113="Sites strategiques &amp; DataCenter","POWER ISSUE",
U1113="Exclu","Exclu",
U1113="SAT","TX ISSUE",
U1113="SPARE-ISSUE","SPARE-ISSUE",
U1113="Fiber CAmtel","TX ISSUE",
U1113="Fiber AOF","TX ISSUE",
U1113="Projet OCM (HUAWEI)","TRAVAUX-HUAWEI",
U1113="Projet OCM (NOKIA)","TRAVAUX -NOKIA",
U1113="ACCESS-ISSUE","ACCESS-ISSUE",
U1113="Projet OCM (ZTE, NOKIA, autres projets)","TRAVAUX OCM",
U1113="No root CAuse","No root cause",
U1113="ODU HS","TX ISSUE",
U1113="IP &amp; VLAN","TX ISSUE",
U1113="Warehouse HUAWEI","SPARE-ISSUE",
U1113="SPARE-HS","SPARE-ISSUE",
U1113="Power Telco","RAN ISSUE",U1113="no impacts","no impacts"
),"")</f>
        <v>No root cause</v>
      </c>
      <c r="U1113" s="68" t="s">
        <v>5691</v>
      </c>
      <c r="V1113" s="41" t="str" cm="1">
        <f t="array" ref="V1113">IFERROR(_xlfn.IFS(
U1113="MPR ISSUE","ACTIVE",
U1113="BSS Hardware Issue","ACTIVE",
U1113="Sites strategiques, MLL, Pylone, etc.","PASSIVE",
U1113="AKTIVCO DEFAUT GE &amp; POWER Cabinet","PASSIVE",
U1113="AKTIVCO Coupure ENEO &amp; Baisse de tension","PASSIVE",
U1113="Coupure ENEO &amp; Baisse de tension","PASSIVE",
U1113="Defaut GE &amp; POWER Cabinet","PASSIVE",
U1113="Sharing","PASSIVE",
U1113="Sites strategiques &amp; DataCenter","PASSIVE",
U1113="Exclu","Exclu",
U1113="SAT","ACTIVE",
U1113="SPARE-ISSUE","SPARE-ISSUE",
U1113="Fiber CAmtel","ACTIVE",
U1113="Fiber AOF","ACTIVE",
U1113="Projet OCM (HUAWEI)","PLANNED WORKS",
U1113="Projet OCM (NOKIA)","PLANNED WORKS",
U1113="ACCESS-ISSUE","ACCESS-ISSUE",
U1113="Projet OCM (ZTE, NOKIA, autres projets)","PLANNED WORKS",
U1113="No root CAuse","No root cause",
U1113="ODU HS","ACTIVE",
U1113="IP &amp; VLAN","ACTIVE",
U1113="Warehouse HUAWEI","SPARE-ISSUE",
U1113="SPARE-HS","SPARE-ISSUE",
U1113="Power Telco","ACTIVE", U1113="no impacts","no impacts"
),"")</f>
        <v>No root cause</v>
      </c>
      <c r="W1113" s="113"/>
      <c r="X1113" s="113"/>
      <c r="Y1113" s="113"/>
      <c r="Z1113" s="113"/>
      <c r="AA1113" s="113"/>
      <c r="AB1113" s="17" t="s">
        <v>5465</v>
      </c>
      <c r="AC1113" s="17" t="str">
        <f>_xlfn.XLOOKUP(B1113,'INCIDENT-04-27-2026'!E:E,'INCIDENT-04-27-2026'!F:F,"")</f>
        <v/>
      </c>
      <c r="AD1113" s="9"/>
      <c r="AE1113" s="7" t="s">
        <v>5465</v>
      </c>
      <c r="AF1113" s="6" t="str">
        <f>_xlfn.XLOOKUP(B1113,'[13]Input_27-04'!$B:$B,'[13]Input_27-04'!$M:$M,"")</f>
        <v/>
      </c>
      <c r="AG1113" s="7"/>
      <c r="AH1113" s="3"/>
      <c r="AI1113" s="18" t="str">
        <f>_xlfn.XLOOKUP(B1113,'[3]Cells Huawei 27042026 10h'!$B:$B,'[3]Cells Huawei 27042026 10h'!$T:$T,"")</f>
        <v/>
      </c>
      <c r="AJ1113" s="18" t="str">
        <f>_xlfn.XLOOKUP(B1113,'[3]Cells Huawei 27042026 15h'!$B:$B,'[3]Cells Huawei 27042026 15h'!$T:$T,"")</f>
        <v/>
      </c>
      <c r="AK1113" s="18" t="str">
        <f>_xlfn.XLOOKUP(B1113,'[4]cells down 27042026 11h28'!$B:$B,'[4]cells down 27042026 11h28'!$R:$R,"")</f>
        <v/>
      </c>
      <c r="AL1113" s="18" t="str">
        <f>_xlfn.XLOOKUP(B1113,'[4]cells down 27042026 18h01'!$B:$B,'[4]cells down 27042026 18h01'!$R:$R,"")</f>
        <v/>
      </c>
      <c r="AM1113" s="18" t="str">
        <f>_xlfn.XLOOKUP(B1113,'[5]cell downs 27042026 11h'!$B:$B,'[5]cell downs 27042026 11h'!$R:$R,"")</f>
        <v/>
      </c>
      <c r="AN1113" s="18" t="str">
        <f>_xlfn.XLOOKUP(B1113,'[5]cell downs 27042026 17h40'!$B:$B,'[5]cell downs 27042026 17h40'!$R:$R,"")</f>
        <v/>
      </c>
      <c r="AO1113" s="18" t="str">
        <f>_xlfn.XLOOKUP(B1113,'[6]ALL SITES DOWN'!$D:$D,'[6]ALL SITES DOWN'!$J:$J,"")</f>
        <v/>
      </c>
      <c r="AP1113" s="18" t="str">
        <f>_xlfn.XLOOKUP(B1113,'[7]ALL SITES DOWN'!$D:$D,'[7]ALL SITES DOWN'!$J:$J,"")</f>
        <v/>
      </c>
      <c r="AQ1113" s="9" t="str">
        <f>_xlfn.XLOOKUP(B1113,[8]sheet1!$AC:$AC,[8]sheet1!$AF:$AF,"")</f>
        <v/>
      </c>
      <c r="AR1113" s="14"/>
      <c r="AS1113" s="14" t="s">
        <v>5465</v>
      </c>
      <c r="AT1113" s="14" t="str">
        <f>_xlfn.XLOOKUP(B1113,'[9]cell downs 18042026 17h'!$B:$B,'[9]cell downs 18042026 17h'!$B:$B,"")</f>
        <v/>
      </c>
      <c r="AU1113" s="14" t="str">
        <f>_xlfn.XLOOKUP(B1113,'[10]Cells Huawei 19042026 15h'!$B:$B,'[10]Cells Huawei 19042026 15h'!$B:$B,"")</f>
        <v/>
      </c>
      <c r="AV1113" s="9" t="str">
        <f>_xlfn.XLOOKUP(B1113,'[11]cells down 19042026 9H40'!$B:$B,'[11]cells down 19042026 9H40'!$B:$B,"")</f>
        <v/>
      </c>
    </row>
    <row r="1114" spans="1:48" hidden="1" x14ac:dyDescent="0.3">
      <c r="A1114" s="1" t="s">
        <v>1075</v>
      </c>
      <c r="B1114" s="8" t="s">
        <v>1076</v>
      </c>
      <c r="C1114" s="3" t="str">
        <f>_xlfn.XLOOKUP(B1114,'[1]daily break down'!$D:$D,'[1]daily break down'!$E:$E,"")</f>
        <v>LITTORAL</v>
      </c>
      <c r="D1114" s="1" t="s">
        <v>11</v>
      </c>
      <c r="E1114" s="1" t="s">
        <v>96</v>
      </c>
      <c r="F1114" s="3" t="s">
        <v>31</v>
      </c>
      <c r="G1114" s="1" t="s">
        <v>1075</v>
      </c>
      <c r="H1114" s="28" t="str">
        <f>_xlfn.XLOOKUP(B1114,[2]CALCULATION!$B:$B,[2]CALCULATION!$H:$H,"")</f>
        <v>NOKIA</v>
      </c>
      <c r="I1114" s="26">
        <v>3.7134320674912555E-2</v>
      </c>
      <c r="J1114" s="26">
        <v>0.35930548778225802</v>
      </c>
      <c r="K1114" s="26">
        <v>3.6882941960374803E-2</v>
      </c>
      <c r="L1114" s="26">
        <v>2.1849235362152813E-2</v>
      </c>
      <c r="M1114" s="26">
        <v>0</v>
      </c>
      <c r="N1114" s="26">
        <v>0</v>
      </c>
      <c r="O1114" s="26">
        <v>0</v>
      </c>
      <c r="P1114" s="114" t="s">
        <v>6364</v>
      </c>
      <c r="Q1114" s="42" t="s">
        <v>5538</v>
      </c>
      <c r="R1114" s="42"/>
      <c r="S1114" s="41" t="str" cm="1">
        <f t="array" ref="S1114">IFERROR(_xlfn.IFS(
U1114="MPR ISSUE","PDH",
U1114="BSS Hardware Issue","BSS",
U1114="Sites strategiques, MLL, Pylone, etc.","ENVTECH",
U1114="AKTIVCO DEFAUT GE &amp; POWER Cabinet","AKTIVCO",
U1114="AKTIVCO Coupure ENEO &amp; Baisse de tension","AKTIVCO GRID ONLY",
U1114="Coupure ENEO &amp; Baisse de tension","IHS GRID ONLY",
U1114="Defaut GE &amp; POWER Cabinet","IHS",
U1114="Sharing","Partners",
U1114="Sites strategiques &amp; DataCenter","SST &amp; DC",
U1114="Exclu","Exclu",
U1114="SAT","SAT",
U1114="SPARE-ISSUE","SPARE-ISSUE",
U1114="Fiber CAmtel","TRANS_FO_CAMTEL",
U1114="Fiber AOF","Fiber AOF",
U1114="Projet OCM (HUAWEI)","TRAVAUX-HUAWEI",
U1114="Projet OCM (NOKIA)","TRAVAUX-NOKIA",
U1114="ACCESS-ISSUE","ACCESS-ISSUE",
U1114="Projet OCM (ZTE, NOKIA, autres projets)","TRAVAUX OCM",
U1114="No root CAuse","No root cause",
U1114="ODU HS","PDH",
U1114="IP &amp; VLAN","PDH",
U1114="Warehouse HUAWEI","SPARE-ISSUE",
U1114="SPARE-HS","SPARE-ISSUE",
U1114="Power Telco","BSS",U1114="no impacts","no impacts"
),"")</f>
        <v>No root cause</v>
      </c>
      <c r="T1114" s="41" t="str" cm="1">
        <f t="array" ref="T1114">IFERROR(_xlfn.IFS(
U1114="MPR ISSUE","TX ISSUE",
U1114="BSS Hardware Issue","RAN ISSUE",
U1114="Sites strategiques, MLL, Pylone, etc.","ENVTECH",
U1114="AKTIVCO DEFAUT GE &amp; POWER Cabinet","POWER ISSUE",
U1114="AKTIVCO Coupure ENEO &amp; Baisse de tension","POWER ISSUE",
U1114="Coupure ENEO &amp; Baisse de tension","POWER ISSUE",
U1114="Defaut GE &amp; POWER Cabinet","POWER ISSUE",
U1114="Sharing","POWER ISSUE",
U1114="Sites strategiques &amp; DataCenter","POWER ISSUE",
U1114="Exclu","Exclu",
U1114="SAT","TX ISSUE",
U1114="SPARE-ISSUE","SPARE-ISSUE",
U1114="Fiber CAmtel","TX ISSUE",
U1114="Fiber AOF","TX ISSUE",
U1114="Projet OCM (HUAWEI)","TRAVAUX-HUAWEI",
U1114="Projet OCM (NOKIA)","TRAVAUX -NOKIA",
U1114="ACCESS-ISSUE","ACCESS-ISSUE",
U1114="Projet OCM (ZTE, NOKIA, autres projets)","TRAVAUX OCM",
U1114="No root CAuse","No root cause",
U1114="ODU HS","TX ISSUE",
U1114="IP &amp; VLAN","TX ISSUE",
U1114="Warehouse HUAWEI","SPARE-ISSUE",
U1114="SPARE-HS","SPARE-ISSUE",
U1114="Power Telco","RAN ISSUE",U1114="no impacts","no impacts"
),"")</f>
        <v>No root cause</v>
      </c>
      <c r="U1114" s="68" t="s">
        <v>5691</v>
      </c>
      <c r="V1114" s="41" t="str" cm="1">
        <f t="array" ref="V1114">IFERROR(_xlfn.IFS(
U1114="MPR ISSUE","ACTIVE",
U1114="BSS Hardware Issue","ACTIVE",
U1114="Sites strategiques, MLL, Pylone, etc.","PASSIVE",
U1114="AKTIVCO DEFAUT GE &amp; POWER Cabinet","PASSIVE",
U1114="AKTIVCO Coupure ENEO &amp; Baisse de tension","PASSIVE",
U1114="Coupure ENEO &amp; Baisse de tension","PASSIVE",
U1114="Defaut GE &amp; POWER Cabinet","PASSIVE",
U1114="Sharing","PASSIVE",
U1114="Sites strategiques &amp; DataCenter","PASSIVE",
U1114="Exclu","Exclu",
U1114="SAT","ACTIVE",
U1114="SPARE-ISSUE","SPARE-ISSUE",
U1114="Fiber CAmtel","ACTIVE",
U1114="Fiber AOF","ACTIVE",
U1114="Projet OCM (HUAWEI)","PLANNED WORKS",
U1114="Projet OCM (NOKIA)","PLANNED WORKS",
U1114="ACCESS-ISSUE","ACCESS-ISSUE",
U1114="Projet OCM (ZTE, NOKIA, autres projets)","PLANNED WORKS",
U1114="No root CAuse","No root cause",
U1114="ODU HS","ACTIVE",
U1114="IP &amp; VLAN","ACTIVE",
U1114="Warehouse HUAWEI","SPARE-ISSUE",
U1114="SPARE-HS","SPARE-ISSUE",
U1114="Power Telco","ACTIVE", U1114="no impacts","no impacts"
),"")</f>
        <v>No root cause</v>
      </c>
      <c r="W1114" s="113"/>
      <c r="X1114" s="113"/>
      <c r="Y1114" s="113"/>
      <c r="Z1114" s="113"/>
      <c r="AA1114" s="113"/>
      <c r="AB1114" s="17" t="s">
        <v>5465</v>
      </c>
      <c r="AC1114" s="17" t="str">
        <f>_xlfn.XLOOKUP(B1114,'INCIDENT-04-27-2026'!E:E,'INCIDENT-04-27-2026'!F:F,"")</f>
        <v/>
      </c>
      <c r="AD1114" s="9"/>
      <c r="AE1114" s="7" t="s">
        <v>5465</v>
      </c>
      <c r="AF1114" s="6" t="str">
        <f>_xlfn.XLOOKUP(B1114,'[13]Input_27-04'!$B:$B,'[13]Input_27-04'!$M:$M,"")</f>
        <v/>
      </c>
      <c r="AG1114" s="7"/>
      <c r="AH1114" s="3"/>
      <c r="AI1114" s="18" t="str">
        <f>_xlfn.XLOOKUP(B1114,'[3]Cells Huawei 27042026 10h'!$B:$B,'[3]Cells Huawei 27042026 10h'!$T:$T,"")</f>
        <v/>
      </c>
      <c r="AJ1114" s="18" t="str">
        <f>_xlfn.XLOOKUP(B1114,'[3]Cells Huawei 27042026 15h'!$B:$B,'[3]Cells Huawei 27042026 15h'!$T:$T,"")</f>
        <v/>
      </c>
      <c r="AK1114" s="18" t="str">
        <f>_xlfn.XLOOKUP(B1114,'[4]cells down 27042026 11h28'!$B:$B,'[4]cells down 27042026 11h28'!$R:$R,"")</f>
        <v/>
      </c>
      <c r="AL1114" s="18" t="str">
        <f>_xlfn.XLOOKUP(B1114,'[4]cells down 27042026 18h01'!$B:$B,'[4]cells down 27042026 18h01'!$R:$R,"")</f>
        <v/>
      </c>
      <c r="AM1114" s="18" t="str">
        <f>_xlfn.XLOOKUP(B1114,'[5]cell downs 27042026 11h'!$B:$B,'[5]cell downs 27042026 11h'!$R:$R,"")</f>
        <v/>
      </c>
      <c r="AN1114" s="18" t="str">
        <f>_xlfn.XLOOKUP(B1114,'[5]cell downs 27042026 17h40'!$B:$B,'[5]cell downs 27042026 17h40'!$R:$R,"")</f>
        <v/>
      </c>
      <c r="AO1114" s="18" t="str">
        <f>_xlfn.XLOOKUP(B1114,'[6]ALL SITES DOWN'!$D:$D,'[6]ALL SITES DOWN'!$J:$J,"")</f>
        <v/>
      </c>
      <c r="AP1114" s="18" t="str">
        <f>_xlfn.XLOOKUP(B1114,'[7]ALL SITES DOWN'!$D:$D,'[7]ALL SITES DOWN'!$J:$J,"")</f>
        <v/>
      </c>
      <c r="AQ1114" s="9" t="str">
        <f>_xlfn.XLOOKUP(B1114,[8]sheet1!$AC:$AC,[8]sheet1!$AF:$AF,"")</f>
        <v/>
      </c>
      <c r="AR1114" s="14"/>
      <c r="AS1114" s="14" t="s">
        <v>5465</v>
      </c>
      <c r="AT1114" s="14" t="str">
        <f>_xlfn.XLOOKUP(B1114,'[9]cell downs 18042026 17h'!$B:$B,'[9]cell downs 18042026 17h'!$B:$B,"")</f>
        <v/>
      </c>
      <c r="AU1114" s="14" t="str">
        <f>_xlfn.XLOOKUP(B1114,'[10]Cells Huawei 19042026 15h'!$B:$B,'[10]Cells Huawei 19042026 15h'!$B:$B,"")</f>
        <v/>
      </c>
      <c r="AV1114" s="9" t="str">
        <f>_xlfn.XLOOKUP(B1114,'[11]cells down 19042026 9H40'!$B:$B,'[11]cells down 19042026 9H40'!$B:$B,"")</f>
        <v/>
      </c>
    </row>
    <row r="1115" spans="1:48" hidden="1" x14ac:dyDescent="0.3">
      <c r="A1115" s="1" t="s">
        <v>2806</v>
      </c>
      <c r="B1115" s="8" t="s">
        <v>2807</v>
      </c>
      <c r="C1115" s="3" t="str">
        <f>_xlfn.XLOOKUP(B1115,'[1]daily break down'!$D:$D,'[1]daily break down'!$E:$E,"")</f>
        <v>Yaounde</v>
      </c>
      <c r="D1115" s="1" t="s">
        <v>11</v>
      </c>
      <c r="E1115" s="1" t="s">
        <v>12</v>
      </c>
      <c r="F1115" s="3" t="s">
        <v>37</v>
      </c>
      <c r="G1115" s="1" t="s">
        <v>38</v>
      </c>
      <c r="H1115" s="29" t="str">
        <f>_xlfn.XLOOKUP(B1115,[2]CALCULATION!$B:$B,[2]CALCULATION!$H:$H,"")</f>
        <v>ZTE</v>
      </c>
      <c r="I1115" s="26">
        <v>6.0377447329446685</v>
      </c>
      <c r="J1115" s="26">
        <v>0</v>
      </c>
      <c r="K1115" s="26">
        <v>3.6882941960374789E-2</v>
      </c>
      <c r="L1115" s="26">
        <v>0</v>
      </c>
      <c r="M1115" s="26">
        <v>0</v>
      </c>
      <c r="N1115" s="26">
        <v>0</v>
      </c>
      <c r="O1115" s="26">
        <v>0</v>
      </c>
      <c r="P1115" s="114" t="s">
        <v>6364</v>
      </c>
      <c r="Q1115" s="42" t="s">
        <v>5538</v>
      </c>
      <c r="R1115" s="42"/>
      <c r="S1115" s="41" t="str" cm="1">
        <f t="array" ref="S1115">IFERROR(_xlfn.IFS(
U1115="MPR ISSUE","PDH",
U1115="BSS Hardware Issue","BSS",
U1115="Sites strategiques, MLL, Pylone, etc.","ENVTECH",
U1115="AKTIVCO DEFAUT GE &amp; POWER Cabinet","AKTIVCO",
U1115="AKTIVCO Coupure ENEO &amp; Baisse de tension","AKTIVCO GRID ONLY",
U1115="Coupure ENEO &amp; Baisse de tension","IHS GRID ONLY",
U1115="Defaut GE &amp; POWER Cabinet","IHS",
U1115="Sharing","Partners",
U1115="Sites strategiques &amp; DataCenter","SST &amp; DC",
U1115="Exclu","Exclu",
U1115="SAT","SAT",
U1115="SPARE-ISSUE","SPARE-ISSUE",
U1115="Fiber CAmtel","TRANS_FO_CAMTEL",
U1115="Fiber AOF","Fiber AOF",
U1115="Projet OCM (HUAWEI)","TRAVAUX-HUAWEI",
U1115="Projet OCM (NOKIA)","TRAVAUX-NOKIA",
U1115="ACCESS-ISSUE","ACCESS-ISSUE",
U1115="Projet OCM (ZTE, NOKIA, autres projets)","TRAVAUX OCM",
U1115="No root CAuse","No root cause",
U1115="ODU HS","PDH",
U1115="IP &amp; VLAN","PDH",
U1115="Warehouse HUAWEI","SPARE-ISSUE",
U1115="SPARE-HS","SPARE-ISSUE",
U1115="Power Telco","BSS",U1115="no impacts","no impacts"
),"")</f>
        <v>No root cause</v>
      </c>
      <c r="T1115" s="41" t="str" cm="1">
        <f t="array" ref="T1115">IFERROR(_xlfn.IFS(
U1115="MPR ISSUE","TX ISSUE",
U1115="BSS Hardware Issue","RAN ISSUE",
U1115="Sites strategiques, MLL, Pylone, etc.","ENVTECH",
U1115="AKTIVCO DEFAUT GE &amp; POWER Cabinet","POWER ISSUE",
U1115="AKTIVCO Coupure ENEO &amp; Baisse de tension","POWER ISSUE",
U1115="Coupure ENEO &amp; Baisse de tension","POWER ISSUE",
U1115="Defaut GE &amp; POWER Cabinet","POWER ISSUE",
U1115="Sharing","POWER ISSUE",
U1115="Sites strategiques &amp; DataCenter","POWER ISSUE",
U1115="Exclu","Exclu",
U1115="SAT","TX ISSUE",
U1115="SPARE-ISSUE","SPARE-ISSUE",
U1115="Fiber CAmtel","TX ISSUE",
U1115="Fiber AOF","TX ISSUE",
U1115="Projet OCM (HUAWEI)","TRAVAUX-HUAWEI",
U1115="Projet OCM (NOKIA)","TRAVAUX -NOKIA",
U1115="ACCESS-ISSUE","ACCESS-ISSUE",
U1115="Projet OCM (ZTE, NOKIA, autres projets)","TRAVAUX OCM",
U1115="No root CAuse","No root cause",
U1115="ODU HS","TX ISSUE",
U1115="IP &amp; VLAN","TX ISSUE",
U1115="Warehouse HUAWEI","SPARE-ISSUE",
U1115="SPARE-HS","SPARE-ISSUE",
U1115="Power Telco","RAN ISSUE",U1115="no impacts","no impacts"
),"")</f>
        <v>No root cause</v>
      </c>
      <c r="U1115" s="68" t="s">
        <v>5691</v>
      </c>
      <c r="V1115" s="41" t="str" cm="1">
        <f t="array" ref="V1115">IFERROR(_xlfn.IFS(
U1115="MPR ISSUE","ACTIVE",
U1115="BSS Hardware Issue","ACTIVE",
U1115="Sites strategiques, MLL, Pylone, etc.","PASSIVE",
U1115="AKTIVCO DEFAUT GE &amp; POWER Cabinet","PASSIVE",
U1115="AKTIVCO Coupure ENEO &amp; Baisse de tension","PASSIVE",
U1115="Coupure ENEO &amp; Baisse de tension","PASSIVE",
U1115="Defaut GE &amp; POWER Cabinet","PASSIVE",
U1115="Sharing","PASSIVE",
U1115="Sites strategiques &amp; DataCenter","PASSIVE",
U1115="Exclu","Exclu",
U1115="SAT","ACTIVE",
U1115="SPARE-ISSUE","SPARE-ISSUE",
U1115="Fiber CAmtel","ACTIVE",
U1115="Fiber AOF","ACTIVE",
U1115="Projet OCM (HUAWEI)","PLANNED WORKS",
U1115="Projet OCM (NOKIA)","PLANNED WORKS",
U1115="ACCESS-ISSUE","ACCESS-ISSUE",
U1115="Projet OCM (ZTE, NOKIA, autres projets)","PLANNED WORKS",
U1115="No root CAuse","No root cause",
U1115="ODU HS","ACTIVE",
U1115="IP &amp; VLAN","ACTIVE",
U1115="Warehouse HUAWEI","SPARE-ISSUE",
U1115="SPARE-HS","SPARE-ISSUE",
U1115="Power Telco","ACTIVE", U1115="no impacts","no impacts"
),"")</f>
        <v>No root cause</v>
      </c>
      <c r="W1115" s="113"/>
      <c r="X1115" s="113"/>
      <c r="Y1115" s="113"/>
      <c r="Z1115" s="113"/>
      <c r="AA1115" s="113"/>
      <c r="AB1115" s="17" t="s">
        <v>5465</v>
      </c>
      <c r="AC1115" s="17" t="str">
        <f>_xlfn.XLOOKUP(B1115,'INCIDENT-04-27-2026'!E:E,'INCIDENT-04-27-2026'!F:F,"")</f>
        <v/>
      </c>
      <c r="AD1115" s="9"/>
      <c r="AE1115" s="7" t="s">
        <v>5465</v>
      </c>
      <c r="AF1115" s="6" t="str">
        <f>_xlfn.XLOOKUP(B1115,'[13]Input_27-04'!$B:$B,'[13]Input_27-04'!$M:$M,"")</f>
        <v/>
      </c>
      <c r="AG1115" s="7"/>
      <c r="AH1115" s="3"/>
      <c r="AI1115" s="18" t="str">
        <f>_xlfn.XLOOKUP(B1115,'[3]Cells Huawei 27042026 10h'!$B:$B,'[3]Cells Huawei 27042026 10h'!$T:$T,"")</f>
        <v/>
      </c>
      <c r="AJ1115" s="18" t="str">
        <f>_xlfn.XLOOKUP(B1115,'[3]Cells Huawei 27042026 15h'!$B:$B,'[3]Cells Huawei 27042026 15h'!$T:$T,"")</f>
        <v/>
      </c>
      <c r="AK1115" s="18" t="str">
        <f>_xlfn.XLOOKUP(B1115,'[4]cells down 27042026 11h28'!$B:$B,'[4]cells down 27042026 11h28'!$R:$R,"")</f>
        <v/>
      </c>
      <c r="AL1115" s="18" t="str">
        <f>_xlfn.XLOOKUP(B1115,'[4]cells down 27042026 18h01'!$B:$B,'[4]cells down 27042026 18h01'!$R:$R,"")</f>
        <v/>
      </c>
      <c r="AM1115" s="18" t="str">
        <f>_xlfn.XLOOKUP(B1115,'[5]cell downs 27042026 11h'!$B:$B,'[5]cell downs 27042026 11h'!$R:$R,"")</f>
        <v/>
      </c>
      <c r="AN1115" s="18" t="str">
        <f>_xlfn.XLOOKUP(B1115,'[5]cell downs 27042026 17h40'!$B:$B,'[5]cell downs 27042026 17h40'!$R:$R,"")</f>
        <v/>
      </c>
      <c r="AO1115" s="18" t="str">
        <f>_xlfn.XLOOKUP(B1115,'[6]ALL SITES DOWN'!$D:$D,'[6]ALL SITES DOWN'!$J:$J,"")</f>
        <v/>
      </c>
      <c r="AP1115" s="18" t="str">
        <f>_xlfn.XLOOKUP(B1115,'[7]ALL SITES DOWN'!$D:$D,'[7]ALL SITES DOWN'!$J:$J,"")</f>
        <v/>
      </c>
      <c r="AQ1115" s="9" t="str">
        <f>_xlfn.XLOOKUP(B1115,[8]sheet1!$AC:$AC,[8]sheet1!$AF:$AF,"")</f>
        <v/>
      </c>
      <c r="AR1115" s="14"/>
      <c r="AS1115" s="14" t="s">
        <v>5465</v>
      </c>
      <c r="AT1115" s="14" t="str">
        <f>_xlfn.XLOOKUP(B1115,'[9]cell downs 18042026 17h'!$B:$B,'[9]cell downs 18042026 17h'!$B:$B,"")</f>
        <v/>
      </c>
      <c r="AU1115" s="14" t="str">
        <f>_xlfn.XLOOKUP(B1115,'[10]Cells Huawei 19042026 15h'!$B:$B,'[10]Cells Huawei 19042026 15h'!$B:$B,"")</f>
        <v/>
      </c>
      <c r="AV1115" s="9" t="str">
        <f>_xlfn.XLOOKUP(B1115,'[11]cells down 19042026 9H40'!$B:$B,'[11]cells down 19042026 9H40'!$B:$B,"")</f>
        <v/>
      </c>
    </row>
    <row r="1116" spans="1:48" hidden="1" x14ac:dyDescent="0.3">
      <c r="A1116" s="1" t="s">
        <v>2949</v>
      </c>
      <c r="B1116" s="8" t="s">
        <v>2950</v>
      </c>
      <c r="C1116" s="3" t="str">
        <f>_xlfn.XLOOKUP(B1116,'[1]daily break down'!$D:$D,'[1]daily break down'!$E:$E,"")</f>
        <v>Yaounde</v>
      </c>
      <c r="D1116" s="1" t="s">
        <v>11</v>
      </c>
      <c r="E1116" s="1" t="s">
        <v>12</v>
      </c>
      <c r="F1116" s="3" t="s">
        <v>37</v>
      </c>
      <c r="G1116" s="1" t="s">
        <v>38</v>
      </c>
      <c r="H1116" s="29" t="str">
        <f>_xlfn.XLOOKUP(B1116,[2]CALCULATION!$B:$B,[2]CALCULATION!$H:$H,"")</f>
        <v>ZTE</v>
      </c>
      <c r="I1116" s="26">
        <v>0</v>
      </c>
      <c r="J1116" s="26">
        <v>0.52347738369388697</v>
      </c>
      <c r="K1116" s="26">
        <v>3.4903248267143548E-2</v>
      </c>
      <c r="L1116" s="26">
        <v>0</v>
      </c>
      <c r="M1116" s="26">
        <v>0.43753014128235607</v>
      </c>
      <c r="N1116" s="26">
        <v>0</v>
      </c>
      <c r="O1116" s="26">
        <v>0</v>
      </c>
      <c r="P1116" s="114" t="s">
        <v>6364</v>
      </c>
      <c r="Q1116" s="42" t="s">
        <v>5538</v>
      </c>
      <c r="R1116" s="42"/>
      <c r="S1116" s="41" t="str" cm="1">
        <f t="array" ref="S1116">IFERROR(_xlfn.IFS(
U1116="MPR ISSUE","PDH",
U1116="BSS Hardware Issue","BSS",
U1116="Sites strategiques, MLL, Pylone, etc.","ENVTECH",
U1116="AKTIVCO DEFAUT GE &amp; POWER Cabinet","AKTIVCO",
U1116="AKTIVCO Coupure ENEO &amp; Baisse de tension","AKTIVCO GRID ONLY",
U1116="Coupure ENEO &amp; Baisse de tension","IHS GRID ONLY",
U1116="Defaut GE &amp; POWER Cabinet","IHS",
U1116="Sharing","Partners",
U1116="Sites strategiques &amp; DataCenter","SST &amp; DC",
U1116="Exclu","Exclu",
U1116="SAT","SAT",
U1116="SPARE-ISSUE","SPARE-ISSUE",
U1116="Fiber CAmtel","TRANS_FO_CAMTEL",
U1116="Fiber AOF","Fiber AOF",
U1116="Projet OCM (HUAWEI)","TRAVAUX-HUAWEI",
U1116="Projet OCM (NOKIA)","TRAVAUX-NOKIA",
U1116="ACCESS-ISSUE","ACCESS-ISSUE",
U1116="Projet OCM (ZTE, NOKIA, autres projets)","TRAVAUX OCM",
U1116="No root CAuse","No root cause",
U1116="ODU HS","PDH",
U1116="IP &amp; VLAN","PDH",
U1116="Warehouse HUAWEI","SPARE-ISSUE",
U1116="SPARE-HS","SPARE-ISSUE",
U1116="Power Telco","BSS",U1116="no impacts","no impacts"
),"")</f>
        <v>No root cause</v>
      </c>
      <c r="T1116" s="41" t="str" cm="1">
        <f t="array" ref="T1116">IFERROR(_xlfn.IFS(
U1116="MPR ISSUE","TX ISSUE",
U1116="BSS Hardware Issue","RAN ISSUE",
U1116="Sites strategiques, MLL, Pylone, etc.","ENVTECH",
U1116="AKTIVCO DEFAUT GE &amp; POWER Cabinet","POWER ISSUE",
U1116="AKTIVCO Coupure ENEO &amp; Baisse de tension","POWER ISSUE",
U1116="Coupure ENEO &amp; Baisse de tension","POWER ISSUE",
U1116="Defaut GE &amp; POWER Cabinet","POWER ISSUE",
U1116="Sharing","POWER ISSUE",
U1116="Sites strategiques &amp; DataCenter","POWER ISSUE",
U1116="Exclu","Exclu",
U1116="SAT","TX ISSUE",
U1116="SPARE-ISSUE","SPARE-ISSUE",
U1116="Fiber CAmtel","TX ISSUE",
U1116="Fiber AOF","TX ISSUE",
U1116="Projet OCM (HUAWEI)","TRAVAUX-HUAWEI",
U1116="Projet OCM (NOKIA)","TRAVAUX -NOKIA",
U1116="ACCESS-ISSUE","ACCESS-ISSUE",
U1116="Projet OCM (ZTE, NOKIA, autres projets)","TRAVAUX OCM",
U1116="No root CAuse","No root cause",
U1116="ODU HS","TX ISSUE",
U1116="IP &amp; VLAN","TX ISSUE",
U1116="Warehouse HUAWEI","SPARE-ISSUE",
U1116="SPARE-HS","SPARE-ISSUE",
U1116="Power Telco","RAN ISSUE",U1116="no impacts","no impacts"
),"")</f>
        <v>No root cause</v>
      </c>
      <c r="U1116" s="68" t="s">
        <v>5691</v>
      </c>
      <c r="V1116" s="41" t="str" cm="1">
        <f t="array" ref="V1116">IFERROR(_xlfn.IFS(
U1116="MPR ISSUE","ACTIVE",
U1116="BSS Hardware Issue","ACTIVE",
U1116="Sites strategiques, MLL, Pylone, etc.","PASSIVE",
U1116="AKTIVCO DEFAUT GE &amp; POWER Cabinet","PASSIVE",
U1116="AKTIVCO Coupure ENEO &amp; Baisse de tension","PASSIVE",
U1116="Coupure ENEO &amp; Baisse de tension","PASSIVE",
U1116="Defaut GE &amp; POWER Cabinet","PASSIVE",
U1116="Sharing","PASSIVE",
U1116="Sites strategiques &amp; DataCenter","PASSIVE",
U1116="Exclu","Exclu",
U1116="SAT","ACTIVE",
U1116="SPARE-ISSUE","SPARE-ISSUE",
U1116="Fiber CAmtel","ACTIVE",
U1116="Fiber AOF","ACTIVE",
U1116="Projet OCM (HUAWEI)","PLANNED WORKS",
U1116="Projet OCM (NOKIA)","PLANNED WORKS",
U1116="ACCESS-ISSUE","ACCESS-ISSUE",
U1116="Projet OCM (ZTE, NOKIA, autres projets)","PLANNED WORKS",
U1116="No root CAuse","No root cause",
U1116="ODU HS","ACTIVE",
U1116="IP &amp; VLAN","ACTIVE",
U1116="Warehouse HUAWEI","SPARE-ISSUE",
U1116="SPARE-HS","SPARE-ISSUE",
U1116="Power Telco","ACTIVE", U1116="no impacts","no impacts"
),"")</f>
        <v>No root cause</v>
      </c>
      <c r="W1116" s="113"/>
      <c r="X1116" s="113"/>
      <c r="Y1116" s="113"/>
      <c r="Z1116" s="113"/>
      <c r="AA1116" s="113"/>
      <c r="AB1116" s="17" t="s">
        <v>5465</v>
      </c>
      <c r="AC1116" s="17" t="str">
        <f>_xlfn.XLOOKUP(B1116,'INCIDENT-04-27-2026'!E:E,'INCIDENT-04-27-2026'!F:F,"")</f>
        <v/>
      </c>
      <c r="AD1116" s="9"/>
      <c r="AE1116" s="7" t="s">
        <v>5465</v>
      </c>
      <c r="AF1116" s="6" t="str">
        <f>_xlfn.XLOOKUP(B1116,'[13]Input_27-04'!$B:$B,'[13]Input_27-04'!$M:$M,"")</f>
        <v/>
      </c>
      <c r="AG1116" s="7"/>
      <c r="AH1116" s="3"/>
      <c r="AI1116" s="18" t="str">
        <f>_xlfn.XLOOKUP(B1116,'[3]Cells Huawei 27042026 10h'!$B:$B,'[3]Cells Huawei 27042026 10h'!$T:$T,"")</f>
        <v/>
      </c>
      <c r="AJ1116" s="18" t="str">
        <f>_xlfn.XLOOKUP(B1116,'[3]Cells Huawei 27042026 15h'!$B:$B,'[3]Cells Huawei 27042026 15h'!$T:$T,"")</f>
        <v/>
      </c>
      <c r="AK1116" s="18" t="str">
        <f>_xlfn.XLOOKUP(B1116,'[4]cells down 27042026 11h28'!$B:$B,'[4]cells down 27042026 11h28'!$R:$R,"")</f>
        <v/>
      </c>
      <c r="AL1116" s="18" t="str">
        <f>_xlfn.XLOOKUP(B1116,'[4]cells down 27042026 18h01'!$B:$B,'[4]cells down 27042026 18h01'!$R:$R,"")</f>
        <v/>
      </c>
      <c r="AM1116" s="18" t="str">
        <f>_xlfn.XLOOKUP(B1116,'[5]cell downs 27042026 11h'!$B:$B,'[5]cell downs 27042026 11h'!$R:$R,"")</f>
        <v/>
      </c>
      <c r="AN1116" s="18" t="str">
        <f>_xlfn.XLOOKUP(B1116,'[5]cell downs 27042026 17h40'!$B:$B,'[5]cell downs 27042026 17h40'!$R:$R,"")</f>
        <v/>
      </c>
      <c r="AO1116" s="18" t="str">
        <f>_xlfn.XLOOKUP(B1116,'[6]ALL SITES DOWN'!$D:$D,'[6]ALL SITES DOWN'!$J:$J,"")</f>
        <v/>
      </c>
      <c r="AP1116" s="18" t="str">
        <f>_xlfn.XLOOKUP(B1116,'[7]ALL SITES DOWN'!$D:$D,'[7]ALL SITES DOWN'!$J:$J,"")</f>
        <v/>
      </c>
      <c r="AQ1116" s="9" t="str">
        <f>_xlfn.XLOOKUP(B1116,[8]sheet1!$AC:$AC,[8]sheet1!$AF:$AF,"")</f>
        <v/>
      </c>
      <c r="AR1116" s="14"/>
      <c r="AS1116" s="14" t="s">
        <v>5465</v>
      </c>
      <c r="AT1116" s="14" t="str">
        <f>_xlfn.XLOOKUP(B1116,'[9]cell downs 18042026 17h'!$B:$B,'[9]cell downs 18042026 17h'!$B:$B,"")</f>
        <v/>
      </c>
      <c r="AU1116" s="14" t="str">
        <f>_xlfn.XLOOKUP(B1116,'[10]Cells Huawei 19042026 15h'!$B:$B,'[10]Cells Huawei 19042026 15h'!$B:$B,"")</f>
        <v/>
      </c>
      <c r="AV1116" s="9" t="str">
        <f>_xlfn.XLOOKUP(B1116,'[11]cells down 19042026 9H40'!$B:$B,'[11]cells down 19042026 9H40'!$B:$B,"")</f>
        <v/>
      </c>
    </row>
    <row r="1117" spans="1:48" hidden="1" x14ac:dyDescent="0.3">
      <c r="A1117" s="1" t="s">
        <v>2977</v>
      </c>
      <c r="B1117" s="8" t="s">
        <v>2978</v>
      </c>
      <c r="C1117" s="3" t="str">
        <f>_xlfn.XLOOKUP(B1117,'[1]daily break down'!$D:$D,'[1]daily break down'!$E:$E,"")</f>
        <v>Ngaoundere</v>
      </c>
      <c r="D1117" s="1" t="s">
        <v>11</v>
      </c>
      <c r="E1117" s="1" t="s">
        <v>12</v>
      </c>
      <c r="F1117" s="3" t="s">
        <v>90</v>
      </c>
      <c r="G1117" s="1" t="s">
        <v>91</v>
      </c>
      <c r="H1117" s="27" t="str">
        <f>_xlfn.XLOOKUP(B1117,[2]CALCULATION!$B:$B,[2]CALCULATION!$H:$H,"")</f>
        <v>Huawei</v>
      </c>
      <c r="I1117" s="26">
        <v>0</v>
      </c>
      <c r="J1117" s="26">
        <v>0</v>
      </c>
      <c r="K1117" s="26">
        <v>3.4528711622478475E-2</v>
      </c>
      <c r="L1117" s="26">
        <v>0</v>
      </c>
      <c r="M1117" s="26">
        <v>0</v>
      </c>
      <c r="N1117" s="26">
        <v>0</v>
      </c>
      <c r="O1117" s="26">
        <v>0</v>
      </c>
      <c r="P1117" s="114" t="s">
        <v>6364</v>
      </c>
      <c r="Q1117" s="42" t="s">
        <v>5538</v>
      </c>
      <c r="R1117" s="42"/>
      <c r="S1117" s="41" t="str" cm="1">
        <f t="array" ref="S1117">IFERROR(_xlfn.IFS(
U1117="MPR ISSUE","PDH",
U1117="BSS Hardware Issue","BSS",
U1117="Sites strategiques, MLL, Pylone, etc.","ENVTECH",
U1117="AKTIVCO DEFAUT GE &amp; POWER Cabinet","AKTIVCO",
U1117="AKTIVCO Coupure ENEO &amp; Baisse de tension","AKTIVCO GRID ONLY",
U1117="Coupure ENEO &amp; Baisse de tension","IHS GRID ONLY",
U1117="Defaut GE &amp; POWER Cabinet","IHS",
U1117="Sharing","Partners",
U1117="Sites strategiques &amp; DataCenter","SST &amp; DC",
U1117="Exclu","Exclu",
U1117="SAT","SAT",
U1117="SPARE-ISSUE","SPARE-ISSUE",
U1117="Fiber CAmtel","TRANS_FO_CAMTEL",
U1117="Fiber AOF","Fiber AOF",
U1117="Projet OCM (HUAWEI)","TRAVAUX-HUAWEI",
U1117="Projet OCM (NOKIA)","TRAVAUX-NOKIA",
U1117="ACCESS-ISSUE","ACCESS-ISSUE",
U1117="Projet OCM (ZTE, NOKIA, autres projets)","TRAVAUX OCM",
U1117="No root CAuse","No root cause",
U1117="ODU HS","PDH",
U1117="IP &amp; VLAN","PDH",
U1117="Warehouse HUAWEI","SPARE-ISSUE",
U1117="SPARE-HS","SPARE-ISSUE",
U1117="Power Telco","BSS",U1117="no impacts","no impacts"
),"")</f>
        <v>No root cause</v>
      </c>
      <c r="T1117" s="41" t="str" cm="1">
        <f t="array" ref="T1117">IFERROR(_xlfn.IFS(
U1117="MPR ISSUE","TX ISSUE",
U1117="BSS Hardware Issue","RAN ISSUE",
U1117="Sites strategiques, MLL, Pylone, etc.","ENVTECH",
U1117="AKTIVCO DEFAUT GE &amp; POWER Cabinet","POWER ISSUE",
U1117="AKTIVCO Coupure ENEO &amp; Baisse de tension","POWER ISSUE",
U1117="Coupure ENEO &amp; Baisse de tension","POWER ISSUE",
U1117="Defaut GE &amp; POWER Cabinet","POWER ISSUE",
U1117="Sharing","POWER ISSUE",
U1117="Sites strategiques &amp; DataCenter","POWER ISSUE",
U1117="Exclu","Exclu",
U1117="SAT","TX ISSUE",
U1117="SPARE-ISSUE","SPARE-ISSUE",
U1117="Fiber CAmtel","TX ISSUE",
U1117="Fiber AOF","TX ISSUE",
U1117="Projet OCM (HUAWEI)","TRAVAUX-HUAWEI",
U1117="Projet OCM (NOKIA)","TRAVAUX -NOKIA",
U1117="ACCESS-ISSUE","ACCESS-ISSUE",
U1117="Projet OCM (ZTE, NOKIA, autres projets)","TRAVAUX OCM",
U1117="No root CAuse","No root cause",
U1117="ODU HS","TX ISSUE",
U1117="IP &amp; VLAN","TX ISSUE",
U1117="Warehouse HUAWEI","SPARE-ISSUE",
U1117="SPARE-HS","SPARE-ISSUE",
U1117="Power Telco","RAN ISSUE",U1117="no impacts","no impacts"
),"")</f>
        <v>No root cause</v>
      </c>
      <c r="U1117" s="68" t="s">
        <v>5691</v>
      </c>
      <c r="V1117" s="41" t="str" cm="1">
        <f t="array" ref="V1117">IFERROR(_xlfn.IFS(
U1117="MPR ISSUE","ACTIVE",
U1117="BSS Hardware Issue","ACTIVE",
U1117="Sites strategiques, MLL, Pylone, etc.","PASSIVE",
U1117="AKTIVCO DEFAUT GE &amp; POWER Cabinet","PASSIVE",
U1117="AKTIVCO Coupure ENEO &amp; Baisse de tension","PASSIVE",
U1117="Coupure ENEO &amp; Baisse de tension","PASSIVE",
U1117="Defaut GE &amp; POWER Cabinet","PASSIVE",
U1117="Sharing","PASSIVE",
U1117="Sites strategiques &amp; DataCenter","PASSIVE",
U1117="Exclu","Exclu",
U1117="SAT","ACTIVE",
U1117="SPARE-ISSUE","SPARE-ISSUE",
U1117="Fiber CAmtel","ACTIVE",
U1117="Fiber AOF","ACTIVE",
U1117="Projet OCM (HUAWEI)","PLANNED WORKS",
U1117="Projet OCM (NOKIA)","PLANNED WORKS",
U1117="ACCESS-ISSUE","ACCESS-ISSUE",
U1117="Projet OCM (ZTE, NOKIA, autres projets)","PLANNED WORKS",
U1117="No root CAuse","No root cause",
U1117="ODU HS","ACTIVE",
U1117="IP &amp; VLAN","ACTIVE",
U1117="Warehouse HUAWEI","SPARE-ISSUE",
U1117="SPARE-HS","SPARE-ISSUE",
U1117="Power Telco","ACTIVE", U1117="no impacts","no impacts"
),"")</f>
        <v>No root cause</v>
      </c>
      <c r="W1117" s="113"/>
      <c r="X1117" s="113"/>
      <c r="Y1117" s="113"/>
      <c r="Z1117" s="113"/>
      <c r="AA1117" s="113"/>
      <c r="AB1117" s="17" t="s">
        <v>5465</v>
      </c>
      <c r="AC1117" s="17" t="str">
        <f>_xlfn.XLOOKUP(B1117,'INCIDENT-04-27-2026'!E:E,'INCIDENT-04-27-2026'!F:F,"")</f>
        <v/>
      </c>
      <c r="AD1117" s="9"/>
      <c r="AE1117" s="7" t="s">
        <v>5465</v>
      </c>
      <c r="AF1117" s="6" t="str">
        <f>_xlfn.XLOOKUP(B1117,'[13]Input_27-04'!$B:$B,'[13]Input_27-04'!$M:$M,"")</f>
        <v/>
      </c>
      <c r="AG1117" s="7"/>
      <c r="AH1117" s="3"/>
      <c r="AI1117" s="18" t="str">
        <f>_xlfn.XLOOKUP(B1117,'[3]Cells Huawei 27042026 10h'!$B:$B,'[3]Cells Huawei 27042026 10h'!$T:$T,"")</f>
        <v/>
      </c>
      <c r="AJ1117" s="18" t="str">
        <f>_xlfn.XLOOKUP(B1117,'[3]Cells Huawei 27042026 15h'!$B:$B,'[3]Cells Huawei 27042026 15h'!$T:$T,"")</f>
        <v/>
      </c>
      <c r="AK1117" s="18" t="str">
        <f>_xlfn.XLOOKUP(B1117,'[4]cells down 27042026 11h28'!$B:$B,'[4]cells down 27042026 11h28'!$R:$R,"")</f>
        <v/>
      </c>
      <c r="AL1117" s="18" t="str">
        <f>_xlfn.XLOOKUP(B1117,'[4]cells down 27042026 18h01'!$B:$B,'[4]cells down 27042026 18h01'!$R:$R,"")</f>
        <v/>
      </c>
      <c r="AM1117" s="18" t="str">
        <f>_xlfn.XLOOKUP(B1117,'[5]cell downs 27042026 11h'!$B:$B,'[5]cell downs 27042026 11h'!$R:$R,"")</f>
        <v/>
      </c>
      <c r="AN1117" s="18" t="str">
        <f>_xlfn.XLOOKUP(B1117,'[5]cell downs 27042026 17h40'!$B:$B,'[5]cell downs 27042026 17h40'!$R:$R,"")</f>
        <v/>
      </c>
      <c r="AO1117" s="18" t="str">
        <f>_xlfn.XLOOKUP(B1117,'[6]ALL SITES DOWN'!$D:$D,'[6]ALL SITES DOWN'!$J:$J,"")</f>
        <v/>
      </c>
      <c r="AP1117" s="18" t="str">
        <f>_xlfn.XLOOKUP(B1117,'[7]ALL SITES DOWN'!$D:$D,'[7]ALL SITES DOWN'!$J:$J,"")</f>
        <v/>
      </c>
      <c r="AQ1117" s="9" t="str">
        <f>_xlfn.XLOOKUP(B1117,[8]sheet1!$AC:$AC,[8]sheet1!$AF:$AF,"")</f>
        <v/>
      </c>
      <c r="AR1117" s="14"/>
      <c r="AS1117" s="14" t="s">
        <v>5465</v>
      </c>
      <c r="AT1117" s="14" t="str">
        <f>_xlfn.XLOOKUP(B1117,'[9]cell downs 18042026 17h'!$B:$B,'[9]cell downs 18042026 17h'!$B:$B,"")</f>
        <v/>
      </c>
      <c r="AU1117" s="14" t="str">
        <f>_xlfn.XLOOKUP(B1117,'[10]Cells Huawei 19042026 15h'!$B:$B,'[10]Cells Huawei 19042026 15h'!$B:$B,"")</f>
        <v/>
      </c>
      <c r="AV1117" s="9" t="str">
        <f>_xlfn.XLOOKUP(B1117,'[11]cells down 19042026 9H40'!$B:$B,'[11]cells down 19042026 9H40'!$B:$B,"")</f>
        <v/>
      </c>
    </row>
    <row r="1118" spans="1:48" hidden="1" x14ac:dyDescent="0.3">
      <c r="A1118" s="1" t="s">
        <v>2149</v>
      </c>
      <c r="B1118" s="8" t="s">
        <v>2150</v>
      </c>
      <c r="C1118" s="3" t="str">
        <f>_xlfn.XLOOKUP(B1118,'[1]daily break down'!$D:$D,'[1]daily break down'!$E:$E,"")</f>
        <v>CENTRE</v>
      </c>
      <c r="D1118" s="1" t="s">
        <v>11</v>
      </c>
      <c r="E1118" s="1" t="s">
        <v>12</v>
      </c>
      <c r="F1118" s="3" t="s">
        <v>226</v>
      </c>
      <c r="G1118" s="1" t="s">
        <v>489</v>
      </c>
      <c r="H1118" s="29" t="str">
        <f>_xlfn.XLOOKUP(B1118,[2]CALCULATION!$B:$B,[2]CALCULATION!$H:$H,"")</f>
        <v>ZTE</v>
      </c>
      <c r="I1118" s="26">
        <v>0</v>
      </c>
      <c r="J1118" s="26">
        <v>0</v>
      </c>
      <c r="K1118" s="26">
        <v>3.4100669742860946E-2</v>
      </c>
      <c r="L1118" s="26">
        <v>0</v>
      </c>
      <c r="M1118" s="26">
        <v>0</v>
      </c>
      <c r="N1118" s="26">
        <v>0</v>
      </c>
      <c r="O1118" s="26">
        <v>0</v>
      </c>
      <c r="P1118" s="114" t="s">
        <v>6364</v>
      </c>
      <c r="Q1118" s="42" t="s">
        <v>5538</v>
      </c>
      <c r="R1118" s="42"/>
      <c r="S1118" s="41" t="str" cm="1">
        <f t="array" ref="S1118">IFERROR(_xlfn.IFS(
U1118="MPR ISSUE","PDH",
U1118="BSS Hardware Issue","BSS",
U1118="Sites strategiques, MLL, Pylone, etc.","ENVTECH",
U1118="AKTIVCO DEFAUT GE &amp; POWER Cabinet","AKTIVCO",
U1118="AKTIVCO Coupure ENEO &amp; Baisse de tension","AKTIVCO GRID ONLY",
U1118="Coupure ENEO &amp; Baisse de tension","IHS GRID ONLY",
U1118="Defaut GE &amp; POWER Cabinet","IHS",
U1118="Sharing","Partners",
U1118="Sites strategiques &amp; DataCenter","SST &amp; DC",
U1118="Exclu","Exclu",
U1118="SAT","SAT",
U1118="SPARE-ISSUE","SPARE-ISSUE",
U1118="Fiber CAmtel","TRANS_FO_CAMTEL",
U1118="Fiber AOF","Fiber AOF",
U1118="Projet OCM (HUAWEI)","TRAVAUX-HUAWEI",
U1118="Projet OCM (NOKIA)","TRAVAUX-NOKIA",
U1118="ACCESS-ISSUE","ACCESS-ISSUE",
U1118="Projet OCM (ZTE, NOKIA, autres projets)","TRAVAUX OCM",
U1118="No root CAuse","No root cause",
U1118="ODU HS","PDH",
U1118="IP &amp; VLAN","PDH",
U1118="Warehouse HUAWEI","SPARE-ISSUE",
U1118="SPARE-HS","SPARE-ISSUE",
U1118="Power Telco","BSS",U1118="no impacts","no impacts"
),"")</f>
        <v>No root cause</v>
      </c>
      <c r="T1118" s="41" t="str" cm="1">
        <f t="array" ref="T1118">IFERROR(_xlfn.IFS(
U1118="MPR ISSUE","TX ISSUE",
U1118="BSS Hardware Issue","RAN ISSUE",
U1118="Sites strategiques, MLL, Pylone, etc.","ENVTECH",
U1118="AKTIVCO DEFAUT GE &amp; POWER Cabinet","POWER ISSUE",
U1118="AKTIVCO Coupure ENEO &amp; Baisse de tension","POWER ISSUE",
U1118="Coupure ENEO &amp; Baisse de tension","POWER ISSUE",
U1118="Defaut GE &amp; POWER Cabinet","POWER ISSUE",
U1118="Sharing","POWER ISSUE",
U1118="Sites strategiques &amp; DataCenter","POWER ISSUE",
U1118="Exclu","Exclu",
U1118="SAT","TX ISSUE",
U1118="SPARE-ISSUE","SPARE-ISSUE",
U1118="Fiber CAmtel","TX ISSUE",
U1118="Fiber AOF","TX ISSUE",
U1118="Projet OCM (HUAWEI)","TRAVAUX-HUAWEI",
U1118="Projet OCM (NOKIA)","TRAVAUX -NOKIA",
U1118="ACCESS-ISSUE","ACCESS-ISSUE",
U1118="Projet OCM (ZTE, NOKIA, autres projets)","TRAVAUX OCM",
U1118="No root CAuse","No root cause",
U1118="ODU HS","TX ISSUE",
U1118="IP &amp; VLAN","TX ISSUE",
U1118="Warehouse HUAWEI","SPARE-ISSUE",
U1118="SPARE-HS","SPARE-ISSUE",
U1118="Power Telco","RAN ISSUE",U1118="no impacts","no impacts"
),"")</f>
        <v>No root cause</v>
      </c>
      <c r="U1118" s="68" t="s">
        <v>5691</v>
      </c>
      <c r="V1118" s="41" t="str" cm="1">
        <f t="array" ref="V1118">IFERROR(_xlfn.IFS(
U1118="MPR ISSUE","ACTIVE",
U1118="BSS Hardware Issue","ACTIVE",
U1118="Sites strategiques, MLL, Pylone, etc.","PASSIVE",
U1118="AKTIVCO DEFAUT GE &amp; POWER Cabinet","PASSIVE",
U1118="AKTIVCO Coupure ENEO &amp; Baisse de tension","PASSIVE",
U1118="Coupure ENEO &amp; Baisse de tension","PASSIVE",
U1118="Defaut GE &amp; POWER Cabinet","PASSIVE",
U1118="Sharing","PASSIVE",
U1118="Sites strategiques &amp; DataCenter","PASSIVE",
U1118="Exclu","Exclu",
U1118="SAT","ACTIVE",
U1118="SPARE-ISSUE","SPARE-ISSUE",
U1118="Fiber CAmtel","ACTIVE",
U1118="Fiber AOF","ACTIVE",
U1118="Projet OCM (HUAWEI)","PLANNED WORKS",
U1118="Projet OCM (NOKIA)","PLANNED WORKS",
U1118="ACCESS-ISSUE","ACCESS-ISSUE",
U1118="Projet OCM (ZTE, NOKIA, autres projets)","PLANNED WORKS",
U1118="No root CAuse","No root cause",
U1118="ODU HS","ACTIVE",
U1118="IP &amp; VLAN","ACTIVE",
U1118="Warehouse HUAWEI","SPARE-ISSUE",
U1118="SPARE-HS","SPARE-ISSUE",
U1118="Power Telco","ACTIVE", U1118="no impacts","no impacts"
),"")</f>
        <v>No root cause</v>
      </c>
      <c r="W1118" s="113"/>
      <c r="X1118" s="113"/>
      <c r="Y1118" s="113"/>
      <c r="Z1118" s="113"/>
      <c r="AA1118" s="113"/>
      <c r="AB1118" s="17" t="s">
        <v>5465</v>
      </c>
      <c r="AC1118" s="17" t="str">
        <f>_xlfn.XLOOKUP(B1118,'INCIDENT-04-27-2026'!E:E,'INCIDENT-04-27-2026'!F:F,"")</f>
        <v/>
      </c>
      <c r="AD1118" s="9"/>
      <c r="AE1118" s="7" t="s">
        <v>5465</v>
      </c>
      <c r="AF1118" s="6" t="str">
        <f>_xlfn.XLOOKUP(B1118,'[13]Input_27-04'!$B:$B,'[13]Input_27-04'!$M:$M,"")</f>
        <v/>
      </c>
      <c r="AG1118" s="7"/>
      <c r="AH1118" s="3"/>
      <c r="AI1118" s="18" t="str">
        <f>_xlfn.XLOOKUP(B1118,'[3]Cells Huawei 27042026 10h'!$B:$B,'[3]Cells Huawei 27042026 10h'!$T:$T,"")</f>
        <v/>
      </c>
      <c r="AJ1118" s="18" t="str">
        <f>_xlfn.XLOOKUP(B1118,'[3]Cells Huawei 27042026 15h'!$B:$B,'[3]Cells Huawei 27042026 15h'!$T:$T,"")</f>
        <v/>
      </c>
      <c r="AK1118" s="18" t="str">
        <f>_xlfn.XLOOKUP(B1118,'[4]cells down 27042026 11h28'!$B:$B,'[4]cells down 27042026 11h28'!$R:$R,"")</f>
        <v/>
      </c>
      <c r="AL1118" s="18" t="str">
        <f>_xlfn.XLOOKUP(B1118,'[4]cells down 27042026 18h01'!$B:$B,'[4]cells down 27042026 18h01'!$R:$R,"")</f>
        <v/>
      </c>
      <c r="AM1118" s="18" t="str">
        <f>_xlfn.XLOOKUP(B1118,'[5]cell downs 27042026 11h'!$B:$B,'[5]cell downs 27042026 11h'!$R:$R,"")</f>
        <v/>
      </c>
      <c r="AN1118" s="18" t="str">
        <f>_xlfn.XLOOKUP(B1118,'[5]cell downs 27042026 17h40'!$B:$B,'[5]cell downs 27042026 17h40'!$R:$R,"")</f>
        <v/>
      </c>
      <c r="AO1118" s="18" t="str">
        <f>_xlfn.XLOOKUP(B1118,'[6]ALL SITES DOWN'!$D:$D,'[6]ALL SITES DOWN'!$J:$J,"")</f>
        <v/>
      </c>
      <c r="AP1118" s="18" t="str">
        <f>_xlfn.XLOOKUP(B1118,'[7]ALL SITES DOWN'!$D:$D,'[7]ALL SITES DOWN'!$J:$J,"")</f>
        <v/>
      </c>
      <c r="AQ1118" s="9" t="str">
        <f>_xlfn.XLOOKUP(B1118,[8]sheet1!$AC:$AC,[8]sheet1!$AF:$AF,"")</f>
        <v/>
      </c>
      <c r="AR1118" s="14"/>
      <c r="AS1118" s="14" t="s">
        <v>5465</v>
      </c>
      <c r="AT1118" s="14" t="str">
        <f>_xlfn.XLOOKUP(B1118,'[9]cell downs 18042026 17h'!$B:$B,'[9]cell downs 18042026 17h'!$B:$B,"")</f>
        <v/>
      </c>
      <c r="AU1118" s="14" t="str">
        <f>_xlfn.XLOOKUP(B1118,'[10]Cells Huawei 19042026 15h'!$B:$B,'[10]Cells Huawei 19042026 15h'!$B:$B,"")</f>
        <v/>
      </c>
      <c r="AV1118" s="9" t="str">
        <f>_xlfn.XLOOKUP(B1118,'[11]cells down 19042026 9H40'!$B:$B,'[11]cells down 19042026 9H40'!$B:$B,"")</f>
        <v/>
      </c>
    </row>
    <row r="1119" spans="1:48" hidden="1" x14ac:dyDescent="0.3">
      <c r="A1119" s="1" t="s">
        <v>1193</v>
      </c>
      <c r="B1119" s="8" t="s">
        <v>1194</v>
      </c>
      <c r="C1119" s="3" t="str">
        <f>_xlfn.XLOOKUP(B1119,'[1]daily break down'!$D:$D,'[1]daily break down'!$E:$E,"")</f>
        <v>Yaounde</v>
      </c>
      <c r="D1119" s="1" t="s">
        <v>11</v>
      </c>
      <c r="E1119" s="1" t="s">
        <v>12</v>
      </c>
      <c r="F1119" s="3" t="s">
        <v>37</v>
      </c>
      <c r="G1119" s="1" t="s">
        <v>38</v>
      </c>
      <c r="H1119" s="29" t="str">
        <f>_xlfn.XLOOKUP(B1119,[2]CALCULATION!$B:$B,[2]CALCULATION!$H:$H,"")</f>
        <v>ZTE</v>
      </c>
      <c r="I1119" s="26">
        <v>0</v>
      </c>
      <c r="J1119" s="26">
        <v>0</v>
      </c>
      <c r="K1119" s="26">
        <v>3.3779638333147941E-2</v>
      </c>
      <c r="L1119" s="26">
        <v>0</v>
      </c>
      <c r="M1119" s="26">
        <v>0</v>
      </c>
      <c r="N1119" s="26">
        <v>0</v>
      </c>
      <c r="O1119" s="26">
        <v>0</v>
      </c>
      <c r="P1119" s="114" t="s">
        <v>6364</v>
      </c>
      <c r="Q1119" s="42" t="s">
        <v>5538</v>
      </c>
      <c r="R1119" s="42"/>
      <c r="S1119" s="41" t="str" cm="1">
        <f t="array" ref="S1119">IFERROR(_xlfn.IFS(
U1119="MPR ISSUE","PDH",
U1119="BSS Hardware Issue","BSS",
U1119="Sites strategiques, MLL, Pylone, etc.","ENVTECH",
U1119="AKTIVCO DEFAUT GE &amp; POWER Cabinet","AKTIVCO",
U1119="AKTIVCO Coupure ENEO &amp; Baisse de tension","AKTIVCO GRID ONLY",
U1119="Coupure ENEO &amp; Baisse de tension","IHS GRID ONLY",
U1119="Defaut GE &amp; POWER Cabinet","IHS",
U1119="Sharing","Partners",
U1119="Sites strategiques &amp; DataCenter","SST &amp; DC",
U1119="Exclu","Exclu",
U1119="SAT","SAT",
U1119="SPARE-ISSUE","SPARE-ISSUE",
U1119="Fiber CAmtel","TRANS_FO_CAMTEL",
U1119="Fiber AOF","Fiber AOF",
U1119="Projet OCM (HUAWEI)","TRAVAUX-HUAWEI",
U1119="Projet OCM (NOKIA)","TRAVAUX-NOKIA",
U1119="ACCESS-ISSUE","ACCESS-ISSUE",
U1119="Projet OCM (ZTE, NOKIA, autres projets)","TRAVAUX OCM",
U1119="No root CAuse","No root cause",
U1119="ODU HS","PDH",
U1119="IP &amp; VLAN","PDH",
U1119="Warehouse HUAWEI","SPARE-ISSUE",
U1119="SPARE-HS","SPARE-ISSUE",
U1119="Power Telco","BSS",U1119="no impacts","no impacts"
),"")</f>
        <v>No root cause</v>
      </c>
      <c r="T1119" s="41" t="str" cm="1">
        <f t="array" ref="T1119">IFERROR(_xlfn.IFS(
U1119="MPR ISSUE","TX ISSUE",
U1119="BSS Hardware Issue","RAN ISSUE",
U1119="Sites strategiques, MLL, Pylone, etc.","ENVTECH",
U1119="AKTIVCO DEFAUT GE &amp; POWER Cabinet","POWER ISSUE",
U1119="AKTIVCO Coupure ENEO &amp; Baisse de tension","POWER ISSUE",
U1119="Coupure ENEO &amp; Baisse de tension","POWER ISSUE",
U1119="Defaut GE &amp; POWER Cabinet","POWER ISSUE",
U1119="Sharing","POWER ISSUE",
U1119="Sites strategiques &amp; DataCenter","POWER ISSUE",
U1119="Exclu","Exclu",
U1119="SAT","TX ISSUE",
U1119="SPARE-ISSUE","SPARE-ISSUE",
U1119="Fiber CAmtel","TX ISSUE",
U1119="Fiber AOF","TX ISSUE",
U1119="Projet OCM (HUAWEI)","TRAVAUX-HUAWEI",
U1119="Projet OCM (NOKIA)","TRAVAUX -NOKIA",
U1119="ACCESS-ISSUE","ACCESS-ISSUE",
U1119="Projet OCM (ZTE, NOKIA, autres projets)","TRAVAUX OCM",
U1119="No root CAuse","No root cause",
U1119="ODU HS","TX ISSUE",
U1119="IP &amp; VLAN","TX ISSUE",
U1119="Warehouse HUAWEI","SPARE-ISSUE",
U1119="SPARE-HS","SPARE-ISSUE",
U1119="Power Telco","RAN ISSUE",U1119="no impacts","no impacts"
),"")</f>
        <v>No root cause</v>
      </c>
      <c r="U1119" s="68" t="s">
        <v>5691</v>
      </c>
      <c r="V1119" s="41" t="str" cm="1">
        <f t="array" ref="V1119">IFERROR(_xlfn.IFS(
U1119="MPR ISSUE","ACTIVE",
U1119="BSS Hardware Issue","ACTIVE",
U1119="Sites strategiques, MLL, Pylone, etc.","PASSIVE",
U1119="AKTIVCO DEFAUT GE &amp; POWER Cabinet","PASSIVE",
U1119="AKTIVCO Coupure ENEO &amp; Baisse de tension","PASSIVE",
U1119="Coupure ENEO &amp; Baisse de tension","PASSIVE",
U1119="Defaut GE &amp; POWER Cabinet","PASSIVE",
U1119="Sharing","PASSIVE",
U1119="Sites strategiques &amp; DataCenter","PASSIVE",
U1119="Exclu","Exclu",
U1119="SAT","ACTIVE",
U1119="SPARE-ISSUE","SPARE-ISSUE",
U1119="Fiber CAmtel","ACTIVE",
U1119="Fiber AOF","ACTIVE",
U1119="Projet OCM (HUAWEI)","PLANNED WORKS",
U1119="Projet OCM (NOKIA)","PLANNED WORKS",
U1119="ACCESS-ISSUE","ACCESS-ISSUE",
U1119="Projet OCM (ZTE, NOKIA, autres projets)","PLANNED WORKS",
U1119="No root CAuse","No root cause",
U1119="ODU HS","ACTIVE",
U1119="IP &amp; VLAN","ACTIVE",
U1119="Warehouse HUAWEI","SPARE-ISSUE",
U1119="SPARE-HS","SPARE-ISSUE",
U1119="Power Telco","ACTIVE", U1119="no impacts","no impacts"
),"")</f>
        <v>No root cause</v>
      </c>
      <c r="W1119" s="113"/>
      <c r="X1119" s="113"/>
      <c r="Y1119" s="113"/>
      <c r="Z1119" s="113"/>
      <c r="AA1119" s="113"/>
      <c r="AB1119" s="17" t="s">
        <v>5465</v>
      </c>
      <c r="AC1119" s="17" t="str">
        <f>_xlfn.XLOOKUP(B1119,'INCIDENT-04-27-2026'!E:E,'INCIDENT-04-27-2026'!F:F,"")</f>
        <v/>
      </c>
      <c r="AD1119" s="9"/>
      <c r="AE1119" s="7" t="s">
        <v>5465</v>
      </c>
      <c r="AF1119" s="6" t="str">
        <f>_xlfn.XLOOKUP(B1119,'[13]Input_27-04'!$B:$B,'[13]Input_27-04'!$M:$M,"")</f>
        <v/>
      </c>
      <c r="AG1119" s="7"/>
      <c r="AH1119" s="3"/>
      <c r="AI1119" s="18" t="str">
        <f>_xlfn.XLOOKUP(B1119,'[3]Cells Huawei 27042026 10h'!$B:$B,'[3]Cells Huawei 27042026 10h'!$T:$T,"")</f>
        <v/>
      </c>
      <c r="AJ1119" s="18" t="str">
        <f>_xlfn.XLOOKUP(B1119,'[3]Cells Huawei 27042026 15h'!$B:$B,'[3]Cells Huawei 27042026 15h'!$T:$T,"")</f>
        <v/>
      </c>
      <c r="AK1119" s="18" t="str">
        <f>_xlfn.XLOOKUP(B1119,'[4]cells down 27042026 11h28'!$B:$B,'[4]cells down 27042026 11h28'!$R:$R,"")</f>
        <v/>
      </c>
      <c r="AL1119" s="18" t="str">
        <f>_xlfn.XLOOKUP(B1119,'[4]cells down 27042026 18h01'!$B:$B,'[4]cells down 27042026 18h01'!$R:$R,"")</f>
        <v/>
      </c>
      <c r="AM1119" s="18" t="str">
        <f>_xlfn.XLOOKUP(B1119,'[5]cell downs 27042026 11h'!$B:$B,'[5]cell downs 27042026 11h'!$R:$R,"")</f>
        <v/>
      </c>
      <c r="AN1119" s="18" t="str">
        <f>_xlfn.XLOOKUP(B1119,'[5]cell downs 27042026 17h40'!$B:$B,'[5]cell downs 27042026 17h40'!$R:$R,"")</f>
        <v/>
      </c>
      <c r="AO1119" s="18" t="str">
        <f>_xlfn.XLOOKUP(B1119,'[6]ALL SITES DOWN'!$D:$D,'[6]ALL SITES DOWN'!$J:$J,"")</f>
        <v/>
      </c>
      <c r="AP1119" s="18" t="str">
        <f>_xlfn.XLOOKUP(B1119,'[7]ALL SITES DOWN'!$D:$D,'[7]ALL SITES DOWN'!$J:$J,"")</f>
        <v/>
      </c>
      <c r="AQ1119" s="9" t="str">
        <f>_xlfn.XLOOKUP(B1119,[8]sheet1!$AC:$AC,[8]sheet1!$AF:$AF,"")</f>
        <v/>
      </c>
      <c r="AR1119" s="14"/>
      <c r="AS1119" s="14" t="s">
        <v>5465</v>
      </c>
      <c r="AT1119" s="14" t="str">
        <f>_xlfn.XLOOKUP(B1119,'[9]cell downs 18042026 17h'!$B:$B,'[9]cell downs 18042026 17h'!$B:$B,"")</f>
        <v/>
      </c>
      <c r="AU1119" s="14" t="str">
        <f>_xlfn.XLOOKUP(B1119,'[10]Cells Huawei 19042026 15h'!$B:$B,'[10]Cells Huawei 19042026 15h'!$B:$B,"")</f>
        <v/>
      </c>
      <c r="AV1119" s="9" t="str">
        <f>_xlfn.XLOOKUP(B1119,'[11]cells down 19042026 9H40'!$B:$B,'[11]cells down 19042026 9H40'!$B:$B,"")</f>
        <v/>
      </c>
    </row>
    <row r="1120" spans="1:48" hidden="1" x14ac:dyDescent="0.3">
      <c r="A1120" s="19" t="s">
        <v>5386</v>
      </c>
      <c r="B1120" s="24" t="s">
        <v>5387</v>
      </c>
      <c r="C1120" s="3" t="str">
        <f>_xlfn.XLOOKUP(B1120,'[1]daily break down'!$D:$D,'[1]daily break down'!$E:$E,"")</f>
        <v>Yaounde</v>
      </c>
      <c r="D1120" s="19" t="s">
        <v>357</v>
      </c>
      <c r="E1120" s="19" t="s">
        <v>80</v>
      </c>
      <c r="F1120" s="19" t="s">
        <v>5374</v>
      </c>
      <c r="G1120" s="19" t="s">
        <v>115</v>
      </c>
      <c r="H1120" s="29" t="str">
        <f>_xlfn.XLOOKUP(B1120,[2]CALCULATION!$B:$B,[2]CALCULATION!$H:$H,"")</f>
        <v>ZTE</v>
      </c>
      <c r="I1120" s="26">
        <v>0</v>
      </c>
      <c r="J1120" s="26">
        <v>0</v>
      </c>
      <c r="K1120" s="26">
        <v>3.3155410592038921E-2</v>
      </c>
      <c r="L1120" s="26">
        <v>0</v>
      </c>
      <c r="M1120" s="26">
        <v>0</v>
      </c>
      <c r="N1120" s="26">
        <v>0</v>
      </c>
      <c r="O1120" s="26">
        <v>0</v>
      </c>
      <c r="P1120" s="114" t="s">
        <v>6364</v>
      </c>
      <c r="Q1120" s="42" t="s">
        <v>5538</v>
      </c>
      <c r="R1120" s="42"/>
      <c r="S1120" s="41" t="str" cm="1">
        <f t="array" ref="S1120">IFERROR(_xlfn.IFS(
U1120="MPR ISSUE","PDH",
U1120="BSS Hardware Issue","BSS",
U1120="Sites strategiques, MLL, Pylone, etc.","ENVTECH",
U1120="AKTIVCO DEFAUT GE &amp; POWER Cabinet","AKTIVCO",
U1120="AKTIVCO Coupure ENEO &amp; Baisse de tension","AKTIVCO GRID ONLY",
U1120="Coupure ENEO &amp; Baisse de tension","IHS GRID ONLY",
U1120="Defaut GE &amp; POWER Cabinet","IHS",
U1120="Sharing","Partners",
U1120="Sites strategiques &amp; DataCenter","SST &amp; DC",
U1120="Exclu","Exclu",
U1120="SAT","SAT",
U1120="SPARE-ISSUE","SPARE-ISSUE",
U1120="Fiber CAmtel","TRANS_FO_CAMTEL",
U1120="Fiber AOF","Fiber AOF",
U1120="Projet OCM (HUAWEI)","TRAVAUX-HUAWEI",
U1120="Projet OCM (NOKIA)","TRAVAUX-NOKIA",
U1120="ACCESS-ISSUE","ACCESS-ISSUE",
U1120="Projet OCM (ZTE, NOKIA, autres projets)","TRAVAUX OCM",
U1120="No root CAuse","No root cause",
U1120="ODU HS","PDH",
U1120="IP &amp; VLAN","PDH",
U1120="Warehouse HUAWEI","SPARE-ISSUE",
U1120="SPARE-HS","SPARE-ISSUE",
U1120="Power Telco","BSS",U1120="no impacts","no impacts"
),"")</f>
        <v>No root cause</v>
      </c>
      <c r="T1120" s="41" t="str" cm="1">
        <f t="array" ref="T1120">IFERROR(_xlfn.IFS(
U1120="MPR ISSUE","TX ISSUE",
U1120="BSS Hardware Issue","RAN ISSUE",
U1120="Sites strategiques, MLL, Pylone, etc.","ENVTECH",
U1120="AKTIVCO DEFAUT GE &amp; POWER Cabinet","POWER ISSUE",
U1120="AKTIVCO Coupure ENEO &amp; Baisse de tension","POWER ISSUE",
U1120="Coupure ENEO &amp; Baisse de tension","POWER ISSUE",
U1120="Defaut GE &amp; POWER Cabinet","POWER ISSUE",
U1120="Sharing","POWER ISSUE",
U1120="Sites strategiques &amp; DataCenter","POWER ISSUE",
U1120="Exclu","Exclu",
U1120="SAT","TX ISSUE",
U1120="SPARE-ISSUE","SPARE-ISSUE",
U1120="Fiber CAmtel","TX ISSUE",
U1120="Fiber AOF","TX ISSUE",
U1120="Projet OCM (HUAWEI)","TRAVAUX-HUAWEI",
U1120="Projet OCM (NOKIA)","TRAVAUX -NOKIA",
U1120="ACCESS-ISSUE","ACCESS-ISSUE",
U1120="Projet OCM (ZTE, NOKIA, autres projets)","TRAVAUX OCM",
U1120="No root CAuse","No root cause",
U1120="ODU HS","TX ISSUE",
U1120="IP &amp; VLAN","TX ISSUE",
U1120="Warehouse HUAWEI","SPARE-ISSUE",
U1120="SPARE-HS","SPARE-ISSUE",
U1120="Power Telco","RAN ISSUE",U1120="no impacts","no impacts"
),"")</f>
        <v>No root cause</v>
      </c>
      <c r="U1120" s="68" t="s">
        <v>5691</v>
      </c>
      <c r="V1120" s="41" t="str" cm="1">
        <f t="array" ref="V1120">IFERROR(_xlfn.IFS(
U1120="MPR ISSUE","ACTIVE",
U1120="BSS Hardware Issue","ACTIVE",
U1120="Sites strategiques, MLL, Pylone, etc.","PASSIVE",
U1120="AKTIVCO DEFAUT GE &amp; POWER Cabinet","PASSIVE",
U1120="AKTIVCO Coupure ENEO &amp; Baisse de tension","PASSIVE",
U1120="Coupure ENEO &amp; Baisse de tension","PASSIVE",
U1120="Defaut GE &amp; POWER Cabinet","PASSIVE",
U1120="Sharing","PASSIVE",
U1120="Sites strategiques &amp; DataCenter","PASSIVE",
U1120="Exclu","Exclu",
U1120="SAT","ACTIVE",
U1120="SPARE-ISSUE","SPARE-ISSUE",
U1120="Fiber CAmtel","ACTIVE",
U1120="Fiber AOF","ACTIVE",
U1120="Projet OCM (HUAWEI)","PLANNED WORKS",
U1120="Projet OCM (NOKIA)","PLANNED WORKS",
U1120="ACCESS-ISSUE","ACCESS-ISSUE",
U1120="Projet OCM (ZTE, NOKIA, autres projets)","PLANNED WORKS",
U1120="No root CAuse","No root cause",
U1120="ODU HS","ACTIVE",
U1120="IP &amp; VLAN","ACTIVE",
U1120="Warehouse HUAWEI","SPARE-ISSUE",
U1120="SPARE-HS","SPARE-ISSUE",
U1120="Power Telco","ACTIVE", U1120="no impacts","no impacts"
),"")</f>
        <v>No root cause</v>
      </c>
      <c r="W1120" s="113"/>
      <c r="X1120" s="113"/>
      <c r="Y1120" s="113"/>
      <c r="Z1120" s="113"/>
      <c r="AA1120" s="113"/>
      <c r="AB1120" s="17" t="s">
        <v>5465</v>
      </c>
      <c r="AC1120" s="17" t="str">
        <f>_xlfn.XLOOKUP(B1120,'INCIDENT-04-27-2026'!E:E,'INCIDENT-04-27-2026'!F:F,"")</f>
        <v/>
      </c>
      <c r="AD1120" s="9"/>
      <c r="AE1120" s="7" t="s">
        <v>5465</v>
      </c>
      <c r="AF1120" s="6" t="str">
        <f>_xlfn.XLOOKUP(B1120,'[13]Input_27-04'!$B:$B,'[13]Input_27-04'!$M:$M,"")</f>
        <v/>
      </c>
      <c r="AG1120" s="7"/>
      <c r="AH1120" s="3"/>
      <c r="AI1120" s="18" t="str">
        <f>_xlfn.XLOOKUP(B1120,'[3]Cells Huawei 27042026 10h'!$B:$B,'[3]Cells Huawei 27042026 10h'!$T:$T,"")</f>
        <v/>
      </c>
      <c r="AJ1120" s="18" t="str">
        <f>_xlfn.XLOOKUP(B1120,'[3]Cells Huawei 27042026 15h'!$B:$B,'[3]Cells Huawei 27042026 15h'!$T:$T,"")</f>
        <v/>
      </c>
      <c r="AK1120" s="18" t="str">
        <f>_xlfn.XLOOKUP(B1120,'[4]cells down 27042026 11h28'!$B:$B,'[4]cells down 27042026 11h28'!$R:$R,"")</f>
        <v/>
      </c>
      <c r="AL1120" s="18" t="str">
        <f>_xlfn.XLOOKUP(B1120,'[4]cells down 27042026 18h01'!$B:$B,'[4]cells down 27042026 18h01'!$R:$R,"")</f>
        <v/>
      </c>
      <c r="AM1120" s="18" t="str">
        <f>_xlfn.XLOOKUP(B1120,'[5]cell downs 27042026 11h'!$B:$B,'[5]cell downs 27042026 11h'!$R:$R,"")</f>
        <v/>
      </c>
      <c r="AN1120" s="18" t="str">
        <f>_xlfn.XLOOKUP(B1120,'[5]cell downs 27042026 17h40'!$B:$B,'[5]cell downs 27042026 17h40'!$R:$R,"")</f>
        <v/>
      </c>
      <c r="AO1120" s="18" t="str">
        <f>_xlfn.XLOOKUP(B1120,'[6]ALL SITES DOWN'!$D:$D,'[6]ALL SITES DOWN'!$J:$J,"")</f>
        <v/>
      </c>
      <c r="AP1120" s="18" t="str">
        <f>_xlfn.XLOOKUP(B1120,'[7]ALL SITES DOWN'!$D:$D,'[7]ALL SITES DOWN'!$J:$J,"")</f>
        <v/>
      </c>
      <c r="AQ1120" s="9" t="str">
        <f>_xlfn.XLOOKUP(B1120,[8]sheet1!$AC:$AC,[8]sheet1!$AF:$AF,"")</f>
        <v/>
      </c>
      <c r="AR1120" s="14"/>
      <c r="AS1120" s="14" t="s">
        <v>5465</v>
      </c>
      <c r="AT1120" s="14" t="str">
        <f>_xlfn.XLOOKUP(B1120,'[9]cell downs 18042026 17h'!$B:$B,'[9]cell downs 18042026 17h'!$B:$B,"")</f>
        <v/>
      </c>
      <c r="AU1120" s="14" t="str">
        <f>_xlfn.XLOOKUP(B1120,'[10]Cells Huawei 19042026 15h'!$B:$B,'[10]Cells Huawei 19042026 15h'!$B:$B,"")</f>
        <v/>
      </c>
      <c r="AV1120" s="9" t="str">
        <f>_xlfn.XLOOKUP(B1120,'[11]cells down 19042026 9H40'!$B:$B,'[11]cells down 19042026 9H40'!$B:$B,"")</f>
        <v/>
      </c>
    </row>
    <row r="1121" spans="1:48" hidden="1" x14ac:dyDescent="0.3">
      <c r="A1121" s="1" t="s">
        <v>4646</v>
      </c>
      <c r="B1121" s="8" t="s">
        <v>4647</v>
      </c>
      <c r="C1121" s="3" t="str">
        <f>_xlfn.XLOOKUP(B1121,'[1]daily break down'!$D:$D,'[1]daily break down'!$E:$E,"")</f>
        <v>Yaounde</v>
      </c>
      <c r="D1121" s="1"/>
      <c r="E1121" s="1"/>
      <c r="F1121" s="3" t="s">
        <v>37</v>
      </c>
      <c r="G1121" s="1" t="s">
        <v>38</v>
      </c>
      <c r="H1121" s="29" t="str">
        <f>_xlfn.XLOOKUP(B1121,[2]CALCULATION!$B:$B,[2]CALCULATION!$H:$H,"")</f>
        <v>ZTE</v>
      </c>
      <c r="I1121" s="26">
        <v>0</v>
      </c>
      <c r="J1121" s="26">
        <v>0</v>
      </c>
      <c r="K1121" s="26">
        <v>3.2905719495595454E-2</v>
      </c>
      <c r="L1121" s="26">
        <v>0</v>
      </c>
      <c r="M1121" s="26">
        <v>0</v>
      </c>
      <c r="N1121" s="26">
        <v>0</v>
      </c>
      <c r="O1121" s="26">
        <v>0</v>
      </c>
      <c r="P1121" s="114" t="s">
        <v>6364</v>
      </c>
      <c r="Q1121" s="42" t="s">
        <v>5538</v>
      </c>
      <c r="R1121" s="42"/>
      <c r="S1121" s="41" t="str" cm="1">
        <f t="array" ref="S1121">IFERROR(_xlfn.IFS(
U1121="MPR ISSUE","PDH",
U1121="BSS Hardware Issue","BSS",
U1121="Sites strategiques, MLL, Pylone, etc.","ENVTECH",
U1121="AKTIVCO DEFAUT GE &amp; POWER Cabinet","AKTIVCO",
U1121="AKTIVCO Coupure ENEO &amp; Baisse de tension","AKTIVCO GRID ONLY",
U1121="Coupure ENEO &amp; Baisse de tension","IHS GRID ONLY",
U1121="Defaut GE &amp; POWER Cabinet","IHS",
U1121="Sharing","Partners",
U1121="Sites strategiques &amp; DataCenter","SST &amp; DC",
U1121="Exclu","Exclu",
U1121="SAT","SAT",
U1121="SPARE-ISSUE","SPARE-ISSUE",
U1121="Fiber CAmtel","TRANS_FO_CAMTEL",
U1121="Fiber AOF","Fiber AOF",
U1121="Projet OCM (HUAWEI)","TRAVAUX-HUAWEI",
U1121="Projet OCM (NOKIA)","TRAVAUX-NOKIA",
U1121="ACCESS-ISSUE","ACCESS-ISSUE",
U1121="Projet OCM (ZTE, NOKIA, autres projets)","TRAVAUX OCM",
U1121="No root CAuse","No root cause",
U1121="ODU HS","PDH",
U1121="IP &amp; VLAN","PDH",
U1121="Warehouse HUAWEI","SPARE-ISSUE",
U1121="SPARE-HS","SPARE-ISSUE",
U1121="Power Telco","BSS",U1121="no impacts","no impacts"
),"")</f>
        <v>No root cause</v>
      </c>
      <c r="T1121" s="41" t="str" cm="1">
        <f t="array" ref="T1121">IFERROR(_xlfn.IFS(
U1121="MPR ISSUE","TX ISSUE",
U1121="BSS Hardware Issue","RAN ISSUE",
U1121="Sites strategiques, MLL, Pylone, etc.","ENVTECH",
U1121="AKTIVCO DEFAUT GE &amp; POWER Cabinet","POWER ISSUE",
U1121="AKTIVCO Coupure ENEO &amp; Baisse de tension","POWER ISSUE",
U1121="Coupure ENEO &amp; Baisse de tension","POWER ISSUE",
U1121="Defaut GE &amp; POWER Cabinet","POWER ISSUE",
U1121="Sharing","POWER ISSUE",
U1121="Sites strategiques &amp; DataCenter","POWER ISSUE",
U1121="Exclu","Exclu",
U1121="SAT","TX ISSUE",
U1121="SPARE-ISSUE","SPARE-ISSUE",
U1121="Fiber CAmtel","TX ISSUE",
U1121="Fiber AOF","TX ISSUE",
U1121="Projet OCM (HUAWEI)","TRAVAUX-HUAWEI",
U1121="Projet OCM (NOKIA)","TRAVAUX -NOKIA",
U1121="ACCESS-ISSUE","ACCESS-ISSUE",
U1121="Projet OCM (ZTE, NOKIA, autres projets)","TRAVAUX OCM",
U1121="No root CAuse","No root cause",
U1121="ODU HS","TX ISSUE",
U1121="IP &amp; VLAN","TX ISSUE",
U1121="Warehouse HUAWEI","SPARE-ISSUE",
U1121="SPARE-HS","SPARE-ISSUE",
U1121="Power Telco","RAN ISSUE",U1121="no impacts","no impacts"
),"")</f>
        <v>No root cause</v>
      </c>
      <c r="U1121" s="68" t="s">
        <v>5691</v>
      </c>
      <c r="V1121" s="41" t="str" cm="1">
        <f t="array" ref="V1121">IFERROR(_xlfn.IFS(
U1121="MPR ISSUE","ACTIVE",
U1121="BSS Hardware Issue","ACTIVE",
U1121="Sites strategiques, MLL, Pylone, etc.","PASSIVE",
U1121="AKTIVCO DEFAUT GE &amp; POWER Cabinet","PASSIVE",
U1121="AKTIVCO Coupure ENEO &amp; Baisse de tension","PASSIVE",
U1121="Coupure ENEO &amp; Baisse de tension","PASSIVE",
U1121="Defaut GE &amp; POWER Cabinet","PASSIVE",
U1121="Sharing","PASSIVE",
U1121="Sites strategiques &amp; DataCenter","PASSIVE",
U1121="Exclu","Exclu",
U1121="SAT","ACTIVE",
U1121="SPARE-ISSUE","SPARE-ISSUE",
U1121="Fiber CAmtel","ACTIVE",
U1121="Fiber AOF","ACTIVE",
U1121="Projet OCM (HUAWEI)","PLANNED WORKS",
U1121="Projet OCM (NOKIA)","PLANNED WORKS",
U1121="ACCESS-ISSUE","ACCESS-ISSUE",
U1121="Projet OCM (ZTE, NOKIA, autres projets)","PLANNED WORKS",
U1121="No root CAuse","No root cause",
U1121="ODU HS","ACTIVE",
U1121="IP &amp; VLAN","ACTIVE",
U1121="Warehouse HUAWEI","SPARE-ISSUE",
U1121="SPARE-HS","SPARE-ISSUE",
U1121="Power Telco","ACTIVE", U1121="no impacts","no impacts"
),"")</f>
        <v>No root cause</v>
      </c>
      <c r="W1121" s="113"/>
      <c r="X1121" s="113"/>
      <c r="Y1121" s="113"/>
      <c r="Z1121" s="113"/>
      <c r="AA1121" s="113"/>
      <c r="AB1121" s="17" t="s">
        <v>5465</v>
      </c>
      <c r="AC1121" s="17" t="str">
        <f>_xlfn.XLOOKUP(B1121,'INCIDENT-04-27-2026'!E:E,'INCIDENT-04-27-2026'!F:F,"")</f>
        <v/>
      </c>
      <c r="AD1121" s="9"/>
      <c r="AE1121" s="7" t="s">
        <v>5465</v>
      </c>
      <c r="AF1121" s="6" t="str">
        <f>_xlfn.XLOOKUP(B1121,'[13]Input_27-04'!$B:$B,'[13]Input_27-04'!$M:$M,"")</f>
        <v/>
      </c>
      <c r="AG1121" s="7"/>
      <c r="AH1121" s="3"/>
      <c r="AI1121" s="18" t="str">
        <f>_xlfn.XLOOKUP(B1121,'[3]Cells Huawei 27042026 10h'!$B:$B,'[3]Cells Huawei 27042026 10h'!$T:$T,"")</f>
        <v/>
      </c>
      <c r="AJ1121" s="18" t="str">
        <f>_xlfn.XLOOKUP(B1121,'[3]Cells Huawei 27042026 15h'!$B:$B,'[3]Cells Huawei 27042026 15h'!$T:$T,"")</f>
        <v/>
      </c>
      <c r="AK1121" s="18" t="str">
        <f>_xlfn.XLOOKUP(B1121,'[4]cells down 27042026 11h28'!$B:$B,'[4]cells down 27042026 11h28'!$R:$R,"")</f>
        <v/>
      </c>
      <c r="AL1121" s="18" t="str">
        <f>_xlfn.XLOOKUP(B1121,'[4]cells down 27042026 18h01'!$B:$B,'[4]cells down 27042026 18h01'!$R:$R,"")</f>
        <v/>
      </c>
      <c r="AM1121" s="18" t="str">
        <f>_xlfn.XLOOKUP(B1121,'[5]cell downs 27042026 11h'!$B:$B,'[5]cell downs 27042026 11h'!$R:$R,"")</f>
        <v/>
      </c>
      <c r="AN1121" s="18" t="str">
        <f>_xlfn.XLOOKUP(B1121,'[5]cell downs 27042026 17h40'!$B:$B,'[5]cell downs 27042026 17h40'!$R:$R,"")</f>
        <v/>
      </c>
      <c r="AO1121" s="18" t="str">
        <f>_xlfn.XLOOKUP(B1121,'[6]ALL SITES DOWN'!$D:$D,'[6]ALL SITES DOWN'!$J:$J,"")</f>
        <v/>
      </c>
      <c r="AP1121" s="18" t="str">
        <f>_xlfn.XLOOKUP(B1121,'[7]ALL SITES DOWN'!$D:$D,'[7]ALL SITES DOWN'!$J:$J,"")</f>
        <v/>
      </c>
      <c r="AQ1121" s="9" t="str">
        <f>_xlfn.XLOOKUP(B1121,[8]sheet1!$AC:$AC,[8]sheet1!$AF:$AF,"")</f>
        <v/>
      </c>
      <c r="AR1121" s="14"/>
      <c r="AS1121" s="14" t="s">
        <v>5465</v>
      </c>
      <c r="AT1121" s="14" t="str">
        <f>_xlfn.XLOOKUP(B1121,'[9]cell downs 18042026 17h'!$B:$B,'[9]cell downs 18042026 17h'!$B:$B,"")</f>
        <v/>
      </c>
      <c r="AU1121" s="14" t="str">
        <f>_xlfn.XLOOKUP(B1121,'[10]Cells Huawei 19042026 15h'!$B:$B,'[10]Cells Huawei 19042026 15h'!$B:$B,"")</f>
        <v/>
      </c>
      <c r="AV1121" s="9" t="str">
        <f>_xlfn.XLOOKUP(B1121,'[11]cells down 19042026 9H40'!$B:$B,'[11]cells down 19042026 9H40'!$B:$B,"")</f>
        <v/>
      </c>
    </row>
    <row r="1122" spans="1:48" hidden="1" x14ac:dyDescent="0.3">
      <c r="A1122" s="1" t="s">
        <v>2420</v>
      </c>
      <c r="B1122" s="8" t="s">
        <v>2421</v>
      </c>
      <c r="C1122" s="3" t="str">
        <f>_xlfn.XLOOKUP(B1122,'[1]daily break down'!$D:$D,'[1]daily break down'!$E:$E,"")</f>
        <v>Bafoussam</v>
      </c>
      <c r="D1122" s="1" t="s">
        <v>11</v>
      </c>
      <c r="E1122" s="1" t="s">
        <v>145</v>
      </c>
      <c r="F1122" s="3" t="s">
        <v>102</v>
      </c>
      <c r="G1122" s="1" t="s">
        <v>299</v>
      </c>
      <c r="H1122" s="27" t="str">
        <f>_xlfn.XLOOKUP(B1122,[2]CALCULATION!$B:$B,[2]CALCULATION!$H:$H,"")</f>
        <v>Huawei</v>
      </c>
      <c r="I1122" s="26">
        <v>6.5633088208016943</v>
      </c>
      <c r="J1122" s="26">
        <v>0</v>
      </c>
      <c r="K1122" s="26">
        <v>3.2870049338960663E-2</v>
      </c>
      <c r="L1122" s="26">
        <v>0</v>
      </c>
      <c r="M1122" s="26">
        <v>0</v>
      </c>
      <c r="N1122" s="26">
        <v>0</v>
      </c>
      <c r="O1122" s="26">
        <v>0</v>
      </c>
      <c r="P1122" s="114" t="s">
        <v>6364</v>
      </c>
      <c r="Q1122" s="42" t="s">
        <v>5538</v>
      </c>
      <c r="R1122" s="42"/>
      <c r="S1122" s="41" t="str" cm="1">
        <f t="array" ref="S1122">IFERROR(_xlfn.IFS(
U1122="MPR ISSUE","PDH",
U1122="BSS Hardware Issue","BSS",
U1122="Sites strategiques, MLL, Pylone, etc.","ENVTECH",
U1122="AKTIVCO DEFAUT GE &amp; POWER Cabinet","AKTIVCO",
U1122="AKTIVCO Coupure ENEO &amp; Baisse de tension","AKTIVCO GRID ONLY",
U1122="Coupure ENEO &amp; Baisse de tension","IHS GRID ONLY",
U1122="Defaut GE &amp; POWER Cabinet","IHS",
U1122="Sharing","Partners",
U1122="Sites strategiques &amp; DataCenter","SST &amp; DC",
U1122="Exclu","Exclu",
U1122="SAT","SAT",
U1122="SPARE-ISSUE","SPARE-ISSUE",
U1122="Fiber CAmtel","TRANS_FO_CAMTEL",
U1122="Fiber AOF","Fiber AOF",
U1122="Projet OCM (HUAWEI)","TRAVAUX-HUAWEI",
U1122="Projet OCM (NOKIA)","TRAVAUX-NOKIA",
U1122="ACCESS-ISSUE","ACCESS-ISSUE",
U1122="Projet OCM (ZTE, NOKIA, autres projets)","TRAVAUX OCM",
U1122="No root CAuse","No root cause",
U1122="ODU HS","PDH",
U1122="IP &amp; VLAN","PDH",
U1122="Warehouse HUAWEI","SPARE-ISSUE",
U1122="SPARE-HS","SPARE-ISSUE",
U1122="Power Telco","BSS",U1122="no impacts","no impacts"
),"")</f>
        <v>No root cause</v>
      </c>
      <c r="T1122" s="41" t="str" cm="1">
        <f t="array" ref="T1122">IFERROR(_xlfn.IFS(
U1122="MPR ISSUE","TX ISSUE",
U1122="BSS Hardware Issue","RAN ISSUE",
U1122="Sites strategiques, MLL, Pylone, etc.","ENVTECH",
U1122="AKTIVCO DEFAUT GE &amp; POWER Cabinet","POWER ISSUE",
U1122="AKTIVCO Coupure ENEO &amp; Baisse de tension","POWER ISSUE",
U1122="Coupure ENEO &amp; Baisse de tension","POWER ISSUE",
U1122="Defaut GE &amp; POWER Cabinet","POWER ISSUE",
U1122="Sharing","POWER ISSUE",
U1122="Sites strategiques &amp; DataCenter","POWER ISSUE",
U1122="Exclu","Exclu",
U1122="SAT","TX ISSUE",
U1122="SPARE-ISSUE","SPARE-ISSUE",
U1122="Fiber CAmtel","TX ISSUE",
U1122="Fiber AOF","TX ISSUE",
U1122="Projet OCM (HUAWEI)","TRAVAUX-HUAWEI",
U1122="Projet OCM (NOKIA)","TRAVAUX -NOKIA",
U1122="ACCESS-ISSUE","ACCESS-ISSUE",
U1122="Projet OCM (ZTE, NOKIA, autres projets)","TRAVAUX OCM",
U1122="No root CAuse","No root cause",
U1122="ODU HS","TX ISSUE",
U1122="IP &amp; VLAN","TX ISSUE",
U1122="Warehouse HUAWEI","SPARE-ISSUE",
U1122="SPARE-HS","SPARE-ISSUE",
U1122="Power Telco","RAN ISSUE",U1122="no impacts","no impacts"
),"")</f>
        <v>No root cause</v>
      </c>
      <c r="U1122" s="68" t="s">
        <v>5691</v>
      </c>
      <c r="V1122" s="41" t="str" cm="1">
        <f t="array" ref="V1122">IFERROR(_xlfn.IFS(
U1122="MPR ISSUE","ACTIVE",
U1122="BSS Hardware Issue","ACTIVE",
U1122="Sites strategiques, MLL, Pylone, etc.","PASSIVE",
U1122="AKTIVCO DEFAUT GE &amp; POWER Cabinet","PASSIVE",
U1122="AKTIVCO Coupure ENEO &amp; Baisse de tension","PASSIVE",
U1122="Coupure ENEO &amp; Baisse de tension","PASSIVE",
U1122="Defaut GE &amp; POWER Cabinet","PASSIVE",
U1122="Sharing","PASSIVE",
U1122="Sites strategiques &amp; DataCenter","PASSIVE",
U1122="Exclu","Exclu",
U1122="SAT","ACTIVE",
U1122="SPARE-ISSUE","SPARE-ISSUE",
U1122="Fiber CAmtel","ACTIVE",
U1122="Fiber AOF","ACTIVE",
U1122="Projet OCM (HUAWEI)","PLANNED WORKS",
U1122="Projet OCM (NOKIA)","PLANNED WORKS",
U1122="ACCESS-ISSUE","ACCESS-ISSUE",
U1122="Projet OCM (ZTE, NOKIA, autres projets)","PLANNED WORKS",
U1122="No root CAuse","No root cause",
U1122="ODU HS","ACTIVE",
U1122="IP &amp; VLAN","ACTIVE",
U1122="Warehouse HUAWEI","SPARE-ISSUE",
U1122="SPARE-HS","SPARE-ISSUE",
U1122="Power Telco","ACTIVE", U1122="no impacts","no impacts"
),"")</f>
        <v>No root cause</v>
      </c>
      <c r="W1122" s="113"/>
      <c r="X1122" s="113"/>
      <c r="Y1122" s="113"/>
      <c r="Z1122" s="113"/>
      <c r="AA1122" s="113"/>
      <c r="AB1122" s="17" t="s">
        <v>5465</v>
      </c>
      <c r="AC1122" s="17" t="str">
        <f>_xlfn.XLOOKUP(B1122,'INCIDENT-04-27-2026'!E:E,'INCIDENT-04-27-2026'!F:F,"")</f>
        <v/>
      </c>
      <c r="AD1122" s="9"/>
      <c r="AE1122" s="7" t="s">
        <v>5465</v>
      </c>
      <c r="AF1122" s="6" t="str">
        <f>_xlfn.XLOOKUP(B1122,'[13]Input_27-04'!$B:$B,'[13]Input_27-04'!$M:$M,"")</f>
        <v/>
      </c>
      <c r="AG1122" s="7"/>
      <c r="AH1122" s="3"/>
      <c r="AI1122" s="18" t="str">
        <f>_xlfn.XLOOKUP(B1122,'[3]Cells Huawei 27042026 10h'!$B:$B,'[3]Cells Huawei 27042026 10h'!$T:$T,"")</f>
        <v/>
      </c>
      <c r="AJ1122" s="18" t="str">
        <f>_xlfn.XLOOKUP(B1122,'[3]Cells Huawei 27042026 15h'!$B:$B,'[3]Cells Huawei 27042026 15h'!$T:$T,"")</f>
        <v/>
      </c>
      <c r="AK1122" s="18" t="str">
        <f>_xlfn.XLOOKUP(B1122,'[4]cells down 27042026 11h28'!$B:$B,'[4]cells down 27042026 11h28'!$R:$R,"")</f>
        <v/>
      </c>
      <c r="AL1122" s="18" t="str">
        <f>_xlfn.XLOOKUP(B1122,'[4]cells down 27042026 18h01'!$B:$B,'[4]cells down 27042026 18h01'!$R:$R,"")</f>
        <v/>
      </c>
      <c r="AM1122" s="18" t="str">
        <f>_xlfn.XLOOKUP(B1122,'[5]cell downs 27042026 11h'!$B:$B,'[5]cell downs 27042026 11h'!$R:$R,"")</f>
        <v/>
      </c>
      <c r="AN1122" s="18" t="str">
        <f>_xlfn.XLOOKUP(B1122,'[5]cell downs 27042026 17h40'!$B:$B,'[5]cell downs 27042026 17h40'!$R:$R,"")</f>
        <v/>
      </c>
      <c r="AO1122" s="18" t="str">
        <f>_xlfn.XLOOKUP(B1122,'[6]ALL SITES DOWN'!$D:$D,'[6]ALL SITES DOWN'!$J:$J,"")</f>
        <v/>
      </c>
      <c r="AP1122" s="18" t="str">
        <f>_xlfn.XLOOKUP(B1122,'[7]ALL SITES DOWN'!$D:$D,'[7]ALL SITES DOWN'!$J:$J,"")</f>
        <v/>
      </c>
      <c r="AQ1122" s="9" t="str">
        <f>_xlfn.XLOOKUP(B1122,[8]sheet1!$AC:$AC,[8]sheet1!$AF:$AF,"")</f>
        <v/>
      </c>
      <c r="AR1122" s="14"/>
      <c r="AS1122" s="14" t="s">
        <v>5465</v>
      </c>
      <c r="AT1122" s="14" t="str">
        <f>_xlfn.XLOOKUP(B1122,'[9]cell downs 18042026 17h'!$B:$B,'[9]cell downs 18042026 17h'!$B:$B,"")</f>
        <v/>
      </c>
      <c r="AU1122" s="14" t="str">
        <f>_xlfn.XLOOKUP(B1122,'[10]Cells Huawei 19042026 15h'!$B:$B,'[10]Cells Huawei 19042026 15h'!$B:$B,"")</f>
        <v/>
      </c>
      <c r="AV1122" s="9" t="str">
        <f>_xlfn.XLOOKUP(B1122,'[11]cells down 19042026 9H40'!$B:$B,'[11]cells down 19042026 9H40'!$B:$B,"")</f>
        <v/>
      </c>
    </row>
    <row r="1123" spans="1:48" hidden="1" x14ac:dyDescent="0.3">
      <c r="A1123" s="1" t="s">
        <v>4814</v>
      </c>
      <c r="B1123" s="8" t="s">
        <v>4815</v>
      </c>
      <c r="C1123" s="3" t="str">
        <f>_xlfn.XLOOKUP(B1123,'[1]daily break down'!$D:$D,'[1]daily break down'!$E:$E,"")</f>
        <v>Yaounde</v>
      </c>
      <c r="D1123" s="1" t="s">
        <v>11</v>
      </c>
      <c r="E1123" s="1" t="s">
        <v>12</v>
      </c>
      <c r="F1123" s="3" t="s">
        <v>37</v>
      </c>
      <c r="G1123" s="1" t="s">
        <v>38</v>
      </c>
      <c r="H1123" s="29" t="str">
        <f>_xlfn.XLOOKUP(B1123,[2]CALCULATION!$B:$B,[2]CALCULATION!$H:$H,"")</f>
        <v>ZTE</v>
      </c>
      <c r="I1123" s="26">
        <v>0</v>
      </c>
      <c r="J1123" s="26">
        <v>0</v>
      </c>
      <c r="K1123" s="26">
        <v>3.2780873947373904E-2</v>
      </c>
      <c r="L1123" s="26">
        <v>0</v>
      </c>
      <c r="M1123" s="26">
        <v>0</v>
      </c>
      <c r="N1123" s="26">
        <v>0</v>
      </c>
      <c r="O1123" s="26">
        <v>0</v>
      </c>
      <c r="P1123" s="114" t="s">
        <v>6364</v>
      </c>
      <c r="Q1123" s="42" t="s">
        <v>5538</v>
      </c>
      <c r="R1123" s="42"/>
      <c r="S1123" s="41" t="str" cm="1">
        <f t="array" ref="S1123">IFERROR(_xlfn.IFS(
U1123="MPR ISSUE","PDH",
U1123="BSS Hardware Issue","BSS",
U1123="Sites strategiques, MLL, Pylone, etc.","ENVTECH",
U1123="AKTIVCO DEFAUT GE &amp; POWER Cabinet","AKTIVCO",
U1123="AKTIVCO Coupure ENEO &amp; Baisse de tension","AKTIVCO GRID ONLY",
U1123="Coupure ENEO &amp; Baisse de tension","IHS GRID ONLY",
U1123="Defaut GE &amp; POWER Cabinet","IHS",
U1123="Sharing","Partners",
U1123="Sites strategiques &amp; DataCenter","SST &amp; DC",
U1123="Exclu","Exclu",
U1123="SAT","SAT",
U1123="SPARE-ISSUE","SPARE-ISSUE",
U1123="Fiber CAmtel","TRANS_FO_CAMTEL",
U1123="Fiber AOF","Fiber AOF",
U1123="Projet OCM (HUAWEI)","TRAVAUX-HUAWEI",
U1123="Projet OCM (NOKIA)","TRAVAUX-NOKIA",
U1123="ACCESS-ISSUE","ACCESS-ISSUE",
U1123="Projet OCM (ZTE, NOKIA, autres projets)","TRAVAUX OCM",
U1123="No root CAuse","No root cause",
U1123="ODU HS","PDH",
U1123="IP &amp; VLAN","PDH",
U1123="Warehouse HUAWEI","SPARE-ISSUE",
U1123="SPARE-HS","SPARE-ISSUE",
U1123="Power Telco","BSS",U1123="no impacts","no impacts"
),"")</f>
        <v>No root cause</v>
      </c>
      <c r="T1123" s="41" t="str" cm="1">
        <f t="array" ref="T1123">IFERROR(_xlfn.IFS(
U1123="MPR ISSUE","TX ISSUE",
U1123="BSS Hardware Issue","RAN ISSUE",
U1123="Sites strategiques, MLL, Pylone, etc.","ENVTECH",
U1123="AKTIVCO DEFAUT GE &amp; POWER Cabinet","POWER ISSUE",
U1123="AKTIVCO Coupure ENEO &amp; Baisse de tension","POWER ISSUE",
U1123="Coupure ENEO &amp; Baisse de tension","POWER ISSUE",
U1123="Defaut GE &amp; POWER Cabinet","POWER ISSUE",
U1123="Sharing","POWER ISSUE",
U1123="Sites strategiques &amp; DataCenter","POWER ISSUE",
U1123="Exclu","Exclu",
U1123="SAT","TX ISSUE",
U1123="SPARE-ISSUE","SPARE-ISSUE",
U1123="Fiber CAmtel","TX ISSUE",
U1123="Fiber AOF","TX ISSUE",
U1123="Projet OCM (HUAWEI)","TRAVAUX-HUAWEI",
U1123="Projet OCM (NOKIA)","TRAVAUX -NOKIA",
U1123="ACCESS-ISSUE","ACCESS-ISSUE",
U1123="Projet OCM (ZTE, NOKIA, autres projets)","TRAVAUX OCM",
U1123="No root CAuse","No root cause",
U1123="ODU HS","TX ISSUE",
U1123="IP &amp; VLAN","TX ISSUE",
U1123="Warehouse HUAWEI","SPARE-ISSUE",
U1123="SPARE-HS","SPARE-ISSUE",
U1123="Power Telco","RAN ISSUE",U1123="no impacts","no impacts"
),"")</f>
        <v>No root cause</v>
      </c>
      <c r="U1123" s="68" t="s">
        <v>5691</v>
      </c>
      <c r="V1123" s="41" t="str" cm="1">
        <f t="array" ref="V1123">IFERROR(_xlfn.IFS(
U1123="MPR ISSUE","ACTIVE",
U1123="BSS Hardware Issue","ACTIVE",
U1123="Sites strategiques, MLL, Pylone, etc.","PASSIVE",
U1123="AKTIVCO DEFAUT GE &amp; POWER Cabinet","PASSIVE",
U1123="AKTIVCO Coupure ENEO &amp; Baisse de tension","PASSIVE",
U1123="Coupure ENEO &amp; Baisse de tension","PASSIVE",
U1123="Defaut GE &amp; POWER Cabinet","PASSIVE",
U1123="Sharing","PASSIVE",
U1123="Sites strategiques &amp; DataCenter","PASSIVE",
U1123="Exclu","Exclu",
U1123="SAT","ACTIVE",
U1123="SPARE-ISSUE","SPARE-ISSUE",
U1123="Fiber CAmtel","ACTIVE",
U1123="Fiber AOF","ACTIVE",
U1123="Projet OCM (HUAWEI)","PLANNED WORKS",
U1123="Projet OCM (NOKIA)","PLANNED WORKS",
U1123="ACCESS-ISSUE","ACCESS-ISSUE",
U1123="Projet OCM (ZTE, NOKIA, autres projets)","PLANNED WORKS",
U1123="No root CAuse","No root cause",
U1123="ODU HS","ACTIVE",
U1123="IP &amp; VLAN","ACTIVE",
U1123="Warehouse HUAWEI","SPARE-ISSUE",
U1123="SPARE-HS","SPARE-ISSUE",
U1123="Power Telco","ACTIVE", U1123="no impacts","no impacts"
),"")</f>
        <v>No root cause</v>
      </c>
      <c r="W1123" s="113"/>
      <c r="X1123" s="113"/>
      <c r="Y1123" s="113"/>
      <c r="Z1123" s="113"/>
      <c r="AA1123" s="113"/>
      <c r="AB1123" s="17" t="s">
        <v>5465</v>
      </c>
      <c r="AC1123" s="17" t="str">
        <f>_xlfn.XLOOKUP(B1123,'INCIDENT-04-27-2026'!E:E,'INCIDENT-04-27-2026'!F:F,"")</f>
        <v/>
      </c>
      <c r="AD1123" s="9"/>
      <c r="AE1123" s="7" t="s">
        <v>5465</v>
      </c>
      <c r="AF1123" s="6" t="str">
        <f>_xlfn.XLOOKUP(B1123,'[13]Input_27-04'!$B:$B,'[13]Input_27-04'!$M:$M,"")</f>
        <v/>
      </c>
      <c r="AG1123" s="7"/>
      <c r="AH1123" s="3"/>
      <c r="AI1123" s="18" t="str">
        <f>_xlfn.XLOOKUP(B1123,'[3]Cells Huawei 27042026 10h'!$B:$B,'[3]Cells Huawei 27042026 10h'!$T:$T,"")</f>
        <v/>
      </c>
      <c r="AJ1123" s="18" t="str">
        <f>_xlfn.XLOOKUP(B1123,'[3]Cells Huawei 27042026 15h'!$B:$B,'[3]Cells Huawei 27042026 15h'!$T:$T,"")</f>
        <v/>
      </c>
      <c r="AK1123" s="18" t="str">
        <f>_xlfn.XLOOKUP(B1123,'[4]cells down 27042026 11h28'!$B:$B,'[4]cells down 27042026 11h28'!$R:$R,"")</f>
        <v/>
      </c>
      <c r="AL1123" s="18" t="str">
        <f>_xlfn.XLOOKUP(B1123,'[4]cells down 27042026 18h01'!$B:$B,'[4]cells down 27042026 18h01'!$R:$R,"")</f>
        <v/>
      </c>
      <c r="AM1123" s="18" t="str">
        <f>_xlfn.XLOOKUP(B1123,'[5]cell downs 27042026 11h'!$B:$B,'[5]cell downs 27042026 11h'!$R:$R,"")</f>
        <v/>
      </c>
      <c r="AN1123" s="18" t="str">
        <f>_xlfn.XLOOKUP(B1123,'[5]cell downs 27042026 17h40'!$B:$B,'[5]cell downs 27042026 17h40'!$R:$R,"")</f>
        <v/>
      </c>
      <c r="AO1123" s="18" t="str">
        <f>_xlfn.XLOOKUP(B1123,'[6]ALL SITES DOWN'!$D:$D,'[6]ALL SITES DOWN'!$J:$J,"")</f>
        <v/>
      </c>
      <c r="AP1123" s="18" t="str">
        <f>_xlfn.XLOOKUP(B1123,'[7]ALL SITES DOWN'!$D:$D,'[7]ALL SITES DOWN'!$J:$J,"")</f>
        <v/>
      </c>
      <c r="AQ1123" s="9" t="str">
        <f>_xlfn.XLOOKUP(B1123,[8]sheet1!$AC:$AC,[8]sheet1!$AF:$AF,"")</f>
        <v/>
      </c>
      <c r="AR1123" s="14"/>
      <c r="AS1123" s="14" t="s">
        <v>5465</v>
      </c>
      <c r="AT1123" s="14" t="str">
        <f>_xlfn.XLOOKUP(B1123,'[9]cell downs 18042026 17h'!$B:$B,'[9]cell downs 18042026 17h'!$B:$B,"")</f>
        <v/>
      </c>
      <c r="AU1123" s="14" t="str">
        <f>_xlfn.XLOOKUP(B1123,'[10]Cells Huawei 19042026 15h'!$B:$B,'[10]Cells Huawei 19042026 15h'!$B:$B,"")</f>
        <v/>
      </c>
      <c r="AV1123" s="9" t="str">
        <f>_xlfn.XLOOKUP(B1123,'[11]cells down 19042026 9H40'!$B:$B,'[11]cells down 19042026 9H40'!$B:$B,"")</f>
        <v/>
      </c>
    </row>
    <row r="1124" spans="1:48" hidden="1" x14ac:dyDescent="0.3">
      <c r="A1124" s="1" t="s">
        <v>2584</v>
      </c>
      <c r="B1124" s="8" t="s">
        <v>2587</v>
      </c>
      <c r="C1124" s="3" t="str">
        <f>_xlfn.XLOOKUP(B1124,'[1]daily break down'!$D:$D,'[1]daily break down'!$E:$E,"")</f>
        <v>Yaounde</v>
      </c>
      <c r="D1124" s="1"/>
      <c r="E1124" s="1"/>
      <c r="F1124" s="3" t="s">
        <v>37</v>
      </c>
      <c r="G1124" s="1" t="s">
        <v>38</v>
      </c>
      <c r="H1124" s="29" t="str">
        <f>_xlfn.XLOOKUP(B1124,[2]CALCULATION!$B:$B,[2]CALCULATION!$H:$H,"")</f>
        <v>ZTE</v>
      </c>
      <c r="I1124" s="26">
        <v>0</v>
      </c>
      <c r="J1124" s="26">
        <v>0</v>
      </c>
      <c r="K1124" s="26">
        <v>3.2673863477469332E-2</v>
      </c>
      <c r="L1124" s="26">
        <v>0</v>
      </c>
      <c r="M1124" s="26">
        <v>0</v>
      </c>
      <c r="N1124" s="26">
        <v>0</v>
      </c>
      <c r="O1124" s="26">
        <v>0</v>
      </c>
      <c r="P1124" s="114" t="s">
        <v>6364</v>
      </c>
      <c r="Q1124" s="42" t="s">
        <v>5538</v>
      </c>
      <c r="R1124" s="42"/>
      <c r="S1124" s="41" t="str" cm="1">
        <f t="array" ref="S1124">IFERROR(_xlfn.IFS(
U1124="MPR ISSUE","PDH",
U1124="BSS Hardware Issue","BSS",
U1124="Sites strategiques, MLL, Pylone, etc.","ENVTECH",
U1124="AKTIVCO DEFAUT GE &amp; POWER Cabinet","AKTIVCO",
U1124="AKTIVCO Coupure ENEO &amp; Baisse de tension","AKTIVCO GRID ONLY",
U1124="Coupure ENEO &amp; Baisse de tension","IHS GRID ONLY",
U1124="Defaut GE &amp; POWER Cabinet","IHS",
U1124="Sharing","Partners",
U1124="Sites strategiques &amp; DataCenter","SST &amp; DC",
U1124="Exclu","Exclu",
U1124="SAT","SAT",
U1124="SPARE-ISSUE","SPARE-ISSUE",
U1124="Fiber CAmtel","TRANS_FO_CAMTEL",
U1124="Fiber AOF","Fiber AOF",
U1124="Projet OCM (HUAWEI)","TRAVAUX-HUAWEI",
U1124="Projet OCM (NOKIA)","TRAVAUX-NOKIA",
U1124="ACCESS-ISSUE","ACCESS-ISSUE",
U1124="Projet OCM (ZTE, NOKIA, autres projets)","TRAVAUX OCM",
U1124="No root CAuse","No root cause",
U1124="ODU HS","PDH",
U1124="IP &amp; VLAN","PDH",
U1124="Warehouse HUAWEI","SPARE-ISSUE",
U1124="SPARE-HS","SPARE-ISSUE",
U1124="Power Telco","BSS",U1124="no impacts","no impacts"
),"")</f>
        <v>No root cause</v>
      </c>
      <c r="T1124" s="41" t="str" cm="1">
        <f t="array" ref="T1124">IFERROR(_xlfn.IFS(
U1124="MPR ISSUE","TX ISSUE",
U1124="BSS Hardware Issue","RAN ISSUE",
U1124="Sites strategiques, MLL, Pylone, etc.","ENVTECH",
U1124="AKTIVCO DEFAUT GE &amp; POWER Cabinet","POWER ISSUE",
U1124="AKTIVCO Coupure ENEO &amp; Baisse de tension","POWER ISSUE",
U1124="Coupure ENEO &amp; Baisse de tension","POWER ISSUE",
U1124="Defaut GE &amp; POWER Cabinet","POWER ISSUE",
U1124="Sharing","POWER ISSUE",
U1124="Sites strategiques &amp; DataCenter","POWER ISSUE",
U1124="Exclu","Exclu",
U1124="SAT","TX ISSUE",
U1124="SPARE-ISSUE","SPARE-ISSUE",
U1124="Fiber CAmtel","TX ISSUE",
U1124="Fiber AOF","TX ISSUE",
U1124="Projet OCM (HUAWEI)","TRAVAUX-HUAWEI",
U1124="Projet OCM (NOKIA)","TRAVAUX -NOKIA",
U1124="ACCESS-ISSUE","ACCESS-ISSUE",
U1124="Projet OCM (ZTE, NOKIA, autres projets)","TRAVAUX OCM",
U1124="No root CAuse","No root cause",
U1124="ODU HS","TX ISSUE",
U1124="IP &amp; VLAN","TX ISSUE",
U1124="Warehouse HUAWEI","SPARE-ISSUE",
U1124="SPARE-HS","SPARE-ISSUE",
U1124="Power Telco","RAN ISSUE",U1124="no impacts","no impacts"
),"")</f>
        <v>No root cause</v>
      </c>
      <c r="U1124" s="68" t="s">
        <v>5691</v>
      </c>
      <c r="V1124" s="41" t="str" cm="1">
        <f t="array" ref="V1124">IFERROR(_xlfn.IFS(
U1124="MPR ISSUE","ACTIVE",
U1124="BSS Hardware Issue","ACTIVE",
U1124="Sites strategiques, MLL, Pylone, etc.","PASSIVE",
U1124="AKTIVCO DEFAUT GE &amp; POWER Cabinet","PASSIVE",
U1124="AKTIVCO Coupure ENEO &amp; Baisse de tension","PASSIVE",
U1124="Coupure ENEO &amp; Baisse de tension","PASSIVE",
U1124="Defaut GE &amp; POWER Cabinet","PASSIVE",
U1124="Sharing","PASSIVE",
U1124="Sites strategiques &amp; DataCenter","PASSIVE",
U1124="Exclu","Exclu",
U1124="SAT","ACTIVE",
U1124="SPARE-ISSUE","SPARE-ISSUE",
U1124="Fiber CAmtel","ACTIVE",
U1124="Fiber AOF","ACTIVE",
U1124="Projet OCM (HUAWEI)","PLANNED WORKS",
U1124="Projet OCM (NOKIA)","PLANNED WORKS",
U1124="ACCESS-ISSUE","ACCESS-ISSUE",
U1124="Projet OCM (ZTE, NOKIA, autres projets)","PLANNED WORKS",
U1124="No root CAuse","No root cause",
U1124="ODU HS","ACTIVE",
U1124="IP &amp; VLAN","ACTIVE",
U1124="Warehouse HUAWEI","SPARE-ISSUE",
U1124="SPARE-HS","SPARE-ISSUE",
U1124="Power Telco","ACTIVE", U1124="no impacts","no impacts"
),"")</f>
        <v>No root cause</v>
      </c>
      <c r="W1124" s="113"/>
      <c r="X1124" s="113"/>
      <c r="Y1124" s="113"/>
      <c r="Z1124" s="113"/>
      <c r="AA1124" s="113"/>
      <c r="AB1124" s="17" t="s">
        <v>5465</v>
      </c>
      <c r="AC1124" s="17" t="str">
        <f>_xlfn.XLOOKUP(B1124,'INCIDENT-04-27-2026'!E:E,'INCIDENT-04-27-2026'!F:F,"")</f>
        <v/>
      </c>
      <c r="AD1124" s="9"/>
      <c r="AE1124" s="7" t="s">
        <v>5465</v>
      </c>
      <c r="AF1124" s="6" t="str">
        <f>_xlfn.XLOOKUP(B1124,'[13]Input_27-04'!$B:$B,'[13]Input_27-04'!$M:$M,"")</f>
        <v/>
      </c>
      <c r="AG1124" s="7"/>
      <c r="AH1124" s="3"/>
      <c r="AI1124" s="18" t="str">
        <f>_xlfn.XLOOKUP(B1124,'[3]Cells Huawei 27042026 10h'!$B:$B,'[3]Cells Huawei 27042026 10h'!$T:$T,"")</f>
        <v/>
      </c>
      <c r="AJ1124" s="18" t="str">
        <f>_xlfn.XLOOKUP(B1124,'[3]Cells Huawei 27042026 15h'!$B:$B,'[3]Cells Huawei 27042026 15h'!$T:$T,"")</f>
        <v/>
      </c>
      <c r="AK1124" s="18" t="str">
        <f>_xlfn.XLOOKUP(B1124,'[4]cells down 27042026 11h28'!$B:$B,'[4]cells down 27042026 11h28'!$R:$R,"")</f>
        <v/>
      </c>
      <c r="AL1124" s="18" t="str">
        <f>_xlfn.XLOOKUP(B1124,'[4]cells down 27042026 18h01'!$B:$B,'[4]cells down 27042026 18h01'!$R:$R,"")</f>
        <v/>
      </c>
      <c r="AM1124" s="18" t="str">
        <f>_xlfn.XLOOKUP(B1124,'[5]cell downs 27042026 11h'!$B:$B,'[5]cell downs 27042026 11h'!$R:$R,"")</f>
        <v/>
      </c>
      <c r="AN1124" s="18" t="str">
        <f>_xlfn.XLOOKUP(B1124,'[5]cell downs 27042026 17h40'!$B:$B,'[5]cell downs 27042026 17h40'!$R:$R,"")</f>
        <v/>
      </c>
      <c r="AO1124" s="18" t="str">
        <f>_xlfn.XLOOKUP(B1124,'[6]ALL SITES DOWN'!$D:$D,'[6]ALL SITES DOWN'!$J:$J,"")</f>
        <v/>
      </c>
      <c r="AP1124" s="18" t="str">
        <f>_xlfn.XLOOKUP(B1124,'[7]ALL SITES DOWN'!$D:$D,'[7]ALL SITES DOWN'!$J:$J,"")</f>
        <v/>
      </c>
      <c r="AQ1124" s="9" t="str">
        <f>_xlfn.XLOOKUP(B1124,[8]sheet1!$AC:$AC,[8]sheet1!$AF:$AF,"")</f>
        <v/>
      </c>
      <c r="AR1124" s="14"/>
      <c r="AS1124" s="14" t="s">
        <v>5465</v>
      </c>
      <c r="AT1124" s="14" t="str">
        <f>_xlfn.XLOOKUP(B1124,'[9]cell downs 18042026 17h'!$B:$B,'[9]cell downs 18042026 17h'!$B:$B,"")</f>
        <v/>
      </c>
      <c r="AU1124" s="14" t="str">
        <f>_xlfn.XLOOKUP(B1124,'[10]Cells Huawei 19042026 15h'!$B:$B,'[10]Cells Huawei 19042026 15h'!$B:$B,"")</f>
        <v/>
      </c>
      <c r="AV1124" s="9" t="str">
        <f>_xlfn.XLOOKUP(B1124,'[11]cells down 19042026 9H40'!$B:$B,'[11]cells down 19042026 9H40'!$B:$B,"")</f>
        <v/>
      </c>
    </row>
    <row r="1125" spans="1:48" hidden="1" x14ac:dyDescent="0.3">
      <c r="A1125" s="1" t="s">
        <v>3254</v>
      </c>
      <c r="B1125" s="8" t="s">
        <v>3255</v>
      </c>
      <c r="C1125" s="3" t="str">
        <f>_xlfn.XLOOKUP(B1125,'[1]daily break down'!$D:$D,'[1]daily break down'!$E:$E,"")</f>
        <v>Yaounde</v>
      </c>
      <c r="D1125" s="1" t="s">
        <v>21</v>
      </c>
      <c r="E1125" s="1" t="s">
        <v>36</v>
      </c>
      <c r="F1125" s="3" t="s">
        <v>37</v>
      </c>
      <c r="G1125" s="1" t="s">
        <v>38</v>
      </c>
      <c r="H1125" s="29" t="str">
        <f>_xlfn.XLOOKUP(B1125,[2]CALCULATION!$B:$B,[2]CALCULATION!$H:$H,"")</f>
        <v>ZTE</v>
      </c>
      <c r="I1125" s="26">
        <v>0</v>
      </c>
      <c r="J1125" s="26">
        <v>0</v>
      </c>
      <c r="K1125" s="26">
        <v>3.2370667146073666E-2</v>
      </c>
      <c r="L1125" s="26">
        <v>0</v>
      </c>
      <c r="M1125" s="26">
        <v>11.899492913053278</v>
      </c>
      <c r="N1125" s="26">
        <v>0</v>
      </c>
      <c r="O1125" s="26">
        <v>0</v>
      </c>
      <c r="P1125" s="114" t="s">
        <v>6364</v>
      </c>
      <c r="Q1125" s="42" t="s">
        <v>5538</v>
      </c>
      <c r="R1125" s="42"/>
      <c r="S1125" s="41" t="str" cm="1">
        <f t="array" ref="S1125">IFERROR(_xlfn.IFS(
U1125="MPR ISSUE","PDH",
U1125="BSS Hardware Issue","BSS",
U1125="Sites strategiques, MLL, Pylone, etc.","ENVTECH",
U1125="AKTIVCO DEFAUT GE &amp; POWER Cabinet","AKTIVCO",
U1125="AKTIVCO Coupure ENEO &amp; Baisse de tension","AKTIVCO GRID ONLY",
U1125="Coupure ENEO &amp; Baisse de tension","IHS GRID ONLY",
U1125="Defaut GE &amp; POWER Cabinet","IHS",
U1125="Sharing","Partners",
U1125="Sites strategiques &amp; DataCenter","SST &amp; DC",
U1125="Exclu","Exclu",
U1125="SAT","SAT",
U1125="SPARE-ISSUE","SPARE-ISSUE",
U1125="Fiber CAmtel","TRANS_FO_CAMTEL",
U1125="Fiber AOF","Fiber AOF",
U1125="Projet OCM (HUAWEI)","TRAVAUX-HUAWEI",
U1125="Projet OCM (NOKIA)","TRAVAUX-NOKIA",
U1125="ACCESS-ISSUE","ACCESS-ISSUE",
U1125="Projet OCM (ZTE, NOKIA, autres projets)","TRAVAUX OCM",
U1125="No root CAuse","No root cause",
U1125="ODU HS","PDH",
U1125="IP &amp; VLAN","PDH",
U1125="Warehouse HUAWEI","SPARE-ISSUE",
U1125="SPARE-HS","SPARE-ISSUE",
U1125="Power Telco","BSS",U1125="no impacts","no impacts"
),"")</f>
        <v>No root cause</v>
      </c>
      <c r="T1125" s="41" t="str" cm="1">
        <f t="array" ref="T1125">IFERROR(_xlfn.IFS(
U1125="MPR ISSUE","TX ISSUE",
U1125="BSS Hardware Issue","RAN ISSUE",
U1125="Sites strategiques, MLL, Pylone, etc.","ENVTECH",
U1125="AKTIVCO DEFAUT GE &amp; POWER Cabinet","POWER ISSUE",
U1125="AKTIVCO Coupure ENEO &amp; Baisse de tension","POWER ISSUE",
U1125="Coupure ENEO &amp; Baisse de tension","POWER ISSUE",
U1125="Defaut GE &amp; POWER Cabinet","POWER ISSUE",
U1125="Sharing","POWER ISSUE",
U1125="Sites strategiques &amp; DataCenter","POWER ISSUE",
U1125="Exclu","Exclu",
U1125="SAT","TX ISSUE",
U1125="SPARE-ISSUE","SPARE-ISSUE",
U1125="Fiber CAmtel","TX ISSUE",
U1125="Fiber AOF","TX ISSUE",
U1125="Projet OCM (HUAWEI)","TRAVAUX-HUAWEI",
U1125="Projet OCM (NOKIA)","TRAVAUX -NOKIA",
U1125="ACCESS-ISSUE","ACCESS-ISSUE",
U1125="Projet OCM (ZTE, NOKIA, autres projets)","TRAVAUX OCM",
U1125="No root CAuse","No root cause",
U1125="ODU HS","TX ISSUE",
U1125="IP &amp; VLAN","TX ISSUE",
U1125="Warehouse HUAWEI","SPARE-ISSUE",
U1125="SPARE-HS","SPARE-ISSUE",
U1125="Power Telco","RAN ISSUE",U1125="no impacts","no impacts"
),"")</f>
        <v>No root cause</v>
      </c>
      <c r="U1125" s="68" t="s">
        <v>5691</v>
      </c>
      <c r="V1125" s="41" t="str" cm="1">
        <f t="array" ref="V1125">IFERROR(_xlfn.IFS(
U1125="MPR ISSUE","ACTIVE",
U1125="BSS Hardware Issue","ACTIVE",
U1125="Sites strategiques, MLL, Pylone, etc.","PASSIVE",
U1125="AKTIVCO DEFAUT GE &amp; POWER Cabinet","PASSIVE",
U1125="AKTIVCO Coupure ENEO &amp; Baisse de tension","PASSIVE",
U1125="Coupure ENEO &amp; Baisse de tension","PASSIVE",
U1125="Defaut GE &amp; POWER Cabinet","PASSIVE",
U1125="Sharing","PASSIVE",
U1125="Sites strategiques &amp; DataCenter","PASSIVE",
U1125="Exclu","Exclu",
U1125="SAT","ACTIVE",
U1125="SPARE-ISSUE","SPARE-ISSUE",
U1125="Fiber CAmtel","ACTIVE",
U1125="Fiber AOF","ACTIVE",
U1125="Projet OCM (HUAWEI)","PLANNED WORKS",
U1125="Projet OCM (NOKIA)","PLANNED WORKS",
U1125="ACCESS-ISSUE","ACCESS-ISSUE",
U1125="Projet OCM (ZTE, NOKIA, autres projets)","PLANNED WORKS",
U1125="No root CAuse","No root cause",
U1125="ODU HS","ACTIVE",
U1125="IP &amp; VLAN","ACTIVE",
U1125="Warehouse HUAWEI","SPARE-ISSUE",
U1125="SPARE-HS","SPARE-ISSUE",
U1125="Power Telco","ACTIVE", U1125="no impacts","no impacts"
),"")</f>
        <v>No root cause</v>
      </c>
      <c r="W1125" s="113"/>
      <c r="X1125" s="113"/>
      <c r="Y1125" s="113"/>
      <c r="Z1125" s="113"/>
      <c r="AA1125" s="113"/>
      <c r="AB1125" s="17" t="s">
        <v>5465</v>
      </c>
      <c r="AC1125" s="17" t="str">
        <f>_xlfn.XLOOKUP(B1125,'INCIDENT-04-27-2026'!E:E,'INCIDENT-04-27-2026'!F:F,"")</f>
        <v/>
      </c>
      <c r="AD1125" s="9"/>
      <c r="AE1125" s="7" t="s">
        <v>5465</v>
      </c>
      <c r="AF1125" s="6" t="str">
        <f>_xlfn.XLOOKUP(B1125,'[13]Input_27-04'!$B:$B,'[13]Input_27-04'!$M:$M,"")</f>
        <v/>
      </c>
      <c r="AG1125" s="7"/>
      <c r="AH1125" s="3"/>
      <c r="AI1125" s="18" t="str">
        <f>_xlfn.XLOOKUP(B1125,'[3]Cells Huawei 27042026 10h'!$B:$B,'[3]Cells Huawei 27042026 10h'!$T:$T,"")</f>
        <v/>
      </c>
      <c r="AJ1125" s="18" t="str">
        <f>_xlfn.XLOOKUP(B1125,'[3]Cells Huawei 27042026 15h'!$B:$B,'[3]Cells Huawei 27042026 15h'!$T:$T,"")</f>
        <v/>
      </c>
      <c r="AK1125" s="18" t="str">
        <f>_xlfn.XLOOKUP(B1125,'[4]cells down 27042026 11h28'!$B:$B,'[4]cells down 27042026 11h28'!$R:$R,"")</f>
        <v/>
      </c>
      <c r="AL1125" s="18" t="str">
        <f>_xlfn.XLOOKUP(B1125,'[4]cells down 27042026 18h01'!$B:$B,'[4]cells down 27042026 18h01'!$R:$R,"")</f>
        <v/>
      </c>
      <c r="AM1125" s="18" t="str">
        <f>_xlfn.XLOOKUP(B1125,'[5]cell downs 27042026 11h'!$B:$B,'[5]cell downs 27042026 11h'!$R:$R,"")</f>
        <v/>
      </c>
      <c r="AN1125" s="18" t="str">
        <f>_xlfn.XLOOKUP(B1125,'[5]cell downs 27042026 17h40'!$B:$B,'[5]cell downs 27042026 17h40'!$R:$R,"")</f>
        <v/>
      </c>
      <c r="AO1125" s="18" t="str">
        <f>_xlfn.XLOOKUP(B1125,'[6]ALL SITES DOWN'!$D:$D,'[6]ALL SITES DOWN'!$J:$J,"")</f>
        <v/>
      </c>
      <c r="AP1125" s="18" t="str">
        <f>_xlfn.XLOOKUP(B1125,'[7]ALL SITES DOWN'!$D:$D,'[7]ALL SITES DOWN'!$J:$J,"")</f>
        <v/>
      </c>
      <c r="AQ1125" s="9" t="str">
        <f>_xlfn.XLOOKUP(B1125,[8]sheet1!$AC:$AC,[8]sheet1!$AF:$AF,"")</f>
        <v/>
      </c>
      <c r="AR1125" s="14"/>
      <c r="AS1125" s="14" t="s">
        <v>5465</v>
      </c>
      <c r="AT1125" s="14" t="str">
        <f>_xlfn.XLOOKUP(B1125,'[9]cell downs 18042026 17h'!$B:$B,'[9]cell downs 18042026 17h'!$B:$B,"")</f>
        <v/>
      </c>
      <c r="AU1125" s="14" t="str">
        <f>_xlfn.XLOOKUP(B1125,'[10]Cells Huawei 19042026 15h'!$B:$B,'[10]Cells Huawei 19042026 15h'!$B:$B,"")</f>
        <v/>
      </c>
      <c r="AV1125" s="9" t="str">
        <f>_xlfn.XLOOKUP(B1125,'[11]cells down 19042026 9H40'!$B:$B,'[11]cells down 19042026 9H40'!$B:$B,"")</f>
        <v/>
      </c>
    </row>
    <row r="1126" spans="1:48" hidden="1" x14ac:dyDescent="0.3">
      <c r="A1126" s="1" t="s">
        <v>944</v>
      </c>
      <c r="B1126" s="8" t="s">
        <v>945</v>
      </c>
      <c r="C1126" s="3" t="str">
        <f>_xlfn.XLOOKUP(B1126,'[1]daily break down'!$D:$D,'[1]daily break down'!$E:$E,"")</f>
        <v>Yaounde</v>
      </c>
      <c r="D1126" s="1" t="s">
        <v>11</v>
      </c>
      <c r="E1126" s="1" t="s">
        <v>12</v>
      </c>
      <c r="F1126" s="3" t="s">
        <v>37</v>
      </c>
      <c r="G1126" s="1" t="s">
        <v>38</v>
      </c>
      <c r="H1126" s="29" t="str">
        <f>_xlfn.XLOOKUP(B1126,[2]CALCULATION!$B:$B,[2]CALCULATION!$H:$H,"")</f>
        <v>ZTE</v>
      </c>
      <c r="I1126" s="26">
        <v>0</v>
      </c>
      <c r="J1126" s="26">
        <v>0</v>
      </c>
      <c r="K1126" s="26">
        <v>3.1764274483282173E-2</v>
      </c>
      <c r="L1126" s="26">
        <v>0</v>
      </c>
      <c r="M1126" s="26">
        <v>0.1753901601732713</v>
      </c>
      <c r="N1126" s="26">
        <v>0</v>
      </c>
      <c r="O1126" s="26">
        <v>0</v>
      </c>
      <c r="P1126" s="114" t="s">
        <v>6364</v>
      </c>
      <c r="Q1126" s="42" t="s">
        <v>5538</v>
      </c>
      <c r="R1126" s="42"/>
      <c r="S1126" s="41" t="str" cm="1">
        <f t="array" ref="S1126">IFERROR(_xlfn.IFS(
U1126="MPR ISSUE","PDH",
U1126="BSS Hardware Issue","BSS",
U1126="Sites strategiques, MLL, Pylone, etc.","ENVTECH",
U1126="AKTIVCO DEFAUT GE &amp; POWER Cabinet","AKTIVCO",
U1126="AKTIVCO Coupure ENEO &amp; Baisse de tension","AKTIVCO GRID ONLY",
U1126="Coupure ENEO &amp; Baisse de tension","IHS GRID ONLY",
U1126="Defaut GE &amp; POWER Cabinet","IHS",
U1126="Sharing","Partners",
U1126="Sites strategiques &amp; DataCenter","SST &amp; DC",
U1126="Exclu","Exclu",
U1126="SAT","SAT",
U1126="SPARE-ISSUE","SPARE-ISSUE",
U1126="Fiber CAmtel","TRANS_FO_CAMTEL",
U1126="Fiber AOF","Fiber AOF",
U1126="Projet OCM (HUAWEI)","TRAVAUX-HUAWEI",
U1126="Projet OCM (NOKIA)","TRAVAUX-NOKIA",
U1126="ACCESS-ISSUE","ACCESS-ISSUE",
U1126="Projet OCM (ZTE, NOKIA, autres projets)","TRAVAUX OCM",
U1126="No root CAuse","No root cause",
U1126="ODU HS","PDH",
U1126="IP &amp; VLAN","PDH",
U1126="Warehouse HUAWEI","SPARE-ISSUE",
U1126="SPARE-HS","SPARE-ISSUE",
U1126="Power Telco","BSS",U1126="no impacts","no impacts"
),"")</f>
        <v>No root cause</v>
      </c>
      <c r="T1126" s="41" t="str" cm="1">
        <f t="array" ref="T1126">IFERROR(_xlfn.IFS(
U1126="MPR ISSUE","TX ISSUE",
U1126="BSS Hardware Issue","RAN ISSUE",
U1126="Sites strategiques, MLL, Pylone, etc.","ENVTECH",
U1126="AKTIVCO DEFAUT GE &amp; POWER Cabinet","POWER ISSUE",
U1126="AKTIVCO Coupure ENEO &amp; Baisse de tension","POWER ISSUE",
U1126="Coupure ENEO &amp; Baisse de tension","POWER ISSUE",
U1126="Defaut GE &amp; POWER Cabinet","POWER ISSUE",
U1126="Sharing","POWER ISSUE",
U1126="Sites strategiques &amp; DataCenter","POWER ISSUE",
U1126="Exclu","Exclu",
U1126="SAT","TX ISSUE",
U1126="SPARE-ISSUE","SPARE-ISSUE",
U1126="Fiber CAmtel","TX ISSUE",
U1126="Fiber AOF","TX ISSUE",
U1126="Projet OCM (HUAWEI)","TRAVAUX-HUAWEI",
U1126="Projet OCM (NOKIA)","TRAVAUX -NOKIA",
U1126="ACCESS-ISSUE","ACCESS-ISSUE",
U1126="Projet OCM (ZTE, NOKIA, autres projets)","TRAVAUX OCM",
U1126="No root CAuse","No root cause",
U1126="ODU HS","TX ISSUE",
U1126="IP &amp; VLAN","TX ISSUE",
U1126="Warehouse HUAWEI","SPARE-ISSUE",
U1126="SPARE-HS","SPARE-ISSUE",
U1126="Power Telco","RAN ISSUE",U1126="no impacts","no impacts"
),"")</f>
        <v>No root cause</v>
      </c>
      <c r="U1126" s="68" t="s">
        <v>5691</v>
      </c>
      <c r="V1126" s="41" t="str" cm="1">
        <f t="array" ref="V1126">IFERROR(_xlfn.IFS(
U1126="MPR ISSUE","ACTIVE",
U1126="BSS Hardware Issue","ACTIVE",
U1126="Sites strategiques, MLL, Pylone, etc.","PASSIVE",
U1126="AKTIVCO DEFAUT GE &amp; POWER Cabinet","PASSIVE",
U1126="AKTIVCO Coupure ENEO &amp; Baisse de tension","PASSIVE",
U1126="Coupure ENEO &amp; Baisse de tension","PASSIVE",
U1126="Defaut GE &amp; POWER Cabinet","PASSIVE",
U1126="Sharing","PASSIVE",
U1126="Sites strategiques &amp; DataCenter","PASSIVE",
U1126="Exclu","Exclu",
U1126="SAT","ACTIVE",
U1126="SPARE-ISSUE","SPARE-ISSUE",
U1126="Fiber CAmtel","ACTIVE",
U1126="Fiber AOF","ACTIVE",
U1126="Projet OCM (HUAWEI)","PLANNED WORKS",
U1126="Projet OCM (NOKIA)","PLANNED WORKS",
U1126="ACCESS-ISSUE","ACCESS-ISSUE",
U1126="Projet OCM (ZTE, NOKIA, autres projets)","PLANNED WORKS",
U1126="No root CAuse","No root cause",
U1126="ODU HS","ACTIVE",
U1126="IP &amp; VLAN","ACTIVE",
U1126="Warehouse HUAWEI","SPARE-ISSUE",
U1126="SPARE-HS","SPARE-ISSUE",
U1126="Power Telco","ACTIVE", U1126="no impacts","no impacts"
),"")</f>
        <v>No root cause</v>
      </c>
      <c r="W1126" s="113"/>
      <c r="X1126" s="113"/>
      <c r="Y1126" s="113"/>
      <c r="Z1126" s="113"/>
      <c r="AA1126" s="113"/>
      <c r="AB1126" s="17" t="s">
        <v>5465</v>
      </c>
      <c r="AC1126" s="17" t="str">
        <f>_xlfn.XLOOKUP(B1126,'INCIDENT-04-27-2026'!E:E,'INCIDENT-04-27-2026'!F:F,"")</f>
        <v/>
      </c>
      <c r="AD1126" s="9"/>
      <c r="AE1126" s="7" t="s">
        <v>5465</v>
      </c>
      <c r="AF1126" s="6" t="str">
        <f>_xlfn.XLOOKUP(B1126,'[13]Input_27-04'!$B:$B,'[13]Input_27-04'!$M:$M,"")</f>
        <v/>
      </c>
      <c r="AG1126" s="7"/>
      <c r="AH1126" s="3"/>
      <c r="AI1126" s="18" t="str">
        <f>_xlfn.XLOOKUP(B1126,'[3]Cells Huawei 27042026 10h'!$B:$B,'[3]Cells Huawei 27042026 10h'!$T:$T,"")</f>
        <v/>
      </c>
      <c r="AJ1126" s="18" t="str">
        <f>_xlfn.XLOOKUP(B1126,'[3]Cells Huawei 27042026 15h'!$B:$B,'[3]Cells Huawei 27042026 15h'!$T:$T,"")</f>
        <v/>
      </c>
      <c r="AK1126" s="18" t="str">
        <f>_xlfn.XLOOKUP(B1126,'[4]cells down 27042026 11h28'!$B:$B,'[4]cells down 27042026 11h28'!$R:$R,"")</f>
        <v/>
      </c>
      <c r="AL1126" s="18" t="str">
        <f>_xlfn.XLOOKUP(B1126,'[4]cells down 27042026 18h01'!$B:$B,'[4]cells down 27042026 18h01'!$R:$R,"")</f>
        <v/>
      </c>
      <c r="AM1126" s="18" t="str">
        <f>_xlfn.XLOOKUP(B1126,'[5]cell downs 27042026 11h'!$B:$B,'[5]cell downs 27042026 11h'!$R:$R,"")</f>
        <v/>
      </c>
      <c r="AN1126" s="18" t="str">
        <f>_xlfn.XLOOKUP(B1126,'[5]cell downs 27042026 17h40'!$B:$B,'[5]cell downs 27042026 17h40'!$R:$R,"")</f>
        <v/>
      </c>
      <c r="AO1126" s="18" t="str">
        <f>_xlfn.XLOOKUP(B1126,'[6]ALL SITES DOWN'!$D:$D,'[6]ALL SITES DOWN'!$J:$J,"")</f>
        <v/>
      </c>
      <c r="AP1126" s="18" t="str">
        <f>_xlfn.XLOOKUP(B1126,'[7]ALL SITES DOWN'!$D:$D,'[7]ALL SITES DOWN'!$J:$J,"")</f>
        <v/>
      </c>
      <c r="AQ1126" s="9" t="str">
        <f>_xlfn.XLOOKUP(B1126,[8]sheet1!$AC:$AC,[8]sheet1!$AF:$AF,"")</f>
        <v/>
      </c>
      <c r="AR1126" s="14"/>
      <c r="AS1126" s="14" t="s">
        <v>5465</v>
      </c>
      <c r="AT1126" s="14" t="str">
        <f>_xlfn.XLOOKUP(B1126,'[9]cell downs 18042026 17h'!$B:$B,'[9]cell downs 18042026 17h'!$B:$B,"")</f>
        <v/>
      </c>
      <c r="AU1126" s="14" t="str">
        <f>_xlfn.XLOOKUP(B1126,'[10]Cells Huawei 19042026 15h'!$B:$B,'[10]Cells Huawei 19042026 15h'!$B:$B,"")</f>
        <v/>
      </c>
      <c r="AV1126" s="9" t="str">
        <f>_xlfn.XLOOKUP(B1126,'[11]cells down 19042026 9H40'!$B:$B,'[11]cells down 19042026 9H40'!$B:$B,"")</f>
        <v/>
      </c>
    </row>
    <row r="1127" spans="1:48" hidden="1" x14ac:dyDescent="0.3">
      <c r="A1127" s="1" t="s">
        <v>3228</v>
      </c>
      <c r="B1127" s="8" t="s">
        <v>3229</v>
      </c>
      <c r="C1127" s="3" t="str">
        <f>_xlfn.XLOOKUP(B1127,'[1]daily break down'!$D:$D,'[1]daily break down'!$E:$E,"")</f>
        <v>Yaounde</v>
      </c>
      <c r="D1127" s="1" t="s">
        <v>11</v>
      </c>
      <c r="E1127" s="1" t="s">
        <v>12</v>
      </c>
      <c r="F1127" s="3" t="s">
        <v>37</v>
      </c>
      <c r="G1127" s="1" t="s">
        <v>38</v>
      </c>
      <c r="H1127" s="29" t="str">
        <f>_xlfn.XLOOKUP(B1127,[2]CALCULATION!$B:$B,[2]CALCULATION!$H:$H,"")</f>
        <v>ZTE</v>
      </c>
      <c r="I1127" s="26">
        <v>0</v>
      </c>
      <c r="J1127" s="26">
        <v>2.2278153027825578</v>
      </c>
      <c r="K1127" s="26">
        <v>3.174643940496482E-2</v>
      </c>
      <c r="L1127" s="26">
        <v>0</v>
      </c>
      <c r="M1127" s="26">
        <v>0</v>
      </c>
      <c r="N1127" s="26">
        <v>0</v>
      </c>
      <c r="O1127" s="26">
        <v>0</v>
      </c>
      <c r="P1127" s="114" t="s">
        <v>6364</v>
      </c>
      <c r="Q1127" s="42" t="s">
        <v>5538</v>
      </c>
      <c r="R1127" s="42"/>
      <c r="S1127" s="41" t="str" cm="1">
        <f t="array" ref="S1127">IFERROR(_xlfn.IFS(
U1127="MPR ISSUE","PDH",
U1127="BSS Hardware Issue","BSS",
U1127="Sites strategiques, MLL, Pylone, etc.","ENVTECH",
U1127="AKTIVCO DEFAUT GE &amp; POWER Cabinet","AKTIVCO",
U1127="AKTIVCO Coupure ENEO &amp; Baisse de tension","AKTIVCO GRID ONLY",
U1127="Coupure ENEO &amp; Baisse de tension","IHS GRID ONLY",
U1127="Defaut GE &amp; POWER Cabinet","IHS",
U1127="Sharing","Partners",
U1127="Sites strategiques &amp; DataCenter","SST &amp; DC",
U1127="Exclu","Exclu",
U1127="SAT","SAT",
U1127="SPARE-ISSUE","SPARE-ISSUE",
U1127="Fiber CAmtel","TRANS_FO_CAMTEL",
U1127="Fiber AOF","Fiber AOF",
U1127="Projet OCM (HUAWEI)","TRAVAUX-HUAWEI",
U1127="Projet OCM (NOKIA)","TRAVAUX-NOKIA",
U1127="ACCESS-ISSUE","ACCESS-ISSUE",
U1127="Projet OCM (ZTE, NOKIA, autres projets)","TRAVAUX OCM",
U1127="No root CAuse","No root cause",
U1127="ODU HS","PDH",
U1127="IP &amp; VLAN","PDH",
U1127="Warehouse HUAWEI","SPARE-ISSUE",
U1127="SPARE-HS","SPARE-ISSUE",
U1127="Power Telco","BSS",U1127="no impacts","no impacts"
),"")</f>
        <v>No root cause</v>
      </c>
      <c r="T1127" s="41" t="str" cm="1">
        <f t="array" ref="T1127">IFERROR(_xlfn.IFS(
U1127="MPR ISSUE","TX ISSUE",
U1127="BSS Hardware Issue","RAN ISSUE",
U1127="Sites strategiques, MLL, Pylone, etc.","ENVTECH",
U1127="AKTIVCO DEFAUT GE &amp; POWER Cabinet","POWER ISSUE",
U1127="AKTIVCO Coupure ENEO &amp; Baisse de tension","POWER ISSUE",
U1127="Coupure ENEO &amp; Baisse de tension","POWER ISSUE",
U1127="Defaut GE &amp; POWER Cabinet","POWER ISSUE",
U1127="Sharing","POWER ISSUE",
U1127="Sites strategiques &amp; DataCenter","POWER ISSUE",
U1127="Exclu","Exclu",
U1127="SAT","TX ISSUE",
U1127="SPARE-ISSUE","SPARE-ISSUE",
U1127="Fiber CAmtel","TX ISSUE",
U1127="Fiber AOF","TX ISSUE",
U1127="Projet OCM (HUAWEI)","TRAVAUX-HUAWEI",
U1127="Projet OCM (NOKIA)","TRAVAUX -NOKIA",
U1127="ACCESS-ISSUE","ACCESS-ISSUE",
U1127="Projet OCM (ZTE, NOKIA, autres projets)","TRAVAUX OCM",
U1127="No root CAuse","No root cause",
U1127="ODU HS","TX ISSUE",
U1127="IP &amp; VLAN","TX ISSUE",
U1127="Warehouse HUAWEI","SPARE-ISSUE",
U1127="SPARE-HS","SPARE-ISSUE",
U1127="Power Telco","RAN ISSUE",U1127="no impacts","no impacts"
),"")</f>
        <v>No root cause</v>
      </c>
      <c r="U1127" s="68" t="s">
        <v>5691</v>
      </c>
      <c r="V1127" s="41" t="str" cm="1">
        <f t="array" ref="V1127">IFERROR(_xlfn.IFS(
U1127="MPR ISSUE","ACTIVE",
U1127="BSS Hardware Issue","ACTIVE",
U1127="Sites strategiques, MLL, Pylone, etc.","PASSIVE",
U1127="AKTIVCO DEFAUT GE &amp; POWER Cabinet","PASSIVE",
U1127="AKTIVCO Coupure ENEO &amp; Baisse de tension","PASSIVE",
U1127="Coupure ENEO &amp; Baisse de tension","PASSIVE",
U1127="Defaut GE &amp; POWER Cabinet","PASSIVE",
U1127="Sharing","PASSIVE",
U1127="Sites strategiques &amp; DataCenter","PASSIVE",
U1127="Exclu","Exclu",
U1127="SAT","ACTIVE",
U1127="SPARE-ISSUE","SPARE-ISSUE",
U1127="Fiber CAmtel","ACTIVE",
U1127="Fiber AOF","ACTIVE",
U1127="Projet OCM (HUAWEI)","PLANNED WORKS",
U1127="Projet OCM (NOKIA)","PLANNED WORKS",
U1127="ACCESS-ISSUE","ACCESS-ISSUE",
U1127="Projet OCM (ZTE, NOKIA, autres projets)","PLANNED WORKS",
U1127="No root CAuse","No root cause",
U1127="ODU HS","ACTIVE",
U1127="IP &amp; VLAN","ACTIVE",
U1127="Warehouse HUAWEI","SPARE-ISSUE",
U1127="SPARE-HS","SPARE-ISSUE",
U1127="Power Telco","ACTIVE", U1127="no impacts","no impacts"
),"")</f>
        <v>No root cause</v>
      </c>
      <c r="W1127" s="113"/>
      <c r="X1127" s="113"/>
      <c r="Y1127" s="113"/>
      <c r="Z1127" s="113"/>
      <c r="AA1127" s="113"/>
      <c r="AB1127" s="17" t="s">
        <v>5465</v>
      </c>
      <c r="AC1127" s="17" t="str">
        <f>_xlfn.XLOOKUP(B1127,'INCIDENT-04-27-2026'!E:E,'INCIDENT-04-27-2026'!F:F,"")</f>
        <v/>
      </c>
      <c r="AD1127" s="9"/>
      <c r="AE1127" s="7" t="s">
        <v>5465</v>
      </c>
      <c r="AF1127" s="6" t="str">
        <f>_xlfn.XLOOKUP(B1127,'[13]Input_27-04'!$B:$B,'[13]Input_27-04'!$M:$M,"")</f>
        <v/>
      </c>
      <c r="AG1127" s="7"/>
      <c r="AH1127" s="3"/>
      <c r="AI1127" s="18" t="str">
        <f>_xlfn.XLOOKUP(B1127,'[3]Cells Huawei 27042026 10h'!$B:$B,'[3]Cells Huawei 27042026 10h'!$T:$T,"")</f>
        <v/>
      </c>
      <c r="AJ1127" s="18" t="str">
        <f>_xlfn.XLOOKUP(B1127,'[3]Cells Huawei 27042026 15h'!$B:$B,'[3]Cells Huawei 27042026 15h'!$T:$T,"")</f>
        <v/>
      </c>
      <c r="AK1127" s="18" t="str">
        <f>_xlfn.XLOOKUP(B1127,'[4]cells down 27042026 11h28'!$B:$B,'[4]cells down 27042026 11h28'!$R:$R,"")</f>
        <v/>
      </c>
      <c r="AL1127" s="18" t="str">
        <f>_xlfn.XLOOKUP(B1127,'[4]cells down 27042026 18h01'!$B:$B,'[4]cells down 27042026 18h01'!$R:$R,"")</f>
        <v/>
      </c>
      <c r="AM1127" s="18" t="str">
        <f>_xlfn.XLOOKUP(B1127,'[5]cell downs 27042026 11h'!$B:$B,'[5]cell downs 27042026 11h'!$R:$R,"")</f>
        <v/>
      </c>
      <c r="AN1127" s="18" t="str">
        <f>_xlfn.XLOOKUP(B1127,'[5]cell downs 27042026 17h40'!$B:$B,'[5]cell downs 27042026 17h40'!$R:$R,"")</f>
        <v/>
      </c>
      <c r="AO1127" s="18" t="str">
        <f>_xlfn.XLOOKUP(B1127,'[6]ALL SITES DOWN'!$D:$D,'[6]ALL SITES DOWN'!$J:$J,"")</f>
        <v/>
      </c>
      <c r="AP1127" s="18" t="str">
        <f>_xlfn.XLOOKUP(B1127,'[7]ALL SITES DOWN'!$D:$D,'[7]ALL SITES DOWN'!$J:$J,"")</f>
        <v/>
      </c>
      <c r="AQ1127" s="9" t="str">
        <f>_xlfn.XLOOKUP(B1127,[8]sheet1!$AC:$AC,[8]sheet1!$AF:$AF,"")</f>
        <v/>
      </c>
      <c r="AR1127" s="14"/>
      <c r="AS1127" s="14" t="s">
        <v>5465</v>
      </c>
      <c r="AT1127" s="14" t="str">
        <f>_xlfn.XLOOKUP(B1127,'[9]cell downs 18042026 17h'!$B:$B,'[9]cell downs 18042026 17h'!$B:$B,"")</f>
        <v/>
      </c>
      <c r="AU1127" s="14" t="str">
        <f>_xlfn.XLOOKUP(B1127,'[10]Cells Huawei 19042026 15h'!$B:$B,'[10]Cells Huawei 19042026 15h'!$B:$B,"")</f>
        <v/>
      </c>
      <c r="AV1127" s="9" t="str">
        <f>_xlfn.XLOOKUP(B1127,'[11]cells down 19042026 9H40'!$B:$B,'[11]cells down 19042026 9H40'!$B:$B,"")</f>
        <v/>
      </c>
    </row>
    <row r="1128" spans="1:48" hidden="1" x14ac:dyDescent="0.3">
      <c r="A1128" s="1" t="s">
        <v>2151</v>
      </c>
      <c r="B1128" s="8" t="s">
        <v>2152</v>
      </c>
      <c r="C1128" s="3" t="str">
        <f>_xlfn.XLOOKUP(B1128,'[1]daily break down'!$D:$D,'[1]daily break down'!$E:$E,"")</f>
        <v>CENTRE</v>
      </c>
      <c r="D1128" s="1" t="s">
        <v>11</v>
      </c>
      <c r="E1128" s="1" t="s">
        <v>12</v>
      </c>
      <c r="F1128" s="3" t="s">
        <v>226</v>
      </c>
      <c r="G1128" s="1" t="s">
        <v>489</v>
      </c>
      <c r="H1128" s="29" t="str">
        <f>_xlfn.XLOOKUP(B1128,[2]CALCULATION!$B:$B,[2]CALCULATION!$H:$H,"")</f>
        <v>ZTE</v>
      </c>
      <c r="I1128" s="26">
        <v>0</v>
      </c>
      <c r="J1128" s="26">
        <v>0</v>
      </c>
      <c r="K1128" s="26">
        <v>3.1692934170012461E-2</v>
      </c>
      <c r="L1128" s="26">
        <v>0</v>
      </c>
      <c r="M1128" s="26">
        <v>0</v>
      </c>
      <c r="N1128" s="26">
        <v>0</v>
      </c>
      <c r="O1128" s="26">
        <v>0</v>
      </c>
      <c r="P1128" s="114" t="s">
        <v>6364</v>
      </c>
      <c r="Q1128" s="42" t="s">
        <v>5538</v>
      </c>
      <c r="R1128" s="42"/>
      <c r="S1128" s="41" t="str" cm="1">
        <f t="array" ref="S1128">IFERROR(_xlfn.IFS(
U1128="MPR ISSUE","PDH",
U1128="BSS Hardware Issue","BSS",
U1128="Sites strategiques, MLL, Pylone, etc.","ENVTECH",
U1128="AKTIVCO DEFAUT GE &amp; POWER Cabinet","AKTIVCO",
U1128="AKTIVCO Coupure ENEO &amp; Baisse de tension","AKTIVCO GRID ONLY",
U1128="Coupure ENEO &amp; Baisse de tension","IHS GRID ONLY",
U1128="Defaut GE &amp; POWER Cabinet","IHS",
U1128="Sharing","Partners",
U1128="Sites strategiques &amp; DataCenter","SST &amp; DC",
U1128="Exclu","Exclu",
U1128="SAT","SAT",
U1128="SPARE-ISSUE","SPARE-ISSUE",
U1128="Fiber CAmtel","TRANS_FO_CAMTEL",
U1128="Fiber AOF","Fiber AOF",
U1128="Projet OCM (HUAWEI)","TRAVAUX-HUAWEI",
U1128="Projet OCM (NOKIA)","TRAVAUX-NOKIA",
U1128="ACCESS-ISSUE","ACCESS-ISSUE",
U1128="Projet OCM (ZTE, NOKIA, autres projets)","TRAVAUX OCM",
U1128="No root CAuse","No root cause",
U1128="ODU HS","PDH",
U1128="IP &amp; VLAN","PDH",
U1128="Warehouse HUAWEI","SPARE-ISSUE",
U1128="SPARE-HS","SPARE-ISSUE",
U1128="Power Telco","BSS",U1128="no impacts","no impacts"
),"")</f>
        <v>No root cause</v>
      </c>
      <c r="T1128" s="41" t="str" cm="1">
        <f t="array" ref="T1128">IFERROR(_xlfn.IFS(
U1128="MPR ISSUE","TX ISSUE",
U1128="BSS Hardware Issue","RAN ISSUE",
U1128="Sites strategiques, MLL, Pylone, etc.","ENVTECH",
U1128="AKTIVCO DEFAUT GE &amp; POWER Cabinet","POWER ISSUE",
U1128="AKTIVCO Coupure ENEO &amp; Baisse de tension","POWER ISSUE",
U1128="Coupure ENEO &amp; Baisse de tension","POWER ISSUE",
U1128="Defaut GE &amp; POWER Cabinet","POWER ISSUE",
U1128="Sharing","POWER ISSUE",
U1128="Sites strategiques &amp; DataCenter","POWER ISSUE",
U1128="Exclu","Exclu",
U1128="SAT","TX ISSUE",
U1128="SPARE-ISSUE","SPARE-ISSUE",
U1128="Fiber CAmtel","TX ISSUE",
U1128="Fiber AOF","TX ISSUE",
U1128="Projet OCM (HUAWEI)","TRAVAUX-HUAWEI",
U1128="Projet OCM (NOKIA)","TRAVAUX -NOKIA",
U1128="ACCESS-ISSUE","ACCESS-ISSUE",
U1128="Projet OCM (ZTE, NOKIA, autres projets)","TRAVAUX OCM",
U1128="No root CAuse","No root cause",
U1128="ODU HS","TX ISSUE",
U1128="IP &amp; VLAN","TX ISSUE",
U1128="Warehouse HUAWEI","SPARE-ISSUE",
U1128="SPARE-HS","SPARE-ISSUE",
U1128="Power Telco","RAN ISSUE",U1128="no impacts","no impacts"
),"")</f>
        <v>No root cause</v>
      </c>
      <c r="U1128" s="68" t="s">
        <v>5691</v>
      </c>
      <c r="V1128" s="41" t="str" cm="1">
        <f t="array" ref="V1128">IFERROR(_xlfn.IFS(
U1128="MPR ISSUE","ACTIVE",
U1128="BSS Hardware Issue","ACTIVE",
U1128="Sites strategiques, MLL, Pylone, etc.","PASSIVE",
U1128="AKTIVCO DEFAUT GE &amp; POWER Cabinet","PASSIVE",
U1128="AKTIVCO Coupure ENEO &amp; Baisse de tension","PASSIVE",
U1128="Coupure ENEO &amp; Baisse de tension","PASSIVE",
U1128="Defaut GE &amp; POWER Cabinet","PASSIVE",
U1128="Sharing","PASSIVE",
U1128="Sites strategiques &amp; DataCenter","PASSIVE",
U1128="Exclu","Exclu",
U1128="SAT","ACTIVE",
U1128="SPARE-ISSUE","SPARE-ISSUE",
U1128="Fiber CAmtel","ACTIVE",
U1128="Fiber AOF","ACTIVE",
U1128="Projet OCM (HUAWEI)","PLANNED WORKS",
U1128="Projet OCM (NOKIA)","PLANNED WORKS",
U1128="ACCESS-ISSUE","ACCESS-ISSUE",
U1128="Projet OCM (ZTE, NOKIA, autres projets)","PLANNED WORKS",
U1128="No root CAuse","No root cause",
U1128="ODU HS","ACTIVE",
U1128="IP &amp; VLAN","ACTIVE",
U1128="Warehouse HUAWEI","SPARE-ISSUE",
U1128="SPARE-HS","SPARE-ISSUE",
U1128="Power Telco","ACTIVE", U1128="no impacts","no impacts"
),"")</f>
        <v>No root cause</v>
      </c>
      <c r="W1128" s="113"/>
      <c r="X1128" s="113"/>
      <c r="Y1128" s="113"/>
      <c r="Z1128" s="113"/>
      <c r="AA1128" s="113"/>
      <c r="AB1128" s="17" t="s">
        <v>5465</v>
      </c>
      <c r="AC1128" s="17" t="str">
        <f>_xlfn.XLOOKUP(B1128,'INCIDENT-04-27-2026'!E:E,'INCIDENT-04-27-2026'!F:F,"")</f>
        <v/>
      </c>
      <c r="AD1128" s="9"/>
      <c r="AE1128" s="7" t="s">
        <v>5465</v>
      </c>
      <c r="AF1128" s="6" t="str">
        <f>_xlfn.XLOOKUP(B1128,'[13]Input_27-04'!$B:$B,'[13]Input_27-04'!$M:$M,"")</f>
        <v/>
      </c>
      <c r="AG1128" s="7"/>
      <c r="AH1128" s="3"/>
      <c r="AI1128" s="18" t="str">
        <f>_xlfn.XLOOKUP(B1128,'[3]Cells Huawei 27042026 10h'!$B:$B,'[3]Cells Huawei 27042026 10h'!$T:$T,"")</f>
        <v/>
      </c>
      <c r="AJ1128" s="18" t="str">
        <f>_xlfn.XLOOKUP(B1128,'[3]Cells Huawei 27042026 15h'!$B:$B,'[3]Cells Huawei 27042026 15h'!$T:$T,"")</f>
        <v/>
      </c>
      <c r="AK1128" s="18" t="str">
        <f>_xlfn.XLOOKUP(B1128,'[4]cells down 27042026 11h28'!$B:$B,'[4]cells down 27042026 11h28'!$R:$R,"")</f>
        <v/>
      </c>
      <c r="AL1128" s="18" t="str">
        <f>_xlfn.XLOOKUP(B1128,'[4]cells down 27042026 18h01'!$B:$B,'[4]cells down 27042026 18h01'!$R:$R,"")</f>
        <v/>
      </c>
      <c r="AM1128" s="18" t="str">
        <f>_xlfn.XLOOKUP(B1128,'[5]cell downs 27042026 11h'!$B:$B,'[5]cell downs 27042026 11h'!$R:$R,"")</f>
        <v/>
      </c>
      <c r="AN1128" s="18" t="str">
        <f>_xlfn.XLOOKUP(B1128,'[5]cell downs 27042026 17h40'!$B:$B,'[5]cell downs 27042026 17h40'!$R:$R,"")</f>
        <v/>
      </c>
      <c r="AO1128" s="18" t="str">
        <f>_xlfn.XLOOKUP(B1128,'[6]ALL SITES DOWN'!$D:$D,'[6]ALL SITES DOWN'!$J:$J,"")</f>
        <v/>
      </c>
      <c r="AP1128" s="18" t="str">
        <f>_xlfn.XLOOKUP(B1128,'[7]ALL SITES DOWN'!$D:$D,'[7]ALL SITES DOWN'!$J:$J,"")</f>
        <v/>
      </c>
      <c r="AQ1128" s="9" t="str">
        <f>_xlfn.XLOOKUP(B1128,[8]sheet1!$AC:$AC,[8]sheet1!$AF:$AF,"")</f>
        <v/>
      </c>
      <c r="AR1128" s="14"/>
      <c r="AS1128" s="14" t="s">
        <v>5465</v>
      </c>
      <c r="AT1128" s="14" t="str">
        <f>_xlfn.XLOOKUP(B1128,'[9]cell downs 18042026 17h'!$B:$B,'[9]cell downs 18042026 17h'!$B:$B,"")</f>
        <v/>
      </c>
      <c r="AU1128" s="14" t="str">
        <f>_xlfn.XLOOKUP(B1128,'[10]Cells Huawei 19042026 15h'!$B:$B,'[10]Cells Huawei 19042026 15h'!$B:$B,"")</f>
        <v/>
      </c>
      <c r="AV1128" s="9" t="str">
        <f>_xlfn.XLOOKUP(B1128,'[11]cells down 19042026 9H40'!$B:$B,'[11]cells down 19042026 9H40'!$B:$B,"")</f>
        <v/>
      </c>
    </row>
    <row r="1129" spans="1:48" hidden="1" x14ac:dyDescent="0.3">
      <c r="A1129" s="1" t="s">
        <v>4565</v>
      </c>
      <c r="B1129" s="8" t="s">
        <v>4566</v>
      </c>
      <c r="C1129" s="3" t="str">
        <f>_xlfn.XLOOKUP(B1129,'[1]daily break down'!$D:$D,'[1]daily break down'!$E:$E,"")</f>
        <v>Yaounde</v>
      </c>
      <c r="D1129" s="1" t="s">
        <v>11</v>
      </c>
      <c r="E1129" s="1" t="s">
        <v>12</v>
      </c>
      <c r="F1129" s="3" t="s">
        <v>37</v>
      </c>
      <c r="G1129" s="1" t="s">
        <v>38</v>
      </c>
      <c r="H1129" s="29" t="str">
        <f>_xlfn.XLOOKUP(B1129,[2]CALCULATION!$B:$B,[2]CALCULATION!$H:$H,"")</f>
        <v>ZTE</v>
      </c>
      <c r="I1129" s="26">
        <v>0</v>
      </c>
      <c r="J1129" s="26">
        <v>0</v>
      </c>
      <c r="K1129" s="26">
        <v>3.1264892290395065E-2</v>
      </c>
      <c r="L1129" s="26">
        <v>0</v>
      </c>
      <c r="M1129" s="26">
        <v>0</v>
      </c>
      <c r="N1129" s="26">
        <v>0</v>
      </c>
      <c r="O1129" s="26">
        <v>0</v>
      </c>
      <c r="P1129" s="114" t="s">
        <v>6364</v>
      </c>
      <c r="Q1129" s="42" t="s">
        <v>5538</v>
      </c>
      <c r="R1129" s="42"/>
      <c r="S1129" s="41" t="str" cm="1">
        <f t="array" ref="S1129">IFERROR(_xlfn.IFS(
U1129="MPR ISSUE","PDH",
U1129="BSS Hardware Issue","BSS",
U1129="Sites strategiques, MLL, Pylone, etc.","ENVTECH",
U1129="AKTIVCO DEFAUT GE &amp; POWER Cabinet","AKTIVCO",
U1129="AKTIVCO Coupure ENEO &amp; Baisse de tension","AKTIVCO GRID ONLY",
U1129="Coupure ENEO &amp; Baisse de tension","IHS GRID ONLY",
U1129="Defaut GE &amp; POWER Cabinet","IHS",
U1129="Sharing","Partners",
U1129="Sites strategiques &amp; DataCenter","SST &amp; DC",
U1129="Exclu","Exclu",
U1129="SAT","SAT",
U1129="SPARE-ISSUE","SPARE-ISSUE",
U1129="Fiber CAmtel","TRANS_FO_CAMTEL",
U1129="Fiber AOF","Fiber AOF",
U1129="Projet OCM (HUAWEI)","TRAVAUX-HUAWEI",
U1129="Projet OCM (NOKIA)","TRAVAUX-NOKIA",
U1129="ACCESS-ISSUE","ACCESS-ISSUE",
U1129="Projet OCM (ZTE, NOKIA, autres projets)","TRAVAUX OCM",
U1129="No root CAuse","No root cause",
U1129="ODU HS","PDH",
U1129="IP &amp; VLAN","PDH",
U1129="Warehouse HUAWEI","SPARE-ISSUE",
U1129="SPARE-HS","SPARE-ISSUE",
U1129="Power Telco","BSS",U1129="no impacts","no impacts"
),"")</f>
        <v>No root cause</v>
      </c>
      <c r="T1129" s="41" t="str" cm="1">
        <f t="array" ref="T1129">IFERROR(_xlfn.IFS(
U1129="MPR ISSUE","TX ISSUE",
U1129="BSS Hardware Issue","RAN ISSUE",
U1129="Sites strategiques, MLL, Pylone, etc.","ENVTECH",
U1129="AKTIVCO DEFAUT GE &amp; POWER Cabinet","POWER ISSUE",
U1129="AKTIVCO Coupure ENEO &amp; Baisse de tension","POWER ISSUE",
U1129="Coupure ENEO &amp; Baisse de tension","POWER ISSUE",
U1129="Defaut GE &amp; POWER Cabinet","POWER ISSUE",
U1129="Sharing","POWER ISSUE",
U1129="Sites strategiques &amp; DataCenter","POWER ISSUE",
U1129="Exclu","Exclu",
U1129="SAT","TX ISSUE",
U1129="SPARE-ISSUE","SPARE-ISSUE",
U1129="Fiber CAmtel","TX ISSUE",
U1129="Fiber AOF","TX ISSUE",
U1129="Projet OCM (HUAWEI)","TRAVAUX-HUAWEI",
U1129="Projet OCM (NOKIA)","TRAVAUX -NOKIA",
U1129="ACCESS-ISSUE","ACCESS-ISSUE",
U1129="Projet OCM (ZTE, NOKIA, autres projets)","TRAVAUX OCM",
U1129="No root CAuse","No root cause",
U1129="ODU HS","TX ISSUE",
U1129="IP &amp; VLAN","TX ISSUE",
U1129="Warehouse HUAWEI","SPARE-ISSUE",
U1129="SPARE-HS","SPARE-ISSUE",
U1129="Power Telco","RAN ISSUE",U1129="no impacts","no impacts"
),"")</f>
        <v>No root cause</v>
      </c>
      <c r="U1129" s="68" t="s">
        <v>5691</v>
      </c>
      <c r="V1129" s="41" t="str" cm="1">
        <f t="array" ref="V1129">IFERROR(_xlfn.IFS(
U1129="MPR ISSUE","ACTIVE",
U1129="BSS Hardware Issue","ACTIVE",
U1129="Sites strategiques, MLL, Pylone, etc.","PASSIVE",
U1129="AKTIVCO DEFAUT GE &amp; POWER Cabinet","PASSIVE",
U1129="AKTIVCO Coupure ENEO &amp; Baisse de tension","PASSIVE",
U1129="Coupure ENEO &amp; Baisse de tension","PASSIVE",
U1129="Defaut GE &amp; POWER Cabinet","PASSIVE",
U1129="Sharing","PASSIVE",
U1129="Sites strategiques &amp; DataCenter","PASSIVE",
U1129="Exclu","Exclu",
U1129="SAT","ACTIVE",
U1129="SPARE-ISSUE","SPARE-ISSUE",
U1129="Fiber CAmtel","ACTIVE",
U1129="Fiber AOF","ACTIVE",
U1129="Projet OCM (HUAWEI)","PLANNED WORKS",
U1129="Projet OCM (NOKIA)","PLANNED WORKS",
U1129="ACCESS-ISSUE","ACCESS-ISSUE",
U1129="Projet OCM (ZTE, NOKIA, autres projets)","PLANNED WORKS",
U1129="No root CAuse","No root cause",
U1129="ODU HS","ACTIVE",
U1129="IP &amp; VLAN","ACTIVE",
U1129="Warehouse HUAWEI","SPARE-ISSUE",
U1129="SPARE-HS","SPARE-ISSUE",
U1129="Power Telco","ACTIVE", U1129="no impacts","no impacts"
),"")</f>
        <v>No root cause</v>
      </c>
      <c r="W1129" s="113"/>
      <c r="X1129" s="113"/>
      <c r="Y1129" s="113"/>
      <c r="Z1129" s="113"/>
      <c r="AA1129" s="113"/>
      <c r="AB1129" s="17" t="s">
        <v>5465</v>
      </c>
      <c r="AC1129" s="17" t="str">
        <f>_xlfn.XLOOKUP(B1129,'INCIDENT-04-27-2026'!E:E,'INCIDENT-04-27-2026'!F:F,"")</f>
        <v/>
      </c>
      <c r="AD1129" s="9"/>
      <c r="AE1129" s="7" t="s">
        <v>5465</v>
      </c>
      <c r="AF1129" s="6" t="str">
        <f>_xlfn.XLOOKUP(B1129,'[13]Input_27-04'!$B:$B,'[13]Input_27-04'!$M:$M,"")</f>
        <v/>
      </c>
      <c r="AG1129" s="7"/>
      <c r="AH1129" s="3"/>
      <c r="AI1129" s="18" t="str">
        <f>_xlfn.XLOOKUP(B1129,'[3]Cells Huawei 27042026 10h'!$B:$B,'[3]Cells Huawei 27042026 10h'!$T:$T,"")</f>
        <v/>
      </c>
      <c r="AJ1129" s="18" t="str">
        <f>_xlfn.XLOOKUP(B1129,'[3]Cells Huawei 27042026 15h'!$B:$B,'[3]Cells Huawei 27042026 15h'!$T:$T,"")</f>
        <v/>
      </c>
      <c r="AK1129" s="18" t="str">
        <f>_xlfn.XLOOKUP(B1129,'[4]cells down 27042026 11h28'!$B:$B,'[4]cells down 27042026 11h28'!$R:$R,"")</f>
        <v/>
      </c>
      <c r="AL1129" s="18" t="str">
        <f>_xlfn.XLOOKUP(B1129,'[4]cells down 27042026 18h01'!$B:$B,'[4]cells down 27042026 18h01'!$R:$R,"")</f>
        <v/>
      </c>
      <c r="AM1129" s="18" t="str">
        <f>_xlfn.XLOOKUP(B1129,'[5]cell downs 27042026 11h'!$B:$B,'[5]cell downs 27042026 11h'!$R:$R,"")</f>
        <v/>
      </c>
      <c r="AN1129" s="18" t="str">
        <f>_xlfn.XLOOKUP(B1129,'[5]cell downs 27042026 17h40'!$B:$B,'[5]cell downs 27042026 17h40'!$R:$R,"")</f>
        <v/>
      </c>
      <c r="AO1129" s="18" t="str">
        <f>_xlfn.XLOOKUP(B1129,'[6]ALL SITES DOWN'!$D:$D,'[6]ALL SITES DOWN'!$J:$J,"")</f>
        <v/>
      </c>
      <c r="AP1129" s="18" t="str">
        <f>_xlfn.XLOOKUP(B1129,'[7]ALL SITES DOWN'!$D:$D,'[7]ALL SITES DOWN'!$J:$J,"")</f>
        <v/>
      </c>
      <c r="AQ1129" s="9" t="str">
        <f>_xlfn.XLOOKUP(B1129,[8]sheet1!$AC:$AC,[8]sheet1!$AF:$AF,"")</f>
        <v/>
      </c>
      <c r="AR1129" s="14"/>
      <c r="AS1129" s="14" t="s">
        <v>5465</v>
      </c>
      <c r="AT1129" s="14" t="str">
        <f>_xlfn.XLOOKUP(B1129,'[9]cell downs 18042026 17h'!$B:$B,'[9]cell downs 18042026 17h'!$B:$B,"")</f>
        <v/>
      </c>
      <c r="AU1129" s="14" t="str">
        <f>_xlfn.XLOOKUP(B1129,'[10]Cells Huawei 19042026 15h'!$B:$B,'[10]Cells Huawei 19042026 15h'!$B:$B,"")</f>
        <v/>
      </c>
      <c r="AV1129" s="9" t="str">
        <f>_xlfn.XLOOKUP(B1129,'[11]cells down 19042026 9H40'!$B:$B,'[11]cells down 19042026 9H40'!$B:$B,"")</f>
        <v/>
      </c>
    </row>
    <row r="1130" spans="1:48" hidden="1" x14ac:dyDescent="0.3">
      <c r="A1130" s="1" t="s">
        <v>2754</v>
      </c>
      <c r="B1130" s="8" t="s">
        <v>2755</v>
      </c>
      <c r="C1130" s="3" t="str">
        <f>_xlfn.XLOOKUP(B1130,'[1]daily break down'!$D:$D,'[1]daily break down'!$E:$E,"")</f>
        <v>Yaounde</v>
      </c>
      <c r="D1130" s="1" t="s">
        <v>11</v>
      </c>
      <c r="E1130" s="1" t="s">
        <v>12</v>
      </c>
      <c r="F1130" s="3" t="s">
        <v>37</v>
      </c>
      <c r="G1130" s="1" t="s">
        <v>38</v>
      </c>
      <c r="H1130" s="29" t="str">
        <f>_xlfn.XLOOKUP(B1130,[2]CALCULATION!$B:$B,[2]CALCULATION!$H:$H,"")</f>
        <v>ZTE</v>
      </c>
      <c r="I1130" s="26">
        <v>0</v>
      </c>
      <c r="J1130" s="26">
        <v>0</v>
      </c>
      <c r="K1130" s="26">
        <v>3.1033036272269113E-2</v>
      </c>
      <c r="L1130" s="26">
        <v>0</v>
      </c>
      <c r="M1130" s="26">
        <v>0</v>
      </c>
      <c r="N1130" s="26">
        <v>0</v>
      </c>
      <c r="O1130" s="26">
        <v>0</v>
      </c>
      <c r="P1130" s="114" t="s">
        <v>6364</v>
      </c>
      <c r="Q1130" s="42" t="s">
        <v>5538</v>
      </c>
      <c r="R1130" s="42"/>
      <c r="S1130" s="41" t="str" cm="1">
        <f t="array" ref="S1130">IFERROR(_xlfn.IFS(
U1130="MPR ISSUE","PDH",
U1130="BSS Hardware Issue","BSS",
U1130="Sites strategiques, MLL, Pylone, etc.","ENVTECH",
U1130="AKTIVCO DEFAUT GE &amp; POWER Cabinet","AKTIVCO",
U1130="AKTIVCO Coupure ENEO &amp; Baisse de tension","AKTIVCO GRID ONLY",
U1130="Coupure ENEO &amp; Baisse de tension","IHS GRID ONLY",
U1130="Defaut GE &amp; POWER Cabinet","IHS",
U1130="Sharing","Partners",
U1130="Sites strategiques &amp; DataCenter","SST &amp; DC",
U1130="Exclu","Exclu",
U1130="SAT","SAT",
U1130="SPARE-ISSUE","SPARE-ISSUE",
U1130="Fiber CAmtel","TRANS_FO_CAMTEL",
U1130="Fiber AOF","Fiber AOF",
U1130="Projet OCM (HUAWEI)","TRAVAUX-HUAWEI",
U1130="Projet OCM (NOKIA)","TRAVAUX-NOKIA",
U1130="ACCESS-ISSUE","ACCESS-ISSUE",
U1130="Projet OCM (ZTE, NOKIA, autres projets)","TRAVAUX OCM",
U1130="No root CAuse","No root cause",
U1130="ODU HS","PDH",
U1130="IP &amp; VLAN","PDH",
U1130="Warehouse HUAWEI","SPARE-ISSUE",
U1130="SPARE-HS","SPARE-ISSUE",
U1130="Power Telco","BSS",U1130="no impacts","no impacts"
),"")</f>
        <v>No root cause</v>
      </c>
      <c r="T1130" s="41" t="str" cm="1">
        <f t="array" ref="T1130">IFERROR(_xlfn.IFS(
U1130="MPR ISSUE","TX ISSUE",
U1130="BSS Hardware Issue","RAN ISSUE",
U1130="Sites strategiques, MLL, Pylone, etc.","ENVTECH",
U1130="AKTIVCO DEFAUT GE &amp; POWER Cabinet","POWER ISSUE",
U1130="AKTIVCO Coupure ENEO &amp; Baisse de tension","POWER ISSUE",
U1130="Coupure ENEO &amp; Baisse de tension","POWER ISSUE",
U1130="Defaut GE &amp; POWER Cabinet","POWER ISSUE",
U1130="Sharing","POWER ISSUE",
U1130="Sites strategiques &amp; DataCenter","POWER ISSUE",
U1130="Exclu","Exclu",
U1130="SAT","TX ISSUE",
U1130="SPARE-ISSUE","SPARE-ISSUE",
U1130="Fiber CAmtel","TX ISSUE",
U1130="Fiber AOF","TX ISSUE",
U1130="Projet OCM (HUAWEI)","TRAVAUX-HUAWEI",
U1130="Projet OCM (NOKIA)","TRAVAUX -NOKIA",
U1130="ACCESS-ISSUE","ACCESS-ISSUE",
U1130="Projet OCM (ZTE, NOKIA, autres projets)","TRAVAUX OCM",
U1130="No root CAuse","No root cause",
U1130="ODU HS","TX ISSUE",
U1130="IP &amp; VLAN","TX ISSUE",
U1130="Warehouse HUAWEI","SPARE-ISSUE",
U1130="SPARE-HS","SPARE-ISSUE",
U1130="Power Telco","RAN ISSUE",U1130="no impacts","no impacts"
),"")</f>
        <v>No root cause</v>
      </c>
      <c r="U1130" s="68" t="s">
        <v>5691</v>
      </c>
      <c r="V1130" s="41" t="str" cm="1">
        <f t="array" ref="V1130">IFERROR(_xlfn.IFS(
U1130="MPR ISSUE","ACTIVE",
U1130="BSS Hardware Issue","ACTIVE",
U1130="Sites strategiques, MLL, Pylone, etc.","PASSIVE",
U1130="AKTIVCO DEFAUT GE &amp; POWER Cabinet","PASSIVE",
U1130="AKTIVCO Coupure ENEO &amp; Baisse de tension","PASSIVE",
U1130="Coupure ENEO &amp; Baisse de tension","PASSIVE",
U1130="Defaut GE &amp; POWER Cabinet","PASSIVE",
U1130="Sharing","PASSIVE",
U1130="Sites strategiques &amp; DataCenter","PASSIVE",
U1130="Exclu","Exclu",
U1130="SAT","ACTIVE",
U1130="SPARE-ISSUE","SPARE-ISSUE",
U1130="Fiber CAmtel","ACTIVE",
U1130="Fiber AOF","ACTIVE",
U1130="Projet OCM (HUAWEI)","PLANNED WORKS",
U1130="Projet OCM (NOKIA)","PLANNED WORKS",
U1130="ACCESS-ISSUE","ACCESS-ISSUE",
U1130="Projet OCM (ZTE, NOKIA, autres projets)","PLANNED WORKS",
U1130="No root CAuse","No root cause",
U1130="ODU HS","ACTIVE",
U1130="IP &amp; VLAN","ACTIVE",
U1130="Warehouse HUAWEI","SPARE-ISSUE",
U1130="SPARE-HS","SPARE-ISSUE",
U1130="Power Telco","ACTIVE", U1130="no impacts","no impacts"
),"")</f>
        <v>No root cause</v>
      </c>
      <c r="W1130" s="113"/>
      <c r="X1130" s="113"/>
      <c r="Y1130" s="113"/>
      <c r="Z1130" s="113"/>
      <c r="AA1130" s="113"/>
      <c r="AB1130" s="17" t="s">
        <v>5465</v>
      </c>
      <c r="AC1130" s="17" t="str">
        <f>_xlfn.XLOOKUP(B1130,'INCIDENT-04-27-2026'!E:E,'INCIDENT-04-27-2026'!F:F,"")</f>
        <v/>
      </c>
      <c r="AD1130" s="9"/>
      <c r="AE1130" s="7" t="s">
        <v>5465</v>
      </c>
      <c r="AF1130" s="6" t="str">
        <f>_xlfn.XLOOKUP(B1130,'[13]Input_27-04'!$B:$B,'[13]Input_27-04'!$M:$M,"")</f>
        <v/>
      </c>
      <c r="AG1130" s="7"/>
      <c r="AH1130" s="3"/>
      <c r="AI1130" s="18" t="str">
        <f>_xlfn.XLOOKUP(B1130,'[3]Cells Huawei 27042026 10h'!$B:$B,'[3]Cells Huawei 27042026 10h'!$T:$T,"")</f>
        <v/>
      </c>
      <c r="AJ1130" s="18" t="str">
        <f>_xlfn.XLOOKUP(B1130,'[3]Cells Huawei 27042026 15h'!$B:$B,'[3]Cells Huawei 27042026 15h'!$T:$T,"")</f>
        <v/>
      </c>
      <c r="AK1130" s="18" t="str">
        <f>_xlfn.XLOOKUP(B1130,'[4]cells down 27042026 11h28'!$B:$B,'[4]cells down 27042026 11h28'!$R:$R,"")</f>
        <v/>
      </c>
      <c r="AL1130" s="18" t="str">
        <f>_xlfn.XLOOKUP(B1130,'[4]cells down 27042026 18h01'!$B:$B,'[4]cells down 27042026 18h01'!$R:$R,"")</f>
        <v/>
      </c>
      <c r="AM1130" s="18" t="str">
        <f>_xlfn.XLOOKUP(B1130,'[5]cell downs 27042026 11h'!$B:$B,'[5]cell downs 27042026 11h'!$R:$R,"")</f>
        <v/>
      </c>
      <c r="AN1130" s="18" t="str">
        <f>_xlfn.XLOOKUP(B1130,'[5]cell downs 27042026 17h40'!$B:$B,'[5]cell downs 27042026 17h40'!$R:$R,"")</f>
        <v/>
      </c>
      <c r="AO1130" s="18" t="str">
        <f>_xlfn.XLOOKUP(B1130,'[6]ALL SITES DOWN'!$D:$D,'[6]ALL SITES DOWN'!$J:$J,"")</f>
        <v/>
      </c>
      <c r="AP1130" s="18" t="str">
        <f>_xlfn.XLOOKUP(B1130,'[7]ALL SITES DOWN'!$D:$D,'[7]ALL SITES DOWN'!$J:$J,"")</f>
        <v/>
      </c>
      <c r="AQ1130" s="9" t="str">
        <f>_xlfn.XLOOKUP(B1130,[8]sheet1!$AC:$AC,[8]sheet1!$AF:$AF,"")</f>
        <v/>
      </c>
      <c r="AR1130" s="14"/>
      <c r="AS1130" s="14" t="s">
        <v>5465</v>
      </c>
      <c r="AT1130" s="14" t="str">
        <f>_xlfn.XLOOKUP(B1130,'[9]cell downs 18042026 17h'!$B:$B,'[9]cell downs 18042026 17h'!$B:$B,"")</f>
        <v/>
      </c>
      <c r="AU1130" s="14" t="str">
        <f>_xlfn.XLOOKUP(B1130,'[10]Cells Huawei 19042026 15h'!$B:$B,'[10]Cells Huawei 19042026 15h'!$B:$B,"")</f>
        <v/>
      </c>
      <c r="AV1130" s="9" t="str">
        <f>_xlfn.XLOOKUP(B1130,'[11]cells down 19042026 9H40'!$B:$B,'[11]cells down 19042026 9H40'!$B:$B,"")</f>
        <v/>
      </c>
    </row>
    <row r="1131" spans="1:48" hidden="1" x14ac:dyDescent="0.3">
      <c r="A1131" s="1" t="s">
        <v>4536</v>
      </c>
      <c r="B1131" s="8" t="s">
        <v>4537</v>
      </c>
      <c r="C1131" s="3" t="str">
        <f>_xlfn.XLOOKUP(B1131,'[1]daily break down'!$D:$D,'[1]daily break down'!$E:$E,"")</f>
        <v>Yaounde</v>
      </c>
      <c r="D1131" s="1" t="s">
        <v>11</v>
      </c>
      <c r="E1131" s="1" t="s">
        <v>12</v>
      </c>
      <c r="F1131" s="3" t="s">
        <v>37</v>
      </c>
      <c r="G1131" s="1" t="s">
        <v>38</v>
      </c>
      <c r="H1131" s="29" t="str">
        <f>_xlfn.XLOOKUP(B1131,[2]CALCULATION!$B:$B,[2]CALCULATION!$H:$H,"")</f>
        <v>ZTE</v>
      </c>
      <c r="I1131" s="26">
        <v>0</v>
      </c>
      <c r="J1131" s="26">
        <v>0</v>
      </c>
      <c r="K1131" s="26">
        <v>3.1015201193951597E-2</v>
      </c>
      <c r="L1131" s="26">
        <v>0</v>
      </c>
      <c r="M1131" s="26">
        <v>0</v>
      </c>
      <c r="N1131" s="26">
        <v>0</v>
      </c>
      <c r="O1131" s="26">
        <v>0</v>
      </c>
      <c r="P1131" s="114" t="s">
        <v>6364</v>
      </c>
      <c r="Q1131" s="42" t="s">
        <v>5538</v>
      </c>
      <c r="R1131" s="42"/>
      <c r="S1131" s="41" t="str" cm="1">
        <f t="array" ref="S1131">IFERROR(_xlfn.IFS(
U1131="MPR ISSUE","PDH",
U1131="BSS Hardware Issue","BSS",
U1131="Sites strategiques, MLL, Pylone, etc.","ENVTECH",
U1131="AKTIVCO DEFAUT GE &amp; POWER Cabinet","AKTIVCO",
U1131="AKTIVCO Coupure ENEO &amp; Baisse de tension","AKTIVCO GRID ONLY",
U1131="Coupure ENEO &amp; Baisse de tension","IHS GRID ONLY",
U1131="Defaut GE &amp; POWER Cabinet","IHS",
U1131="Sharing","Partners",
U1131="Sites strategiques &amp; DataCenter","SST &amp; DC",
U1131="Exclu","Exclu",
U1131="SAT","SAT",
U1131="SPARE-ISSUE","SPARE-ISSUE",
U1131="Fiber CAmtel","TRANS_FO_CAMTEL",
U1131="Fiber AOF","Fiber AOF",
U1131="Projet OCM (HUAWEI)","TRAVAUX-HUAWEI",
U1131="Projet OCM (NOKIA)","TRAVAUX-NOKIA",
U1131="ACCESS-ISSUE","ACCESS-ISSUE",
U1131="Projet OCM (ZTE, NOKIA, autres projets)","TRAVAUX OCM",
U1131="No root CAuse","No root cause",
U1131="ODU HS","PDH",
U1131="IP &amp; VLAN","PDH",
U1131="Warehouse HUAWEI","SPARE-ISSUE",
U1131="SPARE-HS","SPARE-ISSUE",
U1131="Power Telco","BSS",U1131="no impacts","no impacts"
),"")</f>
        <v>No root cause</v>
      </c>
      <c r="T1131" s="41" t="str" cm="1">
        <f t="array" ref="T1131">IFERROR(_xlfn.IFS(
U1131="MPR ISSUE","TX ISSUE",
U1131="BSS Hardware Issue","RAN ISSUE",
U1131="Sites strategiques, MLL, Pylone, etc.","ENVTECH",
U1131="AKTIVCO DEFAUT GE &amp; POWER Cabinet","POWER ISSUE",
U1131="AKTIVCO Coupure ENEO &amp; Baisse de tension","POWER ISSUE",
U1131="Coupure ENEO &amp; Baisse de tension","POWER ISSUE",
U1131="Defaut GE &amp; POWER Cabinet","POWER ISSUE",
U1131="Sharing","POWER ISSUE",
U1131="Sites strategiques &amp; DataCenter","POWER ISSUE",
U1131="Exclu","Exclu",
U1131="SAT","TX ISSUE",
U1131="SPARE-ISSUE","SPARE-ISSUE",
U1131="Fiber CAmtel","TX ISSUE",
U1131="Fiber AOF","TX ISSUE",
U1131="Projet OCM (HUAWEI)","TRAVAUX-HUAWEI",
U1131="Projet OCM (NOKIA)","TRAVAUX -NOKIA",
U1131="ACCESS-ISSUE","ACCESS-ISSUE",
U1131="Projet OCM (ZTE, NOKIA, autres projets)","TRAVAUX OCM",
U1131="No root CAuse","No root cause",
U1131="ODU HS","TX ISSUE",
U1131="IP &amp; VLAN","TX ISSUE",
U1131="Warehouse HUAWEI","SPARE-ISSUE",
U1131="SPARE-HS","SPARE-ISSUE",
U1131="Power Telco","RAN ISSUE",U1131="no impacts","no impacts"
),"")</f>
        <v>No root cause</v>
      </c>
      <c r="U1131" s="68" t="s">
        <v>5691</v>
      </c>
      <c r="V1131" s="41" t="str" cm="1">
        <f t="array" ref="V1131">IFERROR(_xlfn.IFS(
U1131="MPR ISSUE","ACTIVE",
U1131="BSS Hardware Issue","ACTIVE",
U1131="Sites strategiques, MLL, Pylone, etc.","PASSIVE",
U1131="AKTIVCO DEFAUT GE &amp; POWER Cabinet","PASSIVE",
U1131="AKTIVCO Coupure ENEO &amp; Baisse de tension","PASSIVE",
U1131="Coupure ENEO &amp; Baisse de tension","PASSIVE",
U1131="Defaut GE &amp; POWER Cabinet","PASSIVE",
U1131="Sharing","PASSIVE",
U1131="Sites strategiques &amp; DataCenter","PASSIVE",
U1131="Exclu","Exclu",
U1131="SAT","ACTIVE",
U1131="SPARE-ISSUE","SPARE-ISSUE",
U1131="Fiber CAmtel","ACTIVE",
U1131="Fiber AOF","ACTIVE",
U1131="Projet OCM (HUAWEI)","PLANNED WORKS",
U1131="Projet OCM (NOKIA)","PLANNED WORKS",
U1131="ACCESS-ISSUE","ACCESS-ISSUE",
U1131="Projet OCM (ZTE, NOKIA, autres projets)","PLANNED WORKS",
U1131="No root CAuse","No root cause",
U1131="ODU HS","ACTIVE",
U1131="IP &amp; VLAN","ACTIVE",
U1131="Warehouse HUAWEI","SPARE-ISSUE",
U1131="SPARE-HS","SPARE-ISSUE",
U1131="Power Telco","ACTIVE", U1131="no impacts","no impacts"
),"")</f>
        <v>No root cause</v>
      </c>
      <c r="W1131" s="113"/>
      <c r="X1131" s="113"/>
      <c r="Y1131" s="113"/>
      <c r="Z1131" s="113"/>
      <c r="AA1131" s="113"/>
      <c r="AB1131" s="17" t="s">
        <v>5465</v>
      </c>
      <c r="AC1131" s="17" t="str">
        <f>_xlfn.XLOOKUP(B1131,'INCIDENT-04-27-2026'!E:E,'INCIDENT-04-27-2026'!F:F,"")</f>
        <v/>
      </c>
      <c r="AD1131" s="9"/>
      <c r="AE1131" s="7" t="s">
        <v>5465</v>
      </c>
      <c r="AF1131" s="6" t="str">
        <f>_xlfn.XLOOKUP(B1131,'[13]Input_27-04'!$B:$B,'[13]Input_27-04'!$M:$M,"")</f>
        <v/>
      </c>
      <c r="AG1131" s="7"/>
      <c r="AH1131" s="3"/>
      <c r="AI1131" s="18" t="str">
        <f>_xlfn.XLOOKUP(B1131,'[3]Cells Huawei 27042026 10h'!$B:$B,'[3]Cells Huawei 27042026 10h'!$T:$T,"")</f>
        <v/>
      </c>
      <c r="AJ1131" s="18" t="str">
        <f>_xlfn.XLOOKUP(B1131,'[3]Cells Huawei 27042026 15h'!$B:$B,'[3]Cells Huawei 27042026 15h'!$T:$T,"")</f>
        <v/>
      </c>
      <c r="AK1131" s="18" t="str">
        <f>_xlfn.XLOOKUP(B1131,'[4]cells down 27042026 11h28'!$B:$B,'[4]cells down 27042026 11h28'!$R:$R,"")</f>
        <v/>
      </c>
      <c r="AL1131" s="18" t="str">
        <f>_xlfn.XLOOKUP(B1131,'[4]cells down 27042026 18h01'!$B:$B,'[4]cells down 27042026 18h01'!$R:$R,"")</f>
        <v/>
      </c>
      <c r="AM1131" s="18" t="str">
        <f>_xlfn.XLOOKUP(B1131,'[5]cell downs 27042026 11h'!$B:$B,'[5]cell downs 27042026 11h'!$R:$R,"")</f>
        <v/>
      </c>
      <c r="AN1131" s="18" t="str">
        <f>_xlfn.XLOOKUP(B1131,'[5]cell downs 27042026 17h40'!$B:$B,'[5]cell downs 27042026 17h40'!$R:$R,"")</f>
        <v/>
      </c>
      <c r="AO1131" s="18" t="str">
        <f>_xlfn.XLOOKUP(B1131,'[6]ALL SITES DOWN'!$D:$D,'[6]ALL SITES DOWN'!$J:$J,"")</f>
        <v/>
      </c>
      <c r="AP1131" s="18" t="str">
        <f>_xlfn.XLOOKUP(B1131,'[7]ALL SITES DOWN'!$D:$D,'[7]ALL SITES DOWN'!$J:$J,"")</f>
        <v/>
      </c>
      <c r="AQ1131" s="9" t="str">
        <f>_xlfn.XLOOKUP(B1131,[8]sheet1!$AC:$AC,[8]sheet1!$AF:$AF,"")</f>
        <v/>
      </c>
      <c r="AR1131" s="14"/>
      <c r="AS1131" s="14" t="s">
        <v>5465</v>
      </c>
      <c r="AT1131" s="14" t="str">
        <f>_xlfn.XLOOKUP(B1131,'[9]cell downs 18042026 17h'!$B:$B,'[9]cell downs 18042026 17h'!$B:$B,"")</f>
        <v/>
      </c>
      <c r="AU1131" s="14" t="str">
        <f>_xlfn.XLOOKUP(B1131,'[10]Cells Huawei 19042026 15h'!$B:$B,'[10]Cells Huawei 19042026 15h'!$B:$B,"")</f>
        <v/>
      </c>
      <c r="AV1131" s="9" t="str">
        <f>_xlfn.XLOOKUP(B1131,'[11]cells down 19042026 9H40'!$B:$B,'[11]cells down 19042026 9H40'!$B:$B,"")</f>
        <v/>
      </c>
    </row>
    <row r="1132" spans="1:48" hidden="1" x14ac:dyDescent="0.3">
      <c r="A1132" s="1" t="s">
        <v>4319</v>
      </c>
      <c r="B1132" s="8" t="s">
        <v>4320</v>
      </c>
      <c r="C1132" s="3" t="str">
        <f>_xlfn.XLOOKUP(B1132,'[1]daily break down'!$D:$D,'[1]daily break down'!$E:$E,"")</f>
        <v>Yaounde</v>
      </c>
      <c r="D1132" s="1" t="s">
        <v>11</v>
      </c>
      <c r="E1132" s="1" t="s">
        <v>12</v>
      </c>
      <c r="F1132" s="3" t="s">
        <v>37</v>
      </c>
      <c r="G1132" s="1" t="s">
        <v>38</v>
      </c>
      <c r="H1132" s="29" t="str">
        <f>_xlfn.XLOOKUP(B1132,[2]CALCULATION!$B:$B,[2]CALCULATION!$H:$H,"")</f>
        <v>ZTE</v>
      </c>
      <c r="I1132" s="26">
        <v>0</v>
      </c>
      <c r="J1132" s="26">
        <v>0.80268553475272031</v>
      </c>
      <c r="K1132" s="26">
        <v>3.1015201193951257E-2</v>
      </c>
      <c r="L1132" s="26">
        <v>0</v>
      </c>
      <c r="M1132" s="26">
        <v>0.35687991713109229</v>
      </c>
      <c r="N1132" s="26">
        <v>0</v>
      </c>
      <c r="O1132" s="26">
        <v>0</v>
      </c>
      <c r="P1132" s="114" t="s">
        <v>6364</v>
      </c>
      <c r="Q1132" s="42" t="s">
        <v>5538</v>
      </c>
      <c r="R1132" s="42"/>
      <c r="S1132" s="41" t="str" cm="1">
        <f t="array" ref="S1132">IFERROR(_xlfn.IFS(
U1132="MPR ISSUE","PDH",
U1132="BSS Hardware Issue","BSS",
U1132="Sites strategiques, MLL, Pylone, etc.","ENVTECH",
U1132="AKTIVCO DEFAUT GE &amp; POWER Cabinet","AKTIVCO",
U1132="AKTIVCO Coupure ENEO &amp; Baisse de tension","AKTIVCO GRID ONLY",
U1132="Coupure ENEO &amp; Baisse de tension","IHS GRID ONLY",
U1132="Defaut GE &amp; POWER Cabinet","IHS",
U1132="Sharing","Partners",
U1132="Sites strategiques &amp; DataCenter","SST &amp; DC",
U1132="Exclu","Exclu",
U1132="SAT","SAT",
U1132="SPARE-ISSUE","SPARE-ISSUE",
U1132="Fiber CAmtel","TRANS_FO_CAMTEL",
U1132="Fiber AOF","Fiber AOF",
U1132="Projet OCM (HUAWEI)","TRAVAUX-HUAWEI",
U1132="Projet OCM (NOKIA)","TRAVAUX-NOKIA",
U1132="ACCESS-ISSUE","ACCESS-ISSUE",
U1132="Projet OCM (ZTE, NOKIA, autres projets)","TRAVAUX OCM",
U1132="No root CAuse","No root cause",
U1132="ODU HS","PDH",
U1132="IP &amp; VLAN","PDH",
U1132="Warehouse HUAWEI","SPARE-ISSUE",
U1132="SPARE-HS","SPARE-ISSUE",
U1132="Power Telco","BSS",U1132="no impacts","no impacts"
),"")</f>
        <v>No root cause</v>
      </c>
      <c r="T1132" s="41" t="str" cm="1">
        <f t="array" ref="T1132">IFERROR(_xlfn.IFS(
U1132="MPR ISSUE","TX ISSUE",
U1132="BSS Hardware Issue","RAN ISSUE",
U1132="Sites strategiques, MLL, Pylone, etc.","ENVTECH",
U1132="AKTIVCO DEFAUT GE &amp; POWER Cabinet","POWER ISSUE",
U1132="AKTIVCO Coupure ENEO &amp; Baisse de tension","POWER ISSUE",
U1132="Coupure ENEO &amp; Baisse de tension","POWER ISSUE",
U1132="Defaut GE &amp; POWER Cabinet","POWER ISSUE",
U1132="Sharing","POWER ISSUE",
U1132="Sites strategiques &amp; DataCenter","POWER ISSUE",
U1132="Exclu","Exclu",
U1132="SAT","TX ISSUE",
U1132="SPARE-ISSUE","SPARE-ISSUE",
U1132="Fiber CAmtel","TX ISSUE",
U1132="Fiber AOF","TX ISSUE",
U1132="Projet OCM (HUAWEI)","TRAVAUX-HUAWEI",
U1132="Projet OCM (NOKIA)","TRAVAUX -NOKIA",
U1132="ACCESS-ISSUE","ACCESS-ISSUE",
U1132="Projet OCM (ZTE, NOKIA, autres projets)","TRAVAUX OCM",
U1132="No root CAuse","No root cause",
U1132="ODU HS","TX ISSUE",
U1132="IP &amp; VLAN","TX ISSUE",
U1132="Warehouse HUAWEI","SPARE-ISSUE",
U1132="SPARE-HS","SPARE-ISSUE",
U1132="Power Telco","RAN ISSUE",U1132="no impacts","no impacts"
),"")</f>
        <v>No root cause</v>
      </c>
      <c r="U1132" s="68" t="s">
        <v>5691</v>
      </c>
      <c r="V1132" s="41" t="str" cm="1">
        <f t="array" ref="V1132">IFERROR(_xlfn.IFS(
U1132="MPR ISSUE","ACTIVE",
U1132="BSS Hardware Issue","ACTIVE",
U1132="Sites strategiques, MLL, Pylone, etc.","PASSIVE",
U1132="AKTIVCO DEFAUT GE &amp; POWER Cabinet","PASSIVE",
U1132="AKTIVCO Coupure ENEO &amp; Baisse de tension","PASSIVE",
U1132="Coupure ENEO &amp; Baisse de tension","PASSIVE",
U1132="Defaut GE &amp; POWER Cabinet","PASSIVE",
U1132="Sharing","PASSIVE",
U1132="Sites strategiques &amp; DataCenter","PASSIVE",
U1132="Exclu","Exclu",
U1132="SAT","ACTIVE",
U1132="SPARE-ISSUE","SPARE-ISSUE",
U1132="Fiber CAmtel","ACTIVE",
U1132="Fiber AOF","ACTIVE",
U1132="Projet OCM (HUAWEI)","PLANNED WORKS",
U1132="Projet OCM (NOKIA)","PLANNED WORKS",
U1132="ACCESS-ISSUE","ACCESS-ISSUE",
U1132="Projet OCM (ZTE, NOKIA, autres projets)","PLANNED WORKS",
U1132="No root CAuse","No root cause",
U1132="ODU HS","ACTIVE",
U1132="IP &amp; VLAN","ACTIVE",
U1132="Warehouse HUAWEI","SPARE-ISSUE",
U1132="SPARE-HS","SPARE-ISSUE",
U1132="Power Telco","ACTIVE", U1132="no impacts","no impacts"
),"")</f>
        <v>No root cause</v>
      </c>
      <c r="W1132" s="113"/>
      <c r="X1132" s="113"/>
      <c r="Y1132" s="113"/>
      <c r="Z1132" s="113"/>
      <c r="AA1132" s="113"/>
      <c r="AB1132" s="17" t="s">
        <v>5465</v>
      </c>
      <c r="AC1132" s="17" t="str">
        <f>_xlfn.XLOOKUP(B1132,'INCIDENT-04-27-2026'!E:E,'INCIDENT-04-27-2026'!F:F,"")</f>
        <v/>
      </c>
      <c r="AD1132" s="9"/>
      <c r="AE1132" s="7" t="s">
        <v>5465</v>
      </c>
      <c r="AF1132" s="6" t="str">
        <f>_xlfn.XLOOKUP(B1132,'[13]Input_27-04'!$B:$B,'[13]Input_27-04'!$M:$M,"")</f>
        <v/>
      </c>
      <c r="AG1132" s="7"/>
      <c r="AH1132" s="3"/>
      <c r="AI1132" s="18" t="str">
        <f>_xlfn.XLOOKUP(B1132,'[3]Cells Huawei 27042026 10h'!$B:$B,'[3]Cells Huawei 27042026 10h'!$T:$T,"")</f>
        <v/>
      </c>
      <c r="AJ1132" s="18" t="str">
        <f>_xlfn.XLOOKUP(B1132,'[3]Cells Huawei 27042026 15h'!$B:$B,'[3]Cells Huawei 27042026 15h'!$T:$T,"")</f>
        <v/>
      </c>
      <c r="AK1132" s="18" t="str">
        <f>_xlfn.XLOOKUP(B1132,'[4]cells down 27042026 11h28'!$B:$B,'[4]cells down 27042026 11h28'!$R:$R,"")</f>
        <v/>
      </c>
      <c r="AL1132" s="18" t="str">
        <f>_xlfn.XLOOKUP(B1132,'[4]cells down 27042026 18h01'!$B:$B,'[4]cells down 27042026 18h01'!$R:$R,"")</f>
        <v/>
      </c>
      <c r="AM1132" s="18" t="str">
        <f>_xlfn.XLOOKUP(B1132,'[5]cell downs 27042026 11h'!$B:$B,'[5]cell downs 27042026 11h'!$R:$R,"")</f>
        <v/>
      </c>
      <c r="AN1132" s="18" t="str">
        <f>_xlfn.XLOOKUP(B1132,'[5]cell downs 27042026 17h40'!$B:$B,'[5]cell downs 27042026 17h40'!$R:$R,"")</f>
        <v/>
      </c>
      <c r="AO1132" s="18" t="str">
        <f>_xlfn.XLOOKUP(B1132,'[6]ALL SITES DOWN'!$D:$D,'[6]ALL SITES DOWN'!$J:$J,"")</f>
        <v/>
      </c>
      <c r="AP1132" s="18" t="str">
        <f>_xlfn.XLOOKUP(B1132,'[7]ALL SITES DOWN'!$D:$D,'[7]ALL SITES DOWN'!$J:$J,"")</f>
        <v/>
      </c>
      <c r="AQ1132" s="9" t="str">
        <f>_xlfn.XLOOKUP(B1132,[8]sheet1!$AC:$AC,[8]sheet1!$AF:$AF,"")</f>
        <v/>
      </c>
      <c r="AR1132" s="14"/>
      <c r="AS1132" s="14" t="s">
        <v>5465</v>
      </c>
      <c r="AT1132" s="14" t="str">
        <f>_xlfn.XLOOKUP(B1132,'[9]cell downs 18042026 17h'!$B:$B,'[9]cell downs 18042026 17h'!$B:$B,"")</f>
        <v/>
      </c>
      <c r="AU1132" s="14" t="str">
        <f>_xlfn.XLOOKUP(B1132,'[10]Cells Huawei 19042026 15h'!$B:$B,'[10]Cells Huawei 19042026 15h'!$B:$B,"")</f>
        <v/>
      </c>
      <c r="AV1132" s="9" t="str">
        <f>_xlfn.XLOOKUP(B1132,'[11]cells down 19042026 9H40'!$B:$B,'[11]cells down 19042026 9H40'!$B:$B,"")</f>
        <v/>
      </c>
    </row>
    <row r="1133" spans="1:48" hidden="1" x14ac:dyDescent="0.3">
      <c r="A1133" s="1" t="s">
        <v>682</v>
      </c>
      <c r="B1133" s="8" t="s">
        <v>683</v>
      </c>
      <c r="C1133" s="3" t="str">
        <f>_xlfn.XLOOKUP(B1133,'[1]daily break down'!$D:$D,'[1]daily break down'!$E:$E,"")</f>
        <v>SUD-OUEST</v>
      </c>
      <c r="D1133" s="1" t="s">
        <v>11</v>
      </c>
      <c r="E1133" s="1" t="s">
        <v>96</v>
      </c>
      <c r="F1133" s="3" t="s">
        <v>13</v>
      </c>
      <c r="G1133" s="1" t="s">
        <v>684</v>
      </c>
      <c r="H1133" s="28" t="str">
        <f>_xlfn.XLOOKUP(B1133,[2]CALCULATION!$B:$B,[2]CALCULATION!$H:$H,"")</f>
        <v>NOKIA</v>
      </c>
      <c r="I1133" s="26">
        <v>0</v>
      </c>
      <c r="J1133" s="26">
        <v>0</v>
      </c>
      <c r="K1133" s="26">
        <v>0</v>
      </c>
      <c r="L1133" s="26">
        <v>0</v>
      </c>
      <c r="M1133" s="26">
        <v>0</v>
      </c>
      <c r="N1133" s="26">
        <v>0</v>
      </c>
      <c r="O1133" s="26">
        <v>0</v>
      </c>
      <c r="P1133" s="114" t="s">
        <v>6364</v>
      </c>
      <c r="Q1133" s="42" t="s">
        <v>6353</v>
      </c>
      <c r="R1133" s="42"/>
      <c r="S1133" s="41" t="str" cm="1">
        <f t="array" ref="S1133">IFERROR(_xlfn.IFS(
U1133="MPR ISSUE","PDH",
U1133="BSS Hardware Issue","BSS",
U1133="Sites strategiques, MLL, Pylone, etc.","ENVTECH",
U1133="AKTIVCO DEFAUT GE &amp; POWER Cabinet","AKTIVCO",
U1133="AKTIVCO Coupure ENEO &amp; Baisse de tension","AKTIVCO GRID ONLY",
U1133="Coupure ENEO &amp; Baisse de tension","IHS GRID ONLY",
U1133="Defaut GE &amp; POWER Cabinet","IHS",
U1133="Sharing","Partners",
U1133="Sites strategiques &amp; DataCenter","SST &amp; DC",
U1133="Exclu","Exclu",
U1133="SAT","SAT",
U1133="SPARE-ISSUE","SPARE-ISSUE",
U1133="Fiber CAmtel","TRANS_FO_CAMTEL",
U1133="Fiber AOF","Fiber AOF",
U1133="Projet OCM (HUAWEI)","TRAVAUX-HUAWEI",
U1133="Projet OCM (NOKIA)","TRAVAUX-NOKIA",
U1133="ACCESS-ISSUE","ACCESS-ISSUE",
U1133="Projet OCM (ZTE, NOKIA, autres projets)","TRAVAUX OCM",
U1133="No root CAuse","No root cause",
U1133="ODU HS","PDH",
U1133="IP &amp; VLAN","PDH",
U1133="Warehouse HUAWEI","SPARE-ISSUE",
U1133="SPARE-HS","SPARE-ISSUE",
U1133="Power Telco","BSS",U1133="no impacts","no impacts"
),"")</f>
        <v/>
      </c>
      <c r="T1133" s="41" t="str" cm="1">
        <f t="array" ref="T1133">IFERROR(_xlfn.IFS(
U1133="MPR ISSUE","TX ISSUE",
U1133="BSS Hardware Issue","RAN ISSUE",
U1133="Sites strategiques, MLL, Pylone, etc.","ENVTECH",
U1133="AKTIVCO DEFAUT GE &amp; POWER Cabinet","POWER ISSUE",
U1133="AKTIVCO Coupure ENEO &amp; Baisse de tension","POWER ISSUE",
U1133="Coupure ENEO &amp; Baisse de tension","POWER ISSUE",
U1133="Defaut GE &amp; POWER Cabinet","POWER ISSUE",
U1133="Sharing","POWER ISSUE",
U1133="Sites strategiques &amp; DataCenter","POWER ISSUE",
U1133="Exclu","Exclu",
U1133="SAT","TX ISSUE",
U1133="SPARE-ISSUE","SPARE-ISSUE",
U1133="Fiber CAmtel","TX ISSUE",
U1133="Fiber AOF","TX ISSUE",
U1133="Projet OCM (HUAWEI)","TRAVAUX-HUAWEI",
U1133="Projet OCM (NOKIA)","TRAVAUX -NOKIA",
U1133="ACCESS-ISSUE","ACCESS-ISSUE",
U1133="Projet OCM (ZTE, NOKIA, autres projets)","TRAVAUX OCM",
U1133="No root CAuse","No root cause",
U1133="ODU HS","TX ISSUE",
U1133="IP &amp; VLAN","TX ISSUE",
U1133="Warehouse HUAWEI","SPARE-ISSUE",
U1133="SPARE-HS","SPARE-ISSUE",
U1133="Power Telco","RAN ISSUE",U1133="no impacts","no impacts"
),"")</f>
        <v/>
      </c>
      <c r="U1133" s="68"/>
      <c r="V1133" s="41" t="str" cm="1">
        <f t="array" ref="V1133">IFERROR(_xlfn.IFS(
U1133="MPR ISSUE","ACTIVE",
U1133="BSS Hardware Issue","ACTIVE",
U1133="Sites strategiques, MLL, Pylone, etc.","PASSIVE",
U1133="AKTIVCO DEFAUT GE &amp; POWER Cabinet","PASSIVE",
U1133="AKTIVCO Coupure ENEO &amp; Baisse de tension","PASSIVE",
U1133="Coupure ENEO &amp; Baisse de tension","PASSIVE",
U1133="Defaut GE &amp; POWER Cabinet","PASSIVE",
U1133="Sharing","PASSIVE",
U1133="Sites strategiques &amp; DataCenter","PASSIVE",
U1133="Exclu","Exclu",
U1133="SAT","ACTIVE",
U1133="SPARE-ISSUE","SPARE-ISSUE",
U1133="Fiber CAmtel","ACTIVE",
U1133="Fiber AOF","ACTIVE",
U1133="Projet OCM (HUAWEI)","PLANNED WORKS",
U1133="Projet OCM (NOKIA)","PLANNED WORKS",
U1133="ACCESS-ISSUE","ACCESS-ISSUE",
U1133="Projet OCM (ZTE, NOKIA, autres projets)","PLANNED WORKS",
U1133="No root CAuse","No root cause",
U1133="ODU HS","ACTIVE",
U1133="IP &amp; VLAN","ACTIVE",
U1133="Warehouse HUAWEI","SPARE-ISSUE",
U1133="SPARE-HS","SPARE-ISSUE",
U1133="Power Telco","ACTIVE", U1133="no impacts","no impacts"
),"")</f>
        <v/>
      </c>
      <c r="W1133" s="113"/>
      <c r="X1133" s="113"/>
      <c r="Y1133" s="113"/>
      <c r="Z1133" s="113"/>
      <c r="AA1133" s="113"/>
      <c r="AB1133" s="17" t="s">
        <v>5465</v>
      </c>
      <c r="AC1133" s="17" t="str">
        <f>_xlfn.XLOOKUP(B1133,'INCIDENT-04-27-2026'!E:E,'INCIDENT-04-27-2026'!F:F,"")</f>
        <v/>
      </c>
      <c r="AD1133" s="9"/>
      <c r="AE1133" s="7" t="s">
        <v>5465</v>
      </c>
      <c r="AF1133" s="6" t="str">
        <f>_xlfn.XLOOKUP(B1133,'[13]Input_27-04'!$B:$B,'[13]Input_27-04'!$M:$M,"")</f>
        <v/>
      </c>
      <c r="AG1133" s="7"/>
      <c r="AH1133" s="3"/>
      <c r="AI1133" s="18" t="str">
        <f>_xlfn.XLOOKUP(B1133,'[3]Cells Huawei 27042026 10h'!$B:$B,'[3]Cells Huawei 27042026 10h'!$T:$T,"")</f>
        <v/>
      </c>
      <c r="AJ1133" s="18" t="str">
        <f>_xlfn.XLOOKUP(B1133,'[3]Cells Huawei 27042026 15h'!$B:$B,'[3]Cells Huawei 27042026 15h'!$T:$T,"")</f>
        <v/>
      </c>
      <c r="AK1133" s="18" t="str">
        <f>_xlfn.XLOOKUP(B1133,'[4]cells down 27042026 11h28'!$B:$B,'[4]cells down 27042026 11h28'!$R:$R,"")</f>
        <v/>
      </c>
      <c r="AL1133" s="18" t="str">
        <f>_xlfn.XLOOKUP(B1133,'[4]cells down 27042026 18h01'!$B:$B,'[4]cells down 27042026 18h01'!$R:$R,"")</f>
        <v/>
      </c>
      <c r="AM1133" s="18" t="str">
        <f>_xlfn.XLOOKUP(B1133,'[5]cell downs 27042026 11h'!$B:$B,'[5]cell downs 27042026 11h'!$R:$R,"")</f>
        <v/>
      </c>
      <c r="AN1133" s="18" t="str">
        <f>_xlfn.XLOOKUP(B1133,'[5]cell downs 27042026 17h40'!$B:$B,'[5]cell downs 27042026 17h40'!$R:$R,"")</f>
        <v/>
      </c>
      <c r="AO1133" s="18" t="str">
        <f>_xlfn.XLOOKUP(B1133,'[6]ALL SITES DOWN'!$D:$D,'[6]ALL SITES DOWN'!$J:$J,"")</f>
        <v/>
      </c>
      <c r="AP1133" s="18" t="str">
        <f>_xlfn.XLOOKUP(B1133,'[7]ALL SITES DOWN'!$D:$D,'[7]ALL SITES DOWN'!$J:$J,"")</f>
        <v/>
      </c>
      <c r="AQ1133" s="9" t="str">
        <f>_xlfn.XLOOKUP(B1133,[8]sheet1!$AC:$AC,[8]sheet1!$AF:$AF,"")</f>
        <v/>
      </c>
      <c r="AR1133" s="14"/>
      <c r="AS1133" s="14" t="s">
        <v>5465</v>
      </c>
      <c r="AT1133" s="14" t="str">
        <f>_xlfn.XLOOKUP(B1133,'[9]cell downs 18042026 17h'!$B:$B,'[9]cell downs 18042026 17h'!$B:$B,"")</f>
        <v/>
      </c>
      <c r="AU1133" s="14" t="str">
        <f>_xlfn.XLOOKUP(B1133,'[10]Cells Huawei 19042026 15h'!$B:$B,'[10]Cells Huawei 19042026 15h'!$B:$B,"")</f>
        <v/>
      </c>
      <c r="AV1133" s="9" t="str">
        <f>_xlfn.XLOOKUP(B1133,'[11]cells down 19042026 9H40'!$B:$B,'[11]cells down 19042026 9H40'!$B:$B,"")</f>
        <v/>
      </c>
    </row>
    <row r="1134" spans="1:48" hidden="1" x14ac:dyDescent="0.3">
      <c r="A1134" s="1" t="s">
        <v>2585</v>
      </c>
      <c r="B1134" s="8" t="s">
        <v>2586</v>
      </c>
      <c r="C1134" s="3" t="str">
        <f>_xlfn.XLOOKUP(B1134,'[1]daily break down'!$D:$D,'[1]daily break down'!$E:$E,"")</f>
        <v>Yaounde</v>
      </c>
      <c r="D1134" s="1" t="s">
        <v>11</v>
      </c>
      <c r="E1134" s="1" t="s">
        <v>12</v>
      </c>
      <c r="F1134" s="3" t="s">
        <v>37</v>
      </c>
      <c r="G1134" s="1" t="s">
        <v>38</v>
      </c>
      <c r="H1134" s="29" t="str">
        <f>_xlfn.XLOOKUP(B1134,[2]CALCULATION!$B:$B,[2]CALCULATION!$H:$H,"")</f>
        <v>ZTE</v>
      </c>
      <c r="I1134" s="26">
        <v>0</v>
      </c>
      <c r="J1134" s="26">
        <v>0</v>
      </c>
      <c r="K1134" s="26">
        <v>3.0908190724046693E-2</v>
      </c>
      <c r="L1134" s="26">
        <v>0</v>
      </c>
      <c r="M1134" s="26">
        <v>0</v>
      </c>
      <c r="N1134" s="26">
        <v>0</v>
      </c>
      <c r="O1134" s="26">
        <v>0</v>
      </c>
      <c r="P1134" s="114" t="s">
        <v>6364</v>
      </c>
      <c r="Q1134" s="42" t="s">
        <v>5538</v>
      </c>
      <c r="R1134" s="42"/>
      <c r="S1134" s="41" t="str" cm="1">
        <f t="array" ref="S1134">IFERROR(_xlfn.IFS(
U1134="MPR ISSUE","PDH",
U1134="BSS Hardware Issue","BSS",
U1134="Sites strategiques, MLL, Pylone, etc.","ENVTECH",
U1134="AKTIVCO DEFAUT GE &amp; POWER Cabinet","AKTIVCO",
U1134="AKTIVCO Coupure ENEO &amp; Baisse de tension","AKTIVCO GRID ONLY",
U1134="Coupure ENEO &amp; Baisse de tension","IHS GRID ONLY",
U1134="Defaut GE &amp; POWER Cabinet","IHS",
U1134="Sharing","Partners",
U1134="Sites strategiques &amp; DataCenter","SST &amp; DC",
U1134="Exclu","Exclu",
U1134="SAT","SAT",
U1134="SPARE-ISSUE","SPARE-ISSUE",
U1134="Fiber CAmtel","TRANS_FO_CAMTEL",
U1134="Fiber AOF","Fiber AOF",
U1134="Projet OCM (HUAWEI)","TRAVAUX-HUAWEI",
U1134="Projet OCM (NOKIA)","TRAVAUX-NOKIA",
U1134="ACCESS-ISSUE","ACCESS-ISSUE",
U1134="Projet OCM (ZTE, NOKIA, autres projets)","TRAVAUX OCM",
U1134="No root CAuse","No root cause",
U1134="ODU HS","PDH",
U1134="IP &amp; VLAN","PDH",
U1134="Warehouse HUAWEI","SPARE-ISSUE",
U1134="SPARE-HS","SPARE-ISSUE",
U1134="Power Telco","BSS",U1134="no impacts","no impacts"
),"")</f>
        <v>No root cause</v>
      </c>
      <c r="T1134" s="41" t="str" cm="1">
        <f t="array" ref="T1134">IFERROR(_xlfn.IFS(
U1134="MPR ISSUE","TX ISSUE",
U1134="BSS Hardware Issue","RAN ISSUE",
U1134="Sites strategiques, MLL, Pylone, etc.","ENVTECH",
U1134="AKTIVCO DEFAUT GE &amp; POWER Cabinet","POWER ISSUE",
U1134="AKTIVCO Coupure ENEO &amp; Baisse de tension","POWER ISSUE",
U1134="Coupure ENEO &amp; Baisse de tension","POWER ISSUE",
U1134="Defaut GE &amp; POWER Cabinet","POWER ISSUE",
U1134="Sharing","POWER ISSUE",
U1134="Sites strategiques &amp; DataCenter","POWER ISSUE",
U1134="Exclu","Exclu",
U1134="SAT","TX ISSUE",
U1134="SPARE-ISSUE","SPARE-ISSUE",
U1134="Fiber CAmtel","TX ISSUE",
U1134="Fiber AOF","TX ISSUE",
U1134="Projet OCM (HUAWEI)","TRAVAUX-HUAWEI",
U1134="Projet OCM (NOKIA)","TRAVAUX -NOKIA",
U1134="ACCESS-ISSUE","ACCESS-ISSUE",
U1134="Projet OCM (ZTE, NOKIA, autres projets)","TRAVAUX OCM",
U1134="No root CAuse","No root cause",
U1134="ODU HS","TX ISSUE",
U1134="IP &amp; VLAN","TX ISSUE",
U1134="Warehouse HUAWEI","SPARE-ISSUE",
U1134="SPARE-HS","SPARE-ISSUE",
U1134="Power Telco","RAN ISSUE",U1134="no impacts","no impacts"
),"")</f>
        <v>No root cause</v>
      </c>
      <c r="U1134" s="68" t="s">
        <v>5691</v>
      </c>
      <c r="V1134" s="41" t="str" cm="1">
        <f t="array" ref="V1134">IFERROR(_xlfn.IFS(
U1134="MPR ISSUE","ACTIVE",
U1134="BSS Hardware Issue","ACTIVE",
U1134="Sites strategiques, MLL, Pylone, etc.","PASSIVE",
U1134="AKTIVCO DEFAUT GE &amp; POWER Cabinet","PASSIVE",
U1134="AKTIVCO Coupure ENEO &amp; Baisse de tension","PASSIVE",
U1134="Coupure ENEO &amp; Baisse de tension","PASSIVE",
U1134="Defaut GE &amp; POWER Cabinet","PASSIVE",
U1134="Sharing","PASSIVE",
U1134="Sites strategiques &amp; DataCenter","PASSIVE",
U1134="Exclu","Exclu",
U1134="SAT","ACTIVE",
U1134="SPARE-ISSUE","SPARE-ISSUE",
U1134="Fiber CAmtel","ACTIVE",
U1134="Fiber AOF","ACTIVE",
U1134="Projet OCM (HUAWEI)","PLANNED WORKS",
U1134="Projet OCM (NOKIA)","PLANNED WORKS",
U1134="ACCESS-ISSUE","ACCESS-ISSUE",
U1134="Projet OCM (ZTE, NOKIA, autres projets)","PLANNED WORKS",
U1134="No root CAuse","No root cause",
U1134="ODU HS","ACTIVE",
U1134="IP &amp; VLAN","ACTIVE",
U1134="Warehouse HUAWEI","SPARE-ISSUE",
U1134="SPARE-HS","SPARE-ISSUE",
U1134="Power Telco","ACTIVE", U1134="no impacts","no impacts"
),"")</f>
        <v>No root cause</v>
      </c>
      <c r="W1134" s="113"/>
      <c r="X1134" s="113"/>
      <c r="Y1134" s="113"/>
      <c r="Z1134" s="113"/>
      <c r="AA1134" s="113"/>
      <c r="AB1134" s="17" t="s">
        <v>5465</v>
      </c>
      <c r="AC1134" s="17" t="str">
        <f>_xlfn.XLOOKUP(B1134,'INCIDENT-04-27-2026'!E:E,'INCIDENT-04-27-2026'!F:F,"")</f>
        <v/>
      </c>
      <c r="AD1134" s="9"/>
      <c r="AE1134" s="7" t="s">
        <v>5465</v>
      </c>
      <c r="AF1134" s="6" t="str">
        <f>_xlfn.XLOOKUP(B1134,'[13]Input_27-04'!$B:$B,'[13]Input_27-04'!$M:$M,"")</f>
        <v/>
      </c>
      <c r="AG1134" s="7"/>
      <c r="AH1134" s="3"/>
      <c r="AI1134" s="18" t="str">
        <f>_xlfn.XLOOKUP(B1134,'[3]Cells Huawei 27042026 10h'!$B:$B,'[3]Cells Huawei 27042026 10h'!$T:$T,"")</f>
        <v/>
      </c>
      <c r="AJ1134" s="18" t="str">
        <f>_xlfn.XLOOKUP(B1134,'[3]Cells Huawei 27042026 15h'!$B:$B,'[3]Cells Huawei 27042026 15h'!$T:$T,"")</f>
        <v/>
      </c>
      <c r="AK1134" s="18" t="str">
        <f>_xlfn.XLOOKUP(B1134,'[4]cells down 27042026 11h28'!$B:$B,'[4]cells down 27042026 11h28'!$R:$R,"")</f>
        <v/>
      </c>
      <c r="AL1134" s="18" t="str">
        <f>_xlfn.XLOOKUP(B1134,'[4]cells down 27042026 18h01'!$B:$B,'[4]cells down 27042026 18h01'!$R:$R,"")</f>
        <v/>
      </c>
      <c r="AM1134" s="18" t="str">
        <f>_xlfn.XLOOKUP(B1134,'[5]cell downs 27042026 11h'!$B:$B,'[5]cell downs 27042026 11h'!$R:$R,"")</f>
        <v/>
      </c>
      <c r="AN1134" s="18" t="str">
        <f>_xlfn.XLOOKUP(B1134,'[5]cell downs 27042026 17h40'!$B:$B,'[5]cell downs 27042026 17h40'!$R:$R,"")</f>
        <v/>
      </c>
      <c r="AO1134" s="18" t="str">
        <f>_xlfn.XLOOKUP(B1134,'[6]ALL SITES DOWN'!$D:$D,'[6]ALL SITES DOWN'!$J:$J,"")</f>
        <v/>
      </c>
      <c r="AP1134" s="18" t="str">
        <f>_xlfn.XLOOKUP(B1134,'[7]ALL SITES DOWN'!$D:$D,'[7]ALL SITES DOWN'!$J:$J,"")</f>
        <v/>
      </c>
      <c r="AQ1134" s="9" t="str">
        <f>_xlfn.XLOOKUP(B1134,[8]sheet1!$AC:$AC,[8]sheet1!$AF:$AF,"")</f>
        <v/>
      </c>
      <c r="AR1134" s="14"/>
      <c r="AS1134" s="14" t="s">
        <v>5465</v>
      </c>
      <c r="AT1134" s="14" t="str">
        <f>_xlfn.XLOOKUP(B1134,'[9]cell downs 18042026 17h'!$B:$B,'[9]cell downs 18042026 17h'!$B:$B,"")</f>
        <v/>
      </c>
      <c r="AU1134" s="14" t="str">
        <f>_xlfn.XLOOKUP(B1134,'[10]Cells Huawei 19042026 15h'!$B:$B,'[10]Cells Huawei 19042026 15h'!$B:$B,"")</f>
        <v/>
      </c>
      <c r="AV1134" s="9" t="str">
        <f>_xlfn.XLOOKUP(B1134,'[11]cells down 19042026 9H40'!$B:$B,'[11]cells down 19042026 9H40'!$B:$B,"")</f>
        <v/>
      </c>
    </row>
    <row r="1135" spans="1:48" hidden="1" x14ac:dyDescent="0.3">
      <c r="A1135" s="1" t="s">
        <v>3357</v>
      </c>
      <c r="B1135" s="8" t="s">
        <v>3358</v>
      </c>
      <c r="C1135" s="3" t="str">
        <f>_xlfn.XLOOKUP(B1135,'[1]daily break down'!$D:$D,'[1]daily break down'!$E:$E,"")</f>
        <v>Yaounde</v>
      </c>
      <c r="D1135" s="1" t="s">
        <v>11</v>
      </c>
      <c r="E1135" s="1" t="s">
        <v>12</v>
      </c>
      <c r="F1135" s="3" t="s">
        <v>37</v>
      </c>
      <c r="G1135" s="1" t="s">
        <v>38</v>
      </c>
      <c r="H1135" s="29" t="str">
        <f>_xlfn.XLOOKUP(B1135,[2]CALCULATION!$B:$B,[2]CALCULATION!$H:$H,"")</f>
        <v>ZTE</v>
      </c>
      <c r="I1135" s="26">
        <v>0</v>
      </c>
      <c r="J1135" s="26">
        <v>0</v>
      </c>
      <c r="K1135" s="26">
        <v>3.0890355645729724E-2</v>
      </c>
      <c r="L1135" s="26">
        <v>0</v>
      </c>
      <c r="M1135" s="26">
        <v>0.16643695085793905</v>
      </c>
      <c r="N1135" s="26">
        <v>0</v>
      </c>
      <c r="O1135" s="26">
        <v>0</v>
      </c>
      <c r="P1135" s="114" t="s">
        <v>6364</v>
      </c>
      <c r="Q1135" s="42" t="s">
        <v>5538</v>
      </c>
      <c r="R1135" s="42"/>
      <c r="S1135" s="41" t="str" cm="1">
        <f t="array" ref="S1135">IFERROR(_xlfn.IFS(
U1135="MPR ISSUE","PDH",
U1135="BSS Hardware Issue","BSS",
U1135="Sites strategiques, MLL, Pylone, etc.","ENVTECH",
U1135="AKTIVCO DEFAUT GE &amp; POWER Cabinet","AKTIVCO",
U1135="AKTIVCO Coupure ENEO &amp; Baisse de tension","AKTIVCO GRID ONLY",
U1135="Coupure ENEO &amp; Baisse de tension","IHS GRID ONLY",
U1135="Defaut GE &amp; POWER Cabinet","IHS",
U1135="Sharing","Partners",
U1135="Sites strategiques &amp; DataCenter","SST &amp; DC",
U1135="Exclu","Exclu",
U1135="SAT","SAT",
U1135="SPARE-ISSUE","SPARE-ISSUE",
U1135="Fiber CAmtel","TRANS_FO_CAMTEL",
U1135="Fiber AOF","Fiber AOF",
U1135="Projet OCM (HUAWEI)","TRAVAUX-HUAWEI",
U1135="Projet OCM (NOKIA)","TRAVAUX-NOKIA",
U1135="ACCESS-ISSUE","ACCESS-ISSUE",
U1135="Projet OCM (ZTE, NOKIA, autres projets)","TRAVAUX OCM",
U1135="No root CAuse","No root cause",
U1135="ODU HS","PDH",
U1135="IP &amp; VLAN","PDH",
U1135="Warehouse HUAWEI","SPARE-ISSUE",
U1135="SPARE-HS","SPARE-ISSUE",
U1135="Power Telco","BSS",U1135="no impacts","no impacts"
),"")</f>
        <v>No root cause</v>
      </c>
      <c r="T1135" s="41" t="str" cm="1">
        <f t="array" ref="T1135">IFERROR(_xlfn.IFS(
U1135="MPR ISSUE","TX ISSUE",
U1135="BSS Hardware Issue","RAN ISSUE",
U1135="Sites strategiques, MLL, Pylone, etc.","ENVTECH",
U1135="AKTIVCO DEFAUT GE &amp; POWER Cabinet","POWER ISSUE",
U1135="AKTIVCO Coupure ENEO &amp; Baisse de tension","POWER ISSUE",
U1135="Coupure ENEO &amp; Baisse de tension","POWER ISSUE",
U1135="Defaut GE &amp; POWER Cabinet","POWER ISSUE",
U1135="Sharing","POWER ISSUE",
U1135="Sites strategiques &amp; DataCenter","POWER ISSUE",
U1135="Exclu","Exclu",
U1135="SAT","TX ISSUE",
U1135="SPARE-ISSUE","SPARE-ISSUE",
U1135="Fiber CAmtel","TX ISSUE",
U1135="Fiber AOF","TX ISSUE",
U1135="Projet OCM (HUAWEI)","TRAVAUX-HUAWEI",
U1135="Projet OCM (NOKIA)","TRAVAUX -NOKIA",
U1135="ACCESS-ISSUE","ACCESS-ISSUE",
U1135="Projet OCM (ZTE, NOKIA, autres projets)","TRAVAUX OCM",
U1135="No root CAuse","No root cause",
U1135="ODU HS","TX ISSUE",
U1135="IP &amp; VLAN","TX ISSUE",
U1135="Warehouse HUAWEI","SPARE-ISSUE",
U1135="SPARE-HS","SPARE-ISSUE",
U1135="Power Telco","RAN ISSUE",U1135="no impacts","no impacts"
),"")</f>
        <v>No root cause</v>
      </c>
      <c r="U1135" s="68" t="s">
        <v>5691</v>
      </c>
      <c r="V1135" s="41" t="str" cm="1">
        <f t="array" ref="V1135">IFERROR(_xlfn.IFS(
U1135="MPR ISSUE","ACTIVE",
U1135="BSS Hardware Issue","ACTIVE",
U1135="Sites strategiques, MLL, Pylone, etc.","PASSIVE",
U1135="AKTIVCO DEFAUT GE &amp; POWER Cabinet","PASSIVE",
U1135="AKTIVCO Coupure ENEO &amp; Baisse de tension","PASSIVE",
U1135="Coupure ENEO &amp; Baisse de tension","PASSIVE",
U1135="Defaut GE &amp; POWER Cabinet","PASSIVE",
U1135="Sharing","PASSIVE",
U1135="Sites strategiques &amp; DataCenter","PASSIVE",
U1135="Exclu","Exclu",
U1135="SAT","ACTIVE",
U1135="SPARE-ISSUE","SPARE-ISSUE",
U1135="Fiber CAmtel","ACTIVE",
U1135="Fiber AOF","ACTIVE",
U1135="Projet OCM (HUAWEI)","PLANNED WORKS",
U1135="Projet OCM (NOKIA)","PLANNED WORKS",
U1135="ACCESS-ISSUE","ACCESS-ISSUE",
U1135="Projet OCM (ZTE, NOKIA, autres projets)","PLANNED WORKS",
U1135="No root CAuse","No root cause",
U1135="ODU HS","ACTIVE",
U1135="IP &amp; VLAN","ACTIVE",
U1135="Warehouse HUAWEI","SPARE-ISSUE",
U1135="SPARE-HS","SPARE-ISSUE",
U1135="Power Telco","ACTIVE", U1135="no impacts","no impacts"
),"")</f>
        <v>No root cause</v>
      </c>
      <c r="W1135" s="113"/>
      <c r="X1135" s="113"/>
      <c r="Y1135" s="113"/>
      <c r="Z1135" s="113"/>
      <c r="AA1135" s="113"/>
      <c r="AB1135" s="17" t="s">
        <v>5465</v>
      </c>
      <c r="AC1135" s="17" t="str">
        <f>_xlfn.XLOOKUP(B1135,'INCIDENT-04-27-2026'!E:E,'INCIDENT-04-27-2026'!F:F,"")</f>
        <v/>
      </c>
      <c r="AD1135" s="9"/>
      <c r="AE1135" s="7" t="s">
        <v>5465</v>
      </c>
      <c r="AF1135" s="6" t="str">
        <f>_xlfn.XLOOKUP(B1135,'[13]Input_27-04'!$B:$B,'[13]Input_27-04'!$M:$M,"")</f>
        <v/>
      </c>
      <c r="AG1135" s="7"/>
      <c r="AH1135" s="3"/>
      <c r="AI1135" s="18" t="str">
        <f>_xlfn.XLOOKUP(B1135,'[3]Cells Huawei 27042026 10h'!$B:$B,'[3]Cells Huawei 27042026 10h'!$T:$T,"")</f>
        <v/>
      </c>
      <c r="AJ1135" s="18" t="str">
        <f>_xlfn.XLOOKUP(B1135,'[3]Cells Huawei 27042026 15h'!$B:$B,'[3]Cells Huawei 27042026 15h'!$T:$T,"")</f>
        <v/>
      </c>
      <c r="AK1135" s="18" t="str">
        <f>_xlfn.XLOOKUP(B1135,'[4]cells down 27042026 11h28'!$B:$B,'[4]cells down 27042026 11h28'!$R:$R,"")</f>
        <v/>
      </c>
      <c r="AL1135" s="18" t="str">
        <f>_xlfn.XLOOKUP(B1135,'[4]cells down 27042026 18h01'!$B:$B,'[4]cells down 27042026 18h01'!$R:$R,"")</f>
        <v/>
      </c>
      <c r="AM1135" s="18" t="str">
        <f>_xlfn.XLOOKUP(B1135,'[5]cell downs 27042026 11h'!$B:$B,'[5]cell downs 27042026 11h'!$R:$R,"")</f>
        <v/>
      </c>
      <c r="AN1135" s="18" t="str">
        <f>_xlfn.XLOOKUP(B1135,'[5]cell downs 27042026 17h40'!$B:$B,'[5]cell downs 27042026 17h40'!$R:$R,"")</f>
        <v/>
      </c>
      <c r="AO1135" s="18" t="str">
        <f>_xlfn.XLOOKUP(B1135,'[6]ALL SITES DOWN'!$D:$D,'[6]ALL SITES DOWN'!$J:$J,"")</f>
        <v/>
      </c>
      <c r="AP1135" s="18" t="str">
        <f>_xlfn.XLOOKUP(B1135,'[7]ALL SITES DOWN'!$D:$D,'[7]ALL SITES DOWN'!$J:$J,"")</f>
        <v/>
      </c>
      <c r="AQ1135" s="9" t="str">
        <f>_xlfn.XLOOKUP(B1135,[8]sheet1!$AC:$AC,[8]sheet1!$AF:$AF,"")</f>
        <v/>
      </c>
      <c r="AR1135" s="14"/>
      <c r="AS1135" s="14" t="s">
        <v>5465</v>
      </c>
      <c r="AT1135" s="14" t="str">
        <f>_xlfn.XLOOKUP(B1135,'[9]cell downs 18042026 17h'!$B:$B,'[9]cell downs 18042026 17h'!$B:$B,"")</f>
        <v/>
      </c>
      <c r="AU1135" s="14" t="str">
        <f>_xlfn.XLOOKUP(B1135,'[10]Cells Huawei 19042026 15h'!$B:$B,'[10]Cells Huawei 19042026 15h'!$B:$B,"")</f>
        <v/>
      </c>
      <c r="AV1135" s="9" t="str">
        <f>_xlfn.XLOOKUP(B1135,'[11]cells down 19042026 9H40'!$B:$B,'[11]cells down 19042026 9H40'!$B:$B,"")</f>
        <v/>
      </c>
    </row>
    <row r="1136" spans="1:48" hidden="1" x14ac:dyDescent="0.3">
      <c r="A1136" s="19" t="s">
        <v>5392</v>
      </c>
      <c r="B1136" s="24" t="s">
        <v>5393</v>
      </c>
      <c r="C1136" s="3" t="str">
        <f>_xlfn.XLOOKUP(B1136,'[1]daily break down'!$D:$D,'[1]daily break down'!$E:$E,"")</f>
        <v>Yaounde</v>
      </c>
      <c r="D1136" s="19" t="e">
        <v>#N/A</v>
      </c>
      <c r="E1136" s="19" t="e">
        <v>#N/A</v>
      </c>
      <c r="F1136" s="19" t="s">
        <v>5374</v>
      </c>
      <c r="G1136" s="19" t="s">
        <v>115</v>
      </c>
      <c r="H1136" s="29" t="str">
        <f>_xlfn.XLOOKUP(B1136,[2]CALCULATION!$B:$B,[2]CALCULATION!$H:$H,"")</f>
        <v>ZTE</v>
      </c>
      <c r="I1136" s="26">
        <v>0</v>
      </c>
      <c r="J1136" s="26">
        <v>0</v>
      </c>
      <c r="K1136" s="26">
        <v>3.0801180254142815E-2</v>
      </c>
      <c r="L1136" s="26">
        <v>0</v>
      </c>
      <c r="M1136" s="26">
        <v>0</v>
      </c>
      <c r="N1136" s="26">
        <v>0</v>
      </c>
      <c r="O1136" s="26">
        <v>0</v>
      </c>
      <c r="P1136" s="114" t="s">
        <v>6364</v>
      </c>
      <c r="Q1136" s="42" t="s">
        <v>5538</v>
      </c>
      <c r="R1136" s="42"/>
      <c r="S1136" s="41" t="str" cm="1">
        <f t="array" ref="S1136">IFERROR(_xlfn.IFS(
U1136="MPR ISSUE","PDH",
U1136="BSS Hardware Issue","BSS",
U1136="Sites strategiques, MLL, Pylone, etc.","ENVTECH",
U1136="AKTIVCO DEFAUT GE &amp; POWER Cabinet","AKTIVCO",
U1136="AKTIVCO Coupure ENEO &amp; Baisse de tension","AKTIVCO GRID ONLY",
U1136="Coupure ENEO &amp; Baisse de tension","IHS GRID ONLY",
U1136="Defaut GE &amp; POWER Cabinet","IHS",
U1136="Sharing","Partners",
U1136="Sites strategiques &amp; DataCenter","SST &amp; DC",
U1136="Exclu","Exclu",
U1136="SAT","SAT",
U1136="SPARE-ISSUE","SPARE-ISSUE",
U1136="Fiber CAmtel","TRANS_FO_CAMTEL",
U1136="Fiber AOF","Fiber AOF",
U1136="Projet OCM (HUAWEI)","TRAVAUX-HUAWEI",
U1136="Projet OCM (NOKIA)","TRAVAUX-NOKIA",
U1136="ACCESS-ISSUE","ACCESS-ISSUE",
U1136="Projet OCM (ZTE, NOKIA, autres projets)","TRAVAUX OCM",
U1136="No root CAuse","No root cause",
U1136="ODU HS","PDH",
U1136="IP &amp; VLAN","PDH",
U1136="Warehouse HUAWEI","SPARE-ISSUE",
U1136="SPARE-HS","SPARE-ISSUE",
U1136="Power Telco","BSS",U1136="no impacts","no impacts"
),"")</f>
        <v>No root cause</v>
      </c>
      <c r="T1136" s="41" t="str" cm="1">
        <f t="array" ref="T1136">IFERROR(_xlfn.IFS(
U1136="MPR ISSUE","TX ISSUE",
U1136="BSS Hardware Issue","RAN ISSUE",
U1136="Sites strategiques, MLL, Pylone, etc.","ENVTECH",
U1136="AKTIVCO DEFAUT GE &amp; POWER Cabinet","POWER ISSUE",
U1136="AKTIVCO Coupure ENEO &amp; Baisse de tension","POWER ISSUE",
U1136="Coupure ENEO &amp; Baisse de tension","POWER ISSUE",
U1136="Defaut GE &amp; POWER Cabinet","POWER ISSUE",
U1136="Sharing","POWER ISSUE",
U1136="Sites strategiques &amp; DataCenter","POWER ISSUE",
U1136="Exclu","Exclu",
U1136="SAT","TX ISSUE",
U1136="SPARE-ISSUE","SPARE-ISSUE",
U1136="Fiber CAmtel","TX ISSUE",
U1136="Fiber AOF","TX ISSUE",
U1136="Projet OCM (HUAWEI)","TRAVAUX-HUAWEI",
U1136="Projet OCM (NOKIA)","TRAVAUX -NOKIA",
U1136="ACCESS-ISSUE","ACCESS-ISSUE",
U1136="Projet OCM (ZTE, NOKIA, autres projets)","TRAVAUX OCM",
U1136="No root CAuse","No root cause",
U1136="ODU HS","TX ISSUE",
U1136="IP &amp; VLAN","TX ISSUE",
U1136="Warehouse HUAWEI","SPARE-ISSUE",
U1136="SPARE-HS","SPARE-ISSUE",
U1136="Power Telco","RAN ISSUE",U1136="no impacts","no impacts"
),"")</f>
        <v>No root cause</v>
      </c>
      <c r="U1136" s="68" t="s">
        <v>5691</v>
      </c>
      <c r="V1136" s="41" t="str" cm="1">
        <f t="array" ref="V1136">IFERROR(_xlfn.IFS(
U1136="MPR ISSUE","ACTIVE",
U1136="BSS Hardware Issue","ACTIVE",
U1136="Sites strategiques, MLL, Pylone, etc.","PASSIVE",
U1136="AKTIVCO DEFAUT GE &amp; POWER Cabinet","PASSIVE",
U1136="AKTIVCO Coupure ENEO &amp; Baisse de tension","PASSIVE",
U1136="Coupure ENEO &amp; Baisse de tension","PASSIVE",
U1136="Defaut GE &amp; POWER Cabinet","PASSIVE",
U1136="Sharing","PASSIVE",
U1136="Sites strategiques &amp; DataCenter","PASSIVE",
U1136="Exclu","Exclu",
U1136="SAT","ACTIVE",
U1136="SPARE-ISSUE","SPARE-ISSUE",
U1136="Fiber CAmtel","ACTIVE",
U1136="Fiber AOF","ACTIVE",
U1136="Projet OCM (HUAWEI)","PLANNED WORKS",
U1136="Projet OCM (NOKIA)","PLANNED WORKS",
U1136="ACCESS-ISSUE","ACCESS-ISSUE",
U1136="Projet OCM (ZTE, NOKIA, autres projets)","PLANNED WORKS",
U1136="No root CAuse","No root cause",
U1136="ODU HS","ACTIVE",
U1136="IP &amp; VLAN","ACTIVE",
U1136="Warehouse HUAWEI","SPARE-ISSUE",
U1136="SPARE-HS","SPARE-ISSUE",
U1136="Power Telco","ACTIVE", U1136="no impacts","no impacts"
),"")</f>
        <v>No root cause</v>
      </c>
      <c r="W1136" s="113"/>
      <c r="X1136" s="113"/>
      <c r="Y1136" s="113"/>
      <c r="Z1136" s="113"/>
      <c r="AA1136" s="113"/>
      <c r="AB1136" s="17" t="s">
        <v>5465</v>
      </c>
      <c r="AC1136" s="17" t="str">
        <f>_xlfn.XLOOKUP(B1136,'INCIDENT-04-27-2026'!E:E,'INCIDENT-04-27-2026'!F:F,"")</f>
        <v/>
      </c>
      <c r="AD1136" s="9"/>
      <c r="AE1136" s="7" t="s">
        <v>5465</v>
      </c>
      <c r="AF1136" s="6" t="str">
        <f>_xlfn.XLOOKUP(B1136,'[13]Input_27-04'!$B:$B,'[13]Input_27-04'!$M:$M,"")</f>
        <v/>
      </c>
      <c r="AG1136" s="7"/>
      <c r="AH1136" s="3"/>
      <c r="AI1136" s="18" t="str">
        <f>_xlfn.XLOOKUP(B1136,'[3]Cells Huawei 27042026 10h'!$B:$B,'[3]Cells Huawei 27042026 10h'!$T:$T,"")</f>
        <v/>
      </c>
      <c r="AJ1136" s="18" t="str">
        <f>_xlfn.XLOOKUP(B1136,'[3]Cells Huawei 27042026 15h'!$B:$B,'[3]Cells Huawei 27042026 15h'!$T:$T,"")</f>
        <v/>
      </c>
      <c r="AK1136" s="18" t="str">
        <f>_xlfn.XLOOKUP(B1136,'[4]cells down 27042026 11h28'!$B:$B,'[4]cells down 27042026 11h28'!$R:$R,"")</f>
        <v/>
      </c>
      <c r="AL1136" s="18" t="str">
        <f>_xlfn.XLOOKUP(B1136,'[4]cells down 27042026 18h01'!$B:$B,'[4]cells down 27042026 18h01'!$R:$R,"")</f>
        <v/>
      </c>
      <c r="AM1136" s="18" t="str">
        <f>_xlfn.XLOOKUP(B1136,'[5]cell downs 27042026 11h'!$B:$B,'[5]cell downs 27042026 11h'!$R:$R,"")</f>
        <v/>
      </c>
      <c r="AN1136" s="18" t="str">
        <f>_xlfn.XLOOKUP(B1136,'[5]cell downs 27042026 17h40'!$B:$B,'[5]cell downs 27042026 17h40'!$R:$R,"")</f>
        <v/>
      </c>
      <c r="AO1136" s="18" t="str">
        <f>_xlfn.XLOOKUP(B1136,'[6]ALL SITES DOWN'!$D:$D,'[6]ALL SITES DOWN'!$J:$J,"")</f>
        <v/>
      </c>
      <c r="AP1136" s="18" t="str">
        <f>_xlfn.XLOOKUP(B1136,'[7]ALL SITES DOWN'!$D:$D,'[7]ALL SITES DOWN'!$J:$J,"")</f>
        <v/>
      </c>
      <c r="AQ1136" s="9" t="str">
        <f>_xlfn.XLOOKUP(B1136,[8]sheet1!$AC:$AC,[8]sheet1!$AF:$AF,"")</f>
        <v/>
      </c>
      <c r="AR1136" s="14"/>
      <c r="AS1136" s="14" t="s">
        <v>5465</v>
      </c>
      <c r="AT1136" s="14" t="str">
        <f>_xlfn.XLOOKUP(B1136,'[9]cell downs 18042026 17h'!$B:$B,'[9]cell downs 18042026 17h'!$B:$B,"")</f>
        <v/>
      </c>
      <c r="AU1136" s="14" t="str">
        <f>_xlfn.XLOOKUP(B1136,'[10]Cells Huawei 19042026 15h'!$B:$B,'[10]Cells Huawei 19042026 15h'!$B:$B,"")</f>
        <v/>
      </c>
      <c r="AV1136" s="9" t="str">
        <f>_xlfn.XLOOKUP(B1136,'[11]cells down 19042026 9H40'!$B:$B,'[11]cells down 19042026 9H40'!$B:$B,"")</f>
        <v/>
      </c>
    </row>
    <row r="1137" spans="1:48" hidden="1" x14ac:dyDescent="0.3">
      <c r="A1137" s="1" t="s">
        <v>1169</v>
      </c>
      <c r="B1137" s="8" t="s">
        <v>1170</v>
      </c>
      <c r="C1137" s="3" t="str">
        <f>_xlfn.XLOOKUP(B1137,'[1]daily break down'!$D:$D,'[1]daily break down'!$E:$E,"")</f>
        <v>Yaounde</v>
      </c>
      <c r="D1137" s="1" t="s">
        <v>11</v>
      </c>
      <c r="E1137" s="1" t="s">
        <v>12</v>
      </c>
      <c r="F1137" s="3" t="s">
        <v>37</v>
      </c>
      <c r="G1137" s="1" t="s">
        <v>38</v>
      </c>
      <c r="H1137" s="29" t="str">
        <f>_xlfn.XLOOKUP(B1137,[2]CALCULATION!$B:$B,[2]CALCULATION!$H:$H,"")</f>
        <v>ZTE</v>
      </c>
      <c r="I1137" s="26">
        <v>0</v>
      </c>
      <c r="J1137" s="26">
        <v>0</v>
      </c>
      <c r="K1137" s="26">
        <v>3.0462313766112459E-2</v>
      </c>
      <c r="L1137" s="26">
        <v>0</v>
      </c>
      <c r="M1137" s="26">
        <v>0</v>
      </c>
      <c r="N1137" s="26">
        <v>0</v>
      </c>
      <c r="O1137" s="26">
        <v>0</v>
      </c>
      <c r="P1137" s="114" t="s">
        <v>6364</v>
      </c>
      <c r="Q1137" s="42" t="s">
        <v>5538</v>
      </c>
      <c r="R1137" s="42"/>
      <c r="S1137" s="41" t="str" cm="1">
        <f t="array" ref="S1137">IFERROR(_xlfn.IFS(
U1137="MPR ISSUE","PDH",
U1137="BSS Hardware Issue","BSS",
U1137="Sites strategiques, MLL, Pylone, etc.","ENVTECH",
U1137="AKTIVCO DEFAUT GE &amp; POWER Cabinet","AKTIVCO",
U1137="AKTIVCO Coupure ENEO &amp; Baisse de tension","AKTIVCO GRID ONLY",
U1137="Coupure ENEO &amp; Baisse de tension","IHS GRID ONLY",
U1137="Defaut GE &amp; POWER Cabinet","IHS",
U1137="Sharing","Partners",
U1137="Sites strategiques &amp; DataCenter","SST &amp; DC",
U1137="Exclu","Exclu",
U1137="SAT","SAT",
U1137="SPARE-ISSUE","SPARE-ISSUE",
U1137="Fiber CAmtel","TRANS_FO_CAMTEL",
U1137="Fiber AOF","Fiber AOF",
U1137="Projet OCM (HUAWEI)","TRAVAUX-HUAWEI",
U1137="Projet OCM (NOKIA)","TRAVAUX-NOKIA",
U1137="ACCESS-ISSUE","ACCESS-ISSUE",
U1137="Projet OCM (ZTE, NOKIA, autres projets)","TRAVAUX OCM",
U1137="No root CAuse","No root cause",
U1137="ODU HS","PDH",
U1137="IP &amp; VLAN","PDH",
U1137="Warehouse HUAWEI","SPARE-ISSUE",
U1137="SPARE-HS","SPARE-ISSUE",
U1137="Power Telco","BSS",U1137="no impacts","no impacts"
),"")</f>
        <v>No root cause</v>
      </c>
      <c r="T1137" s="41" t="str" cm="1">
        <f t="array" ref="T1137">IFERROR(_xlfn.IFS(
U1137="MPR ISSUE","TX ISSUE",
U1137="BSS Hardware Issue","RAN ISSUE",
U1137="Sites strategiques, MLL, Pylone, etc.","ENVTECH",
U1137="AKTIVCO DEFAUT GE &amp; POWER Cabinet","POWER ISSUE",
U1137="AKTIVCO Coupure ENEO &amp; Baisse de tension","POWER ISSUE",
U1137="Coupure ENEO &amp; Baisse de tension","POWER ISSUE",
U1137="Defaut GE &amp; POWER Cabinet","POWER ISSUE",
U1137="Sharing","POWER ISSUE",
U1137="Sites strategiques &amp; DataCenter","POWER ISSUE",
U1137="Exclu","Exclu",
U1137="SAT","TX ISSUE",
U1137="SPARE-ISSUE","SPARE-ISSUE",
U1137="Fiber CAmtel","TX ISSUE",
U1137="Fiber AOF","TX ISSUE",
U1137="Projet OCM (HUAWEI)","TRAVAUX-HUAWEI",
U1137="Projet OCM (NOKIA)","TRAVAUX -NOKIA",
U1137="ACCESS-ISSUE","ACCESS-ISSUE",
U1137="Projet OCM (ZTE, NOKIA, autres projets)","TRAVAUX OCM",
U1137="No root CAuse","No root cause",
U1137="ODU HS","TX ISSUE",
U1137="IP &amp; VLAN","TX ISSUE",
U1137="Warehouse HUAWEI","SPARE-ISSUE",
U1137="SPARE-HS","SPARE-ISSUE",
U1137="Power Telco","RAN ISSUE",U1137="no impacts","no impacts"
),"")</f>
        <v>No root cause</v>
      </c>
      <c r="U1137" s="68" t="s">
        <v>5691</v>
      </c>
      <c r="V1137" s="41" t="str" cm="1">
        <f t="array" ref="V1137">IFERROR(_xlfn.IFS(
U1137="MPR ISSUE","ACTIVE",
U1137="BSS Hardware Issue","ACTIVE",
U1137="Sites strategiques, MLL, Pylone, etc.","PASSIVE",
U1137="AKTIVCO DEFAUT GE &amp; POWER Cabinet","PASSIVE",
U1137="AKTIVCO Coupure ENEO &amp; Baisse de tension","PASSIVE",
U1137="Coupure ENEO &amp; Baisse de tension","PASSIVE",
U1137="Defaut GE &amp; POWER Cabinet","PASSIVE",
U1137="Sharing","PASSIVE",
U1137="Sites strategiques &amp; DataCenter","PASSIVE",
U1137="Exclu","Exclu",
U1137="SAT","ACTIVE",
U1137="SPARE-ISSUE","SPARE-ISSUE",
U1137="Fiber CAmtel","ACTIVE",
U1137="Fiber AOF","ACTIVE",
U1137="Projet OCM (HUAWEI)","PLANNED WORKS",
U1137="Projet OCM (NOKIA)","PLANNED WORKS",
U1137="ACCESS-ISSUE","ACCESS-ISSUE",
U1137="Projet OCM (ZTE, NOKIA, autres projets)","PLANNED WORKS",
U1137="No root CAuse","No root cause",
U1137="ODU HS","ACTIVE",
U1137="IP &amp; VLAN","ACTIVE",
U1137="Warehouse HUAWEI","SPARE-ISSUE",
U1137="SPARE-HS","SPARE-ISSUE",
U1137="Power Telco","ACTIVE", U1137="no impacts","no impacts"
),"")</f>
        <v>No root cause</v>
      </c>
      <c r="W1137" s="113"/>
      <c r="X1137" s="113"/>
      <c r="Y1137" s="113"/>
      <c r="Z1137" s="113"/>
      <c r="AA1137" s="113"/>
      <c r="AB1137" s="17" t="s">
        <v>5465</v>
      </c>
      <c r="AC1137" s="17" t="str">
        <f>_xlfn.XLOOKUP(B1137,'INCIDENT-04-27-2026'!E:E,'INCIDENT-04-27-2026'!F:F,"")</f>
        <v/>
      </c>
      <c r="AD1137" s="9"/>
      <c r="AE1137" s="7" t="s">
        <v>5465</v>
      </c>
      <c r="AF1137" s="6" t="str">
        <f>_xlfn.XLOOKUP(B1137,'[13]Input_27-04'!$B:$B,'[13]Input_27-04'!$M:$M,"")</f>
        <v/>
      </c>
      <c r="AG1137" s="7"/>
      <c r="AH1137" s="3"/>
      <c r="AI1137" s="18" t="str">
        <f>_xlfn.XLOOKUP(B1137,'[3]Cells Huawei 27042026 10h'!$B:$B,'[3]Cells Huawei 27042026 10h'!$T:$T,"")</f>
        <v/>
      </c>
      <c r="AJ1137" s="18" t="str">
        <f>_xlfn.XLOOKUP(B1137,'[3]Cells Huawei 27042026 15h'!$B:$B,'[3]Cells Huawei 27042026 15h'!$T:$T,"")</f>
        <v/>
      </c>
      <c r="AK1137" s="18" t="str">
        <f>_xlfn.XLOOKUP(B1137,'[4]cells down 27042026 11h28'!$B:$B,'[4]cells down 27042026 11h28'!$R:$R,"")</f>
        <v/>
      </c>
      <c r="AL1137" s="18" t="str">
        <f>_xlfn.XLOOKUP(B1137,'[4]cells down 27042026 18h01'!$B:$B,'[4]cells down 27042026 18h01'!$R:$R,"")</f>
        <v/>
      </c>
      <c r="AM1137" s="18" t="str">
        <f>_xlfn.XLOOKUP(B1137,'[5]cell downs 27042026 11h'!$B:$B,'[5]cell downs 27042026 11h'!$R:$R,"")</f>
        <v/>
      </c>
      <c r="AN1137" s="18" t="str">
        <f>_xlfn.XLOOKUP(B1137,'[5]cell downs 27042026 17h40'!$B:$B,'[5]cell downs 27042026 17h40'!$R:$R,"")</f>
        <v/>
      </c>
      <c r="AO1137" s="18" t="str">
        <f>_xlfn.XLOOKUP(B1137,'[6]ALL SITES DOWN'!$D:$D,'[6]ALL SITES DOWN'!$J:$J,"")</f>
        <v/>
      </c>
      <c r="AP1137" s="18" t="str">
        <f>_xlfn.XLOOKUP(B1137,'[7]ALL SITES DOWN'!$D:$D,'[7]ALL SITES DOWN'!$J:$J,"")</f>
        <v/>
      </c>
      <c r="AQ1137" s="9" t="str">
        <f>_xlfn.XLOOKUP(B1137,[8]sheet1!$AC:$AC,[8]sheet1!$AF:$AF,"")</f>
        <v/>
      </c>
      <c r="AR1137" s="14"/>
      <c r="AS1137" s="14" t="s">
        <v>5465</v>
      </c>
      <c r="AT1137" s="14" t="str">
        <f>_xlfn.XLOOKUP(B1137,'[9]cell downs 18042026 17h'!$B:$B,'[9]cell downs 18042026 17h'!$B:$B,"")</f>
        <v/>
      </c>
      <c r="AU1137" s="14" t="str">
        <f>_xlfn.XLOOKUP(B1137,'[10]Cells Huawei 19042026 15h'!$B:$B,'[10]Cells Huawei 19042026 15h'!$B:$B,"")</f>
        <v/>
      </c>
      <c r="AV1137" s="9" t="str">
        <f>_xlfn.XLOOKUP(B1137,'[11]cells down 19042026 9H40'!$B:$B,'[11]cells down 19042026 9H40'!$B:$B,"")</f>
        <v/>
      </c>
    </row>
    <row r="1138" spans="1:48" hidden="1" x14ac:dyDescent="0.3">
      <c r="A1138" s="1" t="s">
        <v>3308</v>
      </c>
      <c r="B1138" s="8" t="s">
        <v>3309</v>
      </c>
      <c r="C1138" s="3" t="str">
        <f>_xlfn.XLOOKUP(B1138,'[1]daily break down'!$D:$D,'[1]daily break down'!$E:$E,"")</f>
        <v>CENTRE</v>
      </c>
      <c r="D1138" s="1" t="s">
        <v>11</v>
      </c>
      <c r="E1138" s="1" t="s">
        <v>12</v>
      </c>
      <c r="F1138" s="3" t="s">
        <v>226</v>
      </c>
      <c r="G1138" s="1" t="s">
        <v>2238</v>
      </c>
      <c r="H1138" s="29" t="str">
        <f>_xlfn.XLOOKUP(B1138,[2]CALCULATION!$B:$B,[2]CALCULATION!$H:$H,"")</f>
        <v>ZTE</v>
      </c>
      <c r="I1138" s="26">
        <v>0</v>
      </c>
      <c r="J1138" s="26">
        <v>0</v>
      </c>
      <c r="K1138" s="26">
        <v>3.0319633139573081E-2</v>
      </c>
      <c r="L1138" s="26">
        <v>0</v>
      </c>
      <c r="M1138" s="26">
        <v>0</v>
      </c>
      <c r="N1138" s="26">
        <v>0</v>
      </c>
      <c r="O1138" s="26">
        <v>0</v>
      </c>
      <c r="P1138" s="114" t="s">
        <v>6364</v>
      </c>
      <c r="Q1138" s="42" t="s">
        <v>5538</v>
      </c>
      <c r="R1138" s="42"/>
      <c r="S1138" s="41" t="str" cm="1">
        <f t="array" ref="S1138">IFERROR(_xlfn.IFS(
U1138="MPR ISSUE","PDH",
U1138="BSS Hardware Issue","BSS",
U1138="Sites strategiques, MLL, Pylone, etc.","ENVTECH",
U1138="AKTIVCO DEFAUT GE &amp; POWER Cabinet","AKTIVCO",
U1138="AKTIVCO Coupure ENEO &amp; Baisse de tension","AKTIVCO GRID ONLY",
U1138="Coupure ENEO &amp; Baisse de tension","IHS GRID ONLY",
U1138="Defaut GE &amp; POWER Cabinet","IHS",
U1138="Sharing","Partners",
U1138="Sites strategiques &amp; DataCenter","SST &amp; DC",
U1138="Exclu","Exclu",
U1138="SAT","SAT",
U1138="SPARE-ISSUE","SPARE-ISSUE",
U1138="Fiber CAmtel","TRANS_FO_CAMTEL",
U1138="Fiber AOF","Fiber AOF",
U1138="Projet OCM (HUAWEI)","TRAVAUX-HUAWEI",
U1138="Projet OCM (NOKIA)","TRAVAUX-NOKIA",
U1138="ACCESS-ISSUE","ACCESS-ISSUE",
U1138="Projet OCM (ZTE, NOKIA, autres projets)","TRAVAUX OCM",
U1138="No root CAuse","No root cause",
U1138="ODU HS","PDH",
U1138="IP &amp; VLAN","PDH",
U1138="Warehouse HUAWEI","SPARE-ISSUE",
U1138="SPARE-HS","SPARE-ISSUE",
U1138="Power Telco","BSS",U1138="no impacts","no impacts"
),"")</f>
        <v>No root cause</v>
      </c>
      <c r="T1138" s="41" t="str" cm="1">
        <f t="array" ref="T1138">IFERROR(_xlfn.IFS(
U1138="MPR ISSUE","TX ISSUE",
U1138="BSS Hardware Issue","RAN ISSUE",
U1138="Sites strategiques, MLL, Pylone, etc.","ENVTECH",
U1138="AKTIVCO DEFAUT GE &amp; POWER Cabinet","POWER ISSUE",
U1138="AKTIVCO Coupure ENEO &amp; Baisse de tension","POWER ISSUE",
U1138="Coupure ENEO &amp; Baisse de tension","POWER ISSUE",
U1138="Defaut GE &amp; POWER Cabinet","POWER ISSUE",
U1138="Sharing","POWER ISSUE",
U1138="Sites strategiques &amp; DataCenter","POWER ISSUE",
U1138="Exclu","Exclu",
U1138="SAT","TX ISSUE",
U1138="SPARE-ISSUE","SPARE-ISSUE",
U1138="Fiber CAmtel","TX ISSUE",
U1138="Fiber AOF","TX ISSUE",
U1138="Projet OCM (HUAWEI)","TRAVAUX-HUAWEI",
U1138="Projet OCM (NOKIA)","TRAVAUX -NOKIA",
U1138="ACCESS-ISSUE","ACCESS-ISSUE",
U1138="Projet OCM (ZTE, NOKIA, autres projets)","TRAVAUX OCM",
U1138="No root CAuse","No root cause",
U1138="ODU HS","TX ISSUE",
U1138="IP &amp; VLAN","TX ISSUE",
U1138="Warehouse HUAWEI","SPARE-ISSUE",
U1138="SPARE-HS","SPARE-ISSUE",
U1138="Power Telco","RAN ISSUE",U1138="no impacts","no impacts"
),"")</f>
        <v>No root cause</v>
      </c>
      <c r="U1138" s="68" t="s">
        <v>5691</v>
      </c>
      <c r="V1138" s="41" t="str" cm="1">
        <f t="array" ref="V1138">IFERROR(_xlfn.IFS(
U1138="MPR ISSUE","ACTIVE",
U1138="BSS Hardware Issue","ACTIVE",
U1138="Sites strategiques, MLL, Pylone, etc.","PASSIVE",
U1138="AKTIVCO DEFAUT GE &amp; POWER Cabinet","PASSIVE",
U1138="AKTIVCO Coupure ENEO &amp; Baisse de tension","PASSIVE",
U1138="Coupure ENEO &amp; Baisse de tension","PASSIVE",
U1138="Defaut GE &amp; POWER Cabinet","PASSIVE",
U1138="Sharing","PASSIVE",
U1138="Sites strategiques &amp; DataCenter","PASSIVE",
U1138="Exclu","Exclu",
U1138="SAT","ACTIVE",
U1138="SPARE-ISSUE","SPARE-ISSUE",
U1138="Fiber CAmtel","ACTIVE",
U1138="Fiber AOF","ACTIVE",
U1138="Projet OCM (HUAWEI)","PLANNED WORKS",
U1138="Projet OCM (NOKIA)","PLANNED WORKS",
U1138="ACCESS-ISSUE","ACCESS-ISSUE",
U1138="Projet OCM (ZTE, NOKIA, autres projets)","PLANNED WORKS",
U1138="No root CAuse","No root cause",
U1138="ODU HS","ACTIVE",
U1138="IP &amp; VLAN","ACTIVE",
U1138="Warehouse HUAWEI","SPARE-ISSUE",
U1138="SPARE-HS","SPARE-ISSUE",
U1138="Power Telco","ACTIVE", U1138="no impacts","no impacts"
),"")</f>
        <v>No root cause</v>
      </c>
      <c r="W1138" s="113"/>
      <c r="X1138" s="113"/>
      <c r="Y1138" s="113"/>
      <c r="Z1138" s="113"/>
      <c r="AA1138" s="113"/>
      <c r="AB1138" s="17" t="s">
        <v>5465</v>
      </c>
      <c r="AC1138" s="17" t="str">
        <f>_xlfn.XLOOKUP(B1138,'INCIDENT-04-27-2026'!E:E,'INCIDENT-04-27-2026'!F:F,"")</f>
        <v/>
      </c>
      <c r="AD1138" s="9"/>
      <c r="AE1138" s="7" t="s">
        <v>5465</v>
      </c>
      <c r="AF1138" s="6" t="str">
        <f>_xlfn.XLOOKUP(B1138,'[13]Input_27-04'!$B:$B,'[13]Input_27-04'!$M:$M,"")</f>
        <v/>
      </c>
      <c r="AG1138" s="7"/>
      <c r="AH1138" s="3"/>
      <c r="AI1138" s="18" t="str">
        <f>_xlfn.XLOOKUP(B1138,'[3]Cells Huawei 27042026 10h'!$B:$B,'[3]Cells Huawei 27042026 10h'!$T:$T,"")</f>
        <v/>
      </c>
      <c r="AJ1138" s="18" t="str">
        <f>_xlfn.XLOOKUP(B1138,'[3]Cells Huawei 27042026 15h'!$B:$B,'[3]Cells Huawei 27042026 15h'!$T:$T,"")</f>
        <v/>
      </c>
      <c r="AK1138" s="18" t="str">
        <f>_xlfn.XLOOKUP(B1138,'[4]cells down 27042026 11h28'!$B:$B,'[4]cells down 27042026 11h28'!$R:$R,"")</f>
        <v/>
      </c>
      <c r="AL1138" s="18" t="str">
        <f>_xlfn.XLOOKUP(B1138,'[4]cells down 27042026 18h01'!$B:$B,'[4]cells down 27042026 18h01'!$R:$R,"")</f>
        <v/>
      </c>
      <c r="AM1138" s="18" t="str">
        <f>_xlfn.XLOOKUP(B1138,'[5]cell downs 27042026 11h'!$B:$B,'[5]cell downs 27042026 11h'!$R:$R,"")</f>
        <v/>
      </c>
      <c r="AN1138" s="18" t="str">
        <f>_xlfn.XLOOKUP(B1138,'[5]cell downs 27042026 17h40'!$B:$B,'[5]cell downs 27042026 17h40'!$R:$R,"")</f>
        <v/>
      </c>
      <c r="AO1138" s="18" t="str">
        <f>_xlfn.XLOOKUP(B1138,'[6]ALL SITES DOWN'!$D:$D,'[6]ALL SITES DOWN'!$J:$J,"")</f>
        <v/>
      </c>
      <c r="AP1138" s="18" t="str">
        <f>_xlfn.XLOOKUP(B1138,'[7]ALL SITES DOWN'!$D:$D,'[7]ALL SITES DOWN'!$J:$J,"")</f>
        <v/>
      </c>
      <c r="AQ1138" s="9" t="str">
        <f>_xlfn.XLOOKUP(B1138,[8]sheet1!$AC:$AC,[8]sheet1!$AF:$AF,"")</f>
        <v/>
      </c>
      <c r="AR1138" s="14"/>
      <c r="AS1138" s="14" t="s">
        <v>5465</v>
      </c>
      <c r="AT1138" s="14" t="str">
        <f>_xlfn.XLOOKUP(B1138,'[9]cell downs 18042026 17h'!$B:$B,'[9]cell downs 18042026 17h'!$B:$B,"")</f>
        <v/>
      </c>
      <c r="AU1138" s="14" t="str">
        <f>_xlfn.XLOOKUP(B1138,'[10]Cells Huawei 19042026 15h'!$B:$B,'[10]Cells Huawei 19042026 15h'!$B:$B,"")</f>
        <v/>
      </c>
      <c r="AV1138" s="9" t="str">
        <f>_xlfn.XLOOKUP(B1138,'[11]cells down 19042026 9H40'!$B:$B,'[11]cells down 19042026 9H40'!$B:$B,"")</f>
        <v/>
      </c>
    </row>
    <row r="1139" spans="1:48" hidden="1" x14ac:dyDescent="0.3">
      <c r="A1139" s="1" t="s">
        <v>2604</v>
      </c>
      <c r="B1139" s="8" t="s">
        <v>2605</v>
      </c>
      <c r="C1139" s="3" t="str">
        <f>_xlfn.XLOOKUP(B1139,'[1]daily break down'!$D:$D,'[1]daily break down'!$E:$E,"")</f>
        <v>Yaounde</v>
      </c>
      <c r="D1139" s="1" t="s">
        <v>11</v>
      </c>
      <c r="E1139" s="1" t="s">
        <v>12</v>
      </c>
      <c r="F1139" s="3" t="s">
        <v>37</v>
      </c>
      <c r="G1139" s="1" t="s">
        <v>38</v>
      </c>
      <c r="H1139" s="29" t="str">
        <f>_xlfn.XLOOKUP(B1139,[2]CALCULATION!$B:$B,[2]CALCULATION!$H:$H,"")</f>
        <v>ZTE</v>
      </c>
      <c r="I1139" s="26">
        <v>0</v>
      </c>
      <c r="J1139" s="26">
        <v>0</v>
      </c>
      <c r="K1139" s="26">
        <v>3.0283962982938357E-2</v>
      </c>
      <c r="L1139" s="26">
        <v>0</v>
      </c>
      <c r="M1139" s="26">
        <v>0</v>
      </c>
      <c r="N1139" s="26">
        <v>0</v>
      </c>
      <c r="O1139" s="26">
        <v>0</v>
      </c>
      <c r="P1139" s="114" t="s">
        <v>6364</v>
      </c>
      <c r="Q1139" s="42" t="s">
        <v>5538</v>
      </c>
      <c r="R1139" s="42"/>
      <c r="S1139" s="41" t="str" cm="1">
        <f t="array" ref="S1139">IFERROR(_xlfn.IFS(
U1139="MPR ISSUE","PDH",
U1139="BSS Hardware Issue","BSS",
U1139="Sites strategiques, MLL, Pylone, etc.","ENVTECH",
U1139="AKTIVCO DEFAUT GE &amp; POWER Cabinet","AKTIVCO",
U1139="AKTIVCO Coupure ENEO &amp; Baisse de tension","AKTIVCO GRID ONLY",
U1139="Coupure ENEO &amp; Baisse de tension","IHS GRID ONLY",
U1139="Defaut GE &amp; POWER Cabinet","IHS",
U1139="Sharing","Partners",
U1139="Sites strategiques &amp; DataCenter","SST &amp; DC",
U1139="Exclu","Exclu",
U1139="SAT","SAT",
U1139="SPARE-ISSUE","SPARE-ISSUE",
U1139="Fiber CAmtel","TRANS_FO_CAMTEL",
U1139="Fiber AOF","Fiber AOF",
U1139="Projet OCM (HUAWEI)","TRAVAUX-HUAWEI",
U1139="Projet OCM (NOKIA)","TRAVAUX-NOKIA",
U1139="ACCESS-ISSUE","ACCESS-ISSUE",
U1139="Projet OCM (ZTE, NOKIA, autres projets)","TRAVAUX OCM",
U1139="No root CAuse","No root cause",
U1139="ODU HS","PDH",
U1139="IP &amp; VLAN","PDH",
U1139="Warehouse HUAWEI","SPARE-ISSUE",
U1139="SPARE-HS","SPARE-ISSUE",
U1139="Power Telco","BSS",U1139="no impacts","no impacts"
),"")</f>
        <v>No root cause</v>
      </c>
      <c r="T1139" s="41" t="str" cm="1">
        <f t="array" ref="T1139">IFERROR(_xlfn.IFS(
U1139="MPR ISSUE","TX ISSUE",
U1139="BSS Hardware Issue","RAN ISSUE",
U1139="Sites strategiques, MLL, Pylone, etc.","ENVTECH",
U1139="AKTIVCO DEFAUT GE &amp; POWER Cabinet","POWER ISSUE",
U1139="AKTIVCO Coupure ENEO &amp; Baisse de tension","POWER ISSUE",
U1139="Coupure ENEO &amp; Baisse de tension","POWER ISSUE",
U1139="Defaut GE &amp; POWER Cabinet","POWER ISSUE",
U1139="Sharing","POWER ISSUE",
U1139="Sites strategiques &amp; DataCenter","POWER ISSUE",
U1139="Exclu","Exclu",
U1139="SAT","TX ISSUE",
U1139="SPARE-ISSUE","SPARE-ISSUE",
U1139="Fiber CAmtel","TX ISSUE",
U1139="Fiber AOF","TX ISSUE",
U1139="Projet OCM (HUAWEI)","TRAVAUX-HUAWEI",
U1139="Projet OCM (NOKIA)","TRAVAUX -NOKIA",
U1139="ACCESS-ISSUE","ACCESS-ISSUE",
U1139="Projet OCM (ZTE, NOKIA, autres projets)","TRAVAUX OCM",
U1139="No root CAuse","No root cause",
U1139="ODU HS","TX ISSUE",
U1139="IP &amp; VLAN","TX ISSUE",
U1139="Warehouse HUAWEI","SPARE-ISSUE",
U1139="SPARE-HS","SPARE-ISSUE",
U1139="Power Telco","RAN ISSUE",U1139="no impacts","no impacts"
),"")</f>
        <v>No root cause</v>
      </c>
      <c r="U1139" s="68" t="s">
        <v>5691</v>
      </c>
      <c r="V1139" s="41" t="str" cm="1">
        <f t="array" ref="V1139">IFERROR(_xlfn.IFS(
U1139="MPR ISSUE","ACTIVE",
U1139="BSS Hardware Issue","ACTIVE",
U1139="Sites strategiques, MLL, Pylone, etc.","PASSIVE",
U1139="AKTIVCO DEFAUT GE &amp; POWER Cabinet","PASSIVE",
U1139="AKTIVCO Coupure ENEO &amp; Baisse de tension","PASSIVE",
U1139="Coupure ENEO &amp; Baisse de tension","PASSIVE",
U1139="Defaut GE &amp; POWER Cabinet","PASSIVE",
U1139="Sharing","PASSIVE",
U1139="Sites strategiques &amp; DataCenter","PASSIVE",
U1139="Exclu","Exclu",
U1139="SAT","ACTIVE",
U1139="SPARE-ISSUE","SPARE-ISSUE",
U1139="Fiber CAmtel","ACTIVE",
U1139="Fiber AOF","ACTIVE",
U1139="Projet OCM (HUAWEI)","PLANNED WORKS",
U1139="Projet OCM (NOKIA)","PLANNED WORKS",
U1139="ACCESS-ISSUE","ACCESS-ISSUE",
U1139="Projet OCM (ZTE, NOKIA, autres projets)","PLANNED WORKS",
U1139="No root CAuse","No root cause",
U1139="ODU HS","ACTIVE",
U1139="IP &amp; VLAN","ACTIVE",
U1139="Warehouse HUAWEI","SPARE-ISSUE",
U1139="SPARE-HS","SPARE-ISSUE",
U1139="Power Telco","ACTIVE", U1139="no impacts","no impacts"
),"")</f>
        <v>No root cause</v>
      </c>
      <c r="W1139" s="113"/>
      <c r="X1139" s="113"/>
      <c r="Y1139" s="113"/>
      <c r="Z1139" s="113"/>
      <c r="AA1139" s="113"/>
      <c r="AB1139" s="17" t="s">
        <v>5465</v>
      </c>
      <c r="AC1139" s="17" t="str">
        <f>_xlfn.XLOOKUP(B1139,'INCIDENT-04-27-2026'!E:E,'INCIDENT-04-27-2026'!F:F,"")</f>
        <v/>
      </c>
      <c r="AD1139" s="9"/>
      <c r="AE1139" s="7" t="s">
        <v>5465</v>
      </c>
      <c r="AF1139" s="6" t="str">
        <f>_xlfn.XLOOKUP(B1139,'[13]Input_27-04'!$B:$B,'[13]Input_27-04'!$M:$M,"")</f>
        <v/>
      </c>
      <c r="AG1139" s="7"/>
      <c r="AH1139" s="3"/>
      <c r="AI1139" s="18" t="str">
        <f>_xlfn.XLOOKUP(B1139,'[3]Cells Huawei 27042026 10h'!$B:$B,'[3]Cells Huawei 27042026 10h'!$T:$T,"")</f>
        <v/>
      </c>
      <c r="AJ1139" s="18" t="str">
        <f>_xlfn.XLOOKUP(B1139,'[3]Cells Huawei 27042026 15h'!$B:$B,'[3]Cells Huawei 27042026 15h'!$T:$T,"")</f>
        <v/>
      </c>
      <c r="AK1139" s="18" t="str">
        <f>_xlfn.XLOOKUP(B1139,'[4]cells down 27042026 11h28'!$B:$B,'[4]cells down 27042026 11h28'!$R:$R,"")</f>
        <v/>
      </c>
      <c r="AL1139" s="18" t="str">
        <f>_xlfn.XLOOKUP(B1139,'[4]cells down 27042026 18h01'!$B:$B,'[4]cells down 27042026 18h01'!$R:$R,"")</f>
        <v/>
      </c>
      <c r="AM1139" s="18" t="str">
        <f>_xlfn.XLOOKUP(B1139,'[5]cell downs 27042026 11h'!$B:$B,'[5]cell downs 27042026 11h'!$R:$R,"")</f>
        <v/>
      </c>
      <c r="AN1139" s="18" t="str">
        <f>_xlfn.XLOOKUP(B1139,'[5]cell downs 27042026 17h40'!$B:$B,'[5]cell downs 27042026 17h40'!$R:$R,"")</f>
        <v/>
      </c>
      <c r="AO1139" s="18" t="str">
        <f>_xlfn.XLOOKUP(B1139,'[6]ALL SITES DOWN'!$D:$D,'[6]ALL SITES DOWN'!$J:$J,"")</f>
        <v/>
      </c>
      <c r="AP1139" s="18" t="str">
        <f>_xlfn.XLOOKUP(B1139,'[7]ALL SITES DOWN'!$D:$D,'[7]ALL SITES DOWN'!$J:$J,"")</f>
        <v/>
      </c>
      <c r="AQ1139" s="9" t="str">
        <f>_xlfn.XLOOKUP(B1139,[8]sheet1!$AC:$AC,[8]sheet1!$AF:$AF,"")</f>
        <v/>
      </c>
      <c r="AR1139" s="14"/>
      <c r="AS1139" s="14" t="s">
        <v>5465</v>
      </c>
      <c r="AT1139" s="14" t="str">
        <f>_xlfn.XLOOKUP(B1139,'[9]cell downs 18042026 17h'!$B:$B,'[9]cell downs 18042026 17h'!$B:$B,"")</f>
        <v/>
      </c>
      <c r="AU1139" s="14" t="str">
        <f>_xlfn.XLOOKUP(B1139,'[10]Cells Huawei 19042026 15h'!$B:$B,'[10]Cells Huawei 19042026 15h'!$B:$B,"")</f>
        <v/>
      </c>
      <c r="AV1139" s="9" t="str">
        <f>_xlfn.XLOOKUP(B1139,'[11]cells down 19042026 9H40'!$B:$B,'[11]cells down 19042026 9H40'!$B:$B,"")</f>
        <v/>
      </c>
    </row>
    <row r="1140" spans="1:48" hidden="1" x14ac:dyDescent="0.3">
      <c r="A1140" s="1" t="s">
        <v>680</v>
      </c>
      <c r="B1140" s="8" t="s">
        <v>681</v>
      </c>
      <c r="C1140" s="3" t="str">
        <f>_xlfn.XLOOKUP(B1140,'[1]daily break down'!$D:$D,'[1]daily break down'!$E:$E,"")</f>
        <v>Yaounde</v>
      </c>
      <c r="D1140" s="1" t="s">
        <v>21</v>
      </c>
      <c r="E1140" s="1" t="s">
        <v>30</v>
      </c>
      <c r="F1140" s="3" t="s">
        <v>37</v>
      </c>
      <c r="G1140" s="1" t="s">
        <v>38</v>
      </c>
      <c r="H1140" s="29" t="str">
        <f>_xlfn.XLOOKUP(B1140,[2]CALCULATION!$B:$B,[2]CALCULATION!$H:$H,"")</f>
        <v>ZTE</v>
      </c>
      <c r="I1140" s="26">
        <v>0</v>
      </c>
      <c r="J1140" s="26">
        <v>0</v>
      </c>
      <c r="K1140" s="26">
        <v>2.9713240476781248E-2</v>
      </c>
      <c r="L1140" s="26">
        <v>0</v>
      </c>
      <c r="M1140" s="26">
        <v>0.19878978292569499</v>
      </c>
      <c r="N1140" s="26">
        <v>0</v>
      </c>
      <c r="O1140" s="26">
        <v>0</v>
      </c>
      <c r="P1140" s="114" t="s">
        <v>6364</v>
      </c>
      <c r="Q1140" s="42" t="s">
        <v>5538</v>
      </c>
      <c r="R1140" s="42"/>
      <c r="S1140" s="41" t="str" cm="1">
        <f t="array" ref="S1140">IFERROR(_xlfn.IFS(
U1140="MPR ISSUE","PDH",
U1140="BSS Hardware Issue","BSS",
U1140="Sites strategiques, MLL, Pylone, etc.","ENVTECH",
U1140="AKTIVCO DEFAUT GE &amp; POWER Cabinet","AKTIVCO",
U1140="AKTIVCO Coupure ENEO &amp; Baisse de tension","AKTIVCO GRID ONLY",
U1140="Coupure ENEO &amp; Baisse de tension","IHS GRID ONLY",
U1140="Defaut GE &amp; POWER Cabinet","IHS",
U1140="Sharing","Partners",
U1140="Sites strategiques &amp; DataCenter","SST &amp; DC",
U1140="Exclu","Exclu",
U1140="SAT","SAT",
U1140="SPARE-ISSUE","SPARE-ISSUE",
U1140="Fiber CAmtel","TRANS_FO_CAMTEL",
U1140="Fiber AOF","Fiber AOF",
U1140="Projet OCM (HUAWEI)","TRAVAUX-HUAWEI",
U1140="Projet OCM (NOKIA)","TRAVAUX-NOKIA",
U1140="ACCESS-ISSUE","ACCESS-ISSUE",
U1140="Projet OCM (ZTE, NOKIA, autres projets)","TRAVAUX OCM",
U1140="No root CAuse","No root cause",
U1140="ODU HS","PDH",
U1140="IP &amp; VLAN","PDH",
U1140="Warehouse HUAWEI","SPARE-ISSUE",
U1140="SPARE-HS","SPARE-ISSUE",
U1140="Power Telco","BSS",U1140="no impacts","no impacts"
),"")</f>
        <v>No root cause</v>
      </c>
      <c r="T1140" s="41" t="str" cm="1">
        <f t="array" ref="T1140">IFERROR(_xlfn.IFS(
U1140="MPR ISSUE","TX ISSUE",
U1140="BSS Hardware Issue","RAN ISSUE",
U1140="Sites strategiques, MLL, Pylone, etc.","ENVTECH",
U1140="AKTIVCO DEFAUT GE &amp; POWER Cabinet","POWER ISSUE",
U1140="AKTIVCO Coupure ENEO &amp; Baisse de tension","POWER ISSUE",
U1140="Coupure ENEO &amp; Baisse de tension","POWER ISSUE",
U1140="Defaut GE &amp; POWER Cabinet","POWER ISSUE",
U1140="Sharing","POWER ISSUE",
U1140="Sites strategiques &amp; DataCenter","POWER ISSUE",
U1140="Exclu","Exclu",
U1140="SAT","TX ISSUE",
U1140="SPARE-ISSUE","SPARE-ISSUE",
U1140="Fiber CAmtel","TX ISSUE",
U1140="Fiber AOF","TX ISSUE",
U1140="Projet OCM (HUAWEI)","TRAVAUX-HUAWEI",
U1140="Projet OCM (NOKIA)","TRAVAUX -NOKIA",
U1140="ACCESS-ISSUE","ACCESS-ISSUE",
U1140="Projet OCM (ZTE, NOKIA, autres projets)","TRAVAUX OCM",
U1140="No root CAuse","No root cause",
U1140="ODU HS","TX ISSUE",
U1140="IP &amp; VLAN","TX ISSUE",
U1140="Warehouse HUAWEI","SPARE-ISSUE",
U1140="SPARE-HS","SPARE-ISSUE",
U1140="Power Telco","RAN ISSUE",U1140="no impacts","no impacts"
),"")</f>
        <v>No root cause</v>
      </c>
      <c r="U1140" s="68" t="s">
        <v>5691</v>
      </c>
      <c r="V1140" s="41" t="str" cm="1">
        <f t="array" ref="V1140">IFERROR(_xlfn.IFS(
U1140="MPR ISSUE","ACTIVE",
U1140="BSS Hardware Issue","ACTIVE",
U1140="Sites strategiques, MLL, Pylone, etc.","PASSIVE",
U1140="AKTIVCO DEFAUT GE &amp; POWER Cabinet","PASSIVE",
U1140="AKTIVCO Coupure ENEO &amp; Baisse de tension","PASSIVE",
U1140="Coupure ENEO &amp; Baisse de tension","PASSIVE",
U1140="Defaut GE &amp; POWER Cabinet","PASSIVE",
U1140="Sharing","PASSIVE",
U1140="Sites strategiques &amp; DataCenter","PASSIVE",
U1140="Exclu","Exclu",
U1140="SAT","ACTIVE",
U1140="SPARE-ISSUE","SPARE-ISSUE",
U1140="Fiber CAmtel","ACTIVE",
U1140="Fiber AOF","ACTIVE",
U1140="Projet OCM (HUAWEI)","PLANNED WORKS",
U1140="Projet OCM (NOKIA)","PLANNED WORKS",
U1140="ACCESS-ISSUE","ACCESS-ISSUE",
U1140="Projet OCM (ZTE, NOKIA, autres projets)","PLANNED WORKS",
U1140="No root CAuse","No root cause",
U1140="ODU HS","ACTIVE",
U1140="IP &amp; VLAN","ACTIVE",
U1140="Warehouse HUAWEI","SPARE-ISSUE",
U1140="SPARE-HS","SPARE-ISSUE",
U1140="Power Telco","ACTIVE", U1140="no impacts","no impacts"
),"")</f>
        <v>No root cause</v>
      </c>
      <c r="W1140" s="113"/>
      <c r="X1140" s="113"/>
      <c r="Y1140" s="113"/>
      <c r="Z1140" s="113"/>
      <c r="AA1140" s="113"/>
      <c r="AB1140" s="17" t="s">
        <v>5465</v>
      </c>
      <c r="AC1140" s="17" t="str">
        <f>_xlfn.XLOOKUP(B1140,'INCIDENT-04-27-2026'!E:E,'INCIDENT-04-27-2026'!F:F,"")</f>
        <v/>
      </c>
      <c r="AD1140" s="9"/>
      <c r="AE1140" s="7" t="s">
        <v>5465</v>
      </c>
      <c r="AF1140" s="6" t="str">
        <f>_xlfn.XLOOKUP(B1140,'[13]Input_27-04'!$B:$B,'[13]Input_27-04'!$M:$M,"")</f>
        <v/>
      </c>
      <c r="AG1140" s="7"/>
      <c r="AH1140" s="3"/>
      <c r="AI1140" s="18" t="str">
        <f>_xlfn.XLOOKUP(B1140,'[3]Cells Huawei 27042026 10h'!$B:$B,'[3]Cells Huawei 27042026 10h'!$T:$T,"")</f>
        <v/>
      </c>
      <c r="AJ1140" s="18" t="str">
        <f>_xlfn.XLOOKUP(B1140,'[3]Cells Huawei 27042026 15h'!$B:$B,'[3]Cells Huawei 27042026 15h'!$T:$T,"")</f>
        <v/>
      </c>
      <c r="AK1140" s="18" t="str">
        <f>_xlfn.XLOOKUP(B1140,'[4]cells down 27042026 11h28'!$B:$B,'[4]cells down 27042026 11h28'!$R:$R,"")</f>
        <v/>
      </c>
      <c r="AL1140" s="18" t="str">
        <f>_xlfn.XLOOKUP(B1140,'[4]cells down 27042026 18h01'!$B:$B,'[4]cells down 27042026 18h01'!$R:$R,"")</f>
        <v/>
      </c>
      <c r="AM1140" s="18" t="str">
        <f>_xlfn.XLOOKUP(B1140,'[5]cell downs 27042026 11h'!$B:$B,'[5]cell downs 27042026 11h'!$R:$R,"")</f>
        <v/>
      </c>
      <c r="AN1140" s="18" t="str">
        <f>_xlfn.XLOOKUP(B1140,'[5]cell downs 27042026 17h40'!$B:$B,'[5]cell downs 27042026 17h40'!$R:$R,"")</f>
        <v/>
      </c>
      <c r="AO1140" s="18" t="str">
        <f>_xlfn.XLOOKUP(B1140,'[6]ALL SITES DOWN'!$D:$D,'[6]ALL SITES DOWN'!$J:$J,"")</f>
        <v/>
      </c>
      <c r="AP1140" s="18" t="str">
        <f>_xlfn.XLOOKUP(B1140,'[7]ALL SITES DOWN'!$D:$D,'[7]ALL SITES DOWN'!$J:$J,"")</f>
        <v/>
      </c>
      <c r="AQ1140" s="9" t="str">
        <f>_xlfn.XLOOKUP(B1140,[8]sheet1!$AC:$AC,[8]sheet1!$AF:$AF,"")</f>
        <v/>
      </c>
      <c r="AR1140" s="14"/>
      <c r="AS1140" s="14" t="s">
        <v>5465</v>
      </c>
      <c r="AT1140" s="14" t="str">
        <f>_xlfn.XLOOKUP(B1140,'[9]cell downs 18042026 17h'!$B:$B,'[9]cell downs 18042026 17h'!$B:$B,"")</f>
        <v/>
      </c>
      <c r="AU1140" s="14" t="str">
        <f>_xlfn.XLOOKUP(B1140,'[10]Cells Huawei 19042026 15h'!$B:$B,'[10]Cells Huawei 19042026 15h'!$B:$B,"")</f>
        <v/>
      </c>
      <c r="AV1140" s="9" t="str">
        <f>_xlfn.XLOOKUP(B1140,'[11]cells down 19042026 9H40'!$B:$B,'[11]cells down 19042026 9H40'!$B:$B,"")</f>
        <v/>
      </c>
    </row>
    <row r="1141" spans="1:48" hidden="1" x14ac:dyDescent="0.3">
      <c r="A1141" s="1" t="s">
        <v>2165</v>
      </c>
      <c r="B1141" s="8" t="s">
        <v>2166</v>
      </c>
      <c r="C1141" s="3" t="str">
        <f>_xlfn.XLOOKUP(B1141,'[1]daily break down'!$D:$D,'[1]daily break down'!$E:$E,"")</f>
        <v>CENTRE</v>
      </c>
      <c r="D1141" s="1" t="s">
        <v>11</v>
      </c>
      <c r="E1141" s="1" t="s">
        <v>12</v>
      </c>
      <c r="F1141" s="3" t="s">
        <v>226</v>
      </c>
      <c r="G1141" s="1" t="s">
        <v>489</v>
      </c>
      <c r="H1141" s="29" t="str">
        <f>_xlfn.XLOOKUP(B1141,[2]CALCULATION!$B:$B,[2]CALCULATION!$H:$H,"")</f>
        <v>ZTE</v>
      </c>
      <c r="I1141" s="26">
        <v>4.6549554408403318E-3</v>
      </c>
      <c r="J1141" s="26">
        <v>0</v>
      </c>
      <c r="K1141" s="26">
        <v>2.9089012735672708E-2</v>
      </c>
      <c r="L1141" s="26">
        <v>0</v>
      </c>
      <c r="M1141" s="26">
        <v>0</v>
      </c>
      <c r="N1141" s="26">
        <v>0</v>
      </c>
      <c r="O1141" s="26">
        <v>0</v>
      </c>
      <c r="P1141" s="114" t="s">
        <v>6364</v>
      </c>
      <c r="Q1141" s="42" t="s">
        <v>5538</v>
      </c>
      <c r="R1141" s="42"/>
      <c r="S1141" s="41" t="str" cm="1">
        <f t="array" ref="S1141">IFERROR(_xlfn.IFS(
U1141="MPR ISSUE","PDH",
U1141="BSS Hardware Issue","BSS",
U1141="Sites strategiques, MLL, Pylone, etc.","ENVTECH",
U1141="AKTIVCO DEFAUT GE &amp; POWER Cabinet","AKTIVCO",
U1141="AKTIVCO Coupure ENEO &amp; Baisse de tension","AKTIVCO GRID ONLY",
U1141="Coupure ENEO &amp; Baisse de tension","IHS GRID ONLY",
U1141="Defaut GE &amp; POWER Cabinet","IHS",
U1141="Sharing","Partners",
U1141="Sites strategiques &amp; DataCenter","SST &amp; DC",
U1141="Exclu","Exclu",
U1141="SAT","SAT",
U1141="SPARE-ISSUE","SPARE-ISSUE",
U1141="Fiber CAmtel","TRANS_FO_CAMTEL",
U1141="Fiber AOF","Fiber AOF",
U1141="Projet OCM (HUAWEI)","TRAVAUX-HUAWEI",
U1141="Projet OCM (NOKIA)","TRAVAUX-NOKIA",
U1141="ACCESS-ISSUE","ACCESS-ISSUE",
U1141="Projet OCM (ZTE, NOKIA, autres projets)","TRAVAUX OCM",
U1141="No root CAuse","No root cause",
U1141="ODU HS","PDH",
U1141="IP &amp; VLAN","PDH",
U1141="Warehouse HUAWEI","SPARE-ISSUE",
U1141="SPARE-HS","SPARE-ISSUE",
U1141="Power Telco","BSS",U1141="no impacts","no impacts"
),"")</f>
        <v>No root cause</v>
      </c>
      <c r="T1141" s="41" t="str" cm="1">
        <f t="array" ref="T1141">IFERROR(_xlfn.IFS(
U1141="MPR ISSUE","TX ISSUE",
U1141="BSS Hardware Issue","RAN ISSUE",
U1141="Sites strategiques, MLL, Pylone, etc.","ENVTECH",
U1141="AKTIVCO DEFAUT GE &amp; POWER Cabinet","POWER ISSUE",
U1141="AKTIVCO Coupure ENEO &amp; Baisse de tension","POWER ISSUE",
U1141="Coupure ENEO &amp; Baisse de tension","POWER ISSUE",
U1141="Defaut GE &amp; POWER Cabinet","POWER ISSUE",
U1141="Sharing","POWER ISSUE",
U1141="Sites strategiques &amp; DataCenter","POWER ISSUE",
U1141="Exclu","Exclu",
U1141="SAT","TX ISSUE",
U1141="SPARE-ISSUE","SPARE-ISSUE",
U1141="Fiber CAmtel","TX ISSUE",
U1141="Fiber AOF","TX ISSUE",
U1141="Projet OCM (HUAWEI)","TRAVAUX-HUAWEI",
U1141="Projet OCM (NOKIA)","TRAVAUX -NOKIA",
U1141="ACCESS-ISSUE","ACCESS-ISSUE",
U1141="Projet OCM (ZTE, NOKIA, autres projets)","TRAVAUX OCM",
U1141="No root CAuse","No root cause",
U1141="ODU HS","TX ISSUE",
U1141="IP &amp; VLAN","TX ISSUE",
U1141="Warehouse HUAWEI","SPARE-ISSUE",
U1141="SPARE-HS","SPARE-ISSUE",
U1141="Power Telco","RAN ISSUE",U1141="no impacts","no impacts"
),"")</f>
        <v>No root cause</v>
      </c>
      <c r="U1141" s="68" t="s">
        <v>5691</v>
      </c>
      <c r="V1141" s="41" t="str" cm="1">
        <f t="array" ref="V1141">IFERROR(_xlfn.IFS(
U1141="MPR ISSUE","ACTIVE",
U1141="BSS Hardware Issue","ACTIVE",
U1141="Sites strategiques, MLL, Pylone, etc.","PASSIVE",
U1141="AKTIVCO DEFAUT GE &amp; POWER Cabinet","PASSIVE",
U1141="AKTIVCO Coupure ENEO &amp; Baisse de tension","PASSIVE",
U1141="Coupure ENEO &amp; Baisse de tension","PASSIVE",
U1141="Defaut GE &amp; POWER Cabinet","PASSIVE",
U1141="Sharing","PASSIVE",
U1141="Sites strategiques &amp; DataCenter","PASSIVE",
U1141="Exclu","Exclu",
U1141="SAT","ACTIVE",
U1141="SPARE-ISSUE","SPARE-ISSUE",
U1141="Fiber CAmtel","ACTIVE",
U1141="Fiber AOF","ACTIVE",
U1141="Projet OCM (HUAWEI)","PLANNED WORKS",
U1141="Projet OCM (NOKIA)","PLANNED WORKS",
U1141="ACCESS-ISSUE","ACCESS-ISSUE",
U1141="Projet OCM (ZTE, NOKIA, autres projets)","PLANNED WORKS",
U1141="No root CAuse","No root cause",
U1141="ODU HS","ACTIVE",
U1141="IP &amp; VLAN","ACTIVE",
U1141="Warehouse HUAWEI","SPARE-ISSUE",
U1141="SPARE-HS","SPARE-ISSUE",
U1141="Power Telco","ACTIVE", U1141="no impacts","no impacts"
),"")</f>
        <v>No root cause</v>
      </c>
      <c r="W1141" s="113"/>
      <c r="X1141" s="113"/>
      <c r="Y1141" s="113"/>
      <c r="Z1141" s="113"/>
      <c r="AA1141" s="113"/>
      <c r="AB1141" s="17" t="s">
        <v>5465</v>
      </c>
      <c r="AC1141" s="17" t="str">
        <f>_xlfn.XLOOKUP(B1141,'INCIDENT-04-27-2026'!E:E,'INCIDENT-04-27-2026'!F:F,"")</f>
        <v/>
      </c>
      <c r="AD1141" s="9"/>
      <c r="AE1141" s="7" t="s">
        <v>5465</v>
      </c>
      <c r="AF1141" s="6" t="str">
        <f>_xlfn.XLOOKUP(B1141,'[13]Input_27-04'!$B:$B,'[13]Input_27-04'!$M:$M,"")</f>
        <v/>
      </c>
      <c r="AG1141" s="7"/>
      <c r="AH1141" s="3"/>
      <c r="AI1141" s="18" t="str">
        <f>_xlfn.XLOOKUP(B1141,'[3]Cells Huawei 27042026 10h'!$B:$B,'[3]Cells Huawei 27042026 10h'!$T:$T,"")</f>
        <v/>
      </c>
      <c r="AJ1141" s="18" t="str">
        <f>_xlfn.XLOOKUP(B1141,'[3]Cells Huawei 27042026 15h'!$B:$B,'[3]Cells Huawei 27042026 15h'!$T:$T,"")</f>
        <v/>
      </c>
      <c r="AK1141" s="18" t="str">
        <f>_xlfn.XLOOKUP(B1141,'[4]cells down 27042026 11h28'!$B:$B,'[4]cells down 27042026 11h28'!$R:$R,"")</f>
        <v/>
      </c>
      <c r="AL1141" s="18" t="str">
        <f>_xlfn.XLOOKUP(B1141,'[4]cells down 27042026 18h01'!$B:$B,'[4]cells down 27042026 18h01'!$R:$R,"")</f>
        <v/>
      </c>
      <c r="AM1141" s="18" t="str">
        <f>_xlfn.XLOOKUP(B1141,'[5]cell downs 27042026 11h'!$B:$B,'[5]cell downs 27042026 11h'!$R:$R,"")</f>
        <v/>
      </c>
      <c r="AN1141" s="18" t="str">
        <f>_xlfn.XLOOKUP(B1141,'[5]cell downs 27042026 17h40'!$B:$B,'[5]cell downs 27042026 17h40'!$R:$R,"")</f>
        <v/>
      </c>
      <c r="AO1141" s="18" t="str">
        <f>_xlfn.XLOOKUP(B1141,'[6]ALL SITES DOWN'!$D:$D,'[6]ALL SITES DOWN'!$J:$J,"")</f>
        <v/>
      </c>
      <c r="AP1141" s="18" t="str">
        <f>_xlfn.XLOOKUP(B1141,'[7]ALL SITES DOWN'!$D:$D,'[7]ALL SITES DOWN'!$J:$J,"")</f>
        <v/>
      </c>
      <c r="AQ1141" s="9" t="str">
        <f>_xlfn.XLOOKUP(B1141,[8]sheet1!$AC:$AC,[8]sheet1!$AF:$AF,"")</f>
        <v/>
      </c>
      <c r="AR1141" s="14"/>
      <c r="AS1141" s="14" t="s">
        <v>5465</v>
      </c>
      <c r="AT1141" s="14" t="str">
        <f>_xlfn.XLOOKUP(B1141,'[9]cell downs 18042026 17h'!$B:$B,'[9]cell downs 18042026 17h'!$B:$B,"")</f>
        <v/>
      </c>
      <c r="AU1141" s="14" t="str">
        <f>_xlfn.XLOOKUP(B1141,'[10]Cells Huawei 19042026 15h'!$B:$B,'[10]Cells Huawei 19042026 15h'!$B:$B,"")</f>
        <v/>
      </c>
      <c r="AV1141" s="9" t="str">
        <f>_xlfn.XLOOKUP(B1141,'[11]cells down 19042026 9H40'!$B:$B,'[11]cells down 19042026 9H40'!$B:$B,"")</f>
        <v/>
      </c>
    </row>
    <row r="1142" spans="1:48" hidden="1" x14ac:dyDescent="0.3">
      <c r="A1142" s="1" t="s">
        <v>2390</v>
      </c>
      <c r="B1142" s="8" t="s">
        <v>2391</v>
      </c>
      <c r="C1142" s="3" t="str">
        <f>_xlfn.XLOOKUP(B1142,'[1]daily break down'!$D:$D,'[1]daily break down'!$E:$E,"")</f>
        <v>Yaounde</v>
      </c>
      <c r="D1142" s="1" t="s">
        <v>11</v>
      </c>
      <c r="E1142" s="1" t="s">
        <v>12</v>
      </c>
      <c r="F1142" s="3" t="s">
        <v>37</v>
      </c>
      <c r="G1142" s="1" t="s">
        <v>38</v>
      </c>
      <c r="H1142" s="29" t="str">
        <f>_xlfn.XLOOKUP(B1142,[2]CALCULATION!$B:$B,[2]CALCULATION!$H:$H,"")</f>
        <v>ZTE</v>
      </c>
      <c r="I1142" s="26">
        <v>0</v>
      </c>
      <c r="J1142" s="26">
        <v>2.2669097944542904</v>
      </c>
      <c r="K1142" s="26">
        <v>2.9053342579037855E-2</v>
      </c>
      <c r="L1142" s="26">
        <v>0</v>
      </c>
      <c r="M1142" s="26">
        <v>0</v>
      </c>
      <c r="N1142" s="26">
        <v>0</v>
      </c>
      <c r="O1142" s="26">
        <v>0</v>
      </c>
      <c r="P1142" s="114" t="s">
        <v>6364</v>
      </c>
      <c r="Q1142" s="42" t="s">
        <v>5538</v>
      </c>
      <c r="R1142" s="42"/>
      <c r="S1142" s="41" t="str" cm="1">
        <f t="array" ref="S1142">IFERROR(_xlfn.IFS(
U1142="MPR ISSUE","PDH",
U1142="BSS Hardware Issue","BSS",
U1142="Sites strategiques, MLL, Pylone, etc.","ENVTECH",
U1142="AKTIVCO DEFAUT GE &amp; POWER Cabinet","AKTIVCO",
U1142="AKTIVCO Coupure ENEO &amp; Baisse de tension","AKTIVCO GRID ONLY",
U1142="Coupure ENEO &amp; Baisse de tension","IHS GRID ONLY",
U1142="Defaut GE &amp; POWER Cabinet","IHS",
U1142="Sharing","Partners",
U1142="Sites strategiques &amp; DataCenter","SST &amp; DC",
U1142="Exclu","Exclu",
U1142="SAT","SAT",
U1142="SPARE-ISSUE","SPARE-ISSUE",
U1142="Fiber CAmtel","TRANS_FO_CAMTEL",
U1142="Fiber AOF","Fiber AOF",
U1142="Projet OCM (HUAWEI)","TRAVAUX-HUAWEI",
U1142="Projet OCM (NOKIA)","TRAVAUX-NOKIA",
U1142="ACCESS-ISSUE","ACCESS-ISSUE",
U1142="Projet OCM (ZTE, NOKIA, autres projets)","TRAVAUX OCM",
U1142="No root CAuse","No root cause",
U1142="ODU HS","PDH",
U1142="IP &amp; VLAN","PDH",
U1142="Warehouse HUAWEI","SPARE-ISSUE",
U1142="SPARE-HS","SPARE-ISSUE",
U1142="Power Telco","BSS",U1142="no impacts","no impacts"
),"")</f>
        <v>BSS</v>
      </c>
      <c r="T1142" s="41" t="str" cm="1">
        <f t="array" ref="T1142">IFERROR(_xlfn.IFS(
U1142="MPR ISSUE","TX ISSUE",
U1142="BSS Hardware Issue","RAN ISSUE",
U1142="Sites strategiques, MLL, Pylone, etc.","ENVTECH",
U1142="AKTIVCO DEFAUT GE &amp; POWER Cabinet","POWER ISSUE",
U1142="AKTIVCO Coupure ENEO &amp; Baisse de tension","POWER ISSUE",
U1142="Coupure ENEO &amp; Baisse de tension","POWER ISSUE",
U1142="Defaut GE &amp; POWER Cabinet","POWER ISSUE",
U1142="Sharing","POWER ISSUE",
U1142="Sites strategiques &amp; DataCenter","POWER ISSUE",
U1142="Exclu","Exclu",
U1142="SAT","TX ISSUE",
U1142="SPARE-ISSUE","SPARE-ISSUE",
U1142="Fiber CAmtel","TX ISSUE",
U1142="Fiber AOF","TX ISSUE",
U1142="Projet OCM (HUAWEI)","TRAVAUX-HUAWEI",
U1142="Projet OCM (NOKIA)","TRAVAUX -NOKIA",
U1142="ACCESS-ISSUE","ACCESS-ISSUE",
U1142="Projet OCM (ZTE, NOKIA, autres projets)","TRAVAUX OCM",
U1142="No root CAuse","No root cause",
U1142="ODU HS","TX ISSUE",
U1142="IP &amp; VLAN","TX ISSUE",
U1142="Warehouse HUAWEI","SPARE-ISSUE",
U1142="SPARE-HS","SPARE-ISSUE",
U1142="Power Telco","RAN ISSUE",U1142="no impacts","no impacts"
),"")</f>
        <v>RAN ISSUE</v>
      </c>
      <c r="U1142" s="68" t="s">
        <v>5319</v>
      </c>
      <c r="V1142" s="41" t="str" cm="1">
        <f t="array" ref="V1142">IFERROR(_xlfn.IFS(
U1142="MPR ISSUE","ACTIVE",
U1142="BSS Hardware Issue","ACTIVE",
U1142="Sites strategiques, MLL, Pylone, etc.","PASSIVE",
U1142="AKTIVCO DEFAUT GE &amp; POWER Cabinet","PASSIVE",
U1142="AKTIVCO Coupure ENEO &amp; Baisse de tension","PASSIVE",
U1142="Coupure ENEO &amp; Baisse de tension","PASSIVE",
U1142="Defaut GE &amp; POWER Cabinet","PASSIVE",
U1142="Sharing","PASSIVE",
U1142="Sites strategiques &amp; DataCenter","PASSIVE",
U1142="Exclu","Exclu",
U1142="SAT","ACTIVE",
U1142="SPARE-ISSUE","SPARE-ISSUE",
U1142="Fiber CAmtel","ACTIVE",
U1142="Fiber AOF","ACTIVE",
U1142="Projet OCM (HUAWEI)","PLANNED WORKS",
U1142="Projet OCM (NOKIA)","PLANNED WORKS",
U1142="ACCESS-ISSUE","ACCESS-ISSUE",
U1142="Projet OCM (ZTE, NOKIA, autres projets)","PLANNED WORKS",
U1142="No root CAuse","No root cause",
U1142="ODU HS","ACTIVE",
U1142="IP &amp; VLAN","ACTIVE",
U1142="Warehouse HUAWEI","SPARE-ISSUE",
U1142="SPARE-HS","SPARE-ISSUE",
U1142="Power Telco","ACTIVE", U1142="no impacts","no impacts"
),"")</f>
        <v>ACTIVE</v>
      </c>
      <c r="W1142" s="113"/>
      <c r="X1142" s="113"/>
      <c r="Y1142" s="113"/>
      <c r="Z1142" s="113"/>
      <c r="AA1142" s="113"/>
      <c r="AB1142" s="17" t="s">
        <v>5465</v>
      </c>
      <c r="AC1142" s="17" t="str">
        <f>_xlfn.XLOOKUP(B1142,'INCIDENT-04-27-2026'!E:E,'INCIDENT-04-27-2026'!F:F,"")</f>
        <v/>
      </c>
      <c r="AD1142" s="9"/>
      <c r="AE1142" s="7" t="s">
        <v>5465</v>
      </c>
      <c r="AF1142" s="6" t="str">
        <f>_xlfn.XLOOKUP(B1142,'[13]Input_27-04'!$B:$B,'[13]Input_27-04'!$M:$M,"")</f>
        <v/>
      </c>
      <c r="AG1142" s="7"/>
      <c r="AH1142" s="3"/>
      <c r="AI1142" s="18" t="str">
        <f>_xlfn.XLOOKUP(B1142,'[3]Cells Huawei 27042026 10h'!$B:$B,'[3]Cells Huawei 27042026 10h'!$T:$T,"")</f>
        <v/>
      </c>
      <c r="AJ1142" s="18" t="str">
        <f>_xlfn.XLOOKUP(B1142,'[3]Cells Huawei 27042026 15h'!$B:$B,'[3]Cells Huawei 27042026 15h'!$T:$T,"")</f>
        <v/>
      </c>
      <c r="AK1142" s="18" t="str">
        <f>_xlfn.XLOOKUP(B1142,'[4]cells down 27042026 11h28'!$B:$B,'[4]cells down 27042026 11h28'!$R:$R,"")</f>
        <v/>
      </c>
      <c r="AL1142" s="18" t="str">
        <f>_xlfn.XLOOKUP(B1142,'[4]cells down 27042026 18h01'!$B:$B,'[4]cells down 27042026 18h01'!$R:$R,"")</f>
        <v/>
      </c>
      <c r="AM1142" s="18" t="str">
        <f>_xlfn.XLOOKUP(B1142,'[5]cell downs 27042026 11h'!$B:$B,'[5]cell downs 27042026 11h'!$R:$R,"")</f>
        <v/>
      </c>
      <c r="AN1142" s="18" t="str">
        <f>_xlfn.XLOOKUP(B1142,'[5]cell downs 27042026 17h40'!$B:$B,'[5]cell downs 27042026 17h40'!$R:$R,"")</f>
        <v/>
      </c>
      <c r="AO1142" s="18" t="str">
        <f>_xlfn.XLOOKUP(B1142,'[6]ALL SITES DOWN'!$D:$D,'[6]ALL SITES DOWN'!$J:$J,"")</f>
        <v/>
      </c>
      <c r="AP1142" s="18" t="str">
        <f>_xlfn.XLOOKUP(B1142,'[7]ALL SITES DOWN'!$D:$D,'[7]ALL SITES DOWN'!$J:$J,"")</f>
        <v/>
      </c>
      <c r="AQ1142" s="9" t="str">
        <f>_xlfn.XLOOKUP(B1142,[8]sheet1!$AC:$AC,[8]sheet1!$AF:$AF,"")</f>
        <v/>
      </c>
      <c r="AR1142" s="14"/>
      <c r="AS1142" s="14" t="s">
        <v>2391</v>
      </c>
      <c r="AT1142" s="14" t="str">
        <f>_xlfn.XLOOKUP(B1142,'[9]cell downs 18042026 17h'!$B:$B,'[9]cell downs 18042026 17h'!$B:$B,"")</f>
        <v/>
      </c>
      <c r="AU1142" s="14" t="str">
        <f>_xlfn.XLOOKUP(B1142,'[10]Cells Huawei 19042026 15h'!$B:$B,'[10]Cells Huawei 19042026 15h'!$B:$B,"")</f>
        <v/>
      </c>
      <c r="AV1142" s="9" t="str">
        <f>_xlfn.XLOOKUP(B1142,'[11]cells down 19042026 9H40'!$B:$B,'[11]cells down 19042026 9H40'!$B:$B,"")</f>
        <v/>
      </c>
    </row>
    <row r="1143" spans="1:48" hidden="1" x14ac:dyDescent="0.3">
      <c r="A1143" s="1" t="s">
        <v>3230</v>
      </c>
      <c r="B1143" s="8" t="s">
        <v>3231</v>
      </c>
      <c r="C1143" s="3" t="str">
        <f>_xlfn.XLOOKUP(B1143,'[1]daily break down'!$D:$D,'[1]daily break down'!$E:$E,"")</f>
        <v>Yaounde</v>
      </c>
      <c r="D1143" s="1" t="s">
        <v>11</v>
      </c>
      <c r="E1143" s="1" t="s">
        <v>12</v>
      </c>
      <c r="F1143" s="3" t="s">
        <v>37</v>
      </c>
      <c r="G1143" s="1" t="s">
        <v>38</v>
      </c>
      <c r="H1143" s="29" t="str">
        <f>_xlfn.XLOOKUP(B1143,[2]CALCULATION!$B:$B,[2]CALCULATION!$H:$H,"")</f>
        <v>ZTE</v>
      </c>
      <c r="I1143" s="26">
        <v>0</v>
      </c>
      <c r="J1143" s="26">
        <v>0</v>
      </c>
      <c r="K1143" s="26">
        <v>2.8874991795863926E-2</v>
      </c>
      <c r="L1143" s="26">
        <v>0</v>
      </c>
      <c r="M1143" s="26">
        <v>0</v>
      </c>
      <c r="N1143" s="26">
        <v>0</v>
      </c>
      <c r="O1143" s="26">
        <v>0</v>
      </c>
      <c r="P1143" s="114" t="s">
        <v>6364</v>
      </c>
      <c r="Q1143" s="42" t="s">
        <v>5538</v>
      </c>
      <c r="R1143" s="42"/>
      <c r="S1143" s="41" t="str" cm="1">
        <f t="array" ref="S1143">IFERROR(_xlfn.IFS(
U1143="MPR ISSUE","PDH",
U1143="BSS Hardware Issue","BSS",
U1143="Sites strategiques, MLL, Pylone, etc.","ENVTECH",
U1143="AKTIVCO DEFAUT GE &amp; POWER Cabinet","AKTIVCO",
U1143="AKTIVCO Coupure ENEO &amp; Baisse de tension","AKTIVCO GRID ONLY",
U1143="Coupure ENEO &amp; Baisse de tension","IHS GRID ONLY",
U1143="Defaut GE &amp; POWER Cabinet","IHS",
U1143="Sharing","Partners",
U1143="Sites strategiques &amp; DataCenter","SST &amp; DC",
U1143="Exclu","Exclu",
U1143="SAT","SAT",
U1143="SPARE-ISSUE","SPARE-ISSUE",
U1143="Fiber CAmtel","TRANS_FO_CAMTEL",
U1143="Fiber AOF","Fiber AOF",
U1143="Projet OCM (HUAWEI)","TRAVAUX-HUAWEI",
U1143="Projet OCM (NOKIA)","TRAVAUX-NOKIA",
U1143="ACCESS-ISSUE","ACCESS-ISSUE",
U1143="Projet OCM (ZTE, NOKIA, autres projets)","TRAVAUX OCM",
U1143="No root CAuse","No root cause",
U1143="ODU HS","PDH",
U1143="IP &amp; VLAN","PDH",
U1143="Warehouse HUAWEI","SPARE-ISSUE",
U1143="SPARE-HS","SPARE-ISSUE",
U1143="Power Telco","BSS",U1143="no impacts","no impacts"
),"")</f>
        <v>No root cause</v>
      </c>
      <c r="T1143" s="41" t="str" cm="1">
        <f t="array" ref="T1143">IFERROR(_xlfn.IFS(
U1143="MPR ISSUE","TX ISSUE",
U1143="BSS Hardware Issue","RAN ISSUE",
U1143="Sites strategiques, MLL, Pylone, etc.","ENVTECH",
U1143="AKTIVCO DEFAUT GE &amp; POWER Cabinet","POWER ISSUE",
U1143="AKTIVCO Coupure ENEO &amp; Baisse de tension","POWER ISSUE",
U1143="Coupure ENEO &amp; Baisse de tension","POWER ISSUE",
U1143="Defaut GE &amp; POWER Cabinet","POWER ISSUE",
U1143="Sharing","POWER ISSUE",
U1143="Sites strategiques &amp; DataCenter","POWER ISSUE",
U1143="Exclu","Exclu",
U1143="SAT","TX ISSUE",
U1143="SPARE-ISSUE","SPARE-ISSUE",
U1143="Fiber CAmtel","TX ISSUE",
U1143="Fiber AOF","TX ISSUE",
U1143="Projet OCM (HUAWEI)","TRAVAUX-HUAWEI",
U1143="Projet OCM (NOKIA)","TRAVAUX -NOKIA",
U1143="ACCESS-ISSUE","ACCESS-ISSUE",
U1143="Projet OCM (ZTE, NOKIA, autres projets)","TRAVAUX OCM",
U1143="No root CAuse","No root cause",
U1143="ODU HS","TX ISSUE",
U1143="IP &amp; VLAN","TX ISSUE",
U1143="Warehouse HUAWEI","SPARE-ISSUE",
U1143="SPARE-HS","SPARE-ISSUE",
U1143="Power Telco","RAN ISSUE",U1143="no impacts","no impacts"
),"")</f>
        <v>No root cause</v>
      </c>
      <c r="U1143" s="68" t="s">
        <v>5691</v>
      </c>
      <c r="V1143" s="41" t="str" cm="1">
        <f t="array" ref="V1143">IFERROR(_xlfn.IFS(
U1143="MPR ISSUE","ACTIVE",
U1143="BSS Hardware Issue","ACTIVE",
U1143="Sites strategiques, MLL, Pylone, etc.","PASSIVE",
U1143="AKTIVCO DEFAUT GE &amp; POWER Cabinet","PASSIVE",
U1143="AKTIVCO Coupure ENEO &amp; Baisse de tension","PASSIVE",
U1143="Coupure ENEO &amp; Baisse de tension","PASSIVE",
U1143="Defaut GE &amp; POWER Cabinet","PASSIVE",
U1143="Sharing","PASSIVE",
U1143="Sites strategiques &amp; DataCenter","PASSIVE",
U1143="Exclu","Exclu",
U1143="SAT","ACTIVE",
U1143="SPARE-ISSUE","SPARE-ISSUE",
U1143="Fiber CAmtel","ACTIVE",
U1143="Fiber AOF","ACTIVE",
U1143="Projet OCM (HUAWEI)","PLANNED WORKS",
U1143="Projet OCM (NOKIA)","PLANNED WORKS",
U1143="ACCESS-ISSUE","ACCESS-ISSUE",
U1143="Projet OCM (ZTE, NOKIA, autres projets)","PLANNED WORKS",
U1143="No root CAuse","No root cause",
U1143="ODU HS","ACTIVE",
U1143="IP &amp; VLAN","ACTIVE",
U1143="Warehouse HUAWEI","SPARE-ISSUE",
U1143="SPARE-HS","SPARE-ISSUE",
U1143="Power Telco","ACTIVE", U1143="no impacts","no impacts"
),"")</f>
        <v>No root cause</v>
      </c>
      <c r="W1143" s="113"/>
      <c r="X1143" s="113"/>
      <c r="Y1143" s="113"/>
      <c r="Z1143" s="113"/>
      <c r="AA1143" s="113"/>
      <c r="AB1143" s="17" t="s">
        <v>5465</v>
      </c>
      <c r="AC1143" s="17" t="str">
        <f>_xlfn.XLOOKUP(B1143,'INCIDENT-04-27-2026'!E:E,'INCIDENT-04-27-2026'!F:F,"")</f>
        <v/>
      </c>
      <c r="AD1143" s="9"/>
      <c r="AE1143" s="7" t="s">
        <v>5465</v>
      </c>
      <c r="AF1143" s="6" t="str">
        <f>_xlfn.XLOOKUP(B1143,'[13]Input_27-04'!$B:$B,'[13]Input_27-04'!$M:$M,"")</f>
        <v/>
      </c>
      <c r="AG1143" s="7"/>
      <c r="AH1143" s="3"/>
      <c r="AI1143" s="18" t="str">
        <f>_xlfn.XLOOKUP(B1143,'[3]Cells Huawei 27042026 10h'!$B:$B,'[3]Cells Huawei 27042026 10h'!$T:$T,"")</f>
        <v/>
      </c>
      <c r="AJ1143" s="18" t="str">
        <f>_xlfn.XLOOKUP(B1143,'[3]Cells Huawei 27042026 15h'!$B:$B,'[3]Cells Huawei 27042026 15h'!$T:$T,"")</f>
        <v/>
      </c>
      <c r="AK1143" s="18" t="str">
        <f>_xlfn.XLOOKUP(B1143,'[4]cells down 27042026 11h28'!$B:$B,'[4]cells down 27042026 11h28'!$R:$R,"")</f>
        <v/>
      </c>
      <c r="AL1143" s="18" t="str">
        <f>_xlfn.XLOOKUP(B1143,'[4]cells down 27042026 18h01'!$B:$B,'[4]cells down 27042026 18h01'!$R:$R,"")</f>
        <v/>
      </c>
      <c r="AM1143" s="18" t="str">
        <f>_xlfn.XLOOKUP(B1143,'[5]cell downs 27042026 11h'!$B:$B,'[5]cell downs 27042026 11h'!$R:$R,"")</f>
        <v/>
      </c>
      <c r="AN1143" s="18" t="str">
        <f>_xlfn.XLOOKUP(B1143,'[5]cell downs 27042026 17h40'!$B:$B,'[5]cell downs 27042026 17h40'!$R:$R,"")</f>
        <v/>
      </c>
      <c r="AO1143" s="18" t="str">
        <f>_xlfn.XLOOKUP(B1143,'[6]ALL SITES DOWN'!$D:$D,'[6]ALL SITES DOWN'!$J:$J,"")</f>
        <v/>
      </c>
      <c r="AP1143" s="18" t="str">
        <f>_xlfn.XLOOKUP(B1143,'[7]ALL SITES DOWN'!$D:$D,'[7]ALL SITES DOWN'!$J:$J,"")</f>
        <v/>
      </c>
      <c r="AQ1143" s="9" t="str">
        <f>_xlfn.XLOOKUP(B1143,[8]sheet1!$AC:$AC,[8]sheet1!$AF:$AF,"")</f>
        <v/>
      </c>
      <c r="AR1143" s="14"/>
      <c r="AS1143" s="14" t="s">
        <v>5465</v>
      </c>
      <c r="AT1143" s="14" t="str">
        <f>_xlfn.XLOOKUP(B1143,'[9]cell downs 18042026 17h'!$B:$B,'[9]cell downs 18042026 17h'!$B:$B,"")</f>
        <v/>
      </c>
      <c r="AU1143" s="14" t="str">
        <f>_xlfn.XLOOKUP(B1143,'[10]Cells Huawei 19042026 15h'!$B:$B,'[10]Cells Huawei 19042026 15h'!$B:$B,"")</f>
        <v/>
      </c>
      <c r="AV1143" s="9" t="str">
        <f>_xlfn.XLOOKUP(B1143,'[11]cells down 19042026 9H40'!$B:$B,'[11]cells down 19042026 9H40'!$B:$B,"")</f>
        <v/>
      </c>
    </row>
    <row r="1144" spans="1:48" hidden="1" x14ac:dyDescent="0.3">
      <c r="A1144" s="1" t="s">
        <v>2580</v>
      </c>
      <c r="B1144" s="8" t="s">
        <v>2581</v>
      </c>
      <c r="C1144" s="3" t="str">
        <f>_xlfn.XLOOKUP(B1144,'[1]daily break down'!$D:$D,'[1]daily break down'!$E:$E,"")</f>
        <v>Yaounde</v>
      </c>
      <c r="D1144" s="1" t="s">
        <v>11</v>
      </c>
      <c r="E1144" s="1" t="s">
        <v>145</v>
      </c>
      <c r="F1144" s="3" t="s">
        <v>37</v>
      </c>
      <c r="G1144" s="1" t="s">
        <v>38</v>
      </c>
      <c r="H1144" s="29" t="str">
        <f>_xlfn.XLOOKUP(B1144,[2]CALCULATION!$B:$B,[2]CALCULATION!$H:$H,"")</f>
        <v>ZTE</v>
      </c>
      <c r="I1144" s="26">
        <v>0</v>
      </c>
      <c r="J1144" s="26">
        <v>0</v>
      </c>
      <c r="K1144" s="26">
        <v>2.869664101268983E-2</v>
      </c>
      <c r="L1144" s="26">
        <v>0</v>
      </c>
      <c r="M1144" s="26">
        <v>9.5507379442004599</v>
      </c>
      <c r="N1144" s="26">
        <v>0</v>
      </c>
      <c r="O1144" s="26">
        <v>0</v>
      </c>
      <c r="P1144" s="114" t="s">
        <v>6364</v>
      </c>
      <c r="Q1144" s="42" t="s">
        <v>5538</v>
      </c>
      <c r="R1144" s="42"/>
      <c r="S1144" s="41" t="str" cm="1">
        <f t="array" ref="S1144">IFERROR(_xlfn.IFS(
U1144="MPR ISSUE","PDH",
U1144="BSS Hardware Issue","BSS",
U1144="Sites strategiques, MLL, Pylone, etc.","ENVTECH",
U1144="AKTIVCO DEFAUT GE &amp; POWER Cabinet","AKTIVCO",
U1144="AKTIVCO Coupure ENEO &amp; Baisse de tension","AKTIVCO GRID ONLY",
U1144="Coupure ENEO &amp; Baisse de tension","IHS GRID ONLY",
U1144="Defaut GE &amp; POWER Cabinet","IHS",
U1144="Sharing","Partners",
U1144="Sites strategiques &amp; DataCenter","SST &amp; DC",
U1144="Exclu","Exclu",
U1144="SAT","SAT",
U1144="SPARE-ISSUE","SPARE-ISSUE",
U1144="Fiber CAmtel","TRANS_FO_CAMTEL",
U1144="Fiber AOF","Fiber AOF",
U1144="Projet OCM (HUAWEI)","TRAVAUX-HUAWEI",
U1144="Projet OCM (NOKIA)","TRAVAUX-NOKIA",
U1144="ACCESS-ISSUE","ACCESS-ISSUE",
U1144="Projet OCM (ZTE, NOKIA, autres projets)","TRAVAUX OCM",
U1144="No root CAuse","No root cause",
U1144="ODU HS","PDH",
U1144="IP &amp; VLAN","PDH",
U1144="Warehouse HUAWEI","SPARE-ISSUE",
U1144="SPARE-HS","SPARE-ISSUE",
U1144="Power Telco","BSS",U1144="no impacts","no impacts"
),"")</f>
        <v>No root cause</v>
      </c>
      <c r="T1144" s="41" t="str" cm="1">
        <f t="array" ref="T1144">IFERROR(_xlfn.IFS(
U1144="MPR ISSUE","TX ISSUE",
U1144="BSS Hardware Issue","RAN ISSUE",
U1144="Sites strategiques, MLL, Pylone, etc.","ENVTECH",
U1144="AKTIVCO DEFAUT GE &amp; POWER Cabinet","POWER ISSUE",
U1144="AKTIVCO Coupure ENEO &amp; Baisse de tension","POWER ISSUE",
U1144="Coupure ENEO &amp; Baisse de tension","POWER ISSUE",
U1144="Defaut GE &amp; POWER Cabinet","POWER ISSUE",
U1144="Sharing","POWER ISSUE",
U1144="Sites strategiques &amp; DataCenter","POWER ISSUE",
U1144="Exclu","Exclu",
U1144="SAT","TX ISSUE",
U1144="SPARE-ISSUE","SPARE-ISSUE",
U1144="Fiber CAmtel","TX ISSUE",
U1144="Fiber AOF","TX ISSUE",
U1144="Projet OCM (HUAWEI)","TRAVAUX-HUAWEI",
U1144="Projet OCM (NOKIA)","TRAVAUX -NOKIA",
U1144="ACCESS-ISSUE","ACCESS-ISSUE",
U1144="Projet OCM (ZTE, NOKIA, autres projets)","TRAVAUX OCM",
U1144="No root CAuse","No root cause",
U1144="ODU HS","TX ISSUE",
U1144="IP &amp; VLAN","TX ISSUE",
U1144="Warehouse HUAWEI","SPARE-ISSUE",
U1144="SPARE-HS","SPARE-ISSUE",
U1144="Power Telco","RAN ISSUE",U1144="no impacts","no impacts"
),"")</f>
        <v>No root cause</v>
      </c>
      <c r="U1144" s="68" t="s">
        <v>5691</v>
      </c>
      <c r="V1144" s="41" t="str" cm="1">
        <f t="array" ref="V1144">IFERROR(_xlfn.IFS(
U1144="MPR ISSUE","ACTIVE",
U1144="BSS Hardware Issue","ACTIVE",
U1144="Sites strategiques, MLL, Pylone, etc.","PASSIVE",
U1144="AKTIVCO DEFAUT GE &amp; POWER Cabinet","PASSIVE",
U1144="AKTIVCO Coupure ENEO &amp; Baisse de tension","PASSIVE",
U1144="Coupure ENEO &amp; Baisse de tension","PASSIVE",
U1144="Defaut GE &amp; POWER Cabinet","PASSIVE",
U1144="Sharing","PASSIVE",
U1144="Sites strategiques &amp; DataCenter","PASSIVE",
U1144="Exclu","Exclu",
U1144="SAT","ACTIVE",
U1144="SPARE-ISSUE","SPARE-ISSUE",
U1144="Fiber CAmtel","ACTIVE",
U1144="Fiber AOF","ACTIVE",
U1144="Projet OCM (HUAWEI)","PLANNED WORKS",
U1144="Projet OCM (NOKIA)","PLANNED WORKS",
U1144="ACCESS-ISSUE","ACCESS-ISSUE",
U1144="Projet OCM (ZTE, NOKIA, autres projets)","PLANNED WORKS",
U1144="No root CAuse","No root cause",
U1144="ODU HS","ACTIVE",
U1144="IP &amp; VLAN","ACTIVE",
U1144="Warehouse HUAWEI","SPARE-ISSUE",
U1144="SPARE-HS","SPARE-ISSUE",
U1144="Power Telco","ACTIVE", U1144="no impacts","no impacts"
),"")</f>
        <v>No root cause</v>
      </c>
      <c r="W1144" s="113"/>
      <c r="X1144" s="113"/>
      <c r="Y1144" s="113"/>
      <c r="Z1144" s="113"/>
      <c r="AA1144" s="113"/>
      <c r="AB1144" s="17" t="s">
        <v>5465</v>
      </c>
      <c r="AC1144" s="17" t="str">
        <f>_xlfn.XLOOKUP(B1144,'INCIDENT-04-27-2026'!E:E,'INCIDENT-04-27-2026'!F:F,"")</f>
        <v/>
      </c>
      <c r="AD1144" s="9"/>
      <c r="AE1144" s="7" t="s">
        <v>5465</v>
      </c>
      <c r="AF1144" s="6" t="str">
        <f>_xlfn.XLOOKUP(B1144,'[13]Input_27-04'!$B:$B,'[13]Input_27-04'!$M:$M,"")</f>
        <v/>
      </c>
      <c r="AG1144" s="7"/>
      <c r="AH1144" s="3"/>
      <c r="AI1144" s="18" t="str">
        <f>_xlfn.XLOOKUP(B1144,'[3]Cells Huawei 27042026 10h'!$B:$B,'[3]Cells Huawei 27042026 10h'!$T:$T,"")</f>
        <v/>
      </c>
      <c r="AJ1144" s="18" t="str">
        <f>_xlfn.XLOOKUP(B1144,'[3]Cells Huawei 27042026 15h'!$B:$B,'[3]Cells Huawei 27042026 15h'!$T:$T,"")</f>
        <v/>
      </c>
      <c r="AK1144" s="18" t="str">
        <f>_xlfn.XLOOKUP(B1144,'[4]cells down 27042026 11h28'!$B:$B,'[4]cells down 27042026 11h28'!$R:$R,"")</f>
        <v/>
      </c>
      <c r="AL1144" s="18" t="str">
        <f>_xlfn.XLOOKUP(B1144,'[4]cells down 27042026 18h01'!$B:$B,'[4]cells down 27042026 18h01'!$R:$R,"")</f>
        <v/>
      </c>
      <c r="AM1144" s="18" t="str">
        <f>_xlfn.XLOOKUP(B1144,'[5]cell downs 27042026 11h'!$B:$B,'[5]cell downs 27042026 11h'!$R:$R,"")</f>
        <v/>
      </c>
      <c r="AN1144" s="18" t="str">
        <f>_xlfn.XLOOKUP(B1144,'[5]cell downs 27042026 17h40'!$B:$B,'[5]cell downs 27042026 17h40'!$R:$R,"")</f>
        <v/>
      </c>
      <c r="AO1144" s="18" t="str">
        <f>_xlfn.XLOOKUP(B1144,'[6]ALL SITES DOWN'!$D:$D,'[6]ALL SITES DOWN'!$J:$J,"")</f>
        <v/>
      </c>
      <c r="AP1144" s="18" t="str">
        <f>_xlfn.XLOOKUP(B1144,'[7]ALL SITES DOWN'!$D:$D,'[7]ALL SITES DOWN'!$J:$J,"")</f>
        <v/>
      </c>
      <c r="AQ1144" s="9" t="str">
        <f>_xlfn.XLOOKUP(B1144,[8]sheet1!$AC:$AC,[8]sheet1!$AF:$AF,"")</f>
        <v/>
      </c>
      <c r="AR1144" s="14"/>
      <c r="AS1144" s="14" t="s">
        <v>5465</v>
      </c>
      <c r="AT1144" s="14" t="str">
        <f>_xlfn.XLOOKUP(B1144,'[9]cell downs 18042026 17h'!$B:$B,'[9]cell downs 18042026 17h'!$B:$B,"")</f>
        <v/>
      </c>
      <c r="AU1144" s="14" t="str">
        <f>_xlfn.XLOOKUP(B1144,'[10]Cells Huawei 19042026 15h'!$B:$B,'[10]Cells Huawei 19042026 15h'!$B:$B,"")</f>
        <v/>
      </c>
      <c r="AV1144" s="9" t="str">
        <f>_xlfn.XLOOKUP(B1144,'[11]cells down 19042026 9H40'!$B:$B,'[11]cells down 19042026 9H40'!$B:$B,"")</f>
        <v/>
      </c>
    </row>
    <row r="1145" spans="1:48" hidden="1" x14ac:dyDescent="0.3">
      <c r="A1145" s="19" t="s">
        <v>5400</v>
      </c>
      <c r="B1145" s="24" t="s">
        <v>5401</v>
      </c>
      <c r="C1145" s="3" t="str">
        <f>_xlfn.XLOOKUP(B1145,'[1]daily break down'!$D:$D,'[1]daily break down'!$E:$E,"")</f>
        <v>CENTRE</v>
      </c>
      <c r="D1145" s="19" t="s">
        <v>357</v>
      </c>
      <c r="E1145" s="19" t="s">
        <v>710</v>
      </c>
      <c r="F1145" s="19" t="s">
        <v>226</v>
      </c>
      <c r="G1145" s="19" t="s">
        <v>489</v>
      </c>
      <c r="H1145" s="29" t="str">
        <f>_xlfn.XLOOKUP(B1145,[2]CALCULATION!$B:$B,[2]CALCULATION!$H:$H,"")</f>
        <v>ZTE</v>
      </c>
      <c r="I1145" s="26">
        <v>0</v>
      </c>
      <c r="J1145" s="26">
        <v>0</v>
      </c>
      <c r="K1145" s="26">
        <v>2.8553960386150736E-2</v>
      </c>
      <c r="L1145" s="26">
        <v>0</v>
      </c>
      <c r="M1145" s="26">
        <v>0</v>
      </c>
      <c r="N1145" s="26">
        <v>0</v>
      </c>
      <c r="O1145" s="26">
        <v>0</v>
      </c>
      <c r="P1145" s="114" t="s">
        <v>6364</v>
      </c>
      <c r="Q1145" s="42" t="s">
        <v>5538</v>
      </c>
      <c r="R1145" s="42"/>
      <c r="S1145" s="41" t="str" cm="1">
        <f t="array" ref="S1145">IFERROR(_xlfn.IFS(
U1145="MPR ISSUE","PDH",
U1145="BSS Hardware Issue","BSS",
U1145="Sites strategiques, MLL, Pylone, etc.","ENVTECH",
U1145="AKTIVCO DEFAUT GE &amp; POWER Cabinet","AKTIVCO",
U1145="AKTIVCO Coupure ENEO &amp; Baisse de tension","AKTIVCO GRID ONLY",
U1145="Coupure ENEO &amp; Baisse de tension","IHS GRID ONLY",
U1145="Defaut GE &amp; POWER Cabinet","IHS",
U1145="Sharing","Partners",
U1145="Sites strategiques &amp; DataCenter","SST &amp; DC",
U1145="Exclu","Exclu",
U1145="SAT","SAT",
U1145="SPARE-ISSUE","SPARE-ISSUE",
U1145="Fiber CAmtel","TRANS_FO_CAMTEL",
U1145="Fiber AOF","Fiber AOF",
U1145="Projet OCM (HUAWEI)","TRAVAUX-HUAWEI",
U1145="Projet OCM (NOKIA)","TRAVAUX-NOKIA",
U1145="ACCESS-ISSUE","ACCESS-ISSUE",
U1145="Projet OCM (ZTE, NOKIA, autres projets)","TRAVAUX OCM",
U1145="No root CAuse","No root cause",
U1145="ODU HS","PDH",
U1145="IP &amp; VLAN","PDH",
U1145="Warehouse HUAWEI","SPARE-ISSUE",
U1145="SPARE-HS","SPARE-ISSUE",
U1145="Power Telco","BSS",U1145="no impacts","no impacts"
),"")</f>
        <v>No root cause</v>
      </c>
      <c r="T1145" s="41" t="str" cm="1">
        <f t="array" ref="T1145">IFERROR(_xlfn.IFS(
U1145="MPR ISSUE","TX ISSUE",
U1145="BSS Hardware Issue","RAN ISSUE",
U1145="Sites strategiques, MLL, Pylone, etc.","ENVTECH",
U1145="AKTIVCO DEFAUT GE &amp; POWER Cabinet","POWER ISSUE",
U1145="AKTIVCO Coupure ENEO &amp; Baisse de tension","POWER ISSUE",
U1145="Coupure ENEO &amp; Baisse de tension","POWER ISSUE",
U1145="Defaut GE &amp; POWER Cabinet","POWER ISSUE",
U1145="Sharing","POWER ISSUE",
U1145="Sites strategiques &amp; DataCenter","POWER ISSUE",
U1145="Exclu","Exclu",
U1145="SAT","TX ISSUE",
U1145="SPARE-ISSUE","SPARE-ISSUE",
U1145="Fiber CAmtel","TX ISSUE",
U1145="Fiber AOF","TX ISSUE",
U1145="Projet OCM (HUAWEI)","TRAVAUX-HUAWEI",
U1145="Projet OCM (NOKIA)","TRAVAUX -NOKIA",
U1145="ACCESS-ISSUE","ACCESS-ISSUE",
U1145="Projet OCM (ZTE, NOKIA, autres projets)","TRAVAUX OCM",
U1145="No root CAuse","No root cause",
U1145="ODU HS","TX ISSUE",
U1145="IP &amp; VLAN","TX ISSUE",
U1145="Warehouse HUAWEI","SPARE-ISSUE",
U1145="SPARE-HS","SPARE-ISSUE",
U1145="Power Telco","RAN ISSUE",U1145="no impacts","no impacts"
),"")</f>
        <v>No root cause</v>
      </c>
      <c r="U1145" s="68" t="s">
        <v>5691</v>
      </c>
      <c r="V1145" s="41" t="str" cm="1">
        <f t="array" ref="V1145">IFERROR(_xlfn.IFS(
U1145="MPR ISSUE","ACTIVE",
U1145="BSS Hardware Issue","ACTIVE",
U1145="Sites strategiques, MLL, Pylone, etc.","PASSIVE",
U1145="AKTIVCO DEFAUT GE &amp; POWER Cabinet","PASSIVE",
U1145="AKTIVCO Coupure ENEO &amp; Baisse de tension","PASSIVE",
U1145="Coupure ENEO &amp; Baisse de tension","PASSIVE",
U1145="Defaut GE &amp; POWER Cabinet","PASSIVE",
U1145="Sharing","PASSIVE",
U1145="Sites strategiques &amp; DataCenter","PASSIVE",
U1145="Exclu","Exclu",
U1145="SAT","ACTIVE",
U1145="SPARE-ISSUE","SPARE-ISSUE",
U1145="Fiber CAmtel","ACTIVE",
U1145="Fiber AOF","ACTIVE",
U1145="Projet OCM (HUAWEI)","PLANNED WORKS",
U1145="Projet OCM (NOKIA)","PLANNED WORKS",
U1145="ACCESS-ISSUE","ACCESS-ISSUE",
U1145="Projet OCM (ZTE, NOKIA, autres projets)","PLANNED WORKS",
U1145="No root CAuse","No root cause",
U1145="ODU HS","ACTIVE",
U1145="IP &amp; VLAN","ACTIVE",
U1145="Warehouse HUAWEI","SPARE-ISSUE",
U1145="SPARE-HS","SPARE-ISSUE",
U1145="Power Telco","ACTIVE", U1145="no impacts","no impacts"
),"")</f>
        <v>No root cause</v>
      </c>
      <c r="W1145" s="113"/>
      <c r="X1145" s="113"/>
      <c r="Y1145" s="113"/>
      <c r="Z1145" s="113"/>
      <c r="AA1145" s="113"/>
      <c r="AB1145" s="17" t="s">
        <v>5465</v>
      </c>
      <c r="AC1145" s="17" t="str">
        <f>_xlfn.XLOOKUP(B1145,'INCIDENT-04-27-2026'!E:E,'INCIDENT-04-27-2026'!F:F,"")</f>
        <v/>
      </c>
      <c r="AD1145" s="9"/>
      <c r="AE1145" s="7" t="s">
        <v>5465</v>
      </c>
      <c r="AF1145" s="6" t="str">
        <f>_xlfn.XLOOKUP(B1145,'[13]Input_27-04'!$B:$B,'[13]Input_27-04'!$M:$M,"")</f>
        <v/>
      </c>
      <c r="AG1145" s="7"/>
      <c r="AH1145" s="3"/>
      <c r="AI1145" s="18" t="str">
        <f>_xlfn.XLOOKUP(B1145,'[3]Cells Huawei 27042026 10h'!$B:$B,'[3]Cells Huawei 27042026 10h'!$T:$T,"")</f>
        <v/>
      </c>
      <c r="AJ1145" s="18" t="str">
        <f>_xlfn.XLOOKUP(B1145,'[3]Cells Huawei 27042026 15h'!$B:$B,'[3]Cells Huawei 27042026 15h'!$T:$T,"")</f>
        <v/>
      </c>
      <c r="AK1145" s="18" t="str">
        <f>_xlfn.XLOOKUP(B1145,'[4]cells down 27042026 11h28'!$B:$B,'[4]cells down 27042026 11h28'!$R:$R,"")</f>
        <v/>
      </c>
      <c r="AL1145" s="18" t="str">
        <f>_xlfn.XLOOKUP(B1145,'[4]cells down 27042026 18h01'!$B:$B,'[4]cells down 27042026 18h01'!$R:$R,"")</f>
        <v/>
      </c>
      <c r="AM1145" s="18" t="str">
        <f>_xlfn.XLOOKUP(B1145,'[5]cell downs 27042026 11h'!$B:$B,'[5]cell downs 27042026 11h'!$R:$R,"")</f>
        <v/>
      </c>
      <c r="AN1145" s="18" t="str">
        <f>_xlfn.XLOOKUP(B1145,'[5]cell downs 27042026 17h40'!$B:$B,'[5]cell downs 27042026 17h40'!$R:$R,"")</f>
        <v/>
      </c>
      <c r="AO1145" s="18" t="str">
        <f>_xlfn.XLOOKUP(B1145,'[6]ALL SITES DOWN'!$D:$D,'[6]ALL SITES DOWN'!$J:$J,"")</f>
        <v/>
      </c>
      <c r="AP1145" s="18" t="str">
        <f>_xlfn.XLOOKUP(B1145,'[7]ALL SITES DOWN'!$D:$D,'[7]ALL SITES DOWN'!$J:$J,"")</f>
        <v/>
      </c>
      <c r="AQ1145" s="9" t="str">
        <f>_xlfn.XLOOKUP(B1145,[8]sheet1!$AC:$AC,[8]sheet1!$AF:$AF,"")</f>
        <v/>
      </c>
      <c r="AR1145" s="14"/>
      <c r="AS1145" s="14" t="s">
        <v>5465</v>
      </c>
      <c r="AT1145" s="14" t="str">
        <f>_xlfn.XLOOKUP(B1145,'[9]cell downs 18042026 17h'!$B:$B,'[9]cell downs 18042026 17h'!$B:$B,"")</f>
        <v/>
      </c>
      <c r="AU1145" s="14" t="str">
        <f>_xlfn.XLOOKUP(B1145,'[10]Cells Huawei 19042026 15h'!$B:$B,'[10]Cells Huawei 19042026 15h'!$B:$B,"")</f>
        <v/>
      </c>
      <c r="AV1145" s="9" t="str">
        <f>_xlfn.XLOOKUP(B1145,'[11]cells down 19042026 9H40'!$B:$B,'[11]cells down 19042026 9H40'!$B:$B,"")</f>
        <v/>
      </c>
    </row>
    <row r="1146" spans="1:48" hidden="1" x14ac:dyDescent="0.3">
      <c r="A1146" s="1" t="s">
        <v>4329</v>
      </c>
      <c r="B1146" s="8" t="s">
        <v>4330</v>
      </c>
      <c r="C1146" s="3" t="str">
        <f>_xlfn.XLOOKUP(B1146,'[1]daily break down'!$D:$D,'[1]daily break down'!$E:$E,"")</f>
        <v>Yaounde</v>
      </c>
      <c r="D1146" s="1" t="s">
        <v>21</v>
      </c>
      <c r="E1146" s="1" t="s">
        <v>36</v>
      </c>
      <c r="F1146" s="3" t="s">
        <v>37</v>
      </c>
      <c r="G1146" s="1" t="s">
        <v>38</v>
      </c>
      <c r="H1146" s="29" t="str">
        <f>_xlfn.XLOOKUP(B1146,[2]CALCULATION!$B:$B,[2]CALCULATION!$H:$H,"")</f>
        <v>ZTE</v>
      </c>
      <c r="I1146" s="26">
        <v>0</v>
      </c>
      <c r="J1146" s="26">
        <v>3.0497983922746955E-2</v>
      </c>
      <c r="K1146" s="26">
        <v>2.8322104368024792E-2</v>
      </c>
      <c r="L1146" s="26">
        <v>0</v>
      </c>
      <c r="M1146" s="26">
        <v>0</v>
      </c>
      <c r="N1146" s="26">
        <v>0</v>
      </c>
      <c r="O1146" s="26">
        <v>0</v>
      </c>
      <c r="P1146" s="114" t="s">
        <v>6364</v>
      </c>
      <c r="Q1146" s="42" t="s">
        <v>5538</v>
      </c>
      <c r="R1146" s="42"/>
      <c r="S1146" s="41" t="str" cm="1">
        <f t="array" ref="S1146">IFERROR(_xlfn.IFS(
U1146="MPR ISSUE","PDH",
U1146="BSS Hardware Issue","BSS",
U1146="Sites strategiques, MLL, Pylone, etc.","ENVTECH",
U1146="AKTIVCO DEFAUT GE &amp; POWER Cabinet","AKTIVCO",
U1146="AKTIVCO Coupure ENEO &amp; Baisse de tension","AKTIVCO GRID ONLY",
U1146="Coupure ENEO &amp; Baisse de tension","IHS GRID ONLY",
U1146="Defaut GE &amp; POWER Cabinet","IHS",
U1146="Sharing","Partners",
U1146="Sites strategiques &amp; DataCenter","SST &amp; DC",
U1146="Exclu","Exclu",
U1146="SAT","SAT",
U1146="SPARE-ISSUE","SPARE-ISSUE",
U1146="Fiber CAmtel","TRANS_FO_CAMTEL",
U1146="Fiber AOF","Fiber AOF",
U1146="Projet OCM (HUAWEI)","TRAVAUX-HUAWEI",
U1146="Projet OCM (NOKIA)","TRAVAUX-NOKIA",
U1146="ACCESS-ISSUE","ACCESS-ISSUE",
U1146="Projet OCM (ZTE, NOKIA, autres projets)","TRAVAUX OCM",
U1146="No root CAuse","No root cause",
U1146="ODU HS","PDH",
U1146="IP &amp; VLAN","PDH",
U1146="Warehouse HUAWEI","SPARE-ISSUE",
U1146="SPARE-HS","SPARE-ISSUE",
U1146="Power Telco","BSS",U1146="no impacts","no impacts"
),"")</f>
        <v>No root cause</v>
      </c>
      <c r="T1146" s="41" t="str" cm="1">
        <f t="array" ref="T1146">IFERROR(_xlfn.IFS(
U1146="MPR ISSUE","TX ISSUE",
U1146="BSS Hardware Issue","RAN ISSUE",
U1146="Sites strategiques, MLL, Pylone, etc.","ENVTECH",
U1146="AKTIVCO DEFAUT GE &amp; POWER Cabinet","POWER ISSUE",
U1146="AKTIVCO Coupure ENEO &amp; Baisse de tension","POWER ISSUE",
U1146="Coupure ENEO &amp; Baisse de tension","POWER ISSUE",
U1146="Defaut GE &amp; POWER Cabinet","POWER ISSUE",
U1146="Sharing","POWER ISSUE",
U1146="Sites strategiques &amp; DataCenter","POWER ISSUE",
U1146="Exclu","Exclu",
U1146="SAT","TX ISSUE",
U1146="SPARE-ISSUE","SPARE-ISSUE",
U1146="Fiber CAmtel","TX ISSUE",
U1146="Fiber AOF","TX ISSUE",
U1146="Projet OCM (HUAWEI)","TRAVAUX-HUAWEI",
U1146="Projet OCM (NOKIA)","TRAVAUX -NOKIA",
U1146="ACCESS-ISSUE","ACCESS-ISSUE",
U1146="Projet OCM (ZTE, NOKIA, autres projets)","TRAVAUX OCM",
U1146="No root CAuse","No root cause",
U1146="ODU HS","TX ISSUE",
U1146="IP &amp; VLAN","TX ISSUE",
U1146="Warehouse HUAWEI","SPARE-ISSUE",
U1146="SPARE-HS","SPARE-ISSUE",
U1146="Power Telco","RAN ISSUE",U1146="no impacts","no impacts"
),"")</f>
        <v>No root cause</v>
      </c>
      <c r="U1146" s="68" t="s">
        <v>5691</v>
      </c>
      <c r="V1146" s="41" t="str" cm="1">
        <f t="array" ref="V1146">IFERROR(_xlfn.IFS(
U1146="MPR ISSUE","ACTIVE",
U1146="BSS Hardware Issue","ACTIVE",
U1146="Sites strategiques, MLL, Pylone, etc.","PASSIVE",
U1146="AKTIVCO DEFAUT GE &amp; POWER Cabinet","PASSIVE",
U1146="AKTIVCO Coupure ENEO &amp; Baisse de tension","PASSIVE",
U1146="Coupure ENEO &amp; Baisse de tension","PASSIVE",
U1146="Defaut GE &amp; POWER Cabinet","PASSIVE",
U1146="Sharing","PASSIVE",
U1146="Sites strategiques &amp; DataCenter","PASSIVE",
U1146="Exclu","Exclu",
U1146="SAT","ACTIVE",
U1146="SPARE-ISSUE","SPARE-ISSUE",
U1146="Fiber CAmtel","ACTIVE",
U1146="Fiber AOF","ACTIVE",
U1146="Projet OCM (HUAWEI)","PLANNED WORKS",
U1146="Projet OCM (NOKIA)","PLANNED WORKS",
U1146="ACCESS-ISSUE","ACCESS-ISSUE",
U1146="Projet OCM (ZTE, NOKIA, autres projets)","PLANNED WORKS",
U1146="No root CAuse","No root cause",
U1146="ODU HS","ACTIVE",
U1146="IP &amp; VLAN","ACTIVE",
U1146="Warehouse HUAWEI","SPARE-ISSUE",
U1146="SPARE-HS","SPARE-ISSUE",
U1146="Power Telco","ACTIVE", U1146="no impacts","no impacts"
),"")</f>
        <v>No root cause</v>
      </c>
      <c r="W1146" s="113"/>
      <c r="X1146" s="113"/>
      <c r="Y1146" s="113"/>
      <c r="Z1146" s="113"/>
      <c r="AA1146" s="113"/>
      <c r="AB1146" s="17" t="s">
        <v>5465</v>
      </c>
      <c r="AC1146" s="17" t="str">
        <f>_xlfn.XLOOKUP(B1146,'INCIDENT-04-27-2026'!E:E,'INCIDENT-04-27-2026'!F:F,"")</f>
        <v/>
      </c>
      <c r="AD1146" s="9"/>
      <c r="AE1146" s="7" t="s">
        <v>5465</v>
      </c>
      <c r="AF1146" s="6" t="str">
        <f>_xlfn.XLOOKUP(B1146,'[13]Input_27-04'!$B:$B,'[13]Input_27-04'!$M:$M,"")</f>
        <v/>
      </c>
      <c r="AG1146" s="7"/>
      <c r="AH1146" s="3"/>
      <c r="AI1146" s="18" t="str">
        <f>_xlfn.XLOOKUP(B1146,'[3]Cells Huawei 27042026 10h'!$B:$B,'[3]Cells Huawei 27042026 10h'!$T:$T,"")</f>
        <v/>
      </c>
      <c r="AJ1146" s="18" t="str">
        <f>_xlfn.XLOOKUP(B1146,'[3]Cells Huawei 27042026 15h'!$B:$B,'[3]Cells Huawei 27042026 15h'!$T:$T,"")</f>
        <v/>
      </c>
      <c r="AK1146" s="18" t="str">
        <f>_xlfn.XLOOKUP(B1146,'[4]cells down 27042026 11h28'!$B:$B,'[4]cells down 27042026 11h28'!$R:$R,"")</f>
        <v/>
      </c>
      <c r="AL1146" s="18" t="str">
        <f>_xlfn.XLOOKUP(B1146,'[4]cells down 27042026 18h01'!$B:$B,'[4]cells down 27042026 18h01'!$R:$R,"")</f>
        <v/>
      </c>
      <c r="AM1146" s="18" t="str">
        <f>_xlfn.XLOOKUP(B1146,'[5]cell downs 27042026 11h'!$B:$B,'[5]cell downs 27042026 11h'!$R:$R,"")</f>
        <v/>
      </c>
      <c r="AN1146" s="18" t="str">
        <f>_xlfn.XLOOKUP(B1146,'[5]cell downs 27042026 17h40'!$B:$B,'[5]cell downs 27042026 17h40'!$R:$R,"")</f>
        <v/>
      </c>
      <c r="AO1146" s="18" t="str">
        <f>_xlfn.XLOOKUP(B1146,'[6]ALL SITES DOWN'!$D:$D,'[6]ALL SITES DOWN'!$J:$J,"")</f>
        <v/>
      </c>
      <c r="AP1146" s="18" t="str">
        <f>_xlfn.XLOOKUP(B1146,'[7]ALL SITES DOWN'!$D:$D,'[7]ALL SITES DOWN'!$J:$J,"")</f>
        <v/>
      </c>
      <c r="AQ1146" s="9" t="str">
        <f>_xlfn.XLOOKUP(B1146,[8]sheet1!$AC:$AC,[8]sheet1!$AF:$AF,"")</f>
        <v/>
      </c>
      <c r="AR1146" s="14"/>
      <c r="AS1146" s="14" t="s">
        <v>5465</v>
      </c>
      <c r="AT1146" s="14" t="str">
        <f>_xlfn.XLOOKUP(B1146,'[9]cell downs 18042026 17h'!$B:$B,'[9]cell downs 18042026 17h'!$B:$B,"")</f>
        <v/>
      </c>
      <c r="AU1146" s="14" t="str">
        <f>_xlfn.XLOOKUP(B1146,'[10]Cells Huawei 19042026 15h'!$B:$B,'[10]Cells Huawei 19042026 15h'!$B:$B,"")</f>
        <v/>
      </c>
      <c r="AV1146" s="9" t="str">
        <f>_xlfn.XLOOKUP(B1146,'[11]cells down 19042026 9H40'!$B:$B,'[11]cells down 19042026 9H40'!$B:$B,"")</f>
        <v/>
      </c>
    </row>
    <row r="1147" spans="1:48" hidden="1" x14ac:dyDescent="0.3">
      <c r="A1147" s="1" t="s">
        <v>2155</v>
      </c>
      <c r="B1147" s="8" t="s">
        <v>2156</v>
      </c>
      <c r="C1147" s="3" t="str">
        <f>_xlfn.XLOOKUP(B1147,'[1]daily break down'!$D:$D,'[1]daily break down'!$E:$E,"")</f>
        <v>CENTRE</v>
      </c>
      <c r="D1147" s="1" t="s">
        <v>11</v>
      </c>
      <c r="E1147" s="1" t="s">
        <v>12</v>
      </c>
      <c r="F1147" s="3" t="s">
        <v>226</v>
      </c>
      <c r="G1147" s="1" t="s">
        <v>489</v>
      </c>
      <c r="H1147" s="29" t="str">
        <f>_xlfn.XLOOKUP(B1147,[2]CALCULATION!$B:$B,[2]CALCULATION!$H:$H,"")</f>
        <v>ZTE</v>
      </c>
      <c r="I1147" s="26">
        <v>0</v>
      </c>
      <c r="J1147" s="26">
        <v>0</v>
      </c>
      <c r="K1147" s="26">
        <v>2.8286434211390103E-2</v>
      </c>
      <c r="L1147" s="26">
        <v>9.0663550521783076</v>
      </c>
      <c r="M1147" s="26">
        <v>4.0542521680321197</v>
      </c>
      <c r="N1147" s="26">
        <v>0</v>
      </c>
      <c r="O1147" s="26">
        <v>0</v>
      </c>
      <c r="P1147" s="114" t="s">
        <v>6364</v>
      </c>
      <c r="Q1147" s="42" t="s">
        <v>5538</v>
      </c>
      <c r="R1147" s="42"/>
      <c r="S1147" s="41" t="str" cm="1">
        <f t="array" ref="S1147">IFERROR(_xlfn.IFS(
U1147="MPR ISSUE","PDH",
U1147="BSS Hardware Issue","BSS",
U1147="Sites strategiques, MLL, Pylone, etc.","ENVTECH",
U1147="AKTIVCO DEFAUT GE &amp; POWER Cabinet","AKTIVCO",
U1147="AKTIVCO Coupure ENEO &amp; Baisse de tension","AKTIVCO GRID ONLY",
U1147="Coupure ENEO &amp; Baisse de tension","IHS GRID ONLY",
U1147="Defaut GE &amp; POWER Cabinet","IHS",
U1147="Sharing","Partners",
U1147="Sites strategiques &amp; DataCenter","SST &amp; DC",
U1147="Exclu","Exclu",
U1147="SAT","SAT",
U1147="SPARE-ISSUE","SPARE-ISSUE",
U1147="Fiber CAmtel","TRANS_FO_CAMTEL",
U1147="Fiber AOF","Fiber AOF",
U1147="Projet OCM (HUAWEI)","TRAVAUX-HUAWEI",
U1147="Projet OCM (NOKIA)","TRAVAUX-NOKIA",
U1147="ACCESS-ISSUE","ACCESS-ISSUE",
U1147="Projet OCM (ZTE, NOKIA, autres projets)","TRAVAUX OCM",
U1147="No root CAuse","No root cause",
U1147="ODU HS","PDH",
U1147="IP &amp; VLAN","PDH",
U1147="Warehouse HUAWEI","SPARE-ISSUE",
U1147="SPARE-HS","SPARE-ISSUE",
U1147="Power Telco","BSS",U1147="no impacts","no impacts"
),"")</f>
        <v>No root cause</v>
      </c>
      <c r="T1147" s="41" t="str" cm="1">
        <f t="array" ref="T1147">IFERROR(_xlfn.IFS(
U1147="MPR ISSUE","TX ISSUE",
U1147="BSS Hardware Issue","RAN ISSUE",
U1147="Sites strategiques, MLL, Pylone, etc.","ENVTECH",
U1147="AKTIVCO DEFAUT GE &amp; POWER Cabinet","POWER ISSUE",
U1147="AKTIVCO Coupure ENEO &amp; Baisse de tension","POWER ISSUE",
U1147="Coupure ENEO &amp; Baisse de tension","POWER ISSUE",
U1147="Defaut GE &amp; POWER Cabinet","POWER ISSUE",
U1147="Sharing","POWER ISSUE",
U1147="Sites strategiques &amp; DataCenter","POWER ISSUE",
U1147="Exclu","Exclu",
U1147="SAT","TX ISSUE",
U1147="SPARE-ISSUE","SPARE-ISSUE",
U1147="Fiber CAmtel","TX ISSUE",
U1147="Fiber AOF","TX ISSUE",
U1147="Projet OCM (HUAWEI)","TRAVAUX-HUAWEI",
U1147="Projet OCM (NOKIA)","TRAVAUX -NOKIA",
U1147="ACCESS-ISSUE","ACCESS-ISSUE",
U1147="Projet OCM (ZTE, NOKIA, autres projets)","TRAVAUX OCM",
U1147="No root CAuse","No root cause",
U1147="ODU HS","TX ISSUE",
U1147="IP &amp; VLAN","TX ISSUE",
U1147="Warehouse HUAWEI","SPARE-ISSUE",
U1147="SPARE-HS","SPARE-ISSUE",
U1147="Power Telco","RAN ISSUE",U1147="no impacts","no impacts"
),"")</f>
        <v>No root cause</v>
      </c>
      <c r="U1147" s="68" t="s">
        <v>5691</v>
      </c>
      <c r="V1147" s="41" t="str" cm="1">
        <f t="array" ref="V1147">IFERROR(_xlfn.IFS(
U1147="MPR ISSUE","ACTIVE",
U1147="BSS Hardware Issue","ACTIVE",
U1147="Sites strategiques, MLL, Pylone, etc.","PASSIVE",
U1147="AKTIVCO DEFAUT GE &amp; POWER Cabinet","PASSIVE",
U1147="AKTIVCO Coupure ENEO &amp; Baisse de tension","PASSIVE",
U1147="Coupure ENEO &amp; Baisse de tension","PASSIVE",
U1147="Defaut GE &amp; POWER Cabinet","PASSIVE",
U1147="Sharing","PASSIVE",
U1147="Sites strategiques &amp; DataCenter","PASSIVE",
U1147="Exclu","Exclu",
U1147="SAT","ACTIVE",
U1147="SPARE-ISSUE","SPARE-ISSUE",
U1147="Fiber CAmtel","ACTIVE",
U1147="Fiber AOF","ACTIVE",
U1147="Projet OCM (HUAWEI)","PLANNED WORKS",
U1147="Projet OCM (NOKIA)","PLANNED WORKS",
U1147="ACCESS-ISSUE","ACCESS-ISSUE",
U1147="Projet OCM (ZTE, NOKIA, autres projets)","PLANNED WORKS",
U1147="No root CAuse","No root cause",
U1147="ODU HS","ACTIVE",
U1147="IP &amp; VLAN","ACTIVE",
U1147="Warehouse HUAWEI","SPARE-ISSUE",
U1147="SPARE-HS","SPARE-ISSUE",
U1147="Power Telco","ACTIVE", U1147="no impacts","no impacts"
),"")</f>
        <v>No root cause</v>
      </c>
      <c r="W1147" s="113"/>
      <c r="X1147" s="113"/>
      <c r="Y1147" s="113"/>
      <c r="Z1147" s="113"/>
      <c r="AA1147" s="113"/>
      <c r="AB1147" s="17" t="s">
        <v>5465</v>
      </c>
      <c r="AC1147" s="17" t="str">
        <f>_xlfn.XLOOKUP(B1147,'INCIDENT-04-27-2026'!E:E,'INCIDENT-04-27-2026'!F:F,"")</f>
        <v/>
      </c>
      <c r="AD1147" s="9"/>
      <c r="AE1147" s="7" t="s">
        <v>5465</v>
      </c>
      <c r="AF1147" s="6" t="str">
        <f>_xlfn.XLOOKUP(B1147,'[13]Input_27-04'!$B:$B,'[13]Input_27-04'!$M:$M,"")</f>
        <v/>
      </c>
      <c r="AG1147" s="7"/>
      <c r="AH1147" s="3"/>
      <c r="AI1147" s="18" t="str">
        <f>_xlfn.XLOOKUP(B1147,'[3]Cells Huawei 27042026 10h'!$B:$B,'[3]Cells Huawei 27042026 10h'!$T:$T,"")</f>
        <v/>
      </c>
      <c r="AJ1147" s="18" t="str">
        <f>_xlfn.XLOOKUP(B1147,'[3]Cells Huawei 27042026 15h'!$B:$B,'[3]Cells Huawei 27042026 15h'!$T:$T,"")</f>
        <v/>
      </c>
      <c r="AK1147" s="18" t="str">
        <f>_xlfn.XLOOKUP(B1147,'[4]cells down 27042026 11h28'!$B:$B,'[4]cells down 27042026 11h28'!$R:$R,"")</f>
        <v/>
      </c>
      <c r="AL1147" s="18" t="str">
        <f>_xlfn.XLOOKUP(B1147,'[4]cells down 27042026 18h01'!$B:$B,'[4]cells down 27042026 18h01'!$R:$R,"")</f>
        <v/>
      </c>
      <c r="AM1147" s="18" t="str">
        <f>_xlfn.XLOOKUP(B1147,'[5]cell downs 27042026 11h'!$B:$B,'[5]cell downs 27042026 11h'!$R:$R,"")</f>
        <v/>
      </c>
      <c r="AN1147" s="18" t="str">
        <f>_xlfn.XLOOKUP(B1147,'[5]cell downs 27042026 17h40'!$B:$B,'[5]cell downs 27042026 17h40'!$R:$R,"")</f>
        <v/>
      </c>
      <c r="AO1147" s="18" t="str">
        <f>_xlfn.XLOOKUP(B1147,'[6]ALL SITES DOWN'!$D:$D,'[6]ALL SITES DOWN'!$J:$J,"")</f>
        <v/>
      </c>
      <c r="AP1147" s="18" t="str">
        <f>_xlfn.XLOOKUP(B1147,'[7]ALL SITES DOWN'!$D:$D,'[7]ALL SITES DOWN'!$J:$J,"")</f>
        <v/>
      </c>
      <c r="AQ1147" s="9" t="str">
        <f>_xlfn.XLOOKUP(B1147,[8]sheet1!$AC:$AC,[8]sheet1!$AF:$AF,"")</f>
        <v/>
      </c>
      <c r="AR1147" s="14"/>
      <c r="AS1147" s="14" t="s">
        <v>5465</v>
      </c>
      <c r="AT1147" s="14" t="str">
        <f>_xlfn.XLOOKUP(B1147,'[9]cell downs 18042026 17h'!$B:$B,'[9]cell downs 18042026 17h'!$B:$B,"")</f>
        <v/>
      </c>
      <c r="AU1147" s="14" t="str">
        <f>_xlfn.XLOOKUP(B1147,'[10]Cells Huawei 19042026 15h'!$B:$B,'[10]Cells Huawei 19042026 15h'!$B:$B,"")</f>
        <v/>
      </c>
      <c r="AV1147" s="9" t="str">
        <f>_xlfn.XLOOKUP(B1147,'[11]cells down 19042026 9H40'!$B:$B,'[11]cells down 19042026 9H40'!$B:$B,"")</f>
        <v/>
      </c>
    </row>
    <row r="1148" spans="1:48" hidden="1" x14ac:dyDescent="0.3">
      <c r="A1148" s="1" t="s">
        <v>4524</v>
      </c>
      <c r="B1148" s="8" t="s">
        <v>4525</v>
      </c>
      <c r="C1148" s="3" t="str">
        <f>_xlfn.XLOOKUP(B1148,'[1]daily break down'!$D:$D,'[1]daily break down'!$E:$E,"")</f>
        <v>Yaounde</v>
      </c>
      <c r="D1148" s="1"/>
      <c r="E1148" s="1"/>
      <c r="F1148" s="3" t="s">
        <v>37</v>
      </c>
      <c r="G1148" s="1" t="s">
        <v>38</v>
      </c>
      <c r="H1148" s="29" t="str">
        <f>_xlfn.XLOOKUP(B1148,[2]CALCULATION!$B:$B,[2]CALCULATION!$H:$H,"")</f>
        <v>ZTE</v>
      </c>
      <c r="I1148" s="26">
        <v>0</v>
      </c>
      <c r="J1148" s="26">
        <v>0</v>
      </c>
      <c r="K1148" s="26">
        <v>2.8001072958311987E-2</v>
      </c>
      <c r="L1148" s="26">
        <v>0</v>
      </c>
      <c r="M1148" s="26">
        <v>0</v>
      </c>
      <c r="N1148" s="26">
        <v>0</v>
      </c>
      <c r="O1148" s="26">
        <v>0</v>
      </c>
      <c r="P1148" s="114" t="s">
        <v>6364</v>
      </c>
      <c r="Q1148" s="42" t="s">
        <v>5538</v>
      </c>
      <c r="R1148" s="42"/>
      <c r="S1148" s="41" t="str" cm="1">
        <f t="array" ref="S1148">IFERROR(_xlfn.IFS(
U1148="MPR ISSUE","PDH",
U1148="BSS Hardware Issue","BSS",
U1148="Sites strategiques, MLL, Pylone, etc.","ENVTECH",
U1148="AKTIVCO DEFAUT GE &amp; POWER Cabinet","AKTIVCO",
U1148="AKTIVCO Coupure ENEO &amp; Baisse de tension","AKTIVCO GRID ONLY",
U1148="Coupure ENEO &amp; Baisse de tension","IHS GRID ONLY",
U1148="Defaut GE &amp; POWER Cabinet","IHS",
U1148="Sharing","Partners",
U1148="Sites strategiques &amp; DataCenter","SST &amp; DC",
U1148="Exclu","Exclu",
U1148="SAT","SAT",
U1148="SPARE-ISSUE","SPARE-ISSUE",
U1148="Fiber CAmtel","TRANS_FO_CAMTEL",
U1148="Fiber AOF","Fiber AOF",
U1148="Projet OCM (HUAWEI)","TRAVAUX-HUAWEI",
U1148="Projet OCM (NOKIA)","TRAVAUX-NOKIA",
U1148="ACCESS-ISSUE","ACCESS-ISSUE",
U1148="Projet OCM (ZTE, NOKIA, autres projets)","TRAVAUX OCM",
U1148="No root CAuse","No root cause",
U1148="ODU HS","PDH",
U1148="IP &amp; VLAN","PDH",
U1148="Warehouse HUAWEI","SPARE-ISSUE",
U1148="SPARE-HS","SPARE-ISSUE",
U1148="Power Telco","BSS",U1148="no impacts","no impacts"
),"")</f>
        <v>No root cause</v>
      </c>
      <c r="T1148" s="41" t="str" cm="1">
        <f t="array" ref="T1148">IFERROR(_xlfn.IFS(
U1148="MPR ISSUE","TX ISSUE",
U1148="BSS Hardware Issue","RAN ISSUE",
U1148="Sites strategiques, MLL, Pylone, etc.","ENVTECH",
U1148="AKTIVCO DEFAUT GE &amp; POWER Cabinet","POWER ISSUE",
U1148="AKTIVCO Coupure ENEO &amp; Baisse de tension","POWER ISSUE",
U1148="Coupure ENEO &amp; Baisse de tension","POWER ISSUE",
U1148="Defaut GE &amp; POWER Cabinet","POWER ISSUE",
U1148="Sharing","POWER ISSUE",
U1148="Sites strategiques &amp; DataCenter","POWER ISSUE",
U1148="Exclu","Exclu",
U1148="SAT","TX ISSUE",
U1148="SPARE-ISSUE","SPARE-ISSUE",
U1148="Fiber CAmtel","TX ISSUE",
U1148="Fiber AOF","TX ISSUE",
U1148="Projet OCM (HUAWEI)","TRAVAUX-HUAWEI",
U1148="Projet OCM (NOKIA)","TRAVAUX -NOKIA",
U1148="ACCESS-ISSUE","ACCESS-ISSUE",
U1148="Projet OCM (ZTE, NOKIA, autres projets)","TRAVAUX OCM",
U1148="No root CAuse","No root cause",
U1148="ODU HS","TX ISSUE",
U1148="IP &amp; VLAN","TX ISSUE",
U1148="Warehouse HUAWEI","SPARE-ISSUE",
U1148="SPARE-HS","SPARE-ISSUE",
U1148="Power Telco","RAN ISSUE",U1148="no impacts","no impacts"
),"")</f>
        <v>No root cause</v>
      </c>
      <c r="U1148" s="68" t="s">
        <v>5691</v>
      </c>
      <c r="V1148" s="41" t="str" cm="1">
        <f t="array" ref="V1148">IFERROR(_xlfn.IFS(
U1148="MPR ISSUE","ACTIVE",
U1148="BSS Hardware Issue","ACTIVE",
U1148="Sites strategiques, MLL, Pylone, etc.","PASSIVE",
U1148="AKTIVCO DEFAUT GE &amp; POWER Cabinet","PASSIVE",
U1148="AKTIVCO Coupure ENEO &amp; Baisse de tension","PASSIVE",
U1148="Coupure ENEO &amp; Baisse de tension","PASSIVE",
U1148="Defaut GE &amp; POWER Cabinet","PASSIVE",
U1148="Sharing","PASSIVE",
U1148="Sites strategiques &amp; DataCenter","PASSIVE",
U1148="Exclu","Exclu",
U1148="SAT","ACTIVE",
U1148="SPARE-ISSUE","SPARE-ISSUE",
U1148="Fiber CAmtel","ACTIVE",
U1148="Fiber AOF","ACTIVE",
U1148="Projet OCM (HUAWEI)","PLANNED WORKS",
U1148="Projet OCM (NOKIA)","PLANNED WORKS",
U1148="ACCESS-ISSUE","ACCESS-ISSUE",
U1148="Projet OCM (ZTE, NOKIA, autres projets)","PLANNED WORKS",
U1148="No root CAuse","No root cause",
U1148="ODU HS","ACTIVE",
U1148="IP &amp; VLAN","ACTIVE",
U1148="Warehouse HUAWEI","SPARE-ISSUE",
U1148="SPARE-HS","SPARE-ISSUE",
U1148="Power Telco","ACTIVE", U1148="no impacts","no impacts"
),"")</f>
        <v>No root cause</v>
      </c>
      <c r="W1148" s="113"/>
      <c r="X1148" s="113"/>
      <c r="Y1148" s="113"/>
      <c r="Z1148" s="113"/>
      <c r="AA1148" s="113"/>
      <c r="AB1148" s="17" t="s">
        <v>5465</v>
      </c>
      <c r="AC1148" s="17" t="str">
        <f>_xlfn.XLOOKUP(B1148,'INCIDENT-04-27-2026'!E:E,'INCIDENT-04-27-2026'!F:F,"")</f>
        <v/>
      </c>
      <c r="AD1148" s="9"/>
      <c r="AE1148" s="7" t="s">
        <v>5465</v>
      </c>
      <c r="AF1148" s="6" t="str">
        <f>_xlfn.XLOOKUP(B1148,'[13]Input_27-04'!$B:$B,'[13]Input_27-04'!$M:$M,"")</f>
        <v/>
      </c>
      <c r="AG1148" s="7"/>
      <c r="AH1148" s="3"/>
      <c r="AI1148" s="18" t="str">
        <f>_xlfn.XLOOKUP(B1148,'[3]Cells Huawei 27042026 10h'!$B:$B,'[3]Cells Huawei 27042026 10h'!$T:$T,"")</f>
        <v/>
      </c>
      <c r="AJ1148" s="18" t="str">
        <f>_xlfn.XLOOKUP(B1148,'[3]Cells Huawei 27042026 15h'!$B:$B,'[3]Cells Huawei 27042026 15h'!$T:$T,"")</f>
        <v/>
      </c>
      <c r="AK1148" s="18" t="str">
        <f>_xlfn.XLOOKUP(B1148,'[4]cells down 27042026 11h28'!$B:$B,'[4]cells down 27042026 11h28'!$R:$R,"")</f>
        <v/>
      </c>
      <c r="AL1148" s="18" t="str">
        <f>_xlfn.XLOOKUP(B1148,'[4]cells down 27042026 18h01'!$B:$B,'[4]cells down 27042026 18h01'!$R:$R,"")</f>
        <v/>
      </c>
      <c r="AM1148" s="18" t="str">
        <f>_xlfn.XLOOKUP(B1148,'[5]cell downs 27042026 11h'!$B:$B,'[5]cell downs 27042026 11h'!$R:$R,"")</f>
        <v/>
      </c>
      <c r="AN1148" s="18" t="str">
        <f>_xlfn.XLOOKUP(B1148,'[5]cell downs 27042026 17h40'!$B:$B,'[5]cell downs 27042026 17h40'!$R:$R,"")</f>
        <v/>
      </c>
      <c r="AO1148" s="18" t="str">
        <f>_xlfn.XLOOKUP(B1148,'[6]ALL SITES DOWN'!$D:$D,'[6]ALL SITES DOWN'!$J:$J,"")</f>
        <v/>
      </c>
      <c r="AP1148" s="18" t="str">
        <f>_xlfn.XLOOKUP(B1148,'[7]ALL SITES DOWN'!$D:$D,'[7]ALL SITES DOWN'!$J:$J,"")</f>
        <v/>
      </c>
      <c r="AQ1148" s="9" t="str">
        <f>_xlfn.XLOOKUP(B1148,[8]sheet1!$AC:$AC,[8]sheet1!$AF:$AF,"")</f>
        <v/>
      </c>
      <c r="AR1148" s="14"/>
      <c r="AS1148" s="14" t="s">
        <v>5465</v>
      </c>
      <c r="AT1148" s="14" t="str">
        <f>_xlfn.XLOOKUP(B1148,'[9]cell downs 18042026 17h'!$B:$B,'[9]cell downs 18042026 17h'!$B:$B,"")</f>
        <v/>
      </c>
      <c r="AU1148" s="14" t="str">
        <f>_xlfn.XLOOKUP(B1148,'[10]Cells Huawei 19042026 15h'!$B:$B,'[10]Cells Huawei 19042026 15h'!$B:$B,"")</f>
        <v/>
      </c>
      <c r="AV1148" s="9" t="str">
        <f>_xlfn.XLOOKUP(B1148,'[11]cells down 19042026 9H40'!$B:$B,'[11]cells down 19042026 9H40'!$B:$B,"")</f>
        <v/>
      </c>
    </row>
    <row r="1149" spans="1:48" hidden="1" x14ac:dyDescent="0.3">
      <c r="A1149" s="1" t="s">
        <v>2515</v>
      </c>
      <c r="B1149" s="8" t="s">
        <v>2516</v>
      </c>
      <c r="C1149" s="3" t="str">
        <f>_xlfn.XLOOKUP(B1149,'[1]daily break down'!$D:$D,'[1]daily break down'!$E:$E,"")</f>
        <v>Yaounde</v>
      </c>
      <c r="D1149" s="1" t="s">
        <v>11</v>
      </c>
      <c r="E1149" s="1" t="s">
        <v>12</v>
      </c>
      <c r="F1149" s="3" t="s">
        <v>37</v>
      </c>
      <c r="G1149" s="1" t="s">
        <v>38</v>
      </c>
      <c r="H1149" s="29" t="str">
        <f>_xlfn.XLOOKUP(B1149,[2]CALCULATION!$B:$B,[2]CALCULATION!$H:$H,"")</f>
        <v>ZTE</v>
      </c>
      <c r="I1149" s="26">
        <v>0</v>
      </c>
      <c r="J1149" s="26">
        <v>0</v>
      </c>
      <c r="K1149" s="26">
        <v>2.7983237879994103E-2</v>
      </c>
      <c r="L1149" s="26">
        <v>0</v>
      </c>
      <c r="M1149" s="26">
        <v>0</v>
      </c>
      <c r="N1149" s="26">
        <v>0</v>
      </c>
      <c r="O1149" s="26">
        <v>0</v>
      </c>
      <c r="P1149" s="114" t="s">
        <v>6364</v>
      </c>
      <c r="Q1149" s="42" t="s">
        <v>5538</v>
      </c>
      <c r="R1149" s="42"/>
      <c r="S1149" s="41" t="str" cm="1">
        <f t="array" ref="S1149">IFERROR(_xlfn.IFS(
U1149="MPR ISSUE","PDH",
U1149="BSS Hardware Issue","BSS",
U1149="Sites strategiques, MLL, Pylone, etc.","ENVTECH",
U1149="AKTIVCO DEFAUT GE &amp; POWER Cabinet","AKTIVCO",
U1149="AKTIVCO Coupure ENEO &amp; Baisse de tension","AKTIVCO GRID ONLY",
U1149="Coupure ENEO &amp; Baisse de tension","IHS GRID ONLY",
U1149="Defaut GE &amp; POWER Cabinet","IHS",
U1149="Sharing","Partners",
U1149="Sites strategiques &amp; DataCenter","SST &amp; DC",
U1149="Exclu","Exclu",
U1149="SAT","SAT",
U1149="SPARE-ISSUE","SPARE-ISSUE",
U1149="Fiber CAmtel","TRANS_FO_CAMTEL",
U1149="Fiber AOF","Fiber AOF",
U1149="Projet OCM (HUAWEI)","TRAVAUX-HUAWEI",
U1149="Projet OCM (NOKIA)","TRAVAUX-NOKIA",
U1149="ACCESS-ISSUE","ACCESS-ISSUE",
U1149="Projet OCM (ZTE, NOKIA, autres projets)","TRAVAUX OCM",
U1149="No root CAuse","No root cause",
U1149="ODU HS","PDH",
U1149="IP &amp; VLAN","PDH",
U1149="Warehouse HUAWEI","SPARE-ISSUE",
U1149="SPARE-HS","SPARE-ISSUE",
U1149="Power Telco","BSS",U1149="no impacts","no impacts"
),"")</f>
        <v>No root cause</v>
      </c>
      <c r="T1149" s="41" t="str" cm="1">
        <f t="array" ref="T1149">IFERROR(_xlfn.IFS(
U1149="MPR ISSUE","TX ISSUE",
U1149="BSS Hardware Issue","RAN ISSUE",
U1149="Sites strategiques, MLL, Pylone, etc.","ENVTECH",
U1149="AKTIVCO DEFAUT GE &amp; POWER Cabinet","POWER ISSUE",
U1149="AKTIVCO Coupure ENEO &amp; Baisse de tension","POWER ISSUE",
U1149="Coupure ENEO &amp; Baisse de tension","POWER ISSUE",
U1149="Defaut GE &amp; POWER Cabinet","POWER ISSUE",
U1149="Sharing","POWER ISSUE",
U1149="Sites strategiques &amp; DataCenter","POWER ISSUE",
U1149="Exclu","Exclu",
U1149="SAT","TX ISSUE",
U1149="SPARE-ISSUE","SPARE-ISSUE",
U1149="Fiber CAmtel","TX ISSUE",
U1149="Fiber AOF","TX ISSUE",
U1149="Projet OCM (HUAWEI)","TRAVAUX-HUAWEI",
U1149="Projet OCM (NOKIA)","TRAVAUX -NOKIA",
U1149="ACCESS-ISSUE","ACCESS-ISSUE",
U1149="Projet OCM (ZTE, NOKIA, autres projets)","TRAVAUX OCM",
U1149="No root CAuse","No root cause",
U1149="ODU HS","TX ISSUE",
U1149="IP &amp; VLAN","TX ISSUE",
U1149="Warehouse HUAWEI","SPARE-ISSUE",
U1149="SPARE-HS","SPARE-ISSUE",
U1149="Power Telco","RAN ISSUE",U1149="no impacts","no impacts"
),"")</f>
        <v>No root cause</v>
      </c>
      <c r="U1149" s="68" t="s">
        <v>5691</v>
      </c>
      <c r="V1149" s="41" t="str" cm="1">
        <f t="array" ref="V1149">IFERROR(_xlfn.IFS(
U1149="MPR ISSUE","ACTIVE",
U1149="BSS Hardware Issue","ACTIVE",
U1149="Sites strategiques, MLL, Pylone, etc.","PASSIVE",
U1149="AKTIVCO DEFAUT GE &amp; POWER Cabinet","PASSIVE",
U1149="AKTIVCO Coupure ENEO &amp; Baisse de tension","PASSIVE",
U1149="Coupure ENEO &amp; Baisse de tension","PASSIVE",
U1149="Defaut GE &amp; POWER Cabinet","PASSIVE",
U1149="Sharing","PASSIVE",
U1149="Sites strategiques &amp; DataCenter","PASSIVE",
U1149="Exclu","Exclu",
U1149="SAT","ACTIVE",
U1149="SPARE-ISSUE","SPARE-ISSUE",
U1149="Fiber CAmtel","ACTIVE",
U1149="Fiber AOF","ACTIVE",
U1149="Projet OCM (HUAWEI)","PLANNED WORKS",
U1149="Projet OCM (NOKIA)","PLANNED WORKS",
U1149="ACCESS-ISSUE","ACCESS-ISSUE",
U1149="Projet OCM (ZTE, NOKIA, autres projets)","PLANNED WORKS",
U1149="No root CAuse","No root cause",
U1149="ODU HS","ACTIVE",
U1149="IP &amp; VLAN","ACTIVE",
U1149="Warehouse HUAWEI","SPARE-ISSUE",
U1149="SPARE-HS","SPARE-ISSUE",
U1149="Power Telco","ACTIVE", U1149="no impacts","no impacts"
),"")</f>
        <v>No root cause</v>
      </c>
      <c r="W1149" s="113"/>
      <c r="X1149" s="113"/>
      <c r="Y1149" s="113"/>
      <c r="Z1149" s="113"/>
      <c r="AA1149" s="113"/>
      <c r="AB1149" s="17" t="s">
        <v>5465</v>
      </c>
      <c r="AC1149" s="17" t="str">
        <f>_xlfn.XLOOKUP(B1149,'INCIDENT-04-27-2026'!E:E,'INCIDENT-04-27-2026'!F:F,"")</f>
        <v/>
      </c>
      <c r="AD1149" s="9"/>
      <c r="AE1149" s="7" t="s">
        <v>5465</v>
      </c>
      <c r="AF1149" s="6" t="str">
        <f>_xlfn.XLOOKUP(B1149,'[13]Input_27-04'!$B:$B,'[13]Input_27-04'!$M:$M,"")</f>
        <v/>
      </c>
      <c r="AG1149" s="7"/>
      <c r="AH1149" s="3"/>
      <c r="AI1149" s="18" t="str">
        <f>_xlfn.XLOOKUP(B1149,'[3]Cells Huawei 27042026 10h'!$B:$B,'[3]Cells Huawei 27042026 10h'!$T:$T,"")</f>
        <v/>
      </c>
      <c r="AJ1149" s="18" t="str">
        <f>_xlfn.XLOOKUP(B1149,'[3]Cells Huawei 27042026 15h'!$B:$B,'[3]Cells Huawei 27042026 15h'!$T:$T,"")</f>
        <v/>
      </c>
      <c r="AK1149" s="18" t="str">
        <f>_xlfn.XLOOKUP(B1149,'[4]cells down 27042026 11h28'!$B:$B,'[4]cells down 27042026 11h28'!$R:$R,"")</f>
        <v/>
      </c>
      <c r="AL1149" s="18" t="str">
        <f>_xlfn.XLOOKUP(B1149,'[4]cells down 27042026 18h01'!$B:$B,'[4]cells down 27042026 18h01'!$R:$R,"")</f>
        <v/>
      </c>
      <c r="AM1149" s="18" t="str">
        <f>_xlfn.XLOOKUP(B1149,'[5]cell downs 27042026 11h'!$B:$B,'[5]cell downs 27042026 11h'!$R:$R,"")</f>
        <v/>
      </c>
      <c r="AN1149" s="18" t="str">
        <f>_xlfn.XLOOKUP(B1149,'[5]cell downs 27042026 17h40'!$B:$B,'[5]cell downs 27042026 17h40'!$R:$R,"")</f>
        <v/>
      </c>
      <c r="AO1149" s="18" t="str">
        <f>_xlfn.XLOOKUP(B1149,'[6]ALL SITES DOWN'!$D:$D,'[6]ALL SITES DOWN'!$J:$J,"")</f>
        <v/>
      </c>
      <c r="AP1149" s="18" t="str">
        <f>_xlfn.XLOOKUP(B1149,'[7]ALL SITES DOWN'!$D:$D,'[7]ALL SITES DOWN'!$J:$J,"")</f>
        <v/>
      </c>
      <c r="AQ1149" s="9" t="str">
        <f>_xlfn.XLOOKUP(B1149,[8]sheet1!$AC:$AC,[8]sheet1!$AF:$AF,"")</f>
        <v/>
      </c>
      <c r="AR1149" s="14"/>
      <c r="AS1149" s="14" t="s">
        <v>5465</v>
      </c>
      <c r="AT1149" s="14" t="str">
        <f>_xlfn.XLOOKUP(B1149,'[9]cell downs 18042026 17h'!$B:$B,'[9]cell downs 18042026 17h'!$B:$B,"")</f>
        <v/>
      </c>
      <c r="AU1149" s="14" t="str">
        <f>_xlfn.XLOOKUP(B1149,'[10]Cells Huawei 19042026 15h'!$B:$B,'[10]Cells Huawei 19042026 15h'!$B:$B,"")</f>
        <v/>
      </c>
      <c r="AV1149" s="9" t="str">
        <f>_xlfn.XLOOKUP(B1149,'[11]cells down 19042026 9H40'!$B:$B,'[11]cells down 19042026 9H40'!$B:$B,"")</f>
        <v/>
      </c>
    </row>
    <row r="1150" spans="1:48" hidden="1" x14ac:dyDescent="0.3">
      <c r="A1150" s="1" t="s">
        <v>1900</v>
      </c>
      <c r="B1150" s="8" t="s">
        <v>1901</v>
      </c>
      <c r="C1150" s="3" t="str">
        <f>_xlfn.XLOOKUP(B1150,'[1]daily break down'!$D:$D,'[1]daily break down'!$E:$E,"")</f>
        <v>Yaounde</v>
      </c>
      <c r="D1150" s="1" t="s">
        <v>11</v>
      </c>
      <c r="E1150" s="1" t="s">
        <v>302</v>
      </c>
      <c r="F1150" s="3" t="s">
        <v>37</v>
      </c>
      <c r="G1150" s="1" t="s">
        <v>38</v>
      </c>
      <c r="H1150" s="29" t="str">
        <f>_xlfn.XLOOKUP(B1150,[2]CALCULATION!$B:$B,[2]CALCULATION!$H:$H,"")</f>
        <v>ZTE</v>
      </c>
      <c r="I1150" s="26">
        <v>0</v>
      </c>
      <c r="J1150" s="26">
        <v>0</v>
      </c>
      <c r="K1150" s="26">
        <v>2.7858392331772713E-2</v>
      </c>
      <c r="L1150" s="26">
        <v>4.808390619604892</v>
      </c>
      <c r="M1150" s="26">
        <v>0.14999300864929954</v>
      </c>
      <c r="N1150" s="26">
        <v>0</v>
      </c>
      <c r="O1150" s="26">
        <v>0</v>
      </c>
      <c r="P1150" s="114" t="s">
        <v>6364</v>
      </c>
      <c r="Q1150" s="42" t="s">
        <v>5538</v>
      </c>
      <c r="R1150" s="42"/>
      <c r="S1150" s="41" t="str" cm="1">
        <f t="array" ref="S1150">IFERROR(_xlfn.IFS(
U1150="MPR ISSUE","PDH",
U1150="BSS Hardware Issue","BSS",
U1150="Sites strategiques, MLL, Pylone, etc.","ENVTECH",
U1150="AKTIVCO DEFAUT GE &amp; POWER Cabinet","AKTIVCO",
U1150="AKTIVCO Coupure ENEO &amp; Baisse de tension","AKTIVCO GRID ONLY",
U1150="Coupure ENEO &amp; Baisse de tension","IHS GRID ONLY",
U1150="Defaut GE &amp; POWER Cabinet","IHS",
U1150="Sharing","Partners",
U1150="Sites strategiques &amp; DataCenter","SST &amp; DC",
U1150="Exclu","Exclu",
U1150="SAT","SAT",
U1150="SPARE-ISSUE","SPARE-ISSUE",
U1150="Fiber CAmtel","TRANS_FO_CAMTEL",
U1150="Fiber AOF","Fiber AOF",
U1150="Projet OCM (HUAWEI)","TRAVAUX-HUAWEI",
U1150="Projet OCM (NOKIA)","TRAVAUX-NOKIA",
U1150="ACCESS-ISSUE","ACCESS-ISSUE",
U1150="Projet OCM (ZTE, NOKIA, autres projets)","TRAVAUX OCM",
U1150="No root CAuse","No root cause",
U1150="ODU HS","PDH",
U1150="IP &amp; VLAN","PDH",
U1150="Warehouse HUAWEI","SPARE-ISSUE",
U1150="SPARE-HS","SPARE-ISSUE",
U1150="Power Telco","BSS",U1150="no impacts","no impacts"
),"")</f>
        <v>No root cause</v>
      </c>
      <c r="T1150" s="41" t="str" cm="1">
        <f t="array" ref="T1150">IFERROR(_xlfn.IFS(
U1150="MPR ISSUE","TX ISSUE",
U1150="BSS Hardware Issue","RAN ISSUE",
U1150="Sites strategiques, MLL, Pylone, etc.","ENVTECH",
U1150="AKTIVCO DEFAUT GE &amp; POWER Cabinet","POWER ISSUE",
U1150="AKTIVCO Coupure ENEO &amp; Baisse de tension","POWER ISSUE",
U1150="Coupure ENEO &amp; Baisse de tension","POWER ISSUE",
U1150="Defaut GE &amp; POWER Cabinet","POWER ISSUE",
U1150="Sharing","POWER ISSUE",
U1150="Sites strategiques &amp; DataCenter","POWER ISSUE",
U1150="Exclu","Exclu",
U1150="SAT","TX ISSUE",
U1150="SPARE-ISSUE","SPARE-ISSUE",
U1150="Fiber CAmtel","TX ISSUE",
U1150="Fiber AOF","TX ISSUE",
U1150="Projet OCM (HUAWEI)","TRAVAUX-HUAWEI",
U1150="Projet OCM (NOKIA)","TRAVAUX -NOKIA",
U1150="ACCESS-ISSUE","ACCESS-ISSUE",
U1150="Projet OCM (ZTE, NOKIA, autres projets)","TRAVAUX OCM",
U1150="No root CAuse","No root cause",
U1150="ODU HS","TX ISSUE",
U1150="IP &amp; VLAN","TX ISSUE",
U1150="Warehouse HUAWEI","SPARE-ISSUE",
U1150="SPARE-HS","SPARE-ISSUE",
U1150="Power Telco","RAN ISSUE",U1150="no impacts","no impacts"
),"")</f>
        <v>No root cause</v>
      </c>
      <c r="U1150" s="68" t="s">
        <v>5691</v>
      </c>
      <c r="V1150" s="41" t="str" cm="1">
        <f t="array" ref="V1150">IFERROR(_xlfn.IFS(
U1150="MPR ISSUE","ACTIVE",
U1150="BSS Hardware Issue","ACTIVE",
U1150="Sites strategiques, MLL, Pylone, etc.","PASSIVE",
U1150="AKTIVCO DEFAUT GE &amp; POWER Cabinet","PASSIVE",
U1150="AKTIVCO Coupure ENEO &amp; Baisse de tension","PASSIVE",
U1150="Coupure ENEO &amp; Baisse de tension","PASSIVE",
U1150="Defaut GE &amp; POWER Cabinet","PASSIVE",
U1150="Sharing","PASSIVE",
U1150="Sites strategiques &amp; DataCenter","PASSIVE",
U1150="Exclu","Exclu",
U1150="SAT","ACTIVE",
U1150="SPARE-ISSUE","SPARE-ISSUE",
U1150="Fiber CAmtel","ACTIVE",
U1150="Fiber AOF","ACTIVE",
U1150="Projet OCM (HUAWEI)","PLANNED WORKS",
U1150="Projet OCM (NOKIA)","PLANNED WORKS",
U1150="ACCESS-ISSUE","ACCESS-ISSUE",
U1150="Projet OCM (ZTE, NOKIA, autres projets)","PLANNED WORKS",
U1150="No root CAuse","No root cause",
U1150="ODU HS","ACTIVE",
U1150="IP &amp; VLAN","ACTIVE",
U1150="Warehouse HUAWEI","SPARE-ISSUE",
U1150="SPARE-HS","SPARE-ISSUE",
U1150="Power Telco","ACTIVE", U1150="no impacts","no impacts"
),"")</f>
        <v>No root cause</v>
      </c>
      <c r="W1150" s="113"/>
      <c r="X1150" s="113"/>
      <c r="Y1150" s="113"/>
      <c r="Z1150" s="113"/>
      <c r="AA1150" s="113"/>
      <c r="AB1150" s="17" t="s">
        <v>5465</v>
      </c>
      <c r="AC1150" s="17" t="str">
        <f>_xlfn.XLOOKUP(B1150,'INCIDENT-04-27-2026'!E:E,'INCIDENT-04-27-2026'!F:F,"")</f>
        <v/>
      </c>
      <c r="AD1150" s="9"/>
      <c r="AE1150" s="7" t="s">
        <v>5465</v>
      </c>
      <c r="AF1150" s="6" t="str">
        <f>_xlfn.XLOOKUP(B1150,'[13]Input_27-04'!$B:$B,'[13]Input_27-04'!$M:$M,"")</f>
        <v/>
      </c>
      <c r="AG1150" s="7"/>
      <c r="AH1150" s="3"/>
      <c r="AI1150" s="18" t="str">
        <f>_xlfn.XLOOKUP(B1150,'[3]Cells Huawei 27042026 10h'!$B:$B,'[3]Cells Huawei 27042026 10h'!$T:$T,"")</f>
        <v/>
      </c>
      <c r="AJ1150" s="18" t="str">
        <f>_xlfn.XLOOKUP(B1150,'[3]Cells Huawei 27042026 15h'!$B:$B,'[3]Cells Huawei 27042026 15h'!$T:$T,"")</f>
        <v/>
      </c>
      <c r="AK1150" s="18" t="str">
        <f>_xlfn.XLOOKUP(B1150,'[4]cells down 27042026 11h28'!$B:$B,'[4]cells down 27042026 11h28'!$R:$R,"")</f>
        <v/>
      </c>
      <c r="AL1150" s="18" t="str">
        <f>_xlfn.XLOOKUP(B1150,'[4]cells down 27042026 18h01'!$B:$B,'[4]cells down 27042026 18h01'!$R:$R,"")</f>
        <v/>
      </c>
      <c r="AM1150" s="18" t="str">
        <f>_xlfn.XLOOKUP(B1150,'[5]cell downs 27042026 11h'!$B:$B,'[5]cell downs 27042026 11h'!$R:$R,"")</f>
        <v/>
      </c>
      <c r="AN1150" s="18" t="str">
        <f>_xlfn.XLOOKUP(B1150,'[5]cell downs 27042026 17h40'!$B:$B,'[5]cell downs 27042026 17h40'!$R:$R,"")</f>
        <v/>
      </c>
      <c r="AO1150" s="18" t="str">
        <f>_xlfn.XLOOKUP(B1150,'[6]ALL SITES DOWN'!$D:$D,'[6]ALL SITES DOWN'!$J:$J,"")</f>
        <v/>
      </c>
      <c r="AP1150" s="18" t="str">
        <f>_xlfn.XLOOKUP(B1150,'[7]ALL SITES DOWN'!$D:$D,'[7]ALL SITES DOWN'!$J:$J,"")</f>
        <v/>
      </c>
      <c r="AQ1150" s="9" t="str">
        <f>_xlfn.XLOOKUP(B1150,[8]sheet1!$AC:$AC,[8]sheet1!$AF:$AF,"")</f>
        <v/>
      </c>
      <c r="AR1150" s="14"/>
      <c r="AS1150" s="14" t="s">
        <v>5465</v>
      </c>
      <c r="AT1150" s="14" t="str">
        <f>_xlfn.XLOOKUP(B1150,'[9]cell downs 18042026 17h'!$B:$B,'[9]cell downs 18042026 17h'!$B:$B,"")</f>
        <v/>
      </c>
      <c r="AU1150" s="14" t="str">
        <f>_xlfn.XLOOKUP(B1150,'[10]Cells Huawei 19042026 15h'!$B:$B,'[10]Cells Huawei 19042026 15h'!$B:$B,"")</f>
        <v/>
      </c>
      <c r="AV1150" s="9" t="str">
        <f>_xlfn.XLOOKUP(B1150,'[11]cells down 19042026 9H40'!$B:$B,'[11]cells down 19042026 9H40'!$B:$B,"")</f>
        <v/>
      </c>
    </row>
    <row r="1151" spans="1:48" hidden="1" x14ac:dyDescent="0.3">
      <c r="A1151" s="1" t="s">
        <v>1536</v>
      </c>
      <c r="B1151" s="8" t="s">
        <v>1537</v>
      </c>
      <c r="C1151" s="3" t="str">
        <f>_xlfn.XLOOKUP(B1151,'[1]daily break down'!$D:$D,'[1]daily break down'!$E:$E,"")</f>
        <v>CENTRE</v>
      </c>
      <c r="D1151" s="1" t="s">
        <v>11</v>
      </c>
      <c r="E1151" s="1" t="s">
        <v>96</v>
      </c>
      <c r="F1151" s="3" t="s">
        <v>37</v>
      </c>
      <c r="G1151" s="1" t="s">
        <v>1538</v>
      </c>
      <c r="H1151" s="28" t="str">
        <f>_xlfn.XLOOKUP(B1151,[2]CALCULATION!$B:$B,[2]CALCULATION!$H:$H,"")</f>
        <v>NOKIA</v>
      </c>
      <c r="I1151" s="26">
        <v>0</v>
      </c>
      <c r="J1151" s="26">
        <v>0</v>
      </c>
      <c r="K1151" s="26">
        <v>2.7846201265580794E-2</v>
      </c>
      <c r="L1151" s="26">
        <v>1.1181175427514503</v>
      </c>
      <c r="M1151" s="26">
        <v>0.57348404919140394</v>
      </c>
      <c r="N1151" s="26">
        <v>0</v>
      </c>
      <c r="O1151" s="26">
        <v>0</v>
      </c>
      <c r="P1151" s="114" t="s">
        <v>6364</v>
      </c>
      <c r="Q1151" s="42" t="s">
        <v>5538</v>
      </c>
      <c r="R1151" s="42"/>
      <c r="S1151" s="41" t="str" cm="1">
        <f t="array" ref="S1151">IFERROR(_xlfn.IFS(
U1151="MPR ISSUE","PDH",
U1151="BSS Hardware Issue","BSS",
U1151="Sites strategiques, MLL, Pylone, etc.","ENVTECH",
U1151="AKTIVCO DEFAUT GE &amp; POWER Cabinet","AKTIVCO",
U1151="AKTIVCO Coupure ENEO &amp; Baisse de tension","AKTIVCO GRID ONLY",
U1151="Coupure ENEO &amp; Baisse de tension","IHS GRID ONLY",
U1151="Defaut GE &amp; POWER Cabinet","IHS",
U1151="Sharing","Partners",
U1151="Sites strategiques &amp; DataCenter","SST &amp; DC",
U1151="Exclu","Exclu",
U1151="SAT","SAT",
U1151="SPARE-ISSUE","SPARE-ISSUE",
U1151="Fiber CAmtel","TRANS_FO_CAMTEL",
U1151="Fiber AOF","Fiber AOF",
U1151="Projet OCM (HUAWEI)","TRAVAUX-HUAWEI",
U1151="Projet OCM (NOKIA)","TRAVAUX-NOKIA",
U1151="ACCESS-ISSUE","ACCESS-ISSUE",
U1151="Projet OCM (ZTE, NOKIA, autres projets)","TRAVAUX OCM",
U1151="No root CAuse","No root cause",
U1151="ODU HS","PDH",
U1151="IP &amp; VLAN","PDH",
U1151="Warehouse HUAWEI","SPARE-ISSUE",
U1151="SPARE-HS","SPARE-ISSUE",
U1151="Power Telco","BSS",U1151="no impacts","no impacts"
),"")</f>
        <v>No root cause</v>
      </c>
      <c r="T1151" s="41" t="str" cm="1">
        <f t="array" ref="T1151">IFERROR(_xlfn.IFS(
U1151="MPR ISSUE","TX ISSUE",
U1151="BSS Hardware Issue","RAN ISSUE",
U1151="Sites strategiques, MLL, Pylone, etc.","ENVTECH",
U1151="AKTIVCO DEFAUT GE &amp; POWER Cabinet","POWER ISSUE",
U1151="AKTIVCO Coupure ENEO &amp; Baisse de tension","POWER ISSUE",
U1151="Coupure ENEO &amp; Baisse de tension","POWER ISSUE",
U1151="Defaut GE &amp; POWER Cabinet","POWER ISSUE",
U1151="Sharing","POWER ISSUE",
U1151="Sites strategiques &amp; DataCenter","POWER ISSUE",
U1151="Exclu","Exclu",
U1151="SAT","TX ISSUE",
U1151="SPARE-ISSUE","SPARE-ISSUE",
U1151="Fiber CAmtel","TX ISSUE",
U1151="Fiber AOF","TX ISSUE",
U1151="Projet OCM (HUAWEI)","TRAVAUX-HUAWEI",
U1151="Projet OCM (NOKIA)","TRAVAUX -NOKIA",
U1151="ACCESS-ISSUE","ACCESS-ISSUE",
U1151="Projet OCM (ZTE, NOKIA, autres projets)","TRAVAUX OCM",
U1151="No root CAuse","No root cause",
U1151="ODU HS","TX ISSUE",
U1151="IP &amp; VLAN","TX ISSUE",
U1151="Warehouse HUAWEI","SPARE-ISSUE",
U1151="SPARE-HS","SPARE-ISSUE",
U1151="Power Telco","RAN ISSUE",U1151="no impacts","no impacts"
),"")</f>
        <v>No root cause</v>
      </c>
      <c r="U1151" s="68" t="s">
        <v>5691</v>
      </c>
      <c r="V1151" s="41" t="str" cm="1">
        <f t="array" ref="V1151">IFERROR(_xlfn.IFS(
U1151="MPR ISSUE","ACTIVE",
U1151="BSS Hardware Issue","ACTIVE",
U1151="Sites strategiques, MLL, Pylone, etc.","PASSIVE",
U1151="AKTIVCO DEFAUT GE &amp; POWER Cabinet","PASSIVE",
U1151="AKTIVCO Coupure ENEO &amp; Baisse de tension","PASSIVE",
U1151="Coupure ENEO &amp; Baisse de tension","PASSIVE",
U1151="Defaut GE &amp; POWER Cabinet","PASSIVE",
U1151="Sharing","PASSIVE",
U1151="Sites strategiques &amp; DataCenter","PASSIVE",
U1151="Exclu","Exclu",
U1151="SAT","ACTIVE",
U1151="SPARE-ISSUE","SPARE-ISSUE",
U1151="Fiber CAmtel","ACTIVE",
U1151="Fiber AOF","ACTIVE",
U1151="Projet OCM (HUAWEI)","PLANNED WORKS",
U1151="Projet OCM (NOKIA)","PLANNED WORKS",
U1151="ACCESS-ISSUE","ACCESS-ISSUE",
U1151="Projet OCM (ZTE, NOKIA, autres projets)","PLANNED WORKS",
U1151="No root CAuse","No root cause",
U1151="ODU HS","ACTIVE",
U1151="IP &amp; VLAN","ACTIVE",
U1151="Warehouse HUAWEI","SPARE-ISSUE",
U1151="SPARE-HS","SPARE-ISSUE",
U1151="Power Telco","ACTIVE", U1151="no impacts","no impacts"
),"")</f>
        <v>No root cause</v>
      </c>
      <c r="W1151" s="113"/>
      <c r="X1151" s="113"/>
      <c r="Y1151" s="113"/>
      <c r="Z1151" s="113"/>
      <c r="AA1151" s="113"/>
      <c r="AB1151" s="17" t="s">
        <v>5465</v>
      </c>
      <c r="AC1151" s="17" t="str">
        <f>_xlfn.XLOOKUP(B1151,'INCIDENT-04-27-2026'!E:E,'INCIDENT-04-27-2026'!F:F,"")</f>
        <v/>
      </c>
      <c r="AD1151" s="9"/>
      <c r="AE1151" s="7" t="s">
        <v>5465</v>
      </c>
      <c r="AF1151" s="6" t="str">
        <f>_xlfn.XLOOKUP(B1151,'[13]Input_27-04'!$B:$B,'[13]Input_27-04'!$M:$M,"")</f>
        <v/>
      </c>
      <c r="AG1151" s="7"/>
      <c r="AH1151" s="3"/>
      <c r="AI1151" s="18" t="str">
        <f>_xlfn.XLOOKUP(B1151,'[3]Cells Huawei 27042026 10h'!$B:$B,'[3]Cells Huawei 27042026 10h'!$T:$T,"")</f>
        <v/>
      </c>
      <c r="AJ1151" s="18" t="str">
        <f>_xlfn.XLOOKUP(B1151,'[3]Cells Huawei 27042026 15h'!$B:$B,'[3]Cells Huawei 27042026 15h'!$T:$T,"")</f>
        <v/>
      </c>
      <c r="AK1151" s="18" t="str">
        <f>_xlfn.XLOOKUP(B1151,'[4]cells down 27042026 11h28'!$B:$B,'[4]cells down 27042026 11h28'!$R:$R,"")</f>
        <v/>
      </c>
      <c r="AL1151" s="18" t="str">
        <f>_xlfn.XLOOKUP(B1151,'[4]cells down 27042026 18h01'!$B:$B,'[4]cells down 27042026 18h01'!$R:$R,"")</f>
        <v/>
      </c>
      <c r="AM1151" s="18" t="str">
        <f>_xlfn.XLOOKUP(B1151,'[5]cell downs 27042026 11h'!$B:$B,'[5]cell downs 27042026 11h'!$R:$R,"")</f>
        <v/>
      </c>
      <c r="AN1151" s="18" t="str">
        <f>_xlfn.XLOOKUP(B1151,'[5]cell downs 27042026 17h40'!$B:$B,'[5]cell downs 27042026 17h40'!$R:$R,"")</f>
        <v/>
      </c>
      <c r="AO1151" s="18" t="str">
        <f>_xlfn.XLOOKUP(B1151,'[6]ALL SITES DOWN'!$D:$D,'[6]ALL SITES DOWN'!$J:$J,"")</f>
        <v/>
      </c>
      <c r="AP1151" s="18" t="str">
        <f>_xlfn.XLOOKUP(B1151,'[7]ALL SITES DOWN'!$D:$D,'[7]ALL SITES DOWN'!$J:$J,"")</f>
        <v/>
      </c>
      <c r="AQ1151" s="9" t="str">
        <f>_xlfn.XLOOKUP(B1151,[8]sheet1!$AC:$AC,[8]sheet1!$AF:$AF,"")</f>
        <v/>
      </c>
      <c r="AR1151" s="14"/>
      <c r="AS1151" s="14" t="s">
        <v>5465</v>
      </c>
      <c r="AT1151" s="14" t="str">
        <f>_xlfn.XLOOKUP(B1151,'[9]cell downs 18042026 17h'!$B:$B,'[9]cell downs 18042026 17h'!$B:$B,"")</f>
        <v/>
      </c>
      <c r="AU1151" s="14" t="str">
        <f>_xlfn.XLOOKUP(B1151,'[10]Cells Huawei 19042026 15h'!$B:$B,'[10]Cells Huawei 19042026 15h'!$B:$B,"")</f>
        <v/>
      </c>
      <c r="AV1151" s="9" t="str">
        <f>_xlfn.XLOOKUP(B1151,'[11]cells down 19042026 9H40'!$B:$B,'[11]cells down 19042026 9H40'!$B:$B,"")</f>
        <v/>
      </c>
    </row>
    <row r="1152" spans="1:48" hidden="1" x14ac:dyDescent="0.3">
      <c r="A1152" s="1" t="s">
        <v>2788</v>
      </c>
      <c r="B1152" s="8" t="s">
        <v>2789</v>
      </c>
      <c r="C1152" s="3" t="str">
        <f>_xlfn.XLOOKUP(B1152,'[1]daily break down'!$D:$D,'[1]daily break down'!$E:$E,"")</f>
        <v>Yaounde</v>
      </c>
      <c r="D1152" s="1" t="s">
        <v>11</v>
      </c>
      <c r="E1152" s="1" t="s">
        <v>145</v>
      </c>
      <c r="F1152" s="3" t="s">
        <v>37</v>
      </c>
      <c r="G1152" s="1" t="s">
        <v>38</v>
      </c>
      <c r="H1152" s="29" t="str">
        <f>_xlfn.XLOOKUP(B1152,[2]CALCULATION!$B:$B,[2]CALCULATION!$H:$H,"")</f>
        <v>ZTE</v>
      </c>
      <c r="I1152" s="26">
        <v>0</v>
      </c>
      <c r="J1152" s="26">
        <v>0</v>
      </c>
      <c r="K1152" s="26">
        <v>2.7697876626915439E-2</v>
      </c>
      <c r="L1152" s="26">
        <v>0</v>
      </c>
      <c r="M1152" s="26">
        <v>0</v>
      </c>
      <c r="N1152" s="26">
        <v>0</v>
      </c>
      <c r="O1152" s="26">
        <v>0</v>
      </c>
      <c r="P1152" s="114" t="s">
        <v>6364</v>
      </c>
      <c r="Q1152" s="42" t="s">
        <v>5538</v>
      </c>
      <c r="R1152" s="42"/>
      <c r="S1152" s="41" t="str" cm="1">
        <f t="array" ref="S1152">IFERROR(_xlfn.IFS(
U1152="MPR ISSUE","PDH",
U1152="BSS Hardware Issue","BSS",
U1152="Sites strategiques, MLL, Pylone, etc.","ENVTECH",
U1152="AKTIVCO DEFAUT GE &amp; POWER Cabinet","AKTIVCO",
U1152="AKTIVCO Coupure ENEO &amp; Baisse de tension","AKTIVCO GRID ONLY",
U1152="Coupure ENEO &amp; Baisse de tension","IHS GRID ONLY",
U1152="Defaut GE &amp; POWER Cabinet","IHS",
U1152="Sharing","Partners",
U1152="Sites strategiques &amp; DataCenter","SST &amp; DC",
U1152="Exclu","Exclu",
U1152="SAT","SAT",
U1152="SPARE-ISSUE","SPARE-ISSUE",
U1152="Fiber CAmtel","TRANS_FO_CAMTEL",
U1152="Fiber AOF","Fiber AOF",
U1152="Projet OCM (HUAWEI)","TRAVAUX-HUAWEI",
U1152="Projet OCM (NOKIA)","TRAVAUX-NOKIA",
U1152="ACCESS-ISSUE","ACCESS-ISSUE",
U1152="Projet OCM (ZTE, NOKIA, autres projets)","TRAVAUX OCM",
U1152="No root CAuse","No root cause",
U1152="ODU HS","PDH",
U1152="IP &amp; VLAN","PDH",
U1152="Warehouse HUAWEI","SPARE-ISSUE",
U1152="SPARE-HS","SPARE-ISSUE",
U1152="Power Telco","BSS",U1152="no impacts","no impacts"
),"")</f>
        <v>No root cause</v>
      </c>
      <c r="T1152" s="41" t="str" cm="1">
        <f t="array" ref="T1152">IFERROR(_xlfn.IFS(
U1152="MPR ISSUE","TX ISSUE",
U1152="BSS Hardware Issue","RAN ISSUE",
U1152="Sites strategiques, MLL, Pylone, etc.","ENVTECH",
U1152="AKTIVCO DEFAUT GE &amp; POWER Cabinet","POWER ISSUE",
U1152="AKTIVCO Coupure ENEO &amp; Baisse de tension","POWER ISSUE",
U1152="Coupure ENEO &amp; Baisse de tension","POWER ISSUE",
U1152="Defaut GE &amp; POWER Cabinet","POWER ISSUE",
U1152="Sharing","POWER ISSUE",
U1152="Sites strategiques &amp; DataCenter","POWER ISSUE",
U1152="Exclu","Exclu",
U1152="SAT","TX ISSUE",
U1152="SPARE-ISSUE","SPARE-ISSUE",
U1152="Fiber CAmtel","TX ISSUE",
U1152="Fiber AOF","TX ISSUE",
U1152="Projet OCM (HUAWEI)","TRAVAUX-HUAWEI",
U1152="Projet OCM (NOKIA)","TRAVAUX -NOKIA",
U1152="ACCESS-ISSUE","ACCESS-ISSUE",
U1152="Projet OCM (ZTE, NOKIA, autres projets)","TRAVAUX OCM",
U1152="No root CAuse","No root cause",
U1152="ODU HS","TX ISSUE",
U1152="IP &amp; VLAN","TX ISSUE",
U1152="Warehouse HUAWEI","SPARE-ISSUE",
U1152="SPARE-HS","SPARE-ISSUE",
U1152="Power Telco","RAN ISSUE",U1152="no impacts","no impacts"
),"")</f>
        <v>No root cause</v>
      </c>
      <c r="U1152" s="68" t="s">
        <v>5691</v>
      </c>
      <c r="V1152" s="41" t="str" cm="1">
        <f t="array" ref="V1152">IFERROR(_xlfn.IFS(
U1152="MPR ISSUE","ACTIVE",
U1152="BSS Hardware Issue","ACTIVE",
U1152="Sites strategiques, MLL, Pylone, etc.","PASSIVE",
U1152="AKTIVCO DEFAUT GE &amp; POWER Cabinet","PASSIVE",
U1152="AKTIVCO Coupure ENEO &amp; Baisse de tension","PASSIVE",
U1152="Coupure ENEO &amp; Baisse de tension","PASSIVE",
U1152="Defaut GE &amp; POWER Cabinet","PASSIVE",
U1152="Sharing","PASSIVE",
U1152="Sites strategiques &amp; DataCenter","PASSIVE",
U1152="Exclu","Exclu",
U1152="SAT","ACTIVE",
U1152="SPARE-ISSUE","SPARE-ISSUE",
U1152="Fiber CAmtel","ACTIVE",
U1152="Fiber AOF","ACTIVE",
U1152="Projet OCM (HUAWEI)","PLANNED WORKS",
U1152="Projet OCM (NOKIA)","PLANNED WORKS",
U1152="ACCESS-ISSUE","ACCESS-ISSUE",
U1152="Projet OCM (ZTE, NOKIA, autres projets)","PLANNED WORKS",
U1152="No root CAuse","No root cause",
U1152="ODU HS","ACTIVE",
U1152="IP &amp; VLAN","ACTIVE",
U1152="Warehouse HUAWEI","SPARE-ISSUE",
U1152="SPARE-HS","SPARE-ISSUE",
U1152="Power Telco","ACTIVE", U1152="no impacts","no impacts"
),"")</f>
        <v>No root cause</v>
      </c>
      <c r="W1152" s="113"/>
      <c r="X1152" s="113"/>
      <c r="Y1152" s="113"/>
      <c r="Z1152" s="113"/>
      <c r="AA1152" s="113"/>
      <c r="AB1152" s="17" t="s">
        <v>5465</v>
      </c>
      <c r="AC1152" s="17" t="str">
        <f>_xlfn.XLOOKUP(B1152,'INCIDENT-04-27-2026'!E:E,'INCIDENT-04-27-2026'!F:F,"")</f>
        <v/>
      </c>
      <c r="AD1152" s="9"/>
      <c r="AE1152" s="7" t="s">
        <v>5465</v>
      </c>
      <c r="AF1152" s="6" t="str">
        <f>_xlfn.XLOOKUP(B1152,'[13]Input_27-04'!$B:$B,'[13]Input_27-04'!$M:$M,"")</f>
        <v/>
      </c>
      <c r="AG1152" s="7"/>
      <c r="AH1152" s="3"/>
      <c r="AI1152" s="18" t="str">
        <f>_xlfn.XLOOKUP(B1152,'[3]Cells Huawei 27042026 10h'!$B:$B,'[3]Cells Huawei 27042026 10h'!$T:$T,"")</f>
        <v/>
      </c>
      <c r="AJ1152" s="18" t="str">
        <f>_xlfn.XLOOKUP(B1152,'[3]Cells Huawei 27042026 15h'!$B:$B,'[3]Cells Huawei 27042026 15h'!$T:$T,"")</f>
        <v/>
      </c>
      <c r="AK1152" s="18" t="str">
        <f>_xlfn.XLOOKUP(B1152,'[4]cells down 27042026 11h28'!$B:$B,'[4]cells down 27042026 11h28'!$R:$R,"")</f>
        <v/>
      </c>
      <c r="AL1152" s="18" t="str">
        <f>_xlfn.XLOOKUP(B1152,'[4]cells down 27042026 18h01'!$B:$B,'[4]cells down 27042026 18h01'!$R:$R,"")</f>
        <v/>
      </c>
      <c r="AM1152" s="18" t="str">
        <f>_xlfn.XLOOKUP(B1152,'[5]cell downs 27042026 11h'!$B:$B,'[5]cell downs 27042026 11h'!$R:$R,"")</f>
        <v/>
      </c>
      <c r="AN1152" s="18" t="str">
        <f>_xlfn.XLOOKUP(B1152,'[5]cell downs 27042026 17h40'!$B:$B,'[5]cell downs 27042026 17h40'!$R:$R,"")</f>
        <v/>
      </c>
      <c r="AO1152" s="18" t="str">
        <f>_xlfn.XLOOKUP(B1152,'[6]ALL SITES DOWN'!$D:$D,'[6]ALL SITES DOWN'!$J:$J,"")</f>
        <v/>
      </c>
      <c r="AP1152" s="18" t="str">
        <f>_xlfn.XLOOKUP(B1152,'[7]ALL SITES DOWN'!$D:$D,'[7]ALL SITES DOWN'!$J:$J,"")</f>
        <v/>
      </c>
      <c r="AQ1152" s="9" t="str">
        <f>_xlfn.XLOOKUP(B1152,[8]sheet1!$AC:$AC,[8]sheet1!$AF:$AF,"")</f>
        <v/>
      </c>
      <c r="AR1152" s="14"/>
      <c r="AS1152" s="14" t="s">
        <v>5465</v>
      </c>
      <c r="AT1152" s="14" t="str">
        <f>_xlfn.XLOOKUP(B1152,'[9]cell downs 18042026 17h'!$B:$B,'[9]cell downs 18042026 17h'!$B:$B,"")</f>
        <v/>
      </c>
      <c r="AU1152" s="14" t="str">
        <f>_xlfn.XLOOKUP(B1152,'[10]Cells Huawei 19042026 15h'!$B:$B,'[10]Cells Huawei 19042026 15h'!$B:$B,"")</f>
        <v/>
      </c>
      <c r="AV1152" s="9" t="str">
        <f>_xlfn.XLOOKUP(B1152,'[11]cells down 19042026 9H40'!$B:$B,'[11]cells down 19042026 9H40'!$B:$B,"")</f>
        <v/>
      </c>
    </row>
    <row r="1153" spans="1:48" hidden="1" x14ac:dyDescent="0.3">
      <c r="A1153" s="1" t="s">
        <v>3412</v>
      </c>
      <c r="B1153" s="8" t="s">
        <v>3413</v>
      </c>
      <c r="C1153" s="3" t="str">
        <f>_xlfn.XLOOKUP(B1153,'[1]daily break down'!$D:$D,'[1]daily break down'!$E:$E,"")</f>
        <v>Yaounde</v>
      </c>
      <c r="D1153" s="1" t="s">
        <v>11</v>
      </c>
      <c r="E1153" s="1" t="s">
        <v>12</v>
      </c>
      <c r="F1153" s="3" t="s">
        <v>37</v>
      </c>
      <c r="G1153" s="1" t="s">
        <v>38</v>
      </c>
      <c r="H1153" s="29" t="str">
        <f>_xlfn.XLOOKUP(B1153,[2]CALCULATION!$B:$B,[2]CALCULATION!$H:$H,"")</f>
        <v>ZTE</v>
      </c>
      <c r="I1153" s="26">
        <v>0</v>
      </c>
      <c r="J1153" s="26">
        <v>0</v>
      </c>
      <c r="K1153" s="26">
        <v>2.7430350452155142E-2</v>
      </c>
      <c r="L1153" s="26">
        <v>0</v>
      </c>
      <c r="M1153" s="26">
        <v>0</v>
      </c>
      <c r="N1153" s="26">
        <v>0</v>
      </c>
      <c r="O1153" s="26">
        <v>0</v>
      </c>
      <c r="P1153" s="114" t="s">
        <v>6364</v>
      </c>
      <c r="Q1153" s="42" t="s">
        <v>5538</v>
      </c>
      <c r="R1153" s="42"/>
      <c r="S1153" s="41" t="str" cm="1">
        <f t="array" ref="S1153">IFERROR(_xlfn.IFS(
U1153="MPR ISSUE","PDH",
U1153="BSS Hardware Issue","BSS",
U1153="Sites strategiques, MLL, Pylone, etc.","ENVTECH",
U1153="AKTIVCO DEFAUT GE &amp; POWER Cabinet","AKTIVCO",
U1153="AKTIVCO Coupure ENEO &amp; Baisse de tension","AKTIVCO GRID ONLY",
U1153="Coupure ENEO &amp; Baisse de tension","IHS GRID ONLY",
U1153="Defaut GE &amp; POWER Cabinet","IHS",
U1153="Sharing","Partners",
U1153="Sites strategiques &amp; DataCenter","SST &amp; DC",
U1153="Exclu","Exclu",
U1153="SAT","SAT",
U1153="SPARE-ISSUE","SPARE-ISSUE",
U1153="Fiber CAmtel","TRANS_FO_CAMTEL",
U1153="Fiber AOF","Fiber AOF",
U1153="Projet OCM (HUAWEI)","TRAVAUX-HUAWEI",
U1153="Projet OCM (NOKIA)","TRAVAUX-NOKIA",
U1153="ACCESS-ISSUE","ACCESS-ISSUE",
U1153="Projet OCM (ZTE, NOKIA, autres projets)","TRAVAUX OCM",
U1153="No root CAuse","No root cause",
U1153="ODU HS","PDH",
U1153="IP &amp; VLAN","PDH",
U1153="Warehouse HUAWEI","SPARE-ISSUE",
U1153="SPARE-HS","SPARE-ISSUE",
U1153="Power Telco","BSS",U1153="no impacts","no impacts"
),"")</f>
        <v>No root cause</v>
      </c>
      <c r="T1153" s="41" t="str" cm="1">
        <f t="array" ref="T1153">IFERROR(_xlfn.IFS(
U1153="MPR ISSUE","TX ISSUE",
U1153="BSS Hardware Issue","RAN ISSUE",
U1153="Sites strategiques, MLL, Pylone, etc.","ENVTECH",
U1153="AKTIVCO DEFAUT GE &amp; POWER Cabinet","POWER ISSUE",
U1153="AKTIVCO Coupure ENEO &amp; Baisse de tension","POWER ISSUE",
U1153="Coupure ENEO &amp; Baisse de tension","POWER ISSUE",
U1153="Defaut GE &amp; POWER Cabinet","POWER ISSUE",
U1153="Sharing","POWER ISSUE",
U1153="Sites strategiques &amp; DataCenter","POWER ISSUE",
U1153="Exclu","Exclu",
U1153="SAT","TX ISSUE",
U1153="SPARE-ISSUE","SPARE-ISSUE",
U1153="Fiber CAmtel","TX ISSUE",
U1153="Fiber AOF","TX ISSUE",
U1153="Projet OCM (HUAWEI)","TRAVAUX-HUAWEI",
U1153="Projet OCM (NOKIA)","TRAVAUX -NOKIA",
U1153="ACCESS-ISSUE","ACCESS-ISSUE",
U1153="Projet OCM (ZTE, NOKIA, autres projets)","TRAVAUX OCM",
U1153="No root CAuse","No root cause",
U1153="ODU HS","TX ISSUE",
U1153="IP &amp; VLAN","TX ISSUE",
U1153="Warehouse HUAWEI","SPARE-ISSUE",
U1153="SPARE-HS","SPARE-ISSUE",
U1153="Power Telco","RAN ISSUE",U1153="no impacts","no impacts"
),"")</f>
        <v>No root cause</v>
      </c>
      <c r="U1153" s="68" t="s">
        <v>5691</v>
      </c>
      <c r="V1153" s="41" t="str" cm="1">
        <f t="array" ref="V1153">IFERROR(_xlfn.IFS(
U1153="MPR ISSUE","ACTIVE",
U1153="BSS Hardware Issue","ACTIVE",
U1153="Sites strategiques, MLL, Pylone, etc.","PASSIVE",
U1153="AKTIVCO DEFAUT GE &amp; POWER Cabinet","PASSIVE",
U1153="AKTIVCO Coupure ENEO &amp; Baisse de tension","PASSIVE",
U1153="Coupure ENEO &amp; Baisse de tension","PASSIVE",
U1153="Defaut GE &amp; POWER Cabinet","PASSIVE",
U1153="Sharing","PASSIVE",
U1153="Sites strategiques &amp; DataCenter","PASSIVE",
U1153="Exclu","Exclu",
U1153="SAT","ACTIVE",
U1153="SPARE-ISSUE","SPARE-ISSUE",
U1153="Fiber CAmtel","ACTIVE",
U1153="Fiber AOF","ACTIVE",
U1153="Projet OCM (HUAWEI)","PLANNED WORKS",
U1153="Projet OCM (NOKIA)","PLANNED WORKS",
U1153="ACCESS-ISSUE","ACCESS-ISSUE",
U1153="Projet OCM (ZTE, NOKIA, autres projets)","PLANNED WORKS",
U1153="No root CAuse","No root cause",
U1153="ODU HS","ACTIVE",
U1153="IP &amp; VLAN","ACTIVE",
U1153="Warehouse HUAWEI","SPARE-ISSUE",
U1153="SPARE-HS","SPARE-ISSUE",
U1153="Power Telco","ACTIVE", U1153="no impacts","no impacts"
),"")</f>
        <v>No root cause</v>
      </c>
      <c r="W1153" s="113"/>
      <c r="X1153" s="113"/>
      <c r="Y1153" s="113"/>
      <c r="Z1153" s="113"/>
      <c r="AA1153" s="113"/>
      <c r="AB1153" s="17" t="s">
        <v>5465</v>
      </c>
      <c r="AC1153" s="17" t="str">
        <f>_xlfn.XLOOKUP(B1153,'INCIDENT-04-27-2026'!E:E,'INCIDENT-04-27-2026'!F:F,"")</f>
        <v/>
      </c>
      <c r="AD1153" s="9"/>
      <c r="AE1153" s="7" t="s">
        <v>5465</v>
      </c>
      <c r="AF1153" s="6" t="str">
        <f>_xlfn.XLOOKUP(B1153,'[13]Input_27-04'!$B:$B,'[13]Input_27-04'!$M:$M,"")</f>
        <v/>
      </c>
      <c r="AG1153" s="7"/>
      <c r="AH1153" s="3"/>
      <c r="AI1153" s="18" t="str">
        <f>_xlfn.XLOOKUP(B1153,'[3]Cells Huawei 27042026 10h'!$B:$B,'[3]Cells Huawei 27042026 10h'!$T:$T,"")</f>
        <v/>
      </c>
      <c r="AJ1153" s="18" t="str">
        <f>_xlfn.XLOOKUP(B1153,'[3]Cells Huawei 27042026 15h'!$B:$B,'[3]Cells Huawei 27042026 15h'!$T:$T,"")</f>
        <v/>
      </c>
      <c r="AK1153" s="18" t="str">
        <f>_xlfn.XLOOKUP(B1153,'[4]cells down 27042026 11h28'!$B:$B,'[4]cells down 27042026 11h28'!$R:$R,"")</f>
        <v/>
      </c>
      <c r="AL1153" s="18" t="str">
        <f>_xlfn.XLOOKUP(B1153,'[4]cells down 27042026 18h01'!$B:$B,'[4]cells down 27042026 18h01'!$R:$R,"")</f>
        <v/>
      </c>
      <c r="AM1153" s="18" t="str">
        <f>_xlfn.XLOOKUP(B1153,'[5]cell downs 27042026 11h'!$B:$B,'[5]cell downs 27042026 11h'!$R:$R,"")</f>
        <v/>
      </c>
      <c r="AN1153" s="18" t="str">
        <f>_xlfn.XLOOKUP(B1153,'[5]cell downs 27042026 17h40'!$B:$B,'[5]cell downs 27042026 17h40'!$R:$R,"")</f>
        <v/>
      </c>
      <c r="AO1153" s="18" t="str">
        <f>_xlfn.XLOOKUP(B1153,'[6]ALL SITES DOWN'!$D:$D,'[6]ALL SITES DOWN'!$J:$J,"")</f>
        <v/>
      </c>
      <c r="AP1153" s="18" t="str">
        <f>_xlfn.XLOOKUP(B1153,'[7]ALL SITES DOWN'!$D:$D,'[7]ALL SITES DOWN'!$J:$J,"")</f>
        <v/>
      </c>
      <c r="AQ1153" s="9" t="str">
        <f>_xlfn.XLOOKUP(B1153,[8]sheet1!$AC:$AC,[8]sheet1!$AF:$AF,"")</f>
        <v/>
      </c>
      <c r="AR1153" s="14"/>
      <c r="AS1153" s="14" t="s">
        <v>5465</v>
      </c>
      <c r="AT1153" s="14" t="str">
        <f>_xlfn.XLOOKUP(B1153,'[9]cell downs 18042026 17h'!$B:$B,'[9]cell downs 18042026 17h'!$B:$B,"")</f>
        <v/>
      </c>
      <c r="AU1153" s="14" t="str">
        <f>_xlfn.XLOOKUP(B1153,'[10]Cells Huawei 19042026 15h'!$B:$B,'[10]Cells Huawei 19042026 15h'!$B:$B,"")</f>
        <v/>
      </c>
      <c r="AV1153" s="9" t="str">
        <f>_xlfn.XLOOKUP(B1153,'[11]cells down 19042026 9H40'!$B:$B,'[11]cells down 19042026 9H40'!$B:$B,"")</f>
        <v/>
      </c>
    </row>
    <row r="1154" spans="1:48" hidden="1" x14ac:dyDescent="0.3">
      <c r="A1154" s="1" t="s">
        <v>2582</v>
      </c>
      <c r="B1154" s="8" t="s">
        <v>2583</v>
      </c>
      <c r="C1154" s="3" t="str">
        <f>_xlfn.XLOOKUP(B1154,'[1]daily break down'!$D:$D,'[1]daily break down'!$E:$E,"")</f>
        <v>CENTRE</v>
      </c>
      <c r="D1154" s="1" t="s">
        <v>21</v>
      </c>
      <c r="E1154" s="1" t="s">
        <v>125</v>
      </c>
      <c r="F1154" s="3" t="s">
        <v>37</v>
      </c>
      <c r="G1154" s="1" t="s">
        <v>2584</v>
      </c>
      <c r="H1154" s="29" t="str">
        <f>_xlfn.XLOOKUP(B1154,[2]CALCULATION!$B:$B,[2]CALCULATION!$H:$H,"")</f>
        <v>ZTE</v>
      </c>
      <c r="I1154" s="26">
        <v>0</v>
      </c>
      <c r="J1154" s="26">
        <v>0</v>
      </c>
      <c r="K1154" s="26">
        <v>2.7430350452154983E-2</v>
      </c>
      <c r="L1154" s="26">
        <v>0</v>
      </c>
      <c r="M1154" s="26">
        <v>0</v>
      </c>
      <c r="N1154" s="26">
        <v>0</v>
      </c>
      <c r="O1154" s="26">
        <v>0</v>
      </c>
      <c r="P1154" s="114" t="s">
        <v>6364</v>
      </c>
      <c r="Q1154" s="42" t="s">
        <v>5538</v>
      </c>
      <c r="R1154" s="42"/>
      <c r="S1154" s="41" t="str" cm="1">
        <f t="array" ref="S1154">IFERROR(_xlfn.IFS(
U1154="MPR ISSUE","PDH",
U1154="BSS Hardware Issue","BSS",
U1154="Sites strategiques, MLL, Pylone, etc.","ENVTECH",
U1154="AKTIVCO DEFAUT GE &amp; POWER Cabinet","AKTIVCO",
U1154="AKTIVCO Coupure ENEO &amp; Baisse de tension","AKTIVCO GRID ONLY",
U1154="Coupure ENEO &amp; Baisse de tension","IHS GRID ONLY",
U1154="Defaut GE &amp; POWER Cabinet","IHS",
U1154="Sharing","Partners",
U1154="Sites strategiques &amp; DataCenter","SST &amp; DC",
U1154="Exclu","Exclu",
U1154="SAT","SAT",
U1154="SPARE-ISSUE","SPARE-ISSUE",
U1154="Fiber CAmtel","TRANS_FO_CAMTEL",
U1154="Fiber AOF","Fiber AOF",
U1154="Projet OCM (HUAWEI)","TRAVAUX-HUAWEI",
U1154="Projet OCM (NOKIA)","TRAVAUX-NOKIA",
U1154="ACCESS-ISSUE","ACCESS-ISSUE",
U1154="Projet OCM (ZTE, NOKIA, autres projets)","TRAVAUX OCM",
U1154="No root CAuse","No root cause",
U1154="ODU HS","PDH",
U1154="IP &amp; VLAN","PDH",
U1154="Warehouse HUAWEI","SPARE-ISSUE",
U1154="SPARE-HS","SPARE-ISSUE",
U1154="Power Telco","BSS",U1154="no impacts","no impacts"
),"")</f>
        <v>No root cause</v>
      </c>
      <c r="T1154" s="41" t="str" cm="1">
        <f t="array" ref="T1154">IFERROR(_xlfn.IFS(
U1154="MPR ISSUE","TX ISSUE",
U1154="BSS Hardware Issue","RAN ISSUE",
U1154="Sites strategiques, MLL, Pylone, etc.","ENVTECH",
U1154="AKTIVCO DEFAUT GE &amp; POWER Cabinet","POWER ISSUE",
U1154="AKTIVCO Coupure ENEO &amp; Baisse de tension","POWER ISSUE",
U1154="Coupure ENEO &amp; Baisse de tension","POWER ISSUE",
U1154="Defaut GE &amp; POWER Cabinet","POWER ISSUE",
U1154="Sharing","POWER ISSUE",
U1154="Sites strategiques &amp; DataCenter","POWER ISSUE",
U1154="Exclu","Exclu",
U1154="SAT","TX ISSUE",
U1154="SPARE-ISSUE","SPARE-ISSUE",
U1154="Fiber CAmtel","TX ISSUE",
U1154="Fiber AOF","TX ISSUE",
U1154="Projet OCM (HUAWEI)","TRAVAUX-HUAWEI",
U1154="Projet OCM (NOKIA)","TRAVAUX -NOKIA",
U1154="ACCESS-ISSUE","ACCESS-ISSUE",
U1154="Projet OCM (ZTE, NOKIA, autres projets)","TRAVAUX OCM",
U1154="No root CAuse","No root cause",
U1154="ODU HS","TX ISSUE",
U1154="IP &amp; VLAN","TX ISSUE",
U1154="Warehouse HUAWEI","SPARE-ISSUE",
U1154="SPARE-HS","SPARE-ISSUE",
U1154="Power Telco","RAN ISSUE",U1154="no impacts","no impacts"
),"")</f>
        <v>No root cause</v>
      </c>
      <c r="U1154" s="68" t="s">
        <v>5691</v>
      </c>
      <c r="V1154" s="41" t="str" cm="1">
        <f t="array" ref="V1154">IFERROR(_xlfn.IFS(
U1154="MPR ISSUE","ACTIVE",
U1154="BSS Hardware Issue","ACTIVE",
U1154="Sites strategiques, MLL, Pylone, etc.","PASSIVE",
U1154="AKTIVCO DEFAUT GE &amp; POWER Cabinet","PASSIVE",
U1154="AKTIVCO Coupure ENEO &amp; Baisse de tension","PASSIVE",
U1154="Coupure ENEO &amp; Baisse de tension","PASSIVE",
U1154="Defaut GE &amp; POWER Cabinet","PASSIVE",
U1154="Sharing","PASSIVE",
U1154="Sites strategiques &amp; DataCenter","PASSIVE",
U1154="Exclu","Exclu",
U1154="SAT","ACTIVE",
U1154="SPARE-ISSUE","SPARE-ISSUE",
U1154="Fiber CAmtel","ACTIVE",
U1154="Fiber AOF","ACTIVE",
U1154="Projet OCM (HUAWEI)","PLANNED WORKS",
U1154="Projet OCM (NOKIA)","PLANNED WORKS",
U1154="ACCESS-ISSUE","ACCESS-ISSUE",
U1154="Projet OCM (ZTE, NOKIA, autres projets)","PLANNED WORKS",
U1154="No root CAuse","No root cause",
U1154="ODU HS","ACTIVE",
U1154="IP &amp; VLAN","ACTIVE",
U1154="Warehouse HUAWEI","SPARE-ISSUE",
U1154="SPARE-HS","SPARE-ISSUE",
U1154="Power Telco","ACTIVE", U1154="no impacts","no impacts"
),"")</f>
        <v>No root cause</v>
      </c>
      <c r="W1154" s="113"/>
      <c r="X1154" s="113"/>
      <c r="Y1154" s="113"/>
      <c r="Z1154" s="113"/>
      <c r="AA1154" s="113"/>
      <c r="AB1154" s="17" t="s">
        <v>5465</v>
      </c>
      <c r="AC1154" s="17" t="str">
        <f>_xlfn.XLOOKUP(B1154,'INCIDENT-04-27-2026'!E:E,'INCIDENT-04-27-2026'!F:F,"")</f>
        <v/>
      </c>
      <c r="AD1154" s="9"/>
      <c r="AE1154" s="7" t="s">
        <v>5465</v>
      </c>
      <c r="AF1154" s="6" t="str">
        <f>_xlfn.XLOOKUP(B1154,'[13]Input_27-04'!$B:$B,'[13]Input_27-04'!$M:$M,"")</f>
        <v/>
      </c>
      <c r="AG1154" s="7"/>
      <c r="AH1154" s="3"/>
      <c r="AI1154" s="18" t="str">
        <f>_xlfn.XLOOKUP(B1154,'[3]Cells Huawei 27042026 10h'!$B:$B,'[3]Cells Huawei 27042026 10h'!$T:$T,"")</f>
        <v/>
      </c>
      <c r="AJ1154" s="18" t="str">
        <f>_xlfn.XLOOKUP(B1154,'[3]Cells Huawei 27042026 15h'!$B:$B,'[3]Cells Huawei 27042026 15h'!$T:$T,"")</f>
        <v/>
      </c>
      <c r="AK1154" s="18" t="str">
        <f>_xlfn.XLOOKUP(B1154,'[4]cells down 27042026 11h28'!$B:$B,'[4]cells down 27042026 11h28'!$R:$R,"")</f>
        <v/>
      </c>
      <c r="AL1154" s="18" t="str">
        <f>_xlfn.XLOOKUP(B1154,'[4]cells down 27042026 18h01'!$B:$B,'[4]cells down 27042026 18h01'!$R:$R,"")</f>
        <v/>
      </c>
      <c r="AM1154" s="18" t="str">
        <f>_xlfn.XLOOKUP(B1154,'[5]cell downs 27042026 11h'!$B:$B,'[5]cell downs 27042026 11h'!$R:$R,"")</f>
        <v/>
      </c>
      <c r="AN1154" s="18" t="str">
        <f>_xlfn.XLOOKUP(B1154,'[5]cell downs 27042026 17h40'!$B:$B,'[5]cell downs 27042026 17h40'!$R:$R,"")</f>
        <v/>
      </c>
      <c r="AO1154" s="18" t="str">
        <f>_xlfn.XLOOKUP(B1154,'[6]ALL SITES DOWN'!$D:$D,'[6]ALL SITES DOWN'!$J:$J,"")</f>
        <v/>
      </c>
      <c r="AP1154" s="18" t="str">
        <f>_xlfn.XLOOKUP(B1154,'[7]ALL SITES DOWN'!$D:$D,'[7]ALL SITES DOWN'!$J:$J,"")</f>
        <v/>
      </c>
      <c r="AQ1154" s="9" t="str">
        <f>_xlfn.XLOOKUP(B1154,[8]sheet1!$AC:$AC,[8]sheet1!$AF:$AF,"")</f>
        <v/>
      </c>
      <c r="AR1154" s="14"/>
      <c r="AS1154" s="14" t="s">
        <v>5465</v>
      </c>
      <c r="AT1154" s="14" t="str">
        <f>_xlfn.XLOOKUP(B1154,'[9]cell downs 18042026 17h'!$B:$B,'[9]cell downs 18042026 17h'!$B:$B,"")</f>
        <v/>
      </c>
      <c r="AU1154" s="14" t="str">
        <f>_xlfn.XLOOKUP(B1154,'[10]Cells Huawei 19042026 15h'!$B:$B,'[10]Cells Huawei 19042026 15h'!$B:$B,"")</f>
        <v/>
      </c>
      <c r="AV1154" s="9" t="str">
        <f>_xlfn.XLOOKUP(B1154,'[11]cells down 19042026 9H40'!$B:$B,'[11]cells down 19042026 9H40'!$B:$B,"")</f>
        <v/>
      </c>
    </row>
    <row r="1155" spans="1:48" hidden="1" x14ac:dyDescent="0.3">
      <c r="A1155" s="1" t="s">
        <v>4490</v>
      </c>
      <c r="B1155" s="1" t="s">
        <v>4491</v>
      </c>
      <c r="C1155" s="3" t="str">
        <f>_xlfn.XLOOKUP(B1155,'[1]daily break down'!$D:$D,'[1]daily break down'!$E:$E,"")</f>
        <v>Yaounde</v>
      </c>
      <c r="D1155" s="1" t="s">
        <v>11</v>
      </c>
      <c r="E1155" s="1" t="s">
        <v>12</v>
      </c>
      <c r="F1155" s="3" t="s">
        <v>37</v>
      </c>
      <c r="G1155" s="1" t="s">
        <v>38</v>
      </c>
      <c r="H1155" s="29" t="str">
        <f>_xlfn.XLOOKUP(B1155,[2]CALCULATION!$B:$B,[2]CALCULATION!$H:$H,"")</f>
        <v>ZTE</v>
      </c>
      <c r="I1155" s="26">
        <v>0</v>
      </c>
      <c r="J1155" s="26">
        <v>1.1539830723704667</v>
      </c>
      <c r="K1155" s="26">
        <v>2.7359010138885434E-2</v>
      </c>
      <c r="L1155" s="26">
        <v>0</v>
      </c>
      <c r="M1155" s="26">
        <v>0.2942787922370324</v>
      </c>
      <c r="N1155" s="26">
        <v>0</v>
      </c>
      <c r="O1155" s="26">
        <v>0</v>
      </c>
      <c r="P1155" s="114" t="s">
        <v>6364</v>
      </c>
      <c r="Q1155" s="42" t="s">
        <v>5538</v>
      </c>
      <c r="R1155" s="42"/>
      <c r="S1155" s="41" t="str" cm="1">
        <f t="array" ref="S1155">IFERROR(_xlfn.IFS(
U1155="MPR ISSUE","PDH",
U1155="BSS Hardware Issue","BSS",
U1155="Sites strategiques, MLL, Pylone, etc.","ENVTECH",
U1155="AKTIVCO DEFAUT GE &amp; POWER Cabinet","AKTIVCO",
U1155="AKTIVCO Coupure ENEO &amp; Baisse de tension","AKTIVCO GRID ONLY",
U1155="Coupure ENEO &amp; Baisse de tension","IHS GRID ONLY",
U1155="Defaut GE &amp; POWER Cabinet","IHS",
U1155="Sharing","Partners",
U1155="Sites strategiques &amp; DataCenter","SST &amp; DC",
U1155="Exclu","Exclu",
U1155="SAT","SAT",
U1155="SPARE-ISSUE","SPARE-ISSUE",
U1155="Fiber CAmtel","TRANS_FO_CAMTEL",
U1155="Fiber AOF","Fiber AOF",
U1155="Projet OCM (HUAWEI)","TRAVAUX-HUAWEI",
U1155="Projet OCM (NOKIA)","TRAVAUX-NOKIA",
U1155="ACCESS-ISSUE","ACCESS-ISSUE",
U1155="Projet OCM (ZTE, NOKIA, autres projets)","TRAVAUX OCM",
U1155="No root CAuse","No root cause",
U1155="ODU HS","PDH",
U1155="IP &amp; VLAN","PDH",
U1155="Warehouse HUAWEI","SPARE-ISSUE",
U1155="SPARE-HS","SPARE-ISSUE",
U1155="Power Telco","BSS",U1155="no impacts","no impacts"
),"")</f>
        <v>No root cause</v>
      </c>
      <c r="T1155" s="41" t="str" cm="1">
        <f t="array" ref="T1155">IFERROR(_xlfn.IFS(
U1155="MPR ISSUE","TX ISSUE",
U1155="BSS Hardware Issue","RAN ISSUE",
U1155="Sites strategiques, MLL, Pylone, etc.","ENVTECH",
U1155="AKTIVCO DEFAUT GE &amp; POWER Cabinet","POWER ISSUE",
U1155="AKTIVCO Coupure ENEO &amp; Baisse de tension","POWER ISSUE",
U1155="Coupure ENEO &amp; Baisse de tension","POWER ISSUE",
U1155="Defaut GE &amp; POWER Cabinet","POWER ISSUE",
U1155="Sharing","POWER ISSUE",
U1155="Sites strategiques &amp; DataCenter","POWER ISSUE",
U1155="Exclu","Exclu",
U1155="SAT","TX ISSUE",
U1155="SPARE-ISSUE","SPARE-ISSUE",
U1155="Fiber CAmtel","TX ISSUE",
U1155="Fiber AOF","TX ISSUE",
U1155="Projet OCM (HUAWEI)","TRAVAUX-HUAWEI",
U1155="Projet OCM (NOKIA)","TRAVAUX -NOKIA",
U1155="ACCESS-ISSUE","ACCESS-ISSUE",
U1155="Projet OCM (ZTE, NOKIA, autres projets)","TRAVAUX OCM",
U1155="No root CAuse","No root cause",
U1155="ODU HS","TX ISSUE",
U1155="IP &amp; VLAN","TX ISSUE",
U1155="Warehouse HUAWEI","SPARE-ISSUE",
U1155="SPARE-HS","SPARE-ISSUE",
U1155="Power Telco","RAN ISSUE",U1155="no impacts","no impacts"
),"")</f>
        <v>No root cause</v>
      </c>
      <c r="U1155" s="68" t="s">
        <v>5691</v>
      </c>
      <c r="V1155" s="41" t="str" cm="1">
        <f t="array" ref="V1155">IFERROR(_xlfn.IFS(
U1155="MPR ISSUE","ACTIVE",
U1155="BSS Hardware Issue","ACTIVE",
U1155="Sites strategiques, MLL, Pylone, etc.","PASSIVE",
U1155="AKTIVCO DEFAUT GE &amp; POWER Cabinet","PASSIVE",
U1155="AKTIVCO Coupure ENEO &amp; Baisse de tension","PASSIVE",
U1155="Coupure ENEO &amp; Baisse de tension","PASSIVE",
U1155="Defaut GE &amp; POWER Cabinet","PASSIVE",
U1155="Sharing","PASSIVE",
U1155="Sites strategiques &amp; DataCenter","PASSIVE",
U1155="Exclu","Exclu",
U1155="SAT","ACTIVE",
U1155="SPARE-ISSUE","SPARE-ISSUE",
U1155="Fiber CAmtel","ACTIVE",
U1155="Fiber AOF","ACTIVE",
U1155="Projet OCM (HUAWEI)","PLANNED WORKS",
U1155="Projet OCM (NOKIA)","PLANNED WORKS",
U1155="ACCESS-ISSUE","ACCESS-ISSUE",
U1155="Projet OCM (ZTE, NOKIA, autres projets)","PLANNED WORKS",
U1155="No root CAuse","No root cause",
U1155="ODU HS","ACTIVE",
U1155="IP &amp; VLAN","ACTIVE",
U1155="Warehouse HUAWEI","SPARE-ISSUE",
U1155="SPARE-HS","SPARE-ISSUE",
U1155="Power Telco","ACTIVE", U1155="no impacts","no impacts"
),"")</f>
        <v>No root cause</v>
      </c>
      <c r="W1155" s="113"/>
      <c r="X1155" s="113"/>
      <c r="Y1155" s="113"/>
      <c r="Z1155" s="113"/>
      <c r="AA1155" s="113"/>
      <c r="AB1155" s="17" t="s">
        <v>5465</v>
      </c>
      <c r="AC1155" s="17" t="str">
        <f>_xlfn.XLOOKUP(B1155,'INCIDENT-04-27-2026'!E:E,'INCIDENT-04-27-2026'!F:F,"")</f>
        <v/>
      </c>
      <c r="AD1155" s="9"/>
      <c r="AE1155" s="7" t="s">
        <v>5465</v>
      </c>
      <c r="AF1155" s="6" t="str">
        <f>_xlfn.XLOOKUP(B1155,'[13]Input_27-04'!$B:$B,'[13]Input_27-04'!$M:$M,"")</f>
        <v/>
      </c>
      <c r="AG1155" s="7"/>
      <c r="AH1155" s="3"/>
      <c r="AI1155" s="18" t="str">
        <f>_xlfn.XLOOKUP(B1155,'[3]Cells Huawei 27042026 10h'!$B:$B,'[3]Cells Huawei 27042026 10h'!$T:$T,"")</f>
        <v/>
      </c>
      <c r="AJ1155" s="18" t="str">
        <f>_xlfn.XLOOKUP(B1155,'[3]Cells Huawei 27042026 15h'!$B:$B,'[3]Cells Huawei 27042026 15h'!$T:$T,"")</f>
        <v/>
      </c>
      <c r="AK1155" s="18" t="str">
        <f>_xlfn.XLOOKUP(B1155,'[4]cells down 27042026 11h28'!$B:$B,'[4]cells down 27042026 11h28'!$R:$R,"")</f>
        <v/>
      </c>
      <c r="AL1155" s="18" t="str">
        <f>_xlfn.XLOOKUP(B1155,'[4]cells down 27042026 18h01'!$B:$B,'[4]cells down 27042026 18h01'!$R:$R,"")</f>
        <v/>
      </c>
      <c r="AM1155" s="18" t="str">
        <f>_xlfn.XLOOKUP(B1155,'[5]cell downs 27042026 11h'!$B:$B,'[5]cell downs 27042026 11h'!$R:$R,"")</f>
        <v/>
      </c>
      <c r="AN1155" s="18" t="str">
        <f>_xlfn.XLOOKUP(B1155,'[5]cell downs 27042026 17h40'!$B:$B,'[5]cell downs 27042026 17h40'!$R:$R,"")</f>
        <v/>
      </c>
      <c r="AO1155" s="18" t="str">
        <f>_xlfn.XLOOKUP(B1155,'[6]ALL SITES DOWN'!$D:$D,'[6]ALL SITES DOWN'!$J:$J,"")</f>
        <v/>
      </c>
      <c r="AP1155" s="18" t="str">
        <f>_xlfn.XLOOKUP(B1155,'[7]ALL SITES DOWN'!$D:$D,'[7]ALL SITES DOWN'!$J:$J,"")</f>
        <v/>
      </c>
      <c r="AQ1155" s="9" t="str">
        <f>_xlfn.XLOOKUP(B1155,[8]sheet1!$AC:$AC,[8]sheet1!$AF:$AF,"")</f>
        <v/>
      </c>
      <c r="AR1155" s="14"/>
      <c r="AS1155" s="14" t="s">
        <v>5465</v>
      </c>
      <c r="AT1155" s="14" t="str">
        <f>_xlfn.XLOOKUP(B1155,'[9]cell downs 18042026 17h'!$B:$B,'[9]cell downs 18042026 17h'!$B:$B,"")</f>
        <v/>
      </c>
      <c r="AU1155" s="14" t="str">
        <f>_xlfn.XLOOKUP(B1155,'[10]Cells Huawei 19042026 15h'!$B:$B,'[10]Cells Huawei 19042026 15h'!$B:$B,"")</f>
        <v/>
      </c>
      <c r="AV1155" s="9" t="str">
        <f>_xlfn.XLOOKUP(B1155,'[11]cells down 19042026 9H40'!$B:$B,'[11]cells down 19042026 9H40'!$B:$B,"")</f>
        <v/>
      </c>
    </row>
    <row r="1156" spans="1:48" hidden="1" x14ac:dyDescent="0.3">
      <c r="A1156" s="1" t="s">
        <v>2547</v>
      </c>
      <c r="B1156" s="8" t="s">
        <v>2548</v>
      </c>
      <c r="C1156" s="3" t="str">
        <f>_xlfn.XLOOKUP(B1156,'[1]daily break down'!$D:$D,'[1]daily break down'!$E:$E,"")</f>
        <v>Yaounde</v>
      </c>
      <c r="D1156" s="1" t="s">
        <v>11</v>
      </c>
      <c r="E1156" s="1" t="s">
        <v>12</v>
      </c>
      <c r="F1156" s="3" t="s">
        <v>37</v>
      </c>
      <c r="G1156" s="1" t="s">
        <v>38</v>
      </c>
      <c r="H1156" s="29" t="str">
        <f>_xlfn.XLOOKUP(B1156,[2]CALCULATION!$B:$B,[2]CALCULATION!$H:$H,"")</f>
        <v>ZTE</v>
      </c>
      <c r="I1156" s="26">
        <v>0</v>
      </c>
      <c r="J1156" s="26">
        <v>0</v>
      </c>
      <c r="K1156" s="26">
        <v>2.7359010138885094E-2</v>
      </c>
      <c r="L1156" s="26">
        <v>0</v>
      </c>
      <c r="M1156" s="26">
        <v>0</v>
      </c>
      <c r="N1156" s="26">
        <v>0</v>
      </c>
      <c r="O1156" s="26">
        <v>0</v>
      </c>
      <c r="P1156" s="114" t="s">
        <v>6364</v>
      </c>
      <c r="Q1156" s="42" t="s">
        <v>5538</v>
      </c>
      <c r="R1156" s="42"/>
      <c r="S1156" s="41" t="str" cm="1">
        <f t="array" ref="S1156">IFERROR(_xlfn.IFS(
U1156="MPR ISSUE","PDH",
U1156="BSS Hardware Issue","BSS",
U1156="Sites strategiques, MLL, Pylone, etc.","ENVTECH",
U1156="AKTIVCO DEFAUT GE &amp; POWER Cabinet","AKTIVCO",
U1156="AKTIVCO Coupure ENEO &amp; Baisse de tension","AKTIVCO GRID ONLY",
U1156="Coupure ENEO &amp; Baisse de tension","IHS GRID ONLY",
U1156="Defaut GE &amp; POWER Cabinet","IHS",
U1156="Sharing","Partners",
U1156="Sites strategiques &amp; DataCenter","SST &amp; DC",
U1156="Exclu","Exclu",
U1156="SAT","SAT",
U1156="SPARE-ISSUE","SPARE-ISSUE",
U1156="Fiber CAmtel","TRANS_FO_CAMTEL",
U1156="Fiber AOF","Fiber AOF",
U1156="Projet OCM (HUAWEI)","TRAVAUX-HUAWEI",
U1156="Projet OCM (NOKIA)","TRAVAUX-NOKIA",
U1156="ACCESS-ISSUE","ACCESS-ISSUE",
U1156="Projet OCM (ZTE, NOKIA, autres projets)","TRAVAUX OCM",
U1156="No root CAuse","No root cause",
U1156="ODU HS","PDH",
U1156="IP &amp; VLAN","PDH",
U1156="Warehouse HUAWEI","SPARE-ISSUE",
U1156="SPARE-HS","SPARE-ISSUE",
U1156="Power Telco","BSS",U1156="no impacts","no impacts"
),"")</f>
        <v>No root cause</v>
      </c>
      <c r="T1156" s="41" t="str" cm="1">
        <f t="array" ref="T1156">IFERROR(_xlfn.IFS(
U1156="MPR ISSUE","TX ISSUE",
U1156="BSS Hardware Issue","RAN ISSUE",
U1156="Sites strategiques, MLL, Pylone, etc.","ENVTECH",
U1156="AKTIVCO DEFAUT GE &amp; POWER Cabinet","POWER ISSUE",
U1156="AKTIVCO Coupure ENEO &amp; Baisse de tension","POWER ISSUE",
U1156="Coupure ENEO &amp; Baisse de tension","POWER ISSUE",
U1156="Defaut GE &amp; POWER Cabinet","POWER ISSUE",
U1156="Sharing","POWER ISSUE",
U1156="Sites strategiques &amp; DataCenter","POWER ISSUE",
U1156="Exclu","Exclu",
U1156="SAT","TX ISSUE",
U1156="SPARE-ISSUE","SPARE-ISSUE",
U1156="Fiber CAmtel","TX ISSUE",
U1156="Fiber AOF","TX ISSUE",
U1156="Projet OCM (HUAWEI)","TRAVAUX-HUAWEI",
U1156="Projet OCM (NOKIA)","TRAVAUX -NOKIA",
U1156="ACCESS-ISSUE","ACCESS-ISSUE",
U1156="Projet OCM (ZTE, NOKIA, autres projets)","TRAVAUX OCM",
U1156="No root CAuse","No root cause",
U1156="ODU HS","TX ISSUE",
U1156="IP &amp; VLAN","TX ISSUE",
U1156="Warehouse HUAWEI","SPARE-ISSUE",
U1156="SPARE-HS","SPARE-ISSUE",
U1156="Power Telco","RAN ISSUE",U1156="no impacts","no impacts"
),"")</f>
        <v>No root cause</v>
      </c>
      <c r="U1156" s="68" t="s">
        <v>5691</v>
      </c>
      <c r="V1156" s="41" t="str" cm="1">
        <f t="array" ref="V1156">IFERROR(_xlfn.IFS(
U1156="MPR ISSUE","ACTIVE",
U1156="BSS Hardware Issue","ACTIVE",
U1156="Sites strategiques, MLL, Pylone, etc.","PASSIVE",
U1156="AKTIVCO DEFAUT GE &amp; POWER Cabinet","PASSIVE",
U1156="AKTIVCO Coupure ENEO &amp; Baisse de tension","PASSIVE",
U1156="Coupure ENEO &amp; Baisse de tension","PASSIVE",
U1156="Defaut GE &amp; POWER Cabinet","PASSIVE",
U1156="Sharing","PASSIVE",
U1156="Sites strategiques &amp; DataCenter","PASSIVE",
U1156="Exclu","Exclu",
U1156="SAT","ACTIVE",
U1156="SPARE-ISSUE","SPARE-ISSUE",
U1156="Fiber CAmtel","ACTIVE",
U1156="Fiber AOF","ACTIVE",
U1156="Projet OCM (HUAWEI)","PLANNED WORKS",
U1156="Projet OCM (NOKIA)","PLANNED WORKS",
U1156="ACCESS-ISSUE","ACCESS-ISSUE",
U1156="Projet OCM (ZTE, NOKIA, autres projets)","PLANNED WORKS",
U1156="No root CAuse","No root cause",
U1156="ODU HS","ACTIVE",
U1156="IP &amp; VLAN","ACTIVE",
U1156="Warehouse HUAWEI","SPARE-ISSUE",
U1156="SPARE-HS","SPARE-ISSUE",
U1156="Power Telco","ACTIVE", U1156="no impacts","no impacts"
),"")</f>
        <v>No root cause</v>
      </c>
      <c r="W1156" s="113"/>
      <c r="X1156" s="113"/>
      <c r="Y1156" s="113"/>
      <c r="Z1156" s="113"/>
      <c r="AA1156" s="113"/>
      <c r="AB1156" s="17" t="s">
        <v>5465</v>
      </c>
      <c r="AC1156" s="17" t="str">
        <f>_xlfn.XLOOKUP(B1156,'INCIDENT-04-27-2026'!E:E,'INCIDENT-04-27-2026'!F:F,"")</f>
        <v/>
      </c>
      <c r="AD1156" s="9"/>
      <c r="AE1156" s="7" t="s">
        <v>5465</v>
      </c>
      <c r="AF1156" s="6" t="str">
        <f>_xlfn.XLOOKUP(B1156,'[13]Input_27-04'!$B:$B,'[13]Input_27-04'!$M:$M,"")</f>
        <v/>
      </c>
      <c r="AG1156" s="7"/>
      <c r="AH1156" s="3"/>
      <c r="AI1156" s="18" t="str">
        <f>_xlfn.XLOOKUP(B1156,'[3]Cells Huawei 27042026 10h'!$B:$B,'[3]Cells Huawei 27042026 10h'!$T:$T,"")</f>
        <v/>
      </c>
      <c r="AJ1156" s="18" t="str">
        <f>_xlfn.XLOOKUP(B1156,'[3]Cells Huawei 27042026 15h'!$B:$B,'[3]Cells Huawei 27042026 15h'!$T:$T,"")</f>
        <v/>
      </c>
      <c r="AK1156" s="18" t="str">
        <f>_xlfn.XLOOKUP(B1156,'[4]cells down 27042026 11h28'!$B:$B,'[4]cells down 27042026 11h28'!$R:$R,"")</f>
        <v/>
      </c>
      <c r="AL1156" s="18" t="str">
        <f>_xlfn.XLOOKUP(B1156,'[4]cells down 27042026 18h01'!$B:$B,'[4]cells down 27042026 18h01'!$R:$R,"")</f>
        <v/>
      </c>
      <c r="AM1156" s="18" t="str">
        <f>_xlfn.XLOOKUP(B1156,'[5]cell downs 27042026 11h'!$B:$B,'[5]cell downs 27042026 11h'!$R:$R,"")</f>
        <v/>
      </c>
      <c r="AN1156" s="18" t="str">
        <f>_xlfn.XLOOKUP(B1156,'[5]cell downs 27042026 17h40'!$B:$B,'[5]cell downs 27042026 17h40'!$R:$R,"")</f>
        <v/>
      </c>
      <c r="AO1156" s="18" t="str">
        <f>_xlfn.XLOOKUP(B1156,'[6]ALL SITES DOWN'!$D:$D,'[6]ALL SITES DOWN'!$J:$J,"")</f>
        <v/>
      </c>
      <c r="AP1156" s="18" t="str">
        <f>_xlfn.XLOOKUP(B1156,'[7]ALL SITES DOWN'!$D:$D,'[7]ALL SITES DOWN'!$J:$J,"")</f>
        <v/>
      </c>
      <c r="AQ1156" s="9" t="str">
        <f>_xlfn.XLOOKUP(B1156,[8]sheet1!$AC:$AC,[8]sheet1!$AF:$AF,"")</f>
        <v/>
      </c>
      <c r="AR1156" s="14"/>
      <c r="AS1156" s="14" t="s">
        <v>5465</v>
      </c>
      <c r="AT1156" s="14" t="str">
        <f>_xlfn.XLOOKUP(B1156,'[9]cell downs 18042026 17h'!$B:$B,'[9]cell downs 18042026 17h'!$B:$B,"")</f>
        <v/>
      </c>
      <c r="AU1156" s="14" t="str">
        <f>_xlfn.XLOOKUP(B1156,'[10]Cells Huawei 19042026 15h'!$B:$B,'[10]Cells Huawei 19042026 15h'!$B:$B,"")</f>
        <v/>
      </c>
      <c r="AV1156" s="9" t="str">
        <f>_xlfn.XLOOKUP(B1156,'[11]cells down 19042026 9H40'!$B:$B,'[11]cells down 19042026 9H40'!$B:$B,"")</f>
        <v/>
      </c>
    </row>
    <row r="1157" spans="1:48" hidden="1" x14ac:dyDescent="0.3">
      <c r="A1157" s="1" t="s">
        <v>1657</v>
      </c>
      <c r="B1157" s="8" t="s">
        <v>1658</v>
      </c>
      <c r="C1157" s="3" t="str">
        <f>_xlfn.XLOOKUP(B1157,'[1]daily break down'!$D:$D,'[1]daily break down'!$E:$E,"")</f>
        <v>Yaounde</v>
      </c>
      <c r="D1157" s="1" t="s">
        <v>11</v>
      </c>
      <c r="E1157" s="1" t="s">
        <v>145</v>
      </c>
      <c r="F1157" s="3" t="s">
        <v>37</v>
      </c>
      <c r="G1157" s="1" t="s">
        <v>38</v>
      </c>
      <c r="H1157" s="29" t="str">
        <f>_xlfn.XLOOKUP(B1157,[2]CALCULATION!$B:$B,[2]CALCULATION!$H:$H,"")</f>
        <v>ZTE</v>
      </c>
      <c r="I1157" s="26">
        <v>0</v>
      </c>
      <c r="J1157" s="26">
        <v>0</v>
      </c>
      <c r="K1157" s="26">
        <v>2.7323339982250245E-2</v>
      </c>
      <c r="L1157" s="26">
        <v>0</v>
      </c>
      <c r="M1157" s="26">
        <v>17.399670550433317</v>
      </c>
      <c r="N1157" s="26">
        <v>0</v>
      </c>
      <c r="O1157" s="26">
        <v>0</v>
      </c>
      <c r="P1157" s="114" t="s">
        <v>6364</v>
      </c>
      <c r="Q1157" s="42" t="s">
        <v>5538</v>
      </c>
      <c r="R1157" s="42"/>
      <c r="S1157" s="41" t="str" cm="1">
        <f t="array" ref="S1157">IFERROR(_xlfn.IFS(
U1157="MPR ISSUE","PDH",
U1157="BSS Hardware Issue","BSS",
U1157="Sites strategiques, MLL, Pylone, etc.","ENVTECH",
U1157="AKTIVCO DEFAUT GE &amp; POWER Cabinet","AKTIVCO",
U1157="AKTIVCO Coupure ENEO &amp; Baisse de tension","AKTIVCO GRID ONLY",
U1157="Coupure ENEO &amp; Baisse de tension","IHS GRID ONLY",
U1157="Defaut GE &amp; POWER Cabinet","IHS",
U1157="Sharing","Partners",
U1157="Sites strategiques &amp; DataCenter","SST &amp; DC",
U1157="Exclu","Exclu",
U1157="SAT","SAT",
U1157="SPARE-ISSUE","SPARE-ISSUE",
U1157="Fiber CAmtel","TRANS_FO_CAMTEL",
U1157="Fiber AOF","Fiber AOF",
U1157="Projet OCM (HUAWEI)","TRAVAUX-HUAWEI",
U1157="Projet OCM (NOKIA)","TRAVAUX-NOKIA",
U1157="ACCESS-ISSUE","ACCESS-ISSUE",
U1157="Projet OCM (ZTE, NOKIA, autres projets)","TRAVAUX OCM",
U1157="No root CAuse","No root cause",
U1157="ODU HS","PDH",
U1157="IP &amp; VLAN","PDH",
U1157="Warehouse HUAWEI","SPARE-ISSUE",
U1157="SPARE-HS","SPARE-ISSUE",
U1157="Power Telco","BSS",U1157="no impacts","no impacts"
),"")</f>
        <v>No root cause</v>
      </c>
      <c r="T1157" s="41" t="str" cm="1">
        <f t="array" ref="T1157">IFERROR(_xlfn.IFS(
U1157="MPR ISSUE","TX ISSUE",
U1157="BSS Hardware Issue","RAN ISSUE",
U1157="Sites strategiques, MLL, Pylone, etc.","ENVTECH",
U1157="AKTIVCO DEFAUT GE &amp; POWER Cabinet","POWER ISSUE",
U1157="AKTIVCO Coupure ENEO &amp; Baisse de tension","POWER ISSUE",
U1157="Coupure ENEO &amp; Baisse de tension","POWER ISSUE",
U1157="Defaut GE &amp; POWER Cabinet","POWER ISSUE",
U1157="Sharing","POWER ISSUE",
U1157="Sites strategiques &amp; DataCenter","POWER ISSUE",
U1157="Exclu","Exclu",
U1157="SAT","TX ISSUE",
U1157="SPARE-ISSUE","SPARE-ISSUE",
U1157="Fiber CAmtel","TX ISSUE",
U1157="Fiber AOF","TX ISSUE",
U1157="Projet OCM (HUAWEI)","TRAVAUX-HUAWEI",
U1157="Projet OCM (NOKIA)","TRAVAUX -NOKIA",
U1157="ACCESS-ISSUE","ACCESS-ISSUE",
U1157="Projet OCM (ZTE, NOKIA, autres projets)","TRAVAUX OCM",
U1157="No root CAuse","No root cause",
U1157="ODU HS","TX ISSUE",
U1157="IP &amp; VLAN","TX ISSUE",
U1157="Warehouse HUAWEI","SPARE-ISSUE",
U1157="SPARE-HS","SPARE-ISSUE",
U1157="Power Telco","RAN ISSUE",U1157="no impacts","no impacts"
),"")</f>
        <v>No root cause</v>
      </c>
      <c r="U1157" s="68" t="s">
        <v>5691</v>
      </c>
      <c r="V1157" s="41" t="str" cm="1">
        <f t="array" ref="V1157">IFERROR(_xlfn.IFS(
U1157="MPR ISSUE","ACTIVE",
U1157="BSS Hardware Issue","ACTIVE",
U1157="Sites strategiques, MLL, Pylone, etc.","PASSIVE",
U1157="AKTIVCO DEFAUT GE &amp; POWER Cabinet","PASSIVE",
U1157="AKTIVCO Coupure ENEO &amp; Baisse de tension","PASSIVE",
U1157="Coupure ENEO &amp; Baisse de tension","PASSIVE",
U1157="Defaut GE &amp; POWER Cabinet","PASSIVE",
U1157="Sharing","PASSIVE",
U1157="Sites strategiques &amp; DataCenter","PASSIVE",
U1157="Exclu","Exclu",
U1157="SAT","ACTIVE",
U1157="SPARE-ISSUE","SPARE-ISSUE",
U1157="Fiber CAmtel","ACTIVE",
U1157="Fiber AOF","ACTIVE",
U1157="Projet OCM (HUAWEI)","PLANNED WORKS",
U1157="Projet OCM (NOKIA)","PLANNED WORKS",
U1157="ACCESS-ISSUE","ACCESS-ISSUE",
U1157="Projet OCM (ZTE, NOKIA, autres projets)","PLANNED WORKS",
U1157="No root CAuse","No root cause",
U1157="ODU HS","ACTIVE",
U1157="IP &amp; VLAN","ACTIVE",
U1157="Warehouse HUAWEI","SPARE-ISSUE",
U1157="SPARE-HS","SPARE-ISSUE",
U1157="Power Telco","ACTIVE", U1157="no impacts","no impacts"
),"")</f>
        <v>No root cause</v>
      </c>
      <c r="W1157" s="113"/>
      <c r="X1157" s="113"/>
      <c r="Y1157" s="113"/>
      <c r="Z1157" s="113"/>
      <c r="AA1157" s="113"/>
      <c r="AB1157" s="17" t="s">
        <v>5465</v>
      </c>
      <c r="AC1157" s="17" t="str">
        <f>_xlfn.XLOOKUP(B1157,'INCIDENT-04-27-2026'!E:E,'INCIDENT-04-27-2026'!F:F,"")</f>
        <v/>
      </c>
      <c r="AD1157" s="9"/>
      <c r="AE1157" s="7" t="s">
        <v>5465</v>
      </c>
      <c r="AF1157" s="6" t="str">
        <f>_xlfn.XLOOKUP(B1157,'[13]Input_27-04'!$B:$B,'[13]Input_27-04'!$M:$M,"")</f>
        <v/>
      </c>
      <c r="AG1157" s="7"/>
      <c r="AH1157" s="3"/>
      <c r="AI1157" s="18" t="str">
        <f>_xlfn.XLOOKUP(B1157,'[3]Cells Huawei 27042026 10h'!$B:$B,'[3]Cells Huawei 27042026 10h'!$T:$T,"")</f>
        <v/>
      </c>
      <c r="AJ1157" s="18" t="str">
        <f>_xlfn.XLOOKUP(B1157,'[3]Cells Huawei 27042026 15h'!$B:$B,'[3]Cells Huawei 27042026 15h'!$T:$T,"")</f>
        <v/>
      </c>
      <c r="AK1157" s="18" t="str">
        <f>_xlfn.XLOOKUP(B1157,'[4]cells down 27042026 11h28'!$B:$B,'[4]cells down 27042026 11h28'!$R:$R,"")</f>
        <v/>
      </c>
      <c r="AL1157" s="18" t="str">
        <f>_xlfn.XLOOKUP(B1157,'[4]cells down 27042026 18h01'!$B:$B,'[4]cells down 27042026 18h01'!$R:$R,"")</f>
        <v/>
      </c>
      <c r="AM1157" s="18" t="str">
        <f>_xlfn.XLOOKUP(B1157,'[5]cell downs 27042026 11h'!$B:$B,'[5]cell downs 27042026 11h'!$R:$R,"")</f>
        <v/>
      </c>
      <c r="AN1157" s="18" t="str">
        <f>_xlfn.XLOOKUP(B1157,'[5]cell downs 27042026 17h40'!$B:$B,'[5]cell downs 27042026 17h40'!$R:$R,"")</f>
        <v/>
      </c>
      <c r="AO1157" s="18" t="str">
        <f>_xlfn.XLOOKUP(B1157,'[6]ALL SITES DOWN'!$D:$D,'[6]ALL SITES DOWN'!$J:$J,"")</f>
        <v/>
      </c>
      <c r="AP1157" s="18" t="str">
        <f>_xlfn.XLOOKUP(B1157,'[7]ALL SITES DOWN'!$D:$D,'[7]ALL SITES DOWN'!$J:$J,"")</f>
        <v/>
      </c>
      <c r="AQ1157" s="9" t="str">
        <f>_xlfn.XLOOKUP(B1157,[8]sheet1!$AC:$AC,[8]sheet1!$AF:$AF,"")</f>
        <v/>
      </c>
      <c r="AR1157" s="14"/>
      <c r="AS1157" s="14" t="s">
        <v>5465</v>
      </c>
      <c r="AT1157" s="14" t="str">
        <f>_xlfn.XLOOKUP(B1157,'[9]cell downs 18042026 17h'!$B:$B,'[9]cell downs 18042026 17h'!$B:$B,"")</f>
        <v/>
      </c>
      <c r="AU1157" s="14" t="str">
        <f>_xlfn.XLOOKUP(B1157,'[10]Cells Huawei 19042026 15h'!$B:$B,'[10]Cells Huawei 19042026 15h'!$B:$B,"")</f>
        <v/>
      </c>
      <c r="AV1157" s="9" t="str">
        <f>_xlfn.XLOOKUP(B1157,'[11]cells down 19042026 9H40'!$B:$B,'[11]cells down 19042026 9H40'!$B:$B,"")</f>
        <v/>
      </c>
    </row>
    <row r="1158" spans="1:48" hidden="1" x14ac:dyDescent="0.3">
      <c r="A1158" s="1" t="s">
        <v>3184</v>
      </c>
      <c r="B1158" s="8" t="s">
        <v>3185</v>
      </c>
      <c r="C1158" s="3" t="str">
        <f>_xlfn.XLOOKUP(B1158,'[1]daily break down'!$D:$D,'[1]daily break down'!$E:$E,"")</f>
        <v>Yaounde</v>
      </c>
      <c r="D1158" s="1" t="s">
        <v>11</v>
      </c>
      <c r="E1158" s="1" t="s">
        <v>12</v>
      </c>
      <c r="F1158" s="3" t="s">
        <v>37</v>
      </c>
      <c r="G1158" s="1" t="s">
        <v>38</v>
      </c>
      <c r="H1158" s="29" t="str">
        <f>_xlfn.XLOOKUP(B1158,[2]CALCULATION!$B:$B,[2]CALCULATION!$H:$H,"")</f>
        <v>ZTE</v>
      </c>
      <c r="I1158" s="26">
        <v>0</v>
      </c>
      <c r="J1158" s="26">
        <v>0</v>
      </c>
      <c r="K1158" s="26">
        <v>2.7037978729172428E-2</v>
      </c>
      <c r="L1158" s="26">
        <v>0</v>
      </c>
      <c r="M1158" s="26">
        <v>0</v>
      </c>
      <c r="N1158" s="26">
        <v>0</v>
      </c>
      <c r="O1158" s="26">
        <v>0</v>
      </c>
      <c r="P1158" s="114" t="s">
        <v>6364</v>
      </c>
      <c r="Q1158" s="42" t="s">
        <v>5538</v>
      </c>
      <c r="R1158" s="42"/>
      <c r="S1158" s="41" t="str" cm="1">
        <f t="array" ref="S1158">IFERROR(_xlfn.IFS(
U1158="MPR ISSUE","PDH",
U1158="BSS Hardware Issue","BSS",
U1158="Sites strategiques, MLL, Pylone, etc.","ENVTECH",
U1158="AKTIVCO DEFAUT GE &amp; POWER Cabinet","AKTIVCO",
U1158="AKTIVCO Coupure ENEO &amp; Baisse de tension","AKTIVCO GRID ONLY",
U1158="Coupure ENEO &amp; Baisse de tension","IHS GRID ONLY",
U1158="Defaut GE &amp; POWER Cabinet","IHS",
U1158="Sharing","Partners",
U1158="Sites strategiques &amp; DataCenter","SST &amp; DC",
U1158="Exclu","Exclu",
U1158="SAT","SAT",
U1158="SPARE-ISSUE","SPARE-ISSUE",
U1158="Fiber CAmtel","TRANS_FO_CAMTEL",
U1158="Fiber AOF","Fiber AOF",
U1158="Projet OCM (HUAWEI)","TRAVAUX-HUAWEI",
U1158="Projet OCM (NOKIA)","TRAVAUX-NOKIA",
U1158="ACCESS-ISSUE","ACCESS-ISSUE",
U1158="Projet OCM (ZTE, NOKIA, autres projets)","TRAVAUX OCM",
U1158="No root CAuse","No root cause",
U1158="ODU HS","PDH",
U1158="IP &amp; VLAN","PDH",
U1158="Warehouse HUAWEI","SPARE-ISSUE",
U1158="SPARE-HS","SPARE-ISSUE",
U1158="Power Telco","BSS",U1158="no impacts","no impacts"
),"")</f>
        <v>No root cause</v>
      </c>
      <c r="T1158" s="41" t="str" cm="1">
        <f t="array" ref="T1158">IFERROR(_xlfn.IFS(
U1158="MPR ISSUE","TX ISSUE",
U1158="BSS Hardware Issue","RAN ISSUE",
U1158="Sites strategiques, MLL, Pylone, etc.","ENVTECH",
U1158="AKTIVCO DEFAUT GE &amp; POWER Cabinet","POWER ISSUE",
U1158="AKTIVCO Coupure ENEO &amp; Baisse de tension","POWER ISSUE",
U1158="Coupure ENEO &amp; Baisse de tension","POWER ISSUE",
U1158="Defaut GE &amp; POWER Cabinet","POWER ISSUE",
U1158="Sharing","POWER ISSUE",
U1158="Sites strategiques &amp; DataCenter","POWER ISSUE",
U1158="Exclu","Exclu",
U1158="SAT","TX ISSUE",
U1158="SPARE-ISSUE","SPARE-ISSUE",
U1158="Fiber CAmtel","TX ISSUE",
U1158="Fiber AOF","TX ISSUE",
U1158="Projet OCM (HUAWEI)","TRAVAUX-HUAWEI",
U1158="Projet OCM (NOKIA)","TRAVAUX -NOKIA",
U1158="ACCESS-ISSUE","ACCESS-ISSUE",
U1158="Projet OCM (ZTE, NOKIA, autres projets)","TRAVAUX OCM",
U1158="No root CAuse","No root cause",
U1158="ODU HS","TX ISSUE",
U1158="IP &amp; VLAN","TX ISSUE",
U1158="Warehouse HUAWEI","SPARE-ISSUE",
U1158="SPARE-HS","SPARE-ISSUE",
U1158="Power Telco","RAN ISSUE",U1158="no impacts","no impacts"
),"")</f>
        <v>No root cause</v>
      </c>
      <c r="U1158" s="68" t="s">
        <v>5691</v>
      </c>
      <c r="V1158" s="41" t="str" cm="1">
        <f t="array" ref="V1158">IFERROR(_xlfn.IFS(
U1158="MPR ISSUE","ACTIVE",
U1158="BSS Hardware Issue","ACTIVE",
U1158="Sites strategiques, MLL, Pylone, etc.","PASSIVE",
U1158="AKTIVCO DEFAUT GE &amp; POWER Cabinet","PASSIVE",
U1158="AKTIVCO Coupure ENEO &amp; Baisse de tension","PASSIVE",
U1158="Coupure ENEO &amp; Baisse de tension","PASSIVE",
U1158="Defaut GE &amp; POWER Cabinet","PASSIVE",
U1158="Sharing","PASSIVE",
U1158="Sites strategiques &amp; DataCenter","PASSIVE",
U1158="Exclu","Exclu",
U1158="SAT","ACTIVE",
U1158="SPARE-ISSUE","SPARE-ISSUE",
U1158="Fiber CAmtel","ACTIVE",
U1158="Fiber AOF","ACTIVE",
U1158="Projet OCM (HUAWEI)","PLANNED WORKS",
U1158="Projet OCM (NOKIA)","PLANNED WORKS",
U1158="ACCESS-ISSUE","ACCESS-ISSUE",
U1158="Projet OCM (ZTE, NOKIA, autres projets)","PLANNED WORKS",
U1158="No root CAuse","No root cause",
U1158="ODU HS","ACTIVE",
U1158="IP &amp; VLAN","ACTIVE",
U1158="Warehouse HUAWEI","SPARE-ISSUE",
U1158="SPARE-HS","SPARE-ISSUE",
U1158="Power Telco","ACTIVE", U1158="no impacts","no impacts"
),"")</f>
        <v>No root cause</v>
      </c>
      <c r="W1158" s="113"/>
      <c r="X1158" s="113"/>
      <c r="Y1158" s="113"/>
      <c r="Z1158" s="113"/>
      <c r="AA1158" s="113"/>
      <c r="AB1158" s="17" t="s">
        <v>5465</v>
      </c>
      <c r="AC1158" s="17" t="str">
        <f>_xlfn.XLOOKUP(B1158,'INCIDENT-04-27-2026'!E:E,'INCIDENT-04-27-2026'!F:F,"")</f>
        <v/>
      </c>
      <c r="AD1158" s="9"/>
      <c r="AE1158" s="7" t="s">
        <v>5465</v>
      </c>
      <c r="AF1158" s="6" t="str">
        <f>_xlfn.XLOOKUP(B1158,'[13]Input_27-04'!$B:$B,'[13]Input_27-04'!$M:$M,"")</f>
        <v/>
      </c>
      <c r="AG1158" s="7"/>
      <c r="AH1158" s="3"/>
      <c r="AI1158" s="18" t="str">
        <f>_xlfn.XLOOKUP(B1158,'[3]Cells Huawei 27042026 10h'!$B:$B,'[3]Cells Huawei 27042026 10h'!$T:$T,"")</f>
        <v/>
      </c>
      <c r="AJ1158" s="18" t="str">
        <f>_xlfn.XLOOKUP(B1158,'[3]Cells Huawei 27042026 15h'!$B:$B,'[3]Cells Huawei 27042026 15h'!$T:$T,"")</f>
        <v/>
      </c>
      <c r="AK1158" s="18" t="str">
        <f>_xlfn.XLOOKUP(B1158,'[4]cells down 27042026 11h28'!$B:$B,'[4]cells down 27042026 11h28'!$R:$R,"")</f>
        <v/>
      </c>
      <c r="AL1158" s="18" t="str">
        <f>_xlfn.XLOOKUP(B1158,'[4]cells down 27042026 18h01'!$B:$B,'[4]cells down 27042026 18h01'!$R:$R,"")</f>
        <v/>
      </c>
      <c r="AM1158" s="18" t="str">
        <f>_xlfn.XLOOKUP(B1158,'[5]cell downs 27042026 11h'!$B:$B,'[5]cell downs 27042026 11h'!$R:$R,"")</f>
        <v/>
      </c>
      <c r="AN1158" s="18" t="str">
        <f>_xlfn.XLOOKUP(B1158,'[5]cell downs 27042026 17h40'!$B:$B,'[5]cell downs 27042026 17h40'!$R:$R,"")</f>
        <v/>
      </c>
      <c r="AO1158" s="18" t="str">
        <f>_xlfn.XLOOKUP(B1158,'[6]ALL SITES DOWN'!$D:$D,'[6]ALL SITES DOWN'!$J:$J,"")</f>
        <v/>
      </c>
      <c r="AP1158" s="18" t="str">
        <f>_xlfn.XLOOKUP(B1158,'[7]ALL SITES DOWN'!$D:$D,'[7]ALL SITES DOWN'!$J:$J,"")</f>
        <v/>
      </c>
      <c r="AQ1158" s="9" t="str">
        <f>_xlfn.XLOOKUP(B1158,[8]sheet1!$AC:$AC,[8]sheet1!$AF:$AF,"")</f>
        <v/>
      </c>
      <c r="AR1158" s="14"/>
      <c r="AS1158" s="14" t="s">
        <v>5465</v>
      </c>
      <c r="AT1158" s="14" t="str">
        <f>_xlfn.XLOOKUP(B1158,'[9]cell downs 18042026 17h'!$B:$B,'[9]cell downs 18042026 17h'!$B:$B,"")</f>
        <v/>
      </c>
      <c r="AU1158" s="14" t="str">
        <f>_xlfn.XLOOKUP(B1158,'[10]Cells Huawei 19042026 15h'!$B:$B,'[10]Cells Huawei 19042026 15h'!$B:$B,"")</f>
        <v/>
      </c>
      <c r="AV1158" s="9" t="str">
        <f>_xlfn.XLOOKUP(B1158,'[11]cells down 19042026 9H40'!$B:$B,'[11]cells down 19042026 9H40'!$B:$B,"")</f>
        <v/>
      </c>
    </row>
    <row r="1159" spans="1:48" hidden="1" x14ac:dyDescent="0.3">
      <c r="A1159" s="1" t="s">
        <v>4606</v>
      </c>
      <c r="B1159" s="8" t="s">
        <v>4607</v>
      </c>
      <c r="C1159" s="3" t="str">
        <f>_xlfn.XLOOKUP(B1159,'[1]daily break down'!$D:$D,'[1]daily break down'!$E:$E,"")</f>
        <v>Yaounde</v>
      </c>
      <c r="D1159" s="1" t="s">
        <v>11</v>
      </c>
      <c r="E1159" s="1" t="s">
        <v>12</v>
      </c>
      <c r="F1159" s="3" t="s">
        <v>37</v>
      </c>
      <c r="G1159" s="1" t="s">
        <v>38</v>
      </c>
      <c r="H1159" s="29" t="str">
        <f>_xlfn.XLOOKUP(B1159,[2]CALCULATION!$B:$B,[2]CALCULATION!$H:$H,"")</f>
        <v>ZTE</v>
      </c>
      <c r="I1159" s="26">
        <v>0</v>
      </c>
      <c r="J1159" s="26">
        <v>0</v>
      </c>
      <c r="K1159" s="26">
        <v>2.6913133180950344E-2</v>
      </c>
      <c r="L1159" s="26">
        <v>0</v>
      </c>
      <c r="M1159" s="26">
        <v>0</v>
      </c>
      <c r="N1159" s="26">
        <v>0</v>
      </c>
      <c r="O1159" s="26">
        <v>0</v>
      </c>
      <c r="P1159" s="114" t="s">
        <v>6364</v>
      </c>
      <c r="Q1159" s="42" t="s">
        <v>5538</v>
      </c>
      <c r="R1159" s="42"/>
      <c r="S1159" s="41" t="str" cm="1">
        <f t="array" ref="S1159">IFERROR(_xlfn.IFS(
U1159="MPR ISSUE","PDH",
U1159="BSS Hardware Issue","BSS",
U1159="Sites strategiques, MLL, Pylone, etc.","ENVTECH",
U1159="AKTIVCO DEFAUT GE &amp; POWER Cabinet","AKTIVCO",
U1159="AKTIVCO Coupure ENEO &amp; Baisse de tension","AKTIVCO GRID ONLY",
U1159="Coupure ENEO &amp; Baisse de tension","IHS GRID ONLY",
U1159="Defaut GE &amp; POWER Cabinet","IHS",
U1159="Sharing","Partners",
U1159="Sites strategiques &amp; DataCenter","SST &amp; DC",
U1159="Exclu","Exclu",
U1159="SAT","SAT",
U1159="SPARE-ISSUE","SPARE-ISSUE",
U1159="Fiber CAmtel","TRANS_FO_CAMTEL",
U1159="Fiber AOF","Fiber AOF",
U1159="Projet OCM (HUAWEI)","TRAVAUX-HUAWEI",
U1159="Projet OCM (NOKIA)","TRAVAUX-NOKIA",
U1159="ACCESS-ISSUE","ACCESS-ISSUE",
U1159="Projet OCM (ZTE, NOKIA, autres projets)","TRAVAUX OCM",
U1159="No root CAuse","No root cause",
U1159="ODU HS","PDH",
U1159="IP &amp; VLAN","PDH",
U1159="Warehouse HUAWEI","SPARE-ISSUE",
U1159="SPARE-HS","SPARE-ISSUE",
U1159="Power Telco","BSS",U1159="no impacts","no impacts"
),"")</f>
        <v>No root cause</v>
      </c>
      <c r="T1159" s="41" t="str" cm="1">
        <f t="array" ref="T1159">IFERROR(_xlfn.IFS(
U1159="MPR ISSUE","TX ISSUE",
U1159="BSS Hardware Issue","RAN ISSUE",
U1159="Sites strategiques, MLL, Pylone, etc.","ENVTECH",
U1159="AKTIVCO DEFAUT GE &amp; POWER Cabinet","POWER ISSUE",
U1159="AKTIVCO Coupure ENEO &amp; Baisse de tension","POWER ISSUE",
U1159="Coupure ENEO &amp; Baisse de tension","POWER ISSUE",
U1159="Defaut GE &amp; POWER Cabinet","POWER ISSUE",
U1159="Sharing","POWER ISSUE",
U1159="Sites strategiques &amp; DataCenter","POWER ISSUE",
U1159="Exclu","Exclu",
U1159="SAT","TX ISSUE",
U1159="SPARE-ISSUE","SPARE-ISSUE",
U1159="Fiber CAmtel","TX ISSUE",
U1159="Fiber AOF","TX ISSUE",
U1159="Projet OCM (HUAWEI)","TRAVAUX-HUAWEI",
U1159="Projet OCM (NOKIA)","TRAVAUX -NOKIA",
U1159="ACCESS-ISSUE","ACCESS-ISSUE",
U1159="Projet OCM (ZTE, NOKIA, autres projets)","TRAVAUX OCM",
U1159="No root CAuse","No root cause",
U1159="ODU HS","TX ISSUE",
U1159="IP &amp; VLAN","TX ISSUE",
U1159="Warehouse HUAWEI","SPARE-ISSUE",
U1159="SPARE-HS","SPARE-ISSUE",
U1159="Power Telco","RAN ISSUE",U1159="no impacts","no impacts"
),"")</f>
        <v>No root cause</v>
      </c>
      <c r="U1159" s="68" t="s">
        <v>5691</v>
      </c>
      <c r="V1159" s="41" t="str" cm="1">
        <f t="array" ref="V1159">IFERROR(_xlfn.IFS(
U1159="MPR ISSUE","ACTIVE",
U1159="BSS Hardware Issue","ACTIVE",
U1159="Sites strategiques, MLL, Pylone, etc.","PASSIVE",
U1159="AKTIVCO DEFAUT GE &amp; POWER Cabinet","PASSIVE",
U1159="AKTIVCO Coupure ENEO &amp; Baisse de tension","PASSIVE",
U1159="Coupure ENEO &amp; Baisse de tension","PASSIVE",
U1159="Defaut GE &amp; POWER Cabinet","PASSIVE",
U1159="Sharing","PASSIVE",
U1159="Sites strategiques &amp; DataCenter","PASSIVE",
U1159="Exclu","Exclu",
U1159="SAT","ACTIVE",
U1159="SPARE-ISSUE","SPARE-ISSUE",
U1159="Fiber CAmtel","ACTIVE",
U1159="Fiber AOF","ACTIVE",
U1159="Projet OCM (HUAWEI)","PLANNED WORKS",
U1159="Projet OCM (NOKIA)","PLANNED WORKS",
U1159="ACCESS-ISSUE","ACCESS-ISSUE",
U1159="Projet OCM (ZTE, NOKIA, autres projets)","PLANNED WORKS",
U1159="No root CAuse","No root cause",
U1159="ODU HS","ACTIVE",
U1159="IP &amp; VLAN","ACTIVE",
U1159="Warehouse HUAWEI","SPARE-ISSUE",
U1159="SPARE-HS","SPARE-ISSUE",
U1159="Power Telco","ACTIVE", U1159="no impacts","no impacts"
),"")</f>
        <v>No root cause</v>
      </c>
      <c r="W1159" s="113"/>
      <c r="X1159" s="113"/>
      <c r="Y1159" s="113"/>
      <c r="Z1159" s="113"/>
      <c r="AA1159" s="113"/>
      <c r="AB1159" s="17" t="s">
        <v>5465</v>
      </c>
      <c r="AC1159" s="17" t="str">
        <f>_xlfn.XLOOKUP(B1159,'INCIDENT-04-27-2026'!E:E,'INCIDENT-04-27-2026'!F:F,"")</f>
        <v/>
      </c>
      <c r="AD1159" s="9"/>
      <c r="AE1159" s="7" t="s">
        <v>5465</v>
      </c>
      <c r="AF1159" s="6" t="str">
        <f>_xlfn.XLOOKUP(B1159,'[13]Input_27-04'!$B:$B,'[13]Input_27-04'!$M:$M,"")</f>
        <v/>
      </c>
      <c r="AG1159" s="7"/>
      <c r="AH1159" s="3"/>
      <c r="AI1159" s="18" t="str">
        <f>_xlfn.XLOOKUP(B1159,'[3]Cells Huawei 27042026 10h'!$B:$B,'[3]Cells Huawei 27042026 10h'!$T:$T,"")</f>
        <v/>
      </c>
      <c r="AJ1159" s="18" t="str">
        <f>_xlfn.XLOOKUP(B1159,'[3]Cells Huawei 27042026 15h'!$B:$B,'[3]Cells Huawei 27042026 15h'!$T:$T,"")</f>
        <v/>
      </c>
      <c r="AK1159" s="18" t="str">
        <f>_xlfn.XLOOKUP(B1159,'[4]cells down 27042026 11h28'!$B:$B,'[4]cells down 27042026 11h28'!$R:$R,"")</f>
        <v/>
      </c>
      <c r="AL1159" s="18" t="str">
        <f>_xlfn.XLOOKUP(B1159,'[4]cells down 27042026 18h01'!$B:$B,'[4]cells down 27042026 18h01'!$R:$R,"")</f>
        <v/>
      </c>
      <c r="AM1159" s="18" t="str">
        <f>_xlfn.XLOOKUP(B1159,'[5]cell downs 27042026 11h'!$B:$B,'[5]cell downs 27042026 11h'!$R:$R,"")</f>
        <v/>
      </c>
      <c r="AN1159" s="18" t="str">
        <f>_xlfn.XLOOKUP(B1159,'[5]cell downs 27042026 17h40'!$B:$B,'[5]cell downs 27042026 17h40'!$R:$R,"")</f>
        <v/>
      </c>
      <c r="AO1159" s="18" t="str">
        <f>_xlfn.XLOOKUP(B1159,'[6]ALL SITES DOWN'!$D:$D,'[6]ALL SITES DOWN'!$J:$J,"")</f>
        <v/>
      </c>
      <c r="AP1159" s="18" t="str">
        <f>_xlfn.XLOOKUP(B1159,'[7]ALL SITES DOWN'!$D:$D,'[7]ALL SITES DOWN'!$J:$J,"")</f>
        <v/>
      </c>
      <c r="AQ1159" s="9" t="str">
        <f>_xlfn.XLOOKUP(B1159,[8]sheet1!$AC:$AC,[8]sheet1!$AF:$AF,"")</f>
        <v/>
      </c>
      <c r="AR1159" s="14"/>
      <c r="AS1159" s="14" t="s">
        <v>5465</v>
      </c>
      <c r="AT1159" s="14" t="str">
        <f>_xlfn.XLOOKUP(B1159,'[9]cell downs 18042026 17h'!$B:$B,'[9]cell downs 18042026 17h'!$B:$B,"")</f>
        <v/>
      </c>
      <c r="AU1159" s="14" t="str">
        <f>_xlfn.XLOOKUP(B1159,'[10]Cells Huawei 19042026 15h'!$B:$B,'[10]Cells Huawei 19042026 15h'!$B:$B,"")</f>
        <v/>
      </c>
      <c r="AV1159" s="9" t="str">
        <f>_xlfn.XLOOKUP(B1159,'[11]cells down 19042026 9H40'!$B:$B,'[11]cells down 19042026 9H40'!$B:$B,"")</f>
        <v/>
      </c>
    </row>
    <row r="1160" spans="1:48" hidden="1" x14ac:dyDescent="0.3">
      <c r="A1160" s="1" t="s">
        <v>1197</v>
      </c>
      <c r="B1160" s="8" t="s">
        <v>1198</v>
      </c>
      <c r="C1160" s="3" t="str">
        <f>_xlfn.XLOOKUP(B1160,'[1]daily break down'!$D:$D,'[1]daily break down'!$E:$E,"")</f>
        <v>Yaounde</v>
      </c>
      <c r="D1160" s="1" t="s">
        <v>11</v>
      </c>
      <c r="E1160" s="1" t="s">
        <v>145</v>
      </c>
      <c r="F1160" s="3" t="s">
        <v>37</v>
      </c>
      <c r="G1160" s="1" t="s">
        <v>38</v>
      </c>
      <c r="H1160" s="29" t="str">
        <f>_xlfn.XLOOKUP(B1160,[2]CALCULATION!$B:$B,[2]CALCULATION!$H:$H,"")</f>
        <v>ZTE</v>
      </c>
      <c r="I1160" s="26">
        <v>0</v>
      </c>
      <c r="J1160" s="26">
        <v>4.3822749284456624</v>
      </c>
      <c r="K1160" s="26">
        <v>2.6752617476093758E-2</v>
      </c>
      <c r="L1160" s="26">
        <v>0</v>
      </c>
      <c r="M1160" s="26">
        <v>13.077589011308868</v>
      </c>
      <c r="N1160" s="26">
        <v>0</v>
      </c>
      <c r="O1160" s="26">
        <v>0</v>
      </c>
      <c r="P1160" s="114" t="s">
        <v>6364</v>
      </c>
      <c r="Q1160" s="42" t="s">
        <v>5538</v>
      </c>
      <c r="R1160" s="42"/>
      <c r="S1160" s="41" t="str" cm="1">
        <f t="array" ref="S1160">IFERROR(_xlfn.IFS(
U1160="MPR ISSUE","PDH",
U1160="BSS Hardware Issue","BSS",
U1160="Sites strategiques, MLL, Pylone, etc.","ENVTECH",
U1160="AKTIVCO DEFAUT GE &amp; POWER Cabinet","AKTIVCO",
U1160="AKTIVCO Coupure ENEO &amp; Baisse de tension","AKTIVCO GRID ONLY",
U1160="Coupure ENEO &amp; Baisse de tension","IHS GRID ONLY",
U1160="Defaut GE &amp; POWER Cabinet","IHS",
U1160="Sharing","Partners",
U1160="Sites strategiques &amp; DataCenter","SST &amp; DC",
U1160="Exclu","Exclu",
U1160="SAT","SAT",
U1160="SPARE-ISSUE","SPARE-ISSUE",
U1160="Fiber CAmtel","TRANS_FO_CAMTEL",
U1160="Fiber AOF","Fiber AOF",
U1160="Projet OCM (HUAWEI)","TRAVAUX-HUAWEI",
U1160="Projet OCM (NOKIA)","TRAVAUX-NOKIA",
U1160="ACCESS-ISSUE","ACCESS-ISSUE",
U1160="Projet OCM (ZTE, NOKIA, autres projets)","TRAVAUX OCM",
U1160="No root CAuse","No root cause",
U1160="ODU HS","PDH",
U1160="IP &amp; VLAN","PDH",
U1160="Warehouse HUAWEI","SPARE-ISSUE",
U1160="SPARE-HS","SPARE-ISSUE",
U1160="Power Telco","BSS",U1160="no impacts","no impacts"
),"")</f>
        <v>No root cause</v>
      </c>
      <c r="T1160" s="41" t="str" cm="1">
        <f t="array" ref="T1160">IFERROR(_xlfn.IFS(
U1160="MPR ISSUE","TX ISSUE",
U1160="BSS Hardware Issue","RAN ISSUE",
U1160="Sites strategiques, MLL, Pylone, etc.","ENVTECH",
U1160="AKTIVCO DEFAUT GE &amp; POWER Cabinet","POWER ISSUE",
U1160="AKTIVCO Coupure ENEO &amp; Baisse de tension","POWER ISSUE",
U1160="Coupure ENEO &amp; Baisse de tension","POWER ISSUE",
U1160="Defaut GE &amp; POWER Cabinet","POWER ISSUE",
U1160="Sharing","POWER ISSUE",
U1160="Sites strategiques &amp; DataCenter","POWER ISSUE",
U1160="Exclu","Exclu",
U1160="SAT","TX ISSUE",
U1160="SPARE-ISSUE","SPARE-ISSUE",
U1160="Fiber CAmtel","TX ISSUE",
U1160="Fiber AOF","TX ISSUE",
U1160="Projet OCM (HUAWEI)","TRAVAUX-HUAWEI",
U1160="Projet OCM (NOKIA)","TRAVAUX -NOKIA",
U1160="ACCESS-ISSUE","ACCESS-ISSUE",
U1160="Projet OCM (ZTE, NOKIA, autres projets)","TRAVAUX OCM",
U1160="No root CAuse","No root cause",
U1160="ODU HS","TX ISSUE",
U1160="IP &amp; VLAN","TX ISSUE",
U1160="Warehouse HUAWEI","SPARE-ISSUE",
U1160="SPARE-HS","SPARE-ISSUE",
U1160="Power Telco","RAN ISSUE",U1160="no impacts","no impacts"
),"")</f>
        <v>No root cause</v>
      </c>
      <c r="U1160" s="68" t="s">
        <v>5691</v>
      </c>
      <c r="V1160" s="41" t="str" cm="1">
        <f t="array" ref="V1160">IFERROR(_xlfn.IFS(
U1160="MPR ISSUE","ACTIVE",
U1160="BSS Hardware Issue","ACTIVE",
U1160="Sites strategiques, MLL, Pylone, etc.","PASSIVE",
U1160="AKTIVCO DEFAUT GE &amp; POWER Cabinet","PASSIVE",
U1160="AKTIVCO Coupure ENEO &amp; Baisse de tension","PASSIVE",
U1160="Coupure ENEO &amp; Baisse de tension","PASSIVE",
U1160="Defaut GE &amp; POWER Cabinet","PASSIVE",
U1160="Sharing","PASSIVE",
U1160="Sites strategiques &amp; DataCenter","PASSIVE",
U1160="Exclu","Exclu",
U1160="SAT","ACTIVE",
U1160="SPARE-ISSUE","SPARE-ISSUE",
U1160="Fiber CAmtel","ACTIVE",
U1160="Fiber AOF","ACTIVE",
U1160="Projet OCM (HUAWEI)","PLANNED WORKS",
U1160="Projet OCM (NOKIA)","PLANNED WORKS",
U1160="ACCESS-ISSUE","ACCESS-ISSUE",
U1160="Projet OCM (ZTE, NOKIA, autres projets)","PLANNED WORKS",
U1160="No root CAuse","No root cause",
U1160="ODU HS","ACTIVE",
U1160="IP &amp; VLAN","ACTIVE",
U1160="Warehouse HUAWEI","SPARE-ISSUE",
U1160="SPARE-HS","SPARE-ISSUE",
U1160="Power Telco","ACTIVE", U1160="no impacts","no impacts"
),"")</f>
        <v>No root cause</v>
      </c>
      <c r="W1160" s="113"/>
      <c r="X1160" s="113"/>
      <c r="Y1160" s="113"/>
      <c r="Z1160" s="113"/>
      <c r="AA1160" s="113"/>
      <c r="AB1160" s="17" t="s">
        <v>5465</v>
      </c>
      <c r="AC1160" s="17" t="str">
        <f>_xlfn.XLOOKUP(B1160,'INCIDENT-04-27-2026'!E:E,'INCIDENT-04-27-2026'!F:F,"")</f>
        <v/>
      </c>
      <c r="AD1160" s="9"/>
      <c r="AE1160" s="7" t="s">
        <v>5465</v>
      </c>
      <c r="AF1160" s="6" t="str">
        <f>_xlfn.XLOOKUP(B1160,'[13]Input_27-04'!$B:$B,'[13]Input_27-04'!$M:$M,"")</f>
        <v/>
      </c>
      <c r="AG1160" s="7"/>
      <c r="AH1160" s="3"/>
      <c r="AI1160" s="18" t="str">
        <f>_xlfn.XLOOKUP(B1160,'[3]Cells Huawei 27042026 10h'!$B:$B,'[3]Cells Huawei 27042026 10h'!$T:$T,"")</f>
        <v/>
      </c>
      <c r="AJ1160" s="18" t="str">
        <f>_xlfn.XLOOKUP(B1160,'[3]Cells Huawei 27042026 15h'!$B:$B,'[3]Cells Huawei 27042026 15h'!$T:$T,"")</f>
        <v/>
      </c>
      <c r="AK1160" s="18" t="str">
        <f>_xlfn.XLOOKUP(B1160,'[4]cells down 27042026 11h28'!$B:$B,'[4]cells down 27042026 11h28'!$R:$R,"")</f>
        <v/>
      </c>
      <c r="AL1160" s="18" t="str">
        <f>_xlfn.XLOOKUP(B1160,'[4]cells down 27042026 18h01'!$B:$B,'[4]cells down 27042026 18h01'!$R:$R,"")</f>
        <v/>
      </c>
      <c r="AM1160" s="18" t="str">
        <f>_xlfn.XLOOKUP(B1160,'[5]cell downs 27042026 11h'!$B:$B,'[5]cell downs 27042026 11h'!$R:$R,"")</f>
        <v/>
      </c>
      <c r="AN1160" s="18" t="str">
        <f>_xlfn.XLOOKUP(B1160,'[5]cell downs 27042026 17h40'!$B:$B,'[5]cell downs 27042026 17h40'!$R:$R,"")</f>
        <v/>
      </c>
      <c r="AO1160" s="18" t="str">
        <f>_xlfn.XLOOKUP(B1160,'[6]ALL SITES DOWN'!$D:$D,'[6]ALL SITES DOWN'!$J:$J,"")</f>
        <v/>
      </c>
      <c r="AP1160" s="18" t="str">
        <f>_xlfn.XLOOKUP(B1160,'[7]ALL SITES DOWN'!$D:$D,'[7]ALL SITES DOWN'!$J:$J,"")</f>
        <v/>
      </c>
      <c r="AQ1160" s="9" t="str">
        <f>_xlfn.XLOOKUP(B1160,[8]sheet1!$AC:$AC,[8]sheet1!$AF:$AF,"")</f>
        <v/>
      </c>
      <c r="AR1160" s="14"/>
      <c r="AS1160" s="14" t="s">
        <v>5465</v>
      </c>
      <c r="AT1160" s="14" t="str">
        <f>_xlfn.XLOOKUP(B1160,'[9]cell downs 18042026 17h'!$B:$B,'[9]cell downs 18042026 17h'!$B:$B,"")</f>
        <v/>
      </c>
      <c r="AU1160" s="14" t="str">
        <f>_xlfn.XLOOKUP(B1160,'[10]Cells Huawei 19042026 15h'!$B:$B,'[10]Cells Huawei 19042026 15h'!$B:$B,"")</f>
        <v/>
      </c>
      <c r="AV1160" s="9" t="str">
        <f>_xlfn.XLOOKUP(B1160,'[11]cells down 19042026 9H40'!$B:$B,'[11]cells down 19042026 9H40'!$B:$B,"")</f>
        <v/>
      </c>
    </row>
    <row r="1161" spans="1:48" hidden="1" x14ac:dyDescent="0.3">
      <c r="A1161" s="1" t="s">
        <v>4818</v>
      </c>
      <c r="B1161" s="1" t="s">
        <v>4819</v>
      </c>
      <c r="C1161" s="3" t="str">
        <f>_xlfn.XLOOKUP(B1161,'[1]daily break down'!$D:$D,'[1]daily break down'!$E:$E,"")</f>
        <v>Yaounde</v>
      </c>
      <c r="D1161" s="1" t="s">
        <v>11</v>
      </c>
      <c r="E1161" s="1" t="s">
        <v>12</v>
      </c>
      <c r="F1161" s="3" t="s">
        <v>37</v>
      </c>
      <c r="G1161" s="1" t="s">
        <v>38</v>
      </c>
      <c r="H1161" s="29" t="str">
        <f>_xlfn.XLOOKUP(B1161,[2]CALCULATION!$B:$B,[2]CALCULATION!$H:$H,"")</f>
        <v>ZTE</v>
      </c>
      <c r="I1161" s="26">
        <v>0</v>
      </c>
      <c r="J1161" s="26">
        <v>0</v>
      </c>
      <c r="K1161" s="26">
        <v>2.666344208450671E-2</v>
      </c>
      <c r="L1161" s="26">
        <v>0.15505817089144003</v>
      </c>
      <c r="M1161" s="26">
        <v>0</v>
      </c>
      <c r="N1161" s="26">
        <v>0</v>
      </c>
      <c r="O1161" s="26">
        <v>0</v>
      </c>
      <c r="P1161" s="114" t="s">
        <v>6364</v>
      </c>
      <c r="Q1161" s="42" t="s">
        <v>5538</v>
      </c>
      <c r="R1161" s="42"/>
      <c r="S1161" s="41" t="str" cm="1">
        <f t="array" ref="S1161">IFERROR(_xlfn.IFS(
U1161="MPR ISSUE","PDH",
U1161="BSS Hardware Issue","BSS",
U1161="Sites strategiques, MLL, Pylone, etc.","ENVTECH",
U1161="AKTIVCO DEFAUT GE &amp; POWER Cabinet","AKTIVCO",
U1161="AKTIVCO Coupure ENEO &amp; Baisse de tension","AKTIVCO GRID ONLY",
U1161="Coupure ENEO &amp; Baisse de tension","IHS GRID ONLY",
U1161="Defaut GE &amp; POWER Cabinet","IHS",
U1161="Sharing","Partners",
U1161="Sites strategiques &amp; DataCenter","SST &amp; DC",
U1161="Exclu","Exclu",
U1161="SAT","SAT",
U1161="SPARE-ISSUE","SPARE-ISSUE",
U1161="Fiber CAmtel","TRANS_FO_CAMTEL",
U1161="Fiber AOF","Fiber AOF",
U1161="Projet OCM (HUAWEI)","TRAVAUX-HUAWEI",
U1161="Projet OCM (NOKIA)","TRAVAUX-NOKIA",
U1161="ACCESS-ISSUE","ACCESS-ISSUE",
U1161="Projet OCM (ZTE, NOKIA, autres projets)","TRAVAUX OCM",
U1161="No root CAuse","No root cause",
U1161="ODU HS","PDH",
U1161="IP &amp; VLAN","PDH",
U1161="Warehouse HUAWEI","SPARE-ISSUE",
U1161="SPARE-HS","SPARE-ISSUE",
U1161="Power Telco","BSS",U1161="no impacts","no impacts"
),"")</f>
        <v>No root cause</v>
      </c>
      <c r="T1161" s="41" t="str" cm="1">
        <f t="array" ref="T1161">IFERROR(_xlfn.IFS(
U1161="MPR ISSUE","TX ISSUE",
U1161="BSS Hardware Issue","RAN ISSUE",
U1161="Sites strategiques, MLL, Pylone, etc.","ENVTECH",
U1161="AKTIVCO DEFAUT GE &amp; POWER Cabinet","POWER ISSUE",
U1161="AKTIVCO Coupure ENEO &amp; Baisse de tension","POWER ISSUE",
U1161="Coupure ENEO &amp; Baisse de tension","POWER ISSUE",
U1161="Defaut GE &amp; POWER Cabinet","POWER ISSUE",
U1161="Sharing","POWER ISSUE",
U1161="Sites strategiques &amp; DataCenter","POWER ISSUE",
U1161="Exclu","Exclu",
U1161="SAT","TX ISSUE",
U1161="SPARE-ISSUE","SPARE-ISSUE",
U1161="Fiber CAmtel","TX ISSUE",
U1161="Fiber AOF","TX ISSUE",
U1161="Projet OCM (HUAWEI)","TRAVAUX-HUAWEI",
U1161="Projet OCM (NOKIA)","TRAVAUX -NOKIA",
U1161="ACCESS-ISSUE","ACCESS-ISSUE",
U1161="Projet OCM (ZTE, NOKIA, autres projets)","TRAVAUX OCM",
U1161="No root CAuse","No root cause",
U1161="ODU HS","TX ISSUE",
U1161="IP &amp; VLAN","TX ISSUE",
U1161="Warehouse HUAWEI","SPARE-ISSUE",
U1161="SPARE-HS","SPARE-ISSUE",
U1161="Power Telco","RAN ISSUE",U1161="no impacts","no impacts"
),"")</f>
        <v>No root cause</v>
      </c>
      <c r="U1161" s="68" t="s">
        <v>5691</v>
      </c>
      <c r="V1161" s="41" t="str" cm="1">
        <f t="array" ref="V1161">IFERROR(_xlfn.IFS(
U1161="MPR ISSUE","ACTIVE",
U1161="BSS Hardware Issue","ACTIVE",
U1161="Sites strategiques, MLL, Pylone, etc.","PASSIVE",
U1161="AKTIVCO DEFAUT GE &amp; POWER Cabinet","PASSIVE",
U1161="AKTIVCO Coupure ENEO &amp; Baisse de tension","PASSIVE",
U1161="Coupure ENEO &amp; Baisse de tension","PASSIVE",
U1161="Defaut GE &amp; POWER Cabinet","PASSIVE",
U1161="Sharing","PASSIVE",
U1161="Sites strategiques &amp; DataCenter","PASSIVE",
U1161="Exclu","Exclu",
U1161="SAT","ACTIVE",
U1161="SPARE-ISSUE","SPARE-ISSUE",
U1161="Fiber CAmtel","ACTIVE",
U1161="Fiber AOF","ACTIVE",
U1161="Projet OCM (HUAWEI)","PLANNED WORKS",
U1161="Projet OCM (NOKIA)","PLANNED WORKS",
U1161="ACCESS-ISSUE","ACCESS-ISSUE",
U1161="Projet OCM (ZTE, NOKIA, autres projets)","PLANNED WORKS",
U1161="No root CAuse","No root cause",
U1161="ODU HS","ACTIVE",
U1161="IP &amp; VLAN","ACTIVE",
U1161="Warehouse HUAWEI","SPARE-ISSUE",
U1161="SPARE-HS","SPARE-ISSUE",
U1161="Power Telco","ACTIVE", U1161="no impacts","no impacts"
),"")</f>
        <v>No root cause</v>
      </c>
      <c r="W1161" s="113"/>
      <c r="X1161" s="113"/>
      <c r="Y1161" s="113"/>
      <c r="Z1161" s="113"/>
      <c r="AA1161" s="113"/>
      <c r="AB1161" s="17" t="s">
        <v>5465</v>
      </c>
      <c r="AC1161" s="17" t="str">
        <f>_xlfn.XLOOKUP(B1161,'INCIDENT-04-27-2026'!E:E,'INCIDENT-04-27-2026'!F:F,"")</f>
        <v/>
      </c>
      <c r="AD1161" s="9"/>
      <c r="AE1161" s="7" t="s">
        <v>5465</v>
      </c>
      <c r="AF1161" s="6" t="str">
        <f>_xlfn.XLOOKUP(B1161,'[13]Input_27-04'!$B:$B,'[13]Input_27-04'!$M:$M,"")</f>
        <v/>
      </c>
      <c r="AG1161" s="7"/>
      <c r="AH1161" s="3"/>
      <c r="AI1161" s="18" t="str">
        <f>_xlfn.XLOOKUP(B1161,'[3]Cells Huawei 27042026 10h'!$B:$B,'[3]Cells Huawei 27042026 10h'!$T:$T,"")</f>
        <v/>
      </c>
      <c r="AJ1161" s="18" t="str">
        <f>_xlfn.XLOOKUP(B1161,'[3]Cells Huawei 27042026 15h'!$B:$B,'[3]Cells Huawei 27042026 15h'!$T:$T,"")</f>
        <v/>
      </c>
      <c r="AK1161" s="18" t="str">
        <f>_xlfn.XLOOKUP(B1161,'[4]cells down 27042026 11h28'!$B:$B,'[4]cells down 27042026 11h28'!$R:$R,"")</f>
        <v/>
      </c>
      <c r="AL1161" s="18" t="str">
        <f>_xlfn.XLOOKUP(B1161,'[4]cells down 27042026 18h01'!$B:$B,'[4]cells down 27042026 18h01'!$R:$R,"")</f>
        <v/>
      </c>
      <c r="AM1161" s="18" t="str">
        <f>_xlfn.XLOOKUP(B1161,'[5]cell downs 27042026 11h'!$B:$B,'[5]cell downs 27042026 11h'!$R:$R,"")</f>
        <v/>
      </c>
      <c r="AN1161" s="18" t="str">
        <f>_xlfn.XLOOKUP(B1161,'[5]cell downs 27042026 17h40'!$B:$B,'[5]cell downs 27042026 17h40'!$R:$R,"")</f>
        <v/>
      </c>
      <c r="AO1161" s="18" t="str">
        <f>_xlfn.XLOOKUP(B1161,'[6]ALL SITES DOWN'!$D:$D,'[6]ALL SITES DOWN'!$J:$J,"")</f>
        <v/>
      </c>
      <c r="AP1161" s="18" t="str">
        <f>_xlfn.XLOOKUP(B1161,'[7]ALL SITES DOWN'!$D:$D,'[7]ALL SITES DOWN'!$J:$J,"")</f>
        <v/>
      </c>
      <c r="AQ1161" s="9" t="str">
        <f>_xlfn.XLOOKUP(B1161,[8]sheet1!$AC:$AC,[8]sheet1!$AF:$AF,"")</f>
        <v/>
      </c>
      <c r="AR1161" s="14"/>
      <c r="AS1161" s="14" t="s">
        <v>5465</v>
      </c>
      <c r="AT1161" s="14" t="str">
        <f>_xlfn.XLOOKUP(B1161,'[9]cell downs 18042026 17h'!$B:$B,'[9]cell downs 18042026 17h'!$B:$B,"")</f>
        <v/>
      </c>
      <c r="AU1161" s="14" t="str">
        <f>_xlfn.XLOOKUP(B1161,'[10]Cells Huawei 19042026 15h'!$B:$B,'[10]Cells Huawei 19042026 15h'!$B:$B,"")</f>
        <v/>
      </c>
      <c r="AV1161" s="9" t="str">
        <f>_xlfn.XLOOKUP(B1161,'[11]cells down 19042026 9H40'!$B:$B,'[11]cells down 19042026 9H40'!$B:$B,"")</f>
        <v/>
      </c>
    </row>
    <row r="1162" spans="1:48" hidden="1" x14ac:dyDescent="0.3">
      <c r="A1162" s="1" t="s">
        <v>2163</v>
      </c>
      <c r="B1162" s="8" t="s">
        <v>2164</v>
      </c>
      <c r="C1162" s="3" t="str">
        <f>_xlfn.XLOOKUP(B1162,'[1]daily break down'!$D:$D,'[1]daily break down'!$E:$E,"")</f>
        <v>CENTRE</v>
      </c>
      <c r="D1162" s="1" t="s">
        <v>21</v>
      </c>
      <c r="E1162" s="1" t="s">
        <v>36</v>
      </c>
      <c r="F1162" s="3" t="s">
        <v>226</v>
      </c>
      <c r="G1162" s="1" t="s">
        <v>489</v>
      </c>
      <c r="H1162" s="29" t="str">
        <f>_xlfn.XLOOKUP(B1162,[2]CALCULATION!$B:$B,[2]CALCULATION!$H:$H,"")</f>
        <v>ZTE</v>
      </c>
      <c r="I1162" s="26">
        <v>4.761965910744707E-3</v>
      </c>
      <c r="J1162" s="26">
        <v>0</v>
      </c>
      <c r="K1162" s="26">
        <v>2.6556431614602832E-2</v>
      </c>
      <c r="L1162" s="26">
        <v>0</v>
      </c>
      <c r="M1162" s="26">
        <v>0</v>
      </c>
      <c r="N1162" s="26">
        <v>0</v>
      </c>
      <c r="O1162" s="26">
        <v>0</v>
      </c>
      <c r="P1162" s="114" t="s">
        <v>6364</v>
      </c>
      <c r="Q1162" s="42" t="s">
        <v>5538</v>
      </c>
      <c r="R1162" s="42"/>
      <c r="S1162" s="41" t="str" cm="1">
        <f t="array" ref="S1162">IFERROR(_xlfn.IFS(
U1162="MPR ISSUE","PDH",
U1162="BSS Hardware Issue","BSS",
U1162="Sites strategiques, MLL, Pylone, etc.","ENVTECH",
U1162="AKTIVCO DEFAUT GE &amp; POWER Cabinet","AKTIVCO",
U1162="AKTIVCO Coupure ENEO &amp; Baisse de tension","AKTIVCO GRID ONLY",
U1162="Coupure ENEO &amp; Baisse de tension","IHS GRID ONLY",
U1162="Defaut GE &amp; POWER Cabinet","IHS",
U1162="Sharing","Partners",
U1162="Sites strategiques &amp; DataCenter","SST &amp; DC",
U1162="Exclu","Exclu",
U1162="SAT","SAT",
U1162="SPARE-ISSUE","SPARE-ISSUE",
U1162="Fiber CAmtel","TRANS_FO_CAMTEL",
U1162="Fiber AOF","Fiber AOF",
U1162="Projet OCM (HUAWEI)","TRAVAUX-HUAWEI",
U1162="Projet OCM (NOKIA)","TRAVAUX-NOKIA",
U1162="ACCESS-ISSUE","ACCESS-ISSUE",
U1162="Projet OCM (ZTE, NOKIA, autres projets)","TRAVAUX OCM",
U1162="No root CAuse","No root cause",
U1162="ODU HS","PDH",
U1162="IP &amp; VLAN","PDH",
U1162="Warehouse HUAWEI","SPARE-ISSUE",
U1162="SPARE-HS","SPARE-ISSUE",
U1162="Power Telco","BSS",U1162="no impacts","no impacts"
),"")</f>
        <v>No root cause</v>
      </c>
      <c r="T1162" s="41" t="str" cm="1">
        <f t="array" ref="T1162">IFERROR(_xlfn.IFS(
U1162="MPR ISSUE","TX ISSUE",
U1162="BSS Hardware Issue","RAN ISSUE",
U1162="Sites strategiques, MLL, Pylone, etc.","ENVTECH",
U1162="AKTIVCO DEFAUT GE &amp; POWER Cabinet","POWER ISSUE",
U1162="AKTIVCO Coupure ENEO &amp; Baisse de tension","POWER ISSUE",
U1162="Coupure ENEO &amp; Baisse de tension","POWER ISSUE",
U1162="Defaut GE &amp; POWER Cabinet","POWER ISSUE",
U1162="Sharing","POWER ISSUE",
U1162="Sites strategiques &amp; DataCenter","POWER ISSUE",
U1162="Exclu","Exclu",
U1162="SAT","TX ISSUE",
U1162="SPARE-ISSUE","SPARE-ISSUE",
U1162="Fiber CAmtel","TX ISSUE",
U1162="Fiber AOF","TX ISSUE",
U1162="Projet OCM (HUAWEI)","TRAVAUX-HUAWEI",
U1162="Projet OCM (NOKIA)","TRAVAUX -NOKIA",
U1162="ACCESS-ISSUE","ACCESS-ISSUE",
U1162="Projet OCM (ZTE, NOKIA, autres projets)","TRAVAUX OCM",
U1162="No root CAuse","No root cause",
U1162="ODU HS","TX ISSUE",
U1162="IP &amp; VLAN","TX ISSUE",
U1162="Warehouse HUAWEI","SPARE-ISSUE",
U1162="SPARE-HS","SPARE-ISSUE",
U1162="Power Telco","RAN ISSUE",U1162="no impacts","no impacts"
),"")</f>
        <v>No root cause</v>
      </c>
      <c r="U1162" s="68" t="s">
        <v>5691</v>
      </c>
      <c r="V1162" s="41" t="str" cm="1">
        <f t="array" ref="V1162">IFERROR(_xlfn.IFS(
U1162="MPR ISSUE","ACTIVE",
U1162="BSS Hardware Issue","ACTIVE",
U1162="Sites strategiques, MLL, Pylone, etc.","PASSIVE",
U1162="AKTIVCO DEFAUT GE &amp; POWER Cabinet","PASSIVE",
U1162="AKTIVCO Coupure ENEO &amp; Baisse de tension","PASSIVE",
U1162="Coupure ENEO &amp; Baisse de tension","PASSIVE",
U1162="Defaut GE &amp; POWER Cabinet","PASSIVE",
U1162="Sharing","PASSIVE",
U1162="Sites strategiques &amp; DataCenter","PASSIVE",
U1162="Exclu","Exclu",
U1162="SAT","ACTIVE",
U1162="SPARE-ISSUE","SPARE-ISSUE",
U1162="Fiber CAmtel","ACTIVE",
U1162="Fiber AOF","ACTIVE",
U1162="Projet OCM (HUAWEI)","PLANNED WORKS",
U1162="Projet OCM (NOKIA)","PLANNED WORKS",
U1162="ACCESS-ISSUE","ACCESS-ISSUE",
U1162="Projet OCM (ZTE, NOKIA, autres projets)","PLANNED WORKS",
U1162="No root CAuse","No root cause",
U1162="ODU HS","ACTIVE",
U1162="IP &amp; VLAN","ACTIVE",
U1162="Warehouse HUAWEI","SPARE-ISSUE",
U1162="SPARE-HS","SPARE-ISSUE",
U1162="Power Telco","ACTIVE", U1162="no impacts","no impacts"
),"")</f>
        <v>No root cause</v>
      </c>
      <c r="W1162" s="113"/>
      <c r="X1162" s="113"/>
      <c r="Y1162" s="113"/>
      <c r="Z1162" s="113"/>
      <c r="AA1162" s="113"/>
      <c r="AB1162" s="17" t="s">
        <v>5465</v>
      </c>
      <c r="AC1162" s="17" t="str">
        <f>_xlfn.XLOOKUP(B1162,'INCIDENT-04-27-2026'!E:E,'INCIDENT-04-27-2026'!F:F,"")</f>
        <v/>
      </c>
      <c r="AD1162" s="9"/>
      <c r="AE1162" s="7" t="s">
        <v>5465</v>
      </c>
      <c r="AF1162" s="6" t="str">
        <f>_xlfn.XLOOKUP(B1162,'[13]Input_27-04'!$B:$B,'[13]Input_27-04'!$M:$M,"")</f>
        <v/>
      </c>
      <c r="AG1162" s="7"/>
      <c r="AH1162" s="3"/>
      <c r="AI1162" s="18" t="str">
        <f>_xlfn.XLOOKUP(B1162,'[3]Cells Huawei 27042026 10h'!$B:$B,'[3]Cells Huawei 27042026 10h'!$T:$T,"")</f>
        <v/>
      </c>
      <c r="AJ1162" s="18" t="str">
        <f>_xlfn.XLOOKUP(B1162,'[3]Cells Huawei 27042026 15h'!$B:$B,'[3]Cells Huawei 27042026 15h'!$T:$T,"")</f>
        <v/>
      </c>
      <c r="AK1162" s="18" t="str">
        <f>_xlfn.XLOOKUP(B1162,'[4]cells down 27042026 11h28'!$B:$B,'[4]cells down 27042026 11h28'!$R:$R,"")</f>
        <v/>
      </c>
      <c r="AL1162" s="18" t="str">
        <f>_xlfn.XLOOKUP(B1162,'[4]cells down 27042026 18h01'!$B:$B,'[4]cells down 27042026 18h01'!$R:$R,"")</f>
        <v/>
      </c>
      <c r="AM1162" s="18" t="str">
        <f>_xlfn.XLOOKUP(B1162,'[5]cell downs 27042026 11h'!$B:$B,'[5]cell downs 27042026 11h'!$R:$R,"")</f>
        <v/>
      </c>
      <c r="AN1162" s="18" t="str">
        <f>_xlfn.XLOOKUP(B1162,'[5]cell downs 27042026 17h40'!$B:$B,'[5]cell downs 27042026 17h40'!$R:$R,"")</f>
        <v/>
      </c>
      <c r="AO1162" s="18" t="str">
        <f>_xlfn.XLOOKUP(B1162,'[6]ALL SITES DOWN'!$D:$D,'[6]ALL SITES DOWN'!$J:$J,"")</f>
        <v/>
      </c>
      <c r="AP1162" s="18" t="str">
        <f>_xlfn.XLOOKUP(B1162,'[7]ALL SITES DOWN'!$D:$D,'[7]ALL SITES DOWN'!$J:$J,"")</f>
        <v/>
      </c>
      <c r="AQ1162" s="9" t="str">
        <f>_xlfn.XLOOKUP(B1162,[8]sheet1!$AC:$AC,[8]sheet1!$AF:$AF,"")</f>
        <v/>
      </c>
      <c r="AR1162" s="14"/>
      <c r="AS1162" s="14" t="s">
        <v>5465</v>
      </c>
      <c r="AT1162" s="14" t="str">
        <f>_xlfn.XLOOKUP(B1162,'[9]cell downs 18042026 17h'!$B:$B,'[9]cell downs 18042026 17h'!$B:$B,"")</f>
        <v/>
      </c>
      <c r="AU1162" s="14" t="str">
        <f>_xlfn.XLOOKUP(B1162,'[10]Cells Huawei 19042026 15h'!$B:$B,'[10]Cells Huawei 19042026 15h'!$B:$B,"")</f>
        <v/>
      </c>
      <c r="AV1162" s="9" t="str">
        <f>_xlfn.XLOOKUP(B1162,'[11]cells down 19042026 9H40'!$B:$B,'[11]cells down 19042026 9H40'!$B:$B,"")</f>
        <v/>
      </c>
    </row>
    <row r="1163" spans="1:48" hidden="1" x14ac:dyDescent="0.3">
      <c r="A1163" s="1" t="s">
        <v>852</v>
      </c>
      <c r="B1163" s="8" t="s">
        <v>853</v>
      </c>
      <c r="C1163" s="3" t="str">
        <f>_xlfn.XLOOKUP(B1163,'[1]daily break down'!$D:$D,'[1]daily break down'!$E:$E,"")</f>
        <v>Yaounde</v>
      </c>
      <c r="D1163" s="1" t="s">
        <v>21</v>
      </c>
      <c r="E1163" s="1" t="s">
        <v>30</v>
      </c>
      <c r="F1163" s="3" t="s">
        <v>37</v>
      </c>
      <c r="G1163" s="1" t="s">
        <v>38</v>
      </c>
      <c r="H1163" s="29" t="str">
        <f>_xlfn.XLOOKUP(B1163,[2]CALCULATION!$B:$B,[2]CALCULATION!$H:$H,"")</f>
        <v>ZTE</v>
      </c>
      <c r="I1163" s="26">
        <v>0</v>
      </c>
      <c r="J1163" s="26">
        <v>0</v>
      </c>
      <c r="K1163" s="26">
        <v>2.6556431614602492E-2</v>
      </c>
      <c r="L1163" s="26">
        <v>0</v>
      </c>
      <c r="M1163" s="26">
        <v>24.399261057035151</v>
      </c>
      <c r="N1163" s="26">
        <v>0</v>
      </c>
      <c r="O1163" s="26">
        <v>0</v>
      </c>
      <c r="P1163" s="114" t="s">
        <v>6364</v>
      </c>
      <c r="Q1163" s="42" t="s">
        <v>5538</v>
      </c>
      <c r="R1163" s="42"/>
      <c r="S1163" s="41" t="str" cm="1">
        <f t="array" ref="S1163">IFERROR(_xlfn.IFS(
U1163="MPR ISSUE","PDH",
U1163="BSS Hardware Issue","BSS",
U1163="Sites strategiques, MLL, Pylone, etc.","ENVTECH",
U1163="AKTIVCO DEFAUT GE &amp; POWER Cabinet","AKTIVCO",
U1163="AKTIVCO Coupure ENEO &amp; Baisse de tension","AKTIVCO GRID ONLY",
U1163="Coupure ENEO &amp; Baisse de tension","IHS GRID ONLY",
U1163="Defaut GE &amp; POWER Cabinet","IHS",
U1163="Sharing","Partners",
U1163="Sites strategiques &amp; DataCenter","SST &amp; DC",
U1163="Exclu","Exclu",
U1163="SAT","SAT",
U1163="SPARE-ISSUE","SPARE-ISSUE",
U1163="Fiber CAmtel","TRANS_FO_CAMTEL",
U1163="Fiber AOF","Fiber AOF",
U1163="Projet OCM (HUAWEI)","TRAVAUX-HUAWEI",
U1163="Projet OCM (NOKIA)","TRAVAUX-NOKIA",
U1163="ACCESS-ISSUE","ACCESS-ISSUE",
U1163="Projet OCM (ZTE, NOKIA, autres projets)","TRAVAUX OCM",
U1163="No root CAuse","No root cause",
U1163="ODU HS","PDH",
U1163="IP &amp; VLAN","PDH",
U1163="Warehouse HUAWEI","SPARE-ISSUE",
U1163="SPARE-HS","SPARE-ISSUE",
U1163="Power Telco","BSS",U1163="no impacts","no impacts"
),"")</f>
        <v>No root cause</v>
      </c>
      <c r="T1163" s="41" t="str" cm="1">
        <f t="array" ref="T1163">IFERROR(_xlfn.IFS(
U1163="MPR ISSUE","TX ISSUE",
U1163="BSS Hardware Issue","RAN ISSUE",
U1163="Sites strategiques, MLL, Pylone, etc.","ENVTECH",
U1163="AKTIVCO DEFAUT GE &amp; POWER Cabinet","POWER ISSUE",
U1163="AKTIVCO Coupure ENEO &amp; Baisse de tension","POWER ISSUE",
U1163="Coupure ENEO &amp; Baisse de tension","POWER ISSUE",
U1163="Defaut GE &amp; POWER Cabinet","POWER ISSUE",
U1163="Sharing","POWER ISSUE",
U1163="Sites strategiques &amp; DataCenter","POWER ISSUE",
U1163="Exclu","Exclu",
U1163="SAT","TX ISSUE",
U1163="SPARE-ISSUE","SPARE-ISSUE",
U1163="Fiber CAmtel","TX ISSUE",
U1163="Fiber AOF","TX ISSUE",
U1163="Projet OCM (HUAWEI)","TRAVAUX-HUAWEI",
U1163="Projet OCM (NOKIA)","TRAVAUX -NOKIA",
U1163="ACCESS-ISSUE","ACCESS-ISSUE",
U1163="Projet OCM (ZTE, NOKIA, autres projets)","TRAVAUX OCM",
U1163="No root CAuse","No root cause",
U1163="ODU HS","TX ISSUE",
U1163="IP &amp; VLAN","TX ISSUE",
U1163="Warehouse HUAWEI","SPARE-ISSUE",
U1163="SPARE-HS","SPARE-ISSUE",
U1163="Power Telco","RAN ISSUE",U1163="no impacts","no impacts"
),"")</f>
        <v>No root cause</v>
      </c>
      <c r="U1163" s="68" t="s">
        <v>5691</v>
      </c>
      <c r="V1163" s="41" t="str" cm="1">
        <f t="array" ref="V1163">IFERROR(_xlfn.IFS(
U1163="MPR ISSUE","ACTIVE",
U1163="BSS Hardware Issue","ACTIVE",
U1163="Sites strategiques, MLL, Pylone, etc.","PASSIVE",
U1163="AKTIVCO DEFAUT GE &amp; POWER Cabinet","PASSIVE",
U1163="AKTIVCO Coupure ENEO &amp; Baisse de tension","PASSIVE",
U1163="Coupure ENEO &amp; Baisse de tension","PASSIVE",
U1163="Defaut GE &amp; POWER Cabinet","PASSIVE",
U1163="Sharing","PASSIVE",
U1163="Sites strategiques &amp; DataCenter","PASSIVE",
U1163="Exclu","Exclu",
U1163="SAT","ACTIVE",
U1163="SPARE-ISSUE","SPARE-ISSUE",
U1163="Fiber CAmtel","ACTIVE",
U1163="Fiber AOF","ACTIVE",
U1163="Projet OCM (HUAWEI)","PLANNED WORKS",
U1163="Projet OCM (NOKIA)","PLANNED WORKS",
U1163="ACCESS-ISSUE","ACCESS-ISSUE",
U1163="Projet OCM (ZTE, NOKIA, autres projets)","PLANNED WORKS",
U1163="No root CAuse","No root cause",
U1163="ODU HS","ACTIVE",
U1163="IP &amp; VLAN","ACTIVE",
U1163="Warehouse HUAWEI","SPARE-ISSUE",
U1163="SPARE-HS","SPARE-ISSUE",
U1163="Power Telco","ACTIVE", U1163="no impacts","no impacts"
),"")</f>
        <v>No root cause</v>
      </c>
      <c r="W1163" s="113"/>
      <c r="X1163" s="113"/>
      <c r="Y1163" s="113"/>
      <c r="Z1163" s="113"/>
      <c r="AA1163" s="113"/>
      <c r="AB1163" s="17" t="s">
        <v>5465</v>
      </c>
      <c r="AC1163" s="17" t="str">
        <f>_xlfn.XLOOKUP(B1163,'INCIDENT-04-27-2026'!E:E,'INCIDENT-04-27-2026'!F:F,"")</f>
        <v/>
      </c>
      <c r="AD1163" s="9"/>
      <c r="AE1163" s="7" t="s">
        <v>5465</v>
      </c>
      <c r="AF1163" s="6" t="str">
        <f>_xlfn.XLOOKUP(B1163,'[13]Input_27-04'!$B:$B,'[13]Input_27-04'!$M:$M,"")</f>
        <v/>
      </c>
      <c r="AG1163" s="7"/>
      <c r="AH1163" s="3"/>
      <c r="AI1163" s="18" t="str">
        <f>_xlfn.XLOOKUP(B1163,'[3]Cells Huawei 27042026 10h'!$B:$B,'[3]Cells Huawei 27042026 10h'!$T:$T,"")</f>
        <v/>
      </c>
      <c r="AJ1163" s="18" t="str">
        <f>_xlfn.XLOOKUP(B1163,'[3]Cells Huawei 27042026 15h'!$B:$B,'[3]Cells Huawei 27042026 15h'!$T:$T,"")</f>
        <v/>
      </c>
      <c r="AK1163" s="18" t="str">
        <f>_xlfn.XLOOKUP(B1163,'[4]cells down 27042026 11h28'!$B:$B,'[4]cells down 27042026 11h28'!$R:$R,"")</f>
        <v/>
      </c>
      <c r="AL1163" s="18" t="str">
        <f>_xlfn.XLOOKUP(B1163,'[4]cells down 27042026 18h01'!$B:$B,'[4]cells down 27042026 18h01'!$R:$R,"")</f>
        <v/>
      </c>
      <c r="AM1163" s="18" t="str">
        <f>_xlfn.XLOOKUP(B1163,'[5]cell downs 27042026 11h'!$B:$B,'[5]cell downs 27042026 11h'!$R:$R,"")</f>
        <v/>
      </c>
      <c r="AN1163" s="18" t="str">
        <f>_xlfn.XLOOKUP(B1163,'[5]cell downs 27042026 17h40'!$B:$B,'[5]cell downs 27042026 17h40'!$R:$R,"")</f>
        <v/>
      </c>
      <c r="AO1163" s="18" t="str">
        <f>_xlfn.XLOOKUP(B1163,'[6]ALL SITES DOWN'!$D:$D,'[6]ALL SITES DOWN'!$J:$J,"")</f>
        <v/>
      </c>
      <c r="AP1163" s="18" t="str">
        <f>_xlfn.XLOOKUP(B1163,'[7]ALL SITES DOWN'!$D:$D,'[7]ALL SITES DOWN'!$J:$J,"")</f>
        <v/>
      </c>
      <c r="AQ1163" s="9" t="str">
        <f>_xlfn.XLOOKUP(B1163,[8]sheet1!$AC:$AC,[8]sheet1!$AF:$AF,"")</f>
        <v/>
      </c>
      <c r="AR1163" s="14"/>
      <c r="AS1163" s="14" t="s">
        <v>5465</v>
      </c>
      <c r="AT1163" s="14" t="str">
        <f>_xlfn.XLOOKUP(B1163,'[9]cell downs 18042026 17h'!$B:$B,'[9]cell downs 18042026 17h'!$B:$B,"")</f>
        <v/>
      </c>
      <c r="AU1163" s="14" t="str">
        <f>_xlfn.XLOOKUP(B1163,'[10]Cells Huawei 19042026 15h'!$B:$B,'[10]Cells Huawei 19042026 15h'!$B:$B,"")</f>
        <v/>
      </c>
      <c r="AV1163" s="9" t="str">
        <f>_xlfn.XLOOKUP(B1163,'[11]cells down 19042026 9H40'!$B:$B,'[11]cells down 19042026 9H40'!$B:$B,"")</f>
        <v/>
      </c>
    </row>
    <row r="1164" spans="1:48" hidden="1" x14ac:dyDescent="0.3">
      <c r="A1164" s="19" t="s">
        <v>5409</v>
      </c>
      <c r="B1164" s="24" t="s">
        <v>5410</v>
      </c>
      <c r="C1164" s="3" t="str">
        <f>_xlfn.XLOOKUP(B1164,'[1]daily break down'!$D:$D,'[1]daily break down'!$E:$E,"")</f>
        <v>Yaounde</v>
      </c>
      <c r="D1164" s="19" t="s">
        <v>357</v>
      </c>
      <c r="E1164" s="19" t="s">
        <v>988</v>
      </c>
      <c r="F1164" s="19" t="s">
        <v>5374</v>
      </c>
      <c r="G1164" s="19" t="s">
        <v>115</v>
      </c>
      <c r="H1164" s="29" t="str">
        <f>_xlfn.XLOOKUP(B1164,[2]CALCULATION!$B:$B,[2]CALCULATION!$H:$H,"")</f>
        <v>ZTE</v>
      </c>
      <c r="I1164" s="26">
        <v>0</v>
      </c>
      <c r="J1164" s="26">
        <v>0</v>
      </c>
      <c r="K1164" s="26">
        <v>2.6431586066380748E-2</v>
      </c>
      <c r="L1164" s="26">
        <v>0</v>
      </c>
      <c r="M1164" s="26">
        <v>0</v>
      </c>
      <c r="N1164" s="26">
        <v>0</v>
      </c>
      <c r="O1164" s="26">
        <v>0</v>
      </c>
      <c r="P1164" s="114" t="s">
        <v>6364</v>
      </c>
      <c r="Q1164" s="42" t="s">
        <v>5538</v>
      </c>
      <c r="R1164" s="42"/>
      <c r="S1164" s="41" t="str" cm="1">
        <f t="array" ref="S1164">IFERROR(_xlfn.IFS(
U1164="MPR ISSUE","PDH",
U1164="BSS Hardware Issue","BSS",
U1164="Sites strategiques, MLL, Pylone, etc.","ENVTECH",
U1164="AKTIVCO DEFAUT GE &amp; POWER Cabinet","AKTIVCO",
U1164="AKTIVCO Coupure ENEO &amp; Baisse de tension","AKTIVCO GRID ONLY",
U1164="Coupure ENEO &amp; Baisse de tension","IHS GRID ONLY",
U1164="Defaut GE &amp; POWER Cabinet","IHS",
U1164="Sharing","Partners",
U1164="Sites strategiques &amp; DataCenter","SST &amp; DC",
U1164="Exclu","Exclu",
U1164="SAT","SAT",
U1164="SPARE-ISSUE","SPARE-ISSUE",
U1164="Fiber CAmtel","TRANS_FO_CAMTEL",
U1164="Fiber AOF","Fiber AOF",
U1164="Projet OCM (HUAWEI)","TRAVAUX-HUAWEI",
U1164="Projet OCM (NOKIA)","TRAVAUX-NOKIA",
U1164="ACCESS-ISSUE","ACCESS-ISSUE",
U1164="Projet OCM (ZTE, NOKIA, autres projets)","TRAVAUX OCM",
U1164="No root CAuse","No root cause",
U1164="ODU HS","PDH",
U1164="IP &amp; VLAN","PDH",
U1164="Warehouse HUAWEI","SPARE-ISSUE",
U1164="SPARE-HS","SPARE-ISSUE",
U1164="Power Telco","BSS",U1164="no impacts","no impacts"
),"")</f>
        <v>No root cause</v>
      </c>
      <c r="T1164" s="41" t="str" cm="1">
        <f t="array" ref="T1164">IFERROR(_xlfn.IFS(
U1164="MPR ISSUE","TX ISSUE",
U1164="BSS Hardware Issue","RAN ISSUE",
U1164="Sites strategiques, MLL, Pylone, etc.","ENVTECH",
U1164="AKTIVCO DEFAUT GE &amp; POWER Cabinet","POWER ISSUE",
U1164="AKTIVCO Coupure ENEO &amp; Baisse de tension","POWER ISSUE",
U1164="Coupure ENEO &amp; Baisse de tension","POWER ISSUE",
U1164="Defaut GE &amp; POWER Cabinet","POWER ISSUE",
U1164="Sharing","POWER ISSUE",
U1164="Sites strategiques &amp; DataCenter","POWER ISSUE",
U1164="Exclu","Exclu",
U1164="SAT","TX ISSUE",
U1164="SPARE-ISSUE","SPARE-ISSUE",
U1164="Fiber CAmtel","TX ISSUE",
U1164="Fiber AOF","TX ISSUE",
U1164="Projet OCM (HUAWEI)","TRAVAUX-HUAWEI",
U1164="Projet OCM (NOKIA)","TRAVAUX -NOKIA",
U1164="ACCESS-ISSUE","ACCESS-ISSUE",
U1164="Projet OCM (ZTE, NOKIA, autres projets)","TRAVAUX OCM",
U1164="No root CAuse","No root cause",
U1164="ODU HS","TX ISSUE",
U1164="IP &amp; VLAN","TX ISSUE",
U1164="Warehouse HUAWEI","SPARE-ISSUE",
U1164="SPARE-HS","SPARE-ISSUE",
U1164="Power Telco","RAN ISSUE",U1164="no impacts","no impacts"
),"")</f>
        <v>No root cause</v>
      </c>
      <c r="U1164" s="68" t="s">
        <v>5691</v>
      </c>
      <c r="V1164" s="41" t="str" cm="1">
        <f t="array" ref="V1164">IFERROR(_xlfn.IFS(
U1164="MPR ISSUE","ACTIVE",
U1164="BSS Hardware Issue","ACTIVE",
U1164="Sites strategiques, MLL, Pylone, etc.","PASSIVE",
U1164="AKTIVCO DEFAUT GE &amp; POWER Cabinet","PASSIVE",
U1164="AKTIVCO Coupure ENEO &amp; Baisse de tension","PASSIVE",
U1164="Coupure ENEO &amp; Baisse de tension","PASSIVE",
U1164="Defaut GE &amp; POWER Cabinet","PASSIVE",
U1164="Sharing","PASSIVE",
U1164="Sites strategiques &amp; DataCenter","PASSIVE",
U1164="Exclu","Exclu",
U1164="SAT","ACTIVE",
U1164="SPARE-ISSUE","SPARE-ISSUE",
U1164="Fiber CAmtel","ACTIVE",
U1164="Fiber AOF","ACTIVE",
U1164="Projet OCM (HUAWEI)","PLANNED WORKS",
U1164="Projet OCM (NOKIA)","PLANNED WORKS",
U1164="ACCESS-ISSUE","ACCESS-ISSUE",
U1164="Projet OCM (ZTE, NOKIA, autres projets)","PLANNED WORKS",
U1164="No root CAuse","No root cause",
U1164="ODU HS","ACTIVE",
U1164="IP &amp; VLAN","ACTIVE",
U1164="Warehouse HUAWEI","SPARE-ISSUE",
U1164="SPARE-HS","SPARE-ISSUE",
U1164="Power Telco","ACTIVE", U1164="no impacts","no impacts"
),"")</f>
        <v>No root cause</v>
      </c>
      <c r="W1164" s="113"/>
      <c r="X1164" s="113"/>
      <c r="Y1164" s="113"/>
      <c r="Z1164" s="113"/>
      <c r="AA1164" s="113"/>
      <c r="AB1164" s="17" t="s">
        <v>5465</v>
      </c>
      <c r="AC1164" s="17" t="str">
        <f>_xlfn.XLOOKUP(B1164,'INCIDENT-04-27-2026'!E:E,'INCIDENT-04-27-2026'!F:F,"")</f>
        <v/>
      </c>
      <c r="AD1164" s="9"/>
      <c r="AE1164" s="7" t="s">
        <v>5465</v>
      </c>
      <c r="AF1164" s="6" t="str">
        <f>_xlfn.XLOOKUP(B1164,'[13]Input_27-04'!$B:$B,'[13]Input_27-04'!$M:$M,"")</f>
        <v/>
      </c>
      <c r="AG1164" s="7"/>
      <c r="AH1164" s="3"/>
      <c r="AI1164" s="18" t="str">
        <f>_xlfn.XLOOKUP(B1164,'[3]Cells Huawei 27042026 10h'!$B:$B,'[3]Cells Huawei 27042026 10h'!$T:$T,"")</f>
        <v/>
      </c>
      <c r="AJ1164" s="18" t="str">
        <f>_xlfn.XLOOKUP(B1164,'[3]Cells Huawei 27042026 15h'!$B:$B,'[3]Cells Huawei 27042026 15h'!$T:$T,"")</f>
        <v/>
      </c>
      <c r="AK1164" s="18" t="str">
        <f>_xlfn.XLOOKUP(B1164,'[4]cells down 27042026 11h28'!$B:$B,'[4]cells down 27042026 11h28'!$R:$R,"")</f>
        <v/>
      </c>
      <c r="AL1164" s="18" t="str">
        <f>_xlfn.XLOOKUP(B1164,'[4]cells down 27042026 18h01'!$B:$B,'[4]cells down 27042026 18h01'!$R:$R,"")</f>
        <v/>
      </c>
      <c r="AM1164" s="18" t="str">
        <f>_xlfn.XLOOKUP(B1164,'[5]cell downs 27042026 11h'!$B:$B,'[5]cell downs 27042026 11h'!$R:$R,"")</f>
        <v/>
      </c>
      <c r="AN1164" s="18" t="str">
        <f>_xlfn.XLOOKUP(B1164,'[5]cell downs 27042026 17h40'!$B:$B,'[5]cell downs 27042026 17h40'!$R:$R,"")</f>
        <v/>
      </c>
      <c r="AO1164" s="18" t="str">
        <f>_xlfn.XLOOKUP(B1164,'[6]ALL SITES DOWN'!$D:$D,'[6]ALL SITES DOWN'!$J:$J,"")</f>
        <v/>
      </c>
      <c r="AP1164" s="18" t="str">
        <f>_xlfn.XLOOKUP(B1164,'[7]ALL SITES DOWN'!$D:$D,'[7]ALL SITES DOWN'!$J:$J,"")</f>
        <v/>
      </c>
      <c r="AQ1164" s="9" t="str">
        <f>_xlfn.XLOOKUP(B1164,[8]sheet1!$AC:$AC,[8]sheet1!$AF:$AF,"")</f>
        <v/>
      </c>
      <c r="AR1164" s="14"/>
      <c r="AS1164" s="14" t="s">
        <v>5465</v>
      </c>
      <c r="AT1164" s="14" t="str">
        <f>_xlfn.XLOOKUP(B1164,'[9]cell downs 18042026 17h'!$B:$B,'[9]cell downs 18042026 17h'!$B:$B,"")</f>
        <v/>
      </c>
      <c r="AU1164" s="14" t="str">
        <f>_xlfn.XLOOKUP(B1164,'[10]Cells Huawei 19042026 15h'!$B:$B,'[10]Cells Huawei 19042026 15h'!$B:$B,"")</f>
        <v/>
      </c>
      <c r="AV1164" s="9" t="str">
        <f>_xlfn.XLOOKUP(B1164,'[11]cells down 19042026 9H40'!$B:$B,'[11]cells down 19042026 9H40'!$B:$B,"")</f>
        <v/>
      </c>
    </row>
    <row r="1165" spans="1:48" hidden="1" x14ac:dyDescent="0.3">
      <c r="A1165" s="3" t="s">
        <v>3211</v>
      </c>
      <c r="B1165" s="23" t="s">
        <v>3212</v>
      </c>
      <c r="C1165" s="3" t="str">
        <f>_xlfn.XLOOKUP(B1165,'[1]daily break down'!$D:$D,'[1]daily break down'!$E:$E,"")</f>
        <v>Yaounde</v>
      </c>
      <c r="D1165" s="3" t="s">
        <v>357</v>
      </c>
      <c r="E1165" s="3" t="s">
        <v>89</v>
      </c>
      <c r="F1165" s="3" t="s">
        <v>37</v>
      </c>
      <c r="G1165" s="3" t="s">
        <v>38</v>
      </c>
      <c r="H1165" s="29" t="str">
        <f>_xlfn.XLOOKUP(B1165,[2]CALCULATION!$B:$B,[2]CALCULATION!$H:$H,"")</f>
        <v>ZTE</v>
      </c>
      <c r="I1165" s="26">
        <v>0</v>
      </c>
      <c r="J1165" s="26">
        <v>0</v>
      </c>
      <c r="K1165" s="26">
        <v>2.6110554656667576E-2</v>
      </c>
      <c r="L1165" s="26">
        <v>0</v>
      </c>
      <c r="M1165" s="26">
        <v>0</v>
      </c>
      <c r="N1165" s="26">
        <v>0</v>
      </c>
      <c r="O1165" s="26">
        <v>0</v>
      </c>
      <c r="P1165" s="114" t="s">
        <v>6364</v>
      </c>
      <c r="Q1165" s="42" t="s">
        <v>5538</v>
      </c>
      <c r="R1165" s="42"/>
      <c r="S1165" s="41" t="str" cm="1">
        <f t="array" ref="S1165">IFERROR(_xlfn.IFS(
U1165="MPR ISSUE","PDH",
U1165="BSS Hardware Issue","BSS",
U1165="Sites strategiques, MLL, Pylone, etc.","ENVTECH",
U1165="AKTIVCO DEFAUT GE &amp; POWER Cabinet","AKTIVCO",
U1165="AKTIVCO Coupure ENEO &amp; Baisse de tension","AKTIVCO GRID ONLY",
U1165="Coupure ENEO &amp; Baisse de tension","IHS GRID ONLY",
U1165="Defaut GE &amp; POWER Cabinet","IHS",
U1165="Sharing","Partners",
U1165="Sites strategiques &amp; DataCenter","SST &amp; DC",
U1165="Exclu","Exclu",
U1165="SAT","SAT",
U1165="SPARE-ISSUE","SPARE-ISSUE",
U1165="Fiber CAmtel","TRANS_FO_CAMTEL",
U1165="Fiber AOF","Fiber AOF",
U1165="Projet OCM (HUAWEI)","TRAVAUX-HUAWEI",
U1165="Projet OCM (NOKIA)","TRAVAUX-NOKIA",
U1165="ACCESS-ISSUE","ACCESS-ISSUE",
U1165="Projet OCM (ZTE, NOKIA, autres projets)","TRAVAUX OCM",
U1165="No root CAuse","No root cause",
U1165="ODU HS","PDH",
U1165="IP &amp; VLAN","PDH",
U1165="Warehouse HUAWEI","SPARE-ISSUE",
U1165="SPARE-HS","SPARE-ISSUE",
U1165="Power Telco","BSS",U1165="no impacts","no impacts"
),"")</f>
        <v>No root cause</v>
      </c>
      <c r="T1165" s="41" t="str" cm="1">
        <f t="array" ref="T1165">IFERROR(_xlfn.IFS(
U1165="MPR ISSUE","TX ISSUE",
U1165="BSS Hardware Issue","RAN ISSUE",
U1165="Sites strategiques, MLL, Pylone, etc.","ENVTECH",
U1165="AKTIVCO DEFAUT GE &amp; POWER Cabinet","POWER ISSUE",
U1165="AKTIVCO Coupure ENEO &amp; Baisse de tension","POWER ISSUE",
U1165="Coupure ENEO &amp; Baisse de tension","POWER ISSUE",
U1165="Defaut GE &amp; POWER Cabinet","POWER ISSUE",
U1165="Sharing","POWER ISSUE",
U1165="Sites strategiques &amp; DataCenter","POWER ISSUE",
U1165="Exclu","Exclu",
U1165="SAT","TX ISSUE",
U1165="SPARE-ISSUE","SPARE-ISSUE",
U1165="Fiber CAmtel","TX ISSUE",
U1165="Fiber AOF","TX ISSUE",
U1165="Projet OCM (HUAWEI)","TRAVAUX-HUAWEI",
U1165="Projet OCM (NOKIA)","TRAVAUX -NOKIA",
U1165="ACCESS-ISSUE","ACCESS-ISSUE",
U1165="Projet OCM (ZTE, NOKIA, autres projets)","TRAVAUX OCM",
U1165="No root CAuse","No root cause",
U1165="ODU HS","TX ISSUE",
U1165="IP &amp; VLAN","TX ISSUE",
U1165="Warehouse HUAWEI","SPARE-ISSUE",
U1165="SPARE-HS","SPARE-ISSUE",
U1165="Power Telco","RAN ISSUE",U1165="no impacts","no impacts"
),"")</f>
        <v>No root cause</v>
      </c>
      <c r="U1165" s="68" t="s">
        <v>5691</v>
      </c>
      <c r="V1165" s="41" t="str" cm="1">
        <f t="array" ref="V1165">IFERROR(_xlfn.IFS(
U1165="MPR ISSUE","ACTIVE",
U1165="BSS Hardware Issue","ACTIVE",
U1165="Sites strategiques, MLL, Pylone, etc.","PASSIVE",
U1165="AKTIVCO DEFAUT GE &amp; POWER Cabinet","PASSIVE",
U1165="AKTIVCO Coupure ENEO &amp; Baisse de tension","PASSIVE",
U1165="Coupure ENEO &amp; Baisse de tension","PASSIVE",
U1165="Defaut GE &amp; POWER Cabinet","PASSIVE",
U1165="Sharing","PASSIVE",
U1165="Sites strategiques &amp; DataCenter","PASSIVE",
U1165="Exclu","Exclu",
U1165="SAT","ACTIVE",
U1165="SPARE-ISSUE","SPARE-ISSUE",
U1165="Fiber CAmtel","ACTIVE",
U1165="Fiber AOF","ACTIVE",
U1165="Projet OCM (HUAWEI)","PLANNED WORKS",
U1165="Projet OCM (NOKIA)","PLANNED WORKS",
U1165="ACCESS-ISSUE","ACCESS-ISSUE",
U1165="Projet OCM (ZTE, NOKIA, autres projets)","PLANNED WORKS",
U1165="No root CAuse","No root cause",
U1165="ODU HS","ACTIVE",
U1165="IP &amp; VLAN","ACTIVE",
U1165="Warehouse HUAWEI","SPARE-ISSUE",
U1165="SPARE-HS","SPARE-ISSUE",
U1165="Power Telco","ACTIVE", U1165="no impacts","no impacts"
),"")</f>
        <v>No root cause</v>
      </c>
      <c r="W1165" s="113"/>
      <c r="X1165" s="113"/>
      <c r="Y1165" s="113"/>
      <c r="Z1165" s="113"/>
      <c r="AA1165" s="113"/>
      <c r="AB1165" s="17" t="s">
        <v>5465</v>
      </c>
      <c r="AC1165" s="17" t="str">
        <f>_xlfn.XLOOKUP(B1165,'INCIDENT-04-27-2026'!E:E,'INCIDENT-04-27-2026'!F:F,"")</f>
        <v/>
      </c>
      <c r="AD1165" s="9"/>
      <c r="AE1165" s="7" t="s">
        <v>5465</v>
      </c>
      <c r="AF1165" s="6" t="str">
        <f>_xlfn.XLOOKUP(B1165,'[13]Input_27-04'!$B:$B,'[13]Input_27-04'!$M:$M,"")</f>
        <v/>
      </c>
      <c r="AG1165" s="7"/>
      <c r="AH1165" s="3"/>
      <c r="AI1165" s="18" t="str">
        <f>_xlfn.XLOOKUP(B1165,'[3]Cells Huawei 27042026 10h'!$B:$B,'[3]Cells Huawei 27042026 10h'!$T:$T,"")</f>
        <v/>
      </c>
      <c r="AJ1165" s="18" t="str">
        <f>_xlfn.XLOOKUP(B1165,'[3]Cells Huawei 27042026 15h'!$B:$B,'[3]Cells Huawei 27042026 15h'!$T:$T,"")</f>
        <v/>
      </c>
      <c r="AK1165" s="18" t="str">
        <f>_xlfn.XLOOKUP(B1165,'[4]cells down 27042026 11h28'!$B:$B,'[4]cells down 27042026 11h28'!$R:$R,"")</f>
        <v/>
      </c>
      <c r="AL1165" s="18" t="str">
        <f>_xlfn.XLOOKUP(B1165,'[4]cells down 27042026 18h01'!$B:$B,'[4]cells down 27042026 18h01'!$R:$R,"")</f>
        <v/>
      </c>
      <c r="AM1165" s="18" t="str">
        <f>_xlfn.XLOOKUP(B1165,'[5]cell downs 27042026 11h'!$B:$B,'[5]cell downs 27042026 11h'!$R:$R,"")</f>
        <v/>
      </c>
      <c r="AN1165" s="18" t="str">
        <f>_xlfn.XLOOKUP(B1165,'[5]cell downs 27042026 17h40'!$B:$B,'[5]cell downs 27042026 17h40'!$R:$R,"")</f>
        <v/>
      </c>
      <c r="AO1165" s="18" t="str">
        <f>_xlfn.XLOOKUP(B1165,'[6]ALL SITES DOWN'!$D:$D,'[6]ALL SITES DOWN'!$J:$J,"")</f>
        <v/>
      </c>
      <c r="AP1165" s="18" t="str">
        <f>_xlfn.XLOOKUP(B1165,'[7]ALL SITES DOWN'!$D:$D,'[7]ALL SITES DOWN'!$J:$J,"")</f>
        <v/>
      </c>
      <c r="AQ1165" s="9" t="str">
        <f>_xlfn.XLOOKUP(B1165,[8]sheet1!$AC:$AC,[8]sheet1!$AF:$AF,"")</f>
        <v/>
      </c>
      <c r="AR1165" s="14"/>
      <c r="AS1165" s="14" t="s">
        <v>5465</v>
      </c>
      <c r="AT1165" s="14" t="str">
        <f>_xlfn.XLOOKUP(B1165,'[9]cell downs 18042026 17h'!$B:$B,'[9]cell downs 18042026 17h'!$B:$B,"")</f>
        <v/>
      </c>
      <c r="AU1165" s="14" t="str">
        <f>_xlfn.XLOOKUP(B1165,'[10]Cells Huawei 19042026 15h'!$B:$B,'[10]Cells Huawei 19042026 15h'!$B:$B,"")</f>
        <v/>
      </c>
      <c r="AV1165" s="9" t="str">
        <f>_xlfn.XLOOKUP(B1165,'[11]cells down 19042026 9H40'!$B:$B,'[11]cells down 19042026 9H40'!$B:$B,"")</f>
        <v/>
      </c>
    </row>
    <row r="1166" spans="1:48" hidden="1" x14ac:dyDescent="0.3">
      <c r="A1166" s="1" t="s">
        <v>2777</v>
      </c>
      <c r="B1166" s="8" t="s">
        <v>2778</v>
      </c>
      <c r="C1166" s="3" t="str">
        <f>_xlfn.XLOOKUP(B1166,'[1]daily break down'!$D:$D,'[1]daily break down'!$E:$E,"")</f>
        <v>Yaounde</v>
      </c>
      <c r="D1166" s="1" t="s">
        <v>11</v>
      </c>
      <c r="E1166" s="1" t="s">
        <v>12</v>
      </c>
      <c r="F1166" s="3" t="s">
        <v>37</v>
      </c>
      <c r="G1166" s="1" t="s">
        <v>38</v>
      </c>
      <c r="H1166" s="29" t="str">
        <f>_xlfn.XLOOKUP(B1166,[2]CALCULATION!$B:$B,[2]CALCULATION!$H:$H,"")</f>
        <v>ZTE</v>
      </c>
      <c r="I1166" s="26">
        <v>7.8726532603949959</v>
      </c>
      <c r="J1166" s="26">
        <v>0</v>
      </c>
      <c r="K1166" s="26">
        <v>2.607488450003307E-2</v>
      </c>
      <c r="L1166" s="26">
        <v>0</v>
      </c>
      <c r="M1166" s="26">
        <v>0</v>
      </c>
      <c r="N1166" s="26">
        <v>0</v>
      </c>
      <c r="O1166" s="26">
        <v>0</v>
      </c>
      <c r="P1166" s="114" t="s">
        <v>6364</v>
      </c>
      <c r="Q1166" s="42" t="s">
        <v>5538</v>
      </c>
      <c r="R1166" s="42"/>
      <c r="S1166" s="41" t="str" cm="1">
        <f t="array" ref="S1166">IFERROR(_xlfn.IFS(
U1166="MPR ISSUE","PDH",
U1166="BSS Hardware Issue","BSS",
U1166="Sites strategiques, MLL, Pylone, etc.","ENVTECH",
U1166="AKTIVCO DEFAUT GE &amp; POWER Cabinet","AKTIVCO",
U1166="AKTIVCO Coupure ENEO &amp; Baisse de tension","AKTIVCO GRID ONLY",
U1166="Coupure ENEO &amp; Baisse de tension","IHS GRID ONLY",
U1166="Defaut GE &amp; POWER Cabinet","IHS",
U1166="Sharing","Partners",
U1166="Sites strategiques &amp; DataCenter","SST &amp; DC",
U1166="Exclu","Exclu",
U1166="SAT","SAT",
U1166="SPARE-ISSUE","SPARE-ISSUE",
U1166="Fiber CAmtel","TRANS_FO_CAMTEL",
U1166="Fiber AOF","Fiber AOF",
U1166="Projet OCM (HUAWEI)","TRAVAUX-HUAWEI",
U1166="Projet OCM (NOKIA)","TRAVAUX-NOKIA",
U1166="ACCESS-ISSUE","ACCESS-ISSUE",
U1166="Projet OCM (ZTE, NOKIA, autres projets)","TRAVAUX OCM",
U1166="No root CAuse","No root cause",
U1166="ODU HS","PDH",
U1166="IP &amp; VLAN","PDH",
U1166="Warehouse HUAWEI","SPARE-ISSUE",
U1166="SPARE-HS","SPARE-ISSUE",
U1166="Power Telco","BSS",U1166="no impacts","no impacts"
),"")</f>
        <v>No root cause</v>
      </c>
      <c r="T1166" s="41" t="str" cm="1">
        <f t="array" ref="T1166">IFERROR(_xlfn.IFS(
U1166="MPR ISSUE","TX ISSUE",
U1166="BSS Hardware Issue","RAN ISSUE",
U1166="Sites strategiques, MLL, Pylone, etc.","ENVTECH",
U1166="AKTIVCO DEFAUT GE &amp; POWER Cabinet","POWER ISSUE",
U1166="AKTIVCO Coupure ENEO &amp; Baisse de tension","POWER ISSUE",
U1166="Coupure ENEO &amp; Baisse de tension","POWER ISSUE",
U1166="Defaut GE &amp; POWER Cabinet","POWER ISSUE",
U1166="Sharing","POWER ISSUE",
U1166="Sites strategiques &amp; DataCenter","POWER ISSUE",
U1166="Exclu","Exclu",
U1166="SAT","TX ISSUE",
U1166="SPARE-ISSUE","SPARE-ISSUE",
U1166="Fiber CAmtel","TX ISSUE",
U1166="Fiber AOF","TX ISSUE",
U1166="Projet OCM (HUAWEI)","TRAVAUX-HUAWEI",
U1166="Projet OCM (NOKIA)","TRAVAUX -NOKIA",
U1166="ACCESS-ISSUE","ACCESS-ISSUE",
U1166="Projet OCM (ZTE, NOKIA, autres projets)","TRAVAUX OCM",
U1166="No root CAuse","No root cause",
U1166="ODU HS","TX ISSUE",
U1166="IP &amp; VLAN","TX ISSUE",
U1166="Warehouse HUAWEI","SPARE-ISSUE",
U1166="SPARE-HS","SPARE-ISSUE",
U1166="Power Telco","RAN ISSUE",U1166="no impacts","no impacts"
),"")</f>
        <v>No root cause</v>
      </c>
      <c r="U1166" s="68" t="s">
        <v>5691</v>
      </c>
      <c r="V1166" s="41" t="str" cm="1">
        <f t="array" ref="V1166">IFERROR(_xlfn.IFS(
U1166="MPR ISSUE","ACTIVE",
U1166="BSS Hardware Issue","ACTIVE",
U1166="Sites strategiques, MLL, Pylone, etc.","PASSIVE",
U1166="AKTIVCO DEFAUT GE &amp; POWER Cabinet","PASSIVE",
U1166="AKTIVCO Coupure ENEO &amp; Baisse de tension","PASSIVE",
U1166="Coupure ENEO &amp; Baisse de tension","PASSIVE",
U1166="Defaut GE &amp; POWER Cabinet","PASSIVE",
U1166="Sharing","PASSIVE",
U1166="Sites strategiques &amp; DataCenter","PASSIVE",
U1166="Exclu","Exclu",
U1166="SAT","ACTIVE",
U1166="SPARE-ISSUE","SPARE-ISSUE",
U1166="Fiber CAmtel","ACTIVE",
U1166="Fiber AOF","ACTIVE",
U1166="Projet OCM (HUAWEI)","PLANNED WORKS",
U1166="Projet OCM (NOKIA)","PLANNED WORKS",
U1166="ACCESS-ISSUE","ACCESS-ISSUE",
U1166="Projet OCM (ZTE, NOKIA, autres projets)","PLANNED WORKS",
U1166="No root CAuse","No root cause",
U1166="ODU HS","ACTIVE",
U1166="IP &amp; VLAN","ACTIVE",
U1166="Warehouse HUAWEI","SPARE-ISSUE",
U1166="SPARE-HS","SPARE-ISSUE",
U1166="Power Telco","ACTIVE", U1166="no impacts","no impacts"
),"")</f>
        <v>No root cause</v>
      </c>
      <c r="W1166" s="113"/>
      <c r="X1166" s="113"/>
      <c r="Y1166" s="113"/>
      <c r="Z1166" s="113"/>
      <c r="AA1166" s="113"/>
      <c r="AB1166" s="17" t="s">
        <v>5465</v>
      </c>
      <c r="AC1166" s="17" t="str">
        <f>_xlfn.XLOOKUP(B1166,'INCIDENT-04-27-2026'!E:E,'INCIDENT-04-27-2026'!F:F,"")</f>
        <v/>
      </c>
      <c r="AD1166" s="9"/>
      <c r="AE1166" s="7" t="s">
        <v>5465</v>
      </c>
      <c r="AF1166" s="6" t="str">
        <f>_xlfn.XLOOKUP(B1166,'[13]Input_27-04'!$B:$B,'[13]Input_27-04'!$M:$M,"")</f>
        <v/>
      </c>
      <c r="AG1166" s="7"/>
      <c r="AH1166" s="3"/>
      <c r="AI1166" s="18" t="str">
        <f>_xlfn.XLOOKUP(B1166,'[3]Cells Huawei 27042026 10h'!$B:$B,'[3]Cells Huawei 27042026 10h'!$T:$T,"")</f>
        <v/>
      </c>
      <c r="AJ1166" s="18" t="str">
        <f>_xlfn.XLOOKUP(B1166,'[3]Cells Huawei 27042026 15h'!$B:$B,'[3]Cells Huawei 27042026 15h'!$T:$T,"")</f>
        <v/>
      </c>
      <c r="AK1166" s="18" t="str">
        <f>_xlfn.XLOOKUP(B1166,'[4]cells down 27042026 11h28'!$B:$B,'[4]cells down 27042026 11h28'!$R:$R,"")</f>
        <v/>
      </c>
      <c r="AL1166" s="18" t="str">
        <f>_xlfn.XLOOKUP(B1166,'[4]cells down 27042026 18h01'!$B:$B,'[4]cells down 27042026 18h01'!$R:$R,"")</f>
        <v/>
      </c>
      <c r="AM1166" s="18" t="str">
        <f>_xlfn.XLOOKUP(B1166,'[5]cell downs 27042026 11h'!$B:$B,'[5]cell downs 27042026 11h'!$R:$R,"")</f>
        <v/>
      </c>
      <c r="AN1166" s="18" t="str">
        <f>_xlfn.XLOOKUP(B1166,'[5]cell downs 27042026 17h40'!$B:$B,'[5]cell downs 27042026 17h40'!$R:$R,"")</f>
        <v/>
      </c>
      <c r="AO1166" s="18" t="str">
        <f>_xlfn.XLOOKUP(B1166,'[6]ALL SITES DOWN'!$D:$D,'[6]ALL SITES DOWN'!$J:$J,"")</f>
        <v/>
      </c>
      <c r="AP1166" s="18" t="str">
        <f>_xlfn.XLOOKUP(B1166,'[7]ALL SITES DOWN'!$D:$D,'[7]ALL SITES DOWN'!$J:$J,"")</f>
        <v/>
      </c>
      <c r="AQ1166" s="9" t="str">
        <f>_xlfn.XLOOKUP(B1166,[8]sheet1!$AC:$AC,[8]sheet1!$AF:$AF,"")</f>
        <v/>
      </c>
      <c r="AR1166" s="14"/>
      <c r="AS1166" s="14" t="s">
        <v>5465</v>
      </c>
      <c r="AT1166" s="14" t="str">
        <f>_xlfn.XLOOKUP(B1166,'[9]cell downs 18042026 17h'!$B:$B,'[9]cell downs 18042026 17h'!$B:$B,"")</f>
        <v/>
      </c>
      <c r="AU1166" s="14" t="str">
        <f>_xlfn.XLOOKUP(B1166,'[10]Cells Huawei 19042026 15h'!$B:$B,'[10]Cells Huawei 19042026 15h'!$B:$B,"")</f>
        <v/>
      </c>
      <c r="AV1166" s="9" t="str">
        <f>_xlfn.XLOOKUP(B1166,'[11]cells down 19042026 9H40'!$B:$B,'[11]cells down 19042026 9H40'!$B:$B,"")</f>
        <v/>
      </c>
    </row>
    <row r="1167" spans="1:48" hidden="1" x14ac:dyDescent="0.3">
      <c r="A1167" s="1" t="s">
        <v>1343</v>
      </c>
      <c r="B1167" s="8" t="s">
        <v>1344</v>
      </c>
      <c r="C1167" s="3" t="str">
        <f>_xlfn.XLOOKUP(B1167,'[1]daily break down'!$D:$D,'[1]daily break down'!$E:$E,"")</f>
        <v>CENTRE</v>
      </c>
      <c r="D1167" s="1"/>
      <c r="E1167" s="1"/>
      <c r="F1167" s="3" t="s">
        <v>69</v>
      </c>
      <c r="G1167" s="1" t="s">
        <v>1345</v>
      </c>
      <c r="H1167" s="28" t="str">
        <f>_xlfn.XLOOKUP(B1167,[2]CALCULATION!$B:$B,[2]CALCULATION!$H:$H,"")</f>
        <v>NOKIA</v>
      </c>
      <c r="I1167" s="26">
        <v>0</v>
      </c>
      <c r="J1167" s="26">
        <v>0</v>
      </c>
      <c r="K1167" s="26">
        <v>2.5922721933122356E-2</v>
      </c>
      <c r="L1167" s="26">
        <v>0</v>
      </c>
      <c r="M1167" s="26">
        <v>0</v>
      </c>
      <c r="N1167" s="26">
        <v>0</v>
      </c>
      <c r="O1167" s="26">
        <v>0</v>
      </c>
      <c r="P1167" s="114" t="s">
        <v>6364</v>
      </c>
      <c r="Q1167" s="42" t="s">
        <v>5538</v>
      </c>
      <c r="R1167" s="42"/>
      <c r="S1167" s="41" t="str" cm="1">
        <f t="array" ref="S1167">IFERROR(_xlfn.IFS(
U1167="MPR ISSUE","PDH",
U1167="BSS Hardware Issue","BSS",
U1167="Sites strategiques, MLL, Pylone, etc.","ENVTECH",
U1167="AKTIVCO DEFAUT GE &amp; POWER Cabinet","AKTIVCO",
U1167="AKTIVCO Coupure ENEO &amp; Baisse de tension","AKTIVCO GRID ONLY",
U1167="Coupure ENEO &amp; Baisse de tension","IHS GRID ONLY",
U1167="Defaut GE &amp; POWER Cabinet","IHS",
U1167="Sharing","Partners",
U1167="Sites strategiques &amp; DataCenter","SST &amp; DC",
U1167="Exclu","Exclu",
U1167="SAT","SAT",
U1167="SPARE-ISSUE","SPARE-ISSUE",
U1167="Fiber CAmtel","TRANS_FO_CAMTEL",
U1167="Fiber AOF","Fiber AOF",
U1167="Projet OCM (HUAWEI)","TRAVAUX-HUAWEI",
U1167="Projet OCM (NOKIA)","TRAVAUX-NOKIA",
U1167="ACCESS-ISSUE","ACCESS-ISSUE",
U1167="Projet OCM (ZTE, NOKIA, autres projets)","TRAVAUX OCM",
U1167="No root CAuse","No root cause",
U1167="ODU HS","PDH",
U1167="IP &amp; VLAN","PDH",
U1167="Warehouse HUAWEI","SPARE-ISSUE",
U1167="SPARE-HS","SPARE-ISSUE",
U1167="Power Telco","BSS",U1167="no impacts","no impacts"
),"")</f>
        <v>No root cause</v>
      </c>
      <c r="T1167" s="41" t="str" cm="1">
        <f t="array" ref="T1167">IFERROR(_xlfn.IFS(
U1167="MPR ISSUE","TX ISSUE",
U1167="BSS Hardware Issue","RAN ISSUE",
U1167="Sites strategiques, MLL, Pylone, etc.","ENVTECH",
U1167="AKTIVCO DEFAUT GE &amp; POWER Cabinet","POWER ISSUE",
U1167="AKTIVCO Coupure ENEO &amp; Baisse de tension","POWER ISSUE",
U1167="Coupure ENEO &amp; Baisse de tension","POWER ISSUE",
U1167="Defaut GE &amp; POWER Cabinet","POWER ISSUE",
U1167="Sharing","POWER ISSUE",
U1167="Sites strategiques &amp; DataCenter","POWER ISSUE",
U1167="Exclu","Exclu",
U1167="SAT","TX ISSUE",
U1167="SPARE-ISSUE","SPARE-ISSUE",
U1167="Fiber CAmtel","TX ISSUE",
U1167="Fiber AOF","TX ISSUE",
U1167="Projet OCM (HUAWEI)","TRAVAUX-HUAWEI",
U1167="Projet OCM (NOKIA)","TRAVAUX -NOKIA",
U1167="ACCESS-ISSUE","ACCESS-ISSUE",
U1167="Projet OCM (ZTE, NOKIA, autres projets)","TRAVAUX OCM",
U1167="No root CAuse","No root cause",
U1167="ODU HS","TX ISSUE",
U1167="IP &amp; VLAN","TX ISSUE",
U1167="Warehouse HUAWEI","SPARE-ISSUE",
U1167="SPARE-HS","SPARE-ISSUE",
U1167="Power Telco","RAN ISSUE",U1167="no impacts","no impacts"
),"")</f>
        <v>No root cause</v>
      </c>
      <c r="U1167" s="68" t="s">
        <v>5691</v>
      </c>
      <c r="V1167" s="41" t="str" cm="1">
        <f t="array" ref="V1167">IFERROR(_xlfn.IFS(
U1167="MPR ISSUE","ACTIVE",
U1167="BSS Hardware Issue","ACTIVE",
U1167="Sites strategiques, MLL, Pylone, etc.","PASSIVE",
U1167="AKTIVCO DEFAUT GE &amp; POWER Cabinet","PASSIVE",
U1167="AKTIVCO Coupure ENEO &amp; Baisse de tension","PASSIVE",
U1167="Coupure ENEO &amp; Baisse de tension","PASSIVE",
U1167="Defaut GE &amp; POWER Cabinet","PASSIVE",
U1167="Sharing","PASSIVE",
U1167="Sites strategiques &amp; DataCenter","PASSIVE",
U1167="Exclu","Exclu",
U1167="SAT","ACTIVE",
U1167="SPARE-ISSUE","SPARE-ISSUE",
U1167="Fiber CAmtel","ACTIVE",
U1167="Fiber AOF","ACTIVE",
U1167="Projet OCM (HUAWEI)","PLANNED WORKS",
U1167="Projet OCM (NOKIA)","PLANNED WORKS",
U1167="ACCESS-ISSUE","ACCESS-ISSUE",
U1167="Projet OCM (ZTE, NOKIA, autres projets)","PLANNED WORKS",
U1167="No root CAuse","No root cause",
U1167="ODU HS","ACTIVE",
U1167="IP &amp; VLAN","ACTIVE",
U1167="Warehouse HUAWEI","SPARE-ISSUE",
U1167="SPARE-HS","SPARE-ISSUE",
U1167="Power Telco","ACTIVE", U1167="no impacts","no impacts"
),"")</f>
        <v>No root cause</v>
      </c>
      <c r="W1167" s="113"/>
      <c r="X1167" s="113"/>
      <c r="Y1167" s="113"/>
      <c r="Z1167" s="113"/>
      <c r="AA1167" s="113"/>
      <c r="AB1167" s="17" t="s">
        <v>5465</v>
      </c>
      <c r="AC1167" s="17" t="str">
        <f>_xlfn.XLOOKUP(B1167,'INCIDENT-04-27-2026'!E:E,'INCIDENT-04-27-2026'!F:F,"")</f>
        <v/>
      </c>
      <c r="AD1167" s="9"/>
      <c r="AE1167" s="7" t="s">
        <v>5465</v>
      </c>
      <c r="AF1167" s="6" t="str">
        <f>_xlfn.XLOOKUP(B1167,'[13]Input_27-04'!$B:$B,'[13]Input_27-04'!$M:$M,"")</f>
        <v/>
      </c>
      <c r="AG1167" s="7"/>
      <c r="AH1167" s="3"/>
      <c r="AI1167" s="18" t="str">
        <f>_xlfn.XLOOKUP(B1167,'[3]Cells Huawei 27042026 10h'!$B:$B,'[3]Cells Huawei 27042026 10h'!$T:$T,"")</f>
        <v/>
      </c>
      <c r="AJ1167" s="18" t="str">
        <f>_xlfn.XLOOKUP(B1167,'[3]Cells Huawei 27042026 15h'!$B:$B,'[3]Cells Huawei 27042026 15h'!$T:$T,"")</f>
        <v/>
      </c>
      <c r="AK1167" s="18" t="str">
        <f>_xlfn.XLOOKUP(B1167,'[4]cells down 27042026 11h28'!$B:$B,'[4]cells down 27042026 11h28'!$R:$R,"")</f>
        <v/>
      </c>
      <c r="AL1167" s="18" t="str">
        <f>_xlfn.XLOOKUP(B1167,'[4]cells down 27042026 18h01'!$B:$B,'[4]cells down 27042026 18h01'!$R:$R,"")</f>
        <v/>
      </c>
      <c r="AM1167" s="18" t="str">
        <f>_xlfn.XLOOKUP(B1167,'[5]cell downs 27042026 11h'!$B:$B,'[5]cell downs 27042026 11h'!$R:$R,"")</f>
        <v/>
      </c>
      <c r="AN1167" s="18" t="str">
        <f>_xlfn.XLOOKUP(B1167,'[5]cell downs 27042026 17h40'!$B:$B,'[5]cell downs 27042026 17h40'!$R:$R,"")</f>
        <v/>
      </c>
      <c r="AO1167" s="18" t="str">
        <f>_xlfn.XLOOKUP(B1167,'[6]ALL SITES DOWN'!$D:$D,'[6]ALL SITES DOWN'!$J:$J,"")</f>
        <v/>
      </c>
      <c r="AP1167" s="18" t="str">
        <f>_xlfn.XLOOKUP(B1167,'[7]ALL SITES DOWN'!$D:$D,'[7]ALL SITES DOWN'!$J:$J,"")</f>
        <v/>
      </c>
      <c r="AQ1167" s="9" t="str">
        <f>_xlfn.XLOOKUP(B1167,[8]sheet1!$AC:$AC,[8]sheet1!$AF:$AF,"")</f>
        <v/>
      </c>
      <c r="AR1167" s="14"/>
      <c r="AS1167" s="14" t="s">
        <v>5465</v>
      </c>
      <c r="AT1167" s="14" t="str">
        <f>_xlfn.XLOOKUP(B1167,'[9]cell downs 18042026 17h'!$B:$B,'[9]cell downs 18042026 17h'!$B:$B,"")</f>
        <v/>
      </c>
      <c r="AU1167" s="14" t="str">
        <f>_xlfn.XLOOKUP(B1167,'[10]Cells Huawei 19042026 15h'!$B:$B,'[10]Cells Huawei 19042026 15h'!$B:$B,"")</f>
        <v/>
      </c>
      <c r="AV1167" s="9" t="str">
        <f>_xlfn.XLOOKUP(B1167,'[11]cells down 19042026 9H40'!$B:$B,'[11]cells down 19042026 9H40'!$B:$B,"")</f>
        <v/>
      </c>
    </row>
    <row r="1168" spans="1:48" hidden="1" x14ac:dyDescent="0.3">
      <c r="A1168" s="1" t="s">
        <v>1444</v>
      </c>
      <c r="B1168" s="8" t="s">
        <v>1445</v>
      </c>
      <c r="C1168" s="3" t="str">
        <f>_xlfn.XLOOKUP(B1168,'[1]daily break down'!$D:$D,'[1]daily break down'!$E:$E,"")</f>
        <v>CENTRE</v>
      </c>
      <c r="D1168" s="1"/>
      <c r="E1168" s="1"/>
      <c r="F1168" s="3" t="s">
        <v>69</v>
      </c>
      <c r="G1168" s="1" t="s">
        <v>1446</v>
      </c>
      <c r="H1168" s="28" t="str">
        <f>_xlfn.XLOOKUP(B1168,[2]CALCULATION!$B:$B,[2]CALCULATION!$H:$H,"")</f>
        <v>NOKIA</v>
      </c>
      <c r="I1168" s="26">
        <v>0</v>
      </c>
      <c r="J1168" s="26">
        <v>0</v>
      </c>
      <c r="K1168" s="26">
        <v>2.5744371149948396E-2</v>
      </c>
      <c r="L1168" s="26">
        <v>0</v>
      </c>
      <c r="M1168" s="26">
        <v>0.23519162617443881</v>
      </c>
      <c r="N1168" s="26">
        <v>0</v>
      </c>
      <c r="O1168" s="26">
        <v>0</v>
      </c>
      <c r="P1168" s="114" t="s">
        <v>6364</v>
      </c>
      <c r="Q1168" s="42" t="s">
        <v>5538</v>
      </c>
      <c r="R1168" s="42"/>
      <c r="S1168" s="41" t="str" cm="1">
        <f t="array" ref="S1168">IFERROR(_xlfn.IFS(
U1168="MPR ISSUE","PDH",
U1168="BSS Hardware Issue","BSS",
U1168="Sites strategiques, MLL, Pylone, etc.","ENVTECH",
U1168="AKTIVCO DEFAUT GE &amp; POWER Cabinet","AKTIVCO",
U1168="AKTIVCO Coupure ENEO &amp; Baisse de tension","AKTIVCO GRID ONLY",
U1168="Coupure ENEO &amp; Baisse de tension","IHS GRID ONLY",
U1168="Defaut GE &amp; POWER Cabinet","IHS",
U1168="Sharing","Partners",
U1168="Sites strategiques &amp; DataCenter","SST &amp; DC",
U1168="Exclu","Exclu",
U1168="SAT","SAT",
U1168="SPARE-ISSUE","SPARE-ISSUE",
U1168="Fiber CAmtel","TRANS_FO_CAMTEL",
U1168="Fiber AOF","Fiber AOF",
U1168="Projet OCM (HUAWEI)","TRAVAUX-HUAWEI",
U1168="Projet OCM (NOKIA)","TRAVAUX-NOKIA",
U1168="ACCESS-ISSUE","ACCESS-ISSUE",
U1168="Projet OCM (ZTE, NOKIA, autres projets)","TRAVAUX OCM",
U1168="No root CAuse","No root cause",
U1168="ODU HS","PDH",
U1168="IP &amp; VLAN","PDH",
U1168="Warehouse HUAWEI","SPARE-ISSUE",
U1168="SPARE-HS","SPARE-ISSUE",
U1168="Power Telco","BSS",U1168="no impacts","no impacts"
),"")</f>
        <v>No root cause</v>
      </c>
      <c r="T1168" s="41" t="str" cm="1">
        <f t="array" ref="T1168">IFERROR(_xlfn.IFS(
U1168="MPR ISSUE","TX ISSUE",
U1168="BSS Hardware Issue","RAN ISSUE",
U1168="Sites strategiques, MLL, Pylone, etc.","ENVTECH",
U1168="AKTIVCO DEFAUT GE &amp; POWER Cabinet","POWER ISSUE",
U1168="AKTIVCO Coupure ENEO &amp; Baisse de tension","POWER ISSUE",
U1168="Coupure ENEO &amp; Baisse de tension","POWER ISSUE",
U1168="Defaut GE &amp; POWER Cabinet","POWER ISSUE",
U1168="Sharing","POWER ISSUE",
U1168="Sites strategiques &amp; DataCenter","POWER ISSUE",
U1168="Exclu","Exclu",
U1168="SAT","TX ISSUE",
U1168="SPARE-ISSUE","SPARE-ISSUE",
U1168="Fiber CAmtel","TX ISSUE",
U1168="Fiber AOF","TX ISSUE",
U1168="Projet OCM (HUAWEI)","TRAVAUX-HUAWEI",
U1168="Projet OCM (NOKIA)","TRAVAUX -NOKIA",
U1168="ACCESS-ISSUE","ACCESS-ISSUE",
U1168="Projet OCM (ZTE, NOKIA, autres projets)","TRAVAUX OCM",
U1168="No root CAuse","No root cause",
U1168="ODU HS","TX ISSUE",
U1168="IP &amp; VLAN","TX ISSUE",
U1168="Warehouse HUAWEI","SPARE-ISSUE",
U1168="SPARE-HS","SPARE-ISSUE",
U1168="Power Telco","RAN ISSUE",U1168="no impacts","no impacts"
),"")</f>
        <v>No root cause</v>
      </c>
      <c r="U1168" s="68" t="s">
        <v>5691</v>
      </c>
      <c r="V1168" s="41" t="str" cm="1">
        <f t="array" ref="V1168">IFERROR(_xlfn.IFS(
U1168="MPR ISSUE","ACTIVE",
U1168="BSS Hardware Issue","ACTIVE",
U1168="Sites strategiques, MLL, Pylone, etc.","PASSIVE",
U1168="AKTIVCO DEFAUT GE &amp; POWER Cabinet","PASSIVE",
U1168="AKTIVCO Coupure ENEO &amp; Baisse de tension","PASSIVE",
U1168="Coupure ENEO &amp; Baisse de tension","PASSIVE",
U1168="Defaut GE &amp; POWER Cabinet","PASSIVE",
U1168="Sharing","PASSIVE",
U1168="Sites strategiques &amp; DataCenter","PASSIVE",
U1168="Exclu","Exclu",
U1168="SAT","ACTIVE",
U1168="SPARE-ISSUE","SPARE-ISSUE",
U1168="Fiber CAmtel","ACTIVE",
U1168="Fiber AOF","ACTIVE",
U1168="Projet OCM (HUAWEI)","PLANNED WORKS",
U1168="Projet OCM (NOKIA)","PLANNED WORKS",
U1168="ACCESS-ISSUE","ACCESS-ISSUE",
U1168="Projet OCM (ZTE, NOKIA, autres projets)","PLANNED WORKS",
U1168="No root CAuse","No root cause",
U1168="ODU HS","ACTIVE",
U1168="IP &amp; VLAN","ACTIVE",
U1168="Warehouse HUAWEI","SPARE-ISSUE",
U1168="SPARE-HS","SPARE-ISSUE",
U1168="Power Telco","ACTIVE", U1168="no impacts","no impacts"
),"")</f>
        <v>No root cause</v>
      </c>
      <c r="W1168" s="113"/>
      <c r="X1168" s="113"/>
      <c r="Y1168" s="113"/>
      <c r="Z1168" s="113"/>
      <c r="AA1168" s="113"/>
      <c r="AB1168" s="17" t="s">
        <v>5465</v>
      </c>
      <c r="AC1168" s="17" t="str">
        <f>_xlfn.XLOOKUP(B1168,'INCIDENT-04-27-2026'!E:E,'INCIDENT-04-27-2026'!F:F,"")</f>
        <v/>
      </c>
      <c r="AD1168" s="9"/>
      <c r="AE1168" s="7" t="s">
        <v>5465</v>
      </c>
      <c r="AF1168" s="6" t="str">
        <f>_xlfn.XLOOKUP(B1168,'[13]Input_27-04'!$B:$B,'[13]Input_27-04'!$M:$M,"")</f>
        <v/>
      </c>
      <c r="AG1168" s="7"/>
      <c r="AH1168" s="3"/>
      <c r="AI1168" s="18" t="str">
        <f>_xlfn.XLOOKUP(B1168,'[3]Cells Huawei 27042026 10h'!$B:$B,'[3]Cells Huawei 27042026 10h'!$T:$T,"")</f>
        <v/>
      </c>
      <c r="AJ1168" s="18" t="str">
        <f>_xlfn.XLOOKUP(B1168,'[3]Cells Huawei 27042026 15h'!$B:$B,'[3]Cells Huawei 27042026 15h'!$T:$T,"")</f>
        <v/>
      </c>
      <c r="AK1168" s="18" t="str">
        <f>_xlfn.XLOOKUP(B1168,'[4]cells down 27042026 11h28'!$B:$B,'[4]cells down 27042026 11h28'!$R:$R,"")</f>
        <v/>
      </c>
      <c r="AL1168" s="18" t="str">
        <f>_xlfn.XLOOKUP(B1168,'[4]cells down 27042026 18h01'!$B:$B,'[4]cells down 27042026 18h01'!$R:$R,"")</f>
        <v/>
      </c>
      <c r="AM1168" s="18" t="str">
        <f>_xlfn.XLOOKUP(B1168,'[5]cell downs 27042026 11h'!$B:$B,'[5]cell downs 27042026 11h'!$R:$R,"")</f>
        <v/>
      </c>
      <c r="AN1168" s="18" t="str">
        <f>_xlfn.XLOOKUP(B1168,'[5]cell downs 27042026 17h40'!$B:$B,'[5]cell downs 27042026 17h40'!$R:$R,"")</f>
        <v/>
      </c>
      <c r="AO1168" s="18" t="str">
        <f>_xlfn.XLOOKUP(B1168,'[6]ALL SITES DOWN'!$D:$D,'[6]ALL SITES DOWN'!$J:$J,"")</f>
        <v/>
      </c>
      <c r="AP1168" s="18" t="str">
        <f>_xlfn.XLOOKUP(B1168,'[7]ALL SITES DOWN'!$D:$D,'[7]ALL SITES DOWN'!$J:$J,"")</f>
        <v/>
      </c>
      <c r="AQ1168" s="9" t="str">
        <f>_xlfn.XLOOKUP(B1168,[8]sheet1!$AC:$AC,[8]sheet1!$AF:$AF,"")</f>
        <v/>
      </c>
      <c r="AR1168" s="14"/>
      <c r="AS1168" s="14" t="s">
        <v>5465</v>
      </c>
      <c r="AT1168" s="14" t="str">
        <f>_xlfn.XLOOKUP(B1168,'[9]cell downs 18042026 17h'!$B:$B,'[9]cell downs 18042026 17h'!$B:$B,"")</f>
        <v/>
      </c>
      <c r="AU1168" s="14" t="str">
        <f>_xlfn.XLOOKUP(B1168,'[10]Cells Huawei 19042026 15h'!$B:$B,'[10]Cells Huawei 19042026 15h'!$B:$B,"")</f>
        <v/>
      </c>
      <c r="AV1168" s="9" t="str">
        <f>_xlfn.XLOOKUP(B1168,'[11]cells down 19042026 9H40'!$B:$B,'[11]cells down 19042026 9H40'!$B:$B,"")</f>
        <v/>
      </c>
    </row>
    <row r="1169" spans="1:48" hidden="1" x14ac:dyDescent="0.3">
      <c r="A1169" s="2" t="s">
        <v>1391</v>
      </c>
      <c r="B1169" s="8" t="s">
        <v>1392</v>
      </c>
      <c r="C1169" s="3" t="str">
        <f>_xlfn.XLOOKUP(B1169,'[1]daily break down'!$D:$D,'[1]daily break down'!$E:$E,"")</f>
        <v>CENTRE</v>
      </c>
      <c r="D1169" s="1"/>
      <c r="E1169" s="1"/>
      <c r="F1169" s="3" t="s">
        <v>69</v>
      </c>
      <c r="G1169" s="1" t="s">
        <v>1393</v>
      </c>
      <c r="H1169" s="28" t="str">
        <f>_xlfn.XLOOKUP(B1169,[2]CALCULATION!$B:$B,[2]CALCULATION!$H:$H,"")</f>
        <v>NOKIA</v>
      </c>
      <c r="I1169" s="26">
        <v>0</v>
      </c>
      <c r="J1169" s="26">
        <v>0</v>
      </c>
      <c r="K1169" s="26">
        <v>2.5634651554223582E-2</v>
      </c>
      <c r="L1169" s="26">
        <v>0</v>
      </c>
      <c r="M1169" s="26">
        <v>0</v>
      </c>
      <c r="N1169" s="26">
        <v>0</v>
      </c>
      <c r="O1169" s="26">
        <v>0</v>
      </c>
      <c r="P1169" s="114" t="s">
        <v>6364</v>
      </c>
      <c r="Q1169" s="42" t="s">
        <v>5538</v>
      </c>
      <c r="R1169" s="42"/>
      <c r="S1169" s="41" t="str" cm="1">
        <f t="array" ref="S1169">IFERROR(_xlfn.IFS(
U1169="MPR ISSUE","PDH",
U1169="BSS Hardware Issue","BSS",
U1169="Sites strategiques, MLL, Pylone, etc.","ENVTECH",
U1169="AKTIVCO DEFAUT GE &amp; POWER Cabinet","AKTIVCO",
U1169="AKTIVCO Coupure ENEO &amp; Baisse de tension","AKTIVCO GRID ONLY",
U1169="Coupure ENEO &amp; Baisse de tension","IHS GRID ONLY",
U1169="Defaut GE &amp; POWER Cabinet","IHS",
U1169="Sharing","Partners",
U1169="Sites strategiques &amp; DataCenter","SST &amp; DC",
U1169="Exclu","Exclu",
U1169="SAT","SAT",
U1169="SPARE-ISSUE","SPARE-ISSUE",
U1169="Fiber CAmtel","TRANS_FO_CAMTEL",
U1169="Fiber AOF","Fiber AOF",
U1169="Projet OCM (HUAWEI)","TRAVAUX-HUAWEI",
U1169="Projet OCM (NOKIA)","TRAVAUX-NOKIA",
U1169="ACCESS-ISSUE","ACCESS-ISSUE",
U1169="Projet OCM (ZTE, NOKIA, autres projets)","TRAVAUX OCM",
U1169="No root CAuse","No root cause",
U1169="ODU HS","PDH",
U1169="IP &amp; VLAN","PDH",
U1169="Warehouse HUAWEI","SPARE-ISSUE",
U1169="SPARE-HS","SPARE-ISSUE",
U1169="Power Telco","BSS",U1169="no impacts","no impacts"
),"")</f>
        <v>No root cause</v>
      </c>
      <c r="T1169" s="41" t="str" cm="1">
        <f t="array" ref="T1169">IFERROR(_xlfn.IFS(
U1169="MPR ISSUE","TX ISSUE",
U1169="BSS Hardware Issue","RAN ISSUE",
U1169="Sites strategiques, MLL, Pylone, etc.","ENVTECH",
U1169="AKTIVCO DEFAUT GE &amp; POWER Cabinet","POWER ISSUE",
U1169="AKTIVCO Coupure ENEO &amp; Baisse de tension","POWER ISSUE",
U1169="Coupure ENEO &amp; Baisse de tension","POWER ISSUE",
U1169="Defaut GE &amp; POWER Cabinet","POWER ISSUE",
U1169="Sharing","POWER ISSUE",
U1169="Sites strategiques &amp; DataCenter","POWER ISSUE",
U1169="Exclu","Exclu",
U1169="SAT","TX ISSUE",
U1169="SPARE-ISSUE","SPARE-ISSUE",
U1169="Fiber CAmtel","TX ISSUE",
U1169="Fiber AOF","TX ISSUE",
U1169="Projet OCM (HUAWEI)","TRAVAUX-HUAWEI",
U1169="Projet OCM (NOKIA)","TRAVAUX -NOKIA",
U1169="ACCESS-ISSUE","ACCESS-ISSUE",
U1169="Projet OCM (ZTE, NOKIA, autres projets)","TRAVAUX OCM",
U1169="No root CAuse","No root cause",
U1169="ODU HS","TX ISSUE",
U1169="IP &amp; VLAN","TX ISSUE",
U1169="Warehouse HUAWEI","SPARE-ISSUE",
U1169="SPARE-HS","SPARE-ISSUE",
U1169="Power Telco","RAN ISSUE",U1169="no impacts","no impacts"
),"")</f>
        <v>No root cause</v>
      </c>
      <c r="U1169" s="68" t="s">
        <v>5691</v>
      </c>
      <c r="V1169" s="41" t="str" cm="1">
        <f t="array" ref="V1169">IFERROR(_xlfn.IFS(
U1169="MPR ISSUE","ACTIVE",
U1169="BSS Hardware Issue","ACTIVE",
U1169="Sites strategiques, MLL, Pylone, etc.","PASSIVE",
U1169="AKTIVCO DEFAUT GE &amp; POWER Cabinet","PASSIVE",
U1169="AKTIVCO Coupure ENEO &amp; Baisse de tension","PASSIVE",
U1169="Coupure ENEO &amp; Baisse de tension","PASSIVE",
U1169="Defaut GE &amp; POWER Cabinet","PASSIVE",
U1169="Sharing","PASSIVE",
U1169="Sites strategiques &amp; DataCenter","PASSIVE",
U1169="Exclu","Exclu",
U1169="SAT","ACTIVE",
U1169="SPARE-ISSUE","SPARE-ISSUE",
U1169="Fiber CAmtel","ACTIVE",
U1169="Fiber AOF","ACTIVE",
U1169="Projet OCM (HUAWEI)","PLANNED WORKS",
U1169="Projet OCM (NOKIA)","PLANNED WORKS",
U1169="ACCESS-ISSUE","ACCESS-ISSUE",
U1169="Projet OCM (ZTE, NOKIA, autres projets)","PLANNED WORKS",
U1169="No root CAuse","No root cause",
U1169="ODU HS","ACTIVE",
U1169="IP &amp; VLAN","ACTIVE",
U1169="Warehouse HUAWEI","SPARE-ISSUE",
U1169="SPARE-HS","SPARE-ISSUE",
U1169="Power Telco","ACTIVE", U1169="no impacts","no impacts"
),"")</f>
        <v>No root cause</v>
      </c>
      <c r="W1169" s="113"/>
      <c r="X1169" s="113"/>
      <c r="Y1169" s="113"/>
      <c r="Z1169" s="113"/>
      <c r="AA1169" s="113"/>
      <c r="AB1169" s="17" t="s">
        <v>5465</v>
      </c>
      <c r="AC1169" s="17" t="str">
        <f>_xlfn.XLOOKUP(B1169,'INCIDENT-04-27-2026'!E:E,'INCIDENT-04-27-2026'!F:F,"")</f>
        <v/>
      </c>
      <c r="AD1169" s="9"/>
      <c r="AE1169" s="7" t="s">
        <v>5465</v>
      </c>
      <c r="AF1169" s="6" t="str">
        <f>_xlfn.XLOOKUP(B1169,'[13]Input_27-04'!$B:$B,'[13]Input_27-04'!$M:$M,"")</f>
        <v/>
      </c>
      <c r="AG1169" s="7"/>
      <c r="AH1169" s="3"/>
      <c r="AI1169" s="18" t="str">
        <f>_xlfn.XLOOKUP(B1169,'[3]Cells Huawei 27042026 10h'!$B:$B,'[3]Cells Huawei 27042026 10h'!$T:$T,"")</f>
        <v/>
      </c>
      <c r="AJ1169" s="18" t="str">
        <f>_xlfn.XLOOKUP(B1169,'[3]Cells Huawei 27042026 15h'!$B:$B,'[3]Cells Huawei 27042026 15h'!$T:$T,"")</f>
        <v/>
      </c>
      <c r="AK1169" s="18" t="str">
        <f>_xlfn.XLOOKUP(B1169,'[4]cells down 27042026 11h28'!$B:$B,'[4]cells down 27042026 11h28'!$R:$R,"")</f>
        <v/>
      </c>
      <c r="AL1169" s="18" t="str">
        <f>_xlfn.XLOOKUP(B1169,'[4]cells down 27042026 18h01'!$B:$B,'[4]cells down 27042026 18h01'!$R:$R,"")</f>
        <v/>
      </c>
      <c r="AM1169" s="18" t="str">
        <f>_xlfn.XLOOKUP(B1169,'[5]cell downs 27042026 11h'!$B:$B,'[5]cell downs 27042026 11h'!$R:$R,"")</f>
        <v/>
      </c>
      <c r="AN1169" s="18" t="str">
        <f>_xlfn.XLOOKUP(B1169,'[5]cell downs 27042026 17h40'!$B:$B,'[5]cell downs 27042026 17h40'!$R:$R,"")</f>
        <v/>
      </c>
      <c r="AO1169" s="18" t="str">
        <f>_xlfn.XLOOKUP(B1169,'[6]ALL SITES DOWN'!$D:$D,'[6]ALL SITES DOWN'!$J:$J,"")</f>
        <v/>
      </c>
      <c r="AP1169" s="18" t="str">
        <f>_xlfn.XLOOKUP(B1169,'[7]ALL SITES DOWN'!$D:$D,'[7]ALL SITES DOWN'!$J:$J,"")</f>
        <v/>
      </c>
      <c r="AQ1169" s="9" t="str">
        <f>_xlfn.XLOOKUP(B1169,[8]sheet1!$AC:$AC,[8]sheet1!$AF:$AF,"")</f>
        <v/>
      </c>
      <c r="AR1169" s="14"/>
      <c r="AS1169" s="14" t="s">
        <v>5465</v>
      </c>
      <c r="AT1169" s="14" t="str">
        <f>_xlfn.XLOOKUP(B1169,'[9]cell downs 18042026 17h'!$B:$B,'[9]cell downs 18042026 17h'!$B:$B,"")</f>
        <v/>
      </c>
      <c r="AU1169" s="14" t="str">
        <f>_xlfn.XLOOKUP(B1169,'[10]Cells Huawei 19042026 15h'!$B:$B,'[10]Cells Huawei 19042026 15h'!$B:$B,"")</f>
        <v/>
      </c>
      <c r="AV1169" s="9" t="str">
        <f>_xlfn.XLOOKUP(B1169,'[11]cells down 19042026 9H40'!$B:$B,'[11]cells down 19042026 9H40'!$B:$B,"")</f>
        <v/>
      </c>
    </row>
    <row r="1170" spans="1:48" hidden="1" x14ac:dyDescent="0.3">
      <c r="A1170" s="3" t="s">
        <v>2210</v>
      </c>
      <c r="B1170" s="23" t="s">
        <v>2211</v>
      </c>
      <c r="C1170" s="3" t="str">
        <f>_xlfn.XLOOKUP(B1170,'[1]daily break down'!$D:$D,'[1]daily break down'!$E:$E,"")</f>
        <v>Yaounde</v>
      </c>
      <c r="D1170" s="3" t="s">
        <v>357</v>
      </c>
      <c r="E1170" s="3" t="e">
        <v>#N/A</v>
      </c>
      <c r="F1170" s="3" t="s">
        <v>37</v>
      </c>
      <c r="G1170" s="3" t="s">
        <v>38</v>
      </c>
      <c r="H1170" s="29" t="str">
        <f>_xlfn.XLOOKUP(B1170,[2]CALCULATION!$B:$B,[2]CALCULATION!$H:$H,"")</f>
        <v>ZTE</v>
      </c>
      <c r="I1170" s="26">
        <v>0</v>
      </c>
      <c r="J1170" s="26">
        <v>0</v>
      </c>
      <c r="K1170" s="26">
        <v>2.5432821680605896E-2</v>
      </c>
      <c r="L1170" s="26">
        <v>0</v>
      </c>
      <c r="M1170" s="26">
        <v>0</v>
      </c>
      <c r="N1170" s="26">
        <v>0</v>
      </c>
      <c r="O1170" s="26">
        <v>0</v>
      </c>
      <c r="P1170" s="114" t="s">
        <v>6364</v>
      </c>
      <c r="Q1170" s="42" t="s">
        <v>5538</v>
      </c>
      <c r="R1170" s="42"/>
      <c r="S1170" s="41" t="str" cm="1">
        <f t="array" ref="S1170">IFERROR(_xlfn.IFS(
U1170="MPR ISSUE","PDH",
U1170="BSS Hardware Issue","BSS",
U1170="Sites strategiques, MLL, Pylone, etc.","ENVTECH",
U1170="AKTIVCO DEFAUT GE &amp; POWER Cabinet","AKTIVCO",
U1170="AKTIVCO Coupure ENEO &amp; Baisse de tension","AKTIVCO GRID ONLY",
U1170="Coupure ENEO &amp; Baisse de tension","IHS GRID ONLY",
U1170="Defaut GE &amp; POWER Cabinet","IHS",
U1170="Sharing","Partners",
U1170="Sites strategiques &amp; DataCenter","SST &amp; DC",
U1170="Exclu","Exclu",
U1170="SAT","SAT",
U1170="SPARE-ISSUE","SPARE-ISSUE",
U1170="Fiber CAmtel","TRANS_FO_CAMTEL",
U1170="Fiber AOF","Fiber AOF",
U1170="Projet OCM (HUAWEI)","TRAVAUX-HUAWEI",
U1170="Projet OCM (NOKIA)","TRAVAUX-NOKIA",
U1170="ACCESS-ISSUE","ACCESS-ISSUE",
U1170="Projet OCM (ZTE, NOKIA, autres projets)","TRAVAUX OCM",
U1170="No root CAuse","No root cause",
U1170="ODU HS","PDH",
U1170="IP &amp; VLAN","PDH",
U1170="Warehouse HUAWEI","SPARE-ISSUE",
U1170="SPARE-HS","SPARE-ISSUE",
U1170="Power Telco","BSS",U1170="no impacts","no impacts"
),"")</f>
        <v>No root cause</v>
      </c>
      <c r="T1170" s="41" t="str" cm="1">
        <f t="array" ref="T1170">IFERROR(_xlfn.IFS(
U1170="MPR ISSUE","TX ISSUE",
U1170="BSS Hardware Issue","RAN ISSUE",
U1170="Sites strategiques, MLL, Pylone, etc.","ENVTECH",
U1170="AKTIVCO DEFAUT GE &amp; POWER Cabinet","POWER ISSUE",
U1170="AKTIVCO Coupure ENEO &amp; Baisse de tension","POWER ISSUE",
U1170="Coupure ENEO &amp; Baisse de tension","POWER ISSUE",
U1170="Defaut GE &amp; POWER Cabinet","POWER ISSUE",
U1170="Sharing","POWER ISSUE",
U1170="Sites strategiques &amp; DataCenter","POWER ISSUE",
U1170="Exclu","Exclu",
U1170="SAT","TX ISSUE",
U1170="SPARE-ISSUE","SPARE-ISSUE",
U1170="Fiber CAmtel","TX ISSUE",
U1170="Fiber AOF","TX ISSUE",
U1170="Projet OCM (HUAWEI)","TRAVAUX-HUAWEI",
U1170="Projet OCM (NOKIA)","TRAVAUX -NOKIA",
U1170="ACCESS-ISSUE","ACCESS-ISSUE",
U1170="Projet OCM (ZTE, NOKIA, autres projets)","TRAVAUX OCM",
U1170="No root CAuse","No root cause",
U1170="ODU HS","TX ISSUE",
U1170="IP &amp; VLAN","TX ISSUE",
U1170="Warehouse HUAWEI","SPARE-ISSUE",
U1170="SPARE-HS","SPARE-ISSUE",
U1170="Power Telco","RAN ISSUE",U1170="no impacts","no impacts"
),"")</f>
        <v>No root cause</v>
      </c>
      <c r="U1170" s="68" t="s">
        <v>5691</v>
      </c>
      <c r="V1170" s="41" t="str" cm="1">
        <f t="array" ref="V1170">IFERROR(_xlfn.IFS(
U1170="MPR ISSUE","ACTIVE",
U1170="BSS Hardware Issue","ACTIVE",
U1170="Sites strategiques, MLL, Pylone, etc.","PASSIVE",
U1170="AKTIVCO DEFAUT GE &amp; POWER Cabinet","PASSIVE",
U1170="AKTIVCO Coupure ENEO &amp; Baisse de tension","PASSIVE",
U1170="Coupure ENEO &amp; Baisse de tension","PASSIVE",
U1170="Defaut GE &amp; POWER Cabinet","PASSIVE",
U1170="Sharing","PASSIVE",
U1170="Sites strategiques &amp; DataCenter","PASSIVE",
U1170="Exclu","Exclu",
U1170="SAT","ACTIVE",
U1170="SPARE-ISSUE","SPARE-ISSUE",
U1170="Fiber CAmtel","ACTIVE",
U1170="Fiber AOF","ACTIVE",
U1170="Projet OCM (HUAWEI)","PLANNED WORKS",
U1170="Projet OCM (NOKIA)","PLANNED WORKS",
U1170="ACCESS-ISSUE","ACCESS-ISSUE",
U1170="Projet OCM (ZTE, NOKIA, autres projets)","PLANNED WORKS",
U1170="No root CAuse","No root cause",
U1170="ODU HS","ACTIVE",
U1170="IP &amp; VLAN","ACTIVE",
U1170="Warehouse HUAWEI","SPARE-ISSUE",
U1170="SPARE-HS","SPARE-ISSUE",
U1170="Power Telco","ACTIVE", U1170="no impacts","no impacts"
),"")</f>
        <v>No root cause</v>
      </c>
      <c r="W1170" s="113"/>
      <c r="X1170" s="113"/>
      <c r="Y1170" s="113"/>
      <c r="Z1170" s="113"/>
      <c r="AA1170" s="113"/>
      <c r="AB1170" s="17" t="s">
        <v>5465</v>
      </c>
      <c r="AC1170" s="17" t="str">
        <f>_xlfn.XLOOKUP(B1170,'INCIDENT-04-27-2026'!E:E,'INCIDENT-04-27-2026'!F:F,"")</f>
        <v/>
      </c>
      <c r="AD1170" s="9"/>
      <c r="AE1170" s="7" t="s">
        <v>5465</v>
      </c>
      <c r="AF1170" s="6" t="str">
        <f>_xlfn.XLOOKUP(B1170,'[13]Input_27-04'!$B:$B,'[13]Input_27-04'!$M:$M,"")</f>
        <v/>
      </c>
      <c r="AG1170" s="7"/>
      <c r="AH1170" s="3"/>
      <c r="AI1170" s="18" t="str">
        <f>_xlfn.XLOOKUP(B1170,'[3]Cells Huawei 27042026 10h'!$B:$B,'[3]Cells Huawei 27042026 10h'!$T:$T,"")</f>
        <v/>
      </c>
      <c r="AJ1170" s="18" t="str">
        <f>_xlfn.XLOOKUP(B1170,'[3]Cells Huawei 27042026 15h'!$B:$B,'[3]Cells Huawei 27042026 15h'!$T:$T,"")</f>
        <v/>
      </c>
      <c r="AK1170" s="18" t="str">
        <f>_xlfn.XLOOKUP(B1170,'[4]cells down 27042026 11h28'!$B:$B,'[4]cells down 27042026 11h28'!$R:$R,"")</f>
        <v/>
      </c>
      <c r="AL1170" s="18" t="str">
        <f>_xlfn.XLOOKUP(B1170,'[4]cells down 27042026 18h01'!$B:$B,'[4]cells down 27042026 18h01'!$R:$R,"")</f>
        <v/>
      </c>
      <c r="AM1170" s="18" t="str">
        <f>_xlfn.XLOOKUP(B1170,'[5]cell downs 27042026 11h'!$B:$B,'[5]cell downs 27042026 11h'!$R:$R,"")</f>
        <v/>
      </c>
      <c r="AN1170" s="18" t="str">
        <f>_xlfn.XLOOKUP(B1170,'[5]cell downs 27042026 17h40'!$B:$B,'[5]cell downs 27042026 17h40'!$R:$R,"")</f>
        <v/>
      </c>
      <c r="AO1170" s="18" t="str">
        <f>_xlfn.XLOOKUP(B1170,'[6]ALL SITES DOWN'!$D:$D,'[6]ALL SITES DOWN'!$J:$J,"")</f>
        <v/>
      </c>
      <c r="AP1170" s="18" t="str">
        <f>_xlfn.XLOOKUP(B1170,'[7]ALL SITES DOWN'!$D:$D,'[7]ALL SITES DOWN'!$J:$J,"")</f>
        <v/>
      </c>
      <c r="AQ1170" s="9" t="str">
        <f>_xlfn.XLOOKUP(B1170,[8]sheet1!$AC:$AC,[8]sheet1!$AF:$AF,"")</f>
        <v/>
      </c>
      <c r="AR1170" s="14"/>
      <c r="AS1170" s="14" t="s">
        <v>5465</v>
      </c>
      <c r="AT1170" s="14" t="str">
        <f>_xlfn.XLOOKUP(B1170,'[9]cell downs 18042026 17h'!$B:$B,'[9]cell downs 18042026 17h'!$B:$B,"")</f>
        <v/>
      </c>
      <c r="AU1170" s="14" t="str">
        <f>_xlfn.XLOOKUP(B1170,'[10]Cells Huawei 19042026 15h'!$B:$B,'[10]Cells Huawei 19042026 15h'!$B:$B,"")</f>
        <v/>
      </c>
      <c r="AV1170" s="9" t="str">
        <f>_xlfn.XLOOKUP(B1170,'[11]cells down 19042026 9H40'!$B:$B,'[11]cells down 19042026 9H40'!$B:$B,"")</f>
        <v/>
      </c>
    </row>
    <row r="1171" spans="1:48" hidden="1" x14ac:dyDescent="0.3">
      <c r="A1171" s="1" t="s">
        <v>4538</v>
      </c>
      <c r="B1171" s="8" t="s">
        <v>4539</v>
      </c>
      <c r="C1171" s="3" t="str">
        <f>_xlfn.XLOOKUP(B1171,'[1]daily break down'!$D:$D,'[1]daily break down'!$E:$E,"")</f>
        <v>Yaounde</v>
      </c>
      <c r="D1171" s="1" t="s">
        <v>11</v>
      </c>
      <c r="E1171" s="1" t="s">
        <v>12</v>
      </c>
      <c r="F1171" s="3" t="s">
        <v>37</v>
      </c>
      <c r="G1171" s="1" t="s">
        <v>38</v>
      </c>
      <c r="H1171" s="29" t="str">
        <f>_xlfn.XLOOKUP(B1171,[2]CALCULATION!$B:$B,[2]CALCULATION!$H:$H,"")</f>
        <v>ZTE</v>
      </c>
      <c r="I1171" s="26">
        <v>0</v>
      </c>
      <c r="J1171" s="26">
        <v>0</v>
      </c>
      <c r="K1171" s="26">
        <v>2.5236635819114936E-2</v>
      </c>
      <c r="L1171" s="26">
        <v>2.6181894969937416E-2</v>
      </c>
      <c r="M1171" s="26">
        <v>0</v>
      </c>
      <c r="N1171" s="26">
        <v>0</v>
      </c>
      <c r="O1171" s="26">
        <v>0</v>
      </c>
      <c r="P1171" s="114" t="s">
        <v>6364</v>
      </c>
      <c r="Q1171" s="42" t="s">
        <v>5538</v>
      </c>
      <c r="R1171" s="42"/>
      <c r="S1171" s="41" t="str" cm="1">
        <f t="array" ref="S1171">IFERROR(_xlfn.IFS(
U1171="MPR ISSUE","PDH",
U1171="BSS Hardware Issue","BSS",
U1171="Sites strategiques, MLL, Pylone, etc.","ENVTECH",
U1171="AKTIVCO DEFAUT GE &amp; POWER Cabinet","AKTIVCO",
U1171="AKTIVCO Coupure ENEO &amp; Baisse de tension","AKTIVCO GRID ONLY",
U1171="Coupure ENEO &amp; Baisse de tension","IHS GRID ONLY",
U1171="Defaut GE &amp; POWER Cabinet","IHS",
U1171="Sharing","Partners",
U1171="Sites strategiques &amp; DataCenter","SST &amp; DC",
U1171="Exclu","Exclu",
U1171="SAT","SAT",
U1171="SPARE-ISSUE","SPARE-ISSUE",
U1171="Fiber CAmtel","TRANS_FO_CAMTEL",
U1171="Fiber AOF","Fiber AOF",
U1171="Projet OCM (HUAWEI)","TRAVAUX-HUAWEI",
U1171="Projet OCM (NOKIA)","TRAVAUX-NOKIA",
U1171="ACCESS-ISSUE","ACCESS-ISSUE",
U1171="Projet OCM (ZTE, NOKIA, autres projets)","TRAVAUX OCM",
U1171="No root CAuse","No root cause",
U1171="ODU HS","PDH",
U1171="IP &amp; VLAN","PDH",
U1171="Warehouse HUAWEI","SPARE-ISSUE",
U1171="SPARE-HS","SPARE-ISSUE",
U1171="Power Telco","BSS",U1171="no impacts","no impacts"
),"")</f>
        <v>No root cause</v>
      </c>
      <c r="T1171" s="41" t="str" cm="1">
        <f t="array" ref="T1171">IFERROR(_xlfn.IFS(
U1171="MPR ISSUE","TX ISSUE",
U1171="BSS Hardware Issue","RAN ISSUE",
U1171="Sites strategiques, MLL, Pylone, etc.","ENVTECH",
U1171="AKTIVCO DEFAUT GE &amp; POWER Cabinet","POWER ISSUE",
U1171="AKTIVCO Coupure ENEO &amp; Baisse de tension","POWER ISSUE",
U1171="Coupure ENEO &amp; Baisse de tension","POWER ISSUE",
U1171="Defaut GE &amp; POWER Cabinet","POWER ISSUE",
U1171="Sharing","POWER ISSUE",
U1171="Sites strategiques &amp; DataCenter","POWER ISSUE",
U1171="Exclu","Exclu",
U1171="SAT","TX ISSUE",
U1171="SPARE-ISSUE","SPARE-ISSUE",
U1171="Fiber CAmtel","TX ISSUE",
U1171="Fiber AOF","TX ISSUE",
U1171="Projet OCM (HUAWEI)","TRAVAUX-HUAWEI",
U1171="Projet OCM (NOKIA)","TRAVAUX -NOKIA",
U1171="ACCESS-ISSUE","ACCESS-ISSUE",
U1171="Projet OCM (ZTE, NOKIA, autres projets)","TRAVAUX OCM",
U1171="No root CAuse","No root cause",
U1171="ODU HS","TX ISSUE",
U1171="IP &amp; VLAN","TX ISSUE",
U1171="Warehouse HUAWEI","SPARE-ISSUE",
U1171="SPARE-HS","SPARE-ISSUE",
U1171="Power Telco","RAN ISSUE",U1171="no impacts","no impacts"
),"")</f>
        <v>No root cause</v>
      </c>
      <c r="U1171" s="68" t="s">
        <v>5691</v>
      </c>
      <c r="V1171" s="41" t="str" cm="1">
        <f t="array" ref="V1171">IFERROR(_xlfn.IFS(
U1171="MPR ISSUE","ACTIVE",
U1171="BSS Hardware Issue","ACTIVE",
U1171="Sites strategiques, MLL, Pylone, etc.","PASSIVE",
U1171="AKTIVCO DEFAUT GE &amp; POWER Cabinet","PASSIVE",
U1171="AKTIVCO Coupure ENEO &amp; Baisse de tension","PASSIVE",
U1171="Coupure ENEO &amp; Baisse de tension","PASSIVE",
U1171="Defaut GE &amp; POWER Cabinet","PASSIVE",
U1171="Sharing","PASSIVE",
U1171="Sites strategiques &amp; DataCenter","PASSIVE",
U1171="Exclu","Exclu",
U1171="SAT","ACTIVE",
U1171="SPARE-ISSUE","SPARE-ISSUE",
U1171="Fiber CAmtel","ACTIVE",
U1171="Fiber AOF","ACTIVE",
U1171="Projet OCM (HUAWEI)","PLANNED WORKS",
U1171="Projet OCM (NOKIA)","PLANNED WORKS",
U1171="ACCESS-ISSUE","ACCESS-ISSUE",
U1171="Projet OCM (ZTE, NOKIA, autres projets)","PLANNED WORKS",
U1171="No root CAuse","No root cause",
U1171="ODU HS","ACTIVE",
U1171="IP &amp; VLAN","ACTIVE",
U1171="Warehouse HUAWEI","SPARE-ISSUE",
U1171="SPARE-HS","SPARE-ISSUE",
U1171="Power Telco","ACTIVE", U1171="no impacts","no impacts"
),"")</f>
        <v>No root cause</v>
      </c>
      <c r="W1171" s="113"/>
      <c r="X1171" s="113"/>
      <c r="Y1171" s="113"/>
      <c r="Z1171" s="113"/>
      <c r="AA1171" s="113"/>
      <c r="AB1171" s="17" t="s">
        <v>5465</v>
      </c>
      <c r="AC1171" s="17" t="str">
        <f>_xlfn.XLOOKUP(B1171,'INCIDENT-04-27-2026'!E:E,'INCIDENT-04-27-2026'!F:F,"")</f>
        <v/>
      </c>
      <c r="AD1171" s="9"/>
      <c r="AE1171" s="7" t="s">
        <v>5465</v>
      </c>
      <c r="AF1171" s="6" t="str">
        <f>_xlfn.XLOOKUP(B1171,'[13]Input_27-04'!$B:$B,'[13]Input_27-04'!$M:$M,"")</f>
        <v/>
      </c>
      <c r="AG1171" s="7"/>
      <c r="AH1171" s="3"/>
      <c r="AI1171" s="18" t="str">
        <f>_xlfn.XLOOKUP(B1171,'[3]Cells Huawei 27042026 10h'!$B:$B,'[3]Cells Huawei 27042026 10h'!$T:$T,"")</f>
        <v/>
      </c>
      <c r="AJ1171" s="18" t="str">
        <f>_xlfn.XLOOKUP(B1171,'[3]Cells Huawei 27042026 15h'!$B:$B,'[3]Cells Huawei 27042026 15h'!$T:$T,"")</f>
        <v/>
      </c>
      <c r="AK1171" s="18" t="str">
        <f>_xlfn.XLOOKUP(B1171,'[4]cells down 27042026 11h28'!$B:$B,'[4]cells down 27042026 11h28'!$R:$R,"")</f>
        <v/>
      </c>
      <c r="AL1171" s="18" t="str">
        <f>_xlfn.XLOOKUP(B1171,'[4]cells down 27042026 18h01'!$B:$B,'[4]cells down 27042026 18h01'!$R:$R,"")</f>
        <v/>
      </c>
      <c r="AM1171" s="18" t="str">
        <f>_xlfn.XLOOKUP(B1171,'[5]cell downs 27042026 11h'!$B:$B,'[5]cell downs 27042026 11h'!$R:$R,"")</f>
        <v/>
      </c>
      <c r="AN1171" s="18" t="str">
        <f>_xlfn.XLOOKUP(B1171,'[5]cell downs 27042026 17h40'!$B:$B,'[5]cell downs 27042026 17h40'!$R:$R,"")</f>
        <v/>
      </c>
      <c r="AO1171" s="18" t="str">
        <f>_xlfn.XLOOKUP(B1171,'[6]ALL SITES DOWN'!$D:$D,'[6]ALL SITES DOWN'!$J:$J,"")</f>
        <v/>
      </c>
      <c r="AP1171" s="18" t="str">
        <f>_xlfn.XLOOKUP(B1171,'[7]ALL SITES DOWN'!$D:$D,'[7]ALL SITES DOWN'!$J:$J,"")</f>
        <v/>
      </c>
      <c r="AQ1171" s="9" t="str">
        <f>_xlfn.XLOOKUP(B1171,[8]sheet1!$AC:$AC,[8]sheet1!$AF:$AF,"")</f>
        <v/>
      </c>
      <c r="AR1171" s="14"/>
      <c r="AS1171" s="14" t="s">
        <v>5465</v>
      </c>
      <c r="AT1171" s="14" t="str">
        <f>_xlfn.XLOOKUP(B1171,'[9]cell downs 18042026 17h'!$B:$B,'[9]cell downs 18042026 17h'!$B:$B,"")</f>
        <v/>
      </c>
      <c r="AU1171" s="14" t="str">
        <f>_xlfn.XLOOKUP(B1171,'[10]Cells Huawei 19042026 15h'!$B:$B,'[10]Cells Huawei 19042026 15h'!$B:$B,"")</f>
        <v/>
      </c>
      <c r="AV1171" s="9" t="str">
        <f>_xlfn.XLOOKUP(B1171,'[11]cells down 19042026 9H40'!$B:$B,'[11]cells down 19042026 9H40'!$B:$B,"")</f>
        <v/>
      </c>
    </row>
    <row r="1172" spans="1:48" hidden="1" x14ac:dyDescent="0.3">
      <c r="A1172" s="1" t="s">
        <v>4938</v>
      </c>
      <c r="B1172" s="8" t="s">
        <v>4939</v>
      </c>
      <c r="C1172" s="3" t="str">
        <f>_xlfn.XLOOKUP(B1172,'[1]daily break down'!$D:$D,'[1]daily break down'!$E:$E,"")</f>
        <v>CENTRE</v>
      </c>
      <c r="D1172" s="1" t="s">
        <v>11</v>
      </c>
      <c r="E1172" s="1" t="s">
        <v>96</v>
      </c>
      <c r="F1172" s="3" t="s">
        <v>37</v>
      </c>
      <c r="G1172" s="1" t="s">
        <v>4940</v>
      </c>
      <c r="H1172" s="28" t="str">
        <f>_xlfn.XLOOKUP(B1172,[2]CALCULATION!$B:$B,[2]CALCULATION!$H:$H,"")</f>
        <v>NOKIA</v>
      </c>
      <c r="I1172" s="26">
        <v>0.45541872483470441</v>
      </c>
      <c r="J1172" s="26">
        <v>0</v>
      </c>
      <c r="K1172" s="26">
        <v>2.5201191422965546E-2</v>
      </c>
      <c r="L1172" s="26">
        <v>0</v>
      </c>
      <c r="M1172" s="26">
        <v>0.21122083251291965</v>
      </c>
      <c r="N1172" s="26">
        <v>0</v>
      </c>
      <c r="O1172" s="26">
        <v>0</v>
      </c>
      <c r="P1172" s="114" t="s">
        <v>6364</v>
      </c>
      <c r="Q1172" s="42" t="s">
        <v>5538</v>
      </c>
      <c r="R1172" s="42"/>
      <c r="S1172" s="41" t="str" cm="1">
        <f t="array" ref="S1172">IFERROR(_xlfn.IFS(
U1172="MPR ISSUE","PDH",
U1172="BSS Hardware Issue","BSS",
U1172="Sites strategiques, MLL, Pylone, etc.","ENVTECH",
U1172="AKTIVCO DEFAUT GE &amp; POWER Cabinet","AKTIVCO",
U1172="AKTIVCO Coupure ENEO &amp; Baisse de tension","AKTIVCO GRID ONLY",
U1172="Coupure ENEO &amp; Baisse de tension","IHS GRID ONLY",
U1172="Defaut GE &amp; POWER Cabinet","IHS",
U1172="Sharing","Partners",
U1172="Sites strategiques &amp; DataCenter","SST &amp; DC",
U1172="Exclu","Exclu",
U1172="SAT","SAT",
U1172="SPARE-ISSUE","SPARE-ISSUE",
U1172="Fiber CAmtel","TRANS_FO_CAMTEL",
U1172="Fiber AOF","Fiber AOF",
U1172="Projet OCM (HUAWEI)","TRAVAUX-HUAWEI",
U1172="Projet OCM (NOKIA)","TRAVAUX-NOKIA",
U1172="ACCESS-ISSUE","ACCESS-ISSUE",
U1172="Projet OCM (ZTE, NOKIA, autres projets)","TRAVAUX OCM",
U1172="No root CAuse","No root cause",
U1172="ODU HS","PDH",
U1172="IP &amp; VLAN","PDH",
U1172="Warehouse HUAWEI","SPARE-ISSUE",
U1172="SPARE-HS","SPARE-ISSUE",
U1172="Power Telco","BSS",U1172="no impacts","no impacts"
),"")</f>
        <v>No root cause</v>
      </c>
      <c r="T1172" s="41" t="str" cm="1">
        <f t="array" ref="T1172">IFERROR(_xlfn.IFS(
U1172="MPR ISSUE","TX ISSUE",
U1172="BSS Hardware Issue","RAN ISSUE",
U1172="Sites strategiques, MLL, Pylone, etc.","ENVTECH",
U1172="AKTIVCO DEFAUT GE &amp; POWER Cabinet","POWER ISSUE",
U1172="AKTIVCO Coupure ENEO &amp; Baisse de tension","POWER ISSUE",
U1172="Coupure ENEO &amp; Baisse de tension","POWER ISSUE",
U1172="Defaut GE &amp; POWER Cabinet","POWER ISSUE",
U1172="Sharing","POWER ISSUE",
U1172="Sites strategiques &amp; DataCenter","POWER ISSUE",
U1172="Exclu","Exclu",
U1172="SAT","TX ISSUE",
U1172="SPARE-ISSUE","SPARE-ISSUE",
U1172="Fiber CAmtel","TX ISSUE",
U1172="Fiber AOF","TX ISSUE",
U1172="Projet OCM (HUAWEI)","TRAVAUX-HUAWEI",
U1172="Projet OCM (NOKIA)","TRAVAUX -NOKIA",
U1172="ACCESS-ISSUE","ACCESS-ISSUE",
U1172="Projet OCM (ZTE, NOKIA, autres projets)","TRAVAUX OCM",
U1172="No root CAuse","No root cause",
U1172="ODU HS","TX ISSUE",
U1172="IP &amp; VLAN","TX ISSUE",
U1172="Warehouse HUAWEI","SPARE-ISSUE",
U1172="SPARE-HS","SPARE-ISSUE",
U1172="Power Telco","RAN ISSUE",U1172="no impacts","no impacts"
),"")</f>
        <v>No root cause</v>
      </c>
      <c r="U1172" s="68" t="s">
        <v>5691</v>
      </c>
      <c r="V1172" s="41" t="str" cm="1">
        <f t="array" ref="V1172">IFERROR(_xlfn.IFS(
U1172="MPR ISSUE","ACTIVE",
U1172="BSS Hardware Issue","ACTIVE",
U1172="Sites strategiques, MLL, Pylone, etc.","PASSIVE",
U1172="AKTIVCO DEFAUT GE &amp; POWER Cabinet","PASSIVE",
U1172="AKTIVCO Coupure ENEO &amp; Baisse de tension","PASSIVE",
U1172="Coupure ENEO &amp; Baisse de tension","PASSIVE",
U1172="Defaut GE &amp; POWER Cabinet","PASSIVE",
U1172="Sharing","PASSIVE",
U1172="Sites strategiques &amp; DataCenter","PASSIVE",
U1172="Exclu","Exclu",
U1172="SAT","ACTIVE",
U1172="SPARE-ISSUE","SPARE-ISSUE",
U1172="Fiber CAmtel","ACTIVE",
U1172="Fiber AOF","ACTIVE",
U1172="Projet OCM (HUAWEI)","PLANNED WORKS",
U1172="Projet OCM (NOKIA)","PLANNED WORKS",
U1172="ACCESS-ISSUE","ACCESS-ISSUE",
U1172="Projet OCM (ZTE, NOKIA, autres projets)","PLANNED WORKS",
U1172="No root CAuse","No root cause",
U1172="ODU HS","ACTIVE",
U1172="IP &amp; VLAN","ACTIVE",
U1172="Warehouse HUAWEI","SPARE-ISSUE",
U1172="SPARE-HS","SPARE-ISSUE",
U1172="Power Telco","ACTIVE", U1172="no impacts","no impacts"
),"")</f>
        <v>No root cause</v>
      </c>
      <c r="W1172" s="113"/>
      <c r="X1172" s="113"/>
      <c r="Y1172" s="113"/>
      <c r="Z1172" s="113"/>
      <c r="AA1172" s="113"/>
      <c r="AB1172" s="17" t="s">
        <v>5465</v>
      </c>
      <c r="AC1172" s="17" t="str">
        <f>_xlfn.XLOOKUP(B1172,'INCIDENT-04-27-2026'!E:E,'INCIDENT-04-27-2026'!F:F,"")</f>
        <v/>
      </c>
      <c r="AD1172" s="9"/>
      <c r="AE1172" s="7" t="s">
        <v>5465</v>
      </c>
      <c r="AF1172" s="6" t="str">
        <f>_xlfn.XLOOKUP(B1172,'[13]Input_27-04'!$B:$B,'[13]Input_27-04'!$M:$M,"")</f>
        <v/>
      </c>
      <c r="AG1172" s="7"/>
      <c r="AH1172" s="3"/>
      <c r="AI1172" s="18" t="str">
        <f>_xlfn.XLOOKUP(B1172,'[3]Cells Huawei 27042026 10h'!$B:$B,'[3]Cells Huawei 27042026 10h'!$T:$T,"")</f>
        <v/>
      </c>
      <c r="AJ1172" s="18" t="str">
        <f>_xlfn.XLOOKUP(B1172,'[3]Cells Huawei 27042026 15h'!$B:$B,'[3]Cells Huawei 27042026 15h'!$T:$T,"")</f>
        <v/>
      </c>
      <c r="AK1172" s="18" t="str">
        <f>_xlfn.XLOOKUP(B1172,'[4]cells down 27042026 11h28'!$B:$B,'[4]cells down 27042026 11h28'!$R:$R,"")</f>
        <v/>
      </c>
      <c r="AL1172" s="18" t="str">
        <f>_xlfn.XLOOKUP(B1172,'[4]cells down 27042026 18h01'!$B:$B,'[4]cells down 27042026 18h01'!$R:$R,"")</f>
        <v/>
      </c>
      <c r="AM1172" s="18" t="str">
        <f>_xlfn.XLOOKUP(B1172,'[5]cell downs 27042026 11h'!$B:$B,'[5]cell downs 27042026 11h'!$R:$R,"")</f>
        <v/>
      </c>
      <c r="AN1172" s="18" t="str">
        <f>_xlfn.XLOOKUP(B1172,'[5]cell downs 27042026 17h40'!$B:$B,'[5]cell downs 27042026 17h40'!$R:$R,"")</f>
        <v/>
      </c>
      <c r="AO1172" s="18" t="str">
        <f>_xlfn.XLOOKUP(B1172,'[6]ALL SITES DOWN'!$D:$D,'[6]ALL SITES DOWN'!$J:$J,"")</f>
        <v/>
      </c>
      <c r="AP1172" s="18" t="str">
        <f>_xlfn.XLOOKUP(B1172,'[7]ALL SITES DOWN'!$D:$D,'[7]ALL SITES DOWN'!$J:$J,"")</f>
        <v/>
      </c>
      <c r="AQ1172" s="9" t="str">
        <f>_xlfn.XLOOKUP(B1172,[8]sheet1!$AC:$AC,[8]sheet1!$AF:$AF,"")</f>
        <v/>
      </c>
      <c r="AR1172" s="14"/>
      <c r="AS1172" s="14" t="s">
        <v>5465</v>
      </c>
      <c r="AT1172" s="14" t="str">
        <f>_xlfn.XLOOKUP(B1172,'[9]cell downs 18042026 17h'!$B:$B,'[9]cell downs 18042026 17h'!$B:$B,"")</f>
        <v/>
      </c>
      <c r="AU1172" s="14" t="str">
        <f>_xlfn.XLOOKUP(B1172,'[10]Cells Huawei 19042026 15h'!$B:$B,'[10]Cells Huawei 19042026 15h'!$B:$B,"")</f>
        <v/>
      </c>
      <c r="AV1172" s="9" t="str">
        <f>_xlfn.XLOOKUP(B1172,'[11]cells down 19042026 9H40'!$B:$B,'[11]cells down 19042026 9H40'!$B:$B,"")</f>
        <v/>
      </c>
    </row>
    <row r="1173" spans="1:48" hidden="1" x14ac:dyDescent="0.3">
      <c r="A1173" s="1" t="s">
        <v>4621</v>
      </c>
      <c r="B1173" s="8" t="s">
        <v>4622</v>
      </c>
      <c r="C1173" s="3" t="str">
        <f>_xlfn.XLOOKUP(B1173,'[1]daily break down'!$D:$D,'[1]daily break down'!$E:$E,"")</f>
        <v>Yaounde</v>
      </c>
      <c r="D1173" s="1" t="s">
        <v>11</v>
      </c>
      <c r="E1173" s="1" t="s">
        <v>145</v>
      </c>
      <c r="F1173" s="3" t="s">
        <v>37</v>
      </c>
      <c r="G1173" s="1" t="s">
        <v>38</v>
      </c>
      <c r="H1173" s="29" t="str">
        <f>_xlfn.XLOOKUP(B1173,[2]CALCULATION!$B:$B,[2]CALCULATION!$H:$H,"")</f>
        <v>ZTE</v>
      </c>
      <c r="I1173" s="26">
        <v>0</v>
      </c>
      <c r="J1173" s="26">
        <v>0</v>
      </c>
      <c r="K1173" s="26">
        <v>2.4879934252767071E-2</v>
      </c>
      <c r="L1173" s="26">
        <v>0</v>
      </c>
      <c r="M1173" s="26">
        <v>0</v>
      </c>
      <c r="N1173" s="26">
        <v>0</v>
      </c>
      <c r="O1173" s="26">
        <v>0</v>
      </c>
      <c r="P1173" s="114" t="s">
        <v>6364</v>
      </c>
      <c r="Q1173" s="42" t="s">
        <v>5538</v>
      </c>
      <c r="R1173" s="42"/>
      <c r="S1173" s="41" t="str" cm="1">
        <f t="array" ref="S1173">IFERROR(_xlfn.IFS(
U1173="MPR ISSUE","PDH",
U1173="BSS Hardware Issue","BSS",
U1173="Sites strategiques, MLL, Pylone, etc.","ENVTECH",
U1173="AKTIVCO DEFAUT GE &amp; POWER Cabinet","AKTIVCO",
U1173="AKTIVCO Coupure ENEO &amp; Baisse de tension","AKTIVCO GRID ONLY",
U1173="Coupure ENEO &amp; Baisse de tension","IHS GRID ONLY",
U1173="Defaut GE &amp; POWER Cabinet","IHS",
U1173="Sharing","Partners",
U1173="Sites strategiques &amp; DataCenter","SST &amp; DC",
U1173="Exclu","Exclu",
U1173="SAT","SAT",
U1173="SPARE-ISSUE","SPARE-ISSUE",
U1173="Fiber CAmtel","TRANS_FO_CAMTEL",
U1173="Fiber AOF","Fiber AOF",
U1173="Projet OCM (HUAWEI)","TRAVAUX-HUAWEI",
U1173="Projet OCM (NOKIA)","TRAVAUX-NOKIA",
U1173="ACCESS-ISSUE","ACCESS-ISSUE",
U1173="Projet OCM (ZTE, NOKIA, autres projets)","TRAVAUX OCM",
U1173="No root CAuse","No root cause",
U1173="ODU HS","PDH",
U1173="IP &amp; VLAN","PDH",
U1173="Warehouse HUAWEI","SPARE-ISSUE",
U1173="SPARE-HS","SPARE-ISSUE",
U1173="Power Telco","BSS",U1173="no impacts","no impacts"
),"")</f>
        <v>No root cause</v>
      </c>
      <c r="T1173" s="41" t="str" cm="1">
        <f t="array" ref="T1173">IFERROR(_xlfn.IFS(
U1173="MPR ISSUE","TX ISSUE",
U1173="BSS Hardware Issue","RAN ISSUE",
U1173="Sites strategiques, MLL, Pylone, etc.","ENVTECH",
U1173="AKTIVCO DEFAUT GE &amp; POWER Cabinet","POWER ISSUE",
U1173="AKTIVCO Coupure ENEO &amp; Baisse de tension","POWER ISSUE",
U1173="Coupure ENEO &amp; Baisse de tension","POWER ISSUE",
U1173="Defaut GE &amp; POWER Cabinet","POWER ISSUE",
U1173="Sharing","POWER ISSUE",
U1173="Sites strategiques &amp; DataCenter","POWER ISSUE",
U1173="Exclu","Exclu",
U1173="SAT","TX ISSUE",
U1173="SPARE-ISSUE","SPARE-ISSUE",
U1173="Fiber CAmtel","TX ISSUE",
U1173="Fiber AOF","TX ISSUE",
U1173="Projet OCM (HUAWEI)","TRAVAUX-HUAWEI",
U1173="Projet OCM (NOKIA)","TRAVAUX -NOKIA",
U1173="ACCESS-ISSUE","ACCESS-ISSUE",
U1173="Projet OCM (ZTE, NOKIA, autres projets)","TRAVAUX OCM",
U1173="No root CAuse","No root cause",
U1173="ODU HS","TX ISSUE",
U1173="IP &amp; VLAN","TX ISSUE",
U1173="Warehouse HUAWEI","SPARE-ISSUE",
U1173="SPARE-HS","SPARE-ISSUE",
U1173="Power Telco","RAN ISSUE",U1173="no impacts","no impacts"
),"")</f>
        <v>No root cause</v>
      </c>
      <c r="U1173" s="68" t="s">
        <v>5691</v>
      </c>
      <c r="V1173" s="41" t="str" cm="1">
        <f t="array" ref="V1173">IFERROR(_xlfn.IFS(
U1173="MPR ISSUE","ACTIVE",
U1173="BSS Hardware Issue","ACTIVE",
U1173="Sites strategiques, MLL, Pylone, etc.","PASSIVE",
U1173="AKTIVCO DEFAUT GE &amp; POWER Cabinet","PASSIVE",
U1173="AKTIVCO Coupure ENEO &amp; Baisse de tension","PASSIVE",
U1173="Coupure ENEO &amp; Baisse de tension","PASSIVE",
U1173="Defaut GE &amp; POWER Cabinet","PASSIVE",
U1173="Sharing","PASSIVE",
U1173="Sites strategiques &amp; DataCenter","PASSIVE",
U1173="Exclu","Exclu",
U1173="SAT","ACTIVE",
U1173="SPARE-ISSUE","SPARE-ISSUE",
U1173="Fiber CAmtel","ACTIVE",
U1173="Fiber AOF","ACTIVE",
U1173="Projet OCM (HUAWEI)","PLANNED WORKS",
U1173="Projet OCM (NOKIA)","PLANNED WORKS",
U1173="ACCESS-ISSUE","ACCESS-ISSUE",
U1173="Projet OCM (ZTE, NOKIA, autres projets)","PLANNED WORKS",
U1173="No root CAuse","No root cause",
U1173="ODU HS","ACTIVE",
U1173="IP &amp; VLAN","ACTIVE",
U1173="Warehouse HUAWEI","SPARE-ISSUE",
U1173="SPARE-HS","SPARE-ISSUE",
U1173="Power Telco","ACTIVE", U1173="no impacts","no impacts"
),"")</f>
        <v>No root cause</v>
      </c>
      <c r="W1173" s="113"/>
      <c r="X1173" s="113"/>
      <c r="Y1173" s="113"/>
      <c r="Z1173" s="113"/>
      <c r="AA1173" s="113"/>
      <c r="AB1173" s="17" t="s">
        <v>5465</v>
      </c>
      <c r="AC1173" s="17" t="str">
        <f>_xlfn.XLOOKUP(B1173,'INCIDENT-04-27-2026'!E:E,'INCIDENT-04-27-2026'!F:F,"")</f>
        <v/>
      </c>
      <c r="AD1173" s="9"/>
      <c r="AE1173" s="7" t="s">
        <v>5465</v>
      </c>
      <c r="AF1173" s="6" t="str">
        <f>_xlfn.XLOOKUP(B1173,'[13]Input_27-04'!$B:$B,'[13]Input_27-04'!$M:$M,"")</f>
        <v/>
      </c>
      <c r="AG1173" s="7"/>
      <c r="AH1173" s="3"/>
      <c r="AI1173" s="18" t="str">
        <f>_xlfn.XLOOKUP(B1173,'[3]Cells Huawei 27042026 10h'!$B:$B,'[3]Cells Huawei 27042026 10h'!$T:$T,"")</f>
        <v/>
      </c>
      <c r="AJ1173" s="18" t="str">
        <f>_xlfn.XLOOKUP(B1173,'[3]Cells Huawei 27042026 15h'!$B:$B,'[3]Cells Huawei 27042026 15h'!$T:$T,"")</f>
        <v/>
      </c>
      <c r="AK1173" s="18" t="str">
        <f>_xlfn.XLOOKUP(B1173,'[4]cells down 27042026 11h28'!$B:$B,'[4]cells down 27042026 11h28'!$R:$R,"")</f>
        <v/>
      </c>
      <c r="AL1173" s="18" t="str">
        <f>_xlfn.XLOOKUP(B1173,'[4]cells down 27042026 18h01'!$B:$B,'[4]cells down 27042026 18h01'!$R:$R,"")</f>
        <v/>
      </c>
      <c r="AM1173" s="18" t="str">
        <f>_xlfn.XLOOKUP(B1173,'[5]cell downs 27042026 11h'!$B:$B,'[5]cell downs 27042026 11h'!$R:$R,"")</f>
        <v/>
      </c>
      <c r="AN1173" s="18" t="str">
        <f>_xlfn.XLOOKUP(B1173,'[5]cell downs 27042026 17h40'!$B:$B,'[5]cell downs 27042026 17h40'!$R:$R,"")</f>
        <v/>
      </c>
      <c r="AO1173" s="18" t="str">
        <f>_xlfn.XLOOKUP(B1173,'[6]ALL SITES DOWN'!$D:$D,'[6]ALL SITES DOWN'!$J:$J,"")</f>
        <v/>
      </c>
      <c r="AP1173" s="18" t="str">
        <f>_xlfn.XLOOKUP(B1173,'[7]ALL SITES DOWN'!$D:$D,'[7]ALL SITES DOWN'!$J:$J,"")</f>
        <v/>
      </c>
      <c r="AQ1173" s="9" t="str">
        <f>_xlfn.XLOOKUP(B1173,[8]sheet1!$AC:$AC,[8]sheet1!$AF:$AF,"")</f>
        <v/>
      </c>
      <c r="AR1173" s="14"/>
      <c r="AS1173" s="14" t="s">
        <v>5465</v>
      </c>
      <c r="AT1173" s="14" t="str">
        <f>_xlfn.XLOOKUP(B1173,'[9]cell downs 18042026 17h'!$B:$B,'[9]cell downs 18042026 17h'!$B:$B,"")</f>
        <v/>
      </c>
      <c r="AU1173" s="14" t="str">
        <f>_xlfn.XLOOKUP(B1173,'[10]Cells Huawei 19042026 15h'!$B:$B,'[10]Cells Huawei 19042026 15h'!$B:$B,"")</f>
        <v/>
      </c>
      <c r="AV1173" s="9" t="str">
        <f>_xlfn.XLOOKUP(B1173,'[11]cells down 19042026 9H40'!$B:$B,'[11]cells down 19042026 9H40'!$B:$B,"")</f>
        <v/>
      </c>
    </row>
    <row r="1174" spans="1:48" hidden="1" x14ac:dyDescent="0.3">
      <c r="A1174" s="1" t="s">
        <v>3242</v>
      </c>
      <c r="B1174" s="8" t="s">
        <v>3243</v>
      </c>
      <c r="C1174" s="3" t="str">
        <f>_xlfn.XLOOKUP(B1174,'[1]daily break down'!$D:$D,'[1]daily break down'!$E:$E,"")</f>
        <v>Yaounde</v>
      </c>
      <c r="D1174" s="1" t="s">
        <v>21</v>
      </c>
      <c r="E1174" s="1" t="s">
        <v>36</v>
      </c>
      <c r="F1174" s="3" t="s">
        <v>37</v>
      </c>
      <c r="G1174" s="1" t="s">
        <v>38</v>
      </c>
      <c r="H1174" s="29" t="str">
        <f>_xlfn.XLOOKUP(B1174,[2]CALCULATION!$B:$B,[2]CALCULATION!$H:$H,"")</f>
        <v>ZTE</v>
      </c>
      <c r="I1174" s="26">
        <v>0.6251016599464092</v>
      </c>
      <c r="J1174" s="26">
        <v>0</v>
      </c>
      <c r="K1174" s="26">
        <v>2.4469727451467017E-2</v>
      </c>
      <c r="L1174" s="26">
        <v>0</v>
      </c>
      <c r="M1174" s="26">
        <v>0</v>
      </c>
      <c r="N1174" s="26">
        <v>0</v>
      </c>
      <c r="O1174" s="26">
        <v>0</v>
      </c>
      <c r="P1174" s="114" t="s">
        <v>6364</v>
      </c>
      <c r="Q1174" s="42" t="s">
        <v>5538</v>
      </c>
      <c r="R1174" s="42"/>
      <c r="S1174" s="41" t="str" cm="1">
        <f t="array" ref="S1174">IFERROR(_xlfn.IFS(
U1174="MPR ISSUE","PDH",
U1174="BSS Hardware Issue","BSS",
U1174="Sites strategiques, MLL, Pylone, etc.","ENVTECH",
U1174="AKTIVCO DEFAUT GE &amp; POWER Cabinet","AKTIVCO",
U1174="AKTIVCO Coupure ENEO &amp; Baisse de tension","AKTIVCO GRID ONLY",
U1174="Coupure ENEO &amp; Baisse de tension","IHS GRID ONLY",
U1174="Defaut GE &amp; POWER Cabinet","IHS",
U1174="Sharing","Partners",
U1174="Sites strategiques &amp; DataCenter","SST &amp; DC",
U1174="Exclu","Exclu",
U1174="SAT","SAT",
U1174="SPARE-ISSUE","SPARE-ISSUE",
U1174="Fiber CAmtel","TRANS_FO_CAMTEL",
U1174="Fiber AOF","Fiber AOF",
U1174="Projet OCM (HUAWEI)","TRAVAUX-HUAWEI",
U1174="Projet OCM (NOKIA)","TRAVAUX-NOKIA",
U1174="ACCESS-ISSUE","ACCESS-ISSUE",
U1174="Projet OCM (ZTE, NOKIA, autres projets)","TRAVAUX OCM",
U1174="No root CAuse","No root cause",
U1174="ODU HS","PDH",
U1174="IP &amp; VLAN","PDH",
U1174="Warehouse HUAWEI","SPARE-ISSUE",
U1174="SPARE-HS","SPARE-ISSUE",
U1174="Power Telco","BSS",U1174="no impacts","no impacts"
),"")</f>
        <v>No root cause</v>
      </c>
      <c r="T1174" s="41" t="str" cm="1">
        <f t="array" ref="T1174">IFERROR(_xlfn.IFS(
U1174="MPR ISSUE","TX ISSUE",
U1174="BSS Hardware Issue","RAN ISSUE",
U1174="Sites strategiques, MLL, Pylone, etc.","ENVTECH",
U1174="AKTIVCO DEFAUT GE &amp; POWER Cabinet","POWER ISSUE",
U1174="AKTIVCO Coupure ENEO &amp; Baisse de tension","POWER ISSUE",
U1174="Coupure ENEO &amp; Baisse de tension","POWER ISSUE",
U1174="Defaut GE &amp; POWER Cabinet","POWER ISSUE",
U1174="Sharing","POWER ISSUE",
U1174="Sites strategiques &amp; DataCenter","POWER ISSUE",
U1174="Exclu","Exclu",
U1174="SAT","TX ISSUE",
U1174="SPARE-ISSUE","SPARE-ISSUE",
U1174="Fiber CAmtel","TX ISSUE",
U1174="Fiber AOF","TX ISSUE",
U1174="Projet OCM (HUAWEI)","TRAVAUX-HUAWEI",
U1174="Projet OCM (NOKIA)","TRAVAUX -NOKIA",
U1174="ACCESS-ISSUE","ACCESS-ISSUE",
U1174="Projet OCM (ZTE, NOKIA, autres projets)","TRAVAUX OCM",
U1174="No root CAuse","No root cause",
U1174="ODU HS","TX ISSUE",
U1174="IP &amp; VLAN","TX ISSUE",
U1174="Warehouse HUAWEI","SPARE-ISSUE",
U1174="SPARE-HS","SPARE-ISSUE",
U1174="Power Telco","RAN ISSUE",U1174="no impacts","no impacts"
),"")</f>
        <v>No root cause</v>
      </c>
      <c r="U1174" s="68" t="s">
        <v>5691</v>
      </c>
      <c r="V1174" s="41" t="str" cm="1">
        <f t="array" ref="V1174">IFERROR(_xlfn.IFS(
U1174="MPR ISSUE","ACTIVE",
U1174="BSS Hardware Issue","ACTIVE",
U1174="Sites strategiques, MLL, Pylone, etc.","PASSIVE",
U1174="AKTIVCO DEFAUT GE &amp; POWER Cabinet","PASSIVE",
U1174="AKTIVCO Coupure ENEO &amp; Baisse de tension","PASSIVE",
U1174="Coupure ENEO &amp; Baisse de tension","PASSIVE",
U1174="Defaut GE &amp; POWER Cabinet","PASSIVE",
U1174="Sharing","PASSIVE",
U1174="Sites strategiques &amp; DataCenter","PASSIVE",
U1174="Exclu","Exclu",
U1174="SAT","ACTIVE",
U1174="SPARE-ISSUE","SPARE-ISSUE",
U1174="Fiber CAmtel","ACTIVE",
U1174="Fiber AOF","ACTIVE",
U1174="Projet OCM (HUAWEI)","PLANNED WORKS",
U1174="Projet OCM (NOKIA)","PLANNED WORKS",
U1174="ACCESS-ISSUE","ACCESS-ISSUE",
U1174="Projet OCM (ZTE, NOKIA, autres projets)","PLANNED WORKS",
U1174="No root CAuse","No root cause",
U1174="ODU HS","ACTIVE",
U1174="IP &amp; VLAN","ACTIVE",
U1174="Warehouse HUAWEI","SPARE-ISSUE",
U1174="SPARE-HS","SPARE-ISSUE",
U1174="Power Telco","ACTIVE", U1174="no impacts","no impacts"
),"")</f>
        <v>No root cause</v>
      </c>
      <c r="W1174" s="113"/>
      <c r="X1174" s="113"/>
      <c r="Y1174" s="113"/>
      <c r="Z1174" s="113"/>
      <c r="AA1174" s="113"/>
      <c r="AB1174" s="17" t="s">
        <v>5465</v>
      </c>
      <c r="AC1174" s="17" t="str">
        <f>_xlfn.XLOOKUP(B1174,'INCIDENT-04-27-2026'!E:E,'INCIDENT-04-27-2026'!F:F,"")</f>
        <v/>
      </c>
      <c r="AD1174" s="9"/>
      <c r="AE1174" s="7" t="s">
        <v>5465</v>
      </c>
      <c r="AF1174" s="6" t="str">
        <f>_xlfn.XLOOKUP(B1174,'[13]Input_27-04'!$B:$B,'[13]Input_27-04'!$M:$M,"")</f>
        <v/>
      </c>
      <c r="AG1174" s="7"/>
      <c r="AH1174" s="3"/>
      <c r="AI1174" s="18" t="str">
        <f>_xlfn.XLOOKUP(B1174,'[3]Cells Huawei 27042026 10h'!$B:$B,'[3]Cells Huawei 27042026 10h'!$T:$T,"")</f>
        <v/>
      </c>
      <c r="AJ1174" s="18" t="str">
        <f>_xlfn.XLOOKUP(B1174,'[3]Cells Huawei 27042026 15h'!$B:$B,'[3]Cells Huawei 27042026 15h'!$T:$T,"")</f>
        <v/>
      </c>
      <c r="AK1174" s="18" t="str">
        <f>_xlfn.XLOOKUP(B1174,'[4]cells down 27042026 11h28'!$B:$B,'[4]cells down 27042026 11h28'!$R:$R,"")</f>
        <v/>
      </c>
      <c r="AL1174" s="18" t="str">
        <f>_xlfn.XLOOKUP(B1174,'[4]cells down 27042026 18h01'!$B:$B,'[4]cells down 27042026 18h01'!$R:$R,"")</f>
        <v/>
      </c>
      <c r="AM1174" s="18" t="str">
        <f>_xlfn.XLOOKUP(B1174,'[5]cell downs 27042026 11h'!$B:$B,'[5]cell downs 27042026 11h'!$R:$R,"")</f>
        <v/>
      </c>
      <c r="AN1174" s="18" t="str">
        <f>_xlfn.XLOOKUP(B1174,'[5]cell downs 27042026 17h40'!$B:$B,'[5]cell downs 27042026 17h40'!$R:$R,"")</f>
        <v/>
      </c>
      <c r="AO1174" s="18" t="str">
        <f>_xlfn.XLOOKUP(B1174,'[6]ALL SITES DOWN'!$D:$D,'[6]ALL SITES DOWN'!$J:$J,"")</f>
        <v/>
      </c>
      <c r="AP1174" s="18" t="str">
        <f>_xlfn.XLOOKUP(B1174,'[7]ALL SITES DOWN'!$D:$D,'[7]ALL SITES DOWN'!$J:$J,"")</f>
        <v/>
      </c>
      <c r="AQ1174" s="9" t="str">
        <f>_xlfn.XLOOKUP(B1174,[8]sheet1!$AC:$AC,[8]sheet1!$AF:$AF,"")</f>
        <v/>
      </c>
      <c r="AR1174" s="14"/>
      <c r="AS1174" s="14" t="s">
        <v>5465</v>
      </c>
      <c r="AT1174" s="14" t="str">
        <f>_xlfn.XLOOKUP(B1174,'[9]cell downs 18042026 17h'!$B:$B,'[9]cell downs 18042026 17h'!$B:$B,"")</f>
        <v/>
      </c>
      <c r="AU1174" s="14" t="str">
        <f>_xlfn.XLOOKUP(B1174,'[10]Cells Huawei 19042026 15h'!$B:$B,'[10]Cells Huawei 19042026 15h'!$B:$B,"")</f>
        <v/>
      </c>
      <c r="AV1174" s="9" t="str">
        <f>_xlfn.XLOOKUP(B1174,'[11]cells down 19042026 9H40'!$B:$B,'[11]cells down 19042026 9H40'!$B:$B,"")</f>
        <v/>
      </c>
    </row>
    <row r="1175" spans="1:48" hidden="1" x14ac:dyDescent="0.3">
      <c r="A1175" s="1" t="s">
        <v>444</v>
      </c>
      <c r="B1175" s="8" t="s">
        <v>445</v>
      </c>
      <c r="C1175" s="3" t="str">
        <f>_xlfn.XLOOKUP(B1175,'[1]daily break down'!$D:$D,'[1]daily break down'!$E:$E,"")</f>
        <v>Yaounde</v>
      </c>
      <c r="D1175" s="1" t="s">
        <v>21</v>
      </c>
      <c r="E1175" s="1" t="s">
        <v>36</v>
      </c>
      <c r="F1175" s="3" t="s">
        <v>37</v>
      </c>
      <c r="G1175" s="1" t="s">
        <v>38</v>
      </c>
      <c r="H1175" s="29" t="str">
        <f>_xlfn.XLOOKUP(B1175,[2]CALCULATION!$B:$B,[2]CALCULATION!$H:$H,"")</f>
        <v>ZTE</v>
      </c>
      <c r="I1175" s="26">
        <v>33.624901193666119</v>
      </c>
      <c r="J1175" s="26">
        <v>22.248011745469174</v>
      </c>
      <c r="K1175" s="26">
        <v>2.4237871433340885E-2</v>
      </c>
      <c r="L1175" s="26">
        <v>0</v>
      </c>
      <c r="M1175" s="26">
        <v>0</v>
      </c>
      <c r="N1175" s="26">
        <v>0</v>
      </c>
      <c r="O1175" s="26">
        <v>0</v>
      </c>
      <c r="P1175" s="114" t="s">
        <v>6364</v>
      </c>
      <c r="Q1175" s="42" t="s">
        <v>5538</v>
      </c>
      <c r="R1175" s="42"/>
      <c r="S1175" s="41" t="str" cm="1">
        <f t="array" ref="S1175">IFERROR(_xlfn.IFS(
U1175="MPR ISSUE","PDH",
U1175="BSS Hardware Issue","BSS",
U1175="Sites strategiques, MLL, Pylone, etc.","ENVTECH",
U1175="AKTIVCO DEFAUT GE &amp; POWER Cabinet","AKTIVCO",
U1175="AKTIVCO Coupure ENEO &amp; Baisse de tension","AKTIVCO GRID ONLY",
U1175="Coupure ENEO &amp; Baisse de tension","IHS GRID ONLY",
U1175="Defaut GE &amp; POWER Cabinet","IHS",
U1175="Sharing","Partners",
U1175="Sites strategiques &amp; DataCenter","SST &amp; DC",
U1175="Exclu","Exclu",
U1175="SAT","SAT",
U1175="SPARE-ISSUE","SPARE-ISSUE",
U1175="Fiber CAmtel","TRANS_FO_CAMTEL",
U1175="Fiber AOF","Fiber AOF",
U1175="Projet OCM (HUAWEI)","TRAVAUX-HUAWEI",
U1175="Projet OCM (NOKIA)","TRAVAUX-NOKIA",
U1175="ACCESS-ISSUE","ACCESS-ISSUE",
U1175="Projet OCM (ZTE, NOKIA, autres projets)","TRAVAUX OCM",
U1175="No root CAuse","No root cause",
U1175="ODU HS","PDH",
U1175="IP &amp; VLAN","PDH",
U1175="Warehouse HUAWEI","SPARE-ISSUE",
U1175="SPARE-HS","SPARE-ISSUE",
U1175="Power Telco","BSS",U1175="no impacts","no impacts"
),"")</f>
        <v>No root cause</v>
      </c>
      <c r="T1175" s="41" t="str" cm="1">
        <f t="array" ref="T1175">IFERROR(_xlfn.IFS(
U1175="MPR ISSUE","TX ISSUE",
U1175="BSS Hardware Issue","RAN ISSUE",
U1175="Sites strategiques, MLL, Pylone, etc.","ENVTECH",
U1175="AKTIVCO DEFAUT GE &amp; POWER Cabinet","POWER ISSUE",
U1175="AKTIVCO Coupure ENEO &amp; Baisse de tension","POWER ISSUE",
U1175="Coupure ENEO &amp; Baisse de tension","POWER ISSUE",
U1175="Defaut GE &amp; POWER Cabinet","POWER ISSUE",
U1175="Sharing","POWER ISSUE",
U1175="Sites strategiques &amp; DataCenter","POWER ISSUE",
U1175="Exclu","Exclu",
U1175="SAT","TX ISSUE",
U1175="SPARE-ISSUE","SPARE-ISSUE",
U1175="Fiber CAmtel","TX ISSUE",
U1175="Fiber AOF","TX ISSUE",
U1175="Projet OCM (HUAWEI)","TRAVAUX-HUAWEI",
U1175="Projet OCM (NOKIA)","TRAVAUX -NOKIA",
U1175="ACCESS-ISSUE","ACCESS-ISSUE",
U1175="Projet OCM (ZTE, NOKIA, autres projets)","TRAVAUX OCM",
U1175="No root CAuse","No root cause",
U1175="ODU HS","TX ISSUE",
U1175="IP &amp; VLAN","TX ISSUE",
U1175="Warehouse HUAWEI","SPARE-ISSUE",
U1175="SPARE-HS","SPARE-ISSUE",
U1175="Power Telco","RAN ISSUE",U1175="no impacts","no impacts"
),"")</f>
        <v>No root cause</v>
      </c>
      <c r="U1175" s="68" t="s">
        <v>5691</v>
      </c>
      <c r="V1175" s="41" t="str" cm="1">
        <f t="array" ref="V1175">IFERROR(_xlfn.IFS(
U1175="MPR ISSUE","ACTIVE",
U1175="BSS Hardware Issue","ACTIVE",
U1175="Sites strategiques, MLL, Pylone, etc.","PASSIVE",
U1175="AKTIVCO DEFAUT GE &amp; POWER Cabinet","PASSIVE",
U1175="AKTIVCO Coupure ENEO &amp; Baisse de tension","PASSIVE",
U1175="Coupure ENEO &amp; Baisse de tension","PASSIVE",
U1175="Defaut GE &amp; POWER Cabinet","PASSIVE",
U1175="Sharing","PASSIVE",
U1175="Sites strategiques &amp; DataCenter","PASSIVE",
U1175="Exclu","Exclu",
U1175="SAT","ACTIVE",
U1175="SPARE-ISSUE","SPARE-ISSUE",
U1175="Fiber CAmtel","ACTIVE",
U1175="Fiber AOF","ACTIVE",
U1175="Projet OCM (HUAWEI)","PLANNED WORKS",
U1175="Projet OCM (NOKIA)","PLANNED WORKS",
U1175="ACCESS-ISSUE","ACCESS-ISSUE",
U1175="Projet OCM (ZTE, NOKIA, autres projets)","PLANNED WORKS",
U1175="No root CAuse","No root cause",
U1175="ODU HS","ACTIVE",
U1175="IP &amp; VLAN","ACTIVE",
U1175="Warehouse HUAWEI","SPARE-ISSUE",
U1175="SPARE-HS","SPARE-ISSUE",
U1175="Power Telco","ACTIVE", U1175="no impacts","no impacts"
),"")</f>
        <v>No root cause</v>
      </c>
      <c r="W1175" s="113"/>
      <c r="X1175" s="113"/>
      <c r="Y1175" s="113"/>
      <c r="Z1175" s="113"/>
      <c r="AA1175" s="113"/>
      <c r="AB1175" s="17" t="s">
        <v>5465</v>
      </c>
      <c r="AC1175" s="17" t="str">
        <f>_xlfn.XLOOKUP(B1175,'INCIDENT-04-27-2026'!E:E,'INCIDENT-04-27-2026'!F:F,"")</f>
        <v/>
      </c>
      <c r="AD1175" s="9"/>
      <c r="AE1175" s="7" t="s">
        <v>5465</v>
      </c>
      <c r="AF1175" s="6" t="str">
        <f>_xlfn.XLOOKUP(B1175,'[13]Input_27-04'!$B:$B,'[13]Input_27-04'!$M:$M,"")</f>
        <v/>
      </c>
      <c r="AG1175" s="7"/>
      <c r="AH1175" s="3"/>
      <c r="AI1175" s="18" t="str">
        <f>_xlfn.XLOOKUP(B1175,'[3]Cells Huawei 27042026 10h'!$B:$B,'[3]Cells Huawei 27042026 10h'!$T:$T,"")</f>
        <v/>
      </c>
      <c r="AJ1175" s="18" t="str">
        <f>_xlfn.XLOOKUP(B1175,'[3]Cells Huawei 27042026 15h'!$B:$B,'[3]Cells Huawei 27042026 15h'!$T:$T,"")</f>
        <v/>
      </c>
      <c r="AK1175" s="18" t="str">
        <f>_xlfn.XLOOKUP(B1175,'[4]cells down 27042026 11h28'!$B:$B,'[4]cells down 27042026 11h28'!$R:$R,"")</f>
        <v/>
      </c>
      <c r="AL1175" s="18" t="str">
        <f>_xlfn.XLOOKUP(B1175,'[4]cells down 27042026 18h01'!$B:$B,'[4]cells down 27042026 18h01'!$R:$R,"")</f>
        <v/>
      </c>
      <c r="AM1175" s="18" t="str">
        <f>_xlfn.XLOOKUP(B1175,'[5]cell downs 27042026 11h'!$B:$B,'[5]cell downs 27042026 11h'!$R:$R,"")</f>
        <v/>
      </c>
      <c r="AN1175" s="18" t="str">
        <f>_xlfn.XLOOKUP(B1175,'[5]cell downs 27042026 17h40'!$B:$B,'[5]cell downs 27042026 17h40'!$R:$R,"")</f>
        <v/>
      </c>
      <c r="AO1175" s="18" t="str">
        <f>_xlfn.XLOOKUP(B1175,'[6]ALL SITES DOWN'!$D:$D,'[6]ALL SITES DOWN'!$J:$J,"")</f>
        <v/>
      </c>
      <c r="AP1175" s="18" t="str">
        <f>_xlfn.XLOOKUP(B1175,'[7]ALL SITES DOWN'!$D:$D,'[7]ALL SITES DOWN'!$J:$J,"")</f>
        <v/>
      </c>
      <c r="AQ1175" s="9" t="str">
        <f>_xlfn.XLOOKUP(B1175,[8]sheet1!$AC:$AC,[8]sheet1!$AF:$AF,"")</f>
        <v/>
      </c>
      <c r="AR1175" s="14"/>
      <c r="AS1175" s="14" t="s">
        <v>5465</v>
      </c>
      <c r="AT1175" s="14" t="str">
        <f>_xlfn.XLOOKUP(B1175,'[9]cell downs 18042026 17h'!$B:$B,'[9]cell downs 18042026 17h'!$B:$B,"")</f>
        <v/>
      </c>
      <c r="AU1175" s="14" t="str">
        <f>_xlfn.XLOOKUP(B1175,'[10]Cells Huawei 19042026 15h'!$B:$B,'[10]Cells Huawei 19042026 15h'!$B:$B,"")</f>
        <v/>
      </c>
      <c r="AV1175" s="9" t="str">
        <f>_xlfn.XLOOKUP(B1175,'[11]cells down 19042026 9H40'!$B:$B,'[11]cells down 19042026 9H40'!$B:$B,"")</f>
        <v/>
      </c>
    </row>
    <row r="1176" spans="1:48" hidden="1" x14ac:dyDescent="0.3">
      <c r="A1176" s="1" t="s">
        <v>3200</v>
      </c>
      <c r="B1176" s="8" t="s">
        <v>3201</v>
      </c>
      <c r="C1176" s="3" t="str">
        <f>_xlfn.XLOOKUP(B1176,'[1]daily break down'!$D:$D,'[1]daily break down'!$E:$E,"")</f>
        <v>Yaounde</v>
      </c>
      <c r="D1176" s="1" t="s">
        <v>11</v>
      </c>
      <c r="E1176" s="1" t="s">
        <v>12</v>
      </c>
      <c r="F1176" s="3" t="s">
        <v>37</v>
      </c>
      <c r="G1176" s="1" t="s">
        <v>38</v>
      </c>
      <c r="H1176" s="29" t="str">
        <f>_xlfn.XLOOKUP(B1176,[2]CALCULATION!$B:$B,[2]CALCULATION!$H:$H,"")</f>
        <v>ZTE</v>
      </c>
      <c r="I1176" s="26">
        <v>0</v>
      </c>
      <c r="J1176" s="26">
        <v>0</v>
      </c>
      <c r="K1176" s="26">
        <v>2.3970345258580078E-2</v>
      </c>
      <c r="L1176" s="26">
        <v>0</v>
      </c>
      <c r="M1176" s="26">
        <v>0</v>
      </c>
      <c r="N1176" s="26">
        <v>0</v>
      </c>
      <c r="O1176" s="26">
        <v>0</v>
      </c>
      <c r="P1176" s="114" t="s">
        <v>6364</v>
      </c>
      <c r="Q1176" s="42" t="s">
        <v>5538</v>
      </c>
      <c r="R1176" s="42"/>
      <c r="S1176" s="41" t="str" cm="1">
        <f t="array" ref="S1176">IFERROR(_xlfn.IFS(
U1176="MPR ISSUE","PDH",
U1176="BSS Hardware Issue","BSS",
U1176="Sites strategiques, MLL, Pylone, etc.","ENVTECH",
U1176="AKTIVCO DEFAUT GE &amp; POWER Cabinet","AKTIVCO",
U1176="AKTIVCO Coupure ENEO &amp; Baisse de tension","AKTIVCO GRID ONLY",
U1176="Coupure ENEO &amp; Baisse de tension","IHS GRID ONLY",
U1176="Defaut GE &amp; POWER Cabinet","IHS",
U1176="Sharing","Partners",
U1176="Sites strategiques &amp; DataCenter","SST &amp; DC",
U1176="Exclu","Exclu",
U1176="SAT","SAT",
U1176="SPARE-ISSUE","SPARE-ISSUE",
U1176="Fiber CAmtel","TRANS_FO_CAMTEL",
U1176="Fiber AOF","Fiber AOF",
U1176="Projet OCM (HUAWEI)","TRAVAUX-HUAWEI",
U1176="Projet OCM (NOKIA)","TRAVAUX-NOKIA",
U1176="ACCESS-ISSUE","ACCESS-ISSUE",
U1176="Projet OCM (ZTE, NOKIA, autres projets)","TRAVAUX OCM",
U1176="No root CAuse","No root cause",
U1176="ODU HS","PDH",
U1176="IP &amp; VLAN","PDH",
U1176="Warehouse HUAWEI","SPARE-ISSUE",
U1176="SPARE-HS","SPARE-ISSUE",
U1176="Power Telco","BSS",U1176="no impacts","no impacts"
),"")</f>
        <v>No root cause</v>
      </c>
      <c r="T1176" s="41" t="str" cm="1">
        <f t="array" ref="T1176">IFERROR(_xlfn.IFS(
U1176="MPR ISSUE","TX ISSUE",
U1176="BSS Hardware Issue","RAN ISSUE",
U1176="Sites strategiques, MLL, Pylone, etc.","ENVTECH",
U1176="AKTIVCO DEFAUT GE &amp; POWER Cabinet","POWER ISSUE",
U1176="AKTIVCO Coupure ENEO &amp; Baisse de tension","POWER ISSUE",
U1176="Coupure ENEO &amp; Baisse de tension","POWER ISSUE",
U1176="Defaut GE &amp; POWER Cabinet","POWER ISSUE",
U1176="Sharing","POWER ISSUE",
U1176="Sites strategiques &amp; DataCenter","POWER ISSUE",
U1176="Exclu","Exclu",
U1176="SAT","TX ISSUE",
U1176="SPARE-ISSUE","SPARE-ISSUE",
U1176="Fiber CAmtel","TX ISSUE",
U1176="Fiber AOF","TX ISSUE",
U1176="Projet OCM (HUAWEI)","TRAVAUX-HUAWEI",
U1176="Projet OCM (NOKIA)","TRAVAUX -NOKIA",
U1176="ACCESS-ISSUE","ACCESS-ISSUE",
U1176="Projet OCM (ZTE, NOKIA, autres projets)","TRAVAUX OCM",
U1176="No root CAuse","No root cause",
U1176="ODU HS","TX ISSUE",
U1176="IP &amp; VLAN","TX ISSUE",
U1176="Warehouse HUAWEI","SPARE-ISSUE",
U1176="SPARE-HS","SPARE-ISSUE",
U1176="Power Telco","RAN ISSUE",U1176="no impacts","no impacts"
),"")</f>
        <v>No root cause</v>
      </c>
      <c r="U1176" s="68" t="s">
        <v>5691</v>
      </c>
      <c r="V1176" s="41" t="str" cm="1">
        <f t="array" ref="V1176">IFERROR(_xlfn.IFS(
U1176="MPR ISSUE","ACTIVE",
U1176="BSS Hardware Issue","ACTIVE",
U1176="Sites strategiques, MLL, Pylone, etc.","PASSIVE",
U1176="AKTIVCO DEFAUT GE &amp; POWER Cabinet","PASSIVE",
U1176="AKTIVCO Coupure ENEO &amp; Baisse de tension","PASSIVE",
U1176="Coupure ENEO &amp; Baisse de tension","PASSIVE",
U1176="Defaut GE &amp; POWER Cabinet","PASSIVE",
U1176="Sharing","PASSIVE",
U1176="Sites strategiques &amp; DataCenter","PASSIVE",
U1176="Exclu","Exclu",
U1176="SAT","ACTIVE",
U1176="SPARE-ISSUE","SPARE-ISSUE",
U1176="Fiber CAmtel","ACTIVE",
U1176="Fiber AOF","ACTIVE",
U1176="Projet OCM (HUAWEI)","PLANNED WORKS",
U1176="Projet OCM (NOKIA)","PLANNED WORKS",
U1176="ACCESS-ISSUE","ACCESS-ISSUE",
U1176="Projet OCM (ZTE, NOKIA, autres projets)","PLANNED WORKS",
U1176="No root CAuse","No root cause",
U1176="ODU HS","ACTIVE",
U1176="IP &amp; VLAN","ACTIVE",
U1176="Warehouse HUAWEI","SPARE-ISSUE",
U1176="SPARE-HS","SPARE-ISSUE",
U1176="Power Telco","ACTIVE", U1176="no impacts","no impacts"
),"")</f>
        <v>No root cause</v>
      </c>
      <c r="W1176" s="113"/>
      <c r="X1176" s="113"/>
      <c r="Y1176" s="113"/>
      <c r="Z1176" s="113"/>
      <c r="AA1176" s="113"/>
      <c r="AB1176" s="17" t="s">
        <v>5465</v>
      </c>
      <c r="AC1176" s="17" t="str">
        <f>_xlfn.XLOOKUP(B1176,'INCIDENT-04-27-2026'!E:E,'INCIDENT-04-27-2026'!F:F,"")</f>
        <v/>
      </c>
      <c r="AD1176" s="9"/>
      <c r="AE1176" s="7" t="s">
        <v>5465</v>
      </c>
      <c r="AF1176" s="6" t="str">
        <f>_xlfn.XLOOKUP(B1176,'[13]Input_27-04'!$B:$B,'[13]Input_27-04'!$M:$M,"")</f>
        <v/>
      </c>
      <c r="AG1176" s="7"/>
      <c r="AH1176" s="3"/>
      <c r="AI1176" s="18" t="str">
        <f>_xlfn.XLOOKUP(B1176,'[3]Cells Huawei 27042026 10h'!$B:$B,'[3]Cells Huawei 27042026 10h'!$T:$T,"")</f>
        <v/>
      </c>
      <c r="AJ1176" s="18" t="str">
        <f>_xlfn.XLOOKUP(B1176,'[3]Cells Huawei 27042026 15h'!$B:$B,'[3]Cells Huawei 27042026 15h'!$T:$T,"")</f>
        <v/>
      </c>
      <c r="AK1176" s="18" t="str">
        <f>_xlfn.XLOOKUP(B1176,'[4]cells down 27042026 11h28'!$B:$B,'[4]cells down 27042026 11h28'!$R:$R,"")</f>
        <v/>
      </c>
      <c r="AL1176" s="18" t="str">
        <f>_xlfn.XLOOKUP(B1176,'[4]cells down 27042026 18h01'!$B:$B,'[4]cells down 27042026 18h01'!$R:$R,"")</f>
        <v/>
      </c>
      <c r="AM1176" s="18" t="str">
        <f>_xlfn.XLOOKUP(B1176,'[5]cell downs 27042026 11h'!$B:$B,'[5]cell downs 27042026 11h'!$R:$R,"")</f>
        <v/>
      </c>
      <c r="AN1176" s="18" t="str">
        <f>_xlfn.XLOOKUP(B1176,'[5]cell downs 27042026 17h40'!$B:$B,'[5]cell downs 27042026 17h40'!$R:$R,"")</f>
        <v/>
      </c>
      <c r="AO1176" s="18" t="str">
        <f>_xlfn.XLOOKUP(B1176,'[6]ALL SITES DOWN'!$D:$D,'[6]ALL SITES DOWN'!$J:$J,"")</f>
        <v/>
      </c>
      <c r="AP1176" s="18" t="str">
        <f>_xlfn.XLOOKUP(B1176,'[7]ALL SITES DOWN'!$D:$D,'[7]ALL SITES DOWN'!$J:$J,"")</f>
        <v/>
      </c>
      <c r="AQ1176" s="9" t="str">
        <f>_xlfn.XLOOKUP(B1176,[8]sheet1!$AC:$AC,[8]sheet1!$AF:$AF,"")</f>
        <v/>
      </c>
      <c r="AR1176" s="14"/>
      <c r="AS1176" s="14" t="s">
        <v>5465</v>
      </c>
      <c r="AT1176" s="14" t="str">
        <f>_xlfn.XLOOKUP(B1176,'[9]cell downs 18042026 17h'!$B:$B,'[9]cell downs 18042026 17h'!$B:$B,"")</f>
        <v/>
      </c>
      <c r="AU1176" s="14" t="str">
        <f>_xlfn.XLOOKUP(B1176,'[10]Cells Huawei 19042026 15h'!$B:$B,'[10]Cells Huawei 19042026 15h'!$B:$B,"")</f>
        <v/>
      </c>
      <c r="AV1176" s="9" t="str">
        <f>_xlfn.XLOOKUP(B1176,'[11]cells down 19042026 9H40'!$B:$B,'[11]cells down 19042026 9H40'!$B:$B,"")</f>
        <v/>
      </c>
    </row>
    <row r="1177" spans="1:48" hidden="1" x14ac:dyDescent="0.3">
      <c r="A1177" s="1" t="s">
        <v>3539</v>
      </c>
      <c r="B1177" s="8" t="s">
        <v>3540</v>
      </c>
      <c r="C1177" s="3" t="str">
        <f>_xlfn.XLOOKUP(B1177,'[1]daily break down'!$D:$D,'[1]daily break down'!$E:$E,"")</f>
        <v>CENTRE</v>
      </c>
      <c r="D1177" s="1" t="s">
        <v>21</v>
      </c>
      <c r="E1177" s="1" t="s">
        <v>188</v>
      </c>
      <c r="F1177" s="3" t="s">
        <v>69</v>
      </c>
      <c r="G1177" s="1" t="s">
        <v>3539</v>
      </c>
      <c r="H1177" s="29" t="str">
        <f>_xlfn.XLOOKUP(B1177,[2]CALCULATION!$B:$B,[2]CALCULATION!$H:$H,"")</f>
        <v>ZTE</v>
      </c>
      <c r="I1177" s="26">
        <v>0</v>
      </c>
      <c r="J1177" s="26">
        <v>0</v>
      </c>
      <c r="K1177" s="26">
        <v>0</v>
      </c>
      <c r="L1177" s="26">
        <v>0</v>
      </c>
      <c r="M1177" s="26">
        <v>0</v>
      </c>
      <c r="N1177" s="26">
        <v>0</v>
      </c>
      <c r="O1177" s="26">
        <v>0</v>
      </c>
      <c r="P1177" s="114" t="s">
        <v>6364</v>
      </c>
      <c r="Q1177" s="42" t="s">
        <v>5537</v>
      </c>
      <c r="R1177" s="42"/>
      <c r="S1177" s="41" t="str" cm="1">
        <f t="array" ref="S1177">IFERROR(_xlfn.IFS(
U1177="MPR ISSUE","PDH",
U1177="BSS Hardware Issue","BSS",
U1177="Sites strategiques, MLL, Pylone, etc.","ENVTECH",
U1177="AKTIVCO DEFAUT GE &amp; POWER Cabinet","AKTIVCO",
U1177="AKTIVCO Coupure ENEO &amp; Baisse de tension","AKTIVCO GRID ONLY",
U1177="Coupure ENEO &amp; Baisse de tension","IHS GRID ONLY",
U1177="Defaut GE &amp; POWER Cabinet","IHS",
U1177="Sharing","Partners",
U1177="Sites strategiques &amp; DataCenter","SST &amp; DC",
U1177="Exclu","Exclu",
U1177="SAT","SAT",
U1177="SPARE-ISSUE","SPARE-ISSUE",
U1177="Fiber CAmtel","TRANS_FO_CAMTEL",
U1177="Fiber AOF","Fiber AOF",
U1177="Projet OCM (HUAWEI)","TRAVAUX-HUAWEI",
U1177="Projet OCM (NOKIA)","TRAVAUX-NOKIA",
U1177="ACCESS-ISSUE","ACCESS-ISSUE",
U1177="Projet OCM (ZTE, NOKIA, autres projets)","TRAVAUX OCM",
U1177="No root CAuse","No root cause",
U1177="ODU HS","PDH",
U1177="IP &amp; VLAN","PDH",
U1177="Warehouse HUAWEI","SPARE-ISSUE",
U1177="SPARE-HS","SPARE-ISSUE",
U1177="Power Telco","BSS",U1177="no impacts","no impacts"
),"")</f>
        <v>Exclu</v>
      </c>
      <c r="T1177" s="41" t="str" cm="1">
        <f t="array" ref="T1177">IFERROR(_xlfn.IFS(
U1177="MPR ISSUE","TX ISSUE",
U1177="BSS Hardware Issue","RAN ISSUE",
U1177="Sites strategiques, MLL, Pylone, etc.","ENVTECH",
U1177="AKTIVCO DEFAUT GE &amp; POWER Cabinet","POWER ISSUE",
U1177="AKTIVCO Coupure ENEO &amp; Baisse de tension","POWER ISSUE",
U1177="Coupure ENEO &amp; Baisse de tension","POWER ISSUE",
U1177="Defaut GE &amp; POWER Cabinet","POWER ISSUE",
U1177="Sharing","POWER ISSUE",
U1177="Sites strategiques &amp; DataCenter","POWER ISSUE",
U1177="Exclu","Exclu",
U1177="SAT","TX ISSUE",
U1177="SPARE-ISSUE","SPARE-ISSUE",
U1177="Fiber CAmtel","TX ISSUE",
U1177="Fiber AOF","TX ISSUE",
U1177="Projet OCM (HUAWEI)","TRAVAUX-HUAWEI",
U1177="Projet OCM (NOKIA)","TRAVAUX -NOKIA",
U1177="ACCESS-ISSUE","ACCESS-ISSUE",
U1177="Projet OCM (ZTE, NOKIA, autres projets)","TRAVAUX OCM",
U1177="No root CAuse","No root cause",
U1177="ODU HS","TX ISSUE",
U1177="IP &amp; VLAN","TX ISSUE",
U1177="Warehouse HUAWEI","SPARE-ISSUE",
U1177="SPARE-HS","SPARE-ISSUE",
U1177="Power Telco","RAN ISSUE",U1177="no impacts","no impacts"
),"")</f>
        <v>Exclu</v>
      </c>
      <c r="U1177" s="68" t="s">
        <v>5537</v>
      </c>
      <c r="V1177" s="41" t="str" cm="1">
        <f t="array" ref="V1177">IFERROR(_xlfn.IFS(
U1177="MPR ISSUE","ACTIVE",
U1177="BSS Hardware Issue","ACTIVE",
U1177="Sites strategiques, MLL, Pylone, etc.","PASSIVE",
U1177="AKTIVCO DEFAUT GE &amp; POWER Cabinet","PASSIVE",
U1177="AKTIVCO Coupure ENEO &amp; Baisse de tension","PASSIVE",
U1177="Coupure ENEO &amp; Baisse de tension","PASSIVE",
U1177="Defaut GE &amp; POWER Cabinet","PASSIVE",
U1177="Sharing","PASSIVE",
U1177="Sites strategiques &amp; DataCenter","PASSIVE",
U1177="Exclu","Exclu",
U1177="SAT","ACTIVE",
U1177="SPARE-ISSUE","SPARE-ISSUE",
U1177="Fiber CAmtel","ACTIVE",
U1177="Fiber AOF","ACTIVE",
U1177="Projet OCM (HUAWEI)","PLANNED WORKS",
U1177="Projet OCM (NOKIA)","PLANNED WORKS",
U1177="ACCESS-ISSUE","ACCESS-ISSUE",
U1177="Projet OCM (ZTE, NOKIA, autres projets)","PLANNED WORKS",
U1177="No root CAuse","No root cause",
U1177="ODU HS","ACTIVE",
U1177="IP &amp; VLAN","ACTIVE",
U1177="Warehouse HUAWEI","SPARE-ISSUE",
U1177="SPARE-HS","SPARE-ISSUE",
U1177="Power Telco","ACTIVE", U1177="no impacts","no impacts"
),"")</f>
        <v>Exclu</v>
      </c>
      <c r="W1177" s="113"/>
      <c r="X1177" s="113"/>
      <c r="Y1177" s="113"/>
      <c r="Z1177" s="113"/>
      <c r="AA1177" s="113"/>
      <c r="AB1177" s="17" t="s">
        <v>5465</v>
      </c>
      <c r="AC1177" s="17" t="str">
        <f>_xlfn.XLOOKUP(B1177,'INCIDENT-04-27-2026'!E:E,'INCIDENT-04-27-2026'!F:F,"")</f>
        <v/>
      </c>
      <c r="AD1177" s="9"/>
      <c r="AE1177" s="7" t="s">
        <v>5465</v>
      </c>
      <c r="AF1177" s="6" t="str">
        <f>_xlfn.XLOOKUP(B1177,'[13]Input_27-04'!$B:$B,'[13]Input_27-04'!$M:$M,"")</f>
        <v/>
      </c>
      <c r="AG1177" s="7"/>
      <c r="AH1177" s="3"/>
      <c r="AI1177" s="18" t="str">
        <f>_xlfn.XLOOKUP(B1177,'[3]Cells Huawei 27042026 10h'!$B:$B,'[3]Cells Huawei 27042026 10h'!$T:$T,"")</f>
        <v/>
      </c>
      <c r="AJ1177" s="18" t="str">
        <f>_xlfn.XLOOKUP(B1177,'[3]Cells Huawei 27042026 15h'!$B:$B,'[3]Cells Huawei 27042026 15h'!$T:$T,"")</f>
        <v/>
      </c>
      <c r="AK1177" s="18" t="str">
        <f>_xlfn.XLOOKUP(B1177,'[4]cells down 27042026 11h28'!$B:$B,'[4]cells down 27042026 11h28'!$R:$R,"")</f>
        <v/>
      </c>
      <c r="AL1177" s="18" t="str">
        <f>_xlfn.XLOOKUP(B1177,'[4]cells down 27042026 18h01'!$B:$B,'[4]cells down 27042026 18h01'!$R:$R,"")</f>
        <v/>
      </c>
      <c r="AM1177" s="18" t="str">
        <f>_xlfn.XLOOKUP(B1177,'[5]cell downs 27042026 11h'!$B:$B,'[5]cell downs 27042026 11h'!$R:$R,"")</f>
        <v/>
      </c>
      <c r="AN1177" s="18" t="str">
        <f>_xlfn.XLOOKUP(B1177,'[5]cell downs 27042026 17h40'!$B:$B,'[5]cell downs 27042026 17h40'!$R:$R,"")</f>
        <v/>
      </c>
      <c r="AO1177" s="18" t="str">
        <f>_xlfn.XLOOKUP(B1177,'[6]ALL SITES DOWN'!$D:$D,'[6]ALL SITES DOWN'!$J:$J,"")</f>
        <v/>
      </c>
      <c r="AP1177" s="18" t="str">
        <f>_xlfn.XLOOKUP(B1177,'[7]ALL SITES DOWN'!$D:$D,'[7]ALL SITES DOWN'!$J:$J,"")</f>
        <v/>
      </c>
      <c r="AQ1177" s="9" t="str">
        <f>_xlfn.XLOOKUP(B1177,[8]sheet1!$AC:$AC,[8]sheet1!$AF:$AF,"")</f>
        <v/>
      </c>
      <c r="AR1177" s="14"/>
      <c r="AS1177" s="14" t="s">
        <v>5465</v>
      </c>
      <c r="AT1177" s="14" t="str">
        <f>_xlfn.XLOOKUP(B1177,'[9]cell downs 18042026 17h'!$B:$B,'[9]cell downs 18042026 17h'!$B:$B,"")</f>
        <v/>
      </c>
      <c r="AU1177" s="14" t="str">
        <f>_xlfn.XLOOKUP(B1177,'[10]Cells Huawei 19042026 15h'!$B:$B,'[10]Cells Huawei 19042026 15h'!$B:$B,"")</f>
        <v/>
      </c>
      <c r="AV1177" s="9" t="str">
        <f>_xlfn.XLOOKUP(B1177,'[11]cells down 19042026 9H40'!$B:$B,'[11]cells down 19042026 9H40'!$B:$B,"")</f>
        <v/>
      </c>
    </row>
    <row r="1178" spans="1:48" hidden="1" x14ac:dyDescent="0.3">
      <c r="A1178" s="1" t="s">
        <v>3240</v>
      </c>
      <c r="B1178" s="8" t="s">
        <v>3241</v>
      </c>
      <c r="C1178" s="3" t="str">
        <f>_xlfn.XLOOKUP(B1178,'[1]daily break down'!$D:$D,'[1]daily break down'!$E:$E,"")</f>
        <v>Yaounde</v>
      </c>
      <c r="D1178" s="1" t="s">
        <v>11</v>
      </c>
      <c r="E1178" s="1" t="s">
        <v>12</v>
      </c>
      <c r="F1178" s="3" t="s">
        <v>37</v>
      </c>
      <c r="G1178" s="1" t="s">
        <v>38</v>
      </c>
      <c r="H1178" s="29" t="str">
        <f>_xlfn.XLOOKUP(B1178,[2]CALCULATION!$B:$B,[2]CALCULATION!$H:$H,"")</f>
        <v>ZTE</v>
      </c>
      <c r="I1178" s="26">
        <v>0</v>
      </c>
      <c r="J1178" s="26">
        <v>0</v>
      </c>
      <c r="K1178" s="26">
        <v>2.388116986699269E-2</v>
      </c>
      <c r="L1178" s="26">
        <v>0</v>
      </c>
      <c r="M1178" s="26">
        <v>0</v>
      </c>
      <c r="N1178" s="26">
        <v>0</v>
      </c>
      <c r="O1178" s="26">
        <v>0</v>
      </c>
      <c r="P1178" s="114" t="s">
        <v>6364</v>
      </c>
      <c r="Q1178" s="42" t="s">
        <v>5538</v>
      </c>
      <c r="R1178" s="42"/>
      <c r="S1178" s="41" t="str" cm="1">
        <f t="array" ref="S1178">IFERROR(_xlfn.IFS(
U1178="MPR ISSUE","PDH",
U1178="BSS Hardware Issue","BSS",
U1178="Sites strategiques, MLL, Pylone, etc.","ENVTECH",
U1178="AKTIVCO DEFAUT GE &amp; POWER Cabinet","AKTIVCO",
U1178="AKTIVCO Coupure ENEO &amp; Baisse de tension","AKTIVCO GRID ONLY",
U1178="Coupure ENEO &amp; Baisse de tension","IHS GRID ONLY",
U1178="Defaut GE &amp; POWER Cabinet","IHS",
U1178="Sharing","Partners",
U1178="Sites strategiques &amp; DataCenter","SST &amp; DC",
U1178="Exclu","Exclu",
U1178="SAT","SAT",
U1178="SPARE-ISSUE","SPARE-ISSUE",
U1178="Fiber CAmtel","TRANS_FO_CAMTEL",
U1178="Fiber AOF","Fiber AOF",
U1178="Projet OCM (HUAWEI)","TRAVAUX-HUAWEI",
U1178="Projet OCM (NOKIA)","TRAVAUX-NOKIA",
U1178="ACCESS-ISSUE","ACCESS-ISSUE",
U1178="Projet OCM (ZTE, NOKIA, autres projets)","TRAVAUX OCM",
U1178="No root CAuse","No root cause",
U1178="ODU HS","PDH",
U1178="IP &amp; VLAN","PDH",
U1178="Warehouse HUAWEI","SPARE-ISSUE",
U1178="SPARE-HS","SPARE-ISSUE",
U1178="Power Telco","BSS",U1178="no impacts","no impacts"
),"")</f>
        <v>No root cause</v>
      </c>
      <c r="T1178" s="41" t="str" cm="1">
        <f t="array" ref="T1178">IFERROR(_xlfn.IFS(
U1178="MPR ISSUE","TX ISSUE",
U1178="BSS Hardware Issue","RAN ISSUE",
U1178="Sites strategiques, MLL, Pylone, etc.","ENVTECH",
U1178="AKTIVCO DEFAUT GE &amp; POWER Cabinet","POWER ISSUE",
U1178="AKTIVCO Coupure ENEO &amp; Baisse de tension","POWER ISSUE",
U1178="Coupure ENEO &amp; Baisse de tension","POWER ISSUE",
U1178="Defaut GE &amp; POWER Cabinet","POWER ISSUE",
U1178="Sharing","POWER ISSUE",
U1178="Sites strategiques &amp; DataCenter","POWER ISSUE",
U1178="Exclu","Exclu",
U1178="SAT","TX ISSUE",
U1178="SPARE-ISSUE","SPARE-ISSUE",
U1178="Fiber CAmtel","TX ISSUE",
U1178="Fiber AOF","TX ISSUE",
U1178="Projet OCM (HUAWEI)","TRAVAUX-HUAWEI",
U1178="Projet OCM (NOKIA)","TRAVAUX -NOKIA",
U1178="ACCESS-ISSUE","ACCESS-ISSUE",
U1178="Projet OCM (ZTE, NOKIA, autres projets)","TRAVAUX OCM",
U1178="No root CAuse","No root cause",
U1178="ODU HS","TX ISSUE",
U1178="IP &amp; VLAN","TX ISSUE",
U1178="Warehouse HUAWEI","SPARE-ISSUE",
U1178="SPARE-HS","SPARE-ISSUE",
U1178="Power Telco","RAN ISSUE",U1178="no impacts","no impacts"
),"")</f>
        <v>No root cause</v>
      </c>
      <c r="U1178" s="68" t="s">
        <v>5691</v>
      </c>
      <c r="V1178" s="41" t="str" cm="1">
        <f t="array" ref="V1178">IFERROR(_xlfn.IFS(
U1178="MPR ISSUE","ACTIVE",
U1178="BSS Hardware Issue","ACTIVE",
U1178="Sites strategiques, MLL, Pylone, etc.","PASSIVE",
U1178="AKTIVCO DEFAUT GE &amp; POWER Cabinet","PASSIVE",
U1178="AKTIVCO Coupure ENEO &amp; Baisse de tension","PASSIVE",
U1178="Coupure ENEO &amp; Baisse de tension","PASSIVE",
U1178="Defaut GE &amp; POWER Cabinet","PASSIVE",
U1178="Sharing","PASSIVE",
U1178="Sites strategiques &amp; DataCenter","PASSIVE",
U1178="Exclu","Exclu",
U1178="SAT","ACTIVE",
U1178="SPARE-ISSUE","SPARE-ISSUE",
U1178="Fiber CAmtel","ACTIVE",
U1178="Fiber AOF","ACTIVE",
U1178="Projet OCM (HUAWEI)","PLANNED WORKS",
U1178="Projet OCM (NOKIA)","PLANNED WORKS",
U1178="ACCESS-ISSUE","ACCESS-ISSUE",
U1178="Projet OCM (ZTE, NOKIA, autres projets)","PLANNED WORKS",
U1178="No root CAuse","No root cause",
U1178="ODU HS","ACTIVE",
U1178="IP &amp; VLAN","ACTIVE",
U1178="Warehouse HUAWEI","SPARE-ISSUE",
U1178="SPARE-HS","SPARE-ISSUE",
U1178="Power Telco","ACTIVE", U1178="no impacts","no impacts"
),"")</f>
        <v>No root cause</v>
      </c>
      <c r="W1178" s="113"/>
      <c r="X1178" s="113"/>
      <c r="Y1178" s="113"/>
      <c r="Z1178" s="113"/>
      <c r="AA1178" s="113"/>
      <c r="AB1178" s="17" t="s">
        <v>5465</v>
      </c>
      <c r="AC1178" s="17" t="str">
        <f>_xlfn.XLOOKUP(B1178,'INCIDENT-04-27-2026'!E:E,'INCIDENT-04-27-2026'!F:F,"")</f>
        <v/>
      </c>
      <c r="AD1178" s="9"/>
      <c r="AE1178" s="7" t="s">
        <v>5465</v>
      </c>
      <c r="AF1178" s="6" t="str">
        <f>_xlfn.XLOOKUP(B1178,'[13]Input_27-04'!$B:$B,'[13]Input_27-04'!$M:$M,"")</f>
        <v/>
      </c>
      <c r="AG1178" s="7"/>
      <c r="AH1178" s="3"/>
      <c r="AI1178" s="18" t="str">
        <f>_xlfn.XLOOKUP(B1178,'[3]Cells Huawei 27042026 10h'!$B:$B,'[3]Cells Huawei 27042026 10h'!$T:$T,"")</f>
        <v/>
      </c>
      <c r="AJ1178" s="18" t="str">
        <f>_xlfn.XLOOKUP(B1178,'[3]Cells Huawei 27042026 15h'!$B:$B,'[3]Cells Huawei 27042026 15h'!$T:$T,"")</f>
        <v/>
      </c>
      <c r="AK1178" s="18" t="str">
        <f>_xlfn.XLOOKUP(B1178,'[4]cells down 27042026 11h28'!$B:$B,'[4]cells down 27042026 11h28'!$R:$R,"")</f>
        <v/>
      </c>
      <c r="AL1178" s="18" t="str">
        <f>_xlfn.XLOOKUP(B1178,'[4]cells down 27042026 18h01'!$B:$B,'[4]cells down 27042026 18h01'!$R:$R,"")</f>
        <v/>
      </c>
      <c r="AM1178" s="18" t="str">
        <f>_xlfn.XLOOKUP(B1178,'[5]cell downs 27042026 11h'!$B:$B,'[5]cell downs 27042026 11h'!$R:$R,"")</f>
        <v/>
      </c>
      <c r="AN1178" s="18" t="str">
        <f>_xlfn.XLOOKUP(B1178,'[5]cell downs 27042026 17h40'!$B:$B,'[5]cell downs 27042026 17h40'!$R:$R,"")</f>
        <v/>
      </c>
      <c r="AO1178" s="18" t="str">
        <f>_xlfn.XLOOKUP(B1178,'[6]ALL SITES DOWN'!$D:$D,'[6]ALL SITES DOWN'!$J:$J,"")</f>
        <v/>
      </c>
      <c r="AP1178" s="18" t="str">
        <f>_xlfn.XLOOKUP(B1178,'[7]ALL SITES DOWN'!$D:$D,'[7]ALL SITES DOWN'!$J:$J,"")</f>
        <v/>
      </c>
      <c r="AQ1178" s="9" t="str">
        <f>_xlfn.XLOOKUP(B1178,[8]sheet1!$AC:$AC,[8]sheet1!$AF:$AF,"")</f>
        <v/>
      </c>
      <c r="AR1178" s="14"/>
      <c r="AS1178" s="14" t="s">
        <v>5465</v>
      </c>
      <c r="AT1178" s="14" t="str">
        <f>_xlfn.XLOOKUP(B1178,'[9]cell downs 18042026 17h'!$B:$B,'[9]cell downs 18042026 17h'!$B:$B,"")</f>
        <v/>
      </c>
      <c r="AU1178" s="14" t="str">
        <f>_xlfn.XLOOKUP(B1178,'[10]Cells Huawei 19042026 15h'!$B:$B,'[10]Cells Huawei 19042026 15h'!$B:$B,"")</f>
        <v/>
      </c>
      <c r="AV1178" s="9" t="str">
        <f>_xlfn.XLOOKUP(B1178,'[11]cells down 19042026 9H40'!$B:$B,'[11]cells down 19042026 9H40'!$B:$B,"")</f>
        <v/>
      </c>
    </row>
    <row r="1179" spans="1:48" hidden="1" x14ac:dyDescent="0.3">
      <c r="A1179" s="1" t="s">
        <v>2111</v>
      </c>
      <c r="B1179" s="8" t="s">
        <v>2112</v>
      </c>
      <c r="C1179" s="3" t="str">
        <f>_xlfn.XLOOKUP(B1179,'[1]daily break down'!$D:$D,'[1]daily break down'!$E:$E,"")</f>
        <v>CENTRE</v>
      </c>
      <c r="D1179" s="1" t="s">
        <v>21</v>
      </c>
      <c r="E1179" s="1" t="s">
        <v>80</v>
      </c>
      <c r="F1179" s="3" t="s">
        <v>226</v>
      </c>
      <c r="G1179" s="1" t="s">
        <v>489</v>
      </c>
      <c r="H1179" s="29" t="str">
        <f>_xlfn.XLOOKUP(B1179,[2]CALCULATION!$B:$B,[2]CALCULATION!$H:$H,"")</f>
        <v>ZTE</v>
      </c>
      <c r="I1179" s="26">
        <v>5.1650386807178636E-2</v>
      </c>
      <c r="J1179" s="26">
        <v>0</v>
      </c>
      <c r="K1179" s="26">
        <v>2.3595808613914873E-2</v>
      </c>
      <c r="L1179" s="26">
        <v>0</v>
      </c>
      <c r="M1179" s="26">
        <v>0</v>
      </c>
      <c r="N1179" s="26">
        <v>0</v>
      </c>
      <c r="O1179" s="26">
        <v>0</v>
      </c>
      <c r="P1179" s="114" t="s">
        <v>6364</v>
      </c>
      <c r="Q1179" s="42" t="s">
        <v>5538</v>
      </c>
      <c r="R1179" s="42"/>
      <c r="S1179" s="41" t="str" cm="1">
        <f t="array" ref="S1179">IFERROR(_xlfn.IFS(
U1179="MPR ISSUE","PDH",
U1179="BSS Hardware Issue","BSS",
U1179="Sites strategiques, MLL, Pylone, etc.","ENVTECH",
U1179="AKTIVCO DEFAUT GE &amp; POWER Cabinet","AKTIVCO",
U1179="AKTIVCO Coupure ENEO &amp; Baisse de tension","AKTIVCO GRID ONLY",
U1179="Coupure ENEO &amp; Baisse de tension","IHS GRID ONLY",
U1179="Defaut GE &amp; POWER Cabinet","IHS",
U1179="Sharing","Partners",
U1179="Sites strategiques &amp; DataCenter","SST &amp; DC",
U1179="Exclu","Exclu",
U1179="SAT","SAT",
U1179="SPARE-ISSUE","SPARE-ISSUE",
U1179="Fiber CAmtel","TRANS_FO_CAMTEL",
U1179="Fiber AOF","Fiber AOF",
U1179="Projet OCM (HUAWEI)","TRAVAUX-HUAWEI",
U1179="Projet OCM (NOKIA)","TRAVAUX-NOKIA",
U1179="ACCESS-ISSUE","ACCESS-ISSUE",
U1179="Projet OCM (ZTE, NOKIA, autres projets)","TRAVAUX OCM",
U1179="No root CAuse","No root cause",
U1179="ODU HS","PDH",
U1179="IP &amp; VLAN","PDH",
U1179="Warehouse HUAWEI","SPARE-ISSUE",
U1179="SPARE-HS","SPARE-ISSUE",
U1179="Power Telco","BSS",U1179="no impacts","no impacts"
),"")</f>
        <v>No root cause</v>
      </c>
      <c r="T1179" s="41" t="str" cm="1">
        <f t="array" ref="T1179">IFERROR(_xlfn.IFS(
U1179="MPR ISSUE","TX ISSUE",
U1179="BSS Hardware Issue","RAN ISSUE",
U1179="Sites strategiques, MLL, Pylone, etc.","ENVTECH",
U1179="AKTIVCO DEFAUT GE &amp; POWER Cabinet","POWER ISSUE",
U1179="AKTIVCO Coupure ENEO &amp; Baisse de tension","POWER ISSUE",
U1179="Coupure ENEO &amp; Baisse de tension","POWER ISSUE",
U1179="Defaut GE &amp; POWER Cabinet","POWER ISSUE",
U1179="Sharing","POWER ISSUE",
U1179="Sites strategiques &amp; DataCenter","POWER ISSUE",
U1179="Exclu","Exclu",
U1179="SAT","TX ISSUE",
U1179="SPARE-ISSUE","SPARE-ISSUE",
U1179="Fiber CAmtel","TX ISSUE",
U1179="Fiber AOF","TX ISSUE",
U1179="Projet OCM (HUAWEI)","TRAVAUX-HUAWEI",
U1179="Projet OCM (NOKIA)","TRAVAUX -NOKIA",
U1179="ACCESS-ISSUE","ACCESS-ISSUE",
U1179="Projet OCM (ZTE, NOKIA, autres projets)","TRAVAUX OCM",
U1179="No root CAuse","No root cause",
U1179="ODU HS","TX ISSUE",
U1179="IP &amp; VLAN","TX ISSUE",
U1179="Warehouse HUAWEI","SPARE-ISSUE",
U1179="SPARE-HS","SPARE-ISSUE",
U1179="Power Telco","RAN ISSUE",U1179="no impacts","no impacts"
),"")</f>
        <v>No root cause</v>
      </c>
      <c r="U1179" s="68" t="s">
        <v>5691</v>
      </c>
      <c r="V1179" s="41" t="str" cm="1">
        <f t="array" ref="V1179">IFERROR(_xlfn.IFS(
U1179="MPR ISSUE","ACTIVE",
U1179="BSS Hardware Issue","ACTIVE",
U1179="Sites strategiques, MLL, Pylone, etc.","PASSIVE",
U1179="AKTIVCO DEFAUT GE &amp; POWER Cabinet","PASSIVE",
U1179="AKTIVCO Coupure ENEO &amp; Baisse de tension","PASSIVE",
U1179="Coupure ENEO &amp; Baisse de tension","PASSIVE",
U1179="Defaut GE &amp; POWER Cabinet","PASSIVE",
U1179="Sharing","PASSIVE",
U1179="Sites strategiques &amp; DataCenter","PASSIVE",
U1179="Exclu","Exclu",
U1179="SAT","ACTIVE",
U1179="SPARE-ISSUE","SPARE-ISSUE",
U1179="Fiber CAmtel","ACTIVE",
U1179="Fiber AOF","ACTIVE",
U1179="Projet OCM (HUAWEI)","PLANNED WORKS",
U1179="Projet OCM (NOKIA)","PLANNED WORKS",
U1179="ACCESS-ISSUE","ACCESS-ISSUE",
U1179="Projet OCM (ZTE, NOKIA, autres projets)","PLANNED WORKS",
U1179="No root CAuse","No root cause",
U1179="ODU HS","ACTIVE",
U1179="IP &amp; VLAN","ACTIVE",
U1179="Warehouse HUAWEI","SPARE-ISSUE",
U1179="SPARE-HS","SPARE-ISSUE",
U1179="Power Telco","ACTIVE", U1179="no impacts","no impacts"
),"")</f>
        <v>No root cause</v>
      </c>
      <c r="W1179" s="113"/>
      <c r="X1179" s="113"/>
      <c r="Y1179" s="113"/>
      <c r="Z1179" s="113"/>
      <c r="AA1179" s="113"/>
      <c r="AB1179" s="17" t="s">
        <v>5465</v>
      </c>
      <c r="AC1179" s="17" t="str">
        <f>_xlfn.XLOOKUP(B1179,'INCIDENT-04-27-2026'!E:E,'INCIDENT-04-27-2026'!F:F,"")</f>
        <v/>
      </c>
      <c r="AD1179" s="9"/>
      <c r="AE1179" s="7" t="s">
        <v>5465</v>
      </c>
      <c r="AF1179" s="6" t="str">
        <f>_xlfn.XLOOKUP(B1179,'[13]Input_27-04'!$B:$B,'[13]Input_27-04'!$M:$M,"")</f>
        <v/>
      </c>
      <c r="AG1179" s="7"/>
      <c r="AH1179" s="3"/>
      <c r="AI1179" s="18" t="str">
        <f>_xlfn.XLOOKUP(B1179,'[3]Cells Huawei 27042026 10h'!$B:$B,'[3]Cells Huawei 27042026 10h'!$T:$T,"")</f>
        <v/>
      </c>
      <c r="AJ1179" s="18" t="str">
        <f>_xlfn.XLOOKUP(B1179,'[3]Cells Huawei 27042026 15h'!$B:$B,'[3]Cells Huawei 27042026 15h'!$T:$T,"")</f>
        <v/>
      </c>
      <c r="AK1179" s="18" t="str">
        <f>_xlfn.XLOOKUP(B1179,'[4]cells down 27042026 11h28'!$B:$B,'[4]cells down 27042026 11h28'!$R:$R,"")</f>
        <v/>
      </c>
      <c r="AL1179" s="18" t="str">
        <f>_xlfn.XLOOKUP(B1179,'[4]cells down 27042026 18h01'!$B:$B,'[4]cells down 27042026 18h01'!$R:$R,"")</f>
        <v/>
      </c>
      <c r="AM1179" s="18" t="str">
        <f>_xlfn.XLOOKUP(B1179,'[5]cell downs 27042026 11h'!$B:$B,'[5]cell downs 27042026 11h'!$R:$R,"")</f>
        <v/>
      </c>
      <c r="AN1179" s="18" t="str">
        <f>_xlfn.XLOOKUP(B1179,'[5]cell downs 27042026 17h40'!$B:$B,'[5]cell downs 27042026 17h40'!$R:$R,"")</f>
        <v/>
      </c>
      <c r="AO1179" s="18" t="str">
        <f>_xlfn.XLOOKUP(B1179,'[6]ALL SITES DOWN'!$D:$D,'[6]ALL SITES DOWN'!$J:$J,"")</f>
        <v/>
      </c>
      <c r="AP1179" s="18" t="str">
        <f>_xlfn.XLOOKUP(B1179,'[7]ALL SITES DOWN'!$D:$D,'[7]ALL SITES DOWN'!$J:$J,"")</f>
        <v/>
      </c>
      <c r="AQ1179" s="9" t="str">
        <f>_xlfn.XLOOKUP(B1179,[8]sheet1!$AC:$AC,[8]sheet1!$AF:$AF,"")</f>
        <v/>
      </c>
      <c r="AR1179" s="14"/>
      <c r="AS1179" s="14" t="s">
        <v>5465</v>
      </c>
      <c r="AT1179" s="14" t="str">
        <f>_xlfn.XLOOKUP(B1179,'[9]cell downs 18042026 17h'!$B:$B,'[9]cell downs 18042026 17h'!$B:$B,"")</f>
        <v/>
      </c>
      <c r="AU1179" s="14" t="str">
        <f>_xlfn.XLOOKUP(B1179,'[10]Cells Huawei 19042026 15h'!$B:$B,'[10]Cells Huawei 19042026 15h'!$B:$B,"")</f>
        <v/>
      </c>
      <c r="AV1179" s="9" t="str">
        <f>_xlfn.XLOOKUP(B1179,'[11]cells down 19042026 9H40'!$B:$B,'[11]cells down 19042026 9H40'!$B:$B,"")</f>
        <v/>
      </c>
    </row>
    <row r="1180" spans="1:48" hidden="1" x14ac:dyDescent="0.3">
      <c r="A1180" s="1" t="s">
        <v>2157</v>
      </c>
      <c r="B1180" s="8" t="s">
        <v>2158</v>
      </c>
      <c r="C1180" s="3" t="str">
        <f>_xlfn.XLOOKUP(B1180,'[1]daily break down'!$D:$D,'[1]daily break down'!$E:$E,"")</f>
        <v>CENTRE</v>
      </c>
      <c r="D1180" s="1" t="s">
        <v>11</v>
      </c>
      <c r="E1180" s="1" t="s">
        <v>12</v>
      </c>
      <c r="F1180" s="3" t="s">
        <v>226</v>
      </c>
      <c r="G1180" s="1" t="s">
        <v>489</v>
      </c>
      <c r="H1180" s="29" t="str">
        <f>_xlfn.XLOOKUP(B1180,[2]CALCULATION!$B:$B,[2]CALCULATION!$H:$H,"")</f>
        <v>ZTE</v>
      </c>
      <c r="I1180" s="26">
        <v>0</v>
      </c>
      <c r="J1180" s="26">
        <v>0</v>
      </c>
      <c r="K1180" s="26">
        <v>2.3453127987375803E-2</v>
      </c>
      <c r="L1180" s="26">
        <v>0</v>
      </c>
      <c r="M1180" s="26">
        <v>0</v>
      </c>
      <c r="N1180" s="26">
        <v>0</v>
      </c>
      <c r="O1180" s="26">
        <v>0</v>
      </c>
      <c r="P1180" s="114" t="s">
        <v>6364</v>
      </c>
      <c r="Q1180" s="42" t="s">
        <v>5538</v>
      </c>
      <c r="R1180" s="42"/>
      <c r="S1180" s="41" t="str" cm="1">
        <f t="array" ref="S1180">IFERROR(_xlfn.IFS(
U1180="MPR ISSUE","PDH",
U1180="BSS Hardware Issue","BSS",
U1180="Sites strategiques, MLL, Pylone, etc.","ENVTECH",
U1180="AKTIVCO DEFAUT GE &amp; POWER Cabinet","AKTIVCO",
U1180="AKTIVCO Coupure ENEO &amp; Baisse de tension","AKTIVCO GRID ONLY",
U1180="Coupure ENEO &amp; Baisse de tension","IHS GRID ONLY",
U1180="Defaut GE &amp; POWER Cabinet","IHS",
U1180="Sharing","Partners",
U1180="Sites strategiques &amp; DataCenter","SST &amp; DC",
U1180="Exclu","Exclu",
U1180="SAT","SAT",
U1180="SPARE-ISSUE","SPARE-ISSUE",
U1180="Fiber CAmtel","TRANS_FO_CAMTEL",
U1180="Fiber AOF","Fiber AOF",
U1180="Projet OCM (HUAWEI)","TRAVAUX-HUAWEI",
U1180="Projet OCM (NOKIA)","TRAVAUX-NOKIA",
U1180="ACCESS-ISSUE","ACCESS-ISSUE",
U1180="Projet OCM (ZTE, NOKIA, autres projets)","TRAVAUX OCM",
U1180="No root CAuse","No root cause",
U1180="ODU HS","PDH",
U1180="IP &amp; VLAN","PDH",
U1180="Warehouse HUAWEI","SPARE-ISSUE",
U1180="SPARE-HS","SPARE-ISSUE",
U1180="Power Telco","BSS",U1180="no impacts","no impacts"
),"")</f>
        <v>No root cause</v>
      </c>
      <c r="T1180" s="41" t="str" cm="1">
        <f t="array" ref="T1180">IFERROR(_xlfn.IFS(
U1180="MPR ISSUE","TX ISSUE",
U1180="BSS Hardware Issue","RAN ISSUE",
U1180="Sites strategiques, MLL, Pylone, etc.","ENVTECH",
U1180="AKTIVCO DEFAUT GE &amp; POWER Cabinet","POWER ISSUE",
U1180="AKTIVCO Coupure ENEO &amp; Baisse de tension","POWER ISSUE",
U1180="Coupure ENEO &amp; Baisse de tension","POWER ISSUE",
U1180="Defaut GE &amp; POWER Cabinet","POWER ISSUE",
U1180="Sharing","POWER ISSUE",
U1180="Sites strategiques &amp; DataCenter","POWER ISSUE",
U1180="Exclu","Exclu",
U1180="SAT","TX ISSUE",
U1180="SPARE-ISSUE","SPARE-ISSUE",
U1180="Fiber CAmtel","TX ISSUE",
U1180="Fiber AOF","TX ISSUE",
U1180="Projet OCM (HUAWEI)","TRAVAUX-HUAWEI",
U1180="Projet OCM (NOKIA)","TRAVAUX -NOKIA",
U1180="ACCESS-ISSUE","ACCESS-ISSUE",
U1180="Projet OCM (ZTE, NOKIA, autres projets)","TRAVAUX OCM",
U1180="No root CAuse","No root cause",
U1180="ODU HS","TX ISSUE",
U1180="IP &amp; VLAN","TX ISSUE",
U1180="Warehouse HUAWEI","SPARE-ISSUE",
U1180="SPARE-HS","SPARE-ISSUE",
U1180="Power Telco","RAN ISSUE",U1180="no impacts","no impacts"
),"")</f>
        <v>No root cause</v>
      </c>
      <c r="U1180" s="68" t="s">
        <v>5691</v>
      </c>
      <c r="V1180" s="41" t="str" cm="1">
        <f t="array" ref="V1180">IFERROR(_xlfn.IFS(
U1180="MPR ISSUE","ACTIVE",
U1180="BSS Hardware Issue","ACTIVE",
U1180="Sites strategiques, MLL, Pylone, etc.","PASSIVE",
U1180="AKTIVCO DEFAUT GE &amp; POWER Cabinet","PASSIVE",
U1180="AKTIVCO Coupure ENEO &amp; Baisse de tension","PASSIVE",
U1180="Coupure ENEO &amp; Baisse de tension","PASSIVE",
U1180="Defaut GE &amp; POWER Cabinet","PASSIVE",
U1180="Sharing","PASSIVE",
U1180="Sites strategiques &amp; DataCenter","PASSIVE",
U1180="Exclu","Exclu",
U1180="SAT","ACTIVE",
U1180="SPARE-ISSUE","SPARE-ISSUE",
U1180="Fiber CAmtel","ACTIVE",
U1180="Fiber AOF","ACTIVE",
U1180="Projet OCM (HUAWEI)","PLANNED WORKS",
U1180="Projet OCM (NOKIA)","PLANNED WORKS",
U1180="ACCESS-ISSUE","ACCESS-ISSUE",
U1180="Projet OCM (ZTE, NOKIA, autres projets)","PLANNED WORKS",
U1180="No root CAuse","No root cause",
U1180="ODU HS","ACTIVE",
U1180="IP &amp; VLAN","ACTIVE",
U1180="Warehouse HUAWEI","SPARE-ISSUE",
U1180="SPARE-HS","SPARE-ISSUE",
U1180="Power Telco","ACTIVE", U1180="no impacts","no impacts"
),"")</f>
        <v>No root cause</v>
      </c>
      <c r="W1180" s="113"/>
      <c r="X1180" s="113"/>
      <c r="Y1180" s="113"/>
      <c r="Z1180" s="113"/>
      <c r="AA1180" s="113"/>
      <c r="AB1180" s="17" t="s">
        <v>5934</v>
      </c>
      <c r="AC1180" s="17" t="str">
        <f>_xlfn.XLOOKUP(B1180,'INCIDENT-04-27-2026'!E:E,'INCIDENT-04-27-2026'!F:F,"")</f>
        <v/>
      </c>
      <c r="AD1180" s="9"/>
      <c r="AE1180" s="7" t="s">
        <v>5465</v>
      </c>
      <c r="AF1180" s="6" t="str">
        <f>_xlfn.XLOOKUP(B1180,'[13]Input_27-04'!$B:$B,'[13]Input_27-04'!$M:$M,"")</f>
        <v/>
      </c>
      <c r="AG1180" s="7"/>
      <c r="AH1180" s="3"/>
      <c r="AI1180" s="18" t="str">
        <f>_xlfn.XLOOKUP(B1180,'[3]Cells Huawei 27042026 10h'!$B:$B,'[3]Cells Huawei 27042026 10h'!$T:$T,"")</f>
        <v/>
      </c>
      <c r="AJ1180" s="18" t="str">
        <f>_xlfn.XLOOKUP(B1180,'[3]Cells Huawei 27042026 15h'!$B:$B,'[3]Cells Huawei 27042026 15h'!$T:$T,"")</f>
        <v/>
      </c>
      <c r="AK1180" s="18" t="str">
        <f>_xlfn.XLOOKUP(B1180,'[4]cells down 27042026 11h28'!$B:$B,'[4]cells down 27042026 11h28'!$R:$R,"")</f>
        <v/>
      </c>
      <c r="AL1180" s="18" t="str">
        <f>_xlfn.XLOOKUP(B1180,'[4]cells down 27042026 18h01'!$B:$B,'[4]cells down 27042026 18h01'!$R:$R,"")</f>
        <v/>
      </c>
      <c r="AM1180" s="18" t="str">
        <f>_xlfn.XLOOKUP(B1180,'[5]cell downs 27042026 11h'!$B:$B,'[5]cell downs 27042026 11h'!$R:$R,"")</f>
        <v/>
      </c>
      <c r="AN1180" s="18" t="str">
        <f>_xlfn.XLOOKUP(B1180,'[5]cell downs 27042026 17h40'!$B:$B,'[5]cell downs 27042026 17h40'!$R:$R,"")</f>
        <v/>
      </c>
      <c r="AO1180" s="18" t="str">
        <f>_xlfn.XLOOKUP(B1180,'[6]ALL SITES DOWN'!$D:$D,'[6]ALL SITES DOWN'!$J:$J,"")</f>
        <v/>
      </c>
      <c r="AP1180" s="18" t="str">
        <f>_xlfn.XLOOKUP(B1180,'[7]ALL SITES DOWN'!$D:$D,'[7]ALL SITES DOWN'!$J:$J,"")</f>
        <v>(04/27/2026 ocm ran 11h):-power status check ongoing</v>
      </c>
      <c r="AQ1180" s="9" t="str">
        <f>_xlfn.XLOOKUP(B1180,[8]sheet1!$AC:$AC,[8]sheet1!$AF:$AF,"")</f>
        <v/>
      </c>
      <c r="AR1180" s="14"/>
      <c r="AS1180" s="14" t="s">
        <v>5465</v>
      </c>
      <c r="AT1180" s="14" t="str">
        <f>_xlfn.XLOOKUP(B1180,'[9]cell downs 18042026 17h'!$B:$B,'[9]cell downs 18042026 17h'!$B:$B,"")</f>
        <v/>
      </c>
      <c r="AU1180" s="14" t="str">
        <f>_xlfn.XLOOKUP(B1180,'[10]Cells Huawei 19042026 15h'!$B:$B,'[10]Cells Huawei 19042026 15h'!$B:$B,"")</f>
        <v/>
      </c>
      <c r="AV1180" s="9" t="str">
        <f>_xlfn.XLOOKUP(B1180,'[11]cells down 19042026 9H40'!$B:$B,'[11]cells down 19042026 9H40'!$B:$B,"")</f>
        <v/>
      </c>
    </row>
    <row r="1181" spans="1:48" hidden="1" x14ac:dyDescent="0.3">
      <c r="A1181" s="1" t="s">
        <v>4812</v>
      </c>
      <c r="B1181" s="8" t="s">
        <v>4813</v>
      </c>
      <c r="C1181" s="3" t="str">
        <f>_xlfn.XLOOKUP(B1181,'[1]daily break down'!$D:$D,'[1]daily break down'!$E:$E,"")</f>
        <v>Yaounde</v>
      </c>
      <c r="D1181" s="1" t="s">
        <v>11</v>
      </c>
      <c r="E1181" s="1" t="s">
        <v>145</v>
      </c>
      <c r="F1181" s="3" t="s">
        <v>37</v>
      </c>
      <c r="G1181" s="1" t="s">
        <v>38</v>
      </c>
      <c r="H1181" s="29" t="str">
        <f>_xlfn.XLOOKUP(B1181,[2]CALCULATION!$B:$B,[2]CALCULATION!$H:$H,"")</f>
        <v>ZTE</v>
      </c>
      <c r="I1181" s="26">
        <v>0</v>
      </c>
      <c r="J1181" s="26">
        <v>0</v>
      </c>
      <c r="K1181" s="26">
        <v>2.3435292909058297E-2</v>
      </c>
      <c r="L1181" s="26">
        <v>0</v>
      </c>
      <c r="M1181" s="26">
        <v>0</v>
      </c>
      <c r="N1181" s="26">
        <v>0</v>
      </c>
      <c r="O1181" s="26">
        <v>0</v>
      </c>
      <c r="P1181" s="114" t="s">
        <v>6364</v>
      </c>
      <c r="Q1181" s="42" t="s">
        <v>5538</v>
      </c>
      <c r="R1181" s="42"/>
      <c r="S1181" s="41" t="str" cm="1">
        <f t="array" ref="S1181">IFERROR(_xlfn.IFS(
U1181="MPR ISSUE","PDH",
U1181="BSS Hardware Issue","BSS",
U1181="Sites strategiques, MLL, Pylone, etc.","ENVTECH",
U1181="AKTIVCO DEFAUT GE &amp; POWER Cabinet","AKTIVCO",
U1181="AKTIVCO Coupure ENEO &amp; Baisse de tension","AKTIVCO GRID ONLY",
U1181="Coupure ENEO &amp; Baisse de tension","IHS GRID ONLY",
U1181="Defaut GE &amp; POWER Cabinet","IHS",
U1181="Sharing","Partners",
U1181="Sites strategiques &amp; DataCenter","SST &amp; DC",
U1181="Exclu","Exclu",
U1181="SAT","SAT",
U1181="SPARE-ISSUE","SPARE-ISSUE",
U1181="Fiber CAmtel","TRANS_FO_CAMTEL",
U1181="Fiber AOF","Fiber AOF",
U1181="Projet OCM (HUAWEI)","TRAVAUX-HUAWEI",
U1181="Projet OCM (NOKIA)","TRAVAUX-NOKIA",
U1181="ACCESS-ISSUE","ACCESS-ISSUE",
U1181="Projet OCM (ZTE, NOKIA, autres projets)","TRAVAUX OCM",
U1181="No root CAuse","No root cause",
U1181="ODU HS","PDH",
U1181="IP &amp; VLAN","PDH",
U1181="Warehouse HUAWEI","SPARE-ISSUE",
U1181="SPARE-HS","SPARE-ISSUE",
U1181="Power Telco","BSS",U1181="no impacts","no impacts"
),"")</f>
        <v>No root cause</v>
      </c>
      <c r="T1181" s="41" t="str" cm="1">
        <f t="array" ref="T1181">IFERROR(_xlfn.IFS(
U1181="MPR ISSUE","TX ISSUE",
U1181="BSS Hardware Issue","RAN ISSUE",
U1181="Sites strategiques, MLL, Pylone, etc.","ENVTECH",
U1181="AKTIVCO DEFAUT GE &amp; POWER Cabinet","POWER ISSUE",
U1181="AKTIVCO Coupure ENEO &amp; Baisse de tension","POWER ISSUE",
U1181="Coupure ENEO &amp; Baisse de tension","POWER ISSUE",
U1181="Defaut GE &amp; POWER Cabinet","POWER ISSUE",
U1181="Sharing","POWER ISSUE",
U1181="Sites strategiques &amp; DataCenter","POWER ISSUE",
U1181="Exclu","Exclu",
U1181="SAT","TX ISSUE",
U1181="SPARE-ISSUE","SPARE-ISSUE",
U1181="Fiber CAmtel","TX ISSUE",
U1181="Fiber AOF","TX ISSUE",
U1181="Projet OCM (HUAWEI)","TRAVAUX-HUAWEI",
U1181="Projet OCM (NOKIA)","TRAVAUX -NOKIA",
U1181="ACCESS-ISSUE","ACCESS-ISSUE",
U1181="Projet OCM (ZTE, NOKIA, autres projets)","TRAVAUX OCM",
U1181="No root CAuse","No root cause",
U1181="ODU HS","TX ISSUE",
U1181="IP &amp; VLAN","TX ISSUE",
U1181="Warehouse HUAWEI","SPARE-ISSUE",
U1181="SPARE-HS","SPARE-ISSUE",
U1181="Power Telco","RAN ISSUE",U1181="no impacts","no impacts"
),"")</f>
        <v>No root cause</v>
      </c>
      <c r="U1181" s="68" t="s">
        <v>5691</v>
      </c>
      <c r="V1181" s="41" t="str" cm="1">
        <f t="array" ref="V1181">IFERROR(_xlfn.IFS(
U1181="MPR ISSUE","ACTIVE",
U1181="BSS Hardware Issue","ACTIVE",
U1181="Sites strategiques, MLL, Pylone, etc.","PASSIVE",
U1181="AKTIVCO DEFAUT GE &amp; POWER Cabinet","PASSIVE",
U1181="AKTIVCO Coupure ENEO &amp; Baisse de tension","PASSIVE",
U1181="Coupure ENEO &amp; Baisse de tension","PASSIVE",
U1181="Defaut GE &amp; POWER Cabinet","PASSIVE",
U1181="Sharing","PASSIVE",
U1181="Sites strategiques &amp; DataCenter","PASSIVE",
U1181="Exclu","Exclu",
U1181="SAT","ACTIVE",
U1181="SPARE-ISSUE","SPARE-ISSUE",
U1181="Fiber CAmtel","ACTIVE",
U1181="Fiber AOF","ACTIVE",
U1181="Projet OCM (HUAWEI)","PLANNED WORKS",
U1181="Projet OCM (NOKIA)","PLANNED WORKS",
U1181="ACCESS-ISSUE","ACCESS-ISSUE",
U1181="Projet OCM (ZTE, NOKIA, autres projets)","PLANNED WORKS",
U1181="No root CAuse","No root cause",
U1181="ODU HS","ACTIVE",
U1181="IP &amp; VLAN","ACTIVE",
U1181="Warehouse HUAWEI","SPARE-ISSUE",
U1181="SPARE-HS","SPARE-ISSUE",
U1181="Power Telco","ACTIVE", U1181="no impacts","no impacts"
),"")</f>
        <v>No root cause</v>
      </c>
      <c r="W1181" s="113"/>
      <c r="X1181" s="113"/>
      <c r="Y1181" s="113"/>
      <c r="Z1181" s="113"/>
      <c r="AA1181" s="113"/>
      <c r="AB1181" s="17" t="s">
        <v>5465</v>
      </c>
      <c r="AC1181" s="17" t="str">
        <f>_xlfn.XLOOKUP(B1181,'INCIDENT-04-27-2026'!E:E,'INCIDENT-04-27-2026'!F:F,"")</f>
        <v/>
      </c>
      <c r="AD1181" s="9"/>
      <c r="AE1181" s="7" t="s">
        <v>5465</v>
      </c>
      <c r="AF1181" s="6" t="str">
        <f>_xlfn.XLOOKUP(B1181,'[13]Input_27-04'!$B:$B,'[13]Input_27-04'!$M:$M,"")</f>
        <v/>
      </c>
      <c r="AG1181" s="7"/>
      <c r="AH1181" s="3"/>
      <c r="AI1181" s="18" t="str">
        <f>_xlfn.XLOOKUP(B1181,'[3]Cells Huawei 27042026 10h'!$B:$B,'[3]Cells Huawei 27042026 10h'!$T:$T,"")</f>
        <v/>
      </c>
      <c r="AJ1181" s="18" t="str">
        <f>_xlfn.XLOOKUP(B1181,'[3]Cells Huawei 27042026 15h'!$B:$B,'[3]Cells Huawei 27042026 15h'!$T:$T,"")</f>
        <v/>
      </c>
      <c r="AK1181" s="18" t="str">
        <f>_xlfn.XLOOKUP(B1181,'[4]cells down 27042026 11h28'!$B:$B,'[4]cells down 27042026 11h28'!$R:$R,"")</f>
        <v/>
      </c>
      <c r="AL1181" s="18" t="str">
        <f>_xlfn.XLOOKUP(B1181,'[4]cells down 27042026 18h01'!$B:$B,'[4]cells down 27042026 18h01'!$R:$R,"")</f>
        <v/>
      </c>
      <c r="AM1181" s="18" t="str">
        <f>_xlfn.XLOOKUP(B1181,'[5]cell downs 27042026 11h'!$B:$B,'[5]cell downs 27042026 11h'!$R:$R,"")</f>
        <v/>
      </c>
      <c r="AN1181" s="18" t="str">
        <f>_xlfn.XLOOKUP(B1181,'[5]cell downs 27042026 17h40'!$B:$B,'[5]cell downs 27042026 17h40'!$R:$R,"")</f>
        <v/>
      </c>
      <c r="AO1181" s="18" t="str">
        <f>_xlfn.XLOOKUP(B1181,'[6]ALL SITES DOWN'!$D:$D,'[6]ALL SITES DOWN'!$J:$J,"")</f>
        <v/>
      </c>
      <c r="AP1181" s="18" t="str">
        <f>_xlfn.XLOOKUP(B1181,'[7]ALL SITES DOWN'!$D:$D,'[7]ALL SITES DOWN'!$J:$J,"")</f>
        <v/>
      </c>
      <c r="AQ1181" s="9" t="str">
        <f>_xlfn.XLOOKUP(B1181,[8]sheet1!$AC:$AC,[8]sheet1!$AF:$AF,"")</f>
        <v/>
      </c>
      <c r="AR1181" s="14"/>
      <c r="AS1181" s="14" t="s">
        <v>5465</v>
      </c>
      <c r="AT1181" s="14" t="str">
        <f>_xlfn.XLOOKUP(B1181,'[9]cell downs 18042026 17h'!$B:$B,'[9]cell downs 18042026 17h'!$B:$B,"")</f>
        <v/>
      </c>
      <c r="AU1181" s="14" t="str">
        <f>_xlfn.XLOOKUP(B1181,'[10]Cells Huawei 19042026 15h'!$B:$B,'[10]Cells Huawei 19042026 15h'!$B:$B,"")</f>
        <v/>
      </c>
      <c r="AV1181" s="9" t="str">
        <f>_xlfn.XLOOKUP(B1181,'[11]cells down 19042026 9H40'!$B:$B,'[11]cells down 19042026 9H40'!$B:$B,"")</f>
        <v/>
      </c>
    </row>
    <row r="1182" spans="1:48" hidden="1" x14ac:dyDescent="0.3">
      <c r="A1182" s="1" t="s">
        <v>1283</v>
      </c>
      <c r="B1182" s="8" t="s">
        <v>1284</v>
      </c>
      <c r="C1182" s="3" t="str">
        <f>_xlfn.XLOOKUP(B1182,'[1]daily break down'!$D:$D,'[1]daily break down'!$E:$E,"")</f>
        <v>Yaounde</v>
      </c>
      <c r="D1182" s="1" t="s">
        <v>21</v>
      </c>
      <c r="E1182" s="1" t="s">
        <v>36</v>
      </c>
      <c r="F1182" s="3" t="s">
        <v>37</v>
      </c>
      <c r="G1182" s="1" t="s">
        <v>38</v>
      </c>
      <c r="H1182" s="29" t="str">
        <f>_xlfn.XLOOKUP(B1182,[2]CALCULATION!$B:$B,[2]CALCULATION!$H:$H,"")</f>
        <v>ZTE</v>
      </c>
      <c r="I1182" s="26">
        <v>0</v>
      </c>
      <c r="J1182" s="26">
        <v>0.3258290457805062</v>
      </c>
      <c r="K1182" s="26">
        <v>2.3185601812614483E-2</v>
      </c>
      <c r="L1182" s="26">
        <v>0</v>
      </c>
      <c r="M1182" s="26">
        <v>0.35725445377575688</v>
      </c>
      <c r="N1182" s="26">
        <v>0</v>
      </c>
      <c r="O1182" s="26">
        <v>0</v>
      </c>
      <c r="P1182" s="114" t="s">
        <v>6364</v>
      </c>
      <c r="Q1182" s="42" t="s">
        <v>5538</v>
      </c>
      <c r="R1182" s="42"/>
      <c r="S1182" s="41" t="str" cm="1">
        <f t="array" ref="S1182">IFERROR(_xlfn.IFS(
U1182="MPR ISSUE","PDH",
U1182="BSS Hardware Issue","BSS",
U1182="Sites strategiques, MLL, Pylone, etc.","ENVTECH",
U1182="AKTIVCO DEFAUT GE &amp; POWER Cabinet","AKTIVCO",
U1182="AKTIVCO Coupure ENEO &amp; Baisse de tension","AKTIVCO GRID ONLY",
U1182="Coupure ENEO &amp; Baisse de tension","IHS GRID ONLY",
U1182="Defaut GE &amp; POWER Cabinet","IHS",
U1182="Sharing","Partners",
U1182="Sites strategiques &amp; DataCenter","SST &amp; DC",
U1182="Exclu","Exclu",
U1182="SAT","SAT",
U1182="SPARE-ISSUE","SPARE-ISSUE",
U1182="Fiber CAmtel","TRANS_FO_CAMTEL",
U1182="Fiber AOF","Fiber AOF",
U1182="Projet OCM (HUAWEI)","TRAVAUX-HUAWEI",
U1182="Projet OCM (NOKIA)","TRAVAUX-NOKIA",
U1182="ACCESS-ISSUE","ACCESS-ISSUE",
U1182="Projet OCM (ZTE, NOKIA, autres projets)","TRAVAUX OCM",
U1182="No root CAuse","No root cause",
U1182="ODU HS","PDH",
U1182="IP &amp; VLAN","PDH",
U1182="Warehouse HUAWEI","SPARE-ISSUE",
U1182="SPARE-HS","SPARE-ISSUE",
U1182="Power Telco","BSS",U1182="no impacts","no impacts"
),"")</f>
        <v>No root cause</v>
      </c>
      <c r="T1182" s="41" t="str" cm="1">
        <f t="array" ref="T1182">IFERROR(_xlfn.IFS(
U1182="MPR ISSUE","TX ISSUE",
U1182="BSS Hardware Issue","RAN ISSUE",
U1182="Sites strategiques, MLL, Pylone, etc.","ENVTECH",
U1182="AKTIVCO DEFAUT GE &amp; POWER Cabinet","POWER ISSUE",
U1182="AKTIVCO Coupure ENEO &amp; Baisse de tension","POWER ISSUE",
U1182="Coupure ENEO &amp; Baisse de tension","POWER ISSUE",
U1182="Defaut GE &amp; POWER Cabinet","POWER ISSUE",
U1182="Sharing","POWER ISSUE",
U1182="Sites strategiques &amp; DataCenter","POWER ISSUE",
U1182="Exclu","Exclu",
U1182="SAT","TX ISSUE",
U1182="SPARE-ISSUE","SPARE-ISSUE",
U1182="Fiber CAmtel","TX ISSUE",
U1182="Fiber AOF","TX ISSUE",
U1182="Projet OCM (HUAWEI)","TRAVAUX-HUAWEI",
U1182="Projet OCM (NOKIA)","TRAVAUX -NOKIA",
U1182="ACCESS-ISSUE","ACCESS-ISSUE",
U1182="Projet OCM (ZTE, NOKIA, autres projets)","TRAVAUX OCM",
U1182="No root CAuse","No root cause",
U1182="ODU HS","TX ISSUE",
U1182="IP &amp; VLAN","TX ISSUE",
U1182="Warehouse HUAWEI","SPARE-ISSUE",
U1182="SPARE-HS","SPARE-ISSUE",
U1182="Power Telco","RAN ISSUE",U1182="no impacts","no impacts"
),"")</f>
        <v>No root cause</v>
      </c>
      <c r="U1182" s="68" t="s">
        <v>5691</v>
      </c>
      <c r="V1182" s="41" t="str" cm="1">
        <f t="array" ref="V1182">IFERROR(_xlfn.IFS(
U1182="MPR ISSUE","ACTIVE",
U1182="BSS Hardware Issue","ACTIVE",
U1182="Sites strategiques, MLL, Pylone, etc.","PASSIVE",
U1182="AKTIVCO DEFAUT GE &amp; POWER Cabinet","PASSIVE",
U1182="AKTIVCO Coupure ENEO &amp; Baisse de tension","PASSIVE",
U1182="Coupure ENEO &amp; Baisse de tension","PASSIVE",
U1182="Defaut GE &amp; POWER Cabinet","PASSIVE",
U1182="Sharing","PASSIVE",
U1182="Sites strategiques &amp; DataCenter","PASSIVE",
U1182="Exclu","Exclu",
U1182="SAT","ACTIVE",
U1182="SPARE-ISSUE","SPARE-ISSUE",
U1182="Fiber CAmtel","ACTIVE",
U1182="Fiber AOF","ACTIVE",
U1182="Projet OCM (HUAWEI)","PLANNED WORKS",
U1182="Projet OCM (NOKIA)","PLANNED WORKS",
U1182="ACCESS-ISSUE","ACCESS-ISSUE",
U1182="Projet OCM (ZTE, NOKIA, autres projets)","PLANNED WORKS",
U1182="No root CAuse","No root cause",
U1182="ODU HS","ACTIVE",
U1182="IP &amp; VLAN","ACTIVE",
U1182="Warehouse HUAWEI","SPARE-ISSUE",
U1182="SPARE-HS","SPARE-ISSUE",
U1182="Power Telco","ACTIVE", U1182="no impacts","no impacts"
),"")</f>
        <v>No root cause</v>
      </c>
      <c r="W1182" s="113"/>
      <c r="X1182" s="113"/>
      <c r="Y1182" s="113"/>
      <c r="Z1182" s="113"/>
      <c r="AA1182" s="113"/>
      <c r="AB1182" s="17" t="s">
        <v>5465</v>
      </c>
      <c r="AC1182" s="17" t="str">
        <f>_xlfn.XLOOKUP(B1182,'INCIDENT-04-27-2026'!E:E,'INCIDENT-04-27-2026'!F:F,"")</f>
        <v/>
      </c>
      <c r="AD1182" s="9"/>
      <c r="AE1182" s="7" t="s">
        <v>5465</v>
      </c>
      <c r="AF1182" s="6" t="str">
        <f>_xlfn.XLOOKUP(B1182,'[13]Input_27-04'!$B:$B,'[13]Input_27-04'!$M:$M,"")</f>
        <v/>
      </c>
      <c r="AG1182" s="7"/>
      <c r="AH1182" s="3"/>
      <c r="AI1182" s="18" t="str">
        <f>_xlfn.XLOOKUP(B1182,'[3]Cells Huawei 27042026 10h'!$B:$B,'[3]Cells Huawei 27042026 10h'!$T:$T,"")</f>
        <v/>
      </c>
      <c r="AJ1182" s="18" t="str">
        <f>_xlfn.XLOOKUP(B1182,'[3]Cells Huawei 27042026 15h'!$B:$B,'[3]Cells Huawei 27042026 15h'!$T:$T,"")</f>
        <v/>
      </c>
      <c r="AK1182" s="18" t="str">
        <f>_xlfn.XLOOKUP(B1182,'[4]cells down 27042026 11h28'!$B:$B,'[4]cells down 27042026 11h28'!$R:$R,"")</f>
        <v/>
      </c>
      <c r="AL1182" s="18" t="str">
        <f>_xlfn.XLOOKUP(B1182,'[4]cells down 27042026 18h01'!$B:$B,'[4]cells down 27042026 18h01'!$R:$R,"")</f>
        <v/>
      </c>
      <c r="AM1182" s="18" t="str">
        <f>_xlfn.XLOOKUP(B1182,'[5]cell downs 27042026 11h'!$B:$B,'[5]cell downs 27042026 11h'!$R:$R,"")</f>
        <v/>
      </c>
      <c r="AN1182" s="18" t="str">
        <f>_xlfn.XLOOKUP(B1182,'[5]cell downs 27042026 17h40'!$B:$B,'[5]cell downs 27042026 17h40'!$R:$R,"")</f>
        <v/>
      </c>
      <c r="AO1182" s="18" t="str">
        <f>_xlfn.XLOOKUP(B1182,'[6]ALL SITES DOWN'!$D:$D,'[6]ALL SITES DOWN'!$J:$J,"")</f>
        <v/>
      </c>
      <c r="AP1182" s="18" t="str">
        <f>_xlfn.XLOOKUP(B1182,'[7]ALL SITES DOWN'!$D:$D,'[7]ALL SITES DOWN'!$J:$J,"")</f>
        <v/>
      </c>
      <c r="AQ1182" s="9" t="str">
        <f>_xlfn.XLOOKUP(B1182,[8]sheet1!$AC:$AC,[8]sheet1!$AF:$AF,"")</f>
        <v/>
      </c>
      <c r="AR1182" s="14"/>
      <c r="AS1182" s="14" t="s">
        <v>5465</v>
      </c>
      <c r="AT1182" s="14" t="str">
        <f>_xlfn.XLOOKUP(B1182,'[9]cell downs 18042026 17h'!$B:$B,'[9]cell downs 18042026 17h'!$B:$B,"")</f>
        <v/>
      </c>
      <c r="AU1182" s="14" t="str">
        <f>_xlfn.XLOOKUP(B1182,'[10]Cells Huawei 19042026 15h'!$B:$B,'[10]Cells Huawei 19042026 15h'!$B:$B,"")</f>
        <v/>
      </c>
      <c r="AV1182" s="9" t="str">
        <f>_xlfn.XLOOKUP(B1182,'[11]cells down 19042026 9H40'!$B:$B,'[11]cells down 19042026 9H40'!$B:$B,"")</f>
        <v/>
      </c>
    </row>
    <row r="1183" spans="1:48" hidden="1" x14ac:dyDescent="0.3">
      <c r="A1183" s="1" t="s">
        <v>1247</v>
      </c>
      <c r="B1183" s="8" t="s">
        <v>1248</v>
      </c>
      <c r="C1183" s="3" t="str">
        <f>_xlfn.XLOOKUP(B1183,'[1]daily break down'!$D:$D,'[1]daily break down'!$E:$E,"")</f>
        <v>Yaounde</v>
      </c>
      <c r="D1183" s="1" t="s">
        <v>11</v>
      </c>
      <c r="E1183" s="1" t="s">
        <v>12</v>
      </c>
      <c r="F1183" s="3" t="s">
        <v>37</v>
      </c>
      <c r="G1183" s="1" t="s">
        <v>38</v>
      </c>
      <c r="H1183" s="29" t="str">
        <f>_xlfn.XLOOKUP(B1183,[2]CALCULATION!$B:$B,[2]CALCULATION!$H:$H,"")</f>
        <v>ZTE</v>
      </c>
      <c r="I1183" s="26">
        <v>0</v>
      </c>
      <c r="J1183" s="26">
        <v>0</v>
      </c>
      <c r="K1183" s="26">
        <v>2.2935910716171185E-2</v>
      </c>
      <c r="L1183" s="26">
        <v>0</v>
      </c>
      <c r="M1183" s="26">
        <v>0</v>
      </c>
      <c r="N1183" s="26">
        <v>0</v>
      </c>
      <c r="O1183" s="26">
        <v>0</v>
      </c>
      <c r="P1183" s="114" t="s">
        <v>6364</v>
      </c>
      <c r="Q1183" s="42" t="s">
        <v>5538</v>
      </c>
      <c r="R1183" s="42"/>
      <c r="S1183" s="41" t="str" cm="1">
        <f t="array" ref="S1183">IFERROR(_xlfn.IFS(
U1183="MPR ISSUE","PDH",
U1183="BSS Hardware Issue","BSS",
U1183="Sites strategiques, MLL, Pylone, etc.","ENVTECH",
U1183="AKTIVCO DEFAUT GE &amp; POWER Cabinet","AKTIVCO",
U1183="AKTIVCO Coupure ENEO &amp; Baisse de tension","AKTIVCO GRID ONLY",
U1183="Coupure ENEO &amp; Baisse de tension","IHS GRID ONLY",
U1183="Defaut GE &amp; POWER Cabinet","IHS",
U1183="Sharing","Partners",
U1183="Sites strategiques &amp; DataCenter","SST &amp; DC",
U1183="Exclu","Exclu",
U1183="SAT","SAT",
U1183="SPARE-ISSUE","SPARE-ISSUE",
U1183="Fiber CAmtel","TRANS_FO_CAMTEL",
U1183="Fiber AOF","Fiber AOF",
U1183="Projet OCM (HUAWEI)","TRAVAUX-HUAWEI",
U1183="Projet OCM (NOKIA)","TRAVAUX-NOKIA",
U1183="ACCESS-ISSUE","ACCESS-ISSUE",
U1183="Projet OCM (ZTE, NOKIA, autres projets)","TRAVAUX OCM",
U1183="No root CAuse","No root cause",
U1183="ODU HS","PDH",
U1183="IP &amp; VLAN","PDH",
U1183="Warehouse HUAWEI","SPARE-ISSUE",
U1183="SPARE-HS","SPARE-ISSUE",
U1183="Power Telco","BSS",U1183="no impacts","no impacts"
),"")</f>
        <v>No root cause</v>
      </c>
      <c r="T1183" s="41" t="str" cm="1">
        <f t="array" ref="T1183">IFERROR(_xlfn.IFS(
U1183="MPR ISSUE","TX ISSUE",
U1183="BSS Hardware Issue","RAN ISSUE",
U1183="Sites strategiques, MLL, Pylone, etc.","ENVTECH",
U1183="AKTIVCO DEFAUT GE &amp; POWER Cabinet","POWER ISSUE",
U1183="AKTIVCO Coupure ENEO &amp; Baisse de tension","POWER ISSUE",
U1183="Coupure ENEO &amp; Baisse de tension","POWER ISSUE",
U1183="Defaut GE &amp; POWER Cabinet","POWER ISSUE",
U1183="Sharing","POWER ISSUE",
U1183="Sites strategiques &amp; DataCenter","POWER ISSUE",
U1183="Exclu","Exclu",
U1183="SAT","TX ISSUE",
U1183="SPARE-ISSUE","SPARE-ISSUE",
U1183="Fiber CAmtel","TX ISSUE",
U1183="Fiber AOF","TX ISSUE",
U1183="Projet OCM (HUAWEI)","TRAVAUX-HUAWEI",
U1183="Projet OCM (NOKIA)","TRAVAUX -NOKIA",
U1183="ACCESS-ISSUE","ACCESS-ISSUE",
U1183="Projet OCM (ZTE, NOKIA, autres projets)","TRAVAUX OCM",
U1183="No root CAuse","No root cause",
U1183="ODU HS","TX ISSUE",
U1183="IP &amp; VLAN","TX ISSUE",
U1183="Warehouse HUAWEI","SPARE-ISSUE",
U1183="SPARE-HS","SPARE-ISSUE",
U1183="Power Telco","RAN ISSUE",U1183="no impacts","no impacts"
),"")</f>
        <v>No root cause</v>
      </c>
      <c r="U1183" s="68" t="s">
        <v>5691</v>
      </c>
      <c r="V1183" s="41" t="str" cm="1">
        <f t="array" ref="V1183">IFERROR(_xlfn.IFS(
U1183="MPR ISSUE","ACTIVE",
U1183="BSS Hardware Issue","ACTIVE",
U1183="Sites strategiques, MLL, Pylone, etc.","PASSIVE",
U1183="AKTIVCO DEFAUT GE &amp; POWER Cabinet","PASSIVE",
U1183="AKTIVCO Coupure ENEO &amp; Baisse de tension","PASSIVE",
U1183="Coupure ENEO &amp; Baisse de tension","PASSIVE",
U1183="Defaut GE &amp; POWER Cabinet","PASSIVE",
U1183="Sharing","PASSIVE",
U1183="Sites strategiques &amp; DataCenter","PASSIVE",
U1183="Exclu","Exclu",
U1183="SAT","ACTIVE",
U1183="SPARE-ISSUE","SPARE-ISSUE",
U1183="Fiber CAmtel","ACTIVE",
U1183="Fiber AOF","ACTIVE",
U1183="Projet OCM (HUAWEI)","PLANNED WORKS",
U1183="Projet OCM (NOKIA)","PLANNED WORKS",
U1183="ACCESS-ISSUE","ACCESS-ISSUE",
U1183="Projet OCM (ZTE, NOKIA, autres projets)","PLANNED WORKS",
U1183="No root CAuse","No root cause",
U1183="ODU HS","ACTIVE",
U1183="IP &amp; VLAN","ACTIVE",
U1183="Warehouse HUAWEI","SPARE-ISSUE",
U1183="SPARE-HS","SPARE-ISSUE",
U1183="Power Telco","ACTIVE", U1183="no impacts","no impacts"
),"")</f>
        <v>No root cause</v>
      </c>
      <c r="W1183" s="113"/>
      <c r="X1183" s="113"/>
      <c r="Y1183" s="113"/>
      <c r="Z1183" s="113"/>
      <c r="AA1183" s="113"/>
      <c r="AB1183" s="17" t="s">
        <v>5465</v>
      </c>
      <c r="AC1183" s="17" t="str">
        <f>_xlfn.XLOOKUP(B1183,'INCIDENT-04-27-2026'!E:E,'INCIDENT-04-27-2026'!F:F,"")</f>
        <v/>
      </c>
      <c r="AD1183" s="9"/>
      <c r="AE1183" s="7" t="s">
        <v>5465</v>
      </c>
      <c r="AF1183" s="6" t="str">
        <f>_xlfn.XLOOKUP(B1183,'[13]Input_27-04'!$B:$B,'[13]Input_27-04'!$M:$M,"")</f>
        <v/>
      </c>
      <c r="AG1183" s="7"/>
      <c r="AH1183" s="3"/>
      <c r="AI1183" s="18" t="str">
        <f>_xlfn.XLOOKUP(B1183,'[3]Cells Huawei 27042026 10h'!$B:$B,'[3]Cells Huawei 27042026 10h'!$T:$T,"")</f>
        <v/>
      </c>
      <c r="AJ1183" s="18" t="str">
        <f>_xlfn.XLOOKUP(B1183,'[3]Cells Huawei 27042026 15h'!$B:$B,'[3]Cells Huawei 27042026 15h'!$T:$T,"")</f>
        <v/>
      </c>
      <c r="AK1183" s="18" t="str">
        <f>_xlfn.XLOOKUP(B1183,'[4]cells down 27042026 11h28'!$B:$B,'[4]cells down 27042026 11h28'!$R:$R,"")</f>
        <v/>
      </c>
      <c r="AL1183" s="18" t="str">
        <f>_xlfn.XLOOKUP(B1183,'[4]cells down 27042026 18h01'!$B:$B,'[4]cells down 27042026 18h01'!$R:$R,"")</f>
        <v/>
      </c>
      <c r="AM1183" s="18" t="str">
        <f>_xlfn.XLOOKUP(B1183,'[5]cell downs 27042026 11h'!$B:$B,'[5]cell downs 27042026 11h'!$R:$R,"")</f>
        <v/>
      </c>
      <c r="AN1183" s="18" t="str">
        <f>_xlfn.XLOOKUP(B1183,'[5]cell downs 27042026 17h40'!$B:$B,'[5]cell downs 27042026 17h40'!$R:$R,"")</f>
        <v/>
      </c>
      <c r="AO1183" s="18" t="str">
        <f>_xlfn.XLOOKUP(B1183,'[6]ALL SITES DOWN'!$D:$D,'[6]ALL SITES DOWN'!$J:$J,"")</f>
        <v/>
      </c>
      <c r="AP1183" s="18" t="str">
        <f>_xlfn.XLOOKUP(B1183,'[7]ALL SITES DOWN'!$D:$D,'[7]ALL SITES DOWN'!$J:$J,"")</f>
        <v/>
      </c>
      <c r="AQ1183" s="9" t="str">
        <f>_xlfn.XLOOKUP(B1183,[8]sheet1!$AC:$AC,[8]sheet1!$AF:$AF,"")</f>
        <v/>
      </c>
      <c r="AR1183" s="14"/>
      <c r="AS1183" s="14" t="s">
        <v>5465</v>
      </c>
      <c r="AT1183" s="14" t="str">
        <f>_xlfn.XLOOKUP(B1183,'[9]cell downs 18042026 17h'!$B:$B,'[9]cell downs 18042026 17h'!$B:$B,"")</f>
        <v/>
      </c>
      <c r="AU1183" s="14" t="str">
        <f>_xlfn.XLOOKUP(B1183,'[10]Cells Huawei 19042026 15h'!$B:$B,'[10]Cells Huawei 19042026 15h'!$B:$B,"")</f>
        <v/>
      </c>
      <c r="AV1183" s="9" t="str">
        <f>_xlfn.XLOOKUP(B1183,'[11]cells down 19042026 9H40'!$B:$B,'[11]cells down 19042026 9H40'!$B:$B,"")</f>
        <v/>
      </c>
    </row>
    <row r="1184" spans="1:48" hidden="1" x14ac:dyDescent="0.3">
      <c r="A1184" s="1" t="s">
        <v>498</v>
      </c>
      <c r="B1184" s="8" t="s">
        <v>499</v>
      </c>
      <c r="C1184" s="3" t="str">
        <f>_xlfn.XLOOKUP(B1184,'[1]daily break down'!$D:$D,'[1]daily break down'!$E:$E,"")</f>
        <v>Yaounde</v>
      </c>
      <c r="D1184" s="1" t="s">
        <v>21</v>
      </c>
      <c r="E1184" s="1" t="s">
        <v>188</v>
      </c>
      <c r="F1184" s="3" t="s">
        <v>37</v>
      </c>
      <c r="G1184" s="1" t="s">
        <v>38</v>
      </c>
      <c r="H1184" s="29" t="str">
        <f>_xlfn.XLOOKUP(B1184,[2]CALCULATION!$B:$B,[2]CALCULATION!$H:$H,"")</f>
        <v>ZTE</v>
      </c>
      <c r="I1184" s="26">
        <v>0</v>
      </c>
      <c r="J1184" s="26">
        <v>1.7524569603890043</v>
      </c>
      <c r="K1184" s="26">
        <v>2.2668384541410378E-2</v>
      </c>
      <c r="L1184" s="26">
        <v>0</v>
      </c>
      <c r="M1184" s="26">
        <v>0</v>
      </c>
      <c r="N1184" s="26">
        <v>0</v>
      </c>
      <c r="O1184" s="26">
        <v>0</v>
      </c>
      <c r="P1184" s="114" t="s">
        <v>6364</v>
      </c>
      <c r="Q1184" s="42" t="s">
        <v>5538</v>
      </c>
      <c r="R1184" s="42"/>
      <c r="S1184" s="41" t="str" cm="1">
        <f t="array" ref="S1184">IFERROR(_xlfn.IFS(
U1184="MPR ISSUE","PDH",
U1184="BSS Hardware Issue","BSS",
U1184="Sites strategiques, MLL, Pylone, etc.","ENVTECH",
U1184="AKTIVCO DEFAUT GE &amp; POWER Cabinet","AKTIVCO",
U1184="AKTIVCO Coupure ENEO &amp; Baisse de tension","AKTIVCO GRID ONLY",
U1184="Coupure ENEO &amp; Baisse de tension","IHS GRID ONLY",
U1184="Defaut GE &amp; POWER Cabinet","IHS",
U1184="Sharing","Partners",
U1184="Sites strategiques &amp; DataCenter","SST &amp; DC",
U1184="Exclu","Exclu",
U1184="SAT","SAT",
U1184="SPARE-ISSUE","SPARE-ISSUE",
U1184="Fiber CAmtel","TRANS_FO_CAMTEL",
U1184="Fiber AOF","Fiber AOF",
U1184="Projet OCM (HUAWEI)","TRAVAUX-HUAWEI",
U1184="Projet OCM (NOKIA)","TRAVAUX-NOKIA",
U1184="ACCESS-ISSUE","ACCESS-ISSUE",
U1184="Projet OCM (ZTE, NOKIA, autres projets)","TRAVAUX OCM",
U1184="No root CAuse","No root cause",
U1184="ODU HS","PDH",
U1184="IP &amp; VLAN","PDH",
U1184="Warehouse HUAWEI","SPARE-ISSUE",
U1184="SPARE-HS","SPARE-ISSUE",
U1184="Power Telco","BSS",U1184="no impacts","no impacts"
),"")</f>
        <v>BSS</v>
      </c>
      <c r="T1184" s="41" t="str" cm="1">
        <f t="array" ref="T1184">IFERROR(_xlfn.IFS(
U1184="MPR ISSUE","TX ISSUE",
U1184="BSS Hardware Issue","RAN ISSUE",
U1184="Sites strategiques, MLL, Pylone, etc.","ENVTECH",
U1184="AKTIVCO DEFAUT GE &amp; POWER Cabinet","POWER ISSUE",
U1184="AKTIVCO Coupure ENEO &amp; Baisse de tension","POWER ISSUE",
U1184="Coupure ENEO &amp; Baisse de tension","POWER ISSUE",
U1184="Defaut GE &amp; POWER Cabinet","POWER ISSUE",
U1184="Sharing","POWER ISSUE",
U1184="Sites strategiques &amp; DataCenter","POWER ISSUE",
U1184="Exclu","Exclu",
U1184="SAT","TX ISSUE",
U1184="SPARE-ISSUE","SPARE-ISSUE",
U1184="Fiber CAmtel","TX ISSUE",
U1184="Fiber AOF","TX ISSUE",
U1184="Projet OCM (HUAWEI)","TRAVAUX-HUAWEI",
U1184="Projet OCM (NOKIA)","TRAVAUX -NOKIA",
U1184="ACCESS-ISSUE","ACCESS-ISSUE",
U1184="Projet OCM (ZTE, NOKIA, autres projets)","TRAVAUX OCM",
U1184="No root CAuse","No root cause",
U1184="ODU HS","TX ISSUE",
U1184="IP &amp; VLAN","TX ISSUE",
U1184="Warehouse HUAWEI","SPARE-ISSUE",
U1184="SPARE-HS","SPARE-ISSUE",
U1184="Power Telco","RAN ISSUE",U1184="no impacts","no impacts"
),"")</f>
        <v>RAN ISSUE</v>
      </c>
      <c r="U1184" s="68" t="s">
        <v>5319</v>
      </c>
      <c r="V1184" s="41" t="str" cm="1">
        <f t="array" ref="V1184">IFERROR(_xlfn.IFS(
U1184="MPR ISSUE","ACTIVE",
U1184="BSS Hardware Issue","ACTIVE",
U1184="Sites strategiques, MLL, Pylone, etc.","PASSIVE",
U1184="AKTIVCO DEFAUT GE &amp; POWER Cabinet","PASSIVE",
U1184="AKTIVCO Coupure ENEO &amp; Baisse de tension","PASSIVE",
U1184="Coupure ENEO &amp; Baisse de tension","PASSIVE",
U1184="Defaut GE &amp; POWER Cabinet","PASSIVE",
U1184="Sharing","PASSIVE",
U1184="Sites strategiques &amp; DataCenter","PASSIVE",
U1184="Exclu","Exclu",
U1184="SAT","ACTIVE",
U1184="SPARE-ISSUE","SPARE-ISSUE",
U1184="Fiber CAmtel","ACTIVE",
U1184="Fiber AOF","ACTIVE",
U1184="Projet OCM (HUAWEI)","PLANNED WORKS",
U1184="Projet OCM (NOKIA)","PLANNED WORKS",
U1184="ACCESS-ISSUE","ACCESS-ISSUE",
U1184="Projet OCM (ZTE, NOKIA, autres projets)","PLANNED WORKS",
U1184="No root CAuse","No root cause",
U1184="ODU HS","ACTIVE",
U1184="IP &amp; VLAN","ACTIVE",
U1184="Warehouse HUAWEI","SPARE-ISSUE",
U1184="SPARE-HS","SPARE-ISSUE",
U1184="Power Telco","ACTIVE", U1184="no impacts","no impacts"
),"")</f>
        <v>ACTIVE</v>
      </c>
      <c r="W1184" s="113"/>
      <c r="X1184" s="113"/>
      <c r="Y1184" s="113"/>
      <c r="Z1184" s="113"/>
      <c r="AA1184" s="113"/>
      <c r="AB1184" s="17" t="s">
        <v>5465</v>
      </c>
      <c r="AC1184" s="17" t="str">
        <f>_xlfn.XLOOKUP(B1184,'INCIDENT-04-27-2026'!E:E,'INCIDENT-04-27-2026'!F:F,"")</f>
        <v/>
      </c>
      <c r="AD1184" s="9"/>
      <c r="AE1184" s="7" t="s">
        <v>5465</v>
      </c>
      <c r="AF1184" s="6" t="str">
        <f>_xlfn.XLOOKUP(B1184,'[13]Input_27-04'!$B:$B,'[13]Input_27-04'!$M:$M,"")</f>
        <v/>
      </c>
      <c r="AG1184" s="7"/>
      <c r="AH1184" s="3"/>
      <c r="AI1184" s="18" t="str">
        <f>_xlfn.XLOOKUP(B1184,'[3]Cells Huawei 27042026 10h'!$B:$B,'[3]Cells Huawei 27042026 10h'!$T:$T,"")</f>
        <v/>
      </c>
      <c r="AJ1184" s="18" t="str">
        <f>_xlfn.XLOOKUP(B1184,'[3]Cells Huawei 27042026 15h'!$B:$B,'[3]Cells Huawei 27042026 15h'!$T:$T,"")</f>
        <v/>
      </c>
      <c r="AK1184" s="18" t="str">
        <f>_xlfn.XLOOKUP(B1184,'[4]cells down 27042026 11h28'!$B:$B,'[4]cells down 27042026 11h28'!$R:$R,"")</f>
        <v/>
      </c>
      <c r="AL1184" s="18" t="str">
        <f>_xlfn.XLOOKUP(B1184,'[4]cells down 27042026 18h01'!$B:$B,'[4]cells down 27042026 18h01'!$R:$R,"")</f>
        <v/>
      </c>
      <c r="AM1184" s="18" t="str">
        <f>_xlfn.XLOOKUP(B1184,'[5]cell downs 27042026 11h'!$B:$B,'[5]cell downs 27042026 11h'!$R:$R,"")</f>
        <v/>
      </c>
      <c r="AN1184" s="18" t="str">
        <f>_xlfn.XLOOKUP(B1184,'[5]cell downs 27042026 17h40'!$B:$B,'[5]cell downs 27042026 17h40'!$R:$R,"")</f>
        <v/>
      </c>
      <c r="AO1184" s="18" t="str">
        <f>_xlfn.XLOOKUP(B1184,'[6]ALL SITES DOWN'!$D:$D,'[6]ALL SITES DOWN'!$J:$J,"")</f>
        <v/>
      </c>
      <c r="AP1184" s="18" t="str">
        <f>_xlfn.XLOOKUP(B1184,'[7]ALL SITES DOWN'!$D:$D,'[7]ALL SITES DOWN'!$J:$J,"")</f>
        <v/>
      </c>
      <c r="AQ1184" s="9" t="str">
        <f>_xlfn.XLOOKUP(B1184,[8]sheet1!$AC:$AC,[8]sheet1!$AF:$AF,"")</f>
        <v/>
      </c>
      <c r="AR1184" s="14"/>
      <c r="AS1184" s="14" t="s">
        <v>499</v>
      </c>
      <c r="AT1184" s="14" t="str">
        <f>_xlfn.XLOOKUP(B1184,'[9]cell downs 18042026 17h'!$B:$B,'[9]cell downs 18042026 17h'!$B:$B,"")</f>
        <v/>
      </c>
      <c r="AU1184" s="14" t="str">
        <f>_xlfn.XLOOKUP(B1184,'[10]Cells Huawei 19042026 15h'!$B:$B,'[10]Cells Huawei 19042026 15h'!$B:$B,"")</f>
        <v/>
      </c>
      <c r="AV1184" s="9" t="str">
        <f>_xlfn.XLOOKUP(B1184,'[11]cells down 19042026 9H40'!$B:$B,'[11]cells down 19042026 9H40'!$B:$B,"")</f>
        <v/>
      </c>
    </row>
    <row r="1185" spans="1:48" hidden="1" x14ac:dyDescent="0.3">
      <c r="A1185" s="1" t="s">
        <v>3178</v>
      </c>
      <c r="B1185" s="1" t="s">
        <v>3179</v>
      </c>
      <c r="C1185" s="3" t="str">
        <f>_xlfn.XLOOKUP(B1185,'[1]daily break down'!$D:$D,'[1]daily break down'!$E:$E,"")</f>
        <v>Yaounde</v>
      </c>
      <c r="D1185" s="1" t="s">
        <v>11</v>
      </c>
      <c r="E1185" s="1" t="s">
        <v>12</v>
      </c>
      <c r="F1185" s="3" t="s">
        <v>37</v>
      </c>
      <c r="G1185" s="1" t="s">
        <v>38</v>
      </c>
      <c r="H1185" s="29" t="str">
        <f>_xlfn.XLOOKUP(B1185,[2]CALCULATION!$B:$B,[2]CALCULATION!$H:$H,"")</f>
        <v>ZTE</v>
      </c>
      <c r="I1185" s="26">
        <v>0</v>
      </c>
      <c r="J1185" s="26">
        <v>0</v>
      </c>
      <c r="K1185" s="26">
        <v>2.2561374071505633E-2</v>
      </c>
      <c r="L1185" s="26">
        <v>0</v>
      </c>
      <c r="M1185" s="26">
        <v>0</v>
      </c>
      <c r="N1185" s="26">
        <v>0</v>
      </c>
      <c r="O1185" s="26">
        <v>0</v>
      </c>
      <c r="P1185" s="114" t="s">
        <v>6364</v>
      </c>
      <c r="Q1185" s="42" t="s">
        <v>5538</v>
      </c>
      <c r="R1185" s="42"/>
      <c r="S1185" s="41" t="str" cm="1">
        <f t="array" ref="S1185">IFERROR(_xlfn.IFS(
U1185="MPR ISSUE","PDH",
U1185="BSS Hardware Issue","BSS",
U1185="Sites strategiques, MLL, Pylone, etc.","ENVTECH",
U1185="AKTIVCO DEFAUT GE &amp; POWER Cabinet","AKTIVCO",
U1185="AKTIVCO Coupure ENEO &amp; Baisse de tension","AKTIVCO GRID ONLY",
U1185="Coupure ENEO &amp; Baisse de tension","IHS GRID ONLY",
U1185="Defaut GE &amp; POWER Cabinet","IHS",
U1185="Sharing","Partners",
U1185="Sites strategiques &amp; DataCenter","SST &amp; DC",
U1185="Exclu","Exclu",
U1185="SAT","SAT",
U1185="SPARE-ISSUE","SPARE-ISSUE",
U1185="Fiber CAmtel","TRANS_FO_CAMTEL",
U1185="Fiber AOF","Fiber AOF",
U1185="Projet OCM (HUAWEI)","TRAVAUX-HUAWEI",
U1185="Projet OCM (NOKIA)","TRAVAUX-NOKIA",
U1185="ACCESS-ISSUE","ACCESS-ISSUE",
U1185="Projet OCM (ZTE, NOKIA, autres projets)","TRAVAUX OCM",
U1185="No root CAuse","No root cause",
U1185="ODU HS","PDH",
U1185="IP &amp; VLAN","PDH",
U1185="Warehouse HUAWEI","SPARE-ISSUE",
U1185="SPARE-HS","SPARE-ISSUE",
U1185="Power Telco","BSS",U1185="no impacts","no impacts"
),"")</f>
        <v>No root cause</v>
      </c>
      <c r="T1185" s="41" t="str" cm="1">
        <f t="array" ref="T1185">IFERROR(_xlfn.IFS(
U1185="MPR ISSUE","TX ISSUE",
U1185="BSS Hardware Issue","RAN ISSUE",
U1185="Sites strategiques, MLL, Pylone, etc.","ENVTECH",
U1185="AKTIVCO DEFAUT GE &amp; POWER Cabinet","POWER ISSUE",
U1185="AKTIVCO Coupure ENEO &amp; Baisse de tension","POWER ISSUE",
U1185="Coupure ENEO &amp; Baisse de tension","POWER ISSUE",
U1185="Defaut GE &amp; POWER Cabinet","POWER ISSUE",
U1185="Sharing","POWER ISSUE",
U1185="Sites strategiques &amp; DataCenter","POWER ISSUE",
U1185="Exclu","Exclu",
U1185="SAT","TX ISSUE",
U1185="SPARE-ISSUE","SPARE-ISSUE",
U1185="Fiber CAmtel","TX ISSUE",
U1185="Fiber AOF","TX ISSUE",
U1185="Projet OCM (HUAWEI)","TRAVAUX-HUAWEI",
U1185="Projet OCM (NOKIA)","TRAVAUX -NOKIA",
U1185="ACCESS-ISSUE","ACCESS-ISSUE",
U1185="Projet OCM (ZTE, NOKIA, autres projets)","TRAVAUX OCM",
U1185="No root CAuse","No root cause",
U1185="ODU HS","TX ISSUE",
U1185="IP &amp; VLAN","TX ISSUE",
U1185="Warehouse HUAWEI","SPARE-ISSUE",
U1185="SPARE-HS","SPARE-ISSUE",
U1185="Power Telco","RAN ISSUE",U1185="no impacts","no impacts"
),"")</f>
        <v>No root cause</v>
      </c>
      <c r="U1185" s="68" t="s">
        <v>5691</v>
      </c>
      <c r="V1185" s="41" t="str" cm="1">
        <f t="array" ref="V1185">IFERROR(_xlfn.IFS(
U1185="MPR ISSUE","ACTIVE",
U1185="BSS Hardware Issue","ACTIVE",
U1185="Sites strategiques, MLL, Pylone, etc.","PASSIVE",
U1185="AKTIVCO DEFAUT GE &amp; POWER Cabinet","PASSIVE",
U1185="AKTIVCO Coupure ENEO &amp; Baisse de tension","PASSIVE",
U1185="Coupure ENEO &amp; Baisse de tension","PASSIVE",
U1185="Defaut GE &amp; POWER Cabinet","PASSIVE",
U1185="Sharing","PASSIVE",
U1185="Sites strategiques &amp; DataCenter","PASSIVE",
U1185="Exclu","Exclu",
U1185="SAT","ACTIVE",
U1185="SPARE-ISSUE","SPARE-ISSUE",
U1185="Fiber CAmtel","ACTIVE",
U1185="Fiber AOF","ACTIVE",
U1185="Projet OCM (HUAWEI)","PLANNED WORKS",
U1185="Projet OCM (NOKIA)","PLANNED WORKS",
U1185="ACCESS-ISSUE","ACCESS-ISSUE",
U1185="Projet OCM (ZTE, NOKIA, autres projets)","PLANNED WORKS",
U1185="No root CAuse","No root cause",
U1185="ODU HS","ACTIVE",
U1185="IP &amp; VLAN","ACTIVE",
U1185="Warehouse HUAWEI","SPARE-ISSUE",
U1185="SPARE-HS","SPARE-ISSUE",
U1185="Power Telco","ACTIVE", U1185="no impacts","no impacts"
),"")</f>
        <v>No root cause</v>
      </c>
      <c r="W1185" s="113"/>
      <c r="X1185" s="113"/>
      <c r="Y1185" s="113"/>
      <c r="Z1185" s="113"/>
      <c r="AA1185" s="113"/>
      <c r="AB1185" s="17" t="s">
        <v>5465</v>
      </c>
      <c r="AC1185" s="17" t="str">
        <f>_xlfn.XLOOKUP(B1185,'INCIDENT-04-27-2026'!E:E,'INCIDENT-04-27-2026'!F:F,"")</f>
        <v/>
      </c>
      <c r="AD1185" s="9"/>
      <c r="AE1185" s="7" t="s">
        <v>5465</v>
      </c>
      <c r="AF1185" s="6" t="str">
        <f>_xlfn.XLOOKUP(B1185,'[13]Input_27-04'!$B:$B,'[13]Input_27-04'!$M:$M,"")</f>
        <v/>
      </c>
      <c r="AG1185" s="7"/>
      <c r="AH1185" s="3"/>
      <c r="AI1185" s="18" t="str">
        <f>_xlfn.XLOOKUP(B1185,'[3]Cells Huawei 27042026 10h'!$B:$B,'[3]Cells Huawei 27042026 10h'!$T:$T,"")</f>
        <v/>
      </c>
      <c r="AJ1185" s="18" t="str">
        <f>_xlfn.XLOOKUP(B1185,'[3]Cells Huawei 27042026 15h'!$B:$B,'[3]Cells Huawei 27042026 15h'!$T:$T,"")</f>
        <v/>
      </c>
      <c r="AK1185" s="18" t="str">
        <f>_xlfn.XLOOKUP(B1185,'[4]cells down 27042026 11h28'!$B:$B,'[4]cells down 27042026 11h28'!$R:$R,"")</f>
        <v/>
      </c>
      <c r="AL1185" s="18" t="str">
        <f>_xlfn.XLOOKUP(B1185,'[4]cells down 27042026 18h01'!$B:$B,'[4]cells down 27042026 18h01'!$R:$R,"")</f>
        <v/>
      </c>
      <c r="AM1185" s="18" t="str">
        <f>_xlfn.XLOOKUP(B1185,'[5]cell downs 27042026 11h'!$B:$B,'[5]cell downs 27042026 11h'!$R:$R,"")</f>
        <v/>
      </c>
      <c r="AN1185" s="18" t="str">
        <f>_xlfn.XLOOKUP(B1185,'[5]cell downs 27042026 17h40'!$B:$B,'[5]cell downs 27042026 17h40'!$R:$R,"")</f>
        <v/>
      </c>
      <c r="AO1185" s="18" t="str">
        <f>_xlfn.XLOOKUP(B1185,'[6]ALL SITES DOWN'!$D:$D,'[6]ALL SITES DOWN'!$J:$J,"")</f>
        <v/>
      </c>
      <c r="AP1185" s="18" t="str">
        <f>_xlfn.XLOOKUP(B1185,'[7]ALL SITES DOWN'!$D:$D,'[7]ALL SITES DOWN'!$J:$J,"")</f>
        <v/>
      </c>
      <c r="AQ1185" s="9" t="str">
        <f>_xlfn.XLOOKUP(B1185,[8]sheet1!$AC:$AC,[8]sheet1!$AF:$AF,"")</f>
        <v/>
      </c>
      <c r="AR1185" s="14"/>
      <c r="AS1185" s="14" t="s">
        <v>5465</v>
      </c>
      <c r="AT1185" s="14" t="str">
        <f>_xlfn.XLOOKUP(B1185,'[9]cell downs 18042026 17h'!$B:$B,'[9]cell downs 18042026 17h'!$B:$B,"")</f>
        <v/>
      </c>
      <c r="AU1185" s="14" t="str">
        <f>_xlfn.XLOOKUP(B1185,'[10]Cells Huawei 19042026 15h'!$B:$B,'[10]Cells Huawei 19042026 15h'!$B:$B,"")</f>
        <v/>
      </c>
      <c r="AV1185" s="9" t="str">
        <f>_xlfn.XLOOKUP(B1185,'[11]cells down 19042026 9H40'!$B:$B,'[11]cells down 19042026 9H40'!$B:$B,"")</f>
        <v/>
      </c>
    </row>
    <row r="1186" spans="1:48" hidden="1" x14ac:dyDescent="0.3">
      <c r="A1186" s="1" t="s">
        <v>2572</v>
      </c>
      <c r="B1186" s="8" t="s">
        <v>2573</v>
      </c>
      <c r="C1186" s="3" t="str">
        <f>_xlfn.XLOOKUP(B1186,'[1]daily break down'!$D:$D,'[1]daily break down'!$E:$E,"")</f>
        <v>Yaounde</v>
      </c>
      <c r="D1186" s="1" t="s">
        <v>11</v>
      </c>
      <c r="E1186" s="1" t="s">
        <v>12</v>
      </c>
      <c r="F1186" s="3" t="s">
        <v>37</v>
      </c>
      <c r="G1186" s="1" t="s">
        <v>38</v>
      </c>
      <c r="H1186" s="29" t="str">
        <f>_xlfn.XLOOKUP(B1186,[2]CALCULATION!$B:$B,[2]CALCULATION!$H:$H,"")</f>
        <v>ZTE</v>
      </c>
      <c r="I1186" s="26">
        <v>0</v>
      </c>
      <c r="J1186" s="26">
        <v>0</v>
      </c>
      <c r="K1186" s="26">
        <v>2.2293847896744837E-2</v>
      </c>
      <c r="L1186" s="26">
        <v>0</v>
      </c>
      <c r="M1186" s="26">
        <v>0</v>
      </c>
      <c r="N1186" s="26">
        <v>0</v>
      </c>
      <c r="O1186" s="26">
        <v>0</v>
      </c>
      <c r="P1186" s="114" t="s">
        <v>6364</v>
      </c>
      <c r="Q1186" s="42" t="s">
        <v>5538</v>
      </c>
      <c r="R1186" s="42"/>
      <c r="S1186" s="41" t="str" cm="1">
        <f t="array" ref="S1186">IFERROR(_xlfn.IFS(
U1186="MPR ISSUE","PDH",
U1186="BSS Hardware Issue","BSS",
U1186="Sites strategiques, MLL, Pylone, etc.","ENVTECH",
U1186="AKTIVCO DEFAUT GE &amp; POWER Cabinet","AKTIVCO",
U1186="AKTIVCO Coupure ENEO &amp; Baisse de tension","AKTIVCO GRID ONLY",
U1186="Coupure ENEO &amp; Baisse de tension","IHS GRID ONLY",
U1186="Defaut GE &amp; POWER Cabinet","IHS",
U1186="Sharing","Partners",
U1186="Sites strategiques &amp; DataCenter","SST &amp; DC",
U1186="Exclu","Exclu",
U1186="SAT","SAT",
U1186="SPARE-ISSUE","SPARE-ISSUE",
U1186="Fiber CAmtel","TRANS_FO_CAMTEL",
U1186="Fiber AOF","Fiber AOF",
U1186="Projet OCM (HUAWEI)","TRAVAUX-HUAWEI",
U1186="Projet OCM (NOKIA)","TRAVAUX-NOKIA",
U1186="ACCESS-ISSUE","ACCESS-ISSUE",
U1186="Projet OCM (ZTE, NOKIA, autres projets)","TRAVAUX OCM",
U1186="No root CAuse","No root cause",
U1186="ODU HS","PDH",
U1186="IP &amp; VLAN","PDH",
U1186="Warehouse HUAWEI","SPARE-ISSUE",
U1186="SPARE-HS","SPARE-ISSUE",
U1186="Power Telco","BSS",U1186="no impacts","no impacts"
),"")</f>
        <v>No root cause</v>
      </c>
      <c r="T1186" s="41" t="str" cm="1">
        <f t="array" ref="T1186">IFERROR(_xlfn.IFS(
U1186="MPR ISSUE","TX ISSUE",
U1186="BSS Hardware Issue","RAN ISSUE",
U1186="Sites strategiques, MLL, Pylone, etc.","ENVTECH",
U1186="AKTIVCO DEFAUT GE &amp; POWER Cabinet","POWER ISSUE",
U1186="AKTIVCO Coupure ENEO &amp; Baisse de tension","POWER ISSUE",
U1186="Coupure ENEO &amp; Baisse de tension","POWER ISSUE",
U1186="Defaut GE &amp; POWER Cabinet","POWER ISSUE",
U1186="Sharing","POWER ISSUE",
U1186="Sites strategiques &amp; DataCenter","POWER ISSUE",
U1186="Exclu","Exclu",
U1186="SAT","TX ISSUE",
U1186="SPARE-ISSUE","SPARE-ISSUE",
U1186="Fiber CAmtel","TX ISSUE",
U1186="Fiber AOF","TX ISSUE",
U1186="Projet OCM (HUAWEI)","TRAVAUX-HUAWEI",
U1186="Projet OCM (NOKIA)","TRAVAUX -NOKIA",
U1186="ACCESS-ISSUE","ACCESS-ISSUE",
U1186="Projet OCM (ZTE, NOKIA, autres projets)","TRAVAUX OCM",
U1186="No root CAuse","No root cause",
U1186="ODU HS","TX ISSUE",
U1186="IP &amp; VLAN","TX ISSUE",
U1186="Warehouse HUAWEI","SPARE-ISSUE",
U1186="SPARE-HS","SPARE-ISSUE",
U1186="Power Telco","RAN ISSUE",U1186="no impacts","no impacts"
),"")</f>
        <v>No root cause</v>
      </c>
      <c r="U1186" s="68" t="s">
        <v>5691</v>
      </c>
      <c r="V1186" s="41" t="str" cm="1">
        <f t="array" ref="V1186">IFERROR(_xlfn.IFS(
U1186="MPR ISSUE","ACTIVE",
U1186="BSS Hardware Issue","ACTIVE",
U1186="Sites strategiques, MLL, Pylone, etc.","PASSIVE",
U1186="AKTIVCO DEFAUT GE &amp; POWER Cabinet","PASSIVE",
U1186="AKTIVCO Coupure ENEO &amp; Baisse de tension","PASSIVE",
U1186="Coupure ENEO &amp; Baisse de tension","PASSIVE",
U1186="Defaut GE &amp; POWER Cabinet","PASSIVE",
U1186="Sharing","PASSIVE",
U1186="Sites strategiques &amp; DataCenter","PASSIVE",
U1186="Exclu","Exclu",
U1186="SAT","ACTIVE",
U1186="SPARE-ISSUE","SPARE-ISSUE",
U1186="Fiber CAmtel","ACTIVE",
U1186="Fiber AOF","ACTIVE",
U1186="Projet OCM (HUAWEI)","PLANNED WORKS",
U1186="Projet OCM (NOKIA)","PLANNED WORKS",
U1186="ACCESS-ISSUE","ACCESS-ISSUE",
U1186="Projet OCM (ZTE, NOKIA, autres projets)","PLANNED WORKS",
U1186="No root CAuse","No root cause",
U1186="ODU HS","ACTIVE",
U1186="IP &amp; VLAN","ACTIVE",
U1186="Warehouse HUAWEI","SPARE-ISSUE",
U1186="SPARE-HS","SPARE-ISSUE",
U1186="Power Telco","ACTIVE", U1186="no impacts","no impacts"
),"")</f>
        <v>No root cause</v>
      </c>
      <c r="W1186" s="113"/>
      <c r="X1186" s="113"/>
      <c r="Y1186" s="113"/>
      <c r="Z1186" s="113"/>
      <c r="AA1186" s="113"/>
      <c r="AB1186" s="17" t="s">
        <v>5465</v>
      </c>
      <c r="AC1186" s="17" t="str">
        <f>_xlfn.XLOOKUP(B1186,'INCIDENT-04-27-2026'!E:E,'INCIDENT-04-27-2026'!F:F,"")</f>
        <v/>
      </c>
      <c r="AD1186" s="9"/>
      <c r="AE1186" s="7" t="s">
        <v>5465</v>
      </c>
      <c r="AF1186" s="6" t="str">
        <f>_xlfn.XLOOKUP(B1186,'[13]Input_27-04'!$B:$B,'[13]Input_27-04'!$M:$M,"")</f>
        <v/>
      </c>
      <c r="AG1186" s="7"/>
      <c r="AH1186" s="3"/>
      <c r="AI1186" s="18" t="str">
        <f>_xlfn.XLOOKUP(B1186,'[3]Cells Huawei 27042026 10h'!$B:$B,'[3]Cells Huawei 27042026 10h'!$T:$T,"")</f>
        <v/>
      </c>
      <c r="AJ1186" s="18" t="str">
        <f>_xlfn.XLOOKUP(B1186,'[3]Cells Huawei 27042026 15h'!$B:$B,'[3]Cells Huawei 27042026 15h'!$T:$T,"")</f>
        <v/>
      </c>
      <c r="AK1186" s="18" t="str">
        <f>_xlfn.XLOOKUP(B1186,'[4]cells down 27042026 11h28'!$B:$B,'[4]cells down 27042026 11h28'!$R:$R,"")</f>
        <v/>
      </c>
      <c r="AL1186" s="18" t="str">
        <f>_xlfn.XLOOKUP(B1186,'[4]cells down 27042026 18h01'!$B:$B,'[4]cells down 27042026 18h01'!$R:$R,"")</f>
        <v/>
      </c>
      <c r="AM1186" s="18" t="str">
        <f>_xlfn.XLOOKUP(B1186,'[5]cell downs 27042026 11h'!$B:$B,'[5]cell downs 27042026 11h'!$R:$R,"")</f>
        <v/>
      </c>
      <c r="AN1186" s="18" t="str">
        <f>_xlfn.XLOOKUP(B1186,'[5]cell downs 27042026 17h40'!$B:$B,'[5]cell downs 27042026 17h40'!$R:$R,"")</f>
        <v/>
      </c>
      <c r="AO1186" s="18" t="str">
        <f>_xlfn.XLOOKUP(B1186,'[6]ALL SITES DOWN'!$D:$D,'[6]ALL SITES DOWN'!$J:$J,"")</f>
        <v/>
      </c>
      <c r="AP1186" s="18" t="str">
        <f>_xlfn.XLOOKUP(B1186,'[7]ALL SITES DOWN'!$D:$D,'[7]ALL SITES DOWN'!$J:$J,"")</f>
        <v/>
      </c>
      <c r="AQ1186" s="9" t="str">
        <f>_xlfn.XLOOKUP(B1186,[8]sheet1!$AC:$AC,[8]sheet1!$AF:$AF,"")</f>
        <v/>
      </c>
      <c r="AR1186" s="14"/>
      <c r="AS1186" s="14" t="s">
        <v>5465</v>
      </c>
      <c r="AT1186" s="14" t="str">
        <f>_xlfn.XLOOKUP(B1186,'[9]cell downs 18042026 17h'!$B:$B,'[9]cell downs 18042026 17h'!$B:$B,"")</f>
        <v/>
      </c>
      <c r="AU1186" s="14" t="str">
        <f>_xlfn.XLOOKUP(B1186,'[10]Cells Huawei 19042026 15h'!$B:$B,'[10]Cells Huawei 19042026 15h'!$B:$B,"")</f>
        <v/>
      </c>
      <c r="AV1186" s="9" t="str">
        <f>_xlfn.XLOOKUP(B1186,'[11]cells down 19042026 9H40'!$B:$B,'[11]cells down 19042026 9H40'!$B:$B,"")</f>
        <v/>
      </c>
    </row>
    <row r="1187" spans="1:48" hidden="1" x14ac:dyDescent="0.3">
      <c r="A1187" s="1" t="s">
        <v>3258</v>
      </c>
      <c r="B1187" s="8" t="s">
        <v>3259</v>
      </c>
      <c r="C1187" s="3" t="str">
        <f>_xlfn.XLOOKUP(B1187,'[1]daily break down'!$D:$D,'[1]daily break down'!$E:$E,"")</f>
        <v>Yaounde</v>
      </c>
      <c r="D1187" s="1" t="s">
        <v>21</v>
      </c>
      <c r="E1187" s="1" t="s">
        <v>30</v>
      </c>
      <c r="F1187" s="3" t="s">
        <v>37</v>
      </c>
      <c r="G1187" s="1" t="s">
        <v>38</v>
      </c>
      <c r="H1187" s="29" t="str">
        <f>_xlfn.XLOOKUP(B1187,[2]CALCULATION!$B:$B,[2]CALCULATION!$H:$H,"")</f>
        <v>ZTE</v>
      </c>
      <c r="I1187" s="26">
        <v>0</v>
      </c>
      <c r="J1187" s="26">
        <v>0</v>
      </c>
      <c r="K1187" s="26">
        <v>2.2151167270205344E-2</v>
      </c>
      <c r="L1187" s="26">
        <v>15.027658639454616</v>
      </c>
      <c r="M1187" s="26">
        <v>0.15775126771736708</v>
      </c>
      <c r="N1187" s="26">
        <v>0</v>
      </c>
      <c r="O1187" s="26">
        <v>0</v>
      </c>
      <c r="P1187" s="114" t="s">
        <v>6364</v>
      </c>
      <c r="Q1187" s="42" t="s">
        <v>5538</v>
      </c>
      <c r="R1187" s="42"/>
      <c r="S1187" s="41" t="str" cm="1">
        <f t="array" ref="S1187">IFERROR(_xlfn.IFS(
U1187="MPR ISSUE","PDH",
U1187="BSS Hardware Issue","BSS",
U1187="Sites strategiques, MLL, Pylone, etc.","ENVTECH",
U1187="AKTIVCO DEFAUT GE &amp; POWER Cabinet","AKTIVCO",
U1187="AKTIVCO Coupure ENEO &amp; Baisse de tension","AKTIVCO GRID ONLY",
U1187="Coupure ENEO &amp; Baisse de tension","IHS GRID ONLY",
U1187="Defaut GE &amp; POWER Cabinet","IHS",
U1187="Sharing","Partners",
U1187="Sites strategiques &amp; DataCenter","SST &amp; DC",
U1187="Exclu","Exclu",
U1187="SAT","SAT",
U1187="SPARE-ISSUE","SPARE-ISSUE",
U1187="Fiber CAmtel","TRANS_FO_CAMTEL",
U1187="Fiber AOF","Fiber AOF",
U1187="Projet OCM (HUAWEI)","TRAVAUX-HUAWEI",
U1187="Projet OCM (NOKIA)","TRAVAUX-NOKIA",
U1187="ACCESS-ISSUE","ACCESS-ISSUE",
U1187="Projet OCM (ZTE, NOKIA, autres projets)","TRAVAUX OCM",
U1187="No root CAuse","No root cause",
U1187="ODU HS","PDH",
U1187="IP &amp; VLAN","PDH",
U1187="Warehouse HUAWEI","SPARE-ISSUE",
U1187="SPARE-HS","SPARE-ISSUE",
U1187="Power Telco","BSS",U1187="no impacts","no impacts"
),"")</f>
        <v>No root cause</v>
      </c>
      <c r="T1187" s="41" t="str" cm="1">
        <f t="array" ref="T1187">IFERROR(_xlfn.IFS(
U1187="MPR ISSUE","TX ISSUE",
U1187="BSS Hardware Issue","RAN ISSUE",
U1187="Sites strategiques, MLL, Pylone, etc.","ENVTECH",
U1187="AKTIVCO DEFAUT GE &amp; POWER Cabinet","POWER ISSUE",
U1187="AKTIVCO Coupure ENEO &amp; Baisse de tension","POWER ISSUE",
U1187="Coupure ENEO &amp; Baisse de tension","POWER ISSUE",
U1187="Defaut GE &amp; POWER Cabinet","POWER ISSUE",
U1187="Sharing","POWER ISSUE",
U1187="Sites strategiques &amp; DataCenter","POWER ISSUE",
U1187="Exclu","Exclu",
U1187="SAT","TX ISSUE",
U1187="SPARE-ISSUE","SPARE-ISSUE",
U1187="Fiber CAmtel","TX ISSUE",
U1187="Fiber AOF","TX ISSUE",
U1187="Projet OCM (HUAWEI)","TRAVAUX-HUAWEI",
U1187="Projet OCM (NOKIA)","TRAVAUX -NOKIA",
U1187="ACCESS-ISSUE","ACCESS-ISSUE",
U1187="Projet OCM (ZTE, NOKIA, autres projets)","TRAVAUX OCM",
U1187="No root CAuse","No root cause",
U1187="ODU HS","TX ISSUE",
U1187="IP &amp; VLAN","TX ISSUE",
U1187="Warehouse HUAWEI","SPARE-ISSUE",
U1187="SPARE-HS","SPARE-ISSUE",
U1187="Power Telco","RAN ISSUE",U1187="no impacts","no impacts"
),"")</f>
        <v>No root cause</v>
      </c>
      <c r="U1187" s="68" t="s">
        <v>5691</v>
      </c>
      <c r="V1187" s="41" t="str" cm="1">
        <f t="array" ref="V1187">IFERROR(_xlfn.IFS(
U1187="MPR ISSUE","ACTIVE",
U1187="BSS Hardware Issue","ACTIVE",
U1187="Sites strategiques, MLL, Pylone, etc.","PASSIVE",
U1187="AKTIVCO DEFAUT GE &amp; POWER Cabinet","PASSIVE",
U1187="AKTIVCO Coupure ENEO &amp; Baisse de tension","PASSIVE",
U1187="Coupure ENEO &amp; Baisse de tension","PASSIVE",
U1187="Defaut GE &amp; POWER Cabinet","PASSIVE",
U1187="Sharing","PASSIVE",
U1187="Sites strategiques &amp; DataCenter","PASSIVE",
U1187="Exclu","Exclu",
U1187="SAT","ACTIVE",
U1187="SPARE-ISSUE","SPARE-ISSUE",
U1187="Fiber CAmtel","ACTIVE",
U1187="Fiber AOF","ACTIVE",
U1187="Projet OCM (HUAWEI)","PLANNED WORKS",
U1187="Projet OCM (NOKIA)","PLANNED WORKS",
U1187="ACCESS-ISSUE","ACCESS-ISSUE",
U1187="Projet OCM (ZTE, NOKIA, autres projets)","PLANNED WORKS",
U1187="No root CAuse","No root cause",
U1187="ODU HS","ACTIVE",
U1187="IP &amp; VLAN","ACTIVE",
U1187="Warehouse HUAWEI","SPARE-ISSUE",
U1187="SPARE-HS","SPARE-ISSUE",
U1187="Power Telco","ACTIVE", U1187="no impacts","no impacts"
),"")</f>
        <v>No root cause</v>
      </c>
      <c r="W1187" s="113"/>
      <c r="X1187" s="113"/>
      <c r="Y1187" s="113"/>
      <c r="Z1187" s="113"/>
      <c r="AA1187" s="113"/>
      <c r="AB1187" s="17" t="s">
        <v>5465</v>
      </c>
      <c r="AC1187" s="17" t="str">
        <f>_xlfn.XLOOKUP(B1187,'INCIDENT-04-27-2026'!E:E,'INCIDENT-04-27-2026'!F:F,"")</f>
        <v/>
      </c>
      <c r="AD1187" s="9"/>
      <c r="AE1187" s="7" t="s">
        <v>5465</v>
      </c>
      <c r="AF1187" s="6" t="str">
        <f>_xlfn.XLOOKUP(B1187,'[13]Input_27-04'!$B:$B,'[13]Input_27-04'!$M:$M,"")</f>
        <v/>
      </c>
      <c r="AG1187" s="7"/>
      <c r="AH1187" s="3"/>
      <c r="AI1187" s="18" t="str">
        <f>_xlfn.XLOOKUP(B1187,'[3]Cells Huawei 27042026 10h'!$B:$B,'[3]Cells Huawei 27042026 10h'!$T:$T,"")</f>
        <v/>
      </c>
      <c r="AJ1187" s="18" t="str">
        <f>_xlfn.XLOOKUP(B1187,'[3]Cells Huawei 27042026 15h'!$B:$B,'[3]Cells Huawei 27042026 15h'!$T:$T,"")</f>
        <v/>
      </c>
      <c r="AK1187" s="18" t="str">
        <f>_xlfn.XLOOKUP(B1187,'[4]cells down 27042026 11h28'!$B:$B,'[4]cells down 27042026 11h28'!$R:$R,"")</f>
        <v/>
      </c>
      <c r="AL1187" s="18" t="str">
        <f>_xlfn.XLOOKUP(B1187,'[4]cells down 27042026 18h01'!$B:$B,'[4]cells down 27042026 18h01'!$R:$R,"")</f>
        <v/>
      </c>
      <c r="AM1187" s="18" t="str">
        <f>_xlfn.XLOOKUP(B1187,'[5]cell downs 27042026 11h'!$B:$B,'[5]cell downs 27042026 11h'!$R:$R,"")</f>
        <v/>
      </c>
      <c r="AN1187" s="18" t="str">
        <f>_xlfn.XLOOKUP(B1187,'[5]cell downs 27042026 17h40'!$B:$B,'[5]cell downs 27042026 17h40'!$R:$R,"")</f>
        <v/>
      </c>
      <c r="AO1187" s="18" t="str">
        <f>_xlfn.XLOOKUP(B1187,'[6]ALL SITES DOWN'!$D:$D,'[6]ALL SITES DOWN'!$J:$J,"")</f>
        <v/>
      </c>
      <c r="AP1187" s="18" t="str">
        <f>_xlfn.XLOOKUP(B1187,'[7]ALL SITES DOWN'!$D:$D,'[7]ALL SITES DOWN'!$J:$J,"")</f>
        <v/>
      </c>
      <c r="AQ1187" s="9" t="str">
        <f>_xlfn.XLOOKUP(B1187,[8]sheet1!$AC:$AC,[8]sheet1!$AF:$AF,"")</f>
        <v/>
      </c>
      <c r="AR1187" s="14"/>
      <c r="AS1187" s="14" t="s">
        <v>5465</v>
      </c>
      <c r="AT1187" s="14" t="str">
        <f>_xlfn.XLOOKUP(B1187,'[9]cell downs 18042026 17h'!$B:$B,'[9]cell downs 18042026 17h'!$B:$B,"")</f>
        <v/>
      </c>
      <c r="AU1187" s="14" t="str">
        <f>_xlfn.XLOOKUP(B1187,'[10]Cells Huawei 19042026 15h'!$B:$B,'[10]Cells Huawei 19042026 15h'!$B:$B,"")</f>
        <v/>
      </c>
      <c r="AV1187" s="9" t="str">
        <f>_xlfn.XLOOKUP(B1187,'[11]cells down 19042026 9H40'!$B:$B,'[11]cells down 19042026 9H40'!$B:$B,"")</f>
        <v/>
      </c>
    </row>
    <row r="1188" spans="1:48" hidden="1" x14ac:dyDescent="0.3">
      <c r="A1188" s="1" t="s">
        <v>2386</v>
      </c>
      <c r="B1188" s="8" t="s">
        <v>2387</v>
      </c>
      <c r="C1188" s="3" t="str">
        <f>_xlfn.XLOOKUP(B1188,'[1]daily break down'!$D:$D,'[1]daily break down'!$E:$E,"")</f>
        <v>Yaounde</v>
      </c>
      <c r="D1188" s="1" t="s">
        <v>11</v>
      </c>
      <c r="E1188" s="1" t="s">
        <v>12</v>
      </c>
      <c r="F1188" s="3" t="s">
        <v>37</v>
      </c>
      <c r="G1188" s="1" t="s">
        <v>38</v>
      </c>
      <c r="H1188" s="29" t="str">
        <f>_xlfn.XLOOKUP(B1188,[2]CALCULATION!$B:$B,[2]CALCULATION!$H:$H,"")</f>
        <v>ZTE</v>
      </c>
      <c r="I1188" s="26">
        <v>0</v>
      </c>
      <c r="J1188" s="26">
        <v>0</v>
      </c>
      <c r="K1188" s="26">
        <v>2.184797093880992E-2</v>
      </c>
      <c r="L1188" s="26">
        <v>0</v>
      </c>
      <c r="M1188" s="26">
        <v>0</v>
      </c>
      <c r="N1188" s="26">
        <v>0</v>
      </c>
      <c r="O1188" s="26">
        <v>0</v>
      </c>
      <c r="P1188" s="114" t="s">
        <v>6364</v>
      </c>
      <c r="Q1188" s="42" t="s">
        <v>5538</v>
      </c>
      <c r="R1188" s="42"/>
      <c r="S1188" s="41" t="str" cm="1">
        <f t="array" ref="S1188">IFERROR(_xlfn.IFS(
U1188="MPR ISSUE","PDH",
U1188="BSS Hardware Issue","BSS",
U1188="Sites strategiques, MLL, Pylone, etc.","ENVTECH",
U1188="AKTIVCO DEFAUT GE &amp; POWER Cabinet","AKTIVCO",
U1188="AKTIVCO Coupure ENEO &amp; Baisse de tension","AKTIVCO GRID ONLY",
U1188="Coupure ENEO &amp; Baisse de tension","IHS GRID ONLY",
U1188="Defaut GE &amp; POWER Cabinet","IHS",
U1188="Sharing","Partners",
U1188="Sites strategiques &amp; DataCenter","SST &amp; DC",
U1188="Exclu","Exclu",
U1188="SAT","SAT",
U1188="SPARE-ISSUE","SPARE-ISSUE",
U1188="Fiber CAmtel","TRANS_FO_CAMTEL",
U1188="Fiber AOF","Fiber AOF",
U1188="Projet OCM (HUAWEI)","TRAVAUX-HUAWEI",
U1188="Projet OCM (NOKIA)","TRAVAUX-NOKIA",
U1188="ACCESS-ISSUE","ACCESS-ISSUE",
U1188="Projet OCM (ZTE, NOKIA, autres projets)","TRAVAUX OCM",
U1188="No root CAuse","No root cause",
U1188="ODU HS","PDH",
U1188="IP &amp; VLAN","PDH",
U1188="Warehouse HUAWEI","SPARE-ISSUE",
U1188="SPARE-HS","SPARE-ISSUE",
U1188="Power Telco","BSS",U1188="no impacts","no impacts"
),"")</f>
        <v>No root cause</v>
      </c>
      <c r="T1188" s="41" t="str" cm="1">
        <f t="array" ref="T1188">IFERROR(_xlfn.IFS(
U1188="MPR ISSUE","TX ISSUE",
U1188="BSS Hardware Issue","RAN ISSUE",
U1188="Sites strategiques, MLL, Pylone, etc.","ENVTECH",
U1188="AKTIVCO DEFAUT GE &amp; POWER Cabinet","POWER ISSUE",
U1188="AKTIVCO Coupure ENEO &amp; Baisse de tension","POWER ISSUE",
U1188="Coupure ENEO &amp; Baisse de tension","POWER ISSUE",
U1188="Defaut GE &amp; POWER Cabinet","POWER ISSUE",
U1188="Sharing","POWER ISSUE",
U1188="Sites strategiques &amp; DataCenter","POWER ISSUE",
U1188="Exclu","Exclu",
U1188="SAT","TX ISSUE",
U1188="SPARE-ISSUE","SPARE-ISSUE",
U1188="Fiber CAmtel","TX ISSUE",
U1188="Fiber AOF","TX ISSUE",
U1188="Projet OCM (HUAWEI)","TRAVAUX-HUAWEI",
U1188="Projet OCM (NOKIA)","TRAVAUX -NOKIA",
U1188="ACCESS-ISSUE","ACCESS-ISSUE",
U1188="Projet OCM (ZTE, NOKIA, autres projets)","TRAVAUX OCM",
U1188="No root CAuse","No root cause",
U1188="ODU HS","TX ISSUE",
U1188="IP &amp; VLAN","TX ISSUE",
U1188="Warehouse HUAWEI","SPARE-ISSUE",
U1188="SPARE-HS","SPARE-ISSUE",
U1188="Power Telco","RAN ISSUE",U1188="no impacts","no impacts"
),"")</f>
        <v>No root cause</v>
      </c>
      <c r="U1188" s="68" t="s">
        <v>5691</v>
      </c>
      <c r="V1188" s="41" t="str" cm="1">
        <f t="array" ref="V1188">IFERROR(_xlfn.IFS(
U1188="MPR ISSUE","ACTIVE",
U1188="BSS Hardware Issue","ACTIVE",
U1188="Sites strategiques, MLL, Pylone, etc.","PASSIVE",
U1188="AKTIVCO DEFAUT GE &amp; POWER Cabinet","PASSIVE",
U1188="AKTIVCO Coupure ENEO &amp; Baisse de tension","PASSIVE",
U1188="Coupure ENEO &amp; Baisse de tension","PASSIVE",
U1188="Defaut GE &amp; POWER Cabinet","PASSIVE",
U1188="Sharing","PASSIVE",
U1188="Sites strategiques &amp; DataCenter","PASSIVE",
U1188="Exclu","Exclu",
U1188="SAT","ACTIVE",
U1188="SPARE-ISSUE","SPARE-ISSUE",
U1188="Fiber CAmtel","ACTIVE",
U1188="Fiber AOF","ACTIVE",
U1188="Projet OCM (HUAWEI)","PLANNED WORKS",
U1188="Projet OCM (NOKIA)","PLANNED WORKS",
U1188="ACCESS-ISSUE","ACCESS-ISSUE",
U1188="Projet OCM (ZTE, NOKIA, autres projets)","PLANNED WORKS",
U1188="No root CAuse","No root cause",
U1188="ODU HS","ACTIVE",
U1188="IP &amp; VLAN","ACTIVE",
U1188="Warehouse HUAWEI","SPARE-ISSUE",
U1188="SPARE-HS","SPARE-ISSUE",
U1188="Power Telco","ACTIVE", U1188="no impacts","no impacts"
),"")</f>
        <v>No root cause</v>
      </c>
      <c r="W1188" s="113"/>
      <c r="X1188" s="113"/>
      <c r="Y1188" s="113"/>
      <c r="Z1188" s="113"/>
      <c r="AA1188" s="113"/>
      <c r="AB1188" s="17" t="s">
        <v>5465</v>
      </c>
      <c r="AC1188" s="17" t="str">
        <f>_xlfn.XLOOKUP(B1188,'INCIDENT-04-27-2026'!E:E,'INCIDENT-04-27-2026'!F:F,"")</f>
        <v/>
      </c>
      <c r="AD1188" s="9"/>
      <c r="AE1188" s="7" t="s">
        <v>5465</v>
      </c>
      <c r="AF1188" s="6" t="str">
        <f>_xlfn.XLOOKUP(B1188,'[13]Input_27-04'!$B:$B,'[13]Input_27-04'!$M:$M,"")</f>
        <v/>
      </c>
      <c r="AG1188" s="7"/>
      <c r="AH1188" s="3"/>
      <c r="AI1188" s="18" t="str">
        <f>_xlfn.XLOOKUP(B1188,'[3]Cells Huawei 27042026 10h'!$B:$B,'[3]Cells Huawei 27042026 10h'!$T:$T,"")</f>
        <v/>
      </c>
      <c r="AJ1188" s="18" t="str">
        <f>_xlfn.XLOOKUP(B1188,'[3]Cells Huawei 27042026 15h'!$B:$B,'[3]Cells Huawei 27042026 15h'!$T:$T,"")</f>
        <v/>
      </c>
      <c r="AK1188" s="18" t="str">
        <f>_xlfn.XLOOKUP(B1188,'[4]cells down 27042026 11h28'!$B:$B,'[4]cells down 27042026 11h28'!$R:$R,"")</f>
        <v/>
      </c>
      <c r="AL1188" s="18" t="str">
        <f>_xlfn.XLOOKUP(B1188,'[4]cells down 27042026 18h01'!$B:$B,'[4]cells down 27042026 18h01'!$R:$R,"")</f>
        <v/>
      </c>
      <c r="AM1188" s="18" t="str">
        <f>_xlfn.XLOOKUP(B1188,'[5]cell downs 27042026 11h'!$B:$B,'[5]cell downs 27042026 11h'!$R:$R,"")</f>
        <v/>
      </c>
      <c r="AN1188" s="18" t="str">
        <f>_xlfn.XLOOKUP(B1188,'[5]cell downs 27042026 17h40'!$B:$B,'[5]cell downs 27042026 17h40'!$R:$R,"")</f>
        <v/>
      </c>
      <c r="AO1188" s="18" t="str">
        <f>_xlfn.XLOOKUP(B1188,'[6]ALL SITES DOWN'!$D:$D,'[6]ALL SITES DOWN'!$J:$J,"")</f>
        <v/>
      </c>
      <c r="AP1188" s="18" t="str">
        <f>_xlfn.XLOOKUP(B1188,'[7]ALL SITES DOWN'!$D:$D,'[7]ALL SITES DOWN'!$J:$J,"")</f>
        <v/>
      </c>
      <c r="AQ1188" s="9" t="str">
        <f>_xlfn.XLOOKUP(B1188,[8]sheet1!$AC:$AC,[8]sheet1!$AF:$AF,"")</f>
        <v/>
      </c>
      <c r="AR1188" s="14"/>
      <c r="AS1188" s="14" t="s">
        <v>5465</v>
      </c>
      <c r="AT1188" s="14" t="str">
        <f>_xlfn.XLOOKUP(B1188,'[9]cell downs 18042026 17h'!$B:$B,'[9]cell downs 18042026 17h'!$B:$B,"")</f>
        <v/>
      </c>
      <c r="AU1188" s="14" t="str">
        <f>_xlfn.XLOOKUP(B1188,'[10]Cells Huawei 19042026 15h'!$B:$B,'[10]Cells Huawei 19042026 15h'!$B:$B,"")</f>
        <v/>
      </c>
      <c r="AV1188" s="9" t="str">
        <f>_xlfn.XLOOKUP(B1188,'[11]cells down 19042026 9H40'!$B:$B,'[11]cells down 19042026 9H40'!$B:$B,"")</f>
        <v/>
      </c>
    </row>
    <row r="1189" spans="1:48" hidden="1" x14ac:dyDescent="0.3">
      <c r="A1189" s="1" t="s">
        <v>896</v>
      </c>
      <c r="B1189" s="8" t="s">
        <v>897</v>
      </c>
      <c r="C1189" s="3" t="str">
        <f>_xlfn.XLOOKUP(B1189,'[1]daily break down'!$D:$D,'[1]daily break down'!$E:$E,"")</f>
        <v>Yaounde</v>
      </c>
      <c r="D1189" s="1" t="s">
        <v>11</v>
      </c>
      <c r="E1189" s="1" t="s">
        <v>12</v>
      </c>
      <c r="F1189" s="3" t="s">
        <v>37</v>
      </c>
      <c r="G1189" s="1" t="s">
        <v>38</v>
      </c>
      <c r="H1189" s="29" t="str">
        <f>_xlfn.XLOOKUP(B1189,[2]CALCULATION!$B:$B,[2]CALCULATION!$H:$H,"")</f>
        <v>ZTE</v>
      </c>
      <c r="I1189" s="26">
        <v>21.040041891031947</v>
      </c>
      <c r="J1189" s="26">
        <v>0</v>
      </c>
      <c r="K1189" s="26">
        <v>2.1794465703857895E-2</v>
      </c>
      <c r="L1189" s="26">
        <v>0</v>
      </c>
      <c r="M1189" s="26">
        <v>0</v>
      </c>
      <c r="N1189" s="26">
        <v>0</v>
      </c>
      <c r="O1189" s="26">
        <v>0</v>
      </c>
      <c r="P1189" s="114" t="s">
        <v>6364</v>
      </c>
      <c r="Q1189" s="42" t="s">
        <v>5538</v>
      </c>
      <c r="R1189" s="42"/>
      <c r="S1189" s="41" t="str" cm="1">
        <f t="array" ref="S1189">IFERROR(_xlfn.IFS(
U1189="MPR ISSUE","PDH",
U1189="BSS Hardware Issue","BSS",
U1189="Sites strategiques, MLL, Pylone, etc.","ENVTECH",
U1189="AKTIVCO DEFAUT GE &amp; POWER Cabinet","AKTIVCO",
U1189="AKTIVCO Coupure ENEO &amp; Baisse de tension","AKTIVCO GRID ONLY",
U1189="Coupure ENEO &amp; Baisse de tension","IHS GRID ONLY",
U1189="Defaut GE &amp; POWER Cabinet","IHS",
U1189="Sharing","Partners",
U1189="Sites strategiques &amp; DataCenter","SST &amp; DC",
U1189="Exclu","Exclu",
U1189="SAT","SAT",
U1189="SPARE-ISSUE","SPARE-ISSUE",
U1189="Fiber CAmtel","TRANS_FO_CAMTEL",
U1189="Fiber AOF","Fiber AOF",
U1189="Projet OCM (HUAWEI)","TRAVAUX-HUAWEI",
U1189="Projet OCM (NOKIA)","TRAVAUX-NOKIA",
U1189="ACCESS-ISSUE","ACCESS-ISSUE",
U1189="Projet OCM (ZTE, NOKIA, autres projets)","TRAVAUX OCM",
U1189="No root CAuse","No root cause",
U1189="ODU HS","PDH",
U1189="IP &amp; VLAN","PDH",
U1189="Warehouse HUAWEI","SPARE-ISSUE",
U1189="SPARE-HS","SPARE-ISSUE",
U1189="Power Telco","BSS",U1189="no impacts","no impacts"
),"")</f>
        <v>No root cause</v>
      </c>
      <c r="T1189" s="41" t="str" cm="1">
        <f t="array" ref="T1189">IFERROR(_xlfn.IFS(
U1189="MPR ISSUE","TX ISSUE",
U1189="BSS Hardware Issue","RAN ISSUE",
U1189="Sites strategiques, MLL, Pylone, etc.","ENVTECH",
U1189="AKTIVCO DEFAUT GE &amp; POWER Cabinet","POWER ISSUE",
U1189="AKTIVCO Coupure ENEO &amp; Baisse de tension","POWER ISSUE",
U1189="Coupure ENEO &amp; Baisse de tension","POWER ISSUE",
U1189="Defaut GE &amp; POWER Cabinet","POWER ISSUE",
U1189="Sharing","POWER ISSUE",
U1189="Sites strategiques &amp; DataCenter","POWER ISSUE",
U1189="Exclu","Exclu",
U1189="SAT","TX ISSUE",
U1189="SPARE-ISSUE","SPARE-ISSUE",
U1189="Fiber CAmtel","TX ISSUE",
U1189="Fiber AOF","TX ISSUE",
U1189="Projet OCM (HUAWEI)","TRAVAUX-HUAWEI",
U1189="Projet OCM (NOKIA)","TRAVAUX -NOKIA",
U1189="ACCESS-ISSUE","ACCESS-ISSUE",
U1189="Projet OCM (ZTE, NOKIA, autres projets)","TRAVAUX OCM",
U1189="No root CAuse","No root cause",
U1189="ODU HS","TX ISSUE",
U1189="IP &amp; VLAN","TX ISSUE",
U1189="Warehouse HUAWEI","SPARE-ISSUE",
U1189="SPARE-HS","SPARE-ISSUE",
U1189="Power Telco","RAN ISSUE",U1189="no impacts","no impacts"
),"")</f>
        <v>No root cause</v>
      </c>
      <c r="U1189" s="68" t="s">
        <v>5691</v>
      </c>
      <c r="V1189" s="41" t="str" cm="1">
        <f t="array" ref="V1189">IFERROR(_xlfn.IFS(
U1189="MPR ISSUE","ACTIVE",
U1189="BSS Hardware Issue","ACTIVE",
U1189="Sites strategiques, MLL, Pylone, etc.","PASSIVE",
U1189="AKTIVCO DEFAUT GE &amp; POWER Cabinet","PASSIVE",
U1189="AKTIVCO Coupure ENEO &amp; Baisse de tension","PASSIVE",
U1189="Coupure ENEO &amp; Baisse de tension","PASSIVE",
U1189="Defaut GE &amp; POWER Cabinet","PASSIVE",
U1189="Sharing","PASSIVE",
U1189="Sites strategiques &amp; DataCenter","PASSIVE",
U1189="Exclu","Exclu",
U1189="SAT","ACTIVE",
U1189="SPARE-ISSUE","SPARE-ISSUE",
U1189="Fiber CAmtel","ACTIVE",
U1189="Fiber AOF","ACTIVE",
U1189="Projet OCM (HUAWEI)","PLANNED WORKS",
U1189="Projet OCM (NOKIA)","PLANNED WORKS",
U1189="ACCESS-ISSUE","ACCESS-ISSUE",
U1189="Projet OCM (ZTE, NOKIA, autres projets)","PLANNED WORKS",
U1189="No root CAuse","No root cause",
U1189="ODU HS","ACTIVE",
U1189="IP &amp; VLAN","ACTIVE",
U1189="Warehouse HUAWEI","SPARE-ISSUE",
U1189="SPARE-HS","SPARE-ISSUE",
U1189="Power Telco","ACTIVE", U1189="no impacts","no impacts"
),"")</f>
        <v>No root cause</v>
      </c>
      <c r="W1189" s="113"/>
      <c r="X1189" s="113"/>
      <c r="Y1189" s="113"/>
      <c r="Z1189" s="113"/>
      <c r="AA1189" s="113"/>
      <c r="AB1189" s="17" t="s">
        <v>5465</v>
      </c>
      <c r="AC1189" s="17" t="str">
        <f>_xlfn.XLOOKUP(B1189,'INCIDENT-04-27-2026'!E:E,'INCIDENT-04-27-2026'!F:F,"")</f>
        <v/>
      </c>
      <c r="AD1189" s="9"/>
      <c r="AE1189" s="7" t="s">
        <v>5465</v>
      </c>
      <c r="AF1189" s="6" t="str">
        <f>_xlfn.XLOOKUP(B1189,'[13]Input_27-04'!$B:$B,'[13]Input_27-04'!$M:$M,"")</f>
        <v/>
      </c>
      <c r="AG1189" s="7"/>
      <c r="AH1189" s="3"/>
      <c r="AI1189" s="18" t="str">
        <f>_xlfn.XLOOKUP(B1189,'[3]Cells Huawei 27042026 10h'!$B:$B,'[3]Cells Huawei 27042026 10h'!$T:$T,"")</f>
        <v/>
      </c>
      <c r="AJ1189" s="18" t="str">
        <f>_xlfn.XLOOKUP(B1189,'[3]Cells Huawei 27042026 15h'!$B:$B,'[3]Cells Huawei 27042026 15h'!$T:$T,"")</f>
        <v/>
      </c>
      <c r="AK1189" s="18" t="str">
        <f>_xlfn.XLOOKUP(B1189,'[4]cells down 27042026 11h28'!$B:$B,'[4]cells down 27042026 11h28'!$R:$R,"")</f>
        <v/>
      </c>
      <c r="AL1189" s="18" t="str">
        <f>_xlfn.XLOOKUP(B1189,'[4]cells down 27042026 18h01'!$B:$B,'[4]cells down 27042026 18h01'!$R:$R,"")</f>
        <v/>
      </c>
      <c r="AM1189" s="18" t="str">
        <f>_xlfn.XLOOKUP(B1189,'[5]cell downs 27042026 11h'!$B:$B,'[5]cell downs 27042026 11h'!$R:$R,"")</f>
        <v/>
      </c>
      <c r="AN1189" s="18" t="str">
        <f>_xlfn.XLOOKUP(B1189,'[5]cell downs 27042026 17h40'!$B:$B,'[5]cell downs 27042026 17h40'!$R:$R,"")</f>
        <v/>
      </c>
      <c r="AO1189" s="18" t="str">
        <f>_xlfn.XLOOKUP(B1189,'[6]ALL SITES DOWN'!$D:$D,'[6]ALL SITES DOWN'!$J:$J,"")</f>
        <v/>
      </c>
      <c r="AP1189" s="18" t="str">
        <f>_xlfn.XLOOKUP(B1189,'[7]ALL SITES DOWN'!$D:$D,'[7]ALL SITES DOWN'!$J:$J,"")</f>
        <v/>
      </c>
      <c r="AQ1189" s="9" t="str">
        <f>_xlfn.XLOOKUP(B1189,[8]sheet1!$AC:$AC,[8]sheet1!$AF:$AF,"")</f>
        <v/>
      </c>
      <c r="AR1189" s="14"/>
      <c r="AS1189" s="14" t="s">
        <v>5465</v>
      </c>
      <c r="AT1189" s="14" t="str">
        <f>_xlfn.XLOOKUP(B1189,'[9]cell downs 18042026 17h'!$B:$B,'[9]cell downs 18042026 17h'!$B:$B,"")</f>
        <v/>
      </c>
      <c r="AU1189" s="14" t="str">
        <f>_xlfn.XLOOKUP(B1189,'[10]Cells Huawei 19042026 15h'!$B:$B,'[10]Cells Huawei 19042026 15h'!$B:$B,"")</f>
        <v/>
      </c>
      <c r="AV1189" s="9" t="str">
        <f>_xlfn.XLOOKUP(B1189,'[11]cells down 19042026 9H40'!$B:$B,'[11]cells down 19042026 9H40'!$B:$B,"")</f>
        <v/>
      </c>
    </row>
    <row r="1190" spans="1:48" hidden="1" x14ac:dyDescent="0.3">
      <c r="A1190" s="1" t="s">
        <v>1970</v>
      </c>
      <c r="B1190" s="8" t="s">
        <v>1971</v>
      </c>
      <c r="C1190" s="3" t="str">
        <f>_xlfn.XLOOKUP(B1190,'[1]daily break down'!$D:$D,'[1]daily break down'!$E:$E,"")</f>
        <v>Yaounde</v>
      </c>
      <c r="D1190" s="1" t="s">
        <v>11</v>
      </c>
      <c r="E1190" s="1" t="s">
        <v>302</v>
      </c>
      <c r="F1190" s="3" t="s">
        <v>37</v>
      </c>
      <c r="G1190" s="1" t="s">
        <v>38</v>
      </c>
      <c r="H1190" s="29" t="str">
        <f>_xlfn.XLOOKUP(B1190,[2]CALCULATION!$B:$B,[2]CALCULATION!$H:$H,"")</f>
        <v>ZTE</v>
      </c>
      <c r="I1190" s="26">
        <v>0</v>
      </c>
      <c r="J1190" s="26">
        <v>0</v>
      </c>
      <c r="K1190" s="26">
        <v>2.1794465703857721E-2</v>
      </c>
      <c r="L1190" s="26">
        <v>1.5200480548350186</v>
      </c>
      <c r="M1190" s="26">
        <v>16.18408511755457</v>
      </c>
      <c r="N1190" s="26">
        <v>0</v>
      </c>
      <c r="O1190" s="26">
        <v>0</v>
      </c>
      <c r="P1190" s="114" t="s">
        <v>6364</v>
      </c>
      <c r="Q1190" s="42" t="s">
        <v>5538</v>
      </c>
      <c r="R1190" s="42"/>
      <c r="S1190" s="41" t="str" cm="1">
        <f t="array" ref="S1190">IFERROR(_xlfn.IFS(
U1190="MPR ISSUE","PDH",
U1190="BSS Hardware Issue","BSS",
U1190="Sites strategiques, MLL, Pylone, etc.","ENVTECH",
U1190="AKTIVCO DEFAUT GE &amp; POWER Cabinet","AKTIVCO",
U1190="AKTIVCO Coupure ENEO &amp; Baisse de tension","AKTIVCO GRID ONLY",
U1190="Coupure ENEO &amp; Baisse de tension","IHS GRID ONLY",
U1190="Defaut GE &amp; POWER Cabinet","IHS",
U1190="Sharing","Partners",
U1190="Sites strategiques &amp; DataCenter","SST &amp; DC",
U1190="Exclu","Exclu",
U1190="SAT","SAT",
U1190="SPARE-ISSUE","SPARE-ISSUE",
U1190="Fiber CAmtel","TRANS_FO_CAMTEL",
U1190="Fiber AOF","Fiber AOF",
U1190="Projet OCM (HUAWEI)","TRAVAUX-HUAWEI",
U1190="Projet OCM (NOKIA)","TRAVAUX-NOKIA",
U1190="ACCESS-ISSUE","ACCESS-ISSUE",
U1190="Projet OCM (ZTE, NOKIA, autres projets)","TRAVAUX OCM",
U1190="No root CAuse","No root cause",
U1190="ODU HS","PDH",
U1190="IP &amp; VLAN","PDH",
U1190="Warehouse HUAWEI","SPARE-ISSUE",
U1190="SPARE-HS","SPARE-ISSUE",
U1190="Power Telco","BSS",U1190="no impacts","no impacts"
),"")</f>
        <v>No root cause</v>
      </c>
      <c r="T1190" s="41" t="str" cm="1">
        <f t="array" ref="T1190">IFERROR(_xlfn.IFS(
U1190="MPR ISSUE","TX ISSUE",
U1190="BSS Hardware Issue","RAN ISSUE",
U1190="Sites strategiques, MLL, Pylone, etc.","ENVTECH",
U1190="AKTIVCO DEFAUT GE &amp; POWER Cabinet","POWER ISSUE",
U1190="AKTIVCO Coupure ENEO &amp; Baisse de tension","POWER ISSUE",
U1190="Coupure ENEO &amp; Baisse de tension","POWER ISSUE",
U1190="Defaut GE &amp; POWER Cabinet","POWER ISSUE",
U1190="Sharing","POWER ISSUE",
U1190="Sites strategiques &amp; DataCenter","POWER ISSUE",
U1190="Exclu","Exclu",
U1190="SAT","TX ISSUE",
U1190="SPARE-ISSUE","SPARE-ISSUE",
U1190="Fiber CAmtel","TX ISSUE",
U1190="Fiber AOF","TX ISSUE",
U1190="Projet OCM (HUAWEI)","TRAVAUX-HUAWEI",
U1190="Projet OCM (NOKIA)","TRAVAUX -NOKIA",
U1190="ACCESS-ISSUE","ACCESS-ISSUE",
U1190="Projet OCM (ZTE, NOKIA, autres projets)","TRAVAUX OCM",
U1190="No root CAuse","No root cause",
U1190="ODU HS","TX ISSUE",
U1190="IP &amp; VLAN","TX ISSUE",
U1190="Warehouse HUAWEI","SPARE-ISSUE",
U1190="SPARE-HS","SPARE-ISSUE",
U1190="Power Telco","RAN ISSUE",U1190="no impacts","no impacts"
),"")</f>
        <v>No root cause</v>
      </c>
      <c r="U1190" s="68" t="s">
        <v>5691</v>
      </c>
      <c r="V1190" s="41" t="str" cm="1">
        <f t="array" ref="V1190">IFERROR(_xlfn.IFS(
U1190="MPR ISSUE","ACTIVE",
U1190="BSS Hardware Issue","ACTIVE",
U1190="Sites strategiques, MLL, Pylone, etc.","PASSIVE",
U1190="AKTIVCO DEFAUT GE &amp; POWER Cabinet","PASSIVE",
U1190="AKTIVCO Coupure ENEO &amp; Baisse de tension","PASSIVE",
U1190="Coupure ENEO &amp; Baisse de tension","PASSIVE",
U1190="Defaut GE &amp; POWER Cabinet","PASSIVE",
U1190="Sharing","PASSIVE",
U1190="Sites strategiques &amp; DataCenter","PASSIVE",
U1190="Exclu","Exclu",
U1190="SAT","ACTIVE",
U1190="SPARE-ISSUE","SPARE-ISSUE",
U1190="Fiber CAmtel","ACTIVE",
U1190="Fiber AOF","ACTIVE",
U1190="Projet OCM (HUAWEI)","PLANNED WORKS",
U1190="Projet OCM (NOKIA)","PLANNED WORKS",
U1190="ACCESS-ISSUE","ACCESS-ISSUE",
U1190="Projet OCM (ZTE, NOKIA, autres projets)","PLANNED WORKS",
U1190="No root CAuse","No root cause",
U1190="ODU HS","ACTIVE",
U1190="IP &amp; VLAN","ACTIVE",
U1190="Warehouse HUAWEI","SPARE-ISSUE",
U1190="SPARE-HS","SPARE-ISSUE",
U1190="Power Telco","ACTIVE", U1190="no impacts","no impacts"
),"")</f>
        <v>No root cause</v>
      </c>
      <c r="W1190" s="113"/>
      <c r="X1190" s="113"/>
      <c r="Y1190" s="113"/>
      <c r="Z1190" s="113"/>
      <c r="AA1190" s="113"/>
      <c r="AB1190" s="17" t="s">
        <v>5465</v>
      </c>
      <c r="AC1190" s="17" t="str">
        <f>_xlfn.XLOOKUP(B1190,'INCIDENT-04-27-2026'!E:E,'INCIDENT-04-27-2026'!F:F,"")</f>
        <v/>
      </c>
      <c r="AD1190" s="9"/>
      <c r="AE1190" s="7" t="s">
        <v>5465</v>
      </c>
      <c r="AF1190" s="6" t="str">
        <f>_xlfn.XLOOKUP(B1190,'[13]Input_27-04'!$B:$B,'[13]Input_27-04'!$M:$M,"")</f>
        <v/>
      </c>
      <c r="AG1190" s="7"/>
      <c r="AH1190" s="3"/>
      <c r="AI1190" s="18" t="str">
        <f>_xlfn.XLOOKUP(B1190,'[3]Cells Huawei 27042026 10h'!$B:$B,'[3]Cells Huawei 27042026 10h'!$T:$T,"")</f>
        <v/>
      </c>
      <c r="AJ1190" s="18" t="str">
        <f>_xlfn.XLOOKUP(B1190,'[3]Cells Huawei 27042026 15h'!$B:$B,'[3]Cells Huawei 27042026 15h'!$T:$T,"")</f>
        <v/>
      </c>
      <c r="AK1190" s="18" t="str">
        <f>_xlfn.XLOOKUP(B1190,'[4]cells down 27042026 11h28'!$B:$B,'[4]cells down 27042026 11h28'!$R:$R,"")</f>
        <v/>
      </c>
      <c r="AL1190" s="18" t="str">
        <f>_xlfn.XLOOKUP(B1190,'[4]cells down 27042026 18h01'!$B:$B,'[4]cells down 27042026 18h01'!$R:$R,"")</f>
        <v/>
      </c>
      <c r="AM1190" s="18" t="str">
        <f>_xlfn.XLOOKUP(B1190,'[5]cell downs 27042026 11h'!$B:$B,'[5]cell downs 27042026 11h'!$R:$R,"")</f>
        <v/>
      </c>
      <c r="AN1190" s="18" t="str">
        <f>_xlfn.XLOOKUP(B1190,'[5]cell downs 27042026 17h40'!$B:$B,'[5]cell downs 27042026 17h40'!$R:$R,"")</f>
        <v/>
      </c>
      <c r="AO1190" s="18" t="str">
        <f>_xlfn.XLOOKUP(B1190,'[6]ALL SITES DOWN'!$D:$D,'[6]ALL SITES DOWN'!$J:$J,"")</f>
        <v/>
      </c>
      <c r="AP1190" s="18" t="str">
        <f>_xlfn.XLOOKUP(B1190,'[7]ALL SITES DOWN'!$D:$D,'[7]ALL SITES DOWN'!$J:$J,"")</f>
        <v/>
      </c>
      <c r="AQ1190" s="9" t="str">
        <f>_xlfn.XLOOKUP(B1190,[8]sheet1!$AC:$AC,[8]sheet1!$AF:$AF,"")</f>
        <v/>
      </c>
      <c r="AR1190" s="14"/>
      <c r="AS1190" s="14" t="s">
        <v>5465</v>
      </c>
      <c r="AT1190" s="14" t="str">
        <f>_xlfn.XLOOKUP(B1190,'[9]cell downs 18042026 17h'!$B:$B,'[9]cell downs 18042026 17h'!$B:$B,"")</f>
        <v/>
      </c>
      <c r="AU1190" s="14" t="str">
        <f>_xlfn.XLOOKUP(B1190,'[10]Cells Huawei 19042026 15h'!$B:$B,'[10]Cells Huawei 19042026 15h'!$B:$B,"")</f>
        <v/>
      </c>
      <c r="AV1190" s="9" t="str">
        <f>_xlfn.XLOOKUP(B1190,'[11]cells down 19042026 9H40'!$B:$B,'[11]cells down 19042026 9H40'!$B:$B,"")</f>
        <v/>
      </c>
    </row>
    <row r="1191" spans="1:48" hidden="1" x14ac:dyDescent="0.3">
      <c r="A1191" s="1" t="s">
        <v>43</v>
      </c>
      <c r="B1191" s="8" t="s">
        <v>44</v>
      </c>
      <c r="C1191" s="3" t="str">
        <f>_xlfn.XLOOKUP(B1191,'[1]daily break down'!$D:$D,'[1]daily break down'!$E:$E,"")</f>
        <v>Yaounde</v>
      </c>
      <c r="D1191" s="1" t="s">
        <v>11</v>
      </c>
      <c r="E1191" s="1" t="s">
        <v>12</v>
      </c>
      <c r="F1191" s="3" t="s">
        <v>37</v>
      </c>
      <c r="G1191" s="1" t="s">
        <v>38</v>
      </c>
      <c r="H1191" s="29" t="str">
        <f>_xlfn.XLOOKUP(B1191,[2]CALCULATION!$B:$B,[2]CALCULATION!$H:$H,"")</f>
        <v>ZTE</v>
      </c>
      <c r="I1191" s="26">
        <v>0</v>
      </c>
      <c r="J1191" s="26">
        <v>0</v>
      </c>
      <c r="K1191" s="26">
        <v>2.172312539058836E-2</v>
      </c>
      <c r="L1191" s="26">
        <v>3.2736464602363364</v>
      </c>
      <c r="M1191" s="26">
        <v>0</v>
      </c>
      <c r="N1191" s="26">
        <v>0</v>
      </c>
      <c r="O1191" s="26">
        <v>0</v>
      </c>
      <c r="P1191" s="114" t="s">
        <v>6364</v>
      </c>
      <c r="Q1191" s="42" t="s">
        <v>5538</v>
      </c>
      <c r="R1191" s="42"/>
      <c r="S1191" s="41" t="str" cm="1">
        <f t="array" ref="S1191">IFERROR(_xlfn.IFS(
U1191="MPR ISSUE","PDH",
U1191="BSS Hardware Issue","BSS",
U1191="Sites strategiques, MLL, Pylone, etc.","ENVTECH",
U1191="AKTIVCO DEFAUT GE &amp; POWER Cabinet","AKTIVCO",
U1191="AKTIVCO Coupure ENEO &amp; Baisse de tension","AKTIVCO GRID ONLY",
U1191="Coupure ENEO &amp; Baisse de tension","IHS GRID ONLY",
U1191="Defaut GE &amp; POWER Cabinet","IHS",
U1191="Sharing","Partners",
U1191="Sites strategiques &amp; DataCenter","SST &amp; DC",
U1191="Exclu","Exclu",
U1191="SAT","SAT",
U1191="SPARE-ISSUE","SPARE-ISSUE",
U1191="Fiber CAmtel","TRANS_FO_CAMTEL",
U1191="Fiber AOF","Fiber AOF",
U1191="Projet OCM (HUAWEI)","TRAVAUX-HUAWEI",
U1191="Projet OCM (NOKIA)","TRAVAUX-NOKIA",
U1191="ACCESS-ISSUE","ACCESS-ISSUE",
U1191="Projet OCM (ZTE, NOKIA, autres projets)","TRAVAUX OCM",
U1191="No root CAuse","No root cause",
U1191="ODU HS","PDH",
U1191="IP &amp; VLAN","PDH",
U1191="Warehouse HUAWEI","SPARE-ISSUE",
U1191="SPARE-HS","SPARE-ISSUE",
U1191="Power Telco","BSS",U1191="no impacts","no impacts"
),"")</f>
        <v>No root cause</v>
      </c>
      <c r="T1191" s="41" t="str" cm="1">
        <f t="array" ref="T1191">IFERROR(_xlfn.IFS(
U1191="MPR ISSUE","TX ISSUE",
U1191="BSS Hardware Issue","RAN ISSUE",
U1191="Sites strategiques, MLL, Pylone, etc.","ENVTECH",
U1191="AKTIVCO DEFAUT GE &amp; POWER Cabinet","POWER ISSUE",
U1191="AKTIVCO Coupure ENEO &amp; Baisse de tension","POWER ISSUE",
U1191="Coupure ENEO &amp; Baisse de tension","POWER ISSUE",
U1191="Defaut GE &amp; POWER Cabinet","POWER ISSUE",
U1191="Sharing","POWER ISSUE",
U1191="Sites strategiques &amp; DataCenter","POWER ISSUE",
U1191="Exclu","Exclu",
U1191="SAT","TX ISSUE",
U1191="SPARE-ISSUE","SPARE-ISSUE",
U1191="Fiber CAmtel","TX ISSUE",
U1191="Fiber AOF","TX ISSUE",
U1191="Projet OCM (HUAWEI)","TRAVAUX-HUAWEI",
U1191="Projet OCM (NOKIA)","TRAVAUX -NOKIA",
U1191="ACCESS-ISSUE","ACCESS-ISSUE",
U1191="Projet OCM (ZTE, NOKIA, autres projets)","TRAVAUX OCM",
U1191="No root CAuse","No root cause",
U1191="ODU HS","TX ISSUE",
U1191="IP &amp; VLAN","TX ISSUE",
U1191="Warehouse HUAWEI","SPARE-ISSUE",
U1191="SPARE-HS","SPARE-ISSUE",
U1191="Power Telco","RAN ISSUE",U1191="no impacts","no impacts"
),"")</f>
        <v>No root cause</v>
      </c>
      <c r="U1191" s="68" t="s">
        <v>5691</v>
      </c>
      <c r="V1191" s="41" t="str" cm="1">
        <f t="array" ref="V1191">IFERROR(_xlfn.IFS(
U1191="MPR ISSUE","ACTIVE",
U1191="BSS Hardware Issue","ACTIVE",
U1191="Sites strategiques, MLL, Pylone, etc.","PASSIVE",
U1191="AKTIVCO DEFAUT GE &amp; POWER Cabinet","PASSIVE",
U1191="AKTIVCO Coupure ENEO &amp; Baisse de tension","PASSIVE",
U1191="Coupure ENEO &amp; Baisse de tension","PASSIVE",
U1191="Defaut GE &amp; POWER Cabinet","PASSIVE",
U1191="Sharing","PASSIVE",
U1191="Sites strategiques &amp; DataCenter","PASSIVE",
U1191="Exclu","Exclu",
U1191="SAT","ACTIVE",
U1191="SPARE-ISSUE","SPARE-ISSUE",
U1191="Fiber CAmtel","ACTIVE",
U1191="Fiber AOF","ACTIVE",
U1191="Projet OCM (HUAWEI)","PLANNED WORKS",
U1191="Projet OCM (NOKIA)","PLANNED WORKS",
U1191="ACCESS-ISSUE","ACCESS-ISSUE",
U1191="Projet OCM (ZTE, NOKIA, autres projets)","PLANNED WORKS",
U1191="No root CAuse","No root cause",
U1191="ODU HS","ACTIVE",
U1191="IP &amp; VLAN","ACTIVE",
U1191="Warehouse HUAWEI","SPARE-ISSUE",
U1191="SPARE-HS","SPARE-ISSUE",
U1191="Power Telco","ACTIVE", U1191="no impacts","no impacts"
),"")</f>
        <v>No root cause</v>
      </c>
      <c r="W1191" s="113"/>
      <c r="X1191" s="113"/>
      <c r="Y1191" s="113"/>
      <c r="Z1191" s="113"/>
      <c r="AA1191" s="113"/>
      <c r="AB1191" s="17" t="s">
        <v>5465</v>
      </c>
      <c r="AC1191" s="17" t="str">
        <f>_xlfn.XLOOKUP(B1191,'INCIDENT-04-27-2026'!E:E,'INCIDENT-04-27-2026'!F:F,"")</f>
        <v/>
      </c>
      <c r="AD1191" s="9"/>
      <c r="AE1191" s="7" t="s">
        <v>5465</v>
      </c>
      <c r="AF1191" s="6" t="str">
        <f>_xlfn.XLOOKUP(B1191,'[13]Input_27-04'!$B:$B,'[13]Input_27-04'!$M:$M,"")</f>
        <v/>
      </c>
      <c r="AG1191" s="7"/>
      <c r="AH1191" s="3"/>
      <c r="AI1191" s="18" t="str">
        <f>_xlfn.XLOOKUP(B1191,'[3]Cells Huawei 27042026 10h'!$B:$B,'[3]Cells Huawei 27042026 10h'!$T:$T,"")</f>
        <v/>
      </c>
      <c r="AJ1191" s="18" t="str">
        <f>_xlfn.XLOOKUP(B1191,'[3]Cells Huawei 27042026 15h'!$B:$B,'[3]Cells Huawei 27042026 15h'!$T:$T,"")</f>
        <v/>
      </c>
      <c r="AK1191" s="18" t="str">
        <f>_xlfn.XLOOKUP(B1191,'[4]cells down 27042026 11h28'!$B:$B,'[4]cells down 27042026 11h28'!$R:$R,"")</f>
        <v/>
      </c>
      <c r="AL1191" s="18" t="str">
        <f>_xlfn.XLOOKUP(B1191,'[4]cells down 27042026 18h01'!$B:$B,'[4]cells down 27042026 18h01'!$R:$R,"")</f>
        <v/>
      </c>
      <c r="AM1191" s="18" t="str">
        <f>_xlfn.XLOOKUP(B1191,'[5]cell downs 27042026 11h'!$B:$B,'[5]cell downs 27042026 11h'!$R:$R,"")</f>
        <v/>
      </c>
      <c r="AN1191" s="18" t="str">
        <f>_xlfn.XLOOKUP(B1191,'[5]cell downs 27042026 17h40'!$B:$B,'[5]cell downs 27042026 17h40'!$R:$R,"")</f>
        <v/>
      </c>
      <c r="AO1191" s="18" t="str">
        <f>_xlfn.XLOOKUP(B1191,'[6]ALL SITES DOWN'!$D:$D,'[6]ALL SITES DOWN'!$J:$J,"")</f>
        <v/>
      </c>
      <c r="AP1191" s="18" t="str">
        <f>_xlfn.XLOOKUP(B1191,'[7]ALL SITES DOWN'!$D:$D,'[7]ALL SITES DOWN'!$J:$J,"")</f>
        <v/>
      </c>
      <c r="AQ1191" s="9" t="str">
        <f>_xlfn.XLOOKUP(B1191,[8]sheet1!$AC:$AC,[8]sheet1!$AF:$AF,"")</f>
        <v/>
      </c>
      <c r="AR1191" s="14"/>
      <c r="AS1191" s="14" t="s">
        <v>5465</v>
      </c>
      <c r="AT1191" s="14" t="str">
        <f>_xlfn.XLOOKUP(B1191,'[9]cell downs 18042026 17h'!$B:$B,'[9]cell downs 18042026 17h'!$B:$B,"")</f>
        <v/>
      </c>
      <c r="AU1191" s="14" t="str">
        <f>_xlfn.XLOOKUP(B1191,'[10]Cells Huawei 19042026 15h'!$B:$B,'[10]Cells Huawei 19042026 15h'!$B:$B,"")</f>
        <v/>
      </c>
      <c r="AV1191" s="9" t="str">
        <f>_xlfn.XLOOKUP(B1191,'[11]cells down 19042026 9H40'!$B:$B,'[11]cells down 19042026 9H40'!$B:$B,"")</f>
        <v/>
      </c>
    </row>
    <row r="1192" spans="1:48" hidden="1" x14ac:dyDescent="0.3">
      <c r="A1192" s="1" t="s">
        <v>2060</v>
      </c>
      <c r="B1192" s="8" t="s">
        <v>2061</v>
      </c>
      <c r="C1192" s="3" t="str">
        <f>_xlfn.XLOOKUP(B1192,'[1]daily break down'!$D:$D,'[1]daily break down'!$E:$E,"")</f>
        <v>Yaounde</v>
      </c>
      <c r="D1192" s="1" t="s">
        <v>11</v>
      </c>
      <c r="E1192" s="1" t="s">
        <v>12</v>
      </c>
      <c r="F1192" s="3" t="s">
        <v>37</v>
      </c>
      <c r="G1192" s="1" t="s">
        <v>38</v>
      </c>
      <c r="H1192" s="29" t="str">
        <f>_xlfn.XLOOKUP(B1192,[2]CALCULATION!$B:$B,[2]CALCULATION!$H:$H,"")</f>
        <v>ZTE</v>
      </c>
      <c r="I1192" s="26">
        <v>0</v>
      </c>
      <c r="J1192" s="26">
        <v>0</v>
      </c>
      <c r="K1192" s="26">
        <v>2.1509104450779408E-2</v>
      </c>
      <c r="L1192" s="26">
        <v>0</v>
      </c>
      <c r="M1192" s="26">
        <v>0</v>
      </c>
      <c r="N1192" s="26">
        <v>0</v>
      </c>
      <c r="O1192" s="26">
        <v>0</v>
      </c>
      <c r="P1192" s="114" t="s">
        <v>6364</v>
      </c>
      <c r="Q1192" s="42" t="s">
        <v>5538</v>
      </c>
      <c r="R1192" s="42"/>
      <c r="S1192" s="41" t="str" cm="1">
        <f t="array" ref="S1192">IFERROR(_xlfn.IFS(
U1192="MPR ISSUE","PDH",
U1192="BSS Hardware Issue","BSS",
U1192="Sites strategiques, MLL, Pylone, etc.","ENVTECH",
U1192="AKTIVCO DEFAUT GE &amp; POWER Cabinet","AKTIVCO",
U1192="AKTIVCO Coupure ENEO &amp; Baisse de tension","AKTIVCO GRID ONLY",
U1192="Coupure ENEO &amp; Baisse de tension","IHS GRID ONLY",
U1192="Defaut GE &amp; POWER Cabinet","IHS",
U1192="Sharing","Partners",
U1192="Sites strategiques &amp; DataCenter","SST &amp; DC",
U1192="Exclu","Exclu",
U1192="SAT","SAT",
U1192="SPARE-ISSUE","SPARE-ISSUE",
U1192="Fiber CAmtel","TRANS_FO_CAMTEL",
U1192="Fiber AOF","Fiber AOF",
U1192="Projet OCM (HUAWEI)","TRAVAUX-HUAWEI",
U1192="Projet OCM (NOKIA)","TRAVAUX-NOKIA",
U1192="ACCESS-ISSUE","ACCESS-ISSUE",
U1192="Projet OCM (ZTE, NOKIA, autres projets)","TRAVAUX OCM",
U1192="No root CAuse","No root cause",
U1192="ODU HS","PDH",
U1192="IP &amp; VLAN","PDH",
U1192="Warehouse HUAWEI","SPARE-ISSUE",
U1192="SPARE-HS","SPARE-ISSUE",
U1192="Power Telco","BSS",U1192="no impacts","no impacts"
),"")</f>
        <v>No root cause</v>
      </c>
      <c r="T1192" s="41" t="str" cm="1">
        <f t="array" ref="T1192">IFERROR(_xlfn.IFS(
U1192="MPR ISSUE","TX ISSUE",
U1192="BSS Hardware Issue","RAN ISSUE",
U1192="Sites strategiques, MLL, Pylone, etc.","ENVTECH",
U1192="AKTIVCO DEFAUT GE &amp; POWER Cabinet","POWER ISSUE",
U1192="AKTIVCO Coupure ENEO &amp; Baisse de tension","POWER ISSUE",
U1192="Coupure ENEO &amp; Baisse de tension","POWER ISSUE",
U1192="Defaut GE &amp; POWER Cabinet","POWER ISSUE",
U1192="Sharing","POWER ISSUE",
U1192="Sites strategiques &amp; DataCenter","POWER ISSUE",
U1192="Exclu","Exclu",
U1192="SAT","TX ISSUE",
U1192="SPARE-ISSUE","SPARE-ISSUE",
U1192="Fiber CAmtel","TX ISSUE",
U1192="Fiber AOF","TX ISSUE",
U1192="Projet OCM (HUAWEI)","TRAVAUX-HUAWEI",
U1192="Projet OCM (NOKIA)","TRAVAUX -NOKIA",
U1192="ACCESS-ISSUE","ACCESS-ISSUE",
U1192="Projet OCM (ZTE, NOKIA, autres projets)","TRAVAUX OCM",
U1192="No root CAuse","No root cause",
U1192="ODU HS","TX ISSUE",
U1192="IP &amp; VLAN","TX ISSUE",
U1192="Warehouse HUAWEI","SPARE-ISSUE",
U1192="SPARE-HS","SPARE-ISSUE",
U1192="Power Telco","RAN ISSUE",U1192="no impacts","no impacts"
),"")</f>
        <v>No root cause</v>
      </c>
      <c r="U1192" s="68" t="s">
        <v>5691</v>
      </c>
      <c r="V1192" s="41" t="str" cm="1">
        <f t="array" ref="V1192">IFERROR(_xlfn.IFS(
U1192="MPR ISSUE","ACTIVE",
U1192="BSS Hardware Issue","ACTIVE",
U1192="Sites strategiques, MLL, Pylone, etc.","PASSIVE",
U1192="AKTIVCO DEFAUT GE &amp; POWER Cabinet","PASSIVE",
U1192="AKTIVCO Coupure ENEO &amp; Baisse de tension","PASSIVE",
U1192="Coupure ENEO &amp; Baisse de tension","PASSIVE",
U1192="Defaut GE &amp; POWER Cabinet","PASSIVE",
U1192="Sharing","PASSIVE",
U1192="Sites strategiques &amp; DataCenter","PASSIVE",
U1192="Exclu","Exclu",
U1192="SAT","ACTIVE",
U1192="SPARE-ISSUE","SPARE-ISSUE",
U1192="Fiber CAmtel","ACTIVE",
U1192="Fiber AOF","ACTIVE",
U1192="Projet OCM (HUAWEI)","PLANNED WORKS",
U1192="Projet OCM (NOKIA)","PLANNED WORKS",
U1192="ACCESS-ISSUE","ACCESS-ISSUE",
U1192="Projet OCM (ZTE, NOKIA, autres projets)","PLANNED WORKS",
U1192="No root CAuse","No root cause",
U1192="ODU HS","ACTIVE",
U1192="IP &amp; VLAN","ACTIVE",
U1192="Warehouse HUAWEI","SPARE-ISSUE",
U1192="SPARE-HS","SPARE-ISSUE",
U1192="Power Telco","ACTIVE", U1192="no impacts","no impacts"
),"")</f>
        <v>No root cause</v>
      </c>
      <c r="W1192" s="113"/>
      <c r="X1192" s="113"/>
      <c r="Y1192" s="113"/>
      <c r="Z1192" s="113"/>
      <c r="AA1192" s="113"/>
      <c r="AB1192" s="17" t="s">
        <v>5465</v>
      </c>
      <c r="AC1192" s="17" t="str">
        <f>_xlfn.XLOOKUP(B1192,'INCIDENT-04-27-2026'!E:E,'INCIDENT-04-27-2026'!F:F,"")</f>
        <v/>
      </c>
      <c r="AD1192" s="9"/>
      <c r="AE1192" s="7" t="s">
        <v>5465</v>
      </c>
      <c r="AF1192" s="6" t="str">
        <f>_xlfn.XLOOKUP(B1192,'[13]Input_27-04'!$B:$B,'[13]Input_27-04'!$M:$M,"")</f>
        <v/>
      </c>
      <c r="AG1192" s="7"/>
      <c r="AH1192" s="3"/>
      <c r="AI1192" s="18" t="str">
        <f>_xlfn.XLOOKUP(B1192,'[3]Cells Huawei 27042026 10h'!$B:$B,'[3]Cells Huawei 27042026 10h'!$T:$T,"")</f>
        <v/>
      </c>
      <c r="AJ1192" s="18" t="str">
        <f>_xlfn.XLOOKUP(B1192,'[3]Cells Huawei 27042026 15h'!$B:$B,'[3]Cells Huawei 27042026 15h'!$T:$T,"")</f>
        <v/>
      </c>
      <c r="AK1192" s="18" t="str">
        <f>_xlfn.XLOOKUP(B1192,'[4]cells down 27042026 11h28'!$B:$B,'[4]cells down 27042026 11h28'!$R:$R,"")</f>
        <v/>
      </c>
      <c r="AL1192" s="18" t="str">
        <f>_xlfn.XLOOKUP(B1192,'[4]cells down 27042026 18h01'!$B:$B,'[4]cells down 27042026 18h01'!$R:$R,"")</f>
        <v/>
      </c>
      <c r="AM1192" s="18" t="str">
        <f>_xlfn.XLOOKUP(B1192,'[5]cell downs 27042026 11h'!$B:$B,'[5]cell downs 27042026 11h'!$R:$R,"")</f>
        <v/>
      </c>
      <c r="AN1192" s="18" t="str">
        <f>_xlfn.XLOOKUP(B1192,'[5]cell downs 27042026 17h40'!$B:$B,'[5]cell downs 27042026 17h40'!$R:$R,"")</f>
        <v/>
      </c>
      <c r="AO1192" s="18" t="str">
        <f>_xlfn.XLOOKUP(B1192,'[6]ALL SITES DOWN'!$D:$D,'[6]ALL SITES DOWN'!$J:$J,"")</f>
        <v/>
      </c>
      <c r="AP1192" s="18" t="str">
        <f>_xlfn.XLOOKUP(B1192,'[7]ALL SITES DOWN'!$D:$D,'[7]ALL SITES DOWN'!$J:$J,"")</f>
        <v/>
      </c>
      <c r="AQ1192" s="9" t="str">
        <f>_xlfn.XLOOKUP(B1192,[8]sheet1!$AC:$AC,[8]sheet1!$AF:$AF,"")</f>
        <v/>
      </c>
      <c r="AR1192" s="14"/>
      <c r="AS1192" s="14" t="s">
        <v>5465</v>
      </c>
      <c r="AT1192" s="14" t="str">
        <f>_xlfn.XLOOKUP(B1192,'[9]cell downs 18042026 17h'!$B:$B,'[9]cell downs 18042026 17h'!$B:$B,"")</f>
        <v/>
      </c>
      <c r="AU1192" s="14" t="str">
        <f>_xlfn.XLOOKUP(B1192,'[10]Cells Huawei 19042026 15h'!$B:$B,'[10]Cells Huawei 19042026 15h'!$B:$B,"")</f>
        <v/>
      </c>
      <c r="AV1192" s="9" t="str">
        <f>_xlfn.XLOOKUP(B1192,'[11]cells down 19042026 9H40'!$B:$B,'[11]cells down 19042026 9H40'!$B:$B,"")</f>
        <v/>
      </c>
    </row>
    <row r="1193" spans="1:48" hidden="1" x14ac:dyDescent="0.3">
      <c r="A1193" s="1" t="s">
        <v>3484</v>
      </c>
      <c r="B1193" s="8" t="s">
        <v>3485</v>
      </c>
      <c r="C1193" s="3" t="str">
        <f>_xlfn.XLOOKUP(B1193,'[1]daily break down'!$D:$D,'[1]daily break down'!$E:$E,"")</f>
        <v>Yaounde</v>
      </c>
      <c r="D1193" s="1" t="s">
        <v>11</v>
      </c>
      <c r="E1193" s="1" t="s">
        <v>12</v>
      </c>
      <c r="F1193" s="3" t="s">
        <v>37</v>
      </c>
      <c r="G1193" s="1" t="s">
        <v>38</v>
      </c>
      <c r="H1193" s="29" t="str">
        <f>_xlfn.XLOOKUP(B1193,[2]CALCULATION!$B:$B,[2]CALCULATION!$H:$H,"")</f>
        <v>ZTE</v>
      </c>
      <c r="I1193" s="26">
        <v>0</v>
      </c>
      <c r="J1193" s="26">
        <v>0</v>
      </c>
      <c r="K1193" s="26">
        <v>2.1312918589287379E-2</v>
      </c>
      <c r="L1193" s="26">
        <v>0</v>
      </c>
      <c r="M1193" s="26">
        <v>0.1666509717977476</v>
      </c>
      <c r="N1193" s="26">
        <v>0</v>
      </c>
      <c r="O1193" s="26">
        <v>0</v>
      </c>
      <c r="P1193" s="114" t="s">
        <v>6364</v>
      </c>
      <c r="Q1193" s="42" t="s">
        <v>5538</v>
      </c>
      <c r="R1193" s="42"/>
      <c r="S1193" s="41" t="str" cm="1">
        <f t="array" ref="S1193">IFERROR(_xlfn.IFS(
U1193="MPR ISSUE","PDH",
U1193="BSS Hardware Issue","BSS",
U1193="Sites strategiques, MLL, Pylone, etc.","ENVTECH",
U1193="AKTIVCO DEFAUT GE &amp; POWER Cabinet","AKTIVCO",
U1193="AKTIVCO Coupure ENEO &amp; Baisse de tension","AKTIVCO GRID ONLY",
U1193="Coupure ENEO &amp; Baisse de tension","IHS GRID ONLY",
U1193="Defaut GE &amp; POWER Cabinet","IHS",
U1193="Sharing","Partners",
U1193="Sites strategiques &amp; DataCenter","SST &amp; DC",
U1193="Exclu","Exclu",
U1193="SAT","SAT",
U1193="SPARE-ISSUE","SPARE-ISSUE",
U1193="Fiber CAmtel","TRANS_FO_CAMTEL",
U1193="Fiber AOF","Fiber AOF",
U1193="Projet OCM (HUAWEI)","TRAVAUX-HUAWEI",
U1193="Projet OCM (NOKIA)","TRAVAUX-NOKIA",
U1193="ACCESS-ISSUE","ACCESS-ISSUE",
U1193="Projet OCM (ZTE, NOKIA, autres projets)","TRAVAUX OCM",
U1193="No root CAuse","No root cause",
U1193="ODU HS","PDH",
U1193="IP &amp; VLAN","PDH",
U1193="Warehouse HUAWEI","SPARE-ISSUE",
U1193="SPARE-HS","SPARE-ISSUE",
U1193="Power Telco","BSS",U1193="no impacts","no impacts"
),"")</f>
        <v>No root cause</v>
      </c>
      <c r="T1193" s="41" t="str" cm="1">
        <f t="array" ref="T1193">IFERROR(_xlfn.IFS(
U1193="MPR ISSUE","TX ISSUE",
U1193="BSS Hardware Issue","RAN ISSUE",
U1193="Sites strategiques, MLL, Pylone, etc.","ENVTECH",
U1193="AKTIVCO DEFAUT GE &amp; POWER Cabinet","POWER ISSUE",
U1193="AKTIVCO Coupure ENEO &amp; Baisse de tension","POWER ISSUE",
U1193="Coupure ENEO &amp; Baisse de tension","POWER ISSUE",
U1193="Defaut GE &amp; POWER Cabinet","POWER ISSUE",
U1193="Sharing","POWER ISSUE",
U1193="Sites strategiques &amp; DataCenter","POWER ISSUE",
U1193="Exclu","Exclu",
U1193="SAT","TX ISSUE",
U1193="SPARE-ISSUE","SPARE-ISSUE",
U1193="Fiber CAmtel","TX ISSUE",
U1193="Fiber AOF","TX ISSUE",
U1193="Projet OCM (HUAWEI)","TRAVAUX-HUAWEI",
U1193="Projet OCM (NOKIA)","TRAVAUX -NOKIA",
U1193="ACCESS-ISSUE","ACCESS-ISSUE",
U1193="Projet OCM (ZTE, NOKIA, autres projets)","TRAVAUX OCM",
U1193="No root CAuse","No root cause",
U1193="ODU HS","TX ISSUE",
U1193="IP &amp; VLAN","TX ISSUE",
U1193="Warehouse HUAWEI","SPARE-ISSUE",
U1193="SPARE-HS","SPARE-ISSUE",
U1193="Power Telco","RAN ISSUE",U1193="no impacts","no impacts"
),"")</f>
        <v>No root cause</v>
      </c>
      <c r="U1193" s="68" t="s">
        <v>5691</v>
      </c>
      <c r="V1193" s="41" t="str" cm="1">
        <f t="array" ref="V1193">IFERROR(_xlfn.IFS(
U1193="MPR ISSUE","ACTIVE",
U1193="BSS Hardware Issue","ACTIVE",
U1193="Sites strategiques, MLL, Pylone, etc.","PASSIVE",
U1193="AKTIVCO DEFAUT GE &amp; POWER Cabinet","PASSIVE",
U1193="AKTIVCO Coupure ENEO &amp; Baisse de tension","PASSIVE",
U1193="Coupure ENEO &amp; Baisse de tension","PASSIVE",
U1193="Defaut GE &amp; POWER Cabinet","PASSIVE",
U1193="Sharing","PASSIVE",
U1193="Sites strategiques &amp; DataCenter","PASSIVE",
U1193="Exclu","Exclu",
U1193="SAT","ACTIVE",
U1193="SPARE-ISSUE","SPARE-ISSUE",
U1193="Fiber CAmtel","ACTIVE",
U1193="Fiber AOF","ACTIVE",
U1193="Projet OCM (HUAWEI)","PLANNED WORKS",
U1193="Projet OCM (NOKIA)","PLANNED WORKS",
U1193="ACCESS-ISSUE","ACCESS-ISSUE",
U1193="Projet OCM (ZTE, NOKIA, autres projets)","PLANNED WORKS",
U1193="No root CAuse","No root cause",
U1193="ODU HS","ACTIVE",
U1193="IP &amp; VLAN","ACTIVE",
U1193="Warehouse HUAWEI","SPARE-ISSUE",
U1193="SPARE-HS","SPARE-ISSUE",
U1193="Power Telco","ACTIVE", U1193="no impacts","no impacts"
),"")</f>
        <v>No root cause</v>
      </c>
      <c r="W1193" s="113"/>
      <c r="X1193" s="113"/>
      <c r="Y1193" s="113"/>
      <c r="Z1193" s="113"/>
      <c r="AA1193" s="113"/>
      <c r="AB1193" s="17" t="s">
        <v>5465</v>
      </c>
      <c r="AC1193" s="17" t="str">
        <f>_xlfn.XLOOKUP(B1193,'INCIDENT-04-27-2026'!E:E,'INCIDENT-04-27-2026'!F:F,"")</f>
        <v/>
      </c>
      <c r="AD1193" s="9"/>
      <c r="AE1193" s="7" t="s">
        <v>5465</v>
      </c>
      <c r="AF1193" s="6" t="str">
        <f>_xlfn.XLOOKUP(B1193,'[13]Input_27-04'!$B:$B,'[13]Input_27-04'!$M:$M,"")</f>
        <v/>
      </c>
      <c r="AG1193" s="7"/>
      <c r="AH1193" s="3"/>
      <c r="AI1193" s="18" t="str">
        <f>_xlfn.XLOOKUP(B1193,'[3]Cells Huawei 27042026 10h'!$B:$B,'[3]Cells Huawei 27042026 10h'!$T:$T,"")</f>
        <v/>
      </c>
      <c r="AJ1193" s="18" t="str">
        <f>_xlfn.XLOOKUP(B1193,'[3]Cells Huawei 27042026 15h'!$B:$B,'[3]Cells Huawei 27042026 15h'!$T:$T,"")</f>
        <v/>
      </c>
      <c r="AK1193" s="18" t="str">
        <f>_xlfn.XLOOKUP(B1193,'[4]cells down 27042026 11h28'!$B:$B,'[4]cells down 27042026 11h28'!$R:$R,"")</f>
        <v/>
      </c>
      <c r="AL1193" s="18" t="str">
        <f>_xlfn.XLOOKUP(B1193,'[4]cells down 27042026 18h01'!$B:$B,'[4]cells down 27042026 18h01'!$R:$R,"")</f>
        <v/>
      </c>
      <c r="AM1193" s="18" t="str">
        <f>_xlfn.XLOOKUP(B1193,'[5]cell downs 27042026 11h'!$B:$B,'[5]cell downs 27042026 11h'!$R:$R,"")</f>
        <v/>
      </c>
      <c r="AN1193" s="18" t="str">
        <f>_xlfn.XLOOKUP(B1193,'[5]cell downs 27042026 17h40'!$B:$B,'[5]cell downs 27042026 17h40'!$R:$R,"")</f>
        <v/>
      </c>
      <c r="AO1193" s="18" t="str">
        <f>_xlfn.XLOOKUP(B1193,'[6]ALL SITES DOWN'!$D:$D,'[6]ALL SITES DOWN'!$J:$J,"")</f>
        <v/>
      </c>
      <c r="AP1193" s="18" t="str">
        <f>_xlfn.XLOOKUP(B1193,'[7]ALL SITES DOWN'!$D:$D,'[7]ALL SITES DOWN'!$J:$J,"")</f>
        <v/>
      </c>
      <c r="AQ1193" s="9" t="str">
        <f>_xlfn.XLOOKUP(B1193,[8]sheet1!$AC:$AC,[8]sheet1!$AF:$AF,"")</f>
        <v/>
      </c>
      <c r="AR1193" s="14"/>
      <c r="AS1193" s="14" t="s">
        <v>5465</v>
      </c>
      <c r="AT1193" s="14" t="str">
        <f>_xlfn.XLOOKUP(B1193,'[9]cell downs 18042026 17h'!$B:$B,'[9]cell downs 18042026 17h'!$B:$B,"")</f>
        <v/>
      </c>
      <c r="AU1193" s="14" t="str">
        <f>_xlfn.XLOOKUP(B1193,'[10]Cells Huawei 19042026 15h'!$B:$B,'[10]Cells Huawei 19042026 15h'!$B:$B,"")</f>
        <v/>
      </c>
      <c r="AV1193" s="9" t="str">
        <f>_xlfn.XLOOKUP(B1193,'[11]cells down 19042026 9H40'!$B:$B,'[11]cells down 19042026 9H40'!$B:$B,"")</f>
        <v/>
      </c>
    </row>
    <row r="1194" spans="1:48" hidden="1" x14ac:dyDescent="0.3">
      <c r="A1194" s="1" t="s">
        <v>986</v>
      </c>
      <c r="B1194" s="8" t="s">
        <v>987</v>
      </c>
      <c r="C1194" s="3" t="str">
        <f>_xlfn.XLOOKUP(B1194,'[1]daily break down'!$D:$D,'[1]daily break down'!$E:$E,"")</f>
        <v>Yaounde</v>
      </c>
      <c r="D1194" s="1" t="s">
        <v>21</v>
      </c>
      <c r="E1194" s="1" t="s">
        <v>988</v>
      </c>
      <c r="F1194" s="3" t="s">
        <v>37</v>
      </c>
      <c r="G1194" s="1" t="s">
        <v>38</v>
      </c>
      <c r="H1194" s="29" t="str">
        <f>_xlfn.XLOOKUP(B1194,[2]CALCULATION!$B:$B,[2]CALCULATION!$H:$H,"")</f>
        <v>ZTE</v>
      </c>
      <c r="I1194" s="26">
        <v>0</v>
      </c>
      <c r="J1194" s="26">
        <v>0</v>
      </c>
      <c r="K1194" s="26">
        <v>2.1116732727797034E-2</v>
      </c>
      <c r="L1194" s="26">
        <v>0</v>
      </c>
      <c r="M1194" s="26">
        <v>0</v>
      </c>
      <c r="N1194" s="26">
        <v>0</v>
      </c>
      <c r="O1194" s="26">
        <v>0</v>
      </c>
      <c r="P1194" s="114" t="s">
        <v>6364</v>
      </c>
      <c r="Q1194" s="42" t="s">
        <v>5538</v>
      </c>
      <c r="R1194" s="42"/>
      <c r="S1194" s="41" t="str" cm="1">
        <f t="array" ref="S1194">IFERROR(_xlfn.IFS(
U1194="MPR ISSUE","PDH",
U1194="BSS Hardware Issue","BSS",
U1194="Sites strategiques, MLL, Pylone, etc.","ENVTECH",
U1194="AKTIVCO DEFAUT GE &amp; POWER Cabinet","AKTIVCO",
U1194="AKTIVCO Coupure ENEO &amp; Baisse de tension","AKTIVCO GRID ONLY",
U1194="Coupure ENEO &amp; Baisse de tension","IHS GRID ONLY",
U1194="Defaut GE &amp; POWER Cabinet","IHS",
U1194="Sharing","Partners",
U1194="Sites strategiques &amp; DataCenter","SST &amp; DC",
U1194="Exclu","Exclu",
U1194="SAT","SAT",
U1194="SPARE-ISSUE","SPARE-ISSUE",
U1194="Fiber CAmtel","TRANS_FO_CAMTEL",
U1194="Fiber AOF","Fiber AOF",
U1194="Projet OCM (HUAWEI)","TRAVAUX-HUAWEI",
U1194="Projet OCM (NOKIA)","TRAVAUX-NOKIA",
U1194="ACCESS-ISSUE","ACCESS-ISSUE",
U1194="Projet OCM (ZTE, NOKIA, autres projets)","TRAVAUX OCM",
U1194="No root CAuse","No root cause",
U1194="ODU HS","PDH",
U1194="IP &amp; VLAN","PDH",
U1194="Warehouse HUAWEI","SPARE-ISSUE",
U1194="SPARE-HS","SPARE-ISSUE",
U1194="Power Telco","BSS",U1194="no impacts","no impacts"
),"")</f>
        <v>No root cause</v>
      </c>
      <c r="T1194" s="41" t="str" cm="1">
        <f t="array" ref="T1194">IFERROR(_xlfn.IFS(
U1194="MPR ISSUE","TX ISSUE",
U1194="BSS Hardware Issue","RAN ISSUE",
U1194="Sites strategiques, MLL, Pylone, etc.","ENVTECH",
U1194="AKTIVCO DEFAUT GE &amp; POWER Cabinet","POWER ISSUE",
U1194="AKTIVCO Coupure ENEO &amp; Baisse de tension","POWER ISSUE",
U1194="Coupure ENEO &amp; Baisse de tension","POWER ISSUE",
U1194="Defaut GE &amp; POWER Cabinet","POWER ISSUE",
U1194="Sharing","POWER ISSUE",
U1194="Sites strategiques &amp; DataCenter","POWER ISSUE",
U1194="Exclu","Exclu",
U1194="SAT","TX ISSUE",
U1194="SPARE-ISSUE","SPARE-ISSUE",
U1194="Fiber CAmtel","TX ISSUE",
U1194="Fiber AOF","TX ISSUE",
U1194="Projet OCM (HUAWEI)","TRAVAUX-HUAWEI",
U1194="Projet OCM (NOKIA)","TRAVAUX -NOKIA",
U1194="ACCESS-ISSUE","ACCESS-ISSUE",
U1194="Projet OCM (ZTE, NOKIA, autres projets)","TRAVAUX OCM",
U1194="No root CAuse","No root cause",
U1194="ODU HS","TX ISSUE",
U1194="IP &amp; VLAN","TX ISSUE",
U1194="Warehouse HUAWEI","SPARE-ISSUE",
U1194="SPARE-HS","SPARE-ISSUE",
U1194="Power Telco","RAN ISSUE",U1194="no impacts","no impacts"
),"")</f>
        <v>No root cause</v>
      </c>
      <c r="U1194" s="68" t="s">
        <v>5691</v>
      </c>
      <c r="V1194" s="41" t="str" cm="1">
        <f t="array" ref="V1194">IFERROR(_xlfn.IFS(
U1194="MPR ISSUE","ACTIVE",
U1194="BSS Hardware Issue","ACTIVE",
U1194="Sites strategiques, MLL, Pylone, etc.","PASSIVE",
U1194="AKTIVCO DEFAUT GE &amp; POWER Cabinet","PASSIVE",
U1194="AKTIVCO Coupure ENEO &amp; Baisse de tension","PASSIVE",
U1194="Coupure ENEO &amp; Baisse de tension","PASSIVE",
U1194="Defaut GE &amp; POWER Cabinet","PASSIVE",
U1194="Sharing","PASSIVE",
U1194="Sites strategiques &amp; DataCenter","PASSIVE",
U1194="Exclu","Exclu",
U1194="SAT","ACTIVE",
U1194="SPARE-ISSUE","SPARE-ISSUE",
U1194="Fiber CAmtel","ACTIVE",
U1194="Fiber AOF","ACTIVE",
U1194="Projet OCM (HUAWEI)","PLANNED WORKS",
U1194="Projet OCM (NOKIA)","PLANNED WORKS",
U1194="ACCESS-ISSUE","ACCESS-ISSUE",
U1194="Projet OCM (ZTE, NOKIA, autres projets)","PLANNED WORKS",
U1194="No root CAuse","No root cause",
U1194="ODU HS","ACTIVE",
U1194="IP &amp; VLAN","ACTIVE",
U1194="Warehouse HUAWEI","SPARE-ISSUE",
U1194="SPARE-HS","SPARE-ISSUE",
U1194="Power Telco","ACTIVE", U1194="no impacts","no impacts"
),"")</f>
        <v>No root cause</v>
      </c>
      <c r="W1194" s="113"/>
      <c r="X1194" s="113"/>
      <c r="Y1194" s="113"/>
      <c r="Z1194" s="113"/>
      <c r="AA1194" s="113"/>
      <c r="AB1194" s="17" t="s">
        <v>5465</v>
      </c>
      <c r="AC1194" s="17" t="str">
        <f>_xlfn.XLOOKUP(B1194,'INCIDENT-04-27-2026'!E:E,'INCIDENT-04-27-2026'!F:F,"")</f>
        <v/>
      </c>
      <c r="AD1194" s="9"/>
      <c r="AE1194" s="7" t="s">
        <v>5465</v>
      </c>
      <c r="AF1194" s="6" t="str">
        <f>_xlfn.XLOOKUP(B1194,'[13]Input_27-04'!$B:$B,'[13]Input_27-04'!$M:$M,"")</f>
        <v/>
      </c>
      <c r="AG1194" s="7"/>
      <c r="AH1194" s="3"/>
      <c r="AI1194" s="18" t="str">
        <f>_xlfn.XLOOKUP(B1194,'[3]Cells Huawei 27042026 10h'!$B:$B,'[3]Cells Huawei 27042026 10h'!$T:$T,"")</f>
        <v/>
      </c>
      <c r="AJ1194" s="18" t="str">
        <f>_xlfn.XLOOKUP(B1194,'[3]Cells Huawei 27042026 15h'!$B:$B,'[3]Cells Huawei 27042026 15h'!$T:$T,"")</f>
        <v/>
      </c>
      <c r="AK1194" s="18" t="str">
        <f>_xlfn.XLOOKUP(B1194,'[4]cells down 27042026 11h28'!$B:$B,'[4]cells down 27042026 11h28'!$R:$R,"")</f>
        <v/>
      </c>
      <c r="AL1194" s="18" t="str">
        <f>_xlfn.XLOOKUP(B1194,'[4]cells down 27042026 18h01'!$B:$B,'[4]cells down 27042026 18h01'!$R:$R,"")</f>
        <v/>
      </c>
      <c r="AM1194" s="18" t="str">
        <f>_xlfn.XLOOKUP(B1194,'[5]cell downs 27042026 11h'!$B:$B,'[5]cell downs 27042026 11h'!$R:$R,"")</f>
        <v/>
      </c>
      <c r="AN1194" s="18" t="str">
        <f>_xlfn.XLOOKUP(B1194,'[5]cell downs 27042026 17h40'!$B:$B,'[5]cell downs 27042026 17h40'!$R:$R,"")</f>
        <v/>
      </c>
      <c r="AO1194" s="18" t="str">
        <f>_xlfn.XLOOKUP(B1194,'[6]ALL SITES DOWN'!$D:$D,'[6]ALL SITES DOWN'!$J:$J,"")</f>
        <v/>
      </c>
      <c r="AP1194" s="18" t="str">
        <f>_xlfn.XLOOKUP(B1194,'[7]ALL SITES DOWN'!$D:$D,'[7]ALL SITES DOWN'!$J:$J,"")</f>
        <v/>
      </c>
      <c r="AQ1194" s="9" t="str">
        <f>_xlfn.XLOOKUP(B1194,[8]sheet1!$AC:$AC,[8]sheet1!$AF:$AF,"")</f>
        <v/>
      </c>
      <c r="AR1194" s="14"/>
      <c r="AS1194" s="14" t="s">
        <v>5465</v>
      </c>
      <c r="AT1194" s="14" t="str">
        <f>_xlfn.XLOOKUP(B1194,'[9]cell downs 18042026 17h'!$B:$B,'[9]cell downs 18042026 17h'!$B:$B,"")</f>
        <v/>
      </c>
      <c r="AU1194" s="14" t="str">
        <f>_xlfn.XLOOKUP(B1194,'[10]Cells Huawei 19042026 15h'!$B:$B,'[10]Cells Huawei 19042026 15h'!$B:$B,"")</f>
        <v/>
      </c>
      <c r="AV1194" s="9" t="str">
        <f>_xlfn.XLOOKUP(B1194,'[11]cells down 19042026 9H40'!$B:$B,'[11]cells down 19042026 9H40'!$B:$B,"")</f>
        <v/>
      </c>
    </row>
    <row r="1195" spans="1:48" hidden="1" x14ac:dyDescent="0.3">
      <c r="A1195" s="1" t="s">
        <v>4563</v>
      </c>
      <c r="B1195" s="8" t="s">
        <v>4564</v>
      </c>
      <c r="C1195" s="3" t="str">
        <f>_xlfn.XLOOKUP(B1195,'[1]daily break down'!$D:$D,'[1]daily break down'!$E:$E,"")</f>
        <v>Yaounde</v>
      </c>
      <c r="D1195" s="1" t="s">
        <v>11</v>
      </c>
      <c r="E1195" s="1" t="s">
        <v>12</v>
      </c>
      <c r="F1195" s="3" t="s">
        <v>37</v>
      </c>
      <c r="G1195" s="1" t="s">
        <v>38</v>
      </c>
      <c r="H1195" s="29" t="str">
        <f>_xlfn.XLOOKUP(B1195,[2]CALCULATION!$B:$B,[2]CALCULATION!$H:$H,"")</f>
        <v>ZTE</v>
      </c>
      <c r="I1195" s="26">
        <v>7.833986810602882</v>
      </c>
      <c r="J1195" s="26">
        <v>0</v>
      </c>
      <c r="K1195" s="26">
        <v>2.0367659438466291E-2</v>
      </c>
      <c r="L1195" s="26">
        <v>0</v>
      </c>
      <c r="M1195" s="26">
        <v>0</v>
      </c>
      <c r="N1195" s="26">
        <v>0</v>
      </c>
      <c r="O1195" s="26">
        <v>0</v>
      </c>
      <c r="P1195" s="114" t="s">
        <v>6364</v>
      </c>
      <c r="Q1195" s="42" t="s">
        <v>5538</v>
      </c>
      <c r="R1195" s="42"/>
      <c r="S1195" s="41" t="str" cm="1">
        <f t="array" ref="S1195">IFERROR(_xlfn.IFS(
U1195="MPR ISSUE","PDH",
U1195="BSS Hardware Issue","BSS",
U1195="Sites strategiques, MLL, Pylone, etc.","ENVTECH",
U1195="AKTIVCO DEFAUT GE &amp; POWER Cabinet","AKTIVCO",
U1195="AKTIVCO Coupure ENEO &amp; Baisse de tension","AKTIVCO GRID ONLY",
U1195="Coupure ENEO &amp; Baisse de tension","IHS GRID ONLY",
U1195="Defaut GE &amp; POWER Cabinet","IHS",
U1195="Sharing","Partners",
U1195="Sites strategiques &amp; DataCenter","SST &amp; DC",
U1195="Exclu","Exclu",
U1195="SAT","SAT",
U1195="SPARE-ISSUE","SPARE-ISSUE",
U1195="Fiber CAmtel","TRANS_FO_CAMTEL",
U1195="Fiber AOF","Fiber AOF",
U1195="Projet OCM (HUAWEI)","TRAVAUX-HUAWEI",
U1195="Projet OCM (NOKIA)","TRAVAUX-NOKIA",
U1195="ACCESS-ISSUE","ACCESS-ISSUE",
U1195="Projet OCM (ZTE, NOKIA, autres projets)","TRAVAUX OCM",
U1195="No root CAuse","No root cause",
U1195="ODU HS","PDH",
U1195="IP &amp; VLAN","PDH",
U1195="Warehouse HUAWEI","SPARE-ISSUE",
U1195="SPARE-HS","SPARE-ISSUE",
U1195="Power Telco","BSS",U1195="no impacts","no impacts"
),"")</f>
        <v>No root cause</v>
      </c>
      <c r="T1195" s="41" t="str" cm="1">
        <f t="array" ref="T1195">IFERROR(_xlfn.IFS(
U1195="MPR ISSUE","TX ISSUE",
U1195="BSS Hardware Issue","RAN ISSUE",
U1195="Sites strategiques, MLL, Pylone, etc.","ENVTECH",
U1195="AKTIVCO DEFAUT GE &amp; POWER Cabinet","POWER ISSUE",
U1195="AKTIVCO Coupure ENEO &amp; Baisse de tension","POWER ISSUE",
U1195="Coupure ENEO &amp; Baisse de tension","POWER ISSUE",
U1195="Defaut GE &amp; POWER Cabinet","POWER ISSUE",
U1195="Sharing","POWER ISSUE",
U1195="Sites strategiques &amp; DataCenter","POWER ISSUE",
U1195="Exclu","Exclu",
U1195="SAT","TX ISSUE",
U1195="SPARE-ISSUE","SPARE-ISSUE",
U1195="Fiber CAmtel","TX ISSUE",
U1195="Fiber AOF","TX ISSUE",
U1195="Projet OCM (HUAWEI)","TRAVAUX-HUAWEI",
U1195="Projet OCM (NOKIA)","TRAVAUX -NOKIA",
U1195="ACCESS-ISSUE","ACCESS-ISSUE",
U1195="Projet OCM (ZTE, NOKIA, autres projets)","TRAVAUX OCM",
U1195="No root CAuse","No root cause",
U1195="ODU HS","TX ISSUE",
U1195="IP &amp; VLAN","TX ISSUE",
U1195="Warehouse HUAWEI","SPARE-ISSUE",
U1195="SPARE-HS","SPARE-ISSUE",
U1195="Power Telco","RAN ISSUE",U1195="no impacts","no impacts"
),"")</f>
        <v>No root cause</v>
      </c>
      <c r="U1195" s="68" t="s">
        <v>5691</v>
      </c>
      <c r="V1195" s="41" t="str" cm="1">
        <f t="array" ref="V1195">IFERROR(_xlfn.IFS(
U1195="MPR ISSUE","ACTIVE",
U1195="BSS Hardware Issue","ACTIVE",
U1195="Sites strategiques, MLL, Pylone, etc.","PASSIVE",
U1195="AKTIVCO DEFAUT GE &amp; POWER Cabinet","PASSIVE",
U1195="AKTIVCO Coupure ENEO &amp; Baisse de tension","PASSIVE",
U1195="Coupure ENEO &amp; Baisse de tension","PASSIVE",
U1195="Defaut GE &amp; POWER Cabinet","PASSIVE",
U1195="Sharing","PASSIVE",
U1195="Sites strategiques &amp; DataCenter","PASSIVE",
U1195="Exclu","Exclu",
U1195="SAT","ACTIVE",
U1195="SPARE-ISSUE","SPARE-ISSUE",
U1195="Fiber CAmtel","ACTIVE",
U1195="Fiber AOF","ACTIVE",
U1195="Projet OCM (HUAWEI)","PLANNED WORKS",
U1195="Projet OCM (NOKIA)","PLANNED WORKS",
U1195="ACCESS-ISSUE","ACCESS-ISSUE",
U1195="Projet OCM (ZTE, NOKIA, autres projets)","PLANNED WORKS",
U1195="No root CAuse","No root cause",
U1195="ODU HS","ACTIVE",
U1195="IP &amp; VLAN","ACTIVE",
U1195="Warehouse HUAWEI","SPARE-ISSUE",
U1195="SPARE-HS","SPARE-ISSUE",
U1195="Power Telco","ACTIVE", U1195="no impacts","no impacts"
),"")</f>
        <v>No root cause</v>
      </c>
      <c r="W1195" s="113"/>
      <c r="X1195" s="113"/>
      <c r="Y1195" s="113"/>
      <c r="Z1195" s="113"/>
      <c r="AA1195" s="113"/>
      <c r="AB1195" s="17" t="s">
        <v>5465</v>
      </c>
      <c r="AC1195" s="17" t="str">
        <f>_xlfn.XLOOKUP(B1195,'INCIDENT-04-27-2026'!E:E,'INCIDENT-04-27-2026'!F:F,"")</f>
        <v/>
      </c>
      <c r="AD1195" s="9"/>
      <c r="AE1195" s="7" t="s">
        <v>5465</v>
      </c>
      <c r="AF1195" s="6" t="str">
        <f>_xlfn.XLOOKUP(B1195,'[13]Input_27-04'!$B:$B,'[13]Input_27-04'!$M:$M,"")</f>
        <v/>
      </c>
      <c r="AG1195" s="7"/>
      <c r="AH1195" s="3"/>
      <c r="AI1195" s="18" t="str">
        <f>_xlfn.XLOOKUP(B1195,'[3]Cells Huawei 27042026 10h'!$B:$B,'[3]Cells Huawei 27042026 10h'!$T:$T,"")</f>
        <v/>
      </c>
      <c r="AJ1195" s="18" t="str">
        <f>_xlfn.XLOOKUP(B1195,'[3]Cells Huawei 27042026 15h'!$B:$B,'[3]Cells Huawei 27042026 15h'!$T:$T,"")</f>
        <v/>
      </c>
      <c r="AK1195" s="18" t="str">
        <f>_xlfn.XLOOKUP(B1195,'[4]cells down 27042026 11h28'!$B:$B,'[4]cells down 27042026 11h28'!$R:$R,"")</f>
        <v/>
      </c>
      <c r="AL1195" s="18" t="str">
        <f>_xlfn.XLOOKUP(B1195,'[4]cells down 27042026 18h01'!$B:$B,'[4]cells down 27042026 18h01'!$R:$R,"")</f>
        <v/>
      </c>
      <c r="AM1195" s="18" t="str">
        <f>_xlfn.XLOOKUP(B1195,'[5]cell downs 27042026 11h'!$B:$B,'[5]cell downs 27042026 11h'!$R:$R,"")</f>
        <v/>
      </c>
      <c r="AN1195" s="18" t="str">
        <f>_xlfn.XLOOKUP(B1195,'[5]cell downs 27042026 17h40'!$B:$B,'[5]cell downs 27042026 17h40'!$R:$R,"")</f>
        <v/>
      </c>
      <c r="AO1195" s="18" t="str">
        <f>_xlfn.XLOOKUP(B1195,'[6]ALL SITES DOWN'!$D:$D,'[6]ALL SITES DOWN'!$J:$J,"")</f>
        <v/>
      </c>
      <c r="AP1195" s="18" t="str">
        <f>_xlfn.XLOOKUP(B1195,'[7]ALL SITES DOWN'!$D:$D,'[7]ALL SITES DOWN'!$J:$J,"")</f>
        <v/>
      </c>
      <c r="AQ1195" s="9" t="str">
        <f>_xlfn.XLOOKUP(B1195,[8]sheet1!$AC:$AC,[8]sheet1!$AF:$AF,"")</f>
        <v/>
      </c>
      <c r="AR1195" s="14"/>
      <c r="AS1195" s="14" t="s">
        <v>5465</v>
      </c>
      <c r="AT1195" s="14" t="str">
        <f>_xlfn.XLOOKUP(B1195,'[9]cell downs 18042026 17h'!$B:$B,'[9]cell downs 18042026 17h'!$B:$B,"")</f>
        <v/>
      </c>
      <c r="AU1195" s="14" t="str">
        <f>_xlfn.XLOOKUP(B1195,'[10]Cells Huawei 19042026 15h'!$B:$B,'[10]Cells Huawei 19042026 15h'!$B:$B,"")</f>
        <v/>
      </c>
      <c r="AV1195" s="9" t="str">
        <f>_xlfn.XLOOKUP(B1195,'[11]cells down 19042026 9H40'!$B:$B,'[11]cells down 19042026 9H40'!$B:$B,"")</f>
        <v/>
      </c>
    </row>
    <row r="1196" spans="1:48" hidden="1" x14ac:dyDescent="0.3">
      <c r="A1196" s="1" t="s">
        <v>409</v>
      </c>
      <c r="B1196" s="8" t="s">
        <v>410</v>
      </c>
      <c r="C1196" s="3" t="str">
        <f>_xlfn.XLOOKUP(B1196,'[1]daily break down'!$D:$D,'[1]daily break down'!$E:$E,"")</f>
        <v>Yaounde</v>
      </c>
      <c r="D1196" s="1" t="s">
        <v>11</v>
      </c>
      <c r="E1196" s="1" t="s">
        <v>12</v>
      </c>
      <c r="F1196" s="3" t="s">
        <v>37</v>
      </c>
      <c r="G1196" s="1" t="s">
        <v>38</v>
      </c>
      <c r="H1196" s="29" t="str">
        <f>_xlfn.XLOOKUP(B1196,[2]CALCULATION!$B:$B,[2]CALCULATION!$H:$H,"")</f>
        <v>ZTE</v>
      </c>
      <c r="I1196" s="26">
        <v>0.73107769530837696</v>
      </c>
      <c r="J1196" s="26">
        <v>0</v>
      </c>
      <c r="K1196" s="26">
        <v>2.0314154203514147E-2</v>
      </c>
      <c r="L1196" s="26">
        <v>0</v>
      </c>
      <c r="M1196" s="26">
        <v>0</v>
      </c>
      <c r="N1196" s="26">
        <v>0</v>
      </c>
      <c r="O1196" s="26">
        <v>0</v>
      </c>
      <c r="P1196" s="114" t="s">
        <v>6364</v>
      </c>
      <c r="Q1196" s="42" t="s">
        <v>5538</v>
      </c>
      <c r="R1196" s="42"/>
      <c r="S1196" s="41" t="str" cm="1">
        <f t="array" ref="S1196">IFERROR(_xlfn.IFS(
U1196="MPR ISSUE","PDH",
U1196="BSS Hardware Issue","BSS",
U1196="Sites strategiques, MLL, Pylone, etc.","ENVTECH",
U1196="AKTIVCO DEFAUT GE &amp; POWER Cabinet","AKTIVCO",
U1196="AKTIVCO Coupure ENEO &amp; Baisse de tension","AKTIVCO GRID ONLY",
U1196="Coupure ENEO &amp; Baisse de tension","IHS GRID ONLY",
U1196="Defaut GE &amp; POWER Cabinet","IHS",
U1196="Sharing","Partners",
U1196="Sites strategiques &amp; DataCenter","SST &amp; DC",
U1196="Exclu","Exclu",
U1196="SAT","SAT",
U1196="SPARE-ISSUE","SPARE-ISSUE",
U1196="Fiber CAmtel","TRANS_FO_CAMTEL",
U1196="Fiber AOF","Fiber AOF",
U1196="Projet OCM (HUAWEI)","TRAVAUX-HUAWEI",
U1196="Projet OCM (NOKIA)","TRAVAUX-NOKIA",
U1196="ACCESS-ISSUE","ACCESS-ISSUE",
U1196="Projet OCM (ZTE, NOKIA, autres projets)","TRAVAUX OCM",
U1196="No root CAuse","No root cause",
U1196="ODU HS","PDH",
U1196="IP &amp; VLAN","PDH",
U1196="Warehouse HUAWEI","SPARE-ISSUE",
U1196="SPARE-HS","SPARE-ISSUE",
U1196="Power Telco","BSS",U1196="no impacts","no impacts"
),"")</f>
        <v>No root cause</v>
      </c>
      <c r="T1196" s="41" t="str" cm="1">
        <f t="array" ref="T1196">IFERROR(_xlfn.IFS(
U1196="MPR ISSUE","TX ISSUE",
U1196="BSS Hardware Issue","RAN ISSUE",
U1196="Sites strategiques, MLL, Pylone, etc.","ENVTECH",
U1196="AKTIVCO DEFAUT GE &amp; POWER Cabinet","POWER ISSUE",
U1196="AKTIVCO Coupure ENEO &amp; Baisse de tension","POWER ISSUE",
U1196="Coupure ENEO &amp; Baisse de tension","POWER ISSUE",
U1196="Defaut GE &amp; POWER Cabinet","POWER ISSUE",
U1196="Sharing","POWER ISSUE",
U1196="Sites strategiques &amp; DataCenter","POWER ISSUE",
U1196="Exclu","Exclu",
U1196="SAT","TX ISSUE",
U1196="SPARE-ISSUE","SPARE-ISSUE",
U1196="Fiber CAmtel","TX ISSUE",
U1196="Fiber AOF","TX ISSUE",
U1196="Projet OCM (HUAWEI)","TRAVAUX-HUAWEI",
U1196="Projet OCM (NOKIA)","TRAVAUX -NOKIA",
U1196="ACCESS-ISSUE","ACCESS-ISSUE",
U1196="Projet OCM (ZTE, NOKIA, autres projets)","TRAVAUX OCM",
U1196="No root CAuse","No root cause",
U1196="ODU HS","TX ISSUE",
U1196="IP &amp; VLAN","TX ISSUE",
U1196="Warehouse HUAWEI","SPARE-ISSUE",
U1196="SPARE-HS","SPARE-ISSUE",
U1196="Power Telco","RAN ISSUE",U1196="no impacts","no impacts"
),"")</f>
        <v>No root cause</v>
      </c>
      <c r="U1196" s="68" t="s">
        <v>5691</v>
      </c>
      <c r="V1196" s="41" t="str" cm="1">
        <f t="array" ref="V1196">IFERROR(_xlfn.IFS(
U1196="MPR ISSUE","ACTIVE",
U1196="BSS Hardware Issue","ACTIVE",
U1196="Sites strategiques, MLL, Pylone, etc.","PASSIVE",
U1196="AKTIVCO DEFAUT GE &amp; POWER Cabinet","PASSIVE",
U1196="AKTIVCO Coupure ENEO &amp; Baisse de tension","PASSIVE",
U1196="Coupure ENEO &amp; Baisse de tension","PASSIVE",
U1196="Defaut GE &amp; POWER Cabinet","PASSIVE",
U1196="Sharing","PASSIVE",
U1196="Sites strategiques &amp; DataCenter","PASSIVE",
U1196="Exclu","Exclu",
U1196="SAT","ACTIVE",
U1196="SPARE-ISSUE","SPARE-ISSUE",
U1196="Fiber CAmtel","ACTIVE",
U1196="Fiber AOF","ACTIVE",
U1196="Projet OCM (HUAWEI)","PLANNED WORKS",
U1196="Projet OCM (NOKIA)","PLANNED WORKS",
U1196="ACCESS-ISSUE","ACCESS-ISSUE",
U1196="Projet OCM (ZTE, NOKIA, autres projets)","PLANNED WORKS",
U1196="No root CAuse","No root cause",
U1196="ODU HS","ACTIVE",
U1196="IP &amp; VLAN","ACTIVE",
U1196="Warehouse HUAWEI","SPARE-ISSUE",
U1196="SPARE-HS","SPARE-ISSUE",
U1196="Power Telco","ACTIVE", U1196="no impacts","no impacts"
),"")</f>
        <v>No root cause</v>
      </c>
      <c r="W1196" s="113"/>
      <c r="X1196" s="113"/>
      <c r="Y1196" s="113"/>
      <c r="Z1196" s="113"/>
      <c r="AA1196" s="113"/>
      <c r="AB1196" s="17" t="s">
        <v>5465</v>
      </c>
      <c r="AC1196" s="17" t="str">
        <f>_xlfn.XLOOKUP(B1196,'INCIDENT-04-27-2026'!E:E,'INCIDENT-04-27-2026'!F:F,"")</f>
        <v/>
      </c>
      <c r="AD1196" s="9"/>
      <c r="AE1196" s="7" t="s">
        <v>5465</v>
      </c>
      <c r="AF1196" s="6" t="str">
        <f>_xlfn.XLOOKUP(B1196,'[13]Input_27-04'!$B:$B,'[13]Input_27-04'!$M:$M,"")</f>
        <v/>
      </c>
      <c r="AG1196" s="7"/>
      <c r="AH1196" s="3"/>
      <c r="AI1196" s="18" t="str">
        <f>_xlfn.XLOOKUP(B1196,'[3]Cells Huawei 27042026 10h'!$B:$B,'[3]Cells Huawei 27042026 10h'!$T:$T,"")</f>
        <v/>
      </c>
      <c r="AJ1196" s="18" t="str">
        <f>_xlfn.XLOOKUP(B1196,'[3]Cells Huawei 27042026 15h'!$B:$B,'[3]Cells Huawei 27042026 15h'!$T:$T,"")</f>
        <v/>
      </c>
      <c r="AK1196" s="18" t="str">
        <f>_xlfn.XLOOKUP(B1196,'[4]cells down 27042026 11h28'!$B:$B,'[4]cells down 27042026 11h28'!$R:$R,"")</f>
        <v/>
      </c>
      <c r="AL1196" s="18" t="str">
        <f>_xlfn.XLOOKUP(B1196,'[4]cells down 27042026 18h01'!$B:$B,'[4]cells down 27042026 18h01'!$R:$R,"")</f>
        <v/>
      </c>
      <c r="AM1196" s="18" t="str">
        <f>_xlfn.XLOOKUP(B1196,'[5]cell downs 27042026 11h'!$B:$B,'[5]cell downs 27042026 11h'!$R:$R,"")</f>
        <v/>
      </c>
      <c r="AN1196" s="18" t="str">
        <f>_xlfn.XLOOKUP(B1196,'[5]cell downs 27042026 17h40'!$B:$B,'[5]cell downs 27042026 17h40'!$R:$R,"")</f>
        <v/>
      </c>
      <c r="AO1196" s="18" t="str">
        <f>_xlfn.XLOOKUP(B1196,'[6]ALL SITES DOWN'!$D:$D,'[6]ALL SITES DOWN'!$J:$J,"")</f>
        <v/>
      </c>
      <c r="AP1196" s="18" t="str">
        <f>_xlfn.XLOOKUP(B1196,'[7]ALL SITES DOWN'!$D:$D,'[7]ALL SITES DOWN'!$J:$J,"")</f>
        <v/>
      </c>
      <c r="AQ1196" s="9" t="str">
        <f>_xlfn.XLOOKUP(B1196,[8]sheet1!$AC:$AC,[8]sheet1!$AF:$AF,"")</f>
        <v/>
      </c>
      <c r="AR1196" s="14"/>
      <c r="AS1196" s="14" t="s">
        <v>5465</v>
      </c>
      <c r="AT1196" s="14" t="str">
        <f>_xlfn.XLOOKUP(B1196,'[9]cell downs 18042026 17h'!$B:$B,'[9]cell downs 18042026 17h'!$B:$B,"")</f>
        <v/>
      </c>
      <c r="AU1196" s="14" t="str">
        <f>_xlfn.XLOOKUP(B1196,'[10]Cells Huawei 19042026 15h'!$B:$B,'[10]Cells Huawei 19042026 15h'!$B:$B,"")</f>
        <v/>
      </c>
      <c r="AV1196" s="9" t="str">
        <f>_xlfn.XLOOKUP(B1196,'[11]cells down 19042026 9H40'!$B:$B,'[11]cells down 19042026 9H40'!$B:$B,"")</f>
        <v/>
      </c>
    </row>
    <row r="1197" spans="1:48" hidden="1" x14ac:dyDescent="0.3">
      <c r="A1197" s="1" t="s">
        <v>2578</v>
      </c>
      <c r="B1197" s="8" t="s">
        <v>2579</v>
      </c>
      <c r="C1197" s="3" t="str">
        <f>_xlfn.XLOOKUP(B1197,'[1]daily break down'!$D:$D,'[1]daily break down'!$E:$E,"")</f>
        <v>Yaounde</v>
      </c>
      <c r="D1197" s="1" t="s">
        <v>11</v>
      </c>
      <c r="E1197" s="1" t="s">
        <v>12</v>
      </c>
      <c r="F1197" s="3" t="s">
        <v>37</v>
      </c>
      <c r="G1197" s="1" t="s">
        <v>38</v>
      </c>
      <c r="H1197" s="29" t="str">
        <f>_xlfn.XLOOKUP(B1197,[2]CALCULATION!$B:$B,[2]CALCULATION!$H:$H,"")</f>
        <v>ZTE</v>
      </c>
      <c r="I1197" s="26">
        <v>0</v>
      </c>
      <c r="J1197" s="26">
        <v>0</v>
      </c>
      <c r="K1197" s="26">
        <v>2.02606489685619E-2</v>
      </c>
      <c r="L1197" s="26">
        <v>0</v>
      </c>
      <c r="M1197" s="26">
        <v>0</v>
      </c>
      <c r="N1197" s="26">
        <v>0</v>
      </c>
      <c r="O1197" s="26">
        <v>0</v>
      </c>
      <c r="P1197" s="114" t="s">
        <v>6364</v>
      </c>
      <c r="Q1197" s="42" t="s">
        <v>5538</v>
      </c>
      <c r="R1197" s="42"/>
      <c r="S1197" s="41" t="str" cm="1">
        <f t="array" ref="S1197">IFERROR(_xlfn.IFS(
U1197="MPR ISSUE","PDH",
U1197="BSS Hardware Issue","BSS",
U1197="Sites strategiques, MLL, Pylone, etc.","ENVTECH",
U1197="AKTIVCO DEFAUT GE &amp; POWER Cabinet","AKTIVCO",
U1197="AKTIVCO Coupure ENEO &amp; Baisse de tension","AKTIVCO GRID ONLY",
U1197="Coupure ENEO &amp; Baisse de tension","IHS GRID ONLY",
U1197="Defaut GE &amp; POWER Cabinet","IHS",
U1197="Sharing","Partners",
U1197="Sites strategiques &amp; DataCenter","SST &amp; DC",
U1197="Exclu","Exclu",
U1197="SAT","SAT",
U1197="SPARE-ISSUE","SPARE-ISSUE",
U1197="Fiber CAmtel","TRANS_FO_CAMTEL",
U1197="Fiber AOF","Fiber AOF",
U1197="Projet OCM (HUAWEI)","TRAVAUX-HUAWEI",
U1197="Projet OCM (NOKIA)","TRAVAUX-NOKIA",
U1197="ACCESS-ISSUE","ACCESS-ISSUE",
U1197="Projet OCM (ZTE, NOKIA, autres projets)","TRAVAUX OCM",
U1197="No root CAuse","No root cause",
U1197="ODU HS","PDH",
U1197="IP &amp; VLAN","PDH",
U1197="Warehouse HUAWEI","SPARE-ISSUE",
U1197="SPARE-HS","SPARE-ISSUE",
U1197="Power Telco","BSS",U1197="no impacts","no impacts"
),"")</f>
        <v>No root cause</v>
      </c>
      <c r="T1197" s="41" t="str" cm="1">
        <f t="array" ref="T1197">IFERROR(_xlfn.IFS(
U1197="MPR ISSUE","TX ISSUE",
U1197="BSS Hardware Issue","RAN ISSUE",
U1197="Sites strategiques, MLL, Pylone, etc.","ENVTECH",
U1197="AKTIVCO DEFAUT GE &amp; POWER Cabinet","POWER ISSUE",
U1197="AKTIVCO Coupure ENEO &amp; Baisse de tension","POWER ISSUE",
U1197="Coupure ENEO &amp; Baisse de tension","POWER ISSUE",
U1197="Defaut GE &amp; POWER Cabinet","POWER ISSUE",
U1197="Sharing","POWER ISSUE",
U1197="Sites strategiques &amp; DataCenter","POWER ISSUE",
U1197="Exclu","Exclu",
U1197="SAT","TX ISSUE",
U1197="SPARE-ISSUE","SPARE-ISSUE",
U1197="Fiber CAmtel","TX ISSUE",
U1197="Fiber AOF","TX ISSUE",
U1197="Projet OCM (HUAWEI)","TRAVAUX-HUAWEI",
U1197="Projet OCM (NOKIA)","TRAVAUX -NOKIA",
U1197="ACCESS-ISSUE","ACCESS-ISSUE",
U1197="Projet OCM (ZTE, NOKIA, autres projets)","TRAVAUX OCM",
U1197="No root CAuse","No root cause",
U1197="ODU HS","TX ISSUE",
U1197="IP &amp; VLAN","TX ISSUE",
U1197="Warehouse HUAWEI","SPARE-ISSUE",
U1197="SPARE-HS","SPARE-ISSUE",
U1197="Power Telco","RAN ISSUE",U1197="no impacts","no impacts"
),"")</f>
        <v>No root cause</v>
      </c>
      <c r="U1197" s="68" t="s">
        <v>5691</v>
      </c>
      <c r="V1197" s="41" t="str" cm="1">
        <f t="array" ref="V1197">IFERROR(_xlfn.IFS(
U1197="MPR ISSUE","ACTIVE",
U1197="BSS Hardware Issue","ACTIVE",
U1197="Sites strategiques, MLL, Pylone, etc.","PASSIVE",
U1197="AKTIVCO DEFAUT GE &amp; POWER Cabinet","PASSIVE",
U1197="AKTIVCO Coupure ENEO &amp; Baisse de tension","PASSIVE",
U1197="Coupure ENEO &amp; Baisse de tension","PASSIVE",
U1197="Defaut GE &amp; POWER Cabinet","PASSIVE",
U1197="Sharing","PASSIVE",
U1197="Sites strategiques &amp; DataCenter","PASSIVE",
U1197="Exclu","Exclu",
U1197="SAT","ACTIVE",
U1197="SPARE-ISSUE","SPARE-ISSUE",
U1197="Fiber CAmtel","ACTIVE",
U1197="Fiber AOF","ACTIVE",
U1197="Projet OCM (HUAWEI)","PLANNED WORKS",
U1197="Projet OCM (NOKIA)","PLANNED WORKS",
U1197="ACCESS-ISSUE","ACCESS-ISSUE",
U1197="Projet OCM (ZTE, NOKIA, autres projets)","PLANNED WORKS",
U1197="No root CAuse","No root cause",
U1197="ODU HS","ACTIVE",
U1197="IP &amp; VLAN","ACTIVE",
U1197="Warehouse HUAWEI","SPARE-ISSUE",
U1197="SPARE-HS","SPARE-ISSUE",
U1197="Power Telco","ACTIVE", U1197="no impacts","no impacts"
),"")</f>
        <v>No root cause</v>
      </c>
      <c r="W1197" s="113"/>
      <c r="X1197" s="113"/>
      <c r="Y1197" s="113"/>
      <c r="Z1197" s="113"/>
      <c r="AA1197" s="113"/>
      <c r="AB1197" s="17" t="s">
        <v>5465</v>
      </c>
      <c r="AC1197" s="17" t="str">
        <f>_xlfn.XLOOKUP(B1197,'INCIDENT-04-27-2026'!E:E,'INCIDENT-04-27-2026'!F:F,"")</f>
        <v/>
      </c>
      <c r="AD1197" s="9"/>
      <c r="AE1197" s="7" t="s">
        <v>5465</v>
      </c>
      <c r="AF1197" s="6" t="str">
        <f>_xlfn.XLOOKUP(B1197,'[13]Input_27-04'!$B:$B,'[13]Input_27-04'!$M:$M,"")</f>
        <v/>
      </c>
      <c r="AG1197" s="7"/>
      <c r="AH1197" s="3"/>
      <c r="AI1197" s="18" t="str">
        <f>_xlfn.XLOOKUP(B1197,'[3]Cells Huawei 27042026 10h'!$B:$B,'[3]Cells Huawei 27042026 10h'!$T:$T,"")</f>
        <v/>
      </c>
      <c r="AJ1197" s="18" t="str">
        <f>_xlfn.XLOOKUP(B1197,'[3]Cells Huawei 27042026 15h'!$B:$B,'[3]Cells Huawei 27042026 15h'!$T:$T,"")</f>
        <v/>
      </c>
      <c r="AK1197" s="18" t="str">
        <f>_xlfn.XLOOKUP(B1197,'[4]cells down 27042026 11h28'!$B:$B,'[4]cells down 27042026 11h28'!$R:$R,"")</f>
        <v/>
      </c>
      <c r="AL1197" s="18" t="str">
        <f>_xlfn.XLOOKUP(B1197,'[4]cells down 27042026 18h01'!$B:$B,'[4]cells down 27042026 18h01'!$R:$R,"")</f>
        <v/>
      </c>
      <c r="AM1197" s="18" t="str">
        <f>_xlfn.XLOOKUP(B1197,'[5]cell downs 27042026 11h'!$B:$B,'[5]cell downs 27042026 11h'!$R:$R,"")</f>
        <v/>
      </c>
      <c r="AN1197" s="18" t="str">
        <f>_xlfn.XLOOKUP(B1197,'[5]cell downs 27042026 17h40'!$B:$B,'[5]cell downs 27042026 17h40'!$R:$R,"")</f>
        <v/>
      </c>
      <c r="AO1197" s="18" t="str">
        <f>_xlfn.XLOOKUP(B1197,'[6]ALL SITES DOWN'!$D:$D,'[6]ALL SITES DOWN'!$J:$J,"")</f>
        <v/>
      </c>
      <c r="AP1197" s="18" t="str">
        <f>_xlfn.XLOOKUP(B1197,'[7]ALL SITES DOWN'!$D:$D,'[7]ALL SITES DOWN'!$J:$J,"")</f>
        <v/>
      </c>
      <c r="AQ1197" s="9" t="str">
        <f>_xlfn.XLOOKUP(B1197,[8]sheet1!$AC:$AC,[8]sheet1!$AF:$AF,"")</f>
        <v/>
      </c>
      <c r="AR1197" s="14"/>
      <c r="AS1197" s="14" t="s">
        <v>5465</v>
      </c>
      <c r="AT1197" s="14" t="str">
        <f>_xlfn.XLOOKUP(B1197,'[9]cell downs 18042026 17h'!$B:$B,'[9]cell downs 18042026 17h'!$B:$B,"")</f>
        <v/>
      </c>
      <c r="AU1197" s="14" t="str">
        <f>_xlfn.XLOOKUP(B1197,'[10]Cells Huawei 19042026 15h'!$B:$B,'[10]Cells Huawei 19042026 15h'!$B:$B,"")</f>
        <v/>
      </c>
      <c r="AV1197" s="9" t="str">
        <f>_xlfn.XLOOKUP(B1197,'[11]cells down 19042026 9H40'!$B:$B,'[11]cells down 19042026 9H40'!$B:$B,"")</f>
        <v/>
      </c>
    </row>
    <row r="1198" spans="1:48" hidden="1" x14ac:dyDescent="0.3">
      <c r="A1198" s="1" t="s">
        <v>3182</v>
      </c>
      <c r="B1198" s="8" t="s">
        <v>3183</v>
      </c>
      <c r="C1198" s="3" t="str">
        <f>_xlfn.XLOOKUP(B1198,'[1]daily break down'!$D:$D,'[1]daily break down'!$E:$E,"")</f>
        <v>Yaounde</v>
      </c>
      <c r="D1198" s="1" t="s">
        <v>11</v>
      </c>
      <c r="E1198" s="1" t="s">
        <v>12</v>
      </c>
      <c r="F1198" s="3" t="s">
        <v>37</v>
      </c>
      <c r="G1198" s="1" t="s">
        <v>38</v>
      </c>
      <c r="H1198" s="29" t="str">
        <f>_xlfn.XLOOKUP(B1198,[2]CALCULATION!$B:$B,[2]CALCULATION!$H:$H,"")</f>
        <v>ZTE</v>
      </c>
      <c r="I1198" s="26">
        <v>0</v>
      </c>
      <c r="J1198" s="26">
        <v>0</v>
      </c>
      <c r="K1198" s="26">
        <v>1.9921782480531273E-2</v>
      </c>
      <c r="L1198" s="26">
        <v>0</v>
      </c>
      <c r="M1198" s="26">
        <v>0.13618865803163549</v>
      </c>
      <c r="N1198" s="26">
        <v>0</v>
      </c>
      <c r="O1198" s="26">
        <v>0</v>
      </c>
      <c r="P1198" s="114" t="s">
        <v>6364</v>
      </c>
      <c r="Q1198" s="42" t="s">
        <v>5538</v>
      </c>
      <c r="R1198" s="42"/>
      <c r="S1198" s="41" t="str" cm="1">
        <f t="array" ref="S1198">IFERROR(_xlfn.IFS(
U1198="MPR ISSUE","PDH",
U1198="BSS Hardware Issue","BSS",
U1198="Sites strategiques, MLL, Pylone, etc.","ENVTECH",
U1198="AKTIVCO DEFAUT GE &amp; POWER Cabinet","AKTIVCO",
U1198="AKTIVCO Coupure ENEO &amp; Baisse de tension","AKTIVCO GRID ONLY",
U1198="Coupure ENEO &amp; Baisse de tension","IHS GRID ONLY",
U1198="Defaut GE &amp; POWER Cabinet","IHS",
U1198="Sharing","Partners",
U1198="Sites strategiques &amp; DataCenter","SST &amp; DC",
U1198="Exclu","Exclu",
U1198="SAT","SAT",
U1198="SPARE-ISSUE","SPARE-ISSUE",
U1198="Fiber CAmtel","TRANS_FO_CAMTEL",
U1198="Fiber AOF","Fiber AOF",
U1198="Projet OCM (HUAWEI)","TRAVAUX-HUAWEI",
U1198="Projet OCM (NOKIA)","TRAVAUX-NOKIA",
U1198="ACCESS-ISSUE","ACCESS-ISSUE",
U1198="Projet OCM (ZTE, NOKIA, autres projets)","TRAVAUX OCM",
U1198="No root CAuse","No root cause",
U1198="ODU HS","PDH",
U1198="IP &amp; VLAN","PDH",
U1198="Warehouse HUAWEI","SPARE-ISSUE",
U1198="SPARE-HS","SPARE-ISSUE",
U1198="Power Telco","BSS",U1198="no impacts","no impacts"
),"")</f>
        <v>No root cause</v>
      </c>
      <c r="T1198" s="41" t="str" cm="1">
        <f t="array" ref="T1198">IFERROR(_xlfn.IFS(
U1198="MPR ISSUE","TX ISSUE",
U1198="BSS Hardware Issue","RAN ISSUE",
U1198="Sites strategiques, MLL, Pylone, etc.","ENVTECH",
U1198="AKTIVCO DEFAUT GE &amp; POWER Cabinet","POWER ISSUE",
U1198="AKTIVCO Coupure ENEO &amp; Baisse de tension","POWER ISSUE",
U1198="Coupure ENEO &amp; Baisse de tension","POWER ISSUE",
U1198="Defaut GE &amp; POWER Cabinet","POWER ISSUE",
U1198="Sharing","POWER ISSUE",
U1198="Sites strategiques &amp; DataCenter","POWER ISSUE",
U1198="Exclu","Exclu",
U1198="SAT","TX ISSUE",
U1198="SPARE-ISSUE","SPARE-ISSUE",
U1198="Fiber CAmtel","TX ISSUE",
U1198="Fiber AOF","TX ISSUE",
U1198="Projet OCM (HUAWEI)","TRAVAUX-HUAWEI",
U1198="Projet OCM (NOKIA)","TRAVAUX -NOKIA",
U1198="ACCESS-ISSUE","ACCESS-ISSUE",
U1198="Projet OCM (ZTE, NOKIA, autres projets)","TRAVAUX OCM",
U1198="No root CAuse","No root cause",
U1198="ODU HS","TX ISSUE",
U1198="IP &amp; VLAN","TX ISSUE",
U1198="Warehouse HUAWEI","SPARE-ISSUE",
U1198="SPARE-HS","SPARE-ISSUE",
U1198="Power Telco","RAN ISSUE",U1198="no impacts","no impacts"
),"")</f>
        <v>No root cause</v>
      </c>
      <c r="U1198" s="68" t="s">
        <v>5691</v>
      </c>
      <c r="V1198" s="41" t="str" cm="1">
        <f t="array" ref="V1198">IFERROR(_xlfn.IFS(
U1198="MPR ISSUE","ACTIVE",
U1198="BSS Hardware Issue","ACTIVE",
U1198="Sites strategiques, MLL, Pylone, etc.","PASSIVE",
U1198="AKTIVCO DEFAUT GE &amp; POWER Cabinet","PASSIVE",
U1198="AKTIVCO Coupure ENEO &amp; Baisse de tension","PASSIVE",
U1198="Coupure ENEO &amp; Baisse de tension","PASSIVE",
U1198="Defaut GE &amp; POWER Cabinet","PASSIVE",
U1198="Sharing","PASSIVE",
U1198="Sites strategiques &amp; DataCenter","PASSIVE",
U1198="Exclu","Exclu",
U1198="SAT","ACTIVE",
U1198="SPARE-ISSUE","SPARE-ISSUE",
U1198="Fiber CAmtel","ACTIVE",
U1198="Fiber AOF","ACTIVE",
U1198="Projet OCM (HUAWEI)","PLANNED WORKS",
U1198="Projet OCM (NOKIA)","PLANNED WORKS",
U1198="ACCESS-ISSUE","ACCESS-ISSUE",
U1198="Projet OCM (ZTE, NOKIA, autres projets)","PLANNED WORKS",
U1198="No root CAuse","No root cause",
U1198="ODU HS","ACTIVE",
U1198="IP &amp; VLAN","ACTIVE",
U1198="Warehouse HUAWEI","SPARE-ISSUE",
U1198="SPARE-HS","SPARE-ISSUE",
U1198="Power Telco","ACTIVE", U1198="no impacts","no impacts"
),"")</f>
        <v>No root cause</v>
      </c>
      <c r="W1198" s="113"/>
      <c r="X1198" s="113"/>
      <c r="Y1198" s="113"/>
      <c r="Z1198" s="113"/>
      <c r="AA1198" s="113"/>
      <c r="AB1198" s="17" t="s">
        <v>5465</v>
      </c>
      <c r="AC1198" s="17" t="str">
        <f>_xlfn.XLOOKUP(B1198,'INCIDENT-04-27-2026'!E:E,'INCIDENT-04-27-2026'!F:F,"")</f>
        <v/>
      </c>
      <c r="AD1198" s="9"/>
      <c r="AE1198" s="7" t="s">
        <v>5465</v>
      </c>
      <c r="AF1198" s="6" t="str">
        <f>_xlfn.XLOOKUP(B1198,'[13]Input_27-04'!$B:$B,'[13]Input_27-04'!$M:$M,"")</f>
        <v/>
      </c>
      <c r="AG1198" s="7"/>
      <c r="AH1198" s="3"/>
      <c r="AI1198" s="18" t="str">
        <f>_xlfn.XLOOKUP(B1198,'[3]Cells Huawei 27042026 10h'!$B:$B,'[3]Cells Huawei 27042026 10h'!$T:$T,"")</f>
        <v/>
      </c>
      <c r="AJ1198" s="18" t="str">
        <f>_xlfn.XLOOKUP(B1198,'[3]Cells Huawei 27042026 15h'!$B:$B,'[3]Cells Huawei 27042026 15h'!$T:$T,"")</f>
        <v/>
      </c>
      <c r="AK1198" s="18" t="str">
        <f>_xlfn.XLOOKUP(B1198,'[4]cells down 27042026 11h28'!$B:$B,'[4]cells down 27042026 11h28'!$R:$R,"")</f>
        <v/>
      </c>
      <c r="AL1198" s="18" t="str">
        <f>_xlfn.XLOOKUP(B1198,'[4]cells down 27042026 18h01'!$B:$B,'[4]cells down 27042026 18h01'!$R:$R,"")</f>
        <v/>
      </c>
      <c r="AM1198" s="18" t="str">
        <f>_xlfn.XLOOKUP(B1198,'[5]cell downs 27042026 11h'!$B:$B,'[5]cell downs 27042026 11h'!$R:$R,"")</f>
        <v/>
      </c>
      <c r="AN1198" s="18" t="str">
        <f>_xlfn.XLOOKUP(B1198,'[5]cell downs 27042026 17h40'!$B:$B,'[5]cell downs 27042026 17h40'!$R:$R,"")</f>
        <v/>
      </c>
      <c r="AO1198" s="18" t="str">
        <f>_xlfn.XLOOKUP(B1198,'[6]ALL SITES DOWN'!$D:$D,'[6]ALL SITES DOWN'!$J:$J,"")</f>
        <v/>
      </c>
      <c r="AP1198" s="18" t="str">
        <f>_xlfn.XLOOKUP(B1198,'[7]ALL SITES DOWN'!$D:$D,'[7]ALL SITES DOWN'!$J:$J,"")</f>
        <v/>
      </c>
      <c r="AQ1198" s="9" t="str">
        <f>_xlfn.XLOOKUP(B1198,[8]sheet1!$AC:$AC,[8]sheet1!$AF:$AF,"")</f>
        <v/>
      </c>
      <c r="AR1198" s="14"/>
      <c r="AS1198" s="14" t="s">
        <v>5465</v>
      </c>
      <c r="AT1198" s="14" t="str">
        <f>_xlfn.XLOOKUP(B1198,'[9]cell downs 18042026 17h'!$B:$B,'[9]cell downs 18042026 17h'!$B:$B,"")</f>
        <v/>
      </c>
      <c r="AU1198" s="14" t="str">
        <f>_xlfn.XLOOKUP(B1198,'[10]Cells Huawei 19042026 15h'!$B:$B,'[10]Cells Huawei 19042026 15h'!$B:$B,"")</f>
        <v/>
      </c>
      <c r="AV1198" s="9" t="str">
        <f>_xlfn.XLOOKUP(B1198,'[11]cells down 19042026 9H40'!$B:$B,'[11]cells down 19042026 9H40'!$B:$B,"")</f>
        <v/>
      </c>
    </row>
    <row r="1199" spans="1:48" hidden="1" x14ac:dyDescent="0.3">
      <c r="A1199" s="1" t="s">
        <v>3498</v>
      </c>
      <c r="B1199" s="8" t="s">
        <v>3499</v>
      </c>
      <c r="C1199" s="3" t="str">
        <f>_xlfn.XLOOKUP(B1199,'[1]daily break down'!$D:$D,'[1]daily break down'!$E:$E,"")</f>
        <v>Yaounde</v>
      </c>
      <c r="D1199" s="1" t="s">
        <v>11</v>
      </c>
      <c r="E1199" s="1" t="s">
        <v>12</v>
      </c>
      <c r="F1199" s="3" t="s">
        <v>37</v>
      </c>
      <c r="G1199" s="1" t="s">
        <v>38</v>
      </c>
      <c r="H1199" s="29" t="str">
        <f>_xlfn.XLOOKUP(B1199,[2]CALCULATION!$B:$B,[2]CALCULATION!$H:$H,"")</f>
        <v>ZTE</v>
      </c>
      <c r="I1199" s="26">
        <v>0</v>
      </c>
      <c r="J1199" s="26">
        <v>0</v>
      </c>
      <c r="K1199" s="26">
        <v>1.990394740221433E-2</v>
      </c>
      <c r="L1199" s="26">
        <v>0</v>
      </c>
      <c r="M1199" s="26">
        <v>0</v>
      </c>
      <c r="N1199" s="26">
        <v>0</v>
      </c>
      <c r="O1199" s="26">
        <v>0</v>
      </c>
      <c r="P1199" s="114" t="s">
        <v>6364</v>
      </c>
      <c r="Q1199" s="42" t="s">
        <v>5538</v>
      </c>
      <c r="R1199" s="42"/>
      <c r="S1199" s="41" t="str" cm="1">
        <f t="array" ref="S1199">IFERROR(_xlfn.IFS(
U1199="MPR ISSUE","PDH",
U1199="BSS Hardware Issue","BSS",
U1199="Sites strategiques, MLL, Pylone, etc.","ENVTECH",
U1199="AKTIVCO DEFAUT GE &amp; POWER Cabinet","AKTIVCO",
U1199="AKTIVCO Coupure ENEO &amp; Baisse de tension","AKTIVCO GRID ONLY",
U1199="Coupure ENEO &amp; Baisse de tension","IHS GRID ONLY",
U1199="Defaut GE &amp; POWER Cabinet","IHS",
U1199="Sharing","Partners",
U1199="Sites strategiques &amp; DataCenter","SST &amp; DC",
U1199="Exclu","Exclu",
U1199="SAT","SAT",
U1199="SPARE-ISSUE","SPARE-ISSUE",
U1199="Fiber CAmtel","TRANS_FO_CAMTEL",
U1199="Fiber AOF","Fiber AOF",
U1199="Projet OCM (HUAWEI)","TRAVAUX-HUAWEI",
U1199="Projet OCM (NOKIA)","TRAVAUX-NOKIA",
U1199="ACCESS-ISSUE","ACCESS-ISSUE",
U1199="Projet OCM (ZTE, NOKIA, autres projets)","TRAVAUX OCM",
U1199="No root CAuse","No root cause",
U1199="ODU HS","PDH",
U1199="IP &amp; VLAN","PDH",
U1199="Warehouse HUAWEI","SPARE-ISSUE",
U1199="SPARE-HS","SPARE-ISSUE",
U1199="Power Telco","BSS",U1199="no impacts","no impacts"
),"")</f>
        <v>No root cause</v>
      </c>
      <c r="T1199" s="41" t="str" cm="1">
        <f t="array" ref="T1199">IFERROR(_xlfn.IFS(
U1199="MPR ISSUE","TX ISSUE",
U1199="BSS Hardware Issue","RAN ISSUE",
U1199="Sites strategiques, MLL, Pylone, etc.","ENVTECH",
U1199="AKTIVCO DEFAUT GE &amp; POWER Cabinet","POWER ISSUE",
U1199="AKTIVCO Coupure ENEO &amp; Baisse de tension","POWER ISSUE",
U1199="Coupure ENEO &amp; Baisse de tension","POWER ISSUE",
U1199="Defaut GE &amp; POWER Cabinet","POWER ISSUE",
U1199="Sharing","POWER ISSUE",
U1199="Sites strategiques &amp; DataCenter","POWER ISSUE",
U1199="Exclu","Exclu",
U1199="SAT","TX ISSUE",
U1199="SPARE-ISSUE","SPARE-ISSUE",
U1199="Fiber CAmtel","TX ISSUE",
U1199="Fiber AOF","TX ISSUE",
U1199="Projet OCM (HUAWEI)","TRAVAUX-HUAWEI",
U1199="Projet OCM (NOKIA)","TRAVAUX -NOKIA",
U1199="ACCESS-ISSUE","ACCESS-ISSUE",
U1199="Projet OCM (ZTE, NOKIA, autres projets)","TRAVAUX OCM",
U1199="No root CAuse","No root cause",
U1199="ODU HS","TX ISSUE",
U1199="IP &amp; VLAN","TX ISSUE",
U1199="Warehouse HUAWEI","SPARE-ISSUE",
U1199="SPARE-HS","SPARE-ISSUE",
U1199="Power Telco","RAN ISSUE",U1199="no impacts","no impacts"
),"")</f>
        <v>No root cause</v>
      </c>
      <c r="U1199" s="68" t="s">
        <v>5691</v>
      </c>
      <c r="V1199" s="41" t="str" cm="1">
        <f t="array" ref="V1199">IFERROR(_xlfn.IFS(
U1199="MPR ISSUE","ACTIVE",
U1199="BSS Hardware Issue","ACTIVE",
U1199="Sites strategiques, MLL, Pylone, etc.","PASSIVE",
U1199="AKTIVCO DEFAUT GE &amp; POWER Cabinet","PASSIVE",
U1199="AKTIVCO Coupure ENEO &amp; Baisse de tension","PASSIVE",
U1199="Coupure ENEO &amp; Baisse de tension","PASSIVE",
U1199="Defaut GE &amp; POWER Cabinet","PASSIVE",
U1199="Sharing","PASSIVE",
U1199="Sites strategiques &amp; DataCenter","PASSIVE",
U1199="Exclu","Exclu",
U1199="SAT","ACTIVE",
U1199="SPARE-ISSUE","SPARE-ISSUE",
U1199="Fiber CAmtel","ACTIVE",
U1199="Fiber AOF","ACTIVE",
U1199="Projet OCM (HUAWEI)","PLANNED WORKS",
U1199="Projet OCM (NOKIA)","PLANNED WORKS",
U1199="ACCESS-ISSUE","ACCESS-ISSUE",
U1199="Projet OCM (ZTE, NOKIA, autres projets)","PLANNED WORKS",
U1199="No root CAuse","No root cause",
U1199="ODU HS","ACTIVE",
U1199="IP &amp; VLAN","ACTIVE",
U1199="Warehouse HUAWEI","SPARE-ISSUE",
U1199="SPARE-HS","SPARE-ISSUE",
U1199="Power Telco","ACTIVE", U1199="no impacts","no impacts"
),"")</f>
        <v>No root cause</v>
      </c>
      <c r="W1199" s="113"/>
      <c r="X1199" s="113"/>
      <c r="Y1199" s="113"/>
      <c r="Z1199" s="113"/>
      <c r="AA1199" s="113"/>
      <c r="AB1199" s="17" t="s">
        <v>5465</v>
      </c>
      <c r="AC1199" s="17" t="str">
        <f>_xlfn.XLOOKUP(B1199,'INCIDENT-04-27-2026'!E:E,'INCIDENT-04-27-2026'!F:F,"")</f>
        <v/>
      </c>
      <c r="AD1199" s="9"/>
      <c r="AE1199" s="7" t="s">
        <v>5465</v>
      </c>
      <c r="AF1199" s="6" t="str">
        <f>_xlfn.XLOOKUP(B1199,'[13]Input_27-04'!$B:$B,'[13]Input_27-04'!$M:$M,"")</f>
        <v/>
      </c>
      <c r="AG1199" s="7"/>
      <c r="AH1199" s="3"/>
      <c r="AI1199" s="18" t="str">
        <f>_xlfn.XLOOKUP(B1199,'[3]Cells Huawei 27042026 10h'!$B:$B,'[3]Cells Huawei 27042026 10h'!$T:$T,"")</f>
        <v/>
      </c>
      <c r="AJ1199" s="18" t="str">
        <f>_xlfn.XLOOKUP(B1199,'[3]Cells Huawei 27042026 15h'!$B:$B,'[3]Cells Huawei 27042026 15h'!$T:$T,"")</f>
        <v/>
      </c>
      <c r="AK1199" s="18" t="str">
        <f>_xlfn.XLOOKUP(B1199,'[4]cells down 27042026 11h28'!$B:$B,'[4]cells down 27042026 11h28'!$R:$R,"")</f>
        <v/>
      </c>
      <c r="AL1199" s="18" t="str">
        <f>_xlfn.XLOOKUP(B1199,'[4]cells down 27042026 18h01'!$B:$B,'[4]cells down 27042026 18h01'!$R:$R,"")</f>
        <v/>
      </c>
      <c r="AM1199" s="18" t="str">
        <f>_xlfn.XLOOKUP(B1199,'[5]cell downs 27042026 11h'!$B:$B,'[5]cell downs 27042026 11h'!$R:$R,"")</f>
        <v/>
      </c>
      <c r="AN1199" s="18" t="str">
        <f>_xlfn.XLOOKUP(B1199,'[5]cell downs 27042026 17h40'!$B:$B,'[5]cell downs 27042026 17h40'!$R:$R,"")</f>
        <v/>
      </c>
      <c r="AO1199" s="18" t="str">
        <f>_xlfn.XLOOKUP(B1199,'[6]ALL SITES DOWN'!$D:$D,'[6]ALL SITES DOWN'!$J:$J,"")</f>
        <v/>
      </c>
      <c r="AP1199" s="18" t="str">
        <f>_xlfn.XLOOKUP(B1199,'[7]ALL SITES DOWN'!$D:$D,'[7]ALL SITES DOWN'!$J:$J,"")</f>
        <v/>
      </c>
      <c r="AQ1199" s="9" t="str">
        <f>_xlfn.XLOOKUP(B1199,[8]sheet1!$AC:$AC,[8]sheet1!$AF:$AF,"")</f>
        <v/>
      </c>
      <c r="AR1199" s="14"/>
      <c r="AS1199" s="14" t="s">
        <v>5465</v>
      </c>
      <c r="AT1199" s="14" t="str">
        <f>_xlfn.XLOOKUP(B1199,'[9]cell downs 18042026 17h'!$B:$B,'[9]cell downs 18042026 17h'!$B:$B,"")</f>
        <v/>
      </c>
      <c r="AU1199" s="14" t="str">
        <f>_xlfn.XLOOKUP(B1199,'[10]Cells Huawei 19042026 15h'!$B:$B,'[10]Cells Huawei 19042026 15h'!$B:$B,"")</f>
        <v/>
      </c>
      <c r="AV1199" s="9" t="str">
        <f>_xlfn.XLOOKUP(B1199,'[11]cells down 19042026 9H40'!$B:$B,'[11]cells down 19042026 9H40'!$B:$B,"")</f>
        <v/>
      </c>
    </row>
    <row r="1200" spans="1:48" hidden="1" x14ac:dyDescent="0.3">
      <c r="A1200" s="1" t="s">
        <v>1744</v>
      </c>
      <c r="B1200" s="8" t="s">
        <v>1745</v>
      </c>
      <c r="C1200" s="3" t="str">
        <f>_xlfn.XLOOKUP(B1200,'[1]daily break down'!$D:$D,'[1]daily break down'!$E:$E,"")</f>
        <v>Yaounde</v>
      </c>
      <c r="D1200" s="1" t="s">
        <v>11</v>
      </c>
      <c r="E1200" s="1" t="s">
        <v>12</v>
      </c>
      <c r="F1200" s="3" t="s">
        <v>37</v>
      </c>
      <c r="G1200" s="1" t="s">
        <v>38</v>
      </c>
      <c r="H1200" s="29" t="str">
        <f>_xlfn.XLOOKUP(B1200,[2]CALCULATION!$B:$B,[2]CALCULATION!$H:$H,"")</f>
        <v>ZTE</v>
      </c>
      <c r="I1200" s="26">
        <v>0</v>
      </c>
      <c r="J1200" s="26">
        <v>0</v>
      </c>
      <c r="K1200" s="26">
        <v>1.9903947402213868E-2</v>
      </c>
      <c r="L1200" s="26">
        <v>0</v>
      </c>
      <c r="M1200" s="26">
        <v>0.69414124811304923</v>
      </c>
      <c r="N1200" s="26">
        <v>0</v>
      </c>
      <c r="O1200" s="26">
        <v>0</v>
      </c>
      <c r="P1200" s="114" t="s">
        <v>6364</v>
      </c>
      <c r="Q1200" s="42" t="s">
        <v>5538</v>
      </c>
      <c r="R1200" s="42"/>
      <c r="S1200" s="41" t="str" cm="1">
        <f t="array" ref="S1200">IFERROR(_xlfn.IFS(
U1200="MPR ISSUE","PDH",
U1200="BSS Hardware Issue","BSS",
U1200="Sites strategiques, MLL, Pylone, etc.","ENVTECH",
U1200="AKTIVCO DEFAUT GE &amp; POWER Cabinet","AKTIVCO",
U1200="AKTIVCO Coupure ENEO &amp; Baisse de tension","AKTIVCO GRID ONLY",
U1200="Coupure ENEO &amp; Baisse de tension","IHS GRID ONLY",
U1200="Defaut GE &amp; POWER Cabinet","IHS",
U1200="Sharing","Partners",
U1200="Sites strategiques &amp; DataCenter","SST &amp; DC",
U1200="Exclu","Exclu",
U1200="SAT","SAT",
U1200="SPARE-ISSUE","SPARE-ISSUE",
U1200="Fiber CAmtel","TRANS_FO_CAMTEL",
U1200="Fiber AOF","Fiber AOF",
U1200="Projet OCM (HUAWEI)","TRAVAUX-HUAWEI",
U1200="Projet OCM (NOKIA)","TRAVAUX-NOKIA",
U1200="ACCESS-ISSUE","ACCESS-ISSUE",
U1200="Projet OCM (ZTE, NOKIA, autres projets)","TRAVAUX OCM",
U1200="No root CAuse","No root cause",
U1200="ODU HS","PDH",
U1200="IP &amp; VLAN","PDH",
U1200="Warehouse HUAWEI","SPARE-ISSUE",
U1200="SPARE-HS","SPARE-ISSUE",
U1200="Power Telco","BSS",U1200="no impacts","no impacts"
),"")</f>
        <v>No root cause</v>
      </c>
      <c r="T1200" s="41" t="str" cm="1">
        <f t="array" ref="T1200">IFERROR(_xlfn.IFS(
U1200="MPR ISSUE","TX ISSUE",
U1200="BSS Hardware Issue","RAN ISSUE",
U1200="Sites strategiques, MLL, Pylone, etc.","ENVTECH",
U1200="AKTIVCO DEFAUT GE &amp; POWER Cabinet","POWER ISSUE",
U1200="AKTIVCO Coupure ENEO &amp; Baisse de tension","POWER ISSUE",
U1200="Coupure ENEO &amp; Baisse de tension","POWER ISSUE",
U1200="Defaut GE &amp; POWER Cabinet","POWER ISSUE",
U1200="Sharing","POWER ISSUE",
U1200="Sites strategiques &amp; DataCenter","POWER ISSUE",
U1200="Exclu","Exclu",
U1200="SAT","TX ISSUE",
U1200="SPARE-ISSUE","SPARE-ISSUE",
U1200="Fiber CAmtel","TX ISSUE",
U1200="Fiber AOF","TX ISSUE",
U1200="Projet OCM (HUAWEI)","TRAVAUX-HUAWEI",
U1200="Projet OCM (NOKIA)","TRAVAUX -NOKIA",
U1200="ACCESS-ISSUE","ACCESS-ISSUE",
U1200="Projet OCM (ZTE, NOKIA, autres projets)","TRAVAUX OCM",
U1200="No root CAuse","No root cause",
U1200="ODU HS","TX ISSUE",
U1200="IP &amp; VLAN","TX ISSUE",
U1200="Warehouse HUAWEI","SPARE-ISSUE",
U1200="SPARE-HS","SPARE-ISSUE",
U1200="Power Telco","RAN ISSUE",U1200="no impacts","no impacts"
),"")</f>
        <v>No root cause</v>
      </c>
      <c r="U1200" s="68" t="s">
        <v>5691</v>
      </c>
      <c r="V1200" s="41" t="str" cm="1">
        <f t="array" ref="V1200">IFERROR(_xlfn.IFS(
U1200="MPR ISSUE","ACTIVE",
U1200="BSS Hardware Issue","ACTIVE",
U1200="Sites strategiques, MLL, Pylone, etc.","PASSIVE",
U1200="AKTIVCO DEFAUT GE &amp; POWER Cabinet","PASSIVE",
U1200="AKTIVCO Coupure ENEO &amp; Baisse de tension","PASSIVE",
U1200="Coupure ENEO &amp; Baisse de tension","PASSIVE",
U1200="Defaut GE &amp; POWER Cabinet","PASSIVE",
U1200="Sharing","PASSIVE",
U1200="Sites strategiques &amp; DataCenter","PASSIVE",
U1200="Exclu","Exclu",
U1200="SAT","ACTIVE",
U1200="SPARE-ISSUE","SPARE-ISSUE",
U1200="Fiber CAmtel","ACTIVE",
U1200="Fiber AOF","ACTIVE",
U1200="Projet OCM (HUAWEI)","PLANNED WORKS",
U1200="Projet OCM (NOKIA)","PLANNED WORKS",
U1200="ACCESS-ISSUE","ACCESS-ISSUE",
U1200="Projet OCM (ZTE, NOKIA, autres projets)","PLANNED WORKS",
U1200="No root CAuse","No root cause",
U1200="ODU HS","ACTIVE",
U1200="IP &amp; VLAN","ACTIVE",
U1200="Warehouse HUAWEI","SPARE-ISSUE",
U1200="SPARE-HS","SPARE-ISSUE",
U1200="Power Telco","ACTIVE", U1200="no impacts","no impacts"
),"")</f>
        <v>No root cause</v>
      </c>
      <c r="W1200" s="113"/>
      <c r="X1200" s="113"/>
      <c r="Y1200" s="113"/>
      <c r="Z1200" s="113"/>
      <c r="AA1200" s="113"/>
      <c r="AB1200" s="17" t="s">
        <v>5465</v>
      </c>
      <c r="AC1200" s="17" t="str">
        <f>_xlfn.XLOOKUP(B1200,'INCIDENT-04-27-2026'!E:E,'INCIDENT-04-27-2026'!F:F,"")</f>
        <v/>
      </c>
      <c r="AD1200" s="9"/>
      <c r="AE1200" s="7" t="s">
        <v>5465</v>
      </c>
      <c r="AF1200" s="6" t="str">
        <f>_xlfn.XLOOKUP(B1200,'[13]Input_27-04'!$B:$B,'[13]Input_27-04'!$M:$M,"")</f>
        <v/>
      </c>
      <c r="AG1200" s="7"/>
      <c r="AH1200" s="3"/>
      <c r="AI1200" s="18" t="str">
        <f>_xlfn.XLOOKUP(B1200,'[3]Cells Huawei 27042026 10h'!$B:$B,'[3]Cells Huawei 27042026 10h'!$T:$T,"")</f>
        <v/>
      </c>
      <c r="AJ1200" s="18" t="str">
        <f>_xlfn.XLOOKUP(B1200,'[3]Cells Huawei 27042026 15h'!$B:$B,'[3]Cells Huawei 27042026 15h'!$T:$T,"")</f>
        <v/>
      </c>
      <c r="AK1200" s="18" t="str">
        <f>_xlfn.XLOOKUP(B1200,'[4]cells down 27042026 11h28'!$B:$B,'[4]cells down 27042026 11h28'!$R:$R,"")</f>
        <v/>
      </c>
      <c r="AL1200" s="18" t="str">
        <f>_xlfn.XLOOKUP(B1200,'[4]cells down 27042026 18h01'!$B:$B,'[4]cells down 27042026 18h01'!$R:$R,"")</f>
        <v/>
      </c>
      <c r="AM1200" s="18" t="str">
        <f>_xlfn.XLOOKUP(B1200,'[5]cell downs 27042026 11h'!$B:$B,'[5]cell downs 27042026 11h'!$R:$R,"")</f>
        <v/>
      </c>
      <c r="AN1200" s="18" t="str">
        <f>_xlfn.XLOOKUP(B1200,'[5]cell downs 27042026 17h40'!$B:$B,'[5]cell downs 27042026 17h40'!$R:$R,"")</f>
        <v/>
      </c>
      <c r="AO1200" s="18" t="str">
        <f>_xlfn.XLOOKUP(B1200,'[6]ALL SITES DOWN'!$D:$D,'[6]ALL SITES DOWN'!$J:$J,"")</f>
        <v/>
      </c>
      <c r="AP1200" s="18" t="str">
        <f>_xlfn.XLOOKUP(B1200,'[7]ALL SITES DOWN'!$D:$D,'[7]ALL SITES DOWN'!$J:$J,"")</f>
        <v/>
      </c>
      <c r="AQ1200" s="9" t="str">
        <f>_xlfn.XLOOKUP(B1200,[8]sheet1!$AC:$AC,[8]sheet1!$AF:$AF,"")</f>
        <v/>
      </c>
      <c r="AR1200" s="14"/>
      <c r="AS1200" s="14" t="s">
        <v>5465</v>
      </c>
      <c r="AT1200" s="14" t="str">
        <f>_xlfn.XLOOKUP(B1200,'[9]cell downs 18042026 17h'!$B:$B,'[9]cell downs 18042026 17h'!$B:$B,"")</f>
        <v/>
      </c>
      <c r="AU1200" s="14" t="str">
        <f>_xlfn.XLOOKUP(B1200,'[10]Cells Huawei 19042026 15h'!$B:$B,'[10]Cells Huawei 19042026 15h'!$B:$B,"")</f>
        <v/>
      </c>
      <c r="AV1200" s="9" t="str">
        <f>_xlfn.XLOOKUP(B1200,'[11]cells down 19042026 9H40'!$B:$B,'[11]cells down 19042026 9H40'!$B:$B,"")</f>
        <v/>
      </c>
    </row>
    <row r="1201" spans="1:48" hidden="1" x14ac:dyDescent="0.3">
      <c r="A1201" s="1" t="s">
        <v>70</v>
      </c>
      <c r="B1201" s="8" t="s">
        <v>4586</v>
      </c>
      <c r="C1201" s="3" t="str">
        <f>_xlfn.XLOOKUP(B1201,'[1]daily break down'!$D:$D,'[1]daily break down'!$E:$E,"")</f>
        <v>CENTRE</v>
      </c>
      <c r="D1201" s="1"/>
      <c r="E1201" s="1"/>
      <c r="F1201" s="3" t="s">
        <v>69</v>
      </c>
      <c r="G1201" s="1" t="s">
        <v>70</v>
      </c>
      <c r="H1201" s="29" t="str">
        <f>_xlfn.XLOOKUP(B1201,[2]CALCULATION!$B:$B,[2]CALCULATION!$H:$H,"")</f>
        <v>ZTE</v>
      </c>
      <c r="I1201" s="26">
        <v>0.46002017504059167</v>
      </c>
      <c r="J1201" s="26">
        <v>1.8869512859805669E-2</v>
      </c>
      <c r="K1201" s="26">
        <v>1.9743431697356612E-2</v>
      </c>
      <c r="L1201" s="26">
        <v>0</v>
      </c>
      <c r="M1201" s="26">
        <v>0</v>
      </c>
      <c r="N1201" s="26">
        <v>0</v>
      </c>
      <c r="O1201" s="26">
        <v>0</v>
      </c>
      <c r="P1201" s="114" t="s">
        <v>6364</v>
      </c>
      <c r="Q1201" s="42" t="s">
        <v>5538</v>
      </c>
      <c r="R1201" s="42"/>
      <c r="S1201" s="41" t="str" cm="1">
        <f t="array" ref="S1201">IFERROR(_xlfn.IFS(
U1201="MPR ISSUE","PDH",
U1201="BSS Hardware Issue","BSS",
U1201="Sites strategiques, MLL, Pylone, etc.","ENVTECH",
U1201="AKTIVCO DEFAUT GE &amp; POWER Cabinet","AKTIVCO",
U1201="AKTIVCO Coupure ENEO &amp; Baisse de tension","AKTIVCO GRID ONLY",
U1201="Coupure ENEO &amp; Baisse de tension","IHS GRID ONLY",
U1201="Defaut GE &amp; POWER Cabinet","IHS",
U1201="Sharing","Partners",
U1201="Sites strategiques &amp; DataCenter","SST &amp; DC",
U1201="Exclu","Exclu",
U1201="SAT","SAT",
U1201="SPARE-ISSUE","SPARE-ISSUE",
U1201="Fiber CAmtel","TRANS_FO_CAMTEL",
U1201="Fiber AOF","Fiber AOF",
U1201="Projet OCM (HUAWEI)","TRAVAUX-HUAWEI",
U1201="Projet OCM (NOKIA)","TRAVAUX-NOKIA",
U1201="ACCESS-ISSUE","ACCESS-ISSUE",
U1201="Projet OCM (ZTE, NOKIA, autres projets)","TRAVAUX OCM",
U1201="No root CAuse","No root cause",
U1201="ODU HS","PDH",
U1201="IP &amp; VLAN","PDH",
U1201="Warehouse HUAWEI","SPARE-ISSUE",
U1201="SPARE-HS","SPARE-ISSUE",
U1201="Power Telco","BSS",U1201="no impacts","no impacts"
),"")</f>
        <v>No root cause</v>
      </c>
      <c r="T1201" s="41" t="str" cm="1">
        <f t="array" ref="T1201">IFERROR(_xlfn.IFS(
U1201="MPR ISSUE","TX ISSUE",
U1201="BSS Hardware Issue","RAN ISSUE",
U1201="Sites strategiques, MLL, Pylone, etc.","ENVTECH",
U1201="AKTIVCO DEFAUT GE &amp; POWER Cabinet","POWER ISSUE",
U1201="AKTIVCO Coupure ENEO &amp; Baisse de tension","POWER ISSUE",
U1201="Coupure ENEO &amp; Baisse de tension","POWER ISSUE",
U1201="Defaut GE &amp; POWER Cabinet","POWER ISSUE",
U1201="Sharing","POWER ISSUE",
U1201="Sites strategiques &amp; DataCenter","POWER ISSUE",
U1201="Exclu","Exclu",
U1201="SAT","TX ISSUE",
U1201="SPARE-ISSUE","SPARE-ISSUE",
U1201="Fiber CAmtel","TX ISSUE",
U1201="Fiber AOF","TX ISSUE",
U1201="Projet OCM (HUAWEI)","TRAVAUX-HUAWEI",
U1201="Projet OCM (NOKIA)","TRAVAUX -NOKIA",
U1201="ACCESS-ISSUE","ACCESS-ISSUE",
U1201="Projet OCM (ZTE, NOKIA, autres projets)","TRAVAUX OCM",
U1201="No root CAuse","No root cause",
U1201="ODU HS","TX ISSUE",
U1201="IP &amp; VLAN","TX ISSUE",
U1201="Warehouse HUAWEI","SPARE-ISSUE",
U1201="SPARE-HS","SPARE-ISSUE",
U1201="Power Telco","RAN ISSUE",U1201="no impacts","no impacts"
),"")</f>
        <v>No root cause</v>
      </c>
      <c r="U1201" s="68" t="s">
        <v>5691</v>
      </c>
      <c r="V1201" s="41" t="str" cm="1">
        <f t="array" ref="V1201">IFERROR(_xlfn.IFS(
U1201="MPR ISSUE","ACTIVE",
U1201="BSS Hardware Issue","ACTIVE",
U1201="Sites strategiques, MLL, Pylone, etc.","PASSIVE",
U1201="AKTIVCO DEFAUT GE &amp; POWER Cabinet","PASSIVE",
U1201="AKTIVCO Coupure ENEO &amp; Baisse de tension","PASSIVE",
U1201="Coupure ENEO &amp; Baisse de tension","PASSIVE",
U1201="Defaut GE &amp; POWER Cabinet","PASSIVE",
U1201="Sharing","PASSIVE",
U1201="Sites strategiques &amp; DataCenter","PASSIVE",
U1201="Exclu","Exclu",
U1201="SAT","ACTIVE",
U1201="SPARE-ISSUE","SPARE-ISSUE",
U1201="Fiber CAmtel","ACTIVE",
U1201="Fiber AOF","ACTIVE",
U1201="Projet OCM (HUAWEI)","PLANNED WORKS",
U1201="Projet OCM (NOKIA)","PLANNED WORKS",
U1201="ACCESS-ISSUE","ACCESS-ISSUE",
U1201="Projet OCM (ZTE, NOKIA, autres projets)","PLANNED WORKS",
U1201="No root CAuse","No root cause",
U1201="ODU HS","ACTIVE",
U1201="IP &amp; VLAN","ACTIVE",
U1201="Warehouse HUAWEI","SPARE-ISSUE",
U1201="SPARE-HS","SPARE-ISSUE",
U1201="Power Telco","ACTIVE", U1201="no impacts","no impacts"
),"")</f>
        <v>No root cause</v>
      </c>
      <c r="W1201" s="113"/>
      <c r="X1201" s="113"/>
      <c r="Y1201" s="113"/>
      <c r="Z1201" s="113"/>
      <c r="AA1201" s="113"/>
      <c r="AB1201" s="17" t="s">
        <v>5465</v>
      </c>
      <c r="AC1201" s="17" t="str">
        <f>_xlfn.XLOOKUP(B1201,'INCIDENT-04-27-2026'!E:E,'INCIDENT-04-27-2026'!F:F,"")</f>
        <v/>
      </c>
      <c r="AD1201" s="9"/>
      <c r="AE1201" s="7" t="s">
        <v>5465</v>
      </c>
      <c r="AF1201" s="6" t="str">
        <f>_xlfn.XLOOKUP(B1201,'[13]Input_27-04'!$B:$B,'[13]Input_27-04'!$M:$M,"")</f>
        <v/>
      </c>
      <c r="AG1201" s="7"/>
      <c r="AH1201" s="3"/>
      <c r="AI1201" s="18" t="str">
        <f>_xlfn.XLOOKUP(B1201,'[3]Cells Huawei 27042026 10h'!$B:$B,'[3]Cells Huawei 27042026 10h'!$T:$T,"")</f>
        <v/>
      </c>
      <c r="AJ1201" s="18" t="str">
        <f>_xlfn.XLOOKUP(B1201,'[3]Cells Huawei 27042026 15h'!$B:$B,'[3]Cells Huawei 27042026 15h'!$T:$T,"")</f>
        <v/>
      </c>
      <c r="AK1201" s="18" t="str">
        <f>_xlfn.XLOOKUP(B1201,'[4]cells down 27042026 11h28'!$B:$B,'[4]cells down 27042026 11h28'!$R:$R,"")</f>
        <v/>
      </c>
      <c r="AL1201" s="18" t="str">
        <f>_xlfn.XLOOKUP(B1201,'[4]cells down 27042026 18h01'!$B:$B,'[4]cells down 27042026 18h01'!$R:$R,"")</f>
        <v/>
      </c>
      <c r="AM1201" s="18" t="str">
        <f>_xlfn.XLOOKUP(B1201,'[5]cell downs 27042026 11h'!$B:$B,'[5]cell downs 27042026 11h'!$R:$R,"")</f>
        <v/>
      </c>
      <c r="AN1201" s="18" t="str">
        <f>_xlfn.XLOOKUP(B1201,'[5]cell downs 27042026 17h40'!$B:$B,'[5]cell downs 27042026 17h40'!$R:$R,"")</f>
        <v/>
      </c>
      <c r="AO1201" s="18" t="str">
        <f>_xlfn.XLOOKUP(B1201,'[6]ALL SITES DOWN'!$D:$D,'[6]ALL SITES DOWN'!$J:$J,"")</f>
        <v/>
      </c>
      <c r="AP1201" s="18" t="str">
        <f>_xlfn.XLOOKUP(B1201,'[7]ALL SITES DOWN'!$D:$D,'[7]ALL SITES DOWN'!$J:$J,"")</f>
        <v/>
      </c>
      <c r="AQ1201" s="9" t="str">
        <f>_xlfn.XLOOKUP(B1201,[8]sheet1!$AC:$AC,[8]sheet1!$AF:$AF,"")</f>
        <v/>
      </c>
      <c r="AR1201" s="14"/>
      <c r="AS1201" s="14" t="s">
        <v>5465</v>
      </c>
      <c r="AT1201" s="14" t="str">
        <f>_xlfn.XLOOKUP(B1201,'[9]cell downs 18042026 17h'!$B:$B,'[9]cell downs 18042026 17h'!$B:$B,"")</f>
        <v/>
      </c>
      <c r="AU1201" s="14" t="str">
        <f>_xlfn.XLOOKUP(B1201,'[10]Cells Huawei 19042026 15h'!$B:$B,'[10]Cells Huawei 19042026 15h'!$B:$B,"")</f>
        <v/>
      </c>
      <c r="AV1201" s="9" t="str">
        <f>_xlfn.XLOOKUP(B1201,'[11]cells down 19042026 9H40'!$B:$B,'[11]cells down 19042026 9H40'!$B:$B,"")</f>
        <v/>
      </c>
    </row>
    <row r="1202" spans="1:48" hidden="1" x14ac:dyDescent="0.3">
      <c r="A1202" s="1" t="s">
        <v>3248</v>
      </c>
      <c r="B1202" s="8" t="s">
        <v>3249</v>
      </c>
      <c r="C1202" s="3" t="str">
        <f>_xlfn.XLOOKUP(B1202,'[1]daily break down'!$D:$D,'[1]daily break down'!$E:$E,"")</f>
        <v>Yaounde</v>
      </c>
      <c r="D1202" s="1" t="s">
        <v>11</v>
      </c>
      <c r="E1202" s="1" t="s">
        <v>12</v>
      </c>
      <c r="F1202" s="3" t="s">
        <v>37</v>
      </c>
      <c r="G1202" s="1" t="s">
        <v>38</v>
      </c>
      <c r="H1202" s="29" t="str">
        <f>_xlfn.XLOOKUP(B1202,[2]CALCULATION!$B:$B,[2]CALCULATION!$H:$H,"")</f>
        <v>ZTE</v>
      </c>
      <c r="I1202" s="26">
        <v>0</v>
      </c>
      <c r="J1202" s="26">
        <v>0</v>
      </c>
      <c r="K1202" s="26">
        <v>1.9404565209327099E-2</v>
      </c>
      <c r="L1202" s="26">
        <v>0</v>
      </c>
      <c r="M1202" s="26">
        <v>0</v>
      </c>
      <c r="N1202" s="26">
        <v>0</v>
      </c>
      <c r="O1202" s="26">
        <v>0</v>
      </c>
      <c r="P1202" s="114" t="s">
        <v>6364</v>
      </c>
      <c r="Q1202" s="42" t="s">
        <v>5538</v>
      </c>
      <c r="R1202" s="42"/>
      <c r="S1202" s="41" t="str" cm="1">
        <f t="array" ref="S1202">IFERROR(_xlfn.IFS(
U1202="MPR ISSUE","PDH",
U1202="BSS Hardware Issue","BSS",
U1202="Sites strategiques, MLL, Pylone, etc.","ENVTECH",
U1202="AKTIVCO DEFAUT GE &amp; POWER Cabinet","AKTIVCO",
U1202="AKTIVCO Coupure ENEO &amp; Baisse de tension","AKTIVCO GRID ONLY",
U1202="Coupure ENEO &amp; Baisse de tension","IHS GRID ONLY",
U1202="Defaut GE &amp; POWER Cabinet","IHS",
U1202="Sharing","Partners",
U1202="Sites strategiques &amp; DataCenter","SST &amp; DC",
U1202="Exclu","Exclu",
U1202="SAT","SAT",
U1202="SPARE-ISSUE","SPARE-ISSUE",
U1202="Fiber CAmtel","TRANS_FO_CAMTEL",
U1202="Fiber AOF","Fiber AOF",
U1202="Projet OCM (HUAWEI)","TRAVAUX-HUAWEI",
U1202="Projet OCM (NOKIA)","TRAVAUX-NOKIA",
U1202="ACCESS-ISSUE","ACCESS-ISSUE",
U1202="Projet OCM (ZTE, NOKIA, autres projets)","TRAVAUX OCM",
U1202="No root CAuse","No root cause",
U1202="ODU HS","PDH",
U1202="IP &amp; VLAN","PDH",
U1202="Warehouse HUAWEI","SPARE-ISSUE",
U1202="SPARE-HS","SPARE-ISSUE",
U1202="Power Telco","BSS",U1202="no impacts","no impacts"
),"")</f>
        <v>No root cause</v>
      </c>
      <c r="T1202" s="41" t="str" cm="1">
        <f t="array" ref="T1202">IFERROR(_xlfn.IFS(
U1202="MPR ISSUE","TX ISSUE",
U1202="BSS Hardware Issue","RAN ISSUE",
U1202="Sites strategiques, MLL, Pylone, etc.","ENVTECH",
U1202="AKTIVCO DEFAUT GE &amp; POWER Cabinet","POWER ISSUE",
U1202="AKTIVCO Coupure ENEO &amp; Baisse de tension","POWER ISSUE",
U1202="Coupure ENEO &amp; Baisse de tension","POWER ISSUE",
U1202="Defaut GE &amp; POWER Cabinet","POWER ISSUE",
U1202="Sharing","POWER ISSUE",
U1202="Sites strategiques &amp; DataCenter","POWER ISSUE",
U1202="Exclu","Exclu",
U1202="SAT","TX ISSUE",
U1202="SPARE-ISSUE","SPARE-ISSUE",
U1202="Fiber CAmtel","TX ISSUE",
U1202="Fiber AOF","TX ISSUE",
U1202="Projet OCM (HUAWEI)","TRAVAUX-HUAWEI",
U1202="Projet OCM (NOKIA)","TRAVAUX -NOKIA",
U1202="ACCESS-ISSUE","ACCESS-ISSUE",
U1202="Projet OCM (ZTE, NOKIA, autres projets)","TRAVAUX OCM",
U1202="No root CAuse","No root cause",
U1202="ODU HS","TX ISSUE",
U1202="IP &amp; VLAN","TX ISSUE",
U1202="Warehouse HUAWEI","SPARE-ISSUE",
U1202="SPARE-HS","SPARE-ISSUE",
U1202="Power Telco","RAN ISSUE",U1202="no impacts","no impacts"
),"")</f>
        <v>No root cause</v>
      </c>
      <c r="U1202" s="68" t="s">
        <v>5691</v>
      </c>
      <c r="V1202" s="41" t="str" cm="1">
        <f t="array" ref="V1202">IFERROR(_xlfn.IFS(
U1202="MPR ISSUE","ACTIVE",
U1202="BSS Hardware Issue","ACTIVE",
U1202="Sites strategiques, MLL, Pylone, etc.","PASSIVE",
U1202="AKTIVCO DEFAUT GE &amp; POWER Cabinet","PASSIVE",
U1202="AKTIVCO Coupure ENEO &amp; Baisse de tension","PASSIVE",
U1202="Coupure ENEO &amp; Baisse de tension","PASSIVE",
U1202="Defaut GE &amp; POWER Cabinet","PASSIVE",
U1202="Sharing","PASSIVE",
U1202="Sites strategiques &amp; DataCenter","PASSIVE",
U1202="Exclu","Exclu",
U1202="SAT","ACTIVE",
U1202="SPARE-ISSUE","SPARE-ISSUE",
U1202="Fiber CAmtel","ACTIVE",
U1202="Fiber AOF","ACTIVE",
U1202="Projet OCM (HUAWEI)","PLANNED WORKS",
U1202="Projet OCM (NOKIA)","PLANNED WORKS",
U1202="ACCESS-ISSUE","ACCESS-ISSUE",
U1202="Projet OCM (ZTE, NOKIA, autres projets)","PLANNED WORKS",
U1202="No root CAuse","No root cause",
U1202="ODU HS","ACTIVE",
U1202="IP &amp; VLAN","ACTIVE",
U1202="Warehouse HUAWEI","SPARE-ISSUE",
U1202="SPARE-HS","SPARE-ISSUE",
U1202="Power Telco","ACTIVE", U1202="no impacts","no impacts"
),"")</f>
        <v>No root cause</v>
      </c>
      <c r="W1202" s="113"/>
      <c r="X1202" s="113"/>
      <c r="Y1202" s="113"/>
      <c r="Z1202" s="113"/>
      <c r="AA1202" s="113"/>
      <c r="AB1202" s="17" t="s">
        <v>5465</v>
      </c>
      <c r="AC1202" s="17" t="str">
        <f>_xlfn.XLOOKUP(B1202,'INCIDENT-04-27-2026'!E:E,'INCIDENT-04-27-2026'!F:F,"")</f>
        <v/>
      </c>
      <c r="AD1202" s="9"/>
      <c r="AE1202" s="7" t="s">
        <v>5465</v>
      </c>
      <c r="AF1202" s="6" t="str">
        <f>_xlfn.XLOOKUP(B1202,'[13]Input_27-04'!$B:$B,'[13]Input_27-04'!$M:$M,"")</f>
        <v/>
      </c>
      <c r="AG1202" s="7"/>
      <c r="AH1202" s="3"/>
      <c r="AI1202" s="18" t="str">
        <f>_xlfn.XLOOKUP(B1202,'[3]Cells Huawei 27042026 10h'!$B:$B,'[3]Cells Huawei 27042026 10h'!$T:$T,"")</f>
        <v/>
      </c>
      <c r="AJ1202" s="18" t="str">
        <f>_xlfn.XLOOKUP(B1202,'[3]Cells Huawei 27042026 15h'!$B:$B,'[3]Cells Huawei 27042026 15h'!$T:$T,"")</f>
        <v/>
      </c>
      <c r="AK1202" s="18" t="str">
        <f>_xlfn.XLOOKUP(B1202,'[4]cells down 27042026 11h28'!$B:$B,'[4]cells down 27042026 11h28'!$R:$R,"")</f>
        <v/>
      </c>
      <c r="AL1202" s="18" t="str">
        <f>_xlfn.XLOOKUP(B1202,'[4]cells down 27042026 18h01'!$B:$B,'[4]cells down 27042026 18h01'!$R:$R,"")</f>
        <v/>
      </c>
      <c r="AM1202" s="18" t="str">
        <f>_xlfn.XLOOKUP(B1202,'[5]cell downs 27042026 11h'!$B:$B,'[5]cell downs 27042026 11h'!$R:$R,"")</f>
        <v/>
      </c>
      <c r="AN1202" s="18" t="str">
        <f>_xlfn.XLOOKUP(B1202,'[5]cell downs 27042026 17h40'!$B:$B,'[5]cell downs 27042026 17h40'!$R:$R,"")</f>
        <v/>
      </c>
      <c r="AO1202" s="18" t="str">
        <f>_xlfn.XLOOKUP(B1202,'[6]ALL SITES DOWN'!$D:$D,'[6]ALL SITES DOWN'!$J:$J,"")</f>
        <v/>
      </c>
      <c r="AP1202" s="18" t="str">
        <f>_xlfn.XLOOKUP(B1202,'[7]ALL SITES DOWN'!$D:$D,'[7]ALL SITES DOWN'!$J:$J,"")</f>
        <v/>
      </c>
      <c r="AQ1202" s="9" t="str">
        <f>_xlfn.XLOOKUP(B1202,[8]sheet1!$AC:$AC,[8]sheet1!$AF:$AF,"")</f>
        <v/>
      </c>
      <c r="AR1202" s="14"/>
      <c r="AS1202" s="14" t="s">
        <v>5465</v>
      </c>
      <c r="AT1202" s="14" t="str">
        <f>_xlfn.XLOOKUP(B1202,'[9]cell downs 18042026 17h'!$B:$B,'[9]cell downs 18042026 17h'!$B:$B,"")</f>
        <v/>
      </c>
      <c r="AU1202" s="14" t="str">
        <f>_xlfn.XLOOKUP(B1202,'[10]Cells Huawei 19042026 15h'!$B:$B,'[10]Cells Huawei 19042026 15h'!$B:$B,"")</f>
        <v/>
      </c>
      <c r="AV1202" s="9" t="str">
        <f>_xlfn.XLOOKUP(B1202,'[11]cells down 19042026 9H40'!$B:$B,'[11]cells down 19042026 9H40'!$B:$B,"")</f>
        <v/>
      </c>
    </row>
    <row r="1203" spans="1:48" hidden="1" x14ac:dyDescent="0.3">
      <c r="A1203" s="1" t="s">
        <v>2869</v>
      </c>
      <c r="B1203" s="8" t="s">
        <v>2870</v>
      </c>
      <c r="C1203" s="3" t="str">
        <f>_xlfn.XLOOKUP(B1203,'[1]daily break down'!$D:$D,'[1]daily break down'!$E:$E,"")</f>
        <v>Yaounde</v>
      </c>
      <c r="D1203" s="1" t="s">
        <v>11</v>
      </c>
      <c r="E1203" s="1" t="s">
        <v>12</v>
      </c>
      <c r="F1203" s="3" t="s">
        <v>37</v>
      </c>
      <c r="G1203" s="1" t="s">
        <v>38</v>
      </c>
      <c r="H1203" s="29" t="str">
        <f>_xlfn.XLOOKUP(B1203,[2]CALCULATION!$B:$B,[2]CALCULATION!$H:$H,"")</f>
        <v>ZTE</v>
      </c>
      <c r="I1203" s="26">
        <v>0</v>
      </c>
      <c r="J1203" s="26">
        <v>2.1830135860492369E-2</v>
      </c>
      <c r="K1203" s="26">
        <v>1.8566316528409132E-2</v>
      </c>
      <c r="L1203" s="26">
        <v>0</v>
      </c>
      <c r="M1203" s="26">
        <v>0</v>
      </c>
      <c r="N1203" s="26">
        <v>0</v>
      </c>
      <c r="O1203" s="26">
        <v>0</v>
      </c>
      <c r="P1203" s="114" t="s">
        <v>6364</v>
      </c>
      <c r="Q1203" s="42" t="s">
        <v>5538</v>
      </c>
      <c r="R1203" s="42"/>
      <c r="S1203" s="41" t="str" cm="1">
        <f t="array" ref="S1203">IFERROR(_xlfn.IFS(
U1203="MPR ISSUE","PDH",
U1203="BSS Hardware Issue","BSS",
U1203="Sites strategiques, MLL, Pylone, etc.","ENVTECH",
U1203="AKTIVCO DEFAUT GE &amp; POWER Cabinet","AKTIVCO",
U1203="AKTIVCO Coupure ENEO &amp; Baisse de tension","AKTIVCO GRID ONLY",
U1203="Coupure ENEO &amp; Baisse de tension","IHS GRID ONLY",
U1203="Defaut GE &amp; POWER Cabinet","IHS",
U1203="Sharing","Partners",
U1203="Sites strategiques &amp; DataCenter","SST &amp; DC",
U1203="Exclu","Exclu",
U1203="SAT","SAT",
U1203="SPARE-ISSUE","SPARE-ISSUE",
U1203="Fiber CAmtel","TRANS_FO_CAMTEL",
U1203="Fiber AOF","Fiber AOF",
U1203="Projet OCM (HUAWEI)","TRAVAUX-HUAWEI",
U1203="Projet OCM (NOKIA)","TRAVAUX-NOKIA",
U1203="ACCESS-ISSUE","ACCESS-ISSUE",
U1203="Projet OCM (ZTE, NOKIA, autres projets)","TRAVAUX OCM",
U1203="No root CAuse","No root cause",
U1203="ODU HS","PDH",
U1203="IP &amp; VLAN","PDH",
U1203="Warehouse HUAWEI","SPARE-ISSUE",
U1203="SPARE-HS","SPARE-ISSUE",
U1203="Power Telco","BSS",U1203="no impacts","no impacts"
),"")</f>
        <v>No root cause</v>
      </c>
      <c r="T1203" s="41" t="str" cm="1">
        <f t="array" ref="T1203">IFERROR(_xlfn.IFS(
U1203="MPR ISSUE","TX ISSUE",
U1203="BSS Hardware Issue","RAN ISSUE",
U1203="Sites strategiques, MLL, Pylone, etc.","ENVTECH",
U1203="AKTIVCO DEFAUT GE &amp; POWER Cabinet","POWER ISSUE",
U1203="AKTIVCO Coupure ENEO &amp; Baisse de tension","POWER ISSUE",
U1203="Coupure ENEO &amp; Baisse de tension","POWER ISSUE",
U1203="Defaut GE &amp; POWER Cabinet","POWER ISSUE",
U1203="Sharing","POWER ISSUE",
U1203="Sites strategiques &amp; DataCenter","POWER ISSUE",
U1203="Exclu","Exclu",
U1203="SAT","TX ISSUE",
U1203="SPARE-ISSUE","SPARE-ISSUE",
U1203="Fiber CAmtel","TX ISSUE",
U1203="Fiber AOF","TX ISSUE",
U1203="Projet OCM (HUAWEI)","TRAVAUX-HUAWEI",
U1203="Projet OCM (NOKIA)","TRAVAUX -NOKIA",
U1203="ACCESS-ISSUE","ACCESS-ISSUE",
U1203="Projet OCM (ZTE, NOKIA, autres projets)","TRAVAUX OCM",
U1203="No root CAuse","No root cause",
U1203="ODU HS","TX ISSUE",
U1203="IP &amp; VLAN","TX ISSUE",
U1203="Warehouse HUAWEI","SPARE-ISSUE",
U1203="SPARE-HS","SPARE-ISSUE",
U1203="Power Telco","RAN ISSUE",U1203="no impacts","no impacts"
),"")</f>
        <v>No root cause</v>
      </c>
      <c r="U1203" s="68" t="s">
        <v>5691</v>
      </c>
      <c r="V1203" s="41" t="str" cm="1">
        <f t="array" ref="V1203">IFERROR(_xlfn.IFS(
U1203="MPR ISSUE","ACTIVE",
U1203="BSS Hardware Issue","ACTIVE",
U1203="Sites strategiques, MLL, Pylone, etc.","PASSIVE",
U1203="AKTIVCO DEFAUT GE &amp; POWER Cabinet","PASSIVE",
U1203="AKTIVCO Coupure ENEO &amp; Baisse de tension","PASSIVE",
U1203="Coupure ENEO &amp; Baisse de tension","PASSIVE",
U1203="Defaut GE &amp; POWER Cabinet","PASSIVE",
U1203="Sharing","PASSIVE",
U1203="Sites strategiques &amp; DataCenter","PASSIVE",
U1203="Exclu","Exclu",
U1203="SAT","ACTIVE",
U1203="SPARE-ISSUE","SPARE-ISSUE",
U1203="Fiber CAmtel","ACTIVE",
U1203="Fiber AOF","ACTIVE",
U1203="Projet OCM (HUAWEI)","PLANNED WORKS",
U1203="Projet OCM (NOKIA)","PLANNED WORKS",
U1203="ACCESS-ISSUE","ACCESS-ISSUE",
U1203="Projet OCM (ZTE, NOKIA, autres projets)","PLANNED WORKS",
U1203="No root CAuse","No root cause",
U1203="ODU HS","ACTIVE",
U1203="IP &amp; VLAN","ACTIVE",
U1203="Warehouse HUAWEI","SPARE-ISSUE",
U1203="SPARE-HS","SPARE-ISSUE",
U1203="Power Telco","ACTIVE", U1203="no impacts","no impacts"
),"")</f>
        <v>No root cause</v>
      </c>
      <c r="W1203" s="113"/>
      <c r="X1203" s="113"/>
      <c r="Y1203" s="113"/>
      <c r="Z1203" s="113"/>
      <c r="AA1203" s="113"/>
      <c r="AB1203" s="17" t="s">
        <v>5465</v>
      </c>
      <c r="AC1203" s="17" t="str">
        <f>_xlfn.XLOOKUP(B1203,'INCIDENT-04-27-2026'!E:E,'INCIDENT-04-27-2026'!F:F,"")</f>
        <v/>
      </c>
      <c r="AD1203" s="9"/>
      <c r="AE1203" s="7" t="s">
        <v>5465</v>
      </c>
      <c r="AF1203" s="6" t="str">
        <f>_xlfn.XLOOKUP(B1203,'[13]Input_27-04'!$B:$B,'[13]Input_27-04'!$M:$M,"")</f>
        <v/>
      </c>
      <c r="AG1203" s="7"/>
      <c r="AH1203" s="3"/>
      <c r="AI1203" s="18" t="str">
        <f>_xlfn.XLOOKUP(B1203,'[3]Cells Huawei 27042026 10h'!$B:$B,'[3]Cells Huawei 27042026 10h'!$T:$T,"")</f>
        <v/>
      </c>
      <c r="AJ1203" s="18" t="str">
        <f>_xlfn.XLOOKUP(B1203,'[3]Cells Huawei 27042026 15h'!$B:$B,'[3]Cells Huawei 27042026 15h'!$T:$T,"")</f>
        <v/>
      </c>
      <c r="AK1203" s="18" t="str">
        <f>_xlfn.XLOOKUP(B1203,'[4]cells down 27042026 11h28'!$B:$B,'[4]cells down 27042026 11h28'!$R:$R,"")</f>
        <v/>
      </c>
      <c r="AL1203" s="18" t="str">
        <f>_xlfn.XLOOKUP(B1203,'[4]cells down 27042026 18h01'!$B:$B,'[4]cells down 27042026 18h01'!$R:$R,"")</f>
        <v/>
      </c>
      <c r="AM1203" s="18" t="str">
        <f>_xlfn.XLOOKUP(B1203,'[5]cell downs 27042026 11h'!$B:$B,'[5]cell downs 27042026 11h'!$R:$R,"")</f>
        <v/>
      </c>
      <c r="AN1203" s="18" t="str">
        <f>_xlfn.XLOOKUP(B1203,'[5]cell downs 27042026 17h40'!$B:$B,'[5]cell downs 27042026 17h40'!$R:$R,"")</f>
        <v/>
      </c>
      <c r="AO1203" s="18" t="str">
        <f>_xlfn.XLOOKUP(B1203,'[6]ALL SITES DOWN'!$D:$D,'[6]ALL SITES DOWN'!$J:$J,"")</f>
        <v/>
      </c>
      <c r="AP1203" s="18" t="str">
        <f>_xlfn.XLOOKUP(B1203,'[7]ALL SITES DOWN'!$D:$D,'[7]ALL SITES DOWN'!$J:$J,"")</f>
        <v/>
      </c>
      <c r="AQ1203" s="9" t="str">
        <f>_xlfn.XLOOKUP(B1203,[8]sheet1!$AC:$AC,[8]sheet1!$AF:$AF,"")</f>
        <v/>
      </c>
      <c r="AR1203" s="14"/>
      <c r="AS1203" s="14" t="s">
        <v>5465</v>
      </c>
      <c r="AT1203" s="14" t="str">
        <f>_xlfn.XLOOKUP(B1203,'[9]cell downs 18042026 17h'!$B:$B,'[9]cell downs 18042026 17h'!$B:$B,"")</f>
        <v/>
      </c>
      <c r="AU1203" s="14" t="str">
        <f>_xlfn.XLOOKUP(B1203,'[10]Cells Huawei 19042026 15h'!$B:$B,'[10]Cells Huawei 19042026 15h'!$B:$B,"")</f>
        <v/>
      </c>
      <c r="AV1203" s="9" t="str">
        <f>_xlfn.XLOOKUP(B1203,'[11]cells down 19042026 9H40'!$B:$B,'[11]cells down 19042026 9H40'!$B:$B,"")</f>
        <v/>
      </c>
    </row>
    <row r="1204" spans="1:48" hidden="1" x14ac:dyDescent="0.3">
      <c r="A1204" s="1" t="s">
        <v>769</v>
      </c>
      <c r="B1204" s="8" t="s">
        <v>770</v>
      </c>
      <c r="C1204" s="3" t="str">
        <f>_xlfn.XLOOKUP(B1204,'[1]daily break down'!$D:$D,'[1]daily break down'!$E:$E,"")</f>
        <v>Yaounde</v>
      </c>
      <c r="D1204" s="1" t="s">
        <v>21</v>
      </c>
      <c r="E1204" s="1" t="s">
        <v>125</v>
      </c>
      <c r="F1204" s="3" t="s">
        <v>37</v>
      </c>
      <c r="G1204" s="1" t="s">
        <v>38</v>
      </c>
      <c r="H1204" s="29" t="str">
        <f>_xlfn.XLOOKUP(B1204,[2]CALCULATION!$B:$B,[2]CALCULATION!$H:$H,"")</f>
        <v>ZTE</v>
      </c>
      <c r="I1204" s="26">
        <v>0</v>
      </c>
      <c r="J1204" s="26">
        <v>0</v>
      </c>
      <c r="K1204" s="26">
        <v>1.8387965745235376E-2</v>
      </c>
      <c r="L1204" s="26">
        <v>0</v>
      </c>
      <c r="M1204" s="26">
        <v>3.4735955232526603</v>
      </c>
      <c r="N1204" s="26">
        <v>0</v>
      </c>
      <c r="O1204" s="26">
        <v>0</v>
      </c>
      <c r="P1204" s="114" t="s">
        <v>6364</v>
      </c>
      <c r="Q1204" s="42" t="s">
        <v>5538</v>
      </c>
      <c r="R1204" s="42"/>
      <c r="S1204" s="41" t="str" cm="1">
        <f t="array" ref="S1204">IFERROR(_xlfn.IFS(
U1204="MPR ISSUE","PDH",
U1204="BSS Hardware Issue","BSS",
U1204="Sites strategiques, MLL, Pylone, etc.","ENVTECH",
U1204="AKTIVCO DEFAUT GE &amp; POWER Cabinet","AKTIVCO",
U1204="AKTIVCO Coupure ENEO &amp; Baisse de tension","AKTIVCO GRID ONLY",
U1204="Coupure ENEO &amp; Baisse de tension","IHS GRID ONLY",
U1204="Defaut GE &amp; POWER Cabinet","IHS",
U1204="Sharing","Partners",
U1204="Sites strategiques &amp; DataCenter","SST &amp; DC",
U1204="Exclu","Exclu",
U1204="SAT","SAT",
U1204="SPARE-ISSUE","SPARE-ISSUE",
U1204="Fiber CAmtel","TRANS_FO_CAMTEL",
U1204="Fiber AOF","Fiber AOF",
U1204="Projet OCM (HUAWEI)","TRAVAUX-HUAWEI",
U1204="Projet OCM (NOKIA)","TRAVAUX-NOKIA",
U1204="ACCESS-ISSUE","ACCESS-ISSUE",
U1204="Projet OCM (ZTE, NOKIA, autres projets)","TRAVAUX OCM",
U1204="No root CAuse","No root cause",
U1204="ODU HS","PDH",
U1204="IP &amp; VLAN","PDH",
U1204="Warehouse HUAWEI","SPARE-ISSUE",
U1204="SPARE-HS","SPARE-ISSUE",
U1204="Power Telco","BSS",U1204="no impacts","no impacts"
),"")</f>
        <v>No root cause</v>
      </c>
      <c r="T1204" s="41" t="str" cm="1">
        <f t="array" ref="T1204">IFERROR(_xlfn.IFS(
U1204="MPR ISSUE","TX ISSUE",
U1204="BSS Hardware Issue","RAN ISSUE",
U1204="Sites strategiques, MLL, Pylone, etc.","ENVTECH",
U1204="AKTIVCO DEFAUT GE &amp; POWER Cabinet","POWER ISSUE",
U1204="AKTIVCO Coupure ENEO &amp; Baisse de tension","POWER ISSUE",
U1204="Coupure ENEO &amp; Baisse de tension","POWER ISSUE",
U1204="Defaut GE &amp; POWER Cabinet","POWER ISSUE",
U1204="Sharing","POWER ISSUE",
U1204="Sites strategiques &amp; DataCenter","POWER ISSUE",
U1204="Exclu","Exclu",
U1204="SAT","TX ISSUE",
U1204="SPARE-ISSUE","SPARE-ISSUE",
U1204="Fiber CAmtel","TX ISSUE",
U1204="Fiber AOF","TX ISSUE",
U1204="Projet OCM (HUAWEI)","TRAVAUX-HUAWEI",
U1204="Projet OCM (NOKIA)","TRAVAUX -NOKIA",
U1204="ACCESS-ISSUE","ACCESS-ISSUE",
U1204="Projet OCM (ZTE, NOKIA, autres projets)","TRAVAUX OCM",
U1204="No root CAuse","No root cause",
U1204="ODU HS","TX ISSUE",
U1204="IP &amp; VLAN","TX ISSUE",
U1204="Warehouse HUAWEI","SPARE-ISSUE",
U1204="SPARE-HS","SPARE-ISSUE",
U1204="Power Telco","RAN ISSUE",U1204="no impacts","no impacts"
),"")</f>
        <v>No root cause</v>
      </c>
      <c r="U1204" s="68" t="s">
        <v>5691</v>
      </c>
      <c r="V1204" s="41" t="str" cm="1">
        <f t="array" ref="V1204">IFERROR(_xlfn.IFS(
U1204="MPR ISSUE","ACTIVE",
U1204="BSS Hardware Issue","ACTIVE",
U1204="Sites strategiques, MLL, Pylone, etc.","PASSIVE",
U1204="AKTIVCO DEFAUT GE &amp; POWER Cabinet","PASSIVE",
U1204="AKTIVCO Coupure ENEO &amp; Baisse de tension","PASSIVE",
U1204="Coupure ENEO &amp; Baisse de tension","PASSIVE",
U1204="Defaut GE &amp; POWER Cabinet","PASSIVE",
U1204="Sharing","PASSIVE",
U1204="Sites strategiques &amp; DataCenter","PASSIVE",
U1204="Exclu","Exclu",
U1204="SAT","ACTIVE",
U1204="SPARE-ISSUE","SPARE-ISSUE",
U1204="Fiber CAmtel","ACTIVE",
U1204="Fiber AOF","ACTIVE",
U1204="Projet OCM (HUAWEI)","PLANNED WORKS",
U1204="Projet OCM (NOKIA)","PLANNED WORKS",
U1204="ACCESS-ISSUE","ACCESS-ISSUE",
U1204="Projet OCM (ZTE, NOKIA, autres projets)","PLANNED WORKS",
U1204="No root CAuse","No root cause",
U1204="ODU HS","ACTIVE",
U1204="IP &amp; VLAN","ACTIVE",
U1204="Warehouse HUAWEI","SPARE-ISSUE",
U1204="SPARE-HS","SPARE-ISSUE",
U1204="Power Telco","ACTIVE", U1204="no impacts","no impacts"
),"")</f>
        <v>No root cause</v>
      </c>
      <c r="W1204" s="113"/>
      <c r="X1204" s="113"/>
      <c r="Y1204" s="113"/>
      <c r="Z1204" s="113"/>
      <c r="AA1204" s="113"/>
      <c r="AB1204" s="17" t="s">
        <v>5465</v>
      </c>
      <c r="AC1204" s="17" t="str">
        <f>_xlfn.XLOOKUP(B1204,'INCIDENT-04-27-2026'!E:E,'INCIDENT-04-27-2026'!F:F,"")</f>
        <v/>
      </c>
      <c r="AD1204" s="9"/>
      <c r="AE1204" s="7" t="s">
        <v>5465</v>
      </c>
      <c r="AF1204" s="6" t="str">
        <f>_xlfn.XLOOKUP(B1204,'[13]Input_27-04'!$B:$B,'[13]Input_27-04'!$M:$M,"")</f>
        <v/>
      </c>
      <c r="AG1204" s="7"/>
      <c r="AH1204" s="3"/>
      <c r="AI1204" s="18" t="str">
        <f>_xlfn.XLOOKUP(B1204,'[3]Cells Huawei 27042026 10h'!$B:$B,'[3]Cells Huawei 27042026 10h'!$T:$T,"")</f>
        <v/>
      </c>
      <c r="AJ1204" s="18" t="str">
        <f>_xlfn.XLOOKUP(B1204,'[3]Cells Huawei 27042026 15h'!$B:$B,'[3]Cells Huawei 27042026 15h'!$T:$T,"")</f>
        <v/>
      </c>
      <c r="AK1204" s="18" t="str">
        <f>_xlfn.XLOOKUP(B1204,'[4]cells down 27042026 11h28'!$B:$B,'[4]cells down 27042026 11h28'!$R:$R,"")</f>
        <v/>
      </c>
      <c r="AL1204" s="18" t="str">
        <f>_xlfn.XLOOKUP(B1204,'[4]cells down 27042026 18h01'!$B:$B,'[4]cells down 27042026 18h01'!$R:$R,"")</f>
        <v/>
      </c>
      <c r="AM1204" s="18" t="str">
        <f>_xlfn.XLOOKUP(B1204,'[5]cell downs 27042026 11h'!$B:$B,'[5]cell downs 27042026 11h'!$R:$R,"")</f>
        <v/>
      </c>
      <c r="AN1204" s="18" t="str">
        <f>_xlfn.XLOOKUP(B1204,'[5]cell downs 27042026 17h40'!$B:$B,'[5]cell downs 27042026 17h40'!$R:$R,"")</f>
        <v/>
      </c>
      <c r="AO1204" s="18" t="str">
        <f>_xlfn.XLOOKUP(B1204,'[6]ALL SITES DOWN'!$D:$D,'[6]ALL SITES DOWN'!$J:$J,"")</f>
        <v/>
      </c>
      <c r="AP1204" s="18" t="str">
        <f>_xlfn.XLOOKUP(B1204,'[7]ALL SITES DOWN'!$D:$D,'[7]ALL SITES DOWN'!$J:$J,"")</f>
        <v/>
      </c>
      <c r="AQ1204" s="9" t="str">
        <f>_xlfn.XLOOKUP(B1204,[8]sheet1!$AC:$AC,[8]sheet1!$AF:$AF,"")</f>
        <v/>
      </c>
      <c r="AR1204" s="14"/>
      <c r="AS1204" s="14" t="s">
        <v>5465</v>
      </c>
      <c r="AT1204" s="14" t="str">
        <f>_xlfn.XLOOKUP(B1204,'[9]cell downs 18042026 17h'!$B:$B,'[9]cell downs 18042026 17h'!$B:$B,"")</f>
        <v/>
      </c>
      <c r="AU1204" s="14" t="str">
        <f>_xlfn.XLOOKUP(B1204,'[10]Cells Huawei 19042026 15h'!$B:$B,'[10]Cells Huawei 19042026 15h'!$B:$B,"")</f>
        <v/>
      </c>
      <c r="AV1204" s="9" t="str">
        <f>_xlfn.XLOOKUP(B1204,'[11]cells down 19042026 9H40'!$B:$B,'[11]cells down 19042026 9H40'!$B:$B,"")</f>
        <v/>
      </c>
    </row>
    <row r="1205" spans="1:48" hidden="1" x14ac:dyDescent="0.3">
      <c r="A1205" s="1" t="s">
        <v>2368</v>
      </c>
      <c r="B1205" s="8" t="s">
        <v>2369</v>
      </c>
      <c r="C1205" s="3" t="str">
        <f>_xlfn.XLOOKUP(B1205,'[1]daily break down'!$D:$D,'[1]daily break down'!$E:$E,"")</f>
        <v>Yaounde</v>
      </c>
      <c r="D1205" s="1" t="s">
        <v>21</v>
      </c>
      <c r="E1205" s="1" t="s">
        <v>36</v>
      </c>
      <c r="F1205" s="3" t="s">
        <v>37</v>
      </c>
      <c r="G1205" s="1" t="s">
        <v>38</v>
      </c>
      <c r="H1205" s="29" t="str">
        <f>_xlfn.XLOOKUP(B1205,[2]CALCULATION!$B:$B,[2]CALCULATION!$H:$H,"")</f>
        <v>ZTE</v>
      </c>
      <c r="I1205" s="26">
        <v>0</v>
      </c>
      <c r="J1205" s="26">
        <v>0</v>
      </c>
      <c r="K1205" s="26">
        <v>1.7977758943935319E-2</v>
      </c>
      <c r="L1205" s="26">
        <v>0</v>
      </c>
      <c r="M1205" s="26">
        <v>0</v>
      </c>
      <c r="N1205" s="26">
        <v>0</v>
      </c>
      <c r="O1205" s="26">
        <v>0</v>
      </c>
      <c r="P1205" s="114" t="s">
        <v>6364</v>
      </c>
      <c r="Q1205" s="42" t="s">
        <v>5538</v>
      </c>
      <c r="R1205" s="42"/>
      <c r="S1205" s="41" t="str" cm="1">
        <f t="array" ref="S1205">IFERROR(_xlfn.IFS(
U1205="MPR ISSUE","PDH",
U1205="BSS Hardware Issue","BSS",
U1205="Sites strategiques, MLL, Pylone, etc.","ENVTECH",
U1205="AKTIVCO DEFAUT GE &amp; POWER Cabinet","AKTIVCO",
U1205="AKTIVCO Coupure ENEO &amp; Baisse de tension","AKTIVCO GRID ONLY",
U1205="Coupure ENEO &amp; Baisse de tension","IHS GRID ONLY",
U1205="Defaut GE &amp; POWER Cabinet","IHS",
U1205="Sharing","Partners",
U1205="Sites strategiques &amp; DataCenter","SST &amp; DC",
U1205="Exclu","Exclu",
U1205="SAT","SAT",
U1205="SPARE-ISSUE","SPARE-ISSUE",
U1205="Fiber CAmtel","TRANS_FO_CAMTEL",
U1205="Fiber AOF","Fiber AOF",
U1205="Projet OCM (HUAWEI)","TRAVAUX-HUAWEI",
U1205="Projet OCM (NOKIA)","TRAVAUX-NOKIA",
U1205="ACCESS-ISSUE","ACCESS-ISSUE",
U1205="Projet OCM (ZTE, NOKIA, autres projets)","TRAVAUX OCM",
U1205="No root CAuse","No root cause",
U1205="ODU HS","PDH",
U1205="IP &amp; VLAN","PDH",
U1205="Warehouse HUAWEI","SPARE-ISSUE",
U1205="SPARE-HS","SPARE-ISSUE",
U1205="Power Telco","BSS",U1205="no impacts","no impacts"
),"")</f>
        <v>No root cause</v>
      </c>
      <c r="T1205" s="41" t="str" cm="1">
        <f t="array" ref="T1205">IFERROR(_xlfn.IFS(
U1205="MPR ISSUE","TX ISSUE",
U1205="BSS Hardware Issue","RAN ISSUE",
U1205="Sites strategiques, MLL, Pylone, etc.","ENVTECH",
U1205="AKTIVCO DEFAUT GE &amp; POWER Cabinet","POWER ISSUE",
U1205="AKTIVCO Coupure ENEO &amp; Baisse de tension","POWER ISSUE",
U1205="Coupure ENEO &amp; Baisse de tension","POWER ISSUE",
U1205="Defaut GE &amp; POWER Cabinet","POWER ISSUE",
U1205="Sharing","POWER ISSUE",
U1205="Sites strategiques &amp; DataCenter","POWER ISSUE",
U1205="Exclu","Exclu",
U1205="SAT","TX ISSUE",
U1205="SPARE-ISSUE","SPARE-ISSUE",
U1205="Fiber CAmtel","TX ISSUE",
U1205="Fiber AOF","TX ISSUE",
U1205="Projet OCM (HUAWEI)","TRAVAUX-HUAWEI",
U1205="Projet OCM (NOKIA)","TRAVAUX -NOKIA",
U1205="ACCESS-ISSUE","ACCESS-ISSUE",
U1205="Projet OCM (ZTE, NOKIA, autres projets)","TRAVAUX OCM",
U1205="No root CAuse","No root cause",
U1205="ODU HS","TX ISSUE",
U1205="IP &amp; VLAN","TX ISSUE",
U1205="Warehouse HUAWEI","SPARE-ISSUE",
U1205="SPARE-HS","SPARE-ISSUE",
U1205="Power Telco","RAN ISSUE",U1205="no impacts","no impacts"
),"")</f>
        <v>No root cause</v>
      </c>
      <c r="U1205" s="68" t="s">
        <v>5691</v>
      </c>
      <c r="V1205" s="41" t="str" cm="1">
        <f t="array" ref="V1205">IFERROR(_xlfn.IFS(
U1205="MPR ISSUE","ACTIVE",
U1205="BSS Hardware Issue","ACTIVE",
U1205="Sites strategiques, MLL, Pylone, etc.","PASSIVE",
U1205="AKTIVCO DEFAUT GE &amp; POWER Cabinet","PASSIVE",
U1205="AKTIVCO Coupure ENEO &amp; Baisse de tension","PASSIVE",
U1205="Coupure ENEO &amp; Baisse de tension","PASSIVE",
U1205="Defaut GE &amp; POWER Cabinet","PASSIVE",
U1205="Sharing","PASSIVE",
U1205="Sites strategiques &amp; DataCenter","PASSIVE",
U1205="Exclu","Exclu",
U1205="SAT","ACTIVE",
U1205="SPARE-ISSUE","SPARE-ISSUE",
U1205="Fiber CAmtel","ACTIVE",
U1205="Fiber AOF","ACTIVE",
U1205="Projet OCM (HUAWEI)","PLANNED WORKS",
U1205="Projet OCM (NOKIA)","PLANNED WORKS",
U1205="ACCESS-ISSUE","ACCESS-ISSUE",
U1205="Projet OCM (ZTE, NOKIA, autres projets)","PLANNED WORKS",
U1205="No root CAuse","No root cause",
U1205="ODU HS","ACTIVE",
U1205="IP &amp; VLAN","ACTIVE",
U1205="Warehouse HUAWEI","SPARE-ISSUE",
U1205="SPARE-HS","SPARE-ISSUE",
U1205="Power Telco","ACTIVE", U1205="no impacts","no impacts"
),"")</f>
        <v>No root cause</v>
      </c>
      <c r="W1205" s="113"/>
      <c r="X1205" s="113"/>
      <c r="Y1205" s="113"/>
      <c r="Z1205" s="113"/>
      <c r="AA1205" s="113"/>
      <c r="AB1205" s="17" t="s">
        <v>5465</v>
      </c>
      <c r="AC1205" s="17" t="str">
        <f>_xlfn.XLOOKUP(B1205,'INCIDENT-04-27-2026'!E:E,'INCIDENT-04-27-2026'!F:F,"")</f>
        <v/>
      </c>
      <c r="AD1205" s="9"/>
      <c r="AE1205" s="7" t="s">
        <v>5465</v>
      </c>
      <c r="AF1205" s="6" t="str">
        <f>_xlfn.XLOOKUP(B1205,'[13]Input_27-04'!$B:$B,'[13]Input_27-04'!$M:$M,"")</f>
        <v/>
      </c>
      <c r="AG1205" s="7"/>
      <c r="AH1205" s="3"/>
      <c r="AI1205" s="18" t="str">
        <f>_xlfn.XLOOKUP(B1205,'[3]Cells Huawei 27042026 10h'!$B:$B,'[3]Cells Huawei 27042026 10h'!$T:$T,"")</f>
        <v/>
      </c>
      <c r="AJ1205" s="18" t="str">
        <f>_xlfn.XLOOKUP(B1205,'[3]Cells Huawei 27042026 15h'!$B:$B,'[3]Cells Huawei 27042026 15h'!$T:$T,"")</f>
        <v/>
      </c>
      <c r="AK1205" s="18" t="str">
        <f>_xlfn.XLOOKUP(B1205,'[4]cells down 27042026 11h28'!$B:$B,'[4]cells down 27042026 11h28'!$R:$R,"")</f>
        <v/>
      </c>
      <c r="AL1205" s="18" t="str">
        <f>_xlfn.XLOOKUP(B1205,'[4]cells down 27042026 18h01'!$B:$B,'[4]cells down 27042026 18h01'!$R:$R,"")</f>
        <v/>
      </c>
      <c r="AM1205" s="18" t="str">
        <f>_xlfn.XLOOKUP(B1205,'[5]cell downs 27042026 11h'!$B:$B,'[5]cell downs 27042026 11h'!$R:$R,"")</f>
        <v/>
      </c>
      <c r="AN1205" s="18" t="str">
        <f>_xlfn.XLOOKUP(B1205,'[5]cell downs 27042026 17h40'!$B:$B,'[5]cell downs 27042026 17h40'!$R:$R,"")</f>
        <v/>
      </c>
      <c r="AO1205" s="18" t="str">
        <f>_xlfn.XLOOKUP(B1205,'[6]ALL SITES DOWN'!$D:$D,'[6]ALL SITES DOWN'!$J:$J,"")</f>
        <v/>
      </c>
      <c r="AP1205" s="18" t="str">
        <f>_xlfn.XLOOKUP(B1205,'[7]ALL SITES DOWN'!$D:$D,'[7]ALL SITES DOWN'!$J:$J,"")</f>
        <v/>
      </c>
      <c r="AQ1205" s="9" t="str">
        <f>_xlfn.XLOOKUP(B1205,[8]sheet1!$AC:$AC,[8]sheet1!$AF:$AF,"")</f>
        <v/>
      </c>
      <c r="AR1205" s="14"/>
      <c r="AS1205" s="14" t="s">
        <v>5465</v>
      </c>
      <c r="AT1205" s="14" t="str">
        <f>_xlfn.XLOOKUP(B1205,'[9]cell downs 18042026 17h'!$B:$B,'[9]cell downs 18042026 17h'!$B:$B,"")</f>
        <v/>
      </c>
      <c r="AU1205" s="14" t="str">
        <f>_xlfn.XLOOKUP(B1205,'[10]Cells Huawei 19042026 15h'!$B:$B,'[10]Cells Huawei 19042026 15h'!$B:$B,"")</f>
        <v/>
      </c>
      <c r="AV1205" s="9" t="str">
        <f>_xlfn.XLOOKUP(B1205,'[11]cells down 19042026 9H40'!$B:$B,'[11]cells down 19042026 9H40'!$B:$B,"")</f>
        <v/>
      </c>
    </row>
    <row r="1206" spans="1:48" hidden="1" x14ac:dyDescent="0.3">
      <c r="A1206" s="19" t="s">
        <v>5377</v>
      </c>
      <c r="B1206" s="24" t="s">
        <v>5378</v>
      </c>
      <c r="C1206" s="3" t="str">
        <f>_xlfn.XLOOKUP(B1206,'[1]daily break down'!$D:$D,'[1]daily break down'!$E:$E,"")</f>
        <v>CENTRE</v>
      </c>
      <c r="D1206" s="19" t="e">
        <v>#N/A</v>
      </c>
      <c r="E1206" s="19" t="e">
        <v>#N/A</v>
      </c>
      <c r="F1206" s="19" t="s">
        <v>226</v>
      </c>
      <c r="G1206" s="19" t="s">
        <v>1867</v>
      </c>
      <c r="H1206" s="29" t="str">
        <f>_xlfn.XLOOKUP(B1206,[2]CALCULATION!$B:$B,[2]CALCULATION!$H:$H,"")</f>
        <v>ZTE</v>
      </c>
      <c r="I1206" s="26">
        <v>0</v>
      </c>
      <c r="J1206" s="26">
        <v>0</v>
      </c>
      <c r="K1206" s="26">
        <v>1.7656727534221796E-2</v>
      </c>
      <c r="L1206" s="26">
        <v>0</v>
      </c>
      <c r="M1206" s="26">
        <v>0</v>
      </c>
      <c r="N1206" s="26">
        <v>0</v>
      </c>
      <c r="O1206" s="26">
        <v>0</v>
      </c>
      <c r="P1206" s="114" t="s">
        <v>6364</v>
      </c>
      <c r="Q1206" s="42" t="s">
        <v>5538</v>
      </c>
      <c r="R1206" s="42"/>
      <c r="S1206" s="41" t="str" cm="1">
        <f t="array" ref="S1206">IFERROR(_xlfn.IFS(
U1206="MPR ISSUE","PDH",
U1206="BSS Hardware Issue","BSS",
U1206="Sites strategiques, MLL, Pylone, etc.","ENVTECH",
U1206="AKTIVCO DEFAUT GE &amp; POWER Cabinet","AKTIVCO",
U1206="AKTIVCO Coupure ENEO &amp; Baisse de tension","AKTIVCO GRID ONLY",
U1206="Coupure ENEO &amp; Baisse de tension","IHS GRID ONLY",
U1206="Defaut GE &amp; POWER Cabinet","IHS",
U1206="Sharing","Partners",
U1206="Sites strategiques &amp; DataCenter","SST &amp; DC",
U1206="Exclu","Exclu",
U1206="SAT","SAT",
U1206="SPARE-ISSUE","SPARE-ISSUE",
U1206="Fiber CAmtel","TRANS_FO_CAMTEL",
U1206="Fiber AOF","Fiber AOF",
U1206="Projet OCM (HUAWEI)","TRAVAUX-HUAWEI",
U1206="Projet OCM (NOKIA)","TRAVAUX-NOKIA",
U1206="ACCESS-ISSUE","ACCESS-ISSUE",
U1206="Projet OCM (ZTE, NOKIA, autres projets)","TRAVAUX OCM",
U1206="No root CAuse","No root cause",
U1206="ODU HS","PDH",
U1206="IP &amp; VLAN","PDH",
U1206="Warehouse HUAWEI","SPARE-ISSUE",
U1206="SPARE-HS","SPARE-ISSUE",
U1206="Power Telco","BSS",U1206="no impacts","no impacts"
),"")</f>
        <v>No root cause</v>
      </c>
      <c r="T1206" s="41" t="str" cm="1">
        <f t="array" ref="T1206">IFERROR(_xlfn.IFS(
U1206="MPR ISSUE","TX ISSUE",
U1206="BSS Hardware Issue","RAN ISSUE",
U1206="Sites strategiques, MLL, Pylone, etc.","ENVTECH",
U1206="AKTIVCO DEFAUT GE &amp; POWER Cabinet","POWER ISSUE",
U1206="AKTIVCO Coupure ENEO &amp; Baisse de tension","POWER ISSUE",
U1206="Coupure ENEO &amp; Baisse de tension","POWER ISSUE",
U1206="Defaut GE &amp; POWER Cabinet","POWER ISSUE",
U1206="Sharing","POWER ISSUE",
U1206="Sites strategiques &amp; DataCenter","POWER ISSUE",
U1206="Exclu","Exclu",
U1206="SAT","TX ISSUE",
U1206="SPARE-ISSUE","SPARE-ISSUE",
U1206="Fiber CAmtel","TX ISSUE",
U1206="Fiber AOF","TX ISSUE",
U1206="Projet OCM (HUAWEI)","TRAVAUX-HUAWEI",
U1206="Projet OCM (NOKIA)","TRAVAUX -NOKIA",
U1206="ACCESS-ISSUE","ACCESS-ISSUE",
U1206="Projet OCM (ZTE, NOKIA, autres projets)","TRAVAUX OCM",
U1206="No root CAuse","No root cause",
U1206="ODU HS","TX ISSUE",
U1206="IP &amp; VLAN","TX ISSUE",
U1206="Warehouse HUAWEI","SPARE-ISSUE",
U1206="SPARE-HS","SPARE-ISSUE",
U1206="Power Telco","RAN ISSUE",U1206="no impacts","no impacts"
),"")</f>
        <v>No root cause</v>
      </c>
      <c r="U1206" s="68" t="s">
        <v>5691</v>
      </c>
      <c r="V1206" s="41" t="str" cm="1">
        <f t="array" ref="V1206">IFERROR(_xlfn.IFS(
U1206="MPR ISSUE","ACTIVE",
U1206="BSS Hardware Issue","ACTIVE",
U1206="Sites strategiques, MLL, Pylone, etc.","PASSIVE",
U1206="AKTIVCO DEFAUT GE &amp; POWER Cabinet","PASSIVE",
U1206="AKTIVCO Coupure ENEO &amp; Baisse de tension","PASSIVE",
U1206="Coupure ENEO &amp; Baisse de tension","PASSIVE",
U1206="Defaut GE &amp; POWER Cabinet","PASSIVE",
U1206="Sharing","PASSIVE",
U1206="Sites strategiques &amp; DataCenter","PASSIVE",
U1206="Exclu","Exclu",
U1206="SAT","ACTIVE",
U1206="SPARE-ISSUE","SPARE-ISSUE",
U1206="Fiber CAmtel","ACTIVE",
U1206="Fiber AOF","ACTIVE",
U1206="Projet OCM (HUAWEI)","PLANNED WORKS",
U1206="Projet OCM (NOKIA)","PLANNED WORKS",
U1206="ACCESS-ISSUE","ACCESS-ISSUE",
U1206="Projet OCM (ZTE, NOKIA, autres projets)","PLANNED WORKS",
U1206="No root CAuse","No root cause",
U1206="ODU HS","ACTIVE",
U1206="IP &amp; VLAN","ACTIVE",
U1206="Warehouse HUAWEI","SPARE-ISSUE",
U1206="SPARE-HS","SPARE-ISSUE",
U1206="Power Telco","ACTIVE", U1206="no impacts","no impacts"
),"")</f>
        <v>No root cause</v>
      </c>
      <c r="W1206" s="113"/>
      <c r="X1206" s="113"/>
      <c r="Y1206" s="113"/>
      <c r="Z1206" s="113"/>
      <c r="AA1206" s="113"/>
      <c r="AB1206" s="17" t="s">
        <v>5465</v>
      </c>
      <c r="AC1206" s="17" t="str">
        <f>_xlfn.XLOOKUP(B1206,'INCIDENT-04-27-2026'!E:E,'INCIDENT-04-27-2026'!F:F,"")</f>
        <v/>
      </c>
      <c r="AD1206" s="9"/>
      <c r="AE1206" s="7" t="s">
        <v>5465</v>
      </c>
      <c r="AF1206" s="6" t="str">
        <f>_xlfn.XLOOKUP(B1206,'[13]Input_27-04'!$B:$B,'[13]Input_27-04'!$M:$M,"")</f>
        <v/>
      </c>
      <c r="AG1206" s="7"/>
      <c r="AH1206" s="3"/>
      <c r="AI1206" s="18" t="str">
        <f>_xlfn.XLOOKUP(B1206,'[3]Cells Huawei 27042026 10h'!$B:$B,'[3]Cells Huawei 27042026 10h'!$T:$T,"")</f>
        <v/>
      </c>
      <c r="AJ1206" s="18" t="str">
        <f>_xlfn.XLOOKUP(B1206,'[3]Cells Huawei 27042026 15h'!$B:$B,'[3]Cells Huawei 27042026 15h'!$T:$T,"")</f>
        <v/>
      </c>
      <c r="AK1206" s="18" t="str">
        <f>_xlfn.XLOOKUP(B1206,'[4]cells down 27042026 11h28'!$B:$B,'[4]cells down 27042026 11h28'!$R:$R,"")</f>
        <v/>
      </c>
      <c r="AL1206" s="18" t="str">
        <f>_xlfn.XLOOKUP(B1206,'[4]cells down 27042026 18h01'!$B:$B,'[4]cells down 27042026 18h01'!$R:$R,"")</f>
        <v/>
      </c>
      <c r="AM1206" s="18" t="str">
        <f>_xlfn.XLOOKUP(B1206,'[5]cell downs 27042026 11h'!$B:$B,'[5]cell downs 27042026 11h'!$R:$R,"")</f>
        <v/>
      </c>
      <c r="AN1206" s="18" t="str">
        <f>_xlfn.XLOOKUP(B1206,'[5]cell downs 27042026 17h40'!$B:$B,'[5]cell downs 27042026 17h40'!$R:$R,"")</f>
        <v/>
      </c>
      <c r="AO1206" s="18" t="str">
        <f>_xlfn.XLOOKUP(B1206,'[6]ALL SITES DOWN'!$D:$D,'[6]ALL SITES DOWN'!$J:$J,"")</f>
        <v/>
      </c>
      <c r="AP1206" s="18" t="str">
        <f>_xlfn.XLOOKUP(B1206,'[7]ALL SITES DOWN'!$D:$D,'[7]ALL SITES DOWN'!$J:$J,"")</f>
        <v/>
      </c>
      <c r="AQ1206" s="9" t="str">
        <f>_xlfn.XLOOKUP(B1206,[8]sheet1!$AC:$AC,[8]sheet1!$AF:$AF,"")</f>
        <v/>
      </c>
      <c r="AR1206" s="14"/>
      <c r="AS1206" s="14" t="s">
        <v>5465</v>
      </c>
      <c r="AT1206" s="14" t="str">
        <f>_xlfn.XLOOKUP(B1206,'[9]cell downs 18042026 17h'!$B:$B,'[9]cell downs 18042026 17h'!$B:$B,"")</f>
        <v/>
      </c>
      <c r="AU1206" s="14" t="str">
        <f>_xlfn.XLOOKUP(B1206,'[10]Cells Huawei 19042026 15h'!$B:$B,'[10]Cells Huawei 19042026 15h'!$B:$B,"")</f>
        <v/>
      </c>
      <c r="AV1206" s="9" t="str">
        <f>_xlfn.XLOOKUP(B1206,'[11]cells down 19042026 9H40'!$B:$B,'[11]cells down 19042026 9H40'!$B:$B,"")</f>
        <v/>
      </c>
    </row>
    <row r="1207" spans="1:48" hidden="1" x14ac:dyDescent="0.3">
      <c r="A1207" s="1" t="s">
        <v>1964</v>
      </c>
      <c r="B1207" s="8" t="s">
        <v>1965</v>
      </c>
      <c r="C1207" s="3" t="str">
        <f>_xlfn.XLOOKUP(B1207,'[1]daily break down'!$D:$D,'[1]daily break down'!$E:$E,"")</f>
        <v>Yaounde</v>
      </c>
      <c r="D1207" s="1" t="s">
        <v>21</v>
      </c>
      <c r="E1207" s="1" t="s">
        <v>125</v>
      </c>
      <c r="F1207" s="3" t="s">
        <v>37</v>
      </c>
      <c r="G1207" s="1" t="s">
        <v>38</v>
      </c>
      <c r="H1207" s="29" t="str">
        <f>_xlfn.XLOOKUP(B1207,[2]CALCULATION!$B:$B,[2]CALCULATION!$H:$H,"")</f>
        <v>ZTE</v>
      </c>
      <c r="I1207" s="26">
        <v>11.562659623950939</v>
      </c>
      <c r="J1207" s="26">
        <v>0</v>
      </c>
      <c r="K1207" s="26">
        <v>1.7549717064317578E-2</v>
      </c>
      <c r="L1207" s="26">
        <v>1.3440871721555907</v>
      </c>
      <c r="M1207" s="26">
        <v>9.5019233348457508</v>
      </c>
      <c r="N1207" s="26">
        <v>0</v>
      </c>
      <c r="O1207" s="26">
        <v>0</v>
      </c>
      <c r="P1207" s="114" t="s">
        <v>6364</v>
      </c>
      <c r="Q1207" s="42" t="s">
        <v>5538</v>
      </c>
      <c r="R1207" s="42"/>
      <c r="S1207" s="41" t="str" cm="1">
        <f t="array" ref="S1207">IFERROR(_xlfn.IFS(
U1207="MPR ISSUE","PDH",
U1207="BSS Hardware Issue","BSS",
U1207="Sites strategiques, MLL, Pylone, etc.","ENVTECH",
U1207="AKTIVCO DEFAUT GE &amp; POWER Cabinet","AKTIVCO",
U1207="AKTIVCO Coupure ENEO &amp; Baisse de tension","AKTIVCO GRID ONLY",
U1207="Coupure ENEO &amp; Baisse de tension","IHS GRID ONLY",
U1207="Defaut GE &amp; POWER Cabinet","IHS",
U1207="Sharing","Partners",
U1207="Sites strategiques &amp; DataCenter","SST &amp; DC",
U1207="Exclu","Exclu",
U1207="SAT","SAT",
U1207="SPARE-ISSUE","SPARE-ISSUE",
U1207="Fiber CAmtel","TRANS_FO_CAMTEL",
U1207="Fiber AOF","Fiber AOF",
U1207="Projet OCM (HUAWEI)","TRAVAUX-HUAWEI",
U1207="Projet OCM (NOKIA)","TRAVAUX-NOKIA",
U1207="ACCESS-ISSUE","ACCESS-ISSUE",
U1207="Projet OCM (ZTE, NOKIA, autres projets)","TRAVAUX OCM",
U1207="No root CAuse","No root cause",
U1207="ODU HS","PDH",
U1207="IP &amp; VLAN","PDH",
U1207="Warehouse HUAWEI","SPARE-ISSUE",
U1207="SPARE-HS","SPARE-ISSUE",
U1207="Power Telco","BSS",U1207="no impacts","no impacts"
),"")</f>
        <v>No root cause</v>
      </c>
      <c r="T1207" s="41" t="str" cm="1">
        <f t="array" ref="T1207">IFERROR(_xlfn.IFS(
U1207="MPR ISSUE","TX ISSUE",
U1207="BSS Hardware Issue","RAN ISSUE",
U1207="Sites strategiques, MLL, Pylone, etc.","ENVTECH",
U1207="AKTIVCO DEFAUT GE &amp; POWER Cabinet","POWER ISSUE",
U1207="AKTIVCO Coupure ENEO &amp; Baisse de tension","POWER ISSUE",
U1207="Coupure ENEO &amp; Baisse de tension","POWER ISSUE",
U1207="Defaut GE &amp; POWER Cabinet","POWER ISSUE",
U1207="Sharing","POWER ISSUE",
U1207="Sites strategiques &amp; DataCenter","POWER ISSUE",
U1207="Exclu","Exclu",
U1207="SAT","TX ISSUE",
U1207="SPARE-ISSUE","SPARE-ISSUE",
U1207="Fiber CAmtel","TX ISSUE",
U1207="Fiber AOF","TX ISSUE",
U1207="Projet OCM (HUAWEI)","TRAVAUX-HUAWEI",
U1207="Projet OCM (NOKIA)","TRAVAUX -NOKIA",
U1207="ACCESS-ISSUE","ACCESS-ISSUE",
U1207="Projet OCM (ZTE, NOKIA, autres projets)","TRAVAUX OCM",
U1207="No root CAuse","No root cause",
U1207="ODU HS","TX ISSUE",
U1207="IP &amp; VLAN","TX ISSUE",
U1207="Warehouse HUAWEI","SPARE-ISSUE",
U1207="SPARE-HS","SPARE-ISSUE",
U1207="Power Telco","RAN ISSUE",U1207="no impacts","no impacts"
),"")</f>
        <v>No root cause</v>
      </c>
      <c r="U1207" s="68" t="s">
        <v>5691</v>
      </c>
      <c r="V1207" s="41" t="str" cm="1">
        <f t="array" ref="V1207">IFERROR(_xlfn.IFS(
U1207="MPR ISSUE","ACTIVE",
U1207="BSS Hardware Issue","ACTIVE",
U1207="Sites strategiques, MLL, Pylone, etc.","PASSIVE",
U1207="AKTIVCO DEFAUT GE &amp; POWER Cabinet","PASSIVE",
U1207="AKTIVCO Coupure ENEO &amp; Baisse de tension","PASSIVE",
U1207="Coupure ENEO &amp; Baisse de tension","PASSIVE",
U1207="Defaut GE &amp; POWER Cabinet","PASSIVE",
U1207="Sharing","PASSIVE",
U1207="Sites strategiques &amp; DataCenter","PASSIVE",
U1207="Exclu","Exclu",
U1207="SAT","ACTIVE",
U1207="SPARE-ISSUE","SPARE-ISSUE",
U1207="Fiber CAmtel","ACTIVE",
U1207="Fiber AOF","ACTIVE",
U1207="Projet OCM (HUAWEI)","PLANNED WORKS",
U1207="Projet OCM (NOKIA)","PLANNED WORKS",
U1207="ACCESS-ISSUE","ACCESS-ISSUE",
U1207="Projet OCM (ZTE, NOKIA, autres projets)","PLANNED WORKS",
U1207="No root CAuse","No root cause",
U1207="ODU HS","ACTIVE",
U1207="IP &amp; VLAN","ACTIVE",
U1207="Warehouse HUAWEI","SPARE-ISSUE",
U1207="SPARE-HS","SPARE-ISSUE",
U1207="Power Telco","ACTIVE", U1207="no impacts","no impacts"
),"")</f>
        <v>No root cause</v>
      </c>
      <c r="W1207" s="113"/>
      <c r="X1207" s="113"/>
      <c r="Y1207" s="113"/>
      <c r="Z1207" s="113"/>
      <c r="AA1207" s="113"/>
      <c r="AB1207" s="17" t="s">
        <v>5465</v>
      </c>
      <c r="AC1207" s="17" t="str">
        <f>_xlfn.XLOOKUP(B1207,'INCIDENT-04-27-2026'!E:E,'INCIDENT-04-27-2026'!F:F,"")</f>
        <v/>
      </c>
      <c r="AD1207" s="9"/>
      <c r="AE1207" s="7" t="s">
        <v>5465</v>
      </c>
      <c r="AF1207" s="6" t="str">
        <f>_xlfn.XLOOKUP(B1207,'[13]Input_27-04'!$B:$B,'[13]Input_27-04'!$M:$M,"")</f>
        <v/>
      </c>
      <c r="AG1207" s="7"/>
      <c r="AH1207" s="3"/>
      <c r="AI1207" s="18" t="str">
        <f>_xlfn.XLOOKUP(B1207,'[3]Cells Huawei 27042026 10h'!$B:$B,'[3]Cells Huawei 27042026 10h'!$T:$T,"")</f>
        <v/>
      </c>
      <c r="AJ1207" s="18" t="str">
        <f>_xlfn.XLOOKUP(B1207,'[3]Cells Huawei 27042026 15h'!$B:$B,'[3]Cells Huawei 27042026 15h'!$T:$T,"")</f>
        <v/>
      </c>
      <c r="AK1207" s="18" t="str">
        <f>_xlfn.XLOOKUP(B1207,'[4]cells down 27042026 11h28'!$B:$B,'[4]cells down 27042026 11h28'!$R:$R,"")</f>
        <v/>
      </c>
      <c r="AL1207" s="18" t="str">
        <f>_xlfn.XLOOKUP(B1207,'[4]cells down 27042026 18h01'!$B:$B,'[4]cells down 27042026 18h01'!$R:$R,"")</f>
        <v/>
      </c>
      <c r="AM1207" s="18" t="str">
        <f>_xlfn.XLOOKUP(B1207,'[5]cell downs 27042026 11h'!$B:$B,'[5]cell downs 27042026 11h'!$R:$R,"")</f>
        <v/>
      </c>
      <c r="AN1207" s="18" t="str">
        <f>_xlfn.XLOOKUP(B1207,'[5]cell downs 27042026 17h40'!$B:$B,'[5]cell downs 27042026 17h40'!$R:$R,"")</f>
        <v/>
      </c>
      <c r="AO1207" s="18" t="str">
        <f>_xlfn.XLOOKUP(B1207,'[6]ALL SITES DOWN'!$D:$D,'[6]ALL SITES DOWN'!$J:$J,"")</f>
        <v/>
      </c>
      <c r="AP1207" s="18" t="str">
        <f>_xlfn.XLOOKUP(B1207,'[7]ALL SITES DOWN'!$D:$D,'[7]ALL SITES DOWN'!$J:$J,"")</f>
        <v/>
      </c>
      <c r="AQ1207" s="9" t="str">
        <f>_xlfn.XLOOKUP(B1207,[8]sheet1!$AC:$AC,[8]sheet1!$AF:$AF,"")</f>
        <v/>
      </c>
      <c r="AR1207" s="14"/>
      <c r="AS1207" s="14" t="s">
        <v>5465</v>
      </c>
      <c r="AT1207" s="14" t="str">
        <f>_xlfn.XLOOKUP(B1207,'[9]cell downs 18042026 17h'!$B:$B,'[9]cell downs 18042026 17h'!$B:$B,"")</f>
        <v/>
      </c>
      <c r="AU1207" s="14" t="str">
        <f>_xlfn.XLOOKUP(B1207,'[10]Cells Huawei 19042026 15h'!$B:$B,'[10]Cells Huawei 19042026 15h'!$B:$B,"")</f>
        <v/>
      </c>
      <c r="AV1207" s="9" t="str">
        <f>_xlfn.XLOOKUP(B1207,'[11]cells down 19042026 9H40'!$B:$B,'[11]cells down 19042026 9H40'!$B:$B,"")</f>
        <v/>
      </c>
    </row>
    <row r="1208" spans="1:48" hidden="1" x14ac:dyDescent="0.3">
      <c r="A1208" s="1" t="s">
        <v>2704</v>
      </c>
      <c r="B1208" s="8" t="s">
        <v>2705</v>
      </c>
      <c r="C1208" s="3" t="str">
        <f>_xlfn.XLOOKUP(B1208,'[1]daily break down'!$D:$D,'[1]daily break down'!$E:$E,"")</f>
        <v>CENTRE</v>
      </c>
      <c r="D1208" s="1" t="s">
        <v>11</v>
      </c>
      <c r="E1208" s="1" t="s">
        <v>12</v>
      </c>
      <c r="F1208" s="3" t="s">
        <v>226</v>
      </c>
      <c r="G1208" s="1" t="s">
        <v>489</v>
      </c>
      <c r="H1208" s="29" t="str">
        <f>_xlfn.XLOOKUP(B1208,[2]CALCULATION!$B:$B,[2]CALCULATION!$H:$H,"")</f>
        <v>ZTE</v>
      </c>
      <c r="I1208" s="26">
        <v>6.500886046690843E-2</v>
      </c>
      <c r="J1208" s="26">
        <v>0</v>
      </c>
      <c r="K1208" s="26">
        <v>1.7335696124509133E-2</v>
      </c>
      <c r="L1208" s="26">
        <v>0</v>
      </c>
      <c r="M1208" s="26">
        <v>0</v>
      </c>
      <c r="N1208" s="26">
        <v>0</v>
      </c>
      <c r="O1208" s="26">
        <v>0</v>
      </c>
      <c r="P1208" s="114" t="s">
        <v>6364</v>
      </c>
      <c r="Q1208" s="42" t="s">
        <v>5538</v>
      </c>
      <c r="R1208" s="42"/>
      <c r="S1208" s="41" t="str" cm="1">
        <f t="array" ref="S1208">IFERROR(_xlfn.IFS(
U1208="MPR ISSUE","PDH",
U1208="BSS Hardware Issue","BSS",
U1208="Sites strategiques, MLL, Pylone, etc.","ENVTECH",
U1208="AKTIVCO DEFAUT GE &amp; POWER Cabinet","AKTIVCO",
U1208="AKTIVCO Coupure ENEO &amp; Baisse de tension","AKTIVCO GRID ONLY",
U1208="Coupure ENEO &amp; Baisse de tension","IHS GRID ONLY",
U1208="Defaut GE &amp; POWER Cabinet","IHS",
U1208="Sharing","Partners",
U1208="Sites strategiques &amp; DataCenter","SST &amp; DC",
U1208="Exclu","Exclu",
U1208="SAT","SAT",
U1208="SPARE-ISSUE","SPARE-ISSUE",
U1208="Fiber CAmtel","TRANS_FO_CAMTEL",
U1208="Fiber AOF","Fiber AOF",
U1208="Projet OCM (HUAWEI)","TRAVAUX-HUAWEI",
U1208="Projet OCM (NOKIA)","TRAVAUX-NOKIA",
U1208="ACCESS-ISSUE","ACCESS-ISSUE",
U1208="Projet OCM (ZTE, NOKIA, autres projets)","TRAVAUX OCM",
U1208="No root CAuse","No root cause",
U1208="ODU HS","PDH",
U1208="IP &amp; VLAN","PDH",
U1208="Warehouse HUAWEI","SPARE-ISSUE",
U1208="SPARE-HS","SPARE-ISSUE",
U1208="Power Telco","BSS",U1208="no impacts","no impacts"
),"")</f>
        <v>No root cause</v>
      </c>
      <c r="T1208" s="41" t="str" cm="1">
        <f t="array" ref="T1208">IFERROR(_xlfn.IFS(
U1208="MPR ISSUE","TX ISSUE",
U1208="BSS Hardware Issue","RAN ISSUE",
U1208="Sites strategiques, MLL, Pylone, etc.","ENVTECH",
U1208="AKTIVCO DEFAUT GE &amp; POWER Cabinet","POWER ISSUE",
U1208="AKTIVCO Coupure ENEO &amp; Baisse de tension","POWER ISSUE",
U1208="Coupure ENEO &amp; Baisse de tension","POWER ISSUE",
U1208="Defaut GE &amp; POWER Cabinet","POWER ISSUE",
U1208="Sharing","POWER ISSUE",
U1208="Sites strategiques &amp; DataCenter","POWER ISSUE",
U1208="Exclu","Exclu",
U1208="SAT","TX ISSUE",
U1208="SPARE-ISSUE","SPARE-ISSUE",
U1208="Fiber CAmtel","TX ISSUE",
U1208="Fiber AOF","TX ISSUE",
U1208="Projet OCM (HUAWEI)","TRAVAUX-HUAWEI",
U1208="Projet OCM (NOKIA)","TRAVAUX -NOKIA",
U1208="ACCESS-ISSUE","ACCESS-ISSUE",
U1208="Projet OCM (ZTE, NOKIA, autres projets)","TRAVAUX OCM",
U1208="No root CAuse","No root cause",
U1208="ODU HS","TX ISSUE",
U1208="IP &amp; VLAN","TX ISSUE",
U1208="Warehouse HUAWEI","SPARE-ISSUE",
U1208="SPARE-HS","SPARE-ISSUE",
U1208="Power Telco","RAN ISSUE",U1208="no impacts","no impacts"
),"")</f>
        <v>No root cause</v>
      </c>
      <c r="U1208" s="68" t="s">
        <v>5691</v>
      </c>
      <c r="V1208" s="41" t="str" cm="1">
        <f t="array" ref="V1208">IFERROR(_xlfn.IFS(
U1208="MPR ISSUE","ACTIVE",
U1208="BSS Hardware Issue","ACTIVE",
U1208="Sites strategiques, MLL, Pylone, etc.","PASSIVE",
U1208="AKTIVCO DEFAUT GE &amp; POWER Cabinet","PASSIVE",
U1208="AKTIVCO Coupure ENEO &amp; Baisse de tension","PASSIVE",
U1208="Coupure ENEO &amp; Baisse de tension","PASSIVE",
U1208="Defaut GE &amp; POWER Cabinet","PASSIVE",
U1208="Sharing","PASSIVE",
U1208="Sites strategiques &amp; DataCenter","PASSIVE",
U1208="Exclu","Exclu",
U1208="SAT","ACTIVE",
U1208="SPARE-ISSUE","SPARE-ISSUE",
U1208="Fiber CAmtel","ACTIVE",
U1208="Fiber AOF","ACTIVE",
U1208="Projet OCM (HUAWEI)","PLANNED WORKS",
U1208="Projet OCM (NOKIA)","PLANNED WORKS",
U1208="ACCESS-ISSUE","ACCESS-ISSUE",
U1208="Projet OCM (ZTE, NOKIA, autres projets)","PLANNED WORKS",
U1208="No root CAuse","No root cause",
U1208="ODU HS","ACTIVE",
U1208="IP &amp; VLAN","ACTIVE",
U1208="Warehouse HUAWEI","SPARE-ISSUE",
U1208="SPARE-HS","SPARE-ISSUE",
U1208="Power Telco","ACTIVE", U1208="no impacts","no impacts"
),"")</f>
        <v>No root cause</v>
      </c>
      <c r="W1208" s="113"/>
      <c r="X1208" s="113"/>
      <c r="Y1208" s="113"/>
      <c r="Z1208" s="113"/>
      <c r="AA1208" s="113"/>
      <c r="AB1208" s="17" t="s">
        <v>5465</v>
      </c>
      <c r="AC1208" s="17" t="str">
        <f>_xlfn.XLOOKUP(B1208,'INCIDENT-04-27-2026'!E:E,'INCIDENT-04-27-2026'!F:F,"")</f>
        <v/>
      </c>
      <c r="AD1208" s="9"/>
      <c r="AE1208" s="7" t="s">
        <v>5465</v>
      </c>
      <c r="AF1208" s="6" t="str">
        <f>_xlfn.XLOOKUP(B1208,'[13]Input_27-04'!$B:$B,'[13]Input_27-04'!$M:$M,"")</f>
        <v/>
      </c>
      <c r="AG1208" s="7"/>
      <c r="AH1208" s="3"/>
      <c r="AI1208" s="18" t="str">
        <f>_xlfn.XLOOKUP(B1208,'[3]Cells Huawei 27042026 10h'!$B:$B,'[3]Cells Huawei 27042026 10h'!$T:$T,"")</f>
        <v/>
      </c>
      <c r="AJ1208" s="18" t="str">
        <f>_xlfn.XLOOKUP(B1208,'[3]Cells Huawei 27042026 15h'!$B:$B,'[3]Cells Huawei 27042026 15h'!$T:$T,"")</f>
        <v/>
      </c>
      <c r="AK1208" s="18" t="str">
        <f>_xlfn.XLOOKUP(B1208,'[4]cells down 27042026 11h28'!$B:$B,'[4]cells down 27042026 11h28'!$R:$R,"")</f>
        <v/>
      </c>
      <c r="AL1208" s="18" t="str">
        <f>_xlfn.XLOOKUP(B1208,'[4]cells down 27042026 18h01'!$B:$B,'[4]cells down 27042026 18h01'!$R:$R,"")</f>
        <v/>
      </c>
      <c r="AM1208" s="18" t="str">
        <f>_xlfn.XLOOKUP(B1208,'[5]cell downs 27042026 11h'!$B:$B,'[5]cell downs 27042026 11h'!$R:$R,"")</f>
        <v/>
      </c>
      <c r="AN1208" s="18" t="str">
        <f>_xlfn.XLOOKUP(B1208,'[5]cell downs 27042026 17h40'!$B:$B,'[5]cell downs 27042026 17h40'!$R:$R,"")</f>
        <v/>
      </c>
      <c r="AO1208" s="18" t="str">
        <f>_xlfn.XLOOKUP(B1208,'[6]ALL SITES DOWN'!$D:$D,'[6]ALL SITES DOWN'!$J:$J,"")</f>
        <v/>
      </c>
      <c r="AP1208" s="18" t="str">
        <f>_xlfn.XLOOKUP(B1208,'[7]ALL SITES DOWN'!$D:$D,'[7]ALL SITES DOWN'!$J:$J,"")</f>
        <v/>
      </c>
      <c r="AQ1208" s="9" t="str">
        <f>_xlfn.XLOOKUP(B1208,[8]sheet1!$AC:$AC,[8]sheet1!$AF:$AF,"")</f>
        <v/>
      </c>
      <c r="AR1208" s="14"/>
      <c r="AS1208" s="14" t="s">
        <v>5465</v>
      </c>
      <c r="AT1208" s="14" t="str">
        <f>_xlfn.XLOOKUP(B1208,'[9]cell downs 18042026 17h'!$B:$B,'[9]cell downs 18042026 17h'!$B:$B,"")</f>
        <v/>
      </c>
      <c r="AU1208" s="14" t="str">
        <f>_xlfn.XLOOKUP(B1208,'[10]Cells Huawei 19042026 15h'!$B:$B,'[10]Cells Huawei 19042026 15h'!$B:$B,"")</f>
        <v/>
      </c>
      <c r="AV1208" s="9" t="str">
        <f>_xlfn.XLOOKUP(B1208,'[11]cells down 19042026 9H40'!$B:$B,'[11]cells down 19042026 9H40'!$B:$B,"")</f>
        <v/>
      </c>
    </row>
    <row r="1209" spans="1:48" hidden="1" x14ac:dyDescent="0.3">
      <c r="A1209" s="1" t="s">
        <v>1935</v>
      </c>
      <c r="B1209" s="8" t="s">
        <v>1936</v>
      </c>
      <c r="C1209" s="3" t="str">
        <f>_xlfn.XLOOKUP(B1209,'[1]daily break down'!$D:$D,'[1]daily break down'!$E:$E,"")</f>
        <v>Yaounde</v>
      </c>
      <c r="D1209" s="1"/>
      <c r="E1209" s="1"/>
      <c r="F1209" s="3" t="s">
        <v>37</v>
      </c>
      <c r="G1209" s="1" t="s">
        <v>38</v>
      </c>
      <c r="H1209" s="29" t="str">
        <f>_xlfn.XLOOKUP(B1209,[2]CALCULATION!$B:$B,[2]CALCULATION!$H:$H,"")</f>
        <v>ZTE</v>
      </c>
      <c r="I1209" s="26">
        <v>0</v>
      </c>
      <c r="J1209" s="26">
        <v>0</v>
      </c>
      <c r="K1209" s="26">
        <v>1.7228685654604402E-2</v>
      </c>
      <c r="L1209" s="26">
        <v>0</v>
      </c>
      <c r="M1209" s="26">
        <v>0.22573858626328039</v>
      </c>
      <c r="N1209" s="26">
        <v>0</v>
      </c>
      <c r="O1209" s="26">
        <v>0</v>
      </c>
      <c r="P1209" s="114" t="s">
        <v>6364</v>
      </c>
      <c r="Q1209" s="42" t="s">
        <v>5538</v>
      </c>
      <c r="R1209" s="42"/>
      <c r="S1209" s="41" t="str" cm="1">
        <f t="array" ref="S1209">IFERROR(_xlfn.IFS(
U1209="MPR ISSUE","PDH",
U1209="BSS Hardware Issue","BSS",
U1209="Sites strategiques, MLL, Pylone, etc.","ENVTECH",
U1209="AKTIVCO DEFAUT GE &amp; POWER Cabinet","AKTIVCO",
U1209="AKTIVCO Coupure ENEO &amp; Baisse de tension","AKTIVCO GRID ONLY",
U1209="Coupure ENEO &amp; Baisse de tension","IHS GRID ONLY",
U1209="Defaut GE &amp; POWER Cabinet","IHS",
U1209="Sharing","Partners",
U1209="Sites strategiques &amp; DataCenter","SST &amp; DC",
U1209="Exclu","Exclu",
U1209="SAT","SAT",
U1209="SPARE-ISSUE","SPARE-ISSUE",
U1209="Fiber CAmtel","TRANS_FO_CAMTEL",
U1209="Fiber AOF","Fiber AOF",
U1209="Projet OCM (HUAWEI)","TRAVAUX-HUAWEI",
U1209="Projet OCM (NOKIA)","TRAVAUX-NOKIA",
U1209="ACCESS-ISSUE","ACCESS-ISSUE",
U1209="Projet OCM (ZTE, NOKIA, autres projets)","TRAVAUX OCM",
U1209="No root CAuse","No root cause",
U1209="ODU HS","PDH",
U1209="IP &amp; VLAN","PDH",
U1209="Warehouse HUAWEI","SPARE-ISSUE",
U1209="SPARE-HS","SPARE-ISSUE",
U1209="Power Telco","BSS",U1209="no impacts","no impacts"
),"")</f>
        <v>No root cause</v>
      </c>
      <c r="T1209" s="41" t="str" cm="1">
        <f t="array" ref="T1209">IFERROR(_xlfn.IFS(
U1209="MPR ISSUE","TX ISSUE",
U1209="BSS Hardware Issue","RAN ISSUE",
U1209="Sites strategiques, MLL, Pylone, etc.","ENVTECH",
U1209="AKTIVCO DEFAUT GE &amp; POWER Cabinet","POWER ISSUE",
U1209="AKTIVCO Coupure ENEO &amp; Baisse de tension","POWER ISSUE",
U1209="Coupure ENEO &amp; Baisse de tension","POWER ISSUE",
U1209="Defaut GE &amp; POWER Cabinet","POWER ISSUE",
U1209="Sharing","POWER ISSUE",
U1209="Sites strategiques &amp; DataCenter","POWER ISSUE",
U1209="Exclu","Exclu",
U1209="SAT","TX ISSUE",
U1209="SPARE-ISSUE","SPARE-ISSUE",
U1209="Fiber CAmtel","TX ISSUE",
U1209="Fiber AOF","TX ISSUE",
U1209="Projet OCM (HUAWEI)","TRAVAUX-HUAWEI",
U1209="Projet OCM (NOKIA)","TRAVAUX -NOKIA",
U1209="ACCESS-ISSUE","ACCESS-ISSUE",
U1209="Projet OCM (ZTE, NOKIA, autres projets)","TRAVAUX OCM",
U1209="No root CAuse","No root cause",
U1209="ODU HS","TX ISSUE",
U1209="IP &amp; VLAN","TX ISSUE",
U1209="Warehouse HUAWEI","SPARE-ISSUE",
U1209="SPARE-HS","SPARE-ISSUE",
U1209="Power Telco","RAN ISSUE",U1209="no impacts","no impacts"
),"")</f>
        <v>No root cause</v>
      </c>
      <c r="U1209" s="68" t="s">
        <v>5691</v>
      </c>
      <c r="V1209" s="41" t="str" cm="1">
        <f t="array" ref="V1209">IFERROR(_xlfn.IFS(
U1209="MPR ISSUE","ACTIVE",
U1209="BSS Hardware Issue","ACTIVE",
U1209="Sites strategiques, MLL, Pylone, etc.","PASSIVE",
U1209="AKTIVCO DEFAUT GE &amp; POWER Cabinet","PASSIVE",
U1209="AKTIVCO Coupure ENEO &amp; Baisse de tension","PASSIVE",
U1209="Coupure ENEO &amp; Baisse de tension","PASSIVE",
U1209="Defaut GE &amp; POWER Cabinet","PASSIVE",
U1209="Sharing","PASSIVE",
U1209="Sites strategiques &amp; DataCenter","PASSIVE",
U1209="Exclu","Exclu",
U1209="SAT","ACTIVE",
U1209="SPARE-ISSUE","SPARE-ISSUE",
U1209="Fiber CAmtel","ACTIVE",
U1209="Fiber AOF","ACTIVE",
U1209="Projet OCM (HUAWEI)","PLANNED WORKS",
U1209="Projet OCM (NOKIA)","PLANNED WORKS",
U1209="ACCESS-ISSUE","ACCESS-ISSUE",
U1209="Projet OCM (ZTE, NOKIA, autres projets)","PLANNED WORKS",
U1209="No root CAuse","No root cause",
U1209="ODU HS","ACTIVE",
U1209="IP &amp; VLAN","ACTIVE",
U1209="Warehouse HUAWEI","SPARE-ISSUE",
U1209="SPARE-HS","SPARE-ISSUE",
U1209="Power Telco","ACTIVE", U1209="no impacts","no impacts"
),"")</f>
        <v>No root cause</v>
      </c>
      <c r="W1209" s="113"/>
      <c r="X1209" s="113"/>
      <c r="Y1209" s="113"/>
      <c r="Z1209" s="113"/>
      <c r="AA1209" s="113"/>
      <c r="AB1209" s="17" t="s">
        <v>5465</v>
      </c>
      <c r="AC1209" s="17" t="str">
        <f>_xlfn.XLOOKUP(B1209,'INCIDENT-04-27-2026'!E:E,'INCIDENT-04-27-2026'!F:F,"")</f>
        <v/>
      </c>
      <c r="AD1209" s="9"/>
      <c r="AE1209" s="7" t="s">
        <v>5465</v>
      </c>
      <c r="AF1209" s="6" t="str">
        <f>_xlfn.XLOOKUP(B1209,'[13]Input_27-04'!$B:$B,'[13]Input_27-04'!$M:$M,"")</f>
        <v/>
      </c>
      <c r="AG1209" s="7"/>
      <c r="AH1209" s="3"/>
      <c r="AI1209" s="18" t="str">
        <f>_xlfn.XLOOKUP(B1209,'[3]Cells Huawei 27042026 10h'!$B:$B,'[3]Cells Huawei 27042026 10h'!$T:$T,"")</f>
        <v/>
      </c>
      <c r="AJ1209" s="18" t="str">
        <f>_xlfn.XLOOKUP(B1209,'[3]Cells Huawei 27042026 15h'!$B:$B,'[3]Cells Huawei 27042026 15h'!$T:$T,"")</f>
        <v/>
      </c>
      <c r="AK1209" s="18" t="str">
        <f>_xlfn.XLOOKUP(B1209,'[4]cells down 27042026 11h28'!$B:$B,'[4]cells down 27042026 11h28'!$R:$R,"")</f>
        <v/>
      </c>
      <c r="AL1209" s="18" t="str">
        <f>_xlfn.XLOOKUP(B1209,'[4]cells down 27042026 18h01'!$B:$B,'[4]cells down 27042026 18h01'!$R:$R,"")</f>
        <v/>
      </c>
      <c r="AM1209" s="18" t="str">
        <f>_xlfn.XLOOKUP(B1209,'[5]cell downs 27042026 11h'!$B:$B,'[5]cell downs 27042026 11h'!$R:$R,"")</f>
        <v/>
      </c>
      <c r="AN1209" s="18" t="str">
        <f>_xlfn.XLOOKUP(B1209,'[5]cell downs 27042026 17h40'!$B:$B,'[5]cell downs 27042026 17h40'!$R:$R,"")</f>
        <v/>
      </c>
      <c r="AO1209" s="18" t="str">
        <f>_xlfn.XLOOKUP(B1209,'[6]ALL SITES DOWN'!$D:$D,'[6]ALL SITES DOWN'!$J:$J,"")</f>
        <v/>
      </c>
      <c r="AP1209" s="18" t="str">
        <f>_xlfn.XLOOKUP(B1209,'[7]ALL SITES DOWN'!$D:$D,'[7]ALL SITES DOWN'!$J:$J,"")</f>
        <v/>
      </c>
      <c r="AQ1209" s="9" t="str">
        <f>_xlfn.XLOOKUP(B1209,[8]sheet1!$AC:$AC,[8]sheet1!$AF:$AF,"")</f>
        <v/>
      </c>
      <c r="AR1209" s="14"/>
      <c r="AS1209" s="14" t="s">
        <v>5465</v>
      </c>
      <c r="AT1209" s="14" t="str">
        <f>_xlfn.XLOOKUP(B1209,'[9]cell downs 18042026 17h'!$B:$B,'[9]cell downs 18042026 17h'!$B:$B,"")</f>
        <v/>
      </c>
      <c r="AU1209" s="14" t="str">
        <f>_xlfn.XLOOKUP(B1209,'[10]Cells Huawei 19042026 15h'!$B:$B,'[10]Cells Huawei 19042026 15h'!$B:$B,"")</f>
        <v/>
      </c>
      <c r="AV1209" s="9" t="str">
        <f>_xlfn.XLOOKUP(B1209,'[11]cells down 19042026 9H40'!$B:$B,'[11]cells down 19042026 9H40'!$B:$B,"")</f>
        <v/>
      </c>
    </row>
    <row r="1210" spans="1:48" hidden="1" x14ac:dyDescent="0.3">
      <c r="A1210" s="1" t="s">
        <v>2478</v>
      </c>
      <c r="B1210" s="8" t="s">
        <v>2479</v>
      </c>
      <c r="C1210" s="3" t="str">
        <f>_xlfn.XLOOKUP(B1210,'[1]daily break down'!$D:$D,'[1]daily break down'!$E:$E,"")</f>
        <v>Yaounde</v>
      </c>
      <c r="D1210" s="1" t="s">
        <v>11</v>
      </c>
      <c r="E1210" s="1" t="s">
        <v>12</v>
      </c>
      <c r="F1210" s="3" t="s">
        <v>37</v>
      </c>
      <c r="G1210" s="1" t="s">
        <v>38</v>
      </c>
      <c r="H1210" s="29" t="str">
        <f>_xlfn.XLOOKUP(B1210,[2]CALCULATION!$B:$B,[2]CALCULATION!$H:$H,"")</f>
        <v>ZTE</v>
      </c>
      <c r="I1210" s="26">
        <v>0</v>
      </c>
      <c r="J1210" s="26">
        <v>0</v>
      </c>
      <c r="K1210" s="26">
        <v>1.7086005028065156E-2</v>
      </c>
      <c r="L1210" s="26">
        <v>0</v>
      </c>
      <c r="M1210" s="26">
        <v>0</v>
      </c>
      <c r="N1210" s="26">
        <v>0</v>
      </c>
      <c r="O1210" s="26">
        <v>0</v>
      </c>
      <c r="P1210" s="114" t="s">
        <v>6364</v>
      </c>
      <c r="Q1210" s="42" t="s">
        <v>5538</v>
      </c>
      <c r="R1210" s="42"/>
      <c r="S1210" s="41" t="str" cm="1">
        <f t="array" ref="S1210">IFERROR(_xlfn.IFS(
U1210="MPR ISSUE","PDH",
U1210="BSS Hardware Issue","BSS",
U1210="Sites strategiques, MLL, Pylone, etc.","ENVTECH",
U1210="AKTIVCO DEFAUT GE &amp; POWER Cabinet","AKTIVCO",
U1210="AKTIVCO Coupure ENEO &amp; Baisse de tension","AKTIVCO GRID ONLY",
U1210="Coupure ENEO &amp; Baisse de tension","IHS GRID ONLY",
U1210="Defaut GE &amp; POWER Cabinet","IHS",
U1210="Sharing","Partners",
U1210="Sites strategiques &amp; DataCenter","SST &amp; DC",
U1210="Exclu","Exclu",
U1210="SAT","SAT",
U1210="SPARE-ISSUE","SPARE-ISSUE",
U1210="Fiber CAmtel","TRANS_FO_CAMTEL",
U1210="Fiber AOF","Fiber AOF",
U1210="Projet OCM (HUAWEI)","TRAVAUX-HUAWEI",
U1210="Projet OCM (NOKIA)","TRAVAUX-NOKIA",
U1210="ACCESS-ISSUE","ACCESS-ISSUE",
U1210="Projet OCM (ZTE, NOKIA, autres projets)","TRAVAUX OCM",
U1210="No root CAuse","No root cause",
U1210="ODU HS","PDH",
U1210="IP &amp; VLAN","PDH",
U1210="Warehouse HUAWEI","SPARE-ISSUE",
U1210="SPARE-HS","SPARE-ISSUE",
U1210="Power Telco","BSS",U1210="no impacts","no impacts"
),"")</f>
        <v>No root cause</v>
      </c>
      <c r="T1210" s="41" t="str" cm="1">
        <f t="array" ref="T1210">IFERROR(_xlfn.IFS(
U1210="MPR ISSUE","TX ISSUE",
U1210="BSS Hardware Issue","RAN ISSUE",
U1210="Sites strategiques, MLL, Pylone, etc.","ENVTECH",
U1210="AKTIVCO DEFAUT GE &amp; POWER Cabinet","POWER ISSUE",
U1210="AKTIVCO Coupure ENEO &amp; Baisse de tension","POWER ISSUE",
U1210="Coupure ENEO &amp; Baisse de tension","POWER ISSUE",
U1210="Defaut GE &amp; POWER Cabinet","POWER ISSUE",
U1210="Sharing","POWER ISSUE",
U1210="Sites strategiques &amp; DataCenter","POWER ISSUE",
U1210="Exclu","Exclu",
U1210="SAT","TX ISSUE",
U1210="SPARE-ISSUE","SPARE-ISSUE",
U1210="Fiber CAmtel","TX ISSUE",
U1210="Fiber AOF","TX ISSUE",
U1210="Projet OCM (HUAWEI)","TRAVAUX-HUAWEI",
U1210="Projet OCM (NOKIA)","TRAVAUX -NOKIA",
U1210="ACCESS-ISSUE","ACCESS-ISSUE",
U1210="Projet OCM (ZTE, NOKIA, autres projets)","TRAVAUX OCM",
U1210="No root CAuse","No root cause",
U1210="ODU HS","TX ISSUE",
U1210="IP &amp; VLAN","TX ISSUE",
U1210="Warehouse HUAWEI","SPARE-ISSUE",
U1210="SPARE-HS","SPARE-ISSUE",
U1210="Power Telco","RAN ISSUE",U1210="no impacts","no impacts"
),"")</f>
        <v>No root cause</v>
      </c>
      <c r="U1210" s="68" t="s">
        <v>5691</v>
      </c>
      <c r="V1210" s="41" t="str" cm="1">
        <f t="array" ref="V1210">IFERROR(_xlfn.IFS(
U1210="MPR ISSUE","ACTIVE",
U1210="BSS Hardware Issue","ACTIVE",
U1210="Sites strategiques, MLL, Pylone, etc.","PASSIVE",
U1210="AKTIVCO DEFAUT GE &amp; POWER Cabinet","PASSIVE",
U1210="AKTIVCO Coupure ENEO &amp; Baisse de tension","PASSIVE",
U1210="Coupure ENEO &amp; Baisse de tension","PASSIVE",
U1210="Defaut GE &amp; POWER Cabinet","PASSIVE",
U1210="Sharing","PASSIVE",
U1210="Sites strategiques &amp; DataCenter","PASSIVE",
U1210="Exclu","Exclu",
U1210="SAT","ACTIVE",
U1210="SPARE-ISSUE","SPARE-ISSUE",
U1210="Fiber CAmtel","ACTIVE",
U1210="Fiber AOF","ACTIVE",
U1210="Projet OCM (HUAWEI)","PLANNED WORKS",
U1210="Projet OCM (NOKIA)","PLANNED WORKS",
U1210="ACCESS-ISSUE","ACCESS-ISSUE",
U1210="Projet OCM (ZTE, NOKIA, autres projets)","PLANNED WORKS",
U1210="No root CAuse","No root cause",
U1210="ODU HS","ACTIVE",
U1210="IP &amp; VLAN","ACTIVE",
U1210="Warehouse HUAWEI","SPARE-ISSUE",
U1210="SPARE-HS","SPARE-ISSUE",
U1210="Power Telco","ACTIVE", U1210="no impacts","no impacts"
),"")</f>
        <v>No root cause</v>
      </c>
      <c r="W1210" s="113"/>
      <c r="X1210" s="113"/>
      <c r="Y1210" s="113"/>
      <c r="Z1210" s="113"/>
      <c r="AA1210" s="113"/>
      <c r="AB1210" s="17" t="s">
        <v>5465</v>
      </c>
      <c r="AC1210" s="17" t="str">
        <f>_xlfn.XLOOKUP(B1210,'INCIDENT-04-27-2026'!E:E,'INCIDENT-04-27-2026'!F:F,"")</f>
        <v/>
      </c>
      <c r="AD1210" s="9"/>
      <c r="AE1210" s="7" t="s">
        <v>5465</v>
      </c>
      <c r="AF1210" s="6" t="str">
        <f>_xlfn.XLOOKUP(B1210,'[13]Input_27-04'!$B:$B,'[13]Input_27-04'!$M:$M,"")</f>
        <v/>
      </c>
      <c r="AG1210" s="7"/>
      <c r="AH1210" s="3"/>
      <c r="AI1210" s="18" t="str">
        <f>_xlfn.XLOOKUP(B1210,'[3]Cells Huawei 27042026 10h'!$B:$B,'[3]Cells Huawei 27042026 10h'!$T:$T,"")</f>
        <v/>
      </c>
      <c r="AJ1210" s="18" t="str">
        <f>_xlfn.XLOOKUP(B1210,'[3]Cells Huawei 27042026 15h'!$B:$B,'[3]Cells Huawei 27042026 15h'!$T:$T,"")</f>
        <v/>
      </c>
      <c r="AK1210" s="18" t="str">
        <f>_xlfn.XLOOKUP(B1210,'[4]cells down 27042026 11h28'!$B:$B,'[4]cells down 27042026 11h28'!$R:$R,"")</f>
        <v/>
      </c>
      <c r="AL1210" s="18" t="str">
        <f>_xlfn.XLOOKUP(B1210,'[4]cells down 27042026 18h01'!$B:$B,'[4]cells down 27042026 18h01'!$R:$R,"")</f>
        <v/>
      </c>
      <c r="AM1210" s="18" t="str">
        <f>_xlfn.XLOOKUP(B1210,'[5]cell downs 27042026 11h'!$B:$B,'[5]cell downs 27042026 11h'!$R:$R,"")</f>
        <v/>
      </c>
      <c r="AN1210" s="18" t="str">
        <f>_xlfn.XLOOKUP(B1210,'[5]cell downs 27042026 17h40'!$B:$B,'[5]cell downs 27042026 17h40'!$R:$R,"")</f>
        <v/>
      </c>
      <c r="AO1210" s="18" t="str">
        <f>_xlfn.XLOOKUP(B1210,'[6]ALL SITES DOWN'!$D:$D,'[6]ALL SITES DOWN'!$J:$J,"")</f>
        <v/>
      </c>
      <c r="AP1210" s="18" t="str">
        <f>_xlfn.XLOOKUP(B1210,'[7]ALL SITES DOWN'!$D:$D,'[7]ALL SITES DOWN'!$J:$J,"")</f>
        <v/>
      </c>
      <c r="AQ1210" s="9" t="str">
        <f>_xlfn.XLOOKUP(B1210,[8]sheet1!$AC:$AC,[8]sheet1!$AF:$AF,"")</f>
        <v/>
      </c>
      <c r="AR1210" s="14"/>
      <c r="AS1210" s="14" t="s">
        <v>5465</v>
      </c>
      <c r="AT1210" s="14" t="str">
        <f>_xlfn.XLOOKUP(B1210,'[9]cell downs 18042026 17h'!$B:$B,'[9]cell downs 18042026 17h'!$B:$B,"")</f>
        <v/>
      </c>
      <c r="AU1210" s="14" t="str">
        <f>_xlfn.XLOOKUP(B1210,'[10]Cells Huawei 19042026 15h'!$B:$B,'[10]Cells Huawei 19042026 15h'!$B:$B,"")</f>
        <v/>
      </c>
      <c r="AV1210" s="9" t="str">
        <f>_xlfn.XLOOKUP(B1210,'[11]cells down 19042026 9H40'!$B:$B,'[11]cells down 19042026 9H40'!$B:$B,"")</f>
        <v/>
      </c>
    </row>
    <row r="1211" spans="1:48" hidden="1" x14ac:dyDescent="0.3">
      <c r="A1211" s="1" t="s">
        <v>4582</v>
      </c>
      <c r="B1211" s="8" t="s">
        <v>4583</v>
      </c>
      <c r="C1211" s="3" t="str">
        <f>_xlfn.XLOOKUP(B1211,'[1]daily break down'!$D:$D,'[1]daily break down'!$E:$E,"")</f>
        <v>Yaounde</v>
      </c>
      <c r="D1211" s="1" t="s">
        <v>11</v>
      </c>
      <c r="E1211" s="1" t="s">
        <v>12</v>
      </c>
      <c r="F1211" s="3" t="s">
        <v>37</v>
      </c>
      <c r="G1211" s="1" t="s">
        <v>38</v>
      </c>
      <c r="H1211" s="29" t="str">
        <f>_xlfn.XLOOKUP(B1211,[2]CALCULATION!$B:$B,[2]CALCULATION!$H:$H,"")</f>
        <v>ZTE</v>
      </c>
      <c r="I1211" s="26">
        <v>0</v>
      </c>
      <c r="J1211" s="26">
        <v>0</v>
      </c>
      <c r="K1211" s="26">
        <v>1.7014664714795787E-2</v>
      </c>
      <c r="L1211" s="26">
        <v>0</v>
      </c>
      <c r="M1211" s="26">
        <v>0</v>
      </c>
      <c r="N1211" s="26">
        <v>0</v>
      </c>
      <c r="O1211" s="26">
        <v>0</v>
      </c>
      <c r="P1211" s="114" t="s">
        <v>6364</v>
      </c>
      <c r="Q1211" s="42" t="s">
        <v>5538</v>
      </c>
      <c r="R1211" s="42"/>
      <c r="S1211" s="41" t="str" cm="1">
        <f t="array" ref="S1211">IFERROR(_xlfn.IFS(
U1211="MPR ISSUE","PDH",
U1211="BSS Hardware Issue","BSS",
U1211="Sites strategiques, MLL, Pylone, etc.","ENVTECH",
U1211="AKTIVCO DEFAUT GE &amp; POWER Cabinet","AKTIVCO",
U1211="AKTIVCO Coupure ENEO &amp; Baisse de tension","AKTIVCO GRID ONLY",
U1211="Coupure ENEO &amp; Baisse de tension","IHS GRID ONLY",
U1211="Defaut GE &amp; POWER Cabinet","IHS",
U1211="Sharing","Partners",
U1211="Sites strategiques &amp; DataCenter","SST &amp; DC",
U1211="Exclu","Exclu",
U1211="SAT","SAT",
U1211="SPARE-ISSUE","SPARE-ISSUE",
U1211="Fiber CAmtel","TRANS_FO_CAMTEL",
U1211="Fiber AOF","Fiber AOF",
U1211="Projet OCM (HUAWEI)","TRAVAUX-HUAWEI",
U1211="Projet OCM (NOKIA)","TRAVAUX-NOKIA",
U1211="ACCESS-ISSUE","ACCESS-ISSUE",
U1211="Projet OCM (ZTE, NOKIA, autres projets)","TRAVAUX OCM",
U1211="No root CAuse","No root cause",
U1211="ODU HS","PDH",
U1211="IP &amp; VLAN","PDH",
U1211="Warehouse HUAWEI","SPARE-ISSUE",
U1211="SPARE-HS","SPARE-ISSUE",
U1211="Power Telco","BSS",U1211="no impacts","no impacts"
),"")</f>
        <v>No root cause</v>
      </c>
      <c r="T1211" s="41" t="str" cm="1">
        <f t="array" ref="T1211">IFERROR(_xlfn.IFS(
U1211="MPR ISSUE","TX ISSUE",
U1211="BSS Hardware Issue","RAN ISSUE",
U1211="Sites strategiques, MLL, Pylone, etc.","ENVTECH",
U1211="AKTIVCO DEFAUT GE &amp; POWER Cabinet","POWER ISSUE",
U1211="AKTIVCO Coupure ENEO &amp; Baisse de tension","POWER ISSUE",
U1211="Coupure ENEO &amp; Baisse de tension","POWER ISSUE",
U1211="Defaut GE &amp; POWER Cabinet","POWER ISSUE",
U1211="Sharing","POWER ISSUE",
U1211="Sites strategiques &amp; DataCenter","POWER ISSUE",
U1211="Exclu","Exclu",
U1211="SAT","TX ISSUE",
U1211="SPARE-ISSUE","SPARE-ISSUE",
U1211="Fiber CAmtel","TX ISSUE",
U1211="Fiber AOF","TX ISSUE",
U1211="Projet OCM (HUAWEI)","TRAVAUX-HUAWEI",
U1211="Projet OCM (NOKIA)","TRAVAUX -NOKIA",
U1211="ACCESS-ISSUE","ACCESS-ISSUE",
U1211="Projet OCM (ZTE, NOKIA, autres projets)","TRAVAUX OCM",
U1211="No root CAuse","No root cause",
U1211="ODU HS","TX ISSUE",
U1211="IP &amp; VLAN","TX ISSUE",
U1211="Warehouse HUAWEI","SPARE-ISSUE",
U1211="SPARE-HS","SPARE-ISSUE",
U1211="Power Telco","RAN ISSUE",U1211="no impacts","no impacts"
),"")</f>
        <v>No root cause</v>
      </c>
      <c r="U1211" s="68" t="s">
        <v>5691</v>
      </c>
      <c r="V1211" s="41" t="str" cm="1">
        <f t="array" ref="V1211">IFERROR(_xlfn.IFS(
U1211="MPR ISSUE","ACTIVE",
U1211="BSS Hardware Issue","ACTIVE",
U1211="Sites strategiques, MLL, Pylone, etc.","PASSIVE",
U1211="AKTIVCO DEFAUT GE &amp; POWER Cabinet","PASSIVE",
U1211="AKTIVCO Coupure ENEO &amp; Baisse de tension","PASSIVE",
U1211="Coupure ENEO &amp; Baisse de tension","PASSIVE",
U1211="Defaut GE &amp; POWER Cabinet","PASSIVE",
U1211="Sharing","PASSIVE",
U1211="Sites strategiques &amp; DataCenter","PASSIVE",
U1211="Exclu","Exclu",
U1211="SAT","ACTIVE",
U1211="SPARE-ISSUE","SPARE-ISSUE",
U1211="Fiber CAmtel","ACTIVE",
U1211="Fiber AOF","ACTIVE",
U1211="Projet OCM (HUAWEI)","PLANNED WORKS",
U1211="Projet OCM (NOKIA)","PLANNED WORKS",
U1211="ACCESS-ISSUE","ACCESS-ISSUE",
U1211="Projet OCM (ZTE, NOKIA, autres projets)","PLANNED WORKS",
U1211="No root CAuse","No root cause",
U1211="ODU HS","ACTIVE",
U1211="IP &amp; VLAN","ACTIVE",
U1211="Warehouse HUAWEI","SPARE-ISSUE",
U1211="SPARE-HS","SPARE-ISSUE",
U1211="Power Telco","ACTIVE", U1211="no impacts","no impacts"
),"")</f>
        <v>No root cause</v>
      </c>
      <c r="W1211" s="113"/>
      <c r="X1211" s="113"/>
      <c r="Y1211" s="113"/>
      <c r="Z1211" s="113"/>
      <c r="AA1211" s="113"/>
      <c r="AB1211" s="17" t="s">
        <v>5465</v>
      </c>
      <c r="AC1211" s="17" t="str">
        <f>_xlfn.XLOOKUP(B1211,'INCIDENT-04-27-2026'!E:E,'INCIDENT-04-27-2026'!F:F,"")</f>
        <v/>
      </c>
      <c r="AD1211" s="9"/>
      <c r="AE1211" s="7" t="s">
        <v>5465</v>
      </c>
      <c r="AF1211" s="6" t="str">
        <f>_xlfn.XLOOKUP(B1211,'[13]Input_27-04'!$B:$B,'[13]Input_27-04'!$M:$M,"")</f>
        <v/>
      </c>
      <c r="AG1211" s="7"/>
      <c r="AH1211" s="3"/>
      <c r="AI1211" s="18" t="str">
        <f>_xlfn.XLOOKUP(B1211,'[3]Cells Huawei 27042026 10h'!$B:$B,'[3]Cells Huawei 27042026 10h'!$T:$T,"")</f>
        <v/>
      </c>
      <c r="AJ1211" s="18" t="str">
        <f>_xlfn.XLOOKUP(B1211,'[3]Cells Huawei 27042026 15h'!$B:$B,'[3]Cells Huawei 27042026 15h'!$T:$T,"")</f>
        <v/>
      </c>
      <c r="AK1211" s="18" t="str">
        <f>_xlfn.XLOOKUP(B1211,'[4]cells down 27042026 11h28'!$B:$B,'[4]cells down 27042026 11h28'!$R:$R,"")</f>
        <v/>
      </c>
      <c r="AL1211" s="18" t="str">
        <f>_xlfn.XLOOKUP(B1211,'[4]cells down 27042026 18h01'!$B:$B,'[4]cells down 27042026 18h01'!$R:$R,"")</f>
        <v/>
      </c>
      <c r="AM1211" s="18" t="str">
        <f>_xlfn.XLOOKUP(B1211,'[5]cell downs 27042026 11h'!$B:$B,'[5]cell downs 27042026 11h'!$R:$R,"")</f>
        <v/>
      </c>
      <c r="AN1211" s="18" t="str">
        <f>_xlfn.XLOOKUP(B1211,'[5]cell downs 27042026 17h40'!$B:$B,'[5]cell downs 27042026 17h40'!$R:$R,"")</f>
        <v/>
      </c>
      <c r="AO1211" s="18" t="str">
        <f>_xlfn.XLOOKUP(B1211,'[6]ALL SITES DOWN'!$D:$D,'[6]ALL SITES DOWN'!$J:$J,"")</f>
        <v/>
      </c>
      <c r="AP1211" s="18" t="str">
        <f>_xlfn.XLOOKUP(B1211,'[7]ALL SITES DOWN'!$D:$D,'[7]ALL SITES DOWN'!$J:$J,"")</f>
        <v/>
      </c>
      <c r="AQ1211" s="9" t="str">
        <f>_xlfn.XLOOKUP(B1211,[8]sheet1!$AC:$AC,[8]sheet1!$AF:$AF,"")</f>
        <v/>
      </c>
      <c r="AR1211" s="14"/>
      <c r="AS1211" s="14" t="s">
        <v>5465</v>
      </c>
      <c r="AT1211" s="14" t="str">
        <f>_xlfn.XLOOKUP(B1211,'[9]cell downs 18042026 17h'!$B:$B,'[9]cell downs 18042026 17h'!$B:$B,"")</f>
        <v/>
      </c>
      <c r="AU1211" s="14" t="str">
        <f>_xlfn.XLOOKUP(B1211,'[10]Cells Huawei 19042026 15h'!$B:$B,'[10]Cells Huawei 19042026 15h'!$B:$B,"")</f>
        <v/>
      </c>
      <c r="AV1211" s="9" t="str">
        <f>_xlfn.XLOOKUP(B1211,'[11]cells down 19042026 9H40'!$B:$B,'[11]cells down 19042026 9H40'!$B:$B,"")</f>
        <v/>
      </c>
    </row>
    <row r="1212" spans="1:48" hidden="1" x14ac:dyDescent="0.3">
      <c r="A1212" s="19" t="s">
        <v>5411</v>
      </c>
      <c r="B1212" s="24" t="s">
        <v>5412</v>
      </c>
      <c r="C1212" s="3" t="str">
        <f>_xlfn.XLOOKUP(B1212,'[1]daily break down'!$D:$D,'[1]daily break down'!$E:$E,"")</f>
        <v>CENTRE</v>
      </c>
      <c r="D1212" s="19" t="s">
        <v>357</v>
      </c>
      <c r="E1212" s="19" t="s">
        <v>710</v>
      </c>
      <c r="F1212" s="19" t="s">
        <v>226</v>
      </c>
      <c r="G1212" s="19" t="s">
        <v>489</v>
      </c>
      <c r="H1212" s="29" t="str">
        <f>_xlfn.XLOOKUP(B1212,[2]CALCULATION!$B:$B,[2]CALCULATION!$H:$H,"")</f>
        <v>ZTE</v>
      </c>
      <c r="I1212" s="26">
        <v>0</v>
      </c>
      <c r="J1212" s="26">
        <v>0</v>
      </c>
      <c r="K1212" s="26">
        <v>1.6978994558160761E-2</v>
      </c>
      <c r="L1212" s="26">
        <v>0</v>
      </c>
      <c r="M1212" s="26">
        <v>0</v>
      </c>
      <c r="N1212" s="26">
        <v>0</v>
      </c>
      <c r="O1212" s="26">
        <v>0</v>
      </c>
      <c r="P1212" s="114" t="s">
        <v>6364</v>
      </c>
      <c r="Q1212" s="42" t="s">
        <v>5538</v>
      </c>
      <c r="R1212" s="42"/>
      <c r="S1212" s="41" t="str" cm="1">
        <f t="array" ref="S1212">IFERROR(_xlfn.IFS(
U1212="MPR ISSUE","PDH",
U1212="BSS Hardware Issue","BSS",
U1212="Sites strategiques, MLL, Pylone, etc.","ENVTECH",
U1212="AKTIVCO DEFAUT GE &amp; POWER Cabinet","AKTIVCO",
U1212="AKTIVCO Coupure ENEO &amp; Baisse de tension","AKTIVCO GRID ONLY",
U1212="Coupure ENEO &amp; Baisse de tension","IHS GRID ONLY",
U1212="Defaut GE &amp; POWER Cabinet","IHS",
U1212="Sharing","Partners",
U1212="Sites strategiques &amp; DataCenter","SST &amp; DC",
U1212="Exclu","Exclu",
U1212="SAT","SAT",
U1212="SPARE-ISSUE","SPARE-ISSUE",
U1212="Fiber CAmtel","TRANS_FO_CAMTEL",
U1212="Fiber AOF","Fiber AOF",
U1212="Projet OCM (HUAWEI)","TRAVAUX-HUAWEI",
U1212="Projet OCM (NOKIA)","TRAVAUX-NOKIA",
U1212="ACCESS-ISSUE","ACCESS-ISSUE",
U1212="Projet OCM (ZTE, NOKIA, autres projets)","TRAVAUX OCM",
U1212="No root CAuse","No root cause",
U1212="ODU HS","PDH",
U1212="IP &amp; VLAN","PDH",
U1212="Warehouse HUAWEI","SPARE-ISSUE",
U1212="SPARE-HS","SPARE-ISSUE",
U1212="Power Telco","BSS",U1212="no impacts","no impacts"
),"")</f>
        <v>No root cause</v>
      </c>
      <c r="T1212" s="41" t="str" cm="1">
        <f t="array" ref="T1212">IFERROR(_xlfn.IFS(
U1212="MPR ISSUE","TX ISSUE",
U1212="BSS Hardware Issue","RAN ISSUE",
U1212="Sites strategiques, MLL, Pylone, etc.","ENVTECH",
U1212="AKTIVCO DEFAUT GE &amp; POWER Cabinet","POWER ISSUE",
U1212="AKTIVCO Coupure ENEO &amp; Baisse de tension","POWER ISSUE",
U1212="Coupure ENEO &amp; Baisse de tension","POWER ISSUE",
U1212="Defaut GE &amp; POWER Cabinet","POWER ISSUE",
U1212="Sharing","POWER ISSUE",
U1212="Sites strategiques &amp; DataCenter","POWER ISSUE",
U1212="Exclu","Exclu",
U1212="SAT","TX ISSUE",
U1212="SPARE-ISSUE","SPARE-ISSUE",
U1212="Fiber CAmtel","TX ISSUE",
U1212="Fiber AOF","TX ISSUE",
U1212="Projet OCM (HUAWEI)","TRAVAUX-HUAWEI",
U1212="Projet OCM (NOKIA)","TRAVAUX -NOKIA",
U1212="ACCESS-ISSUE","ACCESS-ISSUE",
U1212="Projet OCM (ZTE, NOKIA, autres projets)","TRAVAUX OCM",
U1212="No root CAuse","No root cause",
U1212="ODU HS","TX ISSUE",
U1212="IP &amp; VLAN","TX ISSUE",
U1212="Warehouse HUAWEI","SPARE-ISSUE",
U1212="SPARE-HS","SPARE-ISSUE",
U1212="Power Telco","RAN ISSUE",U1212="no impacts","no impacts"
),"")</f>
        <v>No root cause</v>
      </c>
      <c r="U1212" s="68" t="s">
        <v>5691</v>
      </c>
      <c r="V1212" s="41" t="str" cm="1">
        <f t="array" ref="V1212">IFERROR(_xlfn.IFS(
U1212="MPR ISSUE","ACTIVE",
U1212="BSS Hardware Issue","ACTIVE",
U1212="Sites strategiques, MLL, Pylone, etc.","PASSIVE",
U1212="AKTIVCO DEFAUT GE &amp; POWER Cabinet","PASSIVE",
U1212="AKTIVCO Coupure ENEO &amp; Baisse de tension","PASSIVE",
U1212="Coupure ENEO &amp; Baisse de tension","PASSIVE",
U1212="Defaut GE &amp; POWER Cabinet","PASSIVE",
U1212="Sharing","PASSIVE",
U1212="Sites strategiques &amp; DataCenter","PASSIVE",
U1212="Exclu","Exclu",
U1212="SAT","ACTIVE",
U1212="SPARE-ISSUE","SPARE-ISSUE",
U1212="Fiber CAmtel","ACTIVE",
U1212="Fiber AOF","ACTIVE",
U1212="Projet OCM (HUAWEI)","PLANNED WORKS",
U1212="Projet OCM (NOKIA)","PLANNED WORKS",
U1212="ACCESS-ISSUE","ACCESS-ISSUE",
U1212="Projet OCM (ZTE, NOKIA, autres projets)","PLANNED WORKS",
U1212="No root CAuse","No root cause",
U1212="ODU HS","ACTIVE",
U1212="IP &amp; VLAN","ACTIVE",
U1212="Warehouse HUAWEI","SPARE-ISSUE",
U1212="SPARE-HS","SPARE-ISSUE",
U1212="Power Telco","ACTIVE", U1212="no impacts","no impacts"
),"")</f>
        <v>No root cause</v>
      </c>
      <c r="W1212" s="113"/>
      <c r="X1212" s="113"/>
      <c r="Y1212" s="113"/>
      <c r="Z1212" s="113"/>
      <c r="AA1212" s="113"/>
      <c r="AB1212" s="17" t="s">
        <v>5465</v>
      </c>
      <c r="AC1212" s="17" t="str">
        <f>_xlfn.XLOOKUP(B1212,'INCIDENT-04-27-2026'!E:E,'INCIDENT-04-27-2026'!F:F,"")</f>
        <v/>
      </c>
      <c r="AD1212" s="9"/>
      <c r="AE1212" s="7" t="s">
        <v>5465</v>
      </c>
      <c r="AF1212" s="6" t="str">
        <f>_xlfn.XLOOKUP(B1212,'[13]Input_27-04'!$B:$B,'[13]Input_27-04'!$M:$M,"")</f>
        <v/>
      </c>
      <c r="AG1212" s="7"/>
      <c r="AH1212" s="3"/>
      <c r="AI1212" s="18" t="str">
        <f>_xlfn.XLOOKUP(B1212,'[3]Cells Huawei 27042026 10h'!$B:$B,'[3]Cells Huawei 27042026 10h'!$T:$T,"")</f>
        <v/>
      </c>
      <c r="AJ1212" s="18" t="str">
        <f>_xlfn.XLOOKUP(B1212,'[3]Cells Huawei 27042026 15h'!$B:$B,'[3]Cells Huawei 27042026 15h'!$T:$T,"")</f>
        <v/>
      </c>
      <c r="AK1212" s="18" t="str">
        <f>_xlfn.XLOOKUP(B1212,'[4]cells down 27042026 11h28'!$B:$B,'[4]cells down 27042026 11h28'!$R:$R,"")</f>
        <v/>
      </c>
      <c r="AL1212" s="18" t="str">
        <f>_xlfn.XLOOKUP(B1212,'[4]cells down 27042026 18h01'!$B:$B,'[4]cells down 27042026 18h01'!$R:$R,"")</f>
        <v/>
      </c>
      <c r="AM1212" s="18" t="str">
        <f>_xlfn.XLOOKUP(B1212,'[5]cell downs 27042026 11h'!$B:$B,'[5]cell downs 27042026 11h'!$R:$R,"")</f>
        <v/>
      </c>
      <c r="AN1212" s="18" t="str">
        <f>_xlfn.XLOOKUP(B1212,'[5]cell downs 27042026 17h40'!$B:$B,'[5]cell downs 27042026 17h40'!$R:$R,"")</f>
        <v/>
      </c>
      <c r="AO1212" s="18" t="str">
        <f>_xlfn.XLOOKUP(B1212,'[6]ALL SITES DOWN'!$D:$D,'[6]ALL SITES DOWN'!$J:$J,"")</f>
        <v/>
      </c>
      <c r="AP1212" s="18" t="str">
        <f>_xlfn.XLOOKUP(B1212,'[7]ALL SITES DOWN'!$D:$D,'[7]ALL SITES DOWN'!$J:$J,"")</f>
        <v/>
      </c>
      <c r="AQ1212" s="9" t="str">
        <f>_xlfn.XLOOKUP(B1212,[8]sheet1!$AC:$AC,[8]sheet1!$AF:$AF,"")</f>
        <v/>
      </c>
      <c r="AR1212" s="14"/>
      <c r="AS1212" s="14" t="s">
        <v>5465</v>
      </c>
      <c r="AT1212" s="14" t="str">
        <f>_xlfn.XLOOKUP(B1212,'[9]cell downs 18042026 17h'!$B:$B,'[9]cell downs 18042026 17h'!$B:$B,"")</f>
        <v/>
      </c>
      <c r="AU1212" s="14" t="str">
        <f>_xlfn.XLOOKUP(B1212,'[10]Cells Huawei 19042026 15h'!$B:$B,'[10]Cells Huawei 19042026 15h'!$B:$B,"")</f>
        <v/>
      </c>
      <c r="AV1212" s="9" t="str">
        <f>_xlfn.XLOOKUP(B1212,'[11]cells down 19042026 9H40'!$B:$B,'[11]cells down 19042026 9H40'!$B:$B,"")</f>
        <v/>
      </c>
    </row>
    <row r="1213" spans="1:48" hidden="1" x14ac:dyDescent="0.3">
      <c r="A1213" s="1" t="s">
        <v>2239</v>
      </c>
      <c r="B1213" s="8" t="s">
        <v>2240</v>
      </c>
      <c r="C1213" s="3" t="str">
        <f>_xlfn.XLOOKUP(B1213,'[1]daily break down'!$D:$D,'[1]daily break down'!$E:$E,"")</f>
        <v>Yaounde</v>
      </c>
      <c r="D1213" s="1" t="s">
        <v>11</v>
      </c>
      <c r="E1213" s="1" t="s">
        <v>12</v>
      </c>
      <c r="F1213" s="3" t="s">
        <v>37</v>
      </c>
      <c r="G1213" s="1" t="s">
        <v>38</v>
      </c>
      <c r="H1213" s="29" t="str">
        <f>_xlfn.XLOOKUP(B1213,[2]CALCULATION!$B:$B,[2]CALCULATION!$H:$H,"")</f>
        <v>ZTE</v>
      </c>
      <c r="I1213" s="26">
        <v>0</v>
      </c>
      <c r="J1213" s="26">
        <v>0</v>
      </c>
      <c r="K1213" s="26">
        <v>1.6961159479843422E-2</v>
      </c>
      <c r="L1213" s="26">
        <v>0</v>
      </c>
      <c r="M1213" s="26">
        <v>0</v>
      </c>
      <c r="N1213" s="26">
        <v>0</v>
      </c>
      <c r="O1213" s="26">
        <v>0</v>
      </c>
      <c r="P1213" s="114" t="s">
        <v>6364</v>
      </c>
      <c r="Q1213" s="42" t="s">
        <v>5538</v>
      </c>
      <c r="R1213" s="42"/>
      <c r="S1213" s="41" t="str" cm="1">
        <f t="array" ref="S1213">IFERROR(_xlfn.IFS(
U1213="MPR ISSUE","PDH",
U1213="BSS Hardware Issue","BSS",
U1213="Sites strategiques, MLL, Pylone, etc.","ENVTECH",
U1213="AKTIVCO DEFAUT GE &amp; POWER Cabinet","AKTIVCO",
U1213="AKTIVCO Coupure ENEO &amp; Baisse de tension","AKTIVCO GRID ONLY",
U1213="Coupure ENEO &amp; Baisse de tension","IHS GRID ONLY",
U1213="Defaut GE &amp; POWER Cabinet","IHS",
U1213="Sharing","Partners",
U1213="Sites strategiques &amp; DataCenter","SST &amp; DC",
U1213="Exclu","Exclu",
U1213="SAT","SAT",
U1213="SPARE-ISSUE","SPARE-ISSUE",
U1213="Fiber CAmtel","TRANS_FO_CAMTEL",
U1213="Fiber AOF","Fiber AOF",
U1213="Projet OCM (HUAWEI)","TRAVAUX-HUAWEI",
U1213="Projet OCM (NOKIA)","TRAVAUX-NOKIA",
U1213="ACCESS-ISSUE","ACCESS-ISSUE",
U1213="Projet OCM (ZTE, NOKIA, autres projets)","TRAVAUX OCM",
U1213="No root CAuse","No root cause",
U1213="ODU HS","PDH",
U1213="IP &amp; VLAN","PDH",
U1213="Warehouse HUAWEI","SPARE-ISSUE",
U1213="SPARE-HS","SPARE-ISSUE",
U1213="Power Telco","BSS",U1213="no impacts","no impacts"
),"")</f>
        <v>No root cause</v>
      </c>
      <c r="T1213" s="41" t="str" cm="1">
        <f t="array" ref="T1213">IFERROR(_xlfn.IFS(
U1213="MPR ISSUE","TX ISSUE",
U1213="BSS Hardware Issue","RAN ISSUE",
U1213="Sites strategiques, MLL, Pylone, etc.","ENVTECH",
U1213="AKTIVCO DEFAUT GE &amp; POWER Cabinet","POWER ISSUE",
U1213="AKTIVCO Coupure ENEO &amp; Baisse de tension","POWER ISSUE",
U1213="Coupure ENEO &amp; Baisse de tension","POWER ISSUE",
U1213="Defaut GE &amp; POWER Cabinet","POWER ISSUE",
U1213="Sharing","POWER ISSUE",
U1213="Sites strategiques &amp; DataCenter","POWER ISSUE",
U1213="Exclu","Exclu",
U1213="SAT","TX ISSUE",
U1213="SPARE-ISSUE","SPARE-ISSUE",
U1213="Fiber CAmtel","TX ISSUE",
U1213="Fiber AOF","TX ISSUE",
U1213="Projet OCM (HUAWEI)","TRAVAUX-HUAWEI",
U1213="Projet OCM (NOKIA)","TRAVAUX -NOKIA",
U1213="ACCESS-ISSUE","ACCESS-ISSUE",
U1213="Projet OCM (ZTE, NOKIA, autres projets)","TRAVAUX OCM",
U1213="No root CAuse","No root cause",
U1213="ODU HS","TX ISSUE",
U1213="IP &amp; VLAN","TX ISSUE",
U1213="Warehouse HUAWEI","SPARE-ISSUE",
U1213="SPARE-HS","SPARE-ISSUE",
U1213="Power Telco","RAN ISSUE",U1213="no impacts","no impacts"
),"")</f>
        <v>No root cause</v>
      </c>
      <c r="U1213" s="68" t="s">
        <v>5691</v>
      </c>
      <c r="V1213" s="41" t="str" cm="1">
        <f t="array" ref="V1213">IFERROR(_xlfn.IFS(
U1213="MPR ISSUE","ACTIVE",
U1213="BSS Hardware Issue","ACTIVE",
U1213="Sites strategiques, MLL, Pylone, etc.","PASSIVE",
U1213="AKTIVCO DEFAUT GE &amp; POWER Cabinet","PASSIVE",
U1213="AKTIVCO Coupure ENEO &amp; Baisse de tension","PASSIVE",
U1213="Coupure ENEO &amp; Baisse de tension","PASSIVE",
U1213="Defaut GE &amp; POWER Cabinet","PASSIVE",
U1213="Sharing","PASSIVE",
U1213="Sites strategiques &amp; DataCenter","PASSIVE",
U1213="Exclu","Exclu",
U1213="SAT","ACTIVE",
U1213="SPARE-ISSUE","SPARE-ISSUE",
U1213="Fiber CAmtel","ACTIVE",
U1213="Fiber AOF","ACTIVE",
U1213="Projet OCM (HUAWEI)","PLANNED WORKS",
U1213="Projet OCM (NOKIA)","PLANNED WORKS",
U1213="ACCESS-ISSUE","ACCESS-ISSUE",
U1213="Projet OCM (ZTE, NOKIA, autres projets)","PLANNED WORKS",
U1213="No root CAuse","No root cause",
U1213="ODU HS","ACTIVE",
U1213="IP &amp; VLAN","ACTIVE",
U1213="Warehouse HUAWEI","SPARE-ISSUE",
U1213="SPARE-HS","SPARE-ISSUE",
U1213="Power Telco","ACTIVE", U1213="no impacts","no impacts"
),"")</f>
        <v>No root cause</v>
      </c>
      <c r="W1213" s="113"/>
      <c r="X1213" s="113"/>
      <c r="Y1213" s="113"/>
      <c r="Z1213" s="113"/>
      <c r="AA1213" s="113"/>
      <c r="AB1213" s="17" t="s">
        <v>5465</v>
      </c>
      <c r="AC1213" s="17" t="str">
        <f>_xlfn.XLOOKUP(B1213,'INCIDENT-04-27-2026'!E:E,'INCIDENT-04-27-2026'!F:F,"")</f>
        <v/>
      </c>
      <c r="AD1213" s="9"/>
      <c r="AE1213" s="7" t="s">
        <v>5465</v>
      </c>
      <c r="AF1213" s="6" t="str">
        <f>_xlfn.XLOOKUP(B1213,'[13]Input_27-04'!$B:$B,'[13]Input_27-04'!$M:$M,"")</f>
        <v/>
      </c>
      <c r="AG1213" s="7"/>
      <c r="AH1213" s="3"/>
      <c r="AI1213" s="18" t="str">
        <f>_xlfn.XLOOKUP(B1213,'[3]Cells Huawei 27042026 10h'!$B:$B,'[3]Cells Huawei 27042026 10h'!$T:$T,"")</f>
        <v/>
      </c>
      <c r="AJ1213" s="18" t="str">
        <f>_xlfn.XLOOKUP(B1213,'[3]Cells Huawei 27042026 15h'!$B:$B,'[3]Cells Huawei 27042026 15h'!$T:$T,"")</f>
        <v/>
      </c>
      <c r="AK1213" s="18" t="str">
        <f>_xlfn.XLOOKUP(B1213,'[4]cells down 27042026 11h28'!$B:$B,'[4]cells down 27042026 11h28'!$R:$R,"")</f>
        <v/>
      </c>
      <c r="AL1213" s="18" t="str">
        <f>_xlfn.XLOOKUP(B1213,'[4]cells down 27042026 18h01'!$B:$B,'[4]cells down 27042026 18h01'!$R:$R,"")</f>
        <v/>
      </c>
      <c r="AM1213" s="18" t="str">
        <f>_xlfn.XLOOKUP(B1213,'[5]cell downs 27042026 11h'!$B:$B,'[5]cell downs 27042026 11h'!$R:$R,"")</f>
        <v/>
      </c>
      <c r="AN1213" s="18" t="str">
        <f>_xlfn.XLOOKUP(B1213,'[5]cell downs 27042026 17h40'!$B:$B,'[5]cell downs 27042026 17h40'!$R:$R,"")</f>
        <v/>
      </c>
      <c r="AO1213" s="18" t="str">
        <f>_xlfn.XLOOKUP(B1213,'[6]ALL SITES DOWN'!$D:$D,'[6]ALL SITES DOWN'!$J:$J,"")</f>
        <v/>
      </c>
      <c r="AP1213" s="18" t="str">
        <f>_xlfn.XLOOKUP(B1213,'[7]ALL SITES DOWN'!$D:$D,'[7]ALL SITES DOWN'!$J:$J,"")</f>
        <v/>
      </c>
      <c r="AQ1213" s="9" t="str">
        <f>_xlfn.XLOOKUP(B1213,[8]sheet1!$AC:$AC,[8]sheet1!$AF:$AF,"")</f>
        <v/>
      </c>
      <c r="AR1213" s="14"/>
      <c r="AS1213" s="14" t="s">
        <v>5465</v>
      </c>
      <c r="AT1213" s="14" t="str">
        <f>_xlfn.XLOOKUP(B1213,'[9]cell downs 18042026 17h'!$B:$B,'[9]cell downs 18042026 17h'!$B:$B,"")</f>
        <v/>
      </c>
      <c r="AU1213" s="14" t="str">
        <f>_xlfn.XLOOKUP(B1213,'[10]Cells Huawei 19042026 15h'!$B:$B,'[10]Cells Huawei 19042026 15h'!$B:$B,"")</f>
        <v/>
      </c>
      <c r="AV1213" s="9" t="str">
        <f>_xlfn.XLOOKUP(B1213,'[11]cells down 19042026 9H40'!$B:$B,'[11]cells down 19042026 9H40'!$B:$B,"")</f>
        <v/>
      </c>
    </row>
    <row r="1214" spans="1:48" hidden="1" x14ac:dyDescent="0.3">
      <c r="A1214" s="3" t="s">
        <v>1927</v>
      </c>
      <c r="B1214" s="23" t="s">
        <v>1928</v>
      </c>
      <c r="C1214" s="3" t="str">
        <f>_xlfn.XLOOKUP(B1214,'[1]daily break down'!$D:$D,'[1]daily break down'!$E:$E,"")</f>
        <v>Yaounde</v>
      </c>
      <c r="D1214" s="3" t="s">
        <v>357</v>
      </c>
      <c r="E1214" s="3" t="e">
        <v>#N/A</v>
      </c>
      <c r="F1214" s="3" t="s">
        <v>37</v>
      </c>
      <c r="G1214" s="3" t="s">
        <v>115</v>
      </c>
      <c r="H1214" s="29" t="str">
        <f>_xlfn.XLOOKUP(B1214,[2]CALCULATION!$B:$B,[2]CALCULATION!$H:$H,"")</f>
        <v>ZTE</v>
      </c>
      <c r="I1214" s="26">
        <v>0</v>
      </c>
      <c r="J1214" s="26">
        <v>0</v>
      </c>
      <c r="K1214" s="26">
        <v>1.6854149009939031E-2</v>
      </c>
      <c r="L1214" s="26">
        <v>0</v>
      </c>
      <c r="M1214" s="26">
        <v>0</v>
      </c>
      <c r="N1214" s="26">
        <v>0</v>
      </c>
      <c r="O1214" s="26">
        <v>0</v>
      </c>
      <c r="P1214" s="114" t="s">
        <v>6364</v>
      </c>
      <c r="Q1214" s="42" t="s">
        <v>5538</v>
      </c>
      <c r="R1214" s="42"/>
      <c r="S1214" s="41" t="str" cm="1">
        <f t="array" ref="S1214">IFERROR(_xlfn.IFS(
U1214="MPR ISSUE","PDH",
U1214="BSS Hardware Issue","BSS",
U1214="Sites strategiques, MLL, Pylone, etc.","ENVTECH",
U1214="AKTIVCO DEFAUT GE &amp; POWER Cabinet","AKTIVCO",
U1214="AKTIVCO Coupure ENEO &amp; Baisse de tension","AKTIVCO GRID ONLY",
U1214="Coupure ENEO &amp; Baisse de tension","IHS GRID ONLY",
U1214="Defaut GE &amp; POWER Cabinet","IHS",
U1214="Sharing","Partners",
U1214="Sites strategiques &amp; DataCenter","SST &amp; DC",
U1214="Exclu","Exclu",
U1214="SAT","SAT",
U1214="SPARE-ISSUE","SPARE-ISSUE",
U1214="Fiber CAmtel","TRANS_FO_CAMTEL",
U1214="Fiber AOF","Fiber AOF",
U1214="Projet OCM (HUAWEI)","TRAVAUX-HUAWEI",
U1214="Projet OCM (NOKIA)","TRAVAUX-NOKIA",
U1214="ACCESS-ISSUE","ACCESS-ISSUE",
U1214="Projet OCM (ZTE, NOKIA, autres projets)","TRAVAUX OCM",
U1214="No root CAuse","No root cause",
U1214="ODU HS","PDH",
U1214="IP &amp; VLAN","PDH",
U1214="Warehouse HUAWEI","SPARE-ISSUE",
U1214="SPARE-HS","SPARE-ISSUE",
U1214="Power Telco","BSS",U1214="no impacts","no impacts"
),"")</f>
        <v>No root cause</v>
      </c>
      <c r="T1214" s="41" t="str" cm="1">
        <f t="array" ref="T1214">IFERROR(_xlfn.IFS(
U1214="MPR ISSUE","TX ISSUE",
U1214="BSS Hardware Issue","RAN ISSUE",
U1214="Sites strategiques, MLL, Pylone, etc.","ENVTECH",
U1214="AKTIVCO DEFAUT GE &amp; POWER Cabinet","POWER ISSUE",
U1214="AKTIVCO Coupure ENEO &amp; Baisse de tension","POWER ISSUE",
U1214="Coupure ENEO &amp; Baisse de tension","POWER ISSUE",
U1214="Defaut GE &amp; POWER Cabinet","POWER ISSUE",
U1214="Sharing","POWER ISSUE",
U1214="Sites strategiques &amp; DataCenter","POWER ISSUE",
U1214="Exclu","Exclu",
U1214="SAT","TX ISSUE",
U1214="SPARE-ISSUE","SPARE-ISSUE",
U1214="Fiber CAmtel","TX ISSUE",
U1214="Fiber AOF","TX ISSUE",
U1214="Projet OCM (HUAWEI)","TRAVAUX-HUAWEI",
U1214="Projet OCM (NOKIA)","TRAVAUX -NOKIA",
U1214="ACCESS-ISSUE","ACCESS-ISSUE",
U1214="Projet OCM (ZTE, NOKIA, autres projets)","TRAVAUX OCM",
U1214="No root CAuse","No root cause",
U1214="ODU HS","TX ISSUE",
U1214="IP &amp; VLAN","TX ISSUE",
U1214="Warehouse HUAWEI","SPARE-ISSUE",
U1214="SPARE-HS","SPARE-ISSUE",
U1214="Power Telco","RAN ISSUE",U1214="no impacts","no impacts"
),"")</f>
        <v>No root cause</v>
      </c>
      <c r="U1214" s="68" t="s">
        <v>5691</v>
      </c>
      <c r="V1214" s="41" t="str" cm="1">
        <f t="array" ref="V1214">IFERROR(_xlfn.IFS(
U1214="MPR ISSUE","ACTIVE",
U1214="BSS Hardware Issue","ACTIVE",
U1214="Sites strategiques, MLL, Pylone, etc.","PASSIVE",
U1214="AKTIVCO DEFAUT GE &amp; POWER Cabinet","PASSIVE",
U1214="AKTIVCO Coupure ENEO &amp; Baisse de tension","PASSIVE",
U1214="Coupure ENEO &amp; Baisse de tension","PASSIVE",
U1214="Defaut GE &amp; POWER Cabinet","PASSIVE",
U1214="Sharing","PASSIVE",
U1214="Sites strategiques &amp; DataCenter","PASSIVE",
U1214="Exclu","Exclu",
U1214="SAT","ACTIVE",
U1214="SPARE-ISSUE","SPARE-ISSUE",
U1214="Fiber CAmtel","ACTIVE",
U1214="Fiber AOF","ACTIVE",
U1214="Projet OCM (HUAWEI)","PLANNED WORKS",
U1214="Projet OCM (NOKIA)","PLANNED WORKS",
U1214="ACCESS-ISSUE","ACCESS-ISSUE",
U1214="Projet OCM (ZTE, NOKIA, autres projets)","PLANNED WORKS",
U1214="No root CAuse","No root cause",
U1214="ODU HS","ACTIVE",
U1214="IP &amp; VLAN","ACTIVE",
U1214="Warehouse HUAWEI","SPARE-ISSUE",
U1214="SPARE-HS","SPARE-ISSUE",
U1214="Power Telco","ACTIVE", U1214="no impacts","no impacts"
),"")</f>
        <v>No root cause</v>
      </c>
      <c r="W1214" s="113"/>
      <c r="X1214" s="113"/>
      <c r="Y1214" s="113"/>
      <c r="Z1214" s="113"/>
      <c r="AA1214" s="113"/>
      <c r="AB1214" s="17" t="s">
        <v>5465</v>
      </c>
      <c r="AC1214" s="17" t="str">
        <f>_xlfn.XLOOKUP(B1214,'INCIDENT-04-27-2026'!E:E,'INCIDENT-04-27-2026'!F:F,"")</f>
        <v/>
      </c>
      <c r="AD1214" s="9"/>
      <c r="AE1214" s="7" t="s">
        <v>5465</v>
      </c>
      <c r="AF1214" s="6" t="str">
        <f>_xlfn.XLOOKUP(B1214,'[13]Input_27-04'!$B:$B,'[13]Input_27-04'!$M:$M,"")</f>
        <v/>
      </c>
      <c r="AG1214" s="7"/>
      <c r="AH1214" s="3"/>
      <c r="AI1214" s="18" t="str">
        <f>_xlfn.XLOOKUP(B1214,'[3]Cells Huawei 27042026 10h'!$B:$B,'[3]Cells Huawei 27042026 10h'!$T:$T,"")</f>
        <v/>
      </c>
      <c r="AJ1214" s="18" t="str">
        <f>_xlfn.XLOOKUP(B1214,'[3]Cells Huawei 27042026 15h'!$B:$B,'[3]Cells Huawei 27042026 15h'!$T:$T,"")</f>
        <v/>
      </c>
      <c r="AK1214" s="18" t="str">
        <f>_xlfn.XLOOKUP(B1214,'[4]cells down 27042026 11h28'!$B:$B,'[4]cells down 27042026 11h28'!$R:$R,"")</f>
        <v/>
      </c>
      <c r="AL1214" s="18" t="str">
        <f>_xlfn.XLOOKUP(B1214,'[4]cells down 27042026 18h01'!$B:$B,'[4]cells down 27042026 18h01'!$R:$R,"")</f>
        <v/>
      </c>
      <c r="AM1214" s="18" t="str">
        <f>_xlfn.XLOOKUP(B1214,'[5]cell downs 27042026 11h'!$B:$B,'[5]cell downs 27042026 11h'!$R:$R,"")</f>
        <v/>
      </c>
      <c r="AN1214" s="18" t="str">
        <f>_xlfn.XLOOKUP(B1214,'[5]cell downs 27042026 17h40'!$B:$B,'[5]cell downs 27042026 17h40'!$R:$R,"")</f>
        <v/>
      </c>
      <c r="AO1214" s="18" t="str">
        <f>_xlfn.XLOOKUP(B1214,'[6]ALL SITES DOWN'!$D:$D,'[6]ALL SITES DOWN'!$J:$J,"")</f>
        <v/>
      </c>
      <c r="AP1214" s="18" t="str">
        <f>_xlfn.XLOOKUP(B1214,'[7]ALL SITES DOWN'!$D:$D,'[7]ALL SITES DOWN'!$J:$J,"")</f>
        <v/>
      </c>
      <c r="AQ1214" s="9" t="str">
        <f>_xlfn.XLOOKUP(B1214,[8]sheet1!$AC:$AC,[8]sheet1!$AF:$AF,"")</f>
        <v/>
      </c>
      <c r="AR1214" s="14"/>
      <c r="AS1214" s="14" t="s">
        <v>5465</v>
      </c>
      <c r="AT1214" s="14" t="str">
        <f>_xlfn.XLOOKUP(B1214,'[9]cell downs 18042026 17h'!$B:$B,'[9]cell downs 18042026 17h'!$B:$B,"")</f>
        <v/>
      </c>
      <c r="AU1214" s="14" t="str">
        <f>_xlfn.XLOOKUP(B1214,'[10]Cells Huawei 19042026 15h'!$B:$B,'[10]Cells Huawei 19042026 15h'!$B:$B,"")</f>
        <v/>
      </c>
      <c r="AV1214" s="9" t="str">
        <f>_xlfn.XLOOKUP(B1214,'[11]cells down 19042026 9H40'!$B:$B,'[11]cells down 19042026 9H40'!$B:$B,"")</f>
        <v/>
      </c>
    </row>
    <row r="1215" spans="1:48" hidden="1" x14ac:dyDescent="0.3">
      <c r="A1215" s="1" t="s">
        <v>1704</v>
      </c>
      <c r="B1215" s="8" t="s">
        <v>1705</v>
      </c>
      <c r="C1215" s="3" t="str">
        <f>_xlfn.XLOOKUP(B1215,'[1]daily break down'!$D:$D,'[1]daily break down'!$E:$E,"")</f>
        <v>Yaounde</v>
      </c>
      <c r="D1215" s="1" t="s">
        <v>21</v>
      </c>
      <c r="E1215" s="1" t="s">
        <v>30</v>
      </c>
      <c r="F1215" s="3" t="s">
        <v>37</v>
      </c>
      <c r="G1215" s="1" t="s">
        <v>38</v>
      </c>
      <c r="H1215" s="29" t="str">
        <f>_xlfn.XLOOKUP(B1215,[2]CALCULATION!$B:$B,[2]CALCULATION!$H:$H,"")</f>
        <v>ZTE</v>
      </c>
      <c r="I1215" s="26">
        <v>0</v>
      </c>
      <c r="J1215" s="26">
        <v>0.79952872589054247</v>
      </c>
      <c r="K1215" s="26">
        <v>1.6854149009938989E-2</v>
      </c>
      <c r="L1215" s="26">
        <v>1.0254813330936308</v>
      </c>
      <c r="M1215" s="26">
        <v>0.56048517120248387</v>
      </c>
      <c r="N1215" s="26">
        <v>0</v>
      </c>
      <c r="O1215" s="26">
        <v>0</v>
      </c>
      <c r="P1215" s="114" t="s">
        <v>6364</v>
      </c>
      <c r="Q1215" s="42" t="s">
        <v>5538</v>
      </c>
      <c r="R1215" s="42"/>
      <c r="S1215" s="41" t="str" cm="1">
        <f t="array" ref="S1215">IFERROR(_xlfn.IFS(
U1215="MPR ISSUE","PDH",
U1215="BSS Hardware Issue","BSS",
U1215="Sites strategiques, MLL, Pylone, etc.","ENVTECH",
U1215="AKTIVCO DEFAUT GE &amp; POWER Cabinet","AKTIVCO",
U1215="AKTIVCO Coupure ENEO &amp; Baisse de tension","AKTIVCO GRID ONLY",
U1215="Coupure ENEO &amp; Baisse de tension","IHS GRID ONLY",
U1215="Defaut GE &amp; POWER Cabinet","IHS",
U1215="Sharing","Partners",
U1215="Sites strategiques &amp; DataCenter","SST &amp; DC",
U1215="Exclu","Exclu",
U1215="SAT","SAT",
U1215="SPARE-ISSUE","SPARE-ISSUE",
U1215="Fiber CAmtel","TRANS_FO_CAMTEL",
U1215="Fiber AOF","Fiber AOF",
U1215="Projet OCM (HUAWEI)","TRAVAUX-HUAWEI",
U1215="Projet OCM (NOKIA)","TRAVAUX-NOKIA",
U1215="ACCESS-ISSUE","ACCESS-ISSUE",
U1215="Projet OCM (ZTE, NOKIA, autres projets)","TRAVAUX OCM",
U1215="No root CAuse","No root cause",
U1215="ODU HS","PDH",
U1215="IP &amp; VLAN","PDH",
U1215="Warehouse HUAWEI","SPARE-ISSUE",
U1215="SPARE-HS","SPARE-ISSUE",
U1215="Power Telco","BSS",U1215="no impacts","no impacts"
),"")</f>
        <v>No root cause</v>
      </c>
      <c r="T1215" s="41" t="str" cm="1">
        <f t="array" ref="T1215">IFERROR(_xlfn.IFS(
U1215="MPR ISSUE","TX ISSUE",
U1215="BSS Hardware Issue","RAN ISSUE",
U1215="Sites strategiques, MLL, Pylone, etc.","ENVTECH",
U1215="AKTIVCO DEFAUT GE &amp; POWER Cabinet","POWER ISSUE",
U1215="AKTIVCO Coupure ENEO &amp; Baisse de tension","POWER ISSUE",
U1215="Coupure ENEO &amp; Baisse de tension","POWER ISSUE",
U1215="Defaut GE &amp; POWER Cabinet","POWER ISSUE",
U1215="Sharing","POWER ISSUE",
U1215="Sites strategiques &amp; DataCenter","POWER ISSUE",
U1215="Exclu","Exclu",
U1215="SAT","TX ISSUE",
U1215="SPARE-ISSUE","SPARE-ISSUE",
U1215="Fiber CAmtel","TX ISSUE",
U1215="Fiber AOF","TX ISSUE",
U1215="Projet OCM (HUAWEI)","TRAVAUX-HUAWEI",
U1215="Projet OCM (NOKIA)","TRAVAUX -NOKIA",
U1215="ACCESS-ISSUE","ACCESS-ISSUE",
U1215="Projet OCM (ZTE, NOKIA, autres projets)","TRAVAUX OCM",
U1215="No root CAuse","No root cause",
U1215="ODU HS","TX ISSUE",
U1215="IP &amp; VLAN","TX ISSUE",
U1215="Warehouse HUAWEI","SPARE-ISSUE",
U1215="SPARE-HS","SPARE-ISSUE",
U1215="Power Telco","RAN ISSUE",U1215="no impacts","no impacts"
),"")</f>
        <v>No root cause</v>
      </c>
      <c r="U1215" s="68" t="s">
        <v>5691</v>
      </c>
      <c r="V1215" s="41" t="str" cm="1">
        <f t="array" ref="V1215">IFERROR(_xlfn.IFS(
U1215="MPR ISSUE","ACTIVE",
U1215="BSS Hardware Issue","ACTIVE",
U1215="Sites strategiques, MLL, Pylone, etc.","PASSIVE",
U1215="AKTIVCO DEFAUT GE &amp; POWER Cabinet","PASSIVE",
U1215="AKTIVCO Coupure ENEO &amp; Baisse de tension","PASSIVE",
U1215="Coupure ENEO &amp; Baisse de tension","PASSIVE",
U1215="Defaut GE &amp; POWER Cabinet","PASSIVE",
U1215="Sharing","PASSIVE",
U1215="Sites strategiques &amp; DataCenter","PASSIVE",
U1215="Exclu","Exclu",
U1215="SAT","ACTIVE",
U1215="SPARE-ISSUE","SPARE-ISSUE",
U1215="Fiber CAmtel","ACTIVE",
U1215="Fiber AOF","ACTIVE",
U1215="Projet OCM (HUAWEI)","PLANNED WORKS",
U1215="Projet OCM (NOKIA)","PLANNED WORKS",
U1215="ACCESS-ISSUE","ACCESS-ISSUE",
U1215="Projet OCM (ZTE, NOKIA, autres projets)","PLANNED WORKS",
U1215="No root CAuse","No root cause",
U1215="ODU HS","ACTIVE",
U1215="IP &amp; VLAN","ACTIVE",
U1215="Warehouse HUAWEI","SPARE-ISSUE",
U1215="SPARE-HS","SPARE-ISSUE",
U1215="Power Telco","ACTIVE", U1215="no impacts","no impacts"
),"")</f>
        <v>No root cause</v>
      </c>
      <c r="W1215" s="113"/>
      <c r="X1215" s="113"/>
      <c r="Y1215" s="113"/>
      <c r="Z1215" s="113"/>
      <c r="AA1215" s="113"/>
      <c r="AB1215" s="17" t="s">
        <v>5465</v>
      </c>
      <c r="AC1215" s="17" t="str">
        <f>_xlfn.XLOOKUP(B1215,'INCIDENT-04-27-2026'!E:E,'INCIDENT-04-27-2026'!F:F,"")</f>
        <v/>
      </c>
      <c r="AD1215" s="9"/>
      <c r="AE1215" s="7" t="s">
        <v>5465</v>
      </c>
      <c r="AF1215" s="6" t="str">
        <f>_xlfn.XLOOKUP(B1215,'[13]Input_27-04'!$B:$B,'[13]Input_27-04'!$M:$M,"")</f>
        <v/>
      </c>
      <c r="AG1215" s="7"/>
      <c r="AH1215" s="3"/>
      <c r="AI1215" s="18" t="str">
        <f>_xlfn.XLOOKUP(B1215,'[3]Cells Huawei 27042026 10h'!$B:$B,'[3]Cells Huawei 27042026 10h'!$T:$T,"")</f>
        <v/>
      </c>
      <c r="AJ1215" s="18" t="str">
        <f>_xlfn.XLOOKUP(B1215,'[3]Cells Huawei 27042026 15h'!$B:$B,'[3]Cells Huawei 27042026 15h'!$T:$T,"")</f>
        <v/>
      </c>
      <c r="AK1215" s="18" t="str">
        <f>_xlfn.XLOOKUP(B1215,'[4]cells down 27042026 11h28'!$B:$B,'[4]cells down 27042026 11h28'!$R:$R,"")</f>
        <v/>
      </c>
      <c r="AL1215" s="18" t="str">
        <f>_xlfn.XLOOKUP(B1215,'[4]cells down 27042026 18h01'!$B:$B,'[4]cells down 27042026 18h01'!$R:$R,"")</f>
        <v/>
      </c>
      <c r="AM1215" s="18" t="str">
        <f>_xlfn.XLOOKUP(B1215,'[5]cell downs 27042026 11h'!$B:$B,'[5]cell downs 27042026 11h'!$R:$R,"")</f>
        <v/>
      </c>
      <c r="AN1215" s="18" t="str">
        <f>_xlfn.XLOOKUP(B1215,'[5]cell downs 27042026 17h40'!$B:$B,'[5]cell downs 27042026 17h40'!$R:$R,"")</f>
        <v/>
      </c>
      <c r="AO1215" s="18" t="str">
        <f>_xlfn.XLOOKUP(B1215,'[6]ALL SITES DOWN'!$D:$D,'[6]ALL SITES DOWN'!$J:$J,"")</f>
        <v/>
      </c>
      <c r="AP1215" s="18" t="str">
        <f>_xlfn.XLOOKUP(B1215,'[7]ALL SITES DOWN'!$D:$D,'[7]ALL SITES DOWN'!$J:$J,"")</f>
        <v/>
      </c>
      <c r="AQ1215" s="9" t="str">
        <f>_xlfn.XLOOKUP(B1215,[8]sheet1!$AC:$AC,[8]sheet1!$AF:$AF,"")</f>
        <v/>
      </c>
      <c r="AR1215" s="14"/>
      <c r="AS1215" s="14" t="s">
        <v>5465</v>
      </c>
      <c r="AT1215" s="14" t="str">
        <f>_xlfn.XLOOKUP(B1215,'[9]cell downs 18042026 17h'!$B:$B,'[9]cell downs 18042026 17h'!$B:$B,"")</f>
        <v/>
      </c>
      <c r="AU1215" s="14" t="str">
        <f>_xlfn.XLOOKUP(B1215,'[10]Cells Huawei 19042026 15h'!$B:$B,'[10]Cells Huawei 19042026 15h'!$B:$B,"")</f>
        <v/>
      </c>
      <c r="AV1215" s="9" t="str">
        <f>_xlfn.XLOOKUP(B1215,'[11]cells down 19042026 9H40'!$B:$B,'[11]cells down 19042026 9H40'!$B:$B,"")</f>
        <v/>
      </c>
    </row>
    <row r="1216" spans="1:48" hidden="1" x14ac:dyDescent="0.3">
      <c r="A1216" s="1" t="s">
        <v>3156</v>
      </c>
      <c r="B1216" s="8" t="s">
        <v>3157</v>
      </c>
      <c r="C1216" s="3" t="str">
        <f>_xlfn.XLOOKUP(B1216,'[1]daily break down'!$D:$D,'[1]daily break down'!$E:$E,"")</f>
        <v>Yaounde</v>
      </c>
      <c r="D1216" s="1" t="s">
        <v>11</v>
      </c>
      <c r="E1216" s="1" t="s">
        <v>12</v>
      </c>
      <c r="F1216" s="3" t="s">
        <v>37</v>
      </c>
      <c r="G1216" s="1" t="s">
        <v>38</v>
      </c>
      <c r="H1216" s="29" t="str">
        <f>_xlfn.XLOOKUP(B1216,[2]CALCULATION!$B:$B,[2]CALCULATION!$H:$H,"")</f>
        <v>ZTE</v>
      </c>
      <c r="I1216" s="26">
        <v>0</v>
      </c>
      <c r="J1216" s="26">
        <v>1.5516518136134442E-3</v>
      </c>
      <c r="K1216" s="26">
        <v>1.6836313931621515E-2</v>
      </c>
      <c r="L1216" s="26">
        <v>0</v>
      </c>
      <c r="M1216" s="26">
        <v>0</v>
      </c>
      <c r="N1216" s="26">
        <v>0</v>
      </c>
      <c r="O1216" s="26">
        <v>0</v>
      </c>
      <c r="P1216" s="114" t="s">
        <v>6364</v>
      </c>
      <c r="Q1216" s="42" t="s">
        <v>5538</v>
      </c>
      <c r="R1216" s="42"/>
      <c r="S1216" s="41" t="str" cm="1">
        <f t="array" ref="S1216">IFERROR(_xlfn.IFS(
U1216="MPR ISSUE","PDH",
U1216="BSS Hardware Issue","BSS",
U1216="Sites strategiques, MLL, Pylone, etc.","ENVTECH",
U1216="AKTIVCO DEFAUT GE &amp; POWER Cabinet","AKTIVCO",
U1216="AKTIVCO Coupure ENEO &amp; Baisse de tension","AKTIVCO GRID ONLY",
U1216="Coupure ENEO &amp; Baisse de tension","IHS GRID ONLY",
U1216="Defaut GE &amp; POWER Cabinet","IHS",
U1216="Sharing","Partners",
U1216="Sites strategiques &amp; DataCenter","SST &amp; DC",
U1216="Exclu","Exclu",
U1216="SAT","SAT",
U1216="SPARE-ISSUE","SPARE-ISSUE",
U1216="Fiber CAmtel","TRANS_FO_CAMTEL",
U1216="Fiber AOF","Fiber AOF",
U1216="Projet OCM (HUAWEI)","TRAVAUX-HUAWEI",
U1216="Projet OCM (NOKIA)","TRAVAUX-NOKIA",
U1216="ACCESS-ISSUE","ACCESS-ISSUE",
U1216="Projet OCM (ZTE, NOKIA, autres projets)","TRAVAUX OCM",
U1216="No root CAuse","No root cause",
U1216="ODU HS","PDH",
U1216="IP &amp; VLAN","PDH",
U1216="Warehouse HUAWEI","SPARE-ISSUE",
U1216="SPARE-HS","SPARE-ISSUE",
U1216="Power Telco","BSS",U1216="no impacts","no impacts"
),"")</f>
        <v>No root cause</v>
      </c>
      <c r="T1216" s="41" t="str" cm="1">
        <f t="array" ref="T1216">IFERROR(_xlfn.IFS(
U1216="MPR ISSUE","TX ISSUE",
U1216="BSS Hardware Issue","RAN ISSUE",
U1216="Sites strategiques, MLL, Pylone, etc.","ENVTECH",
U1216="AKTIVCO DEFAUT GE &amp; POWER Cabinet","POWER ISSUE",
U1216="AKTIVCO Coupure ENEO &amp; Baisse de tension","POWER ISSUE",
U1216="Coupure ENEO &amp; Baisse de tension","POWER ISSUE",
U1216="Defaut GE &amp; POWER Cabinet","POWER ISSUE",
U1216="Sharing","POWER ISSUE",
U1216="Sites strategiques &amp; DataCenter","POWER ISSUE",
U1216="Exclu","Exclu",
U1216="SAT","TX ISSUE",
U1216="SPARE-ISSUE","SPARE-ISSUE",
U1216="Fiber CAmtel","TX ISSUE",
U1216="Fiber AOF","TX ISSUE",
U1216="Projet OCM (HUAWEI)","TRAVAUX-HUAWEI",
U1216="Projet OCM (NOKIA)","TRAVAUX -NOKIA",
U1216="ACCESS-ISSUE","ACCESS-ISSUE",
U1216="Projet OCM (ZTE, NOKIA, autres projets)","TRAVAUX OCM",
U1216="No root CAuse","No root cause",
U1216="ODU HS","TX ISSUE",
U1216="IP &amp; VLAN","TX ISSUE",
U1216="Warehouse HUAWEI","SPARE-ISSUE",
U1216="SPARE-HS","SPARE-ISSUE",
U1216="Power Telco","RAN ISSUE",U1216="no impacts","no impacts"
),"")</f>
        <v>No root cause</v>
      </c>
      <c r="U1216" s="68" t="s">
        <v>5691</v>
      </c>
      <c r="V1216" s="41" t="str" cm="1">
        <f t="array" ref="V1216">IFERROR(_xlfn.IFS(
U1216="MPR ISSUE","ACTIVE",
U1216="BSS Hardware Issue","ACTIVE",
U1216="Sites strategiques, MLL, Pylone, etc.","PASSIVE",
U1216="AKTIVCO DEFAUT GE &amp; POWER Cabinet","PASSIVE",
U1216="AKTIVCO Coupure ENEO &amp; Baisse de tension","PASSIVE",
U1216="Coupure ENEO &amp; Baisse de tension","PASSIVE",
U1216="Defaut GE &amp; POWER Cabinet","PASSIVE",
U1216="Sharing","PASSIVE",
U1216="Sites strategiques &amp; DataCenter","PASSIVE",
U1216="Exclu","Exclu",
U1216="SAT","ACTIVE",
U1216="SPARE-ISSUE","SPARE-ISSUE",
U1216="Fiber CAmtel","ACTIVE",
U1216="Fiber AOF","ACTIVE",
U1216="Projet OCM (HUAWEI)","PLANNED WORKS",
U1216="Projet OCM (NOKIA)","PLANNED WORKS",
U1216="ACCESS-ISSUE","ACCESS-ISSUE",
U1216="Projet OCM (ZTE, NOKIA, autres projets)","PLANNED WORKS",
U1216="No root CAuse","No root cause",
U1216="ODU HS","ACTIVE",
U1216="IP &amp; VLAN","ACTIVE",
U1216="Warehouse HUAWEI","SPARE-ISSUE",
U1216="SPARE-HS","SPARE-ISSUE",
U1216="Power Telco","ACTIVE", U1216="no impacts","no impacts"
),"")</f>
        <v>No root cause</v>
      </c>
      <c r="W1216" s="113"/>
      <c r="X1216" s="113"/>
      <c r="Y1216" s="113"/>
      <c r="Z1216" s="113"/>
      <c r="AA1216" s="113"/>
      <c r="AB1216" s="17" t="s">
        <v>5465</v>
      </c>
      <c r="AC1216" s="17" t="str">
        <f>_xlfn.XLOOKUP(B1216,'INCIDENT-04-27-2026'!E:E,'INCIDENT-04-27-2026'!F:F,"")</f>
        <v/>
      </c>
      <c r="AD1216" s="9"/>
      <c r="AE1216" s="7" t="s">
        <v>5465</v>
      </c>
      <c r="AF1216" s="6" t="str">
        <f>_xlfn.XLOOKUP(B1216,'[13]Input_27-04'!$B:$B,'[13]Input_27-04'!$M:$M,"")</f>
        <v/>
      </c>
      <c r="AG1216" s="7"/>
      <c r="AH1216" s="3"/>
      <c r="AI1216" s="18" t="str">
        <f>_xlfn.XLOOKUP(B1216,'[3]Cells Huawei 27042026 10h'!$B:$B,'[3]Cells Huawei 27042026 10h'!$T:$T,"")</f>
        <v/>
      </c>
      <c r="AJ1216" s="18" t="str">
        <f>_xlfn.XLOOKUP(B1216,'[3]Cells Huawei 27042026 15h'!$B:$B,'[3]Cells Huawei 27042026 15h'!$T:$T,"")</f>
        <v/>
      </c>
      <c r="AK1216" s="18" t="str">
        <f>_xlfn.XLOOKUP(B1216,'[4]cells down 27042026 11h28'!$B:$B,'[4]cells down 27042026 11h28'!$R:$R,"")</f>
        <v/>
      </c>
      <c r="AL1216" s="18" t="str">
        <f>_xlfn.XLOOKUP(B1216,'[4]cells down 27042026 18h01'!$B:$B,'[4]cells down 27042026 18h01'!$R:$R,"")</f>
        <v/>
      </c>
      <c r="AM1216" s="18" t="str">
        <f>_xlfn.XLOOKUP(B1216,'[5]cell downs 27042026 11h'!$B:$B,'[5]cell downs 27042026 11h'!$R:$R,"")</f>
        <v/>
      </c>
      <c r="AN1216" s="18" t="str">
        <f>_xlfn.XLOOKUP(B1216,'[5]cell downs 27042026 17h40'!$B:$B,'[5]cell downs 27042026 17h40'!$R:$R,"")</f>
        <v/>
      </c>
      <c r="AO1216" s="18" t="str">
        <f>_xlfn.XLOOKUP(B1216,'[6]ALL SITES DOWN'!$D:$D,'[6]ALL SITES DOWN'!$J:$J,"")</f>
        <v/>
      </c>
      <c r="AP1216" s="18" t="str">
        <f>_xlfn.XLOOKUP(B1216,'[7]ALL SITES DOWN'!$D:$D,'[7]ALL SITES DOWN'!$J:$J,"")</f>
        <v/>
      </c>
      <c r="AQ1216" s="9" t="str">
        <f>_xlfn.XLOOKUP(B1216,[8]sheet1!$AC:$AC,[8]sheet1!$AF:$AF,"")</f>
        <v/>
      </c>
      <c r="AR1216" s="14"/>
      <c r="AS1216" s="14" t="s">
        <v>5465</v>
      </c>
      <c r="AT1216" s="14" t="str">
        <f>_xlfn.XLOOKUP(B1216,'[9]cell downs 18042026 17h'!$B:$B,'[9]cell downs 18042026 17h'!$B:$B,"")</f>
        <v/>
      </c>
      <c r="AU1216" s="14" t="str">
        <f>_xlfn.XLOOKUP(B1216,'[10]Cells Huawei 19042026 15h'!$B:$B,'[10]Cells Huawei 19042026 15h'!$B:$B,"")</f>
        <v/>
      </c>
      <c r="AV1216" s="9" t="str">
        <f>_xlfn.XLOOKUP(B1216,'[11]cells down 19042026 9H40'!$B:$B,'[11]cells down 19042026 9H40'!$B:$B,"")</f>
        <v/>
      </c>
    </row>
    <row r="1217" spans="1:48" hidden="1" x14ac:dyDescent="0.3">
      <c r="A1217" s="3" t="s">
        <v>2132</v>
      </c>
      <c r="B1217" s="23" t="s">
        <v>2133</v>
      </c>
      <c r="C1217" s="3" t="str">
        <f>_xlfn.XLOOKUP(B1217,'[1]daily break down'!$D:$D,'[1]daily break down'!$E:$E,"")</f>
        <v>CENTRE</v>
      </c>
      <c r="D1217" s="1"/>
      <c r="E1217" s="3" t="e">
        <v>#N/A</v>
      </c>
      <c r="F1217" s="3" t="s">
        <v>226</v>
      </c>
      <c r="G1217" s="3" t="s">
        <v>489</v>
      </c>
      <c r="H1217" s="29" t="str">
        <f>_xlfn.XLOOKUP(B1217,[2]CALCULATION!$B:$B,[2]CALCULATION!$H:$H,"")</f>
        <v>ZTE</v>
      </c>
      <c r="I1217" s="26">
        <v>0</v>
      </c>
      <c r="J1217" s="26">
        <v>0</v>
      </c>
      <c r="K1217" s="26">
        <v>1.6640128070130242E-2</v>
      </c>
      <c r="L1217" s="26">
        <v>0.47266524556762618</v>
      </c>
      <c r="M1217" s="26">
        <v>0</v>
      </c>
      <c r="N1217" s="26">
        <v>0</v>
      </c>
      <c r="O1217" s="26">
        <v>0</v>
      </c>
      <c r="P1217" s="114" t="s">
        <v>6364</v>
      </c>
      <c r="Q1217" s="42" t="s">
        <v>5538</v>
      </c>
      <c r="R1217" s="42"/>
      <c r="S1217" s="41" t="str" cm="1">
        <f t="array" ref="S1217">IFERROR(_xlfn.IFS(
U1217="MPR ISSUE","PDH",
U1217="BSS Hardware Issue","BSS",
U1217="Sites strategiques, MLL, Pylone, etc.","ENVTECH",
U1217="AKTIVCO DEFAUT GE &amp; POWER Cabinet","AKTIVCO",
U1217="AKTIVCO Coupure ENEO &amp; Baisse de tension","AKTIVCO GRID ONLY",
U1217="Coupure ENEO &amp; Baisse de tension","IHS GRID ONLY",
U1217="Defaut GE &amp; POWER Cabinet","IHS",
U1217="Sharing","Partners",
U1217="Sites strategiques &amp; DataCenter","SST &amp; DC",
U1217="Exclu","Exclu",
U1217="SAT","SAT",
U1217="SPARE-ISSUE","SPARE-ISSUE",
U1217="Fiber CAmtel","TRANS_FO_CAMTEL",
U1217="Fiber AOF","Fiber AOF",
U1217="Projet OCM (HUAWEI)","TRAVAUX-HUAWEI",
U1217="Projet OCM (NOKIA)","TRAVAUX-NOKIA",
U1217="ACCESS-ISSUE","ACCESS-ISSUE",
U1217="Projet OCM (ZTE, NOKIA, autres projets)","TRAVAUX OCM",
U1217="No root CAuse","No root cause",
U1217="ODU HS","PDH",
U1217="IP &amp; VLAN","PDH",
U1217="Warehouse HUAWEI","SPARE-ISSUE",
U1217="SPARE-HS","SPARE-ISSUE",
U1217="Power Telco","BSS",U1217="no impacts","no impacts"
),"")</f>
        <v>No root cause</v>
      </c>
      <c r="T1217" s="41" t="str" cm="1">
        <f t="array" ref="T1217">IFERROR(_xlfn.IFS(
U1217="MPR ISSUE","TX ISSUE",
U1217="BSS Hardware Issue","RAN ISSUE",
U1217="Sites strategiques, MLL, Pylone, etc.","ENVTECH",
U1217="AKTIVCO DEFAUT GE &amp; POWER Cabinet","POWER ISSUE",
U1217="AKTIVCO Coupure ENEO &amp; Baisse de tension","POWER ISSUE",
U1217="Coupure ENEO &amp; Baisse de tension","POWER ISSUE",
U1217="Defaut GE &amp; POWER Cabinet","POWER ISSUE",
U1217="Sharing","POWER ISSUE",
U1217="Sites strategiques &amp; DataCenter","POWER ISSUE",
U1217="Exclu","Exclu",
U1217="SAT","TX ISSUE",
U1217="SPARE-ISSUE","SPARE-ISSUE",
U1217="Fiber CAmtel","TX ISSUE",
U1217="Fiber AOF","TX ISSUE",
U1217="Projet OCM (HUAWEI)","TRAVAUX-HUAWEI",
U1217="Projet OCM (NOKIA)","TRAVAUX -NOKIA",
U1217="ACCESS-ISSUE","ACCESS-ISSUE",
U1217="Projet OCM (ZTE, NOKIA, autres projets)","TRAVAUX OCM",
U1217="No root CAuse","No root cause",
U1217="ODU HS","TX ISSUE",
U1217="IP &amp; VLAN","TX ISSUE",
U1217="Warehouse HUAWEI","SPARE-ISSUE",
U1217="SPARE-HS","SPARE-ISSUE",
U1217="Power Telco","RAN ISSUE",U1217="no impacts","no impacts"
),"")</f>
        <v>No root cause</v>
      </c>
      <c r="U1217" s="68" t="s">
        <v>5691</v>
      </c>
      <c r="V1217" s="41" t="str" cm="1">
        <f t="array" ref="V1217">IFERROR(_xlfn.IFS(
U1217="MPR ISSUE","ACTIVE",
U1217="BSS Hardware Issue","ACTIVE",
U1217="Sites strategiques, MLL, Pylone, etc.","PASSIVE",
U1217="AKTIVCO DEFAUT GE &amp; POWER Cabinet","PASSIVE",
U1217="AKTIVCO Coupure ENEO &amp; Baisse de tension","PASSIVE",
U1217="Coupure ENEO &amp; Baisse de tension","PASSIVE",
U1217="Defaut GE &amp; POWER Cabinet","PASSIVE",
U1217="Sharing","PASSIVE",
U1217="Sites strategiques &amp; DataCenter","PASSIVE",
U1217="Exclu","Exclu",
U1217="SAT","ACTIVE",
U1217="SPARE-ISSUE","SPARE-ISSUE",
U1217="Fiber CAmtel","ACTIVE",
U1217="Fiber AOF","ACTIVE",
U1217="Projet OCM (HUAWEI)","PLANNED WORKS",
U1217="Projet OCM (NOKIA)","PLANNED WORKS",
U1217="ACCESS-ISSUE","ACCESS-ISSUE",
U1217="Projet OCM (ZTE, NOKIA, autres projets)","PLANNED WORKS",
U1217="No root CAuse","No root cause",
U1217="ODU HS","ACTIVE",
U1217="IP &amp; VLAN","ACTIVE",
U1217="Warehouse HUAWEI","SPARE-ISSUE",
U1217="SPARE-HS","SPARE-ISSUE",
U1217="Power Telco","ACTIVE", U1217="no impacts","no impacts"
),"")</f>
        <v>No root cause</v>
      </c>
      <c r="W1217" s="113"/>
      <c r="X1217" s="113"/>
      <c r="Y1217" s="113"/>
      <c r="Z1217" s="113"/>
      <c r="AA1217" s="113"/>
      <c r="AB1217" s="17" t="s">
        <v>5465</v>
      </c>
      <c r="AC1217" s="17" t="str">
        <f>_xlfn.XLOOKUP(B1217,'INCIDENT-04-27-2026'!E:E,'INCIDENT-04-27-2026'!F:F,"")</f>
        <v/>
      </c>
      <c r="AD1217" s="9"/>
      <c r="AE1217" s="7" t="s">
        <v>5465</v>
      </c>
      <c r="AF1217" s="6" t="str">
        <f>_xlfn.XLOOKUP(B1217,'[13]Input_27-04'!$B:$B,'[13]Input_27-04'!$M:$M,"")</f>
        <v/>
      </c>
      <c r="AG1217" s="7"/>
      <c r="AH1217" s="3"/>
      <c r="AI1217" s="18" t="str">
        <f>_xlfn.XLOOKUP(B1217,'[3]Cells Huawei 27042026 10h'!$B:$B,'[3]Cells Huawei 27042026 10h'!$T:$T,"")</f>
        <v/>
      </c>
      <c r="AJ1217" s="18" t="str">
        <f>_xlfn.XLOOKUP(B1217,'[3]Cells Huawei 27042026 15h'!$B:$B,'[3]Cells Huawei 27042026 15h'!$T:$T,"")</f>
        <v/>
      </c>
      <c r="AK1217" s="18" t="str">
        <f>_xlfn.XLOOKUP(B1217,'[4]cells down 27042026 11h28'!$B:$B,'[4]cells down 27042026 11h28'!$R:$R,"")</f>
        <v/>
      </c>
      <c r="AL1217" s="18" t="str">
        <f>_xlfn.XLOOKUP(B1217,'[4]cells down 27042026 18h01'!$B:$B,'[4]cells down 27042026 18h01'!$R:$R,"")</f>
        <v/>
      </c>
      <c r="AM1217" s="18" t="str">
        <f>_xlfn.XLOOKUP(B1217,'[5]cell downs 27042026 11h'!$B:$B,'[5]cell downs 27042026 11h'!$R:$R,"")</f>
        <v/>
      </c>
      <c r="AN1217" s="18" t="str">
        <f>_xlfn.XLOOKUP(B1217,'[5]cell downs 27042026 17h40'!$B:$B,'[5]cell downs 27042026 17h40'!$R:$R,"")</f>
        <v/>
      </c>
      <c r="AO1217" s="18" t="str">
        <f>_xlfn.XLOOKUP(B1217,'[6]ALL SITES DOWN'!$D:$D,'[6]ALL SITES DOWN'!$J:$J,"")</f>
        <v/>
      </c>
      <c r="AP1217" s="18" t="str">
        <f>_xlfn.XLOOKUP(B1217,'[7]ALL SITES DOWN'!$D:$D,'[7]ALL SITES DOWN'!$J:$J,"")</f>
        <v/>
      </c>
      <c r="AQ1217" s="9" t="str">
        <f>_xlfn.XLOOKUP(B1217,[8]sheet1!$AC:$AC,[8]sheet1!$AF:$AF,"")</f>
        <v/>
      </c>
      <c r="AR1217" s="14"/>
      <c r="AS1217" s="14" t="s">
        <v>5465</v>
      </c>
      <c r="AT1217" s="14" t="str">
        <f>_xlfn.XLOOKUP(B1217,'[9]cell downs 18042026 17h'!$B:$B,'[9]cell downs 18042026 17h'!$B:$B,"")</f>
        <v/>
      </c>
      <c r="AU1217" s="14" t="str">
        <f>_xlfn.XLOOKUP(B1217,'[10]Cells Huawei 19042026 15h'!$B:$B,'[10]Cells Huawei 19042026 15h'!$B:$B,"")</f>
        <v/>
      </c>
      <c r="AV1217" s="9" t="str">
        <f>_xlfn.XLOOKUP(B1217,'[11]cells down 19042026 9H40'!$B:$B,'[11]cells down 19042026 9H40'!$B:$B,"")</f>
        <v/>
      </c>
    </row>
    <row r="1218" spans="1:48" hidden="1" x14ac:dyDescent="0.3">
      <c r="A1218" s="1" t="s">
        <v>1568</v>
      </c>
      <c r="B1218" s="1" t="s">
        <v>1569</v>
      </c>
      <c r="C1218" s="3" t="str">
        <f>_xlfn.XLOOKUP(B1218,'[1]daily break down'!$D:$D,'[1]daily break down'!$E:$E,"")</f>
        <v>Yaounde</v>
      </c>
      <c r="D1218" s="1" t="s">
        <v>21</v>
      </c>
      <c r="E1218" s="1" t="s">
        <v>30</v>
      </c>
      <c r="F1218" s="3" t="s">
        <v>37</v>
      </c>
      <c r="G1218" s="1" t="s">
        <v>38</v>
      </c>
      <c r="H1218" s="29" t="str">
        <f>_xlfn.XLOOKUP(B1218,[2]CALCULATION!$B:$B,[2]CALCULATION!$H:$H,"")</f>
        <v>ZTE</v>
      </c>
      <c r="I1218" s="26">
        <v>0</v>
      </c>
      <c r="J1218" s="26">
        <v>0</v>
      </c>
      <c r="K1218" s="26">
        <v>1.6087240642290945E-2</v>
      </c>
      <c r="L1218" s="26">
        <v>0</v>
      </c>
      <c r="M1218" s="26">
        <v>0</v>
      </c>
      <c r="N1218" s="26">
        <v>0</v>
      </c>
      <c r="O1218" s="26">
        <v>0</v>
      </c>
      <c r="P1218" s="114" t="s">
        <v>6364</v>
      </c>
      <c r="Q1218" s="42" t="s">
        <v>5538</v>
      </c>
      <c r="R1218" s="42"/>
      <c r="S1218" s="41" t="str" cm="1">
        <f t="array" ref="S1218">IFERROR(_xlfn.IFS(
U1218="MPR ISSUE","PDH",
U1218="BSS Hardware Issue","BSS",
U1218="Sites strategiques, MLL, Pylone, etc.","ENVTECH",
U1218="AKTIVCO DEFAUT GE &amp; POWER Cabinet","AKTIVCO",
U1218="AKTIVCO Coupure ENEO &amp; Baisse de tension","AKTIVCO GRID ONLY",
U1218="Coupure ENEO &amp; Baisse de tension","IHS GRID ONLY",
U1218="Defaut GE &amp; POWER Cabinet","IHS",
U1218="Sharing","Partners",
U1218="Sites strategiques &amp; DataCenter","SST &amp; DC",
U1218="Exclu","Exclu",
U1218="SAT","SAT",
U1218="SPARE-ISSUE","SPARE-ISSUE",
U1218="Fiber CAmtel","TRANS_FO_CAMTEL",
U1218="Fiber AOF","Fiber AOF",
U1218="Projet OCM (HUAWEI)","TRAVAUX-HUAWEI",
U1218="Projet OCM (NOKIA)","TRAVAUX-NOKIA",
U1218="ACCESS-ISSUE","ACCESS-ISSUE",
U1218="Projet OCM (ZTE, NOKIA, autres projets)","TRAVAUX OCM",
U1218="No root CAuse","No root cause",
U1218="ODU HS","PDH",
U1218="IP &amp; VLAN","PDH",
U1218="Warehouse HUAWEI","SPARE-ISSUE",
U1218="SPARE-HS","SPARE-ISSUE",
U1218="Power Telco","BSS",U1218="no impacts","no impacts"
),"")</f>
        <v>No root cause</v>
      </c>
      <c r="T1218" s="41" t="str" cm="1">
        <f t="array" ref="T1218">IFERROR(_xlfn.IFS(
U1218="MPR ISSUE","TX ISSUE",
U1218="BSS Hardware Issue","RAN ISSUE",
U1218="Sites strategiques, MLL, Pylone, etc.","ENVTECH",
U1218="AKTIVCO DEFAUT GE &amp; POWER Cabinet","POWER ISSUE",
U1218="AKTIVCO Coupure ENEO &amp; Baisse de tension","POWER ISSUE",
U1218="Coupure ENEO &amp; Baisse de tension","POWER ISSUE",
U1218="Defaut GE &amp; POWER Cabinet","POWER ISSUE",
U1218="Sharing","POWER ISSUE",
U1218="Sites strategiques &amp; DataCenter","POWER ISSUE",
U1218="Exclu","Exclu",
U1218="SAT","TX ISSUE",
U1218="SPARE-ISSUE","SPARE-ISSUE",
U1218="Fiber CAmtel","TX ISSUE",
U1218="Fiber AOF","TX ISSUE",
U1218="Projet OCM (HUAWEI)","TRAVAUX-HUAWEI",
U1218="Projet OCM (NOKIA)","TRAVAUX -NOKIA",
U1218="ACCESS-ISSUE","ACCESS-ISSUE",
U1218="Projet OCM (ZTE, NOKIA, autres projets)","TRAVAUX OCM",
U1218="No root CAuse","No root cause",
U1218="ODU HS","TX ISSUE",
U1218="IP &amp; VLAN","TX ISSUE",
U1218="Warehouse HUAWEI","SPARE-ISSUE",
U1218="SPARE-HS","SPARE-ISSUE",
U1218="Power Telco","RAN ISSUE",U1218="no impacts","no impacts"
),"")</f>
        <v>No root cause</v>
      </c>
      <c r="U1218" s="68" t="s">
        <v>5691</v>
      </c>
      <c r="V1218" s="41" t="str" cm="1">
        <f t="array" ref="V1218">IFERROR(_xlfn.IFS(
U1218="MPR ISSUE","ACTIVE",
U1218="BSS Hardware Issue","ACTIVE",
U1218="Sites strategiques, MLL, Pylone, etc.","PASSIVE",
U1218="AKTIVCO DEFAUT GE &amp; POWER Cabinet","PASSIVE",
U1218="AKTIVCO Coupure ENEO &amp; Baisse de tension","PASSIVE",
U1218="Coupure ENEO &amp; Baisse de tension","PASSIVE",
U1218="Defaut GE &amp; POWER Cabinet","PASSIVE",
U1218="Sharing","PASSIVE",
U1218="Sites strategiques &amp; DataCenter","PASSIVE",
U1218="Exclu","Exclu",
U1218="SAT","ACTIVE",
U1218="SPARE-ISSUE","SPARE-ISSUE",
U1218="Fiber CAmtel","ACTIVE",
U1218="Fiber AOF","ACTIVE",
U1218="Projet OCM (HUAWEI)","PLANNED WORKS",
U1218="Projet OCM (NOKIA)","PLANNED WORKS",
U1218="ACCESS-ISSUE","ACCESS-ISSUE",
U1218="Projet OCM (ZTE, NOKIA, autres projets)","PLANNED WORKS",
U1218="No root CAuse","No root cause",
U1218="ODU HS","ACTIVE",
U1218="IP &amp; VLAN","ACTIVE",
U1218="Warehouse HUAWEI","SPARE-ISSUE",
U1218="SPARE-HS","SPARE-ISSUE",
U1218="Power Telco","ACTIVE", U1218="no impacts","no impacts"
),"")</f>
        <v>No root cause</v>
      </c>
      <c r="W1218" s="113"/>
      <c r="X1218" s="113"/>
      <c r="Y1218" s="113"/>
      <c r="Z1218" s="113"/>
      <c r="AA1218" s="113"/>
      <c r="AB1218" s="17" t="s">
        <v>5465</v>
      </c>
      <c r="AC1218" s="17" t="str">
        <f>_xlfn.XLOOKUP(B1218,'INCIDENT-04-27-2026'!E:E,'INCIDENT-04-27-2026'!F:F,"")</f>
        <v/>
      </c>
      <c r="AD1218" s="9"/>
      <c r="AE1218" s="7" t="s">
        <v>5465</v>
      </c>
      <c r="AF1218" s="6" t="str">
        <f>_xlfn.XLOOKUP(B1218,'[13]Input_27-04'!$B:$B,'[13]Input_27-04'!$M:$M,"")</f>
        <v/>
      </c>
      <c r="AG1218" s="7"/>
      <c r="AH1218" s="3"/>
      <c r="AI1218" s="18" t="str">
        <f>_xlfn.XLOOKUP(B1218,'[3]Cells Huawei 27042026 10h'!$B:$B,'[3]Cells Huawei 27042026 10h'!$T:$T,"")</f>
        <v/>
      </c>
      <c r="AJ1218" s="18" t="str">
        <f>_xlfn.XLOOKUP(B1218,'[3]Cells Huawei 27042026 15h'!$B:$B,'[3]Cells Huawei 27042026 15h'!$T:$T,"")</f>
        <v/>
      </c>
      <c r="AK1218" s="18" t="str">
        <f>_xlfn.XLOOKUP(B1218,'[4]cells down 27042026 11h28'!$B:$B,'[4]cells down 27042026 11h28'!$R:$R,"")</f>
        <v/>
      </c>
      <c r="AL1218" s="18" t="str">
        <f>_xlfn.XLOOKUP(B1218,'[4]cells down 27042026 18h01'!$B:$B,'[4]cells down 27042026 18h01'!$R:$R,"")</f>
        <v/>
      </c>
      <c r="AM1218" s="18" t="str">
        <f>_xlfn.XLOOKUP(B1218,'[5]cell downs 27042026 11h'!$B:$B,'[5]cell downs 27042026 11h'!$R:$R,"")</f>
        <v/>
      </c>
      <c r="AN1218" s="18" t="str">
        <f>_xlfn.XLOOKUP(B1218,'[5]cell downs 27042026 17h40'!$B:$B,'[5]cell downs 27042026 17h40'!$R:$R,"")</f>
        <v/>
      </c>
      <c r="AO1218" s="18" t="str">
        <f>_xlfn.XLOOKUP(B1218,'[6]ALL SITES DOWN'!$D:$D,'[6]ALL SITES DOWN'!$J:$J,"")</f>
        <v/>
      </c>
      <c r="AP1218" s="18" t="str">
        <f>_xlfn.XLOOKUP(B1218,'[7]ALL SITES DOWN'!$D:$D,'[7]ALL SITES DOWN'!$J:$J,"")</f>
        <v/>
      </c>
      <c r="AQ1218" s="9" t="str">
        <f>_xlfn.XLOOKUP(B1218,[8]sheet1!$AC:$AC,[8]sheet1!$AF:$AF,"")</f>
        <v/>
      </c>
      <c r="AR1218" s="14"/>
      <c r="AS1218" s="14" t="s">
        <v>5465</v>
      </c>
      <c r="AT1218" s="14" t="str">
        <f>_xlfn.XLOOKUP(B1218,'[9]cell downs 18042026 17h'!$B:$B,'[9]cell downs 18042026 17h'!$B:$B,"")</f>
        <v/>
      </c>
      <c r="AU1218" s="14" t="str">
        <f>_xlfn.XLOOKUP(B1218,'[10]Cells Huawei 19042026 15h'!$B:$B,'[10]Cells Huawei 19042026 15h'!$B:$B,"")</f>
        <v/>
      </c>
      <c r="AV1218" s="9" t="str">
        <f>_xlfn.XLOOKUP(B1218,'[11]cells down 19042026 9H40'!$B:$B,'[11]cells down 19042026 9H40'!$B:$B,"")</f>
        <v/>
      </c>
    </row>
    <row r="1219" spans="1:48" hidden="1" x14ac:dyDescent="0.3">
      <c r="A1219" s="19" t="s">
        <v>5396</v>
      </c>
      <c r="B1219" s="24" t="s">
        <v>5397</v>
      </c>
      <c r="C1219" s="3" t="str">
        <f>_xlfn.XLOOKUP(B1219,'[1]daily break down'!$D:$D,'[1]daily break down'!$E:$E,"")</f>
        <v>CENTRE</v>
      </c>
      <c r="D1219" s="19" t="s">
        <v>357</v>
      </c>
      <c r="E1219" s="19" t="s">
        <v>988</v>
      </c>
      <c r="F1219" s="19" t="s">
        <v>226</v>
      </c>
      <c r="G1219" s="19" t="s">
        <v>489</v>
      </c>
      <c r="H1219" s="29" t="str">
        <f>_xlfn.XLOOKUP(B1219,[2]CALCULATION!$B:$B,[2]CALCULATION!$H:$H,"")</f>
        <v>ZTE</v>
      </c>
      <c r="I1219" s="26">
        <v>0</v>
      </c>
      <c r="J1219" s="26">
        <v>0</v>
      </c>
      <c r="K1219" s="26">
        <v>1.589105478079967E-2</v>
      </c>
      <c r="L1219" s="26">
        <v>0</v>
      </c>
      <c r="M1219" s="26">
        <v>0</v>
      </c>
      <c r="N1219" s="26">
        <v>0</v>
      </c>
      <c r="O1219" s="26">
        <v>0</v>
      </c>
      <c r="P1219" s="114" t="s">
        <v>6364</v>
      </c>
      <c r="Q1219" s="42" t="s">
        <v>5538</v>
      </c>
      <c r="R1219" s="42"/>
      <c r="S1219" s="41" t="str" cm="1">
        <f t="array" ref="S1219">IFERROR(_xlfn.IFS(
U1219="MPR ISSUE","PDH",
U1219="BSS Hardware Issue","BSS",
U1219="Sites strategiques, MLL, Pylone, etc.","ENVTECH",
U1219="AKTIVCO DEFAUT GE &amp; POWER Cabinet","AKTIVCO",
U1219="AKTIVCO Coupure ENEO &amp; Baisse de tension","AKTIVCO GRID ONLY",
U1219="Coupure ENEO &amp; Baisse de tension","IHS GRID ONLY",
U1219="Defaut GE &amp; POWER Cabinet","IHS",
U1219="Sharing","Partners",
U1219="Sites strategiques &amp; DataCenter","SST &amp; DC",
U1219="Exclu","Exclu",
U1219="SAT","SAT",
U1219="SPARE-ISSUE","SPARE-ISSUE",
U1219="Fiber CAmtel","TRANS_FO_CAMTEL",
U1219="Fiber AOF","Fiber AOF",
U1219="Projet OCM (HUAWEI)","TRAVAUX-HUAWEI",
U1219="Projet OCM (NOKIA)","TRAVAUX-NOKIA",
U1219="ACCESS-ISSUE","ACCESS-ISSUE",
U1219="Projet OCM (ZTE, NOKIA, autres projets)","TRAVAUX OCM",
U1219="No root CAuse","No root cause",
U1219="ODU HS","PDH",
U1219="IP &amp; VLAN","PDH",
U1219="Warehouse HUAWEI","SPARE-ISSUE",
U1219="SPARE-HS","SPARE-ISSUE",
U1219="Power Telco","BSS",U1219="no impacts","no impacts"
),"")</f>
        <v>No root cause</v>
      </c>
      <c r="T1219" s="41" t="str" cm="1">
        <f t="array" ref="T1219">IFERROR(_xlfn.IFS(
U1219="MPR ISSUE","TX ISSUE",
U1219="BSS Hardware Issue","RAN ISSUE",
U1219="Sites strategiques, MLL, Pylone, etc.","ENVTECH",
U1219="AKTIVCO DEFAUT GE &amp; POWER Cabinet","POWER ISSUE",
U1219="AKTIVCO Coupure ENEO &amp; Baisse de tension","POWER ISSUE",
U1219="Coupure ENEO &amp; Baisse de tension","POWER ISSUE",
U1219="Defaut GE &amp; POWER Cabinet","POWER ISSUE",
U1219="Sharing","POWER ISSUE",
U1219="Sites strategiques &amp; DataCenter","POWER ISSUE",
U1219="Exclu","Exclu",
U1219="SAT","TX ISSUE",
U1219="SPARE-ISSUE","SPARE-ISSUE",
U1219="Fiber CAmtel","TX ISSUE",
U1219="Fiber AOF","TX ISSUE",
U1219="Projet OCM (HUAWEI)","TRAVAUX-HUAWEI",
U1219="Projet OCM (NOKIA)","TRAVAUX -NOKIA",
U1219="ACCESS-ISSUE","ACCESS-ISSUE",
U1219="Projet OCM (ZTE, NOKIA, autres projets)","TRAVAUX OCM",
U1219="No root CAuse","No root cause",
U1219="ODU HS","TX ISSUE",
U1219="IP &amp; VLAN","TX ISSUE",
U1219="Warehouse HUAWEI","SPARE-ISSUE",
U1219="SPARE-HS","SPARE-ISSUE",
U1219="Power Telco","RAN ISSUE",U1219="no impacts","no impacts"
),"")</f>
        <v>No root cause</v>
      </c>
      <c r="U1219" s="68" t="s">
        <v>5691</v>
      </c>
      <c r="V1219" s="41" t="str" cm="1">
        <f t="array" ref="V1219">IFERROR(_xlfn.IFS(
U1219="MPR ISSUE","ACTIVE",
U1219="BSS Hardware Issue","ACTIVE",
U1219="Sites strategiques, MLL, Pylone, etc.","PASSIVE",
U1219="AKTIVCO DEFAUT GE &amp; POWER Cabinet","PASSIVE",
U1219="AKTIVCO Coupure ENEO &amp; Baisse de tension","PASSIVE",
U1219="Coupure ENEO &amp; Baisse de tension","PASSIVE",
U1219="Defaut GE &amp; POWER Cabinet","PASSIVE",
U1219="Sharing","PASSIVE",
U1219="Sites strategiques &amp; DataCenter","PASSIVE",
U1219="Exclu","Exclu",
U1219="SAT","ACTIVE",
U1219="SPARE-ISSUE","SPARE-ISSUE",
U1219="Fiber CAmtel","ACTIVE",
U1219="Fiber AOF","ACTIVE",
U1219="Projet OCM (HUAWEI)","PLANNED WORKS",
U1219="Projet OCM (NOKIA)","PLANNED WORKS",
U1219="ACCESS-ISSUE","ACCESS-ISSUE",
U1219="Projet OCM (ZTE, NOKIA, autres projets)","PLANNED WORKS",
U1219="No root CAuse","No root cause",
U1219="ODU HS","ACTIVE",
U1219="IP &amp; VLAN","ACTIVE",
U1219="Warehouse HUAWEI","SPARE-ISSUE",
U1219="SPARE-HS","SPARE-ISSUE",
U1219="Power Telco","ACTIVE", U1219="no impacts","no impacts"
),"")</f>
        <v>No root cause</v>
      </c>
      <c r="W1219" s="113"/>
      <c r="X1219" s="113"/>
      <c r="Y1219" s="113"/>
      <c r="Z1219" s="113"/>
      <c r="AA1219" s="113"/>
      <c r="AB1219" s="17" t="s">
        <v>5465</v>
      </c>
      <c r="AC1219" s="17" t="str">
        <f>_xlfn.XLOOKUP(B1219,'INCIDENT-04-27-2026'!E:E,'INCIDENT-04-27-2026'!F:F,"")</f>
        <v/>
      </c>
      <c r="AD1219" s="9"/>
      <c r="AE1219" s="7" t="s">
        <v>5465</v>
      </c>
      <c r="AF1219" s="6" t="str">
        <f>_xlfn.XLOOKUP(B1219,'[13]Input_27-04'!$B:$B,'[13]Input_27-04'!$M:$M,"")</f>
        <v/>
      </c>
      <c r="AG1219" s="7"/>
      <c r="AH1219" s="3"/>
      <c r="AI1219" s="18" t="str">
        <f>_xlfn.XLOOKUP(B1219,'[3]Cells Huawei 27042026 10h'!$B:$B,'[3]Cells Huawei 27042026 10h'!$T:$T,"")</f>
        <v/>
      </c>
      <c r="AJ1219" s="18" t="str">
        <f>_xlfn.XLOOKUP(B1219,'[3]Cells Huawei 27042026 15h'!$B:$B,'[3]Cells Huawei 27042026 15h'!$T:$T,"")</f>
        <v/>
      </c>
      <c r="AK1219" s="18" t="str">
        <f>_xlfn.XLOOKUP(B1219,'[4]cells down 27042026 11h28'!$B:$B,'[4]cells down 27042026 11h28'!$R:$R,"")</f>
        <v/>
      </c>
      <c r="AL1219" s="18" t="str">
        <f>_xlfn.XLOOKUP(B1219,'[4]cells down 27042026 18h01'!$B:$B,'[4]cells down 27042026 18h01'!$R:$R,"")</f>
        <v/>
      </c>
      <c r="AM1219" s="18" t="str">
        <f>_xlfn.XLOOKUP(B1219,'[5]cell downs 27042026 11h'!$B:$B,'[5]cell downs 27042026 11h'!$R:$R,"")</f>
        <v/>
      </c>
      <c r="AN1219" s="18" t="str">
        <f>_xlfn.XLOOKUP(B1219,'[5]cell downs 27042026 17h40'!$B:$B,'[5]cell downs 27042026 17h40'!$R:$R,"")</f>
        <v/>
      </c>
      <c r="AO1219" s="18" t="str">
        <f>_xlfn.XLOOKUP(B1219,'[6]ALL SITES DOWN'!$D:$D,'[6]ALL SITES DOWN'!$J:$J,"")</f>
        <v/>
      </c>
      <c r="AP1219" s="18" t="str">
        <f>_xlfn.XLOOKUP(B1219,'[7]ALL SITES DOWN'!$D:$D,'[7]ALL SITES DOWN'!$J:$J,"")</f>
        <v/>
      </c>
      <c r="AQ1219" s="9" t="str">
        <f>_xlfn.XLOOKUP(B1219,[8]sheet1!$AC:$AC,[8]sheet1!$AF:$AF,"")</f>
        <v/>
      </c>
      <c r="AR1219" s="14"/>
      <c r="AS1219" s="14" t="s">
        <v>5465</v>
      </c>
      <c r="AT1219" s="14" t="str">
        <f>_xlfn.XLOOKUP(B1219,'[9]cell downs 18042026 17h'!$B:$B,'[9]cell downs 18042026 17h'!$B:$B,"")</f>
        <v/>
      </c>
      <c r="AU1219" s="14" t="str">
        <f>_xlfn.XLOOKUP(B1219,'[10]Cells Huawei 19042026 15h'!$B:$B,'[10]Cells Huawei 19042026 15h'!$B:$B,"")</f>
        <v/>
      </c>
      <c r="AV1219" s="9" t="str">
        <f>_xlfn.XLOOKUP(B1219,'[11]cells down 19042026 9H40'!$B:$B,'[11]cells down 19042026 9H40'!$B:$B,"")</f>
        <v/>
      </c>
    </row>
    <row r="1220" spans="1:48" hidden="1" x14ac:dyDescent="0.3">
      <c r="A1220" s="19" t="s">
        <v>5413</v>
      </c>
      <c r="B1220" s="24" t="s">
        <v>5414</v>
      </c>
      <c r="C1220" s="3" t="str">
        <f>_xlfn.XLOOKUP(B1220,'[1]daily break down'!$D:$D,'[1]daily break down'!$E:$E,"")</f>
        <v>CENTRE</v>
      </c>
      <c r="D1220" s="19" t="s">
        <v>357</v>
      </c>
      <c r="E1220" s="19" t="s">
        <v>988</v>
      </c>
      <c r="F1220" s="19" t="s">
        <v>226</v>
      </c>
      <c r="G1220" s="19" t="s">
        <v>5415</v>
      </c>
      <c r="H1220" s="29" t="str">
        <f>_xlfn.XLOOKUP(B1220,[2]CALCULATION!$B:$B,[2]CALCULATION!$H:$H,"")</f>
        <v>ZTE</v>
      </c>
      <c r="I1220" s="26">
        <v>0</v>
      </c>
      <c r="J1220" s="26">
        <v>0</v>
      </c>
      <c r="K1220" s="26">
        <v>1.5784044310895445E-2</v>
      </c>
      <c r="L1220" s="26">
        <v>0</v>
      </c>
      <c r="M1220" s="26">
        <v>0</v>
      </c>
      <c r="N1220" s="26">
        <v>0</v>
      </c>
      <c r="O1220" s="26">
        <v>0</v>
      </c>
      <c r="P1220" s="114" t="s">
        <v>6364</v>
      </c>
      <c r="Q1220" s="42" t="s">
        <v>5538</v>
      </c>
      <c r="R1220" s="42"/>
      <c r="S1220" s="41" t="str" cm="1">
        <f t="array" ref="S1220">IFERROR(_xlfn.IFS(
U1220="MPR ISSUE","PDH",
U1220="BSS Hardware Issue","BSS",
U1220="Sites strategiques, MLL, Pylone, etc.","ENVTECH",
U1220="AKTIVCO DEFAUT GE &amp; POWER Cabinet","AKTIVCO",
U1220="AKTIVCO Coupure ENEO &amp; Baisse de tension","AKTIVCO GRID ONLY",
U1220="Coupure ENEO &amp; Baisse de tension","IHS GRID ONLY",
U1220="Defaut GE &amp; POWER Cabinet","IHS",
U1220="Sharing","Partners",
U1220="Sites strategiques &amp; DataCenter","SST &amp; DC",
U1220="Exclu","Exclu",
U1220="SAT","SAT",
U1220="SPARE-ISSUE","SPARE-ISSUE",
U1220="Fiber CAmtel","TRANS_FO_CAMTEL",
U1220="Fiber AOF","Fiber AOF",
U1220="Projet OCM (HUAWEI)","TRAVAUX-HUAWEI",
U1220="Projet OCM (NOKIA)","TRAVAUX-NOKIA",
U1220="ACCESS-ISSUE","ACCESS-ISSUE",
U1220="Projet OCM (ZTE, NOKIA, autres projets)","TRAVAUX OCM",
U1220="No root CAuse","No root cause",
U1220="ODU HS","PDH",
U1220="IP &amp; VLAN","PDH",
U1220="Warehouse HUAWEI","SPARE-ISSUE",
U1220="SPARE-HS","SPARE-ISSUE",
U1220="Power Telco","BSS",U1220="no impacts","no impacts"
),"")</f>
        <v>No root cause</v>
      </c>
      <c r="T1220" s="41" t="str" cm="1">
        <f t="array" ref="T1220">IFERROR(_xlfn.IFS(
U1220="MPR ISSUE","TX ISSUE",
U1220="BSS Hardware Issue","RAN ISSUE",
U1220="Sites strategiques, MLL, Pylone, etc.","ENVTECH",
U1220="AKTIVCO DEFAUT GE &amp; POWER Cabinet","POWER ISSUE",
U1220="AKTIVCO Coupure ENEO &amp; Baisse de tension","POWER ISSUE",
U1220="Coupure ENEO &amp; Baisse de tension","POWER ISSUE",
U1220="Defaut GE &amp; POWER Cabinet","POWER ISSUE",
U1220="Sharing","POWER ISSUE",
U1220="Sites strategiques &amp; DataCenter","POWER ISSUE",
U1220="Exclu","Exclu",
U1220="SAT","TX ISSUE",
U1220="SPARE-ISSUE","SPARE-ISSUE",
U1220="Fiber CAmtel","TX ISSUE",
U1220="Fiber AOF","TX ISSUE",
U1220="Projet OCM (HUAWEI)","TRAVAUX-HUAWEI",
U1220="Projet OCM (NOKIA)","TRAVAUX -NOKIA",
U1220="ACCESS-ISSUE","ACCESS-ISSUE",
U1220="Projet OCM (ZTE, NOKIA, autres projets)","TRAVAUX OCM",
U1220="No root CAuse","No root cause",
U1220="ODU HS","TX ISSUE",
U1220="IP &amp; VLAN","TX ISSUE",
U1220="Warehouse HUAWEI","SPARE-ISSUE",
U1220="SPARE-HS","SPARE-ISSUE",
U1220="Power Telco","RAN ISSUE",U1220="no impacts","no impacts"
),"")</f>
        <v>No root cause</v>
      </c>
      <c r="U1220" s="68" t="s">
        <v>5691</v>
      </c>
      <c r="V1220" s="41" t="str" cm="1">
        <f t="array" ref="V1220">IFERROR(_xlfn.IFS(
U1220="MPR ISSUE","ACTIVE",
U1220="BSS Hardware Issue","ACTIVE",
U1220="Sites strategiques, MLL, Pylone, etc.","PASSIVE",
U1220="AKTIVCO DEFAUT GE &amp; POWER Cabinet","PASSIVE",
U1220="AKTIVCO Coupure ENEO &amp; Baisse de tension","PASSIVE",
U1220="Coupure ENEO &amp; Baisse de tension","PASSIVE",
U1220="Defaut GE &amp; POWER Cabinet","PASSIVE",
U1220="Sharing","PASSIVE",
U1220="Sites strategiques &amp; DataCenter","PASSIVE",
U1220="Exclu","Exclu",
U1220="SAT","ACTIVE",
U1220="SPARE-ISSUE","SPARE-ISSUE",
U1220="Fiber CAmtel","ACTIVE",
U1220="Fiber AOF","ACTIVE",
U1220="Projet OCM (HUAWEI)","PLANNED WORKS",
U1220="Projet OCM (NOKIA)","PLANNED WORKS",
U1220="ACCESS-ISSUE","ACCESS-ISSUE",
U1220="Projet OCM (ZTE, NOKIA, autres projets)","PLANNED WORKS",
U1220="No root CAuse","No root cause",
U1220="ODU HS","ACTIVE",
U1220="IP &amp; VLAN","ACTIVE",
U1220="Warehouse HUAWEI","SPARE-ISSUE",
U1220="SPARE-HS","SPARE-ISSUE",
U1220="Power Telco","ACTIVE", U1220="no impacts","no impacts"
),"")</f>
        <v>No root cause</v>
      </c>
      <c r="W1220" s="113"/>
      <c r="X1220" s="113"/>
      <c r="Y1220" s="113"/>
      <c r="Z1220" s="113"/>
      <c r="AA1220" s="113"/>
      <c r="AB1220" s="17" t="s">
        <v>5465</v>
      </c>
      <c r="AC1220" s="17" t="str">
        <f>_xlfn.XLOOKUP(B1220,'INCIDENT-04-27-2026'!E:E,'INCIDENT-04-27-2026'!F:F,"")</f>
        <v/>
      </c>
      <c r="AD1220" s="9"/>
      <c r="AE1220" s="7" t="s">
        <v>5465</v>
      </c>
      <c r="AF1220" s="6" t="str">
        <f>_xlfn.XLOOKUP(B1220,'[13]Input_27-04'!$B:$B,'[13]Input_27-04'!$M:$M,"")</f>
        <v/>
      </c>
      <c r="AG1220" s="7"/>
      <c r="AH1220" s="3"/>
      <c r="AI1220" s="18" t="str">
        <f>_xlfn.XLOOKUP(B1220,'[3]Cells Huawei 27042026 10h'!$B:$B,'[3]Cells Huawei 27042026 10h'!$T:$T,"")</f>
        <v/>
      </c>
      <c r="AJ1220" s="18" t="str">
        <f>_xlfn.XLOOKUP(B1220,'[3]Cells Huawei 27042026 15h'!$B:$B,'[3]Cells Huawei 27042026 15h'!$T:$T,"")</f>
        <v/>
      </c>
      <c r="AK1220" s="18" t="str">
        <f>_xlfn.XLOOKUP(B1220,'[4]cells down 27042026 11h28'!$B:$B,'[4]cells down 27042026 11h28'!$R:$R,"")</f>
        <v/>
      </c>
      <c r="AL1220" s="18" t="str">
        <f>_xlfn.XLOOKUP(B1220,'[4]cells down 27042026 18h01'!$B:$B,'[4]cells down 27042026 18h01'!$R:$R,"")</f>
        <v/>
      </c>
      <c r="AM1220" s="18" t="str">
        <f>_xlfn.XLOOKUP(B1220,'[5]cell downs 27042026 11h'!$B:$B,'[5]cell downs 27042026 11h'!$R:$R,"")</f>
        <v/>
      </c>
      <c r="AN1220" s="18" t="str">
        <f>_xlfn.XLOOKUP(B1220,'[5]cell downs 27042026 17h40'!$B:$B,'[5]cell downs 27042026 17h40'!$R:$R,"")</f>
        <v/>
      </c>
      <c r="AO1220" s="18" t="str">
        <f>_xlfn.XLOOKUP(B1220,'[6]ALL SITES DOWN'!$D:$D,'[6]ALL SITES DOWN'!$J:$J,"")</f>
        <v/>
      </c>
      <c r="AP1220" s="18" t="str">
        <f>_xlfn.XLOOKUP(B1220,'[7]ALL SITES DOWN'!$D:$D,'[7]ALL SITES DOWN'!$J:$J,"")</f>
        <v/>
      </c>
      <c r="AQ1220" s="9" t="str">
        <f>_xlfn.XLOOKUP(B1220,[8]sheet1!$AC:$AC,[8]sheet1!$AF:$AF,"")</f>
        <v/>
      </c>
      <c r="AR1220" s="14"/>
      <c r="AS1220" s="14" t="s">
        <v>5465</v>
      </c>
      <c r="AT1220" s="14" t="str">
        <f>_xlfn.XLOOKUP(B1220,'[9]cell downs 18042026 17h'!$B:$B,'[9]cell downs 18042026 17h'!$B:$B,"")</f>
        <v/>
      </c>
      <c r="AU1220" s="14" t="str">
        <f>_xlfn.XLOOKUP(B1220,'[10]Cells Huawei 19042026 15h'!$B:$B,'[10]Cells Huawei 19042026 15h'!$B:$B,"")</f>
        <v/>
      </c>
      <c r="AV1220" s="9" t="str">
        <f>_xlfn.XLOOKUP(B1220,'[11]cells down 19042026 9H40'!$B:$B,'[11]cells down 19042026 9H40'!$B:$B,"")</f>
        <v/>
      </c>
    </row>
    <row r="1221" spans="1:48" hidden="1" x14ac:dyDescent="0.3">
      <c r="A1221" s="1" t="s">
        <v>2143</v>
      </c>
      <c r="B1221" s="8" t="s">
        <v>2144</v>
      </c>
      <c r="C1221" s="3" t="str">
        <f>_xlfn.XLOOKUP(B1221,'[1]daily break down'!$D:$D,'[1]daily break down'!$E:$E,"")</f>
        <v>CENTRE</v>
      </c>
      <c r="D1221" s="1" t="s">
        <v>11</v>
      </c>
      <c r="E1221" s="1" t="s">
        <v>12</v>
      </c>
      <c r="F1221" s="3" t="s">
        <v>226</v>
      </c>
      <c r="G1221" s="1" t="s">
        <v>489</v>
      </c>
      <c r="H1221" s="29" t="str">
        <f>_xlfn.XLOOKUP(B1221,[2]CALCULATION!$B:$B,[2]CALCULATION!$H:$H,"")</f>
        <v>ZTE</v>
      </c>
      <c r="I1221" s="26">
        <v>0</v>
      </c>
      <c r="J1221" s="26">
        <v>0</v>
      </c>
      <c r="K1221" s="26">
        <v>1.5694868919308231E-2</v>
      </c>
      <c r="L1221" s="26">
        <v>0</v>
      </c>
      <c r="M1221" s="26">
        <v>0</v>
      </c>
      <c r="N1221" s="26">
        <v>0</v>
      </c>
      <c r="O1221" s="26">
        <v>0</v>
      </c>
      <c r="P1221" s="114" t="s">
        <v>6364</v>
      </c>
      <c r="Q1221" s="42" t="s">
        <v>5538</v>
      </c>
      <c r="R1221" s="42"/>
      <c r="S1221" s="41" t="str" cm="1">
        <f t="array" ref="S1221">IFERROR(_xlfn.IFS(
U1221="MPR ISSUE","PDH",
U1221="BSS Hardware Issue","BSS",
U1221="Sites strategiques, MLL, Pylone, etc.","ENVTECH",
U1221="AKTIVCO DEFAUT GE &amp; POWER Cabinet","AKTIVCO",
U1221="AKTIVCO Coupure ENEO &amp; Baisse de tension","AKTIVCO GRID ONLY",
U1221="Coupure ENEO &amp; Baisse de tension","IHS GRID ONLY",
U1221="Defaut GE &amp; POWER Cabinet","IHS",
U1221="Sharing","Partners",
U1221="Sites strategiques &amp; DataCenter","SST &amp; DC",
U1221="Exclu","Exclu",
U1221="SAT","SAT",
U1221="SPARE-ISSUE","SPARE-ISSUE",
U1221="Fiber CAmtel","TRANS_FO_CAMTEL",
U1221="Fiber AOF","Fiber AOF",
U1221="Projet OCM (HUAWEI)","TRAVAUX-HUAWEI",
U1221="Projet OCM (NOKIA)","TRAVAUX-NOKIA",
U1221="ACCESS-ISSUE","ACCESS-ISSUE",
U1221="Projet OCM (ZTE, NOKIA, autres projets)","TRAVAUX OCM",
U1221="No root CAuse","No root cause",
U1221="ODU HS","PDH",
U1221="IP &amp; VLAN","PDH",
U1221="Warehouse HUAWEI","SPARE-ISSUE",
U1221="SPARE-HS","SPARE-ISSUE",
U1221="Power Telco","BSS",U1221="no impacts","no impacts"
),"")</f>
        <v>No root cause</v>
      </c>
      <c r="T1221" s="41" t="str" cm="1">
        <f t="array" ref="T1221">IFERROR(_xlfn.IFS(
U1221="MPR ISSUE","TX ISSUE",
U1221="BSS Hardware Issue","RAN ISSUE",
U1221="Sites strategiques, MLL, Pylone, etc.","ENVTECH",
U1221="AKTIVCO DEFAUT GE &amp; POWER Cabinet","POWER ISSUE",
U1221="AKTIVCO Coupure ENEO &amp; Baisse de tension","POWER ISSUE",
U1221="Coupure ENEO &amp; Baisse de tension","POWER ISSUE",
U1221="Defaut GE &amp; POWER Cabinet","POWER ISSUE",
U1221="Sharing","POWER ISSUE",
U1221="Sites strategiques &amp; DataCenter","POWER ISSUE",
U1221="Exclu","Exclu",
U1221="SAT","TX ISSUE",
U1221="SPARE-ISSUE","SPARE-ISSUE",
U1221="Fiber CAmtel","TX ISSUE",
U1221="Fiber AOF","TX ISSUE",
U1221="Projet OCM (HUAWEI)","TRAVAUX-HUAWEI",
U1221="Projet OCM (NOKIA)","TRAVAUX -NOKIA",
U1221="ACCESS-ISSUE","ACCESS-ISSUE",
U1221="Projet OCM (ZTE, NOKIA, autres projets)","TRAVAUX OCM",
U1221="No root CAuse","No root cause",
U1221="ODU HS","TX ISSUE",
U1221="IP &amp; VLAN","TX ISSUE",
U1221="Warehouse HUAWEI","SPARE-ISSUE",
U1221="SPARE-HS","SPARE-ISSUE",
U1221="Power Telco","RAN ISSUE",U1221="no impacts","no impacts"
),"")</f>
        <v>No root cause</v>
      </c>
      <c r="U1221" s="68" t="s">
        <v>5691</v>
      </c>
      <c r="V1221" s="41" t="str" cm="1">
        <f t="array" ref="V1221">IFERROR(_xlfn.IFS(
U1221="MPR ISSUE","ACTIVE",
U1221="BSS Hardware Issue","ACTIVE",
U1221="Sites strategiques, MLL, Pylone, etc.","PASSIVE",
U1221="AKTIVCO DEFAUT GE &amp; POWER Cabinet","PASSIVE",
U1221="AKTIVCO Coupure ENEO &amp; Baisse de tension","PASSIVE",
U1221="Coupure ENEO &amp; Baisse de tension","PASSIVE",
U1221="Defaut GE &amp; POWER Cabinet","PASSIVE",
U1221="Sharing","PASSIVE",
U1221="Sites strategiques &amp; DataCenter","PASSIVE",
U1221="Exclu","Exclu",
U1221="SAT","ACTIVE",
U1221="SPARE-ISSUE","SPARE-ISSUE",
U1221="Fiber CAmtel","ACTIVE",
U1221="Fiber AOF","ACTIVE",
U1221="Projet OCM (HUAWEI)","PLANNED WORKS",
U1221="Projet OCM (NOKIA)","PLANNED WORKS",
U1221="ACCESS-ISSUE","ACCESS-ISSUE",
U1221="Projet OCM (ZTE, NOKIA, autres projets)","PLANNED WORKS",
U1221="No root CAuse","No root cause",
U1221="ODU HS","ACTIVE",
U1221="IP &amp; VLAN","ACTIVE",
U1221="Warehouse HUAWEI","SPARE-ISSUE",
U1221="SPARE-HS","SPARE-ISSUE",
U1221="Power Telco","ACTIVE", U1221="no impacts","no impacts"
),"")</f>
        <v>No root cause</v>
      </c>
      <c r="W1221" s="113"/>
      <c r="X1221" s="113"/>
      <c r="Y1221" s="113"/>
      <c r="Z1221" s="113"/>
      <c r="AA1221" s="113"/>
      <c r="AB1221" s="17" t="s">
        <v>5465</v>
      </c>
      <c r="AC1221" s="17" t="str">
        <f>_xlfn.XLOOKUP(B1221,'INCIDENT-04-27-2026'!E:E,'INCIDENT-04-27-2026'!F:F,"")</f>
        <v/>
      </c>
      <c r="AD1221" s="9"/>
      <c r="AE1221" s="7" t="s">
        <v>5465</v>
      </c>
      <c r="AF1221" s="6" t="str">
        <f>_xlfn.XLOOKUP(B1221,'[13]Input_27-04'!$B:$B,'[13]Input_27-04'!$M:$M,"")</f>
        <v/>
      </c>
      <c r="AG1221" s="7"/>
      <c r="AH1221" s="3"/>
      <c r="AI1221" s="18" t="str">
        <f>_xlfn.XLOOKUP(B1221,'[3]Cells Huawei 27042026 10h'!$B:$B,'[3]Cells Huawei 27042026 10h'!$T:$T,"")</f>
        <v/>
      </c>
      <c r="AJ1221" s="18" t="str">
        <f>_xlfn.XLOOKUP(B1221,'[3]Cells Huawei 27042026 15h'!$B:$B,'[3]Cells Huawei 27042026 15h'!$T:$T,"")</f>
        <v/>
      </c>
      <c r="AK1221" s="18" t="str">
        <f>_xlfn.XLOOKUP(B1221,'[4]cells down 27042026 11h28'!$B:$B,'[4]cells down 27042026 11h28'!$R:$R,"")</f>
        <v/>
      </c>
      <c r="AL1221" s="18" t="str">
        <f>_xlfn.XLOOKUP(B1221,'[4]cells down 27042026 18h01'!$B:$B,'[4]cells down 27042026 18h01'!$R:$R,"")</f>
        <v/>
      </c>
      <c r="AM1221" s="18" t="str">
        <f>_xlfn.XLOOKUP(B1221,'[5]cell downs 27042026 11h'!$B:$B,'[5]cell downs 27042026 11h'!$R:$R,"")</f>
        <v/>
      </c>
      <c r="AN1221" s="18" t="str">
        <f>_xlfn.XLOOKUP(B1221,'[5]cell downs 27042026 17h40'!$B:$B,'[5]cell downs 27042026 17h40'!$R:$R,"")</f>
        <v/>
      </c>
      <c r="AO1221" s="18" t="str">
        <f>_xlfn.XLOOKUP(B1221,'[6]ALL SITES DOWN'!$D:$D,'[6]ALL SITES DOWN'!$J:$J,"")</f>
        <v/>
      </c>
      <c r="AP1221" s="18" t="str">
        <f>_xlfn.XLOOKUP(B1221,'[7]ALL SITES DOWN'!$D:$D,'[7]ALL SITES DOWN'!$J:$J,"")</f>
        <v/>
      </c>
      <c r="AQ1221" s="9" t="str">
        <f>_xlfn.XLOOKUP(B1221,[8]sheet1!$AC:$AC,[8]sheet1!$AF:$AF,"")</f>
        <v/>
      </c>
      <c r="AR1221" s="14"/>
      <c r="AS1221" s="14" t="s">
        <v>5465</v>
      </c>
      <c r="AT1221" s="14" t="str">
        <f>_xlfn.XLOOKUP(B1221,'[9]cell downs 18042026 17h'!$B:$B,'[9]cell downs 18042026 17h'!$B:$B,"")</f>
        <v/>
      </c>
      <c r="AU1221" s="14" t="str">
        <f>_xlfn.XLOOKUP(B1221,'[10]Cells Huawei 19042026 15h'!$B:$B,'[10]Cells Huawei 19042026 15h'!$B:$B,"")</f>
        <v/>
      </c>
      <c r="AV1221" s="9" t="str">
        <f>_xlfn.XLOOKUP(B1221,'[11]cells down 19042026 9H40'!$B:$B,'[11]cells down 19042026 9H40'!$B:$B,"")</f>
        <v/>
      </c>
    </row>
    <row r="1222" spans="1:48" hidden="1" x14ac:dyDescent="0.3">
      <c r="A1222" s="1" t="s">
        <v>4636</v>
      </c>
      <c r="B1222" s="8" t="s">
        <v>4637</v>
      </c>
      <c r="C1222" s="3" t="str">
        <f>_xlfn.XLOOKUP(B1222,'[1]daily break down'!$D:$D,'[1]daily break down'!$E:$E,"")</f>
        <v>Yaounde</v>
      </c>
      <c r="D1222" s="1" t="s">
        <v>11</v>
      </c>
      <c r="E1222" s="1" t="s">
        <v>12</v>
      </c>
      <c r="F1222" s="3" t="s">
        <v>37</v>
      </c>
      <c r="G1222" s="1" t="s">
        <v>38</v>
      </c>
      <c r="H1222" s="29" t="str">
        <f>_xlfn.XLOOKUP(B1222,[2]CALCULATION!$B:$B,[2]CALCULATION!$H:$H,"")</f>
        <v>ZTE</v>
      </c>
      <c r="I1222" s="26">
        <v>1.337184996846758</v>
      </c>
      <c r="J1222" s="26">
        <v>0</v>
      </c>
      <c r="K1222" s="26">
        <v>1.5677033840991228E-2</v>
      </c>
      <c r="L1222" s="26">
        <v>0</v>
      </c>
      <c r="M1222" s="26">
        <v>0</v>
      </c>
      <c r="N1222" s="26">
        <v>0</v>
      </c>
      <c r="O1222" s="26">
        <v>0</v>
      </c>
      <c r="P1222" s="114" t="s">
        <v>6364</v>
      </c>
      <c r="Q1222" s="42" t="s">
        <v>5538</v>
      </c>
      <c r="R1222" s="42"/>
      <c r="S1222" s="41" t="str" cm="1">
        <f t="array" ref="S1222">IFERROR(_xlfn.IFS(
U1222="MPR ISSUE","PDH",
U1222="BSS Hardware Issue","BSS",
U1222="Sites strategiques, MLL, Pylone, etc.","ENVTECH",
U1222="AKTIVCO DEFAUT GE &amp; POWER Cabinet","AKTIVCO",
U1222="AKTIVCO Coupure ENEO &amp; Baisse de tension","AKTIVCO GRID ONLY",
U1222="Coupure ENEO &amp; Baisse de tension","IHS GRID ONLY",
U1222="Defaut GE &amp; POWER Cabinet","IHS",
U1222="Sharing","Partners",
U1222="Sites strategiques &amp; DataCenter","SST &amp; DC",
U1222="Exclu","Exclu",
U1222="SAT","SAT",
U1222="SPARE-ISSUE","SPARE-ISSUE",
U1222="Fiber CAmtel","TRANS_FO_CAMTEL",
U1222="Fiber AOF","Fiber AOF",
U1222="Projet OCM (HUAWEI)","TRAVAUX-HUAWEI",
U1222="Projet OCM (NOKIA)","TRAVAUX-NOKIA",
U1222="ACCESS-ISSUE","ACCESS-ISSUE",
U1222="Projet OCM (ZTE, NOKIA, autres projets)","TRAVAUX OCM",
U1222="No root CAuse","No root cause",
U1222="ODU HS","PDH",
U1222="IP &amp; VLAN","PDH",
U1222="Warehouse HUAWEI","SPARE-ISSUE",
U1222="SPARE-HS","SPARE-ISSUE",
U1222="Power Telco","BSS",U1222="no impacts","no impacts"
),"")</f>
        <v>No root cause</v>
      </c>
      <c r="T1222" s="41" t="str" cm="1">
        <f t="array" ref="T1222">IFERROR(_xlfn.IFS(
U1222="MPR ISSUE","TX ISSUE",
U1222="BSS Hardware Issue","RAN ISSUE",
U1222="Sites strategiques, MLL, Pylone, etc.","ENVTECH",
U1222="AKTIVCO DEFAUT GE &amp; POWER Cabinet","POWER ISSUE",
U1222="AKTIVCO Coupure ENEO &amp; Baisse de tension","POWER ISSUE",
U1222="Coupure ENEO &amp; Baisse de tension","POWER ISSUE",
U1222="Defaut GE &amp; POWER Cabinet","POWER ISSUE",
U1222="Sharing","POWER ISSUE",
U1222="Sites strategiques &amp; DataCenter","POWER ISSUE",
U1222="Exclu","Exclu",
U1222="SAT","TX ISSUE",
U1222="SPARE-ISSUE","SPARE-ISSUE",
U1222="Fiber CAmtel","TX ISSUE",
U1222="Fiber AOF","TX ISSUE",
U1222="Projet OCM (HUAWEI)","TRAVAUX-HUAWEI",
U1222="Projet OCM (NOKIA)","TRAVAUX -NOKIA",
U1222="ACCESS-ISSUE","ACCESS-ISSUE",
U1222="Projet OCM (ZTE, NOKIA, autres projets)","TRAVAUX OCM",
U1222="No root CAuse","No root cause",
U1222="ODU HS","TX ISSUE",
U1222="IP &amp; VLAN","TX ISSUE",
U1222="Warehouse HUAWEI","SPARE-ISSUE",
U1222="SPARE-HS","SPARE-ISSUE",
U1222="Power Telco","RAN ISSUE",U1222="no impacts","no impacts"
),"")</f>
        <v>No root cause</v>
      </c>
      <c r="U1222" s="68" t="s">
        <v>5691</v>
      </c>
      <c r="V1222" s="41" t="str" cm="1">
        <f t="array" ref="V1222">IFERROR(_xlfn.IFS(
U1222="MPR ISSUE","ACTIVE",
U1222="BSS Hardware Issue","ACTIVE",
U1222="Sites strategiques, MLL, Pylone, etc.","PASSIVE",
U1222="AKTIVCO DEFAUT GE &amp; POWER Cabinet","PASSIVE",
U1222="AKTIVCO Coupure ENEO &amp; Baisse de tension","PASSIVE",
U1222="Coupure ENEO &amp; Baisse de tension","PASSIVE",
U1222="Defaut GE &amp; POWER Cabinet","PASSIVE",
U1222="Sharing","PASSIVE",
U1222="Sites strategiques &amp; DataCenter","PASSIVE",
U1222="Exclu","Exclu",
U1222="SAT","ACTIVE",
U1222="SPARE-ISSUE","SPARE-ISSUE",
U1222="Fiber CAmtel","ACTIVE",
U1222="Fiber AOF","ACTIVE",
U1222="Projet OCM (HUAWEI)","PLANNED WORKS",
U1222="Projet OCM (NOKIA)","PLANNED WORKS",
U1222="ACCESS-ISSUE","ACCESS-ISSUE",
U1222="Projet OCM (ZTE, NOKIA, autres projets)","PLANNED WORKS",
U1222="No root CAuse","No root cause",
U1222="ODU HS","ACTIVE",
U1222="IP &amp; VLAN","ACTIVE",
U1222="Warehouse HUAWEI","SPARE-ISSUE",
U1222="SPARE-HS","SPARE-ISSUE",
U1222="Power Telco","ACTIVE", U1222="no impacts","no impacts"
),"")</f>
        <v>No root cause</v>
      </c>
      <c r="W1222" s="113"/>
      <c r="X1222" s="113"/>
      <c r="Y1222" s="113"/>
      <c r="Z1222" s="113"/>
      <c r="AA1222" s="113"/>
      <c r="AB1222" s="17" t="s">
        <v>5465</v>
      </c>
      <c r="AC1222" s="17" t="str">
        <f>_xlfn.XLOOKUP(B1222,'INCIDENT-04-27-2026'!E:E,'INCIDENT-04-27-2026'!F:F,"")</f>
        <v/>
      </c>
      <c r="AD1222" s="9"/>
      <c r="AE1222" s="7" t="s">
        <v>5465</v>
      </c>
      <c r="AF1222" s="6" t="str">
        <f>_xlfn.XLOOKUP(B1222,'[13]Input_27-04'!$B:$B,'[13]Input_27-04'!$M:$M,"")</f>
        <v/>
      </c>
      <c r="AG1222" s="7"/>
      <c r="AH1222" s="3"/>
      <c r="AI1222" s="18" t="str">
        <f>_xlfn.XLOOKUP(B1222,'[3]Cells Huawei 27042026 10h'!$B:$B,'[3]Cells Huawei 27042026 10h'!$T:$T,"")</f>
        <v/>
      </c>
      <c r="AJ1222" s="18" t="str">
        <f>_xlfn.XLOOKUP(B1222,'[3]Cells Huawei 27042026 15h'!$B:$B,'[3]Cells Huawei 27042026 15h'!$T:$T,"")</f>
        <v/>
      </c>
      <c r="AK1222" s="18" t="str">
        <f>_xlfn.XLOOKUP(B1222,'[4]cells down 27042026 11h28'!$B:$B,'[4]cells down 27042026 11h28'!$R:$R,"")</f>
        <v/>
      </c>
      <c r="AL1222" s="18" t="str">
        <f>_xlfn.XLOOKUP(B1222,'[4]cells down 27042026 18h01'!$B:$B,'[4]cells down 27042026 18h01'!$R:$R,"")</f>
        <v/>
      </c>
      <c r="AM1222" s="18" t="str">
        <f>_xlfn.XLOOKUP(B1222,'[5]cell downs 27042026 11h'!$B:$B,'[5]cell downs 27042026 11h'!$R:$R,"")</f>
        <v/>
      </c>
      <c r="AN1222" s="18" t="str">
        <f>_xlfn.XLOOKUP(B1222,'[5]cell downs 27042026 17h40'!$B:$B,'[5]cell downs 27042026 17h40'!$R:$R,"")</f>
        <v/>
      </c>
      <c r="AO1222" s="18" t="str">
        <f>_xlfn.XLOOKUP(B1222,'[6]ALL SITES DOWN'!$D:$D,'[6]ALL SITES DOWN'!$J:$J,"")</f>
        <v/>
      </c>
      <c r="AP1222" s="18" t="str">
        <f>_xlfn.XLOOKUP(B1222,'[7]ALL SITES DOWN'!$D:$D,'[7]ALL SITES DOWN'!$J:$J,"")</f>
        <v/>
      </c>
      <c r="AQ1222" s="9" t="str">
        <f>_xlfn.XLOOKUP(B1222,[8]sheet1!$AC:$AC,[8]sheet1!$AF:$AF,"")</f>
        <v/>
      </c>
      <c r="AR1222" s="14"/>
      <c r="AS1222" s="14" t="s">
        <v>5465</v>
      </c>
      <c r="AT1222" s="14" t="str">
        <f>_xlfn.XLOOKUP(B1222,'[9]cell downs 18042026 17h'!$B:$B,'[9]cell downs 18042026 17h'!$B:$B,"")</f>
        <v/>
      </c>
      <c r="AU1222" s="14" t="str">
        <f>_xlfn.XLOOKUP(B1222,'[10]Cells Huawei 19042026 15h'!$B:$B,'[10]Cells Huawei 19042026 15h'!$B:$B,"")</f>
        <v/>
      </c>
      <c r="AV1222" s="9" t="str">
        <f>_xlfn.XLOOKUP(B1222,'[11]cells down 19042026 9H40'!$B:$B,'[11]cells down 19042026 9H40'!$B:$B,"")</f>
        <v/>
      </c>
    </row>
    <row r="1223" spans="1:48" hidden="1" x14ac:dyDescent="0.3">
      <c r="A1223" s="1" t="s">
        <v>2270</v>
      </c>
      <c r="B1223" s="8" t="s">
        <v>2271</v>
      </c>
      <c r="C1223" s="3" t="str">
        <f>_xlfn.XLOOKUP(B1223,'[1]daily break down'!$D:$D,'[1]daily break down'!$E:$E,"")</f>
        <v>CENTRE</v>
      </c>
      <c r="D1223" s="1" t="s">
        <v>11</v>
      </c>
      <c r="E1223" s="1" t="s">
        <v>594</v>
      </c>
      <c r="F1223" s="3" t="s">
        <v>90</v>
      </c>
      <c r="G1223" s="1" t="s">
        <v>2272</v>
      </c>
      <c r="H1223" s="29" t="str">
        <f>_xlfn.XLOOKUP(B1223,[2]CALCULATION!$B:$B,[2]CALCULATION!$H:$H,"")</f>
        <v>ZTE</v>
      </c>
      <c r="I1223" s="26">
        <v>0</v>
      </c>
      <c r="J1223" s="26">
        <v>0</v>
      </c>
      <c r="K1223" s="26">
        <v>1.5587858449404007E-2</v>
      </c>
      <c r="L1223" s="26">
        <v>0</v>
      </c>
      <c r="M1223" s="26">
        <v>0</v>
      </c>
      <c r="N1223" s="26">
        <v>0</v>
      </c>
      <c r="O1223" s="26">
        <v>0</v>
      </c>
      <c r="P1223" s="114" t="s">
        <v>6364</v>
      </c>
      <c r="Q1223" s="42" t="s">
        <v>5538</v>
      </c>
      <c r="R1223" s="42"/>
      <c r="S1223" s="41" t="str" cm="1">
        <f t="array" ref="S1223">IFERROR(_xlfn.IFS(
U1223="MPR ISSUE","PDH",
U1223="BSS Hardware Issue","BSS",
U1223="Sites strategiques, MLL, Pylone, etc.","ENVTECH",
U1223="AKTIVCO DEFAUT GE &amp; POWER Cabinet","AKTIVCO",
U1223="AKTIVCO Coupure ENEO &amp; Baisse de tension","AKTIVCO GRID ONLY",
U1223="Coupure ENEO &amp; Baisse de tension","IHS GRID ONLY",
U1223="Defaut GE &amp; POWER Cabinet","IHS",
U1223="Sharing","Partners",
U1223="Sites strategiques &amp; DataCenter","SST &amp; DC",
U1223="Exclu","Exclu",
U1223="SAT","SAT",
U1223="SPARE-ISSUE","SPARE-ISSUE",
U1223="Fiber CAmtel","TRANS_FO_CAMTEL",
U1223="Fiber AOF","Fiber AOF",
U1223="Projet OCM (HUAWEI)","TRAVAUX-HUAWEI",
U1223="Projet OCM (NOKIA)","TRAVAUX-NOKIA",
U1223="ACCESS-ISSUE","ACCESS-ISSUE",
U1223="Projet OCM (ZTE, NOKIA, autres projets)","TRAVAUX OCM",
U1223="No root CAuse","No root cause",
U1223="ODU HS","PDH",
U1223="IP &amp; VLAN","PDH",
U1223="Warehouse HUAWEI","SPARE-ISSUE",
U1223="SPARE-HS","SPARE-ISSUE",
U1223="Power Telco","BSS",U1223="no impacts","no impacts"
),"")</f>
        <v>No root cause</v>
      </c>
      <c r="T1223" s="41" t="str" cm="1">
        <f t="array" ref="T1223">IFERROR(_xlfn.IFS(
U1223="MPR ISSUE","TX ISSUE",
U1223="BSS Hardware Issue","RAN ISSUE",
U1223="Sites strategiques, MLL, Pylone, etc.","ENVTECH",
U1223="AKTIVCO DEFAUT GE &amp; POWER Cabinet","POWER ISSUE",
U1223="AKTIVCO Coupure ENEO &amp; Baisse de tension","POWER ISSUE",
U1223="Coupure ENEO &amp; Baisse de tension","POWER ISSUE",
U1223="Defaut GE &amp; POWER Cabinet","POWER ISSUE",
U1223="Sharing","POWER ISSUE",
U1223="Sites strategiques &amp; DataCenter","POWER ISSUE",
U1223="Exclu","Exclu",
U1223="SAT","TX ISSUE",
U1223="SPARE-ISSUE","SPARE-ISSUE",
U1223="Fiber CAmtel","TX ISSUE",
U1223="Fiber AOF","TX ISSUE",
U1223="Projet OCM (HUAWEI)","TRAVAUX-HUAWEI",
U1223="Projet OCM (NOKIA)","TRAVAUX -NOKIA",
U1223="ACCESS-ISSUE","ACCESS-ISSUE",
U1223="Projet OCM (ZTE, NOKIA, autres projets)","TRAVAUX OCM",
U1223="No root CAuse","No root cause",
U1223="ODU HS","TX ISSUE",
U1223="IP &amp; VLAN","TX ISSUE",
U1223="Warehouse HUAWEI","SPARE-ISSUE",
U1223="SPARE-HS","SPARE-ISSUE",
U1223="Power Telco","RAN ISSUE",U1223="no impacts","no impacts"
),"")</f>
        <v>No root cause</v>
      </c>
      <c r="U1223" s="68" t="s">
        <v>5691</v>
      </c>
      <c r="V1223" s="41" t="str" cm="1">
        <f t="array" ref="V1223">IFERROR(_xlfn.IFS(
U1223="MPR ISSUE","ACTIVE",
U1223="BSS Hardware Issue","ACTIVE",
U1223="Sites strategiques, MLL, Pylone, etc.","PASSIVE",
U1223="AKTIVCO DEFAUT GE &amp; POWER Cabinet","PASSIVE",
U1223="AKTIVCO Coupure ENEO &amp; Baisse de tension","PASSIVE",
U1223="Coupure ENEO &amp; Baisse de tension","PASSIVE",
U1223="Defaut GE &amp; POWER Cabinet","PASSIVE",
U1223="Sharing","PASSIVE",
U1223="Sites strategiques &amp; DataCenter","PASSIVE",
U1223="Exclu","Exclu",
U1223="SAT","ACTIVE",
U1223="SPARE-ISSUE","SPARE-ISSUE",
U1223="Fiber CAmtel","ACTIVE",
U1223="Fiber AOF","ACTIVE",
U1223="Projet OCM (HUAWEI)","PLANNED WORKS",
U1223="Projet OCM (NOKIA)","PLANNED WORKS",
U1223="ACCESS-ISSUE","ACCESS-ISSUE",
U1223="Projet OCM (ZTE, NOKIA, autres projets)","PLANNED WORKS",
U1223="No root CAuse","No root cause",
U1223="ODU HS","ACTIVE",
U1223="IP &amp; VLAN","ACTIVE",
U1223="Warehouse HUAWEI","SPARE-ISSUE",
U1223="SPARE-HS","SPARE-ISSUE",
U1223="Power Telco","ACTIVE", U1223="no impacts","no impacts"
),"")</f>
        <v>No root cause</v>
      </c>
      <c r="W1223" s="113"/>
      <c r="X1223" s="113"/>
      <c r="Y1223" s="113"/>
      <c r="Z1223" s="113"/>
      <c r="AA1223" s="113"/>
      <c r="AB1223" s="17" t="s">
        <v>5465</v>
      </c>
      <c r="AC1223" s="17" t="str">
        <f>_xlfn.XLOOKUP(B1223,'INCIDENT-04-27-2026'!E:E,'INCIDENT-04-27-2026'!F:F,"")</f>
        <v/>
      </c>
      <c r="AD1223" s="9"/>
      <c r="AE1223" s="7" t="s">
        <v>5465</v>
      </c>
      <c r="AF1223" s="6" t="str">
        <f>_xlfn.XLOOKUP(B1223,'[13]Input_27-04'!$B:$B,'[13]Input_27-04'!$M:$M,"")</f>
        <v/>
      </c>
      <c r="AG1223" s="7"/>
      <c r="AH1223" s="3"/>
      <c r="AI1223" s="18" t="str">
        <f>_xlfn.XLOOKUP(B1223,'[3]Cells Huawei 27042026 10h'!$B:$B,'[3]Cells Huawei 27042026 10h'!$T:$T,"")</f>
        <v/>
      </c>
      <c r="AJ1223" s="18" t="str">
        <f>_xlfn.XLOOKUP(B1223,'[3]Cells Huawei 27042026 15h'!$B:$B,'[3]Cells Huawei 27042026 15h'!$T:$T,"")</f>
        <v/>
      </c>
      <c r="AK1223" s="18" t="str">
        <f>_xlfn.XLOOKUP(B1223,'[4]cells down 27042026 11h28'!$B:$B,'[4]cells down 27042026 11h28'!$R:$R,"")</f>
        <v/>
      </c>
      <c r="AL1223" s="18" t="str">
        <f>_xlfn.XLOOKUP(B1223,'[4]cells down 27042026 18h01'!$B:$B,'[4]cells down 27042026 18h01'!$R:$R,"")</f>
        <v/>
      </c>
      <c r="AM1223" s="18" t="str">
        <f>_xlfn.XLOOKUP(B1223,'[5]cell downs 27042026 11h'!$B:$B,'[5]cell downs 27042026 11h'!$R:$R,"")</f>
        <v/>
      </c>
      <c r="AN1223" s="18" t="str">
        <f>_xlfn.XLOOKUP(B1223,'[5]cell downs 27042026 17h40'!$B:$B,'[5]cell downs 27042026 17h40'!$R:$R,"")</f>
        <v/>
      </c>
      <c r="AO1223" s="18" t="str">
        <f>_xlfn.XLOOKUP(B1223,'[6]ALL SITES DOWN'!$D:$D,'[6]ALL SITES DOWN'!$J:$J,"")</f>
        <v/>
      </c>
      <c r="AP1223" s="18" t="str">
        <f>_xlfn.XLOOKUP(B1223,'[7]ALL SITES DOWN'!$D:$D,'[7]ALL SITES DOWN'!$J:$J,"")</f>
        <v/>
      </c>
      <c r="AQ1223" s="9" t="str">
        <f>_xlfn.XLOOKUP(B1223,[8]sheet1!$AC:$AC,[8]sheet1!$AF:$AF,"")</f>
        <v/>
      </c>
      <c r="AR1223" s="14"/>
      <c r="AS1223" s="14" t="s">
        <v>5465</v>
      </c>
      <c r="AT1223" s="14" t="str">
        <f>_xlfn.XLOOKUP(B1223,'[9]cell downs 18042026 17h'!$B:$B,'[9]cell downs 18042026 17h'!$B:$B,"")</f>
        <v/>
      </c>
      <c r="AU1223" s="14" t="str">
        <f>_xlfn.XLOOKUP(B1223,'[10]Cells Huawei 19042026 15h'!$B:$B,'[10]Cells Huawei 19042026 15h'!$B:$B,"")</f>
        <v/>
      </c>
      <c r="AV1223" s="9" t="str">
        <f>_xlfn.XLOOKUP(B1223,'[11]cells down 19042026 9H40'!$B:$B,'[11]cells down 19042026 9H40'!$B:$B,"")</f>
        <v/>
      </c>
    </row>
    <row r="1224" spans="1:48" hidden="1" x14ac:dyDescent="0.3">
      <c r="A1224" s="3" t="s">
        <v>831</v>
      </c>
      <c r="B1224" s="23" t="s">
        <v>832</v>
      </c>
      <c r="C1224" s="3" t="str">
        <f>_xlfn.XLOOKUP(B1224,'[1]daily break down'!$D:$D,'[1]daily break down'!$E:$E,"")</f>
        <v>Yaounde</v>
      </c>
      <c r="D1224" s="3" t="s">
        <v>357</v>
      </c>
      <c r="E1224" s="3" t="e">
        <v>#N/A</v>
      </c>
      <c r="F1224" s="3" t="s">
        <v>37</v>
      </c>
      <c r="G1224" s="3" t="s">
        <v>38</v>
      </c>
      <c r="H1224" s="29" t="str">
        <f>_xlfn.XLOOKUP(B1224,[2]CALCULATION!$B:$B,[2]CALCULATION!$H:$H,"")</f>
        <v>ZTE</v>
      </c>
      <c r="I1224" s="26">
        <v>0</v>
      </c>
      <c r="J1224" s="26">
        <v>0</v>
      </c>
      <c r="K1224" s="26">
        <v>1.5587858449404005E-2</v>
      </c>
      <c r="L1224" s="26">
        <v>0</v>
      </c>
      <c r="M1224" s="26">
        <v>0</v>
      </c>
      <c r="N1224" s="26">
        <v>0</v>
      </c>
      <c r="O1224" s="26">
        <v>0</v>
      </c>
      <c r="P1224" s="114" t="s">
        <v>6364</v>
      </c>
      <c r="Q1224" s="42" t="s">
        <v>5538</v>
      </c>
      <c r="R1224" s="42"/>
      <c r="S1224" s="41" t="str" cm="1">
        <f t="array" ref="S1224">IFERROR(_xlfn.IFS(
U1224="MPR ISSUE","PDH",
U1224="BSS Hardware Issue","BSS",
U1224="Sites strategiques, MLL, Pylone, etc.","ENVTECH",
U1224="AKTIVCO DEFAUT GE &amp; POWER Cabinet","AKTIVCO",
U1224="AKTIVCO Coupure ENEO &amp; Baisse de tension","AKTIVCO GRID ONLY",
U1224="Coupure ENEO &amp; Baisse de tension","IHS GRID ONLY",
U1224="Defaut GE &amp; POWER Cabinet","IHS",
U1224="Sharing","Partners",
U1224="Sites strategiques &amp; DataCenter","SST &amp; DC",
U1224="Exclu","Exclu",
U1224="SAT","SAT",
U1224="SPARE-ISSUE","SPARE-ISSUE",
U1224="Fiber CAmtel","TRANS_FO_CAMTEL",
U1224="Fiber AOF","Fiber AOF",
U1224="Projet OCM (HUAWEI)","TRAVAUX-HUAWEI",
U1224="Projet OCM (NOKIA)","TRAVAUX-NOKIA",
U1224="ACCESS-ISSUE","ACCESS-ISSUE",
U1224="Projet OCM (ZTE, NOKIA, autres projets)","TRAVAUX OCM",
U1224="No root CAuse","No root cause",
U1224="ODU HS","PDH",
U1224="IP &amp; VLAN","PDH",
U1224="Warehouse HUAWEI","SPARE-ISSUE",
U1224="SPARE-HS","SPARE-ISSUE",
U1224="Power Telco","BSS",U1224="no impacts","no impacts"
),"")</f>
        <v>No root cause</v>
      </c>
      <c r="T1224" s="41" t="str" cm="1">
        <f t="array" ref="T1224">IFERROR(_xlfn.IFS(
U1224="MPR ISSUE","TX ISSUE",
U1224="BSS Hardware Issue","RAN ISSUE",
U1224="Sites strategiques, MLL, Pylone, etc.","ENVTECH",
U1224="AKTIVCO DEFAUT GE &amp; POWER Cabinet","POWER ISSUE",
U1224="AKTIVCO Coupure ENEO &amp; Baisse de tension","POWER ISSUE",
U1224="Coupure ENEO &amp; Baisse de tension","POWER ISSUE",
U1224="Defaut GE &amp; POWER Cabinet","POWER ISSUE",
U1224="Sharing","POWER ISSUE",
U1224="Sites strategiques &amp; DataCenter","POWER ISSUE",
U1224="Exclu","Exclu",
U1224="SAT","TX ISSUE",
U1224="SPARE-ISSUE","SPARE-ISSUE",
U1224="Fiber CAmtel","TX ISSUE",
U1224="Fiber AOF","TX ISSUE",
U1224="Projet OCM (HUAWEI)","TRAVAUX-HUAWEI",
U1224="Projet OCM (NOKIA)","TRAVAUX -NOKIA",
U1224="ACCESS-ISSUE","ACCESS-ISSUE",
U1224="Projet OCM (ZTE, NOKIA, autres projets)","TRAVAUX OCM",
U1224="No root CAuse","No root cause",
U1224="ODU HS","TX ISSUE",
U1224="IP &amp; VLAN","TX ISSUE",
U1224="Warehouse HUAWEI","SPARE-ISSUE",
U1224="SPARE-HS","SPARE-ISSUE",
U1224="Power Telco","RAN ISSUE",U1224="no impacts","no impacts"
),"")</f>
        <v>No root cause</v>
      </c>
      <c r="U1224" s="68" t="s">
        <v>5691</v>
      </c>
      <c r="V1224" s="41" t="str" cm="1">
        <f t="array" ref="V1224">IFERROR(_xlfn.IFS(
U1224="MPR ISSUE","ACTIVE",
U1224="BSS Hardware Issue","ACTIVE",
U1224="Sites strategiques, MLL, Pylone, etc.","PASSIVE",
U1224="AKTIVCO DEFAUT GE &amp; POWER Cabinet","PASSIVE",
U1224="AKTIVCO Coupure ENEO &amp; Baisse de tension","PASSIVE",
U1224="Coupure ENEO &amp; Baisse de tension","PASSIVE",
U1224="Defaut GE &amp; POWER Cabinet","PASSIVE",
U1224="Sharing","PASSIVE",
U1224="Sites strategiques &amp; DataCenter","PASSIVE",
U1224="Exclu","Exclu",
U1224="SAT","ACTIVE",
U1224="SPARE-ISSUE","SPARE-ISSUE",
U1224="Fiber CAmtel","ACTIVE",
U1224="Fiber AOF","ACTIVE",
U1224="Projet OCM (HUAWEI)","PLANNED WORKS",
U1224="Projet OCM (NOKIA)","PLANNED WORKS",
U1224="ACCESS-ISSUE","ACCESS-ISSUE",
U1224="Projet OCM (ZTE, NOKIA, autres projets)","PLANNED WORKS",
U1224="No root CAuse","No root cause",
U1224="ODU HS","ACTIVE",
U1224="IP &amp; VLAN","ACTIVE",
U1224="Warehouse HUAWEI","SPARE-ISSUE",
U1224="SPARE-HS","SPARE-ISSUE",
U1224="Power Telco","ACTIVE", U1224="no impacts","no impacts"
),"")</f>
        <v>No root cause</v>
      </c>
      <c r="W1224" s="113"/>
      <c r="X1224" s="113"/>
      <c r="Y1224" s="113"/>
      <c r="Z1224" s="113"/>
      <c r="AA1224" s="113"/>
      <c r="AB1224" s="17" t="s">
        <v>5465</v>
      </c>
      <c r="AC1224" s="17" t="str">
        <f>_xlfn.XLOOKUP(B1224,'INCIDENT-04-27-2026'!E:E,'INCIDENT-04-27-2026'!F:F,"")</f>
        <v/>
      </c>
      <c r="AD1224" s="9"/>
      <c r="AE1224" s="7" t="s">
        <v>5465</v>
      </c>
      <c r="AF1224" s="6" t="str">
        <f>_xlfn.XLOOKUP(B1224,'[13]Input_27-04'!$B:$B,'[13]Input_27-04'!$M:$M,"")</f>
        <v/>
      </c>
      <c r="AG1224" s="7"/>
      <c r="AH1224" s="3"/>
      <c r="AI1224" s="18" t="str">
        <f>_xlfn.XLOOKUP(B1224,'[3]Cells Huawei 27042026 10h'!$B:$B,'[3]Cells Huawei 27042026 10h'!$T:$T,"")</f>
        <v/>
      </c>
      <c r="AJ1224" s="18" t="str">
        <f>_xlfn.XLOOKUP(B1224,'[3]Cells Huawei 27042026 15h'!$B:$B,'[3]Cells Huawei 27042026 15h'!$T:$T,"")</f>
        <v/>
      </c>
      <c r="AK1224" s="18" t="str">
        <f>_xlfn.XLOOKUP(B1224,'[4]cells down 27042026 11h28'!$B:$B,'[4]cells down 27042026 11h28'!$R:$R,"")</f>
        <v/>
      </c>
      <c r="AL1224" s="18" t="str">
        <f>_xlfn.XLOOKUP(B1224,'[4]cells down 27042026 18h01'!$B:$B,'[4]cells down 27042026 18h01'!$R:$R,"")</f>
        <v/>
      </c>
      <c r="AM1224" s="18" t="str">
        <f>_xlfn.XLOOKUP(B1224,'[5]cell downs 27042026 11h'!$B:$B,'[5]cell downs 27042026 11h'!$R:$R,"")</f>
        <v/>
      </c>
      <c r="AN1224" s="18" t="str">
        <f>_xlfn.XLOOKUP(B1224,'[5]cell downs 27042026 17h40'!$B:$B,'[5]cell downs 27042026 17h40'!$R:$R,"")</f>
        <v/>
      </c>
      <c r="AO1224" s="18" t="str">
        <f>_xlfn.XLOOKUP(B1224,'[6]ALL SITES DOWN'!$D:$D,'[6]ALL SITES DOWN'!$J:$J,"")</f>
        <v/>
      </c>
      <c r="AP1224" s="18" t="str">
        <f>_xlfn.XLOOKUP(B1224,'[7]ALL SITES DOWN'!$D:$D,'[7]ALL SITES DOWN'!$J:$J,"")</f>
        <v/>
      </c>
      <c r="AQ1224" s="9" t="str">
        <f>_xlfn.XLOOKUP(B1224,[8]sheet1!$AC:$AC,[8]sheet1!$AF:$AF,"")</f>
        <v/>
      </c>
      <c r="AR1224" s="14"/>
      <c r="AS1224" s="14" t="s">
        <v>5465</v>
      </c>
      <c r="AT1224" s="14" t="str">
        <f>_xlfn.XLOOKUP(B1224,'[9]cell downs 18042026 17h'!$B:$B,'[9]cell downs 18042026 17h'!$B:$B,"")</f>
        <v/>
      </c>
      <c r="AU1224" s="14" t="str">
        <f>_xlfn.XLOOKUP(B1224,'[10]Cells Huawei 19042026 15h'!$B:$B,'[10]Cells Huawei 19042026 15h'!$B:$B,"")</f>
        <v/>
      </c>
      <c r="AV1224" s="9" t="str">
        <f>_xlfn.XLOOKUP(B1224,'[11]cells down 19042026 9H40'!$B:$B,'[11]cells down 19042026 9H40'!$B:$B,"")</f>
        <v/>
      </c>
    </row>
    <row r="1225" spans="1:48" hidden="1" x14ac:dyDescent="0.3">
      <c r="A1225" s="1" t="s">
        <v>1960</v>
      </c>
      <c r="B1225" s="8" t="s">
        <v>1961</v>
      </c>
      <c r="C1225" s="3" t="str">
        <f>_xlfn.XLOOKUP(B1225,'[1]daily break down'!$D:$D,'[1]daily break down'!$E:$E,"")</f>
        <v>Yaounde</v>
      </c>
      <c r="D1225" s="1"/>
      <c r="E1225" s="1"/>
      <c r="F1225" s="3" t="s">
        <v>37</v>
      </c>
      <c r="G1225" s="1" t="s">
        <v>38</v>
      </c>
      <c r="H1225" s="29" t="str">
        <f>_xlfn.XLOOKUP(B1225,[2]CALCULATION!$B:$B,[2]CALCULATION!$H:$H,"")</f>
        <v>ZTE</v>
      </c>
      <c r="I1225" s="26">
        <v>0</v>
      </c>
      <c r="J1225" s="26">
        <v>0</v>
      </c>
      <c r="K1225" s="26">
        <v>1.551651813613447E-2</v>
      </c>
      <c r="L1225" s="26">
        <v>1.6044079752762994</v>
      </c>
      <c r="M1225" s="26">
        <v>4.9402275185270801</v>
      </c>
      <c r="N1225" s="26">
        <v>0</v>
      </c>
      <c r="O1225" s="26">
        <v>0</v>
      </c>
      <c r="P1225" s="114" t="s">
        <v>6364</v>
      </c>
      <c r="Q1225" s="42" t="s">
        <v>5538</v>
      </c>
      <c r="R1225" s="42"/>
      <c r="S1225" s="41" t="str" cm="1">
        <f t="array" ref="S1225">IFERROR(_xlfn.IFS(
U1225="MPR ISSUE","PDH",
U1225="BSS Hardware Issue","BSS",
U1225="Sites strategiques, MLL, Pylone, etc.","ENVTECH",
U1225="AKTIVCO DEFAUT GE &amp; POWER Cabinet","AKTIVCO",
U1225="AKTIVCO Coupure ENEO &amp; Baisse de tension","AKTIVCO GRID ONLY",
U1225="Coupure ENEO &amp; Baisse de tension","IHS GRID ONLY",
U1225="Defaut GE &amp; POWER Cabinet","IHS",
U1225="Sharing","Partners",
U1225="Sites strategiques &amp; DataCenter","SST &amp; DC",
U1225="Exclu","Exclu",
U1225="SAT","SAT",
U1225="SPARE-ISSUE","SPARE-ISSUE",
U1225="Fiber CAmtel","TRANS_FO_CAMTEL",
U1225="Fiber AOF","Fiber AOF",
U1225="Projet OCM (HUAWEI)","TRAVAUX-HUAWEI",
U1225="Projet OCM (NOKIA)","TRAVAUX-NOKIA",
U1225="ACCESS-ISSUE","ACCESS-ISSUE",
U1225="Projet OCM (ZTE, NOKIA, autres projets)","TRAVAUX OCM",
U1225="No root CAuse","No root cause",
U1225="ODU HS","PDH",
U1225="IP &amp; VLAN","PDH",
U1225="Warehouse HUAWEI","SPARE-ISSUE",
U1225="SPARE-HS","SPARE-ISSUE",
U1225="Power Telco","BSS",U1225="no impacts","no impacts"
),"")</f>
        <v>No root cause</v>
      </c>
      <c r="T1225" s="41" t="str" cm="1">
        <f t="array" ref="T1225">IFERROR(_xlfn.IFS(
U1225="MPR ISSUE","TX ISSUE",
U1225="BSS Hardware Issue","RAN ISSUE",
U1225="Sites strategiques, MLL, Pylone, etc.","ENVTECH",
U1225="AKTIVCO DEFAUT GE &amp; POWER Cabinet","POWER ISSUE",
U1225="AKTIVCO Coupure ENEO &amp; Baisse de tension","POWER ISSUE",
U1225="Coupure ENEO &amp; Baisse de tension","POWER ISSUE",
U1225="Defaut GE &amp; POWER Cabinet","POWER ISSUE",
U1225="Sharing","POWER ISSUE",
U1225="Sites strategiques &amp; DataCenter","POWER ISSUE",
U1225="Exclu","Exclu",
U1225="SAT","TX ISSUE",
U1225="SPARE-ISSUE","SPARE-ISSUE",
U1225="Fiber CAmtel","TX ISSUE",
U1225="Fiber AOF","TX ISSUE",
U1225="Projet OCM (HUAWEI)","TRAVAUX-HUAWEI",
U1225="Projet OCM (NOKIA)","TRAVAUX -NOKIA",
U1225="ACCESS-ISSUE","ACCESS-ISSUE",
U1225="Projet OCM (ZTE, NOKIA, autres projets)","TRAVAUX OCM",
U1225="No root CAuse","No root cause",
U1225="ODU HS","TX ISSUE",
U1225="IP &amp; VLAN","TX ISSUE",
U1225="Warehouse HUAWEI","SPARE-ISSUE",
U1225="SPARE-HS","SPARE-ISSUE",
U1225="Power Telco","RAN ISSUE",U1225="no impacts","no impacts"
),"")</f>
        <v>No root cause</v>
      </c>
      <c r="U1225" s="68" t="s">
        <v>5691</v>
      </c>
      <c r="V1225" s="41" t="str" cm="1">
        <f t="array" ref="V1225">IFERROR(_xlfn.IFS(
U1225="MPR ISSUE","ACTIVE",
U1225="BSS Hardware Issue","ACTIVE",
U1225="Sites strategiques, MLL, Pylone, etc.","PASSIVE",
U1225="AKTIVCO DEFAUT GE &amp; POWER Cabinet","PASSIVE",
U1225="AKTIVCO Coupure ENEO &amp; Baisse de tension","PASSIVE",
U1225="Coupure ENEO &amp; Baisse de tension","PASSIVE",
U1225="Defaut GE &amp; POWER Cabinet","PASSIVE",
U1225="Sharing","PASSIVE",
U1225="Sites strategiques &amp; DataCenter","PASSIVE",
U1225="Exclu","Exclu",
U1225="SAT","ACTIVE",
U1225="SPARE-ISSUE","SPARE-ISSUE",
U1225="Fiber CAmtel","ACTIVE",
U1225="Fiber AOF","ACTIVE",
U1225="Projet OCM (HUAWEI)","PLANNED WORKS",
U1225="Projet OCM (NOKIA)","PLANNED WORKS",
U1225="ACCESS-ISSUE","ACCESS-ISSUE",
U1225="Projet OCM (ZTE, NOKIA, autres projets)","PLANNED WORKS",
U1225="No root CAuse","No root cause",
U1225="ODU HS","ACTIVE",
U1225="IP &amp; VLAN","ACTIVE",
U1225="Warehouse HUAWEI","SPARE-ISSUE",
U1225="SPARE-HS","SPARE-ISSUE",
U1225="Power Telco","ACTIVE", U1225="no impacts","no impacts"
),"")</f>
        <v>No root cause</v>
      </c>
      <c r="W1225" s="113"/>
      <c r="X1225" s="113"/>
      <c r="Y1225" s="113"/>
      <c r="Z1225" s="113"/>
      <c r="AA1225" s="113"/>
      <c r="AB1225" s="17" t="s">
        <v>5465</v>
      </c>
      <c r="AC1225" s="17" t="str">
        <f>_xlfn.XLOOKUP(B1225,'INCIDENT-04-27-2026'!E:E,'INCIDENT-04-27-2026'!F:F,"")</f>
        <v/>
      </c>
      <c r="AD1225" s="9"/>
      <c r="AE1225" s="7" t="s">
        <v>5465</v>
      </c>
      <c r="AF1225" s="6" t="str">
        <f>_xlfn.XLOOKUP(B1225,'[13]Input_27-04'!$B:$B,'[13]Input_27-04'!$M:$M,"")</f>
        <v/>
      </c>
      <c r="AG1225" s="7"/>
      <c r="AH1225" s="3"/>
      <c r="AI1225" s="18" t="str">
        <f>_xlfn.XLOOKUP(B1225,'[3]Cells Huawei 27042026 10h'!$B:$B,'[3]Cells Huawei 27042026 10h'!$T:$T,"")</f>
        <v/>
      </c>
      <c r="AJ1225" s="18" t="str">
        <f>_xlfn.XLOOKUP(B1225,'[3]Cells Huawei 27042026 15h'!$B:$B,'[3]Cells Huawei 27042026 15h'!$T:$T,"")</f>
        <v/>
      </c>
      <c r="AK1225" s="18" t="str">
        <f>_xlfn.XLOOKUP(B1225,'[4]cells down 27042026 11h28'!$B:$B,'[4]cells down 27042026 11h28'!$R:$R,"")</f>
        <v/>
      </c>
      <c r="AL1225" s="18" t="str">
        <f>_xlfn.XLOOKUP(B1225,'[4]cells down 27042026 18h01'!$B:$B,'[4]cells down 27042026 18h01'!$R:$R,"")</f>
        <v/>
      </c>
      <c r="AM1225" s="18" t="str">
        <f>_xlfn.XLOOKUP(B1225,'[5]cell downs 27042026 11h'!$B:$B,'[5]cell downs 27042026 11h'!$R:$R,"")</f>
        <v/>
      </c>
      <c r="AN1225" s="18" t="str">
        <f>_xlfn.XLOOKUP(B1225,'[5]cell downs 27042026 17h40'!$B:$B,'[5]cell downs 27042026 17h40'!$R:$R,"")</f>
        <v/>
      </c>
      <c r="AO1225" s="18" t="str">
        <f>_xlfn.XLOOKUP(B1225,'[6]ALL SITES DOWN'!$D:$D,'[6]ALL SITES DOWN'!$J:$J,"")</f>
        <v/>
      </c>
      <c r="AP1225" s="18" t="str">
        <f>_xlfn.XLOOKUP(B1225,'[7]ALL SITES DOWN'!$D:$D,'[7]ALL SITES DOWN'!$J:$J,"")</f>
        <v/>
      </c>
      <c r="AQ1225" s="9" t="str">
        <f>_xlfn.XLOOKUP(B1225,[8]sheet1!$AC:$AC,[8]sheet1!$AF:$AF,"")</f>
        <v/>
      </c>
      <c r="AR1225" s="14"/>
      <c r="AS1225" s="14" t="s">
        <v>5465</v>
      </c>
      <c r="AT1225" s="14" t="str">
        <f>_xlfn.XLOOKUP(B1225,'[9]cell downs 18042026 17h'!$B:$B,'[9]cell downs 18042026 17h'!$B:$B,"")</f>
        <v/>
      </c>
      <c r="AU1225" s="14" t="str">
        <f>_xlfn.XLOOKUP(B1225,'[10]Cells Huawei 19042026 15h'!$B:$B,'[10]Cells Huawei 19042026 15h'!$B:$B,"")</f>
        <v/>
      </c>
      <c r="AV1225" s="9" t="str">
        <f>_xlfn.XLOOKUP(B1225,'[11]cells down 19042026 9H40'!$B:$B,'[11]cells down 19042026 9H40'!$B:$B,"")</f>
        <v/>
      </c>
    </row>
    <row r="1226" spans="1:48" hidden="1" x14ac:dyDescent="0.3">
      <c r="A1226" s="1" t="s">
        <v>2281</v>
      </c>
      <c r="B1226" s="8" t="s">
        <v>2282</v>
      </c>
      <c r="C1226" s="3" t="str">
        <f>_xlfn.XLOOKUP(B1226,'[1]daily break down'!$D:$D,'[1]daily break down'!$E:$E,"")</f>
        <v>Yaounde</v>
      </c>
      <c r="D1226" s="1" t="s">
        <v>11</v>
      </c>
      <c r="E1226" s="1" t="s">
        <v>12</v>
      </c>
      <c r="F1226" s="3" t="s">
        <v>37</v>
      </c>
      <c r="G1226" s="1" t="s">
        <v>38</v>
      </c>
      <c r="H1226" s="29" t="str">
        <f>_xlfn.XLOOKUP(B1226,[2]CALCULATION!$B:$B,[2]CALCULATION!$H:$H,"")</f>
        <v>ZTE</v>
      </c>
      <c r="I1226" s="26">
        <v>0</v>
      </c>
      <c r="J1226" s="26">
        <v>0</v>
      </c>
      <c r="K1226" s="26">
        <v>1.5373837509595223E-2</v>
      </c>
      <c r="L1226" s="26">
        <v>0</v>
      </c>
      <c r="M1226" s="26">
        <v>0</v>
      </c>
      <c r="N1226" s="26">
        <v>0</v>
      </c>
      <c r="O1226" s="26">
        <v>0</v>
      </c>
      <c r="P1226" s="114" t="s">
        <v>6364</v>
      </c>
      <c r="Q1226" s="42" t="s">
        <v>5538</v>
      </c>
      <c r="R1226" s="42"/>
      <c r="S1226" s="41" t="str" cm="1">
        <f t="array" ref="S1226">IFERROR(_xlfn.IFS(
U1226="MPR ISSUE","PDH",
U1226="BSS Hardware Issue","BSS",
U1226="Sites strategiques, MLL, Pylone, etc.","ENVTECH",
U1226="AKTIVCO DEFAUT GE &amp; POWER Cabinet","AKTIVCO",
U1226="AKTIVCO Coupure ENEO &amp; Baisse de tension","AKTIVCO GRID ONLY",
U1226="Coupure ENEO &amp; Baisse de tension","IHS GRID ONLY",
U1226="Defaut GE &amp; POWER Cabinet","IHS",
U1226="Sharing","Partners",
U1226="Sites strategiques &amp; DataCenter","SST &amp; DC",
U1226="Exclu","Exclu",
U1226="SAT","SAT",
U1226="SPARE-ISSUE","SPARE-ISSUE",
U1226="Fiber CAmtel","TRANS_FO_CAMTEL",
U1226="Fiber AOF","Fiber AOF",
U1226="Projet OCM (HUAWEI)","TRAVAUX-HUAWEI",
U1226="Projet OCM (NOKIA)","TRAVAUX-NOKIA",
U1226="ACCESS-ISSUE","ACCESS-ISSUE",
U1226="Projet OCM (ZTE, NOKIA, autres projets)","TRAVAUX OCM",
U1226="No root CAuse","No root cause",
U1226="ODU HS","PDH",
U1226="IP &amp; VLAN","PDH",
U1226="Warehouse HUAWEI","SPARE-ISSUE",
U1226="SPARE-HS","SPARE-ISSUE",
U1226="Power Telco","BSS",U1226="no impacts","no impacts"
),"")</f>
        <v>No root cause</v>
      </c>
      <c r="T1226" s="41" t="str" cm="1">
        <f t="array" ref="T1226">IFERROR(_xlfn.IFS(
U1226="MPR ISSUE","TX ISSUE",
U1226="BSS Hardware Issue","RAN ISSUE",
U1226="Sites strategiques, MLL, Pylone, etc.","ENVTECH",
U1226="AKTIVCO DEFAUT GE &amp; POWER Cabinet","POWER ISSUE",
U1226="AKTIVCO Coupure ENEO &amp; Baisse de tension","POWER ISSUE",
U1226="Coupure ENEO &amp; Baisse de tension","POWER ISSUE",
U1226="Defaut GE &amp; POWER Cabinet","POWER ISSUE",
U1226="Sharing","POWER ISSUE",
U1226="Sites strategiques &amp; DataCenter","POWER ISSUE",
U1226="Exclu","Exclu",
U1226="SAT","TX ISSUE",
U1226="SPARE-ISSUE","SPARE-ISSUE",
U1226="Fiber CAmtel","TX ISSUE",
U1226="Fiber AOF","TX ISSUE",
U1226="Projet OCM (HUAWEI)","TRAVAUX-HUAWEI",
U1226="Projet OCM (NOKIA)","TRAVAUX -NOKIA",
U1226="ACCESS-ISSUE","ACCESS-ISSUE",
U1226="Projet OCM (ZTE, NOKIA, autres projets)","TRAVAUX OCM",
U1226="No root CAuse","No root cause",
U1226="ODU HS","TX ISSUE",
U1226="IP &amp; VLAN","TX ISSUE",
U1226="Warehouse HUAWEI","SPARE-ISSUE",
U1226="SPARE-HS","SPARE-ISSUE",
U1226="Power Telco","RAN ISSUE",U1226="no impacts","no impacts"
),"")</f>
        <v>No root cause</v>
      </c>
      <c r="U1226" s="68" t="s">
        <v>5691</v>
      </c>
      <c r="V1226" s="41" t="str" cm="1">
        <f t="array" ref="V1226">IFERROR(_xlfn.IFS(
U1226="MPR ISSUE","ACTIVE",
U1226="BSS Hardware Issue","ACTIVE",
U1226="Sites strategiques, MLL, Pylone, etc.","PASSIVE",
U1226="AKTIVCO DEFAUT GE &amp; POWER Cabinet","PASSIVE",
U1226="AKTIVCO Coupure ENEO &amp; Baisse de tension","PASSIVE",
U1226="Coupure ENEO &amp; Baisse de tension","PASSIVE",
U1226="Defaut GE &amp; POWER Cabinet","PASSIVE",
U1226="Sharing","PASSIVE",
U1226="Sites strategiques &amp; DataCenter","PASSIVE",
U1226="Exclu","Exclu",
U1226="SAT","ACTIVE",
U1226="SPARE-ISSUE","SPARE-ISSUE",
U1226="Fiber CAmtel","ACTIVE",
U1226="Fiber AOF","ACTIVE",
U1226="Projet OCM (HUAWEI)","PLANNED WORKS",
U1226="Projet OCM (NOKIA)","PLANNED WORKS",
U1226="ACCESS-ISSUE","ACCESS-ISSUE",
U1226="Projet OCM (ZTE, NOKIA, autres projets)","PLANNED WORKS",
U1226="No root CAuse","No root cause",
U1226="ODU HS","ACTIVE",
U1226="IP &amp; VLAN","ACTIVE",
U1226="Warehouse HUAWEI","SPARE-ISSUE",
U1226="SPARE-HS","SPARE-ISSUE",
U1226="Power Telco","ACTIVE", U1226="no impacts","no impacts"
),"")</f>
        <v>No root cause</v>
      </c>
      <c r="W1226" s="113"/>
      <c r="X1226" s="113"/>
      <c r="Y1226" s="113"/>
      <c r="Z1226" s="113"/>
      <c r="AA1226" s="113"/>
      <c r="AB1226" s="17" t="s">
        <v>5465</v>
      </c>
      <c r="AC1226" s="17" t="str">
        <f>_xlfn.XLOOKUP(B1226,'INCIDENT-04-27-2026'!E:E,'INCIDENT-04-27-2026'!F:F,"")</f>
        <v/>
      </c>
      <c r="AD1226" s="9"/>
      <c r="AE1226" s="7" t="s">
        <v>5465</v>
      </c>
      <c r="AF1226" s="6" t="str">
        <f>_xlfn.XLOOKUP(B1226,'[13]Input_27-04'!$B:$B,'[13]Input_27-04'!$M:$M,"")</f>
        <v/>
      </c>
      <c r="AG1226" s="7"/>
      <c r="AH1226" s="3"/>
      <c r="AI1226" s="18" t="str">
        <f>_xlfn.XLOOKUP(B1226,'[3]Cells Huawei 27042026 10h'!$B:$B,'[3]Cells Huawei 27042026 10h'!$T:$T,"")</f>
        <v/>
      </c>
      <c r="AJ1226" s="18" t="str">
        <f>_xlfn.XLOOKUP(B1226,'[3]Cells Huawei 27042026 15h'!$B:$B,'[3]Cells Huawei 27042026 15h'!$T:$T,"")</f>
        <v/>
      </c>
      <c r="AK1226" s="18" t="str">
        <f>_xlfn.XLOOKUP(B1226,'[4]cells down 27042026 11h28'!$B:$B,'[4]cells down 27042026 11h28'!$R:$R,"")</f>
        <v/>
      </c>
      <c r="AL1226" s="18" t="str">
        <f>_xlfn.XLOOKUP(B1226,'[4]cells down 27042026 18h01'!$B:$B,'[4]cells down 27042026 18h01'!$R:$R,"")</f>
        <v/>
      </c>
      <c r="AM1226" s="18" t="str">
        <f>_xlfn.XLOOKUP(B1226,'[5]cell downs 27042026 11h'!$B:$B,'[5]cell downs 27042026 11h'!$R:$R,"")</f>
        <v/>
      </c>
      <c r="AN1226" s="18" t="str">
        <f>_xlfn.XLOOKUP(B1226,'[5]cell downs 27042026 17h40'!$B:$B,'[5]cell downs 27042026 17h40'!$R:$R,"")</f>
        <v/>
      </c>
      <c r="AO1226" s="18" t="str">
        <f>_xlfn.XLOOKUP(B1226,'[6]ALL SITES DOWN'!$D:$D,'[6]ALL SITES DOWN'!$J:$J,"")</f>
        <v/>
      </c>
      <c r="AP1226" s="18" t="str">
        <f>_xlfn.XLOOKUP(B1226,'[7]ALL SITES DOWN'!$D:$D,'[7]ALL SITES DOWN'!$J:$J,"")</f>
        <v/>
      </c>
      <c r="AQ1226" s="9" t="str">
        <f>_xlfn.XLOOKUP(B1226,[8]sheet1!$AC:$AC,[8]sheet1!$AF:$AF,"")</f>
        <v/>
      </c>
      <c r="AR1226" s="14"/>
      <c r="AS1226" s="14" t="s">
        <v>5465</v>
      </c>
      <c r="AT1226" s="14" t="str">
        <f>_xlfn.XLOOKUP(B1226,'[9]cell downs 18042026 17h'!$B:$B,'[9]cell downs 18042026 17h'!$B:$B,"")</f>
        <v/>
      </c>
      <c r="AU1226" s="14" t="str">
        <f>_xlfn.XLOOKUP(B1226,'[10]Cells Huawei 19042026 15h'!$B:$B,'[10]Cells Huawei 19042026 15h'!$B:$B,"")</f>
        <v/>
      </c>
      <c r="AV1226" s="9" t="str">
        <f>_xlfn.XLOOKUP(B1226,'[11]cells down 19042026 9H40'!$B:$B,'[11]cells down 19042026 9H40'!$B:$B,"")</f>
        <v/>
      </c>
    </row>
    <row r="1227" spans="1:48" hidden="1" x14ac:dyDescent="0.3">
      <c r="A1227" s="1" t="s">
        <v>2810</v>
      </c>
      <c r="B1227" s="8" t="s">
        <v>2811</v>
      </c>
      <c r="C1227" s="3" t="str">
        <f>_xlfn.XLOOKUP(B1227,'[1]daily break down'!$D:$D,'[1]daily break down'!$E:$E,"")</f>
        <v>Yaounde</v>
      </c>
      <c r="D1227" s="1" t="s">
        <v>11</v>
      </c>
      <c r="E1227" s="1" t="s">
        <v>12</v>
      </c>
      <c r="F1227" s="3" t="s">
        <v>37</v>
      </c>
      <c r="G1227" s="1" t="s">
        <v>38</v>
      </c>
      <c r="H1227" s="29" t="str">
        <f>_xlfn.XLOOKUP(B1227,[2]CALCULATION!$B:$B,[2]CALCULATION!$H:$H,"")</f>
        <v>ZTE</v>
      </c>
      <c r="I1227" s="26">
        <v>0</v>
      </c>
      <c r="J1227" s="26">
        <v>0</v>
      </c>
      <c r="K1227" s="26">
        <v>1.5231156883055978E-2</v>
      </c>
      <c r="L1227" s="26">
        <v>0</v>
      </c>
      <c r="M1227" s="26">
        <v>0</v>
      </c>
      <c r="N1227" s="26">
        <v>0</v>
      </c>
      <c r="O1227" s="26">
        <v>0</v>
      </c>
      <c r="P1227" s="114" t="s">
        <v>6364</v>
      </c>
      <c r="Q1227" s="42" t="s">
        <v>5538</v>
      </c>
      <c r="R1227" s="42"/>
      <c r="S1227" s="41" t="str" cm="1">
        <f t="array" ref="S1227">IFERROR(_xlfn.IFS(
U1227="MPR ISSUE","PDH",
U1227="BSS Hardware Issue","BSS",
U1227="Sites strategiques, MLL, Pylone, etc.","ENVTECH",
U1227="AKTIVCO DEFAUT GE &amp; POWER Cabinet","AKTIVCO",
U1227="AKTIVCO Coupure ENEO &amp; Baisse de tension","AKTIVCO GRID ONLY",
U1227="Coupure ENEO &amp; Baisse de tension","IHS GRID ONLY",
U1227="Defaut GE &amp; POWER Cabinet","IHS",
U1227="Sharing","Partners",
U1227="Sites strategiques &amp; DataCenter","SST &amp; DC",
U1227="Exclu","Exclu",
U1227="SAT","SAT",
U1227="SPARE-ISSUE","SPARE-ISSUE",
U1227="Fiber CAmtel","TRANS_FO_CAMTEL",
U1227="Fiber AOF","Fiber AOF",
U1227="Projet OCM (HUAWEI)","TRAVAUX-HUAWEI",
U1227="Projet OCM (NOKIA)","TRAVAUX-NOKIA",
U1227="ACCESS-ISSUE","ACCESS-ISSUE",
U1227="Projet OCM (ZTE, NOKIA, autres projets)","TRAVAUX OCM",
U1227="No root CAuse","No root cause",
U1227="ODU HS","PDH",
U1227="IP &amp; VLAN","PDH",
U1227="Warehouse HUAWEI","SPARE-ISSUE",
U1227="SPARE-HS","SPARE-ISSUE",
U1227="Power Telco","BSS",U1227="no impacts","no impacts"
),"")</f>
        <v>No root cause</v>
      </c>
      <c r="T1227" s="41" t="str" cm="1">
        <f t="array" ref="T1227">IFERROR(_xlfn.IFS(
U1227="MPR ISSUE","TX ISSUE",
U1227="BSS Hardware Issue","RAN ISSUE",
U1227="Sites strategiques, MLL, Pylone, etc.","ENVTECH",
U1227="AKTIVCO DEFAUT GE &amp; POWER Cabinet","POWER ISSUE",
U1227="AKTIVCO Coupure ENEO &amp; Baisse de tension","POWER ISSUE",
U1227="Coupure ENEO &amp; Baisse de tension","POWER ISSUE",
U1227="Defaut GE &amp; POWER Cabinet","POWER ISSUE",
U1227="Sharing","POWER ISSUE",
U1227="Sites strategiques &amp; DataCenter","POWER ISSUE",
U1227="Exclu","Exclu",
U1227="SAT","TX ISSUE",
U1227="SPARE-ISSUE","SPARE-ISSUE",
U1227="Fiber CAmtel","TX ISSUE",
U1227="Fiber AOF","TX ISSUE",
U1227="Projet OCM (HUAWEI)","TRAVAUX-HUAWEI",
U1227="Projet OCM (NOKIA)","TRAVAUX -NOKIA",
U1227="ACCESS-ISSUE","ACCESS-ISSUE",
U1227="Projet OCM (ZTE, NOKIA, autres projets)","TRAVAUX OCM",
U1227="No root CAuse","No root cause",
U1227="ODU HS","TX ISSUE",
U1227="IP &amp; VLAN","TX ISSUE",
U1227="Warehouse HUAWEI","SPARE-ISSUE",
U1227="SPARE-HS","SPARE-ISSUE",
U1227="Power Telco","RAN ISSUE",U1227="no impacts","no impacts"
),"")</f>
        <v>No root cause</v>
      </c>
      <c r="U1227" s="68" t="s">
        <v>5691</v>
      </c>
      <c r="V1227" s="41" t="str" cm="1">
        <f t="array" ref="V1227">IFERROR(_xlfn.IFS(
U1227="MPR ISSUE","ACTIVE",
U1227="BSS Hardware Issue","ACTIVE",
U1227="Sites strategiques, MLL, Pylone, etc.","PASSIVE",
U1227="AKTIVCO DEFAUT GE &amp; POWER Cabinet","PASSIVE",
U1227="AKTIVCO Coupure ENEO &amp; Baisse de tension","PASSIVE",
U1227="Coupure ENEO &amp; Baisse de tension","PASSIVE",
U1227="Defaut GE &amp; POWER Cabinet","PASSIVE",
U1227="Sharing","PASSIVE",
U1227="Sites strategiques &amp; DataCenter","PASSIVE",
U1227="Exclu","Exclu",
U1227="SAT","ACTIVE",
U1227="SPARE-ISSUE","SPARE-ISSUE",
U1227="Fiber CAmtel","ACTIVE",
U1227="Fiber AOF","ACTIVE",
U1227="Projet OCM (HUAWEI)","PLANNED WORKS",
U1227="Projet OCM (NOKIA)","PLANNED WORKS",
U1227="ACCESS-ISSUE","ACCESS-ISSUE",
U1227="Projet OCM (ZTE, NOKIA, autres projets)","PLANNED WORKS",
U1227="No root CAuse","No root cause",
U1227="ODU HS","ACTIVE",
U1227="IP &amp; VLAN","ACTIVE",
U1227="Warehouse HUAWEI","SPARE-ISSUE",
U1227="SPARE-HS","SPARE-ISSUE",
U1227="Power Telco","ACTIVE", U1227="no impacts","no impacts"
),"")</f>
        <v>No root cause</v>
      </c>
      <c r="W1227" s="113"/>
      <c r="X1227" s="113"/>
      <c r="Y1227" s="113"/>
      <c r="Z1227" s="113"/>
      <c r="AA1227" s="113"/>
      <c r="AB1227" s="17" t="s">
        <v>5465</v>
      </c>
      <c r="AC1227" s="17" t="str">
        <f>_xlfn.XLOOKUP(B1227,'INCIDENT-04-27-2026'!E:E,'INCIDENT-04-27-2026'!F:F,"")</f>
        <v/>
      </c>
      <c r="AD1227" s="9"/>
      <c r="AE1227" s="7" t="s">
        <v>5465</v>
      </c>
      <c r="AF1227" s="6" t="str">
        <f>_xlfn.XLOOKUP(B1227,'[13]Input_27-04'!$B:$B,'[13]Input_27-04'!$M:$M,"")</f>
        <v/>
      </c>
      <c r="AG1227" s="7"/>
      <c r="AH1227" s="3"/>
      <c r="AI1227" s="18" t="str">
        <f>_xlfn.XLOOKUP(B1227,'[3]Cells Huawei 27042026 10h'!$B:$B,'[3]Cells Huawei 27042026 10h'!$T:$T,"")</f>
        <v/>
      </c>
      <c r="AJ1227" s="18" t="str">
        <f>_xlfn.XLOOKUP(B1227,'[3]Cells Huawei 27042026 15h'!$B:$B,'[3]Cells Huawei 27042026 15h'!$T:$T,"")</f>
        <v/>
      </c>
      <c r="AK1227" s="18" t="str">
        <f>_xlfn.XLOOKUP(B1227,'[4]cells down 27042026 11h28'!$B:$B,'[4]cells down 27042026 11h28'!$R:$R,"")</f>
        <v/>
      </c>
      <c r="AL1227" s="18" t="str">
        <f>_xlfn.XLOOKUP(B1227,'[4]cells down 27042026 18h01'!$B:$B,'[4]cells down 27042026 18h01'!$R:$R,"")</f>
        <v/>
      </c>
      <c r="AM1227" s="18" t="str">
        <f>_xlfn.XLOOKUP(B1227,'[5]cell downs 27042026 11h'!$B:$B,'[5]cell downs 27042026 11h'!$R:$R,"")</f>
        <v/>
      </c>
      <c r="AN1227" s="18" t="str">
        <f>_xlfn.XLOOKUP(B1227,'[5]cell downs 27042026 17h40'!$B:$B,'[5]cell downs 27042026 17h40'!$R:$R,"")</f>
        <v/>
      </c>
      <c r="AO1227" s="18" t="str">
        <f>_xlfn.XLOOKUP(B1227,'[6]ALL SITES DOWN'!$D:$D,'[6]ALL SITES DOWN'!$J:$J,"")</f>
        <v/>
      </c>
      <c r="AP1227" s="18" t="str">
        <f>_xlfn.XLOOKUP(B1227,'[7]ALL SITES DOWN'!$D:$D,'[7]ALL SITES DOWN'!$J:$J,"")</f>
        <v/>
      </c>
      <c r="AQ1227" s="9" t="str">
        <f>_xlfn.XLOOKUP(B1227,[8]sheet1!$AC:$AC,[8]sheet1!$AF:$AF,"")</f>
        <v/>
      </c>
      <c r="AR1227" s="14"/>
      <c r="AS1227" s="14" t="s">
        <v>5465</v>
      </c>
      <c r="AT1227" s="14" t="str">
        <f>_xlfn.XLOOKUP(B1227,'[9]cell downs 18042026 17h'!$B:$B,'[9]cell downs 18042026 17h'!$B:$B,"")</f>
        <v/>
      </c>
      <c r="AU1227" s="14" t="str">
        <f>_xlfn.XLOOKUP(B1227,'[10]Cells Huawei 19042026 15h'!$B:$B,'[10]Cells Huawei 19042026 15h'!$B:$B,"")</f>
        <v/>
      </c>
      <c r="AV1227" s="9" t="str">
        <f>_xlfn.XLOOKUP(B1227,'[11]cells down 19042026 9H40'!$B:$B,'[11]cells down 19042026 9H40'!$B:$B,"")</f>
        <v/>
      </c>
    </row>
    <row r="1228" spans="1:48" hidden="1" x14ac:dyDescent="0.3">
      <c r="A1228" s="1" t="s">
        <v>2543</v>
      </c>
      <c r="B1228" s="1" t="s">
        <v>2544</v>
      </c>
      <c r="C1228" s="3" t="str">
        <f>_xlfn.XLOOKUP(B1228,'[1]daily break down'!$D:$D,'[1]daily break down'!$E:$E,"")</f>
        <v>Yaounde</v>
      </c>
      <c r="D1228" s="1" t="s">
        <v>21</v>
      </c>
      <c r="E1228" s="1" t="s">
        <v>36</v>
      </c>
      <c r="F1228" s="3" t="s">
        <v>37</v>
      </c>
      <c r="G1228" s="1" t="s">
        <v>38</v>
      </c>
      <c r="H1228" s="29" t="str">
        <f>_xlfn.XLOOKUP(B1228,[2]CALCULATION!$B:$B,[2]CALCULATION!$H:$H,"")</f>
        <v>ZTE</v>
      </c>
      <c r="I1228" s="26">
        <v>1.4238278073126662</v>
      </c>
      <c r="J1228" s="26">
        <v>2.1972816487031647E-2</v>
      </c>
      <c r="K1228" s="26">
        <v>1.5195486726421291E-2</v>
      </c>
      <c r="L1228" s="26">
        <v>0</v>
      </c>
      <c r="M1228" s="26">
        <v>1.2645070527034249E-2</v>
      </c>
      <c r="N1228" s="26">
        <v>0</v>
      </c>
      <c r="O1228" s="26">
        <v>0</v>
      </c>
      <c r="P1228" s="114" t="s">
        <v>6364</v>
      </c>
      <c r="Q1228" s="42" t="s">
        <v>5538</v>
      </c>
      <c r="R1228" s="42"/>
      <c r="S1228" s="41" t="str" cm="1">
        <f t="array" ref="S1228">IFERROR(_xlfn.IFS(
U1228="MPR ISSUE","PDH",
U1228="BSS Hardware Issue","BSS",
U1228="Sites strategiques, MLL, Pylone, etc.","ENVTECH",
U1228="AKTIVCO DEFAUT GE &amp; POWER Cabinet","AKTIVCO",
U1228="AKTIVCO Coupure ENEO &amp; Baisse de tension","AKTIVCO GRID ONLY",
U1228="Coupure ENEO &amp; Baisse de tension","IHS GRID ONLY",
U1228="Defaut GE &amp; POWER Cabinet","IHS",
U1228="Sharing","Partners",
U1228="Sites strategiques &amp; DataCenter","SST &amp; DC",
U1228="Exclu","Exclu",
U1228="SAT","SAT",
U1228="SPARE-ISSUE","SPARE-ISSUE",
U1228="Fiber CAmtel","TRANS_FO_CAMTEL",
U1228="Fiber AOF","Fiber AOF",
U1228="Projet OCM (HUAWEI)","TRAVAUX-HUAWEI",
U1228="Projet OCM (NOKIA)","TRAVAUX-NOKIA",
U1228="ACCESS-ISSUE","ACCESS-ISSUE",
U1228="Projet OCM (ZTE, NOKIA, autres projets)","TRAVAUX OCM",
U1228="No root CAuse","No root cause",
U1228="ODU HS","PDH",
U1228="IP &amp; VLAN","PDH",
U1228="Warehouse HUAWEI","SPARE-ISSUE",
U1228="SPARE-HS","SPARE-ISSUE",
U1228="Power Telco","BSS",U1228="no impacts","no impacts"
),"")</f>
        <v>No root cause</v>
      </c>
      <c r="T1228" s="41" t="str" cm="1">
        <f t="array" ref="T1228">IFERROR(_xlfn.IFS(
U1228="MPR ISSUE","TX ISSUE",
U1228="BSS Hardware Issue","RAN ISSUE",
U1228="Sites strategiques, MLL, Pylone, etc.","ENVTECH",
U1228="AKTIVCO DEFAUT GE &amp; POWER Cabinet","POWER ISSUE",
U1228="AKTIVCO Coupure ENEO &amp; Baisse de tension","POWER ISSUE",
U1228="Coupure ENEO &amp; Baisse de tension","POWER ISSUE",
U1228="Defaut GE &amp; POWER Cabinet","POWER ISSUE",
U1228="Sharing","POWER ISSUE",
U1228="Sites strategiques &amp; DataCenter","POWER ISSUE",
U1228="Exclu","Exclu",
U1228="SAT","TX ISSUE",
U1228="SPARE-ISSUE","SPARE-ISSUE",
U1228="Fiber CAmtel","TX ISSUE",
U1228="Fiber AOF","TX ISSUE",
U1228="Projet OCM (HUAWEI)","TRAVAUX-HUAWEI",
U1228="Projet OCM (NOKIA)","TRAVAUX -NOKIA",
U1228="ACCESS-ISSUE","ACCESS-ISSUE",
U1228="Projet OCM (ZTE, NOKIA, autres projets)","TRAVAUX OCM",
U1228="No root CAuse","No root cause",
U1228="ODU HS","TX ISSUE",
U1228="IP &amp; VLAN","TX ISSUE",
U1228="Warehouse HUAWEI","SPARE-ISSUE",
U1228="SPARE-HS","SPARE-ISSUE",
U1228="Power Telco","RAN ISSUE",U1228="no impacts","no impacts"
),"")</f>
        <v>No root cause</v>
      </c>
      <c r="U1228" s="68" t="s">
        <v>5691</v>
      </c>
      <c r="V1228" s="41" t="str" cm="1">
        <f t="array" ref="V1228">IFERROR(_xlfn.IFS(
U1228="MPR ISSUE","ACTIVE",
U1228="BSS Hardware Issue","ACTIVE",
U1228="Sites strategiques, MLL, Pylone, etc.","PASSIVE",
U1228="AKTIVCO DEFAUT GE &amp; POWER Cabinet","PASSIVE",
U1228="AKTIVCO Coupure ENEO &amp; Baisse de tension","PASSIVE",
U1228="Coupure ENEO &amp; Baisse de tension","PASSIVE",
U1228="Defaut GE &amp; POWER Cabinet","PASSIVE",
U1228="Sharing","PASSIVE",
U1228="Sites strategiques &amp; DataCenter","PASSIVE",
U1228="Exclu","Exclu",
U1228="SAT","ACTIVE",
U1228="SPARE-ISSUE","SPARE-ISSUE",
U1228="Fiber CAmtel","ACTIVE",
U1228="Fiber AOF","ACTIVE",
U1228="Projet OCM (HUAWEI)","PLANNED WORKS",
U1228="Projet OCM (NOKIA)","PLANNED WORKS",
U1228="ACCESS-ISSUE","ACCESS-ISSUE",
U1228="Projet OCM (ZTE, NOKIA, autres projets)","PLANNED WORKS",
U1228="No root CAuse","No root cause",
U1228="ODU HS","ACTIVE",
U1228="IP &amp; VLAN","ACTIVE",
U1228="Warehouse HUAWEI","SPARE-ISSUE",
U1228="SPARE-HS","SPARE-ISSUE",
U1228="Power Telco","ACTIVE", U1228="no impacts","no impacts"
),"")</f>
        <v>No root cause</v>
      </c>
      <c r="W1228" s="113"/>
      <c r="X1228" s="113"/>
      <c r="Y1228" s="113"/>
      <c r="Z1228" s="113"/>
      <c r="AA1228" s="113"/>
      <c r="AB1228" s="17" t="s">
        <v>5465</v>
      </c>
      <c r="AC1228" s="17" t="str">
        <f>_xlfn.XLOOKUP(B1228,'INCIDENT-04-27-2026'!E:E,'INCIDENT-04-27-2026'!F:F,"")</f>
        <v/>
      </c>
      <c r="AD1228" s="9"/>
      <c r="AE1228" s="7" t="s">
        <v>5465</v>
      </c>
      <c r="AF1228" s="6" t="str">
        <f>_xlfn.XLOOKUP(B1228,'[13]Input_27-04'!$B:$B,'[13]Input_27-04'!$M:$M,"")</f>
        <v/>
      </c>
      <c r="AG1228" s="7"/>
      <c r="AH1228" s="3"/>
      <c r="AI1228" s="18" t="str">
        <f>_xlfn.XLOOKUP(B1228,'[3]Cells Huawei 27042026 10h'!$B:$B,'[3]Cells Huawei 27042026 10h'!$T:$T,"")</f>
        <v/>
      </c>
      <c r="AJ1228" s="18" t="str">
        <f>_xlfn.XLOOKUP(B1228,'[3]Cells Huawei 27042026 15h'!$B:$B,'[3]Cells Huawei 27042026 15h'!$T:$T,"")</f>
        <v/>
      </c>
      <c r="AK1228" s="18" t="str">
        <f>_xlfn.XLOOKUP(B1228,'[4]cells down 27042026 11h28'!$B:$B,'[4]cells down 27042026 11h28'!$R:$R,"")</f>
        <v/>
      </c>
      <c r="AL1228" s="18" t="str">
        <f>_xlfn.XLOOKUP(B1228,'[4]cells down 27042026 18h01'!$B:$B,'[4]cells down 27042026 18h01'!$R:$R,"")</f>
        <v/>
      </c>
      <c r="AM1228" s="18" t="str">
        <f>_xlfn.XLOOKUP(B1228,'[5]cell downs 27042026 11h'!$B:$B,'[5]cell downs 27042026 11h'!$R:$R,"")</f>
        <v/>
      </c>
      <c r="AN1228" s="18" t="str">
        <f>_xlfn.XLOOKUP(B1228,'[5]cell downs 27042026 17h40'!$B:$B,'[5]cell downs 27042026 17h40'!$R:$R,"")</f>
        <v/>
      </c>
      <c r="AO1228" s="18" t="str">
        <f>_xlfn.XLOOKUP(B1228,'[6]ALL SITES DOWN'!$D:$D,'[6]ALL SITES DOWN'!$J:$J,"")</f>
        <v/>
      </c>
      <c r="AP1228" s="18" t="str">
        <f>_xlfn.XLOOKUP(B1228,'[7]ALL SITES DOWN'!$D:$D,'[7]ALL SITES DOWN'!$J:$J,"")</f>
        <v/>
      </c>
      <c r="AQ1228" s="9" t="str">
        <f>_xlfn.XLOOKUP(B1228,[8]sheet1!$AC:$AC,[8]sheet1!$AF:$AF,"")</f>
        <v/>
      </c>
      <c r="AR1228" s="14"/>
      <c r="AS1228" s="14" t="s">
        <v>5465</v>
      </c>
      <c r="AT1228" s="14" t="str">
        <f>_xlfn.XLOOKUP(B1228,'[9]cell downs 18042026 17h'!$B:$B,'[9]cell downs 18042026 17h'!$B:$B,"")</f>
        <v/>
      </c>
      <c r="AU1228" s="14" t="str">
        <f>_xlfn.XLOOKUP(B1228,'[10]Cells Huawei 19042026 15h'!$B:$B,'[10]Cells Huawei 19042026 15h'!$B:$B,"")</f>
        <v/>
      </c>
      <c r="AV1228" s="9" t="str">
        <f>_xlfn.XLOOKUP(B1228,'[11]cells down 19042026 9H40'!$B:$B,'[11]cells down 19042026 9H40'!$B:$B,"")</f>
        <v/>
      </c>
    </row>
    <row r="1229" spans="1:48" hidden="1" x14ac:dyDescent="0.3">
      <c r="A1229" s="1" t="s">
        <v>4776</v>
      </c>
      <c r="B1229" s="8" t="s">
        <v>4777</v>
      </c>
      <c r="C1229" s="3" t="str">
        <f>_xlfn.XLOOKUP(B1229,'[1]daily break down'!$D:$D,'[1]daily break down'!$E:$E,"")</f>
        <v>Yaounde</v>
      </c>
      <c r="D1229" s="1" t="s">
        <v>11</v>
      </c>
      <c r="E1229" s="1" t="s">
        <v>12</v>
      </c>
      <c r="F1229" s="3" t="s">
        <v>37</v>
      </c>
      <c r="G1229" s="1" t="s">
        <v>38</v>
      </c>
      <c r="H1229" s="29" t="str">
        <f>_xlfn.XLOOKUP(B1229,[2]CALCULATION!$B:$B,[2]CALCULATION!$H:$H,"")</f>
        <v>ZTE</v>
      </c>
      <c r="I1229" s="26">
        <v>0</v>
      </c>
      <c r="J1229" s="26">
        <v>3.6867425442238599</v>
      </c>
      <c r="K1229" s="26">
        <v>1.5106311334834584E-2</v>
      </c>
      <c r="L1229" s="26">
        <v>0</v>
      </c>
      <c r="M1229" s="26">
        <v>0</v>
      </c>
      <c r="N1229" s="26">
        <v>0</v>
      </c>
      <c r="O1229" s="26">
        <v>0</v>
      </c>
      <c r="P1229" s="114" t="s">
        <v>6364</v>
      </c>
      <c r="Q1229" s="42" t="s">
        <v>5538</v>
      </c>
      <c r="R1229" s="42"/>
      <c r="S1229" s="41" t="str" cm="1">
        <f t="array" ref="S1229">IFERROR(_xlfn.IFS(
U1229="MPR ISSUE","PDH",
U1229="BSS Hardware Issue","BSS",
U1229="Sites strategiques, MLL, Pylone, etc.","ENVTECH",
U1229="AKTIVCO DEFAUT GE &amp; POWER Cabinet","AKTIVCO",
U1229="AKTIVCO Coupure ENEO &amp; Baisse de tension","AKTIVCO GRID ONLY",
U1229="Coupure ENEO &amp; Baisse de tension","IHS GRID ONLY",
U1229="Defaut GE &amp; POWER Cabinet","IHS",
U1229="Sharing","Partners",
U1229="Sites strategiques &amp; DataCenter","SST &amp; DC",
U1229="Exclu","Exclu",
U1229="SAT","SAT",
U1229="SPARE-ISSUE","SPARE-ISSUE",
U1229="Fiber CAmtel","TRANS_FO_CAMTEL",
U1229="Fiber AOF","Fiber AOF",
U1229="Projet OCM (HUAWEI)","TRAVAUX-HUAWEI",
U1229="Projet OCM (NOKIA)","TRAVAUX-NOKIA",
U1229="ACCESS-ISSUE","ACCESS-ISSUE",
U1229="Projet OCM (ZTE, NOKIA, autres projets)","TRAVAUX OCM",
U1229="No root CAuse","No root cause",
U1229="ODU HS","PDH",
U1229="IP &amp; VLAN","PDH",
U1229="Warehouse HUAWEI","SPARE-ISSUE",
U1229="SPARE-HS","SPARE-ISSUE",
U1229="Power Telco","BSS",U1229="no impacts","no impacts"
),"")</f>
        <v>No root cause</v>
      </c>
      <c r="T1229" s="41" t="str" cm="1">
        <f t="array" ref="T1229">IFERROR(_xlfn.IFS(
U1229="MPR ISSUE","TX ISSUE",
U1229="BSS Hardware Issue","RAN ISSUE",
U1229="Sites strategiques, MLL, Pylone, etc.","ENVTECH",
U1229="AKTIVCO DEFAUT GE &amp; POWER Cabinet","POWER ISSUE",
U1229="AKTIVCO Coupure ENEO &amp; Baisse de tension","POWER ISSUE",
U1229="Coupure ENEO &amp; Baisse de tension","POWER ISSUE",
U1229="Defaut GE &amp; POWER Cabinet","POWER ISSUE",
U1229="Sharing","POWER ISSUE",
U1229="Sites strategiques &amp; DataCenter","POWER ISSUE",
U1229="Exclu","Exclu",
U1229="SAT","TX ISSUE",
U1229="SPARE-ISSUE","SPARE-ISSUE",
U1229="Fiber CAmtel","TX ISSUE",
U1229="Fiber AOF","TX ISSUE",
U1229="Projet OCM (HUAWEI)","TRAVAUX-HUAWEI",
U1229="Projet OCM (NOKIA)","TRAVAUX -NOKIA",
U1229="ACCESS-ISSUE","ACCESS-ISSUE",
U1229="Projet OCM (ZTE, NOKIA, autres projets)","TRAVAUX OCM",
U1229="No root CAuse","No root cause",
U1229="ODU HS","TX ISSUE",
U1229="IP &amp; VLAN","TX ISSUE",
U1229="Warehouse HUAWEI","SPARE-ISSUE",
U1229="SPARE-HS","SPARE-ISSUE",
U1229="Power Telco","RAN ISSUE",U1229="no impacts","no impacts"
),"")</f>
        <v>No root cause</v>
      </c>
      <c r="U1229" s="68" t="s">
        <v>5691</v>
      </c>
      <c r="V1229" s="41" t="str" cm="1">
        <f t="array" ref="V1229">IFERROR(_xlfn.IFS(
U1229="MPR ISSUE","ACTIVE",
U1229="BSS Hardware Issue","ACTIVE",
U1229="Sites strategiques, MLL, Pylone, etc.","PASSIVE",
U1229="AKTIVCO DEFAUT GE &amp; POWER Cabinet","PASSIVE",
U1229="AKTIVCO Coupure ENEO &amp; Baisse de tension","PASSIVE",
U1229="Coupure ENEO &amp; Baisse de tension","PASSIVE",
U1229="Defaut GE &amp; POWER Cabinet","PASSIVE",
U1229="Sharing","PASSIVE",
U1229="Sites strategiques &amp; DataCenter","PASSIVE",
U1229="Exclu","Exclu",
U1229="SAT","ACTIVE",
U1229="SPARE-ISSUE","SPARE-ISSUE",
U1229="Fiber CAmtel","ACTIVE",
U1229="Fiber AOF","ACTIVE",
U1229="Projet OCM (HUAWEI)","PLANNED WORKS",
U1229="Projet OCM (NOKIA)","PLANNED WORKS",
U1229="ACCESS-ISSUE","ACCESS-ISSUE",
U1229="Projet OCM (ZTE, NOKIA, autres projets)","PLANNED WORKS",
U1229="No root CAuse","No root cause",
U1229="ODU HS","ACTIVE",
U1229="IP &amp; VLAN","ACTIVE",
U1229="Warehouse HUAWEI","SPARE-ISSUE",
U1229="SPARE-HS","SPARE-ISSUE",
U1229="Power Telco","ACTIVE", U1229="no impacts","no impacts"
),"")</f>
        <v>No root cause</v>
      </c>
      <c r="W1229" s="113"/>
      <c r="X1229" s="113"/>
      <c r="Y1229" s="113"/>
      <c r="Z1229" s="113"/>
      <c r="AA1229" s="113"/>
      <c r="AB1229" s="17" t="s">
        <v>5465</v>
      </c>
      <c r="AC1229" s="17" t="str">
        <f>_xlfn.XLOOKUP(B1229,'INCIDENT-04-27-2026'!E:E,'INCIDENT-04-27-2026'!F:F,"")</f>
        <v/>
      </c>
      <c r="AD1229" s="9"/>
      <c r="AE1229" s="7" t="s">
        <v>5465</v>
      </c>
      <c r="AF1229" s="6" t="str">
        <f>_xlfn.XLOOKUP(B1229,'[13]Input_27-04'!$B:$B,'[13]Input_27-04'!$M:$M,"")</f>
        <v/>
      </c>
      <c r="AG1229" s="7"/>
      <c r="AH1229" s="3"/>
      <c r="AI1229" s="18" t="str">
        <f>_xlfn.XLOOKUP(B1229,'[3]Cells Huawei 27042026 10h'!$B:$B,'[3]Cells Huawei 27042026 10h'!$T:$T,"")</f>
        <v/>
      </c>
      <c r="AJ1229" s="18" t="str">
        <f>_xlfn.XLOOKUP(B1229,'[3]Cells Huawei 27042026 15h'!$B:$B,'[3]Cells Huawei 27042026 15h'!$T:$T,"")</f>
        <v/>
      </c>
      <c r="AK1229" s="18" t="str">
        <f>_xlfn.XLOOKUP(B1229,'[4]cells down 27042026 11h28'!$B:$B,'[4]cells down 27042026 11h28'!$R:$R,"")</f>
        <v/>
      </c>
      <c r="AL1229" s="18" t="str">
        <f>_xlfn.XLOOKUP(B1229,'[4]cells down 27042026 18h01'!$B:$B,'[4]cells down 27042026 18h01'!$R:$R,"")</f>
        <v/>
      </c>
      <c r="AM1229" s="18" t="str">
        <f>_xlfn.XLOOKUP(B1229,'[5]cell downs 27042026 11h'!$B:$B,'[5]cell downs 27042026 11h'!$R:$R,"")</f>
        <v/>
      </c>
      <c r="AN1229" s="18" t="str">
        <f>_xlfn.XLOOKUP(B1229,'[5]cell downs 27042026 17h40'!$B:$B,'[5]cell downs 27042026 17h40'!$R:$R,"")</f>
        <v/>
      </c>
      <c r="AO1229" s="18" t="str">
        <f>_xlfn.XLOOKUP(B1229,'[6]ALL SITES DOWN'!$D:$D,'[6]ALL SITES DOWN'!$J:$J,"")</f>
        <v/>
      </c>
      <c r="AP1229" s="18" t="str">
        <f>_xlfn.XLOOKUP(B1229,'[7]ALL SITES DOWN'!$D:$D,'[7]ALL SITES DOWN'!$J:$J,"")</f>
        <v/>
      </c>
      <c r="AQ1229" s="9" t="str">
        <f>_xlfn.XLOOKUP(B1229,[8]sheet1!$AC:$AC,[8]sheet1!$AF:$AF,"")</f>
        <v/>
      </c>
      <c r="AR1229" s="14"/>
      <c r="AS1229" s="14" t="s">
        <v>5465</v>
      </c>
      <c r="AT1229" s="14" t="str">
        <f>_xlfn.XLOOKUP(B1229,'[9]cell downs 18042026 17h'!$B:$B,'[9]cell downs 18042026 17h'!$B:$B,"")</f>
        <v/>
      </c>
      <c r="AU1229" s="14" t="str">
        <f>_xlfn.XLOOKUP(B1229,'[10]Cells Huawei 19042026 15h'!$B:$B,'[10]Cells Huawei 19042026 15h'!$B:$B,"")</f>
        <v/>
      </c>
      <c r="AV1229" s="9" t="str">
        <f>_xlfn.XLOOKUP(B1229,'[11]cells down 19042026 9H40'!$B:$B,'[11]cells down 19042026 9H40'!$B:$B,"")</f>
        <v/>
      </c>
    </row>
    <row r="1230" spans="1:48" hidden="1" x14ac:dyDescent="0.3">
      <c r="A1230" s="1" t="s">
        <v>615</v>
      </c>
      <c r="B1230" s="8" t="s">
        <v>616</v>
      </c>
      <c r="C1230" s="3" t="str">
        <f>_xlfn.XLOOKUP(B1230,'[1]daily break down'!$D:$D,'[1]daily break down'!$E:$E,"")</f>
        <v>CENTRE</v>
      </c>
      <c r="D1230" s="1" t="s">
        <v>11</v>
      </c>
      <c r="E1230" s="1" t="s">
        <v>12</v>
      </c>
      <c r="F1230" s="3" t="s">
        <v>226</v>
      </c>
      <c r="G1230" s="1" t="s">
        <v>489</v>
      </c>
      <c r="H1230" s="29" t="str">
        <f>_xlfn.XLOOKUP(B1230,[2]CALCULATION!$B:$B,[2]CALCULATION!$H:$H,"")</f>
        <v>ZTE</v>
      </c>
      <c r="I1230" s="26">
        <v>0</v>
      </c>
      <c r="J1230" s="26">
        <v>0</v>
      </c>
      <c r="K1230" s="26">
        <v>1.4892290395025713E-2</v>
      </c>
      <c r="L1230" s="26">
        <v>0</v>
      </c>
      <c r="M1230" s="26">
        <v>0</v>
      </c>
      <c r="N1230" s="26">
        <v>0</v>
      </c>
      <c r="O1230" s="26">
        <v>0</v>
      </c>
      <c r="P1230" s="114" t="s">
        <v>6364</v>
      </c>
      <c r="Q1230" s="42" t="s">
        <v>5538</v>
      </c>
      <c r="R1230" s="42"/>
      <c r="S1230" s="41" t="str" cm="1">
        <f t="array" ref="S1230">IFERROR(_xlfn.IFS(
U1230="MPR ISSUE","PDH",
U1230="BSS Hardware Issue","BSS",
U1230="Sites strategiques, MLL, Pylone, etc.","ENVTECH",
U1230="AKTIVCO DEFAUT GE &amp; POWER Cabinet","AKTIVCO",
U1230="AKTIVCO Coupure ENEO &amp; Baisse de tension","AKTIVCO GRID ONLY",
U1230="Coupure ENEO &amp; Baisse de tension","IHS GRID ONLY",
U1230="Defaut GE &amp; POWER Cabinet","IHS",
U1230="Sharing","Partners",
U1230="Sites strategiques &amp; DataCenter","SST &amp; DC",
U1230="Exclu","Exclu",
U1230="SAT","SAT",
U1230="SPARE-ISSUE","SPARE-ISSUE",
U1230="Fiber CAmtel","TRANS_FO_CAMTEL",
U1230="Fiber AOF","Fiber AOF",
U1230="Projet OCM (HUAWEI)","TRAVAUX-HUAWEI",
U1230="Projet OCM (NOKIA)","TRAVAUX-NOKIA",
U1230="ACCESS-ISSUE","ACCESS-ISSUE",
U1230="Projet OCM (ZTE, NOKIA, autres projets)","TRAVAUX OCM",
U1230="No root CAuse","No root cause",
U1230="ODU HS","PDH",
U1230="IP &amp; VLAN","PDH",
U1230="Warehouse HUAWEI","SPARE-ISSUE",
U1230="SPARE-HS","SPARE-ISSUE",
U1230="Power Telco","BSS",U1230="no impacts","no impacts"
),"")</f>
        <v>No root cause</v>
      </c>
      <c r="T1230" s="41" t="str" cm="1">
        <f t="array" ref="T1230">IFERROR(_xlfn.IFS(
U1230="MPR ISSUE","TX ISSUE",
U1230="BSS Hardware Issue","RAN ISSUE",
U1230="Sites strategiques, MLL, Pylone, etc.","ENVTECH",
U1230="AKTIVCO DEFAUT GE &amp; POWER Cabinet","POWER ISSUE",
U1230="AKTIVCO Coupure ENEO &amp; Baisse de tension","POWER ISSUE",
U1230="Coupure ENEO &amp; Baisse de tension","POWER ISSUE",
U1230="Defaut GE &amp; POWER Cabinet","POWER ISSUE",
U1230="Sharing","POWER ISSUE",
U1230="Sites strategiques &amp; DataCenter","POWER ISSUE",
U1230="Exclu","Exclu",
U1230="SAT","TX ISSUE",
U1230="SPARE-ISSUE","SPARE-ISSUE",
U1230="Fiber CAmtel","TX ISSUE",
U1230="Fiber AOF","TX ISSUE",
U1230="Projet OCM (HUAWEI)","TRAVAUX-HUAWEI",
U1230="Projet OCM (NOKIA)","TRAVAUX -NOKIA",
U1230="ACCESS-ISSUE","ACCESS-ISSUE",
U1230="Projet OCM (ZTE, NOKIA, autres projets)","TRAVAUX OCM",
U1230="No root CAuse","No root cause",
U1230="ODU HS","TX ISSUE",
U1230="IP &amp; VLAN","TX ISSUE",
U1230="Warehouse HUAWEI","SPARE-ISSUE",
U1230="SPARE-HS","SPARE-ISSUE",
U1230="Power Telco","RAN ISSUE",U1230="no impacts","no impacts"
),"")</f>
        <v>No root cause</v>
      </c>
      <c r="U1230" s="68" t="s">
        <v>5691</v>
      </c>
      <c r="V1230" s="41" t="str" cm="1">
        <f t="array" ref="V1230">IFERROR(_xlfn.IFS(
U1230="MPR ISSUE","ACTIVE",
U1230="BSS Hardware Issue","ACTIVE",
U1230="Sites strategiques, MLL, Pylone, etc.","PASSIVE",
U1230="AKTIVCO DEFAUT GE &amp; POWER Cabinet","PASSIVE",
U1230="AKTIVCO Coupure ENEO &amp; Baisse de tension","PASSIVE",
U1230="Coupure ENEO &amp; Baisse de tension","PASSIVE",
U1230="Defaut GE &amp; POWER Cabinet","PASSIVE",
U1230="Sharing","PASSIVE",
U1230="Sites strategiques &amp; DataCenter","PASSIVE",
U1230="Exclu","Exclu",
U1230="SAT","ACTIVE",
U1230="SPARE-ISSUE","SPARE-ISSUE",
U1230="Fiber CAmtel","ACTIVE",
U1230="Fiber AOF","ACTIVE",
U1230="Projet OCM (HUAWEI)","PLANNED WORKS",
U1230="Projet OCM (NOKIA)","PLANNED WORKS",
U1230="ACCESS-ISSUE","ACCESS-ISSUE",
U1230="Projet OCM (ZTE, NOKIA, autres projets)","PLANNED WORKS",
U1230="No root CAuse","No root cause",
U1230="ODU HS","ACTIVE",
U1230="IP &amp; VLAN","ACTIVE",
U1230="Warehouse HUAWEI","SPARE-ISSUE",
U1230="SPARE-HS","SPARE-ISSUE",
U1230="Power Telco","ACTIVE", U1230="no impacts","no impacts"
),"")</f>
        <v>No root cause</v>
      </c>
      <c r="W1230" s="113"/>
      <c r="X1230" s="113"/>
      <c r="Y1230" s="113"/>
      <c r="Z1230" s="113"/>
      <c r="AA1230" s="113"/>
      <c r="AB1230" s="17" t="s">
        <v>5465</v>
      </c>
      <c r="AC1230" s="17" t="str">
        <f>_xlfn.XLOOKUP(B1230,'INCIDENT-04-27-2026'!E:E,'INCIDENT-04-27-2026'!F:F,"")</f>
        <v/>
      </c>
      <c r="AD1230" s="9"/>
      <c r="AE1230" s="7" t="s">
        <v>5465</v>
      </c>
      <c r="AF1230" s="6" t="str">
        <f>_xlfn.XLOOKUP(B1230,'[13]Input_27-04'!$B:$B,'[13]Input_27-04'!$M:$M,"")</f>
        <v/>
      </c>
      <c r="AG1230" s="7"/>
      <c r="AH1230" s="3"/>
      <c r="AI1230" s="18" t="str">
        <f>_xlfn.XLOOKUP(B1230,'[3]Cells Huawei 27042026 10h'!$B:$B,'[3]Cells Huawei 27042026 10h'!$T:$T,"")</f>
        <v/>
      </c>
      <c r="AJ1230" s="18" t="str">
        <f>_xlfn.XLOOKUP(B1230,'[3]Cells Huawei 27042026 15h'!$B:$B,'[3]Cells Huawei 27042026 15h'!$T:$T,"")</f>
        <v/>
      </c>
      <c r="AK1230" s="18" t="str">
        <f>_xlfn.XLOOKUP(B1230,'[4]cells down 27042026 11h28'!$B:$B,'[4]cells down 27042026 11h28'!$R:$R,"")</f>
        <v/>
      </c>
      <c r="AL1230" s="18" t="str">
        <f>_xlfn.XLOOKUP(B1230,'[4]cells down 27042026 18h01'!$B:$B,'[4]cells down 27042026 18h01'!$R:$R,"")</f>
        <v/>
      </c>
      <c r="AM1230" s="18" t="str">
        <f>_xlfn.XLOOKUP(B1230,'[5]cell downs 27042026 11h'!$B:$B,'[5]cell downs 27042026 11h'!$R:$R,"")</f>
        <v/>
      </c>
      <c r="AN1230" s="18" t="str">
        <f>_xlfn.XLOOKUP(B1230,'[5]cell downs 27042026 17h40'!$B:$B,'[5]cell downs 27042026 17h40'!$R:$R,"")</f>
        <v/>
      </c>
      <c r="AO1230" s="18" t="str">
        <f>_xlfn.XLOOKUP(B1230,'[6]ALL SITES DOWN'!$D:$D,'[6]ALL SITES DOWN'!$J:$J,"")</f>
        <v/>
      </c>
      <c r="AP1230" s="18" t="str">
        <f>_xlfn.XLOOKUP(B1230,'[7]ALL SITES DOWN'!$D:$D,'[7]ALL SITES DOWN'!$J:$J,"")</f>
        <v/>
      </c>
      <c r="AQ1230" s="9" t="str">
        <f>_xlfn.XLOOKUP(B1230,[8]sheet1!$AC:$AC,[8]sheet1!$AF:$AF,"")</f>
        <v/>
      </c>
      <c r="AR1230" s="14"/>
      <c r="AS1230" s="14" t="s">
        <v>5465</v>
      </c>
      <c r="AT1230" s="14" t="str">
        <f>_xlfn.XLOOKUP(B1230,'[9]cell downs 18042026 17h'!$B:$B,'[9]cell downs 18042026 17h'!$B:$B,"")</f>
        <v/>
      </c>
      <c r="AU1230" s="14" t="str">
        <f>_xlfn.XLOOKUP(B1230,'[10]Cells Huawei 19042026 15h'!$B:$B,'[10]Cells Huawei 19042026 15h'!$B:$B,"")</f>
        <v/>
      </c>
      <c r="AV1230" s="9" t="str">
        <f>_xlfn.XLOOKUP(B1230,'[11]cells down 19042026 9H40'!$B:$B,'[11]cells down 19042026 9H40'!$B:$B,"")</f>
        <v/>
      </c>
    </row>
    <row r="1231" spans="1:48" hidden="1" x14ac:dyDescent="0.3">
      <c r="A1231" s="1" t="s">
        <v>1136</v>
      </c>
      <c r="B1231" s="8" t="s">
        <v>1137</v>
      </c>
      <c r="C1231" s="3" t="str">
        <f>_xlfn.XLOOKUP(B1231,'[1]daily break down'!$D:$D,'[1]daily break down'!$E:$E,"")</f>
        <v>Yaounde</v>
      </c>
      <c r="D1231" s="1" t="s">
        <v>11</v>
      </c>
      <c r="E1231" s="1" t="s">
        <v>12</v>
      </c>
      <c r="F1231" s="3" t="s">
        <v>37</v>
      </c>
      <c r="G1231" s="1" t="s">
        <v>38</v>
      </c>
      <c r="H1231" s="29" t="str">
        <f>_xlfn.XLOOKUP(B1231,[2]CALCULATION!$B:$B,[2]CALCULATION!$H:$H,"")</f>
        <v>ZTE</v>
      </c>
      <c r="I1231" s="26">
        <v>0</v>
      </c>
      <c r="J1231" s="26">
        <v>0</v>
      </c>
      <c r="K1231" s="26">
        <v>1.4749609768486211E-2</v>
      </c>
      <c r="L1231" s="26">
        <v>0</v>
      </c>
      <c r="M1231" s="26">
        <v>0</v>
      </c>
      <c r="N1231" s="26">
        <v>0</v>
      </c>
      <c r="O1231" s="26">
        <v>0</v>
      </c>
      <c r="P1231" s="114" t="s">
        <v>6364</v>
      </c>
      <c r="Q1231" s="42" t="s">
        <v>5538</v>
      </c>
      <c r="R1231" s="42"/>
      <c r="S1231" s="41" t="str" cm="1">
        <f t="array" ref="S1231">IFERROR(_xlfn.IFS(
U1231="MPR ISSUE","PDH",
U1231="BSS Hardware Issue","BSS",
U1231="Sites strategiques, MLL, Pylone, etc.","ENVTECH",
U1231="AKTIVCO DEFAUT GE &amp; POWER Cabinet","AKTIVCO",
U1231="AKTIVCO Coupure ENEO &amp; Baisse de tension","AKTIVCO GRID ONLY",
U1231="Coupure ENEO &amp; Baisse de tension","IHS GRID ONLY",
U1231="Defaut GE &amp; POWER Cabinet","IHS",
U1231="Sharing","Partners",
U1231="Sites strategiques &amp; DataCenter","SST &amp; DC",
U1231="Exclu","Exclu",
U1231="SAT","SAT",
U1231="SPARE-ISSUE","SPARE-ISSUE",
U1231="Fiber CAmtel","TRANS_FO_CAMTEL",
U1231="Fiber AOF","Fiber AOF",
U1231="Projet OCM (HUAWEI)","TRAVAUX-HUAWEI",
U1231="Projet OCM (NOKIA)","TRAVAUX-NOKIA",
U1231="ACCESS-ISSUE","ACCESS-ISSUE",
U1231="Projet OCM (ZTE, NOKIA, autres projets)","TRAVAUX OCM",
U1231="No root CAuse","No root cause",
U1231="ODU HS","PDH",
U1231="IP &amp; VLAN","PDH",
U1231="Warehouse HUAWEI","SPARE-ISSUE",
U1231="SPARE-HS","SPARE-ISSUE",
U1231="Power Telco","BSS",U1231="no impacts","no impacts"
),"")</f>
        <v>No root cause</v>
      </c>
      <c r="T1231" s="41" t="str" cm="1">
        <f t="array" ref="T1231">IFERROR(_xlfn.IFS(
U1231="MPR ISSUE","TX ISSUE",
U1231="BSS Hardware Issue","RAN ISSUE",
U1231="Sites strategiques, MLL, Pylone, etc.","ENVTECH",
U1231="AKTIVCO DEFAUT GE &amp; POWER Cabinet","POWER ISSUE",
U1231="AKTIVCO Coupure ENEO &amp; Baisse de tension","POWER ISSUE",
U1231="Coupure ENEO &amp; Baisse de tension","POWER ISSUE",
U1231="Defaut GE &amp; POWER Cabinet","POWER ISSUE",
U1231="Sharing","POWER ISSUE",
U1231="Sites strategiques &amp; DataCenter","POWER ISSUE",
U1231="Exclu","Exclu",
U1231="SAT","TX ISSUE",
U1231="SPARE-ISSUE","SPARE-ISSUE",
U1231="Fiber CAmtel","TX ISSUE",
U1231="Fiber AOF","TX ISSUE",
U1231="Projet OCM (HUAWEI)","TRAVAUX-HUAWEI",
U1231="Projet OCM (NOKIA)","TRAVAUX -NOKIA",
U1231="ACCESS-ISSUE","ACCESS-ISSUE",
U1231="Projet OCM (ZTE, NOKIA, autres projets)","TRAVAUX OCM",
U1231="No root CAuse","No root cause",
U1231="ODU HS","TX ISSUE",
U1231="IP &amp; VLAN","TX ISSUE",
U1231="Warehouse HUAWEI","SPARE-ISSUE",
U1231="SPARE-HS","SPARE-ISSUE",
U1231="Power Telco","RAN ISSUE",U1231="no impacts","no impacts"
),"")</f>
        <v>No root cause</v>
      </c>
      <c r="U1231" s="68" t="s">
        <v>5691</v>
      </c>
      <c r="V1231" s="41" t="str" cm="1">
        <f t="array" ref="V1231">IFERROR(_xlfn.IFS(
U1231="MPR ISSUE","ACTIVE",
U1231="BSS Hardware Issue","ACTIVE",
U1231="Sites strategiques, MLL, Pylone, etc.","PASSIVE",
U1231="AKTIVCO DEFAUT GE &amp; POWER Cabinet","PASSIVE",
U1231="AKTIVCO Coupure ENEO &amp; Baisse de tension","PASSIVE",
U1231="Coupure ENEO &amp; Baisse de tension","PASSIVE",
U1231="Defaut GE &amp; POWER Cabinet","PASSIVE",
U1231="Sharing","PASSIVE",
U1231="Sites strategiques &amp; DataCenter","PASSIVE",
U1231="Exclu","Exclu",
U1231="SAT","ACTIVE",
U1231="SPARE-ISSUE","SPARE-ISSUE",
U1231="Fiber CAmtel","ACTIVE",
U1231="Fiber AOF","ACTIVE",
U1231="Projet OCM (HUAWEI)","PLANNED WORKS",
U1231="Projet OCM (NOKIA)","PLANNED WORKS",
U1231="ACCESS-ISSUE","ACCESS-ISSUE",
U1231="Projet OCM (ZTE, NOKIA, autres projets)","PLANNED WORKS",
U1231="No root CAuse","No root cause",
U1231="ODU HS","ACTIVE",
U1231="IP &amp; VLAN","ACTIVE",
U1231="Warehouse HUAWEI","SPARE-ISSUE",
U1231="SPARE-HS","SPARE-ISSUE",
U1231="Power Telco","ACTIVE", U1231="no impacts","no impacts"
),"")</f>
        <v>No root cause</v>
      </c>
      <c r="W1231" s="113"/>
      <c r="X1231" s="113"/>
      <c r="Y1231" s="113"/>
      <c r="Z1231" s="113"/>
      <c r="AA1231" s="113"/>
      <c r="AB1231" s="17" t="s">
        <v>5465</v>
      </c>
      <c r="AC1231" s="17" t="str">
        <f>_xlfn.XLOOKUP(B1231,'INCIDENT-04-27-2026'!E:E,'INCIDENT-04-27-2026'!F:F,"")</f>
        <v/>
      </c>
      <c r="AD1231" s="9"/>
      <c r="AE1231" s="7" t="s">
        <v>5465</v>
      </c>
      <c r="AF1231" s="6" t="str">
        <f>_xlfn.XLOOKUP(B1231,'[13]Input_27-04'!$B:$B,'[13]Input_27-04'!$M:$M,"")</f>
        <v/>
      </c>
      <c r="AG1231" s="7"/>
      <c r="AH1231" s="3"/>
      <c r="AI1231" s="18" t="str">
        <f>_xlfn.XLOOKUP(B1231,'[3]Cells Huawei 27042026 10h'!$B:$B,'[3]Cells Huawei 27042026 10h'!$T:$T,"")</f>
        <v/>
      </c>
      <c r="AJ1231" s="18" t="str">
        <f>_xlfn.XLOOKUP(B1231,'[3]Cells Huawei 27042026 15h'!$B:$B,'[3]Cells Huawei 27042026 15h'!$T:$T,"")</f>
        <v/>
      </c>
      <c r="AK1231" s="18" t="str">
        <f>_xlfn.XLOOKUP(B1231,'[4]cells down 27042026 11h28'!$B:$B,'[4]cells down 27042026 11h28'!$R:$R,"")</f>
        <v/>
      </c>
      <c r="AL1231" s="18" t="str">
        <f>_xlfn.XLOOKUP(B1231,'[4]cells down 27042026 18h01'!$B:$B,'[4]cells down 27042026 18h01'!$R:$R,"")</f>
        <v/>
      </c>
      <c r="AM1231" s="18" t="str">
        <f>_xlfn.XLOOKUP(B1231,'[5]cell downs 27042026 11h'!$B:$B,'[5]cell downs 27042026 11h'!$R:$R,"")</f>
        <v/>
      </c>
      <c r="AN1231" s="18" t="str">
        <f>_xlfn.XLOOKUP(B1231,'[5]cell downs 27042026 17h40'!$B:$B,'[5]cell downs 27042026 17h40'!$R:$R,"")</f>
        <v/>
      </c>
      <c r="AO1231" s="18" t="str">
        <f>_xlfn.XLOOKUP(B1231,'[6]ALL SITES DOWN'!$D:$D,'[6]ALL SITES DOWN'!$J:$J,"")</f>
        <v/>
      </c>
      <c r="AP1231" s="18" t="str">
        <f>_xlfn.XLOOKUP(B1231,'[7]ALL SITES DOWN'!$D:$D,'[7]ALL SITES DOWN'!$J:$J,"")</f>
        <v/>
      </c>
      <c r="AQ1231" s="9" t="str">
        <f>_xlfn.XLOOKUP(B1231,[8]sheet1!$AC:$AC,[8]sheet1!$AF:$AF,"")</f>
        <v/>
      </c>
      <c r="AR1231" s="14"/>
      <c r="AS1231" s="14" t="s">
        <v>5465</v>
      </c>
      <c r="AT1231" s="14" t="str">
        <f>_xlfn.XLOOKUP(B1231,'[9]cell downs 18042026 17h'!$B:$B,'[9]cell downs 18042026 17h'!$B:$B,"")</f>
        <v/>
      </c>
      <c r="AU1231" s="14" t="str">
        <f>_xlfn.XLOOKUP(B1231,'[10]Cells Huawei 19042026 15h'!$B:$B,'[10]Cells Huawei 19042026 15h'!$B:$B,"")</f>
        <v/>
      </c>
      <c r="AV1231" s="9" t="str">
        <f>_xlfn.XLOOKUP(B1231,'[11]cells down 19042026 9H40'!$B:$B,'[11]cells down 19042026 9H40'!$B:$B,"")</f>
        <v/>
      </c>
    </row>
    <row r="1232" spans="1:48" hidden="1" x14ac:dyDescent="0.3">
      <c r="A1232" s="1" t="s">
        <v>3392</v>
      </c>
      <c r="B1232" s="8" t="s">
        <v>3393</v>
      </c>
      <c r="C1232" s="3" t="str">
        <f>_xlfn.XLOOKUP(B1232,'[1]daily break down'!$D:$D,'[1]daily break down'!$E:$E,"")</f>
        <v>Yaounde</v>
      </c>
      <c r="D1232" s="1" t="s">
        <v>11</v>
      </c>
      <c r="E1232" s="1" t="s">
        <v>12</v>
      </c>
      <c r="F1232" s="3" t="s">
        <v>37</v>
      </c>
      <c r="G1232" s="1" t="s">
        <v>38</v>
      </c>
      <c r="H1232" s="29" t="str">
        <f>_xlfn.XLOOKUP(B1232,[2]CALCULATION!$B:$B,[2]CALCULATION!$H:$H,"")</f>
        <v>ZTE</v>
      </c>
      <c r="I1232" s="26">
        <v>0</v>
      </c>
      <c r="J1232" s="26">
        <v>0</v>
      </c>
      <c r="K1232" s="26">
        <v>1.4731774690168871E-2</v>
      </c>
      <c r="L1232" s="26">
        <v>0</v>
      </c>
      <c r="M1232" s="26">
        <v>0</v>
      </c>
      <c r="N1232" s="26">
        <v>0</v>
      </c>
      <c r="O1232" s="26">
        <v>0</v>
      </c>
      <c r="P1232" s="114" t="s">
        <v>6364</v>
      </c>
      <c r="Q1232" s="42" t="s">
        <v>5538</v>
      </c>
      <c r="R1232" s="42"/>
      <c r="S1232" s="41" t="str" cm="1">
        <f t="array" ref="S1232">IFERROR(_xlfn.IFS(
U1232="MPR ISSUE","PDH",
U1232="BSS Hardware Issue","BSS",
U1232="Sites strategiques, MLL, Pylone, etc.","ENVTECH",
U1232="AKTIVCO DEFAUT GE &amp; POWER Cabinet","AKTIVCO",
U1232="AKTIVCO Coupure ENEO &amp; Baisse de tension","AKTIVCO GRID ONLY",
U1232="Coupure ENEO &amp; Baisse de tension","IHS GRID ONLY",
U1232="Defaut GE &amp; POWER Cabinet","IHS",
U1232="Sharing","Partners",
U1232="Sites strategiques &amp; DataCenter","SST &amp; DC",
U1232="Exclu","Exclu",
U1232="SAT","SAT",
U1232="SPARE-ISSUE","SPARE-ISSUE",
U1232="Fiber CAmtel","TRANS_FO_CAMTEL",
U1232="Fiber AOF","Fiber AOF",
U1232="Projet OCM (HUAWEI)","TRAVAUX-HUAWEI",
U1232="Projet OCM (NOKIA)","TRAVAUX-NOKIA",
U1232="ACCESS-ISSUE","ACCESS-ISSUE",
U1232="Projet OCM (ZTE, NOKIA, autres projets)","TRAVAUX OCM",
U1232="No root CAuse","No root cause",
U1232="ODU HS","PDH",
U1232="IP &amp; VLAN","PDH",
U1232="Warehouse HUAWEI","SPARE-ISSUE",
U1232="SPARE-HS","SPARE-ISSUE",
U1232="Power Telco","BSS",U1232="no impacts","no impacts"
),"")</f>
        <v>No root cause</v>
      </c>
      <c r="T1232" s="41" t="str" cm="1">
        <f t="array" ref="T1232">IFERROR(_xlfn.IFS(
U1232="MPR ISSUE","TX ISSUE",
U1232="BSS Hardware Issue","RAN ISSUE",
U1232="Sites strategiques, MLL, Pylone, etc.","ENVTECH",
U1232="AKTIVCO DEFAUT GE &amp; POWER Cabinet","POWER ISSUE",
U1232="AKTIVCO Coupure ENEO &amp; Baisse de tension","POWER ISSUE",
U1232="Coupure ENEO &amp; Baisse de tension","POWER ISSUE",
U1232="Defaut GE &amp; POWER Cabinet","POWER ISSUE",
U1232="Sharing","POWER ISSUE",
U1232="Sites strategiques &amp; DataCenter","POWER ISSUE",
U1232="Exclu","Exclu",
U1232="SAT","TX ISSUE",
U1232="SPARE-ISSUE","SPARE-ISSUE",
U1232="Fiber CAmtel","TX ISSUE",
U1232="Fiber AOF","TX ISSUE",
U1232="Projet OCM (HUAWEI)","TRAVAUX-HUAWEI",
U1232="Projet OCM (NOKIA)","TRAVAUX -NOKIA",
U1232="ACCESS-ISSUE","ACCESS-ISSUE",
U1232="Projet OCM (ZTE, NOKIA, autres projets)","TRAVAUX OCM",
U1232="No root CAuse","No root cause",
U1232="ODU HS","TX ISSUE",
U1232="IP &amp; VLAN","TX ISSUE",
U1232="Warehouse HUAWEI","SPARE-ISSUE",
U1232="SPARE-HS","SPARE-ISSUE",
U1232="Power Telco","RAN ISSUE",U1232="no impacts","no impacts"
),"")</f>
        <v>No root cause</v>
      </c>
      <c r="U1232" s="68" t="s">
        <v>5691</v>
      </c>
      <c r="V1232" s="41" t="str" cm="1">
        <f t="array" ref="V1232">IFERROR(_xlfn.IFS(
U1232="MPR ISSUE","ACTIVE",
U1232="BSS Hardware Issue","ACTIVE",
U1232="Sites strategiques, MLL, Pylone, etc.","PASSIVE",
U1232="AKTIVCO DEFAUT GE &amp; POWER Cabinet","PASSIVE",
U1232="AKTIVCO Coupure ENEO &amp; Baisse de tension","PASSIVE",
U1232="Coupure ENEO &amp; Baisse de tension","PASSIVE",
U1232="Defaut GE &amp; POWER Cabinet","PASSIVE",
U1232="Sharing","PASSIVE",
U1232="Sites strategiques &amp; DataCenter","PASSIVE",
U1232="Exclu","Exclu",
U1232="SAT","ACTIVE",
U1232="SPARE-ISSUE","SPARE-ISSUE",
U1232="Fiber CAmtel","ACTIVE",
U1232="Fiber AOF","ACTIVE",
U1232="Projet OCM (HUAWEI)","PLANNED WORKS",
U1232="Projet OCM (NOKIA)","PLANNED WORKS",
U1232="ACCESS-ISSUE","ACCESS-ISSUE",
U1232="Projet OCM (ZTE, NOKIA, autres projets)","PLANNED WORKS",
U1232="No root CAuse","No root cause",
U1232="ODU HS","ACTIVE",
U1232="IP &amp; VLAN","ACTIVE",
U1232="Warehouse HUAWEI","SPARE-ISSUE",
U1232="SPARE-HS","SPARE-ISSUE",
U1232="Power Telco","ACTIVE", U1232="no impacts","no impacts"
),"")</f>
        <v>No root cause</v>
      </c>
      <c r="W1232" s="113"/>
      <c r="X1232" s="113"/>
      <c r="Y1232" s="113"/>
      <c r="Z1232" s="113"/>
      <c r="AA1232" s="113"/>
      <c r="AB1232" s="17" t="s">
        <v>5465</v>
      </c>
      <c r="AC1232" s="17" t="str">
        <f>_xlfn.XLOOKUP(B1232,'INCIDENT-04-27-2026'!E:E,'INCIDENT-04-27-2026'!F:F,"")</f>
        <v/>
      </c>
      <c r="AD1232" s="9"/>
      <c r="AE1232" s="7" t="s">
        <v>5465</v>
      </c>
      <c r="AF1232" s="6" t="str">
        <f>_xlfn.XLOOKUP(B1232,'[13]Input_27-04'!$B:$B,'[13]Input_27-04'!$M:$M,"")</f>
        <v/>
      </c>
      <c r="AG1232" s="7"/>
      <c r="AH1232" s="3"/>
      <c r="AI1232" s="18" t="str">
        <f>_xlfn.XLOOKUP(B1232,'[3]Cells Huawei 27042026 10h'!$B:$B,'[3]Cells Huawei 27042026 10h'!$T:$T,"")</f>
        <v/>
      </c>
      <c r="AJ1232" s="18" t="str">
        <f>_xlfn.XLOOKUP(B1232,'[3]Cells Huawei 27042026 15h'!$B:$B,'[3]Cells Huawei 27042026 15h'!$T:$T,"")</f>
        <v/>
      </c>
      <c r="AK1232" s="18" t="str">
        <f>_xlfn.XLOOKUP(B1232,'[4]cells down 27042026 11h28'!$B:$B,'[4]cells down 27042026 11h28'!$R:$R,"")</f>
        <v/>
      </c>
      <c r="AL1232" s="18" t="str">
        <f>_xlfn.XLOOKUP(B1232,'[4]cells down 27042026 18h01'!$B:$B,'[4]cells down 27042026 18h01'!$R:$R,"")</f>
        <v/>
      </c>
      <c r="AM1232" s="18" t="str">
        <f>_xlfn.XLOOKUP(B1232,'[5]cell downs 27042026 11h'!$B:$B,'[5]cell downs 27042026 11h'!$R:$R,"")</f>
        <v/>
      </c>
      <c r="AN1232" s="18" t="str">
        <f>_xlfn.XLOOKUP(B1232,'[5]cell downs 27042026 17h40'!$B:$B,'[5]cell downs 27042026 17h40'!$R:$R,"")</f>
        <v/>
      </c>
      <c r="AO1232" s="18" t="str">
        <f>_xlfn.XLOOKUP(B1232,'[6]ALL SITES DOWN'!$D:$D,'[6]ALL SITES DOWN'!$J:$J,"")</f>
        <v/>
      </c>
      <c r="AP1232" s="18" t="str">
        <f>_xlfn.XLOOKUP(B1232,'[7]ALL SITES DOWN'!$D:$D,'[7]ALL SITES DOWN'!$J:$J,"")</f>
        <v/>
      </c>
      <c r="AQ1232" s="9" t="str">
        <f>_xlfn.XLOOKUP(B1232,[8]sheet1!$AC:$AC,[8]sheet1!$AF:$AF,"")</f>
        <v/>
      </c>
      <c r="AR1232" s="14"/>
      <c r="AS1232" s="14" t="s">
        <v>5465</v>
      </c>
      <c r="AT1232" s="14" t="str">
        <f>_xlfn.XLOOKUP(B1232,'[9]cell downs 18042026 17h'!$B:$B,'[9]cell downs 18042026 17h'!$B:$B,"")</f>
        <v/>
      </c>
      <c r="AU1232" s="14" t="str">
        <f>_xlfn.XLOOKUP(B1232,'[10]Cells Huawei 19042026 15h'!$B:$B,'[10]Cells Huawei 19042026 15h'!$B:$B,"")</f>
        <v/>
      </c>
      <c r="AV1232" s="9" t="str">
        <f>_xlfn.XLOOKUP(B1232,'[11]cells down 19042026 9H40'!$B:$B,'[11]cells down 19042026 9H40'!$B:$B,"")</f>
        <v/>
      </c>
    </row>
    <row r="1233" spans="1:48" hidden="1" x14ac:dyDescent="0.3">
      <c r="A1233" s="1" t="s">
        <v>2254</v>
      </c>
      <c r="B1233" s="8" t="s">
        <v>2255</v>
      </c>
      <c r="C1233" s="3" t="str">
        <f>_xlfn.XLOOKUP(B1233,'[1]daily break down'!$D:$D,'[1]daily break down'!$E:$E,"")</f>
        <v>Yaounde</v>
      </c>
      <c r="D1233" s="1" t="s">
        <v>21</v>
      </c>
      <c r="E1233" s="1" t="s">
        <v>36</v>
      </c>
      <c r="F1233" s="3" t="s">
        <v>37</v>
      </c>
      <c r="G1233" s="1" t="s">
        <v>38</v>
      </c>
      <c r="H1233" s="29" t="str">
        <f>_xlfn.XLOOKUP(B1233,[2]CALCULATION!$B:$B,[2]CALCULATION!$H:$H,"")</f>
        <v>ZTE</v>
      </c>
      <c r="I1233" s="26">
        <v>0</v>
      </c>
      <c r="J1233" s="26">
        <v>0</v>
      </c>
      <c r="K1233" s="26">
        <v>1.4642599298582557E-2</v>
      </c>
      <c r="L1233" s="26">
        <v>0</v>
      </c>
      <c r="M1233" s="26">
        <v>3.3071942425513581</v>
      </c>
      <c r="N1233" s="26">
        <v>0</v>
      </c>
      <c r="O1233" s="26">
        <v>0</v>
      </c>
      <c r="P1233" s="114" t="s">
        <v>6364</v>
      </c>
      <c r="Q1233" s="42" t="s">
        <v>5538</v>
      </c>
      <c r="R1233" s="42"/>
      <c r="S1233" s="41" t="str" cm="1">
        <f t="array" ref="S1233">IFERROR(_xlfn.IFS(
U1233="MPR ISSUE","PDH",
U1233="BSS Hardware Issue","BSS",
U1233="Sites strategiques, MLL, Pylone, etc.","ENVTECH",
U1233="AKTIVCO DEFAUT GE &amp; POWER Cabinet","AKTIVCO",
U1233="AKTIVCO Coupure ENEO &amp; Baisse de tension","AKTIVCO GRID ONLY",
U1233="Coupure ENEO &amp; Baisse de tension","IHS GRID ONLY",
U1233="Defaut GE &amp; POWER Cabinet","IHS",
U1233="Sharing","Partners",
U1233="Sites strategiques &amp; DataCenter","SST &amp; DC",
U1233="Exclu","Exclu",
U1233="SAT","SAT",
U1233="SPARE-ISSUE","SPARE-ISSUE",
U1233="Fiber CAmtel","TRANS_FO_CAMTEL",
U1233="Fiber AOF","Fiber AOF",
U1233="Projet OCM (HUAWEI)","TRAVAUX-HUAWEI",
U1233="Projet OCM (NOKIA)","TRAVAUX-NOKIA",
U1233="ACCESS-ISSUE","ACCESS-ISSUE",
U1233="Projet OCM (ZTE, NOKIA, autres projets)","TRAVAUX OCM",
U1233="No root CAuse","No root cause",
U1233="ODU HS","PDH",
U1233="IP &amp; VLAN","PDH",
U1233="Warehouse HUAWEI","SPARE-ISSUE",
U1233="SPARE-HS","SPARE-ISSUE",
U1233="Power Telco","BSS",U1233="no impacts","no impacts"
),"")</f>
        <v>No root cause</v>
      </c>
      <c r="T1233" s="41" t="str" cm="1">
        <f t="array" ref="T1233">IFERROR(_xlfn.IFS(
U1233="MPR ISSUE","TX ISSUE",
U1233="BSS Hardware Issue","RAN ISSUE",
U1233="Sites strategiques, MLL, Pylone, etc.","ENVTECH",
U1233="AKTIVCO DEFAUT GE &amp; POWER Cabinet","POWER ISSUE",
U1233="AKTIVCO Coupure ENEO &amp; Baisse de tension","POWER ISSUE",
U1233="Coupure ENEO &amp; Baisse de tension","POWER ISSUE",
U1233="Defaut GE &amp; POWER Cabinet","POWER ISSUE",
U1233="Sharing","POWER ISSUE",
U1233="Sites strategiques &amp; DataCenter","POWER ISSUE",
U1233="Exclu","Exclu",
U1233="SAT","TX ISSUE",
U1233="SPARE-ISSUE","SPARE-ISSUE",
U1233="Fiber CAmtel","TX ISSUE",
U1233="Fiber AOF","TX ISSUE",
U1233="Projet OCM (HUAWEI)","TRAVAUX-HUAWEI",
U1233="Projet OCM (NOKIA)","TRAVAUX -NOKIA",
U1233="ACCESS-ISSUE","ACCESS-ISSUE",
U1233="Projet OCM (ZTE, NOKIA, autres projets)","TRAVAUX OCM",
U1233="No root CAuse","No root cause",
U1233="ODU HS","TX ISSUE",
U1233="IP &amp; VLAN","TX ISSUE",
U1233="Warehouse HUAWEI","SPARE-ISSUE",
U1233="SPARE-HS","SPARE-ISSUE",
U1233="Power Telco","RAN ISSUE",U1233="no impacts","no impacts"
),"")</f>
        <v>No root cause</v>
      </c>
      <c r="U1233" s="68" t="s">
        <v>5691</v>
      </c>
      <c r="V1233" s="41" t="str" cm="1">
        <f t="array" ref="V1233">IFERROR(_xlfn.IFS(
U1233="MPR ISSUE","ACTIVE",
U1233="BSS Hardware Issue","ACTIVE",
U1233="Sites strategiques, MLL, Pylone, etc.","PASSIVE",
U1233="AKTIVCO DEFAUT GE &amp; POWER Cabinet","PASSIVE",
U1233="AKTIVCO Coupure ENEO &amp; Baisse de tension","PASSIVE",
U1233="Coupure ENEO &amp; Baisse de tension","PASSIVE",
U1233="Defaut GE &amp; POWER Cabinet","PASSIVE",
U1233="Sharing","PASSIVE",
U1233="Sites strategiques &amp; DataCenter","PASSIVE",
U1233="Exclu","Exclu",
U1233="SAT","ACTIVE",
U1233="SPARE-ISSUE","SPARE-ISSUE",
U1233="Fiber CAmtel","ACTIVE",
U1233="Fiber AOF","ACTIVE",
U1233="Projet OCM (HUAWEI)","PLANNED WORKS",
U1233="Projet OCM (NOKIA)","PLANNED WORKS",
U1233="ACCESS-ISSUE","ACCESS-ISSUE",
U1233="Projet OCM (ZTE, NOKIA, autres projets)","PLANNED WORKS",
U1233="No root CAuse","No root cause",
U1233="ODU HS","ACTIVE",
U1233="IP &amp; VLAN","ACTIVE",
U1233="Warehouse HUAWEI","SPARE-ISSUE",
U1233="SPARE-HS","SPARE-ISSUE",
U1233="Power Telco","ACTIVE", U1233="no impacts","no impacts"
),"")</f>
        <v>No root cause</v>
      </c>
      <c r="W1233" s="113"/>
      <c r="X1233" s="113"/>
      <c r="Y1233" s="113"/>
      <c r="Z1233" s="113"/>
      <c r="AA1233" s="113"/>
      <c r="AB1233" s="17" t="s">
        <v>5465</v>
      </c>
      <c r="AC1233" s="17" t="str">
        <f>_xlfn.XLOOKUP(B1233,'INCIDENT-04-27-2026'!E:E,'INCIDENT-04-27-2026'!F:F,"")</f>
        <v/>
      </c>
      <c r="AD1233" s="9"/>
      <c r="AE1233" s="7" t="s">
        <v>5465</v>
      </c>
      <c r="AF1233" s="6" t="str">
        <f>_xlfn.XLOOKUP(B1233,'[13]Input_27-04'!$B:$B,'[13]Input_27-04'!$M:$M,"")</f>
        <v/>
      </c>
      <c r="AG1233" s="7"/>
      <c r="AH1233" s="3"/>
      <c r="AI1233" s="18" t="str">
        <f>_xlfn.XLOOKUP(B1233,'[3]Cells Huawei 27042026 10h'!$B:$B,'[3]Cells Huawei 27042026 10h'!$T:$T,"")</f>
        <v/>
      </c>
      <c r="AJ1233" s="18" t="str">
        <f>_xlfn.XLOOKUP(B1233,'[3]Cells Huawei 27042026 15h'!$B:$B,'[3]Cells Huawei 27042026 15h'!$T:$T,"")</f>
        <v/>
      </c>
      <c r="AK1233" s="18" t="str">
        <f>_xlfn.XLOOKUP(B1233,'[4]cells down 27042026 11h28'!$B:$B,'[4]cells down 27042026 11h28'!$R:$R,"")</f>
        <v/>
      </c>
      <c r="AL1233" s="18" t="str">
        <f>_xlfn.XLOOKUP(B1233,'[4]cells down 27042026 18h01'!$B:$B,'[4]cells down 27042026 18h01'!$R:$R,"")</f>
        <v/>
      </c>
      <c r="AM1233" s="18" t="str">
        <f>_xlfn.XLOOKUP(B1233,'[5]cell downs 27042026 11h'!$B:$B,'[5]cell downs 27042026 11h'!$R:$R,"")</f>
        <v/>
      </c>
      <c r="AN1233" s="18" t="str">
        <f>_xlfn.XLOOKUP(B1233,'[5]cell downs 27042026 17h40'!$B:$B,'[5]cell downs 27042026 17h40'!$R:$R,"")</f>
        <v/>
      </c>
      <c r="AO1233" s="18" t="str">
        <f>_xlfn.XLOOKUP(B1233,'[6]ALL SITES DOWN'!$D:$D,'[6]ALL SITES DOWN'!$J:$J,"")</f>
        <v/>
      </c>
      <c r="AP1233" s="18" t="str">
        <f>_xlfn.XLOOKUP(B1233,'[7]ALL SITES DOWN'!$D:$D,'[7]ALL SITES DOWN'!$J:$J,"")</f>
        <v/>
      </c>
      <c r="AQ1233" s="9" t="str">
        <f>_xlfn.XLOOKUP(B1233,[8]sheet1!$AC:$AC,[8]sheet1!$AF:$AF,"")</f>
        <v/>
      </c>
      <c r="AR1233" s="14"/>
      <c r="AS1233" s="14" t="s">
        <v>5465</v>
      </c>
      <c r="AT1233" s="14" t="str">
        <f>_xlfn.XLOOKUP(B1233,'[9]cell downs 18042026 17h'!$B:$B,'[9]cell downs 18042026 17h'!$B:$B,"")</f>
        <v/>
      </c>
      <c r="AU1233" s="14" t="str">
        <f>_xlfn.XLOOKUP(B1233,'[10]Cells Huawei 19042026 15h'!$B:$B,'[10]Cells Huawei 19042026 15h'!$B:$B,"")</f>
        <v/>
      </c>
      <c r="AV1233" s="9" t="str">
        <f>_xlfn.XLOOKUP(B1233,'[11]cells down 19042026 9H40'!$B:$B,'[11]cells down 19042026 9H40'!$B:$B,"")</f>
        <v/>
      </c>
    </row>
    <row r="1234" spans="1:48" hidden="1" x14ac:dyDescent="0.3">
      <c r="A1234" s="1" t="s">
        <v>1894</v>
      </c>
      <c r="B1234" s="8" t="s">
        <v>1895</v>
      </c>
      <c r="C1234" s="3" t="str">
        <f>_xlfn.XLOOKUP(B1234,'[1]daily break down'!$D:$D,'[1]daily break down'!$E:$E,"")</f>
        <v>CENTRE</v>
      </c>
      <c r="D1234" s="1"/>
      <c r="E1234" s="1"/>
      <c r="F1234" s="3" t="s">
        <v>226</v>
      </c>
      <c r="G1234" s="1" t="s">
        <v>489</v>
      </c>
      <c r="H1234" s="29" t="str">
        <f>_xlfn.XLOOKUP(B1234,[2]CALCULATION!$B:$B,[2]CALCULATION!$H:$H,"")</f>
        <v>ZTE</v>
      </c>
      <c r="I1234" s="26">
        <v>0</v>
      </c>
      <c r="J1234" s="26">
        <v>0</v>
      </c>
      <c r="K1234" s="26">
        <v>1.449991867204297E-2</v>
      </c>
      <c r="L1234" s="26">
        <v>0</v>
      </c>
      <c r="M1234" s="26">
        <v>0</v>
      </c>
      <c r="N1234" s="26">
        <v>0</v>
      </c>
      <c r="O1234" s="26">
        <v>0</v>
      </c>
      <c r="P1234" s="114" t="s">
        <v>6364</v>
      </c>
      <c r="Q1234" s="42" t="s">
        <v>5538</v>
      </c>
      <c r="R1234" s="42"/>
      <c r="S1234" s="41" t="str" cm="1">
        <f t="array" ref="S1234">IFERROR(_xlfn.IFS(
U1234="MPR ISSUE","PDH",
U1234="BSS Hardware Issue","BSS",
U1234="Sites strategiques, MLL, Pylone, etc.","ENVTECH",
U1234="AKTIVCO DEFAUT GE &amp; POWER Cabinet","AKTIVCO",
U1234="AKTIVCO Coupure ENEO &amp; Baisse de tension","AKTIVCO GRID ONLY",
U1234="Coupure ENEO &amp; Baisse de tension","IHS GRID ONLY",
U1234="Defaut GE &amp; POWER Cabinet","IHS",
U1234="Sharing","Partners",
U1234="Sites strategiques &amp; DataCenter","SST &amp; DC",
U1234="Exclu","Exclu",
U1234="SAT","SAT",
U1234="SPARE-ISSUE","SPARE-ISSUE",
U1234="Fiber CAmtel","TRANS_FO_CAMTEL",
U1234="Fiber AOF","Fiber AOF",
U1234="Projet OCM (HUAWEI)","TRAVAUX-HUAWEI",
U1234="Projet OCM (NOKIA)","TRAVAUX-NOKIA",
U1234="ACCESS-ISSUE","ACCESS-ISSUE",
U1234="Projet OCM (ZTE, NOKIA, autres projets)","TRAVAUX OCM",
U1234="No root CAuse","No root cause",
U1234="ODU HS","PDH",
U1234="IP &amp; VLAN","PDH",
U1234="Warehouse HUAWEI","SPARE-ISSUE",
U1234="SPARE-HS","SPARE-ISSUE",
U1234="Power Telco","BSS",U1234="no impacts","no impacts"
),"")</f>
        <v>No root cause</v>
      </c>
      <c r="T1234" s="41" t="str" cm="1">
        <f t="array" ref="T1234">IFERROR(_xlfn.IFS(
U1234="MPR ISSUE","TX ISSUE",
U1234="BSS Hardware Issue","RAN ISSUE",
U1234="Sites strategiques, MLL, Pylone, etc.","ENVTECH",
U1234="AKTIVCO DEFAUT GE &amp; POWER Cabinet","POWER ISSUE",
U1234="AKTIVCO Coupure ENEO &amp; Baisse de tension","POWER ISSUE",
U1234="Coupure ENEO &amp; Baisse de tension","POWER ISSUE",
U1234="Defaut GE &amp; POWER Cabinet","POWER ISSUE",
U1234="Sharing","POWER ISSUE",
U1234="Sites strategiques &amp; DataCenter","POWER ISSUE",
U1234="Exclu","Exclu",
U1234="SAT","TX ISSUE",
U1234="SPARE-ISSUE","SPARE-ISSUE",
U1234="Fiber CAmtel","TX ISSUE",
U1234="Fiber AOF","TX ISSUE",
U1234="Projet OCM (HUAWEI)","TRAVAUX-HUAWEI",
U1234="Projet OCM (NOKIA)","TRAVAUX -NOKIA",
U1234="ACCESS-ISSUE","ACCESS-ISSUE",
U1234="Projet OCM (ZTE, NOKIA, autres projets)","TRAVAUX OCM",
U1234="No root CAuse","No root cause",
U1234="ODU HS","TX ISSUE",
U1234="IP &amp; VLAN","TX ISSUE",
U1234="Warehouse HUAWEI","SPARE-ISSUE",
U1234="SPARE-HS","SPARE-ISSUE",
U1234="Power Telco","RAN ISSUE",U1234="no impacts","no impacts"
),"")</f>
        <v>No root cause</v>
      </c>
      <c r="U1234" s="68" t="s">
        <v>5691</v>
      </c>
      <c r="V1234" s="41" t="str" cm="1">
        <f t="array" ref="V1234">IFERROR(_xlfn.IFS(
U1234="MPR ISSUE","ACTIVE",
U1234="BSS Hardware Issue","ACTIVE",
U1234="Sites strategiques, MLL, Pylone, etc.","PASSIVE",
U1234="AKTIVCO DEFAUT GE &amp; POWER Cabinet","PASSIVE",
U1234="AKTIVCO Coupure ENEO &amp; Baisse de tension","PASSIVE",
U1234="Coupure ENEO &amp; Baisse de tension","PASSIVE",
U1234="Defaut GE &amp; POWER Cabinet","PASSIVE",
U1234="Sharing","PASSIVE",
U1234="Sites strategiques &amp; DataCenter","PASSIVE",
U1234="Exclu","Exclu",
U1234="SAT","ACTIVE",
U1234="SPARE-ISSUE","SPARE-ISSUE",
U1234="Fiber CAmtel","ACTIVE",
U1234="Fiber AOF","ACTIVE",
U1234="Projet OCM (HUAWEI)","PLANNED WORKS",
U1234="Projet OCM (NOKIA)","PLANNED WORKS",
U1234="ACCESS-ISSUE","ACCESS-ISSUE",
U1234="Projet OCM (ZTE, NOKIA, autres projets)","PLANNED WORKS",
U1234="No root CAuse","No root cause",
U1234="ODU HS","ACTIVE",
U1234="IP &amp; VLAN","ACTIVE",
U1234="Warehouse HUAWEI","SPARE-ISSUE",
U1234="SPARE-HS","SPARE-ISSUE",
U1234="Power Telco","ACTIVE", U1234="no impacts","no impacts"
),"")</f>
        <v>No root cause</v>
      </c>
      <c r="W1234" s="113"/>
      <c r="X1234" s="113"/>
      <c r="Y1234" s="113"/>
      <c r="Z1234" s="113"/>
      <c r="AA1234" s="113"/>
      <c r="AB1234" s="17" t="s">
        <v>5465</v>
      </c>
      <c r="AC1234" s="17" t="str">
        <f>_xlfn.XLOOKUP(B1234,'INCIDENT-04-27-2026'!E:E,'INCIDENT-04-27-2026'!F:F,"")</f>
        <v/>
      </c>
      <c r="AD1234" s="9"/>
      <c r="AE1234" s="7" t="s">
        <v>5465</v>
      </c>
      <c r="AF1234" s="6" t="str">
        <f>_xlfn.XLOOKUP(B1234,'[13]Input_27-04'!$B:$B,'[13]Input_27-04'!$M:$M,"")</f>
        <v/>
      </c>
      <c r="AG1234" s="7"/>
      <c r="AH1234" s="3"/>
      <c r="AI1234" s="18" t="str">
        <f>_xlfn.XLOOKUP(B1234,'[3]Cells Huawei 27042026 10h'!$B:$B,'[3]Cells Huawei 27042026 10h'!$T:$T,"")</f>
        <v/>
      </c>
      <c r="AJ1234" s="18" t="str">
        <f>_xlfn.XLOOKUP(B1234,'[3]Cells Huawei 27042026 15h'!$B:$B,'[3]Cells Huawei 27042026 15h'!$T:$T,"")</f>
        <v/>
      </c>
      <c r="AK1234" s="18" t="str">
        <f>_xlfn.XLOOKUP(B1234,'[4]cells down 27042026 11h28'!$B:$B,'[4]cells down 27042026 11h28'!$R:$R,"")</f>
        <v/>
      </c>
      <c r="AL1234" s="18" t="str">
        <f>_xlfn.XLOOKUP(B1234,'[4]cells down 27042026 18h01'!$B:$B,'[4]cells down 27042026 18h01'!$R:$R,"")</f>
        <v/>
      </c>
      <c r="AM1234" s="18" t="str">
        <f>_xlfn.XLOOKUP(B1234,'[5]cell downs 27042026 11h'!$B:$B,'[5]cell downs 27042026 11h'!$R:$R,"")</f>
        <v/>
      </c>
      <c r="AN1234" s="18" t="str">
        <f>_xlfn.XLOOKUP(B1234,'[5]cell downs 27042026 17h40'!$B:$B,'[5]cell downs 27042026 17h40'!$R:$R,"")</f>
        <v/>
      </c>
      <c r="AO1234" s="18" t="str">
        <f>_xlfn.XLOOKUP(B1234,'[6]ALL SITES DOWN'!$D:$D,'[6]ALL SITES DOWN'!$J:$J,"")</f>
        <v/>
      </c>
      <c r="AP1234" s="18" t="str">
        <f>_xlfn.XLOOKUP(B1234,'[7]ALL SITES DOWN'!$D:$D,'[7]ALL SITES DOWN'!$J:$J,"")</f>
        <v/>
      </c>
      <c r="AQ1234" s="9" t="str">
        <f>_xlfn.XLOOKUP(B1234,[8]sheet1!$AC:$AC,[8]sheet1!$AF:$AF,"")</f>
        <v/>
      </c>
      <c r="AR1234" s="14"/>
      <c r="AS1234" s="14" t="s">
        <v>5465</v>
      </c>
      <c r="AT1234" s="14" t="str">
        <f>_xlfn.XLOOKUP(B1234,'[9]cell downs 18042026 17h'!$B:$B,'[9]cell downs 18042026 17h'!$B:$B,"")</f>
        <v/>
      </c>
      <c r="AU1234" s="14" t="str">
        <f>_xlfn.XLOOKUP(B1234,'[10]Cells Huawei 19042026 15h'!$B:$B,'[10]Cells Huawei 19042026 15h'!$B:$B,"")</f>
        <v/>
      </c>
      <c r="AV1234" s="9" t="str">
        <f>_xlfn.XLOOKUP(B1234,'[11]cells down 19042026 9H40'!$B:$B,'[11]cells down 19042026 9H40'!$B:$B,"")</f>
        <v/>
      </c>
    </row>
    <row r="1235" spans="1:48" hidden="1" x14ac:dyDescent="0.3">
      <c r="A1235" s="1" t="s">
        <v>4534</v>
      </c>
      <c r="B1235" s="8" t="s">
        <v>4535</v>
      </c>
      <c r="C1235" s="3" t="str">
        <f>_xlfn.XLOOKUP(B1235,'[1]daily break down'!$D:$D,'[1]daily break down'!$E:$E,"")</f>
        <v>Yaounde</v>
      </c>
      <c r="D1235" s="1"/>
      <c r="E1235" s="1"/>
      <c r="F1235" s="3" t="s">
        <v>37</v>
      </c>
      <c r="G1235" s="1" t="s">
        <v>38</v>
      </c>
      <c r="H1235" s="29" t="str">
        <f>_xlfn.XLOOKUP(B1235,[2]CALCULATION!$B:$B,[2]CALCULATION!$H:$H,"")</f>
        <v>ZTE</v>
      </c>
      <c r="I1235" s="26">
        <v>0.31609109301920768</v>
      </c>
      <c r="J1235" s="26">
        <v>0</v>
      </c>
      <c r="K1235" s="26">
        <v>1.4482083593725574E-2</v>
      </c>
      <c r="L1235" s="26">
        <v>0</v>
      </c>
      <c r="M1235" s="26">
        <v>0</v>
      </c>
      <c r="N1235" s="26">
        <v>0</v>
      </c>
      <c r="O1235" s="26">
        <v>0</v>
      </c>
      <c r="P1235" s="114" t="s">
        <v>6364</v>
      </c>
      <c r="Q1235" s="42" t="s">
        <v>5538</v>
      </c>
      <c r="R1235" s="42"/>
      <c r="S1235" s="41" t="str" cm="1">
        <f t="array" ref="S1235">IFERROR(_xlfn.IFS(
U1235="MPR ISSUE","PDH",
U1235="BSS Hardware Issue","BSS",
U1235="Sites strategiques, MLL, Pylone, etc.","ENVTECH",
U1235="AKTIVCO DEFAUT GE &amp; POWER Cabinet","AKTIVCO",
U1235="AKTIVCO Coupure ENEO &amp; Baisse de tension","AKTIVCO GRID ONLY",
U1235="Coupure ENEO &amp; Baisse de tension","IHS GRID ONLY",
U1235="Defaut GE &amp; POWER Cabinet","IHS",
U1235="Sharing","Partners",
U1235="Sites strategiques &amp; DataCenter","SST &amp; DC",
U1235="Exclu","Exclu",
U1235="SAT","SAT",
U1235="SPARE-ISSUE","SPARE-ISSUE",
U1235="Fiber CAmtel","TRANS_FO_CAMTEL",
U1235="Fiber AOF","Fiber AOF",
U1235="Projet OCM (HUAWEI)","TRAVAUX-HUAWEI",
U1235="Projet OCM (NOKIA)","TRAVAUX-NOKIA",
U1235="ACCESS-ISSUE","ACCESS-ISSUE",
U1235="Projet OCM (ZTE, NOKIA, autres projets)","TRAVAUX OCM",
U1235="No root CAuse","No root cause",
U1235="ODU HS","PDH",
U1235="IP &amp; VLAN","PDH",
U1235="Warehouse HUAWEI","SPARE-ISSUE",
U1235="SPARE-HS","SPARE-ISSUE",
U1235="Power Telco","BSS",U1235="no impacts","no impacts"
),"")</f>
        <v>No root cause</v>
      </c>
      <c r="T1235" s="41" t="str" cm="1">
        <f t="array" ref="T1235">IFERROR(_xlfn.IFS(
U1235="MPR ISSUE","TX ISSUE",
U1235="BSS Hardware Issue","RAN ISSUE",
U1235="Sites strategiques, MLL, Pylone, etc.","ENVTECH",
U1235="AKTIVCO DEFAUT GE &amp; POWER Cabinet","POWER ISSUE",
U1235="AKTIVCO Coupure ENEO &amp; Baisse de tension","POWER ISSUE",
U1235="Coupure ENEO &amp; Baisse de tension","POWER ISSUE",
U1235="Defaut GE &amp; POWER Cabinet","POWER ISSUE",
U1235="Sharing","POWER ISSUE",
U1235="Sites strategiques &amp; DataCenter","POWER ISSUE",
U1235="Exclu","Exclu",
U1235="SAT","TX ISSUE",
U1235="SPARE-ISSUE","SPARE-ISSUE",
U1235="Fiber CAmtel","TX ISSUE",
U1235="Fiber AOF","TX ISSUE",
U1235="Projet OCM (HUAWEI)","TRAVAUX-HUAWEI",
U1235="Projet OCM (NOKIA)","TRAVAUX -NOKIA",
U1235="ACCESS-ISSUE","ACCESS-ISSUE",
U1235="Projet OCM (ZTE, NOKIA, autres projets)","TRAVAUX OCM",
U1235="No root CAuse","No root cause",
U1235="ODU HS","TX ISSUE",
U1235="IP &amp; VLAN","TX ISSUE",
U1235="Warehouse HUAWEI","SPARE-ISSUE",
U1235="SPARE-HS","SPARE-ISSUE",
U1235="Power Telco","RAN ISSUE",U1235="no impacts","no impacts"
),"")</f>
        <v>No root cause</v>
      </c>
      <c r="U1235" s="68" t="s">
        <v>5691</v>
      </c>
      <c r="V1235" s="41" t="str" cm="1">
        <f t="array" ref="V1235">IFERROR(_xlfn.IFS(
U1235="MPR ISSUE","ACTIVE",
U1235="BSS Hardware Issue","ACTIVE",
U1235="Sites strategiques, MLL, Pylone, etc.","PASSIVE",
U1235="AKTIVCO DEFAUT GE &amp; POWER Cabinet","PASSIVE",
U1235="AKTIVCO Coupure ENEO &amp; Baisse de tension","PASSIVE",
U1235="Coupure ENEO &amp; Baisse de tension","PASSIVE",
U1235="Defaut GE &amp; POWER Cabinet","PASSIVE",
U1235="Sharing","PASSIVE",
U1235="Sites strategiques &amp; DataCenter","PASSIVE",
U1235="Exclu","Exclu",
U1235="SAT","ACTIVE",
U1235="SPARE-ISSUE","SPARE-ISSUE",
U1235="Fiber CAmtel","ACTIVE",
U1235="Fiber AOF","ACTIVE",
U1235="Projet OCM (HUAWEI)","PLANNED WORKS",
U1235="Projet OCM (NOKIA)","PLANNED WORKS",
U1235="ACCESS-ISSUE","ACCESS-ISSUE",
U1235="Projet OCM (ZTE, NOKIA, autres projets)","PLANNED WORKS",
U1235="No root CAuse","No root cause",
U1235="ODU HS","ACTIVE",
U1235="IP &amp; VLAN","ACTIVE",
U1235="Warehouse HUAWEI","SPARE-ISSUE",
U1235="SPARE-HS","SPARE-ISSUE",
U1235="Power Telco","ACTIVE", U1235="no impacts","no impacts"
),"")</f>
        <v>No root cause</v>
      </c>
      <c r="W1235" s="113"/>
      <c r="X1235" s="113"/>
      <c r="Y1235" s="113"/>
      <c r="Z1235" s="113"/>
      <c r="AA1235" s="113"/>
      <c r="AB1235" s="17" t="s">
        <v>5465</v>
      </c>
      <c r="AC1235" s="17" t="str">
        <f>_xlfn.XLOOKUP(B1235,'INCIDENT-04-27-2026'!E:E,'INCIDENT-04-27-2026'!F:F,"")</f>
        <v/>
      </c>
      <c r="AD1235" s="9"/>
      <c r="AE1235" s="7" t="s">
        <v>5465</v>
      </c>
      <c r="AF1235" s="6" t="str">
        <f>_xlfn.XLOOKUP(B1235,'[13]Input_27-04'!$B:$B,'[13]Input_27-04'!$M:$M,"")</f>
        <v/>
      </c>
      <c r="AG1235" s="7"/>
      <c r="AH1235" s="3"/>
      <c r="AI1235" s="18" t="str">
        <f>_xlfn.XLOOKUP(B1235,'[3]Cells Huawei 27042026 10h'!$B:$B,'[3]Cells Huawei 27042026 10h'!$T:$T,"")</f>
        <v/>
      </c>
      <c r="AJ1235" s="18" t="str">
        <f>_xlfn.XLOOKUP(B1235,'[3]Cells Huawei 27042026 15h'!$B:$B,'[3]Cells Huawei 27042026 15h'!$T:$T,"")</f>
        <v/>
      </c>
      <c r="AK1235" s="18" t="str">
        <f>_xlfn.XLOOKUP(B1235,'[4]cells down 27042026 11h28'!$B:$B,'[4]cells down 27042026 11h28'!$R:$R,"")</f>
        <v/>
      </c>
      <c r="AL1235" s="18" t="str">
        <f>_xlfn.XLOOKUP(B1235,'[4]cells down 27042026 18h01'!$B:$B,'[4]cells down 27042026 18h01'!$R:$R,"")</f>
        <v/>
      </c>
      <c r="AM1235" s="18" t="str">
        <f>_xlfn.XLOOKUP(B1235,'[5]cell downs 27042026 11h'!$B:$B,'[5]cell downs 27042026 11h'!$R:$R,"")</f>
        <v/>
      </c>
      <c r="AN1235" s="18" t="str">
        <f>_xlfn.XLOOKUP(B1235,'[5]cell downs 27042026 17h40'!$B:$B,'[5]cell downs 27042026 17h40'!$R:$R,"")</f>
        <v/>
      </c>
      <c r="AO1235" s="18" t="str">
        <f>_xlfn.XLOOKUP(B1235,'[6]ALL SITES DOWN'!$D:$D,'[6]ALL SITES DOWN'!$J:$J,"")</f>
        <v/>
      </c>
      <c r="AP1235" s="18" t="str">
        <f>_xlfn.XLOOKUP(B1235,'[7]ALL SITES DOWN'!$D:$D,'[7]ALL SITES DOWN'!$J:$J,"")</f>
        <v/>
      </c>
      <c r="AQ1235" s="9" t="str">
        <f>_xlfn.XLOOKUP(B1235,[8]sheet1!$AC:$AC,[8]sheet1!$AF:$AF,"")</f>
        <v/>
      </c>
      <c r="AR1235" s="14"/>
      <c r="AS1235" s="14" t="s">
        <v>5465</v>
      </c>
      <c r="AT1235" s="14" t="str">
        <f>_xlfn.XLOOKUP(B1235,'[9]cell downs 18042026 17h'!$B:$B,'[9]cell downs 18042026 17h'!$B:$B,"")</f>
        <v/>
      </c>
      <c r="AU1235" s="14" t="str">
        <f>_xlfn.XLOOKUP(B1235,'[10]Cells Huawei 19042026 15h'!$B:$B,'[10]Cells Huawei 19042026 15h'!$B:$B,"")</f>
        <v/>
      </c>
      <c r="AV1235" s="9" t="str">
        <f>_xlfn.XLOOKUP(B1235,'[11]cells down 19042026 9H40'!$B:$B,'[11]cells down 19042026 9H40'!$B:$B,"")</f>
        <v/>
      </c>
    </row>
    <row r="1236" spans="1:48" hidden="1" x14ac:dyDescent="0.3">
      <c r="A1236" s="1" t="s">
        <v>4264</v>
      </c>
      <c r="B1236" s="8" t="s">
        <v>4265</v>
      </c>
      <c r="C1236" s="3" t="str">
        <f>_xlfn.XLOOKUP(B1236,'[1]daily break down'!$D:$D,'[1]daily break down'!$E:$E,"")</f>
        <v>Yaounde</v>
      </c>
      <c r="D1236" s="1" t="s">
        <v>11</v>
      </c>
      <c r="E1236" s="1" t="s">
        <v>12</v>
      </c>
      <c r="F1236" s="3" t="s">
        <v>37</v>
      </c>
      <c r="G1236" s="1" t="s">
        <v>38</v>
      </c>
      <c r="H1236" s="29" t="str">
        <f>_xlfn.XLOOKUP(B1236,[2]CALCULATION!$B:$B,[2]CALCULATION!$H:$H,"")</f>
        <v>ZTE</v>
      </c>
      <c r="I1236" s="26">
        <v>0</v>
      </c>
      <c r="J1236" s="26">
        <v>0</v>
      </c>
      <c r="K1236" s="26">
        <v>1.446424851540867E-2</v>
      </c>
      <c r="L1236" s="26">
        <v>0</v>
      </c>
      <c r="M1236" s="26">
        <v>0</v>
      </c>
      <c r="N1236" s="26">
        <v>0</v>
      </c>
      <c r="O1236" s="26">
        <v>0</v>
      </c>
      <c r="P1236" s="114" t="s">
        <v>6364</v>
      </c>
      <c r="Q1236" s="42" t="s">
        <v>5538</v>
      </c>
      <c r="R1236" s="42"/>
      <c r="S1236" s="41" t="str" cm="1">
        <f t="array" ref="S1236">IFERROR(_xlfn.IFS(
U1236="MPR ISSUE","PDH",
U1236="BSS Hardware Issue","BSS",
U1236="Sites strategiques, MLL, Pylone, etc.","ENVTECH",
U1236="AKTIVCO DEFAUT GE &amp; POWER Cabinet","AKTIVCO",
U1236="AKTIVCO Coupure ENEO &amp; Baisse de tension","AKTIVCO GRID ONLY",
U1236="Coupure ENEO &amp; Baisse de tension","IHS GRID ONLY",
U1236="Defaut GE &amp; POWER Cabinet","IHS",
U1236="Sharing","Partners",
U1236="Sites strategiques &amp; DataCenter","SST &amp; DC",
U1236="Exclu","Exclu",
U1236="SAT","SAT",
U1236="SPARE-ISSUE","SPARE-ISSUE",
U1236="Fiber CAmtel","TRANS_FO_CAMTEL",
U1236="Fiber AOF","Fiber AOF",
U1236="Projet OCM (HUAWEI)","TRAVAUX-HUAWEI",
U1236="Projet OCM (NOKIA)","TRAVAUX-NOKIA",
U1236="ACCESS-ISSUE","ACCESS-ISSUE",
U1236="Projet OCM (ZTE, NOKIA, autres projets)","TRAVAUX OCM",
U1236="No root CAuse","No root cause",
U1236="ODU HS","PDH",
U1236="IP &amp; VLAN","PDH",
U1236="Warehouse HUAWEI","SPARE-ISSUE",
U1236="SPARE-HS","SPARE-ISSUE",
U1236="Power Telco","BSS",U1236="no impacts","no impacts"
),"")</f>
        <v>No root cause</v>
      </c>
      <c r="T1236" s="41" t="str" cm="1">
        <f t="array" ref="T1236">IFERROR(_xlfn.IFS(
U1236="MPR ISSUE","TX ISSUE",
U1236="BSS Hardware Issue","RAN ISSUE",
U1236="Sites strategiques, MLL, Pylone, etc.","ENVTECH",
U1236="AKTIVCO DEFAUT GE &amp; POWER Cabinet","POWER ISSUE",
U1236="AKTIVCO Coupure ENEO &amp; Baisse de tension","POWER ISSUE",
U1236="Coupure ENEO &amp; Baisse de tension","POWER ISSUE",
U1236="Defaut GE &amp; POWER Cabinet","POWER ISSUE",
U1236="Sharing","POWER ISSUE",
U1236="Sites strategiques &amp; DataCenter","POWER ISSUE",
U1236="Exclu","Exclu",
U1236="SAT","TX ISSUE",
U1236="SPARE-ISSUE","SPARE-ISSUE",
U1236="Fiber CAmtel","TX ISSUE",
U1236="Fiber AOF","TX ISSUE",
U1236="Projet OCM (HUAWEI)","TRAVAUX-HUAWEI",
U1236="Projet OCM (NOKIA)","TRAVAUX -NOKIA",
U1236="ACCESS-ISSUE","ACCESS-ISSUE",
U1236="Projet OCM (ZTE, NOKIA, autres projets)","TRAVAUX OCM",
U1236="No root CAuse","No root cause",
U1236="ODU HS","TX ISSUE",
U1236="IP &amp; VLAN","TX ISSUE",
U1236="Warehouse HUAWEI","SPARE-ISSUE",
U1236="SPARE-HS","SPARE-ISSUE",
U1236="Power Telco","RAN ISSUE",U1236="no impacts","no impacts"
),"")</f>
        <v>No root cause</v>
      </c>
      <c r="U1236" s="68" t="s">
        <v>5691</v>
      </c>
      <c r="V1236" s="41" t="str" cm="1">
        <f t="array" ref="V1236">IFERROR(_xlfn.IFS(
U1236="MPR ISSUE","ACTIVE",
U1236="BSS Hardware Issue","ACTIVE",
U1236="Sites strategiques, MLL, Pylone, etc.","PASSIVE",
U1236="AKTIVCO DEFAUT GE &amp; POWER Cabinet","PASSIVE",
U1236="AKTIVCO Coupure ENEO &amp; Baisse de tension","PASSIVE",
U1236="Coupure ENEO &amp; Baisse de tension","PASSIVE",
U1236="Defaut GE &amp; POWER Cabinet","PASSIVE",
U1236="Sharing","PASSIVE",
U1236="Sites strategiques &amp; DataCenter","PASSIVE",
U1236="Exclu","Exclu",
U1236="SAT","ACTIVE",
U1236="SPARE-ISSUE","SPARE-ISSUE",
U1236="Fiber CAmtel","ACTIVE",
U1236="Fiber AOF","ACTIVE",
U1236="Projet OCM (HUAWEI)","PLANNED WORKS",
U1236="Projet OCM (NOKIA)","PLANNED WORKS",
U1236="ACCESS-ISSUE","ACCESS-ISSUE",
U1236="Projet OCM (ZTE, NOKIA, autres projets)","PLANNED WORKS",
U1236="No root CAuse","No root cause",
U1236="ODU HS","ACTIVE",
U1236="IP &amp; VLAN","ACTIVE",
U1236="Warehouse HUAWEI","SPARE-ISSUE",
U1236="SPARE-HS","SPARE-ISSUE",
U1236="Power Telco","ACTIVE", U1236="no impacts","no impacts"
),"")</f>
        <v>No root cause</v>
      </c>
      <c r="W1236" s="113"/>
      <c r="X1236" s="113"/>
      <c r="Y1236" s="113"/>
      <c r="Z1236" s="113"/>
      <c r="AA1236" s="113"/>
      <c r="AB1236" s="17" t="s">
        <v>5465</v>
      </c>
      <c r="AC1236" s="17" t="str">
        <f>_xlfn.XLOOKUP(B1236,'INCIDENT-04-27-2026'!E:E,'INCIDENT-04-27-2026'!F:F,"")</f>
        <v/>
      </c>
      <c r="AD1236" s="9"/>
      <c r="AE1236" s="7" t="s">
        <v>5465</v>
      </c>
      <c r="AF1236" s="6" t="str">
        <f>_xlfn.XLOOKUP(B1236,'[13]Input_27-04'!$B:$B,'[13]Input_27-04'!$M:$M,"")</f>
        <v/>
      </c>
      <c r="AG1236" s="7"/>
      <c r="AH1236" s="3"/>
      <c r="AI1236" s="18" t="str">
        <f>_xlfn.XLOOKUP(B1236,'[3]Cells Huawei 27042026 10h'!$B:$B,'[3]Cells Huawei 27042026 10h'!$T:$T,"")</f>
        <v/>
      </c>
      <c r="AJ1236" s="18" t="str">
        <f>_xlfn.XLOOKUP(B1236,'[3]Cells Huawei 27042026 15h'!$B:$B,'[3]Cells Huawei 27042026 15h'!$T:$T,"")</f>
        <v/>
      </c>
      <c r="AK1236" s="18" t="str">
        <f>_xlfn.XLOOKUP(B1236,'[4]cells down 27042026 11h28'!$B:$B,'[4]cells down 27042026 11h28'!$R:$R,"")</f>
        <v/>
      </c>
      <c r="AL1236" s="18" t="str">
        <f>_xlfn.XLOOKUP(B1236,'[4]cells down 27042026 18h01'!$B:$B,'[4]cells down 27042026 18h01'!$R:$R,"")</f>
        <v/>
      </c>
      <c r="AM1236" s="18" t="str">
        <f>_xlfn.XLOOKUP(B1236,'[5]cell downs 27042026 11h'!$B:$B,'[5]cell downs 27042026 11h'!$R:$R,"")</f>
        <v/>
      </c>
      <c r="AN1236" s="18" t="str">
        <f>_xlfn.XLOOKUP(B1236,'[5]cell downs 27042026 17h40'!$B:$B,'[5]cell downs 27042026 17h40'!$R:$R,"")</f>
        <v/>
      </c>
      <c r="AO1236" s="18" t="str">
        <f>_xlfn.XLOOKUP(B1236,'[6]ALL SITES DOWN'!$D:$D,'[6]ALL SITES DOWN'!$J:$J,"")</f>
        <v/>
      </c>
      <c r="AP1236" s="18" t="str">
        <f>_xlfn.XLOOKUP(B1236,'[7]ALL SITES DOWN'!$D:$D,'[7]ALL SITES DOWN'!$J:$J,"")</f>
        <v/>
      </c>
      <c r="AQ1236" s="9" t="str">
        <f>_xlfn.XLOOKUP(B1236,[8]sheet1!$AC:$AC,[8]sheet1!$AF:$AF,"")</f>
        <v/>
      </c>
      <c r="AR1236" s="14"/>
      <c r="AS1236" s="14" t="s">
        <v>5465</v>
      </c>
      <c r="AT1236" s="14" t="str">
        <f>_xlfn.XLOOKUP(B1236,'[9]cell downs 18042026 17h'!$B:$B,'[9]cell downs 18042026 17h'!$B:$B,"")</f>
        <v/>
      </c>
      <c r="AU1236" s="14" t="str">
        <f>_xlfn.XLOOKUP(B1236,'[10]Cells Huawei 19042026 15h'!$B:$B,'[10]Cells Huawei 19042026 15h'!$B:$B,"")</f>
        <v/>
      </c>
      <c r="AV1236" s="9" t="str">
        <f>_xlfn.XLOOKUP(B1236,'[11]cells down 19042026 9H40'!$B:$B,'[11]cells down 19042026 9H40'!$B:$B,"")</f>
        <v/>
      </c>
    </row>
    <row r="1237" spans="1:48" hidden="1" x14ac:dyDescent="0.3">
      <c r="A1237" s="1" t="s">
        <v>2181</v>
      </c>
      <c r="B1237" s="8" t="s">
        <v>2182</v>
      </c>
      <c r="C1237" s="3" t="str">
        <f>_xlfn.XLOOKUP(B1237,'[1]daily break down'!$D:$D,'[1]daily break down'!$E:$E,"")</f>
        <v>CENTRE</v>
      </c>
      <c r="D1237" s="1"/>
      <c r="E1237" s="1"/>
      <c r="F1237" s="3" t="s">
        <v>226</v>
      </c>
      <c r="G1237" s="1" t="s">
        <v>489</v>
      </c>
      <c r="H1237" s="29" t="str">
        <f>_xlfn.XLOOKUP(B1237,[2]CALCULATION!$B:$B,[2]CALCULATION!$H:$H,"")</f>
        <v>ZTE</v>
      </c>
      <c r="I1237" s="26">
        <v>0</v>
      </c>
      <c r="J1237" s="26">
        <v>0</v>
      </c>
      <c r="K1237" s="26">
        <v>1.4464248515407995E-2</v>
      </c>
      <c r="L1237" s="26">
        <v>0</v>
      </c>
      <c r="M1237" s="26">
        <v>0</v>
      </c>
      <c r="N1237" s="26">
        <v>0</v>
      </c>
      <c r="O1237" s="26">
        <v>0</v>
      </c>
      <c r="P1237" s="114" t="s">
        <v>6364</v>
      </c>
      <c r="Q1237" s="42" t="s">
        <v>5538</v>
      </c>
      <c r="R1237" s="42"/>
      <c r="S1237" s="41" t="str" cm="1">
        <f t="array" ref="S1237">IFERROR(_xlfn.IFS(
U1237="MPR ISSUE","PDH",
U1237="BSS Hardware Issue","BSS",
U1237="Sites strategiques, MLL, Pylone, etc.","ENVTECH",
U1237="AKTIVCO DEFAUT GE &amp; POWER Cabinet","AKTIVCO",
U1237="AKTIVCO Coupure ENEO &amp; Baisse de tension","AKTIVCO GRID ONLY",
U1237="Coupure ENEO &amp; Baisse de tension","IHS GRID ONLY",
U1237="Defaut GE &amp; POWER Cabinet","IHS",
U1237="Sharing","Partners",
U1237="Sites strategiques &amp; DataCenter","SST &amp; DC",
U1237="Exclu","Exclu",
U1237="SAT","SAT",
U1237="SPARE-ISSUE","SPARE-ISSUE",
U1237="Fiber CAmtel","TRANS_FO_CAMTEL",
U1237="Fiber AOF","Fiber AOF",
U1237="Projet OCM (HUAWEI)","TRAVAUX-HUAWEI",
U1237="Projet OCM (NOKIA)","TRAVAUX-NOKIA",
U1237="ACCESS-ISSUE","ACCESS-ISSUE",
U1237="Projet OCM (ZTE, NOKIA, autres projets)","TRAVAUX OCM",
U1237="No root CAuse","No root cause",
U1237="ODU HS","PDH",
U1237="IP &amp; VLAN","PDH",
U1237="Warehouse HUAWEI","SPARE-ISSUE",
U1237="SPARE-HS","SPARE-ISSUE",
U1237="Power Telco","BSS",U1237="no impacts","no impacts"
),"")</f>
        <v>No root cause</v>
      </c>
      <c r="T1237" s="41" t="str" cm="1">
        <f t="array" ref="T1237">IFERROR(_xlfn.IFS(
U1237="MPR ISSUE","TX ISSUE",
U1237="BSS Hardware Issue","RAN ISSUE",
U1237="Sites strategiques, MLL, Pylone, etc.","ENVTECH",
U1237="AKTIVCO DEFAUT GE &amp; POWER Cabinet","POWER ISSUE",
U1237="AKTIVCO Coupure ENEO &amp; Baisse de tension","POWER ISSUE",
U1237="Coupure ENEO &amp; Baisse de tension","POWER ISSUE",
U1237="Defaut GE &amp; POWER Cabinet","POWER ISSUE",
U1237="Sharing","POWER ISSUE",
U1237="Sites strategiques &amp; DataCenter","POWER ISSUE",
U1237="Exclu","Exclu",
U1237="SAT","TX ISSUE",
U1237="SPARE-ISSUE","SPARE-ISSUE",
U1237="Fiber CAmtel","TX ISSUE",
U1237="Fiber AOF","TX ISSUE",
U1237="Projet OCM (HUAWEI)","TRAVAUX-HUAWEI",
U1237="Projet OCM (NOKIA)","TRAVAUX -NOKIA",
U1237="ACCESS-ISSUE","ACCESS-ISSUE",
U1237="Projet OCM (ZTE, NOKIA, autres projets)","TRAVAUX OCM",
U1237="No root CAuse","No root cause",
U1237="ODU HS","TX ISSUE",
U1237="IP &amp; VLAN","TX ISSUE",
U1237="Warehouse HUAWEI","SPARE-ISSUE",
U1237="SPARE-HS","SPARE-ISSUE",
U1237="Power Telco","RAN ISSUE",U1237="no impacts","no impacts"
),"")</f>
        <v>No root cause</v>
      </c>
      <c r="U1237" s="68" t="s">
        <v>5691</v>
      </c>
      <c r="V1237" s="41" t="str" cm="1">
        <f t="array" ref="V1237">IFERROR(_xlfn.IFS(
U1237="MPR ISSUE","ACTIVE",
U1237="BSS Hardware Issue","ACTIVE",
U1237="Sites strategiques, MLL, Pylone, etc.","PASSIVE",
U1237="AKTIVCO DEFAUT GE &amp; POWER Cabinet","PASSIVE",
U1237="AKTIVCO Coupure ENEO &amp; Baisse de tension","PASSIVE",
U1237="Coupure ENEO &amp; Baisse de tension","PASSIVE",
U1237="Defaut GE &amp; POWER Cabinet","PASSIVE",
U1237="Sharing","PASSIVE",
U1237="Sites strategiques &amp; DataCenter","PASSIVE",
U1237="Exclu","Exclu",
U1237="SAT","ACTIVE",
U1237="SPARE-ISSUE","SPARE-ISSUE",
U1237="Fiber CAmtel","ACTIVE",
U1237="Fiber AOF","ACTIVE",
U1237="Projet OCM (HUAWEI)","PLANNED WORKS",
U1237="Projet OCM (NOKIA)","PLANNED WORKS",
U1237="ACCESS-ISSUE","ACCESS-ISSUE",
U1237="Projet OCM (ZTE, NOKIA, autres projets)","PLANNED WORKS",
U1237="No root CAuse","No root cause",
U1237="ODU HS","ACTIVE",
U1237="IP &amp; VLAN","ACTIVE",
U1237="Warehouse HUAWEI","SPARE-ISSUE",
U1237="SPARE-HS","SPARE-ISSUE",
U1237="Power Telco","ACTIVE", U1237="no impacts","no impacts"
),"")</f>
        <v>No root cause</v>
      </c>
      <c r="W1237" s="113"/>
      <c r="X1237" s="113"/>
      <c r="Y1237" s="113"/>
      <c r="Z1237" s="113"/>
      <c r="AA1237" s="113"/>
      <c r="AB1237" s="17" t="s">
        <v>5465</v>
      </c>
      <c r="AC1237" s="17" t="str">
        <f>_xlfn.XLOOKUP(B1237,'INCIDENT-04-27-2026'!E:E,'INCIDENT-04-27-2026'!F:F,"")</f>
        <v/>
      </c>
      <c r="AD1237" s="9"/>
      <c r="AE1237" s="7" t="s">
        <v>5465</v>
      </c>
      <c r="AF1237" s="6" t="str">
        <f>_xlfn.XLOOKUP(B1237,'[13]Input_27-04'!$B:$B,'[13]Input_27-04'!$M:$M,"")</f>
        <v/>
      </c>
      <c r="AG1237" s="7"/>
      <c r="AH1237" s="3"/>
      <c r="AI1237" s="18" t="str">
        <f>_xlfn.XLOOKUP(B1237,'[3]Cells Huawei 27042026 10h'!$B:$B,'[3]Cells Huawei 27042026 10h'!$T:$T,"")</f>
        <v/>
      </c>
      <c r="AJ1237" s="18" t="str">
        <f>_xlfn.XLOOKUP(B1237,'[3]Cells Huawei 27042026 15h'!$B:$B,'[3]Cells Huawei 27042026 15h'!$T:$T,"")</f>
        <v/>
      </c>
      <c r="AK1237" s="18" t="str">
        <f>_xlfn.XLOOKUP(B1237,'[4]cells down 27042026 11h28'!$B:$B,'[4]cells down 27042026 11h28'!$R:$R,"")</f>
        <v/>
      </c>
      <c r="AL1237" s="18" t="str">
        <f>_xlfn.XLOOKUP(B1237,'[4]cells down 27042026 18h01'!$B:$B,'[4]cells down 27042026 18h01'!$R:$R,"")</f>
        <v/>
      </c>
      <c r="AM1237" s="18" t="str">
        <f>_xlfn.XLOOKUP(B1237,'[5]cell downs 27042026 11h'!$B:$B,'[5]cell downs 27042026 11h'!$R:$R,"")</f>
        <v/>
      </c>
      <c r="AN1237" s="18" t="str">
        <f>_xlfn.XLOOKUP(B1237,'[5]cell downs 27042026 17h40'!$B:$B,'[5]cell downs 27042026 17h40'!$R:$R,"")</f>
        <v/>
      </c>
      <c r="AO1237" s="18" t="str">
        <f>_xlfn.XLOOKUP(B1237,'[6]ALL SITES DOWN'!$D:$D,'[6]ALL SITES DOWN'!$J:$J,"")</f>
        <v/>
      </c>
      <c r="AP1237" s="18" t="str">
        <f>_xlfn.XLOOKUP(B1237,'[7]ALL SITES DOWN'!$D:$D,'[7]ALL SITES DOWN'!$J:$J,"")</f>
        <v/>
      </c>
      <c r="AQ1237" s="9" t="str">
        <f>_xlfn.XLOOKUP(B1237,[8]sheet1!$AC:$AC,[8]sheet1!$AF:$AF,"")</f>
        <v/>
      </c>
      <c r="AR1237" s="14"/>
      <c r="AS1237" s="14" t="s">
        <v>5465</v>
      </c>
      <c r="AT1237" s="14" t="str">
        <f>_xlfn.XLOOKUP(B1237,'[9]cell downs 18042026 17h'!$B:$B,'[9]cell downs 18042026 17h'!$B:$B,"")</f>
        <v/>
      </c>
      <c r="AU1237" s="14" t="str">
        <f>_xlfn.XLOOKUP(B1237,'[10]Cells Huawei 19042026 15h'!$B:$B,'[10]Cells Huawei 19042026 15h'!$B:$B,"")</f>
        <v/>
      </c>
      <c r="AV1237" s="9" t="str">
        <f>_xlfn.XLOOKUP(B1237,'[11]cells down 19042026 9H40'!$B:$B,'[11]cells down 19042026 9H40'!$B:$B,"")</f>
        <v/>
      </c>
    </row>
    <row r="1238" spans="1:48" hidden="1" x14ac:dyDescent="0.3">
      <c r="A1238" s="1" t="s">
        <v>2545</v>
      </c>
      <c r="B1238" s="8" t="s">
        <v>2546</v>
      </c>
      <c r="C1238" s="3" t="str">
        <f>_xlfn.XLOOKUP(B1238,'[1]daily break down'!$D:$D,'[1]daily break down'!$E:$E,"")</f>
        <v>Yaounde</v>
      </c>
      <c r="D1238" s="1" t="s">
        <v>21</v>
      </c>
      <c r="E1238" s="1" t="s">
        <v>36</v>
      </c>
      <c r="F1238" s="3" t="s">
        <v>37</v>
      </c>
      <c r="G1238" s="1" t="s">
        <v>38</v>
      </c>
      <c r="H1238" s="29" t="str">
        <f>_xlfn.XLOOKUP(B1238,[2]CALCULATION!$B:$B,[2]CALCULATION!$H:$H,"")</f>
        <v>ZTE</v>
      </c>
      <c r="I1238" s="26">
        <v>0</v>
      </c>
      <c r="J1238" s="26">
        <v>0</v>
      </c>
      <c r="K1238" s="26">
        <v>1.4375073123821181E-2</v>
      </c>
      <c r="L1238" s="26">
        <v>0</v>
      </c>
      <c r="M1238" s="26">
        <v>0</v>
      </c>
      <c r="N1238" s="26">
        <v>0</v>
      </c>
      <c r="O1238" s="26">
        <v>0</v>
      </c>
      <c r="P1238" s="114" t="s">
        <v>6364</v>
      </c>
      <c r="Q1238" s="42" t="s">
        <v>5538</v>
      </c>
      <c r="R1238" s="42"/>
      <c r="S1238" s="41" t="str" cm="1">
        <f t="array" ref="S1238">IFERROR(_xlfn.IFS(
U1238="MPR ISSUE","PDH",
U1238="BSS Hardware Issue","BSS",
U1238="Sites strategiques, MLL, Pylone, etc.","ENVTECH",
U1238="AKTIVCO DEFAUT GE &amp; POWER Cabinet","AKTIVCO",
U1238="AKTIVCO Coupure ENEO &amp; Baisse de tension","AKTIVCO GRID ONLY",
U1238="Coupure ENEO &amp; Baisse de tension","IHS GRID ONLY",
U1238="Defaut GE &amp; POWER Cabinet","IHS",
U1238="Sharing","Partners",
U1238="Sites strategiques &amp; DataCenter","SST &amp; DC",
U1238="Exclu","Exclu",
U1238="SAT","SAT",
U1238="SPARE-ISSUE","SPARE-ISSUE",
U1238="Fiber CAmtel","TRANS_FO_CAMTEL",
U1238="Fiber AOF","Fiber AOF",
U1238="Projet OCM (HUAWEI)","TRAVAUX-HUAWEI",
U1238="Projet OCM (NOKIA)","TRAVAUX-NOKIA",
U1238="ACCESS-ISSUE","ACCESS-ISSUE",
U1238="Projet OCM (ZTE, NOKIA, autres projets)","TRAVAUX OCM",
U1238="No root CAuse","No root cause",
U1238="ODU HS","PDH",
U1238="IP &amp; VLAN","PDH",
U1238="Warehouse HUAWEI","SPARE-ISSUE",
U1238="SPARE-HS","SPARE-ISSUE",
U1238="Power Telco","BSS",U1238="no impacts","no impacts"
),"")</f>
        <v>No root cause</v>
      </c>
      <c r="T1238" s="41" t="str" cm="1">
        <f t="array" ref="T1238">IFERROR(_xlfn.IFS(
U1238="MPR ISSUE","TX ISSUE",
U1238="BSS Hardware Issue","RAN ISSUE",
U1238="Sites strategiques, MLL, Pylone, etc.","ENVTECH",
U1238="AKTIVCO DEFAUT GE &amp; POWER Cabinet","POWER ISSUE",
U1238="AKTIVCO Coupure ENEO &amp; Baisse de tension","POWER ISSUE",
U1238="Coupure ENEO &amp; Baisse de tension","POWER ISSUE",
U1238="Defaut GE &amp; POWER Cabinet","POWER ISSUE",
U1238="Sharing","POWER ISSUE",
U1238="Sites strategiques &amp; DataCenter","POWER ISSUE",
U1238="Exclu","Exclu",
U1238="SAT","TX ISSUE",
U1238="SPARE-ISSUE","SPARE-ISSUE",
U1238="Fiber CAmtel","TX ISSUE",
U1238="Fiber AOF","TX ISSUE",
U1238="Projet OCM (HUAWEI)","TRAVAUX-HUAWEI",
U1238="Projet OCM (NOKIA)","TRAVAUX -NOKIA",
U1238="ACCESS-ISSUE","ACCESS-ISSUE",
U1238="Projet OCM (ZTE, NOKIA, autres projets)","TRAVAUX OCM",
U1238="No root CAuse","No root cause",
U1238="ODU HS","TX ISSUE",
U1238="IP &amp; VLAN","TX ISSUE",
U1238="Warehouse HUAWEI","SPARE-ISSUE",
U1238="SPARE-HS","SPARE-ISSUE",
U1238="Power Telco","RAN ISSUE",U1238="no impacts","no impacts"
),"")</f>
        <v>No root cause</v>
      </c>
      <c r="U1238" s="68" t="s">
        <v>5691</v>
      </c>
      <c r="V1238" s="41" t="str" cm="1">
        <f t="array" ref="V1238">IFERROR(_xlfn.IFS(
U1238="MPR ISSUE","ACTIVE",
U1238="BSS Hardware Issue","ACTIVE",
U1238="Sites strategiques, MLL, Pylone, etc.","PASSIVE",
U1238="AKTIVCO DEFAUT GE &amp; POWER Cabinet","PASSIVE",
U1238="AKTIVCO Coupure ENEO &amp; Baisse de tension","PASSIVE",
U1238="Coupure ENEO &amp; Baisse de tension","PASSIVE",
U1238="Defaut GE &amp; POWER Cabinet","PASSIVE",
U1238="Sharing","PASSIVE",
U1238="Sites strategiques &amp; DataCenter","PASSIVE",
U1238="Exclu","Exclu",
U1238="SAT","ACTIVE",
U1238="SPARE-ISSUE","SPARE-ISSUE",
U1238="Fiber CAmtel","ACTIVE",
U1238="Fiber AOF","ACTIVE",
U1238="Projet OCM (HUAWEI)","PLANNED WORKS",
U1238="Projet OCM (NOKIA)","PLANNED WORKS",
U1238="ACCESS-ISSUE","ACCESS-ISSUE",
U1238="Projet OCM (ZTE, NOKIA, autres projets)","PLANNED WORKS",
U1238="No root CAuse","No root cause",
U1238="ODU HS","ACTIVE",
U1238="IP &amp; VLAN","ACTIVE",
U1238="Warehouse HUAWEI","SPARE-ISSUE",
U1238="SPARE-HS","SPARE-ISSUE",
U1238="Power Telco","ACTIVE", U1238="no impacts","no impacts"
),"")</f>
        <v>No root cause</v>
      </c>
      <c r="W1238" s="113"/>
      <c r="X1238" s="113"/>
      <c r="Y1238" s="113"/>
      <c r="Z1238" s="113"/>
      <c r="AA1238" s="113"/>
      <c r="AB1238" s="17" t="s">
        <v>5465</v>
      </c>
      <c r="AC1238" s="17" t="str">
        <f>_xlfn.XLOOKUP(B1238,'INCIDENT-04-27-2026'!E:E,'INCIDENT-04-27-2026'!F:F,"")</f>
        <v/>
      </c>
      <c r="AD1238" s="9"/>
      <c r="AE1238" s="7" t="s">
        <v>5465</v>
      </c>
      <c r="AF1238" s="6" t="str">
        <f>_xlfn.XLOOKUP(B1238,'[13]Input_27-04'!$B:$B,'[13]Input_27-04'!$M:$M,"")</f>
        <v/>
      </c>
      <c r="AG1238" s="7"/>
      <c r="AH1238" s="3"/>
      <c r="AI1238" s="18" t="str">
        <f>_xlfn.XLOOKUP(B1238,'[3]Cells Huawei 27042026 10h'!$B:$B,'[3]Cells Huawei 27042026 10h'!$T:$T,"")</f>
        <v/>
      </c>
      <c r="AJ1238" s="18" t="str">
        <f>_xlfn.XLOOKUP(B1238,'[3]Cells Huawei 27042026 15h'!$B:$B,'[3]Cells Huawei 27042026 15h'!$T:$T,"")</f>
        <v/>
      </c>
      <c r="AK1238" s="18" t="str">
        <f>_xlfn.XLOOKUP(B1238,'[4]cells down 27042026 11h28'!$B:$B,'[4]cells down 27042026 11h28'!$R:$R,"")</f>
        <v/>
      </c>
      <c r="AL1238" s="18" t="str">
        <f>_xlfn.XLOOKUP(B1238,'[4]cells down 27042026 18h01'!$B:$B,'[4]cells down 27042026 18h01'!$R:$R,"")</f>
        <v/>
      </c>
      <c r="AM1238" s="18" t="str">
        <f>_xlfn.XLOOKUP(B1238,'[5]cell downs 27042026 11h'!$B:$B,'[5]cell downs 27042026 11h'!$R:$R,"")</f>
        <v/>
      </c>
      <c r="AN1238" s="18" t="str">
        <f>_xlfn.XLOOKUP(B1238,'[5]cell downs 27042026 17h40'!$B:$B,'[5]cell downs 27042026 17h40'!$R:$R,"")</f>
        <v/>
      </c>
      <c r="AO1238" s="18" t="str">
        <f>_xlfn.XLOOKUP(B1238,'[6]ALL SITES DOWN'!$D:$D,'[6]ALL SITES DOWN'!$J:$J,"")</f>
        <v/>
      </c>
      <c r="AP1238" s="18" t="str">
        <f>_xlfn.XLOOKUP(B1238,'[7]ALL SITES DOWN'!$D:$D,'[7]ALL SITES DOWN'!$J:$J,"")</f>
        <v/>
      </c>
      <c r="AQ1238" s="9" t="str">
        <f>_xlfn.XLOOKUP(B1238,[8]sheet1!$AC:$AC,[8]sheet1!$AF:$AF,"")</f>
        <v/>
      </c>
      <c r="AR1238" s="14"/>
      <c r="AS1238" s="14" t="s">
        <v>5465</v>
      </c>
      <c r="AT1238" s="14" t="str">
        <f>_xlfn.XLOOKUP(B1238,'[9]cell downs 18042026 17h'!$B:$B,'[9]cell downs 18042026 17h'!$B:$B,"")</f>
        <v/>
      </c>
      <c r="AU1238" s="14" t="str">
        <f>_xlfn.XLOOKUP(B1238,'[10]Cells Huawei 19042026 15h'!$B:$B,'[10]Cells Huawei 19042026 15h'!$B:$B,"")</f>
        <v/>
      </c>
      <c r="AV1238" s="9" t="str">
        <f>_xlfn.XLOOKUP(B1238,'[11]cells down 19042026 9H40'!$B:$B,'[11]cells down 19042026 9H40'!$B:$B,"")</f>
        <v/>
      </c>
    </row>
    <row r="1239" spans="1:48" hidden="1" x14ac:dyDescent="0.3">
      <c r="A1239" s="1" t="s">
        <v>2557</v>
      </c>
      <c r="B1239" s="8" t="s">
        <v>2558</v>
      </c>
      <c r="C1239" s="3" t="str">
        <f>_xlfn.XLOOKUP(B1239,'[1]daily break down'!$D:$D,'[1]daily break down'!$E:$E,"")</f>
        <v>CENTRE</v>
      </c>
      <c r="D1239" s="1" t="s">
        <v>21</v>
      </c>
      <c r="E1239" s="1" t="s">
        <v>563</v>
      </c>
      <c r="F1239" s="3" t="s">
        <v>37</v>
      </c>
      <c r="G1239" s="1" t="s">
        <v>1744</v>
      </c>
      <c r="H1239" s="29" t="str">
        <f>_xlfn.XLOOKUP(B1239,[2]CALCULATION!$B:$B,[2]CALCULATION!$H:$H,"")</f>
        <v>ZTE</v>
      </c>
      <c r="I1239" s="26">
        <v>0</v>
      </c>
      <c r="J1239" s="26">
        <v>0</v>
      </c>
      <c r="K1239" s="26">
        <v>1.4321567888869156E-2</v>
      </c>
      <c r="L1239" s="26">
        <v>0</v>
      </c>
      <c r="M1239" s="26">
        <v>0</v>
      </c>
      <c r="N1239" s="26">
        <v>0</v>
      </c>
      <c r="O1239" s="26">
        <v>0</v>
      </c>
      <c r="P1239" s="114" t="s">
        <v>6364</v>
      </c>
      <c r="Q1239" s="42" t="s">
        <v>5538</v>
      </c>
      <c r="R1239" s="42"/>
      <c r="S1239" s="41" t="str" cm="1">
        <f t="array" ref="S1239">IFERROR(_xlfn.IFS(
U1239="MPR ISSUE","PDH",
U1239="BSS Hardware Issue","BSS",
U1239="Sites strategiques, MLL, Pylone, etc.","ENVTECH",
U1239="AKTIVCO DEFAUT GE &amp; POWER Cabinet","AKTIVCO",
U1239="AKTIVCO Coupure ENEO &amp; Baisse de tension","AKTIVCO GRID ONLY",
U1239="Coupure ENEO &amp; Baisse de tension","IHS GRID ONLY",
U1239="Defaut GE &amp; POWER Cabinet","IHS",
U1239="Sharing","Partners",
U1239="Sites strategiques &amp; DataCenter","SST &amp; DC",
U1239="Exclu","Exclu",
U1239="SAT","SAT",
U1239="SPARE-ISSUE","SPARE-ISSUE",
U1239="Fiber CAmtel","TRANS_FO_CAMTEL",
U1239="Fiber AOF","Fiber AOF",
U1239="Projet OCM (HUAWEI)","TRAVAUX-HUAWEI",
U1239="Projet OCM (NOKIA)","TRAVAUX-NOKIA",
U1239="ACCESS-ISSUE","ACCESS-ISSUE",
U1239="Projet OCM (ZTE, NOKIA, autres projets)","TRAVAUX OCM",
U1239="No root CAuse","No root cause",
U1239="ODU HS","PDH",
U1239="IP &amp; VLAN","PDH",
U1239="Warehouse HUAWEI","SPARE-ISSUE",
U1239="SPARE-HS","SPARE-ISSUE",
U1239="Power Telco","BSS",U1239="no impacts","no impacts"
),"")</f>
        <v>No root cause</v>
      </c>
      <c r="T1239" s="41" t="str" cm="1">
        <f t="array" ref="T1239">IFERROR(_xlfn.IFS(
U1239="MPR ISSUE","TX ISSUE",
U1239="BSS Hardware Issue","RAN ISSUE",
U1239="Sites strategiques, MLL, Pylone, etc.","ENVTECH",
U1239="AKTIVCO DEFAUT GE &amp; POWER Cabinet","POWER ISSUE",
U1239="AKTIVCO Coupure ENEO &amp; Baisse de tension","POWER ISSUE",
U1239="Coupure ENEO &amp; Baisse de tension","POWER ISSUE",
U1239="Defaut GE &amp; POWER Cabinet","POWER ISSUE",
U1239="Sharing","POWER ISSUE",
U1239="Sites strategiques &amp; DataCenter","POWER ISSUE",
U1239="Exclu","Exclu",
U1239="SAT","TX ISSUE",
U1239="SPARE-ISSUE","SPARE-ISSUE",
U1239="Fiber CAmtel","TX ISSUE",
U1239="Fiber AOF","TX ISSUE",
U1239="Projet OCM (HUAWEI)","TRAVAUX-HUAWEI",
U1239="Projet OCM (NOKIA)","TRAVAUX -NOKIA",
U1239="ACCESS-ISSUE","ACCESS-ISSUE",
U1239="Projet OCM (ZTE, NOKIA, autres projets)","TRAVAUX OCM",
U1239="No root CAuse","No root cause",
U1239="ODU HS","TX ISSUE",
U1239="IP &amp; VLAN","TX ISSUE",
U1239="Warehouse HUAWEI","SPARE-ISSUE",
U1239="SPARE-HS","SPARE-ISSUE",
U1239="Power Telco","RAN ISSUE",U1239="no impacts","no impacts"
),"")</f>
        <v>No root cause</v>
      </c>
      <c r="U1239" s="68" t="s">
        <v>5691</v>
      </c>
      <c r="V1239" s="41" t="str" cm="1">
        <f t="array" ref="V1239">IFERROR(_xlfn.IFS(
U1239="MPR ISSUE","ACTIVE",
U1239="BSS Hardware Issue","ACTIVE",
U1239="Sites strategiques, MLL, Pylone, etc.","PASSIVE",
U1239="AKTIVCO DEFAUT GE &amp; POWER Cabinet","PASSIVE",
U1239="AKTIVCO Coupure ENEO &amp; Baisse de tension","PASSIVE",
U1239="Coupure ENEO &amp; Baisse de tension","PASSIVE",
U1239="Defaut GE &amp; POWER Cabinet","PASSIVE",
U1239="Sharing","PASSIVE",
U1239="Sites strategiques &amp; DataCenter","PASSIVE",
U1239="Exclu","Exclu",
U1239="SAT","ACTIVE",
U1239="SPARE-ISSUE","SPARE-ISSUE",
U1239="Fiber CAmtel","ACTIVE",
U1239="Fiber AOF","ACTIVE",
U1239="Projet OCM (HUAWEI)","PLANNED WORKS",
U1239="Projet OCM (NOKIA)","PLANNED WORKS",
U1239="ACCESS-ISSUE","ACCESS-ISSUE",
U1239="Projet OCM (ZTE, NOKIA, autres projets)","PLANNED WORKS",
U1239="No root CAuse","No root cause",
U1239="ODU HS","ACTIVE",
U1239="IP &amp; VLAN","ACTIVE",
U1239="Warehouse HUAWEI","SPARE-ISSUE",
U1239="SPARE-HS","SPARE-ISSUE",
U1239="Power Telco","ACTIVE", U1239="no impacts","no impacts"
),"")</f>
        <v>No root cause</v>
      </c>
      <c r="W1239" s="113"/>
      <c r="X1239" s="113"/>
      <c r="Y1239" s="113"/>
      <c r="Z1239" s="113"/>
      <c r="AA1239" s="113"/>
      <c r="AB1239" s="17" t="s">
        <v>5465</v>
      </c>
      <c r="AC1239" s="17" t="str">
        <f>_xlfn.XLOOKUP(B1239,'INCIDENT-04-27-2026'!E:E,'INCIDENT-04-27-2026'!F:F,"")</f>
        <v/>
      </c>
      <c r="AD1239" s="9"/>
      <c r="AE1239" s="7" t="s">
        <v>5465</v>
      </c>
      <c r="AF1239" s="6" t="str">
        <f>_xlfn.XLOOKUP(B1239,'[13]Input_27-04'!$B:$B,'[13]Input_27-04'!$M:$M,"")</f>
        <v/>
      </c>
      <c r="AG1239" s="7"/>
      <c r="AH1239" s="3"/>
      <c r="AI1239" s="18" t="str">
        <f>_xlfn.XLOOKUP(B1239,'[3]Cells Huawei 27042026 10h'!$B:$B,'[3]Cells Huawei 27042026 10h'!$T:$T,"")</f>
        <v/>
      </c>
      <c r="AJ1239" s="18" t="str">
        <f>_xlfn.XLOOKUP(B1239,'[3]Cells Huawei 27042026 15h'!$B:$B,'[3]Cells Huawei 27042026 15h'!$T:$T,"")</f>
        <v/>
      </c>
      <c r="AK1239" s="18" t="str">
        <f>_xlfn.XLOOKUP(B1239,'[4]cells down 27042026 11h28'!$B:$B,'[4]cells down 27042026 11h28'!$R:$R,"")</f>
        <v/>
      </c>
      <c r="AL1239" s="18" t="str">
        <f>_xlfn.XLOOKUP(B1239,'[4]cells down 27042026 18h01'!$B:$B,'[4]cells down 27042026 18h01'!$R:$R,"")</f>
        <v/>
      </c>
      <c r="AM1239" s="18" t="str">
        <f>_xlfn.XLOOKUP(B1239,'[5]cell downs 27042026 11h'!$B:$B,'[5]cell downs 27042026 11h'!$R:$R,"")</f>
        <v/>
      </c>
      <c r="AN1239" s="18" t="str">
        <f>_xlfn.XLOOKUP(B1239,'[5]cell downs 27042026 17h40'!$B:$B,'[5]cell downs 27042026 17h40'!$R:$R,"")</f>
        <v/>
      </c>
      <c r="AO1239" s="18" t="str">
        <f>_xlfn.XLOOKUP(B1239,'[6]ALL SITES DOWN'!$D:$D,'[6]ALL SITES DOWN'!$J:$J,"")</f>
        <v/>
      </c>
      <c r="AP1239" s="18" t="str">
        <f>_xlfn.XLOOKUP(B1239,'[7]ALL SITES DOWN'!$D:$D,'[7]ALL SITES DOWN'!$J:$J,"")</f>
        <v/>
      </c>
      <c r="AQ1239" s="9" t="str">
        <f>_xlfn.XLOOKUP(B1239,[8]sheet1!$AC:$AC,[8]sheet1!$AF:$AF,"")</f>
        <v/>
      </c>
      <c r="AR1239" s="14"/>
      <c r="AS1239" s="14" t="s">
        <v>5465</v>
      </c>
      <c r="AT1239" s="14" t="str">
        <f>_xlfn.XLOOKUP(B1239,'[9]cell downs 18042026 17h'!$B:$B,'[9]cell downs 18042026 17h'!$B:$B,"")</f>
        <v/>
      </c>
      <c r="AU1239" s="14" t="str">
        <f>_xlfn.XLOOKUP(B1239,'[10]Cells Huawei 19042026 15h'!$B:$B,'[10]Cells Huawei 19042026 15h'!$B:$B,"")</f>
        <v/>
      </c>
      <c r="AV1239" s="9" t="str">
        <f>_xlfn.XLOOKUP(B1239,'[11]cells down 19042026 9H40'!$B:$B,'[11]cells down 19042026 9H40'!$B:$B,"")</f>
        <v/>
      </c>
    </row>
    <row r="1240" spans="1:48" hidden="1" x14ac:dyDescent="0.3">
      <c r="A1240" s="1" t="s">
        <v>3226</v>
      </c>
      <c r="B1240" s="8" t="s">
        <v>3227</v>
      </c>
      <c r="C1240" s="3" t="str">
        <f>_xlfn.XLOOKUP(B1240,'[1]daily break down'!$D:$D,'[1]daily break down'!$E:$E,"")</f>
        <v>Yaounde</v>
      </c>
      <c r="D1240" s="1" t="s">
        <v>21</v>
      </c>
      <c r="E1240" s="1" t="s">
        <v>30</v>
      </c>
      <c r="F1240" s="3" t="s">
        <v>37</v>
      </c>
      <c r="G1240" s="1" t="s">
        <v>38</v>
      </c>
      <c r="H1240" s="29" t="str">
        <f>_xlfn.XLOOKUP(B1240,[2]CALCULATION!$B:$B,[2]CALCULATION!$H:$H,"")</f>
        <v>ZTE</v>
      </c>
      <c r="I1240" s="26">
        <v>0</v>
      </c>
      <c r="J1240" s="26">
        <v>1.287157602166463</v>
      </c>
      <c r="K1240" s="26">
        <v>1.4321567888868982E-2</v>
      </c>
      <c r="L1240" s="26">
        <v>0.56440888843231163</v>
      </c>
      <c r="M1240" s="26">
        <v>1.8906431471921883</v>
      </c>
      <c r="N1240" s="26">
        <v>0</v>
      </c>
      <c r="O1240" s="26">
        <v>0</v>
      </c>
      <c r="P1240" s="114" t="s">
        <v>6364</v>
      </c>
      <c r="Q1240" s="42" t="s">
        <v>5538</v>
      </c>
      <c r="R1240" s="42"/>
      <c r="S1240" s="41" t="str" cm="1">
        <f t="array" ref="S1240">IFERROR(_xlfn.IFS(
U1240="MPR ISSUE","PDH",
U1240="BSS Hardware Issue","BSS",
U1240="Sites strategiques, MLL, Pylone, etc.","ENVTECH",
U1240="AKTIVCO DEFAUT GE &amp; POWER Cabinet","AKTIVCO",
U1240="AKTIVCO Coupure ENEO &amp; Baisse de tension","AKTIVCO GRID ONLY",
U1240="Coupure ENEO &amp; Baisse de tension","IHS GRID ONLY",
U1240="Defaut GE &amp; POWER Cabinet","IHS",
U1240="Sharing","Partners",
U1240="Sites strategiques &amp; DataCenter","SST &amp; DC",
U1240="Exclu","Exclu",
U1240="SAT","SAT",
U1240="SPARE-ISSUE","SPARE-ISSUE",
U1240="Fiber CAmtel","TRANS_FO_CAMTEL",
U1240="Fiber AOF","Fiber AOF",
U1240="Projet OCM (HUAWEI)","TRAVAUX-HUAWEI",
U1240="Projet OCM (NOKIA)","TRAVAUX-NOKIA",
U1240="ACCESS-ISSUE","ACCESS-ISSUE",
U1240="Projet OCM (ZTE, NOKIA, autres projets)","TRAVAUX OCM",
U1240="No root CAuse","No root cause",
U1240="ODU HS","PDH",
U1240="IP &amp; VLAN","PDH",
U1240="Warehouse HUAWEI","SPARE-ISSUE",
U1240="SPARE-HS","SPARE-ISSUE",
U1240="Power Telco","BSS",U1240="no impacts","no impacts"
),"")</f>
        <v>No root cause</v>
      </c>
      <c r="T1240" s="41" t="str" cm="1">
        <f t="array" ref="T1240">IFERROR(_xlfn.IFS(
U1240="MPR ISSUE","TX ISSUE",
U1240="BSS Hardware Issue","RAN ISSUE",
U1240="Sites strategiques, MLL, Pylone, etc.","ENVTECH",
U1240="AKTIVCO DEFAUT GE &amp; POWER Cabinet","POWER ISSUE",
U1240="AKTIVCO Coupure ENEO &amp; Baisse de tension","POWER ISSUE",
U1240="Coupure ENEO &amp; Baisse de tension","POWER ISSUE",
U1240="Defaut GE &amp; POWER Cabinet","POWER ISSUE",
U1240="Sharing","POWER ISSUE",
U1240="Sites strategiques &amp; DataCenter","POWER ISSUE",
U1240="Exclu","Exclu",
U1240="SAT","TX ISSUE",
U1240="SPARE-ISSUE","SPARE-ISSUE",
U1240="Fiber CAmtel","TX ISSUE",
U1240="Fiber AOF","TX ISSUE",
U1240="Projet OCM (HUAWEI)","TRAVAUX-HUAWEI",
U1240="Projet OCM (NOKIA)","TRAVAUX -NOKIA",
U1240="ACCESS-ISSUE","ACCESS-ISSUE",
U1240="Projet OCM (ZTE, NOKIA, autres projets)","TRAVAUX OCM",
U1240="No root CAuse","No root cause",
U1240="ODU HS","TX ISSUE",
U1240="IP &amp; VLAN","TX ISSUE",
U1240="Warehouse HUAWEI","SPARE-ISSUE",
U1240="SPARE-HS","SPARE-ISSUE",
U1240="Power Telco","RAN ISSUE",U1240="no impacts","no impacts"
),"")</f>
        <v>No root cause</v>
      </c>
      <c r="U1240" s="68" t="s">
        <v>5691</v>
      </c>
      <c r="V1240" s="41" t="str" cm="1">
        <f t="array" ref="V1240">IFERROR(_xlfn.IFS(
U1240="MPR ISSUE","ACTIVE",
U1240="BSS Hardware Issue","ACTIVE",
U1240="Sites strategiques, MLL, Pylone, etc.","PASSIVE",
U1240="AKTIVCO DEFAUT GE &amp; POWER Cabinet","PASSIVE",
U1240="AKTIVCO Coupure ENEO &amp; Baisse de tension","PASSIVE",
U1240="Coupure ENEO &amp; Baisse de tension","PASSIVE",
U1240="Defaut GE &amp; POWER Cabinet","PASSIVE",
U1240="Sharing","PASSIVE",
U1240="Sites strategiques &amp; DataCenter","PASSIVE",
U1240="Exclu","Exclu",
U1240="SAT","ACTIVE",
U1240="SPARE-ISSUE","SPARE-ISSUE",
U1240="Fiber CAmtel","ACTIVE",
U1240="Fiber AOF","ACTIVE",
U1240="Projet OCM (HUAWEI)","PLANNED WORKS",
U1240="Projet OCM (NOKIA)","PLANNED WORKS",
U1240="ACCESS-ISSUE","ACCESS-ISSUE",
U1240="Projet OCM (ZTE, NOKIA, autres projets)","PLANNED WORKS",
U1240="No root CAuse","No root cause",
U1240="ODU HS","ACTIVE",
U1240="IP &amp; VLAN","ACTIVE",
U1240="Warehouse HUAWEI","SPARE-ISSUE",
U1240="SPARE-HS","SPARE-ISSUE",
U1240="Power Telco","ACTIVE", U1240="no impacts","no impacts"
),"")</f>
        <v>No root cause</v>
      </c>
      <c r="W1240" s="113"/>
      <c r="X1240" s="113"/>
      <c r="Y1240" s="113"/>
      <c r="Z1240" s="113"/>
      <c r="AA1240" s="113"/>
      <c r="AB1240" s="17" t="s">
        <v>5465</v>
      </c>
      <c r="AC1240" s="17" t="str">
        <f>_xlfn.XLOOKUP(B1240,'INCIDENT-04-27-2026'!E:E,'INCIDENT-04-27-2026'!F:F,"")</f>
        <v/>
      </c>
      <c r="AD1240" s="9"/>
      <c r="AE1240" s="7" t="s">
        <v>5465</v>
      </c>
      <c r="AF1240" s="6" t="str">
        <f>_xlfn.XLOOKUP(B1240,'[13]Input_27-04'!$B:$B,'[13]Input_27-04'!$M:$M,"")</f>
        <v/>
      </c>
      <c r="AG1240" s="7"/>
      <c r="AH1240" s="3"/>
      <c r="AI1240" s="18" t="str">
        <f>_xlfn.XLOOKUP(B1240,'[3]Cells Huawei 27042026 10h'!$B:$B,'[3]Cells Huawei 27042026 10h'!$T:$T,"")</f>
        <v/>
      </c>
      <c r="AJ1240" s="18" t="str">
        <f>_xlfn.XLOOKUP(B1240,'[3]Cells Huawei 27042026 15h'!$B:$B,'[3]Cells Huawei 27042026 15h'!$T:$T,"")</f>
        <v/>
      </c>
      <c r="AK1240" s="18" t="str">
        <f>_xlfn.XLOOKUP(B1240,'[4]cells down 27042026 11h28'!$B:$B,'[4]cells down 27042026 11h28'!$R:$R,"")</f>
        <v/>
      </c>
      <c r="AL1240" s="18" t="str">
        <f>_xlfn.XLOOKUP(B1240,'[4]cells down 27042026 18h01'!$B:$B,'[4]cells down 27042026 18h01'!$R:$R,"")</f>
        <v/>
      </c>
      <c r="AM1240" s="18" t="str">
        <f>_xlfn.XLOOKUP(B1240,'[5]cell downs 27042026 11h'!$B:$B,'[5]cell downs 27042026 11h'!$R:$R,"")</f>
        <v/>
      </c>
      <c r="AN1240" s="18" t="str">
        <f>_xlfn.XLOOKUP(B1240,'[5]cell downs 27042026 17h40'!$B:$B,'[5]cell downs 27042026 17h40'!$R:$R,"")</f>
        <v/>
      </c>
      <c r="AO1240" s="18" t="str">
        <f>_xlfn.XLOOKUP(B1240,'[6]ALL SITES DOWN'!$D:$D,'[6]ALL SITES DOWN'!$J:$J,"")</f>
        <v/>
      </c>
      <c r="AP1240" s="18" t="str">
        <f>_xlfn.XLOOKUP(B1240,'[7]ALL SITES DOWN'!$D:$D,'[7]ALL SITES DOWN'!$J:$J,"")</f>
        <v/>
      </c>
      <c r="AQ1240" s="9" t="str">
        <f>_xlfn.XLOOKUP(B1240,[8]sheet1!$AC:$AC,[8]sheet1!$AF:$AF,"")</f>
        <v/>
      </c>
      <c r="AR1240" s="14"/>
      <c r="AS1240" s="14" t="s">
        <v>5465</v>
      </c>
      <c r="AT1240" s="14" t="str">
        <f>_xlfn.XLOOKUP(B1240,'[9]cell downs 18042026 17h'!$B:$B,'[9]cell downs 18042026 17h'!$B:$B,"")</f>
        <v/>
      </c>
      <c r="AU1240" s="14" t="str">
        <f>_xlfn.XLOOKUP(B1240,'[10]Cells Huawei 19042026 15h'!$B:$B,'[10]Cells Huawei 19042026 15h'!$B:$B,"")</f>
        <v/>
      </c>
      <c r="AV1240" s="9" t="str">
        <f>_xlfn.XLOOKUP(B1240,'[11]cells down 19042026 9H40'!$B:$B,'[11]cells down 19042026 9H40'!$B:$B,"")</f>
        <v/>
      </c>
    </row>
    <row r="1241" spans="1:48" hidden="1" x14ac:dyDescent="0.3">
      <c r="A1241" s="1" t="s">
        <v>2245</v>
      </c>
      <c r="B1241" s="8" t="s">
        <v>2246</v>
      </c>
      <c r="C1241" s="3" t="str">
        <f>_xlfn.XLOOKUP(B1241,'[1]daily break down'!$D:$D,'[1]daily break down'!$E:$E,"")</f>
        <v>Yaounde</v>
      </c>
      <c r="D1241" s="1" t="s">
        <v>11</v>
      </c>
      <c r="E1241" s="1" t="s">
        <v>12</v>
      </c>
      <c r="F1241" s="3" t="s">
        <v>37</v>
      </c>
      <c r="G1241" s="1" t="s">
        <v>38</v>
      </c>
      <c r="H1241" s="29" t="str">
        <f>_xlfn.XLOOKUP(B1241,[2]CALCULATION!$B:$B,[2]CALCULATION!$H:$H,"")</f>
        <v>ZTE</v>
      </c>
      <c r="I1241" s="26">
        <v>0</v>
      </c>
      <c r="J1241" s="26">
        <v>0</v>
      </c>
      <c r="K1241" s="26">
        <v>1.4214557418964421E-2</v>
      </c>
      <c r="L1241" s="26">
        <v>3.5376591245687483</v>
      </c>
      <c r="M1241" s="26">
        <v>0</v>
      </c>
      <c r="N1241" s="26">
        <v>0</v>
      </c>
      <c r="O1241" s="26">
        <v>0</v>
      </c>
      <c r="P1241" s="114" t="s">
        <v>6364</v>
      </c>
      <c r="Q1241" s="42" t="s">
        <v>5538</v>
      </c>
      <c r="R1241" s="42"/>
      <c r="S1241" s="41" t="str" cm="1">
        <f t="array" ref="S1241">IFERROR(_xlfn.IFS(
U1241="MPR ISSUE","PDH",
U1241="BSS Hardware Issue","BSS",
U1241="Sites strategiques, MLL, Pylone, etc.","ENVTECH",
U1241="AKTIVCO DEFAUT GE &amp; POWER Cabinet","AKTIVCO",
U1241="AKTIVCO Coupure ENEO &amp; Baisse de tension","AKTIVCO GRID ONLY",
U1241="Coupure ENEO &amp; Baisse de tension","IHS GRID ONLY",
U1241="Defaut GE &amp; POWER Cabinet","IHS",
U1241="Sharing","Partners",
U1241="Sites strategiques &amp; DataCenter","SST &amp; DC",
U1241="Exclu","Exclu",
U1241="SAT","SAT",
U1241="SPARE-ISSUE","SPARE-ISSUE",
U1241="Fiber CAmtel","TRANS_FO_CAMTEL",
U1241="Fiber AOF","Fiber AOF",
U1241="Projet OCM (HUAWEI)","TRAVAUX-HUAWEI",
U1241="Projet OCM (NOKIA)","TRAVAUX-NOKIA",
U1241="ACCESS-ISSUE","ACCESS-ISSUE",
U1241="Projet OCM (ZTE, NOKIA, autres projets)","TRAVAUX OCM",
U1241="No root CAuse","No root cause",
U1241="ODU HS","PDH",
U1241="IP &amp; VLAN","PDH",
U1241="Warehouse HUAWEI","SPARE-ISSUE",
U1241="SPARE-HS","SPARE-ISSUE",
U1241="Power Telco","BSS",U1241="no impacts","no impacts"
),"")</f>
        <v>No root cause</v>
      </c>
      <c r="T1241" s="41" t="str" cm="1">
        <f t="array" ref="T1241">IFERROR(_xlfn.IFS(
U1241="MPR ISSUE","TX ISSUE",
U1241="BSS Hardware Issue","RAN ISSUE",
U1241="Sites strategiques, MLL, Pylone, etc.","ENVTECH",
U1241="AKTIVCO DEFAUT GE &amp; POWER Cabinet","POWER ISSUE",
U1241="AKTIVCO Coupure ENEO &amp; Baisse de tension","POWER ISSUE",
U1241="Coupure ENEO &amp; Baisse de tension","POWER ISSUE",
U1241="Defaut GE &amp; POWER Cabinet","POWER ISSUE",
U1241="Sharing","POWER ISSUE",
U1241="Sites strategiques &amp; DataCenter","POWER ISSUE",
U1241="Exclu","Exclu",
U1241="SAT","TX ISSUE",
U1241="SPARE-ISSUE","SPARE-ISSUE",
U1241="Fiber CAmtel","TX ISSUE",
U1241="Fiber AOF","TX ISSUE",
U1241="Projet OCM (HUAWEI)","TRAVAUX-HUAWEI",
U1241="Projet OCM (NOKIA)","TRAVAUX -NOKIA",
U1241="ACCESS-ISSUE","ACCESS-ISSUE",
U1241="Projet OCM (ZTE, NOKIA, autres projets)","TRAVAUX OCM",
U1241="No root CAuse","No root cause",
U1241="ODU HS","TX ISSUE",
U1241="IP &amp; VLAN","TX ISSUE",
U1241="Warehouse HUAWEI","SPARE-ISSUE",
U1241="SPARE-HS","SPARE-ISSUE",
U1241="Power Telco","RAN ISSUE",U1241="no impacts","no impacts"
),"")</f>
        <v>No root cause</v>
      </c>
      <c r="U1241" s="68" t="s">
        <v>5691</v>
      </c>
      <c r="V1241" s="41" t="str" cm="1">
        <f t="array" ref="V1241">IFERROR(_xlfn.IFS(
U1241="MPR ISSUE","ACTIVE",
U1241="BSS Hardware Issue","ACTIVE",
U1241="Sites strategiques, MLL, Pylone, etc.","PASSIVE",
U1241="AKTIVCO DEFAUT GE &amp; POWER Cabinet","PASSIVE",
U1241="AKTIVCO Coupure ENEO &amp; Baisse de tension","PASSIVE",
U1241="Coupure ENEO &amp; Baisse de tension","PASSIVE",
U1241="Defaut GE &amp; POWER Cabinet","PASSIVE",
U1241="Sharing","PASSIVE",
U1241="Sites strategiques &amp; DataCenter","PASSIVE",
U1241="Exclu","Exclu",
U1241="SAT","ACTIVE",
U1241="SPARE-ISSUE","SPARE-ISSUE",
U1241="Fiber CAmtel","ACTIVE",
U1241="Fiber AOF","ACTIVE",
U1241="Projet OCM (HUAWEI)","PLANNED WORKS",
U1241="Projet OCM (NOKIA)","PLANNED WORKS",
U1241="ACCESS-ISSUE","ACCESS-ISSUE",
U1241="Projet OCM (ZTE, NOKIA, autres projets)","PLANNED WORKS",
U1241="No root CAuse","No root cause",
U1241="ODU HS","ACTIVE",
U1241="IP &amp; VLAN","ACTIVE",
U1241="Warehouse HUAWEI","SPARE-ISSUE",
U1241="SPARE-HS","SPARE-ISSUE",
U1241="Power Telco","ACTIVE", U1241="no impacts","no impacts"
),"")</f>
        <v>No root cause</v>
      </c>
      <c r="W1241" s="113"/>
      <c r="X1241" s="113"/>
      <c r="Y1241" s="113"/>
      <c r="Z1241" s="113"/>
      <c r="AA1241" s="113"/>
      <c r="AB1241" s="17" t="s">
        <v>5465</v>
      </c>
      <c r="AC1241" s="17" t="str">
        <f>_xlfn.XLOOKUP(B1241,'INCIDENT-04-27-2026'!E:E,'INCIDENT-04-27-2026'!F:F,"")</f>
        <v/>
      </c>
      <c r="AD1241" s="9"/>
      <c r="AE1241" s="7" t="s">
        <v>5465</v>
      </c>
      <c r="AF1241" s="6" t="str">
        <f>_xlfn.XLOOKUP(B1241,'[13]Input_27-04'!$B:$B,'[13]Input_27-04'!$M:$M,"")</f>
        <v/>
      </c>
      <c r="AG1241" s="7"/>
      <c r="AH1241" s="3"/>
      <c r="AI1241" s="18" t="str">
        <f>_xlfn.XLOOKUP(B1241,'[3]Cells Huawei 27042026 10h'!$B:$B,'[3]Cells Huawei 27042026 10h'!$T:$T,"")</f>
        <v/>
      </c>
      <c r="AJ1241" s="18" t="str">
        <f>_xlfn.XLOOKUP(B1241,'[3]Cells Huawei 27042026 15h'!$B:$B,'[3]Cells Huawei 27042026 15h'!$T:$T,"")</f>
        <v/>
      </c>
      <c r="AK1241" s="18" t="str">
        <f>_xlfn.XLOOKUP(B1241,'[4]cells down 27042026 11h28'!$B:$B,'[4]cells down 27042026 11h28'!$R:$R,"")</f>
        <v/>
      </c>
      <c r="AL1241" s="18" t="str">
        <f>_xlfn.XLOOKUP(B1241,'[4]cells down 27042026 18h01'!$B:$B,'[4]cells down 27042026 18h01'!$R:$R,"")</f>
        <v/>
      </c>
      <c r="AM1241" s="18" t="str">
        <f>_xlfn.XLOOKUP(B1241,'[5]cell downs 27042026 11h'!$B:$B,'[5]cell downs 27042026 11h'!$R:$R,"")</f>
        <v/>
      </c>
      <c r="AN1241" s="18" t="str">
        <f>_xlfn.XLOOKUP(B1241,'[5]cell downs 27042026 17h40'!$B:$B,'[5]cell downs 27042026 17h40'!$R:$R,"")</f>
        <v/>
      </c>
      <c r="AO1241" s="18" t="str">
        <f>_xlfn.XLOOKUP(B1241,'[6]ALL SITES DOWN'!$D:$D,'[6]ALL SITES DOWN'!$J:$J,"")</f>
        <v/>
      </c>
      <c r="AP1241" s="18" t="str">
        <f>_xlfn.XLOOKUP(B1241,'[7]ALL SITES DOWN'!$D:$D,'[7]ALL SITES DOWN'!$J:$J,"")</f>
        <v/>
      </c>
      <c r="AQ1241" s="9" t="str">
        <f>_xlfn.XLOOKUP(B1241,[8]sheet1!$AC:$AC,[8]sheet1!$AF:$AF,"")</f>
        <v/>
      </c>
      <c r="AR1241" s="14"/>
      <c r="AS1241" s="14" t="s">
        <v>5465</v>
      </c>
      <c r="AT1241" s="14" t="str">
        <f>_xlfn.XLOOKUP(B1241,'[9]cell downs 18042026 17h'!$B:$B,'[9]cell downs 18042026 17h'!$B:$B,"")</f>
        <v/>
      </c>
      <c r="AU1241" s="14" t="str">
        <f>_xlfn.XLOOKUP(B1241,'[10]Cells Huawei 19042026 15h'!$B:$B,'[10]Cells Huawei 19042026 15h'!$B:$B,"")</f>
        <v/>
      </c>
      <c r="AV1241" s="9" t="str">
        <f>_xlfn.XLOOKUP(B1241,'[11]cells down 19042026 9H40'!$B:$B,'[11]cells down 19042026 9H40'!$B:$B,"")</f>
        <v/>
      </c>
    </row>
    <row r="1242" spans="1:48" hidden="1" x14ac:dyDescent="0.3">
      <c r="A1242" s="1" t="s">
        <v>2700</v>
      </c>
      <c r="B1242" s="8" t="s">
        <v>2701</v>
      </c>
      <c r="C1242" s="3" t="str">
        <f>_xlfn.XLOOKUP(B1242,'[1]daily break down'!$D:$D,'[1]daily break down'!$E:$E,"")</f>
        <v>Yaounde</v>
      </c>
      <c r="D1242" s="1" t="s">
        <v>11</v>
      </c>
      <c r="E1242" s="1"/>
      <c r="F1242" s="3" t="s">
        <v>37</v>
      </c>
      <c r="G1242" s="1" t="s">
        <v>38</v>
      </c>
      <c r="H1242" s="29" t="str">
        <f>_xlfn.XLOOKUP(B1242,[2]CALCULATION!$B:$B,[2]CALCULATION!$H:$H,"")</f>
        <v>ZTE</v>
      </c>
      <c r="I1242" s="26">
        <v>0</v>
      </c>
      <c r="J1242" s="26">
        <v>0</v>
      </c>
      <c r="K1242" s="26">
        <v>1.4125382027377712E-2</v>
      </c>
      <c r="L1242" s="26">
        <v>0</v>
      </c>
      <c r="M1242" s="26">
        <v>0</v>
      </c>
      <c r="N1242" s="26">
        <v>0</v>
      </c>
      <c r="O1242" s="26">
        <v>0</v>
      </c>
      <c r="P1242" s="114" t="s">
        <v>6364</v>
      </c>
      <c r="Q1242" s="42" t="s">
        <v>5538</v>
      </c>
      <c r="R1242" s="42"/>
      <c r="S1242" s="41" t="str" cm="1">
        <f t="array" ref="S1242">IFERROR(_xlfn.IFS(
U1242="MPR ISSUE","PDH",
U1242="BSS Hardware Issue","BSS",
U1242="Sites strategiques, MLL, Pylone, etc.","ENVTECH",
U1242="AKTIVCO DEFAUT GE &amp; POWER Cabinet","AKTIVCO",
U1242="AKTIVCO Coupure ENEO &amp; Baisse de tension","AKTIVCO GRID ONLY",
U1242="Coupure ENEO &amp; Baisse de tension","IHS GRID ONLY",
U1242="Defaut GE &amp; POWER Cabinet","IHS",
U1242="Sharing","Partners",
U1242="Sites strategiques &amp; DataCenter","SST &amp; DC",
U1242="Exclu","Exclu",
U1242="SAT","SAT",
U1242="SPARE-ISSUE","SPARE-ISSUE",
U1242="Fiber CAmtel","TRANS_FO_CAMTEL",
U1242="Fiber AOF","Fiber AOF",
U1242="Projet OCM (HUAWEI)","TRAVAUX-HUAWEI",
U1242="Projet OCM (NOKIA)","TRAVAUX-NOKIA",
U1242="ACCESS-ISSUE","ACCESS-ISSUE",
U1242="Projet OCM (ZTE, NOKIA, autres projets)","TRAVAUX OCM",
U1242="No root CAuse","No root cause",
U1242="ODU HS","PDH",
U1242="IP &amp; VLAN","PDH",
U1242="Warehouse HUAWEI","SPARE-ISSUE",
U1242="SPARE-HS","SPARE-ISSUE",
U1242="Power Telco","BSS",U1242="no impacts","no impacts"
),"")</f>
        <v>No root cause</v>
      </c>
      <c r="T1242" s="41" t="str" cm="1">
        <f t="array" ref="T1242">IFERROR(_xlfn.IFS(
U1242="MPR ISSUE","TX ISSUE",
U1242="BSS Hardware Issue","RAN ISSUE",
U1242="Sites strategiques, MLL, Pylone, etc.","ENVTECH",
U1242="AKTIVCO DEFAUT GE &amp; POWER Cabinet","POWER ISSUE",
U1242="AKTIVCO Coupure ENEO &amp; Baisse de tension","POWER ISSUE",
U1242="Coupure ENEO &amp; Baisse de tension","POWER ISSUE",
U1242="Defaut GE &amp; POWER Cabinet","POWER ISSUE",
U1242="Sharing","POWER ISSUE",
U1242="Sites strategiques &amp; DataCenter","POWER ISSUE",
U1242="Exclu","Exclu",
U1242="SAT","TX ISSUE",
U1242="SPARE-ISSUE","SPARE-ISSUE",
U1242="Fiber CAmtel","TX ISSUE",
U1242="Fiber AOF","TX ISSUE",
U1242="Projet OCM (HUAWEI)","TRAVAUX-HUAWEI",
U1242="Projet OCM (NOKIA)","TRAVAUX -NOKIA",
U1242="ACCESS-ISSUE","ACCESS-ISSUE",
U1242="Projet OCM (ZTE, NOKIA, autres projets)","TRAVAUX OCM",
U1242="No root CAuse","No root cause",
U1242="ODU HS","TX ISSUE",
U1242="IP &amp; VLAN","TX ISSUE",
U1242="Warehouse HUAWEI","SPARE-ISSUE",
U1242="SPARE-HS","SPARE-ISSUE",
U1242="Power Telco","RAN ISSUE",U1242="no impacts","no impacts"
),"")</f>
        <v>No root cause</v>
      </c>
      <c r="U1242" s="68" t="s">
        <v>5691</v>
      </c>
      <c r="V1242" s="41" t="str" cm="1">
        <f t="array" ref="V1242">IFERROR(_xlfn.IFS(
U1242="MPR ISSUE","ACTIVE",
U1242="BSS Hardware Issue","ACTIVE",
U1242="Sites strategiques, MLL, Pylone, etc.","PASSIVE",
U1242="AKTIVCO DEFAUT GE &amp; POWER Cabinet","PASSIVE",
U1242="AKTIVCO Coupure ENEO &amp; Baisse de tension","PASSIVE",
U1242="Coupure ENEO &amp; Baisse de tension","PASSIVE",
U1242="Defaut GE &amp; POWER Cabinet","PASSIVE",
U1242="Sharing","PASSIVE",
U1242="Sites strategiques &amp; DataCenter","PASSIVE",
U1242="Exclu","Exclu",
U1242="SAT","ACTIVE",
U1242="SPARE-ISSUE","SPARE-ISSUE",
U1242="Fiber CAmtel","ACTIVE",
U1242="Fiber AOF","ACTIVE",
U1242="Projet OCM (HUAWEI)","PLANNED WORKS",
U1242="Projet OCM (NOKIA)","PLANNED WORKS",
U1242="ACCESS-ISSUE","ACCESS-ISSUE",
U1242="Projet OCM (ZTE, NOKIA, autres projets)","PLANNED WORKS",
U1242="No root CAuse","No root cause",
U1242="ODU HS","ACTIVE",
U1242="IP &amp; VLAN","ACTIVE",
U1242="Warehouse HUAWEI","SPARE-ISSUE",
U1242="SPARE-HS","SPARE-ISSUE",
U1242="Power Telco","ACTIVE", U1242="no impacts","no impacts"
),"")</f>
        <v>No root cause</v>
      </c>
      <c r="W1242" s="113"/>
      <c r="X1242" s="113"/>
      <c r="Y1242" s="113"/>
      <c r="Z1242" s="113"/>
      <c r="AA1242" s="113"/>
      <c r="AB1242" s="17" t="s">
        <v>5465</v>
      </c>
      <c r="AC1242" s="17" t="str">
        <f>_xlfn.XLOOKUP(B1242,'INCIDENT-04-27-2026'!E:E,'INCIDENT-04-27-2026'!F:F,"")</f>
        <v/>
      </c>
      <c r="AD1242" s="9"/>
      <c r="AE1242" s="7" t="s">
        <v>5465</v>
      </c>
      <c r="AF1242" s="6" t="str">
        <f>_xlfn.XLOOKUP(B1242,'[13]Input_27-04'!$B:$B,'[13]Input_27-04'!$M:$M,"")</f>
        <v/>
      </c>
      <c r="AG1242" s="7"/>
      <c r="AH1242" s="3"/>
      <c r="AI1242" s="18" t="str">
        <f>_xlfn.XLOOKUP(B1242,'[3]Cells Huawei 27042026 10h'!$B:$B,'[3]Cells Huawei 27042026 10h'!$T:$T,"")</f>
        <v/>
      </c>
      <c r="AJ1242" s="18" t="str">
        <f>_xlfn.XLOOKUP(B1242,'[3]Cells Huawei 27042026 15h'!$B:$B,'[3]Cells Huawei 27042026 15h'!$T:$T,"")</f>
        <v/>
      </c>
      <c r="AK1242" s="18" t="str">
        <f>_xlfn.XLOOKUP(B1242,'[4]cells down 27042026 11h28'!$B:$B,'[4]cells down 27042026 11h28'!$R:$R,"")</f>
        <v/>
      </c>
      <c r="AL1242" s="18" t="str">
        <f>_xlfn.XLOOKUP(B1242,'[4]cells down 27042026 18h01'!$B:$B,'[4]cells down 27042026 18h01'!$R:$R,"")</f>
        <v/>
      </c>
      <c r="AM1242" s="18" t="str">
        <f>_xlfn.XLOOKUP(B1242,'[5]cell downs 27042026 11h'!$B:$B,'[5]cell downs 27042026 11h'!$R:$R,"")</f>
        <v/>
      </c>
      <c r="AN1242" s="18" t="str">
        <f>_xlfn.XLOOKUP(B1242,'[5]cell downs 27042026 17h40'!$B:$B,'[5]cell downs 27042026 17h40'!$R:$R,"")</f>
        <v/>
      </c>
      <c r="AO1242" s="18" t="str">
        <f>_xlfn.XLOOKUP(B1242,'[6]ALL SITES DOWN'!$D:$D,'[6]ALL SITES DOWN'!$J:$J,"")</f>
        <v/>
      </c>
      <c r="AP1242" s="18" t="str">
        <f>_xlfn.XLOOKUP(B1242,'[7]ALL SITES DOWN'!$D:$D,'[7]ALL SITES DOWN'!$J:$J,"")</f>
        <v/>
      </c>
      <c r="AQ1242" s="9" t="str">
        <f>_xlfn.XLOOKUP(B1242,[8]sheet1!$AC:$AC,[8]sheet1!$AF:$AF,"")</f>
        <v/>
      </c>
      <c r="AR1242" s="14"/>
      <c r="AS1242" s="14" t="s">
        <v>5465</v>
      </c>
      <c r="AT1242" s="14" t="str">
        <f>_xlfn.XLOOKUP(B1242,'[9]cell downs 18042026 17h'!$B:$B,'[9]cell downs 18042026 17h'!$B:$B,"")</f>
        <v/>
      </c>
      <c r="AU1242" s="14" t="str">
        <f>_xlfn.XLOOKUP(B1242,'[10]Cells Huawei 19042026 15h'!$B:$B,'[10]Cells Huawei 19042026 15h'!$B:$B,"")</f>
        <v/>
      </c>
      <c r="AV1242" s="9" t="str">
        <f>_xlfn.XLOOKUP(B1242,'[11]cells down 19042026 9H40'!$B:$B,'[11]cells down 19042026 9H40'!$B:$B,"")</f>
        <v/>
      </c>
    </row>
    <row r="1243" spans="1:48" hidden="1" x14ac:dyDescent="0.3">
      <c r="A1243" s="1" t="s">
        <v>4724</v>
      </c>
      <c r="B1243" s="8" t="s">
        <v>4725</v>
      </c>
      <c r="C1243" s="3" t="str">
        <f>_xlfn.XLOOKUP(B1243,'[1]daily break down'!$D:$D,'[1]daily break down'!$E:$E,"")</f>
        <v>CENTRE</v>
      </c>
      <c r="D1243" s="1" t="s">
        <v>11</v>
      </c>
      <c r="E1243" s="1" t="s">
        <v>12</v>
      </c>
      <c r="F1243" s="3" t="s">
        <v>226</v>
      </c>
      <c r="G1243" s="1" t="s">
        <v>489</v>
      </c>
      <c r="H1243" s="29" t="str">
        <f>_xlfn.XLOOKUP(B1243,[2]CALCULATION!$B:$B,[2]CALCULATION!$H:$H,"")</f>
        <v>ZTE</v>
      </c>
      <c r="I1243" s="26">
        <v>8.7213532972065522E-2</v>
      </c>
      <c r="J1243" s="26">
        <v>0</v>
      </c>
      <c r="K1243" s="26">
        <v>1.4089711870742516E-2</v>
      </c>
      <c r="L1243" s="26">
        <v>0</v>
      </c>
      <c r="M1243" s="26">
        <v>0</v>
      </c>
      <c r="N1243" s="26">
        <v>0</v>
      </c>
      <c r="O1243" s="26">
        <v>0</v>
      </c>
      <c r="P1243" s="114" t="s">
        <v>6364</v>
      </c>
      <c r="Q1243" s="42" t="s">
        <v>5538</v>
      </c>
      <c r="R1243" s="42"/>
      <c r="S1243" s="41" t="str" cm="1">
        <f t="array" ref="S1243">IFERROR(_xlfn.IFS(
U1243="MPR ISSUE","PDH",
U1243="BSS Hardware Issue","BSS",
U1243="Sites strategiques, MLL, Pylone, etc.","ENVTECH",
U1243="AKTIVCO DEFAUT GE &amp; POWER Cabinet","AKTIVCO",
U1243="AKTIVCO Coupure ENEO &amp; Baisse de tension","AKTIVCO GRID ONLY",
U1243="Coupure ENEO &amp; Baisse de tension","IHS GRID ONLY",
U1243="Defaut GE &amp; POWER Cabinet","IHS",
U1243="Sharing","Partners",
U1243="Sites strategiques &amp; DataCenter","SST &amp; DC",
U1243="Exclu","Exclu",
U1243="SAT","SAT",
U1243="SPARE-ISSUE","SPARE-ISSUE",
U1243="Fiber CAmtel","TRANS_FO_CAMTEL",
U1243="Fiber AOF","Fiber AOF",
U1243="Projet OCM (HUAWEI)","TRAVAUX-HUAWEI",
U1243="Projet OCM (NOKIA)","TRAVAUX-NOKIA",
U1243="ACCESS-ISSUE","ACCESS-ISSUE",
U1243="Projet OCM (ZTE, NOKIA, autres projets)","TRAVAUX OCM",
U1243="No root CAuse","No root cause",
U1243="ODU HS","PDH",
U1243="IP &amp; VLAN","PDH",
U1243="Warehouse HUAWEI","SPARE-ISSUE",
U1243="SPARE-HS","SPARE-ISSUE",
U1243="Power Telco","BSS",U1243="no impacts","no impacts"
),"")</f>
        <v>No root cause</v>
      </c>
      <c r="T1243" s="41" t="str" cm="1">
        <f t="array" ref="T1243">IFERROR(_xlfn.IFS(
U1243="MPR ISSUE","TX ISSUE",
U1243="BSS Hardware Issue","RAN ISSUE",
U1243="Sites strategiques, MLL, Pylone, etc.","ENVTECH",
U1243="AKTIVCO DEFAUT GE &amp; POWER Cabinet","POWER ISSUE",
U1243="AKTIVCO Coupure ENEO &amp; Baisse de tension","POWER ISSUE",
U1243="Coupure ENEO &amp; Baisse de tension","POWER ISSUE",
U1243="Defaut GE &amp; POWER Cabinet","POWER ISSUE",
U1243="Sharing","POWER ISSUE",
U1243="Sites strategiques &amp; DataCenter","POWER ISSUE",
U1243="Exclu","Exclu",
U1243="SAT","TX ISSUE",
U1243="SPARE-ISSUE","SPARE-ISSUE",
U1243="Fiber CAmtel","TX ISSUE",
U1243="Fiber AOF","TX ISSUE",
U1243="Projet OCM (HUAWEI)","TRAVAUX-HUAWEI",
U1243="Projet OCM (NOKIA)","TRAVAUX -NOKIA",
U1243="ACCESS-ISSUE","ACCESS-ISSUE",
U1243="Projet OCM (ZTE, NOKIA, autres projets)","TRAVAUX OCM",
U1243="No root CAuse","No root cause",
U1243="ODU HS","TX ISSUE",
U1243="IP &amp; VLAN","TX ISSUE",
U1243="Warehouse HUAWEI","SPARE-ISSUE",
U1243="SPARE-HS","SPARE-ISSUE",
U1243="Power Telco","RAN ISSUE",U1243="no impacts","no impacts"
),"")</f>
        <v>No root cause</v>
      </c>
      <c r="U1243" s="68" t="s">
        <v>5691</v>
      </c>
      <c r="V1243" s="41" t="str" cm="1">
        <f t="array" ref="V1243">IFERROR(_xlfn.IFS(
U1243="MPR ISSUE","ACTIVE",
U1243="BSS Hardware Issue","ACTIVE",
U1243="Sites strategiques, MLL, Pylone, etc.","PASSIVE",
U1243="AKTIVCO DEFAUT GE &amp; POWER Cabinet","PASSIVE",
U1243="AKTIVCO Coupure ENEO &amp; Baisse de tension","PASSIVE",
U1243="Coupure ENEO &amp; Baisse de tension","PASSIVE",
U1243="Defaut GE &amp; POWER Cabinet","PASSIVE",
U1243="Sharing","PASSIVE",
U1243="Sites strategiques &amp; DataCenter","PASSIVE",
U1243="Exclu","Exclu",
U1243="SAT","ACTIVE",
U1243="SPARE-ISSUE","SPARE-ISSUE",
U1243="Fiber CAmtel","ACTIVE",
U1243="Fiber AOF","ACTIVE",
U1243="Projet OCM (HUAWEI)","PLANNED WORKS",
U1243="Projet OCM (NOKIA)","PLANNED WORKS",
U1243="ACCESS-ISSUE","ACCESS-ISSUE",
U1243="Projet OCM (ZTE, NOKIA, autres projets)","PLANNED WORKS",
U1243="No root CAuse","No root cause",
U1243="ODU HS","ACTIVE",
U1243="IP &amp; VLAN","ACTIVE",
U1243="Warehouse HUAWEI","SPARE-ISSUE",
U1243="SPARE-HS","SPARE-ISSUE",
U1243="Power Telco","ACTIVE", U1243="no impacts","no impacts"
),"")</f>
        <v>No root cause</v>
      </c>
      <c r="W1243" s="113"/>
      <c r="X1243" s="113"/>
      <c r="Y1243" s="113"/>
      <c r="Z1243" s="113"/>
      <c r="AA1243" s="113"/>
      <c r="AB1243" s="17" t="s">
        <v>5465</v>
      </c>
      <c r="AC1243" s="17" t="str">
        <f>_xlfn.XLOOKUP(B1243,'INCIDENT-04-27-2026'!E:E,'INCIDENT-04-27-2026'!F:F,"")</f>
        <v/>
      </c>
      <c r="AD1243" s="9"/>
      <c r="AE1243" s="7" t="s">
        <v>5465</v>
      </c>
      <c r="AF1243" s="6" t="str">
        <f>_xlfn.XLOOKUP(B1243,'[13]Input_27-04'!$B:$B,'[13]Input_27-04'!$M:$M,"")</f>
        <v/>
      </c>
      <c r="AG1243" s="7"/>
      <c r="AH1243" s="3"/>
      <c r="AI1243" s="18" t="str">
        <f>_xlfn.XLOOKUP(B1243,'[3]Cells Huawei 27042026 10h'!$B:$B,'[3]Cells Huawei 27042026 10h'!$T:$T,"")</f>
        <v/>
      </c>
      <c r="AJ1243" s="18" t="str">
        <f>_xlfn.XLOOKUP(B1243,'[3]Cells Huawei 27042026 15h'!$B:$B,'[3]Cells Huawei 27042026 15h'!$T:$T,"")</f>
        <v/>
      </c>
      <c r="AK1243" s="18" t="str">
        <f>_xlfn.XLOOKUP(B1243,'[4]cells down 27042026 11h28'!$B:$B,'[4]cells down 27042026 11h28'!$R:$R,"")</f>
        <v/>
      </c>
      <c r="AL1243" s="18" t="str">
        <f>_xlfn.XLOOKUP(B1243,'[4]cells down 27042026 18h01'!$B:$B,'[4]cells down 27042026 18h01'!$R:$R,"")</f>
        <v/>
      </c>
      <c r="AM1243" s="18" t="str">
        <f>_xlfn.XLOOKUP(B1243,'[5]cell downs 27042026 11h'!$B:$B,'[5]cell downs 27042026 11h'!$R:$R,"")</f>
        <v/>
      </c>
      <c r="AN1243" s="18" t="str">
        <f>_xlfn.XLOOKUP(B1243,'[5]cell downs 27042026 17h40'!$B:$B,'[5]cell downs 27042026 17h40'!$R:$R,"")</f>
        <v/>
      </c>
      <c r="AO1243" s="18" t="str">
        <f>_xlfn.XLOOKUP(B1243,'[6]ALL SITES DOWN'!$D:$D,'[6]ALL SITES DOWN'!$J:$J,"")</f>
        <v/>
      </c>
      <c r="AP1243" s="18" t="str">
        <f>_xlfn.XLOOKUP(B1243,'[7]ALL SITES DOWN'!$D:$D,'[7]ALL SITES DOWN'!$J:$J,"")</f>
        <v/>
      </c>
      <c r="AQ1243" s="9" t="str">
        <f>_xlfn.XLOOKUP(B1243,[8]sheet1!$AC:$AC,[8]sheet1!$AF:$AF,"")</f>
        <v/>
      </c>
      <c r="AR1243" s="14"/>
      <c r="AS1243" s="14" t="s">
        <v>5465</v>
      </c>
      <c r="AT1243" s="14" t="str">
        <f>_xlfn.XLOOKUP(B1243,'[9]cell downs 18042026 17h'!$B:$B,'[9]cell downs 18042026 17h'!$B:$B,"")</f>
        <v/>
      </c>
      <c r="AU1243" s="14" t="str">
        <f>_xlfn.XLOOKUP(B1243,'[10]Cells Huawei 19042026 15h'!$B:$B,'[10]Cells Huawei 19042026 15h'!$B:$B,"")</f>
        <v/>
      </c>
      <c r="AV1243" s="9" t="str">
        <f>_xlfn.XLOOKUP(B1243,'[11]cells down 19042026 9H40'!$B:$B,'[11]cells down 19042026 9H40'!$B:$B,"")</f>
        <v/>
      </c>
    </row>
    <row r="1244" spans="1:48" hidden="1" x14ac:dyDescent="0.3">
      <c r="A1244" s="1" t="s">
        <v>3302</v>
      </c>
      <c r="B1244" s="8" t="s">
        <v>3303</v>
      </c>
      <c r="C1244" s="3" t="str">
        <f>_xlfn.XLOOKUP(B1244,'[1]daily break down'!$D:$D,'[1]daily break down'!$E:$E,"")</f>
        <v>Yaounde</v>
      </c>
      <c r="D1244" s="1" t="s">
        <v>21</v>
      </c>
      <c r="E1244" s="1" t="s">
        <v>30</v>
      </c>
      <c r="F1244" s="3" t="s">
        <v>37</v>
      </c>
      <c r="G1244" s="1" t="s">
        <v>38</v>
      </c>
      <c r="H1244" s="29" t="str">
        <f>_xlfn.XLOOKUP(B1244,[2]CALCULATION!$B:$B,[2]CALCULATION!$H:$H,"")</f>
        <v>ZTE</v>
      </c>
      <c r="I1244" s="26">
        <v>0</v>
      </c>
      <c r="J1244" s="26">
        <v>5.9016274152263244E-2</v>
      </c>
      <c r="K1244" s="26">
        <v>1.4054041714108175E-2</v>
      </c>
      <c r="L1244" s="26">
        <v>0</v>
      </c>
      <c r="M1244" s="26">
        <v>0</v>
      </c>
      <c r="N1244" s="26">
        <v>0</v>
      </c>
      <c r="O1244" s="26">
        <v>0</v>
      </c>
      <c r="P1244" s="114" t="s">
        <v>6364</v>
      </c>
      <c r="Q1244" s="42" t="s">
        <v>5538</v>
      </c>
      <c r="R1244" s="42"/>
      <c r="S1244" s="41" t="str" cm="1">
        <f t="array" ref="S1244">IFERROR(_xlfn.IFS(
U1244="MPR ISSUE","PDH",
U1244="BSS Hardware Issue","BSS",
U1244="Sites strategiques, MLL, Pylone, etc.","ENVTECH",
U1244="AKTIVCO DEFAUT GE &amp; POWER Cabinet","AKTIVCO",
U1244="AKTIVCO Coupure ENEO &amp; Baisse de tension","AKTIVCO GRID ONLY",
U1244="Coupure ENEO &amp; Baisse de tension","IHS GRID ONLY",
U1244="Defaut GE &amp; POWER Cabinet","IHS",
U1244="Sharing","Partners",
U1244="Sites strategiques &amp; DataCenter","SST &amp; DC",
U1244="Exclu","Exclu",
U1244="SAT","SAT",
U1244="SPARE-ISSUE","SPARE-ISSUE",
U1244="Fiber CAmtel","TRANS_FO_CAMTEL",
U1244="Fiber AOF","Fiber AOF",
U1244="Projet OCM (HUAWEI)","TRAVAUX-HUAWEI",
U1244="Projet OCM (NOKIA)","TRAVAUX-NOKIA",
U1244="ACCESS-ISSUE","ACCESS-ISSUE",
U1244="Projet OCM (ZTE, NOKIA, autres projets)","TRAVAUX OCM",
U1244="No root CAuse","No root cause",
U1244="ODU HS","PDH",
U1244="IP &amp; VLAN","PDH",
U1244="Warehouse HUAWEI","SPARE-ISSUE",
U1244="SPARE-HS","SPARE-ISSUE",
U1244="Power Telco","BSS",U1244="no impacts","no impacts"
),"")</f>
        <v>No root cause</v>
      </c>
      <c r="T1244" s="41" t="str" cm="1">
        <f t="array" ref="T1244">IFERROR(_xlfn.IFS(
U1244="MPR ISSUE","TX ISSUE",
U1244="BSS Hardware Issue","RAN ISSUE",
U1244="Sites strategiques, MLL, Pylone, etc.","ENVTECH",
U1244="AKTIVCO DEFAUT GE &amp; POWER Cabinet","POWER ISSUE",
U1244="AKTIVCO Coupure ENEO &amp; Baisse de tension","POWER ISSUE",
U1244="Coupure ENEO &amp; Baisse de tension","POWER ISSUE",
U1244="Defaut GE &amp; POWER Cabinet","POWER ISSUE",
U1244="Sharing","POWER ISSUE",
U1244="Sites strategiques &amp; DataCenter","POWER ISSUE",
U1244="Exclu","Exclu",
U1244="SAT","TX ISSUE",
U1244="SPARE-ISSUE","SPARE-ISSUE",
U1244="Fiber CAmtel","TX ISSUE",
U1244="Fiber AOF","TX ISSUE",
U1244="Projet OCM (HUAWEI)","TRAVAUX-HUAWEI",
U1244="Projet OCM (NOKIA)","TRAVAUX -NOKIA",
U1244="ACCESS-ISSUE","ACCESS-ISSUE",
U1244="Projet OCM (ZTE, NOKIA, autres projets)","TRAVAUX OCM",
U1244="No root CAuse","No root cause",
U1244="ODU HS","TX ISSUE",
U1244="IP &amp; VLAN","TX ISSUE",
U1244="Warehouse HUAWEI","SPARE-ISSUE",
U1244="SPARE-HS","SPARE-ISSUE",
U1244="Power Telco","RAN ISSUE",U1244="no impacts","no impacts"
),"")</f>
        <v>No root cause</v>
      </c>
      <c r="U1244" s="68" t="s">
        <v>5691</v>
      </c>
      <c r="V1244" s="41" t="str" cm="1">
        <f t="array" ref="V1244">IFERROR(_xlfn.IFS(
U1244="MPR ISSUE","ACTIVE",
U1244="BSS Hardware Issue","ACTIVE",
U1244="Sites strategiques, MLL, Pylone, etc.","PASSIVE",
U1244="AKTIVCO DEFAUT GE &amp; POWER Cabinet","PASSIVE",
U1244="AKTIVCO Coupure ENEO &amp; Baisse de tension","PASSIVE",
U1244="Coupure ENEO &amp; Baisse de tension","PASSIVE",
U1244="Defaut GE &amp; POWER Cabinet","PASSIVE",
U1244="Sharing","PASSIVE",
U1244="Sites strategiques &amp; DataCenter","PASSIVE",
U1244="Exclu","Exclu",
U1244="SAT","ACTIVE",
U1244="SPARE-ISSUE","SPARE-ISSUE",
U1244="Fiber CAmtel","ACTIVE",
U1244="Fiber AOF","ACTIVE",
U1244="Projet OCM (HUAWEI)","PLANNED WORKS",
U1244="Projet OCM (NOKIA)","PLANNED WORKS",
U1244="ACCESS-ISSUE","ACCESS-ISSUE",
U1244="Projet OCM (ZTE, NOKIA, autres projets)","PLANNED WORKS",
U1244="No root CAuse","No root cause",
U1244="ODU HS","ACTIVE",
U1244="IP &amp; VLAN","ACTIVE",
U1244="Warehouse HUAWEI","SPARE-ISSUE",
U1244="SPARE-HS","SPARE-ISSUE",
U1244="Power Telco","ACTIVE", U1244="no impacts","no impacts"
),"")</f>
        <v>No root cause</v>
      </c>
      <c r="W1244" s="113"/>
      <c r="X1244" s="113"/>
      <c r="Y1244" s="113"/>
      <c r="Z1244" s="113"/>
      <c r="AA1244" s="113"/>
      <c r="AB1244" s="17" t="s">
        <v>5465</v>
      </c>
      <c r="AC1244" s="17" t="str">
        <f>_xlfn.XLOOKUP(B1244,'INCIDENT-04-27-2026'!E:E,'INCIDENT-04-27-2026'!F:F,"")</f>
        <v/>
      </c>
      <c r="AD1244" s="9"/>
      <c r="AE1244" s="7" t="s">
        <v>5465</v>
      </c>
      <c r="AF1244" s="6" t="str">
        <f>_xlfn.XLOOKUP(B1244,'[13]Input_27-04'!$B:$B,'[13]Input_27-04'!$M:$M,"")</f>
        <v/>
      </c>
      <c r="AG1244" s="7"/>
      <c r="AH1244" s="3"/>
      <c r="AI1244" s="18" t="str">
        <f>_xlfn.XLOOKUP(B1244,'[3]Cells Huawei 27042026 10h'!$B:$B,'[3]Cells Huawei 27042026 10h'!$T:$T,"")</f>
        <v/>
      </c>
      <c r="AJ1244" s="18" t="str">
        <f>_xlfn.XLOOKUP(B1244,'[3]Cells Huawei 27042026 15h'!$B:$B,'[3]Cells Huawei 27042026 15h'!$T:$T,"")</f>
        <v/>
      </c>
      <c r="AK1244" s="18" t="str">
        <f>_xlfn.XLOOKUP(B1244,'[4]cells down 27042026 11h28'!$B:$B,'[4]cells down 27042026 11h28'!$R:$R,"")</f>
        <v/>
      </c>
      <c r="AL1244" s="18" t="str">
        <f>_xlfn.XLOOKUP(B1244,'[4]cells down 27042026 18h01'!$B:$B,'[4]cells down 27042026 18h01'!$R:$R,"")</f>
        <v/>
      </c>
      <c r="AM1244" s="18" t="str">
        <f>_xlfn.XLOOKUP(B1244,'[5]cell downs 27042026 11h'!$B:$B,'[5]cell downs 27042026 11h'!$R:$R,"")</f>
        <v/>
      </c>
      <c r="AN1244" s="18" t="str">
        <f>_xlfn.XLOOKUP(B1244,'[5]cell downs 27042026 17h40'!$B:$B,'[5]cell downs 27042026 17h40'!$R:$R,"")</f>
        <v/>
      </c>
      <c r="AO1244" s="18" t="str">
        <f>_xlfn.XLOOKUP(B1244,'[6]ALL SITES DOWN'!$D:$D,'[6]ALL SITES DOWN'!$J:$J,"")</f>
        <v/>
      </c>
      <c r="AP1244" s="18" t="str">
        <f>_xlfn.XLOOKUP(B1244,'[7]ALL SITES DOWN'!$D:$D,'[7]ALL SITES DOWN'!$J:$J,"")</f>
        <v/>
      </c>
      <c r="AQ1244" s="9" t="str">
        <f>_xlfn.XLOOKUP(B1244,[8]sheet1!$AC:$AC,[8]sheet1!$AF:$AF,"")</f>
        <v/>
      </c>
      <c r="AR1244" s="14"/>
      <c r="AS1244" s="14" t="s">
        <v>5465</v>
      </c>
      <c r="AT1244" s="14" t="str">
        <f>_xlfn.XLOOKUP(B1244,'[9]cell downs 18042026 17h'!$B:$B,'[9]cell downs 18042026 17h'!$B:$B,"")</f>
        <v/>
      </c>
      <c r="AU1244" s="14" t="str">
        <f>_xlfn.XLOOKUP(B1244,'[10]Cells Huawei 19042026 15h'!$B:$B,'[10]Cells Huawei 19042026 15h'!$B:$B,"")</f>
        <v/>
      </c>
      <c r="AV1244" s="9" t="str">
        <f>_xlfn.XLOOKUP(B1244,'[11]cells down 19042026 9H40'!$B:$B,'[11]cells down 19042026 9H40'!$B:$B,"")</f>
        <v/>
      </c>
    </row>
    <row r="1245" spans="1:48" hidden="1" x14ac:dyDescent="0.3">
      <c r="A1245" s="1" t="s">
        <v>2031</v>
      </c>
      <c r="B1245" s="8" t="s">
        <v>2032</v>
      </c>
      <c r="C1245" s="3" t="str">
        <f>_xlfn.XLOOKUP(B1245,'[1]daily break down'!$D:$D,'[1]daily break down'!$E:$E,"")</f>
        <v>Yaounde</v>
      </c>
      <c r="D1245" s="1" t="s">
        <v>21</v>
      </c>
      <c r="E1245" s="1" t="s">
        <v>36</v>
      </c>
      <c r="F1245" s="3" t="s">
        <v>37</v>
      </c>
      <c r="G1245" s="1" t="s">
        <v>38</v>
      </c>
      <c r="H1245" s="29" t="str">
        <f>_xlfn.XLOOKUP(B1245,[2]CALCULATION!$B:$B,[2]CALCULATION!$H:$H,"")</f>
        <v>ZTE</v>
      </c>
      <c r="I1245" s="26">
        <v>0</v>
      </c>
      <c r="J1245" s="26">
        <v>0</v>
      </c>
      <c r="K1245" s="26">
        <v>1.4054041714107833E-2</v>
      </c>
      <c r="L1245" s="26">
        <v>0</v>
      </c>
      <c r="M1245" s="26">
        <v>0</v>
      </c>
      <c r="N1245" s="26">
        <v>0</v>
      </c>
      <c r="O1245" s="26">
        <v>0</v>
      </c>
      <c r="P1245" s="114" t="s">
        <v>6364</v>
      </c>
      <c r="Q1245" s="42" t="s">
        <v>5538</v>
      </c>
      <c r="R1245" s="42"/>
      <c r="S1245" s="41" t="str" cm="1">
        <f t="array" ref="S1245">IFERROR(_xlfn.IFS(
U1245="MPR ISSUE","PDH",
U1245="BSS Hardware Issue","BSS",
U1245="Sites strategiques, MLL, Pylone, etc.","ENVTECH",
U1245="AKTIVCO DEFAUT GE &amp; POWER Cabinet","AKTIVCO",
U1245="AKTIVCO Coupure ENEO &amp; Baisse de tension","AKTIVCO GRID ONLY",
U1245="Coupure ENEO &amp; Baisse de tension","IHS GRID ONLY",
U1245="Defaut GE &amp; POWER Cabinet","IHS",
U1245="Sharing","Partners",
U1245="Sites strategiques &amp; DataCenter","SST &amp; DC",
U1245="Exclu","Exclu",
U1245="SAT","SAT",
U1245="SPARE-ISSUE","SPARE-ISSUE",
U1245="Fiber CAmtel","TRANS_FO_CAMTEL",
U1245="Fiber AOF","Fiber AOF",
U1245="Projet OCM (HUAWEI)","TRAVAUX-HUAWEI",
U1245="Projet OCM (NOKIA)","TRAVAUX-NOKIA",
U1245="ACCESS-ISSUE","ACCESS-ISSUE",
U1245="Projet OCM (ZTE, NOKIA, autres projets)","TRAVAUX OCM",
U1245="No root CAuse","No root cause",
U1245="ODU HS","PDH",
U1245="IP &amp; VLAN","PDH",
U1245="Warehouse HUAWEI","SPARE-ISSUE",
U1245="SPARE-HS","SPARE-ISSUE",
U1245="Power Telco","BSS",U1245="no impacts","no impacts"
),"")</f>
        <v>No root cause</v>
      </c>
      <c r="T1245" s="41" t="str" cm="1">
        <f t="array" ref="T1245">IFERROR(_xlfn.IFS(
U1245="MPR ISSUE","TX ISSUE",
U1245="BSS Hardware Issue","RAN ISSUE",
U1245="Sites strategiques, MLL, Pylone, etc.","ENVTECH",
U1245="AKTIVCO DEFAUT GE &amp; POWER Cabinet","POWER ISSUE",
U1245="AKTIVCO Coupure ENEO &amp; Baisse de tension","POWER ISSUE",
U1245="Coupure ENEO &amp; Baisse de tension","POWER ISSUE",
U1245="Defaut GE &amp; POWER Cabinet","POWER ISSUE",
U1245="Sharing","POWER ISSUE",
U1245="Sites strategiques &amp; DataCenter","POWER ISSUE",
U1245="Exclu","Exclu",
U1245="SAT","TX ISSUE",
U1245="SPARE-ISSUE","SPARE-ISSUE",
U1245="Fiber CAmtel","TX ISSUE",
U1245="Fiber AOF","TX ISSUE",
U1245="Projet OCM (HUAWEI)","TRAVAUX-HUAWEI",
U1245="Projet OCM (NOKIA)","TRAVAUX -NOKIA",
U1245="ACCESS-ISSUE","ACCESS-ISSUE",
U1245="Projet OCM (ZTE, NOKIA, autres projets)","TRAVAUX OCM",
U1245="No root CAuse","No root cause",
U1245="ODU HS","TX ISSUE",
U1245="IP &amp; VLAN","TX ISSUE",
U1245="Warehouse HUAWEI","SPARE-ISSUE",
U1245="SPARE-HS","SPARE-ISSUE",
U1245="Power Telco","RAN ISSUE",U1245="no impacts","no impacts"
),"")</f>
        <v>No root cause</v>
      </c>
      <c r="U1245" s="68" t="s">
        <v>5691</v>
      </c>
      <c r="V1245" s="41" t="str" cm="1">
        <f t="array" ref="V1245">IFERROR(_xlfn.IFS(
U1245="MPR ISSUE","ACTIVE",
U1245="BSS Hardware Issue","ACTIVE",
U1245="Sites strategiques, MLL, Pylone, etc.","PASSIVE",
U1245="AKTIVCO DEFAUT GE &amp; POWER Cabinet","PASSIVE",
U1245="AKTIVCO Coupure ENEO &amp; Baisse de tension","PASSIVE",
U1245="Coupure ENEO &amp; Baisse de tension","PASSIVE",
U1245="Defaut GE &amp; POWER Cabinet","PASSIVE",
U1245="Sharing","PASSIVE",
U1245="Sites strategiques &amp; DataCenter","PASSIVE",
U1245="Exclu","Exclu",
U1245="SAT","ACTIVE",
U1245="SPARE-ISSUE","SPARE-ISSUE",
U1245="Fiber CAmtel","ACTIVE",
U1245="Fiber AOF","ACTIVE",
U1245="Projet OCM (HUAWEI)","PLANNED WORKS",
U1245="Projet OCM (NOKIA)","PLANNED WORKS",
U1245="ACCESS-ISSUE","ACCESS-ISSUE",
U1245="Projet OCM (ZTE, NOKIA, autres projets)","PLANNED WORKS",
U1245="No root CAuse","No root cause",
U1245="ODU HS","ACTIVE",
U1245="IP &amp; VLAN","ACTIVE",
U1245="Warehouse HUAWEI","SPARE-ISSUE",
U1245="SPARE-HS","SPARE-ISSUE",
U1245="Power Telco","ACTIVE", U1245="no impacts","no impacts"
),"")</f>
        <v>No root cause</v>
      </c>
      <c r="W1245" s="113"/>
      <c r="X1245" s="113"/>
      <c r="Y1245" s="113"/>
      <c r="Z1245" s="113"/>
      <c r="AA1245" s="113"/>
      <c r="AB1245" s="17" t="s">
        <v>5465</v>
      </c>
      <c r="AC1245" s="17" t="str">
        <f>_xlfn.XLOOKUP(B1245,'INCIDENT-04-27-2026'!E:E,'INCIDENT-04-27-2026'!F:F,"")</f>
        <v/>
      </c>
      <c r="AD1245" s="9"/>
      <c r="AE1245" s="7" t="s">
        <v>5465</v>
      </c>
      <c r="AF1245" s="6" t="str">
        <f>_xlfn.XLOOKUP(B1245,'[13]Input_27-04'!$B:$B,'[13]Input_27-04'!$M:$M,"")</f>
        <v/>
      </c>
      <c r="AG1245" s="7"/>
      <c r="AH1245" s="3"/>
      <c r="AI1245" s="18" t="str">
        <f>_xlfn.XLOOKUP(B1245,'[3]Cells Huawei 27042026 10h'!$B:$B,'[3]Cells Huawei 27042026 10h'!$T:$T,"")</f>
        <v/>
      </c>
      <c r="AJ1245" s="18" t="str">
        <f>_xlfn.XLOOKUP(B1245,'[3]Cells Huawei 27042026 15h'!$B:$B,'[3]Cells Huawei 27042026 15h'!$T:$T,"")</f>
        <v/>
      </c>
      <c r="AK1245" s="18" t="str">
        <f>_xlfn.XLOOKUP(B1245,'[4]cells down 27042026 11h28'!$B:$B,'[4]cells down 27042026 11h28'!$R:$R,"")</f>
        <v/>
      </c>
      <c r="AL1245" s="18" t="str">
        <f>_xlfn.XLOOKUP(B1245,'[4]cells down 27042026 18h01'!$B:$B,'[4]cells down 27042026 18h01'!$R:$R,"")</f>
        <v/>
      </c>
      <c r="AM1245" s="18" t="str">
        <f>_xlfn.XLOOKUP(B1245,'[5]cell downs 27042026 11h'!$B:$B,'[5]cell downs 27042026 11h'!$R:$R,"")</f>
        <v/>
      </c>
      <c r="AN1245" s="18" t="str">
        <f>_xlfn.XLOOKUP(B1245,'[5]cell downs 27042026 17h40'!$B:$B,'[5]cell downs 27042026 17h40'!$R:$R,"")</f>
        <v/>
      </c>
      <c r="AO1245" s="18" t="str">
        <f>_xlfn.XLOOKUP(B1245,'[6]ALL SITES DOWN'!$D:$D,'[6]ALL SITES DOWN'!$J:$J,"")</f>
        <v/>
      </c>
      <c r="AP1245" s="18" t="str">
        <f>_xlfn.XLOOKUP(B1245,'[7]ALL SITES DOWN'!$D:$D,'[7]ALL SITES DOWN'!$J:$J,"")</f>
        <v/>
      </c>
      <c r="AQ1245" s="9" t="str">
        <f>_xlfn.XLOOKUP(B1245,[8]sheet1!$AC:$AC,[8]sheet1!$AF:$AF,"")</f>
        <v/>
      </c>
      <c r="AR1245" s="14"/>
      <c r="AS1245" s="14" t="s">
        <v>5465</v>
      </c>
      <c r="AT1245" s="14" t="str">
        <f>_xlfn.XLOOKUP(B1245,'[9]cell downs 18042026 17h'!$B:$B,'[9]cell downs 18042026 17h'!$B:$B,"")</f>
        <v/>
      </c>
      <c r="AU1245" s="14" t="str">
        <f>_xlfn.XLOOKUP(B1245,'[10]Cells Huawei 19042026 15h'!$B:$B,'[10]Cells Huawei 19042026 15h'!$B:$B,"")</f>
        <v/>
      </c>
      <c r="AV1245" s="9" t="str">
        <f>_xlfn.XLOOKUP(B1245,'[11]cells down 19042026 9H40'!$B:$B,'[11]cells down 19042026 9H40'!$B:$B,"")</f>
        <v/>
      </c>
    </row>
    <row r="1246" spans="1:48" hidden="1" x14ac:dyDescent="0.3">
      <c r="A1246" s="1" t="s">
        <v>2576</v>
      </c>
      <c r="B1246" s="8" t="s">
        <v>2577</v>
      </c>
      <c r="C1246" s="3" t="str">
        <f>_xlfn.XLOOKUP(B1246,'[1]daily break down'!$D:$D,'[1]daily break down'!$E:$E,"")</f>
        <v>CENTRE</v>
      </c>
      <c r="D1246" s="1" t="s">
        <v>11</v>
      </c>
      <c r="E1246" s="1" t="s">
        <v>12</v>
      </c>
      <c r="F1246" s="3" t="s">
        <v>37</v>
      </c>
      <c r="G1246" s="1" t="s">
        <v>2576</v>
      </c>
      <c r="H1246" s="29" t="str">
        <f>_xlfn.XLOOKUP(B1246,[2]CALCULATION!$B:$B,[2]CALCULATION!$H:$H,"")</f>
        <v>ZTE</v>
      </c>
      <c r="I1246" s="26">
        <v>0</v>
      </c>
      <c r="J1246" s="26">
        <v>0.39556420200152376</v>
      </c>
      <c r="K1246" s="26">
        <v>1.3964866322521122E-2</v>
      </c>
      <c r="L1246" s="26">
        <v>0</v>
      </c>
      <c r="M1246" s="26">
        <v>0</v>
      </c>
      <c r="N1246" s="26">
        <v>0</v>
      </c>
      <c r="O1246" s="26">
        <v>0</v>
      </c>
      <c r="P1246" s="114" t="s">
        <v>6364</v>
      </c>
      <c r="Q1246" s="42" t="s">
        <v>5538</v>
      </c>
      <c r="R1246" s="42"/>
      <c r="S1246" s="41" t="str" cm="1">
        <f t="array" ref="S1246">IFERROR(_xlfn.IFS(
U1246="MPR ISSUE","PDH",
U1246="BSS Hardware Issue","BSS",
U1246="Sites strategiques, MLL, Pylone, etc.","ENVTECH",
U1246="AKTIVCO DEFAUT GE &amp; POWER Cabinet","AKTIVCO",
U1246="AKTIVCO Coupure ENEO &amp; Baisse de tension","AKTIVCO GRID ONLY",
U1246="Coupure ENEO &amp; Baisse de tension","IHS GRID ONLY",
U1246="Defaut GE &amp; POWER Cabinet","IHS",
U1246="Sharing","Partners",
U1246="Sites strategiques &amp; DataCenter","SST &amp; DC",
U1246="Exclu","Exclu",
U1246="SAT","SAT",
U1246="SPARE-ISSUE","SPARE-ISSUE",
U1246="Fiber CAmtel","TRANS_FO_CAMTEL",
U1246="Fiber AOF","Fiber AOF",
U1246="Projet OCM (HUAWEI)","TRAVAUX-HUAWEI",
U1246="Projet OCM (NOKIA)","TRAVAUX-NOKIA",
U1246="ACCESS-ISSUE","ACCESS-ISSUE",
U1246="Projet OCM (ZTE, NOKIA, autres projets)","TRAVAUX OCM",
U1246="No root CAuse","No root cause",
U1246="ODU HS","PDH",
U1246="IP &amp; VLAN","PDH",
U1246="Warehouse HUAWEI","SPARE-ISSUE",
U1246="SPARE-HS","SPARE-ISSUE",
U1246="Power Telco","BSS",U1246="no impacts","no impacts"
),"")</f>
        <v>No root cause</v>
      </c>
      <c r="T1246" s="41" t="str" cm="1">
        <f t="array" ref="T1246">IFERROR(_xlfn.IFS(
U1246="MPR ISSUE","TX ISSUE",
U1246="BSS Hardware Issue","RAN ISSUE",
U1246="Sites strategiques, MLL, Pylone, etc.","ENVTECH",
U1246="AKTIVCO DEFAUT GE &amp; POWER Cabinet","POWER ISSUE",
U1246="AKTIVCO Coupure ENEO &amp; Baisse de tension","POWER ISSUE",
U1246="Coupure ENEO &amp; Baisse de tension","POWER ISSUE",
U1246="Defaut GE &amp; POWER Cabinet","POWER ISSUE",
U1246="Sharing","POWER ISSUE",
U1246="Sites strategiques &amp; DataCenter","POWER ISSUE",
U1246="Exclu","Exclu",
U1246="SAT","TX ISSUE",
U1246="SPARE-ISSUE","SPARE-ISSUE",
U1246="Fiber CAmtel","TX ISSUE",
U1246="Fiber AOF","TX ISSUE",
U1246="Projet OCM (HUAWEI)","TRAVAUX-HUAWEI",
U1246="Projet OCM (NOKIA)","TRAVAUX -NOKIA",
U1246="ACCESS-ISSUE","ACCESS-ISSUE",
U1246="Projet OCM (ZTE, NOKIA, autres projets)","TRAVAUX OCM",
U1246="No root CAuse","No root cause",
U1246="ODU HS","TX ISSUE",
U1246="IP &amp; VLAN","TX ISSUE",
U1246="Warehouse HUAWEI","SPARE-ISSUE",
U1246="SPARE-HS","SPARE-ISSUE",
U1246="Power Telco","RAN ISSUE",U1246="no impacts","no impacts"
),"")</f>
        <v>No root cause</v>
      </c>
      <c r="U1246" s="68" t="s">
        <v>5691</v>
      </c>
      <c r="V1246" s="41" t="str" cm="1">
        <f t="array" ref="V1246">IFERROR(_xlfn.IFS(
U1246="MPR ISSUE","ACTIVE",
U1246="BSS Hardware Issue","ACTIVE",
U1246="Sites strategiques, MLL, Pylone, etc.","PASSIVE",
U1246="AKTIVCO DEFAUT GE &amp; POWER Cabinet","PASSIVE",
U1246="AKTIVCO Coupure ENEO &amp; Baisse de tension","PASSIVE",
U1246="Coupure ENEO &amp; Baisse de tension","PASSIVE",
U1246="Defaut GE &amp; POWER Cabinet","PASSIVE",
U1246="Sharing","PASSIVE",
U1246="Sites strategiques &amp; DataCenter","PASSIVE",
U1246="Exclu","Exclu",
U1246="SAT","ACTIVE",
U1246="SPARE-ISSUE","SPARE-ISSUE",
U1246="Fiber CAmtel","ACTIVE",
U1246="Fiber AOF","ACTIVE",
U1246="Projet OCM (HUAWEI)","PLANNED WORKS",
U1246="Projet OCM (NOKIA)","PLANNED WORKS",
U1246="ACCESS-ISSUE","ACCESS-ISSUE",
U1246="Projet OCM (ZTE, NOKIA, autres projets)","PLANNED WORKS",
U1246="No root CAuse","No root cause",
U1246="ODU HS","ACTIVE",
U1246="IP &amp; VLAN","ACTIVE",
U1246="Warehouse HUAWEI","SPARE-ISSUE",
U1246="SPARE-HS","SPARE-ISSUE",
U1246="Power Telco","ACTIVE", U1246="no impacts","no impacts"
),"")</f>
        <v>No root cause</v>
      </c>
      <c r="W1246" s="113"/>
      <c r="X1246" s="113"/>
      <c r="Y1246" s="113"/>
      <c r="Z1246" s="113"/>
      <c r="AA1246" s="113"/>
      <c r="AB1246" s="17" t="s">
        <v>5465</v>
      </c>
      <c r="AC1246" s="17" t="str">
        <f>_xlfn.XLOOKUP(B1246,'INCIDENT-04-27-2026'!E:E,'INCIDENT-04-27-2026'!F:F,"")</f>
        <v/>
      </c>
      <c r="AD1246" s="9"/>
      <c r="AE1246" s="7" t="s">
        <v>5465</v>
      </c>
      <c r="AF1246" s="6" t="str">
        <f>_xlfn.XLOOKUP(B1246,'[13]Input_27-04'!$B:$B,'[13]Input_27-04'!$M:$M,"")</f>
        <v/>
      </c>
      <c r="AG1246" s="7"/>
      <c r="AH1246" s="3"/>
      <c r="AI1246" s="18" t="str">
        <f>_xlfn.XLOOKUP(B1246,'[3]Cells Huawei 27042026 10h'!$B:$B,'[3]Cells Huawei 27042026 10h'!$T:$T,"")</f>
        <v/>
      </c>
      <c r="AJ1246" s="18" t="str">
        <f>_xlfn.XLOOKUP(B1246,'[3]Cells Huawei 27042026 15h'!$B:$B,'[3]Cells Huawei 27042026 15h'!$T:$T,"")</f>
        <v/>
      </c>
      <c r="AK1246" s="18" t="str">
        <f>_xlfn.XLOOKUP(B1246,'[4]cells down 27042026 11h28'!$B:$B,'[4]cells down 27042026 11h28'!$R:$R,"")</f>
        <v/>
      </c>
      <c r="AL1246" s="18" t="str">
        <f>_xlfn.XLOOKUP(B1246,'[4]cells down 27042026 18h01'!$B:$B,'[4]cells down 27042026 18h01'!$R:$R,"")</f>
        <v/>
      </c>
      <c r="AM1246" s="18" t="str">
        <f>_xlfn.XLOOKUP(B1246,'[5]cell downs 27042026 11h'!$B:$B,'[5]cell downs 27042026 11h'!$R:$R,"")</f>
        <v/>
      </c>
      <c r="AN1246" s="18" t="str">
        <f>_xlfn.XLOOKUP(B1246,'[5]cell downs 27042026 17h40'!$B:$B,'[5]cell downs 27042026 17h40'!$R:$R,"")</f>
        <v/>
      </c>
      <c r="AO1246" s="18" t="str">
        <f>_xlfn.XLOOKUP(B1246,'[6]ALL SITES DOWN'!$D:$D,'[6]ALL SITES DOWN'!$J:$J,"")</f>
        <v/>
      </c>
      <c r="AP1246" s="18" t="str">
        <f>_xlfn.XLOOKUP(B1246,'[7]ALL SITES DOWN'!$D:$D,'[7]ALL SITES DOWN'!$J:$J,"")</f>
        <v/>
      </c>
      <c r="AQ1246" s="9" t="str">
        <f>_xlfn.XLOOKUP(B1246,[8]sheet1!$AC:$AC,[8]sheet1!$AF:$AF,"")</f>
        <v/>
      </c>
      <c r="AR1246" s="14"/>
      <c r="AS1246" s="14" t="s">
        <v>5465</v>
      </c>
      <c r="AT1246" s="14" t="str">
        <f>_xlfn.XLOOKUP(B1246,'[9]cell downs 18042026 17h'!$B:$B,'[9]cell downs 18042026 17h'!$B:$B,"")</f>
        <v/>
      </c>
      <c r="AU1246" s="14" t="str">
        <f>_xlfn.XLOOKUP(B1246,'[10]Cells Huawei 19042026 15h'!$B:$B,'[10]Cells Huawei 19042026 15h'!$B:$B,"")</f>
        <v/>
      </c>
      <c r="AV1246" s="9" t="str">
        <f>_xlfn.XLOOKUP(B1246,'[11]cells down 19042026 9H40'!$B:$B,'[11]cells down 19042026 9H40'!$B:$B,"")</f>
        <v>CTR_061</v>
      </c>
    </row>
    <row r="1247" spans="1:48" hidden="1" x14ac:dyDescent="0.3">
      <c r="A1247" s="1" t="s">
        <v>4843</v>
      </c>
      <c r="B1247" s="8" t="s">
        <v>4844</v>
      </c>
      <c r="C1247" s="3" t="str">
        <f>_xlfn.XLOOKUP(B1247,'[1]daily break down'!$D:$D,'[1]daily break down'!$E:$E,"")</f>
        <v>Yaounde</v>
      </c>
      <c r="D1247" s="1" t="s">
        <v>11</v>
      </c>
      <c r="E1247" s="1" t="s">
        <v>12</v>
      </c>
      <c r="F1247" s="3" t="s">
        <v>37</v>
      </c>
      <c r="G1247" s="1" t="s">
        <v>38</v>
      </c>
      <c r="H1247" s="29" t="str">
        <f>_xlfn.XLOOKUP(B1247,[2]CALCULATION!$B:$B,[2]CALCULATION!$H:$H,"")</f>
        <v>ZTE</v>
      </c>
      <c r="I1247" s="26">
        <v>0</v>
      </c>
      <c r="J1247" s="26">
        <v>0</v>
      </c>
      <c r="K1247" s="26">
        <v>1.3875690930934298E-2</v>
      </c>
      <c r="L1247" s="26">
        <v>0</v>
      </c>
      <c r="M1247" s="26">
        <v>0</v>
      </c>
      <c r="N1247" s="26">
        <v>0</v>
      </c>
      <c r="O1247" s="26">
        <v>0</v>
      </c>
      <c r="P1247" s="114" t="s">
        <v>6364</v>
      </c>
      <c r="Q1247" s="42" t="s">
        <v>5538</v>
      </c>
      <c r="R1247" s="42"/>
      <c r="S1247" s="41" t="str" cm="1">
        <f t="array" ref="S1247">IFERROR(_xlfn.IFS(
U1247="MPR ISSUE","PDH",
U1247="BSS Hardware Issue","BSS",
U1247="Sites strategiques, MLL, Pylone, etc.","ENVTECH",
U1247="AKTIVCO DEFAUT GE &amp; POWER Cabinet","AKTIVCO",
U1247="AKTIVCO Coupure ENEO &amp; Baisse de tension","AKTIVCO GRID ONLY",
U1247="Coupure ENEO &amp; Baisse de tension","IHS GRID ONLY",
U1247="Defaut GE &amp; POWER Cabinet","IHS",
U1247="Sharing","Partners",
U1247="Sites strategiques &amp; DataCenter","SST &amp; DC",
U1247="Exclu","Exclu",
U1247="SAT","SAT",
U1247="SPARE-ISSUE","SPARE-ISSUE",
U1247="Fiber CAmtel","TRANS_FO_CAMTEL",
U1247="Fiber AOF","Fiber AOF",
U1247="Projet OCM (HUAWEI)","TRAVAUX-HUAWEI",
U1247="Projet OCM (NOKIA)","TRAVAUX-NOKIA",
U1247="ACCESS-ISSUE","ACCESS-ISSUE",
U1247="Projet OCM (ZTE, NOKIA, autres projets)","TRAVAUX OCM",
U1247="No root CAuse","No root cause",
U1247="ODU HS","PDH",
U1247="IP &amp; VLAN","PDH",
U1247="Warehouse HUAWEI","SPARE-ISSUE",
U1247="SPARE-HS","SPARE-ISSUE",
U1247="Power Telco","BSS",U1247="no impacts","no impacts"
),"")</f>
        <v>No root cause</v>
      </c>
      <c r="T1247" s="41" t="str" cm="1">
        <f t="array" ref="T1247">IFERROR(_xlfn.IFS(
U1247="MPR ISSUE","TX ISSUE",
U1247="BSS Hardware Issue","RAN ISSUE",
U1247="Sites strategiques, MLL, Pylone, etc.","ENVTECH",
U1247="AKTIVCO DEFAUT GE &amp; POWER Cabinet","POWER ISSUE",
U1247="AKTIVCO Coupure ENEO &amp; Baisse de tension","POWER ISSUE",
U1247="Coupure ENEO &amp; Baisse de tension","POWER ISSUE",
U1247="Defaut GE &amp; POWER Cabinet","POWER ISSUE",
U1247="Sharing","POWER ISSUE",
U1247="Sites strategiques &amp; DataCenter","POWER ISSUE",
U1247="Exclu","Exclu",
U1247="SAT","TX ISSUE",
U1247="SPARE-ISSUE","SPARE-ISSUE",
U1247="Fiber CAmtel","TX ISSUE",
U1247="Fiber AOF","TX ISSUE",
U1247="Projet OCM (HUAWEI)","TRAVAUX-HUAWEI",
U1247="Projet OCM (NOKIA)","TRAVAUX -NOKIA",
U1247="ACCESS-ISSUE","ACCESS-ISSUE",
U1247="Projet OCM (ZTE, NOKIA, autres projets)","TRAVAUX OCM",
U1247="No root CAuse","No root cause",
U1247="ODU HS","TX ISSUE",
U1247="IP &amp; VLAN","TX ISSUE",
U1247="Warehouse HUAWEI","SPARE-ISSUE",
U1247="SPARE-HS","SPARE-ISSUE",
U1247="Power Telco","RAN ISSUE",U1247="no impacts","no impacts"
),"")</f>
        <v>No root cause</v>
      </c>
      <c r="U1247" s="68" t="s">
        <v>5691</v>
      </c>
      <c r="V1247" s="41" t="str" cm="1">
        <f t="array" ref="V1247">IFERROR(_xlfn.IFS(
U1247="MPR ISSUE","ACTIVE",
U1247="BSS Hardware Issue","ACTIVE",
U1247="Sites strategiques, MLL, Pylone, etc.","PASSIVE",
U1247="AKTIVCO DEFAUT GE &amp; POWER Cabinet","PASSIVE",
U1247="AKTIVCO Coupure ENEO &amp; Baisse de tension","PASSIVE",
U1247="Coupure ENEO &amp; Baisse de tension","PASSIVE",
U1247="Defaut GE &amp; POWER Cabinet","PASSIVE",
U1247="Sharing","PASSIVE",
U1247="Sites strategiques &amp; DataCenter","PASSIVE",
U1247="Exclu","Exclu",
U1247="SAT","ACTIVE",
U1247="SPARE-ISSUE","SPARE-ISSUE",
U1247="Fiber CAmtel","ACTIVE",
U1247="Fiber AOF","ACTIVE",
U1247="Projet OCM (HUAWEI)","PLANNED WORKS",
U1247="Projet OCM (NOKIA)","PLANNED WORKS",
U1247="ACCESS-ISSUE","ACCESS-ISSUE",
U1247="Projet OCM (ZTE, NOKIA, autres projets)","PLANNED WORKS",
U1247="No root CAuse","No root cause",
U1247="ODU HS","ACTIVE",
U1247="IP &amp; VLAN","ACTIVE",
U1247="Warehouse HUAWEI","SPARE-ISSUE",
U1247="SPARE-HS","SPARE-ISSUE",
U1247="Power Telco","ACTIVE", U1247="no impacts","no impacts"
),"")</f>
        <v>No root cause</v>
      </c>
      <c r="W1247" s="113"/>
      <c r="X1247" s="113"/>
      <c r="Y1247" s="113"/>
      <c r="Z1247" s="113"/>
      <c r="AA1247" s="113"/>
      <c r="AB1247" s="17" t="s">
        <v>5465</v>
      </c>
      <c r="AC1247" s="17" t="str">
        <f>_xlfn.XLOOKUP(B1247,'INCIDENT-04-27-2026'!E:E,'INCIDENT-04-27-2026'!F:F,"")</f>
        <v/>
      </c>
      <c r="AD1247" s="9"/>
      <c r="AE1247" s="7" t="s">
        <v>5465</v>
      </c>
      <c r="AF1247" s="6" t="str">
        <f>_xlfn.XLOOKUP(B1247,'[13]Input_27-04'!$B:$B,'[13]Input_27-04'!$M:$M,"")</f>
        <v/>
      </c>
      <c r="AG1247" s="7"/>
      <c r="AH1247" s="3"/>
      <c r="AI1247" s="18" t="str">
        <f>_xlfn.XLOOKUP(B1247,'[3]Cells Huawei 27042026 10h'!$B:$B,'[3]Cells Huawei 27042026 10h'!$T:$T,"")</f>
        <v/>
      </c>
      <c r="AJ1247" s="18" t="str">
        <f>_xlfn.XLOOKUP(B1247,'[3]Cells Huawei 27042026 15h'!$B:$B,'[3]Cells Huawei 27042026 15h'!$T:$T,"")</f>
        <v/>
      </c>
      <c r="AK1247" s="18" t="str">
        <f>_xlfn.XLOOKUP(B1247,'[4]cells down 27042026 11h28'!$B:$B,'[4]cells down 27042026 11h28'!$R:$R,"")</f>
        <v/>
      </c>
      <c r="AL1247" s="18" t="str">
        <f>_xlfn.XLOOKUP(B1247,'[4]cells down 27042026 18h01'!$B:$B,'[4]cells down 27042026 18h01'!$R:$R,"")</f>
        <v/>
      </c>
      <c r="AM1247" s="18" t="str">
        <f>_xlfn.XLOOKUP(B1247,'[5]cell downs 27042026 11h'!$B:$B,'[5]cell downs 27042026 11h'!$R:$R,"")</f>
        <v/>
      </c>
      <c r="AN1247" s="18" t="str">
        <f>_xlfn.XLOOKUP(B1247,'[5]cell downs 27042026 17h40'!$B:$B,'[5]cell downs 27042026 17h40'!$R:$R,"")</f>
        <v/>
      </c>
      <c r="AO1247" s="18" t="str">
        <f>_xlfn.XLOOKUP(B1247,'[6]ALL SITES DOWN'!$D:$D,'[6]ALL SITES DOWN'!$J:$J,"")</f>
        <v/>
      </c>
      <c r="AP1247" s="18" t="str">
        <f>_xlfn.XLOOKUP(B1247,'[7]ALL SITES DOWN'!$D:$D,'[7]ALL SITES DOWN'!$J:$J,"")</f>
        <v/>
      </c>
      <c r="AQ1247" s="9" t="str">
        <f>_xlfn.XLOOKUP(B1247,[8]sheet1!$AC:$AC,[8]sheet1!$AF:$AF,"")</f>
        <v/>
      </c>
      <c r="AR1247" s="14"/>
      <c r="AS1247" s="14" t="s">
        <v>5465</v>
      </c>
      <c r="AT1247" s="14" t="str">
        <f>_xlfn.XLOOKUP(B1247,'[9]cell downs 18042026 17h'!$B:$B,'[9]cell downs 18042026 17h'!$B:$B,"")</f>
        <v/>
      </c>
      <c r="AU1247" s="14" t="str">
        <f>_xlfn.XLOOKUP(B1247,'[10]Cells Huawei 19042026 15h'!$B:$B,'[10]Cells Huawei 19042026 15h'!$B:$B,"")</f>
        <v/>
      </c>
      <c r="AV1247" s="9" t="str">
        <f>_xlfn.XLOOKUP(B1247,'[11]cells down 19042026 9H40'!$B:$B,'[11]cells down 19042026 9H40'!$B:$B,"")</f>
        <v/>
      </c>
    </row>
    <row r="1248" spans="1:48" hidden="1" x14ac:dyDescent="0.3">
      <c r="A1248" s="1" t="s">
        <v>4164</v>
      </c>
      <c r="B1248" s="8" t="s">
        <v>4165</v>
      </c>
      <c r="C1248" s="3" t="str">
        <f>_xlfn.XLOOKUP(B1248,'[1]daily break down'!$D:$D,'[1]daily break down'!$E:$E,"")</f>
        <v>Yaounde</v>
      </c>
      <c r="D1248" s="1" t="s">
        <v>21</v>
      </c>
      <c r="E1248" s="1" t="s">
        <v>36</v>
      </c>
      <c r="F1248" s="3" t="s">
        <v>37</v>
      </c>
      <c r="G1248" s="1" t="s">
        <v>2781</v>
      </c>
      <c r="H1248" s="29" t="str">
        <f>_xlfn.XLOOKUP(B1248,[2]CALCULATION!$B:$B,[2]CALCULATION!$H:$H,"")</f>
        <v>ZTE</v>
      </c>
      <c r="I1248" s="26">
        <v>0</v>
      </c>
      <c r="J1248" s="26">
        <v>0</v>
      </c>
      <c r="K1248" s="26">
        <v>1.3822185695981875E-2</v>
      </c>
      <c r="L1248" s="26">
        <v>0</v>
      </c>
      <c r="M1248" s="26">
        <v>0</v>
      </c>
      <c r="N1248" s="26">
        <v>0</v>
      </c>
      <c r="O1248" s="26">
        <v>0</v>
      </c>
      <c r="P1248" s="114" t="s">
        <v>6364</v>
      </c>
      <c r="Q1248" s="42" t="s">
        <v>5538</v>
      </c>
      <c r="R1248" s="42"/>
      <c r="S1248" s="41" t="str" cm="1">
        <f t="array" ref="S1248">IFERROR(_xlfn.IFS(
U1248="MPR ISSUE","PDH",
U1248="BSS Hardware Issue","BSS",
U1248="Sites strategiques, MLL, Pylone, etc.","ENVTECH",
U1248="AKTIVCO DEFAUT GE &amp; POWER Cabinet","AKTIVCO",
U1248="AKTIVCO Coupure ENEO &amp; Baisse de tension","AKTIVCO GRID ONLY",
U1248="Coupure ENEO &amp; Baisse de tension","IHS GRID ONLY",
U1248="Defaut GE &amp; POWER Cabinet","IHS",
U1248="Sharing","Partners",
U1248="Sites strategiques &amp; DataCenter","SST &amp; DC",
U1248="Exclu","Exclu",
U1248="SAT","SAT",
U1248="SPARE-ISSUE","SPARE-ISSUE",
U1248="Fiber CAmtel","TRANS_FO_CAMTEL",
U1248="Fiber AOF","Fiber AOF",
U1248="Projet OCM (HUAWEI)","TRAVAUX-HUAWEI",
U1248="Projet OCM (NOKIA)","TRAVAUX-NOKIA",
U1248="ACCESS-ISSUE","ACCESS-ISSUE",
U1248="Projet OCM (ZTE, NOKIA, autres projets)","TRAVAUX OCM",
U1248="No root CAuse","No root cause",
U1248="ODU HS","PDH",
U1248="IP &amp; VLAN","PDH",
U1248="Warehouse HUAWEI","SPARE-ISSUE",
U1248="SPARE-HS","SPARE-ISSUE",
U1248="Power Telco","BSS",U1248="no impacts","no impacts"
),"")</f>
        <v>No root cause</v>
      </c>
      <c r="T1248" s="41" t="str" cm="1">
        <f t="array" ref="T1248">IFERROR(_xlfn.IFS(
U1248="MPR ISSUE","TX ISSUE",
U1248="BSS Hardware Issue","RAN ISSUE",
U1248="Sites strategiques, MLL, Pylone, etc.","ENVTECH",
U1248="AKTIVCO DEFAUT GE &amp; POWER Cabinet","POWER ISSUE",
U1248="AKTIVCO Coupure ENEO &amp; Baisse de tension","POWER ISSUE",
U1248="Coupure ENEO &amp; Baisse de tension","POWER ISSUE",
U1248="Defaut GE &amp; POWER Cabinet","POWER ISSUE",
U1248="Sharing","POWER ISSUE",
U1248="Sites strategiques &amp; DataCenter","POWER ISSUE",
U1248="Exclu","Exclu",
U1248="SAT","TX ISSUE",
U1248="SPARE-ISSUE","SPARE-ISSUE",
U1248="Fiber CAmtel","TX ISSUE",
U1248="Fiber AOF","TX ISSUE",
U1248="Projet OCM (HUAWEI)","TRAVAUX-HUAWEI",
U1248="Projet OCM (NOKIA)","TRAVAUX -NOKIA",
U1248="ACCESS-ISSUE","ACCESS-ISSUE",
U1248="Projet OCM (ZTE, NOKIA, autres projets)","TRAVAUX OCM",
U1248="No root CAuse","No root cause",
U1248="ODU HS","TX ISSUE",
U1248="IP &amp; VLAN","TX ISSUE",
U1248="Warehouse HUAWEI","SPARE-ISSUE",
U1248="SPARE-HS","SPARE-ISSUE",
U1248="Power Telco","RAN ISSUE",U1248="no impacts","no impacts"
),"")</f>
        <v>No root cause</v>
      </c>
      <c r="U1248" s="68" t="s">
        <v>5691</v>
      </c>
      <c r="V1248" s="41" t="str" cm="1">
        <f t="array" ref="V1248">IFERROR(_xlfn.IFS(
U1248="MPR ISSUE","ACTIVE",
U1248="BSS Hardware Issue","ACTIVE",
U1248="Sites strategiques, MLL, Pylone, etc.","PASSIVE",
U1248="AKTIVCO DEFAUT GE &amp; POWER Cabinet","PASSIVE",
U1248="AKTIVCO Coupure ENEO &amp; Baisse de tension","PASSIVE",
U1248="Coupure ENEO &amp; Baisse de tension","PASSIVE",
U1248="Defaut GE &amp; POWER Cabinet","PASSIVE",
U1248="Sharing","PASSIVE",
U1248="Sites strategiques &amp; DataCenter","PASSIVE",
U1248="Exclu","Exclu",
U1248="SAT","ACTIVE",
U1248="SPARE-ISSUE","SPARE-ISSUE",
U1248="Fiber CAmtel","ACTIVE",
U1248="Fiber AOF","ACTIVE",
U1248="Projet OCM (HUAWEI)","PLANNED WORKS",
U1248="Projet OCM (NOKIA)","PLANNED WORKS",
U1248="ACCESS-ISSUE","ACCESS-ISSUE",
U1248="Projet OCM (ZTE, NOKIA, autres projets)","PLANNED WORKS",
U1248="No root CAuse","No root cause",
U1248="ODU HS","ACTIVE",
U1248="IP &amp; VLAN","ACTIVE",
U1248="Warehouse HUAWEI","SPARE-ISSUE",
U1248="SPARE-HS","SPARE-ISSUE",
U1248="Power Telco","ACTIVE", U1248="no impacts","no impacts"
),"")</f>
        <v>No root cause</v>
      </c>
      <c r="W1248" s="113"/>
      <c r="X1248" s="113"/>
      <c r="Y1248" s="113"/>
      <c r="Z1248" s="113"/>
      <c r="AA1248" s="113"/>
      <c r="AB1248" s="17" t="s">
        <v>5465</v>
      </c>
      <c r="AC1248" s="17" t="str">
        <f>_xlfn.XLOOKUP(B1248,'INCIDENT-04-27-2026'!E:E,'INCIDENT-04-27-2026'!F:F,"")</f>
        <v/>
      </c>
      <c r="AD1248" s="9"/>
      <c r="AE1248" s="7" t="s">
        <v>5465</v>
      </c>
      <c r="AF1248" s="6" t="str">
        <f>_xlfn.XLOOKUP(B1248,'[13]Input_27-04'!$B:$B,'[13]Input_27-04'!$M:$M,"")</f>
        <v/>
      </c>
      <c r="AG1248" s="7"/>
      <c r="AH1248" s="3"/>
      <c r="AI1248" s="18" t="str">
        <f>_xlfn.XLOOKUP(B1248,'[3]Cells Huawei 27042026 10h'!$B:$B,'[3]Cells Huawei 27042026 10h'!$T:$T,"")</f>
        <v/>
      </c>
      <c r="AJ1248" s="18" t="str">
        <f>_xlfn.XLOOKUP(B1248,'[3]Cells Huawei 27042026 15h'!$B:$B,'[3]Cells Huawei 27042026 15h'!$T:$T,"")</f>
        <v/>
      </c>
      <c r="AK1248" s="18" t="str">
        <f>_xlfn.XLOOKUP(B1248,'[4]cells down 27042026 11h28'!$B:$B,'[4]cells down 27042026 11h28'!$R:$R,"")</f>
        <v/>
      </c>
      <c r="AL1248" s="18" t="str">
        <f>_xlfn.XLOOKUP(B1248,'[4]cells down 27042026 18h01'!$B:$B,'[4]cells down 27042026 18h01'!$R:$R,"")</f>
        <v/>
      </c>
      <c r="AM1248" s="18" t="str">
        <f>_xlfn.XLOOKUP(B1248,'[5]cell downs 27042026 11h'!$B:$B,'[5]cell downs 27042026 11h'!$R:$R,"")</f>
        <v/>
      </c>
      <c r="AN1248" s="18" t="str">
        <f>_xlfn.XLOOKUP(B1248,'[5]cell downs 27042026 17h40'!$B:$B,'[5]cell downs 27042026 17h40'!$R:$R,"")</f>
        <v/>
      </c>
      <c r="AO1248" s="18" t="str">
        <f>_xlfn.XLOOKUP(B1248,'[6]ALL SITES DOWN'!$D:$D,'[6]ALL SITES DOWN'!$J:$J,"")</f>
        <v/>
      </c>
      <c r="AP1248" s="18" t="str">
        <f>_xlfn.XLOOKUP(B1248,'[7]ALL SITES DOWN'!$D:$D,'[7]ALL SITES DOWN'!$J:$J,"")</f>
        <v/>
      </c>
      <c r="AQ1248" s="9" t="str">
        <f>_xlfn.XLOOKUP(B1248,[8]sheet1!$AC:$AC,[8]sheet1!$AF:$AF,"")</f>
        <v/>
      </c>
      <c r="AR1248" s="14"/>
      <c r="AS1248" s="14" t="s">
        <v>5465</v>
      </c>
      <c r="AT1248" s="14" t="str">
        <f>_xlfn.XLOOKUP(B1248,'[9]cell downs 18042026 17h'!$B:$B,'[9]cell downs 18042026 17h'!$B:$B,"")</f>
        <v/>
      </c>
      <c r="AU1248" s="14" t="str">
        <f>_xlfn.XLOOKUP(B1248,'[10]Cells Huawei 19042026 15h'!$B:$B,'[10]Cells Huawei 19042026 15h'!$B:$B,"")</f>
        <v/>
      </c>
      <c r="AV1248" s="9" t="str">
        <f>_xlfn.XLOOKUP(B1248,'[11]cells down 19042026 9H40'!$B:$B,'[11]cells down 19042026 9H40'!$B:$B,"")</f>
        <v/>
      </c>
    </row>
    <row r="1249" spans="1:48" hidden="1" x14ac:dyDescent="0.3">
      <c r="A1249" s="1" t="s">
        <v>2702</v>
      </c>
      <c r="B1249" s="8" t="s">
        <v>2703</v>
      </c>
      <c r="C1249" s="3" t="str">
        <f>_xlfn.XLOOKUP(B1249,'[1]daily break down'!$D:$D,'[1]daily break down'!$E:$E,"")</f>
        <v>Yaounde</v>
      </c>
      <c r="D1249" s="1" t="s">
        <v>11</v>
      </c>
      <c r="E1249" s="1" t="s">
        <v>12</v>
      </c>
      <c r="F1249" s="3" t="s">
        <v>37</v>
      </c>
      <c r="G1249" s="1" t="s">
        <v>38</v>
      </c>
      <c r="H1249" s="29" t="str">
        <f>_xlfn.XLOOKUP(B1249,[2]CALCULATION!$B:$B,[2]CALCULATION!$H:$H,"")</f>
        <v>ZTE</v>
      </c>
      <c r="I1249" s="26">
        <v>0</v>
      </c>
      <c r="J1249" s="26">
        <v>0</v>
      </c>
      <c r="K1249" s="26">
        <v>1.3608164756172984E-2</v>
      </c>
      <c r="L1249" s="26">
        <v>0</v>
      </c>
      <c r="M1249" s="26">
        <v>0.11913832316020478</v>
      </c>
      <c r="N1249" s="26">
        <v>0</v>
      </c>
      <c r="O1249" s="26">
        <v>0</v>
      </c>
      <c r="P1249" s="114" t="s">
        <v>6364</v>
      </c>
      <c r="Q1249" s="42" t="s">
        <v>5538</v>
      </c>
      <c r="R1249" s="42"/>
      <c r="S1249" s="41" t="str" cm="1">
        <f t="array" ref="S1249">IFERROR(_xlfn.IFS(
U1249="MPR ISSUE","PDH",
U1249="BSS Hardware Issue","BSS",
U1249="Sites strategiques, MLL, Pylone, etc.","ENVTECH",
U1249="AKTIVCO DEFAUT GE &amp; POWER Cabinet","AKTIVCO",
U1249="AKTIVCO Coupure ENEO &amp; Baisse de tension","AKTIVCO GRID ONLY",
U1249="Coupure ENEO &amp; Baisse de tension","IHS GRID ONLY",
U1249="Defaut GE &amp; POWER Cabinet","IHS",
U1249="Sharing","Partners",
U1249="Sites strategiques &amp; DataCenter","SST &amp; DC",
U1249="Exclu","Exclu",
U1249="SAT","SAT",
U1249="SPARE-ISSUE","SPARE-ISSUE",
U1249="Fiber CAmtel","TRANS_FO_CAMTEL",
U1249="Fiber AOF","Fiber AOF",
U1249="Projet OCM (HUAWEI)","TRAVAUX-HUAWEI",
U1249="Projet OCM (NOKIA)","TRAVAUX-NOKIA",
U1249="ACCESS-ISSUE","ACCESS-ISSUE",
U1249="Projet OCM (ZTE, NOKIA, autres projets)","TRAVAUX OCM",
U1249="No root CAuse","No root cause",
U1249="ODU HS","PDH",
U1249="IP &amp; VLAN","PDH",
U1249="Warehouse HUAWEI","SPARE-ISSUE",
U1249="SPARE-HS","SPARE-ISSUE",
U1249="Power Telco","BSS",U1249="no impacts","no impacts"
),"")</f>
        <v>No root cause</v>
      </c>
      <c r="T1249" s="41" t="str" cm="1">
        <f t="array" ref="T1249">IFERROR(_xlfn.IFS(
U1249="MPR ISSUE","TX ISSUE",
U1249="BSS Hardware Issue","RAN ISSUE",
U1249="Sites strategiques, MLL, Pylone, etc.","ENVTECH",
U1249="AKTIVCO DEFAUT GE &amp; POWER Cabinet","POWER ISSUE",
U1249="AKTIVCO Coupure ENEO &amp; Baisse de tension","POWER ISSUE",
U1249="Coupure ENEO &amp; Baisse de tension","POWER ISSUE",
U1249="Defaut GE &amp; POWER Cabinet","POWER ISSUE",
U1249="Sharing","POWER ISSUE",
U1249="Sites strategiques &amp; DataCenter","POWER ISSUE",
U1249="Exclu","Exclu",
U1249="SAT","TX ISSUE",
U1249="SPARE-ISSUE","SPARE-ISSUE",
U1249="Fiber CAmtel","TX ISSUE",
U1249="Fiber AOF","TX ISSUE",
U1249="Projet OCM (HUAWEI)","TRAVAUX-HUAWEI",
U1249="Projet OCM (NOKIA)","TRAVAUX -NOKIA",
U1249="ACCESS-ISSUE","ACCESS-ISSUE",
U1249="Projet OCM (ZTE, NOKIA, autres projets)","TRAVAUX OCM",
U1249="No root CAuse","No root cause",
U1249="ODU HS","TX ISSUE",
U1249="IP &amp; VLAN","TX ISSUE",
U1249="Warehouse HUAWEI","SPARE-ISSUE",
U1249="SPARE-HS","SPARE-ISSUE",
U1249="Power Telco","RAN ISSUE",U1249="no impacts","no impacts"
),"")</f>
        <v>No root cause</v>
      </c>
      <c r="U1249" s="68" t="s">
        <v>5691</v>
      </c>
      <c r="V1249" s="41" t="str" cm="1">
        <f t="array" ref="V1249">IFERROR(_xlfn.IFS(
U1249="MPR ISSUE","ACTIVE",
U1249="BSS Hardware Issue","ACTIVE",
U1249="Sites strategiques, MLL, Pylone, etc.","PASSIVE",
U1249="AKTIVCO DEFAUT GE &amp; POWER Cabinet","PASSIVE",
U1249="AKTIVCO Coupure ENEO &amp; Baisse de tension","PASSIVE",
U1249="Coupure ENEO &amp; Baisse de tension","PASSIVE",
U1249="Defaut GE &amp; POWER Cabinet","PASSIVE",
U1249="Sharing","PASSIVE",
U1249="Sites strategiques &amp; DataCenter","PASSIVE",
U1249="Exclu","Exclu",
U1249="SAT","ACTIVE",
U1249="SPARE-ISSUE","SPARE-ISSUE",
U1249="Fiber CAmtel","ACTIVE",
U1249="Fiber AOF","ACTIVE",
U1249="Projet OCM (HUAWEI)","PLANNED WORKS",
U1249="Projet OCM (NOKIA)","PLANNED WORKS",
U1249="ACCESS-ISSUE","ACCESS-ISSUE",
U1249="Projet OCM (ZTE, NOKIA, autres projets)","PLANNED WORKS",
U1249="No root CAuse","No root cause",
U1249="ODU HS","ACTIVE",
U1249="IP &amp; VLAN","ACTIVE",
U1249="Warehouse HUAWEI","SPARE-ISSUE",
U1249="SPARE-HS","SPARE-ISSUE",
U1249="Power Telco","ACTIVE", U1249="no impacts","no impacts"
),"")</f>
        <v>No root cause</v>
      </c>
      <c r="W1249" s="113"/>
      <c r="X1249" s="113"/>
      <c r="Y1249" s="113"/>
      <c r="Z1249" s="113"/>
      <c r="AA1249" s="113"/>
      <c r="AB1249" s="17" t="s">
        <v>5465</v>
      </c>
      <c r="AC1249" s="17" t="str">
        <f>_xlfn.XLOOKUP(B1249,'INCIDENT-04-27-2026'!E:E,'INCIDENT-04-27-2026'!F:F,"")</f>
        <v/>
      </c>
      <c r="AD1249" s="9"/>
      <c r="AE1249" s="7" t="s">
        <v>5465</v>
      </c>
      <c r="AF1249" s="6" t="str">
        <f>_xlfn.XLOOKUP(B1249,'[13]Input_27-04'!$B:$B,'[13]Input_27-04'!$M:$M,"")</f>
        <v/>
      </c>
      <c r="AG1249" s="7"/>
      <c r="AH1249" s="3"/>
      <c r="AI1249" s="18" t="str">
        <f>_xlfn.XLOOKUP(B1249,'[3]Cells Huawei 27042026 10h'!$B:$B,'[3]Cells Huawei 27042026 10h'!$T:$T,"")</f>
        <v/>
      </c>
      <c r="AJ1249" s="18" t="str">
        <f>_xlfn.XLOOKUP(B1249,'[3]Cells Huawei 27042026 15h'!$B:$B,'[3]Cells Huawei 27042026 15h'!$T:$T,"")</f>
        <v/>
      </c>
      <c r="AK1249" s="18" t="str">
        <f>_xlfn.XLOOKUP(B1249,'[4]cells down 27042026 11h28'!$B:$B,'[4]cells down 27042026 11h28'!$R:$R,"")</f>
        <v/>
      </c>
      <c r="AL1249" s="18" t="str">
        <f>_xlfn.XLOOKUP(B1249,'[4]cells down 27042026 18h01'!$B:$B,'[4]cells down 27042026 18h01'!$R:$R,"")</f>
        <v/>
      </c>
      <c r="AM1249" s="18" t="str">
        <f>_xlfn.XLOOKUP(B1249,'[5]cell downs 27042026 11h'!$B:$B,'[5]cell downs 27042026 11h'!$R:$R,"")</f>
        <v/>
      </c>
      <c r="AN1249" s="18" t="str">
        <f>_xlfn.XLOOKUP(B1249,'[5]cell downs 27042026 17h40'!$B:$B,'[5]cell downs 27042026 17h40'!$R:$R,"")</f>
        <v/>
      </c>
      <c r="AO1249" s="18" t="str">
        <f>_xlfn.XLOOKUP(B1249,'[6]ALL SITES DOWN'!$D:$D,'[6]ALL SITES DOWN'!$J:$J,"")</f>
        <v/>
      </c>
      <c r="AP1249" s="18" t="str">
        <f>_xlfn.XLOOKUP(B1249,'[7]ALL SITES DOWN'!$D:$D,'[7]ALL SITES DOWN'!$J:$J,"")</f>
        <v/>
      </c>
      <c r="AQ1249" s="9" t="str">
        <f>_xlfn.XLOOKUP(B1249,[8]sheet1!$AC:$AC,[8]sheet1!$AF:$AF,"")</f>
        <v/>
      </c>
      <c r="AR1249" s="14"/>
      <c r="AS1249" s="14" t="s">
        <v>5465</v>
      </c>
      <c r="AT1249" s="14" t="str">
        <f>_xlfn.XLOOKUP(B1249,'[9]cell downs 18042026 17h'!$B:$B,'[9]cell downs 18042026 17h'!$B:$B,"")</f>
        <v/>
      </c>
      <c r="AU1249" s="14" t="str">
        <f>_xlfn.XLOOKUP(B1249,'[10]Cells Huawei 19042026 15h'!$B:$B,'[10]Cells Huawei 19042026 15h'!$B:$B,"")</f>
        <v/>
      </c>
      <c r="AV1249" s="9" t="str">
        <f>_xlfn.XLOOKUP(B1249,'[11]cells down 19042026 9H40'!$B:$B,'[11]cells down 19042026 9H40'!$B:$B,"")</f>
        <v/>
      </c>
    </row>
    <row r="1250" spans="1:48" hidden="1" x14ac:dyDescent="0.3">
      <c r="A1250" s="1" t="s">
        <v>2804</v>
      </c>
      <c r="B1250" s="8" t="s">
        <v>2805</v>
      </c>
      <c r="C1250" s="3" t="str">
        <f>_xlfn.XLOOKUP(B1250,'[1]daily break down'!$D:$D,'[1]daily break down'!$E:$E,"")</f>
        <v>CENTRE</v>
      </c>
      <c r="D1250" s="1" t="s">
        <v>11</v>
      </c>
      <c r="E1250" s="1" t="s">
        <v>12</v>
      </c>
      <c r="F1250" s="3" t="s">
        <v>37</v>
      </c>
      <c r="G1250" s="1" t="s">
        <v>1619</v>
      </c>
      <c r="H1250" s="29" t="str">
        <f>_xlfn.XLOOKUP(B1250,[2]CALCULATION!$B:$B,[2]CALCULATION!$H:$H,"")</f>
        <v>ZTE</v>
      </c>
      <c r="I1250" s="26">
        <v>0</v>
      </c>
      <c r="J1250" s="26">
        <v>2.0872927207197955</v>
      </c>
      <c r="K1250" s="26">
        <v>1.3590329677855752E-2</v>
      </c>
      <c r="L1250" s="26">
        <v>0</v>
      </c>
      <c r="M1250" s="26">
        <v>0</v>
      </c>
      <c r="N1250" s="26">
        <v>0</v>
      </c>
      <c r="O1250" s="26">
        <v>0</v>
      </c>
      <c r="P1250" s="114" t="s">
        <v>6364</v>
      </c>
      <c r="Q1250" s="42" t="s">
        <v>5538</v>
      </c>
      <c r="R1250" s="42"/>
      <c r="S1250" s="41" t="str" cm="1">
        <f t="array" ref="S1250">IFERROR(_xlfn.IFS(
U1250="MPR ISSUE","PDH",
U1250="BSS Hardware Issue","BSS",
U1250="Sites strategiques, MLL, Pylone, etc.","ENVTECH",
U1250="AKTIVCO DEFAUT GE &amp; POWER Cabinet","AKTIVCO",
U1250="AKTIVCO Coupure ENEO &amp; Baisse de tension","AKTIVCO GRID ONLY",
U1250="Coupure ENEO &amp; Baisse de tension","IHS GRID ONLY",
U1250="Defaut GE &amp; POWER Cabinet","IHS",
U1250="Sharing","Partners",
U1250="Sites strategiques &amp; DataCenter","SST &amp; DC",
U1250="Exclu","Exclu",
U1250="SAT","SAT",
U1250="SPARE-ISSUE","SPARE-ISSUE",
U1250="Fiber CAmtel","TRANS_FO_CAMTEL",
U1250="Fiber AOF","Fiber AOF",
U1250="Projet OCM (HUAWEI)","TRAVAUX-HUAWEI",
U1250="Projet OCM (NOKIA)","TRAVAUX-NOKIA",
U1250="ACCESS-ISSUE","ACCESS-ISSUE",
U1250="Projet OCM (ZTE, NOKIA, autres projets)","TRAVAUX OCM",
U1250="No root CAuse","No root cause",
U1250="ODU HS","PDH",
U1250="IP &amp; VLAN","PDH",
U1250="Warehouse HUAWEI","SPARE-ISSUE",
U1250="SPARE-HS","SPARE-ISSUE",
U1250="Power Telco","BSS",U1250="no impacts","no impacts"
),"")</f>
        <v>No root cause</v>
      </c>
      <c r="T1250" s="41" t="str" cm="1">
        <f t="array" ref="T1250">IFERROR(_xlfn.IFS(
U1250="MPR ISSUE","TX ISSUE",
U1250="BSS Hardware Issue","RAN ISSUE",
U1250="Sites strategiques, MLL, Pylone, etc.","ENVTECH",
U1250="AKTIVCO DEFAUT GE &amp; POWER Cabinet","POWER ISSUE",
U1250="AKTIVCO Coupure ENEO &amp; Baisse de tension","POWER ISSUE",
U1250="Coupure ENEO &amp; Baisse de tension","POWER ISSUE",
U1250="Defaut GE &amp; POWER Cabinet","POWER ISSUE",
U1250="Sharing","POWER ISSUE",
U1250="Sites strategiques &amp; DataCenter","POWER ISSUE",
U1250="Exclu","Exclu",
U1250="SAT","TX ISSUE",
U1250="SPARE-ISSUE","SPARE-ISSUE",
U1250="Fiber CAmtel","TX ISSUE",
U1250="Fiber AOF","TX ISSUE",
U1250="Projet OCM (HUAWEI)","TRAVAUX-HUAWEI",
U1250="Projet OCM (NOKIA)","TRAVAUX -NOKIA",
U1250="ACCESS-ISSUE","ACCESS-ISSUE",
U1250="Projet OCM (ZTE, NOKIA, autres projets)","TRAVAUX OCM",
U1250="No root CAuse","No root cause",
U1250="ODU HS","TX ISSUE",
U1250="IP &amp; VLAN","TX ISSUE",
U1250="Warehouse HUAWEI","SPARE-ISSUE",
U1250="SPARE-HS","SPARE-ISSUE",
U1250="Power Telco","RAN ISSUE",U1250="no impacts","no impacts"
),"")</f>
        <v>No root cause</v>
      </c>
      <c r="U1250" s="68" t="s">
        <v>5691</v>
      </c>
      <c r="V1250" s="41" t="str" cm="1">
        <f t="array" ref="V1250">IFERROR(_xlfn.IFS(
U1250="MPR ISSUE","ACTIVE",
U1250="BSS Hardware Issue","ACTIVE",
U1250="Sites strategiques, MLL, Pylone, etc.","PASSIVE",
U1250="AKTIVCO DEFAUT GE &amp; POWER Cabinet","PASSIVE",
U1250="AKTIVCO Coupure ENEO &amp; Baisse de tension","PASSIVE",
U1250="Coupure ENEO &amp; Baisse de tension","PASSIVE",
U1250="Defaut GE &amp; POWER Cabinet","PASSIVE",
U1250="Sharing","PASSIVE",
U1250="Sites strategiques &amp; DataCenter","PASSIVE",
U1250="Exclu","Exclu",
U1250="SAT","ACTIVE",
U1250="SPARE-ISSUE","SPARE-ISSUE",
U1250="Fiber CAmtel","ACTIVE",
U1250="Fiber AOF","ACTIVE",
U1250="Projet OCM (HUAWEI)","PLANNED WORKS",
U1250="Projet OCM (NOKIA)","PLANNED WORKS",
U1250="ACCESS-ISSUE","ACCESS-ISSUE",
U1250="Projet OCM (ZTE, NOKIA, autres projets)","PLANNED WORKS",
U1250="No root CAuse","No root cause",
U1250="ODU HS","ACTIVE",
U1250="IP &amp; VLAN","ACTIVE",
U1250="Warehouse HUAWEI","SPARE-ISSUE",
U1250="SPARE-HS","SPARE-ISSUE",
U1250="Power Telco","ACTIVE", U1250="no impacts","no impacts"
),"")</f>
        <v>No root cause</v>
      </c>
      <c r="W1250" s="113"/>
      <c r="X1250" s="113"/>
      <c r="Y1250" s="113"/>
      <c r="Z1250" s="113"/>
      <c r="AA1250" s="113"/>
      <c r="AB1250" s="17" t="s">
        <v>5465</v>
      </c>
      <c r="AC1250" s="17" t="str">
        <f>_xlfn.XLOOKUP(B1250,'INCIDENT-04-27-2026'!E:E,'INCIDENT-04-27-2026'!F:F,"")</f>
        <v/>
      </c>
      <c r="AD1250" s="9"/>
      <c r="AE1250" s="7" t="s">
        <v>5465</v>
      </c>
      <c r="AF1250" s="6" t="str">
        <f>_xlfn.XLOOKUP(B1250,'[13]Input_27-04'!$B:$B,'[13]Input_27-04'!$M:$M,"")</f>
        <v/>
      </c>
      <c r="AG1250" s="7"/>
      <c r="AH1250" s="3"/>
      <c r="AI1250" s="18" t="str">
        <f>_xlfn.XLOOKUP(B1250,'[3]Cells Huawei 27042026 10h'!$B:$B,'[3]Cells Huawei 27042026 10h'!$T:$T,"")</f>
        <v/>
      </c>
      <c r="AJ1250" s="18" t="str">
        <f>_xlfn.XLOOKUP(B1250,'[3]Cells Huawei 27042026 15h'!$B:$B,'[3]Cells Huawei 27042026 15h'!$T:$T,"")</f>
        <v/>
      </c>
      <c r="AK1250" s="18" t="str">
        <f>_xlfn.XLOOKUP(B1250,'[4]cells down 27042026 11h28'!$B:$B,'[4]cells down 27042026 11h28'!$R:$R,"")</f>
        <v/>
      </c>
      <c r="AL1250" s="18" t="str">
        <f>_xlfn.XLOOKUP(B1250,'[4]cells down 27042026 18h01'!$B:$B,'[4]cells down 27042026 18h01'!$R:$R,"")</f>
        <v/>
      </c>
      <c r="AM1250" s="18" t="str">
        <f>_xlfn.XLOOKUP(B1250,'[5]cell downs 27042026 11h'!$B:$B,'[5]cell downs 27042026 11h'!$R:$R,"")</f>
        <v/>
      </c>
      <c r="AN1250" s="18" t="str">
        <f>_xlfn.XLOOKUP(B1250,'[5]cell downs 27042026 17h40'!$B:$B,'[5]cell downs 27042026 17h40'!$R:$R,"")</f>
        <v/>
      </c>
      <c r="AO1250" s="18" t="str">
        <f>_xlfn.XLOOKUP(B1250,'[6]ALL SITES DOWN'!$D:$D,'[6]ALL SITES DOWN'!$J:$J,"")</f>
        <v/>
      </c>
      <c r="AP1250" s="18" t="str">
        <f>_xlfn.XLOOKUP(B1250,'[7]ALL SITES DOWN'!$D:$D,'[7]ALL SITES DOWN'!$J:$J,"")</f>
        <v/>
      </c>
      <c r="AQ1250" s="9" t="str">
        <f>_xlfn.XLOOKUP(B1250,[8]sheet1!$AC:$AC,[8]sheet1!$AF:$AF,"")</f>
        <v/>
      </c>
      <c r="AR1250" s="14"/>
      <c r="AS1250" s="14" t="s">
        <v>5465</v>
      </c>
      <c r="AT1250" s="14" t="str">
        <f>_xlfn.XLOOKUP(B1250,'[9]cell downs 18042026 17h'!$B:$B,'[9]cell downs 18042026 17h'!$B:$B,"")</f>
        <v/>
      </c>
      <c r="AU1250" s="14" t="str">
        <f>_xlfn.XLOOKUP(B1250,'[10]Cells Huawei 19042026 15h'!$B:$B,'[10]Cells Huawei 19042026 15h'!$B:$B,"")</f>
        <v/>
      </c>
      <c r="AV1250" s="9" t="str">
        <f>_xlfn.XLOOKUP(B1250,'[11]cells down 19042026 9H40'!$B:$B,'[11]cells down 19042026 9H40'!$B:$B,"")</f>
        <v/>
      </c>
    </row>
    <row r="1251" spans="1:48" hidden="1" x14ac:dyDescent="0.3">
      <c r="A1251" s="1" t="s">
        <v>1627</v>
      </c>
      <c r="B1251" s="8" t="s">
        <v>1628</v>
      </c>
      <c r="C1251" s="3" t="str">
        <f>_xlfn.XLOOKUP(B1251,'[1]daily break down'!$D:$D,'[1]daily break down'!$E:$E,"")</f>
        <v>Yaounde</v>
      </c>
      <c r="D1251" s="1" t="s">
        <v>21</v>
      </c>
      <c r="E1251" s="1" t="s">
        <v>36</v>
      </c>
      <c r="F1251" s="3" t="s">
        <v>37</v>
      </c>
      <c r="G1251" s="1" t="s">
        <v>38</v>
      </c>
      <c r="H1251" s="29" t="str">
        <f>_xlfn.XLOOKUP(B1251,[2]CALCULATION!$B:$B,[2]CALCULATION!$H:$H,"")</f>
        <v>ZTE</v>
      </c>
      <c r="I1251" s="26">
        <v>0</v>
      </c>
      <c r="J1251" s="26">
        <v>0</v>
      </c>
      <c r="K1251" s="26">
        <v>1.3554659521220895E-2</v>
      </c>
      <c r="L1251" s="26">
        <v>0</v>
      </c>
      <c r="M1251" s="26">
        <v>0</v>
      </c>
      <c r="N1251" s="26">
        <v>0</v>
      </c>
      <c r="O1251" s="26">
        <v>0</v>
      </c>
      <c r="P1251" s="114" t="s">
        <v>6364</v>
      </c>
      <c r="Q1251" s="42" t="s">
        <v>5538</v>
      </c>
      <c r="R1251" s="42"/>
      <c r="S1251" s="41" t="str" cm="1">
        <f t="array" ref="S1251">IFERROR(_xlfn.IFS(
U1251="MPR ISSUE","PDH",
U1251="BSS Hardware Issue","BSS",
U1251="Sites strategiques, MLL, Pylone, etc.","ENVTECH",
U1251="AKTIVCO DEFAUT GE &amp; POWER Cabinet","AKTIVCO",
U1251="AKTIVCO Coupure ENEO &amp; Baisse de tension","AKTIVCO GRID ONLY",
U1251="Coupure ENEO &amp; Baisse de tension","IHS GRID ONLY",
U1251="Defaut GE &amp; POWER Cabinet","IHS",
U1251="Sharing","Partners",
U1251="Sites strategiques &amp; DataCenter","SST &amp; DC",
U1251="Exclu","Exclu",
U1251="SAT","SAT",
U1251="SPARE-ISSUE","SPARE-ISSUE",
U1251="Fiber CAmtel","TRANS_FO_CAMTEL",
U1251="Fiber AOF","Fiber AOF",
U1251="Projet OCM (HUAWEI)","TRAVAUX-HUAWEI",
U1251="Projet OCM (NOKIA)","TRAVAUX-NOKIA",
U1251="ACCESS-ISSUE","ACCESS-ISSUE",
U1251="Projet OCM (ZTE, NOKIA, autres projets)","TRAVAUX OCM",
U1251="No root CAuse","No root cause",
U1251="ODU HS","PDH",
U1251="IP &amp; VLAN","PDH",
U1251="Warehouse HUAWEI","SPARE-ISSUE",
U1251="SPARE-HS","SPARE-ISSUE",
U1251="Power Telco","BSS",U1251="no impacts","no impacts"
),"")</f>
        <v>No root cause</v>
      </c>
      <c r="T1251" s="41" t="str" cm="1">
        <f t="array" ref="T1251">IFERROR(_xlfn.IFS(
U1251="MPR ISSUE","TX ISSUE",
U1251="BSS Hardware Issue","RAN ISSUE",
U1251="Sites strategiques, MLL, Pylone, etc.","ENVTECH",
U1251="AKTIVCO DEFAUT GE &amp; POWER Cabinet","POWER ISSUE",
U1251="AKTIVCO Coupure ENEO &amp; Baisse de tension","POWER ISSUE",
U1251="Coupure ENEO &amp; Baisse de tension","POWER ISSUE",
U1251="Defaut GE &amp; POWER Cabinet","POWER ISSUE",
U1251="Sharing","POWER ISSUE",
U1251="Sites strategiques &amp; DataCenter","POWER ISSUE",
U1251="Exclu","Exclu",
U1251="SAT","TX ISSUE",
U1251="SPARE-ISSUE","SPARE-ISSUE",
U1251="Fiber CAmtel","TX ISSUE",
U1251="Fiber AOF","TX ISSUE",
U1251="Projet OCM (HUAWEI)","TRAVAUX-HUAWEI",
U1251="Projet OCM (NOKIA)","TRAVAUX -NOKIA",
U1251="ACCESS-ISSUE","ACCESS-ISSUE",
U1251="Projet OCM (ZTE, NOKIA, autres projets)","TRAVAUX OCM",
U1251="No root CAuse","No root cause",
U1251="ODU HS","TX ISSUE",
U1251="IP &amp; VLAN","TX ISSUE",
U1251="Warehouse HUAWEI","SPARE-ISSUE",
U1251="SPARE-HS","SPARE-ISSUE",
U1251="Power Telco","RAN ISSUE",U1251="no impacts","no impacts"
),"")</f>
        <v>No root cause</v>
      </c>
      <c r="U1251" s="68" t="s">
        <v>5691</v>
      </c>
      <c r="V1251" s="41" t="str" cm="1">
        <f t="array" ref="V1251">IFERROR(_xlfn.IFS(
U1251="MPR ISSUE","ACTIVE",
U1251="BSS Hardware Issue","ACTIVE",
U1251="Sites strategiques, MLL, Pylone, etc.","PASSIVE",
U1251="AKTIVCO DEFAUT GE &amp; POWER Cabinet","PASSIVE",
U1251="AKTIVCO Coupure ENEO &amp; Baisse de tension","PASSIVE",
U1251="Coupure ENEO &amp; Baisse de tension","PASSIVE",
U1251="Defaut GE &amp; POWER Cabinet","PASSIVE",
U1251="Sharing","PASSIVE",
U1251="Sites strategiques &amp; DataCenter","PASSIVE",
U1251="Exclu","Exclu",
U1251="SAT","ACTIVE",
U1251="SPARE-ISSUE","SPARE-ISSUE",
U1251="Fiber CAmtel","ACTIVE",
U1251="Fiber AOF","ACTIVE",
U1251="Projet OCM (HUAWEI)","PLANNED WORKS",
U1251="Projet OCM (NOKIA)","PLANNED WORKS",
U1251="ACCESS-ISSUE","ACCESS-ISSUE",
U1251="Projet OCM (ZTE, NOKIA, autres projets)","PLANNED WORKS",
U1251="No root CAuse","No root cause",
U1251="ODU HS","ACTIVE",
U1251="IP &amp; VLAN","ACTIVE",
U1251="Warehouse HUAWEI","SPARE-ISSUE",
U1251="SPARE-HS","SPARE-ISSUE",
U1251="Power Telco","ACTIVE", U1251="no impacts","no impacts"
),"")</f>
        <v>No root cause</v>
      </c>
      <c r="W1251" s="113"/>
      <c r="X1251" s="113"/>
      <c r="Y1251" s="113"/>
      <c r="Z1251" s="113"/>
      <c r="AA1251" s="113"/>
      <c r="AB1251" s="17" t="s">
        <v>5465</v>
      </c>
      <c r="AC1251" s="17" t="str">
        <f>_xlfn.XLOOKUP(B1251,'INCIDENT-04-27-2026'!E:E,'INCIDENT-04-27-2026'!F:F,"")</f>
        <v/>
      </c>
      <c r="AD1251" s="9"/>
      <c r="AE1251" s="7" t="s">
        <v>5465</v>
      </c>
      <c r="AF1251" s="6" t="str">
        <f>_xlfn.XLOOKUP(B1251,'[13]Input_27-04'!$B:$B,'[13]Input_27-04'!$M:$M,"")</f>
        <v/>
      </c>
      <c r="AG1251" s="7"/>
      <c r="AH1251" s="3"/>
      <c r="AI1251" s="18" t="str">
        <f>_xlfn.XLOOKUP(B1251,'[3]Cells Huawei 27042026 10h'!$B:$B,'[3]Cells Huawei 27042026 10h'!$T:$T,"")</f>
        <v/>
      </c>
      <c r="AJ1251" s="18" t="str">
        <f>_xlfn.XLOOKUP(B1251,'[3]Cells Huawei 27042026 15h'!$B:$B,'[3]Cells Huawei 27042026 15h'!$T:$T,"")</f>
        <v/>
      </c>
      <c r="AK1251" s="18" t="str">
        <f>_xlfn.XLOOKUP(B1251,'[4]cells down 27042026 11h28'!$B:$B,'[4]cells down 27042026 11h28'!$R:$R,"")</f>
        <v/>
      </c>
      <c r="AL1251" s="18" t="str">
        <f>_xlfn.XLOOKUP(B1251,'[4]cells down 27042026 18h01'!$B:$B,'[4]cells down 27042026 18h01'!$R:$R,"")</f>
        <v/>
      </c>
      <c r="AM1251" s="18" t="str">
        <f>_xlfn.XLOOKUP(B1251,'[5]cell downs 27042026 11h'!$B:$B,'[5]cell downs 27042026 11h'!$R:$R,"")</f>
        <v/>
      </c>
      <c r="AN1251" s="18" t="str">
        <f>_xlfn.XLOOKUP(B1251,'[5]cell downs 27042026 17h40'!$B:$B,'[5]cell downs 27042026 17h40'!$R:$R,"")</f>
        <v/>
      </c>
      <c r="AO1251" s="18" t="str">
        <f>_xlfn.XLOOKUP(B1251,'[6]ALL SITES DOWN'!$D:$D,'[6]ALL SITES DOWN'!$J:$J,"")</f>
        <v/>
      </c>
      <c r="AP1251" s="18" t="str">
        <f>_xlfn.XLOOKUP(B1251,'[7]ALL SITES DOWN'!$D:$D,'[7]ALL SITES DOWN'!$J:$J,"")</f>
        <v/>
      </c>
      <c r="AQ1251" s="9" t="str">
        <f>_xlfn.XLOOKUP(B1251,[8]sheet1!$AC:$AC,[8]sheet1!$AF:$AF,"")</f>
        <v/>
      </c>
      <c r="AR1251" s="14"/>
      <c r="AS1251" s="14" t="s">
        <v>5465</v>
      </c>
      <c r="AT1251" s="14" t="str">
        <f>_xlfn.XLOOKUP(B1251,'[9]cell downs 18042026 17h'!$B:$B,'[9]cell downs 18042026 17h'!$B:$B,"")</f>
        <v/>
      </c>
      <c r="AU1251" s="14" t="str">
        <f>_xlfn.XLOOKUP(B1251,'[10]Cells Huawei 19042026 15h'!$B:$B,'[10]Cells Huawei 19042026 15h'!$B:$B,"")</f>
        <v/>
      </c>
      <c r="AV1251" s="9" t="str">
        <f>_xlfn.XLOOKUP(B1251,'[11]cells down 19042026 9H40'!$B:$B,'[11]cells down 19042026 9H40'!$B:$B,"")</f>
        <v/>
      </c>
    </row>
    <row r="1252" spans="1:48" hidden="1" x14ac:dyDescent="0.3">
      <c r="A1252" s="1" t="s">
        <v>2341</v>
      </c>
      <c r="B1252" s="8" t="s">
        <v>2342</v>
      </c>
      <c r="C1252" s="3" t="str">
        <f>_xlfn.XLOOKUP(B1252,'[1]daily break down'!$D:$D,'[1]daily break down'!$E:$E,"")</f>
        <v>Yaounde</v>
      </c>
      <c r="D1252" s="1" t="s">
        <v>11</v>
      </c>
      <c r="E1252" s="1" t="s">
        <v>12</v>
      </c>
      <c r="F1252" s="3" t="s">
        <v>37</v>
      </c>
      <c r="G1252" s="1" t="s">
        <v>38</v>
      </c>
      <c r="H1252" s="29" t="str">
        <f>_xlfn.XLOOKUP(B1252,[2]CALCULATION!$B:$B,[2]CALCULATION!$H:$H,"")</f>
        <v>ZTE</v>
      </c>
      <c r="I1252" s="26">
        <v>0</v>
      </c>
      <c r="J1252" s="26">
        <v>0</v>
      </c>
      <c r="K1252" s="26">
        <v>1.3447649051316336E-2</v>
      </c>
      <c r="L1252" s="26">
        <v>0</v>
      </c>
      <c r="M1252" s="26">
        <v>0.14854836730559068</v>
      </c>
      <c r="N1252" s="26">
        <v>0</v>
      </c>
      <c r="O1252" s="26">
        <v>0</v>
      </c>
      <c r="P1252" s="114" t="s">
        <v>6364</v>
      </c>
      <c r="Q1252" s="42" t="s">
        <v>5538</v>
      </c>
      <c r="R1252" s="42"/>
      <c r="S1252" s="41" t="str" cm="1">
        <f t="array" ref="S1252">IFERROR(_xlfn.IFS(
U1252="MPR ISSUE","PDH",
U1252="BSS Hardware Issue","BSS",
U1252="Sites strategiques, MLL, Pylone, etc.","ENVTECH",
U1252="AKTIVCO DEFAUT GE &amp; POWER Cabinet","AKTIVCO",
U1252="AKTIVCO Coupure ENEO &amp; Baisse de tension","AKTIVCO GRID ONLY",
U1252="Coupure ENEO &amp; Baisse de tension","IHS GRID ONLY",
U1252="Defaut GE &amp; POWER Cabinet","IHS",
U1252="Sharing","Partners",
U1252="Sites strategiques &amp; DataCenter","SST &amp; DC",
U1252="Exclu","Exclu",
U1252="SAT","SAT",
U1252="SPARE-ISSUE","SPARE-ISSUE",
U1252="Fiber CAmtel","TRANS_FO_CAMTEL",
U1252="Fiber AOF","Fiber AOF",
U1252="Projet OCM (HUAWEI)","TRAVAUX-HUAWEI",
U1252="Projet OCM (NOKIA)","TRAVAUX-NOKIA",
U1252="ACCESS-ISSUE","ACCESS-ISSUE",
U1252="Projet OCM (ZTE, NOKIA, autres projets)","TRAVAUX OCM",
U1252="No root CAuse","No root cause",
U1252="ODU HS","PDH",
U1252="IP &amp; VLAN","PDH",
U1252="Warehouse HUAWEI","SPARE-ISSUE",
U1252="SPARE-HS","SPARE-ISSUE",
U1252="Power Telco","BSS",U1252="no impacts","no impacts"
),"")</f>
        <v>No root cause</v>
      </c>
      <c r="T1252" s="41" t="str" cm="1">
        <f t="array" ref="T1252">IFERROR(_xlfn.IFS(
U1252="MPR ISSUE","TX ISSUE",
U1252="BSS Hardware Issue","RAN ISSUE",
U1252="Sites strategiques, MLL, Pylone, etc.","ENVTECH",
U1252="AKTIVCO DEFAUT GE &amp; POWER Cabinet","POWER ISSUE",
U1252="AKTIVCO Coupure ENEO &amp; Baisse de tension","POWER ISSUE",
U1252="Coupure ENEO &amp; Baisse de tension","POWER ISSUE",
U1252="Defaut GE &amp; POWER Cabinet","POWER ISSUE",
U1252="Sharing","POWER ISSUE",
U1252="Sites strategiques &amp; DataCenter","POWER ISSUE",
U1252="Exclu","Exclu",
U1252="SAT","TX ISSUE",
U1252="SPARE-ISSUE","SPARE-ISSUE",
U1252="Fiber CAmtel","TX ISSUE",
U1252="Fiber AOF","TX ISSUE",
U1252="Projet OCM (HUAWEI)","TRAVAUX-HUAWEI",
U1252="Projet OCM (NOKIA)","TRAVAUX -NOKIA",
U1252="ACCESS-ISSUE","ACCESS-ISSUE",
U1252="Projet OCM (ZTE, NOKIA, autres projets)","TRAVAUX OCM",
U1252="No root CAuse","No root cause",
U1252="ODU HS","TX ISSUE",
U1252="IP &amp; VLAN","TX ISSUE",
U1252="Warehouse HUAWEI","SPARE-ISSUE",
U1252="SPARE-HS","SPARE-ISSUE",
U1252="Power Telco","RAN ISSUE",U1252="no impacts","no impacts"
),"")</f>
        <v>No root cause</v>
      </c>
      <c r="U1252" s="68" t="s">
        <v>5691</v>
      </c>
      <c r="V1252" s="41" t="str" cm="1">
        <f t="array" ref="V1252">IFERROR(_xlfn.IFS(
U1252="MPR ISSUE","ACTIVE",
U1252="BSS Hardware Issue","ACTIVE",
U1252="Sites strategiques, MLL, Pylone, etc.","PASSIVE",
U1252="AKTIVCO DEFAUT GE &amp; POWER Cabinet","PASSIVE",
U1252="AKTIVCO Coupure ENEO &amp; Baisse de tension","PASSIVE",
U1252="Coupure ENEO &amp; Baisse de tension","PASSIVE",
U1252="Defaut GE &amp; POWER Cabinet","PASSIVE",
U1252="Sharing","PASSIVE",
U1252="Sites strategiques &amp; DataCenter","PASSIVE",
U1252="Exclu","Exclu",
U1252="SAT","ACTIVE",
U1252="SPARE-ISSUE","SPARE-ISSUE",
U1252="Fiber CAmtel","ACTIVE",
U1252="Fiber AOF","ACTIVE",
U1252="Projet OCM (HUAWEI)","PLANNED WORKS",
U1252="Projet OCM (NOKIA)","PLANNED WORKS",
U1252="ACCESS-ISSUE","ACCESS-ISSUE",
U1252="Projet OCM (ZTE, NOKIA, autres projets)","PLANNED WORKS",
U1252="No root CAuse","No root cause",
U1252="ODU HS","ACTIVE",
U1252="IP &amp; VLAN","ACTIVE",
U1252="Warehouse HUAWEI","SPARE-ISSUE",
U1252="SPARE-HS","SPARE-ISSUE",
U1252="Power Telco","ACTIVE", U1252="no impacts","no impacts"
),"")</f>
        <v>No root cause</v>
      </c>
      <c r="W1252" s="113"/>
      <c r="X1252" s="113"/>
      <c r="Y1252" s="113"/>
      <c r="Z1252" s="113"/>
      <c r="AA1252" s="113"/>
      <c r="AB1252" s="17" t="s">
        <v>5465</v>
      </c>
      <c r="AC1252" s="17" t="str">
        <f>_xlfn.XLOOKUP(B1252,'INCIDENT-04-27-2026'!E:E,'INCIDENT-04-27-2026'!F:F,"")</f>
        <v/>
      </c>
      <c r="AD1252" s="9"/>
      <c r="AE1252" s="7" t="s">
        <v>5465</v>
      </c>
      <c r="AF1252" s="6" t="str">
        <f>_xlfn.XLOOKUP(B1252,'[13]Input_27-04'!$B:$B,'[13]Input_27-04'!$M:$M,"")</f>
        <v/>
      </c>
      <c r="AG1252" s="7"/>
      <c r="AH1252" s="3"/>
      <c r="AI1252" s="18" t="str">
        <f>_xlfn.XLOOKUP(B1252,'[3]Cells Huawei 27042026 10h'!$B:$B,'[3]Cells Huawei 27042026 10h'!$T:$T,"")</f>
        <v/>
      </c>
      <c r="AJ1252" s="18" t="str">
        <f>_xlfn.XLOOKUP(B1252,'[3]Cells Huawei 27042026 15h'!$B:$B,'[3]Cells Huawei 27042026 15h'!$T:$T,"")</f>
        <v/>
      </c>
      <c r="AK1252" s="18" t="str">
        <f>_xlfn.XLOOKUP(B1252,'[4]cells down 27042026 11h28'!$B:$B,'[4]cells down 27042026 11h28'!$R:$R,"")</f>
        <v/>
      </c>
      <c r="AL1252" s="18" t="str">
        <f>_xlfn.XLOOKUP(B1252,'[4]cells down 27042026 18h01'!$B:$B,'[4]cells down 27042026 18h01'!$R:$R,"")</f>
        <v/>
      </c>
      <c r="AM1252" s="18" t="str">
        <f>_xlfn.XLOOKUP(B1252,'[5]cell downs 27042026 11h'!$B:$B,'[5]cell downs 27042026 11h'!$R:$R,"")</f>
        <v/>
      </c>
      <c r="AN1252" s="18" t="str">
        <f>_xlfn.XLOOKUP(B1252,'[5]cell downs 27042026 17h40'!$B:$B,'[5]cell downs 27042026 17h40'!$R:$R,"")</f>
        <v/>
      </c>
      <c r="AO1252" s="18" t="str">
        <f>_xlfn.XLOOKUP(B1252,'[6]ALL SITES DOWN'!$D:$D,'[6]ALL SITES DOWN'!$J:$J,"")</f>
        <v/>
      </c>
      <c r="AP1252" s="18" t="str">
        <f>_xlfn.XLOOKUP(B1252,'[7]ALL SITES DOWN'!$D:$D,'[7]ALL SITES DOWN'!$J:$J,"")</f>
        <v/>
      </c>
      <c r="AQ1252" s="9" t="str">
        <f>_xlfn.XLOOKUP(B1252,[8]sheet1!$AC:$AC,[8]sheet1!$AF:$AF,"")</f>
        <v/>
      </c>
      <c r="AR1252" s="14"/>
      <c r="AS1252" s="14" t="s">
        <v>5465</v>
      </c>
      <c r="AT1252" s="14" t="str">
        <f>_xlfn.XLOOKUP(B1252,'[9]cell downs 18042026 17h'!$B:$B,'[9]cell downs 18042026 17h'!$B:$B,"")</f>
        <v/>
      </c>
      <c r="AU1252" s="14" t="str">
        <f>_xlfn.XLOOKUP(B1252,'[10]Cells Huawei 19042026 15h'!$B:$B,'[10]Cells Huawei 19042026 15h'!$B:$B,"")</f>
        <v/>
      </c>
      <c r="AV1252" s="9" t="str">
        <f>_xlfn.XLOOKUP(B1252,'[11]cells down 19042026 9H40'!$B:$B,'[11]cells down 19042026 9H40'!$B:$B,"")</f>
        <v/>
      </c>
    </row>
    <row r="1253" spans="1:48" hidden="1" x14ac:dyDescent="0.3">
      <c r="A1253" s="1" t="s">
        <v>2559</v>
      </c>
      <c r="B1253" s="8" t="s">
        <v>2560</v>
      </c>
      <c r="C1253" s="3" t="str">
        <f>_xlfn.XLOOKUP(B1253,'[1]daily break down'!$D:$D,'[1]daily break down'!$E:$E,"")</f>
        <v>CENTRE</v>
      </c>
      <c r="D1253" s="1" t="s">
        <v>21</v>
      </c>
      <c r="E1253" s="1" t="s">
        <v>122</v>
      </c>
      <c r="F1253" s="3" t="s">
        <v>37</v>
      </c>
      <c r="G1253" s="1" t="s">
        <v>2561</v>
      </c>
      <c r="H1253" s="29" t="str">
        <f>_xlfn.XLOOKUP(B1253,[2]CALCULATION!$B:$B,[2]CALCULATION!$H:$H,"")</f>
        <v>ZTE</v>
      </c>
      <c r="I1253" s="26">
        <v>0</v>
      </c>
      <c r="J1253" s="26">
        <v>0</v>
      </c>
      <c r="K1253" s="26">
        <v>1.3411978894681818E-2</v>
      </c>
      <c r="L1253" s="26">
        <v>0</v>
      </c>
      <c r="M1253" s="26">
        <v>0</v>
      </c>
      <c r="N1253" s="26">
        <v>0</v>
      </c>
      <c r="O1253" s="26">
        <v>0</v>
      </c>
      <c r="P1253" s="114" t="s">
        <v>6364</v>
      </c>
      <c r="Q1253" s="42" t="s">
        <v>5538</v>
      </c>
      <c r="R1253" s="42"/>
      <c r="S1253" s="41" t="str" cm="1">
        <f t="array" ref="S1253">IFERROR(_xlfn.IFS(
U1253="MPR ISSUE","PDH",
U1253="BSS Hardware Issue","BSS",
U1253="Sites strategiques, MLL, Pylone, etc.","ENVTECH",
U1253="AKTIVCO DEFAUT GE &amp; POWER Cabinet","AKTIVCO",
U1253="AKTIVCO Coupure ENEO &amp; Baisse de tension","AKTIVCO GRID ONLY",
U1253="Coupure ENEO &amp; Baisse de tension","IHS GRID ONLY",
U1253="Defaut GE &amp; POWER Cabinet","IHS",
U1253="Sharing","Partners",
U1253="Sites strategiques &amp; DataCenter","SST &amp; DC",
U1253="Exclu","Exclu",
U1253="SAT","SAT",
U1253="SPARE-ISSUE","SPARE-ISSUE",
U1253="Fiber CAmtel","TRANS_FO_CAMTEL",
U1253="Fiber AOF","Fiber AOF",
U1253="Projet OCM (HUAWEI)","TRAVAUX-HUAWEI",
U1253="Projet OCM (NOKIA)","TRAVAUX-NOKIA",
U1253="ACCESS-ISSUE","ACCESS-ISSUE",
U1253="Projet OCM (ZTE, NOKIA, autres projets)","TRAVAUX OCM",
U1253="No root CAuse","No root cause",
U1253="ODU HS","PDH",
U1253="IP &amp; VLAN","PDH",
U1253="Warehouse HUAWEI","SPARE-ISSUE",
U1253="SPARE-HS","SPARE-ISSUE",
U1253="Power Telco","BSS",U1253="no impacts","no impacts"
),"")</f>
        <v>No root cause</v>
      </c>
      <c r="T1253" s="41" t="str" cm="1">
        <f t="array" ref="T1253">IFERROR(_xlfn.IFS(
U1253="MPR ISSUE","TX ISSUE",
U1253="BSS Hardware Issue","RAN ISSUE",
U1253="Sites strategiques, MLL, Pylone, etc.","ENVTECH",
U1253="AKTIVCO DEFAUT GE &amp; POWER Cabinet","POWER ISSUE",
U1253="AKTIVCO Coupure ENEO &amp; Baisse de tension","POWER ISSUE",
U1253="Coupure ENEO &amp; Baisse de tension","POWER ISSUE",
U1253="Defaut GE &amp; POWER Cabinet","POWER ISSUE",
U1253="Sharing","POWER ISSUE",
U1253="Sites strategiques &amp; DataCenter","POWER ISSUE",
U1253="Exclu","Exclu",
U1253="SAT","TX ISSUE",
U1253="SPARE-ISSUE","SPARE-ISSUE",
U1253="Fiber CAmtel","TX ISSUE",
U1253="Fiber AOF","TX ISSUE",
U1253="Projet OCM (HUAWEI)","TRAVAUX-HUAWEI",
U1253="Projet OCM (NOKIA)","TRAVAUX -NOKIA",
U1253="ACCESS-ISSUE","ACCESS-ISSUE",
U1253="Projet OCM (ZTE, NOKIA, autres projets)","TRAVAUX OCM",
U1253="No root CAuse","No root cause",
U1253="ODU HS","TX ISSUE",
U1253="IP &amp; VLAN","TX ISSUE",
U1253="Warehouse HUAWEI","SPARE-ISSUE",
U1253="SPARE-HS","SPARE-ISSUE",
U1253="Power Telco","RAN ISSUE",U1253="no impacts","no impacts"
),"")</f>
        <v>No root cause</v>
      </c>
      <c r="U1253" s="68" t="s">
        <v>5691</v>
      </c>
      <c r="V1253" s="41" t="str" cm="1">
        <f t="array" ref="V1253">IFERROR(_xlfn.IFS(
U1253="MPR ISSUE","ACTIVE",
U1253="BSS Hardware Issue","ACTIVE",
U1253="Sites strategiques, MLL, Pylone, etc.","PASSIVE",
U1253="AKTIVCO DEFAUT GE &amp; POWER Cabinet","PASSIVE",
U1253="AKTIVCO Coupure ENEO &amp; Baisse de tension","PASSIVE",
U1253="Coupure ENEO &amp; Baisse de tension","PASSIVE",
U1253="Defaut GE &amp; POWER Cabinet","PASSIVE",
U1253="Sharing","PASSIVE",
U1253="Sites strategiques &amp; DataCenter","PASSIVE",
U1253="Exclu","Exclu",
U1253="SAT","ACTIVE",
U1253="SPARE-ISSUE","SPARE-ISSUE",
U1253="Fiber CAmtel","ACTIVE",
U1253="Fiber AOF","ACTIVE",
U1253="Projet OCM (HUAWEI)","PLANNED WORKS",
U1253="Projet OCM (NOKIA)","PLANNED WORKS",
U1253="ACCESS-ISSUE","ACCESS-ISSUE",
U1253="Projet OCM (ZTE, NOKIA, autres projets)","PLANNED WORKS",
U1253="No root CAuse","No root cause",
U1253="ODU HS","ACTIVE",
U1253="IP &amp; VLAN","ACTIVE",
U1253="Warehouse HUAWEI","SPARE-ISSUE",
U1253="SPARE-HS","SPARE-ISSUE",
U1253="Power Telco","ACTIVE", U1253="no impacts","no impacts"
),"")</f>
        <v>No root cause</v>
      </c>
      <c r="W1253" s="113"/>
      <c r="X1253" s="113"/>
      <c r="Y1253" s="113"/>
      <c r="Z1253" s="113"/>
      <c r="AA1253" s="113"/>
      <c r="AB1253" s="17" t="s">
        <v>5465</v>
      </c>
      <c r="AC1253" s="17" t="str">
        <f>_xlfn.XLOOKUP(B1253,'INCIDENT-04-27-2026'!E:E,'INCIDENT-04-27-2026'!F:F,"")</f>
        <v/>
      </c>
      <c r="AD1253" s="9"/>
      <c r="AE1253" s="7" t="s">
        <v>5465</v>
      </c>
      <c r="AF1253" s="6" t="str">
        <f>_xlfn.XLOOKUP(B1253,'[13]Input_27-04'!$B:$B,'[13]Input_27-04'!$M:$M,"")</f>
        <v/>
      </c>
      <c r="AG1253" s="7"/>
      <c r="AH1253" s="3"/>
      <c r="AI1253" s="18" t="str">
        <f>_xlfn.XLOOKUP(B1253,'[3]Cells Huawei 27042026 10h'!$B:$B,'[3]Cells Huawei 27042026 10h'!$T:$T,"")</f>
        <v/>
      </c>
      <c r="AJ1253" s="18" t="str">
        <f>_xlfn.XLOOKUP(B1253,'[3]Cells Huawei 27042026 15h'!$B:$B,'[3]Cells Huawei 27042026 15h'!$T:$T,"")</f>
        <v/>
      </c>
      <c r="AK1253" s="18" t="str">
        <f>_xlfn.XLOOKUP(B1253,'[4]cells down 27042026 11h28'!$B:$B,'[4]cells down 27042026 11h28'!$R:$R,"")</f>
        <v/>
      </c>
      <c r="AL1253" s="18" t="str">
        <f>_xlfn.XLOOKUP(B1253,'[4]cells down 27042026 18h01'!$B:$B,'[4]cells down 27042026 18h01'!$R:$R,"")</f>
        <v/>
      </c>
      <c r="AM1253" s="18" t="str">
        <f>_xlfn.XLOOKUP(B1253,'[5]cell downs 27042026 11h'!$B:$B,'[5]cell downs 27042026 11h'!$R:$R,"")</f>
        <v/>
      </c>
      <c r="AN1253" s="18" t="str">
        <f>_xlfn.XLOOKUP(B1253,'[5]cell downs 27042026 17h40'!$B:$B,'[5]cell downs 27042026 17h40'!$R:$R,"")</f>
        <v/>
      </c>
      <c r="AO1253" s="18" t="str">
        <f>_xlfn.XLOOKUP(B1253,'[6]ALL SITES DOWN'!$D:$D,'[6]ALL SITES DOWN'!$J:$J,"")</f>
        <v/>
      </c>
      <c r="AP1253" s="18" t="str">
        <f>_xlfn.XLOOKUP(B1253,'[7]ALL SITES DOWN'!$D:$D,'[7]ALL SITES DOWN'!$J:$J,"")</f>
        <v/>
      </c>
      <c r="AQ1253" s="9" t="str">
        <f>_xlfn.XLOOKUP(B1253,[8]sheet1!$AC:$AC,[8]sheet1!$AF:$AF,"")</f>
        <v/>
      </c>
      <c r="AR1253" s="14"/>
      <c r="AS1253" s="14" t="s">
        <v>5465</v>
      </c>
      <c r="AT1253" s="14" t="str">
        <f>_xlfn.XLOOKUP(B1253,'[9]cell downs 18042026 17h'!$B:$B,'[9]cell downs 18042026 17h'!$B:$B,"")</f>
        <v/>
      </c>
      <c r="AU1253" s="14" t="str">
        <f>_xlfn.XLOOKUP(B1253,'[10]Cells Huawei 19042026 15h'!$B:$B,'[10]Cells Huawei 19042026 15h'!$B:$B,"")</f>
        <v/>
      </c>
      <c r="AV1253" s="9" t="str">
        <f>_xlfn.XLOOKUP(B1253,'[11]cells down 19042026 9H40'!$B:$B,'[11]cells down 19042026 9H40'!$B:$B,"")</f>
        <v/>
      </c>
    </row>
    <row r="1254" spans="1:48" hidden="1" x14ac:dyDescent="0.3">
      <c r="A1254" s="1" t="s">
        <v>380</v>
      </c>
      <c r="B1254" s="8" t="s">
        <v>381</v>
      </c>
      <c r="C1254" s="3" t="str">
        <f>_xlfn.XLOOKUP(B1254,'[1]daily break down'!$D:$D,'[1]daily break down'!$E:$E,"")</f>
        <v>Yaounde</v>
      </c>
      <c r="D1254" s="1"/>
      <c r="E1254" s="1"/>
      <c r="F1254" s="3" t="s">
        <v>37</v>
      </c>
      <c r="G1254" s="1" t="s">
        <v>38</v>
      </c>
      <c r="H1254" s="29" t="str">
        <f>_xlfn.XLOOKUP(B1254,[2]CALCULATION!$B:$B,[2]CALCULATION!$H:$H,"")</f>
        <v>ZTE</v>
      </c>
      <c r="I1254" s="26">
        <v>0</v>
      </c>
      <c r="J1254" s="26">
        <v>1.3911361087568406E-2</v>
      </c>
      <c r="K1254" s="26">
        <v>1.3376308738046971E-2</v>
      </c>
      <c r="L1254" s="26">
        <v>4.3874292660793943E-2</v>
      </c>
      <c r="M1254" s="26">
        <v>0</v>
      </c>
      <c r="N1254" s="26">
        <v>0</v>
      </c>
      <c r="O1254" s="26">
        <v>0</v>
      </c>
      <c r="P1254" s="114" t="s">
        <v>6364</v>
      </c>
      <c r="Q1254" s="42" t="s">
        <v>5538</v>
      </c>
      <c r="R1254" s="42"/>
      <c r="S1254" s="41" t="str" cm="1">
        <f t="array" ref="S1254">IFERROR(_xlfn.IFS(
U1254="MPR ISSUE","PDH",
U1254="BSS Hardware Issue","BSS",
U1254="Sites strategiques, MLL, Pylone, etc.","ENVTECH",
U1254="AKTIVCO DEFAUT GE &amp; POWER Cabinet","AKTIVCO",
U1254="AKTIVCO Coupure ENEO &amp; Baisse de tension","AKTIVCO GRID ONLY",
U1254="Coupure ENEO &amp; Baisse de tension","IHS GRID ONLY",
U1254="Defaut GE &amp; POWER Cabinet","IHS",
U1254="Sharing","Partners",
U1254="Sites strategiques &amp; DataCenter","SST &amp; DC",
U1254="Exclu","Exclu",
U1254="SAT","SAT",
U1254="SPARE-ISSUE","SPARE-ISSUE",
U1254="Fiber CAmtel","TRANS_FO_CAMTEL",
U1254="Fiber AOF","Fiber AOF",
U1254="Projet OCM (HUAWEI)","TRAVAUX-HUAWEI",
U1254="Projet OCM (NOKIA)","TRAVAUX-NOKIA",
U1254="ACCESS-ISSUE","ACCESS-ISSUE",
U1254="Projet OCM (ZTE, NOKIA, autres projets)","TRAVAUX OCM",
U1254="No root CAuse","No root cause",
U1254="ODU HS","PDH",
U1254="IP &amp; VLAN","PDH",
U1254="Warehouse HUAWEI","SPARE-ISSUE",
U1254="SPARE-HS","SPARE-ISSUE",
U1254="Power Telco","BSS",U1254="no impacts","no impacts"
),"")</f>
        <v>No root cause</v>
      </c>
      <c r="T1254" s="41" t="str" cm="1">
        <f t="array" ref="T1254">IFERROR(_xlfn.IFS(
U1254="MPR ISSUE","TX ISSUE",
U1254="BSS Hardware Issue","RAN ISSUE",
U1254="Sites strategiques, MLL, Pylone, etc.","ENVTECH",
U1254="AKTIVCO DEFAUT GE &amp; POWER Cabinet","POWER ISSUE",
U1254="AKTIVCO Coupure ENEO &amp; Baisse de tension","POWER ISSUE",
U1254="Coupure ENEO &amp; Baisse de tension","POWER ISSUE",
U1254="Defaut GE &amp; POWER Cabinet","POWER ISSUE",
U1254="Sharing","POWER ISSUE",
U1254="Sites strategiques &amp; DataCenter","POWER ISSUE",
U1254="Exclu","Exclu",
U1254="SAT","TX ISSUE",
U1254="SPARE-ISSUE","SPARE-ISSUE",
U1254="Fiber CAmtel","TX ISSUE",
U1254="Fiber AOF","TX ISSUE",
U1254="Projet OCM (HUAWEI)","TRAVAUX-HUAWEI",
U1254="Projet OCM (NOKIA)","TRAVAUX -NOKIA",
U1254="ACCESS-ISSUE","ACCESS-ISSUE",
U1254="Projet OCM (ZTE, NOKIA, autres projets)","TRAVAUX OCM",
U1254="No root CAuse","No root cause",
U1254="ODU HS","TX ISSUE",
U1254="IP &amp; VLAN","TX ISSUE",
U1254="Warehouse HUAWEI","SPARE-ISSUE",
U1254="SPARE-HS","SPARE-ISSUE",
U1254="Power Telco","RAN ISSUE",U1254="no impacts","no impacts"
),"")</f>
        <v>No root cause</v>
      </c>
      <c r="U1254" s="68" t="s">
        <v>5691</v>
      </c>
      <c r="V1254" s="41" t="str" cm="1">
        <f t="array" ref="V1254">IFERROR(_xlfn.IFS(
U1254="MPR ISSUE","ACTIVE",
U1254="BSS Hardware Issue","ACTIVE",
U1254="Sites strategiques, MLL, Pylone, etc.","PASSIVE",
U1254="AKTIVCO DEFAUT GE &amp; POWER Cabinet","PASSIVE",
U1254="AKTIVCO Coupure ENEO &amp; Baisse de tension","PASSIVE",
U1254="Coupure ENEO &amp; Baisse de tension","PASSIVE",
U1254="Defaut GE &amp; POWER Cabinet","PASSIVE",
U1254="Sharing","PASSIVE",
U1254="Sites strategiques &amp; DataCenter","PASSIVE",
U1254="Exclu","Exclu",
U1254="SAT","ACTIVE",
U1254="SPARE-ISSUE","SPARE-ISSUE",
U1254="Fiber CAmtel","ACTIVE",
U1254="Fiber AOF","ACTIVE",
U1254="Projet OCM (HUAWEI)","PLANNED WORKS",
U1254="Projet OCM (NOKIA)","PLANNED WORKS",
U1254="ACCESS-ISSUE","ACCESS-ISSUE",
U1254="Projet OCM (ZTE, NOKIA, autres projets)","PLANNED WORKS",
U1254="No root CAuse","No root cause",
U1254="ODU HS","ACTIVE",
U1254="IP &amp; VLAN","ACTIVE",
U1254="Warehouse HUAWEI","SPARE-ISSUE",
U1254="SPARE-HS","SPARE-ISSUE",
U1254="Power Telco","ACTIVE", U1254="no impacts","no impacts"
),"")</f>
        <v>No root cause</v>
      </c>
      <c r="W1254" s="113"/>
      <c r="X1254" s="113"/>
      <c r="Y1254" s="113"/>
      <c r="Z1254" s="113"/>
      <c r="AA1254" s="113"/>
      <c r="AB1254" s="17" t="s">
        <v>5465</v>
      </c>
      <c r="AC1254" s="17" t="str">
        <f>_xlfn.XLOOKUP(B1254,'INCIDENT-04-27-2026'!E:E,'INCIDENT-04-27-2026'!F:F,"")</f>
        <v/>
      </c>
      <c r="AD1254" s="9"/>
      <c r="AE1254" s="7" t="s">
        <v>5465</v>
      </c>
      <c r="AF1254" s="6" t="str">
        <f>_xlfn.XLOOKUP(B1254,'[13]Input_27-04'!$B:$B,'[13]Input_27-04'!$M:$M,"")</f>
        <v/>
      </c>
      <c r="AG1254" s="7"/>
      <c r="AH1254" s="3"/>
      <c r="AI1254" s="18" t="str">
        <f>_xlfn.XLOOKUP(B1254,'[3]Cells Huawei 27042026 10h'!$B:$B,'[3]Cells Huawei 27042026 10h'!$T:$T,"")</f>
        <v/>
      </c>
      <c r="AJ1254" s="18" t="str">
        <f>_xlfn.XLOOKUP(B1254,'[3]Cells Huawei 27042026 15h'!$B:$B,'[3]Cells Huawei 27042026 15h'!$T:$T,"")</f>
        <v/>
      </c>
      <c r="AK1254" s="18" t="str">
        <f>_xlfn.XLOOKUP(B1254,'[4]cells down 27042026 11h28'!$B:$B,'[4]cells down 27042026 11h28'!$R:$R,"")</f>
        <v/>
      </c>
      <c r="AL1254" s="18" t="str">
        <f>_xlfn.XLOOKUP(B1254,'[4]cells down 27042026 18h01'!$B:$B,'[4]cells down 27042026 18h01'!$R:$R,"")</f>
        <v/>
      </c>
      <c r="AM1254" s="18" t="str">
        <f>_xlfn.XLOOKUP(B1254,'[5]cell downs 27042026 11h'!$B:$B,'[5]cell downs 27042026 11h'!$R:$R,"")</f>
        <v/>
      </c>
      <c r="AN1254" s="18" t="str">
        <f>_xlfn.XLOOKUP(B1254,'[5]cell downs 27042026 17h40'!$B:$B,'[5]cell downs 27042026 17h40'!$R:$R,"")</f>
        <v/>
      </c>
      <c r="AO1254" s="18" t="str">
        <f>_xlfn.XLOOKUP(B1254,'[6]ALL SITES DOWN'!$D:$D,'[6]ALL SITES DOWN'!$J:$J,"")</f>
        <v/>
      </c>
      <c r="AP1254" s="18" t="str">
        <f>_xlfn.XLOOKUP(B1254,'[7]ALL SITES DOWN'!$D:$D,'[7]ALL SITES DOWN'!$J:$J,"")</f>
        <v/>
      </c>
      <c r="AQ1254" s="9" t="str">
        <f>_xlfn.XLOOKUP(B1254,[8]sheet1!$AC:$AC,[8]sheet1!$AF:$AF,"")</f>
        <v/>
      </c>
      <c r="AR1254" s="14"/>
      <c r="AS1254" s="14" t="s">
        <v>5465</v>
      </c>
      <c r="AT1254" s="14" t="str">
        <f>_xlfn.XLOOKUP(B1254,'[9]cell downs 18042026 17h'!$B:$B,'[9]cell downs 18042026 17h'!$B:$B,"")</f>
        <v/>
      </c>
      <c r="AU1254" s="14" t="str">
        <f>_xlfn.XLOOKUP(B1254,'[10]Cells Huawei 19042026 15h'!$B:$B,'[10]Cells Huawei 19042026 15h'!$B:$B,"")</f>
        <v/>
      </c>
      <c r="AV1254" s="9" t="str">
        <f>_xlfn.XLOOKUP(B1254,'[11]cells down 19042026 9H40'!$B:$B,'[11]cells down 19042026 9H40'!$B:$B,"")</f>
        <v/>
      </c>
    </row>
    <row r="1255" spans="1:48" hidden="1" x14ac:dyDescent="0.3">
      <c r="A1255" s="1" t="s">
        <v>586</v>
      </c>
      <c r="B1255" s="8" t="s">
        <v>587</v>
      </c>
      <c r="C1255" s="3" t="str">
        <f>_xlfn.XLOOKUP(B1255,'[1]daily break down'!$D:$D,'[1]daily break down'!$E:$E,"")</f>
        <v>CENTRE</v>
      </c>
      <c r="D1255" s="1" t="s">
        <v>11</v>
      </c>
      <c r="E1255" s="1" t="s">
        <v>12</v>
      </c>
      <c r="F1255" s="3" t="s">
        <v>226</v>
      </c>
      <c r="G1255" s="1" t="s">
        <v>489</v>
      </c>
      <c r="H1255" s="29" t="str">
        <f>_xlfn.XLOOKUP(B1255,[2]CALCULATION!$B:$B,[2]CALCULATION!$H:$H,"")</f>
        <v>ZTE</v>
      </c>
      <c r="I1255" s="26">
        <v>0</v>
      </c>
      <c r="J1255" s="26">
        <v>2.8948430232964443E-17</v>
      </c>
      <c r="K1255" s="26">
        <v>1.3251463189825357E-2</v>
      </c>
      <c r="L1255" s="26">
        <v>0</v>
      </c>
      <c r="M1255" s="26">
        <v>0</v>
      </c>
      <c r="N1255" s="26">
        <v>0</v>
      </c>
      <c r="O1255" s="26">
        <v>0</v>
      </c>
      <c r="P1255" s="114" t="s">
        <v>6364</v>
      </c>
      <c r="Q1255" s="42" t="s">
        <v>5538</v>
      </c>
      <c r="R1255" s="42"/>
      <c r="S1255" s="41" t="str" cm="1">
        <f t="array" ref="S1255">IFERROR(_xlfn.IFS(
U1255="MPR ISSUE","PDH",
U1255="BSS Hardware Issue","BSS",
U1255="Sites strategiques, MLL, Pylone, etc.","ENVTECH",
U1255="AKTIVCO DEFAUT GE &amp; POWER Cabinet","AKTIVCO",
U1255="AKTIVCO Coupure ENEO &amp; Baisse de tension","AKTIVCO GRID ONLY",
U1255="Coupure ENEO &amp; Baisse de tension","IHS GRID ONLY",
U1255="Defaut GE &amp; POWER Cabinet","IHS",
U1255="Sharing","Partners",
U1255="Sites strategiques &amp; DataCenter","SST &amp; DC",
U1255="Exclu","Exclu",
U1255="SAT","SAT",
U1255="SPARE-ISSUE","SPARE-ISSUE",
U1255="Fiber CAmtel","TRANS_FO_CAMTEL",
U1255="Fiber AOF","Fiber AOF",
U1255="Projet OCM (HUAWEI)","TRAVAUX-HUAWEI",
U1255="Projet OCM (NOKIA)","TRAVAUX-NOKIA",
U1255="ACCESS-ISSUE","ACCESS-ISSUE",
U1255="Projet OCM (ZTE, NOKIA, autres projets)","TRAVAUX OCM",
U1255="No root CAuse","No root cause",
U1255="ODU HS","PDH",
U1255="IP &amp; VLAN","PDH",
U1255="Warehouse HUAWEI","SPARE-ISSUE",
U1255="SPARE-HS","SPARE-ISSUE",
U1255="Power Telco","BSS",U1255="no impacts","no impacts"
),"")</f>
        <v>No root cause</v>
      </c>
      <c r="T1255" s="41" t="str" cm="1">
        <f t="array" ref="T1255">IFERROR(_xlfn.IFS(
U1255="MPR ISSUE","TX ISSUE",
U1255="BSS Hardware Issue","RAN ISSUE",
U1255="Sites strategiques, MLL, Pylone, etc.","ENVTECH",
U1255="AKTIVCO DEFAUT GE &amp; POWER Cabinet","POWER ISSUE",
U1255="AKTIVCO Coupure ENEO &amp; Baisse de tension","POWER ISSUE",
U1255="Coupure ENEO &amp; Baisse de tension","POWER ISSUE",
U1255="Defaut GE &amp; POWER Cabinet","POWER ISSUE",
U1255="Sharing","POWER ISSUE",
U1255="Sites strategiques &amp; DataCenter","POWER ISSUE",
U1255="Exclu","Exclu",
U1255="SAT","TX ISSUE",
U1255="SPARE-ISSUE","SPARE-ISSUE",
U1255="Fiber CAmtel","TX ISSUE",
U1255="Fiber AOF","TX ISSUE",
U1255="Projet OCM (HUAWEI)","TRAVAUX-HUAWEI",
U1255="Projet OCM (NOKIA)","TRAVAUX -NOKIA",
U1255="ACCESS-ISSUE","ACCESS-ISSUE",
U1255="Projet OCM (ZTE, NOKIA, autres projets)","TRAVAUX OCM",
U1255="No root CAuse","No root cause",
U1255="ODU HS","TX ISSUE",
U1255="IP &amp; VLAN","TX ISSUE",
U1255="Warehouse HUAWEI","SPARE-ISSUE",
U1255="SPARE-HS","SPARE-ISSUE",
U1255="Power Telco","RAN ISSUE",U1255="no impacts","no impacts"
),"")</f>
        <v>No root cause</v>
      </c>
      <c r="U1255" s="68" t="s">
        <v>5691</v>
      </c>
      <c r="V1255" s="41" t="str" cm="1">
        <f t="array" ref="V1255">IFERROR(_xlfn.IFS(
U1255="MPR ISSUE","ACTIVE",
U1255="BSS Hardware Issue","ACTIVE",
U1255="Sites strategiques, MLL, Pylone, etc.","PASSIVE",
U1255="AKTIVCO DEFAUT GE &amp; POWER Cabinet","PASSIVE",
U1255="AKTIVCO Coupure ENEO &amp; Baisse de tension","PASSIVE",
U1255="Coupure ENEO &amp; Baisse de tension","PASSIVE",
U1255="Defaut GE &amp; POWER Cabinet","PASSIVE",
U1255="Sharing","PASSIVE",
U1255="Sites strategiques &amp; DataCenter","PASSIVE",
U1255="Exclu","Exclu",
U1255="SAT","ACTIVE",
U1255="SPARE-ISSUE","SPARE-ISSUE",
U1255="Fiber CAmtel","ACTIVE",
U1255="Fiber AOF","ACTIVE",
U1255="Projet OCM (HUAWEI)","PLANNED WORKS",
U1255="Projet OCM (NOKIA)","PLANNED WORKS",
U1255="ACCESS-ISSUE","ACCESS-ISSUE",
U1255="Projet OCM (ZTE, NOKIA, autres projets)","PLANNED WORKS",
U1255="No root CAuse","No root cause",
U1255="ODU HS","ACTIVE",
U1255="IP &amp; VLAN","ACTIVE",
U1255="Warehouse HUAWEI","SPARE-ISSUE",
U1255="SPARE-HS","SPARE-ISSUE",
U1255="Power Telco","ACTIVE", U1255="no impacts","no impacts"
),"")</f>
        <v>No root cause</v>
      </c>
      <c r="W1255" s="113"/>
      <c r="X1255" s="113"/>
      <c r="Y1255" s="113"/>
      <c r="Z1255" s="113"/>
      <c r="AA1255" s="113"/>
      <c r="AB1255" s="17" t="s">
        <v>5465</v>
      </c>
      <c r="AC1255" s="17" t="str">
        <f>_xlfn.XLOOKUP(B1255,'INCIDENT-04-27-2026'!E:E,'INCIDENT-04-27-2026'!F:F,"")</f>
        <v/>
      </c>
      <c r="AD1255" s="9"/>
      <c r="AE1255" s="7" t="s">
        <v>5465</v>
      </c>
      <c r="AF1255" s="6" t="str">
        <f>_xlfn.XLOOKUP(B1255,'[13]Input_27-04'!$B:$B,'[13]Input_27-04'!$M:$M,"")</f>
        <v/>
      </c>
      <c r="AG1255" s="7"/>
      <c r="AH1255" s="3"/>
      <c r="AI1255" s="18" t="str">
        <f>_xlfn.XLOOKUP(B1255,'[3]Cells Huawei 27042026 10h'!$B:$B,'[3]Cells Huawei 27042026 10h'!$T:$T,"")</f>
        <v/>
      </c>
      <c r="AJ1255" s="18" t="str">
        <f>_xlfn.XLOOKUP(B1255,'[3]Cells Huawei 27042026 15h'!$B:$B,'[3]Cells Huawei 27042026 15h'!$T:$T,"")</f>
        <v/>
      </c>
      <c r="AK1255" s="18" t="str">
        <f>_xlfn.XLOOKUP(B1255,'[4]cells down 27042026 11h28'!$B:$B,'[4]cells down 27042026 11h28'!$R:$R,"")</f>
        <v/>
      </c>
      <c r="AL1255" s="18" t="str">
        <f>_xlfn.XLOOKUP(B1255,'[4]cells down 27042026 18h01'!$B:$B,'[4]cells down 27042026 18h01'!$R:$R,"")</f>
        <v/>
      </c>
      <c r="AM1255" s="18" t="str">
        <f>_xlfn.XLOOKUP(B1255,'[5]cell downs 27042026 11h'!$B:$B,'[5]cell downs 27042026 11h'!$R:$R,"")</f>
        <v/>
      </c>
      <c r="AN1255" s="18" t="str">
        <f>_xlfn.XLOOKUP(B1255,'[5]cell downs 27042026 17h40'!$B:$B,'[5]cell downs 27042026 17h40'!$R:$R,"")</f>
        <v/>
      </c>
      <c r="AO1255" s="18" t="str">
        <f>_xlfn.XLOOKUP(B1255,'[6]ALL SITES DOWN'!$D:$D,'[6]ALL SITES DOWN'!$J:$J,"")</f>
        <v/>
      </c>
      <c r="AP1255" s="18" t="str">
        <f>_xlfn.XLOOKUP(B1255,'[7]ALL SITES DOWN'!$D:$D,'[7]ALL SITES DOWN'!$J:$J,"")</f>
        <v/>
      </c>
      <c r="AQ1255" s="9" t="str">
        <f>_xlfn.XLOOKUP(B1255,[8]sheet1!$AC:$AC,[8]sheet1!$AF:$AF,"")</f>
        <v/>
      </c>
      <c r="AR1255" s="14"/>
      <c r="AS1255" s="14" t="s">
        <v>5465</v>
      </c>
      <c r="AT1255" s="14" t="str">
        <f>_xlfn.XLOOKUP(B1255,'[9]cell downs 18042026 17h'!$B:$B,'[9]cell downs 18042026 17h'!$B:$B,"")</f>
        <v/>
      </c>
      <c r="AU1255" s="14" t="str">
        <f>_xlfn.XLOOKUP(B1255,'[10]Cells Huawei 19042026 15h'!$B:$B,'[10]Cells Huawei 19042026 15h'!$B:$B,"")</f>
        <v/>
      </c>
      <c r="AV1255" s="9" t="str">
        <f>_xlfn.XLOOKUP(B1255,'[11]cells down 19042026 9H40'!$B:$B,'[11]cells down 19042026 9H40'!$B:$B,"")</f>
        <v/>
      </c>
    </row>
    <row r="1256" spans="1:48" hidden="1" x14ac:dyDescent="0.3">
      <c r="A1256" s="1" t="s">
        <v>2947</v>
      </c>
      <c r="B1256" s="8" t="s">
        <v>2948</v>
      </c>
      <c r="C1256" s="3" t="str">
        <f>_xlfn.XLOOKUP(B1256,'[1]daily break down'!$D:$D,'[1]daily break down'!$E:$E,"")</f>
        <v>Yaounde</v>
      </c>
      <c r="D1256" s="1" t="s">
        <v>11</v>
      </c>
      <c r="E1256" s="1" t="s">
        <v>12</v>
      </c>
      <c r="F1256" s="3" t="s">
        <v>37</v>
      </c>
      <c r="G1256" s="1" t="s">
        <v>38</v>
      </c>
      <c r="H1256" s="29" t="str">
        <f>_xlfn.XLOOKUP(B1256,[2]CALCULATION!$B:$B,[2]CALCULATION!$H:$H,"")</f>
        <v>ZTE</v>
      </c>
      <c r="I1256" s="26">
        <v>2.1621287093395893</v>
      </c>
      <c r="J1256" s="26">
        <v>8.0792904777803154E-2</v>
      </c>
      <c r="K1256" s="26">
        <v>1.321579303318994E-2</v>
      </c>
      <c r="L1256" s="26">
        <v>0</v>
      </c>
      <c r="M1256" s="26">
        <v>4.8440429411613639</v>
      </c>
      <c r="N1256" s="26">
        <v>0</v>
      </c>
      <c r="O1256" s="26">
        <v>0</v>
      </c>
      <c r="P1256" s="114" t="s">
        <v>6364</v>
      </c>
      <c r="Q1256" s="42" t="s">
        <v>5538</v>
      </c>
      <c r="R1256" s="42"/>
      <c r="S1256" s="41" t="str" cm="1">
        <f t="array" ref="S1256">IFERROR(_xlfn.IFS(
U1256="MPR ISSUE","PDH",
U1256="BSS Hardware Issue","BSS",
U1256="Sites strategiques, MLL, Pylone, etc.","ENVTECH",
U1256="AKTIVCO DEFAUT GE &amp; POWER Cabinet","AKTIVCO",
U1256="AKTIVCO Coupure ENEO &amp; Baisse de tension","AKTIVCO GRID ONLY",
U1256="Coupure ENEO &amp; Baisse de tension","IHS GRID ONLY",
U1256="Defaut GE &amp; POWER Cabinet","IHS",
U1256="Sharing","Partners",
U1256="Sites strategiques &amp; DataCenter","SST &amp; DC",
U1256="Exclu","Exclu",
U1256="SAT","SAT",
U1256="SPARE-ISSUE","SPARE-ISSUE",
U1256="Fiber CAmtel","TRANS_FO_CAMTEL",
U1256="Fiber AOF","Fiber AOF",
U1256="Projet OCM (HUAWEI)","TRAVAUX-HUAWEI",
U1256="Projet OCM (NOKIA)","TRAVAUX-NOKIA",
U1256="ACCESS-ISSUE","ACCESS-ISSUE",
U1256="Projet OCM (ZTE, NOKIA, autres projets)","TRAVAUX OCM",
U1256="No root CAuse","No root cause",
U1256="ODU HS","PDH",
U1256="IP &amp; VLAN","PDH",
U1256="Warehouse HUAWEI","SPARE-ISSUE",
U1256="SPARE-HS","SPARE-ISSUE",
U1256="Power Telco","BSS",U1256="no impacts","no impacts"
),"")</f>
        <v>No root cause</v>
      </c>
      <c r="T1256" s="41" t="str" cm="1">
        <f t="array" ref="T1256">IFERROR(_xlfn.IFS(
U1256="MPR ISSUE","TX ISSUE",
U1256="BSS Hardware Issue","RAN ISSUE",
U1256="Sites strategiques, MLL, Pylone, etc.","ENVTECH",
U1256="AKTIVCO DEFAUT GE &amp; POWER Cabinet","POWER ISSUE",
U1256="AKTIVCO Coupure ENEO &amp; Baisse de tension","POWER ISSUE",
U1256="Coupure ENEO &amp; Baisse de tension","POWER ISSUE",
U1256="Defaut GE &amp; POWER Cabinet","POWER ISSUE",
U1256="Sharing","POWER ISSUE",
U1256="Sites strategiques &amp; DataCenter","POWER ISSUE",
U1256="Exclu","Exclu",
U1256="SAT","TX ISSUE",
U1256="SPARE-ISSUE","SPARE-ISSUE",
U1256="Fiber CAmtel","TX ISSUE",
U1256="Fiber AOF","TX ISSUE",
U1256="Projet OCM (HUAWEI)","TRAVAUX-HUAWEI",
U1256="Projet OCM (NOKIA)","TRAVAUX -NOKIA",
U1256="ACCESS-ISSUE","ACCESS-ISSUE",
U1256="Projet OCM (ZTE, NOKIA, autres projets)","TRAVAUX OCM",
U1256="No root CAuse","No root cause",
U1256="ODU HS","TX ISSUE",
U1256="IP &amp; VLAN","TX ISSUE",
U1256="Warehouse HUAWEI","SPARE-ISSUE",
U1256="SPARE-HS","SPARE-ISSUE",
U1256="Power Telco","RAN ISSUE",U1256="no impacts","no impacts"
),"")</f>
        <v>No root cause</v>
      </c>
      <c r="U1256" s="68" t="s">
        <v>5691</v>
      </c>
      <c r="V1256" s="41" t="str" cm="1">
        <f t="array" ref="V1256">IFERROR(_xlfn.IFS(
U1256="MPR ISSUE","ACTIVE",
U1256="BSS Hardware Issue","ACTIVE",
U1256="Sites strategiques, MLL, Pylone, etc.","PASSIVE",
U1256="AKTIVCO DEFAUT GE &amp; POWER Cabinet","PASSIVE",
U1256="AKTIVCO Coupure ENEO &amp; Baisse de tension","PASSIVE",
U1256="Coupure ENEO &amp; Baisse de tension","PASSIVE",
U1256="Defaut GE &amp; POWER Cabinet","PASSIVE",
U1256="Sharing","PASSIVE",
U1256="Sites strategiques &amp; DataCenter","PASSIVE",
U1256="Exclu","Exclu",
U1256="SAT","ACTIVE",
U1256="SPARE-ISSUE","SPARE-ISSUE",
U1256="Fiber CAmtel","ACTIVE",
U1256="Fiber AOF","ACTIVE",
U1256="Projet OCM (HUAWEI)","PLANNED WORKS",
U1256="Projet OCM (NOKIA)","PLANNED WORKS",
U1256="ACCESS-ISSUE","ACCESS-ISSUE",
U1256="Projet OCM (ZTE, NOKIA, autres projets)","PLANNED WORKS",
U1256="No root CAuse","No root cause",
U1256="ODU HS","ACTIVE",
U1256="IP &amp; VLAN","ACTIVE",
U1256="Warehouse HUAWEI","SPARE-ISSUE",
U1256="SPARE-HS","SPARE-ISSUE",
U1256="Power Telco","ACTIVE", U1256="no impacts","no impacts"
),"")</f>
        <v>No root cause</v>
      </c>
      <c r="W1256" s="113"/>
      <c r="X1256" s="113"/>
      <c r="Y1256" s="113"/>
      <c r="Z1256" s="113"/>
      <c r="AA1256" s="113"/>
      <c r="AB1256" s="17" t="s">
        <v>5465</v>
      </c>
      <c r="AC1256" s="17" t="str">
        <f>_xlfn.XLOOKUP(B1256,'INCIDENT-04-27-2026'!E:E,'INCIDENT-04-27-2026'!F:F,"")</f>
        <v/>
      </c>
      <c r="AD1256" s="9"/>
      <c r="AE1256" s="7" t="s">
        <v>5465</v>
      </c>
      <c r="AF1256" s="6" t="str">
        <f>_xlfn.XLOOKUP(B1256,'[13]Input_27-04'!$B:$B,'[13]Input_27-04'!$M:$M,"")</f>
        <v/>
      </c>
      <c r="AG1256" s="7"/>
      <c r="AH1256" s="3"/>
      <c r="AI1256" s="18" t="str">
        <f>_xlfn.XLOOKUP(B1256,'[3]Cells Huawei 27042026 10h'!$B:$B,'[3]Cells Huawei 27042026 10h'!$T:$T,"")</f>
        <v/>
      </c>
      <c r="AJ1256" s="18" t="str">
        <f>_xlfn.XLOOKUP(B1256,'[3]Cells Huawei 27042026 15h'!$B:$B,'[3]Cells Huawei 27042026 15h'!$T:$T,"")</f>
        <v/>
      </c>
      <c r="AK1256" s="18" t="str">
        <f>_xlfn.XLOOKUP(B1256,'[4]cells down 27042026 11h28'!$B:$B,'[4]cells down 27042026 11h28'!$R:$R,"")</f>
        <v/>
      </c>
      <c r="AL1256" s="18" t="str">
        <f>_xlfn.XLOOKUP(B1256,'[4]cells down 27042026 18h01'!$B:$B,'[4]cells down 27042026 18h01'!$R:$R,"")</f>
        <v/>
      </c>
      <c r="AM1256" s="18" t="str">
        <f>_xlfn.XLOOKUP(B1256,'[5]cell downs 27042026 11h'!$B:$B,'[5]cell downs 27042026 11h'!$R:$R,"")</f>
        <v/>
      </c>
      <c r="AN1256" s="18" t="str">
        <f>_xlfn.XLOOKUP(B1256,'[5]cell downs 27042026 17h40'!$B:$B,'[5]cell downs 27042026 17h40'!$R:$R,"")</f>
        <v/>
      </c>
      <c r="AO1256" s="18" t="str">
        <f>_xlfn.XLOOKUP(B1256,'[6]ALL SITES DOWN'!$D:$D,'[6]ALL SITES DOWN'!$J:$J,"")</f>
        <v/>
      </c>
      <c r="AP1256" s="18" t="str">
        <f>_xlfn.XLOOKUP(B1256,'[7]ALL SITES DOWN'!$D:$D,'[7]ALL SITES DOWN'!$J:$J,"")</f>
        <v/>
      </c>
      <c r="AQ1256" s="9" t="str">
        <f>_xlfn.XLOOKUP(B1256,[8]sheet1!$AC:$AC,[8]sheet1!$AF:$AF,"")</f>
        <v/>
      </c>
      <c r="AR1256" s="14"/>
      <c r="AS1256" s="14" t="s">
        <v>5465</v>
      </c>
      <c r="AT1256" s="14" t="str">
        <f>_xlfn.XLOOKUP(B1256,'[9]cell downs 18042026 17h'!$B:$B,'[9]cell downs 18042026 17h'!$B:$B,"")</f>
        <v/>
      </c>
      <c r="AU1256" s="14" t="str">
        <f>_xlfn.XLOOKUP(B1256,'[10]Cells Huawei 19042026 15h'!$B:$B,'[10]Cells Huawei 19042026 15h'!$B:$B,"")</f>
        <v/>
      </c>
      <c r="AV1256" s="9" t="str">
        <f>_xlfn.XLOOKUP(B1256,'[11]cells down 19042026 9H40'!$B:$B,'[11]cells down 19042026 9H40'!$B:$B,"")</f>
        <v/>
      </c>
    </row>
    <row r="1257" spans="1:48" hidden="1" x14ac:dyDescent="0.3">
      <c r="A1257" s="1" t="s">
        <v>1723</v>
      </c>
      <c r="B1257" s="8" t="s">
        <v>1724</v>
      </c>
      <c r="C1257" s="3" t="str">
        <f>_xlfn.XLOOKUP(B1257,'[1]daily break down'!$D:$D,'[1]daily break down'!$E:$E,"")</f>
        <v>Yaounde</v>
      </c>
      <c r="D1257" s="1" t="s">
        <v>11</v>
      </c>
      <c r="E1257" s="1" t="s">
        <v>12</v>
      </c>
      <c r="F1257" s="3" t="s">
        <v>37</v>
      </c>
      <c r="G1257" s="1" t="s">
        <v>38</v>
      </c>
      <c r="H1257" s="29" t="str">
        <f>_xlfn.XLOOKUP(B1257,[2]CALCULATION!$B:$B,[2]CALCULATION!$H:$H,"")</f>
        <v>ZTE</v>
      </c>
      <c r="I1257" s="26">
        <v>0</v>
      </c>
      <c r="J1257" s="26">
        <v>0</v>
      </c>
      <c r="K1257" s="26">
        <v>1.2894761623477614E-2</v>
      </c>
      <c r="L1257" s="26">
        <v>0</v>
      </c>
      <c r="M1257" s="26">
        <v>0</v>
      </c>
      <c r="N1257" s="26">
        <v>0</v>
      </c>
      <c r="O1257" s="26">
        <v>0</v>
      </c>
      <c r="P1257" s="114" t="s">
        <v>6364</v>
      </c>
      <c r="Q1257" s="42" t="s">
        <v>5538</v>
      </c>
      <c r="R1257" s="42"/>
      <c r="S1257" s="41" t="str" cm="1">
        <f t="array" ref="S1257">IFERROR(_xlfn.IFS(
U1257="MPR ISSUE","PDH",
U1257="BSS Hardware Issue","BSS",
U1257="Sites strategiques, MLL, Pylone, etc.","ENVTECH",
U1257="AKTIVCO DEFAUT GE &amp; POWER Cabinet","AKTIVCO",
U1257="AKTIVCO Coupure ENEO &amp; Baisse de tension","AKTIVCO GRID ONLY",
U1257="Coupure ENEO &amp; Baisse de tension","IHS GRID ONLY",
U1257="Defaut GE &amp; POWER Cabinet","IHS",
U1257="Sharing","Partners",
U1257="Sites strategiques &amp; DataCenter","SST &amp; DC",
U1257="Exclu","Exclu",
U1257="SAT","SAT",
U1257="SPARE-ISSUE","SPARE-ISSUE",
U1257="Fiber CAmtel","TRANS_FO_CAMTEL",
U1257="Fiber AOF","Fiber AOF",
U1257="Projet OCM (HUAWEI)","TRAVAUX-HUAWEI",
U1257="Projet OCM (NOKIA)","TRAVAUX-NOKIA",
U1257="ACCESS-ISSUE","ACCESS-ISSUE",
U1257="Projet OCM (ZTE, NOKIA, autres projets)","TRAVAUX OCM",
U1257="No root CAuse","No root cause",
U1257="ODU HS","PDH",
U1257="IP &amp; VLAN","PDH",
U1257="Warehouse HUAWEI","SPARE-ISSUE",
U1257="SPARE-HS","SPARE-ISSUE",
U1257="Power Telco","BSS",U1257="no impacts","no impacts"
),"")</f>
        <v>No root cause</v>
      </c>
      <c r="T1257" s="41" t="str" cm="1">
        <f t="array" ref="T1257">IFERROR(_xlfn.IFS(
U1257="MPR ISSUE","TX ISSUE",
U1257="BSS Hardware Issue","RAN ISSUE",
U1257="Sites strategiques, MLL, Pylone, etc.","ENVTECH",
U1257="AKTIVCO DEFAUT GE &amp; POWER Cabinet","POWER ISSUE",
U1257="AKTIVCO Coupure ENEO &amp; Baisse de tension","POWER ISSUE",
U1257="Coupure ENEO &amp; Baisse de tension","POWER ISSUE",
U1257="Defaut GE &amp; POWER Cabinet","POWER ISSUE",
U1257="Sharing","POWER ISSUE",
U1257="Sites strategiques &amp; DataCenter","POWER ISSUE",
U1257="Exclu","Exclu",
U1257="SAT","TX ISSUE",
U1257="SPARE-ISSUE","SPARE-ISSUE",
U1257="Fiber CAmtel","TX ISSUE",
U1257="Fiber AOF","TX ISSUE",
U1257="Projet OCM (HUAWEI)","TRAVAUX-HUAWEI",
U1257="Projet OCM (NOKIA)","TRAVAUX -NOKIA",
U1257="ACCESS-ISSUE","ACCESS-ISSUE",
U1257="Projet OCM (ZTE, NOKIA, autres projets)","TRAVAUX OCM",
U1257="No root CAuse","No root cause",
U1257="ODU HS","TX ISSUE",
U1257="IP &amp; VLAN","TX ISSUE",
U1257="Warehouse HUAWEI","SPARE-ISSUE",
U1257="SPARE-HS","SPARE-ISSUE",
U1257="Power Telco","RAN ISSUE",U1257="no impacts","no impacts"
),"")</f>
        <v>No root cause</v>
      </c>
      <c r="U1257" s="68" t="s">
        <v>5691</v>
      </c>
      <c r="V1257" s="41" t="str" cm="1">
        <f t="array" ref="V1257">IFERROR(_xlfn.IFS(
U1257="MPR ISSUE","ACTIVE",
U1257="BSS Hardware Issue","ACTIVE",
U1257="Sites strategiques, MLL, Pylone, etc.","PASSIVE",
U1257="AKTIVCO DEFAUT GE &amp; POWER Cabinet","PASSIVE",
U1257="AKTIVCO Coupure ENEO &amp; Baisse de tension","PASSIVE",
U1257="Coupure ENEO &amp; Baisse de tension","PASSIVE",
U1257="Defaut GE &amp; POWER Cabinet","PASSIVE",
U1257="Sharing","PASSIVE",
U1257="Sites strategiques &amp; DataCenter","PASSIVE",
U1257="Exclu","Exclu",
U1257="SAT","ACTIVE",
U1257="SPARE-ISSUE","SPARE-ISSUE",
U1257="Fiber CAmtel","ACTIVE",
U1257="Fiber AOF","ACTIVE",
U1257="Projet OCM (HUAWEI)","PLANNED WORKS",
U1257="Projet OCM (NOKIA)","PLANNED WORKS",
U1257="ACCESS-ISSUE","ACCESS-ISSUE",
U1257="Projet OCM (ZTE, NOKIA, autres projets)","PLANNED WORKS",
U1257="No root CAuse","No root cause",
U1257="ODU HS","ACTIVE",
U1257="IP &amp; VLAN","ACTIVE",
U1257="Warehouse HUAWEI","SPARE-ISSUE",
U1257="SPARE-HS","SPARE-ISSUE",
U1257="Power Telco","ACTIVE", U1257="no impacts","no impacts"
),"")</f>
        <v>No root cause</v>
      </c>
      <c r="W1257" s="113"/>
      <c r="X1257" s="113"/>
      <c r="Y1257" s="113"/>
      <c r="Z1257" s="113"/>
      <c r="AA1257" s="113"/>
      <c r="AB1257" s="17" t="s">
        <v>5465</v>
      </c>
      <c r="AC1257" s="17" t="str">
        <f>_xlfn.XLOOKUP(B1257,'INCIDENT-04-27-2026'!E:E,'INCIDENT-04-27-2026'!F:F,"")</f>
        <v/>
      </c>
      <c r="AD1257" s="9"/>
      <c r="AE1257" s="7" t="s">
        <v>5465</v>
      </c>
      <c r="AF1257" s="6" t="str">
        <f>_xlfn.XLOOKUP(B1257,'[13]Input_27-04'!$B:$B,'[13]Input_27-04'!$M:$M,"")</f>
        <v/>
      </c>
      <c r="AG1257" s="7"/>
      <c r="AH1257" s="3"/>
      <c r="AI1257" s="18" t="str">
        <f>_xlfn.XLOOKUP(B1257,'[3]Cells Huawei 27042026 10h'!$B:$B,'[3]Cells Huawei 27042026 10h'!$T:$T,"")</f>
        <v/>
      </c>
      <c r="AJ1257" s="18" t="str">
        <f>_xlfn.XLOOKUP(B1257,'[3]Cells Huawei 27042026 15h'!$B:$B,'[3]Cells Huawei 27042026 15h'!$T:$T,"")</f>
        <v/>
      </c>
      <c r="AK1257" s="18" t="str">
        <f>_xlfn.XLOOKUP(B1257,'[4]cells down 27042026 11h28'!$B:$B,'[4]cells down 27042026 11h28'!$R:$R,"")</f>
        <v/>
      </c>
      <c r="AL1257" s="18" t="str">
        <f>_xlfn.XLOOKUP(B1257,'[4]cells down 27042026 18h01'!$B:$B,'[4]cells down 27042026 18h01'!$R:$R,"")</f>
        <v/>
      </c>
      <c r="AM1257" s="18" t="str">
        <f>_xlfn.XLOOKUP(B1257,'[5]cell downs 27042026 11h'!$B:$B,'[5]cell downs 27042026 11h'!$R:$R,"")</f>
        <v/>
      </c>
      <c r="AN1257" s="18" t="str">
        <f>_xlfn.XLOOKUP(B1257,'[5]cell downs 27042026 17h40'!$B:$B,'[5]cell downs 27042026 17h40'!$R:$R,"")</f>
        <v/>
      </c>
      <c r="AO1257" s="18" t="str">
        <f>_xlfn.XLOOKUP(B1257,'[6]ALL SITES DOWN'!$D:$D,'[6]ALL SITES DOWN'!$J:$J,"")</f>
        <v/>
      </c>
      <c r="AP1257" s="18" t="str">
        <f>_xlfn.XLOOKUP(B1257,'[7]ALL SITES DOWN'!$D:$D,'[7]ALL SITES DOWN'!$J:$J,"")</f>
        <v/>
      </c>
      <c r="AQ1257" s="9" t="str">
        <f>_xlfn.XLOOKUP(B1257,[8]sheet1!$AC:$AC,[8]sheet1!$AF:$AF,"")</f>
        <v/>
      </c>
      <c r="AR1257" s="14"/>
      <c r="AS1257" s="14" t="s">
        <v>5465</v>
      </c>
      <c r="AT1257" s="14" t="str">
        <f>_xlfn.XLOOKUP(B1257,'[9]cell downs 18042026 17h'!$B:$B,'[9]cell downs 18042026 17h'!$B:$B,"")</f>
        <v/>
      </c>
      <c r="AU1257" s="14" t="str">
        <f>_xlfn.XLOOKUP(B1257,'[10]Cells Huawei 19042026 15h'!$B:$B,'[10]Cells Huawei 19042026 15h'!$B:$B,"")</f>
        <v/>
      </c>
      <c r="AV1257" s="9" t="str">
        <f>_xlfn.XLOOKUP(B1257,'[11]cells down 19042026 9H40'!$B:$B,'[11]cells down 19042026 9H40'!$B:$B,"")</f>
        <v/>
      </c>
    </row>
    <row r="1258" spans="1:48" hidden="1" x14ac:dyDescent="0.3">
      <c r="A1258" s="1" t="s">
        <v>2203</v>
      </c>
      <c r="B1258" s="8" t="s">
        <v>2204</v>
      </c>
      <c r="C1258" s="3" t="str">
        <f>_xlfn.XLOOKUP(B1258,'[1]daily break down'!$D:$D,'[1]daily break down'!$E:$E,"")</f>
        <v>Yaounde</v>
      </c>
      <c r="D1258" s="1" t="s">
        <v>21</v>
      </c>
      <c r="E1258" s="1" t="s">
        <v>22</v>
      </c>
      <c r="F1258" s="3" t="s">
        <v>37</v>
      </c>
      <c r="G1258" s="1" t="s">
        <v>38</v>
      </c>
      <c r="H1258" s="29" t="str">
        <f>_xlfn.XLOOKUP(B1258,[2]CALCULATION!$B:$B,[2]CALCULATION!$H:$H,"")</f>
        <v>ZTE</v>
      </c>
      <c r="I1258" s="26">
        <v>0</v>
      </c>
      <c r="J1258" s="26">
        <v>0</v>
      </c>
      <c r="K1258" s="26">
        <v>1.2876926545159862E-2</v>
      </c>
      <c r="L1258" s="26">
        <v>0</v>
      </c>
      <c r="M1258" s="26">
        <v>0</v>
      </c>
      <c r="N1258" s="26">
        <v>0</v>
      </c>
      <c r="O1258" s="26">
        <v>0</v>
      </c>
      <c r="P1258" s="114" t="s">
        <v>6364</v>
      </c>
      <c r="Q1258" s="42" t="s">
        <v>5538</v>
      </c>
      <c r="R1258" s="42"/>
      <c r="S1258" s="41" t="str" cm="1">
        <f t="array" ref="S1258">IFERROR(_xlfn.IFS(
U1258="MPR ISSUE","PDH",
U1258="BSS Hardware Issue","BSS",
U1258="Sites strategiques, MLL, Pylone, etc.","ENVTECH",
U1258="AKTIVCO DEFAUT GE &amp; POWER Cabinet","AKTIVCO",
U1258="AKTIVCO Coupure ENEO &amp; Baisse de tension","AKTIVCO GRID ONLY",
U1258="Coupure ENEO &amp; Baisse de tension","IHS GRID ONLY",
U1258="Defaut GE &amp; POWER Cabinet","IHS",
U1258="Sharing","Partners",
U1258="Sites strategiques &amp; DataCenter","SST &amp; DC",
U1258="Exclu","Exclu",
U1258="SAT","SAT",
U1258="SPARE-ISSUE","SPARE-ISSUE",
U1258="Fiber CAmtel","TRANS_FO_CAMTEL",
U1258="Fiber AOF","Fiber AOF",
U1258="Projet OCM (HUAWEI)","TRAVAUX-HUAWEI",
U1258="Projet OCM (NOKIA)","TRAVAUX-NOKIA",
U1258="ACCESS-ISSUE","ACCESS-ISSUE",
U1258="Projet OCM (ZTE, NOKIA, autres projets)","TRAVAUX OCM",
U1258="No root CAuse","No root cause",
U1258="ODU HS","PDH",
U1258="IP &amp; VLAN","PDH",
U1258="Warehouse HUAWEI","SPARE-ISSUE",
U1258="SPARE-HS","SPARE-ISSUE",
U1258="Power Telco","BSS",U1258="no impacts","no impacts"
),"")</f>
        <v>No root cause</v>
      </c>
      <c r="T1258" s="41" t="str" cm="1">
        <f t="array" ref="T1258">IFERROR(_xlfn.IFS(
U1258="MPR ISSUE","TX ISSUE",
U1258="BSS Hardware Issue","RAN ISSUE",
U1258="Sites strategiques, MLL, Pylone, etc.","ENVTECH",
U1258="AKTIVCO DEFAUT GE &amp; POWER Cabinet","POWER ISSUE",
U1258="AKTIVCO Coupure ENEO &amp; Baisse de tension","POWER ISSUE",
U1258="Coupure ENEO &amp; Baisse de tension","POWER ISSUE",
U1258="Defaut GE &amp; POWER Cabinet","POWER ISSUE",
U1258="Sharing","POWER ISSUE",
U1258="Sites strategiques &amp; DataCenter","POWER ISSUE",
U1258="Exclu","Exclu",
U1258="SAT","TX ISSUE",
U1258="SPARE-ISSUE","SPARE-ISSUE",
U1258="Fiber CAmtel","TX ISSUE",
U1258="Fiber AOF","TX ISSUE",
U1258="Projet OCM (HUAWEI)","TRAVAUX-HUAWEI",
U1258="Projet OCM (NOKIA)","TRAVAUX -NOKIA",
U1258="ACCESS-ISSUE","ACCESS-ISSUE",
U1258="Projet OCM (ZTE, NOKIA, autres projets)","TRAVAUX OCM",
U1258="No root CAuse","No root cause",
U1258="ODU HS","TX ISSUE",
U1258="IP &amp; VLAN","TX ISSUE",
U1258="Warehouse HUAWEI","SPARE-ISSUE",
U1258="SPARE-HS","SPARE-ISSUE",
U1258="Power Telco","RAN ISSUE",U1258="no impacts","no impacts"
),"")</f>
        <v>No root cause</v>
      </c>
      <c r="U1258" s="68" t="s">
        <v>5691</v>
      </c>
      <c r="V1258" s="41" t="str" cm="1">
        <f t="array" ref="V1258">IFERROR(_xlfn.IFS(
U1258="MPR ISSUE","ACTIVE",
U1258="BSS Hardware Issue","ACTIVE",
U1258="Sites strategiques, MLL, Pylone, etc.","PASSIVE",
U1258="AKTIVCO DEFAUT GE &amp; POWER Cabinet","PASSIVE",
U1258="AKTIVCO Coupure ENEO &amp; Baisse de tension","PASSIVE",
U1258="Coupure ENEO &amp; Baisse de tension","PASSIVE",
U1258="Defaut GE &amp; POWER Cabinet","PASSIVE",
U1258="Sharing","PASSIVE",
U1258="Sites strategiques &amp; DataCenter","PASSIVE",
U1258="Exclu","Exclu",
U1258="SAT","ACTIVE",
U1258="SPARE-ISSUE","SPARE-ISSUE",
U1258="Fiber CAmtel","ACTIVE",
U1258="Fiber AOF","ACTIVE",
U1258="Projet OCM (HUAWEI)","PLANNED WORKS",
U1258="Projet OCM (NOKIA)","PLANNED WORKS",
U1258="ACCESS-ISSUE","ACCESS-ISSUE",
U1258="Projet OCM (ZTE, NOKIA, autres projets)","PLANNED WORKS",
U1258="No root CAuse","No root cause",
U1258="ODU HS","ACTIVE",
U1258="IP &amp; VLAN","ACTIVE",
U1258="Warehouse HUAWEI","SPARE-ISSUE",
U1258="SPARE-HS","SPARE-ISSUE",
U1258="Power Telco","ACTIVE", U1258="no impacts","no impacts"
),"")</f>
        <v>No root cause</v>
      </c>
      <c r="W1258" s="113"/>
      <c r="X1258" s="113"/>
      <c r="Y1258" s="113"/>
      <c r="Z1258" s="113"/>
      <c r="AA1258" s="113"/>
      <c r="AB1258" s="17" t="s">
        <v>5465</v>
      </c>
      <c r="AC1258" s="17" t="str">
        <f>_xlfn.XLOOKUP(B1258,'INCIDENT-04-27-2026'!E:E,'INCIDENT-04-27-2026'!F:F,"")</f>
        <v/>
      </c>
      <c r="AD1258" s="9"/>
      <c r="AE1258" s="7" t="s">
        <v>5465</v>
      </c>
      <c r="AF1258" s="6" t="str">
        <f>_xlfn.XLOOKUP(B1258,'[13]Input_27-04'!$B:$B,'[13]Input_27-04'!$M:$M,"")</f>
        <v/>
      </c>
      <c r="AG1258" s="7"/>
      <c r="AH1258" s="3"/>
      <c r="AI1258" s="18" t="str">
        <f>_xlfn.XLOOKUP(B1258,'[3]Cells Huawei 27042026 10h'!$B:$B,'[3]Cells Huawei 27042026 10h'!$T:$T,"")</f>
        <v/>
      </c>
      <c r="AJ1258" s="18" t="str">
        <f>_xlfn.XLOOKUP(B1258,'[3]Cells Huawei 27042026 15h'!$B:$B,'[3]Cells Huawei 27042026 15h'!$T:$T,"")</f>
        <v/>
      </c>
      <c r="AK1258" s="18" t="str">
        <f>_xlfn.XLOOKUP(B1258,'[4]cells down 27042026 11h28'!$B:$B,'[4]cells down 27042026 11h28'!$R:$R,"")</f>
        <v/>
      </c>
      <c r="AL1258" s="18" t="str">
        <f>_xlfn.XLOOKUP(B1258,'[4]cells down 27042026 18h01'!$B:$B,'[4]cells down 27042026 18h01'!$R:$R,"")</f>
        <v/>
      </c>
      <c r="AM1258" s="18" t="str">
        <f>_xlfn.XLOOKUP(B1258,'[5]cell downs 27042026 11h'!$B:$B,'[5]cell downs 27042026 11h'!$R:$R,"")</f>
        <v/>
      </c>
      <c r="AN1258" s="18" t="str">
        <f>_xlfn.XLOOKUP(B1258,'[5]cell downs 27042026 17h40'!$B:$B,'[5]cell downs 27042026 17h40'!$R:$R,"")</f>
        <v/>
      </c>
      <c r="AO1258" s="18" t="str">
        <f>_xlfn.XLOOKUP(B1258,'[6]ALL SITES DOWN'!$D:$D,'[6]ALL SITES DOWN'!$J:$J,"")</f>
        <v/>
      </c>
      <c r="AP1258" s="18" t="str">
        <f>_xlfn.XLOOKUP(B1258,'[7]ALL SITES DOWN'!$D:$D,'[7]ALL SITES DOWN'!$J:$J,"")</f>
        <v/>
      </c>
      <c r="AQ1258" s="9" t="str">
        <f>_xlfn.XLOOKUP(B1258,[8]sheet1!$AC:$AC,[8]sheet1!$AF:$AF,"")</f>
        <v/>
      </c>
      <c r="AR1258" s="14"/>
      <c r="AS1258" s="14" t="s">
        <v>5465</v>
      </c>
      <c r="AT1258" s="14" t="str">
        <f>_xlfn.XLOOKUP(B1258,'[9]cell downs 18042026 17h'!$B:$B,'[9]cell downs 18042026 17h'!$B:$B,"")</f>
        <v/>
      </c>
      <c r="AU1258" s="14" t="str">
        <f>_xlfn.XLOOKUP(B1258,'[10]Cells Huawei 19042026 15h'!$B:$B,'[10]Cells Huawei 19042026 15h'!$B:$B,"")</f>
        <v/>
      </c>
      <c r="AV1258" s="9" t="str">
        <f>_xlfn.XLOOKUP(B1258,'[11]cells down 19042026 9H40'!$B:$B,'[11]cells down 19042026 9H40'!$B:$B,"")</f>
        <v/>
      </c>
    </row>
    <row r="1259" spans="1:48" hidden="1" x14ac:dyDescent="0.3">
      <c r="A1259" s="1" t="s">
        <v>4648</v>
      </c>
      <c r="B1259" s="8" t="s">
        <v>4649</v>
      </c>
      <c r="C1259" s="3" t="str">
        <f>_xlfn.XLOOKUP(B1259,'[1]daily break down'!$D:$D,'[1]daily break down'!$E:$E,"")</f>
        <v>Yaounde</v>
      </c>
      <c r="D1259" s="1" t="s">
        <v>21</v>
      </c>
      <c r="E1259" s="1" t="s">
        <v>563</v>
      </c>
      <c r="F1259" s="3" t="s">
        <v>37</v>
      </c>
      <c r="G1259" s="1" t="s">
        <v>38</v>
      </c>
      <c r="H1259" s="29" t="str">
        <f>_xlfn.XLOOKUP(B1259,[2]CALCULATION!$B:$B,[2]CALCULATION!$H:$H,"")</f>
        <v>ZTE</v>
      </c>
      <c r="I1259" s="26">
        <v>0</v>
      </c>
      <c r="J1259" s="26">
        <v>0</v>
      </c>
      <c r="K1259" s="26">
        <v>1.2734245918620784E-2</v>
      </c>
      <c r="L1259" s="26">
        <v>0</v>
      </c>
      <c r="M1259" s="26">
        <v>0</v>
      </c>
      <c r="N1259" s="26">
        <v>0</v>
      </c>
      <c r="O1259" s="26">
        <v>0</v>
      </c>
      <c r="P1259" s="114" t="s">
        <v>6364</v>
      </c>
      <c r="Q1259" s="42" t="s">
        <v>5538</v>
      </c>
      <c r="R1259" s="42"/>
      <c r="S1259" s="41" t="str" cm="1">
        <f t="array" ref="S1259">IFERROR(_xlfn.IFS(
U1259="MPR ISSUE","PDH",
U1259="BSS Hardware Issue","BSS",
U1259="Sites strategiques, MLL, Pylone, etc.","ENVTECH",
U1259="AKTIVCO DEFAUT GE &amp; POWER Cabinet","AKTIVCO",
U1259="AKTIVCO Coupure ENEO &amp; Baisse de tension","AKTIVCO GRID ONLY",
U1259="Coupure ENEO &amp; Baisse de tension","IHS GRID ONLY",
U1259="Defaut GE &amp; POWER Cabinet","IHS",
U1259="Sharing","Partners",
U1259="Sites strategiques &amp; DataCenter","SST &amp; DC",
U1259="Exclu","Exclu",
U1259="SAT","SAT",
U1259="SPARE-ISSUE","SPARE-ISSUE",
U1259="Fiber CAmtel","TRANS_FO_CAMTEL",
U1259="Fiber AOF","Fiber AOF",
U1259="Projet OCM (HUAWEI)","TRAVAUX-HUAWEI",
U1259="Projet OCM (NOKIA)","TRAVAUX-NOKIA",
U1259="ACCESS-ISSUE","ACCESS-ISSUE",
U1259="Projet OCM (ZTE, NOKIA, autres projets)","TRAVAUX OCM",
U1259="No root CAuse","No root cause",
U1259="ODU HS","PDH",
U1259="IP &amp; VLAN","PDH",
U1259="Warehouse HUAWEI","SPARE-ISSUE",
U1259="SPARE-HS","SPARE-ISSUE",
U1259="Power Telco","BSS",U1259="no impacts","no impacts"
),"")</f>
        <v>No root cause</v>
      </c>
      <c r="T1259" s="41" t="str" cm="1">
        <f t="array" ref="T1259">IFERROR(_xlfn.IFS(
U1259="MPR ISSUE","TX ISSUE",
U1259="BSS Hardware Issue","RAN ISSUE",
U1259="Sites strategiques, MLL, Pylone, etc.","ENVTECH",
U1259="AKTIVCO DEFAUT GE &amp; POWER Cabinet","POWER ISSUE",
U1259="AKTIVCO Coupure ENEO &amp; Baisse de tension","POWER ISSUE",
U1259="Coupure ENEO &amp; Baisse de tension","POWER ISSUE",
U1259="Defaut GE &amp; POWER Cabinet","POWER ISSUE",
U1259="Sharing","POWER ISSUE",
U1259="Sites strategiques &amp; DataCenter","POWER ISSUE",
U1259="Exclu","Exclu",
U1259="SAT","TX ISSUE",
U1259="SPARE-ISSUE","SPARE-ISSUE",
U1259="Fiber CAmtel","TX ISSUE",
U1259="Fiber AOF","TX ISSUE",
U1259="Projet OCM (HUAWEI)","TRAVAUX-HUAWEI",
U1259="Projet OCM (NOKIA)","TRAVAUX -NOKIA",
U1259="ACCESS-ISSUE","ACCESS-ISSUE",
U1259="Projet OCM (ZTE, NOKIA, autres projets)","TRAVAUX OCM",
U1259="No root CAuse","No root cause",
U1259="ODU HS","TX ISSUE",
U1259="IP &amp; VLAN","TX ISSUE",
U1259="Warehouse HUAWEI","SPARE-ISSUE",
U1259="SPARE-HS","SPARE-ISSUE",
U1259="Power Telco","RAN ISSUE",U1259="no impacts","no impacts"
),"")</f>
        <v>No root cause</v>
      </c>
      <c r="U1259" s="68" t="s">
        <v>5691</v>
      </c>
      <c r="V1259" s="41" t="str" cm="1">
        <f t="array" ref="V1259">IFERROR(_xlfn.IFS(
U1259="MPR ISSUE","ACTIVE",
U1259="BSS Hardware Issue","ACTIVE",
U1259="Sites strategiques, MLL, Pylone, etc.","PASSIVE",
U1259="AKTIVCO DEFAUT GE &amp; POWER Cabinet","PASSIVE",
U1259="AKTIVCO Coupure ENEO &amp; Baisse de tension","PASSIVE",
U1259="Coupure ENEO &amp; Baisse de tension","PASSIVE",
U1259="Defaut GE &amp; POWER Cabinet","PASSIVE",
U1259="Sharing","PASSIVE",
U1259="Sites strategiques &amp; DataCenter","PASSIVE",
U1259="Exclu","Exclu",
U1259="SAT","ACTIVE",
U1259="SPARE-ISSUE","SPARE-ISSUE",
U1259="Fiber CAmtel","ACTIVE",
U1259="Fiber AOF","ACTIVE",
U1259="Projet OCM (HUAWEI)","PLANNED WORKS",
U1259="Projet OCM (NOKIA)","PLANNED WORKS",
U1259="ACCESS-ISSUE","ACCESS-ISSUE",
U1259="Projet OCM (ZTE, NOKIA, autres projets)","PLANNED WORKS",
U1259="No root CAuse","No root cause",
U1259="ODU HS","ACTIVE",
U1259="IP &amp; VLAN","ACTIVE",
U1259="Warehouse HUAWEI","SPARE-ISSUE",
U1259="SPARE-HS","SPARE-ISSUE",
U1259="Power Telco","ACTIVE", U1259="no impacts","no impacts"
),"")</f>
        <v>No root cause</v>
      </c>
      <c r="W1259" s="113"/>
      <c r="X1259" s="113"/>
      <c r="Y1259" s="113"/>
      <c r="Z1259" s="113"/>
      <c r="AA1259" s="113"/>
      <c r="AB1259" s="17" t="s">
        <v>5465</v>
      </c>
      <c r="AC1259" s="17" t="str">
        <f>_xlfn.XLOOKUP(B1259,'INCIDENT-04-27-2026'!E:E,'INCIDENT-04-27-2026'!F:F,"")</f>
        <v/>
      </c>
      <c r="AD1259" s="9"/>
      <c r="AE1259" s="7" t="s">
        <v>5465</v>
      </c>
      <c r="AF1259" s="6" t="str">
        <f>_xlfn.XLOOKUP(B1259,'[13]Input_27-04'!$B:$B,'[13]Input_27-04'!$M:$M,"")</f>
        <v/>
      </c>
      <c r="AG1259" s="7"/>
      <c r="AH1259" s="3"/>
      <c r="AI1259" s="18" t="str">
        <f>_xlfn.XLOOKUP(B1259,'[3]Cells Huawei 27042026 10h'!$B:$B,'[3]Cells Huawei 27042026 10h'!$T:$T,"")</f>
        <v/>
      </c>
      <c r="AJ1259" s="18" t="str">
        <f>_xlfn.XLOOKUP(B1259,'[3]Cells Huawei 27042026 15h'!$B:$B,'[3]Cells Huawei 27042026 15h'!$T:$T,"")</f>
        <v/>
      </c>
      <c r="AK1259" s="18" t="str">
        <f>_xlfn.XLOOKUP(B1259,'[4]cells down 27042026 11h28'!$B:$B,'[4]cells down 27042026 11h28'!$R:$R,"")</f>
        <v/>
      </c>
      <c r="AL1259" s="18" t="str">
        <f>_xlfn.XLOOKUP(B1259,'[4]cells down 27042026 18h01'!$B:$B,'[4]cells down 27042026 18h01'!$R:$R,"")</f>
        <v/>
      </c>
      <c r="AM1259" s="18" t="str">
        <f>_xlfn.XLOOKUP(B1259,'[5]cell downs 27042026 11h'!$B:$B,'[5]cell downs 27042026 11h'!$R:$R,"")</f>
        <v/>
      </c>
      <c r="AN1259" s="18" t="str">
        <f>_xlfn.XLOOKUP(B1259,'[5]cell downs 27042026 17h40'!$B:$B,'[5]cell downs 27042026 17h40'!$R:$R,"")</f>
        <v/>
      </c>
      <c r="AO1259" s="18" t="str">
        <f>_xlfn.XLOOKUP(B1259,'[6]ALL SITES DOWN'!$D:$D,'[6]ALL SITES DOWN'!$J:$J,"")</f>
        <v/>
      </c>
      <c r="AP1259" s="18" t="str">
        <f>_xlfn.XLOOKUP(B1259,'[7]ALL SITES DOWN'!$D:$D,'[7]ALL SITES DOWN'!$J:$J,"")</f>
        <v/>
      </c>
      <c r="AQ1259" s="9" t="str">
        <f>_xlfn.XLOOKUP(B1259,[8]sheet1!$AC:$AC,[8]sheet1!$AF:$AF,"")</f>
        <v/>
      </c>
      <c r="AR1259" s="14"/>
      <c r="AS1259" s="14" t="s">
        <v>5465</v>
      </c>
      <c r="AT1259" s="14" t="str">
        <f>_xlfn.XLOOKUP(B1259,'[9]cell downs 18042026 17h'!$B:$B,'[9]cell downs 18042026 17h'!$B:$B,"")</f>
        <v/>
      </c>
      <c r="AU1259" s="14" t="str">
        <f>_xlfn.XLOOKUP(B1259,'[10]Cells Huawei 19042026 15h'!$B:$B,'[10]Cells Huawei 19042026 15h'!$B:$B,"")</f>
        <v/>
      </c>
      <c r="AV1259" s="9" t="str">
        <f>_xlfn.XLOOKUP(B1259,'[11]cells down 19042026 9H40'!$B:$B,'[11]cells down 19042026 9H40'!$B:$B,"")</f>
        <v/>
      </c>
    </row>
    <row r="1260" spans="1:48" hidden="1" x14ac:dyDescent="0.3">
      <c r="A1260" s="1" t="s">
        <v>2161</v>
      </c>
      <c r="B1260" s="8" t="s">
        <v>2162</v>
      </c>
      <c r="C1260" s="3" t="str">
        <f>_xlfn.XLOOKUP(B1260,'[1]daily break down'!$D:$D,'[1]daily break down'!$E:$E,"")</f>
        <v>CENTRE</v>
      </c>
      <c r="D1260" s="1" t="s">
        <v>11</v>
      </c>
      <c r="E1260" s="1" t="s">
        <v>12</v>
      </c>
      <c r="F1260" s="3" t="s">
        <v>226</v>
      </c>
      <c r="G1260" s="1" t="s">
        <v>489</v>
      </c>
      <c r="H1260" s="29" t="str">
        <f>_xlfn.XLOOKUP(B1260,[2]CALCULATION!$B:$B,[2]CALCULATION!$H:$H,"")</f>
        <v>ZTE</v>
      </c>
      <c r="I1260" s="26">
        <v>4.7084606757925194E-3</v>
      </c>
      <c r="J1260" s="26">
        <v>0</v>
      </c>
      <c r="K1260" s="26">
        <v>1.2734245918620614E-2</v>
      </c>
      <c r="L1260" s="26">
        <v>0</v>
      </c>
      <c r="M1260" s="26">
        <v>2.0229437581506313</v>
      </c>
      <c r="N1260" s="26">
        <v>0</v>
      </c>
      <c r="O1260" s="26">
        <v>0</v>
      </c>
      <c r="P1260" s="114" t="s">
        <v>6364</v>
      </c>
      <c r="Q1260" s="42" t="s">
        <v>5538</v>
      </c>
      <c r="R1260" s="42"/>
      <c r="S1260" s="41" t="str" cm="1">
        <f t="array" ref="S1260">IFERROR(_xlfn.IFS(
U1260="MPR ISSUE","PDH",
U1260="BSS Hardware Issue","BSS",
U1260="Sites strategiques, MLL, Pylone, etc.","ENVTECH",
U1260="AKTIVCO DEFAUT GE &amp; POWER Cabinet","AKTIVCO",
U1260="AKTIVCO Coupure ENEO &amp; Baisse de tension","AKTIVCO GRID ONLY",
U1260="Coupure ENEO &amp; Baisse de tension","IHS GRID ONLY",
U1260="Defaut GE &amp; POWER Cabinet","IHS",
U1260="Sharing","Partners",
U1260="Sites strategiques &amp; DataCenter","SST &amp; DC",
U1260="Exclu","Exclu",
U1260="SAT","SAT",
U1260="SPARE-ISSUE","SPARE-ISSUE",
U1260="Fiber CAmtel","TRANS_FO_CAMTEL",
U1260="Fiber AOF","Fiber AOF",
U1260="Projet OCM (HUAWEI)","TRAVAUX-HUAWEI",
U1260="Projet OCM (NOKIA)","TRAVAUX-NOKIA",
U1260="ACCESS-ISSUE","ACCESS-ISSUE",
U1260="Projet OCM (ZTE, NOKIA, autres projets)","TRAVAUX OCM",
U1260="No root CAuse","No root cause",
U1260="ODU HS","PDH",
U1260="IP &amp; VLAN","PDH",
U1260="Warehouse HUAWEI","SPARE-ISSUE",
U1260="SPARE-HS","SPARE-ISSUE",
U1260="Power Telco","BSS",U1260="no impacts","no impacts"
),"")</f>
        <v>No root cause</v>
      </c>
      <c r="T1260" s="41" t="str" cm="1">
        <f t="array" ref="T1260">IFERROR(_xlfn.IFS(
U1260="MPR ISSUE","TX ISSUE",
U1260="BSS Hardware Issue","RAN ISSUE",
U1260="Sites strategiques, MLL, Pylone, etc.","ENVTECH",
U1260="AKTIVCO DEFAUT GE &amp; POWER Cabinet","POWER ISSUE",
U1260="AKTIVCO Coupure ENEO &amp; Baisse de tension","POWER ISSUE",
U1260="Coupure ENEO &amp; Baisse de tension","POWER ISSUE",
U1260="Defaut GE &amp; POWER Cabinet","POWER ISSUE",
U1260="Sharing","POWER ISSUE",
U1260="Sites strategiques &amp; DataCenter","POWER ISSUE",
U1260="Exclu","Exclu",
U1260="SAT","TX ISSUE",
U1260="SPARE-ISSUE","SPARE-ISSUE",
U1260="Fiber CAmtel","TX ISSUE",
U1260="Fiber AOF","TX ISSUE",
U1260="Projet OCM (HUAWEI)","TRAVAUX-HUAWEI",
U1260="Projet OCM (NOKIA)","TRAVAUX -NOKIA",
U1260="ACCESS-ISSUE","ACCESS-ISSUE",
U1260="Projet OCM (ZTE, NOKIA, autres projets)","TRAVAUX OCM",
U1260="No root CAuse","No root cause",
U1260="ODU HS","TX ISSUE",
U1260="IP &amp; VLAN","TX ISSUE",
U1260="Warehouse HUAWEI","SPARE-ISSUE",
U1260="SPARE-HS","SPARE-ISSUE",
U1260="Power Telco","RAN ISSUE",U1260="no impacts","no impacts"
),"")</f>
        <v>No root cause</v>
      </c>
      <c r="U1260" s="68" t="s">
        <v>5691</v>
      </c>
      <c r="V1260" s="41" t="str" cm="1">
        <f t="array" ref="V1260">IFERROR(_xlfn.IFS(
U1260="MPR ISSUE","ACTIVE",
U1260="BSS Hardware Issue","ACTIVE",
U1260="Sites strategiques, MLL, Pylone, etc.","PASSIVE",
U1260="AKTIVCO DEFAUT GE &amp; POWER Cabinet","PASSIVE",
U1260="AKTIVCO Coupure ENEO &amp; Baisse de tension","PASSIVE",
U1260="Coupure ENEO &amp; Baisse de tension","PASSIVE",
U1260="Defaut GE &amp; POWER Cabinet","PASSIVE",
U1260="Sharing","PASSIVE",
U1260="Sites strategiques &amp; DataCenter","PASSIVE",
U1260="Exclu","Exclu",
U1260="SAT","ACTIVE",
U1260="SPARE-ISSUE","SPARE-ISSUE",
U1260="Fiber CAmtel","ACTIVE",
U1260="Fiber AOF","ACTIVE",
U1260="Projet OCM (HUAWEI)","PLANNED WORKS",
U1260="Projet OCM (NOKIA)","PLANNED WORKS",
U1260="ACCESS-ISSUE","ACCESS-ISSUE",
U1260="Projet OCM (ZTE, NOKIA, autres projets)","PLANNED WORKS",
U1260="No root CAuse","No root cause",
U1260="ODU HS","ACTIVE",
U1260="IP &amp; VLAN","ACTIVE",
U1260="Warehouse HUAWEI","SPARE-ISSUE",
U1260="SPARE-HS","SPARE-ISSUE",
U1260="Power Telco","ACTIVE", U1260="no impacts","no impacts"
),"")</f>
        <v>No root cause</v>
      </c>
      <c r="W1260" s="113"/>
      <c r="X1260" s="113"/>
      <c r="Y1260" s="113"/>
      <c r="Z1260" s="113"/>
      <c r="AA1260" s="113"/>
      <c r="AB1260" s="17" t="s">
        <v>5465</v>
      </c>
      <c r="AC1260" s="17" t="str">
        <f>_xlfn.XLOOKUP(B1260,'INCIDENT-04-27-2026'!E:E,'INCIDENT-04-27-2026'!F:F,"")</f>
        <v/>
      </c>
      <c r="AD1260" s="9"/>
      <c r="AE1260" s="7" t="s">
        <v>5465</v>
      </c>
      <c r="AF1260" s="6" t="str">
        <f>_xlfn.XLOOKUP(B1260,'[13]Input_27-04'!$B:$B,'[13]Input_27-04'!$M:$M,"")</f>
        <v/>
      </c>
      <c r="AG1260" s="7"/>
      <c r="AH1260" s="3"/>
      <c r="AI1260" s="18" t="str">
        <f>_xlfn.XLOOKUP(B1260,'[3]Cells Huawei 27042026 10h'!$B:$B,'[3]Cells Huawei 27042026 10h'!$T:$T,"")</f>
        <v/>
      </c>
      <c r="AJ1260" s="18" t="str">
        <f>_xlfn.XLOOKUP(B1260,'[3]Cells Huawei 27042026 15h'!$B:$B,'[3]Cells Huawei 27042026 15h'!$T:$T,"")</f>
        <v/>
      </c>
      <c r="AK1260" s="18" t="str">
        <f>_xlfn.XLOOKUP(B1260,'[4]cells down 27042026 11h28'!$B:$B,'[4]cells down 27042026 11h28'!$R:$R,"")</f>
        <v/>
      </c>
      <c r="AL1260" s="18" t="str">
        <f>_xlfn.XLOOKUP(B1260,'[4]cells down 27042026 18h01'!$B:$B,'[4]cells down 27042026 18h01'!$R:$R,"")</f>
        <v/>
      </c>
      <c r="AM1260" s="18" t="str">
        <f>_xlfn.XLOOKUP(B1260,'[5]cell downs 27042026 11h'!$B:$B,'[5]cell downs 27042026 11h'!$R:$R,"")</f>
        <v/>
      </c>
      <c r="AN1260" s="18" t="str">
        <f>_xlfn.XLOOKUP(B1260,'[5]cell downs 27042026 17h40'!$B:$B,'[5]cell downs 27042026 17h40'!$R:$R,"")</f>
        <v/>
      </c>
      <c r="AO1260" s="18" t="str">
        <f>_xlfn.XLOOKUP(B1260,'[6]ALL SITES DOWN'!$D:$D,'[6]ALL SITES DOWN'!$J:$J,"")</f>
        <v/>
      </c>
      <c r="AP1260" s="18" t="str">
        <f>_xlfn.XLOOKUP(B1260,'[7]ALL SITES DOWN'!$D:$D,'[7]ALL SITES DOWN'!$J:$J,"")</f>
        <v/>
      </c>
      <c r="AQ1260" s="9" t="str">
        <f>_xlfn.XLOOKUP(B1260,[8]sheet1!$AC:$AC,[8]sheet1!$AF:$AF,"")</f>
        <v/>
      </c>
      <c r="AR1260" s="14"/>
      <c r="AS1260" s="14" t="s">
        <v>5465</v>
      </c>
      <c r="AT1260" s="14" t="str">
        <f>_xlfn.XLOOKUP(B1260,'[9]cell downs 18042026 17h'!$B:$B,'[9]cell downs 18042026 17h'!$B:$B,"")</f>
        <v/>
      </c>
      <c r="AU1260" s="14" t="str">
        <f>_xlfn.XLOOKUP(B1260,'[10]Cells Huawei 19042026 15h'!$B:$B,'[10]Cells Huawei 19042026 15h'!$B:$B,"")</f>
        <v/>
      </c>
      <c r="AV1260" s="9" t="str">
        <f>_xlfn.XLOOKUP(B1260,'[11]cells down 19042026 9H40'!$B:$B,'[11]cells down 19042026 9H40'!$B:$B,"")</f>
        <v/>
      </c>
    </row>
    <row r="1261" spans="1:48" hidden="1" x14ac:dyDescent="0.3">
      <c r="A1261" s="1" t="s">
        <v>4593</v>
      </c>
      <c r="B1261" s="8" t="s">
        <v>4594</v>
      </c>
      <c r="C1261" s="3" t="str">
        <f>_xlfn.XLOOKUP(B1261,'[1]daily break down'!$D:$D,'[1]daily break down'!$E:$E,"")</f>
        <v>Yaounde</v>
      </c>
      <c r="D1261" s="1" t="s">
        <v>21</v>
      </c>
      <c r="E1261" s="1" t="s">
        <v>36</v>
      </c>
      <c r="F1261" s="3" t="s">
        <v>37</v>
      </c>
      <c r="G1261" s="1" t="s">
        <v>38</v>
      </c>
      <c r="H1261" s="29" t="str">
        <f>_xlfn.XLOOKUP(B1261,[2]CALCULATION!$B:$B,[2]CALCULATION!$H:$H,"")</f>
        <v>ZTE</v>
      </c>
      <c r="I1261" s="26">
        <v>1.9944433029994324</v>
      </c>
      <c r="J1261" s="26">
        <v>0</v>
      </c>
      <c r="K1261" s="26">
        <v>1.2645070527033392E-2</v>
      </c>
      <c r="L1261" s="26">
        <v>0</v>
      </c>
      <c r="M1261" s="26">
        <v>0</v>
      </c>
      <c r="N1261" s="26">
        <v>0</v>
      </c>
      <c r="O1261" s="26">
        <v>0</v>
      </c>
      <c r="P1261" s="114" t="s">
        <v>6364</v>
      </c>
      <c r="Q1261" s="42" t="s">
        <v>5538</v>
      </c>
      <c r="R1261" s="42"/>
      <c r="S1261" s="41" t="str" cm="1">
        <f t="array" ref="S1261">IFERROR(_xlfn.IFS(
U1261="MPR ISSUE","PDH",
U1261="BSS Hardware Issue","BSS",
U1261="Sites strategiques, MLL, Pylone, etc.","ENVTECH",
U1261="AKTIVCO DEFAUT GE &amp; POWER Cabinet","AKTIVCO",
U1261="AKTIVCO Coupure ENEO &amp; Baisse de tension","AKTIVCO GRID ONLY",
U1261="Coupure ENEO &amp; Baisse de tension","IHS GRID ONLY",
U1261="Defaut GE &amp; POWER Cabinet","IHS",
U1261="Sharing","Partners",
U1261="Sites strategiques &amp; DataCenter","SST &amp; DC",
U1261="Exclu","Exclu",
U1261="SAT","SAT",
U1261="SPARE-ISSUE","SPARE-ISSUE",
U1261="Fiber CAmtel","TRANS_FO_CAMTEL",
U1261="Fiber AOF","Fiber AOF",
U1261="Projet OCM (HUAWEI)","TRAVAUX-HUAWEI",
U1261="Projet OCM (NOKIA)","TRAVAUX-NOKIA",
U1261="ACCESS-ISSUE","ACCESS-ISSUE",
U1261="Projet OCM (ZTE, NOKIA, autres projets)","TRAVAUX OCM",
U1261="No root CAuse","No root cause",
U1261="ODU HS","PDH",
U1261="IP &amp; VLAN","PDH",
U1261="Warehouse HUAWEI","SPARE-ISSUE",
U1261="SPARE-HS","SPARE-ISSUE",
U1261="Power Telco","BSS",U1261="no impacts","no impacts"
),"")</f>
        <v>No root cause</v>
      </c>
      <c r="T1261" s="41" t="str" cm="1">
        <f t="array" ref="T1261">IFERROR(_xlfn.IFS(
U1261="MPR ISSUE","TX ISSUE",
U1261="BSS Hardware Issue","RAN ISSUE",
U1261="Sites strategiques, MLL, Pylone, etc.","ENVTECH",
U1261="AKTIVCO DEFAUT GE &amp; POWER Cabinet","POWER ISSUE",
U1261="AKTIVCO Coupure ENEO &amp; Baisse de tension","POWER ISSUE",
U1261="Coupure ENEO &amp; Baisse de tension","POWER ISSUE",
U1261="Defaut GE &amp; POWER Cabinet","POWER ISSUE",
U1261="Sharing","POWER ISSUE",
U1261="Sites strategiques &amp; DataCenter","POWER ISSUE",
U1261="Exclu","Exclu",
U1261="SAT","TX ISSUE",
U1261="SPARE-ISSUE","SPARE-ISSUE",
U1261="Fiber CAmtel","TX ISSUE",
U1261="Fiber AOF","TX ISSUE",
U1261="Projet OCM (HUAWEI)","TRAVAUX-HUAWEI",
U1261="Projet OCM (NOKIA)","TRAVAUX -NOKIA",
U1261="ACCESS-ISSUE","ACCESS-ISSUE",
U1261="Projet OCM (ZTE, NOKIA, autres projets)","TRAVAUX OCM",
U1261="No root CAuse","No root cause",
U1261="ODU HS","TX ISSUE",
U1261="IP &amp; VLAN","TX ISSUE",
U1261="Warehouse HUAWEI","SPARE-ISSUE",
U1261="SPARE-HS","SPARE-ISSUE",
U1261="Power Telco","RAN ISSUE",U1261="no impacts","no impacts"
),"")</f>
        <v>No root cause</v>
      </c>
      <c r="U1261" s="68" t="s">
        <v>5691</v>
      </c>
      <c r="V1261" s="41" t="str" cm="1">
        <f t="array" ref="V1261">IFERROR(_xlfn.IFS(
U1261="MPR ISSUE","ACTIVE",
U1261="BSS Hardware Issue","ACTIVE",
U1261="Sites strategiques, MLL, Pylone, etc.","PASSIVE",
U1261="AKTIVCO DEFAUT GE &amp; POWER Cabinet","PASSIVE",
U1261="AKTIVCO Coupure ENEO &amp; Baisse de tension","PASSIVE",
U1261="Coupure ENEO &amp; Baisse de tension","PASSIVE",
U1261="Defaut GE &amp; POWER Cabinet","PASSIVE",
U1261="Sharing","PASSIVE",
U1261="Sites strategiques &amp; DataCenter","PASSIVE",
U1261="Exclu","Exclu",
U1261="SAT","ACTIVE",
U1261="SPARE-ISSUE","SPARE-ISSUE",
U1261="Fiber CAmtel","ACTIVE",
U1261="Fiber AOF","ACTIVE",
U1261="Projet OCM (HUAWEI)","PLANNED WORKS",
U1261="Projet OCM (NOKIA)","PLANNED WORKS",
U1261="ACCESS-ISSUE","ACCESS-ISSUE",
U1261="Projet OCM (ZTE, NOKIA, autres projets)","PLANNED WORKS",
U1261="No root CAuse","No root cause",
U1261="ODU HS","ACTIVE",
U1261="IP &amp; VLAN","ACTIVE",
U1261="Warehouse HUAWEI","SPARE-ISSUE",
U1261="SPARE-HS","SPARE-ISSUE",
U1261="Power Telco","ACTIVE", U1261="no impacts","no impacts"
),"")</f>
        <v>No root cause</v>
      </c>
      <c r="W1261" s="113"/>
      <c r="X1261" s="113"/>
      <c r="Y1261" s="113"/>
      <c r="Z1261" s="113"/>
      <c r="AA1261" s="113"/>
      <c r="AB1261" s="17" t="s">
        <v>5465</v>
      </c>
      <c r="AC1261" s="17" t="str">
        <f>_xlfn.XLOOKUP(B1261,'INCIDENT-04-27-2026'!E:E,'INCIDENT-04-27-2026'!F:F,"")</f>
        <v/>
      </c>
      <c r="AD1261" s="9"/>
      <c r="AE1261" s="7" t="s">
        <v>5465</v>
      </c>
      <c r="AF1261" s="6" t="str">
        <f>_xlfn.XLOOKUP(B1261,'[13]Input_27-04'!$B:$B,'[13]Input_27-04'!$M:$M,"")</f>
        <v/>
      </c>
      <c r="AG1261" s="7"/>
      <c r="AH1261" s="3"/>
      <c r="AI1261" s="18" t="str">
        <f>_xlfn.XLOOKUP(B1261,'[3]Cells Huawei 27042026 10h'!$B:$B,'[3]Cells Huawei 27042026 10h'!$T:$T,"")</f>
        <v/>
      </c>
      <c r="AJ1261" s="18" t="str">
        <f>_xlfn.XLOOKUP(B1261,'[3]Cells Huawei 27042026 15h'!$B:$B,'[3]Cells Huawei 27042026 15h'!$T:$T,"")</f>
        <v/>
      </c>
      <c r="AK1261" s="18" t="str">
        <f>_xlfn.XLOOKUP(B1261,'[4]cells down 27042026 11h28'!$B:$B,'[4]cells down 27042026 11h28'!$R:$R,"")</f>
        <v/>
      </c>
      <c r="AL1261" s="18" t="str">
        <f>_xlfn.XLOOKUP(B1261,'[4]cells down 27042026 18h01'!$B:$B,'[4]cells down 27042026 18h01'!$R:$R,"")</f>
        <v/>
      </c>
      <c r="AM1261" s="18" t="str">
        <f>_xlfn.XLOOKUP(B1261,'[5]cell downs 27042026 11h'!$B:$B,'[5]cell downs 27042026 11h'!$R:$R,"")</f>
        <v/>
      </c>
      <c r="AN1261" s="18" t="str">
        <f>_xlfn.XLOOKUP(B1261,'[5]cell downs 27042026 17h40'!$B:$B,'[5]cell downs 27042026 17h40'!$R:$R,"")</f>
        <v/>
      </c>
      <c r="AO1261" s="18" t="str">
        <f>_xlfn.XLOOKUP(B1261,'[6]ALL SITES DOWN'!$D:$D,'[6]ALL SITES DOWN'!$J:$J,"")</f>
        <v/>
      </c>
      <c r="AP1261" s="18" t="str">
        <f>_xlfn.XLOOKUP(B1261,'[7]ALL SITES DOWN'!$D:$D,'[7]ALL SITES DOWN'!$J:$J,"")</f>
        <v/>
      </c>
      <c r="AQ1261" s="9" t="str">
        <f>_xlfn.XLOOKUP(B1261,[8]sheet1!$AC:$AC,[8]sheet1!$AF:$AF,"")</f>
        <v/>
      </c>
      <c r="AR1261" s="14"/>
      <c r="AS1261" s="14" t="s">
        <v>5465</v>
      </c>
      <c r="AT1261" s="14" t="str">
        <f>_xlfn.XLOOKUP(B1261,'[9]cell downs 18042026 17h'!$B:$B,'[9]cell downs 18042026 17h'!$B:$B,"")</f>
        <v/>
      </c>
      <c r="AU1261" s="14" t="str">
        <f>_xlfn.XLOOKUP(B1261,'[10]Cells Huawei 19042026 15h'!$B:$B,'[10]Cells Huawei 19042026 15h'!$B:$B,"")</f>
        <v/>
      </c>
      <c r="AV1261" s="9" t="str">
        <f>_xlfn.XLOOKUP(B1261,'[11]cells down 19042026 9H40'!$B:$B,'[11]cells down 19042026 9H40'!$B:$B,"")</f>
        <v/>
      </c>
    </row>
    <row r="1262" spans="1:48" hidden="1" x14ac:dyDescent="0.3">
      <c r="A1262" s="1" t="s">
        <v>2762</v>
      </c>
      <c r="B1262" s="8" t="s">
        <v>2763</v>
      </c>
      <c r="C1262" s="3" t="str">
        <f>_xlfn.XLOOKUP(B1262,'[1]daily break down'!$D:$D,'[1]daily break down'!$E:$E,"")</f>
        <v>Yaounde</v>
      </c>
      <c r="D1262" s="1" t="s">
        <v>11</v>
      </c>
      <c r="E1262" s="1" t="s">
        <v>12</v>
      </c>
      <c r="F1262" s="3" t="s">
        <v>37</v>
      </c>
      <c r="G1262" s="1" t="s">
        <v>38</v>
      </c>
      <c r="H1262" s="29" t="str">
        <f>_xlfn.XLOOKUP(B1262,[2]CALCULATION!$B:$B,[2]CALCULATION!$H:$H,"")</f>
        <v>ZTE</v>
      </c>
      <c r="I1262" s="26">
        <v>2.6569094520207854</v>
      </c>
      <c r="J1262" s="26">
        <v>0</v>
      </c>
      <c r="K1262" s="26">
        <v>1.2466719743859633E-2</v>
      </c>
      <c r="L1262" s="26">
        <v>0</v>
      </c>
      <c r="M1262" s="26">
        <v>4.2416096657563642</v>
      </c>
      <c r="N1262" s="26">
        <v>0</v>
      </c>
      <c r="O1262" s="26">
        <v>0</v>
      </c>
      <c r="P1262" s="114" t="s">
        <v>6364</v>
      </c>
      <c r="Q1262" s="42" t="s">
        <v>5538</v>
      </c>
      <c r="R1262" s="42"/>
      <c r="S1262" s="41" t="str" cm="1">
        <f t="array" ref="S1262">IFERROR(_xlfn.IFS(
U1262="MPR ISSUE","PDH",
U1262="BSS Hardware Issue","BSS",
U1262="Sites strategiques, MLL, Pylone, etc.","ENVTECH",
U1262="AKTIVCO DEFAUT GE &amp; POWER Cabinet","AKTIVCO",
U1262="AKTIVCO Coupure ENEO &amp; Baisse de tension","AKTIVCO GRID ONLY",
U1262="Coupure ENEO &amp; Baisse de tension","IHS GRID ONLY",
U1262="Defaut GE &amp; POWER Cabinet","IHS",
U1262="Sharing","Partners",
U1262="Sites strategiques &amp; DataCenter","SST &amp; DC",
U1262="Exclu","Exclu",
U1262="SAT","SAT",
U1262="SPARE-ISSUE","SPARE-ISSUE",
U1262="Fiber CAmtel","TRANS_FO_CAMTEL",
U1262="Fiber AOF","Fiber AOF",
U1262="Projet OCM (HUAWEI)","TRAVAUX-HUAWEI",
U1262="Projet OCM (NOKIA)","TRAVAUX-NOKIA",
U1262="ACCESS-ISSUE","ACCESS-ISSUE",
U1262="Projet OCM (ZTE, NOKIA, autres projets)","TRAVAUX OCM",
U1262="No root CAuse","No root cause",
U1262="ODU HS","PDH",
U1262="IP &amp; VLAN","PDH",
U1262="Warehouse HUAWEI","SPARE-ISSUE",
U1262="SPARE-HS","SPARE-ISSUE",
U1262="Power Telco","BSS",U1262="no impacts","no impacts"
),"")</f>
        <v>No root cause</v>
      </c>
      <c r="T1262" s="41" t="str" cm="1">
        <f t="array" ref="T1262">IFERROR(_xlfn.IFS(
U1262="MPR ISSUE","TX ISSUE",
U1262="BSS Hardware Issue","RAN ISSUE",
U1262="Sites strategiques, MLL, Pylone, etc.","ENVTECH",
U1262="AKTIVCO DEFAUT GE &amp; POWER Cabinet","POWER ISSUE",
U1262="AKTIVCO Coupure ENEO &amp; Baisse de tension","POWER ISSUE",
U1262="Coupure ENEO &amp; Baisse de tension","POWER ISSUE",
U1262="Defaut GE &amp; POWER Cabinet","POWER ISSUE",
U1262="Sharing","POWER ISSUE",
U1262="Sites strategiques &amp; DataCenter","POWER ISSUE",
U1262="Exclu","Exclu",
U1262="SAT","TX ISSUE",
U1262="SPARE-ISSUE","SPARE-ISSUE",
U1262="Fiber CAmtel","TX ISSUE",
U1262="Fiber AOF","TX ISSUE",
U1262="Projet OCM (HUAWEI)","TRAVAUX-HUAWEI",
U1262="Projet OCM (NOKIA)","TRAVAUX -NOKIA",
U1262="ACCESS-ISSUE","ACCESS-ISSUE",
U1262="Projet OCM (ZTE, NOKIA, autres projets)","TRAVAUX OCM",
U1262="No root CAuse","No root cause",
U1262="ODU HS","TX ISSUE",
U1262="IP &amp; VLAN","TX ISSUE",
U1262="Warehouse HUAWEI","SPARE-ISSUE",
U1262="SPARE-HS","SPARE-ISSUE",
U1262="Power Telco","RAN ISSUE",U1262="no impacts","no impacts"
),"")</f>
        <v>No root cause</v>
      </c>
      <c r="U1262" s="68" t="s">
        <v>5691</v>
      </c>
      <c r="V1262" s="41" t="str" cm="1">
        <f t="array" ref="V1262">IFERROR(_xlfn.IFS(
U1262="MPR ISSUE","ACTIVE",
U1262="BSS Hardware Issue","ACTIVE",
U1262="Sites strategiques, MLL, Pylone, etc.","PASSIVE",
U1262="AKTIVCO DEFAUT GE &amp; POWER Cabinet","PASSIVE",
U1262="AKTIVCO Coupure ENEO &amp; Baisse de tension","PASSIVE",
U1262="Coupure ENEO &amp; Baisse de tension","PASSIVE",
U1262="Defaut GE &amp; POWER Cabinet","PASSIVE",
U1262="Sharing","PASSIVE",
U1262="Sites strategiques &amp; DataCenter","PASSIVE",
U1262="Exclu","Exclu",
U1262="SAT","ACTIVE",
U1262="SPARE-ISSUE","SPARE-ISSUE",
U1262="Fiber CAmtel","ACTIVE",
U1262="Fiber AOF","ACTIVE",
U1262="Projet OCM (HUAWEI)","PLANNED WORKS",
U1262="Projet OCM (NOKIA)","PLANNED WORKS",
U1262="ACCESS-ISSUE","ACCESS-ISSUE",
U1262="Projet OCM (ZTE, NOKIA, autres projets)","PLANNED WORKS",
U1262="No root CAuse","No root cause",
U1262="ODU HS","ACTIVE",
U1262="IP &amp; VLAN","ACTIVE",
U1262="Warehouse HUAWEI","SPARE-ISSUE",
U1262="SPARE-HS","SPARE-ISSUE",
U1262="Power Telco","ACTIVE", U1262="no impacts","no impacts"
),"")</f>
        <v>No root cause</v>
      </c>
      <c r="W1262" s="113"/>
      <c r="X1262" s="113"/>
      <c r="Y1262" s="113"/>
      <c r="Z1262" s="113"/>
      <c r="AA1262" s="113"/>
      <c r="AB1262" s="17" t="s">
        <v>5465</v>
      </c>
      <c r="AC1262" s="17" t="str">
        <f>_xlfn.XLOOKUP(B1262,'INCIDENT-04-27-2026'!E:E,'INCIDENT-04-27-2026'!F:F,"")</f>
        <v/>
      </c>
      <c r="AD1262" s="9"/>
      <c r="AE1262" s="7" t="s">
        <v>5465</v>
      </c>
      <c r="AF1262" s="6" t="str">
        <f>_xlfn.XLOOKUP(B1262,'[13]Input_27-04'!$B:$B,'[13]Input_27-04'!$M:$M,"")</f>
        <v/>
      </c>
      <c r="AG1262" s="7"/>
      <c r="AH1262" s="3"/>
      <c r="AI1262" s="18" t="str">
        <f>_xlfn.XLOOKUP(B1262,'[3]Cells Huawei 27042026 10h'!$B:$B,'[3]Cells Huawei 27042026 10h'!$T:$T,"")</f>
        <v/>
      </c>
      <c r="AJ1262" s="18" t="str">
        <f>_xlfn.XLOOKUP(B1262,'[3]Cells Huawei 27042026 15h'!$B:$B,'[3]Cells Huawei 27042026 15h'!$T:$T,"")</f>
        <v/>
      </c>
      <c r="AK1262" s="18" t="str">
        <f>_xlfn.XLOOKUP(B1262,'[4]cells down 27042026 11h28'!$B:$B,'[4]cells down 27042026 11h28'!$R:$R,"")</f>
        <v/>
      </c>
      <c r="AL1262" s="18" t="str">
        <f>_xlfn.XLOOKUP(B1262,'[4]cells down 27042026 18h01'!$B:$B,'[4]cells down 27042026 18h01'!$R:$R,"")</f>
        <v/>
      </c>
      <c r="AM1262" s="18" t="str">
        <f>_xlfn.XLOOKUP(B1262,'[5]cell downs 27042026 11h'!$B:$B,'[5]cell downs 27042026 11h'!$R:$R,"")</f>
        <v/>
      </c>
      <c r="AN1262" s="18" t="str">
        <f>_xlfn.XLOOKUP(B1262,'[5]cell downs 27042026 17h40'!$B:$B,'[5]cell downs 27042026 17h40'!$R:$R,"")</f>
        <v/>
      </c>
      <c r="AO1262" s="18" t="str">
        <f>_xlfn.XLOOKUP(B1262,'[6]ALL SITES DOWN'!$D:$D,'[6]ALL SITES DOWN'!$J:$J,"")</f>
        <v/>
      </c>
      <c r="AP1262" s="18" t="str">
        <f>_xlfn.XLOOKUP(B1262,'[7]ALL SITES DOWN'!$D:$D,'[7]ALL SITES DOWN'!$J:$J,"")</f>
        <v/>
      </c>
      <c r="AQ1262" s="9" t="str">
        <f>_xlfn.XLOOKUP(B1262,[8]sheet1!$AC:$AC,[8]sheet1!$AF:$AF,"")</f>
        <v/>
      </c>
      <c r="AR1262" s="14"/>
      <c r="AS1262" s="14" t="s">
        <v>5465</v>
      </c>
      <c r="AT1262" s="14" t="str">
        <f>_xlfn.XLOOKUP(B1262,'[9]cell downs 18042026 17h'!$B:$B,'[9]cell downs 18042026 17h'!$B:$B,"")</f>
        <v/>
      </c>
      <c r="AU1262" s="14" t="str">
        <f>_xlfn.XLOOKUP(B1262,'[10]Cells Huawei 19042026 15h'!$B:$B,'[10]Cells Huawei 19042026 15h'!$B:$B,"")</f>
        <v/>
      </c>
      <c r="AV1262" s="9" t="str">
        <f>_xlfn.XLOOKUP(B1262,'[11]cells down 19042026 9H40'!$B:$B,'[11]cells down 19042026 9H40'!$B:$B,"")</f>
        <v/>
      </c>
    </row>
    <row r="1263" spans="1:48" hidden="1" x14ac:dyDescent="0.3">
      <c r="A1263" s="1" t="s">
        <v>1952</v>
      </c>
      <c r="B1263" s="8" t="s">
        <v>1953</v>
      </c>
      <c r="C1263" s="3" t="str">
        <f>_xlfn.XLOOKUP(B1263,'[1]daily break down'!$D:$D,'[1]daily break down'!$E:$E,"")</f>
        <v>Yaounde</v>
      </c>
      <c r="D1263" s="1" t="s">
        <v>11</v>
      </c>
      <c r="E1263" s="1" t="s">
        <v>12</v>
      </c>
      <c r="F1263" s="3" t="s">
        <v>37</v>
      </c>
      <c r="G1263" s="1" t="s">
        <v>38</v>
      </c>
      <c r="H1263" s="29" t="str">
        <f>_xlfn.XLOOKUP(B1263,[2]CALCULATION!$B:$B,[2]CALCULATION!$H:$H,"")</f>
        <v>ZTE</v>
      </c>
      <c r="I1263" s="26">
        <v>0</v>
      </c>
      <c r="J1263" s="26">
        <v>0</v>
      </c>
      <c r="K1263" s="26">
        <v>1.2466719743859463E-2</v>
      </c>
      <c r="L1263" s="26">
        <v>2.4623465826563136</v>
      </c>
      <c r="M1263" s="26">
        <v>5.6249518452885416</v>
      </c>
      <c r="N1263" s="26">
        <v>0</v>
      </c>
      <c r="O1263" s="26">
        <v>0</v>
      </c>
      <c r="P1263" s="114" t="s">
        <v>6364</v>
      </c>
      <c r="Q1263" s="42" t="s">
        <v>5538</v>
      </c>
      <c r="R1263" s="42"/>
      <c r="S1263" s="41" t="str" cm="1">
        <f t="array" ref="S1263">IFERROR(_xlfn.IFS(
U1263="MPR ISSUE","PDH",
U1263="BSS Hardware Issue","BSS",
U1263="Sites strategiques, MLL, Pylone, etc.","ENVTECH",
U1263="AKTIVCO DEFAUT GE &amp; POWER Cabinet","AKTIVCO",
U1263="AKTIVCO Coupure ENEO &amp; Baisse de tension","AKTIVCO GRID ONLY",
U1263="Coupure ENEO &amp; Baisse de tension","IHS GRID ONLY",
U1263="Defaut GE &amp; POWER Cabinet","IHS",
U1263="Sharing","Partners",
U1263="Sites strategiques &amp; DataCenter","SST &amp; DC",
U1263="Exclu","Exclu",
U1263="SAT","SAT",
U1263="SPARE-ISSUE","SPARE-ISSUE",
U1263="Fiber CAmtel","TRANS_FO_CAMTEL",
U1263="Fiber AOF","Fiber AOF",
U1263="Projet OCM (HUAWEI)","TRAVAUX-HUAWEI",
U1263="Projet OCM (NOKIA)","TRAVAUX-NOKIA",
U1263="ACCESS-ISSUE","ACCESS-ISSUE",
U1263="Projet OCM (ZTE, NOKIA, autres projets)","TRAVAUX OCM",
U1263="No root CAuse","No root cause",
U1263="ODU HS","PDH",
U1263="IP &amp; VLAN","PDH",
U1263="Warehouse HUAWEI","SPARE-ISSUE",
U1263="SPARE-HS","SPARE-ISSUE",
U1263="Power Telco","BSS",U1263="no impacts","no impacts"
),"")</f>
        <v>No root cause</v>
      </c>
      <c r="T1263" s="41" t="str" cm="1">
        <f t="array" ref="T1263">IFERROR(_xlfn.IFS(
U1263="MPR ISSUE","TX ISSUE",
U1263="BSS Hardware Issue","RAN ISSUE",
U1263="Sites strategiques, MLL, Pylone, etc.","ENVTECH",
U1263="AKTIVCO DEFAUT GE &amp; POWER Cabinet","POWER ISSUE",
U1263="AKTIVCO Coupure ENEO &amp; Baisse de tension","POWER ISSUE",
U1263="Coupure ENEO &amp; Baisse de tension","POWER ISSUE",
U1263="Defaut GE &amp; POWER Cabinet","POWER ISSUE",
U1263="Sharing","POWER ISSUE",
U1263="Sites strategiques &amp; DataCenter","POWER ISSUE",
U1263="Exclu","Exclu",
U1263="SAT","TX ISSUE",
U1263="SPARE-ISSUE","SPARE-ISSUE",
U1263="Fiber CAmtel","TX ISSUE",
U1263="Fiber AOF","TX ISSUE",
U1263="Projet OCM (HUAWEI)","TRAVAUX-HUAWEI",
U1263="Projet OCM (NOKIA)","TRAVAUX -NOKIA",
U1263="ACCESS-ISSUE","ACCESS-ISSUE",
U1263="Projet OCM (ZTE, NOKIA, autres projets)","TRAVAUX OCM",
U1263="No root CAuse","No root cause",
U1263="ODU HS","TX ISSUE",
U1263="IP &amp; VLAN","TX ISSUE",
U1263="Warehouse HUAWEI","SPARE-ISSUE",
U1263="SPARE-HS","SPARE-ISSUE",
U1263="Power Telco","RAN ISSUE",U1263="no impacts","no impacts"
),"")</f>
        <v>No root cause</v>
      </c>
      <c r="U1263" s="68" t="s">
        <v>5691</v>
      </c>
      <c r="V1263" s="41" t="str" cm="1">
        <f t="array" ref="V1263">IFERROR(_xlfn.IFS(
U1263="MPR ISSUE","ACTIVE",
U1263="BSS Hardware Issue","ACTIVE",
U1263="Sites strategiques, MLL, Pylone, etc.","PASSIVE",
U1263="AKTIVCO DEFAUT GE &amp; POWER Cabinet","PASSIVE",
U1263="AKTIVCO Coupure ENEO &amp; Baisse de tension","PASSIVE",
U1263="Coupure ENEO &amp; Baisse de tension","PASSIVE",
U1263="Defaut GE &amp; POWER Cabinet","PASSIVE",
U1263="Sharing","PASSIVE",
U1263="Sites strategiques &amp; DataCenter","PASSIVE",
U1263="Exclu","Exclu",
U1263="SAT","ACTIVE",
U1263="SPARE-ISSUE","SPARE-ISSUE",
U1263="Fiber CAmtel","ACTIVE",
U1263="Fiber AOF","ACTIVE",
U1263="Projet OCM (HUAWEI)","PLANNED WORKS",
U1263="Projet OCM (NOKIA)","PLANNED WORKS",
U1263="ACCESS-ISSUE","ACCESS-ISSUE",
U1263="Projet OCM (ZTE, NOKIA, autres projets)","PLANNED WORKS",
U1263="No root CAuse","No root cause",
U1263="ODU HS","ACTIVE",
U1263="IP &amp; VLAN","ACTIVE",
U1263="Warehouse HUAWEI","SPARE-ISSUE",
U1263="SPARE-HS","SPARE-ISSUE",
U1263="Power Telco","ACTIVE", U1263="no impacts","no impacts"
),"")</f>
        <v>No root cause</v>
      </c>
      <c r="W1263" s="113"/>
      <c r="X1263" s="113"/>
      <c r="Y1263" s="113"/>
      <c r="Z1263" s="113"/>
      <c r="AA1263" s="113"/>
      <c r="AB1263" s="17" t="s">
        <v>5465</v>
      </c>
      <c r="AC1263" s="17" t="str">
        <f>_xlfn.XLOOKUP(B1263,'INCIDENT-04-27-2026'!E:E,'INCIDENT-04-27-2026'!F:F,"")</f>
        <v/>
      </c>
      <c r="AD1263" s="9"/>
      <c r="AE1263" s="7" t="s">
        <v>5465</v>
      </c>
      <c r="AF1263" s="6" t="str">
        <f>_xlfn.XLOOKUP(B1263,'[13]Input_27-04'!$B:$B,'[13]Input_27-04'!$M:$M,"")</f>
        <v/>
      </c>
      <c r="AG1263" s="7"/>
      <c r="AH1263" s="3"/>
      <c r="AI1263" s="18" t="str">
        <f>_xlfn.XLOOKUP(B1263,'[3]Cells Huawei 27042026 10h'!$B:$B,'[3]Cells Huawei 27042026 10h'!$T:$T,"")</f>
        <v/>
      </c>
      <c r="AJ1263" s="18" t="str">
        <f>_xlfn.XLOOKUP(B1263,'[3]Cells Huawei 27042026 15h'!$B:$B,'[3]Cells Huawei 27042026 15h'!$T:$T,"")</f>
        <v/>
      </c>
      <c r="AK1263" s="18" t="str">
        <f>_xlfn.XLOOKUP(B1263,'[4]cells down 27042026 11h28'!$B:$B,'[4]cells down 27042026 11h28'!$R:$R,"")</f>
        <v/>
      </c>
      <c r="AL1263" s="18" t="str">
        <f>_xlfn.XLOOKUP(B1263,'[4]cells down 27042026 18h01'!$B:$B,'[4]cells down 27042026 18h01'!$R:$R,"")</f>
        <v/>
      </c>
      <c r="AM1263" s="18" t="str">
        <f>_xlfn.XLOOKUP(B1263,'[5]cell downs 27042026 11h'!$B:$B,'[5]cell downs 27042026 11h'!$R:$R,"")</f>
        <v/>
      </c>
      <c r="AN1263" s="18" t="str">
        <f>_xlfn.XLOOKUP(B1263,'[5]cell downs 27042026 17h40'!$B:$B,'[5]cell downs 27042026 17h40'!$R:$R,"")</f>
        <v/>
      </c>
      <c r="AO1263" s="18" t="str">
        <f>_xlfn.XLOOKUP(B1263,'[6]ALL SITES DOWN'!$D:$D,'[6]ALL SITES DOWN'!$J:$J,"")</f>
        <v/>
      </c>
      <c r="AP1263" s="18" t="str">
        <f>_xlfn.XLOOKUP(B1263,'[7]ALL SITES DOWN'!$D:$D,'[7]ALL SITES DOWN'!$J:$J,"")</f>
        <v/>
      </c>
      <c r="AQ1263" s="9" t="str">
        <f>_xlfn.XLOOKUP(B1263,[8]sheet1!$AC:$AC,[8]sheet1!$AF:$AF,"")</f>
        <v/>
      </c>
      <c r="AR1263" s="14"/>
      <c r="AS1263" s="14" t="s">
        <v>5465</v>
      </c>
      <c r="AT1263" s="14" t="str">
        <f>_xlfn.XLOOKUP(B1263,'[9]cell downs 18042026 17h'!$B:$B,'[9]cell downs 18042026 17h'!$B:$B,"")</f>
        <v/>
      </c>
      <c r="AU1263" s="14" t="str">
        <f>_xlfn.XLOOKUP(B1263,'[10]Cells Huawei 19042026 15h'!$B:$B,'[10]Cells Huawei 19042026 15h'!$B:$B,"")</f>
        <v/>
      </c>
      <c r="AV1263" s="9" t="str">
        <f>_xlfn.XLOOKUP(B1263,'[11]cells down 19042026 9H40'!$B:$B,'[11]cells down 19042026 9H40'!$B:$B,"")</f>
        <v/>
      </c>
    </row>
    <row r="1264" spans="1:48" hidden="1" x14ac:dyDescent="0.3">
      <c r="A1264" s="1" t="s">
        <v>2724</v>
      </c>
      <c r="B1264" s="8" t="s">
        <v>2725</v>
      </c>
      <c r="C1264" s="3" t="str">
        <f>_xlfn.XLOOKUP(B1264,'[1]daily break down'!$D:$D,'[1]daily break down'!$E:$E,"")</f>
        <v>Yaounde</v>
      </c>
      <c r="D1264" s="1" t="s">
        <v>11</v>
      </c>
      <c r="E1264" s="1" t="s">
        <v>12</v>
      </c>
      <c r="F1264" s="3" t="s">
        <v>37</v>
      </c>
      <c r="G1264" s="1" t="s">
        <v>38</v>
      </c>
      <c r="H1264" s="29" t="str">
        <f>_xlfn.XLOOKUP(B1264,[2]CALCULATION!$B:$B,[2]CALCULATION!$H:$H,"")</f>
        <v>ZTE</v>
      </c>
      <c r="I1264" s="26">
        <v>0</v>
      </c>
      <c r="J1264" s="26">
        <v>9.3063438660171929E-2</v>
      </c>
      <c r="K1264" s="26">
        <v>1.2431049587225122E-2</v>
      </c>
      <c r="L1264" s="26">
        <v>0</v>
      </c>
      <c r="M1264" s="26">
        <v>0</v>
      </c>
      <c r="N1264" s="26">
        <v>0</v>
      </c>
      <c r="O1264" s="26">
        <v>0</v>
      </c>
      <c r="P1264" s="114" t="s">
        <v>6364</v>
      </c>
      <c r="Q1264" s="42" t="s">
        <v>5538</v>
      </c>
      <c r="R1264" s="42"/>
      <c r="S1264" s="41" t="str" cm="1">
        <f t="array" ref="S1264">IFERROR(_xlfn.IFS(
U1264="MPR ISSUE","PDH",
U1264="BSS Hardware Issue","BSS",
U1264="Sites strategiques, MLL, Pylone, etc.","ENVTECH",
U1264="AKTIVCO DEFAUT GE &amp; POWER Cabinet","AKTIVCO",
U1264="AKTIVCO Coupure ENEO &amp; Baisse de tension","AKTIVCO GRID ONLY",
U1264="Coupure ENEO &amp; Baisse de tension","IHS GRID ONLY",
U1264="Defaut GE &amp; POWER Cabinet","IHS",
U1264="Sharing","Partners",
U1264="Sites strategiques &amp; DataCenter","SST &amp; DC",
U1264="Exclu","Exclu",
U1264="SAT","SAT",
U1264="SPARE-ISSUE","SPARE-ISSUE",
U1264="Fiber CAmtel","TRANS_FO_CAMTEL",
U1264="Fiber AOF","Fiber AOF",
U1264="Projet OCM (HUAWEI)","TRAVAUX-HUAWEI",
U1264="Projet OCM (NOKIA)","TRAVAUX-NOKIA",
U1264="ACCESS-ISSUE","ACCESS-ISSUE",
U1264="Projet OCM (ZTE, NOKIA, autres projets)","TRAVAUX OCM",
U1264="No root CAuse","No root cause",
U1264="ODU HS","PDH",
U1264="IP &amp; VLAN","PDH",
U1264="Warehouse HUAWEI","SPARE-ISSUE",
U1264="SPARE-HS","SPARE-ISSUE",
U1264="Power Telco","BSS",U1264="no impacts","no impacts"
),"")</f>
        <v>No root cause</v>
      </c>
      <c r="T1264" s="41" t="str" cm="1">
        <f t="array" ref="T1264">IFERROR(_xlfn.IFS(
U1264="MPR ISSUE","TX ISSUE",
U1264="BSS Hardware Issue","RAN ISSUE",
U1264="Sites strategiques, MLL, Pylone, etc.","ENVTECH",
U1264="AKTIVCO DEFAUT GE &amp; POWER Cabinet","POWER ISSUE",
U1264="AKTIVCO Coupure ENEO &amp; Baisse de tension","POWER ISSUE",
U1264="Coupure ENEO &amp; Baisse de tension","POWER ISSUE",
U1264="Defaut GE &amp; POWER Cabinet","POWER ISSUE",
U1264="Sharing","POWER ISSUE",
U1264="Sites strategiques &amp; DataCenter","POWER ISSUE",
U1264="Exclu","Exclu",
U1264="SAT","TX ISSUE",
U1264="SPARE-ISSUE","SPARE-ISSUE",
U1264="Fiber CAmtel","TX ISSUE",
U1264="Fiber AOF","TX ISSUE",
U1264="Projet OCM (HUAWEI)","TRAVAUX-HUAWEI",
U1264="Projet OCM (NOKIA)","TRAVAUX -NOKIA",
U1264="ACCESS-ISSUE","ACCESS-ISSUE",
U1264="Projet OCM (ZTE, NOKIA, autres projets)","TRAVAUX OCM",
U1264="No root CAuse","No root cause",
U1264="ODU HS","TX ISSUE",
U1264="IP &amp; VLAN","TX ISSUE",
U1264="Warehouse HUAWEI","SPARE-ISSUE",
U1264="SPARE-HS","SPARE-ISSUE",
U1264="Power Telco","RAN ISSUE",U1264="no impacts","no impacts"
),"")</f>
        <v>No root cause</v>
      </c>
      <c r="U1264" s="68" t="s">
        <v>5691</v>
      </c>
      <c r="V1264" s="41" t="str" cm="1">
        <f t="array" ref="V1264">IFERROR(_xlfn.IFS(
U1264="MPR ISSUE","ACTIVE",
U1264="BSS Hardware Issue","ACTIVE",
U1264="Sites strategiques, MLL, Pylone, etc.","PASSIVE",
U1264="AKTIVCO DEFAUT GE &amp; POWER Cabinet","PASSIVE",
U1264="AKTIVCO Coupure ENEO &amp; Baisse de tension","PASSIVE",
U1264="Coupure ENEO &amp; Baisse de tension","PASSIVE",
U1264="Defaut GE &amp; POWER Cabinet","PASSIVE",
U1264="Sharing","PASSIVE",
U1264="Sites strategiques &amp; DataCenter","PASSIVE",
U1264="Exclu","Exclu",
U1264="SAT","ACTIVE",
U1264="SPARE-ISSUE","SPARE-ISSUE",
U1264="Fiber CAmtel","ACTIVE",
U1264="Fiber AOF","ACTIVE",
U1264="Projet OCM (HUAWEI)","PLANNED WORKS",
U1264="Projet OCM (NOKIA)","PLANNED WORKS",
U1264="ACCESS-ISSUE","ACCESS-ISSUE",
U1264="Projet OCM (ZTE, NOKIA, autres projets)","PLANNED WORKS",
U1264="No root CAuse","No root cause",
U1264="ODU HS","ACTIVE",
U1264="IP &amp; VLAN","ACTIVE",
U1264="Warehouse HUAWEI","SPARE-ISSUE",
U1264="SPARE-HS","SPARE-ISSUE",
U1264="Power Telco","ACTIVE", U1264="no impacts","no impacts"
),"")</f>
        <v>No root cause</v>
      </c>
      <c r="W1264" s="113"/>
      <c r="X1264" s="113"/>
      <c r="Y1264" s="113"/>
      <c r="Z1264" s="113"/>
      <c r="AA1264" s="113"/>
      <c r="AB1264" s="17" t="s">
        <v>5465</v>
      </c>
      <c r="AC1264" s="17" t="str">
        <f>_xlfn.XLOOKUP(B1264,'INCIDENT-04-27-2026'!E:E,'INCIDENT-04-27-2026'!F:F,"")</f>
        <v/>
      </c>
      <c r="AD1264" s="9"/>
      <c r="AE1264" s="7" t="s">
        <v>5465</v>
      </c>
      <c r="AF1264" s="6" t="str">
        <f>_xlfn.XLOOKUP(B1264,'[13]Input_27-04'!$B:$B,'[13]Input_27-04'!$M:$M,"")</f>
        <v/>
      </c>
      <c r="AG1264" s="7"/>
      <c r="AH1264" s="3"/>
      <c r="AI1264" s="18" t="str">
        <f>_xlfn.XLOOKUP(B1264,'[3]Cells Huawei 27042026 10h'!$B:$B,'[3]Cells Huawei 27042026 10h'!$T:$T,"")</f>
        <v/>
      </c>
      <c r="AJ1264" s="18" t="str">
        <f>_xlfn.XLOOKUP(B1264,'[3]Cells Huawei 27042026 15h'!$B:$B,'[3]Cells Huawei 27042026 15h'!$T:$T,"")</f>
        <v/>
      </c>
      <c r="AK1264" s="18" t="str">
        <f>_xlfn.XLOOKUP(B1264,'[4]cells down 27042026 11h28'!$B:$B,'[4]cells down 27042026 11h28'!$R:$R,"")</f>
        <v/>
      </c>
      <c r="AL1264" s="18" t="str">
        <f>_xlfn.XLOOKUP(B1264,'[4]cells down 27042026 18h01'!$B:$B,'[4]cells down 27042026 18h01'!$R:$R,"")</f>
        <v/>
      </c>
      <c r="AM1264" s="18" t="str">
        <f>_xlfn.XLOOKUP(B1264,'[5]cell downs 27042026 11h'!$B:$B,'[5]cell downs 27042026 11h'!$R:$R,"")</f>
        <v/>
      </c>
      <c r="AN1264" s="18" t="str">
        <f>_xlfn.XLOOKUP(B1264,'[5]cell downs 27042026 17h40'!$B:$B,'[5]cell downs 27042026 17h40'!$R:$R,"")</f>
        <v/>
      </c>
      <c r="AO1264" s="18" t="str">
        <f>_xlfn.XLOOKUP(B1264,'[6]ALL SITES DOWN'!$D:$D,'[6]ALL SITES DOWN'!$J:$J,"")</f>
        <v/>
      </c>
      <c r="AP1264" s="18" t="str">
        <f>_xlfn.XLOOKUP(B1264,'[7]ALL SITES DOWN'!$D:$D,'[7]ALL SITES DOWN'!$J:$J,"")</f>
        <v/>
      </c>
      <c r="AQ1264" s="9" t="str">
        <f>_xlfn.XLOOKUP(B1264,[8]sheet1!$AC:$AC,[8]sheet1!$AF:$AF,"")</f>
        <v/>
      </c>
      <c r="AR1264" s="14"/>
      <c r="AS1264" s="14" t="s">
        <v>5465</v>
      </c>
      <c r="AT1264" s="14" t="str">
        <f>_xlfn.XLOOKUP(B1264,'[9]cell downs 18042026 17h'!$B:$B,'[9]cell downs 18042026 17h'!$B:$B,"")</f>
        <v/>
      </c>
      <c r="AU1264" s="14" t="str">
        <f>_xlfn.XLOOKUP(B1264,'[10]Cells Huawei 19042026 15h'!$B:$B,'[10]Cells Huawei 19042026 15h'!$B:$B,"")</f>
        <v/>
      </c>
      <c r="AV1264" s="9" t="str">
        <f>_xlfn.XLOOKUP(B1264,'[11]cells down 19042026 9H40'!$B:$B,'[11]cells down 19042026 9H40'!$B:$B,"")</f>
        <v/>
      </c>
    </row>
    <row r="1265" spans="1:48" hidden="1" x14ac:dyDescent="0.3">
      <c r="A1265" s="1" t="s">
        <v>3375</v>
      </c>
      <c r="B1265" s="8" t="s">
        <v>3376</v>
      </c>
      <c r="C1265" s="3" t="str">
        <f>_xlfn.XLOOKUP(B1265,'[1]daily break down'!$D:$D,'[1]daily break down'!$E:$E,"")</f>
        <v>Yaounde</v>
      </c>
      <c r="D1265" s="1" t="s">
        <v>11</v>
      </c>
      <c r="E1265" s="1" t="s">
        <v>12</v>
      </c>
      <c r="F1265" s="3" t="s">
        <v>37</v>
      </c>
      <c r="G1265" s="1" t="s">
        <v>38</v>
      </c>
      <c r="H1265" s="29" t="str">
        <f>_xlfn.XLOOKUP(B1265,[2]CALCULATION!$B:$B,[2]CALCULATION!$H:$H,"")</f>
        <v>ZTE</v>
      </c>
      <c r="I1265" s="26">
        <v>0</v>
      </c>
      <c r="J1265" s="26">
        <v>0</v>
      </c>
      <c r="K1265" s="26">
        <v>1.2181358490781157E-2</v>
      </c>
      <c r="L1265" s="26">
        <v>0</v>
      </c>
      <c r="M1265" s="26">
        <v>0</v>
      </c>
      <c r="N1265" s="26">
        <v>0</v>
      </c>
      <c r="O1265" s="26">
        <v>0</v>
      </c>
      <c r="P1265" s="114" t="s">
        <v>6364</v>
      </c>
      <c r="Q1265" s="42" t="s">
        <v>5538</v>
      </c>
      <c r="R1265" s="42"/>
      <c r="S1265" s="41" t="str" cm="1">
        <f t="array" ref="S1265">IFERROR(_xlfn.IFS(
U1265="MPR ISSUE","PDH",
U1265="BSS Hardware Issue","BSS",
U1265="Sites strategiques, MLL, Pylone, etc.","ENVTECH",
U1265="AKTIVCO DEFAUT GE &amp; POWER Cabinet","AKTIVCO",
U1265="AKTIVCO Coupure ENEO &amp; Baisse de tension","AKTIVCO GRID ONLY",
U1265="Coupure ENEO &amp; Baisse de tension","IHS GRID ONLY",
U1265="Defaut GE &amp; POWER Cabinet","IHS",
U1265="Sharing","Partners",
U1265="Sites strategiques &amp; DataCenter","SST &amp; DC",
U1265="Exclu","Exclu",
U1265="SAT","SAT",
U1265="SPARE-ISSUE","SPARE-ISSUE",
U1265="Fiber CAmtel","TRANS_FO_CAMTEL",
U1265="Fiber AOF","Fiber AOF",
U1265="Projet OCM (HUAWEI)","TRAVAUX-HUAWEI",
U1265="Projet OCM (NOKIA)","TRAVAUX-NOKIA",
U1265="ACCESS-ISSUE","ACCESS-ISSUE",
U1265="Projet OCM (ZTE, NOKIA, autres projets)","TRAVAUX OCM",
U1265="No root CAuse","No root cause",
U1265="ODU HS","PDH",
U1265="IP &amp; VLAN","PDH",
U1265="Warehouse HUAWEI","SPARE-ISSUE",
U1265="SPARE-HS","SPARE-ISSUE",
U1265="Power Telco","BSS",U1265="no impacts","no impacts"
),"")</f>
        <v>No root cause</v>
      </c>
      <c r="T1265" s="41" t="str" cm="1">
        <f t="array" ref="T1265">IFERROR(_xlfn.IFS(
U1265="MPR ISSUE","TX ISSUE",
U1265="BSS Hardware Issue","RAN ISSUE",
U1265="Sites strategiques, MLL, Pylone, etc.","ENVTECH",
U1265="AKTIVCO DEFAUT GE &amp; POWER Cabinet","POWER ISSUE",
U1265="AKTIVCO Coupure ENEO &amp; Baisse de tension","POWER ISSUE",
U1265="Coupure ENEO &amp; Baisse de tension","POWER ISSUE",
U1265="Defaut GE &amp; POWER Cabinet","POWER ISSUE",
U1265="Sharing","POWER ISSUE",
U1265="Sites strategiques &amp; DataCenter","POWER ISSUE",
U1265="Exclu","Exclu",
U1265="SAT","TX ISSUE",
U1265="SPARE-ISSUE","SPARE-ISSUE",
U1265="Fiber CAmtel","TX ISSUE",
U1265="Fiber AOF","TX ISSUE",
U1265="Projet OCM (HUAWEI)","TRAVAUX-HUAWEI",
U1265="Projet OCM (NOKIA)","TRAVAUX -NOKIA",
U1265="ACCESS-ISSUE","ACCESS-ISSUE",
U1265="Projet OCM (ZTE, NOKIA, autres projets)","TRAVAUX OCM",
U1265="No root CAuse","No root cause",
U1265="ODU HS","TX ISSUE",
U1265="IP &amp; VLAN","TX ISSUE",
U1265="Warehouse HUAWEI","SPARE-ISSUE",
U1265="SPARE-HS","SPARE-ISSUE",
U1265="Power Telco","RAN ISSUE",U1265="no impacts","no impacts"
),"")</f>
        <v>No root cause</v>
      </c>
      <c r="U1265" s="68" t="s">
        <v>5691</v>
      </c>
      <c r="V1265" s="41" t="str" cm="1">
        <f t="array" ref="V1265">IFERROR(_xlfn.IFS(
U1265="MPR ISSUE","ACTIVE",
U1265="BSS Hardware Issue","ACTIVE",
U1265="Sites strategiques, MLL, Pylone, etc.","PASSIVE",
U1265="AKTIVCO DEFAUT GE &amp; POWER Cabinet","PASSIVE",
U1265="AKTIVCO Coupure ENEO &amp; Baisse de tension","PASSIVE",
U1265="Coupure ENEO &amp; Baisse de tension","PASSIVE",
U1265="Defaut GE &amp; POWER Cabinet","PASSIVE",
U1265="Sharing","PASSIVE",
U1265="Sites strategiques &amp; DataCenter","PASSIVE",
U1265="Exclu","Exclu",
U1265="SAT","ACTIVE",
U1265="SPARE-ISSUE","SPARE-ISSUE",
U1265="Fiber CAmtel","ACTIVE",
U1265="Fiber AOF","ACTIVE",
U1265="Projet OCM (HUAWEI)","PLANNED WORKS",
U1265="Projet OCM (NOKIA)","PLANNED WORKS",
U1265="ACCESS-ISSUE","ACCESS-ISSUE",
U1265="Projet OCM (ZTE, NOKIA, autres projets)","PLANNED WORKS",
U1265="No root CAuse","No root cause",
U1265="ODU HS","ACTIVE",
U1265="IP &amp; VLAN","ACTIVE",
U1265="Warehouse HUAWEI","SPARE-ISSUE",
U1265="SPARE-HS","SPARE-ISSUE",
U1265="Power Telco","ACTIVE", U1265="no impacts","no impacts"
),"")</f>
        <v>No root cause</v>
      </c>
      <c r="W1265" s="113"/>
      <c r="X1265" s="113"/>
      <c r="Y1265" s="113"/>
      <c r="Z1265" s="113"/>
      <c r="AA1265" s="113"/>
      <c r="AB1265" s="17" t="s">
        <v>5465</v>
      </c>
      <c r="AC1265" s="17" t="str">
        <f>_xlfn.XLOOKUP(B1265,'INCIDENT-04-27-2026'!E:E,'INCIDENT-04-27-2026'!F:F,"")</f>
        <v/>
      </c>
      <c r="AD1265" s="9"/>
      <c r="AE1265" s="7" t="s">
        <v>5465</v>
      </c>
      <c r="AF1265" s="6" t="str">
        <f>_xlfn.XLOOKUP(B1265,'[13]Input_27-04'!$B:$B,'[13]Input_27-04'!$M:$M,"")</f>
        <v/>
      </c>
      <c r="AG1265" s="7"/>
      <c r="AH1265" s="3"/>
      <c r="AI1265" s="18" t="str">
        <f>_xlfn.XLOOKUP(B1265,'[3]Cells Huawei 27042026 10h'!$B:$B,'[3]Cells Huawei 27042026 10h'!$T:$T,"")</f>
        <v/>
      </c>
      <c r="AJ1265" s="18" t="str">
        <f>_xlfn.XLOOKUP(B1265,'[3]Cells Huawei 27042026 15h'!$B:$B,'[3]Cells Huawei 27042026 15h'!$T:$T,"")</f>
        <v/>
      </c>
      <c r="AK1265" s="18" t="str">
        <f>_xlfn.XLOOKUP(B1265,'[4]cells down 27042026 11h28'!$B:$B,'[4]cells down 27042026 11h28'!$R:$R,"")</f>
        <v/>
      </c>
      <c r="AL1265" s="18" t="str">
        <f>_xlfn.XLOOKUP(B1265,'[4]cells down 27042026 18h01'!$B:$B,'[4]cells down 27042026 18h01'!$R:$R,"")</f>
        <v/>
      </c>
      <c r="AM1265" s="18" t="str">
        <f>_xlfn.XLOOKUP(B1265,'[5]cell downs 27042026 11h'!$B:$B,'[5]cell downs 27042026 11h'!$R:$R,"")</f>
        <v/>
      </c>
      <c r="AN1265" s="18" t="str">
        <f>_xlfn.XLOOKUP(B1265,'[5]cell downs 27042026 17h40'!$B:$B,'[5]cell downs 27042026 17h40'!$R:$R,"")</f>
        <v/>
      </c>
      <c r="AO1265" s="18" t="str">
        <f>_xlfn.XLOOKUP(B1265,'[6]ALL SITES DOWN'!$D:$D,'[6]ALL SITES DOWN'!$J:$J,"")</f>
        <v/>
      </c>
      <c r="AP1265" s="18" t="str">
        <f>_xlfn.XLOOKUP(B1265,'[7]ALL SITES DOWN'!$D:$D,'[7]ALL SITES DOWN'!$J:$J,"")</f>
        <v/>
      </c>
      <c r="AQ1265" s="9" t="str">
        <f>_xlfn.XLOOKUP(B1265,[8]sheet1!$AC:$AC,[8]sheet1!$AF:$AF,"")</f>
        <v/>
      </c>
      <c r="AR1265" s="14"/>
      <c r="AS1265" s="14" t="s">
        <v>5465</v>
      </c>
      <c r="AT1265" s="14" t="str">
        <f>_xlfn.XLOOKUP(B1265,'[9]cell downs 18042026 17h'!$B:$B,'[9]cell downs 18042026 17h'!$B:$B,"")</f>
        <v/>
      </c>
      <c r="AU1265" s="14" t="str">
        <f>_xlfn.XLOOKUP(B1265,'[10]Cells Huawei 19042026 15h'!$B:$B,'[10]Cells Huawei 19042026 15h'!$B:$B,"")</f>
        <v/>
      </c>
      <c r="AV1265" s="9" t="str">
        <f>_xlfn.XLOOKUP(B1265,'[11]cells down 19042026 9H40'!$B:$B,'[11]cells down 19042026 9H40'!$B:$B,"")</f>
        <v/>
      </c>
    </row>
    <row r="1266" spans="1:48" hidden="1" x14ac:dyDescent="0.3">
      <c r="A1266" s="1" t="s">
        <v>123</v>
      </c>
      <c r="B1266" s="8" t="s">
        <v>124</v>
      </c>
      <c r="C1266" s="3" t="str">
        <f>_xlfn.XLOOKUP(B1266,'[1]daily break down'!$D:$D,'[1]daily break down'!$E:$E,"")</f>
        <v>Yaounde</v>
      </c>
      <c r="D1266" s="1" t="s">
        <v>21</v>
      </c>
      <c r="E1266" s="1" t="s">
        <v>125</v>
      </c>
      <c r="F1266" s="3" t="s">
        <v>37</v>
      </c>
      <c r="G1266" s="1" t="s">
        <v>38</v>
      </c>
      <c r="H1266" s="29" t="str">
        <f>_xlfn.XLOOKUP(B1266,[2]CALCULATION!$B:$B,[2]CALCULATION!$H:$H,"")</f>
        <v>ZTE</v>
      </c>
      <c r="I1266" s="26">
        <v>0</v>
      </c>
      <c r="J1266" s="26">
        <v>0</v>
      </c>
      <c r="K1266" s="26">
        <v>1.2074348020876919E-2</v>
      </c>
      <c r="L1266" s="26">
        <v>1.2217028647416167E-2</v>
      </c>
      <c r="M1266" s="26">
        <v>0</v>
      </c>
      <c r="N1266" s="26">
        <v>0</v>
      </c>
      <c r="O1266" s="26">
        <v>0</v>
      </c>
      <c r="P1266" s="114" t="s">
        <v>6364</v>
      </c>
      <c r="Q1266" s="42" t="s">
        <v>5538</v>
      </c>
      <c r="R1266" s="42"/>
      <c r="S1266" s="41" t="str" cm="1">
        <f t="array" ref="S1266">IFERROR(_xlfn.IFS(
U1266="MPR ISSUE","PDH",
U1266="BSS Hardware Issue","BSS",
U1266="Sites strategiques, MLL, Pylone, etc.","ENVTECH",
U1266="AKTIVCO DEFAUT GE &amp; POWER Cabinet","AKTIVCO",
U1266="AKTIVCO Coupure ENEO &amp; Baisse de tension","AKTIVCO GRID ONLY",
U1266="Coupure ENEO &amp; Baisse de tension","IHS GRID ONLY",
U1266="Defaut GE &amp; POWER Cabinet","IHS",
U1266="Sharing","Partners",
U1266="Sites strategiques &amp; DataCenter","SST &amp; DC",
U1266="Exclu","Exclu",
U1266="SAT","SAT",
U1266="SPARE-ISSUE","SPARE-ISSUE",
U1266="Fiber CAmtel","TRANS_FO_CAMTEL",
U1266="Fiber AOF","Fiber AOF",
U1266="Projet OCM (HUAWEI)","TRAVAUX-HUAWEI",
U1266="Projet OCM (NOKIA)","TRAVAUX-NOKIA",
U1266="ACCESS-ISSUE","ACCESS-ISSUE",
U1266="Projet OCM (ZTE, NOKIA, autres projets)","TRAVAUX OCM",
U1266="No root CAuse","No root cause",
U1266="ODU HS","PDH",
U1266="IP &amp; VLAN","PDH",
U1266="Warehouse HUAWEI","SPARE-ISSUE",
U1266="SPARE-HS","SPARE-ISSUE",
U1266="Power Telco","BSS",U1266="no impacts","no impacts"
),"")</f>
        <v>No root cause</v>
      </c>
      <c r="T1266" s="41" t="str" cm="1">
        <f t="array" ref="T1266">IFERROR(_xlfn.IFS(
U1266="MPR ISSUE","TX ISSUE",
U1266="BSS Hardware Issue","RAN ISSUE",
U1266="Sites strategiques, MLL, Pylone, etc.","ENVTECH",
U1266="AKTIVCO DEFAUT GE &amp; POWER Cabinet","POWER ISSUE",
U1266="AKTIVCO Coupure ENEO &amp; Baisse de tension","POWER ISSUE",
U1266="Coupure ENEO &amp; Baisse de tension","POWER ISSUE",
U1266="Defaut GE &amp; POWER Cabinet","POWER ISSUE",
U1266="Sharing","POWER ISSUE",
U1266="Sites strategiques &amp; DataCenter","POWER ISSUE",
U1266="Exclu","Exclu",
U1266="SAT","TX ISSUE",
U1266="SPARE-ISSUE","SPARE-ISSUE",
U1266="Fiber CAmtel","TX ISSUE",
U1266="Fiber AOF","TX ISSUE",
U1266="Projet OCM (HUAWEI)","TRAVAUX-HUAWEI",
U1266="Projet OCM (NOKIA)","TRAVAUX -NOKIA",
U1266="ACCESS-ISSUE","ACCESS-ISSUE",
U1266="Projet OCM (ZTE, NOKIA, autres projets)","TRAVAUX OCM",
U1266="No root CAuse","No root cause",
U1266="ODU HS","TX ISSUE",
U1266="IP &amp; VLAN","TX ISSUE",
U1266="Warehouse HUAWEI","SPARE-ISSUE",
U1266="SPARE-HS","SPARE-ISSUE",
U1266="Power Telco","RAN ISSUE",U1266="no impacts","no impacts"
),"")</f>
        <v>No root cause</v>
      </c>
      <c r="U1266" s="68" t="s">
        <v>5691</v>
      </c>
      <c r="V1266" s="41" t="str" cm="1">
        <f t="array" ref="V1266">IFERROR(_xlfn.IFS(
U1266="MPR ISSUE","ACTIVE",
U1266="BSS Hardware Issue","ACTIVE",
U1266="Sites strategiques, MLL, Pylone, etc.","PASSIVE",
U1266="AKTIVCO DEFAUT GE &amp; POWER Cabinet","PASSIVE",
U1266="AKTIVCO Coupure ENEO &amp; Baisse de tension","PASSIVE",
U1266="Coupure ENEO &amp; Baisse de tension","PASSIVE",
U1266="Defaut GE &amp; POWER Cabinet","PASSIVE",
U1266="Sharing","PASSIVE",
U1266="Sites strategiques &amp; DataCenter","PASSIVE",
U1266="Exclu","Exclu",
U1266="SAT","ACTIVE",
U1266="SPARE-ISSUE","SPARE-ISSUE",
U1266="Fiber CAmtel","ACTIVE",
U1266="Fiber AOF","ACTIVE",
U1266="Projet OCM (HUAWEI)","PLANNED WORKS",
U1266="Projet OCM (NOKIA)","PLANNED WORKS",
U1266="ACCESS-ISSUE","ACCESS-ISSUE",
U1266="Projet OCM (ZTE, NOKIA, autres projets)","PLANNED WORKS",
U1266="No root CAuse","No root cause",
U1266="ODU HS","ACTIVE",
U1266="IP &amp; VLAN","ACTIVE",
U1266="Warehouse HUAWEI","SPARE-ISSUE",
U1266="SPARE-HS","SPARE-ISSUE",
U1266="Power Telco","ACTIVE", U1266="no impacts","no impacts"
),"")</f>
        <v>No root cause</v>
      </c>
      <c r="W1266" s="113"/>
      <c r="X1266" s="113"/>
      <c r="Y1266" s="113"/>
      <c r="Z1266" s="113"/>
      <c r="AA1266" s="113"/>
      <c r="AB1266" s="17" t="s">
        <v>5465</v>
      </c>
      <c r="AC1266" s="17" t="str">
        <f>_xlfn.XLOOKUP(B1266,'INCIDENT-04-27-2026'!E:E,'INCIDENT-04-27-2026'!F:F,"")</f>
        <v/>
      </c>
      <c r="AD1266" s="9"/>
      <c r="AE1266" s="7" t="s">
        <v>5465</v>
      </c>
      <c r="AF1266" s="6" t="str">
        <f>_xlfn.XLOOKUP(B1266,'[13]Input_27-04'!$B:$B,'[13]Input_27-04'!$M:$M,"")</f>
        <v/>
      </c>
      <c r="AG1266" s="7"/>
      <c r="AH1266" s="3"/>
      <c r="AI1266" s="18" t="str">
        <f>_xlfn.XLOOKUP(B1266,'[3]Cells Huawei 27042026 10h'!$B:$B,'[3]Cells Huawei 27042026 10h'!$T:$T,"")</f>
        <v/>
      </c>
      <c r="AJ1266" s="18" t="str">
        <f>_xlfn.XLOOKUP(B1266,'[3]Cells Huawei 27042026 15h'!$B:$B,'[3]Cells Huawei 27042026 15h'!$T:$T,"")</f>
        <v/>
      </c>
      <c r="AK1266" s="18" t="str">
        <f>_xlfn.XLOOKUP(B1266,'[4]cells down 27042026 11h28'!$B:$B,'[4]cells down 27042026 11h28'!$R:$R,"")</f>
        <v/>
      </c>
      <c r="AL1266" s="18" t="str">
        <f>_xlfn.XLOOKUP(B1266,'[4]cells down 27042026 18h01'!$B:$B,'[4]cells down 27042026 18h01'!$R:$R,"")</f>
        <v/>
      </c>
      <c r="AM1266" s="18" t="str">
        <f>_xlfn.XLOOKUP(B1266,'[5]cell downs 27042026 11h'!$B:$B,'[5]cell downs 27042026 11h'!$R:$R,"")</f>
        <v/>
      </c>
      <c r="AN1266" s="18" t="str">
        <f>_xlfn.XLOOKUP(B1266,'[5]cell downs 27042026 17h40'!$B:$B,'[5]cell downs 27042026 17h40'!$R:$R,"")</f>
        <v/>
      </c>
      <c r="AO1266" s="18" t="str">
        <f>_xlfn.XLOOKUP(B1266,'[6]ALL SITES DOWN'!$D:$D,'[6]ALL SITES DOWN'!$J:$J,"")</f>
        <v/>
      </c>
      <c r="AP1266" s="18" t="str">
        <f>_xlfn.XLOOKUP(B1266,'[7]ALL SITES DOWN'!$D:$D,'[7]ALL SITES DOWN'!$J:$J,"")</f>
        <v/>
      </c>
      <c r="AQ1266" s="9" t="str">
        <f>_xlfn.XLOOKUP(B1266,[8]sheet1!$AC:$AC,[8]sheet1!$AF:$AF,"")</f>
        <v/>
      </c>
      <c r="AR1266" s="14"/>
      <c r="AS1266" s="14" t="s">
        <v>5465</v>
      </c>
      <c r="AT1266" s="14" t="str">
        <f>_xlfn.XLOOKUP(B1266,'[9]cell downs 18042026 17h'!$B:$B,'[9]cell downs 18042026 17h'!$B:$B,"")</f>
        <v/>
      </c>
      <c r="AU1266" s="14" t="str">
        <f>_xlfn.XLOOKUP(B1266,'[10]Cells Huawei 19042026 15h'!$B:$B,'[10]Cells Huawei 19042026 15h'!$B:$B,"")</f>
        <v/>
      </c>
      <c r="AV1266" s="9" t="str">
        <f>_xlfn.XLOOKUP(B1266,'[11]cells down 19042026 9H40'!$B:$B,'[11]cells down 19042026 9H40'!$B:$B,"")</f>
        <v/>
      </c>
    </row>
    <row r="1267" spans="1:48" hidden="1" x14ac:dyDescent="0.3">
      <c r="A1267" s="1" t="s">
        <v>613</v>
      </c>
      <c r="B1267" s="8" t="s">
        <v>614</v>
      </c>
      <c r="C1267" s="3" t="str">
        <f>_xlfn.XLOOKUP(B1267,'[1]daily break down'!$D:$D,'[1]daily break down'!$E:$E,"")</f>
        <v>Yaounde</v>
      </c>
      <c r="D1267" s="1" t="s">
        <v>21</v>
      </c>
      <c r="E1267" s="1" t="s">
        <v>122</v>
      </c>
      <c r="F1267" s="3" t="s">
        <v>37</v>
      </c>
      <c r="G1267" s="1" t="s">
        <v>38</v>
      </c>
      <c r="H1267" s="29" t="str">
        <f>_xlfn.XLOOKUP(B1267,[2]CALCULATION!$B:$B,[2]CALCULATION!$H:$H,"")</f>
        <v>ZTE</v>
      </c>
      <c r="I1267" s="26">
        <v>0</v>
      </c>
      <c r="J1267" s="26">
        <v>0</v>
      </c>
      <c r="K1267" s="26">
        <v>1.189599723770292E-2</v>
      </c>
      <c r="L1267" s="26">
        <v>0</v>
      </c>
      <c r="M1267" s="26">
        <v>0</v>
      </c>
      <c r="N1267" s="26">
        <v>0</v>
      </c>
      <c r="O1267" s="26">
        <v>0</v>
      </c>
      <c r="P1267" s="114" t="s">
        <v>6364</v>
      </c>
      <c r="Q1267" s="42" t="s">
        <v>5538</v>
      </c>
      <c r="R1267" s="42"/>
      <c r="S1267" s="41" t="str" cm="1">
        <f t="array" ref="S1267">IFERROR(_xlfn.IFS(
U1267="MPR ISSUE","PDH",
U1267="BSS Hardware Issue","BSS",
U1267="Sites strategiques, MLL, Pylone, etc.","ENVTECH",
U1267="AKTIVCO DEFAUT GE &amp; POWER Cabinet","AKTIVCO",
U1267="AKTIVCO Coupure ENEO &amp; Baisse de tension","AKTIVCO GRID ONLY",
U1267="Coupure ENEO &amp; Baisse de tension","IHS GRID ONLY",
U1267="Defaut GE &amp; POWER Cabinet","IHS",
U1267="Sharing","Partners",
U1267="Sites strategiques &amp; DataCenter","SST &amp; DC",
U1267="Exclu","Exclu",
U1267="SAT","SAT",
U1267="SPARE-ISSUE","SPARE-ISSUE",
U1267="Fiber CAmtel","TRANS_FO_CAMTEL",
U1267="Fiber AOF","Fiber AOF",
U1267="Projet OCM (HUAWEI)","TRAVAUX-HUAWEI",
U1267="Projet OCM (NOKIA)","TRAVAUX-NOKIA",
U1267="ACCESS-ISSUE","ACCESS-ISSUE",
U1267="Projet OCM (ZTE, NOKIA, autres projets)","TRAVAUX OCM",
U1267="No root CAuse","No root cause",
U1267="ODU HS","PDH",
U1267="IP &amp; VLAN","PDH",
U1267="Warehouse HUAWEI","SPARE-ISSUE",
U1267="SPARE-HS","SPARE-ISSUE",
U1267="Power Telco","BSS",U1267="no impacts","no impacts"
),"")</f>
        <v>No root cause</v>
      </c>
      <c r="T1267" s="41" t="str" cm="1">
        <f t="array" ref="T1267">IFERROR(_xlfn.IFS(
U1267="MPR ISSUE","TX ISSUE",
U1267="BSS Hardware Issue","RAN ISSUE",
U1267="Sites strategiques, MLL, Pylone, etc.","ENVTECH",
U1267="AKTIVCO DEFAUT GE &amp; POWER Cabinet","POWER ISSUE",
U1267="AKTIVCO Coupure ENEO &amp; Baisse de tension","POWER ISSUE",
U1267="Coupure ENEO &amp; Baisse de tension","POWER ISSUE",
U1267="Defaut GE &amp; POWER Cabinet","POWER ISSUE",
U1267="Sharing","POWER ISSUE",
U1267="Sites strategiques &amp; DataCenter","POWER ISSUE",
U1267="Exclu","Exclu",
U1267="SAT","TX ISSUE",
U1267="SPARE-ISSUE","SPARE-ISSUE",
U1267="Fiber CAmtel","TX ISSUE",
U1267="Fiber AOF","TX ISSUE",
U1267="Projet OCM (HUAWEI)","TRAVAUX-HUAWEI",
U1267="Projet OCM (NOKIA)","TRAVAUX -NOKIA",
U1267="ACCESS-ISSUE","ACCESS-ISSUE",
U1267="Projet OCM (ZTE, NOKIA, autres projets)","TRAVAUX OCM",
U1267="No root CAuse","No root cause",
U1267="ODU HS","TX ISSUE",
U1267="IP &amp; VLAN","TX ISSUE",
U1267="Warehouse HUAWEI","SPARE-ISSUE",
U1267="SPARE-HS","SPARE-ISSUE",
U1267="Power Telco","RAN ISSUE",U1267="no impacts","no impacts"
),"")</f>
        <v>No root cause</v>
      </c>
      <c r="U1267" s="68" t="s">
        <v>5691</v>
      </c>
      <c r="V1267" s="41" t="str" cm="1">
        <f t="array" ref="V1267">IFERROR(_xlfn.IFS(
U1267="MPR ISSUE","ACTIVE",
U1267="BSS Hardware Issue","ACTIVE",
U1267="Sites strategiques, MLL, Pylone, etc.","PASSIVE",
U1267="AKTIVCO DEFAUT GE &amp; POWER Cabinet","PASSIVE",
U1267="AKTIVCO Coupure ENEO &amp; Baisse de tension","PASSIVE",
U1267="Coupure ENEO &amp; Baisse de tension","PASSIVE",
U1267="Defaut GE &amp; POWER Cabinet","PASSIVE",
U1267="Sharing","PASSIVE",
U1267="Sites strategiques &amp; DataCenter","PASSIVE",
U1267="Exclu","Exclu",
U1267="SAT","ACTIVE",
U1267="SPARE-ISSUE","SPARE-ISSUE",
U1267="Fiber CAmtel","ACTIVE",
U1267="Fiber AOF","ACTIVE",
U1267="Projet OCM (HUAWEI)","PLANNED WORKS",
U1267="Projet OCM (NOKIA)","PLANNED WORKS",
U1267="ACCESS-ISSUE","ACCESS-ISSUE",
U1267="Projet OCM (ZTE, NOKIA, autres projets)","PLANNED WORKS",
U1267="No root CAuse","No root cause",
U1267="ODU HS","ACTIVE",
U1267="IP &amp; VLAN","ACTIVE",
U1267="Warehouse HUAWEI","SPARE-ISSUE",
U1267="SPARE-HS","SPARE-ISSUE",
U1267="Power Telco","ACTIVE", U1267="no impacts","no impacts"
),"")</f>
        <v>No root cause</v>
      </c>
      <c r="W1267" s="113"/>
      <c r="X1267" s="113"/>
      <c r="Y1267" s="113"/>
      <c r="Z1267" s="113"/>
      <c r="AA1267" s="113"/>
      <c r="AB1267" s="17" t="s">
        <v>5465</v>
      </c>
      <c r="AC1267" s="17" t="str">
        <f>_xlfn.XLOOKUP(B1267,'INCIDENT-04-27-2026'!E:E,'INCIDENT-04-27-2026'!F:F,"")</f>
        <v/>
      </c>
      <c r="AD1267" s="9"/>
      <c r="AE1267" s="7" t="s">
        <v>5465</v>
      </c>
      <c r="AF1267" s="6" t="str">
        <f>_xlfn.XLOOKUP(B1267,'[13]Input_27-04'!$B:$B,'[13]Input_27-04'!$M:$M,"")</f>
        <v/>
      </c>
      <c r="AG1267" s="7"/>
      <c r="AH1267" s="3"/>
      <c r="AI1267" s="18" t="str">
        <f>_xlfn.XLOOKUP(B1267,'[3]Cells Huawei 27042026 10h'!$B:$B,'[3]Cells Huawei 27042026 10h'!$T:$T,"")</f>
        <v/>
      </c>
      <c r="AJ1267" s="18" t="str">
        <f>_xlfn.XLOOKUP(B1267,'[3]Cells Huawei 27042026 15h'!$B:$B,'[3]Cells Huawei 27042026 15h'!$T:$T,"")</f>
        <v/>
      </c>
      <c r="AK1267" s="18" t="str">
        <f>_xlfn.XLOOKUP(B1267,'[4]cells down 27042026 11h28'!$B:$B,'[4]cells down 27042026 11h28'!$R:$R,"")</f>
        <v/>
      </c>
      <c r="AL1267" s="18" t="str">
        <f>_xlfn.XLOOKUP(B1267,'[4]cells down 27042026 18h01'!$B:$B,'[4]cells down 27042026 18h01'!$R:$R,"")</f>
        <v/>
      </c>
      <c r="AM1267" s="18" t="str">
        <f>_xlfn.XLOOKUP(B1267,'[5]cell downs 27042026 11h'!$B:$B,'[5]cell downs 27042026 11h'!$R:$R,"")</f>
        <v/>
      </c>
      <c r="AN1267" s="18" t="str">
        <f>_xlfn.XLOOKUP(B1267,'[5]cell downs 27042026 17h40'!$B:$B,'[5]cell downs 27042026 17h40'!$R:$R,"")</f>
        <v/>
      </c>
      <c r="AO1267" s="18" t="str">
        <f>_xlfn.XLOOKUP(B1267,'[6]ALL SITES DOWN'!$D:$D,'[6]ALL SITES DOWN'!$J:$J,"")</f>
        <v/>
      </c>
      <c r="AP1267" s="18" t="str">
        <f>_xlfn.XLOOKUP(B1267,'[7]ALL SITES DOWN'!$D:$D,'[7]ALL SITES DOWN'!$J:$J,"")</f>
        <v/>
      </c>
      <c r="AQ1267" s="9" t="str">
        <f>_xlfn.XLOOKUP(B1267,[8]sheet1!$AC:$AC,[8]sheet1!$AF:$AF,"")</f>
        <v/>
      </c>
      <c r="AR1267" s="14"/>
      <c r="AS1267" s="14" t="s">
        <v>5465</v>
      </c>
      <c r="AT1267" s="14" t="str">
        <f>_xlfn.XLOOKUP(B1267,'[9]cell downs 18042026 17h'!$B:$B,'[9]cell downs 18042026 17h'!$B:$B,"")</f>
        <v/>
      </c>
      <c r="AU1267" s="14" t="str">
        <f>_xlfn.XLOOKUP(B1267,'[10]Cells Huawei 19042026 15h'!$B:$B,'[10]Cells Huawei 19042026 15h'!$B:$B,"")</f>
        <v/>
      </c>
      <c r="AV1267" s="9" t="str">
        <f>_xlfn.XLOOKUP(B1267,'[11]cells down 19042026 9H40'!$B:$B,'[11]cells down 19042026 9H40'!$B:$B,"")</f>
        <v/>
      </c>
    </row>
    <row r="1268" spans="1:48" hidden="1" x14ac:dyDescent="0.3">
      <c r="A1268" s="1" t="s">
        <v>2217</v>
      </c>
      <c r="B1268" s="8" t="s">
        <v>2218</v>
      </c>
      <c r="C1268" s="3" t="str">
        <f>_xlfn.XLOOKUP(B1268,'[1]daily break down'!$D:$D,'[1]daily break down'!$E:$E,"")</f>
        <v>CENTRE</v>
      </c>
      <c r="D1268" s="1" t="s">
        <v>21</v>
      </c>
      <c r="E1268" s="1" t="s">
        <v>122</v>
      </c>
      <c r="F1268" s="3" t="s">
        <v>226</v>
      </c>
      <c r="G1268" s="1" t="s">
        <v>1867</v>
      </c>
      <c r="H1268" s="29" t="str">
        <f>_xlfn.XLOOKUP(B1268,[2]CALCULATION!$B:$B,[2]CALCULATION!$H:$H,"")</f>
        <v>ZTE</v>
      </c>
      <c r="I1268" s="26">
        <v>5.2399460096509622E-2</v>
      </c>
      <c r="J1268" s="26">
        <v>0</v>
      </c>
      <c r="K1268" s="26">
        <v>1.1860327081068135E-2</v>
      </c>
      <c r="L1268" s="26">
        <v>0</v>
      </c>
      <c r="M1268" s="26">
        <v>0</v>
      </c>
      <c r="N1268" s="26">
        <v>0</v>
      </c>
      <c r="O1268" s="26">
        <v>0</v>
      </c>
      <c r="P1268" s="114" t="s">
        <v>6364</v>
      </c>
      <c r="Q1268" s="42" t="s">
        <v>5538</v>
      </c>
      <c r="R1268" s="42"/>
      <c r="S1268" s="41" t="str" cm="1">
        <f t="array" ref="S1268">IFERROR(_xlfn.IFS(
U1268="MPR ISSUE","PDH",
U1268="BSS Hardware Issue","BSS",
U1268="Sites strategiques, MLL, Pylone, etc.","ENVTECH",
U1268="AKTIVCO DEFAUT GE &amp; POWER Cabinet","AKTIVCO",
U1268="AKTIVCO Coupure ENEO &amp; Baisse de tension","AKTIVCO GRID ONLY",
U1268="Coupure ENEO &amp; Baisse de tension","IHS GRID ONLY",
U1268="Defaut GE &amp; POWER Cabinet","IHS",
U1268="Sharing","Partners",
U1268="Sites strategiques &amp; DataCenter","SST &amp; DC",
U1268="Exclu","Exclu",
U1268="SAT","SAT",
U1268="SPARE-ISSUE","SPARE-ISSUE",
U1268="Fiber CAmtel","TRANS_FO_CAMTEL",
U1268="Fiber AOF","Fiber AOF",
U1268="Projet OCM (HUAWEI)","TRAVAUX-HUAWEI",
U1268="Projet OCM (NOKIA)","TRAVAUX-NOKIA",
U1268="ACCESS-ISSUE","ACCESS-ISSUE",
U1268="Projet OCM (ZTE, NOKIA, autres projets)","TRAVAUX OCM",
U1268="No root CAuse","No root cause",
U1268="ODU HS","PDH",
U1268="IP &amp; VLAN","PDH",
U1268="Warehouse HUAWEI","SPARE-ISSUE",
U1268="SPARE-HS","SPARE-ISSUE",
U1268="Power Telco","BSS",U1268="no impacts","no impacts"
),"")</f>
        <v>No root cause</v>
      </c>
      <c r="T1268" s="41" t="str" cm="1">
        <f t="array" ref="T1268">IFERROR(_xlfn.IFS(
U1268="MPR ISSUE","TX ISSUE",
U1268="BSS Hardware Issue","RAN ISSUE",
U1268="Sites strategiques, MLL, Pylone, etc.","ENVTECH",
U1268="AKTIVCO DEFAUT GE &amp; POWER Cabinet","POWER ISSUE",
U1268="AKTIVCO Coupure ENEO &amp; Baisse de tension","POWER ISSUE",
U1268="Coupure ENEO &amp; Baisse de tension","POWER ISSUE",
U1268="Defaut GE &amp; POWER Cabinet","POWER ISSUE",
U1268="Sharing","POWER ISSUE",
U1268="Sites strategiques &amp; DataCenter","POWER ISSUE",
U1268="Exclu","Exclu",
U1268="SAT","TX ISSUE",
U1268="SPARE-ISSUE","SPARE-ISSUE",
U1268="Fiber CAmtel","TX ISSUE",
U1268="Fiber AOF","TX ISSUE",
U1268="Projet OCM (HUAWEI)","TRAVAUX-HUAWEI",
U1268="Projet OCM (NOKIA)","TRAVAUX -NOKIA",
U1268="ACCESS-ISSUE","ACCESS-ISSUE",
U1268="Projet OCM (ZTE, NOKIA, autres projets)","TRAVAUX OCM",
U1268="No root CAuse","No root cause",
U1268="ODU HS","TX ISSUE",
U1268="IP &amp; VLAN","TX ISSUE",
U1268="Warehouse HUAWEI","SPARE-ISSUE",
U1268="SPARE-HS","SPARE-ISSUE",
U1268="Power Telco","RAN ISSUE",U1268="no impacts","no impacts"
),"")</f>
        <v>No root cause</v>
      </c>
      <c r="U1268" s="68" t="s">
        <v>5691</v>
      </c>
      <c r="V1268" s="41" t="str" cm="1">
        <f t="array" ref="V1268">IFERROR(_xlfn.IFS(
U1268="MPR ISSUE","ACTIVE",
U1268="BSS Hardware Issue","ACTIVE",
U1268="Sites strategiques, MLL, Pylone, etc.","PASSIVE",
U1268="AKTIVCO DEFAUT GE &amp; POWER Cabinet","PASSIVE",
U1268="AKTIVCO Coupure ENEO &amp; Baisse de tension","PASSIVE",
U1268="Coupure ENEO &amp; Baisse de tension","PASSIVE",
U1268="Defaut GE &amp; POWER Cabinet","PASSIVE",
U1268="Sharing","PASSIVE",
U1268="Sites strategiques &amp; DataCenter","PASSIVE",
U1268="Exclu","Exclu",
U1268="SAT","ACTIVE",
U1268="SPARE-ISSUE","SPARE-ISSUE",
U1268="Fiber CAmtel","ACTIVE",
U1268="Fiber AOF","ACTIVE",
U1268="Projet OCM (HUAWEI)","PLANNED WORKS",
U1268="Projet OCM (NOKIA)","PLANNED WORKS",
U1268="ACCESS-ISSUE","ACCESS-ISSUE",
U1268="Projet OCM (ZTE, NOKIA, autres projets)","PLANNED WORKS",
U1268="No root CAuse","No root cause",
U1268="ODU HS","ACTIVE",
U1268="IP &amp; VLAN","ACTIVE",
U1268="Warehouse HUAWEI","SPARE-ISSUE",
U1268="SPARE-HS","SPARE-ISSUE",
U1268="Power Telco","ACTIVE", U1268="no impacts","no impacts"
),"")</f>
        <v>No root cause</v>
      </c>
      <c r="W1268" s="113"/>
      <c r="X1268" s="113"/>
      <c r="Y1268" s="113"/>
      <c r="Z1268" s="113"/>
      <c r="AA1268" s="113"/>
      <c r="AB1268" s="17" t="s">
        <v>5465</v>
      </c>
      <c r="AC1268" s="17" t="str">
        <f>_xlfn.XLOOKUP(B1268,'INCIDENT-04-27-2026'!E:E,'INCIDENT-04-27-2026'!F:F,"")</f>
        <v/>
      </c>
      <c r="AD1268" s="9"/>
      <c r="AE1268" s="7" t="s">
        <v>5465</v>
      </c>
      <c r="AF1268" s="6" t="str">
        <f>_xlfn.XLOOKUP(B1268,'[13]Input_27-04'!$B:$B,'[13]Input_27-04'!$M:$M,"")</f>
        <v/>
      </c>
      <c r="AG1268" s="7"/>
      <c r="AH1268" s="3"/>
      <c r="AI1268" s="18" t="str">
        <f>_xlfn.XLOOKUP(B1268,'[3]Cells Huawei 27042026 10h'!$B:$B,'[3]Cells Huawei 27042026 10h'!$T:$T,"")</f>
        <v/>
      </c>
      <c r="AJ1268" s="18" t="str">
        <f>_xlfn.XLOOKUP(B1268,'[3]Cells Huawei 27042026 15h'!$B:$B,'[3]Cells Huawei 27042026 15h'!$T:$T,"")</f>
        <v/>
      </c>
      <c r="AK1268" s="18" t="str">
        <f>_xlfn.XLOOKUP(B1268,'[4]cells down 27042026 11h28'!$B:$B,'[4]cells down 27042026 11h28'!$R:$R,"")</f>
        <v/>
      </c>
      <c r="AL1268" s="18" t="str">
        <f>_xlfn.XLOOKUP(B1268,'[4]cells down 27042026 18h01'!$B:$B,'[4]cells down 27042026 18h01'!$R:$R,"")</f>
        <v/>
      </c>
      <c r="AM1268" s="18" t="str">
        <f>_xlfn.XLOOKUP(B1268,'[5]cell downs 27042026 11h'!$B:$B,'[5]cell downs 27042026 11h'!$R:$R,"")</f>
        <v/>
      </c>
      <c r="AN1268" s="18" t="str">
        <f>_xlfn.XLOOKUP(B1268,'[5]cell downs 27042026 17h40'!$B:$B,'[5]cell downs 27042026 17h40'!$R:$R,"")</f>
        <v/>
      </c>
      <c r="AO1268" s="18" t="str">
        <f>_xlfn.XLOOKUP(B1268,'[6]ALL SITES DOWN'!$D:$D,'[6]ALL SITES DOWN'!$J:$J,"")</f>
        <v/>
      </c>
      <c r="AP1268" s="18" t="str">
        <f>_xlfn.XLOOKUP(B1268,'[7]ALL SITES DOWN'!$D:$D,'[7]ALL SITES DOWN'!$J:$J,"")</f>
        <v/>
      </c>
      <c r="AQ1268" s="9" t="str">
        <f>_xlfn.XLOOKUP(B1268,[8]sheet1!$AC:$AC,[8]sheet1!$AF:$AF,"")</f>
        <v/>
      </c>
      <c r="AR1268" s="14"/>
      <c r="AS1268" s="14" t="s">
        <v>5465</v>
      </c>
      <c r="AT1268" s="14" t="str">
        <f>_xlfn.XLOOKUP(B1268,'[9]cell downs 18042026 17h'!$B:$B,'[9]cell downs 18042026 17h'!$B:$B,"")</f>
        <v/>
      </c>
      <c r="AU1268" s="14" t="str">
        <f>_xlfn.XLOOKUP(B1268,'[10]Cells Huawei 19042026 15h'!$B:$B,'[10]Cells Huawei 19042026 15h'!$B:$B,"")</f>
        <v/>
      </c>
      <c r="AV1268" s="9" t="str">
        <f>_xlfn.XLOOKUP(B1268,'[11]cells down 19042026 9H40'!$B:$B,'[11]cells down 19042026 9H40'!$B:$B,"")</f>
        <v/>
      </c>
    </row>
    <row r="1269" spans="1:48" hidden="1" x14ac:dyDescent="0.3">
      <c r="A1269" s="1" t="s">
        <v>2266</v>
      </c>
      <c r="B1269" s="8" t="s">
        <v>2267</v>
      </c>
      <c r="C1269" s="3" t="str">
        <f>_xlfn.XLOOKUP(B1269,'[1]daily break down'!$D:$D,'[1]daily break down'!$E:$E,"")</f>
        <v>Yaounde</v>
      </c>
      <c r="D1269" s="1" t="s">
        <v>11</v>
      </c>
      <c r="E1269" s="1" t="s">
        <v>12</v>
      </c>
      <c r="F1269" s="3" t="s">
        <v>37</v>
      </c>
      <c r="G1269" s="1" t="s">
        <v>38</v>
      </c>
      <c r="H1269" s="29" t="str">
        <f>_xlfn.XLOOKUP(B1269,[2]CALCULATION!$B:$B,[2]CALCULATION!$H:$H,"")</f>
        <v>ZTE</v>
      </c>
      <c r="I1269" s="26">
        <v>0</v>
      </c>
      <c r="J1269" s="26">
        <v>0</v>
      </c>
      <c r="K1269" s="26">
        <v>1.1842492002750964E-2</v>
      </c>
      <c r="L1269" s="26">
        <v>0</v>
      </c>
      <c r="M1269" s="26">
        <v>0</v>
      </c>
      <c r="N1269" s="26">
        <v>0</v>
      </c>
      <c r="O1269" s="26">
        <v>0</v>
      </c>
      <c r="P1269" s="114" t="s">
        <v>6364</v>
      </c>
      <c r="Q1269" s="42" t="s">
        <v>5538</v>
      </c>
      <c r="R1269" s="42"/>
      <c r="S1269" s="41" t="str" cm="1">
        <f t="array" ref="S1269">IFERROR(_xlfn.IFS(
U1269="MPR ISSUE","PDH",
U1269="BSS Hardware Issue","BSS",
U1269="Sites strategiques, MLL, Pylone, etc.","ENVTECH",
U1269="AKTIVCO DEFAUT GE &amp; POWER Cabinet","AKTIVCO",
U1269="AKTIVCO Coupure ENEO &amp; Baisse de tension","AKTIVCO GRID ONLY",
U1269="Coupure ENEO &amp; Baisse de tension","IHS GRID ONLY",
U1269="Defaut GE &amp; POWER Cabinet","IHS",
U1269="Sharing","Partners",
U1269="Sites strategiques &amp; DataCenter","SST &amp; DC",
U1269="Exclu","Exclu",
U1269="SAT","SAT",
U1269="SPARE-ISSUE","SPARE-ISSUE",
U1269="Fiber CAmtel","TRANS_FO_CAMTEL",
U1269="Fiber AOF","Fiber AOF",
U1269="Projet OCM (HUAWEI)","TRAVAUX-HUAWEI",
U1269="Projet OCM (NOKIA)","TRAVAUX-NOKIA",
U1269="ACCESS-ISSUE","ACCESS-ISSUE",
U1269="Projet OCM (ZTE, NOKIA, autres projets)","TRAVAUX OCM",
U1269="No root CAuse","No root cause",
U1269="ODU HS","PDH",
U1269="IP &amp; VLAN","PDH",
U1269="Warehouse HUAWEI","SPARE-ISSUE",
U1269="SPARE-HS","SPARE-ISSUE",
U1269="Power Telco","BSS",U1269="no impacts","no impacts"
),"")</f>
        <v>No root cause</v>
      </c>
      <c r="T1269" s="41" t="str" cm="1">
        <f t="array" ref="T1269">IFERROR(_xlfn.IFS(
U1269="MPR ISSUE","TX ISSUE",
U1269="BSS Hardware Issue","RAN ISSUE",
U1269="Sites strategiques, MLL, Pylone, etc.","ENVTECH",
U1269="AKTIVCO DEFAUT GE &amp; POWER Cabinet","POWER ISSUE",
U1269="AKTIVCO Coupure ENEO &amp; Baisse de tension","POWER ISSUE",
U1269="Coupure ENEO &amp; Baisse de tension","POWER ISSUE",
U1269="Defaut GE &amp; POWER Cabinet","POWER ISSUE",
U1269="Sharing","POWER ISSUE",
U1269="Sites strategiques &amp; DataCenter","POWER ISSUE",
U1269="Exclu","Exclu",
U1269="SAT","TX ISSUE",
U1269="SPARE-ISSUE","SPARE-ISSUE",
U1269="Fiber CAmtel","TX ISSUE",
U1269="Fiber AOF","TX ISSUE",
U1269="Projet OCM (HUAWEI)","TRAVAUX-HUAWEI",
U1269="Projet OCM (NOKIA)","TRAVAUX -NOKIA",
U1269="ACCESS-ISSUE","ACCESS-ISSUE",
U1269="Projet OCM (ZTE, NOKIA, autres projets)","TRAVAUX OCM",
U1269="No root CAuse","No root cause",
U1269="ODU HS","TX ISSUE",
U1269="IP &amp; VLAN","TX ISSUE",
U1269="Warehouse HUAWEI","SPARE-ISSUE",
U1269="SPARE-HS","SPARE-ISSUE",
U1269="Power Telco","RAN ISSUE",U1269="no impacts","no impacts"
),"")</f>
        <v>No root cause</v>
      </c>
      <c r="U1269" s="68" t="s">
        <v>5691</v>
      </c>
      <c r="V1269" s="41" t="str" cm="1">
        <f t="array" ref="V1269">IFERROR(_xlfn.IFS(
U1269="MPR ISSUE","ACTIVE",
U1269="BSS Hardware Issue","ACTIVE",
U1269="Sites strategiques, MLL, Pylone, etc.","PASSIVE",
U1269="AKTIVCO DEFAUT GE &amp; POWER Cabinet","PASSIVE",
U1269="AKTIVCO Coupure ENEO &amp; Baisse de tension","PASSIVE",
U1269="Coupure ENEO &amp; Baisse de tension","PASSIVE",
U1269="Defaut GE &amp; POWER Cabinet","PASSIVE",
U1269="Sharing","PASSIVE",
U1269="Sites strategiques &amp; DataCenter","PASSIVE",
U1269="Exclu","Exclu",
U1269="SAT","ACTIVE",
U1269="SPARE-ISSUE","SPARE-ISSUE",
U1269="Fiber CAmtel","ACTIVE",
U1269="Fiber AOF","ACTIVE",
U1269="Projet OCM (HUAWEI)","PLANNED WORKS",
U1269="Projet OCM (NOKIA)","PLANNED WORKS",
U1269="ACCESS-ISSUE","ACCESS-ISSUE",
U1269="Projet OCM (ZTE, NOKIA, autres projets)","PLANNED WORKS",
U1269="No root CAuse","No root cause",
U1269="ODU HS","ACTIVE",
U1269="IP &amp; VLAN","ACTIVE",
U1269="Warehouse HUAWEI","SPARE-ISSUE",
U1269="SPARE-HS","SPARE-ISSUE",
U1269="Power Telco","ACTIVE", U1269="no impacts","no impacts"
),"")</f>
        <v>No root cause</v>
      </c>
      <c r="W1269" s="113"/>
      <c r="X1269" s="113"/>
      <c r="Y1269" s="113"/>
      <c r="Z1269" s="113"/>
      <c r="AA1269" s="113"/>
      <c r="AB1269" s="17" t="s">
        <v>5465</v>
      </c>
      <c r="AC1269" s="17" t="str">
        <f>_xlfn.XLOOKUP(B1269,'INCIDENT-04-27-2026'!E:E,'INCIDENT-04-27-2026'!F:F,"")</f>
        <v/>
      </c>
      <c r="AD1269" s="9"/>
      <c r="AE1269" s="7" t="s">
        <v>5465</v>
      </c>
      <c r="AF1269" s="6" t="str">
        <f>_xlfn.XLOOKUP(B1269,'[13]Input_27-04'!$B:$B,'[13]Input_27-04'!$M:$M,"")</f>
        <v/>
      </c>
      <c r="AG1269" s="7"/>
      <c r="AH1269" s="3"/>
      <c r="AI1269" s="18" t="str">
        <f>_xlfn.XLOOKUP(B1269,'[3]Cells Huawei 27042026 10h'!$B:$B,'[3]Cells Huawei 27042026 10h'!$T:$T,"")</f>
        <v/>
      </c>
      <c r="AJ1269" s="18" t="str">
        <f>_xlfn.XLOOKUP(B1269,'[3]Cells Huawei 27042026 15h'!$B:$B,'[3]Cells Huawei 27042026 15h'!$T:$T,"")</f>
        <v/>
      </c>
      <c r="AK1269" s="18" t="str">
        <f>_xlfn.XLOOKUP(B1269,'[4]cells down 27042026 11h28'!$B:$B,'[4]cells down 27042026 11h28'!$R:$R,"")</f>
        <v/>
      </c>
      <c r="AL1269" s="18" t="str">
        <f>_xlfn.XLOOKUP(B1269,'[4]cells down 27042026 18h01'!$B:$B,'[4]cells down 27042026 18h01'!$R:$R,"")</f>
        <v/>
      </c>
      <c r="AM1269" s="18" t="str">
        <f>_xlfn.XLOOKUP(B1269,'[5]cell downs 27042026 11h'!$B:$B,'[5]cell downs 27042026 11h'!$R:$R,"")</f>
        <v/>
      </c>
      <c r="AN1269" s="18" t="str">
        <f>_xlfn.XLOOKUP(B1269,'[5]cell downs 27042026 17h40'!$B:$B,'[5]cell downs 27042026 17h40'!$R:$R,"")</f>
        <v/>
      </c>
      <c r="AO1269" s="18" t="str">
        <f>_xlfn.XLOOKUP(B1269,'[6]ALL SITES DOWN'!$D:$D,'[6]ALL SITES DOWN'!$J:$J,"")</f>
        <v/>
      </c>
      <c r="AP1269" s="18" t="str">
        <f>_xlfn.XLOOKUP(B1269,'[7]ALL SITES DOWN'!$D:$D,'[7]ALL SITES DOWN'!$J:$J,"")</f>
        <v/>
      </c>
      <c r="AQ1269" s="9" t="str">
        <f>_xlfn.XLOOKUP(B1269,[8]sheet1!$AC:$AC,[8]sheet1!$AF:$AF,"")</f>
        <v/>
      </c>
      <c r="AR1269" s="14"/>
      <c r="AS1269" s="14" t="s">
        <v>5465</v>
      </c>
      <c r="AT1269" s="14" t="str">
        <f>_xlfn.XLOOKUP(B1269,'[9]cell downs 18042026 17h'!$B:$B,'[9]cell downs 18042026 17h'!$B:$B,"")</f>
        <v/>
      </c>
      <c r="AU1269" s="14" t="str">
        <f>_xlfn.XLOOKUP(B1269,'[10]Cells Huawei 19042026 15h'!$B:$B,'[10]Cells Huawei 19042026 15h'!$B:$B,"")</f>
        <v/>
      </c>
      <c r="AV1269" s="9" t="str">
        <f>_xlfn.XLOOKUP(B1269,'[11]cells down 19042026 9H40'!$B:$B,'[11]cells down 19042026 9H40'!$B:$B,"")</f>
        <v/>
      </c>
    </row>
    <row r="1270" spans="1:48" hidden="1" x14ac:dyDescent="0.3">
      <c r="A1270" s="1" t="s">
        <v>1619</v>
      </c>
      <c r="B1270" s="8" t="s">
        <v>4517</v>
      </c>
      <c r="C1270" s="3" t="str">
        <f>_xlfn.XLOOKUP(B1270,'[1]daily break down'!$D:$D,'[1]daily break down'!$E:$E,"")</f>
        <v>CENTRE</v>
      </c>
      <c r="D1270" s="1" t="s">
        <v>11</v>
      </c>
      <c r="E1270" s="1" t="s">
        <v>12</v>
      </c>
      <c r="F1270" s="3" t="s">
        <v>37</v>
      </c>
      <c r="G1270" s="1" t="s">
        <v>1619</v>
      </c>
      <c r="H1270" s="29" t="str">
        <f>_xlfn.XLOOKUP(B1270,[2]CALCULATION!$B:$B,[2]CALCULATION!$H:$H,"")</f>
        <v>ZTE</v>
      </c>
      <c r="I1270" s="26">
        <v>0</v>
      </c>
      <c r="J1270" s="26">
        <v>1.7572010912214324</v>
      </c>
      <c r="K1270" s="26">
        <v>1.1806821846116282E-2</v>
      </c>
      <c r="L1270" s="26">
        <v>0</v>
      </c>
      <c r="M1270" s="26">
        <v>0</v>
      </c>
      <c r="N1270" s="26">
        <v>0</v>
      </c>
      <c r="O1270" s="26">
        <v>0</v>
      </c>
      <c r="P1270" s="114" t="s">
        <v>6364</v>
      </c>
      <c r="Q1270" s="42" t="s">
        <v>5538</v>
      </c>
      <c r="R1270" s="42"/>
      <c r="S1270" s="41" t="str" cm="1">
        <f t="array" ref="S1270">IFERROR(_xlfn.IFS(
U1270="MPR ISSUE","PDH",
U1270="BSS Hardware Issue","BSS",
U1270="Sites strategiques, MLL, Pylone, etc.","ENVTECH",
U1270="AKTIVCO DEFAUT GE &amp; POWER Cabinet","AKTIVCO",
U1270="AKTIVCO Coupure ENEO &amp; Baisse de tension","AKTIVCO GRID ONLY",
U1270="Coupure ENEO &amp; Baisse de tension","IHS GRID ONLY",
U1270="Defaut GE &amp; POWER Cabinet","IHS",
U1270="Sharing","Partners",
U1270="Sites strategiques &amp; DataCenter","SST &amp; DC",
U1270="Exclu","Exclu",
U1270="SAT","SAT",
U1270="SPARE-ISSUE","SPARE-ISSUE",
U1270="Fiber CAmtel","TRANS_FO_CAMTEL",
U1270="Fiber AOF","Fiber AOF",
U1270="Projet OCM (HUAWEI)","TRAVAUX-HUAWEI",
U1270="Projet OCM (NOKIA)","TRAVAUX-NOKIA",
U1270="ACCESS-ISSUE","ACCESS-ISSUE",
U1270="Projet OCM (ZTE, NOKIA, autres projets)","TRAVAUX OCM",
U1270="No root CAuse","No root cause",
U1270="ODU HS","PDH",
U1270="IP &amp; VLAN","PDH",
U1270="Warehouse HUAWEI","SPARE-ISSUE",
U1270="SPARE-HS","SPARE-ISSUE",
U1270="Power Telco","BSS",U1270="no impacts","no impacts"
),"")</f>
        <v>No root cause</v>
      </c>
      <c r="T1270" s="41" t="str" cm="1">
        <f t="array" ref="T1270">IFERROR(_xlfn.IFS(
U1270="MPR ISSUE","TX ISSUE",
U1270="BSS Hardware Issue","RAN ISSUE",
U1270="Sites strategiques, MLL, Pylone, etc.","ENVTECH",
U1270="AKTIVCO DEFAUT GE &amp; POWER Cabinet","POWER ISSUE",
U1270="AKTIVCO Coupure ENEO &amp; Baisse de tension","POWER ISSUE",
U1270="Coupure ENEO &amp; Baisse de tension","POWER ISSUE",
U1270="Defaut GE &amp; POWER Cabinet","POWER ISSUE",
U1270="Sharing","POWER ISSUE",
U1270="Sites strategiques &amp; DataCenter","POWER ISSUE",
U1270="Exclu","Exclu",
U1270="SAT","TX ISSUE",
U1270="SPARE-ISSUE","SPARE-ISSUE",
U1270="Fiber CAmtel","TX ISSUE",
U1270="Fiber AOF","TX ISSUE",
U1270="Projet OCM (HUAWEI)","TRAVAUX-HUAWEI",
U1270="Projet OCM (NOKIA)","TRAVAUX -NOKIA",
U1270="ACCESS-ISSUE","ACCESS-ISSUE",
U1270="Projet OCM (ZTE, NOKIA, autres projets)","TRAVAUX OCM",
U1270="No root CAuse","No root cause",
U1270="ODU HS","TX ISSUE",
U1270="IP &amp; VLAN","TX ISSUE",
U1270="Warehouse HUAWEI","SPARE-ISSUE",
U1270="SPARE-HS","SPARE-ISSUE",
U1270="Power Telco","RAN ISSUE",U1270="no impacts","no impacts"
),"")</f>
        <v>No root cause</v>
      </c>
      <c r="U1270" s="68" t="s">
        <v>5691</v>
      </c>
      <c r="V1270" s="41" t="str" cm="1">
        <f t="array" ref="V1270">IFERROR(_xlfn.IFS(
U1270="MPR ISSUE","ACTIVE",
U1270="BSS Hardware Issue","ACTIVE",
U1270="Sites strategiques, MLL, Pylone, etc.","PASSIVE",
U1270="AKTIVCO DEFAUT GE &amp; POWER Cabinet","PASSIVE",
U1270="AKTIVCO Coupure ENEO &amp; Baisse de tension","PASSIVE",
U1270="Coupure ENEO &amp; Baisse de tension","PASSIVE",
U1270="Defaut GE &amp; POWER Cabinet","PASSIVE",
U1270="Sharing","PASSIVE",
U1270="Sites strategiques &amp; DataCenter","PASSIVE",
U1270="Exclu","Exclu",
U1270="SAT","ACTIVE",
U1270="SPARE-ISSUE","SPARE-ISSUE",
U1270="Fiber CAmtel","ACTIVE",
U1270="Fiber AOF","ACTIVE",
U1270="Projet OCM (HUAWEI)","PLANNED WORKS",
U1270="Projet OCM (NOKIA)","PLANNED WORKS",
U1270="ACCESS-ISSUE","ACCESS-ISSUE",
U1270="Projet OCM (ZTE, NOKIA, autres projets)","PLANNED WORKS",
U1270="No root CAuse","No root cause",
U1270="ODU HS","ACTIVE",
U1270="IP &amp; VLAN","ACTIVE",
U1270="Warehouse HUAWEI","SPARE-ISSUE",
U1270="SPARE-HS","SPARE-ISSUE",
U1270="Power Telco","ACTIVE", U1270="no impacts","no impacts"
),"")</f>
        <v>No root cause</v>
      </c>
      <c r="W1270" s="113"/>
      <c r="X1270" s="113"/>
      <c r="Y1270" s="113"/>
      <c r="Z1270" s="113"/>
      <c r="AA1270" s="113"/>
      <c r="AB1270" s="17" t="s">
        <v>5465</v>
      </c>
      <c r="AC1270" s="17" t="str">
        <f>_xlfn.XLOOKUP(B1270,'INCIDENT-04-27-2026'!E:E,'INCIDENT-04-27-2026'!F:F,"")</f>
        <v/>
      </c>
      <c r="AD1270" s="9"/>
      <c r="AE1270" s="7" t="s">
        <v>5465</v>
      </c>
      <c r="AF1270" s="6" t="str">
        <f>_xlfn.XLOOKUP(B1270,'[13]Input_27-04'!$B:$B,'[13]Input_27-04'!$M:$M,"")</f>
        <v/>
      </c>
      <c r="AG1270" s="7"/>
      <c r="AH1270" s="3"/>
      <c r="AI1270" s="18" t="str">
        <f>_xlfn.XLOOKUP(B1270,'[3]Cells Huawei 27042026 10h'!$B:$B,'[3]Cells Huawei 27042026 10h'!$T:$T,"")</f>
        <v/>
      </c>
      <c r="AJ1270" s="18" t="str">
        <f>_xlfn.XLOOKUP(B1270,'[3]Cells Huawei 27042026 15h'!$B:$B,'[3]Cells Huawei 27042026 15h'!$T:$T,"")</f>
        <v/>
      </c>
      <c r="AK1270" s="18" t="str">
        <f>_xlfn.XLOOKUP(B1270,'[4]cells down 27042026 11h28'!$B:$B,'[4]cells down 27042026 11h28'!$R:$R,"")</f>
        <v/>
      </c>
      <c r="AL1270" s="18" t="str">
        <f>_xlfn.XLOOKUP(B1270,'[4]cells down 27042026 18h01'!$B:$B,'[4]cells down 27042026 18h01'!$R:$R,"")</f>
        <v/>
      </c>
      <c r="AM1270" s="18" t="str">
        <f>_xlfn.XLOOKUP(B1270,'[5]cell downs 27042026 11h'!$B:$B,'[5]cell downs 27042026 11h'!$R:$R,"")</f>
        <v/>
      </c>
      <c r="AN1270" s="18" t="str">
        <f>_xlfn.XLOOKUP(B1270,'[5]cell downs 27042026 17h40'!$B:$B,'[5]cell downs 27042026 17h40'!$R:$R,"")</f>
        <v/>
      </c>
      <c r="AO1270" s="18" t="str">
        <f>_xlfn.XLOOKUP(B1270,'[6]ALL SITES DOWN'!$D:$D,'[6]ALL SITES DOWN'!$J:$J,"")</f>
        <v/>
      </c>
      <c r="AP1270" s="18" t="str">
        <f>_xlfn.XLOOKUP(B1270,'[7]ALL SITES DOWN'!$D:$D,'[7]ALL SITES DOWN'!$J:$J,"")</f>
        <v/>
      </c>
      <c r="AQ1270" s="9" t="str">
        <f>_xlfn.XLOOKUP(B1270,[8]sheet1!$AC:$AC,[8]sheet1!$AF:$AF,"")</f>
        <v/>
      </c>
      <c r="AR1270" s="14"/>
      <c r="AS1270" s="14" t="s">
        <v>5465</v>
      </c>
      <c r="AT1270" s="14" t="str">
        <f>_xlfn.XLOOKUP(B1270,'[9]cell downs 18042026 17h'!$B:$B,'[9]cell downs 18042026 17h'!$B:$B,"")</f>
        <v/>
      </c>
      <c r="AU1270" s="14" t="str">
        <f>_xlfn.XLOOKUP(B1270,'[10]Cells Huawei 19042026 15h'!$B:$B,'[10]Cells Huawei 19042026 15h'!$B:$B,"")</f>
        <v/>
      </c>
      <c r="AV1270" s="9" t="str">
        <f>_xlfn.XLOOKUP(B1270,'[11]cells down 19042026 9H40'!$B:$B,'[11]cells down 19042026 9H40'!$B:$B,"")</f>
        <v/>
      </c>
    </row>
    <row r="1271" spans="1:48" hidden="1" x14ac:dyDescent="0.3">
      <c r="A1271" s="1" t="s">
        <v>1912</v>
      </c>
      <c r="B1271" s="8" t="s">
        <v>1913</v>
      </c>
      <c r="C1271" s="3" t="str">
        <f>_xlfn.XLOOKUP(B1271,'[1]daily break down'!$D:$D,'[1]daily break down'!$E:$E,"")</f>
        <v>Yaounde</v>
      </c>
      <c r="D1271" s="1" t="s">
        <v>11</v>
      </c>
      <c r="E1271" s="1" t="s">
        <v>145</v>
      </c>
      <c r="F1271" s="3" t="s">
        <v>37</v>
      </c>
      <c r="G1271" s="1" t="s">
        <v>38</v>
      </c>
      <c r="H1271" s="29" t="str">
        <f>_xlfn.XLOOKUP(B1271,[2]CALCULATION!$B:$B,[2]CALCULATION!$H:$H,"")</f>
        <v>ZTE</v>
      </c>
      <c r="I1271" s="26">
        <v>0</v>
      </c>
      <c r="J1271" s="26">
        <v>0</v>
      </c>
      <c r="K1271" s="26">
        <v>1.1788986767798769E-2</v>
      </c>
      <c r="L1271" s="26">
        <v>0.97698775514863034</v>
      </c>
      <c r="M1271" s="26">
        <v>8.1130701161134944</v>
      </c>
      <c r="N1271" s="26">
        <v>0</v>
      </c>
      <c r="O1271" s="26">
        <v>0</v>
      </c>
      <c r="P1271" s="114" t="s">
        <v>6364</v>
      </c>
      <c r="Q1271" s="42" t="s">
        <v>5538</v>
      </c>
      <c r="R1271" s="42"/>
      <c r="S1271" s="41" t="str" cm="1">
        <f t="array" ref="S1271">IFERROR(_xlfn.IFS(
U1271="MPR ISSUE","PDH",
U1271="BSS Hardware Issue","BSS",
U1271="Sites strategiques, MLL, Pylone, etc.","ENVTECH",
U1271="AKTIVCO DEFAUT GE &amp; POWER Cabinet","AKTIVCO",
U1271="AKTIVCO Coupure ENEO &amp; Baisse de tension","AKTIVCO GRID ONLY",
U1271="Coupure ENEO &amp; Baisse de tension","IHS GRID ONLY",
U1271="Defaut GE &amp; POWER Cabinet","IHS",
U1271="Sharing","Partners",
U1271="Sites strategiques &amp; DataCenter","SST &amp; DC",
U1271="Exclu","Exclu",
U1271="SAT","SAT",
U1271="SPARE-ISSUE","SPARE-ISSUE",
U1271="Fiber CAmtel","TRANS_FO_CAMTEL",
U1271="Fiber AOF","Fiber AOF",
U1271="Projet OCM (HUAWEI)","TRAVAUX-HUAWEI",
U1271="Projet OCM (NOKIA)","TRAVAUX-NOKIA",
U1271="ACCESS-ISSUE","ACCESS-ISSUE",
U1271="Projet OCM (ZTE, NOKIA, autres projets)","TRAVAUX OCM",
U1271="No root CAuse","No root cause",
U1271="ODU HS","PDH",
U1271="IP &amp; VLAN","PDH",
U1271="Warehouse HUAWEI","SPARE-ISSUE",
U1271="SPARE-HS","SPARE-ISSUE",
U1271="Power Telco","BSS",U1271="no impacts","no impacts"
),"")</f>
        <v>No root cause</v>
      </c>
      <c r="T1271" s="41" t="str" cm="1">
        <f t="array" ref="T1271">IFERROR(_xlfn.IFS(
U1271="MPR ISSUE","TX ISSUE",
U1271="BSS Hardware Issue","RAN ISSUE",
U1271="Sites strategiques, MLL, Pylone, etc.","ENVTECH",
U1271="AKTIVCO DEFAUT GE &amp; POWER Cabinet","POWER ISSUE",
U1271="AKTIVCO Coupure ENEO &amp; Baisse de tension","POWER ISSUE",
U1271="Coupure ENEO &amp; Baisse de tension","POWER ISSUE",
U1271="Defaut GE &amp; POWER Cabinet","POWER ISSUE",
U1271="Sharing","POWER ISSUE",
U1271="Sites strategiques &amp; DataCenter","POWER ISSUE",
U1271="Exclu","Exclu",
U1271="SAT","TX ISSUE",
U1271="SPARE-ISSUE","SPARE-ISSUE",
U1271="Fiber CAmtel","TX ISSUE",
U1271="Fiber AOF","TX ISSUE",
U1271="Projet OCM (HUAWEI)","TRAVAUX-HUAWEI",
U1271="Projet OCM (NOKIA)","TRAVAUX -NOKIA",
U1271="ACCESS-ISSUE","ACCESS-ISSUE",
U1271="Projet OCM (ZTE, NOKIA, autres projets)","TRAVAUX OCM",
U1271="No root CAuse","No root cause",
U1271="ODU HS","TX ISSUE",
U1271="IP &amp; VLAN","TX ISSUE",
U1271="Warehouse HUAWEI","SPARE-ISSUE",
U1271="SPARE-HS","SPARE-ISSUE",
U1271="Power Telco","RAN ISSUE",U1271="no impacts","no impacts"
),"")</f>
        <v>No root cause</v>
      </c>
      <c r="U1271" s="68" t="s">
        <v>5691</v>
      </c>
      <c r="V1271" s="41" t="str" cm="1">
        <f t="array" ref="V1271">IFERROR(_xlfn.IFS(
U1271="MPR ISSUE","ACTIVE",
U1271="BSS Hardware Issue","ACTIVE",
U1271="Sites strategiques, MLL, Pylone, etc.","PASSIVE",
U1271="AKTIVCO DEFAUT GE &amp; POWER Cabinet","PASSIVE",
U1271="AKTIVCO Coupure ENEO &amp; Baisse de tension","PASSIVE",
U1271="Coupure ENEO &amp; Baisse de tension","PASSIVE",
U1271="Defaut GE &amp; POWER Cabinet","PASSIVE",
U1271="Sharing","PASSIVE",
U1271="Sites strategiques &amp; DataCenter","PASSIVE",
U1271="Exclu","Exclu",
U1271="SAT","ACTIVE",
U1271="SPARE-ISSUE","SPARE-ISSUE",
U1271="Fiber CAmtel","ACTIVE",
U1271="Fiber AOF","ACTIVE",
U1271="Projet OCM (HUAWEI)","PLANNED WORKS",
U1271="Projet OCM (NOKIA)","PLANNED WORKS",
U1271="ACCESS-ISSUE","ACCESS-ISSUE",
U1271="Projet OCM (ZTE, NOKIA, autres projets)","PLANNED WORKS",
U1271="No root CAuse","No root cause",
U1271="ODU HS","ACTIVE",
U1271="IP &amp; VLAN","ACTIVE",
U1271="Warehouse HUAWEI","SPARE-ISSUE",
U1271="SPARE-HS","SPARE-ISSUE",
U1271="Power Telco","ACTIVE", U1271="no impacts","no impacts"
),"")</f>
        <v>No root cause</v>
      </c>
      <c r="W1271" s="113"/>
      <c r="X1271" s="113"/>
      <c r="Y1271" s="113"/>
      <c r="Z1271" s="113"/>
      <c r="AA1271" s="113"/>
      <c r="AB1271" s="17" t="s">
        <v>5465</v>
      </c>
      <c r="AC1271" s="17" t="str">
        <f>_xlfn.XLOOKUP(B1271,'INCIDENT-04-27-2026'!E:E,'INCIDENT-04-27-2026'!F:F,"")</f>
        <v/>
      </c>
      <c r="AD1271" s="9"/>
      <c r="AE1271" s="7" t="s">
        <v>5465</v>
      </c>
      <c r="AF1271" s="6" t="str">
        <f>_xlfn.XLOOKUP(B1271,'[13]Input_27-04'!$B:$B,'[13]Input_27-04'!$M:$M,"")</f>
        <v/>
      </c>
      <c r="AG1271" s="7"/>
      <c r="AH1271" s="3"/>
      <c r="AI1271" s="18" t="str">
        <f>_xlfn.XLOOKUP(B1271,'[3]Cells Huawei 27042026 10h'!$B:$B,'[3]Cells Huawei 27042026 10h'!$T:$T,"")</f>
        <v/>
      </c>
      <c r="AJ1271" s="18" t="str">
        <f>_xlfn.XLOOKUP(B1271,'[3]Cells Huawei 27042026 15h'!$B:$B,'[3]Cells Huawei 27042026 15h'!$T:$T,"")</f>
        <v/>
      </c>
      <c r="AK1271" s="18" t="str">
        <f>_xlfn.XLOOKUP(B1271,'[4]cells down 27042026 11h28'!$B:$B,'[4]cells down 27042026 11h28'!$R:$R,"")</f>
        <v/>
      </c>
      <c r="AL1271" s="18" t="str">
        <f>_xlfn.XLOOKUP(B1271,'[4]cells down 27042026 18h01'!$B:$B,'[4]cells down 27042026 18h01'!$R:$R,"")</f>
        <v/>
      </c>
      <c r="AM1271" s="18" t="str">
        <f>_xlfn.XLOOKUP(B1271,'[5]cell downs 27042026 11h'!$B:$B,'[5]cell downs 27042026 11h'!$R:$R,"")</f>
        <v/>
      </c>
      <c r="AN1271" s="18" t="str">
        <f>_xlfn.XLOOKUP(B1271,'[5]cell downs 27042026 17h40'!$B:$B,'[5]cell downs 27042026 17h40'!$R:$R,"")</f>
        <v/>
      </c>
      <c r="AO1271" s="18" t="str">
        <f>_xlfn.XLOOKUP(B1271,'[6]ALL SITES DOWN'!$D:$D,'[6]ALL SITES DOWN'!$J:$J,"")</f>
        <v/>
      </c>
      <c r="AP1271" s="18" t="str">
        <f>_xlfn.XLOOKUP(B1271,'[7]ALL SITES DOWN'!$D:$D,'[7]ALL SITES DOWN'!$J:$J,"")</f>
        <v/>
      </c>
      <c r="AQ1271" s="9" t="str">
        <f>_xlfn.XLOOKUP(B1271,[8]sheet1!$AC:$AC,[8]sheet1!$AF:$AF,"")</f>
        <v/>
      </c>
      <c r="AR1271" s="14"/>
      <c r="AS1271" s="14" t="s">
        <v>5465</v>
      </c>
      <c r="AT1271" s="14" t="str">
        <f>_xlfn.XLOOKUP(B1271,'[9]cell downs 18042026 17h'!$B:$B,'[9]cell downs 18042026 17h'!$B:$B,"")</f>
        <v/>
      </c>
      <c r="AU1271" s="14" t="str">
        <f>_xlfn.XLOOKUP(B1271,'[10]Cells Huawei 19042026 15h'!$B:$B,'[10]Cells Huawei 19042026 15h'!$B:$B,"")</f>
        <v/>
      </c>
      <c r="AV1271" s="9" t="str">
        <f>_xlfn.XLOOKUP(B1271,'[11]cells down 19042026 9H40'!$B:$B,'[11]cells down 19042026 9H40'!$B:$B,"")</f>
        <v/>
      </c>
    </row>
    <row r="1272" spans="1:48" hidden="1" x14ac:dyDescent="0.3">
      <c r="A1272" s="1" t="s">
        <v>1827</v>
      </c>
      <c r="B1272" s="8" t="s">
        <v>1828</v>
      </c>
      <c r="C1272" s="3" t="str">
        <f>_xlfn.XLOOKUP(B1272,'[1]daily break down'!$D:$D,'[1]daily break down'!$E:$E,"")</f>
        <v>Yaounde</v>
      </c>
      <c r="D1272" s="1" t="s">
        <v>11</v>
      </c>
      <c r="E1272" s="1" t="s">
        <v>12</v>
      </c>
      <c r="F1272" s="3" t="s">
        <v>37</v>
      </c>
      <c r="G1272" s="1" t="s">
        <v>38</v>
      </c>
      <c r="H1272" s="29" t="str">
        <f>_xlfn.XLOOKUP(B1272,[2]CALCULATION!$B:$B,[2]CALCULATION!$H:$H,"")</f>
        <v>ZTE</v>
      </c>
      <c r="I1272" s="26">
        <v>0</v>
      </c>
      <c r="J1272" s="26">
        <v>0.24191500229715815</v>
      </c>
      <c r="K1272" s="26">
        <v>1.1753316611164254E-2</v>
      </c>
      <c r="L1272" s="26">
        <v>0</v>
      </c>
      <c r="M1272" s="26">
        <v>0.70056187630731148</v>
      </c>
      <c r="N1272" s="26">
        <v>0</v>
      </c>
      <c r="O1272" s="26">
        <v>0</v>
      </c>
      <c r="P1272" s="114" t="s">
        <v>6364</v>
      </c>
      <c r="Q1272" s="42" t="s">
        <v>5538</v>
      </c>
      <c r="R1272" s="42"/>
      <c r="S1272" s="41" t="str" cm="1">
        <f t="array" ref="S1272">IFERROR(_xlfn.IFS(
U1272="MPR ISSUE","PDH",
U1272="BSS Hardware Issue","BSS",
U1272="Sites strategiques, MLL, Pylone, etc.","ENVTECH",
U1272="AKTIVCO DEFAUT GE &amp; POWER Cabinet","AKTIVCO",
U1272="AKTIVCO Coupure ENEO &amp; Baisse de tension","AKTIVCO GRID ONLY",
U1272="Coupure ENEO &amp; Baisse de tension","IHS GRID ONLY",
U1272="Defaut GE &amp; POWER Cabinet","IHS",
U1272="Sharing","Partners",
U1272="Sites strategiques &amp; DataCenter","SST &amp; DC",
U1272="Exclu","Exclu",
U1272="SAT","SAT",
U1272="SPARE-ISSUE","SPARE-ISSUE",
U1272="Fiber CAmtel","TRANS_FO_CAMTEL",
U1272="Fiber AOF","Fiber AOF",
U1272="Projet OCM (HUAWEI)","TRAVAUX-HUAWEI",
U1272="Projet OCM (NOKIA)","TRAVAUX-NOKIA",
U1272="ACCESS-ISSUE","ACCESS-ISSUE",
U1272="Projet OCM (ZTE, NOKIA, autres projets)","TRAVAUX OCM",
U1272="No root CAuse","No root cause",
U1272="ODU HS","PDH",
U1272="IP &amp; VLAN","PDH",
U1272="Warehouse HUAWEI","SPARE-ISSUE",
U1272="SPARE-HS","SPARE-ISSUE",
U1272="Power Telco","BSS",U1272="no impacts","no impacts"
),"")</f>
        <v>No root cause</v>
      </c>
      <c r="T1272" s="41" t="str" cm="1">
        <f t="array" ref="T1272">IFERROR(_xlfn.IFS(
U1272="MPR ISSUE","TX ISSUE",
U1272="BSS Hardware Issue","RAN ISSUE",
U1272="Sites strategiques, MLL, Pylone, etc.","ENVTECH",
U1272="AKTIVCO DEFAUT GE &amp; POWER Cabinet","POWER ISSUE",
U1272="AKTIVCO Coupure ENEO &amp; Baisse de tension","POWER ISSUE",
U1272="Coupure ENEO &amp; Baisse de tension","POWER ISSUE",
U1272="Defaut GE &amp; POWER Cabinet","POWER ISSUE",
U1272="Sharing","POWER ISSUE",
U1272="Sites strategiques &amp; DataCenter","POWER ISSUE",
U1272="Exclu","Exclu",
U1272="SAT","TX ISSUE",
U1272="SPARE-ISSUE","SPARE-ISSUE",
U1272="Fiber CAmtel","TX ISSUE",
U1272="Fiber AOF","TX ISSUE",
U1272="Projet OCM (HUAWEI)","TRAVAUX-HUAWEI",
U1272="Projet OCM (NOKIA)","TRAVAUX -NOKIA",
U1272="ACCESS-ISSUE","ACCESS-ISSUE",
U1272="Projet OCM (ZTE, NOKIA, autres projets)","TRAVAUX OCM",
U1272="No root CAuse","No root cause",
U1272="ODU HS","TX ISSUE",
U1272="IP &amp; VLAN","TX ISSUE",
U1272="Warehouse HUAWEI","SPARE-ISSUE",
U1272="SPARE-HS","SPARE-ISSUE",
U1272="Power Telco","RAN ISSUE",U1272="no impacts","no impacts"
),"")</f>
        <v>No root cause</v>
      </c>
      <c r="U1272" s="68" t="s">
        <v>5691</v>
      </c>
      <c r="V1272" s="41" t="str" cm="1">
        <f t="array" ref="V1272">IFERROR(_xlfn.IFS(
U1272="MPR ISSUE","ACTIVE",
U1272="BSS Hardware Issue","ACTIVE",
U1272="Sites strategiques, MLL, Pylone, etc.","PASSIVE",
U1272="AKTIVCO DEFAUT GE &amp; POWER Cabinet","PASSIVE",
U1272="AKTIVCO Coupure ENEO &amp; Baisse de tension","PASSIVE",
U1272="Coupure ENEO &amp; Baisse de tension","PASSIVE",
U1272="Defaut GE &amp; POWER Cabinet","PASSIVE",
U1272="Sharing","PASSIVE",
U1272="Sites strategiques &amp; DataCenter","PASSIVE",
U1272="Exclu","Exclu",
U1272="SAT","ACTIVE",
U1272="SPARE-ISSUE","SPARE-ISSUE",
U1272="Fiber CAmtel","ACTIVE",
U1272="Fiber AOF","ACTIVE",
U1272="Projet OCM (HUAWEI)","PLANNED WORKS",
U1272="Projet OCM (NOKIA)","PLANNED WORKS",
U1272="ACCESS-ISSUE","ACCESS-ISSUE",
U1272="Projet OCM (ZTE, NOKIA, autres projets)","PLANNED WORKS",
U1272="No root CAuse","No root cause",
U1272="ODU HS","ACTIVE",
U1272="IP &amp; VLAN","ACTIVE",
U1272="Warehouse HUAWEI","SPARE-ISSUE",
U1272="SPARE-HS","SPARE-ISSUE",
U1272="Power Telco","ACTIVE", U1272="no impacts","no impacts"
),"")</f>
        <v>No root cause</v>
      </c>
      <c r="W1272" s="113"/>
      <c r="X1272" s="113"/>
      <c r="Y1272" s="113"/>
      <c r="Z1272" s="113"/>
      <c r="AA1272" s="113"/>
      <c r="AB1272" s="17" t="s">
        <v>5465</v>
      </c>
      <c r="AC1272" s="17" t="str">
        <f>_xlfn.XLOOKUP(B1272,'INCIDENT-04-27-2026'!E:E,'INCIDENT-04-27-2026'!F:F,"")</f>
        <v/>
      </c>
      <c r="AD1272" s="9"/>
      <c r="AE1272" s="7" t="s">
        <v>5465</v>
      </c>
      <c r="AF1272" s="6" t="str">
        <f>_xlfn.XLOOKUP(B1272,'[13]Input_27-04'!$B:$B,'[13]Input_27-04'!$M:$M,"")</f>
        <v/>
      </c>
      <c r="AG1272" s="7"/>
      <c r="AH1272" s="3"/>
      <c r="AI1272" s="18" t="str">
        <f>_xlfn.XLOOKUP(B1272,'[3]Cells Huawei 27042026 10h'!$B:$B,'[3]Cells Huawei 27042026 10h'!$T:$T,"")</f>
        <v/>
      </c>
      <c r="AJ1272" s="18" t="str">
        <f>_xlfn.XLOOKUP(B1272,'[3]Cells Huawei 27042026 15h'!$B:$B,'[3]Cells Huawei 27042026 15h'!$T:$T,"")</f>
        <v/>
      </c>
      <c r="AK1272" s="18" t="str">
        <f>_xlfn.XLOOKUP(B1272,'[4]cells down 27042026 11h28'!$B:$B,'[4]cells down 27042026 11h28'!$R:$R,"")</f>
        <v/>
      </c>
      <c r="AL1272" s="18" t="str">
        <f>_xlfn.XLOOKUP(B1272,'[4]cells down 27042026 18h01'!$B:$B,'[4]cells down 27042026 18h01'!$R:$R,"")</f>
        <v/>
      </c>
      <c r="AM1272" s="18" t="str">
        <f>_xlfn.XLOOKUP(B1272,'[5]cell downs 27042026 11h'!$B:$B,'[5]cell downs 27042026 11h'!$R:$R,"")</f>
        <v/>
      </c>
      <c r="AN1272" s="18" t="str">
        <f>_xlfn.XLOOKUP(B1272,'[5]cell downs 27042026 17h40'!$B:$B,'[5]cell downs 27042026 17h40'!$R:$R,"")</f>
        <v/>
      </c>
      <c r="AO1272" s="18" t="str">
        <f>_xlfn.XLOOKUP(B1272,'[6]ALL SITES DOWN'!$D:$D,'[6]ALL SITES DOWN'!$J:$J,"")</f>
        <v/>
      </c>
      <c r="AP1272" s="18" t="str">
        <f>_xlfn.XLOOKUP(B1272,'[7]ALL SITES DOWN'!$D:$D,'[7]ALL SITES DOWN'!$J:$J,"")</f>
        <v/>
      </c>
      <c r="AQ1272" s="9" t="str">
        <f>_xlfn.XLOOKUP(B1272,[8]sheet1!$AC:$AC,[8]sheet1!$AF:$AF,"")</f>
        <v/>
      </c>
      <c r="AR1272" s="14"/>
      <c r="AS1272" s="14" t="s">
        <v>5465</v>
      </c>
      <c r="AT1272" s="14" t="str">
        <f>_xlfn.XLOOKUP(B1272,'[9]cell downs 18042026 17h'!$B:$B,'[9]cell downs 18042026 17h'!$B:$B,"")</f>
        <v/>
      </c>
      <c r="AU1272" s="14" t="str">
        <f>_xlfn.XLOOKUP(B1272,'[10]Cells Huawei 19042026 15h'!$B:$B,'[10]Cells Huawei 19042026 15h'!$B:$B,"")</f>
        <v/>
      </c>
      <c r="AV1272" s="9" t="str">
        <f>_xlfn.XLOOKUP(B1272,'[11]cells down 19042026 9H40'!$B:$B,'[11]cells down 19042026 9H40'!$B:$B,"")</f>
        <v/>
      </c>
    </row>
    <row r="1273" spans="1:48" hidden="1" x14ac:dyDescent="0.3">
      <c r="A1273" s="1" t="s">
        <v>3246</v>
      </c>
      <c r="B1273" s="8" t="s">
        <v>3247</v>
      </c>
      <c r="C1273" s="3" t="str">
        <f>_xlfn.XLOOKUP(B1273,'[1]daily break down'!$D:$D,'[1]daily break down'!$E:$E,"")</f>
        <v>Yaounde</v>
      </c>
      <c r="D1273" s="1" t="s">
        <v>11</v>
      </c>
      <c r="E1273" s="1" t="s">
        <v>12</v>
      </c>
      <c r="F1273" s="3" t="s">
        <v>37</v>
      </c>
      <c r="G1273" s="1" t="s">
        <v>38</v>
      </c>
      <c r="H1273" s="29" t="str">
        <f>_xlfn.XLOOKUP(B1273,[2]CALCULATION!$B:$B,[2]CALCULATION!$H:$H,"")</f>
        <v>ZTE</v>
      </c>
      <c r="I1273" s="26">
        <v>0</v>
      </c>
      <c r="J1273" s="26">
        <v>0</v>
      </c>
      <c r="K1273" s="26">
        <v>1.1735481532846573E-2</v>
      </c>
      <c r="L1273" s="26">
        <v>0</v>
      </c>
      <c r="M1273" s="26">
        <v>0</v>
      </c>
      <c r="N1273" s="26">
        <v>0</v>
      </c>
      <c r="O1273" s="26">
        <v>0</v>
      </c>
      <c r="P1273" s="114" t="s">
        <v>6364</v>
      </c>
      <c r="Q1273" s="42" t="s">
        <v>5538</v>
      </c>
      <c r="R1273" s="42"/>
      <c r="S1273" s="41" t="str" cm="1">
        <f t="array" ref="S1273">IFERROR(_xlfn.IFS(
U1273="MPR ISSUE","PDH",
U1273="BSS Hardware Issue","BSS",
U1273="Sites strategiques, MLL, Pylone, etc.","ENVTECH",
U1273="AKTIVCO DEFAUT GE &amp; POWER Cabinet","AKTIVCO",
U1273="AKTIVCO Coupure ENEO &amp; Baisse de tension","AKTIVCO GRID ONLY",
U1273="Coupure ENEO &amp; Baisse de tension","IHS GRID ONLY",
U1273="Defaut GE &amp; POWER Cabinet","IHS",
U1273="Sharing","Partners",
U1273="Sites strategiques &amp; DataCenter","SST &amp; DC",
U1273="Exclu","Exclu",
U1273="SAT","SAT",
U1273="SPARE-ISSUE","SPARE-ISSUE",
U1273="Fiber CAmtel","TRANS_FO_CAMTEL",
U1273="Fiber AOF","Fiber AOF",
U1273="Projet OCM (HUAWEI)","TRAVAUX-HUAWEI",
U1273="Projet OCM (NOKIA)","TRAVAUX-NOKIA",
U1273="ACCESS-ISSUE","ACCESS-ISSUE",
U1273="Projet OCM (ZTE, NOKIA, autres projets)","TRAVAUX OCM",
U1273="No root CAuse","No root cause",
U1273="ODU HS","PDH",
U1273="IP &amp; VLAN","PDH",
U1273="Warehouse HUAWEI","SPARE-ISSUE",
U1273="SPARE-HS","SPARE-ISSUE",
U1273="Power Telco","BSS",U1273="no impacts","no impacts"
),"")</f>
        <v>No root cause</v>
      </c>
      <c r="T1273" s="41" t="str" cm="1">
        <f t="array" ref="T1273">IFERROR(_xlfn.IFS(
U1273="MPR ISSUE","TX ISSUE",
U1273="BSS Hardware Issue","RAN ISSUE",
U1273="Sites strategiques, MLL, Pylone, etc.","ENVTECH",
U1273="AKTIVCO DEFAUT GE &amp; POWER Cabinet","POWER ISSUE",
U1273="AKTIVCO Coupure ENEO &amp; Baisse de tension","POWER ISSUE",
U1273="Coupure ENEO &amp; Baisse de tension","POWER ISSUE",
U1273="Defaut GE &amp; POWER Cabinet","POWER ISSUE",
U1273="Sharing","POWER ISSUE",
U1273="Sites strategiques &amp; DataCenter","POWER ISSUE",
U1273="Exclu","Exclu",
U1273="SAT","TX ISSUE",
U1273="SPARE-ISSUE","SPARE-ISSUE",
U1273="Fiber CAmtel","TX ISSUE",
U1273="Fiber AOF","TX ISSUE",
U1273="Projet OCM (HUAWEI)","TRAVAUX-HUAWEI",
U1273="Projet OCM (NOKIA)","TRAVAUX -NOKIA",
U1273="ACCESS-ISSUE","ACCESS-ISSUE",
U1273="Projet OCM (ZTE, NOKIA, autres projets)","TRAVAUX OCM",
U1273="No root CAuse","No root cause",
U1273="ODU HS","TX ISSUE",
U1273="IP &amp; VLAN","TX ISSUE",
U1273="Warehouse HUAWEI","SPARE-ISSUE",
U1273="SPARE-HS","SPARE-ISSUE",
U1273="Power Telco","RAN ISSUE",U1273="no impacts","no impacts"
),"")</f>
        <v>No root cause</v>
      </c>
      <c r="U1273" s="68" t="s">
        <v>5691</v>
      </c>
      <c r="V1273" s="41" t="str" cm="1">
        <f t="array" ref="V1273">IFERROR(_xlfn.IFS(
U1273="MPR ISSUE","ACTIVE",
U1273="BSS Hardware Issue","ACTIVE",
U1273="Sites strategiques, MLL, Pylone, etc.","PASSIVE",
U1273="AKTIVCO DEFAUT GE &amp; POWER Cabinet","PASSIVE",
U1273="AKTIVCO Coupure ENEO &amp; Baisse de tension","PASSIVE",
U1273="Coupure ENEO &amp; Baisse de tension","PASSIVE",
U1273="Defaut GE &amp; POWER Cabinet","PASSIVE",
U1273="Sharing","PASSIVE",
U1273="Sites strategiques &amp; DataCenter","PASSIVE",
U1273="Exclu","Exclu",
U1273="SAT","ACTIVE",
U1273="SPARE-ISSUE","SPARE-ISSUE",
U1273="Fiber CAmtel","ACTIVE",
U1273="Fiber AOF","ACTIVE",
U1273="Projet OCM (HUAWEI)","PLANNED WORKS",
U1273="Projet OCM (NOKIA)","PLANNED WORKS",
U1273="ACCESS-ISSUE","ACCESS-ISSUE",
U1273="Projet OCM (ZTE, NOKIA, autres projets)","PLANNED WORKS",
U1273="No root CAuse","No root cause",
U1273="ODU HS","ACTIVE",
U1273="IP &amp; VLAN","ACTIVE",
U1273="Warehouse HUAWEI","SPARE-ISSUE",
U1273="SPARE-HS","SPARE-ISSUE",
U1273="Power Telco","ACTIVE", U1273="no impacts","no impacts"
),"")</f>
        <v>No root cause</v>
      </c>
      <c r="W1273" s="113"/>
      <c r="X1273" s="113"/>
      <c r="Y1273" s="113"/>
      <c r="Z1273" s="113"/>
      <c r="AA1273" s="113"/>
      <c r="AB1273" s="17" t="s">
        <v>5465</v>
      </c>
      <c r="AC1273" s="17" t="str">
        <f>_xlfn.XLOOKUP(B1273,'INCIDENT-04-27-2026'!E:E,'INCIDENT-04-27-2026'!F:F,"")</f>
        <v/>
      </c>
      <c r="AD1273" s="9"/>
      <c r="AE1273" s="7" t="s">
        <v>5465</v>
      </c>
      <c r="AF1273" s="6" t="str">
        <f>_xlfn.XLOOKUP(B1273,'[13]Input_27-04'!$B:$B,'[13]Input_27-04'!$M:$M,"")</f>
        <v/>
      </c>
      <c r="AG1273" s="7"/>
      <c r="AH1273" s="3"/>
      <c r="AI1273" s="18" t="str">
        <f>_xlfn.XLOOKUP(B1273,'[3]Cells Huawei 27042026 10h'!$B:$B,'[3]Cells Huawei 27042026 10h'!$T:$T,"")</f>
        <v/>
      </c>
      <c r="AJ1273" s="18" t="str">
        <f>_xlfn.XLOOKUP(B1273,'[3]Cells Huawei 27042026 15h'!$B:$B,'[3]Cells Huawei 27042026 15h'!$T:$T,"")</f>
        <v/>
      </c>
      <c r="AK1273" s="18" t="str">
        <f>_xlfn.XLOOKUP(B1273,'[4]cells down 27042026 11h28'!$B:$B,'[4]cells down 27042026 11h28'!$R:$R,"")</f>
        <v/>
      </c>
      <c r="AL1273" s="18" t="str">
        <f>_xlfn.XLOOKUP(B1273,'[4]cells down 27042026 18h01'!$B:$B,'[4]cells down 27042026 18h01'!$R:$R,"")</f>
        <v/>
      </c>
      <c r="AM1273" s="18" t="str">
        <f>_xlfn.XLOOKUP(B1273,'[5]cell downs 27042026 11h'!$B:$B,'[5]cell downs 27042026 11h'!$R:$R,"")</f>
        <v/>
      </c>
      <c r="AN1273" s="18" t="str">
        <f>_xlfn.XLOOKUP(B1273,'[5]cell downs 27042026 17h40'!$B:$B,'[5]cell downs 27042026 17h40'!$R:$R,"")</f>
        <v/>
      </c>
      <c r="AO1273" s="18" t="str">
        <f>_xlfn.XLOOKUP(B1273,'[6]ALL SITES DOWN'!$D:$D,'[6]ALL SITES DOWN'!$J:$J,"")</f>
        <v/>
      </c>
      <c r="AP1273" s="18" t="str">
        <f>_xlfn.XLOOKUP(B1273,'[7]ALL SITES DOWN'!$D:$D,'[7]ALL SITES DOWN'!$J:$J,"")</f>
        <v/>
      </c>
      <c r="AQ1273" s="9" t="str">
        <f>_xlfn.XLOOKUP(B1273,[8]sheet1!$AC:$AC,[8]sheet1!$AF:$AF,"")</f>
        <v/>
      </c>
      <c r="AR1273" s="14"/>
      <c r="AS1273" s="14" t="s">
        <v>5465</v>
      </c>
      <c r="AT1273" s="14" t="str">
        <f>_xlfn.XLOOKUP(B1273,'[9]cell downs 18042026 17h'!$B:$B,'[9]cell downs 18042026 17h'!$B:$B,"")</f>
        <v/>
      </c>
      <c r="AU1273" s="14" t="str">
        <f>_xlfn.XLOOKUP(B1273,'[10]Cells Huawei 19042026 15h'!$B:$B,'[10]Cells Huawei 19042026 15h'!$B:$B,"")</f>
        <v/>
      </c>
      <c r="AV1273" s="9" t="str">
        <f>_xlfn.XLOOKUP(B1273,'[11]cells down 19042026 9H40'!$B:$B,'[11]cells down 19042026 9H40'!$B:$B,"")</f>
        <v/>
      </c>
    </row>
    <row r="1274" spans="1:48" hidden="1" x14ac:dyDescent="0.3">
      <c r="A1274" s="1" t="s">
        <v>3244</v>
      </c>
      <c r="B1274" s="8" t="s">
        <v>3245</v>
      </c>
      <c r="C1274" s="3" t="str">
        <f>_xlfn.XLOOKUP(B1274,'[1]daily break down'!$D:$D,'[1]daily break down'!$E:$E,"")</f>
        <v>Yaounde</v>
      </c>
      <c r="D1274" s="1" t="s">
        <v>11</v>
      </c>
      <c r="E1274" s="1" t="s">
        <v>12</v>
      </c>
      <c r="F1274" s="3" t="s">
        <v>37</v>
      </c>
      <c r="G1274" s="1" t="s">
        <v>38</v>
      </c>
      <c r="H1274" s="29" t="str">
        <f>_xlfn.XLOOKUP(B1274,[2]CALCULATION!$B:$B,[2]CALCULATION!$H:$H,"")</f>
        <v>ZTE</v>
      </c>
      <c r="I1274" s="26">
        <v>0</v>
      </c>
      <c r="J1274" s="26">
        <v>0</v>
      </c>
      <c r="K1274" s="26">
        <v>1.171764645452923E-2</v>
      </c>
      <c r="L1274" s="26">
        <v>0</v>
      </c>
      <c r="M1274" s="26">
        <v>1.4036206635790501E-2</v>
      </c>
      <c r="N1274" s="26">
        <v>0</v>
      </c>
      <c r="O1274" s="26">
        <v>0</v>
      </c>
      <c r="P1274" s="114" t="s">
        <v>6364</v>
      </c>
      <c r="Q1274" s="42" t="s">
        <v>5538</v>
      </c>
      <c r="R1274" s="42"/>
      <c r="S1274" s="41" t="str" cm="1">
        <f t="array" ref="S1274">IFERROR(_xlfn.IFS(
U1274="MPR ISSUE","PDH",
U1274="BSS Hardware Issue","BSS",
U1274="Sites strategiques, MLL, Pylone, etc.","ENVTECH",
U1274="AKTIVCO DEFAUT GE &amp; POWER Cabinet","AKTIVCO",
U1274="AKTIVCO Coupure ENEO &amp; Baisse de tension","AKTIVCO GRID ONLY",
U1274="Coupure ENEO &amp; Baisse de tension","IHS GRID ONLY",
U1274="Defaut GE &amp; POWER Cabinet","IHS",
U1274="Sharing","Partners",
U1274="Sites strategiques &amp; DataCenter","SST &amp; DC",
U1274="Exclu","Exclu",
U1274="SAT","SAT",
U1274="SPARE-ISSUE","SPARE-ISSUE",
U1274="Fiber CAmtel","TRANS_FO_CAMTEL",
U1274="Fiber AOF","Fiber AOF",
U1274="Projet OCM (HUAWEI)","TRAVAUX-HUAWEI",
U1274="Projet OCM (NOKIA)","TRAVAUX-NOKIA",
U1274="ACCESS-ISSUE","ACCESS-ISSUE",
U1274="Projet OCM (ZTE, NOKIA, autres projets)","TRAVAUX OCM",
U1274="No root CAuse","No root cause",
U1274="ODU HS","PDH",
U1274="IP &amp; VLAN","PDH",
U1274="Warehouse HUAWEI","SPARE-ISSUE",
U1274="SPARE-HS","SPARE-ISSUE",
U1274="Power Telco","BSS",U1274="no impacts","no impacts"
),"")</f>
        <v>No root cause</v>
      </c>
      <c r="T1274" s="41" t="str" cm="1">
        <f t="array" ref="T1274">IFERROR(_xlfn.IFS(
U1274="MPR ISSUE","TX ISSUE",
U1274="BSS Hardware Issue","RAN ISSUE",
U1274="Sites strategiques, MLL, Pylone, etc.","ENVTECH",
U1274="AKTIVCO DEFAUT GE &amp; POWER Cabinet","POWER ISSUE",
U1274="AKTIVCO Coupure ENEO &amp; Baisse de tension","POWER ISSUE",
U1274="Coupure ENEO &amp; Baisse de tension","POWER ISSUE",
U1274="Defaut GE &amp; POWER Cabinet","POWER ISSUE",
U1274="Sharing","POWER ISSUE",
U1274="Sites strategiques &amp; DataCenter","POWER ISSUE",
U1274="Exclu","Exclu",
U1274="SAT","TX ISSUE",
U1274="SPARE-ISSUE","SPARE-ISSUE",
U1274="Fiber CAmtel","TX ISSUE",
U1274="Fiber AOF","TX ISSUE",
U1274="Projet OCM (HUAWEI)","TRAVAUX-HUAWEI",
U1274="Projet OCM (NOKIA)","TRAVAUX -NOKIA",
U1274="ACCESS-ISSUE","ACCESS-ISSUE",
U1274="Projet OCM (ZTE, NOKIA, autres projets)","TRAVAUX OCM",
U1274="No root CAuse","No root cause",
U1274="ODU HS","TX ISSUE",
U1274="IP &amp; VLAN","TX ISSUE",
U1274="Warehouse HUAWEI","SPARE-ISSUE",
U1274="SPARE-HS","SPARE-ISSUE",
U1274="Power Telco","RAN ISSUE",U1274="no impacts","no impacts"
),"")</f>
        <v>No root cause</v>
      </c>
      <c r="U1274" s="68" t="s">
        <v>5691</v>
      </c>
      <c r="V1274" s="41" t="str" cm="1">
        <f t="array" ref="V1274">IFERROR(_xlfn.IFS(
U1274="MPR ISSUE","ACTIVE",
U1274="BSS Hardware Issue","ACTIVE",
U1274="Sites strategiques, MLL, Pylone, etc.","PASSIVE",
U1274="AKTIVCO DEFAUT GE &amp; POWER Cabinet","PASSIVE",
U1274="AKTIVCO Coupure ENEO &amp; Baisse de tension","PASSIVE",
U1274="Coupure ENEO &amp; Baisse de tension","PASSIVE",
U1274="Defaut GE &amp; POWER Cabinet","PASSIVE",
U1274="Sharing","PASSIVE",
U1274="Sites strategiques &amp; DataCenter","PASSIVE",
U1274="Exclu","Exclu",
U1274="SAT","ACTIVE",
U1274="SPARE-ISSUE","SPARE-ISSUE",
U1274="Fiber CAmtel","ACTIVE",
U1274="Fiber AOF","ACTIVE",
U1274="Projet OCM (HUAWEI)","PLANNED WORKS",
U1274="Projet OCM (NOKIA)","PLANNED WORKS",
U1274="ACCESS-ISSUE","ACCESS-ISSUE",
U1274="Projet OCM (ZTE, NOKIA, autres projets)","PLANNED WORKS",
U1274="No root CAuse","No root cause",
U1274="ODU HS","ACTIVE",
U1274="IP &amp; VLAN","ACTIVE",
U1274="Warehouse HUAWEI","SPARE-ISSUE",
U1274="SPARE-HS","SPARE-ISSUE",
U1274="Power Telco","ACTIVE", U1274="no impacts","no impacts"
),"")</f>
        <v>No root cause</v>
      </c>
      <c r="W1274" s="113"/>
      <c r="X1274" s="113"/>
      <c r="Y1274" s="113"/>
      <c r="Z1274" s="113"/>
      <c r="AA1274" s="113"/>
      <c r="AB1274" s="17" t="s">
        <v>5465</v>
      </c>
      <c r="AC1274" s="17" t="str">
        <f>_xlfn.XLOOKUP(B1274,'INCIDENT-04-27-2026'!E:E,'INCIDENT-04-27-2026'!F:F,"")</f>
        <v/>
      </c>
      <c r="AD1274" s="9"/>
      <c r="AE1274" s="7" t="s">
        <v>5465</v>
      </c>
      <c r="AF1274" s="6" t="str">
        <f>_xlfn.XLOOKUP(B1274,'[13]Input_27-04'!$B:$B,'[13]Input_27-04'!$M:$M,"")</f>
        <v/>
      </c>
      <c r="AG1274" s="7"/>
      <c r="AH1274" s="3"/>
      <c r="AI1274" s="18" t="str">
        <f>_xlfn.XLOOKUP(B1274,'[3]Cells Huawei 27042026 10h'!$B:$B,'[3]Cells Huawei 27042026 10h'!$T:$T,"")</f>
        <v/>
      </c>
      <c r="AJ1274" s="18" t="str">
        <f>_xlfn.XLOOKUP(B1274,'[3]Cells Huawei 27042026 15h'!$B:$B,'[3]Cells Huawei 27042026 15h'!$T:$T,"")</f>
        <v/>
      </c>
      <c r="AK1274" s="18" t="str">
        <f>_xlfn.XLOOKUP(B1274,'[4]cells down 27042026 11h28'!$B:$B,'[4]cells down 27042026 11h28'!$R:$R,"")</f>
        <v/>
      </c>
      <c r="AL1274" s="18" t="str">
        <f>_xlfn.XLOOKUP(B1274,'[4]cells down 27042026 18h01'!$B:$B,'[4]cells down 27042026 18h01'!$R:$R,"")</f>
        <v/>
      </c>
      <c r="AM1274" s="18" t="str">
        <f>_xlfn.XLOOKUP(B1274,'[5]cell downs 27042026 11h'!$B:$B,'[5]cell downs 27042026 11h'!$R:$R,"")</f>
        <v/>
      </c>
      <c r="AN1274" s="18" t="str">
        <f>_xlfn.XLOOKUP(B1274,'[5]cell downs 27042026 17h40'!$B:$B,'[5]cell downs 27042026 17h40'!$R:$R,"")</f>
        <v/>
      </c>
      <c r="AO1274" s="18" t="str">
        <f>_xlfn.XLOOKUP(B1274,'[6]ALL SITES DOWN'!$D:$D,'[6]ALL SITES DOWN'!$J:$J,"")</f>
        <v/>
      </c>
      <c r="AP1274" s="18" t="str">
        <f>_xlfn.XLOOKUP(B1274,'[7]ALL SITES DOWN'!$D:$D,'[7]ALL SITES DOWN'!$J:$J,"")</f>
        <v/>
      </c>
      <c r="AQ1274" s="9" t="str">
        <f>_xlfn.XLOOKUP(B1274,[8]sheet1!$AC:$AC,[8]sheet1!$AF:$AF,"")</f>
        <v/>
      </c>
      <c r="AR1274" s="14"/>
      <c r="AS1274" s="14" t="s">
        <v>5465</v>
      </c>
      <c r="AT1274" s="14" t="str">
        <f>_xlfn.XLOOKUP(B1274,'[9]cell downs 18042026 17h'!$B:$B,'[9]cell downs 18042026 17h'!$B:$B,"")</f>
        <v/>
      </c>
      <c r="AU1274" s="14" t="str">
        <f>_xlfn.XLOOKUP(B1274,'[10]Cells Huawei 19042026 15h'!$B:$B,'[10]Cells Huawei 19042026 15h'!$B:$B,"")</f>
        <v/>
      </c>
      <c r="AV1274" s="9" t="str">
        <f>_xlfn.XLOOKUP(B1274,'[11]cells down 19042026 9H40'!$B:$B,'[11]cells down 19042026 9H40'!$B:$B,"")</f>
        <v/>
      </c>
    </row>
    <row r="1275" spans="1:48" hidden="1" x14ac:dyDescent="0.3">
      <c r="A1275" s="3" t="s">
        <v>2298</v>
      </c>
      <c r="B1275" s="23" t="s">
        <v>2299</v>
      </c>
      <c r="C1275" s="3" t="str">
        <f>_xlfn.XLOOKUP(B1275,'[1]daily break down'!$D:$D,'[1]daily break down'!$E:$E,"")</f>
        <v>Yaounde</v>
      </c>
      <c r="D1275" s="1"/>
      <c r="E1275" s="3" t="e">
        <v>#N/A</v>
      </c>
      <c r="F1275" s="3" t="s">
        <v>37</v>
      </c>
      <c r="G1275" s="3" t="s">
        <v>38</v>
      </c>
      <c r="H1275" s="29" t="str">
        <f>_xlfn.XLOOKUP(B1275,[2]CALCULATION!$B:$B,[2]CALCULATION!$H:$H,"")</f>
        <v>ZTE</v>
      </c>
      <c r="I1275" s="26">
        <v>0</v>
      </c>
      <c r="J1275" s="26">
        <v>0</v>
      </c>
      <c r="K1275" s="26">
        <v>1.1717646454529228E-2</v>
      </c>
      <c r="L1275" s="26">
        <v>0</v>
      </c>
      <c r="M1275" s="26">
        <v>0</v>
      </c>
      <c r="N1275" s="26">
        <v>0</v>
      </c>
      <c r="O1275" s="26">
        <v>0</v>
      </c>
      <c r="P1275" s="114" t="s">
        <v>6364</v>
      </c>
      <c r="Q1275" s="42" t="s">
        <v>5538</v>
      </c>
      <c r="R1275" s="42"/>
      <c r="S1275" s="41" t="str" cm="1">
        <f t="array" ref="S1275">IFERROR(_xlfn.IFS(
U1275="MPR ISSUE","PDH",
U1275="BSS Hardware Issue","BSS",
U1275="Sites strategiques, MLL, Pylone, etc.","ENVTECH",
U1275="AKTIVCO DEFAUT GE &amp; POWER Cabinet","AKTIVCO",
U1275="AKTIVCO Coupure ENEO &amp; Baisse de tension","AKTIVCO GRID ONLY",
U1275="Coupure ENEO &amp; Baisse de tension","IHS GRID ONLY",
U1275="Defaut GE &amp; POWER Cabinet","IHS",
U1275="Sharing","Partners",
U1275="Sites strategiques &amp; DataCenter","SST &amp; DC",
U1275="Exclu","Exclu",
U1275="SAT","SAT",
U1275="SPARE-ISSUE","SPARE-ISSUE",
U1275="Fiber CAmtel","TRANS_FO_CAMTEL",
U1275="Fiber AOF","Fiber AOF",
U1275="Projet OCM (HUAWEI)","TRAVAUX-HUAWEI",
U1275="Projet OCM (NOKIA)","TRAVAUX-NOKIA",
U1275="ACCESS-ISSUE","ACCESS-ISSUE",
U1275="Projet OCM (ZTE, NOKIA, autres projets)","TRAVAUX OCM",
U1275="No root CAuse","No root cause",
U1275="ODU HS","PDH",
U1275="IP &amp; VLAN","PDH",
U1275="Warehouse HUAWEI","SPARE-ISSUE",
U1275="SPARE-HS","SPARE-ISSUE",
U1275="Power Telco","BSS",U1275="no impacts","no impacts"
),"")</f>
        <v>No root cause</v>
      </c>
      <c r="T1275" s="41" t="str" cm="1">
        <f t="array" ref="T1275">IFERROR(_xlfn.IFS(
U1275="MPR ISSUE","TX ISSUE",
U1275="BSS Hardware Issue","RAN ISSUE",
U1275="Sites strategiques, MLL, Pylone, etc.","ENVTECH",
U1275="AKTIVCO DEFAUT GE &amp; POWER Cabinet","POWER ISSUE",
U1275="AKTIVCO Coupure ENEO &amp; Baisse de tension","POWER ISSUE",
U1275="Coupure ENEO &amp; Baisse de tension","POWER ISSUE",
U1275="Defaut GE &amp; POWER Cabinet","POWER ISSUE",
U1275="Sharing","POWER ISSUE",
U1275="Sites strategiques &amp; DataCenter","POWER ISSUE",
U1275="Exclu","Exclu",
U1275="SAT","TX ISSUE",
U1275="SPARE-ISSUE","SPARE-ISSUE",
U1275="Fiber CAmtel","TX ISSUE",
U1275="Fiber AOF","TX ISSUE",
U1275="Projet OCM (HUAWEI)","TRAVAUX-HUAWEI",
U1275="Projet OCM (NOKIA)","TRAVAUX -NOKIA",
U1275="ACCESS-ISSUE","ACCESS-ISSUE",
U1275="Projet OCM (ZTE, NOKIA, autres projets)","TRAVAUX OCM",
U1275="No root CAuse","No root cause",
U1275="ODU HS","TX ISSUE",
U1275="IP &amp; VLAN","TX ISSUE",
U1275="Warehouse HUAWEI","SPARE-ISSUE",
U1275="SPARE-HS","SPARE-ISSUE",
U1275="Power Telco","RAN ISSUE",U1275="no impacts","no impacts"
),"")</f>
        <v>No root cause</v>
      </c>
      <c r="U1275" s="68" t="s">
        <v>5691</v>
      </c>
      <c r="V1275" s="41" t="str" cm="1">
        <f t="array" ref="V1275">IFERROR(_xlfn.IFS(
U1275="MPR ISSUE","ACTIVE",
U1275="BSS Hardware Issue","ACTIVE",
U1275="Sites strategiques, MLL, Pylone, etc.","PASSIVE",
U1275="AKTIVCO DEFAUT GE &amp; POWER Cabinet","PASSIVE",
U1275="AKTIVCO Coupure ENEO &amp; Baisse de tension","PASSIVE",
U1275="Coupure ENEO &amp; Baisse de tension","PASSIVE",
U1275="Defaut GE &amp; POWER Cabinet","PASSIVE",
U1275="Sharing","PASSIVE",
U1275="Sites strategiques &amp; DataCenter","PASSIVE",
U1275="Exclu","Exclu",
U1275="SAT","ACTIVE",
U1275="SPARE-ISSUE","SPARE-ISSUE",
U1275="Fiber CAmtel","ACTIVE",
U1275="Fiber AOF","ACTIVE",
U1275="Projet OCM (HUAWEI)","PLANNED WORKS",
U1275="Projet OCM (NOKIA)","PLANNED WORKS",
U1275="ACCESS-ISSUE","ACCESS-ISSUE",
U1275="Projet OCM (ZTE, NOKIA, autres projets)","PLANNED WORKS",
U1275="No root CAuse","No root cause",
U1275="ODU HS","ACTIVE",
U1275="IP &amp; VLAN","ACTIVE",
U1275="Warehouse HUAWEI","SPARE-ISSUE",
U1275="SPARE-HS","SPARE-ISSUE",
U1275="Power Telco","ACTIVE", U1275="no impacts","no impacts"
),"")</f>
        <v>No root cause</v>
      </c>
      <c r="W1275" s="113"/>
      <c r="X1275" s="113"/>
      <c r="Y1275" s="113"/>
      <c r="Z1275" s="113"/>
      <c r="AA1275" s="113"/>
      <c r="AB1275" s="17" t="s">
        <v>5465</v>
      </c>
      <c r="AC1275" s="17" t="str">
        <f>_xlfn.XLOOKUP(B1275,'INCIDENT-04-27-2026'!E:E,'INCIDENT-04-27-2026'!F:F,"")</f>
        <v/>
      </c>
      <c r="AD1275" s="9"/>
      <c r="AE1275" s="7" t="s">
        <v>5465</v>
      </c>
      <c r="AF1275" s="6" t="str">
        <f>_xlfn.XLOOKUP(B1275,'[13]Input_27-04'!$B:$B,'[13]Input_27-04'!$M:$M,"")</f>
        <v/>
      </c>
      <c r="AG1275" s="7"/>
      <c r="AH1275" s="3"/>
      <c r="AI1275" s="18" t="str">
        <f>_xlfn.XLOOKUP(B1275,'[3]Cells Huawei 27042026 10h'!$B:$B,'[3]Cells Huawei 27042026 10h'!$T:$T,"")</f>
        <v/>
      </c>
      <c r="AJ1275" s="18" t="str">
        <f>_xlfn.XLOOKUP(B1275,'[3]Cells Huawei 27042026 15h'!$B:$B,'[3]Cells Huawei 27042026 15h'!$T:$T,"")</f>
        <v/>
      </c>
      <c r="AK1275" s="18" t="str">
        <f>_xlfn.XLOOKUP(B1275,'[4]cells down 27042026 11h28'!$B:$B,'[4]cells down 27042026 11h28'!$R:$R,"")</f>
        <v/>
      </c>
      <c r="AL1275" s="18" t="str">
        <f>_xlfn.XLOOKUP(B1275,'[4]cells down 27042026 18h01'!$B:$B,'[4]cells down 27042026 18h01'!$R:$R,"")</f>
        <v/>
      </c>
      <c r="AM1275" s="18" t="str">
        <f>_xlfn.XLOOKUP(B1275,'[5]cell downs 27042026 11h'!$B:$B,'[5]cell downs 27042026 11h'!$R:$R,"")</f>
        <v/>
      </c>
      <c r="AN1275" s="18" t="str">
        <f>_xlfn.XLOOKUP(B1275,'[5]cell downs 27042026 17h40'!$B:$B,'[5]cell downs 27042026 17h40'!$R:$R,"")</f>
        <v/>
      </c>
      <c r="AO1275" s="18" t="str">
        <f>_xlfn.XLOOKUP(B1275,'[6]ALL SITES DOWN'!$D:$D,'[6]ALL SITES DOWN'!$J:$J,"")</f>
        <v/>
      </c>
      <c r="AP1275" s="18" t="str">
        <f>_xlfn.XLOOKUP(B1275,'[7]ALL SITES DOWN'!$D:$D,'[7]ALL SITES DOWN'!$J:$J,"")</f>
        <v/>
      </c>
      <c r="AQ1275" s="9" t="str">
        <f>_xlfn.XLOOKUP(B1275,[8]sheet1!$AC:$AC,[8]sheet1!$AF:$AF,"")</f>
        <v/>
      </c>
      <c r="AR1275" s="14"/>
      <c r="AS1275" s="14" t="s">
        <v>5465</v>
      </c>
      <c r="AT1275" s="14" t="str">
        <f>_xlfn.XLOOKUP(B1275,'[9]cell downs 18042026 17h'!$B:$B,'[9]cell downs 18042026 17h'!$B:$B,"")</f>
        <v/>
      </c>
      <c r="AU1275" s="14" t="str">
        <f>_xlfn.XLOOKUP(B1275,'[10]Cells Huawei 19042026 15h'!$B:$B,'[10]Cells Huawei 19042026 15h'!$B:$B,"")</f>
        <v/>
      </c>
      <c r="AV1275" s="9" t="str">
        <f>_xlfn.XLOOKUP(B1275,'[11]cells down 19042026 9H40'!$B:$B,'[11]cells down 19042026 9H40'!$B:$B,"")</f>
        <v/>
      </c>
    </row>
    <row r="1276" spans="1:48" hidden="1" x14ac:dyDescent="0.3">
      <c r="A1276" s="1" t="s">
        <v>1898</v>
      </c>
      <c r="B1276" s="8" t="s">
        <v>1899</v>
      </c>
      <c r="C1276" s="3" t="str">
        <f>_xlfn.XLOOKUP(B1276,'[1]daily break down'!$D:$D,'[1]daily break down'!$E:$E,"")</f>
        <v>Yaounde</v>
      </c>
      <c r="D1276" s="1" t="s">
        <v>11</v>
      </c>
      <c r="E1276" s="1" t="s">
        <v>12</v>
      </c>
      <c r="F1276" s="3" t="s">
        <v>37</v>
      </c>
      <c r="G1276" s="1" t="s">
        <v>38</v>
      </c>
      <c r="H1276" s="29" t="str">
        <f>_xlfn.XLOOKUP(B1276,[2]CALCULATION!$B:$B,[2]CALCULATION!$H:$H,"")</f>
        <v>ZTE</v>
      </c>
      <c r="I1276" s="26">
        <v>0</v>
      </c>
      <c r="J1276" s="26">
        <v>0</v>
      </c>
      <c r="K1276" s="26">
        <v>1.1664141219576693E-2</v>
      </c>
      <c r="L1276" s="26">
        <v>5.376473534170584</v>
      </c>
      <c r="M1276" s="26">
        <v>0</v>
      </c>
      <c r="N1276" s="26">
        <v>0</v>
      </c>
      <c r="O1276" s="26">
        <v>0</v>
      </c>
      <c r="P1276" s="114" t="s">
        <v>6364</v>
      </c>
      <c r="Q1276" s="42" t="s">
        <v>5538</v>
      </c>
      <c r="R1276" s="42"/>
      <c r="S1276" s="41" t="str" cm="1">
        <f t="array" ref="S1276">IFERROR(_xlfn.IFS(
U1276="MPR ISSUE","PDH",
U1276="BSS Hardware Issue","BSS",
U1276="Sites strategiques, MLL, Pylone, etc.","ENVTECH",
U1276="AKTIVCO DEFAUT GE &amp; POWER Cabinet","AKTIVCO",
U1276="AKTIVCO Coupure ENEO &amp; Baisse de tension","AKTIVCO GRID ONLY",
U1276="Coupure ENEO &amp; Baisse de tension","IHS GRID ONLY",
U1276="Defaut GE &amp; POWER Cabinet","IHS",
U1276="Sharing","Partners",
U1276="Sites strategiques &amp; DataCenter","SST &amp; DC",
U1276="Exclu","Exclu",
U1276="SAT","SAT",
U1276="SPARE-ISSUE","SPARE-ISSUE",
U1276="Fiber CAmtel","TRANS_FO_CAMTEL",
U1276="Fiber AOF","Fiber AOF",
U1276="Projet OCM (HUAWEI)","TRAVAUX-HUAWEI",
U1276="Projet OCM (NOKIA)","TRAVAUX-NOKIA",
U1276="ACCESS-ISSUE","ACCESS-ISSUE",
U1276="Projet OCM (ZTE, NOKIA, autres projets)","TRAVAUX OCM",
U1276="No root CAuse","No root cause",
U1276="ODU HS","PDH",
U1276="IP &amp; VLAN","PDH",
U1276="Warehouse HUAWEI","SPARE-ISSUE",
U1276="SPARE-HS","SPARE-ISSUE",
U1276="Power Telco","BSS",U1276="no impacts","no impacts"
),"")</f>
        <v>No root cause</v>
      </c>
      <c r="T1276" s="41" t="str" cm="1">
        <f t="array" ref="T1276">IFERROR(_xlfn.IFS(
U1276="MPR ISSUE","TX ISSUE",
U1276="BSS Hardware Issue","RAN ISSUE",
U1276="Sites strategiques, MLL, Pylone, etc.","ENVTECH",
U1276="AKTIVCO DEFAUT GE &amp; POWER Cabinet","POWER ISSUE",
U1276="AKTIVCO Coupure ENEO &amp; Baisse de tension","POWER ISSUE",
U1276="Coupure ENEO &amp; Baisse de tension","POWER ISSUE",
U1276="Defaut GE &amp; POWER Cabinet","POWER ISSUE",
U1276="Sharing","POWER ISSUE",
U1276="Sites strategiques &amp; DataCenter","POWER ISSUE",
U1276="Exclu","Exclu",
U1276="SAT","TX ISSUE",
U1276="SPARE-ISSUE","SPARE-ISSUE",
U1276="Fiber CAmtel","TX ISSUE",
U1276="Fiber AOF","TX ISSUE",
U1276="Projet OCM (HUAWEI)","TRAVAUX-HUAWEI",
U1276="Projet OCM (NOKIA)","TRAVAUX -NOKIA",
U1276="ACCESS-ISSUE","ACCESS-ISSUE",
U1276="Projet OCM (ZTE, NOKIA, autres projets)","TRAVAUX OCM",
U1276="No root CAuse","No root cause",
U1276="ODU HS","TX ISSUE",
U1276="IP &amp; VLAN","TX ISSUE",
U1276="Warehouse HUAWEI","SPARE-ISSUE",
U1276="SPARE-HS","SPARE-ISSUE",
U1276="Power Telco","RAN ISSUE",U1276="no impacts","no impacts"
),"")</f>
        <v>No root cause</v>
      </c>
      <c r="U1276" s="68" t="s">
        <v>5691</v>
      </c>
      <c r="V1276" s="41" t="str" cm="1">
        <f t="array" ref="V1276">IFERROR(_xlfn.IFS(
U1276="MPR ISSUE","ACTIVE",
U1276="BSS Hardware Issue","ACTIVE",
U1276="Sites strategiques, MLL, Pylone, etc.","PASSIVE",
U1276="AKTIVCO DEFAUT GE &amp; POWER Cabinet","PASSIVE",
U1276="AKTIVCO Coupure ENEO &amp; Baisse de tension","PASSIVE",
U1276="Coupure ENEO &amp; Baisse de tension","PASSIVE",
U1276="Defaut GE &amp; POWER Cabinet","PASSIVE",
U1276="Sharing","PASSIVE",
U1276="Sites strategiques &amp; DataCenter","PASSIVE",
U1276="Exclu","Exclu",
U1276="SAT","ACTIVE",
U1276="SPARE-ISSUE","SPARE-ISSUE",
U1276="Fiber CAmtel","ACTIVE",
U1276="Fiber AOF","ACTIVE",
U1276="Projet OCM (HUAWEI)","PLANNED WORKS",
U1276="Projet OCM (NOKIA)","PLANNED WORKS",
U1276="ACCESS-ISSUE","ACCESS-ISSUE",
U1276="Projet OCM (ZTE, NOKIA, autres projets)","PLANNED WORKS",
U1276="No root CAuse","No root cause",
U1276="ODU HS","ACTIVE",
U1276="IP &amp; VLAN","ACTIVE",
U1276="Warehouse HUAWEI","SPARE-ISSUE",
U1276="SPARE-HS","SPARE-ISSUE",
U1276="Power Telco","ACTIVE", U1276="no impacts","no impacts"
),"")</f>
        <v>No root cause</v>
      </c>
      <c r="W1276" s="113"/>
      <c r="X1276" s="113"/>
      <c r="Y1276" s="113"/>
      <c r="Z1276" s="113"/>
      <c r="AA1276" s="113"/>
      <c r="AB1276" s="17" t="s">
        <v>5465</v>
      </c>
      <c r="AC1276" s="17" t="str">
        <f>_xlfn.XLOOKUP(B1276,'INCIDENT-04-27-2026'!E:E,'INCIDENT-04-27-2026'!F:F,"")</f>
        <v/>
      </c>
      <c r="AD1276" s="9"/>
      <c r="AE1276" s="7" t="s">
        <v>5465</v>
      </c>
      <c r="AF1276" s="6" t="str">
        <f>_xlfn.XLOOKUP(B1276,'[13]Input_27-04'!$B:$B,'[13]Input_27-04'!$M:$M,"")</f>
        <v/>
      </c>
      <c r="AG1276" s="7"/>
      <c r="AH1276" s="3"/>
      <c r="AI1276" s="18" t="str">
        <f>_xlfn.XLOOKUP(B1276,'[3]Cells Huawei 27042026 10h'!$B:$B,'[3]Cells Huawei 27042026 10h'!$T:$T,"")</f>
        <v/>
      </c>
      <c r="AJ1276" s="18" t="str">
        <f>_xlfn.XLOOKUP(B1276,'[3]Cells Huawei 27042026 15h'!$B:$B,'[3]Cells Huawei 27042026 15h'!$T:$T,"")</f>
        <v/>
      </c>
      <c r="AK1276" s="18" t="str">
        <f>_xlfn.XLOOKUP(B1276,'[4]cells down 27042026 11h28'!$B:$B,'[4]cells down 27042026 11h28'!$R:$R,"")</f>
        <v/>
      </c>
      <c r="AL1276" s="18" t="str">
        <f>_xlfn.XLOOKUP(B1276,'[4]cells down 27042026 18h01'!$B:$B,'[4]cells down 27042026 18h01'!$R:$R,"")</f>
        <v/>
      </c>
      <c r="AM1276" s="18" t="str">
        <f>_xlfn.XLOOKUP(B1276,'[5]cell downs 27042026 11h'!$B:$B,'[5]cell downs 27042026 11h'!$R:$R,"")</f>
        <v/>
      </c>
      <c r="AN1276" s="18" t="str">
        <f>_xlfn.XLOOKUP(B1276,'[5]cell downs 27042026 17h40'!$B:$B,'[5]cell downs 27042026 17h40'!$R:$R,"")</f>
        <v/>
      </c>
      <c r="AO1276" s="18" t="str">
        <f>_xlfn.XLOOKUP(B1276,'[6]ALL SITES DOWN'!$D:$D,'[6]ALL SITES DOWN'!$J:$J,"")</f>
        <v/>
      </c>
      <c r="AP1276" s="18" t="str">
        <f>_xlfn.XLOOKUP(B1276,'[7]ALL SITES DOWN'!$D:$D,'[7]ALL SITES DOWN'!$J:$J,"")</f>
        <v/>
      </c>
      <c r="AQ1276" s="9" t="str">
        <f>_xlfn.XLOOKUP(B1276,[8]sheet1!$AC:$AC,[8]sheet1!$AF:$AF,"")</f>
        <v/>
      </c>
      <c r="AR1276" s="14"/>
      <c r="AS1276" s="14" t="s">
        <v>5465</v>
      </c>
      <c r="AT1276" s="14" t="str">
        <f>_xlfn.XLOOKUP(B1276,'[9]cell downs 18042026 17h'!$B:$B,'[9]cell downs 18042026 17h'!$B:$B,"")</f>
        <v/>
      </c>
      <c r="AU1276" s="14" t="str">
        <f>_xlfn.XLOOKUP(B1276,'[10]Cells Huawei 19042026 15h'!$B:$B,'[10]Cells Huawei 19042026 15h'!$B:$B,"")</f>
        <v/>
      </c>
      <c r="AV1276" s="9" t="str">
        <f>_xlfn.XLOOKUP(B1276,'[11]cells down 19042026 9H40'!$B:$B,'[11]cells down 19042026 9H40'!$B:$B,"")</f>
        <v/>
      </c>
    </row>
    <row r="1277" spans="1:48" hidden="1" x14ac:dyDescent="0.3">
      <c r="A1277" s="1" t="s">
        <v>3152</v>
      </c>
      <c r="B1277" s="8" t="s">
        <v>3153</v>
      </c>
      <c r="C1277" s="3" t="str">
        <f>_xlfn.XLOOKUP(B1277,'[1]daily break down'!$D:$D,'[1]daily break down'!$E:$E,"")</f>
        <v>Yaounde</v>
      </c>
      <c r="D1277" s="1" t="s">
        <v>11</v>
      </c>
      <c r="E1277" s="1" t="s">
        <v>145</v>
      </c>
      <c r="F1277" s="3" t="s">
        <v>37</v>
      </c>
      <c r="G1277" s="1" t="s">
        <v>38</v>
      </c>
      <c r="H1277" s="29" t="str">
        <f>_xlfn.XLOOKUP(B1277,[2]CALCULATION!$B:$B,[2]CALCULATION!$H:$H,"")</f>
        <v>ZTE</v>
      </c>
      <c r="I1277" s="26">
        <v>0</v>
      </c>
      <c r="J1277" s="26">
        <v>0</v>
      </c>
      <c r="K1277" s="26">
        <v>1.1574965827990153E-2</v>
      </c>
      <c r="L1277" s="26">
        <v>0</v>
      </c>
      <c r="M1277" s="26">
        <v>6.4835325154879797</v>
      </c>
      <c r="N1277" s="26">
        <v>0</v>
      </c>
      <c r="O1277" s="26">
        <v>0</v>
      </c>
      <c r="P1277" s="114" t="s">
        <v>6364</v>
      </c>
      <c r="Q1277" s="42" t="s">
        <v>5538</v>
      </c>
      <c r="R1277" s="42"/>
      <c r="S1277" s="41" t="str" cm="1">
        <f t="array" ref="S1277">IFERROR(_xlfn.IFS(
U1277="MPR ISSUE","PDH",
U1277="BSS Hardware Issue","BSS",
U1277="Sites strategiques, MLL, Pylone, etc.","ENVTECH",
U1277="AKTIVCO DEFAUT GE &amp; POWER Cabinet","AKTIVCO",
U1277="AKTIVCO Coupure ENEO &amp; Baisse de tension","AKTIVCO GRID ONLY",
U1277="Coupure ENEO &amp; Baisse de tension","IHS GRID ONLY",
U1277="Defaut GE &amp; POWER Cabinet","IHS",
U1277="Sharing","Partners",
U1277="Sites strategiques &amp; DataCenter","SST &amp; DC",
U1277="Exclu","Exclu",
U1277="SAT","SAT",
U1277="SPARE-ISSUE","SPARE-ISSUE",
U1277="Fiber CAmtel","TRANS_FO_CAMTEL",
U1277="Fiber AOF","Fiber AOF",
U1277="Projet OCM (HUAWEI)","TRAVAUX-HUAWEI",
U1277="Projet OCM (NOKIA)","TRAVAUX-NOKIA",
U1277="ACCESS-ISSUE","ACCESS-ISSUE",
U1277="Projet OCM (ZTE, NOKIA, autres projets)","TRAVAUX OCM",
U1277="No root CAuse","No root cause",
U1277="ODU HS","PDH",
U1277="IP &amp; VLAN","PDH",
U1277="Warehouse HUAWEI","SPARE-ISSUE",
U1277="SPARE-HS","SPARE-ISSUE",
U1277="Power Telco","BSS",U1277="no impacts","no impacts"
),"")</f>
        <v>No root cause</v>
      </c>
      <c r="T1277" s="41" t="str" cm="1">
        <f t="array" ref="T1277">IFERROR(_xlfn.IFS(
U1277="MPR ISSUE","TX ISSUE",
U1277="BSS Hardware Issue","RAN ISSUE",
U1277="Sites strategiques, MLL, Pylone, etc.","ENVTECH",
U1277="AKTIVCO DEFAUT GE &amp; POWER Cabinet","POWER ISSUE",
U1277="AKTIVCO Coupure ENEO &amp; Baisse de tension","POWER ISSUE",
U1277="Coupure ENEO &amp; Baisse de tension","POWER ISSUE",
U1277="Defaut GE &amp; POWER Cabinet","POWER ISSUE",
U1277="Sharing","POWER ISSUE",
U1277="Sites strategiques &amp; DataCenter","POWER ISSUE",
U1277="Exclu","Exclu",
U1277="SAT","TX ISSUE",
U1277="SPARE-ISSUE","SPARE-ISSUE",
U1277="Fiber CAmtel","TX ISSUE",
U1277="Fiber AOF","TX ISSUE",
U1277="Projet OCM (HUAWEI)","TRAVAUX-HUAWEI",
U1277="Projet OCM (NOKIA)","TRAVAUX -NOKIA",
U1277="ACCESS-ISSUE","ACCESS-ISSUE",
U1277="Projet OCM (ZTE, NOKIA, autres projets)","TRAVAUX OCM",
U1277="No root CAuse","No root cause",
U1277="ODU HS","TX ISSUE",
U1277="IP &amp; VLAN","TX ISSUE",
U1277="Warehouse HUAWEI","SPARE-ISSUE",
U1277="SPARE-HS","SPARE-ISSUE",
U1277="Power Telco","RAN ISSUE",U1277="no impacts","no impacts"
),"")</f>
        <v>No root cause</v>
      </c>
      <c r="U1277" s="68" t="s">
        <v>5691</v>
      </c>
      <c r="V1277" s="41" t="str" cm="1">
        <f t="array" ref="V1277">IFERROR(_xlfn.IFS(
U1277="MPR ISSUE","ACTIVE",
U1277="BSS Hardware Issue","ACTIVE",
U1277="Sites strategiques, MLL, Pylone, etc.","PASSIVE",
U1277="AKTIVCO DEFAUT GE &amp; POWER Cabinet","PASSIVE",
U1277="AKTIVCO Coupure ENEO &amp; Baisse de tension","PASSIVE",
U1277="Coupure ENEO &amp; Baisse de tension","PASSIVE",
U1277="Defaut GE &amp; POWER Cabinet","PASSIVE",
U1277="Sharing","PASSIVE",
U1277="Sites strategiques &amp; DataCenter","PASSIVE",
U1277="Exclu","Exclu",
U1277="SAT","ACTIVE",
U1277="SPARE-ISSUE","SPARE-ISSUE",
U1277="Fiber CAmtel","ACTIVE",
U1277="Fiber AOF","ACTIVE",
U1277="Projet OCM (HUAWEI)","PLANNED WORKS",
U1277="Projet OCM (NOKIA)","PLANNED WORKS",
U1277="ACCESS-ISSUE","ACCESS-ISSUE",
U1277="Projet OCM (ZTE, NOKIA, autres projets)","PLANNED WORKS",
U1277="No root CAuse","No root cause",
U1277="ODU HS","ACTIVE",
U1277="IP &amp; VLAN","ACTIVE",
U1277="Warehouse HUAWEI","SPARE-ISSUE",
U1277="SPARE-HS","SPARE-ISSUE",
U1277="Power Telco","ACTIVE", U1277="no impacts","no impacts"
),"")</f>
        <v>No root cause</v>
      </c>
      <c r="W1277" s="113"/>
      <c r="X1277" s="113"/>
      <c r="Y1277" s="113"/>
      <c r="Z1277" s="113"/>
      <c r="AA1277" s="113"/>
      <c r="AB1277" s="17" t="s">
        <v>5465</v>
      </c>
      <c r="AC1277" s="17" t="str">
        <f>_xlfn.XLOOKUP(B1277,'INCIDENT-04-27-2026'!E:E,'INCIDENT-04-27-2026'!F:F,"")</f>
        <v/>
      </c>
      <c r="AD1277" s="9"/>
      <c r="AE1277" s="7" t="s">
        <v>5465</v>
      </c>
      <c r="AF1277" s="6" t="str">
        <f>_xlfn.XLOOKUP(B1277,'[13]Input_27-04'!$B:$B,'[13]Input_27-04'!$M:$M,"")</f>
        <v/>
      </c>
      <c r="AG1277" s="7"/>
      <c r="AH1277" s="3"/>
      <c r="AI1277" s="18" t="str">
        <f>_xlfn.XLOOKUP(B1277,'[3]Cells Huawei 27042026 10h'!$B:$B,'[3]Cells Huawei 27042026 10h'!$T:$T,"")</f>
        <v/>
      </c>
      <c r="AJ1277" s="18" t="str">
        <f>_xlfn.XLOOKUP(B1277,'[3]Cells Huawei 27042026 15h'!$B:$B,'[3]Cells Huawei 27042026 15h'!$T:$T,"")</f>
        <v/>
      </c>
      <c r="AK1277" s="18" t="str">
        <f>_xlfn.XLOOKUP(B1277,'[4]cells down 27042026 11h28'!$B:$B,'[4]cells down 27042026 11h28'!$R:$R,"")</f>
        <v/>
      </c>
      <c r="AL1277" s="18" t="str">
        <f>_xlfn.XLOOKUP(B1277,'[4]cells down 27042026 18h01'!$B:$B,'[4]cells down 27042026 18h01'!$R:$R,"")</f>
        <v/>
      </c>
      <c r="AM1277" s="18" t="str">
        <f>_xlfn.XLOOKUP(B1277,'[5]cell downs 27042026 11h'!$B:$B,'[5]cell downs 27042026 11h'!$R:$R,"")</f>
        <v/>
      </c>
      <c r="AN1277" s="18" t="str">
        <f>_xlfn.XLOOKUP(B1277,'[5]cell downs 27042026 17h40'!$B:$B,'[5]cell downs 27042026 17h40'!$R:$R,"")</f>
        <v/>
      </c>
      <c r="AO1277" s="18" t="str">
        <f>_xlfn.XLOOKUP(B1277,'[6]ALL SITES DOWN'!$D:$D,'[6]ALL SITES DOWN'!$J:$J,"")</f>
        <v/>
      </c>
      <c r="AP1277" s="18" t="str">
        <f>_xlfn.XLOOKUP(B1277,'[7]ALL SITES DOWN'!$D:$D,'[7]ALL SITES DOWN'!$J:$J,"")</f>
        <v/>
      </c>
      <c r="AQ1277" s="9" t="str">
        <f>_xlfn.XLOOKUP(B1277,[8]sheet1!$AC:$AC,[8]sheet1!$AF:$AF,"")</f>
        <v/>
      </c>
      <c r="AR1277" s="14"/>
      <c r="AS1277" s="14" t="s">
        <v>5465</v>
      </c>
      <c r="AT1277" s="14" t="str">
        <f>_xlfn.XLOOKUP(B1277,'[9]cell downs 18042026 17h'!$B:$B,'[9]cell downs 18042026 17h'!$B:$B,"")</f>
        <v/>
      </c>
      <c r="AU1277" s="14" t="str">
        <f>_xlfn.XLOOKUP(B1277,'[10]Cells Huawei 19042026 15h'!$B:$B,'[10]Cells Huawei 19042026 15h'!$B:$B,"")</f>
        <v/>
      </c>
      <c r="AV1277" s="9" t="str">
        <f>_xlfn.XLOOKUP(B1277,'[11]cells down 19042026 9H40'!$B:$B,'[11]cells down 19042026 9H40'!$B:$B,"")</f>
        <v/>
      </c>
    </row>
    <row r="1278" spans="1:48" hidden="1" x14ac:dyDescent="0.3">
      <c r="A1278" s="1" t="s">
        <v>2779</v>
      </c>
      <c r="B1278" s="8" t="s">
        <v>2780</v>
      </c>
      <c r="C1278" s="3" t="str">
        <f>_xlfn.XLOOKUP(B1278,'[1]daily break down'!$D:$D,'[1]daily break down'!$E:$E,"")</f>
        <v>Yaounde</v>
      </c>
      <c r="D1278" s="1" t="s">
        <v>21</v>
      </c>
      <c r="E1278" s="1" t="s">
        <v>30</v>
      </c>
      <c r="F1278" s="3" t="s">
        <v>37</v>
      </c>
      <c r="G1278" s="1" t="s">
        <v>2781</v>
      </c>
      <c r="H1278" s="29" t="str">
        <f>_xlfn.XLOOKUP(B1278,[2]CALCULATION!$B:$B,[2]CALCULATION!$H:$H,"")</f>
        <v>ZTE</v>
      </c>
      <c r="I1278" s="26">
        <v>0</v>
      </c>
      <c r="J1278" s="26">
        <v>5.3505234952230297E-4</v>
      </c>
      <c r="K1278" s="26">
        <v>1.1557130749672469E-2</v>
      </c>
      <c r="L1278" s="26">
        <v>0</v>
      </c>
      <c r="M1278" s="26">
        <v>0</v>
      </c>
      <c r="N1278" s="26">
        <v>0</v>
      </c>
      <c r="O1278" s="26">
        <v>0</v>
      </c>
      <c r="P1278" s="114" t="s">
        <v>6364</v>
      </c>
      <c r="Q1278" s="42" t="s">
        <v>5538</v>
      </c>
      <c r="R1278" s="42"/>
      <c r="S1278" s="41" t="str" cm="1">
        <f t="array" ref="S1278">IFERROR(_xlfn.IFS(
U1278="MPR ISSUE","PDH",
U1278="BSS Hardware Issue","BSS",
U1278="Sites strategiques, MLL, Pylone, etc.","ENVTECH",
U1278="AKTIVCO DEFAUT GE &amp; POWER Cabinet","AKTIVCO",
U1278="AKTIVCO Coupure ENEO &amp; Baisse de tension","AKTIVCO GRID ONLY",
U1278="Coupure ENEO &amp; Baisse de tension","IHS GRID ONLY",
U1278="Defaut GE &amp; POWER Cabinet","IHS",
U1278="Sharing","Partners",
U1278="Sites strategiques &amp; DataCenter","SST &amp; DC",
U1278="Exclu","Exclu",
U1278="SAT","SAT",
U1278="SPARE-ISSUE","SPARE-ISSUE",
U1278="Fiber CAmtel","TRANS_FO_CAMTEL",
U1278="Fiber AOF","Fiber AOF",
U1278="Projet OCM (HUAWEI)","TRAVAUX-HUAWEI",
U1278="Projet OCM (NOKIA)","TRAVAUX-NOKIA",
U1278="ACCESS-ISSUE","ACCESS-ISSUE",
U1278="Projet OCM (ZTE, NOKIA, autres projets)","TRAVAUX OCM",
U1278="No root CAuse","No root cause",
U1278="ODU HS","PDH",
U1278="IP &amp; VLAN","PDH",
U1278="Warehouse HUAWEI","SPARE-ISSUE",
U1278="SPARE-HS","SPARE-ISSUE",
U1278="Power Telco","BSS",U1278="no impacts","no impacts"
),"")</f>
        <v>No root cause</v>
      </c>
      <c r="T1278" s="41" t="str" cm="1">
        <f t="array" ref="T1278">IFERROR(_xlfn.IFS(
U1278="MPR ISSUE","TX ISSUE",
U1278="BSS Hardware Issue","RAN ISSUE",
U1278="Sites strategiques, MLL, Pylone, etc.","ENVTECH",
U1278="AKTIVCO DEFAUT GE &amp; POWER Cabinet","POWER ISSUE",
U1278="AKTIVCO Coupure ENEO &amp; Baisse de tension","POWER ISSUE",
U1278="Coupure ENEO &amp; Baisse de tension","POWER ISSUE",
U1278="Defaut GE &amp; POWER Cabinet","POWER ISSUE",
U1278="Sharing","POWER ISSUE",
U1278="Sites strategiques &amp; DataCenter","POWER ISSUE",
U1278="Exclu","Exclu",
U1278="SAT","TX ISSUE",
U1278="SPARE-ISSUE","SPARE-ISSUE",
U1278="Fiber CAmtel","TX ISSUE",
U1278="Fiber AOF","TX ISSUE",
U1278="Projet OCM (HUAWEI)","TRAVAUX-HUAWEI",
U1278="Projet OCM (NOKIA)","TRAVAUX -NOKIA",
U1278="ACCESS-ISSUE","ACCESS-ISSUE",
U1278="Projet OCM (ZTE, NOKIA, autres projets)","TRAVAUX OCM",
U1278="No root CAuse","No root cause",
U1278="ODU HS","TX ISSUE",
U1278="IP &amp; VLAN","TX ISSUE",
U1278="Warehouse HUAWEI","SPARE-ISSUE",
U1278="SPARE-HS","SPARE-ISSUE",
U1278="Power Telco","RAN ISSUE",U1278="no impacts","no impacts"
),"")</f>
        <v>No root cause</v>
      </c>
      <c r="U1278" s="68" t="s">
        <v>5691</v>
      </c>
      <c r="V1278" s="41" t="str" cm="1">
        <f t="array" ref="V1278">IFERROR(_xlfn.IFS(
U1278="MPR ISSUE","ACTIVE",
U1278="BSS Hardware Issue","ACTIVE",
U1278="Sites strategiques, MLL, Pylone, etc.","PASSIVE",
U1278="AKTIVCO DEFAUT GE &amp; POWER Cabinet","PASSIVE",
U1278="AKTIVCO Coupure ENEO &amp; Baisse de tension","PASSIVE",
U1278="Coupure ENEO &amp; Baisse de tension","PASSIVE",
U1278="Defaut GE &amp; POWER Cabinet","PASSIVE",
U1278="Sharing","PASSIVE",
U1278="Sites strategiques &amp; DataCenter","PASSIVE",
U1278="Exclu","Exclu",
U1278="SAT","ACTIVE",
U1278="SPARE-ISSUE","SPARE-ISSUE",
U1278="Fiber CAmtel","ACTIVE",
U1278="Fiber AOF","ACTIVE",
U1278="Projet OCM (HUAWEI)","PLANNED WORKS",
U1278="Projet OCM (NOKIA)","PLANNED WORKS",
U1278="ACCESS-ISSUE","ACCESS-ISSUE",
U1278="Projet OCM (ZTE, NOKIA, autres projets)","PLANNED WORKS",
U1278="No root CAuse","No root cause",
U1278="ODU HS","ACTIVE",
U1278="IP &amp; VLAN","ACTIVE",
U1278="Warehouse HUAWEI","SPARE-ISSUE",
U1278="SPARE-HS","SPARE-ISSUE",
U1278="Power Telco","ACTIVE", U1278="no impacts","no impacts"
),"")</f>
        <v>No root cause</v>
      </c>
      <c r="W1278" s="113"/>
      <c r="X1278" s="113"/>
      <c r="Y1278" s="113"/>
      <c r="Z1278" s="113"/>
      <c r="AA1278" s="113"/>
      <c r="AB1278" s="17" t="s">
        <v>5465</v>
      </c>
      <c r="AC1278" s="17" t="str">
        <f>_xlfn.XLOOKUP(B1278,'INCIDENT-04-27-2026'!E:E,'INCIDENT-04-27-2026'!F:F,"")</f>
        <v/>
      </c>
      <c r="AD1278" s="9"/>
      <c r="AE1278" s="7" t="s">
        <v>5465</v>
      </c>
      <c r="AF1278" s="6" t="str">
        <f>_xlfn.XLOOKUP(B1278,'[13]Input_27-04'!$B:$B,'[13]Input_27-04'!$M:$M,"")</f>
        <v/>
      </c>
      <c r="AG1278" s="7"/>
      <c r="AH1278" s="3"/>
      <c r="AI1278" s="18" t="str">
        <f>_xlfn.XLOOKUP(B1278,'[3]Cells Huawei 27042026 10h'!$B:$B,'[3]Cells Huawei 27042026 10h'!$T:$T,"")</f>
        <v/>
      </c>
      <c r="AJ1278" s="18" t="str">
        <f>_xlfn.XLOOKUP(B1278,'[3]Cells Huawei 27042026 15h'!$B:$B,'[3]Cells Huawei 27042026 15h'!$T:$T,"")</f>
        <v/>
      </c>
      <c r="AK1278" s="18" t="str">
        <f>_xlfn.XLOOKUP(B1278,'[4]cells down 27042026 11h28'!$B:$B,'[4]cells down 27042026 11h28'!$R:$R,"")</f>
        <v/>
      </c>
      <c r="AL1278" s="18" t="str">
        <f>_xlfn.XLOOKUP(B1278,'[4]cells down 27042026 18h01'!$B:$B,'[4]cells down 27042026 18h01'!$R:$R,"")</f>
        <v/>
      </c>
      <c r="AM1278" s="18" t="str">
        <f>_xlfn.XLOOKUP(B1278,'[5]cell downs 27042026 11h'!$B:$B,'[5]cell downs 27042026 11h'!$R:$R,"")</f>
        <v/>
      </c>
      <c r="AN1278" s="18" t="str">
        <f>_xlfn.XLOOKUP(B1278,'[5]cell downs 27042026 17h40'!$B:$B,'[5]cell downs 27042026 17h40'!$R:$R,"")</f>
        <v/>
      </c>
      <c r="AO1278" s="18" t="str">
        <f>_xlfn.XLOOKUP(B1278,'[6]ALL SITES DOWN'!$D:$D,'[6]ALL SITES DOWN'!$J:$J,"")</f>
        <v/>
      </c>
      <c r="AP1278" s="18" t="str">
        <f>_xlfn.XLOOKUP(B1278,'[7]ALL SITES DOWN'!$D:$D,'[7]ALL SITES DOWN'!$J:$J,"")</f>
        <v/>
      </c>
      <c r="AQ1278" s="9" t="str">
        <f>_xlfn.XLOOKUP(B1278,[8]sheet1!$AC:$AC,[8]sheet1!$AF:$AF,"")</f>
        <v/>
      </c>
      <c r="AR1278" s="14"/>
      <c r="AS1278" s="14" t="s">
        <v>5465</v>
      </c>
      <c r="AT1278" s="14" t="str">
        <f>_xlfn.XLOOKUP(B1278,'[9]cell downs 18042026 17h'!$B:$B,'[9]cell downs 18042026 17h'!$B:$B,"")</f>
        <v/>
      </c>
      <c r="AU1278" s="14" t="str">
        <f>_xlfn.XLOOKUP(B1278,'[10]Cells Huawei 19042026 15h'!$B:$B,'[10]Cells Huawei 19042026 15h'!$B:$B,"")</f>
        <v/>
      </c>
      <c r="AV1278" s="9" t="str">
        <f>_xlfn.XLOOKUP(B1278,'[11]cells down 19042026 9H40'!$B:$B,'[11]cells down 19042026 9H40'!$B:$B,"")</f>
        <v/>
      </c>
    </row>
    <row r="1279" spans="1:48" hidden="1" x14ac:dyDescent="0.3">
      <c r="A1279" s="1" t="s">
        <v>1763</v>
      </c>
      <c r="B1279" s="8" t="s">
        <v>1764</v>
      </c>
      <c r="C1279" s="3" t="str">
        <f>_xlfn.XLOOKUP(B1279,'[1]daily break down'!$D:$D,'[1]daily break down'!$E:$E,"")</f>
        <v>ADAMAOUA</v>
      </c>
      <c r="D1279" s="1" t="s">
        <v>11</v>
      </c>
      <c r="E1279" s="1" t="s">
        <v>66</v>
      </c>
      <c r="F1279" s="3" t="s">
        <v>90</v>
      </c>
      <c r="G1279" s="1" t="s">
        <v>1765</v>
      </c>
      <c r="H1279" s="28" t="str">
        <f>_xlfn.XLOOKUP(B1279,[2]CALCULATION!$B:$B,[2]CALCULATION!$H:$H,"")</f>
        <v>NOKIA</v>
      </c>
      <c r="I1279" s="26">
        <v>4.4592857003779572E-4</v>
      </c>
      <c r="J1279" s="26">
        <v>0</v>
      </c>
      <c r="K1279" s="26">
        <v>1.1504833307834472E-2</v>
      </c>
      <c r="L1279" s="26">
        <v>0</v>
      </c>
      <c r="M1279" s="26">
        <v>0</v>
      </c>
      <c r="N1279" s="26">
        <v>0</v>
      </c>
      <c r="O1279" s="26">
        <v>0</v>
      </c>
      <c r="P1279" s="114" t="s">
        <v>6364</v>
      </c>
      <c r="Q1279" s="42" t="s">
        <v>5538</v>
      </c>
      <c r="R1279" s="42"/>
      <c r="S1279" s="41" t="str" cm="1">
        <f t="array" ref="S1279">IFERROR(_xlfn.IFS(
U1279="MPR ISSUE","PDH",
U1279="BSS Hardware Issue","BSS",
U1279="Sites strategiques, MLL, Pylone, etc.","ENVTECH",
U1279="AKTIVCO DEFAUT GE &amp; POWER Cabinet","AKTIVCO",
U1279="AKTIVCO Coupure ENEO &amp; Baisse de tension","AKTIVCO GRID ONLY",
U1279="Coupure ENEO &amp; Baisse de tension","IHS GRID ONLY",
U1279="Defaut GE &amp; POWER Cabinet","IHS",
U1279="Sharing","Partners",
U1279="Sites strategiques &amp; DataCenter","SST &amp; DC",
U1279="Exclu","Exclu",
U1279="SAT","SAT",
U1279="SPARE-ISSUE","SPARE-ISSUE",
U1279="Fiber CAmtel","TRANS_FO_CAMTEL",
U1279="Fiber AOF","Fiber AOF",
U1279="Projet OCM (HUAWEI)","TRAVAUX-HUAWEI",
U1279="Projet OCM (NOKIA)","TRAVAUX-NOKIA",
U1279="ACCESS-ISSUE","ACCESS-ISSUE",
U1279="Projet OCM (ZTE, NOKIA, autres projets)","TRAVAUX OCM",
U1279="No root CAuse","No root cause",
U1279="ODU HS","PDH",
U1279="IP &amp; VLAN","PDH",
U1279="Warehouse HUAWEI","SPARE-ISSUE",
U1279="SPARE-HS","SPARE-ISSUE",
U1279="Power Telco","BSS",U1279="no impacts","no impacts"
),"")</f>
        <v>No root cause</v>
      </c>
      <c r="T1279" s="41" t="str" cm="1">
        <f t="array" ref="T1279">IFERROR(_xlfn.IFS(
U1279="MPR ISSUE","TX ISSUE",
U1279="BSS Hardware Issue","RAN ISSUE",
U1279="Sites strategiques, MLL, Pylone, etc.","ENVTECH",
U1279="AKTIVCO DEFAUT GE &amp; POWER Cabinet","POWER ISSUE",
U1279="AKTIVCO Coupure ENEO &amp; Baisse de tension","POWER ISSUE",
U1279="Coupure ENEO &amp; Baisse de tension","POWER ISSUE",
U1279="Defaut GE &amp; POWER Cabinet","POWER ISSUE",
U1279="Sharing","POWER ISSUE",
U1279="Sites strategiques &amp; DataCenter","POWER ISSUE",
U1279="Exclu","Exclu",
U1279="SAT","TX ISSUE",
U1279="SPARE-ISSUE","SPARE-ISSUE",
U1279="Fiber CAmtel","TX ISSUE",
U1279="Fiber AOF","TX ISSUE",
U1279="Projet OCM (HUAWEI)","TRAVAUX-HUAWEI",
U1279="Projet OCM (NOKIA)","TRAVAUX -NOKIA",
U1279="ACCESS-ISSUE","ACCESS-ISSUE",
U1279="Projet OCM (ZTE, NOKIA, autres projets)","TRAVAUX OCM",
U1279="No root CAuse","No root cause",
U1279="ODU HS","TX ISSUE",
U1279="IP &amp; VLAN","TX ISSUE",
U1279="Warehouse HUAWEI","SPARE-ISSUE",
U1279="SPARE-HS","SPARE-ISSUE",
U1279="Power Telco","RAN ISSUE",U1279="no impacts","no impacts"
),"")</f>
        <v>No root cause</v>
      </c>
      <c r="U1279" s="68" t="s">
        <v>5691</v>
      </c>
      <c r="V1279" s="41" t="str" cm="1">
        <f t="array" ref="V1279">IFERROR(_xlfn.IFS(
U1279="MPR ISSUE","ACTIVE",
U1279="BSS Hardware Issue","ACTIVE",
U1279="Sites strategiques, MLL, Pylone, etc.","PASSIVE",
U1279="AKTIVCO DEFAUT GE &amp; POWER Cabinet","PASSIVE",
U1279="AKTIVCO Coupure ENEO &amp; Baisse de tension","PASSIVE",
U1279="Coupure ENEO &amp; Baisse de tension","PASSIVE",
U1279="Defaut GE &amp; POWER Cabinet","PASSIVE",
U1279="Sharing","PASSIVE",
U1279="Sites strategiques &amp; DataCenter","PASSIVE",
U1279="Exclu","Exclu",
U1279="SAT","ACTIVE",
U1279="SPARE-ISSUE","SPARE-ISSUE",
U1279="Fiber CAmtel","ACTIVE",
U1279="Fiber AOF","ACTIVE",
U1279="Projet OCM (HUAWEI)","PLANNED WORKS",
U1279="Projet OCM (NOKIA)","PLANNED WORKS",
U1279="ACCESS-ISSUE","ACCESS-ISSUE",
U1279="Projet OCM (ZTE, NOKIA, autres projets)","PLANNED WORKS",
U1279="No root CAuse","No root cause",
U1279="ODU HS","ACTIVE",
U1279="IP &amp; VLAN","ACTIVE",
U1279="Warehouse HUAWEI","SPARE-ISSUE",
U1279="SPARE-HS","SPARE-ISSUE",
U1279="Power Telco","ACTIVE", U1279="no impacts","no impacts"
),"")</f>
        <v>No root cause</v>
      </c>
      <c r="W1279" s="113"/>
      <c r="X1279" s="113"/>
      <c r="Y1279" s="113"/>
      <c r="Z1279" s="113"/>
      <c r="AA1279" s="113"/>
      <c r="AB1279" s="17" t="s">
        <v>5465</v>
      </c>
      <c r="AC1279" s="17" t="str">
        <f>_xlfn.XLOOKUP(B1279,'INCIDENT-04-27-2026'!E:E,'INCIDENT-04-27-2026'!F:F,"")</f>
        <v/>
      </c>
      <c r="AD1279" s="9"/>
      <c r="AE1279" s="7" t="s">
        <v>5465</v>
      </c>
      <c r="AF1279" s="6" t="str">
        <f>_xlfn.XLOOKUP(B1279,'[13]Input_27-04'!$B:$B,'[13]Input_27-04'!$M:$M,"")</f>
        <v/>
      </c>
      <c r="AG1279" s="7"/>
      <c r="AH1279" s="3"/>
      <c r="AI1279" s="18" t="str">
        <f>_xlfn.XLOOKUP(B1279,'[3]Cells Huawei 27042026 10h'!$B:$B,'[3]Cells Huawei 27042026 10h'!$T:$T,"")</f>
        <v/>
      </c>
      <c r="AJ1279" s="18" t="str">
        <f>_xlfn.XLOOKUP(B1279,'[3]Cells Huawei 27042026 15h'!$B:$B,'[3]Cells Huawei 27042026 15h'!$T:$T,"")</f>
        <v/>
      </c>
      <c r="AK1279" s="18" t="str">
        <f>_xlfn.XLOOKUP(B1279,'[4]cells down 27042026 11h28'!$B:$B,'[4]cells down 27042026 11h28'!$R:$R,"")</f>
        <v/>
      </c>
      <c r="AL1279" s="18" t="str">
        <f>_xlfn.XLOOKUP(B1279,'[4]cells down 27042026 18h01'!$B:$B,'[4]cells down 27042026 18h01'!$R:$R,"")</f>
        <v/>
      </c>
      <c r="AM1279" s="18" t="str">
        <f>_xlfn.XLOOKUP(B1279,'[5]cell downs 27042026 11h'!$B:$B,'[5]cell downs 27042026 11h'!$R:$R,"")</f>
        <v/>
      </c>
      <c r="AN1279" s="18" t="str">
        <f>_xlfn.XLOOKUP(B1279,'[5]cell downs 27042026 17h40'!$B:$B,'[5]cell downs 27042026 17h40'!$R:$R,"")</f>
        <v/>
      </c>
      <c r="AO1279" s="18" t="str">
        <f>_xlfn.XLOOKUP(B1279,'[6]ALL SITES DOWN'!$D:$D,'[6]ALL SITES DOWN'!$J:$J,"")</f>
        <v/>
      </c>
      <c r="AP1279" s="18" t="str">
        <f>_xlfn.XLOOKUP(B1279,'[7]ALL SITES DOWN'!$D:$D,'[7]ALL SITES DOWN'!$J:$J,"")</f>
        <v/>
      </c>
      <c r="AQ1279" s="9" t="str">
        <f>_xlfn.XLOOKUP(B1279,[8]sheet1!$AC:$AC,[8]sheet1!$AF:$AF,"")</f>
        <v/>
      </c>
      <c r="AR1279" s="14"/>
      <c r="AS1279" s="14" t="s">
        <v>5465</v>
      </c>
      <c r="AT1279" s="14" t="str">
        <f>_xlfn.XLOOKUP(B1279,'[9]cell downs 18042026 17h'!$B:$B,'[9]cell downs 18042026 17h'!$B:$B,"")</f>
        <v/>
      </c>
      <c r="AU1279" s="14" t="str">
        <f>_xlfn.XLOOKUP(B1279,'[10]Cells Huawei 19042026 15h'!$B:$B,'[10]Cells Huawei 19042026 15h'!$B:$B,"")</f>
        <v/>
      </c>
      <c r="AV1279" s="9" t="str">
        <f>_xlfn.XLOOKUP(B1279,'[11]cells down 19042026 9H40'!$B:$B,'[11]cells down 19042026 9H40'!$B:$B,"")</f>
        <v/>
      </c>
    </row>
    <row r="1280" spans="1:48" hidden="1" x14ac:dyDescent="0.3">
      <c r="A1280" s="1" t="s">
        <v>1950</v>
      </c>
      <c r="B1280" s="8" t="s">
        <v>1951</v>
      </c>
      <c r="C1280" s="3" t="str">
        <f>_xlfn.XLOOKUP(B1280,'[1]daily break down'!$D:$D,'[1]daily break down'!$E:$E,"")</f>
        <v>Yaounde</v>
      </c>
      <c r="D1280" s="1" t="s">
        <v>11</v>
      </c>
      <c r="E1280" s="1" t="s">
        <v>12</v>
      </c>
      <c r="F1280" s="3" t="s">
        <v>37</v>
      </c>
      <c r="G1280" s="1" t="s">
        <v>38</v>
      </c>
      <c r="H1280" s="29" t="str">
        <f>_xlfn.XLOOKUP(B1280,[2]CALCULATION!$B:$B,[2]CALCULATION!$H:$H,"")</f>
        <v>ZTE</v>
      </c>
      <c r="I1280" s="26">
        <v>0</v>
      </c>
      <c r="J1280" s="26">
        <v>0</v>
      </c>
      <c r="K1280" s="26">
        <v>1.1307439653229001E-2</v>
      </c>
      <c r="L1280" s="26">
        <v>0</v>
      </c>
      <c r="M1280" s="26">
        <v>0.20471102892707058</v>
      </c>
      <c r="N1280" s="26">
        <v>0</v>
      </c>
      <c r="O1280" s="26">
        <v>0</v>
      </c>
      <c r="P1280" s="114" t="s">
        <v>6364</v>
      </c>
      <c r="Q1280" s="42" t="s">
        <v>5538</v>
      </c>
      <c r="R1280" s="42"/>
      <c r="S1280" s="41" t="str" cm="1">
        <f t="array" ref="S1280">IFERROR(_xlfn.IFS(
U1280="MPR ISSUE","PDH",
U1280="BSS Hardware Issue","BSS",
U1280="Sites strategiques, MLL, Pylone, etc.","ENVTECH",
U1280="AKTIVCO DEFAUT GE &amp; POWER Cabinet","AKTIVCO",
U1280="AKTIVCO Coupure ENEO &amp; Baisse de tension","AKTIVCO GRID ONLY",
U1280="Coupure ENEO &amp; Baisse de tension","IHS GRID ONLY",
U1280="Defaut GE &amp; POWER Cabinet","IHS",
U1280="Sharing","Partners",
U1280="Sites strategiques &amp; DataCenter","SST &amp; DC",
U1280="Exclu","Exclu",
U1280="SAT","SAT",
U1280="SPARE-ISSUE","SPARE-ISSUE",
U1280="Fiber CAmtel","TRANS_FO_CAMTEL",
U1280="Fiber AOF","Fiber AOF",
U1280="Projet OCM (HUAWEI)","TRAVAUX-HUAWEI",
U1280="Projet OCM (NOKIA)","TRAVAUX-NOKIA",
U1280="ACCESS-ISSUE","ACCESS-ISSUE",
U1280="Projet OCM (ZTE, NOKIA, autres projets)","TRAVAUX OCM",
U1280="No root CAuse","No root cause",
U1280="ODU HS","PDH",
U1280="IP &amp; VLAN","PDH",
U1280="Warehouse HUAWEI","SPARE-ISSUE",
U1280="SPARE-HS","SPARE-ISSUE",
U1280="Power Telco","BSS",U1280="no impacts","no impacts"
),"")</f>
        <v>No root cause</v>
      </c>
      <c r="T1280" s="41" t="str" cm="1">
        <f t="array" ref="T1280">IFERROR(_xlfn.IFS(
U1280="MPR ISSUE","TX ISSUE",
U1280="BSS Hardware Issue","RAN ISSUE",
U1280="Sites strategiques, MLL, Pylone, etc.","ENVTECH",
U1280="AKTIVCO DEFAUT GE &amp; POWER Cabinet","POWER ISSUE",
U1280="AKTIVCO Coupure ENEO &amp; Baisse de tension","POWER ISSUE",
U1280="Coupure ENEO &amp; Baisse de tension","POWER ISSUE",
U1280="Defaut GE &amp; POWER Cabinet","POWER ISSUE",
U1280="Sharing","POWER ISSUE",
U1280="Sites strategiques &amp; DataCenter","POWER ISSUE",
U1280="Exclu","Exclu",
U1280="SAT","TX ISSUE",
U1280="SPARE-ISSUE","SPARE-ISSUE",
U1280="Fiber CAmtel","TX ISSUE",
U1280="Fiber AOF","TX ISSUE",
U1280="Projet OCM (HUAWEI)","TRAVAUX-HUAWEI",
U1280="Projet OCM (NOKIA)","TRAVAUX -NOKIA",
U1280="ACCESS-ISSUE","ACCESS-ISSUE",
U1280="Projet OCM (ZTE, NOKIA, autres projets)","TRAVAUX OCM",
U1280="No root CAuse","No root cause",
U1280="ODU HS","TX ISSUE",
U1280="IP &amp; VLAN","TX ISSUE",
U1280="Warehouse HUAWEI","SPARE-ISSUE",
U1280="SPARE-HS","SPARE-ISSUE",
U1280="Power Telco","RAN ISSUE",U1280="no impacts","no impacts"
),"")</f>
        <v>No root cause</v>
      </c>
      <c r="U1280" s="68" t="s">
        <v>5691</v>
      </c>
      <c r="V1280" s="41" t="str" cm="1">
        <f t="array" ref="V1280">IFERROR(_xlfn.IFS(
U1280="MPR ISSUE","ACTIVE",
U1280="BSS Hardware Issue","ACTIVE",
U1280="Sites strategiques, MLL, Pylone, etc.","PASSIVE",
U1280="AKTIVCO DEFAUT GE &amp; POWER Cabinet","PASSIVE",
U1280="AKTIVCO Coupure ENEO &amp; Baisse de tension","PASSIVE",
U1280="Coupure ENEO &amp; Baisse de tension","PASSIVE",
U1280="Defaut GE &amp; POWER Cabinet","PASSIVE",
U1280="Sharing","PASSIVE",
U1280="Sites strategiques &amp; DataCenter","PASSIVE",
U1280="Exclu","Exclu",
U1280="SAT","ACTIVE",
U1280="SPARE-ISSUE","SPARE-ISSUE",
U1280="Fiber CAmtel","ACTIVE",
U1280="Fiber AOF","ACTIVE",
U1280="Projet OCM (HUAWEI)","PLANNED WORKS",
U1280="Projet OCM (NOKIA)","PLANNED WORKS",
U1280="ACCESS-ISSUE","ACCESS-ISSUE",
U1280="Projet OCM (ZTE, NOKIA, autres projets)","PLANNED WORKS",
U1280="No root CAuse","No root cause",
U1280="ODU HS","ACTIVE",
U1280="IP &amp; VLAN","ACTIVE",
U1280="Warehouse HUAWEI","SPARE-ISSUE",
U1280="SPARE-HS","SPARE-ISSUE",
U1280="Power Telco","ACTIVE", U1280="no impacts","no impacts"
),"")</f>
        <v>No root cause</v>
      </c>
      <c r="W1280" s="113"/>
      <c r="X1280" s="113"/>
      <c r="Y1280" s="113"/>
      <c r="Z1280" s="113"/>
      <c r="AA1280" s="113"/>
      <c r="AB1280" s="17" t="s">
        <v>5465</v>
      </c>
      <c r="AC1280" s="17" t="str">
        <f>_xlfn.XLOOKUP(B1280,'INCIDENT-04-27-2026'!E:E,'INCIDENT-04-27-2026'!F:F,"")</f>
        <v/>
      </c>
      <c r="AD1280" s="9"/>
      <c r="AE1280" s="7" t="s">
        <v>5465</v>
      </c>
      <c r="AF1280" s="6" t="str">
        <f>_xlfn.XLOOKUP(B1280,'[13]Input_27-04'!$B:$B,'[13]Input_27-04'!$M:$M,"")</f>
        <v/>
      </c>
      <c r="AG1280" s="7"/>
      <c r="AH1280" s="3"/>
      <c r="AI1280" s="18" t="str">
        <f>_xlfn.XLOOKUP(B1280,'[3]Cells Huawei 27042026 10h'!$B:$B,'[3]Cells Huawei 27042026 10h'!$T:$T,"")</f>
        <v/>
      </c>
      <c r="AJ1280" s="18" t="str">
        <f>_xlfn.XLOOKUP(B1280,'[3]Cells Huawei 27042026 15h'!$B:$B,'[3]Cells Huawei 27042026 15h'!$T:$T,"")</f>
        <v/>
      </c>
      <c r="AK1280" s="18" t="str">
        <f>_xlfn.XLOOKUP(B1280,'[4]cells down 27042026 11h28'!$B:$B,'[4]cells down 27042026 11h28'!$R:$R,"")</f>
        <v/>
      </c>
      <c r="AL1280" s="18" t="str">
        <f>_xlfn.XLOOKUP(B1280,'[4]cells down 27042026 18h01'!$B:$B,'[4]cells down 27042026 18h01'!$R:$R,"")</f>
        <v/>
      </c>
      <c r="AM1280" s="18" t="str">
        <f>_xlfn.XLOOKUP(B1280,'[5]cell downs 27042026 11h'!$B:$B,'[5]cell downs 27042026 11h'!$R:$R,"")</f>
        <v/>
      </c>
      <c r="AN1280" s="18" t="str">
        <f>_xlfn.XLOOKUP(B1280,'[5]cell downs 27042026 17h40'!$B:$B,'[5]cell downs 27042026 17h40'!$R:$R,"")</f>
        <v/>
      </c>
      <c r="AO1280" s="18" t="str">
        <f>_xlfn.XLOOKUP(B1280,'[6]ALL SITES DOWN'!$D:$D,'[6]ALL SITES DOWN'!$J:$J,"")</f>
        <v/>
      </c>
      <c r="AP1280" s="18" t="str">
        <f>_xlfn.XLOOKUP(B1280,'[7]ALL SITES DOWN'!$D:$D,'[7]ALL SITES DOWN'!$J:$J,"")</f>
        <v/>
      </c>
      <c r="AQ1280" s="9" t="str">
        <f>_xlfn.XLOOKUP(B1280,[8]sheet1!$AC:$AC,[8]sheet1!$AF:$AF,"")</f>
        <v/>
      </c>
      <c r="AR1280" s="14"/>
      <c r="AS1280" s="14" t="s">
        <v>5465</v>
      </c>
      <c r="AT1280" s="14" t="str">
        <f>_xlfn.XLOOKUP(B1280,'[9]cell downs 18042026 17h'!$B:$B,'[9]cell downs 18042026 17h'!$B:$B,"")</f>
        <v/>
      </c>
      <c r="AU1280" s="14" t="str">
        <f>_xlfn.XLOOKUP(B1280,'[10]Cells Huawei 19042026 15h'!$B:$B,'[10]Cells Huawei 19042026 15h'!$B:$B,"")</f>
        <v/>
      </c>
      <c r="AV1280" s="9" t="str">
        <f>_xlfn.XLOOKUP(B1280,'[11]cells down 19042026 9H40'!$B:$B,'[11]cells down 19042026 9H40'!$B:$B,"")</f>
        <v/>
      </c>
    </row>
    <row r="1281" spans="1:48" hidden="1" x14ac:dyDescent="0.3">
      <c r="A1281" s="1" t="s">
        <v>3486</v>
      </c>
      <c r="B1281" s="8" t="s">
        <v>3487</v>
      </c>
      <c r="C1281" s="3" t="str">
        <f>_xlfn.XLOOKUP(B1281,'[1]daily break down'!$D:$D,'[1]daily break down'!$E:$E,"")</f>
        <v>Yaounde</v>
      </c>
      <c r="D1281" s="1" t="s">
        <v>11</v>
      </c>
      <c r="E1281" s="1" t="s">
        <v>12</v>
      </c>
      <c r="F1281" s="3" t="s">
        <v>37</v>
      </c>
      <c r="G1281" s="1" t="s">
        <v>38</v>
      </c>
      <c r="H1281" s="29" t="str">
        <f>_xlfn.XLOOKUP(B1281,[2]CALCULATION!$B:$B,[2]CALCULATION!$H:$H,"")</f>
        <v>ZTE</v>
      </c>
      <c r="I1281" s="26">
        <v>0</v>
      </c>
      <c r="J1281" s="26">
        <v>0</v>
      </c>
      <c r="K1281" s="26">
        <v>1.1075583635102878E-2</v>
      </c>
      <c r="L1281" s="26">
        <v>0</v>
      </c>
      <c r="M1281" s="26">
        <v>0</v>
      </c>
      <c r="N1281" s="26">
        <v>0</v>
      </c>
      <c r="O1281" s="26">
        <v>0</v>
      </c>
      <c r="P1281" s="114" t="s">
        <v>6364</v>
      </c>
      <c r="Q1281" s="42" t="s">
        <v>5538</v>
      </c>
      <c r="R1281" s="42"/>
      <c r="S1281" s="41" t="str" cm="1">
        <f t="array" ref="S1281">IFERROR(_xlfn.IFS(
U1281="MPR ISSUE","PDH",
U1281="BSS Hardware Issue","BSS",
U1281="Sites strategiques, MLL, Pylone, etc.","ENVTECH",
U1281="AKTIVCO DEFAUT GE &amp; POWER Cabinet","AKTIVCO",
U1281="AKTIVCO Coupure ENEO &amp; Baisse de tension","AKTIVCO GRID ONLY",
U1281="Coupure ENEO &amp; Baisse de tension","IHS GRID ONLY",
U1281="Defaut GE &amp; POWER Cabinet","IHS",
U1281="Sharing","Partners",
U1281="Sites strategiques &amp; DataCenter","SST &amp; DC",
U1281="Exclu","Exclu",
U1281="SAT","SAT",
U1281="SPARE-ISSUE","SPARE-ISSUE",
U1281="Fiber CAmtel","TRANS_FO_CAMTEL",
U1281="Fiber AOF","Fiber AOF",
U1281="Projet OCM (HUAWEI)","TRAVAUX-HUAWEI",
U1281="Projet OCM (NOKIA)","TRAVAUX-NOKIA",
U1281="ACCESS-ISSUE","ACCESS-ISSUE",
U1281="Projet OCM (ZTE, NOKIA, autres projets)","TRAVAUX OCM",
U1281="No root CAuse","No root cause",
U1281="ODU HS","PDH",
U1281="IP &amp; VLAN","PDH",
U1281="Warehouse HUAWEI","SPARE-ISSUE",
U1281="SPARE-HS","SPARE-ISSUE",
U1281="Power Telco","BSS",U1281="no impacts","no impacts"
),"")</f>
        <v>No root cause</v>
      </c>
      <c r="T1281" s="41" t="str" cm="1">
        <f t="array" ref="T1281">IFERROR(_xlfn.IFS(
U1281="MPR ISSUE","TX ISSUE",
U1281="BSS Hardware Issue","RAN ISSUE",
U1281="Sites strategiques, MLL, Pylone, etc.","ENVTECH",
U1281="AKTIVCO DEFAUT GE &amp; POWER Cabinet","POWER ISSUE",
U1281="AKTIVCO Coupure ENEO &amp; Baisse de tension","POWER ISSUE",
U1281="Coupure ENEO &amp; Baisse de tension","POWER ISSUE",
U1281="Defaut GE &amp; POWER Cabinet","POWER ISSUE",
U1281="Sharing","POWER ISSUE",
U1281="Sites strategiques &amp; DataCenter","POWER ISSUE",
U1281="Exclu","Exclu",
U1281="SAT","TX ISSUE",
U1281="SPARE-ISSUE","SPARE-ISSUE",
U1281="Fiber CAmtel","TX ISSUE",
U1281="Fiber AOF","TX ISSUE",
U1281="Projet OCM (HUAWEI)","TRAVAUX-HUAWEI",
U1281="Projet OCM (NOKIA)","TRAVAUX -NOKIA",
U1281="ACCESS-ISSUE","ACCESS-ISSUE",
U1281="Projet OCM (ZTE, NOKIA, autres projets)","TRAVAUX OCM",
U1281="No root CAuse","No root cause",
U1281="ODU HS","TX ISSUE",
U1281="IP &amp; VLAN","TX ISSUE",
U1281="Warehouse HUAWEI","SPARE-ISSUE",
U1281="SPARE-HS","SPARE-ISSUE",
U1281="Power Telco","RAN ISSUE",U1281="no impacts","no impacts"
),"")</f>
        <v>No root cause</v>
      </c>
      <c r="U1281" s="68" t="s">
        <v>5691</v>
      </c>
      <c r="V1281" s="41" t="str" cm="1">
        <f t="array" ref="V1281">IFERROR(_xlfn.IFS(
U1281="MPR ISSUE","ACTIVE",
U1281="BSS Hardware Issue","ACTIVE",
U1281="Sites strategiques, MLL, Pylone, etc.","PASSIVE",
U1281="AKTIVCO DEFAUT GE &amp; POWER Cabinet","PASSIVE",
U1281="AKTIVCO Coupure ENEO &amp; Baisse de tension","PASSIVE",
U1281="Coupure ENEO &amp; Baisse de tension","PASSIVE",
U1281="Defaut GE &amp; POWER Cabinet","PASSIVE",
U1281="Sharing","PASSIVE",
U1281="Sites strategiques &amp; DataCenter","PASSIVE",
U1281="Exclu","Exclu",
U1281="SAT","ACTIVE",
U1281="SPARE-ISSUE","SPARE-ISSUE",
U1281="Fiber CAmtel","ACTIVE",
U1281="Fiber AOF","ACTIVE",
U1281="Projet OCM (HUAWEI)","PLANNED WORKS",
U1281="Projet OCM (NOKIA)","PLANNED WORKS",
U1281="ACCESS-ISSUE","ACCESS-ISSUE",
U1281="Projet OCM (ZTE, NOKIA, autres projets)","PLANNED WORKS",
U1281="No root CAuse","No root cause",
U1281="ODU HS","ACTIVE",
U1281="IP &amp; VLAN","ACTIVE",
U1281="Warehouse HUAWEI","SPARE-ISSUE",
U1281="SPARE-HS","SPARE-ISSUE",
U1281="Power Telco","ACTIVE", U1281="no impacts","no impacts"
),"")</f>
        <v>No root cause</v>
      </c>
      <c r="W1281" s="113"/>
      <c r="X1281" s="113"/>
      <c r="Y1281" s="113"/>
      <c r="Z1281" s="113"/>
      <c r="AA1281" s="113"/>
      <c r="AB1281" s="17" t="s">
        <v>5465</v>
      </c>
      <c r="AC1281" s="17" t="str">
        <f>_xlfn.XLOOKUP(B1281,'INCIDENT-04-27-2026'!E:E,'INCIDENT-04-27-2026'!F:F,"")</f>
        <v/>
      </c>
      <c r="AD1281" s="9"/>
      <c r="AE1281" s="7" t="s">
        <v>5465</v>
      </c>
      <c r="AF1281" s="6" t="str">
        <f>_xlfn.XLOOKUP(B1281,'[13]Input_27-04'!$B:$B,'[13]Input_27-04'!$M:$M,"")</f>
        <v/>
      </c>
      <c r="AG1281" s="7"/>
      <c r="AH1281" s="3"/>
      <c r="AI1281" s="18" t="str">
        <f>_xlfn.XLOOKUP(B1281,'[3]Cells Huawei 27042026 10h'!$B:$B,'[3]Cells Huawei 27042026 10h'!$T:$T,"")</f>
        <v/>
      </c>
      <c r="AJ1281" s="18" t="str">
        <f>_xlfn.XLOOKUP(B1281,'[3]Cells Huawei 27042026 15h'!$B:$B,'[3]Cells Huawei 27042026 15h'!$T:$T,"")</f>
        <v/>
      </c>
      <c r="AK1281" s="18" t="str">
        <f>_xlfn.XLOOKUP(B1281,'[4]cells down 27042026 11h28'!$B:$B,'[4]cells down 27042026 11h28'!$R:$R,"")</f>
        <v/>
      </c>
      <c r="AL1281" s="18" t="str">
        <f>_xlfn.XLOOKUP(B1281,'[4]cells down 27042026 18h01'!$B:$B,'[4]cells down 27042026 18h01'!$R:$R,"")</f>
        <v/>
      </c>
      <c r="AM1281" s="18" t="str">
        <f>_xlfn.XLOOKUP(B1281,'[5]cell downs 27042026 11h'!$B:$B,'[5]cell downs 27042026 11h'!$R:$R,"")</f>
        <v/>
      </c>
      <c r="AN1281" s="18" t="str">
        <f>_xlfn.XLOOKUP(B1281,'[5]cell downs 27042026 17h40'!$B:$B,'[5]cell downs 27042026 17h40'!$R:$R,"")</f>
        <v/>
      </c>
      <c r="AO1281" s="18" t="str">
        <f>_xlfn.XLOOKUP(B1281,'[6]ALL SITES DOWN'!$D:$D,'[6]ALL SITES DOWN'!$J:$J,"")</f>
        <v/>
      </c>
      <c r="AP1281" s="18" t="str">
        <f>_xlfn.XLOOKUP(B1281,'[7]ALL SITES DOWN'!$D:$D,'[7]ALL SITES DOWN'!$J:$J,"")</f>
        <v/>
      </c>
      <c r="AQ1281" s="9" t="str">
        <f>_xlfn.XLOOKUP(B1281,[8]sheet1!$AC:$AC,[8]sheet1!$AF:$AF,"")</f>
        <v/>
      </c>
      <c r="AR1281" s="14"/>
      <c r="AS1281" s="14" t="s">
        <v>5465</v>
      </c>
      <c r="AT1281" s="14" t="str">
        <f>_xlfn.XLOOKUP(B1281,'[9]cell downs 18042026 17h'!$B:$B,'[9]cell downs 18042026 17h'!$B:$B,"")</f>
        <v/>
      </c>
      <c r="AU1281" s="14" t="str">
        <f>_xlfn.XLOOKUP(B1281,'[10]Cells Huawei 19042026 15h'!$B:$B,'[10]Cells Huawei 19042026 15h'!$B:$B,"")</f>
        <v/>
      </c>
      <c r="AV1281" s="9" t="str">
        <f>_xlfn.XLOOKUP(B1281,'[11]cells down 19042026 9H40'!$B:$B,'[11]cells down 19042026 9H40'!$B:$B,"")</f>
        <v/>
      </c>
    </row>
    <row r="1282" spans="1:48" hidden="1" x14ac:dyDescent="0.3">
      <c r="A1282" s="1" t="s">
        <v>2708</v>
      </c>
      <c r="B1282" s="8" t="s">
        <v>2709</v>
      </c>
      <c r="C1282" s="3" t="str">
        <f>_xlfn.XLOOKUP(B1282,'[1]daily break down'!$D:$D,'[1]daily break down'!$E:$E,"")</f>
        <v>Yaounde</v>
      </c>
      <c r="D1282" s="1" t="s">
        <v>21</v>
      </c>
      <c r="E1282" s="1" t="s">
        <v>80</v>
      </c>
      <c r="F1282" s="3" t="s">
        <v>37</v>
      </c>
      <c r="G1282" s="1" t="s">
        <v>38</v>
      </c>
      <c r="H1282" s="29" t="str">
        <f>_xlfn.XLOOKUP(B1282,[2]CALCULATION!$B:$B,[2]CALCULATION!$H:$H,"")</f>
        <v>ZTE</v>
      </c>
      <c r="I1282" s="26">
        <v>0</v>
      </c>
      <c r="J1282" s="26">
        <v>0</v>
      </c>
      <c r="K1282" s="26">
        <v>1.0968573165198312E-2</v>
      </c>
      <c r="L1282" s="26">
        <v>0</v>
      </c>
      <c r="M1282" s="26">
        <v>0</v>
      </c>
      <c r="N1282" s="26">
        <v>0</v>
      </c>
      <c r="O1282" s="26">
        <v>0</v>
      </c>
      <c r="P1282" s="114" t="s">
        <v>6364</v>
      </c>
      <c r="Q1282" s="42" t="s">
        <v>5538</v>
      </c>
      <c r="R1282" s="42"/>
      <c r="S1282" s="41" t="str" cm="1">
        <f t="array" ref="S1282">IFERROR(_xlfn.IFS(
U1282="MPR ISSUE","PDH",
U1282="BSS Hardware Issue","BSS",
U1282="Sites strategiques, MLL, Pylone, etc.","ENVTECH",
U1282="AKTIVCO DEFAUT GE &amp; POWER Cabinet","AKTIVCO",
U1282="AKTIVCO Coupure ENEO &amp; Baisse de tension","AKTIVCO GRID ONLY",
U1282="Coupure ENEO &amp; Baisse de tension","IHS GRID ONLY",
U1282="Defaut GE &amp; POWER Cabinet","IHS",
U1282="Sharing","Partners",
U1282="Sites strategiques &amp; DataCenter","SST &amp; DC",
U1282="Exclu","Exclu",
U1282="SAT","SAT",
U1282="SPARE-ISSUE","SPARE-ISSUE",
U1282="Fiber CAmtel","TRANS_FO_CAMTEL",
U1282="Fiber AOF","Fiber AOF",
U1282="Projet OCM (HUAWEI)","TRAVAUX-HUAWEI",
U1282="Projet OCM (NOKIA)","TRAVAUX-NOKIA",
U1282="ACCESS-ISSUE","ACCESS-ISSUE",
U1282="Projet OCM (ZTE, NOKIA, autres projets)","TRAVAUX OCM",
U1282="No root CAuse","No root cause",
U1282="ODU HS","PDH",
U1282="IP &amp; VLAN","PDH",
U1282="Warehouse HUAWEI","SPARE-ISSUE",
U1282="SPARE-HS","SPARE-ISSUE",
U1282="Power Telco","BSS",U1282="no impacts","no impacts"
),"")</f>
        <v>No root cause</v>
      </c>
      <c r="T1282" s="41" t="str" cm="1">
        <f t="array" ref="T1282">IFERROR(_xlfn.IFS(
U1282="MPR ISSUE","TX ISSUE",
U1282="BSS Hardware Issue","RAN ISSUE",
U1282="Sites strategiques, MLL, Pylone, etc.","ENVTECH",
U1282="AKTIVCO DEFAUT GE &amp; POWER Cabinet","POWER ISSUE",
U1282="AKTIVCO Coupure ENEO &amp; Baisse de tension","POWER ISSUE",
U1282="Coupure ENEO &amp; Baisse de tension","POWER ISSUE",
U1282="Defaut GE &amp; POWER Cabinet","POWER ISSUE",
U1282="Sharing","POWER ISSUE",
U1282="Sites strategiques &amp; DataCenter","POWER ISSUE",
U1282="Exclu","Exclu",
U1282="SAT","TX ISSUE",
U1282="SPARE-ISSUE","SPARE-ISSUE",
U1282="Fiber CAmtel","TX ISSUE",
U1282="Fiber AOF","TX ISSUE",
U1282="Projet OCM (HUAWEI)","TRAVAUX-HUAWEI",
U1282="Projet OCM (NOKIA)","TRAVAUX -NOKIA",
U1282="ACCESS-ISSUE","ACCESS-ISSUE",
U1282="Projet OCM (ZTE, NOKIA, autres projets)","TRAVAUX OCM",
U1282="No root CAuse","No root cause",
U1282="ODU HS","TX ISSUE",
U1282="IP &amp; VLAN","TX ISSUE",
U1282="Warehouse HUAWEI","SPARE-ISSUE",
U1282="SPARE-HS","SPARE-ISSUE",
U1282="Power Telco","RAN ISSUE",U1282="no impacts","no impacts"
),"")</f>
        <v>No root cause</v>
      </c>
      <c r="U1282" s="68" t="s">
        <v>5691</v>
      </c>
      <c r="V1282" s="41" t="str" cm="1">
        <f t="array" ref="V1282">IFERROR(_xlfn.IFS(
U1282="MPR ISSUE","ACTIVE",
U1282="BSS Hardware Issue","ACTIVE",
U1282="Sites strategiques, MLL, Pylone, etc.","PASSIVE",
U1282="AKTIVCO DEFAUT GE &amp; POWER Cabinet","PASSIVE",
U1282="AKTIVCO Coupure ENEO &amp; Baisse de tension","PASSIVE",
U1282="Coupure ENEO &amp; Baisse de tension","PASSIVE",
U1282="Defaut GE &amp; POWER Cabinet","PASSIVE",
U1282="Sharing","PASSIVE",
U1282="Sites strategiques &amp; DataCenter","PASSIVE",
U1282="Exclu","Exclu",
U1282="SAT","ACTIVE",
U1282="SPARE-ISSUE","SPARE-ISSUE",
U1282="Fiber CAmtel","ACTIVE",
U1282="Fiber AOF","ACTIVE",
U1282="Projet OCM (HUAWEI)","PLANNED WORKS",
U1282="Projet OCM (NOKIA)","PLANNED WORKS",
U1282="ACCESS-ISSUE","ACCESS-ISSUE",
U1282="Projet OCM (ZTE, NOKIA, autres projets)","PLANNED WORKS",
U1282="No root CAuse","No root cause",
U1282="ODU HS","ACTIVE",
U1282="IP &amp; VLAN","ACTIVE",
U1282="Warehouse HUAWEI","SPARE-ISSUE",
U1282="SPARE-HS","SPARE-ISSUE",
U1282="Power Telco","ACTIVE", U1282="no impacts","no impacts"
),"")</f>
        <v>No root cause</v>
      </c>
      <c r="W1282" s="113"/>
      <c r="X1282" s="113"/>
      <c r="Y1282" s="113"/>
      <c r="Z1282" s="113"/>
      <c r="AA1282" s="113"/>
      <c r="AB1282" s="17" t="s">
        <v>5465</v>
      </c>
      <c r="AC1282" s="17" t="str">
        <f>_xlfn.XLOOKUP(B1282,'INCIDENT-04-27-2026'!E:E,'INCIDENT-04-27-2026'!F:F,"")</f>
        <v/>
      </c>
      <c r="AD1282" s="9"/>
      <c r="AE1282" s="7" t="s">
        <v>5465</v>
      </c>
      <c r="AF1282" s="6" t="str">
        <f>_xlfn.XLOOKUP(B1282,'[13]Input_27-04'!$B:$B,'[13]Input_27-04'!$M:$M,"")</f>
        <v/>
      </c>
      <c r="AG1282" s="7"/>
      <c r="AH1282" s="3"/>
      <c r="AI1282" s="18" t="str">
        <f>_xlfn.XLOOKUP(B1282,'[3]Cells Huawei 27042026 10h'!$B:$B,'[3]Cells Huawei 27042026 10h'!$T:$T,"")</f>
        <v/>
      </c>
      <c r="AJ1282" s="18" t="str">
        <f>_xlfn.XLOOKUP(B1282,'[3]Cells Huawei 27042026 15h'!$B:$B,'[3]Cells Huawei 27042026 15h'!$T:$T,"")</f>
        <v/>
      </c>
      <c r="AK1282" s="18" t="str">
        <f>_xlfn.XLOOKUP(B1282,'[4]cells down 27042026 11h28'!$B:$B,'[4]cells down 27042026 11h28'!$R:$R,"")</f>
        <v/>
      </c>
      <c r="AL1282" s="18" t="str">
        <f>_xlfn.XLOOKUP(B1282,'[4]cells down 27042026 18h01'!$B:$B,'[4]cells down 27042026 18h01'!$R:$R,"")</f>
        <v/>
      </c>
      <c r="AM1282" s="18" t="str">
        <f>_xlfn.XLOOKUP(B1282,'[5]cell downs 27042026 11h'!$B:$B,'[5]cell downs 27042026 11h'!$R:$R,"")</f>
        <v/>
      </c>
      <c r="AN1282" s="18" t="str">
        <f>_xlfn.XLOOKUP(B1282,'[5]cell downs 27042026 17h40'!$B:$B,'[5]cell downs 27042026 17h40'!$R:$R,"")</f>
        <v/>
      </c>
      <c r="AO1282" s="18" t="str">
        <f>_xlfn.XLOOKUP(B1282,'[6]ALL SITES DOWN'!$D:$D,'[6]ALL SITES DOWN'!$J:$J,"")</f>
        <v/>
      </c>
      <c r="AP1282" s="18" t="str">
        <f>_xlfn.XLOOKUP(B1282,'[7]ALL SITES DOWN'!$D:$D,'[7]ALL SITES DOWN'!$J:$J,"")</f>
        <v/>
      </c>
      <c r="AQ1282" s="9" t="str">
        <f>_xlfn.XLOOKUP(B1282,[8]sheet1!$AC:$AC,[8]sheet1!$AF:$AF,"")</f>
        <v/>
      </c>
      <c r="AR1282" s="14"/>
      <c r="AS1282" s="14" t="s">
        <v>5465</v>
      </c>
      <c r="AT1282" s="14" t="str">
        <f>_xlfn.XLOOKUP(B1282,'[9]cell downs 18042026 17h'!$B:$B,'[9]cell downs 18042026 17h'!$B:$B,"")</f>
        <v/>
      </c>
      <c r="AU1282" s="14" t="str">
        <f>_xlfn.XLOOKUP(B1282,'[10]Cells Huawei 19042026 15h'!$B:$B,'[10]Cells Huawei 19042026 15h'!$B:$B,"")</f>
        <v/>
      </c>
      <c r="AV1282" s="9" t="str">
        <f>_xlfn.XLOOKUP(B1282,'[11]cells down 19042026 9H40'!$B:$B,'[11]cells down 19042026 9H40'!$B:$B,"")</f>
        <v/>
      </c>
    </row>
    <row r="1283" spans="1:48" hidden="1" x14ac:dyDescent="0.3">
      <c r="A1283" s="1" t="s">
        <v>2745</v>
      </c>
      <c r="B1283" s="8" t="s">
        <v>2746</v>
      </c>
      <c r="C1283" s="3" t="str">
        <f>_xlfn.XLOOKUP(B1283,'[1]daily break down'!$D:$D,'[1]daily break down'!$E:$E,"")</f>
        <v>Yaounde</v>
      </c>
      <c r="D1283" s="1" t="s">
        <v>5451</v>
      </c>
      <c r="E1283" s="1" t="s">
        <v>12</v>
      </c>
      <c r="F1283" s="3" t="s">
        <v>37</v>
      </c>
      <c r="G1283" s="1" t="s">
        <v>38</v>
      </c>
      <c r="H1283" s="29" t="str">
        <f>_xlfn.XLOOKUP(B1283,[2]CALCULATION!$B:$B,[2]CALCULATION!$H:$H,"")</f>
        <v>ZTE</v>
      </c>
      <c r="I1283" s="26">
        <v>0</v>
      </c>
      <c r="J1283" s="26">
        <v>0</v>
      </c>
      <c r="K1283" s="26">
        <v>1.0843727616976731E-2</v>
      </c>
      <c r="L1283" s="26">
        <v>0</v>
      </c>
      <c r="M1283" s="26">
        <v>0</v>
      </c>
      <c r="N1283" s="26">
        <v>0</v>
      </c>
      <c r="O1283" s="26">
        <v>0</v>
      </c>
      <c r="P1283" s="114" t="s">
        <v>6364</v>
      </c>
      <c r="Q1283" s="42" t="s">
        <v>5538</v>
      </c>
      <c r="R1283" s="42"/>
      <c r="S1283" s="41" t="str" cm="1">
        <f t="array" ref="S1283">IFERROR(_xlfn.IFS(
U1283="MPR ISSUE","PDH",
U1283="BSS Hardware Issue","BSS",
U1283="Sites strategiques, MLL, Pylone, etc.","ENVTECH",
U1283="AKTIVCO DEFAUT GE &amp; POWER Cabinet","AKTIVCO",
U1283="AKTIVCO Coupure ENEO &amp; Baisse de tension","AKTIVCO GRID ONLY",
U1283="Coupure ENEO &amp; Baisse de tension","IHS GRID ONLY",
U1283="Defaut GE &amp; POWER Cabinet","IHS",
U1283="Sharing","Partners",
U1283="Sites strategiques &amp; DataCenter","SST &amp; DC",
U1283="Exclu","Exclu",
U1283="SAT","SAT",
U1283="SPARE-ISSUE","SPARE-ISSUE",
U1283="Fiber CAmtel","TRANS_FO_CAMTEL",
U1283="Fiber AOF","Fiber AOF",
U1283="Projet OCM (HUAWEI)","TRAVAUX-HUAWEI",
U1283="Projet OCM (NOKIA)","TRAVAUX-NOKIA",
U1283="ACCESS-ISSUE","ACCESS-ISSUE",
U1283="Projet OCM (ZTE, NOKIA, autres projets)","TRAVAUX OCM",
U1283="No root CAuse","No root cause",
U1283="ODU HS","PDH",
U1283="IP &amp; VLAN","PDH",
U1283="Warehouse HUAWEI","SPARE-ISSUE",
U1283="SPARE-HS","SPARE-ISSUE",
U1283="Power Telco","BSS",U1283="no impacts","no impacts"
),"")</f>
        <v>No root cause</v>
      </c>
      <c r="T1283" s="41" t="str" cm="1">
        <f t="array" ref="T1283">IFERROR(_xlfn.IFS(
U1283="MPR ISSUE","TX ISSUE",
U1283="BSS Hardware Issue","RAN ISSUE",
U1283="Sites strategiques, MLL, Pylone, etc.","ENVTECH",
U1283="AKTIVCO DEFAUT GE &amp; POWER Cabinet","POWER ISSUE",
U1283="AKTIVCO Coupure ENEO &amp; Baisse de tension","POWER ISSUE",
U1283="Coupure ENEO &amp; Baisse de tension","POWER ISSUE",
U1283="Defaut GE &amp; POWER Cabinet","POWER ISSUE",
U1283="Sharing","POWER ISSUE",
U1283="Sites strategiques &amp; DataCenter","POWER ISSUE",
U1283="Exclu","Exclu",
U1283="SAT","TX ISSUE",
U1283="SPARE-ISSUE","SPARE-ISSUE",
U1283="Fiber CAmtel","TX ISSUE",
U1283="Fiber AOF","TX ISSUE",
U1283="Projet OCM (HUAWEI)","TRAVAUX-HUAWEI",
U1283="Projet OCM (NOKIA)","TRAVAUX -NOKIA",
U1283="ACCESS-ISSUE","ACCESS-ISSUE",
U1283="Projet OCM (ZTE, NOKIA, autres projets)","TRAVAUX OCM",
U1283="No root CAuse","No root cause",
U1283="ODU HS","TX ISSUE",
U1283="IP &amp; VLAN","TX ISSUE",
U1283="Warehouse HUAWEI","SPARE-ISSUE",
U1283="SPARE-HS","SPARE-ISSUE",
U1283="Power Telco","RAN ISSUE",U1283="no impacts","no impacts"
),"")</f>
        <v>No root cause</v>
      </c>
      <c r="U1283" s="68" t="s">
        <v>5691</v>
      </c>
      <c r="V1283" s="41" t="str" cm="1">
        <f t="array" ref="V1283">IFERROR(_xlfn.IFS(
U1283="MPR ISSUE","ACTIVE",
U1283="BSS Hardware Issue","ACTIVE",
U1283="Sites strategiques, MLL, Pylone, etc.","PASSIVE",
U1283="AKTIVCO DEFAUT GE &amp; POWER Cabinet","PASSIVE",
U1283="AKTIVCO Coupure ENEO &amp; Baisse de tension","PASSIVE",
U1283="Coupure ENEO &amp; Baisse de tension","PASSIVE",
U1283="Defaut GE &amp; POWER Cabinet","PASSIVE",
U1283="Sharing","PASSIVE",
U1283="Sites strategiques &amp; DataCenter","PASSIVE",
U1283="Exclu","Exclu",
U1283="SAT","ACTIVE",
U1283="SPARE-ISSUE","SPARE-ISSUE",
U1283="Fiber CAmtel","ACTIVE",
U1283="Fiber AOF","ACTIVE",
U1283="Projet OCM (HUAWEI)","PLANNED WORKS",
U1283="Projet OCM (NOKIA)","PLANNED WORKS",
U1283="ACCESS-ISSUE","ACCESS-ISSUE",
U1283="Projet OCM (ZTE, NOKIA, autres projets)","PLANNED WORKS",
U1283="No root CAuse","No root cause",
U1283="ODU HS","ACTIVE",
U1283="IP &amp; VLAN","ACTIVE",
U1283="Warehouse HUAWEI","SPARE-ISSUE",
U1283="SPARE-HS","SPARE-ISSUE",
U1283="Power Telco","ACTIVE", U1283="no impacts","no impacts"
),"")</f>
        <v>No root cause</v>
      </c>
      <c r="W1283" s="113"/>
      <c r="X1283" s="113"/>
      <c r="Y1283" s="113"/>
      <c r="Z1283" s="113"/>
      <c r="AA1283" s="113"/>
      <c r="AB1283" s="17" t="s">
        <v>5465</v>
      </c>
      <c r="AC1283" s="17" t="str">
        <f>_xlfn.XLOOKUP(B1283,'INCIDENT-04-27-2026'!E:E,'INCIDENT-04-27-2026'!F:F,"")</f>
        <v/>
      </c>
      <c r="AD1283" s="9"/>
      <c r="AE1283" s="7" t="s">
        <v>5465</v>
      </c>
      <c r="AF1283" s="6" t="str">
        <f>_xlfn.XLOOKUP(B1283,'[13]Input_27-04'!$B:$B,'[13]Input_27-04'!$M:$M,"")</f>
        <v/>
      </c>
      <c r="AG1283" s="7"/>
      <c r="AH1283" s="3"/>
      <c r="AI1283" s="18" t="str">
        <f>_xlfn.XLOOKUP(B1283,'[3]Cells Huawei 27042026 10h'!$B:$B,'[3]Cells Huawei 27042026 10h'!$T:$T,"")</f>
        <v/>
      </c>
      <c r="AJ1283" s="18" t="str">
        <f>_xlfn.XLOOKUP(B1283,'[3]Cells Huawei 27042026 15h'!$B:$B,'[3]Cells Huawei 27042026 15h'!$T:$T,"")</f>
        <v/>
      </c>
      <c r="AK1283" s="18" t="str">
        <f>_xlfn.XLOOKUP(B1283,'[4]cells down 27042026 11h28'!$B:$B,'[4]cells down 27042026 11h28'!$R:$R,"")</f>
        <v/>
      </c>
      <c r="AL1283" s="18" t="str">
        <f>_xlfn.XLOOKUP(B1283,'[4]cells down 27042026 18h01'!$B:$B,'[4]cells down 27042026 18h01'!$R:$R,"")</f>
        <v/>
      </c>
      <c r="AM1283" s="18" t="str">
        <f>_xlfn.XLOOKUP(B1283,'[5]cell downs 27042026 11h'!$B:$B,'[5]cell downs 27042026 11h'!$R:$R,"")</f>
        <v/>
      </c>
      <c r="AN1283" s="18" t="str">
        <f>_xlfn.XLOOKUP(B1283,'[5]cell downs 27042026 17h40'!$B:$B,'[5]cell downs 27042026 17h40'!$R:$R,"")</f>
        <v/>
      </c>
      <c r="AO1283" s="18" t="str">
        <f>_xlfn.XLOOKUP(B1283,'[6]ALL SITES DOWN'!$D:$D,'[6]ALL SITES DOWN'!$J:$J,"")</f>
        <v/>
      </c>
      <c r="AP1283" s="18" t="str">
        <f>_xlfn.XLOOKUP(B1283,'[7]ALL SITES DOWN'!$D:$D,'[7]ALL SITES DOWN'!$J:$J,"")</f>
        <v/>
      </c>
      <c r="AQ1283" s="9" t="str">
        <f>_xlfn.XLOOKUP(B1283,[8]sheet1!$AC:$AC,[8]sheet1!$AF:$AF,"")</f>
        <v/>
      </c>
      <c r="AR1283" s="14"/>
      <c r="AS1283" s="14" t="s">
        <v>5465</v>
      </c>
      <c r="AT1283" s="14" t="str">
        <f>_xlfn.XLOOKUP(B1283,'[9]cell downs 18042026 17h'!$B:$B,'[9]cell downs 18042026 17h'!$B:$B,"")</f>
        <v/>
      </c>
      <c r="AU1283" s="14" t="str">
        <f>_xlfn.XLOOKUP(B1283,'[10]Cells Huawei 19042026 15h'!$B:$B,'[10]Cells Huawei 19042026 15h'!$B:$B,"")</f>
        <v/>
      </c>
      <c r="AV1283" s="9" t="str">
        <f>_xlfn.XLOOKUP(B1283,'[11]cells down 19042026 9H40'!$B:$B,'[11]cells down 19042026 9H40'!$B:$B,"")</f>
        <v/>
      </c>
    </row>
    <row r="1284" spans="1:48" hidden="1" x14ac:dyDescent="0.3">
      <c r="A1284" s="2" t="s">
        <v>1428</v>
      </c>
      <c r="B1284" s="8" t="s">
        <v>1429</v>
      </c>
      <c r="C1284" s="3" t="str">
        <f>_xlfn.XLOOKUP(B1284,'[1]daily break down'!$D:$D,'[1]daily break down'!$E:$E,"")</f>
        <v>ADAMAOUA</v>
      </c>
      <c r="D1284" s="1" t="s">
        <v>11</v>
      </c>
      <c r="E1284" s="1" t="s">
        <v>96</v>
      </c>
      <c r="F1284" s="3" t="s">
        <v>90</v>
      </c>
      <c r="G1284" s="1" t="s">
        <v>1428</v>
      </c>
      <c r="H1284" s="28" t="str">
        <f>_xlfn.XLOOKUP(B1284,[2]CALCULATION!$B:$B,[2]CALCULATION!$H:$H,"")</f>
        <v>NOKIA</v>
      </c>
      <c r="I1284" s="26">
        <v>0</v>
      </c>
      <c r="J1284" s="26">
        <v>0</v>
      </c>
      <c r="K1284" s="26">
        <v>1.0809574943998122E-2</v>
      </c>
      <c r="L1284" s="26">
        <v>0</v>
      </c>
      <c r="M1284" s="26">
        <v>0</v>
      </c>
      <c r="N1284" s="26">
        <v>0</v>
      </c>
      <c r="O1284" s="26">
        <v>0</v>
      </c>
      <c r="P1284" s="114" t="s">
        <v>6364</v>
      </c>
      <c r="Q1284" s="42" t="s">
        <v>5538</v>
      </c>
      <c r="R1284" s="42"/>
      <c r="S1284" s="41" t="str" cm="1">
        <f t="array" ref="S1284">IFERROR(_xlfn.IFS(
U1284="MPR ISSUE","PDH",
U1284="BSS Hardware Issue","BSS",
U1284="Sites strategiques, MLL, Pylone, etc.","ENVTECH",
U1284="AKTIVCO DEFAUT GE &amp; POWER Cabinet","AKTIVCO",
U1284="AKTIVCO Coupure ENEO &amp; Baisse de tension","AKTIVCO GRID ONLY",
U1284="Coupure ENEO &amp; Baisse de tension","IHS GRID ONLY",
U1284="Defaut GE &amp; POWER Cabinet","IHS",
U1284="Sharing","Partners",
U1284="Sites strategiques &amp; DataCenter","SST &amp; DC",
U1284="Exclu","Exclu",
U1284="SAT","SAT",
U1284="SPARE-ISSUE","SPARE-ISSUE",
U1284="Fiber CAmtel","TRANS_FO_CAMTEL",
U1284="Fiber AOF","Fiber AOF",
U1284="Projet OCM (HUAWEI)","TRAVAUX-HUAWEI",
U1284="Projet OCM (NOKIA)","TRAVAUX-NOKIA",
U1284="ACCESS-ISSUE","ACCESS-ISSUE",
U1284="Projet OCM (ZTE, NOKIA, autres projets)","TRAVAUX OCM",
U1284="No root CAuse","No root cause",
U1284="ODU HS","PDH",
U1284="IP &amp; VLAN","PDH",
U1284="Warehouse HUAWEI","SPARE-ISSUE",
U1284="SPARE-HS","SPARE-ISSUE",
U1284="Power Telco","BSS",U1284="no impacts","no impacts"
),"")</f>
        <v>No root cause</v>
      </c>
      <c r="T1284" s="41" t="str" cm="1">
        <f t="array" ref="T1284">IFERROR(_xlfn.IFS(
U1284="MPR ISSUE","TX ISSUE",
U1284="BSS Hardware Issue","RAN ISSUE",
U1284="Sites strategiques, MLL, Pylone, etc.","ENVTECH",
U1284="AKTIVCO DEFAUT GE &amp; POWER Cabinet","POWER ISSUE",
U1284="AKTIVCO Coupure ENEO &amp; Baisse de tension","POWER ISSUE",
U1284="Coupure ENEO &amp; Baisse de tension","POWER ISSUE",
U1284="Defaut GE &amp; POWER Cabinet","POWER ISSUE",
U1284="Sharing","POWER ISSUE",
U1284="Sites strategiques &amp; DataCenter","POWER ISSUE",
U1284="Exclu","Exclu",
U1284="SAT","TX ISSUE",
U1284="SPARE-ISSUE","SPARE-ISSUE",
U1284="Fiber CAmtel","TX ISSUE",
U1284="Fiber AOF","TX ISSUE",
U1284="Projet OCM (HUAWEI)","TRAVAUX-HUAWEI",
U1284="Projet OCM (NOKIA)","TRAVAUX -NOKIA",
U1284="ACCESS-ISSUE","ACCESS-ISSUE",
U1284="Projet OCM (ZTE, NOKIA, autres projets)","TRAVAUX OCM",
U1284="No root CAuse","No root cause",
U1284="ODU HS","TX ISSUE",
U1284="IP &amp; VLAN","TX ISSUE",
U1284="Warehouse HUAWEI","SPARE-ISSUE",
U1284="SPARE-HS","SPARE-ISSUE",
U1284="Power Telco","RAN ISSUE",U1284="no impacts","no impacts"
),"")</f>
        <v>No root cause</v>
      </c>
      <c r="U1284" s="68" t="s">
        <v>5691</v>
      </c>
      <c r="V1284" s="41" t="str" cm="1">
        <f t="array" ref="V1284">IFERROR(_xlfn.IFS(
U1284="MPR ISSUE","ACTIVE",
U1284="BSS Hardware Issue","ACTIVE",
U1284="Sites strategiques, MLL, Pylone, etc.","PASSIVE",
U1284="AKTIVCO DEFAUT GE &amp; POWER Cabinet","PASSIVE",
U1284="AKTIVCO Coupure ENEO &amp; Baisse de tension","PASSIVE",
U1284="Coupure ENEO &amp; Baisse de tension","PASSIVE",
U1284="Defaut GE &amp; POWER Cabinet","PASSIVE",
U1284="Sharing","PASSIVE",
U1284="Sites strategiques &amp; DataCenter","PASSIVE",
U1284="Exclu","Exclu",
U1284="SAT","ACTIVE",
U1284="SPARE-ISSUE","SPARE-ISSUE",
U1284="Fiber CAmtel","ACTIVE",
U1284="Fiber AOF","ACTIVE",
U1284="Projet OCM (HUAWEI)","PLANNED WORKS",
U1284="Projet OCM (NOKIA)","PLANNED WORKS",
U1284="ACCESS-ISSUE","ACCESS-ISSUE",
U1284="Projet OCM (ZTE, NOKIA, autres projets)","PLANNED WORKS",
U1284="No root CAuse","No root cause",
U1284="ODU HS","ACTIVE",
U1284="IP &amp; VLAN","ACTIVE",
U1284="Warehouse HUAWEI","SPARE-ISSUE",
U1284="SPARE-HS","SPARE-ISSUE",
U1284="Power Telco","ACTIVE", U1284="no impacts","no impacts"
),"")</f>
        <v>No root cause</v>
      </c>
      <c r="W1284" s="113"/>
      <c r="X1284" s="113"/>
      <c r="Y1284" s="113"/>
      <c r="Z1284" s="113"/>
      <c r="AA1284" s="113"/>
      <c r="AB1284" s="17" t="s">
        <v>5465</v>
      </c>
      <c r="AC1284" s="17" t="str">
        <f>_xlfn.XLOOKUP(B1284,'INCIDENT-04-27-2026'!E:E,'INCIDENT-04-27-2026'!F:F,"")</f>
        <v/>
      </c>
      <c r="AD1284" s="9"/>
      <c r="AE1284" s="7" t="s">
        <v>5465</v>
      </c>
      <c r="AF1284" s="6" t="str">
        <f>_xlfn.XLOOKUP(B1284,'[13]Input_27-04'!$B:$B,'[13]Input_27-04'!$M:$M,"")</f>
        <v/>
      </c>
      <c r="AG1284" s="7"/>
      <c r="AH1284" s="3"/>
      <c r="AI1284" s="18" t="str">
        <f>_xlfn.XLOOKUP(B1284,'[3]Cells Huawei 27042026 10h'!$B:$B,'[3]Cells Huawei 27042026 10h'!$T:$T,"")</f>
        <v/>
      </c>
      <c r="AJ1284" s="18" t="str">
        <f>_xlfn.XLOOKUP(B1284,'[3]Cells Huawei 27042026 15h'!$B:$B,'[3]Cells Huawei 27042026 15h'!$T:$T,"")</f>
        <v/>
      </c>
      <c r="AK1284" s="18" t="str">
        <f>_xlfn.XLOOKUP(B1284,'[4]cells down 27042026 11h28'!$B:$B,'[4]cells down 27042026 11h28'!$R:$R,"")</f>
        <v/>
      </c>
      <c r="AL1284" s="18" t="str">
        <f>_xlfn.XLOOKUP(B1284,'[4]cells down 27042026 18h01'!$B:$B,'[4]cells down 27042026 18h01'!$R:$R,"")</f>
        <v/>
      </c>
      <c r="AM1284" s="18" t="str">
        <f>_xlfn.XLOOKUP(B1284,'[5]cell downs 27042026 11h'!$B:$B,'[5]cell downs 27042026 11h'!$R:$R,"")</f>
        <v/>
      </c>
      <c r="AN1284" s="18" t="str">
        <f>_xlfn.XLOOKUP(B1284,'[5]cell downs 27042026 17h40'!$B:$B,'[5]cell downs 27042026 17h40'!$R:$R,"")</f>
        <v/>
      </c>
      <c r="AO1284" s="18" t="str">
        <f>_xlfn.XLOOKUP(B1284,'[6]ALL SITES DOWN'!$D:$D,'[6]ALL SITES DOWN'!$J:$J,"")</f>
        <v/>
      </c>
      <c r="AP1284" s="18" t="str">
        <f>_xlfn.XLOOKUP(B1284,'[7]ALL SITES DOWN'!$D:$D,'[7]ALL SITES DOWN'!$J:$J,"")</f>
        <v/>
      </c>
      <c r="AQ1284" s="9" t="str">
        <f>_xlfn.XLOOKUP(B1284,[8]sheet1!$AC:$AC,[8]sheet1!$AF:$AF,"")</f>
        <v/>
      </c>
      <c r="AR1284" s="14"/>
      <c r="AS1284" s="14" t="s">
        <v>5465</v>
      </c>
      <c r="AT1284" s="14" t="str">
        <f>_xlfn.XLOOKUP(B1284,'[9]cell downs 18042026 17h'!$B:$B,'[9]cell downs 18042026 17h'!$B:$B,"")</f>
        <v/>
      </c>
      <c r="AU1284" s="14" t="str">
        <f>_xlfn.XLOOKUP(B1284,'[10]Cells Huawei 19042026 15h'!$B:$B,'[10]Cells Huawei 19042026 15h'!$B:$B,"")</f>
        <v/>
      </c>
      <c r="AV1284" s="9" t="str">
        <f>_xlfn.XLOOKUP(B1284,'[11]cells down 19042026 9H40'!$B:$B,'[11]cells down 19042026 9H40'!$B:$B,"")</f>
        <v/>
      </c>
    </row>
    <row r="1285" spans="1:48" hidden="1" x14ac:dyDescent="0.3">
      <c r="A1285" s="1" t="s">
        <v>2283</v>
      </c>
      <c r="B1285" s="8" t="s">
        <v>2284</v>
      </c>
      <c r="C1285" s="3" t="str">
        <f>_xlfn.XLOOKUP(B1285,'[1]daily break down'!$D:$D,'[1]daily break down'!$E:$E,"")</f>
        <v>Yaounde</v>
      </c>
      <c r="D1285" s="1" t="s">
        <v>11</v>
      </c>
      <c r="E1285" s="1" t="s">
        <v>12</v>
      </c>
      <c r="F1285" s="3" t="s">
        <v>37</v>
      </c>
      <c r="G1285" s="1" t="s">
        <v>38</v>
      </c>
      <c r="H1285" s="29" t="str">
        <f>_xlfn.XLOOKUP(B1285,[2]CALCULATION!$B:$B,[2]CALCULATION!$H:$H,"")</f>
        <v>ZTE</v>
      </c>
      <c r="I1285" s="26">
        <v>0</v>
      </c>
      <c r="J1285" s="26">
        <v>0</v>
      </c>
      <c r="K1285" s="26">
        <v>1.0808057460341726E-2</v>
      </c>
      <c r="L1285" s="26">
        <v>2.5619198249023345</v>
      </c>
      <c r="M1285" s="26">
        <v>0</v>
      </c>
      <c r="N1285" s="26">
        <v>0</v>
      </c>
      <c r="O1285" s="26">
        <v>0</v>
      </c>
      <c r="P1285" s="114" t="s">
        <v>6364</v>
      </c>
      <c r="Q1285" s="42" t="s">
        <v>5538</v>
      </c>
      <c r="R1285" s="42"/>
      <c r="S1285" s="41" t="str" cm="1">
        <f t="array" ref="S1285">IFERROR(_xlfn.IFS(
U1285="MPR ISSUE","PDH",
U1285="BSS Hardware Issue","BSS",
U1285="Sites strategiques, MLL, Pylone, etc.","ENVTECH",
U1285="AKTIVCO DEFAUT GE &amp; POWER Cabinet","AKTIVCO",
U1285="AKTIVCO Coupure ENEO &amp; Baisse de tension","AKTIVCO GRID ONLY",
U1285="Coupure ENEO &amp; Baisse de tension","IHS GRID ONLY",
U1285="Defaut GE &amp; POWER Cabinet","IHS",
U1285="Sharing","Partners",
U1285="Sites strategiques &amp; DataCenter","SST &amp; DC",
U1285="Exclu","Exclu",
U1285="SAT","SAT",
U1285="SPARE-ISSUE","SPARE-ISSUE",
U1285="Fiber CAmtel","TRANS_FO_CAMTEL",
U1285="Fiber AOF","Fiber AOF",
U1285="Projet OCM (HUAWEI)","TRAVAUX-HUAWEI",
U1285="Projet OCM (NOKIA)","TRAVAUX-NOKIA",
U1285="ACCESS-ISSUE","ACCESS-ISSUE",
U1285="Projet OCM (ZTE, NOKIA, autres projets)","TRAVAUX OCM",
U1285="No root CAuse","No root cause",
U1285="ODU HS","PDH",
U1285="IP &amp; VLAN","PDH",
U1285="Warehouse HUAWEI","SPARE-ISSUE",
U1285="SPARE-HS","SPARE-ISSUE",
U1285="Power Telco","BSS",U1285="no impacts","no impacts"
),"")</f>
        <v>No root cause</v>
      </c>
      <c r="T1285" s="41" t="str" cm="1">
        <f t="array" ref="T1285">IFERROR(_xlfn.IFS(
U1285="MPR ISSUE","TX ISSUE",
U1285="BSS Hardware Issue","RAN ISSUE",
U1285="Sites strategiques, MLL, Pylone, etc.","ENVTECH",
U1285="AKTIVCO DEFAUT GE &amp; POWER Cabinet","POWER ISSUE",
U1285="AKTIVCO Coupure ENEO &amp; Baisse de tension","POWER ISSUE",
U1285="Coupure ENEO &amp; Baisse de tension","POWER ISSUE",
U1285="Defaut GE &amp; POWER Cabinet","POWER ISSUE",
U1285="Sharing","POWER ISSUE",
U1285="Sites strategiques &amp; DataCenter","POWER ISSUE",
U1285="Exclu","Exclu",
U1285="SAT","TX ISSUE",
U1285="SPARE-ISSUE","SPARE-ISSUE",
U1285="Fiber CAmtel","TX ISSUE",
U1285="Fiber AOF","TX ISSUE",
U1285="Projet OCM (HUAWEI)","TRAVAUX-HUAWEI",
U1285="Projet OCM (NOKIA)","TRAVAUX -NOKIA",
U1285="ACCESS-ISSUE","ACCESS-ISSUE",
U1285="Projet OCM (ZTE, NOKIA, autres projets)","TRAVAUX OCM",
U1285="No root CAuse","No root cause",
U1285="ODU HS","TX ISSUE",
U1285="IP &amp; VLAN","TX ISSUE",
U1285="Warehouse HUAWEI","SPARE-ISSUE",
U1285="SPARE-HS","SPARE-ISSUE",
U1285="Power Telco","RAN ISSUE",U1285="no impacts","no impacts"
),"")</f>
        <v>No root cause</v>
      </c>
      <c r="U1285" s="68" t="s">
        <v>5691</v>
      </c>
      <c r="V1285" s="41" t="str" cm="1">
        <f t="array" ref="V1285">IFERROR(_xlfn.IFS(
U1285="MPR ISSUE","ACTIVE",
U1285="BSS Hardware Issue","ACTIVE",
U1285="Sites strategiques, MLL, Pylone, etc.","PASSIVE",
U1285="AKTIVCO DEFAUT GE &amp; POWER Cabinet","PASSIVE",
U1285="AKTIVCO Coupure ENEO &amp; Baisse de tension","PASSIVE",
U1285="Coupure ENEO &amp; Baisse de tension","PASSIVE",
U1285="Defaut GE &amp; POWER Cabinet","PASSIVE",
U1285="Sharing","PASSIVE",
U1285="Sites strategiques &amp; DataCenter","PASSIVE",
U1285="Exclu","Exclu",
U1285="SAT","ACTIVE",
U1285="SPARE-ISSUE","SPARE-ISSUE",
U1285="Fiber CAmtel","ACTIVE",
U1285="Fiber AOF","ACTIVE",
U1285="Projet OCM (HUAWEI)","PLANNED WORKS",
U1285="Projet OCM (NOKIA)","PLANNED WORKS",
U1285="ACCESS-ISSUE","ACCESS-ISSUE",
U1285="Projet OCM (ZTE, NOKIA, autres projets)","PLANNED WORKS",
U1285="No root CAuse","No root cause",
U1285="ODU HS","ACTIVE",
U1285="IP &amp; VLAN","ACTIVE",
U1285="Warehouse HUAWEI","SPARE-ISSUE",
U1285="SPARE-HS","SPARE-ISSUE",
U1285="Power Telco","ACTIVE", U1285="no impacts","no impacts"
),"")</f>
        <v>No root cause</v>
      </c>
      <c r="W1285" s="113"/>
      <c r="X1285" s="113"/>
      <c r="Y1285" s="113"/>
      <c r="Z1285" s="113"/>
      <c r="AA1285" s="113"/>
      <c r="AB1285" s="17" t="s">
        <v>5465</v>
      </c>
      <c r="AC1285" s="17" t="str">
        <f>_xlfn.XLOOKUP(B1285,'INCIDENT-04-27-2026'!E:E,'INCIDENT-04-27-2026'!F:F,"")</f>
        <v/>
      </c>
      <c r="AD1285" s="9"/>
      <c r="AE1285" s="7" t="s">
        <v>5465</v>
      </c>
      <c r="AF1285" s="6" t="str">
        <f>_xlfn.XLOOKUP(B1285,'[13]Input_27-04'!$B:$B,'[13]Input_27-04'!$M:$M,"")</f>
        <v/>
      </c>
      <c r="AG1285" s="7"/>
      <c r="AH1285" s="3"/>
      <c r="AI1285" s="18" t="str">
        <f>_xlfn.XLOOKUP(B1285,'[3]Cells Huawei 27042026 10h'!$B:$B,'[3]Cells Huawei 27042026 10h'!$T:$T,"")</f>
        <v/>
      </c>
      <c r="AJ1285" s="18" t="str">
        <f>_xlfn.XLOOKUP(B1285,'[3]Cells Huawei 27042026 15h'!$B:$B,'[3]Cells Huawei 27042026 15h'!$T:$T,"")</f>
        <v/>
      </c>
      <c r="AK1285" s="18" t="str">
        <f>_xlfn.XLOOKUP(B1285,'[4]cells down 27042026 11h28'!$B:$B,'[4]cells down 27042026 11h28'!$R:$R,"")</f>
        <v/>
      </c>
      <c r="AL1285" s="18" t="str">
        <f>_xlfn.XLOOKUP(B1285,'[4]cells down 27042026 18h01'!$B:$B,'[4]cells down 27042026 18h01'!$R:$R,"")</f>
        <v/>
      </c>
      <c r="AM1285" s="18" t="str">
        <f>_xlfn.XLOOKUP(B1285,'[5]cell downs 27042026 11h'!$B:$B,'[5]cell downs 27042026 11h'!$R:$R,"")</f>
        <v/>
      </c>
      <c r="AN1285" s="18" t="str">
        <f>_xlfn.XLOOKUP(B1285,'[5]cell downs 27042026 17h40'!$B:$B,'[5]cell downs 27042026 17h40'!$R:$R,"")</f>
        <v/>
      </c>
      <c r="AO1285" s="18" t="str">
        <f>_xlfn.XLOOKUP(B1285,'[6]ALL SITES DOWN'!$D:$D,'[6]ALL SITES DOWN'!$J:$J,"")</f>
        <v/>
      </c>
      <c r="AP1285" s="18" t="str">
        <f>_xlfn.XLOOKUP(B1285,'[7]ALL SITES DOWN'!$D:$D,'[7]ALL SITES DOWN'!$J:$J,"")</f>
        <v/>
      </c>
      <c r="AQ1285" s="9" t="str">
        <f>_xlfn.XLOOKUP(B1285,[8]sheet1!$AC:$AC,[8]sheet1!$AF:$AF,"")</f>
        <v/>
      </c>
      <c r="AR1285" s="14"/>
      <c r="AS1285" s="14" t="s">
        <v>5465</v>
      </c>
      <c r="AT1285" s="14" t="str">
        <f>_xlfn.XLOOKUP(B1285,'[9]cell downs 18042026 17h'!$B:$B,'[9]cell downs 18042026 17h'!$B:$B,"")</f>
        <v/>
      </c>
      <c r="AU1285" s="14" t="str">
        <f>_xlfn.XLOOKUP(B1285,'[10]Cells Huawei 19042026 15h'!$B:$B,'[10]Cells Huawei 19042026 15h'!$B:$B,"")</f>
        <v/>
      </c>
      <c r="AV1285" s="9" t="str">
        <f>_xlfn.XLOOKUP(B1285,'[11]cells down 19042026 9H40'!$B:$B,'[11]cells down 19042026 9H40'!$B:$B,"")</f>
        <v/>
      </c>
    </row>
    <row r="1286" spans="1:48" hidden="1" x14ac:dyDescent="0.3">
      <c r="A1286" s="1" t="s">
        <v>3160</v>
      </c>
      <c r="B1286" s="8" t="s">
        <v>3161</v>
      </c>
      <c r="C1286" s="3" t="str">
        <f>_xlfn.XLOOKUP(B1286,'[1]daily break down'!$D:$D,'[1]daily break down'!$E:$E,"")</f>
        <v>Yaounde</v>
      </c>
      <c r="D1286" s="1" t="s">
        <v>21</v>
      </c>
      <c r="E1286" s="1" t="s">
        <v>125</v>
      </c>
      <c r="F1286" s="3" t="s">
        <v>37</v>
      </c>
      <c r="G1286" s="1" t="s">
        <v>38</v>
      </c>
      <c r="H1286" s="29" t="str">
        <f>_xlfn.XLOOKUP(B1286,[2]CALCULATION!$B:$B,[2]CALCULATION!$H:$H,"")</f>
        <v>ZTE</v>
      </c>
      <c r="I1286" s="26">
        <v>0</v>
      </c>
      <c r="J1286" s="26">
        <v>0</v>
      </c>
      <c r="K1286" s="26">
        <v>1.0701046990437505E-2</v>
      </c>
      <c r="L1286" s="26">
        <v>0</v>
      </c>
      <c r="M1286" s="26">
        <v>9.4887075418125573</v>
      </c>
      <c r="N1286" s="26">
        <v>0</v>
      </c>
      <c r="O1286" s="26">
        <v>0</v>
      </c>
      <c r="P1286" s="114" t="s">
        <v>6364</v>
      </c>
      <c r="Q1286" s="42" t="s">
        <v>5538</v>
      </c>
      <c r="R1286" s="42"/>
      <c r="S1286" s="41" t="str" cm="1">
        <f t="array" ref="S1286">IFERROR(_xlfn.IFS(
U1286="MPR ISSUE","PDH",
U1286="BSS Hardware Issue","BSS",
U1286="Sites strategiques, MLL, Pylone, etc.","ENVTECH",
U1286="AKTIVCO DEFAUT GE &amp; POWER Cabinet","AKTIVCO",
U1286="AKTIVCO Coupure ENEO &amp; Baisse de tension","AKTIVCO GRID ONLY",
U1286="Coupure ENEO &amp; Baisse de tension","IHS GRID ONLY",
U1286="Defaut GE &amp; POWER Cabinet","IHS",
U1286="Sharing","Partners",
U1286="Sites strategiques &amp; DataCenter","SST &amp; DC",
U1286="Exclu","Exclu",
U1286="SAT","SAT",
U1286="SPARE-ISSUE","SPARE-ISSUE",
U1286="Fiber CAmtel","TRANS_FO_CAMTEL",
U1286="Fiber AOF","Fiber AOF",
U1286="Projet OCM (HUAWEI)","TRAVAUX-HUAWEI",
U1286="Projet OCM (NOKIA)","TRAVAUX-NOKIA",
U1286="ACCESS-ISSUE","ACCESS-ISSUE",
U1286="Projet OCM (ZTE, NOKIA, autres projets)","TRAVAUX OCM",
U1286="No root CAuse","No root cause",
U1286="ODU HS","PDH",
U1286="IP &amp; VLAN","PDH",
U1286="Warehouse HUAWEI","SPARE-ISSUE",
U1286="SPARE-HS","SPARE-ISSUE",
U1286="Power Telco","BSS",U1286="no impacts","no impacts"
),"")</f>
        <v>No root cause</v>
      </c>
      <c r="T1286" s="41" t="str" cm="1">
        <f t="array" ref="T1286">IFERROR(_xlfn.IFS(
U1286="MPR ISSUE","TX ISSUE",
U1286="BSS Hardware Issue","RAN ISSUE",
U1286="Sites strategiques, MLL, Pylone, etc.","ENVTECH",
U1286="AKTIVCO DEFAUT GE &amp; POWER Cabinet","POWER ISSUE",
U1286="AKTIVCO Coupure ENEO &amp; Baisse de tension","POWER ISSUE",
U1286="Coupure ENEO &amp; Baisse de tension","POWER ISSUE",
U1286="Defaut GE &amp; POWER Cabinet","POWER ISSUE",
U1286="Sharing","POWER ISSUE",
U1286="Sites strategiques &amp; DataCenter","POWER ISSUE",
U1286="Exclu","Exclu",
U1286="SAT","TX ISSUE",
U1286="SPARE-ISSUE","SPARE-ISSUE",
U1286="Fiber CAmtel","TX ISSUE",
U1286="Fiber AOF","TX ISSUE",
U1286="Projet OCM (HUAWEI)","TRAVAUX-HUAWEI",
U1286="Projet OCM (NOKIA)","TRAVAUX -NOKIA",
U1286="ACCESS-ISSUE","ACCESS-ISSUE",
U1286="Projet OCM (ZTE, NOKIA, autres projets)","TRAVAUX OCM",
U1286="No root CAuse","No root cause",
U1286="ODU HS","TX ISSUE",
U1286="IP &amp; VLAN","TX ISSUE",
U1286="Warehouse HUAWEI","SPARE-ISSUE",
U1286="SPARE-HS","SPARE-ISSUE",
U1286="Power Telco","RAN ISSUE",U1286="no impacts","no impacts"
),"")</f>
        <v>No root cause</v>
      </c>
      <c r="U1286" s="68" t="s">
        <v>5691</v>
      </c>
      <c r="V1286" s="41" t="str" cm="1">
        <f t="array" ref="V1286">IFERROR(_xlfn.IFS(
U1286="MPR ISSUE","ACTIVE",
U1286="BSS Hardware Issue","ACTIVE",
U1286="Sites strategiques, MLL, Pylone, etc.","PASSIVE",
U1286="AKTIVCO DEFAUT GE &amp; POWER Cabinet","PASSIVE",
U1286="AKTIVCO Coupure ENEO &amp; Baisse de tension","PASSIVE",
U1286="Coupure ENEO &amp; Baisse de tension","PASSIVE",
U1286="Defaut GE &amp; POWER Cabinet","PASSIVE",
U1286="Sharing","PASSIVE",
U1286="Sites strategiques &amp; DataCenter","PASSIVE",
U1286="Exclu","Exclu",
U1286="SAT","ACTIVE",
U1286="SPARE-ISSUE","SPARE-ISSUE",
U1286="Fiber CAmtel","ACTIVE",
U1286="Fiber AOF","ACTIVE",
U1286="Projet OCM (HUAWEI)","PLANNED WORKS",
U1286="Projet OCM (NOKIA)","PLANNED WORKS",
U1286="ACCESS-ISSUE","ACCESS-ISSUE",
U1286="Projet OCM (ZTE, NOKIA, autres projets)","PLANNED WORKS",
U1286="No root CAuse","No root cause",
U1286="ODU HS","ACTIVE",
U1286="IP &amp; VLAN","ACTIVE",
U1286="Warehouse HUAWEI","SPARE-ISSUE",
U1286="SPARE-HS","SPARE-ISSUE",
U1286="Power Telco","ACTIVE", U1286="no impacts","no impacts"
),"")</f>
        <v>No root cause</v>
      </c>
      <c r="W1286" s="113"/>
      <c r="X1286" s="113"/>
      <c r="Y1286" s="113"/>
      <c r="Z1286" s="113"/>
      <c r="AA1286" s="113"/>
      <c r="AB1286" s="17" t="s">
        <v>5465</v>
      </c>
      <c r="AC1286" s="17" t="str">
        <f>_xlfn.XLOOKUP(B1286,'INCIDENT-04-27-2026'!E:E,'INCIDENT-04-27-2026'!F:F,"")</f>
        <v/>
      </c>
      <c r="AD1286" s="9"/>
      <c r="AE1286" s="7" t="s">
        <v>5465</v>
      </c>
      <c r="AF1286" s="6" t="str">
        <f>_xlfn.XLOOKUP(B1286,'[13]Input_27-04'!$B:$B,'[13]Input_27-04'!$M:$M,"")</f>
        <v/>
      </c>
      <c r="AG1286" s="7"/>
      <c r="AH1286" s="3"/>
      <c r="AI1286" s="18" t="str">
        <f>_xlfn.XLOOKUP(B1286,'[3]Cells Huawei 27042026 10h'!$B:$B,'[3]Cells Huawei 27042026 10h'!$T:$T,"")</f>
        <v/>
      </c>
      <c r="AJ1286" s="18" t="str">
        <f>_xlfn.XLOOKUP(B1286,'[3]Cells Huawei 27042026 15h'!$B:$B,'[3]Cells Huawei 27042026 15h'!$T:$T,"")</f>
        <v/>
      </c>
      <c r="AK1286" s="18" t="str">
        <f>_xlfn.XLOOKUP(B1286,'[4]cells down 27042026 11h28'!$B:$B,'[4]cells down 27042026 11h28'!$R:$R,"")</f>
        <v/>
      </c>
      <c r="AL1286" s="18" t="str">
        <f>_xlfn.XLOOKUP(B1286,'[4]cells down 27042026 18h01'!$B:$B,'[4]cells down 27042026 18h01'!$R:$R,"")</f>
        <v/>
      </c>
      <c r="AM1286" s="18" t="str">
        <f>_xlfn.XLOOKUP(B1286,'[5]cell downs 27042026 11h'!$B:$B,'[5]cell downs 27042026 11h'!$R:$R,"")</f>
        <v/>
      </c>
      <c r="AN1286" s="18" t="str">
        <f>_xlfn.XLOOKUP(B1286,'[5]cell downs 27042026 17h40'!$B:$B,'[5]cell downs 27042026 17h40'!$R:$R,"")</f>
        <v/>
      </c>
      <c r="AO1286" s="18" t="str">
        <f>_xlfn.XLOOKUP(B1286,'[6]ALL SITES DOWN'!$D:$D,'[6]ALL SITES DOWN'!$J:$J,"")</f>
        <v/>
      </c>
      <c r="AP1286" s="18" t="str">
        <f>_xlfn.XLOOKUP(B1286,'[7]ALL SITES DOWN'!$D:$D,'[7]ALL SITES DOWN'!$J:$J,"")</f>
        <v/>
      </c>
      <c r="AQ1286" s="9" t="str">
        <f>_xlfn.XLOOKUP(B1286,[8]sheet1!$AC:$AC,[8]sheet1!$AF:$AF,"")</f>
        <v/>
      </c>
      <c r="AR1286" s="14"/>
      <c r="AS1286" s="14" t="s">
        <v>5465</v>
      </c>
      <c r="AT1286" s="14" t="str">
        <f>_xlfn.XLOOKUP(B1286,'[9]cell downs 18042026 17h'!$B:$B,'[9]cell downs 18042026 17h'!$B:$B,"")</f>
        <v/>
      </c>
      <c r="AU1286" s="14" t="str">
        <f>_xlfn.XLOOKUP(B1286,'[10]Cells Huawei 19042026 15h'!$B:$B,'[10]Cells Huawei 19042026 15h'!$B:$B,"")</f>
        <v/>
      </c>
      <c r="AV1286" s="9" t="str">
        <f>_xlfn.XLOOKUP(B1286,'[11]cells down 19042026 9H40'!$B:$B,'[11]cells down 19042026 9H40'!$B:$B,"")</f>
        <v/>
      </c>
    </row>
    <row r="1287" spans="1:48" hidden="1" x14ac:dyDescent="0.3">
      <c r="A1287" s="1" t="s">
        <v>3144</v>
      </c>
      <c r="B1287" s="8" t="s">
        <v>3145</v>
      </c>
      <c r="C1287" s="3" t="str">
        <f>_xlfn.XLOOKUP(B1287,'[1]daily break down'!$D:$D,'[1]daily break down'!$E:$E,"")</f>
        <v>Yaounde</v>
      </c>
      <c r="D1287" s="1" t="s">
        <v>11</v>
      </c>
      <c r="E1287" s="1" t="s">
        <v>12</v>
      </c>
      <c r="F1287" s="3" t="s">
        <v>37</v>
      </c>
      <c r="G1287" s="1" t="s">
        <v>38</v>
      </c>
      <c r="H1287" s="29" t="str">
        <f>_xlfn.XLOOKUP(B1287,[2]CALCULATION!$B:$B,[2]CALCULATION!$H:$H,"")</f>
        <v>ZTE</v>
      </c>
      <c r="I1287" s="26">
        <v>0</v>
      </c>
      <c r="J1287" s="26">
        <v>0</v>
      </c>
      <c r="K1287" s="26">
        <v>1.0683211912120164E-2</v>
      </c>
      <c r="L1287" s="26">
        <v>0</v>
      </c>
      <c r="M1287" s="26">
        <v>0</v>
      </c>
      <c r="N1287" s="26">
        <v>0</v>
      </c>
      <c r="O1287" s="26">
        <v>0</v>
      </c>
      <c r="P1287" s="114" t="s">
        <v>6364</v>
      </c>
      <c r="Q1287" s="42" t="s">
        <v>5538</v>
      </c>
      <c r="R1287" s="42"/>
      <c r="S1287" s="41" t="str" cm="1">
        <f t="array" ref="S1287">IFERROR(_xlfn.IFS(
U1287="MPR ISSUE","PDH",
U1287="BSS Hardware Issue","BSS",
U1287="Sites strategiques, MLL, Pylone, etc.","ENVTECH",
U1287="AKTIVCO DEFAUT GE &amp; POWER Cabinet","AKTIVCO",
U1287="AKTIVCO Coupure ENEO &amp; Baisse de tension","AKTIVCO GRID ONLY",
U1287="Coupure ENEO &amp; Baisse de tension","IHS GRID ONLY",
U1287="Defaut GE &amp; POWER Cabinet","IHS",
U1287="Sharing","Partners",
U1287="Sites strategiques &amp; DataCenter","SST &amp; DC",
U1287="Exclu","Exclu",
U1287="SAT","SAT",
U1287="SPARE-ISSUE","SPARE-ISSUE",
U1287="Fiber CAmtel","TRANS_FO_CAMTEL",
U1287="Fiber AOF","Fiber AOF",
U1287="Projet OCM (HUAWEI)","TRAVAUX-HUAWEI",
U1287="Projet OCM (NOKIA)","TRAVAUX-NOKIA",
U1287="ACCESS-ISSUE","ACCESS-ISSUE",
U1287="Projet OCM (ZTE, NOKIA, autres projets)","TRAVAUX OCM",
U1287="No root CAuse","No root cause",
U1287="ODU HS","PDH",
U1287="IP &amp; VLAN","PDH",
U1287="Warehouse HUAWEI","SPARE-ISSUE",
U1287="SPARE-HS","SPARE-ISSUE",
U1287="Power Telco","BSS",U1287="no impacts","no impacts"
),"")</f>
        <v>No root cause</v>
      </c>
      <c r="T1287" s="41" t="str" cm="1">
        <f t="array" ref="T1287">IFERROR(_xlfn.IFS(
U1287="MPR ISSUE","TX ISSUE",
U1287="BSS Hardware Issue","RAN ISSUE",
U1287="Sites strategiques, MLL, Pylone, etc.","ENVTECH",
U1287="AKTIVCO DEFAUT GE &amp; POWER Cabinet","POWER ISSUE",
U1287="AKTIVCO Coupure ENEO &amp; Baisse de tension","POWER ISSUE",
U1287="Coupure ENEO &amp; Baisse de tension","POWER ISSUE",
U1287="Defaut GE &amp; POWER Cabinet","POWER ISSUE",
U1287="Sharing","POWER ISSUE",
U1287="Sites strategiques &amp; DataCenter","POWER ISSUE",
U1287="Exclu","Exclu",
U1287="SAT","TX ISSUE",
U1287="SPARE-ISSUE","SPARE-ISSUE",
U1287="Fiber CAmtel","TX ISSUE",
U1287="Fiber AOF","TX ISSUE",
U1287="Projet OCM (HUAWEI)","TRAVAUX-HUAWEI",
U1287="Projet OCM (NOKIA)","TRAVAUX -NOKIA",
U1287="ACCESS-ISSUE","ACCESS-ISSUE",
U1287="Projet OCM (ZTE, NOKIA, autres projets)","TRAVAUX OCM",
U1287="No root CAuse","No root cause",
U1287="ODU HS","TX ISSUE",
U1287="IP &amp; VLAN","TX ISSUE",
U1287="Warehouse HUAWEI","SPARE-ISSUE",
U1287="SPARE-HS","SPARE-ISSUE",
U1287="Power Telco","RAN ISSUE",U1287="no impacts","no impacts"
),"")</f>
        <v>No root cause</v>
      </c>
      <c r="U1287" s="68" t="s">
        <v>5691</v>
      </c>
      <c r="V1287" s="41" t="str" cm="1">
        <f t="array" ref="V1287">IFERROR(_xlfn.IFS(
U1287="MPR ISSUE","ACTIVE",
U1287="BSS Hardware Issue","ACTIVE",
U1287="Sites strategiques, MLL, Pylone, etc.","PASSIVE",
U1287="AKTIVCO DEFAUT GE &amp; POWER Cabinet","PASSIVE",
U1287="AKTIVCO Coupure ENEO &amp; Baisse de tension","PASSIVE",
U1287="Coupure ENEO &amp; Baisse de tension","PASSIVE",
U1287="Defaut GE &amp; POWER Cabinet","PASSIVE",
U1287="Sharing","PASSIVE",
U1287="Sites strategiques &amp; DataCenter","PASSIVE",
U1287="Exclu","Exclu",
U1287="SAT","ACTIVE",
U1287="SPARE-ISSUE","SPARE-ISSUE",
U1287="Fiber CAmtel","ACTIVE",
U1287="Fiber AOF","ACTIVE",
U1287="Projet OCM (HUAWEI)","PLANNED WORKS",
U1287="Projet OCM (NOKIA)","PLANNED WORKS",
U1287="ACCESS-ISSUE","ACCESS-ISSUE",
U1287="Projet OCM (ZTE, NOKIA, autres projets)","PLANNED WORKS",
U1287="No root CAuse","No root cause",
U1287="ODU HS","ACTIVE",
U1287="IP &amp; VLAN","ACTIVE",
U1287="Warehouse HUAWEI","SPARE-ISSUE",
U1287="SPARE-HS","SPARE-ISSUE",
U1287="Power Telco","ACTIVE", U1287="no impacts","no impacts"
),"")</f>
        <v>No root cause</v>
      </c>
      <c r="W1287" s="113"/>
      <c r="X1287" s="113"/>
      <c r="Y1287" s="113"/>
      <c r="Z1287" s="113"/>
      <c r="AA1287" s="113"/>
      <c r="AB1287" s="17" t="s">
        <v>5465</v>
      </c>
      <c r="AC1287" s="17" t="str">
        <f>_xlfn.XLOOKUP(B1287,'INCIDENT-04-27-2026'!E:E,'INCIDENT-04-27-2026'!F:F,"")</f>
        <v/>
      </c>
      <c r="AD1287" s="9"/>
      <c r="AE1287" s="7" t="s">
        <v>5465</v>
      </c>
      <c r="AF1287" s="6" t="str">
        <f>_xlfn.XLOOKUP(B1287,'[13]Input_27-04'!$B:$B,'[13]Input_27-04'!$M:$M,"")</f>
        <v/>
      </c>
      <c r="AG1287" s="7"/>
      <c r="AH1287" s="3"/>
      <c r="AI1287" s="18" t="str">
        <f>_xlfn.XLOOKUP(B1287,'[3]Cells Huawei 27042026 10h'!$B:$B,'[3]Cells Huawei 27042026 10h'!$T:$T,"")</f>
        <v/>
      </c>
      <c r="AJ1287" s="18" t="str">
        <f>_xlfn.XLOOKUP(B1287,'[3]Cells Huawei 27042026 15h'!$B:$B,'[3]Cells Huawei 27042026 15h'!$T:$T,"")</f>
        <v/>
      </c>
      <c r="AK1287" s="18" t="str">
        <f>_xlfn.XLOOKUP(B1287,'[4]cells down 27042026 11h28'!$B:$B,'[4]cells down 27042026 11h28'!$R:$R,"")</f>
        <v/>
      </c>
      <c r="AL1287" s="18" t="str">
        <f>_xlfn.XLOOKUP(B1287,'[4]cells down 27042026 18h01'!$B:$B,'[4]cells down 27042026 18h01'!$R:$R,"")</f>
        <v/>
      </c>
      <c r="AM1287" s="18" t="str">
        <f>_xlfn.XLOOKUP(B1287,'[5]cell downs 27042026 11h'!$B:$B,'[5]cell downs 27042026 11h'!$R:$R,"")</f>
        <v/>
      </c>
      <c r="AN1287" s="18" t="str">
        <f>_xlfn.XLOOKUP(B1287,'[5]cell downs 27042026 17h40'!$B:$B,'[5]cell downs 27042026 17h40'!$R:$R,"")</f>
        <v/>
      </c>
      <c r="AO1287" s="18" t="str">
        <f>_xlfn.XLOOKUP(B1287,'[6]ALL SITES DOWN'!$D:$D,'[6]ALL SITES DOWN'!$J:$J,"")</f>
        <v/>
      </c>
      <c r="AP1287" s="18" t="str">
        <f>_xlfn.XLOOKUP(B1287,'[7]ALL SITES DOWN'!$D:$D,'[7]ALL SITES DOWN'!$J:$J,"")</f>
        <v/>
      </c>
      <c r="AQ1287" s="9" t="str">
        <f>_xlfn.XLOOKUP(B1287,[8]sheet1!$AC:$AC,[8]sheet1!$AF:$AF,"")</f>
        <v/>
      </c>
      <c r="AR1287" s="14"/>
      <c r="AS1287" s="14" t="s">
        <v>5465</v>
      </c>
      <c r="AT1287" s="14" t="str">
        <f>_xlfn.XLOOKUP(B1287,'[9]cell downs 18042026 17h'!$B:$B,'[9]cell downs 18042026 17h'!$B:$B,"")</f>
        <v/>
      </c>
      <c r="AU1287" s="14" t="str">
        <f>_xlfn.XLOOKUP(B1287,'[10]Cells Huawei 19042026 15h'!$B:$B,'[10]Cells Huawei 19042026 15h'!$B:$B,"")</f>
        <v/>
      </c>
      <c r="AV1287" s="9" t="str">
        <f>_xlfn.XLOOKUP(B1287,'[11]cells down 19042026 9H40'!$B:$B,'[11]cells down 19042026 9H40'!$B:$B,"")</f>
        <v/>
      </c>
    </row>
    <row r="1288" spans="1:48" hidden="1" x14ac:dyDescent="0.3">
      <c r="A1288" s="1" t="s">
        <v>2553</v>
      </c>
      <c r="B1288" s="8" t="s">
        <v>2554</v>
      </c>
      <c r="C1288" s="3" t="str">
        <f>_xlfn.XLOOKUP(B1288,'[1]daily break down'!$D:$D,'[1]daily break down'!$E:$E,"")</f>
        <v>CENTRE</v>
      </c>
      <c r="D1288" s="1" t="s">
        <v>21</v>
      </c>
      <c r="E1288" s="1" t="s">
        <v>263</v>
      </c>
      <c r="F1288" s="3" t="s">
        <v>37</v>
      </c>
      <c r="G1288" s="1" t="s">
        <v>2553</v>
      </c>
      <c r="H1288" s="29" t="str">
        <f>_xlfn.XLOOKUP(B1288,[2]CALCULATION!$B:$B,[2]CALCULATION!$H:$H,"")</f>
        <v>ZTE</v>
      </c>
      <c r="I1288" s="26">
        <v>0</v>
      </c>
      <c r="J1288" s="26">
        <v>0</v>
      </c>
      <c r="K1288" s="26">
        <v>1.0558366363898428E-2</v>
      </c>
      <c r="L1288" s="26">
        <v>0</v>
      </c>
      <c r="M1288" s="26">
        <v>0</v>
      </c>
      <c r="N1288" s="26">
        <v>0</v>
      </c>
      <c r="O1288" s="26">
        <v>0</v>
      </c>
      <c r="P1288" s="114" t="s">
        <v>6364</v>
      </c>
      <c r="Q1288" s="42" t="s">
        <v>5538</v>
      </c>
      <c r="R1288" s="42"/>
      <c r="S1288" s="41" t="str" cm="1">
        <f t="array" ref="S1288">IFERROR(_xlfn.IFS(
U1288="MPR ISSUE","PDH",
U1288="BSS Hardware Issue","BSS",
U1288="Sites strategiques, MLL, Pylone, etc.","ENVTECH",
U1288="AKTIVCO DEFAUT GE &amp; POWER Cabinet","AKTIVCO",
U1288="AKTIVCO Coupure ENEO &amp; Baisse de tension","AKTIVCO GRID ONLY",
U1288="Coupure ENEO &amp; Baisse de tension","IHS GRID ONLY",
U1288="Defaut GE &amp; POWER Cabinet","IHS",
U1288="Sharing","Partners",
U1288="Sites strategiques &amp; DataCenter","SST &amp; DC",
U1288="Exclu","Exclu",
U1288="SAT","SAT",
U1288="SPARE-ISSUE","SPARE-ISSUE",
U1288="Fiber CAmtel","TRANS_FO_CAMTEL",
U1288="Fiber AOF","Fiber AOF",
U1288="Projet OCM (HUAWEI)","TRAVAUX-HUAWEI",
U1288="Projet OCM (NOKIA)","TRAVAUX-NOKIA",
U1288="ACCESS-ISSUE","ACCESS-ISSUE",
U1288="Projet OCM (ZTE, NOKIA, autres projets)","TRAVAUX OCM",
U1288="No root CAuse","No root cause",
U1288="ODU HS","PDH",
U1288="IP &amp; VLAN","PDH",
U1288="Warehouse HUAWEI","SPARE-ISSUE",
U1288="SPARE-HS","SPARE-ISSUE",
U1288="Power Telco","BSS",U1288="no impacts","no impacts"
),"")</f>
        <v>No root cause</v>
      </c>
      <c r="T1288" s="41" t="str" cm="1">
        <f t="array" ref="T1288">IFERROR(_xlfn.IFS(
U1288="MPR ISSUE","TX ISSUE",
U1288="BSS Hardware Issue","RAN ISSUE",
U1288="Sites strategiques, MLL, Pylone, etc.","ENVTECH",
U1288="AKTIVCO DEFAUT GE &amp; POWER Cabinet","POWER ISSUE",
U1288="AKTIVCO Coupure ENEO &amp; Baisse de tension","POWER ISSUE",
U1288="Coupure ENEO &amp; Baisse de tension","POWER ISSUE",
U1288="Defaut GE &amp; POWER Cabinet","POWER ISSUE",
U1288="Sharing","POWER ISSUE",
U1288="Sites strategiques &amp; DataCenter","POWER ISSUE",
U1288="Exclu","Exclu",
U1288="SAT","TX ISSUE",
U1288="SPARE-ISSUE","SPARE-ISSUE",
U1288="Fiber CAmtel","TX ISSUE",
U1288="Fiber AOF","TX ISSUE",
U1288="Projet OCM (HUAWEI)","TRAVAUX-HUAWEI",
U1288="Projet OCM (NOKIA)","TRAVAUX -NOKIA",
U1288="ACCESS-ISSUE","ACCESS-ISSUE",
U1288="Projet OCM (ZTE, NOKIA, autres projets)","TRAVAUX OCM",
U1288="No root CAuse","No root cause",
U1288="ODU HS","TX ISSUE",
U1288="IP &amp; VLAN","TX ISSUE",
U1288="Warehouse HUAWEI","SPARE-ISSUE",
U1288="SPARE-HS","SPARE-ISSUE",
U1288="Power Telco","RAN ISSUE",U1288="no impacts","no impacts"
),"")</f>
        <v>No root cause</v>
      </c>
      <c r="U1288" s="68" t="s">
        <v>5691</v>
      </c>
      <c r="V1288" s="41" t="str" cm="1">
        <f t="array" ref="V1288">IFERROR(_xlfn.IFS(
U1288="MPR ISSUE","ACTIVE",
U1288="BSS Hardware Issue","ACTIVE",
U1288="Sites strategiques, MLL, Pylone, etc.","PASSIVE",
U1288="AKTIVCO DEFAUT GE &amp; POWER Cabinet","PASSIVE",
U1288="AKTIVCO Coupure ENEO &amp; Baisse de tension","PASSIVE",
U1288="Coupure ENEO &amp; Baisse de tension","PASSIVE",
U1288="Defaut GE &amp; POWER Cabinet","PASSIVE",
U1288="Sharing","PASSIVE",
U1288="Sites strategiques &amp; DataCenter","PASSIVE",
U1288="Exclu","Exclu",
U1288="SAT","ACTIVE",
U1288="SPARE-ISSUE","SPARE-ISSUE",
U1288="Fiber CAmtel","ACTIVE",
U1288="Fiber AOF","ACTIVE",
U1288="Projet OCM (HUAWEI)","PLANNED WORKS",
U1288="Projet OCM (NOKIA)","PLANNED WORKS",
U1288="ACCESS-ISSUE","ACCESS-ISSUE",
U1288="Projet OCM (ZTE, NOKIA, autres projets)","PLANNED WORKS",
U1288="No root CAuse","No root cause",
U1288="ODU HS","ACTIVE",
U1288="IP &amp; VLAN","ACTIVE",
U1288="Warehouse HUAWEI","SPARE-ISSUE",
U1288="SPARE-HS","SPARE-ISSUE",
U1288="Power Telco","ACTIVE", U1288="no impacts","no impacts"
),"")</f>
        <v>No root cause</v>
      </c>
      <c r="W1288" s="113"/>
      <c r="X1288" s="113"/>
      <c r="Y1288" s="113"/>
      <c r="Z1288" s="113"/>
      <c r="AA1288" s="113"/>
      <c r="AB1288" s="17" t="s">
        <v>5465</v>
      </c>
      <c r="AC1288" s="17" t="str">
        <f>_xlfn.XLOOKUP(B1288,'INCIDENT-04-27-2026'!E:E,'INCIDENT-04-27-2026'!F:F,"")</f>
        <v/>
      </c>
      <c r="AD1288" s="9"/>
      <c r="AE1288" s="7" t="s">
        <v>5465</v>
      </c>
      <c r="AF1288" s="6" t="str">
        <f>_xlfn.XLOOKUP(B1288,'[13]Input_27-04'!$B:$B,'[13]Input_27-04'!$M:$M,"")</f>
        <v/>
      </c>
      <c r="AG1288" s="7"/>
      <c r="AH1288" s="3"/>
      <c r="AI1288" s="18" t="str">
        <f>_xlfn.XLOOKUP(B1288,'[3]Cells Huawei 27042026 10h'!$B:$B,'[3]Cells Huawei 27042026 10h'!$T:$T,"")</f>
        <v/>
      </c>
      <c r="AJ1288" s="18" t="str">
        <f>_xlfn.XLOOKUP(B1288,'[3]Cells Huawei 27042026 15h'!$B:$B,'[3]Cells Huawei 27042026 15h'!$T:$T,"")</f>
        <v/>
      </c>
      <c r="AK1288" s="18" t="str">
        <f>_xlfn.XLOOKUP(B1288,'[4]cells down 27042026 11h28'!$B:$B,'[4]cells down 27042026 11h28'!$R:$R,"")</f>
        <v/>
      </c>
      <c r="AL1288" s="18" t="str">
        <f>_xlfn.XLOOKUP(B1288,'[4]cells down 27042026 18h01'!$B:$B,'[4]cells down 27042026 18h01'!$R:$R,"")</f>
        <v/>
      </c>
      <c r="AM1288" s="18" t="str">
        <f>_xlfn.XLOOKUP(B1288,'[5]cell downs 27042026 11h'!$B:$B,'[5]cell downs 27042026 11h'!$R:$R,"")</f>
        <v/>
      </c>
      <c r="AN1288" s="18" t="str">
        <f>_xlfn.XLOOKUP(B1288,'[5]cell downs 27042026 17h40'!$B:$B,'[5]cell downs 27042026 17h40'!$R:$R,"")</f>
        <v/>
      </c>
      <c r="AO1288" s="18" t="str">
        <f>_xlfn.XLOOKUP(B1288,'[6]ALL SITES DOWN'!$D:$D,'[6]ALL SITES DOWN'!$J:$J,"")</f>
        <v/>
      </c>
      <c r="AP1288" s="18" t="str">
        <f>_xlfn.XLOOKUP(B1288,'[7]ALL SITES DOWN'!$D:$D,'[7]ALL SITES DOWN'!$J:$J,"")</f>
        <v/>
      </c>
      <c r="AQ1288" s="9" t="str">
        <f>_xlfn.XLOOKUP(B1288,[8]sheet1!$AC:$AC,[8]sheet1!$AF:$AF,"")</f>
        <v/>
      </c>
      <c r="AR1288" s="14"/>
      <c r="AS1288" s="14" t="s">
        <v>5465</v>
      </c>
      <c r="AT1288" s="14" t="str">
        <f>_xlfn.XLOOKUP(B1288,'[9]cell downs 18042026 17h'!$B:$B,'[9]cell downs 18042026 17h'!$B:$B,"")</f>
        <v/>
      </c>
      <c r="AU1288" s="14" t="str">
        <f>_xlfn.XLOOKUP(B1288,'[10]Cells Huawei 19042026 15h'!$B:$B,'[10]Cells Huawei 19042026 15h'!$B:$B,"")</f>
        <v/>
      </c>
      <c r="AV1288" s="9" t="str">
        <f>_xlfn.XLOOKUP(B1288,'[11]cells down 19042026 9H40'!$B:$B,'[11]cells down 19042026 9H40'!$B:$B,"")</f>
        <v/>
      </c>
    </row>
    <row r="1289" spans="1:48" hidden="1" x14ac:dyDescent="0.3">
      <c r="A1289" s="1" t="s">
        <v>4366</v>
      </c>
      <c r="B1289" s="8" t="s">
        <v>4367</v>
      </c>
      <c r="C1289" s="3" t="str">
        <f>_xlfn.XLOOKUP(B1289,'[1]daily break down'!$D:$D,'[1]daily break down'!$E:$E,"")</f>
        <v>Yaounde</v>
      </c>
      <c r="D1289" s="1" t="s">
        <v>11</v>
      </c>
      <c r="E1289" s="1" t="s">
        <v>12</v>
      </c>
      <c r="F1289" s="3" t="s">
        <v>37</v>
      </c>
      <c r="G1289" s="1" t="s">
        <v>38</v>
      </c>
      <c r="H1289" s="29" t="str">
        <f>_xlfn.XLOOKUP(B1289,[2]CALCULATION!$B:$B,[2]CALCULATION!$H:$H,"")</f>
        <v>ZTE</v>
      </c>
      <c r="I1289" s="26">
        <v>0</v>
      </c>
      <c r="J1289" s="26">
        <v>0</v>
      </c>
      <c r="K1289" s="26">
        <v>1.0451355893994208E-2</v>
      </c>
      <c r="L1289" s="26">
        <v>0</v>
      </c>
      <c r="M1289" s="26">
        <v>0</v>
      </c>
      <c r="N1289" s="26">
        <v>0</v>
      </c>
      <c r="O1289" s="26">
        <v>0</v>
      </c>
      <c r="P1289" s="114" t="s">
        <v>6364</v>
      </c>
      <c r="Q1289" s="42" t="s">
        <v>5538</v>
      </c>
      <c r="R1289" s="42"/>
      <c r="S1289" s="41" t="str" cm="1">
        <f t="array" ref="S1289">IFERROR(_xlfn.IFS(
U1289="MPR ISSUE","PDH",
U1289="BSS Hardware Issue","BSS",
U1289="Sites strategiques, MLL, Pylone, etc.","ENVTECH",
U1289="AKTIVCO DEFAUT GE &amp; POWER Cabinet","AKTIVCO",
U1289="AKTIVCO Coupure ENEO &amp; Baisse de tension","AKTIVCO GRID ONLY",
U1289="Coupure ENEO &amp; Baisse de tension","IHS GRID ONLY",
U1289="Defaut GE &amp; POWER Cabinet","IHS",
U1289="Sharing","Partners",
U1289="Sites strategiques &amp; DataCenter","SST &amp; DC",
U1289="Exclu","Exclu",
U1289="SAT","SAT",
U1289="SPARE-ISSUE","SPARE-ISSUE",
U1289="Fiber CAmtel","TRANS_FO_CAMTEL",
U1289="Fiber AOF","Fiber AOF",
U1289="Projet OCM (HUAWEI)","TRAVAUX-HUAWEI",
U1289="Projet OCM (NOKIA)","TRAVAUX-NOKIA",
U1289="ACCESS-ISSUE","ACCESS-ISSUE",
U1289="Projet OCM (ZTE, NOKIA, autres projets)","TRAVAUX OCM",
U1289="No root CAuse","No root cause",
U1289="ODU HS","PDH",
U1289="IP &amp; VLAN","PDH",
U1289="Warehouse HUAWEI","SPARE-ISSUE",
U1289="SPARE-HS","SPARE-ISSUE",
U1289="Power Telco","BSS",U1289="no impacts","no impacts"
),"")</f>
        <v>No root cause</v>
      </c>
      <c r="T1289" s="41" t="str" cm="1">
        <f t="array" ref="T1289">IFERROR(_xlfn.IFS(
U1289="MPR ISSUE","TX ISSUE",
U1289="BSS Hardware Issue","RAN ISSUE",
U1289="Sites strategiques, MLL, Pylone, etc.","ENVTECH",
U1289="AKTIVCO DEFAUT GE &amp; POWER Cabinet","POWER ISSUE",
U1289="AKTIVCO Coupure ENEO &amp; Baisse de tension","POWER ISSUE",
U1289="Coupure ENEO &amp; Baisse de tension","POWER ISSUE",
U1289="Defaut GE &amp; POWER Cabinet","POWER ISSUE",
U1289="Sharing","POWER ISSUE",
U1289="Sites strategiques &amp; DataCenter","POWER ISSUE",
U1289="Exclu","Exclu",
U1289="SAT","TX ISSUE",
U1289="SPARE-ISSUE","SPARE-ISSUE",
U1289="Fiber CAmtel","TX ISSUE",
U1289="Fiber AOF","TX ISSUE",
U1289="Projet OCM (HUAWEI)","TRAVAUX-HUAWEI",
U1289="Projet OCM (NOKIA)","TRAVAUX -NOKIA",
U1289="ACCESS-ISSUE","ACCESS-ISSUE",
U1289="Projet OCM (ZTE, NOKIA, autres projets)","TRAVAUX OCM",
U1289="No root CAuse","No root cause",
U1289="ODU HS","TX ISSUE",
U1289="IP &amp; VLAN","TX ISSUE",
U1289="Warehouse HUAWEI","SPARE-ISSUE",
U1289="SPARE-HS","SPARE-ISSUE",
U1289="Power Telco","RAN ISSUE",U1289="no impacts","no impacts"
),"")</f>
        <v>No root cause</v>
      </c>
      <c r="U1289" s="68" t="s">
        <v>5691</v>
      </c>
      <c r="V1289" s="41" t="str" cm="1">
        <f t="array" ref="V1289">IFERROR(_xlfn.IFS(
U1289="MPR ISSUE","ACTIVE",
U1289="BSS Hardware Issue","ACTIVE",
U1289="Sites strategiques, MLL, Pylone, etc.","PASSIVE",
U1289="AKTIVCO DEFAUT GE &amp; POWER Cabinet","PASSIVE",
U1289="AKTIVCO Coupure ENEO &amp; Baisse de tension","PASSIVE",
U1289="Coupure ENEO &amp; Baisse de tension","PASSIVE",
U1289="Defaut GE &amp; POWER Cabinet","PASSIVE",
U1289="Sharing","PASSIVE",
U1289="Sites strategiques &amp; DataCenter","PASSIVE",
U1289="Exclu","Exclu",
U1289="SAT","ACTIVE",
U1289="SPARE-ISSUE","SPARE-ISSUE",
U1289="Fiber CAmtel","ACTIVE",
U1289="Fiber AOF","ACTIVE",
U1289="Projet OCM (HUAWEI)","PLANNED WORKS",
U1289="Projet OCM (NOKIA)","PLANNED WORKS",
U1289="ACCESS-ISSUE","ACCESS-ISSUE",
U1289="Projet OCM (ZTE, NOKIA, autres projets)","PLANNED WORKS",
U1289="No root CAuse","No root cause",
U1289="ODU HS","ACTIVE",
U1289="IP &amp; VLAN","ACTIVE",
U1289="Warehouse HUAWEI","SPARE-ISSUE",
U1289="SPARE-HS","SPARE-ISSUE",
U1289="Power Telco","ACTIVE", U1289="no impacts","no impacts"
),"")</f>
        <v>No root cause</v>
      </c>
      <c r="W1289" s="113"/>
      <c r="X1289" s="113"/>
      <c r="Y1289" s="113"/>
      <c r="Z1289" s="113"/>
      <c r="AA1289" s="113"/>
      <c r="AB1289" s="17" t="s">
        <v>5465</v>
      </c>
      <c r="AC1289" s="17" t="str">
        <f>_xlfn.XLOOKUP(B1289,'INCIDENT-04-27-2026'!E:E,'INCIDENT-04-27-2026'!F:F,"")</f>
        <v/>
      </c>
      <c r="AD1289" s="9"/>
      <c r="AE1289" s="7" t="s">
        <v>5465</v>
      </c>
      <c r="AF1289" s="6" t="str">
        <f>_xlfn.XLOOKUP(B1289,'[13]Input_27-04'!$B:$B,'[13]Input_27-04'!$M:$M,"")</f>
        <v/>
      </c>
      <c r="AG1289" s="7"/>
      <c r="AH1289" s="3"/>
      <c r="AI1289" s="18" t="str">
        <f>_xlfn.XLOOKUP(B1289,'[3]Cells Huawei 27042026 10h'!$B:$B,'[3]Cells Huawei 27042026 10h'!$T:$T,"")</f>
        <v/>
      </c>
      <c r="AJ1289" s="18" t="str">
        <f>_xlfn.XLOOKUP(B1289,'[3]Cells Huawei 27042026 15h'!$B:$B,'[3]Cells Huawei 27042026 15h'!$T:$T,"")</f>
        <v/>
      </c>
      <c r="AK1289" s="18" t="str">
        <f>_xlfn.XLOOKUP(B1289,'[4]cells down 27042026 11h28'!$B:$B,'[4]cells down 27042026 11h28'!$R:$R,"")</f>
        <v/>
      </c>
      <c r="AL1289" s="18" t="str">
        <f>_xlfn.XLOOKUP(B1289,'[4]cells down 27042026 18h01'!$B:$B,'[4]cells down 27042026 18h01'!$R:$R,"")</f>
        <v/>
      </c>
      <c r="AM1289" s="18" t="str">
        <f>_xlfn.XLOOKUP(B1289,'[5]cell downs 27042026 11h'!$B:$B,'[5]cell downs 27042026 11h'!$R:$R,"")</f>
        <v/>
      </c>
      <c r="AN1289" s="18" t="str">
        <f>_xlfn.XLOOKUP(B1289,'[5]cell downs 27042026 17h40'!$B:$B,'[5]cell downs 27042026 17h40'!$R:$R,"")</f>
        <v/>
      </c>
      <c r="AO1289" s="18" t="str">
        <f>_xlfn.XLOOKUP(B1289,'[6]ALL SITES DOWN'!$D:$D,'[6]ALL SITES DOWN'!$J:$J,"")</f>
        <v/>
      </c>
      <c r="AP1289" s="18" t="str">
        <f>_xlfn.XLOOKUP(B1289,'[7]ALL SITES DOWN'!$D:$D,'[7]ALL SITES DOWN'!$J:$J,"")</f>
        <v/>
      </c>
      <c r="AQ1289" s="9" t="str">
        <f>_xlfn.XLOOKUP(B1289,[8]sheet1!$AC:$AC,[8]sheet1!$AF:$AF,"")</f>
        <v/>
      </c>
      <c r="AR1289" s="14"/>
      <c r="AS1289" s="14" t="s">
        <v>5465</v>
      </c>
      <c r="AT1289" s="14" t="str">
        <f>_xlfn.XLOOKUP(B1289,'[9]cell downs 18042026 17h'!$B:$B,'[9]cell downs 18042026 17h'!$B:$B,"")</f>
        <v/>
      </c>
      <c r="AU1289" s="14" t="str">
        <f>_xlfn.XLOOKUP(B1289,'[10]Cells Huawei 19042026 15h'!$B:$B,'[10]Cells Huawei 19042026 15h'!$B:$B,"")</f>
        <v/>
      </c>
      <c r="AV1289" s="9" t="str">
        <f>_xlfn.XLOOKUP(B1289,'[11]cells down 19042026 9H40'!$B:$B,'[11]cells down 19042026 9H40'!$B:$B,"")</f>
        <v/>
      </c>
    </row>
    <row r="1290" spans="1:48" hidden="1" x14ac:dyDescent="0.3">
      <c r="A1290" s="1" t="s">
        <v>578</v>
      </c>
      <c r="B1290" s="8" t="s">
        <v>579</v>
      </c>
      <c r="C1290" s="3" t="str">
        <f>_xlfn.XLOOKUP(B1290,'[1]daily break down'!$D:$D,'[1]daily break down'!$E:$E,"")</f>
        <v>Yaounde</v>
      </c>
      <c r="D1290" s="1" t="s">
        <v>18</v>
      </c>
      <c r="E1290" s="1"/>
      <c r="F1290" s="3" t="s">
        <v>37</v>
      </c>
      <c r="G1290" s="1" t="s">
        <v>38</v>
      </c>
      <c r="H1290" s="29" t="str">
        <f>_xlfn.XLOOKUP(B1290,[2]CALCULATION!$B:$B,[2]CALCULATION!$H:$H,"")</f>
        <v>ZTE</v>
      </c>
      <c r="I1290" s="26">
        <v>1.0113559510662526</v>
      </c>
      <c r="J1290" s="26">
        <v>1.9703659472709474</v>
      </c>
      <c r="K1290" s="26">
        <v>1.02016647975504E-2</v>
      </c>
      <c r="L1290" s="26">
        <v>0</v>
      </c>
      <c r="M1290" s="26">
        <v>2.035303467424586</v>
      </c>
      <c r="N1290" s="26">
        <v>0</v>
      </c>
      <c r="O1290" s="26">
        <v>0</v>
      </c>
      <c r="P1290" s="114" t="s">
        <v>6364</v>
      </c>
      <c r="Q1290" s="42" t="s">
        <v>5538</v>
      </c>
      <c r="R1290" s="42"/>
      <c r="S1290" s="41" t="str" cm="1">
        <f t="array" ref="S1290">IFERROR(_xlfn.IFS(
U1290="MPR ISSUE","PDH",
U1290="BSS Hardware Issue","BSS",
U1290="Sites strategiques, MLL, Pylone, etc.","ENVTECH",
U1290="AKTIVCO DEFAUT GE &amp; POWER Cabinet","AKTIVCO",
U1290="AKTIVCO Coupure ENEO &amp; Baisse de tension","AKTIVCO GRID ONLY",
U1290="Coupure ENEO &amp; Baisse de tension","IHS GRID ONLY",
U1290="Defaut GE &amp; POWER Cabinet","IHS",
U1290="Sharing","Partners",
U1290="Sites strategiques &amp; DataCenter","SST &amp; DC",
U1290="Exclu","Exclu",
U1290="SAT","SAT",
U1290="SPARE-ISSUE","SPARE-ISSUE",
U1290="Fiber CAmtel","TRANS_FO_CAMTEL",
U1290="Fiber AOF","Fiber AOF",
U1290="Projet OCM (HUAWEI)","TRAVAUX-HUAWEI",
U1290="Projet OCM (NOKIA)","TRAVAUX-NOKIA",
U1290="ACCESS-ISSUE","ACCESS-ISSUE",
U1290="Projet OCM (ZTE, NOKIA, autres projets)","TRAVAUX OCM",
U1290="No root CAuse","No root cause",
U1290="ODU HS","PDH",
U1290="IP &amp; VLAN","PDH",
U1290="Warehouse HUAWEI","SPARE-ISSUE",
U1290="SPARE-HS","SPARE-ISSUE",
U1290="Power Telco","BSS",U1290="no impacts","no impacts"
),"")</f>
        <v>No root cause</v>
      </c>
      <c r="T1290" s="41" t="str" cm="1">
        <f t="array" ref="T1290">IFERROR(_xlfn.IFS(
U1290="MPR ISSUE","TX ISSUE",
U1290="BSS Hardware Issue","RAN ISSUE",
U1290="Sites strategiques, MLL, Pylone, etc.","ENVTECH",
U1290="AKTIVCO DEFAUT GE &amp; POWER Cabinet","POWER ISSUE",
U1290="AKTIVCO Coupure ENEO &amp; Baisse de tension","POWER ISSUE",
U1290="Coupure ENEO &amp; Baisse de tension","POWER ISSUE",
U1290="Defaut GE &amp; POWER Cabinet","POWER ISSUE",
U1290="Sharing","POWER ISSUE",
U1290="Sites strategiques &amp; DataCenter","POWER ISSUE",
U1290="Exclu","Exclu",
U1290="SAT","TX ISSUE",
U1290="SPARE-ISSUE","SPARE-ISSUE",
U1290="Fiber CAmtel","TX ISSUE",
U1290="Fiber AOF","TX ISSUE",
U1290="Projet OCM (HUAWEI)","TRAVAUX-HUAWEI",
U1290="Projet OCM (NOKIA)","TRAVAUX -NOKIA",
U1290="ACCESS-ISSUE","ACCESS-ISSUE",
U1290="Projet OCM (ZTE, NOKIA, autres projets)","TRAVAUX OCM",
U1290="No root CAuse","No root cause",
U1290="ODU HS","TX ISSUE",
U1290="IP &amp; VLAN","TX ISSUE",
U1290="Warehouse HUAWEI","SPARE-ISSUE",
U1290="SPARE-HS","SPARE-ISSUE",
U1290="Power Telco","RAN ISSUE",U1290="no impacts","no impacts"
),"")</f>
        <v>No root cause</v>
      </c>
      <c r="U1290" s="68" t="s">
        <v>5691</v>
      </c>
      <c r="V1290" s="41" t="str" cm="1">
        <f t="array" ref="V1290">IFERROR(_xlfn.IFS(
U1290="MPR ISSUE","ACTIVE",
U1290="BSS Hardware Issue","ACTIVE",
U1290="Sites strategiques, MLL, Pylone, etc.","PASSIVE",
U1290="AKTIVCO DEFAUT GE &amp; POWER Cabinet","PASSIVE",
U1290="AKTIVCO Coupure ENEO &amp; Baisse de tension","PASSIVE",
U1290="Coupure ENEO &amp; Baisse de tension","PASSIVE",
U1290="Defaut GE &amp; POWER Cabinet","PASSIVE",
U1290="Sharing","PASSIVE",
U1290="Sites strategiques &amp; DataCenter","PASSIVE",
U1290="Exclu","Exclu",
U1290="SAT","ACTIVE",
U1290="SPARE-ISSUE","SPARE-ISSUE",
U1290="Fiber CAmtel","ACTIVE",
U1290="Fiber AOF","ACTIVE",
U1290="Projet OCM (HUAWEI)","PLANNED WORKS",
U1290="Projet OCM (NOKIA)","PLANNED WORKS",
U1290="ACCESS-ISSUE","ACCESS-ISSUE",
U1290="Projet OCM (ZTE, NOKIA, autres projets)","PLANNED WORKS",
U1290="No root CAuse","No root cause",
U1290="ODU HS","ACTIVE",
U1290="IP &amp; VLAN","ACTIVE",
U1290="Warehouse HUAWEI","SPARE-ISSUE",
U1290="SPARE-HS","SPARE-ISSUE",
U1290="Power Telco","ACTIVE", U1290="no impacts","no impacts"
),"")</f>
        <v>No root cause</v>
      </c>
      <c r="W1290" s="113"/>
      <c r="X1290" s="113"/>
      <c r="Y1290" s="113"/>
      <c r="Z1290" s="113"/>
      <c r="AA1290" s="113"/>
      <c r="AB1290" s="17" t="s">
        <v>5465</v>
      </c>
      <c r="AC1290" s="17" t="str">
        <f>_xlfn.XLOOKUP(B1290,'INCIDENT-04-27-2026'!E:E,'INCIDENT-04-27-2026'!F:F,"")</f>
        <v/>
      </c>
      <c r="AD1290" s="9"/>
      <c r="AE1290" s="7" t="s">
        <v>5465</v>
      </c>
      <c r="AF1290" s="6" t="str">
        <f>_xlfn.XLOOKUP(B1290,'[13]Input_27-04'!$B:$B,'[13]Input_27-04'!$M:$M,"")</f>
        <v/>
      </c>
      <c r="AG1290" s="7"/>
      <c r="AH1290" s="3"/>
      <c r="AI1290" s="18" t="str">
        <f>_xlfn.XLOOKUP(B1290,'[3]Cells Huawei 27042026 10h'!$B:$B,'[3]Cells Huawei 27042026 10h'!$T:$T,"")</f>
        <v/>
      </c>
      <c r="AJ1290" s="18" t="str">
        <f>_xlfn.XLOOKUP(B1290,'[3]Cells Huawei 27042026 15h'!$B:$B,'[3]Cells Huawei 27042026 15h'!$T:$T,"")</f>
        <v/>
      </c>
      <c r="AK1290" s="18" t="str">
        <f>_xlfn.XLOOKUP(B1290,'[4]cells down 27042026 11h28'!$B:$B,'[4]cells down 27042026 11h28'!$R:$R,"")</f>
        <v/>
      </c>
      <c r="AL1290" s="18" t="str">
        <f>_xlfn.XLOOKUP(B1290,'[4]cells down 27042026 18h01'!$B:$B,'[4]cells down 27042026 18h01'!$R:$R,"")</f>
        <v/>
      </c>
      <c r="AM1290" s="18" t="str">
        <f>_xlfn.XLOOKUP(B1290,'[5]cell downs 27042026 11h'!$B:$B,'[5]cell downs 27042026 11h'!$R:$R,"")</f>
        <v/>
      </c>
      <c r="AN1290" s="18" t="str">
        <f>_xlfn.XLOOKUP(B1290,'[5]cell downs 27042026 17h40'!$B:$B,'[5]cell downs 27042026 17h40'!$R:$R,"")</f>
        <v/>
      </c>
      <c r="AO1290" s="18" t="str">
        <f>_xlfn.XLOOKUP(B1290,'[6]ALL SITES DOWN'!$D:$D,'[6]ALL SITES DOWN'!$J:$J,"")</f>
        <v/>
      </c>
      <c r="AP1290" s="18" t="str">
        <f>_xlfn.XLOOKUP(B1290,'[7]ALL SITES DOWN'!$D:$D,'[7]ALL SITES DOWN'!$J:$J,"")</f>
        <v/>
      </c>
      <c r="AQ1290" s="9" t="str">
        <f>_xlfn.XLOOKUP(B1290,[8]sheet1!$AC:$AC,[8]sheet1!$AF:$AF,"")</f>
        <v/>
      </c>
      <c r="AR1290" s="14"/>
      <c r="AS1290" s="14" t="s">
        <v>5465</v>
      </c>
      <c r="AT1290" s="14" t="str">
        <f>_xlfn.XLOOKUP(B1290,'[9]cell downs 18042026 17h'!$B:$B,'[9]cell downs 18042026 17h'!$B:$B,"")</f>
        <v/>
      </c>
      <c r="AU1290" s="14" t="str">
        <f>_xlfn.XLOOKUP(B1290,'[10]Cells Huawei 19042026 15h'!$B:$B,'[10]Cells Huawei 19042026 15h'!$B:$B,"")</f>
        <v/>
      </c>
      <c r="AV1290" s="9" t="str">
        <f>_xlfn.XLOOKUP(B1290,'[11]cells down 19042026 9H40'!$B:$B,'[11]cells down 19042026 9H40'!$B:$B,"")</f>
        <v/>
      </c>
    </row>
    <row r="1291" spans="1:48" hidden="1" x14ac:dyDescent="0.3">
      <c r="A1291" s="1" t="s">
        <v>2588</v>
      </c>
      <c r="B1291" s="8" t="s">
        <v>2589</v>
      </c>
      <c r="C1291" s="3" t="str">
        <f>_xlfn.XLOOKUP(B1291,'[1]daily break down'!$D:$D,'[1]daily break down'!$E:$E,"")</f>
        <v>Yaounde</v>
      </c>
      <c r="D1291" s="1" t="s">
        <v>21</v>
      </c>
      <c r="E1291" s="1" t="s">
        <v>36</v>
      </c>
      <c r="F1291" s="3" t="s">
        <v>37</v>
      </c>
      <c r="G1291" s="1" t="s">
        <v>38</v>
      </c>
      <c r="H1291" s="29" t="str">
        <f>_xlfn.XLOOKUP(B1291,[2]CALCULATION!$B:$B,[2]CALCULATION!$H:$H,"")</f>
        <v>ZTE</v>
      </c>
      <c r="I1291" s="26">
        <v>0</v>
      </c>
      <c r="J1291" s="26">
        <v>0</v>
      </c>
      <c r="K1291" s="26">
        <v>1.0058984171011495E-2</v>
      </c>
      <c r="L1291" s="26">
        <v>0</v>
      </c>
      <c r="M1291" s="26">
        <v>0</v>
      </c>
      <c r="N1291" s="26">
        <v>0</v>
      </c>
      <c r="O1291" s="26">
        <v>0</v>
      </c>
      <c r="P1291" s="114" t="s">
        <v>6364</v>
      </c>
      <c r="Q1291" s="42" t="s">
        <v>5538</v>
      </c>
      <c r="R1291" s="42"/>
      <c r="S1291" s="41" t="str" cm="1">
        <f t="array" ref="S1291">IFERROR(_xlfn.IFS(
U1291="MPR ISSUE","PDH",
U1291="BSS Hardware Issue","BSS",
U1291="Sites strategiques, MLL, Pylone, etc.","ENVTECH",
U1291="AKTIVCO DEFAUT GE &amp; POWER Cabinet","AKTIVCO",
U1291="AKTIVCO Coupure ENEO &amp; Baisse de tension","AKTIVCO GRID ONLY",
U1291="Coupure ENEO &amp; Baisse de tension","IHS GRID ONLY",
U1291="Defaut GE &amp; POWER Cabinet","IHS",
U1291="Sharing","Partners",
U1291="Sites strategiques &amp; DataCenter","SST &amp; DC",
U1291="Exclu","Exclu",
U1291="SAT","SAT",
U1291="SPARE-ISSUE","SPARE-ISSUE",
U1291="Fiber CAmtel","TRANS_FO_CAMTEL",
U1291="Fiber AOF","Fiber AOF",
U1291="Projet OCM (HUAWEI)","TRAVAUX-HUAWEI",
U1291="Projet OCM (NOKIA)","TRAVAUX-NOKIA",
U1291="ACCESS-ISSUE","ACCESS-ISSUE",
U1291="Projet OCM (ZTE, NOKIA, autres projets)","TRAVAUX OCM",
U1291="No root CAuse","No root cause",
U1291="ODU HS","PDH",
U1291="IP &amp; VLAN","PDH",
U1291="Warehouse HUAWEI","SPARE-ISSUE",
U1291="SPARE-HS","SPARE-ISSUE",
U1291="Power Telco","BSS",U1291="no impacts","no impacts"
),"")</f>
        <v>No root cause</v>
      </c>
      <c r="T1291" s="41" t="str" cm="1">
        <f t="array" ref="T1291">IFERROR(_xlfn.IFS(
U1291="MPR ISSUE","TX ISSUE",
U1291="BSS Hardware Issue","RAN ISSUE",
U1291="Sites strategiques, MLL, Pylone, etc.","ENVTECH",
U1291="AKTIVCO DEFAUT GE &amp; POWER Cabinet","POWER ISSUE",
U1291="AKTIVCO Coupure ENEO &amp; Baisse de tension","POWER ISSUE",
U1291="Coupure ENEO &amp; Baisse de tension","POWER ISSUE",
U1291="Defaut GE &amp; POWER Cabinet","POWER ISSUE",
U1291="Sharing","POWER ISSUE",
U1291="Sites strategiques &amp; DataCenter","POWER ISSUE",
U1291="Exclu","Exclu",
U1291="SAT","TX ISSUE",
U1291="SPARE-ISSUE","SPARE-ISSUE",
U1291="Fiber CAmtel","TX ISSUE",
U1291="Fiber AOF","TX ISSUE",
U1291="Projet OCM (HUAWEI)","TRAVAUX-HUAWEI",
U1291="Projet OCM (NOKIA)","TRAVAUX -NOKIA",
U1291="ACCESS-ISSUE","ACCESS-ISSUE",
U1291="Projet OCM (ZTE, NOKIA, autres projets)","TRAVAUX OCM",
U1291="No root CAuse","No root cause",
U1291="ODU HS","TX ISSUE",
U1291="IP &amp; VLAN","TX ISSUE",
U1291="Warehouse HUAWEI","SPARE-ISSUE",
U1291="SPARE-HS","SPARE-ISSUE",
U1291="Power Telco","RAN ISSUE",U1291="no impacts","no impacts"
),"")</f>
        <v>No root cause</v>
      </c>
      <c r="U1291" s="68" t="s">
        <v>5691</v>
      </c>
      <c r="V1291" s="41" t="str" cm="1">
        <f t="array" ref="V1291">IFERROR(_xlfn.IFS(
U1291="MPR ISSUE","ACTIVE",
U1291="BSS Hardware Issue","ACTIVE",
U1291="Sites strategiques, MLL, Pylone, etc.","PASSIVE",
U1291="AKTIVCO DEFAUT GE &amp; POWER Cabinet","PASSIVE",
U1291="AKTIVCO Coupure ENEO &amp; Baisse de tension","PASSIVE",
U1291="Coupure ENEO &amp; Baisse de tension","PASSIVE",
U1291="Defaut GE &amp; POWER Cabinet","PASSIVE",
U1291="Sharing","PASSIVE",
U1291="Sites strategiques &amp; DataCenter","PASSIVE",
U1291="Exclu","Exclu",
U1291="SAT","ACTIVE",
U1291="SPARE-ISSUE","SPARE-ISSUE",
U1291="Fiber CAmtel","ACTIVE",
U1291="Fiber AOF","ACTIVE",
U1291="Projet OCM (HUAWEI)","PLANNED WORKS",
U1291="Projet OCM (NOKIA)","PLANNED WORKS",
U1291="ACCESS-ISSUE","ACCESS-ISSUE",
U1291="Projet OCM (ZTE, NOKIA, autres projets)","PLANNED WORKS",
U1291="No root CAuse","No root cause",
U1291="ODU HS","ACTIVE",
U1291="IP &amp; VLAN","ACTIVE",
U1291="Warehouse HUAWEI","SPARE-ISSUE",
U1291="SPARE-HS","SPARE-ISSUE",
U1291="Power Telco","ACTIVE", U1291="no impacts","no impacts"
),"")</f>
        <v>No root cause</v>
      </c>
      <c r="W1291" s="113"/>
      <c r="X1291" s="113"/>
      <c r="Y1291" s="113"/>
      <c r="Z1291" s="113"/>
      <c r="AA1291" s="113"/>
      <c r="AB1291" s="17" t="s">
        <v>5465</v>
      </c>
      <c r="AC1291" s="17" t="str">
        <f>_xlfn.XLOOKUP(B1291,'INCIDENT-04-27-2026'!E:E,'INCIDENT-04-27-2026'!F:F,"")</f>
        <v/>
      </c>
      <c r="AD1291" s="9"/>
      <c r="AE1291" s="7" t="s">
        <v>5465</v>
      </c>
      <c r="AF1291" s="6" t="str">
        <f>_xlfn.XLOOKUP(B1291,'[13]Input_27-04'!$B:$B,'[13]Input_27-04'!$M:$M,"")</f>
        <v/>
      </c>
      <c r="AG1291" s="7"/>
      <c r="AH1291" s="3"/>
      <c r="AI1291" s="18" t="str">
        <f>_xlfn.XLOOKUP(B1291,'[3]Cells Huawei 27042026 10h'!$B:$B,'[3]Cells Huawei 27042026 10h'!$T:$T,"")</f>
        <v/>
      </c>
      <c r="AJ1291" s="18" t="str">
        <f>_xlfn.XLOOKUP(B1291,'[3]Cells Huawei 27042026 15h'!$B:$B,'[3]Cells Huawei 27042026 15h'!$T:$T,"")</f>
        <v/>
      </c>
      <c r="AK1291" s="18" t="str">
        <f>_xlfn.XLOOKUP(B1291,'[4]cells down 27042026 11h28'!$B:$B,'[4]cells down 27042026 11h28'!$R:$R,"")</f>
        <v/>
      </c>
      <c r="AL1291" s="18" t="str">
        <f>_xlfn.XLOOKUP(B1291,'[4]cells down 27042026 18h01'!$B:$B,'[4]cells down 27042026 18h01'!$R:$R,"")</f>
        <v/>
      </c>
      <c r="AM1291" s="18" t="str">
        <f>_xlfn.XLOOKUP(B1291,'[5]cell downs 27042026 11h'!$B:$B,'[5]cell downs 27042026 11h'!$R:$R,"")</f>
        <v/>
      </c>
      <c r="AN1291" s="18" t="str">
        <f>_xlfn.XLOOKUP(B1291,'[5]cell downs 27042026 17h40'!$B:$B,'[5]cell downs 27042026 17h40'!$R:$R,"")</f>
        <v/>
      </c>
      <c r="AO1291" s="18" t="str">
        <f>_xlfn.XLOOKUP(B1291,'[6]ALL SITES DOWN'!$D:$D,'[6]ALL SITES DOWN'!$J:$J,"")</f>
        <v/>
      </c>
      <c r="AP1291" s="18" t="str">
        <f>_xlfn.XLOOKUP(B1291,'[7]ALL SITES DOWN'!$D:$D,'[7]ALL SITES DOWN'!$J:$J,"")</f>
        <v/>
      </c>
      <c r="AQ1291" s="9" t="str">
        <f>_xlfn.XLOOKUP(B1291,[8]sheet1!$AC:$AC,[8]sheet1!$AF:$AF,"")</f>
        <v/>
      </c>
      <c r="AR1291" s="14"/>
      <c r="AS1291" s="14" t="s">
        <v>5465</v>
      </c>
      <c r="AT1291" s="14" t="str">
        <f>_xlfn.XLOOKUP(B1291,'[9]cell downs 18042026 17h'!$B:$B,'[9]cell downs 18042026 17h'!$B:$B,"")</f>
        <v/>
      </c>
      <c r="AU1291" s="14" t="str">
        <f>_xlfn.XLOOKUP(B1291,'[10]Cells Huawei 19042026 15h'!$B:$B,'[10]Cells Huawei 19042026 15h'!$B:$B,"")</f>
        <v/>
      </c>
      <c r="AV1291" s="9" t="str">
        <f>_xlfn.XLOOKUP(B1291,'[11]cells down 19042026 9H40'!$B:$B,'[11]cells down 19042026 9H40'!$B:$B,"")</f>
        <v/>
      </c>
    </row>
    <row r="1292" spans="1:48" hidden="1" x14ac:dyDescent="0.3">
      <c r="A1292" s="1" t="s">
        <v>2796</v>
      </c>
      <c r="B1292" s="8" t="s">
        <v>2797</v>
      </c>
      <c r="C1292" s="3" t="str">
        <f>_xlfn.XLOOKUP(B1292,'[1]daily break down'!$D:$D,'[1]daily break down'!$E:$E,"")</f>
        <v>Yaounde</v>
      </c>
      <c r="D1292" s="1" t="s">
        <v>11</v>
      </c>
      <c r="E1292" s="1" t="s">
        <v>12</v>
      </c>
      <c r="F1292" s="3" t="s">
        <v>37</v>
      </c>
      <c r="G1292" s="1" t="s">
        <v>38</v>
      </c>
      <c r="H1292" s="29" t="str">
        <f>_xlfn.XLOOKUP(B1292,[2]CALCULATION!$B:$B,[2]CALCULATION!$H:$H,"")</f>
        <v>ZTE</v>
      </c>
      <c r="I1292" s="26">
        <v>0</v>
      </c>
      <c r="J1292" s="26">
        <v>0</v>
      </c>
      <c r="K1292" s="26">
        <v>9.9698087794242718E-3</v>
      </c>
      <c r="L1292" s="26">
        <v>0</v>
      </c>
      <c r="M1292" s="26">
        <v>0</v>
      </c>
      <c r="N1292" s="26">
        <v>0</v>
      </c>
      <c r="O1292" s="26">
        <v>0</v>
      </c>
      <c r="P1292" s="114" t="s">
        <v>6364</v>
      </c>
      <c r="Q1292" s="42" t="s">
        <v>5538</v>
      </c>
      <c r="R1292" s="42"/>
      <c r="S1292" s="41" t="str" cm="1">
        <f t="array" ref="S1292">IFERROR(_xlfn.IFS(
U1292="MPR ISSUE","PDH",
U1292="BSS Hardware Issue","BSS",
U1292="Sites strategiques, MLL, Pylone, etc.","ENVTECH",
U1292="AKTIVCO DEFAUT GE &amp; POWER Cabinet","AKTIVCO",
U1292="AKTIVCO Coupure ENEO &amp; Baisse de tension","AKTIVCO GRID ONLY",
U1292="Coupure ENEO &amp; Baisse de tension","IHS GRID ONLY",
U1292="Defaut GE &amp; POWER Cabinet","IHS",
U1292="Sharing","Partners",
U1292="Sites strategiques &amp; DataCenter","SST &amp; DC",
U1292="Exclu","Exclu",
U1292="SAT","SAT",
U1292="SPARE-ISSUE","SPARE-ISSUE",
U1292="Fiber CAmtel","TRANS_FO_CAMTEL",
U1292="Fiber AOF","Fiber AOF",
U1292="Projet OCM (HUAWEI)","TRAVAUX-HUAWEI",
U1292="Projet OCM (NOKIA)","TRAVAUX-NOKIA",
U1292="ACCESS-ISSUE","ACCESS-ISSUE",
U1292="Projet OCM (ZTE, NOKIA, autres projets)","TRAVAUX OCM",
U1292="No root CAuse","No root cause",
U1292="ODU HS","PDH",
U1292="IP &amp; VLAN","PDH",
U1292="Warehouse HUAWEI","SPARE-ISSUE",
U1292="SPARE-HS","SPARE-ISSUE",
U1292="Power Telco","BSS",U1292="no impacts","no impacts"
),"")</f>
        <v>No root cause</v>
      </c>
      <c r="T1292" s="41" t="str" cm="1">
        <f t="array" ref="T1292">IFERROR(_xlfn.IFS(
U1292="MPR ISSUE","TX ISSUE",
U1292="BSS Hardware Issue","RAN ISSUE",
U1292="Sites strategiques, MLL, Pylone, etc.","ENVTECH",
U1292="AKTIVCO DEFAUT GE &amp; POWER Cabinet","POWER ISSUE",
U1292="AKTIVCO Coupure ENEO &amp; Baisse de tension","POWER ISSUE",
U1292="Coupure ENEO &amp; Baisse de tension","POWER ISSUE",
U1292="Defaut GE &amp; POWER Cabinet","POWER ISSUE",
U1292="Sharing","POWER ISSUE",
U1292="Sites strategiques &amp; DataCenter","POWER ISSUE",
U1292="Exclu","Exclu",
U1292="SAT","TX ISSUE",
U1292="SPARE-ISSUE","SPARE-ISSUE",
U1292="Fiber CAmtel","TX ISSUE",
U1292="Fiber AOF","TX ISSUE",
U1292="Projet OCM (HUAWEI)","TRAVAUX-HUAWEI",
U1292="Projet OCM (NOKIA)","TRAVAUX -NOKIA",
U1292="ACCESS-ISSUE","ACCESS-ISSUE",
U1292="Projet OCM (ZTE, NOKIA, autres projets)","TRAVAUX OCM",
U1292="No root CAuse","No root cause",
U1292="ODU HS","TX ISSUE",
U1292="IP &amp; VLAN","TX ISSUE",
U1292="Warehouse HUAWEI","SPARE-ISSUE",
U1292="SPARE-HS","SPARE-ISSUE",
U1292="Power Telco","RAN ISSUE",U1292="no impacts","no impacts"
),"")</f>
        <v>No root cause</v>
      </c>
      <c r="U1292" s="68" t="s">
        <v>5691</v>
      </c>
      <c r="V1292" s="41" t="str" cm="1">
        <f t="array" ref="V1292">IFERROR(_xlfn.IFS(
U1292="MPR ISSUE","ACTIVE",
U1292="BSS Hardware Issue","ACTIVE",
U1292="Sites strategiques, MLL, Pylone, etc.","PASSIVE",
U1292="AKTIVCO DEFAUT GE &amp; POWER Cabinet","PASSIVE",
U1292="AKTIVCO Coupure ENEO &amp; Baisse de tension","PASSIVE",
U1292="Coupure ENEO &amp; Baisse de tension","PASSIVE",
U1292="Defaut GE &amp; POWER Cabinet","PASSIVE",
U1292="Sharing","PASSIVE",
U1292="Sites strategiques &amp; DataCenter","PASSIVE",
U1292="Exclu","Exclu",
U1292="SAT","ACTIVE",
U1292="SPARE-ISSUE","SPARE-ISSUE",
U1292="Fiber CAmtel","ACTIVE",
U1292="Fiber AOF","ACTIVE",
U1292="Projet OCM (HUAWEI)","PLANNED WORKS",
U1292="Projet OCM (NOKIA)","PLANNED WORKS",
U1292="ACCESS-ISSUE","ACCESS-ISSUE",
U1292="Projet OCM (ZTE, NOKIA, autres projets)","PLANNED WORKS",
U1292="No root CAuse","No root cause",
U1292="ODU HS","ACTIVE",
U1292="IP &amp; VLAN","ACTIVE",
U1292="Warehouse HUAWEI","SPARE-ISSUE",
U1292="SPARE-HS","SPARE-ISSUE",
U1292="Power Telco","ACTIVE", U1292="no impacts","no impacts"
),"")</f>
        <v>No root cause</v>
      </c>
      <c r="W1292" s="113"/>
      <c r="X1292" s="113"/>
      <c r="Y1292" s="113"/>
      <c r="Z1292" s="113"/>
      <c r="AA1292" s="113"/>
      <c r="AB1292" s="17" t="s">
        <v>5465</v>
      </c>
      <c r="AC1292" s="17" t="str">
        <f>_xlfn.XLOOKUP(B1292,'INCIDENT-04-27-2026'!E:E,'INCIDENT-04-27-2026'!F:F,"")</f>
        <v/>
      </c>
      <c r="AD1292" s="9"/>
      <c r="AE1292" s="7" t="s">
        <v>5465</v>
      </c>
      <c r="AF1292" s="6" t="str">
        <f>_xlfn.XLOOKUP(B1292,'[13]Input_27-04'!$B:$B,'[13]Input_27-04'!$M:$M,"")</f>
        <v/>
      </c>
      <c r="AG1292" s="7"/>
      <c r="AH1292" s="3"/>
      <c r="AI1292" s="18" t="str">
        <f>_xlfn.XLOOKUP(B1292,'[3]Cells Huawei 27042026 10h'!$B:$B,'[3]Cells Huawei 27042026 10h'!$T:$T,"")</f>
        <v/>
      </c>
      <c r="AJ1292" s="18" t="str">
        <f>_xlfn.XLOOKUP(B1292,'[3]Cells Huawei 27042026 15h'!$B:$B,'[3]Cells Huawei 27042026 15h'!$T:$T,"")</f>
        <v/>
      </c>
      <c r="AK1292" s="18" t="str">
        <f>_xlfn.XLOOKUP(B1292,'[4]cells down 27042026 11h28'!$B:$B,'[4]cells down 27042026 11h28'!$R:$R,"")</f>
        <v/>
      </c>
      <c r="AL1292" s="18" t="str">
        <f>_xlfn.XLOOKUP(B1292,'[4]cells down 27042026 18h01'!$B:$B,'[4]cells down 27042026 18h01'!$R:$R,"")</f>
        <v/>
      </c>
      <c r="AM1292" s="18" t="str">
        <f>_xlfn.XLOOKUP(B1292,'[5]cell downs 27042026 11h'!$B:$B,'[5]cell downs 27042026 11h'!$R:$R,"")</f>
        <v/>
      </c>
      <c r="AN1292" s="18" t="str">
        <f>_xlfn.XLOOKUP(B1292,'[5]cell downs 27042026 17h40'!$B:$B,'[5]cell downs 27042026 17h40'!$R:$R,"")</f>
        <v/>
      </c>
      <c r="AO1292" s="18" t="str">
        <f>_xlfn.XLOOKUP(B1292,'[6]ALL SITES DOWN'!$D:$D,'[6]ALL SITES DOWN'!$J:$J,"")</f>
        <v/>
      </c>
      <c r="AP1292" s="18" t="str">
        <f>_xlfn.XLOOKUP(B1292,'[7]ALL SITES DOWN'!$D:$D,'[7]ALL SITES DOWN'!$J:$J,"")</f>
        <v/>
      </c>
      <c r="AQ1292" s="9" t="str">
        <f>_xlfn.XLOOKUP(B1292,[8]sheet1!$AC:$AC,[8]sheet1!$AF:$AF,"")</f>
        <v/>
      </c>
      <c r="AR1292" s="14"/>
      <c r="AS1292" s="14" t="s">
        <v>5465</v>
      </c>
      <c r="AT1292" s="14" t="str">
        <f>_xlfn.XLOOKUP(B1292,'[9]cell downs 18042026 17h'!$B:$B,'[9]cell downs 18042026 17h'!$B:$B,"")</f>
        <v/>
      </c>
      <c r="AU1292" s="14" t="str">
        <f>_xlfn.XLOOKUP(B1292,'[10]Cells Huawei 19042026 15h'!$B:$B,'[10]Cells Huawei 19042026 15h'!$B:$B,"")</f>
        <v/>
      </c>
      <c r="AV1292" s="9" t="str">
        <f>_xlfn.XLOOKUP(B1292,'[11]cells down 19042026 9H40'!$B:$B,'[11]cells down 19042026 9H40'!$B:$B,"")</f>
        <v/>
      </c>
    </row>
    <row r="1293" spans="1:48" hidden="1" x14ac:dyDescent="0.3">
      <c r="A1293" s="1" t="s">
        <v>1414</v>
      </c>
      <c r="B1293" s="8" t="s">
        <v>1415</v>
      </c>
      <c r="C1293" s="3" t="str">
        <f>_xlfn.XLOOKUP(B1293,'[1]daily break down'!$D:$D,'[1]daily break down'!$E:$E,"")</f>
        <v>OUEST</v>
      </c>
      <c r="D1293" s="1" t="s">
        <v>11</v>
      </c>
      <c r="E1293" s="1" t="s">
        <v>66</v>
      </c>
      <c r="F1293" s="3" t="s">
        <v>102</v>
      </c>
      <c r="G1293" s="1" t="s">
        <v>1416</v>
      </c>
      <c r="H1293" s="28" t="str">
        <f>_xlfn.XLOOKUP(B1293,[2]CALCULATION!$B:$B,[2]CALCULATION!$H:$H,"")</f>
        <v>NOKIA</v>
      </c>
      <c r="I1293" s="26">
        <v>0</v>
      </c>
      <c r="J1293" s="26">
        <v>0</v>
      </c>
      <c r="K1293" s="26">
        <v>9.4714950189073305E-3</v>
      </c>
      <c r="L1293" s="26">
        <v>0</v>
      </c>
      <c r="M1293" s="26">
        <v>0</v>
      </c>
      <c r="N1293" s="26">
        <v>0</v>
      </c>
      <c r="O1293" s="26">
        <v>0</v>
      </c>
      <c r="P1293" s="114" t="s">
        <v>6364</v>
      </c>
      <c r="Q1293" s="42" t="s">
        <v>5538</v>
      </c>
      <c r="R1293" s="42"/>
      <c r="S1293" s="41" t="str" cm="1">
        <f t="array" ref="S1293">IFERROR(_xlfn.IFS(
U1293="MPR ISSUE","PDH",
U1293="BSS Hardware Issue","BSS",
U1293="Sites strategiques, MLL, Pylone, etc.","ENVTECH",
U1293="AKTIVCO DEFAUT GE &amp; POWER Cabinet","AKTIVCO",
U1293="AKTIVCO Coupure ENEO &amp; Baisse de tension","AKTIVCO GRID ONLY",
U1293="Coupure ENEO &amp; Baisse de tension","IHS GRID ONLY",
U1293="Defaut GE &amp; POWER Cabinet","IHS",
U1293="Sharing","Partners",
U1293="Sites strategiques &amp; DataCenter","SST &amp; DC",
U1293="Exclu","Exclu",
U1293="SAT","SAT",
U1293="SPARE-ISSUE","SPARE-ISSUE",
U1293="Fiber CAmtel","TRANS_FO_CAMTEL",
U1293="Fiber AOF","Fiber AOF",
U1293="Projet OCM (HUAWEI)","TRAVAUX-HUAWEI",
U1293="Projet OCM (NOKIA)","TRAVAUX-NOKIA",
U1293="ACCESS-ISSUE","ACCESS-ISSUE",
U1293="Projet OCM (ZTE, NOKIA, autres projets)","TRAVAUX OCM",
U1293="No root CAuse","No root cause",
U1293="ODU HS","PDH",
U1293="IP &amp; VLAN","PDH",
U1293="Warehouse HUAWEI","SPARE-ISSUE",
U1293="SPARE-HS","SPARE-ISSUE",
U1293="Power Telco","BSS",U1293="no impacts","no impacts"
),"")</f>
        <v>No root cause</v>
      </c>
      <c r="T1293" s="41" t="str" cm="1">
        <f t="array" ref="T1293">IFERROR(_xlfn.IFS(
U1293="MPR ISSUE","TX ISSUE",
U1293="BSS Hardware Issue","RAN ISSUE",
U1293="Sites strategiques, MLL, Pylone, etc.","ENVTECH",
U1293="AKTIVCO DEFAUT GE &amp; POWER Cabinet","POWER ISSUE",
U1293="AKTIVCO Coupure ENEO &amp; Baisse de tension","POWER ISSUE",
U1293="Coupure ENEO &amp; Baisse de tension","POWER ISSUE",
U1293="Defaut GE &amp; POWER Cabinet","POWER ISSUE",
U1293="Sharing","POWER ISSUE",
U1293="Sites strategiques &amp; DataCenter","POWER ISSUE",
U1293="Exclu","Exclu",
U1293="SAT","TX ISSUE",
U1293="SPARE-ISSUE","SPARE-ISSUE",
U1293="Fiber CAmtel","TX ISSUE",
U1293="Fiber AOF","TX ISSUE",
U1293="Projet OCM (HUAWEI)","TRAVAUX-HUAWEI",
U1293="Projet OCM (NOKIA)","TRAVAUX -NOKIA",
U1293="ACCESS-ISSUE","ACCESS-ISSUE",
U1293="Projet OCM (ZTE, NOKIA, autres projets)","TRAVAUX OCM",
U1293="No root CAuse","No root cause",
U1293="ODU HS","TX ISSUE",
U1293="IP &amp; VLAN","TX ISSUE",
U1293="Warehouse HUAWEI","SPARE-ISSUE",
U1293="SPARE-HS","SPARE-ISSUE",
U1293="Power Telco","RAN ISSUE",U1293="no impacts","no impacts"
),"")</f>
        <v>No root cause</v>
      </c>
      <c r="U1293" s="68" t="s">
        <v>5691</v>
      </c>
      <c r="V1293" s="41" t="str" cm="1">
        <f t="array" ref="V1293">IFERROR(_xlfn.IFS(
U1293="MPR ISSUE","ACTIVE",
U1293="BSS Hardware Issue","ACTIVE",
U1293="Sites strategiques, MLL, Pylone, etc.","PASSIVE",
U1293="AKTIVCO DEFAUT GE &amp; POWER Cabinet","PASSIVE",
U1293="AKTIVCO Coupure ENEO &amp; Baisse de tension","PASSIVE",
U1293="Coupure ENEO &amp; Baisse de tension","PASSIVE",
U1293="Defaut GE &amp; POWER Cabinet","PASSIVE",
U1293="Sharing","PASSIVE",
U1293="Sites strategiques &amp; DataCenter","PASSIVE",
U1293="Exclu","Exclu",
U1293="SAT","ACTIVE",
U1293="SPARE-ISSUE","SPARE-ISSUE",
U1293="Fiber CAmtel","ACTIVE",
U1293="Fiber AOF","ACTIVE",
U1293="Projet OCM (HUAWEI)","PLANNED WORKS",
U1293="Projet OCM (NOKIA)","PLANNED WORKS",
U1293="ACCESS-ISSUE","ACCESS-ISSUE",
U1293="Projet OCM (ZTE, NOKIA, autres projets)","PLANNED WORKS",
U1293="No root CAuse","No root cause",
U1293="ODU HS","ACTIVE",
U1293="IP &amp; VLAN","ACTIVE",
U1293="Warehouse HUAWEI","SPARE-ISSUE",
U1293="SPARE-HS","SPARE-ISSUE",
U1293="Power Telco","ACTIVE", U1293="no impacts","no impacts"
),"")</f>
        <v>No root cause</v>
      </c>
      <c r="W1293" s="113"/>
      <c r="X1293" s="113"/>
      <c r="Y1293" s="113"/>
      <c r="Z1293" s="113"/>
      <c r="AA1293" s="113"/>
      <c r="AB1293" s="17" t="s">
        <v>5465</v>
      </c>
      <c r="AC1293" s="17" t="str">
        <f>_xlfn.XLOOKUP(B1293,'INCIDENT-04-27-2026'!E:E,'INCIDENT-04-27-2026'!F:F,"")</f>
        <v/>
      </c>
      <c r="AD1293" s="9"/>
      <c r="AE1293" s="7" t="s">
        <v>5465</v>
      </c>
      <c r="AF1293" s="6" t="str">
        <f>_xlfn.XLOOKUP(B1293,'[13]Input_27-04'!$B:$B,'[13]Input_27-04'!$M:$M,"")</f>
        <v/>
      </c>
      <c r="AG1293" s="7"/>
      <c r="AH1293" s="3"/>
      <c r="AI1293" s="18" t="str">
        <f>_xlfn.XLOOKUP(B1293,'[3]Cells Huawei 27042026 10h'!$B:$B,'[3]Cells Huawei 27042026 10h'!$T:$T,"")</f>
        <v/>
      </c>
      <c r="AJ1293" s="18" t="str">
        <f>_xlfn.XLOOKUP(B1293,'[3]Cells Huawei 27042026 15h'!$B:$B,'[3]Cells Huawei 27042026 15h'!$T:$T,"")</f>
        <v/>
      </c>
      <c r="AK1293" s="18" t="str">
        <f>_xlfn.XLOOKUP(B1293,'[4]cells down 27042026 11h28'!$B:$B,'[4]cells down 27042026 11h28'!$R:$R,"")</f>
        <v/>
      </c>
      <c r="AL1293" s="18" t="str">
        <f>_xlfn.XLOOKUP(B1293,'[4]cells down 27042026 18h01'!$B:$B,'[4]cells down 27042026 18h01'!$R:$R,"")</f>
        <v/>
      </c>
      <c r="AM1293" s="18" t="str">
        <f>_xlfn.XLOOKUP(B1293,'[5]cell downs 27042026 11h'!$B:$B,'[5]cell downs 27042026 11h'!$R:$R,"")</f>
        <v/>
      </c>
      <c r="AN1293" s="18" t="str">
        <f>_xlfn.XLOOKUP(B1293,'[5]cell downs 27042026 17h40'!$B:$B,'[5]cell downs 27042026 17h40'!$R:$R,"")</f>
        <v/>
      </c>
      <c r="AO1293" s="18" t="str">
        <f>_xlfn.XLOOKUP(B1293,'[6]ALL SITES DOWN'!$D:$D,'[6]ALL SITES DOWN'!$J:$J,"")</f>
        <v/>
      </c>
      <c r="AP1293" s="18" t="str">
        <f>_xlfn.XLOOKUP(B1293,'[7]ALL SITES DOWN'!$D:$D,'[7]ALL SITES DOWN'!$J:$J,"")</f>
        <v/>
      </c>
      <c r="AQ1293" s="9" t="str">
        <f>_xlfn.XLOOKUP(B1293,[8]sheet1!$AC:$AC,[8]sheet1!$AF:$AF,"")</f>
        <v/>
      </c>
      <c r="AR1293" s="14"/>
      <c r="AS1293" s="14" t="s">
        <v>5465</v>
      </c>
      <c r="AT1293" s="14" t="str">
        <f>_xlfn.XLOOKUP(B1293,'[9]cell downs 18042026 17h'!$B:$B,'[9]cell downs 18042026 17h'!$B:$B,"")</f>
        <v/>
      </c>
      <c r="AU1293" s="14" t="str">
        <f>_xlfn.XLOOKUP(B1293,'[10]Cells Huawei 19042026 15h'!$B:$B,'[10]Cells Huawei 19042026 15h'!$B:$B,"")</f>
        <v/>
      </c>
      <c r="AV1293" s="9" t="str">
        <f>_xlfn.XLOOKUP(B1293,'[11]cells down 19042026 9H40'!$B:$B,'[11]cells down 19042026 9H40'!$B:$B,"")</f>
        <v/>
      </c>
    </row>
    <row r="1294" spans="1:48" hidden="1" x14ac:dyDescent="0.3">
      <c r="A1294" s="1" t="s">
        <v>2932</v>
      </c>
      <c r="B1294" s="8" t="s">
        <v>2933</v>
      </c>
      <c r="C1294" s="3" t="str">
        <f>_xlfn.XLOOKUP(B1294,'[1]daily break down'!$D:$D,'[1]daily break down'!$E:$E,"")</f>
        <v>Yaounde</v>
      </c>
      <c r="D1294" s="1" t="s">
        <v>21</v>
      </c>
      <c r="E1294" s="1" t="s">
        <v>30</v>
      </c>
      <c r="F1294" s="3" t="s">
        <v>37</v>
      </c>
      <c r="G1294" s="1" t="s">
        <v>38</v>
      </c>
      <c r="H1294" s="29" t="str">
        <f>_xlfn.XLOOKUP(B1294,[2]CALCULATION!$B:$B,[2]CALCULATION!$H:$H,"")</f>
        <v>ZTE</v>
      </c>
      <c r="I1294" s="26">
        <v>0</v>
      </c>
      <c r="J1294" s="26">
        <v>0</v>
      </c>
      <c r="K1294" s="26">
        <v>9.3277459599980916E-3</v>
      </c>
      <c r="L1294" s="26">
        <v>0</v>
      </c>
      <c r="M1294" s="26">
        <v>0</v>
      </c>
      <c r="N1294" s="26">
        <v>0</v>
      </c>
      <c r="O1294" s="26">
        <v>0</v>
      </c>
      <c r="P1294" s="114" t="s">
        <v>6364</v>
      </c>
      <c r="Q1294" s="42" t="s">
        <v>5538</v>
      </c>
      <c r="R1294" s="42"/>
      <c r="S1294" s="41" t="str" cm="1">
        <f t="array" ref="S1294">IFERROR(_xlfn.IFS(
U1294="MPR ISSUE","PDH",
U1294="BSS Hardware Issue","BSS",
U1294="Sites strategiques, MLL, Pylone, etc.","ENVTECH",
U1294="AKTIVCO DEFAUT GE &amp; POWER Cabinet","AKTIVCO",
U1294="AKTIVCO Coupure ENEO &amp; Baisse de tension","AKTIVCO GRID ONLY",
U1294="Coupure ENEO &amp; Baisse de tension","IHS GRID ONLY",
U1294="Defaut GE &amp; POWER Cabinet","IHS",
U1294="Sharing","Partners",
U1294="Sites strategiques &amp; DataCenter","SST &amp; DC",
U1294="Exclu","Exclu",
U1294="SAT","SAT",
U1294="SPARE-ISSUE","SPARE-ISSUE",
U1294="Fiber CAmtel","TRANS_FO_CAMTEL",
U1294="Fiber AOF","Fiber AOF",
U1294="Projet OCM (HUAWEI)","TRAVAUX-HUAWEI",
U1294="Projet OCM (NOKIA)","TRAVAUX-NOKIA",
U1294="ACCESS-ISSUE","ACCESS-ISSUE",
U1294="Projet OCM (ZTE, NOKIA, autres projets)","TRAVAUX OCM",
U1294="No root CAuse","No root cause",
U1294="ODU HS","PDH",
U1294="IP &amp; VLAN","PDH",
U1294="Warehouse HUAWEI","SPARE-ISSUE",
U1294="SPARE-HS","SPARE-ISSUE",
U1294="Power Telco","BSS",U1294="no impacts","no impacts"
),"")</f>
        <v>No root cause</v>
      </c>
      <c r="T1294" s="41" t="str" cm="1">
        <f t="array" ref="T1294">IFERROR(_xlfn.IFS(
U1294="MPR ISSUE","TX ISSUE",
U1294="BSS Hardware Issue","RAN ISSUE",
U1294="Sites strategiques, MLL, Pylone, etc.","ENVTECH",
U1294="AKTIVCO DEFAUT GE &amp; POWER Cabinet","POWER ISSUE",
U1294="AKTIVCO Coupure ENEO &amp; Baisse de tension","POWER ISSUE",
U1294="Coupure ENEO &amp; Baisse de tension","POWER ISSUE",
U1294="Defaut GE &amp; POWER Cabinet","POWER ISSUE",
U1294="Sharing","POWER ISSUE",
U1294="Sites strategiques &amp; DataCenter","POWER ISSUE",
U1294="Exclu","Exclu",
U1294="SAT","TX ISSUE",
U1294="SPARE-ISSUE","SPARE-ISSUE",
U1294="Fiber CAmtel","TX ISSUE",
U1294="Fiber AOF","TX ISSUE",
U1294="Projet OCM (HUAWEI)","TRAVAUX-HUAWEI",
U1294="Projet OCM (NOKIA)","TRAVAUX -NOKIA",
U1294="ACCESS-ISSUE","ACCESS-ISSUE",
U1294="Projet OCM (ZTE, NOKIA, autres projets)","TRAVAUX OCM",
U1294="No root CAuse","No root cause",
U1294="ODU HS","TX ISSUE",
U1294="IP &amp; VLAN","TX ISSUE",
U1294="Warehouse HUAWEI","SPARE-ISSUE",
U1294="SPARE-HS","SPARE-ISSUE",
U1294="Power Telco","RAN ISSUE",U1294="no impacts","no impacts"
),"")</f>
        <v>No root cause</v>
      </c>
      <c r="U1294" s="68" t="s">
        <v>5691</v>
      </c>
      <c r="V1294" s="41" t="str" cm="1">
        <f t="array" ref="V1294">IFERROR(_xlfn.IFS(
U1294="MPR ISSUE","ACTIVE",
U1294="BSS Hardware Issue","ACTIVE",
U1294="Sites strategiques, MLL, Pylone, etc.","PASSIVE",
U1294="AKTIVCO DEFAUT GE &amp; POWER Cabinet","PASSIVE",
U1294="AKTIVCO Coupure ENEO &amp; Baisse de tension","PASSIVE",
U1294="Coupure ENEO &amp; Baisse de tension","PASSIVE",
U1294="Defaut GE &amp; POWER Cabinet","PASSIVE",
U1294="Sharing","PASSIVE",
U1294="Sites strategiques &amp; DataCenter","PASSIVE",
U1294="Exclu","Exclu",
U1294="SAT","ACTIVE",
U1294="SPARE-ISSUE","SPARE-ISSUE",
U1294="Fiber CAmtel","ACTIVE",
U1294="Fiber AOF","ACTIVE",
U1294="Projet OCM (HUAWEI)","PLANNED WORKS",
U1294="Projet OCM (NOKIA)","PLANNED WORKS",
U1294="ACCESS-ISSUE","ACCESS-ISSUE",
U1294="Projet OCM (ZTE, NOKIA, autres projets)","PLANNED WORKS",
U1294="No root CAuse","No root cause",
U1294="ODU HS","ACTIVE",
U1294="IP &amp; VLAN","ACTIVE",
U1294="Warehouse HUAWEI","SPARE-ISSUE",
U1294="SPARE-HS","SPARE-ISSUE",
U1294="Power Telco","ACTIVE", U1294="no impacts","no impacts"
),"")</f>
        <v>No root cause</v>
      </c>
      <c r="W1294" s="113"/>
      <c r="X1294" s="113"/>
      <c r="Y1294" s="113"/>
      <c r="Z1294" s="113"/>
      <c r="AA1294" s="113"/>
      <c r="AB1294" s="17" t="s">
        <v>5465</v>
      </c>
      <c r="AC1294" s="17" t="str">
        <f>_xlfn.XLOOKUP(B1294,'INCIDENT-04-27-2026'!E:E,'INCIDENT-04-27-2026'!F:F,"")</f>
        <v/>
      </c>
      <c r="AD1294" s="9"/>
      <c r="AE1294" s="7" t="s">
        <v>5465</v>
      </c>
      <c r="AF1294" s="6" t="str">
        <f>_xlfn.XLOOKUP(B1294,'[13]Input_27-04'!$B:$B,'[13]Input_27-04'!$M:$M,"")</f>
        <v/>
      </c>
      <c r="AG1294" s="7"/>
      <c r="AH1294" s="3"/>
      <c r="AI1294" s="18" t="str">
        <f>_xlfn.XLOOKUP(B1294,'[3]Cells Huawei 27042026 10h'!$B:$B,'[3]Cells Huawei 27042026 10h'!$T:$T,"")</f>
        <v/>
      </c>
      <c r="AJ1294" s="18" t="str">
        <f>_xlfn.XLOOKUP(B1294,'[3]Cells Huawei 27042026 15h'!$B:$B,'[3]Cells Huawei 27042026 15h'!$T:$T,"")</f>
        <v/>
      </c>
      <c r="AK1294" s="18" t="str">
        <f>_xlfn.XLOOKUP(B1294,'[4]cells down 27042026 11h28'!$B:$B,'[4]cells down 27042026 11h28'!$R:$R,"")</f>
        <v/>
      </c>
      <c r="AL1294" s="18" t="str">
        <f>_xlfn.XLOOKUP(B1294,'[4]cells down 27042026 18h01'!$B:$B,'[4]cells down 27042026 18h01'!$R:$R,"")</f>
        <v/>
      </c>
      <c r="AM1294" s="18" t="str">
        <f>_xlfn.XLOOKUP(B1294,'[5]cell downs 27042026 11h'!$B:$B,'[5]cell downs 27042026 11h'!$R:$R,"")</f>
        <v/>
      </c>
      <c r="AN1294" s="18" t="str">
        <f>_xlfn.XLOOKUP(B1294,'[5]cell downs 27042026 17h40'!$B:$B,'[5]cell downs 27042026 17h40'!$R:$R,"")</f>
        <v/>
      </c>
      <c r="AO1294" s="18" t="str">
        <f>_xlfn.XLOOKUP(B1294,'[6]ALL SITES DOWN'!$D:$D,'[6]ALL SITES DOWN'!$J:$J,"")</f>
        <v/>
      </c>
      <c r="AP1294" s="18" t="str">
        <f>_xlfn.XLOOKUP(B1294,'[7]ALL SITES DOWN'!$D:$D,'[7]ALL SITES DOWN'!$J:$J,"")</f>
        <v/>
      </c>
      <c r="AQ1294" s="9" t="str">
        <f>_xlfn.XLOOKUP(B1294,[8]sheet1!$AC:$AC,[8]sheet1!$AF:$AF,"")</f>
        <v/>
      </c>
      <c r="AR1294" s="14"/>
      <c r="AS1294" s="14" t="s">
        <v>5465</v>
      </c>
      <c r="AT1294" s="14" t="str">
        <f>_xlfn.XLOOKUP(B1294,'[9]cell downs 18042026 17h'!$B:$B,'[9]cell downs 18042026 17h'!$B:$B,"")</f>
        <v/>
      </c>
      <c r="AU1294" s="14" t="str">
        <f>_xlfn.XLOOKUP(B1294,'[10]Cells Huawei 19042026 15h'!$B:$B,'[10]Cells Huawei 19042026 15h'!$B:$B,"")</f>
        <v/>
      </c>
      <c r="AV1294" s="9" t="str">
        <f>_xlfn.XLOOKUP(B1294,'[11]cells down 19042026 9H40'!$B:$B,'[11]cells down 19042026 9H40'!$B:$B,"")</f>
        <v/>
      </c>
    </row>
    <row r="1295" spans="1:48" hidden="1" x14ac:dyDescent="0.3">
      <c r="A1295" s="1" t="s">
        <v>57</v>
      </c>
      <c r="B1295" s="8" t="s">
        <v>58</v>
      </c>
      <c r="C1295" s="3" t="str">
        <f>_xlfn.XLOOKUP(B1295,'[1]daily break down'!$D:$D,'[1]daily break down'!$E:$E,"")</f>
        <v>Yaounde</v>
      </c>
      <c r="D1295" s="1" t="s">
        <v>18</v>
      </c>
      <c r="E1295" s="1" t="s">
        <v>5460</v>
      </c>
      <c r="F1295" s="3" t="s">
        <v>37</v>
      </c>
      <c r="G1295" s="1" t="s">
        <v>38</v>
      </c>
      <c r="H1295" s="29" t="str">
        <f>_xlfn.XLOOKUP(B1295,[2]CALCULATION!$B:$B,[2]CALCULATION!$H:$H,"")</f>
        <v>ZTE</v>
      </c>
      <c r="I1295" s="26">
        <v>0</v>
      </c>
      <c r="J1295" s="26">
        <v>0</v>
      </c>
      <c r="K1295" s="26">
        <v>8.899704080380693E-3</v>
      </c>
      <c r="L1295" s="26">
        <v>0</v>
      </c>
      <c r="M1295" s="26">
        <v>3.3558840063578486</v>
      </c>
      <c r="N1295" s="26">
        <v>0</v>
      </c>
      <c r="O1295" s="26">
        <v>0</v>
      </c>
      <c r="P1295" s="114" t="s">
        <v>6364</v>
      </c>
      <c r="Q1295" s="42" t="s">
        <v>5538</v>
      </c>
      <c r="R1295" s="42"/>
      <c r="S1295" s="41" t="str" cm="1">
        <f t="array" ref="S1295">IFERROR(_xlfn.IFS(
U1295="MPR ISSUE","PDH",
U1295="BSS Hardware Issue","BSS",
U1295="Sites strategiques, MLL, Pylone, etc.","ENVTECH",
U1295="AKTIVCO DEFAUT GE &amp; POWER Cabinet","AKTIVCO",
U1295="AKTIVCO Coupure ENEO &amp; Baisse de tension","AKTIVCO GRID ONLY",
U1295="Coupure ENEO &amp; Baisse de tension","IHS GRID ONLY",
U1295="Defaut GE &amp; POWER Cabinet","IHS",
U1295="Sharing","Partners",
U1295="Sites strategiques &amp; DataCenter","SST &amp; DC",
U1295="Exclu","Exclu",
U1295="SAT","SAT",
U1295="SPARE-ISSUE","SPARE-ISSUE",
U1295="Fiber CAmtel","TRANS_FO_CAMTEL",
U1295="Fiber AOF","Fiber AOF",
U1295="Projet OCM (HUAWEI)","TRAVAUX-HUAWEI",
U1295="Projet OCM (NOKIA)","TRAVAUX-NOKIA",
U1295="ACCESS-ISSUE","ACCESS-ISSUE",
U1295="Projet OCM (ZTE, NOKIA, autres projets)","TRAVAUX OCM",
U1295="No root CAuse","No root cause",
U1295="ODU HS","PDH",
U1295="IP &amp; VLAN","PDH",
U1295="Warehouse HUAWEI","SPARE-ISSUE",
U1295="SPARE-HS","SPARE-ISSUE",
U1295="Power Telco","BSS",U1295="no impacts","no impacts"
),"")</f>
        <v>No root cause</v>
      </c>
      <c r="T1295" s="41" t="str" cm="1">
        <f t="array" ref="T1295">IFERROR(_xlfn.IFS(
U1295="MPR ISSUE","TX ISSUE",
U1295="BSS Hardware Issue","RAN ISSUE",
U1295="Sites strategiques, MLL, Pylone, etc.","ENVTECH",
U1295="AKTIVCO DEFAUT GE &amp; POWER Cabinet","POWER ISSUE",
U1295="AKTIVCO Coupure ENEO &amp; Baisse de tension","POWER ISSUE",
U1295="Coupure ENEO &amp; Baisse de tension","POWER ISSUE",
U1295="Defaut GE &amp; POWER Cabinet","POWER ISSUE",
U1295="Sharing","POWER ISSUE",
U1295="Sites strategiques &amp; DataCenter","POWER ISSUE",
U1295="Exclu","Exclu",
U1295="SAT","TX ISSUE",
U1295="SPARE-ISSUE","SPARE-ISSUE",
U1295="Fiber CAmtel","TX ISSUE",
U1295="Fiber AOF","TX ISSUE",
U1295="Projet OCM (HUAWEI)","TRAVAUX-HUAWEI",
U1295="Projet OCM (NOKIA)","TRAVAUX -NOKIA",
U1295="ACCESS-ISSUE","ACCESS-ISSUE",
U1295="Projet OCM (ZTE, NOKIA, autres projets)","TRAVAUX OCM",
U1295="No root CAuse","No root cause",
U1295="ODU HS","TX ISSUE",
U1295="IP &amp; VLAN","TX ISSUE",
U1295="Warehouse HUAWEI","SPARE-ISSUE",
U1295="SPARE-HS","SPARE-ISSUE",
U1295="Power Telco","RAN ISSUE",U1295="no impacts","no impacts"
),"")</f>
        <v>No root cause</v>
      </c>
      <c r="U1295" s="68" t="s">
        <v>5691</v>
      </c>
      <c r="V1295" s="41" t="str" cm="1">
        <f t="array" ref="V1295">IFERROR(_xlfn.IFS(
U1295="MPR ISSUE","ACTIVE",
U1295="BSS Hardware Issue","ACTIVE",
U1295="Sites strategiques, MLL, Pylone, etc.","PASSIVE",
U1295="AKTIVCO DEFAUT GE &amp; POWER Cabinet","PASSIVE",
U1295="AKTIVCO Coupure ENEO &amp; Baisse de tension","PASSIVE",
U1295="Coupure ENEO &amp; Baisse de tension","PASSIVE",
U1295="Defaut GE &amp; POWER Cabinet","PASSIVE",
U1295="Sharing","PASSIVE",
U1295="Sites strategiques &amp; DataCenter","PASSIVE",
U1295="Exclu","Exclu",
U1295="SAT","ACTIVE",
U1295="SPARE-ISSUE","SPARE-ISSUE",
U1295="Fiber CAmtel","ACTIVE",
U1295="Fiber AOF","ACTIVE",
U1295="Projet OCM (HUAWEI)","PLANNED WORKS",
U1295="Projet OCM (NOKIA)","PLANNED WORKS",
U1295="ACCESS-ISSUE","ACCESS-ISSUE",
U1295="Projet OCM (ZTE, NOKIA, autres projets)","PLANNED WORKS",
U1295="No root CAuse","No root cause",
U1295="ODU HS","ACTIVE",
U1295="IP &amp; VLAN","ACTIVE",
U1295="Warehouse HUAWEI","SPARE-ISSUE",
U1295="SPARE-HS","SPARE-ISSUE",
U1295="Power Telco","ACTIVE", U1295="no impacts","no impacts"
),"")</f>
        <v>No root cause</v>
      </c>
      <c r="W1295" s="113"/>
      <c r="X1295" s="113"/>
      <c r="Y1295" s="113"/>
      <c r="Z1295" s="113"/>
      <c r="AA1295" s="113"/>
      <c r="AB1295" s="17" t="s">
        <v>5465</v>
      </c>
      <c r="AC1295" s="17" t="str">
        <f>_xlfn.XLOOKUP(B1295,'INCIDENT-04-27-2026'!E:E,'INCIDENT-04-27-2026'!F:F,"")</f>
        <v/>
      </c>
      <c r="AD1295" s="9"/>
      <c r="AE1295" s="7" t="s">
        <v>5465</v>
      </c>
      <c r="AF1295" s="6" t="str">
        <f>_xlfn.XLOOKUP(B1295,'[13]Input_27-04'!$B:$B,'[13]Input_27-04'!$M:$M,"")</f>
        <v/>
      </c>
      <c r="AG1295" s="7"/>
      <c r="AH1295" s="3"/>
      <c r="AI1295" s="18" t="str">
        <f>_xlfn.XLOOKUP(B1295,'[3]Cells Huawei 27042026 10h'!$B:$B,'[3]Cells Huawei 27042026 10h'!$T:$T,"")</f>
        <v/>
      </c>
      <c r="AJ1295" s="18" t="str">
        <f>_xlfn.XLOOKUP(B1295,'[3]Cells Huawei 27042026 15h'!$B:$B,'[3]Cells Huawei 27042026 15h'!$T:$T,"")</f>
        <v/>
      </c>
      <c r="AK1295" s="18" t="str">
        <f>_xlfn.XLOOKUP(B1295,'[4]cells down 27042026 11h28'!$B:$B,'[4]cells down 27042026 11h28'!$R:$R,"")</f>
        <v/>
      </c>
      <c r="AL1295" s="18" t="str">
        <f>_xlfn.XLOOKUP(B1295,'[4]cells down 27042026 18h01'!$B:$B,'[4]cells down 27042026 18h01'!$R:$R,"")</f>
        <v/>
      </c>
      <c r="AM1295" s="18" t="str">
        <f>_xlfn.XLOOKUP(B1295,'[5]cell downs 27042026 11h'!$B:$B,'[5]cell downs 27042026 11h'!$R:$R,"")</f>
        <v/>
      </c>
      <c r="AN1295" s="18" t="str">
        <f>_xlfn.XLOOKUP(B1295,'[5]cell downs 27042026 17h40'!$B:$B,'[5]cell downs 27042026 17h40'!$R:$R,"")</f>
        <v/>
      </c>
      <c r="AO1295" s="18" t="str">
        <f>_xlfn.XLOOKUP(B1295,'[6]ALL SITES DOWN'!$D:$D,'[6]ALL SITES DOWN'!$J:$J,"")</f>
        <v/>
      </c>
      <c r="AP1295" s="18" t="str">
        <f>_xlfn.XLOOKUP(B1295,'[7]ALL SITES DOWN'!$D:$D,'[7]ALL SITES DOWN'!$J:$J,"")</f>
        <v/>
      </c>
      <c r="AQ1295" s="9" t="str">
        <f>_xlfn.XLOOKUP(B1295,[8]sheet1!$AC:$AC,[8]sheet1!$AF:$AF,"")</f>
        <v/>
      </c>
      <c r="AR1295" s="14"/>
      <c r="AS1295" s="14" t="s">
        <v>5465</v>
      </c>
      <c r="AT1295" s="14" t="str">
        <f>_xlfn.XLOOKUP(B1295,'[9]cell downs 18042026 17h'!$B:$B,'[9]cell downs 18042026 17h'!$B:$B,"")</f>
        <v/>
      </c>
      <c r="AU1295" s="14" t="str">
        <f>_xlfn.XLOOKUP(B1295,'[10]Cells Huawei 19042026 15h'!$B:$B,'[10]Cells Huawei 19042026 15h'!$B:$B,"")</f>
        <v/>
      </c>
      <c r="AV1295" s="9" t="str">
        <f>_xlfn.XLOOKUP(B1295,'[11]cells down 19042026 9H40'!$B:$B,'[11]cells down 19042026 9H40'!$B:$B,"")</f>
        <v/>
      </c>
    </row>
    <row r="1296" spans="1:48" hidden="1" x14ac:dyDescent="0.3">
      <c r="A1296" s="1" t="s">
        <v>2622</v>
      </c>
      <c r="B1296" s="8" t="s">
        <v>2623</v>
      </c>
      <c r="C1296" s="3" t="str">
        <f>_xlfn.XLOOKUP(B1296,'[1]daily break down'!$D:$D,'[1]daily break down'!$E:$E,"")</f>
        <v>Yaounde</v>
      </c>
      <c r="D1296" s="1" t="s">
        <v>11</v>
      </c>
      <c r="E1296" s="1" t="s">
        <v>12</v>
      </c>
      <c r="F1296" s="3" t="s">
        <v>37</v>
      </c>
      <c r="G1296" s="1" t="s">
        <v>38</v>
      </c>
      <c r="H1296" s="29" t="str">
        <f>_xlfn.XLOOKUP(B1296,[2]CALCULATION!$B:$B,[2]CALCULATION!$H:$H,"")</f>
        <v>ZTE</v>
      </c>
      <c r="I1296" s="26">
        <v>0</v>
      </c>
      <c r="J1296" s="26">
        <v>0</v>
      </c>
      <c r="K1296" s="26">
        <v>8.7213532972065921E-3</v>
      </c>
      <c r="L1296" s="26">
        <v>0</v>
      </c>
      <c r="M1296" s="26">
        <v>0</v>
      </c>
      <c r="N1296" s="26">
        <v>0</v>
      </c>
      <c r="O1296" s="26">
        <v>0</v>
      </c>
      <c r="P1296" s="114" t="s">
        <v>6364</v>
      </c>
      <c r="Q1296" s="42" t="s">
        <v>5538</v>
      </c>
      <c r="R1296" s="42"/>
      <c r="S1296" s="41" t="str" cm="1">
        <f t="array" ref="S1296">IFERROR(_xlfn.IFS(
U1296="MPR ISSUE","PDH",
U1296="BSS Hardware Issue","BSS",
U1296="Sites strategiques, MLL, Pylone, etc.","ENVTECH",
U1296="AKTIVCO DEFAUT GE &amp; POWER Cabinet","AKTIVCO",
U1296="AKTIVCO Coupure ENEO &amp; Baisse de tension","AKTIVCO GRID ONLY",
U1296="Coupure ENEO &amp; Baisse de tension","IHS GRID ONLY",
U1296="Defaut GE &amp; POWER Cabinet","IHS",
U1296="Sharing","Partners",
U1296="Sites strategiques &amp; DataCenter","SST &amp; DC",
U1296="Exclu","Exclu",
U1296="SAT","SAT",
U1296="SPARE-ISSUE","SPARE-ISSUE",
U1296="Fiber CAmtel","TRANS_FO_CAMTEL",
U1296="Fiber AOF","Fiber AOF",
U1296="Projet OCM (HUAWEI)","TRAVAUX-HUAWEI",
U1296="Projet OCM (NOKIA)","TRAVAUX-NOKIA",
U1296="ACCESS-ISSUE","ACCESS-ISSUE",
U1296="Projet OCM (ZTE, NOKIA, autres projets)","TRAVAUX OCM",
U1296="No root CAuse","No root cause",
U1296="ODU HS","PDH",
U1296="IP &amp; VLAN","PDH",
U1296="Warehouse HUAWEI","SPARE-ISSUE",
U1296="SPARE-HS","SPARE-ISSUE",
U1296="Power Telco","BSS",U1296="no impacts","no impacts"
),"")</f>
        <v>SPARE-ISSUE</v>
      </c>
      <c r="T1296" s="41" t="str" cm="1">
        <f t="array" ref="T1296">IFERROR(_xlfn.IFS(
U1296="MPR ISSUE","TX ISSUE",
U1296="BSS Hardware Issue","RAN ISSUE",
U1296="Sites strategiques, MLL, Pylone, etc.","ENVTECH",
U1296="AKTIVCO DEFAUT GE &amp; POWER Cabinet","POWER ISSUE",
U1296="AKTIVCO Coupure ENEO &amp; Baisse de tension","POWER ISSUE",
U1296="Coupure ENEO &amp; Baisse de tension","POWER ISSUE",
U1296="Defaut GE &amp; POWER Cabinet","POWER ISSUE",
U1296="Sharing","POWER ISSUE",
U1296="Sites strategiques &amp; DataCenter","POWER ISSUE",
U1296="Exclu","Exclu",
U1296="SAT","TX ISSUE",
U1296="SPARE-ISSUE","SPARE-ISSUE",
U1296="Fiber CAmtel","TX ISSUE",
U1296="Fiber AOF","TX ISSUE",
U1296="Projet OCM (HUAWEI)","TRAVAUX-HUAWEI",
U1296="Projet OCM (NOKIA)","TRAVAUX -NOKIA",
U1296="ACCESS-ISSUE","ACCESS-ISSUE",
U1296="Projet OCM (ZTE, NOKIA, autres projets)","TRAVAUX OCM",
U1296="No root CAuse","No root cause",
U1296="ODU HS","TX ISSUE",
U1296="IP &amp; VLAN","TX ISSUE",
U1296="Warehouse HUAWEI","SPARE-ISSUE",
U1296="SPARE-HS","SPARE-ISSUE",
U1296="Power Telco","RAN ISSUE",U1296="no impacts","no impacts"
),"")</f>
        <v>SPARE-ISSUE</v>
      </c>
      <c r="U1296" s="68" t="s">
        <v>5353</v>
      </c>
      <c r="V1296" s="41" t="str" cm="1">
        <f t="array" ref="V1296">IFERROR(_xlfn.IFS(
U1296="MPR ISSUE","ACTIVE",
U1296="BSS Hardware Issue","ACTIVE",
U1296="Sites strategiques, MLL, Pylone, etc.","PASSIVE",
U1296="AKTIVCO DEFAUT GE &amp; POWER Cabinet","PASSIVE",
U1296="AKTIVCO Coupure ENEO &amp; Baisse de tension","PASSIVE",
U1296="Coupure ENEO &amp; Baisse de tension","PASSIVE",
U1296="Defaut GE &amp; POWER Cabinet","PASSIVE",
U1296="Sharing","PASSIVE",
U1296="Sites strategiques &amp; DataCenter","PASSIVE",
U1296="Exclu","Exclu",
U1296="SAT","ACTIVE",
U1296="SPARE-ISSUE","SPARE-ISSUE",
U1296="Fiber CAmtel","ACTIVE",
U1296="Fiber AOF","ACTIVE",
U1296="Projet OCM (HUAWEI)","PLANNED WORKS",
U1296="Projet OCM (NOKIA)","PLANNED WORKS",
U1296="ACCESS-ISSUE","ACCESS-ISSUE",
U1296="Projet OCM (ZTE, NOKIA, autres projets)","PLANNED WORKS",
U1296="No root CAuse","No root cause",
U1296="ODU HS","ACTIVE",
U1296="IP &amp; VLAN","ACTIVE",
U1296="Warehouse HUAWEI","SPARE-ISSUE",
U1296="SPARE-HS","SPARE-ISSUE",
U1296="Power Telco","ACTIVE", U1296="no impacts","no impacts"
),"")</f>
        <v>SPARE-ISSUE</v>
      </c>
      <c r="W1296" s="113"/>
      <c r="X1296" s="113"/>
      <c r="Y1296" s="113"/>
      <c r="Z1296" s="113"/>
      <c r="AA1296" s="113"/>
      <c r="AB1296" s="17" t="s">
        <v>5981</v>
      </c>
      <c r="AC1296" s="17" t="str">
        <f>_xlfn.XLOOKUP(B1296,'INCIDENT-04-27-2026'!E:E,'INCIDENT-04-27-2026'!F:F,"")</f>
        <v/>
      </c>
      <c r="AD1296" s="9"/>
      <c r="AE1296" s="7" t="s">
        <v>5465</v>
      </c>
      <c r="AF1296" s="6" t="str">
        <f>_xlfn.XLOOKUP(B1296,'[13]Input_27-04'!$B:$B,'[13]Input_27-04'!$M:$M,"")</f>
        <v/>
      </c>
      <c r="AG1296" s="7"/>
      <c r="AH1296" s="3"/>
      <c r="AI1296" s="18" t="str">
        <f>_xlfn.XLOOKUP(B1296,'[3]Cells Huawei 27042026 10h'!$B:$B,'[3]Cells Huawei 27042026 10h'!$T:$T,"")</f>
        <v/>
      </c>
      <c r="AJ1296" s="18" t="str">
        <f>_xlfn.XLOOKUP(B1296,'[3]Cells Huawei 27042026 15h'!$B:$B,'[3]Cells Huawei 27042026 15h'!$T:$T,"")</f>
        <v/>
      </c>
      <c r="AK1296" s="18" t="str">
        <f>_xlfn.XLOOKUP(B1296,'[4]cells down 27042026 11h28'!$B:$B,'[4]cells down 27042026 11h28'!$R:$R,"")</f>
        <v>(04/27/2026 cell zte):-27/04/2026 : Images spare toujours attendu
24/04/2026 : Le RM a partage les images de spare attendu || Feedback HW SPMS attendu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v>
      </c>
      <c r="AL1296" s="18" t="str">
        <f>_xlfn.XLOOKUP(B1296,'[4]cells down 27042026 18h01'!$B:$B,'[4]cells down 27042026 18h01'!$R:$R,"")</f>
        <v/>
      </c>
      <c r="AM1296" s="18" t="str">
        <f>_xlfn.XLOOKUP(B1296,'[5]cell downs 27042026 11h'!$B:$B,'[5]cell downs 27042026 11h'!$R:$R,"")</f>
        <v/>
      </c>
      <c r="AN1296" s="18" t="str">
        <f>_xlfn.XLOOKUP(B1296,'[5]cell downs 27042026 17h40'!$B:$B,'[5]cell downs 27042026 17h40'!$R:$R,"")</f>
        <v/>
      </c>
      <c r="AO1296" s="18" t="str">
        <f>_xlfn.XLOOKUP(B1296,'[6]ALL SITES DOWN'!$D:$D,'[6]ALL SITES DOWN'!$J:$J,"")</f>
        <v/>
      </c>
      <c r="AP1296" s="18" t="str">
        <f>_xlfn.XLOOKUP(B1296,'[7]ALL SITES DOWN'!$D:$D,'[7]ALL SITES DOWN'!$J:$J,"")</f>
        <v/>
      </c>
      <c r="AQ1296" s="9" t="str">
        <f>_xlfn.XLOOKUP(B1296,[8]sheet1!$AC:$AC,[8]sheet1!$AF:$AF,"")</f>
        <v/>
      </c>
      <c r="AR1296" s="14"/>
      <c r="AS1296" s="14" t="s">
        <v>5465</v>
      </c>
      <c r="AT1296" s="14" t="str">
        <f>_xlfn.XLOOKUP(B1296,'[9]cell downs 18042026 17h'!$B:$B,'[9]cell downs 18042026 17h'!$B:$B,"")</f>
        <v/>
      </c>
      <c r="AU1296" s="14" t="str">
        <f>_xlfn.XLOOKUP(B1296,'[10]Cells Huawei 19042026 15h'!$B:$B,'[10]Cells Huawei 19042026 15h'!$B:$B,"")</f>
        <v/>
      </c>
      <c r="AV1296" s="9" t="str">
        <f>_xlfn.XLOOKUP(B1296,'[11]cells down 19042026 9H40'!$B:$B,'[11]cells down 19042026 9H40'!$B:$B,"")</f>
        <v>CTR_649</v>
      </c>
    </row>
    <row r="1297" spans="1:48" hidden="1" x14ac:dyDescent="0.3">
      <c r="A1297" s="1" t="s">
        <v>3176</v>
      </c>
      <c r="B1297" s="8" t="s">
        <v>3177</v>
      </c>
      <c r="C1297" s="3" t="str">
        <f>_xlfn.XLOOKUP(B1297,'[1]daily break down'!$D:$D,'[1]daily break down'!$E:$E,"")</f>
        <v>Yaounde</v>
      </c>
      <c r="D1297" s="1" t="s">
        <v>11</v>
      </c>
      <c r="E1297" s="1" t="s">
        <v>757</v>
      </c>
      <c r="F1297" s="3" t="s">
        <v>37</v>
      </c>
      <c r="G1297" s="1" t="s">
        <v>38</v>
      </c>
      <c r="H1297" s="29" t="str">
        <f>_xlfn.XLOOKUP(B1297,[2]CALCULATION!$B:$B,[2]CALCULATION!$H:$H,"")</f>
        <v>ZTE</v>
      </c>
      <c r="I1297" s="26">
        <v>0</v>
      </c>
      <c r="J1297" s="26">
        <v>0</v>
      </c>
      <c r="K1297" s="26">
        <v>8.3468166525413907E-3</v>
      </c>
      <c r="L1297" s="26">
        <v>0</v>
      </c>
      <c r="M1297" s="26">
        <v>7.3026441573710255</v>
      </c>
      <c r="N1297" s="26">
        <v>0</v>
      </c>
      <c r="O1297" s="26">
        <v>0</v>
      </c>
      <c r="P1297" s="114" t="s">
        <v>6364</v>
      </c>
      <c r="Q1297" s="42" t="s">
        <v>5538</v>
      </c>
      <c r="R1297" s="42"/>
      <c r="S1297" s="41" t="str" cm="1">
        <f t="array" ref="S1297">IFERROR(_xlfn.IFS(
U1297="MPR ISSUE","PDH",
U1297="BSS Hardware Issue","BSS",
U1297="Sites strategiques, MLL, Pylone, etc.","ENVTECH",
U1297="AKTIVCO DEFAUT GE &amp; POWER Cabinet","AKTIVCO",
U1297="AKTIVCO Coupure ENEO &amp; Baisse de tension","AKTIVCO GRID ONLY",
U1297="Coupure ENEO &amp; Baisse de tension","IHS GRID ONLY",
U1297="Defaut GE &amp; POWER Cabinet","IHS",
U1297="Sharing","Partners",
U1297="Sites strategiques &amp; DataCenter","SST &amp; DC",
U1297="Exclu","Exclu",
U1297="SAT","SAT",
U1297="SPARE-ISSUE","SPARE-ISSUE",
U1297="Fiber CAmtel","TRANS_FO_CAMTEL",
U1297="Fiber AOF","Fiber AOF",
U1297="Projet OCM (HUAWEI)","TRAVAUX-HUAWEI",
U1297="Projet OCM (NOKIA)","TRAVAUX-NOKIA",
U1297="ACCESS-ISSUE","ACCESS-ISSUE",
U1297="Projet OCM (ZTE, NOKIA, autres projets)","TRAVAUX OCM",
U1297="No root CAuse","No root cause",
U1297="ODU HS","PDH",
U1297="IP &amp; VLAN","PDH",
U1297="Warehouse HUAWEI","SPARE-ISSUE",
U1297="SPARE-HS","SPARE-ISSUE",
U1297="Power Telco","BSS",U1297="no impacts","no impacts"
),"")</f>
        <v>No root cause</v>
      </c>
      <c r="T1297" s="41" t="str" cm="1">
        <f t="array" ref="T1297">IFERROR(_xlfn.IFS(
U1297="MPR ISSUE","TX ISSUE",
U1297="BSS Hardware Issue","RAN ISSUE",
U1297="Sites strategiques, MLL, Pylone, etc.","ENVTECH",
U1297="AKTIVCO DEFAUT GE &amp; POWER Cabinet","POWER ISSUE",
U1297="AKTIVCO Coupure ENEO &amp; Baisse de tension","POWER ISSUE",
U1297="Coupure ENEO &amp; Baisse de tension","POWER ISSUE",
U1297="Defaut GE &amp; POWER Cabinet","POWER ISSUE",
U1297="Sharing","POWER ISSUE",
U1297="Sites strategiques &amp; DataCenter","POWER ISSUE",
U1297="Exclu","Exclu",
U1297="SAT","TX ISSUE",
U1297="SPARE-ISSUE","SPARE-ISSUE",
U1297="Fiber CAmtel","TX ISSUE",
U1297="Fiber AOF","TX ISSUE",
U1297="Projet OCM (HUAWEI)","TRAVAUX-HUAWEI",
U1297="Projet OCM (NOKIA)","TRAVAUX -NOKIA",
U1297="ACCESS-ISSUE","ACCESS-ISSUE",
U1297="Projet OCM (ZTE, NOKIA, autres projets)","TRAVAUX OCM",
U1297="No root CAuse","No root cause",
U1297="ODU HS","TX ISSUE",
U1297="IP &amp; VLAN","TX ISSUE",
U1297="Warehouse HUAWEI","SPARE-ISSUE",
U1297="SPARE-HS","SPARE-ISSUE",
U1297="Power Telco","RAN ISSUE",U1297="no impacts","no impacts"
),"")</f>
        <v>No root cause</v>
      </c>
      <c r="U1297" s="68" t="s">
        <v>5691</v>
      </c>
      <c r="V1297" s="41" t="str" cm="1">
        <f t="array" ref="V1297">IFERROR(_xlfn.IFS(
U1297="MPR ISSUE","ACTIVE",
U1297="BSS Hardware Issue","ACTIVE",
U1297="Sites strategiques, MLL, Pylone, etc.","PASSIVE",
U1297="AKTIVCO DEFAUT GE &amp; POWER Cabinet","PASSIVE",
U1297="AKTIVCO Coupure ENEO &amp; Baisse de tension","PASSIVE",
U1297="Coupure ENEO &amp; Baisse de tension","PASSIVE",
U1297="Defaut GE &amp; POWER Cabinet","PASSIVE",
U1297="Sharing","PASSIVE",
U1297="Sites strategiques &amp; DataCenter","PASSIVE",
U1297="Exclu","Exclu",
U1297="SAT","ACTIVE",
U1297="SPARE-ISSUE","SPARE-ISSUE",
U1297="Fiber CAmtel","ACTIVE",
U1297="Fiber AOF","ACTIVE",
U1297="Projet OCM (HUAWEI)","PLANNED WORKS",
U1297="Projet OCM (NOKIA)","PLANNED WORKS",
U1297="ACCESS-ISSUE","ACCESS-ISSUE",
U1297="Projet OCM (ZTE, NOKIA, autres projets)","PLANNED WORKS",
U1297="No root CAuse","No root cause",
U1297="ODU HS","ACTIVE",
U1297="IP &amp; VLAN","ACTIVE",
U1297="Warehouse HUAWEI","SPARE-ISSUE",
U1297="SPARE-HS","SPARE-ISSUE",
U1297="Power Telco","ACTIVE", U1297="no impacts","no impacts"
),"")</f>
        <v>No root cause</v>
      </c>
      <c r="W1297" s="113"/>
      <c r="X1297" s="113"/>
      <c r="Y1297" s="113"/>
      <c r="Z1297" s="113"/>
      <c r="AA1297" s="113"/>
      <c r="AB1297" s="17" t="s">
        <v>5465</v>
      </c>
      <c r="AC1297" s="17" t="str">
        <f>_xlfn.XLOOKUP(B1297,'INCIDENT-04-27-2026'!E:E,'INCIDENT-04-27-2026'!F:F,"")</f>
        <v/>
      </c>
      <c r="AD1297" s="9"/>
      <c r="AE1297" s="7" t="s">
        <v>5465</v>
      </c>
      <c r="AF1297" s="6" t="str">
        <f>_xlfn.XLOOKUP(B1297,'[13]Input_27-04'!$B:$B,'[13]Input_27-04'!$M:$M,"")</f>
        <v/>
      </c>
      <c r="AG1297" s="7"/>
      <c r="AH1297" s="3"/>
      <c r="AI1297" s="18" t="str">
        <f>_xlfn.XLOOKUP(B1297,'[3]Cells Huawei 27042026 10h'!$B:$B,'[3]Cells Huawei 27042026 10h'!$T:$T,"")</f>
        <v/>
      </c>
      <c r="AJ1297" s="18" t="str">
        <f>_xlfn.XLOOKUP(B1297,'[3]Cells Huawei 27042026 15h'!$B:$B,'[3]Cells Huawei 27042026 15h'!$T:$T,"")</f>
        <v/>
      </c>
      <c r="AK1297" s="18" t="str">
        <f>_xlfn.XLOOKUP(B1297,'[4]cells down 27042026 11h28'!$B:$B,'[4]cells down 27042026 11h28'!$R:$R,"")</f>
        <v/>
      </c>
      <c r="AL1297" s="18" t="str">
        <f>_xlfn.XLOOKUP(B1297,'[4]cells down 27042026 18h01'!$B:$B,'[4]cells down 27042026 18h01'!$R:$R,"")</f>
        <v/>
      </c>
      <c r="AM1297" s="18" t="str">
        <f>_xlfn.XLOOKUP(B1297,'[5]cell downs 27042026 11h'!$B:$B,'[5]cell downs 27042026 11h'!$R:$R,"")</f>
        <v/>
      </c>
      <c r="AN1297" s="18" t="str">
        <f>_xlfn.XLOOKUP(B1297,'[5]cell downs 27042026 17h40'!$B:$B,'[5]cell downs 27042026 17h40'!$R:$R,"")</f>
        <v/>
      </c>
      <c r="AO1297" s="18" t="str">
        <f>_xlfn.XLOOKUP(B1297,'[6]ALL SITES DOWN'!$D:$D,'[6]ALL SITES DOWN'!$J:$J,"")</f>
        <v/>
      </c>
      <c r="AP1297" s="18" t="str">
        <f>_xlfn.XLOOKUP(B1297,'[7]ALL SITES DOWN'!$D:$D,'[7]ALL SITES DOWN'!$J:$J,"")</f>
        <v/>
      </c>
      <c r="AQ1297" s="9" t="str">
        <f>_xlfn.XLOOKUP(B1297,[8]sheet1!$AC:$AC,[8]sheet1!$AF:$AF,"")</f>
        <v/>
      </c>
      <c r="AR1297" s="14"/>
      <c r="AS1297" s="14" t="s">
        <v>5465</v>
      </c>
      <c r="AT1297" s="14" t="str">
        <f>_xlfn.XLOOKUP(B1297,'[9]cell downs 18042026 17h'!$B:$B,'[9]cell downs 18042026 17h'!$B:$B,"")</f>
        <v/>
      </c>
      <c r="AU1297" s="14" t="str">
        <f>_xlfn.XLOOKUP(B1297,'[10]Cells Huawei 19042026 15h'!$B:$B,'[10]Cells Huawei 19042026 15h'!$B:$B,"")</f>
        <v/>
      </c>
      <c r="AV1297" s="9" t="str">
        <f>_xlfn.XLOOKUP(B1297,'[11]cells down 19042026 9H40'!$B:$B,'[11]cells down 19042026 9H40'!$B:$B,"")</f>
        <v/>
      </c>
    </row>
    <row r="1298" spans="1:48" hidden="1" x14ac:dyDescent="0.3">
      <c r="A1298" s="1" t="s">
        <v>2393</v>
      </c>
      <c r="B1298" s="8" t="s">
        <v>2394</v>
      </c>
      <c r="C1298" s="3" t="str">
        <f>_xlfn.XLOOKUP(B1298,'[1]daily break down'!$D:$D,'[1]daily break down'!$E:$E,"")</f>
        <v>Yaounde</v>
      </c>
      <c r="D1298" s="1" t="s">
        <v>11</v>
      </c>
      <c r="E1298" s="1" t="s">
        <v>12</v>
      </c>
      <c r="F1298" s="3" t="s">
        <v>37</v>
      </c>
      <c r="G1298" s="1" t="s">
        <v>38</v>
      </c>
      <c r="H1298" s="29" t="str">
        <f>_xlfn.XLOOKUP(B1298,[2]CALCULATION!$B:$B,[2]CALCULATION!$H:$H,"")</f>
        <v>ZTE</v>
      </c>
      <c r="I1298" s="26">
        <v>0</v>
      </c>
      <c r="J1298" s="26">
        <v>0</v>
      </c>
      <c r="K1298" s="26">
        <v>7.954444929558338E-3</v>
      </c>
      <c r="L1298" s="26">
        <v>0</v>
      </c>
      <c r="M1298" s="26">
        <v>0</v>
      </c>
      <c r="N1298" s="26">
        <v>0</v>
      </c>
      <c r="O1298" s="26">
        <v>0</v>
      </c>
      <c r="P1298" s="114" t="s">
        <v>6364</v>
      </c>
      <c r="Q1298" s="42" t="s">
        <v>5538</v>
      </c>
      <c r="R1298" s="42"/>
      <c r="S1298" s="41" t="str" cm="1">
        <f t="array" ref="S1298">IFERROR(_xlfn.IFS(
U1298="MPR ISSUE","PDH",
U1298="BSS Hardware Issue","BSS",
U1298="Sites strategiques, MLL, Pylone, etc.","ENVTECH",
U1298="AKTIVCO DEFAUT GE &amp; POWER Cabinet","AKTIVCO",
U1298="AKTIVCO Coupure ENEO &amp; Baisse de tension","AKTIVCO GRID ONLY",
U1298="Coupure ENEO &amp; Baisse de tension","IHS GRID ONLY",
U1298="Defaut GE &amp; POWER Cabinet","IHS",
U1298="Sharing","Partners",
U1298="Sites strategiques &amp; DataCenter","SST &amp; DC",
U1298="Exclu","Exclu",
U1298="SAT","SAT",
U1298="SPARE-ISSUE","SPARE-ISSUE",
U1298="Fiber CAmtel","TRANS_FO_CAMTEL",
U1298="Fiber AOF","Fiber AOF",
U1298="Projet OCM (HUAWEI)","TRAVAUX-HUAWEI",
U1298="Projet OCM (NOKIA)","TRAVAUX-NOKIA",
U1298="ACCESS-ISSUE","ACCESS-ISSUE",
U1298="Projet OCM (ZTE, NOKIA, autres projets)","TRAVAUX OCM",
U1298="No root CAuse","No root cause",
U1298="ODU HS","PDH",
U1298="IP &amp; VLAN","PDH",
U1298="Warehouse HUAWEI","SPARE-ISSUE",
U1298="SPARE-HS","SPARE-ISSUE",
U1298="Power Telco","BSS",U1298="no impacts","no impacts"
),"")</f>
        <v>No root cause</v>
      </c>
      <c r="T1298" s="41" t="str" cm="1">
        <f t="array" ref="T1298">IFERROR(_xlfn.IFS(
U1298="MPR ISSUE","TX ISSUE",
U1298="BSS Hardware Issue","RAN ISSUE",
U1298="Sites strategiques, MLL, Pylone, etc.","ENVTECH",
U1298="AKTIVCO DEFAUT GE &amp; POWER Cabinet","POWER ISSUE",
U1298="AKTIVCO Coupure ENEO &amp; Baisse de tension","POWER ISSUE",
U1298="Coupure ENEO &amp; Baisse de tension","POWER ISSUE",
U1298="Defaut GE &amp; POWER Cabinet","POWER ISSUE",
U1298="Sharing","POWER ISSUE",
U1298="Sites strategiques &amp; DataCenter","POWER ISSUE",
U1298="Exclu","Exclu",
U1298="SAT","TX ISSUE",
U1298="SPARE-ISSUE","SPARE-ISSUE",
U1298="Fiber CAmtel","TX ISSUE",
U1298="Fiber AOF","TX ISSUE",
U1298="Projet OCM (HUAWEI)","TRAVAUX-HUAWEI",
U1298="Projet OCM (NOKIA)","TRAVAUX -NOKIA",
U1298="ACCESS-ISSUE","ACCESS-ISSUE",
U1298="Projet OCM (ZTE, NOKIA, autres projets)","TRAVAUX OCM",
U1298="No root CAuse","No root cause",
U1298="ODU HS","TX ISSUE",
U1298="IP &amp; VLAN","TX ISSUE",
U1298="Warehouse HUAWEI","SPARE-ISSUE",
U1298="SPARE-HS","SPARE-ISSUE",
U1298="Power Telco","RAN ISSUE",U1298="no impacts","no impacts"
),"")</f>
        <v>No root cause</v>
      </c>
      <c r="U1298" s="68" t="s">
        <v>5691</v>
      </c>
      <c r="V1298" s="41" t="str" cm="1">
        <f t="array" ref="V1298">IFERROR(_xlfn.IFS(
U1298="MPR ISSUE","ACTIVE",
U1298="BSS Hardware Issue","ACTIVE",
U1298="Sites strategiques, MLL, Pylone, etc.","PASSIVE",
U1298="AKTIVCO DEFAUT GE &amp; POWER Cabinet","PASSIVE",
U1298="AKTIVCO Coupure ENEO &amp; Baisse de tension","PASSIVE",
U1298="Coupure ENEO &amp; Baisse de tension","PASSIVE",
U1298="Defaut GE &amp; POWER Cabinet","PASSIVE",
U1298="Sharing","PASSIVE",
U1298="Sites strategiques &amp; DataCenter","PASSIVE",
U1298="Exclu","Exclu",
U1298="SAT","ACTIVE",
U1298="SPARE-ISSUE","SPARE-ISSUE",
U1298="Fiber CAmtel","ACTIVE",
U1298="Fiber AOF","ACTIVE",
U1298="Projet OCM (HUAWEI)","PLANNED WORKS",
U1298="Projet OCM (NOKIA)","PLANNED WORKS",
U1298="ACCESS-ISSUE","ACCESS-ISSUE",
U1298="Projet OCM (ZTE, NOKIA, autres projets)","PLANNED WORKS",
U1298="No root CAuse","No root cause",
U1298="ODU HS","ACTIVE",
U1298="IP &amp; VLAN","ACTIVE",
U1298="Warehouse HUAWEI","SPARE-ISSUE",
U1298="SPARE-HS","SPARE-ISSUE",
U1298="Power Telco","ACTIVE", U1298="no impacts","no impacts"
),"")</f>
        <v>No root cause</v>
      </c>
      <c r="W1298" s="113"/>
      <c r="X1298" s="113"/>
      <c r="Y1298" s="113"/>
      <c r="Z1298" s="113"/>
      <c r="AA1298" s="113"/>
      <c r="AB1298" s="17" t="s">
        <v>5465</v>
      </c>
      <c r="AC1298" s="17" t="str">
        <f>_xlfn.XLOOKUP(B1298,'INCIDENT-04-27-2026'!E:E,'INCIDENT-04-27-2026'!F:F,"")</f>
        <v/>
      </c>
      <c r="AD1298" s="9"/>
      <c r="AE1298" s="7" t="s">
        <v>5465</v>
      </c>
      <c r="AF1298" s="6" t="str">
        <f>_xlfn.XLOOKUP(B1298,'[13]Input_27-04'!$B:$B,'[13]Input_27-04'!$M:$M,"")</f>
        <v/>
      </c>
      <c r="AG1298" s="7"/>
      <c r="AH1298" s="3"/>
      <c r="AI1298" s="18" t="str">
        <f>_xlfn.XLOOKUP(B1298,'[3]Cells Huawei 27042026 10h'!$B:$B,'[3]Cells Huawei 27042026 10h'!$T:$T,"")</f>
        <v/>
      </c>
      <c r="AJ1298" s="18" t="str">
        <f>_xlfn.XLOOKUP(B1298,'[3]Cells Huawei 27042026 15h'!$B:$B,'[3]Cells Huawei 27042026 15h'!$T:$T,"")</f>
        <v/>
      </c>
      <c r="AK1298" s="18" t="str">
        <f>_xlfn.XLOOKUP(B1298,'[4]cells down 27042026 11h28'!$B:$B,'[4]cells down 27042026 11h28'!$R:$R,"")</f>
        <v/>
      </c>
      <c r="AL1298" s="18" t="str">
        <f>_xlfn.XLOOKUP(B1298,'[4]cells down 27042026 18h01'!$B:$B,'[4]cells down 27042026 18h01'!$R:$R,"")</f>
        <v/>
      </c>
      <c r="AM1298" s="18" t="str">
        <f>_xlfn.XLOOKUP(B1298,'[5]cell downs 27042026 11h'!$B:$B,'[5]cell downs 27042026 11h'!$R:$R,"")</f>
        <v/>
      </c>
      <c r="AN1298" s="18" t="str">
        <f>_xlfn.XLOOKUP(B1298,'[5]cell downs 27042026 17h40'!$B:$B,'[5]cell downs 27042026 17h40'!$R:$R,"")</f>
        <v/>
      </c>
      <c r="AO1298" s="18" t="str">
        <f>_xlfn.XLOOKUP(B1298,'[6]ALL SITES DOWN'!$D:$D,'[6]ALL SITES DOWN'!$J:$J,"")</f>
        <v/>
      </c>
      <c r="AP1298" s="18" t="str">
        <f>_xlfn.XLOOKUP(B1298,'[7]ALL SITES DOWN'!$D:$D,'[7]ALL SITES DOWN'!$J:$J,"")</f>
        <v/>
      </c>
      <c r="AQ1298" s="9" t="str">
        <f>_xlfn.XLOOKUP(B1298,[8]sheet1!$AC:$AC,[8]sheet1!$AF:$AF,"")</f>
        <v/>
      </c>
      <c r="AR1298" s="14"/>
      <c r="AS1298" s="14" t="s">
        <v>5465</v>
      </c>
      <c r="AT1298" s="14" t="str">
        <f>_xlfn.XLOOKUP(B1298,'[9]cell downs 18042026 17h'!$B:$B,'[9]cell downs 18042026 17h'!$B:$B,"")</f>
        <v/>
      </c>
      <c r="AU1298" s="14" t="str">
        <f>_xlfn.XLOOKUP(B1298,'[10]Cells Huawei 19042026 15h'!$B:$B,'[10]Cells Huawei 19042026 15h'!$B:$B,"")</f>
        <v/>
      </c>
      <c r="AV1298" s="9" t="str">
        <f>_xlfn.XLOOKUP(B1298,'[11]cells down 19042026 9H40'!$B:$B,'[11]cells down 19042026 9H40'!$B:$B,"")</f>
        <v/>
      </c>
    </row>
    <row r="1299" spans="1:48" hidden="1" x14ac:dyDescent="0.3">
      <c r="A1299" s="1" t="s">
        <v>685</v>
      </c>
      <c r="B1299" s="8" t="s">
        <v>686</v>
      </c>
      <c r="C1299" s="3" t="str">
        <f>_xlfn.XLOOKUP(B1299,'[1]daily break down'!$D:$D,'[1]daily break down'!$E:$E,"")</f>
        <v>SUD-OUEST</v>
      </c>
      <c r="D1299" s="1" t="s">
        <v>11</v>
      </c>
      <c r="E1299" s="1" t="s">
        <v>154</v>
      </c>
      <c r="F1299" s="3" t="s">
        <v>13</v>
      </c>
      <c r="G1299" s="1" t="s">
        <v>687</v>
      </c>
      <c r="H1299" s="28" t="str">
        <f>_xlfn.XLOOKUP(B1299,[2]CALCULATION!$B:$B,[2]CALCULATION!$H:$H,"")</f>
        <v>NOKIA</v>
      </c>
      <c r="I1299" s="26">
        <v>0</v>
      </c>
      <c r="J1299" s="26">
        <v>0</v>
      </c>
      <c r="K1299" s="26">
        <v>0</v>
      </c>
      <c r="L1299" s="26">
        <v>3.1389737838615978E-3</v>
      </c>
      <c r="M1299" s="26">
        <v>0</v>
      </c>
      <c r="N1299" s="26">
        <v>0</v>
      </c>
      <c r="O1299" s="26">
        <v>0</v>
      </c>
      <c r="P1299" s="114" t="s">
        <v>6364</v>
      </c>
      <c r="Q1299" s="42" t="s">
        <v>6353</v>
      </c>
      <c r="R1299" s="42"/>
      <c r="S1299" s="41" t="str" cm="1">
        <f t="array" ref="S1299">IFERROR(_xlfn.IFS(
U1299="MPR ISSUE","PDH",
U1299="BSS Hardware Issue","BSS",
U1299="Sites strategiques, MLL, Pylone, etc.","ENVTECH",
U1299="AKTIVCO DEFAUT GE &amp; POWER Cabinet","AKTIVCO",
U1299="AKTIVCO Coupure ENEO &amp; Baisse de tension","AKTIVCO GRID ONLY",
U1299="Coupure ENEO &amp; Baisse de tension","IHS GRID ONLY",
U1299="Defaut GE &amp; POWER Cabinet","IHS",
U1299="Sharing","Partners",
U1299="Sites strategiques &amp; DataCenter","SST &amp; DC",
U1299="Exclu","Exclu",
U1299="SAT","SAT",
U1299="SPARE-ISSUE","SPARE-ISSUE",
U1299="Fiber CAmtel","TRANS_FO_CAMTEL",
U1299="Fiber AOF","Fiber AOF",
U1299="Projet OCM (HUAWEI)","TRAVAUX-HUAWEI",
U1299="Projet OCM (NOKIA)","TRAVAUX-NOKIA",
U1299="ACCESS-ISSUE","ACCESS-ISSUE",
U1299="Projet OCM (ZTE, NOKIA, autres projets)","TRAVAUX OCM",
U1299="No root CAuse","No root cause",
U1299="ODU HS","PDH",
U1299="IP &amp; VLAN","PDH",
U1299="Warehouse HUAWEI","SPARE-ISSUE",
U1299="SPARE-HS","SPARE-ISSUE",
U1299="Power Telco","BSS",U1299="no impacts","no impacts"
),"")</f>
        <v/>
      </c>
      <c r="T1299" s="41" t="str" cm="1">
        <f t="array" ref="T1299">IFERROR(_xlfn.IFS(
U1299="MPR ISSUE","TX ISSUE",
U1299="BSS Hardware Issue","RAN ISSUE",
U1299="Sites strategiques, MLL, Pylone, etc.","ENVTECH",
U1299="AKTIVCO DEFAUT GE &amp; POWER Cabinet","POWER ISSUE",
U1299="AKTIVCO Coupure ENEO &amp; Baisse de tension","POWER ISSUE",
U1299="Coupure ENEO &amp; Baisse de tension","POWER ISSUE",
U1299="Defaut GE &amp; POWER Cabinet","POWER ISSUE",
U1299="Sharing","POWER ISSUE",
U1299="Sites strategiques &amp; DataCenter","POWER ISSUE",
U1299="Exclu","Exclu",
U1299="SAT","TX ISSUE",
U1299="SPARE-ISSUE","SPARE-ISSUE",
U1299="Fiber CAmtel","TX ISSUE",
U1299="Fiber AOF","TX ISSUE",
U1299="Projet OCM (HUAWEI)","TRAVAUX-HUAWEI",
U1299="Projet OCM (NOKIA)","TRAVAUX -NOKIA",
U1299="ACCESS-ISSUE","ACCESS-ISSUE",
U1299="Projet OCM (ZTE, NOKIA, autres projets)","TRAVAUX OCM",
U1299="No root CAuse","No root cause",
U1299="ODU HS","TX ISSUE",
U1299="IP &amp; VLAN","TX ISSUE",
U1299="Warehouse HUAWEI","SPARE-ISSUE",
U1299="SPARE-HS","SPARE-ISSUE",
U1299="Power Telco","RAN ISSUE",U1299="no impacts","no impacts"
),"")</f>
        <v/>
      </c>
      <c r="U1299" s="68"/>
      <c r="V1299" s="41" t="str" cm="1">
        <f t="array" ref="V1299">IFERROR(_xlfn.IFS(
U1299="MPR ISSUE","ACTIVE",
U1299="BSS Hardware Issue","ACTIVE",
U1299="Sites strategiques, MLL, Pylone, etc.","PASSIVE",
U1299="AKTIVCO DEFAUT GE &amp; POWER Cabinet","PASSIVE",
U1299="AKTIVCO Coupure ENEO &amp; Baisse de tension","PASSIVE",
U1299="Coupure ENEO &amp; Baisse de tension","PASSIVE",
U1299="Defaut GE &amp; POWER Cabinet","PASSIVE",
U1299="Sharing","PASSIVE",
U1299="Sites strategiques &amp; DataCenter","PASSIVE",
U1299="Exclu","Exclu",
U1299="SAT","ACTIVE",
U1299="SPARE-ISSUE","SPARE-ISSUE",
U1299="Fiber CAmtel","ACTIVE",
U1299="Fiber AOF","ACTIVE",
U1299="Projet OCM (HUAWEI)","PLANNED WORKS",
U1299="Projet OCM (NOKIA)","PLANNED WORKS",
U1299="ACCESS-ISSUE","ACCESS-ISSUE",
U1299="Projet OCM (ZTE, NOKIA, autres projets)","PLANNED WORKS",
U1299="No root CAuse","No root cause",
U1299="ODU HS","ACTIVE",
U1299="IP &amp; VLAN","ACTIVE",
U1299="Warehouse HUAWEI","SPARE-ISSUE",
U1299="SPARE-HS","SPARE-ISSUE",
U1299="Power Telco","ACTIVE", U1299="no impacts","no impacts"
),"")</f>
        <v/>
      </c>
      <c r="W1299" s="113"/>
      <c r="X1299" s="113"/>
      <c r="Y1299" s="113"/>
      <c r="Z1299" s="113"/>
      <c r="AA1299" s="113"/>
      <c r="AB1299" s="17" t="s">
        <v>5465</v>
      </c>
      <c r="AC1299" s="17" t="str">
        <f>_xlfn.XLOOKUP(B1299,'INCIDENT-04-27-2026'!E:E,'INCIDENT-04-27-2026'!F:F,"")</f>
        <v/>
      </c>
      <c r="AD1299" s="9"/>
      <c r="AE1299" s="7" t="s">
        <v>5465</v>
      </c>
      <c r="AF1299" s="6" t="str">
        <f>_xlfn.XLOOKUP(B1299,'[13]Input_27-04'!$B:$B,'[13]Input_27-04'!$M:$M,"")</f>
        <v/>
      </c>
      <c r="AG1299" s="7"/>
      <c r="AH1299" s="3"/>
      <c r="AI1299" s="18" t="str">
        <f>_xlfn.XLOOKUP(B1299,'[3]Cells Huawei 27042026 10h'!$B:$B,'[3]Cells Huawei 27042026 10h'!$T:$T,"")</f>
        <v/>
      </c>
      <c r="AJ1299" s="18" t="str">
        <f>_xlfn.XLOOKUP(B1299,'[3]Cells Huawei 27042026 15h'!$B:$B,'[3]Cells Huawei 27042026 15h'!$T:$T,"")</f>
        <v/>
      </c>
      <c r="AK1299" s="18" t="str">
        <f>_xlfn.XLOOKUP(B1299,'[4]cells down 27042026 11h28'!$B:$B,'[4]cells down 27042026 11h28'!$R:$R,"")</f>
        <v/>
      </c>
      <c r="AL1299" s="18" t="str">
        <f>_xlfn.XLOOKUP(B1299,'[4]cells down 27042026 18h01'!$B:$B,'[4]cells down 27042026 18h01'!$R:$R,"")</f>
        <v/>
      </c>
      <c r="AM1299" s="18" t="str">
        <f>_xlfn.XLOOKUP(B1299,'[5]cell downs 27042026 11h'!$B:$B,'[5]cell downs 27042026 11h'!$R:$R,"")</f>
        <v/>
      </c>
      <c r="AN1299" s="18" t="str">
        <f>_xlfn.XLOOKUP(B1299,'[5]cell downs 27042026 17h40'!$B:$B,'[5]cell downs 27042026 17h40'!$R:$R,"")</f>
        <v/>
      </c>
      <c r="AO1299" s="18" t="str">
        <f>_xlfn.XLOOKUP(B1299,'[6]ALL SITES DOWN'!$D:$D,'[6]ALL SITES DOWN'!$J:$J,"")</f>
        <v/>
      </c>
      <c r="AP1299" s="18" t="str">
        <f>_xlfn.XLOOKUP(B1299,'[7]ALL SITES DOWN'!$D:$D,'[7]ALL SITES DOWN'!$J:$J,"")</f>
        <v/>
      </c>
      <c r="AQ1299" s="9" t="str">
        <f>_xlfn.XLOOKUP(B1299,[8]sheet1!$AC:$AC,[8]sheet1!$AF:$AF,"")</f>
        <v/>
      </c>
      <c r="AR1299" s="14"/>
      <c r="AS1299" s="14" t="s">
        <v>5465</v>
      </c>
      <c r="AT1299" s="14" t="str">
        <f>_xlfn.XLOOKUP(B1299,'[9]cell downs 18042026 17h'!$B:$B,'[9]cell downs 18042026 17h'!$B:$B,"")</f>
        <v/>
      </c>
      <c r="AU1299" s="14" t="str">
        <f>_xlfn.XLOOKUP(B1299,'[10]Cells Huawei 19042026 15h'!$B:$B,'[10]Cells Huawei 19042026 15h'!$B:$B,"")</f>
        <v/>
      </c>
      <c r="AV1299" s="9" t="str">
        <f>_xlfn.XLOOKUP(B1299,'[11]cells down 19042026 9H40'!$B:$B,'[11]cells down 19042026 9H40'!$B:$B,"")</f>
        <v/>
      </c>
    </row>
    <row r="1300" spans="1:48" hidden="1" x14ac:dyDescent="0.3">
      <c r="A1300" s="1" t="s">
        <v>1790</v>
      </c>
      <c r="B1300" s="8" t="s">
        <v>1791</v>
      </c>
      <c r="C1300" s="3" t="str">
        <f>_xlfn.XLOOKUP(B1300,'[1]daily break down'!$D:$D,'[1]daily break down'!$E:$E,"")</f>
        <v>ADAMAOUA</v>
      </c>
      <c r="D1300" s="1" t="s">
        <v>11</v>
      </c>
      <c r="E1300" s="1" t="s">
        <v>96</v>
      </c>
      <c r="F1300" s="3" t="s">
        <v>90</v>
      </c>
      <c r="G1300" s="1" t="s">
        <v>1792</v>
      </c>
      <c r="H1300" s="28" t="str">
        <f>_xlfn.XLOOKUP(B1300,[2]CALCULATION!$B:$B,[2]CALCULATION!$H:$H,"")</f>
        <v>NOKIA</v>
      </c>
      <c r="I1300" s="26">
        <v>8.9185714007593373E-4</v>
      </c>
      <c r="J1300" s="26">
        <v>0</v>
      </c>
      <c r="K1300" s="26">
        <v>7.5986879193639598E-3</v>
      </c>
      <c r="L1300" s="26">
        <v>0</v>
      </c>
      <c r="M1300" s="26">
        <v>0</v>
      </c>
      <c r="N1300" s="26">
        <v>0</v>
      </c>
      <c r="O1300" s="26">
        <v>0</v>
      </c>
      <c r="P1300" s="114" t="s">
        <v>6364</v>
      </c>
      <c r="Q1300" s="42" t="s">
        <v>5538</v>
      </c>
      <c r="R1300" s="42"/>
      <c r="S1300" s="41" t="str" cm="1">
        <f t="array" ref="S1300">IFERROR(_xlfn.IFS(
U1300="MPR ISSUE","PDH",
U1300="BSS Hardware Issue","BSS",
U1300="Sites strategiques, MLL, Pylone, etc.","ENVTECH",
U1300="AKTIVCO DEFAUT GE &amp; POWER Cabinet","AKTIVCO",
U1300="AKTIVCO Coupure ENEO &amp; Baisse de tension","AKTIVCO GRID ONLY",
U1300="Coupure ENEO &amp; Baisse de tension","IHS GRID ONLY",
U1300="Defaut GE &amp; POWER Cabinet","IHS",
U1300="Sharing","Partners",
U1300="Sites strategiques &amp; DataCenter","SST &amp; DC",
U1300="Exclu","Exclu",
U1300="SAT","SAT",
U1300="SPARE-ISSUE","SPARE-ISSUE",
U1300="Fiber CAmtel","TRANS_FO_CAMTEL",
U1300="Fiber AOF","Fiber AOF",
U1300="Projet OCM (HUAWEI)","TRAVAUX-HUAWEI",
U1300="Projet OCM (NOKIA)","TRAVAUX-NOKIA",
U1300="ACCESS-ISSUE","ACCESS-ISSUE",
U1300="Projet OCM (ZTE, NOKIA, autres projets)","TRAVAUX OCM",
U1300="No root CAuse","No root cause",
U1300="ODU HS","PDH",
U1300="IP &amp; VLAN","PDH",
U1300="Warehouse HUAWEI","SPARE-ISSUE",
U1300="SPARE-HS","SPARE-ISSUE",
U1300="Power Telco","BSS",U1300="no impacts","no impacts"
),"")</f>
        <v>No root cause</v>
      </c>
      <c r="T1300" s="41" t="str" cm="1">
        <f t="array" ref="T1300">IFERROR(_xlfn.IFS(
U1300="MPR ISSUE","TX ISSUE",
U1300="BSS Hardware Issue","RAN ISSUE",
U1300="Sites strategiques, MLL, Pylone, etc.","ENVTECH",
U1300="AKTIVCO DEFAUT GE &amp; POWER Cabinet","POWER ISSUE",
U1300="AKTIVCO Coupure ENEO &amp; Baisse de tension","POWER ISSUE",
U1300="Coupure ENEO &amp; Baisse de tension","POWER ISSUE",
U1300="Defaut GE &amp; POWER Cabinet","POWER ISSUE",
U1300="Sharing","POWER ISSUE",
U1300="Sites strategiques &amp; DataCenter","POWER ISSUE",
U1300="Exclu","Exclu",
U1300="SAT","TX ISSUE",
U1300="SPARE-ISSUE","SPARE-ISSUE",
U1300="Fiber CAmtel","TX ISSUE",
U1300="Fiber AOF","TX ISSUE",
U1300="Projet OCM (HUAWEI)","TRAVAUX-HUAWEI",
U1300="Projet OCM (NOKIA)","TRAVAUX -NOKIA",
U1300="ACCESS-ISSUE","ACCESS-ISSUE",
U1300="Projet OCM (ZTE, NOKIA, autres projets)","TRAVAUX OCM",
U1300="No root CAuse","No root cause",
U1300="ODU HS","TX ISSUE",
U1300="IP &amp; VLAN","TX ISSUE",
U1300="Warehouse HUAWEI","SPARE-ISSUE",
U1300="SPARE-HS","SPARE-ISSUE",
U1300="Power Telco","RAN ISSUE",U1300="no impacts","no impacts"
),"")</f>
        <v>No root cause</v>
      </c>
      <c r="U1300" s="68" t="s">
        <v>5691</v>
      </c>
      <c r="V1300" s="41" t="str" cm="1">
        <f t="array" ref="V1300">IFERROR(_xlfn.IFS(
U1300="MPR ISSUE","ACTIVE",
U1300="BSS Hardware Issue","ACTIVE",
U1300="Sites strategiques, MLL, Pylone, etc.","PASSIVE",
U1300="AKTIVCO DEFAUT GE &amp; POWER Cabinet","PASSIVE",
U1300="AKTIVCO Coupure ENEO &amp; Baisse de tension","PASSIVE",
U1300="Coupure ENEO &amp; Baisse de tension","PASSIVE",
U1300="Defaut GE &amp; POWER Cabinet","PASSIVE",
U1300="Sharing","PASSIVE",
U1300="Sites strategiques &amp; DataCenter","PASSIVE",
U1300="Exclu","Exclu",
U1300="SAT","ACTIVE",
U1300="SPARE-ISSUE","SPARE-ISSUE",
U1300="Fiber CAmtel","ACTIVE",
U1300="Fiber AOF","ACTIVE",
U1300="Projet OCM (HUAWEI)","PLANNED WORKS",
U1300="Projet OCM (NOKIA)","PLANNED WORKS",
U1300="ACCESS-ISSUE","ACCESS-ISSUE",
U1300="Projet OCM (ZTE, NOKIA, autres projets)","PLANNED WORKS",
U1300="No root CAuse","No root cause",
U1300="ODU HS","ACTIVE",
U1300="IP &amp; VLAN","ACTIVE",
U1300="Warehouse HUAWEI","SPARE-ISSUE",
U1300="SPARE-HS","SPARE-ISSUE",
U1300="Power Telco","ACTIVE", U1300="no impacts","no impacts"
),"")</f>
        <v>No root cause</v>
      </c>
      <c r="W1300" s="113"/>
      <c r="X1300" s="113"/>
      <c r="Y1300" s="113"/>
      <c r="Z1300" s="113"/>
      <c r="AA1300" s="113"/>
      <c r="AB1300" s="17" t="s">
        <v>5465</v>
      </c>
      <c r="AC1300" s="17" t="str">
        <f>_xlfn.XLOOKUP(B1300,'INCIDENT-04-27-2026'!E:E,'INCIDENT-04-27-2026'!F:F,"")</f>
        <v/>
      </c>
      <c r="AD1300" s="9"/>
      <c r="AE1300" s="7" t="s">
        <v>5465</v>
      </c>
      <c r="AF1300" s="6" t="str">
        <f>_xlfn.XLOOKUP(B1300,'[13]Input_27-04'!$B:$B,'[13]Input_27-04'!$M:$M,"")</f>
        <v/>
      </c>
      <c r="AG1300" s="7"/>
      <c r="AH1300" s="3"/>
      <c r="AI1300" s="18" t="str">
        <f>_xlfn.XLOOKUP(B1300,'[3]Cells Huawei 27042026 10h'!$B:$B,'[3]Cells Huawei 27042026 10h'!$T:$T,"")</f>
        <v/>
      </c>
      <c r="AJ1300" s="18" t="str">
        <f>_xlfn.XLOOKUP(B1300,'[3]Cells Huawei 27042026 15h'!$B:$B,'[3]Cells Huawei 27042026 15h'!$T:$T,"")</f>
        <v/>
      </c>
      <c r="AK1300" s="18" t="str">
        <f>_xlfn.XLOOKUP(B1300,'[4]cells down 27042026 11h28'!$B:$B,'[4]cells down 27042026 11h28'!$R:$R,"")</f>
        <v/>
      </c>
      <c r="AL1300" s="18" t="str">
        <f>_xlfn.XLOOKUP(B1300,'[4]cells down 27042026 18h01'!$B:$B,'[4]cells down 27042026 18h01'!$R:$R,"")</f>
        <v/>
      </c>
      <c r="AM1300" s="18" t="str">
        <f>_xlfn.XLOOKUP(B1300,'[5]cell downs 27042026 11h'!$B:$B,'[5]cell downs 27042026 11h'!$R:$R,"")</f>
        <v/>
      </c>
      <c r="AN1300" s="18" t="str">
        <f>_xlfn.XLOOKUP(B1300,'[5]cell downs 27042026 17h40'!$B:$B,'[5]cell downs 27042026 17h40'!$R:$R,"")</f>
        <v/>
      </c>
      <c r="AO1300" s="18" t="str">
        <f>_xlfn.XLOOKUP(B1300,'[6]ALL SITES DOWN'!$D:$D,'[6]ALL SITES DOWN'!$J:$J,"")</f>
        <v/>
      </c>
      <c r="AP1300" s="18" t="str">
        <f>_xlfn.XLOOKUP(B1300,'[7]ALL SITES DOWN'!$D:$D,'[7]ALL SITES DOWN'!$J:$J,"")</f>
        <v/>
      </c>
      <c r="AQ1300" s="9" t="str">
        <f>_xlfn.XLOOKUP(B1300,[8]sheet1!$AC:$AC,[8]sheet1!$AF:$AF,"")</f>
        <v/>
      </c>
      <c r="AR1300" s="14"/>
      <c r="AS1300" s="14" t="s">
        <v>5465</v>
      </c>
      <c r="AT1300" s="14" t="str">
        <f>_xlfn.XLOOKUP(B1300,'[9]cell downs 18042026 17h'!$B:$B,'[9]cell downs 18042026 17h'!$B:$B,"")</f>
        <v/>
      </c>
      <c r="AU1300" s="14" t="str">
        <f>_xlfn.XLOOKUP(B1300,'[10]Cells Huawei 19042026 15h'!$B:$B,'[10]Cells Huawei 19042026 15h'!$B:$B,"")</f>
        <v/>
      </c>
      <c r="AV1300" s="9" t="str">
        <f>_xlfn.XLOOKUP(B1300,'[11]cells down 19042026 9H40'!$B:$B,'[11]cells down 19042026 9H40'!$B:$B,"")</f>
        <v/>
      </c>
    </row>
    <row r="1301" spans="1:48" hidden="1" x14ac:dyDescent="0.3">
      <c r="A1301" s="1" t="s">
        <v>4885</v>
      </c>
      <c r="B1301" s="8" t="s">
        <v>4886</v>
      </c>
      <c r="C1301" s="3" t="str">
        <f>_xlfn.XLOOKUP(B1301,'[1]daily break down'!$D:$D,'[1]daily break down'!$E:$E,"")</f>
        <v>SUD-OUEST</v>
      </c>
      <c r="D1301" s="1" t="s">
        <v>11</v>
      </c>
      <c r="E1301" s="1" t="s">
        <v>12</v>
      </c>
      <c r="F1301" s="3" t="s">
        <v>13</v>
      </c>
      <c r="G1301" s="1" t="s">
        <v>14</v>
      </c>
      <c r="H1301" s="27" t="str">
        <f>_xlfn.XLOOKUP(B1301,[2]CALCULATION!$B:$B,[2]CALCULATION!$H:$H,"")</f>
        <v>Huawei</v>
      </c>
      <c r="I1301" s="26">
        <v>0</v>
      </c>
      <c r="J1301" s="26">
        <v>0</v>
      </c>
      <c r="K1301" s="26">
        <v>7.5620732065758648E-3</v>
      </c>
      <c r="L1301" s="26">
        <v>0</v>
      </c>
      <c r="M1301" s="26">
        <v>7.1340313269583622E-3</v>
      </c>
      <c r="N1301" s="26">
        <v>0</v>
      </c>
      <c r="O1301" s="26">
        <v>0</v>
      </c>
      <c r="P1301" s="114" t="s">
        <v>6364</v>
      </c>
      <c r="Q1301" s="42" t="s">
        <v>5538</v>
      </c>
      <c r="R1301" s="42"/>
      <c r="S1301" s="41" t="str" cm="1">
        <f t="array" ref="S1301">IFERROR(_xlfn.IFS(
U1301="MPR ISSUE","PDH",
U1301="BSS Hardware Issue","BSS",
U1301="Sites strategiques, MLL, Pylone, etc.","ENVTECH",
U1301="AKTIVCO DEFAUT GE &amp; POWER Cabinet","AKTIVCO",
U1301="AKTIVCO Coupure ENEO &amp; Baisse de tension","AKTIVCO GRID ONLY",
U1301="Coupure ENEO &amp; Baisse de tension","IHS GRID ONLY",
U1301="Defaut GE &amp; POWER Cabinet","IHS",
U1301="Sharing","Partners",
U1301="Sites strategiques &amp; DataCenter","SST &amp; DC",
U1301="Exclu","Exclu",
U1301="SAT","SAT",
U1301="SPARE-ISSUE","SPARE-ISSUE",
U1301="Fiber CAmtel","TRANS_FO_CAMTEL",
U1301="Fiber AOF","Fiber AOF",
U1301="Projet OCM (HUAWEI)","TRAVAUX-HUAWEI",
U1301="Projet OCM (NOKIA)","TRAVAUX-NOKIA",
U1301="ACCESS-ISSUE","ACCESS-ISSUE",
U1301="Projet OCM (ZTE, NOKIA, autres projets)","TRAVAUX OCM",
U1301="No root CAuse","No root cause",
U1301="ODU HS","PDH",
U1301="IP &amp; VLAN","PDH",
U1301="Warehouse HUAWEI","SPARE-ISSUE",
U1301="SPARE-HS","SPARE-ISSUE",
U1301="Power Telco","BSS",U1301="no impacts","no impacts"
),"")</f>
        <v>No root cause</v>
      </c>
      <c r="T1301" s="41" t="str" cm="1">
        <f t="array" ref="T1301">IFERROR(_xlfn.IFS(
U1301="MPR ISSUE","TX ISSUE",
U1301="BSS Hardware Issue","RAN ISSUE",
U1301="Sites strategiques, MLL, Pylone, etc.","ENVTECH",
U1301="AKTIVCO DEFAUT GE &amp; POWER Cabinet","POWER ISSUE",
U1301="AKTIVCO Coupure ENEO &amp; Baisse de tension","POWER ISSUE",
U1301="Coupure ENEO &amp; Baisse de tension","POWER ISSUE",
U1301="Defaut GE &amp; POWER Cabinet","POWER ISSUE",
U1301="Sharing","POWER ISSUE",
U1301="Sites strategiques &amp; DataCenter","POWER ISSUE",
U1301="Exclu","Exclu",
U1301="SAT","TX ISSUE",
U1301="SPARE-ISSUE","SPARE-ISSUE",
U1301="Fiber CAmtel","TX ISSUE",
U1301="Fiber AOF","TX ISSUE",
U1301="Projet OCM (HUAWEI)","TRAVAUX-HUAWEI",
U1301="Projet OCM (NOKIA)","TRAVAUX -NOKIA",
U1301="ACCESS-ISSUE","ACCESS-ISSUE",
U1301="Projet OCM (ZTE, NOKIA, autres projets)","TRAVAUX OCM",
U1301="No root CAuse","No root cause",
U1301="ODU HS","TX ISSUE",
U1301="IP &amp; VLAN","TX ISSUE",
U1301="Warehouse HUAWEI","SPARE-ISSUE",
U1301="SPARE-HS","SPARE-ISSUE",
U1301="Power Telco","RAN ISSUE",U1301="no impacts","no impacts"
),"")</f>
        <v>No root cause</v>
      </c>
      <c r="U1301" s="68" t="s">
        <v>5691</v>
      </c>
      <c r="V1301" s="41" t="str" cm="1">
        <f t="array" ref="V1301">IFERROR(_xlfn.IFS(
U1301="MPR ISSUE","ACTIVE",
U1301="BSS Hardware Issue","ACTIVE",
U1301="Sites strategiques, MLL, Pylone, etc.","PASSIVE",
U1301="AKTIVCO DEFAUT GE &amp; POWER Cabinet","PASSIVE",
U1301="AKTIVCO Coupure ENEO &amp; Baisse de tension","PASSIVE",
U1301="Coupure ENEO &amp; Baisse de tension","PASSIVE",
U1301="Defaut GE &amp; POWER Cabinet","PASSIVE",
U1301="Sharing","PASSIVE",
U1301="Sites strategiques &amp; DataCenter","PASSIVE",
U1301="Exclu","Exclu",
U1301="SAT","ACTIVE",
U1301="SPARE-ISSUE","SPARE-ISSUE",
U1301="Fiber CAmtel","ACTIVE",
U1301="Fiber AOF","ACTIVE",
U1301="Projet OCM (HUAWEI)","PLANNED WORKS",
U1301="Projet OCM (NOKIA)","PLANNED WORKS",
U1301="ACCESS-ISSUE","ACCESS-ISSUE",
U1301="Projet OCM (ZTE, NOKIA, autres projets)","PLANNED WORKS",
U1301="No root CAuse","No root cause",
U1301="ODU HS","ACTIVE",
U1301="IP &amp; VLAN","ACTIVE",
U1301="Warehouse HUAWEI","SPARE-ISSUE",
U1301="SPARE-HS","SPARE-ISSUE",
U1301="Power Telco","ACTIVE", U1301="no impacts","no impacts"
),"")</f>
        <v>No root cause</v>
      </c>
      <c r="W1301" s="113"/>
      <c r="X1301" s="113"/>
      <c r="Y1301" s="113"/>
      <c r="Z1301" s="113"/>
      <c r="AA1301" s="113"/>
      <c r="AB1301" s="17" t="s">
        <v>5465</v>
      </c>
      <c r="AC1301" s="17" t="str">
        <f>_xlfn.XLOOKUP(B1301,'INCIDENT-04-27-2026'!E:E,'INCIDENT-04-27-2026'!F:F,"")</f>
        <v/>
      </c>
      <c r="AD1301" s="9"/>
      <c r="AE1301" s="7" t="s">
        <v>5465</v>
      </c>
      <c r="AF1301" s="6" t="str">
        <f>_xlfn.XLOOKUP(B1301,'[13]Input_27-04'!$B:$B,'[13]Input_27-04'!$M:$M,"")</f>
        <v/>
      </c>
      <c r="AG1301" s="7"/>
      <c r="AH1301" s="3"/>
      <c r="AI1301" s="18" t="str">
        <f>_xlfn.XLOOKUP(B1301,'[3]Cells Huawei 27042026 10h'!$B:$B,'[3]Cells Huawei 27042026 10h'!$T:$T,"")</f>
        <v/>
      </c>
      <c r="AJ1301" s="18" t="str">
        <f>_xlfn.XLOOKUP(B1301,'[3]Cells Huawei 27042026 15h'!$B:$B,'[3]Cells Huawei 27042026 15h'!$T:$T,"")</f>
        <v/>
      </c>
      <c r="AK1301" s="18" t="str">
        <f>_xlfn.XLOOKUP(B1301,'[4]cells down 27042026 11h28'!$B:$B,'[4]cells down 27042026 11h28'!$R:$R,"")</f>
        <v/>
      </c>
      <c r="AL1301" s="18" t="str">
        <f>_xlfn.XLOOKUP(B1301,'[4]cells down 27042026 18h01'!$B:$B,'[4]cells down 27042026 18h01'!$R:$R,"")</f>
        <v/>
      </c>
      <c r="AM1301" s="18" t="str">
        <f>_xlfn.XLOOKUP(B1301,'[5]cell downs 27042026 11h'!$B:$B,'[5]cell downs 27042026 11h'!$R:$R,"")</f>
        <v/>
      </c>
      <c r="AN1301" s="18" t="str">
        <f>_xlfn.XLOOKUP(B1301,'[5]cell downs 27042026 17h40'!$B:$B,'[5]cell downs 27042026 17h40'!$R:$R,"")</f>
        <v/>
      </c>
      <c r="AO1301" s="18" t="str">
        <f>_xlfn.XLOOKUP(B1301,'[6]ALL SITES DOWN'!$D:$D,'[6]ALL SITES DOWN'!$J:$J,"")</f>
        <v/>
      </c>
      <c r="AP1301" s="18" t="str">
        <f>_xlfn.XLOOKUP(B1301,'[7]ALL SITES DOWN'!$D:$D,'[7]ALL SITES DOWN'!$J:$J,"")</f>
        <v/>
      </c>
      <c r="AQ1301" s="9" t="str">
        <f>_xlfn.XLOOKUP(B1301,[8]sheet1!$AC:$AC,[8]sheet1!$AF:$AF,"")</f>
        <v/>
      </c>
      <c r="AR1301" s="14"/>
      <c r="AS1301" s="14" t="s">
        <v>5465</v>
      </c>
      <c r="AT1301" s="14" t="str">
        <f>_xlfn.XLOOKUP(B1301,'[9]cell downs 18042026 17h'!$B:$B,'[9]cell downs 18042026 17h'!$B:$B,"")</f>
        <v/>
      </c>
      <c r="AU1301" s="14" t="str">
        <f>_xlfn.XLOOKUP(B1301,'[10]Cells Huawei 19042026 15h'!$B:$B,'[10]Cells Huawei 19042026 15h'!$B:$B,"")</f>
        <v/>
      </c>
      <c r="AV1301" s="9" t="str">
        <f>_xlfn.XLOOKUP(B1301,'[11]cells down 19042026 9H40'!$B:$B,'[11]cells down 19042026 9H40'!$B:$B,"")</f>
        <v/>
      </c>
    </row>
    <row r="1302" spans="1:48" hidden="1" x14ac:dyDescent="0.3">
      <c r="A1302" s="1" t="s">
        <v>3445</v>
      </c>
      <c r="B1302" s="8" t="s">
        <v>3446</v>
      </c>
      <c r="C1302" s="3" t="str">
        <f>_xlfn.XLOOKUP(B1302,'[1]daily break down'!$D:$D,'[1]daily break down'!$E:$E,"")</f>
        <v>SUD-OUEST</v>
      </c>
      <c r="D1302" s="1" t="s">
        <v>11</v>
      </c>
      <c r="E1302" s="1" t="s">
        <v>12</v>
      </c>
      <c r="F1302" s="3" t="s">
        <v>13</v>
      </c>
      <c r="G1302" s="1" t="s">
        <v>63</v>
      </c>
      <c r="H1302" s="27" t="str">
        <f>_xlfn.XLOOKUP(B1302,[2]CALCULATION!$B:$B,[2]CALCULATION!$H:$H,"")</f>
        <v>Huawei</v>
      </c>
      <c r="I1302" s="26">
        <v>0</v>
      </c>
      <c r="J1302" s="26">
        <v>0</v>
      </c>
      <c r="K1302" s="26">
        <v>7.4907328933062805E-3</v>
      </c>
      <c r="L1302" s="26">
        <v>6.260451355893994</v>
      </c>
      <c r="M1302" s="26">
        <v>0</v>
      </c>
      <c r="N1302" s="26">
        <v>0</v>
      </c>
      <c r="O1302" s="26">
        <v>0</v>
      </c>
      <c r="P1302" s="114" t="s">
        <v>6364</v>
      </c>
      <c r="Q1302" s="42" t="s">
        <v>5538</v>
      </c>
      <c r="R1302" s="42"/>
      <c r="S1302" s="41" t="str" cm="1">
        <f t="array" ref="S1302">IFERROR(_xlfn.IFS(
U1302="MPR ISSUE","PDH",
U1302="BSS Hardware Issue","BSS",
U1302="Sites strategiques, MLL, Pylone, etc.","ENVTECH",
U1302="AKTIVCO DEFAUT GE &amp; POWER Cabinet","AKTIVCO",
U1302="AKTIVCO Coupure ENEO &amp; Baisse de tension","AKTIVCO GRID ONLY",
U1302="Coupure ENEO &amp; Baisse de tension","IHS GRID ONLY",
U1302="Defaut GE &amp; POWER Cabinet","IHS",
U1302="Sharing","Partners",
U1302="Sites strategiques &amp; DataCenter","SST &amp; DC",
U1302="Exclu","Exclu",
U1302="SAT","SAT",
U1302="SPARE-ISSUE","SPARE-ISSUE",
U1302="Fiber CAmtel","TRANS_FO_CAMTEL",
U1302="Fiber AOF","Fiber AOF",
U1302="Projet OCM (HUAWEI)","TRAVAUX-HUAWEI",
U1302="Projet OCM (NOKIA)","TRAVAUX-NOKIA",
U1302="ACCESS-ISSUE","ACCESS-ISSUE",
U1302="Projet OCM (ZTE, NOKIA, autres projets)","TRAVAUX OCM",
U1302="No root CAuse","No root cause",
U1302="ODU HS","PDH",
U1302="IP &amp; VLAN","PDH",
U1302="Warehouse HUAWEI","SPARE-ISSUE",
U1302="SPARE-HS","SPARE-ISSUE",
U1302="Power Telco","BSS",U1302="no impacts","no impacts"
),"")</f>
        <v>No root cause</v>
      </c>
      <c r="T1302" s="41" t="str" cm="1">
        <f t="array" ref="T1302">IFERROR(_xlfn.IFS(
U1302="MPR ISSUE","TX ISSUE",
U1302="BSS Hardware Issue","RAN ISSUE",
U1302="Sites strategiques, MLL, Pylone, etc.","ENVTECH",
U1302="AKTIVCO DEFAUT GE &amp; POWER Cabinet","POWER ISSUE",
U1302="AKTIVCO Coupure ENEO &amp; Baisse de tension","POWER ISSUE",
U1302="Coupure ENEO &amp; Baisse de tension","POWER ISSUE",
U1302="Defaut GE &amp; POWER Cabinet","POWER ISSUE",
U1302="Sharing","POWER ISSUE",
U1302="Sites strategiques &amp; DataCenter","POWER ISSUE",
U1302="Exclu","Exclu",
U1302="SAT","TX ISSUE",
U1302="SPARE-ISSUE","SPARE-ISSUE",
U1302="Fiber CAmtel","TX ISSUE",
U1302="Fiber AOF","TX ISSUE",
U1302="Projet OCM (HUAWEI)","TRAVAUX-HUAWEI",
U1302="Projet OCM (NOKIA)","TRAVAUX -NOKIA",
U1302="ACCESS-ISSUE","ACCESS-ISSUE",
U1302="Projet OCM (ZTE, NOKIA, autres projets)","TRAVAUX OCM",
U1302="No root CAuse","No root cause",
U1302="ODU HS","TX ISSUE",
U1302="IP &amp; VLAN","TX ISSUE",
U1302="Warehouse HUAWEI","SPARE-ISSUE",
U1302="SPARE-HS","SPARE-ISSUE",
U1302="Power Telco","RAN ISSUE",U1302="no impacts","no impacts"
),"")</f>
        <v>No root cause</v>
      </c>
      <c r="U1302" s="68" t="s">
        <v>5691</v>
      </c>
      <c r="V1302" s="41" t="str" cm="1">
        <f t="array" ref="V1302">IFERROR(_xlfn.IFS(
U1302="MPR ISSUE","ACTIVE",
U1302="BSS Hardware Issue","ACTIVE",
U1302="Sites strategiques, MLL, Pylone, etc.","PASSIVE",
U1302="AKTIVCO DEFAUT GE &amp; POWER Cabinet","PASSIVE",
U1302="AKTIVCO Coupure ENEO &amp; Baisse de tension","PASSIVE",
U1302="Coupure ENEO &amp; Baisse de tension","PASSIVE",
U1302="Defaut GE &amp; POWER Cabinet","PASSIVE",
U1302="Sharing","PASSIVE",
U1302="Sites strategiques &amp; DataCenter","PASSIVE",
U1302="Exclu","Exclu",
U1302="SAT","ACTIVE",
U1302="SPARE-ISSUE","SPARE-ISSUE",
U1302="Fiber CAmtel","ACTIVE",
U1302="Fiber AOF","ACTIVE",
U1302="Projet OCM (HUAWEI)","PLANNED WORKS",
U1302="Projet OCM (NOKIA)","PLANNED WORKS",
U1302="ACCESS-ISSUE","ACCESS-ISSUE",
U1302="Projet OCM (ZTE, NOKIA, autres projets)","PLANNED WORKS",
U1302="No root CAuse","No root cause",
U1302="ODU HS","ACTIVE",
U1302="IP &amp; VLAN","ACTIVE",
U1302="Warehouse HUAWEI","SPARE-ISSUE",
U1302="SPARE-HS","SPARE-ISSUE",
U1302="Power Telco","ACTIVE", U1302="no impacts","no impacts"
),"")</f>
        <v>No root cause</v>
      </c>
      <c r="W1302" s="113"/>
      <c r="X1302" s="113"/>
      <c r="Y1302" s="113"/>
      <c r="Z1302" s="113"/>
      <c r="AA1302" s="113"/>
      <c r="AB1302" s="17" t="s">
        <v>5465</v>
      </c>
      <c r="AC1302" s="17" t="str">
        <f>_xlfn.XLOOKUP(B1302,'INCIDENT-04-27-2026'!E:E,'INCIDENT-04-27-2026'!F:F,"")</f>
        <v/>
      </c>
      <c r="AD1302" s="9"/>
      <c r="AE1302" s="7" t="s">
        <v>5465</v>
      </c>
      <c r="AF1302" s="6" t="str">
        <f>_xlfn.XLOOKUP(B1302,'[13]Input_27-04'!$B:$B,'[13]Input_27-04'!$M:$M,"")</f>
        <v/>
      </c>
      <c r="AG1302" s="7"/>
      <c r="AH1302" s="3"/>
      <c r="AI1302" s="18" t="str">
        <f>_xlfn.XLOOKUP(B1302,'[3]Cells Huawei 27042026 10h'!$B:$B,'[3]Cells Huawei 27042026 10h'!$T:$T,"")</f>
        <v/>
      </c>
      <c r="AJ1302" s="18" t="str">
        <f>_xlfn.XLOOKUP(B1302,'[3]Cells Huawei 27042026 15h'!$B:$B,'[3]Cells Huawei 27042026 15h'!$T:$T,"")</f>
        <v/>
      </c>
      <c r="AK1302" s="18" t="str">
        <f>_xlfn.XLOOKUP(B1302,'[4]cells down 27042026 11h28'!$B:$B,'[4]cells down 27042026 11h28'!$R:$R,"")</f>
        <v/>
      </c>
      <c r="AL1302" s="18" t="str">
        <f>_xlfn.XLOOKUP(B1302,'[4]cells down 27042026 18h01'!$B:$B,'[4]cells down 27042026 18h01'!$R:$R,"")</f>
        <v/>
      </c>
      <c r="AM1302" s="18" t="str">
        <f>_xlfn.XLOOKUP(B1302,'[5]cell downs 27042026 11h'!$B:$B,'[5]cell downs 27042026 11h'!$R:$R,"")</f>
        <v/>
      </c>
      <c r="AN1302" s="18" t="str">
        <f>_xlfn.XLOOKUP(B1302,'[5]cell downs 27042026 17h40'!$B:$B,'[5]cell downs 27042026 17h40'!$R:$R,"")</f>
        <v/>
      </c>
      <c r="AO1302" s="18" t="str">
        <f>_xlfn.XLOOKUP(B1302,'[6]ALL SITES DOWN'!$D:$D,'[6]ALL SITES DOWN'!$J:$J,"")</f>
        <v/>
      </c>
      <c r="AP1302" s="18" t="str">
        <f>_xlfn.XLOOKUP(B1302,'[7]ALL SITES DOWN'!$D:$D,'[7]ALL SITES DOWN'!$J:$J,"")</f>
        <v/>
      </c>
      <c r="AQ1302" s="9" t="str">
        <f>_xlfn.XLOOKUP(B1302,[8]sheet1!$AC:$AC,[8]sheet1!$AF:$AF,"")</f>
        <v/>
      </c>
      <c r="AR1302" s="14"/>
      <c r="AS1302" s="14" t="s">
        <v>5465</v>
      </c>
      <c r="AT1302" s="14" t="str">
        <f>_xlfn.XLOOKUP(B1302,'[9]cell downs 18042026 17h'!$B:$B,'[9]cell downs 18042026 17h'!$B:$B,"")</f>
        <v/>
      </c>
      <c r="AU1302" s="14" t="str">
        <f>_xlfn.XLOOKUP(B1302,'[10]Cells Huawei 19042026 15h'!$B:$B,'[10]Cells Huawei 19042026 15h'!$B:$B,"")</f>
        <v/>
      </c>
      <c r="AV1302" s="9" t="str">
        <f>_xlfn.XLOOKUP(B1302,'[11]cells down 19042026 9H40'!$B:$B,'[11]cells down 19042026 9H40'!$B:$B,"")</f>
        <v/>
      </c>
    </row>
    <row r="1303" spans="1:48" hidden="1" x14ac:dyDescent="0.3">
      <c r="A1303" s="1" t="s">
        <v>3348</v>
      </c>
      <c r="B1303" s="8" t="s">
        <v>3349</v>
      </c>
      <c r="C1303" s="3" t="str">
        <f>_xlfn.XLOOKUP(B1303,'[1]daily break down'!$D:$D,'[1]daily break down'!$E:$E,"")</f>
        <v>SUD-OUEST</v>
      </c>
      <c r="D1303" s="1" t="s">
        <v>11</v>
      </c>
      <c r="E1303" s="1" t="s">
        <v>12</v>
      </c>
      <c r="F1303" s="3" t="s">
        <v>13</v>
      </c>
      <c r="G1303" s="1" t="s">
        <v>63</v>
      </c>
      <c r="H1303" s="27" t="str">
        <f>_xlfn.XLOOKUP(B1303,[2]CALCULATION!$B:$B,[2]CALCULATION!$H:$H,"")</f>
        <v>Huawei</v>
      </c>
      <c r="I1303" s="26">
        <v>0</v>
      </c>
      <c r="J1303" s="26">
        <v>0</v>
      </c>
      <c r="K1303" s="26">
        <v>7.3837224234019052E-3</v>
      </c>
      <c r="L1303" s="26">
        <v>5.7352974748382719</v>
      </c>
      <c r="M1303" s="26">
        <v>7.4907328933062805E-3</v>
      </c>
      <c r="N1303" s="26">
        <v>0</v>
      </c>
      <c r="O1303" s="26">
        <v>0</v>
      </c>
      <c r="P1303" s="114" t="s">
        <v>6364</v>
      </c>
      <c r="Q1303" s="42" t="s">
        <v>5538</v>
      </c>
      <c r="R1303" s="42"/>
      <c r="S1303" s="41" t="str" cm="1">
        <f t="array" ref="S1303">IFERROR(_xlfn.IFS(
U1303="MPR ISSUE","PDH",
U1303="BSS Hardware Issue","BSS",
U1303="Sites strategiques, MLL, Pylone, etc.","ENVTECH",
U1303="AKTIVCO DEFAUT GE &amp; POWER Cabinet","AKTIVCO",
U1303="AKTIVCO Coupure ENEO &amp; Baisse de tension","AKTIVCO GRID ONLY",
U1303="Coupure ENEO &amp; Baisse de tension","IHS GRID ONLY",
U1303="Defaut GE &amp; POWER Cabinet","IHS",
U1303="Sharing","Partners",
U1303="Sites strategiques &amp; DataCenter","SST &amp; DC",
U1303="Exclu","Exclu",
U1303="SAT","SAT",
U1303="SPARE-ISSUE","SPARE-ISSUE",
U1303="Fiber CAmtel","TRANS_FO_CAMTEL",
U1303="Fiber AOF","Fiber AOF",
U1303="Projet OCM (HUAWEI)","TRAVAUX-HUAWEI",
U1303="Projet OCM (NOKIA)","TRAVAUX-NOKIA",
U1303="ACCESS-ISSUE","ACCESS-ISSUE",
U1303="Projet OCM (ZTE, NOKIA, autres projets)","TRAVAUX OCM",
U1303="No root CAuse","No root cause",
U1303="ODU HS","PDH",
U1303="IP &amp; VLAN","PDH",
U1303="Warehouse HUAWEI","SPARE-ISSUE",
U1303="SPARE-HS","SPARE-ISSUE",
U1303="Power Telco","BSS",U1303="no impacts","no impacts"
),"")</f>
        <v>No root cause</v>
      </c>
      <c r="T1303" s="41" t="str" cm="1">
        <f t="array" ref="T1303">IFERROR(_xlfn.IFS(
U1303="MPR ISSUE","TX ISSUE",
U1303="BSS Hardware Issue","RAN ISSUE",
U1303="Sites strategiques, MLL, Pylone, etc.","ENVTECH",
U1303="AKTIVCO DEFAUT GE &amp; POWER Cabinet","POWER ISSUE",
U1303="AKTIVCO Coupure ENEO &amp; Baisse de tension","POWER ISSUE",
U1303="Coupure ENEO &amp; Baisse de tension","POWER ISSUE",
U1303="Defaut GE &amp; POWER Cabinet","POWER ISSUE",
U1303="Sharing","POWER ISSUE",
U1303="Sites strategiques &amp; DataCenter","POWER ISSUE",
U1303="Exclu","Exclu",
U1303="SAT","TX ISSUE",
U1303="SPARE-ISSUE","SPARE-ISSUE",
U1303="Fiber CAmtel","TX ISSUE",
U1303="Fiber AOF","TX ISSUE",
U1303="Projet OCM (HUAWEI)","TRAVAUX-HUAWEI",
U1303="Projet OCM (NOKIA)","TRAVAUX -NOKIA",
U1303="ACCESS-ISSUE","ACCESS-ISSUE",
U1303="Projet OCM (ZTE, NOKIA, autres projets)","TRAVAUX OCM",
U1303="No root CAuse","No root cause",
U1303="ODU HS","TX ISSUE",
U1303="IP &amp; VLAN","TX ISSUE",
U1303="Warehouse HUAWEI","SPARE-ISSUE",
U1303="SPARE-HS","SPARE-ISSUE",
U1303="Power Telco","RAN ISSUE",U1303="no impacts","no impacts"
),"")</f>
        <v>No root cause</v>
      </c>
      <c r="U1303" s="68" t="s">
        <v>5691</v>
      </c>
      <c r="V1303" s="41" t="str" cm="1">
        <f t="array" ref="V1303">IFERROR(_xlfn.IFS(
U1303="MPR ISSUE","ACTIVE",
U1303="BSS Hardware Issue","ACTIVE",
U1303="Sites strategiques, MLL, Pylone, etc.","PASSIVE",
U1303="AKTIVCO DEFAUT GE &amp; POWER Cabinet","PASSIVE",
U1303="AKTIVCO Coupure ENEO &amp; Baisse de tension","PASSIVE",
U1303="Coupure ENEO &amp; Baisse de tension","PASSIVE",
U1303="Defaut GE &amp; POWER Cabinet","PASSIVE",
U1303="Sharing","PASSIVE",
U1303="Sites strategiques &amp; DataCenter","PASSIVE",
U1303="Exclu","Exclu",
U1303="SAT","ACTIVE",
U1303="SPARE-ISSUE","SPARE-ISSUE",
U1303="Fiber CAmtel","ACTIVE",
U1303="Fiber AOF","ACTIVE",
U1303="Projet OCM (HUAWEI)","PLANNED WORKS",
U1303="Projet OCM (NOKIA)","PLANNED WORKS",
U1303="ACCESS-ISSUE","ACCESS-ISSUE",
U1303="Projet OCM (ZTE, NOKIA, autres projets)","PLANNED WORKS",
U1303="No root CAuse","No root cause",
U1303="ODU HS","ACTIVE",
U1303="IP &amp; VLAN","ACTIVE",
U1303="Warehouse HUAWEI","SPARE-ISSUE",
U1303="SPARE-HS","SPARE-ISSUE",
U1303="Power Telco","ACTIVE", U1303="no impacts","no impacts"
),"")</f>
        <v>No root cause</v>
      </c>
      <c r="W1303" s="113"/>
      <c r="X1303" s="113"/>
      <c r="Y1303" s="113"/>
      <c r="Z1303" s="113"/>
      <c r="AA1303" s="113"/>
      <c r="AB1303" s="17" t="s">
        <v>5465</v>
      </c>
      <c r="AC1303" s="17" t="str">
        <f>_xlfn.XLOOKUP(B1303,'INCIDENT-04-27-2026'!E:E,'INCIDENT-04-27-2026'!F:F,"")</f>
        <v/>
      </c>
      <c r="AD1303" s="9"/>
      <c r="AE1303" s="7" t="s">
        <v>5465</v>
      </c>
      <c r="AF1303" s="6" t="str">
        <f>_xlfn.XLOOKUP(B1303,'[13]Input_27-04'!$B:$B,'[13]Input_27-04'!$M:$M,"")</f>
        <v/>
      </c>
      <c r="AG1303" s="7"/>
      <c r="AH1303" s="3"/>
      <c r="AI1303" s="18" t="str">
        <f>_xlfn.XLOOKUP(B1303,'[3]Cells Huawei 27042026 10h'!$B:$B,'[3]Cells Huawei 27042026 10h'!$T:$T,"")</f>
        <v/>
      </c>
      <c r="AJ1303" s="18" t="str">
        <f>_xlfn.XLOOKUP(B1303,'[3]Cells Huawei 27042026 15h'!$B:$B,'[3]Cells Huawei 27042026 15h'!$T:$T,"")</f>
        <v/>
      </c>
      <c r="AK1303" s="18" t="str">
        <f>_xlfn.XLOOKUP(B1303,'[4]cells down 27042026 11h28'!$B:$B,'[4]cells down 27042026 11h28'!$R:$R,"")</f>
        <v/>
      </c>
      <c r="AL1303" s="18" t="str">
        <f>_xlfn.XLOOKUP(B1303,'[4]cells down 27042026 18h01'!$B:$B,'[4]cells down 27042026 18h01'!$R:$R,"")</f>
        <v/>
      </c>
      <c r="AM1303" s="18" t="str">
        <f>_xlfn.XLOOKUP(B1303,'[5]cell downs 27042026 11h'!$B:$B,'[5]cell downs 27042026 11h'!$R:$R,"")</f>
        <v/>
      </c>
      <c r="AN1303" s="18" t="str">
        <f>_xlfn.XLOOKUP(B1303,'[5]cell downs 27042026 17h40'!$B:$B,'[5]cell downs 27042026 17h40'!$R:$R,"")</f>
        <v/>
      </c>
      <c r="AO1303" s="18" t="str">
        <f>_xlfn.XLOOKUP(B1303,'[6]ALL SITES DOWN'!$D:$D,'[6]ALL SITES DOWN'!$J:$J,"")</f>
        <v/>
      </c>
      <c r="AP1303" s="18" t="str">
        <f>_xlfn.XLOOKUP(B1303,'[7]ALL SITES DOWN'!$D:$D,'[7]ALL SITES DOWN'!$J:$J,"")</f>
        <v/>
      </c>
      <c r="AQ1303" s="9" t="str">
        <f>_xlfn.XLOOKUP(B1303,[8]sheet1!$AC:$AC,[8]sheet1!$AF:$AF,"")</f>
        <v/>
      </c>
      <c r="AR1303" s="14"/>
      <c r="AS1303" s="14" t="s">
        <v>5465</v>
      </c>
      <c r="AT1303" s="14" t="str">
        <f>_xlfn.XLOOKUP(B1303,'[9]cell downs 18042026 17h'!$B:$B,'[9]cell downs 18042026 17h'!$B:$B,"")</f>
        <v/>
      </c>
      <c r="AU1303" s="14" t="str">
        <f>_xlfn.XLOOKUP(B1303,'[10]Cells Huawei 19042026 15h'!$B:$B,'[10]Cells Huawei 19042026 15h'!$B:$B,"")</f>
        <v/>
      </c>
      <c r="AV1303" s="9" t="str">
        <f>_xlfn.XLOOKUP(B1303,'[11]cells down 19042026 9H40'!$B:$B,'[11]cells down 19042026 9H40'!$B:$B,"")</f>
        <v/>
      </c>
    </row>
    <row r="1304" spans="1:48" hidden="1" x14ac:dyDescent="0.3">
      <c r="A1304" s="1" t="s">
        <v>634</v>
      </c>
      <c r="B1304" s="8" t="s">
        <v>635</v>
      </c>
      <c r="C1304" s="3" t="str">
        <f>_xlfn.XLOOKUP(B1304,'[1]daily break down'!$D:$D,'[1]daily break down'!$E:$E,"")</f>
        <v>Yaounde</v>
      </c>
      <c r="D1304" s="1" t="s">
        <v>21</v>
      </c>
      <c r="E1304" s="1" t="s">
        <v>30</v>
      </c>
      <c r="F1304" s="3" t="s">
        <v>37</v>
      </c>
      <c r="G1304" s="1" t="s">
        <v>38</v>
      </c>
      <c r="H1304" s="29" t="str">
        <f>_xlfn.XLOOKUP(B1304,[2]CALCULATION!$B:$B,[2]CALCULATION!$H:$H,"")</f>
        <v>ZTE</v>
      </c>
      <c r="I1304" s="26">
        <v>0</v>
      </c>
      <c r="J1304" s="26">
        <v>0</v>
      </c>
      <c r="K1304" s="26">
        <v>7.2410417968627868E-3</v>
      </c>
      <c r="L1304" s="26">
        <v>0</v>
      </c>
      <c r="M1304" s="26">
        <v>0</v>
      </c>
      <c r="N1304" s="26">
        <v>0</v>
      </c>
      <c r="O1304" s="26">
        <v>0</v>
      </c>
      <c r="P1304" s="114" t="s">
        <v>6364</v>
      </c>
      <c r="Q1304" s="42" t="s">
        <v>5538</v>
      </c>
      <c r="R1304" s="42"/>
      <c r="S1304" s="41" t="str" cm="1">
        <f t="array" ref="S1304">IFERROR(_xlfn.IFS(
U1304="MPR ISSUE","PDH",
U1304="BSS Hardware Issue","BSS",
U1304="Sites strategiques, MLL, Pylone, etc.","ENVTECH",
U1304="AKTIVCO DEFAUT GE &amp; POWER Cabinet","AKTIVCO",
U1304="AKTIVCO Coupure ENEO &amp; Baisse de tension","AKTIVCO GRID ONLY",
U1304="Coupure ENEO &amp; Baisse de tension","IHS GRID ONLY",
U1304="Defaut GE &amp; POWER Cabinet","IHS",
U1304="Sharing","Partners",
U1304="Sites strategiques &amp; DataCenter","SST &amp; DC",
U1304="Exclu","Exclu",
U1304="SAT","SAT",
U1304="SPARE-ISSUE","SPARE-ISSUE",
U1304="Fiber CAmtel","TRANS_FO_CAMTEL",
U1304="Fiber AOF","Fiber AOF",
U1304="Projet OCM (HUAWEI)","TRAVAUX-HUAWEI",
U1304="Projet OCM (NOKIA)","TRAVAUX-NOKIA",
U1304="ACCESS-ISSUE","ACCESS-ISSUE",
U1304="Projet OCM (ZTE, NOKIA, autres projets)","TRAVAUX OCM",
U1304="No root CAuse","No root cause",
U1304="ODU HS","PDH",
U1304="IP &amp; VLAN","PDH",
U1304="Warehouse HUAWEI","SPARE-ISSUE",
U1304="SPARE-HS","SPARE-ISSUE",
U1304="Power Telco","BSS",U1304="no impacts","no impacts"
),"")</f>
        <v>No root cause</v>
      </c>
      <c r="T1304" s="41" t="str" cm="1">
        <f t="array" ref="T1304">IFERROR(_xlfn.IFS(
U1304="MPR ISSUE","TX ISSUE",
U1304="BSS Hardware Issue","RAN ISSUE",
U1304="Sites strategiques, MLL, Pylone, etc.","ENVTECH",
U1304="AKTIVCO DEFAUT GE &amp; POWER Cabinet","POWER ISSUE",
U1304="AKTIVCO Coupure ENEO &amp; Baisse de tension","POWER ISSUE",
U1304="Coupure ENEO &amp; Baisse de tension","POWER ISSUE",
U1304="Defaut GE &amp; POWER Cabinet","POWER ISSUE",
U1304="Sharing","POWER ISSUE",
U1304="Sites strategiques &amp; DataCenter","POWER ISSUE",
U1304="Exclu","Exclu",
U1304="SAT","TX ISSUE",
U1304="SPARE-ISSUE","SPARE-ISSUE",
U1304="Fiber CAmtel","TX ISSUE",
U1304="Fiber AOF","TX ISSUE",
U1304="Projet OCM (HUAWEI)","TRAVAUX-HUAWEI",
U1304="Projet OCM (NOKIA)","TRAVAUX -NOKIA",
U1304="ACCESS-ISSUE","ACCESS-ISSUE",
U1304="Projet OCM (ZTE, NOKIA, autres projets)","TRAVAUX OCM",
U1304="No root CAuse","No root cause",
U1304="ODU HS","TX ISSUE",
U1304="IP &amp; VLAN","TX ISSUE",
U1304="Warehouse HUAWEI","SPARE-ISSUE",
U1304="SPARE-HS","SPARE-ISSUE",
U1304="Power Telco","RAN ISSUE",U1304="no impacts","no impacts"
),"")</f>
        <v>No root cause</v>
      </c>
      <c r="U1304" s="68" t="s">
        <v>5691</v>
      </c>
      <c r="V1304" s="41" t="str" cm="1">
        <f t="array" ref="V1304">IFERROR(_xlfn.IFS(
U1304="MPR ISSUE","ACTIVE",
U1304="BSS Hardware Issue","ACTIVE",
U1304="Sites strategiques, MLL, Pylone, etc.","PASSIVE",
U1304="AKTIVCO DEFAUT GE &amp; POWER Cabinet","PASSIVE",
U1304="AKTIVCO Coupure ENEO &amp; Baisse de tension","PASSIVE",
U1304="Coupure ENEO &amp; Baisse de tension","PASSIVE",
U1304="Defaut GE &amp; POWER Cabinet","PASSIVE",
U1304="Sharing","PASSIVE",
U1304="Sites strategiques &amp; DataCenter","PASSIVE",
U1304="Exclu","Exclu",
U1304="SAT","ACTIVE",
U1304="SPARE-ISSUE","SPARE-ISSUE",
U1304="Fiber CAmtel","ACTIVE",
U1304="Fiber AOF","ACTIVE",
U1304="Projet OCM (HUAWEI)","PLANNED WORKS",
U1304="Projet OCM (NOKIA)","PLANNED WORKS",
U1304="ACCESS-ISSUE","ACCESS-ISSUE",
U1304="Projet OCM (ZTE, NOKIA, autres projets)","PLANNED WORKS",
U1304="No root CAuse","No root cause",
U1304="ODU HS","ACTIVE",
U1304="IP &amp; VLAN","ACTIVE",
U1304="Warehouse HUAWEI","SPARE-ISSUE",
U1304="SPARE-HS","SPARE-ISSUE",
U1304="Power Telco","ACTIVE", U1304="no impacts","no impacts"
),"")</f>
        <v>No root cause</v>
      </c>
      <c r="W1304" s="113"/>
      <c r="X1304" s="113"/>
      <c r="Y1304" s="113"/>
      <c r="Z1304" s="113"/>
      <c r="AA1304" s="113"/>
      <c r="AB1304" s="17" t="s">
        <v>5465</v>
      </c>
      <c r="AC1304" s="17" t="str">
        <f>_xlfn.XLOOKUP(B1304,'INCIDENT-04-27-2026'!E:E,'INCIDENT-04-27-2026'!F:F,"")</f>
        <v/>
      </c>
      <c r="AD1304" s="9"/>
      <c r="AE1304" s="7" t="s">
        <v>5465</v>
      </c>
      <c r="AF1304" s="6" t="str">
        <f>_xlfn.XLOOKUP(B1304,'[13]Input_27-04'!$B:$B,'[13]Input_27-04'!$M:$M,"")</f>
        <v/>
      </c>
      <c r="AG1304" s="7"/>
      <c r="AH1304" s="3"/>
      <c r="AI1304" s="18" t="str">
        <f>_xlfn.XLOOKUP(B1304,'[3]Cells Huawei 27042026 10h'!$B:$B,'[3]Cells Huawei 27042026 10h'!$T:$T,"")</f>
        <v/>
      </c>
      <c r="AJ1304" s="18" t="str">
        <f>_xlfn.XLOOKUP(B1304,'[3]Cells Huawei 27042026 15h'!$B:$B,'[3]Cells Huawei 27042026 15h'!$T:$T,"")</f>
        <v/>
      </c>
      <c r="AK1304" s="18" t="str">
        <f>_xlfn.XLOOKUP(B1304,'[4]cells down 27042026 11h28'!$B:$B,'[4]cells down 27042026 11h28'!$R:$R,"")</f>
        <v/>
      </c>
      <c r="AL1304" s="18" t="str">
        <f>_xlfn.XLOOKUP(B1304,'[4]cells down 27042026 18h01'!$B:$B,'[4]cells down 27042026 18h01'!$R:$R,"")</f>
        <v/>
      </c>
      <c r="AM1304" s="18" t="str">
        <f>_xlfn.XLOOKUP(B1304,'[5]cell downs 27042026 11h'!$B:$B,'[5]cell downs 27042026 11h'!$R:$R,"")</f>
        <v/>
      </c>
      <c r="AN1304" s="18" t="str">
        <f>_xlfn.XLOOKUP(B1304,'[5]cell downs 27042026 17h40'!$B:$B,'[5]cell downs 27042026 17h40'!$R:$R,"")</f>
        <v/>
      </c>
      <c r="AO1304" s="18" t="str">
        <f>_xlfn.XLOOKUP(B1304,'[6]ALL SITES DOWN'!$D:$D,'[6]ALL SITES DOWN'!$J:$J,"")</f>
        <v/>
      </c>
      <c r="AP1304" s="18" t="str">
        <f>_xlfn.XLOOKUP(B1304,'[7]ALL SITES DOWN'!$D:$D,'[7]ALL SITES DOWN'!$J:$J,"")</f>
        <v/>
      </c>
      <c r="AQ1304" s="9" t="str">
        <f>_xlfn.XLOOKUP(B1304,[8]sheet1!$AC:$AC,[8]sheet1!$AF:$AF,"")</f>
        <v/>
      </c>
      <c r="AR1304" s="14"/>
      <c r="AS1304" s="14" t="s">
        <v>5465</v>
      </c>
      <c r="AT1304" s="14" t="str">
        <f>_xlfn.XLOOKUP(B1304,'[9]cell downs 18042026 17h'!$B:$B,'[9]cell downs 18042026 17h'!$B:$B,"")</f>
        <v/>
      </c>
      <c r="AU1304" s="14" t="str">
        <f>_xlfn.XLOOKUP(B1304,'[10]Cells Huawei 19042026 15h'!$B:$B,'[10]Cells Huawei 19042026 15h'!$B:$B,"")</f>
        <v/>
      </c>
      <c r="AV1304" s="9" t="str">
        <f>_xlfn.XLOOKUP(B1304,'[11]cells down 19042026 9H40'!$B:$B,'[11]cells down 19042026 9H40'!$B:$B,"")</f>
        <v/>
      </c>
    </row>
    <row r="1305" spans="1:48" hidden="1" x14ac:dyDescent="0.3">
      <c r="A1305" s="1" t="s">
        <v>1467</v>
      </c>
      <c r="B1305" s="8" t="s">
        <v>1468</v>
      </c>
      <c r="C1305" s="3" t="str">
        <f>_xlfn.XLOOKUP(B1305,'[1]daily break down'!$D:$D,'[1]daily break down'!$E:$E,"")</f>
        <v>ADAMAOUA</v>
      </c>
      <c r="D1305" s="1" t="s">
        <v>11</v>
      </c>
      <c r="E1305" s="1" t="s">
        <v>66</v>
      </c>
      <c r="F1305" s="3" t="s">
        <v>90</v>
      </c>
      <c r="G1305" s="1" t="s">
        <v>1469</v>
      </c>
      <c r="H1305" s="28" t="str">
        <f>_xlfn.XLOOKUP(B1305,[2]CALCULATION!$B:$B,[2]CALCULATION!$H:$H,"")</f>
        <v>NOKIA</v>
      </c>
      <c r="I1305" s="26">
        <v>1.2485999961061704E-3</v>
      </c>
      <c r="J1305" s="26">
        <v>1.904908168861006E-2</v>
      </c>
      <c r="K1305" s="26">
        <v>6.1181286665863257E-3</v>
      </c>
      <c r="L1305" s="26">
        <v>0</v>
      </c>
      <c r="M1305" s="26">
        <v>0</v>
      </c>
      <c r="N1305" s="26">
        <v>0</v>
      </c>
      <c r="O1305" s="26">
        <v>0</v>
      </c>
      <c r="P1305" s="114" t="s">
        <v>6364</v>
      </c>
      <c r="Q1305" s="42" t="s">
        <v>5538</v>
      </c>
      <c r="R1305" s="42"/>
      <c r="S1305" s="41" t="str" cm="1">
        <f t="array" ref="S1305">IFERROR(_xlfn.IFS(
U1305="MPR ISSUE","PDH",
U1305="BSS Hardware Issue","BSS",
U1305="Sites strategiques, MLL, Pylone, etc.","ENVTECH",
U1305="AKTIVCO DEFAUT GE &amp; POWER Cabinet","AKTIVCO",
U1305="AKTIVCO Coupure ENEO &amp; Baisse de tension","AKTIVCO GRID ONLY",
U1305="Coupure ENEO &amp; Baisse de tension","IHS GRID ONLY",
U1305="Defaut GE &amp; POWER Cabinet","IHS",
U1305="Sharing","Partners",
U1305="Sites strategiques &amp; DataCenter","SST &amp; DC",
U1305="Exclu","Exclu",
U1305="SAT","SAT",
U1305="SPARE-ISSUE","SPARE-ISSUE",
U1305="Fiber CAmtel","TRANS_FO_CAMTEL",
U1305="Fiber AOF","Fiber AOF",
U1305="Projet OCM (HUAWEI)","TRAVAUX-HUAWEI",
U1305="Projet OCM (NOKIA)","TRAVAUX-NOKIA",
U1305="ACCESS-ISSUE","ACCESS-ISSUE",
U1305="Projet OCM (ZTE, NOKIA, autres projets)","TRAVAUX OCM",
U1305="No root CAuse","No root cause",
U1305="ODU HS","PDH",
U1305="IP &amp; VLAN","PDH",
U1305="Warehouse HUAWEI","SPARE-ISSUE",
U1305="SPARE-HS","SPARE-ISSUE",
U1305="Power Telco","BSS",U1305="no impacts","no impacts"
),"")</f>
        <v>No root cause</v>
      </c>
      <c r="T1305" s="41" t="str" cm="1">
        <f t="array" ref="T1305">IFERROR(_xlfn.IFS(
U1305="MPR ISSUE","TX ISSUE",
U1305="BSS Hardware Issue","RAN ISSUE",
U1305="Sites strategiques, MLL, Pylone, etc.","ENVTECH",
U1305="AKTIVCO DEFAUT GE &amp; POWER Cabinet","POWER ISSUE",
U1305="AKTIVCO Coupure ENEO &amp; Baisse de tension","POWER ISSUE",
U1305="Coupure ENEO &amp; Baisse de tension","POWER ISSUE",
U1305="Defaut GE &amp; POWER Cabinet","POWER ISSUE",
U1305="Sharing","POWER ISSUE",
U1305="Sites strategiques &amp; DataCenter","POWER ISSUE",
U1305="Exclu","Exclu",
U1305="SAT","TX ISSUE",
U1305="SPARE-ISSUE","SPARE-ISSUE",
U1305="Fiber CAmtel","TX ISSUE",
U1305="Fiber AOF","TX ISSUE",
U1305="Projet OCM (HUAWEI)","TRAVAUX-HUAWEI",
U1305="Projet OCM (NOKIA)","TRAVAUX -NOKIA",
U1305="ACCESS-ISSUE","ACCESS-ISSUE",
U1305="Projet OCM (ZTE, NOKIA, autres projets)","TRAVAUX OCM",
U1305="No root CAuse","No root cause",
U1305="ODU HS","TX ISSUE",
U1305="IP &amp; VLAN","TX ISSUE",
U1305="Warehouse HUAWEI","SPARE-ISSUE",
U1305="SPARE-HS","SPARE-ISSUE",
U1305="Power Telco","RAN ISSUE",U1305="no impacts","no impacts"
),"")</f>
        <v>No root cause</v>
      </c>
      <c r="U1305" s="68" t="s">
        <v>5691</v>
      </c>
      <c r="V1305" s="41" t="str" cm="1">
        <f t="array" ref="V1305">IFERROR(_xlfn.IFS(
U1305="MPR ISSUE","ACTIVE",
U1305="BSS Hardware Issue","ACTIVE",
U1305="Sites strategiques, MLL, Pylone, etc.","PASSIVE",
U1305="AKTIVCO DEFAUT GE &amp; POWER Cabinet","PASSIVE",
U1305="AKTIVCO Coupure ENEO &amp; Baisse de tension","PASSIVE",
U1305="Coupure ENEO &amp; Baisse de tension","PASSIVE",
U1305="Defaut GE &amp; POWER Cabinet","PASSIVE",
U1305="Sharing","PASSIVE",
U1305="Sites strategiques &amp; DataCenter","PASSIVE",
U1305="Exclu","Exclu",
U1305="SAT","ACTIVE",
U1305="SPARE-ISSUE","SPARE-ISSUE",
U1305="Fiber CAmtel","ACTIVE",
U1305="Fiber AOF","ACTIVE",
U1305="Projet OCM (HUAWEI)","PLANNED WORKS",
U1305="Projet OCM (NOKIA)","PLANNED WORKS",
U1305="ACCESS-ISSUE","ACCESS-ISSUE",
U1305="Projet OCM (ZTE, NOKIA, autres projets)","PLANNED WORKS",
U1305="No root CAuse","No root cause",
U1305="ODU HS","ACTIVE",
U1305="IP &amp; VLAN","ACTIVE",
U1305="Warehouse HUAWEI","SPARE-ISSUE",
U1305="SPARE-HS","SPARE-ISSUE",
U1305="Power Telco","ACTIVE", U1305="no impacts","no impacts"
),"")</f>
        <v>No root cause</v>
      </c>
      <c r="W1305" s="113"/>
      <c r="X1305" s="113"/>
      <c r="Y1305" s="113"/>
      <c r="Z1305" s="113"/>
      <c r="AA1305" s="113"/>
      <c r="AB1305" s="17" t="s">
        <v>5465</v>
      </c>
      <c r="AC1305" s="17" t="str">
        <f>_xlfn.XLOOKUP(B1305,'INCIDENT-04-27-2026'!E:E,'INCIDENT-04-27-2026'!F:F,"")</f>
        <v/>
      </c>
      <c r="AD1305" s="9"/>
      <c r="AE1305" s="7" t="s">
        <v>5465</v>
      </c>
      <c r="AF1305" s="6" t="str">
        <f>_xlfn.XLOOKUP(B1305,'[13]Input_27-04'!$B:$B,'[13]Input_27-04'!$M:$M,"")</f>
        <v/>
      </c>
      <c r="AG1305" s="7"/>
      <c r="AH1305" s="3"/>
      <c r="AI1305" s="18" t="str">
        <f>_xlfn.XLOOKUP(B1305,'[3]Cells Huawei 27042026 10h'!$B:$B,'[3]Cells Huawei 27042026 10h'!$T:$T,"")</f>
        <v/>
      </c>
      <c r="AJ1305" s="18" t="str">
        <f>_xlfn.XLOOKUP(B1305,'[3]Cells Huawei 27042026 15h'!$B:$B,'[3]Cells Huawei 27042026 15h'!$T:$T,"")</f>
        <v/>
      </c>
      <c r="AK1305" s="18" t="str">
        <f>_xlfn.XLOOKUP(B1305,'[4]cells down 27042026 11h28'!$B:$B,'[4]cells down 27042026 11h28'!$R:$R,"")</f>
        <v/>
      </c>
      <c r="AL1305" s="18" t="str">
        <f>_xlfn.XLOOKUP(B1305,'[4]cells down 27042026 18h01'!$B:$B,'[4]cells down 27042026 18h01'!$R:$R,"")</f>
        <v/>
      </c>
      <c r="AM1305" s="18" t="str">
        <f>_xlfn.XLOOKUP(B1305,'[5]cell downs 27042026 11h'!$B:$B,'[5]cell downs 27042026 11h'!$R:$R,"")</f>
        <v/>
      </c>
      <c r="AN1305" s="18" t="str">
        <f>_xlfn.XLOOKUP(B1305,'[5]cell downs 27042026 17h40'!$B:$B,'[5]cell downs 27042026 17h40'!$R:$R,"")</f>
        <v/>
      </c>
      <c r="AO1305" s="18" t="str">
        <f>_xlfn.XLOOKUP(B1305,'[6]ALL SITES DOWN'!$D:$D,'[6]ALL SITES DOWN'!$J:$J,"")</f>
        <v/>
      </c>
      <c r="AP1305" s="18" t="str">
        <f>_xlfn.XLOOKUP(B1305,'[7]ALL SITES DOWN'!$D:$D,'[7]ALL SITES DOWN'!$J:$J,"")</f>
        <v/>
      </c>
      <c r="AQ1305" s="9" t="str">
        <f>_xlfn.XLOOKUP(B1305,[8]sheet1!$AC:$AC,[8]sheet1!$AF:$AF,"")</f>
        <v/>
      </c>
      <c r="AR1305" s="14"/>
      <c r="AS1305" s="14" t="s">
        <v>5465</v>
      </c>
      <c r="AT1305" s="14" t="str">
        <f>_xlfn.XLOOKUP(B1305,'[9]cell downs 18042026 17h'!$B:$B,'[9]cell downs 18042026 17h'!$B:$B,"")</f>
        <v/>
      </c>
      <c r="AU1305" s="14" t="str">
        <f>_xlfn.XLOOKUP(B1305,'[10]Cells Huawei 19042026 15h'!$B:$B,'[10]Cells Huawei 19042026 15h'!$B:$B,"")</f>
        <v/>
      </c>
      <c r="AV1305" s="9" t="str">
        <f>_xlfn.XLOOKUP(B1305,'[11]cells down 19042026 9H40'!$B:$B,'[11]cells down 19042026 9H40'!$B:$B,"")</f>
        <v/>
      </c>
    </row>
    <row r="1306" spans="1:48" hidden="1" x14ac:dyDescent="0.3">
      <c r="A1306" s="1" t="s">
        <v>1452</v>
      </c>
      <c r="B1306" s="8" t="s">
        <v>1453</v>
      </c>
      <c r="C1306" s="3" t="str">
        <f>_xlfn.XLOOKUP(B1306,'[1]daily break down'!$D:$D,'[1]daily break down'!$E:$E,"")</f>
        <v>ADAMAOUA</v>
      </c>
      <c r="D1306" s="1" t="s">
        <v>11</v>
      </c>
      <c r="E1306" s="1" t="s">
        <v>66</v>
      </c>
      <c r="F1306" s="3" t="s">
        <v>90</v>
      </c>
      <c r="G1306" s="1" t="s">
        <v>1454</v>
      </c>
      <c r="H1306" s="28" t="str">
        <f>_xlfn.XLOOKUP(B1306,[2]CALCULATION!$B:$B,[2]CALCULATION!$H:$H,"")</f>
        <v>NOKIA</v>
      </c>
      <c r="I1306" s="26">
        <v>7.134857120608154E-4</v>
      </c>
      <c r="J1306" s="26">
        <v>9.8104285408349306E-4</v>
      </c>
      <c r="K1306" s="26">
        <v>5.6724839765581649E-3</v>
      </c>
      <c r="L1306" s="26">
        <v>0</v>
      </c>
      <c r="M1306" s="26">
        <v>0</v>
      </c>
      <c r="N1306" s="26">
        <v>0</v>
      </c>
      <c r="O1306" s="26">
        <v>0</v>
      </c>
      <c r="P1306" s="114" t="s">
        <v>6364</v>
      </c>
      <c r="Q1306" s="42" t="s">
        <v>5538</v>
      </c>
      <c r="R1306" s="42"/>
      <c r="S1306" s="41" t="str" cm="1">
        <f t="array" ref="S1306">IFERROR(_xlfn.IFS(
U1306="MPR ISSUE","PDH",
U1306="BSS Hardware Issue","BSS",
U1306="Sites strategiques, MLL, Pylone, etc.","ENVTECH",
U1306="AKTIVCO DEFAUT GE &amp; POWER Cabinet","AKTIVCO",
U1306="AKTIVCO Coupure ENEO &amp; Baisse de tension","AKTIVCO GRID ONLY",
U1306="Coupure ENEO &amp; Baisse de tension","IHS GRID ONLY",
U1306="Defaut GE &amp; POWER Cabinet","IHS",
U1306="Sharing","Partners",
U1306="Sites strategiques &amp; DataCenter","SST &amp; DC",
U1306="Exclu","Exclu",
U1306="SAT","SAT",
U1306="SPARE-ISSUE","SPARE-ISSUE",
U1306="Fiber CAmtel","TRANS_FO_CAMTEL",
U1306="Fiber AOF","Fiber AOF",
U1306="Projet OCM (HUAWEI)","TRAVAUX-HUAWEI",
U1306="Projet OCM (NOKIA)","TRAVAUX-NOKIA",
U1306="ACCESS-ISSUE","ACCESS-ISSUE",
U1306="Projet OCM (ZTE, NOKIA, autres projets)","TRAVAUX OCM",
U1306="No root CAuse","No root cause",
U1306="ODU HS","PDH",
U1306="IP &amp; VLAN","PDH",
U1306="Warehouse HUAWEI","SPARE-ISSUE",
U1306="SPARE-HS","SPARE-ISSUE",
U1306="Power Telco","BSS",U1306="no impacts","no impacts"
),"")</f>
        <v>No root cause</v>
      </c>
      <c r="T1306" s="41" t="str" cm="1">
        <f t="array" ref="T1306">IFERROR(_xlfn.IFS(
U1306="MPR ISSUE","TX ISSUE",
U1306="BSS Hardware Issue","RAN ISSUE",
U1306="Sites strategiques, MLL, Pylone, etc.","ENVTECH",
U1306="AKTIVCO DEFAUT GE &amp; POWER Cabinet","POWER ISSUE",
U1306="AKTIVCO Coupure ENEO &amp; Baisse de tension","POWER ISSUE",
U1306="Coupure ENEO &amp; Baisse de tension","POWER ISSUE",
U1306="Defaut GE &amp; POWER Cabinet","POWER ISSUE",
U1306="Sharing","POWER ISSUE",
U1306="Sites strategiques &amp; DataCenter","POWER ISSUE",
U1306="Exclu","Exclu",
U1306="SAT","TX ISSUE",
U1306="SPARE-ISSUE","SPARE-ISSUE",
U1306="Fiber CAmtel","TX ISSUE",
U1306="Fiber AOF","TX ISSUE",
U1306="Projet OCM (HUAWEI)","TRAVAUX-HUAWEI",
U1306="Projet OCM (NOKIA)","TRAVAUX -NOKIA",
U1306="ACCESS-ISSUE","ACCESS-ISSUE",
U1306="Projet OCM (ZTE, NOKIA, autres projets)","TRAVAUX OCM",
U1306="No root CAuse","No root cause",
U1306="ODU HS","TX ISSUE",
U1306="IP &amp; VLAN","TX ISSUE",
U1306="Warehouse HUAWEI","SPARE-ISSUE",
U1306="SPARE-HS","SPARE-ISSUE",
U1306="Power Telco","RAN ISSUE",U1306="no impacts","no impacts"
),"")</f>
        <v>No root cause</v>
      </c>
      <c r="U1306" s="68" t="s">
        <v>5691</v>
      </c>
      <c r="V1306" s="41" t="str" cm="1">
        <f t="array" ref="V1306">IFERROR(_xlfn.IFS(
U1306="MPR ISSUE","ACTIVE",
U1306="BSS Hardware Issue","ACTIVE",
U1306="Sites strategiques, MLL, Pylone, etc.","PASSIVE",
U1306="AKTIVCO DEFAUT GE &amp; POWER Cabinet","PASSIVE",
U1306="AKTIVCO Coupure ENEO &amp; Baisse de tension","PASSIVE",
U1306="Coupure ENEO &amp; Baisse de tension","PASSIVE",
U1306="Defaut GE &amp; POWER Cabinet","PASSIVE",
U1306="Sharing","PASSIVE",
U1306="Sites strategiques &amp; DataCenter","PASSIVE",
U1306="Exclu","Exclu",
U1306="SAT","ACTIVE",
U1306="SPARE-ISSUE","SPARE-ISSUE",
U1306="Fiber CAmtel","ACTIVE",
U1306="Fiber AOF","ACTIVE",
U1306="Projet OCM (HUAWEI)","PLANNED WORKS",
U1306="Projet OCM (NOKIA)","PLANNED WORKS",
U1306="ACCESS-ISSUE","ACCESS-ISSUE",
U1306="Projet OCM (ZTE, NOKIA, autres projets)","PLANNED WORKS",
U1306="No root CAuse","No root cause",
U1306="ODU HS","ACTIVE",
U1306="IP &amp; VLAN","ACTIVE",
U1306="Warehouse HUAWEI","SPARE-ISSUE",
U1306="SPARE-HS","SPARE-ISSUE",
U1306="Power Telco","ACTIVE", U1306="no impacts","no impacts"
),"")</f>
        <v>No root cause</v>
      </c>
      <c r="W1306" s="113"/>
      <c r="X1306" s="113"/>
      <c r="Y1306" s="113"/>
      <c r="Z1306" s="113"/>
      <c r="AA1306" s="113"/>
      <c r="AB1306" s="17" t="s">
        <v>5465</v>
      </c>
      <c r="AC1306" s="17" t="str">
        <f>_xlfn.XLOOKUP(B1306,'INCIDENT-04-27-2026'!E:E,'INCIDENT-04-27-2026'!F:F,"")</f>
        <v/>
      </c>
      <c r="AD1306" s="9"/>
      <c r="AE1306" s="7" t="s">
        <v>5465</v>
      </c>
      <c r="AF1306" s="6" t="str">
        <f>_xlfn.XLOOKUP(B1306,'[13]Input_27-04'!$B:$B,'[13]Input_27-04'!$M:$M,"")</f>
        <v/>
      </c>
      <c r="AG1306" s="7"/>
      <c r="AH1306" s="3"/>
      <c r="AI1306" s="18" t="str">
        <f>_xlfn.XLOOKUP(B1306,'[3]Cells Huawei 27042026 10h'!$B:$B,'[3]Cells Huawei 27042026 10h'!$T:$T,"")</f>
        <v/>
      </c>
      <c r="AJ1306" s="18" t="str">
        <f>_xlfn.XLOOKUP(B1306,'[3]Cells Huawei 27042026 15h'!$B:$B,'[3]Cells Huawei 27042026 15h'!$T:$T,"")</f>
        <v/>
      </c>
      <c r="AK1306" s="18" t="str">
        <f>_xlfn.XLOOKUP(B1306,'[4]cells down 27042026 11h28'!$B:$B,'[4]cells down 27042026 11h28'!$R:$R,"")</f>
        <v/>
      </c>
      <c r="AL1306" s="18" t="str">
        <f>_xlfn.XLOOKUP(B1306,'[4]cells down 27042026 18h01'!$B:$B,'[4]cells down 27042026 18h01'!$R:$R,"")</f>
        <v/>
      </c>
      <c r="AM1306" s="18" t="str">
        <f>_xlfn.XLOOKUP(B1306,'[5]cell downs 27042026 11h'!$B:$B,'[5]cell downs 27042026 11h'!$R:$R,"")</f>
        <v/>
      </c>
      <c r="AN1306" s="18" t="str">
        <f>_xlfn.XLOOKUP(B1306,'[5]cell downs 27042026 17h40'!$B:$B,'[5]cell downs 27042026 17h40'!$R:$R,"")</f>
        <v/>
      </c>
      <c r="AO1306" s="18" t="str">
        <f>_xlfn.XLOOKUP(B1306,'[6]ALL SITES DOWN'!$D:$D,'[6]ALL SITES DOWN'!$J:$J,"")</f>
        <v/>
      </c>
      <c r="AP1306" s="18" t="str">
        <f>_xlfn.XLOOKUP(B1306,'[7]ALL SITES DOWN'!$D:$D,'[7]ALL SITES DOWN'!$J:$J,"")</f>
        <v/>
      </c>
      <c r="AQ1306" s="9" t="str">
        <f>_xlfn.XLOOKUP(B1306,[8]sheet1!$AC:$AC,[8]sheet1!$AF:$AF,"")</f>
        <v/>
      </c>
      <c r="AR1306" s="14"/>
      <c r="AS1306" s="14" t="s">
        <v>5465</v>
      </c>
      <c r="AT1306" s="14" t="str">
        <f>_xlfn.XLOOKUP(B1306,'[9]cell downs 18042026 17h'!$B:$B,'[9]cell downs 18042026 17h'!$B:$B,"")</f>
        <v/>
      </c>
      <c r="AU1306" s="14" t="str">
        <f>_xlfn.XLOOKUP(B1306,'[10]Cells Huawei 19042026 15h'!$B:$B,'[10]Cells Huawei 19042026 15h'!$B:$B,"")</f>
        <v/>
      </c>
      <c r="AV1306" s="9" t="str">
        <f>_xlfn.XLOOKUP(B1306,'[11]cells down 19042026 9H40'!$B:$B,'[11]cells down 19042026 9H40'!$B:$B,"")</f>
        <v/>
      </c>
    </row>
    <row r="1307" spans="1:48" hidden="1" x14ac:dyDescent="0.3">
      <c r="A1307" s="1" t="s">
        <v>715</v>
      </c>
      <c r="B1307" s="8" t="s">
        <v>716</v>
      </c>
      <c r="C1307" s="3" t="str">
        <f>_xlfn.XLOOKUP(B1307,'[1]daily break down'!$D:$D,'[1]daily break down'!$E:$E,"")</f>
        <v>Maroua</v>
      </c>
      <c r="D1307" s="1" t="s">
        <v>11</v>
      </c>
      <c r="E1307" s="1" t="s">
        <v>12</v>
      </c>
      <c r="F1307" s="3" t="s">
        <v>55</v>
      </c>
      <c r="G1307" s="1" t="s">
        <v>84</v>
      </c>
      <c r="H1307" s="27" t="str">
        <f>_xlfn.XLOOKUP(B1307,[2]CALCULATION!$B:$B,[2]CALCULATION!$H:$H,"")</f>
        <v>Huawei</v>
      </c>
      <c r="I1307" s="26">
        <v>0</v>
      </c>
      <c r="J1307" s="26">
        <v>5.5288742783927312E-3</v>
      </c>
      <c r="K1307" s="26">
        <v>5.6180496699797114E-3</v>
      </c>
      <c r="L1307" s="26">
        <v>0</v>
      </c>
      <c r="M1307" s="26">
        <v>0</v>
      </c>
      <c r="N1307" s="26">
        <v>0</v>
      </c>
      <c r="O1307" s="26">
        <v>0</v>
      </c>
      <c r="P1307" s="114" t="s">
        <v>6364</v>
      </c>
      <c r="Q1307" s="42" t="s">
        <v>5538</v>
      </c>
      <c r="R1307" s="42"/>
      <c r="S1307" s="41" t="str" cm="1">
        <f t="array" ref="S1307">IFERROR(_xlfn.IFS(
U1307="MPR ISSUE","PDH",
U1307="BSS Hardware Issue","BSS",
U1307="Sites strategiques, MLL, Pylone, etc.","ENVTECH",
U1307="AKTIVCO DEFAUT GE &amp; POWER Cabinet","AKTIVCO",
U1307="AKTIVCO Coupure ENEO &amp; Baisse de tension","AKTIVCO GRID ONLY",
U1307="Coupure ENEO &amp; Baisse de tension","IHS GRID ONLY",
U1307="Defaut GE &amp; POWER Cabinet","IHS",
U1307="Sharing","Partners",
U1307="Sites strategiques &amp; DataCenter","SST &amp; DC",
U1307="Exclu","Exclu",
U1307="SAT","SAT",
U1307="SPARE-ISSUE","SPARE-ISSUE",
U1307="Fiber CAmtel","TRANS_FO_CAMTEL",
U1307="Fiber AOF","Fiber AOF",
U1307="Projet OCM (HUAWEI)","TRAVAUX-HUAWEI",
U1307="Projet OCM (NOKIA)","TRAVAUX-NOKIA",
U1307="ACCESS-ISSUE","ACCESS-ISSUE",
U1307="Projet OCM (ZTE, NOKIA, autres projets)","TRAVAUX OCM",
U1307="No root CAuse","No root cause",
U1307="ODU HS","PDH",
U1307="IP &amp; VLAN","PDH",
U1307="Warehouse HUAWEI","SPARE-ISSUE",
U1307="SPARE-HS","SPARE-ISSUE",
U1307="Power Telco","BSS",U1307="no impacts","no impacts"
),"")</f>
        <v>No root cause</v>
      </c>
      <c r="T1307" s="41" t="str" cm="1">
        <f t="array" ref="T1307">IFERROR(_xlfn.IFS(
U1307="MPR ISSUE","TX ISSUE",
U1307="BSS Hardware Issue","RAN ISSUE",
U1307="Sites strategiques, MLL, Pylone, etc.","ENVTECH",
U1307="AKTIVCO DEFAUT GE &amp; POWER Cabinet","POWER ISSUE",
U1307="AKTIVCO Coupure ENEO &amp; Baisse de tension","POWER ISSUE",
U1307="Coupure ENEO &amp; Baisse de tension","POWER ISSUE",
U1307="Defaut GE &amp; POWER Cabinet","POWER ISSUE",
U1307="Sharing","POWER ISSUE",
U1307="Sites strategiques &amp; DataCenter","POWER ISSUE",
U1307="Exclu","Exclu",
U1307="SAT","TX ISSUE",
U1307="SPARE-ISSUE","SPARE-ISSUE",
U1307="Fiber CAmtel","TX ISSUE",
U1307="Fiber AOF","TX ISSUE",
U1307="Projet OCM (HUAWEI)","TRAVAUX-HUAWEI",
U1307="Projet OCM (NOKIA)","TRAVAUX -NOKIA",
U1307="ACCESS-ISSUE","ACCESS-ISSUE",
U1307="Projet OCM (ZTE, NOKIA, autres projets)","TRAVAUX OCM",
U1307="No root CAuse","No root cause",
U1307="ODU HS","TX ISSUE",
U1307="IP &amp; VLAN","TX ISSUE",
U1307="Warehouse HUAWEI","SPARE-ISSUE",
U1307="SPARE-HS","SPARE-ISSUE",
U1307="Power Telco","RAN ISSUE",U1307="no impacts","no impacts"
),"")</f>
        <v>No root cause</v>
      </c>
      <c r="U1307" s="68" t="s">
        <v>5691</v>
      </c>
      <c r="V1307" s="41" t="str" cm="1">
        <f t="array" ref="V1307">IFERROR(_xlfn.IFS(
U1307="MPR ISSUE","ACTIVE",
U1307="BSS Hardware Issue","ACTIVE",
U1307="Sites strategiques, MLL, Pylone, etc.","PASSIVE",
U1307="AKTIVCO DEFAUT GE &amp; POWER Cabinet","PASSIVE",
U1307="AKTIVCO Coupure ENEO &amp; Baisse de tension","PASSIVE",
U1307="Coupure ENEO &amp; Baisse de tension","PASSIVE",
U1307="Defaut GE &amp; POWER Cabinet","PASSIVE",
U1307="Sharing","PASSIVE",
U1307="Sites strategiques &amp; DataCenter","PASSIVE",
U1307="Exclu","Exclu",
U1307="SAT","ACTIVE",
U1307="SPARE-ISSUE","SPARE-ISSUE",
U1307="Fiber CAmtel","ACTIVE",
U1307="Fiber AOF","ACTIVE",
U1307="Projet OCM (HUAWEI)","PLANNED WORKS",
U1307="Projet OCM (NOKIA)","PLANNED WORKS",
U1307="ACCESS-ISSUE","ACCESS-ISSUE",
U1307="Projet OCM (ZTE, NOKIA, autres projets)","PLANNED WORKS",
U1307="No root CAuse","No root cause",
U1307="ODU HS","ACTIVE",
U1307="IP &amp; VLAN","ACTIVE",
U1307="Warehouse HUAWEI","SPARE-ISSUE",
U1307="SPARE-HS","SPARE-ISSUE",
U1307="Power Telco","ACTIVE", U1307="no impacts","no impacts"
),"")</f>
        <v>No root cause</v>
      </c>
      <c r="W1307" s="113"/>
      <c r="X1307" s="113"/>
      <c r="Y1307" s="113"/>
      <c r="Z1307" s="113"/>
      <c r="AA1307" s="113"/>
      <c r="AB1307" s="17" t="s">
        <v>5465</v>
      </c>
      <c r="AC1307" s="17" t="str">
        <f>_xlfn.XLOOKUP(B1307,'INCIDENT-04-27-2026'!E:E,'INCIDENT-04-27-2026'!F:F,"")</f>
        <v/>
      </c>
      <c r="AD1307" s="9"/>
      <c r="AE1307" s="7" t="s">
        <v>5465</v>
      </c>
      <c r="AF1307" s="6" t="str">
        <f>_xlfn.XLOOKUP(B1307,'[13]Input_27-04'!$B:$B,'[13]Input_27-04'!$M:$M,"")</f>
        <v/>
      </c>
      <c r="AG1307" s="7"/>
      <c r="AH1307" s="3"/>
      <c r="AI1307" s="18" t="str">
        <f>_xlfn.XLOOKUP(B1307,'[3]Cells Huawei 27042026 10h'!$B:$B,'[3]Cells Huawei 27042026 10h'!$T:$T,"")</f>
        <v/>
      </c>
      <c r="AJ1307" s="18" t="str">
        <f>_xlfn.XLOOKUP(B1307,'[3]Cells Huawei 27042026 15h'!$B:$B,'[3]Cells Huawei 27042026 15h'!$T:$T,"")</f>
        <v/>
      </c>
      <c r="AK1307" s="18" t="str">
        <f>_xlfn.XLOOKUP(B1307,'[4]cells down 27042026 11h28'!$B:$B,'[4]cells down 27042026 11h28'!$R:$R,"")</f>
        <v/>
      </c>
      <c r="AL1307" s="18" t="str">
        <f>_xlfn.XLOOKUP(B1307,'[4]cells down 27042026 18h01'!$B:$B,'[4]cells down 27042026 18h01'!$R:$R,"")</f>
        <v/>
      </c>
      <c r="AM1307" s="18" t="str">
        <f>_xlfn.XLOOKUP(B1307,'[5]cell downs 27042026 11h'!$B:$B,'[5]cell downs 27042026 11h'!$R:$R,"")</f>
        <v/>
      </c>
      <c r="AN1307" s="18" t="str">
        <f>_xlfn.XLOOKUP(B1307,'[5]cell downs 27042026 17h40'!$B:$B,'[5]cell downs 27042026 17h40'!$R:$R,"")</f>
        <v/>
      </c>
      <c r="AO1307" s="18" t="str">
        <f>_xlfn.XLOOKUP(B1307,'[6]ALL SITES DOWN'!$D:$D,'[6]ALL SITES DOWN'!$J:$J,"")</f>
        <v/>
      </c>
      <c r="AP1307" s="18" t="str">
        <f>_xlfn.XLOOKUP(B1307,'[7]ALL SITES DOWN'!$D:$D,'[7]ALL SITES DOWN'!$J:$J,"")</f>
        <v/>
      </c>
      <c r="AQ1307" s="9" t="str">
        <f>_xlfn.XLOOKUP(B1307,[8]sheet1!$AC:$AC,[8]sheet1!$AF:$AF,"")</f>
        <v/>
      </c>
      <c r="AR1307" s="14"/>
      <c r="AS1307" s="14" t="s">
        <v>5465</v>
      </c>
      <c r="AT1307" s="14" t="str">
        <f>_xlfn.XLOOKUP(B1307,'[9]cell downs 18042026 17h'!$B:$B,'[9]cell downs 18042026 17h'!$B:$B,"")</f>
        <v/>
      </c>
      <c r="AU1307" s="14" t="str">
        <f>_xlfn.XLOOKUP(B1307,'[10]Cells Huawei 19042026 15h'!$B:$B,'[10]Cells Huawei 19042026 15h'!$B:$B,"")</f>
        <v/>
      </c>
      <c r="AV1307" s="9" t="str">
        <f>_xlfn.XLOOKUP(B1307,'[11]cells down 19042026 9H40'!$B:$B,'[11]cells down 19042026 9H40'!$B:$B,"")</f>
        <v/>
      </c>
    </row>
    <row r="1308" spans="1:48" hidden="1" x14ac:dyDescent="0.3">
      <c r="A1308" s="1" t="s">
        <v>4684</v>
      </c>
      <c r="B1308" s="8" t="s">
        <v>4685</v>
      </c>
      <c r="C1308" s="3" t="str">
        <f>_xlfn.XLOOKUP(B1308,'[1]daily break down'!$D:$D,'[1]daily break down'!$E:$E,"")</f>
        <v>Bafoussam</v>
      </c>
      <c r="D1308" s="1" t="s">
        <v>11</v>
      </c>
      <c r="E1308" s="1" t="s">
        <v>12</v>
      </c>
      <c r="F1308" s="3" t="s">
        <v>102</v>
      </c>
      <c r="G1308" s="1" t="s">
        <v>299</v>
      </c>
      <c r="H1308" s="27" t="str">
        <f>_xlfn.XLOOKUP(B1308,[2]CALCULATION!$B:$B,[2]CALCULATION!$H:$H,"")</f>
        <v>Huawei</v>
      </c>
      <c r="I1308" s="26">
        <v>0</v>
      </c>
      <c r="J1308" s="26">
        <v>0</v>
      </c>
      <c r="K1308" s="26">
        <v>4.5479449709359566E-3</v>
      </c>
      <c r="L1308" s="26">
        <v>0</v>
      </c>
      <c r="M1308" s="26">
        <v>0</v>
      </c>
      <c r="N1308" s="26">
        <v>0</v>
      </c>
      <c r="O1308" s="26">
        <v>0</v>
      </c>
      <c r="P1308" s="114" t="s">
        <v>6364</v>
      </c>
      <c r="Q1308" s="42" t="s">
        <v>5538</v>
      </c>
      <c r="R1308" s="42"/>
      <c r="S1308" s="41" t="str" cm="1">
        <f t="array" ref="S1308">IFERROR(_xlfn.IFS(
U1308="MPR ISSUE","PDH",
U1308="BSS Hardware Issue","BSS",
U1308="Sites strategiques, MLL, Pylone, etc.","ENVTECH",
U1308="AKTIVCO DEFAUT GE &amp; POWER Cabinet","AKTIVCO",
U1308="AKTIVCO Coupure ENEO &amp; Baisse de tension","AKTIVCO GRID ONLY",
U1308="Coupure ENEO &amp; Baisse de tension","IHS GRID ONLY",
U1308="Defaut GE &amp; POWER Cabinet","IHS",
U1308="Sharing","Partners",
U1308="Sites strategiques &amp; DataCenter","SST &amp; DC",
U1308="Exclu","Exclu",
U1308="SAT","SAT",
U1308="SPARE-ISSUE","SPARE-ISSUE",
U1308="Fiber CAmtel","TRANS_FO_CAMTEL",
U1308="Fiber AOF","Fiber AOF",
U1308="Projet OCM (HUAWEI)","TRAVAUX-HUAWEI",
U1308="Projet OCM (NOKIA)","TRAVAUX-NOKIA",
U1308="ACCESS-ISSUE","ACCESS-ISSUE",
U1308="Projet OCM (ZTE, NOKIA, autres projets)","TRAVAUX OCM",
U1308="No root CAuse","No root cause",
U1308="ODU HS","PDH",
U1308="IP &amp; VLAN","PDH",
U1308="Warehouse HUAWEI","SPARE-ISSUE",
U1308="SPARE-HS","SPARE-ISSUE",
U1308="Power Telco","BSS",U1308="no impacts","no impacts"
),"")</f>
        <v>No root cause</v>
      </c>
      <c r="T1308" s="41" t="str" cm="1">
        <f t="array" ref="T1308">IFERROR(_xlfn.IFS(
U1308="MPR ISSUE","TX ISSUE",
U1308="BSS Hardware Issue","RAN ISSUE",
U1308="Sites strategiques, MLL, Pylone, etc.","ENVTECH",
U1308="AKTIVCO DEFAUT GE &amp; POWER Cabinet","POWER ISSUE",
U1308="AKTIVCO Coupure ENEO &amp; Baisse de tension","POWER ISSUE",
U1308="Coupure ENEO &amp; Baisse de tension","POWER ISSUE",
U1308="Defaut GE &amp; POWER Cabinet","POWER ISSUE",
U1308="Sharing","POWER ISSUE",
U1308="Sites strategiques &amp; DataCenter","POWER ISSUE",
U1308="Exclu","Exclu",
U1308="SAT","TX ISSUE",
U1308="SPARE-ISSUE","SPARE-ISSUE",
U1308="Fiber CAmtel","TX ISSUE",
U1308="Fiber AOF","TX ISSUE",
U1308="Projet OCM (HUAWEI)","TRAVAUX-HUAWEI",
U1308="Projet OCM (NOKIA)","TRAVAUX -NOKIA",
U1308="ACCESS-ISSUE","ACCESS-ISSUE",
U1308="Projet OCM (ZTE, NOKIA, autres projets)","TRAVAUX OCM",
U1308="No root CAuse","No root cause",
U1308="ODU HS","TX ISSUE",
U1308="IP &amp; VLAN","TX ISSUE",
U1308="Warehouse HUAWEI","SPARE-ISSUE",
U1308="SPARE-HS","SPARE-ISSUE",
U1308="Power Telco","RAN ISSUE",U1308="no impacts","no impacts"
),"")</f>
        <v>No root cause</v>
      </c>
      <c r="U1308" s="68" t="s">
        <v>5691</v>
      </c>
      <c r="V1308" s="41" t="str" cm="1">
        <f t="array" ref="V1308">IFERROR(_xlfn.IFS(
U1308="MPR ISSUE","ACTIVE",
U1308="BSS Hardware Issue","ACTIVE",
U1308="Sites strategiques, MLL, Pylone, etc.","PASSIVE",
U1308="AKTIVCO DEFAUT GE &amp; POWER Cabinet","PASSIVE",
U1308="AKTIVCO Coupure ENEO &amp; Baisse de tension","PASSIVE",
U1308="Coupure ENEO &amp; Baisse de tension","PASSIVE",
U1308="Defaut GE &amp; POWER Cabinet","PASSIVE",
U1308="Sharing","PASSIVE",
U1308="Sites strategiques &amp; DataCenter","PASSIVE",
U1308="Exclu","Exclu",
U1308="SAT","ACTIVE",
U1308="SPARE-ISSUE","SPARE-ISSUE",
U1308="Fiber CAmtel","ACTIVE",
U1308="Fiber AOF","ACTIVE",
U1308="Projet OCM (HUAWEI)","PLANNED WORKS",
U1308="Projet OCM (NOKIA)","PLANNED WORKS",
U1308="ACCESS-ISSUE","ACCESS-ISSUE",
U1308="Projet OCM (ZTE, NOKIA, autres projets)","PLANNED WORKS",
U1308="No root CAuse","No root cause",
U1308="ODU HS","ACTIVE",
U1308="IP &amp; VLAN","ACTIVE",
U1308="Warehouse HUAWEI","SPARE-ISSUE",
U1308="SPARE-HS","SPARE-ISSUE",
U1308="Power Telco","ACTIVE", U1308="no impacts","no impacts"
),"")</f>
        <v>No root cause</v>
      </c>
      <c r="W1308" s="113"/>
      <c r="X1308" s="113"/>
      <c r="Y1308" s="113"/>
      <c r="Z1308" s="113"/>
      <c r="AA1308" s="113"/>
      <c r="AB1308" s="17" t="s">
        <v>5983</v>
      </c>
      <c r="AC1308" s="17" t="str">
        <f>_xlfn.XLOOKUP(B1308,'INCIDENT-04-27-2026'!E:E,'INCIDENT-04-27-2026'!F:F,"")</f>
        <v/>
      </c>
      <c r="AD1308" s="9"/>
      <c r="AE1308" s="7" t="s">
        <v>5465</v>
      </c>
      <c r="AF1308" s="6" t="str">
        <f>_xlfn.XLOOKUP(B1308,'[13]Input_27-04'!$B:$B,'[13]Input_27-04'!$M:$M,"")</f>
        <v/>
      </c>
      <c r="AG1308" s="7"/>
      <c r="AH1308" s="3"/>
      <c r="AI1308" s="18" t="str">
        <f>_xlfn.XLOOKUP(B1308,'[3]Cells Huawei 27042026 10h'!$B:$B,'[3]Cells Huawei 27042026 10h'!$T:$T,"")</f>
        <v/>
      </c>
      <c r="AJ1308" s="18" t="str">
        <f>_xlfn.XLOOKUP(B1308,'[3]Cells Huawei 27042026 15h'!$B:$B,'[3]Cells Huawei 27042026 15h'!$T:$T,"")</f>
        <v/>
      </c>
      <c r="AK1308" s="18" t="str">
        <f>_xlfn.XLOOKUP(B1308,'[4]cells down 27042026 11h28'!$B:$B,'[4]cells down 27042026 11h28'!$R:$R,"")</f>
        <v/>
      </c>
      <c r="AL1308" s="18" t="str">
        <f>_xlfn.XLOOKUP(B1308,'[4]cells down 27042026 18h01'!$B:$B,'[4]cells down 27042026 18h01'!$R:$R,"")</f>
        <v/>
      </c>
      <c r="AM1308" s="18" t="str">
        <f>_xlfn.XLOOKUP(B1308,'[5]cell downs 27042026 11h'!$B:$B,'[5]cell downs 27042026 11h'!$R:$R,"")</f>
        <v/>
      </c>
      <c r="AN1308" s="18" t="str">
        <f>_xlfn.XLOOKUP(B1308,'[5]cell downs 27042026 17h40'!$B:$B,'[5]cell downs 27042026 17h40'!$R:$R,"")</f>
        <v/>
      </c>
      <c r="AO1308" s="18" t="str">
        <f>_xlfn.XLOOKUP(B1308,'[6]ALL SITES DOWN'!$D:$D,'[6]ALL SITES DOWN'!$J:$J,"")</f>
        <v/>
      </c>
      <c r="AP1308" s="18" t="str">
        <f>_xlfn.XLOOKUP(B1308,'[7]ALL SITES DOWN'!$D:$D,'[7]ALL SITES DOWN'!$J:$J,"")</f>
        <v/>
      </c>
      <c r="AQ1308" s="9" t="str">
        <f>_xlfn.XLOOKUP(B1308,[8]sheet1!$AC:$AC,[8]sheet1!$AF:$AF,"")</f>
        <v>(04/27/2026 ticket):-INC-20260427-00008072…Others Transmission equipement fault</v>
      </c>
      <c r="AR1308" s="14"/>
      <c r="AS1308" s="14" t="s">
        <v>5465</v>
      </c>
      <c r="AT1308" s="14" t="str">
        <f>_xlfn.XLOOKUP(B1308,'[9]cell downs 18042026 17h'!$B:$B,'[9]cell downs 18042026 17h'!$B:$B,"")</f>
        <v/>
      </c>
      <c r="AU1308" s="14" t="str">
        <f>_xlfn.XLOOKUP(B1308,'[10]Cells Huawei 19042026 15h'!$B:$B,'[10]Cells Huawei 19042026 15h'!$B:$B,"")</f>
        <v/>
      </c>
      <c r="AV1308" s="9" t="str">
        <f>_xlfn.XLOOKUP(B1308,'[11]cells down 19042026 9H40'!$B:$B,'[11]cells down 19042026 9H40'!$B:$B,"")</f>
        <v/>
      </c>
    </row>
    <row r="1309" spans="1:48" hidden="1" x14ac:dyDescent="0.3">
      <c r="A1309" s="1" t="s">
        <v>1409</v>
      </c>
      <c r="B1309" s="8" t="s">
        <v>1410</v>
      </c>
      <c r="C1309" s="3" t="str">
        <f>_xlfn.XLOOKUP(B1309,'[1]daily break down'!$D:$D,'[1]daily break down'!$E:$E,"")</f>
        <v>OUEST</v>
      </c>
      <c r="D1309" s="1" t="s">
        <v>11</v>
      </c>
      <c r="E1309" s="1" t="s">
        <v>66</v>
      </c>
      <c r="F1309" s="3" t="s">
        <v>102</v>
      </c>
      <c r="G1309" s="1" t="s">
        <v>1411</v>
      </c>
      <c r="H1309" s="28" t="str">
        <f>_xlfn.XLOOKUP(B1309,[2]CALCULATION!$B:$B,[2]CALCULATION!$H:$H,"")</f>
        <v>NOKIA</v>
      </c>
      <c r="I1309" s="26">
        <v>7.134857120608154E-4</v>
      </c>
      <c r="J1309" s="26">
        <v>0</v>
      </c>
      <c r="K1309" s="26">
        <v>4.5308531499195399E-3</v>
      </c>
      <c r="L1309" s="26">
        <v>0</v>
      </c>
      <c r="M1309" s="26">
        <v>0</v>
      </c>
      <c r="N1309" s="26">
        <v>0</v>
      </c>
      <c r="O1309" s="26">
        <v>0</v>
      </c>
      <c r="P1309" s="114" t="s">
        <v>6364</v>
      </c>
      <c r="Q1309" s="42" t="s">
        <v>5538</v>
      </c>
      <c r="R1309" s="42"/>
      <c r="S1309" s="41" t="str" cm="1">
        <f t="array" ref="S1309">IFERROR(_xlfn.IFS(
U1309="MPR ISSUE","PDH",
U1309="BSS Hardware Issue","BSS",
U1309="Sites strategiques, MLL, Pylone, etc.","ENVTECH",
U1309="AKTIVCO DEFAUT GE &amp; POWER Cabinet","AKTIVCO",
U1309="AKTIVCO Coupure ENEO &amp; Baisse de tension","AKTIVCO GRID ONLY",
U1309="Coupure ENEO &amp; Baisse de tension","IHS GRID ONLY",
U1309="Defaut GE &amp; POWER Cabinet","IHS",
U1309="Sharing","Partners",
U1309="Sites strategiques &amp; DataCenter","SST &amp; DC",
U1309="Exclu","Exclu",
U1309="SAT","SAT",
U1309="SPARE-ISSUE","SPARE-ISSUE",
U1309="Fiber CAmtel","TRANS_FO_CAMTEL",
U1309="Fiber AOF","Fiber AOF",
U1309="Projet OCM (HUAWEI)","TRAVAUX-HUAWEI",
U1309="Projet OCM (NOKIA)","TRAVAUX-NOKIA",
U1309="ACCESS-ISSUE","ACCESS-ISSUE",
U1309="Projet OCM (ZTE, NOKIA, autres projets)","TRAVAUX OCM",
U1309="No root CAuse","No root cause",
U1309="ODU HS","PDH",
U1309="IP &amp; VLAN","PDH",
U1309="Warehouse HUAWEI","SPARE-ISSUE",
U1309="SPARE-HS","SPARE-ISSUE",
U1309="Power Telco","BSS",U1309="no impacts","no impacts"
),"")</f>
        <v>No root cause</v>
      </c>
      <c r="T1309" s="41" t="str" cm="1">
        <f t="array" ref="T1309">IFERROR(_xlfn.IFS(
U1309="MPR ISSUE","TX ISSUE",
U1309="BSS Hardware Issue","RAN ISSUE",
U1309="Sites strategiques, MLL, Pylone, etc.","ENVTECH",
U1309="AKTIVCO DEFAUT GE &amp; POWER Cabinet","POWER ISSUE",
U1309="AKTIVCO Coupure ENEO &amp; Baisse de tension","POWER ISSUE",
U1309="Coupure ENEO &amp; Baisse de tension","POWER ISSUE",
U1309="Defaut GE &amp; POWER Cabinet","POWER ISSUE",
U1309="Sharing","POWER ISSUE",
U1309="Sites strategiques &amp; DataCenter","POWER ISSUE",
U1309="Exclu","Exclu",
U1309="SAT","TX ISSUE",
U1309="SPARE-ISSUE","SPARE-ISSUE",
U1309="Fiber CAmtel","TX ISSUE",
U1309="Fiber AOF","TX ISSUE",
U1309="Projet OCM (HUAWEI)","TRAVAUX-HUAWEI",
U1309="Projet OCM (NOKIA)","TRAVAUX -NOKIA",
U1309="ACCESS-ISSUE","ACCESS-ISSUE",
U1309="Projet OCM (ZTE, NOKIA, autres projets)","TRAVAUX OCM",
U1309="No root CAuse","No root cause",
U1309="ODU HS","TX ISSUE",
U1309="IP &amp; VLAN","TX ISSUE",
U1309="Warehouse HUAWEI","SPARE-ISSUE",
U1309="SPARE-HS","SPARE-ISSUE",
U1309="Power Telco","RAN ISSUE",U1309="no impacts","no impacts"
),"")</f>
        <v>No root cause</v>
      </c>
      <c r="U1309" s="68" t="s">
        <v>5691</v>
      </c>
      <c r="V1309" s="41" t="str" cm="1">
        <f t="array" ref="V1309">IFERROR(_xlfn.IFS(
U1309="MPR ISSUE","ACTIVE",
U1309="BSS Hardware Issue","ACTIVE",
U1309="Sites strategiques, MLL, Pylone, etc.","PASSIVE",
U1309="AKTIVCO DEFAUT GE &amp; POWER Cabinet","PASSIVE",
U1309="AKTIVCO Coupure ENEO &amp; Baisse de tension","PASSIVE",
U1309="Coupure ENEO &amp; Baisse de tension","PASSIVE",
U1309="Defaut GE &amp; POWER Cabinet","PASSIVE",
U1309="Sharing","PASSIVE",
U1309="Sites strategiques &amp; DataCenter","PASSIVE",
U1309="Exclu","Exclu",
U1309="SAT","ACTIVE",
U1309="SPARE-ISSUE","SPARE-ISSUE",
U1309="Fiber CAmtel","ACTIVE",
U1309="Fiber AOF","ACTIVE",
U1309="Projet OCM (HUAWEI)","PLANNED WORKS",
U1309="Projet OCM (NOKIA)","PLANNED WORKS",
U1309="ACCESS-ISSUE","ACCESS-ISSUE",
U1309="Projet OCM (ZTE, NOKIA, autres projets)","PLANNED WORKS",
U1309="No root CAuse","No root cause",
U1309="ODU HS","ACTIVE",
U1309="IP &amp; VLAN","ACTIVE",
U1309="Warehouse HUAWEI","SPARE-ISSUE",
U1309="SPARE-HS","SPARE-ISSUE",
U1309="Power Telco","ACTIVE", U1309="no impacts","no impacts"
),"")</f>
        <v>No root cause</v>
      </c>
      <c r="W1309" s="113"/>
      <c r="X1309" s="113"/>
      <c r="Y1309" s="113"/>
      <c r="Z1309" s="113"/>
      <c r="AA1309" s="113"/>
      <c r="AB1309" s="17" t="s">
        <v>5465</v>
      </c>
      <c r="AC1309" s="17" t="str">
        <f>_xlfn.XLOOKUP(B1309,'INCIDENT-04-27-2026'!E:E,'INCIDENT-04-27-2026'!F:F,"")</f>
        <v/>
      </c>
      <c r="AD1309" s="9"/>
      <c r="AE1309" s="7" t="s">
        <v>5465</v>
      </c>
      <c r="AF1309" s="6" t="str">
        <f>_xlfn.XLOOKUP(B1309,'[13]Input_27-04'!$B:$B,'[13]Input_27-04'!$M:$M,"")</f>
        <v/>
      </c>
      <c r="AG1309" s="7"/>
      <c r="AH1309" s="3"/>
      <c r="AI1309" s="18" t="str">
        <f>_xlfn.XLOOKUP(B1309,'[3]Cells Huawei 27042026 10h'!$B:$B,'[3]Cells Huawei 27042026 10h'!$T:$T,"")</f>
        <v/>
      </c>
      <c r="AJ1309" s="18" t="str">
        <f>_xlfn.XLOOKUP(B1309,'[3]Cells Huawei 27042026 15h'!$B:$B,'[3]Cells Huawei 27042026 15h'!$T:$T,"")</f>
        <v/>
      </c>
      <c r="AK1309" s="18" t="str">
        <f>_xlfn.XLOOKUP(B1309,'[4]cells down 27042026 11h28'!$B:$B,'[4]cells down 27042026 11h28'!$R:$R,"")</f>
        <v/>
      </c>
      <c r="AL1309" s="18" t="str">
        <f>_xlfn.XLOOKUP(B1309,'[4]cells down 27042026 18h01'!$B:$B,'[4]cells down 27042026 18h01'!$R:$R,"")</f>
        <v/>
      </c>
      <c r="AM1309" s="18" t="str">
        <f>_xlfn.XLOOKUP(B1309,'[5]cell downs 27042026 11h'!$B:$B,'[5]cell downs 27042026 11h'!$R:$R,"")</f>
        <v/>
      </c>
      <c r="AN1309" s="18" t="str">
        <f>_xlfn.XLOOKUP(B1309,'[5]cell downs 27042026 17h40'!$B:$B,'[5]cell downs 27042026 17h40'!$R:$R,"")</f>
        <v/>
      </c>
      <c r="AO1309" s="18" t="str">
        <f>_xlfn.XLOOKUP(B1309,'[6]ALL SITES DOWN'!$D:$D,'[6]ALL SITES DOWN'!$J:$J,"")</f>
        <v/>
      </c>
      <c r="AP1309" s="18" t="str">
        <f>_xlfn.XLOOKUP(B1309,'[7]ALL SITES DOWN'!$D:$D,'[7]ALL SITES DOWN'!$J:$J,"")</f>
        <v/>
      </c>
      <c r="AQ1309" s="9" t="str">
        <f>_xlfn.XLOOKUP(B1309,[8]sheet1!$AC:$AC,[8]sheet1!$AF:$AF,"")</f>
        <v/>
      </c>
      <c r="AR1309" s="14"/>
      <c r="AS1309" s="14" t="s">
        <v>5465</v>
      </c>
      <c r="AT1309" s="14" t="str">
        <f>_xlfn.XLOOKUP(B1309,'[9]cell downs 18042026 17h'!$B:$B,'[9]cell downs 18042026 17h'!$B:$B,"")</f>
        <v/>
      </c>
      <c r="AU1309" s="14" t="str">
        <f>_xlfn.XLOOKUP(B1309,'[10]Cells Huawei 19042026 15h'!$B:$B,'[10]Cells Huawei 19042026 15h'!$B:$B,"")</f>
        <v/>
      </c>
      <c r="AV1309" s="9" t="str">
        <f>_xlfn.XLOOKUP(B1309,'[11]cells down 19042026 9H40'!$B:$B,'[11]cells down 19042026 9H40'!$B:$B,"")</f>
        <v/>
      </c>
    </row>
    <row r="1310" spans="1:48" hidden="1" x14ac:dyDescent="0.3">
      <c r="A1310" s="1" t="s">
        <v>3475</v>
      </c>
      <c r="B1310" s="8" t="s">
        <v>3476</v>
      </c>
      <c r="C1310" s="3" t="str">
        <f>_xlfn.XLOOKUP(B1310,'[1]daily break down'!$D:$D,'[1]daily break down'!$E:$E,"")</f>
        <v>LITTORAL</v>
      </c>
      <c r="D1310" s="1"/>
      <c r="E1310" s="1"/>
      <c r="F1310" s="3" t="s">
        <v>31</v>
      </c>
      <c r="G1310" s="1" t="s">
        <v>3475</v>
      </c>
      <c r="H1310" s="28" t="str">
        <f>_xlfn.XLOOKUP(B1310,[2]CALCULATION!$B:$B,[2]CALCULATION!$H:$H,"")</f>
        <v>NOKIA</v>
      </c>
      <c r="I1310" s="26">
        <v>0</v>
      </c>
      <c r="J1310" s="26">
        <v>0</v>
      </c>
      <c r="K1310" s="26">
        <v>3.7988716816050416E-3</v>
      </c>
      <c r="L1310" s="26">
        <v>0</v>
      </c>
      <c r="M1310" s="26">
        <v>0</v>
      </c>
      <c r="N1310" s="26">
        <v>0</v>
      </c>
      <c r="O1310" s="26">
        <v>0</v>
      </c>
      <c r="P1310" s="114" t="s">
        <v>6364</v>
      </c>
      <c r="Q1310" s="42" t="s">
        <v>5538</v>
      </c>
      <c r="R1310" s="42"/>
      <c r="S1310" s="41" t="str" cm="1">
        <f t="array" ref="S1310">IFERROR(_xlfn.IFS(
U1310="MPR ISSUE","PDH",
U1310="BSS Hardware Issue","BSS",
U1310="Sites strategiques, MLL, Pylone, etc.","ENVTECH",
U1310="AKTIVCO DEFAUT GE &amp; POWER Cabinet","AKTIVCO",
U1310="AKTIVCO Coupure ENEO &amp; Baisse de tension","AKTIVCO GRID ONLY",
U1310="Coupure ENEO &amp; Baisse de tension","IHS GRID ONLY",
U1310="Defaut GE &amp; POWER Cabinet","IHS",
U1310="Sharing","Partners",
U1310="Sites strategiques &amp; DataCenter","SST &amp; DC",
U1310="Exclu","Exclu",
U1310="SAT","SAT",
U1310="SPARE-ISSUE","SPARE-ISSUE",
U1310="Fiber CAmtel","TRANS_FO_CAMTEL",
U1310="Fiber AOF","Fiber AOF",
U1310="Projet OCM (HUAWEI)","TRAVAUX-HUAWEI",
U1310="Projet OCM (NOKIA)","TRAVAUX-NOKIA",
U1310="ACCESS-ISSUE","ACCESS-ISSUE",
U1310="Projet OCM (ZTE, NOKIA, autres projets)","TRAVAUX OCM",
U1310="No root CAuse","No root cause",
U1310="ODU HS","PDH",
U1310="IP &amp; VLAN","PDH",
U1310="Warehouse HUAWEI","SPARE-ISSUE",
U1310="SPARE-HS","SPARE-ISSUE",
U1310="Power Telco","BSS",U1310="no impacts","no impacts"
),"")</f>
        <v>No root cause</v>
      </c>
      <c r="T1310" s="41" t="str" cm="1">
        <f t="array" ref="T1310">IFERROR(_xlfn.IFS(
U1310="MPR ISSUE","TX ISSUE",
U1310="BSS Hardware Issue","RAN ISSUE",
U1310="Sites strategiques, MLL, Pylone, etc.","ENVTECH",
U1310="AKTIVCO DEFAUT GE &amp; POWER Cabinet","POWER ISSUE",
U1310="AKTIVCO Coupure ENEO &amp; Baisse de tension","POWER ISSUE",
U1310="Coupure ENEO &amp; Baisse de tension","POWER ISSUE",
U1310="Defaut GE &amp; POWER Cabinet","POWER ISSUE",
U1310="Sharing","POWER ISSUE",
U1310="Sites strategiques &amp; DataCenter","POWER ISSUE",
U1310="Exclu","Exclu",
U1310="SAT","TX ISSUE",
U1310="SPARE-ISSUE","SPARE-ISSUE",
U1310="Fiber CAmtel","TX ISSUE",
U1310="Fiber AOF","TX ISSUE",
U1310="Projet OCM (HUAWEI)","TRAVAUX-HUAWEI",
U1310="Projet OCM (NOKIA)","TRAVAUX -NOKIA",
U1310="ACCESS-ISSUE","ACCESS-ISSUE",
U1310="Projet OCM (ZTE, NOKIA, autres projets)","TRAVAUX OCM",
U1310="No root CAuse","No root cause",
U1310="ODU HS","TX ISSUE",
U1310="IP &amp; VLAN","TX ISSUE",
U1310="Warehouse HUAWEI","SPARE-ISSUE",
U1310="SPARE-HS","SPARE-ISSUE",
U1310="Power Telco","RAN ISSUE",U1310="no impacts","no impacts"
),"")</f>
        <v>No root cause</v>
      </c>
      <c r="U1310" s="68" t="s">
        <v>5691</v>
      </c>
      <c r="V1310" s="41" t="str" cm="1">
        <f t="array" ref="V1310">IFERROR(_xlfn.IFS(
U1310="MPR ISSUE","ACTIVE",
U1310="BSS Hardware Issue","ACTIVE",
U1310="Sites strategiques, MLL, Pylone, etc.","PASSIVE",
U1310="AKTIVCO DEFAUT GE &amp; POWER Cabinet","PASSIVE",
U1310="AKTIVCO Coupure ENEO &amp; Baisse de tension","PASSIVE",
U1310="Coupure ENEO &amp; Baisse de tension","PASSIVE",
U1310="Defaut GE &amp; POWER Cabinet","PASSIVE",
U1310="Sharing","PASSIVE",
U1310="Sites strategiques &amp; DataCenter","PASSIVE",
U1310="Exclu","Exclu",
U1310="SAT","ACTIVE",
U1310="SPARE-ISSUE","SPARE-ISSUE",
U1310="Fiber CAmtel","ACTIVE",
U1310="Fiber AOF","ACTIVE",
U1310="Projet OCM (HUAWEI)","PLANNED WORKS",
U1310="Projet OCM (NOKIA)","PLANNED WORKS",
U1310="ACCESS-ISSUE","ACCESS-ISSUE",
U1310="Projet OCM (ZTE, NOKIA, autres projets)","PLANNED WORKS",
U1310="No root CAuse","No root cause",
U1310="ODU HS","ACTIVE",
U1310="IP &amp; VLAN","ACTIVE",
U1310="Warehouse HUAWEI","SPARE-ISSUE",
U1310="SPARE-HS","SPARE-ISSUE",
U1310="Power Telco","ACTIVE", U1310="no impacts","no impacts"
),"")</f>
        <v>No root cause</v>
      </c>
      <c r="W1310" s="113"/>
      <c r="X1310" s="113"/>
      <c r="Y1310" s="113"/>
      <c r="Z1310" s="113"/>
      <c r="AA1310" s="113"/>
      <c r="AB1310" s="17" t="s">
        <v>5465</v>
      </c>
      <c r="AC1310" s="17" t="str">
        <f>_xlfn.XLOOKUP(B1310,'INCIDENT-04-27-2026'!E:E,'INCIDENT-04-27-2026'!F:F,"")</f>
        <v/>
      </c>
      <c r="AD1310" s="9"/>
      <c r="AE1310" s="7" t="s">
        <v>5465</v>
      </c>
      <c r="AF1310" s="6" t="str">
        <f>_xlfn.XLOOKUP(B1310,'[13]Input_27-04'!$B:$B,'[13]Input_27-04'!$M:$M,"")</f>
        <v/>
      </c>
      <c r="AG1310" s="7"/>
      <c r="AH1310" s="3"/>
      <c r="AI1310" s="18" t="str">
        <f>_xlfn.XLOOKUP(B1310,'[3]Cells Huawei 27042026 10h'!$B:$B,'[3]Cells Huawei 27042026 10h'!$T:$T,"")</f>
        <v/>
      </c>
      <c r="AJ1310" s="18" t="str">
        <f>_xlfn.XLOOKUP(B1310,'[3]Cells Huawei 27042026 15h'!$B:$B,'[3]Cells Huawei 27042026 15h'!$T:$T,"")</f>
        <v/>
      </c>
      <c r="AK1310" s="18" t="str">
        <f>_xlfn.XLOOKUP(B1310,'[4]cells down 27042026 11h28'!$B:$B,'[4]cells down 27042026 11h28'!$R:$R,"")</f>
        <v/>
      </c>
      <c r="AL1310" s="18" t="str">
        <f>_xlfn.XLOOKUP(B1310,'[4]cells down 27042026 18h01'!$B:$B,'[4]cells down 27042026 18h01'!$R:$R,"")</f>
        <v/>
      </c>
      <c r="AM1310" s="18" t="str">
        <f>_xlfn.XLOOKUP(B1310,'[5]cell downs 27042026 11h'!$B:$B,'[5]cell downs 27042026 11h'!$R:$R,"")</f>
        <v/>
      </c>
      <c r="AN1310" s="18" t="str">
        <f>_xlfn.XLOOKUP(B1310,'[5]cell downs 27042026 17h40'!$B:$B,'[5]cell downs 27042026 17h40'!$R:$R,"")</f>
        <v/>
      </c>
      <c r="AO1310" s="18" t="str">
        <f>_xlfn.XLOOKUP(B1310,'[6]ALL SITES DOWN'!$D:$D,'[6]ALL SITES DOWN'!$J:$J,"")</f>
        <v/>
      </c>
      <c r="AP1310" s="18" t="str">
        <f>_xlfn.XLOOKUP(B1310,'[7]ALL SITES DOWN'!$D:$D,'[7]ALL SITES DOWN'!$J:$J,"")</f>
        <v/>
      </c>
      <c r="AQ1310" s="9" t="str">
        <f>_xlfn.XLOOKUP(B1310,[8]sheet1!$AC:$AC,[8]sheet1!$AF:$AF,"")</f>
        <v/>
      </c>
      <c r="AR1310" s="14"/>
      <c r="AS1310" s="14" t="s">
        <v>5465</v>
      </c>
      <c r="AT1310" s="14" t="str">
        <f>_xlfn.XLOOKUP(B1310,'[9]cell downs 18042026 17h'!$B:$B,'[9]cell downs 18042026 17h'!$B:$B,"")</f>
        <v/>
      </c>
      <c r="AU1310" s="14" t="str">
        <f>_xlfn.XLOOKUP(B1310,'[10]Cells Huawei 19042026 15h'!$B:$B,'[10]Cells Huawei 19042026 15h'!$B:$B,"")</f>
        <v/>
      </c>
      <c r="AV1310" s="9" t="str">
        <f>_xlfn.XLOOKUP(B1310,'[11]cells down 19042026 9H40'!$B:$B,'[11]cells down 19042026 9H40'!$B:$B,"")</f>
        <v/>
      </c>
    </row>
    <row r="1311" spans="1:48" hidden="1" x14ac:dyDescent="0.3">
      <c r="A1311" s="1" t="s">
        <v>4095</v>
      </c>
      <c r="B1311" s="8" t="s">
        <v>4096</v>
      </c>
      <c r="C1311" s="3" t="str">
        <f>_xlfn.XLOOKUP(B1311,'[1]daily break down'!$D:$D,'[1]daily break down'!$E:$E,"")</f>
        <v>ADAMAOUA</v>
      </c>
      <c r="D1311" s="1" t="s">
        <v>11</v>
      </c>
      <c r="E1311" s="1" t="s">
        <v>12</v>
      </c>
      <c r="F1311" s="3" t="s">
        <v>90</v>
      </c>
      <c r="G1311" s="1" t="s">
        <v>4095</v>
      </c>
      <c r="H1311" s="28" t="str">
        <f>_xlfn.XLOOKUP(B1311,[2]CALCULATION!$B:$B,[2]CALCULATION!$H:$H,"")</f>
        <v>NOKIA</v>
      </c>
      <c r="I1311" s="26">
        <v>0</v>
      </c>
      <c r="J1311" s="26">
        <v>0</v>
      </c>
      <c r="K1311" s="26">
        <v>3.4243350369398654E-3</v>
      </c>
      <c r="L1311" s="26">
        <v>0</v>
      </c>
      <c r="M1311" s="26">
        <v>0</v>
      </c>
      <c r="N1311" s="26">
        <v>0</v>
      </c>
      <c r="O1311" s="26">
        <v>0</v>
      </c>
      <c r="P1311" s="114" t="s">
        <v>6364</v>
      </c>
      <c r="Q1311" s="42" t="s">
        <v>5538</v>
      </c>
      <c r="R1311" s="42"/>
      <c r="S1311" s="41" t="str" cm="1">
        <f t="array" ref="S1311">IFERROR(_xlfn.IFS(
U1311="MPR ISSUE","PDH",
U1311="BSS Hardware Issue","BSS",
U1311="Sites strategiques, MLL, Pylone, etc.","ENVTECH",
U1311="AKTIVCO DEFAUT GE &amp; POWER Cabinet","AKTIVCO",
U1311="AKTIVCO Coupure ENEO &amp; Baisse de tension","AKTIVCO GRID ONLY",
U1311="Coupure ENEO &amp; Baisse de tension","IHS GRID ONLY",
U1311="Defaut GE &amp; POWER Cabinet","IHS",
U1311="Sharing","Partners",
U1311="Sites strategiques &amp; DataCenter","SST &amp; DC",
U1311="Exclu","Exclu",
U1311="SAT","SAT",
U1311="SPARE-ISSUE","SPARE-ISSUE",
U1311="Fiber CAmtel","TRANS_FO_CAMTEL",
U1311="Fiber AOF","Fiber AOF",
U1311="Projet OCM (HUAWEI)","TRAVAUX-HUAWEI",
U1311="Projet OCM (NOKIA)","TRAVAUX-NOKIA",
U1311="ACCESS-ISSUE","ACCESS-ISSUE",
U1311="Projet OCM (ZTE, NOKIA, autres projets)","TRAVAUX OCM",
U1311="No root CAuse","No root cause",
U1311="ODU HS","PDH",
U1311="IP &amp; VLAN","PDH",
U1311="Warehouse HUAWEI","SPARE-ISSUE",
U1311="SPARE-HS","SPARE-ISSUE",
U1311="Power Telco","BSS",U1311="no impacts","no impacts"
),"")</f>
        <v>No root cause</v>
      </c>
      <c r="T1311" s="41" t="str" cm="1">
        <f t="array" ref="T1311">IFERROR(_xlfn.IFS(
U1311="MPR ISSUE","TX ISSUE",
U1311="BSS Hardware Issue","RAN ISSUE",
U1311="Sites strategiques, MLL, Pylone, etc.","ENVTECH",
U1311="AKTIVCO DEFAUT GE &amp; POWER Cabinet","POWER ISSUE",
U1311="AKTIVCO Coupure ENEO &amp; Baisse de tension","POWER ISSUE",
U1311="Coupure ENEO &amp; Baisse de tension","POWER ISSUE",
U1311="Defaut GE &amp; POWER Cabinet","POWER ISSUE",
U1311="Sharing","POWER ISSUE",
U1311="Sites strategiques &amp; DataCenter","POWER ISSUE",
U1311="Exclu","Exclu",
U1311="SAT","TX ISSUE",
U1311="SPARE-ISSUE","SPARE-ISSUE",
U1311="Fiber CAmtel","TX ISSUE",
U1311="Fiber AOF","TX ISSUE",
U1311="Projet OCM (HUAWEI)","TRAVAUX-HUAWEI",
U1311="Projet OCM (NOKIA)","TRAVAUX -NOKIA",
U1311="ACCESS-ISSUE","ACCESS-ISSUE",
U1311="Projet OCM (ZTE, NOKIA, autres projets)","TRAVAUX OCM",
U1311="No root CAuse","No root cause",
U1311="ODU HS","TX ISSUE",
U1311="IP &amp; VLAN","TX ISSUE",
U1311="Warehouse HUAWEI","SPARE-ISSUE",
U1311="SPARE-HS","SPARE-ISSUE",
U1311="Power Telco","RAN ISSUE",U1311="no impacts","no impacts"
),"")</f>
        <v>No root cause</v>
      </c>
      <c r="U1311" s="68" t="s">
        <v>5691</v>
      </c>
      <c r="V1311" s="41" t="str" cm="1">
        <f t="array" ref="V1311">IFERROR(_xlfn.IFS(
U1311="MPR ISSUE","ACTIVE",
U1311="BSS Hardware Issue","ACTIVE",
U1311="Sites strategiques, MLL, Pylone, etc.","PASSIVE",
U1311="AKTIVCO DEFAUT GE &amp; POWER Cabinet","PASSIVE",
U1311="AKTIVCO Coupure ENEO &amp; Baisse de tension","PASSIVE",
U1311="Coupure ENEO &amp; Baisse de tension","PASSIVE",
U1311="Defaut GE &amp; POWER Cabinet","PASSIVE",
U1311="Sharing","PASSIVE",
U1311="Sites strategiques &amp; DataCenter","PASSIVE",
U1311="Exclu","Exclu",
U1311="SAT","ACTIVE",
U1311="SPARE-ISSUE","SPARE-ISSUE",
U1311="Fiber CAmtel","ACTIVE",
U1311="Fiber AOF","ACTIVE",
U1311="Projet OCM (HUAWEI)","PLANNED WORKS",
U1311="Projet OCM (NOKIA)","PLANNED WORKS",
U1311="ACCESS-ISSUE","ACCESS-ISSUE",
U1311="Projet OCM (ZTE, NOKIA, autres projets)","PLANNED WORKS",
U1311="No root CAuse","No root cause",
U1311="ODU HS","ACTIVE",
U1311="IP &amp; VLAN","ACTIVE",
U1311="Warehouse HUAWEI","SPARE-ISSUE",
U1311="SPARE-HS","SPARE-ISSUE",
U1311="Power Telco","ACTIVE", U1311="no impacts","no impacts"
),"")</f>
        <v>No root cause</v>
      </c>
      <c r="W1311" s="113"/>
      <c r="X1311" s="113"/>
      <c r="Y1311" s="113"/>
      <c r="Z1311" s="113"/>
      <c r="AA1311" s="113"/>
      <c r="AB1311" s="17" t="s">
        <v>5465</v>
      </c>
      <c r="AC1311" s="17" t="str">
        <f>_xlfn.XLOOKUP(B1311,'INCIDENT-04-27-2026'!E:E,'INCIDENT-04-27-2026'!F:F,"")</f>
        <v/>
      </c>
      <c r="AD1311" s="9"/>
      <c r="AE1311" s="7" t="s">
        <v>5465</v>
      </c>
      <c r="AF1311" s="6" t="str">
        <f>_xlfn.XLOOKUP(B1311,'[13]Input_27-04'!$B:$B,'[13]Input_27-04'!$M:$M,"")</f>
        <v/>
      </c>
      <c r="AG1311" s="7"/>
      <c r="AH1311" s="3"/>
      <c r="AI1311" s="18" t="str">
        <f>_xlfn.XLOOKUP(B1311,'[3]Cells Huawei 27042026 10h'!$B:$B,'[3]Cells Huawei 27042026 10h'!$T:$T,"")</f>
        <v/>
      </c>
      <c r="AJ1311" s="18" t="str">
        <f>_xlfn.XLOOKUP(B1311,'[3]Cells Huawei 27042026 15h'!$B:$B,'[3]Cells Huawei 27042026 15h'!$T:$T,"")</f>
        <v/>
      </c>
      <c r="AK1311" s="18" t="str">
        <f>_xlfn.XLOOKUP(B1311,'[4]cells down 27042026 11h28'!$B:$B,'[4]cells down 27042026 11h28'!$R:$R,"")</f>
        <v/>
      </c>
      <c r="AL1311" s="18" t="str">
        <f>_xlfn.XLOOKUP(B1311,'[4]cells down 27042026 18h01'!$B:$B,'[4]cells down 27042026 18h01'!$R:$R,"")</f>
        <v/>
      </c>
      <c r="AM1311" s="18" t="str">
        <f>_xlfn.XLOOKUP(B1311,'[5]cell downs 27042026 11h'!$B:$B,'[5]cell downs 27042026 11h'!$R:$R,"")</f>
        <v/>
      </c>
      <c r="AN1311" s="18" t="str">
        <f>_xlfn.XLOOKUP(B1311,'[5]cell downs 27042026 17h40'!$B:$B,'[5]cell downs 27042026 17h40'!$R:$R,"")</f>
        <v/>
      </c>
      <c r="AO1311" s="18" t="str">
        <f>_xlfn.XLOOKUP(B1311,'[6]ALL SITES DOWN'!$D:$D,'[6]ALL SITES DOWN'!$J:$J,"")</f>
        <v/>
      </c>
      <c r="AP1311" s="18" t="str">
        <f>_xlfn.XLOOKUP(B1311,'[7]ALL SITES DOWN'!$D:$D,'[7]ALL SITES DOWN'!$J:$J,"")</f>
        <v/>
      </c>
      <c r="AQ1311" s="9" t="str">
        <f>_xlfn.XLOOKUP(B1311,[8]sheet1!$AC:$AC,[8]sheet1!$AF:$AF,"")</f>
        <v/>
      </c>
      <c r="AR1311" s="14"/>
      <c r="AS1311" s="14" t="s">
        <v>5465</v>
      </c>
      <c r="AT1311" s="14" t="str">
        <f>_xlfn.XLOOKUP(B1311,'[9]cell downs 18042026 17h'!$B:$B,'[9]cell downs 18042026 17h'!$B:$B,"")</f>
        <v/>
      </c>
      <c r="AU1311" s="14" t="str">
        <f>_xlfn.XLOOKUP(B1311,'[10]Cells Huawei 19042026 15h'!$B:$B,'[10]Cells Huawei 19042026 15h'!$B:$B,"")</f>
        <v/>
      </c>
      <c r="AV1311" s="9" t="str">
        <f>_xlfn.XLOOKUP(B1311,'[11]cells down 19042026 9H40'!$B:$B,'[11]cells down 19042026 9H40'!$B:$B,"")</f>
        <v/>
      </c>
    </row>
    <row r="1312" spans="1:48" hidden="1" x14ac:dyDescent="0.3">
      <c r="A1312" s="1" t="s">
        <v>4383</v>
      </c>
      <c r="B1312" s="8" t="s">
        <v>4384</v>
      </c>
      <c r="C1312" s="3" t="str">
        <f>_xlfn.XLOOKUP(B1312,'[1]daily break down'!$D:$D,'[1]daily break down'!$E:$E,"")</f>
        <v>ADAMAOUA</v>
      </c>
      <c r="D1312" s="1" t="s">
        <v>11</v>
      </c>
      <c r="E1312" s="1" t="s">
        <v>96</v>
      </c>
      <c r="F1312" s="3" t="s">
        <v>90</v>
      </c>
      <c r="G1312" s="1" t="s">
        <v>4383</v>
      </c>
      <c r="H1312" s="28" t="str">
        <f>_xlfn.XLOOKUP(B1312,[2]CALCULATION!$B:$B,[2]CALCULATION!$H:$H,"")</f>
        <v>NOKIA</v>
      </c>
      <c r="I1312" s="26">
        <v>0</v>
      </c>
      <c r="J1312" s="26">
        <v>0</v>
      </c>
      <c r="K1312" s="26">
        <v>3.4243350369398654E-3</v>
      </c>
      <c r="L1312" s="26">
        <v>0</v>
      </c>
      <c r="M1312" s="26">
        <v>0</v>
      </c>
      <c r="N1312" s="26">
        <v>0</v>
      </c>
      <c r="O1312" s="26">
        <v>0</v>
      </c>
      <c r="P1312" s="114" t="s">
        <v>6364</v>
      </c>
      <c r="Q1312" s="42" t="s">
        <v>5538</v>
      </c>
      <c r="R1312" s="42"/>
      <c r="S1312" s="41" t="str" cm="1">
        <f t="array" ref="S1312">IFERROR(_xlfn.IFS(
U1312="MPR ISSUE","PDH",
U1312="BSS Hardware Issue","BSS",
U1312="Sites strategiques, MLL, Pylone, etc.","ENVTECH",
U1312="AKTIVCO DEFAUT GE &amp; POWER Cabinet","AKTIVCO",
U1312="AKTIVCO Coupure ENEO &amp; Baisse de tension","AKTIVCO GRID ONLY",
U1312="Coupure ENEO &amp; Baisse de tension","IHS GRID ONLY",
U1312="Defaut GE &amp; POWER Cabinet","IHS",
U1312="Sharing","Partners",
U1312="Sites strategiques &amp; DataCenter","SST &amp; DC",
U1312="Exclu","Exclu",
U1312="SAT","SAT",
U1312="SPARE-ISSUE","SPARE-ISSUE",
U1312="Fiber CAmtel","TRANS_FO_CAMTEL",
U1312="Fiber AOF","Fiber AOF",
U1312="Projet OCM (HUAWEI)","TRAVAUX-HUAWEI",
U1312="Projet OCM (NOKIA)","TRAVAUX-NOKIA",
U1312="ACCESS-ISSUE","ACCESS-ISSUE",
U1312="Projet OCM (ZTE, NOKIA, autres projets)","TRAVAUX OCM",
U1312="No root CAuse","No root cause",
U1312="ODU HS","PDH",
U1312="IP &amp; VLAN","PDH",
U1312="Warehouse HUAWEI","SPARE-ISSUE",
U1312="SPARE-HS","SPARE-ISSUE",
U1312="Power Telco","BSS",U1312="no impacts","no impacts"
),"")</f>
        <v>No root cause</v>
      </c>
      <c r="T1312" s="41" t="str" cm="1">
        <f t="array" ref="T1312">IFERROR(_xlfn.IFS(
U1312="MPR ISSUE","TX ISSUE",
U1312="BSS Hardware Issue","RAN ISSUE",
U1312="Sites strategiques, MLL, Pylone, etc.","ENVTECH",
U1312="AKTIVCO DEFAUT GE &amp; POWER Cabinet","POWER ISSUE",
U1312="AKTIVCO Coupure ENEO &amp; Baisse de tension","POWER ISSUE",
U1312="Coupure ENEO &amp; Baisse de tension","POWER ISSUE",
U1312="Defaut GE &amp; POWER Cabinet","POWER ISSUE",
U1312="Sharing","POWER ISSUE",
U1312="Sites strategiques &amp; DataCenter","POWER ISSUE",
U1312="Exclu","Exclu",
U1312="SAT","TX ISSUE",
U1312="SPARE-ISSUE","SPARE-ISSUE",
U1312="Fiber CAmtel","TX ISSUE",
U1312="Fiber AOF","TX ISSUE",
U1312="Projet OCM (HUAWEI)","TRAVAUX-HUAWEI",
U1312="Projet OCM (NOKIA)","TRAVAUX -NOKIA",
U1312="ACCESS-ISSUE","ACCESS-ISSUE",
U1312="Projet OCM (ZTE, NOKIA, autres projets)","TRAVAUX OCM",
U1312="No root CAuse","No root cause",
U1312="ODU HS","TX ISSUE",
U1312="IP &amp; VLAN","TX ISSUE",
U1312="Warehouse HUAWEI","SPARE-ISSUE",
U1312="SPARE-HS","SPARE-ISSUE",
U1312="Power Telco","RAN ISSUE",U1312="no impacts","no impacts"
),"")</f>
        <v>No root cause</v>
      </c>
      <c r="U1312" s="68" t="s">
        <v>5691</v>
      </c>
      <c r="V1312" s="41" t="str" cm="1">
        <f t="array" ref="V1312">IFERROR(_xlfn.IFS(
U1312="MPR ISSUE","ACTIVE",
U1312="BSS Hardware Issue","ACTIVE",
U1312="Sites strategiques, MLL, Pylone, etc.","PASSIVE",
U1312="AKTIVCO DEFAUT GE &amp; POWER Cabinet","PASSIVE",
U1312="AKTIVCO Coupure ENEO &amp; Baisse de tension","PASSIVE",
U1312="Coupure ENEO &amp; Baisse de tension","PASSIVE",
U1312="Defaut GE &amp; POWER Cabinet","PASSIVE",
U1312="Sharing","PASSIVE",
U1312="Sites strategiques &amp; DataCenter","PASSIVE",
U1312="Exclu","Exclu",
U1312="SAT","ACTIVE",
U1312="SPARE-ISSUE","SPARE-ISSUE",
U1312="Fiber CAmtel","ACTIVE",
U1312="Fiber AOF","ACTIVE",
U1312="Projet OCM (HUAWEI)","PLANNED WORKS",
U1312="Projet OCM (NOKIA)","PLANNED WORKS",
U1312="ACCESS-ISSUE","ACCESS-ISSUE",
U1312="Projet OCM (ZTE, NOKIA, autres projets)","PLANNED WORKS",
U1312="No root CAuse","No root cause",
U1312="ODU HS","ACTIVE",
U1312="IP &amp; VLAN","ACTIVE",
U1312="Warehouse HUAWEI","SPARE-ISSUE",
U1312="SPARE-HS","SPARE-ISSUE",
U1312="Power Telco","ACTIVE", U1312="no impacts","no impacts"
),"")</f>
        <v>No root cause</v>
      </c>
      <c r="W1312" s="113"/>
      <c r="X1312" s="113"/>
      <c r="Y1312" s="113"/>
      <c r="Z1312" s="113"/>
      <c r="AA1312" s="113"/>
      <c r="AB1312" s="17" t="s">
        <v>5465</v>
      </c>
      <c r="AC1312" s="17" t="str">
        <f>_xlfn.XLOOKUP(B1312,'INCIDENT-04-27-2026'!E:E,'INCIDENT-04-27-2026'!F:F,"")</f>
        <v/>
      </c>
      <c r="AD1312" s="9"/>
      <c r="AE1312" s="7" t="s">
        <v>5465</v>
      </c>
      <c r="AF1312" s="6" t="str">
        <f>_xlfn.XLOOKUP(B1312,'[13]Input_27-04'!$B:$B,'[13]Input_27-04'!$M:$M,"")</f>
        <v/>
      </c>
      <c r="AG1312" s="7"/>
      <c r="AH1312" s="3"/>
      <c r="AI1312" s="18" t="str">
        <f>_xlfn.XLOOKUP(B1312,'[3]Cells Huawei 27042026 10h'!$B:$B,'[3]Cells Huawei 27042026 10h'!$T:$T,"")</f>
        <v/>
      </c>
      <c r="AJ1312" s="18" t="str">
        <f>_xlfn.XLOOKUP(B1312,'[3]Cells Huawei 27042026 15h'!$B:$B,'[3]Cells Huawei 27042026 15h'!$T:$T,"")</f>
        <v/>
      </c>
      <c r="AK1312" s="18" t="str">
        <f>_xlfn.XLOOKUP(B1312,'[4]cells down 27042026 11h28'!$B:$B,'[4]cells down 27042026 11h28'!$R:$R,"")</f>
        <v/>
      </c>
      <c r="AL1312" s="18" t="str">
        <f>_xlfn.XLOOKUP(B1312,'[4]cells down 27042026 18h01'!$B:$B,'[4]cells down 27042026 18h01'!$R:$R,"")</f>
        <v/>
      </c>
      <c r="AM1312" s="18" t="str">
        <f>_xlfn.XLOOKUP(B1312,'[5]cell downs 27042026 11h'!$B:$B,'[5]cell downs 27042026 11h'!$R:$R,"")</f>
        <v/>
      </c>
      <c r="AN1312" s="18" t="str">
        <f>_xlfn.XLOOKUP(B1312,'[5]cell downs 27042026 17h40'!$B:$B,'[5]cell downs 27042026 17h40'!$R:$R,"")</f>
        <v/>
      </c>
      <c r="AO1312" s="18" t="str">
        <f>_xlfn.XLOOKUP(B1312,'[6]ALL SITES DOWN'!$D:$D,'[6]ALL SITES DOWN'!$J:$J,"")</f>
        <v/>
      </c>
      <c r="AP1312" s="18" t="str">
        <f>_xlfn.XLOOKUP(B1312,'[7]ALL SITES DOWN'!$D:$D,'[7]ALL SITES DOWN'!$J:$J,"")</f>
        <v/>
      </c>
      <c r="AQ1312" s="9" t="str">
        <f>_xlfn.XLOOKUP(B1312,[8]sheet1!$AC:$AC,[8]sheet1!$AF:$AF,"")</f>
        <v/>
      </c>
      <c r="AR1312" s="14"/>
      <c r="AS1312" s="14" t="s">
        <v>5465</v>
      </c>
      <c r="AT1312" s="14" t="str">
        <f>_xlfn.XLOOKUP(B1312,'[9]cell downs 18042026 17h'!$B:$B,'[9]cell downs 18042026 17h'!$B:$B,"")</f>
        <v/>
      </c>
      <c r="AU1312" s="14" t="str">
        <f>_xlfn.XLOOKUP(B1312,'[10]Cells Huawei 19042026 15h'!$B:$B,'[10]Cells Huawei 19042026 15h'!$B:$B,"")</f>
        <v/>
      </c>
      <c r="AV1312" s="9" t="str">
        <f>_xlfn.XLOOKUP(B1312,'[11]cells down 19042026 9H40'!$B:$B,'[11]cells down 19042026 9H40'!$B:$B,"")</f>
        <v/>
      </c>
    </row>
    <row r="1313" spans="1:48" hidden="1" x14ac:dyDescent="0.3">
      <c r="A1313" s="1" t="s">
        <v>728</v>
      </c>
      <c r="B1313" s="8" t="s">
        <v>729</v>
      </c>
      <c r="C1313" s="3" t="str">
        <f>_xlfn.XLOOKUP(B1313,'[1]daily break down'!$D:$D,'[1]daily break down'!$E:$E,"")</f>
        <v>ADAMAOUA</v>
      </c>
      <c r="D1313" s="1" t="s">
        <v>11</v>
      </c>
      <c r="E1313" s="1" t="s">
        <v>66</v>
      </c>
      <c r="F1313" s="3" t="s">
        <v>90</v>
      </c>
      <c r="G1313" s="1" t="s">
        <v>728</v>
      </c>
      <c r="H1313" s="28" t="str">
        <f>_xlfn.XLOOKUP(B1313,[2]CALCULATION!$B:$B,[2]CALCULATION!$H:$H,"")</f>
        <v>NOKIA</v>
      </c>
      <c r="I1313" s="26">
        <v>0</v>
      </c>
      <c r="J1313" s="26">
        <v>0</v>
      </c>
      <c r="K1313" s="26">
        <v>3.3172861725198018E-3</v>
      </c>
      <c r="L1313" s="26">
        <v>0</v>
      </c>
      <c r="M1313" s="26">
        <v>0</v>
      </c>
      <c r="N1313" s="26">
        <v>0</v>
      </c>
      <c r="O1313" s="26">
        <v>0</v>
      </c>
      <c r="P1313" s="114" t="s">
        <v>6364</v>
      </c>
      <c r="Q1313" s="42" t="s">
        <v>5538</v>
      </c>
      <c r="R1313" s="42"/>
      <c r="S1313" s="41" t="str" cm="1">
        <f t="array" ref="S1313">IFERROR(_xlfn.IFS(
U1313="MPR ISSUE","PDH",
U1313="BSS Hardware Issue","BSS",
U1313="Sites strategiques, MLL, Pylone, etc.","ENVTECH",
U1313="AKTIVCO DEFAUT GE &amp; POWER Cabinet","AKTIVCO",
U1313="AKTIVCO Coupure ENEO &amp; Baisse de tension","AKTIVCO GRID ONLY",
U1313="Coupure ENEO &amp; Baisse de tension","IHS GRID ONLY",
U1313="Defaut GE &amp; POWER Cabinet","IHS",
U1313="Sharing","Partners",
U1313="Sites strategiques &amp; DataCenter","SST &amp; DC",
U1313="Exclu","Exclu",
U1313="SAT","SAT",
U1313="SPARE-ISSUE","SPARE-ISSUE",
U1313="Fiber CAmtel","TRANS_FO_CAMTEL",
U1313="Fiber AOF","Fiber AOF",
U1313="Projet OCM (HUAWEI)","TRAVAUX-HUAWEI",
U1313="Projet OCM (NOKIA)","TRAVAUX-NOKIA",
U1313="ACCESS-ISSUE","ACCESS-ISSUE",
U1313="Projet OCM (ZTE, NOKIA, autres projets)","TRAVAUX OCM",
U1313="No root CAuse","No root cause",
U1313="ODU HS","PDH",
U1313="IP &amp; VLAN","PDH",
U1313="Warehouse HUAWEI","SPARE-ISSUE",
U1313="SPARE-HS","SPARE-ISSUE",
U1313="Power Telco","BSS",U1313="no impacts","no impacts"
),"")</f>
        <v>No root cause</v>
      </c>
      <c r="T1313" s="41" t="str" cm="1">
        <f t="array" ref="T1313">IFERROR(_xlfn.IFS(
U1313="MPR ISSUE","TX ISSUE",
U1313="BSS Hardware Issue","RAN ISSUE",
U1313="Sites strategiques, MLL, Pylone, etc.","ENVTECH",
U1313="AKTIVCO DEFAUT GE &amp; POWER Cabinet","POWER ISSUE",
U1313="AKTIVCO Coupure ENEO &amp; Baisse de tension","POWER ISSUE",
U1313="Coupure ENEO &amp; Baisse de tension","POWER ISSUE",
U1313="Defaut GE &amp; POWER Cabinet","POWER ISSUE",
U1313="Sharing","POWER ISSUE",
U1313="Sites strategiques &amp; DataCenter","POWER ISSUE",
U1313="Exclu","Exclu",
U1313="SAT","TX ISSUE",
U1313="SPARE-ISSUE","SPARE-ISSUE",
U1313="Fiber CAmtel","TX ISSUE",
U1313="Fiber AOF","TX ISSUE",
U1313="Projet OCM (HUAWEI)","TRAVAUX-HUAWEI",
U1313="Projet OCM (NOKIA)","TRAVAUX -NOKIA",
U1313="ACCESS-ISSUE","ACCESS-ISSUE",
U1313="Projet OCM (ZTE, NOKIA, autres projets)","TRAVAUX OCM",
U1313="No root CAuse","No root cause",
U1313="ODU HS","TX ISSUE",
U1313="IP &amp; VLAN","TX ISSUE",
U1313="Warehouse HUAWEI","SPARE-ISSUE",
U1313="SPARE-HS","SPARE-ISSUE",
U1313="Power Telco","RAN ISSUE",U1313="no impacts","no impacts"
),"")</f>
        <v>No root cause</v>
      </c>
      <c r="U1313" s="68" t="s">
        <v>5691</v>
      </c>
      <c r="V1313" s="41" t="str" cm="1">
        <f t="array" ref="V1313">IFERROR(_xlfn.IFS(
U1313="MPR ISSUE","ACTIVE",
U1313="BSS Hardware Issue","ACTIVE",
U1313="Sites strategiques, MLL, Pylone, etc.","PASSIVE",
U1313="AKTIVCO DEFAUT GE &amp; POWER Cabinet","PASSIVE",
U1313="AKTIVCO Coupure ENEO &amp; Baisse de tension","PASSIVE",
U1313="Coupure ENEO &amp; Baisse de tension","PASSIVE",
U1313="Defaut GE &amp; POWER Cabinet","PASSIVE",
U1313="Sharing","PASSIVE",
U1313="Sites strategiques &amp; DataCenter","PASSIVE",
U1313="Exclu","Exclu",
U1313="SAT","ACTIVE",
U1313="SPARE-ISSUE","SPARE-ISSUE",
U1313="Fiber CAmtel","ACTIVE",
U1313="Fiber AOF","ACTIVE",
U1313="Projet OCM (HUAWEI)","PLANNED WORKS",
U1313="Projet OCM (NOKIA)","PLANNED WORKS",
U1313="ACCESS-ISSUE","ACCESS-ISSUE",
U1313="Projet OCM (ZTE, NOKIA, autres projets)","PLANNED WORKS",
U1313="No root CAuse","No root cause",
U1313="ODU HS","ACTIVE",
U1313="IP &amp; VLAN","ACTIVE",
U1313="Warehouse HUAWEI","SPARE-ISSUE",
U1313="SPARE-HS","SPARE-ISSUE",
U1313="Power Telco","ACTIVE", U1313="no impacts","no impacts"
),"")</f>
        <v>No root cause</v>
      </c>
      <c r="W1313" s="113"/>
      <c r="X1313" s="113"/>
      <c r="Y1313" s="113"/>
      <c r="Z1313" s="113"/>
      <c r="AA1313" s="113"/>
      <c r="AB1313" s="17" t="s">
        <v>5465</v>
      </c>
      <c r="AC1313" s="17" t="str">
        <f>_xlfn.XLOOKUP(B1313,'INCIDENT-04-27-2026'!E:E,'INCIDENT-04-27-2026'!F:F,"")</f>
        <v/>
      </c>
      <c r="AD1313" s="9"/>
      <c r="AE1313" s="7" t="s">
        <v>5465</v>
      </c>
      <c r="AF1313" s="6" t="str">
        <f>_xlfn.XLOOKUP(B1313,'[13]Input_27-04'!$B:$B,'[13]Input_27-04'!$M:$M,"")</f>
        <v/>
      </c>
      <c r="AG1313" s="7"/>
      <c r="AH1313" s="3"/>
      <c r="AI1313" s="18" t="str">
        <f>_xlfn.XLOOKUP(B1313,'[3]Cells Huawei 27042026 10h'!$B:$B,'[3]Cells Huawei 27042026 10h'!$T:$T,"")</f>
        <v/>
      </c>
      <c r="AJ1313" s="18" t="str">
        <f>_xlfn.XLOOKUP(B1313,'[3]Cells Huawei 27042026 15h'!$B:$B,'[3]Cells Huawei 27042026 15h'!$T:$T,"")</f>
        <v/>
      </c>
      <c r="AK1313" s="18" t="str">
        <f>_xlfn.XLOOKUP(B1313,'[4]cells down 27042026 11h28'!$B:$B,'[4]cells down 27042026 11h28'!$R:$R,"")</f>
        <v/>
      </c>
      <c r="AL1313" s="18" t="str">
        <f>_xlfn.XLOOKUP(B1313,'[4]cells down 27042026 18h01'!$B:$B,'[4]cells down 27042026 18h01'!$R:$R,"")</f>
        <v/>
      </c>
      <c r="AM1313" s="18" t="str">
        <f>_xlfn.XLOOKUP(B1313,'[5]cell downs 27042026 11h'!$B:$B,'[5]cell downs 27042026 11h'!$R:$R,"")</f>
        <v/>
      </c>
      <c r="AN1313" s="18" t="str">
        <f>_xlfn.XLOOKUP(B1313,'[5]cell downs 27042026 17h40'!$B:$B,'[5]cell downs 27042026 17h40'!$R:$R,"")</f>
        <v/>
      </c>
      <c r="AO1313" s="18" t="str">
        <f>_xlfn.XLOOKUP(B1313,'[6]ALL SITES DOWN'!$D:$D,'[6]ALL SITES DOWN'!$J:$J,"")</f>
        <v/>
      </c>
      <c r="AP1313" s="18" t="str">
        <f>_xlfn.XLOOKUP(B1313,'[7]ALL SITES DOWN'!$D:$D,'[7]ALL SITES DOWN'!$J:$J,"")</f>
        <v/>
      </c>
      <c r="AQ1313" s="9" t="str">
        <f>_xlfn.XLOOKUP(B1313,[8]sheet1!$AC:$AC,[8]sheet1!$AF:$AF,"")</f>
        <v/>
      </c>
      <c r="AR1313" s="14"/>
      <c r="AS1313" s="14" t="s">
        <v>5465</v>
      </c>
      <c r="AT1313" s="14" t="str">
        <f>_xlfn.XLOOKUP(B1313,'[9]cell downs 18042026 17h'!$B:$B,'[9]cell downs 18042026 17h'!$B:$B,"")</f>
        <v/>
      </c>
      <c r="AU1313" s="14" t="str">
        <f>_xlfn.XLOOKUP(B1313,'[10]Cells Huawei 19042026 15h'!$B:$B,'[10]Cells Huawei 19042026 15h'!$B:$B,"")</f>
        <v/>
      </c>
      <c r="AV1313" s="9" t="str">
        <f>_xlfn.XLOOKUP(B1313,'[11]cells down 19042026 9H40'!$B:$B,'[11]cells down 19042026 9H40'!$B:$B,"")</f>
        <v/>
      </c>
    </row>
    <row r="1314" spans="1:48" hidden="1" x14ac:dyDescent="0.3">
      <c r="A1314" s="1" t="s">
        <v>261</v>
      </c>
      <c r="B1314" s="8" t="s">
        <v>262</v>
      </c>
      <c r="C1314" s="3" t="str">
        <f>_xlfn.XLOOKUP(B1314,'[1]daily break down'!$D:$D,'[1]daily break down'!$E:$E,"")</f>
        <v>Douala</v>
      </c>
      <c r="D1314" s="1" t="s">
        <v>21</v>
      </c>
      <c r="E1314" s="1" t="s">
        <v>263</v>
      </c>
      <c r="F1314" s="3" t="s">
        <v>31</v>
      </c>
      <c r="G1314" s="1" t="s">
        <v>32</v>
      </c>
      <c r="H1314" s="29" t="str">
        <f>_xlfn.XLOOKUP(B1314,[2]CALCULATION!$B:$B,[2]CALCULATION!$H:$H,"")</f>
        <v>ZTE</v>
      </c>
      <c r="I1314" s="26">
        <v>0</v>
      </c>
      <c r="J1314" s="26">
        <v>0</v>
      </c>
      <c r="K1314" s="26">
        <v>3.1568088621790756E-3</v>
      </c>
      <c r="L1314" s="26">
        <v>2.0100133263705175E-2</v>
      </c>
      <c r="M1314" s="26">
        <v>0</v>
      </c>
      <c r="N1314" s="26">
        <v>0</v>
      </c>
      <c r="O1314" s="26">
        <v>0</v>
      </c>
      <c r="P1314" s="114" t="s">
        <v>6364</v>
      </c>
      <c r="Q1314" s="42" t="s">
        <v>5538</v>
      </c>
      <c r="R1314" s="42"/>
      <c r="S1314" s="41" t="str" cm="1">
        <f t="array" ref="S1314">IFERROR(_xlfn.IFS(
U1314="MPR ISSUE","PDH",
U1314="BSS Hardware Issue","BSS",
U1314="Sites strategiques, MLL, Pylone, etc.","ENVTECH",
U1314="AKTIVCO DEFAUT GE &amp; POWER Cabinet","AKTIVCO",
U1314="AKTIVCO Coupure ENEO &amp; Baisse de tension","AKTIVCO GRID ONLY",
U1314="Coupure ENEO &amp; Baisse de tension","IHS GRID ONLY",
U1314="Defaut GE &amp; POWER Cabinet","IHS",
U1314="Sharing","Partners",
U1314="Sites strategiques &amp; DataCenter","SST &amp; DC",
U1314="Exclu","Exclu",
U1314="SAT","SAT",
U1314="SPARE-ISSUE","SPARE-ISSUE",
U1314="Fiber CAmtel","TRANS_FO_CAMTEL",
U1314="Fiber AOF","Fiber AOF",
U1314="Projet OCM (HUAWEI)","TRAVAUX-HUAWEI",
U1314="Projet OCM (NOKIA)","TRAVAUX-NOKIA",
U1314="ACCESS-ISSUE","ACCESS-ISSUE",
U1314="Projet OCM (ZTE, NOKIA, autres projets)","TRAVAUX OCM",
U1314="No root CAuse","No root cause",
U1314="ODU HS","PDH",
U1314="IP &amp; VLAN","PDH",
U1314="Warehouse HUAWEI","SPARE-ISSUE",
U1314="SPARE-HS","SPARE-ISSUE",
U1314="Power Telco","BSS",U1314="no impacts","no impacts"
),"")</f>
        <v>No root cause</v>
      </c>
      <c r="T1314" s="41" t="str" cm="1">
        <f t="array" ref="T1314">IFERROR(_xlfn.IFS(
U1314="MPR ISSUE","TX ISSUE",
U1314="BSS Hardware Issue","RAN ISSUE",
U1314="Sites strategiques, MLL, Pylone, etc.","ENVTECH",
U1314="AKTIVCO DEFAUT GE &amp; POWER Cabinet","POWER ISSUE",
U1314="AKTIVCO Coupure ENEO &amp; Baisse de tension","POWER ISSUE",
U1314="Coupure ENEO &amp; Baisse de tension","POWER ISSUE",
U1314="Defaut GE &amp; POWER Cabinet","POWER ISSUE",
U1314="Sharing","POWER ISSUE",
U1314="Sites strategiques &amp; DataCenter","POWER ISSUE",
U1314="Exclu","Exclu",
U1314="SAT","TX ISSUE",
U1314="SPARE-ISSUE","SPARE-ISSUE",
U1314="Fiber CAmtel","TX ISSUE",
U1314="Fiber AOF","TX ISSUE",
U1314="Projet OCM (HUAWEI)","TRAVAUX-HUAWEI",
U1314="Projet OCM (NOKIA)","TRAVAUX -NOKIA",
U1314="ACCESS-ISSUE","ACCESS-ISSUE",
U1314="Projet OCM (ZTE, NOKIA, autres projets)","TRAVAUX OCM",
U1314="No root CAuse","No root cause",
U1314="ODU HS","TX ISSUE",
U1314="IP &amp; VLAN","TX ISSUE",
U1314="Warehouse HUAWEI","SPARE-ISSUE",
U1314="SPARE-HS","SPARE-ISSUE",
U1314="Power Telco","RAN ISSUE",U1314="no impacts","no impacts"
),"")</f>
        <v>No root cause</v>
      </c>
      <c r="U1314" s="68" t="s">
        <v>5691</v>
      </c>
      <c r="V1314" s="41" t="str" cm="1">
        <f t="array" ref="V1314">IFERROR(_xlfn.IFS(
U1314="MPR ISSUE","ACTIVE",
U1314="BSS Hardware Issue","ACTIVE",
U1314="Sites strategiques, MLL, Pylone, etc.","PASSIVE",
U1314="AKTIVCO DEFAUT GE &amp; POWER Cabinet","PASSIVE",
U1314="AKTIVCO Coupure ENEO &amp; Baisse de tension","PASSIVE",
U1314="Coupure ENEO &amp; Baisse de tension","PASSIVE",
U1314="Defaut GE &amp; POWER Cabinet","PASSIVE",
U1314="Sharing","PASSIVE",
U1314="Sites strategiques &amp; DataCenter","PASSIVE",
U1314="Exclu","Exclu",
U1314="SAT","ACTIVE",
U1314="SPARE-ISSUE","SPARE-ISSUE",
U1314="Fiber CAmtel","ACTIVE",
U1314="Fiber AOF","ACTIVE",
U1314="Projet OCM (HUAWEI)","PLANNED WORKS",
U1314="Projet OCM (NOKIA)","PLANNED WORKS",
U1314="ACCESS-ISSUE","ACCESS-ISSUE",
U1314="Projet OCM (ZTE, NOKIA, autres projets)","PLANNED WORKS",
U1314="No root CAuse","No root cause",
U1314="ODU HS","ACTIVE",
U1314="IP &amp; VLAN","ACTIVE",
U1314="Warehouse HUAWEI","SPARE-ISSUE",
U1314="SPARE-HS","SPARE-ISSUE",
U1314="Power Telco","ACTIVE", U1314="no impacts","no impacts"
),"")</f>
        <v>No root cause</v>
      </c>
      <c r="W1314" s="113"/>
      <c r="X1314" s="113"/>
      <c r="Y1314" s="113"/>
      <c r="Z1314" s="113"/>
      <c r="AA1314" s="113"/>
      <c r="AB1314" s="17" t="s">
        <v>5465</v>
      </c>
      <c r="AC1314" s="17" t="str">
        <f>_xlfn.XLOOKUP(B1314,'INCIDENT-04-27-2026'!E:E,'INCIDENT-04-27-2026'!F:F,"")</f>
        <v/>
      </c>
      <c r="AD1314" s="9"/>
      <c r="AE1314" s="7" t="s">
        <v>5465</v>
      </c>
      <c r="AF1314" s="6" t="str">
        <f>_xlfn.XLOOKUP(B1314,'[13]Input_27-04'!$B:$B,'[13]Input_27-04'!$M:$M,"")</f>
        <v/>
      </c>
      <c r="AG1314" s="7"/>
      <c r="AH1314" s="3"/>
      <c r="AI1314" s="18" t="str">
        <f>_xlfn.XLOOKUP(B1314,'[3]Cells Huawei 27042026 10h'!$B:$B,'[3]Cells Huawei 27042026 10h'!$T:$T,"")</f>
        <v/>
      </c>
      <c r="AJ1314" s="18" t="str">
        <f>_xlfn.XLOOKUP(B1314,'[3]Cells Huawei 27042026 15h'!$B:$B,'[3]Cells Huawei 27042026 15h'!$T:$T,"")</f>
        <v/>
      </c>
      <c r="AK1314" s="18" t="str">
        <f>_xlfn.XLOOKUP(B1314,'[4]cells down 27042026 11h28'!$B:$B,'[4]cells down 27042026 11h28'!$R:$R,"")</f>
        <v/>
      </c>
      <c r="AL1314" s="18" t="str">
        <f>_xlfn.XLOOKUP(B1314,'[4]cells down 27042026 18h01'!$B:$B,'[4]cells down 27042026 18h01'!$R:$R,"")</f>
        <v/>
      </c>
      <c r="AM1314" s="18" t="str">
        <f>_xlfn.XLOOKUP(B1314,'[5]cell downs 27042026 11h'!$B:$B,'[5]cell downs 27042026 11h'!$R:$R,"")</f>
        <v/>
      </c>
      <c r="AN1314" s="18" t="str">
        <f>_xlfn.XLOOKUP(B1314,'[5]cell downs 27042026 17h40'!$B:$B,'[5]cell downs 27042026 17h40'!$R:$R,"")</f>
        <v/>
      </c>
      <c r="AO1314" s="18" t="str">
        <f>_xlfn.XLOOKUP(B1314,'[6]ALL SITES DOWN'!$D:$D,'[6]ALL SITES DOWN'!$J:$J,"")</f>
        <v/>
      </c>
      <c r="AP1314" s="18" t="str">
        <f>_xlfn.XLOOKUP(B1314,'[7]ALL SITES DOWN'!$D:$D,'[7]ALL SITES DOWN'!$J:$J,"")</f>
        <v/>
      </c>
      <c r="AQ1314" s="9" t="str">
        <f>_xlfn.XLOOKUP(B1314,[8]sheet1!$AC:$AC,[8]sheet1!$AF:$AF,"")</f>
        <v/>
      </c>
      <c r="AR1314" s="14"/>
      <c r="AS1314" s="14" t="s">
        <v>5465</v>
      </c>
      <c r="AT1314" s="14" t="str">
        <f>_xlfn.XLOOKUP(B1314,'[9]cell downs 18042026 17h'!$B:$B,'[9]cell downs 18042026 17h'!$B:$B,"")</f>
        <v/>
      </c>
      <c r="AU1314" s="14" t="str">
        <f>_xlfn.XLOOKUP(B1314,'[10]Cells Huawei 19042026 15h'!$B:$B,'[10]Cells Huawei 19042026 15h'!$B:$B,"")</f>
        <v/>
      </c>
      <c r="AV1314" s="9" t="str">
        <f>_xlfn.XLOOKUP(B1314,'[11]cells down 19042026 9H40'!$B:$B,'[11]cells down 19042026 9H40'!$B:$B,"")</f>
        <v/>
      </c>
    </row>
    <row r="1315" spans="1:48" hidden="1" x14ac:dyDescent="0.3">
      <c r="A1315" s="1" t="s">
        <v>4255</v>
      </c>
      <c r="B1315" s="8" t="s">
        <v>4256</v>
      </c>
      <c r="C1315" s="3" t="str">
        <f>_xlfn.XLOOKUP(B1315,'[1]daily break down'!$D:$D,'[1]daily break down'!$E:$E,"")</f>
        <v>CENTRE</v>
      </c>
      <c r="D1315" s="1" t="s">
        <v>357</v>
      </c>
      <c r="E1315" s="1" t="s">
        <v>563</v>
      </c>
      <c r="F1315" s="3" t="s">
        <v>37</v>
      </c>
      <c r="G1315" s="1" t="s">
        <v>4255</v>
      </c>
      <c r="H1315" s="28" t="str">
        <f>_xlfn.XLOOKUP(B1315,[2]CALCULATION!$B:$B,[2]CALCULATION!$H:$H,"")</f>
        <v>NOKIA</v>
      </c>
      <c r="I1315" s="26">
        <v>0</v>
      </c>
      <c r="J1315" s="26">
        <v>0</v>
      </c>
      <c r="K1315" s="26">
        <v>3.0497983922745759E-3</v>
      </c>
      <c r="L1315" s="26">
        <v>8.0809328108496656E-2</v>
      </c>
      <c r="M1315" s="26">
        <v>0</v>
      </c>
      <c r="N1315" s="26">
        <v>0</v>
      </c>
      <c r="O1315" s="26">
        <v>0</v>
      </c>
      <c r="P1315" s="114" t="s">
        <v>6364</v>
      </c>
      <c r="Q1315" s="42" t="s">
        <v>5538</v>
      </c>
      <c r="R1315" s="42"/>
      <c r="S1315" s="41" t="str" cm="1">
        <f t="array" ref="S1315">IFERROR(_xlfn.IFS(
U1315="MPR ISSUE","PDH",
U1315="BSS Hardware Issue","BSS",
U1315="Sites strategiques, MLL, Pylone, etc.","ENVTECH",
U1315="AKTIVCO DEFAUT GE &amp; POWER Cabinet","AKTIVCO",
U1315="AKTIVCO Coupure ENEO &amp; Baisse de tension","AKTIVCO GRID ONLY",
U1315="Coupure ENEO &amp; Baisse de tension","IHS GRID ONLY",
U1315="Defaut GE &amp; POWER Cabinet","IHS",
U1315="Sharing","Partners",
U1315="Sites strategiques &amp; DataCenter","SST &amp; DC",
U1315="Exclu","Exclu",
U1315="SAT","SAT",
U1315="SPARE-ISSUE","SPARE-ISSUE",
U1315="Fiber CAmtel","TRANS_FO_CAMTEL",
U1315="Fiber AOF","Fiber AOF",
U1315="Projet OCM (HUAWEI)","TRAVAUX-HUAWEI",
U1315="Projet OCM (NOKIA)","TRAVAUX-NOKIA",
U1315="ACCESS-ISSUE","ACCESS-ISSUE",
U1315="Projet OCM (ZTE, NOKIA, autres projets)","TRAVAUX OCM",
U1315="No root CAuse","No root cause",
U1315="ODU HS","PDH",
U1315="IP &amp; VLAN","PDH",
U1315="Warehouse HUAWEI","SPARE-ISSUE",
U1315="SPARE-HS","SPARE-ISSUE",
U1315="Power Telco","BSS",U1315="no impacts","no impacts"
),"")</f>
        <v>No root cause</v>
      </c>
      <c r="T1315" s="41" t="str" cm="1">
        <f t="array" ref="T1315">IFERROR(_xlfn.IFS(
U1315="MPR ISSUE","TX ISSUE",
U1315="BSS Hardware Issue","RAN ISSUE",
U1315="Sites strategiques, MLL, Pylone, etc.","ENVTECH",
U1315="AKTIVCO DEFAUT GE &amp; POWER Cabinet","POWER ISSUE",
U1315="AKTIVCO Coupure ENEO &amp; Baisse de tension","POWER ISSUE",
U1315="Coupure ENEO &amp; Baisse de tension","POWER ISSUE",
U1315="Defaut GE &amp; POWER Cabinet","POWER ISSUE",
U1315="Sharing","POWER ISSUE",
U1315="Sites strategiques &amp; DataCenter","POWER ISSUE",
U1315="Exclu","Exclu",
U1315="SAT","TX ISSUE",
U1315="SPARE-ISSUE","SPARE-ISSUE",
U1315="Fiber CAmtel","TX ISSUE",
U1315="Fiber AOF","TX ISSUE",
U1315="Projet OCM (HUAWEI)","TRAVAUX-HUAWEI",
U1315="Projet OCM (NOKIA)","TRAVAUX -NOKIA",
U1315="ACCESS-ISSUE","ACCESS-ISSUE",
U1315="Projet OCM (ZTE, NOKIA, autres projets)","TRAVAUX OCM",
U1315="No root CAuse","No root cause",
U1315="ODU HS","TX ISSUE",
U1315="IP &amp; VLAN","TX ISSUE",
U1315="Warehouse HUAWEI","SPARE-ISSUE",
U1315="SPARE-HS","SPARE-ISSUE",
U1315="Power Telco","RAN ISSUE",U1315="no impacts","no impacts"
),"")</f>
        <v>No root cause</v>
      </c>
      <c r="U1315" s="68" t="s">
        <v>5691</v>
      </c>
      <c r="V1315" s="41" t="str" cm="1">
        <f t="array" ref="V1315">IFERROR(_xlfn.IFS(
U1315="MPR ISSUE","ACTIVE",
U1315="BSS Hardware Issue","ACTIVE",
U1315="Sites strategiques, MLL, Pylone, etc.","PASSIVE",
U1315="AKTIVCO DEFAUT GE &amp; POWER Cabinet","PASSIVE",
U1315="AKTIVCO Coupure ENEO &amp; Baisse de tension","PASSIVE",
U1315="Coupure ENEO &amp; Baisse de tension","PASSIVE",
U1315="Defaut GE &amp; POWER Cabinet","PASSIVE",
U1315="Sharing","PASSIVE",
U1315="Sites strategiques &amp; DataCenter","PASSIVE",
U1315="Exclu","Exclu",
U1315="SAT","ACTIVE",
U1315="SPARE-ISSUE","SPARE-ISSUE",
U1315="Fiber CAmtel","ACTIVE",
U1315="Fiber AOF","ACTIVE",
U1315="Projet OCM (HUAWEI)","PLANNED WORKS",
U1315="Projet OCM (NOKIA)","PLANNED WORKS",
U1315="ACCESS-ISSUE","ACCESS-ISSUE",
U1315="Projet OCM (ZTE, NOKIA, autres projets)","PLANNED WORKS",
U1315="No root CAuse","No root cause",
U1315="ODU HS","ACTIVE",
U1315="IP &amp; VLAN","ACTIVE",
U1315="Warehouse HUAWEI","SPARE-ISSUE",
U1315="SPARE-HS","SPARE-ISSUE",
U1315="Power Telco","ACTIVE", U1315="no impacts","no impacts"
),"")</f>
        <v>No root cause</v>
      </c>
      <c r="W1315" s="113"/>
      <c r="X1315" s="113"/>
      <c r="Y1315" s="113"/>
      <c r="Z1315" s="113"/>
      <c r="AA1315" s="113"/>
      <c r="AB1315" s="17" t="s">
        <v>5465</v>
      </c>
      <c r="AC1315" s="17" t="str">
        <f>_xlfn.XLOOKUP(B1315,'INCIDENT-04-27-2026'!E:E,'INCIDENT-04-27-2026'!F:F,"")</f>
        <v/>
      </c>
      <c r="AD1315" s="9"/>
      <c r="AE1315" s="7" t="s">
        <v>5465</v>
      </c>
      <c r="AF1315" s="6" t="str">
        <f>_xlfn.XLOOKUP(B1315,'[13]Input_27-04'!$B:$B,'[13]Input_27-04'!$M:$M,"")</f>
        <v/>
      </c>
      <c r="AG1315" s="7"/>
      <c r="AH1315" s="3"/>
      <c r="AI1315" s="18" t="str">
        <f>_xlfn.XLOOKUP(B1315,'[3]Cells Huawei 27042026 10h'!$B:$B,'[3]Cells Huawei 27042026 10h'!$T:$T,"")</f>
        <v/>
      </c>
      <c r="AJ1315" s="18" t="str">
        <f>_xlfn.XLOOKUP(B1315,'[3]Cells Huawei 27042026 15h'!$B:$B,'[3]Cells Huawei 27042026 15h'!$T:$T,"")</f>
        <v/>
      </c>
      <c r="AK1315" s="18" t="str">
        <f>_xlfn.XLOOKUP(B1315,'[4]cells down 27042026 11h28'!$B:$B,'[4]cells down 27042026 11h28'!$R:$R,"")</f>
        <v/>
      </c>
      <c r="AL1315" s="18" t="str">
        <f>_xlfn.XLOOKUP(B1315,'[4]cells down 27042026 18h01'!$B:$B,'[4]cells down 27042026 18h01'!$R:$R,"")</f>
        <v/>
      </c>
      <c r="AM1315" s="18" t="str">
        <f>_xlfn.XLOOKUP(B1315,'[5]cell downs 27042026 11h'!$B:$B,'[5]cell downs 27042026 11h'!$R:$R,"")</f>
        <v/>
      </c>
      <c r="AN1315" s="18" t="str">
        <f>_xlfn.XLOOKUP(B1315,'[5]cell downs 27042026 17h40'!$B:$B,'[5]cell downs 27042026 17h40'!$R:$R,"")</f>
        <v/>
      </c>
      <c r="AO1315" s="18" t="str">
        <f>_xlfn.XLOOKUP(B1315,'[6]ALL SITES DOWN'!$D:$D,'[6]ALL SITES DOWN'!$J:$J,"")</f>
        <v/>
      </c>
      <c r="AP1315" s="18" t="str">
        <f>_xlfn.XLOOKUP(B1315,'[7]ALL SITES DOWN'!$D:$D,'[7]ALL SITES DOWN'!$J:$J,"")</f>
        <v/>
      </c>
      <c r="AQ1315" s="9" t="str">
        <f>_xlfn.XLOOKUP(B1315,[8]sheet1!$AC:$AC,[8]sheet1!$AF:$AF,"")</f>
        <v/>
      </c>
      <c r="AR1315" s="14"/>
      <c r="AS1315" s="14" t="s">
        <v>5465</v>
      </c>
      <c r="AT1315" s="14" t="str">
        <f>_xlfn.XLOOKUP(B1315,'[9]cell downs 18042026 17h'!$B:$B,'[9]cell downs 18042026 17h'!$B:$B,"")</f>
        <v/>
      </c>
      <c r="AU1315" s="14" t="str">
        <f>_xlfn.XLOOKUP(B1315,'[10]Cells Huawei 19042026 15h'!$B:$B,'[10]Cells Huawei 19042026 15h'!$B:$B,"")</f>
        <v/>
      </c>
      <c r="AV1315" s="9" t="str">
        <f>_xlfn.XLOOKUP(B1315,'[11]cells down 19042026 9H40'!$B:$B,'[11]cells down 19042026 9H40'!$B:$B,"")</f>
        <v/>
      </c>
    </row>
    <row r="1316" spans="1:48" hidden="1" x14ac:dyDescent="0.3">
      <c r="A1316" s="1" t="s">
        <v>3264</v>
      </c>
      <c r="B1316" s="8" t="s">
        <v>3265</v>
      </c>
      <c r="C1316" s="3" t="str">
        <f>_xlfn.XLOOKUP(B1316,'[1]daily break down'!$D:$D,'[1]daily break down'!$E:$E,"")</f>
        <v>Douala</v>
      </c>
      <c r="D1316" s="1" t="s">
        <v>11</v>
      </c>
      <c r="E1316" s="1" t="s">
        <v>12</v>
      </c>
      <c r="F1316" s="3" t="s">
        <v>31</v>
      </c>
      <c r="G1316" s="1" t="s">
        <v>32</v>
      </c>
      <c r="H1316" s="29" t="str">
        <f>_xlfn.XLOOKUP(B1316,[2]CALCULATION!$B:$B,[2]CALCULATION!$H:$H,"")</f>
        <v>ZTE</v>
      </c>
      <c r="I1316" s="26">
        <v>0</v>
      </c>
      <c r="J1316" s="26">
        <v>0</v>
      </c>
      <c r="K1316" s="26">
        <v>2.4434057294833366E-3</v>
      </c>
      <c r="L1316" s="26">
        <v>0</v>
      </c>
      <c r="M1316" s="26">
        <v>0</v>
      </c>
      <c r="N1316" s="26">
        <v>0</v>
      </c>
      <c r="O1316" s="26">
        <v>0</v>
      </c>
      <c r="P1316" s="114" t="s">
        <v>6364</v>
      </c>
      <c r="Q1316" s="42" t="s">
        <v>5538</v>
      </c>
      <c r="R1316" s="42"/>
      <c r="S1316" s="41" t="str" cm="1">
        <f t="array" ref="S1316">IFERROR(_xlfn.IFS(
U1316="MPR ISSUE","PDH",
U1316="BSS Hardware Issue","BSS",
U1316="Sites strategiques, MLL, Pylone, etc.","ENVTECH",
U1316="AKTIVCO DEFAUT GE &amp; POWER Cabinet","AKTIVCO",
U1316="AKTIVCO Coupure ENEO &amp; Baisse de tension","AKTIVCO GRID ONLY",
U1316="Coupure ENEO &amp; Baisse de tension","IHS GRID ONLY",
U1316="Defaut GE &amp; POWER Cabinet","IHS",
U1316="Sharing","Partners",
U1316="Sites strategiques &amp; DataCenter","SST &amp; DC",
U1316="Exclu","Exclu",
U1316="SAT","SAT",
U1316="SPARE-ISSUE","SPARE-ISSUE",
U1316="Fiber CAmtel","TRANS_FO_CAMTEL",
U1316="Fiber AOF","Fiber AOF",
U1316="Projet OCM (HUAWEI)","TRAVAUX-HUAWEI",
U1316="Projet OCM (NOKIA)","TRAVAUX-NOKIA",
U1316="ACCESS-ISSUE","ACCESS-ISSUE",
U1316="Projet OCM (ZTE, NOKIA, autres projets)","TRAVAUX OCM",
U1316="No root CAuse","No root cause",
U1316="ODU HS","PDH",
U1316="IP &amp; VLAN","PDH",
U1316="Warehouse HUAWEI","SPARE-ISSUE",
U1316="SPARE-HS","SPARE-ISSUE",
U1316="Power Telco","BSS",U1316="no impacts","no impacts"
),"")</f>
        <v>No root cause</v>
      </c>
      <c r="T1316" s="41" t="str" cm="1">
        <f t="array" ref="T1316">IFERROR(_xlfn.IFS(
U1316="MPR ISSUE","TX ISSUE",
U1316="BSS Hardware Issue","RAN ISSUE",
U1316="Sites strategiques, MLL, Pylone, etc.","ENVTECH",
U1316="AKTIVCO DEFAUT GE &amp; POWER Cabinet","POWER ISSUE",
U1316="AKTIVCO Coupure ENEO &amp; Baisse de tension","POWER ISSUE",
U1316="Coupure ENEO &amp; Baisse de tension","POWER ISSUE",
U1316="Defaut GE &amp; POWER Cabinet","POWER ISSUE",
U1316="Sharing","POWER ISSUE",
U1316="Sites strategiques &amp; DataCenter","POWER ISSUE",
U1316="Exclu","Exclu",
U1316="SAT","TX ISSUE",
U1316="SPARE-ISSUE","SPARE-ISSUE",
U1316="Fiber CAmtel","TX ISSUE",
U1316="Fiber AOF","TX ISSUE",
U1316="Projet OCM (HUAWEI)","TRAVAUX-HUAWEI",
U1316="Projet OCM (NOKIA)","TRAVAUX -NOKIA",
U1316="ACCESS-ISSUE","ACCESS-ISSUE",
U1316="Projet OCM (ZTE, NOKIA, autres projets)","TRAVAUX OCM",
U1316="No root CAuse","No root cause",
U1316="ODU HS","TX ISSUE",
U1316="IP &amp; VLAN","TX ISSUE",
U1316="Warehouse HUAWEI","SPARE-ISSUE",
U1316="SPARE-HS","SPARE-ISSUE",
U1316="Power Telco","RAN ISSUE",U1316="no impacts","no impacts"
),"")</f>
        <v>No root cause</v>
      </c>
      <c r="U1316" s="68" t="s">
        <v>5691</v>
      </c>
      <c r="V1316" s="41" t="str" cm="1">
        <f t="array" ref="V1316">IFERROR(_xlfn.IFS(
U1316="MPR ISSUE","ACTIVE",
U1316="BSS Hardware Issue","ACTIVE",
U1316="Sites strategiques, MLL, Pylone, etc.","PASSIVE",
U1316="AKTIVCO DEFAUT GE &amp; POWER Cabinet","PASSIVE",
U1316="AKTIVCO Coupure ENEO &amp; Baisse de tension","PASSIVE",
U1316="Coupure ENEO &amp; Baisse de tension","PASSIVE",
U1316="Defaut GE &amp; POWER Cabinet","PASSIVE",
U1316="Sharing","PASSIVE",
U1316="Sites strategiques &amp; DataCenter","PASSIVE",
U1316="Exclu","Exclu",
U1316="SAT","ACTIVE",
U1316="SPARE-ISSUE","SPARE-ISSUE",
U1316="Fiber CAmtel","ACTIVE",
U1316="Fiber AOF","ACTIVE",
U1316="Projet OCM (HUAWEI)","PLANNED WORKS",
U1316="Projet OCM (NOKIA)","PLANNED WORKS",
U1316="ACCESS-ISSUE","ACCESS-ISSUE",
U1316="Projet OCM (ZTE, NOKIA, autres projets)","PLANNED WORKS",
U1316="No root CAuse","No root cause",
U1316="ODU HS","ACTIVE",
U1316="IP &amp; VLAN","ACTIVE",
U1316="Warehouse HUAWEI","SPARE-ISSUE",
U1316="SPARE-HS","SPARE-ISSUE",
U1316="Power Telco","ACTIVE", U1316="no impacts","no impacts"
),"")</f>
        <v>No root cause</v>
      </c>
      <c r="W1316" s="113"/>
      <c r="X1316" s="113"/>
      <c r="Y1316" s="113"/>
      <c r="Z1316" s="113"/>
      <c r="AA1316" s="113"/>
      <c r="AB1316" s="17" t="s">
        <v>5465</v>
      </c>
      <c r="AC1316" s="17" t="str">
        <f>_xlfn.XLOOKUP(B1316,'INCIDENT-04-27-2026'!E:E,'INCIDENT-04-27-2026'!F:F,"")</f>
        <v/>
      </c>
      <c r="AD1316" s="9"/>
      <c r="AE1316" s="7" t="s">
        <v>5465</v>
      </c>
      <c r="AF1316" s="6" t="str">
        <f>_xlfn.XLOOKUP(B1316,'[13]Input_27-04'!$B:$B,'[13]Input_27-04'!$M:$M,"")</f>
        <v/>
      </c>
      <c r="AG1316" s="7"/>
      <c r="AH1316" s="3"/>
      <c r="AI1316" s="18" t="str">
        <f>_xlfn.XLOOKUP(B1316,'[3]Cells Huawei 27042026 10h'!$B:$B,'[3]Cells Huawei 27042026 10h'!$T:$T,"")</f>
        <v/>
      </c>
      <c r="AJ1316" s="18" t="str">
        <f>_xlfn.XLOOKUP(B1316,'[3]Cells Huawei 27042026 15h'!$B:$B,'[3]Cells Huawei 27042026 15h'!$T:$T,"")</f>
        <v/>
      </c>
      <c r="AK1316" s="18" t="str">
        <f>_xlfn.XLOOKUP(B1316,'[4]cells down 27042026 11h28'!$B:$B,'[4]cells down 27042026 11h28'!$R:$R,"")</f>
        <v/>
      </c>
      <c r="AL1316" s="18" t="str">
        <f>_xlfn.XLOOKUP(B1316,'[4]cells down 27042026 18h01'!$B:$B,'[4]cells down 27042026 18h01'!$R:$R,"")</f>
        <v/>
      </c>
      <c r="AM1316" s="18" t="str">
        <f>_xlfn.XLOOKUP(B1316,'[5]cell downs 27042026 11h'!$B:$B,'[5]cell downs 27042026 11h'!$R:$R,"")</f>
        <v/>
      </c>
      <c r="AN1316" s="18" t="str">
        <f>_xlfn.XLOOKUP(B1316,'[5]cell downs 27042026 17h40'!$B:$B,'[5]cell downs 27042026 17h40'!$R:$R,"")</f>
        <v/>
      </c>
      <c r="AO1316" s="18" t="str">
        <f>_xlfn.XLOOKUP(B1316,'[6]ALL SITES DOWN'!$D:$D,'[6]ALL SITES DOWN'!$J:$J,"")</f>
        <v/>
      </c>
      <c r="AP1316" s="18" t="str">
        <f>_xlfn.XLOOKUP(B1316,'[7]ALL SITES DOWN'!$D:$D,'[7]ALL SITES DOWN'!$J:$J,"")</f>
        <v/>
      </c>
      <c r="AQ1316" s="9" t="str">
        <f>_xlfn.XLOOKUP(B1316,[8]sheet1!$AC:$AC,[8]sheet1!$AF:$AF,"")</f>
        <v/>
      </c>
      <c r="AR1316" s="14"/>
      <c r="AS1316" s="14" t="s">
        <v>5465</v>
      </c>
      <c r="AT1316" s="14" t="str">
        <f>_xlfn.XLOOKUP(B1316,'[9]cell downs 18042026 17h'!$B:$B,'[9]cell downs 18042026 17h'!$B:$B,"")</f>
        <v/>
      </c>
      <c r="AU1316" s="14" t="str">
        <f>_xlfn.XLOOKUP(B1316,'[10]Cells Huawei 19042026 15h'!$B:$B,'[10]Cells Huawei 19042026 15h'!$B:$B,"")</f>
        <v/>
      </c>
      <c r="AV1316" s="9" t="str">
        <f>_xlfn.XLOOKUP(B1316,'[11]cells down 19042026 9H40'!$B:$B,'[11]cells down 19042026 9H40'!$B:$B,"")</f>
        <v/>
      </c>
    </row>
    <row r="1317" spans="1:48" hidden="1" x14ac:dyDescent="0.3">
      <c r="A1317" s="1" t="s">
        <v>4532</v>
      </c>
      <c r="B1317" s="8" t="s">
        <v>4533</v>
      </c>
      <c r="C1317" s="3" t="str">
        <f>_xlfn.XLOOKUP(B1317,'[1]daily break down'!$D:$D,'[1]daily break down'!$E:$E,"")</f>
        <v>Douala</v>
      </c>
      <c r="D1317" s="1" t="s">
        <v>11</v>
      </c>
      <c r="E1317" s="1" t="s">
        <v>12</v>
      </c>
      <c r="F1317" s="3" t="s">
        <v>31</v>
      </c>
      <c r="G1317" s="1" t="s">
        <v>32</v>
      </c>
      <c r="H1317" s="29" t="str">
        <f>_xlfn.XLOOKUP(B1317,[2]CALCULATION!$B:$B,[2]CALCULATION!$H:$H,"")</f>
        <v>ZTE</v>
      </c>
      <c r="I1317" s="26">
        <v>0</v>
      </c>
      <c r="J1317" s="26">
        <v>0</v>
      </c>
      <c r="K1317" s="26">
        <v>2.4077355728484816E-3</v>
      </c>
      <c r="L1317" s="26">
        <v>0</v>
      </c>
      <c r="M1317" s="26">
        <v>0</v>
      </c>
      <c r="N1317" s="26">
        <v>0</v>
      </c>
      <c r="O1317" s="26">
        <v>0</v>
      </c>
      <c r="P1317" s="114" t="s">
        <v>6364</v>
      </c>
      <c r="Q1317" s="42" t="s">
        <v>5538</v>
      </c>
      <c r="R1317" s="42"/>
      <c r="S1317" s="41" t="str" cm="1">
        <f t="array" ref="S1317">IFERROR(_xlfn.IFS(
U1317="MPR ISSUE","PDH",
U1317="BSS Hardware Issue","BSS",
U1317="Sites strategiques, MLL, Pylone, etc.","ENVTECH",
U1317="AKTIVCO DEFAUT GE &amp; POWER Cabinet","AKTIVCO",
U1317="AKTIVCO Coupure ENEO &amp; Baisse de tension","AKTIVCO GRID ONLY",
U1317="Coupure ENEO &amp; Baisse de tension","IHS GRID ONLY",
U1317="Defaut GE &amp; POWER Cabinet","IHS",
U1317="Sharing","Partners",
U1317="Sites strategiques &amp; DataCenter","SST &amp; DC",
U1317="Exclu","Exclu",
U1317="SAT","SAT",
U1317="SPARE-ISSUE","SPARE-ISSUE",
U1317="Fiber CAmtel","TRANS_FO_CAMTEL",
U1317="Fiber AOF","Fiber AOF",
U1317="Projet OCM (HUAWEI)","TRAVAUX-HUAWEI",
U1317="Projet OCM (NOKIA)","TRAVAUX-NOKIA",
U1317="ACCESS-ISSUE","ACCESS-ISSUE",
U1317="Projet OCM (ZTE, NOKIA, autres projets)","TRAVAUX OCM",
U1317="No root CAuse","No root cause",
U1317="ODU HS","PDH",
U1317="IP &amp; VLAN","PDH",
U1317="Warehouse HUAWEI","SPARE-ISSUE",
U1317="SPARE-HS","SPARE-ISSUE",
U1317="Power Telco","BSS",U1317="no impacts","no impacts"
),"")</f>
        <v>No root cause</v>
      </c>
      <c r="T1317" s="41" t="str" cm="1">
        <f t="array" ref="T1317">IFERROR(_xlfn.IFS(
U1317="MPR ISSUE","TX ISSUE",
U1317="BSS Hardware Issue","RAN ISSUE",
U1317="Sites strategiques, MLL, Pylone, etc.","ENVTECH",
U1317="AKTIVCO DEFAUT GE &amp; POWER Cabinet","POWER ISSUE",
U1317="AKTIVCO Coupure ENEO &amp; Baisse de tension","POWER ISSUE",
U1317="Coupure ENEO &amp; Baisse de tension","POWER ISSUE",
U1317="Defaut GE &amp; POWER Cabinet","POWER ISSUE",
U1317="Sharing","POWER ISSUE",
U1317="Sites strategiques &amp; DataCenter","POWER ISSUE",
U1317="Exclu","Exclu",
U1317="SAT","TX ISSUE",
U1317="SPARE-ISSUE","SPARE-ISSUE",
U1317="Fiber CAmtel","TX ISSUE",
U1317="Fiber AOF","TX ISSUE",
U1317="Projet OCM (HUAWEI)","TRAVAUX-HUAWEI",
U1317="Projet OCM (NOKIA)","TRAVAUX -NOKIA",
U1317="ACCESS-ISSUE","ACCESS-ISSUE",
U1317="Projet OCM (ZTE, NOKIA, autres projets)","TRAVAUX OCM",
U1317="No root CAuse","No root cause",
U1317="ODU HS","TX ISSUE",
U1317="IP &amp; VLAN","TX ISSUE",
U1317="Warehouse HUAWEI","SPARE-ISSUE",
U1317="SPARE-HS","SPARE-ISSUE",
U1317="Power Telco","RAN ISSUE",U1317="no impacts","no impacts"
),"")</f>
        <v>No root cause</v>
      </c>
      <c r="U1317" s="68" t="s">
        <v>5691</v>
      </c>
      <c r="V1317" s="41" t="str" cm="1">
        <f t="array" ref="V1317">IFERROR(_xlfn.IFS(
U1317="MPR ISSUE","ACTIVE",
U1317="BSS Hardware Issue","ACTIVE",
U1317="Sites strategiques, MLL, Pylone, etc.","PASSIVE",
U1317="AKTIVCO DEFAUT GE &amp; POWER Cabinet","PASSIVE",
U1317="AKTIVCO Coupure ENEO &amp; Baisse de tension","PASSIVE",
U1317="Coupure ENEO &amp; Baisse de tension","PASSIVE",
U1317="Defaut GE &amp; POWER Cabinet","PASSIVE",
U1317="Sharing","PASSIVE",
U1317="Sites strategiques &amp; DataCenter","PASSIVE",
U1317="Exclu","Exclu",
U1317="SAT","ACTIVE",
U1317="SPARE-ISSUE","SPARE-ISSUE",
U1317="Fiber CAmtel","ACTIVE",
U1317="Fiber AOF","ACTIVE",
U1317="Projet OCM (HUAWEI)","PLANNED WORKS",
U1317="Projet OCM (NOKIA)","PLANNED WORKS",
U1317="ACCESS-ISSUE","ACCESS-ISSUE",
U1317="Projet OCM (ZTE, NOKIA, autres projets)","PLANNED WORKS",
U1317="No root CAuse","No root cause",
U1317="ODU HS","ACTIVE",
U1317="IP &amp; VLAN","ACTIVE",
U1317="Warehouse HUAWEI","SPARE-ISSUE",
U1317="SPARE-HS","SPARE-ISSUE",
U1317="Power Telco","ACTIVE", U1317="no impacts","no impacts"
),"")</f>
        <v>No root cause</v>
      </c>
      <c r="W1317" s="113"/>
      <c r="X1317" s="113"/>
      <c r="Y1317" s="113"/>
      <c r="Z1317" s="113"/>
      <c r="AA1317" s="113"/>
      <c r="AB1317" s="17" t="s">
        <v>5465</v>
      </c>
      <c r="AC1317" s="17" t="str">
        <f>_xlfn.XLOOKUP(B1317,'INCIDENT-04-27-2026'!E:E,'INCIDENT-04-27-2026'!F:F,"")</f>
        <v/>
      </c>
      <c r="AD1317" s="9"/>
      <c r="AE1317" s="7" t="s">
        <v>5465</v>
      </c>
      <c r="AF1317" s="6" t="str">
        <f>_xlfn.XLOOKUP(B1317,'[13]Input_27-04'!$B:$B,'[13]Input_27-04'!$M:$M,"")</f>
        <v/>
      </c>
      <c r="AG1317" s="7"/>
      <c r="AH1317" s="3"/>
      <c r="AI1317" s="18" t="str">
        <f>_xlfn.XLOOKUP(B1317,'[3]Cells Huawei 27042026 10h'!$B:$B,'[3]Cells Huawei 27042026 10h'!$T:$T,"")</f>
        <v/>
      </c>
      <c r="AJ1317" s="18" t="str">
        <f>_xlfn.XLOOKUP(B1317,'[3]Cells Huawei 27042026 15h'!$B:$B,'[3]Cells Huawei 27042026 15h'!$T:$T,"")</f>
        <v/>
      </c>
      <c r="AK1317" s="18" t="str">
        <f>_xlfn.XLOOKUP(B1317,'[4]cells down 27042026 11h28'!$B:$B,'[4]cells down 27042026 11h28'!$R:$R,"")</f>
        <v/>
      </c>
      <c r="AL1317" s="18" t="str">
        <f>_xlfn.XLOOKUP(B1317,'[4]cells down 27042026 18h01'!$B:$B,'[4]cells down 27042026 18h01'!$R:$R,"")</f>
        <v/>
      </c>
      <c r="AM1317" s="18" t="str">
        <f>_xlfn.XLOOKUP(B1317,'[5]cell downs 27042026 11h'!$B:$B,'[5]cell downs 27042026 11h'!$R:$R,"")</f>
        <v/>
      </c>
      <c r="AN1317" s="18" t="str">
        <f>_xlfn.XLOOKUP(B1317,'[5]cell downs 27042026 17h40'!$B:$B,'[5]cell downs 27042026 17h40'!$R:$R,"")</f>
        <v/>
      </c>
      <c r="AO1317" s="18" t="str">
        <f>_xlfn.XLOOKUP(B1317,'[6]ALL SITES DOWN'!$D:$D,'[6]ALL SITES DOWN'!$J:$J,"")</f>
        <v/>
      </c>
      <c r="AP1317" s="18" t="str">
        <f>_xlfn.XLOOKUP(B1317,'[7]ALL SITES DOWN'!$D:$D,'[7]ALL SITES DOWN'!$J:$J,"")</f>
        <v/>
      </c>
      <c r="AQ1317" s="9" t="str">
        <f>_xlfn.XLOOKUP(B1317,[8]sheet1!$AC:$AC,[8]sheet1!$AF:$AF,"")</f>
        <v/>
      </c>
      <c r="AR1317" s="14"/>
      <c r="AS1317" s="14" t="s">
        <v>5465</v>
      </c>
      <c r="AT1317" s="14" t="str">
        <f>_xlfn.XLOOKUP(B1317,'[9]cell downs 18042026 17h'!$B:$B,'[9]cell downs 18042026 17h'!$B:$B,"")</f>
        <v/>
      </c>
      <c r="AU1317" s="14" t="str">
        <f>_xlfn.XLOOKUP(B1317,'[10]Cells Huawei 19042026 15h'!$B:$B,'[10]Cells Huawei 19042026 15h'!$B:$B,"")</f>
        <v/>
      </c>
      <c r="AV1317" s="9" t="str">
        <f>_xlfn.XLOOKUP(B1317,'[11]cells down 19042026 9H40'!$B:$B,'[11]cells down 19042026 9H40'!$B:$B,"")</f>
        <v/>
      </c>
    </row>
    <row r="1318" spans="1:48" hidden="1" x14ac:dyDescent="0.3">
      <c r="A1318" s="1" t="s">
        <v>1878</v>
      </c>
      <c r="B1318" s="8" t="s">
        <v>1879</v>
      </c>
      <c r="C1318" s="3" t="str">
        <f>_xlfn.XLOOKUP(B1318,'[1]daily break down'!$D:$D,'[1]daily break down'!$E:$E,"")</f>
        <v>ADAMAOUA</v>
      </c>
      <c r="D1318" s="1" t="s">
        <v>11</v>
      </c>
      <c r="E1318" s="1" t="s">
        <v>83</v>
      </c>
      <c r="F1318" s="3" t="s">
        <v>90</v>
      </c>
      <c r="G1318" s="1" t="s">
        <v>1878</v>
      </c>
      <c r="H1318" s="28" t="str">
        <f>_xlfn.XLOOKUP(B1318,[2]CALCULATION!$B:$B,[2]CALCULATION!$H:$H,"")</f>
        <v>NOKIA</v>
      </c>
      <c r="I1318" s="26">
        <v>1.1772183931543423E-3</v>
      </c>
      <c r="J1318" s="26">
        <v>4.8692241187438291E-3</v>
      </c>
      <c r="K1318" s="26">
        <v>2.2828900246265769E-3</v>
      </c>
      <c r="L1318" s="26">
        <v>3.7508377494597726E-2</v>
      </c>
      <c r="M1318" s="26">
        <v>0</v>
      </c>
      <c r="N1318" s="26">
        <v>0</v>
      </c>
      <c r="O1318" s="26">
        <v>0</v>
      </c>
      <c r="P1318" s="114" t="s">
        <v>6364</v>
      </c>
      <c r="Q1318" s="42" t="s">
        <v>5538</v>
      </c>
      <c r="R1318" s="42"/>
      <c r="S1318" s="41" t="str" cm="1">
        <f t="array" ref="S1318">IFERROR(_xlfn.IFS(
U1318="MPR ISSUE","PDH",
U1318="BSS Hardware Issue","BSS",
U1318="Sites strategiques, MLL, Pylone, etc.","ENVTECH",
U1318="AKTIVCO DEFAUT GE &amp; POWER Cabinet","AKTIVCO",
U1318="AKTIVCO Coupure ENEO &amp; Baisse de tension","AKTIVCO GRID ONLY",
U1318="Coupure ENEO &amp; Baisse de tension","IHS GRID ONLY",
U1318="Defaut GE &amp; POWER Cabinet","IHS",
U1318="Sharing","Partners",
U1318="Sites strategiques &amp; DataCenter","SST &amp; DC",
U1318="Exclu","Exclu",
U1318="SAT","SAT",
U1318="SPARE-ISSUE","SPARE-ISSUE",
U1318="Fiber CAmtel","TRANS_FO_CAMTEL",
U1318="Fiber AOF","Fiber AOF",
U1318="Projet OCM (HUAWEI)","TRAVAUX-HUAWEI",
U1318="Projet OCM (NOKIA)","TRAVAUX-NOKIA",
U1318="ACCESS-ISSUE","ACCESS-ISSUE",
U1318="Projet OCM (ZTE, NOKIA, autres projets)","TRAVAUX OCM",
U1318="No root CAuse","No root cause",
U1318="ODU HS","PDH",
U1318="IP &amp; VLAN","PDH",
U1318="Warehouse HUAWEI","SPARE-ISSUE",
U1318="SPARE-HS","SPARE-ISSUE",
U1318="Power Telco","BSS",U1318="no impacts","no impacts"
),"")</f>
        <v>No root cause</v>
      </c>
      <c r="T1318" s="41" t="str" cm="1">
        <f t="array" ref="T1318">IFERROR(_xlfn.IFS(
U1318="MPR ISSUE","TX ISSUE",
U1318="BSS Hardware Issue","RAN ISSUE",
U1318="Sites strategiques, MLL, Pylone, etc.","ENVTECH",
U1318="AKTIVCO DEFAUT GE &amp; POWER Cabinet","POWER ISSUE",
U1318="AKTIVCO Coupure ENEO &amp; Baisse de tension","POWER ISSUE",
U1318="Coupure ENEO &amp; Baisse de tension","POWER ISSUE",
U1318="Defaut GE &amp; POWER Cabinet","POWER ISSUE",
U1318="Sharing","POWER ISSUE",
U1318="Sites strategiques &amp; DataCenter","POWER ISSUE",
U1318="Exclu","Exclu",
U1318="SAT","TX ISSUE",
U1318="SPARE-ISSUE","SPARE-ISSUE",
U1318="Fiber CAmtel","TX ISSUE",
U1318="Fiber AOF","TX ISSUE",
U1318="Projet OCM (HUAWEI)","TRAVAUX-HUAWEI",
U1318="Projet OCM (NOKIA)","TRAVAUX -NOKIA",
U1318="ACCESS-ISSUE","ACCESS-ISSUE",
U1318="Projet OCM (ZTE, NOKIA, autres projets)","TRAVAUX OCM",
U1318="No root CAuse","No root cause",
U1318="ODU HS","TX ISSUE",
U1318="IP &amp; VLAN","TX ISSUE",
U1318="Warehouse HUAWEI","SPARE-ISSUE",
U1318="SPARE-HS","SPARE-ISSUE",
U1318="Power Telco","RAN ISSUE",U1318="no impacts","no impacts"
),"")</f>
        <v>No root cause</v>
      </c>
      <c r="U1318" s="68" t="s">
        <v>5691</v>
      </c>
      <c r="V1318" s="41" t="str" cm="1">
        <f t="array" ref="V1318">IFERROR(_xlfn.IFS(
U1318="MPR ISSUE","ACTIVE",
U1318="BSS Hardware Issue","ACTIVE",
U1318="Sites strategiques, MLL, Pylone, etc.","PASSIVE",
U1318="AKTIVCO DEFAUT GE &amp; POWER Cabinet","PASSIVE",
U1318="AKTIVCO Coupure ENEO &amp; Baisse de tension","PASSIVE",
U1318="Coupure ENEO &amp; Baisse de tension","PASSIVE",
U1318="Defaut GE &amp; POWER Cabinet","PASSIVE",
U1318="Sharing","PASSIVE",
U1318="Sites strategiques &amp; DataCenter","PASSIVE",
U1318="Exclu","Exclu",
U1318="SAT","ACTIVE",
U1318="SPARE-ISSUE","SPARE-ISSUE",
U1318="Fiber CAmtel","ACTIVE",
U1318="Fiber AOF","ACTIVE",
U1318="Projet OCM (HUAWEI)","PLANNED WORKS",
U1318="Projet OCM (NOKIA)","PLANNED WORKS",
U1318="ACCESS-ISSUE","ACCESS-ISSUE",
U1318="Projet OCM (ZTE, NOKIA, autres projets)","PLANNED WORKS",
U1318="No root CAuse","No root cause",
U1318="ODU HS","ACTIVE",
U1318="IP &amp; VLAN","ACTIVE",
U1318="Warehouse HUAWEI","SPARE-ISSUE",
U1318="SPARE-HS","SPARE-ISSUE",
U1318="Power Telco","ACTIVE", U1318="no impacts","no impacts"
),"")</f>
        <v>No root cause</v>
      </c>
      <c r="W1318" s="113"/>
      <c r="X1318" s="113"/>
      <c r="Y1318" s="113"/>
      <c r="Z1318" s="113"/>
      <c r="AA1318" s="113"/>
      <c r="AB1318" s="17" t="s">
        <v>5465</v>
      </c>
      <c r="AC1318" s="17" t="str">
        <f>_xlfn.XLOOKUP(B1318,'INCIDENT-04-27-2026'!E:E,'INCIDENT-04-27-2026'!F:F,"")</f>
        <v/>
      </c>
      <c r="AD1318" s="9"/>
      <c r="AE1318" s="7" t="s">
        <v>5465</v>
      </c>
      <c r="AF1318" s="6" t="str">
        <f>_xlfn.XLOOKUP(B1318,'[13]Input_27-04'!$B:$B,'[13]Input_27-04'!$M:$M,"")</f>
        <v/>
      </c>
      <c r="AG1318" s="7"/>
      <c r="AH1318" s="3"/>
      <c r="AI1318" s="18" t="str">
        <f>_xlfn.XLOOKUP(B1318,'[3]Cells Huawei 27042026 10h'!$B:$B,'[3]Cells Huawei 27042026 10h'!$T:$T,"")</f>
        <v/>
      </c>
      <c r="AJ1318" s="18" t="str">
        <f>_xlfn.XLOOKUP(B1318,'[3]Cells Huawei 27042026 15h'!$B:$B,'[3]Cells Huawei 27042026 15h'!$T:$T,"")</f>
        <v/>
      </c>
      <c r="AK1318" s="18" t="str">
        <f>_xlfn.XLOOKUP(B1318,'[4]cells down 27042026 11h28'!$B:$B,'[4]cells down 27042026 11h28'!$R:$R,"")</f>
        <v/>
      </c>
      <c r="AL1318" s="18" t="str">
        <f>_xlfn.XLOOKUP(B1318,'[4]cells down 27042026 18h01'!$B:$B,'[4]cells down 27042026 18h01'!$R:$R,"")</f>
        <v/>
      </c>
      <c r="AM1318" s="18" t="str">
        <f>_xlfn.XLOOKUP(B1318,'[5]cell downs 27042026 11h'!$B:$B,'[5]cell downs 27042026 11h'!$R:$R,"")</f>
        <v/>
      </c>
      <c r="AN1318" s="18" t="str">
        <f>_xlfn.XLOOKUP(B1318,'[5]cell downs 27042026 17h40'!$B:$B,'[5]cell downs 27042026 17h40'!$R:$R,"")</f>
        <v/>
      </c>
      <c r="AO1318" s="18" t="str">
        <f>_xlfn.XLOOKUP(B1318,'[6]ALL SITES DOWN'!$D:$D,'[6]ALL SITES DOWN'!$J:$J,"")</f>
        <v/>
      </c>
      <c r="AP1318" s="18" t="str">
        <f>_xlfn.XLOOKUP(B1318,'[7]ALL SITES DOWN'!$D:$D,'[7]ALL SITES DOWN'!$J:$J,"")</f>
        <v/>
      </c>
      <c r="AQ1318" s="9" t="str">
        <f>_xlfn.XLOOKUP(B1318,[8]sheet1!$AC:$AC,[8]sheet1!$AF:$AF,"")</f>
        <v/>
      </c>
      <c r="AR1318" s="14"/>
      <c r="AS1318" s="14" t="s">
        <v>5465</v>
      </c>
      <c r="AT1318" s="14" t="str">
        <f>_xlfn.XLOOKUP(B1318,'[9]cell downs 18042026 17h'!$B:$B,'[9]cell downs 18042026 17h'!$B:$B,"")</f>
        <v/>
      </c>
      <c r="AU1318" s="14" t="str">
        <f>_xlfn.XLOOKUP(B1318,'[10]Cells Huawei 19042026 15h'!$B:$B,'[10]Cells Huawei 19042026 15h'!$B:$B,"")</f>
        <v/>
      </c>
      <c r="AV1318" s="9" t="str">
        <f>_xlfn.XLOOKUP(B1318,'[11]cells down 19042026 9H40'!$B:$B,'[11]cells down 19042026 9H40'!$B:$B,"")</f>
        <v/>
      </c>
    </row>
    <row r="1319" spans="1:48" hidden="1" x14ac:dyDescent="0.3">
      <c r="A1319" s="2" t="s">
        <v>838</v>
      </c>
      <c r="B1319" s="1" t="s">
        <v>839</v>
      </c>
      <c r="C1319" s="3" t="str">
        <f>_xlfn.XLOOKUP(B1319,'[1]daily break down'!$D:$D,'[1]daily break down'!$E:$E,"")</f>
        <v>ADAMAOUA</v>
      </c>
      <c r="D1319" s="1" t="s">
        <v>11</v>
      </c>
      <c r="E1319" s="1" t="s">
        <v>96</v>
      </c>
      <c r="F1319" s="3" t="s">
        <v>90</v>
      </c>
      <c r="G1319" s="1" t="s">
        <v>840</v>
      </c>
      <c r="H1319" s="28" t="str">
        <f>_xlfn.XLOOKUP(B1319,[2]CALCULATION!$B:$B,[2]CALCULATION!$H:$H,"")</f>
        <v>NOKIA</v>
      </c>
      <c r="I1319" s="26">
        <v>0</v>
      </c>
      <c r="J1319" s="26">
        <v>0</v>
      </c>
      <c r="K1319" s="26">
        <v>2.2828900246265769E-3</v>
      </c>
      <c r="L1319" s="26">
        <v>0</v>
      </c>
      <c r="M1319" s="26">
        <v>0</v>
      </c>
      <c r="N1319" s="26">
        <v>0</v>
      </c>
      <c r="O1319" s="26">
        <v>0</v>
      </c>
      <c r="P1319" s="114" t="s">
        <v>6364</v>
      </c>
      <c r="Q1319" s="42" t="s">
        <v>5538</v>
      </c>
      <c r="R1319" s="42"/>
      <c r="S1319" s="41" t="str" cm="1">
        <f t="array" ref="S1319">IFERROR(_xlfn.IFS(
U1319="MPR ISSUE","PDH",
U1319="BSS Hardware Issue","BSS",
U1319="Sites strategiques, MLL, Pylone, etc.","ENVTECH",
U1319="AKTIVCO DEFAUT GE &amp; POWER Cabinet","AKTIVCO",
U1319="AKTIVCO Coupure ENEO &amp; Baisse de tension","AKTIVCO GRID ONLY",
U1319="Coupure ENEO &amp; Baisse de tension","IHS GRID ONLY",
U1319="Defaut GE &amp; POWER Cabinet","IHS",
U1319="Sharing","Partners",
U1319="Sites strategiques &amp; DataCenter","SST &amp; DC",
U1319="Exclu","Exclu",
U1319="SAT","SAT",
U1319="SPARE-ISSUE","SPARE-ISSUE",
U1319="Fiber CAmtel","TRANS_FO_CAMTEL",
U1319="Fiber AOF","Fiber AOF",
U1319="Projet OCM (HUAWEI)","TRAVAUX-HUAWEI",
U1319="Projet OCM (NOKIA)","TRAVAUX-NOKIA",
U1319="ACCESS-ISSUE","ACCESS-ISSUE",
U1319="Projet OCM (ZTE, NOKIA, autres projets)","TRAVAUX OCM",
U1319="No root CAuse","No root cause",
U1319="ODU HS","PDH",
U1319="IP &amp; VLAN","PDH",
U1319="Warehouse HUAWEI","SPARE-ISSUE",
U1319="SPARE-HS","SPARE-ISSUE",
U1319="Power Telco","BSS",U1319="no impacts","no impacts"
),"")</f>
        <v>No root cause</v>
      </c>
      <c r="T1319" s="41" t="str" cm="1">
        <f t="array" ref="T1319">IFERROR(_xlfn.IFS(
U1319="MPR ISSUE","TX ISSUE",
U1319="BSS Hardware Issue","RAN ISSUE",
U1319="Sites strategiques, MLL, Pylone, etc.","ENVTECH",
U1319="AKTIVCO DEFAUT GE &amp; POWER Cabinet","POWER ISSUE",
U1319="AKTIVCO Coupure ENEO &amp; Baisse de tension","POWER ISSUE",
U1319="Coupure ENEO &amp; Baisse de tension","POWER ISSUE",
U1319="Defaut GE &amp; POWER Cabinet","POWER ISSUE",
U1319="Sharing","POWER ISSUE",
U1319="Sites strategiques &amp; DataCenter","POWER ISSUE",
U1319="Exclu","Exclu",
U1319="SAT","TX ISSUE",
U1319="SPARE-ISSUE","SPARE-ISSUE",
U1319="Fiber CAmtel","TX ISSUE",
U1319="Fiber AOF","TX ISSUE",
U1319="Projet OCM (HUAWEI)","TRAVAUX-HUAWEI",
U1319="Projet OCM (NOKIA)","TRAVAUX -NOKIA",
U1319="ACCESS-ISSUE","ACCESS-ISSUE",
U1319="Projet OCM (ZTE, NOKIA, autres projets)","TRAVAUX OCM",
U1319="No root CAuse","No root cause",
U1319="ODU HS","TX ISSUE",
U1319="IP &amp; VLAN","TX ISSUE",
U1319="Warehouse HUAWEI","SPARE-ISSUE",
U1319="SPARE-HS","SPARE-ISSUE",
U1319="Power Telco","RAN ISSUE",U1319="no impacts","no impacts"
),"")</f>
        <v>No root cause</v>
      </c>
      <c r="U1319" s="68" t="s">
        <v>5691</v>
      </c>
      <c r="V1319" s="41" t="str" cm="1">
        <f t="array" ref="V1319">IFERROR(_xlfn.IFS(
U1319="MPR ISSUE","ACTIVE",
U1319="BSS Hardware Issue","ACTIVE",
U1319="Sites strategiques, MLL, Pylone, etc.","PASSIVE",
U1319="AKTIVCO DEFAUT GE &amp; POWER Cabinet","PASSIVE",
U1319="AKTIVCO Coupure ENEO &amp; Baisse de tension","PASSIVE",
U1319="Coupure ENEO &amp; Baisse de tension","PASSIVE",
U1319="Defaut GE &amp; POWER Cabinet","PASSIVE",
U1319="Sharing","PASSIVE",
U1319="Sites strategiques &amp; DataCenter","PASSIVE",
U1319="Exclu","Exclu",
U1319="SAT","ACTIVE",
U1319="SPARE-ISSUE","SPARE-ISSUE",
U1319="Fiber CAmtel","ACTIVE",
U1319="Fiber AOF","ACTIVE",
U1319="Projet OCM (HUAWEI)","PLANNED WORKS",
U1319="Projet OCM (NOKIA)","PLANNED WORKS",
U1319="ACCESS-ISSUE","ACCESS-ISSUE",
U1319="Projet OCM (ZTE, NOKIA, autres projets)","PLANNED WORKS",
U1319="No root CAuse","No root cause",
U1319="ODU HS","ACTIVE",
U1319="IP &amp; VLAN","ACTIVE",
U1319="Warehouse HUAWEI","SPARE-ISSUE",
U1319="SPARE-HS","SPARE-ISSUE",
U1319="Power Telco","ACTIVE", U1319="no impacts","no impacts"
),"")</f>
        <v>No root cause</v>
      </c>
      <c r="W1319" s="113"/>
      <c r="X1319" s="113"/>
      <c r="Y1319" s="113"/>
      <c r="Z1319" s="113"/>
      <c r="AA1319" s="113"/>
      <c r="AB1319" s="17" t="s">
        <v>5465</v>
      </c>
      <c r="AC1319" s="17" t="str">
        <f>_xlfn.XLOOKUP(B1319,'INCIDENT-04-27-2026'!E:E,'INCIDENT-04-27-2026'!F:F,"")</f>
        <v/>
      </c>
      <c r="AD1319" s="9"/>
      <c r="AE1319" s="7" t="s">
        <v>5465</v>
      </c>
      <c r="AF1319" s="6" t="str">
        <f>_xlfn.XLOOKUP(B1319,'[13]Input_27-04'!$B:$B,'[13]Input_27-04'!$M:$M,"")</f>
        <v/>
      </c>
      <c r="AG1319" s="7"/>
      <c r="AH1319" s="3"/>
      <c r="AI1319" s="18" t="str">
        <f>_xlfn.XLOOKUP(B1319,'[3]Cells Huawei 27042026 10h'!$B:$B,'[3]Cells Huawei 27042026 10h'!$T:$T,"")</f>
        <v/>
      </c>
      <c r="AJ1319" s="18" t="str">
        <f>_xlfn.XLOOKUP(B1319,'[3]Cells Huawei 27042026 15h'!$B:$B,'[3]Cells Huawei 27042026 15h'!$T:$T,"")</f>
        <v/>
      </c>
      <c r="AK1319" s="18" t="str">
        <f>_xlfn.XLOOKUP(B1319,'[4]cells down 27042026 11h28'!$B:$B,'[4]cells down 27042026 11h28'!$R:$R,"")</f>
        <v/>
      </c>
      <c r="AL1319" s="18" t="str">
        <f>_xlfn.XLOOKUP(B1319,'[4]cells down 27042026 18h01'!$B:$B,'[4]cells down 27042026 18h01'!$R:$R,"")</f>
        <v/>
      </c>
      <c r="AM1319" s="18" t="str">
        <f>_xlfn.XLOOKUP(B1319,'[5]cell downs 27042026 11h'!$B:$B,'[5]cell downs 27042026 11h'!$R:$R,"")</f>
        <v/>
      </c>
      <c r="AN1319" s="18" t="str">
        <f>_xlfn.XLOOKUP(B1319,'[5]cell downs 27042026 17h40'!$B:$B,'[5]cell downs 27042026 17h40'!$R:$R,"")</f>
        <v/>
      </c>
      <c r="AO1319" s="18" t="str">
        <f>_xlfn.XLOOKUP(B1319,'[6]ALL SITES DOWN'!$D:$D,'[6]ALL SITES DOWN'!$J:$J,"")</f>
        <v/>
      </c>
      <c r="AP1319" s="18" t="str">
        <f>_xlfn.XLOOKUP(B1319,'[7]ALL SITES DOWN'!$D:$D,'[7]ALL SITES DOWN'!$J:$J,"")</f>
        <v/>
      </c>
      <c r="AQ1319" s="9" t="str">
        <f>_xlfn.XLOOKUP(B1319,[8]sheet1!$AC:$AC,[8]sheet1!$AF:$AF,"")</f>
        <v/>
      </c>
      <c r="AR1319" s="14"/>
      <c r="AS1319" s="14" t="s">
        <v>5465</v>
      </c>
      <c r="AT1319" s="14" t="str">
        <f>_xlfn.XLOOKUP(B1319,'[9]cell downs 18042026 17h'!$B:$B,'[9]cell downs 18042026 17h'!$B:$B,"")</f>
        <v/>
      </c>
      <c r="AU1319" s="14" t="str">
        <f>_xlfn.XLOOKUP(B1319,'[10]Cells Huawei 19042026 15h'!$B:$B,'[10]Cells Huawei 19042026 15h'!$B:$B,"")</f>
        <v/>
      </c>
      <c r="AV1319" s="9" t="str">
        <f>_xlfn.XLOOKUP(B1319,'[11]cells down 19042026 9H40'!$B:$B,'[11]cells down 19042026 9H40'!$B:$B,"")</f>
        <v/>
      </c>
    </row>
    <row r="1320" spans="1:48" hidden="1" x14ac:dyDescent="0.3">
      <c r="A1320" s="1" t="s">
        <v>5268</v>
      </c>
      <c r="B1320" s="8" t="s">
        <v>5269</v>
      </c>
      <c r="C1320" s="3" t="str">
        <f>_xlfn.XLOOKUP(B1320,'[1]daily break down'!$D:$D,'[1]daily break down'!$E:$E,"")</f>
        <v>NORD-OUEST</v>
      </c>
      <c r="D1320" s="1" t="s">
        <v>11</v>
      </c>
      <c r="E1320" s="1" t="s">
        <v>12</v>
      </c>
      <c r="F1320" s="3" t="s">
        <v>51</v>
      </c>
      <c r="G1320" s="1" t="s">
        <v>5268</v>
      </c>
      <c r="H1320" s="28" t="str">
        <f>_xlfn.XLOOKUP(B1320,[2]CALCULATION!$B:$B,[2]CALCULATION!$H:$H,"")</f>
        <v>NOKIA</v>
      </c>
      <c r="I1320" s="26">
        <v>0</v>
      </c>
      <c r="J1320" s="26">
        <v>0</v>
      </c>
      <c r="K1320" s="26">
        <v>0</v>
      </c>
      <c r="L1320" s="26">
        <v>0</v>
      </c>
      <c r="M1320" s="26">
        <v>0</v>
      </c>
      <c r="N1320" s="26">
        <v>0</v>
      </c>
      <c r="O1320" s="26">
        <v>0</v>
      </c>
      <c r="P1320" s="114" t="s">
        <v>6364</v>
      </c>
      <c r="Q1320" s="42" t="s">
        <v>6353</v>
      </c>
      <c r="R1320" s="42"/>
      <c r="S1320" s="41" t="str" cm="1">
        <f t="array" ref="S1320">IFERROR(_xlfn.IFS(
U1320="MPR ISSUE","PDH",
U1320="BSS Hardware Issue","BSS",
U1320="Sites strategiques, MLL, Pylone, etc.","ENVTECH",
U1320="AKTIVCO DEFAUT GE &amp; POWER Cabinet","AKTIVCO",
U1320="AKTIVCO Coupure ENEO &amp; Baisse de tension","AKTIVCO GRID ONLY",
U1320="Coupure ENEO &amp; Baisse de tension","IHS GRID ONLY",
U1320="Defaut GE &amp; POWER Cabinet","IHS",
U1320="Sharing","Partners",
U1320="Sites strategiques &amp; DataCenter","SST &amp; DC",
U1320="Exclu","Exclu",
U1320="SAT","SAT",
U1320="SPARE-ISSUE","SPARE-ISSUE",
U1320="Fiber CAmtel","TRANS_FO_CAMTEL",
U1320="Fiber AOF","Fiber AOF",
U1320="Projet OCM (HUAWEI)","TRAVAUX-HUAWEI",
U1320="Projet OCM (NOKIA)","TRAVAUX-NOKIA",
U1320="ACCESS-ISSUE","ACCESS-ISSUE",
U1320="Projet OCM (ZTE, NOKIA, autres projets)","TRAVAUX OCM",
U1320="No root CAuse","No root cause",
U1320="ODU HS","PDH",
U1320="IP &amp; VLAN","PDH",
U1320="Warehouse HUAWEI","SPARE-ISSUE",
U1320="SPARE-HS","SPARE-ISSUE",
U1320="Power Telco","BSS",U1320="no impacts","no impacts"
),"")</f>
        <v>BSS</v>
      </c>
      <c r="T1320" s="41" t="str" cm="1">
        <f t="array" ref="T1320">IFERROR(_xlfn.IFS(
U1320="MPR ISSUE","TX ISSUE",
U1320="BSS Hardware Issue","RAN ISSUE",
U1320="Sites strategiques, MLL, Pylone, etc.","ENVTECH",
U1320="AKTIVCO DEFAUT GE &amp; POWER Cabinet","POWER ISSUE",
U1320="AKTIVCO Coupure ENEO &amp; Baisse de tension","POWER ISSUE",
U1320="Coupure ENEO &amp; Baisse de tension","POWER ISSUE",
U1320="Defaut GE &amp; POWER Cabinet","POWER ISSUE",
U1320="Sharing","POWER ISSUE",
U1320="Sites strategiques &amp; DataCenter","POWER ISSUE",
U1320="Exclu","Exclu",
U1320="SAT","TX ISSUE",
U1320="SPARE-ISSUE","SPARE-ISSUE",
U1320="Fiber CAmtel","TX ISSUE",
U1320="Fiber AOF","TX ISSUE",
U1320="Projet OCM (HUAWEI)","TRAVAUX-HUAWEI",
U1320="Projet OCM (NOKIA)","TRAVAUX -NOKIA",
U1320="ACCESS-ISSUE","ACCESS-ISSUE",
U1320="Projet OCM (ZTE, NOKIA, autres projets)","TRAVAUX OCM",
U1320="No root CAuse","No root cause",
U1320="ODU HS","TX ISSUE",
U1320="IP &amp; VLAN","TX ISSUE",
U1320="Warehouse HUAWEI","SPARE-ISSUE",
U1320="SPARE-HS","SPARE-ISSUE",
U1320="Power Telco","RAN ISSUE",U1320="no impacts","no impacts"
),"")</f>
        <v>RAN ISSUE</v>
      </c>
      <c r="U1320" s="68" t="s">
        <v>5319</v>
      </c>
      <c r="V1320" s="41" t="str" cm="1">
        <f t="array" ref="V1320">IFERROR(_xlfn.IFS(
U1320="MPR ISSUE","ACTIVE",
U1320="BSS Hardware Issue","ACTIVE",
U1320="Sites strategiques, MLL, Pylone, etc.","PASSIVE",
U1320="AKTIVCO DEFAUT GE &amp; POWER Cabinet","PASSIVE",
U1320="AKTIVCO Coupure ENEO &amp; Baisse de tension","PASSIVE",
U1320="Coupure ENEO &amp; Baisse de tension","PASSIVE",
U1320="Defaut GE &amp; POWER Cabinet","PASSIVE",
U1320="Sharing","PASSIVE",
U1320="Sites strategiques &amp; DataCenter","PASSIVE",
U1320="Exclu","Exclu",
U1320="SAT","ACTIVE",
U1320="SPARE-ISSUE","SPARE-ISSUE",
U1320="Fiber CAmtel","ACTIVE",
U1320="Fiber AOF","ACTIVE",
U1320="Projet OCM (HUAWEI)","PLANNED WORKS",
U1320="Projet OCM (NOKIA)","PLANNED WORKS",
U1320="ACCESS-ISSUE","ACCESS-ISSUE",
U1320="Projet OCM (ZTE, NOKIA, autres projets)","PLANNED WORKS",
U1320="No root CAuse","No root cause",
U1320="ODU HS","ACTIVE",
U1320="IP &amp; VLAN","ACTIVE",
U1320="Warehouse HUAWEI","SPARE-ISSUE",
U1320="SPARE-HS","SPARE-ISSUE",
U1320="Power Telco","ACTIVE", U1320="no impacts","no impacts"
),"")</f>
        <v>ACTIVE</v>
      </c>
      <c r="W1320" s="113"/>
      <c r="X1320" s="113"/>
      <c r="Y1320" s="113"/>
      <c r="Z1320" s="113"/>
      <c r="AA1320" s="113"/>
      <c r="AB1320" s="17" t="s">
        <v>6320</v>
      </c>
      <c r="AC1320" s="17" t="str">
        <f>_xlfn.XLOOKUP(B1320,'INCIDENT-04-27-2026'!E:E,'INCIDENT-04-27-2026'!F:F,"")</f>
        <v/>
      </c>
      <c r="AD1320" s="9"/>
      <c r="AE1320" s="7" t="s">
        <v>5465</v>
      </c>
      <c r="AF1320" s="6" t="str">
        <f>_xlfn.XLOOKUP(B1320,'[13]Input_27-04'!$B:$B,'[13]Input_27-04'!$M:$M,"")</f>
        <v/>
      </c>
      <c r="AG1320" s="7"/>
      <c r="AH1320" s="3"/>
      <c r="AI1320" s="18" t="str">
        <f>_xlfn.XLOOKUP(B1320,'[3]Cells Huawei 27042026 10h'!$B:$B,'[3]Cells Huawei 27042026 10h'!$T:$T,"")</f>
        <v/>
      </c>
      <c r="AJ1320" s="18" t="str">
        <f>_xlfn.XLOOKUP(B1320,'[3]Cells Huawei 27042026 15h'!$B:$B,'[3]Cells Huawei 27042026 15h'!$T:$T,"")</f>
        <v/>
      </c>
      <c r="AK1320" s="18" t="str">
        <f>_xlfn.XLOOKUP(B1320,'[4]cells down 27042026 11h28'!$B:$B,'[4]cells down 27042026 11h28'!$R:$R,"")</f>
        <v/>
      </c>
      <c r="AL1320" s="18" t="str">
        <f>_xlfn.XLOOKUP(B1320,'[4]cells down 27042026 18h01'!$B:$B,'[4]cells down 27042026 18h01'!$R:$R,"")</f>
        <v/>
      </c>
      <c r="AM1320" s="18" t="str">
        <f>_xlfn.XLOOKUP(B1320,'[5]cell downs 27042026 11h'!$B:$B,'[5]cell downs 27042026 11h'!$R:$R,"")</f>
        <v>(04/27/2026 cell nokia):-27/04/2026 : Need BO RAN analysis</v>
      </c>
      <c r="AN1320" s="18" t="str">
        <f>_xlfn.XLOOKUP(B1320,'[5]cell downs 27042026 17h40'!$B:$B,'[5]cell downs 27042026 17h40'!$R:$R,"")</f>
        <v>(04/27/2026 cell nokia):-27/04/2026 : Need BO RAN analysis || Check and clean jumper and port 1 of ARGA</v>
      </c>
      <c r="AO1320" s="18" t="str">
        <f>_xlfn.XLOOKUP(B1320,'[6]ALL SITES DOWN'!$D:$D,'[6]ALL SITES DOWN'!$J:$J,"")</f>
        <v/>
      </c>
      <c r="AP1320" s="18" t="str">
        <f>_xlfn.XLOOKUP(B1320,'[7]ALL SITES DOWN'!$D:$D,'[7]ALL SITES DOWN'!$J:$J,"")</f>
        <v>(04/27/2026 ocm ran 11h):-power status check ongoing</v>
      </c>
      <c r="AQ1320" s="9" t="str">
        <f>_xlfn.XLOOKUP(B1320,[8]sheet1!$AC:$AC,[8]sheet1!$AF:$AF,"")</f>
        <v>(04/27/2026 ticket):-INC-20260427-00010511…Others Transmission equipement fault</v>
      </c>
      <c r="AR1320" s="14"/>
      <c r="AS1320" s="14" t="s">
        <v>5465</v>
      </c>
      <c r="AT1320" s="14" t="str">
        <f>_xlfn.XLOOKUP(B1320,'[9]cell downs 18042026 17h'!$B:$B,'[9]cell downs 18042026 17h'!$B:$B,"")</f>
        <v/>
      </c>
      <c r="AU1320" s="14" t="str">
        <f>_xlfn.XLOOKUP(B1320,'[10]Cells Huawei 19042026 15h'!$B:$B,'[10]Cells Huawei 19042026 15h'!$B:$B,"")</f>
        <v/>
      </c>
      <c r="AV1320" s="9" t="str">
        <f>_xlfn.XLOOKUP(B1320,'[11]cells down 19042026 9H40'!$B:$B,'[11]cells down 19042026 9H40'!$B:$B,"")</f>
        <v/>
      </c>
    </row>
    <row r="1321" spans="1:48" hidden="1" x14ac:dyDescent="0.3">
      <c r="A1321" s="1" t="s">
        <v>1667</v>
      </c>
      <c r="B1321" s="8" t="s">
        <v>1668</v>
      </c>
      <c r="C1321" s="3" t="str">
        <f>_xlfn.XLOOKUP(B1321,'[1]daily break down'!$D:$D,'[1]daily break down'!$E:$E,"")</f>
        <v>Douala</v>
      </c>
      <c r="D1321" s="1" t="s">
        <v>11</v>
      </c>
      <c r="E1321" s="1" t="s">
        <v>12</v>
      </c>
      <c r="F1321" s="3" t="s">
        <v>31</v>
      </c>
      <c r="G1321" s="1" t="s">
        <v>32</v>
      </c>
      <c r="H1321" s="29" t="str">
        <f>_xlfn.XLOOKUP(B1321,[2]CALCULATION!$B:$B,[2]CALCULATION!$H:$H,"")</f>
        <v>ZTE</v>
      </c>
      <c r="I1321" s="26">
        <v>0</v>
      </c>
      <c r="J1321" s="26">
        <v>0</v>
      </c>
      <c r="K1321" s="26">
        <v>2.2115497113572103E-3</v>
      </c>
      <c r="L1321" s="26">
        <v>0</v>
      </c>
      <c r="M1321" s="26">
        <v>0</v>
      </c>
      <c r="N1321" s="26">
        <v>0</v>
      </c>
      <c r="O1321" s="26">
        <v>0</v>
      </c>
      <c r="P1321" s="114" t="s">
        <v>6364</v>
      </c>
      <c r="Q1321" s="42" t="s">
        <v>5538</v>
      </c>
      <c r="R1321" s="42"/>
      <c r="S1321" s="41" t="str" cm="1">
        <f t="array" ref="S1321">IFERROR(_xlfn.IFS(
U1321="MPR ISSUE","PDH",
U1321="BSS Hardware Issue","BSS",
U1321="Sites strategiques, MLL, Pylone, etc.","ENVTECH",
U1321="AKTIVCO DEFAUT GE &amp; POWER Cabinet","AKTIVCO",
U1321="AKTIVCO Coupure ENEO &amp; Baisse de tension","AKTIVCO GRID ONLY",
U1321="Coupure ENEO &amp; Baisse de tension","IHS GRID ONLY",
U1321="Defaut GE &amp; POWER Cabinet","IHS",
U1321="Sharing","Partners",
U1321="Sites strategiques &amp; DataCenter","SST &amp; DC",
U1321="Exclu","Exclu",
U1321="SAT","SAT",
U1321="SPARE-ISSUE","SPARE-ISSUE",
U1321="Fiber CAmtel","TRANS_FO_CAMTEL",
U1321="Fiber AOF","Fiber AOF",
U1321="Projet OCM (HUAWEI)","TRAVAUX-HUAWEI",
U1321="Projet OCM (NOKIA)","TRAVAUX-NOKIA",
U1321="ACCESS-ISSUE","ACCESS-ISSUE",
U1321="Projet OCM (ZTE, NOKIA, autres projets)","TRAVAUX OCM",
U1321="No root CAuse","No root cause",
U1321="ODU HS","PDH",
U1321="IP &amp; VLAN","PDH",
U1321="Warehouse HUAWEI","SPARE-ISSUE",
U1321="SPARE-HS","SPARE-ISSUE",
U1321="Power Telco","BSS",U1321="no impacts","no impacts"
),"")</f>
        <v>No root cause</v>
      </c>
      <c r="T1321" s="41" t="str" cm="1">
        <f t="array" ref="T1321">IFERROR(_xlfn.IFS(
U1321="MPR ISSUE","TX ISSUE",
U1321="BSS Hardware Issue","RAN ISSUE",
U1321="Sites strategiques, MLL, Pylone, etc.","ENVTECH",
U1321="AKTIVCO DEFAUT GE &amp; POWER Cabinet","POWER ISSUE",
U1321="AKTIVCO Coupure ENEO &amp; Baisse de tension","POWER ISSUE",
U1321="Coupure ENEO &amp; Baisse de tension","POWER ISSUE",
U1321="Defaut GE &amp; POWER Cabinet","POWER ISSUE",
U1321="Sharing","POWER ISSUE",
U1321="Sites strategiques &amp; DataCenter","POWER ISSUE",
U1321="Exclu","Exclu",
U1321="SAT","TX ISSUE",
U1321="SPARE-ISSUE","SPARE-ISSUE",
U1321="Fiber CAmtel","TX ISSUE",
U1321="Fiber AOF","TX ISSUE",
U1321="Projet OCM (HUAWEI)","TRAVAUX-HUAWEI",
U1321="Projet OCM (NOKIA)","TRAVAUX -NOKIA",
U1321="ACCESS-ISSUE","ACCESS-ISSUE",
U1321="Projet OCM (ZTE, NOKIA, autres projets)","TRAVAUX OCM",
U1321="No root CAuse","No root cause",
U1321="ODU HS","TX ISSUE",
U1321="IP &amp; VLAN","TX ISSUE",
U1321="Warehouse HUAWEI","SPARE-ISSUE",
U1321="SPARE-HS","SPARE-ISSUE",
U1321="Power Telco","RAN ISSUE",U1321="no impacts","no impacts"
),"")</f>
        <v>No root cause</v>
      </c>
      <c r="U1321" s="68" t="s">
        <v>5691</v>
      </c>
      <c r="V1321" s="41" t="str" cm="1">
        <f t="array" ref="V1321">IFERROR(_xlfn.IFS(
U1321="MPR ISSUE","ACTIVE",
U1321="BSS Hardware Issue","ACTIVE",
U1321="Sites strategiques, MLL, Pylone, etc.","PASSIVE",
U1321="AKTIVCO DEFAUT GE &amp; POWER Cabinet","PASSIVE",
U1321="AKTIVCO Coupure ENEO &amp; Baisse de tension","PASSIVE",
U1321="Coupure ENEO &amp; Baisse de tension","PASSIVE",
U1321="Defaut GE &amp; POWER Cabinet","PASSIVE",
U1321="Sharing","PASSIVE",
U1321="Sites strategiques &amp; DataCenter","PASSIVE",
U1321="Exclu","Exclu",
U1321="SAT","ACTIVE",
U1321="SPARE-ISSUE","SPARE-ISSUE",
U1321="Fiber CAmtel","ACTIVE",
U1321="Fiber AOF","ACTIVE",
U1321="Projet OCM (HUAWEI)","PLANNED WORKS",
U1321="Projet OCM (NOKIA)","PLANNED WORKS",
U1321="ACCESS-ISSUE","ACCESS-ISSUE",
U1321="Projet OCM (ZTE, NOKIA, autres projets)","PLANNED WORKS",
U1321="No root CAuse","No root cause",
U1321="ODU HS","ACTIVE",
U1321="IP &amp; VLAN","ACTIVE",
U1321="Warehouse HUAWEI","SPARE-ISSUE",
U1321="SPARE-HS","SPARE-ISSUE",
U1321="Power Telco","ACTIVE", U1321="no impacts","no impacts"
),"")</f>
        <v>No root cause</v>
      </c>
      <c r="W1321" s="113"/>
      <c r="X1321" s="113"/>
      <c r="Y1321" s="113"/>
      <c r="Z1321" s="113"/>
      <c r="AA1321" s="113"/>
      <c r="AB1321" s="17" t="s">
        <v>5465</v>
      </c>
      <c r="AC1321" s="17" t="str">
        <f>_xlfn.XLOOKUP(B1321,'INCIDENT-04-27-2026'!E:E,'INCIDENT-04-27-2026'!F:F,"")</f>
        <v/>
      </c>
      <c r="AD1321" s="9"/>
      <c r="AE1321" s="7" t="s">
        <v>5465</v>
      </c>
      <c r="AF1321" s="6" t="str">
        <f>_xlfn.XLOOKUP(B1321,'[13]Input_27-04'!$B:$B,'[13]Input_27-04'!$M:$M,"")</f>
        <v/>
      </c>
      <c r="AG1321" s="7"/>
      <c r="AH1321" s="3"/>
      <c r="AI1321" s="18" t="str">
        <f>_xlfn.XLOOKUP(B1321,'[3]Cells Huawei 27042026 10h'!$B:$B,'[3]Cells Huawei 27042026 10h'!$T:$T,"")</f>
        <v/>
      </c>
      <c r="AJ1321" s="18" t="str">
        <f>_xlfn.XLOOKUP(B1321,'[3]Cells Huawei 27042026 15h'!$B:$B,'[3]Cells Huawei 27042026 15h'!$T:$T,"")</f>
        <v/>
      </c>
      <c r="AK1321" s="18" t="str">
        <f>_xlfn.XLOOKUP(B1321,'[4]cells down 27042026 11h28'!$B:$B,'[4]cells down 27042026 11h28'!$R:$R,"")</f>
        <v/>
      </c>
      <c r="AL1321" s="18" t="str">
        <f>_xlfn.XLOOKUP(B1321,'[4]cells down 27042026 18h01'!$B:$B,'[4]cells down 27042026 18h01'!$R:$R,"")</f>
        <v/>
      </c>
      <c r="AM1321" s="18" t="str">
        <f>_xlfn.XLOOKUP(B1321,'[5]cell downs 27042026 11h'!$B:$B,'[5]cell downs 27042026 11h'!$R:$R,"")</f>
        <v/>
      </c>
      <c r="AN1321" s="18" t="str">
        <f>_xlfn.XLOOKUP(B1321,'[5]cell downs 27042026 17h40'!$B:$B,'[5]cell downs 27042026 17h40'!$R:$R,"")</f>
        <v/>
      </c>
      <c r="AO1321" s="18" t="str">
        <f>_xlfn.XLOOKUP(B1321,'[6]ALL SITES DOWN'!$D:$D,'[6]ALL SITES DOWN'!$J:$J,"")</f>
        <v/>
      </c>
      <c r="AP1321" s="18" t="str">
        <f>_xlfn.XLOOKUP(B1321,'[7]ALL SITES DOWN'!$D:$D,'[7]ALL SITES DOWN'!$J:$J,"")</f>
        <v/>
      </c>
      <c r="AQ1321" s="9" t="str">
        <f>_xlfn.XLOOKUP(B1321,[8]sheet1!$AC:$AC,[8]sheet1!$AF:$AF,"")</f>
        <v/>
      </c>
      <c r="AR1321" s="14"/>
      <c r="AS1321" s="14" t="s">
        <v>5465</v>
      </c>
      <c r="AT1321" s="14" t="str">
        <f>_xlfn.XLOOKUP(B1321,'[9]cell downs 18042026 17h'!$B:$B,'[9]cell downs 18042026 17h'!$B:$B,"")</f>
        <v/>
      </c>
      <c r="AU1321" s="14" t="str">
        <f>_xlfn.XLOOKUP(B1321,'[10]Cells Huawei 19042026 15h'!$B:$B,'[10]Cells Huawei 19042026 15h'!$B:$B,"")</f>
        <v/>
      </c>
      <c r="AV1321" s="9" t="str">
        <f>_xlfn.XLOOKUP(B1321,'[11]cells down 19042026 9H40'!$B:$B,'[11]cells down 19042026 9H40'!$B:$B,"")</f>
        <v/>
      </c>
    </row>
    <row r="1322" spans="1:48" hidden="1" x14ac:dyDescent="0.3">
      <c r="A1322" s="1" t="s">
        <v>2615</v>
      </c>
      <c r="B1322" s="8" t="s">
        <v>4505</v>
      </c>
      <c r="C1322" s="3" t="str">
        <f>_xlfn.XLOOKUP(B1322,'[1]daily break down'!$D:$D,'[1]daily break down'!$E:$E,"")</f>
        <v>CENTRE</v>
      </c>
      <c r="D1322" s="1"/>
      <c r="E1322" s="1"/>
      <c r="F1322" s="3" t="s">
        <v>37</v>
      </c>
      <c r="G1322" s="1" t="s">
        <v>2615</v>
      </c>
      <c r="H1322" s="29" t="str">
        <f>_xlfn.XLOOKUP(B1322,[2]CALCULATION!$B:$B,[2]CALCULATION!$H:$H,"")</f>
        <v>ZTE</v>
      </c>
      <c r="I1322" s="26">
        <v>0</v>
      </c>
      <c r="J1322" s="26">
        <v>0</v>
      </c>
      <c r="K1322" s="26">
        <v>2.0867041631356222E-3</v>
      </c>
      <c r="L1322" s="26">
        <v>0</v>
      </c>
      <c r="M1322" s="26">
        <v>0</v>
      </c>
      <c r="N1322" s="26">
        <v>0</v>
      </c>
      <c r="O1322" s="26">
        <v>0</v>
      </c>
      <c r="P1322" s="114" t="s">
        <v>6364</v>
      </c>
      <c r="Q1322" s="42" t="s">
        <v>5538</v>
      </c>
      <c r="R1322" s="42"/>
      <c r="S1322" s="41" t="str" cm="1">
        <f t="array" ref="S1322">IFERROR(_xlfn.IFS(
U1322="MPR ISSUE","PDH",
U1322="BSS Hardware Issue","BSS",
U1322="Sites strategiques, MLL, Pylone, etc.","ENVTECH",
U1322="AKTIVCO DEFAUT GE &amp; POWER Cabinet","AKTIVCO",
U1322="AKTIVCO Coupure ENEO &amp; Baisse de tension","AKTIVCO GRID ONLY",
U1322="Coupure ENEO &amp; Baisse de tension","IHS GRID ONLY",
U1322="Defaut GE &amp; POWER Cabinet","IHS",
U1322="Sharing","Partners",
U1322="Sites strategiques &amp; DataCenter","SST &amp; DC",
U1322="Exclu","Exclu",
U1322="SAT","SAT",
U1322="SPARE-ISSUE","SPARE-ISSUE",
U1322="Fiber CAmtel","TRANS_FO_CAMTEL",
U1322="Fiber AOF","Fiber AOF",
U1322="Projet OCM (HUAWEI)","TRAVAUX-HUAWEI",
U1322="Projet OCM (NOKIA)","TRAVAUX-NOKIA",
U1322="ACCESS-ISSUE","ACCESS-ISSUE",
U1322="Projet OCM (ZTE, NOKIA, autres projets)","TRAVAUX OCM",
U1322="No root CAuse","No root cause",
U1322="ODU HS","PDH",
U1322="IP &amp; VLAN","PDH",
U1322="Warehouse HUAWEI","SPARE-ISSUE",
U1322="SPARE-HS","SPARE-ISSUE",
U1322="Power Telco","BSS",U1322="no impacts","no impacts"
),"")</f>
        <v>No root cause</v>
      </c>
      <c r="T1322" s="41" t="str" cm="1">
        <f t="array" ref="T1322">IFERROR(_xlfn.IFS(
U1322="MPR ISSUE","TX ISSUE",
U1322="BSS Hardware Issue","RAN ISSUE",
U1322="Sites strategiques, MLL, Pylone, etc.","ENVTECH",
U1322="AKTIVCO DEFAUT GE &amp; POWER Cabinet","POWER ISSUE",
U1322="AKTIVCO Coupure ENEO &amp; Baisse de tension","POWER ISSUE",
U1322="Coupure ENEO &amp; Baisse de tension","POWER ISSUE",
U1322="Defaut GE &amp; POWER Cabinet","POWER ISSUE",
U1322="Sharing","POWER ISSUE",
U1322="Sites strategiques &amp; DataCenter","POWER ISSUE",
U1322="Exclu","Exclu",
U1322="SAT","TX ISSUE",
U1322="SPARE-ISSUE","SPARE-ISSUE",
U1322="Fiber CAmtel","TX ISSUE",
U1322="Fiber AOF","TX ISSUE",
U1322="Projet OCM (HUAWEI)","TRAVAUX-HUAWEI",
U1322="Projet OCM (NOKIA)","TRAVAUX -NOKIA",
U1322="ACCESS-ISSUE","ACCESS-ISSUE",
U1322="Projet OCM (ZTE, NOKIA, autres projets)","TRAVAUX OCM",
U1322="No root CAuse","No root cause",
U1322="ODU HS","TX ISSUE",
U1322="IP &amp; VLAN","TX ISSUE",
U1322="Warehouse HUAWEI","SPARE-ISSUE",
U1322="SPARE-HS","SPARE-ISSUE",
U1322="Power Telco","RAN ISSUE",U1322="no impacts","no impacts"
),"")</f>
        <v>No root cause</v>
      </c>
      <c r="U1322" s="68" t="s">
        <v>5691</v>
      </c>
      <c r="V1322" s="41" t="str" cm="1">
        <f t="array" ref="V1322">IFERROR(_xlfn.IFS(
U1322="MPR ISSUE","ACTIVE",
U1322="BSS Hardware Issue","ACTIVE",
U1322="Sites strategiques, MLL, Pylone, etc.","PASSIVE",
U1322="AKTIVCO DEFAUT GE &amp; POWER Cabinet","PASSIVE",
U1322="AKTIVCO Coupure ENEO &amp; Baisse de tension","PASSIVE",
U1322="Coupure ENEO &amp; Baisse de tension","PASSIVE",
U1322="Defaut GE &amp; POWER Cabinet","PASSIVE",
U1322="Sharing","PASSIVE",
U1322="Sites strategiques &amp; DataCenter","PASSIVE",
U1322="Exclu","Exclu",
U1322="SAT","ACTIVE",
U1322="SPARE-ISSUE","SPARE-ISSUE",
U1322="Fiber CAmtel","ACTIVE",
U1322="Fiber AOF","ACTIVE",
U1322="Projet OCM (HUAWEI)","PLANNED WORKS",
U1322="Projet OCM (NOKIA)","PLANNED WORKS",
U1322="ACCESS-ISSUE","ACCESS-ISSUE",
U1322="Projet OCM (ZTE, NOKIA, autres projets)","PLANNED WORKS",
U1322="No root CAuse","No root cause",
U1322="ODU HS","ACTIVE",
U1322="IP &amp; VLAN","ACTIVE",
U1322="Warehouse HUAWEI","SPARE-ISSUE",
U1322="SPARE-HS","SPARE-ISSUE",
U1322="Power Telco","ACTIVE", U1322="no impacts","no impacts"
),"")</f>
        <v>No root cause</v>
      </c>
      <c r="W1322" s="113"/>
      <c r="X1322" s="113"/>
      <c r="Y1322" s="113"/>
      <c r="Z1322" s="113"/>
      <c r="AA1322" s="113"/>
      <c r="AB1322" s="17" t="s">
        <v>5465</v>
      </c>
      <c r="AC1322" s="17" t="str">
        <f>_xlfn.XLOOKUP(B1322,'INCIDENT-04-27-2026'!E:E,'INCIDENT-04-27-2026'!F:F,"")</f>
        <v/>
      </c>
      <c r="AD1322" s="9"/>
      <c r="AE1322" s="7" t="s">
        <v>5465</v>
      </c>
      <c r="AF1322" s="6" t="str">
        <f>_xlfn.XLOOKUP(B1322,'[13]Input_27-04'!$B:$B,'[13]Input_27-04'!$M:$M,"")</f>
        <v/>
      </c>
      <c r="AG1322" s="7"/>
      <c r="AH1322" s="3"/>
      <c r="AI1322" s="18" t="str">
        <f>_xlfn.XLOOKUP(B1322,'[3]Cells Huawei 27042026 10h'!$B:$B,'[3]Cells Huawei 27042026 10h'!$T:$T,"")</f>
        <v/>
      </c>
      <c r="AJ1322" s="18" t="str">
        <f>_xlfn.XLOOKUP(B1322,'[3]Cells Huawei 27042026 15h'!$B:$B,'[3]Cells Huawei 27042026 15h'!$T:$T,"")</f>
        <v/>
      </c>
      <c r="AK1322" s="18" t="str">
        <f>_xlfn.XLOOKUP(B1322,'[4]cells down 27042026 11h28'!$B:$B,'[4]cells down 27042026 11h28'!$R:$R,"")</f>
        <v/>
      </c>
      <c r="AL1322" s="18" t="str">
        <f>_xlfn.XLOOKUP(B1322,'[4]cells down 27042026 18h01'!$B:$B,'[4]cells down 27042026 18h01'!$R:$R,"")</f>
        <v/>
      </c>
      <c r="AM1322" s="18" t="str">
        <f>_xlfn.XLOOKUP(B1322,'[5]cell downs 27042026 11h'!$B:$B,'[5]cell downs 27042026 11h'!$R:$R,"")</f>
        <v/>
      </c>
      <c r="AN1322" s="18" t="str">
        <f>_xlfn.XLOOKUP(B1322,'[5]cell downs 27042026 17h40'!$B:$B,'[5]cell downs 27042026 17h40'!$R:$R,"")</f>
        <v/>
      </c>
      <c r="AO1322" s="18" t="str">
        <f>_xlfn.XLOOKUP(B1322,'[6]ALL SITES DOWN'!$D:$D,'[6]ALL SITES DOWN'!$J:$J,"")</f>
        <v/>
      </c>
      <c r="AP1322" s="18" t="str">
        <f>_xlfn.XLOOKUP(B1322,'[7]ALL SITES DOWN'!$D:$D,'[7]ALL SITES DOWN'!$J:$J,"")</f>
        <v/>
      </c>
      <c r="AQ1322" s="9" t="str">
        <f>_xlfn.XLOOKUP(B1322,[8]sheet1!$AC:$AC,[8]sheet1!$AF:$AF,"")</f>
        <v/>
      </c>
      <c r="AR1322" s="14"/>
      <c r="AS1322" s="14" t="s">
        <v>5465</v>
      </c>
      <c r="AT1322" s="14" t="str">
        <f>_xlfn.XLOOKUP(B1322,'[9]cell downs 18042026 17h'!$B:$B,'[9]cell downs 18042026 17h'!$B:$B,"")</f>
        <v/>
      </c>
      <c r="AU1322" s="14" t="str">
        <f>_xlfn.XLOOKUP(B1322,'[10]Cells Huawei 19042026 15h'!$B:$B,'[10]Cells Huawei 19042026 15h'!$B:$B,"")</f>
        <v/>
      </c>
      <c r="AV1322" s="9" t="str">
        <f>_xlfn.XLOOKUP(B1322,'[11]cells down 19042026 9H40'!$B:$B,'[11]cells down 19042026 9H40'!$B:$B,"")</f>
        <v/>
      </c>
    </row>
    <row r="1323" spans="1:48" hidden="1" x14ac:dyDescent="0.3">
      <c r="A1323" s="1" t="s">
        <v>1677</v>
      </c>
      <c r="B1323" s="8" t="s">
        <v>1678</v>
      </c>
      <c r="C1323" s="3" t="str">
        <f>_xlfn.XLOOKUP(B1323,'[1]daily break down'!$D:$D,'[1]daily break down'!$E:$E,"")</f>
        <v>Douala</v>
      </c>
      <c r="D1323" s="1" t="s">
        <v>11</v>
      </c>
      <c r="E1323" s="1" t="s">
        <v>12</v>
      </c>
      <c r="F1323" s="3" t="s">
        <v>31</v>
      </c>
      <c r="G1323" s="1" t="s">
        <v>32</v>
      </c>
      <c r="H1323" s="29" t="str">
        <f>_xlfn.XLOOKUP(B1323,[2]CALCULATION!$B:$B,[2]CALCULATION!$H:$H,"")</f>
        <v>ZTE</v>
      </c>
      <c r="I1323" s="26">
        <v>0</v>
      </c>
      <c r="J1323" s="26">
        <v>0</v>
      </c>
      <c r="K1323" s="26">
        <v>2.0688690848177926E-3</v>
      </c>
      <c r="L1323" s="26">
        <v>0</v>
      </c>
      <c r="M1323" s="26">
        <v>0</v>
      </c>
      <c r="N1323" s="26">
        <v>0</v>
      </c>
      <c r="O1323" s="26">
        <v>0</v>
      </c>
      <c r="P1323" s="114" t="s">
        <v>6364</v>
      </c>
      <c r="Q1323" s="42" t="s">
        <v>5538</v>
      </c>
      <c r="R1323" s="42"/>
      <c r="S1323" s="41" t="str" cm="1">
        <f t="array" ref="S1323">IFERROR(_xlfn.IFS(
U1323="MPR ISSUE","PDH",
U1323="BSS Hardware Issue","BSS",
U1323="Sites strategiques, MLL, Pylone, etc.","ENVTECH",
U1323="AKTIVCO DEFAUT GE &amp; POWER Cabinet","AKTIVCO",
U1323="AKTIVCO Coupure ENEO &amp; Baisse de tension","AKTIVCO GRID ONLY",
U1323="Coupure ENEO &amp; Baisse de tension","IHS GRID ONLY",
U1323="Defaut GE &amp; POWER Cabinet","IHS",
U1323="Sharing","Partners",
U1323="Sites strategiques &amp; DataCenter","SST &amp; DC",
U1323="Exclu","Exclu",
U1323="SAT","SAT",
U1323="SPARE-ISSUE","SPARE-ISSUE",
U1323="Fiber CAmtel","TRANS_FO_CAMTEL",
U1323="Fiber AOF","Fiber AOF",
U1323="Projet OCM (HUAWEI)","TRAVAUX-HUAWEI",
U1323="Projet OCM (NOKIA)","TRAVAUX-NOKIA",
U1323="ACCESS-ISSUE","ACCESS-ISSUE",
U1323="Projet OCM (ZTE, NOKIA, autres projets)","TRAVAUX OCM",
U1323="No root CAuse","No root cause",
U1323="ODU HS","PDH",
U1323="IP &amp; VLAN","PDH",
U1323="Warehouse HUAWEI","SPARE-ISSUE",
U1323="SPARE-HS","SPARE-ISSUE",
U1323="Power Telco","BSS",U1323="no impacts","no impacts"
),"")</f>
        <v>No root cause</v>
      </c>
      <c r="T1323" s="41" t="str" cm="1">
        <f t="array" ref="T1323">IFERROR(_xlfn.IFS(
U1323="MPR ISSUE","TX ISSUE",
U1323="BSS Hardware Issue","RAN ISSUE",
U1323="Sites strategiques, MLL, Pylone, etc.","ENVTECH",
U1323="AKTIVCO DEFAUT GE &amp; POWER Cabinet","POWER ISSUE",
U1323="AKTIVCO Coupure ENEO &amp; Baisse de tension","POWER ISSUE",
U1323="Coupure ENEO &amp; Baisse de tension","POWER ISSUE",
U1323="Defaut GE &amp; POWER Cabinet","POWER ISSUE",
U1323="Sharing","POWER ISSUE",
U1323="Sites strategiques &amp; DataCenter","POWER ISSUE",
U1323="Exclu","Exclu",
U1323="SAT","TX ISSUE",
U1323="SPARE-ISSUE","SPARE-ISSUE",
U1323="Fiber CAmtel","TX ISSUE",
U1323="Fiber AOF","TX ISSUE",
U1323="Projet OCM (HUAWEI)","TRAVAUX-HUAWEI",
U1323="Projet OCM (NOKIA)","TRAVAUX -NOKIA",
U1323="ACCESS-ISSUE","ACCESS-ISSUE",
U1323="Projet OCM (ZTE, NOKIA, autres projets)","TRAVAUX OCM",
U1323="No root CAuse","No root cause",
U1323="ODU HS","TX ISSUE",
U1323="IP &amp; VLAN","TX ISSUE",
U1323="Warehouse HUAWEI","SPARE-ISSUE",
U1323="SPARE-HS","SPARE-ISSUE",
U1323="Power Telco","RAN ISSUE",U1323="no impacts","no impacts"
),"")</f>
        <v>No root cause</v>
      </c>
      <c r="U1323" s="68" t="s">
        <v>5691</v>
      </c>
      <c r="V1323" s="41" t="str" cm="1">
        <f t="array" ref="V1323">IFERROR(_xlfn.IFS(
U1323="MPR ISSUE","ACTIVE",
U1323="BSS Hardware Issue","ACTIVE",
U1323="Sites strategiques, MLL, Pylone, etc.","PASSIVE",
U1323="AKTIVCO DEFAUT GE &amp; POWER Cabinet","PASSIVE",
U1323="AKTIVCO Coupure ENEO &amp; Baisse de tension","PASSIVE",
U1323="Coupure ENEO &amp; Baisse de tension","PASSIVE",
U1323="Defaut GE &amp; POWER Cabinet","PASSIVE",
U1323="Sharing","PASSIVE",
U1323="Sites strategiques &amp; DataCenter","PASSIVE",
U1323="Exclu","Exclu",
U1323="SAT","ACTIVE",
U1323="SPARE-ISSUE","SPARE-ISSUE",
U1323="Fiber CAmtel","ACTIVE",
U1323="Fiber AOF","ACTIVE",
U1323="Projet OCM (HUAWEI)","PLANNED WORKS",
U1323="Projet OCM (NOKIA)","PLANNED WORKS",
U1323="ACCESS-ISSUE","ACCESS-ISSUE",
U1323="Projet OCM (ZTE, NOKIA, autres projets)","PLANNED WORKS",
U1323="No root CAuse","No root cause",
U1323="ODU HS","ACTIVE",
U1323="IP &amp; VLAN","ACTIVE",
U1323="Warehouse HUAWEI","SPARE-ISSUE",
U1323="SPARE-HS","SPARE-ISSUE",
U1323="Power Telco","ACTIVE", U1323="no impacts","no impacts"
),"")</f>
        <v>No root cause</v>
      </c>
      <c r="W1323" s="113"/>
      <c r="X1323" s="113"/>
      <c r="Y1323" s="113"/>
      <c r="Z1323" s="113"/>
      <c r="AA1323" s="113"/>
      <c r="AB1323" s="17" t="s">
        <v>5465</v>
      </c>
      <c r="AC1323" s="17" t="str">
        <f>_xlfn.XLOOKUP(B1323,'INCIDENT-04-27-2026'!E:E,'INCIDENT-04-27-2026'!F:F,"")</f>
        <v/>
      </c>
      <c r="AD1323" s="9"/>
      <c r="AE1323" s="7" t="s">
        <v>5465</v>
      </c>
      <c r="AF1323" s="6" t="str">
        <f>_xlfn.XLOOKUP(B1323,'[13]Input_27-04'!$B:$B,'[13]Input_27-04'!$M:$M,"")</f>
        <v/>
      </c>
      <c r="AG1323" s="7"/>
      <c r="AH1323" s="3"/>
      <c r="AI1323" s="18" t="str">
        <f>_xlfn.XLOOKUP(B1323,'[3]Cells Huawei 27042026 10h'!$B:$B,'[3]Cells Huawei 27042026 10h'!$T:$T,"")</f>
        <v/>
      </c>
      <c r="AJ1323" s="18" t="str">
        <f>_xlfn.XLOOKUP(B1323,'[3]Cells Huawei 27042026 15h'!$B:$B,'[3]Cells Huawei 27042026 15h'!$T:$T,"")</f>
        <v/>
      </c>
      <c r="AK1323" s="18" t="str">
        <f>_xlfn.XLOOKUP(B1323,'[4]cells down 27042026 11h28'!$B:$B,'[4]cells down 27042026 11h28'!$R:$R,"")</f>
        <v/>
      </c>
      <c r="AL1323" s="18" t="str">
        <f>_xlfn.XLOOKUP(B1323,'[4]cells down 27042026 18h01'!$B:$B,'[4]cells down 27042026 18h01'!$R:$R,"")</f>
        <v/>
      </c>
      <c r="AM1323" s="18" t="str">
        <f>_xlfn.XLOOKUP(B1323,'[5]cell downs 27042026 11h'!$B:$B,'[5]cell downs 27042026 11h'!$R:$R,"")</f>
        <v/>
      </c>
      <c r="AN1323" s="18" t="str">
        <f>_xlfn.XLOOKUP(B1323,'[5]cell downs 27042026 17h40'!$B:$B,'[5]cell downs 27042026 17h40'!$R:$R,"")</f>
        <v/>
      </c>
      <c r="AO1323" s="18" t="str">
        <f>_xlfn.XLOOKUP(B1323,'[6]ALL SITES DOWN'!$D:$D,'[6]ALL SITES DOWN'!$J:$J,"")</f>
        <v/>
      </c>
      <c r="AP1323" s="18" t="str">
        <f>_xlfn.XLOOKUP(B1323,'[7]ALL SITES DOWN'!$D:$D,'[7]ALL SITES DOWN'!$J:$J,"")</f>
        <v/>
      </c>
      <c r="AQ1323" s="9" t="str">
        <f>_xlfn.XLOOKUP(B1323,[8]sheet1!$AC:$AC,[8]sheet1!$AF:$AF,"")</f>
        <v/>
      </c>
      <c r="AR1323" s="14"/>
      <c r="AS1323" s="14" t="s">
        <v>5465</v>
      </c>
      <c r="AT1323" s="14" t="str">
        <f>_xlfn.XLOOKUP(B1323,'[9]cell downs 18042026 17h'!$B:$B,'[9]cell downs 18042026 17h'!$B:$B,"")</f>
        <v/>
      </c>
      <c r="AU1323" s="14" t="str">
        <f>_xlfn.XLOOKUP(B1323,'[10]Cells Huawei 19042026 15h'!$B:$B,'[10]Cells Huawei 19042026 15h'!$B:$B,"")</f>
        <v/>
      </c>
      <c r="AV1323" s="9" t="str">
        <f>_xlfn.XLOOKUP(B1323,'[11]cells down 19042026 9H40'!$B:$B,'[11]cells down 19042026 9H40'!$B:$B,"")</f>
        <v/>
      </c>
    </row>
    <row r="1324" spans="1:48" hidden="1" x14ac:dyDescent="0.3">
      <c r="A1324" s="1" t="s">
        <v>1436</v>
      </c>
      <c r="B1324" s="8" t="s">
        <v>1437</v>
      </c>
      <c r="C1324" s="3" t="str">
        <f>_xlfn.XLOOKUP(B1324,'[1]daily break down'!$D:$D,'[1]daily break down'!$E:$E,"")</f>
        <v>CENTRE</v>
      </c>
      <c r="D1324" s="1" t="s">
        <v>11</v>
      </c>
      <c r="E1324" s="1" t="s">
        <v>154</v>
      </c>
      <c r="F1324" s="3" t="s">
        <v>226</v>
      </c>
      <c r="G1324" s="1" t="s">
        <v>533</v>
      </c>
      <c r="H1324" s="28" t="str">
        <f>_xlfn.XLOOKUP(B1324,[2]CALCULATION!$B:$B,[2]CALCULATION!$H:$H,"")</f>
        <v>NOKIA</v>
      </c>
      <c r="I1324" s="26">
        <v>0</v>
      </c>
      <c r="J1324" s="26">
        <v>0.69258959629943517</v>
      </c>
      <c r="K1324" s="26">
        <v>2.0331989281831332E-3</v>
      </c>
      <c r="L1324" s="26">
        <v>0</v>
      </c>
      <c r="M1324" s="26">
        <v>0</v>
      </c>
      <c r="N1324" s="26">
        <v>0</v>
      </c>
      <c r="O1324" s="26">
        <v>0</v>
      </c>
      <c r="P1324" s="114" t="s">
        <v>6364</v>
      </c>
      <c r="Q1324" s="42" t="s">
        <v>5538</v>
      </c>
      <c r="R1324" s="42"/>
      <c r="S1324" s="41" t="str" cm="1">
        <f t="array" ref="S1324">IFERROR(_xlfn.IFS(
U1324="MPR ISSUE","PDH",
U1324="BSS Hardware Issue","BSS",
U1324="Sites strategiques, MLL, Pylone, etc.","ENVTECH",
U1324="AKTIVCO DEFAUT GE &amp; POWER Cabinet","AKTIVCO",
U1324="AKTIVCO Coupure ENEO &amp; Baisse de tension","AKTIVCO GRID ONLY",
U1324="Coupure ENEO &amp; Baisse de tension","IHS GRID ONLY",
U1324="Defaut GE &amp; POWER Cabinet","IHS",
U1324="Sharing","Partners",
U1324="Sites strategiques &amp; DataCenter","SST &amp; DC",
U1324="Exclu","Exclu",
U1324="SAT","SAT",
U1324="SPARE-ISSUE","SPARE-ISSUE",
U1324="Fiber CAmtel","TRANS_FO_CAMTEL",
U1324="Fiber AOF","Fiber AOF",
U1324="Projet OCM (HUAWEI)","TRAVAUX-HUAWEI",
U1324="Projet OCM (NOKIA)","TRAVAUX-NOKIA",
U1324="ACCESS-ISSUE","ACCESS-ISSUE",
U1324="Projet OCM (ZTE, NOKIA, autres projets)","TRAVAUX OCM",
U1324="No root CAuse","No root cause",
U1324="ODU HS","PDH",
U1324="IP &amp; VLAN","PDH",
U1324="Warehouse HUAWEI","SPARE-ISSUE",
U1324="SPARE-HS","SPARE-ISSUE",
U1324="Power Telco","BSS",U1324="no impacts","no impacts"
),"")</f>
        <v>No root cause</v>
      </c>
      <c r="T1324" s="41" t="str" cm="1">
        <f t="array" ref="T1324">IFERROR(_xlfn.IFS(
U1324="MPR ISSUE","TX ISSUE",
U1324="BSS Hardware Issue","RAN ISSUE",
U1324="Sites strategiques, MLL, Pylone, etc.","ENVTECH",
U1324="AKTIVCO DEFAUT GE &amp; POWER Cabinet","POWER ISSUE",
U1324="AKTIVCO Coupure ENEO &amp; Baisse de tension","POWER ISSUE",
U1324="Coupure ENEO &amp; Baisse de tension","POWER ISSUE",
U1324="Defaut GE &amp; POWER Cabinet","POWER ISSUE",
U1324="Sharing","POWER ISSUE",
U1324="Sites strategiques &amp; DataCenter","POWER ISSUE",
U1324="Exclu","Exclu",
U1324="SAT","TX ISSUE",
U1324="SPARE-ISSUE","SPARE-ISSUE",
U1324="Fiber CAmtel","TX ISSUE",
U1324="Fiber AOF","TX ISSUE",
U1324="Projet OCM (HUAWEI)","TRAVAUX-HUAWEI",
U1324="Projet OCM (NOKIA)","TRAVAUX -NOKIA",
U1324="ACCESS-ISSUE","ACCESS-ISSUE",
U1324="Projet OCM (ZTE, NOKIA, autres projets)","TRAVAUX OCM",
U1324="No root CAuse","No root cause",
U1324="ODU HS","TX ISSUE",
U1324="IP &amp; VLAN","TX ISSUE",
U1324="Warehouse HUAWEI","SPARE-ISSUE",
U1324="SPARE-HS","SPARE-ISSUE",
U1324="Power Telco","RAN ISSUE",U1324="no impacts","no impacts"
),"")</f>
        <v>No root cause</v>
      </c>
      <c r="U1324" s="68" t="s">
        <v>5691</v>
      </c>
      <c r="V1324" s="41" t="str" cm="1">
        <f t="array" ref="V1324">IFERROR(_xlfn.IFS(
U1324="MPR ISSUE","ACTIVE",
U1324="BSS Hardware Issue","ACTIVE",
U1324="Sites strategiques, MLL, Pylone, etc.","PASSIVE",
U1324="AKTIVCO DEFAUT GE &amp; POWER Cabinet","PASSIVE",
U1324="AKTIVCO Coupure ENEO &amp; Baisse de tension","PASSIVE",
U1324="Coupure ENEO &amp; Baisse de tension","PASSIVE",
U1324="Defaut GE &amp; POWER Cabinet","PASSIVE",
U1324="Sharing","PASSIVE",
U1324="Sites strategiques &amp; DataCenter","PASSIVE",
U1324="Exclu","Exclu",
U1324="SAT","ACTIVE",
U1324="SPARE-ISSUE","SPARE-ISSUE",
U1324="Fiber CAmtel","ACTIVE",
U1324="Fiber AOF","ACTIVE",
U1324="Projet OCM (HUAWEI)","PLANNED WORKS",
U1324="Projet OCM (NOKIA)","PLANNED WORKS",
U1324="ACCESS-ISSUE","ACCESS-ISSUE",
U1324="Projet OCM (ZTE, NOKIA, autres projets)","PLANNED WORKS",
U1324="No root CAuse","No root cause",
U1324="ODU HS","ACTIVE",
U1324="IP &amp; VLAN","ACTIVE",
U1324="Warehouse HUAWEI","SPARE-ISSUE",
U1324="SPARE-HS","SPARE-ISSUE",
U1324="Power Telco","ACTIVE", U1324="no impacts","no impacts"
),"")</f>
        <v>No root cause</v>
      </c>
      <c r="W1324" s="113"/>
      <c r="X1324" s="113"/>
      <c r="Y1324" s="113"/>
      <c r="Z1324" s="113"/>
      <c r="AA1324" s="113"/>
      <c r="AB1324" s="17" t="s">
        <v>5465</v>
      </c>
      <c r="AC1324" s="17" t="str">
        <f>_xlfn.XLOOKUP(B1324,'INCIDENT-04-27-2026'!E:E,'INCIDENT-04-27-2026'!F:F,"")</f>
        <v/>
      </c>
      <c r="AD1324" s="9"/>
      <c r="AE1324" s="7" t="s">
        <v>5465</v>
      </c>
      <c r="AF1324" s="6" t="str">
        <f>_xlfn.XLOOKUP(B1324,'[13]Input_27-04'!$B:$B,'[13]Input_27-04'!$M:$M,"")</f>
        <v/>
      </c>
      <c r="AG1324" s="7"/>
      <c r="AH1324" s="3"/>
      <c r="AI1324" s="18" t="str">
        <f>_xlfn.XLOOKUP(B1324,'[3]Cells Huawei 27042026 10h'!$B:$B,'[3]Cells Huawei 27042026 10h'!$T:$T,"")</f>
        <v/>
      </c>
      <c r="AJ1324" s="18" t="str">
        <f>_xlfn.XLOOKUP(B1324,'[3]Cells Huawei 27042026 15h'!$B:$B,'[3]Cells Huawei 27042026 15h'!$T:$T,"")</f>
        <v/>
      </c>
      <c r="AK1324" s="18" t="str">
        <f>_xlfn.XLOOKUP(B1324,'[4]cells down 27042026 11h28'!$B:$B,'[4]cells down 27042026 11h28'!$R:$R,"")</f>
        <v/>
      </c>
      <c r="AL1324" s="18" t="str">
        <f>_xlfn.XLOOKUP(B1324,'[4]cells down 27042026 18h01'!$B:$B,'[4]cells down 27042026 18h01'!$R:$R,"")</f>
        <v/>
      </c>
      <c r="AM1324" s="18" t="str">
        <f>_xlfn.XLOOKUP(B1324,'[5]cell downs 27042026 11h'!$B:$B,'[5]cell downs 27042026 11h'!$R:$R,"")</f>
        <v/>
      </c>
      <c r="AN1324" s="18" t="str">
        <f>_xlfn.XLOOKUP(B1324,'[5]cell downs 27042026 17h40'!$B:$B,'[5]cell downs 27042026 17h40'!$R:$R,"")</f>
        <v/>
      </c>
      <c r="AO1324" s="18" t="str">
        <f>_xlfn.XLOOKUP(B1324,'[6]ALL SITES DOWN'!$D:$D,'[6]ALL SITES DOWN'!$J:$J,"")</f>
        <v/>
      </c>
      <c r="AP1324" s="18" t="str">
        <f>_xlfn.XLOOKUP(B1324,'[7]ALL SITES DOWN'!$D:$D,'[7]ALL SITES DOWN'!$J:$J,"")</f>
        <v/>
      </c>
      <c r="AQ1324" s="9" t="str">
        <f>_xlfn.XLOOKUP(B1324,[8]sheet1!$AC:$AC,[8]sheet1!$AF:$AF,"")</f>
        <v/>
      </c>
      <c r="AR1324" s="14"/>
      <c r="AS1324" s="14" t="s">
        <v>5465</v>
      </c>
      <c r="AT1324" s="14" t="str">
        <f>_xlfn.XLOOKUP(B1324,'[9]cell downs 18042026 17h'!$B:$B,'[9]cell downs 18042026 17h'!$B:$B,"")</f>
        <v/>
      </c>
      <c r="AU1324" s="14" t="str">
        <f>_xlfn.XLOOKUP(B1324,'[10]Cells Huawei 19042026 15h'!$B:$B,'[10]Cells Huawei 19042026 15h'!$B:$B,"")</f>
        <v/>
      </c>
      <c r="AV1324" s="9" t="str">
        <f>_xlfn.XLOOKUP(B1324,'[11]cells down 19042026 9H40'!$B:$B,'[11]cells down 19042026 9H40'!$B:$B,"")</f>
        <v/>
      </c>
    </row>
    <row r="1325" spans="1:48" hidden="1" x14ac:dyDescent="0.3">
      <c r="A1325" s="1" t="s">
        <v>4213</v>
      </c>
      <c r="B1325" s="1" t="s">
        <v>4214</v>
      </c>
      <c r="C1325" s="3" t="str">
        <f>_xlfn.XLOOKUP(B1325,'[1]daily break down'!$D:$D,'[1]daily break down'!$E:$E,"")</f>
        <v>ADAMAOUA</v>
      </c>
      <c r="D1325" s="1" t="s">
        <v>357</v>
      </c>
      <c r="E1325" s="1" t="s">
        <v>5429</v>
      </c>
      <c r="F1325" s="3" t="s">
        <v>90</v>
      </c>
      <c r="G1325" s="1" t="s">
        <v>4213</v>
      </c>
      <c r="H1325" s="27" t="str">
        <f>_xlfn.XLOOKUP(B1325,[2]CALCULATION!$B:$B,[2]CALCULATION!$H:$H,"")</f>
        <v>HUAWEI</v>
      </c>
      <c r="I1325" s="26">
        <v>12.327606132984052</v>
      </c>
      <c r="J1325" s="26">
        <v>12.327606132984052</v>
      </c>
      <c r="K1325" s="26">
        <v>12.327606132984052</v>
      </c>
      <c r="L1325" s="26">
        <v>12.327606132984052</v>
      </c>
      <c r="M1325" s="26">
        <v>5.9932997177777212</v>
      </c>
      <c r="N1325" s="26">
        <v>0</v>
      </c>
      <c r="O1325" s="26">
        <v>0</v>
      </c>
      <c r="P1325" s="114" t="s">
        <v>6364</v>
      </c>
      <c r="Q1325" s="42" t="s">
        <v>5537</v>
      </c>
      <c r="R1325" s="42"/>
      <c r="S1325" s="41" t="str" cm="1">
        <f t="array" ref="S1325">IFERROR(_xlfn.IFS(
U1325="MPR ISSUE","PDH",
U1325="BSS Hardware Issue","BSS",
U1325="Sites strategiques, MLL, Pylone, etc.","ENVTECH",
U1325="AKTIVCO DEFAUT GE &amp; POWER Cabinet","AKTIVCO",
U1325="AKTIVCO Coupure ENEO &amp; Baisse de tension","AKTIVCO GRID ONLY",
U1325="Coupure ENEO &amp; Baisse de tension","IHS GRID ONLY",
U1325="Defaut GE &amp; POWER Cabinet","IHS",
U1325="Sharing","Partners",
U1325="Sites strategiques &amp; DataCenter","SST &amp; DC",
U1325="Exclu","Exclu",
U1325="SAT","SAT",
U1325="SPARE-ISSUE","SPARE-ISSUE",
U1325="Fiber CAmtel","TRANS_FO_CAMTEL",
U1325="Fiber AOF","Fiber AOF",
U1325="Projet OCM (HUAWEI)","TRAVAUX-HUAWEI",
U1325="Projet OCM (NOKIA)","TRAVAUX-NOKIA",
U1325="ACCESS-ISSUE","ACCESS-ISSUE",
U1325="Projet OCM (ZTE, NOKIA, autres projets)","TRAVAUX OCM",
U1325="No root CAuse","No root cause",
U1325="ODU HS","PDH",
U1325="IP &amp; VLAN","PDH",
U1325="Warehouse HUAWEI","SPARE-ISSUE",
U1325="SPARE-HS","SPARE-ISSUE",
U1325="Power Telco","BSS",U1325="no impacts","no impacts"
),"")</f>
        <v>Exclu</v>
      </c>
      <c r="T1325" s="41" t="str" cm="1">
        <f t="array" ref="T1325">IFERROR(_xlfn.IFS(
U1325="MPR ISSUE","TX ISSUE",
U1325="BSS Hardware Issue","RAN ISSUE",
U1325="Sites strategiques, MLL, Pylone, etc.","ENVTECH",
U1325="AKTIVCO DEFAUT GE &amp; POWER Cabinet","POWER ISSUE",
U1325="AKTIVCO Coupure ENEO &amp; Baisse de tension","POWER ISSUE",
U1325="Coupure ENEO &amp; Baisse de tension","POWER ISSUE",
U1325="Defaut GE &amp; POWER Cabinet","POWER ISSUE",
U1325="Sharing","POWER ISSUE",
U1325="Sites strategiques &amp; DataCenter","POWER ISSUE",
U1325="Exclu","Exclu",
U1325="SAT","TX ISSUE",
U1325="SPARE-ISSUE","SPARE-ISSUE",
U1325="Fiber CAmtel","TX ISSUE",
U1325="Fiber AOF","TX ISSUE",
U1325="Projet OCM (HUAWEI)","TRAVAUX-HUAWEI",
U1325="Projet OCM (NOKIA)","TRAVAUX -NOKIA",
U1325="ACCESS-ISSUE","ACCESS-ISSUE",
U1325="Projet OCM (ZTE, NOKIA, autres projets)","TRAVAUX OCM",
U1325="No root CAuse","No root cause",
U1325="ODU HS","TX ISSUE",
U1325="IP &amp; VLAN","TX ISSUE",
U1325="Warehouse HUAWEI","SPARE-ISSUE",
U1325="SPARE-HS","SPARE-ISSUE",
U1325="Power Telco","RAN ISSUE",U1325="no impacts","no impacts"
),"")</f>
        <v>Exclu</v>
      </c>
      <c r="U1325" s="68" t="s">
        <v>5537</v>
      </c>
      <c r="V1325" s="41" t="str" cm="1">
        <f t="array" ref="V1325">IFERROR(_xlfn.IFS(
U1325="MPR ISSUE","ACTIVE",
U1325="BSS Hardware Issue","ACTIVE",
U1325="Sites strategiques, MLL, Pylone, etc.","PASSIVE",
U1325="AKTIVCO DEFAUT GE &amp; POWER Cabinet","PASSIVE",
U1325="AKTIVCO Coupure ENEO &amp; Baisse de tension","PASSIVE",
U1325="Coupure ENEO &amp; Baisse de tension","PASSIVE",
U1325="Defaut GE &amp; POWER Cabinet","PASSIVE",
U1325="Sharing","PASSIVE",
U1325="Sites strategiques &amp; DataCenter","PASSIVE",
U1325="Exclu","Exclu",
U1325="SAT","ACTIVE",
U1325="SPARE-ISSUE","SPARE-ISSUE",
U1325="Fiber CAmtel","ACTIVE",
U1325="Fiber AOF","ACTIVE",
U1325="Projet OCM (HUAWEI)","PLANNED WORKS",
U1325="Projet OCM (NOKIA)","PLANNED WORKS",
U1325="ACCESS-ISSUE","ACCESS-ISSUE",
U1325="Projet OCM (ZTE, NOKIA, autres projets)","PLANNED WORKS",
U1325="No root CAuse","No root cause",
U1325="ODU HS","ACTIVE",
U1325="IP &amp; VLAN","ACTIVE",
U1325="Warehouse HUAWEI","SPARE-ISSUE",
U1325="SPARE-HS","SPARE-ISSUE",
U1325="Power Telco","ACTIVE", U1325="no impacts","no impacts"
),"")</f>
        <v>Exclu</v>
      </c>
      <c r="W1325" s="113"/>
      <c r="X1325" s="113"/>
      <c r="Y1325" s="113"/>
      <c r="Z1325" s="113"/>
      <c r="AA1325" s="113"/>
      <c r="AB1325" s="17" t="s">
        <v>5465</v>
      </c>
      <c r="AC1325" s="17" t="str">
        <f>_xlfn.XLOOKUP(B1325,'INCIDENT-04-27-2026'!E:E,'INCIDENT-04-27-2026'!F:F,"")</f>
        <v/>
      </c>
      <c r="AD1325" s="9"/>
      <c r="AE1325" s="7" t="s">
        <v>5465</v>
      </c>
      <c r="AF1325" s="6" t="str">
        <f>_xlfn.XLOOKUP(B1325,'[13]Input_27-04'!$B:$B,'[13]Input_27-04'!$M:$M,"")</f>
        <v/>
      </c>
      <c r="AG1325" s="7"/>
      <c r="AH1325" s="3"/>
      <c r="AI1325" s="18" t="str">
        <f>_xlfn.XLOOKUP(B1325,'[3]Cells Huawei 27042026 10h'!$B:$B,'[3]Cells Huawei 27042026 10h'!$T:$T,"")</f>
        <v/>
      </c>
      <c r="AJ1325" s="18" t="str">
        <f>_xlfn.XLOOKUP(B1325,'[3]Cells Huawei 27042026 15h'!$B:$B,'[3]Cells Huawei 27042026 15h'!$T:$T,"")</f>
        <v/>
      </c>
      <c r="AK1325" s="18" t="str">
        <f>_xlfn.XLOOKUP(B1325,'[4]cells down 27042026 11h28'!$B:$B,'[4]cells down 27042026 11h28'!$R:$R,"")</f>
        <v/>
      </c>
      <c r="AL1325" s="18" t="str">
        <f>_xlfn.XLOOKUP(B1325,'[4]cells down 27042026 18h01'!$B:$B,'[4]cells down 27042026 18h01'!$R:$R,"")</f>
        <v/>
      </c>
      <c r="AM1325" s="18" t="str">
        <f>_xlfn.XLOOKUP(B1325,'[5]cell downs 27042026 11h'!$B:$B,'[5]cell downs 27042026 11h'!$R:$R,"")</f>
        <v/>
      </c>
      <c r="AN1325" s="18" t="str">
        <f>_xlfn.XLOOKUP(B1325,'[5]cell downs 27042026 17h40'!$B:$B,'[5]cell downs 27042026 17h40'!$R:$R,"")</f>
        <v/>
      </c>
      <c r="AO1325" s="18" t="str">
        <f>_xlfn.XLOOKUP(B1325,'[6]ALL SITES DOWN'!$D:$D,'[6]ALL SITES DOWN'!$J:$J,"")</f>
        <v/>
      </c>
      <c r="AP1325" s="18" t="str">
        <f>_xlfn.XLOOKUP(B1325,'[7]ALL SITES DOWN'!$D:$D,'[7]ALL SITES DOWN'!$J:$J,"")</f>
        <v/>
      </c>
      <c r="AQ1325" s="9" t="str">
        <f>_xlfn.XLOOKUP(B1325,[8]sheet1!$AC:$AC,[8]sheet1!$AF:$AF,"")</f>
        <v/>
      </c>
      <c r="AR1325" s="14"/>
      <c r="AS1325" s="14" t="s">
        <v>5465</v>
      </c>
      <c r="AT1325" s="14" t="str">
        <f>_xlfn.XLOOKUP(B1325,'[9]cell downs 18042026 17h'!$B:$B,'[9]cell downs 18042026 17h'!$B:$B,"")</f>
        <v/>
      </c>
      <c r="AU1325" s="14" t="str">
        <f>_xlfn.XLOOKUP(B1325,'[10]Cells Huawei 19042026 15h'!$B:$B,'[10]Cells Huawei 19042026 15h'!$B:$B,"")</f>
        <v/>
      </c>
      <c r="AV1325" s="9" t="str">
        <f>_xlfn.XLOOKUP(B1325,'[11]cells down 19042026 9H40'!$B:$B,'[11]cells down 19042026 9H40'!$B:$B,"")</f>
        <v/>
      </c>
    </row>
    <row r="1326" spans="1:48" hidden="1" x14ac:dyDescent="0.3">
      <c r="A1326" s="1" t="s">
        <v>3338</v>
      </c>
      <c r="B1326" s="8" t="s">
        <v>3339</v>
      </c>
      <c r="C1326" s="3" t="str">
        <f>_xlfn.XLOOKUP(B1326,'[1]daily break down'!$D:$D,'[1]daily break down'!$E:$E,"")</f>
        <v>Douala</v>
      </c>
      <c r="D1326" s="1" t="s">
        <v>11</v>
      </c>
      <c r="E1326" s="1" t="s">
        <v>12</v>
      </c>
      <c r="F1326" s="3" t="s">
        <v>31</v>
      </c>
      <c r="G1326" s="1" t="s">
        <v>32</v>
      </c>
      <c r="H1326" s="29" t="str">
        <f>_xlfn.XLOOKUP(B1326,[2]CALCULATION!$B:$B,[2]CALCULATION!$H:$H,"")</f>
        <v>ZTE</v>
      </c>
      <c r="I1326" s="26">
        <v>0</v>
      </c>
      <c r="J1326" s="26">
        <v>0</v>
      </c>
      <c r="K1326" s="26">
        <v>1.997528771548426E-3</v>
      </c>
      <c r="L1326" s="26">
        <v>0</v>
      </c>
      <c r="M1326" s="26">
        <v>0</v>
      </c>
      <c r="N1326" s="26">
        <v>0</v>
      </c>
      <c r="O1326" s="26">
        <v>0</v>
      </c>
      <c r="P1326" s="114" t="s">
        <v>6364</v>
      </c>
      <c r="Q1326" s="42" t="s">
        <v>5538</v>
      </c>
      <c r="R1326" s="42"/>
      <c r="S1326" s="41" t="str" cm="1">
        <f t="array" ref="S1326">IFERROR(_xlfn.IFS(
U1326="MPR ISSUE","PDH",
U1326="BSS Hardware Issue","BSS",
U1326="Sites strategiques, MLL, Pylone, etc.","ENVTECH",
U1326="AKTIVCO DEFAUT GE &amp; POWER Cabinet","AKTIVCO",
U1326="AKTIVCO Coupure ENEO &amp; Baisse de tension","AKTIVCO GRID ONLY",
U1326="Coupure ENEO &amp; Baisse de tension","IHS GRID ONLY",
U1326="Defaut GE &amp; POWER Cabinet","IHS",
U1326="Sharing","Partners",
U1326="Sites strategiques &amp; DataCenter","SST &amp; DC",
U1326="Exclu","Exclu",
U1326="SAT","SAT",
U1326="SPARE-ISSUE","SPARE-ISSUE",
U1326="Fiber CAmtel","TRANS_FO_CAMTEL",
U1326="Fiber AOF","Fiber AOF",
U1326="Projet OCM (HUAWEI)","TRAVAUX-HUAWEI",
U1326="Projet OCM (NOKIA)","TRAVAUX-NOKIA",
U1326="ACCESS-ISSUE","ACCESS-ISSUE",
U1326="Projet OCM (ZTE, NOKIA, autres projets)","TRAVAUX OCM",
U1326="No root CAuse","No root cause",
U1326="ODU HS","PDH",
U1326="IP &amp; VLAN","PDH",
U1326="Warehouse HUAWEI","SPARE-ISSUE",
U1326="SPARE-HS","SPARE-ISSUE",
U1326="Power Telco","BSS",U1326="no impacts","no impacts"
),"")</f>
        <v>No root cause</v>
      </c>
      <c r="T1326" s="41" t="str" cm="1">
        <f t="array" ref="T1326">IFERROR(_xlfn.IFS(
U1326="MPR ISSUE","TX ISSUE",
U1326="BSS Hardware Issue","RAN ISSUE",
U1326="Sites strategiques, MLL, Pylone, etc.","ENVTECH",
U1326="AKTIVCO DEFAUT GE &amp; POWER Cabinet","POWER ISSUE",
U1326="AKTIVCO Coupure ENEO &amp; Baisse de tension","POWER ISSUE",
U1326="Coupure ENEO &amp; Baisse de tension","POWER ISSUE",
U1326="Defaut GE &amp; POWER Cabinet","POWER ISSUE",
U1326="Sharing","POWER ISSUE",
U1326="Sites strategiques &amp; DataCenter","POWER ISSUE",
U1326="Exclu","Exclu",
U1326="SAT","TX ISSUE",
U1326="SPARE-ISSUE","SPARE-ISSUE",
U1326="Fiber CAmtel","TX ISSUE",
U1326="Fiber AOF","TX ISSUE",
U1326="Projet OCM (HUAWEI)","TRAVAUX-HUAWEI",
U1326="Projet OCM (NOKIA)","TRAVAUX -NOKIA",
U1326="ACCESS-ISSUE","ACCESS-ISSUE",
U1326="Projet OCM (ZTE, NOKIA, autres projets)","TRAVAUX OCM",
U1326="No root CAuse","No root cause",
U1326="ODU HS","TX ISSUE",
U1326="IP &amp; VLAN","TX ISSUE",
U1326="Warehouse HUAWEI","SPARE-ISSUE",
U1326="SPARE-HS","SPARE-ISSUE",
U1326="Power Telco","RAN ISSUE",U1326="no impacts","no impacts"
),"")</f>
        <v>No root cause</v>
      </c>
      <c r="U1326" s="68" t="s">
        <v>5691</v>
      </c>
      <c r="V1326" s="41" t="str" cm="1">
        <f t="array" ref="V1326">IFERROR(_xlfn.IFS(
U1326="MPR ISSUE","ACTIVE",
U1326="BSS Hardware Issue","ACTIVE",
U1326="Sites strategiques, MLL, Pylone, etc.","PASSIVE",
U1326="AKTIVCO DEFAUT GE &amp; POWER Cabinet","PASSIVE",
U1326="AKTIVCO Coupure ENEO &amp; Baisse de tension","PASSIVE",
U1326="Coupure ENEO &amp; Baisse de tension","PASSIVE",
U1326="Defaut GE &amp; POWER Cabinet","PASSIVE",
U1326="Sharing","PASSIVE",
U1326="Sites strategiques &amp; DataCenter","PASSIVE",
U1326="Exclu","Exclu",
U1326="SAT","ACTIVE",
U1326="SPARE-ISSUE","SPARE-ISSUE",
U1326="Fiber CAmtel","ACTIVE",
U1326="Fiber AOF","ACTIVE",
U1326="Projet OCM (HUAWEI)","PLANNED WORKS",
U1326="Projet OCM (NOKIA)","PLANNED WORKS",
U1326="ACCESS-ISSUE","ACCESS-ISSUE",
U1326="Projet OCM (ZTE, NOKIA, autres projets)","PLANNED WORKS",
U1326="No root CAuse","No root cause",
U1326="ODU HS","ACTIVE",
U1326="IP &amp; VLAN","ACTIVE",
U1326="Warehouse HUAWEI","SPARE-ISSUE",
U1326="SPARE-HS","SPARE-ISSUE",
U1326="Power Telco","ACTIVE", U1326="no impacts","no impacts"
),"")</f>
        <v>No root cause</v>
      </c>
      <c r="W1326" s="113"/>
      <c r="X1326" s="113"/>
      <c r="Y1326" s="113"/>
      <c r="Z1326" s="113"/>
      <c r="AA1326" s="113"/>
      <c r="AB1326" s="17" t="s">
        <v>5465</v>
      </c>
      <c r="AC1326" s="17" t="str">
        <f>_xlfn.XLOOKUP(B1326,'INCIDENT-04-27-2026'!E:E,'INCIDENT-04-27-2026'!F:F,"")</f>
        <v/>
      </c>
      <c r="AD1326" s="9"/>
      <c r="AE1326" s="7" t="s">
        <v>5465</v>
      </c>
      <c r="AF1326" s="6" t="str">
        <f>_xlfn.XLOOKUP(B1326,'[13]Input_27-04'!$B:$B,'[13]Input_27-04'!$M:$M,"")</f>
        <v/>
      </c>
      <c r="AG1326" s="7"/>
      <c r="AH1326" s="3"/>
      <c r="AI1326" s="18" t="str">
        <f>_xlfn.XLOOKUP(B1326,'[3]Cells Huawei 27042026 10h'!$B:$B,'[3]Cells Huawei 27042026 10h'!$T:$T,"")</f>
        <v/>
      </c>
      <c r="AJ1326" s="18" t="str">
        <f>_xlfn.XLOOKUP(B1326,'[3]Cells Huawei 27042026 15h'!$B:$B,'[3]Cells Huawei 27042026 15h'!$T:$T,"")</f>
        <v/>
      </c>
      <c r="AK1326" s="18" t="str">
        <f>_xlfn.XLOOKUP(B1326,'[4]cells down 27042026 11h28'!$B:$B,'[4]cells down 27042026 11h28'!$R:$R,"")</f>
        <v/>
      </c>
      <c r="AL1326" s="18" t="str">
        <f>_xlfn.XLOOKUP(B1326,'[4]cells down 27042026 18h01'!$B:$B,'[4]cells down 27042026 18h01'!$R:$R,"")</f>
        <v/>
      </c>
      <c r="AM1326" s="18" t="str">
        <f>_xlfn.XLOOKUP(B1326,'[5]cell downs 27042026 11h'!$B:$B,'[5]cell downs 27042026 11h'!$R:$R,"")</f>
        <v/>
      </c>
      <c r="AN1326" s="18" t="str">
        <f>_xlfn.XLOOKUP(B1326,'[5]cell downs 27042026 17h40'!$B:$B,'[5]cell downs 27042026 17h40'!$R:$R,"")</f>
        <v/>
      </c>
      <c r="AO1326" s="18" t="str">
        <f>_xlfn.XLOOKUP(B1326,'[6]ALL SITES DOWN'!$D:$D,'[6]ALL SITES DOWN'!$J:$J,"")</f>
        <v/>
      </c>
      <c r="AP1326" s="18" t="str">
        <f>_xlfn.XLOOKUP(B1326,'[7]ALL SITES DOWN'!$D:$D,'[7]ALL SITES DOWN'!$J:$J,"")</f>
        <v/>
      </c>
      <c r="AQ1326" s="9" t="str">
        <f>_xlfn.XLOOKUP(B1326,[8]sheet1!$AC:$AC,[8]sheet1!$AF:$AF,"")</f>
        <v/>
      </c>
      <c r="AR1326" s="14"/>
      <c r="AS1326" s="14" t="s">
        <v>5465</v>
      </c>
      <c r="AT1326" s="14" t="str">
        <f>_xlfn.XLOOKUP(B1326,'[9]cell downs 18042026 17h'!$B:$B,'[9]cell downs 18042026 17h'!$B:$B,"")</f>
        <v/>
      </c>
      <c r="AU1326" s="14" t="str">
        <f>_xlfn.XLOOKUP(B1326,'[10]Cells Huawei 19042026 15h'!$B:$B,'[10]Cells Huawei 19042026 15h'!$B:$B,"")</f>
        <v/>
      </c>
      <c r="AV1326" s="9" t="str">
        <f>_xlfn.XLOOKUP(B1326,'[11]cells down 19042026 9H40'!$B:$B,'[11]cells down 19042026 9H40'!$B:$B,"")</f>
        <v/>
      </c>
    </row>
    <row r="1327" spans="1:48" hidden="1" x14ac:dyDescent="0.3">
      <c r="A1327" s="1" t="s">
        <v>1663</v>
      </c>
      <c r="B1327" s="8" t="s">
        <v>1664</v>
      </c>
      <c r="C1327" s="3" t="str">
        <f>_xlfn.XLOOKUP(B1327,'[1]daily break down'!$D:$D,'[1]daily break down'!$E:$E,"")</f>
        <v>Douala</v>
      </c>
      <c r="D1327" s="1" t="s">
        <v>11</v>
      </c>
      <c r="E1327" s="1" t="s">
        <v>12</v>
      </c>
      <c r="F1327" s="3" t="s">
        <v>31</v>
      </c>
      <c r="G1327" s="1" t="s">
        <v>32</v>
      </c>
      <c r="H1327" s="29" t="str">
        <f>_xlfn.XLOOKUP(B1327,[2]CALCULATION!$B:$B,[2]CALCULATION!$H:$H,"")</f>
        <v>ZTE</v>
      </c>
      <c r="I1327" s="26">
        <v>0</v>
      </c>
      <c r="J1327" s="26">
        <v>0</v>
      </c>
      <c r="K1327" s="26">
        <v>1.9083533799612042E-3</v>
      </c>
      <c r="L1327" s="26">
        <v>0</v>
      </c>
      <c r="M1327" s="26">
        <v>0</v>
      </c>
      <c r="N1327" s="26">
        <v>0</v>
      </c>
      <c r="O1327" s="26">
        <v>0</v>
      </c>
      <c r="P1327" s="114" t="s">
        <v>6364</v>
      </c>
      <c r="Q1327" s="42" t="s">
        <v>5538</v>
      </c>
      <c r="R1327" s="42"/>
      <c r="S1327" s="41" t="str" cm="1">
        <f t="array" ref="S1327">IFERROR(_xlfn.IFS(
U1327="MPR ISSUE","PDH",
U1327="BSS Hardware Issue","BSS",
U1327="Sites strategiques, MLL, Pylone, etc.","ENVTECH",
U1327="AKTIVCO DEFAUT GE &amp; POWER Cabinet","AKTIVCO",
U1327="AKTIVCO Coupure ENEO &amp; Baisse de tension","AKTIVCO GRID ONLY",
U1327="Coupure ENEO &amp; Baisse de tension","IHS GRID ONLY",
U1327="Defaut GE &amp; POWER Cabinet","IHS",
U1327="Sharing","Partners",
U1327="Sites strategiques &amp; DataCenter","SST &amp; DC",
U1327="Exclu","Exclu",
U1327="SAT","SAT",
U1327="SPARE-ISSUE","SPARE-ISSUE",
U1327="Fiber CAmtel","TRANS_FO_CAMTEL",
U1327="Fiber AOF","Fiber AOF",
U1327="Projet OCM (HUAWEI)","TRAVAUX-HUAWEI",
U1327="Projet OCM (NOKIA)","TRAVAUX-NOKIA",
U1327="ACCESS-ISSUE","ACCESS-ISSUE",
U1327="Projet OCM (ZTE, NOKIA, autres projets)","TRAVAUX OCM",
U1327="No root CAuse","No root cause",
U1327="ODU HS","PDH",
U1327="IP &amp; VLAN","PDH",
U1327="Warehouse HUAWEI","SPARE-ISSUE",
U1327="SPARE-HS","SPARE-ISSUE",
U1327="Power Telco","BSS",U1327="no impacts","no impacts"
),"")</f>
        <v>No root cause</v>
      </c>
      <c r="T1327" s="41" t="str" cm="1">
        <f t="array" ref="T1327">IFERROR(_xlfn.IFS(
U1327="MPR ISSUE","TX ISSUE",
U1327="BSS Hardware Issue","RAN ISSUE",
U1327="Sites strategiques, MLL, Pylone, etc.","ENVTECH",
U1327="AKTIVCO DEFAUT GE &amp; POWER Cabinet","POWER ISSUE",
U1327="AKTIVCO Coupure ENEO &amp; Baisse de tension","POWER ISSUE",
U1327="Coupure ENEO &amp; Baisse de tension","POWER ISSUE",
U1327="Defaut GE &amp; POWER Cabinet","POWER ISSUE",
U1327="Sharing","POWER ISSUE",
U1327="Sites strategiques &amp; DataCenter","POWER ISSUE",
U1327="Exclu","Exclu",
U1327="SAT","TX ISSUE",
U1327="SPARE-ISSUE","SPARE-ISSUE",
U1327="Fiber CAmtel","TX ISSUE",
U1327="Fiber AOF","TX ISSUE",
U1327="Projet OCM (HUAWEI)","TRAVAUX-HUAWEI",
U1327="Projet OCM (NOKIA)","TRAVAUX -NOKIA",
U1327="ACCESS-ISSUE","ACCESS-ISSUE",
U1327="Projet OCM (ZTE, NOKIA, autres projets)","TRAVAUX OCM",
U1327="No root CAuse","No root cause",
U1327="ODU HS","TX ISSUE",
U1327="IP &amp; VLAN","TX ISSUE",
U1327="Warehouse HUAWEI","SPARE-ISSUE",
U1327="SPARE-HS","SPARE-ISSUE",
U1327="Power Telco","RAN ISSUE",U1327="no impacts","no impacts"
),"")</f>
        <v>No root cause</v>
      </c>
      <c r="U1327" s="68" t="s">
        <v>5691</v>
      </c>
      <c r="V1327" s="41" t="str" cm="1">
        <f t="array" ref="V1327">IFERROR(_xlfn.IFS(
U1327="MPR ISSUE","ACTIVE",
U1327="BSS Hardware Issue","ACTIVE",
U1327="Sites strategiques, MLL, Pylone, etc.","PASSIVE",
U1327="AKTIVCO DEFAUT GE &amp; POWER Cabinet","PASSIVE",
U1327="AKTIVCO Coupure ENEO &amp; Baisse de tension","PASSIVE",
U1327="Coupure ENEO &amp; Baisse de tension","PASSIVE",
U1327="Defaut GE &amp; POWER Cabinet","PASSIVE",
U1327="Sharing","PASSIVE",
U1327="Sites strategiques &amp; DataCenter","PASSIVE",
U1327="Exclu","Exclu",
U1327="SAT","ACTIVE",
U1327="SPARE-ISSUE","SPARE-ISSUE",
U1327="Fiber CAmtel","ACTIVE",
U1327="Fiber AOF","ACTIVE",
U1327="Projet OCM (HUAWEI)","PLANNED WORKS",
U1327="Projet OCM (NOKIA)","PLANNED WORKS",
U1327="ACCESS-ISSUE","ACCESS-ISSUE",
U1327="Projet OCM (ZTE, NOKIA, autres projets)","PLANNED WORKS",
U1327="No root CAuse","No root cause",
U1327="ODU HS","ACTIVE",
U1327="IP &amp; VLAN","ACTIVE",
U1327="Warehouse HUAWEI","SPARE-ISSUE",
U1327="SPARE-HS","SPARE-ISSUE",
U1327="Power Telco","ACTIVE", U1327="no impacts","no impacts"
),"")</f>
        <v>No root cause</v>
      </c>
      <c r="W1327" s="113"/>
      <c r="X1327" s="113"/>
      <c r="Y1327" s="113"/>
      <c r="Z1327" s="113"/>
      <c r="AA1327" s="113"/>
      <c r="AB1327" s="17" t="s">
        <v>5465</v>
      </c>
      <c r="AC1327" s="17" t="str">
        <f>_xlfn.XLOOKUP(B1327,'INCIDENT-04-27-2026'!E:E,'INCIDENT-04-27-2026'!F:F,"")</f>
        <v/>
      </c>
      <c r="AD1327" s="9"/>
      <c r="AE1327" s="7" t="s">
        <v>5465</v>
      </c>
      <c r="AF1327" s="6" t="str">
        <f>_xlfn.XLOOKUP(B1327,'[13]Input_27-04'!$B:$B,'[13]Input_27-04'!$M:$M,"")</f>
        <v/>
      </c>
      <c r="AG1327" s="7"/>
      <c r="AH1327" s="3"/>
      <c r="AI1327" s="18" t="str">
        <f>_xlfn.XLOOKUP(B1327,'[3]Cells Huawei 27042026 10h'!$B:$B,'[3]Cells Huawei 27042026 10h'!$T:$T,"")</f>
        <v/>
      </c>
      <c r="AJ1327" s="18" t="str">
        <f>_xlfn.XLOOKUP(B1327,'[3]Cells Huawei 27042026 15h'!$B:$B,'[3]Cells Huawei 27042026 15h'!$T:$T,"")</f>
        <v/>
      </c>
      <c r="AK1327" s="18" t="str">
        <f>_xlfn.XLOOKUP(B1327,'[4]cells down 27042026 11h28'!$B:$B,'[4]cells down 27042026 11h28'!$R:$R,"")</f>
        <v/>
      </c>
      <c r="AL1327" s="18" t="str">
        <f>_xlfn.XLOOKUP(B1327,'[4]cells down 27042026 18h01'!$B:$B,'[4]cells down 27042026 18h01'!$R:$R,"")</f>
        <v/>
      </c>
      <c r="AM1327" s="18" t="str">
        <f>_xlfn.XLOOKUP(B1327,'[5]cell downs 27042026 11h'!$B:$B,'[5]cell downs 27042026 11h'!$R:$R,"")</f>
        <v/>
      </c>
      <c r="AN1327" s="18" t="str">
        <f>_xlfn.XLOOKUP(B1327,'[5]cell downs 27042026 17h40'!$B:$B,'[5]cell downs 27042026 17h40'!$R:$R,"")</f>
        <v/>
      </c>
      <c r="AO1327" s="18" t="str">
        <f>_xlfn.XLOOKUP(B1327,'[6]ALL SITES DOWN'!$D:$D,'[6]ALL SITES DOWN'!$J:$J,"")</f>
        <v/>
      </c>
      <c r="AP1327" s="18" t="str">
        <f>_xlfn.XLOOKUP(B1327,'[7]ALL SITES DOWN'!$D:$D,'[7]ALL SITES DOWN'!$J:$J,"")</f>
        <v/>
      </c>
      <c r="AQ1327" s="9" t="str">
        <f>_xlfn.XLOOKUP(B1327,[8]sheet1!$AC:$AC,[8]sheet1!$AF:$AF,"")</f>
        <v/>
      </c>
      <c r="AR1327" s="14"/>
      <c r="AS1327" s="14" t="s">
        <v>5465</v>
      </c>
      <c r="AT1327" s="14" t="str">
        <f>_xlfn.XLOOKUP(B1327,'[9]cell downs 18042026 17h'!$B:$B,'[9]cell downs 18042026 17h'!$B:$B,"")</f>
        <v/>
      </c>
      <c r="AU1327" s="14" t="str">
        <f>_xlfn.XLOOKUP(B1327,'[10]Cells Huawei 19042026 15h'!$B:$B,'[10]Cells Huawei 19042026 15h'!$B:$B,"")</f>
        <v/>
      </c>
      <c r="AV1327" s="9" t="str">
        <f>_xlfn.XLOOKUP(B1327,'[11]cells down 19042026 9H40'!$B:$B,'[11]cells down 19042026 9H40'!$B:$B,"")</f>
        <v/>
      </c>
    </row>
    <row r="1328" spans="1:48" hidden="1" x14ac:dyDescent="0.3">
      <c r="A1328" s="1" t="s">
        <v>3192</v>
      </c>
      <c r="B1328" s="8" t="s">
        <v>3193</v>
      </c>
      <c r="C1328" s="3" t="str">
        <f>_xlfn.XLOOKUP(B1328,'[1]daily break down'!$D:$D,'[1]daily break down'!$E:$E,"")</f>
        <v>CENTRE</v>
      </c>
      <c r="D1328" s="1" t="s">
        <v>11</v>
      </c>
      <c r="E1328" s="1" t="s">
        <v>12</v>
      </c>
      <c r="F1328" s="3" t="s">
        <v>37</v>
      </c>
      <c r="G1328" s="1" t="s">
        <v>2615</v>
      </c>
      <c r="H1328" s="29" t="str">
        <f>_xlfn.XLOOKUP(B1328,[2]CALCULATION!$B:$B,[2]CALCULATION!$H:$H,"")</f>
        <v>ZTE</v>
      </c>
      <c r="I1328" s="26">
        <v>0</v>
      </c>
      <c r="J1328" s="26">
        <v>0</v>
      </c>
      <c r="K1328" s="26">
        <v>1.8726832233275223E-3</v>
      </c>
      <c r="L1328" s="26">
        <v>0</v>
      </c>
      <c r="M1328" s="26">
        <v>0</v>
      </c>
      <c r="N1328" s="26">
        <v>0</v>
      </c>
      <c r="O1328" s="26">
        <v>0</v>
      </c>
      <c r="P1328" s="114" t="s">
        <v>6364</v>
      </c>
      <c r="Q1328" s="42" t="s">
        <v>5538</v>
      </c>
      <c r="R1328" s="42"/>
      <c r="S1328" s="41" t="str" cm="1">
        <f t="array" ref="S1328">IFERROR(_xlfn.IFS(
U1328="MPR ISSUE","PDH",
U1328="BSS Hardware Issue","BSS",
U1328="Sites strategiques, MLL, Pylone, etc.","ENVTECH",
U1328="AKTIVCO DEFAUT GE &amp; POWER Cabinet","AKTIVCO",
U1328="AKTIVCO Coupure ENEO &amp; Baisse de tension","AKTIVCO GRID ONLY",
U1328="Coupure ENEO &amp; Baisse de tension","IHS GRID ONLY",
U1328="Defaut GE &amp; POWER Cabinet","IHS",
U1328="Sharing","Partners",
U1328="Sites strategiques &amp; DataCenter","SST &amp; DC",
U1328="Exclu","Exclu",
U1328="SAT","SAT",
U1328="SPARE-ISSUE","SPARE-ISSUE",
U1328="Fiber CAmtel","TRANS_FO_CAMTEL",
U1328="Fiber AOF","Fiber AOF",
U1328="Projet OCM (HUAWEI)","TRAVAUX-HUAWEI",
U1328="Projet OCM (NOKIA)","TRAVAUX-NOKIA",
U1328="ACCESS-ISSUE","ACCESS-ISSUE",
U1328="Projet OCM (ZTE, NOKIA, autres projets)","TRAVAUX OCM",
U1328="No root CAuse","No root cause",
U1328="ODU HS","PDH",
U1328="IP &amp; VLAN","PDH",
U1328="Warehouse HUAWEI","SPARE-ISSUE",
U1328="SPARE-HS","SPARE-ISSUE",
U1328="Power Telco","BSS",U1328="no impacts","no impacts"
),"")</f>
        <v>No root cause</v>
      </c>
      <c r="T1328" s="41" t="str" cm="1">
        <f t="array" ref="T1328">IFERROR(_xlfn.IFS(
U1328="MPR ISSUE","TX ISSUE",
U1328="BSS Hardware Issue","RAN ISSUE",
U1328="Sites strategiques, MLL, Pylone, etc.","ENVTECH",
U1328="AKTIVCO DEFAUT GE &amp; POWER Cabinet","POWER ISSUE",
U1328="AKTIVCO Coupure ENEO &amp; Baisse de tension","POWER ISSUE",
U1328="Coupure ENEO &amp; Baisse de tension","POWER ISSUE",
U1328="Defaut GE &amp; POWER Cabinet","POWER ISSUE",
U1328="Sharing","POWER ISSUE",
U1328="Sites strategiques &amp; DataCenter","POWER ISSUE",
U1328="Exclu","Exclu",
U1328="SAT","TX ISSUE",
U1328="SPARE-ISSUE","SPARE-ISSUE",
U1328="Fiber CAmtel","TX ISSUE",
U1328="Fiber AOF","TX ISSUE",
U1328="Projet OCM (HUAWEI)","TRAVAUX-HUAWEI",
U1328="Projet OCM (NOKIA)","TRAVAUX -NOKIA",
U1328="ACCESS-ISSUE","ACCESS-ISSUE",
U1328="Projet OCM (ZTE, NOKIA, autres projets)","TRAVAUX OCM",
U1328="No root CAuse","No root cause",
U1328="ODU HS","TX ISSUE",
U1328="IP &amp; VLAN","TX ISSUE",
U1328="Warehouse HUAWEI","SPARE-ISSUE",
U1328="SPARE-HS","SPARE-ISSUE",
U1328="Power Telco","RAN ISSUE",U1328="no impacts","no impacts"
),"")</f>
        <v>No root cause</v>
      </c>
      <c r="U1328" s="68" t="s">
        <v>5691</v>
      </c>
      <c r="V1328" s="41" t="str" cm="1">
        <f t="array" ref="V1328">IFERROR(_xlfn.IFS(
U1328="MPR ISSUE","ACTIVE",
U1328="BSS Hardware Issue","ACTIVE",
U1328="Sites strategiques, MLL, Pylone, etc.","PASSIVE",
U1328="AKTIVCO DEFAUT GE &amp; POWER Cabinet","PASSIVE",
U1328="AKTIVCO Coupure ENEO &amp; Baisse de tension","PASSIVE",
U1328="Coupure ENEO &amp; Baisse de tension","PASSIVE",
U1328="Defaut GE &amp; POWER Cabinet","PASSIVE",
U1328="Sharing","PASSIVE",
U1328="Sites strategiques &amp; DataCenter","PASSIVE",
U1328="Exclu","Exclu",
U1328="SAT","ACTIVE",
U1328="SPARE-ISSUE","SPARE-ISSUE",
U1328="Fiber CAmtel","ACTIVE",
U1328="Fiber AOF","ACTIVE",
U1328="Projet OCM (HUAWEI)","PLANNED WORKS",
U1328="Projet OCM (NOKIA)","PLANNED WORKS",
U1328="ACCESS-ISSUE","ACCESS-ISSUE",
U1328="Projet OCM (ZTE, NOKIA, autres projets)","PLANNED WORKS",
U1328="No root CAuse","No root cause",
U1328="ODU HS","ACTIVE",
U1328="IP &amp; VLAN","ACTIVE",
U1328="Warehouse HUAWEI","SPARE-ISSUE",
U1328="SPARE-HS","SPARE-ISSUE",
U1328="Power Telco","ACTIVE", U1328="no impacts","no impacts"
),"")</f>
        <v>No root cause</v>
      </c>
      <c r="W1328" s="113"/>
      <c r="X1328" s="113"/>
      <c r="Y1328" s="113"/>
      <c r="Z1328" s="113"/>
      <c r="AA1328" s="113"/>
      <c r="AB1328" s="17" t="s">
        <v>5465</v>
      </c>
      <c r="AC1328" s="17" t="str">
        <f>_xlfn.XLOOKUP(B1328,'INCIDENT-04-27-2026'!E:E,'INCIDENT-04-27-2026'!F:F,"")</f>
        <v/>
      </c>
      <c r="AD1328" s="9"/>
      <c r="AE1328" s="7" t="s">
        <v>5465</v>
      </c>
      <c r="AF1328" s="6" t="str">
        <f>_xlfn.XLOOKUP(B1328,'[13]Input_27-04'!$B:$B,'[13]Input_27-04'!$M:$M,"")</f>
        <v/>
      </c>
      <c r="AG1328" s="7"/>
      <c r="AH1328" s="3"/>
      <c r="AI1328" s="18" t="str">
        <f>_xlfn.XLOOKUP(B1328,'[3]Cells Huawei 27042026 10h'!$B:$B,'[3]Cells Huawei 27042026 10h'!$T:$T,"")</f>
        <v/>
      </c>
      <c r="AJ1328" s="18" t="str">
        <f>_xlfn.XLOOKUP(B1328,'[3]Cells Huawei 27042026 15h'!$B:$B,'[3]Cells Huawei 27042026 15h'!$T:$T,"")</f>
        <v/>
      </c>
      <c r="AK1328" s="18" t="str">
        <f>_xlfn.XLOOKUP(B1328,'[4]cells down 27042026 11h28'!$B:$B,'[4]cells down 27042026 11h28'!$R:$R,"")</f>
        <v/>
      </c>
      <c r="AL1328" s="18" t="str">
        <f>_xlfn.XLOOKUP(B1328,'[4]cells down 27042026 18h01'!$B:$B,'[4]cells down 27042026 18h01'!$R:$R,"")</f>
        <v/>
      </c>
      <c r="AM1328" s="18" t="str">
        <f>_xlfn.XLOOKUP(B1328,'[5]cell downs 27042026 11h'!$B:$B,'[5]cell downs 27042026 11h'!$R:$R,"")</f>
        <v/>
      </c>
      <c r="AN1328" s="18" t="str">
        <f>_xlfn.XLOOKUP(B1328,'[5]cell downs 27042026 17h40'!$B:$B,'[5]cell downs 27042026 17h40'!$R:$R,"")</f>
        <v/>
      </c>
      <c r="AO1328" s="18" t="str">
        <f>_xlfn.XLOOKUP(B1328,'[6]ALL SITES DOWN'!$D:$D,'[6]ALL SITES DOWN'!$J:$J,"")</f>
        <v/>
      </c>
      <c r="AP1328" s="18" t="str">
        <f>_xlfn.XLOOKUP(B1328,'[7]ALL SITES DOWN'!$D:$D,'[7]ALL SITES DOWN'!$J:$J,"")</f>
        <v/>
      </c>
      <c r="AQ1328" s="9" t="str">
        <f>_xlfn.XLOOKUP(B1328,[8]sheet1!$AC:$AC,[8]sheet1!$AF:$AF,"")</f>
        <v/>
      </c>
      <c r="AR1328" s="14"/>
      <c r="AS1328" s="14" t="s">
        <v>5465</v>
      </c>
      <c r="AT1328" s="14" t="str">
        <f>_xlfn.XLOOKUP(B1328,'[9]cell downs 18042026 17h'!$B:$B,'[9]cell downs 18042026 17h'!$B:$B,"")</f>
        <v/>
      </c>
      <c r="AU1328" s="14" t="str">
        <f>_xlfn.XLOOKUP(B1328,'[10]Cells Huawei 19042026 15h'!$B:$B,'[10]Cells Huawei 19042026 15h'!$B:$B,"")</f>
        <v/>
      </c>
      <c r="AV1328" s="9" t="str">
        <f>_xlfn.XLOOKUP(B1328,'[11]cells down 19042026 9H40'!$B:$B,'[11]cells down 19042026 9H40'!$B:$B,"")</f>
        <v/>
      </c>
    </row>
    <row r="1329" spans="1:48" hidden="1" x14ac:dyDescent="0.3">
      <c r="A1329" s="1" t="s">
        <v>1030</v>
      </c>
      <c r="B1329" s="1" t="s">
        <v>1031</v>
      </c>
      <c r="C1329" s="3" t="str">
        <f>_xlfn.XLOOKUP(B1329,'[1]daily break down'!$D:$D,'[1]daily break down'!$E:$E,"")</f>
        <v>ADAMAOUA</v>
      </c>
      <c r="D1329" s="1" t="s">
        <v>11</v>
      </c>
      <c r="E1329" s="1" t="s">
        <v>96</v>
      </c>
      <c r="F1329" s="3" t="s">
        <v>90</v>
      </c>
      <c r="G1329" s="1" t="s">
        <v>1032</v>
      </c>
      <c r="H1329" s="28" t="str">
        <f>_xlfn.XLOOKUP(B1329,[2]CALCULATION!$B:$B,[2]CALCULATION!$H:$H,"")</f>
        <v>NOKIA</v>
      </c>
      <c r="I1329" s="26">
        <v>0</v>
      </c>
      <c r="J1329" s="26">
        <v>4.1932168449588532E-2</v>
      </c>
      <c r="K1329" s="26">
        <v>1.7838175222816795E-3</v>
      </c>
      <c r="L1329" s="26">
        <v>0</v>
      </c>
      <c r="M1329" s="26">
        <v>0</v>
      </c>
      <c r="N1329" s="26">
        <v>0</v>
      </c>
      <c r="O1329" s="26">
        <v>0</v>
      </c>
      <c r="P1329" s="114" t="s">
        <v>6364</v>
      </c>
      <c r="Q1329" s="42" t="s">
        <v>5538</v>
      </c>
      <c r="R1329" s="42"/>
      <c r="S1329" s="41" t="str" cm="1">
        <f t="array" ref="S1329">IFERROR(_xlfn.IFS(
U1329="MPR ISSUE","PDH",
U1329="BSS Hardware Issue","BSS",
U1329="Sites strategiques, MLL, Pylone, etc.","ENVTECH",
U1329="AKTIVCO DEFAUT GE &amp; POWER Cabinet","AKTIVCO",
U1329="AKTIVCO Coupure ENEO &amp; Baisse de tension","AKTIVCO GRID ONLY",
U1329="Coupure ENEO &amp; Baisse de tension","IHS GRID ONLY",
U1329="Defaut GE &amp; POWER Cabinet","IHS",
U1329="Sharing","Partners",
U1329="Sites strategiques &amp; DataCenter","SST &amp; DC",
U1329="Exclu","Exclu",
U1329="SAT","SAT",
U1329="SPARE-ISSUE","SPARE-ISSUE",
U1329="Fiber CAmtel","TRANS_FO_CAMTEL",
U1329="Fiber AOF","Fiber AOF",
U1329="Projet OCM (HUAWEI)","TRAVAUX-HUAWEI",
U1329="Projet OCM (NOKIA)","TRAVAUX-NOKIA",
U1329="ACCESS-ISSUE","ACCESS-ISSUE",
U1329="Projet OCM (ZTE, NOKIA, autres projets)","TRAVAUX OCM",
U1329="No root CAuse","No root cause",
U1329="ODU HS","PDH",
U1329="IP &amp; VLAN","PDH",
U1329="Warehouse HUAWEI","SPARE-ISSUE",
U1329="SPARE-HS","SPARE-ISSUE",
U1329="Power Telco","BSS",U1329="no impacts","no impacts"
),"")</f>
        <v>No root cause</v>
      </c>
      <c r="T1329" s="41" t="str" cm="1">
        <f t="array" ref="T1329">IFERROR(_xlfn.IFS(
U1329="MPR ISSUE","TX ISSUE",
U1329="BSS Hardware Issue","RAN ISSUE",
U1329="Sites strategiques, MLL, Pylone, etc.","ENVTECH",
U1329="AKTIVCO DEFAUT GE &amp; POWER Cabinet","POWER ISSUE",
U1329="AKTIVCO Coupure ENEO &amp; Baisse de tension","POWER ISSUE",
U1329="Coupure ENEO &amp; Baisse de tension","POWER ISSUE",
U1329="Defaut GE &amp; POWER Cabinet","POWER ISSUE",
U1329="Sharing","POWER ISSUE",
U1329="Sites strategiques &amp; DataCenter","POWER ISSUE",
U1329="Exclu","Exclu",
U1329="SAT","TX ISSUE",
U1329="SPARE-ISSUE","SPARE-ISSUE",
U1329="Fiber CAmtel","TX ISSUE",
U1329="Fiber AOF","TX ISSUE",
U1329="Projet OCM (HUAWEI)","TRAVAUX-HUAWEI",
U1329="Projet OCM (NOKIA)","TRAVAUX -NOKIA",
U1329="ACCESS-ISSUE","ACCESS-ISSUE",
U1329="Projet OCM (ZTE, NOKIA, autres projets)","TRAVAUX OCM",
U1329="No root CAuse","No root cause",
U1329="ODU HS","TX ISSUE",
U1329="IP &amp; VLAN","TX ISSUE",
U1329="Warehouse HUAWEI","SPARE-ISSUE",
U1329="SPARE-HS","SPARE-ISSUE",
U1329="Power Telco","RAN ISSUE",U1329="no impacts","no impacts"
),"")</f>
        <v>No root cause</v>
      </c>
      <c r="U1329" s="68" t="s">
        <v>5691</v>
      </c>
      <c r="V1329" s="41" t="str" cm="1">
        <f t="array" ref="V1329">IFERROR(_xlfn.IFS(
U1329="MPR ISSUE","ACTIVE",
U1329="BSS Hardware Issue","ACTIVE",
U1329="Sites strategiques, MLL, Pylone, etc.","PASSIVE",
U1329="AKTIVCO DEFAUT GE &amp; POWER Cabinet","PASSIVE",
U1329="AKTIVCO Coupure ENEO &amp; Baisse de tension","PASSIVE",
U1329="Coupure ENEO &amp; Baisse de tension","PASSIVE",
U1329="Defaut GE &amp; POWER Cabinet","PASSIVE",
U1329="Sharing","PASSIVE",
U1329="Sites strategiques &amp; DataCenter","PASSIVE",
U1329="Exclu","Exclu",
U1329="SAT","ACTIVE",
U1329="SPARE-ISSUE","SPARE-ISSUE",
U1329="Fiber CAmtel","ACTIVE",
U1329="Fiber AOF","ACTIVE",
U1329="Projet OCM (HUAWEI)","PLANNED WORKS",
U1329="Projet OCM (NOKIA)","PLANNED WORKS",
U1329="ACCESS-ISSUE","ACCESS-ISSUE",
U1329="Projet OCM (ZTE, NOKIA, autres projets)","PLANNED WORKS",
U1329="No root CAuse","No root cause",
U1329="ODU HS","ACTIVE",
U1329="IP &amp; VLAN","ACTIVE",
U1329="Warehouse HUAWEI","SPARE-ISSUE",
U1329="SPARE-HS","SPARE-ISSUE",
U1329="Power Telco","ACTIVE", U1329="no impacts","no impacts"
),"")</f>
        <v>No root cause</v>
      </c>
      <c r="W1329" s="113"/>
      <c r="X1329" s="113"/>
      <c r="Y1329" s="113"/>
      <c r="Z1329" s="113"/>
      <c r="AA1329" s="113"/>
      <c r="AB1329" s="17" t="s">
        <v>5465</v>
      </c>
      <c r="AC1329" s="17" t="str">
        <f>_xlfn.XLOOKUP(B1329,'INCIDENT-04-27-2026'!E:E,'INCIDENT-04-27-2026'!F:F,"")</f>
        <v/>
      </c>
      <c r="AD1329" s="9"/>
      <c r="AE1329" s="7" t="s">
        <v>5465</v>
      </c>
      <c r="AF1329" s="6" t="str">
        <f>_xlfn.XLOOKUP(B1329,'[13]Input_27-04'!$B:$B,'[13]Input_27-04'!$M:$M,"")</f>
        <v/>
      </c>
      <c r="AG1329" s="7"/>
      <c r="AH1329" s="3"/>
      <c r="AI1329" s="18" t="str">
        <f>_xlfn.XLOOKUP(B1329,'[3]Cells Huawei 27042026 10h'!$B:$B,'[3]Cells Huawei 27042026 10h'!$T:$T,"")</f>
        <v/>
      </c>
      <c r="AJ1329" s="18" t="str">
        <f>_xlfn.XLOOKUP(B1329,'[3]Cells Huawei 27042026 15h'!$B:$B,'[3]Cells Huawei 27042026 15h'!$T:$T,"")</f>
        <v/>
      </c>
      <c r="AK1329" s="18" t="str">
        <f>_xlfn.XLOOKUP(B1329,'[4]cells down 27042026 11h28'!$B:$B,'[4]cells down 27042026 11h28'!$R:$R,"")</f>
        <v/>
      </c>
      <c r="AL1329" s="18" t="str">
        <f>_xlfn.XLOOKUP(B1329,'[4]cells down 27042026 18h01'!$B:$B,'[4]cells down 27042026 18h01'!$R:$R,"")</f>
        <v/>
      </c>
      <c r="AM1329" s="18" t="str">
        <f>_xlfn.XLOOKUP(B1329,'[5]cell downs 27042026 11h'!$B:$B,'[5]cell downs 27042026 11h'!$R:$R,"")</f>
        <v/>
      </c>
      <c r="AN1329" s="18" t="str">
        <f>_xlfn.XLOOKUP(B1329,'[5]cell downs 27042026 17h40'!$B:$B,'[5]cell downs 27042026 17h40'!$R:$R,"")</f>
        <v/>
      </c>
      <c r="AO1329" s="18" t="str">
        <f>_xlfn.XLOOKUP(B1329,'[6]ALL SITES DOWN'!$D:$D,'[6]ALL SITES DOWN'!$J:$J,"")</f>
        <v/>
      </c>
      <c r="AP1329" s="18" t="str">
        <f>_xlfn.XLOOKUP(B1329,'[7]ALL SITES DOWN'!$D:$D,'[7]ALL SITES DOWN'!$J:$J,"")</f>
        <v/>
      </c>
      <c r="AQ1329" s="9" t="str">
        <f>_xlfn.XLOOKUP(B1329,[8]sheet1!$AC:$AC,[8]sheet1!$AF:$AF,"")</f>
        <v/>
      </c>
      <c r="AR1329" s="14"/>
      <c r="AS1329" s="14" t="s">
        <v>5465</v>
      </c>
      <c r="AT1329" s="14" t="str">
        <f>_xlfn.XLOOKUP(B1329,'[9]cell downs 18042026 17h'!$B:$B,'[9]cell downs 18042026 17h'!$B:$B,"")</f>
        <v/>
      </c>
      <c r="AU1329" s="14" t="str">
        <f>_xlfn.XLOOKUP(B1329,'[10]Cells Huawei 19042026 15h'!$B:$B,'[10]Cells Huawei 19042026 15h'!$B:$B,"")</f>
        <v/>
      </c>
      <c r="AV1329" s="9" t="str">
        <f>_xlfn.XLOOKUP(B1329,'[11]cells down 19042026 9H40'!$B:$B,'[11]cells down 19042026 9H40'!$B:$B,"")</f>
        <v/>
      </c>
    </row>
    <row r="1330" spans="1:48" hidden="1" x14ac:dyDescent="0.3">
      <c r="A1330" s="1" t="s">
        <v>3410</v>
      </c>
      <c r="B1330" s="8" t="s">
        <v>3411</v>
      </c>
      <c r="C1330" s="3" t="str">
        <f>_xlfn.XLOOKUP(B1330,'[1]daily break down'!$D:$D,'[1]daily break down'!$E:$E,"")</f>
        <v>Douala</v>
      </c>
      <c r="D1330" s="1" t="s">
        <v>11</v>
      </c>
      <c r="E1330" s="1" t="s">
        <v>12</v>
      </c>
      <c r="F1330" s="3" t="s">
        <v>31</v>
      </c>
      <c r="G1330" s="1" t="s">
        <v>32</v>
      </c>
      <c r="H1330" s="29" t="str">
        <f>_xlfn.XLOOKUP(B1330,[2]CALCULATION!$B:$B,[2]CALCULATION!$H:$H,"")</f>
        <v>ZTE</v>
      </c>
      <c r="I1330" s="26">
        <v>0</v>
      </c>
      <c r="J1330" s="26">
        <v>0</v>
      </c>
      <c r="K1330" s="26">
        <v>1.7656727534221283E-3</v>
      </c>
      <c r="L1330" s="26">
        <v>0</v>
      </c>
      <c r="M1330" s="26">
        <v>0</v>
      </c>
      <c r="N1330" s="26">
        <v>0</v>
      </c>
      <c r="O1330" s="26">
        <v>0</v>
      </c>
      <c r="P1330" s="114" t="s">
        <v>6364</v>
      </c>
      <c r="Q1330" s="42" t="s">
        <v>5538</v>
      </c>
      <c r="R1330" s="42"/>
      <c r="S1330" s="41" t="str" cm="1">
        <f t="array" ref="S1330">IFERROR(_xlfn.IFS(
U1330="MPR ISSUE","PDH",
U1330="BSS Hardware Issue","BSS",
U1330="Sites strategiques, MLL, Pylone, etc.","ENVTECH",
U1330="AKTIVCO DEFAUT GE &amp; POWER Cabinet","AKTIVCO",
U1330="AKTIVCO Coupure ENEO &amp; Baisse de tension","AKTIVCO GRID ONLY",
U1330="Coupure ENEO &amp; Baisse de tension","IHS GRID ONLY",
U1330="Defaut GE &amp; POWER Cabinet","IHS",
U1330="Sharing","Partners",
U1330="Sites strategiques &amp; DataCenter","SST &amp; DC",
U1330="Exclu","Exclu",
U1330="SAT","SAT",
U1330="SPARE-ISSUE","SPARE-ISSUE",
U1330="Fiber CAmtel","TRANS_FO_CAMTEL",
U1330="Fiber AOF","Fiber AOF",
U1330="Projet OCM (HUAWEI)","TRAVAUX-HUAWEI",
U1330="Projet OCM (NOKIA)","TRAVAUX-NOKIA",
U1330="ACCESS-ISSUE","ACCESS-ISSUE",
U1330="Projet OCM (ZTE, NOKIA, autres projets)","TRAVAUX OCM",
U1330="No root CAuse","No root cause",
U1330="ODU HS","PDH",
U1330="IP &amp; VLAN","PDH",
U1330="Warehouse HUAWEI","SPARE-ISSUE",
U1330="SPARE-HS","SPARE-ISSUE",
U1330="Power Telco","BSS",U1330="no impacts","no impacts"
),"")</f>
        <v>No root cause</v>
      </c>
      <c r="T1330" s="41" t="str" cm="1">
        <f t="array" ref="T1330">IFERROR(_xlfn.IFS(
U1330="MPR ISSUE","TX ISSUE",
U1330="BSS Hardware Issue","RAN ISSUE",
U1330="Sites strategiques, MLL, Pylone, etc.","ENVTECH",
U1330="AKTIVCO DEFAUT GE &amp; POWER Cabinet","POWER ISSUE",
U1330="AKTIVCO Coupure ENEO &amp; Baisse de tension","POWER ISSUE",
U1330="Coupure ENEO &amp; Baisse de tension","POWER ISSUE",
U1330="Defaut GE &amp; POWER Cabinet","POWER ISSUE",
U1330="Sharing","POWER ISSUE",
U1330="Sites strategiques &amp; DataCenter","POWER ISSUE",
U1330="Exclu","Exclu",
U1330="SAT","TX ISSUE",
U1330="SPARE-ISSUE","SPARE-ISSUE",
U1330="Fiber CAmtel","TX ISSUE",
U1330="Fiber AOF","TX ISSUE",
U1330="Projet OCM (HUAWEI)","TRAVAUX-HUAWEI",
U1330="Projet OCM (NOKIA)","TRAVAUX -NOKIA",
U1330="ACCESS-ISSUE","ACCESS-ISSUE",
U1330="Projet OCM (ZTE, NOKIA, autres projets)","TRAVAUX OCM",
U1330="No root CAuse","No root cause",
U1330="ODU HS","TX ISSUE",
U1330="IP &amp; VLAN","TX ISSUE",
U1330="Warehouse HUAWEI","SPARE-ISSUE",
U1330="SPARE-HS","SPARE-ISSUE",
U1330="Power Telco","RAN ISSUE",U1330="no impacts","no impacts"
),"")</f>
        <v>No root cause</v>
      </c>
      <c r="U1330" s="68" t="s">
        <v>5691</v>
      </c>
      <c r="V1330" s="41" t="str" cm="1">
        <f t="array" ref="V1330">IFERROR(_xlfn.IFS(
U1330="MPR ISSUE","ACTIVE",
U1330="BSS Hardware Issue","ACTIVE",
U1330="Sites strategiques, MLL, Pylone, etc.","PASSIVE",
U1330="AKTIVCO DEFAUT GE &amp; POWER Cabinet","PASSIVE",
U1330="AKTIVCO Coupure ENEO &amp; Baisse de tension","PASSIVE",
U1330="Coupure ENEO &amp; Baisse de tension","PASSIVE",
U1330="Defaut GE &amp; POWER Cabinet","PASSIVE",
U1330="Sharing","PASSIVE",
U1330="Sites strategiques &amp; DataCenter","PASSIVE",
U1330="Exclu","Exclu",
U1330="SAT","ACTIVE",
U1330="SPARE-ISSUE","SPARE-ISSUE",
U1330="Fiber CAmtel","ACTIVE",
U1330="Fiber AOF","ACTIVE",
U1330="Projet OCM (HUAWEI)","PLANNED WORKS",
U1330="Projet OCM (NOKIA)","PLANNED WORKS",
U1330="ACCESS-ISSUE","ACCESS-ISSUE",
U1330="Projet OCM (ZTE, NOKIA, autres projets)","PLANNED WORKS",
U1330="No root CAuse","No root cause",
U1330="ODU HS","ACTIVE",
U1330="IP &amp; VLAN","ACTIVE",
U1330="Warehouse HUAWEI","SPARE-ISSUE",
U1330="SPARE-HS","SPARE-ISSUE",
U1330="Power Telco","ACTIVE", U1330="no impacts","no impacts"
),"")</f>
        <v>No root cause</v>
      </c>
      <c r="W1330" s="113"/>
      <c r="X1330" s="113"/>
      <c r="Y1330" s="113"/>
      <c r="Z1330" s="113"/>
      <c r="AA1330" s="113"/>
      <c r="AB1330" s="17" t="s">
        <v>5465</v>
      </c>
      <c r="AC1330" s="17" t="str">
        <f>_xlfn.XLOOKUP(B1330,'INCIDENT-04-27-2026'!E:E,'INCIDENT-04-27-2026'!F:F,"")</f>
        <v/>
      </c>
      <c r="AD1330" s="9"/>
      <c r="AE1330" s="7" t="s">
        <v>5465</v>
      </c>
      <c r="AF1330" s="6" t="str">
        <f>_xlfn.XLOOKUP(B1330,'[13]Input_27-04'!$B:$B,'[13]Input_27-04'!$M:$M,"")</f>
        <v/>
      </c>
      <c r="AG1330" s="7"/>
      <c r="AH1330" s="3"/>
      <c r="AI1330" s="18" t="str">
        <f>_xlfn.XLOOKUP(B1330,'[3]Cells Huawei 27042026 10h'!$B:$B,'[3]Cells Huawei 27042026 10h'!$T:$T,"")</f>
        <v/>
      </c>
      <c r="AJ1330" s="18" t="str">
        <f>_xlfn.XLOOKUP(B1330,'[3]Cells Huawei 27042026 15h'!$B:$B,'[3]Cells Huawei 27042026 15h'!$T:$T,"")</f>
        <v/>
      </c>
      <c r="AK1330" s="18" t="str">
        <f>_xlfn.XLOOKUP(B1330,'[4]cells down 27042026 11h28'!$B:$B,'[4]cells down 27042026 11h28'!$R:$R,"")</f>
        <v/>
      </c>
      <c r="AL1330" s="18" t="str">
        <f>_xlfn.XLOOKUP(B1330,'[4]cells down 27042026 18h01'!$B:$B,'[4]cells down 27042026 18h01'!$R:$R,"")</f>
        <v/>
      </c>
      <c r="AM1330" s="18" t="str">
        <f>_xlfn.XLOOKUP(B1330,'[5]cell downs 27042026 11h'!$B:$B,'[5]cell downs 27042026 11h'!$R:$R,"")</f>
        <v/>
      </c>
      <c r="AN1330" s="18" t="str">
        <f>_xlfn.XLOOKUP(B1330,'[5]cell downs 27042026 17h40'!$B:$B,'[5]cell downs 27042026 17h40'!$R:$R,"")</f>
        <v/>
      </c>
      <c r="AO1330" s="18" t="str">
        <f>_xlfn.XLOOKUP(B1330,'[6]ALL SITES DOWN'!$D:$D,'[6]ALL SITES DOWN'!$J:$J,"")</f>
        <v/>
      </c>
      <c r="AP1330" s="18" t="str">
        <f>_xlfn.XLOOKUP(B1330,'[7]ALL SITES DOWN'!$D:$D,'[7]ALL SITES DOWN'!$J:$J,"")</f>
        <v/>
      </c>
      <c r="AQ1330" s="9" t="str">
        <f>_xlfn.XLOOKUP(B1330,[8]sheet1!$AC:$AC,[8]sheet1!$AF:$AF,"")</f>
        <v/>
      </c>
      <c r="AR1330" s="14"/>
      <c r="AS1330" s="14" t="s">
        <v>5465</v>
      </c>
      <c r="AT1330" s="14" t="str">
        <f>_xlfn.XLOOKUP(B1330,'[9]cell downs 18042026 17h'!$B:$B,'[9]cell downs 18042026 17h'!$B:$B,"")</f>
        <v/>
      </c>
      <c r="AU1330" s="14" t="str">
        <f>_xlfn.XLOOKUP(B1330,'[10]Cells Huawei 19042026 15h'!$B:$B,'[10]Cells Huawei 19042026 15h'!$B:$B,"")</f>
        <v/>
      </c>
      <c r="AV1330" s="9" t="str">
        <f>_xlfn.XLOOKUP(B1330,'[11]cells down 19042026 9H40'!$B:$B,'[11]cells down 19042026 9H40'!$B:$B,"")</f>
        <v/>
      </c>
    </row>
    <row r="1331" spans="1:48" hidden="1" x14ac:dyDescent="0.3">
      <c r="A1331" s="1" t="s">
        <v>174</v>
      </c>
      <c r="B1331" s="8" t="s">
        <v>175</v>
      </c>
      <c r="C1331" s="3" t="str">
        <f>_xlfn.XLOOKUP(B1331,'[1]daily break down'!$D:$D,'[1]daily break down'!$E:$E,"")</f>
        <v>Douala</v>
      </c>
      <c r="D1331" s="1" t="s">
        <v>11</v>
      </c>
      <c r="E1331" s="1" t="s">
        <v>12</v>
      </c>
      <c r="F1331" s="3" t="s">
        <v>31</v>
      </c>
      <c r="G1331" s="1" t="s">
        <v>32</v>
      </c>
      <c r="H1331" s="29" t="str">
        <f>_xlfn.XLOOKUP(B1331,[2]CALCULATION!$B:$B,[2]CALCULATION!$H:$H,"")</f>
        <v>ZTE</v>
      </c>
      <c r="I1331" s="26">
        <v>0</v>
      </c>
      <c r="J1331" s="26">
        <v>0</v>
      </c>
      <c r="K1331" s="26">
        <v>1.7300025967872743E-3</v>
      </c>
      <c r="L1331" s="26">
        <v>0</v>
      </c>
      <c r="M1331" s="26">
        <v>0</v>
      </c>
      <c r="N1331" s="26">
        <v>0</v>
      </c>
      <c r="O1331" s="26">
        <v>0</v>
      </c>
      <c r="P1331" s="114" t="s">
        <v>6364</v>
      </c>
      <c r="Q1331" s="42" t="s">
        <v>5538</v>
      </c>
      <c r="R1331" s="42"/>
      <c r="S1331" s="41" t="str" cm="1">
        <f t="array" ref="S1331">IFERROR(_xlfn.IFS(
U1331="MPR ISSUE","PDH",
U1331="BSS Hardware Issue","BSS",
U1331="Sites strategiques, MLL, Pylone, etc.","ENVTECH",
U1331="AKTIVCO DEFAUT GE &amp; POWER Cabinet","AKTIVCO",
U1331="AKTIVCO Coupure ENEO &amp; Baisse de tension","AKTIVCO GRID ONLY",
U1331="Coupure ENEO &amp; Baisse de tension","IHS GRID ONLY",
U1331="Defaut GE &amp; POWER Cabinet","IHS",
U1331="Sharing","Partners",
U1331="Sites strategiques &amp; DataCenter","SST &amp; DC",
U1331="Exclu","Exclu",
U1331="SAT","SAT",
U1331="SPARE-ISSUE","SPARE-ISSUE",
U1331="Fiber CAmtel","TRANS_FO_CAMTEL",
U1331="Fiber AOF","Fiber AOF",
U1331="Projet OCM (HUAWEI)","TRAVAUX-HUAWEI",
U1331="Projet OCM (NOKIA)","TRAVAUX-NOKIA",
U1331="ACCESS-ISSUE","ACCESS-ISSUE",
U1331="Projet OCM (ZTE, NOKIA, autres projets)","TRAVAUX OCM",
U1331="No root CAuse","No root cause",
U1331="ODU HS","PDH",
U1331="IP &amp; VLAN","PDH",
U1331="Warehouse HUAWEI","SPARE-ISSUE",
U1331="SPARE-HS","SPARE-ISSUE",
U1331="Power Telco","BSS",U1331="no impacts","no impacts"
),"")</f>
        <v>No root cause</v>
      </c>
      <c r="T1331" s="41" t="str" cm="1">
        <f t="array" ref="T1331">IFERROR(_xlfn.IFS(
U1331="MPR ISSUE","TX ISSUE",
U1331="BSS Hardware Issue","RAN ISSUE",
U1331="Sites strategiques, MLL, Pylone, etc.","ENVTECH",
U1331="AKTIVCO DEFAUT GE &amp; POWER Cabinet","POWER ISSUE",
U1331="AKTIVCO Coupure ENEO &amp; Baisse de tension","POWER ISSUE",
U1331="Coupure ENEO &amp; Baisse de tension","POWER ISSUE",
U1331="Defaut GE &amp; POWER Cabinet","POWER ISSUE",
U1331="Sharing","POWER ISSUE",
U1331="Sites strategiques &amp; DataCenter","POWER ISSUE",
U1331="Exclu","Exclu",
U1331="SAT","TX ISSUE",
U1331="SPARE-ISSUE","SPARE-ISSUE",
U1331="Fiber CAmtel","TX ISSUE",
U1331="Fiber AOF","TX ISSUE",
U1331="Projet OCM (HUAWEI)","TRAVAUX-HUAWEI",
U1331="Projet OCM (NOKIA)","TRAVAUX -NOKIA",
U1331="ACCESS-ISSUE","ACCESS-ISSUE",
U1331="Projet OCM (ZTE, NOKIA, autres projets)","TRAVAUX OCM",
U1331="No root CAuse","No root cause",
U1331="ODU HS","TX ISSUE",
U1331="IP &amp; VLAN","TX ISSUE",
U1331="Warehouse HUAWEI","SPARE-ISSUE",
U1331="SPARE-HS","SPARE-ISSUE",
U1331="Power Telco","RAN ISSUE",U1331="no impacts","no impacts"
),"")</f>
        <v>No root cause</v>
      </c>
      <c r="U1331" s="68" t="s">
        <v>5691</v>
      </c>
      <c r="V1331" s="41" t="str" cm="1">
        <f t="array" ref="V1331">IFERROR(_xlfn.IFS(
U1331="MPR ISSUE","ACTIVE",
U1331="BSS Hardware Issue","ACTIVE",
U1331="Sites strategiques, MLL, Pylone, etc.","PASSIVE",
U1331="AKTIVCO DEFAUT GE &amp; POWER Cabinet","PASSIVE",
U1331="AKTIVCO Coupure ENEO &amp; Baisse de tension","PASSIVE",
U1331="Coupure ENEO &amp; Baisse de tension","PASSIVE",
U1331="Defaut GE &amp; POWER Cabinet","PASSIVE",
U1331="Sharing","PASSIVE",
U1331="Sites strategiques &amp; DataCenter","PASSIVE",
U1331="Exclu","Exclu",
U1331="SAT","ACTIVE",
U1331="SPARE-ISSUE","SPARE-ISSUE",
U1331="Fiber CAmtel","ACTIVE",
U1331="Fiber AOF","ACTIVE",
U1331="Projet OCM (HUAWEI)","PLANNED WORKS",
U1331="Projet OCM (NOKIA)","PLANNED WORKS",
U1331="ACCESS-ISSUE","ACCESS-ISSUE",
U1331="Projet OCM (ZTE, NOKIA, autres projets)","PLANNED WORKS",
U1331="No root CAuse","No root cause",
U1331="ODU HS","ACTIVE",
U1331="IP &amp; VLAN","ACTIVE",
U1331="Warehouse HUAWEI","SPARE-ISSUE",
U1331="SPARE-HS","SPARE-ISSUE",
U1331="Power Telco","ACTIVE", U1331="no impacts","no impacts"
),"")</f>
        <v>No root cause</v>
      </c>
      <c r="W1331" s="113"/>
      <c r="X1331" s="113"/>
      <c r="Y1331" s="113"/>
      <c r="Z1331" s="113"/>
      <c r="AA1331" s="113"/>
      <c r="AB1331" s="17" t="s">
        <v>5465</v>
      </c>
      <c r="AC1331" s="17" t="str">
        <f>_xlfn.XLOOKUP(B1331,'INCIDENT-04-27-2026'!E:E,'INCIDENT-04-27-2026'!F:F,"")</f>
        <v/>
      </c>
      <c r="AD1331" s="9"/>
      <c r="AE1331" s="7" t="s">
        <v>5465</v>
      </c>
      <c r="AF1331" s="6" t="str">
        <f>_xlfn.XLOOKUP(B1331,'[13]Input_27-04'!$B:$B,'[13]Input_27-04'!$M:$M,"")</f>
        <v/>
      </c>
      <c r="AG1331" s="7"/>
      <c r="AH1331" s="3"/>
      <c r="AI1331" s="18" t="str">
        <f>_xlfn.XLOOKUP(B1331,'[3]Cells Huawei 27042026 10h'!$B:$B,'[3]Cells Huawei 27042026 10h'!$T:$T,"")</f>
        <v/>
      </c>
      <c r="AJ1331" s="18" t="str">
        <f>_xlfn.XLOOKUP(B1331,'[3]Cells Huawei 27042026 15h'!$B:$B,'[3]Cells Huawei 27042026 15h'!$T:$T,"")</f>
        <v/>
      </c>
      <c r="AK1331" s="18" t="str">
        <f>_xlfn.XLOOKUP(B1331,'[4]cells down 27042026 11h28'!$B:$B,'[4]cells down 27042026 11h28'!$R:$R,"")</f>
        <v/>
      </c>
      <c r="AL1331" s="18" t="str">
        <f>_xlfn.XLOOKUP(B1331,'[4]cells down 27042026 18h01'!$B:$B,'[4]cells down 27042026 18h01'!$R:$R,"")</f>
        <v/>
      </c>
      <c r="AM1331" s="18" t="str">
        <f>_xlfn.XLOOKUP(B1331,'[5]cell downs 27042026 11h'!$B:$B,'[5]cell downs 27042026 11h'!$R:$R,"")</f>
        <v/>
      </c>
      <c r="AN1331" s="18" t="str">
        <f>_xlfn.XLOOKUP(B1331,'[5]cell downs 27042026 17h40'!$B:$B,'[5]cell downs 27042026 17h40'!$R:$R,"")</f>
        <v/>
      </c>
      <c r="AO1331" s="18" t="str">
        <f>_xlfn.XLOOKUP(B1331,'[6]ALL SITES DOWN'!$D:$D,'[6]ALL SITES DOWN'!$J:$J,"")</f>
        <v/>
      </c>
      <c r="AP1331" s="18" t="str">
        <f>_xlfn.XLOOKUP(B1331,'[7]ALL SITES DOWN'!$D:$D,'[7]ALL SITES DOWN'!$J:$J,"")</f>
        <v/>
      </c>
      <c r="AQ1331" s="9" t="str">
        <f>_xlfn.XLOOKUP(B1331,[8]sheet1!$AC:$AC,[8]sheet1!$AF:$AF,"")</f>
        <v/>
      </c>
      <c r="AR1331" s="14"/>
      <c r="AS1331" s="14" t="s">
        <v>5465</v>
      </c>
      <c r="AT1331" s="14" t="str">
        <f>_xlfn.XLOOKUP(B1331,'[9]cell downs 18042026 17h'!$B:$B,'[9]cell downs 18042026 17h'!$B:$B,"")</f>
        <v/>
      </c>
      <c r="AU1331" s="14" t="str">
        <f>_xlfn.XLOOKUP(B1331,'[10]Cells Huawei 19042026 15h'!$B:$B,'[10]Cells Huawei 19042026 15h'!$B:$B,"")</f>
        <v/>
      </c>
      <c r="AV1331" s="9" t="str">
        <f>_xlfn.XLOOKUP(B1331,'[11]cells down 19042026 9H40'!$B:$B,'[11]cells down 19042026 9H40'!$B:$B,"")</f>
        <v/>
      </c>
    </row>
    <row r="1332" spans="1:48" hidden="1" x14ac:dyDescent="0.3">
      <c r="A1332" s="1" t="s">
        <v>4697</v>
      </c>
      <c r="B1332" s="8" t="s">
        <v>4698</v>
      </c>
      <c r="C1332" s="3" t="str">
        <f>_xlfn.XLOOKUP(B1332,'[1]daily break down'!$D:$D,'[1]daily break down'!$E:$E,"")</f>
        <v>ADAMAOUA</v>
      </c>
      <c r="D1332" s="1" t="s">
        <v>11</v>
      </c>
      <c r="E1332" s="1" t="s">
        <v>12</v>
      </c>
      <c r="F1332" s="3" t="s">
        <v>90</v>
      </c>
      <c r="G1332" s="1" t="s">
        <v>4697</v>
      </c>
      <c r="H1332" s="28" t="str">
        <f>_xlfn.XLOOKUP(B1332,[2]CALCULATION!$B:$B,[2]CALCULATION!$H:$H,"")</f>
        <v>NOKIA</v>
      </c>
      <c r="I1332" s="26">
        <v>0</v>
      </c>
      <c r="J1332" s="26">
        <v>0</v>
      </c>
      <c r="K1332" s="26">
        <v>1.7121873354530792E-3</v>
      </c>
      <c r="L1332" s="26">
        <v>0</v>
      </c>
      <c r="M1332" s="26">
        <v>0</v>
      </c>
      <c r="N1332" s="26">
        <v>0</v>
      </c>
      <c r="O1332" s="26">
        <v>0</v>
      </c>
      <c r="P1332" s="114" t="s">
        <v>6364</v>
      </c>
      <c r="Q1332" s="42" t="s">
        <v>5538</v>
      </c>
      <c r="R1332" s="42"/>
      <c r="S1332" s="41" t="str" cm="1">
        <f t="array" ref="S1332">IFERROR(_xlfn.IFS(
U1332="MPR ISSUE","PDH",
U1332="BSS Hardware Issue","BSS",
U1332="Sites strategiques, MLL, Pylone, etc.","ENVTECH",
U1332="AKTIVCO DEFAUT GE &amp; POWER Cabinet","AKTIVCO",
U1332="AKTIVCO Coupure ENEO &amp; Baisse de tension","AKTIVCO GRID ONLY",
U1332="Coupure ENEO &amp; Baisse de tension","IHS GRID ONLY",
U1332="Defaut GE &amp; POWER Cabinet","IHS",
U1332="Sharing","Partners",
U1332="Sites strategiques &amp; DataCenter","SST &amp; DC",
U1332="Exclu","Exclu",
U1332="SAT","SAT",
U1332="SPARE-ISSUE","SPARE-ISSUE",
U1332="Fiber CAmtel","TRANS_FO_CAMTEL",
U1332="Fiber AOF","Fiber AOF",
U1332="Projet OCM (HUAWEI)","TRAVAUX-HUAWEI",
U1332="Projet OCM (NOKIA)","TRAVAUX-NOKIA",
U1332="ACCESS-ISSUE","ACCESS-ISSUE",
U1332="Projet OCM (ZTE, NOKIA, autres projets)","TRAVAUX OCM",
U1332="No root CAuse","No root cause",
U1332="ODU HS","PDH",
U1332="IP &amp; VLAN","PDH",
U1332="Warehouse HUAWEI","SPARE-ISSUE",
U1332="SPARE-HS","SPARE-ISSUE",
U1332="Power Telco","BSS",U1332="no impacts","no impacts"
),"")</f>
        <v>No root cause</v>
      </c>
      <c r="T1332" s="41" t="str" cm="1">
        <f t="array" ref="T1332">IFERROR(_xlfn.IFS(
U1332="MPR ISSUE","TX ISSUE",
U1332="BSS Hardware Issue","RAN ISSUE",
U1332="Sites strategiques, MLL, Pylone, etc.","ENVTECH",
U1332="AKTIVCO DEFAUT GE &amp; POWER Cabinet","POWER ISSUE",
U1332="AKTIVCO Coupure ENEO &amp; Baisse de tension","POWER ISSUE",
U1332="Coupure ENEO &amp; Baisse de tension","POWER ISSUE",
U1332="Defaut GE &amp; POWER Cabinet","POWER ISSUE",
U1332="Sharing","POWER ISSUE",
U1332="Sites strategiques &amp; DataCenter","POWER ISSUE",
U1332="Exclu","Exclu",
U1332="SAT","TX ISSUE",
U1332="SPARE-ISSUE","SPARE-ISSUE",
U1332="Fiber CAmtel","TX ISSUE",
U1332="Fiber AOF","TX ISSUE",
U1332="Projet OCM (HUAWEI)","TRAVAUX-HUAWEI",
U1332="Projet OCM (NOKIA)","TRAVAUX -NOKIA",
U1332="ACCESS-ISSUE","ACCESS-ISSUE",
U1332="Projet OCM (ZTE, NOKIA, autres projets)","TRAVAUX OCM",
U1332="No root CAuse","No root cause",
U1332="ODU HS","TX ISSUE",
U1332="IP &amp; VLAN","TX ISSUE",
U1332="Warehouse HUAWEI","SPARE-ISSUE",
U1332="SPARE-HS","SPARE-ISSUE",
U1332="Power Telco","RAN ISSUE",U1332="no impacts","no impacts"
),"")</f>
        <v>No root cause</v>
      </c>
      <c r="U1332" s="68" t="s">
        <v>5691</v>
      </c>
      <c r="V1332" s="41" t="str" cm="1">
        <f t="array" ref="V1332">IFERROR(_xlfn.IFS(
U1332="MPR ISSUE","ACTIVE",
U1332="BSS Hardware Issue","ACTIVE",
U1332="Sites strategiques, MLL, Pylone, etc.","PASSIVE",
U1332="AKTIVCO DEFAUT GE &amp; POWER Cabinet","PASSIVE",
U1332="AKTIVCO Coupure ENEO &amp; Baisse de tension","PASSIVE",
U1332="Coupure ENEO &amp; Baisse de tension","PASSIVE",
U1332="Defaut GE &amp; POWER Cabinet","PASSIVE",
U1332="Sharing","PASSIVE",
U1332="Sites strategiques &amp; DataCenter","PASSIVE",
U1332="Exclu","Exclu",
U1332="SAT","ACTIVE",
U1332="SPARE-ISSUE","SPARE-ISSUE",
U1332="Fiber CAmtel","ACTIVE",
U1332="Fiber AOF","ACTIVE",
U1332="Projet OCM (HUAWEI)","PLANNED WORKS",
U1332="Projet OCM (NOKIA)","PLANNED WORKS",
U1332="ACCESS-ISSUE","ACCESS-ISSUE",
U1332="Projet OCM (ZTE, NOKIA, autres projets)","PLANNED WORKS",
U1332="No root CAuse","No root cause",
U1332="ODU HS","ACTIVE",
U1332="IP &amp; VLAN","ACTIVE",
U1332="Warehouse HUAWEI","SPARE-ISSUE",
U1332="SPARE-HS","SPARE-ISSUE",
U1332="Power Telco","ACTIVE", U1332="no impacts","no impacts"
),"")</f>
        <v>No root cause</v>
      </c>
      <c r="W1332" s="113"/>
      <c r="X1332" s="113"/>
      <c r="Y1332" s="113"/>
      <c r="Z1332" s="113"/>
      <c r="AA1332" s="113"/>
      <c r="AB1332" s="17" t="s">
        <v>5465</v>
      </c>
      <c r="AC1332" s="17" t="str">
        <f>_xlfn.XLOOKUP(B1332,'INCIDENT-04-27-2026'!E:E,'INCIDENT-04-27-2026'!F:F,"")</f>
        <v/>
      </c>
      <c r="AD1332" s="9"/>
      <c r="AE1332" s="7" t="s">
        <v>5465</v>
      </c>
      <c r="AF1332" s="6" t="str">
        <f>_xlfn.XLOOKUP(B1332,'[13]Input_27-04'!$B:$B,'[13]Input_27-04'!$M:$M,"")</f>
        <v/>
      </c>
      <c r="AG1332" s="7"/>
      <c r="AH1332" s="3"/>
      <c r="AI1332" s="18" t="str">
        <f>_xlfn.XLOOKUP(B1332,'[3]Cells Huawei 27042026 10h'!$B:$B,'[3]Cells Huawei 27042026 10h'!$T:$T,"")</f>
        <v/>
      </c>
      <c r="AJ1332" s="18" t="str">
        <f>_xlfn.XLOOKUP(B1332,'[3]Cells Huawei 27042026 15h'!$B:$B,'[3]Cells Huawei 27042026 15h'!$T:$T,"")</f>
        <v/>
      </c>
      <c r="AK1332" s="18" t="str">
        <f>_xlfn.XLOOKUP(B1332,'[4]cells down 27042026 11h28'!$B:$B,'[4]cells down 27042026 11h28'!$R:$R,"")</f>
        <v/>
      </c>
      <c r="AL1332" s="18" t="str">
        <f>_xlfn.XLOOKUP(B1332,'[4]cells down 27042026 18h01'!$B:$B,'[4]cells down 27042026 18h01'!$R:$R,"")</f>
        <v/>
      </c>
      <c r="AM1332" s="18" t="str">
        <f>_xlfn.XLOOKUP(B1332,'[5]cell downs 27042026 11h'!$B:$B,'[5]cell downs 27042026 11h'!$R:$R,"")</f>
        <v/>
      </c>
      <c r="AN1332" s="18" t="str">
        <f>_xlfn.XLOOKUP(B1332,'[5]cell downs 27042026 17h40'!$B:$B,'[5]cell downs 27042026 17h40'!$R:$R,"")</f>
        <v/>
      </c>
      <c r="AO1332" s="18" t="str">
        <f>_xlfn.XLOOKUP(B1332,'[6]ALL SITES DOWN'!$D:$D,'[6]ALL SITES DOWN'!$J:$J,"")</f>
        <v/>
      </c>
      <c r="AP1332" s="18" t="str">
        <f>_xlfn.XLOOKUP(B1332,'[7]ALL SITES DOWN'!$D:$D,'[7]ALL SITES DOWN'!$J:$J,"")</f>
        <v/>
      </c>
      <c r="AQ1332" s="9" t="str">
        <f>_xlfn.XLOOKUP(B1332,[8]sheet1!$AC:$AC,[8]sheet1!$AF:$AF,"")</f>
        <v/>
      </c>
      <c r="AR1332" s="14"/>
      <c r="AS1332" s="14" t="s">
        <v>5465</v>
      </c>
      <c r="AT1332" s="14" t="str">
        <f>_xlfn.XLOOKUP(B1332,'[9]cell downs 18042026 17h'!$B:$B,'[9]cell downs 18042026 17h'!$B:$B,"")</f>
        <v/>
      </c>
      <c r="AU1332" s="14" t="str">
        <f>_xlfn.XLOOKUP(B1332,'[10]Cells Huawei 19042026 15h'!$B:$B,'[10]Cells Huawei 19042026 15h'!$B:$B,"")</f>
        <v/>
      </c>
      <c r="AV1332" s="9" t="str">
        <f>_xlfn.XLOOKUP(B1332,'[11]cells down 19042026 9H40'!$B:$B,'[11]cells down 19042026 9H40'!$B:$B,"")</f>
        <v/>
      </c>
    </row>
    <row r="1333" spans="1:48" hidden="1" x14ac:dyDescent="0.3">
      <c r="A1333" s="1" t="s">
        <v>2944</v>
      </c>
      <c r="B1333" s="8" t="s">
        <v>2945</v>
      </c>
      <c r="C1333" s="3" t="str">
        <f>_xlfn.XLOOKUP(B1333,'[1]daily break down'!$D:$D,'[1]daily break down'!$E:$E,"")</f>
        <v>ADAMAOUA</v>
      </c>
      <c r="D1333" s="1" t="s">
        <v>11</v>
      </c>
      <c r="E1333" s="1" t="s">
        <v>66</v>
      </c>
      <c r="F1333" s="3" t="s">
        <v>90</v>
      </c>
      <c r="G1333" s="1" t="s">
        <v>2946</v>
      </c>
      <c r="H1333" s="28" t="str">
        <f>_xlfn.XLOOKUP(B1333,[2]CALCULATION!$B:$B,[2]CALCULATION!$H:$H,"")</f>
        <v>NOKIA</v>
      </c>
      <c r="I1333" s="26">
        <v>0</v>
      </c>
      <c r="J1333" s="26">
        <v>6.0464259960247714E-2</v>
      </c>
      <c r="K1333" s="26">
        <v>1.7121675184699325E-3</v>
      </c>
      <c r="L1333" s="26">
        <v>0</v>
      </c>
      <c r="M1333" s="26">
        <v>0</v>
      </c>
      <c r="N1333" s="26">
        <v>0</v>
      </c>
      <c r="O1333" s="26">
        <v>0</v>
      </c>
      <c r="P1333" s="114" t="s">
        <v>6364</v>
      </c>
      <c r="Q1333" s="42" t="s">
        <v>5538</v>
      </c>
      <c r="R1333" s="42"/>
      <c r="S1333" s="41" t="str" cm="1">
        <f t="array" ref="S1333">IFERROR(_xlfn.IFS(
U1333="MPR ISSUE","PDH",
U1333="BSS Hardware Issue","BSS",
U1333="Sites strategiques, MLL, Pylone, etc.","ENVTECH",
U1333="AKTIVCO DEFAUT GE &amp; POWER Cabinet","AKTIVCO",
U1333="AKTIVCO Coupure ENEO &amp; Baisse de tension","AKTIVCO GRID ONLY",
U1333="Coupure ENEO &amp; Baisse de tension","IHS GRID ONLY",
U1333="Defaut GE &amp; POWER Cabinet","IHS",
U1333="Sharing","Partners",
U1333="Sites strategiques &amp; DataCenter","SST &amp; DC",
U1333="Exclu","Exclu",
U1333="SAT","SAT",
U1333="SPARE-ISSUE","SPARE-ISSUE",
U1333="Fiber CAmtel","TRANS_FO_CAMTEL",
U1333="Fiber AOF","Fiber AOF",
U1333="Projet OCM (HUAWEI)","TRAVAUX-HUAWEI",
U1333="Projet OCM (NOKIA)","TRAVAUX-NOKIA",
U1333="ACCESS-ISSUE","ACCESS-ISSUE",
U1333="Projet OCM (ZTE, NOKIA, autres projets)","TRAVAUX OCM",
U1333="No root CAuse","No root cause",
U1333="ODU HS","PDH",
U1333="IP &amp; VLAN","PDH",
U1333="Warehouse HUAWEI","SPARE-ISSUE",
U1333="SPARE-HS","SPARE-ISSUE",
U1333="Power Telco","BSS",U1333="no impacts","no impacts"
),"")</f>
        <v>No root cause</v>
      </c>
      <c r="T1333" s="41" t="str" cm="1">
        <f t="array" ref="T1333">IFERROR(_xlfn.IFS(
U1333="MPR ISSUE","TX ISSUE",
U1333="BSS Hardware Issue","RAN ISSUE",
U1333="Sites strategiques, MLL, Pylone, etc.","ENVTECH",
U1333="AKTIVCO DEFAUT GE &amp; POWER Cabinet","POWER ISSUE",
U1333="AKTIVCO Coupure ENEO &amp; Baisse de tension","POWER ISSUE",
U1333="Coupure ENEO &amp; Baisse de tension","POWER ISSUE",
U1333="Defaut GE &amp; POWER Cabinet","POWER ISSUE",
U1333="Sharing","POWER ISSUE",
U1333="Sites strategiques &amp; DataCenter","POWER ISSUE",
U1333="Exclu","Exclu",
U1333="SAT","TX ISSUE",
U1333="SPARE-ISSUE","SPARE-ISSUE",
U1333="Fiber CAmtel","TX ISSUE",
U1333="Fiber AOF","TX ISSUE",
U1333="Projet OCM (HUAWEI)","TRAVAUX-HUAWEI",
U1333="Projet OCM (NOKIA)","TRAVAUX -NOKIA",
U1333="ACCESS-ISSUE","ACCESS-ISSUE",
U1333="Projet OCM (ZTE, NOKIA, autres projets)","TRAVAUX OCM",
U1333="No root CAuse","No root cause",
U1333="ODU HS","TX ISSUE",
U1333="IP &amp; VLAN","TX ISSUE",
U1333="Warehouse HUAWEI","SPARE-ISSUE",
U1333="SPARE-HS","SPARE-ISSUE",
U1333="Power Telco","RAN ISSUE",U1333="no impacts","no impacts"
),"")</f>
        <v>No root cause</v>
      </c>
      <c r="U1333" s="68" t="s">
        <v>5691</v>
      </c>
      <c r="V1333" s="41" t="str" cm="1">
        <f t="array" ref="V1333">IFERROR(_xlfn.IFS(
U1333="MPR ISSUE","ACTIVE",
U1333="BSS Hardware Issue","ACTIVE",
U1333="Sites strategiques, MLL, Pylone, etc.","PASSIVE",
U1333="AKTIVCO DEFAUT GE &amp; POWER Cabinet","PASSIVE",
U1333="AKTIVCO Coupure ENEO &amp; Baisse de tension","PASSIVE",
U1333="Coupure ENEO &amp; Baisse de tension","PASSIVE",
U1333="Defaut GE &amp; POWER Cabinet","PASSIVE",
U1333="Sharing","PASSIVE",
U1333="Sites strategiques &amp; DataCenter","PASSIVE",
U1333="Exclu","Exclu",
U1333="SAT","ACTIVE",
U1333="SPARE-ISSUE","SPARE-ISSUE",
U1333="Fiber CAmtel","ACTIVE",
U1333="Fiber AOF","ACTIVE",
U1333="Projet OCM (HUAWEI)","PLANNED WORKS",
U1333="Projet OCM (NOKIA)","PLANNED WORKS",
U1333="ACCESS-ISSUE","ACCESS-ISSUE",
U1333="Projet OCM (ZTE, NOKIA, autres projets)","PLANNED WORKS",
U1333="No root CAuse","No root cause",
U1333="ODU HS","ACTIVE",
U1333="IP &amp; VLAN","ACTIVE",
U1333="Warehouse HUAWEI","SPARE-ISSUE",
U1333="SPARE-HS","SPARE-ISSUE",
U1333="Power Telco","ACTIVE", U1333="no impacts","no impacts"
),"")</f>
        <v>No root cause</v>
      </c>
      <c r="W1333" s="113"/>
      <c r="X1333" s="113"/>
      <c r="Y1333" s="113"/>
      <c r="Z1333" s="113"/>
      <c r="AA1333" s="113"/>
      <c r="AB1333" s="17" t="s">
        <v>5465</v>
      </c>
      <c r="AC1333" s="17" t="str">
        <f>_xlfn.XLOOKUP(B1333,'INCIDENT-04-27-2026'!E:E,'INCIDENT-04-27-2026'!F:F,"")</f>
        <v/>
      </c>
      <c r="AD1333" s="9"/>
      <c r="AE1333" s="7" t="s">
        <v>5465</v>
      </c>
      <c r="AF1333" s="6" t="str">
        <f>_xlfn.XLOOKUP(B1333,'[13]Input_27-04'!$B:$B,'[13]Input_27-04'!$M:$M,"")</f>
        <v/>
      </c>
      <c r="AG1333" s="7"/>
      <c r="AH1333" s="3"/>
      <c r="AI1333" s="18" t="str">
        <f>_xlfn.XLOOKUP(B1333,'[3]Cells Huawei 27042026 10h'!$B:$B,'[3]Cells Huawei 27042026 10h'!$T:$T,"")</f>
        <v/>
      </c>
      <c r="AJ1333" s="18" t="str">
        <f>_xlfn.XLOOKUP(B1333,'[3]Cells Huawei 27042026 15h'!$B:$B,'[3]Cells Huawei 27042026 15h'!$T:$T,"")</f>
        <v/>
      </c>
      <c r="AK1333" s="18" t="str">
        <f>_xlfn.XLOOKUP(B1333,'[4]cells down 27042026 11h28'!$B:$B,'[4]cells down 27042026 11h28'!$R:$R,"")</f>
        <v/>
      </c>
      <c r="AL1333" s="18" t="str">
        <f>_xlfn.XLOOKUP(B1333,'[4]cells down 27042026 18h01'!$B:$B,'[4]cells down 27042026 18h01'!$R:$R,"")</f>
        <v/>
      </c>
      <c r="AM1333" s="18" t="str">
        <f>_xlfn.XLOOKUP(B1333,'[5]cell downs 27042026 11h'!$B:$B,'[5]cell downs 27042026 11h'!$R:$R,"")</f>
        <v/>
      </c>
      <c r="AN1333" s="18" t="str">
        <f>_xlfn.XLOOKUP(B1333,'[5]cell downs 27042026 17h40'!$B:$B,'[5]cell downs 27042026 17h40'!$R:$R,"")</f>
        <v/>
      </c>
      <c r="AO1333" s="18" t="str">
        <f>_xlfn.XLOOKUP(B1333,'[6]ALL SITES DOWN'!$D:$D,'[6]ALL SITES DOWN'!$J:$J,"")</f>
        <v/>
      </c>
      <c r="AP1333" s="18" t="str">
        <f>_xlfn.XLOOKUP(B1333,'[7]ALL SITES DOWN'!$D:$D,'[7]ALL SITES DOWN'!$J:$J,"")</f>
        <v/>
      </c>
      <c r="AQ1333" s="9" t="str">
        <f>_xlfn.XLOOKUP(B1333,[8]sheet1!$AC:$AC,[8]sheet1!$AF:$AF,"")</f>
        <v/>
      </c>
      <c r="AR1333" s="14"/>
      <c r="AS1333" s="14" t="s">
        <v>5465</v>
      </c>
      <c r="AT1333" s="14" t="str">
        <f>_xlfn.XLOOKUP(B1333,'[9]cell downs 18042026 17h'!$B:$B,'[9]cell downs 18042026 17h'!$B:$B,"")</f>
        <v/>
      </c>
      <c r="AU1333" s="14" t="str">
        <f>_xlfn.XLOOKUP(B1333,'[10]Cells Huawei 19042026 15h'!$B:$B,'[10]Cells Huawei 19042026 15h'!$B:$B,"")</f>
        <v/>
      </c>
      <c r="AV1333" s="9" t="str">
        <f>_xlfn.XLOOKUP(B1333,'[11]cells down 19042026 9H40'!$B:$B,'[11]cells down 19042026 9H40'!$B:$B,"")</f>
        <v/>
      </c>
    </row>
    <row r="1334" spans="1:48" hidden="1" x14ac:dyDescent="0.3">
      <c r="A1334" s="1" t="s">
        <v>3046</v>
      </c>
      <c r="B1334" s="8" t="s">
        <v>3047</v>
      </c>
      <c r="C1334" s="3" t="str">
        <f>_xlfn.XLOOKUP(B1334,'[1]daily break down'!$D:$D,'[1]daily break down'!$E:$E,"")</f>
        <v>NORD</v>
      </c>
      <c r="D1334" s="1" t="s">
        <v>21</v>
      </c>
      <c r="E1334" s="1" t="s">
        <v>122</v>
      </c>
      <c r="F1334" s="3" t="s">
        <v>23</v>
      </c>
      <c r="G1334" s="1" t="s">
        <v>732</v>
      </c>
      <c r="H1334" s="28" t="str">
        <f>_xlfn.XLOOKUP(B1334,[2]CALCULATION!$B:$B,[2]CALCULATION!$H:$H,"")</f>
        <v>NOKIA</v>
      </c>
      <c r="I1334" s="26">
        <v>0</v>
      </c>
      <c r="J1334" s="26">
        <v>0</v>
      </c>
      <c r="K1334" s="26">
        <v>1.7121675184699325E-3</v>
      </c>
      <c r="L1334" s="26">
        <v>0</v>
      </c>
      <c r="M1334" s="26">
        <v>0</v>
      </c>
      <c r="N1334" s="26">
        <v>0</v>
      </c>
      <c r="O1334" s="26">
        <v>0</v>
      </c>
      <c r="P1334" s="114" t="s">
        <v>6364</v>
      </c>
      <c r="Q1334" s="42" t="s">
        <v>5538</v>
      </c>
      <c r="R1334" s="42"/>
      <c r="S1334" s="41" t="str" cm="1">
        <f t="array" ref="S1334">IFERROR(_xlfn.IFS(
U1334="MPR ISSUE","PDH",
U1334="BSS Hardware Issue","BSS",
U1334="Sites strategiques, MLL, Pylone, etc.","ENVTECH",
U1334="AKTIVCO DEFAUT GE &amp; POWER Cabinet","AKTIVCO",
U1334="AKTIVCO Coupure ENEO &amp; Baisse de tension","AKTIVCO GRID ONLY",
U1334="Coupure ENEO &amp; Baisse de tension","IHS GRID ONLY",
U1334="Defaut GE &amp; POWER Cabinet","IHS",
U1334="Sharing","Partners",
U1334="Sites strategiques &amp; DataCenter","SST &amp; DC",
U1334="Exclu","Exclu",
U1334="SAT","SAT",
U1334="SPARE-ISSUE","SPARE-ISSUE",
U1334="Fiber CAmtel","TRANS_FO_CAMTEL",
U1334="Fiber AOF","Fiber AOF",
U1334="Projet OCM (HUAWEI)","TRAVAUX-HUAWEI",
U1334="Projet OCM (NOKIA)","TRAVAUX-NOKIA",
U1334="ACCESS-ISSUE","ACCESS-ISSUE",
U1334="Projet OCM (ZTE, NOKIA, autres projets)","TRAVAUX OCM",
U1334="No root CAuse","No root cause",
U1334="ODU HS","PDH",
U1334="IP &amp; VLAN","PDH",
U1334="Warehouse HUAWEI","SPARE-ISSUE",
U1334="SPARE-HS","SPARE-ISSUE",
U1334="Power Telco","BSS",U1334="no impacts","no impacts"
),"")</f>
        <v>No root cause</v>
      </c>
      <c r="T1334" s="41" t="str" cm="1">
        <f t="array" ref="T1334">IFERROR(_xlfn.IFS(
U1334="MPR ISSUE","TX ISSUE",
U1334="BSS Hardware Issue","RAN ISSUE",
U1334="Sites strategiques, MLL, Pylone, etc.","ENVTECH",
U1334="AKTIVCO DEFAUT GE &amp; POWER Cabinet","POWER ISSUE",
U1334="AKTIVCO Coupure ENEO &amp; Baisse de tension","POWER ISSUE",
U1334="Coupure ENEO &amp; Baisse de tension","POWER ISSUE",
U1334="Defaut GE &amp; POWER Cabinet","POWER ISSUE",
U1334="Sharing","POWER ISSUE",
U1334="Sites strategiques &amp; DataCenter","POWER ISSUE",
U1334="Exclu","Exclu",
U1334="SAT","TX ISSUE",
U1334="SPARE-ISSUE","SPARE-ISSUE",
U1334="Fiber CAmtel","TX ISSUE",
U1334="Fiber AOF","TX ISSUE",
U1334="Projet OCM (HUAWEI)","TRAVAUX-HUAWEI",
U1334="Projet OCM (NOKIA)","TRAVAUX -NOKIA",
U1334="ACCESS-ISSUE","ACCESS-ISSUE",
U1334="Projet OCM (ZTE, NOKIA, autres projets)","TRAVAUX OCM",
U1334="No root CAuse","No root cause",
U1334="ODU HS","TX ISSUE",
U1334="IP &amp; VLAN","TX ISSUE",
U1334="Warehouse HUAWEI","SPARE-ISSUE",
U1334="SPARE-HS","SPARE-ISSUE",
U1334="Power Telco","RAN ISSUE",U1334="no impacts","no impacts"
),"")</f>
        <v>No root cause</v>
      </c>
      <c r="U1334" s="68" t="s">
        <v>5691</v>
      </c>
      <c r="V1334" s="41" t="str" cm="1">
        <f t="array" ref="V1334">IFERROR(_xlfn.IFS(
U1334="MPR ISSUE","ACTIVE",
U1334="BSS Hardware Issue","ACTIVE",
U1334="Sites strategiques, MLL, Pylone, etc.","PASSIVE",
U1334="AKTIVCO DEFAUT GE &amp; POWER Cabinet","PASSIVE",
U1334="AKTIVCO Coupure ENEO &amp; Baisse de tension","PASSIVE",
U1334="Coupure ENEO &amp; Baisse de tension","PASSIVE",
U1334="Defaut GE &amp; POWER Cabinet","PASSIVE",
U1334="Sharing","PASSIVE",
U1334="Sites strategiques &amp; DataCenter","PASSIVE",
U1334="Exclu","Exclu",
U1334="SAT","ACTIVE",
U1334="SPARE-ISSUE","SPARE-ISSUE",
U1334="Fiber CAmtel","ACTIVE",
U1334="Fiber AOF","ACTIVE",
U1334="Projet OCM (HUAWEI)","PLANNED WORKS",
U1334="Projet OCM (NOKIA)","PLANNED WORKS",
U1334="ACCESS-ISSUE","ACCESS-ISSUE",
U1334="Projet OCM (ZTE, NOKIA, autres projets)","PLANNED WORKS",
U1334="No root CAuse","No root cause",
U1334="ODU HS","ACTIVE",
U1334="IP &amp; VLAN","ACTIVE",
U1334="Warehouse HUAWEI","SPARE-ISSUE",
U1334="SPARE-HS","SPARE-ISSUE",
U1334="Power Telco","ACTIVE", U1334="no impacts","no impacts"
),"")</f>
        <v>No root cause</v>
      </c>
      <c r="W1334" s="113"/>
      <c r="X1334" s="113"/>
      <c r="Y1334" s="113"/>
      <c r="Z1334" s="113"/>
      <c r="AA1334" s="113"/>
      <c r="AB1334" s="17" t="s">
        <v>5465</v>
      </c>
      <c r="AC1334" s="17" t="str">
        <f>_xlfn.XLOOKUP(B1334,'INCIDENT-04-27-2026'!E:E,'INCIDENT-04-27-2026'!F:F,"")</f>
        <v/>
      </c>
      <c r="AD1334" s="9"/>
      <c r="AE1334" s="7" t="s">
        <v>5465</v>
      </c>
      <c r="AF1334" s="6" t="str">
        <f>_xlfn.XLOOKUP(B1334,'[13]Input_27-04'!$B:$B,'[13]Input_27-04'!$M:$M,"")</f>
        <v/>
      </c>
      <c r="AG1334" s="7"/>
      <c r="AH1334" s="3"/>
      <c r="AI1334" s="18" t="str">
        <f>_xlfn.XLOOKUP(B1334,'[3]Cells Huawei 27042026 10h'!$B:$B,'[3]Cells Huawei 27042026 10h'!$T:$T,"")</f>
        <v/>
      </c>
      <c r="AJ1334" s="18" t="str">
        <f>_xlfn.XLOOKUP(B1334,'[3]Cells Huawei 27042026 15h'!$B:$B,'[3]Cells Huawei 27042026 15h'!$T:$T,"")</f>
        <v/>
      </c>
      <c r="AK1334" s="18" t="str">
        <f>_xlfn.XLOOKUP(B1334,'[4]cells down 27042026 11h28'!$B:$B,'[4]cells down 27042026 11h28'!$R:$R,"")</f>
        <v/>
      </c>
      <c r="AL1334" s="18" t="str">
        <f>_xlfn.XLOOKUP(B1334,'[4]cells down 27042026 18h01'!$B:$B,'[4]cells down 27042026 18h01'!$R:$R,"")</f>
        <v/>
      </c>
      <c r="AM1334" s="18" t="str">
        <f>_xlfn.XLOOKUP(B1334,'[5]cell downs 27042026 11h'!$B:$B,'[5]cell downs 27042026 11h'!$R:$R,"")</f>
        <v/>
      </c>
      <c r="AN1334" s="18" t="str">
        <f>_xlfn.XLOOKUP(B1334,'[5]cell downs 27042026 17h40'!$B:$B,'[5]cell downs 27042026 17h40'!$R:$R,"")</f>
        <v/>
      </c>
      <c r="AO1334" s="18" t="str">
        <f>_xlfn.XLOOKUP(B1334,'[6]ALL SITES DOWN'!$D:$D,'[6]ALL SITES DOWN'!$J:$J,"")</f>
        <v/>
      </c>
      <c r="AP1334" s="18" t="str">
        <f>_xlfn.XLOOKUP(B1334,'[7]ALL SITES DOWN'!$D:$D,'[7]ALL SITES DOWN'!$J:$J,"")</f>
        <v/>
      </c>
      <c r="AQ1334" s="9" t="str">
        <f>_xlfn.XLOOKUP(B1334,[8]sheet1!$AC:$AC,[8]sheet1!$AF:$AF,"")</f>
        <v/>
      </c>
      <c r="AR1334" s="14"/>
      <c r="AS1334" s="14" t="s">
        <v>5465</v>
      </c>
      <c r="AT1334" s="14" t="str">
        <f>_xlfn.XLOOKUP(B1334,'[9]cell downs 18042026 17h'!$B:$B,'[9]cell downs 18042026 17h'!$B:$B,"")</f>
        <v/>
      </c>
      <c r="AU1334" s="14" t="str">
        <f>_xlfn.XLOOKUP(B1334,'[10]Cells Huawei 19042026 15h'!$B:$B,'[10]Cells Huawei 19042026 15h'!$B:$B,"")</f>
        <v/>
      </c>
      <c r="AV1334" s="9" t="str">
        <f>_xlfn.XLOOKUP(B1334,'[11]cells down 19042026 9H40'!$B:$B,'[11]cells down 19042026 9H40'!$B:$B,"")</f>
        <v/>
      </c>
    </row>
    <row r="1335" spans="1:48" hidden="1" x14ac:dyDescent="0.3">
      <c r="A1335" s="1" t="s">
        <v>2613</v>
      </c>
      <c r="B1335" s="8" t="s">
        <v>2614</v>
      </c>
      <c r="C1335" s="3" t="str">
        <f>_xlfn.XLOOKUP(B1335,'[1]daily break down'!$D:$D,'[1]daily break down'!$E:$E,"")</f>
        <v>CENTRE</v>
      </c>
      <c r="D1335" s="1" t="s">
        <v>11</v>
      </c>
      <c r="E1335" s="1" t="s">
        <v>12</v>
      </c>
      <c r="F1335" s="3" t="s">
        <v>37</v>
      </c>
      <c r="G1335" s="1" t="s">
        <v>2615</v>
      </c>
      <c r="H1335" s="29" t="str">
        <f>_xlfn.XLOOKUP(B1335,[2]CALCULATION!$B:$B,[2]CALCULATION!$H:$H,"")</f>
        <v>ZTE</v>
      </c>
      <c r="I1335" s="26">
        <v>0</v>
      </c>
      <c r="J1335" s="26">
        <v>0</v>
      </c>
      <c r="K1335" s="26">
        <v>1.6586622835175569E-3</v>
      </c>
      <c r="L1335" s="26">
        <v>0</v>
      </c>
      <c r="M1335" s="26">
        <v>0</v>
      </c>
      <c r="N1335" s="26">
        <v>0</v>
      </c>
      <c r="O1335" s="26">
        <v>0</v>
      </c>
      <c r="P1335" s="114" t="s">
        <v>6364</v>
      </c>
      <c r="Q1335" s="42" t="s">
        <v>5538</v>
      </c>
      <c r="R1335" s="42"/>
      <c r="S1335" s="41" t="str" cm="1">
        <f t="array" ref="S1335">IFERROR(_xlfn.IFS(
U1335="MPR ISSUE","PDH",
U1335="BSS Hardware Issue","BSS",
U1335="Sites strategiques, MLL, Pylone, etc.","ENVTECH",
U1335="AKTIVCO DEFAUT GE &amp; POWER Cabinet","AKTIVCO",
U1335="AKTIVCO Coupure ENEO &amp; Baisse de tension","AKTIVCO GRID ONLY",
U1335="Coupure ENEO &amp; Baisse de tension","IHS GRID ONLY",
U1335="Defaut GE &amp; POWER Cabinet","IHS",
U1335="Sharing","Partners",
U1335="Sites strategiques &amp; DataCenter","SST &amp; DC",
U1335="Exclu","Exclu",
U1335="SAT","SAT",
U1335="SPARE-ISSUE","SPARE-ISSUE",
U1335="Fiber CAmtel","TRANS_FO_CAMTEL",
U1335="Fiber AOF","Fiber AOF",
U1335="Projet OCM (HUAWEI)","TRAVAUX-HUAWEI",
U1335="Projet OCM (NOKIA)","TRAVAUX-NOKIA",
U1335="ACCESS-ISSUE","ACCESS-ISSUE",
U1335="Projet OCM (ZTE, NOKIA, autres projets)","TRAVAUX OCM",
U1335="No root CAuse","No root cause",
U1335="ODU HS","PDH",
U1335="IP &amp; VLAN","PDH",
U1335="Warehouse HUAWEI","SPARE-ISSUE",
U1335="SPARE-HS","SPARE-ISSUE",
U1335="Power Telco","BSS",U1335="no impacts","no impacts"
),"")</f>
        <v>No root cause</v>
      </c>
      <c r="T1335" s="41" t="str" cm="1">
        <f t="array" ref="T1335">IFERROR(_xlfn.IFS(
U1335="MPR ISSUE","TX ISSUE",
U1335="BSS Hardware Issue","RAN ISSUE",
U1335="Sites strategiques, MLL, Pylone, etc.","ENVTECH",
U1335="AKTIVCO DEFAUT GE &amp; POWER Cabinet","POWER ISSUE",
U1335="AKTIVCO Coupure ENEO &amp; Baisse de tension","POWER ISSUE",
U1335="Coupure ENEO &amp; Baisse de tension","POWER ISSUE",
U1335="Defaut GE &amp; POWER Cabinet","POWER ISSUE",
U1335="Sharing","POWER ISSUE",
U1335="Sites strategiques &amp; DataCenter","POWER ISSUE",
U1335="Exclu","Exclu",
U1335="SAT","TX ISSUE",
U1335="SPARE-ISSUE","SPARE-ISSUE",
U1335="Fiber CAmtel","TX ISSUE",
U1335="Fiber AOF","TX ISSUE",
U1335="Projet OCM (HUAWEI)","TRAVAUX-HUAWEI",
U1335="Projet OCM (NOKIA)","TRAVAUX -NOKIA",
U1335="ACCESS-ISSUE","ACCESS-ISSUE",
U1335="Projet OCM (ZTE, NOKIA, autres projets)","TRAVAUX OCM",
U1335="No root CAuse","No root cause",
U1335="ODU HS","TX ISSUE",
U1335="IP &amp; VLAN","TX ISSUE",
U1335="Warehouse HUAWEI","SPARE-ISSUE",
U1335="SPARE-HS","SPARE-ISSUE",
U1335="Power Telco","RAN ISSUE",U1335="no impacts","no impacts"
),"")</f>
        <v>No root cause</v>
      </c>
      <c r="U1335" s="68" t="s">
        <v>5691</v>
      </c>
      <c r="V1335" s="41" t="str" cm="1">
        <f t="array" ref="V1335">IFERROR(_xlfn.IFS(
U1335="MPR ISSUE","ACTIVE",
U1335="BSS Hardware Issue","ACTIVE",
U1335="Sites strategiques, MLL, Pylone, etc.","PASSIVE",
U1335="AKTIVCO DEFAUT GE &amp; POWER Cabinet","PASSIVE",
U1335="AKTIVCO Coupure ENEO &amp; Baisse de tension","PASSIVE",
U1335="Coupure ENEO &amp; Baisse de tension","PASSIVE",
U1335="Defaut GE &amp; POWER Cabinet","PASSIVE",
U1335="Sharing","PASSIVE",
U1335="Sites strategiques &amp; DataCenter","PASSIVE",
U1335="Exclu","Exclu",
U1335="SAT","ACTIVE",
U1335="SPARE-ISSUE","SPARE-ISSUE",
U1335="Fiber CAmtel","ACTIVE",
U1335="Fiber AOF","ACTIVE",
U1335="Projet OCM (HUAWEI)","PLANNED WORKS",
U1335="Projet OCM (NOKIA)","PLANNED WORKS",
U1335="ACCESS-ISSUE","ACCESS-ISSUE",
U1335="Projet OCM (ZTE, NOKIA, autres projets)","PLANNED WORKS",
U1335="No root CAuse","No root cause",
U1335="ODU HS","ACTIVE",
U1335="IP &amp; VLAN","ACTIVE",
U1335="Warehouse HUAWEI","SPARE-ISSUE",
U1335="SPARE-HS","SPARE-ISSUE",
U1335="Power Telco","ACTIVE", U1335="no impacts","no impacts"
),"")</f>
        <v>No root cause</v>
      </c>
      <c r="W1335" s="113"/>
      <c r="X1335" s="113"/>
      <c r="Y1335" s="113"/>
      <c r="Z1335" s="113"/>
      <c r="AA1335" s="113"/>
      <c r="AB1335" s="17" t="s">
        <v>5465</v>
      </c>
      <c r="AC1335" s="17" t="str">
        <f>_xlfn.XLOOKUP(B1335,'INCIDENT-04-27-2026'!E:E,'INCIDENT-04-27-2026'!F:F,"")</f>
        <v/>
      </c>
      <c r="AD1335" s="9"/>
      <c r="AE1335" s="7" t="s">
        <v>5465</v>
      </c>
      <c r="AF1335" s="6" t="str">
        <f>_xlfn.XLOOKUP(B1335,'[13]Input_27-04'!$B:$B,'[13]Input_27-04'!$M:$M,"")</f>
        <v/>
      </c>
      <c r="AG1335" s="7"/>
      <c r="AH1335" s="3"/>
      <c r="AI1335" s="18" t="str">
        <f>_xlfn.XLOOKUP(B1335,'[3]Cells Huawei 27042026 10h'!$B:$B,'[3]Cells Huawei 27042026 10h'!$T:$T,"")</f>
        <v/>
      </c>
      <c r="AJ1335" s="18" t="str">
        <f>_xlfn.XLOOKUP(B1335,'[3]Cells Huawei 27042026 15h'!$B:$B,'[3]Cells Huawei 27042026 15h'!$T:$T,"")</f>
        <v/>
      </c>
      <c r="AK1335" s="18" t="str">
        <f>_xlfn.XLOOKUP(B1335,'[4]cells down 27042026 11h28'!$B:$B,'[4]cells down 27042026 11h28'!$R:$R,"")</f>
        <v/>
      </c>
      <c r="AL1335" s="18" t="str">
        <f>_xlfn.XLOOKUP(B1335,'[4]cells down 27042026 18h01'!$B:$B,'[4]cells down 27042026 18h01'!$R:$R,"")</f>
        <v/>
      </c>
      <c r="AM1335" s="18" t="str">
        <f>_xlfn.XLOOKUP(B1335,'[5]cell downs 27042026 11h'!$B:$B,'[5]cell downs 27042026 11h'!$R:$R,"")</f>
        <v/>
      </c>
      <c r="AN1335" s="18" t="str">
        <f>_xlfn.XLOOKUP(B1335,'[5]cell downs 27042026 17h40'!$B:$B,'[5]cell downs 27042026 17h40'!$R:$R,"")</f>
        <v/>
      </c>
      <c r="AO1335" s="18" t="str">
        <f>_xlfn.XLOOKUP(B1335,'[6]ALL SITES DOWN'!$D:$D,'[6]ALL SITES DOWN'!$J:$J,"")</f>
        <v/>
      </c>
      <c r="AP1335" s="18" t="str">
        <f>_xlfn.XLOOKUP(B1335,'[7]ALL SITES DOWN'!$D:$D,'[7]ALL SITES DOWN'!$J:$J,"")</f>
        <v/>
      </c>
      <c r="AQ1335" s="9" t="str">
        <f>_xlfn.XLOOKUP(B1335,[8]sheet1!$AC:$AC,[8]sheet1!$AF:$AF,"")</f>
        <v/>
      </c>
      <c r="AR1335" s="14"/>
      <c r="AS1335" s="14" t="s">
        <v>5465</v>
      </c>
      <c r="AT1335" s="14" t="str">
        <f>_xlfn.XLOOKUP(B1335,'[9]cell downs 18042026 17h'!$B:$B,'[9]cell downs 18042026 17h'!$B:$B,"")</f>
        <v/>
      </c>
      <c r="AU1335" s="14" t="str">
        <f>_xlfn.XLOOKUP(B1335,'[10]Cells Huawei 19042026 15h'!$B:$B,'[10]Cells Huawei 19042026 15h'!$B:$B,"")</f>
        <v/>
      </c>
      <c r="AV1335" s="9" t="str">
        <f>_xlfn.XLOOKUP(B1335,'[11]cells down 19042026 9H40'!$B:$B,'[11]cells down 19042026 9H40'!$B:$B,"")</f>
        <v/>
      </c>
    </row>
    <row r="1336" spans="1:48" hidden="1" x14ac:dyDescent="0.3">
      <c r="A1336" s="1" t="s">
        <v>189</v>
      </c>
      <c r="B1336" s="8" t="s">
        <v>190</v>
      </c>
      <c r="C1336" s="3" t="str">
        <f>_xlfn.XLOOKUP(B1336,'[1]daily break down'!$D:$D,'[1]daily break down'!$E:$E,"")</f>
        <v>Douala</v>
      </c>
      <c r="D1336" s="1"/>
      <c r="E1336" s="1"/>
      <c r="F1336" s="3" t="s">
        <v>31</v>
      </c>
      <c r="G1336" s="1" t="s">
        <v>32</v>
      </c>
      <c r="H1336" s="29" t="str">
        <f>_xlfn.XLOOKUP(B1336,[2]CALCULATION!$B:$B,[2]CALCULATION!$H:$H,"")</f>
        <v>ZTE</v>
      </c>
      <c r="I1336" s="26">
        <v>0</v>
      </c>
      <c r="J1336" s="26">
        <v>0</v>
      </c>
      <c r="K1336" s="26">
        <v>1.5873219702480274E-3</v>
      </c>
      <c r="L1336" s="26">
        <v>0</v>
      </c>
      <c r="M1336" s="26">
        <v>0</v>
      </c>
      <c r="N1336" s="26">
        <v>0</v>
      </c>
      <c r="O1336" s="26">
        <v>0</v>
      </c>
      <c r="P1336" s="114" t="s">
        <v>6364</v>
      </c>
      <c r="Q1336" s="42" t="s">
        <v>5538</v>
      </c>
      <c r="R1336" s="42"/>
      <c r="S1336" s="41" t="str" cm="1">
        <f t="array" ref="S1336">IFERROR(_xlfn.IFS(
U1336="MPR ISSUE","PDH",
U1336="BSS Hardware Issue","BSS",
U1336="Sites strategiques, MLL, Pylone, etc.","ENVTECH",
U1336="AKTIVCO DEFAUT GE &amp; POWER Cabinet","AKTIVCO",
U1336="AKTIVCO Coupure ENEO &amp; Baisse de tension","AKTIVCO GRID ONLY",
U1336="Coupure ENEO &amp; Baisse de tension","IHS GRID ONLY",
U1336="Defaut GE &amp; POWER Cabinet","IHS",
U1336="Sharing","Partners",
U1336="Sites strategiques &amp; DataCenter","SST &amp; DC",
U1336="Exclu","Exclu",
U1336="SAT","SAT",
U1336="SPARE-ISSUE","SPARE-ISSUE",
U1336="Fiber CAmtel","TRANS_FO_CAMTEL",
U1336="Fiber AOF","Fiber AOF",
U1336="Projet OCM (HUAWEI)","TRAVAUX-HUAWEI",
U1336="Projet OCM (NOKIA)","TRAVAUX-NOKIA",
U1336="ACCESS-ISSUE","ACCESS-ISSUE",
U1336="Projet OCM (ZTE, NOKIA, autres projets)","TRAVAUX OCM",
U1336="No root CAuse","No root cause",
U1336="ODU HS","PDH",
U1336="IP &amp; VLAN","PDH",
U1336="Warehouse HUAWEI","SPARE-ISSUE",
U1336="SPARE-HS","SPARE-ISSUE",
U1336="Power Telco","BSS",U1336="no impacts","no impacts"
),"")</f>
        <v>No root cause</v>
      </c>
      <c r="T1336" s="41" t="str" cm="1">
        <f t="array" ref="T1336">IFERROR(_xlfn.IFS(
U1336="MPR ISSUE","TX ISSUE",
U1336="BSS Hardware Issue","RAN ISSUE",
U1336="Sites strategiques, MLL, Pylone, etc.","ENVTECH",
U1336="AKTIVCO DEFAUT GE &amp; POWER Cabinet","POWER ISSUE",
U1336="AKTIVCO Coupure ENEO &amp; Baisse de tension","POWER ISSUE",
U1336="Coupure ENEO &amp; Baisse de tension","POWER ISSUE",
U1336="Defaut GE &amp; POWER Cabinet","POWER ISSUE",
U1336="Sharing","POWER ISSUE",
U1336="Sites strategiques &amp; DataCenter","POWER ISSUE",
U1336="Exclu","Exclu",
U1336="SAT","TX ISSUE",
U1336="SPARE-ISSUE","SPARE-ISSUE",
U1336="Fiber CAmtel","TX ISSUE",
U1336="Fiber AOF","TX ISSUE",
U1336="Projet OCM (HUAWEI)","TRAVAUX-HUAWEI",
U1336="Projet OCM (NOKIA)","TRAVAUX -NOKIA",
U1336="ACCESS-ISSUE","ACCESS-ISSUE",
U1336="Projet OCM (ZTE, NOKIA, autres projets)","TRAVAUX OCM",
U1336="No root CAuse","No root cause",
U1336="ODU HS","TX ISSUE",
U1336="IP &amp; VLAN","TX ISSUE",
U1336="Warehouse HUAWEI","SPARE-ISSUE",
U1336="SPARE-HS","SPARE-ISSUE",
U1336="Power Telco","RAN ISSUE",U1336="no impacts","no impacts"
),"")</f>
        <v>No root cause</v>
      </c>
      <c r="U1336" s="68" t="s">
        <v>5691</v>
      </c>
      <c r="V1336" s="41" t="str" cm="1">
        <f t="array" ref="V1336">IFERROR(_xlfn.IFS(
U1336="MPR ISSUE","ACTIVE",
U1336="BSS Hardware Issue","ACTIVE",
U1336="Sites strategiques, MLL, Pylone, etc.","PASSIVE",
U1336="AKTIVCO DEFAUT GE &amp; POWER Cabinet","PASSIVE",
U1336="AKTIVCO Coupure ENEO &amp; Baisse de tension","PASSIVE",
U1336="Coupure ENEO &amp; Baisse de tension","PASSIVE",
U1336="Defaut GE &amp; POWER Cabinet","PASSIVE",
U1336="Sharing","PASSIVE",
U1336="Sites strategiques &amp; DataCenter","PASSIVE",
U1336="Exclu","Exclu",
U1336="SAT","ACTIVE",
U1336="SPARE-ISSUE","SPARE-ISSUE",
U1336="Fiber CAmtel","ACTIVE",
U1336="Fiber AOF","ACTIVE",
U1336="Projet OCM (HUAWEI)","PLANNED WORKS",
U1336="Projet OCM (NOKIA)","PLANNED WORKS",
U1336="ACCESS-ISSUE","ACCESS-ISSUE",
U1336="Projet OCM (ZTE, NOKIA, autres projets)","PLANNED WORKS",
U1336="No root CAuse","No root cause",
U1336="ODU HS","ACTIVE",
U1336="IP &amp; VLAN","ACTIVE",
U1336="Warehouse HUAWEI","SPARE-ISSUE",
U1336="SPARE-HS","SPARE-ISSUE",
U1336="Power Telco","ACTIVE", U1336="no impacts","no impacts"
),"")</f>
        <v>No root cause</v>
      </c>
      <c r="W1336" s="113"/>
      <c r="X1336" s="113"/>
      <c r="Y1336" s="113"/>
      <c r="Z1336" s="113"/>
      <c r="AA1336" s="113"/>
      <c r="AB1336" s="17" t="s">
        <v>5465</v>
      </c>
      <c r="AC1336" s="17" t="str">
        <f>_xlfn.XLOOKUP(B1336,'INCIDENT-04-27-2026'!E:E,'INCIDENT-04-27-2026'!F:F,"")</f>
        <v/>
      </c>
      <c r="AD1336" s="9"/>
      <c r="AE1336" s="7" t="s">
        <v>5465</v>
      </c>
      <c r="AF1336" s="6" t="str">
        <f>_xlfn.XLOOKUP(B1336,'[13]Input_27-04'!$B:$B,'[13]Input_27-04'!$M:$M,"")</f>
        <v/>
      </c>
      <c r="AG1336" s="7"/>
      <c r="AH1336" s="3"/>
      <c r="AI1336" s="18" t="str">
        <f>_xlfn.XLOOKUP(B1336,'[3]Cells Huawei 27042026 10h'!$B:$B,'[3]Cells Huawei 27042026 10h'!$T:$T,"")</f>
        <v/>
      </c>
      <c r="AJ1336" s="18" t="str">
        <f>_xlfn.XLOOKUP(B1336,'[3]Cells Huawei 27042026 15h'!$B:$B,'[3]Cells Huawei 27042026 15h'!$T:$T,"")</f>
        <v/>
      </c>
      <c r="AK1336" s="18" t="str">
        <f>_xlfn.XLOOKUP(B1336,'[4]cells down 27042026 11h28'!$B:$B,'[4]cells down 27042026 11h28'!$R:$R,"")</f>
        <v/>
      </c>
      <c r="AL1336" s="18" t="str">
        <f>_xlfn.XLOOKUP(B1336,'[4]cells down 27042026 18h01'!$B:$B,'[4]cells down 27042026 18h01'!$R:$R,"")</f>
        <v/>
      </c>
      <c r="AM1336" s="18" t="str">
        <f>_xlfn.XLOOKUP(B1336,'[5]cell downs 27042026 11h'!$B:$B,'[5]cell downs 27042026 11h'!$R:$R,"")</f>
        <v/>
      </c>
      <c r="AN1336" s="18" t="str">
        <f>_xlfn.XLOOKUP(B1336,'[5]cell downs 27042026 17h40'!$B:$B,'[5]cell downs 27042026 17h40'!$R:$R,"")</f>
        <v/>
      </c>
      <c r="AO1336" s="18" t="str">
        <f>_xlfn.XLOOKUP(B1336,'[6]ALL SITES DOWN'!$D:$D,'[6]ALL SITES DOWN'!$J:$J,"")</f>
        <v/>
      </c>
      <c r="AP1336" s="18" t="str">
        <f>_xlfn.XLOOKUP(B1336,'[7]ALL SITES DOWN'!$D:$D,'[7]ALL SITES DOWN'!$J:$J,"")</f>
        <v/>
      </c>
      <c r="AQ1336" s="9" t="str">
        <f>_xlfn.XLOOKUP(B1336,[8]sheet1!$AC:$AC,[8]sheet1!$AF:$AF,"")</f>
        <v/>
      </c>
      <c r="AR1336" s="14"/>
      <c r="AS1336" s="14" t="s">
        <v>5465</v>
      </c>
      <c r="AT1336" s="14" t="str">
        <f>_xlfn.XLOOKUP(B1336,'[9]cell downs 18042026 17h'!$B:$B,'[9]cell downs 18042026 17h'!$B:$B,"")</f>
        <v/>
      </c>
      <c r="AU1336" s="14" t="str">
        <f>_xlfn.XLOOKUP(B1336,'[10]Cells Huawei 19042026 15h'!$B:$B,'[10]Cells Huawei 19042026 15h'!$B:$B,"")</f>
        <v/>
      </c>
      <c r="AV1336" s="9" t="str">
        <f>_xlfn.XLOOKUP(B1336,'[11]cells down 19042026 9H40'!$B:$B,'[11]cells down 19042026 9H40'!$B:$B,"")</f>
        <v/>
      </c>
    </row>
    <row r="1337" spans="1:48" hidden="1" x14ac:dyDescent="0.3">
      <c r="A1337" s="1" t="s">
        <v>811</v>
      </c>
      <c r="B1337" s="1" t="s">
        <v>812</v>
      </c>
      <c r="C1337" s="3" t="str">
        <f>_xlfn.XLOOKUP(B1337,'[1]daily break down'!$D:$D,'[1]daily break down'!$E:$E,"")</f>
        <v>CENTRE</v>
      </c>
      <c r="D1337" s="1"/>
      <c r="E1337" s="1"/>
      <c r="F1337" s="3" t="s">
        <v>37</v>
      </c>
      <c r="G1337" s="1" t="s">
        <v>813</v>
      </c>
      <c r="H1337" s="28" t="str">
        <f>_xlfn.XLOOKUP(B1337,[2]CALCULATION!$B:$B,[2]CALCULATION!$H:$H,"")</f>
        <v>NOKIA</v>
      </c>
      <c r="I1337" s="26">
        <v>5.5984310838305761E-2</v>
      </c>
      <c r="J1337" s="26">
        <v>0</v>
      </c>
      <c r="K1337" s="26">
        <v>1.5516518136134442E-3</v>
      </c>
      <c r="L1337" s="26">
        <v>0</v>
      </c>
      <c r="M1337" s="26">
        <v>0</v>
      </c>
      <c r="N1337" s="26">
        <v>0</v>
      </c>
      <c r="O1337" s="26">
        <v>0</v>
      </c>
      <c r="P1337" s="114" t="s">
        <v>6364</v>
      </c>
      <c r="Q1337" s="42" t="s">
        <v>5538</v>
      </c>
      <c r="R1337" s="42"/>
      <c r="S1337" s="41" t="str" cm="1">
        <f t="array" ref="S1337">IFERROR(_xlfn.IFS(
U1337="MPR ISSUE","PDH",
U1337="BSS Hardware Issue","BSS",
U1337="Sites strategiques, MLL, Pylone, etc.","ENVTECH",
U1337="AKTIVCO DEFAUT GE &amp; POWER Cabinet","AKTIVCO",
U1337="AKTIVCO Coupure ENEO &amp; Baisse de tension","AKTIVCO GRID ONLY",
U1337="Coupure ENEO &amp; Baisse de tension","IHS GRID ONLY",
U1337="Defaut GE &amp; POWER Cabinet","IHS",
U1337="Sharing","Partners",
U1337="Sites strategiques &amp; DataCenter","SST &amp; DC",
U1337="Exclu","Exclu",
U1337="SAT","SAT",
U1337="SPARE-ISSUE","SPARE-ISSUE",
U1337="Fiber CAmtel","TRANS_FO_CAMTEL",
U1337="Fiber AOF","Fiber AOF",
U1337="Projet OCM (HUAWEI)","TRAVAUX-HUAWEI",
U1337="Projet OCM (NOKIA)","TRAVAUX-NOKIA",
U1337="ACCESS-ISSUE","ACCESS-ISSUE",
U1337="Projet OCM (ZTE, NOKIA, autres projets)","TRAVAUX OCM",
U1337="No root CAuse","No root cause",
U1337="ODU HS","PDH",
U1337="IP &amp; VLAN","PDH",
U1337="Warehouse HUAWEI","SPARE-ISSUE",
U1337="SPARE-HS","SPARE-ISSUE",
U1337="Power Telco","BSS",U1337="no impacts","no impacts"
),"")</f>
        <v>No root cause</v>
      </c>
      <c r="T1337" s="41" t="str" cm="1">
        <f t="array" ref="T1337">IFERROR(_xlfn.IFS(
U1337="MPR ISSUE","TX ISSUE",
U1337="BSS Hardware Issue","RAN ISSUE",
U1337="Sites strategiques, MLL, Pylone, etc.","ENVTECH",
U1337="AKTIVCO DEFAUT GE &amp; POWER Cabinet","POWER ISSUE",
U1337="AKTIVCO Coupure ENEO &amp; Baisse de tension","POWER ISSUE",
U1337="Coupure ENEO &amp; Baisse de tension","POWER ISSUE",
U1337="Defaut GE &amp; POWER Cabinet","POWER ISSUE",
U1337="Sharing","POWER ISSUE",
U1337="Sites strategiques &amp; DataCenter","POWER ISSUE",
U1337="Exclu","Exclu",
U1337="SAT","TX ISSUE",
U1337="SPARE-ISSUE","SPARE-ISSUE",
U1337="Fiber CAmtel","TX ISSUE",
U1337="Fiber AOF","TX ISSUE",
U1337="Projet OCM (HUAWEI)","TRAVAUX-HUAWEI",
U1337="Projet OCM (NOKIA)","TRAVAUX -NOKIA",
U1337="ACCESS-ISSUE","ACCESS-ISSUE",
U1337="Projet OCM (ZTE, NOKIA, autres projets)","TRAVAUX OCM",
U1337="No root CAuse","No root cause",
U1337="ODU HS","TX ISSUE",
U1337="IP &amp; VLAN","TX ISSUE",
U1337="Warehouse HUAWEI","SPARE-ISSUE",
U1337="SPARE-HS","SPARE-ISSUE",
U1337="Power Telco","RAN ISSUE",U1337="no impacts","no impacts"
),"")</f>
        <v>No root cause</v>
      </c>
      <c r="U1337" s="68" t="s">
        <v>5691</v>
      </c>
      <c r="V1337" s="41" t="str" cm="1">
        <f t="array" ref="V1337">IFERROR(_xlfn.IFS(
U1337="MPR ISSUE","ACTIVE",
U1337="BSS Hardware Issue","ACTIVE",
U1337="Sites strategiques, MLL, Pylone, etc.","PASSIVE",
U1337="AKTIVCO DEFAUT GE &amp; POWER Cabinet","PASSIVE",
U1337="AKTIVCO Coupure ENEO &amp; Baisse de tension","PASSIVE",
U1337="Coupure ENEO &amp; Baisse de tension","PASSIVE",
U1337="Defaut GE &amp; POWER Cabinet","PASSIVE",
U1337="Sharing","PASSIVE",
U1337="Sites strategiques &amp; DataCenter","PASSIVE",
U1337="Exclu","Exclu",
U1337="SAT","ACTIVE",
U1337="SPARE-ISSUE","SPARE-ISSUE",
U1337="Fiber CAmtel","ACTIVE",
U1337="Fiber AOF","ACTIVE",
U1337="Projet OCM (HUAWEI)","PLANNED WORKS",
U1337="Projet OCM (NOKIA)","PLANNED WORKS",
U1337="ACCESS-ISSUE","ACCESS-ISSUE",
U1337="Projet OCM (ZTE, NOKIA, autres projets)","PLANNED WORKS",
U1337="No root CAuse","No root cause",
U1337="ODU HS","ACTIVE",
U1337="IP &amp; VLAN","ACTIVE",
U1337="Warehouse HUAWEI","SPARE-ISSUE",
U1337="SPARE-HS","SPARE-ISSUE",
U1337="Power Telco","ACTIVE", U1337="no impacts","no impacts"
),"")</f>
        <v>No root cause</v>
      </c>
      <c r="W1337" s="113"/>
      <c r="X1337" s="113"/>
      <c r="Y1337" s="113"/>
      <c r="Z1337" s="113"/>
      <c r="AA1337" s="113"/>
      <c r="AB1337" s="17" t="s">
        <v>5465</v>
      </c>
      <c r="AC1337" s="17" t="str">
        <f>_xlfn.XLOOKUP(B1337,'INCIDENT-04-27-2026'!E:E,'INCIDENT-04-27-2026'!F:F,"")</f>
        <v/>
      </c>
      <c r="AD1337" s="9"/>
      <c r="AE1337" s="7" t="s">
        <v>5465</v>
      </c>
      <c r="AF1337" s="6" t="str">
        <f>_xlfn.XLOOKUP(B1337,'[13]Input_27-04'!$B:$B,'[13]Input_27-04'!$M:$M,"")</f>
        <v/>
      </c>
      <c r="AG1337" s="7"/>
      <c r="AH1337" s="3"/>
      <c r="AI1337" s="18" t="str">
        <f>_xlfn.XLOOKUP(B1337,'[3]Cells Huawei 27042026 10h'!$B:$B,'[3]Cells Huawei 27042026 10h'!$T:$T,"")</f>
        <v/>
      </c>
      <c r="AJ1337" s="18" t="str">
        <f>_xlfn.XLOOKUP(B1337,'[3]Cells Huawei 27042026 15h'!$B:$B,'[3]Cells Huawei 27042026 15h'!$T:$T,"")</f>
        <v/>
      </c>
      <c r="AK1337" s="18" t="str">
        <f>_xlfn.XLOOKUP(B1337,'[4]cells down 27042026 11h28'!$B:$B,'[4]cells down 27042026 11h28'!$R:$R,"")</f>
        <v/>
      </c>
      <c r="AL1337" s="18" t="str">
        <f>_xlfn.XLOOKUP(B1337,'[4]cells down 27042026 18h01'!$B:$B,'[4]cells down 27042026 18h01'!$R:$R,"")</f>
        <v/>
      </c>
      <c r="AM1337" s="18" t="str">
        <f>_xlfn.XLOOKUP(B1337,'[5]cell downs 27042026 11h'!$B:$B,'[5]cell downs 27042026 11h'!$R:$R,"")</f>
        <v/>
      </c>
      <c r="AN1337" s="18" t="str">
        <f>_xlfn.XLOOKUP(B1337,'[5]cell downs 27042026 17h40'!$B:$B,'[5]cell downs 27042026 17h40'!$R:$R,"")</f>
        <v/>
      </c>
      <c r="AO1337" s="18" t="str">
        <f>_xlfn.XLOOKUP(B1337,'[6]ALL SITES DOWN'!$D:$D,'[6]ALL SITES DOWN'!$J:$J,"")</f>
        <v/>
      </c>
      <c r="AP1337" s="18" t="str">
        <f>_xlfn.XLOOKUP(B1337,'[7]ALL SITES DOWN'!$D:$D,'[7]ALL SITES DOWN'!$J:$J,"")</f>
        <v/>
      </c>
      <c r="AQ1337" s="9" t="str">
        <f>_xlfn.XLOOKUP(B1337,[8]sheet1!$AC:$AC,[8]sheet1!$AF:$AF,"")</f>
        <v/>
      </c>
      <c r="AR1337" s="14"/>
      <c r="AS1337" s="14" t="s">
        <v>5465</v>
      </c>
      <c r="AT1337" s="14" t="str">
        <f>_xlfn.XLOOKUP(B1337,'[9]cell downs 18042026 17h'!$B:$B,'[9]cell downs 18042026 17h'!$B:$B,"")</f>
        <v/>
      </c>
      <c r="AU1337" s="14" t="str">
        <f>_xlfn.XLOOKUP(B1337,'[10]Cells Huawei 19042026 15h'!$B:$B,'[10]Cells Huawei 19042026 15h'!$B:$B,"")</f>
        <v/>
      </c>
      <c r="AV1337" s="9" t="str">
        <f>_xlfn.XLOOKUP(B1337,'[11]cells down 19042026 9H40'!$B:$B,'[11]cells down 19042026 9H40'!$B:$B,"")</f>
        <v/>
      </c>
    </row>
    <row r="1338" spans="1:48" hidden="1" x14ac:dyDescent="0.3">
      <c r="A1338" s="1" t="s">
        <v>3712</v>
      </c>
      <c r="B1338" s="8" t="s">
        <v>3713</v>
      </c>
      <c r="C1338" s="3" t="str">
        <f>_xlfn.XLOOKUP(B1338,'[1]daily break down'!$D:$D,'[1]daily break down'!$E:$E,"")</f>
        <v>OUEST</v>
      </c>
      <c r="D1338" s="1" t="s">
        <v>357</v>
      </c>
      <c r="E1338" s="1" t="s">
        <v>5433</v>
      </c>
      <c r="F1338" s="3" t="s">
        <v>102</v>
      </c>
      <c r="G1338" s="1" t="s">
        <v>1184</v>
      </c>
      <c r="H1338" s="27" t="str">
        <f>_xlfn.XLOOKUP(B1338,[2]CALCULATION!$B:$B,[2]CALCULATION!$H:$H,"")</f>
        <v>HUAWEI</v>
      </c>
      <c r="I1338" s="26">
        <v>1.1327058239378143</v>
      </c>
      <c r="J1338" s="26">
        <v>0</v>
      </c>
      <c r="K1338" s="26">
        <v>0</v>
      </c>
      <c r="L1338" s="26">
        <v>3.0300906307339774</v>
      </c>
      <c r="M1338" s="26">
        <v>0</v>
      </c>
      <c r="N1338" s="26">
        <v>0</v>
      </c>
      <c r="O1338" s="26">
        <v>0</v>
      </c>
      <c r="P1338" s="114" t="s">
        <v>6364</v>
      </c>
      <c r="Q1338" s="42" t="s">
        <v>6353</v>
      </c>
      <c r="R1338" s="42"/>
      <c r="S1338" s="41" t="str" cm="1">
        <f t="array" ref="S1338">IFERROR(_xlfn.IFS(
U1338="MPR ISSUE","PDH",
U1338="BSS Hardware Issue","BSS",
U1338="Sites strategiques, MLL, Pylone, etc.","ENVTECH",
U1338="AKTIVCO DEFAUT GE &amp; POWER Cabinet","AKTIVCO",
U1338="AKTIVCO Coupure ENEO &amp; Baisse de tension","AKTIVCO GRID ONLY",
U1338="Coupure ENEO &amp; Baisse de tension","IHS GRID ONLY",
U1338="Defaut GE &amp; POWER Cabinet","IHS",
U1338="Sharing","Partners",
U1338="Sites strategiques &amp; DataCenter","SST &amp; DC",
U1338="Exclu","Exclu",
U1338="SAT","SAT",
U1338="SPARE-ISSUE","SPARE-ISSUE",
U1338="Fiber CAmtel","TRANS_FO_CAMTEL",
U1338="Fiber AOF","Fiber AOF",
U1338="Projet OCM (HUAWEI)","TRAVAUX-HUAWEI",
U1338="Projet OCM (NOKIA)","TRAVAUX-NOKIA",
U1338="ACCESS-ISSUE","ACCESS-ISSUE",
U1338="Projet OCM (ZTE, NOKIA, autres projets)","TRAVAUX OCM",
U1338="No root CAuse","No root cause",
U1338="ODU HS","PDH",
U1338="IP &amp; VLAN","PDH",
U1338="Warehouse HUAWEI","SPARE-ISSUE",
U1338="SPARE-HS","SPARE-ISSUE",
U1338="Power Telco","BSS",U1338="no impacts","no impacts"
),"")</f>
        <v/>
      </c>
      <c r="T1338" s="41" t="str" cm="1">
        <f t="array" ref="T1338">IFERROR(_xlfn.IFS(
U1338="MPR ISSUE","TX ISSUE",
U1338="BSS Hardware Issue","RAN ISSUE",
U1338="Sites strategiques, MLL, Pylone, etc.","ENVTECH",
U1338="AKTIVCO DEFAUT GE &amp; POWER Cabinet","POWER ISSUE",
U1338="AKTIVCO Coupure ENEO &amp; Baisse de tension","POWER ISSUE",
U1338="Coupure ENEO &amp; Baisse de tension","POWER ISSUE",
U1338="Defaut GE &amp; POWER Cabinet","POWER ISSUE",
U1338="Sharing","POWER ISSUE",
U1338="Sites strategiques &amp; DataCenter","POWER ISSUE",
U1338="Exclu","Exclu",
U1338="SAT","TX ISSUE",
U1338="SPARE-ISSUE","SPARE-ISSUE",
U1338="Fiber CAmtel","TX ISSUE",
U1338="Fiber AOF","TX ISSUE",
U1338="Projet OCM (HUAWEI)","TRAVAUX-HUAWEI",
U1338="Projet OCM (NOKIA)","TRAVAUX -NOKIA",
U1338="ACCESS-ISSUE","ACCESS-ISSUE",
U1338="Projet OCM (ZTE, NOKIA, autres projets)","TRAVAUX OCM",
U1338="No root CAuse","No root cause",
U1338="ODU HS","TX ISSUE",
U1338="IP &amp; VLAN","TX ISSUE",
U1338="Warehouse HUAWEI","SPARE-ISSUE",
U1338="SPARE-HS","SPARE-ISSUE",
U1338="Power Telco","RAN ISSUE",U1338="no impacts","no impacts"
),"")</f>
        <v/>
      </c>
      <c r="U1338" s="68"/>
      <c r="V1338" s="41" t="str" cm="1">
        <f t="array" ref="V1338">IFERROR(_xlfn.IFS(
U1338="MPR ISSUE","ACTIVE",
U1338="BSS Hardware Issue","ACTIVE",
U1338="Sites strategiques, MLL, Pylone, etc.","PASSIVE",
U1338="AKTIVCO DEFAUT GE &amp; POWER Cabinet","PASSIVE",
U1338="AKTIVCO Coupure ENEO &amp; Baisse de tension","PASSIVE",
U1338="Coupure ENEO &amp; Baisse de tension","PASSIVE",
U1338="Defaut GE &amp; POWER Cabinet","PASSIVE",
U1338="Sharing","PASSIVE",
U1338="Sites strategiques &amp; DataCenter","PASSIVE",
U1338="Exclu","Exclu",
U1338="SAT","ACTIVE",
U1338="SPARE-ISSUE","SPARE-ISSUE",
U1338="Fiber CAmtel","ACTIVE",
U1338="Fiber AOF","ACTIVE",
U1338="Projet OCM (HUAWEI)","PLANNED WORKS",
U1338="Projet OCM (NOKIA)","PLANNED WORKS",
U1338="ACCESS-ISSUE","ACCESS-ISSUE",
U1338="Projet OCM (ZTE, NOKIA, autres projets)","PLANNED WORKS",
U1338="No root CAuse","No root cause",
U1338="ODU HS","ACTIVE",
U1338="IP &amp; VLAN","ACTIVE",
U1338="Warehouse HUAWEI","SPARE-ISSUE",
U1338="SPARE-HS","SPARE-ISSUE",
U1338="Power Telco","ACTIVE", U1338="no impacts","no impacts"
),"")</f>
        <v/>
      </c>
      <c r="W1338" s="113"/>
      <c r="X1338" s="113"/>
      <c r="Y1338" s="113"/>
      <c r="Z1338" s="113"/>
      <c r="AA1338" s="113"/>
      <c r="AB1338" s="17" t="s">
        <v>5465</v>
      </c>
      <c r="AC1338" s="17" t="str">
        <f>_xlfn.XLOOKUP(B1338,'INCIDENT-04-27-2026'!E:E,'INCIDENT-04-27-2026'!F:F,"")</f>
        <v/>
      </c>
      <c r="AD1338" s="9"/>
      <c r="AE1338" s="7" t="s">
        <v>5465</v>
      </c>
      <c r="AF1338" s="6" t="str">
        <f>_xlfn.XLOOKUP(B1338,'[13]Input_27-04'!$B:$B,'[13]Input_27-04'!$M:$M,"")</f>
        <v/>
      </c>
      <c r="AG1338" s="7"/>
      <c r="AH1338" s="3"/>
      <c r="AI1338" s="18" t="str">
        <f>_xlfn.XLOOKUP(B1338,'[3]Cells Huawei 27042026 10h'!$B:$B,'[3]Cells Huawei 27042026 10h'!$T:$T,"")</f>
        <v/>
      </c>
      <c r="AJ1338" s="18" t="str">
        <f>_xlfn.XLOOKUP(B1338,'[3]Cells Huawei 27042026 15h'!$B:$B,'[3]Cells Huawei 27042026 15h'!$T:$T,"")</f>
        <v/>
      </c>
      <c r="AK1338" s="18" t="str">
        <f>_xlfn.XLOOKUP(B1338,'[4]cells down 27042026 11h28'!$B:$B,'[4]cells down 27042026 11h28'!$R:$R,"")</f>
        <v/>
      </c>
      <c r="AL1338" s="18" t="str">
        <f>_xlfn.XLOOKUP(B1338,'[4]cells down 27042026 18h01'!$B:$B,'[4]cells down 27042026 18h01'!$R:$R,"")</f>
        <v/>
      </c>
      <c r="AM1338" s="18" t="str">
        <f>_xlfn.XLOOKUP(B1338,'[5]cell downs 27042026 11h'!$B:$B,'[5]cell downs 27042026 11h'!$R:$R,"")</f>
        <v/>
      </c>
      <c r="AN1338" s="18" t="str">
        <f>_xlfn.XLOOKUP(B1338,'[5]cell downs 27042026 17h40'!$B:$B,'[5]cell downs 27042026 17h40'!$R:$R,"")</f>
        <v/>
      </c>
      <c r="AO1338" s="18" t="str">
        <f>_xlfn.XLOOKUP(B1338,'[6]ALL SITES DOWN'!$D:$D,'[6]ALL SITES DOWN'!$J:$J,"")</f>
        <v/>
      </c>
      <c r="AP1338" s="18" t="str">
        <f>_xlfn.XLOOKUP(B1338,'[7]ALL SITES DOWN'!$D:$D,'[7]ALL SITES DOWN'!$J:$J,"")</f>
        <v/>
      </c>
      <c r="AQ1338" s="9" t="str">
        <f>_xlfn.XLOOKUP(B1338,[8]sheet1!$AC:$AC,[8]sheet1!$AF:$AF,"")</f>
        <v/>
      </c>
      <c r="AR1338" s="14"/>
      <c r="AS1338" s="14" t="s">
        <v>5465</v>
      </c>
      <c r="AT1338" s="14" t="str">
        <f>_xlfn.XLOOKUP(B1338,'[9]cell downs 18042026 17h'!$B:$B,'[9]cell downs 18042026 17h'!$B:$B,"")</f>
        <v/>
      </c>
      <c r="AU1338" s="14" t="str">
        <f>_xlfn.XLOOKUP(B1338,'[10]Cells Huawei 19042026 15h'!$B:$B,'[10]Cells Huawei 19042026 15h'!$B:$B,"")</f>
        <v>OST_283</v>
      </c>
      <c r="AV1338" s="9" t="str">
        <f>_xlfn.XLOOKUP(B1338,'[11]cells down 19042026 9H40'!$B:$B,'[11]cells down 19042026 9H40'!$B:$B,"")</f>
        <v/>
      </c>
    </row>
    <row r="1339" spans="1:48" hidden="1" x14ac:dyDescent="0.3">
      <c r="A1339" s="1" t="s">
        <v>4879</v>
      </c>
      <c r="B1339" s="1" t="s">
        <v>4880</v>
      </c>
      <c r="C1339" s="3" t="str">
        <f>_xlfn.XLOOKUP(B1339,'[1]daily break down'!$D:$D,'[1]daily break down'!$E:$E,"")</f>
        <v>Douala</v>
      </c>
      <c r="D1339" s="1" t="s">
        <v>11</v>
      </c>
      <c r="E1339" s="1" t="s">
        <v>12</v>
      </c>
      <c r="F1339" s="3" t="s">
        <v>31</v>
      </c>
      <c r="G1339" s="1" t="s">
        <v>32</v>
      </c>
      <c r="H1339" s="29" t="str">
        <f>_xlfn.XLOOKUP(B1339,[2]CALCULATION!$B:$B,[2]CALCULATION!$H:$H,"")</f>
        <v>ZTE</v>
      </c>
      <c r="I1339" s="26">
        <v>0</v>
      </c>
      <c r="J1339" s="26">
        <v>0</v>
      </c>
      <c r="K1339" s="26">
        <v>1.5516518136133445E-3</v>
      </c>
      <c r="L1339" s="26">
        <v>0</v>
      </c>
      <c r="M1339" s="26">
        <v>0</v>
      </c>
      <c r="N1339" s="26">
        <v>0</v>
      </c>
      <c r="O1339" s="26">
        <v>0</v>
      </c>
      <c r="P1339" s="114" t="s">
        <v>6364</v>
      </c>
      <c r="Q1339" s="42" t="s">
        <v>5538</v>
      </c>
      <c r="R1339" s="42"/>
      <c r="S1339" s="41" t="str" cm="1">
        <f t="array" ref="S1339">IFERROR(_xlfn.IFS(
U1339="MPR ISSUE","PDH",
U1339="BSS Hardware Issue","BSS",
U1339="Sites strategiques, MLL, Pylone, etc.","ENVTECH",
U1339="AKTIVCO DEFAUT GE &amp; POWER Cabinet","AKTIVCO",
U1339="AKTIVCO Coupure ENEO &amp; Baisse de tension","AKTIVCO GRID ONLY",
U1339="Coupure ENEO &amp; Baisse de tension","IHS GRID ONLY",
U1339="Defaut GE &amp; POWER Cabinet","IHS",
U1339="Sharing","Partners",
U1339="Sites strategiques &amp; DataCenter","SST &amp; DC",
U1339="Exclu","Exclu",
U1339="SAT","SAT",
U1339="SPARE-ISSUE","SPARE-ISSUE",
U1339="Fiber CAmtel","TRANS_FO_CAMTEL",
U1339="Fiber AOF","Fiber AOF",
U1339="Projet OCM (HUAWEI)","TRAVAUX-HUAWEI",
U1339="Projet OCM (NOKIA)","TRAVAUX-NOKIA",
U1339="ACCESS-ISSUE","ACCESS-ISSUE",
U1339="Projet OCM (ZTE, NOKIA, autres projets)","TRAVAUX OCM",
U1339="No root CAuse","No root cause",
U1339="ODU HS","PDH",
U1339="IP &amp; VLAN","PDH",
U1339="Warehouse HUAWEI","SPARE-ISSUE",
U1339="SPARE-HS","SPARE-ISSUE",
U1339="Power Telco","BSS",U1339="no impacts","no impacts"
),"")</f>
        <v>No root cause</v>
      </c>
      <c r="T1339" s="41" t="str" cm="1">
        <f t="array" ref="T1339">IFERROR(_xlfn.IFS(
U1339="MPR ISSUE","TX ISSUE",
U1339="BSS Hardware Issue","RAN ISSUE",
U1339="Sites strategiques, MLL, Pylone, etc.","ENVTECH",
U1339="AKTIVCO DEFAUT GE &amp; POWER Cabinet","POWER ISSUE",
U1339="AKTIVCO Coupure ENEO &amp; Baisse de tension","POWER ISSUE",
U1339="Coupure ENEO &amp; Baisse de tension","POWER ISSUE",
U1339="Defaut GE &amp; POWER Cabinet","POWER ISSUE",
U1339="Sharing","POWER ISSUE",
U1339="Sites strategiques &amp; DataCenter","POWER ISSUE",
U1339="Exclu","Exclu",
U1339="SAT","TX ISSUE",
U1339="SPARE-ISSUE","SPARE-ISSUE",
U1339="Fiber CAmtel","TX ISSUE",
U1339="Fiber AOF","TX ISSUE",
U1339="Projet OCM (HUAWEI)","TRAVAUX-HUAWEI",
U1339="Projet OCM (NOKIA)","TRAVAUX -NOKIA",
U1339="ACCESS-ISSUE","ACCESS-ISSUE",
U1339="Projet OCM (ZTE, NOKIA, autres projets)","TRAVAUX OCM",
U1339="No root CAuse","No root cause",
U1339="ODU HS","TX ISSUE",
U1339="IP &amp; VLAN","TX ISSUE",
U1339="Warehouse HUAWEI","SPARE-ISSUE",
U1339="SPARE-HS","SPARE-ISSUE",
U1339="Power Telco","RAN ISSUE",U1339="no impacts","no impacts"
),"")</f>
        <v>No root cause</v>
      </c>
      <c r="U1339" s="68" t="s">
        <v>5691</v>
      </c>
      <c r="V1339" s="41" t="str" cm="1">
        <f t="array" ref="V1339">IFERROR(_xlfn.IFS(
U1339="MPR ISSUE","ACTIVE",
U1339="BSS Hardware Issue","ACTIVE",
U1339="Sites strategiques, MLL, Pylone, etc.","PASSIVE",
U1339="AKTIVCO DEFAUT GE &amp; POWER Cabinet","PASSIVE",
U1339="AKTIVCO Coupure ENEO &amp; Baisse de tension","PASSIVE",
U1339="Coupure ENEO &amp; Baisse de tension","PASSIVE",
U1339="Defaut GE &amp; POWER Cabinet","PASSIVE",
U1339="Sharing","PASSIVE",
U1339="Sites strategiques &amp; DataCenter","PASSIVE",
U1339="Exclu","Exclu",
U1339="SAT","ACTIVE",
U1339="SPARE-ISSUE","SPARE-ISSUE",
U1339="Fiber CAmtel","ACTIVE",
U1339="Fiber AOF","ACTIVE",
U1339="Projet OCM (HUAWEI)","PLANNED WORKS",
U1339="Projet OCM (NOKIA)","PLANNED WORKS",
U1339="ACCESS-ISSUE","ACCESS-ISSUE",
U1339="Projet OCM (ZTE, NOKIA, autres projets)","PLANNED WORKS",
U1339="No root CAuse","No root cause",
U1339="ODU HS","ACTIVE",
U1339="IP &amp; VLAN","ACTIVE",
U1339="Warehouse HUAWEI","SPARE-ISSUE",
U1339="SPARE-HS","SPARE-ISSUE",
U1339="Power Telco","ACTIVE", U1339="no impacts","no impacts"
),"")</f>
        <v>No root cause</v>
      </c>
      <c r="W1339" s="113"/>
      <c r="X1339" s="113"/>
      <c r="Y1339" s="113"/>
      <c r="Z1339" s="113"/>
      <c r="AA1339" s="113"/>
      <c r="AB1339" s="17" t="s">
        <v>5465</v>
      </c>
      <c r="AC1339" s="17" t="str">
        <f>_xlfn.XLOOKUP(B1339,'INCIDENT-04-27-2026'!E:E,'INCIDENT-04-27-2026'!F:F,"")</f>
        <v/>
      </c>
      <c r="AD1339" s="9"/>
      <c r="AE1339" s="7" t="s">
        <v>5465</v>
      </c>
      <c r="AF1339" s="6" t="str">
        <f>_xlfn.XLOOKUP(B1339,'[13]Input_27-04'!$B:$B,'[13]Input_27-04'!$M:$M,"")</f>
        <v/>
      </c>
      <c r="AG1339" s="7"/>
      <c r="AH1339" s="3"/>
      <c r="AI1339" s="18" t="str">
        <f>_xlfn.XLOOKUP(B1339,'[3]Cells Huawei 27042026 10h'!$B:$B,'[3]Cells Huawei 27042026 10h'!$T:$T,"")</f>
        <v/>
      </c>
      <c r="AJ1339" s="18" t="str">
        <f>_xlfn.XLOOKUP(B1339,'[3]Cells Huawei 27042026 15h'!$B:$B,'[3]Cells Huawei 27042026 15h'!$T:$T,"")</f>
        <v/>
      </c>
      <c r="AK1339" s="18" t="str">
        <f>_xlfn.XLOOKUP(B1339,'[4]cells down 27042026 11h28'!$B:$B,'[4]cells down 27042026 11h28'!$R:$R,"")</f>
        <v/>
      </c>
      <c r="AL1339" s="18" t="str">
        <f>_xlfn.XLOOKUP(B1339,'[4]cells down 27042026 18h01'!$B:$B,'[4]cells down 27042026 18h01'!$R:$R,"")</f>
        <v/>
      </c>
      <c r="AM1339" s="18" t="str">
        <f>_xlfn.XLOOKUP(B1339,'[5]cell downs 27042026 11h'!$B:$B,'[5]cell downs 27042026 11h'!$R:$R,"")</f>
        <v/>
      </c>
      <c r="AN1339" s="18" t="str">
        <f>_xlfn.XLOOKUP(B1339,'[5]cell downs 27042026 17h40'!$B:$B,'[5]cell downs 27042026 17h40'!$R:$R,"")</f>
        <v/>
      </c>
      <c r="AO1339" s="18" t="str">
        <f>_xlfn.XLOOKUP(B1339,'[6]ALL SITES DOWN'!$D:$D,'[6]ALL SITES DOWN'!$J:$J,"")</f>
        <v/>
      </c>
      <c r="AP1339" s="18" t="str">
        <f>_xlfn.XLOOKUP(B1339,'[7]ALL SITES DOWN'!$D:$D,'[7]ALL SITES DOWN'!$J:$J,"")</f>
        <v/>
      </c>
      <c r="AQ1339" s="9" t="str">
        <f>_xlfn.XLOOKUP(B1339,[8]sheet1!$AC:$AC,[8]sheet1!$AF:$AF,"")</f>
        <v/>
      </c>
      <c r="AR1339" s="14"/>
      <c r="AS1339" s="14" t="s">
        <v>5465</v>
      </c>
      <c r="AT1339" s="14" t="str">
        <f>_xlfn.XLOOKUP(B1339,'[9]cell downs 18042026 17h'!$B:$B,'[9]cell downs 18042026 17h'!$B:$B,"")</f>
        <v/>
      </c>
      <c r="AU1339" s="14" t="str">
        <f>_xlfn.XLOOKUP(B1339,'[10]Cells Huawei 19042026 15h'!$B:$B,'[10]Cells Huawei 19042026 15h'!$B:$B,"")</f>
        <v/>
      </c>
      <c r="AV1339" s="9" t="str">
        <f>_xlfn.XLOOKUP(B1339,'[11]cells down 19042026 9H40'!$B:$B,'[11]cells down 19042026 9H40'!$B:$B,"")</f>
        <v/>
      </c>
    </row>
    <row r="1340" spans="1:48" hidden="1" x14ac:dyDescent="0.3">
      <c r="A1340" s="1" t="s">
        <v>1727</v>
      </c>
      <c r="B1340" s="8" t="s">
        <v>1728</v>
      </c>
      <c r="C1340" s="3" t="str">
        <f>_xlfn.XLOOKUP(B1340,'[1]daily break down'!$D:$D,'[1]daily break down'!$E:$E,"")</f>
        <v>LITTORAL</v>
      </c>
      <c r="D1340" s="1" t="s">
        <v>11</v>
      </c>
      <c r="E1340" s="1" t="s">
        <v>96</v>
      </c>
      <c r="F1340" s="3" t="s">
        <v>31</v>
      </c>
      <c r="G1340" s="1" t="s">
        <v>1729</v>
      </c>
      <c r="H1340" s="28" t="str">
        <f>_xlfn.XLOOKUP(B1340,[2]CALCULATION!$B:$B,[2]CALCULATION!$H:$H,"")</f>
        <v>NOKIA</v>
      </c>
      <c r="I1340" s="26">
        <v>2.8750146247642206E-2</v>
      </c>
      <c r="J1340" s="26">
        <v>0</v>
      </c>
      <c r="K1340" s="26">
        <v>1.4981465786612562E-3</v>
      </c>
      <c r="L1340" s="26">
        <v>1.2484554822177134E-4</v>
      </c>
      <c r="M1340" s="26">
        <v>0</v>
      </c>
      <c r="N1340" s="26">
        <v>0</v>
      </c>
      <c r="O1340" s="26">
        <v>0</v>
      </c>
      <c r="P1340" s="114" t="s">
        <v>6364</v>
      </c>
      <c r="Q1340" s="42" t="s">
        <v>5538</v>
      </c>
      <c r="R1340" s="42"/>
      <c r="S1340" s="41" t="str" cm="1">
        <f t="array" ref="S1340">IFERROR(_xlfn.IFS(
U1340="MPR ISSUE","PDH",
U1340="BSS Hardware Issue","BSS",
U1340="Sites strategiques, MLL, Pylone, etc.","ENVTECH",
U1340="AKTIVCO DEFAUT GE &amp; POWER Cabinet","AKTIVCO",
U1340="AKTIVCO Coupure ENEO &amp; Baisse de tension","AKTIVCO GRID ONLY",
U1340="Coupure ENEO &amp; Baisse de tension","IHS GRID ONLY",
U1340="Defaut GE &amp; POWER Cabinet","IHS",
U1340="Sharing","Partners",
U1340="Sites strategiques &amp; DataCenter","SST &amp; DC",
U1340="Exclu","Exclu",
U1340="SAT","SAT",
U1340="SPARE-ISSUE","SPARE-ISSUE",
U1340="Fiber CAmtel","TRANS_FO_CAMTEL",
U1340="Fiber AOF","Fiber AOF",
U1340="Projet OCM (HUAWEI)","TRAVAUX-HUAWEI",
U1340="Projet OCM (NOKIA)","TRAVAUX-NOKIA",
U1340="ACCESS-ISSUE","ACCESS-ISSUE",
U1340="Projet OCM (ZTE, NOKIA, autres projets)","TRAVAUX OCM",
U1340="No root CAuse","No root cause",
U1340="ODU HS","PDH",
U1340="IP &amp; VLAN","PDH",
U1340="Warehouse HUAWEI","SPARE-ISSUE",
U1340="SPARE-HS","SPARE-ISSUE",
U1340="Power Telco","BSS",U1340="no impacts","no impacts"
),"")</f>
        <v>No root cause</v>
      </c>
      <c r="T1340" s="41" t="str" cm="1">
        <f t="array" ref="T1340">IFERROR(_xlfn.IFS(
U1340="MPR ISSUE","TX ISSUE",
U1340="BSS Hardware Issue","RAN ISSUE",
U1340="Sites strategiques, MLL, Pylone, etc.","ENVTECH",
U1340="AKTIVCO DEFAUT GE &amp; POWER Cabinet","POWER ISSUE",
U1340="AKTIVCO Coupure ENEO &amp; Baisse de tension","POWER ISSUE",
U1340="Coupure ENEO &amp; Baisse de tension","POWER ISSUE",
U1340="Defaut GE &amp; POWER Cabinet","POWER ISSUE",
U1340="Sharing","POWER ISSUE",
U1340="Sites strategiques &amp; DataCenter","POWER ISSUE",
U1340="Exclu","Exclu",
U1340="SAT","TX ISSUE",
U1340="SPARE-ISSUE","SPARE-ISSUE",
U1340="Fiber CAmtel","TX ISSUE",
U1340="Fiber AOF","TX ISSUE",
U1340="Projet OCM (HUAWEI)","TRAVAUX-HUAWEI",
U1340="Projet OCM (NOKIA)","TRAVAUX -NOKIA",
U1340="ACCESS-ISSUE","ACCESS-ISSUE",
U1340="Projet OCM (ZTE, NOKIA, autres projets)","TRAVAUX OCM",
U1340="No root CAuse","No root cause",
U1340="ODU HS","TX ISSUE",
U1340="IP &amp; VLAN","TX ISSUE",
U1340="Warehouse HUAWEI","SPARE-ISSUE",
U1340="SPARE-HS","SPARE-ISSUE",
U1340="Power Telco","RAN ISSUE",U1340="no impacts","no impacts"
),"")</f>
        <v>No root cause</v>
      </c>
      <c r="U1340" s="68" t="s">
        <v>5691</v>
      </c>
      <c r="V1340" s="41" t="str" cm="1">
        <f t="array" ref="V1340">IFERROR(_xlfn.IFS(
U1340="MPR ISSUE","ACTIVE",
U1340="BSS Hardware Issue","ACTIVE",
U1340="Sites strategiques, MLL, Pylone, etc.","PASSIVE",
U1340="AKTIVCO DEFAUT GE &amp; POWER Cabinet","PASSIVE",
U1340="AKTIVCO Coupure ENEO &amp; Baisse de tension","PASSIVE",
U1340="Coupure ENEO &amp; Baisse de tension","PASSIVE",
U1340="Defaut GE &amp; POWER Cabinet","PASSIVE",
U1340="Sharing","PASSIVE",
U1340="Sites strategiques &amp; DataCenter","PASSIVE",
U1340="Exclu","Exclu",
U1340="SAT","ACTIVE",
U1340="SPARE-ISSUE","SPARE-ISSUE",
U1340="Fiber CAmtel","ACTIVE",
U1340="Fiber AOF","ACTIVE",
U1340="Projet OCM (HUAWEI)","PLANNED WORKS",
U1340="Projet OCM (NOKIA)","PLANNED WORKS",
U1340="ACCESS-ISSUE","ACCESS-ISSUE",
U1340="Projet OCM (ZTE, NOKIA, autres projets)","PLANNED WORKS",
U1340="No root CAuse","No root cause",
U1340="ODU HS","ACTIVE",
U1340="IP &amp; VLAN","ACTIVE",
U1340="Warehouse HUAWEI","SPARE-ISSUE",
U1340="SPARE-HS","SPARE-ISSUE",
U1340="Power Telco","ACTIVE", U1340="no impacts","no impacts"
),"")</f>
        <v>No root cause</v>
      </c>
      <c r="W1340" s="113"/>
      <c r="X1340" s="113"/>
      <c r="Y1340" s="113"/>
      <c r="Z1340" s="113"/>
      <c r="AA1340" s="113"/>
      <c r="AB1340" s="17" t="s">
        <v>5465</v>
      </c>
      <c r="AC1340" s="17" t="str">
        <f>_xlfn.XLOOKUP(B1340,'INCIDENT-04-27-2026'!E:E,'INCIDENT-04-27-2026'!F:F,"")</f>
        <v/>
      </c>
      <c r="AD1340" s="9"/>
      <c r="AE1340" s="7" t="s">
        <v>5465</v>
      </c>
      <c r="AF1340" s="6" t="str">
        <f>_xlfn.XLOOKUP(B1340,'[13]Input_27-04'!$B:$B,'[13]Input_27-04'!$M:$M,"")</f>
        <v/>
      </c>
      <c r="AG1340" s="7"/>
      <c r="AH1340" s="3"/>
      <c r="AI1340" s="18" t="str">
        <f>_xlfn.XLOOKUP(B1340,'[3]Cells Huawei 27042026 10h'!$B:$B,'[3]Cells Huawei 27042026 10h'!$T:$T,"")</f>
        <v/>
      </c>
      <c r="AJ1340" s="18" t="str">
        <f>_xlfn.XLOOKUP(B1340,'[3]Cells Huawei 27042026 15h'!$B:$B,'[3]Cells Huawei 27042026 15h'!$T:$T,"")</f>
        <v/>
      </c>
      <c r="AK1340" s="18" t="str">
        <f>_xlfn.XLOOKUP(B1340,'[4]cells down 27042026 11h28'!$B:$B,'[4]cells down 27042026 11h28'!$R:$R,"")</f>
        <v/>
      </c>
      <c r="AL1340" s="18" t="str">
        <f>_xlfn.XLOOKUP(B1340,'[4]cells down 27042026 18h01'!$B:$B,'[4]cells down 27042026 18h01'!$R:$R,"")</f>
        <v/>
      </c>
      <c r="AM1340" s="18" t="str">
        <f>_xlfn.XLOOKUP(B1340,'[5]cell downs 27042026 11h'!$B:$B,'[5]cell downs 27042026 11h'!$R:$R,"")</f>
        <v/>
      </c>
      <c r="AN1340" s="18" t="str">
        <f>_xlfn.XLOOKUP(B1340,'[5]cell downs 27042026 17h40'!$B:$B,'[5]cell downs 27042026 17h40'!$R:$R,"")</f>
        <v/>
      </c>
      <c r="AO1340" s="18" t="str">
        <f>_xlfn.XLOOKUP(B1340,'[6]ALL SITES DOWN'!$D:$D,'[6]ALL SITES DOWN'!$J:$J,"")</f>
        <v/>
      </c>
      <c r="AP1340" s="18" t="str">
        <f>_xlfn.XLOOKUP(B1340,'[7]ALL SITES DOWN'!$D:$D,'[7]ALL SITES DOWN'!$J:$J,"")</f>
        <v/>
      </c>
      <c r="AQ1340" s="9" t="str">
        <f>_xlfn.XLOOKUP(B1340,[8]sheet1!$AC:$AC,[8]sheet1!$AF:$AF,"")</f>
        <v/>
      </c>
      <c r="AR1340" s="14"/>
      <c r="AS1340" s="14" t="s">
        <v>5465</v>
      </c>
      <c r="AT1340" s="14" t="str">
        <f>_xlfn.XLOOKUP(B1340,'[9]cell downs 18042026 17h'!$B:$B,'[9]cell downs 18042026 17h'!$B:$B,"")</f>
        <v/>
      </c>
      <c r="AU1340" s="14" t="str">
        <f>_xlfn.XLOOKUP(B1340,'[10]Cells Huawei 19042026 15h'!$B:$B,'[10]Cells Huawei 19042026 15h'!$B:$B,"")</f>
        <v/>
      </c>
      <c r="AV1340" s="9" t="str">
        <f>_xlfn.XLOOKUP(B1340,'[11]cells down 19042026 9H40'!$B:$B,'[11]cells down 19042026 9H40'!$B:$B,"")</f>
        <v/>
      </c>
    </row>
    <row r="1341" spans="1:48" hidden="1" x14ac:dyDescent="0.3">
      <c r="A1341" s="1" t="s">
        <v>5040</v>
      </c>
      <c r="B1341" s="8" t="s">
        <v>5041</v>
      </c>
      <c r="C1341" s="3" t="str">
        <f>_xlfn.XLOOKUP(B1341,'[1]daily break down'!$D:$D,'[1]daily break down'!$E:$E,"")</f>
        <v>CENTRE</v>
      </c>
      <c r="D1341" s="1" t="s">
        <v>11</v>
      </c>
      <c r="E1341" s="1" t="s">
        <v>12</v>
      </c>
      <c r="F1341" s="3" t="s">
        <v>37</v>
      </c>
      <c r="G1341" s="1" t="s">
        <v>1578</v>
      </c>
      <c r="H1341" s="29" t="str">
        <f>_xlfn.XLOOKUP(B1341,[2]CALCULATION!$B:$B,[2]CALCULATION!$H:$H,"")</f>
        <v>ZTE</v>
      </c>
      <c r="I1341" s="26">
        <v>0</v>
      </c>
      <c r="J1341" s="26">
        <v>0</v>
      </c>
      <c r="K1341" s="26">
        <v>0</v>
      </c>
      <c r="L1341" s="26">
        <v>0</v>
      </c>
      <c r="M1341" s="26">
        <v>0</v>
      </c>
      <c r="N1341" s="26">
        <v>0</v>
      </c>
      <c r="O1341" s="26">
        <v>0</v>
      </c>
      <c r="P1341" s="114" t="s">
        <v>6364</v>
      </c>
      <c r="Q1341" s="42" t="s">
        <v>5537</v>
      </c>
      <c r="R1341" s="42"/>
      <c r="S1341" s="41" t="str" cm="1">
        <f t="array" ref="S1341">IFERROR(_xlfn.IFS(
U1341="MPR ISSUE","PDH",
U1341="BSS Hardware Issue","BSS",
U1341="Sites strategiques, MLL, Pylone, etc.","ENVTECH",
U1341="AKTIVCO DEFAUT GE &amp; POWER Cabinet","AKTIVCO",
U1341="AKTIVCO Coupure ENEO &amp; Baisse de tension","AKTIVCO GRID ONLY",
U1341="Coupure ENEO &amp; Baisse de tension","IHS GRID ONLY",
U1341="Defaut GE &amp; POWER Cabinet","IHS",
U1341="Sharing","Partners",
U1341="Sites strategiques &amp; DataCenter","SST &amp; DC",
U1341="Exclu","Exclu",
U1341="SAT","SAT",
U1341="SPARE-ISSUE","SPARE-ISSUE",
U1341="Fiber CAmtel","TRANS_FO_CAMTEL",
U1341="Fiber AOF","Fiber AOF",
U1341="Projet OCM (HUAWEI)","TRAVAUX-HUAWEI",
U1341="Projet OCM (NOKIA)","TRAVAUX-NOKIA",
U1341="ACCESS-ISSUE","ACCESS-ISSUE",
U1341="Projet OCM (ZTE, NOKIA, autres projets)","TRAVAUX OCM",
U1341="No root CAuse","No root cause",
U1341="ODU HS","PDH",
U1341="IP &amp; VLAN","PDH",
U1341="Warehouse HUAWEI","SPARE-ISSUE",
U1341="SPARE-HS","SPARE-ISSUE",
U1341="Power Telco","BSS",U1341="no impacts","no impacts"
),"")</f>
        <v>Exclu</v>
      </c>
      <c r="T1341" s="41" t="str" cm="1">
        <f t="array" ref="T1341">IFERROR(_xlfn.IFS(
U1341="MPR ISSUE","TX ISSUE",
U1341="BSS Hardware Issue","RAN ISSUE",
U1341="Sites strategiques, MLL, Pylone, etc.","ENVTECH",
U1341="AKTIVCO DEFAUT GE &amp; POWER Cabinet","POWER ISSUE",
U1341="AKTIVCO Coupure ENEO &amp; Baisse de tension","POWER ISSUE",
U1341="Coupure ENEO &amp; Baisse de tension","POWER ISSUE",
U1341="Defaut GE &amp; POWER Cabinet","POWER ISSUE",
U1341="Sharing","POWER ISSUE",
U1341="Sites strategiques &amp; DataCenter","POWER ISSUE",
U1341="Exclu","Exclu",
U1341="SAT","TX ISSUE",
U1341="SPARE-ISSUE","SPARE-ISSUE",
U1341="Fiber CAmtel","TX ISSUE",
U1341="Fiber AOF","TX ISSUE",
U1341="Projet OCM (HUAWEI)","TRAVAUX-HUAWEI",
U1341="Projet OCM (NOKIA)","TRAVAUX -NOKIA",
U1341="ACCESS-ISSUE","ACCESS-ISSUE",
U1341="Projet OCM (ZTE, NOKIA, autres projets)","TRAVAUX OCM",
U1341="No root CAuse","No root cause",
U1341="ODU HS","TX ISSUE",
U1341="IP &amp; VLAN","TX ISSUE",
U1341="Warehouse HUAWEI","SPARE-ISSUE",
U1341="SPARE-HS","SPARE-ISSUE",
U1341="Power Telco","RAN ISSUE",U1341="no impacts","no impacts"
),"")</f>
        <v>Exclu</v>
      </c>
      <c r="U1341" s="68" t="s">
        <v>5537</v>
      </c>
      <c r="V1341" s="41" t="str" cm="1">
        <f t="array" ref="V1341">IFERROR(_xlfn.IFS(
U1341="MPR ISSUE","ACTIVE",
U1341="BSS Hardware Issue","ACTIVE",
U1341="Sites strategiques, MLL, Pylone, etc.","PASSIVE",
U1341="AKTIVCO DEFAUT GE &amp; POWER Cabinet","PASSIVE",
U1341="AKTIVCO Coupure ENEO &amp; Baisse de tension","PASSIVE",
U1341="Coupure ENEO &amp; Baisse de tension","PASSIVE",
U1341="Defaut GE &amp; POWER Cabinet","PASSIVE",
U1341="Sharing","PASSIVE",
U1341="Sites strategiques &amp; DataCenter","PASSIVE",
U1341="Exclu","Exclu",
U1341="SAT","ACTIVE",
U1341="SPARE-ISSUE","SPARE-ISSUE",
U1341="Fiber CAmtel","ACTIVE",
U1341="Fiber AOF","ACTIVE",
U1341="Projet OCM (HUAWEI)","PLANNED WORKS",
U1341="Projet OCM (NOKIA)","PLANNED WORKS",
U1341="ACCESS-ISSUE","ACCESS-ISSUE",
U1341="Projet OCM (ZTE, NOKIA, autres projets)","PLANNED WORKS",
U1341="No root CAuse","No root cause",
U1341="ODU HS","ACTIVE",
U1341="IP &amp; VLAN","ACTIVE",
U1341="Warehouse HUAWEI","SPARE-ISSUE",
U1341="SPARE-HS","SPARE-ISSUE",
U1341="Power Telco","ACTIVE", U1341="no impacts","no impacts"
),"")</f>
        <v>Exclu</v>
      </c>
      <c r="W1341" s="113"/>
      <c r="X1341" s="113"/>
      <c r="Y1341" s="113"/>
      <c r="Z1341" s="113"/>
      <c r="AA1341" s="113"/>
      <c r="AB1341" s="17" t="s">
        <v>5465</v>
      </c>
      <c r="AC1341" s="17" t="str">
        <f>_xlfn.XLOOKUP(B1341,'INCIDENT-04-27-2026'!E:E,'INCIDENT-04-27-2026'!F:F,"")</f>
        <v/>
      </c>
      <c r="AD1341" s="9"/>
      <c r="AE1341" s="7" t="s">
        <v>5465</v>
      </c>
      <c r="AF1341" s="6" t="str">
        <f>_xlfn.XLOOKUP(B1341,'[13]Input_27-04'!$B:$B,'[13]Input_27-04'!$M:$M,"")</f>
        <v/>
      </c>
      <c r="AG1341" s="7"/>
      <c r="AH1341" s="3"/>
      <c r="AI1341" s="18" t="str">
        <f>_xlfn.XLOOKUP(B1341,'[3]Cells Huawei 27042026 10h'!$B:$B,'[3]Cells Huawei 27042026 10h'!$T:$T,"")</f>
        <v/>
      </c>
      <c r="AJ1341" s="18" t="str">
        <f>_xlfn.XLOOKUP(B1341,'[3]Cells Huawei 27042026 15h'!$B:$B,'[3]Cells Huawei 27042026 15h'!$T:$T,"")</f>
        <v/>
      </c>
      <c r="AK1341" s="18" t="str">
        <f>_xlfn.XLOOKUP(B1341,'[4]cells down 27042026 11h28'!$B:$B,'[4]cells down 27042026 11h28'!$R:$R,"")</f>
        <v/>
      </c>
      <c r="AL1341" s="18" t="str">
        <f>_xlfn.XLOOKUP(B1341,'[4]cells down 27042026 18h01'!$B:$B,'[4]cells down 27042026 18h01'!$R:$R,"")</f>
        <v/>
      </c>
      <c r="AM1341" s="18" t="str">
        <f>_xlfn.XLOOKUP(B1341,'[5]cell downs 27042026 11h'!$B:$B,'[5]cell downs 27042026 11h'!$R:$R,"")</f>
        <v/>
      </c>
      <c r="AN1341" s="18" t="str">
        <f>_xlfn.XLOOKUP(B1341,'[5]cell downs 27042026 17h40'!$B:$B,'[5]cell downs 27042026 17h40'!$R:$R,"")</f>
        <v/>
      </c>
      <c r="AO1341" s="18" t="str">
        <f>_xlfn.XLOOKUP(B1341,'[6]ALL SITES DOWN'!$D:$D,'[6]ALL SITES DOWN'!$J:$J,"")</f>
        <v/>
      </c>
      <c r="AP1341" s="18" t="str">
        <f>_xlfn.XLOOKUP(B1341,'[7]ALL SITES DOWN'!$D:$D,'[7]ALL SITES DOWN'!$J:$J,"")</f>
        <v/>
      </c>
      <c r="AQ1341" s="9" t="str">
        <f>_xlfn.XLOOKUP(B1341,[8]sheet1!$AC:$AC,[8]sheet1!$AF:$AF,"")</f>
        <v/>
      </c>
      <c r="AR1341" s="14"/>
      <c r="AS1341" s="14" t="s">
        <v>5465</v>
      </c>
      <c r="AT1341" s="14" t="str">
        <f>_xlfn.XLOOKUP(B1341,'[9]cell downs 18042026 17h'!$B:$B,'[9]cell downs 18042026 17h'!$B:$B,"")</f>
        <v/>
      </c>
      <c r="AU1341" s="14" t="str">
        <f>_xlfn.XLOOKUP(B1341,'[10]Cells Huawei 19042026 15h'!$B:$B,'[10]Cells Huawei 19042026 15h'!$B:$B,"")</f>
        <v/>
      </c>
      <c r="AV1341" s="9" t="str">
        <f>_xlfn.XLOOKUP(B1341,'[11]cells down 19042026 9H40'!$B:$B,'[11]cells down 19042026 9H40'!$B:$B,"")</f>
        <v/>
      </c>
    </row>
    <row r="1342" spans="1:48" hidden="1" x14ac:dyDescent="0.3">
      <c r="A1342" s="1" t="s">
        <v>4540</v>
      </c>
      <c r="B1342" s="1" t="s">
        <v>4541</v>
      </c>
      <c r="C1342" s="3" t="str">
        <f>_xlfn.XLOOKUP(B1342,'[1]daily break down'!$D:$D,'[1]daily break down'!$E:$E,"")</f>
        <v>CENTRE</v>
      </c>
      <c r="D1342" s="1" t="s">
        <v>11</v>
      </c>
      <c r="E1342" s="1" t="s">
        <v>12</v>
      </c>
      <c r="F1342" s="3" t="s">
        <v>37</v>
      </c>
      <c r="G1342" s="1" t="s">
        <v>2615</v>
      </c>
      <c r="H1342" s="29" t="str">
        <f>_xlfn.XLOOKUP(B1342,[2]CALCULATION!$B:$B,[2]CALCULATION!$H:$H,"")</f>
        <v>ZTE</v>
      </c>
      <c r="I1342" s="26">
        <v>0</v>
      </c>
      <c r="J1342" s="26">
        <v>0</v>
      </c>
      <c r="K1342" s="26">
        <v>1.3911361087575948E-3</v>
      </c>
      <c r="L1342" s="26">
        <v>0</v>
      </c>
      <c r="M1342" s="26">
        <v>0</v>
      </c>
      <c r="N1342" s="26">
        <v>0</v>
      </c>
      <c r="O1342" s="26">
        <v>0</v>
      </c>
      <c r="P1342" s="114" t="s">
        <v>6364</v>
      </c>
      <c r="Q1342" s="42" t="s">
        <v>5538</v>
      </c>
      <c r="R1342" s="42"/>
      <c r="S1342" s="41" t="str" cm="1">
        <f t="array" ref="S1342">IFERROR(_xlfn.IFS(
U1342="MPR ISSUE","PDH",
U1342="BSS Hardware Issue","BSS",
U1342="Sites strategiques, MLL, Pylone, etc.","ENVTECH",
U1342="AKTIVCO DEFAUT GE &amp; POWER Cabinet","AKTIVCO",
U1342="AKTIVCO Coupure ENEO &amp; Baisse de tension","AKTIVCO GRID ONLY",
U1342="Coupure ENEO &amp; Baisse de tension","IHS GRID ONLY",
U1342="Defaut GE &amp; POWER Cabinet","IHS",
U1342="Sharing","Partners",
U1342="Sites strategiques &amp; DataCenter","SST &amp; DC",
U1342="Exclu","Exclu",
U1342="SAT","SAT",
U1342="SPARE-ISSUE","SPARE-ISSUE",
U1342="Fiber CAmtel","TRANS_FO_CAMTEL",
U1342="Fiber AOF","Fiber AOF",
U1342="Projet OCM (HUAWEI)","TRAVAUX-HUAWEI",
U1342="Projet OCM (NOKIA)","TRAVAUX-NOKIA",
U1342="ACCESS-ISSUE","ACCESS-ISSUE",
U1342="Projet OCM (ZTE, NOKIA, autres projets)","TRAVAUX OCM",
U1342="No root CAuse","No root cause",
U1342="ODU HS","PDH",
U1342="IP &amp; VLAN","PDH",
U1342="Warehouse HUAWEI","SPARE-ISSUE",
U1342="SPARE-HS","SPARE-ISSUE",
U1342="Power Telco","BSS",U1342="no impacts","no impacts"
),"")</f>
        <v>No root cause</v>
      </c>
      <c r="T1342" s="41" t="str" cm="1">
        <f t="array" ref="T1342">IFERROR(_xlfn.IFS(
U1342="MPR ISSUE","TX ISSUE",
U1342="BSS Hardware Issue","RAN ISSUE",
U1342="Sites strategiques, MLL, Pylone, etc.","ENVTECH",
U1342="AKTIVCO DEFAUT GE &amp; POWER Cabinet","POWER ISSUE",
U1342="AKTIVCO Coupure ENEO &amp; Baisse de tension","POWER ISSUE",
U1342="Coupure ENEO &amp; Baisse de tension","POWER ISSUE",
U1342="Defaut GE &amp; POWER Cabinet","POWER ISSUE",
U1342="Sharing","POWER ISSUE",
U1342="Sites strategiques &amp; DataCenter","POWER ISSUE",
U1342="Exclu","Exclu",
U1342="SAT","TX ISSUE",
U1342="SPARE-ISSUE","SPARE-ISSUE",
U1342="Fiber CAmtel","TX ISSUE",
U1342="Fiber AOF","TX ISSUE",
U1342="Projet OCM (HUAWEI)","TRAVAUX-HUAWEI",
U1342="Projet OCM (NOKIA)","TRAVAUX -NOKIA",
U1342="ACCESS-ISSUE","ACCESS-ISSUE",
U1342="Projet OCM (ZTE, NOKIA, autres projets)","TRAVAUX OCM",
U1342="No root CAuse","No root cause",
U1342="ODU HS","TX ISSUE",
U1342="IP &amp; VLAN","TX ISSUE",
U1342="Warehouse HUAWEI","SPARE-ISSUE",
U1342="SPARE-HS","SPARE-ISSUE",
U1342="Power Telco","RAN ISSUE",U1342="no impacts","no impacts"
),"")</f>
        <v>No root cause</v>
      </c>
      <c r="U1342" s="68" t="s">
        <v>5691</v>
      </c>
      <c r="V1342" s="41" t="str" cm="1">
        <f t="array" ref="V1342">IFERROR(_xlfn.IFS(
U1342="MPR ISSUE","ACTIVE",
U1342="BSS Hardware Issue","ACTIVE",
U1342="Sites strategiques, MLL, Pylone, etc.","PASSIVE",
U1342="AKTIVCO DEFAUT GE &amp; POWER Cabinet","PASSIVE",
U1342="AKTIVCO Coupure ENEO &amp; Baisse de tension","PASSIVE",
U1342="Coupure ENEO &amp; Baisse de tension","PASSIVE",
U1342="Defaut GE &amp; POWER Cabinet","PASSIVE",
U1342="Sharing","PASSIVE",
U1342="Sites strategiques &amp; DataCenter","PASSIVE",
U1342="Exclu","Exclu",
U1342="SAT","ACTIVE",
U1342="SPARE-ISSUE","SPARE-ISSUE",
U1342="Fiber CAmtel","ACTIVE",
U1342="Fiber AOF","ACTIVE",
U1342="Projet OCM (HUAWEI)","PLANNED WORKS",
U1342="Projet OCM (NOKIA)","PLANNED WORKS",
U1342="ACCESS-ISSUE","ACCESS-ISSUE",
U1342="Projet OCM (ZTE, NOKIA, autres projets)","PLANNED WORKS",
U1342="No root CAuse","No root cause",
U1342="ODU HS","ACTIVE",
U1342="IP &amp; VLAN","ACTIVE",
U1342="Warehouse HUAWEI","SPARE-ISSUE",
U1342="SPARE-HS","SPARE-ISSUE",
U1342="Power Telco","ACTIVE", U1342="no impacts","no impacts"
),"")</f>
        <v>No root cause</v>
      </c>
      <c r="W1342" s="113"/>
      <c r="X1342" s="113"/>
      <c r="Y1342" s="113"/>
      <c r="Z1342" s="113"/>
      <c r="AA1342" s="113"/>
      <c r="AB1342" s="17" t="s">
        <v>5465</v>
      </c>
      <c r="AC1342" s="17" t="str">
        <f>_xlfn.XLOOKUP(B1342,'INCIDENT-04-27-2026'!E:E,'INCIDENT-04-27-2026'!F:F,"")</f>
        <v/>
      </c>
      <c r="AD1342" s="9"/>
      <c r="AE1342" s="7" t="s">
        <v>5465</v>
      </c>
      <c r="AF1342" s="6" t="str">
        <f>_xlfn.XLOOKUP(B1342,'[13]Input_27-04'!$B:$B,'[13]Input_27-04'!$M:$M,"")</f>
        <v/>
      </c>
      <c r="AG1342" s="7"/>
      <c r="AH1342" s="3"/>
      <c r="AI1342" s="18" t="str">
        <f>_xlfn.XLOOKUP(B1342,'[3]Cells Huawei 27042026 10h'!$B:$B,'[3]Cells Huawei 27042026 10h'!$T:$T,"")</f>
        <v/>
      </c>
      <c r="AJ1342" s="18" t="str">
        <f>_xlfn.XLOOKUP(B1342,'[3]Cells Huawei 27042026 15h'!$B:$B,'[3]Cells Huawei 27042026 15h'!$T:$T,"")</f>
        <v/>
      </c>
      <c r="AK1342" s="18" t="str">
        <f>_xlfn.XLOOKUP(B1342,'[4]cells down 27042026 11h28'!$B:$B,'[4]cells down 27042026 11h28'!$R:$R,"")</f>
        <v/>
      </c>
      <c r="AL1342" s="18" t="str">
        <f>_xlfn.XLOOKUP(B1342,'[4]cells down 27042026 18h01'!$B:$B,'[4]cells down 27042026 18h01'!$R:$R,"")</f>
        <v/>
      </c>
      <c r="AM1342" s="18" t="str">
        <f>_xlfn.XLOOKUP(B1342,'[5]cell downs 27042026 11h'!$B:$B,'[5]cell downs 27042026 11h'!$R:$R,"")</f>
        <v/>
      </c>
      <c r="AN1342" s="18" t="str">
        <f>_xlfn.XLOOKUP(B1342,'[5]cell downs 27042026 17h40'!$B:$B,'[5]cell downs 27042026 17h40'!$R:$R,"")</f>
        <v/>
      </c>
      <c r="AO1342" s="18" t="str">
        <f>_xlfn.XLOOKUP(B1342,'[6]ALL SITES DOWN'!$D:$D,'[6]ALL SITES DOWN'!$J:$J,"")</f>
        <v/>
      </c>
      <c r="AP1342" s="18" t="str">
        <f>_xlfn.XLOOKUP(B1342,'[7]ALL SITES DOWN'!$D:$D,'[7]ALL SITES DOWN'!$J:$J,"")</f>
        <v/>
      </c>
      <c r="AQ1342" s="9" t="str">
        <f>_xlfn.XLOOKUP(B1342,[8]sheet1!$AC:$AC,[8]sheet1!$AF:$AF,"")</f>
        <v/>
      </c>
      <c r="AR1342" s="14"/>
      <c r="AS1342" s="14" t="s">
        <v>5465</v>
      </c>
      <c r="AT1342" s="14" t="str">
        <f>_xlfn.XLOOKUP(B1342,'[9]cell downs 18042026 17h'!$B:$B,'[9]cell downs 18042026 17h'!$B:$B,"")</f>
        <v/>
      </c>
      <c r="AU1342" s="14" t="str">
        <f>_xlfn.XLOOKUP(B1342,'[10]Cells Huawei 19042026 15h'!$B:$B,'[10]Cells Huawei 19042026 15h'!$B:$B,"")</f>
        <v/>
      </c>
      <c r="AV1342" s="9" t="str">
        <f>_xlfn.XLOOKUP(B1342,'[11]cells down 19042026 9H40'!$B:$B,'[11]cells down 19042026 9H40'!$B:$B,"")</f>
        <v/>
      </c>
    </row>
    <row r="1343" spans="1:48" hidden="1" x14ac:dyDescent="0.3">
      <c r="A1343" s="1" t="s">
        <v>601</v>
      </c>
      <c r="B1343" s="8" t="s">
        <v>602</v>
      </c>
      <c r="C1343" s="3" t="str">
        <f>_xlfn.XLOOKUP(B1343,'[1]daily break down'!$D:$D,'[1]daily break down'!$E:$E,"")</f>
        <v>SUD-OUEST</v>
      </c>
      <c r="D1343" s="1" t="s">
        <v>11</v>
      </c>
      <c r="E1343" s="1" t="s">
        <v>12</v>
      </c>
      <c r="F1343" s="3" t="s">
        <v>13</v>
      </c>
      <c r="G1343" s="1" t="s">
        <v>78</v>
      </c>
      <c r="H1343" s="27" t="str">
        <f>_xlfn.XLOOKUP(B1343,[2]CALCULATION!$B:$B,[2]CALCULATION!$H:$H,"")</f>
        <v>Huawei</v>
      </c>
      <c r="I1343" s="26">
        <v>0.87707564641457836</v>
      </c>
      <c r="J1343" s="26">
        <v>6.8635623642750545</v>
      </c>
      <c r="K1343" s="26">
        <v>4.2242026293185857</v>
      </c>
      <c r="L1343" s="26">
        <v>3.7947696135923281</v>
      </c>
      <c r="M1343" s="26">
        <v>0</v>
      </c>
      <c r="N1343" s="26">
        <v>0</v>
      </c>
      <c r="O1343" s="26">
        <v>0</v>
      </c>
      <c r="P1343" s="114" t="s">
        <v>6364</v>
      </c>
      <c r="Q1343" s="42" t="s">
        <v>6353</v>
      </c>
      <c r="R1343" s="42"/>
      <c r="S1343" s="41" t="str" cm="1">
        <f t="array" ref="S1343">IFERROR(_xlfn.IFS(
U1343="MPR ISSUE","PDH",
U1343="BSS Hardware Issue","BSS",
U1343="Sites strategiques, MLL, Pylone, etc.","ENVTECH",
U1343="AKTIVCO DEFAUT GE &amp; POWER Cabinet","AKTIVCO",
U1343="AKTIVCO Coupure ENEO &amp; Baisse de tension","AKTIVCO GRID ONLY",
U1343="Coupure ENEO &amp; Baisse de tension","IHS GRID ONLY",
U1343="Defaut GE &amp; POWER Cabinet","IHS",
U1343="Sharing","Partners",
U1343="Sites strategiques &amp; DataCenter","SST &amp; DC",
U1343="Exclu","Exclu",
U1343="SAT","SAT",
U1343="SPARE-ISSUE","SPARE-ISSUE",
U1343="Fiber CAmtel","TRANS_FO_CAMTEL",
U1343="Fiber AOF","Fiber AOF",
U1343="Projet OCM (HUAWEI)","TRAVAUX-HUAWEI",
U1343="Projet OCM (NOKIA)","TRAVAUX-NOKIA",
U1343="ACCESS-ISSUE","ACCESS-ISSUE",
U1343="Projet OCM (ZTE, NOKIA, autres projets)","TRAVAUX OCM",
U1343="No root CAuse","No root cause",
U1343="ODU HS","PDH",
U1343="IP &amp; VLAN","PDH",
U1343="Warehouse HUAWEI","SPARE-ISSUE",
U1343="SPARE-HS","SPARE-ISSUE",
U1343="Power Telco","BSS",U1343="no impacts","no impacts"
),"")</f>
        <v/>
      </c>
      <c r="T1343" s="41" t="str" cm="1">
        <f t="array" ref="T1343">IFERROR(_xlfn.IFS(
U1343="MPR ISSUE","TX ISSUE",
U1343="BSS Hardware Issue","RAN ISSUE",
U1343="Sites strategiques, MLL, Pylone, etc.","ENVTECH",
U1343="AKTIVCO DEFAUT GE &amp; POWER Cabinet","POWER ISSUE",
U1343="AKTIVCO Coupure ENEO &amp; Baisse de tension","POWER ISSUE",
U1343="Coupure ENEO &amp; Baisse de tension","POWER ISSUE",
U1343="Defaut GE &amp; POWER Cabinet","POWER ISSUE",
U1343="Sharing","POWER ISSUE",
U1343="Sites strategiques &amp; DataCenter","POWER ISSUE",
U1343="Exclu","Exclu",
U1343="SAT","TX ISSUE",
U1343="SPARE-ISSUE","SPARE-ISSUE",
U1343="Fiber CAmtel","TX ISSUE",
U1343="Fiber AOF","TX ISSUE",
U1343="Projet OCM (HUAWEI)","TRAVAUX-HUAWEI",
U1343="Projet OCM (NOKIA)","TRAVAUX -NOKIA",
U1343="ACCESS-ISSUE","ACCESS-ISSUE",
U1343="Projet OCM (ZTE, NOKIA, autres projets)","TRAVAUX OCM",
U1343="No root CAuse","No root cause",
U1343="ODU HS","TX ISSUE",
U1343="IP &amp; VLAN","TX ISSUE",
U1343="Warehouse HUAWEI","SPARE-ISSUE",
U1343="SPARE-HS","SPARE-ISSUE",
U1343="Power Telco","RAN ISSUE",U1343="no impacts","no impacts"
),"")</f>
        <v/>
      </c>
      <c r="U1343" s="68"/>
      <c r="V1343" s="41" t="str" cm="1">
        <f t="array" ref="V1343">IFERROR(_xlfn.IFS(
U1343="MPR ISSUE","ACTIVE",
U1343="BSS Hardware Issue","ACTIVE",
U1343="Sites strategiques, MLL, Pylone, etc.","PASSIVE",
U1343="AKTIVCO DEFAUT GE &amp; POWER Cabinet","PASSIVE",
U1343="AKTIVCO Coupure ENEO &amp; Baisse de tension","PASSIVE",
U1343="Coupure ENEO &amp; Baisse de tension","PASSIVE",
U1343="Defaut GE &amp; POWER Cabinet","PASSIVE",
U1343="Sharing","PASSIVE",
U1343="Sites strategiques &amp; DataCenter","PASSIVE",
U1343="Exclu","Exclu",
U1343="SAT","ACTIVE",
U1343="SPARE-ISSUE","SPARE-ISSUE",
U1343="Fiber CAmtel","ACTIVE",
U1343="Fiber AOF","ACTIVE",
U1343="Projet OCM (HUAWEI)","PLANNED WORKS",
U1343="Projet OCM (NOKIA)","PLANNED WORKS",
U1343="ACCESS-ISSUE","ACCESS-ISSUE",
U1343="Projet OCM (ZTE, NOKIA, autres projets)","PLANNED WORKS",
U1343="No root CAuse","No root cause",
U1343="ODU HS","ACTIVE",
U1343="IP &amp; VLAN","ACTIVE",
U1343="Warehouse HUAWEI","SPARE-ISSUE",
U1343="SPARE-HS","SPARE-ISSUE",
U1343="Power Telco","ACTIVE", U1343="no impacts","no impacts"
),"")</f>
        <v/>
      </c>
      <c r="W1343" s="113"/>
      <c r="X1343" s="113"/>
      <c r="Y1343" s="113"/>
      <c r="Z1343" s="113"/>
      <c r="AA1343" s="113"/>
      <c r="AB1343" s="17" t="s">
        <v>5465</v>
      </c>
      <c r="AC1343" s="17" t="str">
        <f>_xlfn.XLOOKUP(B1343,'INCIDENT-04-27-2026'!E:E,'INCIDENT-04-27-2026'!F:F,"")</f>
        <v/>
      </c>
      <c r="AD1343" s="9"/>
      <c r="AE1343" s="7" t="s">
        <v>5465</v>
      </c>
      <c r="AF1343" s="6" t="str">
        <f>_xlfn.XLOOKUP(B1343,'[13]Input_27-04'!$B:$B,'[13]Input_27-04'!$M:$M,"")</f>
        <v/>
      </c>
      <c r="AG1343" s="7"/>
      <c r="AH1343" s="3"/>
      <c r="AI1343" s="18" t="str">
        <f>_xlfn.XLOOKUP(B1343,'[3]Cells Huawei 27042026 10h'!$B:$B,'[3]Cells Huawei 27042026 10h'!$T:$T,"")</f>
        <v/>
      </c>
      <c r="AJ1343" s="18" t="str">
        <f>_xlfn.XLOOKUP(B1343,'[3]Cells Huawei 27042026 15h'!$B:$B,'[3]Cells Huawei 27042026 15h'!$T:$T,"")</f>
        <v/>
      </c>
      <c r="AK1343" s="18" t="str">
        <f>_xlfn.XLOOKUP(B1343,'[4]cells down 27042026 11h28'!$B:$B,'[4]cells down 27042026 11h28'!$R:$R,"")</f>
        <v/>
      </c>
      <c r="AL1343" s="18" t="str">
        <f>_xlfn.XLOOKUP(B1343,'[4]cells down 27042026 18h01'!$B:$B,'[4]cells down 27042026 18h01'!$R:$R,"")</f>
        <v/>
      </c>
      <c r="AM1343" s="18" t="str">
        <f>_xlfn.XLOOKUP(B1343,'[5]cell downs 27042026 11h'!$B:$B,'[5]cell downs 27042026 11h'!$R:$R,"")</f>
        <v/>
      </c>
      <c r="AN1343" s="18" t="str">
        <f>_xlfn.XLOOKUP(B1343,'[5]cell downs 27042026 17h40'!$B:$B,'[5]cell downs 27042026 17h40'!$R:$R,"")</f>
        <v/>
      </c>
      <c r="AO1343" s="18" t="str">
        <f>_xlfn.XLOOKUP(B1343,'[6]ALL SITES DOWN'!$D:$D,'[6]ALL SITES DOWN'!$J:$J,"")</f>
        <v/>
      </c>
      <c r="AP1343" s="18" t="str">
        <f>_xlfn.XLOOKUP(B1343,'[7]ALL SITES DOWN'!$D:$D,'[7]ALL SITES DOWN'!$J:$J,"")</f>
        <v/>
      </c>
      <c r="AQ1343" s="9" t="str">
        <f>_xlfn.XLOOKUP(B1343,[8]sheet1!$AC:$AC,[8]sheet1!$AF:$AF,"")</f>
        <v/>
      </c>
      <c r="AR1343" s="14"/>
      <c r="AS1343" s="14" t="s">
        <v>5465</v>
      </c>
      <c r="AT1343" s="14" t="str">
        <f>_xlfn.XLOOKUP(B1343,'[9]cell downs 18042026 17h'!$B:$B,'[9]cell downs 18042026 17h'!$B:$B,"")</f>
        <v/>
      </c>
      <c r="AU1343" s="14" t="str">
        <f>_xlfn.XLOOKUP(B1343,'[10]Cells Huawei 19042026 15h'!$B:$B,'[10]Cells Huawei 19042026 15h'!$B:$B,"")</f>
        <v>SUO_073</v>
      </c>
      <c r="AV1343" s="9" t="str">
        <f>_xlfn.XLOOKUP(B1343,'[11]cells down 19042026 9H40'!$B:$B,'[11]cells down 19042026 9H40'!$B:$B,"")</f>
        <v/>
      </c>
    </row>
    <row r="1344" spans="1:48" hidden="1" x14ac:dyDescent="0.3">
      <c r="A1344" s="1" t="s">
        <v>4580</v>
      </c>
      <c r="B1344" s="8" t="s">
        <v>4581</v>
      </c>
      <c r="C1344" s="3" t="str">
        <f>_xlfn.XLOOKUP(B1344,'[1]daily break down'!$D:$D,'[1]daily break down'!$E:$E,"")</f>
        <v>CENTRE</v>
      </c>
      <c r="D1344" s="1" t="s">
        <v>11</v>
      </c>
      <c r="E1344" s="1" t="s">
        <v>12</v>
      </c>
      <c r="F1344" s="3" t="s">
        <v>37</v>
      </c>
      <c r="G1344" s="1" t="s">
        <v>2615</v>
      </c>
      <c r="H1344" s="29" t="str">
        <f>_xlfn.XLOOKUP(B1344,[2]CALCULATION!$B:$B,[2]CALCULATION!$H:$H,"")</f>
        <v>ZTE</v>
      </c>
      <c r="I1344" s="26">
        <v>0</v>
      </c>
      <c r="J1344" s="26">
        <v>0</v>
      </c>
      <c r="K1344" s="26">
        <v>1.3376308738048939E-3</v>
      </c>
      <c r="L1344" s="26">
        <v>0</v>
      </c>
      <c r="M1344" s="26">
        <v>0</v>
      </c>
      <c r="N1344" s="26">
        <v>0</v>
      </c>
      <c r="O1344" s="26">
        <v>0</v>
      </c>
      <c r="P1344" s="114" t="s">
        <v>6364</v>
      </c>
      <c r="Q1344" s="42" t="s">
        <v>5538</v>
      </c>
      <c r="R1344" s="42"/>
      <c r="S1344" s="41" t="str" cm="1">
        <f t="array" ref="S1344">IFERROR(_xlfn.IFS(
U1344="MPR ISSUE","PDH",
U1344="BSS Hardware Issue","BSS",
U1344="Sites strategiques, MLL, Pylone, etc.","ENVTECH",
U1344="AKTIVCO DEFAUT GE &amp; POWER Cabinet","AKTIVCO",
U1344="AKTIVCO Coupure ENEO &amp; Baisse de tension","AKTIVCO GRID ONLY",
U1344="Coupure ENEO &amp; Baisse de tension","IHS GRID ONLY",
U1344="Defaut GE &amp; POWER Cabinet","IHS",
U1344="Sharing","Partners",
U1344="Sites strategiques &amp; DataCenter","SST &amp; DC",
U1344="Exclu","Exclu",
U1344="SAT","SAT",
U1344="SPARE-ISSUE","SPARE-ISSUE",
U1344="Fiber CAmtel","TRANS_FO_CAMTEL",
U1344="Fiber AOF","Fiber AOF",
U1344="Projet OCM (HUAWEI)","TRAVAUX-HUAWEI",
U1344="Projet OCM (NOKIA)","TRAVAUX-NOKIA",
U1344="ACCESS-ISSUE","ACCESS-ISSUE",
U1344="Projet OCM (ZTE, NOKIA, autres projets)","TRAVAUX OCM",
U1344="No root CAuse","No root cause",
U1344="ODU HS","PDH",
U1344="IP &amp; VLAN","PDH",
U1344="Warehouse HUAWEI","SPARE-ISSUE",
U1344="SPARE-HS","SPARE-ISSUE",
U1344="Power Telco","BSS",U1344="no impacts","no impacts"
),"")</f>
        <v>No root cause</v>
      </c>
      <c r="T1344" s="41" t="str" cm="1">
        <f t="array" ref="T1344">IFERROR(_xlfn.IFS(
U1344="MPR ISSUE","TX ISSUE",
U1344="BSS Hardware Issue","RAN ISSUE",
U1344="Sites strategiques, MLL, Pylone, etc.","ENVTECH",
U1344="AKTIVCO DEFAUT GE &amp; POWER Cabinet","POWER ISSUE",
U1344="AKTIVCO Coupure ENEO &amp; Baisse de tension","POWER ISSUE",
U1344="Coupure ENEO &amp; Baisse de tension","POWER ISSUE",
U1344="Defaut GE &amp; POWER Cabinet","POWER ISSUE",
U1344="Sharing","POWER ISSUE",
U1344="Sites strategiques &amp; DataCenter","POWER ISSUE",
U1344="Exclu","Exclu",
U1344="SAT","TX ISSUE",
U1344="SPARE-ISSUE","SPARE-ISSUE",
U1344="Fiber CAmtel","TX ISSUE",
U1344="Fiber AOF","TX ISSUE",
U1344="Projet OCM (HUAWEI)","TRAVAUX-HUAWEI",
U1344="Projet OCM (NOKIA)","TRAVAUX -NOKIA",
U1344="ACCESS-ISSUE","ACCESS-ISSUE",
U1344="Projet OCM (ZTE, NOKIA, autres projets)","TRAVAUX OCM",
U1344="No root CAuse","No root cause",
U1344="ODU HS","TX ISSUE",
U1344="IP &amp; VLAN","TX ISSUE",
U1344="Warehouse HUAWEI","SPARE-ISSUE",
U1344="SPARE-HS","SPARE-ISSUE",
U1344="Power Telco","RAN ISSUE",U1344="no impacts","no impacts"
),"")</f>
        <v>No root cause</v>
      </c>
      <c r="U1344" s="68" t="s">
        <v>5691</v>
      </c>
      <c r="V1344" s="41" t="str" cm="1">
        <f t="array" ref="V1344">IFERROR(_xlfn.IFS(
U1344="MPR ISSUE","ACTIVE",
U1344="BSS Hardware Issue","ACTIVE",
U1344="Sites strategiques, MLL, Pylone, etc.","PASSIVE",
U1344="AKTIVCO DEFAUT GE &amp; POWER Cabinet","PASSIVE",
U1344="AKTIVCO Coupure ENEO &amp; Baisse de tension","PASSIVE",
U1344="Coupure ENEO &amp; Baisse de tension","PASSIVE",
U1344="Defaut GE &amp; POWER Cabinet","PASSIVE",
U1344="Sharing","PASSIVE",
U1344="Sites strategiques &amp; DataCenter","PASSIVE",
U1344="Exclu","Exclu",
U1344="SAT","ACTIVE",
U1344="SPARE-ISSUE","SPARE-ISSUE",
U1344="Fiber CAmtel","ACTIVE",
U1344="Fiber AOF","ACTIVE",
U1344="Projet OCM (HUAWEI)","PLANNED WORKS",
U1344="Projet OCM (NOKIA)","PLANNED WORKS",
U1344="ACCESS-ISSUE","ACCESS-ISSUE",
U1344="Projet OCM (ZTE, NOKIA, autres projets)","PLANNED WORKS",
U1344="No root CAuse","No root cause",
U1344="ODU HS","ACTIVE",
U1344="IP &amp; VLAN","ACTIVE",
U1344="Warehouse HUAWEI","SPARE-ISSUE",
U1344="SPARE-HS","SPARE-ISSUE",
U1344="Power Telco","ACTIVE", U1344="no impacts","no impacts"
),"")</f>
        <v>No root cause</v>
      </c>
      <c r="W1344" s="113"/>
      <c r="X1344" s="113"/>
      <c r="Y1344" s="113"/>
      <c r="Z1344" s="113"/>
      <c r="AA1344" s="113"/>
      <c r="AB1344" s="17" t="s">
        <v>5465</v>
      </c>
      <c r="AC1344" s="17" t="str">
        <f>_xlfn.XLOOKUP(B1344,'INCIDENT-04-27-2026'!E:E,'INCIDENT-04-27-2026'!F:F,"")</f>
        <v/>
      </c>
      <c r="AD1344" s="9"/>
      <c r="AE1344" s="7" t="s">
        <v>5465</v>
      </c>
      <c r="AF1344" s="6" t="str">
        <f>_xlfn.XLOOKUP(B1344,'[13]Input_27-04'!$B:$B,'[13]Input_27-04'!$M:$M,"")</f>
        <v/>
      </c>
      <c r="AG1344" s="7"/>
      <c r="AH1344" s="3"/>
      <c r="AI1344" s="18" t="str">
        <f>_xlfn.XLOOKUP(B1344,'[3]Cells Huawei 27042026 10h'!$B:$B,'[3]Cells Huawei 27042026 10h'!$T:$T,"")</f>
        <v/>
      </c>
      <c r="AJ1344" s="18" t="str">
        <f>_xlfn.XLOOKUP(B1344,'[3]Cells Huawei 27042026 15h'!$B:$B,'[3]Cells Huawei 27042026 15h'!$T:$T,"")</f>
        <v/>
      </c>
      <c r="AK1344" s="18" t="str">
        <f>_xlfn.XLOOKUP(B1344,'[4]cells down 27042026 11h28'!$B:$B,'[4]cells down 27042026 11h28'!$R:$R,"")</f>
        <v/>
      </c>
      <c r="AL1344" s="18" t="str">
        <f>_xlfn.XLOOKUP(B1344,'[4]cells down 27042026 18h01'!$B:$B,'[4]cells down 27042026 18h01'!$R:$R,"")</f>
        <v/>
      </c>
      <c r="AM1344" s="18" t="str">
        <f>_xlfn.XLOOKUP(B1344,'[5]cell downs 27042026 11h'!$B:$B,'[5]cell downs 27042026 11h'!$R:$R,"")</f>
        <v/>
      </c>
      <c r="AN1344" s="18" t="str">
        <f>_xlfn.XLOOKUP(B1344,'[5]cell downs 27042026 17h40'!$B:$B,'[5]cell downs 27042026 17h40'!$R:$R,"")</f>
        <v/>
      </c>
      <c r="AO1344" s="18" t="str">
        <f>_xlfn.XLOOKUP(B1344,'[6]ALL SITES DOWN'!$D:$D,'[6]ALL SITES DOWN'!$J:$J,"")</f>
        <v/>
      </c>
      <c r="AP1344" s="18" t="str">
        <f>_xlfn.XLOOKUP(B1344,'[7]ALL SITES DOWN'!$D:$D,'[7]ALL SITES DOWN'!$J:$J,"")</f>
        <v/>
      </c>
      <c r="AQ1344" s="9" t="str">
        <f>_xlfn.XLOOKUP(B1344,[8]sheet1!$AC:$AC,[8]sheet1!$AF:$AF,"")</f>
        <v/>
      </c>
      <c r="AR1344" s="14"/>
      <c r="AS1344" s="14" t="s">
        <v>5465</v>
      </c>
      <c r="AT1344" s="14" t="str">
        <f>_xlfn.XLOOKUP(B1344,'[9]cell downs 18042026 17h'!$B:$B,'[9]cell downs 18042026 17h'!$B:$B,"")</f>
        <v/>
      </c>
      <c r="AU1344" s="14" t="str">
        <f>_xlfn.XLOOKUP(B1344,'[10]Cells Huawei 19042026 15h'!$B:$B,'[10]Cells Huawei 19042026 15h'!$B:$B,"")</f>
        <v/>
      </c>
      <c r="AV1344" s="9" t="str">
        <f>_xlfn.XLOOKUP(B1344,'[11]cells down 19042026 9H40'!$B:$B,'[11]cells down 19042026 9H40'!$B:$B,"")</f>
        <v/>
      </c>
    </row>
    <row r="1345" spans="1:48" hidden="1" x14ac:dyDescent="0.3">
      <c r="A1345" s="1" t="s">
        <v>3092</v>
      </c>
      <c r="B1345" s="8" t="s">
        <v>3910</v>
      </c>
      <c r="C1345" s="3" t="str">
        <f>_xlfn.XLOOKUP(B1345,'[1]daily break down'!$D:$D,'[1]daily break down'!$E:$E,"")</f>
        <v>EXTREME-NORD</v>
      </c>
      <c r="D1345" s="1" t="s">
        <v>11</v>
      </c>
      <c r="E1345" s="1" t="s">
        <v>12</v>
      </c>
      <c r="F1345" s="3" t="s">
        <v>55</v>
      </c>
      <c r="G1345" s="1" t="s">
        <v>3092</v>
      </c>
      <c r="H1345" s="27" t="str">
        <f>_xlfn.XLOOKUP(B1345,[2]CALCULATION!$B:$B,[2]CALCULATION!$H:$H,"")</f>
        <v>HUAWEI</v>
      </c>
      <c r="I1345" s="26">
        <v>0</v>
      </c>
      <c r="J1345" s="26">
        <v>0</v>
      </c>
      <c r="K1345" s="26">
        <v>0</v>
      </c>
      <c r="L1345" s="26">
        <v>4.1001953297777316</v>
      </c>
      <c r="M1345" s="26">
        <v>0.21810517274343458</v>
      </c>
      <c r="N1345" s="26">
        <v>0</v>
      </c>
      <c r="O1345" s="26">
        <v>0</v>
      </c>
      <c r="P1345" s="114" t="s">
        <v>6364</v>
      </c>
      <c r="Q1345" s="42" t="s">
        <v>6353</v>
      </c>
      <c r="R1345" s="42"/>
      <c r="S1345" s="41" t="str" cm="1">
        <f t="array" ref="S1345">IFERROR(_xlfn.IFS(
U1345="MPR ISSUE","PDH",
U1345="BSS Hardware Issue","BSS",
U1345="Sites strategiques, MLL, Pylone, etc.","ENVTECH",
U1345="AKTIVCO DEFAUT GE &amp; POWER Cabinet","AKTIVCO",
U1345="AKTIVCO Coupure ENEO &amp; Baisse de tension","AKTIVCO GRID ONLY",
U1345="Coupure ENEO &amp; Baisse de tension","IHS GRID ONLY",
U1345="Defaut GE &amp; POWER Cabinet","IHS",
U1345="Sharing","Partners",
U1345="Sites strategiques &amp; DataCenter","SST &amp; DC",
U1345="Exclu","Exclu",
U1345="SAT","SAT",
U1345="SPARE-ISSUE","SPARE-ISSUE",
U1345="Fiber CAmtel","TRANS_FO_CAMTEL",
U1345="Fiber AOF","Fiber AOF",
U1345="Projet OCM (HUAWEI)","TRAVAUX-HUAWEI",
U1345="Projet OCM (NOKIA)","TRAVAUX-NOKIA",
U1345="ACCESS-ISSUE","ACCESS-ISSUE",
U1345="Projet OCM (ZTE, NOKIA, autres projets)","TRAVAUX OCM",
U1345="No root CAuse","No root cause",
U1345="ODU HS","PDH",
U1345="IP &amp; VLAN","PDH",
U1345="Warehouse HUAWEI","SPARE-ISSUE",
U1345="SPARE-HS","SPARE-ISSUE",
U1345="Power Telco","BSS",U1345="no impacts","no impacts"
),"")</f>
        <v/>
      </c>
      <c r="T1345" s="41" t="str" cm="1">
        <f t="array" ref="T1345">IFERROR(_xlfn.IFS(
U1345="MPR ISSUE","TX ISSUE",
U1345="BSS Hardware Issue","RAN ISSUE",
U1345="Sites strategiques, MLL, Pylone, etc.","ENVTECH",
U1345="AKTIVCO DEFAUT GE &amp; POWER Cabinet","POWER ISSUE",
U1345="AKTIVCO Coupure ENEO &amp; Baisse de tension","POWER ISSUE",
U1345="Coupure ENEO &amp; Baisse de tension","POWER ISSUE",
U1345="Defaut GE &amp; POWER Cabinet","POWER ISSUE",
U1345="Sharing","POWER ISSUE",
U1345="Sites strategiques &amp; DataCenter","POWER ISSUE",
U1345="Exclu","Exclu",
U1345="SAT","TX ISSUE",
U1345="SPARE-ISSUE","SPARE-ISSUE",
U1345="Fiber CAmtel","TX ISSUE",
U1345="Fiber AOF","TX ISSUE",
U1345="Projet OCM (HUAWEI)","TRAVAUX-HUAWEI",
U1345="Projet OCM (NOKIA)","TRAVAUX -NOKIA",
U1345="ACCESS-ISSUE","ACCESS-ISSUE",
U1345="Projet OCM (ZTE, NOKIA, autres projets)","TRAVAUX OCM",
U1345="No root CAuse","No root cause",
U1345="ODU HS","TX ISSUE",
U1345="IP &amp; VLAN","TX ISSUE",
U1345="Warehouse HUAWEI","SPARE-ISSUE",
U1345="SPARE-HS","SPARE-ISSUE",
U1345="Power Telco","RAN ISSUE",U1345="no impacts","no impacts"
),"")</f>
        <v/>
      </c>
      <c r="U1345" s="68"/>
      <c r="V1345" s="41" t="str" cm="1">
        <f t="array" ref="V1345">IFERROR(_xlfn.IFS(
U1345="MPR ISSUE","ACTIVE",
U1345="BSS Hardware Issue","ACTIVE",
U1345="Sites strategiques, MLL, Pylone, etc.","PASSIVE",
U1345="AKTIVCO DEFAUT GE &amp; POWER Cabinet","PASSIVE",
U1345="AKTIVCO Coupure ENEO &amp; Baisse de tension","PASSIVE",
U1345="Coupure ENEO &amp; Baisse de tension","PASSIVE",
U1345="Defaut GE &amp; POWER Cabinet","PASSIVE",
U1345="Sharing","PASSIVE",
U1345="Sites strategiques &amp; DataCenter","PASSIVE",
U1345="Exclu","Exclu",
U1345="SAT","ACTIVE",
U1345="SPARE-ISSUE","SPARE-ISSUE",
U1345="Fiber CAmtel","ACTIVE",
U1345="Fiber AOF","ACTIVE",
U1345="Projet OCM (HUAWEI)","PLANNED WORKS",
U1345="Projet OCM (NOKIA)","PLANNED WORKS",
U1345="ACCESS-ISSUE","ACCESS-ISSUE",
U1345="Projet OCM (ZTE, NOKIA, autres projets)","PLANNED WORKS",
U1345="No root CAuse","No root cause",
U1345="ODU HS","ACTIVE",
U1345="IP &amp; VLAN","ACTIVE",
U1345="Warehouse HUAWEI","SPARE-ISSUE",
U1345="SPARE-HS","SPARE-ISSUE",
U1345="Power Telco","ACTIVE", U1345="no impacts","no impacts"
),"")</f>
        <v/>
      </c>
      <c r="W1345" s="113"/>
      <c r="X1345" s="113"/>
      <c r="Y1345" s="113"/>
      <c r="Z1345" s="113"/>
      <c r="AA1345" s="113"/>
      <c r="AB1345" s="17" t="s">
        <v>5465</v>
      </c>
      <c r="AC1345" s="17" t="str">
        <f>_xlfn.XLOOKUP(B1345,'INCIDENT-04-27-2026'!E:E,'INCIDENT-04-27-2026'!F:F,"")</f>
        <v/>
      </c>
      <c r="AD1345" s="9"/>
      <c r="AE1345" s="7" t="s">
        <v>5465</v>
      </c>
      <c r="AF1345" s="6" t="str">
        <f>_xlfn.XLOOKUP(B1345,'[13]Input_27-04'!$B:$B,'[13]Input_27-04'!$M:$M,"")</f>
        <v/>
      </c>
      <c r="AG1345" s="7"/>
      <c r="AH1345" s="3"/>
      <c r="AI1345" s="18" t="str">
        <f>_xlfn.XLOOKUP(B1345,'[3]Cells Huawei 27042026 10h'!$B:$B,'[3]Cells Huawei 27042026 10h'!$T:$T,"")</f>
        <v/>
      </c>
      <c r="AJ1345" s="18" t="str">
        <f>_xlfn.XLOOKUP(B1345,'[3]Cells Huawei 27042026 15h'!$B:$B,'[3]Cells Huawei 27042026 15h'!$T:$T,"")</f>
        <v/>
      </c>
      <c r="AK1345" s="18" t="str">
        <f>_xlfn.XLOOKUP(B1345,'[4]cells down 27042026 11h28'!$B:$B,'[4]cells down 27042026 11h28'!$R:$R,"")</f>
        <v/>
      </c>
      <c r="AL1345" s="18" t="str">
        <f>_xlfn.XLOOKUP(B1345,'[4]cells down 27042026 18h01'!$B:$B,'[4]cells down 27042026 18h01'!$R:$R,"")</f>
        <v/>
      </c>
      <c r="AM1345" s="18" t="str">
        <f>_xlfn.XLOOKUP(B1345,'[5]cell downs 27042026 11h'!$B:$B,'[5]cell downs 27042026 11h'!$R:$R,"")</f>
        <v/>
      </c>
      <c r="AN1345" s="18" t="str">
        <f>_xlfn.XLOOKUP(B1345,'[5]cell downs 27042026 17h40'!$B:$B,'[5]cell downs 27042026 17h40'!$R:$R,"")</f>
        <v/>
      </c>
      <c r="AO1345" s="18" t="str">
        <f>_xlfn.XLOOKUP(B1345,'[6]ALL SITES DOWN'!$D:$D,'[6]ALL SITES DOWN'!$J:$J,"")</f>
        <v/>
      </c>
      <c r="AP1345" s="18" t="str">
        <f>_xlfn.XLOOKUP(B1345,'[7]ALL SITES DOWN'!$D:$D,'[7]ALL SITES DOWN'!$J:$J,"")</f>
        <v/>
      </c>
      <c r="AQ1345" s="9" t="str">
        <f>_xlfn.XLOOKUP(B1345,[8]sheet1!$AC:$AC,[8]sheet1!$AF:$AF,"")</f>
        <v/>
      </c>
      <c r="AR1345" s="14"/>
      <c r="AS1345" s="14" t="s">
        <v>5465</v>
      </c>
      <c r="AT1345" s="14" t="str">
        <f>_xlfn.XLOOKUP(B1345,'[9]cell downs 18042026 17h'!$B:$B,'[9]cell downs 18042026 17h'!$B:$B,"")</f>
        <v/>
      </c>
      <c r="AU1345" s="14" t="str">
        <f>_xlfn.XLOOKUP(B1345,'[10]Cells Huawei 19042026 15h'!$B:$B,'[10]Cells Huawei 19042026 15h'!$B:$B,"")</f>
        <v>EXN_018</v>
      </c>
      <c r="AV1345" s="9" t="str">
        <f>_xlfn.XLOOKUP(B1345,'[11]cells down 19042026 9H40'!$B:$B,'[11]cells down 19042026 9H40'!$B:$B,"")</f>
        <v/>
      </c>
    </row>
    <row r="1346" spans="1:48" hidden="1" x14ac:dyDescent="0.3">
      <c r="A1346" s="1" t="s">
        <v>3459</v>
      </c>
      <c r="B1346" s="8" t="s">
        <v>3460</v>
      </c>
      <c r="C1346" s="3" t="str">
        <f>_xlfn.XLOOKUP(B1346,'[1]daily break down'!$D:$D,'[1]daily break down'!$E:$E,"")</f>
        <v>ADAMAOUA</v>
      </c>
      <c r="D1346" s="1" t="s">
        <v>11</v>
      </c>
      <c r="E1346" s="1" t="s">
        <v>12</v>
      </c>
      <c r="F1346" s="3" t="s">
        <v>90</v>
      </c>
      <c r="G1346" s="1" t="s">
        <v>3461</v>
      </c>
      <c r="H1346" s="28" t="str">
        <f>_xlfn.XLOOKUP(B1346,[2]CALCULATION!$B:$B,[2]CALCULATION!$H:$H,"")</f>
        <v>NOKIA</v>
      </c>
      <c r="I1346" s="26">
        <v>0</v>
      </c>
      <c r="J1346" s="26">
        <v>0</v>
      </c>
      <c r="K1346" s="26">
        <v>1.1414450123132885E-3</v>
      </c>
      <c r="L1346" s="26">
        <v>0</v>
      </c>
      <c r="M1346" s="26">
        <v>0</v>
      </c>
      <c r="N1346" s="26">
        <v>0</v>
      </c>
      <c r="O1346" s="26">
        <v>0</v>
      </c>
      <c r="P1346" s="114" t="s">
        <v>6364</v>
      </c>
      <c r="Q1346" s="42" t="s">
        <v>5538</v>
      </c>
      <c r="R1346" s="42"/>
      <c r="S1346" s="41" t="str" cm="1">
        <f t="array" ref="S1346">IFERROR(_xlfn.IFS(
U1346="MPR ISSUE","PDH",
U1346="BSS Hardware Issue","BSS",
U1346="Sites strategiques, MLL, Pylone, etc.","ENVTECH",
U1346="AKTIVCO DEFAUT GE &amp; POWER Cabinet","AKTIVCO",
U1346="AKTIVCO Coupure ENEO &amp; Baisse de tension","AKTIVCO GRID ONLY",
U1346="Coupure ENEO &amp; Baisse de tension","IHS GRID ONLY",
U1346="Defaut GE &amp; POWER Cabinet","IHS",
U1346="Sharing","Partners",
U1346="Sites strategiques &amp; DataCenter","SST &amp; DC",
U1346="Exclu","Exclu",
U1346="SAT","SAT",
U1346="SPARE-ISSUE","SPARE-ISSUE",
U1346="Fiber CAmtel","TRANS_FO_CAMTEL",
U1346="Fiber AOF","Fiber AOF",
U1346="Projet OCM (HUAWEI)","TRAVAUX-HUAWEI",
U1346="Projet OCM (NOKIA)","TRAVAUX-NOKIA",
U1346="ACCESS-ISSUE","ACCESS-ISSUE",
U1346="Projet OCM (ZTE, NOKIA, autres projets)","TRAVAUX OCM",
U1346="No root CAuse","No root cause",
U1346="ODU HS","PDH",
U1346="IP &amp; VLAN","PDH",
U1346="Warehouse HUAWEI","SPARE-ISSUE",
U1346="SPARE-HS","SPARE-ISSUE",
U1346="Power Telco","BSS",U1346="no impacts","no impacts"
),"")</f>
        <v>No root cause</v>
      </c>
      <c r="T1346" s="41" t="str" cm="1">
        <f t="array" ref="T1346">IFERROR(_xlfn.IFS(
U1346="MPR ISSUE","TX ISSUE",
U1346="BSS Hardware Issue","RAN ISSUE",
U1346="Sites strategiques, MLL, Pylone, etc.","ENVTECH",
U1346="AKTIVCO DEFAUT GE &amp; POWER Cabinet","POWER ISSUE",
U1346="AKTIVCO Coupure ENEO &amp; Baisse de tension","POWER ISSUE",
U1346="Coupure ENEO &amp; Baisse de tension","POWER ISSUE",
U1346="Defaut GE &amp; POWER Cabinet","POWER ISSUE",
U1346="Sharing","POWER ISSUE",
U1346="Sites strategiques &amp; DataCenter","POWER ISSUE",
U1346="Exclu","Exclu",
U1346="SAT","TX ISSUE",
U1346="SPARE-ISSUE","SPARE-ISSUE",
U1346="Fiber CAmtel","TX ISSUE",
U1346="Fiber AOF","TX ISSUE",
U1346="Projet OCM (HUAWEI)","TRAVAUX-HUAWEI",
U1346="Projet OCM (NOKIA)","TRAVAUX -NOKIA",
U1346="ACCESS-ISSUE","ACCESS-ISSUE",
U1346="Projet OCM (ZTE, NOKIA, autres projets)","TRAVAUX OCM",
U1346="No root CAuse","No root cause",
U1346="ODU HS","TX ISSUE",
U1346="IP &amp; VLAN","TX ISSUE",
U1346="Warehouse HUAWEI","SPARE-ISSUE",
U1346="SPARE-HS","SPARE-ISSUE",
U1346="Power Telco","RAN ISSUE",U1346="no impacts","no impacts"
),"")</f>
        <v>No root cause</v>
      </c>
      <c r="U1346" s="68" t="s">
        <v>5691</v>
      </c>
      <c r="V1346" s="41" t="str" cm="1">
        <f t="array" ref="V1346">IFERROR(_xlfn.IFS(
U1346="MPR ISSUE","ACTIVE",
U1346="BSS Hardware Issue","ACTIVE",
U1346="Sites strategiques, MLL, Pylone, etc.","PASSIVE",
U1346="AKTIVCO DEFAUT GE &amp; POWER Cabinet","PASSIVE",
U1346="AKTIVCO Coupure ENEO &amp; Baisse de tension","PASSIVE",
U1346="Coupure ENEO &amp; Baisse de tension","PASSIVE",
U1346="Defaut GE &amp; POWER Cabinet","PASSIVE",
U1346="Sharing","PASSIVE",
U1346="Sites strategiques &amp; DataCenter","PASSIVE",
U1346="Exclu","Exclu",
U1346="SAT","ACTIVE",
U1346="SPARE-ISSUE","SPARE-ISSUE",
U1346="Fiber CAmtel","ACTIVE",
U1346="Fiber AOF","ACTIVE",
U1346="Projet OCM (HUAWEI)","PLANNED WORKS",
U1346="Projet OCM (NOKIA)","PLANNED WORKS",
U1346="ACCESS-ISSUE","ACCESS-ISSUE",
U1346="Projet OCM (ZTE, NOKIA, autres projets)","PLANNED WORKS",
U1346="No root CAuse","No root cause",
U1346="ODU HS","ACTIVE",
U1346="IP &amp; VLAN","ACTIVE",
U1346="Warehouse HUAWEI","SPARE-ISSUE",
U1346="SPARE-HS","SPARE-ISSUE",
U1346="Power Telco","ACTIVE", U1346="no impacts","no impacts"
),"")</f>
        <v>No root cause</v>
      </c>
      <c r="W1346" s="113"/>
      <c r="X1346" s="113"/>
      <c r="Y1346" s="113"/>
      <c r="Z1346" s="113"/>
      <c r="AA1346" s="113"/>
      <c r="AB1346" s="17" t="s">
        <v>5465</v>
      </c>
      <c r="AC1346" s="17" t="str">
        <f>_xlfn.XLOOKUP(B1346,'INCIDENT-04-27-2026'!E:E,'INCIDENT-04-27-2026'!F:F,"")</f>
        <v/>
      </c>
      <c r="AD1346" s="9"/>
      <c r="AE1346" s="7" t="s">
        <v>5465</v>
      </c>
      <c r="AF1346" s="6" t="str">
        <f>_xlfn.XLOOKUP(B1346,'[13]Input_27-04'!$B:$B,'[13]Input_27-04'!$M:$M,"")</f>
        <v/>
      </c>
      <c r="AG1346" s="7"/>
      <c r="AH1346" s="3"/>
      <c r="AI1346" s="18" t="str">
        <f>_xlfn.XLOOKUP(B1346,'[3]Cells Huawei 27042026 10h'!$B:$B,'[3]Cells Huawei 27042026 10h'!$T:$T,"")</f>
        <v/>
      </c>
      <c r="AJ1346" s="18" t="str">
        <f>_xlfn.XLOOKUP(B1346,'[3]Cells Huawei 27042026 15h'!$B:$B,'[3]Cells Huawei 27042026 15h'!$T:$T,"")</f>
        <v/>
      </c>
      <c r="AK1346" s="18" t="str">
        <f>_xlfn.XLOOKUP(B1346,'[4]cells down 27042026 11h28'!$B:$B,'[4]cells down 27042026 11h28'!$R:$R,"")</f>
        <v/>
      </c>
      <c r="AL1346" s="18" t="str">
        <f>_xlfn.XLOOKUP(B1346,'[4]cells down 27042026 18h01'!$B:$B,'[4]cells down 27042026 18h01'!$R:$R,"")</f>
        <v/>
      </c>
      <c r="AM1346" s="18" t="str">
        <f>_xlfn.XLOOKUP(B1346,'[5]cell downs 27042026 11h'!$B:$B,'[5]cell downs 27042026 11h'!$R:$R,"")</f>
        <v/>
      </c>
      <c r="AN1346" s="18" t="str">
        <f>_xlfn.XLOOKUP(B1346,'[5]cell downs 27042026 17h40'!$B:$B,'[5]cell downs 27042026 17h40'!$R:$R,"")</f>
        <v/>
      </c>
      <c r="AO1346" s="18" t="str">
        <f>_xlfn.XLOOKUP(B1346,'[6]ALL SITES DOWN'!$D:$D,'[6]ALL SITES DOWN'!$J:$J,"")</f>
        <v/>
      </c>
      <c r="AP1346" s="18" t="str">
        <f>_xlfn.XLOOKUP(B1346,'[7]ALL SITES DOWN'!$D:$D,'[7]ALL SITES DOWN'!$J:$J,"")</f>
        <v/>
      </c>
      <c r="AQ1346" s="9" t="str">
        <f>_xlfn.XLOOKUP(B1346,[8]sheet1!$AC:$AC,[8]sheet1!$AF:$AF,"")</f>
        <v/>
      </c>
      <c r="AR1346" s="14"/>
      <c r="AS1346" s="14" t="s">
        <v>5465</v>
      </c>
      <c r="AT1346" s="14" t="str">
        <f>_xlfn.XLOOKUP(B1346,'[9]cell downs 18042026 17h'!$B:$B,'[9]cell downs 18042026 17h'!$B:$B,"")</f>
        <v/>
      </c>
      <c r="AU1346" s="14" t="str">
        <f>_xlfn.XLOOKUP(B1346,'[10]Cells Huawei 19042026 15h'!$B:$B,'[10]Cells Huawei 19042026 15h'!$B:$B,"")</f>
        <v/>
      </c>
      <c r="AV1346" s="9" t="str">
        <f>_xlfn.XLOOKUP(B1346,'[11]cells down 19042026 9H40'!$B:$B,'[11]cells down 19042026 9H40'!$B:$B,"")</f>
        <v/>
      </c>
    </row>
    <row r="1347" spans="1:48" hidden="1" x14ac:dyDescent="0.3">
      <c r="A1347" s="1" t="s">
        <v>5239</v>
      </c>
      <c r="B1347" s="8" t="s">
        <v>5240</v>
      </c>
      <c r="C1347" s="3" t="str">
        <f>_xlfn.XLOOKUP(B1347,'[1]daily break down'!$D:$D,'[1]daily break down'!$E:$E,"")</f>
        <v>SUD-OUEST</v>
      </c>
      <c r="D1347" s="1" t="s">
        <v>11</v>
      </c>
      <c r="E1347" s="1" t="s">
        <v>96</v>
      </c>
      <c r="F1347" s="3" t="s">
        <v>13</v>
      </c>
      <c r="G1347" s="1" t="s">
        <v>5241</v>
      </c>
      <c r="H1347" s="27" t="str">
        <f>_xlfn.XLOOKUP(B1347,[2]CALCULATION!$B:$B,[2]CALCULATION!$H:$H,"")</f>
        <v>HUAWEI</v>
      </c>
      <c r="I1347" s="26">
        <v>0.69724455174027555</v>
      </c>
      <c r="J1347" s="26">
        <v>0</v>
      </c>
      <c r="K1347" s="26">
        <v>0</v>
      </c>
      <c r="L1347" s="26">
        <v>0</v>
      </c>
      <c r="M1347" s="26">
        <v>0</v>
      </c>
      <c r="N1347" s="26">
        <v>0</v>
      </c>
      <c r="O1347" s="26">
        <v>0</v>
      </c>
      <c r="P1347" s="114" t="s">
        <v>6364</v>
      </c>
      <c r="Q1347" s="42" t="s">
        <v>6353</v>
      </c>
      <c r="R1347" s="42"/>
      <c r="S1347" s="41" t="str" cm="1">
        <f t="array" ref="S1347">IFERROR(_xlfn.IFS(
U1347="MPR ISSUE","PDH",
U1347="BSS Hardware Issue","BSS",
U1347="Sites strategiques, MLL, Pylone, etc.","ENVTECH",
U1347="AKTIVCO DEFAUT GE &amp; POWER Cabinet","AKTIVCO",
U1347="AKTIVCO Coupure ENEO &amp; Baisse de tension","AKTIVCO GRID ONLY",
U1347="Coupure ENEO &amp; Baisse de tension","IHS GRID ONLY",
U1347="Defaut GE &amp; POWER Cabinet","IHS",
U1347="Sharing","Partners",
U1347="Sites strategiques &amp; DataCenter","SST &amp; DC",
U1347="Exclu","Exclu",
U1347="SAT","SAT",
U1347="SPARE-ISSUE","SPARE-ISSUE",
U1347="Fiber CAmtel","TRANS_FO_CAMTEL",
U1347="Fiber AOF","Fiber AOF",
U1347="Projet OCM (HUAWEI)","TRAVAUX-HUAWEI",
U1347="Projet OCM (NOKIA)","TRAVAUX-NOKIA",
U1347="ACCESS-ISSUE","ACCESS-ISSUE",
U1347="Projet OCM (ZTE, NOKIA, autres projets)","TRAVAUX OCM",
U1347="No root CAuse","No root cause",
U1347="ODU HS","PDH",
U1347="IP &amp; VLAN","PDH",
U1347="Warehouse HUAWEI","SPARE-ISSUE",
U1347="SPARE-HS","SPARE-ISSUE",
U1347="Power Telco","BSS",U1347="no impacts","no impacts"
),"")</f>
        <v/>
      </c>
      <c r="T1347" s="41" t="str" cm="1">
        <f t="array" ref="T1347">IFERROR(_xlfn.IFS(
U1347="MPR ISSUE","TX ISSUE",
U1347="BSS Hardware Issue","RAN ISSUE",
U1347="Sites strategiques, MLL, Pylone, etc.","ENVTECH",
U1347="AKTIVCO DEFAUT GE &amp; POWER Cabinet","POWER ISSUE",
U1347="AKTIVCO Coupure ENEO &amp; Baisse de tension","POWER ISSUE",
U1347="Coupure ENEO &amp; Baisse de tension","POWER ISSUE",
U1347="Defaut GE &amp; POWER Cabinet","POWER ISSUE",
U1347="Sharing","POWER ISSUE",
U1347="Sites strategiques &amp; DataCenter","POWER ISSUE",
U1347="Exclu","Exclu",
U1347="SAT","TX ISSUE",
U1347="SPARE-ISSUE","SPARE-ISSUE",
U1347="Fiber CAmtel","TX ISSUE",
U1347="Fiber AOF","TX ISSUE",
U1347="Projet OCM (HUAWEI)","TRAVAUX-HUAWEI",
U1347="Projet OCM (NOKIA)","TRAVAUX -NOKIA",
U1347="ACCESS-ISSUE","ACCESS-ISSUE",
U1347="Projet OCM (ZTE, NOKIA, autres projets)","TRAVAUX OCM",
U1347="No root CAuse","No root cause",
U1347="ODU HS","TX ISSUE",
U1347="IP &amp; VLAN","TX ISSUE",
U1347="Warehouse HUAWEI","SPARE-ISSUE",
U1347="SPARE-HS","SPARE-ISSUE",
U1347="Power Telco","RAN ISSUE",U1347="no impacts","no impacts"
),"")</f>
        <v/>
      </c>
      <c r="U1347" s="68"/>
      <c r="V1347" s="41" t="str" cm="1">
        <f t="array" ref="V1347">IFERROR(_xlfn.IFS(
U1347="MPR ISSUE","ACTIVE",
U1347="BSS Hardware Issue","ACTIVE",
U1347="Sites strategiques, MLL, Pylone, etc.","PASSIVE",
U1347="AKTIVCO DEFAUT GE &amp; POWER Cabinet","PASSIVE",
U1347="AKTIVCO Coupure ENEO &amp; Baisse de tension","PASSIVE",
U1347="Coupure ENEO &amp; Baisse de tension","PASSIVE",
U1347="Defaut GE &amp; POWER Cabinet","PASSIVE",
U1347="Sharing","PASSIVE",
U1347="Sites strategiques &amp; DataCenter","PASSIVE",
U1347="Exclu","Exclu",
U1347="SAT","ACTIVE",
U1347="SPARE-ISSUE","SPARE-ISSUE",
U1347="Fiber CAmtel","ACTIVE",
U1347="Fiber AOF","ACTIVE",
U1347="Projet OCM (HUAWEI)","PLANNED WORKS",
U1347="Projet OCM (NOKIA)","PLANNED WORKS",
U1347="ACCESS-ISSUE","ACCESS-ISSUE",
U1347="Projet OCM (ZTE, NOKIA, autres projets)","PLANNED WORKS",
U1347="No root CAuse","No root cause",
U1347="ODU HS","ACTIVE",
U1347="IP &amp; VLAN","ACTIVE",
U1347="Warehouse HUAWEI","SPARE-ISSUE",
U1347="SPARE-HS","SPARE-ISSUE",
U1347="Power Telco","ACTIVE", U1347="no impacts","no impacts"
),"")</f>
        <v/>
      </c>
      <c r="W1347" s="113"/>
      <c r="X1347" s="113"/>
      <c r="Y1347" s="113"/>
      <c r="Z1347" s="113"/>
      <c r="AA1347" s="113"/>
      <c r="AB1347" s="17" t="s">
        <v>5465</v>
      </c>
      <c r="AC1347" s="17" t="str">
        <f>_xlfn.XLOOKUP(B1347,'INCIDENT-04-27-2026'!E:E,'INCIDENT-04-27-2026'!F:F,"")</f>
        <v/>
      </c>
      <c r="AD1347" s="9"/>
      <c r="AE1347" s="7" t="s">
        <v>5465</v>
      </c>
      <c r="AF1347" s="6" t="str">
        <f>_xlfn.XLOOKUP(B1347,'[13]Input_27-04'!$B:$B,'[13]Input_27-04'!$M:$M,"")</f>
        <v/>
      </c>
      <c r="AG1347" s="7"/>
      <c r="AH1347" s="3"/>
      <c r="AI1347" s="18" t="str">
        <f>_xlfn.XLOOKUP(B1347,'[3]Cells Huawei 27042026 10h'!$B:$B,'[3]Cells Huawei 27042026 10h'!$T:$T,"")</f>
        <v/>
      </c>
      <c r="AJ1347" s="18" t="str">
        <f>_xlfn.XLOOKUP(B1347,'[3]Cells Huawei 27042026 15h'!$B:$B,'[3]Cells Huawei 27042026 15h'!$T:$T,"")</f>
        <v/>
      </c>
      <c r="AK1347" s="18" t="str">
        <f>_xlfn.XLOOKUP(B1347,'[4]cells down 27042026 11h28'!$B:$B,'[4]cells down 27042026 11h28'!$R:$R,"")</f>
        <v/>
      </c>
      <c r="AL1347" s="18" t="str">
        <f>_xlfn.XLOOKUP(B1347,'[4]cells down 27042026 18h01'!$B:$B,'[4]cells down 27042026 18h01'!$R:$R,"")</f>
        <v/>
      </c>
      <c r="AM1347" s="18" t="str">
        <f>_xlfn.XLOOKUP(B1347,'[5]cell downs 27042026 11h'!$B:$B,'[5]cell downs 27042026 11h'!$R:$R,"")</f>
        <v/>
      </c>
      <c r="AN1347" s="18" t="str">
        <f>_xlfn.XLOOKUP(B1347,'[5]cell downs 27042026 17h40'!$B:$B,'[5]cell downs 27042026 17h40'!$R:$R,"")</f>
        <v/>
      </c>
      <c r="AO1347" s="18" t="str">
        <f>_xlfn.XLOOKUP(B1347,'[6]ALL SITES DOWN'!$D:$D,'[6]ALL SITES DOWN'!$J:$J,"")</f>
        <v/>
      </c>
      <c r="AP1347" s="18" t="str">
        <f>_xlfn.XLOOKUP(B1347,'[7]ALL SITES DOWN'!$D:$D,'[7]ALL SITES DOWN'!$J:$J,"")</f>
        <v/>
      </c>
      <c r="AQ1347" s="9" t="str">
        <f>_xlfn.XLOOKUP(B1347,[8]sheet1!$AC:$AC,[8]sheet1!$AF:$AF,"")</f>
        <v/>
      </c>
      <c r="AR1347" s="14"/>
      <c r="AS1347" s="14" t="s">
        <v>5465</v>
      </c>
      <c r="AT1347" s="14" t="str">
        <f>_xlfn.XLOOKUP(B1347,'[9]cell downs 18042026 17h'!$B:$B,'[9]cell downs 18042026 17h'!$B:$B,"")</f>
        <v/>
      </c>
      <c r="AU1347" s="14" t="str">
        <f>_xlfn.XLOOKUP(B1347,'[10]Cells Huawei 19042026 15h'!$B:$B,'[10]Cells Huawei 19042026 15h'!$B:$B,"")</f>
        <v/>
      </c>
      <c r="AV1347" s="9" t="str">
        <f>_xlfn.XLOOKUP(B1347,'[11]cells down 19042026 9H40'!$B:$B,'[11]cells down 19042026 9H40'!$B:$B,"")</f>
        <v/>
      </c>
    </row>
    <row r="1348" spans="1:48" hidden="1" x14ac:dyDescent="0.3">
      <c r="A1348" s="1" t="s">
        <v>2013</v>
      </c>
      <c r="B1348" s="8" t="s">
        <v>2014</v>
      </c>
      <c r="C1348" s="3" t="str">
        <f>_xlfn.XLOOKUP(B1348,'[1]daily break down'!$D:$D,'[1]daily break down'!$E:$E,"")</f>
        <v>ADAMAOUA</v>
      </c>
      <c r="D1348" s="1" t="s">
        <v>11</v>
      </c>
      <c r="E1348" s="1" t="s">
        <v>96</v>
      </c>
      <c r="F1348" s="3" t="s">
        <v>90</v>
      </c>
      <c r="G1348" s="1" t="s">
        <v>2015</v>
      </c>
      <c r="H1348" s="28" t="str">
        <f>_xlfn.XLOOKUP(B1348,[2]CALCULATION!$B:$B,[2]CALCULATION!$H:$H,"")</f>
        <v>NOKIA</v>
      </c>
      <c r="I1348" s="26">
        <v>0</v>
      </c>
      <c r="J1348" s="26">
        <v>1.6487970784305515</v>
      </c>
      <c r="K1348" s="26">
        <v>8.0257852428294136E-4</v>
      </c>
      <c r="L1348" s="26">
        <v>0</v>
      </c>
      <c r="M1348" s="26">
        <v>0</v>
      </c>
      <c r="N1348" s="26">
        <v>0</v>
      </c>
      <c r="O1348" s="26">
        <v>0</v>
      </c>
      <c r="P1348" s="114" t="s">
        <v>6364</v>
      </c>
      <c r="Q1348" s="42" t="s">
        <v>5538</v>
      </c>
      <c r="R1348" s="42"/>
      <c r="S1348" s="41" t="str" cm="1">
        <f t="array" ref="S1348">IFERROR(_xlfn.IFS(
U1348="MPR ISSUE","PDH",
U1348="BSS Hardware Issue","BSS",
U1348="Sites strategiques, MLL, Pylone, etc.","ENVTECH",
U1348="AKTIVCO DEFAUT GE &amp; POWER Cabinet","AKTIVCO",
U1348="AKTIVCO Coupure ENEO &amp; Baisse de tension","AKTIVCO GRID ONLY",
U1348="Coupure ENEO &amp; Baisse de tension","IHS GRID ONLY",
U1348="Defaut GE &amp; POWER Cabinet","IHS",
U1348="Sharing","Partners",
U1348="Sites strategiques &amp; DataCenter","SST &amp; DC",
U1348="Exclu","Exclu",
U1348="SAT","SAT",
U1348="SPARE-ISSUE","SPARE-ISSUE",
U1348="Fiber CAmtel","TRANS_FO_CAMTEL",
U1348="Fiber AOF","Fiber AOF",
U1348="Projet OCM (HUAWEI)","TRAVAUX-HUAWEI",
U1348="Projet OCM (NOKIA)","TRAVAUX-NOKIA",
U1348="ACCESS-ISSUE","ACCESS-ISSUE",
U1348="Projet OCM (ZTE, NOKIA, autres projets)","TRAVAUX OCM",
U1348="No root CAuse","No root cause",
U1348="ODU HS","PDH",
U1348="IP &amp; VLAN","PDH",
U1348="Warehouse HUAWEI","SPARE-ISSUE",
U1348="SPARE-HS","SPARE-ISSUE",
U1348="Power Telco","BSS",U1348="no impacts","no impacts"
),"")</f>
        <v>No root cause</v>
      </c>
      <c r="T1348" s="41" t="str" cm="1">
        <f t="array" ref="T1348">IFERROR(_xlfn.IFS(
U1348="MPR ISSUE","TX ISSUE",
U1348="BSS Hardware Issue","RAN ISSUE",
U1348="Sites strategiques, MLL, Pylone, etc.","ENVTECH",
U1348="AKTIVCO DEFAUT GE &amp; POWER Cabinet","POWER ISSUE",
U1348="AKTIVCO Coupure ENEO &amp; Baisse de tension","POWER ISSUE",
U1348="Coupure ENEO &amp; Baisse de tension","POWER ISSUE",
U1348="Defaut GE &amp; POWER Cabinet","POWER ISSUE",
U1348="Sharing","POWER ISSUE",
U1348="Sites strategiques &amp; DataCenter","POWER ISSUE",
U1348="Exclu","Exclu",
U1348="SAT","TX ISSUE",
U1348="SPARE-ISSUE","SPARE-ISSUE",
U1348="Fiber CAmtel","TX ISSUE",
U1348="Fiber AOF","TX ISSUE",
U1348="Projet OCM (HUAWEI)","TRAVAUX-HUAWEI",
U1348="Projet OCM (NOKIA)","TRAVAUX -NOKIA",
U1348="ACCESS-ISSUE","ACCESS-ISSUE",
U1348="Projet OCM (ZTE, NOKIA, autres projets)","TRAVAUX OCM",
U1348="No root CAuse","No root cause",
U1348="ODU HS","TX ISSUE",
U1348="IP &amp; VLAN","TX ISSUE",
U1348="Warehouse HUAWEI","SPARE-ISSUE",
U1348="SPARE-HS","SPARE-ISSUE",
U1348="Power Telco","RAN ISSUE",U1348="no impacts","no impacts"
),"")</f>
        <v>No root cause</v>
      </c>
      <c r="U1348" s="68" t="s">
        <v>5691</v>
      </c>
      <c r="V1348" s="41" t="str" cm="1">
        <f t="array" ref="V1348">IFERROR(_xlfn.IFS(
U1348="MPR ISSUE","ACTIVE",
U1348="BSS Hardware Issue","ACTIVE",
U1348="Sites strategiques, MLL, Pylone, etc.","PASSIVE",
U1348="AKTIVCO DEFAUT GE &amp; POWER Cabinet","PASSIVE",
U1348="AKTIVCO Coupure ENEO &amp; Baisse de tension","PASSIVE",
U1348="Coupure ENEO &amp; Baisse de tension","PASSIVE",
U1348="Defaut GE &amp; POWER Cabinet","PASSIVE",
U1348="Sharing","PASSIVE",
U1348="Sites strategiques &amp; DataCenter","PASSIVE",
U1348="Exclu","Exclu",
U1348="SAT","ACTIVE",
U1348="SPARE-ISSUE","SPARE-ISSUE",
U1348="Fiber CAmtel","ACTIVE",
U1348="Fiber AOF","ACTIVE",
U1348="Projet OCM (HUAWEI)","PLANNED WORKS",
U1348="Projet OCM (NOKIA)","PLANNED WORKS",
U1348="ACCESS-ISSUE","ACCESS-ISSUE",
U1348="Projet OCM (ZTE, NOKIA, autres projets)","PLANNED WORKS",
U1348="No root CAuse","No root cause",
U1348="ODU HS","ACTIVE",
U1348="IP &amp; VLAN","ACTIVE",
U1348="Warehouse HUAWEI","SPARE-ISSUE",
U1348="SPARE-HS","SPARE-ISSUE",
U1348="Power Telco","ACTIVE", U1348="no impacts","no impacts"
),"")</f>
        <v>No root cause</v>
      </c>
      <c r="W1348" s="113"/>
      <c r="X1348" s="113"/>
      <c r="Y1348" s="113"/>
      <c r="Z1348" s="113"/>
      <c r="AA1348" s="113"/>
      <c r="AB1348" s="17" t="s">
        <v>5465</v>
      </c>
      <c r="AC1348" s="17" t="str">
        <f>_xlfn.XLOOKUP(B1348,'INCIDENT-04-27-2026'!E:E,'INCIDENT-04-27-2026'!F:F,"")</f>
        <v/>
      </c>
      <c r="AD1348" s="9"/>
      <c r="AE1348" s="7" t="s">
        <v>5465</v>
      </c>
      <c r="AF1348" s="6" t="str">
        <f>_xlfn.XLOOKUP(B1348,'[13]Input_27-04'!$B:$B,'[13]Input_27-04'!$M:$M,"")</f>
        <v/>
      </c>
      <c r="AG1348" s="7"/>
      <c r="AH1348" s="3"/>
      <c r="AI1348" s="18" t="str">
        <f>_xlfn.XLOOKUP(B1348,'[3]Cells Huawei 27042026 10h'!$B:$B,'[3]Cells Huawei 27042026 10h'!$T:$T,"")</f>
        <v/>
      </c>
      <c r="AJ1348" s="18" t="str">
        <f>_xlfn.XLOOKUP(B1348,'[3]Cells Huawei 27042026 15h'!$B:$B,'[3]Cells Huawei 27042026 15h'!$T:$T,"")</f>
        <v/>
      </c>
      <c r="AK1348" s="18" t="str">
        <f>_xlfn.XLOOKUP(B1348,'[4]cells down 27042026 11h28'!$B:$B,'[4]cells down 27042026 11h28'!$R:$R,"")</f>
        <v/>
      </c>
      <c r="AL1348" s="18" t="str">
        <f>_xlfn.XLOOKUP(B1348,'[4]cells down 27042026 18h01'!$B:$B,'[4]cells down 27042026 18h01'!$R:$R,"")</f>
        <v/>
      </c>
      <c r="AM1348" s="18" t="str">
        <f>_xlfn.XLOOKUP(B1348,'[5]cell downs 27042026 11h'!$B:$B,'[5]cell downs 27042026 11h'!$R:$R,"")</f>
        <v/>
      </c>
      <c r="AN1348" s="18" t="str">
        <f>_xlfn.XLOOKUP(B1348,'[5]cell downs 27042026 17h40'!$B:$B,'[5]cell downs 27042026 17h40'!$R:$R,"")</f>
        <v/>
      </c>
      <c r="AO1348" s="18" t="str">
        <f>_xlfn.XLOOKUP(B1348,'[6]ALL SITES DOWN'!$D:$D,'[6]ALL SITES DOWN'!$J:$J,"")</f>
        <v/>
      </c>
      <c r="AP1348" s="18" t="str">
        <f>_xlfn.XLOOKUP(B1348,'[7]ALL SITES DOWN'!$D:$D,'[7]ALL SITES DOWN'!$J:$J,"")</f>
        <v/>
      </c>
      <c r="AQ1348" s="9" t="str">
        <f>_xlfn.XLOOKUP(B1348,[8]sheet1!$AC:$AC,[8]sheet1!$AF:$AF,"")</f>
        <v/>
      </c>
      <c r="AR1348" s="14"/>
      <c r="AS1348" s="14" t="s">
        <v>5465</v>
      </c>
      <c r="AT1348" s="14" t="str">
        <f>_xlfn.XLOOKUP(B1348,'[9]cell downs 18042026 17h'!$B:$B,'[9]cell downs 18042026 17h'!$B:$B,"")</f>
        <v/>
      </c>
      <c r="AU1348" s="14" t="str">
        <f>_xlfn.XLOOKUP(B1348,'[10]Cells Huawei 19042026 15h'!$B:$B,'[10]Cells Huawei 19042026 15h'!$B:$B,"")</f>
        <v/>
      </c>
      <c r="AV1348" s="9" t="str">
        <f>_xlfn.XLOOKUP(B1348,'[11]cells down 19042026 9H40'!$B:$B,'[11]cells down 19042026 9H40'!$B:$B,"")</f>
        <v/>
      </c>
    </row>
    <row r="1349" spans="1:48" hidden="1" x14ac:dyDescent="0.3">
      <c r="A1349" s="1" t="s">
        <v>3897</v>
      </c>
      <c r="B1349" s="8" t="s">
        <v>3898</v>
      </c>
      <c r="C1349" s="3" t="str">
        <f>_xlfn.XLOOKUP(B1349,'[1]daily break down'!$D:$D,'[1]daily break down'!$E:$E,"")</f>
        <v>NORD</v>
      </c>
      <c r="D1349" s="1" t="s">
        <v>11</v>
      </c>
      <c r="E1349" s="1" t="s">
        <v>154</v>
      </c>
      <c r="F1349" s="3" t="s">
        <v>23</v>
      </c>
      <c r="G1349" s="1" t="s">
        <v>3899</v>
      </c>
      <c r="H1349" s="28" t="str">
        <f>_xlfn.XLOOKUP(B1349,[2]CALCULATION!$B:$B,[2]CALCULATION!$H:$H,"")</f>
        <v>NOKIA</v>
      </c>
      <c r="I1349" s="26">
        <v>0</v>
      </c>
      <c r="J1349" s="26">
        <v>0</v>
      </c>
      <c r="K1349" s="26">
        <v>8.0257852428294136E-4</v>
      </c>
      <c r="L1349" s="26">
        <v>0</v>
      </c>
      <c r="M1349" s="26">
        <v>0</v>
      </c>
      <c r="N1349" s="26">
        <v>0</v>
      </c>
      <c r="O1349" s="26">
        <v>0</v>
      </c>
      <c r="P1349" s="114" t="s">
        <v>6364</v>
      </c>
      <c r="Q1349" s="42" t="s">
        <v>5538</v>
      </c>
      <c r="R1349" s="42"/>
      <c r="S1349" s="41" t="str" cm="1">
        <f t="array" ref="S1349">IFERROR(_xlfn.IFS(
U1349="MPR ISSUE","PDH",
U1349="BSS Hardware Issue","BSS",
U1349="Sites strategiques, MLL, Pylone, etc.","ENVTECH",
U1349="AKTIVCO DEFAUT GE &amp; POWER Cabinet","AKTIVCO",
U1349="AKTIVCO Coupure ENEO &amp; Baisse de tension","AKTIVCO GRID ONLY",
U1349="Coupure ENEO &amp; Baisse de tension","IHS GRID ONLY",
U1349="Defaut GE &amp; POWER Cabinet","IHS",
U1349="Sharing","Partners",
U1349="Sites strategiques &amp; DataCenter","SST &amp; DC",
U1349="Exclu","Exclu",
U1349="SAT","SAT",
U1349="SPARE-ISSUE","SPARE-ISSUE",
U1349="Fiber CAmtel","TRANS_FO_CAMTEL",
U1349="Fiber AOF","Fiber AOF",
U1349="Projet OCM (HUAWEI)","TRAVAUX-HUAWEI",
U1349="Projet OCM (NOKIA)","TRAVAUX-NOKIA",
U1349="ACCESS-ISSUE","ACCESS-ISSUE",
U1349="Projet OCM (ZTE, NOKIA, autres projets)","TRAVAUX OCM",
U1349="No root CAuse","No root cause",
U1349="ODU HS","PDH",
U1349="IP &amp; VLAN","PDH",
U1349="Warehouse HUAWEI","SPARE-ISSUE",
U1349="SPARE-HS","SPARE-ISSUE",
U1349="Power Telco","BSS",U1349="no impacts","no impacts"
),"")</f>
        <v>No root cause</v>
      </c>
      <c r="T1349" s="41" t="str" cm="1">
        <f t="array" ref="T1349">IFERROR(_xlfn.IFS(
U1349="MPR ISSUE","TX ISSUE",
U1349="BSS Hardware Issue","RAN ISSUE",
U1349="Sites strategiques, MLL, Pylone, etc.","ENVTECH",
U1349="AKTIVCO DEFAUT GE &amp; POWER Cabinet","POWER ISSUE",
U1349="AKTIVCO Coupure ENEO &amp; Baisse de tension","POWER ISSUE",
U1349="Coupure ENEO &amp; Baisse de tension","POWER ISSUE",
U1349="Defaut GE &amp; POWER Cabinet","POWER ISSUE",
U1349="Sharing","POWER ISSUE",
U1349="Sites strategiques &amp; DataCenter","POWER ISSUE",
U1349="Exclu","Exclu",
U1349="SAT","TX ISSUE",
U1349="SPARE-ISSUE","SPARE-ISSUE",
U1349="Fiber CAmtel","TX ISSUE",
U1349="Fiber AOF","TX ISSUE",
U1349="Projet OCM (HUAWEI)","TRAVAUX-HUAWEI",
U1349="Projet OCM (NOKIA)","TRAVAUX -NOKIA",
U1349="ACCESS-ISSUE","ACCESS-ISSUE",
U1349="Projet OCM (ZTE, NOKIA, autres projets)","TRAVAUX OCM",
U1349="No root CAuse","No root cause",
U1349="ODU HS","TX ISSUE",
U1349="IP &amp; VLAN","TX ISSUE",
U1349="Warehouse HUAWEI","SPARE-ISSUE",
U1349="SPARE-HS","SPARE-ISSUE",
U1349="Power Telco","RAN ISSUE",U1349="no impacts","no impacts"
),"")</f>
        <v>No root cause</v>
      </c>
      <c r="U1349" s="68" t="s">
        <v>5691</v>
      </c>
      <c r="V1349" s="41" t="str" cm="1">
        <f t="array" ref="V1349">IFERROR(_xlfn.IFS(
U1349="MPR ISSUE","ACTIVE",
U1349="BSS Hardware Issue","ACTIVE",
U1349="Sites strategiques, MLL, Pylone, etc.","PASSIVE",
U1349="AKTIVCO DEFAUT GE &amp; POWER Cabinet","PASSIVE",
U1349="AKTIVCO Coupure ENEO &amp; Baisse de tension","PASSIVE",
U1349="Coupure ENEO &amp; Baisse de tension","PASSIVE",
U1349="Defaut GE &amp; POWER Cabinet","PASSIVE",
U1349="Sharing","PASSIVE",
U1349="Sites strategiques &amp; DataCenter","PASSIVE",
U1349="Exclu","Exclu",
U1349="SAT","ACTIVE",
U1349="SPARE-ISSUE","SPARE-ISSUE",
U1349="Fiber CAmtel","ACTIVE",
U1349="Fiber AOF","ACTIVE",
U1349="Projet OCM (HUAWEI)","PLANNED WORKS",
U1349="Projet OCM (NOKIA)","PLANNED WORKS",
U1349="ACCESS-ISSUE","ACCESS-ISSUE",
U1349="Projet OCM (ZTE, NOKIA, autres projets)","PLANNED WORKS",
U1349="No root CAuse","No root cause",
U1349="ODU HS","ACTIVE",
U1349="IP &amp; VLAN","ACTIVE",
U1349="Warehouse HUAWEI","SPARE-ISSUE",
U1349="SPARE-HS","SPARE-ISSUE",
U1349="Power Telco","ACTIVE", U1349="no impacts","no impacts"
),"")</f>
        <v>No root cause</v>
      </c>
      <c r="W1349" s="113"/>
      <c r="X1349" s="113"/>
      <c r="Y1349" s="113"/>
      <c r="Z1349" s="113"/>
      <c r="AA1349" s="113"/>
      <c r="AB1349" s="17" t="s">
        <v>5465</v>
      </c>
      <c r="AC1349" s="17" t="str">
        <f>_xlfn.XLOOKUP(B1349,'INCIDENT-04-27-2026'!E:E,'INCIDENT-04-27-2026'!F:F,"")</f>
        <v/>
      </c>
      <c r="AD1349" s="9"/>
      <c r="AE1349" s="7" t="s">
        <v>5465</v>
      </c>
      <c r="AF1349" s="6" t="str">
        <f>_xlfn.XLOOKUP(B1349,'[13]Input_27-04'!$B:$B,'[13]Input_27-04'!$M:$M,"")</f>
        <v/>
      </c>
      <c r="AG1349" s="7"/>
      <c r="AH1349" s="3"/>
      <c r="AI1349" s="18" t="str">
        <f>_xlfn.XLOOKUP(B1349,'[3]Cells Huawei 27042026 10h'!$B:$B,'[3]Cells Huawei 27042026 10h'!$T:$T,"")</f>
        <v/>
      </c>
      <c r="AJ1349" s="18" t="str">
        <f>_xlfn.XLOOKUP(B1349,'[3]Cells Huawei 27042026 15h'!$B:$B,'[3]Cells Huawei 27042026 15h'!$T:$T,"")</f>
        <v/>
      </c>
      <c r="AK1349" s="18" t="str">
        <f>_xlfn.XLOOKUP(B1349,'[4]cells down 27042026 11h28'!$B:$B,'[4]cells down 27042026 11h28'!$R:$R,"")</f>
        <v/>
      </c>
      <c r="AL1349" s="18" t="str">
        <f>_xlfn.XLOOKUP(B1349,'[4]cells down 27042026 18h01'!$B:$B,'[4]cells down 27042026 18h01'!$R:$R,"")</f>
        <v/>
      </c>
      <c r="AM1349" s="18" t="str">
        <f>_xlfn.XLOOKUP(B1349,'[5]cell downs 27042026 11h'!$B:$B,'[5]cell downs 27042026 11h'!$R:$R,"")</f>
        <v/>
      </c>
      <c r="AN1349" s="18" t="str">
        <f>_xlfn.XLOOKUP(B1349,'[5]cell downs 27042026 17h40'!$B:$B,'[5]cell downs 27042026 17h40'!$R:$R,"")</f>
        <v/>
      </c>
      <c r="AO1349" s="18" t="str">
        <f>_xlfn.XLOOKUP(B1349,'[6]ALL SITES DOWN'!$D:$D,'[6]ALL SITES DOWN'!$J:$J,"")</f>
        <v/>
      </c>
      <c r="AP1349" s="18" t="str">
        <f>_xlfn.XLOOKUP(B1349,'[7]ALL SITES DOWN'!$D:$D,'[7]ALL SITES DOWN'!$J:$J,"")</f>
        <v/>
      </c>
      <c r="AQ1349" s="9" t="str">
        <f>_xlfn.XLOOKUP(B1349,[8]sheet1!$AC:$AC,[8]sheet1!$AF:$AF,"")</f>
        <v/>
      </c>
      <c r="AR1349" s="14"/>
      <c r="AS1349" s="14" t="s">
        <v>5465</v>
      </c>
      <c r="AT1349" s="14" t="str">
        <f>_xlfn.XLOOKUP(B1349,'[9]cell downs 18042026 17h'!$B:$B,'[9]cell downs 18042026 17h'!$B:$B,"")</f>
        <v/>
      </c>
      <c r="AU1349" s="14" t="str">
        <f>_xlfn.XLOOKUP(B1349,'[10]Cells Huawei 19042026 15h'!$B:$B,'[10]Cells Huawei 19042026 15h'!$B:$B,"")</f>
        <v/>
      </c>
      <c r="AV1349" s="9" t="str">
        <f>_xlfn.XLOOKUP(B1349,'[11]cells down 19042026 9H40'!$B:$B,'[11]cells down 19042026 9H40'!$B:$B,"")</f>
        <v/>
      </c>
    </row>
    <row r="1350" spans="1:48" hidden="1" x14ac:dyDescent="0.3">
      <c r="A1350" s="1" t="s">
        <v>891</v>
      </c>
      <c r="B1350" s="8" t="s">
        <v>892</v>
      </c>
      <c r="C1350" s="3" t="str">
        <f>_xlfn.XLOOKUP(B1350,'[1]daily break down'!$D:$D,'[1]daily break down'!$E:$E,"")</f>
        <v>CENTRE</v>
      </c>
      <c r="D1350" s="1"/>
      <c r="E1350" s="1"/>
      <c r="F1350" s="3" t="s">
        <v>226</v>
      </c>
      <c r="G1350" s="1" t="s">
        <v>893</v>
      </c>
      <c r="H1350" s="28" t="str">
        <f>_xlfn.XLOOKUP(B1350,[2]CALCULATION!$B:$B,[2]CALCULATION!$H:$H,"")</f>
        <v>NOKIA</v>
      </c>
      <c r="I1350" s="26">
        <v>0</v>
      </c>
      <c r="J1350" s="26">
        <v>0</v>
      </c>
      <c r="K1350" s="26">
        <v>7.4907328933062809E-4</v>
      </c>
      <c r="L1350" s="26">
        <v>0</v>
      </c>
      <c r="M1350" s="26">
        <v>0</v>
      </c>
      <c r="N1350" s="26">
        <v>0</v>
      </c>
      <c r="O1350" s="26">
        <v>0</v>
      </c>
      <c r="P1350" s="114" t="s">
        <v>6364</v>
      </c>
      <c r="Q1350" s="42" t="s">
        <v>5538</v>
      </c>
      <c r="R1350" s="42"/>
      <c r="S1350" s="41" t="str" cm="1">
        <f t="array" ref="S1350">IFERROR(_xlfn.IFS(
U1350="MPR ISSUE","PDH",
U1350="BSS Hardware Issue","BSS",
U1350="Sites strategiques, MLL, Pylone, etc.","ENVTECH",
U1350="AKTIVCO DEFAUT GE &amp; POWER Cabinet","AKTIVCO",
U1350="AKTIVCO Coupure ENEO &amp; Baisse de tension","AKTIVCO GRID ONLY",
U1350="Coupure ENEO &amp; Baisse de tension","IHS GRID ONLY",
U1350="Defaut GE &amp; POWER Cabinet","IHS",
U1350="Sharing","Partners",
U1350="Sites strategiques &amp; DataCenter","SST &amp; DC",
U1350="Exclu","Exclu",
U1350="SAT","SAT",
U1350="SPARE-ISSUE","SPARE-ISSUE",
U1350="Fiber CAmtel","TRANS_FO_CAMTEL",
U1350="Fiber AOF","Fiber AOF",
U1350="Projet OCM (HUAWEI)","TRAVAUX-HUAWEI",
U1350="Projet OCM (NOKIA)","TRAVAUX-NOKIA",
U1350="ACCESS-ISSUE","ACCESS-ISSUE",
U1350="Projet OCM (ZTE, NOKIA, autres projets)","TRAVAUX OCM",
U1350="No root CAuse","No root cause",
U1350="ODU HS","PDH",
U1350="IP &amp; VLAN","PDH",
U1350="Warehouse HUAWEI","SPARE-ISSUE",
U1350="SPARE-HS","SPARE-ISSUE",
U1350="Power Telco","BSS",U1350="no impacts","no impacts"
),"")</f>
        <v>No root cause</v>
      </c>
      <c r="T1350" s="41" t="str" cm="1">
        <f t="array" ref="T1350">IFERROR(_xlfn.IFS(
U1350="MPR ISSUE","TX ISSUE",
U1350="BSS Hardware Issue","RAN ISSUE",
U1350="Sites strategiques, MLL, Pylone, etc.","ENVTECH",
U1350="AKTIVCO DEFAUT GE &amp; POWER Cabinet","POWER ISSUE",
U1350="AKTIVCO Coupure ENEO &amp; Baisse de tension","POWER ISSUE",
U1350="Coupure ENEO &amp; Baisse de tension","POWER ISSUE",
U1350="Defaut GE &amp; POWER Cabinet","POWER ISSUE",
U1350="Sharing","POWER ISSUE",
U1350="Sites strategiques &amp; DataCenter","POWER ISSUE",
U1350="Exclu","Exclu",
U1350="SAT","TX ISSUE",
U1350="SPARE-ISSUE","SPARE-ISSUE",
U1350="Fiber CAmtel","TX ISSUE",
U1350="Fiber AOF","TX ISSUE",
U1350="Projet OCM (HUAWEI)","TRAVAUX-HUAWEI",
U1350="Projet OCM (NOKIA)","TRAVAUX -NOKIA",
U1350="ACCESS-ISSUE","ACCESS-ISSUE",
U1350="Projet OCM (ZTE, NOKIA, autres projets)","TRAVAUX OCM",
U1350="No root CAuse","No root cause",
U1350="ODU HS","TX ISSUE",
U1350="IP &amp; VLAN","TX ISSUE",
U1350="Warehouse HUAWEI","SPARE-ISSUE",
U1350="SPARE-HS","SPARE-ISSUE",
U1350="Power Telco","RAN ISSUE",U1350="no impacts","no impacts"
),"")</f>
        <v>No root cause</v>
      </c>
      <c r="U1350" s="68" t="s">
        <v>5691</v>
      </c>
      <c r="V1350" s="41" t="str" cm="1">
        <f t="array" ref="V1350">IFERROR(_xlfn.IFS(
U1350="MPR ISSUE","ACTIVE",
U1350="BSS Hardware Issue","ACTIVE",
U1350="Sites strategiques, MLL, Pylone, etc.","PASSIVE",
U1350="AKTIVCO DEFAUT GE &amp; POWER Cabinet","PASSIVE",
U1350="AKTIVCO Coupure ENEO &amp; Baisse de tension","PASSIVE",
U1350="Coupure ENEO &amp; Baisse de tension","PASSIVE",
U1350="Defaut GE &amp; POWER Cabinet","PASSIVE",
U1350="Sharing","PASSIVE",
U1350="Sites strategiques &amp; DataCenter","PASSIVE",
U1350="Exclu","Exclu",
U1350="SAT","ACTIVE",
U1350="SPARE-ISSUE","SPARE-ISSUE",
U1350="Fiber CAmtel","ACTIVE",
U1350="Fiber AOF","ACTIVE",
U1350="Projet OCM (HUAWEI)","PLANNED WORKS",
U1350="Projet OCM (NOKIA)","PLANNED WORKS",
U1350="ACCESS-ISSUE","ACCESS-ISSUE",
U1350="Projet OCM (ZTE, NOKIA, autres projets)","PLANNED WORKS",
U1350="No root CAuse","No root cause",
U1350="ODU HS","ACTIVE",
U1350="IP &amp; VLAN","ACTIVE",
U1350="Warehouse HUAWEI","SPARE-ISSUE",
U1350="SPARE-HS","SPARE-ISSUE",
U1350="Power Telco","ACTIVE", U1350="no impacts","no impacts"
),"")</f>
        <v>No root cause</v>
      </c>
      <c r="W1350" s="113"/>
      <c r="X1350" s="113"/>
      <c r="Y1350" s="113"/>
      <c r="Z1350" s="113"/>
      <c r="AA1350" s="113"/>
      <c r="AB1350" s="17" t="s">
        <v>5465</v>
      </c>
      <c r="AC1350" s="17" t="str">
        <f>_xlfn.XLOOKUP(B1350,'INCIDENT-04-27-2026'!E:E,'INCIDENT-04-27-2026'!F:F,"")</f>
        <v/>
      </c>
      <c r="AD1350" s="9"/>
      <c r="AE1350" s="7" t="s">
        <v>5465</v>
      </c>
      <c r="AF1350" s="6" t="str">
        <f>_xlfn.XLOOKUP(B1350,'[13]Input_27-04'!$B:$B,'[13]Input_27-04'!$M:$M,"")</f>
        <v/>
      </c>
      <c r="AG1350" s="7"/>
      <c r="AH1350" s="3"/>
      <c r="AI1350" s="18" t="str">
        <f>_xlfn.XLOOKUP(B1350,'[3]Cells Huawei 27042026 10h'!$B:$B,'[3]Cells Huawei 27042026 10h'!$T:$T,"")</f>
        <v/>
      </c>
      <c r="AJ1350" s="18" t="str">
        <f>_xlfn.XLOOKUP(B1350,'[3]Cells Huawei 27042026 15h'!$B:$B,'[3]Cells Huawei 27042026 15h'!$T:$T,"")</f>
        <v/>
      </c>
      <c r="AK1350" s="18" t="str">
        <f>_xlfn.XLOOKUP(B1350,'[4]cells down 27042026 11h28'!$B:$B,'[4]cells down 27042026 11h28'!$R:$R,"")</f>
        <v/>
      </c>
      <c r="AL1350" s="18" t="str">
        <f>_xlfn.XLOOKUP(B1350,'[4]cells down 27042026 18h01'!$B:$B,'[4]cells down 27042026 18h01'!$R:$R,"")</f>
        <v/>
      </c>
      <c r="AM1350" s="18" t="str">
        <f>_xlfn.XLOOKUP(B1350,'[5]cell downs 27042026 11h'!$B:$B,'[5]cell downs 27042026 11h'!$R:$R,"")</f>
        <v/>
      </c>
      <c r="AN1350" s="18" t="str">
        <f>_xlfn.XLOOKUP(B1350,'[5]cell downs 27042026 17h40'!$B:$B,'[5]cell downs 27042026 17h40'!$R:$R,"")</f>
        <v/>
      </c>
      <c r="AO1350" s="18" t="str">
        <f>_xlfn.XLOOKUP(B1350,'[6]ALL SITES DOWN'!$D:$D,'[6]ALL SITES DOWN'!$J:$J,"")</f>
        <v/>
      </c>
      <c r="AP1350" s="18" t="str">
        <f>_xlfn.XLOOKUP(B1350,'[7]ALL SITES DOWN'!$D:$D,'[7]ALL SITES DOWN'!$J:$J,"")</f>
        <v/>
      </c>
      <c r="AQ1350" s="9" t="str">
        <f>_xlfn.XLOOKUP(B1350,[8]sheet1!$AC:$AC,[8]sheet1!$AF:$AF,"")</f>
        <v/>
      </c>
      <c r="AR1350" s="14"/>
      <c r="AS1350" s="14" t="s">
        <v>5465</v>
      </c>
      <c r="AT1350" s="14" t="str">
        <f>_xlfn.XLOOKUP(B1350,'[9]cell downs 18042026 17h'!$B:$B,'[9]cell downs 18042026 17h'!$B:$B,"")</f>
        <v/>
      </c>
      <c r="AU1350" s="14" t="str">
        <f>_xlfn.XLOOKUP(B1350,'[10]Cells Huawei 19042026 15h'!$B:$B,'[10]Cells Huawei 19042026 15h'!$B:$B,"")</f>
        <v/>
      </c>
      <c r="AV1350" s="9" t="str">
        <f>_xlfn.XLOOKUP(B1350,'[11]cells down 19042026 9H40'!$B:$B,'[11]cells down 19042026 9H40'!$B:$B,"")</f>
        <v/>
      </c>
    </row>
    <row r="1351" spans="1:48" hidden="1" x14ac:dyDescent="0.3">
      <c r="A1351" s="1" t="s">
        <v>3740</v>
      </c>
      <c r="B1351" s="1" t="s">
        <v>3741</v>
      </c>
      <c r="C1351" s="3" t="str">
        <f>_xlfn.XLOOKUP(B1351,'[1]daily break down'!$D:$D,'[1]daily break down'!$E:$E,"")</f>
        <v>SUD-OUEST</v>
      </c>
      <c r="D1351" s="1"/>
      <c r="E1351" s="1"/>
      <c r="F1351" s="3" t="s">
        <v>13</v>
      </c>
      <c r="G1351" s="1" t="s">
        <v>3742</v>
      </c>
      <c r="H1351" s="27" t="str">
        <f>_xlfn.XLOOKUP(B1351,[2]CALCULATION!$B:$B,[2]CALCULATION!$H:$H,"")</f>
        <v>HUAWEI</v>
      </c>
      <c r="I1351" s="26">
        <v>18.491409199476074</v>
      </c>
      <c r="J1351" s="26">
        <v>18.491409199476074</v>
      </c>
      <c r="K1351" s="26">
        <v>18.491409199476074</v>
      </c>
      <c r="L1351" s="26">
        <v>11.090208399323121</v>
      </c>
      <c r="M1351" s="26">
        <v>0.98565560321088475</v>
      </c>
      <c r="N1351" s="26">
        <v>0</v>
      </c>
      <c r="O1351" s="26">
        <v>0</v>
      </c>
      <c r="P1351" s="114" t="s">
        <v>6364</v>
      </c>
      <c r="Q1351" s="42" t="s">
        <v>6353</v>
      </c>
      <c r="R1351" s="42"/>
      <c r="S1351" s="41" t="str" cm="1">
        <f t="array" ref="S1351">IFERROR(_xlfn.IFS(
U1351="MPR ISSUE","PDH",
U1351="BSS Hardware Issue","BSS",
U1351="Sites strategiques, MLL, Pylone, etc.","ENVTECH",
U1351="AKTIVCO DEFAUT GE &amp; POWER Cabinet","AKTIVCO",
U1351="AKTIVCO Coupure ENEO &amp; Baisse de tension","AKTIVCO GRID ONLY",
U1351="Coupure ENEO &amp; Baisse de tension","IHS GRID ONLY",
U1351="Defaut GE &amp; POWER Cabinet","IHS",
U1351="Sharing","Partners",
U1351="Sites strategiques &amp; DataCenter","SST &amp; DC",
U1351="Exclu","Exclu",
U1351="SAT","SAT",
U1351="SPARE-ISSUE","SPARE-ISSUE",
U1351="Fiber CAmtel","TRANS_FO_CAMTEL",
U1351="Fiber AOF","Fiber AOF",
U1351="Projet OCM (HUAWEI)","TRAVAUX-HUAWEI",
U1351="Projet OCM (NOKIA)","TRAVAUX-NOKIA",
U1351="ACCESS-ISSUE","ACCESS-ISSUE",
U1351="Projet OCM (ZTE, NOKIA, autres projets)","TRAVAUX OCM",
U1351="No root CAuse","No root cause",
U1351="ODU HS","PDH",
U1351="IP &amp; VLAN","PDH",
U1351="Warehouse HUAWEI","SPARE-ISSUE",
U1351="SPARE-HS","SPARE-ISSUE",
U1351="Power Telco","BSS",U1351="no impacts","no impacts"
),"")</f>
        <v/>
      </c>
      <c r="T1351" s="41" t="str" cm="1">
        <f t="array" ref="T1351">IFERROR(_xlfn.IFS(
U1351="MPR ISSUE","TX ISSUE",
U1351="BSS Hardware Issue","RAN ISSUE",
U1351="Sites strategiques, MLL, Pylone, etc.","ENVTECH",
U1351="AKTIVCO DEFAUT GE &amp; POWER Cabinet","POWER ISSUE",
U1351="AKTIVCO Coupure ENEO &amp; Baisse de tension","POWER ISSUE",
U1351="Coupure ENEO &amp; Baisse de tension","POWER ISSUE",
U1351="Defaut GE &amp; POWER Cabinet","POWER ISSUE",
U1351="Sharing","POWER ISSUE",
U1351="Sites strategiques &amp; DataCenter","POWER ISSUE",
U1351="Exclu","Exclu",
U1351="SAT","TX ISSUE",
U1351="SPARE-ISSUE","SPARE-ISSUE",
U1351="Fiber CAmtel","TX ISSUE",
U1351="Fiber AOF","TX ISSUE",
U1351="Projet OCM (HUAWEI)","TRAVAUX-HUAWEI",
U1351="Projet OCM (NOKIA)","TRAVAUX -NOKIA",
U1351="ACCESS-ISSUE","ACCESS-ISSUE",
U1351="Projet OCM (ZTE, NOKIA, autres projets)","TRAVAUX OCM",
U1351="No root CAuse","No root cause",
U1351="ODU HS","TX ISSUE",
U1351="IP &amp; VLAN","TX ISSUE",
U1351="Warehouse HUAWEI","SPARE-ISSUE",
U1351="SPARE-HS","SPARE-ISSUE",
U1351="Power Telco","RAN ISSUE",U1351="no impacts","no impacts"
),"")</f>
        <v/>
      </c>
      <c r="U1351" s="68"/>
      <c r="V1351" s="41" t="str" cm="1">
        <f t="array" ref="V1351">IFERROR(_xlfn.IFS(
U1351="MPR ISSUE","ACTIVE",
U1351="BSS Hardware Issue","ACTIVE",
U1351="Sites strategiques, MLL, Pylone, etc.","PASSIVE",
U1351="AKTIVCO DEFAUT GE &amp; POWER Cabinet","PASSIVE",
U1351="AKTIVCO Coupure ENEO &amp; Baisse de tension","PASSIVE",
U1351="Coupure ENEO &amp; Baisse de tension","PASSIVE",
U1351="Defaut GE &amp; POWER Cabinet","PASSIVE",
U1351="Sharing","PASSIVE",
U1351="Sites strategiques &amp; DataCenter","PASSIVE",
U1351="Exclu","Exclu",
U1351="SAT","ACTIVE",
U1351="SPARE-ISSUE","SPARE-ISSUE",
U1351="Fiber CAmtel","ACTIVE",
U1351="Fiber AOF","ACTIVE",
U1351="Projet OCM (HUAWEI)","PLANNED WORKS",
U1351="Projet OCM (NOKIA)","PLANNED WORKS",
U1351="ACCESS-ISSUE","ACCESS-ISSUE",
U1351="Projet OCM (ZTE, NOKIA, autres projets)","PLANNED WORKS",
U1351="No root CAuse","No root cause",
U1351="ODU HS","ACTIVE",
U1351="IP &amp; VLAN","ACTIVE",
U1351="Warehouse HUAWEI","SPARE-ISSUE",
U1351="SPARE-HS","SPARE-ISSUE",
U1351="Power Telco","ACTIVE", U1351="no impacts","no impacts"
),"")</f>
        <v/>
      </c>
      <c r="W1351" s="113"/>
      <c r="X1351" s="113"/>
      <c r="Y1351" s="113"/>
      <c r="Z1351" s="113"/>
      <c r="AA1351" s="113"/>
      <c r="AB1351" s="17" t="s">
        <v>5465</v>
      </c>
      <c r="AC1351" s="17" t="str">
        <f>_xlfn.XLOOKUP(B1351,'INCIDENT-04-27-2026'!E:E,'INCIDENT-04-27-2026'!F:F,"")</f>
        <v/>
      </c>
      <c r="AD1351" s="9"/>
      <c r="AE1351" s="7" t="s">
        <v>5465</v>
      </c>
      <c r="AF1351" s="6" t="str">
        <f>_xlfn.XLOOKUP(B1351,'[13]Input_27-04'!$B:$B,'[13]Input_27-04'!$M:$M,"")</f>
        <v/>
      </c>
      <c r="AG1351" s="7"/>
      <c r="AH1351" s="3"/>
      <c r="AI1351" s="18" t="str">
        <f>_xlfn.XLOOKUP(B1351,'[3]Cells Huawei 27042026 10h'!$B:$B,'[3]Cells Huawei 27042026 10h'!$T:$T,"")</f>
        <v/>
      </c>
      <c r="AJ1351" s="18" t="str">
        <f>_xlfn.XLOOKUP(B1351,'[3]Cells Huawei 27042026 15h'!$B:$B,'[3]Cells Huawei 27042026 15h'!$T:$T,"")</f>
        <v/>
      </c>
      <c r="AK1351" s="18" t="str">
        <f>_xlfn.XLOOKUP(B1351,'[4]cells down 27042026 11h28'!$B:$B,'[4]cells down 27042026 11h28'!$R:$R,"")</f>
        <v/>
      </c>
      <c r="AL1351" s="18" t="str">
        <f>_xlfn.XLOOKUP(B1351,'[4]cells down 27042026 18h01'!$B:$B,'[4]cells down 27042026 18h01'!$R:$R,"")</f>
        <v/>
      </c>
      <c r="AM1351" s="18" t="str">
        <f>_xlfn.XLOOKUP(B1351,'[5]cell downs 27042026 11h'!$B:$B,'[5]cell downs 27042026 11h'!$R:$R,"")</f>
        <v/>
      </c>
      <c r="AN1351" s="18" t="str">
        <f>_xlfn.XLOOKUP(B1351,'[5]cell downs 27042026 17h40'!$B:$B,'[5]cell downs 27042026 17h40'!$R:$R,"")</f>
        <v/>
      </c>
      <c r="AO1351" s="18" t="str">
        <f>_xlfn.XLOOKUP(B1351,'[6]ALL SITES DOWN'!$D:$D,'[6]ALL SITES DOWN'!$J:$J,"")</f>
        <v/>
      </c>
      <c r="AP1351" s="18" t="str">
        <f>_xlfn.XLOOKUP(B1351,'[7]ALL SITES DOWN'!$D:$D,'[7]ALL SITES DOWN'!$J:$J,"")</f>
        <v/>
      </c>
      <c r="AQ1351" s="9" t="str">
        <f>_xlfn.XLOOKUP(B1351,[8]sheet1!$AC:$AC,[8]sheet1!$AF:$AF,"")</f>
        <v/>
      </c>
      <c r="AR1351" s="14"/>
      <c r="AS1351" s="14" t="s">
        <v>5465</v>
      </c>
      <c r="AT1351" s="14" t="str">
        <f>_xlfn.XLOOKUP(B1351,'[9]cell downs 18042026 17h'!$B:$B,'[9]cell downs 18042026 17h'!$B:$B,"")</f>
        <v/>
      </c>
      <c r="AU1351" s="14" t="str">
        <f>_xlfn.XLOOKUP(B1351,'[10]Cells Huawei 19042026 15h'!$B:$B,'[10]Cells Huawei 19042026 15h'!$B:$B,"")</f>
        <v>SUO_266</v>
      </c>
      <c r="AV1351" s="9" t="str">
        <f>_xlfn.XLOOKUP(B1351,'[11]cells down 19042026 9H40'!$B:$B,'[11]cells down 19042026 9H40'!$B:$B,"")</f>
        <v/>
      </c>
    </row>
    <row r="1352" spans="1:48" hidden="1" x14ac:dyDescent="0.3">
      <c r="A1352" s="1" t="s">
        <v>4339</v>
      </c>
      <c r="B1352" s="8" t="s">
        <v>4340</v>
      </c>
      <c r="C1352" s="3" t="str">
        <f>_xlfn.XLOOKUP(B1352,'[1]daily break down'!$D:$D,'[1]daily break down'!$E:$E,"")</f>
        <v>SUD-OUEST</v>
      </c>
      <c r="D1352" s="1" t="s">
        <v>5423</v>
      </c>
      <c r="E1352" s="1" t="s">
        <v>96</v>
      </c>
      <c r="F1352" s="3" t="s">
        <v>13</v>
      </c>
      <c r="G1352" s="1" t="s">
        <v>4341</v>
      </c>
      <c r="H1352" s="27" t="str">
        <f>_xlfn.XLOOKUP(B1352,[2]CALCULATION!$B:$B,[2]CALCULATION!$H:$H,"")</f>
        <v>HUAWEI</v>
      </c>
      <c r="I1352" s="26">
        <v>0</v>
      </c>
      <c r="J1352" s="26">
        <v>0</v>
      </c>
      <c r="K1352" s="26">
        <v>0</v>
      </c>
      <c r="L1352" s="26">
        <v>0</v>
      </c>
      <c r="M1352" s="26">
        <v>0.94055069014619053</v>
      </c>
      <c r="N1352" s="26">
        <v>0</v>
      </c>
      <c r="O1352" s="26">
        <v>0</v>
      </c>
      <c r="P1352" s="114" t="s">
        <v>6364</v>
      </c>
      <c r="Q1352" s="42" t="s">
        <v>6353</v>
      </c>
      <c r="R1352" s="42"/>
      <c r="S1352" s="41" t="str" cm="1">
        <f t="array" ref="S1352">IFERROR(_xlfn.IFS(
U1352="MPR ISSUE","PDH",
U1352="BSS Hardware Issue","BSS",
U1352="Sites strategiques, MLL, Pylone, etc.","ENVTECH",
U1352="AKTIVCO DEFAUT GE &amp; POWER Cabinet","AKTIVCO",
U1352="AKTIVCO Coupure ENEO &amp; Baisse de tension","AKTIVCO GRID ONLY",
U1352="Coupure ENEO &amp; Baisse de tension","IHS GRID ONLY",
U1352="Defaut GE &amp; POWER Cabinet","IHS",
U1352="Sharing","Partners",
U1352="Sites strategiques &amp; DataCenter","SST &amp; DC",
U1352="Exclu","Exclu",
U1352="SAT","SAT",
U1352="SPARE-ISSUE","SPARE-ISSUE",
U1352="Fiber CAmtel","TRANS_FO_CAMTEL",
U1352="Fiber AOF","Fiber AOF",
U1352="Projet OCM (HUAWEI)","TRAVAUX-HUAWEI",
U1352="Projet OCM (NOKIA)","TRAVAUX-NOKIA",
U1352="ACCESS-ISSUE","ACCESS-ISSUE",
U1352="Projet OCM (ZTE, NOKIA, autres projets)","TRAVAUX OCM",
U1352="No root CAuse","No root cause",
U1352="ODU HS","PDH",
U1352="IP &amp; VLAN","PDH",
U1352="Warehouse HUAWEI","SPARE-ISSUE",
U1352="SPARE-HS","SPARE-ISSUE",
U1352="Power Telco","BSS",U1352="no impacts","no impacts"
),"")</f>
        <v/>
      </c>
      <c r="T1352" s="41" t="str" cm="1">
        <f t="array" ref="T1352">IFERROR(_xlfn.IFS(
U1352="MPR ISSUE","TX ISSUE",
U1352="BSS Hardware Issue","RAN ISSUE",
U1352="Sites strategiques, MLL, Pylone, etc.","ENVTECH",
U1352="AKTIVCO DEFAUT GE &amp; POWER Cabinet","POWER ISSUE",
U1352="AKTIVCO Coupure ENEO &amp; Baisse de tension","POWER ISSUE",
U1352="Coupure ENEO &amp; Baisse de tension","POWER ISSUE",
U1352="Defaut GE &amp; POWER Cabinet","POWER ISSUE",
U1352="Sharing","POWER ISSUE",
U1352="Sites strategiques &amp; DataCenter","POWER ISSUE",
U1352="Exclu","Exclu",
U1352="SAT","TX ISSUE",
U1352="SPARE-ISSUE","SPARE-ISSUE",
U1352="Fiber CAmtel","TX ISSUE",
U1352="Fiber AOF","TX ISSUE",
U1352="Projet OCM (HUAWEI)","TRAVAUX-HUAWEI",
U1352="Projet OCM (NOKIA)","TRAVAUX -NOKIA",
U1352="ACCESS-ISSUE","ACCESS-ISSUE",
U1352="Projet OCM (ZTE, NOKIA, autres projets)","TRAVAUX OCM",
U1352="No root CAuse","No root cause",
U1352="ODU HS","TX ISSUE",
U1352="IP &amp; VLAN","TX ISSUE",
U1352="Warehouse HUAWEI","SPARE-ISSUE",
U1352="SPARE-HS","SPARE-ISSUE",
U1352="Power Telco","RAN ISSUE",U1352="no impacts","no impacts"
),"")</f>
        <v/>
      </c>
      <c r="U1352" s="68"/>
      <c r="V1352" s="41" t="str" cm="1">
        <f t="array" ref="V1352">IFERROR(_xlfn.IFS(
U1352="MPR ISSUE","ACTIVE",
U1352="BSS Hardware Issue","ACTIVE",
U1352="Sites strategiques, MLL, Pylone, etc.","PASSIVE",
U1352="AKTIVCO DEFAUT GE &amp; POWER Cabinet","PASSIVE",
U1352="AKTIVCO Coupure ENEO &amp; Baisse de tension","PASSIVE",
U1352="Coupure ENEO &amp; Baisse de tension","PASSIVE",
U1352="Defaut GE &amp; POWER Cabinet","PASSIVE",
U1352="Sharing","PASSIVE",
U1352="Sites strategiques &amp; DataCenter","PASSIVE",
U1352="Exclu","Exclu",
U1352="SAT","ACTIVE",
U1352="SPARE-ISSUE","SPARE-ISSUE",
U1352="Fiber CAmtel","ACTIVE",
U1352="Fiber AOF","ACTIVE",
U1352="Projet OCM (HUAWEI)","PLANNED WORKS",
U1352="Projet OCM (NOKIA)","PLANNED WORKS",
U1352="ACCESS-ISSUE","ACCESS-ISSUE",
U1352="Projet OCM (ZTE, NOKIA, autres projets)","PLANNED WORKS",
U1352="No root CAuse","No root cause",
U1352="ODU HS","ACTIVE",
U1352="IP &amp; VLAN","ACTIVE",
U1352="Warehouse HUAWEI","SPARE-ISSUE",
U1352="SPARE-HS","SPARE-ISSUE",
U1352="Power Telco","ACTIVE", U1352="no impacts","no impacts"
),"")</f>
        <v/>
      </c>
      <c r="W1352" s="113"/>
      <c r="X1352" s="113"/>
      <c r="Y1352" s="113"/>
      <c r="Z1352" s="113"/>
      <c r="AA1352" s="113"/>
      <c r="AB1352" s="17" t="s">
        <v>5465</v>
      </c>
      <c r="AC1352" s="17" t="str">
        <f>_xlfn.XLOOKUP(B1352,'INCIDENT-04-27-2026'!E:E,'INCIDENT-04-27-2026'!F:F,"")</f>
        <v/>
      </c>
      <c r="AD1352" s="9"/>
      <c r="AE1352" s="7" t="s">
        <v>5465</v>
      </c>
      <c r="AF1352" s="6" t="str">
        <f>_xlfn.XLOOKUP(B1352,'[13]Input_27-04'!$B:$B,'[13]Input_27-04'!$M:$M,"")</f>
        <v/>
      </c>
      <c r="AG1352" s="7"/>
      <c r="AH1352" s="3"/>
      <c r="AI1352" s="18" t="str">
        <f>_xlfn.XLOOKUP(B1352,'[3]Cells Huawei 27042026 10h'!$B:$B,'[3]Cells Huawei 27042026 10h'!$T:$T,"")</f>
        <v/>
      </c>
      <c r="AJ1352" s="18" t="str">
        <f>_xlfn.XLOOKUP(B1352,'[3]Cells Huawei 27042026 15h'!$B:$B,'[3]Cells Huawei 27042026 15h'!$T:$T,"")</f>
        <v/>
      </c>
      <c r="AK1352" s="18" t="str">
        <f>_xlfn.XLOOKUP(B1352,'[4]cells down 27042026 11h28'!$B:$B,'[4]cells down 27042026 11h28'!$R:$R,"")</f>
        <v/>
      </c>
      <c r="AL1352" s="18" t="str">
        <f>_xlfn.XLOOKUP(B1352,'[4]cells down 27042026 18h01'!$B:$B,'[4]cells down 27042026 18h01'!$R:$R,"")</f>
        <v/>
      </c>
      <c r="AM1352" s="18" t="str">
        <f>_xlfn.XLOOKUP(B1352,'[5]cell downs 27042026 11h'!$B:$B,'[5]cell downs 27042026 11h'!$R:$R,"")</f>
        <v/>
      </c>
      <c r="AN1352" s="18" t="str">
        <f>_xlfn.XLOOKUP(B1352,'[5]cell downs 27042026 17h40'!$B:$B,'[5]cell downs 27042026 17h40'!$R:$R,"")</f>
        <v/>
      </c>
      <c r="AO1352" s="18" t="str">
        <f>_xlfn.XLOOKUP(B1352,'[6]ALL SITES DOWN'!$D:$D,'[6]ALL SITES DOWN'!$J:$J,"")</f>
        <v/>
      </c>
      <c r="AP1352" s="18" t="str">
        <f>_xlfn.XLOOKUP(B1352,'[7]ALL SITES DOWN'!$D:$D,'[7]ALL SITES DOWN'!$J:$J,"")</f>
        <v/>
      </c>
      <c r="AQ1352" s="9" t="str">
        <f>_xlfn.XLOOKUP(B1352,[8]sheet1!$AC:$AC,[8]sheet1!$AF:$AF,"")</f>
        <v/>
      </c>
      <c r="AR1352" s="14"/>
      <c r="AS1352" s="14" t="s">
        <v>5465</v>
      </c>
      <c r="AT1352" s="14" t="str">
        <f>_xlfn.XLOOKUP(B1352,'[9]cell downs 18042026 17h'!$B:$B,'[9]cell downs 18042026 17h'!$B:$B,"")</f>
        <v/>
      </c>
      <c r="AU1352" s="14" t="str">
        <f>_xlfn.XLOOKUP(B1352,'[10]Cells Huawei 19042026 15h'!$B:$B,'[10]Cells Huawei 19042026 15h'!$B:$B,"")</f>
        <v/>
      </c>
      <c r="AV1352" s="9" t="str">
        <f>_xlfn.XLOOKUP(B1352,'[11]cells down 19042026 9H40'!$B:$B,'[11]cells down 19042026 9H40'!$B:$B,"")</f>
        <v/>
      </c>
    </row>
    <row r="1353" spans="1:48" hidden="1" x14ac:dyDescent="0.3">
      <c r="A1353" s="1" t="s">
        <v>303</v>
      </c>
      <c r="B1353" s="8" t="s">
        <v>304</v>
      </c>
      <c r="C1353" s="3" t="str">
        <f>_xlfn.XLOOKUP(B1353,'[1]daily break down'!$D:$D,'[1]daily break down'!$E:$E,"")</f>
        <v>NORD</v>
      </c>
      <c r="D1353" s="1" t="s">
        <v>11</v>
      </c>
      <c r="E1353" s="1" t="s">
        <v>66</v>
      </c>
      <c r="F1353" s="3" t="s">
        <v>23</v>
      </c>
      <c r="G1353" s="1" t="s">
        <v>305</v>
      </c>
      <c r="H1353" s="28" t="str">
        <f>_xlfn.XLOOKUP(B1353,[2]CALCULATION!$B:$B,[2]CALCULATION!$H:$H,"")</f>
        <v>NOKIA</v>
      </c>
      <c r="I1353" s="26">
        <v>4.8500444094469998E-2</v>
      </c>
      <c r="J1353" s="26">
        <v>1.2484554822176804E-3</v>
      </c>
      <c r="K1353" s="26">
        <v>5.3505234952196091E-4</v>
      </c>
      <c r="L1353" s="26">
        <v>0</v>
      </c>
      <c r="M1353" s="26">
        <v>0</v>
      </c>
      <c r="N1353" s="26">
        <v>0</v>
      </c>
      <c r="O1353" s="26">
        <v>0</v>
      </c>
      <c r="P1353" s="114" t="s">
        <v>6364</v>
      </c>
      <c r="Q1353" s="42" t="s">
        <v>5538</v>
      </c>
      <c r="R1353" s="42"/>
      <c r="S1353" s="41" t="str" cm="1">
        <f t="array" ref="S1353">IFERROR(_xlfn.IFS(
U1353="MPR ISSUE","PDH",
U1353="BSS Hardware Issue","BSS",
U1353="Sites strategiques, MLL, Pylone, etc.","ENVTECH",
U1353="AKTIVCO DEFAUT GE &amp; POWER Cabinet","AKTIVCO",
U1353="AKTIVCO Coupure ENEO &amp; Baisse de tension","AKTIVCO GRID ONLY",
U1353="Coupure ENEO &amp; Baisse de tension","IHS GRID ONLY",
U1353="Defaut GE &amp; POWER Cabinet","IHS",
U1353="Sharing","Partners",
U1353="Sites strategiques &amp; DataCenter","SST &amp; DC",
U1353="Exclu","Exclu",
U1353="SAT","SAT",
U1353="SPARE-ISSUE","SPARE-ISSUE",
U1353="Fiber CAmtel","TRANS_FO_CAMTEL",
U1353="Fiber AOF","Fiber AOF",
U1353="Projet OCM (HUAWEI)","TRAVAUX-HUAWEI",
U1353="Projet OCM (NOKIA)","TRAVAUX-NOKIA",
U1353="ACCESS-ISSUE","ACCESS-ISSUE",
U1353="Projet OCM (ZTE, NOKIA, autres projets)","TRAVAUX OCM",
U1353="No root CAuse","No root cause",
U1353="ODU HS","PDH",
U1353="IP &amp; VLAN","PDH",
U1353="Warehouse HUAWEI","SPARE-ISSUE",
U1353="SPARE-HS","SPARE-ISSUE",
U1353="Power Telco","BSS",U1353="no impacts","no impacts"
),"")</f>
        <v>No root cause</v>
      </c>
      <c r="T1353" s="41" t="str" cm="1">
        <f t="array" ref="T1353">IFERROR(_xlfn.IFS(
U1353="MPR ISSUE","TX ISSUE",
U1353="BSS Hardware Issue","RAN ISSUE",
U1353="Sites strategiques, MLL, Pylone, etc.","ENVTECH",
U1353="AKTIVCO DEFAUT GE &amp; POWER Cabinet","POWER ISSUE",
U1353="AKTIVCO Coupure ENEO &amp; Baisse de tension","POWER ISSUE",
U1353="Coupure ENEO &amp; Baisse de tension","POWER ISSUE",
U1353="Defaut GE &amp; POWER Cabinet","POWER ISSUE",
U1353="Sharing","POWER ISSUE",
U1353="Sites strategiques &amp; DataCenter","POWER ISSUE",
U1353="Exclu","Exclu",
U1353="SAT","TX ISSUE",
U1353="SPARE-ISSUE","SPARE-ISSUE",
U1353="Fiber CAmtel","TX ISSUE",
U1353="Fiber AOF","TX ISSUE",
U1353="Projet OCM (HUAWEI)","TRAVAUX-HUAWEI",
U1353="Projet OCM (NOKIA)","TRAVAUX -NOKIA",
U1353="ACCESS-ISSUE","ACCESS-ISSUE",
U1353="Projet OCM (ZTE, NOKIA, autres projets)","TRAVAUX OCM",
U1353="No root CAuse","No root cause",
U1353="ODU HS","TX ISSUE",
U1353="IP &amp; VLAN","TX ISSUE",
U1353="Warehouse HUAWEI","SPARE-ISSUE",
U1353="SPARE-HS","SPARE-ISSUE",
U1353="Power Telco","RAN ISSUE",U1353="no impacts","no impacts"
),"")</f>
        <v>No root cause</v>
      </c>
      <c r="U1353" s="68" t="s">
        <v>5691</v>
      </c>
      <c r="V1353" s="41" t="str" cm="1">
        <f t="array" ref="V1353">IFERROR(_xlfn.IFS(
U1353="MPR ISSUE","ACTIVE",
U1353="BSS Hardware Issue","ACTIVE",
U1353="Sites strategiques, MLL, Pylone, etc.","PASSIVE",
U1353="AKTIVCO DEFAUT GE &amp; POWER Cabinet","PASSIVE",
U1353="AKTIVCO Coupure ENEO &amp; Baisse de tension","PASSIVE",
U1353="Coupure ENEO &amp; Baisse de tension","PASSIVE",
U1353="Defaut GE &amp; POWER Cabinet","PASSIVE",
U1353="Sharing","PASSIVE",
U1353="Sites strategiques &amp; DataCenter","PASSIVE",
U1353="Exclu","Exclu",
U1353="SAT","ACTIVE",
U1353="SPARE-ISSUE","SPARE-ISSUE",
U1353="Fiber CAmtel","ACTIVE",
U1353="Fiber AOF","ACTIVE",
U1353="Projet OCM (HUAWEI)","PLANNED WORKS",
U1353="Projet OCM (NOKIA)","PLANNED WORKS",
U1353="ACCESS-ISSUE","ACCESS-ISSUE",
U1353="Projet OCM (ZTE, NOKIA, autres projets)","PLANNED WORKS",
U1353="No root CAuse","No root cause",
U1353="ODU HS","ACTIVE",
U1353="IP &amp; VLAN","ACTIVE",
U1353="Warehouse HUAWEI","SPARE-ISSUE",
U1353="SPARE-HS","SPARE-ISSUE",
U1353="Power Telco","ACTIVE", U1353="no impacts","no impacts"
),"")</f>
        <v>No root cause</v>
      </c>
      <c r="W1353" s="113"/>
      <c r="X1353" s="113"/>
      <c r="Y1353" s="113"/>
      <c r="Z1353" s="113"/>
      <c r="AA1353" s="113"/>
      <c r="AB1353" s="17" t="s">
        <v>5465</v>
      </c>
      <c r="AC1353" s="17" t="str">
        <f>_xlfn.XLOOKUP(B1353,'INCIDENT-04-27-2026'!E:E,'INCIDENT-04-27-2026'!F:F,"")</f>
        <v/>
      </c>
      <c r="AD1353" s="9"/>
      <c r="AE1353" s="7" t="s">
        <v>5465</v>
      </c>
      <c r="AF1353" s="6" t="str">
        <f>_xlfn.XLOOKUP(B1353,'[13]Input_27-04'!$B:$B,'[13]Input_27-04'!$M:$M,"")</f>
        <v/>
      </c>
      <c r="AG1353" s="7"/>
      <c r="AH1353" s="3"/>
      <c r="AI1353" s="18" t="str">
        <f>_xlfn.XLOOKUP(B1353,'[3]Cells Huawei 27042026 10h'!$B:$B,'[3]Cells Huawei 27042026 10h'!$T:$T,"")</f>
        <v/>
      </c>
      <c r="AJ1353" s="18" t="str">
        <f>_xlfn.XLOOKUP(B1353,'[3]Cells Huawei 27042026 15h'!$B:$B,'[3]Cells Huawei 27042026 15h'!$T:$T,"")</f>
        <v/>
      </c>
      <c r="AK1353" s="18" t="str">
        <f>_xlfn.XLOOKUP(B1353,'[4]cells down 27042026 11h28'!$B:$B,'[4]cells down 27042026 11h28'!$R:$R,"")</f>
        <v/>
      </c>
      <c r="AL1353" s="18" t="str">
        <f>_xlfn.XLOOKUP(B1353,'[4]cells down 27042026 18h01'!$B:$B,'[4]cells down 27042026 18h01'!$R:$R,"")</f>
        <v/>
      </c>
      <c r="AM1353" s="18" t="str">
        <f>_xlfn.XLOOKUP(B1353,'[5]cell downs 27042026 11h'!$B:$B,'[5]cell downs 27042026 11h'!$R:$R,"")</f>
        <v/>
      </c>
      <c r="AN1353" s="18" t="str">
        <f>_xlfn.XLOOKUP(B1353,'[5]cell downs 27042026 17h40'!$B:$B,'[5]cell downs 27042026 17h40'!$R:$R,"")</f>
        <v/>
      </c>
      <c r="AO1353" s="18" t="str">
        <f>_xlfn.XLOOKUP(B1353,'[6]ALL SITES DOWN'!$D:$D,'[6]ALL SITES DOWN'!$J:$J,"")</f>
        <v/>
      </c>
      <c r="AP1353" s="18" t="str">
        <f>_xlfn.XLOOKUP(B1353,'[7]ALL SITES DOWN'!$D:$D,'[7]ALL SITES DOWN'!$J:$J,"")</f>
        <v/>
      </c>
      <c r="AQ1353" s="9" t="str">
        <f>_xlfn.XLOOKUP(B1353,[8]sheet1!$AC:$AC,[8]sheet1!$AF:$AF,"")</f>
        <v/>
      </c>
      <c r="AR1353" s="14"/>
      <c r="AS1353" s="14" t="s">
        <v>5465</v>
      </c>
      <c r="AT1353" s="14" t="str">
        <f>_xlfn.XLOOKUP(B1353,'[9]cell downs 18042026 17h'!$B:$B,'[9]cell downs 18042026 17h'!$B:$B,"")</f>
        <v/>
      </c>
      <c r="AU1353" s="14" t="str">
        <f>_xlfn.XLOOKUP(B1353,'[10]Cells Huawei 19042026 15h'!$B:$B,'[10]Cells Huawei 19042026 15h'!$B:$B,"")</f>
        <v/>
      </c>
      <c r="AV1353" s="9" t="str">
        <f>_xlfn.XLOOKUP(B1353,'[11]cells down 19042026 9H40'!$B:$B,'[11]cells down 19042026 9H40'!$B:$B,"")</f>
        <v/>
      </c>
    </row>
    <row r="1354" spans="1:48" hidden="1" x14ac:dyDescent="0.3">
      <c r="A1354" s="1" t="s">
        <v>1547</v>
      </c>
      <c r="B1354" s="8" t="s">
        <v>1548</v>
      </c>
      <c r="C1354" s="3" t="str">
        <f>_xlfn.XLOOKUP(B1354,'[1]daily break down'!$D:$D,'[1]daily break down'!$E:$E,"")</f>
        <v>NORD-OUEST</v>
      </c>
      <c r="D1354" s="1" t="s">
        <v>11</v>
      </c>
      <c r="E1354" s="1" t="s">
        <v>12</v>
      </c>
      <c r="F1354" s="3" t="s">
        <v>13</v>
      </c>
      <c r="G1354" s="1" t="s">
        <v>1547</v>
      </c>
      <c r="H1354" s="27" t="str">
        <f>_xlfn.XLOOKUP(B1354,[2]CALCULATION!$B:$B,[2]CALCULATION!$H:$H,"")</f>
        <v>Huawei</v>
      </c>
      <c r="I1354" s="26">
        <v>0</v>
      </c>
      <c r="J1354" s="26">
        <v>2.0243705644160226</v>
      </c>
      <c r="K1354" s="26">
        <v>0</v>
      </c>
      <c r="L1354" s="26">
        <v>5.3505234952187721E-4</v>
      </c>
      <c r="M1354" s="26">
        <v>6.9378454654670085E-3</v>
      </c>
      <c r="N1354" s="26">
        <v>0</v>
      </c>
      <c r="O1354" s="26">
        <v>0</v>
      </c>
      <c r="P1354" s="114" t="s">
        <v>6364</v>
      </c>
      <c r="Q1354" s="42" t="s">
        <v>6353</v>
      </c>
      <c r="R1354" s="42"/>
      <c r="S1354" s="41" t="str" cm="1">
        <f t="array" ref="S1354">IFERROR(_xlfn.IFS(
U1354="MPR ISSUE","PDH",
U1354="BSS Hardware Issue","BSS",
U1354="Sites strategiques, MLL, Pylone, etc.","ENVTECH",
U1354="AKTIVCO DEFAUT GE &amp; POWER Cabinet","AKTIVCO",
U1354="AKTIVCO Coupure ENEO &amp; Baisse de tension","AKTIVCO GRID ONLY",
U1354="Coupure ENEO &amp; Baisse de tension","IHS GRID ONLY",
U1354="Defaut GE &amp; POWER Cabinet","IHS",
U1354="Sharing","Partners",
U1354="Sites strategiques &amp; DataCenter","SST &amp; DC",
U1354="Exclu","Exclu",
U1354="SAT","SAT",
U1354="SPARE-ISSUE","SPARE-ISSUE",
U1354="Fiber CAmtel","TRANS_FO_CAMTEL",
U1354="Fiber AOF","Fiber AOF",
U1354="Projet OCM (HUAWEI)","TRAVAUX-HUAWEI",
U1354="Projet OCM (NOKIA)","TRAVAUX-NOKIA",
U1354="ACCESS-ISSUE","ACCESS-ISSUE",
U1354="Projet OCM (ZTE, NOKIA, autres projets)","TRAVAUX OCM",
U1354="No root CAuse","No root cause",
U1354="ODU HS","PDH",
U1354="IP &amp; VLAN","PDH",
U1354="Warehouse HUAWEI","SPARE-ISSUE",
U1354="SPARE-HS","SPARE-ISSUE",
U1354="Power Telco","BSS",U1354="no impacts","no impacts"
),"")</f>
        <v/>
      </c>
      <c r="T1354" s="41" t="str" cm="1">
        <f t="array" ref="T1354">IFERROR(_xlfn.IFS(
U1354="MPR ISSUE","TX ISSUE",
U1354="BSS Hardware Issue","RAN ISSUE",
U1354="Sites strategiques, MLL, Pylone, etc.","ENVTECH",
U1354="AKTIVCO DEFAUT GE &amp; POWER Cabinet","POWER ISSUE",
U1354="AKTIVCO Coupure ENEO &amp; Baisse de tension","POWER ISSUE",
U1354="Coupure ENEO &amp; Baisse de tension","POWER ISSUE",
U1354="Defaut GE &amp; POWER Cabinet","POWER ISSUE",
U1354="Sharing","POWER ISSUE",
U1354="Sites strategiques &amp; DataCenter","POWER ISSUE",
U1354="Exclu","Exclu",
U1354="SAT","TX ISSUE",
U1354="SPARE-ISSUE","SPARE-ISSUE",
U1354="Fiber CAmtel","TX ISSUE",
U1354="Fiber AOF","TX ISSUE",
U1354="Projet OCM (HUAWEI)","TRAVAUX-HUAWEI",
U1354="Projet OCM (NOKIA)","TRAVAUX -NOKIA",
U1354="ACCESS-ISSUE","ACCESS-ISSUE",
U1354="Projet OCM (ZTE, NOKIA, autres projets)","TRAVAUX OCM",
U1354="No root CAuse","No root cause",
U1354="ODU HS","TX ISSUE",
U1354="IP &amp; VLAN","TX ISSUE",
U1354="Warehouse HUAWEI","SPARE-ISSUE",
U1354="SPARE-HS","SPARE-ISSUE",
U1354="Power Telco","RAN ISSUE",U1354="no impacts","no impacts"
),"")</f>
        <v/>
      </c>
      <c r="U1354" s="68"/>
      <c r="V1354" s="41" t="str" cm="1">
        <f t="array" ref="V1354">IFERROR(_xlfn.IFS(
U1354="MPR ISSUE","ACTIVE",
U1354="BSS Hardware Issue","ACTIVE",
U1354="Sites strategiques, MLL, Pylone, etc.","PASSIVE",
U1354="AKTIVCO DEFAUT GE &amp; POWER Cabinet","PASSIVE",
U1354="AKTIVCO Coupure ENEO &amp; Baisse de tension","PASSIVE",
U1354="Coupure ENEO &amp; Baisse de tension","PASSIVE",
U1354="Defaut GE &amp; POWER Cabinet","PASSIVE",
U1354="Sharing","PASSIVE",
U1354="Sites strategiques &amp; DataCenter","PASSIVE",
U1354="Exclu","Exclu",
U1354="SAT","ACTIVE",
U1354="SPARE-ISSUE","SPARE-ISSUE",
U1354="Fiber CAmtel","ACTIVE",
U1354="Fiber AOF","ACTIVE",
U1354="Projet OCM (HUAWEI)","PLANNED WORKS",
U1354="Projet OCM (NOKIA)","PLANNED WORKS",
U1354="ACCESS-ISSUE","ACCESS-ISSUE",
U1354="Projet OCM (ZTE, NOKIA, autres projets)","PLANNED WORKS",
U1354="No root CAuse","No root cause",
U1354="ODU HS","ACTIVE",
U1354="IP &amp; VLAN","ACTIVE",
U1354="Warehouse HUAWEI","SPARE-ISSUE",
U1354="SPARE-HS","SPARE-ISSUE",
U1354="Power Telco","ACTIVE", U1354="no impacts","no impacts"
),"")</f>
        <v/>
      </c>
      <c r="W1354" s="113"/>
      <c r="X1354" s="113"/>
      <c r="Y1354" s="113"/>
      <c r="Z1354" s="113"/>
      <c r="AA1354" s="113"/>
      <c r="AB1354" s="17" t="s">
        <v>5465</v>
      </c>
      <c r="AC1354" s="17" t="str">
        <f>_xlfn.XLOOKUP(B1354,'INCIDENT-04-27-2026'!E:E,'INCIDENT-04-27-2026'!F:F,"")</f>
        <v/>
      </c>
      <c r="AD1354" s="9"/>
      <c r="AE1354" s="7" t="s">
        <v>5465</v>
      </c>
      <c r="AF1354" s="6" t="str">
        <f>_xlfn.XLOOKUP(B1354,'[13]Input_27-04'!$B:$B,'[13]Input_27-04'!$M:$M,"")</f>
        <v/>
      </c>
      <c r="AG1354" s="7"/>
      <c r="AH1354" s="3"/>
      <c r="AI1354" s="18" t="str">
        <f>_xlfn.XLOOKUP(B1354,'[3]Cells Huawei 27042026 10h'!$B:$B,'[3]Cells Huawei 27042026 10h'!$T:$T,"")</f>
        <v/>
      </c>
      <c r="AJ1354" s="18" t="str">
        <f>_xlfn.XLOOKUP(B1354,'[3]Cells Huawei 27042026 15h'!$B:$B,'[3]Cells Huawei 27042026 15h'!$T:$T,"")</f>
        <v/>
      </c>
      <c r="AK1354" s="18" t="str">
        <f>_xlfn.XLOOKUP(B1354,'[4]cells down 27042026 11h28'!$B:$B,'[4]cells down 27042026 11h28'!$R:$R,"")</f>
        <v/>
      </c>
      <c r="AL1354" s="18" t="str">
        <f>_xlfn.XLOOKUP(B1354,'[4]cells down 27042026 18h01'!$B:$B,'[4]cells down 27042026 18h01'!$R:$R,"")</f>
        <v/>
      </c>
      <c r="AM1354" s="18" t="str">
        <f>_xlfn.XLOOKUP(B1354,'[5]cell downs 27042026 11h'!$B:$B,'[5]cell downs 27042026 11h'!$R:$R,"")</f>
        <v/>
      </c>
      <c r="AN1354" s="18" t="str">
        <f>_xlfn.XLOOKUP(B1354,'[5]cell downs 27042026 17h40'!$B:$B,'[5]cell downs 27042026 17h40'!$R:$R,"")</f>
        <v/>
      </c>
      <c r="AO1354" s="18" t="str">
        <f>_xlfn.XLOOKUP(B1354,'[6]ALL SITES DOWN'!$D:$D,'[6]ALL SITES DOWN'!$J:$J,"")</f>
        <v/>
      </c>
      <c r="AP1354" s="18" t="str">
        <f>_xlfn.XLOOKUP(B1354,'[7]ALL SITES DOWN'!$D:$D,'[7]ALL SITES DOWN'!$J:$J,"")</f>
        <v/>
      </c>
      <c r="AQ1354" s="9" t="str">
        <f>_xlfn.XLOOKUP(B1354,[8]sheet1!$AC:$AC,[8]sheet1!$AF:$AF,"")</f>
        <v/>
      </c>
      <c r="AR1354" s="14"/>
      <c r="AS1354" s="14" t="s">
        <v>5465</v>
      </c>
      <c r="AT1354" s="14" t="str">
        <f>_xlfn.XLOOKUP(B1354,'[9]cell downs 18042026 17h'!$B:$B,'[9]cell downs 18042026 17h'!$B:$B,"")</f>
        <v/>
      </c>
      <c r="AU1354" s="14" t="str">
        <f>_xlfn.XLOOKUP(B1354,'[10]Cells Huawei 19042026 15h'!$B:$B,'[10]Cells Huawei 19042026 15h'!$B:$B,"")</f>
        <v/>
      </c>
      <c r="AV1354" s="9" t="str">
        <f>_xlfn.XLOOKUP(B1354,'[11]cells down 19042026 9H40'!$B:$B,'[11]cells down 19042026 9H40'!$B:$B,"")</f>
        <v/>
      </c>
    </row>
    <row r="1355" spans="1:48" hidden="1" x14ac:dyDescent="0.3">
      <c r="A1355" s="1" t="s">
        <v>3846</v>
      </c>
      <c r="B1355" s="8" t="s">
        <v>3847</v>
      </c>
      <c r="C1355" s="3" t="str">
        <f>_xlfn.XLOOKUP(B1355,'[1]daily break down'!$D:$D,'[1]daily break down'!$E:$E,"")</f>
        <v>EXTREME-NORD</v>
      </c>
      <c r="D1355" s="1" t="s">
        <v>11</v>
      </c>
      <c r="E1355" s="1" t="s">
        <v>66</v>
      </c>
      <c r="F1355" s="3" t="s">
        <v>55</v>
      </c>
      <c r="G1355" s="1" t="s">
        <v>3846</v>
      </c>
      <c r="H1355" s="27" t="str">
        <f>_xlfn.XLOOKUP(B1355,[2]CALCULATION!$B:$B,[2]CALCULATION!$H:$H,"")</f>
        <v>HUAWEI</v>
      </c>
      <c r="I1355" s="26">
        <v>0</v>
      </c>
      <c r="J1355" s="26">
        <v>0</v>
      </c>
      <c r="K1355" s="26">
        <v>0</v>
      </c>
      <c r="L1355" s="26">
        <v>5.7375446947062633E-2</v>
      </c>
      <c r="M1355" s="26">
        <v>0</v>
      </c>
      <c r="N1355" s="26">
        <v>0</v>
      </c>
      <c r="O1355" s="26">
        <v>0</v>
      </c>
      <c r="P1355" s="114" t="s">
        <v>6364</v>
      </c>
      <c r="Q1355" s="42" t="s">
        <v>6353</v>
      </c>
      <c r="R1355" s="42"/>
      <c r="S1355" s="41" t="str" cm="1">
        <f t="array" ref="S1355">IFERROR(_xlfn.IFS(
U1355="MPR ISSUE","PDH",
U1355="BSS Hardware Issue","BSS",
U1355="Sites strategiques, MLL, Pylone, etc.","ENVTECH",
U1355="AKTIVCO DEFAUT GE &amp; POWER Cabinet","AKTIVCO",
U1355="AKTIVCO Coupure ENEO &amp; Baisse de tension","AKTIVCO GRID ONLY",
U1355="Coupure ENEO &amp; Baisse de tension","IHS GRID ONLY",
U1355="Defaut GE &amp; POWER Cabinet","IHS",
U1355="Sharing","Partners",
U1355="Sites strategiques &amp; DataCenter","SST &amp; DC",
U1355="Exclu","Exclu",
U1355="SAT","SAT",
U1355="SPARE-ISSUE","SPARE-ISSUE",
U1355="Fiber CAmtel","TRANS_FO_CAMTEL",
U1355="Fiber AOF","Fiber AOF",
U1355="Projet OCM (HUAWEI)","TRAVAUX-HUAWEI",
U1355="Projet OCM (NOKIA)","TRAVAUX-NOKIA",
U1355="ACCESS-ISSUE","ACCESS-ISSUE",
U1355="Projet OCM (ZTE, NOKIA, autres projets)","TRAVAUX OCM",
U1355="No root CAuse","No root cause",
U1355="ODU HS","PDH",
U1355="IP &amp; VLAN","PDH",
U1355="Warehouse HUAWEI","SPARE-ISSUE",
U1355="SPARE-HS","SPARE-ISSUE",
U1355="Power Telco","BSS",U1355="no impacts","no impacts"
),"")</f>
        <v/>
      </c>
      <c r="T1355" s="41" t="str" cm="1">
        <f t="array" ref="T1355">IFERROR(_xlfn.IFS(
U1355="MPR ISSUE","TX ISSUE",
U1355="BSS Hardware Issue","RAN ISSUE",
U1355="Sites strategiques, MLL, Pylone, etc.","ENVTECH",
U1355="AKTIVCO DEFAUT GE &amp; POWER Cabinet","POWER ISSUE",
U1355="AKTIVCO Coupure ENEO &amp; Baisse de tension","POWER ISSUE",
U1355="Coupure ENEO &amp; Baisse de tension","POWER ISSUE",
U1355="Defaut GE &amp; POWER Cabinet","POWER ISSUE",
U1355="Sharing","POWER ISSUE",
U1355="Sites strategiques &amp; DataCenter","POWER ISSUE",
U1355="Exclu","Exclu",
U1355="SAT","TX ISSUE",
U1355="SPARE-ISSUE","SPARE-ISSUE",
U1355="Fiber CAmtel","TX ISSUE",
U1355="Fiber AOF","TX ISSUE",
U1355="Projet OCM (HUAWEI)","TRAVAUX-HUAWEI",
U1355="Projet OCM (NOKIA)","TRAVAUX -NOKIA",
U1355="ACCESS-ISSUE","ACCESS-ISSUE",
U1355="Projet OCM (ZTE, NOKIA, autres projets)","TRAVAUX OCM",
U1355="No root CAuse","No root cause",
U1355="ODU HS","TX ISSUE",
U1355="IP &amp; VLAN","TX ISSUE",
U1355="Warehouse HUAWEI","SPARE-ISSUE",
U1355="SPARE-HS","SPARE-ISSUE",
U1355="Power Telco","RAN ISSUE",U1355="no impacts","no impacts"
),"")</f>
        <v/>
      </c>
      <c r="U1355" s="68"/>
      <c r="V1355" s="41" t="str" cm="1">
        <f t="array" ref="V1355">IFERROR(_xlfn.IFS(
U1355="MPR ISSUE","ACTIVE",
U1355="BSS Hardware Issue","ACTIVE",
U1355="Sites strategiques, MLL, Pylone, etc.","PASSIVE",
U1355="AKTIVCO DEFAUT GE &amp; POWER Cabinet","PASSIVE",
U1355="AKTIVCO Coupure ENEO &amp; Baisse de tension","PASSIVE",
U1355="Coupure ENEO &amp; Baisse de tension","PASSIVE",
U1355="Defaut GE &amp; POWER Cabinet","PASSIVE",
U1355="Sharing","PASSIVE",
U1355="Sites strategiques &amp; DataCenter","PASSIVE",
U1355="Exclu","Exclu",
U1355="SAT","ACTIVE",
U1355="SPARE-ISSUE","SPARE-ISSUE",
U1355="Fiber CAmtel","ACTIVE",
U1355="Fiber AOF","ACTIVE",
U1355="Projet OCM (HUAWEI)","PLANNED WORKS",
U1355="Projet OCM (NOKIA)","PLANNED WORKS",
U1355="ACCESS-ISSUE","ACCESS-ISSUE",
U1355="Projet OCM (ZTE, NOKIA, autres projets)","PLANNED WORKS",
U1355="No root CAuse","No root cause",
U1355="ODU HS","ACTIVE",
U1355="IP &amp; VLAN","ACTIVE",
U1355="Warehouse HUAWEI","SPARE-ISSUE",
U1355="SPARE-HS","SPARE-ISSUE",
U1355="Power Telco","ACTIVE", U1355="no impacts","no impacts"
),"")</f>
        <v/>
      </c>
      <c r="W1355" s="113"/>
      <c r="X1355" s="113"/>
      <c r="Y1355" s="113"/>
      <c r="Z1355" s="113"/>
      <c r="AA1355" s="113"/>
      <c r="AB1355" s="17" t="s">
        <v>5465</v>
      </c>
      <c r="AC1355" s="17" t="str">
        <f>_xlfn.XLOOKUP(B1355,'INCIDENT-04-27-2026'!E:E,'INCIDENT-04-27-2026'!F:F,"")</f>
        <v/>
      </c>
      <c r="AD1355" s="9"/>
      <c r="AE1355" s="7" t="s">
        <v>5465</v>
      </c>
      <c r="AF1355" s="6" t="str">
        <f>_xlfn.XLOOKUP(B1355,'[13]Input_27-04'!$B:$B,'[13]Input_27-04'!$M:$M,"")</f>
        <v/>
      </c>
      <c r="AG1355" s="7"/>
      <c r="AH1355" s="3"/>
      <c r="AI1355" s="18" t="str">
        <f>_xlfn.XLOOKUP(B1355,'[3]Cells Huawei 27042026 10h'!$B:$B,'[3]Cells Huawei 27042026 10h'!$T:$T,"")</f>
        <v/>
      </c>
      <c r="AJ1355" s="18" t="str">
        <f>_xlfn.XLOOKUP(B1355,'[3]Cells Huawei 27042026 15h'!$B:$B,'[3]Cells Huawei 27042026 15h'!$T:$T,"")</f>
        <v/>
      </c>
      <c r="AK1355" s="18" t="str">
        <f>_xlfn.XLOOKUP(B1355,'[4]cells down 27042026 11h28'!$B:$B,'[4]cells down 27042026 11h28'!$R:$R,"")</f>
        <v/>
      </c>
      <c r="AL1355" s="18" t="str">
        <f>_xlfn.XLOOKUP(B1355,'[4]cells down 27042026 18h01'!$B:$B,'[4]cells down 27042026 18h01'!$R:$R,"")</f>
        <v/>
      </c>
      <c r="AM1355" s="18" t="str">
        <f>_xlfn.XLOOKUP(B1355,'[5]cell downs 27042026 11h'!$B:$B,'[5]cell downs 27042026 11h'!$R:$R,"")</f>
        <v/>
      </c>
      <c r="AN1355" s="18" t="str">
        <f>_xlfn.XLOOKUP(B1355,'[5]cell downs 27042026 17h40'!$B:$B,'[5]cell downs 27042026 17h40'!$R:$R,"")</f>
        <v/>
      </c>
      <c r="AO1355" s="18" t="str">
        <f>_xlfn.XLOOKUP(B1355,'[6]ALL SITES DOWN'!$D:$D,'[6]ALL SITES DOWN'!$J:$J,"")</f>
        <v/>
      </c>
      <c r="AP1355" s="18" t="str">
        <f>_xlfn.XLOOKUP(B1355,'[7]ALL SITES DOWN'!$D:$D,'[7]ALL SITES DOWN'!$J:$J,"")</f>
        <v/>
      </c>
      <c r="AQ1355" s="9" t="str">
        <f>_xlfn.XLOOKUP(B1355,[8]sheet1!$AC:$AC,[8]sheet1!$AF:$AF,"")</f>
        <v/>
      </c>
      <c r="AR1355" s="14"/>
      <c r="AS1355" s="14" t="s">
        <v>5465</v>
      </c>
      <c r="AT1355" s="14" t="str">
        <f>_xlfn.XLOOKUP(B1355,'[9]cell downs 18042026 17h'!$B:$B,'[9]cell downs 18042026 17h'!$B:$B,"")</f>
        <v/>
      </c>
      <c r="AU1355" s="14" t="str">
        <f>_xlfn.XLOOKUP(B1355,'[10]Cells Huawei 19042026 15h'!$B:$B,'[10]Cells Huawei 19042026 15h'!$B:$B,"")</f>
        <v>EXN_047</v>
      </c>
      <c r="AV1355" s="9" t="str">
        <f>_xlfn.XLOOKUP(B1355,'[11]cells down 19042026 9H40'!$B:$B,'[11]cells down 19042026 9H40'!$B:$B,"")</f>
        <v/>
      </c>
    </row>
    <row r="1356" spans="1:48" hidden="1" x14ac:dyDescent="0.3">
      <c r="A1356" s="1" t="s">
        <v>2438</v>
      </c>
      <c r="B1356" s="8" t="s">
        <v>2439</v>
      </c>
      <c r="C1356" s="3" t="str">
        <f>_xlfn.XLOOKUP(B1356,'[1]daily break down'!$D:$D,'[1]daily break down'!$E:$E,"")</f>
        <v>Yaounde</v>
      </c>
      <c r="D1356" s="1"/>
      <c r="E1356" s="1"/>
      <c r="F1356" s="3" t="s">
        <v>37</v>
      </c>
      <c r="G1356" s="1" t="s">
        <v>38</v>
      </c>
      <c r="H1356" s="29" t="str">
        <f>_xlfn.XLOOKUP(B1356,[2]CALCULATION!$B:$B,[2]CALCULATION!$H:$H,"")</f>
        <v>ZTE</v>
      </c>
      <c r="I1356" s="26">
        <v>0</v>
      </c>
      <c r="J1356" s="26">
        <v>9.6309422913952957E-4</v>
      </c>
      <c r="K1356" s="26">
        <v>4.1020680130005591E-4</v>
      </c>
      <c r="L1356" s="26">
        <v>0</v>
      </c>
      <c r="M1356" s="26">
        <v>0</v>
      </c>
      <c r="N1356" s="26">
        <v>0</v>
      </c>
      <c r="O1356" s="26">
        <v>0</v>
      </c>
      <c r="P1356" s="114" t="s">
        <v>6364</v>
      </c>
      <c r="Q1356" s="42" t="s">
        <v>5538</v>
      </c>
      <c r="R1356" s="42"/>
      <c r="S1356" s="41" t="str" cm="1">
        <f t="array" ref="S1356">IFERROR(_xlfn.IFS(
U1356="MPR ISSUE","PDH",
U1356="BSS Hardware Issue","BSS",
U1356="Sites strategiques, MLL, Pylone, etc.","ENVTECH",
U1356="AKTIVCO DEFAUT GE &amp; POWER Cabinet","AKTIVCO",
U1356="AKTIVCO Coupure ENEO &amp; Baisse de tension","AKTIVCO GRID ONLY",
U1356="Coupure ENEO &amp; Baisse de tension","IHS GRID ONLY",
U1356="Defaut GE &amp; POWER Cabinet","IHS",
U1356="Sharing","Partners",
U1356="Sites strategiques &amp; DataCenter","SST &amp; DC",
U1356="Exclu","Exclu",
U1356="SAT","SAT",
U1356="SPARE-ISSUE","SPARE-ISSUE",
U1356="Fiber CAmtel","TRANS_FO_CAMTEL",
U1356="Fiber AOF","Fiber AOF",
U1356="Projet OCM (HUAWEI)","TRAVAUX-HUAWEI",
U1356="Projet OCM (NOKIA)","TRAVAUX-NOKIA",
U1356="ACCESS-ISSUE","ACCESS-ISSUE",
U1356="Projet OCM (ZTE, NOKIA, autres projets)","TRAVAUX OCM",
U1356="No root CAuse","No root cause",
U1356="ODU HS","PDH",
U1356="IP &amp; VLAN","PDH",
U1356="Warehouse HUAWEI","SPARE-ISSUE",
U1356="SPARE-HS","SPARE-ISSUE",
U1356="Power Telco","BSS",U1356="no impacts","no impacts"
),"")</f>
        <v>No root cause</v>
      </c>
      <c r="T1356" s="41" t="str" cm="1">
        <f t="array" ref="T1356">IFERROR(_xlfn.IFS(
U1356="MPR ISSUE","TX ISSUE",
U1356="BSS Hardware Issue","RAN ISSUE",
U1356="Sites strategiques, MLL, Pylone, etc.","ENVTECH",
U1356="AKTIVCO DEFAUT GE &amp; POWER Cabinet","POWER ISSUE",
U1356="AKTIVCO Coupure ENEO &amp; Baisse de tension","POWER ISSUE",
U1356="Coupure ENEO &amp; Baisse de tension","POWER ISSUE",
U1356="Defaut GE &amp; POWER Cabinet","POWER ISSUE",
U1356="Sharing","POWER ISSUE",
U1356="Sites strategiques &amp; DataCenter","POWER ISSUE",
U1356="Exclu","Exclu",
U1356="SAT","TX ISSUE",
U1356="SPARE-ISSUE","SPARE-ISSUE",
U1356="Fiber CAmtel","TX ISSUE",
U1356="Fiber AOF","TX ISSUE",
U1356="Projet OCM (HUAWEI)","TRAVAUX-HUAWEI",
U1356="Projet OCM (NOKIA)","TRAVAUX -NOKIA",
U1356="ACCESS-ISSUE","ACCESS-ISSUE",
U1356="Projet OCM (ZTE, NOKIA, autres projets)","TRAVAUX OCM",
U1356="No root CAuse","No root cause",
U1356="ODU HS","TX ISSUE",
U1356="IP &amp; VLAN","TX ISSUE",
U1356="Warehouse HUAWEI","SPARE-ISSUE",
U1356="SPARE-HS","SPARE-ISSUE",
U1356="Power Telco","RAN ISSUE",U1356="no impacts","no impacts"
),"")</f>
        <v>No root cause</v>
      </c>
      <c r="U1356" s="68" t="s">
        <v>5691</v>
      </c>
      <c r="V1356" s="41" t="str" cm="1">
        <f t="array" ref="V1356">IFERROR(_xlfn.IFS(
U1356="MPR ISSUE","ACTIVE",
U1356="BSS Hardware Issue","ACTIVE",
U1356="Sites strategiques, MLL, Pylone, etc.","PASSIVE",
U1356="AKTIVCO DEFAUT GE &amp; POWER Cabinet","PASSIVE",
U1356="AKTIVCO Coupure ENEO &amp; Baisse de tension","PASSIVE",
U1356="Coupure ENEO &amp; Baisse de tension","PASSIVE",
U1356="Defaut GE &amp; POWER Cabinet","PASSIVE",
U1356="Sharing","PASSIVE",
U1356="Sites strategiques &amp; DataCenter","PASSIVE",
U1356="Exclu","Exclu",
U1356="SAT","ACTIVE",
U1356="SPARE-ISSUE","SPARE-ISSUE",
U1356="Fiber CAmtel","ACTIVE",
U1356="Fiber AOF","ACTIVE",
U1356="Projet OCM (HUAWEI)","PLANNED WORKS",
U1356="Projet OCM (NOKIA)","PLANNED WORKS",
U1356="ACCESS-ISSUE","ACCESS-ISSUE",
U1356="Projet OCM (ZTE, NOKIA, autres projets)","PLANNED WORKS",
U1356="No root CAuse","No root cause",
U1356="ODU HS","ACTIVE",
U1356="IP &amp; VLAN","ACTIVE",
U1356="Warehouse HUAWEI","SPARE-ISSUE",
U1356="SPARE-HS","SPARE-ISSUE",
U1356="Power Telco","ACTIVE", U1356="no impacts","no impacts"
),"")</f>
        <v>No root cause</v>
      </c>
      <c r="W1356" s="113"/>
      <c r="X1356" s="113"/>
      <c r="Y1356" s="113"/>
      <c r="Z1356" s="113"/>
      <c r="AA1356" s="113"/>
      <c r="AB1356" s="17" t="s">
        <v>5465</v>
      </c>
      <c r="AC1356" s="17" t="str">
        <f>_xlfn.XLOOKUP(B1356,'INCIDENT-04-27-2026'!E:E,'INCIDENT-04-27-2026'!F:F,"")</f>
        <v/>
      </c>
      <c r="AD1356" s="9"/>
      <c r="AE1356" s="7" t="s">
        <v>5465</v>
      </c>
      <c r="AF1356" s="6" t="str">
        <f>_xlfn.XLOOKUP(B1356,'[13]Input_27-04'!$B:$B,'[13]Input_27-04'!$M:$M,"")</f>
        <v/>
      </c>
      <c r="AG1356" s="7"/>
      <c r="AH1356" s="3"/>
      <c r="AI1356" s="18" t="str">
        <f>_xlfn.XLOOKUP(B1356,'[3]Cells Huawei 27042026 10h'!$B:$B,'[3]Cells Huawei 27042026 10h'!$T:$T,"")</f>
        <v/>
      </c>
      <c r="AJ1356" s="18" t="str">
        <f>_xlfn.XLOOKUP(B1356,'[3]Cells Huawei 27042026 15h'!$B:$B,'[3]Cells Huawei 27042026 15h'!$T:$T,"")</f>
        <v/>
      </c>
      <c r="AK1356" s="18" t="str">
        <f>_xlfn.XLOOKUP(B1356,'[4]cells down 27042026 11h28'!$B:$B,'[4]cells down 27042026 11h28'!$R:$R,"")</f>
        <v/>
      </c>
      <c r="AL1356" s="18" t="str">
        <f>_xlfn.XLOOKUP(B1356,'[4]cells down 27042026 18h01'!$B:$B,'[4]cells down 27042026 18h01'!$R:$R,"")</f>
        <v/>
      </c>
      <c r="AM1356" s="18" t="str">
        <f>_xlfn.XLOOKUP(B1356,'[5]cell downs 27042026 11h'!$B:$B,'[5]cell downs 27042026 11h'!$R:$R,"")</f>
        <v/>
      </c>
      <c r="AN1356" s="18" t="str">
        <f>_xlfn.XLOOKUP(B1356,'[5]cell downs 27042026 17h40'!$B:$B,'[5]cell downs 27042026 17h40'!$R:$R,"")</f>
        <v/>
      </c>
      <c r="AO1356" s="18" t="str">
        <f>_xlfn.XLOOKUP(B1356,'[6]ALL SITES DOWN'!$D:$D,'[6]ALL SITES DOWN'!$J:$J,"")</f>
        <v/>
      </c>
      <c r="AP1356" s="18" t="str">
        <f>_xlfn.XLOOKUP(B1356,'[7]ALL SITES DOWN'!$D:$D,'[7]ALL SITES DOWN'!$J:$J,"")</f>
        <v/>
      </c>
      <c r="AQ1356" s="9" t="str">
        <f>_xlfn.XLOOKUP(B1356,[8]sheet1!$AC:$AC,[8]sheet1!$AF:$AF,"")</f>
        <v/>
      </c>
      <c r="AR1356" s="14"/>
      <c r="AS1356" s="14" t="s">
        <v>5465</v>
      </c>
      <c r="AT1356" s="14" t="str">
        <f>_xlfn.XLOOKUP(B1356,'[9]cell downs 18042026 17h'!$B:$B,'[9]cell downs 18042026 17h'!$B:$B,"")</f>
        <v/>
      </c>
      <c r="AU1356" s="14" t="str">
        <f>_xlfn.XLOOKUP(B1356,'[10]Cells Huawei 19042026 15h'!$B:$B,'[10]Cells Huawei 19042026 15h'!$B:$B,"")</f>
        <v/>
      </c>
      <c r="AV1356" s="9" t="str">
        <f>_xlfn.XLOOKUP(B1356,'[11]cells down 19042026 9H40'!$B:$B,'[11]cells down 19042026 9H40'!$B:$B,"")</f>
        <v/>
      </c>
    </row>
    <row r="1357" spans="1:48" hidden="1" x14ac:dyDescent="0.3">
      <c r="A1357" s="1" t="s">
        <v>4634</v>
      </c>
      <c r="B1357" s="8" t="s">
        <v>4635</v>
      </c>
      <c r="C1357" s="3" t="str">
        <f>_xlfn.XLOOKUP(B1357,'[1]daily break down'!$D:$D,'[1]daily break down'!$E:$E,"")</f>
        <v>Yaounde</v>
      </c>
      <c r="D1357" s="1" t="s">
        <v>11</v>
      </c>
      <c r="E1357" s="1" t="s">
        <v>5436</v>
      </c>
      <c r="F1357" s="3" t="s">
        <v>37</v>
      </c>
      <c r="G1357" s="1" t="s">
        <v>38</v>
      </c>
      <c r="H1357" s="29" t="str">
        <f>_xlfn.XLOOKUP(B1357,[2]CALCULATION!$B:$B,[2]CALCULATION!$H:$H,"")</f>
        <v>ZTE</v>
      </c>
      <c r="I1357" s="26">
        <v>0</v>
      </c>
      <c r="J1357" s="26">
        <v>0</v>
      </c>
      <c r="K1357" s="26">
        <v>4.1020680130005591E-4</v>
      </c>
      <c r="L1357" s="26">
        <v>0</v>
      </c>
      <c r="M1357" s="26">
        <v>0</v>
      </c>
      <c r="N1357" s="26">
        <v>0</v>
      </c>
      <c r="O1357" s="26">
        <v>0</v>
      </c>
      <c r="P1357" s="114" t="s">
        <v>6364</v>
      </c>
      <c r="Q1357" s="42" t="s">
        <v>5538</v>
      </c>
      <c r="R1357" s="42"/>
      <c r="S1357" s="41" t="str" cm="1">
        <f t="array" ref="S1357">IFERROR(_xlfn.IFS(
U1357="MPR ISSUE","PDH",
U1357="BSS Hardware Issue","BSS",
U1357="Sites strategiques, MLL, Pylone, etc.","ENVTECH",
U1357="AKTIVCO DEFAUT GE &amp; POWER Cabinet","AKTIVCO",
U1357="AKTIVCO Coupure ENEO &amp; Baisse de tension","AKTIVCO GRID ONLY",
U1357="Coupure ENEO &amp; Baisse de tension","IHS GRID ONLY",
U1357="Defaut GE &amp; POWER Cabinet","IHS",
U1357="Sharing","Partners",
U1357="Sites strategiques &amp; DataCenter","SST &amp; DC",
U1357="Exclu","Exclu",
U1357="SAT","SAT",
U1357="SPARE-ISSUE","SPARE-ISSUE",
U1357="Fiber CAmtel","TRANS_FO_CAMTEL",
U1357="Fiber AOF","Fiber AOF",
U1357="Projet OCM (HUAWEI)","TRAVAUX-HUAWEI",
U1357="Projet OCM (NOKIA)","TRAVAUX-NOKIA",
U1357="ACCESS-ISSUE","ACCESS-ISSUE",
U1357="Projet OCM (ZTE, NOKIA, autres projets)","TRAVAUX OCM",
U1357="No root CAuse","No root cause",
U1357="ODU HS","PDH",
U1357="IP &amp; VLAN","PDH",
U1357="Warehouse HUAWEI","SPARE-ISSUE",
U1357="SPARE-HS","SPARE-ISSUE",
U1357="Power Telco","BSS",U1357="no impacts","no impacts"
),"")</f>
        <v>No root cause</v>
      </c>
      <c r="T1357" s="41" t="str" cm="1">
        <f t="array" ref="T1357">IFERROR(_xlfn.IFS(
U1357="MPR ISSUE","TX ISSUE",
U1357="BSS Hardware Issue","RAN ISSUE",
U1357="Sites strategiques, MLL, Pylone, etc.","ENVTECH",
U1357="AKTIVCO DEFAUT GE &amp; POWER Cabinet","POWER ISSUE",
U1357="AKTIVCO Coupure ENEO &amp; Baisse de tension","POWER ISSUE",
U1357="Coupure ENEO &amp; Baisse de tension","POWER ISSUE",
U1357="Defaut GE &amp; POWER Cabinet","POWER ISSUE",
U1357="Sharing","POWER ISSUE",
U1357="Sites strategiques &amp; DataCenter","POWER ISSUE",
U1357="Exclu","Exclu",
U1357="SAT","TX ISSUE",
U1357="SPARE-ISSUE","SPARE-ISSUE",
U1357="Fiber CAmtel","TX ISSUE",
U1357="Fiber AOF","TX ISSUE",
U1357="Projet OCM (HUAWEI)","TRAVAUX-HUAWEI",
U1357="Projet OCM (NOKIA)","TRAVAUX -NOKIA",
U1357="ACCESS-ISSUE","ACCESS-ISSUE",
U1357="Projet OCM (ZTE, NOKIA, autres projets)","TRAVAUX OCM",
U1357="No root CAuse","No root cause",
U1357="ODU HS","TX ISSUE",
U1357="IP &amp; VLAN","TX ISSUE",
U1357="Warehouse HUAWEI","SPARE-ISSUE",
U1357="SPARE-HS","SPARE-ISSUE",
U1357="Power Telco","RAN ISSUE",U1357="no impacts","no impacts"
),"")</f>
        <v>No root cause</v>
      </c>
      <c r="U1357" s="68" t="s">
        <v>5691</v>
      </c>
      <c r="V1357" s="41" t="str" cm="1">
        <f t="array" ref="V1357">IFERROR(_xlfn.IFS(
U1357="MPR ISSUE","ACTIVE",
U1357="BSS Hardware Issue","ACTIVE",
U1357="Sites strategiques, MLL, Pylone, etc.","PASSIVE",
U1357="AKTIVCO DEFAUT GE &amp; POWER Cabinet","PASSIVE",
U1357="AKTIVCO Coupure ENEO &amp; Baisse de tension","PASSIVE",
U1357="Coupure ENEO &amp; Baisse de tension","PASSIVE",
U1357="Defaut GE &amp; POWER Cabinet","PASSIVE",
U1357="Sharing","PASSIVE",
U1357="Sites strategiques &amp; DataCenter","PASSIVE",
U1357="Exclu","Exclu",
U1357="SAT","ACTIVE",
U1357="SPARE-ISSUE","SPARE-ISSUE",
U1357="Fiber CAmtel","ACTIVE",
U1357="Fiber AOF","ACTIVE",
U1357="Projet OCM (HUAWEI)","PLANNED WORKS",
U1357="Projet OCM (NOKIA)","PLANNED WORKS",
U1357="ACCESS-ISSUE","ACCESS-ISSUE",
U1357="Projet OCM (ZTE, NOKIA, autres projets)","PLANNED WORKS",
U1357="No root CAuse","No root cause",
U1357="ODU HS","ACTIVE",
U1357="IP &amp; VLAN","ACTIVE",
U1357="Warehouse HUAWEI","SPARE-ISSUE",
U1357="SPARE-HS","SPARE-ISSUE",
U1357="Power Telco","ACTIVE", U1357="no impacts","no impacts"
),"")</f>
        <v>No root cause</v>
      </c>
      <c r="W1357" s="113"/>
      <c r="X1357" s="113"/>
      <c r="Y1357" s="113"/>
      <c r="Z1357" s="113"/>
      <c r="AA1357" s="113"/>
      <c r="AB1357" s="17" t="s">
        <v>5465</v>
      </c>
      <c r="AC1357" s="17" t="str">
        <f>_xlfn.XLOOKUP(B1357,'INCIDENT-04-27-2026'!E:E,'INCIDENT-04-27-2026'!F:F,"")</f>
        <v/>
      </c>
      <c r="AD1357" s="9"/>
      <c r="AE1357" s="7" t="s">
        <v>5465</v>
      </c>
      <c r="AF1357" s="6" t="str">
        <f>_xlfn.XLOOKUP(B1357,'[13]Input_27-04'!$B:$B,'[13]Input_27-04'!$M:$M,"")</f>
        <v/>
      </c>
      <c r="AG1357" s="7"/>
      <c r="AH1357" s="3"/>
      <c r="AI1357" s="18" t="str">
        <f>_xlfn.XLOOKUP(B1357,'[3]Cells Huawei 27042026 10h'!$B:$B,'[3]Cells Huawei 27042026 10h'!$T:$T,"")</f>
        <v/>
      </c>
      <c r="AJ1357" s="18" t="str">
        <f>_xlfn.XLOOKUP(B1357,'[3]Cells Huawei 27042026 15h'!$B:$B,'[3]Cells Huawei 27042026 15h'!$T:$T,"")</f>
        <v/>
      </c>
      <c r="AK1357" s="18" t="str">
        <f>_xlfn.XLOOKUP(B1357,'[4]cells down 27042026 11h28'!$B:$B,'[4]cells down 27042026 11h28'!$R:$R,"")</f>
        <v/>
      </c>
      <c r="AL1357" s="18" t="str">
        <f>_xlfn.XLOOKUP(B1357,'[4]cells down 27042026 18h01'!$B:$B,'[4]cells down 27042026 18h01'!$R:$R,"")</f>
        <v/>
      </c>
      <c r="AM1357" s="18" t="str">
        <f>_xlfn.XLOOKUP(B1357,'[5]cell downs 27042026 11h'!$B:$B,'[5]cell downs 27042026 11h'!$R:$R,"")</f>
        <v/>
      </c>
      <c r="AN1357" s="18" t="str">
        <f>_xlfn.XLOOKUP(B1357,'[5]cell downs 27042026 17h40'!$B:$B,'[5]cell downs 27042026 17h40'!$R:$R,"")</f>
        <v/>
      </c>
      <c r="AO1357" s="18" t="str">
        <f>_xlfn.XLOOKUP(B1357,'[6]ALL SITES DOWN'!$D:$D,'[6]ALL SITES DOWN'!$J:$J,"")</f>
        <v/>
      </c>
      <c r="AP1357" s="18" t="str">
        <f>_xlfn.XLOOKUP(B1357,'[7]ALL SITES DOWN'!$D:$D,'[7]ALL SITES DOWN'!$J:$J,"")</f>
        <v/>
      </c>
      <c r="AQ1357" s="9" t="str">
        <f>_xlfn.XLOOKUP(B1357,[8]sheet1!$AC:$AC,[8]sheet1!$AF:$AF,"")</f>
        <v/>
      </c>
      <c r="AR1357" s="14"/>
      <c r="AS1357" s="14" t="s">
        <v>5465</v>
      </c>
      <c r="AT1357" s="14" t="str">
        <f>_xlfn.XLOOKUP(B1357,'[9]cell downs 18042026 17h'!$B:$B,'[9]cell downs 18042026 17h'!$B:$B,"")</f>
        <v/>
      </c>
      <c r="AU1357" s="14" t="str">
        <f>_xlfn.XLOOKUP(B1357,'[10]Cells Huawei 19042026 15h'!$B:$B,'[10]Cells Huawei 19042026 15h'!$B:$B,"")</f>
        <v/>
      </c>
      <c r="AV1357" s="9" t="str">
        <f>_xlfn.XLOOKUP(B1357,'[11]cells down 19042026 9H40'!$B:$B,'[11]cells down 19042026 9H40'!$B:$B,"")</f>
        <v/>
      </c>
    </row>
    <row r="1358" spans="1:48" hidden="1" x14ac:dyDescent="0.3">
      <c r="A1358" s="1" t="s">
        <v>3029</v>
      </c>
      <c r="B1358" s="8" t="s">
        <v>3030</v>
      </c>
      <c r="C1358" s="3" t="str">
        <f>_xlfn.XLOOKUP(B1358,'[1]daily break down'!$D:$D,'[1]daily break down'!$E:$E,"")</f>
        <v>NORD</v>
      </c>
      <c r="D1358" s="1" t="s">
        <v>11</v>
      </c>
      <c r="E1358" s="1" t="s">
        <v>237</v>
      </c>
      <c r="F1358" s="3" t="s">
        <v>23</v>
      </c>
      <c r="G1358" s="1" t="s">
        <v>2921</v>
      </c>
      <c r="H1358" s="28" t="str">
        <f>_xlfn.XLOOKUP(B1358,[2]CALCULATION!$B:$B,[2]CALCULATION!$H:$H,"")</f>
        <v>NOKIA</v>
      </c>
      <c r="I1358" s="26">
        <v>0</v>
      </c>
      <c r="J1358" s="26">
        <v>0</v>
      </c>
      <c r="K1358" s="26">
        <v>5.3505234952025016E-5</v>
      </c>
      <c r="L1358" s="26">
        <v>0</v>
      </c>
      <c r="M1358" s="26">
        <v>6.4758121609801291</v>
      </c>
      <c r="N1358" s="26">
        <v>0</v>
      </c>
      <c r="O1358" s="26">
        <v>0</v>
      </c>
      <c r="P1358" s="114" t="s">
        <v>6364</v>
      </c>
      <c r="Q1358" s="42" t="s">
        <v>5538</v>
      </c>
      <c r="R1358" s="42"/>
      <c r="S1358" s="41" t="str" cm="1">
        <f t="array" ref="S1358">IFERROR(_xlfn.IFS(
U1358="MPR ISSUE","PDH",
U1358="BSS Hardware Issue","BSS",
U1358="Sites strategiques, MLL, Pylone, etc.","ENVTECH",
U1358="AKTIVCO DEFAUT GE &amp; POWER Cabinet","AKTIVCO",
U1358="AKTIVCO Coupure ENEO &amp; Baisse de tension","AKTIVCO GRID ONLY",
U1358="Coupure ENEO &amp; Baisse de tension","IHS GRID ONLY",
U1358="Defaut GE &amp; POWER Cabinet","IHS",
U1358="Sharing","Partners",
U1358="Sites strategiques &amp; DataCenter","SST &amp; DC",
U1358="Exclu","Exclu",
U1358="SAT","SAT",
U1358="SPARE-ISSUE","SPARE-ISSUE",
U1358="Fiber CAmtel","TRANS_FO_CAMTEL",
U1358="Fiber AOF","Fiber AOF",
U1358="Projet OCM (HUAWEI)","TRAVAUX-HUAWEI",
U1358="Projet OCM (NOKIA)","TRAVAUX-NOKIA",
U1358="ACCESS-ISSUE","ACCESS-ISSUE",
U1358="Projet OCM (ZTE, NOKIA, autres projets)","TRAVAUX OCM",
U1358="No root CAuse","No root cause",
U1358="ODU HS","PDH",
U1358="IP &amp; VLAN","PDH",
U1358="Warehouse HUAWEI","SPARE-ISSUE",
U1358="SPARE-HS","SPARE-ISSUE",
U1358="Power Telco","BSS",U1358="no impacts","no impacts"
),"")</f>
        <v>No root cause</v>
      </c>
      <c r="T1358" s="41" t="str" cm="1">
        <f t="array" ref="T1358">IFERROR(_xlfn.IFS(
U1358="MPR ISSUE","TX ISSUE",
U1358="BSS Hardware Issue","RAN ISSUE",
U1358="Sites strategiques, MLL, Pylone, etc.","ENVTECH",
U1358="AKTIVCO DEFAUT GE &amp; POWER Cabinet","POWER ISSUE",
U1358="AKTIVCO Coupure ENEO &amp; Baisse de tension","POWER ISSUE",
U1358="Coupure ENEO &amp; Baisse de tension","POWER ISSUE",
U1358="Defaut GE &amp; POWER Cabinet","POWER ISSUE",
U1358="Sharing","POWER ISSUE",
U1358="Sites strategiques &amp; DataCenter","POWER ISSUE",
U1358="Exclu","Exclu",
U1358="SAT","TX ISSUE",
U1358="SPARE-ISSUE","SPARE-ISSUE",
U1358="Fiber CAmtel","TX ISSUE",
U1358="Fiber AOF","TX ISSUE",
U1358="Projet OCM (HUAWEI)","TRAVAUX-HUAWEI",
U1358="Projet OCM (NOKIA)","TRAVAUX -NOKIA",
U1358="ACCESS-ISSUE","ACCESS-ISSUE",
U1358="Projet OCM (ZTE, NOKIA, autres projets)","TRAVAUX OCM",
U1358="No root CAuse","No root cause",
U1358="ODU HS","TX ISSUE",
U1358="IP &amp; VLAN","TX ISSUE",
U1358="Warehouse HUAWEI","SPARE-ISSUE",
U1358="SPARE-HS","SPARE-ISSUE",
U1358="Power Telco","RAN ISSUE",U1358="no impacts","no impacts"
),"")</f>
        <v>No root cause</v>
      </c>
      <c r="U1358" s="68" t="s">
        <v>5691</v>
      </c>
      <c r="V1358" s="41" t="str" cm="1">
        <f t="array" ref="V1358">IFERROR(_xlfn.IFS(
U1358="MPR ISSUE","ACTIVE",
U1358="BSS Hardware Issue","ACTIVE",
U1358="Sites strategiques, MLL, Pylone, etc.","PASSIVE",
U1358="AKTIVCO DEFAUT GE &amp; POWER Cabinet","PASSIVE",
U1358="AKTIVCO Coupure ENEO &amp; Baisse de tension","PASSIVE",
U1358="Coupure ENEO &amp; Baisse de tension","PASSIVE",
U1358="Defaut GE &amp; POWER Cabinet","PASSIVE",
U1358="Sharing","PASSIVE",
U1358="Sites strategiques &amp; DataCenter","PASSIVE",
U1358="Exclu","Exclu",
U1358="SAT","ACTIVE",
U1358="SPARE-ISSUE","SPARE-ISSUE",
U1358="Fiber CAmtel","ACTIVE",
U1358="Fiber AOF","ACTIVE",
U1358="Projet OCM (HUAWEI)","PLANNED WORKS",
U1358="Projet OCM (NOKIA)","PLANNED WORKS",
U1358="ACCESS-ISSUE","ACCESS-ISSUE",
U1358="Projet OCM (ZTE, NOKIA, autres projets)","PLANNED WORKS",
U1358="No root CAuse","No root cause",
U1358="ODU HS","ACTIVE",
U1358="IP &amp; VLAN","ACTIVE",
U1358="Warehouse HUAWEI","SPARE-ISSUE",
U1358="SPARE-HS","SPARE-ISSUE",
U1358="Power Telco","ACTIVE", U1358="no impacts","no impacts"
),"")</f>
        <v>No root cause</v>
      </c>
      <c r="W1358" s="113"/>
      <c r="X1358" s="113"/>
      <c r="Y1358" s="113"/>
      <c r="Z1358" s="113"/>
      <c r="AA1358" s="113"/>
      <c r="AB1358" s="17" t="s">
        <v>5465</v>
      </c>
      <c r="AC1358" s="17" t="str">
        <f>_xlfn.XLOOKUP(B1358,'INCIDENT-04-27-2026'!E:E,'INCIDENT-04-27-2026'!F:F,"")</f>
        <v/>
      </c>
      <c r="AD1358" s="9"/>
      <c r="AE1358" s="7" t="s">
        <v>5465</v>
      </c>
      <c r="AF1358" s="6" t="str">
        <f>_xlfn.XLOOKUP(B1358,'[13]Input_27-04'!$B:$B,'[13]Input_27-04'!$M:$M,"")</f>
        <v/>
      </c>
      <c r="AG1358" s="7"/>
      <c r="AH1358" s="3"/>
      <c r="AI1358" s="18" t="str">
        <f>_xlfn.XLOOKUP(B1358,'[3]Cells Huawei 27042026 10h'!$B:$B,'[3]Cells Huawei 27042026 10h'!$T:$T,"")</f>
        <v/>
      </c>
      <c r="AJ1358" s="18" t="str">
        <f>_xlfn.XLOOKUP(B1358,'[3]Cells Huawei 27042026 15h'!$B:$B,'[3]Cells Huawei 27042026 15h'!$T:$T,"")</f>
        <v/>
      </c>
      <c r="AK1358" s="18" t="str">
        <f>_xlfn.XLOOKUP(B1358,'[4]cells down 27042026 11h28'!$B:$B,'[4]cells down 27042026 11h28'!$R:$R,"")</f>
        <v/>
      </c>
      <c r="AL1358" s="18" t="str">
        <f>_xlfn.XLOOKUP(B1358,'[4]cells down 27042026 18h01'!$B:$B,'[4]cells down 27042026 18h01'!$R:$R,"")</f>
        <v/>
      </c>
      <c r="AM1358" s="18" t="str">
        <f>_xlfn.XLOOKUP(B1358,'[5]cell downs 27042026 11h'!$B:$B,'[5]cell downs 27042026 11h'!$R:$R,"")</f>
        <v/>
      </c>
      <c r="AN1358" s="18" t="str">
        <f>_xlfn.XLOOKUP(B1358,'[5]cell downs 27042026 17h40'!$B:$B,'[5]cell downs 27042026 17h40'!$R:$R,"")</f>
        <v/>
      </c>
      <c r="AO1358" s="18" t="str">
        <f>_xlfn.XLOOKUP(B1358,'[6]ALL SITES DOWN'!$D:$D,'[6]ALL SITES DOWN'!$J:$J,"")</f>
        <v/>
      </c>
      <c r="AP1358" s="18" t="str">
        <f>_xlfn.XLOOKUP(B1358,'[7]ALL SITES DOWN'!$D:$D,'[7]ALL SITES DOWN'!$J:$J,"")</f>
        <v/>
      </c>
      <c r="AQ1358" s="9" t="str">
        <f>_xlfn.XLOOKUP(B1358,[8]sheet1!$AC:$AC,[8]sheet1!$AF:$AF,"")</f>
        <v/>
      </c>
      <c r="AR1358" s="14"/>
      <c r="AS1358" s="14" t="s">
        <v>5465</v>
      </c>
      <c r="AT1358" s="14" t="str">
        <f>_xlfn.XLOOKUP(B1358,'[9]cell downs 18042026 17h'!$B:$B,'[9]cell downs 18042026 17h'!$B:$B,"")</f>
        <v/>
      </c>
      <c r="AU1358" s="14" t="str">
        <f>_xlfn.XLOOKUP(B1358,'[10]Cells Huawei 19042026 15h'!$B:$B,'[10]Cells Huawei 19042026 15h'!$B:$B,"")</f>
        <v/>
      </c>
      <c r="AV1358" s="9" t="str">
        <f>_xlfn.XLOOKUP(B1358,'[11]cells down 19042026 9H40'!$B:$B,'[11]cells down 19042026 9H40'!$B:$B,"")</f>
        <v/>
      </c>
    </row>
    <row r="1359" spans="1:48" hidden="1" x14ac:dyDescent="0.3">
      <c r="A1359" s="1" t="s">
        <v>3327</v>
      </c>
      <c r="B1359" s="8" t="s">
        <v>3328</v>
      </c>
      <c r="C1359" s="3" t="str">
        <f>_xlfn.XLOOKUP(B1359,'[1]daily break down'!$D:$D,'[1]daily break down'!$E:$E,"")</f>
        <v>EXTREME-NORD</v>
      </c>
      <c r="D1359" s="1" t="s">
        <v>11</v>
      </c>
      <c r="E1359" s="1" t="s">
        <v>12</v>
      </c>
      <c r="F1359" s="3" t="s">
        <v>55</v>
      </c>
      <c r="G1359" s="1" t="s">
        <v>3327</v>
      </c>
      <c r="H1359" s="27" t="str">
        <f>_xlfn.XLOOKUP(B1359,[2]CALCULATION!$B:$B,[2]CALCULATION!$H:$H,"")</f>
        <v>HUAWEI</v>
      </c>
      <c r="I1359" s="26">
        <v>2.1421355865457881</v>
      </c>
      <c r="J1359" s="26">
        <v>3.6540330105897563</v>
      </c>
      <c r="K1359" s="26">
        <v>6.6043295009317049E-2</v>
      </c>
      <c r="L1359" s="26">
        <v>0</v>
      </c>
      <c r="M1359" s="26">
        <v>0</v>
      </c>
      <c r="N1359" s="26">
        <v>0</v>
      </c>
      <c r="O1359" s="26">
        <v>0</v>
      </c>
      <c r="P1359" s="114" t="s">
        <v>6364</v>
      </c>
      <c r="Q1359" s="42" t="s">
        <v>6353</v>
      </c>
      <c r="R1359" s="42"/>
      <c r="S1359" s="41" t="str" cm="1">
        <f t="array" ref="S1359">IFERROR(_xlfn.IFS(
U1359="MPR ISSUE","PDH",
U1359="BSS Hardware Issue","BSS",
U1359="Sites strategiques, MLL, Pylone, etc.","ENVTECH",
U1359="AKTIVCO DEFAUT GE &amp; POWER Cabinet","AKTIVCO",
U1359="AKTIVCO Coupure ENEO &amp; Baisse de tension","AKTIVCO GRID ONLY",
U1359="Coupure ENEO &amp; Baisse de tension","IHS GRID ONLY",
U1359="Defaut GE &amp; POWER Cabinet","IHS",
U1359="Sharing","Partners",
U1359="Sites strategiques &amp; DataCenter","SST &amp; DC",
U1359="Exclu","Exclu",
U1359="SAT","SAT",
U1359="SPARE-ISSUE","SPARE-ISSUE",
U1359="Fiber CAmtel","TRANS_FO_CAMTEL",
U1359="Fiber AOF","Fiber AOF",
U1359="Projet OCM (HUAWEI)","TRAVAUX-HUAWEI",
U1359="Projet OCM (NOKIA)","TRAVAUX-NOKIA",
U1359="ACCESS-ISSUE","ACCESS-ISSUE",
U1359="Projet OCM (ZTE, NOKIA, autres projets)","TRAVAUX OCM",
U1359="No root CAuse","No root cause",
U1359="ODU HS","PDH",
U1359="IP &amp; VLAN","PDH",
U1359="Warehouse HUAWEI","SPARE-ISSUE",
U1359="SPARE-HS","SPARE-ISSUE",
U1359="Power Telco","BSS",U1359="no impacts","no impacts"
),"")</f>
        <v/>
      </c>
      <c r="T1359" s="41" t="str" cm="1">
        <f t="array" ref="T1359">IFERROR(_xlfn.IFS(
U1359="MPR ISSUE","TX ISSUE",
U1359="BSS Hardware Issue","RAN ISSUE",
U1359="Sites strategiques, MLL, Pylone, etc.","ENVTECH",
U1359="AKTIVCO DEFAUT GE &amp; POWER Cabinet","POWER ISSUE",
U1359="AKTIVCO Coupure ENEO &amp; Baisse de tension","POWER ISSUE",
U1359="Coupure ENEO &amp; Baisse de tension","POWER ISSUE",
U1359="Defaut GE &amp; POWER Cabinet","POWER ISSUE",
U1359="Sharing","POWER ISSUE",
U1359="Sites strategiques &amp; DataCenter","POWER ISSUE",
U1359="Exclu","Exclu",
U1359="SAT","TX ISSUE",
U1359="SPARE-ISSUE","SPARE-ISSUE",
U1359="Fiber CAmtel","TX ISSUE",
U1359="Fiber AOF","TX ISSUE",
U1359="Projet OCM (HUAWEI)","TRAVAUX-HUAWEI",
U1359="Projet OCM (NOKIA)","TRAVAUX -NOKIA",
U1359="ACCESS-ISSUE","ACCESS-ISSUE",
U1359="Projet OCM (ZTE, NOKIA, autres projets)","TRAVAUX OCM",
U1359="No root CAuse","No root cause",
U1359="ODU HS","TX ISSUE",
U1359="IP &amp; VLAN","TX ISSUE",
U1359="Warehouse HUAWEI","SPARE-ISSUE",
U1359="SPARE-HS","SPARE-ISSUE",
U1359="Power Telco","RAN ISSUE",U1359="no impacts","no impacts"
),"")</f>
        <v/>
      </c>
      <c r="U1359" s="68"/>
      <c r="V1359" s="41" t="str" cm="1">
        <f t="array" ref="V1359">IFERROR(_xlfn.IFS(
U1359="MPR ISSUE","ACTIVE",
U1359="BSS Hardware Issue","ACTIVE",
U1359="Sites strategiques, MLL, Pylone, etc.","PASSIVE",
U1359="AKTIVCO DEFAUT GE &amp; POWER Cabinet","PASSIVE",
U1359="AKTIVCO Coupure ENEO &amp; Baisse de tension","PASSIVE",
U1359="Coupure ENEO &amp; Baisse de tension","PASSIVE",
U1359="Defaut GE &amp; POWER Cabinet","PASSIVE",
U1359="Sharing","PASSIVE",
U1359="Sites strategiques &amp; DataCenter","PASSIVE",
U1359="Exclu","Exclu",
U1359="SAT","ACTIVE",
U1359="SPARE-ISSUE","SPARE-ISSUE",
U1359="Fiber CAmtel","ACTIVE",
U1359="Fiber AOF","ACTIVE",
U1359="Projet OCM (HUAWEI)","PLANNED WORKS",
U1359="Projet OCM (NOKIA)","PLANNED WORKS",
U1359="ACCESS-ISSUE","ACCESS-ISSUE",
U1359="Projet OCM (ZTE, NOKIA, autres projets)","PLANNED WORKS",
U1359="No root CAuse","No root cause",
U1359="ODU HS","ACTIVE",
U1359="IP &amp; VLAN","ACTIVE",
U1359="Warehouse HUAWEI","SPARE-ISSUE",
U1359="SPARE-HS","SPARE-ISSUE",
U1359="Power Telco","ACTIVE", U1359="no impacts","no impacts"
),"")</f>
        <v/>
      </c>
      <c r="W1359" s="113"/>
      <c r="X1359" s="113"/>
      <c r="Y1359" s="113"/>
      <c r="Z1359" s="113"/>
      <c r="AA1359" s="113"/>
      <c r="AB1359" s="17" t="s">
        <v>5465</v>
      </c>
      <c r="AC1359" s="17" t="str">
        <f>_xlfn.XLOOKUP(B1359,'INCIDENT-04-27-2026'!E:E,'INCIDENT-04-27-2026'!F:F,"")</f>
        <v/>
      </c>
      <c r="AD1359" s="9"/>
      <c r="AE1359" s="7" t="s">
        <v>5465</v>
      </c>
      <c r="AF1359" s="6" t="str">
        <f>_xlfn.XLOOKUP(B1359,'[13]Input_27-04'!$B:$B,'[13]Input_27-04'!$M:$M,"")</f>
        <v/>
      </c>
      <c r="AG1359" s="7"/>
      <c r="AH1359" s="3"/>
      <c r="AI1359" s="18" t="str">
        <f>_xlfn.XLOOKUP(B1359,'[3]Cells Huawei 27042026 10h'!$B:$B,'[3]Cells Huawei 27042026 10h'!$T:$T,"")</f>
        <v/>
      </c>
      <c r="AJ1359" s="18" t="str">
        <f>_xlfn.XLOOKUP(B1359,'[3]Cells Huawei 27042026 15h'!$B:$B,'[3]Cells Huawei 27042026 15h'!$T:$T,"")</f>
        <v/>
      </c>
      <c r="AK1359" s="18" t="str">
        <f>_xlfn.XLOOKUP(B1359,'[4]cells down 27042026 11h28'!$B:$B,'[4]cells down 27042026 11h28'!$R:$R,"")</f>
        <v/>
      </c>
      <c r="AL1359" s="18" t="str">
        <f>_xlfn.XLOOKUP(B1359,'[4]cells down 27042026 18h01'!$B:$B,'[4]cells down 27042026 18h01'!$R:$R,"")</f>
        <v/>
      </c>
      <c r="AM1359" s="18" t="str">
        <f>_xlfn.XLOOKUP(B1359,'[5]cell downs 27042026 11h'!$B:$B,'[5]cell downs 27042026 11h'!$R:$R,"")</f>
        <v/>
      </c>
      <c r="AN1359" s="18" t="str">
        <f>_xlfn.XLOOKUP(B1359,'[5]cell downs 27042026 17h40'!$B:$B,'[5]cell downs 27042026 17h40'!$R:$R,"")</f>
        <v/>
      </c>
      <c r="AO1359" s="18" t="str">
        <f>_xlfn.XLOOKUP(B1359,'[6]ALL SITES DOWN'!$D:$D,'[6]ALL SITES DOWN'!$J:$J,"")</f>
        <v/>
      </c>
      <c r="AP1359" s="18" t="str">
        <f>_xlfn.XLOOKUP(B1359,'[7]ALL SITES DOWN'!$D:$D,'[7]ALL SITES DOWN'!$J:$J,"")</f>
        <v/>
      </c>
      <c r="AQ1359" s="9" t="str">
        <f>_xlfn.XLOOKUP(B1359,[8]sheet1!$AC:$AC,[8]sheet1!$AF:$AF,"")</f>
        <v/>
      </c>
      <c r="AR1359" s="14"/>
      <c r="AS1359" s="14" t="s">
        <v>5465</v>
      </c>
      <c r="AT1359" s="14" t="str">
        <f>_xlfn.XLOOKUP(B1359,'[9]cell downs 18042026 17h'!$B:$B,'[9]cell downs 18042026 17h'!$B:$B,"")</f>
        <v/>
      </c>
      <c r="AU1359" s="14" t="str">
        <f>_xlfn.XLOOKUP(B1359,'[10]Cells Huawei 19042026 15h'!$B:$B,'[10]Cells Huawei 19042026 15h'!$B:$B,"")</f>
        <v>EXN_037</v>
      </c>
      <c r="AV1359" s="9" t="str">
        <f>_xlfn.XLOOKUP(B1359,'[11]cells down 19042026 9H40'!$B:$B,'[11]cells down 19042026 9H40'!$B:$B,"")</f>
        <v/>
      </c>
    </row>
    <row r="1360" spans="1:48" hidden="1" x14ac:dyDescent="0.3">
      <c r="A1360" s="1" t="s">
        <v>2498</v>
      </c>
      <c r="B1360" s="8" t="s">
        <v>2499</v>
      </c>
      <c r="C1360" s="3" t="str">
        <f>_xlfn.XLOOKUP(B1360,'[1]daily break down'!$D:$D,'[1]daily break down'!$E:$E,"")</f>
        <v>Bafoussam</v>
      </c>
      <c r="D1360" s="1" t="s">
        <v>11</v>
      </c>
      <c r="E1360" s="1" t="s">
        <v>12</v>
      </c>
      <c r="F1360" s="3" t="s">
        <v>102</v>
      </c>
      <c r="G1360" s="1" t="s">
        <v>299</v>
      </c>
      <c r="H1360" s="27" t="str">
        <f>_xlfn.XLOOKUP(B1360,[2]CALCULATION!$B:$B,[2]CALCULATION!$H:$H,"")</f>
        <v>Huawei</v>
      </c>
      <c r="I1360" s="26">
        <v>18.491409199476077</v>
      </c>
      <c r="J1360" s="26">
        <v>29.694959521506256</v>
      </c>
      <c r="K1360" s="26">
        <v>0</v>
      </c>
      <c r="L1360" s="26">
        <v>0</v>
      </c>
      <c r="M1360" s="26">
        <v>0</v>
      </c>
      <c r="N1360" s="26">
        <v>0</v>
      </c>
      <c r="O1360" s="26">
        <v>0</v>
      </c>
      <c r="P1360" s="114" t="s">
        <v>6364</v>
      </c>
      <c r="Q1360" s="42" t="s">
        <v>5538</v>
      </c>
      <c r="R1360" s="42"/>
      <c r="S1360" s="41" t="str" cm="1">
        <f t="array" ref="S1360">IFERROR(_xlfn.IFS(
U1360="MPR ISSUE","PDH",
U1360="BSS Hardware Issue","BSS",
U1360="Sites strategiques, MLL, Pylone, etc.","ENVTECH",
U1360="AKTIVCO DEFAUT GE &amp; POWER Cabinet","AKTIVCO",
U1360="AKTIVCO Coupure ENEO &amp; Baisse de tension","AKTIVCO GRID ONLY",
U1360="Coupure ENEO &amp; Baisse de tension","IHS GRID ONLY",
U1360="Defaut GE &amp; POWER Cabinet","IHS",
U1360="Sharing","Partners",
U1360="Sites strategiques &amp; DataCenter","SST &amp; DC",
U1360="Exclu","Exclu",
U1360="SAT","SAT",
U1360="SPARE-ISSUE","SPARE-ISSUE",
U1360="Fiber CAmtel","TRANS_FO_CAMTEL",
U1360="Fiber AOF","Fiber AOF",
U1360="Projet OCM (HUAWEI)","TRAVAUX-HUAWEI",
U1360="Projet OCM (NOKIA)","TRAVAUX-NOKIA",
U1360="ACCESS-ISSUE","ACCESS-ISSUE",
U1360="Projet OCM (ZTE, NOKIA, autres projets)","TRAVAUX OCM",
U1360="No root CAuse","No root cause",
U1360="ODU HS","PDH",
U1360="IP &amp; VLAN","PDH",
U1360="Warehouse HUAWEI","SPARE-ISSUE",
U1360="SPARE-HS","SPARE-ISSUE",
U1360="Power Telco","BSS",U1360="no impacts","no impacts"
),"")</f>
        <v>No root cause</v>
      </c>
      <c r="T1360" s="41" t="str" cm="1">
        <f t="array" ref="T1360">IFERROR(_xlfn.IFS(
U1360="MPR ISSUE","TX ISSUE",
U1360="BSS Hardware Issue","RAN ISSUE",
U1360="Sites strategiques, MLL, Pylone, etc.","ENVTECH",
U1360="AKTIVCO DEFAUT GE &amp; POWER Cabinet","POWER ISSUE",
U1360="AKTIVCO Coupure ENEO &amp; Baisse de tension","POWER ISSUE",
U1360="Coupure ENEO &amp; Baisse de tension","POWER ISSUE",
U1360="Defaut GE &amp; POWER Cabinet","POWER ISSUE",
U1360="Sharing","POWER ISSUE",
U1360="Sites strategiques &amp; DataCenter","POWER ISSUE",
U1360="Exclu","Exclu",
U1360="SAT","TX ISSUE",
U1360="SPARE-ISSUE","SPARE-ISSUE",
U1360="Fiber CAmtel","TX ISSUE",
U1360="Fiber AOF","TX ISSUE",
U1360="Projet OCM (HUAWEI)","TRAVAUX-HUAWEI",
U1360="Projet OCM (NOKIA)","TRAVAUX -NOKIA",
U1360="ACCESS-ISSUE","ACCESS-ISSUE",
U1360="Projet OCM (ZTE, NOKIA, autres projets)","TRAVAUX OCM",
U1360="No root CAuse","No root cause",
U1360="ODU HS","TX ISSUE",
U1360="IP &amp; VLAN","TX ISSUE",
U1360="Warehouse HUAWEI","SPARE-ISSUE",
U1360="SPARE-HS","SPARE-ISSUE",
U1360="Power Telco","RAN ISSUE",U1360="no impacts","no impacts"
),"")</f>
        <v>No root cause</v>
      </c>
      <c r="U1360" s="68" t="s">
        <v>5691</v>
      </c>
      <c r="V1360" s="41" t="str" cm="1">
        <f t="array" ref="V1360">IFERROR(_xlfn.IFS(
U1360="MPR ISSUE","ACTIVE",
U1360="BSS Hardware Issue","ACTIVE",
U1360="Sites strategiques, MLL, Pylone, etc.","PASSIVE",
U1360="AKTIVCO DEFAUT GE &amp; POWER Cabinet","PASSIVE",
U1360="AKTIVCO Coupure ENEO &amp; Baisse de tension","PASSIVE",
U1360="Coupure ENEO &amp; Baisse de tension","PASSIVE",
U1360="Defaut GE &amp; POWER Cabinet","PASSIVE",
U1360="Sharing","PASSIVE",
U1360="Sites strategiques &amp; DataCenter","PASSIVE",
U1360="Exclu","Exclu",
U1360="SAT","ACTIVE",
U1360="SPARE-ISSUE","SPARE-ISSUE",
U1360="Fiber CAmtel","ACTIVE",
U1360="Fiber AOF","ACTIVE",
U1360="Projet OCM (HUAWEI)","PLANNED WORKS",
U1360="Projet OCM (NOKIA)","PLANNED WORKS",
U1360="ACCESS-ISSUE","ACCESS-ISSUE",
U1360="Projet OCM (ZTE, NOKIA, autres projets)","PLANNED WORKS",
U1360="No root CAuse","No root cause",
U1360="ODU HS","ACTIVE",
U1360="IP &amp; VLAN","ACTIVE",
U1360="Warehouse HUAWEI","SPARE-ISSUE",
U1360="SPARE-HS","SPARE-ISSUE",
U1360="Power Telco","ACTIVE", U1360="no impacts","no impacts"
),"")</f>
        <v>No root cause</v>
      </c>
      <c r="W1360" s="113"/>
      <c r="X1360" s="113"/>
      <c r="Y1360" s="113"/>
      <c r="Z1360" s="113"/>
      <c r="AA1360" s="113"/>
      <c r="AB1360" s="17" t="s">
        <v>5984</v>
      </c>
      <c r="AC1360" s="17" t="str">
        <f>_xlfn.XLOOKUP(B1360,'INCIDENT-04-27-2026'!E:E,'INCIDENT-04-27-2026'!F:F,"")</f>
        <v/>
      </c>
      <c r="AD1360" s="9"/>
      <c r="AE1360" s="7" t="s">
        <v>5465</v>
      </c>
      <c r="AF1360" s="6" t="str">
        <f>_xlfn.XLOOKUP(B1360,'[13]Input_27-04'!$B:$B,'[13]Input_27-04'!$M:$M,"")</f>
        <v/>
      </c>
      <c r="AG1360" s="7"/>
      <c r="AH1360" s="3"/>
      <c r="AI1360" s="18" t="str">
        <f>_xlfn.XLOOKUP(B1360,'[3]Cells Huawei 27042026 10h'!$B:$B,'[3]Cells Huawei 27042026 10h'!$T:$T,"")</f>
        <v/>
      </c>
      <c r="AJ1360" s="18" t="str">
        <f>_xlfn.XLOOKUP(B1360,'[3]Cells Huawei 27042026 15h'!$B:$B,'[3]Cells Huawei 27042026 15h'!$T:$T,"")</f>
        <v/>
      </c>
      <c r="AK1360" s="18" t="str">
        <f>_xlfn.XLOOKUP(B1360,'[4]cells down 27042026 11h28'!$B:$B,'[4]cells down 27042026 11h28'!$R:$R,"")</f>
        <v/>
      </c>
      <c r="AL1360" s="18" t="str">
        <f>_xlfn.XLOOKUP(B1360,'[4]cells down 27042026 18h01'!$B:$B,'[4]cells down 27042026 18h01'!$R:$R,"")</f>
        <v/>
      </c>
      <c r="AM1360" s="18" t="str">
        <f>_xlfn.XLOOKUP(B1360,'[5]cell downs 27042026 11h'!$B:$B,'[5]cell downs 27042026 11h'!$R:$R,"")</f>
        <v/>
      </c>
      <c r="AN1360" s="18" t="str">
        <f>_xlfn.XLOOKUP(B1360,'[5]cell downs 27042026 17h40'!$B:$B,'[5]cell downs 27042026 17h40'!$R:$R,"")</f>
        <v/>
      </c>
      <c r="AO1360" s="18" t="str">
        <f>_xlfn.XLOOKUP(B1360,'[6]ALL SITES DOWN'!$D:$D,'[6]ALL SITES DOWN'!$J:$J,"")</f>
        <v/>
      </c>
      <c r="AP1360" s="18" t="str">
        <f>_xlfn.XLOOKUP(B1360,'[7]ALL SITES DOWN'!$D:$D,'[7]ALL SITES DOWN'!$J:$J,"")</f>
        <v/>
      </c>
      <c r="AQ1360" s="9" t="str">
        <f>_xlfn.XLOOKUP(B1360,[8]sheet1!$AC:$AC,[8]sheet1!$AF:$AF,"")</f>
        <v>(04/27/2026 ticket):-INC-20260427-00008280…Others Transmission equipement fault</v>
      </c>
      <c r="AR1360" s="14"/>
      <c r="AS1360" s="14" t="s">
        <v>5465</v>
      </c>
      <c r="AT1360" s="14" t="str">
        <f>_xlfn.XLOOKUP(B1360,'[9]cell downs 18042026 17h'!$B:$B,'[9]cell downs 18042026 17h'!$B:$B,"")</f>
        <v/>
      </c>
      <c r="AU1360" s="14" t="str">
        <f>_xlfn.XLOOKUP(B1360,'[10]Cells Huawei 19042026 15h'!$B:$B,'[10]Cells Huawei 19042026 15h'!$B:$B,"")</f>
        <v/>
      </c>
      <c r="AV1360" s="9" t="str">
        <f>_xlfn.XLOOKUP(B1360,'[11]cells down 19042026 9H40'!$B:$B,'[11]cells down 19042026 9H40'!$B:$B,"")</f>
        <v/>
      </c>
    </row>
    <row r="1361" spans="1:48" hidden="1" x14ac:dyDescent="0.3">
      <c r="A1361" s="1" t="s">
        <v>2033</v>
      </c>
      <c r="B1361" s="8" t="s">
        <v>2034</v>
      </c>
      <c r="C1361" s="3" t="str">
        <f>_xlfn.XLOOKUP(B1361,'[1]daily break down'!$D:$D,'[1]daily break down'!$E:$E,"")</f>
        <v>Douala</v>
      </c>
      <c r="D1361" s="1" t="s">
        <v>11</v>
      </c>
      <c r="E1361" s="1" t="s">
        <v>12</v>
      </c>
      <c r="F1361" s="3" t="s">
        <v>31</v>
      </c>
      <c r="G1361" s="1" t="s">
        <v>32</v>
      </c>
      <c r="H1361" s="29" t="str">
        <f>_xlfn.XLOOKUP(B1361,[2]CALCULATION!$B:$B,[2]CALCULATION!$H:$H,"")</f>
        <v>ZTE</v>
      </c>
      <c r="I1361" s="26">
        <v>0</v>
      </c>
      <c r="J1361" s="26">
        <v>23.779777446758718</v>
      </c>
      <c r="K1361" s="26">
        <v>0</v>
      </c>
      <c r="L1361" s="26">
        <v>1.6229921268827111E-3</v>
      </c>
      <c r="M1361" s="26">
        <v>0</v>
      </c>
      <c r="N1361" s="26">
        <v>0</v>
      </c>
      <c r="O1361" s="26">
        <v>0</v>
      </c>
      <c r="P1361" s="114" t="s">
        <v>6364</v>
      </c>
      <c r="Q1361" s="42" t="s">
        <v>5538</v>
      </c>
      <c r="R1361" s="42"/>
      <c r="S1361" s="41" t="str" cm="1">
        <f t="array" ref="S1361">IFERROR(_xlfn.IFS(
U1361="MPR ISSUE","PDH",
U1361="BSS Hardware Issue","BSS",
U1361="Sites strategiques, MLL, Pylone, etc.","ENVTECH",
U1361="AKTIVCO DEFAUT GE &amp; POWER Cabinet","AKTIVCO",
U1361="AKTIVCO Coupure ENEO &amp; Baisse de tension","AKTIVCO GRID ONLY",
U1361="Coupure ENEO &amp; Baisse de tension","IHS GRID ONLY",
U1361="Defaut GE &amp; POWER Cabinet","IHS",
U1361="Sharing","Partners",
U1361="Sites strategiques &amp; DataCenter","SST &amp; DC",
U1361="Exclu","Exclu",
U1361="SAT","SAT",
U1361="SPARE-ISSUE","SPARE-ISSUE",
U1361="Fiber CAmtel","TRANS_FO_CAMTEL",
U1361="Fiber AOF","Fiber AOF",
U1361="Projet OCM (HUAWEI)","TRAVAUX-HUAWEI",
U1361="Projet OCM (NOKIA)","TRAVAUX-NOKIA",
U1361="ACCESS-ISSUE","ACCESS-ISSUE",
U1361="Projet OCM (ZTE, NOKIA, autres projets)","TRAVAUX OCM",
U1361="No root CAuse","No root cause",
U1361="ODU HS","PDH",
U1361="IP &amp; VLAN","PDH",
U1361="Warehouse HUAWEI","SPARE-ISSUE",
U1361="SPARE-HS","SPARE-ISSUE",
U1361="Power Telco","BSS",U1361="no impacts","no impacts"
),"")</f>
        <v>No root cause</v>
      </c>
      <c r="T1361" s="41" t="str" cm="1">
        <f t="array" ref="T1361">IFERROR(_xlfn.IFS(
U1361="MPR ISSUE","TX ISSUE",
U1361="BSS Hardware Issue","RAN ISSUE",
U1361="Sites strategiques, MLL, Pylone, etc.","ENVTECH",
U1361="AKTIVCO DEFAUT GE &amp; POWER Cabinet","POWER ISSUE",
U1361="AKTIVCO Coupure ENEO &amp; Baisse de tension","POWER ISSUE",
U1361="Coupure ENEO &amp; Baisse de tension","POWER ISSUE",
U1361="Defaut GE &amp; POWER Cabinet","POWER ISSUE",
U1361="Sharing","POWER ISSUE",
U1361="Sites strategiques &amp; DataCenter","POWER ISSUE",
U1361="Exclu","Exclu",
U1361="SAT","TX ISSUE",
U1361="SPARE-ISSUE","SPARE-ISSUE",
U1361="Fiber CAmtel","TX ISSUE",
U1361="Fiber AOF","TX ISSUE",
U1361="Projet OCM (HUAWEI)","TRAVAUX-HUAWEI",
U1361="Projet OCM (NOKIA)","TRAVAUX -NOKIA",
U1361="ACCESS-ISSUE","ACCESS-ISSUE",
U1361="Projet OCM (ZTE, NOKIA, autres projets)","TRAVAUX OCM",
U1361="No root CAuse","No root cause",
U1361="ODU HS","TX ISSUE",
U1361="IP &amp; VLAN","TX ISSUE",
U1361="Warehouse HUAWEI","SPARE-ISSUE",
U1361="SPARE-HS","SPARE-ISSUE",
U1361="Power Telco","RAN ISSUE",U1361="no impacts","no impacts"
),"")</f>
        <v>No root cause</v>
      </c>
      <c r="U1361" s="68" t="s">
        <v>5691</v>
      </c>
      <c r="V1361" s="41" t="str" cm="1">
        <f t="array" ref="V1361">IFERROR(_xlfn.IFS(
U1361="MPR ISSUE","ACTIVE",
U1361="BSS Hardware Issue","ACTIVE",
U1361="Sites strategiques, MLL, Pylone, etc.","PASSIVE",
U1361="AKTIVCO DEFAUT GE &amp; POWER Cabinet","PASSIVE",
U1361="AKTIVCO Coupure ENEO &amp; Baisse de tension","PASSIVE",
U1361="Coupure ENEO &amp; Baisse de tension","PASSIVE",
U1361="Defaut GE &amp; POWER Cabinet","PASSIVE",
U1361="Sharing","PASSIVE",
U1361="Sites strategiques &amp; DataCenter","PASSIVE",
U1361="Exclu","Exclu",
U1361="SAT","ACTIVE",
U1361="SPARE-ISSUE","SPARE-ISSUE",
U1361="Fiber CAmtel","ACTIVE",
U1361="Fiber AOF","ACTIVE",
U1361="Projet OCM (HUAWEI)","PLANNED WORKS",
U1361="Projet OCM (NOKIA)","PLANNED WORKS",
U1361="ACCESS-ISSUE","ACCESS-ISSUE",
U1361="Projet OCM (ZTE, NOKIA, autres projets)","PLANNED WORKS",
U1361="No root CAuse","No root cause",
U1361="ODU HS","ACTIVE",
U1361="IP &amp; VLAN","ACTIVE",
U1361="Warehouse HUAWEI","SPARE-ISSUE",
U1361="SPARE-HS","SPARE-ISSUE",
U1361="Power Telco","ACTIVE", U1361="no impacts","no impacts"
),"")</f>
        <v>No root cause</v>
      </c>
      <c r="W1361" s="113"/>
      <c r="X1361" s="113"/>
      <c r="Y1361" s="113"/>
      <c r="Z1361" s="113"/>
      <c r="AA1361" s="113"/>
      <c r="AB1361" s="17" t="s">
        <v>5465</v>
      </c>
      <c r="AC1361" s="17" t="str">
        <f>_xlfn.XLOOKUP(B1361,'INCIDENT-04-27-2026'!E:E,'INCIDENT-04-27-2026'!F:F,"")</f>
        <v/>
      </c>
      <c r="AD1361" s="9"/>
      <c r="AE1361" s="7" t="s">
        <v>5465</v>
      </c>
      <c r="AF1361" s="6" t="str">
        <f>_xlfn.XLOOKUP(B1361,'[13]Input_27-04'!$B:$B,'[13]Input_27-04'!$M:$M,"")</f>
        <v/>
      </c>
      <c r="AG1361" s="7"/>
      <c r="AH1361" s="3"/>
      <c r="AI1361" s="18" t="str">
        <f>_xlfn.XLOOKUP(B1361,'[3]Cells Huawei 27042026 10h'!$B:$B,'[3]Cells Huawei 27042026 10h'!$T:$T,"")</f>
        <v/>
      </c>
      <c r="AJ1361" s="18" t="str">
        <f>_xlfn.XLOOKUP(B1361,'[3]Cells Huawei 27042026 15h'!$B:$B,'[3]Cells Huawei 27042026 15h'!$T:$T,"")</f>
        <v/>
      </c>
      <c r="AK1361" s="18" t="str">
        <f>_xlfn.XLOOKUP(B1361,'[4]cells down 27042026 11h28'!$B:$B,'[4]cells down 27042026 11h28'!$R:$R,"")</f>
        <v/>
      </c>
      <c r="AL1361" s="18" t="str">
        <f>_xlfn.XLOOKUP(B1361,'[4]cells down 27042026 18h01'!$B:$B,'[4]cells down 27042026 18h01'!$R:$R,"")</f>
        <v/>
      </c>
      <c r="AM1361" s="18" t="str">
        <f>_xlfn.XLOOKUP(B1361,'[5]cell downs 27042026 11h'!$B:$B,'[5]cell downs 27042026 11h'!$R:$R,"")</f>
        <v/>
      </c>
      <c r="AN1361" s="18" t="str">
        <f>_xlfn.XLOOKUP(B1361,'[5]cell downs 27042026 17h40'!$B:$B,'[5]cell downs 27042026 17h40'!$R:$R,"")</f>
        <v/>
      </c>
      <c r="AO1361" s="18" t="str">
        <f>_xlfn.XLOOKUP(B1361,'[6]ALL SITES DOWN'!$D:$D,'[6]ALL SITES DOWN'!$J:$J,"")</f>
        <v/>
      </c>
      <c r="AP1361" s="18" t="str">
        <f>_xlfn.XLOOKUP(B1361,'[7]ALL SITES DOWN'!$D:$D,'[7]ALL SITES DOWN'!$J:$J,"")</f>
        <v/>
      </c>
      <c r="AQ1361" s="9" t="str">
        <f>_xlfn.XLOOKUP(B1361,[8]sheet1!$AC:$AC,[8]sheet1!$AF:$AF,"")</f>
        <v/>
      </c>
      <c r="AR1361" s="14"/>
      <c r="AS1361" s="14" t="s">
        <v>5465</v>
      </c>
      <c r="AT1361" s="14" t="str">
        <f>_xlfn.XLOOKUP(B1361,'[9]cell downs 18042026 17h'!$B:$B,'[9]cell downs 18042026 17h'!$B:$B,"")</f>
        <v/>
      </c>
      <c r="AU1361" s="14" t="str">
        <f>_xlfn.XLOOKUP(B1361,'[10]Cells Huawei 19042026 15h'!$B:$B,'[10]Cells Huawei 19042026 15h'!$B:$B,"")</f>
        <v/>
      </c>
      <c r="AV1361" s="9" t="str">
        <f>_xlfn.XLOOKUP(B1361,'[11]cells down 19042026 9H40'!$B:$B,'[11]cells down 19042026 9H40'!$B:$B,"")</f>
        <v/>
      </c>
    </row>
    <row r="1362" spans="1:48" hidden="1" x14ac:dyDescent="0.3">
      <c r="A1362" s="1" t="s">
        <v>1112</v>
      </c>
      <c r="B1362" s="8" t="s">
        <v>1113</v>
      </c>
      <c r="C1362" s="3" t="str">
        <f>_xlfn.XLOOKUP(B1362,'[1]daily break down'!$D:$D,'[1]daily break down'!$E:$E,"")</f>
        <v>Bafoussam</v>
      </c>
      <c r="D1362" s="1" t="s">
        <v>21</v>
      </c>
      <c r="E1362" s="1" t="s">
        <v>22</v>
      </c>
      <c r="F1362" s="3" t="s">
        <v>102</v>
      </c>
      <c r="G1362" s="1" t="s">
        <v>299</v>
      </c>
      <c r="H1362" s="28" t="str">
        <f>_xlfn.XLOOKUP(B1362,[2]CALCULATION!$B:$B,[2]CALCULATION!$H:$H,"")</f>
        <v>NOKIA</v>
      </c>
      <c r="I1362" s="26">
        <v>23.11351242605576</v>
      </c>
      <c r="J1362" s="26">
        <v>19.5252908544572</v>
      </c>
      <c r="K1362" s="26">
        <v>0</v>
      </c>
      <c r="L1362" s="26">
        <v>0</v>
      </c>
      <c r="M1362" s="26">
        <v>0</v>
      </c>
      <c r="N1362" s="26">
        <v>0</v>
      </c>
      <c r="O1362" s="26">
        <v>0</v>
      </c>
      <c r="P1362" s="114" t="s">
        <v>6364</v>
      </c>
      <c r="Q1362" s="42" t="s">
        <v>5538</v>
      </c>
      <c r="R1362" s="42"/>
      <c r="S1362" s="41" t="str" cm="1">
        <f t="array" ref="S1362">IFERROR(_xlfn.IFS(
U1362="MPR ISSUE","PDH",
U1362="BSS Hardware Issue","BSS",
U1362="Sites strategiques, MLL, Pylone, etc.","ENVTECH",
U1362="AKTIVCO DEFAUT GE &amp; POWER Cabinet","AKTIVCO",
U1362="AKTIVCO Coupure ENEO &amp; Baisse de tension","AKTIVCO GRID ONLY",
U1362="Coupure ENEO &amp; Baisse de tension","IHS GRID ONLY",
U1362="Defaut GE &amp; POWER Cabinet","IHS",
U1362="Sharing","Partners",
U1362="Sites strategiques &amp; DataCenter","SST &amp; DC",
U1362="Exclu","Exclu",
U1362="SAT","SAT",
U1362="SPARE-ISSUE","SPARE-ISSUE",
U1362="Fiber CAmtel","TRANS_FO_CAMTEL",
U1362="Fiber AOF","Fiber AOF",
U1362="Projet OCM (HUAWEI)","TRAVAUX-HUAWEI",
U1362="Projet OCM (NOKIA)","TRAVAUX-NOKIA",
U1362="ACCESS-ISSUE","ACCESS-ISSUE",
U1362="Projet OCM (ZTE, NOKIA, autres projets)","TRAVAUX OCM",
U1362="No root CAuse","No root cause",
U1362="ODU HS","PDH",
U1362="IP &amp; VLAN","PDH",
U1362="Warehouse HUAWEI","SPARE-ISSUE",
U1362="SPARE-HS","SPARE-ISSUE",
U1362="Power Telco","BSS",U1362="no impacts","no impacts"
),"")</f>
        <v>No root cause</v>
      </c>
      <c r="T1362" s="41" t="str" cm="1">
        <f t="array" ref="T1362">IFERROR(_xlfn.IFS(
U1362="MPR ISSUE","TX ISSUE",
U1362="BSS Hardware Issue","RAN ISSUE",
U1362="Sites strategiques, MLL, Pylone, etc.","ENVTECH",
U1362="AKTIVCO DEFAUT GE &amp; POWER Cabinet","POWER ISSUE",
U1362="AKTIVCO Coupure ENEO &amp; Baisse de tension","POWER ISSUE",
U1362="Coupure ENEO &amp; Baisse de tension","POWER ISSUE",
U1362="Defaut GE &amp; POWER Cabinet","POWER ISSUE",
U1362="Sharing","POWER ISSUE",
U1362="Sites strategiques &amp; DataCenter","POWER ISSUE",
U1362="Exclu","Exclu",
U1362="SAT","TX ISSUE",
U1362="SPARE-ISSUE","SPARE-ISSUE",
U1362="Fiber CAmtel","TX ISSUE",
U1362="Fiber AOF","TX ISSUE",
U1362="Projet OCM (HUAWEI)","TRAVAUX-HUAWEI",
U1362="Projet OCM (NOKIA)","TRAVAUX -NOKIA",
U1362="ACCESS-ISSUE","ACCESS-ISSUE",
U1362="Projet OCM (ZTE, NOKIA, autres projets)","TRAVAUX OCM",
U1362="No root CAuse","No root cause",
U1362="ODU HS","TX ISSUE",
U1362="IP &amp; VLAN","TX ISSUE",
U1362="Warehouse HUAWEI","SPARE-ISSUE",
U1362="SPARE-HS","SPARE-ISSUE",
U1362="Power Telco","RAN ISSUE",U1362="no impacts","no impacts"
),"")</f>
        <v>No root cause</v>
      </c>
      <c r="U1362" s="68" t="s">
        <v>5691</v>
      </c>
      <c r="V1362" s="41" t="str" cm="1">
        <f t="array" ref="V1362">IFERROR(_xlfn.IFS(
U1362="MPR ISSUE","ACTIVE",
U1362="BSS Hardware Issue","ACTIVE",
U1362="Sites strategiques, MLL, Pylone, etc.","PASSIVE",
U1362="AKTIVCO DEFAUT GE &amp; POWER Cabinet","PASSIVE",
U1362="AKTIVCO Coupure ENEO &amp; Baisse de tension","PASSIVE",
U1362="Coupure ENEO &amp; Baisse de tension","PASSIVE",
U1362="Defaut GE &amp; POWER Cabinet","PASSIVE",
U1362="Sharing","PASSIVE",
U1362="Sites strategiques &amp; DataCenter","PASSIVE",
U1362="Exclu","Exclu",
U1362="SAT","ACTIVE",
U1362="SPARE-ISSUE","SPARE-ISSUE",
U1362="Fiber CAmtel","ACTIVE",
U1362="Fiber AOF","ACTIVE",
U1362="Projet OCM (HUAWEI)","PLANNED WORKS",
U1362="Projet OCM (NOKIA)","PLANNED WORKS",
U1362="ACCESS-ISSUE","ACCESS-ISSUE",
U1362="Projet OCM (ZTE, NOKIA, autres projets)","PLANNED WORKS",
U1362="No root CAuse","No root cause",
U1362="ODU HS","ACTIVE",
U1362="IP &amp; VLAN","ACTIVE",
U1362="Warehouse HUAWEI","SPARE-ISSUE",
U1362="SPARE-HS","SPARE-ISSUE",
U1362="Power Telco","ACTIVE", U1362="no impacts","no impacts"
),"")</f>
        <v>No root cause</v>
      </c>
      <c r="W1362" s="113"/>
      <c r="X1362" s="113"/>
      <c r="Y1362" s="113"/>
      <c r="Z1362" s="113"/>
      <c r="AA1362" s="113"/>
      <c r="AB1362" s="17" t="s">
        <v>5465</v>
      </c>
      <c r="AC1362" s="17" t="str">
        <f>_xlfn.XLOOKUP(B1362,'INCIDENT-04-27-2026'!E:E,'INCIDENT-04-27-2026'!F:F,"")</f>
        <v/>
      </c>
      <c r="AD1362" s="9"/>
      <c r="AE1362" s="7" t="s">
        <v>5465</v>
      </c>
      <c r="AF1362" s="6" t="str">
        <f>_xlfn.XLOOKUP(B1362,'[13]Input_27-04'!$B:$B,'[13]Input_27-04'!$M:$M,"")</f>
        <v/>
      </c>
      <c r="AG1362" s="7"/>
      <c r="AH1362" s="3"/>
      <c r="AI1362" s="18" t="str">
        <f>_xlfn.XLOOKUP(B1362,'[3]Cells Huawei 27042026 10h'!$B:$B,'[3]Cells Huawei 27042026 10h'!$T:$T,"")</f>
        <v/>
      </c>
      <c r="AJ1362" s="18" t="str">
        <f>_xlfn.XLOOKUP(B1362,'[3]Cells Huawei 27042026 15h'!$B:$B,'[3]Cells Huawei 27042026 15h'!$T:$T,"")</f>
        <v/>
      </c>
      <c r="AK1362" s="18" t="str">
        <f>_xlfn.XLOOKUP(B1362,'[4]cells down 27042026 11h28'!$B:$B,'[4]cells down 27042026 11h28'!$R:$R,"")</f>
        <v/>
      </c>
      <c r="AL1362" s="18" t="str">
        <f>_xlfn.XLOOKUP(B1362,'[4]cells down 27042026 18h01'!$B:$B,'[4]cells down 27042026 18h01'!$R:$R,"")</f>
        <v/>
      </c>
      <c r="AM1362" s="18" t="str">
        <f>_xlfn.XLOOKUP(B1362,'[5]cell downs 27042026 11h'!$B:$B,'[5]cell downs 27042026 11h'!$R:$R,"")</f>
        <v/>
      </c>
      <c r="AN1362" s="18" t="str">
        <f>_xlfn.XLOOKUP(B1362,'[5]cell downs 27042026 17h40'!$B:$B,'[5]cell downs 27042026 17h40'!$R:$R,"")</f>
        <v/>
      </c>
      <c r="AO1362" s="18" t="str">
        <f>_xlfn.XLOOKUP(B1362,'[6]ALL SITES DOWN'!$D:$D,'[6]ALL SITES DOWN'!$J:$J,"")</f>
        <v/>
      </c>
      <c r="AP1362" s="18" t="str">
        <f>_xlfn.XLOOKUP(B1362,'[7]ALL SITES DOWN'!$D:$D,'[7]ALL SITES DOWN'!$J:$J,"")</f>
        <v/>
      </c>
      <c r="AQ1362" s="9" t="str">
        <f>_xlfn.XLOOKUP(B1362,[8]sheet1!$AC:$AC,[8]sheet1!$AF:$AF,"")</f>
        <v/>
      </c>
      <c r="AR1362" s="14"/>
      <c r="AS1362" s="14" t="s">
        <v>5465</v>
      </c>
      <c r="AT1362" s="14" t="str">
        <f>_xlfn.XLOOKUP(B1362,'[9]cell downs 18042026 17h'!$B:$B,'[9]cell downs 18042026 17h'!$B:$B,"")</f>
        <v/>
      </c>
      <c r="AU1362" s="14" t="str">
        <f>_xlfn.XLOOKUP(B1362,'[10]Cells Huawei 19042026 15h'!$B:$B,'[10]Cells Huawei 19042026 15h'!$B:$B,"")</f>
        <v/>
      </c>
      <c r="AV1362" s="9" t="str">
        <f>_xlfn.XLOOKUP(B1362,'[11]cells down 19042026 9H40'!$B:$B,'[11]cells down 19042026 9H40'!$B:$B,"")</f>
        <v/>
      </c>
    </row>
    <row r="1363" spans="1:48" hidden="1" x14ac:dyDescent="0.3">
      <c r="A1363" s="1" t="s">
        <v>2564</v>
      </c>
      <c r="B1363" s="8" t="s">
        <v>2565</v>
      </c>
      <c r="C1363" s="3" t="str">
        <f>_xlfn.XLOOKUP(B1363,'[1]daily break down'!$D:$D,'[1]daily break down'!$E:$E,"")</f>
        <v>OUEST</v>
      </c>
      <c r="D1363" s="1" t="s">
        <v>21</v>
      </c>
      <c r="E1363" s="1" t="s">
        <v>22</v>
      </c>
      <c r="F1363" s="3" t="s">
        <v>102</v>
      </c>
      <c r="G1363" s="1" t="s">
        <v>856</v>
      </c>
      <c r="H1363" s="27" t="str">
        <f>_xlfn.XLOOKUP(B1363,[2]CALCULATION!$B:$B,[2]CALCULATION!$H:$H,"")</f>
        <v>Huawei</v>
      </c>
      <c r="I1363" s="26">
        <v>18.491409199476077</v>
      </c>
      <c r="J1363" s="26">
        <v>18.259285655175169</v>
      </c>
      <c r="K1363" s="26">
        <v>0</v>
      </c>
      <c r="L1363" s="26">
        <v>0</v>
      </c>
      <c r="M1363" s="26">
        <v>0</v>
      </c>
      <c r="N1363" s="26">
        <v>0</v>
      </c>
      <c r="O1363" s="26">
        <v>0</v>
      </c>
      <c r="P1363" s="114" t="s">
        <v>6364</v>
      </c>
      <c r="Q1363" s="42" t="s">
        <v>5538</v>
      </c>
      <c r="R1363" s="42"/>
      <c r="S1363" s="41" t="str" cm="1">
        <f t="array" ref="S1363">IFERROR(_xlfn.IFS(
U1363="MPR ISSUE","PDH",
U1363="BSS Hardware Issue","BSS",
U1363="Sites strategiques, MLL, Pylone, etc.","ENVTECH",
U1363="AKTIVCO DEFAUT GE &amp; POWER Cabinet","AKTIVCO",
U1363="AKTIVCO Coupure ENEO &amp; Baisse de tension","AKTIVCO GRID ONLY",
U1363="Coupure ENEO &amp; Baisse de tension","IHS GRID ONLY",
U1363="Defaut GE &amp; POWER Cabinet","IHS",
U1363="Sharing","Partners",
U1363="Sites strategiques &amp; DataCenter","SST &amp; DC",
U1363="Exclu","Exclu",
U1363="SAT","SAT",
U1363="SPARE-ISSUE","SPARE-ISSUE",
U1363="Fiber CAmtel","TRANS_FO_CAMTEL",
U1363="Fiber AOF","Fiber AOF",
U1363="Projet OCM (HUAWEI)","TRAVAUX-HUAWEI",
U1363="Projet OCM (NOKIA)","TRAVAUX-NOKIA",
U1363="ACCESS-ISSUE","ACCESS-ISSUE",
U1363="Projet OCM (ZTE, NOKIA, autres projets)","TRAVAUX OCM",
U1363="No root CAuse","No root cause",
U1363="ODU HS","PDH",
U1363="IP &amp; VLAN","PDH",
U1363="Warehouse HUAWEI","SPARE-ISSUE",
U1363="SPARE-HS","SPARE-ISSUE",
U1363="Power Telco","BSS",U1363="no impacts","no impacts"
),"")</f>
        <v>No root cause</v>
      </c>
      <c r="T1363" s="41" t="str" cm="1">
        <f t="array" ref="T1363">IFERROR(_xlfn.IFS(
U1363="MPR ISSUE","TX ISSUE",
U1363="BSS Hardware Issue","RAN ISSUE",
U1363="Sites strategiques, MLL, Pylone, etc.","ENVTECH",
U1363="AKTIVCO DEFAUT GE &amp; POWER Cabinet","POWER ISSUE",
U1363="AKTIVCO Coupure ENEO &amp; Baisse de tension","POWER ISSUE",
U1363="Coupure ENEO &amp; Baisse de tension","POWER ISSUE",
U1363="Defaut GE &amp; POWER Cabinet","POWER ISSUE",
U1363="Sharing","POWER ISSUE",
U1363="Sites strategiques &amp; DataCenter","POWER ISSUE",
U1363="Exclu","Exclu",
U1363="SAT","TX ISSUE",
U1363="SPARE-ISSUE","SPARE-ISSUE",
U1363="Fiber CAmtel","TX ISSUE",
U1363="Fiber AOF","TX ISSUE",
U1363="Projet OCM (HUAWEI)","TRAVAUX-HUAWEI",
U1363="Projet OCM (NOKIA)","TRAVAUX -NOKIA",
U1363="ACCESS-ISSUE","ACCESS-ISSUE",
U1363="Projet OCM (ZTE, NOKIA, autres projets)","TRAVAUX OCM",
U1363="No root CAuse","No root cause",
U1363="ODU HS","TX ISSUE",
U1363="IP &amp; VLAN","TX ISSUE",
U1363="Warehouse HUAWEI","SPARE-ISSUE",
U1363="SPARE-HS","SPARE-ISSUE",
U1363="Power Telco","RAN ISSUE",U1363="no impacts","no impacts"
),"")</f>
        <v>No root cause</v>
      </c>
      <c r="U1363" s="68" t="s">
        <v>5691</v>
      </c>
      <c r="V1363" s="41" t="str" cm="1">
        <f t="array" ref="V1363">IFERROR(_xlfn.IFS(
U1363="MPR ISSUE","ACTIVE",
U1363="BSS Hardware Issue","ACTIVE",
U1363="Sites strategiques, MLL, Pylone, etc.","PASSIVE",
U1363="AKTIVCO DEFAUT GE &amp; POWER Cabinet","PASSIVE",
U1363="AKTIVCO Coupure ENEO &amp; Baisse de tension","PASSIVE",
U1363="Coupure ENEO &amp; Baisse de tension","PASSIVE",
U1363="Defaut GE &amp; POWER Cabinet","PASSIVE",
U1363="Sharing","PASSIVE",
U1363="Sites strategiques &amp; DataCenter","PASSIVE",
U1363="Exclu","Exclu",
U1363="SAT","ACTIVE",
U1363="SPARE-ISSUE","SPARE-ISSUE",
U1363="Fiber CAmtel","ACTIVE",
U1363="Fiber AOF","ACTIVE",
U1363="Projet OCM (HUAWEI)","PLANNED WORKS",
U1363="Projet OCM (NOKIA)","PLANNED WORKS",
U1363="ACCESS-ISSUE","ACCESS-ISSUE",
U1363="Projet OCM (ZTE, NOKIA, autres projets)","PLANNED WORKS",
U1363="No root CAuse","No root cause",
U1363="ODU HS","ACTIVE",
U1363="IP &amp; VLAN","ACTIVE",
U1363="Warehouse HUAWEI","SPARE-ISSUE",
U1363="SPARE-HS","SPARE-ISSUE",
U1363="Power Telco","ACTIVE", U1363="no impacts","no impacts"
),"")</f>
        <v>No root cause</v>
      </c>
      <c r="W1363" s="113"/>
      <c r="X1363" s="113"/>
      <c r="Y1363" s="113"/>
      <c r="Z1363" s="113"/>
      <c r="AA1363" s="113"/>
      <c r="AB1363" s="17" t="s">
        <v>5985</v>
      </c>
      <c r="AC1363" s="17" t="str">
        <f>_xlfn.XLOOKUP(B1363,'INCIDENT-04-27-2026'!E:E,'INCIDENT-04-27-2026'!F:F,"")</f>
        <v/>
      </c>
      <c r="AD1363" s="9"/>
      <c r="AE1363" s="7" t="s">
        <v>5465</v>
      </c>
      <c r="AF1363" s="6" t="str">
        <f>_xlfn.XLOOKUP(B1363,'[13]Input_27-04'!$B:$B,'[13]Input_27-04'!$M:$M,"")</f>
        <v/>
      </c>
      <c r="AG1363" s="7"/>
      <c r="AH1363" s="3"/>
      <c r="AI1363" s="18" t="str">
        <f>_xlfn.XLOOKUP(B1363,'[3]Cells Huawei 27042026 10h'!$B:$B,'[3]Cells Huawei 27042026 10h'!$T:$T,"")</f>
        <v/>
      </c>
      <c r="AJ1363" s="18" t="str">
        <f>_xlfn.XLOOKUP(B1363,'[3]Cells Huawei 27042026 15h'!$B:$B,'[3]Cells Huawei 27042026 15h'!$T:$T,"")</f>
        <v/>
      </c>
      <c r="AK1363" s="18" t="str">
        <f>_xlfn.XLOOKUP(B1363,'[4]cells down 27042026 11h28'!$B:$B,'[4]cells down 27042026 11h28'!$R:$R,"")</f>
        <v/>
      </c>
      <c r="AL1363" s="18" t="str">
        <f>_xlfn.XLOOKUP(B1363,'[4]cells down 27042026 18h01'!$B:$B,'[4]cells down 27042026 18h01'!$R:$R,"")</f>
        <v/>
      </c>
      <c r="AM1363" s="18" t="str">
        <f>_xlfn.XLOOKUP(B1363,'[5]cell downs 27042026 11h'!$B:$B,'[5]cell downs 27042026 11h'!$R:$R,"")</f>
        <v/>
      </c>
      <c r="AN1363" s="18" t="str">
        <f>_xlfn.XLOOKUP(B1363,'[5]cell downs 27042026 17h40'!$B:$B,'[5]cell downs 27042026 17h40'!$R:$R,"")</f>
        <v/>
      </c>
      <c r="AO1363" s="18" t="str">
        <f>_xlfn.XLOOKUP(B1363,'[6]ALL SITES DOWN'!$D:$D,'[6]ALL SITES DOWN'!$J:$J,"")</f>
        <v/>
      </c>
      <c r="AP1363" s="18" t="str">
        <f>_xlfn.XLOOKUP(B1363,'[7]ALL SITES DOWN'!$D:$D,'[7]ALL SITES DOWN'!$J:$J,"")</f>
        <v/>
      </c>
      <c r="AQ1363" s="9" t="str">
        <f>_xlfn.XLOOKUP(B1363,[8]sheet1!$AC:$AC,[8]sheet1!$AF:$AF,"")</f>
        <v>(04/27/2026 ticket):-INC-20260427-00008456…Others Transmission equipement fault</v>
      </c>
      <c r="AR1363" s="14"/>
      <c r="AS1363" s="14" t="s">
        <v>5465</v>
      </c>
      <c r="AT1363" s="14" t="str">
        <f>_xlfn.XLOOKUP(B1363,'[9]cell downs 18042026 17h'!$B:$B,'[9]cell downs 18042026 17h'!$B:$B,"")</f>
        <v/>
      </c>
      <c r="AU1363" s="14" t="str">
        <f>_xlfn.XLOOKUP(B1363,'[10]Cells Huawei 19042026 15h'!$B:$B,'[10]Cells Huawei 19042026 15h'!$B:$B,"")</f>
        <v/>
      </c>
      <c r="AV1363" s="9" t="str">
        <f>_xlfn.XLOOKUP(B1363,'[11]cells down 19042026 9H40'!$B:$B,'[11]cells down 19042026 9H40'!$B:$B,"")</f>
        <v/>
      </c>
    </row>
    <row r="1364" spans="1:48" hidden="1" x14ac:dyDescent="0.3">
      <c r="A1364" s="1" t="s">
        <v>1685</v>
      </c>
      <c r="B1364" s="8" t="s">
        <v>1686</v>
      </c>
      <c r="C1364" s="3" t="str">
        <f>_xlfn.XLOOKUP(B1364,'[1]daily break down'!$D:$D,'[1]daily break down'!$E:$E,"")</f>
        <v>Douala</v>
      </c>
      <c r="D1364" s="1" t="s">
        <v>21</v>
      </c>
      <c r="E1364" s="1" t="s">
        <v>30</v>
      </c>
      <c r="F1364" s="3" t="s">
        <v>31</v>
      </c>
      <c r="G1364" s="1" t="s">
        <v>32</v>
      </c>
      <c r="H1364" s="29" t="str">
        <f>_xlfn.XLOOKUP(B1364,[2]CALCULATION!$B:$B,[2]CALCULATION!$H:$H,"")</f>
        <v>ZTE</v>
      </c>
      <c r="I1364" s="26">
        <v>14.355151341340568</v>
      </c>
      <c r="J1364" s="26">
        <v>17.936987954901511</v>
      </c>
      <c r="K1364" s="26">
        <v>0</v>
      </c>
      <c r="L1364" s="26">
        <v>0</v>
      </c>
      <c r="M1364" s="26">
        <v>0</v>
      </c>
      <c r="N1364" s="26">
        <v>0</v>
      </c>
      <c r="O1364" s="26">
        <v>0</v>
      </c>
      <c r="P1364" s="114" t="s">
        <v>6364</v>
      </c>
      <c r="Q1364" s="42" t="s">
        <v>5538</v>
      </c>
      <c r="R1364" s="42"/>
      <c r="S1364" s="41" t="str" cm="1">
        <f t="array" ref="S1364">IFERROR(_xlfn.IFS(
U1364="MPR ISSUE","PDH",
U1364="BSS Hardware Issue","BSS",
U1364="Sites strategiques, MLL, Pylone, etc.","ENVTECH",
U1364="AKTIVCO DEFAUT GE &amp; POWER Cabinet","AKTIVCO",
U1364="AKTIVCO Coupure ENEO &amp; Baisse de tension","AKTIVCO GRID ONLY",
U1364="Coupure ENEO &amp; Baisse de tension","IHS GRID ONLY",
U1364="Defaut GE &amp; POWER Cabinet","IHS",
U1364="Sharing","Partners",
U1364="Sites strategiques &amp; DataCenter","SST &amp; DC",
U1364="Exclu","Exclu",
U1364="SAT","SAT",
U1364="SPARE-ISSUE","SPARE-ISSUE",
U1364="Fiber CAmtel","TRANS_FO_CAMTEL",
U1364="Fiber AOF","Fiber AOF",
U1364="Projet OCM (HUAWEI)","TRAVAUX-HUAWEI",
U1364="Projet OCM (NOKIA)","TRAVAUX-NOKIA",
U1364="ACCESS-ISSUE","ACCESS-ISSUE",
U1364="Projet OCM (ZTE, NOKIA, autres projets)","TRAVAUX OCM",
U1364="No root CAuse","No root cause",
U1364="ODU HS","PDH",
U1364="IP &amp; VLAN","PDH",
U1364="Warehouse HUAWEI","SPARE-ISSUE",
U1364="SPARE-HS","SPARE-ISSUE",
U1364="Power Telco","BSS",U1364="no impacts","no impacts"
),"")</f>
        <v>No root cause</v>
      </c>
      <c r="T1364" s="41" t="str" cm="1">
        <f t="array" ref="T1364">IFERROR(_xlfn.IFS(
U1364="MPR ISSUE","TX ISSUE",
U1364="BSS Hardware Issue","RAN ISSUE",
U1364="Sites strategiques, MLL, Pylone, etc.","ENVTECH",
U1364="AKTIVCO DEFAUT GE &amp; POWER Cabinet","POWER ISSUE",
U1364="AKTIVCO Coupure ENEO &amp; Baisse de tension","POWER ISSUE",
U1364="Coupure ENEO &amp; Baisse de tension","POWER ISSUE",
U1364="Defaut GE &amp; POWER Cabinet","POWER ISSUE",
U1364="Sharing","POWER ISSUE",
U1364="Sites strategiques &amp; DataCenter","POWER ISSUE",
U1364="Exclu","Exclu",
U1364="SAT","TX ISSUE",
U1364="SPARE-ISSUE","SPARE-ISSUE",
U1364="Fiber CAmtel","TX ISSUE",
U1364="Fiber AOF","TX ISSUE",
U1364="Projet OCM (HUAWEI)","TRAVAUX-HUAWEI",
U1364="Projet OCM (NOKIA)","TRAVAUX -NOKIA",
U1364="ACCESS-ISSUE","ACCESS-ISSUE",
U1364="Projet OCM (ZTE, NOKIA, autres projets)","TRAVAUX OCM",
U1364="No root CAuse","No root cause",
U1364="ODU HS","TX ISSUE",
U1364="IP &amp; VLAN","TX ISSUE",
U1364="Warehouse HUAWEI","SPARE-ISSUE",
U1364="SPARE-HS","SPARE-ISSUE",
U1364="Power Telco","RAN ISSUE",U1364="no impacts","no impacts"
),"")</f>
        <v>No root cause</v>
      </c>
      <c r="U1364" s="68" t="s">
        <v>5691</v>
      </c>
      <c r="V1364" s="41" t="str" cm="1">
        <f t="array" ref="V1364">IFERROR(_xlfn.IFS(
U1364="MPR ISSUE","ACTIVE",
U1364="BSS Hardware Issue","ACTIVE",
U1364="Sites strategiques, MLL, Pylone, etc.","PASSIVE",
U1364="AKTIVCO DEFAUT GE &amp; POWER Cabinet","PASSIVE",
U1364="AKTIVCO Coupure ENEO &amp; Baisse de tension","PASSIVE",
U1364="Coupure ENEO &amp; Baisse de tension","PASSIVE",
U1364="Defaut GE &amp; POWER Cabinet","PASSIVE",
U1364="Sharing","PASSIVE",
U1364="Sites strategiques &amp; DataCenter","PASSIVE",
U1364="Exclu","Exclu",
U1364="SAT","ACTIVE",
U1364="SPARE-ISSUE","SPARE-ISSUE",
U1364="Fiber CAmtel","ACTIVE",
U1364="Fiber AOF","ACTIVE",
U1364="Projet OCM (HUAWEI)","PLANNED WORKS",
U1364="Projet OCM (NOKIA)","PLANNED WORKS",
U1364="ACCESS-ISSUE","ACCESS-ISSUE",
U1364="Projet OCM (ZTE, NOKIA, autres projets)","PLANNED WORKS",
U1364="No root CAuse","No root cause",
U1364="ODU HS","ACTIVE",
U1364="IP &amp; VLAN","ACTIVE",
U1364="Warehouse HUAWEI","SPARE-ISSUE",
U1364="SPARE-HS","SPARE-ISSUE",
U1364="Power Telco","ACTIVE", U1364="no impacts","no impacts"
),"")</f>
        <v>No root cause</v>
      </c>
      <c r="W1364" s="113"/>
      <c r="X1364" s="113"/>
      <c r="Y1364" s="113"/>
      <c r="Z1364" s="113"/>
      <c r="AA1364" s="113"/>
      <c r="AB1364" s="17" t="s">
        <v>5465</v>
      </c>
      <c r="AC1364" s="17" t="str">
        <f>_xlfn.XLOOKUP(B1364,'INCIDENT-04-27-2026'!E:E,'INCIDENT-04-27-2026'!F:F,"")</f>
        <v/>
      </c>
      <c r="AD1364" s="9"/>
      <c r="AE1364" s="7" t="s">
        <v>5465</v>
      </c>
      <c r="AF1364" s="6" t="str">
        <f>_xlfn.XLOOKUP(B1364,'[13]Input_27-04'!$B:$B,'[13]Input_27-04'!$M:$M,"")</f>
        <v/>
      </c>
      <c r="AG1364" s="7"/>
      <c r="AH1364" s="3"/>
      <c r="AI1364" s="18" t="str">
        <f>_xlfn.XLOOKUP(B1364,'[3]Cells Huawei 27042026 10h'!$B:$B,'[3]Cells Huawei 27042026 10h'!$T:$T,"")</f>
        <v/>
      </c>
      <c r="AJ1364" s="18" t="str">
        <f>_xlfn.XLOOKUP(B1364,'[3]Cells Huawei 27042026 15h'!$B:$B,'[3]Cells Huawei 27042026 15h'!$T:$T,"")</f>
        <v/>
      </c>
      <c r="AK1364" s="18" t="str">
        <f>_xlfn.XLOOKUP(B1364,'[4]cells down 27042026 11h28'!$B:$B,'[4]cells down 27042026 11h28'!$R:$R,"")</f>
        <v/>
      </c>
      <c r="AL1364" s="18" t="str">
        <f>_xlfn.XLOOKUP(B1364,'[4]cells down 27042026 18h01'!$B:$B,'[4]cells down 27042026 18h01'!$R:$R,"")</f>
        <v/>
      </c>
      <c r="AM1364" s="18" t="str">
        <f>_xlfn.XLOOKUP(B1364,'[5]cell downs 27042026 11h'!$B:$B,'[5]cell downs 27042026 11h'!$R:$R,"")</f>
        <v/>
      </c>
      <c r="AN1364" s="18" t="str">
        <f>_xlfn.XLOOKUP(B1364,'[5]cell downs 27042026 17h40'!$B:$B,'[5]cell downs 27042026 17h40'!$R:$R,"")</f>
        <v/>
      </c>
      <c r="AO1364" s="18" t="str">
        <f>_xlfn.XLOOKUP(B1364,'[6]ALL SITES DOWN'!$D:$D,'[6]ALL SITES DOWN'!$J:$J,"")</f>
        <v/>
      </c>
      <c r="AP1364" s="18" t="str">
        <f>_xlfn.XLOOKUP(B1364,'[7]ALL SITES DOWN'!$D:$D,'[7]ALL SITES DOWN'!$J:$J,"")</f>
        <v/>
      </c>
      <c r="AQ1364" s="9" t="str">
        <f>_xlfn.XLOOKUP(B1364,[8]sheet1!$AC:$AC,[8]sheet1!$AF:$AF,"")</f>
        <v/>
      </c>
      <c r="AR1364" s="14"/>
      <c r="AS1364" s="14" t="s">
        <v>5465</v>
      </c>
      <c r="AT1364" s="14" t="str">
        <f>_xlfn.XLOOKUP(B1364,'[9]cell downs 18042026 17h'!$B:$B,'[9]cell downs 18042026 17h'!$B:$B,"")</f>
        <v/>
      </c>
      <c r="AU1364" s="14" t="str">
        <f>_xlfn.XLOOKUP(B1364,'[10]Cells Huawei 19042026 15h'!$B:$B,'[10]Cells Huawei 19042026 15h'!$B:$B,"")</f>
        <v/>
      </c>
      <c r="AV1364" s="9" t="str">
        <f>_xlfn.XLOOKUP(B1364,'[11]cells down 19042026 9H40'!$B:$B,'[11]cells down 19042026 9H40'!$B:$B,"")</f>
        <v/>
      </c>
    </row>
    <row r="1365" spans="1:48" hidden="1" x14ac:dyDescent="0.3">
      <c r="A1365" s="1" t="s">
        <v>2290</v>
      </c>
      <c r="B1365" s="8" t="s">
        <v>2291</v>
      </c>
      <c r="C1365" s="3" t="str">
        <f>_xlfn.XLOOKUP(B1365,'[1]daily break down'!$D:$D,'[1]daily break down'!$E:$E,"")</f>
        <v>Douala</v>
      </c>
      <c r="D1365" s="1" t="s">
        <v>11</v>
      </c>
      <c r="E1365" s="1" t="s">
        <v>12</v>
      </c>
      <c r="F1365" s="3" t="s">
        <v>31</v>
      </c>
      <c r="G1365" s="1" t="s">
        <v>32</v>
      </c>
      <c r="H1365" s="29" t="str">
        <f>_xlfn.XLOOKUP(B1365,[2]CALCULATION!$B:$B,[2]CALCULATION!$H:$H,"")</f>
        <v>ZTE</v>
      </c>
      <c r="I1365" s="26">
        <v>0</v>
      </c>
      <c r="J1365" s="26">
        <v>16.420257224633534</v>
      </c>
      <c r="K1365" s="26">
        <v>0</v>
      </c>
      <c r="L1365" s="26">
        <v>0</v>
      </c>
      <c r="M1365" s="26">
        <v>0</v>
      </c>
      <c r="N1365" s="26">
        <v>0</v>
      </c>
      <c r="O1365" s="26">
        <v>0</v>
      </c>
      <c r="P1365" s="114" t="s">
        <v>6364</v>
      </c>
      <c r="Q1365" s="42" t="s">
        <v>5538</v>
      </c>
      <c r="R1365" s="42"/>
      <c r="S1365" s="41" t="str" cm="1">
        <f t="array" ref="S1365">IFERROR(_xlfn.IFS(
U1365="MPR ISSUE","PDH",
U1365="BSS Hardware Issue","BSS",
U1365="Sites strategiques, MLL, Pylone, etc.","ENVTECH",
U1365="AKTIVCO DEFAUT GE &amp; POWER Cabinet","AKTIVCO",
U1365="AKTIVCO Coupure ENEO &amp; Baisse de tension","AKTIVCO GRID ONLY",
U1365="Coupure ENEO &amp; Baisse de tension","IHS GRID ONLY",
U1365="Defaut GE &amp; POWER Cabinet","IHS",
U1365="Sharing","Partners",
U1365="Sites strategiques &amp; DataCenter","SST &amp; DC",
U1365="Exclu","Exclu",
U1365="SAT","SAT",
U1365="SPARE-ISSUE","SPARE-ISSUE",
U1365="Fiber CAmtel","TRANS_FO_CAMTEL",
U1365="Fiber AOF","Fiber AOF",
U1365="Projet OCM (HUAWEI)","TRAVAUX-HUAWEI",
U1365="Projet OCM (NOKIA)","TRAVAUX-NOKIA",
U1365="ACCESS-ISSUE","ACCESS-ISSUE",
U1365="Projet OCM (ZTE, NOKIA, autres projets)","TRAVAUX OCM",
U1365="No root CAuse","No root cause",
U1365="ODU HS","PDH",
U1365="IP &amp; VLAN","PDH",
U1365="Warehouse HUAWEI","SPARE-ISSUE",
U1365="SPARE-HS","SPARE-ISSUE",
U1365="Power Telco","BSS",U1365="no impacts","no impacts"
),"")</f>
        <v>No root cause</v>
      </c>
      <c r="T1365" s="41" t="str" cm="1">
        <f t="array" ref="T1365">IFERROR(_xlfn.IFS(
U1365="MPR ISSUE","TX ISSUE",
U1365="BSS Hardware Issue","RAN ISSUE",
U1365="Sites strategiques, MLL, Pylone, etc.","ENVTECH",
U1365="AKTIVCO DEFAUT GE &amp; POWER Cabinet","POWER ISSUE",
U1365="AKTIVCO Coupure ENEO &amp; Baisse de tension","POWER ISSUE",
U1365="Coupure ENEO &amp; Baisse de tension","POWER ISSUE",
U1365="Defaut GE &amp; POWER Cabinet","POWER ISSUE",
U1365="Sharing","POWER ISSUE",
U1365="Sites strategiques &amp; DataCenter","POWER ISSUE",
U1365="Exclu","Exclu",
U1365="SAT","TX ISSUE",
U1365="SPARE-ISSUE","SPARE-ISSUE",
U1365="Fiber CAmtel","TX ISSUE",
U1365="Fiber AOF","TX ISSUE",
U1365="Projet OCM (HUAWEI)","TRAVAUX-HUAWEI",
U1365="Projet OCM (NOKIA)","TRAVAUX -NOKIA",
U1365="ACCESS-ISSUE","ACCESS-ISSUE",
U1365="Projet OCM (ZTE, NOKIA, autres projets)","TRAVAUX OCM",
U1365="No root CAuse","No root cause",
U1365="ODU HS","TX ISSUE",
U1365="IP &amp; VLAN","TX ISSUE",
U1365="Warehouse HUAWEI","SPARE-ISSUE",
U1365="SPARE-HS","SPARE-ISSUE",
U1365="Power Telco","RAN ISSUE",U1365="no impacts","no impacts"
),"")</f>
        <v>No root cause</v>
      </c>
      <c r="U1365" s="68" t="s">
        <v>5691</v>
      </c>
      <c r="V1365" s="41" t="str" cm="1">
        <f t="array" ref="V1365">IFERROR(_xlfn.IFS(
U1365="MPR ISSUE","ACTIVE",
U1365="BSS Hardware Issue","ACTIVE",
U1365="Sites strategiques, MLL, Pylone, etc.","PASSIVE",
U1365="AKTIVCO DEFAUT GE &amp; POWER Cabinet","PASSIVE",
U1365="AKTIVCO Coupure ENEO &amp; Baisse de tension","PASSIVE",
U1365="Coupure ENEO &amp; Baisse de tension","PASSIVE",
U1365="Defaut GE &amp; POWER Cabinet","PASSIVE",
U1365="Sharing","PASSIVE",
U1365="Sites strategiques &amp; DataCenter","PASSIVE",
U1365="Exclu","Exclu",
U1365="SAT","ACTIVE",
U1365="SPARE-ISSUE","SPARE-ISSUE",
U1365="Fiber CAmtel","ACTIVE",
U1365="Fiber AOF","ACTIVE",
U1365="Projet OCM (HUAWEI)","PLANNED WORKS",
U1365="Projet OCM (NOKIA)","PLANNED WORKS",
U1365="ACCESS-ISSUE","ACCESS-ISSUE",
U1365="Projet OCM (ZTE, NOKIA, autres projets)","PLANNED WORKS",
U1365="No root CAuse","No root cause",
U1365="ODU HS","ACTIVE",
U1365="IP &amp; VLAN","ACTIVE",
U1365="Warehouse HUAWEI","SPARE-ISSUE",
U1365="SPARE-HS","SPARE-ISSUE",
U1365="Power Telco","ACTIVE", U1365="no impacts","no impacts"
),"")</f>
        <v>No root cause</v>
      </c>
      <c r="W1365" s="113"/>
      <c r="X1365" s="113"/>
      <c r="Y1365" s="113"/>
      <c r="Z1365" s="113"/>
      <c r="AA1365" s="113"/>
      <c r="AB1365" s="17" t="s">
        <v>5465</v>
      </c>
      <c r="AC1365" s="17" t="str">
        <f>_xlfn.XLOOKUP(B1365,'INCIDENT-04-27-2026'!E:E,'INCIDENT-04-27-2026'!F:F,"")</f>
        <v/>
      </c>
      <c r="AD1365" s="9"/>
      <c r="AE1365" s="7" t="s">
        <v>5465</v>
      </c>
      <c r="AF1365" s="6" t="str">
        <f>_xlfn.XLOOKUP(B1365,'[13]Input_27-04'!$B:$B,'[13]Input_27-04'!$M:$M,"")</f>
        <v/>
      </c>
      <c r="AG1365" s="7"/>
      <c r="AH1365" s="3"/>
      <c r="AI1365" s="18" t="str">
        <f>_xlfn.XLOOKUP(B1365,'[3]Cells Huawei 27042026 10h'!$B:$B,'[3]Cells Huawei 27042026 10h'!$T:$T,"")</f>
        <v/>
      </c>
      <c r="AJ1365" s="18" t="str">
        <f>_xlfn.XLOOKUP(B1365,'[3]Cells Huawei 27042026 15h'!$B:$B,'[3]Cells Huawei 27042026 15h'!$T:$T,"")</f>
        <v/>
      </c>
      <c r="AK1365" s="18" t="str">
        <f>_xlfn.XLOOKUP(B1365,'[4]cells down 27042026 11h28'!$B:$B,'[4]cells down 27042026 11h28'!$R:$R,"")</f>
        <v/>
      </c>
      <c r="AL1365" s="18" t="str">
        <f>_xlfn.XLOOKUP(B1365,'[4]cells down 27042026 18h01'!$B:$B,'[4]cells down 27042026 18h01'!$R:$R,"")</f>
        <v/>
      </c>
      <c r="AM1365" s="18" t="str">
        <f>_xlfn.XLOOKUP(B1365,'[5]cell downs 27042026 11h'!$B:$B,'[5]cell downs 27042026 11h'!$R:$R,"")</f>
        <v/>
      </c>
      <c r="AN1365" s="18" t="str">
        <f>_xlfn.XLOOKUP(B1365,'[5]cell downs 27042026 17h40'!$B:$B,'[5]cell downs 27042026 17h40'!$R:$R,"")</f>
        <v/>
      </c>
      <c r="AO1365" s="18" t="str">
        <f>_xlfn.XLOOKUP(B1365,'[6]ALL SITES DOWN'!$D:$D,'[6]ALL SITES DOWN'!$J:$J,"")</f>
        <v/>
      </c>
      <c r="AP1365" s="18" t="str">
        <f>_xlfn.XLOOKUP(B1365,'[7]ALL SITES DOWN'!$D:$D,'[7]ALL SITES DOWN'!$J:$J,"")</f>
        <v/>
      </c>
      <c r="AQ1365" s="9" t="str">
        <f>_xlfn.XLOOKUP(B1365,[8]sheet1!$AC:$AC,[8]sheet1!$AF:$AF,"")</f>
        <v/>
      </c>
      <c r="AR1365" s="14"/>
      <c r="AS1365" s="14" t="s">
        <v>5465</v>
      </c>
      <c r="AT1365" s="14" t="str">
        <f>_xlfn.XLOOKUP(B1365,'[9]cell downs 18042026 17h'!$B:$B,'[9]cell downs 18042026 17h'!$B:$B,"")</f>
        <v/>
      </c>
      <c r="AU1365" s="14" t="str">
        <f>_xlfn.XLOOKUP(B1365,'[10]Cells Huawei 19042026 15h'!$B:$B,'[10]Cells Huawei 19042026 15h'!$B:$B,"")</f>
        <v/>
      </c>
      <c r="AV1365" s="9" t="str">
        <f>_xlfn.XLOOKUP(B1365,'[11]cells down 19042026 9H40'!$B:$B,'[11]cells down 19042026 9H40'!$B:$B,"")</f>
        <v/>
      </c>
    </row>
    <row r="1366" spans="1:48" hidden="1" x14ac:dyDescent="0.3">
      <c r="A1366" s="1" t="s">
        <v>801</v>
      </c>
      <c r="B1366" s="8" t="s">
        <v>802</v>
      </c>
      <c r="C1366" s="3" t="str">
        <f>_xlfn.XLOOKUP(B1366,'[1]daily break down'!$D:$D,'[1]daily break down'!$E:$E,"")</f>
        <v>Douala</v>
      </c>
      <c r="D1366" s="1" t="s">
        <v>11</v>
      </c>
      <c r="E1366" s="1" t="s">
        <v>145</v>
      </c>
      <c r="F1366" s="3" t="s">
        <v>31</v>
      </c>
      <c r="G1366" s="1" t="s">
        <v>32</v>
      </c>
      <c r="H1366" s="29" t="str">
        <f>_xlfn.XLOOKUP(B1366,[2]CALCULATION!$B:$B,[2]CALCULATION!$H:$H,"")</f>
        <v>ZTE</v>
      </c>
      <c r="I1366" s="26">
        <v>4.6419001635119992</v>
      </c>
      <c r="J1366" s="26">
        <v>12.455269623579969</v>
      </c>
      <c r="K1366" s="26">
        <v>0</v>
      </c>
      <c r="L1366" s="26">
        <v>0</v>
      </c>
      <c r="M1366" s="26">
        <v>0</v>
      </c>
      <c r="N1366" s="26">
        <v>0</v>
      </c>
      <c r="O1366" s="26">
        <v>0</v>
      </c>
      <c r="P1366" s="114" t="s">
        <v>6364</v>
      </c>
      <c r="Q1366" s="42" t="s">
        <v>5538</v>
      </c>
      <c r="R1366" s="42"/>
      <c r="S1366" s="41" t="str" cm="1">
        <f t="array" ref="S1366">IFERROR(_xlfn.IFS(
U1366="MPR ISSUE","PDH",
U1366="BSS Hardware Issue","BSS",
U1366="Sites strategiques, MLL, Pylone, etc.","ENVTECH",
U1366="AKTIVCO DEFAUT GE &amp; POWER Cabinet","AKTIVCO",
U1366="AKTIVCO Coupure ENEO &amp; Baisse de tension","AKTIVCO GRID ONLY",
U1366="Coupure ENEO &amp; Baisse de tension","IHS GRID ONLY",
U1366="Defaut GE &amp; POWER Cabinet","IHS",
U1366="Sharing","Partners",
U1366="Sites strategiques &amp; DataCenter","SST &amp; DC",
U1366="Exclu","Exclu",
U1366="SAT","SAT",
U1366="SPARE-ISSUE","SPARE-ISSUE",
U1366="Fiber CAmtel","TRANS_FO_CAMTEL",
U1366="Fiber AOF","Fiber AOF",
U1366="Projet OCM (HUAWEI)","TRAVAUX-HUAWEI",
U1366="Projet OCM (NOKIA)","TRAVAUX-NOKIA",
U1366="ACCESS-ISSUE","ACCESS-ISSUE",
U1366="Projet OCM (ZTE, NOKIA, autres projets)","TRAVAUX OCM",
U1366="No root CAuse","No root cause",
U1366="ODU HS","PDH",
U1366="IP &amp; VLAN","PDH",
U1366="Warehouse HUAWEI","SPARE-ISSUE",
U1366="SPARE-HS","SPARE-ISSUE",
U1366="Power Telco","BSS",U1366="no impacts","no impacts"
),"")</f>
        <v>No root cause</v>
      </c>
      <c r="T1366" s="41" t="str" cm="1">
        <f t="array" ref="T1366">IFERROR(_xlfn.IFS(
U1366="MPR ISSUE","TX ISSUE",
U1366="BSS Hardware Issue","RAN ISSUE",
U1366="Sites strategiques, MLL, Pylone, etc.","ENVTECH",
U1366="AKTIVCO DEFAUT GE &amp; POWER Cabinet","POWER ISSUE",
U1366="AKTIVCO Coupure ENEO &amp; Baisse de tension","POWER ISSUE",
U1366="Coupure ENEO &amp; Baisse de tension","POWER ISSUE",
U1366="Defaut GE &amp; POWER Cabinet","POWER ISSUE",
U1366="Sharing","POWER ISSUE",
U1366="Sites strategiques &amp; DataCenter","POWER ISSUE",
U1366="Exclu","Exclu",
U1366="SAT","TX ISSUE",
U1366="SPARE-ISSUE","SPARE-ISSUE",
U1366="Fiber CAmtel","TX ISSUE",
U1366="Fiber AOF","TX ISSUE",
U1366="Projet OCM (HUAWEI)","TRAVAUX-HUAWEI",
U1366="Projet OCM (NOKIA)","TRAVAUX -NOKIA",
U1366="ACCESS-ISSUE","ACCESS-ISSUE",
U1366="Projet OCM (ZTE, NOKIA, autres projets)","TRAVAUX OCM",
U1366="No root CAuse","No root cause",
U1366="ODU HS","TX ISSUE",
U1366="IP &amp; VLAN","TX ISSUE",
U1366="Warehouse HUAWEI","SPARE-ISSUE",
U1366="SPARE-HS","SPARE-ISSUE",
U1366="Power Telco","RAN ISSUE",U1366="no impacts","no impacts"
),"")</f>
        <v>No root cause</v>
      </c>
      <c r="U1366" s="68" t="s">
        <v>5691</v>
      </c>
      <c r="V1366" s="41" t="str" cm="1">
        <f t="array" ref="V1366">IFERROR(_xlfn.IFS(
U1366="MPR ISSUE","ACTIVE",
U1366="BSS Hardware Issue","ACTIVE",
U1366="Sites strategiques, MLL, Pylone, etc.","PASSIVE",
U1366="AKTIVCO DEFAUT GE &amp; POWER Cabinet","PASSIVE",
U1366="AKTIVCO Coupure ENEO &amp; Baisse de tension","PASSIVE",
U1366="Coupure ENEO &amp; Baisse de tension","PASSIVE",
U1366="Defaut GE &amp; POWER Cabinet","PASSIVE",
U1366="Sharing","PASSIVE",
U1366="Sites strategiques &amp; DataCenter","PASSIVE",
U1366="Exclu","Exclu",
U1366="SAT","ACTIVE",
U1366="SPARE-ISSUE","SPARE-ISSUE",
U1366="Fiber CAmtel","ACTIVE",
U1366="Fiber AOF","ACTIVE",
U1366="Projet OCM (HUAWEI)","PLANNED WORKS",
U1366="Projet OCM (NOKIA)","PLANNED WORKS",
U1366="ACCESS-ISSUE","ACCESS-ISSUE",
U1366="Projet OCM (ZTE, NOKIA, autres projets)","PLANNED WORKS",
U1366="No root CAuse","No root cause",
U1366="ODU HS","ACTIVE",
U1366="IP &amp; VLAN","ACTIVE",
U1366="Warehouse HUAWEI","SPARE-ISSUE",
U1366="SPARE-HS","SPARE-ISSUE",
U1366="Power Telco","ACTIVE", U1366="no impacts","no impacts"
),"")</f>
        <v>No root cause</v>
      </c>
      <c r="W1366" s="113"/>
      <c r="X1366" s="113"/>
      <c r="Y1366" s="113"/>
      <c r="Z1366" s="113"/>
      <c r="AA1366" s="113"/>
      <c r="AB1366" s="17" t="s">
        <v>5465</v>
      </c>
      <c r="AC1366" s="17" t="str">
        <f>_xlfn.XLOOKUP(B1366,'INCIDENT-04-27-2026'!E:E,'INCIDENT-04-27-2026'!F:F,"")</f>
        <v/>
      </c>
      <c r="AD1366" s="9"/>
      <c r="AE1366" s="7" t="s">
        <v>5465</v>
      </c>
      <c r="AF1366" s="6" t="str">
        <f>_xlfn.XLOOKUP(B1366,'[13]Input_27-04'!$B:$B,'[13]Input_27-04'!$M:$M,"")</f>
        <v/>
      </c>
      <c r="AG1366" s="7"/>
      <c r="AH1366" s="3"/>
      <c r="AI1366" s="18" t="str">
        <f>_xlfn.XLOOKUP(B1366,'[3]Cells Huawei 27042026 10h'!$B:$B,'[3]Cells Huawei 27042026 10h'!$T:$T,"")</f>
        <v/>
      </c>
      <c r="AJ1366" s="18" t="str">
        <f>_xlfn.XLOOKUP(B1366,'[3]Cells Huawei 27042026 15h'!$B:$B,'[3]Cells Huawei 27042026 15h'!$T:$T,"")</f>
        <v/>
      </c>
      <c r="AK1366" s="18" t="str">
        <f>_xlfn.XLOOKUP(B1366,'[4]cells down 27042026 11h28'!$B:$B,'[4]cells down 27042026 11h28'!$R:$R,"")</f>
        <v/>
      </c>
      <c r="AL1366" s="18" t="str">
        <f>_xlfn.XLOOKUP(B1366,'[4]cells down 27042026 18h01'!$B:$B,'[4]cells down 27042026 18h01'!$R:$R,"")</f>
        <v/>
      </c>
      <c r="AM1366" s="18" t="str">
        <f>_xlfn.XLOOKUP(B1366,'[5]cell downs 27042026 11h'!$B:$B,'[5]cell downs 27042026 11h'!$R:$R,"")</f>
        <v/>
      </c>
      <c r="AN1366" s="18" t="str">
        <f>_xlfn.XLOOKUP(B1366,'[5]cell downs 27042026 17h40'!$B:$B,'[5]cell downs 27042026 17h40'!$R:$R,"")</f>
        <v/>
      </c>
      <c r="AO1366" s="18" t="str">
        <f>_xlfn.XLOOKUP(B1366,'[6]ALL SITES DOWN'!$D:$D,'[6]ALL SITES DOWN'!$J:$J,"")</f>
        <v/>
      </c>
      <c r="AP1366" s="18" t="str">
        <f>_xlfn.XLOOKUP(B1366,'[7]ALL SITES DOWN'!$D:$D,'[7]ALL SITES DOWN'!$J:$J,"")</f>
        <v/>
      </c>
      <c r="AQ1366" s="9" t="str">
        <f>_xlfn.XLOOKUP(B1366,[8]sheet1!$AC:$AC,[8]sheet1!$AF:$AF,"")</f>
        <v/>
      </c>
      <c r="AR1366" s="14"/>
      <c r="AS1366" s="14" t="s">
        <v>5465</v>
      </c>
      <c r="AT1366" s="14" t="str">
        <f>_xlfn.XLOOKUP(B1366,'[9]cell downs 18042026 17h'!$B:$B,'[9]cell downs 18042026 17h'!$B:$B,"")</f>
        <v/>
      </c>
      <c r="AU1366" s="14" t="str">
        <f>_xlfn.XLOOKUP(B1366,'[10]Cells Huawei 19042026 15h'!$B:$B,'[10]Cells Huawei 19042026 15h'!$B:$B,"")</f>
        <v/>
      </c>
      <c r="AV1366" s="9" t="str">
        <f>_xlfn.XLOOKUP(B1366,'[11]cells down 19042026 9H40'!$B:$B,'[11]cells down 19042026 9H40'!$B:$B,"")</f>
        <v/>
      </c>
    </row>
    <row r="1367" spans="1:48" hidden="1" x14ac:dyDescent="0.3">
      <c r="A1367" s="3" t="s">
        <v>2099</v>
      </c>
      <c r="B1367" s="23" t="s">
        <v>2100</v>
      </c>
      <c r="C1367" s="3" t="str">
        <f>_xlfn.XLOOKUP(B1367,'[1]daily break down'!$D:$D,'[1]daily break down'!$E:$E,"")</f>
        <v>Douala</v>
      </c>
      <c r="D1367" s="1" t="s">
        <v>5432</v>
      </c>
      <c r="E1367" s="3" t="s">
        <v>5431</v>
      </c>
      <c r="F1367" s="3" t="s">
        <v>31</v>
      </c>
      <c r="G1367" s="3" t="s">
        <v>32</v>
      </c>
      <c r="H1367" s="29" t="str">
        <f>_xlfn.XLOOKUP(B1367,[2]CALCULATION!$B:$B,[2]CALCULATION!$H:$H,"")</f>
        <v>ZTE</v>
      </c>
      <c r="I1367" s="26">
        <v>0</v>
      </c>
      <c r="J1367" s="26">
        <v>10.192408391903728</v>
      </c>
      <c r="K1367" s="26">
        <v>0</v>
      </c>
      <c r="L1367" s="26">
        <v>0</v>
      </c>
      <c r="M1367" s="26">
        <v>0</v>
      </c>
      <c r="N1367" s="26">
        <v>0</v>
      </c>
      <c r="O1367" s="26">
        <v>0</v>
      </c>
      <c r="P1367" s="114" t="s">
        <v>6364</v>
      </c>
      <c r="Q1367" s="42" t="s">
        <v>5538</v>
      </c>
      <c r="R1367" s="42"/>
      <c r="S1367" s="41" t="str" cm="1">
        <f t="array" ref="S1367">IFERROR(_xlfn.IFS(
U1367="MPR ISSUE","PDH",
U1367="BSS Hardware Issue","BSS",
U1367="Sites strategiques, MLL, Pylone, etc.","ENVTECH",
U1367="AKTIVCO DEFAUT GE &amp; POWER Cabinet","AKTIVCO",
U1367="AKTIVCO Coupure ENEO &amp; Baisse de tension","AKTIVCO GRID ONLY",
U1367="Coupure ENEO &amp; Baisse de tension","IHS GRID ONLY",
U1367="Defaut GE &amp; POWER Cabinet","IHS",
U1367="Sharing","Partners",
U1367="Sites strategiques &amp; DataCenter","SST &amp; DC",
U1367="Exclu","Exclu",
U1367="SAT","SAT",
U1367="SPARE-ISSUE","SPARE-ISSUE",
U1367="Fiber CAmtel","TRANS_FO_CAMTEL",
U1367="Fiber AOF","Fiber AOF",
U1367="Projet OCM (HUAWEI)","TRAVAUX-HUAWEI",
U1367="Projet OCM (NOKIA)","TRAVAUX-NOKIA",
U1367="ACCESS-ISSUE","ACCESS-ISSUE",
U1367="Projet OCM (ZTE, NOKIA, autres projets)","TRAVAUX OCM",
U1367="No root CAuse","No root cause",
U1367="ODU HS","PDH",
U1367="IP &amp; VLAN","PDH",
U1367="Warehouse HUAWEI","SPARE-ISSUE",
U1367="SPARE-HS","SPARE-ISSUE",
U1367="Power Telco","BSS",U1367="no impacts","no impacts"
),"")</f>
        <v>No root cause</v>
      </c>
      <c r="T1367" s="41" t="str" cm="1">
        <f t="array" ref="T1367">IFERROR(_xlfn.IFS(
U1367="MPR ISSUE","TX ISSUE",
U1367="BSS Hardware Issue","RAN ISSUE",
U1367="Sites strategiques, MLL, Pylone, etc.","ENVTECH",
U1367="AKTIVCO DEFAUT GE &amp; POWER Cabinet","POWER ISSUE",
U1367="AKTIVCO Coupure ENEO &amp; Baisse de tension","POWER ISSUE",
U1367="Coupure ENEO &amp; Baisse de tension","POWER ISSUE",
U1367="Defaut GE &amp; POWER Cabinet","POWER ISSUE",
U1367="Sharing","POWER ISSUE",
U1367="Sites strategiques &amp; DataCenter","POWER ISSUE",
U1367="Exclu","Exclu",
U1367="SAT","TX ISSUE",
U1367="SPARE-ISSUE","SPARE-ISSUE",
U1367="Fiber CAmtel","TX ISSUE",
U1367="Fiber AOF","TX ISSUE",
U1367="Projet OCM (HUAWEI)","TRAVAUX-HUAWEI",
U1367="Projet OCM (NOKIA)","TRAVAUX -NOKIA",
U1367="ACCESS-ISSUE","ACCESS-ISSUE",
U1367="Projet OCM (ZTE, NOKIA, autres projets)","TRAVAUX OCM",
U1367="No root CAuse","No root cause",
U1367="ODU HS","TX ISSUE",
U1367="IP &amp; VLAN","TX ISSUE",
U1367="Warehouse HUAWEI","SPARE-ISSUE",
U1367="SPARE-HS","SPARE-ISSUE",
U1367="Power Telco","RAN ISSUE",U1367="no impacts","no impacts"
),"")</f>
        <v>No root cause</v>
      </c>
      <c r="U1367" s="68" t="s">
        <v>5691</v>
      </c>
      <c r="V1367" s="41" t="str" cm="1">
        <f t="array" ref="V1367">IFERROR(_xlfn.IFS(
U1367="MPR ISSUE","ACTIVE",
U1367="BSS Hardware Issue","ACTIVE",
U1367="Sites strategiques, MLL, Pylone, etc.","PASSIVE",
U1367="AKTIVCO DEFAUT GE &amp; POWER Cabinet","PASSIVE",
U1367="AKTIVCO Coupure ENEO &amp; Baisse de tension","PASSIVE",
U1367="Coupure ENEO &amp; Baisse de tension","PASSIVE",
U1367="Defaut GE &amp; POWER Cabinet","PASSIVE",
U1367="Sharing","PASSIVE",
U1367="Sites strategiques &amp; DataCenter","PASSIVE",
U1367="Exclu","Exclu",
U1367="SAT","ACTIVE",
U1367="SPARE-ISSUE","SPARE-ISSUE",
U1367="Fiber CAmtel","ACTIVE",
U1367="Fiber AOF","ACTIVE",
U1367="Projet OCM (HUAWEI)","PLANNED WORKS",
U1367="Projet OCM (NOKIA)","PLANNED WORKS",
U1367="ACCESS-ISSUE","ACCESS-ISSUE",
U1367="Projet OCM (ZTE, NOKIA, autres projets)","PLANNED WORKS",
U1367="No root CAuse","No root cause",
U1367="ODU HS","ACTIVE",
U1367="IP &amp; VLAN","ACTIVE",
U1367="Warehouse HUAWEI","SPARE-ISSUE",
U1367="SPARE-HS","SPARE-ISSUE",
U1367="Power Telco","ACTIVE", U1367="no impacts","no impacts"
),"")</f>
        <v>No root cause</v>
      </c>
      <c r="W1367" s="113"/>
      <c r="X1367" s="113"/>
      <c r="Y1367" s="113"/>
      <c r="Z1367" s="113"/>
      <c r="AA1367" s="113"/>
      <c r="AB1367" s="17" t="s">
        <v>5465</v>
      </c>
      <c r="AC1367" s="17" t="str">
        <f>_xlfn.XLOOKUP(B1367,'INCIDENT-04-27-2026'!E:E,'INCIDENT-04-27-2026'!F:F,"")</f>
        <v/>
      </c>
      <c r="AD1367" s="9"/>
      <c r="AE1367" s="7" t="s">
        <v>5465</v>
      </c>
      <c r="AF1367" s="6" t="str">
        <f>_xlfn.XLOOKUP(B1367,'[13]Input_27-04'!$B:$B,'[13]Input_27-04'!$M:$M,"")</f>
        <v/>
      </c>
      <c r="AG1367" s="7"/>
      <c r="AH1367" s="3"/>
      <c r="AI1367" s="18" t="str">
        <f>_xlfn.XLOOKUP(B1367,'[3]Cells Huawei 27042026 10h'!$B:$B,'[3]Cells Huawei 27042026 10h'!$T:$T,"")</f>
        <v/>
      </c>
      <c r="AJ1367" s="18" t="str">
        <f>_xlfn.XLOOKUP(B1367,'[3]Cells Huawei 27042026 15h'!$B:$B,'[3]Cells Huawei 27042026 15h'!$T:$T,"")</f>
        <v/>
      </c>
      <c r="AK1367" s="18" t="str">
        <f>_xlfn.XLOOKUP(B1367,'[4]cells down 27042026 11h28'!$B:$B,'[4]cells down 27042026 11h28'!$R:$R,"")</f>
        <v/>
      </c>
      <c r="AL1367" s="18" t="str">
        <f>_xlfn.XLOOKUP(B1367,'[4]cells down 27042026 18h01'!$B:$B,'[4]cells down 27042026 18h01'!$R:$R,"")</f>
        <v/>
      </c>
      <c r="AM1367" s="18" t="str">
        <f>_xlfn.XLOOKUP(B1367,'[5]cell downs 27042026 11h'!$B:$B,'[5]cell downs 27042026 11h'!$R:$R,"")</f>
        <v/>
      </c>
      <c r="AN1367" s="18" t="str">
        <f>_xlfn.XLOOKUP(B1367,'[5]cell downs 27042026 17h40'!$B:$B,'[5]cell downs 27042026 17h40'!$R:$R,"")</f>
        <v/>
      </c>
      <c r="AO1367" s="18" t="str">
        <f>_xlfn.XLOOKUP(B1367,'[6]ALL SITES DOWN'!$D:$D,'[6]ALL SITES DOWN'!$J:$J,"")</f>
        <v/>
      </c>
      <c r="AP1367" s="18" t="str">
        <f>_xlfn.XLOOKUP(B1367,'[7]ALL SITES DOWN'!$D:$D,'[7]ALL SITES DOWN'!$J:$J,"")</f>
        <v/>
      </c>
      <c r="AQ1367" s="9" t="str">
        <f>_xlfn.XLOOKUP(B1367,[8]sheet1!$AC:$AC,[8]sheet1!$AF:$AF,"")</f>
        <v/>
      </c>
      <c r="AR1367" s="14"/>
      <c r="AS1367" s="14" t="s">
        <v>5465</v>
      </c>
      <c r="AT1367" s="14" t="str">
        <f>_xlfn.XLOOKUP(B1367,'[9]cell downs 18042026 17h'!$B:$B,'[9]cell downs 18042026 17h'!$B:$B,"")</f>
        <v/>
      </c>
      <c r="AU1367" s="14" t="str">
        <f>_xlfn.XLOOKUP(B1367,'[10]Cells Huawei 19042026 15h'!$B:$B,'[10]Cells Huawei 19042026 15h'!$B:$B,"")</f>
        <v/>
      </c>
      <c r="AV1367" s="9" t="str">
        <f>_xlfn.XLOOKUP(B1367,'[11]cells down 19042026 9H40'!$B:$B,'[11]cells down 19042026 9H40'!$B:$B,"")</f>
        <v/>
      </c>
    </row>
    <row r="1368" spans="1:48" hidden="1" x14ac:dyDescent="0.3">
      <c r="A1368" s="1" t="s">
        <v>1651</v>
      </c>
      <c r="B1368" s="8" t="s">
        <v>1652</v>
      </c>
      <c r="C1368" s="3" t="str">
        <f>_xlfn.XLOOKUP(B1368,'[1]daily break down'!$D:$D,'[1]daily break down'!$E:$E,"")</f>
        <v>Douala</v>
      </c>
      <c r="D1368" s="1" t="s">
        <v>11</v>
      </c>
      <c r="E1368" s="1" t="s">
        <v>145</v>
      </c>
      <c r="F1368" s="3" t="s">
        <v>31</v>
      </c>
      <c r="G1368" s="1" t="s">
        <v>32</v>
      </c>
      <c r="H1368" s="29" t="str">
        <f>_xlfn.XLOOKUP(B1368,[2]CALCULATION!$B:$B,[2]CALCULATION!$H:$H,"")</f>
        <v>ZTE</v>
      </c>
      <c r="I1368" s="26">
        <v>0</v>
      </c>
      <c r="J1368" s="26">
        <v>8.4043347801148869</v>
      </c>
      <c r="K1368" s="26">
        <v>0</v>
      </c>
      <c r="L1368" s="26">
        <v>6.9945075092813731</v>
      </c>
      <c r="M1368" s="26">
        <v>0</v>
      </c>
      <c r="N1368" s="26">
        <v>0</v>
      </c>
      <c r="O1368" s="26">
        <v>0</v>
      </c>
      <c r="P1368" s="114" t="s">
        <v>6364</v>
      </c>
      <c r="Q1368" s="42" t="s">
        <v>5538</v>
      </c>
      <c r="R1368" s="42"/>
      <c r="S1368" s="41" t="str" cm="1">
        <f t="array" ref="S1368">IFERROR(_xlfn.IFS(
U1368="MPR ISSUE","PDH",
U1368="BSS Hardware Issue","BSS",
U1368="Sites strategiques, MLL, Pylone, etc.","ENVTECH",
U1368="AKTIVCO DEFAUT GE &amp; POWER Cabinet","AKTIVCO",
U1368="AKTIVCO Coupure ENEO &amp; Baisse de tension","AKTIVCO GRID ONLY",
U1368="Coupure ENEO &amp; Baisse de tension","IHS GRID ONLY",
U1368="Defaut GE &amp; POWER Cabinet","IHS",
U1368="Sharing","Partners",
U1368="Sites strategiques &amp; DataCenter","SST &amp; DC",
U1368="Exclu","Exclu",
U1368="SAT","SAT",
U1368="SPARE-ISSUE","SPARE-ISSUE",
U1368="Fiber CAmtel","TRANS_FO_CAMTEL",
U1368="Fiber AOF","Fiber AOF",
U1368="Projet OCM (HUAWEI)","TRAVAUX-HUAWEI",
U1368="Projet OCM (NOKIA)","TRAVAUX-NOKIA",
U1368="ACCESS-ISSUE","ACCESS-ISSUE",
U1368="Projet OCM (ZTE, NOKIA, autres projets)","TRAVAUX OCM",
U1368="No root CAuse","No root cause",
U1368="ODU HS","PDH",
U1368="IP &amp; VLAN","PDH",
U1368="Warehouse HUAWEI","SPARE-ISSUE",
U1368="SPARE-HS","SPARE-ISSUE",
U1368="Power Telco","BSS",U1368="no impacts","no impacts"
),"")</f>
        <v>No root cause</v>
      </c>
      <c r="T1368" s="41" t="str" cm="1">
        <f t="array" ref="T1368">IFERROR(_xlfn.IFS(
U1368="MPR ISSUE","TX ISSUE",
U1368="BSS Hardware Issue","RAN ISSUE",
U1368="Sites strategiques, MLL, Pylone, etc.","ENVTECH",
U1368="AKTIVCO DEFAUT GE &amp; POWER Cabinet","POWER ISSUE",
U1368="AKTIVCO Coupure ENEO &amp; Baisse de tension","POWER ISSUE",
U1368="Coupure ENEO &amp; Baisse de tension","POWER ISSUE",
U1368="Defaut GE &amp; POWER Cabinet","POWER ISSUE",
U1368="Sharing","POWER ISSUE",
U1368="Sites strategiques &amp; DataCenter","POWER ISSUE",
U1368="Exclu","Exclu",
U1368="SAT","TX ISSUE",
U1368="SPARE-ISSUE","SPARE-ISSUE",
U1368="Fiber CAmtel","TX ISSUE",
U1368="Fiber AOF","TX ISSUE",
U1368="Projet OCM (HUAWEI)","TRAVAUX-HUAWEI",
U1368="Projet OCM (NOKIA)","TRAVAUX -NOKIA",
U1368="ACCESS-ISSUE","ACCESS-ISSUE",
U1368="Projet OCM (ZTE, NOKIA, autres projets)","TRAVAUX OCM",
U1368="No root CAuse","No root cause",
U1368="ODU HS","TX ISSUE",
U1368="IP &amp; VLAN","TX ISSUE",
U1368="Warehouse HUAWEI","SPARE-ISSUE",
U1368="SPARE-HS","SPARE-ISSUE",
U1368="Power Telco","RAN ISSUE",U1368="no impacts","no impacts"
),"")</f>
        <v>No root cause</v>
      </c>
      <c r="U1368" s="68" t="s">
        <v>5691</v>
      </c>
      <c r="V1368" s="41" t="str" cm="1">
        <f t="array" ref="V1368">IFERROR(_xlfn.IFS(
U1368="MPR ISSUE","ACTIVE",
U1368="BSS Hardware Issue","ACTIVE",
U1368="Sites strategiques, MLL, Pylone, etc.","PASSIVE",
U1368="AKTIVCO DEFAUT GE &amp; POWER Cabinet","PASSIVE",
U1368="AKTIVCO Coupure ENEO &amp; Baisse de tension","PASSIVE",
U1368="Coupure ENEO &amp; Baisse de tension","PASSIVE",
U1368="Defaut GE &amp; POWER Cabinet","PASSIVE",
U1368="Sharing","PASSIVE",
U1368="Sites strategiques &amp; DataCenter","PASSIVE",
U1368="Exclu","Exclu",
U1368="SAT","ACTIVE",
U1368="SPARE-ISSUE","SPARE-ISSUE",
U1368="Fiber CAmtel","ACTIVE",
U1368="Fiber AOF","ACTIVE",
U1368="Projet OCM (HUAWEI)","PLANNED WORKS",
U1368="Projet OCM (NOKIA)","PLANNED WORKS",
U1368="ACCESS-ISSUE","ACCESS-ISSUE",
U1368="Projet OCM (ZTE, NOKIA, autres projets)","PLANNED WORKS",
U1368="No root CAuse","No root cause",
U1368="ODU HS","ACTIVE",
U1368="IP &amp; VLAN","ACTIVE",
U1368="Warehouse HUAWEI","SPARE-ISSUE",
U1368="SPARE-HS","SPARE-ISSUE",
U1368="Power Telco","ACTIVE", U1368="no impacts","no impacts"
),"")</f>
        <v>No root cause</v>
      </c>
      <c r="W1368" s="113"/>
      <c r="X1368" s="113"/>
      <c r="Y1368" s="113"/>
      <c r="Z1368" s="113"/>
      <c r="AA1368" s="113"/>
      <c r="AB1368" s="17" t="s">
        <v>5465</v>
      </c>
      <c r="AC1368" s="17" t="str">
        <f>_xlfn.XLOOKUP(B1368,'INCIDENT-04-27-2026'!E:E,'INCIDENT-04-27-2026'!F:F,"")</f>
        <v/>
      </c>
      <c r="AD1368" s="9"/>
      <c r="AE1368" s="7" t="s">
        <v>5465</v>
      </c>
      <c r="AF1368" s="6" t="str">
        <f>_xlfn.XLOOKUP(B1368,'[13]Input_27-04'!$B:$B,'[13]Input_27-04'!$M:$M,"")</f>
        <v/>
      </c>
      <c r="AG1368" s="7"/>
      <c r="AH1368" s="3"/>
      <c r="AI1368" s="18" t="str">
        <f>_xlfn.XLOOKUP(B1368,'[3]Cells Huawei 27042026 10h'!$B:$B,'[3]Cells Huawei 27042026 10h'!$T:$T,"")</f>
        <v/>
      </c>
      <c r="AJ1368" s="18" t="str">
        <f>_xlfn.XLOOKUP(B1368,'[3]Cells Huawei 27042026 15h'!$B:$B,'[3]Cells Huawei 27042026 15h'!$T:$T,"")</f>
        <v/>
      </c>
      <c r="AK1368" s="18" t="str">
        <f>_xlfn.XLOOKUP(B1368,'[4]cells down 27042026 11h28'!$B:$B,'[4]cells down 27042026 11h28'!$R:$R,"")</f>
        <v/>
      </c>
      <c r="AL1368" s="18" t="str">
        <f>_xlfn.XLOOKUP(B1368,'[4]cells down 27042026 18h01'!$B:$B,'[4]cells down 27042026 18h01'!$R:$R,"")</f>
        <v/>
      </c>
      <c r="AM1368" s="18" t="str">
        <f>_xlfn.XLOOKUP(B1368,'[5]cell downs 27042026 11h'!$B:$B,'[5]cell downs 27042026 11h'!$R:$R,"")</f>
        <v/>
      </c>
      <c r="AN1368" s="18" t="str">
        <f>_xlfn.XLOOKUP(B1368,'[5]cell downs 27042026 17h40'!$B:$B,'[5]cell downs 27042026 17h40'!$R:$R,"")</f>
        <v/>
      </c>
      <c r="AO1368" s="18" t="str">
        <f>_xlfn.XLOOKUP(B1368,'[6]ALL SITES DOWN'!$D:$D,'[6]ALL SITES DOWN'!$J:$J,"")</f>
        <v/>
      </c>
      <c r="AP1368" s="18" t="str">
        <f>_xlfn.XLOOKUP(B1368,'[7]ALL SITES DOWN'!$D:$D,'[7]ALL SITES DOWN'!$J:$J,"")</f>
        <v/>
      </c>
      <c r="AQ1368" s="9" t="str">
        <f>_xlfn.XLOOKUP(B1368,[8]sheet1!$AC:$AC,[8]sheet1!$AF:$AF,"")</f>
        <v/>
      </c>
      <c r="AR1368" s="14"/>
      <c r="AS1368" s="14" t="s">
        <v>5465</v>
      </c>
      <c r="AT1368" s="14" t="str">
        <f>_xlfn.XLOOKUP(B1368,'[9]cell downs 18042026 17h'!$B:$B,'[9]cell downs 18042026 17h'!$B:$B,"")</f>
        <v/>
      </c>
      <c r="AU1368" s="14" t="str">
        <f>_xlfn.XLOOKUP(B1368,'[10]Cells Huawei 19042026 15h'!$B:$B,'[10]Cells Huawei 19042026 15h'!$B:$B,"")</f>
        <v/>
      </c>
      <c r="AV1368" s="9" t="str">
        <f>_xlfn.XLOOKUP(B1368,'[11]cells down 19042026 9H40'!$B:$B,'[11]cells down 19042026 9H40'!$B:$B,"")</f>
        <v/>
      </c>
    </row>
    <row r="1369" spans="1:48" hidden="1" x14ac:dyDescent="0.3">
      <c r="A1369" s="1" t="s">
        <v>1599</v>
      </c>
      <c r="B1369" s="8" t="s">
        <v>1600</v>
      </c>
      <c r="C1369" s="3" t="str">
        <f>_xlfn.XLOOKUP(B1369,'[1]daily break down'!$D:$D,'[1]daily break down'!$E:$E,"")</f>
        <v>Douala</v>
      </c>
      <c r="D1369" s="1" t="s">
        <v>11</v>
      </c>
      <c r="E1369" s="1" t="s">
        <v>12</v>
      </c>
      <c r="F1369" s="3" t="s">
        <v>31</v>
      </c>
      <c r="G1369" s="1" t="s">
        <v>32</v>
      </c>
      <c r="H1369" s="29" t="str">
        <f>_xlfn.XLOOKUP(B1369,[2]CALCULATION!$B:$B,[2]CALCULATION!$H:$H,"")</f>
        <v>ZTE</v>
      </c>
      <c r="I1369" s="26">
        <v>37.663619008483792</v>
      </c>
      <c r="J1369" s="26">
        <v>8.1577648223768886</v>
      </c>
      <c r="K1369" s="26">
        <v>0</v>
      </c>
      <c r="L1369" s="26">
        <v>0</v>
      </c>
      <c r="M1369" s="26">
        <v>0</v>
      </c>
      <c r="N1369" s="26">
        <v>0</v>
      </c>
      <c r="O1369" s="26">
        <v>0</v>
      </c>
      <c r="P1369" s="114" t="s">
        <v>6364</v>
      </c>
      <c r="Q1369" s="42" t="s">
        <v>5538</v>
      </c>
      <c r="R1369" s="42"/>
      <c r="S1369" s="41" t="str" cm="1">
        <f t="array" ref="S1369">IFERROR(_xlfn.IFS(
U1369="MPR ISSUE","PDH",
U1369="BSS Hardware Issue","BSS",
U1369="Sites strategiques, MLL, Pylone, etc.","ENVTECH",
U1369="AKTIVCO DEFAUT GE &amp; POWER Cabinet","AKTIVCO",
U1369="AKTIVCO Coupure ENEO &amp; Baisse de tension","AKTIVCO GRID ONLY",
U1369="Coupure ENEO &amp; Baisse de tension","IHS GRID ONLY",
U1369="Defaut GE &amp; POWER Cabinet","IHS",
U1369="Sharing","Partners",
U1369="Sites strategiques &amp; DataCenter","SST &amp; DC",
U1369="Exclu","Exclu",
U1369="SAT","SAT",
U1369="SPARE-ISSUE","SPARE-ISSUE",
U1369="Fiber CAmtel","TRANS_FO_CAMTEL",
U1369="Fiber AOF","Fiber AOF",
U1369="Projet OCM (HUAWEI)","TRAVAUX-HUAWEI",
U1369="Projet OCM (NOKIA)","TRAVAUX-NOKIA",
U1369="ACCESS-ISSUE","ACCESS-ISSUE",
U1369="Projet OCM (ZTE, NOKIA, autres projets)","TRAVAUX OCM",
U1369="No root CAuse","No root cause",
U1369="ODU HS","PDH",
U1369="IP &amp; VLAN","PDH",
U1369="Warehouse HUAWEI","SPARE-ISSUE",
U1369="SPARE-HS","SPARE-ISSUE",
U1369="Power Telco","BSS",U1369="no impacts","no impacts"
),"")</f>
        <v>No root cause</v>
      </c>
      <c r="T1369" s="41" t="str" cm="1">
        <f t="array" ref="T1369">IFERROR(_xlfn.IFS(
U1369="MPR ISSUE","TX ISSUE",
U1369="BSS Hardware Issue","RAN ISSUE",
U1369="Sites strategiques, MLL, Pylone, etc.","ENVTECH",
U1369="AKTIVCO DEFAUT GE &amp; POWER Cabinet","POWER ISSUE",
U1369="AKTIVCO Coupure ENEO &amp; Baisse de tension","POWER ISSUE",
U1369="Coupure ENEO &amp; Baisse de tension","POWER ISSUE",
U1369="Defaut GE &amp; POWER Cabinet","POWER ISSUE",
U1369="Sharing","POWER ISSUE",
U1369="Sites strategiques &amp; DataCenter","POWER ISSUE",
U1369="Exclu","Exclu",
U1369="SAT","TX ISSUE",
U1369="SPARE-ISSUE","SPARE-ISSUE",
U1369="Fiber CAmtel","TX ISSUE",
U1369="Fiber AOF","TX ISSUE",
U1369="Projet OCM (HUAWEI)","TRAVAUX-HUAWEI",
U1369="Projet OCM (NOKIA)","TRAVAUX -NOKIA",
U1369="ACCESS-ISSUE","ACCESS-ISSUE",
U1369="Projet OCM (ZTE, NOKIA, autres projets)","TRAVAUX OCM",
U1369="No root CAuse","No root cause",
U1369="ODU HS","TX ISSUE",
U1369="IP &amp; VLAN","TX ISSUE",
U1369="Warehouse HUAWEI","SPARE-ISSUE",
U1369="SPARE-HS","SPARE-ISSUE",
U1369="Power Telco","RAN ISSUE",U1369="no impacts","no impacts"
),"")</f>
        <v>No root cause</v>
      </c>
      <c r="U1369" s="68" t="s">
        <v>5691</v>
      </c>
      <c r="V1369" s="41" t="str" cm="1">
        <f t="array" ref="V1369">IFERROR(_xlfn.IFS(
U1369="MPR ISSUE","ACTIVE",
U1369="BSS Hardware Issue","ACTIVE",
U1369="Sites strategiques, MLL, Pylone, etc.","PASSIVE",
U1369="AKTIVCO DEFAUT GE &amp; POWER Cabinet","PASSIVE",
U1369="AKTIVCO Coupure ENEO &amp; Baisse de tension","PASSIVE",
U1369="Coupure ENEO &amp; Baisse de tension","PASSIVE",
U1369="Defaut GE &amp; POWER Cabinet","PASSIVE",
U1369="Sharing","PASSIVE",
U1369="Sites strategiques &amp; DataCenter","PASSIVE",
U1369="Exclu","Exclu",
U1369="SAT","ACTIVE",
U1369="SPARE-ISSUE","SPARE-ISSUE",
U1369="Fiber CAmtel","ACTIVE",
U1369="Fiber AOF","ACTIVE",
U1369="Projet OCM (HUAWEI)","PLANNED WORKS",
U1369="Projet OCM (NOKIA)","PLANNED WORKS",
U1369="ACCESS-ISSUE","ACCESS-ISSUE",
U1369="Projet OCM (ZTE, NOKIA, autres projets)","PLANNED WORKS",
U1369="No root CAuse","No root cause",
U1369="ODU HS","ACTIVE",
U1369="IP &amp; VLAN","ACTIVE",
U1369="Warehouse HUAWEI","SPARE-ISSUE",
U1369="SPARE-HS","SPARE-ISSUE",
U1369="Power Telco","ACTIVE", U1369="no impacts","no impacts"
),"")</f>
        <v>No root cause</v>
      </c>
      <c r="W1369" s="113"/>
      <c r="X1369" s="113"/>
      <c r="Y1369" s="113"/>
      <c r="Z1369" s="113"/>
      <c r="AA1369" s="113"/>
      <c r="AB1369" s="17" t="s">
        <v>5465</v>
      </c>
      <c r="AC1369" s="17" t="str">
        <f>_xlfn.XLOOKUP(B1369,'INCIDENT-04-27-2026'!E:E,'INCIDENT-04-27-2026'!F:F,"")</f>
        <v/>
      </c>
      <c r="AD1369" s="9"/>
      <c r="AE1369" s="7" t="s">
        <v>5465</v>
      </c>
      <c r="AF1369" s="6" t="str">
        <f>_xlfn.XLOOKUP(B1369,'[13]Input_27-04'!$B:$B,'[13]Input_27-04'!$M:$M,"")</f>
        <v/>
      </c>
      <c r="AG1369" s="7"/>
      <c r="AH1369" s="3"/>
      <c r="AI1369" s="18" t="str">
        <f>_xlfn.XLOOKUP(B1369,'[3]Cells Huawei 27042026 10h'!$B:$B,'[3]Cells Huawei 27042026 10h'!$T:$T,"")</f>
        <v/>
      </c>
      <c r="AJ1369" s="18" t="str">
        <f>_xlfn.XLOOKUP(B1369,'[3]Cells Huawei 27042026 15h'!$B:$B,'[3]Cells Huawei 27042026 15h'!$T:$T,"")</f>
        <v/>
      </c>
      <c r="AK1369" s="18" t="str">
        <f>_xlfn.XLOOKUP(B1369,'[4]cells down 27042026 11h28'!$B:$B,'[4]cells down 27042026 11h28'!$R:$R,"")</f>
        <v/>
      </c>
      <c r="AL1369" s="18" t="str">
        <f>_xlfn.XLOOKUP(B1369,'[4]cells down 27042026 18h01'!$B:$B,'[4]cells down 27042026 18h01'!$R:$R,"")</f>
        <v/>
      </c>
      <c r="AM1369" s="18" t="str">
        <f>_xlfn.XLOOKUP(B1369,'[5]cell downs 27042026 11h'!$B:$B,'[5]cell downs 27042026 11h'!$R:$R,"")</f>
        <v/>
      </c>
      <c r="AN1369" s="18" t="str">
        <f>_xlfn.XLOOKUP(B1369,'[5]cell downs 27042026 17h40'!$B:$B,'[5]cell downs 27042026 17h40'!$R:$R,"")</f>
        <v/>
      </c>
      <c r="AO1369" s="18" t="str">
        <f>_xlfn.XLOOKUP(B1369,'[6]ALL SITES DOWN'!$D:$D,'[6]ALL SITES DOWN'!$J:$J,"")</f>
        <v/>
      </c>
      <c r="AP1369" s="18" t="str">
        <f>_xlfn.XLOOKUP(B1369,'[7]ALL SITES DOWN'!$D:$D,'[7]ALL SITES DOWN'!$J:$J,"")</f>
        <v/>
      </c>
      <c r="AQ1369" s="9" t="str">
        <f>_xlfn.XLOOKUP(B1369,[8]sheet1!$AC:$AC,[8]sheet1!$AF:$AF,"")</f>
        <v/>
      </c>
      <c r="AR1369" s="14"/>
      <c r="AS1369" s="14" t="s">
        <v>5465</v>
      </c>
      <c r="AT1369" s="14" t="str">
        <f>_xlfn.XLOOKUP(B1369,'[9]cell downs 18042026 17h'!$B:$B,'[9]cell downs 18042026 17h'!$B:$B,"")</f>
        <v/>
      </c>
      <c r="AU1369" s="14" t="str">
        <f>_xlfn.XLOOKUP(B1369,'[10]Cells Huawei 19042026 15h'!$B:$B,'[10]Cells Huawei 19042026 15h'!$B:$B,"")</f>
        <v/>
      </c>
      <c r="AV1369" s="9" t="str">
        <f>_xlfn.XLOOKUP(B1369,'[11]cells down 19042026 9H40'!$B:$B,'[11]cells down 19042026 9H40'!$B:$B,"")</f>
        <v/>
      </c>
    </row>
    <row r="1370" spans="1:48" hidden="1" x14ac:dyDescent="0.3">
      <c r="A1370" s="1" t="s">
        <v>2113</v>
      </c>
      <c r="B1370" s="8" t="s">
        <v>2114</v>
      </c>
      <c r="C1370" s="3" t="str">
        <f>_xlfn.XLOOKUP(B1370,'[1]daily break down'!$D:$D,'[1]daily break down'!$E:$E,"")</f>
        <v>Douala</v>
      </c>
      <c r="D1370" s="1" t="s">
        <v>11</v>
      </c>
      <c r="E1370" s="1" t="s">
        <v>145</v>
      </c>
      <c r="F1370" s="3" t="s">
        <v>31</v>
      </c>
      <c r="G1370" s="1" t="s">
        <v>32</v>
      </c>
      <c r="H1370" s="29" t="str">
        <f>_xlfn.XLOOKUP(B1370,[2]CALCULATION!$B:$B,[2]CALCULATION!$H:$H,"")</f>
        <v>ZTE</v>
      </c>
      <c r="I1370" s="26">
        <v>0</v>
      </c>
      <c r="J1370" s="26">
        <v>6.7972515430909812</v>
      </c>
      <c r="K1370" s="26">
        <v>0</v>
      </c>
      <c r="L1370" s="26">
        <v>0</v>
      </c>
      <c r="M1370" s="26">
        <v>0</v>
      </c>
      <c r="N1370" s="26">
        <v>0</v>
      </c>
      <c r="O1370" s="26">
        <v>0</v>
      </c>
      <c r="P1370" s="114" t="s">
        <v>6364</v>
      </c>
      <c r="Q1370" s="42" t="s">
        <v>5538</v>
      </c>
      <c r="R1370" s="42"/>
      <c r="S1370" s="41" t="str" cm="1">
        <f t="array" ref="S1370">IFERROR(_xlfn.IFS(
U1370="MPR ISSUE","PDH",
U1370="BSS Hardware Issue","BSS",
U1370="Sites strategiques, MLL, Pylone, etc.","ENVTECH",
U1370="AKTIVCO DEFAUT GE &amp; POWER Cabinet","AKTIVCO",
U1370="AKTIVCO Coupure ENEO &amp; Baisse de tension","AKTIVCO GRID ONLY",
U1370="Coupure ENEO &amp; Baisse de tension","IHS GRID ONLY",
U1370="Defaut GE &amp; POWER Cabinet","IHS",
U1370="Sharing","Partners",
U1370="Sites strategiques &amp; DataCenter","SST &amp; DC",
U1370="Exclu","Exclu",
U1370="SAT","SAT",
U1370="SPARE-ISSUE","SPARE-ISSUE",
U1370="Fiber CAmtel","TRANS_FO_CAMTEL",
U1370="Fiber AOF","Fiber AOF",
U1370="Projet OCM (HUAWEI)","TRAVAUX-HUAWEI",
U1370="Projet OCM (NOKIA)","TRAVAUX-NOKIA",
U1370="ACCESS-ISSUE","ACCESS-ISSUE",
U1370="Projet OCM (ZTE, NOKIA, autres projets)","TRAVAUX OCM",
U1370="No root CAuse","No root cause",
U1370="ODU HS","PDH",
U1370="IP &amp; VLAN","PDH",
U1370="Warehouse HUAWEI","SPARE-ISSUE",
U1370="SPARE-HS","SPARE-ISSUE",
U1370="Power Telco","BSS",U1370="no impacts","no impacts"
),"")</f>
        <v>No root cause</v>
      </c>
      <c r="T1370" s="41" t="str" cm="1">
        <f t="array" ref="T1370">IFERROR(_xlfn.IFS(
U1370="MPR ISSUE","TX ISSUE",
U1370="BSS Hardware Issue","RAN ISSUE",
U1370="Sites strategiques, MLL, Pylone, etc.","ENVTECH",
U1370="AKTIVCO DEFAUT GE &amp; POWER Cabinet","POWER ISSUE",
U1370="AKTIVCO Coupure ENEO &amp; Baisse de tension","POWER ISSUE",
U1370="Coupure ENEO &amp; Baisse de tension","POWER ISSUE",
U1370="Defaut GE &amp; POWER Cabinet","POWER ISSUE",
U1370="Sharing","POWER ISSUE",
U1370="Sites strategiques &amp; DataCenter","POWER ISSUE",
U1370="Exclu","Exclu",
U1370="SAT","TX ISSUE",
U1370="SPARE-ISSUE","SPARE-ISSUE",
U1370="Fiber CAmtel","TX ISSUE",
U1370="Fiber AOF","TX ISSUE",
U1370="Projet OCM (HUAWEI)","TRAVAUX-HUAWEI",
U1370="Projet OCM (NOKIA)","TRAVAUX -NOKIA",
U1370="ACCESS-ISSUE","ACCESS-ISSUE",
U1370="Projet OCM (ZTE, NOKIA, autres projets)","TRAVAUX OCM",
U1370="No root CAuse","No root cause",
U1370="ODU HS","TX ISSUE",
U1370="IP &amp; VLAN","TX ISSUE",
U1370="Warehouse HUAWEI","SPARE-ISSUE",
U1370="SPARE-HS","SPARE-ISSUE",
U1370="Power Telco","RAN ISSUE",U1370="no impacts","no impacts"
),"")</f>
        <v>No root cause</v>
      </c>
      <c r="U1370" s="68" t="s">
        <v>5691</v>
      </c>
      <c r="V1370" s="41" t="str" cm="1">
        <f t="array" ref="V1370">IFERROR(_xlfn.IFS(
U1370="MPR ISSUE","ACTIVE",
U1370="BSS Hardware Issue","ACTIVE",
U1370="Sites strategiques, MLL, Pylone, etc.","PASSIVE",
U1370="AKTIVCO DEFAUT GE &amp; POWER Cabinet","PASSIVE",
U1370="AKTIVCO Coupure ENEO &amp; Baisse de tension","PASSIVE",
U1370="Coupure ENEO &amp; Baisse de tension","PASSIVE",
U1370="Defaut GE &amp; POWER Cabinet","PASSIVE",
U1370="Sharing","PASSIVE",
U1370="Sites strategiques &amp; DataCenter","PASSIVE",
U1370="Exclu","Exclu",
U1370="SAT","ACTIVE",
U1370="SPARE-ISSUE","SPARE-ISSUE",
U1370="Fiber CAmtel","ACTIVE",
U1370="Fiber AOF","ACTIVE",
U1370="Projet OCM (HUAWEI)","PLANNED WORKS",
U1370="Projet OCM (NOKIA)","PLANNED WORKS",
U1370="ACCESS-ISSUE","ACCESS-ISSUE",
U1370="Projet OCM (ZTE, NOKIA, autres projets)","PLANNED WORKS",
U1370="No root CAuse","No root cause",
U1370="ODU HS","ACTIVE",
U1370="IP &amp; VLAN","ACTIVE",
U1370="Warehouse HUAWEI","SPARE-ISSUE",
U1370="SPARE-HS","SPARE-ISSUE",
U1370="Power Telco","ACTIVE", U1370="no impacts","no impacts"
),"")</f>
        <v>No root cause</v>
      </c>
      <c r="W1370" s="113"/>
      <c r="X1370" s="113"/>
      <c r="Y1370" s="113"/>
      <c r="Z1370" s="113"/>
      <c r="AA1370" s="113"/>
      <c r="AB1370" s="17" t="s">
        <v>5465</v>
      </c>
      <c r="AC1370" s="17" t="str">
        <f>_xlfn.XLOOKUP(B1370,'INCIDENT-04-27-2026'!E:E,'INCIDENT-04-27-2026'!F:F,"")</f>
        <v/>
      </c>
      <c r="AD1370" s="9"/>
      <c r="AE1370" s="7" t="s">
        <v>5465</v>
      </c>
      <c r="AF1370" s="6" t="str">
        <f>_xlfn.XLOOKUP(B1370,'[13]Input_27-04'!$B:$B,'[13]Input_27-04'!$M:$M,"")</f>
        <v/>
      </c>
      <c r="AG1370" s="7"/>
      <c r="AH1370" s="3"/>
      <c r="AI1370" s="18" t="str">
        <f>_xlfn.XLOOKUP(B1370,'[3]Cells Huawei 27042026 10h'!$B:$B,'[3]Cells Huawei 27042026 10h'!$T:$T,"")</f>
        <v/>
      </c>
      <c r="AJ1370" s="18" t="str">
        <f>_xlfn.XLOOKUP(B1370,'[3]Cells Huawei 27042026 15h'!$B:$B,'[3]Cells Huawei 27042026 15h'!$T:$T,"")</f>
        <v/>
      </c>
      <c r="AK1370" s="18" t="str">
        <f>_xlfn.XLOOKUP(B1370,'[4]cells down 27042026 11h28'!$B:$B,'[4]cells down 27042026 11h28'!$R:$R,"")</f>
        <v/>
      </c>
      <c r="AL1370" s="18" t="str">
        <f>_xlfn.XLOOKUP(B1370,'[4]cells down 27042026 18h01'!$B:$B,'[4]cells down 27042026 18h01'!$R:$R,"")</f>
        <v/>
      </c>
      <c r="AM1370" s="18" t="str">
        <f>_xlfn.XLOOKUP(B1370,'[5]cell downs 27042026 11h'!$B:$B,'[5]cell downs 27042026 11h'!$R:$R,"")</f>
        <v/>
      </c>
      <c r="AN1370" s="18" t="str">
        <f>_xlfn.XLOOKUP(B1370,'[5]cell downs 27042026 17h40'!$B:$B,'[5]cell downs 27042026 17h40'!$R:$R,"")</f>
        <v/>
      </c>
      <c r="AO1370" s="18" t="str">
        <f>_xlfn.XLOOKUP(B1370,'[6]ALL SITES DOWN'!$D:$D,'[6]ALL SITES DOWN'!$J:$J,"")</f>
        <v/>
      </c>
      <c r="AP1370" s="18" t="str">
        <f>_xlfn.XLOOKUP(B1370,'[7]ALL SITES DOWN'!$D:$D,'[7]ALL SITES DOWN'!$J:$J,"")</f>
        <v/>
      </c>
      <c r="AQ1370" s="9" t="str">
        <f>_xlfn.XLOOKUP(B1370,[8]sheet1!$AC:$AC,[8]sheet1!$AF:$AF,"")</f>
        <v/>
      </c>
      <c r="AR1370" s="14"/>
      <c r="AS1370" s="14" t="s">
        <v>5465</v>
      </c>
      <c r="AT1370" s="14" t="str">
        <f>_xlfn.XLOOKUP(B1370,'[9]cell downs 18042026 17h'!$B:$B,'[9]cell downs 18042026 17h'!$B:$B,"")</f>
        <v/>
      </c>
      <c r="AU1370" s="14" t="str">
        <f>_xlfn.XLOOKUP(B1370,'[10]Cells Huawei 19042026 15h'!$B:$B,'[10]Cells Huawei 19042026 15h'!$B:$B,"")</f>
        <v/>
      </c>
      <c r="AV1370" s="9" t="str">
        <f>_xlfn.XLOOKUP(B1370,'[11]cells down 19042026 9H40'!$B:$B,'[11]cells down 19042026 9H40'!$B:$B,"")</f>
        <v/>
      </c>
    </row>
    <row r="1371" spans="1:48" hidden="1" x14ac:dyDescent="0.3">
      <c r="A1371" s="1" t="s">
        <v>4146</v>
      </c>
      <c r="B1371" s="8" t="s">
        <v>4147</v>
      </c>
      <c r="C1371" s="3" t="str">
        <f>_xlfn.XLOOKUP(B1371,'[1]daily break down'!$D:$D,'[1]daily break down'!$E:$E,"")</f>
        <v>CENTRE</v>
      </c>
      <c r="D1371" s="1" t="s">
        <v>11</v>
      </c>
      <c r="E1371" s="1" t="s">
        <v>12</v>
      </c>
      <c r="F1371" s="3" t="s">
        <v>37</v>
      </c>
      <c r="G1371" s="1" t="s">
        <v>4146</v>
      </c>
      <c r="H1371" s="29" t="str">
        <f>_xlfn.XLOOKUP(B1371,[2]CALCULATION!$B:$B,[2]CALCULATION!$H:$H,"")</f>
        <v>ZTE</v>
      </c>
      <c r="I1371" s="26">
        <v>0</v>
      </c>
      <c r="J1371" s="26">
        <v>0</v>
      </c>
      <c r="K1371" s="26">
        <v>0</v>
      </c>
      <c r="L1371" s="26">
        <v>0</v>
      </c>
      <c r="M1371" s="26">
        <v>0</v>
      </c>
      <c r="N1371" s="26">
        <v>0</v>
      </c>
      <c r="O1371" s="26">
        <v>0</v>
      </c>
      <c r="P1371" s="114" t="s">
        <v>6364</v>
      </c>
      <c r="Q1371" s="42" t="s">
        <v>5537</v>
      </c>
      <c r="R1371" s="42"/>
      <c r="S1371" s="41" t="str" cm="1">
        <f t="array" ref="S1371">IFERROR(_xlfn.IFS(
U1371="MPR ISSUE","PDH",
U1371="BSS Hardware Issue","BSS",
U1371="Sites strategiques, MLL, Pylone, etc.","ENVTECH",
U1371="AKTIVCO DEFAUT GE &amp; POWER Cabinet","AKTIVCO",
U1371="AKTIVCO Coupure ENEO &amp; Baisse de tension","AKTIVCO GRID ONLY",
U1371="Coupure ENEO &amp; Baisse de tension","IHS GRID ONLY",
U1371="Defaut GE &amp; POWER Cabinet","IHS",
U1371="Sharing","Partners",
U1371="Sites strategiques &amp; DataCenter","SST &amp; DC",
U1371="Exclu","Exclu",
U1371="SAT","SAT",
U1371="SPARE-ISSUE","SPARE-ISSUE",
U1371="Fiber CAmtel","TRANS_FO_CAMTEL",
U1371="Fiber AOF","Fiber AOF",
U1371="Projet OCM (HUAWEI)","TRAVAUX-HUAWEI",
U1371="Projet OCM (NOKIA)","TRAVAUX-NOKIA",
U1371="ACCESS-ISSUE","ACCESS-ISSUE",
U1371="Projet OCM (ZTE, NOKIA, autres projets)","TRAVAUX OCM",
U1371="No root CAuse","No root cause",
U1371="ODU HS","PDH",
U1371="IP &amp; VLAN","PDH",
U1371="Warehouse HUAWEI","SPARE-ISSUE",
U1371="SPARE-HS","SPARE-ISSUE",
U1371="Power Telco","BSS",U1371="no impacts","no impacts"
),"")</f>
        <v>Exclu</v>
      </c>
      <c r="T1371" s="41" t="str" cm="1">
        <f t="array" ref="T1371">IFERROR(_xlfn.IFS(
U1371="MPR ISSUE","TX ISSUE",
U1371="BSS Hardware Issue","RAN ISSUE",
U1371="Sites strategiques, MLL, Pylone, etc.","ENVTECH",
U1371="AKTIVCO DEFAUT GE &amp; POWER Cabinet","POWER ISSUE",
U1371="AKTIVCO Coupure ENEO &amp; Baisse de tension","POWER ISSUE",
U1371="Coupure ENEO &amp; Baisse de tension","POWER ISSUE",
U1371="Defaut GE &amp; POWER Cabinet","POWER ISSUE",
U1371="Sharing","POWER ISSUE",
U1371="Sites strategiques &amp; DataCenter","POWER ISSUE",
U1371="Exclu","Exclu",
U1371="SAT","TX ISSUE",
U1371="SPARE-ISSUE","SPARE-ISSUE",
U1371="Fiber CAmtel","TX ISSUE",
U1371="Fiber AOF","TX ISSUE",
U1371="Projet OCM (HUAWEI)","TRAVAUX-HUAWEI",
U1371="Projet OCM (NOKIA)","TRAVAUX -NOKIA",
U1371="ACCESS-ISSUE","ACCESS-ISSUE",
U1371="Projet OCM (ZTE, NOKIA, autres projets)","TRAVAUX OCM",
U1371="No root CAuse","No root cause",
U1371="ODU HS","TX ISSUE",
U1371="IP &amp; VLAN","TX ISSUE",
U1371="Warehouse HUAWEI","SPARE-ISSUE",
U1371="SPARE-HS","SPARE-ISSUE",
U1371="Power Telco","RAN ISSUE",U1371="no impacts","no impacts"
),"")</f>
        <v>Exclu</v>
      </c>
      <c r="U1371" s="68" t="s">
        <v>5537</v>
      </c>
      <c r="V1371" s="41" t="str" cm="1">
        <f t="array" ref="V1371">IFERROR(_xlfn.IFS(
U1371="MPR ISSUE","ACTIVE",
U1371="BSS Hardware Issue","ACTIVE",
U1371="Sites strategiques, MLL, Pylone, etc.","PASSIVE",
U1371="AKTIVCO DEFAUT GE &amp; POWER Cabinet","PASSIVE",
U1371="AKTIVCO Coupure ENEO &amp; Baisse de tension","PASSIVE",
U1371="Coupure ENEO &amp; Baisse de tension","PASSIVE",
U1371="Defaut GE &amp; POWER Cabinet","PASSIVE",
U1371="Sharing","PASSIVE",
U1371="Sites strategiques &amp; DataCenter","PASSIVE",
U1371="Exclu","Exclu",
U1371="SAT","ACTIVE",
U1371="SPARE-ISSUE","SPARE-ISSUE",
U1371="Fiber CAmtel","ACTIVE",
U1371="Fiber AOF","ACTIVE",
U1371="Projet OCM (HUAWEI)","PLANNED WORKS",
U1371="Projet OCM (NOKIA)","PLANNED WORKS",
U1371="ACCESS-ISSUE","ACCESS-ISSUE",
U1371="Projet OCM (ZTE, NOKIA, autres projets)","PLANNED WORKS",
U1371="No root CAuse","No root cause",
U1371="ODU HS","ACTIVE",
U1371="IP &amp; VLAN","ACTIVE",
U1371="Warehouse HUAWEI","SPARE-ISSUE",
U1371="SPARE-HS","SPARE-ISSUE",
U1371="Power Telco","ACTIVE", U1371="no impacts","no impacts"
),"")</f>
        <v>Exclu</v>
      </c>
      <c r="W1371" s="113"/>
      <c r="X1371" s="113"/>
      <c r="Y1371" s="113"/>
      <c r="Z1371" s="113"/>
      <c r="AA1371" s="113"/>
      <c r="AB1371" s="17" t="s">
        <v>5930</v>
      </c>
      <c r="AC1371" s="17" t="str">
        <f>_xlfn.XLOOKUP(B1371,'INCIDENT-04-27-2026'!E:E,'INCIDENT-04-27-2026'!F:F,"")</f>
        <v/>
      </c>
      <c r="AD1371" s="9"/>
      <c r="AE1371" s="7" t="s">
        <v>5465</v>
      </c>
      <c r="AF1371" s="6" t="str">
        <f>_xlfn.XLOOKUP(B1371,'[13]Input_27-04'!$B:$B,'[13]Input_27-04'!$M:$M,"")</f>
        <v/>
      </c>
      <c r="AG1371" s="7"/>
      <c r="AH1371" s="3"/>
      <c r="AI1371" s="18" t="str">
        <f>_xlfn.XLOOKUP(B1371,'[3]Cells Huawei 27042026 10h'!$B:$B,'[3]Cells Huawei 27042026 10h'!$T:$T,"")</f>
        <v/>
      </c>
      <c r="AJ1371" s="18" t="str">
        <f>_xlfn.XLOOKUP(B1371,'[3]Cells Huawei 27042026 15h'!$B:$B,'[3]Cells Huawei 27042026 15h'!$T:$T,"")</f>
        <v/>
      </c>
      <c r="AK1371" s="18" t="str">
        <f>_xlfn.XLOOKUP(B1371,'[4]cells down 27042026 11h28'!$B:$B,'[4]cells down 27042026 11h28'!$R:$R,"")</f>
        <v/>
      </c>
      <c r="AL1371" s="18" t="str">
        <f>_xlfn.XLOOKUP(B1371,'[4]cells down 27042026 18h01'!$B:$B,'[4]cells down 27042026 18h01'!$R:$R,"")</f>
        <v>(04/27/2026 cell zte):-18/04/2026 : Site down</v>
      </c>
      <c r="AM1371" s="18" t="str">
        <f>_xlfn.XLOOKUP(B1371,'[5]cell downs 27042026 11h'!$B:$B,'[5]cell downs 27042026 11h'!$R:$R,"")</f>
        <v/>
      </c>
      <c r="AN1371" s="18" t="str">
        <f>_xlfn.XLOOKUP(B1371,'[5]cell downs 27042026 17h40'!$B:$B,'[5]cell downs 27042026 17h40'!$R:$R,"")</f>
        <v/>
      </c>
      <c r="AO1371" s="18" t="str">
        <f>_xlfn.XLOOKUP(B1371,'[6]ALL SITES DOWN'!$D:$D,'[6]ALL SITES DOWN'!$J:$J,"")</f>
        <v/>
      </c>
      <c r="AP1371" s="18" t="str">
        <f>_xlfn.XLOOKUP(B1371,'[7]ALL SITES DOWN'!$D:$D,'[7]ALL SITES DOWN'!$J:$J,"")</f>
        <v/>
      </c>
      <c r="AQ1371" s="9" t="str">
        <f>_xlfn.XLOOKUP(B1371,[8]sheet1!$AC:$AC,[8]sheet1!$AF:$AF,"")</f>
        <v/>
      </c>
      <c r="AR1371" s="14"/>
      <c r="AS1371" s="14" t="s">
        <v>5465</v>
      </c>
      <c r="AT1371" s="14" t="str">
        <f>_xlfn.XLOOKUP(B1371,'[9]cell downs 18042026 17h'!$B:$B,'[9]cell downs 18042026 17h'!$B:$B,"")</f>
        <v/>
      </c>
      <c r="AU1371" s="14" t="str">
        <f>_xlfn.XLOOKUP(B1371,'[10]Cells Huawei 19042026 15h'!$B:$B,'[10]Cells Huawei 19042026 15h'!$B:$B,"")</f>
        <v/>
      </c>
      <c r="AV1371" s="9" t="str">
        <f>_xlfn.XLOOKUP(B1371,'[11]cells down 19042026 9H40'!$B:$B,'[11]cells down 19042026 9H40'!$B:$B,"")</f>
        <v>CTR_111</v>
      </c>
    </row>
    <row r="1372" spans="1:48" hidden="1" x14ac:dyDescent="0.3">
      <c r="A1372" s="1" t="s">
        <v>2698</v>
      </c>
      <c r="B1372" s="8" t="s">
        <v>2699</v>
      </c>
      <c r="C1372" s="3" t="str">
        <f>_xlfn.XLOOKUP(B1372,'[1]daily break down'!$D:$D,'[1]daily break down'!$E:$E,"")</f>
        <v>Douala</v>
      </c>
      <c r="D1372" s="1" t="s">
        <v>11</v>
      </c>
      <c r="E1372" s="1" t="s">
        <v>12</v>
      </c>
      <c r="F1372" s="3" t="s">
        <v>31</v>
      </c>
      <c r="G1372" s="1" t="s">
        <v>32</v>
      </c>
      <c r="H1372" s="29" t="str">
        <f>_xlfn.XLOOKUP(B1372,[2]CALCULATION!$B:$B,[2]CALCULATION!$H:$H,"")</f>
        <v>ZTE</v>
      </c>
      <c r="I1372" s="26">
        <v>0</v>
      </c>
      <c r="J1372" s="26">
        <v>6.5100711120242662</v>
      </c>
      <c r="K1372" s="26">
        <v>0</v>
      </c>
      <c r="L1372" s="26">
        <v>0</v>
      </c>
      <c r="M1372" s="26">
        <v>0</v>
      </c>
      <c r="N1372" s="26">
        <v>0</v>
      </c>
      <c r="O1372" s="26">
        <v>0</v>
      </c>
      <c r="P1372" s="114" t="s">
        <v>6364</v>
      </c>
      <c r="Q1372" s="42" t="s">
        <v>5538</v>
      </c>
      <c r="R1372" s="42"/>
      <c r="S1372" s="41" t="str" cm="1">
        <f t="array" ref="S1372">IFERROR(_xlfn.IFS(
U1372="MPR ISSUE","PDH",
U1372="BSS Hardware Issue","BSS",
U1372="Sites strategiques, MLL, Pylone, etc.","ENVTECH",
U1372="AKTIVCO DEFAUT GE &amp; POWER Cabinet","AKTIVCO",
U1372="AKTIVCO Coupure ENEO &amp; Baisse de tension","AKTIVCO GRID ONLY",
U1372="Coupure ENEO &amp; Baisse de tension","IHS GRID ONLY",
U1372="Defaut GE &amp; POWER Cabinet","IHS",
U1372="Sharing","Partners",
U1372="Sites strategiques &amp; DataCenter","SST &amp; DC",
U1372="Exclu","Exclu",
U1372="SAT","SAT",
U1372="SPARE-ISSUE","SPARE-ISSUE",
U1372="Fiber CAmtel","TRANS_FO_CAMTEL",
U1372="Fiber AOF","Fiber AOF",
U1372="Projet OCM (HUAWEI)","TRAVAUX-HUAWEI",
U1372="Projet OCM (NOKIA)","TRAVAUX-NOKIA",
U1372="ACCESS-ISSUE","ACCESS-ISSUE",
U1372="Projet OCM (ZTE, NOKIA, autres projets)","TRAVAUX OCM",
U1372="No root CAuse","No root cause",
U1372="ODU HS","PDH",
U1372="IP &amp; VLAN","PDH",
U1372="Warehouse HUAWEI","SPARE-ISSUE",
U1372="SPARE-HS","SPARE-ISSUE",
U1372="Power Telco","BSS",U1372="no impacts","no impacts"
),"")</f>
        <v>No root cause</v>
      </c>
      <c r="T1372" s="41" t="str" cm="1">
        <f t="array" ref="T1372">IFERROR(_xlfn.IFS(
U1372="MPR ISSUE","TX ISSUE",
U1372="BSS Hardware Issue","RAN ISSUE",
U1372="Sites strategiques, MLL, Pylone, etc.","ENVTECH",
U1372="AKTIVCO DEFAUT GE &amp; POWER Cabinet","POWER ISSUE",
U1372="AKTIVCO Coupure ENEO &amp; Baisse de tension","POWER ISSUE",
U1372="Coupure ENEO &amp; Baisse de tension","POWER ISSUE",
U1372="Defaut GE &amp; POWER Cabinet","POWER ISSUE",
U1372="Sharing","POWER ISSUE",
U1372="Sites strategiques &amp; DataCenter","POWER ISSUE",
U1372="Exclu","Exclu",
U1372="SAT","TX ISSUE",
U1372="SPARE-ISSUE","SPARE-ISSUE",
U1372="Fiber CAmtel","TX ISSUE",
U1372="Fiber AOF","TX ISSUE",
U1372="Projet OCM (HUAWEI)","TRAVAUX-HUAWEI",
U1372="Projet OCM (NOKIA)","TRAVAUX -NOKIA",
U1372="ACCESS-ISSUE","ACCESS-ISSUE",
U1372="Projet OCM (ZTE, NOKIA, autres projets)","TRAVAUX OCM",
U1372="No root CAuse","No root cause",
U1372="ODU HS","TX ISSUE",
U1372="IP &amp; VLAN","TX ISSUE",
U1372="Warehouse HUAWEI","SPARE-ISSUE",
U1372="SPARE-HS","SPARE-ISSUE",
U1372="Power Telco","RAN ISSUE",U1372="no impacts","no impacts"
),"")</f>
        <v>No root cause</v>
      </c>
      <c r="U1372" s="68" t="s">
        <v>5691</v>
      </c>
      <c r="V1372" s="41" t="str" cm="1">
        <f t="array" ref="V1372">IFERROR(_xlfn.IFS(
U1372="MPR ISSUE","ACTIVE",
U1372="BSS Hardware Issue","ACTIVE",
U1372="Sites strategiques, MLL, Pylone, etc.","PASSIVE",
U1372="AKTIVCO DEFAUT GE &amp; POWER Cabinet","PASSIVE",
U1372="AKTIVCO Coupure ENEO &amp; Baisse de tension","PASSIVE",
U1372="Coupure ENEO &amp; Baisse de tension","PASSIVE",
U1372="Defaut GE &amp; POWER Cabinet","PASSIVE",
U1372="Sharing","PASSIVE",
U1372="Sites strategiques &amp; DataCenter","PASSIVE",
U1372="Exclu","Exclu",
U1372="SAT","ACTIVE",
U1372="SPARE-ISSUE","SPARE-ISSUE",
U1372="Fiber CAmtel","ACTIVE",
U1372="Fiber AOF","ACTIVE",
U1372="Projet OCM (HUAWEI)","PLANNED WORKS",
U1372="Projet OCM (NOKIA)","PLANNED WORKS",
U1372="ACCESS-ISSUE","ACCESS-ISSUE",
U1372="Projet OCM (ZTE, NOKIA, autres projets)","PLANNED WORKS",
U1372="No root CAuse","No root cause",
U1372="ODU HS","ACTIVE",
U1372="IP &amp; VLAN","ACTIVE",
U1372="Warehouse HUAWEI","SPARE-ISSUE",
U1372="SPARE-HS","SPARE-ISSUE",
U1372="Power Telco","ACTIVE", U1372="no impacts","no impacts"
),"")</f>
        <v>No root cause</v>
      </c>
      <c r="W1372" s="113"/>
      <c r="X1372" s="113"/>
      <c r="Y1372" s="113"/>
      <c r="Z1372" s="113"/>
      <c r="AA1372" s="113"/>
      <c r="AB1372" s="17" t="s">
        <v>5465</v>
      </c>
      <c r="AC1372" s="17" t="str">
        <f>_xlfn.XLOOKUP(B1372,'INCIDENT-04-27-2026'!E:E,'INCIDENT-04-27-2026'!F:F,"")</f>
        <v/>
      </c>
      <c r="AD1372" s="9"/>
      <c r="AE1372" s="7" t="s">
        <v>5465</v>
      </c>
      <c r="AF1372" s="6" t="str">
        <f>_xlfn.XLOOKUP(B1372,'[13]Input_27-04'!$B:$B,'[13]Input_27-04'!$M:$M,"")</f>
        <v/>
      </c>
      <c r="AG1372" s="7"/>
      <c r="AH1372" s="3"/>
      <c r="AI1372" s="18" t="str">
        <f>_xlfn.XLOOKUP(B1372,'[3]Cells Huawei 27042026 10h'!$B:$B,'[3]Cells Huawei 27042026 10h'!$T:$T,"")</f>
        <v/>
      </c>
      <c r="AJ1372" s="18" t="str">
        <f>_xlfn.XLOOKUP(B1372,'[3]Cells Huawei 27042026 15h'!$B:$B,'[3]Cells Huawei 27042026 15h'!$T:$T,"")</f>
        <v/>
      </c>
      <c r="AK1372" s="18" t="str">
        <f>_xlfn.XLOOKUP(B1372,'[4]cells down 27042026 11h28'!$B:$B,'[4]cells down 27042026 11h28'!$R:$R,"")</f>
        <v/>
      </c>
      <c r="AL1372" s="18" t="str">
        <f>_xlfn.XLOOKUP(B1372,'[4]cells down 27042026 18h01'!$B:$B,'[4]cells down 27042026 18h01'!$R:$R,"")</f>
        <v/>
      </c>
      <c r="AM1372" s="18" t="str">
        <f>_xlfn.XLOOKUP(B1372,'[5]cell downs 27042026 11h'!$B:$B,'[5]cell downs 27042026 11h'!$R:$R,"")</f>
        <v/>
      </c>
      <c r="AN1372" s="18" t="str">
        <f>_xlfn.XLOOKUP(B1372,'[5]cell downs 27042026 17h40'!$B:$B,'[5]cell downs 27042026 17h40'!$R:$R,"")</f>
        <v/>
      </c>
      <c r="AO1372" s="18" t="str">
        <f>_xlfn.XLOOKUP(B1372,'[6]ALL SITES DOWN'!$D:$D,'[6]ALL SITES DOWN'!$J:$J,"")</f>
        <v/>
      </c>
      <c r="AP1372" s="18" t="str">
        <f>_xlfn.XLOOKUP(B1372,'[7]ALL SITES DOWN'!$D:$D,'[7]ALL SITES DOWN'!$J:$J,"")</f>
        <v/>
      </c>
      <c r="AQ1372" s="9" t="str">
        <f>_xlfn.XLOOKUP(B1372,[8]sheet1!$AC:$AC,[8]sheet1!$AF:$AF,"")</f>
        <v/>
      </c>
      <c r="AR1372" s="14"/>
      <c r="AS1372" s="14" t="s">
        <v>5465</v>
      </c>
      <c r="AT1372" s="14" t="str">
        <f>_xlfn.XLOOKUP(B1372,'[9]cell downs 18042026 17h'!$B:$B,'[9]cell downs 18042026 17h'!$B:$B,"")</f>
        <v/>
      </c>
      <c r="AU1372" s="14" t="str">
        <f>_xlfn.XLOOKUP(B1372,'[10]Cells Huawei 19042026 15h'!$B:$B,'[10]Cells Huawei 19042026 15h'!$B:$B,"")</f>
        <v/>
      </c>
      <c r="AV1372" s="9" t="str">
        <f>_xlfn.XLOOKUP(B1372,'[11]cells down 19042026 9H40'!$B:$B,'[11]cells down 19042026 9H40'!$B:$B,"")</f>
        <v>LIT_139</v>
      </c>
    </row>
    <row r="1373" spans="1:48" hidden="1" x14ac:dyDescent="0.3">
      <c r="A1373" s="1" t="s">
        <v>1579</v>
      </c>
      <c r="B1373" s="8" t="s">
        <v>1580</v>
      </c>
      <c r="C1373" s="3" t="str">
        <f>_xlfn.XLOOKUP(B1373,'[1]daily break down'!$D:$D,'[1]daily break down'!$E:$E,"")</f>
        <v>Douala</v>
      </c>
      <c r="D1373" s="1"/>
      <c r="E1373" s="1"/>
      <c r="F1373" s="3" t="s">
        <v>31</v>
      </c>
      <c r="G1373" s="1" t="s">
        <v>32</v>
      </c>
      <c r="H1373" s="29" t="str">
        <f>_xlfn.XLOOKUP(B1373,[2]CALCULATION!$B:$B,[2]CALCULATION!$H:$H,"")</f>
        <v>ZTE</v>
      </c>
      <c r="I1373" s="26">
        <v>20.271135994612379</v>
      </c>
      <c r="J1373" s="26">
        <v>5.2015649211118804</v>
      </c>
      <c r="K1373" s="26">
        <v>0</v>
      </c>
      <c r="L1373" s="26">
        <v>1.7655479078739729</v>
      </c>
      <c r="M1373" s="26">
        <v>0</v>
      </c>
      <c r="N1373" s="26">
        <v>0</v>
      </c>
      <c r="O1373" s="26">
        <v>0</v>
      </c>
      <c r="P1373" s="114" t="s">
        <v>6364</v>
      </c>
      <c r="Q1373" s="42" t="s">
        <v>5538</v>
      </c>
      <c r="R1373" s="42"/>
      <c r="S1373" s="41" t="str" cm="1">
        <f t="array" ref="S1373">IFERROR(_xlfn.IFS(
U1373="MPR ISSUE","PDH",
U1373="BSS Hardware Issue","BSS",
U1373="Sites strategiques, MLL, Pylone, etc.","ENVTECH",
U1373="AKTIVCO DEFAUT GE &amp; POWER Cabinet","AKTIVCO",
U1373="AKTIVCO Coupure ENEO &amp; Baisse de tension","AKTIVCO GRID ONLY",
U1373="Coupure ENEO &amp; Baisse de tension","IHS GRID ONLY",
U1373="Defaut GE &amp; POWER Cabinet","IHS",
U1373="Sharing","Partners",
U1373="Sites strategiques &amp; DataCenter","SST &amp; DC",
U1373="Exclu","Exclu",
U1373="SAT","SAT",
U1373="SPARE-ISSUE","SPARE-ISSUE",
U1373="Fiber CAmtel","TRANS_FO_CAMTEL",
U1373="Fiber AOF","Fiber AOF",
U1373="Projet OCM (HUAWEI)","TRAVAUX-HUAWEI",
U1373="Projet OCM (NOKIA)","TRAVAUX-NOKIA",
U1373="ACCESS-ISSUE","ACCESS-ISSUE",
U1373="Projet OCM (ZTE, NOKIA, autres projets)","TRAVAUX OCM",
U1373="No root CAuse","No root cause",
U1373="ODU HS","PDH",
U1373="IP &amp; VLAN","PDH",
U1373="Warehouse HUAWEI","SPARE-ISSUE",
U1373="SPARE-HS","SPARE-ISSUE",
U1373="Power Telco","BSS",U1373="no impacts","no impacts"
),"")</f>
        <v>No root cause</v>
      </c>
      <c r="T1373" s="41" t="str" cm="1">
        <f t="array" ref="T1373">IFERROR(_xlfn.IFS(
U1373="MPR ISSUE","TX ISSUE",
U1373="BSS Hardware Issue","RAN ISSUE",
U1373="Sites strategiques, MLL, Pylone, etc.","ENVTECH",
U1373="AKTIVCO DEFAUT GE &amp; POWER Cabinet","POWER ISSUE",
U1373="AKTIVCO Coupure ENEO &amp; Baisse de tension","POWER ISSUE",
U1373="Coupure ENEO &amp; Baisse de tension","POWER ISSUE",
U1373="Defaut GE &amp; POWER Cabinet","POWER ISSUE",
U1373="Sharing","POWER ISSUE",
U1373="Sites strategiques &amp; DataCenter","POWER ISSUE",
U1373="Exclu","Exclu",
U1373="SAT","TX ISSUE",
U1373="SPARE-ISSUE","SPARE-ISSUE",
U1373="Fiber CAmtel","TX ISSUE",
U1373="Fiber AOF","TX ISSUE",
U1373="Projet OCM (HUAWEI)","TRAVAUX-HUAWEI",
U1373="Projet OCM (NOKIA)","TRAVAUX -NOKIA",
U1373="ACCESS-ISSUE","ACCESS-ISSUE",
U1373="Projet OCM (ZTE, NOKIA, autres projets)","TRAVAUX OCM",
U1373="No root CAuse","No root cause",
U1373="ODU HS","TX ISSUE",
U1373="IP &amp; VLAN","TX ISSUE",
U1373="Warehouse HUAWEI","SPARE-ISSUE",
U1373="SPARE-HS","SPARE-ISSUE",
U1373="Power Telco","RAN ISSUE",U1373="no impacts","no impacts"
),"")</f>
        <v>No root cause</v>
      </c>
      <c r="U1373" s="68" t="s">
        <v>5691</v>
      </c>
      <c r="V1373" s="41" t="str" cm="1">
        <f t="array" ref="V1373">IFERROR(_xlfn.IFS(
U1373="MPR ISSUE","ACTIVE",
U1373="BSS Hardware Issue","ACTIVE",
U1373="Sites strategiques, MLL, Pylone, etc.","PASSIVE",
U1373="AKTIVCO DEFAUT GE &amp; POWER Cabinet","PASSIVE",
U1373="AKTIVCO Coupure ENEO &amp; Baisse de tension","PASSIVE",
U1373="Coupure ENEO &amp; Baisse de tension","PASSIVE",
U1373="Defaut GE &amp; POWER Cabinet","PASSIVE",
U1373="Sharing","PASSIVE",
U1373="Sites strategiques &amp; DataCenter","PASSIVE",
U1373="Exclu","Exclu",
U1373="SAT","ACTIVE",
U1373="SPARE-ISSUE","SPARE-ISSUE",
U1373="Fiber CAmtel","ACTIVE",
U1373="Fiber AOF","ACTIVE",
U1373="Projet OCM (HUAWEI)","PLANNED WORKS",
U1373="Projet OCM (NOKIA)","PLANNED WORKS",
U1373="ACCESS-ISSUE","ACCESS-ISSUE",
U1373="Projet OCM (ZTE, NOKIA, autres projets)","PLANNED WORKS",
U1373="No root CAuse","No root cause",
U1373="ODU HS","ACTIVE",
U1373="IP &amp; VLAN","ACTIVE",
U1373="Warehouse HUAWEI","SPARE-ISSUE",
U1373="SPARE-HS","SPARE-ISSUE",
U1373="Power Telco","ACTIVE", U1373="no impacts","no impacts"
),"")</f>
        <v>No root cause</v>
      </c>
      <c r="W1373" s="113"/>
      <c r="X1373" s="113"/>
      <c r="Y1373" s="113"/>
      <c r="Z1373" s="113"/>
      <c r="AA1373" s="113"/>
      <c r="AB1373" s="17" t="s">
        <v>5465</v>
      </c>
      <c r="AC1373" s="17" t="str">
        <f>_xlfn.XLOOKUP(B1373,'INCIDENT-04-27-2026'!E:E,'INCIDENT-04-27-2026'!F:F,"")</f>
        <v/>
      </c>
      <c r="AD1373" s="9"/>
      <c r="AE1373" s="7" t="s">
        <v>5465</v>
      </c>
      <c r="AF1373" s="6" t="str">
        <f>_xlfn.XLOOKUP(B1373,'[13]Input_27-04'!$B:$B,'[13]Input_27-04'!$M:$M,"")</f>
        <v/>
      </c>
      <c r="AG1373" s="7"/>
      <c r="AH1373" s="3"/>
      <c r="AI1373" s="18" t="str">
        <f>_xlfn.XLOOKUP(B1373,'[3]Cells Huawei 27042026 10h'!$B:$B,'[3]Cells Huawei 27042026 10h'!$T:$T,"")</f>
        <v/>
      </c>
      <c r="AJ1373" s="18" t="str">
        <f>_xlfn.XLOOKUP(B1373,'[3]Cells Huawei 27042026 15h'!$B:$B,'[3]Cells Huawei 27042026 15h'!$T:$T,"")</f>
        <v/>
      </c>
      <c r="AK1373" s="18" t="str">
        <f>_xlfn.XLOOKUP(B1373,'[4]cells down 27042026 11h28'!$B:$B,'[4]cells down 27042026 11h28'!$R:$R,"")</f>
        <v/>
      </c>
      <c r="AL1373" s="18" t="str">
        <f>_xlfn.XLOOKUP(B1373,'[4]cells down 27042026 18h01'!$B:$B,'[4]cells down 27042026 18h01'!$R:$R,"")</f>
        <v/>
      </c>
      <c r="AM1373" s="18" t="str">
        <f>_xlfn.XLOOKUP(B1373,'[5]cell downs 27042026 11h'!$B:$B,'[5]cell downs 27042026 11h'!$R:$R,"")</f>
        <v/>
      </c>
      <c r="AN1373" s="18" t="str">
        <f>_xlfn.XLOOKUP(B1373,'[5]cell downs 27042026 17h40'!$B:$B,'[5]cell downs 27042026 17h40'!$R:$R,"")</f>
        <v/>
      </c>
      <c r="AO1373" s="18" t="str">
        <f>_xlfn.XLOOKUP(B1373,'[6]ALL SITES DOWN'!$D:$D,'[6]ALL SITES DOWN'!$J:$J,"")</f>
        <v/>
      </c>
      <c r="AP1373" s="18" t="str">
        <f>_xlfn.XLOOKUP(B1373,'[7]ALL SITES DOWN'!$D:$D,'[7]ALL SITES DOWN'!$J:$J,"")</f>
        <v/>
      </c>
      <c r="AQ1373" s="9" t="str">
        <f>_xlfn.XLOOKUP(B1373,[8]sheet1!$AC:$AC,[8]sheet1!$AF:$AF,"")</f>
        <v/>
      </c>
      <c r="AR1373" s="14"/>
      <c r="AS1373" s="14" t="s">
        <v>5465</v>
      </c>
      <c r="AT1373" s="14" t="str">
        <f>_xlfn.XLOOKUP(B1373,'[9]cell downs 18042026 17h'!$B:$B,'[9]cell downs 18042026 17h'!$B:$B,"")</f>
        <v/>
      </c>
      <c r="AU1373" s="14" t="str">
        <f>_xlfn.XLOOKUP(B1373,'[10]Cells Huawei 19042026 15h'!$B:$B,'[10]Cells Huawei 19042026 15h'!$B:$B,"")</f>
        <v/>
      </c>
      <c r="AV1373" s="9" t="str">
        <f>_xlfn.XLOOKUP(B1373,'[11]cells down 19042026 9H40'!$B:$B,'[11]cells down 19042026 9H40'!$B:$B,"")</f>
        <v/>
      </c>
    </row>
    <row r="1374" spans="1:48" hidden="1" x14ac:dyDescent="0.3">
      <c r="A1374" s="1" t="s">
        <v>1325</v>
      </c>
      <c r="B1374" s="8" t="s">
        <v>1326</v>
      </c>
      <c r="C1374" s="3" t="str">
        <f>_xlfn.XLOOKUP(B1374,'[1]daily break down'!$D:$D,'[1]daily break down'!$E:$E,"")</f>
        <v>SUD-OUEST</v>
      </c>
      <c r="D1374" s="1" t="s">
        <v>11</v>
      </c>
      <c r="E1374" s="1" t="s">
        <v>66</v>
      </c>
      <c r="F1374" s="3" t="s">
        <v>13</v>
      </c>
      <c r="G1374" s="1" t="s">
        <v>1327</v>
      </c>
      <c r="H1374" s="28" t="str">
        <f>_xlfn.XLOOKUP(B1374,[2]CALCULATION!$B:$B,[2]CALCULATION!$H:$H,"")</f>
        <v>NOKIA</v>
      </c>
      <c r="I1374" s="26">
        <v>0</v>
      </c>
      <c r="J1374" s="26">
        <v>0</v>
      </c>
      <c r="K1374" s="26">
        <v>0</v>
      </c>
      <c r="L1374" s="26">
        <v>0</v>
      </c>
      <c r="M1374" s="26">
        <v>0</v>
      </c>
      <c r="N1374" s="26">
        <v>0</v>
      </c>
      <c r="O1374" s="26">
        <v>0</v>
      </c>
      <c r="P1374" s="114" t="s">
        <v>6364</v>
      </c>
      <c r="Q1374" s="42" t="s">
        <v>6353</v>
      </c>
      <c r="R1374" s="42"/>
      <c r="S1374" s="41" t="str" cm="1">
        <f t="array" ref="S1374">IFERROR(_xlfn.IFS(
U1374="MPR ISSUE","PDH",
U1374="BSS Hardware Issue","BSS",
U1374="Sites strategiques, MLL, Pylone, etc.","ENVTECH",
U1374="AKTIVCO DEFAUT GE &amp; POWER Cabinet","AKTIVCO",
U1374="AKTIVCO Coupure ENEO &amp; Baisse de tension","AKTIVCO GRID ONLY",
U1374="Coupure ENEO &amp; Baisse de tension","IHS GRID ONLY",
U1374="Defaut GE &amp; POWER Cabinet","IHS",
U1374="Sharing","Partners",
U1374="Sites strategiques &amp; DataCenter","SST &amp; DC",
U1374="Exclu","Exclu",
U1374="SAT","SAT",
U1374="SPARE-ISSUE","SPARE-ISSUE",
U1374="Fiber CAmtel","TRANS_FO_CAMTEL",
U1374="Fiber AOF","Fiber AOF",
U1374="Projet OCM (HUAWEI)","TRAVAUX-HUAWEI",
U1374="Projet OCM (NOKIA)","TRAVAUX-NOKIA",
U1374="ACCESS-ISSUE","ACCESS-ISSUE",
U1374="Projet OCM (ZTE, NOKIA, autres projets)","TRAVAUX OCM",
U1374="No root CAuse","No root cause",
U1374="ODU HS","PDH",
U1374="IP &amp; VLAN","PDH",
U1374="Warehouse HUAWEI","SPARE-ISSUE",
U1374="SPARE-HS","SPARE-ISSUE",
U1374="Power Telco","BSS",U1374="no impacts","no impacts"
),"")</f>
        <v/>
      </c>
      <c r="T1374" s="41" t="str" cm="1">
        <f t="array" ref="T1374">IFERROR(_xlfn.IFS(
U1374="MPR ISSUE","TX ISSUE",
U1374="BSS Hardware Issue","RAN ISSUE",
U1374="Sites strategiques, MLL, Pylone, etc.","ENVTECH",
U1374="AKTIVCO DEFAUT GE &amp; POWER Cabinet","POWER ISSUE",
U1374="AKTIVCO Coupure ENEO &amp; Baisse de tension","POWER ISSUE",
U1374="Coupure ENEO &amp; Baisse de tension","POWER ISSUE",
U1374="Defaut GE &amp; POWER Cabinet","POWER ISSUE",
U1374="Sharing","POWER ISSUE",
U1374="Sites strategiques &amp; DataCenter","POWER ISSUE",
U1374="Exclu","Exclu",
U1374="SAT","TX ISSUE",
U1374="SPARE-ISSUE","SPARE-ISSUE",
U1374="Fiber CAmtel","TX ISSUE",
U1374="Fiber AOF","TX ISSUE",
U1374="Projet OCM (HUAWEI)","TRAVAUX-HUAWEI",
U1374="Projet OCM (NOKIA)","TRAVAUX -NOKIA",
U1374="ACCESS-ISSUE","ACCESS-ISSUE",
U1374="Projet OCM (ZTE, NOKIA, autres projets)","TRAVAUX OCM",
U1374="No root CAuse","No root cause",
U1374="ODU HS","TX ISSUE",
U1374="IP &amp; VLAN","TX ISSUE",
U1374="Warehouse HUAWEI","SPARE-ISSUE",
U1374="SPARE-HS","SPARE-ISSUE",
U1374="Power Telco","RAN ISSUE",U1374="no impacts","no impacts"
),"")</f>
        <v/>
      </c>
      <c r="U1374" s="68"/>
      <c r="V1374" s="41" t="str" cm="1">
        <f t="array" ref="V1374">IFERROR(_xlfn.IFS(
U1374="MPR ISSUE","ACTIVE",
U1374="BSS Hardware Issue","ACTIVE",
U1374="Sites strategiques, MLL, Pylone, etc.","PASSIVE",
U1374="AKTIVCO DEFAUT GE &amp; POWER Cabinet","PASSIVE",
U1374="AKTIVCO Coupure ENEO &amp; Baisse de tension","PASSIVE",
U1374="Coupure ENEO &amp; Baisse de tension","PASSIVE",
U1374="Defaut GE &amp; POWER Cabinet","PASSIVE",
U1374="Sharing","PASSIVE",
U1374="Sites strategiques &amp; DataCenter","PASSIVE",
U1374="Exclu","Exclu",
U1374="SAT","ACTIVE",
U1374="SPARE-ISSUE","SPARE-ISSUE",
U1374="Fiber CAmtel","ACTIVE",
U1374="Fiber AOF","ACTIVE",
U1374="Projet OCM (HUAWEI)","PLANNED WORKS",
U1374="Projet OCM (NOKIA)","PLANNED WORKS",
U1374="ACCESS-ISSUE","ACCESS-ISSUE",
U1374="Projet OCM (ZTE, NOKIA, autres projets)","PLANNED WORKS",
U1374="No root CAuse","No root cause",
U1374="ODU HS","ACTIVE",
U1374="IP &amp; VLAN","ACTIVE",
U1374="Warehouse HUAWEI","SPARE-ISSUE",
U1374="SPARE-HS","SPARE-ISSUE",
U1374="Power Telco","ACTIVE", U1374="no impacts","no impacts"
),"")</f>
        <v/>
      </c>
      <c r="W1374" s="113"/>
      <c r="X1374" s="113"/>
      <c r="Y1374" s="113"/>
      <c r="Z1374" s="113"/>
      <c r="AA1374" s="113"/>
      <c r="AB1374" s="17" t="s">
        <v>5465</v>
      </c>
      <c r="AC1374" s="17" t="str">
        <f>_xlfn.XLOOKUP(B1374,'INCIDENT-04-27-2026'!E:E,'INCIDENT-04-27-2026'!F:F,"")</f>
        <v/>
      </c>
      <c r="AD1374" s="9"/>
      <c r="AE1374" s="7" t="s">
        <v>5465</v>
      </c>
      <c r="AF1374" s="6" t="str">
        <f>_xlfn.XLOOKUP(B1374,'[13]Input_27-04'!$B:$B,'[13]Input_27-04'!$M:$M,"")</f>
        <v/>
      </c>
      <c r="AG1374" s="7"/>
      <c r="AH1374" s="3"/>
      <c r="AI1374" s="18" t="str">
        <f>_xlfn.XLOOKUP(B1374,'[3]Cells Huawei 27042026 10h'!$B:$B,'[3]Cells Huawei 27042026 10h'!$T:$T,"")</f>
        <v/>
      </c>
      <c r="AJ1374" s="18" t="str">
        <f>_xlfn.XLOOKUP(B1374,'[3]Cells Huawei 27042026 15h'!$B:$B,'[3]Cells Huawei 27042026 15h'!$T:$T,"")</f>
        <v/>
      </c>
      <c r="AK1374" s="18" t="str">
        <f>_xlfn.XLOOKUP(B1374,'[4]cells down 27042026 11h28'!$B:$B,'[4]cells down 27042026 11h28'!$R:$R,"")</f>
        <v/>
      </c>
      <c r="AL1374" s="18" t="str">
        <f>_xlfn.XLOOKUP(B1374,'[4]cells down 27042026 18h01'!$B:$B,'[4]cells down 27042026 18h01'!$R:$R,"")</f>
        <v/>
      </c>
      <c r="AM1374" s="18" t="str">
        <f>_xlfn.XLOOKUP(B1374,'[5]cell downs 27042026 11h'!$B:$B,'[5]cell downs 27042026 11h'!$R:$R,"")</f>
        <v/>
      </c>
      <c r="AN1374" s="18" t="str">
        <f>_xlfn.XLOOKUP(B1374,'[5]cell downs 27042026 17h40'!$B:$B,'[5]cell downs 27042026 17h40'!$R:$R,"")</f>
        <v/>
      </c>
      <c r="AO1374" s="18" t="str">
        <f>_xlfn.XLOOKUP(B1374,'[6]ALL SITES DOWN'!$D:$D,'[6]ALL SITES DOWN'!$J:$J,"")</f>
        <v/>
      </c>
      <c r="AP1374" s="18" t="str">
        <f>_xlfn.XLOOKUP(B1374,'[7]ALL SITES DOWN'!$D:$D,'[7]ALL SITES DOWN'!$J:$J,"")</f>
        <v/>
      </c>
      <c r="AQ1374" s="9" t="str">
        <f>_xlfn.XLOOKUP(B1374,[8]sheet1!$AC:$AC,[8]sheet1!$AF:$AF,"")</f>
        <v/>
      </c>
      <c r="AR1374" s="14"/>
      <c r="AS1374" s="14" t="s">
        <v>5465</v>
      </c>
      <c r="AT1374" s="14" t="str">
        <f>_xlfn.XLOOKUP(B1374,'[9]cell downs 18042026 17h'!$B:$B,'[9]cell downs 18042026 17h'!$B:$B,"")</f>
        <v/>
      </c>
      <c r="AU1374" s="14" t="str">
        <f>_xlfn.XLOOKUP(B1374,'[10]Cells Huawei 19042026 15h'!$B:$B,'[10]Cells Huawei 19042026 15h'!$B:$B,"")</f>
        <v/>
      </c>
      <c r="AV1374" s="9" t="str">
        <f>_xlfn.XLOOKUP(B1374,'[11]cells down 19042026 9H40'!$B:$B,'[11]cells down 19042026 9H40'!$B:$B,"")</f>
        <v/>
      </c>
    </row>
    <row r="1375" spans="1:48" hidden="1" x14ac:dyDescent="0.3">
      <c r="A1375" s="1" t="s">
        <v>4373</v>
      </c>
      <c r="B1375" s="8" t="s">
        <v>4374</v>
      </c>
      <c r="C1375" s="3" t="str">
        <f>_xlfn.XLOOKUP(B1375,'[1]daily break down'!$D:$D,'[1]daily break down'!$E:$E,"")</f>
        <v>LITTORAL</v>
      </c>
      <c r="D1375" s="1" t="s">
        <v>11</v>
      </c>
      <c r="E1375" s="1" t="s">
        <v>12</v>
      </c>
      <c r="F1375" s="3" t="s">
        <v>13</v>
      </c>
      <c r="G1375" s="1" t="s">
        <v>4373</v>
      </c>
      <c r="H1375" s="29" t="str">
        <f>_xlfn.XLOOKUP(B1375,[2]CALCULATION!$B:$B,[2]CALCULATION!$H:$H,"")</f>
        <v>ZTE</v>
      </c>
      <c r="I1375" s="26">
        <v>0</v>
      </c>
      <c r="J1375" s="26">
        <v>0</v>
      </c>
      <c r="K1375" s="26">
        <v>0</v>
      </c>
      <c r="L1375" s="26">
        <v>0</v>
      </c>
      <c r="M1375" s="26">
        <v>0</v>
      </c>
      <c r="N1375" s="26">
        <v>0</v>
      </c>
      <c r="O1375" s="26">
        <v>0</v>
      </c>
      <c r="P1375" s="114" t="s">
        <v>6364</v>
      </c>
      <c r="Q1375" s="42" t="s">
        <v>6353</v>
      </c>
      <c r="R1375" s="42"/>
      <c r="S1375" s="41" t="str" cm="1">
        <f t="array" ref="S1375">IFERROR(_xlfn.IFS(
U1375="MPR ISSUE","PDH",
U1375="BSS Hardware Issue","BSS",
U1375="Sites strategiques, MLL, Pylone, etc.","ENVTECH",
U1375="AKTIVCO DEFAUT GE &amp; POWER Cabinet","AKTIVCO",
U1375="AKTIVCO Coupure ENEO &amp; Baisse de tension","AKTIVCO GRID ONLY",
U1375="Coupure ENEO &amp; Baisse de tension","IHS GRID ONLY",
U1375="Defaut GE &amp; POWER Cabinet","IHS",
U1375="Sharing","Partners",
U1375="Sites strategiques &amp; DataCenter","SST &amp; DC",
U1375="Exclu","Exclu",
U1375="SAT","SAT",
U1375="SPARE-ISSUE","SPARE-ISSUE",
U1375="Fiber CAmtel","TRANS_FO_CAMTEL",
U1375="Fiber AOF","Fiber AOF",
U1375="Projet OCM (HUAWEI)","TRAVAUX-HUAWEI",
U1375="Projet OCM (NOKIA)","TRAVAUX-NOKIA",
U1375="ACCESS-ISSUE","ACCESS-ISSUE",
U1375="Projet OCM (ZTE, NOKIA, autres projets)","TRAVAUX OCM",
U1375="No root CAuse","No root cause",
U1375="ODU HS","PDH",
U1375="IP &amp; VLAN","PDH",
U1375="Warehouse HUAWEI","SPARE-ISSUE",
U1375="SPARE-HS","SPARE-ISSUE",
U1375="Power Telco","BSS",U1375="no impacts","no impacts"
),"")</f>
        <v/>
      </c>
      <c r="T1375" s="41" t="str" cm="1">
        <f t="array" ref="T1375">IFERROR(_xlfn.IFS(
U1375="MPR ISSUE","TX ISSUE",
U1375="BSS Hardware Issue","RAN ISSUE",
U1375="Sites strategiques, MLL, Pylone, etc.","ENVTECH",
U1375="AKTIVCO DEFAUT GE &amp; POWER Cabinet","POWER ISSUE",
U1375="AKTIVCO Coupure ENEO &amp; Baisse de tension","POWER ISSUE",
U1375="Coupure ENEO &amp; Baisse de tension","POWER ISSUE",
U1375="Defaut GE &amp; POWER Cabinet","POWER ISSUE",
U1375="Sharing","POWER ISSUE",
U1375="Sites strategiques &amp; DataCenter","POWER ISSUE",
U1375="Exclu","Exclu",
U1375="SAT","TX ISSUE",
U1375="SPARE-ISSUE","SPARE-ISSUE",
U1375="Fiber CAmtel","TX ISSUE",
U1375="Fiber AOF","TX ISSUE",
U1375="Projet OCM (HUAWEI)","TRAVAUX-HUAWEI",
U1375="Projet OCM (NOKIA)","TRAVAUX -NOKIA",
U1375="ACCESS-ISSUE","ACCESS-ISSUE",
U1375="Projet OCM (ZTE, NOKIA, autres projets)","TRAVAUX OCM",
U1375="No root CAuse","No root cause",
U1375="ODU HS","TX ISSUE",
U1375="IP &amp; VLAN","TX ISSUE",
U1375="Warehouse HUAWEI","SPARE-ISSUE",
U1375="SPARE-HS","SPARE-ISSUE",
U1375="Power Telco","RAN ISSUE",U1375="no impacts","no impacts"
),"")</f>
        <v/>
      </c>
      <c r="U1375" s="68"/>
      <c r="V1375" s="41" t="str" cm="1">
        <f t="array" ref="V1375">IFERROR(_xlfn.IFS(
U1375="MPR ISSUE","ACTIVE",
U1375="BSS Hardware Issue","ACTIVE",
U1375="Sites strategiques, MLL, Pylone, etc.","PASSIVE",
U1375="AKTIVCO DEFAUT GE &amp; POWER Cabinet","PASSIVE",
U1375="AKTIVCO Coupure ENEO &amp; Baisse de tension","PASSIVE",
U1375="Coupure ENEO &amp; Baisse de tension","PASSIVE",
U1375="Defaut GE &amp; POWER Cabinet","PASSIVE",
U1375="Sharing","PASSIVE",
U1375="Sites strategiques &amp; DataCenter","PASSIVE",
U1375="Exclu","Exclu",
U1375="SAT","ACTIVE",
U1375="SPARE-ISSUE","SPARE-ISSUE",
U1375="Fiber CAmtel","ACTIVE",
U1375="Fiber AOF","ACTIVE",
U1375="Projet OCM (HUAWEI)","PLANNED WORKS",
U1375="Projet OCM (NOKIA)","PLANNED WORKS",
U1375="ACCESS-ISSUE","ACCESS-ISSUE",
U1375="Projet OCM (ZTE, NOKIA, autres projets)","PLANNED WORKS",
U1375="No root CAuse","No root cause",
U1375="ODU HS","ACTIVE",
U1375="IP &amp; VLAN","ACTIVE",
U1375="Warehouse HUAWEI","SPARE-ISSUE",
U1375="SPARE-HS","SPARE-ISSUE",
U1375="Power Telco","ACTIVE", U1375="no impacts","no impacts"
),"")</f>
        <v/>
      </c>
      <c r="W1375" s="113"/>
      <c r="X1375" s="113"/>
      <c r="Y1375" s="113"/>
      <c r="Z1375" s="113"/>
      <c r="AA1375" s="113"/>
      <c r="AB1375" s="17" t="s">
        <v>5465</v>
      </c>
      <c r="AC1375" s="17" t="str">
        <f>_xlfn.XLOOKUP(B1375,'INCIDENT-04-27-2026'!E:E,'INCIDENT-04-27-2026'!F:F,"")</f>
        <v/>
      </c>
      <c r="AD1375" s="9"/>
      <c r="AE1375" s="7" t="s">
        <v>5465</v>
      </c>
      <c r="AF1375" s="6" t="str">
        <f>_xlfn.XLOOKUP(B1375,'[13]Input_27-04'!$B:$B,'[13]Input_27-04'!$M:$M,"")</f>
        <v/>
      </c>
      <c r="AG1375" s="7"/>
      <c r="AH1375" s="3"/>
      <c r="AI1375" s="18" t="str">
        <f>_xlfn.XLOOKUP(B1375,'[3]Cells Huawei 27042026 10h'!$B:$B,'[3]Cells Huawei 27042026 10h'!$T:$T,"")</f>
        <v/>
      </c>
      <c r="AJ1375" s="18" t="str">
        <f>_xlfn.XLOOKUP(B1375,'[3]Cells Huawei 27042026 15h'!$B:$B,'[3]Cells Huawei 27042026 15h'!$T:$T,"")</f>
        <v/>
      </c>
      <c r="AK1375" s="18" t="str">
        <f>_xlfn.XLOOKUP(B1375,'[4]cells down 27042026 11h28'!$B:$B,'[4]cells down 27042026 11h28'!$R:$R,"")</f>
        <v/>
      </c>
      <c r="AL1375" s="18" t="str">
        <f>_xlfn.XLOOKUP(B1375,'[4]cells down 27042026 18h01'!$B:$B,'[4]cells down 27042026 18h01'!$R:$R,"")</f>
        <v/>
      </c>
      <c r="AM1375" s="18" t="str">
        <f>_xlfn.XLOOKUP(B1375,'[5]cell downs 27042026 11h'!$B:$B,'[5]cell downs 27042026 11h'!$R:$R,"")</f>
        <v/>
      </c>
      <c r="AN1375" s="18" t="str">
        <f>_xlfn.XLOOKUP(B1375,'[5]cell downs 27042026 17h40'!$B:$B,'[5]cell downs 27042026 17h40'!$R:$R,"")</f>
        <v/>
      </c>
      <c r="AO1375" s="18" t="str">
        <f>_xlfn.XLOOKUP(B1375,'[6]ALL SITES DOWN'!$D:$D,'[6]ALL SITES DOWN'!$J:$J,"")</f>
        <v/>
      </c>
      <c r="AP1375" s="18" t="str">
        <f>_xlfn.XLOOKUP(B1375,'[7]ALL SITES DOWN'!$D:$D,'[7]ALL SITES DOWN'!$J:$J,"")</f>
        <v/>
      </c>
      <c r="AQ1375" s="9" t="str">
        <f>_xlfn.XLOOKUP(B1375,[8]sheet1!$AC:$AC,[8]sheet1!$AF:$AF,"")</f>
        <v/>
      </c>
      <c r="AR1375" s="14"/>
      <c r="AS1375" s="14" t="s">
        <v>5465</v>
      </c>
      <c r="AT1375" s="14" t="str">
        <f>_xlfn.XLOOKUP(B1375,'[9]cell downs 18042026 17h'!$B:$B,'[9]cell downs 18042026 17h'!$B:$B,"")</f>
        <v/>
      </c>
      <c r="AU1375" s="14" t="str">
        <f>_xlfn.XLOOKUP(B1375,'[10]Cells Huawei 19042026 15h'!$B:$B,'[10]Cells Huawei 19042026 15h'!$B:$B,"")</f>
        <v/>
      </c>
      <c r="AV1375" s="9" t="str">
        <f>_xlfn.XLOOKUP(B1375,'[11]cells down 19042026 9H40'!$B:$B,'[11]cells down 19042026 9H40'!$B:$B,"")</f>
        <v/>
      </c>
    </row>
    <row r="1376" spans="1:48" hidden="1" x14ac:dyDescent="0.3">
      <c r="A1376" s="1" t="s">
        <v>3440</v>
      </c>
      <c r="B1376" s="8" t="s">
        <v>3441</v>
      </c>
      <c r="C1376" s="3" t="str">
        <f>_xlfn.XLOOKUP(B1376,'[1]daily break down'!$D:$D,'[1]daily break down'!$E:$E,"")</f>
        <v>Douala</v>
      </c>
      <c r="D1376" s="1" t="s">
        <v>11</v>
      </c>
      <c r="E1376" s="1" t="s">
        <v>12</v>
      </c>
      <c r="F1376" s="3" t="s">
        <v>31</v>
      </c>
      <c r="G1376" s="1" t="s">
        <v>32</v>
      </c>
      <c r="H1376" s="29" t="str">
        <f>_xlfn.XLOOKUP(B1376,[2]CALCULATION!$B:$B,[2]CALCULATION!$H:$H,"")</f>
        <v>ZTE</v>
      </c>
      <c r="I1376" s="26">
        <v>0</v>
      </c>
      <c r="J1376" s="26">
        <v>5.1065396238367962</v>
      </c>
      <c r="K1376" s="26">
        <v>0</v>
      </c>
      <c r="L1376" s="26">
        <v>0</v>
      </c>
      <c r="M1376" s="26">
        <v>0</v>
      </c>
      <c r="N1376" s="26">
        <v>0</v>
      </c>
      <c r="O1376" s="26">
        <v>0</v>
      </c>
      <c r="P1376" s="114" t="s">
        <v>6364</v>
      </c>
      <c r="Q1376" s="42" t="s">
        <v>5538</v>
      </c>
      <c r="R1376" s="42"/>
      <c r="S1376" s="41" t="str" cm="1">
        <f t="array" ref="S1376">IFERROR(_xlfn.IFS(
U1376="MPR ISSUE","PDH",
U1376="BSS Hardware Issue","BSS",
U1376="Sites strategiques, MLL, Pylone, etc.","ENVTECH",
U1376="AKTIVCO DEFAUT GE &amp; POWER Cabinet","AKTIVCO",
U1376="AKTIVCO Coupure ENEO &amp; Baisse de tension","AKTIVCO GRID ONLY",
U1376="Coupure ENEO &amp; Baisse de tension","IHS GRID ONLY",
U1376="Defaut GE &amp; POWER Cabinet","IHS",
U1376="Sharing","Partners",
U1376="Sites strategiques &amp; DataCenter","SST &amp; DC",
U1376="Exclu","Exclu",
U1376="SAT","SAT",
U1376="SPARE-ISSUE","SPARE-ISSUE",
U1376="Fiber CAmtel","TRANS_FO_CAMTEL",
U1376="Fiber AOF","Fiber AOF",
U1376="Projet OCM (HUAWEI)","TRAVAUX-HUAWEI",
U1376="Projet OCM (NOKIA)","TRAVAUX-NOKIA",
U1376="ACCESS-ISSUE","ACCESS-ISSUE",
U1376="Projet OCM (ZTE, NOKIA, autres projets)","TRAVAUX OCM",
U1376="No root CAuse","No root cause",
U1376="ODU HS","PDH",
U1376="IP &amp; VLAN","PDH",
U1376="Warehouse HUAWEI","SPARE-ISSUE",
U1376="SPARE-HS","SPARE-ISSUE",
U1376="Power Telco","BSS",U1376="no impacts","no impacts"
),"")</f>
        <v>No root cause</v>
      </c>
      <c r="T1376" s="41" t="str" cm="1">
        <f t="array" ref="T1376">IFERROR(_xlfn.IFS(
U1376="MPR ISSUE","TX ISSUE",
U1376="BSS Hardware Issue","RAN ISSUE",
U1376="Sites strategiques, MLL, Pylone, etc.","ENVTECH",
U1376="AKTIVCO DEFAUT GE &amp; POWER Cabinet","POWER ISSUE",
U1376="AKTIVCO Coupure ENEO &amp; Baisse de tension","POWER ISSUE",
U1376="Coupure ENEO &amp; Baisse de tension","POWER ISSUE",
U1376="Defaut GE &amp; POWER Cabinet","POWER ISSUE",
U1376="Sharing","POWER ISSUE",
U1376="Sites strategiques &amp; DataCenter","POWER ISSUE",
U1376="Exclu","Exclu",
U1376="SAT","TX ISSUE",
U1376="SPARE-ISSUE","SPARE-ISSUE",
U1376="Fiber CAmtel","TX ISSUE",
U1376="Fiber AOF","TX ISSUE",
U1376="Projet OCM (HUAWEI)","TRAVAUX-HUAWEI",
U1376="Projet OCM (NOKIA)","TRAVAUX -NOKIA",
U1376="ACCESS-ISSUE","ACCESS-ISSUE",
U1376="Projet OCM (ZTE, NOKIA, autres projets)","TRAVAUX OCM",
U1376="No root CAuse","No root cause",
U1376="ODU HS","TX ISSUE",
U1376="IP &amp; VLAN","TX ISSUE",
U1376="Warehouse HUAWEI","SPARE-ISSUE",
U1376="SPARE-HS","SPARE-ISSUE",
U1376="Power Telco","RAN ISSUE",U1376="no impacts","no impacts"
),"")</f>
        <v>No root cause</v>
      </c>
      <c r="U1376" s="68" t="s">
        <v>5691</v>
      </c>
      <c r="V1376" s="41" t="str" cm="1">
        <f t="array" ref="V1376">IFERROR(_xlfn.IFS(
U1376="MPR ISSUE","ACTIVE",
U1376="BSS Hardware Issue","ACTIVE",
U1376="Sites strategiques, MLL, Pylone, etc.","PASSIVE",
U1376="AKTIVCO DEFAUT GE &amp; POWER Cabinet","PASSIVE",
U1376="AKTIVCO Coupure ENEO &amp; Baisse de tension","PASSIVE",
U1376="Coupure ENEO &amp; Baisse de tension","PASSIVE",
U1376="Defaut GE &amp; POWER Cabinet","PASSIVE",
U1376="Sharing","PASSIVE",
U1376="Sites strategiques &amp; DataCenter","PASSIVE",
U1376="Exclu","Exclu",
U1376="SAT","ACTIVE",
U1376="SPARE-ISSUE","SPARE-ISSUE",
U1376="Fiber CAmtel","ACTIVE",
U1376="Fiber AOF","ACTIVE",
U1376="Projet OCM (HUAWEI)","PLANNED WORKS",
U1376="Projet OCM (NOKIA)","PLANNED WORKS",
U1376="ACCESS-ISSUE","ACCESS-ISSUE",
U1376="Projet OCM (ZTE, NOKIA, autres projets)","PLANNED WORKS",
U1376="No root CAuse","No root cause",
U1376="ODU HS","ACTIVE",
U1376="IP &amp; VLAN","ACTIVE",
U1376="Warehouse HUAWEI","SPARE-ISSUE",
U1376="SPARE-HS","SPARE-ISSUE",
U1376="Power Telco","ACTIVE", U1376="no impacts","no impacts"
),"")</f>
        <v>No root cause</v>
      </c>
      <c r="W1376" s="113"/>
      <c r="X1376" s="113"/>
      <c r="Y1376" s="113"/>
      <c r="Z1376" s="113"/>
      <c r="AA1376" s="113"/>
      <c r="AB1376" s="17" t="s">
        <v>5465</v>
      </c>
      <c r="AC1376" s="17" t="str">
        <f>_xlfn.XLOOKUP(B1376,'INCIDENT-04-27-2026'!E:E,'INCIDENT-04-27-2026'!F:F,"")</f>
        <v/>
      </c>
      <c r="AD1376" s="9"/>
      <c r="AE1376" s="7" t="s">
        <v>5465</v>
      </c>
      <c r="AF1376" s="6" t="str">
        <f>_xlfn.XLOOKUP(B1376,'[13]Input_27-04'!$B:$B,'[13]Input_27-04'!$M:$M,"")</f>
        <v/>
      </c>
      <c r="AG1376" s="7"/>
      <c r="AH1376" s="3"/>
      <c r="AI1376" s="18" t="str">
        <f>_xlfn.XLOOKUP(B1376,'[3]Cells Huawei 27042026 10h'!$B:$B,'[3]Cells Huawei 27042026 10h'!$T:$T,"")</f>
        <v/>
      </c>
      <c r="AJ1376" s="18" t="str">
        <f>_xlfn.XLOOKUP(B1376,'[3]Cells Huawei 27042026 15h'!$B:$B,'[3]Cells Huawei 27042026 15h'!$T:$T,"")</f>
        <v/>
      </c>
      <c r="AK1376" s="18" t="str">
        <f>_xlfn.XLOOKUP(B1376,'[4]cells down 27042026 11h28'!$B:$B,'[4]cells down 27042026 11h28'!$R:$R,"")</f>
        <v/>
      </c>
      <c r="AL1376" s="18" t="str">
        <f>_xlfn.XLOOKUP(B1376,'[4]cells down 27042026 18h01'!$B:$B,'[4]cells down 27042026 18h01'!$R:$R,"")</f>
        <v/>
      </c>
      <c r="AM1376" s="18" t="str">
        <f>_xlfn.XLOOKUP(B1376,'[5]cell downs 27042026 11h'!$B:$B,'[5]cell downs 27042026 11h'!$R:$R,"")</f>
        <v/>
      </c>
      <c r="AN1376" s="18" t="str">
        <f>_xlfn.XLOOKUP(B1376,'[5]cell downs 27042026 17h40'!$B:$B,'[5]cell downs 27042026 17h40'!$R:$R,"")</f>
        <v/>
      </c>
      <c r="AO1376" s="18" t="str">
        <f>_xlfn.XLOOKUP(B1376,'[6]ALL SITES DOWN'!$D:$D,'[6]ALL SITES DOWN'!$J:$J,"")</f>
        <v/>
      </c>
      <c r="AP1376" s="18" t="str">
        <f>_xlfn.XLOOKUP(B1376,'[7]ALL SITES DOWN'!$D:$D,'[7]ALL SITES DOWN'!$J:$J,"")</f>
        <v/>
      </c>
      <c r="AQ1376" s="9" t="str">
        <f>_xlfn.XLOOKUP(B1376,[8]sheet1!$AC:$AC,[8]sheet1!$AF:$AF,"")</f>
        <v/>
      </c>
      <c r="AR1376" s="14"/>
      <c r="AS1376" s="14" t="s">
        <v>5465</v>
      </c>
      <c r="AT1376" s="14" t="str">
        <f>_xlfn.XLOOKUP(B1376,'[9]cell downs 18042026 17h'!$B:$B,'[9]cell downs 18042026 17h'!$B:$B,"")</f>
        <v/>
      </c>
      <c r="AU1376" s="14" t="str">
        <f>_xlfn.XLOOKUP(B1376,'[10]Cells Huawei 19042026 15h'!$B:$B,'[10]Cells Huawei 19042026 15h'!$B:$B,"")</f>
        <v/>
      </c>
      <c r="AV1376" s="9" t="str">
        <f>_xlfn.XLOOKUP(B1376,'[11]cells down 19042026 9H40'!$B:$B,'[11]cells down 19042026 9H40'!$B:$B,"")</f>
        <v/>
      </c>
    </row>
    <row r="1377" spans="1:48" hidden="1" x14ac:dyDescent="0.3">
      <c r="A1377" s="1" t="s">
        <v>1615</v>
      </c>
      <c r="B1377" s="8" t="s">
        <v>1616</v>
      </c>
      <c r="C1377" s="3" t="str">
        <f>_xlfn.XLOOKUP(B1377,'[1]daily break down'!$D:$D,'[1]daily break down'!$E:$E,"")</f>
        <v>NORD-OUEST</v>
      </c>
      <c r="D1377" s="1" t="s">
        <v>11</v>
      </c>
      <c r="E1377" s="1" t="s">
        <v>12</v>
      </c>
      <c r="F1377" s="3" t="s">
        <v>51</v>
      </c>
      <c r="G1377" s="1" t="s">
        <v>52</v>
      </c>
      <c r="H1377" s="27" t="str">
        <f>_xlfn.XLOOKUP(B1377,[2]CALCULATION!$B:$B,[2]CALCULATION!$H:$H,"")</f>
        <v>Huawei</v>
      </c>
      <c r="I1377" s="26">
        <v>0</v>
      </c>
      <c r="J1377" s="26">
        <v>4.9592932172483764</v>
      </c>
      <c r="K1377" s="26">
        <v>0</v>
      </c>
      <c r="L1377" s="26">
        <v>0</v>
      </c>
      <c r="M1377" s="26">
        <v>0</v>
      </c>
      <c r="N1377" s="26">
        <v>0</v>
      </c>
      <c r="O1377" s="26">
        <v>0</v>
      </c>
      <c r="P1377" s="114" t="s">
        <v>6364</v>
      </c>
      <c r="Q1377" s="42" t="s">
        <v>5538</v>
      </c>
      <c r="R1377" s="42"/>
      <c r="S1377" s="41" t="str" cm="1">
        <f t="array" ref="S1377">IFERROR(_xlfn.IFS(
U1377="MPR ISSUE","PDH",
U1377="BSS Hardware Issue","BSS",
U1377="Sites strategiques, MLL, Pylone, etc.","ENVTECH",
U1377="AKTIVCO DEFAUT GE &amp; POWER Cabinet","AKTIVCO",
U1377="AKTIVCO Coupure ENEO &amp; Baisse de tension","AKTIVCO GRID ONLY",
U1377="Coupure ENEO &amp; Baisse de tension","IHS GRID ONLY",
U1377="Defaut GE &amp; POWER Cabinet","IHS",
U1377="Sharing","Partners",
U1377="Sites strategiques &amp; DataCenter","SST &amp; DC",
U1377="Exclu","Exclu",
U1377="SAT","SAT",
U1377="SPARE-ISSUE","SPARE-ISSUE",
U1377="Fiber CAmtel","TRANS_FO_CAMTEL",
U1377="Fiber AOF","Fiber AOF",
U1377="Projet OCM (HUAWEI)","TRAVAUX-HUAWEI",
U1377="Projet OCM (NOKIA)","TRAVAUX-NOKIA",
U1377="ACCESS-ISSUE","ACCESS-ISSUE",
U1377="Projet OCM (ZTE, NOKIA, autres projets)","TRAVAUX OCM",
U1377="No root CAuse","No root cause",
U1377="ODU HS","PDH",
U1377="IP &amp; VLAN","PDH",
U1377="Warehouse HUAWEI","SPARE-ISSUE",
U1377="SPARE-HS","SPARE-ISSUE",
U1377="Power Telco","BSS",U1377="no impacts","no impacts"
),"")</f>
        <v>No root cause</v>
      </c>
      <c r="T1377" s="41" t="str" cm="1">
        <f t="array" ref="T1377">IFERROR(_xlfn.IFS(
U1377="MPR ISSUE","TX ISSUE",
U1377="BSS Hardware Issue","RAN ISSUE",
U1377="Sites strategiques, MLL, Pylone, etc.","ENVTECH",
U1377="AKTIVCO DEFAUT GE &amp; POWER Cabinet","POWER ISSUE",
U1377="AKTIVCO Coupure ENEO &amp; Baisse de tension","POWER ISSUE",
U1377="Coupure ENEO &amp; Baisse de tension","POWER ISSUE",
U1377="Defaut GE &amp; POWER Cabinet","POWER ISSUE",
U1377="Sharing","POWER ISSUE",
U1377="Sites strategiques &amp; DataCenter","POWER ISSUE",
U1377="Exclu","Exclu",
U1377="SAT","TX ISSUE",
U1377="SPARE-ISSUE","SPARE-ISSUE",
U1377="Fiber CAmtel","TX ISSUE",
U1377="Fiber AOF","TX ISSUE",
U1377="Projet OCM (HUAWEI)","TRAVAUX-HUAWEI",
U1377="Projet OCM (NOKIA)","TRAVAUX -NOKIA",
U1377="ACCESS-ISSUE","ACCESS-ISSUE",
U1377="Projet OCM (ZTE, NOKIA, autres projets)","TRAVAUX OCM",
U1377="No root CAuse","No root cause",
U1377="ODU HS","TX ISSUE",
U1377="IP &amp; VLAN","TX ISSUE",
U1377="Warehouse HUAWEI","SPARE-ISSUE",
U1377="SPARE-HS","SPARE-ISSUE",
U1377="Power Telco","RAN ISSUE",U1377="no impacts","no impacts"
),"")</f>
        <v>No root cause</v>
      </c>
      <c r="U1377" s="68" t="s">
        <v>5691</v>
      </c>
      <c r="V1377" s="41" t="str" cm="1">
        <f t="array" ref="V1377">IFERROR(_xlfn.IFS(
U1377="MPR ISSUE","ACTIVE",
U1377="BSS Hardware Issue","ACTIVE",
U1377="Sites strategiques, MLL, Pylone, etc.","PASSIVE",
U1377="AKTIVCO DEFAUT GE &amp; POWER Cabinet","PASSIVE",
U1377="AKTIVCO Coupure ENEO &amp; Baisse de tension","PASSIVE",
U1377="Coupure ENEO &amp; Baisse de tension","PASSIVE",
U1377="Defaut GE &amp; POWER Cabinet","PASSIVE",
U1377="Sharing","PASSIVE",
U1377="Sites strategiques &amp; DataCenter","PASSIVE",
U1377="Exclu","Exclu",
U1377="SAT","ACTIVE",
U1377="SPARE-ISSUE","SPARE-ISSUE",
U1377="Fiber CAmtel","ACTIVE",
U1377="Fiber AOF","ACTIVE",
U1377="Projet OCM (HUAWEI)","PLANNED WORKS",
U1377="Projet OCM (NOKIA)","PLANNED WORKS",
U1377="ACCESS-ISSUE","ACCESS-ISSUE",
U1377="Projet OCM (ZTE, NOKIA, autres projets)","PLANNED WORKS",
U1377="No root CAuse","No root cause",
U1377="ODU HS","ACTIVE",
U1377="IP &amp; VLAN","ACTIVE",
U1377="Warehouse HUAWEI","SPARE-ISSUE",
U1377="SPARE-HS","SPARE-ISSUE",
U1377="Power Telco","ACTIVE", U1377="no impacts","no impacts"
),"")</f>
        <v>No root cause</v>
      </c>
      <c r="W1377" s="113"/>
      <c r="X1377" s="113"/>
      <c r="Y1377" s="113"/>
      <c r="Z1377" s="113"/>
      <c r="AA1377" s="113"/>
      <c r="AB1377" s="17" t="s">
        <v>5465</v>
      </c>
      <c r="AC1377" s="17" t="str">
        <f>_xlfn.XLOOKUP(B1377,'INCIDENT-04-27-2026'!E:E,'INCIDENT-04-27-2026'!F:F,"")</f>
        <v/>
      </c>
      <c r="AD1377" s="9"/>
      <c r="AE1377" s="7" t="s">
        <v>5465</v>
      </c>
      <c r="AF1377" s="6" t="str">
        <f>_xlfn.XLOOKUP(B1377,'[13]Input_27-04'!$B:$B,'[13]Input_27-04'!$M:$M,"")</f>
        <v/>
      </c>
      <c r="AG1377" s="7"/>
      <c r="AH1377" s="3"/>
      <c r="AI1377" s="18" t="str">
        <f>_xlfn.XLOOKUP(B1377,'[3]Cells Huawei 27042026 10h'!$B:$B,'[3]Cells Huawei 27042026 10h'!$T:$T,"")</f>
        <v/>
      </c>
      <c r="AJ1377" s="18" t="str">
        <f>_xlfn.XLOOKUP(B1377,'[3]Cells Huawei 27042026 15h'!$B:$B,'[3]Cells Huawei 27042026 15h'!$T:$T,"")</f>
        <v/>
      </c>
      <c r="AK1377" s="18" t="str">
        <f>_xlfn.XLOOKUP(B1377,'[4]cells down 27042026 11h28'!$B:$B,'[4]cells down 27042026 11h28'!$R:$R,"")</f>
        <v/>
      </c>
      <c r="AL1377" s="18" t="str">
        <f>_xlfn.XLOOKUP(B1377,'[4]cells down 27042026 18h01'!$B:$B,'[4]cells down 27042026 18h01'!$R:$R,"")</f>
        <v/>
      </c>
      <c r="AM1377" s="18" t="str">
        <f>_xlfn.XLOOKUP(B1377,'[5]cell downs 27042026 11h'!$B:$B,'[5]cell downs 27042026 11h'!$R:$R,"")</f>
        <v/>
      </c>
      <c r="AN1377" s="18" t="str">
        <f>_xlfn.XLOOKUP(B1377,'[5]cell downs 27042026 17h40'!$B:$B,'[5]cell downs 27042026 17h40'!$R:$R,"")</f>
        <v/>
      </c>
      <c r="AO1377" s="18" t="str">
        <f>_xlfn.XLOOKUP(B1377,'[6]ALL SITES DOWN'!$D:$D,'[6]ALL SITES DOWN'!$J:$J,"")</f>
        <v/>
      </c>
      <c r="AP1377" s="18" t="str">
        <f>_xlfn.XLOOKUP(B1377,'[7]ALL SITES DOWN'!$D:$D,'[7]ALL SITES DOWN'!$J:$J,"")</f>
        <v/>
      </c>
      <c r="AQ1377" s="9" t="str">
        <f>_xlfn.XLOOKUP(B1377,[8]sheet1!$AC:$AC,[8]sheet1!$AF:$AF,"")</f>
        <v/>
      </c>
      <c r="AR1377" s="14"/>
      <c r="AS1377" s="14" t="s">
        <v>5465</v>
      </c>
      <c r="AT1377" s="14" t="str">
        <f>_xlfn.XLOOKUP(B1377,'[9]cell downs 18042026 17h'!$B:$B,'[9]cell downs 18042026 17h'!$B:$B,"")</f>
        <v/>
      </c>
      <c r="AU1377" s="14" t="str">
        <f>_xlfn.XLOOKUP(B1377,'[10]Cells Huawei 19042026 15h'!$B:$B,'[10]Cells Huawei 19042026 15h'!$B:$B,"")</f>
        <v/>
      </c>
      <c r="AV1377" s="9" t="str">
        <f>_xlfn.XLOOKUP(B1377,'[11]cells down 19042026 9H40'!$B:$B,'[11]cells down 19042026 9H40'!$B:$B,"")</f>
        <v/>
      </c>
    </row>
    <row r="1378" spans="1:48" hidden="1" x14ac:dyDescent="0.3">
      <c r="A1378" s="1" t="s">
        <v>270</v>
      </c>
      <c r="B1378" s="8" t="s">
        <v>271</v>
      </c>
      <c r="C1378" s="3" t="str">
        <f>_xlfn.XLOOKUP(B1378,'[1]daily break down'!$D:$D,'[1]daily break down'!$E:$E,"")</f>
        <v>Maroua</v>
      </c>
      <c r="D1378" s="1" t="s">
        <v>11</v>
      </c>
      <c r="E1378" s="1" t="s">
        <v>12</v>
      </c>
      <c r="F1378" s="3" t="s">
        <v>55</v>
      </c>
      <c r="G1378" s="1" t="s">
        <v>84</v>
      </c>
      <c r="H1378" s="27" t="str">
        <f>_xlfn.XLOOKUP(B1378,[2]CALCULATION!$B:$B,[2]CALCULATION!$H:$H,"")</f>
        <v>Huawei</v>
      </c>
      <c r="I1378" s="26">
        <v>5.2362006432042643</v>
      </c>
      <c r="J1378" s="26">
        <v>4.6146659989213346</v>
      </c>
      <c r="K1378" s="26">
        <v>0</v>
      </c>
      <c r="L1378" s="26">
        <v>0</v>
      </c>
      <c r="M1378" s="26">
        <v>0.71937788393216395</v>
      </c>
      <c r="N1378" s="26">
        <v>0</v>
      </c>
      <c r="O1378" s="26">
        <v>0</v>
      </c>
      <c r="P1378" s="114" t="s">
        <v>6364</v>
      </c>
      <c r="Q1378" s="42" t="s">
        <v>5538</v>
      </c>
      <c r="R1378" s="42"/>
      <c r="S1378" s="41" t="str" cm="1">
        <f t="array" ref="S1378">IFERROR(_xlfn.IFS(
U1378="MPR ISSUE","PDH",
U1378="BSS Hardware Issue","BSS",
U1378="Sites strategiques, MLL, Pylone, etc.","ENVTECH",
U1378="AKTIVCO DEFAUT GE &amp; POWER Cabinet","AKTIVCO",
U1378="AKTIVCO Coupure ENEO &amp; Baisse de tension","AKTIVCO GRID ONLY",
U1378="Coupure ENEO &amp; Baisse de tension","IHS GRID ONLY",
U1378="Defaut GE &amp; POWER Cabinet","IHS",
U1378="Sharing","Partners",
U1378="Sites strategiques &amp; DataCenter","SST &amp; DC",
U1378="Exclu","Exclu",
U1378="SAT","SAT",
U1378="SPARE-ISSUE","SPARE-ISSUE",
U1378="Fiber CAmtel","TRANS_FO_CAMTEL",
U1378="Fiber AOF","Fiber AOF",
U1378="Projet OCM (HUAWEI)","TRAVAUX-HUAWEI",
U1378="Projet OCM (NOKIA)","TRAVAUX-NOKIA",
U1378="ACCESS-ISSUE","ACCESS-ISSUE",
U1378="Projet OCM (ZTE, NOKIA, autres projets)","TRAVAUX OCM",
U1378="No root CAuse","No root cause",
U1378="ODU HS","PDH",
U1378="IP &amp; VLAN","PDH",
U1378="Warehouse HUAWEI","SPARE-ISSUE",
U1378="SPARE-HS","SPARE-ISSUE",
U1378="Power Telco","BSS",U1378="no impacts","no impacts"
),"")</f>
        <v>No root cause</v>
      </c>
      <c r="T1378" s="41" t="str" cm="1">
        <f t="array" ref="T1378">IFERROR(_xlfn.IFS(
U1378="MPR ISSUE","TX ISSUE",
U1378="BSS Hardware Issue","RAN ISSUE",
U1378="Sites strategiques, MLL, Pylone, etc.","ENVTECH",
U1378="AKTIVCO DEFAUT GE &amp; POWER Cabinet","POWER ISSUE",
U1378="AKTIVCO Coupure ENEO &amp; Baisse de tension","POWER ISSUE",
U1378="Coupure ENEO &amp; Baisse de tension","POWER ISSUE",
U1378="Defaut GE &amp; POWER Cabinet","POWER ISSUE",
U1378="Sharing","POWER ISSUE",
U1378="Sites strategiques &amp; DataCenter","POWER ISSUE",
U1378="Exclu","Exclu",
U1378="SAT","TX ISSUE",
U1378="SPARE-ISSUE","SPARE-ISSUE",
U1378="Fiber CAmtel","TX ISSUE",
U1378="Fiber AOF","TX ISSUE",
U1378="Projet OCM (HUAWEI)","TRAVAUX-HUAWEI",
U1378="Projet OCM (NOKIA)","TRAVAUX -NOKIA",
U1378="ACCESS-ISSUE","ACCESS-ISSUE",
U1378="Projet OCM (ZTE, NOKIA, autres projets)","TRAVAUX OCM",
U1378="No root CAuse","No root cause",
U1378="ODU HS","TX ISSUE",
U1378="IP &amp; VLAN","TX ISSUE",
U1378="Warehouse HUAWEI","SPARE-ISSUE",
U1378="SPARE-HS","SPARE-ISSUE",
U1378="Power Telco","RAN ISSUE",U1378="no impacts","no impacts"
),"")</f>
        <v>No root cause</v>
      </c>
      <c r="U1378" s="68" t="s">
        <v>5691</v>
      </c>
      <c r="V1378" s="41" t="str" cm="1">
        <f t="array" ref="V1378">IFERROR(_xlfn.IFS(
U1378="MPR ISSUE","ACTIVE",
U1378="BSS Hardware Issue","ACTIVE",
U1378="Sites strategiques, MLL, Pylone, etc.","PASSIVE",
U1378="AKTIVCO DEFAUT GE &amp; POWER Cabinet","PASSIVE",
U1378="AKTIVCO Coupure ENEO &amp; Baisse de tension","PASSIVE",
U1378="Coupure ENEO &amp; Baisse de tension","PASSIVE",
U1378="Defaut GE &amp; POWER Cabinet","PASSIVE",
U1378="Sharing","PASSIVE",
U1378="Sites strategiques &amp; DataCenter","PASSIVE",
U1378="Exclu","Exclu",
U1378="SAT","ACTIVE",
U1378="SPARE-ISSUE","SPARE-ISSUE",
U1378="Fiber CAmtel","ACTIVE",
U1378="Fiber AOF","ACTIVE",
U1378="Projet OCM (HUAWEI)","PLANNED WORKS",
U1378="Projet OCM (NOKIA)","PLANNED WORKS",
U1378="ACCESS-ISSUE","ACCESS-ISSUE",
U1378="Projet OCM (ZTE, NOKIA, autres projets)","PLANNED WORKS",
U1378="No root CAuse","No root cause",
U1378="ODU HS","ACTIVE",
U1378="IP &amp; VLAN","ACTIVE",
U1378="Warehouse HUAWEI","SPARE-ISSUE",
U1378="SPARE-HS","SPARE-ISSUE",
U1378="Power Telco","ACTIVE", U1378="no impacts","no impacts"
),"")</f>
        <v>No root cause</v>
      </c>
      <c r="W1378" s="113"/>
      <c r="X1378" s="113"/>
      <c r="Y1378" s="113"/>
      <c r="Z1378" s="113"/>
      <c r="AA1378" s="113"/>
      <c r="AB1378" s="17" t="s">
        <v>5465</v>
      </c>
      <c r="AC1378" s="17" t="str">
        <f>_xlfn.XLOOKUP(B1378,'INCIDENT-04-27-2026'!E:E,'INCIDENT-04-27-2026'!F:F,"")</f>
        <v/>
      </c>
      <c r="AD1378" s="9"/>
      <c r="AE1378" s="7" t="s">
        <v>5465</v>
      </c>
      <c r="AF1378" s="6" t="str">
        <f>_xlfn.XLOOKUP(B1378,'[13]Input_27-04'!$B:$B,'[13]Input_27-04'!$M:$M,"")</f>
        <v/>
      </c>
      <c r="AG1378" s="7"/>
      <c r="AH1378" s="3"/>
      <c r="AI1378" s="18" t="str">
        <f>_xlfn.XLOOKUP(B1378,'[3]Cells Huawei 27042026 10h'!$B:$B,'[3]Cells Huawei 27042026 10h'!$T:$T,"")</f>
        <v/>
      </c>
      <c r="AJ1378" s="18" t="str">
        <f>_xlfn.XLOOKUP(B1378,'[3]Cells Huawei 27042026 15h'!$B:$B,'[3]Cells Huawei 27042026 15h'!$T:$T,"")</f>
        <v/>
      </c>
      <c r="AK1378" s="18" t="str">
        <f>_xlfn.XLOOKUP(B1378,'[4]cells down 27042026 11h28'!$B:$B,'[4]cells down 27042026 11h28'!$R:$R,"")</f>
        <v/>
      </c>
      <c r="AL1378" s="18" t="str">
        <f>_xlfn.XLOOKUP(B1378,'[4]cells down 27042026 18h01'!$B:$B,'[4]cells down 27042026 18h01'!$R:$R,"")</f>
        <v/>
      </c>
      <c r="AM1378" s="18" t="str">
        <f>_xlfn.XLOOKUP(B1378,'[5]cell downs 27042026 11h'!$B:$B,'[5]cell downs 27042026 11h'!$R:$R,"")</f>
        <v/>
      </c>
      <c r="AN1378" s="18" t="str">
        <f>_xlfn.XLOOKUP(B1378,'[5]cell downs 27042026 17h40'!$B:$B,'[5]cell downs 27042026 17h40'!$R:$R,"")</f>
        <v/>
      </c>
      <c r="AO1378" s="18" t="str">
        <f>_xlfn.XLOOKUP(B1378,'[6]ALL SITES DOWN'!$D:$D,'[6]ALL SITES DOWN'!$J:$J,"")</f>
        <v/>
      </c>
      <c r="AP1378" s="18" t="str">
        <f>_xlfn.XLOOKUP(B1378,'[7]ALL SITES DOWN'!$D:$D,'[7]ALL SITES DOWN'!$J:$J,"")</f>
        <v/>
      </c>
      <c r="AQ1378" s="9" t="str">
        <f>_xlfn.XLOOKUP(B1378,[8]sheet1!$AC:$AC,[8]sheet1!$AF:$AF,"")</f>
        <v/>
      </c>
      <c r="AR1378" s="14"/>
      <c r="AS1378" s="14" t="s">
        <v>5465</v>
      </c>
      <c r="AT1378" s="14" t="str">
        <f>_xlfn.XLOOKUP(B1378,'[9]cell downs 18042026 17h'!$B:$B,'[9]cell downs 18042026 17h'!$B:$B,"")</f>
        <v/>
      </c>
      <c r="AU1378" s="14" t="str">
        <f>_xlfn.XLOOKUP(B1378,'[10]Cells Huawei 19042026 15h'!$B:$B,'[10]Cells Huawei 19042026 15h'!$B:$B,"")</f>
        <v/>
      </c>
      <c r="AV1378" s="9" t="str">
        <f>_xlfn.XLOOKUP(B1378,'[11]cells down 19042026 9H40'!$B:$B,'[11]cells down 19042026 9H40'!$B:$B,"")</f>
        <v/>
      </c>
    </row>
    <row r="1379" spans="1:48" hidden="1" x14ac:dyDescent="0.3">
      <c r="A1379" s="1" t="s">
        <v>2858</v>
      </c>
      <c r="B1379" s="8" t="s">
        <v>2859</v>
      </c>
      <c r="C1379" s="3" t="str">
        <f>_xlfn.XLOOKUP(B1379,'[1]daily break down'!$D:$D,'[1]daily break down'!$E:$E,"")</f>
        <v>Douala</v>
      </c>
      <c r="D1379" s="1" t="s">
        <v>11</v>
      </c>
      <c r="E1379" s="1" t="s">
        <v>12</v>
      </c>
      <c r="F1379" s="3" t="s">
        <v>31</v>
      </c>
      <c r="G1379" s="1" t="s">
        <v>32</v>
      </c>
      <c r="H1379" s="29" t="str">
        <f>_xlfn.XLOOKUP(B1379,[2]CALCULATION!$B:$B,[2]CALCULATION!$H:$H,"")</f>
        <v>ZTE</v>
      </c>
      <c r="I1379" s="26">
        <v>26.773502352803533</v>
      </c>
      <c r="J1379" s="26">
        <v>4.0995354318799864</v>
      </c>
      <c r="K1379" s="26">
        <v>0</v>
      </c>
      <c r="L1379" s="26">
        <v>0</v>
      </c>
      <c r="M1379" s="26">
        <v>0</v>
      </c>
      <c r="N1379" s="26">
        <v>0</v>
      </c>
      <c r="O1379" s="26">
        <v>0</v>
      </c>
      <c r="P1379" s="114" t="s">
        <v>6364</v>
      </c>
      <c r="Q1379" s="42" t="s">
        <v>5538</v>
      </c>
      <c r="R1379" s="42"/>
      <c r="S1379" s="41" t="str" cm="1">
        <f t="array" ref="S1379">IFERROR(_xlfn.IFS(
U1379="MPR ISSUE","PDH",
U1379="BSS Hardware Issue","BSS",
U1379="Sites strategiques, MLL, Pylone, etc.","ENVTECH",
U1379="AKTIVCO DEFAUT GE &amp; POWER Cabinet","AKTIVCO",
U1379="AKTIVCO Coupure ENEO &amp; Baisse de tension","AKTIVCO GRID ONLY",
U1379="Coupure ENEO &amp; Baisse de tension","IHS GRID ONLY",
U1379="Defaut GE &amp; POWER Cabinet","IHS",
U1379="Sharing","Partners",
U1379="Sites strategiques &amp; DataCenter","SST &amp; DC",
U1379="Exclu","Exclu",
U1379="SAT","SAT",
U1379="SPARE-ISSUE","SPARE-ISSUE",
U1379="Fiber CAmtel","TRANS_FO_CAMTEL",
U1379="Fiber AOF","Fiber AOF",
U1379="Projet OCM (HUAWEI)","TRAVAUX-HUAWEI",
U1379="Projet OCM (NOKIA)","TRAVAUX-NOKIA",
U1379="ACCESS-ISSUE","ACCESS-ISSUE",
U1379="Projet OCM (ZTE, NOKIA, autres projets)","TRAVAUX OCM",
U1379="No root CAuse","No root cause",
U1379="ODU HS","PDH",
U1379="IP &amp; VLAN","PDH",
U1379="Warehouse HUAWEI","SPARE-ISSUE",
U1379="SPARE-HS","SPARE-ISSUE",
U1379="Power Telco","BSS",U1379="no impacts","no impacts"
),"")</f>
        <v>No root cause</v>
      </c>
      <c r="T1379" s="41" t="str" cm="1">
        <f t="array" ref="T1379">IFERROR(_xlfn.IFS(
U1379="MPR ISSUE","TX ISSUE",
U1379="BSS Hardware Issue","RAN ISSUE",
U1379="Sites strategiques, MLL, Pylone, etc.","ENVTECH",
U1379="AKTIVCO DEFAUT GE &amp; POWER Cabinet","POWER ISSUE",
U1379="AKTIVCO Coupure ENEO &amp; Baisse de tension","POWER ISSUE",
U1379="Coupure ENEO &amp; Baisse de tension","POWER ISSUE",
U1379="Defaut GE &amp; POWER Cabinet","POWER ISSUE",
U1379="Sharing","POWER ISSUE",
U1379="Sites strategiques &amp; DataCenter","POWER ISSUE",
U1379="Exclu","Exclu",
U1379="SAT","TX ISSUE",
U1379="SPARE-ISSUE","SPARE-ISSUE",
U1379="Fiber CAmtel","TX ISSUE",
U1379="Fiber AOF","TX ISSUE",
U1379="Projet OCM (HUAWEI)","TRAVAUX-HUAWEI",
U1379="Projet OCM (NOKIA)","TRAVAUX -NOKIA",
U1379="ACCESS-ISSUE","ACCESS-ISSUE",
U1379="Projet OCM (ZTE, NOKIA, autres projets)","TRAVAUX OCM",
U1379="No root CAuse","No root cause",
U1379="ODU HS","TX ISSUE",
U1379="IP &amp; VLAN","TX ISSUE",
U1379="Warehouse HUAWEI","SPARE-ISSUE",
U1379="SPARE-HS","SPARE-ISSUE",
U1379="Power Telco","RAN ISSUE",U1379="no impacts","no impacts"
),"")</f>
        <v>No root cause</v>
      </c>
      <c r="U1379" s="68" t="s">
        <v>5691</v>
      </c>
      <c r="V1379" s="41" t="str" cm="1">
        <f t="array" ref="V1379">IFERROR(_xlfn.IFS(
U1379="MPR ISSUE","ACTIVE",
U1379="BSS Hardware Issue","ACTIVE",
U1379="Sites strategiques, MLL, Pylone, etc.","PASSIVE",
U1379="AKTIVCO DEFAUT GE &amp; POWER Cabinet","PASSIVE",
U1379="AKTIVCO Coupure ENEO &amp; Baisse de tension","PASSIVE",
U1379="Coupure ENEO &amp; Baisse de tension","PASSIVE",
U1379="Defaut GE &amp; POWER Cabinet","PASSIVE",
U1379="Sharing","PASSIVE",
U1379="Sites strategiques &amp; DataCenter","PASSIVE",
U1379="Exclu","Exclu",
U1379="SAT","ACTIVE",
U1379="SPARE-ISSUE","SPARE-ISSUE",
U1379="Fiber CAmtel","ACTIVE",
U1379="Fiber AOF","ACTIVE",
U1379="Projet OCM (HUAWEI)","PLANNED WORKS",
U1379="Projet OCM (NOKIA)","PLANNED WORKS",
U1379="ACCESS-ISSUE","ACCESS-ISSUE",
U1379="Projet OCM (ZTE, NOKIA, autres projets)","PLANNED WORKS",
U1379="No root CAuse","No root cause",
U1379="ODU HS","ACTIVE",
U1379="IP &amp; VLAN","ACTIVE",
U1379="Warehouse HUAWEI","SPARE-ISSUE",
U1379="SPARE-HS","SPARE-ISSUE",
U1379="Power Telco","ACTIVE", U1379="no impacts","no impacts"
),"")</f>
        <v>No root cause</v>
      </c>
      <c r="W1379" s="113"/>
      <c r="X1379" s="113"/>
      <c r="Y1379" s="113"/>
      <c r="Z1379" s="113"/>
      <c r="AA1379" s="113"/>
      <c r="AB1379" s="17" t="s">
        <v>5465</v>
      </c>
      <c r="AC1379" s="17" t="str">
        <f>_xlfn.XLOOKUP(B1379,'INCIDENT-04-27-2026'!E:E,'INCIDENT-04-27-2026'!F:F,"")</f>
        <v/>
      </c>
      <c r="AD1379" s="9"/>
      <c r="AE1379" s="7" t="s">
        <v>5465</v>
      </c>
      <c r="AF1379" s="6" t="str">
        <f>_xlfn.XLOOKUP(B1379,'[13]Input_27-04'!$B:$B,'[13]Input_27-04'!$M:$M,"")</f>
        <v/>
      </c>
      <c r="AG1379" s="7"/>
      <c r="AH1379" s="3"/>
      <c r="AI1379" s="18" t="str">
        <f>_xlfn.XLOOKUP(B1379,'[3]Cells Huawei 27042026 10h'!$B:$B,'[3]Cells Huawei 27042026 10h'!$T:$T,"")</f>
        <v/>
      </c>
      <c r="AJ1379" s="18" t="str">
        <f>_xlfn.XLOOKUP(B1379,'[3]Cells Huawei 27042026 15h'!$B:$B,'[3]Cells Huawei 27042026 15h'!$T:$T,"")</f>
        <v/>
      </c>
      <c r="AK1379" s="18" t="str">
        <f>_xlfn.XLOOKUP(B1379,'[4]cells down 27042026 11h28'!$B:$B,'[4]cells down 27042026 11h28'!$R:$R,"")</f>
        <v/>
      </c>
      <c r="AL1379" s="18" t="str">
        <f>_xlfn.XLOOKUP(B1379,'[4]cells down 27042026 18h01'!$B:$B,'[4]cells down 27042026 18h01'!$R:$R,"")</f>
        <v/>
      </c>
      <c r="AM1379" s="18" t="str">
        <f>_xlfn.XLOOKUP(B1379,'[5]cell downs 27042026 11h'!$B:$B,'[5]cell downs 27042026 11h'!$R:$R,"")</f>
        <v/>
      </c>
      <c r="AN1379" s="18" t="str">
        <f>_xlfn.XLOOKUP(B1379,'[5]cell downs 27042026 17h40'!$B:$B,'[5]cell downs 27042026 17h40'!$R:$R,"")</f>
        <v/>
      </c>
      <c r="AO1379" s="18" t="str">
        <f>_xlfn.XLOOKUP(B1379,'[6]ALL SITES DOWN'!$D:$D,'[6]ALL SITES DOWN'!$J:$J,"")</f>
        <v/>
      </c>
      <c r="AP1379" s="18" t="str">
        <f>_xlfn.XLOOKUP(B1379,'[7]ALL SITES DOWN'!$D:$D,'[7]ALL SITES DOWN'!$J:$J,"")</f>
        <v/>
      </c>
      <c r="AQ1379" s="9" t="str">
        <f>_xlfn.XLOOKUP(B1379,[8]sheet1!$AC:$AC,[8]sheet1!$AF:$AF,"")</f>
        <v/>
      </c>
      <c r="AR1379" s="14"/>
      <c r="AS1379" s="14" t="s">
        <v>5465</v>
      </c>
      <c r="AT1379" s="14" t="str">
        <f>_xlfn.XLOOKUP(B1379,'[9]cell downs 18042026 17h'!$B:$B,'[9]cell downs 18042026 17h'!$B:$B,"")</f>
        <v/>
      </c>
      <c r="AU1379" s="14" t="str">
        <f>_xlfn.XLOOKUP(B1379,'[10]Cells Huawei 19042026 15h'!$B:$B,'[10]Cells Huawei 19042026 15h'!$B:$B,"")</f>
        <v/>
      </c>
      <c r="AV1379" s="9" t="str">
        <f>_xlfn.XLOOKUP(B1379,'[11]cells down 19042026 9H40'!$B:$B,'[11]cells down 19042026 9H40'!$B:$B,"")</f>
        <v/>
      </c>
    </row>
    <row r="1380" spans="1:48" hidden="1" x14ac:dyDescent="0.3">
      <c r="A1380" s="1" t="s">
        <v>336</v>
      </c>
      <c r="B1380" s="8" t="s">
        <v>337</v>
      </c>
      <c r="C1380" s="3" t="str">
        <f>_xlfn.XLOOKUP(B1380,'[1]daily break down'!$D:$D,'[1]daily break down'!$E:$E,"")</f>
        <v>SUD-OUEST</v>
      </c>
      <c r="D1380" s="1" t="s">
        <v>11</v>
      </c>
      <c r="E1380" s="1" t="s">
        <v>12</v>
      </c>
      <c r="F1380" s="3" t="s">
        <v>13</v>
      </c>
      <c r="G1380" s="1" t="s">
        <v>14</v>
      </c>
      <c r="H1380" s="27" t="str">
        <f>_xlfn.XLOOKUP(B1380,[2]CALCULATION!$B:$B,[2]CALCULATION!$H:$H,"")</f>
        <v>Huawei</v>
      </c>
      <c r="I1380" s="26">
        <v>14.895144007556365</v>
      </c>
      <c r="J1380" s="26">
        <v>3.5292944728378877</v>
      </c>
      <c r="K1380" s="26">
        <v>0</v>
      </c>
      <c r="L1380" s="26">
        <v>0</v>
      </c>
      <c r="M1380" s="26">
        <v>0</v>
      </c>
      <c r="N1380" s="26">
        <v>0</v>
      </c>
      <c r="O1380" s="26">
        <v>0</v>
      </c>
      <c r="P1380" s="114" t="s">
        <v>6364</v>
      </c>
      <c r="Q1380" s="42" t="s">
        <v>5538</v>
      </c>
      <c r="R1380" s="42"/>
      <c r="S1380" s="41" t="str" cm="1">
        <f t="array" ref="S1380">IFERROR(_xlfn.IFS(
U1380="MPR ISSUE","PDH",
U1380="BSS Hardware Issue","BSS",
U1380="Sites strategiques, MLL, Pylone, etc.","ENVTECH",
U1380="AKTIVCO DEFAUT GE &amp; POWER Cabinet","AKTIVCO",
U1380="AKTIVCO Coupure ENEO &amp; Baisse de tension","AKTIVCO GRID ONLY",
U1380="Coupure ENEO &amp; Baisse de tension","IHS GRID ONLY",
U1380="Defaut GE &amp; POWER Cabinet","IHS",
U1380="Sharing","Partners",
U1380="Sites strategiques &amp; DataCenter","SST &amp; DC",
U1380="Exclu","Exclu",
U1380="SAT","SAT",
U1380="SPARE-ISSUE","SPARE-ISSUE",
U1380="Fiber CAmtel","TRANS_FO_CAMTEL",
U1380="Fiber AOF","Fiber AOF",
U1380="Projet OCM (HUAWEI)","TRAVAUX-HUAWEI",
U1380="Projet OCM (NOKIA)","TRAVAUX-NOKIA",
U1380="ACCESS-ISSUE","ACCESS-ISSUE",
U1380="Projet OCM (ZTE, NOKIA, autres projets)","TRAVAUX OCM",
U1380="No root CAuse","No root cause",
U1380="ODU HS","PDH",
U1380="IP &amp; VLAN","PDH",
U1380="Warehouse HUAWEI","SPARE-ISSUE",
U1380="SPARE-HS","SPARE-ISSUE",
U1380="Power Telco","BSS",U1380="no impacts","no impacts"
),"")</f>
        <v>No root cause</v>
      </c>
      <c r="T1380" s="41" t="str" cm="1">
        <f t="array" ref="T1380">IFERROR(_xlfn.IFS(
U1380="MPR ISSUE","TX ISSUE",
U1380="BSS Hardware Issue","RAN ISSUE",
U1380="Sites strategiques, MLL, Pylone, etc.","ENVTECH",
U1380="AKTIVCO DEFAUT GE &amp; POWER Cabinet","POWER ISSUE",
U1380="AKTIVCO Coupure ENEO &amp; Baisse de tension","POWER ISSUE",
U1380="Coupure ENEO &amp; Baisse de tension","POWER ISSUE",
U1380="Defaut GE &amp; POWER Cabinet","POWER ISSUE",
U1380="Sharing","POWER ISSUE",
U1380="Sites strategiques &amp; DataCenter","POWER ISSUE",
U1380="Exclu","Exclu",
U1380="SAT","TX ISSUE",
U1380="SPARE-ISSUE","SPARE-ISSUE",
U1380="Fiber CAmtel","TX ISSUE",
U1380="Fiber AOF","TX ISSUE",
U1380="Projet OCM (HUAWEI)","TRAVAUX-HUAWEI",
U1380="Projet OCM (NOKIA)","TRAVAUX -NOKIA",
U1380="ACCESS-ISSUE","ACCESS-ISSUE",
U1380="Projet OCM (ZTE, NOKIA, autres projets)","TRAVAUX OCM",
U1380="No root CAuse","No root cause",
U1380="ODU HS","TX ISSUE",
U1380="IP &amp; VLAN","TX ISSUE",
U1380="Warehouse HUAWEI","SPARE-ISSUE",
U1380="SPARE-HS","SPARE-ISSUE",
U1380="Power Telco","RAN ISSUE",U1380="no impacts","no impacts"
),"")</f>
        <v>No root cause</v>
      </c>
      <c r="U1380" s="68" t="s">
        <v>5691</v>
      </c>
      <c r="V1380" s="41" t="str" cm="1">
        <f t="array" ref="V1380">IFERROR(_xlfn.IFS(
U1380="MPR ISSUE","ACTIVE",
U1380="BSS Hardware Issue","ACTIVE",
U1380="Sites strategiques, MLL, Pylone, etc.","PASSIVE",
U1380="AKTIVCO DEFAUT GE &amp; POWER Cabinet","PASSIVE",
U1380="AKTIVCO Coupure ENEO &amp; Baisse de tension","PASSIVE",
U1380="Coupure ENEO &amp; Baisse de tension","PASSIVE",
U1380="Defaut GE &amp; POWER Cabinet","PASSIVE",
U1380="Sharing","PASSIVE",
U1380="Sites strategiques &amp; DataCenter","PASSIVE",
U1380="Exclu","Exclu",
U1380="SAT","ACTIVE",
U1380="SPARE-ISSUE","SPARE-ISSUE",
U1380="Fiber CAmtel","ACTIVE",
U1380="Fiber AOF","ACTIVE",
U1380="Projet OCM (HUAWEI)","PLANNED WORKS",
U1380="Projet OCM (NOKIA)","PLANNED WORKS",
U1380="ACCESS-ISSUE","ACCESS-ISSUE",
U1380="Projet OCM (ZTE, NOKIA, autres projets)","PLANNED WORKS",
U1380="No root CAuse","No root cause",
U1380="ODU HS","ACTIVE",
U1380="IP &amp; VLAN","ACTIVE",
U1380="Warehouse HUAWEI","SPARE-ISSUE",
U1380="SPARE-HS","SPARE-ISSUE",
U1380="Power Telco","ACTIVE", U1380="no impacts","no impacts"
),"")</f>
        <v>No root cause</v>
      </c>
      <c r="W1380" s="113"/>
      <c r="X1380" s="113"/>
      <c r="Y1380" s="113"/>
      <c r="Z1380" s="113"/>
      <c r="AA1380" s="113"/>
      <c r="AB1380" s="17" t="s">
        <v>5465</v>
      </c>
      <c r="AC1380" s="17" t="str">
        <f>_xlfn.XLOOKUP(B1380,'INCIDENT-04-27-2026'!E:E,'INCIDENT-04-27-2026'!F:F,"")</f>
        <v/>
      </c>
      <c r="AD1380" s="9"/>
      <c r="AE1380" s="7" t="s">
        <v>5465</v>
      </c>
      <c r="AF1380" s="6" t="str">
        <f>_xlfn.XLOOKUP(B1380,'[13]Input_27-04'!$B:$B,'[13]Input_27-04'!$M:$M,"")</f>
        <v/>
      </c>
      <c r="AG1380" s="7"/>
      <c r="AH1380" s="3"/>
      <c r="AI1380" s="18" t="str">
        <f>_xlfn.XLOOKUP(B1380,'[3]Cells Huawei 27042026 10h'!$B:$B,'[3]Cells Huawei 27042026 10h'!$T:$T,"")</f>
        <v/>
      </c>
      <c r="AJ1380" s="18" t="str">
        <f>_xlfn.XLOOKUP(B1380,'[3]Cells Huawei 27042026 15h'!$B:$B,'[3]Cells Huawei 27042026 15h'!$T:$T,"")</f>
        <v/>
      </c>
      <c r="AK1380" s="18" t="str">
        <f>_xlfn.XLOOKUP(B1380,'[4]cells down 27042026 11h28'!$B:$B,'[4]cells down 27042026 11h28'!$R:$R,"")</f>
        <v/>
      </c>
      <c r="AL1380" s="18" t="str">
        <f>_xlfn.XLOOKUP(B1380,'[4]cells down 27042026 18h01'!$B:$B,'[4]cells down 27042026 18h01'!$R:$R,"")</f>
        <v/>
      </c>
      <c r="AM1380" s="18" t="str">
        <f>_xlfn.XLOOKUP(B1380,'[5]cell downs 27042026 11h'!$B:$B,'[5]cell downs 27042026 11h'!$R:$R,"")</f>
        <v/>
      </c>
      <c r="AN1380" s="18" t="str">
        <f>_xlfn.XLOOKUP(B1380,'[5]cell downs 27042026 17h40'!$B:$B,'[5]cell downs 27042026 17h40'!$R:$R,"")</f>
        <v/>
      </c>
      <c r="AO1380" s="18" t="str">
        <f>_xlfn.XLOOKUP(B1380,'[6]ALL SITES DOWN'!$D:$D,'[6]ALL SITES DOWN'!$J:$J,"")</f>
        <v/>
      </c>
      <c r="AP1380" s="18" t="str">
        <f>_xlfn.XLOOKUP(B1380,'[7]ALL SITES DOWN'!$D:$D,'[7]ALL SITES DOWN'!$J:$J,"")</f>
        <v/>
      </c>
      <c r="AQ1380" s="9" t="str">
        <f>_xlfn.XLOOKUP(B1380,[8]sheet1!$AC:$AC,[8]sheet1!$AF:$AF,"")</f>
        <v/>
      </c>
      <c r="AR1380" s="14"/>
      <c r="AS1380" s="14" t="s">
        <v>5465</v>
      </c>
      <c r="AT1380" s="14" t="str">
        <f>_xlfn.XLOOKUP(B1380,'[9]cell downs 18042026 17h'!$B:$B,'[9]cell downs 18042026 17h'!$B:$B,"")</f>
        <v/>
      </c>
      <c r="AU1380" s="14" t="str">
        <f>_xlfn.XLOOKUP(B1380,'[10]Cells Huawei 19042026 15h'!$B:$B,'[10]Cells Huawei 19042026 15h'!$B:$B,"")</f>
        <v/>
      </c>
      <c r="AV1380" s="9" t="str">
        <f>_xlfn.XLOOKUP(B1380,'[11]cells down 19042026 9H40'!$B:$B,'[11]cells down 19042026 9H40'!$B:$B,"")</f>
        <v/>
      </c>
    </row>
    <row r="1381" spans="1:48" hidden="1" x14ac:dyDescent="0.3">
      <c r="A1381" s="1" t="s">
        <v>625</v>
      </c>
      <c r="B1381" s="8" t="s">
        <v>626</v>
      </c>
      <c r="C1381" s="3" t="str">
        <f>_xlfn.XLOOKUP(B1381,'[1]daily break down'!$D:$D,'[1]daily break down'!$E:$E,"")</f>
        <v>SUD-OUEST</v>
      </c>
      <c r="D1381" s="1" t="s">
        <v>11</v>
      </c>
      <c r="E1381" s="1" t="s">
        <v>12</v>
      </c>
      <c r="F1381" s="3" t="s">
        <v>13</v>
      </c>
      <c r="G1381" s="1" t="s">
        <v>627</v>
      </c>
      <c r="H1381" s="28" t="str">
        <f>_xlfn.XLOOKUP(B1381,[2]CALCULATION!$B:$B,[2]CALCULATION!$H:$H,"")</f>
        <v>NOKIA</v>
      </c>
      <c r="I1381" s="26">
        <v>0</v>
      </c>
      <c r="J1381" s="26">
        <v>0</v>
      </c>
      <c r="K1381" s="26">
        <v>0</v>
      </c>
      <c r="L1381" s="26">
        <v>0</v>
      </c>
      <c r="M1381" s="26">
        <v>0</v>
      </c>
      <c r="N1381" s="26">
        <v>0</v>
      </c>
      <c r="O1381" s="26">
        <v>0</v>
      </c>
      <c r="P1381" s="114" t="s">
        <v>6364</v>
      </c>
      <c r="Q1381" s="42" t="s">
        <v>6353</v>
      </c>
      <c r="R1381" s="42"/>
      <c r="S1381" s="41" t="str" cm="1">
        <f t="array" ref="S1381">IFERROR(_xlfn.IFS(
U1381="MPR ISSUE","PDH",
U1381="BSS Hardware Issue","BSS",
U1381="Sites strategiques, MLL, Pylone, etc.","ENVTECH",
U1381="AKTIVCO DEFAUT GE &amp; POWER Cabinet","AKTIVCO",
U1381="AKTIVCO Coupure ENEO &amp; Baisse de tension","AKTIVCO GRID ONLY",
U1381="Coupure ENEO &amp; Baisse de tension","IHS GRID ONLY",
U1381="Defaut GE &amp; POWER Cabinet","IHS",
U1381="Sharing","Partners",
U1381="Sites strategiques &amp; DataCenter","SST &amp; DC",
U1381="Exclu","Exclu",
U1381="SAT","SAT",
U1381="SPARE-ISSUE","SPARE-ISSUE",
U1381="Fiber CAmtel","TRANS_FO_CAMTEL",
U1381="Fiber AOF","Fiber AOF",
U1381="Projet OCM (HUAWEI)","TRAVAUX-HUAWEI",
U1381="Projet OCM (NOKIA)","TRAVAUX-NOKIA",
U1381="ACCESS-ISSUE","ACCESS-ISSUE",
U1381="Projet OCM (ZTE, NOKIA, autres projets)","TRAVAUX OCM",
U1381="No root CAuse","No root cause",
U1381="ODU HS","PDH",
U1381="IP &amp; VLAN","PDH",
U1381="Warehouse HUAWEI","SPARE-ISSUE",
U1381="SPARE-HS","SPARE-ISSUE",
U1381="Power Telco","BSS",U1381="no impacts","no impacts"
),"")</f>
        <v/>
      </c>
      <c r="T1381" s="41" t="str" cm="1">
        <f t="array" ref="T1381">IFERROR(_xlfn.IFS(
U1381="MPR ISSUE","TX ISSUE",
U1381="BSS Hardware Issue","RAN ISSUE",
U1381="Sites strategiques, MLL, Pylone, etc.","ENVTECH",
U1381="AKTIVCO DEFAUT GE &amp; POWER Cabinet","POWER ISSUE",
U1381="AKTIVCO Coupure ENEO &amp; Baisse de tension","POWER ISSUE",
U1381="Coupure ENEO &amp; Baisse de tension","POWER ISSUE",
U1381="Defaut GE &amp; POWER Cabinet","POWER ISSUE",
U1381="Sharing","POWER ISSUE",
U1381="Sites strategiques &amp; DataCenter","POWER ISSUE",
U1381="Exclu","Exclu",
U1381="SAT","TX ISSUE",
U1381="SPARE-ISSUE","SPARE-ISSUE",
U1381="Fiber CAmtel","TX ISSUE",
U1381="Fiber AOF","TX ISSUE",
U1381="Projet OCM (HUAWEI)","TRAVAUX-HUAWEI",
U1381="Projet OCM (NOKIA)","TRAVAUX -NOKIA",
U1381="ACCESS-ISSUE","ACCESS-ISSUE",
U1381="Projet OCM (ZTE, NOKIA, autres projets)","TRAVAUX OCM",
U1381="No root CAuse","No root cause",
U1381="ODU HS","TX ISSUE",
U1381="IP &amp; VLAN","TX ISSUE",
U1381="Warehouse HUAWEI","SPARE-ISSUE",
U1381="SPARE-HS","SPARE-ISSUE",
U1381="Power Telco","RAN ISSUE",U1381="no impacts","no impacts"
),"")</f>
        <v/>
      </c>
      <c r="U1381" s="68"/>
      <c r="V1381" s="41" t="str" cm="1">
        <f t="array" ref="V1381">IFERROR(_xlfn.IFS(
U1381="MPR ISSUE","ACTIVE",
U1381="BSS Hardware Issue","ACTIVE",
U1381="Sites strategiques, MLL, Pylone, etc.","PASSIVE",
U1381="AKTIVCO DEFAUT GE &amp; POWER Cabinet","PASSIVE",
U1381="AKTIVCO Coupure ENEO &amp; Baisse de tension","PASSIVE",
U1381="Coupure ENEO &amp; Baisse de tension","PASSIVE",
U1381="Defaut GE &amp; POWER Cabinet","PASSIVE",
U1381="Sharing","PASSIVE",
U1381="Sites strategiques &amp; DataCenter","PASSIVE",
U1381="Exclu","Exclu",
U1381="SAT","ACTIVE",
U1381="SPARE-ISSUE","SPARE-ISSUE",
U1381="Fiber CAmtel","ACTIVE",
U1381="Fiber AOF","ACTIVE",
U1381="Projet OCM (HUAWEI)","PLANNED WORKS",
U1381="Projet OCM (NOKIA)","PLANNED WORKS",
U1381="ACCESS-ISSUE","ACCESS-ISSUE",
U1381="Projet OCM (ZTE, NOKIA, autres projets)","PLANNED WORKS",
U1381="No root CAuse","No root cause",
U1381="ODU HS","ACTIVE",
U1381="IP &amp; VLAN","ACTIVE",
U1381="Warehouse HUAWEI","SPARE-ISSUE",
U1381="SPARE-HS","SPARE-ISSUE",
U1381="Power Telco","ACTIVE", U1381="no impacts","no impacts"
),"")</f>
        <v/>
      </c>
      <c r="W1381" s="113"/>
      <c r="X1381" s="113"/>
      <c r="Y1381" s="113"/>
      <c r="Z1381" s="113"/>
      <c r="AA1381" s="113"/>
      <c r="AB1381" s="17" t="s">
        <v>5465</v>
      </c>
      <c r="AC1381" s="17" t="str">
        <f>_xlfn.XLOOKUP(B1381,'INCIDENT-04-27-2026'!E:E,'INCIDENT-04-27-2026'!F:F,"")</f>
        <v/>
      </c>
      <c r="AD1381" s="9"/>
      <c r="AE1381" s="7" t="s">
        <v>5465</v>
      </c>
      <c r="AF1381" s="6" t="str">
        <f>_xlfn.XLOOKUP(B1381,'[13]Input_27-04'!$B:$B,'[13]Input_27-04'!$M:$M,"")</f>
        <v/>
      </c>
      <c r="AG1381" s="7"/>
      <c r="AH1381" s="3"/>
      <c r="AI1381" s="18" t="str">
        <f>_xlfn.XLOOKUP(B1381,'[3]Cells Huawei 27042026 10h'!$B:$B,'[3]Cells Huawei 27042026 10h'!$T:$T,"")</f>
        <v/>
      </c>
      <c r="AJ1381" s="18" t="str">
        <f>_xlfn.XLOOKUP(B1381,'[3]Cells Huawei 27042026 15h'!$B:$B,'[3]Cells Huawei 27042026 15h'!$T:$T,"")</f>
        <v/>
      </c>
      <c r="AK1381" s="18" t="str">
        <f>_xlfn.XLOOKUP(B1381,'[4]cells down 27042026 11h28'!$B:$B,'[4]cells down 27042026 11h28'!$R:$R,"")</f>
        <v/>
      </c>
      <c r="AL1381" s="18" t="str">
        <f>_xlfn.XLOOKUP(B1381,'[4]cells down 27042026 18h01'!$B:$B,'[4]cells down 27042026 18h01'!$R:$R,"")</f>
        <v/>
      </c>
      <c r="AM1381" s="18" t="str">
        <f>_xlfn.XLOOKUP(B1381,'[5]cell downs 27042026 11h'!$B:$B,'[5]cell downs 27042026 11h'!$R:$R,"")</f>
        <v/>
      </c>
      <c r="AN1381" s="18" t="str">
        <f>_xlfn.XLOOKUP(B1381,'[5]cell downs 27042026 17h40'!$B:$B,'[5]cell downs 27042026 17h40'!$R:$R,"")</f>
        <v/>
      </c>
      <c r="AO1381" s="18" t="str">
        <f>_xlfn.XLOOKUP(B1381,'[6]ALL SITES DOWN'!$D:$D,'[6]ALL SITES DOWN'!$J:$J,"")</f>
        <v/>
      </c>
      <c r="AP1381" s="18" t="str">
        <f>_xlfn.XLOOKUP(B1381,'[7]ALL SITES DOWN'!$D:$D,'[7]ALL SITES DOWN'!$J:$J,"")</f>
        <v/>
      </c>
      <c r="AQ1381" s="9" t="str">
        <f>_xlfn.XLOOKUP(B1381,[8]sheet1!$AC:$AC,[8]sheet1!$AF:$AF,"")</f>
        <v/>
      </c>
      <c r="AR1381" s="14"/>
      <c r="AS1381" s="14" t="s">
        <v>5465</v>
      </c>
      <c r="AT1381" s="14" t="str">
        <f>_xlfn.XLOOKUP(B1381,'[9]cell downs 18042026 17h'!$B:$B,'[9]cell downs 18042026 17h'!$B:$B,"")</f>
        <v/>
      </c>
      <c r="AU1381" s="14" t="str">
        <f>_xlfn.XLOOKUP(B1381,'[10]Cells Huawei 19042026 15h'!$B:$B,'[10]Cells Huawei 19042026 15h'!$B:$B,"")</f>
        <v/>
      </c>
      <c r="AV1381" s="9" t="str">
        <f>_xlfn.XLOOKUP(B1381,'[11]cells down 19042026 9H40'!$B:$B,'[11]cells down 19042026 9H40'!$B:$B,"")</f>
        <v/>
      </c>
    </row>
    <row r="1382" spans="1:48" hidden="1" x14ac:dyDescent="0.3">
      <c r="A1382" s="1" t="s">
        <v>2782</v>
      </c>
      <c r="B1382" s="8" t="s">
        <v>2783</v>
      </c>
      <c r="C1382" s="3" t="str">
        <f>_xlfn.XLOOKUP(B1382,'[1]daily break down'!$D:$D,'[1]daily break down'!$E:$E,"")</f>
        <v>Douala</v>
      </c>
      <c r="D1382" s="1" t="s">
        <v>11</v>
      </c>
      <c r="E1382" s="1" t="s">
        <v>594</v>
      </c>
      <c r="F1382" s="3" t="s">
        <v>31</v>
      </c>
      <c r="G1382" s="1" t="s">
        <v>32</v>
      </c>
      <c r="H1382" s="29" t="str">
        <f>_xlfn.XLOOKUP(B1382,[2]CALCULATION!$B:$B,[2]CALCULATION!$H:$H,"")</f>
        <v>ZTE</v>
      </c>
      <c r="I1382" s="26">
        <v>0</v>
      </c>
      <c r="J1382" s="26">
        <v>3.4214992594875482</v>
      </c>
      <c r="K1382" s="26">
        <v>0</v>
      </c>
      <c r="L1382" s="26">
        <v>0</v>
      </c>
      <c r="M1382" s="26">
        <v>0</v>
      </c>
      <c r="N1382" s="26">
        <v>0</v>
      </c>
      <c r="O1382" s="26">
        <v>0</v>
      </c>
      <c r="P1382" s="114" t="s">
        <v>6364</v>
      </c>
      <c r="Q1382" s="42" t="s">
        <v>5538</v>
      </c>
      <c r="R1382" s="42"/>
      <c r="S1382" s="41" t="str" cm="1">
        <f t="array" ref="S1382">IFERROR(_xlfn.IFS(
U1382="MPR ISSUE","PDH",
U1382="BSS Hardware Issue","BSS",
U1382="Sites strategiques, MLL, Pylone, etc.","ENVTECH",
U1382="AKTIVCO DEFAUT GE &amp; POWER Cabinet","AKTIVCO",
U1382="AKTIVCO Coupure ENEO &amp; Baisse de tension","AKTIVCO GRID ONLY",
U1382="Coupure ENEO &amp; Baisse de tension","IHS GRID ONLY",
U1382="Defaut GE &amp; POWER Cabinet","IHS",
U1382="Sharing","Partners",
U1382="Sites strategiques &amp; DataCenter","SST &amp; DC",
U1382="Exclu","Exclu",
U1382="SAT","SAT",
U1382="SPARE-ISSUE","SPARE-ISSUE",
U1382="Fiber CAmtel","TRANS_FO_CAMTEL",
U1382="Fiber AOF","Fiber AOF",
U1382="Projet OCM (HUAWEI)","TRAVAUX-HUAWEI",
U1382="Projet OCM (NOKIA)","TRAVAUX-NOKIA",
U1382="ACCESS-ISSUE","ACCESS-ISSUE",
U1382="Projet OCM (ZTE, NOKIA, autres projets)","TRAVAUX OCM",
U1382="No root CAuse","No root cause",
U1382="ODU HS","PDH",
U1382="IP &amp; VLAN","PDH",
U1382="Warehouse HUAWEI","SPARE-ISSUE",
U1382="SPARE-HS","SPARE-ISSUE",
U1382="Power Telco","BSS",U1382="no impacts","no impacts"
),"")</f>
        <v>No root cause</v>
      </c>
      <c r="T1382" s="41" t="str" cm="1">
        <f t="array" ref="T1382">IFERROR(_xlfn.IFS(
U1382="MPR ISSUE","TX ISSUE",
U1382="BSS Hardware Issue","RAN ISSUE",
U1382="Sites strategiques, MLL, Pylone, etc.","ENVTECH",
U1382="AKTIVCO DEFAUT GE &amp; POWER Cabinet","POWER ISSUE",
U1382="AKTIVCO Coupure ENEO &amp; Baisse de tension","POWER ISSUE",
U1382="Coupure ENEO &amp; Baisse de tension","POWER ISSUE",
U1382="Defaut GE &amp; POWER Cabinet","POWER ISSUE",
U1382="Sharing","POWER ISSUE",
U1382="Sites strategiques &amp; DataCenter","POWER ISSUE",
U1382="Exclu","Exclu",
U1382="SAT","TX ISSUE",
U1382="SPARE-ISSUE","SPARE-ISSUE",
U1382="Fiber CAmtel","TX ISSUE",
U1382="Fiber AOF","TX ISSUE",
U1382="Projet OCM (HUAWEI)","TRAVAUX-HUAWEI",
U1382="Projet OCM (NOKIA)","TRAVAUX -NOKIA",
U1382="ACCESS-ISSUE","ACCESS-ISSUE",
U1382="Projet OCM (ZTE, NOKIA, autres projets)","TRAVAUX OCM",
U1382="No root CAuse","No root cause",
U1382="ODU HS","TX ISSUE",
U1382="IP &amp; VLAN","TX ISSUE",
U1382="Warehouse HUAWEI","SPARE-ISSUE",
U1382="SPARE-HS","SPARE-ISSUE",
U1382="Power Telco","RAN ISSUE",U1382="no impacts","no impacts"
),"")</f>
        <v>No root cause</v>
      </c>
      <c r="U1382" s="68" t="s">
        <v>5691</v>
      </c>
      <c r="V1382" s="41" t="str" cm="1">
        <f t="array" ref="V1382">IFERROR(_xlfn.IFS(
U1382="MPR ISSUE","ACTIVE",
U1382="BSS Hardware Issue","ACTIVE",
U1382="Sites strategiques, MLL, Pylone, etc.","PASSIVE",
U1382="AKTIVCO DEFAUT GE &amp; POWER Cabinet","PASSIVE",
U1382="AKTIVCO Coupure ENEO &amp; Baisse de tension","PASSIVE",
U1382="Coupure ENEO &amp; Baisse de tension","PASSIVE",
U1382="Defaut GE &amp; POWER Cabinet","PASSIVE",
U1382="Sharing","PASSIVE",
U1382="Sites strategiques &amp; DataCenter","PASSIVE",
U1382="Exclu","Exclu",
U1382="SAT","ACTIVE",
U1382="SPARE-ISSUE","SPARE-ISSUE",
U1382="Fiber CAmtel","ACTIVE",
U1382="Fiber AOF","ACTIVE",
U1382="Projet OCM (HUAWEI)","PLANNED WORKS",
U1382="Projet OCM (NOKIA)","PLANNED WORKS",
U1382="ACCESS-ISSUE","ACCESS-ISSUE",
U1382="Projet OCM (ZTE, NOKIA, autres projets)","PLANNED WORKS",
U1382="No root CAuse","No root cause",
U1382="ODU HS","ACTIVE",
U1382="IP &amp; VLAN","ACTIVE",
U1382="Warehouse HUAWEI","SPARE-ISSUE",
U1382="SPARE-HS","SPARE-ISSUE",
U1382="Power Telco","ACTIVE", U1382="no impacts","no impacts"
),"")</f>
        <v>No root cause</v>
      </c>
      <c r="W1382" s="113"/>
      <c r="X1382" s="113"/>
      <c r="Y1382" s="113"/>
      <c r="Z1382" s="113"/>
      <c r="AA1382" s="113"/>
      <c r="AB1382" s="17" t="s">
        <v>5465</v>
      </c>
      <c r="AC1382" s="17" t="str">
        <f>_xlfn.XLOOKUP(B1382,'INCIDENT-04-27-2026'!E:E,'INCIDENT-04-27-2026'!F:F,"")</f>
        <v/>
      </c>
      <c r="AD1382" s="9"/>
      <c r="AE1382" s="7" t="s">
        <v>5465</v>
      </c>
      <c r="AF1382" s="6" t="str">
        <f>_xlfn.XLOOKUP(B1382,'[13]Input_27-04'!$B:$B,'[13]Input_27-04'!$M:$M,"")</f>
        <v/>
      </c>
      <c r="AG1382" s="7"/>
      <c r="AH1382" s="3"/>
      <c r="AI1382" s="18" t="str">
        <f>_xlfn.XLOOKUP(B1382,'[3]Cells Huawei 27042026 10h'!$B:$B,'[3]Cells Huawei 27042026 10h'!$T:$T,"")</f>
        <v/>
      </c>
      <c r="AJ1382" s="18" t="str">
        <f>_xlfn.XLOOKUP(B1382,'[3]Cells Huawei 27042026 15h'!$B:$B,'[3]Cells Huawei 27042026 15h'!$T:$T,"")</f>
        <v/>
      </c>
      <c r="AK1382" s="18" t="str">
        <f>_xlfn.XLOOKUP(B1382,'[4]cells down 27042026 11h28'!$B:$B,'[4]cells down 27042026 11h28'!$R:$R,"")</f>
        <v/>
      </c>
      <c r="AL1382" s="18" t="str">
        <f>_xlfn.XLOOKUP(B1382,'[4]cells down 27042026 18h01'!$B:$B,'[4]cells down 27042026 18h01'!$R:$R,"")</f>
        <v/>
      </c>
      <c r="AM1382" s="18" t="str">
        <f>_xlfn.XLOOKUP(B1382,'[5]cell downs 27042026 11h'!$B:$B,'[5]cell downs 27042026 11h'!$R:$R,"")</f>
        <v/>
      </c>
      <c r="AN1382" s="18" t="str">
        <f>_xlfn.XLOOKUP(B1382,'[5]cell downs 27042026 17h40'!$B:$B,'[5]cell downs 27042026 17h40'!$R:$R,"")</f>
        <v/>
      </c>
      <c r="AO1382" s="18" t="str">
        <f>_xlfn.XLOOKUP(B1382,'[6]ALL SITES DOWN'!$D:$D,'[6]ALL SITES DOWN'!$J:$J,"")</f>
        <v/>
      </c>
      <c r="AP1382" s="18" t="str">
        <f>_xlfn.XLOOKUP(B1382,'[7]ALL SITES DOWN'!$D:$D,'[7]ALL SITES DOWN'!$J:$J,"")</f>
        <v/>
      </c>
      <c r="AQ1382" s="9" t="str">
        <f>_xlfn.XLOOKUP(B1382,[8]sheet1!$AC:$AC,[8]sheet1!$AF:$AF,"")</f>
        <v/>
      </c>
      <c r="AR1382" s="14"/>
      <c r="AS1382" s="14" t="s">
        <v>5465</v>
      </c>
      <c r="AT1382" s="14" t="str">
        <f>_xlfn.XLOOKUP(B1382,'[9]cell downs 18042026 17h'!$B:$B,'[9]cell downs 18042026 17h'!$B:$B,"")</f>
        <v/>
      </c>
      <c r="AU1382" s="14" t="str">
        <f>_xlfn.XLOOKUP(B1382,'[10]Cells Huawei 19042026 15h'!$B:$B,'[10]Cells Huawei 19042026 15h'!$B:$B,"")</f>
        <v/>
      </c>
      <c r="AV1382" s="9" t="str">
        <f>_xlfn.XLOOKUP(B1382,'[11]cells down 19042026 9H40'!$B:$B,'[11]cells down 19042026 9H40'!$B:$B,"")</f>
        <v/>
      </c>
    </row>
    <row r="1383" spans="1:48" hidden="1" x14ac:dyDescent="0.3">
      <c r="A1383" s="3" t="s">
        <v>2440</v>
      </c>
      <c r="B1383" s="23" t="s">
        <v>2441</v>
      </c>
      <c r="C1383" s="3" t="str">
        <f>_xlfn.XLOOKUP(B1383,'[1]daily break down'!$D:$D,'[1]daily break down'!$E:$E,"")</f>
        <v>LITTORAL</v>
      </c>
      <c r="D1383" s="3" t="s">
        <v>11</v>
      </c>
      <c r="E1383" s="3" t="s">
        <v>66</v>
      </c>
      <c r="F1383" s="3" t="s">
        <v>31</v>
      </c>
      <c r="G1383" s="3" t="s">
        <v>2442</v>
      </c>
      <c r="H1383" s="28" t="str">
        <f>_xlfn.XLOOKUP(B1383,[2]CALCULATION!$B:$B,[2]CALCULATION!$H:$H,"")</f>
        <v>NOKIA</v>
      </c>
      <c r="I1383" s="26">
        <v>0</v>
      </c>
      <c r="J1383" s="26">
        <v>3.3538864775863004</v>
      </c>
      <c r="K1383" s="26">
        <v>0</v>
      </c>
      <c r="L1383" s="26">
        <v>0</v>
      </c>
      <c r="M1383" s="26">
        <v>0</v>
      </c>
      <c r="N1383" s="26">
        <v>0</v>
      </c>
      <c r="O1383" s="26">
        <v>0</v>
      </c>
      <c r="P1383" s="114" t="s">
        <v>6364</v>
      </c>
      <c r="Q1383" s="42" t="s">
        <v>5538</v>
      </c>
      <c r="R1383" s="42"/>
      <c r="S1383" s="41" t="str" cm="1">
        <f t="array" ref="S1383">IFERROR(_xlfn.IFS(
U1383="MPR ISSUE","PDH",
U1383="BSS Hardware Issue","BSS",
U1383="Sites strategiques, MLL, Pylone, etc.","ENVTECH",
U1383="AKTIVCO DEFAUT GE &amp; POWER Cabinet","AKTIVCO",
U1383="AKTIVCO Coupure ENEO &amp; Baisse de tension","AKTIVCO GRID ONLY",
U1383="Coupure ENEO &amp; Baisse de tension","IHS GRID ONLY",
U1383="Defaut GE &amp; POWER Cabinet","IHS",
U1383="Sharing","Partners",
U1383="Sites strategiques &amp; DataCenter","SST &amp; DC",
U1383="Exclu","Exclu",
U1383="SAT","SAT",
U1383="SPARE-ISSUE","SPARE-ISSUE",
U1383="Fiber CAmtel","TRANS_FO_CAMTEL",
U1383="Fiber AOF","Fiber AOF",
U1383="Projet OCM (HUAWEI)","TRAVAUX-HUAWEI",
U1383="Projet OCM (NOKIA)","TRAVAUX-NOKIA",
U1383="ACCESS-ISSUE","ACCESS-ISSUE",
U1383="Projet OCM (ZTE, NOKIA, autres projets)","TRAVAUX OCM",
U1383="No root CAuse","No root cause",
U1383="ODU HS","PDH",
U1383="IP &amp; VLAN","PDH",
U1383="Warehouse HUAWEI","SPARE-ISSUE",
U1383="SPARE-HS","SPARE-ISSUE",
U1383="Power Telco","BSS",U1383="no impacts","no impacts"
),"")</f>
        <v>No root cause</v>
      </c>
      <c r="T1383" s="41" t="str" cm="1">
        <f t="array" ref="T1383">IFERROR(_xlfn.IFS(
U1383="MPR ISSUE","TX ISSUE",
U1383="BSS Hardware Issue","RAN ISSUE",
U1383="Sites strategiques, MLL, Pylone, etc.","ENVTECH",
U1383="AKTIVCO DEFAUT GE &amp; POWER Cabinet","POWER ISSUE",
U1383="AKTIVCO Coupure ENEO &amp; Baisse de tension","POWER ISSUE",
U1383="Coupure ENEO &amp; Baisse de tension","POWER ISSUE",
U1383="Defaut GE &amp; POWER Cabinet","POWER ISSUE",
U1383="Sharing","POWER ISSUE",
U1383="Sites strategiques &amp; DataCenter","POWER ISSUE",
U1383="Exclu","Exclu",
U1383="SAT","TX ISSUE",
U1383="SPARE-ISSUE","SPARE-ISSUE",
U1383="Fiber CAmtel","TX ISSUE",
U1383="Fiber AOF","TX ISSUE",
U1383="Projet OCM (HUAWEI)","TRAVAUX-HUAWEI",
U1383="Projet OCM (NOKIA)","TRAVAUX -NOKIA",
U1383="ACCESS-ISSUE","ACCESS-ISSUE",
U1383="Projet OCM (ZTE, NOKIA, autres projets)","TRAVAUX OCM",
U1383="No root CAuse","No root cause",
U1383="ODU HS","TX ISSUE",
U1383="IP &amp; VLAN","TX ISSUE",
U1383="Warehouse HUAWEI","SPARE-ISSUE",
U1383="SPARE-HS","SPARE-ISSUE",
U1383="Power Telco","RAN ISSUE",U1383="no impacts","no impacts"
),"")</f>
        <v>No root cause</v>
      </c>
      <c r="U1383" s="68" t="s">
        <v>5691</v>
      </c>
      <c r="V1383" s="41" t="str" cm="1">
        <f t="array" ref="V1383">IFERROR(_xlfn.IFS(
U1383="MPR ISSUE","ACTIVE",
U1383="BSS Hardware Issue","ACTIVE",
U1383="Sites strategiques, MLL, Pylone, etc.","PASSIVE",
U1383="AKTIVCO DEFAUT GE &amp; POWER Cabinet","PASSIVE",
U1383="AKTIVCO Coupure ENEO &amp; Baisse de tension","PASSIVE",
U1383="Coupure ENEO &amp; Baisse de tension","PASSIVE",
U1383="Defaut GE &amp; POWER Cabinet","PASSIVE",
U1383="Sharing","PASSIVE",
U1383="Sites strategiques &amp; DataCenter","PASSIVE",
U1383="Exclu","Exclu",
U1383="SAT","ACTIVE",
U1383="SPARE-ISSUE","SPARE-ISSUE",
U1383="Fiber CAmtel","ACTIVE",
U1383="Fiber AOF","ACTIVE",
U1383="Projet OCM (HUAWEI)","PLANNED WORKS",
U1383="Projet OCM (NOKIA)","PLANNED WORKS",
U1383="ACCESS-ISSUE","ACCESS-ISSUE",
U1383="Projet OCM (ZTE, NOKIA, autres projets)","PLANNED WORKS",
U1383="No root CAuse","No root cause",
U1383="ODU HS","ACTIVE",
U1383="IP &amp; VLAN","ACTIVE",
U1383="Warehouse HUAWEI","SPARE-ISSUE",
U1383="SPARE-HS","SPARE-ISSUE",
U1383="Power Telco","ACTIVE", U1383="no impacts","no impacts"
),"")</f>
        <v>No root cause</v>
      </c>
      <c r="W1383" s="113"/>
      <c r="X1383" s="113"/>
      <c r="Y1383" s="113"/>
      <c r="Z1383" s="113"/>
      <c r="AA1383" s="113"/>
      <c r="AB1383" s="17" t="s">
        <v>5465</v>
      </c>
      <c r="AC1383" s="17" t="str">
        <f>_xlfn.XLOOKUP(B1383,'INCIDENT-04-27-2026'!E:E,'INCIDENT-04-27-2026'!F:F,"")</f>
        <v/>
      </c>
      <c r="AD1383" s="9"/>
      <c r="AE1383" s="7" t="s">
        <v>5465</v>
      </c>
      <c r="AF1383" s="6" t="str">
        <f>_xlfn.XLOOKUP(B1383,'[13]Input_27-04'!$B:$B,'[13]Input_27-04'!$M:$M,"")</f>
        <v/>
      </c>
      <c r="AG1383" s="7"/>
      <c r="AH1383" s="3"/>
      <c r="AI1383" s="18" t="str">
        <f>_xlfn.XLOOKUP(B1383,'[3]Cells Huawei 27042026 10h'!$B:$B,'[3]Cells Huawei 27042026 10h'!$T:$T,"")</f>
        <v/>
      </c>
      <c r="AJ1383" s="18" t="str">
        <f>_xlfn.XLOOKUP(B1383,'[3]Cells Huawei 27042026 15h'!$B:$B,'[3]Cells Huawei 27042026 15h'!$T:$T,"")</f>
        <v/>
      </c>
      <c r="AK1383" s="18" t="str">
        <f>_xlfn.XLOOKUP(B1383,'[4]cells down 27042026 11h28'!$B:$B,'[4]cells down 27042026 11h28'!$R:$R,"")</f>
        <v/>
      </c>
      <c r="AL1383" s="18" t="str">
        <f>_xlfn.XLOOKUP(B1383,'[4]cells down 27042026 18h01'!$B:$B,'[4]cells down 27042026 18h01'!$R:$R,"")</f>
        <v/>
      </c>
      <c r="AM1383" s="18" t="str">
        <f>_xlfn.XLOOKUP(B1383,'[5]cell downs 27042026 11h'!$B:$B,'[5]cell downs 27042026 11h'!$R:$R,"")</f>
        <v/>
      </c>
      <c r="AN1383" s="18" t="str">
        <f>_xlfn.XLOOKUP(B1383,'[5]cell downs 27042026 17h40'!$B:$B,'[5]cell downs 27042026 17h40'!$R:$R,"")</f>
        <v/>
      </c>
      <c r="AO1383" s="18" t="str">
        <f>_xlfn.XLOOKUP(B1383,'[6]ALL SITES DOWN'!$D:$D,'[6]ALL SITES DOWN'!$J:$J,"")</f>
        <v/>
      </c>
      <c r="AP1383" s="18" t="str">
        <f>_xlfn.XLOOKUP(B1383,'[7]ALL SITES DOWN'!$D:$D,'[7]ALL SITES DOWN'!$J:$J,"")</f>
        <v/>
      </c>
      <c r="AQ1383" s="9" t="str">
        <f>_xlfn.XLOOKUP(B1383,[8]sheet1!$AC:$AC,[8]sheet1!$AF:$AF,"")</f>
        <v/>
      </c>
      <c r="AR1383" s="14"/>
      <c r="AS1383" s="14" t="s">
        <v>5465</v>
      </c>
      <c r="AT1383" s="14" t="str">
        <f>_xlfn.XLOOKUP(B1383,'[9]cell downs 18042026 17h'!$B:$B,'[9]cell downs 18042026 17h'!$B:$B,"")</f>
        <v/>
      </c>
      <c r="AU1383" s="14" t="str">
        <f>_xlfn.XLOOKUP(B1383,'[10]Cells Huawei 19042026 15h'!$B:$B,'[10]Cells Huawei 19042026 15h'!$B:$B,"")</f>
        <v/>
      </c>
      <c r="AV1383" s="9" t="str">
        <f>_xlfn.XLOOKUP(B1383,'[11]cells down 19042026 9H40'!$B:$B,'[11]cells down 19042026 9H40'!$B:$B,"")</f>
        <v/>
      </c>
    </row>
    <row r="1384" spans="1:48" hidden="1" x14ac:dyDescent="0.3">
      <c r="A1384" s="1" t="s">
        <v>1015</v>
      </c>
      <c r="B1384" s="8" t="s">
        <v>1016</v>
      </c>
      <c r="C1384" s="3" t="str">
        <f>_xlfn.XLOOKUP(B1384,'[1]daily break down'!$D:$D,'[1]daily break down'!$E:$E,"")</f>
        <v>Garoua</v>
      </c>
      <c r="D1384" s="1" t="s">
        <v>11</v>
      </c>
      <c r="E1384" s="1" t="s">
        <v>12</v>
      </c>
      <c r="F1384" s="3" t="s">
        <v>23</v>
      </c>
      <c r="G1384" s="1" t="s">
        <v>24</v>
      </c>
      <c r="H1384" s="27" t="str">
        <f>_xlfn.XLOOKUP(B1384,[2]CALCULATION!$B:$B,[2]CALCULATION!$H:$H,"")</f>
        <v>Huawei</v>
      </c>
      <c r="I1384" s="26">
        <v>0</v>
      </c>
      <c r="J1384" s="26">
        <v>2.6528073840077853</v>
      </c>
      <c r="K1384" s="26">
        <v>0</v>
      </c>
      <c r="L1384" s="26">
        <v>0</v>
      </c>
      <c r="M1384" s="26">
        <v>0</v>
      </c>
      <c r="N1384" s="26">
        <v>0</v>
      </c>
      <c r="O1384" s="26">
        <v>0</v>
      </c>
      <c r="P1384" s="114" t="s">
        <v>6364</v>
      </c>
      <c r="Q1384" s="42" t="s">
        <v>5538</v>
      </c>
      <c r="R1384" s="42"/>
      <c r="S1384" s="41" t="str" cm="1">
        <f t="array" ref="S1384">IFERROR(_xlfn.IFS(
U1384="MPR ISSUE","PDH",
U1384="BSS Hardware Issue","BSS",
U1384="Sites strategiques, MLL, Pylone, etc.","ENVTECH",
U1384="AKTIVCO DEFAUT GE &amp; POWER Cabinet","AKTIVCO",
U1384="AKTIVCO Coupure ENEO &amp; Baisse de tension","AKTIVCO GRID ONLY",
U1384="Coupure ENEO &amp; Baisse de tension","IHS GRID ONLY",
U1384="Defaut GE &amp; POWER Cabinet","IHS",
U1384="Sharing","Partners",
U1384="Sites strategiques &amp; DataCenter","SST &amp; DC",
U1384="Exclu","Exclu",
U1384="SAT","SAT",
U1384="SPARE-ISSUE","SPARE-ISSUE",
U1384="Fiber CAmtel","TRANS_FO_CAMTEL",
U1384="Fiber AOF","Fiber AOF",
U1384="Projet OCM (HUAWEI)","TRAVAUX-HUAWEI",
U1384="Projet OCM (NOKIA)","TRAVAUX-NOKIA",
U1384="ACCESS-ISSUE","ACCESS-ISSUE",
U1384="Projet OCM (ZTE, NOKIA, autres projets)","TRAVAUX OCM",
U1384="No root CAuse","No root cause",
U1384="ODU HS","PDH",
U1384="IP &amp; VLAN","PDH",
U1384="Warehouse HUAWEI","SPARE-ISSUE",
U1384="SPARE-HS","SPARE-ISSUE",
U1384="Power Telco","BSS",U1384="no impacts","no impacts"
),"")</f>
        <v>No root cause</v>
      </c>
      <c r="T1384" s="41" t="str" cm="1">
        <f t="array" ref="T1384">IFERROR(_xlfn.IFS(
U1384="MPR ISSUE","TX ISSUE",
U1384="BSS Hardware Issue","RAN ISSUE",
U1384="Sites strategiques, MLL, Pylone, etc.","ENVTECH",
U1384="AKTIVCO DEFAUT GE &amp; POWER Cabinet","POWER ISSUE",
U1384="AKTIVCO Coupure ENEO &amp; Baisse de tension","POWER ISSUE",
U1384="Coupure ENEO &amp; Baisse de tension","POWER ISSUE",
U1384="Defaut GE &amp; POWER Cabinet","POWER ISSUE",
U1384="Sharing","POWER ISSUE",
U1384="Sites strategiques &amp; DataCenter","POWER ISSUE",
U1384="Exclu","Exclu",
U1384="SAT","TX ISSUE",
U1384="SPARE-ISSUE","SPARE-ISSUE",
U1384="Fiber CAmtel","TX ISSUE",
U1384="Fiber AOF","TX ISSUE",
U1384="Projet OCM (HUAWEI)","TRAVAUX-HUAWEI",
U1384="Projet OCM (NOKIA)","TRAVAUX -NOKIA",
U1384="ACCESS-ISSUE","ACCESS-ISSUE",
U1384="Projet OCM (ZTE, NOKIA, autres projets)","TRAVAUX OCM",
U1384="No root CAuse","No root cause",
U1384="ODU HS","TX ISSUE",
U1384="IP &amp; VLAN","TX ISSUE",
U1384="Warehouse HUAWEI","SPARE-ISSUE",
U1384="SPARE-HS","SPARE-ISSUE",
U1384="Power Telco","RAN ISSUE",U1384="no impacts","no impacts"
),"")</f>
        <v>No root cause</v>
      </c>
      <c r="U1384" s="68" t="s">
        <v>5691</v>
      </c>
      <c r="V1384" s="41" t="str" cm="1">
        <f t="array" ref="V1384">IFERROR(_xlfn.IFS(
U1384="MPR ISSUE","ACTIVE",
U1384="BSS Hardware Issue","ACTIVE",
U1384="Sites strategiques, MLL, Pylone, etc.","PASSIVE",
U1384="AKTIVCO DEFAUT GE &amp; POWER Cabinet","PASSIVE",
U1384="AKTIVCO Coupure ENEO &amp; Baisse de tension","PASSIVE",
U1384="Coupure ENEO &amp; Baisse de tension","PASSIVE",
U1384="Defaut GE &amp; POWER Cabinet","PASSIVE",
U1384="Sharing","PASSIVE",
U1384="Sites strategiques &amp; DataCenter","PASSIVE",
U1384="Exclu","Exclu",
U1384="SAT","ACTIVE",
U1384="SPARE-ISSUE","SPARE-ISSUE",
U1384="Fiber CAmtel","ACTIVE",
U1384="Fiber AOF","ACTIVE",
U1384="Projet OCM (HUAWEI)","PLANNED WORKS",
U1384="Projet OCM (NOKIA)","PLANNED WORKS",
U1384="ACCESS-ISSUE","ACCESS-ISSUE",
U1384="Projet OCM (ZTE, NOKIA, autres projets)","PLANNED WORKS",
U1384="No root CAuse","No root cause",
U1384="ODU HS","ACTIVE",
U1384="IP &amp; VLAN","ACTIVE",
U1384="Warehouse HUAWEI","SPARE-ISSUE",
U1384="SPARE-HS","SPARE-ISSUE",
U1384="Power Telco","ACTIVE", U1384="no impacts","no impacts"
),"")</f>
        <v>No root cause</v>
      </c>
      <c r="W1384" s="113"/>
      <c r="X1384" s="113"/>
      <c r="Y1384" s="113"/>
      <c r="Z1384" s="113"/>
      <c r="AA1384" s="113"/>
      <c r="AB1384" s="17" t="s">
        <v>5465</v>
      </c>
      <c r="AC1384" s="17" t="str">
        <f>_xlfn.XLOOKUP(B1384,'INCIDENT-04-27-2026'!E:E,'INCIDENT-04-27-2026'!F:F,"")</f>
        <v/>
      </c>
      <c r="AD1384" s="9"/>
      <c r="AE1384" s="7" t="s">
        <v>5465</v>
      </c>
      <c r="AF1384" s="6" t="str">
        <f>_xlfn.XLOOKUP(B1384,'[13]Input_27-04'!$B:$B,'[13]Input_27-04'!$M:$M,"")</f>
        <v/>
      </c>
      <c r="AG1384" s="7"/>
      <c r="AH1384" s="3"/>
      <c r="AI1384" s="18" t="str">
        <f>_xlfn.XLOOKUP(B1384,'[3]Cells Huawei 27042026 10h'!$B:$B,'[3]Cells Huawei 27042026 10h'!$T:$T,"")</f>
        <v/>
      </c>
      <c r="AJ1384" s="18" t="str">
        <f>_xlfn.XLOOKUP(B1384,'[3]Cells Huawei 27042026 15h'!$B:$B,'[3]Cells Huawei 27042026 15h'!$T:$T,"")</f>
        <v/>
      </c>
      <c r="AK1384" s="18" t="str">
        <f>_xlfn.XLOOKUP(B1384,'[4]cells down 27042026 11h28'!$B:$B,'[4]cells down 27042026 11h28'!$R:$R,"")</f>
        <v/>
      </c>
      <c r="AL1384" s="18" t="str">
        <f>_xlfn.XLOOKUP(B1384,'[4]cells down 27042026 18h01'!$B:$B,'[4]cells down 27042026 18h01'!$R:$R,"")</f>
        <v/>
      </c>
      <c r="AM1384" s="18" t="str">
        <f>_xlfn.XLOOKUP(B1384,'[5]cell downs 27042026 11h'!$B:$B,'[5]cell downs 27042026 11h'!$R:$R,"")</f>
        <v/>
      </c>
      <c r="AN1384" s="18" t="str">
        <f>_xlfn.XLOOKUP(B1384,'[5]cell downs 27042026 17h40'!$B:$B,'[5]cell downs 27042026 17h40'!$R:$R,"")</f>
        <v/>
      </c>
      <c r="AO1384" s="18" t="str">
        <f>_xlfn.XLOOKUP(B1384,'[6]ALL SITES DOWN'!$D:$D,'[6]ALL SITES DOWN'!$J:$J,"")</f>
        <v/>
      </c>
      <c r="AP1384" s="18" t="str">
        <f>_xlfn.XLOOKUP(B1384,'[7]ALL SITES DOWN'!$D:$D,'[7]ALL SITES DOWN'!$J:$J,"")</f>
        <v/>
      </c>
      <c r="AQ1384" s="9" t="str">
        <f>_xlfn.XLOOKUP(B1384,[8]sheet1!$AC:$AC,[8]sheet1!$AF:$AF,"")</f>
        <v/>
      </c>
      <c r="AR1384" s="14"/>
      <c r="AS1384" s="14" t="s">
        <v>5465</v>
      </c>
      <c r="AT1384" s="14" t="str">
        <f>_xlfn.XLOOKUP(B1384,'[9]cell downs 18042026 17h'!$B:$B,'[9]cell downs 18042026 17h'!$B:$B,"")</f>
        <v/>
      </c>
      <c r="AU1384" s="14" t="str">
        <f>_xlfn.XLOOKUP(B1384,'[10]Cells Huawei 19042026 15h'!$B:$B,'[10]Cells Huawei 19042026 15h'!$B:$B,"")</f>
        <v/>
      </c>
      <c r="AV1384" s="9" t="str">
        <f>_xlfn.XLOOKUP(B1384,'[11]cells down 19042026 9H40'!$B:$B,'[11]cells down 19042026 9H40'!$B:$B,"")</f>
        <v/>
      </c>
    </row>
    <row r="1385" spans="1:48" hidden="1" x14ac:dyDescent="0.3">
      <c r="A1385" s="1" t="s">
        <v>1689</v>
      </c>
      <c r="B1385" s="8" t="s">
        <v>1690</v>
      </c>
      <c r="C1385" s="3" t="str">
        <f>_xlfn.XLOOKUP(B1385,'[1]daily break down'!$D:$D,'[1]daily break down'!$E:$E,"")</f>
        <v>NORD-OUEST</v>
      </c>
      <c r="D1385" s="1" t="s">
        <v>11</v>
      </c>
      <c r="E1385" s="1" t="s">
        <v>12</v>
      </c>
      <c r="F1385" s="3" t="s">
        <v>51</v>
      </c>
      <c r="G1385" s="1" t="s">
        <v>52</v>
      </c>
      <c r="H1385" s="27" t="str">
        <f>_xlfn.XLOOKUP(B1385,[2]CALCULATION!$B:$B,[2]CALCULATION!$H:$H,"")</f>
        <v>Huawei</v>
      </c>
      <c r="I1385" s="26">
        <v>0</v>
      </c>
      <c r="J1385" s="26">
        <v>2.3148861551280842</v>
      </c>
      <c r="K1385" s="26">
        <v>0</v>
      </c>
      <c r="L1385" s="26">
        <v>0</v>
      </c>
      <c r="M1385" s="26">
        <v>0</v>
      </c>
      <c r="N1385" s="26">
        <v>0</v>
      </c>
      <c r="O1385" s="26">
        <v>0</v>
      </c>
      <c r="P1385" s="114" t="s">
        <v>6364</v>
      </c>
      <c r="Q1385" s="42" t="s">
        <v>5538</v>
      </c>
      <c r="R1385" s="42"/>
      <c r="S1385" s="41" t="str" cm="1">
        <f t="array" ref="S1385">IFERROR(_xlfn.IFS(
U1385="MPR ISSUE","PDH",
U1385="BSS Hardware Issue","BSS",
U1385="Sites strategiques, MLL, Pylone, etc.","ENVTECH",
U1385="AKTIVCO DEFAUT GE &amp; POWER Cabinet","AKTIVCO",
U1385="AKTIVCO Coupure ENEO &amp; Baisse de tension","AKTIVCO GRID ONLY",
U1385="Coupure ENEO &amp; Baisse de tension","IHS GRID ONLY",
U1385="Defaut GE &amp; POWER Cabinet","IHS",
U1385="Sharing","Partners",
U1385="Sites strategiques &amp; DataCenter","SST &amp; DC",
U1385="Exclu","Exclu",
U1385="SAT","SAT",
U1385="SPARE-ISSUE","SPARE-ISSUE",
U1385="Fiber CAmtel","TRANS_FO_CAMTEL",
U1385="Fiber AOF","Fiber AOF",
U1385="Projet OCM (HUAWEI)","TRAVAUX-HUAWEI",
U1385="Projet OCM (NOKIA)","TRAVAUX-NOKIA",
U1385="ACCESS-ISSUE","ACCESS-ISSUE",
U1385="Projet OCM (ZTE, NOKIA, autres projets)","TRAVAUX OCM",
U1385="No root CAuse","No root cause",
U1385="ODU HS","PDH",
U1385="IP &amp; VLAN","PDH",
U1385="Warehouse HUAWEI","SPARE-ISSUE",
U1385="SPARE-HS","SPARE-ISSUE",
U1385="Power Telco","BSS",U1385="no impacts","no impacts"
),"")</f>
        <v>No root cause</v>
      </c>
      <c r="T1385" s="41" t="str" cm="1">
        <f t="array" ref="T1385">IFERROR(_xlfn.IFS(
U1385="MPR ISSUE","TX ISSUE",
U1385="BSS Hardware Issue","RAN ISSUE",
U1385="Sites strategiques, MLL, Pylone, etc.","ENVTECH",
U1385="AKTIVCO DEFAUT GE &amp; POWER Cabinet","POWER ISSUE",
U1385="AKTIVCO Coupure ENEO &amp; Baisse de tension","POWER ISSUE",
U1385="Coupure ENEO &amp; Baisse de tension","POWER ISSUE",
U1385="Defaut GE &amp; POWER Cabinet","POWER ISSUE",
U1385="Sharing","POWER ISSUE",
U1385="Sites strategiques &amp; DataCenter","POWER ISSUE",
U1385="Exclu","Exclu",
U1385="SAT","TX ISSUE",
U1385="SPARE-ISSUE","SPARE-ISSUE",
U1385="Fiber CAmtel","TX ISSUE",
U1385="Fiber AOF","TX ISSUE",
U1385="Projet OCM (HUAWEI)","TRAVAUX-HUAWEI",
U1385="Projet OCM (NOKIA)","TRAVAUX -NOKIA",
U1385="ACCESS-ISSUE","ACCESS-ISSUE",
U1385="Projet OCM (ZTE, NOKIA, autres projets)","TRAVAUX OCM",
U1385="No root CAuse","No root cause",
U1385="ODU HS","TX ISSUE",
U1385="IP &amp; VLAN","TX ISSUE",
U1385="Warehouse HUAWEI","SPARE-ISSUE",
U1385="SPARE-HS","SPARE-ISSUE",
U1385="Power Telco","RAN ISSUE",U1385="no impacts","no impacts"
),"")</f>
        <v>No root cause</v>
      </c>
      <c r="U1385" s="68" t="s">
        <v>5691</v>
      </c>
      <c r="V1385" s="41" t="str" cm="1">
        <f t="array" ref="V1385">IFERROR(_xlfn.IFS(
U1385="MPR ISSUE","ACTIVE",
U1385="BSS Hardware Issue","ACTIVE",
U1385="Sites strategiques, MLL, Pylone, etc.","PASSIVE",
U1385="AKTIVCO DEFAUT GE &amp; POWER Cabinet","PASSIVE",
U1385="AKTIVCO Coupure ENEO &amp; Baisse de tension","PASSIVE",
U1385="Coupure ENEO &amp; Baisse de tension","PASSIVE",
U1385="Defaut GE &amp; POWER Cabinet","PASSIVE",
U1385="Sharing","PASSIVE",
U1385="Sites strategiques &amp; DataCenter","PASSIVE",
U1385="Exclu","Exclu",
U1385="SAT","ACTIVE",
U1385="SPARE-ISSUE","SPARE-ISSUE",
U1385="Fiber CAmtel","ACTIVE",
U1385="Fiber AOF","ACTIVE",
U1385="Projet OCM (HUAWEI)","PLANNED WORKS",
U1385="Projet OCM (NOKIA)","PLANNED WORKS",
U1385="ACCESS-ISSUE","ACCESS-ISSUE",
U1385="Projet OCM (ZTE, NOKIA, autres projets)","PLANNED WORKS",
U1385="No root CAuse","No root cause",
U1385="ODU HS","ACTIVE",
U1385="IP &amp; VLAN","ACTIVE",
U1385="Warehouse HUAWEI","SPARE-ISSUE",
U1385="SPARE-HS","SPARE-ISSUE",
U1385="Power Telco","ACTIVE", U1385="no impacts","no impacts"
),"")</f>
        <v>No root cause</v>
      </c>
      <c r="W1385" s="113"/>
      <c r="X1385" s="113"/>
      <c r="Y1385" s="113"/>
      <c r="Z1385" s="113"/>
      <c r="AA1385" s="113"/>
      <c r="AB1385" s="17" t="s">
        <v>5465</v>
      </c>
      <c r="AC1385" s="17" t="str">
        <f>_xlfn.XLOOKUP(B1385,'INCIDENT-04-27-2026'!E:E,'INCIDENT-04-27-2026'!F:F,"")</f>
        <v/>
      </c>
      <c r="AD1385" s="9"/>
      <c r="AE1385" s="7" t="s">
        <v>5465</v>
      </c>
      <c r="AF1385" s="6" t="str">
        <f>_xlfn.XLOOKUP(B1385,'[13]Input_27-04'!$B:$B,'[13]Input_27-04'!$M:$M,"")</f>
        <v/>
      </c>
      <c r="AG1385" s="7"/>
      <c r="AH1385" s="3"/>
      <c r="AI1385" s="18" t="str">
        <f>_xlfn.XLOOKUP(B1385,'[3]Cells Huawei 27042026 10h'!$B:$B,'[3]Cells Huawei 27042026 10h'!$T:$T,"")</f>
        <v/>
      </c>
      <c r="AJ1385" s="18" t="str">
        <f>_xlfn.XLOOKUP(B1385,'[3]Cells Huawei 27042026 15h'!$B:$B,'[3]Cells Huawei 27042026 15h'!$T:$T,"")</f>
        <v/>
      </c>
      <c r="AK1385" s="18" t="str">
        <f>_xlfn.XLOOKUP(B1385,'[4]cells down 27042026 11h28'!$B:$B,'[4]cells down 27042026 11h28'!$R:$R,"")</f>
        <v/>
      </c>
      <c r="AL1385" s="18" t="str">
        <f>_xlfn.XLOOKUP(B1385,'[4]cells down 27042026 18h01'!$B:$B,'[4]cells down 27042026 18h01'!$R:$R,"")</f>
        <v/>
      </c>
      <c r="AM1385" s="18" t="str">
        <f>_xlfn.XLOOKUP(B1385,'[5]cell downs 27042026 11h'!$B:$B,'[5]cell downs 27042026 11h'!$R:$R,"")</f>
        <v/>
      </c>
      <c r="AN1385" s="18" t="str">
        <f>_xlfn.XLOOKUP(B1385,'[5]cell downs 27042026 17h40'!$B:$B,'[5]cell downs 27042026 17h40'!$R:$R,"")</f>
        <v/>
      </c>
      <c r="AO1385" s="18" t="str">
        <f>_xlfn.XLOOKUP(B1385,'[6]ALL SITES DOWN'!$D:$D,'[6]ALL SITES DOWN'!$J:$J,"")</f>
        <v/>
      </c>
      <c r="AP1385" s="18" t="str">
        <f>_xlfn.XLOOKUP(B1385,'[7]ALL SITES DOWN'!$D:$D,'[7]ALL SITES DOWN'!$J:$J,"")</f>
        <v/>
      </c>
      <c r="AQ1385" s="9" t="str">
        <f>_xlfn.XLOOKUP(B1385,[8]sheet1!$AC:$AC,[8]sheet1!$AF:$AF,"")</f>
        <v/>
      </c>
      <c r="AR1385" s="14"/>
      <c r="AS1385" s="14" t="s">
        <v>5465</v>
      </c>
      <c r="AT1385" s="14" t="str">
        <f>_xlfn.XLOOKUP(B1385,'[9]cell downs 18042026 17h'!$B:$B,'[9]cell downs 18042026 17h'!$B:$B,"")</f>
        <v/>
      </c>
      <c r="AU1385" s="14" t="str">
        <f>_xlfn.XLOOKUP(B1385,'[10]Cells Huawei 19042026 15h'!$B:$B,'[10]Cells Huawei 19042026 15h'!$B:$B,"")</f>
        <v/>
      </c>
      <c r="AV1385" s="9" t="str">
        <f>_xlfn.XLOOKUP(B1385,'[11]cells down 19042026 9H40'!$B:$B,'[11]cells down 19042026 9H40'!$B:$B,"")</f>
        <v/>
      </c>
    </row>
    <row r="1386" spans="1:48" hidden="1" x14ac:dyDescent="0.3">
      <c r="A1386" s="1" t="s">
        <v>1389</v>
      </c>
      <c r="B1386" s="8" t="s">
        <v>1390</v>
      </c>
      <c r="C1386" s="3" t="str">
        <f>_xlfn.XLOOKUP(B1386,'[1]daily break down'!$D:$D,'[1]daily break down'!$E:$E,"")</f>
        <v>SUD-OUEST</v>
      </c>
      <c r="D1386" s="1" t="s">
        <v>11</v>
      </c>
      <c r="E1386" s="1" t="s">
        <v>12</v>
      </c>
      <c r="F1386" s="3" t="s">
        <v>13</v>
      </c>
      <c r="G1386" s="1" t="s">
        <v>1389</v>
      </c>
      <c r="H1386" s="28" t="str">
        <f>_xlfn.XLOOKUP(B1386,[2]CALCULATION!$B:$B,[2]CALCULATION!$H:$H,"")</f>
        <v>NOKIA</v>
      </c>
      <c r="I1386" s="26">
        <v>0</v>
      </c>
      <c r="J1386" s="26">
        <v>0</v>
      </c>
      <c r="K1386" s="26">
        <v>0</v>
      </c>
      <c r="L1386" s="26">
        <v>0</v>
      </c>
      <c r="M1386" s="26">
        <v>0</v>
      </c>
      <c r="N1386" s="26">
        <v>0</v>
      </c>
      <c r="O1386" s="26">
        <v>0</v>
      </c>
      <c r="P1386" s="114" t="s">
        <v>6364</v>
      </c>
      <c r="Q1386" s="42" t="s">
        <v>6353</v>
      </c>
      <c r="R1386" s="42"/>
      <c r="S1386" s="41" t="str" cm="1">
        <f t="array" ref="S1386">IFERROR(_xlfn.IFS(
U1386="MPR ISSUE","PDH",
U1386="BSS Hardware Issue","BSS",
U1386="Sites strategiques, MLL, Pylone, etc.","ENVTECH",
U1386="AKTIVCO DEFAUT GE &amp; POWER Cabinet","AKTIVCO",
U1386="AKTIVCO Coupure ENEO &amp; Baisse de tension","AKTIVCO GRID ONLY",
U1386="Coupure ENEO &amp; Baisse de tension","IHS GRID ONLY",
U1386="Defaut GE &amp; POWER Cabinet","IHS",
U1386="Sharing","Partners",
U1386="Sites strategiques &amp; DataCenter","SST &amp; DC",
U1386="Exclu","Exclu",
U1386="SAT","SAT",
U1386="SPARE-ISSUE","SPARE-ISSUE",
U1386="Fiber CAmtel","TRANS_FO_CAMTEL",
U1386="Fiber AOF","Fiber AOF",
U1386="Projet OCM (HUAWEI)","TRAVAUX-HUAWEI",
U1386="Projet OCM (NOKIA)","TRAVAUX-NOKIA",
U1386="ACCESS-ISSUE","ACCESS-ISSUE",
U1386="Projet OCM (ZTE, NOKIA, autres projets)","TRAVAUX OCM",
U1386="No root CAuse","No root cause",
U1386="ODU HS","PDH",
U1386="IP &amp; VLAN","PDH",
U1386="Warehouse HUAWEI","SPARE-ISSUE",
U1386="SPARE-HS","SPARE-ISSUE",
U1386="Power Telco","BSS",U1386="no impacts","no impacts"
),"")</f>
        <v/>
      </c>
      <c r="T1386" s="41" t="str" cm="1">
        <f t="array" ref="T1386">IFERROR(_xlfn.IFS(
U1386="MPR ISSUE","TX ISSUE",
U1386="BSS Hardware Issue","RAN ISSUE",
U1386="Sites strategiques, MLL, Pylone, etc.","ENVTECH",
U1386="AKTIVCO DEFAUT GE &amp; POWER Cabinet","POWER ISSUE",
U1386="AKTIVCO Coupure ENEO &amp; Baisse de tension","POWER ISSUE",
U1386="Coupure ENEO &amp; Baisse de tension","POWER ISSUE",
U1386="Defaut GE &amp; POWER Cabinet","POWER ISSUE",
U1386="Sharing","POWER ISSUE",
U1386="Sites strategiques &amp; DataCenter","POWER ISSUE",
U1386="Exclu","Exclu",
U1386="SAT","TX ISSUE",
U1386="SPARE-ISSUE","SPARE-ISSUE",
U1386="Fiber CAmtel","TX ISSUE",
U1386="Fiber AOF","TX ISSUE",
U1386="Projet OCM (HUAWEI)","TRAVAUX-HUAWEI",
U1386="Projet OCM (NOKIA)","TRAVAUX -NOKIA",
U1386="ACCESS-ISSUE","ACCESS-ISSUE",
U1386="Projet OCM (ZTE, NOKIA, autres projets)","TRAVAUX OCM",
U1386="No root CAuse","No root cause",
U1386="ODU HS","TX ISSUE",
U1386="IP &amp; VLAN","TX ISSUE",
U1386="Warehouse HUAWEI","SPARE-ISSUE",
U1386="SPARE-HS","SPARE-ISSUE",
U1386="Power Telco","RAN ISSUE",U1386="no impacts","no impacts"
),"")</f>
        <v/>
      </c>
      <c r="U1386" s="68"/>
      <c r="V1386" s="41" t="str" cm="1">
        <f t="array" ref="V1386">IFERROR(_xlfn.IFS(
U1386="MPR ISSUE","ACTIVE",
U1386="BSS Hardware Issue","ACTIVE",
U1386="Sites strategiques, MLL, Pylone, etc.","PASSIVE",
U1386="AKTIVCO DEFAUT GE &amp; POWER Cabinet","PASSIVE",
U1386="AKTIVCO Coupure ENEO &amp; Baisse de tension","PASSIVE",
U1386="Coupure ENEO &amp; Baisse de tension","PASSIVE",
U1386="Defaut GE &amp; POWER Cabinet","PASSIVE",
U1386="Sharing","PASSIVE",
U1386="Sites strategiques &amp; DataCenter","PASSIVE",
U1386="Exclu","Exclu",
U1386="SAT","ACTIVE",
U1386="SPARE-ISSUE","SPARE-ISSUE",
U1386="Fiber CAmtel","ACTIVE",
U1386="Fiber AOF","ACTIVE",
U1386="Projet OCM (HUAWEI)","PLANNED WORKS",
U1386="Projet OCM (NOKIA)","PLANNED WORKS",
U1386="ACCESS-ISSUE","ACCESS-ISSUE",
U1386="Projet OCM (ZTE, NOKIA, autres projets)","PLANNED WORKS",
U1386="No root CAuse","No root cause",
U1386="ODU HS","ACTIVE",
U1386="IP &amp; VLAN","ACTIVE",
U1386="Warehouse HUAWEI","SPARE-ISSUE",
U1386="SPARE-HS","SPARE-ISSUE",
U1386="Power Telco","ACTIVE", U1386="no impacts","no impacts"
),"")</f>
        <v/>
      </c>
      <c r="W1386" s="113"/>
      <c r="X1386" s="113"/>
      <c r="Y1386" s="113"/>
      <c r="Z1386" s="113"/>
      <c r="AA1386" s="113"/>
      <c r="AB1386" s="17" t="s">
        <v>5465</v>
      </c>
      <c r="AC1386" s="17" t="str">
        <f>_xlfn.XLOOKUP(B1386,'INCIDENT-04-27-2026'!E:E,'INCIDENT-04-27-2026'!F:F,"")</f>
        <v/>
      </c>
      <c r="AD1386" s="9"/>
      <c r="AE1386" s="7" t="s">
        <v>5465</v>
      </c>
      <c r="AF1386" s="6" t="str">
        <f>_xlfn.XLOOKUP(B1386,'[13]Input_27-04'!$B:$B,'[13]Input_27-04'!$M:$M,"")</f>
        <v/>
      </c>
      <c r="AG1386" s="7"/>
      <c r="AH1386" s="3"/>
      <c r="AI1386" s="18" t="str">
        <f>_xlfn.XLOOKUP(B1386,'[3]Cells Huawei 27042026 10h'!$B:$B,'[3]Cells Huawei 27042026 10h'!$T:$T,"")</f>
        <v/>
      </c>
      <c r="AJ1386" s="18" t="str">
        <f>_xlfn.XLOOKUP(B1386,'[3]Cells Huawei 27042026 15h'!$B:$B,'[3]Cells Huawei 27042026 15h'!$T:$T,"")</f>
        <v/>
      </c>
      <c r="AK1386" s="18" t="str">
        <f>_xlfn.XLOOKUP(B1386,'[4]cells down 27042026 11h28'!$B:$B,'[4]cells down 27042026 11h28'!$R:$R,"")</f>
        <v/>
      </c>
      <c r="AL1386" s="18" t="str">
        <f>_xlfn.XLOOKUP(B1386,'[4]cells down 27042026 18h01'!$B:$B,'[4]cells down 27042026 18h01'!$R:$R,"")</f>
        <v/>
      </c>
      <c r="AM1386" s="18" t="str">
        <f>_xlfn.XLOOKUP(B1386,'[5]cell downs 27042026 11h'!$B:$B,'[5]cell downs 27042026 11h'!$R:$R,"")</f>
        <v/>
      </c>
      <c r="AN1386" s="18" t="str">
        <f>_xlfn.XLOOKUP(B1386,'[5]cell downs 27042026 17h40'!$B:$B,'[5]cell downs 27042026 17h40'!$R:$R,"")</f>
        <v/>
      </c>
      <c r="AO1386" s="18" t="str">
        <f>_xlfn.XLOOKUP(B1386,'[6]ALL SITES DOWN'!$D:$D,'[6]ALL SITES DOWN'!$J:$J,"")</f>
        <v/>
      </c>
      <c r="AP1386" s="18" t="str">
        <f>_xlfn.XLOOKUP(B1386,'[7]ALL SITES DOWN'!$D:$D,'[7]ALL SITES DOWN'!$J:$J,"")</f>
        <v/>
      </c>
      <c r="AQ1386" s="9" t="str">
        <f>_xlfn.XLOOKUP(B1386,[8]sheet1!$AC:$AC,[8]sheet1!$AF:$AF,"")</f>
        <v/>
      </c>
      <c r="AR1386" s="14"/>
      <c r="AS1386" s="14" t="s">
        <v>5465</v>
      </c>
      <c r="AT1386" s="14" t="str">
        <f>_xlfn.XLOOKUP(B1386,'[9]cell downs 18042026 17h'!$B:$B,'[9]cell downs 18042026 17h'!$B:$B,"")</f>
        <v/>
      </c>
      <c r="AU1386" s="14" t="str">
        <f>_xlfn.XLOOKUP(B1386,'[10]Cells Huawei 19042026 15h'!$B:$B,'[10]Cells Huawei 19042026 15h'!$B:$B,"")</f>
        <v/>
      </c>
      <c r="AV1386" s="9" t="str">
        <f>_xlfn.XLOOKUP(B1386,'[11]cells down 19042026 9H40'!$B:$B,'[11]cells down 19042026 9H40'!$B:$B,"")</f>
        <v/>
      </c>
    </row>
    <row r="1387" spans="1:48" hidden="1" x14ac:dyDescent="0.3">
      <c r="A1387" s="1" t="s">
        <v>2620</v>
      </c>
      <c r="B1387" s="8" t="s">
        <v>2621</v>
      </c>
      <c r="C1387" s="3" t="str">
        <f>_xlfn.XLOOKUP(B1387,'[1]daily break down'!$D:$D,'[1]daily break down'!$E:$E,"")</f>
        <v>LITTORAL</v>
      </c>
      <c r="D1387" s="1" t="s">
        <v>11</v>
      </c>
      <c r="E1387" s="1" t="s">
        <v>12</v>
      </c>
      <c r="F1387" s="3" t="s">
        <v>31</v>
      </c>
      <c r="G1387" s="1" t="s">
        <v>484</v>
      </c>
      <c r="H1387" s="29" t="str">
        <f>_xlfn.XLOOKUP(B1387,[2]CALCULATION!$B:$B,[2]CALCULATION!$H:$H,"")</f>
        <v>ZTE</v>
      </c>
      <c r="I1387" s="26">
        <v>4.4890357072536</v>
      </c>
      <c r="J1387" s="26">
        <v>2.2382488235982341</v>
      </c>
      <c r="K1387" s="26">
        <v>0</v>
      </c>
      <c r="L1387" s="26">
        <v>0</v>
      </c>
      <c r="M1387" s="26">
        <v>0</v>
      </c>
      <c r="N1387" s="26">
        <v>0</v>
      </c>
      <c r="O1387" s="26">
        <v>0</v>
      </c>
      <c r="P1387" s="114" t="s">
        <v>6364</v>
      </c>
      <c r="Q1387" s="42" t="s">
        <v>5538</v>
      </c>
      <c r="R1387" s="42"/>
      <c r="S1387" s="41" t="str" cm="1">
        <f t="array" ref="S1387">IFERROR(_xlfn.IFS(
U1387="MPR ISSUE","PDH",
U1387="BSS Hardware Issue","BSS",
U1387="Sites strategiques, MLL, Pylone, etc.","ENVTECH",
U1387="AKTIVCO DEFAUT GE &amp; POWER Cabinet","AKTIVCO",
U1387="AKTIVCO Coupure ENEO &amp; Baisse de tension","AKTIVCO GRID ONLY",
U1387="Coupure ENEO &amp; Baisse de tension","IHS GRID ONLY",
U1387="Defaut GE &amp; POWER Cabinet","IHS",
U1387="Sharing","Partners",
U1387="Sites strategiques &amp; DataCenter","SST &amp; DC",
U1387="Exclu","Exclu",
U1387="SAT","SAT",
U1387="SPARE-ISSUE","SPARE-ISSUE",
U1387="Fiber CAmtel","TRANS_FO_CAMTEL",
U1387="Fiber AOF","Fiber AOF",
U1387="Projet OCM (HUAWEI)","TRAVAUX-HUAWEI",
U1387="Projet OCM (NOKIA)","TRAVAUX-NOKIA",
U1387="ACCESS-ISSUE","ACCESS-ISSUE",
U1387="Projet OCM (ZTE, NOKIA, autres projets)","TRAVAUX OCM",
U1387="No root CAuse","No root cause",
U1387="ODU HS","PDH",
U1387="IP &amp; VLAN","PDH",
U1387="Warehouse HUAWEI","SPARE-ISSUE",
U1387="SPARE-HS","SPARE-ISSUE",
U1387="Power Telco","BSS",U1387="no impacts","no impacts"
),"")</f>
        <v>No root cause</v>
      </c>
      <c r="T1387" s="41" t="str" cm="1">
        <f t="array" ref="T1387">IFERROR(_xlfn.IFS(
U1387="MPR ISSUE","TX ISSUE",
U1387="BSS Hardware Issue","RAN ISSUE",
U1387="Sites strategiques, MLL, Pylone, etc.","ENVTECH",
U1387="AKTIVCO DEFAUT GE &amp; POWER Cabinet","POWER ISSUE",
U1387="AKTIVCO Coupure ENEO &amp; Baisse de tension","POWER ISSUE",
U1387="Coupure ENEO &amp; Baisse de tension","POWER ISSUE",
U1387="Defaut GE &amp; POWER Cabinet","POWER ISSUE",
U1387="Sharing","POWER ISSUE",
U1387="Sites strategiques &amp; DataCenter","POWER ISSUE",
U1387="Exclu","Exclu",
U1387="SAT","TX ISSUE",
U1387="SPARE-ISSUE","SPARE-ISSUE",
U1387="Fiber CAmtel","TX ISSUE",
U1387="Fiber AOF","TX ISSUE",
U1387="Projet OCM (HUAWEI)","TRAVAUX-HUAWEI",
U1387="Projet OCM (NOKIA)","TRAVAUX -NOKIA",
U1387="ACCESS-ISSUE","ACCESS-ISSUE",
U1387="Projet OCM (ZTE, NOKIA, autres projets)","TRAVAUX OCM",
U1387="No root CAuse","No root cause",
U1387="ODU HS","TX ISSUE",
U1387="IP &amp; VLAN","TX ISSUE",
U1387="Warehouse HUAWEI","SPARE-ISSUE",
U1387="SPARE-HS","SPARE-ISSUE",
U1387="Power Telco","RAN ISSUE",U1387="no impacts","no impacts"
),"")</f>
        <v>No root cause</v>
      </c>
      <c r="U1387" s="68" t="s">
        <v>5691</v>
      </c>
      <c r="V1387" s="41" t="str" cm="1">
        <f t="array" ref="V1387">IFERROR(_xlfn.IFS(
U1387="MPR ISSUE","ACTIVE",
U1387="BSS Hardware Issue","ACTIVE",
U1387="Sites strategiques, MLL, Pylone, etc.","PASSIVE",
U1387="AKTIVCO DEFAUT GE &amp; POWER Cabinet","PASSIVE",
U1387="AKTIVCO Coupure ENEO &amp; Baisse de tension","PASSIVE",
U1387="Coupure ENEO &amp; Baisse de tension","PASSIVE",
U1387="Defaut GE &amp; POWER Cabinet","PASSIVE",
U1387="Sharing","PASSIVE",
U1387="Sites strategiques &amp; DataCenter","PASSIVE",
U1387="Exclu","Exclu",
U1387="SAT","ACTIVE",
U1387="SPARE-ISSUE","SPARE-ISSUE",
U1387="Fiber CAmtel","ACTIVE",
U1387="Fiber AOF","ACTIVE",
U1387="Projet OCM (HUAWEI)","PLANNED WORKS",
U1387="Projet OCM (NOKIA)","PLANNED WORKS",
U1387="ACCESS-ISSUE","ACCESS-ISSUE",
U1387="Projet OCM (ZTE, NOKIA, autres projets)","PLANNED WORKS",
U1387="No root CAuse","No root cause",
U1387="ODU HS","ACTIVE",
U1387="IP &amp; VLAN","ACTIVE",
U1387="Warehouse HUAWEI","SPARE-ISSUE",
U1387="SPARE-HS","SPARE-ISSUE",
U1387="Power Telco","ACTIVE", U1387="no impacts","no impacts"
),"")</f>
        <v>No root cause</v>
      </c>
      <c r="W1387" s="113"/>
      <c r="X1387" s="113"/>
      <c r="Y1387" s="113"/>
      <c r="Z1387" s="113"/>
      <c r="AA1387" s="113"/>
      <c r="AB1387" s="17" t="s">
        <v>5465</v>
      </c>
      <c r="AC1387" s="17" t="str">
        <f>_xlfn.XLOOKUP(B1387,'INCIDENT-04-27-2026'!E:E,'INCIDENT-04-27-2026'!F:F,"")</f>
        <v/>
      </c>
      <c r="AD1387" s="9"/>
      <c r="AE1387" s="7" t="s">
        <v>5465</v>
      </c>
      <c r="AF1387" s="6" t="str">
        <f>_xlfn.XLOOKUP(B1387,'[13]Input_27-04'!$B:$B,'[13]Input_27-04'!$M:$M,"")</f>
        <v/>
      </c>
      <c r="AG1387" s="7"/>
      <c r="AH1387" s="3"/>
      <c r="AI1387" s="18" t="str">
        <f>_xlfn.XLOOKUP(B1387,'[3]Cells Huawei 27042026 10h'!$B:$B,'[3]Cells Huawei 27042026 10h'!$T:$T,"")</f>
        <v/>
      </c>
      <c r="AJ1387" s="18" t="str">
        <f>_xlfn.XLOOKUP(B1387,'[3]Cells Huawei 27042026 15h'!$B:$B,'[3]Cells Huawei 27042026 15h'!$T:$T,"")</f>
        <v/>
      </c>
      <c r="AK1387" s="18" t="str">
        <f>_xlfn.XLOOKUP(B1387,'[4]cells down 27042026 11h28'!$B:$B,'[4]cells down 27042026 11h28'!$R:$R,"")</f>
        <v/>
      </c>
      <c r="AL1387" s="18" t="str">
        <f>_xlfn.XLOOKUP(B1387,'[4]cells down 27042026 18h01'!$B:$B,'[4]cells down 27042026 18h01'!$R:$R,"")</f>
        <v/>
      </c>
      <c r="AM1387" s="18" t="str">
        <f>_xlfn.XLOOKUP(B1387,'[5]cell downs 27042026 11h'!$B:$B,'[5]cell downs 27042026 11h'!$R:$R,"")</f>
        <v/>
      </c>
      <c r="AN1387" s="18" t="str">
        <f>_xlfn.XLOOKUP(B1387,'[5]cell downs 27042026 17h40'!$B:$B,'[5]cell downs 27042026 17h40'!$R:$R,"")</f>
        <v/>
      </c>
      <c r="AO1387" s="18" t="str">
        <f>_xlfn.XLOOKUP(B1387,'[6]ALL SITES DOWN'!$D:$D,'[6]ALL SITES DOWN'!$J:$J,"")</f>
        <v/>
      </c>
      <c r="AP1387" s="18" t="str">
        <f>_xlfn.XLOOKUP(B1387,'[7]ALL SITES DOWN'!$D:$D,'[7]ALL SITES DOWN'!$J:$J,"")</f>
        <v/>
      </c>
      <c r="AQ1387" s="9" t="str">
        <f>_xlfn.XLOOKUP(B1387,[8]sheet1!$AC:$AC,[8]sheet1!$AF:$AF,"")</f>
        <v/>
      </c>
      <c r="AR1387" s="14"/>
      <c r="AS1387" s="14" t="s">
        <v>5465</v>
      </c>
      <c r="AT1387" s="14" t="str">
        <f>_xlfn.XLOOKUP(B1387,'[9]cell downs 18042026 17h'!$B:$B,'[9]cell downs 18042026 17h'!$B:$B,"")</f>
        <v/>
      </c>
      <c r="AU1387" s="14" t="str">
        <f>_xlfn.XLOOKUP(B1387,'[10]Cells Huawei 19042026 15h'!$B:$B,'[10]Cells Huawei 19042026 15h'!$B:$B,"")</f>
        <v/>
      </c>
      <c r="AV1387" s="9" t="str">
        <f>_xlfn.XLOOKUP(B1387,'[11]cells down 19042026 9H40'!$B:$B,'[11]cells down 19042026 9H40'!$B:$B,"")</f>
        <v/>
      </c>
    </row>
    <row r="1388" spans="1:48" hidden="1" x14ac:dyDescent="0.3">
      <c r="A1388" s="1" t="s">
        <v>1585</v>
      </c>
      <c r="B1388" s="8" t="s">
        <v>1586</v>
      </c>
      <c r="C1388" s="3" t="str">
        <f>_xlfn.XLOOKUP(B1388,'[1]daily break down'!$D:$D,'[1]daily break down'!$E:$E,"")</f>
        <v>Douala</v>
      </c>
      <c r="D1388" s="1" t="s">
        <v>21</v>
      </c>
      <c r="E1388" s="1" t="s">
        <v>30</v>
      </c>
      <c r="F1388" s="3" t="s">
        <v>31</v>
      </c>
      <c r="G1388" s="1" t="s">
        <v>32</v>
      </c>
      <c r="H1388" s="29" t="str">
        <f>_xlfn.XLOOKUP(B1388,[2]CALCULATION!$B:$B,[2]CALCULATION!$H:$H,"")</f>
        <v>ZTE</v>
      </c>
      <c r="I1388" s="26">
        <v>0</v>
      </c>
      <c r="J1388" s="26">
        <v>2.1714029500646324</v>
      </c>
      <c r="K1388" s="26">
        <v>0</v>
      </c>
      <c r="L1388" s="26">
        <v>0</v>
      </c>
      <c r="M1388" s="26">
        <v>0</v>
      </c>
      <c r="N1388" s="26">
        <v>0</v>
      </c>
      <c r="O1388" s="26">
        <v>0</v>
      </c>
      <c r="P1388" s="114" t="s">
        <v>6364</v>
      </c>
      <c r="Q1388" s="42" t="s">
        <v>5538</v>
      </c>
      <c r="R1388" s="42"/>
      <c r="S1388" s="41" t="str" cm="1">
        <f t="array" ref="S1388">IFERROR(_xlfn.IFS(
U1388="MPR ISSUE","PDH",
U1388="BSS Hardware Issue","BSS",
U1388="Sites strategiques, MLL, Pylone, etc.","ENVTECH",
U1388="AKTIVCO DEFAUT GE &amp; POWER Cabinet","AKTIVCO",
U1388="AKTIVCO Coupure ENEO &amp; Baisse de tension","AKTIVCO GRID ONLY",
U1388="Coupure ENEO &amp; Baisse de tension","IHS GRID ONLY",
U1388="Defaut GE &amp; POWER Cabinet","IHS",
U1388="Sharing","Partners",
U1388="Sites strategiques &amp; DataCenter","SST &amp; DC",
U1388="Exclu","Exclu",
U1388="SAT","SAT",
U1388="SPARE-ISSUE","SPARE-ISSUE",
U1388="Fiber CAmtel","TRANS_FO_CAMTEL",
U1388="Fiber AOF","Fiber AOF",
U1388="Projet OCM (HUAWEI)","TRAVAUX-HUAWEI",
U1388="Projet OCM (NOKIA)","TRAVAUX-NOKIA",
U1388="ACCESS-ISSUE","ACCESS-ISSUE",
U1388="Projet OCM (ZTE, NOKIA, autres projets)","TRAVAUX OCM",
U1388="No root CAuse","No root cause",
U1388="ODU HS","PDH",
U1388="IP &amp; VLAN","PDH",
U1388="Warehouse HUAWEI","SPARE-ISSUE",
U1388="SPARE-HS","SPARE-ISSUE",
U1388="Power Telco","BSS",U1388="no impacts","no impacts"
),"")</f>
        <v>No root cause</v>
      </c>
      <c r="T1388" s="41" t="str" cm="1">
        <f t="array" ref="T1388">IFERROR(_xlfn.IFS(
U1388="MPR ISSUE","TX ISSUE",
U1388="BSS Hardware Issue","RAN ISSUE",
U1388="Sites strategiques, MLL, Pylone, etc.","ENVTECH",
U1388="AKTIVCO DEFAUT GE &amp; POWER Cabinet","POWER ISSUE",
U1388="AKTIVCO Coupure ENEO &amp; Baisse de tension","POWER ISSUE",
U1388="Coupure ENEO &amp; Baisse de tension","POWER ISSUE",
U1388="Defaut GE &amp; POWER Cabinet","POWER ISSUE",
U1388="Sharing","POWER ISSUE",
U1388="Sites strategiques &amp; DataCenter","POWER ISSUE",
U1388="Exclu","Exclu",
U1388="SAT","TX ISSUE",
U1388="SPARE-ISSUE","SPARE-ISSUE",
U1388="Fiber CAmtel","TX ISSUE",
U1388="Fiber AOF","TX ISSUE",
U1388="Projet OCM (HUAWEI)","TRAVAUX-HUAWEI",
U1388="Projet OCM (NOKIA)","TRAVAUX -NOKIA",
U1388="ACCESS-ISSUE","ACCESS-ISSUE",
U1388="Projet OCM (ZTE, NOKIA, autres projets)","TRAVAUX OCM",
U1388="No root CAuse","No root cause",
U1388="ODU HS","TX ISSUE",
U1388="IP &amp; VLAN","TX ISSUE",
U1388="Warehouse HUAWEI","SPARE-ISSUE",
U1388="SPARE-HS","SPARE-ISSUE",
U1388="Power Telco","RAN ISSUE",U1388="no impacts","no impacts"
),"")</f>
        <v>No root cause</v>
      </c>
      <c r="U1388" s="68" t="s">
        <v>5691</v>
      </c>
      <c r="V1388" s="41" t="str" cm="1">
        <f t="array" ref="V1388">IFERROR(_xlfn.IFS(
U1388="MPR ISSUE","ACTIVE",
U1388="BSS Hardware Issue","ACTIVE",
U1388="Sites strategiques, MLL, Pylone, etc.","PASSIVE",
U1388="AKTIVCO DEFAUT GE &amp; POWER Cabinet","PASSIVE",
U1388="AKTIVCO Coupure ENEO &amp; Baisse de tension","PASSIVE",
U1388="Coupure ENEO &amp; Baisse de tension","PASSIVE",
U1388="Defaut GE &amp; POWER Cabinet","PASSIVE",
U1388="Sharing","PASSIVE",
U1388="Sites strategiques &amp; DataCenter","PASSIVE",
U1388="Exclu","Exclu",
U1388="SAT","ACTIVE",
U1388="SPARE-ISSUE","SPARE-ISSUE",
U1388="Fiber CAmtel","ACTIVE",
U1388="Fiber AOF","ACTIVE",
U1388="Projet OCM (HUAWEI)","PLANNED WORKS",
U1388="Projet OCM (NOKIA)","PLANNED WORKS",
U1388="ACCESS-ISSUE","ACCESS-ISSUE",
U1388="Projet OCM (ZTE, NOKIA, autres projets)","PLANNED WORKS",
U1388="No root CAuse","No root cause",
U1388="ODU HS","ACTIVE",
U1388="IP &amp; VLAN","ACTIVE",
U1388="Warehouse HUAWEI","SPARE-ISSUE",
U1388="SPARE-HS","SPARE-ISSUE",
U1388="Power Telco","ACTIVE", U1388="no impacts","no impacts"
),"")</f>
        <v>No root cause</v>
      </c>
      <c r="W1388" s="113"/>
      <c r="X1388" s="113"/>
      <c r="Y1388" s="113"/>
      <c r="Z1388" s="113"/>
      <c r="AA1388" s="113"/>
      <c r="AB1388" s="17" t="s">
        <v>5465</v>
      </c>
      <c r="AC1388" s="17" t="str">
        <f>_xlfn.XLOOKUP(B1388,'INCIDENT-04-27-2026'!E:E,'INCIDENT-04-27-2026'!F:F,"")</f>
        <v/>
      </c>
      <c r="AD1388" s="9"/>
      <c r="AE1388" s="7" t="s">
        <v>5465</v>
      </c>
      <c r="AF1388" s="6" t="str">
        <f>_xlfn.XLOOKUP(B1388,'[13]Input_27-04'!$B:$B,'[13]Input_27-04'!$M:$M,"")</f>
        <v/>
      </c>
      <c r="AG1388" s="7"/>
      <c r="AH1388" s="3"/>
      <c r="AI1388" s="18" t="str">
        <f>_xlfn.XLOOKUP(B1388,'[3]Cells Huawei 27042026 10h'!$B:$B,'[3]Cells Huawei 27042026 10h'!$T:$T,"")</f>
        <v/>
      </c>
      <c r="AJ1388" s="18" t="str">
        <f>_xlfn.XLOOKUP(B1388,'[3]Cells Huawei 27042026 15h'!$B:$B,'[3]Cells Huawei 27042026 15h'!$T:$T,"")</f>
        <v/>
      </c>
      <c r="AK1388" s="18" t="str">
        <f>_xlfn.XLOOKUP(B1388,'[4]cells down 27042026 11h28'!$B:$B,'[4]cells down 27042026 11h28'!$R:$R,"")</f>
        <v/>
      </c>
      <c r="AL1388" s="18" t="str">
        <f>_xlfn.XLOOKUP(B1388,'[4]cells down 27042026 18h01'!$B:$B,'[4]cells down 27042026 18h01'!$R:$R,"")</f>
        <v/>
      </c>
      <c r="AM1388" s="18" t="str">
        <f>_xlfn.XLOOKUP(B1388,'[5]cell downs 27042026 11h'!$B:$B,'[5]cell downs 27042026 11h'!$R:$R,"")</f>
        <v/>
      </c>
      <c r="AN1388" s="18" t="str">
        <f>_xlfn.XLOOKUP(B1388,'[5]cell downs 27042026 17h40'!$B:$B,'[5]cell downs 27042026 17h40'!$R:$R,"")</f>
        <v/>
      </c>
      <c r="AO1388" s="18" t="str">
        <f>_xlfn.XLOOKUP(B1388,'[6]ALL SITES DOWN'!$D:$D,'[6]ALL SITES DOWN'!$J:$J,"")</f>
        <v/>
      </c>
      <c r="AP1388" s="18" t="str">
        <f>_xlfn.XLOOKUP(B1388,'[7]ALL SITES DOWN'!$D:$D,'[7]ALL SITES DOWN'!$J:$J,"")</f>
        <v/>
      </c>
      <c r="AQ1388" s="9" t="str">
        <f>_xlfn.XLOOKUP(B1388,[8]sheet1!$AC:$AC,[8]sheet1!$AF:$AF,"")</f>
        <v/>
      </c>
      <c r="AR1388" s="14"/>
      <c r="AS1388" s="14" t="s">
        <v>5465</v>
      </c>
      <c r="AT1388" s="14" t="str">
        <f>_xlfn.XLOOKUP(B1388,'[9]cell downs 18042026 17h'!$B:$B,'[9]cell downs 18042026 17h'!$B:$B,"")</f>
        <v/>
      </c>
      <c r="AU1388" s="14" t="str">
        <f>_xlfn.XLOOKUP(B1388,'[10]Cells Huawei 19042026 15h'!$B:$B,'[10]Cells Huawei 19042026 15h'!$B:$B,"")</f>
        <v/>
      </c>
      <c r="AV1388" s="9" t="str">
        <f>_xlfn.XLOOKUP(B1388,'[11]cells down 19042026 9H40'!$B:$B,'[11]cells down 19042026 9H40'!$B:$B,"")</f>
        <v/>
      </c>
    </row>
    <row r="1389" spans="1:48" hidden="1" x14ac:dyDescent="0.3">
      <c r="A1389" s="1" t="s">
        <v>2878</v>
      </c>
      <c r="B1389" s="8" t="s">
        <v>2879</v>
      </c>
      <c r="C1389" s="3" t="str">
        <f>_xlfn.XLOOKUP(B1389,'[1]daily break down'!$D:$D,'[1]daily break down'!$E:$E,"")</f>
        <v>Garoua</v>
      </c>
      <c r="D1389" s="1"/>
      <c r="E1389" s="1"/>
      <c r="F1389" s="3" t="s">
        <v>23</v>
      </c>
      <c r="G1389" s="1" t="s">
        <v>24</v>
      </c>
      <c r="H1389" s="27" t="str">
        <f>_xlfn.XLOOKUP(B1389,[2]CALCULATION!$B:$B,[2]CALCULATION!$H:$H,"")</f>
        <v>Huawei</v>
      </c>
      <c r="I1389" s="26">
        <v>0.55912970525036165</v>
      </c>
      <c r="J1389" s="26">
        <v>2.0161485933117032</v>
      </c>
      <c r="K1389" s="26">
        <v>0</v>
      </c>
      <c r="L1389" s="26">
        <v>1.7261680549491631</v>
      </c>
      <c r="M1389" s="26">
        <v>0</v>
      </c>
      <c r="N1389" s="26">
        <v>0</v>
      </c>
      <c r="O1389" s="26">
        <v>0</v>
      </c>
      <c r="P1389" s="114" t="s">
        <v>6364</v>
      </c>
      <c r="Q1389" s="42" t="s">
        <v>5538</v>
      </c>
      <c r="R1389" s="42"/>
      <c r="S1389" s="41" t="str" cm="1">
        <f t="array" ref="S1389">IFERROR(_xlfn.IFS(
U1389="MPR ISSUE","PDH",
U1389="BSS Hardware Issue","BSS",
U1389="Sites strategiques, MLL, Pylone, etc.","ENVTECH",
U1389="AKTIVCO DEFAUT GE &amp; POWER Cabinet","AKTIVCO",
U1389="AKTIVCO Coupure ENEO &amp; Baisse de tension","AKTIVCO GRID ONLY",
U1389="Coupure ENEO &amp; Baisse de tension","IHS GRID ONLY",
U1389="Defaut GE &amp; POWER Cabinet","IHS",
U1389="Sharing","Partners",
U1389="Sites strategiques &amp; DataCenter","SST &amp; DC",
U1389="Exclu","Exclu",
U1389="SAT","SAT",
U1389="SPARE-ISSUE","SPARE-ISSUE",
U1389="Fiber CAmtel","TRANS_FO_CAMTEL",
U1389="Fiber AOF","Fiber AOF",
U1389="Projet OCM (HUAWEI)","TRAVAUX-HUAWEI",
U1389="Projet OCM (NOKIA)","TRAVAUX-NOKIA",
U1389="ACCESS-ISSUE","ACCESS-ISSUE",
U1389="Projet OCM (ZTE, NOKIA, autres projets)","TRAVAUX OCM",
U1389="No root CAuse","No root cause",
U1389="ODU HS","PDH",
U1389="IP &amp; VLAN","PDH",
U1389="Warehouse HUAWEI","SPARE-ISSUE",
U1389="SPARE-HS","SPARE-ISSUE",
U1389="Power Telco","BSS",U1389="no impacts","no impacts"
),"")</f>
        <v>No root cause</v>
      </c>
      <c r="T1389" s="41" t="str" cm="1">
        <f t="array" ref="T1389">IFERROR(_xlfn.IFS(
U1389="MPR ISSUE","TX ISSUE",
U1389="BSS Hardware Issue","RAN ISSUE",
U1389="Sites strategiques, MLL, Pylone, etc.","ENVTECH",
U1389="AKTIVCO DEFAUT GE &amp; POWER Cabinet","POWER ISSUE",
U1389="AKTIVCO Coupure ENEO &amp; Baisse de tension","POWER ISSUE",
U1389="Coupure ENEO &amp; Baisse de tension","POWER ISSUE",
U1389="Defaut GE &amp; POWER Cabinet","POWER ISSUE",
U1389="Sharing","POWER ISSUE",
U1389="Sites strategiques &amp; DataCenter","POWER ISSUE",
U1389="Exclu","Exclu",
U1389="SAT","TX ISSUE",
U1389="SPARE-ISSUE","SPARE-ISSUE",
U1389="Fiber CAmtel","TX ISSUE",
U1389="Fiber AOF","TX ISSUE",
U1389="Projet OCM (HUAWEI)","TRAVAUX-HUAWEI",
U1389="Projet OCM (NOKIA)","TRAVAUX -NOKIA",
U1389="ACCESS-ISSUE","ACCESS-ISSUE",
U1389="Projet OCM (ZTE, NOKIA, autres projets)","TRAVAUX OCM",
U1389="No root CAuse","No root cause",
U1389="ODU HS","TX ISSUE",
U1389="IP &amp; VLAN","TX ISSUE",
U1389="Warehouse HUAWEI","SPARE-ISSUE",
U1389="SPARE-HS","SPARE-ISSUE",
U1389="Power Telco","RAN ISSUE",U1389="no impacts","no impacts"
),"")</f>
        <v>No root cause</v>
      </c>
      <c r="U1389" s="68" t="s">
        <v>5691</v>
      </c>
      <c r="V1389" s="41" t="str" cm="1">
        <f t="array" ref="V1389">IFERROR(_xlfn.IFS(
U1389="MPR ISSUE","ACTIVE",
U1389="BSS Hardware Issue","ACTIVE",
U1389="Sites strategiques, MLL, Pylone, etc.","PASSIVE",
U1389="AKTIVCO DEFAUT GE &amp; POWER Cabinet","PASSIVE",
U1389="AKTIVCO Coupure ENEO &amp; Baisse de tension","PASSIVE",
U1389="Coupure ENEO &amp; Baisse de tension","PASSIVE",
U1389="Defaut GE &amp; POWER Cabinet","PASSIVE",
U1389="Sharing","PASSIVE",
U1389="Sites strategiques &amp; DataCenter","PASSIVE",
U1389="Exclu","Exclu",
U1389="SAT","ACTIVE",
U1389="SPARE-ISSUE","SPARE-ISSUE",
U1389="Fiber CAmtel","ACTIVE",
U1389="Fiber AOF","ACTIVE",
U1389="Projet OCM (HUAWEI)","PLANNED WORKS",
U1389="Projet OCM (NOKIA)","PLANNED WORKS",
U1389="ACCESS-ISSUE","ACCESS-ISSUE",
U1389="Projet OCM (ZTE, NOKIA, autres projets)","PLANNED WORKS",
U1389="No root CAuse","No root cause",
U1389="ODU HS","ACTIVE",
U1389="IP &amp; VLAN","ACTIVE",
U1389="Warehouse HUAWEI","SPARE-ISSUE",
U1389="SPARE-HS","SPARE-ISSUE",
U1389="Power Telco","ACTIVE", U1389="no impacts","no impacts"
),"")</f>
        <v>No root cause</v>
      </c>
      <c r="W1389" s="113"/>
      <c r="X1389" s="113"/>
      <c r="Y1389" s="113"/>
      <c r="Z1389" s="113"/>
      <c r="AA1389" s="113"/>
      <c r="AB1389" s="17" t="s">
        <v>5465</v>
      </c>
      <c r="AC1389" s="17" t="str">
        <f>_xlfn.XLOOKUP(B1389,'INCIDENT-04-27-2026'!E:E,'INCIDENT-04-27-2026'!F:F,"")</f>
        <v/>
      </c>
      <c r="AD1389" s="9"/>
      <c r="AE1389" s="7" t="s">
        <v>5465</v>
      </c>
      <c r="AF1389" s="6" t="str">
        <f>_xlfn.XLOOKUP(B1389,'[13]Input_27-04'!$B:$B,'[13]Input_27-04'!$M:$M,"")</f>
        <v/>
      </c>
      <c r="AG1389" s="7"/>
      <c r="AH1389" s="3"/>
      <c r="AI1389" s="18" t="str">
        <f>_xlfn.XLOOKUP(B1389,'[3]Cells Huawei 27042026 10h'!$B:$B,'[3]Cells Huawei 27042026 10h'!$T:$T,"")</f>
        <v/>
      </c>
      <c r="AJ1389" s="18" t="str">
        <f>_xlfn.XLOOKUP(B1389,'[3]Cells Huawei 27042026 15h'!$B:$B,'[3]Cells Huawei 27042026 15h'!$T:$T,"")</f>
        <v/>
      </c>
      <c r="AK1389" s="18" t="str">
        <f>_xlfn.XLOOKUP(B1389,'[4]cells down 27042026 11h28'!$B:$B,'[4]cells down 27042026 11h28'!$R:$R,"")</f>
        <v/>
      </c>
      <c r="AL1389" s="18" t="str">
        <f>_xlfn.XLOOKUP(B1389,'[4]cells down 27042026 18h01'!$B:$B,'[4]cells down 27042026 18h01'!$R:$R,"")</f>
        <v/>
      </c>
      <c r="AM1389" s="18" t="str">
        <f>_xlfn.XLOOKUP(B1389,'[5]cell downs 27042026 11h'!$B:$B,'[5]cell downs 27042026 11h'!$R:$R,"")</f>
        <v/>
      </c>
      <c r="AN1389" s="18" t="str">
        <f>_xlfn.XLOOKUP(B1389,'[5]cell downs 27042026 17h40'!$B:$B,'[5]cell downs 27042026 17h40'!$R:$R,"")</f>
        <v/>
      </c>
      <c r="AO1389" s="18" t="str">
        <f>_xlfn.XLOOKUP(B1389,'[6]ALL SITES DOWN'!$D:$D,'[6]ALL SITES DOWN'!$J:$J,"")</f>
        <v/>
      </c>
      <c r="AP1389" s="18" t="str">
        <f>_xlfn.XLOOKUP(B1389,'[7]ALL SITES DOWN'!$D:$D,'[7]ALL SITES DOWN'!$J:$J,"")</f>
        <v/>
      </c>
      <c r="AQ1389" s="9" t="str">
        <f>_xlfn.XLOOKUP(B1389,[8]sheet1!$AC:$AC,[8]sheet1!$AF:$AF,"")</f>
        <v/>
      </c>
      <c r="AR1389" s="14"/>
      <c r="AS1389" s="14" t="s">
        <v>5465</v>
      </c>
      <c r="AT1389" s="14" t="str">
        <f>_xlfn.XLOOKUP(B1389,'[9]cell downs 18042026 17h'!$B:$B,'[9]cell downs 18042026 17h'!$B:$B,"")</f>
        <v/>
      </c>
      <c r="AU1389" s="14" t="str">
        <f>_xlfn.XLOOKUP(B1389,'[10]Cells Huawei 19042026 15h'!$B:$B,'[10]Cells Huawei 19042026 15h'!$B:$B,"")</f>
        <v/>
      </c>
      <c r="AV1389" s="9" t="str">
        <f>_xlfn.XLOOKUP(B1389,'[11]cells down 19042026 9H40'!$B:$B,'[11]cells down 19042026 9H40'!$B:$B,"")</f>
        <v/>
      </c>
    </row>
    <row r="1390" spans="1:48" hidden="1" x14ac:dyDescent="0.3">
      <c r="A1390" s="59" t="s">
        <v>2055</v>
      </c>
      <c r="B1390" s="60" t="s">
        <v>2056</v>
      </c>
      <c r="C1390" s="61" t="str">
        <f>_xlfn.XLOOKUP(B1390,'[1]daily break down'!$D:$D,'[1]daily break down'!$E:$E,"")</f>
        <v>OUEST</v>
      </c>
      <c r="D1390" s="59" t="s">
        <v>11</v>
      </c>
      <c r="E1390" s="59" t="s">
        <v>12</v>
      </c>
      <c r="F1390" s="61" t="s">
        <v>102</v>
      </c>
      <c r="G1390" s="59" t="s">
        <v>1177</v>
      </c>
      <c r="H1390" s="62" t="str">
        <f>_xlfn.XLOOKUP(B1390,[2]CALCULATION!$B:$B,[2]CALCULATION!$H:$H,"")</f>
        <v>Huawei</v>
      </c>
      <c r="I1390" s="26">
        <v>0</v>
      </c>
      <c r="J1390" s="26">
        <v>1.9688142954573338</v>
      </c>
      <c r="K1390" s="26">
        <v>0</v>
      </c>
      <c r="L1390" s="26">
        <v>0</v>
      </c>
      <c r="M1390" s="26">
        <v>0</v>
      </c>
      <c r="N1390" s="26">
        <v>0</v>
      </c>
      <c r="O1390" s="26">
        <v>0</v>
      </c>
      <c r="P1390" s="114" t="s">
        <v>6364</v>
      </c>
      <c r="Q1390" s="63" t="s">
        <v>5538</v>
      </c>
      <c r="R1390" s="63"/>
      <c r="S1390" s="41" t="str" cm="1">
        <f t="array" ref="S1390">IFERROR(_xlfn.IFS(
U1390="MPR ISSUE","PDH",
U1390="BSS Hardware Issue","BSS",
U1390="Sites strategiques, MLL, Pylone, etc.","ENVTECH",
U1390="AKTIVCO DEFAUT GE &amp; POWER Cabinet","AKTIVCO",
U1390="AKTIVCO Coupure ENEO &amp; Baisse de tension","AKTIVCO GRID ONLY",
U1390="Coupure ENEO &amp; Baisse de tension","IHS GRID ONLY",
U1390="Defaut GE &amp; POWER Cabinet","IHS",
U1390="Sharing","Partners",
U1390="Sites strategiques &amp; DataCenter","SST &amp; DC",
U1390="Exclu","Exclu",
U1390="SAT","SAT",
U1390="SPARE-ISSUE","SPARE-ISSUE",
U1390="Fiber CAmtel","TRANS_FO_CAMTEL",
U1390="Fiber AOF","Fiber AOF",
U1390="Projet OCM (HUAWEI)","TRAVAUX-HUAWEI",
U1390="Projet OCM (NOKIA)","TRAVAUX-NOKIA",
U1390="ACCESS-ISSUE","ACCESS-ISSUE",
U1390="Projet OCM (ZTE, NOKIA, autres projets)","TRAVAUX OCM",
U1390="No root CAuse","No root cause",
U1390="ODU HS","PDH",
U1390="IP &amp; VLAN","PDH",
U1390="Warehouse HUAWEI","SPARE-ISSUE",
U1390="SPARE-HS","SPARE-ISSUE",
U1390="Power Telco","BSS",U1390="no impacts","no impacts"
),"")</f>
        <v>No root cause</v>
      </c>
      <c r="T1390" s="41" t="str" cm="1">
        <f t="array" ref="T1390">IFERROR(_xlfn.IFS(
U1390="MPR ISSUE","TX ISSUE",
U1390="BSS Hardware Issue","RAN ISSUE",
U1390="Sites strategiques, MLL, Pylone, etc.","ENVTECH",
U1390="AKTIVCO DEFAUT GE &amp; POWER Cabinet","POWER ISSUE",
U1390="AKTIVCO Coupure ENEO &amp; Baisse de tension","POWER ISSUE",
U1390="Coupure ENEO &amp; Baisse de tension","POWER ISSUE",
U1390="Defaut GE &amp; POWER Cabinet","POWER ISSUE",
U1390="Sharing","POWER ISSUE",
U1390="Sites strategiques &amp; DataCenter","POWER ISSUE",
U1390="Exclu","Exclu",
U1390="SAT","TX ISSUE",
U1390="SPARE-ISSUE","SPARE-ISSUE",
U1390="Fiber CAmtel","TX ISSUE",
U1390="Fiber AOF","TX ISSUE",
U1390="Projet OCM (HUAWEI)","TRAVAUX-HUAWEI",
U1390="Projet OCM (NOKIA)","TRAVAUX -NOKIA",
U1390="ACCESS-ISSUE","ACCESS-ISSUE",
U1390="Projet OCM (ZTE, NOKIA, autres projets)","TRAVAUX OCM",
U1390="No root CAuse","No root cause",
U1390="ODU HS","TX ISSUE",
U1390="IP &amp; VLAN","TX ISSUE",
U1390="Warehouse HUAWEI","SPARE-ISSUE",
U1390="SPARE-HS","SPARE-ISSUE",
U1390="Power Telco","RAN ISSUE",U1390="no impacts","no impacts"
),"")</f>
        <v>No root cause</v>
      </c>
      <c r="U1390" s="68" t="s">
        <v>5691</v>
      </c>
      <c r="V1390" s="41" t="str" cm="1">
        <f t="array" ref="V1390">IFERROR(_xlfn.IFS(
U1390="MPR ISSUE","ACTIVE",
U1390="BSS Hardware Issue","ACTIVE",
U1390="Sites strategiques, MLL, Pylone, etc.","PASSIVE",
U1390="AKTIVCO DEFAUT GE &amp; POWER Cabinet","PASSIVE",
U1390="AKTIVCO Coupure ENEO &amp; Baisse de tension","PASSIVE",
U1390="Coupure ENEO &amp; Baisse de tension","PASSIVE",
U1390="Defaut GE &amp; POWER Cabinet","PASSIVE",
U1390="Sharing","PASSIVE",
U1390="Sites strategiques &amp; DataCenter","PASSIVE",
U1390="Exclu","Exclu",
U1390="SAT","ACTIVE",
U1390="SPARE-ISSUE","SPARE-ISSUE",
U1390="Fiber CAmtel","ACTIVE",
U1390="Fiber AOF","ACTIVE",
U1390="Projet OCM (HUAWEI)","PLANNED WORKS",
U1390="Projet OCM (NOKIA)","PLANNED WORKS",
U1390="ACCESS-ISSUE","ACCESS-ISSUE",
U1390="Projet OCM (ZTE, NOKIA, autres projets)","PLANNED WORKS",
U1390="No root CAuse","No root cause",
U1390="ODU HS","ACTIVE",
U1390="IP &amp; VLAN","ACTIVE",
U1390="Warehouse HUAWEI","SPARE-ISSUE",
U1390="SPARE-HS","SPARE-ISSUE",
U1390="Power Telco","ACTIVE", U1390="no impacts","no impacts"
),"")</f>
        <v>No root cause</v>
      </c>
      <c r="W1390" s="113"/>
      <c r="X1390" s="113"/>
      <c r="Y1390" s="113"/>
      <c r="Z1390" s="113"/>
      <c r="AA1390" s="113"/>
      <c r="AB1390" s="17" t="s">
        <v>5465</v>
      </c>
      <c r="AC1390" s="17" t="str">
        <f>_xlfn.XLOOKUP(B1390,'INCIDENT-04-27-2026'!E:E,'INCIDENT-04-27-2026'!F:F,"")</f>
        <v/>
      </c>
      <c r="AD1390" s="9"/>
      <c r="AE1390" s="7" t="s">
        <v>5465</v>
      </c>
      <c r="AF1390" s="6" t="str">
        <f>_xlfn.XLOOKUP(B1390,'[13]Input_27-04'!$B:$B,'[13]Input_27-04'!$M:$M,"")</f>
        <v/>
      </c>
      <c r="AG1390" s="7"/>
      <c r="AH1390" s="3"/>
      <c r="AI1390" s="18" t="str">
        <f>_xlfn.XLOOKUP(B1390,'[3]Cells Huawei 27042026 10h'!$B:$B,'[3]Cells Huawei 27042026 10h'!$T:$T,"")</f>
        <v/>
      </c>
      <c r="AJ1390" s="18" t="str">
        <f>_xlfn.XLOOKUP(B1390,'[3]Cells Huawei 27042026 15h'!$B:$B,'[3]Cells Huawei 27042026 15h'!$T:$T,"")</f>
        <v/>
      </c>
      <c r="AK1390" s="18" t="str">
        <f>_xlfn.XLOOKUP(B1390,'[4]cells down 27042026 11h28'!$B:$B,'[4]cells down 27042026 11h28'!$R:$R,"")</f>
        <v/>
      </c>
      <c r="AL1390" s="18" t="str">
        <f>_xlfn.XLOOKUP(B1390,'[4]cells down 27042026 18h01'!$B:$B,'[4]cells down 27042026 18h01'!$R:$R,"")</f>
        <v/>
      </c>
      <c r="AM1390" s="18" t="str">
        <f>_xlfn.XLOOKUP(B1390,'[5]cell downs 27042026 11h'!$B:$B,'[5]cell downs 27042026 11h'!$R:$R,"")</f>
        <v/>
      </c>
      <c r="AN1390" s="18" t="str">
        <f>_xlfn.XLOOKUP(B1390,'[5]cell downs 27042026 17h40'!$B:$B,'[5]cell downs 27042026 17h40'!$R:$R,"")</f>
        <v/>
      </c>
      <c r="AO1390" s="18" t="str">
        <f>_xlfn.XLOOKUP(B1390,'[6]ALL SITES DOWN'!$D:$D,'[6]ALL SITES DOWN'!$J:$J,"")</f>
        <v/>
      </c>
      <c r="AP1390" s="18" t="str">
        <f>_xlfn.XLOOKUP(B1390,'[7]ALL SITES DOWN'!$D:$D,'[7]ALL SITES DOWN'!$J:$J,"")</f>
        <v/>
      </c>
      <c r="AQ1390" s="9" t="str">
        <f>_xlfn.XLOOKUP(B1390,[8]sheet1!$AC:$AC,[8]sheet1!$AF:$AF,"")</f>
        <v/>
      </c>
      <c r="AR1390" s="65"/>
      <c r="AS1390" s="65" t="s">
        <v>5465</v>
      </c>
      <c r="AT1390" s="65" t="str">
        <f>_xlfn.XLOOKUP(B1390,'[9]cell downs 18042026 17h'!$B:$B,'[9]cell downs 18042026 17h'!$B:$B,"")</f>
        <v/>
      </c>
      <c r="AU1390" s="65" t="str">
        <f>_xlfn.XLOOKUP(B1390,'[10]Cells Huawei 19042026 15h'!$B:$B,'[10]Cells Huawei 19042026 15h'!$B:$B,"")</f>
        <v/>
      </c>
      <c r="AV1390" s="64" t="str">
        <f>_xlfn.XLOOKUP(B1390,'[11]cells down 19042026 9H40'!$B:$B,'[11]cells down 19042026 9H40'!$B:$B,"")</f>
        <v/>
      </c>
    </row>
    <row r="1391" spans="1:48" hidden="1" x14ac:dyDescent="0.3">
      <c r="A1391" s="1" t="s">
        <v>3724</v>
      </c>
      <c r="B1391" s="8" t="s">
        <v>3725</v>
      </c>
      <c r="C1391" s="3" t="str">
        <f>_xlfn.XLOOKUP(B1391,'[1]daily break down'!$D:$D,'[1]daily break down'!$E:$E,"")</f>
        <v>CENTRE</v>
      </c>
      <c r="D1391" s="1" t="s">
        <v>11</v>
      </c>
      <c r="E1391" s="1" t="s">
        <v>237</v>
      </c>
      <c r="F1391" s="3" t="s">
        <v>37</v>
      </c>
      <c r="G1391" s="1" t="s">
        <v>3724</v>
      </c>
      <c r="H1391" s="29" t="str">
        <f>_xlfn.XLOOKUP(B1391,[2]CALCULATION!$B:$B,[2]CALCULATION!$H:$H,"")</f>
        <v>ZTE</v>
      </c>
      <c r="I1391" s="26">
        <v>0</v>
      </c>
      <c r="J1391" s="26">
        <v>0</v>
      </c>
      <c r="K1391" s="26">
        <v>0</v>
      </c>
      <c r="L1391" s="26">
        <v>0</v>
      </c>
      <c r="M1391" s="26">
        <v>0</v>
      </c>
      <c r="N1391" s="26">
        <v>0</v>
      </c>
      <c r="O1391" s="26">
        <v>0</v>
      </c>
      <c r="P1391" s="114" t="s">
        <v>6364</v>
      </c>
      <c r="Q1391" s="42" t="s">
        <v>5537</v>
      </c>
      <c r="R1391" s="42"/>
      <c r="S1391" s="41" t="str" cm="1">
        <f t="array" ref="S1391">IFERROR(_xlfn.IFS(
U1391="MPR ISSUE","PDH",
U1391="BSS Hardware Issue","BSS",
U1391="Sites strategiques, MLL, Pylone, etc.","ENVTECH",
U1391="AKTIVCO DEFAUT GE &amp; POWER Cabinet","AKTIVCO",
U1391="AKTIVCO Coupure ENEO &amp; Baisse de tension","AKTIVCO GRID ONLY",
U1391="Coupure ENEO &amp; Baisse de tension","IHS GRID ONLY",
U1391="Defaut GE &amp; POWER Cabinet","IHS",
U1391="Sharing","Partners",
U1391="Sites strategiques &amp; DataCenter","SST &amp; DC",
U1391="Exclu","Exclu",
U1391="SAT","SAT",
U1391="SPARE-ISSUE","SPARE-ISSUE",
U1391="Fiber CAmtel","TRANS_FO_CAMTEL",
U1391="Fiber AOF","Fiber AOF",
U1391="Projet OCM (HUAWEI)","TRAVAUX-HUAWEI",
U1391="Projet OCM (NOKIA)","TRAVAUX-NOKIA",
U1391="ACCESS-ISSUE","ACCESS-ISSUE",
U1391="Projet OCM (ZTE, NOKIA, autres projets)","TRAVAUX OCM",
U1391="No root CAuse","No root cause",
U1391="ODU HS","PDH",
U1391="IP &amp; VLAN","PDH",
U1391="Warehouse HUAWEI","SPARE-ISSUE",
U1391="SPARE-HS","SPARE-ISSUE",
U1391="Power Telco","BSS",U1391="no impacts","no impacts"
),"")</f>
        <v>Exclu</v>
      </c>
      <c r="T1391" s="41" t="str" cm="1">
        <f t="array" ref="T1391">IFERROR(_xlfn.IFS(
U1391="MPR ISSUE","TX ISSUE",
U1391="BSS Hardware Issue","RAN ISSUE",
U1391="Sites strategiques, MLL, Pylone, etc.","ENVTECH",
U1391="AKTIVCO DEFAUT GE &amp; POWER Cabinet","POWER ISSUE",
U1391="AKTIVCO Coupure ENEO &amp; Baisse de tension","POWER ISSUE",
U1391="Coupure ENEO &amp; Baisse de tension","POWER ISSUE",
U1391="Defaut GE &amp; POWER Cabinet","POWER ISSUE",
U1391="Sharing","POWER ISSUE",
U1391="Sites strategiques &amp; DataCenter","POWER ISSUE",
U1391="Exclu","Exclu",
U1391="SAT","TX ISSUE",
U1391="SPARE-ISSUE","SPARE-ISSUE",
U1391="Fiber CAmtel","TX ISSUE",
U1391="Fiber AOF","TX ISSUE",
U1391="Projet OCM (HUAWEI)","TRAVAUX-HUAWEI",
U1391="Projet OCM (NOKIA)","TRAVAUX -NOKIA",
U1391="ACCESS-ISSUE","ACCESS-ISSUE",
U1391="Projet OCM (ZTE, NOKIA, autres projets)","TRAVAUX OCM",
U1391="No root CAuse","No root cause",
U1391="ODU HS","TX ISSUE",
U1391="IP &amp; VLAN","TX ISSUE",
U1391="Warehouse HUAWEI","SPARE-ISSUE",
U1391="SPARE-HS","SPARE-ISSUE",
U1391="Power Telco","RAN ISSUE",U1391="no impacts","no impacts"
),"")</f>
        <v>Exclu</v>
      </c>
      <c r="U1391" s="68" t="s">
        <v>5537</v>
      </c>
      <c r="V1391" s="41" t="str" cm="1">
        <f t="array" ref="V1391">IFERROR(_xlfn.IFS(
U1391="MPR ISSUE","ACTIVE",
U1391="BSS Hardware Issue","ACTIVE",
U1391="Sites strategiques, MLL, Pylone, etc.","PASSIVE",
U1391="AKTIVCO DEFAUT GE &amp; POWER Cabinet","PASSIVE",
U1391="AKTIVCO Coupure ENEO &amp; Baisse de tension","PASSIVE",
U1391="Coupure ENEO &amp; Baisse de tension","PASSIVE",
U1391="Defaut GE &amp; POWER Cabinet","PASSIVE",
U1391="Sharing","PASSIVE",
U1391="Sites strategiques &amp; DataCenter","PASSIVE",
U1391="Exclu","Exclu",
U1391="SAT","ACTIVE",
U1391="SPARE-ISSUE","SPARE-ISSUE",
U1391="Fiber CAmtel","ACTIVE",
U1391="Fiber AOF","ACTIVE",
U1391="Projet OCM (HUAWEI)","PLANNED WORKS",
U1391="Projet OCM (NOKIA)","PLANNED WORKS",
U1391="ACCESS-ISSUE","ACCESS-ISSUE",
U1391="Projet OCM (ZTE, NOKIA, autres projets)","PLANNED WORKS",
U1391="No root CAuse","No root cause",
U1391="ODU HS","ACTIVE",
U1391="IP &amp; VLAN","ACTIVE",
U1391="Warehouse HUAWEI","SPARE-ISSUE",
U1391="SPARE-HS","SPARE-ISSUE",
U1391="Power Telco","ACTIVE", U1391="no impacts","no impacts"
),"")</f>
        <v>Exclu</v>
      </c>
      <c r="W1391" s="113"/>
      <c r="X1391" s="113"/>
      <c r="Y1391" s="113"/>
      <c r="Z1391" s="113"/>
      <c r="AA1391" s="113"/>
      <c r="AB1391" s="17" t="s">
        <v>5465</v>
      </c>
      <c r="AC1391" s="17" t="str">
        <f>_xlfn.XLOOKUP(B1391,'INCIDENT-04-27-2026'!E:E,'INCIDENT-04-27-2026'!F:F,"")</f>
        <v/>
      </c>
      <c r="AD1391" s="9"/>
      <c r="AE1391" s="7" t="s">
        <v>5465</v>
      </c>
      <c r="AF1391" s="6" t="str">
        <f>_xlfn.XLOOKUP(B1391,'[13]Input_27-04'!$B:$B,'[13]Input_27-04'!$M:$M,"")</f>
        <v/>
      </c>
      <c r="AG1391" s="7"/>
      <c r="AH1391" s="3"/>
      <c r="AI1391" s="18" t="str">
        <f>_xlfn.XLOOKUP(B1391,'[3]Cells Huawei 27042026 10h'!$B:$B,'[3]Cells Huawei 27042026 10h'!$T:$T,"")</f>
        <v/>
      </c>
      <c r="AJ1391" s="18" t="str">
        <f>_xlfn.XLOOKUP(B1391,'[3]Cells Huawei 27042026 15h'!$B:$B,'[3]Cells Huawei 27042026 15h'!$T:$T,"")</f>
        <v/>
      </c>
      <c r="AK1391" s="18" t="str">
        <f>_xlfn.XLOOKUP(B1391,'[4]cells down 27042026 11h28'!$B:$B,'[4]cells down 27042026 11h28'!$R:$R,"")</f>
        <v/>
      </c>
      <c r="AL1391" s="18" t="str">
        <f>_xlfn.XLOOKUP(B1391,'[4]cells down 27042026 18h01'!$B:$B,'[4]cells down 27042026 18h01'!$R:$R,"")</f>
        <v/>
      </c>
      <c r="AM1391" s="18" t="str">
        <f>_xlfn.XLOOKUP(B1391,'[5]cell downs 27042026 11h'!$B:$B,'[5]cell downs 27042026 11h'!$R:$R,"")</f>
        <v/>
      </c>
      <c r="AN1391" s="18" t="str">
        <f>_xlfn.XLOOKUP(B1391,'[5]cell downs 27042026 17h40'!$B:$B,'[5]cell downs 27042026 17h40'!$R:$R,"")</f>
        <v/>
      </c>
      <c r="AO1391" s="18" t="str">
        <f>_xlfn.XLOOKUP(B1391,'[6]ALL SITES DOWN'!$D:$D,'[6]ALL SITES DOWN'!$J:$J,"")</f>
        <v/>
      </c>
      <c r="AP1391" s="18" t="str">
        <f>_xlfn.XLOOKUP(B1391,'[7]ALL SITES DOWN'!$D:$D,'[7]ALL SITES DOWN'!$J:$J,"")</f>
        <v/>
      </c>
      <c r="AQ1391" s="9" t="str">
        <f>_xlfn.XLOOKUP(B1391,[8]sheet1!$AC:$AC,[8]sheet1!$AF:$AF,"")</f>
        <v/>
      </c>
      <c r="AR1391" s="14"/>
      <c r="AS1391" s="14" t="s">
        <v>5465</v>
      </c>
      <c r="AT1391" s="14" t="str">
        <f>_xlfn.XLOOKUP(B1391,'[9]cell downs 18042026 17h'!$B:$B,'[9]cell downs 18042026 17h'!$B:$B,"")</f>
        <v/>
      </c>
      <c r="AU1391" s="14" t="str">
        <f>_xlfn.XLOOKUP(B1391,'[10]Cells Huawei 19042026 15h'!$B:$B,'[10]Cells Huawei 19042026 15h'!$B:$B,"")</f>
        <v/>
      </c>
      <c r="AV1391" s="9" t="str">
        <f>_xlfn.XLOOKUP(B1391,'[11]cells down 19042026 9H40'!$B:$B,'[11]cells down 19042026 9H40'!$B:$B,"")</f>
        <v/>
      </c>
    </row>
    <row r="1392" spans="1:48" hidden="1" x14ac:dyDescent="0.3">
      <c r="A1392" s="1" t="s">
        <v>1177</v>
      </c>
      <c r="B1392" s="8" t="s">
        <v>2057</v>
      </c>
      <c r="C1392" s="3" t="str">
        <f>_xlfn.XLOOKUP(B1392,'[1]daily break down'!$D:$D,'[1]daily break down'!$E:$E,"")</f>
        <v>OUEST</v>
      </c>
      <c r="D1392" s="1" t="s">
        <v>11</v>
      </c>
      <c r="E1392" s="1" t="s">
        <v>12</v>
      </c>
      <c r="F1392" s="3" t="s">
        <v>102</v>
      </c>
      <c r="G1392" s="1" t="s">
        <v>1177</v>
      </c>
      <c r="H1392" s="27" t="str">
        <f>_xlfn.XLOOKUP(B1392,[2]CALCULATION!$B:$B,[2]CALCULATION!$H:$H,"")</f>
        <v>Huawei</v>
      </c>
      <c r="I1392" s="26">
        <v>0</v>
      </c>
      <c r="J1392" s="26">
        <v>1.7052118379262231</v>
      </c>
      <c r="K1392" s="26">
        <v>0</v>
      </c>
      <c r="L1392" s="26">
        <v>0</v>
      </c>
      <c r="M1392" s="26">
        <v>0</v>
      </c>
      <c r="N1392" s="26">
        <v>0</v>
      </c>
      <c r="O1392" s="26">
        <v>0</v>
      </c>
      <c r="P1392" s="114" t="s">
        <v>6364</v>
      </c>
      <c r="Q1392" s="42" t="s">
        <v>5538</v>
      </c>
      <c r="R1392" s="42"/>
      <c r="S1392" s="41" t="str" cm="1">
        <f t="array" ref="S1392">IFERROR(_xlfn.IFS(
U1392="MPR ISSUE","PDH",
U1392="BSS Hardware Issue","BSS",
U1392="Sites strategiques, MLL, Pylone, etc.","ENVTECH",
U1392="AKTIVCO DEFAUT GE &amp; POWER Cabinet","AKTIVCO",
U1392="AKTIVCO Coupure ENEO &amp; Baisse de tension","AKTIVCO GRID ONLY",
U1392="Coupure ENEO &amp; Baisse de tension","IHS GRID ONLY",
U1392="Defaut GE &amp; POWER Cabinet","IHS",
U1392="Sharing","Partners",
U1392="Sites strategiques &amp; DataCenter","SST &amp; DC",
U1392="Exclu","Exclu",
U1392="SAT","SAT",
U1392="SPARE-ISSUE","SPARE-ISSUE",
U1392="Fiber CAmtel","TRANS_FO_CAMTEL",
U1392="Fiber AOF","Fiber AOF",
U1392="Projet OCM (HUAWEI)","TRAVAUX-HUAWEI",
U1392="Projet OCM (NOKIA)","TRAVAUX-NOKIA",
U1392="ACCESS-ISSUE","ACCESS-ISSUE",
U1392="Projet OCM (ZTE, NOKIA, autres projets)","TRAVAUX OCM",
U1392="No root CAuse","No root cause",
U1392="ODU HS","PDH",
U1392="IP &amp; VLAN","PDH",
U1392="Warehouse HUAWEI","SPARE-ISSUE",
U1392="SPARE-HS","SPARE-ISSUE",
U1392="Power Telco","BSS",U1392="no impacts","no impacts"
),"")</f>
        <v>No root cause</v>
      </c>
      <c r="T1392" s="41" t="str" cm="1">
        <f t="array" ref="T1392">IFERROR(_xlfn.IFS(
U1392="MPR ISSUE","TX ISSUE",
U1392="BSS Hardware Issue","RAN ISSUE",
U1392="Sites strategiques, MLL, Pylone, etc.","ENVTECH",
U1392="AKTIVCO DEFAUT GE &amp; POWER Cabinet","POWER ISSUE",
U1392="AKTIVCO Coupure ENEO &amp; Baisse de tension","POWER ISSUE",
U1392="Coupure ENEO &amp; Baisse de tension","POWER ISSUE",
U1392="Defaut GE &amp; POWER Cabinet","POWER ISSUE",
U1392="Sharing","POWER ISSUE",
U1392="Sites strategiques &amp; DataCenter","POWER ISSUE",
U1392="Exclu","Exclu",
U1392="SAT","TX ISSUE",
U1392="SPARE-ISSUE","SPARE-ISSUE",
U1392="Fiber CAmtel","TX ISSUE",
U1392="Fiber AOF","TX ISSUE",
U1392="Projet OCM (HUAWEI)","TRAVAUX-HUAWEI",
U1392="Projet OCM (NOKIA)","TRAVAUX -NOKIA",
U1392="ACCESS-ISSUE","ACCESS-ISSUE",
U1392="Projet OCM (ZTE, NOKIA, autres projets)","TRAVAUX OCM",
U1392="No root CAuse","No root cause",
U1392="ODU HS","TX ISSUE",
U1392="IP &amp; VLAN","TX ISSUE",
U1392="Warehouse HUAWEI","SPARE-ISSUE",
U1392="SPARE-HS","SPARE-ISSUE",
U1392="Power Telco","RAN ISSUE",U1392="no impacts","no impacts"
),"")</f>
        <v>No root cause</v>
      </c>
      <c r="U1392" s="68" t="s">
        <v>5691</v>
      </c>
      <c r="V1392" s="41" t="str" cm="1">
        <f t="array" ref="V1392">IFERROR(_xlfn.IFS(
U1392="MPR ISSUE","ACTIVE",
U1392="BSS Hardware Issue","ACTIVE",
U1392="Sites strategiques, MLL, Pylone, etc.","PASSIVE",
U1392="AKTIVCO DEFAUT GE &amp; POWER Cabinet","PASSIVE",
U1392="AKTIVCO Coupure ENEO &amp; Baisse de tension","PASSIVE",
U1392="Coupure ENEO &amp; Baisse de tension","PASSIVE",
U1392="Defaut GE &amp; POWER Cabinet","PASSIVE",
U1392="Sharing","PASSIVE",
U1392="Sites strategiques &amp; DataCenter","PASSIVE",
U1392="Exclu","Exclu",
U1392="SAT","ACTIVE",
U1392="SPARE-ISSUE","SPARE-ISSUE",
U1392="Fiber CAmtel","ACTIVE",
U1392="Fiber AOF","ACTIVE",
U1392="Projet OCM (HUAWEI)","PLANNED WORKS",
U1392="Projet OCM (NOKIA)","PLANNED WORKS",
U1392="ACCESS-ISSUE","ACCESS-ISSUE",
U1392="Projet OCM (ZTE, NOKIA, autres projets)","PLANNED WORKS",
U1392="No root CAuse","No root cause",
U1392="ODU HS","ACTIVE",
U1392="IP &amp; VLAN","ACTIVE",
U1392="Warehouse HUAWEI","SPARE-ISSUE",
U1392="SPARE-HS","SPARE-ISSUE",
U1392="Power Telco","ACTIVE", U1392="no impacts","no impacts"
),"")</f>
        <v>No root cause</v>
      </c>
      <c r="W1392" s="113"/>
      <c r="X1392" s="113"/>
      <c r="Y1392" s="113"/>
      <c r="Z1392" s="113"/>
      <c r="AA1392" s="113"/>
      <c r="AB1392" s="17" t="s">
        <v>5465</v>
      </c>
      <c r="AC1392" s="17" t="str">
        <f>_xlfn.XLOOKUP(B1392,'INCIDENT-04-27-2026'!E:E,'INCIDENT-04-27-2026'!F:F,"")</f>
        <v/>
      </c>
      <c r="AD1392" s="9"/>
      <c r="AE1392" s="7" t="s">
        <v>5465</v>
      </c>
      <c r="AF1392" s="6" t="str">
        <f>_xlfn.XLOOKUP(B1392,'[13]Input_27-04'!$B:$B,'[13]Input_27-04'!$M:$M,"")</f>
        <v/>
      </c>
      <c r="AG1392" s="7"/>
      <c r="AH1392" s="3"/>
      <c r="AI1392" s="18" t="str">
        <f>_xlfn.XLOOKUP(B1392,'[3]Cells Huawei 27042026 10h'!$B:$B,'[3]Cells Huawei 27042026 10h'!$T:$T,"")</f>
        <v/>
      </c>
      <c r="AJ1392" s="18" t="str">
        <f>_xlfn.XLOOKUP(B1392,'[3]Cells Huawei 27042026 15h'!$B:$B,'[3]Cells Huawei 27042026 15h'!$T:$T,"")</f>
        <v/>
      </c>
      <c r="AK1392" s="18" t="str">
        <f>_xlfn.XLOOKUP(B1392,'[4]cells down 27042026 11h28'!$B:$B,'[4]cells down 27042026 11h28'!$R:$R,"")</f>
        <v/>
      </c>
      <c r="AL1392" s="18" t="str">
        <f>_xlfn.XLOOKUP(B1392,'[4]cells down 27042026 18h01'!$B:$B,'[4]cells down 27042026 18h01'!$R:$R,"")</f>
        <v/>
      </c>
      <c r="AM1392" s="18" t="str">
        <f>_xlfn.XLOOKUP(B1392,'[5]cell downs 27042026 11h'!$B:$B,'[5]cell downs 27042026 11h'!$R:$R,"")</f>
        <v/>
      </c>
      <c r="AN1392" s="18" t="str">
        <f>_xlfn.XLOOKUP(B1392,'[5]cell downs 27042026 17h40'!$B:$B,'[5]cell downs 27042026 17h40'!$R:$R,"")</f>
        <v/>
      </c>
      <c r="AO1392" s="18" t="str">
        <f>_xlfn.XLOOKUP(B1392,'[6]ALL SITES DOWN'!$D:$D,'[6]ALL SITES DOWN'!$J:$J,"")</f>
        <v/>
      </c>
      <c r="AP1392" s="18" t="str">
        <f>_xlfn.XLOOKUP(B1392,'[7]ALL SITES DOWN'!$D:$D,'[7]ALL SITES DOWN'!$J:$J,"")</f>
        <v/>
      </c>
      <c r="AQ1392" s="9" t="str">
        <f>_xlfn.XLOOKUP(B1392,[8]sheet1!$AC:$AC,[8]sheet1!$AF:$AF,"")</f>
        <v/>
      </c>
      <c r="AR1392" s="14"/>
      <c r="AS1392" s="14" t="s">
        <v>5465</v>
      </c>
      <c r="AT1392" s="14" t="str">
        <f>_xlfn.XLOOKUP(B1392,'[9]cell downs 18042026 17h'!$B:$B,'[9]cell downs 18042026 17h'!$B:$B,"")</f>
        <v/>
      </c>
      <c r="AU1392" s="14" t="str">
        <f>_xlfn.XLOOKUP(B1392,'[10]Cells Huawei 19042026 15h'!$B:$B,'[10]Cells Huawei 19042026 15h'!$B:$B,"")</f>
        <v/>
      </c>
      <c r="AV1392" s="9" t="str">
        <f>_xlfn.XLOOKUP(B1392,'[11]cells down 19042026 9H40'!$B:$B,'[11]cells down 19042026 9H40'!$B:$B,"")</f>
        <v/>
      </c>
    </row>
    <row r="1393" spans="1:48" hidden="1" x14ac:dyDescent="0.3">
      <c r="A1393" s="1" t="s">
        <v>1997</v>
      </c>
      <c r="B1393" s="8" t="s">
        <v>1998</v>
      </c>
      <c r="C1393" s="3" t="str">
        <f>_xlfn.XLOOKUP(B1393,'[1]daily break down'!$D:$D,'[1]daily break down'!$E:$E,"")</f>
        <v>OUEST</v>
      </c>
      <c r="D1393" s="1" t="s">
        <v>21</v>
      </c>
      <c r="E1393" s="1" t="s">
        <v>988</v>
      </c>
      <c r="F1393" s="3" t="s">
        <v>102</v>
      </c>
      <c r="G1393" s="1" t="s">
        <v>1177</v>
      </c>
      <c r="H1393" s="27" t="str">
        <f>_xlfn.XLOOKUP(B1393,[2]CALCULATION!$B:$B,[2]CALCULATION!$H:$H,"")</f>
        <v>Huawei</v>
      </c>
      <c r="I1393" s="26">
        <v>0</v>
      </c>
      <c r="J1393" s="26">
        <v>1.572964732202732</v>
      </c>
      <c r="K1393" s="26">
        <v>0</v>
      </c>
      <c r="L1393" s="26">
        <v>0</v>
      </c>
      <c r="M1393" s="26">
        <v>0</v>
      </c>
      <c r="N1393" s="26">
        <v>0</v>
      </c>
      <c r="O1393" s="26">
        <v>0</v>
      </c>
      <c r="P1393" s="114" t="s">
        <v>6364</v>
      </c>
      <c r="Q1393" s="42" t="s">
        <v>5538</v>
      </c>
      <c r="R1393" s="42"/>
      <c r="S1393" s="41" t="str" cm="1">
        <f t="array" ref="S1393">IFERROR(_xlfn.IFS(
U1393="MPR ISSUE","PDH",
U1393="BSS Hardware Issue","BSS",
U1393="Sites strategiques, MLL, Pylone, etc.","ENVTECH",
U1393="AKTIVCO DEFAUT GE &amp; POWER Cabinet","AKTIVCO",
U1393="AKTIVCO Coupure ENEO &amp; Baisse de tension","AKTIVCO GRID ONLY",
U1393="Coupure ENEO &amp; Baisse de tension","IHS GRID ONLY",
U1393="Defaut GE &amp; POWER Cabinet","IHS",
U1393="Sharing","Partners",
U1393="Sites strategiques &amp; DataCenter","SST &amp; DC",
U1393="Exclu","Exclu",
U1393="SAT","SAT",
U1393="SPARE-ISSUE","SPARE-ISSUE",
U1393="Fiber CAmtel","TRANS_FO_CAMTEL",
U1393="Fiber AOF","Fiber AOF",
U1393="Projet OCM (HUAWEI)","TRAVAUX-HUAWEI",
U1393="Projet OCM (NOKIA)","TRAVAUX-NOKIA",
U1393="ACCESS-ISSUE","ACCESS-ISSUE",
U1393="Projet OCM (ZTE, NOKIA, autres projets)","TRAVAUX OCM",
U1393="No root CAuse","No root cause",
U1393="ODU HS","PDH",
U1393="IP &amp; VLAN","PDH",
U1393="Warehouse HUAWEI","SPARE-ISSUE",
U1393="SPARE-HS","SPARE-ISSUE",
U1393="Power Telco","BSS",U1393="no impacts","no impacts"
),"")</f>
        <v>No root cause</v>
      </c>
      <c r="T1393" s="41" t="str" cm="1">
        <f t="array" ref="T1393">IFERROR(_xlfn.IFS(
U1393="MPR ISSUE","TX ISSUE",
U1393="BSS Hardware Issue","RAN ISSUE",
U1393="Sites strategiques, MLL, Pylone, etc.","ENVTECH",
U1393="AKTIVCO DEFAUT GE &amp; POWER Cabinet","POWER ISSUE",
U1393="AKTIVCO Coupure ENEO &amp; Baisse de tension","POWER ISSUE",
U1393="Coupure ENEO &amp; Baisse de tension","POWER ISSUE",
U1393="Defaut GE &amp; POWER Cabinet","POWER ISSUE",
U1393="Sharing","POWER ISSUE",
U1393="Sites strategiques &amp; DataCenter","POWER ISSUE",
U1393="Exclu","Exclu",
U1393="SAT","TX ISSUE",
U1393="SPARE-ISSUE","SPARE-ISSUE",
U1393="Fiber CAmtel","TX ISSUE",
U1393="Fiber AOF","TX ISSUE",
U1393="Projet OCM (HUAWEI)","TRAVAUX-HUAWEI",
U1393="Projet OCM (NOKIA)","TRAVAUX -NOKIA",
U1393="ACCESS-ISSUE","ACCESS-ISSUE",
U1393="Projet OCM (ZTE, NOKIA, autres projets)","TRAVAUX OCM",
U1393="No root CAuse","No root cause",
U1393="ODU HS","TX ISSUE",
U1393="IP &amp; VLAN","TX ISSUE",
U1393="Warehouse HUAWEI","SPARE-ISSUE",
U1393="SPARE-HS","SPARE-ISSUE",
U1393="Power Telco","RAN ISSUE",U1393="no impacts","no impacts"
),"")</f>
        <v>No root cause</v>
      </c>
      <c r="U1393" s="68" t="s">
        <v>5691</v>
      </c>
      <c r="V1393" s="41" t="str" cm="1">
        <f t="array" ref="V1393">IFERROR(_xlfn.IFS(
U1393="MPR ISSUE","ACTIVE",
U1393="BSS Hardware Issue","ACTIVE",
U1393="Sites strategiques, MLL, Pylone, etc.","PASSIVE",
U1393="AKTIVCO DEFAUT GE &amp; POWER Cabinet","PASSIVE",
U1393="AKTIVCO Coupure ENEO &amp; Baisse de tension","PASSIVE",
U1393="Coupure ENEO &amp; Baisse de tension","PASSIVE",
U1393="Defaut GE &amp; POWER Cabinet","PASSIVE",
U1393="Sharing","PASSIVE",
U1393="Sites strategiques &amp; DataCenter","PASSIVE",
U1393="Exclu","Exclu",
U1393="SAT","ACTIVE",
U1393="SPARE-ISSUE","SPARE-ISSUE",
U1393="Fiber CAmtel","ACTIVE",
U1393="Fiber AOF","ACTIVE",
U1393="Projet OCM (HUAWEI)","PLANNED WORKS",
U1393="Projet OCM (NOKIA)","PLANNED WORKS",
U1393="ACCESS-ISSUE","ACCESS-ISSUE",
U1393="Projet OCM (ZTE, NOKIA, autres projets)","PLANNED WORKS",
U1393="No root CAuse","No root cause",
U1393="ODU HS","ACTIVE",
U1393="IP &amp; VLAN","ACTIVE",
U1393="Warehouse HUAWEI","SPARE-ISSUE",
U1393="SPARE-HS","SPARE-ISSUE",
U1393="Power Telco","ACTIVE", U1393="no impacts","no impacts"
),"")</f>
        <v>No root cause</v>
      </c>
      <c r="W1393" s="113"/>
      <c r="X1393" s="113"/>
      <c r="Y1393" s="113"/>
      <c r="Z1393" s="113"/>
      <c r="AA1393" s="113"/>
      <c r="AB1393" s="17" t="s">
        <v>5465</v>
      </c>
      <c r="AC1393" s="17" t="str">
        <f>_xlfn.XLOOKUP(B1393,'INCIDENT-04-27-2026'!E:E,'INCIDENT-04-27-2026'!F:F,"")</f>
        <v/>
      </c>
      <c r="AD1393" s="9"/>
      <c r="AE1393" s="7" t="s">
        <v>5465</v>
      </c>
      <c r="AF1393" s="6" t="str">
        <f>_xlfn.XLOOKUP(B1393,'[13]Input_27-04'!$B:$B,'[13]Input_27-04'!$M:$M,"")</f>
        <v/>
      </c>
      <c r="AG1393" s="7"/>
      <c r="AH1393" s="3"/>
      <c r="AI1393" s="18" t="str">
        <f>_xlfn.XLOOKUP(B1393,'[3]Cells Huawei 27042026 10h'!$B:$B,'[3]Cells Huawei 27042026 10h'!$T:$T,"")</f>
        <v/>
      </c>
      <c r="AJ1393" s="18" t="str">
        <f>_xlfn.XLOOKUP(B1393,'[3]Cells Huawei 27042026 15h'!$B:$B,'[3]Cells Huawei 27042026 15h'!$T:$T,"")</f>
        <v/>
      </c>
      <c r="AK1393" s="18" t="str">
        <f>_xlfn.XLOOKUP(B1393,'[4]cells down 27042026 11h28'!$B:$B,'[4]cells down 27042026 11h28'!$R:$R,"")</f>
        <v/>
      </c>
      <c r="AL1393" s="18" t="str">
        <f>_xlfn.XLOOKUP(B1393,'[4]cells down 27042026 18h01'!$B:$B,'[4]cells down 27042026 18h01'!$R:$R,"")</f>
        <v/>
      </c>
      <c r="AM1393" s="18" t="str">
        <f>_xlfn.XLOOKUP(B1393,'[5]cell downs 27042026 11h'!$B:$B,'[5]cell downs 27042026 11h'!$R:$R,"")</f>
        <v/>
      </c>
      <c r="AN1393" s="18" t="str">
        <f>_xlfn.XLOOKUP(B1393,'[5]cell downs 27042026 17h40'!$B:$B,'[5]cell downs 27042026 17h40'!$R:$R,"")</f>
        <v/>
      </c>
      <c r="AO1393" s="18" t="str">
        <f>_xlfn.XLOOKUP(B1393,'[6]ALL SITES DOWN'!$D:$D,'[6]ALL SITES DOWN'!$J:$J,"")</f>
        <v/>
      </c>
      <c r="AP1393" s="18" t="str">
        <f>_xlfn.XLOOKUP(B1393,'[7]ALL SITES DOWN'!$D:$D,'[7]ALL SITES DOWN'!$J:$J,"")</f>
        <v/>
      </c>
      <c r="AQ1393" s="9" t="str">
        <f>_xlfn.XLOOKUP(B1393,[8]sheet1!$AC:$AC,[8]sheet1!$AF:$AF,"")</f>
        <v/>
      </c>
      <c r="AR1393" s="14"/>
      <c r="AS1393" s="14" t="s">
        <v>5465</v>
      </c>
      <c r="AT1393" s="14" t="str">
        <f>_xlfn.XLOOKUP(B1393,'[9]cell downs 18042026 17h'!$B:$B,'[9]cell downs 18042026 17h'!$B:$B,"")</f>
        <v/>
      </c>
      <c r="AU1393" s="14" t="str">
        <f>_xlfn.XLOOKUP(B1393,'[10]Cells Huawei 19042026 15h'!$B:$B,'[10]Cells Huawei 19042026 15h'!$B:$B,"")</f>
        <v/>
      </c>
      <c r="AV1393" s="9" t="str">
        <f>_xlfn.XLOOKUP(B1393,'[11]cells down 19042026 9H40'!$B:$B,'[11]cells down 19042026 9H40'!$B:$B,"")</f>
        <v/>
      </c>
    </row>
    <row r="1394" spans="1:48" hidden="1" x14ac:dyDescent="0.3">
      <c r="A1394" s="1" t="s">
        <v>2296</v>
      </c>
      <c r="B1394" s="8" t="s">
        <v>2297</v>
      </c>
      <c r="C1394" s="3" t="str">
        <f>_xlfn.XLOOKUP(B1394,'[1]daily break down'!$D:$D,'[1]daily break down'!$E:$E,"")</f>
        <v>Douala</v>
      </c>
      <c r="D1394" s="1" t="s">
        <v>21</v>
      </c>
      <c r="E1394" s="1" t="s">
        <v>22</v>
      </c>
      <c r="F1394" s="3" t="s">
        <v>31</v>
      </c>
      <c r="G1394" s="1" t="s">
        <v>32</v>
      </c>
      <c r="H1394" s="29" t="str">
        <f>_xlfn.XLOOKUP(B1394,[2]CALCULATION!$B:$B,[2]CALCULATION!$H:$H,"")</f>
        <v>ZTE</v>
      </c>
      <c r="I1394" s="26">
        <v>2.2030958842346462</v>
      </c>
      <c r="J1394" s="26">
        <v>1.4613349770141506</v>
      </c>
      <c r="K1394" s="26">
        <v>0</v>
      </c>
      <c r="L1394" s="26">
        <v>0</v>
      </c>
      <c r="M1394" s="26">
        <v>0</v>
      </c>
      <c r="N1394" s="26">
        <v>0</v>
      </c>
      <c r="O1394" s="26">
        <v>0</v>
      </c>
      <c r="P1394" s="114" t="s">
        <v>6364</v>
      </c>
      <c r="Q1394" s="42" t="s">
        <v>5538</v>
      </c>
      <c r="R1394" s="42"/>
      <c r="S1394" s="41" t="str" cm="1">
        <f t="array" ref="S1394">IFERROR(_xlfn.IFS(
U1394="MPR ISSUE","PDH",
U1394="BSS Hardware Issue","BSS",
U1394="Sites strategiques, MLL, Pylone, etc.","ENVTECH",
U1394="AKTIVCO DEFAUT GE &amp; POWER Cabinet","AKTIVCO",
U1394="AKTIVCO Coupure ENEO &amp; Baisse de tension","AKTIVCO GRID ONLY",
U1394="Coupure ENEO &amp; Baisse de tension","IHS GRID ONLY",
U1394="Defaut GE &amp; POWER Cabinet","IHS",
U1394="Sharing","Partners",
U1394="Sites strategiques &amp; DataCenter","SST &amp; DC",
U1394="Exclu","Exclu",
U1394="SAT","SAT",
U1394="SPARE-ISSUE","SPARE-ISSUE",
U1394="Fiber CAmtel","TRANS_FO_CAMTEL",
U1394="Fiber AOF","Fiber AOF",
U1394="Projet OCM (HUAWEI)","TRAVAUX-HUAWEI",
U1394="Projet OCM (NOKIA)","TRAVAUX-NOKIA",
U1394="ACCESS-ISSUE","ACCESS-ISSUE",
U1394="Projet OCM (ZTE, NOKIA, autres projets)","TRAVAUX OCM",
U1394="No root CAuse","No root cause",
U1394="ODU HS","PDH",
U1394="IP &amp; VLAN","PDH",
U1394="Warehouse HUAWEI","SPARE-ISSUE",
U1394="SPARE-HS","SPARE-ISSUE",
U1394="Power Telco","BSS",U1394="no impacts","no impacts"
),"")</f>
        <v>No root cause</v>
      </c>
      <c r="T1394" s="41" t="str" cm="1">
        <f t="array" ref="T1394">IFERROR(_xlfn.IFS(
U1394="MPR ISSUE","TX ISSUE",
U1394="BSS Hardware Issue","RAN ISSUE",
U1394="Sites strategiques, MLL, Pylone, etc.","ENVTECH",
U1394="AKTIVCO DEFAUT GE &amp; POWER Cabinet","POWER ISSUE",
U1394="AKTIVCO Coupure ENEO &amp; Baisse de tension","POWER ISSUE",
U1394="Coupure ENEO &amp; Baisse de tension","POWER ISSUE",
U1394="Defaut GE &amp; POWER Cabinet","POWER ISSUE",
U1394="Sharing","POWER ISSUE",
U1394="Sites strategiques &amp; DataCenter","POWER ISSUE",
U1394="Exclu","Exclu",
U1394="SAT","TX ISSUE",
U1394="SPARE-ISSUE","SPARE-ISSUE",
U1394="Fiber CAmtel","TX ISSUE",
U1394="Fiber AOF","TX ISSUE",
U1394="Projet OCM (HUAWEI)","TRAVAUX-HUAWEI",
U1394="Projet OCM (NOKIA)","TRAVAUX -NOKIA",
U1394="ACCESS-ISSUE","ACCESS-ISSUE",
U1394="Projet OCM (ZTE, NOKIA, autres projets)","TRAVAUX OCM",
U1394="No root CAuse","No root cause",
U1394="ODU HS","TX ISSUE",
U1394="IP &amp; VLAN","TX ISSUE",
U1394="Warehouse HUAWEI","SPARE-ISSUE",
U1394="SPARE-HS","SPARE-ISSUE",
U1394="Power Telco","RAN ISSUE",U1394="no impacts","no impacts"
),"")</f>
        <v>No root cause</v>
      </c>
      <c r="U1394" s="68" t="s">
        <v>5691</v>
      </c>
      <c r="V1394" s="41" t="str" cm="1">
        <f t="array" ref="V1394">IFERROR(_xlfn.IFS(
U1394="MPR ISSUE","ACTIVE",
U1394="BSS Hardware Issue","ACTIVE",
U1394="Sites strategiques, MLL, Pylone, etc.","PASSIVE",
U1394="AKTIVCO DEFAUT GE &amp; POWER Cabinet","PASSIVE",
U1394="AKTIVCO Coupure ENEO &amp; Baisse de tension","PASSIVE",
U1394="Coupure ENEO &amp; Baisse de tension","PASSIVE",
U1394="Defaut GE &amp; POWER Cabinet","PASSIVE",
U1394="Sharing","PASSIVE",
U1394="Sites strategiques &amp; DataCenter","PASSIVE",
U1394="Exclu","Exclu",
U1394="SAT","ACTIVE",
U1394="SPARE-ISSUE","SPARE-ISSUE",
U1394="Fiber CAmtel","ACTIVE",
U1394="Fiber AOF","ACTIVE",
U1394="Projet OCM (HUAWEI)","PLANNED WORKS",
U1394="Projet OCM (NOKIA)","PLANNED WORKS",
U1394="ACCESS-ISSUE","ACCESS-ISSUE",
U1394="Projet OCM (ZTE, NOKIA, autres projets)","PLANNED WORKS",
U1394="No root CAuse","No root cause",
U1394="ODU HS","ACTIVE",
U1394="IP &amp; VLAN","ACTIVE",
U1394="Warehouse HUAWEI","SPARE-ISSUE",
U1394="SPARE-HS","SPARE-ISSUE",
U1394="Power Telco","ACTIVE", U1394="no impacts","no impacts"
),"")</f>
        <v>No root cause</v>
      </c>
      <c r="W1394" s="113"/>
      <c r="X1394" s="113"/>
      <c r="Y1394" s="113"/>
      <c r="Z1394" s="113"/>
      <c r="AA1394" s="113"/>
      <c r="AB1394" s="17" t="s">
        <v>5465</v>
      </c>
      <c r="AC1394" s="17" t="str">
        <f>_xlfn.XLOOKUP(B1394,'INCIDENT-04-27-2026'!E:E,'INCIDENT-04-27-2026'!F:F,"")</f>
        <v/>
      </c>
      <c r="AD1394" s="9"/>
      <c r="AE1394" s="7" t="s">
        <v>5465</v>
      </c>
      <c r="AF1394" s="6" t="str">
        <f>_xlfn.XLOOKUP(B1394,'[13]Input_27-04'!$B:$B,'[13]Input_27-04'!$M:$M,"")</f>
        <v/>
      </c>
      <c r="AG1394" s="7"/>
      <c r="AH1394" s="3"/>
      <c r="AI1394" s="18" t="str">
        <f>_xlfn.XLOOKUP(B1394,'[3]Cells Huawei 27042026 10h'!$B:$B,'[3]Cells Huawei 27042026 10h'!$T:$T,"")</f>
        <v/>
      </c>
      <c r="AJ1394" s="18" t="str">
        <f>_xlfn.XLOOKUP(B1394,'[3]Cells Huawei 27042026 15h'!$B:$B,'[3]Cells Huawei 27042026 15h'!$T:$T,"")</f>
        <v/>
      </c>
      <c r="AK1394" s="18" t="str">
        <f>_xlfn.XLOOKUP(B1394,'[4]cells down 27042026 11h28'!$B:$B,'[4]cells down 27042026 11h28'!$R:$R,"")</f>
        <v/>
      </c>
      <c r="AL1394" s="18" t="str">
        <f>_xlfn.XLOOKUP(B1394,'[4]cells down 27042026 18h01'!$B:$B,'[4]cells down 27042026 18h01'!$R:$R,"")</f>
        <v/>
      </c>
      <c r="AM1394" s="18" t="str">
        <f>_xlfn.XLOOKUP(B1394,'[5]cell downs 27042026 11h'!$B:$B,'[5]cell downs 27042026 11h'!$R:$R,"")</f>
        <v/>
      </c>
      <c r="AN1394" s="18" t="str">
        <f>_xlfn.XLOOKUP(B1394,'[5]cell downs 27042026 17h40'!$B:$B,'[5]cell downs 27042026 17h40'!$R:$R,"")</f>
        <v/>
      </c>
      <c r="AO1394" s="18" t="str">
        <f>_xlfn.XLOOKUP(B1394,'[6]ALL SITES DOWN'!$D:$D,'[6]ALL SITES DOWN'!$J:$J,"")</f>
        <v/>
      </c>
      <c r="AP1394" s="18" t="str">
        <f>_xlfn.XLOOKUP(B1394,'[7]ALL SITES DOWN'!$D:$D,'[7]ALL SITES DOWN'!$J:$J,"")</f>
        <v/>
      </c>
      <c r="AQ1394" s="9" t="str">
        <f>_xlfn.XLOOKUP(B1394,[8]sheet1!$AC:$AC,[8]sheet1!$AF:$AF,"")</f>
        <v/>
      </c>
      <c r="AR1394" s="14"/>
      <c r="AS1394" s="14" t="s">
        <v>5465</v>
      </c>
      <c r="AT1394" s="14" t="str">
        <f>_xlfn.XLOOKUP(B1394,'[9]cell downs 18042026 17h'!$B:$B,'[9]cell downs 18042026 17h'!$B:$B,"")</f>
        <v/>
      </c>
      <c r="AU1394" s="14" t="str">
        <f>_xlfn.XLOOKUP(B1394,'[10]Cells Huawei 19042026 15h'!$B:$B,'[10]Cells Huawei 19042026 15h'!$B:$B,"")</f>
        <v/>
      </c>
      <c r="AV1394" s="9" t="str">
        <f>_xlfn.XLOOKUP(B1394,'[11]cells down 19042026 9H40'!$B:$B,'[11]cells down 19042026 9H40'!$B:$B,"")</f>
        <v/>
      </c>
    </row>
    <row r="1395" spans="1:48" hidden="1" x14ac:dyDescent="0.3">
      <c r="A1395" s="1" t="s">
        <v>4795</v>
      </c>
      <c r="B1395" s="8" t="s">
        <v>4796</v>
      </c>
      <c r="C1395" s="3" t="str">
        <f>_xlfn.XLOOKUP(B1395,'[1]daily break down'!$D:$D,'[1]daily break down'!$E:$E,"")</f>
        <v>CENTRE</v>
      </c>
      <c r="D1395" s="1" t="s">
        <v>21</v>
      </c>
      <c r="E1395" s="1" t="s">
        <v>80</v>
      </c>
      <c r="F1395" s="3" t="s">
        <v>37</v>
      </c>
      <c r="G1395" s="1" t="s">
        <v>4797</v>
      </c>
      <c r="H1395" s="29" t="str">
        <f>_xlfn.XLOOKUP(B1395,[2]CALCULATION!$B:$B,[2]CALCULATION!$H:$H,"")</f>
        <v>ZTE</v>
      </c>
      <c r="I1395" s="26">
        <v>0</v>
      </c>
      <c r="J1395" s="26">
        <v>0</v>
      </c>
      <c r="K1395" s="26">
        <v>0</v>
      </c>
      <c r="L1395" s="26">
        <v>0</v>
      </c>
      <c r="M1395" s="26">
        <v>0</v>
      </c>
      <c r="N1395" s="26">
        <v>0</v>
      </c>
      <c r="O1395" s="26">
        <v>0</v>
      </c>
      <c r="P1395" s="114" t="s">
        <v>6364</v>
      </c>
      <c r="Q1395" s="42" t="s">
        <v>5537</v>
      </c>
      <c r="R1395" s="42"/>
      <c r="S1395" s="41" t="str" cm="1">
        <f t="array" ref="S1395">IFERROR(_xlfn.IFS(
U1395="MPR ISSUE","PDH",
U1395="BSS Hardware Issue","BSS",
U1395="Sites strategiques, MLL, Pylone, etc.","ENVTECH",
U1395="AKTIVCO DEFAUT GE &amp; POWER Cabinet","AKTIVCO",
U1395="AKTIVCO Coupure ENEO &amp; Baisse de tension","AKTIVCO GRID ONLY",
U1395="Coupure ENEO &amp; Baisse de tension","IHS GRID ONLY",
U1395="Defaut GE &amp; POWER Cabinet","IHS",
U1395="Sharing","Partners",
U1395="Sites strategiques &amp; DataCenter","SST &amp; DC",
U1395="Exclu","Exclu",
U1395="SAT","SAT",
U1395="SPARE-ISSUE","SPARE-ISSUE",
U1395="Fiber CAmtel","TRANS_FO_CAMTEL",
U1395="Fiber AOF","Fiber AOF",
U1395="Projet OCM (HUAWEI)","TRAVAUX-HUAWEI",
U1395="Projet OCM (NOKIA)","TRAVAUX-NOKIA",
U1395="ACCESS-ISSUE","ACCESS-ISSUE",
U1395="Projet OCM (ZTE, NOKIA, autres projets)","TRAVAUX OCM",
U1395="No root CAuse","No root cause",
U1395="ODU HS","PDH",
U1395="IP &amp; VLAN","PDH",
U1395="Warehouse HUAWEI","SPARE-ISSUE",
U1395="SPARE-HS","SPARE-ISSUE",
U1395="Power Telco","BSS",U1395="no impacts","no impacts"
),"")</f>
        <v>Exclu</v>
      </c>
      <c r="T1395" s="41" t="str" cm="1">
        <f t="array" ref="T1395">IFERROR(_xlfn.IFS(
U1395="MPR ISSUE","TX ISSUE",
U1395="BSS Hardware Issue","RAN ISSUE",
U1395="Sites strategiques, MLL, Pylone, etc.","ENVTECH",
U1395="AKTIVCO DEFAUT GE &amp; POWER Cabinet","POWER ISSUE",
U1395="AKTIVCO Coupure ENEO &amp; Baisse de tension","POWER ISSUE",
U1395="Coupure ENEO &amp; Baisse de tension","POWER ISSUE",
U1395="Defaut GE &amp; POWER Cabinet","POWER ISSUE",
U1395="Sharing","POWER ISSUE",
U1395="Sites strategiques &amp; DataCenter","POWER ISSUE",
U1395="Exclu","Exclu",
U1395="SAT","TX ISSUE",
U1395="SPARE-ISSUE","SPARE-ISSUE",
U1395="Fiber CAmtel","TX ISSUE",
U1395="Fiber AOF","TX ISSUE",
U1395="Projet OCM (HUAWEI)","TRAVAUX-HUAWEI",
U1395="Projet OCM (NOKIA)","TRAVAUX -NOKIA",
U1395="ACCESS-ISSUE","ACCESS-ISSUE",
U1395="Projet OCM (ZTE, NOKIA, autres projets)","TRAVAUX OCM",
U1395="No root CAuse","No root cause",
U1395="ODU HS","TX ISSUE",
U1395="IP &amp; VLAN","TX ISSUE",
U1395="Warehouse HUAWEI","SPARE-ISSUE",
U1395="SPARE-HS","SPARE-ISSUE",
U1395="Power Telco","RAN ISSUE",U1395="no impacts","no impacts"
),"")</f>
        <v>Exclu</v>
      </c>
      <c r="U1395" s="68" t="s">
        <v>5537</v>
      </c>
      <c r="V1395" s="41" t="str" cm="1">
        <f t="array" ref="V1395">IFERROR(_xlfn.IFS(
U1395="MPR ISSUE","ACTIVE",
U1395="BSS Hardware Issue","ACTIVE",
U1395="Sites strategiques, MLL, Pylone, etc.","PASSIVE",
U1395="AKTIVCO DEFAUT GE &amp; POWER Cabinet","PASSIVE",
U1395="AKTIVCO Coupure ENEO &amp; Baisse de tension","PASSIVE",
U1395="Coupure ENEO &amp; Baisse de tension","PASSIVE",
U1395="Defaut GE &amp; POWER Cabinet","PASSIVE",
U1395="Sharing","PASSIVE",
U1395="Sites strategiques &amp; DataCenter","PASSIVE",
U1395="Exclu","Exclu",
U1395="SAT","ACTIVE",
U1395="SPARE-ISSUE","SPARE-ISSUE",
U1395="Fiber CAmtel","ACTIVE",
U1395="Fiber AOF","ACTIVE",
U1395="Projet OCM (HUAWEI)","PLANNED WORKS",
U1395="Projet OCM (NOKIA)","PLANNED WORKS",
U1395="ACCESS-ISSUE","ACCESS-ISSUE",
U1395="Projet OCM (ZTE, NOKIA, autres projets)","PLANNED WORKS",
U1395="No root CAuse","No root cause",
U1395="ODU HS","ACTIVE",
U1395="IP &amp; VLAN","ACTIVE",
U1395="Warehouse HUAWEI","SPARE-ISSUE",
U1395="SPARE-HS","SPARE-ISSUE",
U1395="Power Telco","ACTIVE", U1395="no impacts","no impacts"
),"")</f>
        <v>Exclu</v>
      </c>
      <c r="W1395" s="113"/>
      <c r="X1395" s="113"/>
      <c r="Y1395" s="113"/>
      <c r="Z1395" s="113"/>
      <c r="AA1395" s="113"/>
      <c r="AB1395" s="17" t="s">
        <v>5465</v>
      </c>
      <c r="AC1395" s="17" t="str">
        <f>_xlfn.XLOOKUP(B1395,'INCIDENT-04-27-2026'!E:E,'INCIDENT-04-27-2026'!F:F,"")</f>
        <v/>
      </c>
      <c r="AD1395" s="9"/>
      <c r="AE1395" s="7" t="s">
        <v>5465</v>
      </c>
      <c r="AF1395" s="6" t="str">
        <f>_xlfn.XLOOKUP(B1395,'[13]Input_27-04'!$B:$B,'[13]Input_27-04'!$M:$M,"")</f>
        <v/>
      </c>
      <c r="AG1395" s="7"/>
      <c r="AH1395" s="3"/>
      <c r="AI1395" s="18" t="str">
        <f>_xlfn.XLOOKUP(B1395,'[3]Cells Huawei 27042026 10h'!$B:$B,'[3]Cells Huawei 27042026 10h'!$T:$T,"")</f>
        <v/>
      </c>
      <c r="AJ1395" s="18" t="str">
        <f>_xlfn.XLOOKUP(B1395,'[3]Cells Huawei 27042026 15h'!$B:$B,'[3]Cells Huawei 27042026 15h'!$T:$T,"")</f>
        <v/>
      </c>
      <c r="AK1395" s="18" t="str">
        <f>_xlfn.XLOOKUP(B1395,'[4]cells down 27042026 11h28'!$B:$B,'[4]cells down 27042026 11h28'!$R:$R,"")</f>
        <v/>
      </c>
      <c r="AL1395" s="18" t="str">
        <f>_xlfn.XLOOKUP(B1395,'[4]cells down 27042026 18h01'!$B:$B,'[4]cells down 27042026 18h01'!$R:$R,"")</f>
        <v/>
      </c>
      <c r="AM1395" s="18" t="str">
        <f>_xlfn.XLOOKUP(B1395,'[5]cell downs 27042026 11h'!$B:$B,'[5]cell downs 27042026 11h'!$R:$R,"")</f>
        <v/>
      </c>
      <c r="AN1395" s="18" t="str">
        <f>_xlfn.XLOOKUP(B1395,'[5]cell downs 27042026 17h40'!$B:$B,'[5]cell downs 27042026 17h40'!$R:$R,"")</f>
        <v/>
      </c>
      <c r="AO1395" s="18" t="str">
        <f>_xlfn.XLOOKUP(B1395,'[6]ALL SITES DOWN'!$D:$D,'[6]ALL SITES DOWN'!$J:$J,"")</f>
        <v/>
      </c>
      <c r="AP1395" s="18" t="str">
        <f>_xlfn.XLOOKUP(B1395,'[7]ALL SITES DOWN'!$D:$D,'[7]ALL SITES DOWN'!$J:$J,"")</f>
        <v/>
      </c>
      <c r="AQ1395" s="9" t="str">
        <f>_xlfn.XLOOKUP(B1395,[8]sheet1!$AC:$AC,[8]sheet1!$AF:$AF,"")</f>
        <v/>
      </c>
      <c r="AR1395" s="14"/>
      <c r="AS1395" s="14" t="s">
        <v>5465</v>
      </c>
      <c r="AT1395" s="14" t="str">
        <f>_xlfn.XLOOKUP(B1395,'[9]cell downs 18042026 17h'!$B:$B,'[9]cell downs 18042026 17h'!$B:$B,"")</f>
        <v/>
      </c>
      <c r="AU1395" s="14" t="str">
        <f>_xlfn.XLOOKUP(B1395,'[10]Cells Huawei 19042026 15h'!$B:$B,'[10]Cells Huawei 19042026 15h'!$B:$B,"")</f>
        <v/>
      </c>
      <c r="AV1395" s="9" t="str">
        <f>_xlfn.XLOOKUP(B1395,'[11]cells down 19042026 9H40'!$B:$B,'[11]cells down 19042026 9H40'!$B:$B,"")</f>
        <v/>
      </c>
    </row>
    <row r="1396" spans="1:48" hidden="1" x14ac:dyDescent="0.3">
      <c r="A1396" s="1" t="s">
        <v>749</v>
      </c>
      <c r="B1396" s="8" t="s">
        <v>750</v>
      </c>
      <c r="C1396" s="3" t="str">
        <f>_xlfn.XLOOKUP(B1396,'[1]daily break down'!$D:$D,'[1]daily break down'!$E:$E,"")</f>
        <v>SUD-OUEST</v>
      </c>
      <c r="D1396" s="1" t="s">
        <v>11</v>
      </c>
      <c r="E1396" s="1" t="s">
        <v>5455</v>
      </c>
      <c r="F1396" s="3" t="s">
        <v>13</v>
      </c>
      <c r="G1396" s="1" t="s">
        <v>78</v>
      </c>
      <c r="H1396" s="28" t="str">
        <f>_xlfn.XLOOKUP(B1396,[2]CALCULATION!$B:$B,[2]CALCULATION!$H:$H,"")</f>
        <v>NOKIA</v>
      </c>
      <c r="I1396" s="26">
        <v>0</v>
      </c>
      <c r="J1396" s="26">
        <v>0</v>
      </c>
      <c r="K1396" s="26">
        <v>0</v>
      </c>
      <c r="L1396" s="26">
        <v>0</v>
      </c>
      <c r="M1396" s="26">
        <v>0</v>
      </c>
      <c r="N1396" s="26">
        <v>0</v>
      </c>
      <c r="O1396" s="26">
        <v>0</v>
      </c>
      <c r="P1396" s="114" t="s">
        <v>6364</v>
      </c>
      <c r="Q1396" s="42" t="s">
        <v>6353</v>
      </c>
      <c r="R1396" s="42"/>
      <c r="S1396" s="41" t="str" cm="1">
        <f t="array" ref="S1396">IFERROR(_xlfn.IFS(
U1396="MPR ISSUE","PDH",
U1396="BSS Hardware Issue","BSS",
U1396="Sites strategiques, MLL, Pylone, etc.","ENVTECH",
U1396="AKTIVCO DEFAUT GE &amp; POWER Cabinet","AKTIVCO",
U1396="AKTIVCO Coupure ENEO &amp; Baisse de tension","AKTIVCO GRID ONLY",
U1396="Coupure ENEO &amp; Baisse de tension","IHS GRID ONLY",
U1396="Defaut GE &amp; POWER Cabinet","IHS",
U1396="Sharing","Partners",
U1396="Sites strategiques &amp; DataCenter","SST &amp; DC",
U1396="Exclu","Exclu",
U1396="SAT","SAT",
U1396="SPARE-ISSUE","SPARE-ISSUE",
U1396="Fiber CAmtel","TRANS_FO_CAMTEL",
U1396="Fiber AOF","Fiber AOF",
U1396="Projet OCM (HUAWEI)","TRAVAUX-HUAWEI",
U1396="Projet OCM (NOKIA)","TRAVAUX-NOKIA",
U1396="ACCESS-ISSUE","ACCESS-ISSUE",
U1396="Projet OCM (ZTE, NOKIA, autres projets)","TRAVAUX OCM",
U1396="No root CAuse","No root cause",
U1396="ODU HS","PDH",
U1396="IP &amp; VLAN","PDH",
U1396="Warehouse HUAWEI","SPARE-ISSUE",
U1396="SPARE-HS","SPARE-ISSUE",
U1396="Power Telco","BSS",U1396="no impacts","no impacts"
),"")</f>
        <v/>
      </c>
      <c r="T1396" s="41" t="str" cm="1">
        <f t="array" ref="T1396">IFERROR(_xlfn.IFS(
U1396="MPR ISSUE","TX ISSUE",
U1396="BSS Hardware Issue","RAN ISSUE",
U1396="Sites strategiques, MLL, Pylone, etc.","ENVTECH",
U1396="AKTIVCO DEFAUT GE &amp; POWER Cabinet","POWER ISSUE",
U1396="AKTIVCO Coupure ENEO &amp; Baisse de tension","POWER ISSUE",
U1396="Coupure ENEO &amp; Baisse de tension","POWER ISSUE",
U1396="Defaut GE &amp; POWER Cabinet","POWER ISSUE",
U1396="Sharing","POWER ISSUE",
U1396="Sites strategiques &amp; DataCenter","POWER ISSUE",
U1396="Exclu","Exclu",
U1396="SAT","TX ISSUE",
U1396="SPARE-ISSUE","SPARE-ISSUE",
U1396="Fiber CAmtel","TX ISSUE",
U1396="Fiber AOF","TX ISSUE",
U1396="Projet OCM (HUAWEI)","TRAVAUX-HUAWEI",
U1396="Projet OCM (NOKIA)","TRAVAUX -NOKIA",
U1396="ACCESS-ISSUE","ACCESS-ISSUE",
U1396="Projet OCM (ZTE, NOKIA, autres projets)","TRAVAUX OCM",
U1396="No root CAuse","No root cause",
U1396="ODU HS","TX ISSUE",
U1396="IP &amp; VLAN","TX ISSUE",
U1396="Warehouse HUAWEI","SPARE-ISSUE",
U1396="SPARE-HS","SPARE-ISSUE",
U1396="Power Telco","RAN ISSUE",U1396="no impacts","no impacts"
),"")</f>
        <v/>
      </c>
      <c r="U1396" s="68"/>
      <c r="V1396" s="41" t="str" cm="1">
        <f t="array" ref="V1396">IFERROR(_xlfn.IFS(
U1396="MPR ISSUE","ACTIVE",
U1396="BSS Hardware Issue","ACTIVE",
U1396="Sites strategiques, MLL, Pylone, etc.","PASSIVE",
U1396="AKTIVCO DEFAUT GE &amp; POWER Cabinet","PASSIVE",
U1396="AKTIVCO Coupure ENEO &amp; Baisse de tension","PASSIVE",
U1396="Coupure ENEO &amp; Baisse de tension","PASSIVE",
U1396="Defaut GE &amp; POWER Cabinet","PASSIVE",
U1396="Sharing","PASSIVE",
U1396="Sites strategiques &amp; DataCenter","PASSIVE",
U1396="Exclu","Exclu",
U1396="SAT","ACTIVE",
U1396="SPARE-ISSUE","SPARE-ISSUE",
U1396="Fiber CAmtel","ACTIVE",
U1396="Fiber AOF","ACTIVE",
U1396="Projet OCM (HUAWEI)","PLANNED WORKS",
U1396="Projet OCM (NOKIA)","PLANNED WORKS",
U1396="ACCESS-ISSUE","ACCESS-ISSUE",
U1396="Projet OCM (ZTE, NOKIA, autres projets)","PLANNED WORKS",
U1396="No root CAuse","No root cause",
U1396="ODU HS","ACTIVE",
U1396="IP &amp; VLAN","ACTIVE",
U1396="Warehouse HUAWEI","SPARE-ISSUE",
U1396="SPARE-HS","SPARE-ISSUE",
U1396="Power Telco","ACTIVE", U1396="no impacts","no impacts"
),"")</f>
        <v/>
      </c>
      <c r="W1396" s="113"/>
      <c r="X1396" s="113"/>
      <c r="Y1396" s="113"/>
      <c r="Z1396" s="113"/>
      <c r="AA1396" s="113"/>
      <c r="AB1396" s="17" t="s">
        <v>5465</v>
      </c>
      <c r="AC1396" s="17" t="str">
        <f>_xlfn.XLOOKUP(B1396,'INCIDENT-04-27-2026'!E:E,'INCIDENT-04-27-2026'!F:F,"")</f>
        <v/>
      </c>
      <c r="AD1396" s="9"/>
      <c r="AE1396" s="7" t="s">
        <v>5465</v>
      </c>
      <c r="AF1396" s="6" t="str">
        <f>_xlfn.XLOOKUP(B1396,'[13]Input_27-04'!$B:$B,'[13]Input_27-04'!$M:$M,"")</f>
        <v/>
      </c>
      <c r="AG1396" s="7"/>
      <c r="AH1396" s="3"/>
      <c r="AI1396" s="18" t="str">
        <f>_xlfn.XLOOKUP(B1396,'[3]Cells Huawei 27042026 10h'!$B:$B,'[3]Cells Huawei 27042026 10h'!$T:$T,"")</f>
        <v/>
      </c>
      <c r="AJ1396" s="18" t="str">
        <f>_xlfn.XLOOKUP(B1396,'[3]Cells Huawei 27042026 15h'!$B:$B,'[3]Cells Huawei 27042026 15h'!$T:$T,"")</f>
        <v/>
      </c>
      <c r="AK1396" s="18" t="str">
        <f>_xlfn.XLOOKUP(B1396,'[4]cells down 27042026 11h28'!$B:$B,'[4]cells down 27042026 11h28'!$R:$R,"")</f>
        <v/>
      </c>
      <c r="AL1396" s="18" t="str">
        <f>_xlfn.XLOOKUP(B1396,'[4]cells down 27042026 18h01'!$B:$B,'[4]cells down 27042026 18h01'!$R:$R,"")</f>
        <v/>
      </c>
      <c r="AM1396" s="18" t="str">
        <f>_xlfn.XLOOKUP(B1396,'[5]cell downs 27042026 11h'!$B:$B,'[5]cell downs 27042026 11h'!$R:$R,"")</f>
        <v/>
      </c>
      <c r="AN1396" s="18" t="str">
        <f>_xlfn.XLOOKUP(B1396,'[5]cell downs 27042026 17h40'!$B:$B,'[5]cell downs 27042026 17h40'!$R:$R,"")</f>
        <v/>
      </c>
      <c r="AO1396" s="18" t="str">
        <f>_xlfn.XLOOKUP(B1396,'[6]ALL SITES DOWN'!$D:$D,'[6]ALL SITES DOWN'!$J:$J,"")</f>
        <v/>
      </c>
      <c r="AP1396" s="18" t="str">
        <f>_xlfn.XLOOKUP(B1396,'[7]ALL SITES DOWN'!$D:$D,'[7]ALL SITES DOWN'!$J:$J,"")</f>
        <v/>
      </c>
      <c r="AQ1396" s="9" t="str">
        <f>_xlfn.XLOOKUP(B1396,[8]sheet1!$AC:$AC,[8]sheet1!$AF:$AF,"")</f>
        <v/>
      </c>
      <c r="AR1396" s="14"/>
      <c r="AS1396" s="14" t="s">
        <v>5465</v>
      </c>
      <c r="AT1396" s="14" t="str">
        <f>_xlfn.XLOOKUP(B1396,'[9]cell downs 18042026 17h'!$B:$B,'[9]cell downs 18042026 17h'!$B:$B,"")</f>
        <v/>
      </c>
      <c r="AU1396" s="14" t="str">
        <f>_xlfn.XLOOKUP(B1396,'[10]Cells Huawei 19042026 15h'!$B:$B,'[10]Cells Huawei 19042026 15h'!$B:$B,"")</f>
        <v>SUO_106</v>
      </c>
      <c r="AV1396" s="9" t="str">
        <f>_xlfn.XLOOKUP(B1396,'[11]cells down 19042026 9H40'!$B:$B,'[11]cells down 19042026 9H40'!$B:$B,"")</f>
        <v/>
      </c>
    </row>
    <row r="1397" spans="1:48" hidden="1" x14ac:dyDescent="0.3">
      <c r="A1397" s="1" t="s">
        <v>4465</v>
      </c>
      <c r="B1397" s="8" t="s">
        <v>4466</v>
      </c>
      <c r="C1397" s="3" t="str">
        <f>_xlfn.XLOOKUP(B1397,'[1]daily break down'!$D:$D,'[1]daily break down'!$E:$E,"")</f>
        <v>SUD-OUEST</v>
      </c>
      <c r="D1397" s="1" t="s">
        <v>11</v>
      </c>
      <c r="E1397" s="1" t="s">
        <v>12</v>
      </c>
      <c r="F1397" s="3" t="s">
        <v>13</v>
      </c>
      <c r="G1397" s="1" t="s">
        <v>14</v>
      </c>
      <c r="H1397" s="27" t="str">
        <f>_xlfn.XLOOKUP(B1397,[2]CALCULATION!$B:$B,[2]CALCULATION!$H:$H,"")</f>
        <v>Huawei</v>
      </c>
      <c r="I1397" s="26">
        <v>3.3886648803052215E-3</v>
      </c>
      <c r="J1397" s="26">
        <v>1.4205461529022665</v>
      </c>
      <c r="K1397" s="26">
        <v>0</v>
      </c>
      <c r="L1397" s="26">
        <v>0</v>
      </c>
      <c r="M1397" s="26">
        <v>0</v>
      </c>
      <c r="N1397" s="26">
        <v>0</v>
      </c>
      <c r="O1397" s="26">
        <v>0</v>
      </c>
      <c r="P1397" s="114" t="s">
        <v>6364</v>
      </c>
      <c r="Q1397" s="42" t="s">
        <v>5538</v>
      </c>
      <c r="R1397" s="42"/>
      <c r="S1397" s="41" t="str" cm="1">
        <f t="array" ref="S1397">IFERROR(_xlfn.IFS(
U1397="MPR ISSUE","PDH",
U1397="BSS Hardware Issue","BSS",
U1397="Sites strategiques, MLL, Pylone, etc.","ENVTECH",
U1397="AKTIVCO DEFAUT GE &amp; POWER Cabinet","AKTIVCO",
U1397="AKTIVCO Coupure ENEO &amp; Baisse de tension","AKTIVCO GRID ONLY",
U1397="Coupure ENEO &amp; Baisse de tension","IHS GRID ONLY",
U1397="Defaut GE &amp; POWER Cabinet","IHS",
U1397="Sharing","Partners",
U1397="Sites strategiques &amp; DataCenter","SST &amp; DC",
U1397="Exclu","Exclu",
U1397="SAT","SAT",
U1397="SPARE-ISSUE","SPARE-ISSUE",
U1397="Fiber CAmtel","TRANS_FO_CAMTEL",
U1397="Fiber AOF","Fiber AOF",
U1397="Projet OCM (HUAWEI)","TRAVAUX-HUAWEI",
U1397="Projet OCM (NOKIA)","TRAVAUX-NOKIA",
U1397="ACCESS-ISSUE","ACCESS-ISSUE",
U1397="Projet OCM (ZTE, NOKIA, autres projets)","TRAVAUX OCM",
U1397="No root CAuse","No root cause",
U1397="ODU HS","PDH",
U1397="IP &amp; VLAN","PDH",
U1397="Warehouse HUAWEI","SPARE-ISSUE",
U1397="SPARE-HS","SPARE-ISSUE",
U1397="Power Telco","BSS",U1397="no impacts","no impacts"
),"")</f>
        <v>No root cause</v>
      </c>
      <c r="T1397" s="41" t="str" cm="1">
        <f t="array" ref="T1397">IFERROR(_xlfn.IFS(
U1397="MPR ISSUE","TX ISSUE",
U1397="BSS Hardware Issue","RAN ISSUE",
U1397="Sites strategiques, MLL, Pylone, etc.","ENVTECH",
U1397="AKTIVCO DEFAUT GE &amp; POWER Cabinet","POWER ISSUE",
U1397="AKTIVCO Coupure ENEO &amp; Baisse de tension","POWER ISSUE",
U1397="Coupure ENEO &amp; Baisse de tension","POWER ISSUE",
U1397="Defaut GE &amp; POWER Cabinet","POWER ISSUE",
U1397="Sharing","POWER ISSUE",
U1397="Sites strategiques &amp; DataCenter","POWER ISSUE",
U1397="Exclu","Exclu",
U1397="SAT","TX ISSUE",
U1397="SPARE-ISSUE","SPARE-ISSUE",
U1397="Fiber CAmtel","TX ISSUE",
U1397="Fiber AOF","TX ISSUE",
U1397="Projet OCM (HUAWEI)","TRAVAUX-HUAWEI",
U1397="Projet OCM (NOKIA)","TRAVAUX -NOKIA",
U1397="ACCESS-ISSUE","ACCESS-ISSUE",
U1397="Projet OCM (ZTE, NOKIA, autres projets)","TRAVAUX OCM",
U1397="No root CAuse","No root cause",
U1397="ODU HS","TX ISSUE",
U1397="IP &amp; VLAN","TX ISSUE",
U1397="Warehouse HUAWEI","SPARE-ISSUE",
U1397="SPARE-HS","SPARE-ISSUE",
U1397="Power Telco","RAN ISSUE",U1397="no impacts","no impacts"
),"")</f>
        <v>No root cause</v>
      </c>
      <c r="U1397" s="68" t="s">
        <v>5691</v>
      </c>
      <c r="V1397" s="41" t="str" cm="1">
        <f t="array" ref="V1397">IFERROR(_xlfn.IFS(
U1397="MPR ISSUE","ACTIVE",
U1397="BSS Hardware Issue","ACTIVE",
U1397="Sites strategiques, MLL, Pylone, etc.","PASSIVE",
U1397="AKTIVCO DEFAUT GE &amp; POWER Cabinet","PASSIVE",
U1397="AKTIVCO Coupure ENEO &amp; Baisse de tension","PASSIVE",
U1397="Coupure ENEO &amp; Baisse de tension","PASSIVE",
U1397="Defaut GE &amp; POWER Cabinet","PASSIVE",
U1397="Sharing","PASSIVE",
U1397="Sites strategiques &amp; DataCenter","PASSIVE",
U1397="Exclu","Exclu",
U1397="SAT","ACTIVE",
U1397="SPARE-ISSUE","SPARE-ISSUE",
U1397="Fiber CAmtel","ACTIVE",
U1397="Fiber AOF","ACTIVE",
U1397="Projet OCM (HUAWEI)","PLANNED WORKS",
U1397="Projet OCM (NOKIA)","PLANNED WORKS",
U1397="ACCESS-ISSUE","ACCESS-ISSUE",
U1397="Projet OCM (ZTE, NOKIA, autres projets)","PLANNED WORKS",
U1397="No root CAuse","No root cause",
U1397="ODU HS","ACTIVE",
U1397="IP &amp; VLAN","ACTIVE",
U1397="Warehouse HUAWEI","SPARE-ISSUE",
U1397="SPARE-HS","SPARE-ISSUE",
U1397="Power Telco","ACTIVE", U1397="no impacts","no impacts"
),"")</f>
        <v>No root cause</v>
      </c>
      <c r="W1397" s="113"/>
      <c r="X1397" s="113"/>
      <c r="Y1397" s="113"/>
      <c r="Z1397" s="113"/>
      <c r="AA1397" s="113"/>
      <c r="AB1397" s="17" t="s">
        <v>5465</v>
      </c>
      <c r="AC1397" s="17" t="str">
        <f>_xlfn.XLOOKUP(B1397,'INCIDENT-04-27-2026'!E:E,'INCIDENT-04-27-2026'!F:F,"")</f>
        <v/>
      </c>
      <c r="AD1397" s="9"/>
      <c r="AE1397" s="7" t="s">
        <v>5465</v>
      </c>
      <c r="AF1397" s="6" t="str">
        <f>_xlfn.XLOOKUP(B1397,'[13]Input_27-04'!$B:$B,'[13]Input_27-04'!$M:$M,"")</f>
        <v/>
      </c>
      <c r="AG1397" s="7"/>
      <c r="AH1397" s="3"/>
      <c r="AI1397" s="18" t="str">
        <f>_xlfn.XLOOKUP(B1397,'[3]Cells Huawei 27042026 10h'!$B:$B,'[3]Cells Huawei 27042026 10h'!$T:$T,"")</f>
        <v/>
      </c>
      <c r="AJ1397" s="18" t="str">
        <f>_xlfn.XLOOKUP(B1397,'[3]Cells Huawei 27042026 15h'!$B:$B,'[3]Cells Huawei 27042026 15h'!$T:$T,"")</f>
        <v/>
      </c>
      <c r="AK1397" s="18" t="str">
        <f>_xlfn.XLOOKUP(B1397,'[4]cells down 27042026 11h28'!$B:$B,'[4]cells down 27042026 11h28'!$R:$R,"")</f>
        <v/>
      </c>
      <c r="AL1397" s="18" t="str">
        <f>_xlfn.XLOOKUP(B1397,'[4]cells down 27042026 18h01'!$B:$B,'[4]cells down 27042026 18h01'!$R:$R,"")</f>
        <v/>
      </c>
      <c r="AM1397" s="18" t="str">
        <f>_xlfn.XLOOKUP(B1397,'[5]cell downs 27042026 11h'!$B:$B,'[5]cell downs 27042026 11h'!$R:$R,"")</f>
        <v/>
      </c>
      <c r="AN1397" s="18" t="str">
        <f>_xlfn.XLOOKUP(B1397,'[5]cell downs 27042026 17h40'!$B:$B,'[5]cell downs 27042026 17h40'!$R:$R,"")</f>
        <v/>
      </c>
      <c r="AO1397" s="18" t="str">
        <f>_xlfn.XLOOKUP(B1397,'[6]ALL SITES DOWN'!$D:$D,'[6]ALL SITES DOWN'!$J:$J,"")</f>
        <v/>
      </c>
      <c r="AP1397" s="18" t="str">
        <f>_xlfn.XLOOKUP(B1397,'[7]ALL SITES DOWN'!$D:$D,'[7]ALL SITES DOWN'!$J:$J,"")</f>
        <v/>
      </c>
      <c r="AQ1397" s="9" t="str">
        <f>_xlfn.XLOOKUP(B1397,[8]sheet1!$AC:$AC,[8]sheet1!$AF:$AF,"")</f>
        <v/>
      </c>
      <c r="AR1397" s="14"/>
      <c r="AS1397" s="14" t="s">
        <v>5465</v>
      </c>
      <c r="AT1397" s="14" t="str">
        <f>_xlfn.XLOOKUP(B1397,'[9]cell downs 18042026 17h'!$B:$B,'[9]cell downs 18042026 17h'!$B:$B,"")</f>
        <v/>
      </c>
      <c r="AU1397" s="14" t="str">
        <f>_xlfn.XLOOKUP(B1397,'[10]Cells Huawei 19042026 15h'!$B:$B,'[10]Cells Huawei 19042026 15h'!$B:$B,"")</f>
        <v/>
      </c>
      <c r="AV1397" s="9" t="str">
        <f>_xlfn.XLOOKUP(B1397,'[11]cells down 19042026 9H40'!$B:$B,'[11]cells down 19042026 9H40'!$B:$B,"")</f>
        <v/>
      </c>
    </row>
    <row r="1398" spans="1:48" hidden="1" x14ac:dyDescent="0.3">
      <c r="A1398" s="1" t="s">
        <v>5191</v>
      </c>
      <c r="B1398" s="8" t="s">
        <v>5192</v>
      </c>
      <c r="C1398" s="3" t="str">
        <f>_xlfn.XLOOKUP(B1398,'[1]daily break down'!$D:$D,'[1]daily break down'!$E:$E,"")</f>
        <v>SUD-OUEST</v>
      </c>
      <c r="D1398" s="1" t="s">
        <v>11</v>
      </c>
      <c r="E1398" s="1" t="s">
        <v>12</v>
      </c>
      <c r="F1398" s="3" t="s">
        <v>13</v>
      </c>
      <c r="G1398" s="1" t="s">
        <v>14</v>
      </c>
      <c r="H1398" s="27" t="str">
        <f>_xlfn.XLOOKUP(B1398,[2]CALCULATION!$B:$B,[2]CALCULATION!$H:$H,"")</f>
        <v>Huawei</v>
      </c>
      <c r="I1398" s="26">
        <v>3.2103140971312624E-3</v>
      </c>
      <c r="J1398" s="26">
        <v>1.4197970796129362</v>
      </c>
      <c r="K1398" s="26">
        <v>0</v>
      </c>
      <c r="L1398" s="26">
        <v>0</v>
      </c>
      <c r="M1398" s="26">
        <v>0</v>
      </c>
      <c r="N1398" s="26">
        <v>0</v>
      </c>
      <c r="O1398" s="26">
        <v>0</v>
      </c>
      <c r="P1398" s="114" t="s">
        <v>6364</v>
      </c>
      <c r="Q1398" s="42" t="s">
        <v>5538</v>
      </c>
      <c r="R1398" s="42"/>
      <c r="S1398" s="41" t="str" cm="1">
        <f t="array" ref="S1398">IFERROR(_xlfn.IFS(
U1398="MPR ISSUE","PDH",
U1398="BSS Hardware Issue","BSS",
U1398="Sites strategiques, MLL, Pylone, etc.","ENVTECH",
U1398="AKTIVCO DEFAUT GE &amp; POWER Cabinet","AKTIVCO",
U1398="AKTIVCO Coupure ENEO &amp; Baisse de tension","AKTIVCO GRID ONLY",
U1398="Coupure ENEO &amp; Baisse de tension","IHS GRID ONLY",
U1398="Defaut GE &amp; POWER Cabinet","IHS",
U1398="Sharing","Partners",
U1398="Sites strategiques &amp; DataCenter","SST &amp; DC",
U1398="Exclu","Exclu",
U1398="SAT","SAT",
U1398="SPARE-ISSUE","SPARE-ISSUE",
U1398="Fiber CAmtel","TRANS_FO_CAMTEL",
U1398="Fiber AOF","Fiber AOF",
U1398="Projet OCM (HUAWEI)","TRAVAUX-HUAWEI",
U1398="Projet OCM (NOKIA)","TRAVAUX-NOKIA",
U1398="ACCESS-ISSUE","ACCESS-ISSUE",
U1398="Projet OCM (ZTE, NOKIA, autres projets)","TRAVAUX OCM",
U1398="No root CAuse","No root cause",
U1398="ODU HS","PDH",
U1398="IP &amp; VLAN","PDH",
U1398="Warehouse HUAWEI","SPARE-ISSUE",
U1398="SPARE-HS","SPARE-ISSUE",
U1398="Power Telco","BSS",U1398="no impacts","no impacts"
),"")</f>
        <v>No root cause</v>
      </c>
      <c r="T1398" s="41" t="str" cm="1">
        <f t="array" ref="T1398">IFERROR(_xlfn.IFS(
U1398="MPR ISSUE","TX ISSUE",
U1398="BSS Hardware Issue","RAN ISSUE",
U1398="Sites strategiques, MLL, Pylone, etc.","ENVTECH",
U1398="AKTIVCO DEFAUT GE &amp; POWER Cabinet","POWER ISSUE",
U1398="AKTIVCO Coupure ENEO &amp; Baisse de tension","POWER ISSUE",
U1398="Coupure ENEO &amp; Baisse de tension","POWER ISSUE",
U1398="Defaut GE &amp; POWER Cabinet","POWER ISSUE",
U1398="Sharing","POWER ISSUE",
U1398="Sites strategiques &amp; DataCenter","POWER ISSUE",
U1398="Exclu","Exclu",
U1398="SAT","TX ISSUE",
U1398="SPARE-ISSUE","SPARE-ISSUE",
U1398="Fiber CAmtel","TX ISSUE",
U1398="Fiber AOF","TX ISSUE",
U1398="Projet OCM (HUAWEI)","TRAVAUX-HUAWEI",
U1398="Projet OCM (NOKIA)","TRAVAUX -NOKIA",
U1398="ACCESS-ISSUE","ACCESS-ISSUE",
U1398="Projet OCM (ZTE, NOKIA, autres projets)","TRAVAUX OCM",
U1398="No root CAuse","No root cause",
U1398="ODU HS","TX ISSUE",
U1398="IP &amp; VLAN","TX ISSUE",
U1398="Warehouse HUAWEI","SPARE-ISSUE",
U1398="SPARE-HS","SPARE-ISSUE",
U1398="Power Telco","RAN ISSUE",U1398="no impacts","no impacts"
),"")</f>
        <v>No root cause</v>
      </c>
      <c r="U1398" s="68" t="s">
        <v>5691</v>
      </c>
      <c r="V1398" s="41" t="str" cm="1">
        <f t="array" ref="V1398">IFERROR(_xlfn.IFS(
U1398="MPR ISSUE","ACTIVE",
U1398="BSS Hardware Issue","ACTIVE",
U1398="Sites strategiques, MLL, Pylone, etc.","PASSIVE",
U1398="AKTIVCO DEFAUT GE &amp; POWER Cabinet","PASSIVE",
U1398="AKTIVCO Coupure ENEO &amp; Baisse de tension","PASSIVE",
U1398="Coupure ENEO &amp; Baisse de tension","PASSIVE",
U1398="Defaut GE &amp; POWER Cabinet","PASSIVE",
U1398="Sharing","PASSIVE",
U1398="Sites strategiques &amp; DataCenter","PASSIVE",
U1398="Exclu","Exclu",
U1398="SAT","ACTIVE",
U1398="SPARE-ISSUE","SPARE-ISSUE",
U1398="Fiber CAmtel","ACTIVE",
U1398="Fiber AOF","ACTIVE",
U1398="Projet OCM (HUAWEI)","PLANNED WORKS",
U1398="Projet OCM (NOKIA)","PLANNED WORKS",
U1398="ACCESS-ISSUE","ACCESS-ISSUE",
U1398="Projet OCM (ZTE, NOKIA, autres projets)","PLANNED WORKS",
U1398="No root CAuse","No root cause",
U1398="ODU HS","ACTIVE",
U1398="IP &amp; VLAN","ACTIVE",
U1398="Warehouse HUAWEI","SPARE-ISSUE",
U1398="SPARE-HS","SPARE-ISSUE",
U1398="Power Telco","ACTIVE", U1398="no impacts","no impacts"
),"")</f>
        <v>No root cause</v>
      </c>
      <c r="W1398" s="113"/>
      <c r="X1398" s="113"/>
      <c r="Y1398" s="113"/>
      <c r="Z1398" s="113"/>
      <c r="AA1398" s="113"/>
      <c r="AB1398" s="17" t="s">
        <v>5465</v>
      </c>
      <c r="AC1398" s="17" t="str">
        <f>_xlfn.XLOOKUP(B1398,'INCIDENT-04-27-2026'!E:E,'INCIDENT-04-27-2026'!F:F,"")</f>
        <v/>
      </c>
      <c r="AD1398" s="9"/>
      <c r="AE1398" s="7" t="s">
        <v>5465</v>
      </c>
      <c r="AF1398" s="6" t="str">
        <f>_xlfn.XLOOKUP(B1398,'[13]Input_27-04'!$B:$B,'[13]Input_27-04'!$M:$M,"")</f>
        <v/>
      </c>
      <c r="AG1398" s="7"/>
      <c r="AH1398" s="3"/>
      <c r="AI1398" s="18" t="str">
        <f>_xlfn.XLOOKUP(B1398,'[3]Cells Huawei 27042026 10h'!$B:$B,'[3]Cells Huawei 27042026 10h'!$T:$T,"")</f>
        <v/>
      </c>
      <c r="AJ1398" s="18" t="str">
        <f>_xlfn.XLOOKUP(B1398,'[3]Cells Huawei 27042026 15h'!$B:$B,'[3]Cells Huawei 27042026 15h'!$T:$T,"")</f>
        <v/>
      </c>
      <c r="AK1398" s="18" t="str">
        <f>_xlfn.XLOOKUP(B1398,'[4]cells down 27042026 11h28'!$B:$B,'[4]cells down 27042026 11h28'!$R:$R,"")</f>
        <v/>
      </c>
      <c r="AL1398" s="18" t="str">
        <f>_xlfn.XLOOKUP(B1398,'[4]cells down 27042026 18h01'!$B:$B,'[4]cells down 27042026 18h01'!$R:$R,"")</f>
        <v/>
      </c>
      <c r="AM1398" s="18" t="str">
        <f>_xlfn.XLOOKUP(B1398,'[5]cell downs 27042026 11h'!$B:$B,'[5]cell downs 27042026 11h'!$R:$R,"")</f>
        <v/>
      </c>
      <c r="AN1398" s="18" t="str">
        <f>_xlfn.XLOOKUP(B1398,'[5]cell downs 27042026 17h40'!$B:$B,'[5]cell downs 27042026 17h40'!$R:$R,"")</f>
        <v/>
      </c>
      <c r="AO1398" s="18" t="str">
        <f>_xlfn.XLOOKUP(B1398,'[6]ALL SITES DOWN'!$D:$D,'[6]ALL SITES DOWN'!$J:$J,"")</f>
        <v/>
      </c>
      <c r="AP1398" s="18" t="str">
        <f>_xlfn.XLOOKUP(B1398,'[7]ALL SITES DOWN'!$D:$D,'[7]ALL SITES DOWN'!$J:$J,"")</f>
        <v/>
      </c>
      <c r="AQ1398" s="9" t="str">
        <f>_xlfn.XLOOKUP(B1398,[8]sheet1!$AC:$AC,[8]sheet1!$AF:$AF,"")</f>
        <v/>
      </c>
      <c r="AR1398" s="14"/>
      <c r="AS1398" s="14" t="s">
        <v>5465</v>
      </c>
      <c r="AT1398" s="14" t="str">
        <f>_xlfn.XLOOKUP(B1398,'[9]cell downs 18042026 17h'!$B:$B,'[9]cell downs 18042026 17h'!$B:$B,"")</f>
        <v/>
      </c>
      <c r="AU1398" s="14" t="str">
        <f>_xlfn.XLOOKUP(B1398,'[10]Cells Huawei 19042026 15h'!$B:$B,'[10]Cells Huawei 19042026 15h'!$B:$B,"")</f>
        <v/>
      </c>
      <c r="AV1398" s="9" t="str">
        <f>_xlfn.XLOOKUP(B1398,'[11]cells down 19042026 9H40'!$B:$B,'[11]cells down 19042026 9H40'!$B:$B,"")</f>
        <v/>
      </c>
    </row>
    <row r="1399" spans="1:48" hidden="1" x14ac:dyDescent="0.3">
      <c r="A1399" s="1" t="s">
        <v>5189</v>
      </c>
      <c r="B1399" s="8" t="s">
        <v>5190</v>
      </c>
      <c r="C1399" s="3" t="str">
        <f>_xlfn.XLOOKUP(B1399,'[1]daily break down'!$D:$D,'[1]daily break down'!$E:$E,"")</f>
        <v>SUD-OUEST</v>
      </c>
      <c r="D1399" s="1" t="s">
        <v>21</v>
      </c>
      <c r="E1399" s="1" t="s">
        <v>30</v>
      </c>
      <c r="F1399" s="3" t="s">
        <v>13</v>
      </c>
      <c r="G1399" s="1" t="s">
        <v>14</v>
      </c>
      <c r="H1399" s="27" t="str">
        <f>_xlfn.XLOOKUP(B1399,[2]CALCULATION!$B:$B,[2]CALCULATION!$H:$H,"")</f>
        <v>Huawei</v>
      </c>
      <c r="I1399" s="26">
        <v>3.2103140971312624E-3</v>
      </c>
      <c r="J1399" s="26">
        <v>1.4138223283766083</v>
      </c>
      <c r="K1399" s="26">
        <v>0</v>
      </c>
      <c r="L1399" s="26">
        <v>0</v>
      </c>
      <c r="M1399" s="26">
        <v>0</v>
      </c>
      <c r="N1399" s="26">
        <v>0</v>
      </c>
      <c r="O1399" s="26">
        <v>0</v>
      </c>
      <c r="P1399" s="114" t="s">
        <v>6364</v>
      </c>
      <c r="Q1399" s="42" t="s">
        <v>5538</v>
      </c>
      <c r="R1399" s="42"/>
      <c r="S1399" s="41" t="str" cm="1">
        <f t="array" ref="S1399">IFERROR(_xlfn.IFS(
U1399="MPR ISSUE","PDH",
U1399="BSS Hardware Issue","BSS",
U1399="Sites strategiques, MLL, Pylone, etc.","ENVTECH",
U1399="AKTIVCO DEFAUT GE &amp; POWER Cabinet","AKTIVCO",
U1399="AKTIVCO Coupure ENEO &amp; Baisse de tension","AKTIVCO GRID ONLY",
U1399="Coupure ENEO &amp; Baisse de tension","IHS GRID ONLY",
U1399="Defaut GE &amp; POWER Cabinet","IHS",
U1399="Sharing","Partners",
U1399="Sites strategiques &amp; DataCenter","SST &amp; DC",
U1399="Exclu","Exclu",
U1399="SAT","SAT",
U1399="SPARE-ISSUE","SPARE-ISSUE",
U1399="Fiber CAmtel","TRANS_FO_CAMTEL",
U1399="Fiber AOF","Fiber AOF",
U1399="Projet OCM (HUAWEI)","TRAVAUX-HUAWEI",
U1399="Projet OCM (NOKIA)","TRAVAUX-NOKIA",
U1399="ACCESS-ISSUE","ACCESS-ISSUE",
U1399="Projet OCM (ZTE, NOKIA, autres projets)","TRAVAUX OCM",
U1399="No root CAuse","No root cause",
U1399="ODU HS","PDH",
U1399="IP &amp; VLAN","PDH",
U1399="Warehouse HUAWEI","SPARE-ISSUE",
U1399="SPARE-HS","SPARE-ISSUE",
U1399="Power Telco","BSS",U1399="no impacts","no impacts"
),"")</f>
        <v>No root cause</v>
      </c>
      <c r="T1399" s="41" t="str" cm="1">
        <f t="array" ref="T1399">IFERROR(_xlfn.IFS(
U1399="MPR ISSUE","TX ISSUE",
U1399="BSS Hardware Issue","RAN ISSUE",
U1399="Sites strategiques, MLL, Pylone, etc.","ENVTECH",
U1399="AKTIVCO DEFAUT GE &amp; POWER Cabinet","POWER ISSUE",
U1399="AKTIVCO Coupure ENEO &amp; Baisse de tension","POWER ISSUE",
U1399="Coupure ENEO &amp; Baisse de tension","POWER ISSUE",
U1399="Defaut GE &amp; POWER Cabinet","POWER ISSUE",
U1399="Sharing","POWER ISSUE",
U1399="Sites strategiques &amp; DataCenter","POWER ISSUE",
U1399="Exclu","Exclu",
U1399="SAT","TX ISSUE",
U1399="SPARE-ISSUE","SPARE-ISSUE",
U1399="Fiber CAmtel","TX ISSUE",
U1399="Fiber AOF","TX ISSUE",
U1399="Projet OCM (HUAWEI)","TRAVAUX-HUAWEI",
U1399="Projet OCM (NOKIA)","TRAVAUX -NOKIA",
U1399="ACCESS-ISSUE","ACCESS-ISSUE",
U1399="Projet OCM (ZTE, NOKIA, autres projets)","TRAVAUX OCM",
U1399="No root CAuse","No root cause",
U1399="ODU HS","TX ISSUE",
U1399="IP &amp; VLAN","TX ISSUE",
U1399="Warehouse HUAWEI","SPARE-ISSUE",
U1399="SPARE-HS","SPARE-ISSUE",
U1399="Power Telco","RAN ISSUE",U1399="no impacts","no impacts"
),"")</f>
        <v>No root cause</v>
      </c>
      <c r="U1399" s="68" t="s">
        <v>5691</v>
      </c>
      <c r="V1399" s="41" t="str" cm="1">
        <f t="array" ref="V1399">IFERROR(_xlfn.IFS(
U1399="MPR ISSUE","ACTIVE",
U1399="BSS Hardware Issue","ACTIVE",
U1399="Sites strategiques, MLL, Pylone, etc.","PASSIVE",
U1399="AKTIVCO DEFAUT GE &amp; POWER Cabinet","PASSIVE",
U1399="AKTIVCO Coupure ENEO &amp; Baisse de tension","PASSIVE",
U1399="Coupure ENEO &amp; Baisse de tension","PASSIVE",
U1399="Defaut GE &amp; POWER Cabinet","PASSIVE",
U1399="Sharing","PASSIVE",
U1399="Sites strategiques &amp; DataCenter","PASSIVE",
U1399="Exclu","Exclu",
U1399="SAT","ACTIVE",
U1399="SPARE-ISSUE","SPARE-ISSUE",
U1399="Fiber CAmtel","ACTIVE",
U1399="Fiber AOF","ACTIVE",
U1399="Projet OCM (HUAWEI)","PLANNED WORKS",
U1399="Projet OCM (NOKIA)","PLANNED WORKS",
U1399="ACCESS-ISSUE","ACCESS-ISSUE",
U1399="Projet OCM (ZTE, NOKIA, autres projets)","PLANNED WORKS",
U1399="No root CAuse","No root cause",
U1399="ODU HS","ACTIVE",
U1399="IP &amp; VLAN","ACTIVE",
U1399="Warehouse HUAWEI","SPARE-ISSUE",
U1399="SPARE-HS","SPARE-ISSUE",
U1399="Power Telco","ACTIVE", U1399="no impacts","no impacts"
),"")</f>
        <v>No root cause</v>
      </c>
      <c r="W1399" s="113"/>
      <c r="X1399" s="113"/>
      <c r="Y1399" s="113"/>
      <c r="Z1399" s="113"/>
      <c r="AA1399" s="113"/>
      <c r="AB1399" s="17" t="s">
        <v>5465</v>
      </c>
      <c r="AC1399" s="17" t="str">
        <f>_xlfn.XLOOKUP(B1399,'INCIDENT-04-27-2026'!E:E,'INCIDENT-04-27-2026'!F:F,"")</f>
        <v/>
      </c>
      <c r="AD1399" s="9"/>
      <c r="AE1399" s="7" t="s">
        <v>5465</v>
      </c>
      <c r="AF1399" s="6" t="str">
        <f>_xlfn.XLOOKUP(B1399,'[13]Input_27-04'!$B:$B,'[13]Input_27-04'!$M:$M,"")</f>
        <v/>
      </c>
      <c r="AG1399" s="7"/>
      <c r="AH1399" s="3"/>
      <c r="AI1399" s="18" t="str">
        <f>_xlfn.XLOOKUP(B1399,'[3]Cells Huawei 27042026 10h'!$B:$B,'[3]Cells Huawei 27042026 10h'!$T:$T,"")</f>
        <v/>
      </c>
      <c r="AJ1399" s="18" t="str">
        <f>_xlfn.XLOOKUP(B1399,'[3]Cells Huawei 27042026 15h'!$B:$B,'[3]Cells Huawei 27042026 15h'!$T:$T,"")</f>
        <v/>
      </c>
      <c r="AK1399" s="18" t="str">
        <f>_xlfn.XLOOKUP(B1399,'[4]cells down 27042026 11h28'!$B:$B,'[4]cells down 27042026 11h28'!$R:$R,"")</f>
        <v/>
      </c>
      <c r="AL1399" s="18" t="str">
        <f>_xlfn.XLOOKUP(B1399,'[4]cells down 27042026 18h01'!$B:$B,'[4]cells down 27042026 18h01'!$R:$R,"")</f>
        <v/>
      </c>
      <c r="AM1399" s="18" t="str">
        <f>_xlfn.XLOOKUP(B1399,'[5]cell downs 27042026 11h'!$B:$B,'[5]cell downs 27042026 11h'!$R:$R,"")</f>
        <v/>
      </c>
      <c r="AN1399" s="18" t="str">
        <f>_xlfn.XLOOKUP(B1399,'[5]cell downs 27042026 17h40'!$B:$B,'[5]cell downs 27042026 17h40'!$R:$R,"")</f>
        <v/>
      </c>
      <c r="AO1399" s="18" t="str">
        <f>_xlfn.XLOOKUP(B1399,'[6]ALL SITES DOWN'!$D:$D,'[6]ALL SITES DOWN'!$J:$J,"")</f>
        <v/>
      </c>
      <c r="AP1399" s="18" t="str">
        <f>_xlfn.XLOOKUP(B1399,'[7]ALL SITES DOWN'!$D:$D,'[7]ALL SITES DOWN'!$J:$J,"")</f>
        <v/>
      </c>
      <c r="AQ1399" s="9" t="str">
        <f>_xlfn.XLOOKUP(B1399,[8]sheet1!$AC:$AC,[8]sheet1!$AF:$AF,"")</f>
        <v/>
      </c>
      <c r="AR1399" s="14"/>
      <c r="AS1399" s="14" t="s">
        <v>5465</v>
      </c>
      <c r="AT1399" s="14" t="str">
        <f>_xlfn.XLOOKUP(B1399,'[9]cell downs 18042026 17h'!$B:$B,'[9]cell downs 18042026 17h'!$B:$B,"")</f>
        <v/>
      </c>
      <c r="AU1399" s="14" t="str">
        <f>_xlfn.XLOOKUP(B1399,'[10]Cells Huawei 19042026 15h'!$B:$B,'[10]Cells Huawei 19042026 15h'!$B:$B,"")</f>
        <v/>
      </c>
      <c r="AV1399" s="9" t="str">
        <f>_xlfn.XLOOKUP(B1399,'[11]cells down 19042026 9H40'!$B:$B,'[11]cells down 19042026 9H40'!$B:$B,"")</f>
        <v/>
      </c>
    </row>
    <row r="1400" spans="1:48" hidden="1" x14ac:dyDescent="0.3">
      <c r="A1400" s="1" t="s">
        <v>3089</v>
      </c>
      <c r="B1400" s="8" t="s">
        <v>3933</v>
      </c>
      <c r="C1400" s="3" t="str">
        <f>_xlfn.XLOOKUP(B1400,'[1]daily break down'!$D:$D,'[1]daily break down'!$E:$E,"")</f>
        <v>EXTREME-NORD</v>
      </c>
      <c r="D1400" s="1" t="s">
        <v>11</v>
      </c>
      <c r="E1400" s="1" t="s">
        <v>1304</v>
      </c>
      <c r="F1400" s="3" t="s">
        <v>55</v>
      </c>
      <c r="G1400" s="1" t="s">
        <v>3089</v>
      </c>
      <c r="H1400" s="27" t="str">
        <f>_xlfn.XLOOKUP(B1400,[2]CALCULATION!$B:$B,[2]CALCULATION!$H:$H,"")</f>
        <v>HUAWEI</v>
      </c>
      <c r="I1400" s="26">
        <v>0</v>
      </c>
      <c r="J1400" s="26">
        <v>4.7138111992877381E-2</v>
      </c>
      <c r="K1400" s="26">
        <v>0</v>
      </c>
      <c r="L1400" s="26">
        <v>1.4177460456064352</v>
      </c>
      <c r="M1400" s="26">
        <v>0.14139650090031475</v>
      </c>
      <c r="N1400" s="26">
        <v>0</v>
      </c>
      <c r="O1400" s="26">
        <v>0</v>
      </c>
      <c r="P1400" s="114" t="s">
        <v>6364</v>
      </c>
      <c r="Q1400" s="42" t="s">
        <v>6353</v>
      </c>
      <c r="R1400" s="42"/>
      <c r="S1400" s="41" t="str" cm="1">
        <f t="array" ref="S1400">IFERROR(_xlfn.IFS(
U1400="MPR ISSUE","PDH",
U1400="BSS Hardware Issue","BSS",
U1400="Sites strategiques, MLL, Pylone, etc.","ENVTECH",
U1400="AKTIVCO DEFAUT GE &amp; POWER Cabinet","AKTIVCO",
U1400="AKTIVCO Coupure ENEO &amp; Baisse de tension","AKTIVCO GRID ONLY",
U1400="Coupure ENEO &amp; Baisse de tension","IHS GRID ONLY",
U1400="Defaut GE &amp; POWER Cabinet","IHS",
U1400="Sharing","Partners",
U1400="Sites strategiques &amp; DataCenter","SST &amp; DC",
U1400="Exclu","Exclu",
U1400="SAT","SAT",
U1400="SPARE-ISSUE","SPARE-ISSUE",
U1400="Fiber CAmtel","TRANS_FO_CAMTEL",
U1400="Fiber AOF","Fiber AOF",
U1400="Projet OCM (HUAWEI)","TRAVAUX-HUAWEI",
U1400="Projet OCM (NOKIA)","TRAVAUX-NOKIA",
U1400="ACCESS-ISSUE","ACCESS-ISSUE",
U1400="Projet OCM (ZTE, NOKIA, autres projets)","TRAVAUX OCM",
U1400="No root CAuse","No root cause",
U1400="ODU HS","PDH",
U1400="IP &amp; VLAN","PDH",
U1400="Warehouse HUAWEI","SPARE-ISSUE",
U1400="SPARE-HS","SPARE-ISSUE",
U1400="Power Telco","BSS",U1400="no impacts","no impacts"
),"")</f>
        <v/>
      </c>
      <c r="T1400" s="41" t="str" cm="1">
        <f t="array" ref="T1400">IFERROR(_xlfn.IFS(
U1400="MPR ISSUE","TX ISSUE",
U1400="BSS Hardware Issue","RAN ISSUE",
U1400="Sites strategiques, MLL, Pylone, etc.","ENVTECH",
U1400="AKTIVCO DEFAUT GE &amp; POWER Cabinet","POWER ISSUE",
U1400="AKTIVCO Coupure ENEO &amp; Baisse de tension","POWER ISSUE",
U1400="Coupure ENEO &amp; Baisse de tension","POWER ISSUE",
U1400="Defaut GE &amp; POWER Cabinet","POWER ISSUE",
U1400="Sharing","POWER ISSUE",
U1400="Sites strategiques &amp; DataCenter","POWER ISSUE",
U1400="Exclu","Exclu",
U1400="SAT","TX ISSUE",
U1400="SPARE-ISSUE","SPARE-ISSUE",
U1400="Fiber CAmtel","TX ISSUE",
U1400="Fiber AOF","TX ISSUE",
U1400="Projet OCM (HUAWEI)","TRAVAUX-HUAWEI",
U1400="Projet OCM (NOKIA)","TRAVAUX -NOKIA",
U1400="ACCESS-ISSUE","ACCESS-ISSUE",
U1400="Projet OCM (ZTE, NOKIA, autres projets)","TRAVAUX OCM",
U1400="No root CAuse","No root cause",
U1400="ODU HS","TX ISSUE",
U1400="IP &amp; VLAN","TX ISSUE",
U1400="Warehouse HUAWEI","SPARE-ISSUE",
U1400="SPARE-HS","SPARE-ISSUE",
U1400="Power Telco","RAN ISSUE",U1400="no impacts","no impacts"
),"")</f>
        <v/>
      </c>
      <c r="U1400" s="68"/>
      <c r="V1400" s="41" t="str" cm="1">
        <f t="array" ref="V1400">IFERROR(_xlfn.IFS(
U1400="MPR ISSUE","ACTIVE",
U1400="BSS Hardware Issue","ACTIVE",
U1400="Sites strategiques, MLL, Pylone, etc.","PASSIVE",
U1400="AKTIVCO DEFAUT GE &amp; POWER Cabinet","PASSIVE",
U1400="AKTIVCO Coupure ENEO &amp; Baisse de tension","PASSIVE",
U1400="Coupure ENEO &amp; Baisse de tension","PASSIVE",
U1400="Defaut GE &amp; POWER Cabinet","PASSIVE",
U1400="Sharing","PASSIVE",
U1400="Sites strategiques &amp; DataCenter","PASSIVE",
U1400="Exclu","Exclu",
U1400="SAT","ACTIVE",
U1400="SPARE-ISSUE","SPARE-ISSUE",
U1400="Fiber CAmtel","ACTIVE",
U1400="Fiber AOF","ACTIVE",
U1400="Projet OCM (HUAWEI)","PLANNED WORKS",
U1400="Projet OCM (NOKIA)","PLANNED WORKS",
U1400="ACCESS-ISSUE","ACCESS-ISSUE",
U1400="Projet OCM (ZTE, NOKIA, autres projets)","PLANNED WORKS",
U1400="No root CAuse","No root cause",
U1400="ODU HS","ACTIVE",
U1400="IP &amp; VLAN","ACTIVE",
U1400="Warehouse HUAWEI","SPARE-ISSUE",
U1400="SPARE-HS","SPARE-ISSUE",
U1400="Power Telco","ACTIVE", U1400="no impacts","no impacts"
),"")</f>
        <v/>
      </c>
      <c r="W1400" s="113"/>
      <c r="X1400" s="113"/>
      <c r="Y1400" s="113"/>
      <c r="Z1400" s="113"/>
      <c r="AA1400" s="113"/>
      <c r="AB1400" s="17" t="s">
        <v>5465</v>
      </c>
      <c r="AC1400" s="17" t="str">
        <f>_xlfn.XLOOKUP(B1400,'INCIDENT-04-27-2026'!E:E,'INCIDENT-04-27-2026'!F:F,"")</f>
        <v/>
      </c>
      <c r="AD1400" s="9"/>
      <c r="AE1400" s="7" t="s">
        <v>5465</v>
      </c>
      <c r="AF1400" s="6" t="str">
        <f>_xlfn.XLOOKUP(B1400,'[13]Input_27-04'!$B:$B,'[13]Input_27-04'!$M:$M,"")</f>
        <v/>
      </c>
      <c r="AG1400" s="7"/>
      <c r="AH1400" s="3"/>
      <c r="AI1400" s="18" t="str">
        <f>_xlfn.XLOOKUP(B1400,'[3]Cells Huawei 27042026 10h'!$B:$B,'[3]Cells Huawei 27042026 10h'!$T:$T,"")</f>
        <v/>
      </c>
      <c r="AJ1400" s="18" t="str">
        <f>_xlfn.XLOOKUP(B1400,'[3]Cells Huawei 27042026 15h'!$B:$B,'[3]Cells Huawei 27042026 15h'!$T:$T,"")</f>
        <v/>
      </c>
      <c r="AK1400" s="18" t="str">
        <f>_xlfn.XLOOKUP(B1400,'[4]cells down 27042026 11h28'!$B:$B,'[4]cells down 27042026 11h28'!$R:$R,"")</f>
        <v/>
      </c>
      <c r="AL1400" s="18" t="str">
        <f>_xlfn.XLOOKUP(B1400,'[4]cells down 27042026 18h01'!$B:$B,'[4]cells down 27042026 18h01'!$R:$R,"")</f>
        <v/>
      </c>
      <c r="AM1400" s="18" t="str">
        <f>_xlfn.XLOOKUP(B1400,'[5]cell downs 27042026 11h'!$B:$B,'[5]cell downs 27042026 11h'!$R:$R,"")</f>
        <v/>
      </c>
      <c r="AN1400" s="18" t="str">
        <f>_xlfn.XLOOKUP(B1400,'[5]cell downs 27042026 17h40'!$B:$B,'[5]cell downs 27042026 17h40'!$R:$R,"")</f>
        <v/>
      </c>
      <c r="AO1400" s="18" t="str">
        <f>_xlfn.XLOOKUP(B1400,'[6]ALL SITES DOWN'!$D:$D,'[6]ALL SITES DOWN'!$J:$J,"")</f>
        <v/>
      </c>
      <c r="AP1400" s="18" t="str">
        <f>_xlfn.XLOOKUP(B1400,'[7]ALL SITES DOWN'!$D:$D,'[7]ALL SITES DOWN'!$J:$J,"")</f>
        <v/>
      </c>
      <c r="AQ1400" s="9" t="str">
        <f>_xlfn.XLOOKUP(B1400,[8]sheet1!$AC:$AC,[8]sheet1!$AF:$AF,"")</f>
        <v/>
      </c>
      <c r="AR1400" s="14"/>
      <c r="AS1400" s="14" t="s">
        <v>5465</v>
      </c>
      <c r="AT1400" s="14" t="str">
        <f>_xlfn.XLOOKUP(B1400,'[9]cell downs 18042026 17h'!$B:$B,'[9]cell downs 18042026 17h'!$B:$B,"")</f>
        <v/>
      </c>
      <c r="AU1400" s="14" t="str">
        <f>_xlfn.XLOOKUP(B1400,'[10]Cells Huawei 19042026 15h'!$B:$B,'[10]Cells Huawei 19042026 15h'!$B:$B,"")</f>
        <v/>
      </c>
      <c r="AV1400" s="9" t="str">
        <f>_xlfn.XLOOKUP(B1400,'[11]cells down 19042026 9H40'!$B:$B,'[11]cells down 19042026 9H40'!$B:$B,"")</f>
        <v/>
      </c>
    </row>
    <row r="1401" spans="1:48" hidden="1" x14ac:dyDescent="0.3">
      <c r="A1401" s="1" t="s">
        <v>3804</v>
      </c>
      <c r="B1401" s="8" t="s">
        <v>3805</v>
      </c>
      <c r="C1401" s="3" t="str">
        <f>_xlfn.XLOOKUP(B1401,'[1]daily break down'!$D:$D,'[1]daily break down'!$E:$E,"")</f>
        <v>EXTREME-NORD</v>
      </c>
      <c r="D1401" s="1" t="s">
        <v>11</v>
      </c>
      <c r="E1401" s="1" t="s">
        <v>66</v>
      </c>
      <c r="F1401" s="3" t="s">
        <v>55</v>
      </c>
      <c r="G1401" s="1" t="s">
        <v>3806</v>
      </c>
      <c r="H1401" s="27" t="str">
        <f>_xlfn.XLOOKUP(B1401,[2]CALCULATION!$B:$B,[2]CALCULATION!$H:$H,"")</f>
        <v>HUAWEI</v>
      </c>
      <c r="I1401" s="26">
        <v>0</v>
      </c>
      <c r="J1401" s="26">
        <v>0</v>
      </c>
      <c r="K1401" s="26">
        <v>0</v>
      </c>
      <c r="L1401" s="26">
        <v>5.6876064754175545E-2</v>
      </c>
      <c r="M1401" s="26">
        <v>0</v>
      </c>
      <c r="N1401" s="26">
        <v>0</v>
      </c>
      <c r="O1401" s="26">
        <v>0</v>
      </c>
      <c r="P1401" s="114" t="s">
        <v>6364</v>
      </c>
      <c r="Q1401" s="42" t="s">
        <v>6353</v>
      </c>
      <c r="R1401" s="42"/>
      <c r="S1401" s="41" t="str" cm="1">
        <f t="array" ref="S1401">IFERROR(_xlfn.IFS(
U1401="MPR ISSUE","PDH",
U1401="BSS Hardware Issue","BSS",
U1401="Sites strategiques, MLL, Pylone, etc.","ENVTECH",
U1401="AKTIVCO DEFAUT GE &amp; POWER Cabinet","AKTIVCO",
U1401="AKTIVCO Coupure ENEO &amp; Baisse de tension","AKTIVCO GRID ONLY",
U1401="Coupure ENEO &amp; Baisse de tension","IHS GRID ONLY",
U1401="Defaut GE &amp; POWER Cabinet","IHS",
U1401="Sharing","Partners",
U1401="Sites strategiques &amp; DataCenter","SST &amp; DC",
U1401="Exclu","Exclu",
U1401="SAT","SAT",
U1401="SPARE-ISSUE","SPARE-ISSUE",
U1401="Fiber CAmtel","TRANS_FO_CAMTEL",
U1401="Fiber AOF","Fiber AOF",
U1401="Projet OCM (HUAWEI)","TRAVAUX-HUAWEI",
U1401="Projet OCM (NOKIA)","TRAVAUX-NOKIA",
U1401="ACCESS-ISSUE","ACCESS-ISSUE",
U1401="Projet OCM (ZTE, NOKIA, autres projets)","TRAVAUX OCM",
U1401="No root CAuse","No root cause",
U1401="ODU HS","PDH",
U1401="IP &amp; VLAN","PDH",
U1401="Warehouse HUAWEI","SPARE-ISSUE",
U1401="SPARE-HS","SPARE-ISSUE",
U1401="Power Telco","BSS",U1401="no impacts","no impacts"
),"")</f>
        <v/>
      </c>
      <c r="T1401" s="41" t="str" cm="1">
        <f t="array" ref="T1401">IFERROR(_xlfn.IFS(
U1401="MPR ISSUE","TX ISSUE",
U1401="BSS Hardware Issue","RAN ISSUE",
U1401="Sites strategiques, MLL, Pylone, etc.","ENVTECH",
U1401="AKTIVCO DEFAUT GE &amp; POWER Cabinet","POWER ISSUE",
U1401="AKTIVCO Coupure ENEO &amp; Baisse de tension","POWER ISSUE",
U1401="Coupure ENEO &amp; Baisse de tension","POWER ISSUE",
U1401="Defaut GE &amp; POWER Cabinet","POWER ISSUE",
U1401="Sharing","POWER ISSUE",
U1401="Sites strategiques &amp; DataCenter","POWER ISSUE",
U1401="Exclu","Exclu",
U1401="SAT","TX ISSUE",
U1401="SPARE-ISSUE","SPARE-ISSUE",
U1401="Fiber CAmtel","TX ISSUE",
U1401="Fiber AOF","TX ISSUE",
U1401="Projet OCM (HUAWEI)","TRAVAUX-HUAWEI",
U1401="Projet OCM (NOKIA)","TRAVAUX -NOKIA",
U1401="ACCESS-ISSUE","ACCESS-ISSUE",
U1401="Projet OCM (ZTE, NOKIA, autres projets)","TRAVAUX OCM",
U1401="No root CAuse","No root cause",
U1401="ODU HS","TX ISSUE",
U1401="IP &amp; VLAN","TX ISSUE",
U1401="Warehouse HUAWEI","SPARE-ISSUE",
U1401="SPARE-HS","SPARE-ISSUE",
U1401="Power Telco","RAN ISSUE",U1401="no impacts","no impacts"
),"")</f>
        <v/>
      </c>
      <c r="U1401" s="68"/>
      <c r="V1401" s="41" t="str" cm="1">
        <f t="array" ref="V1401">IFERROR(_xlfn.IFS(
U1401="MPR ISSUE","ACTIVE",
U1401="BSS Hardware Issue","ACTIVE",
U1401="Sites strategiques, MLL, Pylone, etc.","PASSIVE",
U1401="AKTIVCO DEFAUT GE &amp; POWER Cabinet","PASSIVE",
U1401="AKTIVCO Coupure ENEO &amp; Baisse de tension","PASSIVE",
U1401="Coupure ENEO &amp; Baisse de tension","PASSIVE",
U1401="Defaut GE &amp; POWER Cabinet","PASSIVE",
U1401="Sharing","PASSIVE",
U1401="Sites strategiques &amp; DataCenter","PASSIVE",
U1401="Exclu","Exclu",
U1401="SAT","ACTIVE",
U1401="SPARE-ISSUE","SPARE-ISSUE",
U1401="Fiber CAmtel","ACTIVE",
U1401="Fiber AOF","ACTIVE",
U1401="Projet OCM (HUAWEI)","PLANNED WORKS",
U1401="Projet OCM (NOKIA)","PLANNED WORKS",
U1401="ACCESS-ISSUE","ACCESS-ISSUE",
U1401="Projet OCM (ZTE, NOKIA, autres projets)","PLANNED WORKS",
U1401="No root CAuse","No root cause",
U1401="ODU HS","ACTIVE",
U1401="IP &amp; VLAN","ACTIVE",
U1401="Warehouse HUAWEI","SPARE-ISSUE",
U1401="SPARE-HS","SPARE-ISSUE",
U1401="Power Telco","ACTIVE", U1401="no impacts","no impacts"
),"")</f>
        <v/>
      </c>
      <c r="W1401" s="113"/>
      <c r="X1401" s="113"/>
      <c r="Y1401" s="113"/>
      <c r="Z1401" s="113"/>
      <c r="AA1401" s="113"/>
      <c r="AB1401" s="17" t="s">
        <v>5465</v>
      </c>
      <c r="AC1401" s="17" t="str">
        <f>_xlfn.XLOOKUP(B1401,'INCIDENT-04-27-2026'!E:E,'INCIDENT-04-27-2026'!F:F,"")</f>
        <v/>
      </c>
      <c r="AD1401" s="9"/>
      <c r="AE1401" s="7" t="s">
        <v>5465</v>
      </c>
      <c r="AF1401" s="6" t="str">
        <f>_xlfn.XLOOKUP(B1401,'[13]Input_27-04'!$B:$B,'[13]Input_27-04'!$M:$M,"")</f>
        <v/>
      </c>
      <c r="AG1401" s="7"/>
      <c r="AH1401" s="3"/>
      <c r="AI1401" s="18" t="str">
        <f>_xlfn.XLOOKUP(B1401,'[3]Cells Huawei 27042026 10h'!$B:$B,'[3]Cells Huawei 27042026 10h'!$T:$T,"")</f>
        <v/>
      </c>
      <c r="AJ1401" s="18" t="str">
        <f>_xlfn.XLOOKUP(B1401,'[3]Cells Huawei 27042026 15h'!$B:$B,'[3]Cells Huawei 27042026 15h'!$T:$T,"")</f>
        <v/>
      </c>
      <c r="AK1401" s="18" t="str">
        <f>_xlfn.XLOOKUP(B1401,'[4]cells down 27042026 11h28'!$B:$B,'[4]cells down 27042026 11h28'!$R:$R,"")</f>
        <v/>
      </c>
      <c r="AL1401" s="18" t="str">
        <f>_xlfn.XLOOKUP(B1401,'[4]cells down 27042026 18h01'!$B:$B,'[4]cells down 27042026 18h01'!$R:$R,"")</f>
        <v/>
      </c>
      <c r="AM1401" s="18" t="str">
        <f>_xlfn.XLOOKUP(B1401,'[5]cell downs 27042026 11h'!$B:$B,'[5]cell downs 27042026 11h'!$R:$R,"")</f>
        <v/>
      </c>
      <c r="AN1401" s="18" t="str">
        <f>_xlfn.XLOOKUP(B1401,'[5]cell downs 27042026 17h40'!$B:$B,'[5]cell downs 27042026 17h40'!$R:$R,"")</f>
        <v/>
      </c>
      <c r="AO1401" s="18" t="str">
        <f>_xlfn.XLOOKUP(B1401,'[6]ALL SITES DOWN'!$D:$D,'[6]ALL SITES DOWN'!$J:$J,"")</f>
        <v/>
      </c>
      <c r="AP1401" s="18" t="str">
        <f>_xlfn.XLOOKUP(B1401,'[7]ALL SITES DOWN'!$D:$D,'[7]ALL SITES DOWN'!$J:$J,"")</f>
        <v/>
      </c>
      <c r="AQ1401" s="9" t="str">
        <f>_xlfn.XLOOKUP(B1401,[8]sheet1!$AC:$AC,[8]sheet1!$AF:$AF,"")</f>
        <v/>
      </c>
      <c r="AR1401" s="14"/>
      <c r="AS1401" s="14" t="s">
        <v>5465</v>
      </c>
      <c r="AT1401" s="14" t="str">
        <f>_xlfn.XLOOKUP(B1401,'[9]cell downs 18042026 17h'!$B:$B,'[9]cell downs 18042026 17h'!$B:$B,"")</f>
        <v/>
      </c>
      <c r="AU1401" s="14" t="str">
        <f>_xlfn.XLOOKUP(B1401,'[10]Cells Huawei 19042026 15h'!$B:$B,'[10]Cells Huawei 19042026 15h'!$B:$B,"")</f>
        <v/>
      </c>
      <c r="AV1401" s="9" t="str">
        <f>_xlfn.XLOOKUP(B1401,'[11]cells down 19042026 9H40'!$B:$B,'[11]cells down 19042026 9H40'!$B:$B,"")</f>
        <v/>
      </c>
    </row>
    <row r="1402" spans="1:48" hidden="1" x14ac:dyDescent="0.3">
      <c r="A1402" s="1" t="s">
        <v>4190</v>
      </c>
      <c r="B1402" s="8" t="s">
        <v>4191</v>
      </c>
      <c r="C1402" s="3" t="str">
        <f>_xlfn.XLOOKUP(B1402,'[1]daily break down'!$D:$D,'[1]daily break down'!$E:$E,"")</f>
        <v>CENTRE</v>
      </c>
      <c r="D1402" s="1" t="s">
        <v>21</v>
      </c>
      <c r="E1402" s="1" t="s">
        <v>122</v>
      </c>
      <c r="F1402" s="3" t="s">
        <v>37</v>
      </c>
      <c r="G1402" s="1" t="s">
        <v>1578</v>
      </c>
      <c r="H1402" s="29" t="str">
        <f>_xlfn.XLOOKUP(B1402,[2]CALCULATION!$B:$B,[2]CALCULATION!$H:$H,"")</f>
        <v>ZTE</v>
      </c>
      <c r="I1402" s="26">
        <v>0</v>
      </c>
      <c r="J1402" s="26">
        <v>0</v>
      </c>
      <c r="K1402" s="26">
        <v>0</v>
      </c>
      <c r="L1402" s="26">
        <v>0</v>
      </c>
      <c r="M1402" s="26">
        <v>0</v>
      </c>
      <c r="N1402" s="26">
        <v>0</v>
      </c>
      <c r="O1402" s="26">
        <v>0</v>
      </c>
      <c r="P1402" s="114" t="s">
        <v>6364</v>
      </c>
      <c r="Q1402" s="42" t="s">
        <v>5537</v>
      </c>
      <c r="R1402" s="42"/>
      <c r="S1402" s="41" t="str" cm="1">
        <f t="array" ref="S1402">IFERROR(_xlfn.IFS(
U1402="MPR ISSUE","PDH",
U1402="BSS Hardware Issue","BSS",
U1402="Sites strategiques, MLL, Pylone, etc.","ENVTECH",
U1402="AKTIVCO DEFAUT GE &amp; POWER Cabinet","AKTIVCO",
U1402="AKTIVCO Coupure ENEO &amp; Baisse de tension","AKTIVCO GRID ONLY",
U1402="Coupure ENEO &amp; Baisse de tension","IHS GRID ONLY",
U1402="Defaut GE &amp; POWER Cabinet","IHS",
U1402="Sharing","Partners",
U1402="Sites strategiques &amp; DataCenter","SST &amp; DC",
U1402="Exclu","Exclu",
U1402="SAT","SAT",
U1402="SPARE-ISSUE","SPARE-ISSUE",
U1402="Fiber CAmtel","TRANS_FO_CAMTEL",
U1402="Fiber AOF","Fiber AOF",
U1402="Projet OCM (HUAWEI)","TRAVAUX-HUAWEI",
U1402="Projet OCM (NOKIA)","TRAVAUX-NOKIA",
U1402="ACCESS-ISSUE","ACCESS-ISSUE",
U1402="Projet OCM (ZTE, NOKIA, autres projets)","TRAVAUX OCM",
U1402="No root CAuse","No root cause",
U1402="ODU HS","PDH",
U1402="IP &amp; VLAN","PDH",
U1402="Warehouse HUAWEI","SPARE-ISSUE",
U1402="SPARE-HS","SPARE-ISSUE",
U1402="Power Telco","BSS",U1402="no impacts","no impacts"
),"")</f>
        <v>Exclu</v>
      </c>
      <c r="T1402" s="41" t="str" cm="1">
        <f t="array" ref="T1402">IFERROR(_xlfn.IFS(
U1402="MPR ISSUE","TX ISSUE",
U1402="BSS Hardware Issue","RAN ISSUE",
U1402="Sites strategiques, MLL, Pylone, etc.","ENVTECH",
U1402="AKTIVCO DEFAUT GE &amp; POWER Cabinet","POWER ISSUE",
U1402="AKTIVCO Coupure ENEO &amp; Baisse de tension","POWER ISSUE",
U1402="Coupure ENEO &amp; Baisse de tension","POWER ISSUE",
U1402="Defaut GE &amp; POWER Cabinet","POWER ISSUE",
U1402="Sharing","POWER ISSUE",
U1402="Sites strategiques &amp; DataCenter","POWER ISSUE",
U1402="Exclu","Exclu",
U1402="SAT","TX ISSUE",
U1402="SPARE-ISSUE","SPARE-ISSUE",
U1402="Fiber CAmtel","TX ISSUE",
U1402="Fiber AOF","TX ISSUE",
U1402="Projet OCM (HUAWEI)","TRAVAUX-HUAWEI",
U1402="Projet OCM (NOKIA)","TRAVAUX -NOKIA",
U1402="ACCESS-ISSUE","ACCESS-ISSUE",
U1402="Projet OCM (ZTE, NOKIA, autres projets)","TRAVAUX OCM",
U1402="No root CAuse","No root cause",
U1402="ODU HS","TX ISSUE",
U1402="IP &amp; VLAN","TX ISSUE",
U1402="Warehouse HUAWEI","SPARE-ISSUE",
U1402="SPARE-HS","SPARE-ISSUE",
U1402="Power Telco","RAN ISSUE",U1402="no impacts","no impacts"
),"")</f>
        <v>Exclu</v>
      </c>
      <c r="U1402" s="68" t="s">
        <v>5537</v>
      </c>
      <c r="V1402" s="41" t="str" cm="1">
        <f t="array" ref="V1402">IFERROR(_xlfn.IFS(
U1402="MPR ISSUE","ACTIVE",
U1402="BSS Hardware Issue","ACTIVE",
U1402="Sites strategiques, MLL, Pylone, etc.","PASSIVE",
U1402="AKTIVCO DEFAUT GE &amp; POWER Cabinet","PASSIVE",
U1402="AKTIVCO Coupure ENEO &amp; Baisse de tension","PASSIVE",
U1402="Coupure ENEO &amp; Baisse de tension","PASSIVE",
U1402="Defaut GE &amp; POWER Cabinet","PASSIVE",
U1402="Sharing","PASSIVE",
U1402="Sites strategiques &amp; DataCenter","PASSIVE",
U1402="Exclu","Exclu",
U1402="SAT","ACTIVE",
U1402="SPARE-ISSUE","SPARE-ISSUE",
U1402="Fiber CAmtel","ACTIVE",
U1402="Fiber AOF","ACTIVE",
U1402="Projet OCM (HUAWEI)","PLANNED WORKS",
U1402="Projet OCM (NOKIA)","PLANNED WORKS",
U1402="ACCESS-ISSUE","ACCESS-ISSUE",
U1402="Projet OCM (ZTE, NOKIA, autres projets)","PLANNED WORKS",
U1402="No root CAuse","No root cause",
U1402="ODU HS","ACTIVE",
U1402="IP &amp; VLAN","ACTIVE",
U1402="Warehouse HUAWEI","SPARE-ISSUE",
U1402="SPARE-HS","SPARE-ISSUE",
U1402="Power Telco","ACTIVE", U1402="no impacts","no impacts"
),"")</f>
        <v>Exclu</v>
      </c>
      <c r="W1402" s="113"/>
      <c r="X1402" s="113"/>
      <c r="Y1402" s="113"/>
      <c r="Z1402" s="113"/>
      <c r="AA1402" s="113"/>
      <c r="AB1402" s="17" t="s">
        <v>5465</v>
      </c>
      <c r="AC1402" s="17" t="str">
        <f>_xlfn.XLOOKUP(B1402,'INCIDENT-04-27-2026'!E:E,'INCIDENT-04-27-2026'!F:F,"")</f>
        <v/>
      </c>
      <c r="AD1402" s="9"/>
      <c r="AE1402" s="7" t="s">
        <v>5465</v>
      </c>
      <c r="AF1402" s="6" t="str">
        <f>_xlfn.XLOOKUP(B1402,'[13]Input_27-04'!$B:$B,'[13]Input_27-04'!$M:$M,"")</f>
        <v/>
      </c>
      <c r="AG1402" s="7"/>
      <c r="AH1402" s="3"/>
      <c r="AI1402" s="18" t="str">
        <f>_xlfn.XLOOKUP(B1402,'[3]Cells Huawei 27042026 10h'!$B:$B,'[3]Cells Huawei 27042026 10h'!$T:$T,"")</f>
        <v/>
      </c>
      <c r="AJ1402" s="18" t="str">
        <f>_xlfn.XLOOKUP(B1402,'[3]Cells Huawei 27042026 15h'!$B:$B,'[3]Cells Huawei 27042026 15h'!$T:$T,"")</f>
        <v/>
      </c>
      <c r="AK1402" s="18" t="str">
        <f>_xlfn.XLOOKUP(B1402,'[4]cells down 27042026 11h28'!$B:$B,'[4]cells down 27042026 11h28'!$R:$R,"")</f>
        <v/>
      </c>
      <c r="AL1402" s="18" t="str">
        <f>_xlfn.XLOOKUP(B1402,'[4]cells down 27042026 18h01'!$B:$B,'[4]cells down 27042026 18h01'!$R:$R,"")</f>
        <v/>
      </c>
      <c r="AM1402" s="18" t="str">
        <f>_xlfn.XLOOKUP(B1402,'[5]cell downs 27042026 11h'!$B:$B,'[5]cell downs 27042026 11h'!$R:$R,"")</f>
        <v/>
      </c>
      <c r="AN1402" s="18" t="str">
        <f>_xlfn.XLOOKUP(B1402,'[5]cell downs 27042026 17h40'!$B:$B,'[5]cell downs 27042026 17h40'!$R:$R,"")</f>
        <v/>
      </c>
      <c r="AO1402" s="18" t="str">
        <f>_xlfn.XLOOKUP(B1402,'[6]ALL SITES DOWN'!$D:$D,'[6]ALL SITES DOWN'!$J:$J,"")</f>
        <v/>
      </c>
      <c r="AP1402" s="18" t="str">
        <f>_xlfn.XLOOKUP(B1402,'[7]ALL SITES DOWN'!$D:$D,'[7]ALL SITES DOWN'!$J:$J,"")</f>
        <v/>
      </c>
      <c r="AQ1402" s="9" t="str">
        <f>_xlfn.XLOOKUP(B1402,[8]sheet1!$AC:$AC,[8]sheet1!$AF:$AF,"")</f>
        <v/>
      </c>
      <c r="AR1402" s="14"/>
      <c r="AS1402" s="14" t="s">
        <v>5465</v>
      </c>
      <c r="AT1402" s="14" t="str">
        <f>_xlfn.XLOOKUP(B1402,'[9]cell downs 18042026 17h'!$B:$B,'[9]cell downs 18042026 17h'!$B:$B,"")</f>
        <v/>
      </c>
      <c r="AU1402" s="14" t="str">
        <f>_xlfn.XLOOKUP(B1402,'[10]Cells Huawei 19042026 15h'!$B:$B,'[10]Cells Huawei 19042026 15h'!$B:$B,"")</f>
        <v/>
      </c>
      <c r="AV1402" s="9" t="str">
        <f>_xlfn.XLOOKUP(B1402,'[11]cells down 19042026 9H40'!$B:$B,'[11]cells down 19042026 9H40'!$B:$B,"")</f>
        <v/>
      </c>
    </row>
    <row r="1403" spans="1:48" hidden="1" x14ac:dyDescent="0.3">
      <c r="A1403" s="1" t="s">
        <v>3722</v>
      </c>
      <c r="B1403" s="8" t="s">
        <v>3723</v>
      </c>
      <c r="C1403" s="3" t="str">
        <f>_xlfn.XLOOKUP(B1403,'[1]daily break down'!$D:$D,'[1]daily break down'!$E:$E,"")</f>
        <v>Maroua</v>
      </c>
      <c r="D1403" s="1" t="s">
        <v>21</v>
      </c>
      <c r="E1403" s="1" t="s">
        <v>22</v>
      </c>
      <c r="F1403" s="3" t="s">
        <v>55</v>
      </c>
      <c r="G1403" s="1" t="s">
        <v>84</v>
      </c>
      <c r="H1403" s="27" t="str">
        <f>_xlfn.XLOOKUP(B1403,[2]CALCULATION!$B:$B,[2]CALCULATION!$H:$H,"")</f>
        <v>Huawei</v>
      </c>
      <c r="I1403" s="26">
        <v>0</v>
      </c>
      <c r="J1403" s="26">
        <v>1.4078119069836461</v>
      </c>
      <c r="K1403" s="26">
        <v>0</v>
      </c>
      <c r="L1403" s="26">
        <v>2.675261747609386E-4</v>
      </c>
      <c r="M1403" s="26">
        <v>0</v>
      </c>
      <c r="N1403" s="26">
        <v>0</v>
      </c>
      <c r="O1403" s="26">
        <v>0</v>
      </c>
      <c r="P1403" s="114" t="s">
        <v>6364</v>
      </c>
      <c r="Q1403" s="42" t="s">
        <v>5538</v>
      </c>
      <c r="R1403" s="42"/>
      <c r="S1403" s="41" t="str" cm="1">
        <f t="array" ref="S1403">IFERROR(_xlfn.IFS(
U1403="MPR ISSUE","PDH",
U1403="BSS Hardware Issue","BSS",
U1403="Sites strategiques, MLL, Pylone, etc.","ENVTECH",
U1403="AKTIVCO DEFAUT GE &amp; POWER Cabinet","AKTIVCO",
U1403="AKTIVCO Coupure ENEO &amp; Baisse de tension","AKTIVCO GRID ONLY",
U1403="Coupure ENEO &amp; Baisse de tension","IHS GRID ONLY",
U1403="Defaut GE &amp; POWER Cabinet","IHS",
U1403="Sharing","Partners",
U1403="Sites strategiques &amp; DataCenter","SST &amp; DC",
U1403="Exclu","Exclu",
U1403="SAT","SAT",
U1403="SPARE-ISSUE","SPARE-ISSUE",
U1403="Fiber CAmtel","TRANS_FO_CAMTEL",
U1403="Fiber AOF","Fiber AOF",
U1403="Projet OCM (HUAWEI)","TRAVAUX-HUAWEI",
U1403="Projet OCM (NOKIA)","TRAVAUX-NOKIA",
U1403="ACCESS-ISSUE","ACCESS-ISSUE",
U1403="Projet OCM (ZTE, NOKIA, autres projets)","TRAVAUX OCM",
U1403="No root CAuse","No root cause",
U1403="ODU HS","PDH",
U1403="IP &amp; VLAN","PDH",
U1403="Warehouse HUAWEI","SPARE-ISSUE",
U1403="SPARE-HS","SPARE-ISSUE",
U1403="Power Telco","BSS",U1403="no impacts","no impacts"
),"")</f>
        <v>No root cause</v>
      </c>
      <c r="T1403" s="41" t="str" cm="1">
        <f t="array" ref="T1403">IFERROR(_xlfn.IFS(
U1403="MPR ISSUE","TX ISSUE",
U1403="BSS Hardware Issue","RAN ISSUE",
U1403="Sites strategiques, MLL, Pylone, etc.","ENVTECH",
U1403="AKTIVCO DEFAUT GE &amp; POWER Cabinet","POWER ISSUE",
U1403="AKTIVCO Coupure ENEO &amp; Baisse de tension","POWER ISSUE",
U1403="Coupure ENEO &amp; Baisse de tension","POWER ISSUE",
U1403="Defaut GE &amp; POWER Cabinet","POWER ISSUE",
U1403="Sharing","POWER ISSUE",
U1403="Sites strategiques &amp; DataCenter","POWER ISSUE",
U1403="Exclu","Exclu",
U1403="SAT","TX ISSUE",
U1403="SPARE-ISSUE","SPARE-ISSUE",
U1403="Fiber CAmtel","TX ISSUE",
U1403="Fiber AOF","TX ISSUE",
U1403="Projet OCM (HUAWEI)","TRAVAUX-HUAWEI",
U1403="Projet OCM (NOKIA)","TRAVAUX -NOKIA",
U1403="ACCESS-ISSUE","ACCESS-ISSUE",
U1403="Projet OCM (ZTE, NOKIA, autres projets)","TRAVAUX OCM",
U1403="No root CAuse","No root cause",
U1403="ODU HS","TX ISSUE",
U1403="IP &amp; VLAN","TX ISSUE",
U1403="Warehouse HUAWEI","SPARE-ISSUE",
U1403="SPARE-HS","SPARE-ISSUE",
U1403="Power Telco","RAN ISSUE",U1403="no impacts","no impacts"
),"")</f>
        <v>No root cause</v>
      </c>
      <c r="U1403" s="68" t="s">
        <v>5691</v>
      </c>
      <c r="V1403" s="41" t="str" cm="1">
        <f t="array" ref="V1403">IFERROR(_xlfn.IFS(
U1403="MPR ISSUE","ACTIVE",
U1403="BSS Hardware Issue","ACTIVE",
U1403="Sites strategiques, MLL, Pylone, etc.","PASSIVE",
U1403="AKTIVCO DEFAUT GE &amp; POWER Cabinet","PASSIVE",
U1403="AKTIVCO Coupure ENEO &amp; Baisse de tension","PASSIVE",
U1403="Coupure ENEO &amp; Baisse de tension","PASSIVE",
U1403="Defaut GE &amp; POWER Cabinet","PASSIVE",
U1403="Sharing","PASSIVE",
U1403="Sites strategiques &amp; DataCenter","PASSIVE",
U1403="Exclu","Exclu",
U1403="SAT","ACTIVE",
U1403="SPARE-ISSUE","SPARE-ISSUE",
U1403="Fiber CAmtel","ACTIVE",
U1403="Fiber AOF","ACTIVE",
U1403="Projet OCM (HUAWEI)","PLANNED WORKS",
U1403="Projet OCM (NOKIA)","PLANNED WORKS",
U1403="ACCESS-ISSUE","ACCESS-ISSUE",
U1403="Projet OCM (ZTE, NOKIA, autres projets)","PLANNED WORKS",
U1403="No root CAuse","No root cause",
U1403="ODU HS","ACTIVE",
U1403="IP &amp; VLAN","ACTIVE",
U1403="Warehouse HUAWEI","SPARE-ISSUE",
U1403="SPARE-HS","SPARE-ISSUE",
U1403="Power Telco","ACTIVE", U1403="no impacts","no impacts"
),"")</f>
        <v>No root cause</v>
      </c>
      <c r="W1403" s="113"/>
      <c r="X1403" s="113"/>
      <c r="Y1403" s="113"/>
      <c r="Z1403" s="113"/>
      <c r="AA1403" s="113"/>
      <c r="AB1403" s="17" t="s">
        <v>5465</v>
      </c>
      <c r="AC1403" s="17" t="str">
        <f>_xlfn.XLOOKUP(B1403,'INCIDENT-04-27-2026'!E:E,'INCIDENT-04-27-2026'!F:F,"")</f>
        <v/>
      </c>
      <c r="AD1403" s="9"/>
      <c r="AE1403" s="7" t="s">
        <v>5465</v>
      </c>
      <c r="AF1403" s="6" t="str">
        <f>_xlfn.XLOOKUP(B1403,'[13]Input_27-04'!$B:$B,'[13]Input_27-04'!$M:$M,"")</f>
        <v/>
      </c>
      <c r="AG1403" s="7"/>
      <c r="AH1403" s="3"/>
      <c r="AI1403" s="18" t="str">
        <f>_xlfn.XLOOKUP(B1403,'[3]Cells Huawei 27042026 10h'!$B:$B,'[3]Cells Huawei 27042026 10h'!$T:$T,"")</f>
        <v/>
      </c>
      <c r="AJ1403" s="18" t="str">
        <f>_xlfn.XLOOKUP(B1403,'[3]Cells Huawei 27042026 15h'!$B:$B,'[3]Cells Huawei 27042026 15h'!$T:$T,"")</f>
        <v/>
      </c>
      <c r="AK1403" s="18" t="str">
        <f>_xlfn.XLOOKUP(B1403,'[4]cells down 27042026 11h28'!$B:$B,'[4]cells down 27042026 11h28'!$R:$R,"")</f>
        <v/>
      </c>
      <c r="AL1403" s="18" t="str">
        <f>_xlfn.XLOOKUP(B1403,'[4]cells down 27042026 18h01'!$B:$B,'[4]cells down 27042026 18h01'!$R:$R,"")</f>
        <v/>
      </c>
      <c r="AM1403" s="18" t="str">
        <f>_xlfn.XLOOKUP(B1403,'[5]cell downs 27042026 11h'!$B:$B,'[5]cell downs 27042026 11h'!$R:$R,"")</f>
        <v/>
      </c>
      <c r="AN1403" s="18" t="str">
        <f>_xlfn.XLOOKUP(B1403,'[5]cell downs 27042026 17h40'!$B:$B,'[5]cell downs 27042026 17h40'!$R:$R,"")</f>
        <v/>
      </c>
      <c r="AO1403" s="18" t="str">
        <f>_xlfn.XLOOKUP(B1403,'[6]ALL SITES DOWN'!$D:$D,'[6]ALL SITES DOWN'!$J:$J,"")</f>
        <v/>
      </c>
      <c r="AP1403" s="18" t="str">
        <f>_xlfn.XLOOKUP(B1403,'[7]ALL SITES DOWN'!$D:$D,'[7]ALL SITES DOWN'!$J:$J,"")</f>
        <v/>
      </c>
      <c r="AQ1403" s="9" t="str">
        <f>_xlfn.XLOOKUP(B1403,[8]sheet1!$AC:$AC,[8]sheet1!$AF:$AF,"")</f>
        <v/>
      </c>
      <c r="AR1403" s="14"/>
      <c r="AS1403" s="14" t="s">
        <v>5465</v>
      </c>
      <c r="AT1403" s="14" t="str">
        <f>_xlfn.XLOOKUP(B1403,'[9]cell downs 18042026 17h'!$B:$B,'[9]cell downs 18042026 17h'!$B:$B,"")</f>
        <v/>
      </c>
      <c r="AU1403" s="14" t="str">
        <f>_xlfn.XLOOKUP(B1403,'[10]Cells Huawei 19042026 15h'!$B:$B,'[10]Cells Huawei 19042026 15h'!$B:$B,"")</f>
        <v/>
      </c>
      <c r="AV1403" s="9" t="str">
        <f>_xlfn.XLOOKUP(B1403,'[11]cells down 19042026 9H40'!$B:$B,'[11]cells down 19042026 9H40'!$B:$B,"")</f>
        <v/>
      </c>
    </row>
    <row r="1404" spans="1:48" hidden="1" x14ac:dyDescent="0.3">
      <c r="A1404" s="1" t="s">
        <v>958</v>
      </c>
      <c r="B1404" s="8" t="s">
        <v>959</v>
      </c>
      <c r="C1404" s="3" t="str">
        <f>_xlfn.XLOOKUP(B1404,'[1]daily break down'!$D:$D,'[1]daily break down'!$E:$E,"")</f>
        <v>Garoua</v>
      </c>
      <c r="D1404" s="1" t="s">
        <v>11</v>
      </c>
      <c r="E1404" s="1" t="s">
        <v>12</v>
      </c>
      <c r="F1404" s="3" t="s">
        <v>23</v>
      </c>
      <c r="G1404" s="1" t="s">
        <v>24</v>
      </c>
      <c r="H1404" s="27" t="str">
        <f>_xlfn.XLOOKUP(B1404,[2]CALCULATION!$B:$B,[2]CALCULATION!$H:$H,"")</f>
        <v>Huawei</v>
      </c>
      <c r="I1404" s="26">
        <v>6.97173211427006E-2</v>
      </c>
      <c r="J1404" s="26">
        <v>1.4040130353020404</v>
      </c>
      <c r="K1404" s="26">
        <v>0</v>
      </c>
      <c r="L1404" s="26">
        <v>0</v>
      </c>
      <c r="M1404" s="26">
        <v>0</v>
      </c>
      <c r="N1404" s="26">
        <v>0</v>
      </c>
      <c r="O1404" s="26">
        <v>0</v>
      </c>
      <c r="P1404" s="114" t="s">
        <v>6364</v>
      </c>
      <c r="Q1404" s="42" t="s">
        <v>5538</v>
      </c>
      <c r="R1404" s="42"/>
      <c r="S1404" s="41" t="str" cm="1">
        <f t="array" ref="S1404">IFERROR(_xlfn.IFS(
U1404="MPR ISSUE","PDH",
U1404="BSS Hardware Issue","BSS",
U1404="Sites strategiques, MLL, Pylone, etc.","ENVTECH",
U1404="AKTIVCO DEFAUT GE &amp; POWER Cabinet","AKTIVCO",
U1404="AKTIVCO Coupure ENEO &amp; Baisse de tension","AKTIVCO GRID ONLY",
U1404="Coupure ENEO &amp; Baisse de tension","IHS GRID ONLY",
U1404="Defaut GE &amp; POWER Cabinet","IHS",
U1404="Sharing","Partners",
U1404="Sites strategiques &amp; DataCenter","SST &amp; DC",
U1404="Exclu","Exclu",
U1404="SAT","SAT",
U1404="SPARE-ISSUE","SPARE-ISSUE",
U1404="Fiber CAmtel","TRANS_FO_CAMTEL",
U1404="Fiber AOF","Fiber AOF",
U1404="Projet OCM (HUAWEI)","TRAVAUX-HUAWEI",
U1404="Projet OCM (NOKIA)","TRAVAUX-NOKIA",
U1404="ACCESS-ISSUE","ACCESS-ISSUE",
U1404="Projet OCM (ZTE, NOKIA, autres projets)","TRAVAUX OCM",
U1404="No root CAuse","No root cause",
U1404="ODU HS","PDH",
U1404="IP &amp; VLAN","PDH",
U1404="Warehouse HUAWEI","SPARE-ISSUE",
U1404="SPARE-HS","SPARE-ISSUE",
U1404="Power Telco","BSS",U1404="no impacts","no impacts"
),"")</f>
        <v>No root cause</v>
      </c>
      <c r="T1404" s="41" t="str" cm="1">
        <f t="array" ref="T1404">IFERROR(_xlfn.IFS(
U1404="MPR ISSUE","TX ISSUE",
U1404="BSS Hardware Issue","RAN ISSUE",
U1404="Sites strategiques, MLL, Pylone, etc.","ENVTECH",
U1404="AKTIVCO DEFAUT GE &amp; POWER Cabinet","POWER ISSUE",
U1404="AKTIVCO Coupure ENEO &amp; Baisse de tension","POWER ISSUE",
U1404="Coupure ENEO &amp; Baisse de tension","POWER ISSUE",
U1404="Defaut GE &amp; POWER Cabinet","POWER ISSUE",
U1404="Sharing","POWER ISSUE",
U1404="Sites strategiques &amp; DataCenter","POWER ISSUE",
U1404="Exclu","Exclu",
U1404="SAT","TX ISSUE",
U1404="SPARE-ISSUE","SPARE-ISSUE",
U1404="Fiber CAmtel","TX ISSUE",
U1404="Fiber AOF","TX ISSUE",
U1404="Projet OCM (HUAWEI)","TRAVAUX-HUAWEI",
U1404="Projet OCM (NOKIA)","TRAVAUX -NOKIA",
U1404="ACCESS-ISSUE","ACCESS-ISSUE",
U1404="Projet OCM (ZTE, NOKIA, autres projets)","TRAVAUX OCM",
U1404="No root CAuse","No root cause",
U1404="ODU HS","TX ISSUE",
U1404="IP &amp; VLAN","TX ISSUE",
U1404="Warehouse HUAWEI","SPARE-ISSUE",
U1404="SPARE-HS","SPARE-ISSUE",
U1404="Power Telco","RAN ISSUE",U1404="no impacts","no impacts"
),"")</f>
        <v>No root cause</v>
      </c>
      <c r="U1404" s="68" t="s">
        <v>5691</v>
      </c>
      <c r="V1404" s="41" t="str" cm="1">
        <f t="array" ref="V1404">IFERROR(_xlfn.IFS(
U1404="MPR ISSUE","ACTIVE",
U1404="BSS Hardware Issue","ACTIVE",
U1404="Sites strategiques, MLL, Pylone, etc.","PASSIVE",
U1404="AKTIVCO DEFAUT GE &amp; POWER Cabinet","PASSIVE",
U1404="AKTIVCO Coupure ENEO &amp; Baisse de tension","PASSIVE",
U1404="Coupure ENEO &amp; Baisse de tension","PASSIVE",
U1404="Defaut GE &amp; POWER Cabinet","PASSIVE",
U1404="Sharing","PASSIVE",
U1404="Sites strategiques &amp; DataCenter","PASSIVE",
U1404="Exclu","Exclu",
U1404="SAT","ACTIVE",
U1404="SPARE-ISSUE","SPARE-ISSUE",
U1404="Fiber CAmtel","ACTIVE",
U1404="Fiber AOF","ACTIVE",
U1404="Projet OCM (HUAWEI)","PLANNED WORKS",
U1404="Projet OCM (NOKIA)","PLANNED WORKS",
U1404="ACCESS-ISSUE","ACCESS-ISSUE",
U1404="Projet OCM (ZTE, NOKIA, autres projets)","PLANNED WORKS",
U1404="No root CAuse","No root cause",
U1404="ODU HS","ACTIVE",
U1404="IP &amp; VLAN","ACTIVE",
U1404="Warehouse HUAWEI","SPARE-ISSUE",
U1404="SPARE-HS","SPARE-ISSUE",
U1404="Power Telco","ACTIVE", U1404="no impacts","no impacts"
),"")</f>
        <v>No root cause</v>
      </c>
      <c r="W1404" s="113"/>
      <c r="X1404" s="113"/>
      <c r="Y1404" s="113"/>
      <c r="Z1404" s="113"/>
      <c r="AA1404" s="113"/>
      <c r="AB1404" s="17" t="s">
        <v>5465</v>
      </c>
      <c r="AC1404" s="17" t="str">
        <f>_xlfn.XLOOKUP(B1404,'INCIDENT-04-27-2026'!E:E,'INCIDENT-04-27-2026'!F:F,"")</f>
        <v/>
      </c>
      <c r="AD1404" s="9"/>
      <c r="AE1404" s="7" t="s">
        <v>5465</v>
      </c>
      <c r="AF1404" s="6" t="str">
        <f>_xlfn.XLOOKUP(B1404,'[13]Input_27-04'!$B:$B,'[13]Input_27-04'!$M:$M,"")</f>
        <v/>
      </c>
      <c r="AG1404" s="7"/>
      <c r="AH1404" s="3"/>
      <c r="AI1404" s="18" t="str">
        <f>_xlfn.XLOOKUP(B1404,'[3]Cells Huawei 27042026 10h'!$B:$B,'[3]Cells Huawei 27042026 10h'!$T:$T,"")</f>
        <v/>
      </c>
      <c r="AJ1404" s="18" t="str">
        <f>_xlfn.XLOOKUP(B1404,'[3]Cells Huawei 27042026 15h'!$B:$B,'[3]Cells Huawei 27042026 15h'!$T:$T,"")</f>
        <v/>
      </c>
      <c r="AK1404" s="18" t="str">
        <f>_xlfn.XLOOKUP(B1404,'[4]cells down 27042026 11h28'!$B:$B,'[4]cells down 27042026 11h28'!$R:$R,"")</f>
        <v/>
      </c>
      <c r="AL1404" s="18" t="str">
        <f>_xlfn.XLOOKUP(B1404,'[4]cells down 27042026 18h01'!$B:$B,'[4]cells down 27042026 18h01'!$R:$R,"")</f>
        <v/>
      </c>
      <c r="AM1404" s="18" t="str">
        <f>_xlfn.XLOOKUP(B1404,'[5]cell downs 27042026 11h'!$B:$B,'[5]cell downs 27042026 11h'!$R:$R,"")</f>
        <v/>
      </c>
      <c r="AN1404" s="18" t="str">
        <f>_xlfn.XLOOKUP(B1404,'[5]cell downs 27042026 17h40'!$B:$B,'[5]cell downs 27042026 17h40'!$R:$R,"")</f>
        <v/>
      </c>
      <c r="AO1404" s="18" t="str">
        <f>_xlfn.XLOOKUP(B1404,'[6]ALL SITES DOWN'!$D:$D,'[6]ALL SITES DOWN'!$J:$J,"")</f>
        <v/>
      </c>
      <c r="AP1404" s="18" t="str">
        <f>_xlfn.XLOOKUP(B1404,'[7]ALL SITES DOWN'!$D:$D,'[7]ALL SITES DOWN'!$J:$J,"")</f>
        <v/>
      </c>
      <c r="AQ1404" s="9" t="str">
        <f>_xlfn.XLOOKUP(B1404,[8]sheet1!$AC:$AC,[8]sheet1!$AF:$AF,"")</f>
        <v/>
      </c>
      <c r="AR1404" s="14"/>
      <c r="AS1404" s="14" t="s">
        <v>5465</v>
      </c>
      <c r="AT1404" s="14" t="str">
        <f>_xlfn.XLOOKUP(B1404,'[9]cell downs 18042026 17h'!$B:$B,'[9]cell downs 18042026 17h'!$B:$B,"")</f>
        <v/>
      </c>
      <c r="AU1404" s="14" t="str">
        <f>_xlfn.XLOOKUP(B1404,'[10]Cells Huawei 19042026 15h'!$B:$B,'[10]Cells Huawei 19042026 15h'!$B:$B,"")</f>
        <v/>
      </c>
      <c r="AV1404" s="9" t="str">
        <f>_xlfn.XLOOKUP(B1404,'[11]cells down 19042026 9H40'!$B:$B,'[11]cells down 19042026 9H40'!$B:$B,"")</f>
        <v/>
      </c>
    </row>
    <row r="1405" spans="1:48" hidden="1" x14ac:dyDescent="0.3">
      <c r="A1405" s="1" t="s">
        <v>2670</v>
      </c>
      <c r="B1405" s="8" t="s">
        <v>2671</v>
      </c>
      <c r="C1405" s="3" t="str">
        <f>_xlfn.XLOOKUP(B1405,'[1]daily break down'!$D:$D,'[1]daily break down'!$E:$E,"")</f>
        <v>NORD-OUEST</v>
      </c>
      <c r="D1405" s="1" t="s">
        <v>11</v>
      </c>
      <c r="E1405" s="1" t="s">
        <v>12</v>
      </c>
      <c r="F1405" s="3" t="s">
        <v>51</v>
      </c>
      <c r="G1405" s="1" t="s">
        <v>52</v>
      </c>
      <c r="H1405" s="27" t="str">
        <f>_xlfn.XLOOKUP(B1405,[2]CALCULATION!$B:$B,[2]CALCULATION!$H:$H,"")</f>
        <v>Huawei</v>
      </c>
      <c r="I1405" s="26">
        <v>1.0189001891945106</v>
      </c>
      <c r="J1405" s="26">
        <v>1.3658102975461786</v>
      </c>
      <c r="K1405" s="26">
        <v>0</v>
      </c>
      <c r="L1405" s="26">
        <v>0</v>
      </c>
      <c r="M1405" s="26">
        <v>0</v>
      </c>
      <c r="N1405" s="26">
        <v>0</v>
      </c>
      <c r="O1405" s="26">
        <v>0</v>
      </c>
      <c r="P1405" s="114" t="s">
        <v>6364</v>
      </c>
      <c r="Q1405" s="42" t="s">
        <v>5538</v>
      </c>
      <c r="R1405" s="42"/>
      <c r="S1405" s="41" t="str" cm="1">
        <f t="array" ref="S1405">IFERROR(_xlfn.IFS(
U1405="MPR ISSUE","PDH",
U1405="BSS Hardware Issue","BSS",
U1405="Sites strategiques, MLL, Pylone, etc.","ENVTECH",
U1405="AKTIVCO DEFAUT GE &amp; POWER Cabinet","AKTIVCO",
U1405="AKTIVCO Coupure ENEO &amp; Baisse de tension","AKTIVCO GRID ONLY",
U1405="Coupure ENEO &amp; Baisse de tension","IHS GRID ONLY",
U1405="Defaut GE &amp; POWER Cabinet","IHS",
U1405="Sharing","Partners",
U1405="Sites strategiques &amp; DataCenter","SST &amp; DC",
U1405="Exclu","Exclu",
U1405="SAT","SAT",
U1405="SPARE-ISSUE","SPARE-ISSUE",
U1405="Fiber CAmtel","TRANS_FO_CAMTEL",
U1405="Fiber AOF","Fiber AOF",
U1405="Projet OCM (HUAWEI)","TRAVAUX-HUAWEI",
U1405="Projet OCM (NOKIA)","TRAVAUX-NOKIA",
U1405="ACCESS-ISSUE","ACCESS-ISSUE",
U1405="Projet OCM (ZTE, NOKIA, autres projets)","TRAVAUX OCM",
U1405="No root CAuse","No root cause",
U1405="ODU HS","PDH",
U1405="IP &amp; VLAN","PDH",
U1405="Warehouse HUAWEI","SPARE-ISSUE",
U1405="SPARE-HS","SPARE-ISSUE",
U1405="Power Telco","BSS",U1405="no impacts","no impacts"
),"")</f>
        <v>No root cause</v>
      </c>
      <c r="T1405" s="41" t="str" cm="1">
        <f t="array" ref="T1405">IFERROR(_xlfn.IFS(
U1405="MPR ISSUE","TX ISSUE",
U1405="BSS Hardware Issue","RAN ISSUE",
U1405="Sites strategiques, MLL, Pylone, etc.","ENVTECH",
U1405="AKTIVCO DEFAUT GE &amp; POWER Cabinet","POWER ISSUE",
U1405="AKTIVCO Coupure ENEO &amp; Baisse de tension","POWER ISSUE",
U1405="Coupure ENEO &amp; Baisse de tension","POWER ISSUE",
U1405="Defaut GE &amp; POWER Cabinet","POWER ISSUE",
U1405="Sharing","POWER ISSUE",
U1405="Sites strategiques &amp; DataCenter","POWER ISSUE",
U1405="Exclu","Exclu",
U1405="SAT","TX ISSUE",
U1405="SPARE-ISSUE","SPARE-ISSUE",
U1405="Fiber CAmtel","TX ISSUE",
U1405="Fiber AOF","TX ISSUE",
U1405="Projet OCM (HUAWEI)","TRAVAUX-HUAWEI",
U1405="Projet OCM (NOKIA)","TRAVAUX -NOKIA",
U1405="ACCESS-ISSUE","ACCESS-ISSUE",
U1405="Projet OCM (ZTE, NOKIA, autres projets)","TRAVAUX OCM",
U1405="No root CAuse","No root cause",
U1405="ODU HS","TX ISSUE",
U1405="IP &amp; VLAN","TX ISSUE",
U1405="Warehouse HUAWEI","SPARE-ISSUE",
U1405="SPARE-HS","SPARE-ISSUE",
U1405="Power Telco","RAN ISSUE",U1405="no impacts","no impacts"
),"")</f>
        <v>No root cause</v>
      </c>
      <c r="U1405" s="68" t="s">
        <v>5691</v>
      </c>
      <c r="V1405" s="41" t="str" cm="1">
        <f t="array" ref="V1405">IFERROR(_xlfn.IFS(
U1405="MPR ISSUE","ACTIVE",
U1405="BSS Hardware Issue","ACTIVE",
U1405="Sites strategiques, MLL, Pylone, etc.","PASSIVE",
U1405="AKTIVCO DEFAUT GE &amp; POWER Cabinet","PASSIVE",
U1405="AKTIVCO Coupure ENEO &amp; Baisse de tension","PASSIVE",
U1405="Coupure ENEO &amp; Baisse de tension","PASSIVE",
U1405="Defaut GE &amp; POWER Cabinet","PASSIVE",
U1405="Sharing","PASSIVE",
U1405="Sites strategiques &amp; DataCenter","PASSIVE",
U1405="Exclu","Exclu",
U1405="SAT","ACTIVE",
U1405="SPARE-ISSUE","SPARE-ISSUE",
U1405="Fiber CAmtel","ACTIVE",
U1405="Fiber AOF","ACTIVE",
U1405="Projet OCM (HUAWEI)","PLANNED WORKS",
U1405="Projet OCM (NOKIA)","PLANNED WORKS",
U1405="ACCESS-ISSUE","ACCESS-ISSUE",
U1405="Projet OCM (ZTE, NOKIA, autres projets)","PLANNED WORKS",
U1405="No root CAuse","No root cause",
U1405="ODU HS","ACTIVE",
U1405="IP &amp; VLAN","ACTIVE",
U1405="Warehouse HUAWEI","SPARE-ISSUE",
U1405="SPARE-HS","SPARE-ISSUE",
U1405="Power Telco","ACTIVE", U1405="no impacts","no impacts"
),"")</f>
        <v>No root cause</v>
      </c>
      <c r="W1405" s="113"/>
      <c r="X1405" s="113"/>
      <c r="Y1405" s="113"/>
      <c r="Z1405" s="113"/>
      <c r="AA1405" s="113"/>
      <c r="AB1405" s="17" t="s">
        <v>5465</v>
      </c>
      <c r="AC1405" s="17" t="str">
        <f>_xlfn.XLOOKUP(B1405,'INCIDENT-04-27-2026'!E:E,'INCIDENT-04-27-2026'!F:F,"")</f>
        <v/>
      </c>
      <c r="AD1405" s="9"/>
      <c r="AE1405" s="7" t="s">
        <v>5465</v>
      </c>
      <c r="AF1405" s="6" t="str">
        <f>_xlfn.XLOOKUP(B1405,'[13]Input_27-04'!$B:$B,'[13]Input_27-04'!$M:$M,"")</f>
        <v/>
      </c>
      <c r="AG1405" s="7"/>
      <c r="AH1405" s="3"/>
      <c r="AI1405" s="18" t="str">
        <f>_xlfn.XLOOKUP(B1405,'[3]Cells Huawei 27042026 10h'!$B:$B,'[3]Cells Huawei 27042026 10h'!$T:$T,"")</f>
        <v/>
      </c>
      <c r="AJ1405" s="18" t="str">
        <f>_xlfn.XLOOKUP(B1405,'[3]Cells Huawei 27042026 15h'!$B:$B,'[3]Cells Huawei 27042026 15h'!$T:$T,"")</f>
        <v/>
      </c>
      <c r="AK1405" s="18" t="str">
        <f>_xlfn.XLOOKUP(B1405,'[4]cells down 27042026 11h28'!$B:$B,'[4]cells down 27042026 11h28'!$R:$R,"")</f>
        <v/>
      </c>
      <c r="AL1405" s="18" t="str">
        <f>_xlfn.XLOOKUP(B1405,'[4]cells down 27042026 18h01'!$B:$B,'[4]cells down 27042026 18h01'!$R:$R,"")</f>
        <v/>
      </c>
      <c r="AM1405" s="18" t="str">
        <f>_xlfn.XLOOKUP(B1405,'[5]cell downs 27042026 11h'!$B:$B,'[5]cell downs 27042026 11h'!$R:$R,"")</f>
        <v/>
      </c>
      <c r="AN1405" s="18" t="str">
        <f>_xlfn.XLOOKUP(B1405,'[5]cell downs 27042026 17h40'!$B:$B,'[5]cell downs 27042026 17h40'!$R:$R,"")</f>
        <v/>
      </c>
      <c r="AO1405" s="18" t="str">
        <f>_xlfn.XLOOKUP(B1405,'[6]ALL SITES DOWN'!$D:$D,'[6]ALL SITES DOWN'!$J:$J,"")</f>
        <v/>
      </c>
      <c r="AP1405" s="18" t="str">
        <f>_xlfn.XLOOKUP(B1405,'[7]ALL SITES DOWN'!$D:$D,'[7]ALL SITES DOWN'!$J:$J,"")</f>
        <v/>
      </c>
      <c r="AQ1405" s="9" t="str">
        <f>_xlfn.XLOOKUP(B1405,[8]sheet1!$AC:$AC,[8]sheet1!$AF:$AF,"")</f>
        <v/>
      </c>
      <c r="AR1405" s="14"/>
      <c r="AS1405" s="14" t="s">
        <v>5465</v>
      </c>
      <c r="AT1405" s="14" t="str">
        <f>_xlfn.XLOOKUP(B1405,'[9]cell downs 18042026 17h'!$B:$B,'[9]cell downs 18042026 17h'!$B:$B,"")</f>
        <v/>
      </c>
      <c r="AU1405" s="14" t="str">
        <f>_xlfn.XLOOKUP(B1405,'[10]Cells Huawei 19042026 15h'!$B:$B,'[10]Cells Huawei 19042026 15h'!$B:$B,"")</f>
        <v/>
      </c>
      <c r="AV1405" s="9" t="str">
        <f>_xlfn.XLOOKUP(B1405,'[11]cells down 19042026 9H40'!$B:$B,'[11]cells down 19042026 9H40'!$B:$B,"")</f>
        <v/>
      </c>
    </row>
    <row r="1406" spans="1:48" hidden="1" x14ac:dyDescent="0.3">
      <c r="A1406" s="1" t="s">
        <v>2169</v>
      </c>
      <c r="B1406" s="8" t="s">
        <v>2170</v>
      </c>
      <c r="C1406" s="3" t="str">
        <f>_xlfn.XLOOKUP(B1406,'[1]daily break down'!$D:$D,'[1]daily break down'!$E:$E,"")</f>
        <v>SUD-OUEST</v>
      </c>
      <c r="D1406" s="1" t="s">
        <v>11</v>
      </c>
      <c r="E1406" s="1" t="s">
        <v>12</v>
      </c>
      <c r="F1406" s="3" t="s">
        <v>13</v>
      </c>
      <c r="G1406" s="1" t="s">
        <v>14</v>
      </c>
      <c r="H1406" s="27" t="str">
        <f>_xlfn.XLOOKUP(B1406,[2]CALCULATION!$B:$B,[2]CALCULATION!$H:$H,"")</f>
        <v>Huawei</v>
      </c>
      <c r="I1406" s="26">
        <v>0</v>
      </c>
      <c r="J1406" s="26">
        <v>0</v>
      </c>
      <c r="K1406" s="26">
        <v>0</v>
      </c>
      <c r="L1406" s="26">
        <v>0</v>
      </c>
      <c r="M1406" s="26">
        <v>0</v>
      </c>
      <c r="N1406" s="26">
        <v>0</v>
      </c>
      <c r="O1406" s="26">
        <v>0</v>
      </c>
      <c r="P1406" s="114" t="s">
        <v>6364</v>
      </c>
      <c r="Q1406" s="42" t="s">
        <v>6353</v>
      </c>
      <c r="R1406" s="42"/>
      <c r="S1406" s="41" t="str" cm="1">
        <f t="array" ref="S1406">IFERROR(_xlfn.IFS(
U1406="MPR ISSUE","PDH",
U1406="BSS Hardware Issue","BSS",
U1406="Sites strategiques, MLL, Pylone, etc.","ENVTECH",
U1406="AKTIVCO DEFAUT GE &amp; POWER Cabinet","AKTIVCO",
U1406="AKTIVCO Coupure ENEO &amp; Baisse de tension","AKTIVCO GRID ONLY",
U1406="Coupure ENEO &amp; Baisse de tension","IHS GRID ONLY",
U1406="Defaut GE &amp; POWER Cabinet","IHS",
U1406="Sharing","Partners",
U1406="Sites strategiques &amp; DataCenter","SST &amp; DC",
U1406="Exclu","Exclu",
U1406="SAT","SAT",
U1406="SPARE-ISSUE","SPARE-ISSUE",
U1406="Fiber CAmtel","TRANS_FO_CAMTEL",
U1406="Fiber AOF","Fiber AOF",
U1406="Projet OCM (HUAWEI)","TRAVAUX-HUAWEI",
U1406="Projet OCM (NOKIA)","TRAVAUX-NOKIA",
U1406="ACCESS-ISSUE","ACCESS-ISSUE",
U1406="Projet OCM (ZTE, NOKIA, autres projets)","TRAVAUX OCM",
U1406="No root CAuse","No root cause",
U1406="ODU HS","PDH",
U1406="IP &amp; VLAN","PDH",
U1406="Warehouse HUAWEI","SPARE-ISSUE",
U1406="SPARE-HS","SPARE-ISSUE",
U1406="Power Telco","BSS",U1406="no impacts","no impacts"
),"")</f>
        <v/>
      </c>
      <c r="T1406" s="41" t="str" cm="1">
        <f t="array" ref="T1406">IFERROR(_xlfn.IFS(
U1406="MPR ISSUE","TX ISSUE",
U1406="BSS Hardware Issue","RAN ISSUE",
U1406="Sites strategiques, MLL, Pylone, etc.","ENVTECH",
U1406="AKTIVCO DEFAUT GE &amp; POWER Cabinet","POWER ISSUE",
U1406="AKTIVCO Coupure ENEO &amp; Baisse de tension","POWER ISSUE",
U1406="Coupure ENEO &amp; Baisse de tension","POWER ISSUE",
U1406="Defaut GE &amp; POWER Cabinet","POWER ISSUE",
U1406="Sharing","POWER ISSUE",
U1406="Sites strategiques &amp; DataCenter","POWER ISSUE",
U1406="Exclu","Exclu",
U1406="SAT","TX ISSUE",
U1406="SPARE-ISSUE","SPARE-ISSUE",
U1406="Fiber CAmtel","TX ISSUE",
U1406="Fiber AOF","TX ISSUE",
U1406="Projet OCM (HUAWEI)","TRAVAUX-HUAWEI",
U1406="Projet OCM (NOKIA)","TRAVAUX -NOKIA",
U1406="ACCESS-ISSUE","ACCESS-ISSUE",
U1406="Projet OCM (ZTE, NOKIA, autres projets)","TRAVAUX OCM",
U1406="No root CAuse","No root cause",
U1406="ODU HS","TX ISSUE",
U1406="IP &amp; VLAN","TX ISSUE",
U1406="Warehouse HUAWEI","SPARE-ISSUE",
U1406="SPARE-HS","SPARE-ISSUE",
U1406="Power Telco","RAN ISSUE",U1406="no impacts","no impacts"
),"")</f>
        <v/>
      </c>
      <c r="U1406" s="68"/>
      <c r="V1406" s="41" t="str" cm="1">
        <f t="array" ref="V1406">IFERROR(_xlfn.IFS(
U1406="MPR ISSUE","ACTIVE",
U1406="BSS Hardware Issue","ACTIVE",
U1406="Sites strategiques, MLL, Pylone, etc.","PASSIVE",
U1406="AKTIVCO DEFAUT GE &amp; POWER Cabinet","PASSIVE",
U1406="AKTIVCO Coupure ENEO &amp; Baisse de tension","PASSIVE",
U1406="Coupure ENEO &amp; Baisse de tension","PASSIVE",
U1406="Defaut GE &amp; POWER Cabinet","PASSIVE",
U1406="Sharing","PASSIVE",
U1406="Sites strategiques &amp; DataCenter","PASSIVE",
U1406="Exclu","Exclu",
U1406="SAT","ACTIVE",
U1406="SPARE-ISSUE","SPARE-ISSUE",
U1406="Fiber CAmtel","ACTIVE",
U1406="Fiber AOF","ACTIVE",
U1406="Projet OCM (HUAWEI)","PLANNED WORKS",
U1406="Projet OCM (NOKIA)","PLANNED WORKS",
U1406="ACCESS-ISSUE","ACCESS-ISSUE",
U1406="Projet OCM (ZTE, NOKIA, autres projets)","PLANNED WORKS",
U1406="No root CAuse","No root cause",
U1406="ODU HS","ACTIVE",
U1406="IP &amp; VLAN","ACTIVE",
U1406="Warehouse HUAWEI","SPARE-ISSUE",
U1406="SPARE-HS","SPARE-ISSUE",
U1406="Power Telco","ACTIVE", U1406="no impacts","no impacts"
),"")</f>
        <v/>
      </c>
      <c r="W1406" s="113"/>
      <c r="X1406" s="113"/>
      <c r="Y1406" s="113"/>
      <c r="Z1406" s="113"/>
      <c r="AA1406" s="113"/>
      <c r="AB1406" s="17" t="s">
        <v>5465</v>
      </c>
      <c r="AC1406" s="17" t="str">
        <f>_xlfn.XLOOKUP(B1406,'INCIDENT-04-27-2026'!E:E,'INCIDENT-04-27-2026'!F:F,"")</f>
        <v/>
      </c>
      <c r="AD1406" s="9"/>
      <c r="AE1406" s="7" t="s">
        <v>5465</v>
      </c>
      <c r="AF1406" s="6" t="str">
        <f>_xlfn.XLOOKUP(B1406,'[13]Input_27-04'!$B:$B,'[13]Input_27-04'!$M:$M,"")</f>
        <v/>
      </c>
      <c r="AG1406" s="7"/>
      <c r="AH1406" s="3"/>
      <c r="AI1406" s="18" t="str">
        <f>_xlfn.XLOOKUP(B1406,'[3]Cells Huawei 27042026 10h'!$B:$B,'[3]Cells Huawei 27042026 10h'!$T:$T,"")</f>
        <v/>
      </c>
      <c r="AJ1406" s="18" t="str">
        <f>_xlfn.XLOOKUP(B1406,'[3]Cells Huawei 27042026 15h'!$B:$B,'[3]Cells Huawei 27042026 15h'!$T:$T,"")</f>
        <v/>
      </c>
      <c r="AK1406" s="18" t="str">
        <f>_xlfn.XLOOKUP(B1406,'[4]cells down 27042026 11h28'!$B:$B,'[4]cells down 27042026 11h28'!$R:$R,"")</f>
        <v/>
      </c>
      <c r="AL1406" s="18" t="str">
        <f>_xlfn.XLOOKUP(B1406,'[4]cells down 27042026 18h01'!$B:$B,'[4]cells down 27042026 18h01'!$R:$R,"")</f>
        <v/>
      </c>
      <c r="AM1406" s="18" t="str">
        <f>_xlfn.XLOOKUP(B1406,'[5]cell downs 27042026 11h'!$B:$B,'[5]cell downs 27042026 11h'!$R:$R,"")</f>
        <v/>
      </c>
      <c r="AN1406" s="18" t="str">
        <f>_xlfn.XLOOKUP(B1406,'[5]cell downs 27042026 17h40'!$B:$B,'[5]cell downs 27042026 17h40'!$R:$R,"")</f>
        <v/>
      </c>
      <c r="AO1406" s="18" t="str">
        <f>_xlfn.XLOOKUP(B1406,'[6]ALL SITES DOWN'!$D:$D,'[6]ALL SITES DOWN'!$J:$J,"")</f>
        <v/>
      </c>
      <c r="AP1406" s="18" t="str">
        <f>_xlfn.XLOOKUP(B1406,'[7]ALL SITES DOWN'!$D:$D,'[7]ALL SITES DOWN'!$J:$J,"")</f>
        <v/>
      </c>
      <c r="AQ1406" s="9" t="str">
        <f>_xlfn.XLOOKUP(B1406,[8]sheet1!$AC:$AC,[8]sheet1!$AF:$AF,"")</f>
        <v/>
      </c>
      <c r="AR1406" s="14"/>
      <c r="AS1406" s="14" t="s">
        <v>5465</v>
      </c>
      <c r="AT1406" s="14" t="str">
        <f>_xlfn.XLOOKUP(B1406,'[9]cell downs 18042026 17h'!$B:$B,'[9]cell downs 18042026 17h'!$B:$B,"")</f>
        <v/>
      </c>
      <c r="AU1406" s="14" t="str">
        <f>_xlfn.XLOOKUP(B1406,'[10]Cells Huawei 19042026 15h'!$B:$B,'[10]Cells Huawei 19042026 15h'!$B:$B,"")</f>
        <v/>
      </c>
      <c r="AV1406" s="9" t="str">
        <f>_xlfn.XLOOKUP(B1406,'[11]cells down 19042026 9H40'!$B:$B,'[11]cells down 19042026 9H40'!$B:$B,"")</f>
        <v/>
      </c>
    </row>
    <row r="1407" spans="1:48" hidden="1" x14ac:dyDescent="0.3">
      <c r="A1407" s="1" t="s">
        <v>519</v>
      </c>
      <c r="B1407" s="8" t="s">
        <v>520</v>
      </c>
      <c r="C1407" s="3" t="str">
        <f>_xlfn.XLOOKUP(B1407,'[1]daily break down'!$D:$D,'[1]daily break down'!$E:$E,"")</f>
        <v>SUD-OUEST</v>
      </c>
      <c r="D1407" s="1" t="s">
        <v>18</v>
      </c>
      <c r="E1407" s="1"/>
      <c r="F1407" s="3" t="s">
        <v>13</v>
      </c>
      <c r="G1407" s="1" t="s">
        <v>14</v>
      </c>
      <c r="H1407" s="27" t="str">
        <f>_xlfn.XLOOKUP(B1407,[2]CALCULATION!$B:$B,[2]CALCULATION!$H:$H,"")</f>
        <v>Huawei</v>
      </c>
      <c r="I1407" s="26">
        <v>4.7542968270682255</v>
      </c>
      <c r="J1407" s="26">
        <v>1.2167090428127485</v>
      </c>
      <c r="K1407" s="26">
        <v>0</v>
      </c>
      <c r="L1407" s="26">
        <v>0</v>
      </c>
      <c r="M1407" s="26">
        <v>0</v>
      </c>
      <c r="N1407" s="26">
        <v>0</v>
      </c>
      <c r="O1407" s="26">
        <v>0</v>
      </c>
      <c r="P1407" s="114" t="s">
        <v>6364</v>
      </c>
      <c r="Q1407" s="42" t="s">
        <v>5538</v>
      </c>
      <c r="R1407" s="42"/>
      <c r="S1407" s="41" t="str" cm="1">
        <f t="array" ref="S1407">IFERROR(_xlfn.IFS(
U1407="MPR ISSUE","PDH",
U1407="BSS Hardware Issue","BSS",
U1407="Sites strategiques, MLL, Pylone, etc.","ENVTECH",
U1407="AKTIVCO DEFAUT GE &amp; POWER Cabinet","AKTIVCO",
U1407="AKTIVCO Coupure ENEO &amp; Baisse de tension","AKTIVCO GRID ONLY",
U1407="Coupure ENEO &amp; Baisse de tension","IHS GRID ONLY",
U1407="Defaut GE &amp; POWER Cabinet","IHS",
U1407="Sharing","Partners",
U1407="Sites strategiques &amp; DataCenter","SST &amp; DC",
U1407="Exclu","Exclu",
U1407="SAT","SAT",
U1407="SPARE-ISSUE","SPARE-ISSUE",
U1407="Fiber CAmtel","TRANS_FO_CAMTEL",
U1407="Fiber AOF","Fiber AOF",
U1407="Projet OCM (HUAWEI)","TRAVAUX-HUAWEI",
U1407="Projet OCM (NOKIA)","TRAVAUX-NOKIA",
U1407="ACCESS-ISSUE","ACCESS-ISSUE",
U1407="Projet OCM (ZTE, NOKIA, autres projets)","TRAVAUX OCM",
U1407="No root CAuse","No root cause",
U1407="ODU HS","PDH",
U1407="IP &amp; VLAN","PDH",
U1407="Warehouse HUAWEI","SPARE-ISSUE",
U1407="SPARE-HS","SPARE-ISSUE",
U1407="Power Telco","BSS",U1407="no impacts","no impacts"
),"")</f>
        <v>No root cause</v>
      </c>
      <c r="T1407" s="41" t="str" cm="1">
        <f t="array" ref="T1407">IFERROR(_xlfn.IFS(
U1407="MPR ISSUE","TX ISSUE",
U1407="BSS Hardware Issue","RAN ISSUE",
U1407="Sites strategiques, MLL, Pylone, etc.","ENVTECH",
U1407="AKTIVCO DEFAUT GE &amp; POWER Cabinet","POWER ISSUE",
U1407="AKTIVCO Coupure ENEO &amp; Baisse de tension","POWER ISSUE",
U1407="Coupure ENEO &amp; Baisse de tension","POWER ISSUE",
U1407="Defaut GE &amp; POWER Cabinet","POWER ISSUE",
U1407="Sharing","POWER ISSUE",
U1407="Sites strategiques &amp; DataCenter","POWER ISSUE",
U1407="Exclu","Exclu",
U1407="SAT","TX ISSUE",
U1407="SPARE-ISSUE","SPARE-ISSUE",
U1407="Fiber CAmtel","TX ISSUE",
U1407="Fiber AOF","TX ISSUE",
U1407="Projet OCM (HUAWEI)","TRAVAUX-HUAWEI",
U1407="Projet OCM (NOKIA)","TRAVAUX -NOKIA",
U1407="ACCESS-ISSUE","ACCESS-ISSUE",
U1407="Projet OCM (ZTE, NOKIA, autres projets)","TRAVAUX OCM",
U1407="No root CAuse","No root cause",
U1407="ODU HS","TX ISSUE",
U1407="IP &amp; VLAN","TX ISSUE",
U1407="Warehouse HUAWEI","SPARE-ISSUE",
U1407="SPARE-HS","SPARE-ISSUE",
U1407="Power Telco","RAN ISSUE",U1407="no impacts","no impacts"
),"")</f>
        <v>No root cause</v>
      </c>
      <c r="U1407" s="68" t="s">
        <v>5691</v>
      </c>
      <c r="V1407" s="41" t="str" cm="1">
        <f t="array" ref="V1407">IFERROR(_xlfn.IFS(
U1407="MPR ISSUE","ACTIVE",
U1407="BSS Hardware Issue","ACTIVE",
U1407="Sites strategiques, MLL, Pylone, etc.","PASSIVE",
U1407="AKTIVCO DEFAUT GE &amp; POWER Cabinet","PASSIVE",
U1407="AKTIVCO Coupure ENEO &amp; Baisse de tension","PASSIVE",
U1407="Coupure ENEO &amp; Baisse de tension","PASSIVE",
U1407="Defaut GE &amp; POWER Cabinet","PASSIVE",
U1407="Sharing","PASSIVE",
U1407="Sites strategiques &amp; DataCenter","PASSIVE",
U1407="Exclu","Exclu",
U1407="SAT","ACTIVE",
U1407="SPARE-ISSUE","SPARE-ISSUE",
U1407="Fiber CAmtel","ACTIVE",
U1407="Fiber AOF","ACTIVE",
U1407="Projet OCM (HUAWEI)","PLANNED WORKS",
U1407="Projet OCM (NOKIA)","PLANNED WORKS",
U1407="ACCESS-ISSUE","ACCESS-ISSUE",
U1407="Projet OCM (ZTE, NOKIA, autres projets)","PLANNED WORKS",
U1407="No root CAuse","No root cause",
U1407="ODU HS","ACTIVE",
U1407="IP &amp; VLAN","ACTIVE",
U1407="Warehouse HUAWEI","SPARE-ISSUE",
U1407="SPARE-HS","SPARE-ISSUE",
U1407="Power Telco","ACTIVE", U1407="no impacts","no impacts"
),"")</f>
        <v>No root cause</v>
      </c>
      <c r="W1407" s="113"/>
      <c r="X1407" s="113"/>
      <c r="Y1407" s="113"/>
      <c r="Z1407" s="113"/>
      <c r="AA1407" s="113"/>
      <c r="AB1407" s="17" t="s">
        <v>5465</v>
      </c>
      <c r="AC1407" s="17" t="str">
        <f>_xlfn.XLOOKUP(B1407,'INCIDENT-04-27-2026'!E:E,'INCIDENT-04-27-2026'!F:F,"")</f>
        <v/>
      </c>
      <c r="AD1407" s="9"/>
      <c r="AE1407" s="7" t="s">
        <v>5465</v>
      </c>
      <c r="AF1407" s="6" t="str">
        <f>_xlfn.XLOOKUP(B1407,'[13]Input_27-04'!$B:$B,'[13]Input_27-04'!$M:$M,"")</f>
        <v/>
      </c>
      <c r="AG1407" s="7"/>
      <c r="AH1407" s="3"/>
      <c r="AI1407" s="18" t="str">
        <f>_xlfn.XLOOKUP(B1407,'[3]Cells Huawei 27042026 10h'!$B:$B,'[3]Cells Huawei 27042026 10h'!$T:$T,"")</f>
        <v/>
      </c>
      <c r="AJ1407" s="18" t="str">
        <f>_xlfn.XLOOKUP(B1407,'[3]Cells Huawei 27042026 15h'!$B:$B,'[3]Cells Huawei 27042026 15h'!$T:$T,"")</f>
        <v/>
      </c>
      <c r="AK1407" s="18" t="str">
        <f>_xlfn.XLOOKUP(B1407,'[4]cells down 27042026 11h28'!$B:$B,'[4]cells down 27042026 11h28'!$R:$R,"")</f>
        <v/>
      </c>
      <c r="AL1407" s="18" t="str">
        <f>_xlfn.XLOOKUP(B1407,'[4]cells down 27042026 18h01'!$B:$B,'[4]cells down 27042026 18h01'!$R:$R,"")</f>
        <v/>
      </c>
      <c r="AM1407" s="18" t="str">
        <f>_xlfn.XLOOKUP(B1407,'[5]cell downs 27042026 11h'!$B:$B,'[5]cell downs 27042026 11h'!$R:$R,"")</f>
        <v/>
      </c>
      <c r="AN1407" s="18" t="str">
        <f>_xlfn.XLOOKUP(B1407,'[5]cell downs 27042026 17h40'!$B:$B,'[5]cell downs 27042026 17h40'!$R:$R,"")</f>
        <v/>
      </c>
      <c r="AO1407" s="18" t="str">
        <f>_xlfn.XLOOKUP(B1407,'[6]ALL SITES DOWN'!$D:$D,'[6]ALL SITES DOWN'!$J:$J,"")</f>
        <v/>
      </c>
      <c r="AP1407" s="18" t="str">
        <f>_xlfn.XLOOKUP(B1407,'[7]ALL SITES DOWN'!$D:$D,'[7]ALL SITES DOWN'!$J:$J,"")</f>
        <v/>
      </c>
      <c r="AQ1407" s="9" t="str">
        <f>_xlfn.XLOOKUP(B1407,[8]sheet1!$AC:$AC,[8]sheet1!$AF:$AF,"")</f>
        <v/>
      </c>
      <c r="AR1407" s="14"/>
      <c r="AS1407" s="14" t="s">
        <v>5465</v>
      </c>
      <c r="AT1407" s="14" t="str">
        <f>_xlfn.XLOOKUP(B1407,'[9]cell downs 18042026 17h'!$B:$B,'[9]cell downs 18042026 17h'!$B:$B,"")</f>
        <v/>
      </c>
      <c r="AU1407" s="14" t="str">
        <f>_xlfn.XLOOKUP(B1407,'[10]Cells Huawei 19042026 15h'!$B:$B,'[10]Cells Huawei 19042026 15h'!$B:$B,"")</f>
        <v/>
      </c>
      <c r="AV1407" s="9" t="str">
        <f>_xlfn.XLOOKUP(B1407,'[11]cells down 19042026 9H40'!$B:$B,'[11]cells down 19042026 9H40'!$B:$B,"")</f>
        <v/>
      </c>
    </row>
    <row r="1408" spans="1:48" hidden="1" x14ac:dyDescent="0.3">
      <c r="A1408" s="1" t="s">
        <v>1320</v>
      </c>
      <c r="B1408" s="8" t="s">
        <v>1321</v>
      </c>
      <c r="C1408" s="3" t="str">
        <f>_xlfn.XLOOKUP(B1408,'[1]daily break down'!$D:$D,'[1]daily break down'!$E:$E,"")</f>
        <v>Maroua</v>
      </c>
      <c r="D1408" s="1" t="s">
        <v>21</v>
      </c>
      <c r="E1408" s="1" t="s">
        <v>22</v>
      </c>
      <c r="F1408" s="3" t="s">
        <v>55</v>
      </c>
      <c r="G1408" s="1" t="s">
        <v>84</v>
      </c>
      <c r="H1408" s="27" t="str">
        <f>_xlfn.XLOOKUP(B1408,[2]CALCULATION!$B:$B,[2]CALCULATION!$H:$H,"")</f>
        <v>Huawei</v>
      </c>
      <c r="I1408" s="26">
        <v>0</v>
      </c>
      <c r="J1408" s="26">
        <v>1.1536977111173892</v>
      </c>
      <c r="K1408" s="26">
        <v>0</v>
      </c>
      <c r="L1408" s="26">
        <v>0</v>
      </c>
      <c r="M1408" s="26">
        <v>0</v>
      </c>
      <c r="N1408" s="26">
        <v>0</v>
      </c>
      <c r="O1408" s="26">
        <v>0</v>
      </c>
      <c r="P1408" s="114" t="s">
        <v>6364</v>
      </c>
      <c r="Q1408" s="42" t="s">
        <v>5538</v>
      </c>
      <c r="R1408" s="42"/>
      <c r="S1408" s="41" t="str" cm="1">
        <f t="array" ref="S1408">IFERROR(_xlfn.IFS(
U1408="MPR ISSUE","PDH",
U1408="BSS Hardware Issue","BSS",
U1408="Sites strategiques, MLL, Pylone, etc.","ENVTECH",
U1408="AKTIVCO DEFAUT GE &amp; POWER Cabinet","AKTIVCO",
U1408="AKTIVCO Coupure ENEO &amp; Baisse de tension","AKTIVCO GRID ONLY",
U1408="Coupure ENEO &amp; Baisse de tension","IHS GRID ONLY",
U1408="Defaut GE &amp; POWER Cabinet","IHS",
U1408="Sharing","Partners",
U1408="Sites strategiques &amp; DataCenter","SST &amp; DC",
U1408="Exclu","Exclu",
U1408="SAT","SAT",
U1408="SPARE-ISSUE","SPARE-ISSUE",
U1408="Fiber CAmtel","TRANS_FO_CAMTEL",
U1408="Fiber AOF","Fiber AOF",
U1408="Projet OCM (HUAWEI)","TRAVAUX-HUAWEI",
U1408="Projet OCM (NOKIA)","TRAVAUX-NOKIA",
U1408="ACCESS-ISSUE","ACCESS-ISSUE",
U1408="Projet OCM (ZTE, NOKIA, autres projets)","TRAVAUX OCM",
U1408="No root CAuse","No root cause",
U1408="ODU HS","PDH",
U1408="IP &amp; VLAN","PDH",
U1408="Warehouse HUAWEI","SPARE-ISSUE",
U1408="SPARE-HS","SPARE-ISSUE",
U1408="Power Telco","BSS",U1408="no impacts","no impacts"
),"")</f>
        <v>No root cause</v>
      </c>
      <c r="T1408" s="41" t="str" cm="1">
        <f t="array" ref="T1408">IFERROR(_xlfn.IFS(
U1408="MPR ISSUE","TX ISSUE",
U1408="BSS Hardware Issue","RAN ISSUE",
U1408="Sites strategiques, MLL, Pylone, etc.","ENVTECH",
U1408="AKTIVCO DEFAUT GE &amp; POWER Cabinet","POWER ISSUE",
U1408="AKTIVCO Coupure ENEO &amp; Baisse de tension","POWER ISSUE",
U1408="Coupure ENEO &amp; Baisse de tension","POWER ISSUE",
U1408="Defaut GE &amp; POWER Cabinet","POWER ISSUE",
U1408="Sharing","POWER ISSUE",
U1408="Sites strategiques &amp; DataCenter","POWER ISSUE",
U1408="Exclu","Exclu",
U1408="SAT","TX ISSUE",
U1408="SPARE-ISSUE","SPARE-ISSUE",
U1408="Fiber CAmtel","TX ISSUE",
U1408="Fiber AOF","TX ISSUE",
U1408="Projet OCM (HUAWEI)","TRAVAUX-HUAWEI",
U1408="Projet OCM (NOKIA)","TRAVAUX -NOKIA",
U1408="ACCESS-ISSUE","ACCESS-ISSUE",
U1408="Projet OCM (ZTE, NOKIA, autres projets)","TRAVAUX OCM",
U1408="No root CAuse","No root cause",
U1408="ODU HS","TX ISSUE",
U1408="IP &amp; VLAN","TX ISSUE",
U1408="Warehouse HUAWEI","SPARE-ISSUE",
U1408="SPARE-HS","SPARE-ISSUE",
U1408="Power Telco","RAN ISSUE",U1408="no impacts","no impacts"
),"")</f>
        <v>No root cause</v>
      </c>
      <c r="U1408" s="68" t="s">
        <v>5691</v>
      </c>
      <c r="V1408" s="41" t="str" cm="1">
        <f t="array" ref="V1408">IFERROR(_xlfn.IFS(
U1408="MPR ISSUE","ACTIVE",
U1408="BSS Hardware Issue","ACTIVE",
U1408="Sites strategiques, MLL, Pylone, etc.","PASSIVE",
U1408="AKTIVCO DEFAUT GE &amp; POWER Cabinet","PASSIVE",
U1408="AKTIVCO Coupure ENEO &amp; Baisse de tension","PASSIVE",
U1408="Coupure ENEO &amp; Baisse de tension","PASSIVE",
U1408="Defaut GE &amp; POWER Cabinet","PASSIVE",
U1408="Sharing","PASSIVE",
U1408="Sites strategiques &amp; DataCenter","PASSIVE",
U1408="Exclu","Exclu",
U1408="SAT","ACTIVE",
U1408="SPARE-ISSUE","SPARE-ISSUE",
U1408="Fiber CAmtel","ACTIVE",
U1408="Fiber AOF","ACTIVE",
U1408="Projet OCM (HUAWEI)","PLANNED WORKS",
U1408="Projet OCM (NOKIA)","PLANNED WORKS",
U1408="ACCESS-ISSUE","ACCESS-ISSUE",
U1408="Projet OCM (ZTE, NOKIA, autres projets)","PLANNED WORKS",
U1408="No root CAuse","No root cause",
U1408="ODU HS","ACTIVE",
U1408="IP &amp; VLAN","ACTIVE",
U1408="Warehouse HUAWEI","SPARE-ISSUE",
U1408="SPARE-HS","SPARE-ISSUE",
U1408="Power Telco","ACTIVE", U1408="no impacts","no impacts"
),"")</f>
        <v>No root cause</v>
      </c>
      <c r="W1408" s="113"/>
      <c r="X1408" s="113"/>
      <c r="Y1408" s="113"/>
      <c r="Z1408" s="113"/>
      <c r="AA1408" s="113"/>
      <c r="AB1408" s="17" t="s">
        <v>5465</v>
      </c>
      <c r="AC1408" s="17" t="str">
        <f>_xlfn.XLOOKUP(B1408,'INCIDENT-04-27-2026'!E:E,'INCIDENT-04-27-2026'!F:F,"")</f>
        <v/>
      </c>
      <c r="AD1408" s="9"/>
      <c r="AE1408" s="7" t="s">
        <v>5465</v>
      </c>
      <c r="AF1408" s="6" t="str">
        <f>_xlfn.XLOOKUP(B1408,'[13]Input_27-04'!$B:$B,'[13]Input_27-04'!$M:$M,"")</f>
        <v/>
      </c>
      <c r="AG1408" s="7"/>
      <c r="AH1408" s="3"/>
      <c r="AI1408" s="18" t="str">
        <f>_xlfn.XLOOKUP(B1408,'[3]Cells Huawei 27042026 10h'!$B:$B,'[3]Cells Huawei 27042026 10h'!$T:$T,"")</f>
        <v/>
      </c>
      <c r="AJ1408" s="18" t="str">
        <f>_xlfn.XLOOKUP(B1408,'[3]Cells Huawei 27042026 15h'!$B:$B,'[3]Cells Huawei 27042026 15h'!$T:$T,"")</f>
        <v/>
      </c>
      <c r="AK1408" s="18" t="str">
        <f>_xlfn.XLOOKUP(B1408,'[4]cells down 27042026 11h28'!$B:$B,'[4]cells down 27042026 11h28'!$R:$R,"")</f>
        <v/>
      </c>
      <c r="AL1408" s="18" t="str">
        <f>_xlfn.XLOOKUP(B1408,'[4]cells down 27042026 18h01'!$B:$B,'[4]cells down 27042026 18h01'!$R:$R,"")</f>
        <v/>
      </c>
      <c r="AM1408" s="18" t="str">
        <f>_xlfn.XLOOKUP(B1408,'[5]cell downs 27042026 11h'!$B:$B,'[5]cell downs 27042026 11h'!$R:$R,"")</f>
        <v/>
      </c>
      <c r="AN1408" s="18" t="str">
        <f>_xlfn.XLOOKUP(B1408,'[5]cell downs 27042026 17h40'!$B:$B,'[5]cell downs 27042026 17h40'!$R:$R,"")</f>
        <v/>
      </c>
      <c r="AO1408" s="18" t="str">
        <f>_xlfn.XLOOKUP(B1408,'[6]ALL SITES DOWN'!$D:$D,'[6]ALL SITES DOWN'!$J:$J,"")</f>
        <v/>
      </c>
      <c r="AP1408" s="18" t="str">
        <f>_xlfn.XLOOKUP(B1408,'[7]ALL SITES DOWN'!$D:$D,'[7]ALL SITES DOWN'!$J:$J,"")</f>
        <v/>
      </c>
      <c r="AQ1408" s="9" t="str">
        <f>_xlfn.XLOOKUP(B1408,[8]sheet1!$AC:$AC,[8]sheet1!$AF:$AF,"")</f>
        <v/>
      </c>
      <c r="AR1408" s="14"/>
      <c r="AS1408" s="14" t="s">
        <v>5465</v>
      </c>
      <c r="AT1408" s="14" t="str">
        <f>_xlfn.XLOOKUP(B1408,'[9]cell downs 18042026 17h'!$B:$B,'[9]cell downs 18042026 17h'!$B:$B,"")</f>
        <v/>
      </c>
      <c r="AU1408" s="14" t="str">
        <f>_xlfn.XLOOKUP(B1408,'[10]Cells Huawei 19042026 15h'!$B:$B,'[10]Cells Huawei 19042026 15h'!$B:$B,"")</f>
        <v/>
      </c>
      <c r="AV1408" s="9" t="str">
        <f>_xlfn.XLOOKUP(B1408,'[11]cells down 19042026 9H40'!$B:$B,'[11]cells down 19042026 9H40'!$B:$B,"")</f>
        <v/>
      </c>
    </row>
    <row r="1409" spans="1:48" hidden="1" x14ac:dyDescent="0.3">
      <c r="A1409" s="1" t="s">
        <v>1846</v>
      </c>
      <c r="B1409" s="8" t="s">
        <v>1847</v>
      </c>
      <c r="C1409" s="3" t="str">
        <f>_xlfn.XLOOKUP(B1409,'[1]daily break down'!$D:$D,'[1]daily break down'!$E:$E,"")</f>
        <v>Douala</v>
      </c>
      <c r="D1409" s="1" t="s">
        <v>11</v>
      </c>
      <c r="E1409" s="1" t="s">
        <v>12</v>
      </c>
      <c r="F1409" s="3" t="s">
        <v>31</v>
      </c>
      <c r="G1409" s="1" t="s">
        <v>32</v>
      </c>
      <c r="H1409" s="29" t="str">
        <f>_xlfn.XLOOKUP(B1409,[2]CALCULATION!$B:$B,[2]CALCULATION!$H:$H,"")</f>
        <v>ZTE</v>
      </c>
      <c r="I1409" s="26">
        <v>1.579242679770456</v>
      </c>
      <c r="J1409" s="26">
        <v>1.1143891985058487</v>
      </c>
      <c r="K1409" s="26">
        <v>0</v>
      </c>
      <c r="L1409" s="26">
        <v>0</v>
      </c>
      <c r="M1409" s="26">
        <v>0</v>
      </c>
      <c r="N1409" s="26">
        <v>0</v>
      </c>
      <c r="O1409" s="26">
        <v>0</v>
      </c>
      <c r="P1409" s="114" t="s">
        <v>6364</v>
      </c>
      <c r="Q1409" s="42" t="s">
        <v>5538</v>
      </c>
      <c r="R1409" s="42"/>
      <c r="S1409" s="41" t="str" cm="1">
        <f t="array" ref="S1409">IFERROR(_xlfn.IFS(
U1409="MPR ISSUE","PDH",
U1409="BSS Hardware Issue","BSS",
U1409="Sites strategiques, MLL, Pylone, etc.","ENVTECH",
U1409="AKTIVCO DEFAUT GE &amp; POWER Cabinet","AKTIVCO",
U1409="AKTIVCO Coupure ENEO &amp; Baisse de tension","AKTIVCO GRID ONLY",
U1409="Coupure ENEO &amp; Baisse de tension","IHS GRID ONLY",
U1409="Defaut GE &amp; POWER Cabinet","IHS",
U1409="Sharing","Partners",
U1409="Sites strategiques &amp; DataCenter","SST &amp; DC",
U1409="Exclu","Exclu",
U1409="SAT","SAT",
U1409="SPARE-ISSUE","SPARE-ISSUE",
U1409="Fiber CAmtel","TRANS_FO_CAMTEL",
U1409="Fiber AOF","Fiber AOF",
U1409="Projet OCM (HUAWEI)","TRAVAUX-HUAWEI",
U1409="Projet OCM (NOKIA)","TRAVAUX-NOKIA",
U1409="ACCESS-ISSUE","ACCESS-ISSUE",
U1409="Projet OCM (ZTE, NOKIA, autres projets)","TRAVAUX OCM",
U1409="No root CAuse","No root cause",
U1409="ODU HS","PDH",
U1409="IP &amp; VLAN","PDH",
U1409="Warehouse HUAWEI","SPARE-ISSUE",
U1409="SPARE-HS","SPARE-ISSUE",
U1409="Power Telco","BSS",U1409="no impacts","no impacts"
),"")</f>
        <v>No root cause</v>
      </c>
      <c r="T1409" s="41" t="str" cm="1">
        <f t="array" ref="T1409">IFERROR(_xlfn.IFS(
U1409="MPR ISSUE","TX ISSUE",
U1409="BSS Hardware Issue","RAN ISSUE",
U1409="Sites strategiques, MLL, Pylone, etc.","ENVTECH",
U1409="AKTIVCO DEFAUT GE &amp; POWER Cabinet","POWER ISSUE",
U1409="AKTIVCO Coupure ENEO &amp; Baisse de tension","POWER ISSUE",
U1409="Coupure ENEO &amp; Baisse de tension","POWER ISSUE",
U1409="Defaut GE &amp; POWER Cabinet","POWER ISSUE",
U1409="Sharing","POWER ISSUE",
U1409="Sites strategiques &amp; DataCenter","POWER ISSUE",
U1409="Exclu","Exclu",
U1409="SAT","TX ISSUE",
U1409="SPARE-ISSUE","SPARE-ISSUE",
U1409="Fiber CAmtel","TX ISSUE",
U1409="Fiber AOF","TX ISSUE",
U1409="Projet OCM (HUAWEI)","TRAVAUX-HUAWEI",
U1409="Projet OCM (NOKIA)","TRAVAUX -NOKIA",
U1409="ACCESS-ISSUE","ACCESS-ISSUE",
U1409="Projet OCM (ZTE, NOKIA, autres projets)","TRAVAUX OCM",
U1409="No root CAuse","No root cause",
U1409="ODU HS","TX ISSUE",
U1409="IP &amp; VLAN","TX ISSUE",
U1409="Warehouse HUAWEI","SPARE-ISSUE",
U1409="SPARE-HS","SPARE-ISSUE",
U1409="Power Telco","RAN ISSUE",U1409="no impacts","no impacts"
),"")</f>
        <v>No root cause</v>
      </c>
      <c r="U1409" s="68" t="s">
        <v>5691</v>
      </c>
      <c r="V1409" s="41" t="str" cm="1">
        <f t="array" ref="V1409">IFERROR(_xlfn.IFS(
U1409="MPR ISSUE","ACTIVE",
U1409="BSS Hardware Issue","ACTIVE",
U1409="Sites strategiques, MLL, Pylone, etc.","PASSIVE",
U1409="AKTIVCO DEFAUT GE &amp; POWER Cabinet","PASSIVE",
U1409="AKTIVCO Coupure ENEO &amp; Baisse de tension","PASSIVE",
U1409="Coupure ENEO &amp; Baisse de tension","PASSIVE",
U1409="Defaut GE &amp; POWER Cabinet","PASSIVE",
U1409="Sharing","PASSIVE",
U1409="Sites strategiques &amp; DataCenter","PASSIVE",
U1409="Exclu","Exclu",
U1409="SAT","ACTIVE",
U1409="SPARE-ISSUE","SPARE-ISSUE",
U1409="Fiber CAmtel","ACTIVE",
U1409="Fiber AOF","ACTIVE",
U1409="Projet OCM (HUAWEI)","PLANNED WORKS",
U1409="Projet OCM (NOKIA)","PLANNED WORKS",
U1409="ACCESS-ISSUE","ACCESS-ISSUE",
U1409="Projet OCM (ZTE, NOKIA, autres projets)","PLANNED WORKS",
U1409="No root CAuse","No root cause",
U1409="ODU HS","ACTIVE",
U1409="IP &amp; VLAN","ACTIVE",
U1409="Warehouse HUAWEI","SPARE-ISSUE",
U1409="SPARE-HS","SPARE-ISSUE",
U1409="Power Telco","ACTIVE", U1409="no impacts","no impacts"
),"")</f>
        <v>No root cause</v>
      </c>
      <c r="W1409" s="113"/>
      <c r="X1409" s="113"/>
      <c r="Y1409" s="113"/>
      <c r="Z1409" s="113"/>
      <c r="AA1409" s="113"/>
      <c r="AB1409" s="17" t="s">
        <v>5465</v>
      </c>
      <c r="AC1409" s="17" t="str">
        <f>_xlfn.XLOOKUP(B1409,'INCIDENT-04-27-2026'!E:E,'INCIDENT-04-27-2026'!F:F,"")</f>
        <v/>
      </c>
      <c r="AD1409" s="9"/>
      <c r="AE1409" s="7" t="s">
        <v>5465</v>
      </c>
      <c r="AF1409" s="6" t="str">
        <f>_xlfn.XLOOKUP(B1409,'[13]Input_27-04'!$B:$B,'[13]Input_27-04'!$M:$M,"")</f>
        <v/>
      </c>
      <c r="AG1409" s="7"/>
      <c r="AH1409" s="3"/>
      <c r="AI1409" s="18" t="str">
        <f>_xlfn.XLOOKUP(B1409,'[3]Cells Huawei 27042026 10h'!$B:$B,'[3]Cells Huawei 27042026 10h'!$T:$T,"")</f>
        <v/>
      </c>
      <c r="AJ1409" s="18" t="str">
        <f>_xlfn.XLOOKUP(B1409,'[3]Cells Huawei 27042026 15h'!$B:$B,'[3]Cells Huawei 27042026 15h'!$T:$T,"")</f>
        <v/>
      </c>
      <c r="AK1409" s="18" t="str">
        <f>_xlfn.XLOOKUP(B1409,'[4]cells down 27042026 11h28'!$B:$B,'[4]cells down 27042026 11h28'!$R:$R,"")</f>
        <v/>
      </c>
      <c r="AL1409" s="18" t="str">
        <f>_xlfn.XLOOKUP(B1409,'[4]cells down 27042026 18h01'!$B:$B,'[4]cells down 27042026 18h01'!$R:$R,"")</f>
        <v/>
      </c>
      <c r="AM1409" s="18" t="str">
        <f>_xlfn.XLOOKUP(B1409,'[5]cell downs 27042026 11h'!$B:$B,'[5]cell downs 27042026 11h'!$R:$R,"")</f>
        <v/>
      </c>
      <c r="AN1409" s="18" t="str">
        <f>_xlfn.XLOOKUP(B1409,'[5]cell downs 27042026 17h40'!$B:$B,'[5]cell downs 27042026 17h40'!$R:$R,"")</f>
        <v/>
      </c>
      <c r="AO1409" s="18" t="str">
        <f>_xlfn.XLOOKUP(B1409,'[6]ALL SITES DOWN'!$D:$D,'[6]ALL SITES DOWN'!$J:$J,"")</f>
        <v/>
      </c>
      <c r="AP1409" s="18" t="str">
        <f>_xlfn.XLOOKUP(B1409,'[7]ALL SITES DOWN'!$D:$D,'[7]ALL SITES DOWN'!$J:$J,"")</f>
        <v/>
      </c>
      <c r="AQ1409" s="9" t="str">
        <f>_xlfn.XLOOKUP(B1409,[8]sheet1!$AC:$AC,[8]sheet1!$AF:$AF,"")</f>
        <v/>
      </c>
      <c r="AR1409" s="14"/>
      <c r="AS1409" s="14" t="s">
        <v>5465</v>
      </c>
      <c r="AT1409" s="14" t="str">
        <f>_xlfn.XLOOKUP(B1409,'[9]cell downs 18042026 17h'!$B:$B,'[9]cell downs 18042026 17h'!$B:$B,"")</f>
        <v/>
      </c>
      <c r="AU1409" s="14" t="str">
        <f>_xlfn.XLOOKUP(B1409,'[10]Cells Huawei 19042026 15h'!$B:$B,'[10]Cells Huawei 19042026 15h'!$B:$B,"")</f>
        <v/>
      </c>
      <c r="AV1409" s="9" t="str">
        <f>_xlfn.XLOOKUP(B1409,'[11]cells down 19042026 9H40'!$B:$B,'[11]cells down 19042026 9H40'!$B:$B,"")</f>
        <v/>
      </c>
    </row>
    <row r="1410" spans="1:48" hidden="1" x14ac:dyDescent="0.3">
      <c r="A1410" s="1" t="s">
        <v>5183</v>
      </c>
      <c r="B1410" s="8" t="s">
        <v>5184</v>
      </c>
      <c r="C1410" s="3" t="str">
        <f>_xlfn.XLOOKUP(B1410,'[1]daily break down'!$D:$D,'[1]daily break down'!$E:$E,"")</f>
        <v>SUD-OUEST</v>
      </c>
      <c r="D1410" s="1" t="s">
        <v>11</v>
      </c>
      <c r="E1410" s="1" t="s">
        <v>12</v>
      </c>
      <c r="F1410" s="3" t="s">
        <v>13</v>
      </c>
      <c r="G1410" s="1" t="s">
        <v>14</v>
      </c>
      <c r="H1410" s="27" t="str">
        <f>_xlfn.XLOOKUP(B1410,[2]CALCULATION!$B:$B,[2]CALCULATION!$H:$H,"")</f>
        <v>Huawei</v>
      </c>
      <c r="I1410" s="26">
        <v>2.374883358587804</v>
      </c>
      <c r="J1410" s="26">
        <v>1.0991580416227926</v>
      </c>
      <c r="K1410" s="26">
        <v>0</v>
      </c>
      <c r="L1410" s="26">
        <v>2.5073979904860555</v>
      </c>
      <c r="M1410" s="26">
        <v>5.270533168965251</v>
      </c>
      <c r="N1410" s="26">
        <v>0</v>
      </c>
      <c r="O1410" s="26">
        <v>0</v>
      </c>
      <c r="P1410" s="114" t="s">
        <v>6364</v>
      </c>
      <c r="Q1410" s="42" t="s">
        <v>5538</v>
      </c>
      <c r="R1410" s="42"/>
      <c r="S1410" s="41" t="str" cm="1">
        <f t="array" ref="S1410">IFERROR(_xlfn.IFS(
U1410="MPR ISSUE","PDH",
U1410="BSS Hardware Issue","BSS",
U1410="Sites strategiques, MLL, Pylone, etc.","ENVTECH",
U1410="AKTIVCO DEFAUT GE &amp; POWER Cabinet","AKTIVCO",
U1410="AKTIVCO Coupure ENEO &amp; Baisse de tension","AKTIVCO GRID ONLY",
U1410="Coupure ENEO &amp; Baisse de tension","IHS GRID ONLY",
U1410="Defaut GE &amp; POWER Cabinet","IHS",
U1410="Sharing","Partners",
U1410="Sites strategiques &amp; DataCenter","SST &amp; DC",
U1410="Exclu","Exclu",
U1410="SAT","SAT",
U1410="SPARE-ISSUE","SPARE-ISSUE",
U1410="Fiber CAmtel","TRANS_FO_CAMTEL",
U1410="Fiber AOF","Fiber AOF",
U1410="Projet OCM (HUAWEI)","TRAVAUX-HUAWEI",
U1410="Projet OCM (NOKIA)","TRAVAUX-NOKIA",
U1410="ACCESS-ISSUE","ACCESS-ISSUE",
U1410="Projet OCM (ZTE, NOKIA, autres projets)","TRAVAUX OCM",
U1410="No root CAuse","No root cause",
U1410="ODU HS","PDH",
U1410="IP &amp; VLAN","PDH",
U1410="Warehouse HUAWEI","SPARE-ISSUE",
U1410="SPARE-HS","SPARE-ISSUE",
U1410="Power Telco","BSS",U1410="no impacts","no impacts"
),"")</f>
        <v>No root cause</v>
      </c>
      <c r="T1410" s="41" t="str" cm="1">
        <f t="array" ref="T1410">IFERROR(_xlfn.IFS(
U1410="MPR ISSUE","TX ISSUE",
U1410="BSS Hardware Issue","RAN ISSUE",
U1410="Sites strategiques, MLL, Pylone, etc.","ENVTECH",
U1410="AKTIVCO DEFAUT GE &amp; POWER Cabinet","POWER ISSUE",
U1410="AKTIVCO Coupure ENEO &amp; Baisse de tension","POWER ISSUE",
U1410="Coupure ENEO &amp; Baisse de tension","POWER ISSUE",
U1410="Defaut GE &amp; POWER Cabinet","POWER ISSUE",
U1410="Sharing","POWER ISSUE",
U1410="Sites strategiques &amp; DataCenter","POWER ISSUE",
U1410="Exclu","Exclu",
U1410="SAT","TX ISSUE",
U1410="SPARE-ISSUE","SPARE-ISSUE",
U1410="Fiber CAmtel","TX ISSUE",
U1410="Fiber AOF","TX ISSUE",
U1410="Projet OCM (HUAWEI)","TRAVAUX-HUAWEI",
U1410="Projet OCM (NOKIA)","TRAVAUX -NOKIA",
U1410="ACCESS-ISSUE","ACCESS-ISSUE",
U1410="Projet OCM (ZTE, NOKIA, autres projets)","TRAVAUX OCM",
U1410="No root CAuse","No root cause",
U1410="ODU HS","TX ISSUE",
U1410="IP &amp; VLAN","TX ISSUE",
U1410="Warehouse HUAWEI","SPARE-ISSUE",
U1410="SPARE-HS","SPARE-ISSUE",
U1410="Power Telco","RAN ISSUE",U1410="no impacts","no impacts"
),"")</f>
        <v>No root cause</v>
      </c>
      <c r="U1410" s="68" t="s">
        <v>5691</v>
      </c>
      <c r="V1410" s="41" t="str" cm="1">
        <f t="array" ref="V1410">IFERROR(_xlfn.IFS(
U1410="MPR ISSUE","ACTIVE",
U1410="BSS Hardware Issue","ACTIVE",
U1410="Sites strategiques, MLL, Pylone, etc.","PASSIVE",
U1410="AKTIVCO DEFAUT GE &amp; POWER Cabinet","PASSIVE",
U1410="AKTIVCO Coupure ENEO &amp; Baisse de tension","PASSIVE",
U1410="Coupure ENEO &amp; Baisse de tension","PASSIVE",
U1410="Defaut GE &amp; POWER Cabinet","PASSIVE",
U1410="Sharing","PASSIVE",
U1410="Sites strategiques &amp; DataCenter","PASSIVE",
U1410="Exclu","Exclu",
U1410="SAT","ACTIVE",
U1410="SPARE-ISSUE","SPARE-ISSUE",
U1410="Fiber CAmtel","ACTIVE",
U1410="Fiber AOF","ACTIVE",
U1410="Projet OCM (HUAWEI)","PLANNED WORKS",
U1410="Projet OCM (NOKIA)","PLANNED WORKS",
U1410="ACCESS-ISSUE","ACCESS-ISSUE",
U1410="Projet OCM (ZTE, NOKIA, autres projets)","PLANNED WORKS",
U1410="No root CAuse","No root cause",
U1410="ODU HS","ACTIVE",
U1410="IP &amp; VLAN","ACTIVE",
U1410="Warehouse HUAWEI","SPARE-ISSUE",
U1410="SPARE-HS","SPARE-ISSUE",
U1410="Power Telco","ACTIVE", U1410="no impacts","no impacts"
),"")</f>
        <v>No root cause</v>
      </c>
      <c r="W1410" s="113"/>
      <c r="X1410" s="113"/>
      <c r="Y1410" s="113"/>
      <c r="Z1410" s="113"/>
      <c r="AA1410" s="113"/>
      <c r="AB1410" s="17" t="s">
        <v>5465</v>
      </c>
      <c r="AC1410" s="17" t="str">
        <f>_xlfn.XLOOKUP(B1410,'INCIDENT-04-27-2026'!E:E,'INCIDENT-04-27-2026'!F:F,"")</f>
        <v/>
      </c>
      <c r="AD1410" s="9"/>
      <c r="AE1410" s="7" t="s">
        <v>5465</v>
      </c>
      <c r="AF1410" s="6" t="str">
        <f>_xlfn.XLOOKUP(B1410,'[13]Input_27-04'!$B:$B,'[13]Input_27-04'!$M:$M,"")</f>
        <v/>
      </c>
      <c r="AG1410" s="7"/>
      <c r="AH1410" s="3"/>
      <c r="AI1410" s="18" t="str">
        <f>_xlfn.XLOOKUP(B1410,'[3]Cells Huawei 27042026 10h'!$B:$B,'[3]Cells Huawei 27042026 10h'!$T:$T,"")</f>
        <v/>
      </c>
      <c r="AJ1410" s="18" t="str">
        <f>_xlfn.XLOOKUP(B1410,'[3]Cells Huawei 27042026 15h'!$B:$B,'[3]Cells Huawei 27042026 15h'!$T:$T,"")</f>
        <v/>
      </c>
      <c r="AK1410" s="18" t="str">
        <f>_xlfn.XLOOKUP(B1410,'[4]cells down 27042026 11h28'!$B:$B,'[4]cells down 27042026 11h28'!$R:$R,"")</f>
        <v/>
      </c>
      <c r="AL1410" s="18" t="str">
        <f>_xlfn.XLOOKUP(B1410,'[4]cells down 27042026 18h01'!$B:$B,'[4]cells down 27042026 18h01'!$R:$R,"")</f>
        <v/>
      </c>
      <c r="AM1410" s="18" t="str">
        <f>_xlfn.XLOOKUP(B1410,'[5]cell downs 27042026 11h'!$B:$B,'[5]cell downs 27042026 11h'!$R:$R,"")</f>
        <v/>
      </c>
      <c r="AN1410" s="18" t="str">
        <f>_xlfn.XLOOKUP(B1410,'[5]cell downs 27042026 17h40'!$B:$B,'[5]cell downs 27042026 17h40'!$R:$R,"")</f>
        <v/>
      </c>
      <c r="AO1410" s="18" t="str">
        <f>_xlfn.XLOOKUP(B1410,'[6]ALL SITES DOWN'!$D:$D,'[6]ALL SITES DOWN'!$J:$J,"")</f>
        <v/>
      </c>
      <c r="AP1410" s="18" t="str">
        <f>_xlfn.XLOOKUP(B1410,'[7]ALL SITES DOWN'!$D:$D,'[7]ALL SITES DOWN'!$J:$J,"")</f>
        <v/>
      </c>
      <c r="AQ1410" s="9" t="str">
        <f>_xlfn.XLOOKUP(B1410,[8]sheet1!$AC:$AC,[8]sheet1!$AF:$AF,"")</f>
        <v/>
      </c>
      <c r="AR1410" s="14"/>
      <c r="AS1410" s="14" t="s">
        <v>5465</v>
      </c>
      <c r="AT1410" s="14" t="str">
        <f>_xlfn.XLOOKUP(B1410,'[9]cell downs 18042026 17h'!$B:$B,'[9]cell downs 18042026 17h'!$B:$B,"")</f>
        <v/>
      </c>
      <c r="AU1410" s="14" t="str">
        <f>_xlfn.XLOOKUP(B1410,'[10]Cells Huawei 19042026 15h'!$B:$B,'[10]Cells Huawei 19042026 15h'!$B:$B,"")</f>
        <v/>
      </c>
      <c r="AV1410" s="9" t="str">
        <f>_xlfn.XLOOKUP(B1410,'[11]cells down 19042026 9H40'!$B:$B,'[11]cells down 19042026 9H40'!$B:$B,"")</f>
        <v/>
      </c>
    </row>
    <row r="1411" spans="1:48" hidden="1" x14ac:dyDescent="0.3">
      <c r="A1411" s="1" t="s">
        <v>1597</v>
      </c>
      <c r="B1411" s="8" t="s">
        <v>1598</v>
      </c>
      <c r="C1411" s="3" t="str">
        <f>_xlfn.XLOOKUP(B1411,'[1]daily break down'!$D:$D,'[1]daily break down'!$E:$E,"")</f>
        <v>NORD-OUEST</v>
      </c>
      <c r="D1411" s="1" t="s">
        <v>11</v>
      </c>
      <c r="E1411" s="1" t="s">
        <v>12</v>
      </c>
      <c r="F1411" s="3" t="s">
        <v>51</v>
      </c>
      <c r="G1411" s="1" t="s">
        <v>52</v>
      </c>
      <c r="H1411" s="27" t="str">
        <f>_xlfn.XLOOKUP(B1411,[2]CALCULATION!$B:$B,[2]CALCULATION!$H:$H,"")</f>
        <v>Huawei</v>
      </c>
      <c r="I1411" s="26">
        <v>0.90992786067522191</v>
      </c>
      <c r="J1411" s="26">
        <v>1.0469726024660919</v>
      </c>
      <c r="K1411" s="26">
        <v>0</v>
      </c>
      <c r="L1411" s="26">
        <v>0</v>
      </c>
      <c r="M1411" s="26">
        <v>0</v>
      </c>
      <c r="N1411" s="26">
        <v>0</v>
      </c>
      <c r="O1411" s="26">
        <v>0</v>
      </c>
      <c r="P1411" s="114" t="s">
        <v>6364</v>
      </c>
      <c r="Q1411" s="42" t="s">
        <v>5538</v>
      </c>
      <c r="R1411" s="42"/>
      <c r="S1411" s="41" t="str" cm="1">
        <f t="array" ref="S1411">IFERROR(_xlfn.IFS(
U1411="MPR ISSUE","PDH",
U1411="BSS Hardware Issue","BSS",
U1411="Sites strategiques, MLL, Pylone, etc.","ENVTECH",
U1411="AKTIVCO DEFAUT GE &amp; POWER Cabinet","AKTIVCO",
U1411="AKTIVCO Coupure ENEO &amp; Baisse de tension","AKTIVCO GRID ONLY",
U1411="Coupure ENEO &amp; Baisse de tension","IHS GRID ONLY",
U1411="Defaut GE &amp; POWER Cabinet","IHS",
U1411="Sharing","Partners",
U1411="Sites strategiques &amp; DataCenter","SST &amp; DC",
U1411="Exclu","Exclu",
U1411="SAT","SAT",
U1411="SPARE-ISSUE","SPARE-ISSUE",
U1411="Fiber CAmtel","TRANS_FO_CAMTEL",
U1411="Fiber AOF","Fiber AOF",
U1411="Projet OCM (HUAWEI)","TRAVAUX-HUAWEI",
U1411="Projet OCM (NOKIA)","TRAVAUX-NOKIA",
U1411="ACCESS-ISSUE","ACCESS-ISSUE",
U1411="Projet OCM (ZTE, NOKIA, autres projets)","TRAVAUX OCM",
U1411="No root CAuse","No root cause",
U1411="ODU HS","PDH",
U1411="IP &amp; VLAN","PDH",
U1411="Warehouse HUAWEI","SPARE-ISSUE",
U1411="SPARE-HS","SPARE-ISSUE",
U1411="Power Telco","BSS",U1411="no impacts","no impacts"
),"")</f>
        <v>No root cause</v>
      </c>
      <c r="T1411" s="41" t="str" cm="1">
        <f t="array" ref="T1411">IFERROR(_xlfn.IFS(
U1411="MPR ISSUE","TX ISSUE",
U1411="BSS Hardware Issue","RAN ISSUE",
U1411="Sites strategiques, MLL, Pylone, etc.","ENVTECH",
U1411="AKTIVCO DEFAUT GE &amp; POWER Cabinet","POWER ISSUE",
U1411="AKTIVCO Coupure ENEO &amp; Baisse de tension","POWER ISSUE",
U1411="Coupure ENEO &amp; Baisse de tension","POWER ISSUE",
U1411="Defaut GE &amp; POWER Cabinet","POWER ISSUE",
U1411="Sharing","POWER ISSUE",
U1411="Sites strategiques &amp; DataCenter","POWER ISSUE",
U1411="Exclu","Exclu",
U1411="SAT","TX ISSUE",
U1411="SPARE-ISSUE","SPARE-ISSUE",
U1411="Fiber CAmtel","TX ISSUE",
U1411="Fiber AOF","TX ISSUE",
U1411="Projet OCM (HUAWEI)","TRAVAUX-HUAWEI",
U1411="Projet OCM (NOKIA)","TRAVAUX -NOKIA",
U1411="ACCESS-ISSUE","ACCESS-ISSUE",
U1411="Projet OCM (ZTE, NOKIA, autres projets)","TRAVAUX OCM",
U1411="No root CAuse","No root cause",
U1411="ODU HS","TX ISSUE",
U1411="IP &amp; VLAN","TX ISSUE",
U1411="Warehouse HUAWEI","SPARE-ISSUE",
U1411="SPARE-HS","SPARE-ISSUE",
U1411="Power Telco","RAN ISSUE",U1411="no impacts","no impacts"
),"")</f>
        <v>No root cause</v>
      </c>
      <c r="U1411" s="68" t="s">
        <v>5691</v>
      </c>
      <c r="V1411" s="41" t="str" cm="1">
        <f t="array" ref="V1411">IFERROR(_xlfn.IFS(
U1411="MPR ISSUE","ACTIVE",
U1411="BSS Hardware Issue","ACTIVE",
U1411="Sites strategiques, MLL, Pylone, etc.","PASSIVE",
U1411="AKTIVCO DEFAUT GE &amp; POWER Cabinet","PASSIVE",
U1411="AKTIVCO Coupure ENEO &amp; Baisse de tension","PASSIVE",
U1411="Coupure ENEO &amp; Baisse de tension","PASSIVE",
U1411="Defaut GE &amp; POWER Cabinet","PASSIVE",
U1411="Sharing","PASSIVE",
U1411="Sites strategiques &amp; DataCenter","PASSIVE",
U1411="Exclu","Exclu",
U1411="SAT","ACTIVE",
U1411="SPARE-ISSUE","SPARE-ISSUE",
U1411="Fiber CAmtel","ACTIVE",
U1411="Fiber AOF","ACTIVE",
U1411="Projet OCM (HUAWEI)","PLANNED WORKS",
U1411="Projet OCM (NOKIA)","PLANNED WORKS",
U1411="ACCESS-ISSUE","ACCESS-ISSUE",
U1411="Projet OCM (ZTE, NOKIA, autres projets)","PLANNED WORKS",
U1411="No root CAuse","No root cause",
U1411="ODU HS","ACTIVE",
U1411="IP &amp; VLAN","ACTIVE",
U1411="Warehouse HUAWEI","SPARE-ISSUE",
U1411="SPARE-HS","SPARE-ISSUE",
U1411="Power Telco","ACTIVE", U1411="no impacts","no impacts"
),"")</f>
        <v>No root cause</v>
      </c>
      <c r="W1411" s="113"/>
      <c r="X1411" s="113"/>
      <c r="Y1411" s="113"/>
      <c r="Z1411" s="113"/>
      <c r="AA1411" s="113"/>
      <c r="AB1411" s="17" t="s">
        <v>5465</v>
      </c>
      <c r="AC1411" s="17" t="str">
        <f>_xlfn.XLOOKUP(B1411,'INCIDENT-04-27-2026'!E:E,'INCIDENT-04-27-2026'!F:F,"")</f>
        <v/>
      </c>
      <c r="AD1411" s="9"/>
      <c r="AE1411" s="7" t="s">
        <v>5465</v>
      </c>
      <c r="AF1411" s="6" t="str">
        <f>_xlfn.XLOOKUP(B1411,'[13]Input_27-04'!$B:$B,'[13]Input_27-04'!$M:$M,"")</f>
        <v/>
      </c>
      <c r="AG1411" s="7"/>
      <c r="AH1411" s="3"/>
      <c r="AI1411" s="18" t="str">
        <f>_xlfn.XLOOKUP(B1411,'[3]Cells Huawei 27042026 10h'!$B:$B,'[3]Cells Huawei 27042026 10h'!$T:$T,"")</f>
        <v/>
      </c>
      <c r="AJ1411" s="18" t="str">
        <f>_xlfn.XLOOKUP(B1411,'[3]Cells Huawei 27042026 15h'!$B:$B,'[3]Cells Huawei 27042026 15h'!$T:$T,"")</f>
        <v/>
      </c>
      <c r="AK1411" s="18" t="str">
        <f>_xlfn.XLOOKUP(B1411,'[4]cells down 27042026 11h28'!$B:$B,'[4]cells down 27042026 11h28'!$R:$R,"")</f>
        <v/>
      </c>
      <c r="AL1411" s="18" t="str">
        <f>_xlfn.XLOOKUP(B1411,'[4]cells down 27042026 18h01'!$B:$B,'[4]cells down 27042026 18h01'!$R:$R,"")</f>
        <v/>
      </c>
      <c r="AM1411" s="18" t="str">
        <f>_xlfn.XLOOKUP(B1411,'[5]cell downs 27042026 11h'!$B:$B,'[5]cell downs 27042026 11h'!$R:$R,"")</f>
        <v/>
      </c>
      <c r="AN1411" s="18" t="str">
        <f>_xlfn.XLOOKUP(B1411,'[5]cell downs 27042026 17h40'!$B:$B,'[5]cell downs 27042026 17h40'!$R:$R,"")</f>
        <v/>
      </c>
      <c r="AO1411" s="18" t="str">
        <f>_xlfn.XLOOKUP(B1411,'[6]ALL SITES DOWN'!$D:$D,'[6]ALL SITES DOWN'!$J:$J,"")</f>
        <v/>
      </c>
      <c r="AP1411" s="18" t="str">
        <f>_xlfn.XLOOKUP(B1411,'[7]ALL SITES DOWN'!$D:$D,'[7]ALL SITES DOWN'!$J:$J,"")</f>
        <v/>
      </c>
      <c r="AQ1411" s="9" t="str">
        <f>_xlfn.XLOOKUP(B1411,[8]sheet1!$AC:$AC,[8]sheet1!$AF:$AF,"")</f>
        <v/>
      </c>
      <c r="AR1411" s="14"/>
      <c r="AS1411" s="14" t="s">
        <v>5465</v>
      </c>
      <c r="AT1411" s="14" t="str">
        <f>_xlfn.XLOOKUP(B1411,'[9]cell downs 18042026 17h'!$B:$B,'[9]cell downs 18042026 17h'!$B:$B,"")</f>
        <v/>
      </c>
      <c r="AU1411" s="14" t="str">
        <f>_xlfn.XLOOKUP(B1411,'[10]Cells Huawei 19042026 15h'!$B:$B,'[10]Cells Huawei 19042026 15h'!$B:$B,"")</f>
        <v/>
      </c>
      <c r="AV1411" s="9" t="str">
        <f>_xlfn.XLOOKUP(B1411,'[11]cells down 19042026 9H40'!$B:$B,'[11]cells down 19042026 9H40'!$B:$B,"")</f>
        <v/>
      </c>
    </row>
    <row r="1412" spans="1:48" hidden="1" x14ac:dyDescent="0.3">
      <c r="A1412" s="1" t="s">
        <v>2686</v>
      </c>
      <c r="B1412" s="8" t="s">
        <v>2687</v>
      </c>
      <c r="C1412" s="3" t="str">
        <f>_xlfn.XLOOKUP(B1412,'[1]daily break down'!$D:$D,'[1]daily break down'!$E:$E,"")</f>
        <v>NORD-OUEST</v>
      </c>
      <c r="D1412" s="1" t="s">
        <v>11</v>
      </c>
      <c r="E1412" s="1" t="s">
        <v>12</v>
      </c>
      <c r="F1412" s="3" t="s">
        <v>51</v>
      </c>
      <c r="G1412" s="1" t="s">
        <v>52</v>
      </c>
      <c r="H1412" s="27" t="str">
        <f>_xlfn.XLOOKUP(B1412,[2]CALCULATION!$B:$B,[2]CALCULATION!$H:$H,"")</f>
        <v>Huawei</v>
      </c>
      <c r="I1412" s="26">
        <v>0.85759974089198232</v>
      </c>
      <c r="J1412" s="26">
        <v>1.0359148539093066</v>
      </c>
      <c r="K1412" s="26">
        <v>0</v>
      </c>
      <c r="L1412" s="26">
        <v>0</v>
      </c>
      <c r="M1412" s="26">
        <v>0</v>
      </c>
      <c r="N1412" s="26">
        <v>0</v>
      </c>
      <c r="O1412" s="26">
        <v>0</v>
      </c>
      <c r="P1412" s="114" t="s">
        <v>6364</v>
      </c>
      <c r="Q1412" s="42" t="s">
        <v>5538</v>
      </c>
      <c r="R1412" s="42"/>
      <c r="S1412" s="41" t="str" cm="1">
        <f t="array" ref="S1412">IFERROR(_xlfn.IFS(
U1412="MPR ISSUE","PDH",
U1412="BSS Hardware Issue","BSS",
U1412="Sites strategiques, MLL, Pylone, etc.","ENVTECH",
U1412="AKTIVCO DEFAUT GE &amp; POWER Cabinet","AKTIVCO",
U1412="AKTIVCO Coupure ENEO &amp; Baisse de tension","AKTIVCO GRID ONLY",
U1412="Coupure ENEO &amp; Baisse de tension","IHS GRID ONLY",
U1412="Defaut GE &amp; POWER Cabinet","IHS",
U1412="Sharing","Partners",
U1412="Sites strategiques &amp; DataCenter","SST &amp; DC",
U1412="Exclu","Exclu",
U1412="SAT","SAT",
U1412="SPARE-ISSUE","SPARE-ISSUE",
U1412="Fiber CAmtel","TRANS_FO_CAMTEL",
U1412="Fiber AOF","Fiber AOF",
U1412="Projet OCM (HUAWEI)","TRAVAUX-HUAWEI",
U1412="Projet OCM (NOKIA)","TRAVAUX-NOKIA",
U1412="ACCESS-ISSUE","ACCESS-ISSUE",
U1412="Projet OCM (ZTE, NOKIA, autres projets)","TRAVAUX OCM",
U1412="No root CAuse","No root cause",
U1412="ODU HS","PDH",
U1412="IP &amp; VLAN","PDH",
U1412="Warehouse HUAWEI","SPARE-ISSUE",
U1412="SPARE-HS","SPARE-ISSUE",
U1412="Power Telco","BSS",U1412="no impacts","no impacts"
),"")</f>
        <v>No root cause</v>
      </c>
      <c r="T1412" s="41" t="str" cm="1">
        <f t="array" ref="T1412">IFERROR(_xlfn.IFS(
U1412="MPR ISSUE","TX ISSUE",
U1412="BSS Hardware Issue","RAN ISSUE",
U1412="Sites strategiques, MLL, Pylone, etc.","ENVTECH",
U1412="AKTIVCO DEFAUT GE &amp; POWER Cabinet","POWER ISSUE",
U1412="AKTIVCO Coupure ENEO &amp; Baisse de tension","POWER ISSUE",
U1412="Coupure ENEO &amp; Baisse de tension","POWER ISSUE",
U1412="Defaut GE &amp; POWER Cabinet","POWER ISSUE",
U1412="Sharing","POWER ISSUE",
U1412="Sites strategiques &amp; DataCenter","POWER ISSUE",
U1412="Exclu","Exclu",
U1412="SAT","TX ISSUE",
U1412="SPARE-ISSUE","SPARE-ISSUE",
U1412="Fiber CAmtel","TX ISSUE",
U1412="Fiber AOF","TX ISSUE",
U1412="Projet OCM (HUAWEI)","TRAVAUX-HUAWEI",
U1412="Projet OCM (NOKIA)","TRAVAUX -NOKIA",
U1412="ACCESS-ISSUE","ACCESS-ISSUE",
U1412="Projet OCM (ZTE, NOKIA, autres projets)","TRAVAUX OCM",
U1412="No root CAuse","No root cause",
U1412="ODU HS","TX ISSUE",
U1412="IP &amp; VLAN","TX ISSUE",
U1412="Warehouse HUAWEI","SPARE-ISSUE",
U1412="SPARE-HS","SPARE-ISSUE",
U1412="Power Telco","RAN ISSUE",U1412="no impacts","no impacts"
),"")</f>
        <v>No root cause</v>
      </c>
      <c r="U1412" s="68" t="s">
        <v>5691</v>
      </c>
      <c r="V1412" s="41" t="str" cm="1">
        <f t="array" ref="V1412">IFERROR(_xlfn.IFS(
U1412="MPR ISSUE","ACTIVE",
U1412="BSS Hardware Issue","ACTIVE",
U1412="Sites strategiques, MLL, Pylone, etc.","PASSIVE",
U1412="AKTIVCO DEFAUT GE &amp; POWER Cabinet","PASSIVE",
U1412="AKTIVCO Coupure ENEO &amp; Baisse de tension","PASSIVE",
U1412="Coupure ENEO &amp; Baisse de tension","PASSIVE",
U1412="Defaut GE &amp; POWER Cabinet","PASSIVE",
U1412="Sharing","PASSIVE",
U1412="Sites strategiques &amp; DataCenter","PASSIVE",
U1412="Exclu","Exclu",
U1412="SAT","ACTIVE",
U1412="SPARE-ISSUE","SPARE-ISSUE",
U1412="Fiber CAmtel","ACTIVE",
U1412="Fiber AOF","ACTIVE",
U1412="Projet OCM (HUAWEI)","PLANNED WORKS",
U1412="Projet OCM (NOKIA)","PLANNED WORKS",
U1412="ACCESS-ISSUE","ACCESS-ISSUE",
U1412="Projet OCM (ZTE, NOKIA, autres projets)","PLANNED WORKS",
U1412="No root CAuse","No root cause",
U1412="ODU HS","ACTIVE",
U1412="IP &amp; VLAN","ACTIVE",
U1412="Warehouse HUAWEI","SPARE-ISSUE",
U1412="SPARE-HS","SPARE-ISSUE",
U1412="Power Telco","ACTIVE", U1412="no impacts","no impacts"
),"")</f>
        <v>No root cause</v>
      </c>
      <c r="W1412" s="113"/>
      <c r="X1412" s="113"/>
      <c r="Y1412" s="113"/>
      <c r="Z1412" s="113"/>
      <c r="AA1412" s="113"/>
      <c r="AB1412" s="17" t="s">
        <v>5465</v>
      </c>
      <c r="AC1412" s="17" t="str">
        <f>_xlfn.XLOOKUP(B1412,'INCIDENT-04-27-2026'!E:E,'INCIDENT-04-27-2026'!F:F,"")</f>
        <v/>
      </c>
      <c r="AD1412" s="9"/>
      <c r="AE1412" s="7" t="s">
        <v>5465</v>
      </c>
      <c r="AF1412" s="6" t="str">
        <f>_xlfn.XLOOKUP(B1412,'[13]Input_27-04'!$B:$B,'[13]Input_27-04'!$M:$M,"")</f>
        <v/>
      </c>
      <c r="AG1412" s="7"/>
      <c r="AH1412" s="3"/>
      <c r="AI1412" s="18" t="str">
        <f>_xlfn.XLOOKUP(B1412,'[3]Cells Huawei 27042026 10h'!$B:$B,'[3]Cells Huawei 27042026 10h'!$T:$T,"")</f>
        <v/>
      </c>
      <c r="AJ1412" s="18" t="str">
        <f>_xlfn.XLOOKUP(B1412,'[3]Cells Huawei 27042026 15h'!$B:$B,'[3]Cells Huawei 27042026 15h'!$T:$T,"")</f>
        <v/>
      </c>
      <c r="AK1412" s="18" t="str">
        <f>_xlfn.XLOOKUP(B1412,'[4]cells down 27042026 11h28'!$B:$B,'[4]cells down 27042026 11h28'!$R:$R,"")</f>
        <v/>
      </c>
      <c r="AL1412" s="18" t="str">
        <f>_xlfn.XLOOKUP(B1412,'[4]cells down 27042026 18h01'!$B:$B,'[4]cells down 27042026 18h01'!$R:$R,"")</f>
        <v/>
      </c>
      <c r="AM1412" s="18" t="str">
        <f>_xlfn.XLOOKUP(B1412,'[5]cell downs 27042026 11h'!$B:$B,'[5]cell downs 27042026 11h'!$R:$R,"")</f>
        <v/>
      </c>
      <c r="AN1412" s="18" t="str">
        <f>_xlfn.XLOOKUP(B1412,'[5]cell downs 27042026 17h40'!$B:$B,'[5]cell downs 27042026 17h40'!$R:$R,"")</f>
        <v/>
      </c>
      <c r="AO1412" s="18" t="str">
        <f>_xlfn.XLOOKUP(B1412,'[6]ALL SITES DOWN'!$D:$D,'[6]ALL SITES DOWN'!$J:$J,"")</f>
        <v/>
      </c>
      <c r="AP1412" s="18" t="str">
        <f>_xlfn.XLOOKUP(B1412,'[7]ALL SITES DOWN'!$D:$D,'[7]ALL SITES DOWN'!$J:$J,"")</f>
        <v/>
      </c>
      <c r="AQ1412" s="9" t="str">
        <f>_xlfn.XLOOKUP(B1412,[8]sheet1!$AC:$AC,[8]sheet1!$AF:$AF,"")</f>
        <v/>
      </c>
      <c r="AR1412" s="14"/>
      <c r="AS1412" s="14" t="s">
        <v>5465</v>
      </c>
      <c r="AT1412" s="14" t="str">
        <f>_xlfn.XLOOKUP(B1412,'[9]cell downs 18042026 17h'!$B:$B,'[9]cell downs 18042026 17h'!$B:$B,"")</f>
        <v/>
      </c>
      <c r="AU1412" s="14" t="str">
        <f>_xlfn.XLOOKUP(B1412,'[10]Cells Huawei 19042026 15h'!$B:$B,'[10]Cells Huawei 19042026 15h'!$B:$B,"")</f>
        <v/>
      </c>
      <c r="AV1412" s="9" t="str">
        <f>_xlfn.XLOOKUP(B1412,'[11]cells down 19042026 9H40'!$B:$B,'[11]cells down 19042026 9H40'!$B:$B,"")</f>
        <v/>
      </c>
    </row>
    <row r="1413" spans="1:48" hidden="1" x14ac:dyDescent="0.3">
      <c r="A1413" s="1" t="s">
        <v>2884</v>
      </c>
      <c r="B1413" s="8" t="s">
        <v>2885</v>
      </c>
      <c r="C1413" s="3" t="str">
        <f>_xlfn.XLOOKUP(B1413,'[1]daily break down'!$D:$D,'[1]daily break down'!$E:$E,"")</f>
        <v>Garoua</v>
      </c>
      <c r="D1413" s="1" t="s">
        <v>11</v>
      </c>
      <c r="E1413" s="1" t="s">
        <v>12</v>
      </c>
      <c r="F1413" s="3" t="s">
        <v>23</v>
      </c>
      <c r="G1413" s="1" t="s">
        <v>24</v>
      </c>
      <c r="H1413" s="27" t="str">
        <f>_xlfn.XLOOKUP(B1413,[2]CALCULATION!$B:$B,[2]CALCULATION!$H:$H,"")</f>
        <v>Huawei</v>
      </c>
      <c r="I1413" s="26">
        <v>0.24764006243704215</v>
      </c>
      <c r="J1413" s="26">
        <v>0.96937217670710252</v>
      </c>
      <c r="K1413" s="26">
        <v>0</v>
      </c>
      <c r="L1413" s="26">
        <v>0.78313828891685444</v>
      </c>
      <c r="M1413" s="26">
        <v>0</v>
      </c>
      <c r="N1413" s="26">
        <v>0</v>
      </c>
      <c r="O1413" s="26">
        <v>0</v>
      </c>
      <c r="P1413" s="114" t="s">
        <v>6364</v>
      </c>
      <c r="Q1413" s="42" t="s">
        <v>5538</v>
      </c>
      <c r="R1413" s="42"/>
      <c r="S1413" s="41" t="str" cm="1">
        <f t="array" ref="S1413">IFERROR(_xlfn.IFS(
U1413="MPR ISSUE","PDH",
U1413="BSS Hardware Issue","BSS",
U1413="Sites strategiques, MLL, Pylone, etc.","ENVTECH",
U1413="AKTIVCO DEFAUT GE &amp; POWER Cabinet","AKTIVCO",
U1413="AKTIVCO Coupure ENEO &amp; Baisse de tension","AKTIVCO GRID ONLY",
U1413="Coupure ENEO &amp; Baisse de tension","IHS GRID ONLY",
U1413="Defaut GE &amp; POWER Cabinet","IHS",
U1413="Sharing","Partners",
U1413="Sites strategiques &amp; DataCenter","SST &amp; DC",
U1413="Exclu","Exclu",
U1413="SAT","SAT",
U1413="SPARE-ISSUE","SPARE-ISSUE",
U1413="Fiber CAmtel","TRANS_FO_CAMTEL",
U1413="Fiber AOF","Fiber AOF",
U1413="Projet OCM (HUAWEI)","TRAVAUX-HUAWEI",
U1413="Projet OCM (NOKIA)","TRAVAUX-NOKIA",
U1413="ACCESS-ISSUE","ACCESS-ISSUE",
U1413="Projet OCM (ZTE, NOKIA, autres projets)","TRAVAUX OCM",
U1413="No root CAuse","No root cause",
U1413="ODU HS","PDH",
U1413="IP &amp; VLAN","PDH",
U1413="Warehouse HUAWEI","SPARE-ISSUE",
U1413="SPARE-HS","SPARE-ISSUE",
U1413="Power Telco","BSS",U1413="no impacts","no impacts"
),"")</f>
        <v>No root cause</v>
      </c>
      <c r="T1413" s="41" t="str" cm="1">
        <f t="array" ref="T1413">IFERROR(_xlfn.IFS(
U1413="MPR ISSUE","TX ISSUE",
U1413="BSS Hardware Issue","RAN ISSUE",
U1413="Sites strategiques, MLL, Pylone, etc.","ENVTECH",
U1413="AKTIVCO DEFAUT GE &amp; POWER Cabinet","POWER ISSUE",
U1413="AKTIVCO Coupure ENEO &amp; Baisse de tension","POWER ISSUE",
U1413="Coupure ENEO &amp; Baisse de tension","POWER ISSUE",
U1413="Defaut GE &amp; POWER Cabinet","POWER ISSUE",
U1413="Sharing","POWER ISSUE",
U1413="Sites strategiques &amp; DataCenter","POWER ISSUE",
U1413="Exclu","Exclu",
U1413="SAT","TX ISSUE",
U1413="SPARE-ISSUE","SPARE-ISSUE",
U1413="Fiber CAmtel","TX ISSUE",
U1413="Fiber AOF","TX ISSUE",
U1413="Projet OCM (HUAWEI)","TRAVAUX-HUAWEI",
U1413="Projet OCM (NOKIA)","TRAVAUX -NOKIA",
U1413="ACCESS-ISSUE","ACCESS-ISSUE",
U1413="Projet OCM (ZTE, NOKIA, autres projets)","TRAVAUX OCM",
U1413="No root CAuse","No root cause",
U1413="ODU HS","TX ISSUE",
U1413="IP &amp; VLAN","TX ISSUE",
U1413="Warehouse HUAWEI","SPARE-ISSUE",
U1413="SPARE-HS","SPARE-ISSUE",
U1413="Power Telco","RAN ISSUE",U1413="no impacts","no impacts"
),"")</f>
        <v>No root cause</v>
      </c>
      <c r="U1413" s="68" t="s">
        <v>5691</v>
      </c>
      <c r="V1413" s="41" t="str" cm="1">
        <f t="array" ref="V1413">IFERROR(_xlfn.IFS(
U1413="MPR ISSUE","ACTIVE",
U1413="BSS Hardware Issue","ACTIVE",
U1413="Sites strategiques, MLL, Pylone, etc.","PASSIVE",
U1413="AKTIVCO DEFAUT GE &amp; POWER Cabinet","PASSIVE",
U1413="AKTIVCO Coupure ENEO &amp; Baisse de tension","PASSIVE",
U1413="Coupure ENEO &amp; Baisse de tension","PASSIVE",
U1413="Defaut GE &amp; POWER Cabinet","PASSIVE",
U1413="Sharing","PASSIVE",
U1413="Sites strategiques &amp; DataCenter","PASSIVE",
U1413="Exclu","Exclu",
U1413="SAT","ACTIVE",
U1413="SPARE-ISSUE","SPARE-ISSUE",
U1413="Fiber CAmtel","ACTIVE",
U1413="Fiber AOF","ACTIVE",
U1413="Projet OCM (HUAWEI)","PLANNED WORKS",
U1413="Projet OCM (NOKIA)","PLANNED WORKS",
U1413="ACCESS-ISSUE","ACCESS-ISSUE",
U1413="Projet OCM (ZTE, NOKIA, autres projets)","PLANNED WORKS",
U1413="No root CAuse","No root cause",
U1413="ODU HS","ACTIVE",
U1413="IP &amp; VLAN","ACTIVE",
U1413="Warehouse HUAWEI","SPARE-ISSUE",
U1413="SPARE-HS","SPARE-ISSUE",
U1413="Power Telco","ACTIVE", U1413="no impacts","no impacts"
),"")</f>
        <v>No root cause</v>
      </c>
      <c r="W1413" s="113"/>
      <c r="X1413" s="113"/>
      <c r="Y1413" s="113"/>
      <c r="Z1413" s="113"/>
      <c r="AA1413" s="113"/>
      <c r="AB1413" s="17" t="s">
        <v>5465</v>
      </c>
      <c r="AC1413" s="17" t="str">
        <f>_xlfn.XLOOKUP(B1413,'INCIDENT-04-27-2026'!E:E,'INCIDENT-04-27-2026'!F:F,"")</f>
        <v/>
      </c>
      <c r="AD1413" s="9"/>
      <c r="AE1413" s="7" t="s">
        <v>5465</v>
      </c>
      <c r="AF1413" s="6" t="str">
        <f>_xlfn.XLOOKUP(B1413,'[13]Input_27-04'!$B:$B,'[13]Input_27-04'!$M:$M,"")</f>
        <v/>
      </c>
      <c r="AG1413" s="7"/>
      <c r="AH1413" s="3"/>
      <c r="AI1413" s="18" t="str">
        <f>_xlfn.XLOOKUP(B1413,'[3]Cells Huawei 27042026 10h'!$B:$B,'[3]Cells Huawei 27042026 10h'!$T:$T,"")</f>
        <v/>
      </c>
      <c r="AJ1413" s="18" t="str">
        <f>_xlfn.XLOOKUP(B1413,'[3]Cells Huawei 27042026 15h'!$B:$B,'[3]Cells Huawei 27042026 15h'!$T:$T,"")</f>
        <v/>
      </c>
      <c r="AK1413" s="18" t="str">
        <f>_xlfn.XLOOKUP(B1413,'[4]cells down 27042026 11h28'!$B:$B,'[4]cells down 27042026 11h28'!$R:$R,"")</f>
        <v/>
      </c>
      <c r="AL1413" s="18" t="str">
        <f>_xlfn.XLOOKUP(B1413,'[4]cells down 27042026 18h01'!$B:$B,'[4]cells down 27042026 18h01'!$R:$R,"")</f>
        <v/>
      </c>
      <c r="AM1413" s="18" t="str">
        <f>_xlfn.XLOOKUP(B1413,'[5]cell downs 27042026 11h'!$B:$B,'[5]cell downs 27042026 11h'!$R:$R,"")</f>
        <v/>
      </c>
      <c r="AN1413" s="18" t="str">
        <f>_xlfn.XLOOKUP(B1413,'[5]cell downs 27042026 17h40'!$B:$B,'[5]cell downs 27042026 17h40'!$R:$R,"")</f>
        <v/>
      </c>
      <c r="AO1413" s="18" t="str">
        <f>_xlfn.XLOOKUP(B1413,'[6]ALL SITES DOWN'!$D:$D,'[6]ALL SITES DOWN'!$J:$J,"")</f>
        <v/>
      </c>
      <c r="AP1413" s="18" t="str">
        <f>_xlfn.XLOOKUP(B1413,'[7]ALL SITES DOWN'!$D:$D,'[7]ALL SITES DOWN'!$J:$J,"")</f>
        <v/>
      </c>
      <c r="AQ1413" s="9" t="str">
        <f>_xlfn.XLOOKUP(B1413,[8]sheet1!$AC:$AC,[8]sheet1!$AF:$AF,"")</f>
        <v/>
      </c>
      <c r="AR1413" s="14"/>
      <c r="AS1413" s="14" t="s">
        <v>5465</v>
      </c>
      <c r="AT1413" s="14" t="str">
        <f>_xlfn.XLOOKUP(B1413,'[9]cell downs 18042026 17h'!$B:$B,'[9]cell downs 18042026 17h'!$B:$B,"")</f>
        <v/>
      </c>
      <c r="AU1413" s="14" t="str">
        <f>_xlfn.XLOOKUP(B1413,'[10]Cells Huawei 19042026 15h'!$B:$B,'[10]Cells Huawei 19042026 15h'!$B:$B,"")</f>
        <v/>
      </c>
      <c r="AV1413" s="9" t="str">
        <f>_xlfn.XLOOKUP(B1413,'[11]cells down 19042026 9H40'!$B:$B,'[11]cells down 19042026 9H40'!$B:$B,"")</f>
        <v/>
      </c>
    </row>
    <row r="1414" spans="1:48" hidden="1" x14ac:dyDescent="0.3">
      <c r="A1414" s="1" t="s">
        <v>580</v>
      </c>
      <c r="B1414" s="8" t="s">
        <v>581</v>
      </c>
      <c r="C1414" s="3" t="str">
        <f>_xlfn.XLOOKUP(B1414,'[1]daily break down'!$D:$D,'[1]daily break down'!$E:$E,"")</f>
        <v>Douala</v>
      </c>
      <c r="D1414" s="1" t="s">
        <v>18</v>
      </c>
      <c r="E1414" s="1" t="s">
        <v>5426</v>
      </c>
      <c r="F1414" s="3" t="s">
        <v>31</v>
      </c>
      <c r="G1414" s="1" t="s">
        <v>32</v>
      </c>
      <c r="H1414" s="29" t="str">
        <f>_xlfn.XLOOKUP(B1414,[2]CALCULATION!$B:$B,[2]CALCULATION!$H:$H,"")</f>
        <v>ZTE</v>
      </c>
      <c r="I1414" s="26">
        <v>7.5342326493224094</v>
      </c>
      <c r="J1414" s="26">
        <v>0.96407515844683556</v>
      </c>
      <c r="K1414" s="26">
        <v>0</v>
      </c>
      <c r="L1414" s="26">
        <v>0</v>
      </c>
      <c r="M1414" s="26">
        <v>0</v>
      </c>
      <c r="N1414" s="26">
        <v>0</v>
      </c>
      <c r="O1414" s="26">
        <v>0</v>
      </c>
      <c r="P1414" s="114" t="s">
        <v>6364</v>
      </c>
      <c r="Q1414" s="42" t="s">
        <v>5538</v>
      </c>
      <c r="R1414" s="42"/>
      <c r="S1414" s="41" t="str" cm="1">
        <f t="array" ref="S1414">IFERROR(_xlfn.IFS(
U1414="MPR ISSUE","PDH",
U1414="BSS Hardware Issue","BSS",
U1414="Sites strategiques, MLL, Pylone, etc.","ENVTECH",
U1414="AKTIVCO DEFAUT GE &amp; POWER Cabinet","AKTIVCO",
U1414="AKTIVCO Coupure ENEO &amp; Baisse de tension","AKTIVCO GRID ONLY",
U1414="Coupure ENEO &amp; Baisse de tension","IHS GRID ONLY",
U1414="Defaut GE &amp; POWER Cabinet","IHS",
U1414="Sharing","Partners",
U1414="Sites strategiques &amp; DataCenter","SST &amp; DC",
U1414="Exclu","Exclu",
U1414="SAT","SAT",
U1414="SPARE-ISSUE","SPARE-ISSUE",
U1414="Fiber CAmtel","TRANS_FO_CAMTEL",
U1414="Fiber AOF","Fiber AOF",
U1414="Projet OCM (HUAWEI)","TRAVAUX-HUAWEI",
U1414="Projet OCM (NOKIA)","TRAVAUX-NOKIA",
U1414="ACCESS-ISSUE","ACCESS-ISSUE",
U1414="Projet OCM (ZTE, NOKIA, autres projets)","TRAVAUX OCM",
U1414="No root CAuse","No root cause",
U1414="ODU HS","PDH",
U1414="IP &amp; VLAN","PDH",
U1414="Warehouse HUAWEI","SPARE-ISSUE",
U1414="SPARE-HS","SPARE-ISSUE",
U1414="Power Telco","BSS",U1414="no impacts","no impacts"
),"")</f>
        <v>No root cause</v>
      </c>
      <c r="T1414" s="41" t="str" cm="1">
        <f t="array" ref="T1414">IFERROR(_xlfn.IFS(
U1414="MPR ISSUE","TX ISSUE",
U1414="BSS Hardware Issue","RAN ISSUE",
U1414="Sites strategiques, MLL, Pylone, etc.","ENVTECH",
U1414="AKTIVCO DEFAUT GE &amp; POWER Cabinet","POWER ISSUE",
U1414="AKTIVCO Coupure ENEO &amp; Baisse de tension","POWER ISSUE",
U1414="Coupure ENEO &amp; Baisse de tension","POWER ISSUE",
U1414="Defaut GE &amp; POWER Cabinet","POWER ISSUE",
U1414="Sharing","POWER ISSUE",
U1414="Sites strategiques &amp; DataCenter","POWER ISSUE",
U1414="Exclu","Exclu",
U1414="SAT","TX ISSUE",
U1414="SPARE-ISSUE","SPARE-ISSUE",
U1414="Fiber CAmtel","TX ISSUE",
U1414="Fiber AOF","TX ISSUE",
U1414="Projet OCM (HUAWEI)","TRAVAUX-HUAWEI",
U1414="Projet OCM (NOKIA)","TRAVAUX -NOKIA",
U1414="ACCESS-ISSUE","ACCESS-ISSUE",
U1414="Projet OCM (ZTE, NOKIA, autres projets)","TRAVAUX OCM",
U1414="No root CAuse","No root cause",
U1414="ODU HS","TX ISSUE",
U1414="IP &amp; VLAN","TX ISSUE",
U1414="Warehouse HUAWEI","SPARE-ISSUE",
U1414="SPARE-HS","SPARE-ISSUE",
U1414="Power Telco","RAN ISSUE",U1414="no impacts","no impacts"
),"")</f>
        <v>No root cause</v>
      </c>
      <c r="U1414" s="68" t="s">
        <v>5691</v>
      </c>
      <c r="V1414" s="41" t="str" cm="1">
        <f t="array" ref="V1414">IFERROR(_xlfn.IFS(
U1414="MPR ISSUE","ACTIVE",
U1414="BSS Hardware Issue","ACTIVE",
U1414="Sites strategiques, MLL, Pylone, etc.","PASSIVE",
U1414="AKTIVCO DEFAUT GE &amp; POWER Cabinet","PASSIVE",
U1414="AKTIVCO Coupure ENEO &amp; Baisse de tension","PASSIVE",
U1414="Coupure ENEO &amp; Baisse de tension","PASSIVE",
U1414="Defaut GE &amp; POWER Cabinet","PASSIVE",
U1414="Sharing","PASSIVE",
U1414="Sites strategiques &amp; DataCenter","PASSIVE",
U1414="Exclu","Exclu",
U1414="SAT","ACTIVE",
U1414="SPARE-ISSUE","SPARE-ISSUE",
U1414="Fiber CAmtel","ACTIVE",
U1414="Fiber AOF","ACTIVE",
U1414="Projet OCM (HUAWEI)","PLANNED WORKS",
U1414="Projet OCM (NOKIA)","PLANNED WORKS",
U1414="ACCESS-ISSUE","ACCESS-ISSUE",
U1414="Projet OCM (ZTE, NOKIA, autres projets)","PLANNED WORKS",
U1414="No root CAuse","No root cause",
U1414="ODU HS","ACTIVE",
U1414="IP &amp; VLAN","ACTIVE",
U1414="Warehouse HUAWEI","SPARE-ISSUE",
U1414="SPARE-HS","SPARE-ISSUE",
U1414="Power Telco","ACTIVE", U1414="no impacts","no impacts"
),"")</f>
        <v>No root cause</v>
      </c>
      <c r="W1414" s="113"/>
      <c r="X1414" s="113"/>
      <c r="Y1414" s="113"/>
      <c r="Z1414" s="113"/>
      <c r="AA1414" s="113"/>
      <c r="AB1414" s="17" t="s">
        <v>5465</v>
      </c>
      <c r="AC1414" s="17" t="str">
        <f>_xlfn.XLOOKUP(B1414,'INCIDENT-04-27-2026'!E:E,'INCIDENT-04-27-2026'!F:F,"")</f>
        <v/>
      </c>
      <c r="AD1414" s="9"/>
      <c r="AE1414" s="7" t="s">
        <v>5465</v>
      </c>
      <c r="AF1414" s="6" t="str">
        <f>_xlfn.XLOOKUP(B1414,'[13]Input_27-04'!$B:$B,'[13]Input_27-04'!$M:$M,"")</f>
        <v/>
      </c>
      <c r="AG1414" s="7"/>
      <c r="AH1414" s="3"/>
      <c r="AI1414" s="18" t="str">
        <f>_xlfn.XLOOKUP(B1414,'[3]Cells Huawei 27042026 10h'!$B:$B,'[3]Cells Huawei 27042026 10h'!$T:$T,"")</f>
        <v/>
      </c>
      <c r="AJ1414" s="18" t="str">
        <f>_xlfn.XLOOKUP(B1414,'[3]Cells Huawei 27042026 15h'!$B:$B,'[3]Cells Huawei 27042026 15h'!$T:$T,"")</f>
        <v/>
      </c>
      <c r="AK1414" s="18" t="str">
        <f>_xlfn.XLOOKUP(B1414,'[4]cells down 27042026 11h28'!$B:$B,'[4]cells down 27042026 11h28'!$R:$R,"")</f>
        <v/>
      </c>
      <c r="AL1414" s="18" t="str">
        <f>_xlfn.XLOOKUP(B1414,'[4]cells down 27042026 18h01'!$B:$B,'[4]cells down 27042026 18h01'!$R:$R,"")</f>
        <v/>
      </c>
      <c r="AM1414" s="18" t="str">
        <f>_xlfn.XLOOKUP(B1414,'[5]cell downs 27042026 11h'!$B:$B,'[5]cell downs 27042026 11h'!$R:$R,"")</f>
        <v/>
      </c>
      <c r="AN1414" s="18" t="str">
        <f>_xlfn.XLOOKUP(B1414,'[5]cell downs 27042026 17h40'!$B:$B,'[5]cell downs 27042026 17h40'!$R:$R,"")</f>
        <v/>
      </c>
      <c r="AO1414" s="18" t="str">
        <f>_xlfn.XLOOKUP(B1414,'[6]ALL SITES DOWN'!$D:$D,'[6]ALL SITES DOWN'!$J:$J,"")</f>
        <v/>
      </c>
      <c r="AP1414" s="18" t="str">
        <f>_xlfn.XLOOKUP(B1414,'[7]ALL SITES DOWN'!$D:$D,'[7]ALL SITES DOWN'!$J:$J,"")</f>
        <v/>
      </c>
      <c r="AQ1414" s="9" t="str">
        <f>_xlfn.XLOOKUP(B1414,[8]sheet1!$AC:$AC,[8]sheet1!$AF:$AF,"")</f>
        <v/>
      </c>
      <c r="AR1414" s="14"/>
      <c r="AS1414" s="14" t="s">
        <v>5465</v>
      </c>
      <c r="AT1414" s="14" t="str">
        <f>_xlfn.XLOOKUP(B1414,'[9]cell downs 18042026 17h'!$B:$B,'[9]cell downs 18042026 17h'!$B:$B,"")</f>
        <v/>
      </c>
      <c r="AU1414" s="14" t="str">
        <f>_xlfn.XLOOKUP(B1414,'[10]Cells Huawei 19042026 15h'!$B:$B,'[10]Cells Huawei 19042026 15h'!$B:$B,"")</f>
        <v/>
      </c>
      <c r="AV1414" s="9" t="str">
        <f>_xlfn.XLOOKUP(B1414,'[11]cells down 19042026 9H40'!$B:$B,'[11]cells down 19042026 9H40'!$B:$B,"")</f>
        <v/>
      </c>
    </row>
    <row r="1415" spans="1:48" hidden="1" x14ac:dyDescent="0.3">
      <c r="A1415" s="1" t="s">
        <v>1721</v>
      </c>
      <c r="B1415" s="8" t="s">
        <v>1722</v>
      </c>
      <c r="C1415" s="3" t="str">
        <f>_xlfn.XLOOKUP(B1415,'[1]daily break down'!$D:$D,'[1]daily break down'!$E:$E,"")</f>
        <v>Maroua</v>
      </c>
      <c r="D1415" s="1" t="s">
        <v>11</v>
      </c>
      <c r="E1415" s="1" t="s">
        <v>12</v>
      </c>
      <c r="F1415" s="3" t="s">
        <v>55</v>
      </c>
      <c r="G1415" s="1" t="s">
        <v>84</v>
      </c>
      <c r="H1415" s="27" t="str">
        <f>_xlfn.XLOOKUP(B1415,[2]CALCULATION!$B:$B,[2]CALCULATION!$H:$H,"")</f>
        <v>Huawei</v>
      </c>
      <c r="I1415" s="26">
        <v>0</v>
      </c>
      <c r="J1415" s="26">
        <v>0.90816218792179948</v>
      </c>
      <c r="K1415" s="26">
        <v>0</v>
      </c>
      <c r="L1415" s="26">
        <v>0</v>
      </c>
      <c r="M1415" s="26">
        <v>0</v>
      </c>
      <c r="N1415" s="26">
        <v>0</v>
      </c>
      <c r="O1415" s="26">
        <v>0</v>
      </c>
      <c r="P1415" s="114" t="s">
        <v>6364</v>
      </c>
      <c r="Q1415" s="42" t="s">
        <v>5538</v>
      </c>
      <c r="R1415" s="42"/>
      <c r="S1415" s="41" t="str" cm="1">
        <f t="array" ref="S1415">IFERROR(_xlfn.IFS(
U1415="MPR ISSUE","PDH",
U1415="BSS Hardware Issue","BSS",
U1415="Sites strategiques, MLL, Pylone, etc.","ENVTECH",
U1415="AKTIVCO DEFAUT GE &amp; POWER Cabinet","AKTIVCO",
U1415="AKTIVCO Coupure ENEO &amp; Baisse de tension","AKTIVCO GRID ONLY",
U1415="Coupure ENEO &amp; Baisse de tension","IHS GRID ONLY",
U1415="Defaut GE &amp; POWER Cabinet","IHS",
U1415="Sharing","Partners",
U1415="Sites strategiques &amp; DataCenter","SST &amp; DC",
U1415="Exclu","Exclu",
U1415="SAT","SAT",
U1415="SPARE-ISSUE","SPARE-ISSUE",
U1415="Fiber CAmtel","TRANS_FO_CAMTEL",
U1415="Fiber AOF","Fiber AOF",
U1415="Projet OCM (HUAWEI)","TRAVAUX-HUAWEI",
U1415="Projet OCM (NOKIA)","TRAVAUX-NOKIA",
U1415="ACCESS-ISSUE","ACCESS-ISSUE",
U1415="Projet OCM (ZTE, NOKIA, autres projets)","TRAVAUX OCM",
U1415="No root CAuse","No root cause",
U1415="ODU HS","PDH",
U1415="IP &amp; VLAN","PDH",
U1415="Warehouse HUAWEI","SPARE-ISSUE",
U1415="SPARE-HS","SPARE-ISSUE",
U1415="Power Telco","BSS",U1415="no impacts","no impacts"
),"")</f>
        <v>No root cause</v>
      </c>
      <c r="T1415" s="41" t="str" cm="1">
        <f t="array" ref="T1415">IFERROR(_xlfn.IFS(
U1415="MPR ISSUE","TX ISSUE",
U1415="BSS Hardware Issue","RAN ISSUE",
U1415="Sites strategiques, MLL, Pylone, etc.","ENVTECH",
U1415="AKTIVCO DEFAUT GE &amp; POWER Cabinet","POWER ISSUE",
U1415="AKTIVCO Coupure ENEO &amp; Baisse de tension","POWER ISSUE",
U1415="Coupure ENEO &amp; Baisse de tension","POWER ISSUE",
U1415="Defaut GE &amp; POWER Cabinet","POWER ISSUE",
U1415="Sharing","POWER ISSUE",
U1415="Sites strategiques &amp; DataCenter","POWER ISSUE",
U1415="Exclu","Exclu",
U1415="SAT","TX ISSUE",
U1415="SPARE-ISSUE","SPARE-ISSUE",
U1415="Fiber CAmtel","TX ISSUE",
U1415="Fiber AOF","TX ISSUE",
U1415="Projet OCM (HUAWEI)","TRAVAUX-HUAWEI",
U1415="Projet OCM (NOKIA)","TRAVAUX -NOKIA",
U1415="ACCESS-ISSUE","ACCESS-ISSUE",
U1415="Projet OCM (ZTE, NOKIA, autres projets)","TRAVAUX OCM",
U1415="No root CAuse","No root cause",
U1415="ODU HS","TX ISSUE",
U1415="IP &amp; VLAN","TX ISSUE",
U1415="Warehouse HUAWEI","SPARE-ISSUE",
U1415="SPARE-HS","SPARE-ISSUE",
U1415="Power Telco","RAN ISSUE",U1415="no impacts","no impacts"
),"")</f>
        <v>No root cause</v>
      </c>
      <c r="U1415" s="68" t="s">
        <v>5691</v>
      </c>
      <c r="V1415" s="41" t="str" cm="1">
        <f t="array" ref="V1415">IFERROR(_xlfn.IFS(
U1415="MPR ISSUE","ACTIVE",
U1415="BSS Hardware Issue","ACTIVE",
U1415="Sites strategiques, MLL, Pylone, etc.","PASSIVE",
U1415="AKTIVCO DEFAUT GE &amp; POWER Cabinet","PASSIVE",
U1415="AKTIVCO Coupure ENEO &amp; Baisse de tension","PASSIVE",
U1415="Coupure ENEO &amp; Baisse de tension","PASSIVE",
U1415="Defaut GE &amp; POWER Cabinet","PASSIVE",
U1415="Sharing","PASSIVE",
U1415="Sites strategiques &amp; DataCenter","PASSIVE",
U1415="Exclu","Exclu",
U1415="SAT","ACTIVE",
U1415="SPARE-ISSUE","SPARE-ISSUE",
U1415="Fiber CAmtel","ACTIVE",
U1415="Fiber AOF","ACTIVE",
U1415="Projet OCM (HUAWEI)","PLANNED WORKS",
U1415="Projet OCM (NOKIA)","PLANNED WORKS",
U1415="ACCESS-ISSUE","ACCESS-ISSUE",
U1415="Projet OCM (ZTE, NOKIA, autres projets)","PLANNED WORKS",
U1415="No root CAuse","No root cause",
U1415="ODU HS","ACTIVE",
U1415="IP &amp; VLAN","ACTIVE",
U1415="Warehouse HUAWEI","SPARE-ISSUE",
U1415="SPARE-HS","SPARE-ISSUE",
U1415="Power Telco","ACTIVE", U1415="no impacts","no impacts"
),"")</f>
        <v>No root cause</v>
      </c>
      <c r="W1415" s="113"/>
      <c r="X1415" s="113"/>
      <c r="Y1415" s="113"/>
      <c r="Z1415" s="113"/>
      <c r="AA1415" s="113"/>
      <c r="AB1415" s="17" t="s">
        <v>5465</v>
      </c>
      <c r="AC1415" s="17" t="str">
        <f>_xlfn.XLOOKUP(B1415,'INCIDENT-04-27-2026'!E:E,'INCIDENT-04-27-2026'!F:F,"")</f>
        <v/>
      </c>
      <c r="AD1415" s="9"/>
      <c r="AE1415" s="7" t="s">
        <v>5465</v>
      </c>
      <c r="AF1415" s="6" t="str">
        <f>_xlfn.XLOOKUP(B1415,'[13]Input_27-04'!$B:$B,'[13]Input_27-04'!$M:$M,"")</f>
        <v/>
      </c>
      <c r="AG1415" s="7"/>
      <c r="AH1415" s="3"/>
      <c r="AI1415" s="18" t="str">
        <f>_xlfn.XLOOKUP(B1415,'[3]Cells Huawei 27042026 10h'!$B:$B,'[3]Cells Huawei 27042026 10h'!$T:$T,"")</f>
        <v/>
      </c>
      <c r="AJ1415" s="18" t="str">
        <f>_xlfn.XLOOKUP(B1415,'[3]Cells Huawei 27042026 15h'!$B:$B,'[3]Cells Huawei 27042026 15h'!$T:$T,"")</f>
        <v/>
      </c>
      <c r="AK1415" s="18" t="str">
        <f>_xlfn.XLOOKUP(B1415,'[4]cells down 27042026 11h28'!$B:$B,'[4]cells down 27042026 11h28'!$R:$R,"")</f>
        <v/>
      </c>
      <c r="AL1415" s="18" t="str">
        <f>_xlfn.XLOOKUP(B1415,'[4]cells down 27042026 18h01'!$B:$B,'[4]cells down 27042026 18h01'!$R:$R,"")</f>
        <v/>
      </c>
      <c r="AM1415" s="18" t="str">
        <f>_xlfn.XLOOKUP(B1415,'[5]cell downs 27042026 11h'!$B:$B,'[5]cell downs 27042026 11h'!$R:$R,"")</f>
        <v/>
      </c>
      <c r="AN1415" s="18" t="str">
        <f>_xlfn.XLOOKUP(B1415,'[5]cell downs 27042026 17h40'!$B:$B,'[5]cell downs 27042026 17h40'!$R:$R,"")</f>
        <v/>
      </c>
      <c r="AO1415" s="18" t="str">
        <f>_xlfn.XLOOKUP(B1415,'[6]ALL SITES DOWN'!$D:$D,'[6]ALL SITES DOWN'!$J:$J,"")</f>
        <v/>
      </c>
      <c r="AP1415" s="18" t="str">
        <f>_xlfn.XLOOKUP(B1415,'[7]ALL SITES DOWN'!$D:$D,'[7]ALL SITES DOWN'!$J:$J,"")</f>
        <v/>
      </c>
      <c r="AQ1415" s="9" t="str">
        <f>_xlfn.XLOOKUP(B1415,[8]sheet1!$AC:$AC,[8]sheet1!$AF:$AF,"")</f>
        <v/>
      </c>
      <c r="AR1415" s="14"/>
      <c r="AS1415" s="14" t="s">
        <v>5465</v>
      </c>
      <c r="AT1415" s="14" t="str">
        <f>_xlfn.XLOOKUP(B1415,'[9]cell downs 18042026 17h'!$B:$B,'[9]cell downs 18042026 17h'!$B:$B,"")</f>
        <v/>
      </c>
      <c r="AU1415" s="14" t="str">
        <f>_xlfn.XLOOKUP(B1415,'[10]Cells Huawei 19042026 15h'!$B:$B,'[10]Cells Huawei 19042026 15h'!$B:$B,"")</f>
        <v/>
      </c>
      <c r="AV1415" s="9" t="str">
        <f>_xlfn.XLOOKUP(B1415,'[11]cells down 19042026 9H40'!$B:$B,'[11]cells down 19042026 9H40'!$B:$B,"")</f>
        <v/>
      </c>
    </row>
    <row r="1416" spans="1:48" hidden="1" x14ac:dyDescent="0.3">
      <c r="A1416" s="1" t="s">
        <v>2684</v>
      </c>
      <c r="B1416" s="8" t="s">
        <v>2685</v>
      </c>
      <c r="C1416" s="3" t="str">
        <f>_xlfn.XLOOKUP(B1416,'[1]daily break down'!$D:$D,'[1]daily break down'!$E:$E,"")</f>
        <v>NORD-OUEST</v>
      </c>
      <c r="D1416" s="1" t="s">
        <v>21</v>
      </c>
      <c r="E1416" s="1" t="s">
        <v>22</v>
      </c>
      <c r="F1416" s="3" t="s">
        <v>51</v>
      </c>
      <c r="G1416" s="1" t="s">
        <v>52</v>
      </c>
      <c r="H1416" s="27" t="str">
        <f>_xlfn.XLOOKUP(B1416,[2]CALCULATION!$B:$B,[2]CALCULATION!$H:$H,"")</f>
        <v>Huawei</v>
      </c>
      <c r="I1416" s="26">
        <v>0.48163628996127639</v>
      </c>
      <c r="J1416" s="26">
        <v>0.83591228565802889</v>
      </c>
      <c r="K1416" s="26">
        <v>0</v>
      </c>
      <c r="L1416" s="26">
        <v>7.8474344596541987E-3</v>
      </c>
      <c r="M1416" s="26">
        <v>0</v>
      </c>
      <c r="N1416" s="26">
        <v>0</v>
      </c>
      <c r="O1416" s="26">
        <v>0</v>
      </c>
      <c r="P1416" s="114" t="s">
        <v>6364</v>
      </c>
      <c r="Q1416" s="42" t="s">
        <v>5538</v>
      </c>
      <c r="R1416" s="42"/>
      <c r="S1416" s="41" t="str" cm="1">
        <f t="array" ref="S1416">IFERROR(_xlfn.IFS(
U1416="MPR ISSUE","PDH",
U1416="BSS Hardware Issue","BSS",
U1416="Sites strategiques, MLL, Pylone, etc.","ENVTECH",
U1416="AKTIVCO DEFAUT GE &amp; POWER Cabinet","AKTIVCO",
U1416="AKTIVCO Coupure ENEO &amp; Baisse de tension","AKTIVCO GRID ONLY",
U1416="Coupure ENEO &amp; Baisse de tension","IHS GRID ONLY",
U1416="Defaut GE &amp; POWER Cabinet","IHS",
U1416="Sharing","Partners",
U1416="Sites strategiques &amp; DataCenter","SST &amp; DC",
U1416="Exclu","Exclu",
U1416="SAT","SAT",
U1416="SPARE-ISSUE","SPARE-ISSUE",
U1416="Fiber CAmtel","TRANS_FO_CAMTEL",
U1416="Fiber AOF","Fiber AOF",
U1416="Projet OCM (HUAWEI)","TRAVAUX-HUAWEI",
U1416="Projet OCM (NOKIA)","TRAVAUX-NOKIA",
U1416="ACCESS-ISSUE","ACCESS-ISSUE",
U1416="Projet OCM (ZTE, NOKIA, autres projets)","TRAVAUX OCM",
U1416="No root CAuse","No root cause",
U1416="ODU HS","PDH",
U1416="IP &amp; VLAN","PDH",
U1416="Warehouse HUAWEI","SPARE-ISSUE",
U1416="SPARE-HS","SPARE-ISSUE",
U1416="Power Telco","BSS",U1416="no impacts","no impacts"
),"")</f>
        <v>No root cause</v>
      </c>
      <c r="T1416" s="41" t="str" cm="1">
        <f t="array" ref="T1416">IFERROR(_xlfn.IFS(
U1416="MPR ISSUE","TX ISSUE",
U1416="BSS Hardware Issue","RAN ISSUE",
U1416="Sites strategiques, MLL, Pylone, etc.","ENVTECH",
U1416="AKTIVCO DEFAUT GE &amp; POWER Cabinet","POWER ISSUE",
U1416="AKTIVCO Coupure ENEO &amp; Baisse de tension","POWER ISSUE",
U1416="Coupure ENEO &amp; Baisse de tension","POWER ISSUE",
U1416="Defaut GE &amp; POWER Cabinet","POWER ISSUE",
U1416="Sharing","POWER ISSUE",
U1416="Sites strategiques &amp; DataCenter","POWER ISSUE",
U1416="Exclu","Exclu",
U1416="SAT","TX ISSUE",
U1416="SPARE-ISSUE","SPARE-ISSUE",
U1416="Fiber CAmtel","TX ISSUE",
U1416="Fiber AOF","TX ISSUE",
U1416="Projet OCM (HUAWEI)","TRAVAUX-HUAWEI",
U1416="Projet OCM (NOKIA)","TRAVAUX -NOKIA",
U1416="ACCESS-ISSUE","ACCESS-ISSUE",
U1416="Projet OCM (ZTE, NOKIA, autres projets)","TRAVAUX OCM",
U1416="No root CAuse","No root cause",
U1416="ODU HS","TX ISSUE",
U1416="IP &amp; VLAN","TX ISSUE",
U1416="Warehouse HUAWEI","SPARE-ISSUE",
U1416="SPARE-HS","SPARE-ISSUE",
U1416="Power Telco","RAN ISSUE",U1416="no impacts","no impacts"
),"")</f>
        <v>No root cause</v>
      </c>
      <c r="U1416" s="68" t="s">
        <v>5691</v>
      </c>
      <c r="V1416" s="41" t="str" cm="1">
        <f t="array" ref="V1416">IFERROR(_xlfn.IFS(
U1416="MPR ISSUE","ACTIVE",
U1416="BSS Hardware Issue","ACTIVE",
U1416="Sites strategiques, MLL, Pylone, etc.","PASSIVE",
U1416="AKTIVCO DEFAUT GE &amp; POWER Cabinet","PASSIVE",
U1416="AKTIVCO Coupure ENEO &amp; Baisse de tension","PASSIVE",
U1416="Coupure ENEO &amp; Baisse de tension","PASSIVE",
U1416="Defaut GE &amp; POWER Cabinet","PASSIVE",
U1416="Sharing","PASSIVE",
U1416="Sites strategiques &amp; DataCenter","PASSIVE",
U1416="Exclu","Exclu",
U1416="SAT","ACTIVE",
U1416="SPARE-ISSUE","SPARE-ISSUE",
U1416="Fiber CAmtel","ACTIVE",
U1416="Fiber AOF","ACTIVE",
U1416="Projet OCM (HUAWEI)","PLANNED WORKS",
U1416="Projet OCM (NOKIA)","PLANNED WORKS",
U1416="ACCESS-ISSUE","ACCESS-ISSUE",
U1416="Projet OCM (ZTE, NOKIA, autres projets)","PLANNED WORKS",
U1416="No root CAuse","No root cause",
U1416="ODU HS","ACTIVE",
U1416="IP &amp; VLAN","ACTIVE",
U1416="Warehouse HUAWEI","SPARE-ISSUE",
U1416="SPARE-HS","SPARE-ISSUE",
U1416="Power Telco","ACTIVE", U1416="no impacts","no impacts"
),"")</f>
        <v>No root cause</v>
      </c>
      <c r="W1416" s="113"/>
      <c r="X1416" s="113"/>
      <c r="Y1416" s="113"/>
      <c r="Z1416" s="113"/>
      <c r="AA1416" s="113"/>
      <c r="AB1416" s="17" t="s">
        <v>5465</v>
      </c>
      <c r="AC1416" s="17" t="str">
        <f>_xlfn.XLOOKUP(B1416,'INCIDENT-04-27-2026'!E:E,'INCIDENT-04-27-2026'!F:F,"")</f>
        <v/>
      </c>
      <c r="AD1416" s="9"/>
      <c r="AE1416" s="7" t="s">
        <v>5465</v>
      </c>
      <c r="AF1416" s="6" t="str">
        <f>_xlfn.XLOOKUP(B1416,'[13]Input_27-04'!$B:$B,'[13]Input_27-04'!$M:$M,"")</f>
        <v/>
      </c>
      <c r="AG1416" s="7"/>
      <c r="AH1416" s="3"/>
      <c r="AI1416" s="18" t="str">
        <f>_xlfn.XLOOKUP(B1416,'[3]Cells Huawei 27042026 10h'!$B:$B,'[3]Cells Huawei 27042026 10h'!$T:$T,"")</f>
        <v/>
      </c>
      <c r="AJ1416" s="18" t="str">
        <f>_xlfn.XLOOKUP(B1416,'[3]Cells Huawei 27042026 15h'!$B:$B,'[3]Cells Huawei 27042026 15h'!$T:$T,"")</f>
        <v/>
      </c>
      <c r="AK1416" s="18" t="str">
        <f>_xlfn.XLOOKUP(B1416,'[4]cells down 27042026 11h28'!$B:$B,'[4]cells down 27042026 11h28'!$R:$R,"")</f>
        <v/>
      </c>
      <c r="AL1416" s="18" t="str">
        <f>_xlfn.XLOOKUP(B1416,'[4]cells down 27042026 18h01'!$B:$B,'[4]cells down 27042026 18h01'!$R:$R,"")</f>
        <v/>
      </c>
      <c r="AM1416" s="18" t="str">
        <f>_xlfn.XLOOKUP(B1416,'[5]cell downs 27042026 11h'!$B:$B,'[5]cell downs 27042026 11h'!$R:$R,"")</f>
        <v/>
      </c>
      <c r="AN1416" s="18" t="str">
        <f>_xlfn.XLOOKUP(B1416,'[5]cell downs 27042026 17h40'!$B:$B,'[5]cell downs 27042026 17h40'!$R:$R,"")</f>
        <v/>
      </c>
      <c r="AO1416" s="18" t="str">
        <f>_xlfn.XLOOKUP(B1416,'[6]ALL SITES DOWN'!$D:$D,'[6]ALL SITES DOWN'!$J:$J,"")</f>
        <v/>
      </c>
      <c r="AP1416" s="18" t="str">
        <f>_xlfn.XLOOKUP(B1416,'[7]ALL SITES DOWN'!$D:$D,'[7]ALL SITES DOWN'!$J:$J,"")</f>
        <v/>
      </c>
      <c r="AQ1416" s="9" t="str">
        <f>_xlfn.XLOOKUP(B1416,[8]sheet1!$AC:$AC,[8]sheet1!$AF:$AF,"")</f>
        <v/>
      </c>
      <c r="AR1416" s="14"/>
      <c r="AS1416" s="14" t="s">
        <v>5465</v>
      </c>
      <c r="AT1416" s="14" t="str">
        <f>_xlfn.XLOOKUP(B1416,'[9]cell downs 18042026 17h'!$B:$B,'[9]cell downs 18042026 17h'!$B:$B,"")</f>
        <v/>
      </c>
      <c r="AU1416" s="14" t="str">
        <f>_xlfn.XLOOKUP(B1416,'[10]Cells Huawei 19042026 15h'!$B:$B,'[10]Cells Huawei 19042026 15h'!$B:$B,"")</f>
        <v/>
      </c>
      <c r="AV1416" s="9" t="str">
        <f>_xlfn.XLOOKUP(B1416,'[11]cells down 19042026 9H40'!$B:$B,'[11]cells down 19042026 9H40'!$B:$B,"")</f>
        <v/>
      </c>
    </row>
    <row r="1417" spans="1:48" hidden="1" x14ac:dyDescent="0.3">
      <c r="A1417" s="1" t="s">
        <v>1948</v>
      </c>
      <c r="B1417" s="8" t="s">
        <v>1949</v>
      </c>
      <c r="C1417" s="3" t="str">
        <f>_xlfn.XLOOKUP(B1417,'[1]daily break down'!$D:$D,'[1]daily break down'!$E:$E,"")</f>
        <v>OUEST</v>
      </c>
      <c r="D1417" s="1" t="s">
        <v>11</v>
      </c>
      <c r="E1417" s="1" t="s">
        <v>12</v>
      </c>
      <c r="F1417" s="3" t="s">
        <v>102</v>
      </c>
      <c r="G1417" s="1" t="s">
        <v>856</v>
      </c>
      <c r="H1417" s="27" t="str">
        <f>_xlfn.XLOOKUP(B1417,[2]CALCULATION!$B:$B,[2]CALCULATION!$H:$H,"")</f>
        <v>Huawei</v>
      </c>
      <c r="I1417" s="26">
        <v>0</v>
      </c>
      <c r="J1417" s="26">
        <v>0.66952884003504232</v>
      </c>
      <c r="K1417" s="26">
        <v>0</v>
      </c>
      <c r="L1417" s="26">
        <v>0</v>
      </c>
      <c r="M1417" s="26">
        <v>3.4188953380532094</v>
      </c>
      <c r="N1417" s="26">
        <v>0</v>
      </c>
      <c r="O1417" s="26">
        <v>0</v>
      </c>
      <c r="P1417" s="114" t="s">
        <v>6364</v>
      </c>
      <c r="Q1417" s="42" t="s">
        <v>5538</v>
      </c>
      <c r="R1417" s="42"/>
      <c r="S1417" s="41" t="str" cm="1">
        <f t="array" ref="S1417">IFERROR(_xlfn.IFS(
U1417="MPR ISSUE","PDH",
U1417="BSS Hardware Issue","BSS",
U1417="Sites strategiques, MLL, Pylone, etc.","ENVTECH",
U1417="AKTIVCO DEFAUT GE &amp; POWER Cabinet","AKTIVCO",
U1417="AKTIVCO Coupure ENEO &amp; Baisse de tension","AKTIVCO GRID ONLY",
U1417="Coupure ENEO &amp; Baisse de tension","IHS GRID ONLY",
U1417="Defaut GE &amp; POWER Cabinet","IHS",
U1417="Sharing","Partners",
U1417="Sites strategiques &amp; DataCenter","SST &amp; DC",
U1417="Exclu","Exclu",
U1417="SAT","SAT",
U1417="SPARE-ISSUE","SPARE-ISSUE",
U1417="Fiber CAmtel","TRANS_FO_CAMTEL",
U1417="Fiber AOF","Fiber AOF",
U1417="Projet OCM (HUAWEI)","TRAVAUX-HUAWEI",
U1417="Projet OCM (NOKIA)","TRAVAUX-NOKIA",
U1417="ACCESS-ISSUE","ACCESS-ISSUE",
U1417="Projet OCM (ZTE, NOKIA, autres projets)","TRAVAUX OCM",
U1417="No root CAuse","No root cause",
U1417="ODU HS","PDH",
U1417="IP &amp; VLAN","PDH",
U1417="Warehouse HUAWEI","SPARE-ISSUE",
U1417="SPARE-HS","SPARE-ISSUE",
U1417="Power Telco","BSS",U1417="no impacts","no impacts"
),"")</f>
        <v>No root cause</v>
      </c>
      <c r="T1417" s="41" t="str" cm="1">
        <f t="array" ref="T1417">IFERROR(_xlfn.IFS(
U1417="MPR ISSUE","TX ISSUE",
U1417="BSS Hardware Issue","RAN ISSUE",
U1417="Sites strategiques, MLL, Pylone, etc.","ENVTECH",
U1417="AKTIVCO DEFAUT GE &amp; POWER Cabinet","POWER ISSUE",
U1417="AKTIVCO Coupure ENEO &amp; Baisse de tension","POWER ISSUE",
U1417="Coupure ENEO &amp; Baisse de tension","POWER ISSUE",
U1417="Defaut GE &amp; POWER Cabinet","POWER ISSUE",
U1417="Sharing","POWER ISSUE",
U1417="Sites strategiques &amp; DataCenter","POWER ISSUE",
U1417="Exclu","Exclu",
U1417="SAT","TX ISSUE",
U1417="SPARE-ISSUE","SPARE-ISSUE",
U1417="Fiber CAmtel","TX ISSUE",
U1417="Fiber AOF","TX ISSUE",
U1417="Projet OCM (HUAWEI)","TRAVAUX-HUAWEI",
U1417="Projet OCM (NOKIA)","TRAVAUX -NOKIA",
U1417="ACCESS-ISSUE","ACCESS-ISSUE",
U1417="Projet OCM (ZTE, NOKIA, autres projets)","TRAVAUX OCM",
U1417="No root CAuse","No root cause",
U1417="ODU HS","TX ISSUE",
U1417="IP &amp; VLAN","TX ISSUE",
U1417="Warehouse HUAWEI","SPARE-ISSUE",
U1417="SPARE-HS","SPARE-ISSUE",
U1417="Power Telco","RAN ISSUE",U1417="no impacts","no impacts"
),"")</f>
        <v>No root cause</v>
      </c>
      <c r="U1417" s="68" t="s">
        <v>5691</v>
      </c>
      <c r="V1417" s="41" t="str" cm="1">
        <f t="array" ref="V1417">IFERROR(_xlfn.IFS(
U1417="MPR ISSUE","ACTIVE",
U1417="BSS Hardware Issue","ACTIVE",
U1417="Sites strategiques, MLL, Pylone, etc.","PASSIVE",
U1417="AKTIVCO DEFAUT GE &amp; POWER Cabinet","PASSIVE",
U1417="AKTIVCO Coupure ENEO &amp; Baisse de tension","PASSIVE",
U1417="Coupure ENEO &amp; Baisse de tension","PASSIVE",
U1417="Defaut GE &amp; POWER Cabinet","PASSIVE",
U1417="Sharing","PASSIVE",
U1417="Sites strategiques &amp; DataCenter","PASSIVE",
U1417="Exclu","Exclu",
U1417="SAT","ACTIVE",
U1417="SPARE-ISSUE","SPARE-ISSUE",
U1417="Fiber CAmtel","ACTIVE",
U1417="Fiber AOF","ACTIVE",
U1417="Projet OCM (HUAWEI)","PLANNED WORKS",
U1417="Projet OCM (NOKIA)","PLANNED WORKS",
U1417="ACCESS-ISSUE","ACCESS-ISSUE",
U1417="Projet OCM (ZTE, NOKIA, autres projets)","PLANNED WORKS",
U1417="No root CAuse","No root cause",
U1417="ODU HS","ACTIVE",
U1417="IP &amp; VLAN","ACTIVE",
U1417="Warehouse HUAWEI","SPARE-ISSUE",
U1417="SPARE-HS","SPARE-ISSUE",
U1417="Power Telco","ACTIVE", U1417="no impacts","no impacts"
),"")</f>
        <v>No root cause</v>
      </c>
      <c r="W1417" s="113"/>
      <c r="X1417" s="113"/>
      <c r="Y1417" s="113"/>
      <c r="Z1417" s="113"/>
      <c r="AA1417" s="113"/>
      <c r="AB1417" s="17" t="s">
        <v>5465</v>
      </c>
      <c r="AC1417" s="17" t="str">
        <f>_xlfn.XLOOKUP(B1417,'INCIDENT-04-27-2026'!E:E,'INCIDENT-04-27-2026'!F:F,"")</f>
        <v/>
      </c>
      <c r="AD1417" s="9"/>
      <c r="AE1417" s="7" t="s">
        <v>5465</v>
      </c>
      <c r="AF1417" s="6" t="str">
        <f>_xlfn.XLOOKUP(B1417,'[13]Input_27-04'!$B:$B,'[13]Input_27-04'!$M:$M,"")</f>
        <v/>
      </c>
      <c r="AG1417" s="7"/>
      <c r="AH1417" s="3"/>
      <c r="AI1417" s="18" t="str">
        <f>_xlfn.XLOOKUP(B1417,'[3]Cells Huawei 27042026 10h'!$B:$B,'[3]Cells Huawei 27042026 10h'!$T:$T,"")</f>
        <v/>
      </c>
      <c r="AJ1417" s="18" t="str">
        <f>_xlfn.XLOOKUP(B1417,'[3]Cells Huawei 27042026 15h'!$B:$B,'[3]Cells Huawei 27042026 15h'!$T:$T,"")</f>
        <v/>
      </c>
      <c r="AK1417" s="18" t="str">
        <f>_xlfn.XLOOKUP(B1417,'[4]cells down 27042026 11h28'!$B:$B,'[4]cells down 27042026 11h28'!$R:$R,"")</f>
        <v/>
      </c>
      <c r="AL1417" s="18" t="str">
        <f>_xlfn.XLOOKUP(B1417,'[4]cells down 27042026 18h01'!$B:$B,'[4]cells down 27042026 18h01'!$R:$R,"")</f>
        <v/>
      </c>
      <c r="AM1417" s="18" t="str">
        <f>_xlfn.XLOOKUP(B1417,'[5]cell downs 27042026 11h'!$B:$B,'[5]cell downs 27042026 11h'!$R:$R,"")</f>
        <v/>
      </c>
      <c r="AN1417" s="18" t="str">
        <f>_xlfn.XLOOKUP(B1417,'[5]cell downs 27042026 17h40'!$B:$B,'[5]cell downs 27042026 17h40'!$R:$R,"")</f>
        <v/>
      </c>
      <c r="AO1417" s="18" t="str">
        <f>_xlfn.XLOOKUP(B1417,'[6]ALL SITES DOWN'!$D:$D,'[6]ALL SITES DOWN'!$J:$J,"")</f>
        <v/>
      </c>
      <c r="AP1417" s="18" t="str">
        <f>_xlfn.XLOOKUP(B1417,'[7]ALL SITES DOWN'!$D:$D,'[7]ALL SITES DOWN'!$J:$J,"")</f>
        <v/>
      </c>
      <c r="AQ1417" s="9" t="str">
        <f>_xlfn.XLOOKUP(B1417,[8]sheet1!$AC:$AC,[8]sheet1!$AF:$AF,"")</f>
        <v/>
      </c>
      <c r="AR1417" s="14"/>
      <c r="AS1417" s="14" t="s">
        <v>5465</v>
      </c>
      <c r="AT1417" s="14" t="str">
        <f>_xlfn.XLOOKUP(B1417,'[9]cell downs 18042026 17h'!$B:$B,'[9]cell downs 18042026 17h'!$B:$B,"")</f>
        <v/>
      </c>
      <c r="AU1417" s="14" t="str">
        <f>_xlfn.XLOOKUP(B1417,'[10]Cells Huawei 19042026 15h'!$B:$B,'[10]Cells Huawei 19042026 15h'!$B:$B,"")</f>
        <v/>
      </c>
      <c r="AV1417" s="9" t="str">
        <f>_xlfn.XLOOKUP(B1417,'[11]cells down 19042026 9H40'!$B:$B,'[11]cells down 19042026 9H40'!$B:$B,"")</f>
        <v/>
      </c>
    </row>
    <row r="1418" spans="1:48" hidden="1" x14ac:dyDescent="0.3">
      <c r="A1418" s="1" t="s">
        <v>5193</v>
      </c>
      <c r="B1418" s="8" t="s">
        <v>5194</v>
      </c>
      <c r="C1418" s="3" t="str">
        <f>_xlfn.XLOOKUP(B1418,'[1]daily break down'!$D:$D,'[1]daily break down'!$E:$E,"")</f>
        <v>SUD-OUEST</v>
      </c>
      <c r="D1418" s="1" t="s">
        <v>11</v>
      </c>
      <c r="E1418" s="1"/>
      <c r="F1418" s="3" t="s">
        <v>13</v>
      </c>
      <c r="G1418" s="1" t="s">
        <v>14</v>
      </c>
      <c r="H1418" s="27" t="str">
        <f>_xlfn.XLOOKUP(B1418,[2]CALCULATION!$B:$B,[2]CALCULATION!$H:$H,"")</f>
        <v>Huawei</v>
      </c>
      <c r="I1418" s="26">
        <v>0.83259496109099307</v>
      </c>
      <c r="J1418" s="26">
        <v>0.66070047626793149</v>
      </c>
      <c r="K1418" s="26">
        <v>0</v>
      </c>
      <c r="L1418" s="26">
        <v>1.2844466702622184</v>
      </c>
      <c r="M1418" s="26">
        <v>2.5057393282025382</v>
      </c>
      <c r="N1418" s="26">
        <v>0</v>
      </c>
      <c r="O1418" s="26">
        <v>0</v>
      </c>
      <c r="P1418" s="114" t="s">
        <v>6364</v>
      </c>
      <c r="Q1418" s="42" t="s">
        <v>5538</v>
      </c>
      <c r="R1418" s="42"/>
      <c r="S1418" s="41" t="str" cm="1">
        <f t="array" ref="S1418">IFERROR(_xlfn.IFS(
U1418="MPR ISSUE","PDH",
U1418="BSS Hardware Issue","BSS",
U1418="Sites strategiques, MLL, Pylone, etc.","ENVTECH",
U1418="AKTIVCO DEFAUT GE &amp; POWER Cabinet","AKTIVCO",
U1418="AKTIVCO Coupure ENEO &amp; Baisse de tension","AKTIVCO GRID ONLY",
U1418="Coupure ENEO &amp; Baisse de tension","IHS GRID ONLY",
U1418="Defaut GE &amp; POWER Cabinet","IHS",
U1418="Sharing","Partners",
U1418="Sites strategiques &amp; DataCenter","SST &amp; DC",
U1418="Exclu","Exclu",
U1418="SAT","SAT",
U1418="SPARE-ISSUE","SPARE-ISSUE",
U1418="Fiber CAmtel","TRANS_FO_CAMTEL",
U1418="Fiber AOF","Fiber AOF",
U1418="Projet OCM (HUAWEI)","TRAVAUX-HUAWEI",
U1418="Projet OCM (NOKIA)","TRAVAUX-NOKIA",
U1418="ACCESS-ISSUE","ACCESS-ISSUE",
U1418="Projet OCM (ZTE, NOKIA, autres projets)","TRAVAUX OCM",
U1418="No root CAuse","No root cause",
U1418="ODU HS","PDH",
U1418="IP &amp; VLAN","PDH",
U1418="Warehouse HUAWEI","SPARE-ISSUE",
U1418="SPARE-HS","SPARE-ISSUE",
U1418="Power Telco","BSS",U1418="no impacts","no impacts"
),"")</f>
        <v>No root cause</v>
      </c>
      <c r="T1418" s="41" t="str" cm="1">
        <f t="array" ref="T1418">IFERROR(_xlfn.IFS(
U1418="MPR ISSUE","TX ISSUE",
U1418="BSS Hardware Issue","RAN ISSUE",
U1418="Sites strategiques, MLL, Pylone, etc.","ENVTECH",
U1418="AKTIVCO DEFAUT GE &amp; POWER Cabinet","POWER ISSUE",
U1418="AKTIVCO Coupure ENEO &amp; Baisse de tension","POWER ISSUE",
U1418="Coupure ENEO &amp; Baisse de tension","POWER ISSUE",
U1418="Defaut GE &amp; POWER Cabinet","POWER ISSUE",
U1418="Sharing","POWER ISSUE",
U1418="Sites strategiques &amp; DataCenter","POWER ISSUE",
U1418="Exclu","Exclu",
U1418="SAT","TX ISSUE",
U1418="SPARE-ISSUE","SPARE-ISSUE",
U1418="Fiber CAmtel","TX ISSUE",
U1418="Fiber AOF","TX ISSUE",
U1418="Projet OCM (HUAWEI)","TRAVAUX-HUAWEI",
U1418="Projet OCM (NOKIA)","TRAVAUX -NOKIA",
U1418="ACCESS-ISSUE","ACCESS-ISSUE",
U1418="Projet OCM (ZTE, NOKIA, autres projets)","TRAVAUX OCM",
U1418="No root CAuse","No root cause",
U1418="ODU HS","TX ISSUE",
U1418="IP &amp; VLAN","TX ISSUE",
U1418="Warehouse HUAWEI","SPARE-ISSUE",
U1418="SPARE-HS","SPARE-ISSUE",
U1418="Power Telco","RAN ISSUE",U1418="no impacts","no impacts"
),"")</f>
        <v>No root cause</v>
      </c>
      <c r="U1418" s="68" t="s">
        <v>5691</v>
      </c>
      <c r="V1418" s="41" t="str" cm="1">
        <f t="array" ref="V1418">IFERROR(_xlfn.IFS(
U1418="MPR ISSUE","ACTIVE",
U1418="BSS Hardware Issue","ACTIVE",
U1418="Sites strategiques, MLL, Pylone, etc.","PASSIVE",
U1418="AKTIVCO DEFAUT GE &amp; POWER Cabinet","PASSIVE",
U1418="AKTIVCO Coupure ENEO &amp; Baisse de tension","PASSIVE",
U1418="Coupure ENEO &amp; Baisse de tension","PASSIVE",
U1418="Defaut GE &amp; POWER Cabinet","PASSIVE",
U1418="Sharing","PASSIVE",
U1418="Sites strategiques &amp; DataCenter","PASSIVE",
U1418="Exclu","Exclu",
U1418="SAT","ACTIVE",
U1418="SPARE-ISSUE","SPARE-ISSUE",
U1418="Fiber CAmtel","ACTIVE",
U1418="Fiber AOF","ACTIVE",
U1418="Projet OCM (HUAWEI)","PLANNED WORKS",
U1418="Projet OCM (NOKIA)","PLANNED WORKS",
U1418="ACCESS-ISSUE","ACCESS-ISSUE",
U1418="Projet OCM (ZTE, NOKIA, autres projets)","PLANNED WORKS",
U1418="No root CAuse","No root cause",
U1418="ODU HS","ACTIVE",
U1418="IP &amp; VLAN","ACTIVE",
U1418="Warehouse HUAWEI","SPARE-ISSUE",
U1418="SPARE-HS","SPARE-ISSUE",
U1418="Power Telco","ACTIVE", U1418="no impacts","no impacts"
),"")</f>
        <v>No root cause</v>
      </c>
      <c r="W1418" s="113"/>
      <c r="X1418" s="113"/>
      <c r="Y1418" s="113"/>
      <c r="Z1418" s="113"/>
      <c r="AA1418" s="113"/>
      <c r="AB1418" s="17" t="s">
        <v>5465</v>
      </c>
      <c r="AC1418" s="17" t="str">
        <f>_xlfn.XLOOKUP(B1418,'INCIDENT-04-27-2026'!E:E,'INCIDENT-04-27-2026'!F:F,"")</f>
        <v/>
      </c>
      <c r="AD1418" s="9"/>
      <c r="AE1418" s="7" t="s">
        <v>5465</v>
      </c>
      <c r="AF1418" s="6" t="str">
        <f>_xlfn.XLOOKUP(B1418,'[13]Input_27-04'!$B:$B,'[13]Input_27-04'!$M:$M,"")</f>
        <v/>
      </c>
      <c r="AG1418" s="7"/>
      <c r="AH1418" s="3"/>
      <c r="AI1418" s="18" t="str">
        <f>_xlfn.XLOOKUP(B1418,'[3]Cells Huawei 27042026 10h'!$B:$B,'[3]Cells Huawei 27042026 10h'!$T:$T,"")</f>
        <v/>
      </c>
      <c r="AJ1418" s="18" t="str">
        <f>_xlfn.XLOOKUP(B1418,'[3]Cells Huawei 27042026 15h'!$B:$B,'[3]Cells Huawei 27042026 15h'!$T:$T,"")</f>
        <v/>
      </c>
      <c r="AK1418" s="18" t="str">
        <f>_xlfn.XLOOKUP(B1418,'[4]cells down 27042026 11h28'!$B:$B,'[4]cells down 27042026 11h28'!$R:$R,"")</f>
        <v/>
      </c>
      <c r="AL1418" s="18" t="str">
        <f>_xlfn.XLOOKUP(B1418,'[4]cells down 27042026 18h01'!$B:$B,'[4]cells down 27042026 18h01'!$R:$R,"")</f>
        <v/>
      </c>
      <c r="AM1418" s="18" t="str">
        <f>_xlfn.XLOOKUP(B1418,'[5]cell downs 27042026 11h'!$B:$B,'[5]cell downs 27042026 11h'!$R:$R,"")</f>
        <v/>
      </c>
      <c r="AN1418" s="18" t="str">
        <f>_xlfn.XLOOKUP(B1418,'[5]cell downs 27042026 17h40'!$B:$B,'[5]cell downs 27042026 17h40'!$R:$R,"")</f>
        <v/>
      </c>
      <c r="AO1418" s="18" t="str">
        <f>_xlfn.XLOOKUP(B1418,'[6]ALL SITES DOWN'!$D:$D,'[6]ALL SITES DOWN'!$J:$J,"")</f>
        <v/>
      </c>
      <c r="AP1418" s="18" t="str">
        <f>_xlfn.XLOOKUP(B1418,'[7]ALL SITES DOWN'!$D:$D,'[7]ALL SITES DOWN'!$J:$J,"")</f>
        <v/>
      </c>
      <c r="AQ1418" s="9" t="str">
        <f>_xlfn.XLOOKUP(B1418,[8]sheet1!$AC:$AC,[8]sheet1!$AF:$AF,"")</f>
        <v/>
      </c>
      <c r="AR1418" s="14"/>
      <c r="AS1418" s="14" t="s">
        <v>5465</v>
      </c>
      <c r="AT1418" s="14" t="str">
        <f>_xlfn.XLOOKUP(B1418,'[9]cell downs 18042026 17h'!$B:$B,'[9]cell downs 18042026 17h'!$B:$B,"")</f>
        <v/>
      </c>
      <c r="AU1418" s="14" t="str">
        <f>_xlfn.XLOOKUP(B1418,'[10]Cells Huawei 19042026 15h'!$B:$B,'[10]Cells Huawei 19042026 15h'!$B:$B,"")</f>
        <v/>
      </c>
      <c r="AV1418" s="9" t="str">
        <f>_xlfn.XLOOKUP(B1418,'[11]cells down 19042026 9H40'!$B:$B,'[11]cells down 19042026 9H40'!$B:$B,"")</f>
        <v/>
      </c>
    </row>
    <row r="1419" spans="1:48" hidden="1" x14ac:dyDescent="0.3">
      <c r="A1419" s="1" t="s">
        <v>4331</v>
      </c>
      <c r="B1419" s="8" t="s">
        <v>4332</v>
      </c>
      <c r="C1419" s="3" t="str">
        <f>_xlfn.XLOOKUP(B1419,'[1]daily break down'!$D:$D,'[1]daily break down'!$E:$E,"")</f>
        <v>Douala</v>
      </c>
      <c r="D1419" s="1" t="s">
        <v>11</v>
      </c>
      <c r="E1419" s="1" t="s">
        <v>12</v>
      </c>
      <c r="F1419" s="3" t="s">
        <v>31</v>
      </c>
      <c r="G1419" s="1" t="s">
        <v>32</v>
      </c>
      <c r="H1419" s="29" t="str">
        <f>_xlfn.XLOOKUP(B1419,[2]CALCULATION!$B:$B,[2]CALCULATION!$H:$H,"")</f>
        <v>ZTE</v>
      </c>
      <c r="I1419" s="26">
        <v>0</v>
      </c>
      <c r="J1419" s="26">
        <v>0.38882254239754799</v>
      </c>
      <c r="K1419" s="26">
        <v>0</v>
      </c>
      <c r="L1419" s="26">
        <v>0.57407550088033954</v>
      </c>
      <c r="M1419" s="26">
        <v>0</v>
      </c>
      <c r="N1419" s="26">
        <v>0</v>
      </c>
      <c r="O1419" s="26">
        <v>0</v>
      </c>
      <c r="P1419" s="114" t="s">
        <v>6364</v>
      </c>
      <c r="Q1419" s="42" t="s">
        <v>5538</v>
      </c>
      <c r="R1419" s="42"/>
      <c r="S1419" s="41" t="str" cm="1">
        <f t="array" ref="S1419">IFERROR(_xlfn.IFS(
U1419="MPR ISSUE","PDH",
U1419="BSS Hardware Issue","BSS",
U1419="Sites strategiques, MLL, Pylone, etc.","ENVTECH",
U1419="AKTIVCO DEFAUT GE &amp; POWER Cabinet","AKTIVCO",
U1419="AKTIVCO Coupure ENEO &amp; Baisse de tension","AKTIVCO GRID ONLY",
U1419="Coupure ENEO &amp; Baisse de tension","IHS GRID ONLY",
U1419="Defaut GE &amp; POWER Cabinet","IHS",
U1419="Sharing","Partners",
U1419="Sites strategiques &amp; DataCenter","SST &amp; DC",
U1419="Exclu","Exclu",
U1419="SAT","SAT",
U1419="SPARE-ISSUE","SPARE-ISSUE",
U1419="Fiber CAmtel","TRANS_FO_CAMTEL",
U1419="Fiber AOF","Fiber AOF",
U1419="Projet OCM (HUAWEI)","TRAVAUX-HUAWEI",
U1419="Projet OCM (NOKIA)","TRAVAUX-NOKIA",
U1419="ACCESS-ISSUE","ACCESS-ISSUE",
U1419="Projet OCM (ZTE, NOKIA, autres projets)","TRAVAUX OCM",
U1419="No root CAuse","No root cause",
U1419="ODU HS","PDH",
U1419="IP &amp; VLAN","PDH",
U1419="Warehouse HUAWEI","SPARE-ISSUE",
U1419="SPARE-HS","SPARE-ISSUE",
U1419="Power Telco","BSS",U1419="no impacts","no impacts"
),"")</f>
        <v>No root cause</v>
      </c>
      <c r="T1419" s="41" t="str" cm="1">
        <f t="array" ref="T1419">IFERROR(_xlfn.IFS(
U1419="MPR ISSUE","TX ISSUE",
U1419="BSS Hardware Issue","RAN ISSUE",
U1419="Sites strategiques, MLL, Pylone, etc.","ENVTECH",
U1419="AKTIVCO DEFAUT GE &amp; POWER Cabinet","POWER ISSUE",
U1419="AKTIVCO Coupure ENEO &amp; Baisse de tension","POWER ISSUE",
U1419="Coupure ENEO &amp; Baisse de tension","POWER ISSUE",
U1419="Defaut GE &amp; POWER Cabinet","POWER ISSUE",
U1419="Sharing","POWER ISSUE",
U1419="Sites strategiques &amp; DataCenter","POWER ISSUE",
U1419="Exclu","Exclu",
U1419="SAT","TX ISSUE",
U1419="SPARE-ISSUE","SPARE-ISSUE",
U1419="Fiber CAmtel","TX ISSUE",
U1419="Fiber AOF","TX ISSUE",
U1419="Projet OCM (HUAWEI)","TRAVAUX-HUAWEI",
U1419="Projet OCM (NOKIA)","TRAVAUX -NOKIA",
U1419="ACCESS-ISSUE","ACCESS-ISSUE",
U1419="Projet OCM (ZTE, NOKIA, autres projets)","TRAVAUX OCM",
U1419="No root CAuse","No root cause",
U1419="ODU HS","TX ISSUE",
U1419="IP &amp; VLAN","TX ISSUE",
U1419="Warehouse HUAWEI","SPARE-ISSUE",
U1419="SPARE-HS","SPARE-ISSUE",
U1419="Power Telco","RAN ISSUE",U1419="no impacts","no impacts"
),"")</f>
        <v>No root cause</v>
      </c>
      <c r="U1419" s="68" t="s">
        <v>5691</v>
      </c>
      <c r="V1419" s="41" t="str" cm="1">
        <f t="array" ref="V1419">IFERROR(_xlfn.IFS(
U1419="MPR ISSUE","ACTIVE",
U1419="BSS Hardware Issue","ACTIVE",
U1419="Sites strategiques, MLL, Pylone, etc.","PASSIVE",
U1419="AKTIVCO DEFAUT GE &amp; POWER Cabinet","PASSIVE",
U1419="AKTIVCO Coupure ENEO &amp; Baisse de tension","PASSIVE",
U1419="Coupure ENEO &amp; Baisse de tension","PASSIVE",
U1419="Defaut GE &amp; POWER Cabinet","PASSIVE",
U1419="Sharing","PASSIVE",
U1419="Sites strategiques &amp; DataCenter","PASSIVE",
U1419="Exclu","Exclu",
U1419="SAT","ACTIVE",
U1419="SPARE-ISSUE","SPARE-ISSUE",
U1419="Fiber CAmtel","ACTIVE",
U1419="Fiber AOF","ACTIVE",
U1419="Projet OCM (HUAWEI)","PLANNED WORKS",
U1419="Projet OCM (NOKIA)","PLANNED WORKS",
U1419="ACCESS-ISSUE","ACCESS-ISSUE",
U1419="Projet OCM (ZTE, NOKIA, autres projets)","PLANNED WORKS",
U1419="No root CAuse","No root cause",
U1419="ODU HS","ACTIVE",
U1419="IP &amp; VLAN","ACTIVE",
U1419="Warehouse HUAWEI","SPARE-ISSUE",
U1419="SPARE-HS","SPARE-ISSUE",
U1419="Power Telco","ACTIVE", U1419="no impacts","no impacts"
),"")</f>
        <v>No root cause</v>
      </c>
      <c r="W1419" s="113"/>
      <c r="X1419" s="113"/>
      <c r="Y1419" s="113"/>
      <c r="Z1419" s="113"/>
      <c r="AA1419" s="113"/>
      <c r="AB1419" s="17" t="s">
        <v>5465</v>
      </c>
      <c r="AC1419" s="17" t="str">
        <f>_xlfn.XLOOKUP(B1419,'INCIDENT-04-27-2026'!E:E,'INCIDENT-04-27-2026'!F:F,"")</f>
        <v/>
      </c>
      <c r="AD1419" s="9"/>
      <c r="AE1419" s="7" t="s">
        <v>5465</v>
      </c>
      <c r="AF1419" s="6" t="str">
        <f>_xlfn.XLOOKUP(B1419,'[13]Input_27-04'!$B:$B,'[13]Input_27-04'!$M:$M,"")</f>
        <v/>
      </c>
      <c r="AG1419" s="7"/>
      <c r="AH1419" s="3"/>
      <c r="AI1419" s="18" t="str">
        <f>_xlfn.XLOOKUP(B1419,'[3]Cells Huawei 27042026 10h'!$B:$B,'[3]Cells Huawei 27042026 10h'!$T:$T,"")</f>
        <v/>
      </c>
      <c r="AJ1419" s="18" t="str">
        <f>_xlfn.XLOOKUP(B1419,'[3]Cells Huawei 27042026 15h'!$B:$B,'[3]Cells Huawei 27042026 15h'!$T:$T,"")</f>
        <v/>
      </c>
      <c r="AK1419" s="18" t="str">
        <f>_xlfn.XLOOKUP(B1419,'[4]cells down 27042026 11h28'!$B:$B,'[4]cells down 27042026 11h28'!$R:$R,"")</f>
        <v/>
      </c>
      <c r="AL1419" s="18" t="str">
        <f>_xlfn.XLOOKUP(B1419,'[4]cells down 27042026 18h01'!$B:$B,'[4]cells down 27042026 18h01'!$R:$R,"")</f>
        <v/>
      </c>
      <c r="AM1419" s="18" t="str">
        <f>_xlfn.XLOOKUP(B1419,'[5]cell downs 27042026 11h'!$B:$B,'[5]cell downs 27042026 11h'!$R:$R,"")</f>
        <v/>
      </c>
      <c r="AN1419" s="18" t="str">
        <f>_xlfn.XLOOKUP(B1419,'[5]cell downs 27042026 17h40'!$B:$B,'[5]cell downs 27042026 17h40'!$R:$R,"")</f>
        <v/>
      </c>
      <c r="AO1419" s="18" t="str">
        <f>_xlfn.XLOOKUP(B1419,'[6]ALL SITES DOWN'!$D:$D,'[6]ALL SITES DOWN'!$J:$J,"")</f>
        <v/>
      </c>
      <c r="AP1419" s="18" t="str">
        <f>_xlfn.XLOOKUP(B1419,'[7]ALL SITES DOWN'!$D:$D,'[7]ALL SITES DOWN'!$J:$J,"")</f>
        <v/>
      </c>
      <c r="AQ1419" s="9" t="str">
        <f>_xlfn.XLOOKUP(B1419,[8]sheet1!$AC:$AC,[8]sheet1!$AF:$AF,"")</f>
        <v/>
      </c>
      <c r="AR1419" s="14"/>
      <c r="AS1419" s="14" t="s">
        <v>5465</v>
      </c>
      <c r="AT1419" s="14" t="str">
        <f>_xlfn.XLOOKUP(B1419,'[9]cell downs 18042026 17h'!$B:$B,'[9]cell downs 18042026 17h'!$B:$B,"")</f>
        <v/>
      </c>
      <c r="AU1419" s="14" t="str">
        <f>_xlfn.XLOOKUP(B1419,'[10]Cells Huawei 19042026 15h'!$B:$B,'[10]Cells Huawei 19042026 15h'!$B:$B,"")</f>
        <v/>
      </c>
      <c r="AV1419" s="9" t="str">
        <f>_xlfn.XLOOKUP(B1419,'[11]cells down 19042026 9H40'!$B:$B,'[11]cells down 19042026 9H40'!$B:$B,"")</f>
        <v/>
      </c>
    </row>
    <row r="1420" spans="1:48" hidden="1" x14ac:dyDescent="0.3">
      <c r="A1420" s="1" t="s">
        <v>2832</v>
      </c>
      <c r="B1420" s="8" t="s">
        <v>2833</v>
      </c>
      <c r="C1420" s="3" t="str">
        <f>_xlfn.XLOOKUP(B1420,'[1]daily break down'!$D:$D,'[1]daily break down'!$E:$E,"")</f>
        <v>CENTRE</v>
      </c>
      <c r="D1420" s="1" t="s">
        <v>11</v>
      </c>
      <c r="E1420" s="1" t="s">
        <v>12</v>
      </c>
      <c r="F1420" s="3" t="s">
        <v>37</v>
      </c>
      <c r="G1420" s="1" t="s">
        <v>1619</v>
      </c>
      <c r="H1420" s="29" t="str">
        <f>_xlfn.XLOOKUP(B1420,[2]CALCULATION!$B:$B,[2]CALCULATION!$H:$H,"")</f>
        <v>ZTE</v>
      </c>
      <c r="I1420" s="26">
        <v>0</v>
      </c>
      <c r="J1420" s="26">
        <v>1.2351683488712537</v>
      </c>
      <c r="K1420" s="26">
        <v>1.1325274731546167E-2</v>
      </c>
      <c r="L1420" s="26">
        <v>0</v>
      </c>
      <c r="M1420" s="26">
        <v>0</v>
      </c>
      <c r="N1420" s="26">
        <v>0</v>
      </c>
      <c r="O1420" s="26">
        <v>0</v>
      </c>
      <c r="P1420" s="114" t="s">
        <v>6364</v>
      </c>
      <c r="Q1420" s="42" t="s">
        <v>5538</v>
      </c>
      <c r="R1420" s="42"/>
      <c r="S1420" s="41" t="str" cm="1">
        <f t="array" ref="S1420">IFERROR(_xlfn.IFS(
U1420="MPR ISSUE","PDH",
U1420="BSS Hardware Issue","BSS",
U1420="Sites strategiques, MLL, Pylone, etc.","ENVTECH",
U1420="AKTIVCO DEFAUT GE &amp; POWER Cabinet","AKTIVCO",
U1420="AKTIVCO Coupure ENEO &amp; Baisse de tension","AKTIVCO GRID ONLY",
U1420="Coupure ENEO &amp; Baisse de tension","IHS GRID ONLY",
U1420="Defaut GE &amp; POWER Cabinet","IHS",
U1420="Sharing","Partners",
U1420="Sites strategiques &amp; DataCenter","SST &amp; DC",
U1420="Exclu","Exclu",
U1420="SAT","SAT",
U1420="SPARE-ISSUE","SPARE-ISSUE",
U1420="Fiber CAmtel","TRANS_FO_CAMTEL",
U1420="Fiber AOF","Fiber AOF",
U1420="Projet OCM (HUAWEI)","TRAVAUX-HUAWEI",
U1420="Projet OCM (NOKIA)","TRAVAUX-NOKIA",
U1420="ACCESS-ISSUE","ACCESS-ISSUE",
U1420="Projet OCM (ZTE, NOKIA, autres projets)","TRAVAUX OCM",
U1420="No root CAuse","No root cause",
U1420="ODU HS","PDH",
U1420="IP &amp; VLAN","PDH",
U1420="Warehouse HUAWEI","SPARE-ISSUE",
U1420="SPARE-HS","SPARE-ISSUE",
U1420="Power Telco","BSS",U1420="no impacts","no impacts"
),"")</f>
        <v>No root cause</v>
      </c>
      <c r="T1420" s="41" t="str" cm="1">
        <f t="array" ref="T1420">IFERROR(_xlfn.IFS(
U1420="MPR ISSUE","TX ISSUE",
U1420="BSS Hardware Issue","RAN ISSUE",
U1420="Sites strategiques, MLL, Pylone, etc.","ENVTECH",
U1420="AKTIVCO DEFAUT GE &amp; POWER Cabinet","POWER ISSUE",
U1420="AKTIVCO Coupure ENEO &amp; Baisse de tension","POWER ISSUE",
U1420="Coupure ENEO &amp; Baisse de tension","POWER ISSUE",
U1420="Defaut GE &amp; POWER Cabinet","POWER ISSUE",
U1420="Sharing","POWER ISSUE",
U1420="Sites strategiques &amp; DataCenter","POWER ISSUE",
U1420="Exclu","Exclu",
U1420="SAT","TX ISSUE",
U1420="SPARE-ISSUE","SPARE-ISSUE",
U1420="Fiber CAmtel","TX ISSUE",
U1420="Fiber AOF","TX ISSUE",
U1420="Projet OCM (HUAWEI)","TRAVAUX-HUAWEI",
U1420="Projet OCM (NOKIA)","TRAVAUX -NOKIA",
U1420="ACCESS-ISSUE","ACCESS-ISSUE",
U1420="Projet OCM (ZTE, NOKIA, autres projets)","TRAVAUX OCM",
U1420="No root CAuse","No root cause",
U1420="ODU HS","TX ISSUE",
U1420="IP &amp; VLAN","TX ISSUE",
U1420="Warehouse HUAWEI","SPARE-ISSUE",
U1420="SPARE-HS","SPARE-ISSUE",
U1420="Power Telco","RAN ISSUE",U1420="no impacts","no impacts"
),"")</f>
        <v>No root cause</v>
      </c>
      <c r="U1420" s="68" t="s">
        <v>5691</v>
      </c>
      <c r="V1420" s="41" t="str" cm="1">
        <f t="array" ref="V1420">IFERROR(_xlfn.IFS(
U1420="MPR ISSUE","ACTIVE",
U1420="BSS Hardware Issue","ACTIVE",
U1420="Sites strategiques, MLL, Pylone, etc.","PASSIVE",
U1420="AKTIVCO DEFAUT GE &amp; POWER Cabinet","PASSIVE",
U1420="AKTIVCO Coupure ENEO &amp; Baisse de tension","PASSIVE",
U1420="Coupure ENEO &amp; Baisse de tension","PASSIVE",
U1420="Defaut GE &amp; POWER Cabinet","PASSIVE",
U1420="Sharing","PASSIVE",
U1420="Sites strategiques &amp; DataCenter","PASSIVE",
U1420="Exclu","Exclu",
U1420="SAT","ACTIVE",
U1420="SPARE-ISSUE","SPARE-ISSUE",
U1420="Fiber CAmtel","ACTIVE",
U1420="Fiber AOF","ACTIVE",
U1420="Projet OCM (HUAWEI)","PLANNED WORKS",
U1420="Projet OCM (NOKIA)","PLANNED WORKS",
U1420="ACCESS-ISSUE","ACCESS-ISSUE",
U1420="Projet OCM (ZTE, NOKIA, autres projets)","PLANNED WORKS",
U1420="No root CAuse","No root cause",
U1420="ODU HS","ACTIVE",
U1420="IP &amp; VLAN","ACTIVE",
U1420="Warehouse HUAWEI","SPARE-ISSUE",
U1420="SPARE-HS","SPARE-ISSUE",
U1420="Power Telco","ACTIVE", U1420="no impacts","no impacts"
),"")</f>
        <v>No root cause</v>
      </c>
      <c r="W1420" s="113"/>
      <c r="X1420" s="113"/>
      <c r="Y1420" s="113"/>
      <c r="Z1420" s="113"/>
      <c r="AA1420" s="113"/>
      <c r="AB1420" s="17" t="s">
        <v>5465</v>
      </c>
      <c r="AC1420" s="17" t="str">
        <f>_xlfn.XLOOKUP(B1420,'INCIDENT-04-27-2026'!E:E,'INCIDENT-04-27-2026'!F:F,"")</f>
        <v/>
      </c>
      <c r="AD1420" s="9"/>
      <c r="AE1420" s="7" t="s">
        <v>5465</v>
      </c>
      <c r="AF1420" s="6" t="str">
        <f>_xlfn.XLOOKUP(B1420,'[13]Input_27-04'!$B:$B,'[13]Input_27-04'!$M:$M,"")</f>
        <v/>
      </c>
      <c r="AG1420" s="7"/>
      <c r="AH1420" s="3"/>
      <c r="AI1420" s="18" t="str">
        <f>_xlfn.XLOOKUP(B1420,'[3]Cells Huawei 27042026 10h'!$B:$B,'[3]Cells Huawei 27042026 10h'!$T:$T,"")</f>
        <v/>
      </c>
      <c r="AJ1420" s="18" t="str">
        <f>_xlfn.XLOOKUP(B1420,'[3]Cells Huawei 27042026 15h'!$B:$B,'[3]Cells Huawei 27042026 15h'!$T:$T,"")</f>
        <v/>
      </c>
      <c r="AK1420" s="18" t="str">
        <f>_xlfn.XLOOKUP(B1420,'[4]cells down 27042026 11h28'!$B:$B,'[4]cells down 27042026 11h28'!$R:$R,"")</f>
        <v/>
      </c>
      <c r="AL1420" s="18" t="str">
        <f>_xlfn.XLOOKUP(B1420,'[4]cells down 27042026 18h01'!$B:$B,'[4]cells down 27042026 18h01'!$R:$R,"")</f>
        <v/>
      </c>
      <c r="AM1420" s="18" t="str">
        <f>_xlfn.XLOOKUP(B1420,'[5]cell downs 27042026 11h'!$B:$B,'[5]cell downs 27042026 11h'!$R:$R,"")</f>
        <v/>
      </c>
      <c r="AN1420" s="18" t="str">
        <f>_xlfn.XLOOKUP(B1420,'[5]cell downs 27042026 17h40'!$B:$B,'[5]cell downs 27042026 17h40'!$R:$R,"")</f>
        <v/>
      </c>
      <c r="AO1420" s="18" t="str">
        <f>_xlfn.XLOOKUP(B1420,'[6]ALL SITES DOWN'!$D:$D,'[6]ALL SITES DOWN'!$J:$J,"")</f>
        <v/>
      </c>
      <c r="AP1420" s="18" t="str">
        <f>_xlfn.XLOOKUP(B1420,'[7]ALL SITES DOWN'!$D:$D,'[7]ALL SITES DOWN'!$J:$J,"")</f>
        <v/>
      </c>
      <c r="AQ1420" s="9" t="str">
        <f>_xlfn.XLOOKUP(B1420,[8]sheet1!$AC:$AC,[8]sheet1!$AF:$AF,"")</f>
        <v/>
      </c>
      <c r="AR1420" s="14"/>
      <c r="AS1420" s="14" t="s">
        <v>5465</v>
      </c>
      <c r="AT1420" s="14" t="str">
        <f>_xlfn.XLOOKUP(B1420,'[9]cell downs 18042026 17h'!$B:$B,'[9]cell downs 18042026 17h'!$B:$B,"")</f>
        <v/>
      </c>
      <c r="AU1420" s="14" t="str">
        <f>_xlfn.XLOOKUP(B1420,'[10]Cells Huawei 19042026 15h'!$B:$B,'[10]Cells Huawei 19042026 15h'!$B:$B,"")</f>
        <v/>
      </c>
      <c r="AV1420" s="9" t="str">
        <f>_xlfn.XLOOKUP(B1420,'[11]cells down 19042026 9H40'!$B:$B,'[11]cells down 19042026 9H40'!$B:$B,"")</f>
        <v/>
      </c>
    </row>
    <row r="1421" spans="1:48" hidden="1" x14ac:dyDescent="0.3">
      <c r="A1421" s="1" t="s">
        <v>211</v>
      </c>
      <c r="B1421" s="8" t="s">
        <v>212</v>
      </c>
      <c r="C1421" s="3" t="str">
        <f>_xlfn.XLOOKUP(B1421,'[1]daily break down'!$D:$D,'[1]daily break down'!$E:$E,"")</f>
        <v>SUD-OUEST</v>
      </c>
      <c r="D1421" s="1" t="s">
        <v>11</v>
      </c>
      <c r="E1421" s="1" t="s">
        <v>12</v>
      </c>
      <c r="F1421" s="3" t="s">
        <v>13</v>
      </c>
      <c r="G1421" s="1" t="s">
        <v>14</v>
      </c>
      <c r="H1421" s="27" t="str">
        <f>_xlfn.XLOOKUP(B1421,[2]CALCULATION!$B:$B,[2]CALCULATION!$H:$H,"")</f>
        <v>Huawei</v>
      </c>
      <c r="I1421" s="26">
        <v>0</v>
      </c>
      <c r="J1421" s="26">
        <v>0</v>
      </c>
      <c r="K1421" s="26">
        <v>0</v>
      </c>
      <c r="L1421" s="26">
        <v>0</v>
      </c>
      <c r="M1421" s="26">
        <v>0</v>
      </c>
      <c r="N1421" s="26">
        <v>0</v>
      </c>
      <c r="O1421" s="26">
        <v>0</v>
      </c>
      <c r="P1421" s="114" t="s">
        <v>6364</v>
      </c>
      <c r="Q1421" s="42" t="s">
        <v>6353</v>
      </c>
      <c r="R1421" s="42"/>
      <c r="S1421" s="41" t="str" cm="1">
        <f t="array" ref="S1421">IFERROR(_xlfn.IFS(
U1421="MPR ISSUE","PDH",
U1421="BSS Hardware Issue","BSS",
U1421="Sites strategiques, MLL, Pylone, etc.","ENVTECH",
U1421="AKTIVCO DEFAUT GE &amp; POWER Cabinet","AKTIVCO",
U1421="AKTIVCO Coupure ENEO &amp; Baisse de tension","AKTIVCO GRID ONLY",
U1421="Coupure ENEO &amp; Baisse de tension","IHS GRID ONLY",
U1421="Defaut GE &amp; POWER Cabinet","IHS",
U1421="Sharing","Partners",
U1421="Sites strategiques &amp; DataCenter","SST &amp; DC",
U1421="Exclu","Exclu",
U1421="SAT","SAT",
U1421="SPARE-ISSUE","SPARE-ISSUE",
U1421="Fiber CAmtel","TRANS_FO_CAMTEL",
U1421="Fiber AOF","Fiber AOF",
U1421="Projet OCM (HUAWEI)","TRAVAUX-HUAWEI",
U1421="Projet OCM (NOKIA)","TRAVAUX-NOKIA",
U1421="ACCESS-ISSUE","ACCESS-ISSUE",
U1421="Projet OCM (ZTE, NOKIA, autres projets)","TRAVAUX OCM",
U1421="No root CAuse","No root cause",
U1421="ODU HS","PDH",
U1421="IP &amp; VLAN","PDH",
U1421="Warehouse HUAWEI","SPARE-ISSUE",
U1421="SPARE-HS","SPARE-ISSUE",
U1421="Power Telco","BSS",U1421="no impacts","no impacts"
),"")</f>
        <v/>
      </c>
      <c r="T1421" s="41" t="str" cm="1">
        <f t="array" ref="T1421">IFERROR(_xlfn.IFS(
U1421="MPR ISSUE","TX ISSUE",
U1421="BSS Hardware Issue","RAN ISSUE",
U1421="Sites strategiques, MLL, Pylone, etc.","ENVTECH",
U1421="AKTIVCO DEFAUT GE &amp; POWER Cabinet","POWER ISSUE",
U1421="AKTIVCO Coupure ENEO &amp; Baisse de tension","POWER ISSUE",
U1421="Coupure ENEO &amp; Baisse de tension","POWER ISSUE",
U1421="Defaut GE &amp; POWER Cabinet","POWER ISSUE",
U1421="Sharing","POWER ISSUE",
U1421="Sites strategiques &amp; DataCenter","POWER ISSUE",
U1421="Exclu","Exclu",
U1421="SAT","TX ISSUE",
U1421="SPARE-ISSUE","SPARE-ISSUE",
U1421="Fiber CAmtel","TX ISSUE",
U1421="Fiber AOF","TX ISSUE",
U1421="Projet OCM (HUAWEI)","TRAVAUX-HUAWEI",
U1421="Projet OCM (NOKIA)","TRAVAUX -NOKIA",
U1421="ACCESS-ISSUE","ACCESS-ISSUE",
U1421="Projet OCM (ZTE, NOKIA, autres projets)","TRAVAUX OCM",
U1421="No root CAuse","No root cause",
U1421="ODU HS","TX ISSUE",
U1421="IP &amp; VLAN","TX ISSUE",
U1421="Warehouse HUAWEI","SPARE-ISSUE",
U1421="SPARE-HS","SPARE-ISSUE",
U1421="Power Telco","RAN ISSUE",U1421="no impacts","no impacts"
),"")</f>
        <v/>
      </c>
      <c r="U1421" s="68"/>
      <c r="V1421" s="41" t="str" cm="1">
        <f t="array" ref="V1421">IFERROR(_xlfn.IFS(
U1421="MPR ISSUE","ACTIVE",
U1421="BSS Hardware Issue","ACTIVE",
U1421="Sites strategiques, MLL, Pylone, etc.","PASSIVE",
U1421="AKTIVCO DEFAUT GE &amp; POWER Cabinet","PASSIVE",
U1421="AKTIVCO Coupure ENEO &amp; Baisse de tension","PASSIVE",
U1421="Coupure ENEO &amp; Baisse de tension","PASSIVE",
U1421="Defaut GE &amp; POWER Cabinet","PASSIVE",
U1421="Sharing","PASSIVE",
U1421="Sites strategiques &amp; DataCenter","PASSIVE",
U1421="Exclu","Exclu",
U1421="SAT","ACTIVE",
U1421="SPARE-ISSUE","SPARE-ISSUE",
U1421="Fiber CAmtel","ACTIVE",
U1421="Fiber AOF","ACTIVE",
U1421="Projet OCM (HUAWEI)","PLANNED WORKS",
U1421="Projet OCM (NOKIA)","PLANNED WORKS",
U1421="ACCESS-ISSUE","ACCESS-ISSUE",
U1421="Projet OCM (ZTE, NOKIA, autres projets)","PLANNED WORKS",
U1421="No root CAuse","No root cause",
U1421="ODU HS","ACTIVE",
U1421="IP &amp; VLAN","ACTIVE",
U1421="Warehouse HUAWEI","SPARE-ISSUE",
U1421="SPARE-HS","SPARE-ISSUE",
U1421="Power Telco","ACTIVE", U1421="no impacts","no impacts"
),"")</f>
        <v/>
      </c>
      <c r="W1421" s="113"/>
      <c r="X1421" s="113"/>
      <c r="Y1421" s="113"/>
      <c r="Z1421" s="113"/>
      <c r="AA1421" s="113"/>
      <c r="AB1421" s="17" t="s">
        <v>5465</v>
      </c>
      <c r="AC1421" s="17" t="str">
        <f>_xlfn.XLOOKUP(B1421,'INCIDENT-04-27-2026'!E:E,'INCIDENT-04-27-2026'!F:F,"")</f>
        <v/>
      </c>
      <c r="AD1421" s="9"/>
      <c r="AE1421" s="7" t="s">
        <v>5465</v>
      </c>
      <c r="AF1421" s="6" t="str">
        <f>_xlfn.XLOOKUP(B1421,'[13]Input_27-04'!$B:$B,'[13]Input_27-04'!$M:$M,"")</f>
        <v/>
      </c>
      <c r="AG1421" s="7"/>
      <c r="AH1421" s="3"/>
      <c r="AI1421" s="18" t="str">
        <f>_xlfn.XLOOKUP(B1421,'[3]Cells Huawei 27042026 10h'!$B:$B,'[3]Cells Huawei 27042026 10h'!$T:$T,"")</f>
        <v/>
      </c>
      <c r="AJ1421" s="18" t="str">
        <f>_xlfn.XLOOKUP(B1421,'[3]Cells Huawei 27042026 15h'!$B:$B,'[3]Cells Huawei 27042026 15h'!$T:$T,"")</f>
        <v/>
      </c>
      <c r="AK1421" s="18" t="str">
        <f>_xlfn.XLOOKUP(B1421,'[4]cells down 27042026 11h28'!$B:$B,'[4]cells down 27042026 11h28'!$R:$R,"")</f>
        <v/>
      </c>
      <c r="AL1421" s="18" t="str">
        <f>_xlfn.XLOOKUP(B1421,'[4]cells down 27042026 18h01'!$B:$B,'[4]cells down 27042026 18h01'!$R:$R,"")</f>
        <v/>
      </c>
      <c r="AM1421" s="18" t="str">
        <f>_xlfn.XLOOKUP(B1421,'[5]cell downs 27042026 11h'!$B:$B,'[5]cell downs 27042026 11h'!$R:$R,"")</f>
        <v/>
      </c>
      <c r="AN1421" s="18" t="str">
        <f>_xlfn.XLOOKUP(B1421,'[5]cell downs 27042026 17h40'!$B:$B,'[5]cell downs 27042026 17h40'!$R:$R,"")</f>
        <v/>
      </c>
      <c r="AO1421" s="18" t="str">
        <f>_xlfn.XLOOKUP(B1421,'[6]ALL SITES DOWN'!$D:$D,'[6]ALL SITES DOWN'!$J:$J,"")</f>
        <v/>
      </c>
      <c r="AP1421" s="18" t="str">
        <f>_xlfn.XLOOKUP(B1421,'[7]ALL SITES DOWN'!$D:$D,'[7]ALL SITES DOWN'!$J:$J,"")</f>
        <v/>
      </c>
      <c r="AQ1421" s="9" t="str">
        <f>_xlfn.XLOOKUP(B1421,[8]sheet1!$AC:$AC,[8]sheet1!$AF:$AF,"")</f>
        <v/>
      </c>
      <c r="AR1421" s="14"/>
      <c r="AS1421" s="14" t="s">
        <v>5465</v>
      </c>
      <c r="AT1421" s="14" t="str">
        <f>_xlfn.XLOOKUP(B1421,'[9]cell downs 18042026 17h'!$B:$B,'[9]cell downs 18042026 17h'!$B:$B,"")</f>
        <v/>
      </c>
      <c r="AU1421" s="14" t="str">
        <f>_xlfn.XLOOKUP(B1421,'[10]Cells Huawei 19042026 15h'!$B:$B,'[10]Cells Huawei 19042026 15h'!$B:$B,"")</f>
        <v/>
      </c>
      <c r="AV1421" s="9" t="str">
        <f>_xlfn.XLOOKUP(B1421,'[11]cells down 19042026 9H40'!$B:$B,'[11]cells down 19042026 9H40'!$B:$B,"")</f>
        <v/>
      </c>
    </row>
    <row r="1422" spans="1:48" hidden="1" x14ac:dyDescent="0.3">
      <c r="A1422" s="1" t="s">
        <v>2841</v>
      </c>
      <c r="B1422" s="1" t="s">
        <v>2842</v>
      </c>
      <c r="C1422" s="3" t="str">
        <f>_xlfn.XLOOKUP(B1422,'[1]daily break down'!$D:$D,'[1]daily break down'!$E:$E,"")</f>
        <v>Douala</v>
      </c>
      <c r="D1422" s="1" t="s">
        <v>11</v>
      </c>
      <c r="E1422" s="1" t="s">
        <v>12</v>
      </c>
      <c r="F1422" s="3" t="s">
        <v>31</v>
      </c>
      <c r="G1422" s="1" t="s">
        <v>32</v>
      </c>
      <c r="H1422" s="29" t="str">
        <f>_xlfn.XLOOKUP(B1422,[2]CALCULATION!$B:$B,[2]CALCULATION!$H:$H,"")</f>
        <v>ZTE</v>
      </c>
      <c r="I1422" s="26">
        <v>0</v>
      </c>
      <c r="J1422" s="26">
        <v>0.33490710064406037</v>
      </c>
      <c r="K1422" s="26">
        <v>0</v>
      </c>
      <c r="L1422" s="26">
        <v>5.4936856688725086</v>
      </c>
      <c r="M1422" s="26">
        <v>0</v>
      </c>
      <c r="N1422" s="26">
        <v>0</v>
      </c>
      <c r="O1422" s="26">
        <v>0</v>
      </c>
      <c r="P1422" s="114" t="s">
        <v>6364</v>
      </c>
      <c r="Q1422" s="42" t="s">
        <v>5538</v>
      </c>
      <c r="R1422" s="42"/>
      <c r="S1422" s="41" t="str" cm="1">
        <f t="array" ref="S1422">IFERROR(_xlfn.IFS(
U1422="MPR ISSUE","PDH",
U1422="BSS Hardware Issue","BSS",
U1422="Sites strategiques, MLL, Pylone, etc.","ENVTECH",
U1422="AKTIVCO DEFAUT GE &amp; POWER Cabinet","AKTIVCO",
U1422="AKTIVCO Coupure ENEO &amp; Baisse de tension","AKTIVCO GRID ONLY",
U1422="Coupure ENEO &amp; Baisse de tension","IHS GRID ONLY",
U1422="Defaut GE &amp; POWER Cabinet","IHS",
U1422="Sharing","Partners",
U1422="Sites strategiques &amp; DataCenter","SST &amp; DC",
U1422="Exclu","Exclu",
U1422="SAT","SAT",
U1422="SPARE-ISSUE","SPARE-ISSUE",
U1422="Fiber CAmtel","TRANS_FO_CAMTEL",
U1422="Fiber AOF","Fiber AOF",
U1422="Projet OCM (HUAWEI)","TRAVAUX-HUAWEI",
U1422="Projet OCM (NOKIA)","TRAVAUX-NOKIA",
U1422="ACCESS-ISSUE","ACCESS-ISSUE",
U1422="Projet OCM (ZTE, NOKIA, autres projets)","TRAVAUX OCM",
U1422="No root CAuse","No root cause",
U1422="ODU HS","PDH",
U1422="IP &amp; VLAN","PDH",
U1422="Warehouse HUAWEI","SPARE-ISSUE",
U1422="SPARE-HS","SPARE-ISSUE",
U1422="Power Telco","BSS",U1422="no impacts","no impacts"
),"")</f>
        <v>No root cause</v>
      </c>
      <c r="T1422" s="41" t="str" cm="1">
        <f t="array" ref="T1422">IFERROR(_xlfn.IFS(
U1422="MPR ISSUE","TX ISSUE",
U1422="BSS Hardware Issue","RAN ISSUE",
U1422="Sites strategiques, MLL, Pylone, etc.","ENVTECH",
U1422="AKTIVCO DEFAUT GE &amp; POWER Cabinet","POWER ISSUE",
U1422="AKTIVCO Coupure ENEO &amp; Baisse de tension","POWER ISSUE",
U1422="Coupure ENEO &amp; Baisse de tension","POWER ISSUE",
U1422="Defaut GE &amp; POWER Cabinet","POWER ISSUE",
U1422="Sharing","POWER ISSUE",
U1422="Sites strategiques &amp; DataCenter","POWER ISSUE",
U1422="Exclu","Exclu",
U1422="SAT","TX ISSUE",
U1422="SPARE-ISSUE","SPARE-ISSUE",
U1422="Fiber CAmtel","TX ISSUE",
U1422="Fiber AOF","TX ISSUE",
U1422="Projet OCM (HUAWEI)","TRAVAUX-HUAWEI",
U1422="Projet OCM (NOKIA)","TRAVAUX -NOKIA",
U1422="ACCESS-ISSUE","ACCESS-ISSUE",
U1422="Projet OCM (ZTE, NOKIA, autres projets)","TRAVAUX OCM",
U1422="No root CAuse","No root cause",
U1422="ODU HS","TX ISSUE",
U1422="IP &amp; VLAN","TX ISSUE",
U1422="Warehouse HUAWEI","SPARE-ISSUE",
U1422="SPARE-HS","SPARE-ISSUE",
U1422="Power Telco","RAN ISSUE",U1422="no impacts","no impacts"
),"")</f>
        <v>No root cause</v>
      </c>
      <c r="U1422" s="68" t="s">
        <v>5691</v>
      </c>
      <c r="V1422" s="41" t="str" cm="1">
        <f t="array" ref="V1422">IFERROR(_xlfn.IFS(
U1422="MPR ISSUE","ACTIVE",
U1422="BSS Hardware Issue","ACTIVE",
U1422="Sites strategiques, MLL, Pylone, etc.","PASSIVE",
U1422="AKTIVCO DEFAUT GE &amp; POWER Cabinet","PASSIVE",
U1422="AKTIVCO Coupure ENEO &amp; Baisse de tension","PASSIVE",
U1422="Coupure ENEO &amp; Baisse de tension","PASSIVE",
U1422="Defaut GE &amp; POWER Cabinet","PASSIVE",
U1422="Sharing","PASSIVE",
U1422="Sites strategiques &amp; DataCenter","PASSIVE",
U1422="Exclu","Exclu",
U1422="SAT","ACTIVE",
U1422="SPARE-ISSUE","SPARE-ISSUE",
U1422="Fiber CAmtel","ACTIVE",
U1422="Fiber AOF","ACTIVE",
U1422="Projet OCM (HUAWEI)","PLANNED WORKS",
U1422="Projet OCM (NOKIA)","PLANNED WORKS",
U1422="ACCESS-ISSUE","ACCESS-ISSUE",
U1422="Projet OCM (ZTE, NOKIA, autres projets)","PLANNED WORKS",
U1422="No root CAuse","No root cause",
U1422="ODU HS","ACTIVE",
U1422="IP &amp; VLAN","ACTIVE",
U1422="Warehouse HUAWEI","SPARE-ISSUE",
U1422="SPARE-HS","SPARE-ISSUE",
U1422="Power Telco","ACTIVE", U1422="no impacts","no impacts"
),"")</f>
        <v>No root cause</v>
      </c>
      <c r="W1422" s="113"/>
      <c r="X1422" s="113"/>
      <c r="Y1422" s="113"/>
      <c r="Z1422" s="113"/>
      <c r="AA1422" s="113"/>
      <c r="AB1422" s="17" t="s">
        <v>5465</v>
      </c>
      <c r="AC1422" s="17" t="str">
        <f>_xlfn.XLOOKUP(B1422,'INCIDENT-04-27-2026'!E:E,'INCIDENT-04-27-2026'!F:F,"")</f>
        <v/>
      </c>
      <c r="AD1422" s="9"/>
      <c r="AE1422" s="7" t="s">
        <v>5465</v>
      </c>
      <c r="AF1422" s="6" t="str">
        <f>_xlfn.XLOOKUP(B1422,'[13]Input_27-04'!$B:$B,'[13]Input_27-04'!$M:$M,"")</f>
        <v/>
      </c>
      <c r="AG1422" s="7"/>
      <c r="AH1422" s="3"/>
      <c r="AI1422" s="18" t="str">
        <f>_xlfn.XLOOKUP(B1422,'[3]Cells Huawei 27042026 10h'!$B:$B,'[3]Cells Huawei 27042026 10h'!$T:$T,"")</f>
        <v/>
      </c>
      <c r="AJ1422" s="18" t="str">
        <f>_xlfn.XLOOKUP(B1422,'[3]Cells Huawei 27042026 15h'!$B:$B,'[3]Cells Huawei 27042026 15h'!$T:$T,"")</f>
        <v/>
      </c>
      <c r="AK1422" s="18" t="str">
        <f>_xlfn.XLOOKUP(B1422,'[4]cells down 27042026 11h28'!$B:$B,'[4]cells down 27042026 11h28'!$R:$R,"")</f>
        <v/>
      </c>
      <c r="AL1422" s="18" t="str">
        <f>_xlfn.XLOOKUP(B1422,'[4]cells down 27042026 18h01'!$B:$B,'[4]cells down 27042026 18h01'!$R:$R,"")</f>
        <v/>
      </c>
      <c r="AM1422" s="18" t="str">
        <f>_xlfn.XLOOKUP(B1422,'[5]cell downs 27042026 11h'!$B:$B,'[5]cell downs 27042026 11h'!$R:$R,"")</f>
        <v/>
      </c>
      <c r="AN1422" s="18" t="str">
        <f>_xlfn.XLOOKUP(B1422,'[5]cell downs 27042026 17h40'!$B:$B,'[5]cell downs 27042026 17h40'!$R:$R,"")</f>
        <v/>
      </c>
      <c r="AO1422" s="18" t="str">
        <f>_xlfn.XLOOKUP(B1422,'[6]ALL SITES DOWN'!$D:$D,'[6]ALL SITES DOWN'!$J:$J,"")</f>
        <v/>
      </c>
      <c r="AP1422" s="18" t="str">
        <f>_xlfn.XLOOKUP(B1422,'[7]ALL SITES DOWN'!$D:$D,'[7]ALL SITES DOWN'!$J:$J,"")</f>
        <v/>
      </c>
      <c r="AQ1422" s="9" t="str">
        <f>_xlfn.XLOOKUP(B1422,[8]sheet1!$AC:$AC,[8]sheet1!$AF:$AF,"")</f>
        <v/>
      </c>
      <c r="AR1422" s="14"/>
      <c r="AS1422" s="14" t="s">
        <v>5465</v>
      </c>
      <c r="AT1422" s="14" t="str">
        <f>_xlfn.XLOOKUP(B1422,'[9]cell downs 18042026 17h'!$B:$B,'[9]cell downs 18042026 17h'!$B:$B,"")</f>
        <v/>
      </c>
      <c r="AU1422" s="14" t="str">
        <f>_xlfn.XLOOKUP(B1422,'[10]Cells Huawei 19042026 15h'!$B:$B,'[10]Cells Huawei 19042026 15h'!$B:$B,"")</f>
        <v/>
      </c>
      <c r="AV1422" s="9" t="str">
        <f>_xlfn.XLOOKUP(B1422,'[11]cells down 19042026 9H40'!$B:$B,'[11]cells down 19042026 9H40'!$B:$B,"")</f>
        <v/>
      </c>
    </row>
    <row r="1423" spans="1:48" hidden="1" x14ac:dyDescent="0.3">
      <c r="A1423" s="1" t="s">
        <v>2384</v>
      </c>
      <c r="B1423" s="8" t="s">
        <v>2385</v>
      </c>
      <c r="C1423" s="3" t="str">
        <f>_xlfn.XLOOKUP(B1423,'[1]daily break down'!$D:$D,'[1]daily break down'!$E:$E,"")</f>
        <v>Douala</v>
      </c>
      <c r="D1423" s="1" t="s">
        <v>11</v>
      </c>
      <c r="E1423" s="1" t="s">
        <v>12</v>
      </c>
      <c r="F1423" s="3" t="s">
        <v>31</v>
      </c>
      <c r="G1423" s="1" t="s">
        <v>32</v>
      </c>
      <c r="H1423" s="29" t="str">
        <f>_xlfn.XLOOKUP(B1423,[2]CALCULATION!$B:$B,[2]CALCULATION!$H:$H,"")</f>
        <v>ZTE</v>
      </c>
      <c r="I1423" s="26">
        <v>0</v>
      </c>
      <c r="J1423" s="26">
        <v>0.24860315666618152</v>
      </c>
      <c r="K1423" s="26">
        <v>0</v>
      </c>
      <c r="L1423" s="26">
        <v>1.8031264178887341E-2</v>
      </c>
      <c r="M1423" s="26">
        <v>0</v>
      </c>
      <c r="N1423" s="26">
        <v>0</v>
      </c>
      <c r="O1423" s="26">
        <v>0</v>
      </c>
      <c r="P1423" s="114" t="s">
        <v>6364</v>
      </c>
      <c r="Q1423" s="42" t="s">
        <v>5538</v>
      </c>
      <c r="R1423" s="42"/>
      <c r="S1423" s="41" t="str" cm="1">
        <f t="array" ref="S1423">IFERROR(_xlfn.IFS(
U1423="MPR ISSUE","PDH",
U1423="BSS Hardware Issue","BSS",
U1423="Sites strategiques, MLL, Pylone, etc.","ENVTECH",
U1423="AKTIVCO DEFAUT GE &amp; POWER Cabinet","AKTIVCO",
U1423="AKTIVCO Coupure ENEO &amp; Baisse de tension","AKTIVCO GRID ONLY",
U1423="Coupure ENEO &amp; Baisse de tension","IHS GRID ONLY",
U1423="Defaut GE &amp; POWER Cabinet","IHS",
U1423="Sharing","Partners",
U1423="Sites strategiques &amp; DataCenter","SST &amp; DC",
U1423="Exclu","Exclu",
U1423="SAT","SAT",
U1423="SPARE-ISSUE","SPARE-ISSUE",
U1423="Fiber CAmtel","TRANS_FO_CAMTEL",
U1423="Fiber AOF","Fiber AOF",
U1423="Projet OCM (HUAWEI)","TRAVAUX-HUAWEI",
U1423="Projet OCM (NOKIA)","TRAVAUX-NOKIA",
U1423="ACCESS-ISSUE","ACCESS-ISSUE",
U1423="Projet OCM (ZTE, NOKIA, autres projets)","TRAVAUX OCM",
U1423="No root CAuse","No root cause",
U1423="ODU HS","PDH",
U1423="IP &amp; VLAN","PDH",
U1423="Warehouse HUAWEI","SPARE-ISSUE",
U1423="SPARE-HS","SPARE-ISSUE",
U1423="Power Telco","BSS",U1423="no impacts","no impacts"
),"")</f>
        <v>No root cause</v>
      </c>
      <c r="T1423" s="41" t="str" cm="1">
        <f t="array" ref="T1423">IFERROR(_xlfn.IFS(
U1423="MPR ISSUE","TX ISSUE",
U1423="BSS Hardware Issue","RAN ISSUE",
U1423="Sites strategiques, MLL, Pylone, etc.","ENVTECH",
U1423="AKTIVCO DEFAUT GE &amp; POWER Cabinet","POWER ISSUE",
U1423="AKTIVCO Coupure ENEO &amp; Baisse de tension","POWER ISSUE",
U1423="Coupure ENEO &amp; Baisse de tension","POWER ISSUE",
U1423="Defaut GE &amp; POWER Cabinet","POWER ISSUE",
U1423="Sharing","POWER ISSUE",
U1423="Sites strategiques &amp; DataCenter","POWER ISSUE",
U1423="Exclu","Exclu",
U1423="SAT","TX ISSUE",
U1423="SPARE-ISSUE","SPARE-ISSUE",
U1423="Fiber CAmtel","TX ISSUE",
U1423="Fiber AOF","TX ISSUE",
U1423="Projet OCM (HUAWEI)","TRAVAUX-HUAWEI",
U1423="Projet OCM (NOKIA)","TRAVAUX -NOKIA",
U1423="ACCESS-ISSUE","ACCESS-ISSUE",
U1423="Projet OCM (ZTE, NOKIA, autres projets)","TRAVAUX OCM",
U1423="No root CAuse","No root cause",
U1423="ODU HS","TX ISSUE",
U1423="IP &amp; VLAN","TX ISSUE",
U1423="Warehouse HUAWEI","SPARE-ISSUE",
U1423="SPARE-HS","SPARE-ISSUE",
U1423="Power Telco","RAN ISSUE",U1423="no impacts","no impacts"
),"")</f>
        <v>No root cause</v>
      </c>
      <c r="U1423" s="68" t="s">
        <v>5691</v>
      </c>
      <c r="V1423" s="41" t="str" cm="1">
        <f t="array" ref="V1423">IFERROR(_xlfn.IFS(
U1423="MPR ISSUE","ACTIVE",
U1423="BSS Hardware Issue","ACTIVE",
U1423="Sites strategiques, MLL, Pylone, etc.","PASSIVE",
U1423="AKTIVCO DEFAUT GE &amp; POWER Cabinet","PASSIVE",
U1423="AKTIVCO Coupure ENEO &amp; Baisse de tension","PASSIVE",
U1423="Coupure ENEO &amp; Baisse de tension","PASSIVE",
U1423="Defaut GE &amp; POWER Cabinet","PASSIVE",
U1423="Sharing","PASSIVE",
U1423="Sites strategiques &amp; DataCenter","PASSIVE",
U1423="Exclu","Exclu",
U1423="SAT","ACTIVE",
U1423="SPARE-ISSUE","SPARE-ISSUE",
U1423="Fiber CAmtel","ACTIVE",
U1423="Fiber AOF","ACTIVE",
U1423="Projet OCM (HUAWEI)","PLANNED WORKS",
U1423="Projet OCM (NOKIA)","PLANNED WORKS",
U1423="ACCESS-ISSUE","ACCESS-ISSUE",
U1423="Projet OCM (ZTE, NOKIA, autres projets)","PLANNED WORKS",
U1423="No root CAuse","No root cause",
U1423="ODU HS","ACTIVE",
U1423="IP &amp; VLAN","ACTIVE",
U1423="Warehouse HUAWEI","SPARE-ISSUE",
U1423="SPARE-HS","SPARE-ISSUE",
U1423="Power Telco","ACTIVE", U1423="no impacts","no impacts"
),"")</f>
        <v>No root cause</v>
      </c>
      <c r="W1423" s="113"/>
      <c r="X1423" s="113"/>
      <c r="Y1423" s="113"/>
      <c r="Z1423" s="113"/>
      <c r="AA1423" s="113"/>
      <c r="AB1423" s="17" t="s">
        <v>5465</v>
      </c>
      <c r="AC1423" s="17" t="str">
        <f>_xlfn.XLOOKUP(B1423,'INCIDENT-04-27-2026'!E:E,'INCIDENT-04-27-2026'!F:F,"")</f>
        <v/>
      </c>
      <c r="AD1423" s="9"/>
      <c r="AE1423" s="7" t="s">
        <v>5465</v>
      </c>
      <c r="AF1423" s="6" t="str">
        <f>_xlfn.XLOOKUP(B1423,'[13]Input_27-04'!$B:$B,'[13]Input_27-04'!$M:$M,"")</f>
        <v/>
      </c>
      <c r="AG1423" s="7"/>
      <c r="AH1423" s="3"/>
      <c r="AI1423" s="18" t="str">
        <f>_xlfn.XLOOKUP(B1423,'[3]Cells Huawei 27042026 10h'!$B:$B,'[3]Cells Huawei 27042026 10h'!$T:$T,"")</f>
        <v/>
      </c>
      <c r="AJ1423" s="18" t="str">
        <f>_xlfn.XLOOKUP(B1423,'[3]Cells Huawei 27042026 15h'!$B:$B,'[3]Cells Huawei 27042026 15h'!$T:$T,"")</f>
        <v/>
      </c>
      <c r="AK1423" s="18" t="str">
        <f>_xlfn.XLOOKUP(B1423,'[4]cells down 27042026 11h28'!$B:$B,'[4]cells down 27042026 11h28'!$R:$R,"")</f>
        <v/>
      </c>
      <c r="AL1423" s="18" t="str">
        <f>_xlfn.XLOOKUP(B1423,'[4]cells down 27042026 18h01'!$B:$B,'[4]cells down 27042026 18h01'!$R:$R,"")</f>
        <v/>
      </c>
      <c r="AM1423" s="18" t="str">
        <f>_xlfn.XLOOKUP(B1423,'[5]cell downs 27042026 11h'!$B:$B,'[5]cell downs 27042026 11h'!$R:$R,"")</f>
        <v/>
      </c>
      <c r="AN1423" s="18" t="str">
        <f>_xlfn.XLOOKUP(B1423,'[5]cell downs 27042026 17h40'!$B:$B,'[5]cell downs 27042026 17h40'!$R:$R,"")</f>
        <v/>
      </c>
      <c r="AO1423" s="18" t="str">
        <f>_xlfn.XLOOKUP(B1423,'[6]ALL SITES DOWN'!$D:$D,'[6]ALL SITES DOWN'!$J:$J,"")</f>
        <v/>
      </c>
      <c r="AP1423" s="18" t="str">
        <f>_xlfn.XLOOKUP(B1423,'[7]ALL SITES DOWN'!$D:$D,'[7]ALL SITES DOWN'!$J:$J,"")</f>
        <v/>
      </c>
      <c r="AQ1423" s="9" t="str">
        <f>_xlfn.XLOOKUP(B1423,[8]sheet1!$AC:$AC,[8]sheet1!$AF:$AF,"")</f>
        <v/>
      </c>
      <c r="AR1423" s="14"/>
      <c r="AS1423" s="14" t="s">
        <v>5465</v>
      </c>
      <c r="AT1423" s="14" t="str">
        <f>_xlfn.XLOOKUP(B1423,'[9]cell downs 18042026 17h'!$B:$B,'[9]cell downs 18042026 17h'!$B:$B,"")</f>
        <v/>
      </c>
      <c r="AU1423" s="14" t="str">
        <f>_xlfn.XLOOKUP(B1423,'[10]Cells Huawei 19042026 15h'!$B:$B,'[10]Cells Huawei 19042026 15h'!$B:$B,"")</f>
        <v/>
      </c>
      <c r="AV1423" s="9" t="str">
        <f>_xlfn.XLOOKUP(B1423,'[11]cells down 19042026 9H40'!$B:$B,'[11]cells down 19042026 9H40'!$B:$B,"")</f>
        <v/>
      </c>
    </row>
    <row r="1424" spans="1:48" hidden="1" x14ac:dyDescent="0.3">
      <c r="A1424" s="1" t="s">
        <v>1944</v>
      </c>
      <c r="B1424" s="8" t="s">
        <v>1945</v>
      </c>
      <c r="C1424" s="3" t="str">
        <f>_xlfn.XLOOKUP(B1424,'[1]daily break down'!$D:$D,'[1]daily break down'!$E:$E,"")</f>
        <v>OUEST</v>
      </c>
      <c r="D1424" s="1" t="s">
        <v>11</v>
      </c>
      <c r="E1424" s="1" t="s">
        <v>12</v>
      </c>
      <c r="F1424" s="3" t="s">
        <v>102</v>
      </c>
      <c r="G1424" s="1" t="s">
        <v>856</v>
      </c>
      <c r="H1424" s="27" t="str">
        <f>_xlfn.XLOOKUP(B1424,[2]CALCULATION!$B:$B,[2]CALCULATION!$H:$H,"")</f>
        <v>Huawei</v>
      </c>
      <c r="I1424" s="26">
        <v>0</v>
      </c>
      <c r="J1424" s="26">
        <v>0.24398387138197605</v>
      </c>
      <c r="K1424" s="26">
        <v>0</v>
      </c>
      <c r="L1424" s="26">
        <v>0</v>
      </c>
      <c r="M1424" s="26">
        <v>3.5533539934880558</v>
      </c>
      <c r="N1424" s="26">
        <v>0</v>
      </c>
      <c r="O1424" s="26">
        <v>0</v>
      </c>
      <c r="P1424" s="114" t="s">
        <v>6364</v>
      </c>
      <c r="Q1424" s="42" t="s">
        <v>5538</v>
      </c>
      <c r="R1424" s="42"/>
      <c r="S1424" s="41" t="str" cm="1">
        <f t="array" ref="S1424">IFERROR(_xlfn.IFS(
U1424="MPR ISSUE","PDH",
U1424="BSS Hardware Issue","BSS",
U1424="Sites strategiques, MLL, Pylone, etc.","ENVTECH",
U1424="AKTIVCO DEFAUT GE &amp; POWER Cabinet","AKTIVCO",
U1424="AKTIVCO Coupure ENEO &amp; Baisse de tension","AKTIVCO GRID ONLY",
U1424="Coupure ENEO &amp; Baisse de tension","IHS GRID ONLY",
U1424="Defaut GE &amp; POWER Cabinet","IHS",
U1424="Sharing","Partners",
U1424="Sites strategiques &amp; DataCenter","SST &amp; DC",
U1424="Exclu","Exclu",
U1424="SAT","SAT",
U1424="SPARE-ISSUE","SPARE-ISSUE",
U1424="Fiber CAmtel","TRANS_FO_CAMTEL",
U1424="Fiber AOF","Fiber AOF",
U1424="Projet OCM (HUAWEI)","TRAVAUX-HUAWEI",
U1424="Projet OCM (NOKIA)","TRAVAUX-NOKIA",
U1424="ACCESS-ISSUE","ACCESS-ISSUE",
U1424="Projet OCM (ZTE, NOKIA, autres projets)","TRAVAUX OCM",
U1424="No root CAuse","No root cause",
U1424="ODU HS","PDH",
U1424="IP &amp; VLAN","PDH",
U1424="Warehouse HUAWEI","SPARE-ISSUE",
U1424="SPARE-HS","SPARE-ISSUE",
U1424="Power Telco","BSS",U1424="no impacts","no impacts"
),"")</f>
        <v>No root cause</v>
      </c>
      <c r="T1424" s="41" t="str" cm="1">
        <f t="array" ref="T1424">IFERROR(_xlfn.IFS(
U1424="MPR ISSUE","TX ISSUE",
U1424="BSS Hardware Issue","RAN ISSUE",
U1424="Sites strategiques, MLL, Pylone, etc.","ENVTECH",
U1424="AKTIVCO DEFAUT GE &amp; POWER Cabinet","POWER ISSUE",
U1424="AKTIVCO Coupure ENEO &amp; Baisse de tension","POWER ISSUE",
U1424="Coupure ENEO &amp; Baisse de tension","POWER ISSUE",
U1424="Defaut GE &amp; POWER Cabinet","POWER ISSUE",
U1424="Sharing","POWER ISSUE",
U1424="Sites strategiques &amp; DataCenter","POWER ISSUE",
U1424="Exclu","Exclu",
U1424="SAT","TX ISSUE",
U1424="SPARE-ISSUE","SPARE-ISSUE",
U1424="Fiber CAmtel","TX ISSUE",
U1424="Fiber AOF","TX ISSUE",
U1424="Projet OCM (HUAWEI)","TRAVAUX-HUAWEI",
U1424="Projet OCM (NOKIA)","TRAVAUX -NOKIA",
U1424="ACCESS-ISSUE","ACCESS-ISSUE",
U1424="Projet OCM (ZTE, NOKIA, autres projets)","TRAVAUX OCM",
U1424="No root CAuse","No root cause",
U1424="ODU HS","TX ISSUE",
U1424="IP &amp; VLAN","TX ISSUE",
U1424="Warehouse HUAWEI","SPARE-ISSUE",
U1424="SPARE-HS","SPARE-ISSUE",
U1424="Power Telco","RAN ISSUE",U1424="no impacts","no impacts"
),"")</f>
        <v>No root cause</v>
      </c>
      <c r="U1424" s="68" t="s">
        <v>5691</v>
      </c>
      <c r="V1424" s="41" t="str" cm="1">
        <f t="array" ref="V1424">IFERROR(_xlfn.IFS(
U1424="MPR ISSUE","ACTIVE",
U1424="BSS Hardware Issue","ACTIVE",
U1424="Sites strategiques, MLL, Pylone, etc.","PASSIVE",
U1424="AKTIVCO DEFAUT GE &amp; POWER Cabinet","PASSIVE",
U1424="AKTIVCO Coupure ENEO &amp; Baisse de tension","PASSIVE",
U1424="Coupure ENEO &amp; Baisse de tension","PASSIVE",
U1424="Defaut GE &amp; POWER Cabinet","PASSIVE",
U1424="Sharing","PASSIVE",
U1424="Sites strategiques &amp; DataCenter","PASSIVE",
U1424="Exclu","Exclu",
U1424="SAT","ACTIVE",
U1424="SPARE-ISSUE","SPARE-ISSUE",
U1424="Fiber CAmtel","ACTIVE",
U1424="Fiber AOF","ACTIVE",
U1424="Projet OCM (HUAWEI)","PLANNED WORKS",
U1424="Projet OCM (NOKIA)","PLANNED WORKS",
U1424="ACCESS-ISSUE","ACCESS-ISSUE",
U1424="Projet OCM (ZTE, NOKIA, autres projets)","PLANNED WORKS",
U1424="No root CAuse","No root cause",
U1424="ODU HS","ACTIVE",
U1424="IP &amp; VLAN","ACTIVE",
U1424="Warehouse HUAWEI","SPARE-ISSUE",
U1424="SPARE-HS","SPARE-ISSUE",
U1424="Power Telco","ACTIVE", U1424="no impacts","no impacts"
),"")</f>
        <v>No root cause</v>
      </c>
      <c r="W1424" s="113"/>
      <c r="X1424" s="113"/>
      <c r="Y1424" s="113"/>
      <c r="Z1424" s="113"/>
      <c r="AA1424" s="113"/>
      <c r="AB1424" s="17" t="s">
        <v>5465</v>
      </c>
      <c r="AC1424" s="17" t="str">
        <f>_xlfn.XLOOKUP(B1424,'INCIDENT-04-27-2026'!E:E,'INCIDENT-04-27-2026'!F:F,"")</f>
        <v/>
      </c>
      <c r="AD1424" s="9"/>
      <c r="AE1424" s="7" t="s">
        <v>5465</v>
      </c>
      <c r="AF1424" s="6" t="str">
        <f>_xlfn.XLOOKUP(B1424,'[13]Input_27-04'!$B:$B,'[13]Input_27-04'!$M:$M,"")</f>
        <v/>
      </c>
      <c r="AG1424" s="7"/>
      <c r="AH1424" s="3"/>
      <c r="AI1424" s="18" t="str">
        <f>_xlfn.XLOOKUP(B1424,'[3]Cells Huawei 27042026 10h'!$B:$B,'[3]Cells Huawei 27042026 10h'!$T:$T,"")</f>
        <v/>
      </c>
      <c r="AJ1424" s="18" t="str">
        <f>_xlfn.XLOOKUP(B1424,'[3]Cells Huawei 27042026 15h'!$B:$B,'[3]Cells Huawei 27042026 15h'!$T:$T,"")</f>
        <v/>
      </c>
      <c r="AK1424" s="18" t="str">
        <f>_xlfn.XLOOKUP(B1424,'[4]cells down 27042026 11h28'!$B:$B,'[4]cells down 27042026 11h28'!$R:$R,"")</f>
        <v/>
      </c>
      <c r="AL1424" s="18" t="str">
        <f>_xlfn.XLOOKUP(B1424,'[4]cells down 27042026 18h01'!$B:$B,'[4]cells down 27042026 18h01'!$R:$R,"")</f>
        <v/>
      </c>
      <c r="AM1424" s="18" t="str">
        <f>_xlfn.XLOOKUP(B1424,'[5]cell downs 27042026 11h'!$B:$B,'[5]cell downs 27042026 11h'!$R:$R,"")</f>
        <v/>
      </c>
      <c r="AN1424" s="18" t="str">
        <f>_xlfn.XLOOKUP(B1424,'[5]cell downs 27042026 17h40'!$B:$B,'[5]cell downs 27042026 17h40'!$R:$R,"")</f>
        <v/>
      </c>
      <c r="AO1424" s="18" t="str">
        <f>_xlfn.XLOOKUP(B1424,'[6]ALL SITES DOWN'!$D:$D,'[6]ALL SITES DOWN'!$J:$J,"")</f>
        <v/>
      </c>
      <c r="AP1424" s="18" t="str">
        <f>_xlfn.XLOOKUP(B1424,'[7]ALL SITES DOWN'!$D:$D,'[7]ALL SITES DOWN'!$J:$J,"")</f>
        <v/>
      </c>
      <c r="AQ1424" s="9" t="str">
        <f>_xlfn.XLOOKUP(B1424,[8]sheet1!$AC:$AC,[8]sheet1!$AF:$AF,"")</f>
        <v/>
      </c>
      <c r="AR1424" s="14"/>
      <c r="AS1424" s="14" t="s">
        <v>5465</v>
      </c>
      <c r="AT1424" s="14" t="str">
        <f>_xlfn.XLOOKUP(B1424,'[9]cell downs 18042026 17h'!$B:$B,'[9]cell downs 18042026 17h'!$B:$B,"")</f>
        <v/>
      </c>
      <c r="AU1424" s="14" t="str">
        <f>_xlfn.XLOOKUP(B1424,'[10]Cells Huawei 19042026 15h'!$B:$B,'[10]Cells Huawei 19042026 15h'!$B:$B,"")</f>
        <v/>
      </c>
      <c r="AV1424" s="9" t="str">
        <f>_xlfn.XLOOKUP(B1424,'[11]cells down 19042026 9H40'!$B:$B,'[11]cells down 19042026 9H40'!$B:$B,"")</f>
        <v/>
      </c>
    </row>
    <row r="1425" spans="1:48" hidden="1" x14ac:dyDescent="0.3">
      <c r="A1425" s="1" t="s">
        <v>1406</v>
      </c>
      <c r="B1425" s="8" t="s">
        <v>1407</v>
      </c>
      <c r="C1425" s="3" t="str">
        <f>_xlfn.XLOOKUP(B1425,'[1]daily break down'!$D:$D,'[1]daily break down'!$E:$E,"")</f>
        <v>LITTORAL</v>
      </c>
      <c r="D1425" s="1" t="s">
        <v>11</v>
      </c>
      <c r="E1425" s="1" t="s">
        <v>96</v>
      </c>
      <c r="F1425" s="3" t="s">
        <v>31</v>
      </c>
      <c r="G1425" s="1" t="s">
        <v>1408</v>
      </c>
      <c r="H1425" s="28" t="str">
        <f>_xlfn.XLOOKUP(B1425,[2]CALCULATION!$B:$B,[2]CALCULATION!$H:$H,"")</f>
        <v>NOKIA</v>
      </c>
      <c r="I1425" s="26">
        <v>1.6765551640451688E-2</v>
      </c>
      <c r="J1425" s="26">
        <v>0.21336104191100727</v>
      </c>
      <c r="K1425" s="26">
        <v>0</v>
      </c>
      <c r="L1425" s="26">
        <v>0</v>
      </c>
      <c r="M1425" s="26">
        <v>9.8092930745670003E-4</v>
      </c>
      <c r="N1425" s="26">
        <v>0</v>
      </c>
      <c r="O1425" s="26">
        <v>0</v>
      </c>
      <c r="P1425" s="114" t="s">
        <v>6364</v>
      </c>
      <c r="Q1425" s="42" t="s">
        <v>5538</v>
      </c>
      <c r="R1425" s="42"/>
      <c r="S1425" s="41" t="str" cm="1">
        <f t="array" ref="S1425">IFERROR(_xlfn.IFS(
U1425="MPR ISSUE","PDH",
U1425="BSS Hardware Issue","BSS",
U1425="Sites strategiques, MLL, Pylone, etc.","ENVTECH",
U1425="AKTIVCO DEFAUT GE &amp; POWER Cabinet","AKTIVCO",
U1425="AKTIVCO Coupure ENEO &amp; Baisse de tension","AKTIVCO GRID ONLY",
U1425="Coupure ENEO &amp; Baisse de tension","IHS GRID ONLY",
U1425="Defaut GE &amp; POWER Cabinet","IHS",
U1425="Sharing","Partners",
U1425="Sites strategiques &amp; DataCenter","SST &amp; DC",
U1425="Exclu","Exclu",
U1425="SAT","SAT",
U1425="SPARE-ISSUE","SPARE-ISSUE",
U1425="Fiber CAmtel","TRANS_FO_CAMTEL",
U1425="Fiber AOF","Fiber AOF",
U1425="Projet OCM (HUAWEI)","TRAVAUX-HUAWEI",
U1425="Projet OCM (NOKIA)","TRAVAUX-NOKIA",
U1425="ACCESS-ISSUE","ACCESS-ISSUE",
U1425="Projet OCM (ZTE, NOKIA, autres projets)","TRAVAUX OCM",
U1425="No root CAuse","No root cause",
U1425="ODU HS","PDH",
U1425="IP &amp; VLAN","PDH",
U1425="Warehouse HUAWEI","SPARE-ISSUE",
U1425="SPARE-HS","SPARE-ISSUE",
U1425="Power Telco","BSS",U1425="no impacts","no impacts"
),"")</f>
        <v>No root cause</v>
      </c>
      <c r="T1425" s="41" t="str" cm="1">
        <f t="array" ref="T1425">IFERROR(_xlfn.IFS(
U1425="MPR ISSUE","TX ISSUE",
U1425="BSS Hardware Issue","RAN ISSUE",
U1425="Sites strategiques, MLL, Pylone, etc.","ENVTECH",
U1425="AKTIVCO DEFAUT GE &amp; POWER Cabinet","POWER ISSUE",
U1425="AKTIVCO Coupure ENEO &amp; Baisse de tension","POWER ISSUE",
U1425="Coupure ENEO &amp; Baisse de tension","POWER ISSUE",
U1425="Defaut GE &amp; POWER Cabinet","POWER ISSUE",
U1425="Sharing","POWER ISSUE",
U1425="Sites strategiques &amp; DataCenter","POWER ISSUE",
U1425="Exclu","Exclu",
U1425="SAT","TX ISSUE",
U1425="SPARE-ISSUE","SPARE-ISSUE",
U1425="Fiber CAmtel","TX ISSUE",
U1425="Fiber AOF","TX ISSUE",
U1425="Projet OCM (HUAWEI)","TRAVAUX-HUAWEI",
U1425="Projet OCM (NOKIA)","TRAVAUX -NOKIA",
U1425="ACCESS-ISSUE","ACCESS-ISSUE",
U1425="Projet OCM (ZTE, NOKIA, autres projets)","TRAVAUX OCM",
U1425="No root CAuse","No root cause",
U1425="ODU HS","TX ISSUE",
U1425="IP &amp; VLAN","TX ISSUE",
U1425="Warehouse HUAWEI","SPARE-ISSUE",
U1425="SPARE-HS","SPARE-ISSUE",
U1425="Power Telco","RAN ISSUE",U1425="no impacts","no impacts"
),"")</f>
        <v>No root cause</v>
      </c>
      <c r="U1425" s="68" t="s">
        <v>5691</v>
      </c>
      <c r="V1425" s="41" t="str" cm="1">
        <f t="array" ref="V1425">IFERROR(_xlfn.IFS(
U1425="MPR ISSUE","ACTIVE",
U1425="BSS Hardware Issue","ACTIVE",
U1425="Sites strategiques, MLL, Pylone, etc.","PASSIVE",
U1425="AKTIVCO DEFAUT GE &amp; POWER Cabinet","PASSIVE",
U1425="AKTIVCO Coupure ENEO &amp; Baisse de tension","PASSIVE",
U1425="Coupure ENEO &amp; Baisse de tension","PASSIVE",
U1425="Defaut GE &amp; POWER Cabinet","PASSIVE",
U1425="Sharing","PASSIVE",
U1425="Sites strategiques &amp; DataCenter","PASSIVE",
U1425="Exclu","Exclu",
U1425="SAT","ACTIVE",
U1425="SPARE-ISSUE","SPARE-ISSUE",
U1425="Fiber CAmtel","ACTIVE",
U1425="Fiber AOF","ACTIVE",
U1425="Projet OCM (HUAWEI)","PLANNED WORKS",
U1425="Projet OCM (NOKIA)","PLANNED WORKS",
U1425="ACCESS-ISSUE","ACCESS-ISSUE",
U1425="Projet OCM (ZTE, NOKIA, autres projets)","PLANNED WORKS",
U1425="No root CAuse","No root cause",
U1425="ODU HS","ACTIVE",
U1425="IP &amp; VLAN","ACTIVE",
U1425="Warehouse HUAWEI","SPARE-ISSUE",
U1425="SPARE-HS","SPARE-ISSUE",
U1425="Power Telco","ACTIVE", U1425="no impacts","no impacts"
),"")</f>
        <v>No root cause</v>
      </c>
      <c r="W1425" s="113"/>
      <c r="X1425" s="113"/>
      <c r="Y1425" s="113"/>
      <c r="Z1425" s="113"/>
      <c r="AA1425" s="113"/>
      <c r="AB1425" s="17" t="s">
        <v>5465</v>
      </c>
      <c r="AC1425" s="17" t="str">
        <f>_xlfn.XLOOKUP(B1425,'INCIDENT-04-27-2026'!E:E,'INCIDENT-04-27-2026'!F:F,"")</f>
        <v/>
      </c>
      <c r="AD1425" s="9"/>
      <c r="AE1425" s="7" t="s">
        <v>5465</v>
      </c>
      <c r="AF1425" s="6" t="str">
        <f>_xlfn.XLOOKUP(B1425,'[13]Input_27-04'!$B:$B,'[13]Input_27-04'!$M:$M,"")</f>
        <v/>
      </c>
      <c r="AG1425" s="7"/>
      <c r="AH1425" s="3"/>
      <c r="AI1425" s="18" t="str">
        <f>_xlfn.XLOOKUP(B1425,'[3]Cells Huawei 27042026 10h'!$B:$B,'[3]Cells Huawei 27042026 10h'!$T:$T,"")</f>
        <v/>
      </c>
      <c r="AJ1425" s="18" t="str">
        <f>_xlfn.XLOOKUP(B1425,'[3]Cells Huawei 27042026 15h'!$B:$B,'[3]Cells Huawei 27042026 15h'!$T:$T,"")</f>
        <v/>
      </c>
      <c r="AK1425" s="18" t="str">
        <f>_xlfn.XLOOKUP(B1425,'[4]cells down 27042026 11h28'!$B:$B,'[4]cells down 27042026 11h28'!$R:$R,"")</f>
        <v/>
      </c>
      <c r="AL1425" s="18" t="str">
        <f>_xlfn.XLOOKUP(B1425,'[4]cells down 27042026 18h01'!$B:$B,'[4]cells down 27042026 18h01'!$R:$R,"")</f>
        <v/>
      </c>
      <c r="AM1425" s="18" t="str">
        <f>_xlfn.XLOOKUP(B1425,'[5]cell downs 27042026 11h'!$B:$B,'[5]cell downs 27042026 11h'!$R:$R,"")</f>
        <v/>
      </c>
      <c r="AN1425" s="18" t="str">
        <f>_xlfn.XLOOKUP(B1425,'[5]cell downs 27042026 17h40'!$B:$B,'[5]cell downs 27042026 17h40'!$R:$R,"")</f>
        <v/>
      </c>
      <c r="AO1425" s="18" t="str">
        <f>_xlfn.XLOOKUP(B1425,'[6]ALL SITES DOWN'!$D:$D,'[6]ALL SITES DOWN'!$J:$J,"")</f>
        <v/>
      </c>
      <c r="AP1425" s="18" t="str">
        <f>_xlfn.XLOOKUP(B1425,'[7]ALL SITES DOWN'!$D:$D,'[7]ALL SITES DOWN'!$J:$J,"")</f>
        <v/>
      </c>
      <c r="AQ1425" s="9" t="str">
        <f>_xlfn.XLOOKUP(B1425,[8]sheet1!$AC:$AC,[8]sheet1!$AF:$AF,"")</f>
        <v/>
      </c>
      <c r="AR1425" s="14"/>
      <c r="AS1425" s="14" t="s">
        <v>5465</v>
      </c>
      <c r="AT1425" s="14" t="str">
        <f>_xlfn.XLOOKUP(B1425,'[9]cell downs 18042026 17h'!$B:$B,'[9]cell downs 18042026 17h'!$B:$B,"")</f>
        <v/>
      </c>
      <c r="AU1425" s="14" t="str">
        <f>_xlfn.XLOOKUP(B1425,'[10]Cells Huawei 19042026 15h'!$B:$B,'[10]Cells Huawei 19042026 15h'!$B:$B,"")</f>
        <v/>
      </c>
      <c r="AV1425" s="9" t="str">
        <f>_xlfn.XLOOKUP(B1425,'[11]cells down 19042026 9H40'!$B:$B,'[11]cells down 19042026 9H40'!$B:$B,"")</f>
        <v/>
      </c>
    </row>
    <row r="1426" spans="1:48" hidden="1" x14ac:dyDescent="0.3">
      <c r="A1426" s="1" t="s">
        <v>3135</v>
      </c>
      <c r="B1426" s="8" t="s">
        <v>3136</v>
      </c>
      <c r="C1426" s="3" t="str">
        <f>_xlfn.XLOOKUP(B1426,'[1]daily break down'!$D:$D,'[1]daily break down'!$E:$E,"")</f>
        <v>Douala</v>
      </c>
      <c r="D1426" s="1" t="s">
        <v>11</v>
      </c>
      <c r="E1426" s="1" t="s">
        <v>12</v>
      </c>
      <c r="F1426" s="3" t="s">
        <v>31</v>
      </c>
      <c r="G1426" s="1" t="s">
        <v>32</v>
      </c>
      <c r="H1426" s="29" t="str">
        <f>_xlfn.XLOOKUP(B1426,[2]CALCULATION!$B:$B,[2]CALCULATION!$H:$H,"")</f>
        <v>ZTE</v>
      </c>
      <c r="I1426" s="26">
        <v>0</v>
      </c>
      <c r="J1426" s="26">
        <v>0.20314154203513884</v>
      </c>
      <c r="K1426" s="26">
        <v>0</v>
      </c>
      <c r="L1426" s="26">
        <v>0</v>
      </c>
      <c r="M1426" s="26">
        <v>0</v>
      </c>
      <c r="N1426" s="26">
        <v>0</v>
      </c>
      <c r="O1426" s="26">
        <v>0</v>
      </c>
      <c r="P1426" s="114" t="s">
        <v>6364</v>
      </c>
      <c r="Q1426" s="42" t="s">
        <v>5538</v>
      </c>
      <c r="R1426" s="42"/>
      <c r="S1426" s="41" t="str" cm="1">
        <f t="array" ref="S1426">IFERROR(_xlfn.IFS(
U1426="MPR ISSUE","PDH",
U1426="BSS Hardware Issue","BSS",
U1426="Sites strategiques, MLL, Pylone, etc.","ENVTECH",
U1426="AKTIVCO DEFAUT GE &amp; POWER Cabinet","AKTIVCO",
U1426="AKTIVCO Coupure ENEO &amp; Baisse de tension","AKTIVCO GRID ONLY",
U1426="Coupure ENEO &amp; Baisse de tension","IHS GRID ONLY",
U1426="Defaut GE &amp; POWER Cabinet","IHS",
U1426="Sharing","Partners",
U1426="Sites strategiques &amp; DataCenter","SST &amp; DC",
U1426="Exclu","Exclu",
U1426="SAT","SAT",
U1426="SPARE-ISSUE","SPARE-ISSUE",
U1426="Fiber CAmtel","TRANS_FO_CAMTEL",
U1426="Fiber AOF","Fiber AOF",
U1426="Projet OCM (HUAWEI)","TRAVAUX-HUAWEI",
U1426="Projet OCM (NOKIA)","TRAVAUX-NOKIA",
U1426="ACCESS-ISSUE","ACCESS-ISSUE",
U1426="Projet OCM (ZTE, NOKIA, autres projets)","TRAVAUX OCM",
U1426="No root CAuse","No root cause",
U1426="ODU HS","PDH",
U1426="IP &amp; VLAN","PDH",
U1426="Warehouse HUAWEI","SPARE-ISSUE",
U1426="SPARE-HS","SPARE-ISSUE",
U1426="Power Telco","BSS",U1426="no impacts","no impacts"
),"")</f>
        <v>No root cause</v>
      </c>
      <c r="T1426" s="41" t="str" cm="1">
        <f t="array" ref="T1426">IFERROR(_xlfn.IFS(
U1426="MPR ISSUE","TX ISSUE",
U1426="BSS Hardware Issue","RAN ISSUE",
U1426="Sites strategiques, MLL, Pylone, etc.","ENVTECH",
U1426="AKTIVCO DEFAUT GE &amp; POWER Cabinet","POWER ISSUE",
U1426="AKTIVCO Coupure ENEO &amp; Baisse de tension","POWER ISSUE",
U1426="Coupure ENEO &amp; Baisse de tension","POWER ISSUE",
U1426="Defaut GE &amp; POWER Cabinet","POWER ISSUE",
U1426="Sharing","POWER ISSUE",
U1426="Sites strategiques &amp; DataCenter","POWER ISSUE",
U1426="Exclu","Exclu",
U1426="SAT","TX ISSUE",
U1426="SPARE-ISSUE","SPARE-ISSUE",
U1426="Fiber CAmtel","TX ISSUE",
U1426="Fiber AOF","TX ISSUE",
U1426="Projet OCM (HUAWEI)","TRAVAUX-HUAWEI",
U1426="Projet OCM (NOKIA)","TRAVAUX -NOKIA",
U1426="ACCESS-ISSUE","ACCESS-ISSUE",
U1426="Projet OCM (ZTE, NOKIA, autres projets)","TRAVAUX OCM",
U1426="No root CAuse","No root cause",
U1426="ODU HS","TX ISSUE",
U1426="IP &amp; VLAN","TX ISSUE",
U1426="Warehouse HUAWEI","SPARE-ISSUE",
U1426="SPARE-HS","SPARE-ISSUE",
U1426="Power Telco","RAN ISSUE",U1426="no impacts","no impacts"
),"")</f>
        <v>No root cause</v>
      </c>
      <c r="U1426" s="68" t="s">
        <v>5691</v>
      </c>
      <c r="V1426" s="41" t="str" cm="1">
        <f t="array" ref="V1426">IFERROR(_xlfn.IFS(
U1426="MPR ISSUE","ACTIVE",
U1426="BSS Hardware Issue","ACTIVE",
U1426="Sites strategiques, MLL, Pylone, etc.","PASSIVE",
U1426="AKTIVCO DEFAUT GE &amp; POWER Cabinet","PASSIVE",
U1426="AKTIVCO Coupure ENEO &amp; Baisse de tension","PASSIVE",
U1426="Coupure ENEO &amp; Baisse de tension","PASSIVE",
U1426="Defaut GE &amp; POWER Cabinet","PASSIVE",
U1426="Sharing","PASSIVE",
U1426="Sites strategiques &amp; DataCenter","PASSIVE",
U1426="Exclu","Exclu",
U1426="SAT","ACTIVE",
U1426="SPARE-ISSUE","SPARE-ISSUE",
U1426="Fiber CAmtel","ACTIVE",
U1426="Fiber AOF","ACTIVE",
U1426="Projet OCM (HUAWEI)","PLANNED WORKS",
U1426="Projet OCM (NOKIA)","PLANNED WORKS",
U1426="ACCESS-ISSUE","ACCESS-ISSUE",
U1426="Projet OCM (ZTE, NOKIA, autres projets)","PLANNED WORKS",
U1426="No root CAuse","No root cause",
U1426="ODU HS","ACTIVE",
U1426="IP &amp; VLAN","ACTIVE",
U1426="Warehouse HUAWEI","SPARE-ISSUE",
U1426="SPARE-HS","SPARE-ISSUE",
U1426="Power Telco","ACTIVE", U1426="no impacts","no impacts"
),"")</f>
        <v>No root cause</v>
      </c>
      <c r="W1426" s="113"/>
      <c r="X1426" s="113"/>
      <c r="Y1426" s="113"/>
      <c r="Z1426" s="113"/>
      <c r="AA1426" s="113"/>
      <c r="AB1426" s="17" t="s">
        <v>5465</v>
      </c>
      <c r="AC1426" s="17" t="str">
        <f>_xlfn.XLOOKUP(B1426,'INCIDENT-04-27-2026'!E:E,'INCIDENT-04-27-2026'!F:F,"")</f>
        <v/>
      </c>
      <c r="AD1426" s="9"/>
      <c r="AE1426" s="7" t="s">
        <v>5465</v>
      </c>
      <c r="AF1426" s="6" t="str">
        <f>_xlfn.XLOOKUP(B1426,'[13]Input_27-04'!$B:$B,'[13]Input_27-04'!$M:$M,"")</f>
        <v/>
      </c>
      <c r="AG1426" s="7"/>
      <c r="AH1426" s="3"/>
      <c r="AI1426" s="18" t="str">
        <f>_xlfn.XLOOKUP(B1426,'[3]Cells Huawei 27042026 10h'!$B:$B,'[3]Cells Huawei 27042026 10h'!$T:$T,"")</f>
        <v/>
      </c>
      <c r="AJ1426" s="18" t="str">
        <f>_xlfn.XLOOKUP(B1426,'[3]Cells Huawei 27042026 15h'!$B:$B,'[3]Cells Huawei 27042026 15h'!$T:$T,"")</f>
        <v/>
      </c>
      <c r="AK1426" s="18" t="str">
        <f>_xlfn.XLOOKUP(B1426,'[4]cells down 27042026 11h28'!$B:$B,'[4]cells down 27042026 11h28'!$R:$R,"")</f>
        <v/>
      </c>
      <c r="AL1426" s="18" t="str">
        <f>_xlfn.XLOOKUP(B1426,'[4]cells down 27042026 18h01'!$B:$B,'[4]cells down 27042026 18h01'!$R:$R,"")</f>
        <v/>
      </c>
      <c r="AM1426" s="18" t="str">
        <f>_xlfn.XLOOKUP(B1426,'[5]cell downs 27042026 11h'!$B:$B,'[5]cell downs 27042026 11h'!$R:$R,"")</f>
        <v/>
      </c>
      <c r="AN1426" s="18" t="str">
        <f>_xlfn.XLOOKUP(B1426,'[5]cell downs 27042026 17h40'!$B:$B,'[5]cell downs 27042026 17h40'!$R:$R,"")</f>
        <v/>
      </c>
      <c r="AO1426" s="18" t="str">
        <f>_xlfn.XLOOKUP(B1426,'[6]ALL SITES DOWN'!$D:$D,'[6]ALL SITES DOWN'!$J:$J,"")</f>
        <v/>
      </c>
      <c r="AP1426" s="18" t="str">
        <f>_xlfn.XLOOKUP(B1426,'[7]ALL SITES DOWN'!$D:$D,'[7]ALL SITES DOWN'!$J:$J,"")</f>
        <v/>
      </c>
      <c r="AQ1426" s="9" t="str">
        <f>_xlfn.XLOOKUP(B1426,[8]sheet1!$AC:$AC,[8]sheet1!$AF:$AF,"")</f>
        <v/>
      </c>
      <c r="AR1426" s="14"/>
      <c r="AS1426" s="14" t="s">
        <v>5465</v>
      </c>
      <c r="AT1426" s="14" t="str">
        <f>_xlfn.XLOOKUP(B1426,'[9]cell downs 18042026 17h'!$B:$B,'[9]cell downs 18042026 17h'!$B:$B,"")</f>
        <v/>
      </c>
      <c r="AU1426" s="14" t="str">
        <f>_xlfn.XLOOKUP(B1426,'[10]Cells Huawei 19042026 15h'!$B:$B,'[10]Cells Huawei 19042026 15h'!$B:$B,"")</f>
        <v/>
      </c>
      <c r="AV1426" s="9" t="str">
        <f>_xlfn.XLOOKUP(B1426,'[11]cells down 19042026 9H40'!$B:$B,'[11]cells down 19042026 9H40'!$B:$B,"")</f>
        <v/>
      </c>
    </row>
    <row r="1427" spans="1:48" hidden="1" x14ac:dyDescent="0.3">
      <c r="A1427" s="1" t="s">
        <v>256</v>
      </c>
      <c r="B1427" s="8" t="s">
        <v>257</v>
      </c>
      <c r="C1427" s="3" t="str">
        <f>_xlfn.XLOOKUP(B1427,'[1]daily break down'!$D:$D,'[1]daily break down'!$E:$E,"")</f>
        <v>Douala</v>
      </c>
      <c r="D1427" s="1" t="s">
        <v>11</v>
      </c>
      <c r="E1427" s="1" t="s">
        <v>12</v>
      </c>
      <c r="F1427" s="3" t="s">
        <v>31</v>
      </c>
      <c r="G1427" s="1" t="s">
        <v>32</v>
      </c>
      <c r="H1427" s="29" t="str">
        <f>_xlfn.XLOOKUP(B1427,[2]CALCULATION!$B:$B,[2]CALCULATION!$H:$H,"")</f>
        <v>ZTE</v>
      </c>
      <c r="I1427" s="26">
        <v>0</v>
      </c>
      <c r="J1427" s="26">
        <v>0.18678677521808779</v>
      </c>
      <c r="K1427" s="26">
        <v>0</v>
      </c>
      <c r="L1427" s="26">
        <v>4.6861311577391414</v>
      </c>
      <c r="M1427" s="26">
        <v>0</v>
      </c>
      <c r="N1427" s="26">
        <v>0</v>
      </c>
      <c r="O1427" s="26">
        <v>0</v>
      </c>
      <c r="P1427" s="114" t="s">
        <v>6364</v>
      </c>
      <c r="Q1427" s="42" t="s">
        <v>5538</v>
      </c>
      <c r="R1427" s="42"/>
      <c r="S1427" s="41" t="str" cm="1">
        <f t="array" ref="S1427">IFERROR(_xlfn.IFS(
U1427="MPR ISSUE","PDH",
U1427="BSS Hardware Issue","BSS",
U1427="Sites strategiques, MLL, Pylone, etc.","ENVTECH",
U1427="AKTIVCO DEFAUT GE &amp; POWER Cabinet","AKTIVCO",
U1427="AKTIVCO Coupure ENEO &amp; Baisse de tension","AKTIVCO GRID ONLY",
U1427="Coupure ENEO &amp; Baisse de tension","IHS GRID ONLY",
U1427="Defaut GE &amp; POWER Cabinet","IHS",
U1427="Sharing","Partners",
U1427="Sites strategiques &amp; DataCenter","SST &amp; DC",
U1427="Exclu","Exclu",
U1427="SAT","SAT",
U1427="SPARE-ISSUE","SPARE-ISSUE",
U1427="Fiber CAmtel","TRANS_FO_CAMTEL",
U1427="Fiber AOF","Fiber AOF",
U1427="Projet OCM (HUAWEI)","TRAVAUX-HUAWEI",
U1427="Projet OCM (NOKIA)","TRAVAUX-NOKIA",
U1427="ACCESS-ISSUE","ACCESS-ISSUE",
U1427="Projet OCM (ZTE, NOKIA, autres projets)","TRAVAUX OCM",
U1427="No root CAuse","No root cause",
U1427="ODU HS","PDH",
U1427="IP &amp; VLAN","PDH",
U1427="Warehouse HUAWEI","SPARE-ISSUE",
U1427="SPARE-HS","SPARE-ISSUE",
U1427="Power Telco","BSS",U1427="no impacts","no impacts"
),"")</f>
        <v>No root cause</v>
      </c>
      <c r="T1427" s="41" t="str" cm="1">
        <f t="array" ref="T1427">IFERROR(_xlfn.IFS(
U1427="MPR ISSUE","TX ISSUE",
U1427="BSS Hardware Issue","RAN ISSUE",
U1427="Sites strategiques, MLL, Pylone, etc.","ENVTECH",
U1427="AKTIVCO DEFAUT GE &amp; POWER Cabinet","POWER ISSUE",
U1427="AKTIVCO Coupure ENEO &amp; Baisse de tension","POWER ISSUE",
U1427="Coupure ENEO &amp; Baisse de tension","POWER ISSUE",
U1427="Defaut GE &amp; POWER Cabinet","POWER ISSUE",
U1427="Sharing","POWER ISSUE",
U1427="Sites strategiques &amp; DataCenter","POWER ISSUE",
U1427="Exclu","Exclu",
U1427="SAT","TX ISSUE",
U1427="SPARE-ISSUE","SPARE-ISSUE",
U1427="Fiber CAmtel","TX ISSUE",
U1427="Fiber AOF","TX ISSUE",
U1427="Projet OCM (HUAWEI)","TRAVAUX-HUAWEI",
U1427="Projet OCM (NOKIA)","TRAVAUX -NOKIA",
U1427="ACCESS-ISSUE","ACCESS-ISSUE",
U1427="Projet OCM (ZTE, NOKIA, autres projets)","TRAVAUX OCM",
U1427="No root CAuse","No root cause",
U1427="ODU HS","TX ISSUE",
U1427="IP &amp; VLAN","TX ISSUE",
U1427="Warehouse HUAWEI","SPARE-ISSUE",
U1427="SPARE-HS","SPARE-ISSUE",
U1427="Power Telco","RAN ISSUE",U1427="no impacts","no impacts"
),"")</f>
        <v>No root cause</v>
      </c>
      <c r="U1427" s="68" t="s">
        <v>5691</v>
      </c>
      <c r="V1427" s="41" t="str" cm="1">
        <f t="array" ref="V1427">IFERROR(_xlfn.IFS(
U1427="MPR ISSUE","ACTIVE",
U1427="BSS Hardware Issue","ACTIVE",
U1427="Sites strategiques, MLL, Pylone, etc.","PASSIVE",
U1427="AKTIVCO DEFAUT GE &amp; POWER Cabinet","PASSIVE",
U1427="AKTIVCO Coupure ENEO &amp; Baisse de tension","PASSIVE",
U1427="Coupure ENEO &amp; Baisse de tension","PASSIVE",
U1427="Defaut GE &amp; POWER Cabinet","PASSIVE",
U1427="Sharing","PASSIVE",
U1427="Sites strategiques &amp; DataCenter","PASSIVE",
U1427="Exclu","Exclu",
U1427="SAT","ACTIVE",
U1427="SPARE-ISSUE","SPARE-ISSUE",
U1427="Fiber CAmtel","ACTIVE",
U1427="Fiber AOF","ACTIVE",
U1427="Projet OCM (HUAWEI)","PLANNED WORKS",
U1427="Projet OCM (NOKIA)","PLANNED WORKS",
U1427="ACCESS-ISSUE","ACCESS-ISSUE",
U1427="Projet OCM (ZTE, NOKIA, autres projets)","PLANNED WORKS",
U1427="No root CAuse","No root cause",
U1427="ODU HS","ACTIVE",
U1427="IP &amp; VLAN","ACTIVE",
U1427="Warehouse HUAWEI","SPARE-ISSUE",
U1427="SPARE-HS","SPARE-ISSUE",
U1427="Power Telco","ACTIVE", U1427="no impacts","no impacts"
),"")</f>
        <v>No root cause</v>
      </c>
      <c r="W1427" s="113"/>
      <c r="X1427" s="113"/>
      <c r="Y1427" s="113"/>
      <c r="Z1427" s="113"/>
      <c r="AA1427" s="113"/>
      <c r="AB1427" s="17" t="s">
        <v>5465</v>
      </c>
      <c r="AC1427" s="17" t="str">
        <f>_xlfn.XLOOKUP(B1427,'INCIDENT-04-27-2026'!E:E,'INCIDENT-04-27-2026'!F:F,"")</f>
        <v/>
      </c>
      <c r="AD1427" s="9"/>
      <c r="AE1427" s="7" t="s">
        <v>5465</v>
      </c>
      <c r="AF1427" s="6" t="str">
        <f>_xlfn.XLOOKUP(B1427,'[13]Input_27-04'!$B:$B,'[13]Input_27-04'!$M:$M,"")</f>
        <v/>
      </c>
      <c r="AG1427" s="7"/>
      <c r="AH1427" s="3"/>
      <c r="AI1427" s="18" t="str">
        <f>_xlfn.XLOOKUP(B1427,'[3]Cells Huawei 27042026 10h'!$B:$B,'[3]Cells Huawei 27042026 10h'!$T:$T,"")</f>
        <v/>
      </c>
      <c r="AJ1427" s="18" t="str">
        <f>_xlfn.XLOOKUP(B1427,'[3]Cells Huawei 27042026 15h'!$B:$B,'[3]Cells Huawei 27042026 15h'!$T:$T,"")</f>
        <v/>
      </c>
      <c r="AK1427" s="18" t="str">
        <f>_xlfn.XLOOKUP(B1427,'[4]cells down 27042026 11h28'!$B:$B,'[4]cells down 27042026 11h28'!$R:$R,"")</f>
        <v/>
      </c>
      <c r="AL1427" s="18" t="str">
        <f>_xlfn.XLOOKUP(B1427,'[4]cells down 27042026 18h01'!$B:$B,'[4]cells down 27042026 18h01'!$R:$R,"")</f>
        <v/>
      </c>
      <c r="AM1427" s="18" t="str">
        <f>_xlfn.XLOOKUP(B1427,'[5]cell downs 27042026 11h'!$B:$B,'[5]cell downs 27042026 11h'!$R:$R,"")</f>
        <v/>
      </c>
      <c r="AN1427" s="18" t="str">
        <f>_xlfn.XLOOKUP(B1427,'[5]cell downs 27042026 17h40'!$B:$B,'[5]cell downs 27042026 17h40'!$R:$R,"")</f>
        <v/>
      </c>
      <c r="AO1427" s="18" t="str">
        <f>_xlfn.XLOOKUP(B1427,'[6]ALL SITES DOWN'!$D:$D,'[6]ALL SITES DOWN'!$J:$J,"")</f>
        <v/>
      </c>
      <c r="AP1427" s="18" t="str">
        <f>_xlfn.XLOOKUP(B1427,'[7]ALL SITES DOWN'!$D:$D,'[7]ALL SITES DOWN'!$J:$J,"")</f>
        <v/>
      </c>
      <c r="AQ1427" s="9" t="str">
        <f>_xlfn.XLOOKUP(B1427,[8]sheet1!$AC:$AC,[8]sheet1!$AF:$AF,"")</f>
        <v/>
      </c>
      <c r="AR1427" s="14"/>
      <c r="AS1427" s="14" t="s">
        <v>5465</v>
      </c>
      <c r="AT1427" s="14" t="str">
        <f>_xlfn.XLOOKUP(B1427,'[9]cell downs 18042026 17h'!$B:$B,'[9]cell downs 18042026 17h'!$B:$B,"")</f>
        <v/>
      </c>
      <c r="AU1427" s="14" t="str">
        <f>_xlfn.XLOOKUP(B1427,'[10]Cells Huawei 19042026 15h'!$B:$B,'[10]Cells Huawei 19042026 15h'!$B:$B,"")</f>
        <v/>
      </c>
      <c r="AV1427" s="9" t="str">
        <f>_xlfn.XLOOKUP(B1427,'[11]cells down 19042026 9H40'!$B:$B,'[11]cells down 19042026 9H40'!$B:$B,"")</f>
        <v/>
      </c>
    </row>
    <row r="1428" spans="1:48" hidden="1" x14ac:dyDescent="0.3">
      <c r="A1428" s="1" t="s">
        <v>2568</v>
      </c>
      <c r="B1428" s="8" t="s">
        <v>2569</v>
      </c>
      <c r="C1428" s="3" t="str">
        <f>_xlfn.XLOOKUP(B1428,'[1]daily break down'!$D:$D,'[1]daily break down'!$E:$E,"")</f>
        <v>OUEST</v>
      </c>
      <c r="D1428" s="1" t="s">
        <v>11</v>
      </c>
      <c r="E1428" s="1" t="s">
        <v>12</v>
      </c>
      <c r="F1428" s="3" t="s">
        <v>102</v>
      </c>
      <c r="G1428" s="1" t="s">
        <v>856</v>
      </c>
      <c r="H1428" s="27" t="str">
        <f>_xlfn.XLOOKUP(B1428,[2]CALCULATION!$B:$B,[2]CALCULATION!$H:$H,"")</f>
        <v>Huawei</v>
      </c>
      <c r="I1428" s="26">
        <v>1.0097507940176866</v>
      </c>
      <c r="J1428" s="26">
        <v>0.15487982010826604</v>
      </c>
      <c r="K1428" s="26">
        <v>0</v>
      </c>
      <c r="L1428" s="26">
        <v>0</v>
      </c>
      <c r="M1428" s="26">
        <v>0</v>
      </c>
      <c r="N1428" s="26">
        <v>0</v>
      </c>
      <c r="O1428" s="26">
        <v>0</v>
      </c>
      <c r="P1428" s="114" t="s">
        <v>6364</v>
      </c>
      <c r="Q1428" s="42" t="s">
        <v>5538</v>
      </c>
      <c r="R1428" s="42"/>
      <c r="S1428" s="41" t="str" cm="1">
        <f t="array" ref="S1428">IFERROR(_xlfn.IFS(
U1428="MPR ISSUE","PDH",
U1428="BSS Hardware Issue","BSS",
U1428="Sites strategiques, MLL, Pylone, etc.","ENVTECH",
U1428="AKTIVCO DEFAUT GE &amp; POWER Cabinet","AKTIVCO",
U1428="AKTIVCO Coupure ENEO &amp; Baisse de tension","AKTIVCO GRID ONLY",
U1428="Coupure ENEO &amp; Baisse de tension","IHS GRID ONLY",
U1428="Defaut GE &amp; POWER Cabinet","IHS",
U1428="Sharing","Partners",
U1428="Sites strategiques &amp; DataCenter","SST &amp; DC",
U1428="Exclu","Exclu",
U1428="SAT","SAT",
U1428="SPARE-ISSUE","SPARE-ISSUE",
U1428="Fiber CAmtel","TRANS_FO_CAMTEL",
U1428="Fiber AOF","Fiber AOF",
U1428="Projet OCM (HUAWEI)","TRAVAUX-HUAWEI",
U1428="Projet OCM (NOKIA)","TRAVAUX-NOKIA",
U1428="ACCESS-ISSUE","ACCESS-ISSUE",
U1428="Projet OCM (ZTE, NOKIA, autres projets)","TRAVAUX OCM",
U1428="No root CAuse","No root cause",
U1428="ODU HS","PDH",
U1428="IP &amp; VLAN","PDH",
U1428="Warehouse HUAWEI","SPARE-ISSUE",
U1428="SPARE-HS","SPARE-ISSUE",
U1428="Power Telco","BSS",U1428="no impacts","no impacts"
),"")</f>
        <v>No root cause</v>
      </c>
      <c r="T1428" s="41" t="str" cm="1">
        <f t="array" ref="T1428">IFERROR(_xlfn.IFS(
U1428="MPR ISSUE","TX ISSUE",
U1428="BSS Hardware Issue","RAN ISSUE",
U1428="Sites strategiques, MLL, Pylone, etc.","ENVTECH",
U1428="AKTIVCO DEFAUT GE &amp; POWER Cabinet","POWER ISSUE",
U1428="AKTIVCO Coupure ENEO &amp; Baisse de tension","POWER ISSUE",
U1428="Coupure ENEO &amp; Baisse de tension","POWER ISSUE",
U1428="Defaut GE &amp; POWER Cabinet","POWER ISSUE",
U1428="Sharing","POWER ISSUE",
U1428="Sites strategiques &amp; DataCenter","POWER ISSUE",
U1428="Exclu","Exclu",
U1428="SAT","TX ISSUE",
U1428="SPARE-ISSUE","SPARE-ISSUE",
U1428="Fiber CAmtel","TX ISSUE",
U1428="Fiber AOF","TX ISSUE",
U1428="Projet OCM (HUAWEI)","TRAVAUX-HUAWEI",
U1428="Projet OCM (NOKIA)","TRAVAUX -NOKIA",
U1428="ACCESS-ISSUE","ACCESS-ISSUE",
U1428="Projet OCM (ZTE, NOKIA, autres projets)","TRAVAUX OCM",
U1428="No root CAuse","No root cause",
U1428="ODU HS","TX ISSUE",
U1428="IP &amp; VLAN","TX ISSUE",
U1428="Warehouse HUAWEI","SPARE-ISSUE",
U1428="SPARE-HS","SPARE-ISSUE",
U1428="Power Telco","RAN ISSUE",U1428="no impacts","no impacts"
),"")</f>
        <v>No root cause</v>
      </c>
      <c r="U1428" s="68" t="s">
        <v>5691</v>
      </c>
      <c r="V1428" s="41" t="str" cm="1">
        <f t="array" ref="V1428">IFERROR(_xlfn.IFS(
U1428="MPR ISSUE","ACTIVE",
U1428="BSS Hardware Issue","ACTIVE",
U1428="Sites strategiques, MLL, Pylone, etc.","PASSIVE",
U1428="AKTIVCO DEFAUT GE &amp; POWER Cabinet","PASSIVE",
U1428="AKTIVCO Coupure ENEO &amp; Baisse de tension","PASSIVE",
U1428="Coupure ENEO &amp; Baisse de tension","PASSIVE",
U1428="Defaut GE &amp; POWER Cabinet","PASSIVE",
U1428="Sharing","PASSIVE",
U1428="Sites strategiques &amp; DataCenter","PASSIVE",
U1428="Exclu","Exclu",
U1428="SAT","ACTIVE",
U1428="SPARE-ISSUE","SPARE-ISSUE",
U1428="Fiber CAmtel","ACTIVE",
U1428="Fiber AOF","ACTIVE",
U1428="Projet OCM (HUAWEI)","PLANNED WORKS",
U1428="Projet OCM (NOKIA)","PLANNED WORKS",
U1428="ACCESS-ISSUE","ACCESS-ISSUE",
U1428="Projet OCM (ZTE, NOKIA, autres projets)","PLANNED WORKS",
U1428="No root CAuse","No root cause",
U1428="ODU HS","ACTIVE",
U1428="IP &amp; VLAN","ACTIVE",
U1428="Warehouse HUAWEI","SPARE-ISSUE",
U1428="SPARE-HS","SPARE-ISSUE",
U1428="Power Telco","ACTIVE", U1428="no impacts","no impacts"
),"")</f>
        <v>No root cause</v>
      </c>
      <c r="W1428" s="113"/>
      <c r="X1428" s="113"/>
      <c r="Y1428" s="113"/>
      <c r="Z1428" s="113"/>
      <c r="AA1428" s="113"/>
      <c r="AB1428" s="17" t="s">
        <v>5465</v>
      </c>
      <c r="AC1428" s="17" t="str">
        <f>_xlfn.XLOOKUP(B1428,'INCIDENT-04-27-2026'!E:E,'INCIDENT-04-27-2026'!F:F,"")</f>
        <v/>
      </c>
      <c r="AD1428" s="9"/>
      <c r="AE1428" s="7" t="s">
        <v>5465</v>
      </c>
      <c r="AF1428" s="6" t="str">
        <f>_xlfn.XLOOKUP(B1428,'[13]Input_27-04'!$B:$B,'[13]Input_27-04'!$M:$M,"")</f>
        <v/>
      </c>
      <c r="AG1428" s="7"/>
      <c r="AH1428" s="3"/>
      <c r="AI1428" s="18" t="str">
        <f>_xlfn.XLOOKUP(B1428,'[3]Cells Huawei 27042026 10h'!$B:$B,'[3]Cells Huawei 27042026 10h'!$T:$T,"")</f>
        <v/>
      </c>
      <c r="AJ1428" s="18" t="str">
        <f>_xlfn.XLOOKUP(B1428,'[3]Cells Huawei 27042026 15h'!$B:$B,'[3]Cells Huawei 27042026 15h'!$T:$T,"")</f>
        <v/>
      </c>
      <c r="AK1428" s="18" t="str">
        <f>_xlfn.XLOOKUP(B1428,'[4]cells down 27042026 11h28'!$B:$B,'[4]cells down 27042026 11h28'!$R:$R,"")</f>
        <v/>
      </c>
      <c r="AL1428" s="18" t="str">
        <f>_xlfn.XLOOKUP(B1428,'[4]cells down 27042026 18h01'!$B:$B,'[4]cells down 27042026 18h01'!$R:$R,"")</f>
        <v/>
      </c>
      <c r="AM1428" s="18" t="str">
        <f>_xlfn.XLOOKUP(B1428,'[5]cell downs 27042026 11h'!$B:$B,'[5]cell downs 27042026 11h'!$R:$R,"")</f>
        <v/>
      </c>
      <c r="AN1428" s="18" t="str">
        <f>_xlfn.XLOOKUP(B1428,'[5]cell downs 27042026 17h40'!$B:$B,'[5]cell downs 27042026 17h40'!$R:$R,"")</f>
        <v/>
      </c>
      <c r="AO1428" s="18" t="str">
        <f>_xlfn.XLOOKUP(B1428,'[6]ALL SITES DOWN'!$D:$D,'[6]ALL SITES DOWN'!$J:$J,"")</f>
        <v/>
      </c>
      <c r="AP1428" s="18" t="str">
        <f>_xlfn.XLOOKUP(B1428,'[7]ALL SITES DOWN'!$D:$D,'[7]ALL SITES DOWN'!$J:$J,"")</f>
        <v/>
      </c>
      <c r="AQ1428" s="9" t="str">
        <f>_xlfn.XLOOKUP(B1428,[8]sheet1!$AC:$AC,[8]sheet1!$AF:$AF,"")</f>
        <v/>
      </c>
      <c r="AR1428" s="14"/>
      <c r="AS1428" s="14" t="s">
        <v>5465</v>
      </c>
      <c r="AT1428" s="14" t="str">
        <f>_xlfn.XLOOKUP(B1428,'[9]cell downs 18042026 17h'!$B:$B,'[9]cell downs 18042026 17h'!$B:$B,"")</f>
        <v/>
      </c>
      <c r="AU1428" s="14" t="str">
        <f>_xlfn.XLOOKUP(B1428,'[10]Cells Huawei 19042026 15h'!$B:$B,'[10]Cells Huawei 19042026 15h'!$B:$B,"")</f>
        <v/>
      </c>
      <c r="AV1428" s="9" t="str">
        <f>_xlfn.XLOOKUP(B1428,'[11]cells down 19042026 9H40'!$B:$B,'[11]cells down 19042026 9H40'!$B:$B,"")</f>
        <v/>
      </c>
    </row>
    <row r="1429" spans="1:48" hidden="1" x14ac:dyDescent="0.3">
      <c r="A1429" s="1" t="s">
        <v>4901</v>
      </c>
      <c r="B1429" s="8" t="s">
        <v>4902</v>
      </c>
      <c r="C1429" s="3" t="str">
        <f>_xlfn.XLOOKUP(B1429,'[1]daily break down'!$D:$D,'[1]daily break down'!$E:$E,"")</f>
        <v>Douala</v>
      </c>
      <c r="D1429" s="1"/>
      <c r="E1429" s="1"/>
      <c r="F1429" s="3" t="s">
        <v>31</v>
      </c>
      <c r="G1429" s="1" t="s">
        <v>32</v>
      </c>
      <c r="H1429" s="29" t="str">
        <f>_xlfn.XLOOKUP(B1429,[2]CALCULATION!$B:$B,[2]CALCULATION!$H:$H,"")</f>
        <v>ZTE</v>
      </c>
      <c r="I1429" s="26">
        <v>0</v>
      </c>
      <c r="J1429" s="26">
        <v>0.14239526528608842</v>
      </c>
      <c r="K1429" s="26">
        <v>0</v>
      </c>
      <c r="L1429" s="26">
        <v>0</v>
      </c>
      <c r="M1429" s="26">
        <v>0</v>
      </c>
      <c r="N1429" s="26">
        <v>0</v>
      </c>
      <c r="O1429" s="26">
        <v>0</v>
      </c>
      <c r="P1429" s="114" t="s">
        <v>6364</v>
      </c>
      <c r="Q1429" s="42" t="s">
        <v>5538</v>
      </c>
      <c r="R1429" s="42"/>
      <c r="S1429" s="41" t="str" cm="1">
        <f t="array" ref="S1429">IFERROR(_xlfn.IFS(
U1429="MPR ISSUE","PDH",
U1429="BSS Hardware Issue","BSS",
U1429="Sites strategiques, MLL, Pylone, etc.","ENVTECH",
U1429="AKTIVCO DEFAUT GE &amp; POWER Cabinet","AKTIVCO",
U1429="AKTIVCO Coupure ENEO &amp; Baisse de tension","AKTIVCO GRID ONLY",
U1429="Coupure ENEO &amp; Baisse de tension","IHS GRID ONLY",
U1429="Defaut GE &amp; POWER Cabinet","IHS",
U1429="Sharing","Partners",
U1429="Sites strategiques &amp; DataCenter","SST &amp; DC",
U1429="Exclu","Exclu",
U1429="SAT","SAT",
U1429="SPARE-ISSUE","SPARE-ISSUE",
U1429="Fiber CAmtel","TRANS_FO_CAMTEL",
U1429="Fiber AOF","Fiber AOF",
U1429="Projet OCM (HUAWEI)","TRAVAUX-HUAWEI",
U1429="Projet OCM (NOKIA)","TRAVAUX-NOKIA",
U1429="ACCESS-ISSUE","ACCESS-ISSUE",
U1429="Projet OCM (ZTE, NOKIA, autres projets)","TRAVAUX OCM",
U1429="No root CAuse","No root cause",
U1429="ODU HS","PDH",
U1429="IP &amp; VLAN","PDH",
U1429="Warehouse HUAWEI","SPARE-ISSUE",
U1429="SPARE-HS","SPARE-ISSUE",
U1429="Power Telco","BSS",U1429="no impacts","no impacts"
),"")</f>
        <v>No root cause</v>
      </c>
      <c r="T1429" s="41" t="str" cm="1">
        <f t="array" ref="T1429">IFERROR(_xlfn.IFS(
U1429="MPR ISSUE","TX ISSUE",
U1429="BSS Hardware Issue","RAN ISSUE",
U1429="Sites strategiques, MLL, Pylone, etc.","ENVTECH",
U1429="AKTIVCO DEFAUT GE &amp; POWER Cabinet","POWER ISSUE",
U1429="AKTIVCO Coupure ENEO &amp; Baisse de tension","POWER ISSUE",
U1429="Coupure ENEO &amp; Baisse de tension","POWER ISSUE",
U1429="Defaut GE &amp; POWER Cabinet","POWER ISSUE",
U1429="Sharing","POWER ISSUE",
U1429="Sites strategiques &amp; DataCenter","POWER ISSUE",
U1429="Exclu","Exclu",
U1429="SAT","TX ISSUE",
U1429="SPARE-ISSUE","SPARE-ISSUE",
U1429="Fiber CAmtel","TX ISSUE",
U1429="Fiber AOF","TX ISSUE",
U1429="Projet OCM (HUAWEI)","TRAVAUX-HUAWEI",
U1429="Projet OCM (NOKIA)","TRAVAUX -NOKIA",
U1429="ACCESS-ISSUE","ACCESS-ISSUE",
U1429="Projet OCM (ZTE, NOKIA, autres projets)","TRAVAUX OCM",
U1429="No root CAuse","No root cause",
U1429="ODU HS","TX ISSUE",
U1429="IP &amp; VLAN","TX ISSUE",
U1429="Warehouse HUAWEI","SPARE-ISSUE",
U1429="SPARE-HS","SPARE-ISSUE",
U1429="Power Telco","RAN ISSUE",U1429="no impacts","no impacts"
),"")</f>
        <v>No root cause</v>
      </c>
      <c r="U1429" s="68" t="s">
        <v>5691</v>
      </c>
      <c r="V1429" s="41" t="str" cm="1">
        <f t="array" ref="V1429">IFERROR(_xlfn.IFS(
U1429="MPR ISSUE","ACTIVE",
U1429="BSS Hardware Issue","ACTIVE",
U1429="Sites strategiques, MLL, Pylone, etc.","PASSIVE",
U1429="AKTIVCO DEFAUT GE &amp; POWER Cabinet","PASSIVE",
U1429="AKTIVCO Coupure ENEO &amp; Baisse de tension","PASSIVE",
U1429="Coupure ENEO &amp; Baisse de tension","PASSIVE",
U1429="Defaut GE &amp; POWER Cabinet","PASSIVE",
U1429="Sharing","PASSIVE",
U1429="Sites strategiques &amp; DataCenter","PASSIVE",
U1429="Exclu","Exclu",
U1429="SAT","ACTIVE",
U1429="SPARE-ISSUE","SPARE-ISSUE",
U1429="Fiber CAmtel","ACTIVE",
U1429="Fiber AOF","ACTIVE",
U1429="Projet OCM (HUAWEI)","PLANNED WORKS",
U1429="Projet OCM (NOKIA)","PLANNED WORKS",
U1429="ACCESS-ISSUE","ACCESS-ISSUE",
U1429="Projet OCM (ZTE, NOKIA, autres projets)","PLANNED WORKS",
U1429="No root CAuse","No root cause",
U1429="ODU HS","ACTIVE",
U1429="IP &amp; VLAN","ACTIVE",
U1429="Warehouse HUAWEI","SPARE-ISSUE",
U1429="SPARE-HS","SPARE-ISSUE",
U1429="Power Telco","ACTIVE", U1429="no impacts","no impacts"
),"")</f>
        <v>No root cause</v>
      </c>
      <c r="W1429" s="113"/>
      <c r="X1429" s="113"/>
      <c r="Y1429" s="113"/>
      <c r="Z1429" s="113"/>
      <c r="AA1429" s="113"/>
      <c r="AB1429" s="17" t="s">
        <v>5465</v>
      </c>
      <c r="AC1429" s="17" t="str">
        <f>_xlfn.XLOOKUP(B1429,'INCIDENT-04-27-2026'!E:E,'INCIDENT-04-27-2026'!F:F,"")</f>
        <v/>
      </c>
      <c r="AD1429" s="9"/>
      <c r="AE1429" s="7" t="s">
        <v>5465</v>
      </c>
      <c r="AF1429" s="6" t="str">
        <f>_xlfn.XLOOKUP(B1429,'[13]Input_27-04'!$B:$B,'[13]Input_27-04'!$M:$M,"")</f>
        <v/>
      </c>
      <c r="AG1429" s="7"/>
      <c r="AH1429" s="3"/>
      <c r="AI1429" s="18" t="str">
        <f>_xlfn.XLOOKUP(B1429,'[3]Cells Huawei 27042026 10h'!$B:$B,'[3]Cells Huawei 27042026 10h'!$T:$T,"")</f>
        <v/>
      </c>
      <c r="AJ1429" s="18" t="str">
        <f>_xlfn.XLOOKUP(B1429,'[3]Cells Huawei 27042026 15h'!$B:$B,'[3]Cells Huawei 27042026 15h'!$T:$T,"")</f>
        <v/>
      </c>
      <c r="AK1429" s="18" t="str">
        <f>_xlfn.XLOOKUP(B1429,'[4]cells down 27042026 11h28'!$B:$B,'[4]cells down 27042026 11h28'!$R:$R,"")</f>
        <v/>
      </c>
      <c r="AL1429" s="18" t="str">
        <f>_xlfn.XLOOKUP(B1429,'[4]cells down 27042026 18h01'!$B:$B,'[4]cells down 27042026 18h01'!$R:$R,"")</f>
        <v/>
      </c>
      <c r="AM1429" s="18" t="str">
        <f>_xlfn.XLOOKUP(B1429,'[5]cell downs 27042026 11h'!$B:$B,'[5]cell downs 27042026 11h'!$R:$R,"")</f>
        <v/>
      </c>
      <c r="AN1429" s="18" t="str">
        <f>_xlfn.XLOOKUP(B1429,'[5]cell downs 27042026 17h40'!$B:$B,'[5]cell downs 27042026 17h40'!$R:$R,"")</f>
        <v/>
      </c>
      <c r="AO1429" s="18" t="str">
        <f>_xlfn.XLOOKUP(B1429,'[6]ALL SITES DOWN'!$D:$D,'[6]ALL SITES DOWN'!$J:$J,"")</f>
        <v/>
      </c>
      <c r="AP1429" s="18" t="str">
        <f>_xlfn.XLOOKUP(B1429,'[7]ALL SITES DOWN'!$D:$D,'[7]ALL SITES DOWN'!$J:$J,"")</f>
        <v/>
      </c>
      <c r="AQ1429" s="9" t="str">
        <f>_xlfn.XLOOKUP(B1429,[8]sheet1!$AC:$AC,[8]sheet1!$AF:$AF,"")</f>
        <v/>
      </c>
      <c r="AR1429" s="14"/>
      <c r="AS1429" s="14" t="s">
        <v>5465</v>
      </c>
      <c r="AT1429" s="14" t="str">
        <f>_xlfn.XLOOKUP(B1429,'[9]cell downs 18042026 17h'!$B:$B,'[9]cell downs 18042026 17h'!$B:$B,"")</f>
        <v/>
      </c>
      <c r="AU1429" s="14" t="str">
        <f>_xlfn.XLOOKUP(B1429,'[10]Cells Huawei 19042026 15h'!$B:$B,'[10]Cells Huawei 19042026 15h'!$B:$B,"")</f>
        <v/>
      </c>
      <c r="AV1429" s="9" t="str">
        <f>_xlfn.XLOOKUP(B1429,'[11]cells down 19042026 9H40'!$B:$B,'[11]cells down 19042026 9H40'!$B:$B,"")</f>
        <v/>
      </c>
    </row>
    <row r="1430" spans="1:48" hidden="1" x14ac:dyDescent="0.3">
      <c r="A1430" s="1" t="s">
        <v>1956</v>
      </c>
      <c r="B1430" s="8" t="s">
        <v>1957</v>
      </c>
      <c r="C1430" s="3" t="str">
        <f>_xlfn.XLOOKUP(B1430,'[1]daily break down'!$D:$D,'[1]daily break down'!$E:$E,"")</f>
        <v>OUEST</v>
      </c>
      <c r="D1430" s="1" t="s">
        <v>11</v>
      </c>
      <c r="E1430" s="1" t="s">
        <v>12</v>
      </c>
      <c r="F1430" s="3" t="s">
        <v>102</v>
      </c>
      <c r="G1430" s="1" t="s">
        <v>856</v>
      </c>
      <c r="H1430" s="27" t="str">
        <f>_xlfn.XLOOKUP(B1430,[2]CALCULATION!$B:$B,[2]CALCULATION!$H:$H,"")</f>
        <v>Huawei</v>
      </c>
      <c r="I1430" s="26">
        <v>0.28973084726609649</v>
      </c>
      <c r="J1430" s="26">
        <v>0.10683211912120148</v>
      </c>
      <c r="K1430" s="26">
        <v>0</v>
      </c>
      <c r="L1430" s="26">
        <v>0</v>
      </c>
      <c r="M1430" s="26">
        <v>2.7767433432353683</v>
      </c>
      <c r="N1430" s="26">
        <v>0</v>
      </c>
      <c r="O1430" s="26">
        <v>0</v>
      </c>
      <c r="P1430" s="114" t="s">
        <v>6364</v>
      </c>
      <c r="Q1430" s="42" t="s">
        <v>5538</v>
      </c>
      <c r="R1430" s="42"/>
      <c r="S1430" s="41" t="str" cm="1">
        <f t="array" ref="S1430">IFERROR(_xlfn.IFS(
U1430="MPR ISSUE","PDH",
U1430="BSS Hardware Issue","BSS",
U1430="Sites strategiques, MLL, Pylone, etc.","ENVTECH",
U1430="AKTIVCO DEFAUT GE &amp; POWER Cabinet","AKTIVCO",
U1430="AKTIVCO Coupure ENEO &amp; Baisse de tension","AKTIVCO GRID ONLY",
U1430="Coupure ENEO &amp; Baisse de tension","IHS GRID ONLY",
U1430="Defaut GE &amp; POWER Cabinet","IHS",
U1430="Sharing","Partners",
U1430="Sites strategiques &amp; DataCenter","SST &amp; DC",
U1430="Exclu","Exclu",
U1430="SAT","SAT",
U1430="SPARE-ISSUE","SPARE-ISSUE",
U1430="Fiber CAmtel","TRANS_FO_CAMTEL",
U1430="Fiber AOF","Fiber AOF",
U1430="Projet OCM (HUAWEI)","TRAVAUX-HUAWEI",
U1430="Projet OCM (NOKIA)","TRAVAUX-NOKIA",
U1430="ACCESS-ISSUE","ACCESS-ISSUE",
U1430="Projet OCM (ZTE, NOKIA, autres projets)","TRAVAUX OCM",
U1430="No root CAuse","No root cause",
U1430="ODU HS","PDH",
U1430="IP &amp; VLAN","PDH",
U1430="Warehouse HUAWEI","SPARE-ISSUE",
U1430="SPARE-HS","SPARE-ISSUE",
U1430="Power Telco","BSS",U1430="no impacts","no impacts"
),"")</f>
        <v>No root cause</v>
      </c>
      <c r="T1430" s="41" t="str" cm="1">
        <f t="array" ref="T1430">IFERROR(_xlfn.IFS(
U1430="MPR ISSUE","TX ISSUE",
U1430="BSS Hardware Issue","RAN ISSUE",
U1430="Sites strategiques, MLL, Pylone, etc.","ENVTECH",
U1430="AKTIVCO DEFAUT GE &amp; POWER Cabinet","POWER ISSUE",
U1430="AKTIVCO Coupure ENEO &amp; Baisse de tension","POWER ISSUE",
U1430="Coupure ENEO &amp; Baisse de tension","POWER ISSUE",
U1430="Defaut GE &amp; POWER Cabinet","POWER ISSUE",
U1430="Sharing","POWER ISSUE",
U1430="Sites strategiques &amp; DataCenter","POWER ISSUE",
U1430="Exclu","Exclu",
U1430="SAT","TX ISSUE",
U1430="SPARE-ISSUE","SPARE-ISSUE",
U1430="Fiber CAmtel","TX ISSUE",
U1430="Fiber AOF","TX ISSUE",
U1430="Projet OCM (HUAWEI)","TRAVAUX-HUAWEI",
U1430="Projet OCM (NOKIA)","TRAVAUX -NOKIA",
U1430="ACCESS-ISSUE","ACCESS-ISSUE",
U1430="Projet OCM (ZTE, NOKIA, autres projets)","TRAVAUX OCM",
U1430="No root CAuse","No root cause",
U1430="ODU HS","TX ISSUE",
U1430="IP &amp; VLAN","TX ISSUE",
U1430="Warehouse HUAWEI","SPARE-ISSUE",
U1430="SPARE-HS","SPARE-ISSUE",
U1430="Power Telco","RAN ISSUE",U1430="no impacts","no impacts"
),"")</f>
        <v>No root cause</v>
      </c>
      <c r="U1430" s="68" t="s">
        <v>5691</v>
      </c>
      <c r="V1430" s="41" t="str" cm="1">
        <f t="array" ref="V1430">IFERROR(_xlfn.IFS(
U1430="MPR ISSUE","ACTIVE",
U1430="BSS Hardware Issue","ACTIVE",
U1430="Sites strategiques, MLL, Pylone, etc.","PASSIVE",
U1430="AKTIVCO DEFAUT GE &amp; POWER Cabinet","PASSIVE",
U1430="AKTIVCO Coupure ENEO &amp; Baisse de tension","PASSIVE",
U1430="Coupure ENEO &amp; Baisse de tension","PASSIVE",
U1430="Defaut GE &amp; POWER Cabinet","PASSIVE",
U1430="Sharing","PASSIVE",
U1430="Sites strategiques &amp; DataCenter","PASSIVE",
U1430="Exclu","Exclu",
U1430="SAT","ACTIVE",
U1430="SPARE-ISSUE","SPARE-ISSUE",
U1430="Fiber CAmtel","ACTIVE",
U1430="Fiber AOF","ACTIVE",
U1430="Projet OCM (HUAWEI)","PLANNED WORKS",
U1430="Projet OCM (NOKIA)","PLANNED WORKS",
U1430="ACCESS-ISSUE","ACCESS-ISSUE",
U1430="Projet OCM (ZTE, NOKIA, autres projets)","PLANNED WORKS",
U1430="No root CAuse","No root cause",
U1430="ODU HS","ACTIVE",
U1430="IP &amp; VLAN","ACTIVE",
U1430="Warehouse HUAWEI","SPARE-ISSUE",
U1430="SPARE-HS","SPARE-ISSUE",
U1430="Power Telco","ACTIVE", U1430="no impacts","no impacts"
),"")</f>
        <v>No root cause</v>
      </c>
      <c r="W1430" s="113"/>
      <c r="X1430" s="113"/>
      <c r="Y1430" s="113"/>
      <c r="Z1430" s="113"/>
      <c r="AA1430" s="113"/>
      <c r="AB1430" s="17" t="s">
        <v>5465</v>
      </c>
      <c r="AC1430" s="17" t="str">
        <f>_xlfn.XLOOKUP(B1430,'INCIDENT-04-27-2026'!E:E,'INCIDENT-04-27-2026'!F:F,"")</f>
        <v/>
      </c>
      <c r="AD1430" s="9"/>
      <c r="AE1430" s="7" t="s">
        <v>5465</v>
      </c>
      <c r="AF1430" s="6" t="str">
        <f>_xlfn.XLOOKUP(B1430,'[13]Input_27-04'!$B:$B,'[13]Input_27-04'!$M:$M,"")</f>
        <v/>
      </c>
      <c r="AG1430" s="7"/>
      <c r="AH1430" s="3"/>
      <c r="AI1430" s="18" t="str">
        <f>_xlfn.XLOOKUP(B1430,'[3]Cells Huawei 27042026 10h'!$B:$B,'[3]Cells Huawei 27042026 10h'!$T:$T,"")</f>
        <v/>
      </c>
      <c r="AJ1430" s="18" t="str">
        <f>_xlfn.XLOOKUP(B1430,'[3]Cells Huawei 27042026 15h'!$B:$B,'[3]Cells Huawei 27042026 15h'!$T:$T,"")</f>
        <v/>
      </c>
      <c r="AK1430" s="18" t="str">
        <f>_xlfn.XLOOKUP(B1430,'[4]cells down 27042026 11h28'!$B:$B,'[4]cells down 27042026 11h28'!$R:$R,"")</f>
        <v/>
      </c>
      <c r="AL1430" s="18" t="str">
        <f>_xlfn.XLOOKUP(B1430,'[4]cells down 27042026 18h01'!$B:$B,'[4]cells down 27042026 18h01'!$R:$R,"")</f>
        <v/>
      </c>
      <c r="AM1430" s="18" t="str">
        <f>_xlfn.XLOOKUP(B1430,'[5]cell downs 27042026 11h'!$B:$B,'[5]cell downs 27042026 11h'!$R:$R,"")</f>
        <v/>
      </c>
      <c r="AN1430" s="18" t="str">
        <f>_xlfn.XLOOKUP(B1430,'[5]cell downs 27042026 17h40'!$B:$B,'[5]cell downs 27042026 17h40'!$R:$R,"")</f>
        <v/>
      </c>
      <c r="AO1430" s="18" t="str">
        <f>_xlfn.XLOOKUP(B1430,'[6]ALL SITES DOWN'!$D:$D,'[6]ALL SITES DOWN'!$J:$J,"")</f>
        <v/>
      </c>
      <c r="AP1430" s="18" t="str">
        <f>_xlfn.XLOOKUP(B1430,'[7]ALL SITES DOWN'!$D:$D,'[7]ALL SITES DOWN'!$J:$J,"")</f>
        <v/>
      </c>
      <c r="AQ1430" s="9" t="str">
        <f>_xlfn.XLOOKUP(B1430,[8]sheet1!$AC:$AC,[8]sheet1!$AF:$AF,"")</f>
        <v/>
      </c>
      <c r="AR1430" s="14"/>
      <c r="AS1430" s="14" t="s">
        <v>5465</v>
      </c>
      <c r="AT1430" s="14" t="str">
        <f>_xlfn.XLOOKUP(B1430,'[9]cell downs 18042026 17h'!$B:$B,'[9]cell downs 18042026 17h'!$B:$B,"")</f>
        <v/>
      </c>
      <c r="AU1430" s="14" t="str">
        <f>_xlfn.XLOOKUP(B1430,'[10]Cells Huawei 19042026 15h'!$B:$B,'[10]Cells Huawei 19042026 15h'!$B:$B,"")</f>
        <v/>
      </c>
      <c r="AV1430" s="9" t="str">
        <f>_xlfn.XLOOKUP(B1430,'[11]cells down 19042026 9H40'!$B:$B,'[11]cells down 19042026 9H40'!$B:$B,"")</f>
        <v/>
      </c>
    </row>
    <row r="1431" spans="1:48" hidden="1" x14ac:dyDescent="0.3">
      <c r="A1431" s="1" t="s">
        <v>1972</v>
      </c>
      <c r="B1431" s="8" t="s">
        <v>1973</v>
      </c>
      <c r="C1431" s="3" t="str">
        <f>_xlfn.XLOOKUP(B1431,'[1]daily break down'!$D:$D,'[1]daily break down'!$E:$E,"")</f>
        <v>OUEST</v>
      </c>
      <c r="D1431" s="1" t="s">
        <v>11</v>
      </c>
      <c r="E1431" s="1" t="s">
        <v>12</v>
      </c>
      <c r="F1431" s="3" t="s">
        <v>102</v>
      </c>
      <c r="G1431" s="1" t="s">
        <v>856</v>
      </c>
      <c r="H1431" s="27" t="str">
        <f>_xlfn.XLOOKUP(B1431,[2]CALCULATION!$B:$B,[2]CALCULATION!$H:$H,"")</f>
        <v>Huawei</v>
      </c>
      <c r="I1431" s="26">
        <v>0</v>
      </c>
      <c r="J1431" s="26">
        <v>9.32774595999806E-2</v>
      </c>
      <c r="K1431" s="26">
        <v>0</v>
      </c>
      <c r="L1431" s="26">
        <v>0</v>
      </c>
      <c r="M1431" s="26">
        <v>1.2403405215832983</v>
      </c>
      <c r="N1431" s="26">
        <v>0</v>
      </c>
      <c r="O1431" s="26">
        <v>0</v>
      </c>
      <c r="P1431" s="114" t="s">
        <v>6364</v>
      </c>
      <c r="Q1431" s="42" t="s">
        <v>5538</v>
      </c>
      <c r="R1431" s="42"/>
      <c r="S1431" s="41" t="str" cm="1">
        <f t="array" ref="S1431">IFERROR(_xlfn.IFS(
U1431="MPR ISSUE","PDH",
U1431="BSS Hardware Issue","BSS",
U1431="Sites strategiques, MLL, Pylone, etc.","ENVTECH",
U1431="AKTIVCO DEFAUT GE &amp; POWER Cabinet","AKTIVCO",
U1431="AKTIVCO Coupure ENEO &amp; Baisse de tension","AKTIVCO GRID ONLY",
U1431="Coupure ENEO &amp; Baisse de tension","IHS GRID ONLY",
U1431="Defaut GE &amp; POWER Cabinet","IHS",
U1431="Sharing","Partners",
U1431="Sites strategiques &amp; DataCenter","SST &amp; DC",
U1431="Exclu","Exclu",
U1431="SAT","SAT",
U1431="SPARE-ISSUE","SPARE-ISSUE",
U1431="Fiber CAmtel","TRANS_FO_CAMTEL",
U1431="Fiber AOF","Fiber AOF",
U1431="Projet OCM (HUAWEI)","TRAVAUX-HUAWEI",
U1431="Projet OCM (NOKIA)","TRAVAUX-NOKIA",
U1431="ACCESS-ISSUE","ACCESS-ISSUE",
U1431="Projet OCM (ZTE, NOKIA, autres projets)","TRAVAUX OCM",
U1431="No root CAuse","No root cause",
U1431="ODU HS","PDH",
U1431="IP &amp; VLAN","PDH",
U1431="Warehouse HUAWEI","SPARE-ISSUE",
U1431="SPARE-HS","SPARE-ISSUE",
U1431="Power Telco","BSS",U1431="no impacts","no impacts"
),"")</f>
        <v>No root cause</v>
      </c>
      <c r="T1431" s="41" t="str" cm="1">
        <f t="array" ref="T1431">IFERROR(_xlfn.IFS(
U1431="MPR ISSUE","TX ISSUE",
U1431="BSS Hardware Issue","RAN ISSUE",
U1431="Sites strategiques, MLL, Pylone, etc.","ENVTECH",
U1431="AKTIVCO DEFAUT GE &amp; POWER Cabinet","POWER ISSUE",
U1431="AKTIVCO Coupure ENEO &amp; Baisse de tension","POWER ISSUE",
U1431="Coupure ENEO &amp; Baisse de tension","POWER ISSUE",
U1431="Defaut GE &amp; POWER Cabinet","POWER ISSUE",
U1431="Sharing","POWER ISSUE",
U1431="Sites strategiques &amp; DataCenter","POWER ISSUE",
U1431="Exclu","Exclu",
U1431="SAT","TX ISSUE",
U1431="SPARE-ISSUE","SPARE-ISSUE",
U1431="Fiber CAmtel","TX ISSUE",
U1431="Fiber AOF","TX ISSUE",
U1431="Projet OCM (HUAWEI)","TRAVAUX-HUAWEI",
U1431="Projet OCM (NOKIA)","TRAVAUX -NOKIA",
U1431="ACCESS-ISSUE","ACCESS-ISSUE",
U1431="Projet OCM (ZTE, NOKIA, autres projets)","TRAVAUX OCM",
U1431="No root CAuse","No root cause",
U1431="ODU HS","TX ISSUE",
U1431="IP &amp; VLAN","TX ISSUE",
U1431="Warehouse HUAWEI","SPARE-ISSUE",
U1431="SPARE-HS","SPARE-ISSUE",
U1431="Power Telco","RAN ISSUE",U1431="no impacts","no impacts"
),"")</f>
        <v>No root cause</v>
      </c>
      <c r="U1431" s="68" t="s">
        <v>5691</v>
      </c>
      <c r="V1431" s="41" t="str" cm="1">
        <f t="array" ref="V1431">IFERROR(_xlfn.IFS(
U1431="MPR ISSUE","ACTIVE",
U1431="BSS Hardware Issue","ACTIVE",
U1431="Sites strategiques, MLL, Pylone, etc.","PASSIVE",
U1431="AKTIVCO DEFAUT GE &amp; POWER Cabinet","PASSIVE",
U1431="AKTIVCO Coupure ENEO &amp; Baisse de tension","PASSIVE",
U1431="Coupure ENEO &amp; Baisse de tension","PASSIVE",
U1431="Defaut GE &amp; POWER Cabinet","PASSIVE",
U1431="Sharing","PASSIVE",
U1431="Sites strategiques &amp; DataCenter","PASSIVE",
U1431="Exclu","Exclu",
U1431="SAT","ACTIVE",
U1431="SPARE-ISSUE","SPARE-ISSUE",
U1431="Fiber CAmtel","ACTIVE",
U1431="Fiber AOF","ACTIVE",
U1431="Projet OCM (HUAWEI)","PLANNED WORKS",
U1431="Projet OCM (NOKIA)","PLANNED WORKS",
U1431="ACCESS-ISSUE","ACCESS-ISSUE",
U1431="Projet OCM (ZTE, NOKIA, autres projets)","PLANNED WORKS",
U1431="No root CAuse","No root cause",
U1431="ODU HS","ACTIVE",
U1431="IP &amp; VLAN","ACTIVE",
U1431="Warehouse HUAWEI","SPARE-ISSUE",
U1431="SPARE-HS","SPARE-ISSUE",
U1431="Power Telco","ACTIVE", U1431="no impacts","no impacts"
),"")</f>
        <v>No root cause</v>
      </c>
      <c r="W1431" s="113"/>
      <c r="X1431" s="113"/>
      <c r="Y1431" s="113"/>
      <c r="Z1431" s="113"/>
      <c r="AA1431" s="113"/>
      <c r="AB1431" s="17" t="s">
        <v>5465</v>
      </c>
      <c r="AC1431" s="17" t="str">
        <f>_xlfn.XLOOKUP(B1431,'INCIDENT-04-27-2026'!E:E,'INCIDENT-04-27-2026'!F:F,"")</f>
        <v/>
      </c>
      <c r="AD1431" s="9"/>
      <c r="AE1431" s="7" t="s">
        <v>5465</v>
      </c>
      <c r="AF1431" s="6" t="str">
        <f>_xlfn.XLOOKUP(B1431,'[13]Input_27-04'!$B:$B,'[13]Input_27-04'!$M:$M,"")</f>
        <v/>
      </c>
      <c r="AG1431" s="7"/>
      <c r="AH1431" s="3"/>
      <c r="AI1431" s="18" t="str">
        <f>_xlfn.XLOOKUP(B1431,'[3]Cells Huawei 27042026 10h'!$B:$B,'[3]Cells Huawei 27042026 10h'!$T:$T,"")</f>
        <v/>
      </c>
      <c r="AJ1431" s="18" t="str">
        <f>_xlfn.XLOOKUP(B1431,'[3]Cells Huawei 27042026 15h'!$B:$B,'[3]Cells Huawei 27042026 15h'!$T:$T,"")</f>
        <v/>
      </c>
      <c r="AK1431" s="18" t="str">
        <f>_xlfn.XLOOKUP(B1431,'[4]cells down 27042026 11h28'!$B:$B,'[4]cells down 27042026 11h28'!$R:$R,"")</f>
        <v/>
      </c>
      <c r="AL1431" s="18" t="str">
        <f>_xlfn.XLOOKUP(B1431,'[4]cells down 27042026 18h01'!$B:$B,'[4]cells down 27042026 18h01'!$R:$R,"")</f>
        <v/>
      </c>
      <c r="AM1431" s="18" t="str">
        <f>_xlfn.XLOOKUP(B1431,'[5]cell downs 27042026 11h'!$B:$B,'[5]cell downs 27042026 11h'!$R:$R,"")</f>
        <v/>
      </c>
      <c r="AN1431" s="18" t="str">
        <f>_xlfn.XLOOKUP(B1431,'[5]cell downs 27042026 17h40'!$B:$B,'[5]cell downs 27042026 17h40'!$R:$R,"")</f>
        <v/>
      </c>
      <c r="AO1431" s="18" t="str">
        <f>_xlfn.XLOOKUP(B1431,'[6]ALL SITES DOWN'!$D:$D,'[6]ALL SITES DOWN'!$J:$J,"")</f>
        <v/>
      </c>
      <c r="AP1431" s="18" t="str">
        <f>_xlfn.XLOOKUP(B1431,'[7]ALL SITES DOWN'!$D:$D,'[7]ALL SITES DOWN'!$J:$J,"")</f>
        <v/>
      </c>
      <c r="AQ1431" s="9" t="str">
        <f>_xlfn.XLOOKUP(B1431,[8]sheet1!$AC:$AC,[8]sheet1!$AF:$AF,"")</f>
        <v/>
      </c>
      <c r="AR1431" s="14"/>
      <c r="AS1431" s="14" t="s">
        <v>5465</v>
      </c>
      <c r="AT1431" s="14" t="str">
        <f>_xlfn.XLOOKUP(B1431,'[9]cell downs 18042026 17h'!$B:$B,'[9]cell downs 18042026 17h'!$B:$B,"")</f>
        <v/>
      </c>
      <c r="AU1431" s="14" t="str">
        <f>_xlfn.XLOOKUP(B1431,'[10]Cells Huawei 19042026 15h'!$B:$B,'[10]Cells Huawei 19042026 15h'!$B:$B,"")</f>
        <v/>
      </c>
      <c r="AV1431" s="9" t="str">
        <f>_xlfn.XLOOKUP(B1431,'[11]cells down 19042026 9H40'!$B:$B,'[11]cells down 19042026 9H40'!$B:$B,"")</f>
        <v/>
      </c>
    </row>
    <row r="1432" spans="1:48" hidden="1" x14ac:dyDescent="0.3">
      <c r="A1432" s="1" t="s">
        <v>41</v>
      </c>
      <c r="B1432" s="8" t="s">
        <v>42</v>
      </c>
      <c r="C1432" s="3" t="str">
        <f>_xlfn.XLOOKUP(B1432,'[1]daily break down'!$D:$D,'[1]daily break down'!$E:$E,"")</f>
        <v>Douala</v>
      </c>
      <c r="D1432" s="1" t="s">
        <v>18</v>
      </c>
      <c r="E1432" s="1" t="s">
        <v>18</v>
      </c>
      <c r="F1432" s="3" t="s">
        <v>31</v>
      </c>
      <c r="G1432" s="1" t="s">
        <v>32</v>
      </c>
      <c r="H1432" s="29" t="str">
        <f>_xlfn.XLOOKUP(B1432,[2]CALCULATION!$B:$B,[2]CALCULATION!$H:$H,"")</f>
        <v>ZTE</v>
      </c>
      <c r="I1432" s="26">
        <v>1.0614546860598175</v>
      </c>
      <c r="J1432" s="26">
        <v>7.8795376006254789E-2</v>
      </c>
      <c r="K1432" s="26">
        <v>0</v>
      </c>
      <c r="L1432" s="26">
        <v>0</v>
      </c>
      <c r="M1432" s="26">
        <v>0.27276968778625249</v>
      </c>
      <c r="N1432" s="26">
        <v>0</v>
      </c>
      <c r="O1432" s="26">
        <v>0</v>
      </c>
      <c r="P1432" s="114" t="s">
        <v>6364</v>
      </c>
      <c r="Q1432" s="42" t="s">
        <v>5538</v>
      </c>
      <c r="R1432" s="42"/>
      <c r="S1432" s="41" t="str" cm="1">
        <f t="array" ref="S1432">IFERROR(_xlfn.IFS(
U1432="MPR ISSUE","PDH",
U1432="BSS Hardware Issue","BSS",
U1432="Sites strategiques, MLL, Pylone, etc.","ENVTECH",
U1432="AKTIVCO DEFAUT GE &amp; POWER Cabinet","AKTIVCO",
U1432="AKTIVCO Coupure ENEO &amp; Baisse de tension","AKTIVCO GRID ONLY",
U1432="Coupure ENEO &amp; Baisse de tension","IHS GRID ONLY",
U1432="Defaut GE &amp; POWER Cabinet","IHS",
U1432="Sharing","Partners",
U1432="Sites strategiques &amp; DataCenter","SST &amp; DC",
U1432="Exclu","Exclu",
U1432="SAT","SAT",
U1432="SPARE-ISSUE","SPARE-ISSUE",
U1432="Fiber CAmtel","TRANS_FO_CAMTEL",
U1432="Fiber AOF","Fiber AOF",
U1432="Projet OCM (HUAWEI)","TRAVAUX-HUAWEI",
U1432="Projet OCM (NOKIA)","TRAVAUX-NOKIA",
U1432="ACCESS-ISSUE","ACCESS-ISSUE",
U1432="Projet OCM (ZTE, NOKIA, autres projets)","TRAVAUX OCM",
U1432="No root CAuse","No root cause",
U1432="ODU HS","PDH",
U1432="IP &amp; VLAN","PDH",
U1432="Warehouse HUAWEI","SPARE-ISSUE",
U1432="SPARE-HS","SPARE-ISSUE",
U1432="Power Telco","BSS",U1432="no impacts","no impacts"
),"")</f>
        <v>No root cause</v>
      </c>
      <c r="T1432" s="41" t="str" cm="1">
        <f t="array" ref="T1432">IFERROR(_xlfn.IFS(
U1432="MPR ISSUE","TX ISSUE",
U1432="BSS Hardware Issue","RAN ISSUE",
U1432="Sites strategiques, MLL, Pylone, etc.","ENVTECH",
U1432="AKTIVCO DEFAUT GE &amp; POWER Cabinet","POWER ISSUE",
U1432="AKTIVCO Coupure ENEO &amp; Baisse de tension","POWER ISSUE",
U1432="Coupure ENEO &amp; Baisse de tension","POWER ISSUE",
U1432="Defaut GE &amp; POWER Cabinet","POWER ISSUE",
U1432="Sharing","POWER ISSUE",
U1432="Sites strategiques &amp; DataCenter","POWER ISSUE",
U1432="Exclu","Exclu",
U1432="SAT","TX ISSUE",
U1432="SPARE-ISSUE","SPARE-ISSUE",
U1432="Fiber CAmtel","TX ISSUE",
U1432="Fiber AOF","TX ISSUE",
U1432="Projet OCM (HUAWEI)","TRAVAUX-HUAWEI",
U1432="Projet OCM (NOKIA)","TRAVAUX -NOKIA",
U1432="ACCESS-ISSUE","ACCESS-ISSUE",
U1432="Projet OCM (ZTE, NOKIA, autres projets)","TRAVAUX OCM",
U1432="No root CAuse","No root cause",
U1432="ODU HS","TX ISSUE",
U1432="IP &amp; VLAN","TX ISSUE",
U1432="Warehouse HUAWEI","SPARE-ISSUE",
U1432="SPARE-HS","SPARE-ISSUE",
U1432="Power Telco","RAN ISSUE",U1432="no impacts","no impacts"
),"")</f>
        <v>No root cause</v>
      </c>
      <c r="U1432" s="68" t="s">
        <v>5691</v>
      </c>
      <c r="V1432" s="41" t="str" cm="1">
        <f t="array" ref="V1432">IFERROR(_xlfn.IFS(
U1432="MPR ISSUE","ACTIVE",
U1432="BSS Hardware Issue","ACTIVE",
U1432="Sites strategiques, MLL, Pylone, etc.","PASSIVE",
U1432="AKTIVCO DEFAUT GE &amp; POWER Cabinet","PASSIVE",
U1432="AKTIVCO Coupure ENEO &amp; Baisse de tension","PASSIVE",
U1432="Coupure ENEO &amp; Baisse de tension","PASSIVE",
U1432="Defaut GE &amp; POWER Cabinet","PASSIVE",
U1432="Sharing","PASSIVE",
U1432="Sites strategiques &amp; DataCenter","PASSIVE",
U1432="Exclu","Exclu",
U1432="SAT","ACTIVE",
U1432="SPARE-ISSUE","SPARE-ISSUE",
U1432="Fiber CAmtel","ACTIVE",
U1432="Fiber AOF","ACTIVE",
U1432="Projet OCM (HUAWEI)","PLANNED WORKS",
U1432="Projet OCM (NOKIA)","PLANNED WORKS",
U1432="ACCESS-ISSUE","ACCESS-ISSUE",
U1432="Projet OCM (ZTE, NOKIA, autres projets)","PLANNED WORKS",
U1432="No root CAuse","No root cause",
U1432="ODU HS","ACTIVE",
U1432="IP &amp; VLAN","ACTIVE",
U1432="Warehouse HUAWEI","SPARE-ISSUE",
U1432="SPARE-HS","SPARE-ISSUE",
U1432="Power Telco","ACTIVE", U1432="no impacts","no impacts"
),"")</f>
        <v>No root cause</v>
      </c>
      <c r="W1432" s="113"/>
      <c r="X1432" s="113"/>
      <c r="Y1432" s="113"/>
      <c r="Z1432" s="113"/>
      <c r="AA1432" s="113"/>
      <c r="AB1432" s="17" t="s">
        <v>5465</v>
      </c>
      <c r="AC1432" s="17" t="str">
        <f>_xlfn.XLOOKUP(B1432,'INCIDENT-04-27-2026'!E:E,'INCIDENT-04-27-2026'!F:F,"")</f>
        <v/>
      </c>
      <c r="AD1432" s="9"/>
      <c r="AE1432" s="7" t="s">
        <v>5465</v>
      </c>
      <c r="AF1432" s="6" t="str">
        <f>_xlfn.XLOOKUP(B1432,'[13]Input_27-04'!$B:$B,'[13]Input_27-04'!$M:$M,"")</f>
        <v/>
      </c>
      <c r="AG1432" s="7"/>
      <c r="AH1432" s="3"/>
      <c r="AI1432" s="18" t="str">
        <f>_xlfn.XLOOKUP(B1432,'[3]Cells Huawei 27042026 10h'!$B:$B,'[3]Cells Huawei 27042026 10h'!$T:$T,"")</f>
        <v/>
      </c>
      <c r="AJ1432" s="18" t="str">
        <f>_xlfn.XLOOKUP(B1432,'[3]Cells Huawei 27042026 15h'!$B:$B,'[3]Cells Huawei 27042026 15h'!$T:$T,"")</f>
        <v/>
      </c>
      <c r="AK1432" s="18" t="str">
        <f>_xlfn.XLOOKUP(B1432,'[4]cells down 27042026 11h28'!$B:$B,'[4]cells down 27042026 11h28'!$R:$R,"")</f>
        <v/>
      </c>
      <c r="AL1432" s="18" t="str">
        <f>_xlfn.XLOOKUP(B1432,'[4]cells down 27042026 18h01'!$B:$B,'[4]cells down 27042026 18h01'!$R:$R,"")</f>
        <v/>
      </c>
      <c r="AM1432" s="18" t="str">
        <f>_xlfn.XLOOKUP(B1432,'[5]cell downs 27042026 11h'!$B:$B,'[5]cell downs 27042026 11h'!$R:$R,"")</f>
        <v/>
      </c>
      <c r="AN1432" s="18" t="str">
        <f>_xlfn.XLOOKUP(B1432,'[5]cell downs 27042026 17h40'!$B:$B,'[5]cell downs 27042026 17h40'!$R:$R,"")</f>
        <v/>
      </c>
      <c r="AO1432" s="18" t="str">
        <f>_xlfn.XLOOKUP(B1432,'[6]ALL SITES DOWN'!$D:$D,'[6]ALL SITES DOWN'!$J:$J,"")</f>
        <v/>
      </c>
      <c r="AP1432" s="18" t="str">
        <f>_xlfn.XLOOKUP(B1432,'[7]ALL SITES DOWN'!$D:$D,'[7]ALL SITES DOWN'!$J:$J,"")</f>
        <v/>
      </c>
      <c r="AQ1432" s="9" t="str">
        <f>_xlfn.XLOOKUP(B1432,[8]sheet1!$AC:$AC,[8]sheet1!$AF:$AF,"")</f>
        <v/>
      </c>
      <c r="AR1432" s="14"/>
      <c r="AS1432" s="14" t="s">
        <v>5465</v>
      </c>
      <c r="AT1432" s="14" t="str">
        <f>_xlfn.XLOOKUP(B1432,'[9]cell downs 18042026 17h'!$B:$B,'[9]cell downs 18042026 17h'!$B:$B,"")</f>
        <v/>
      </c>
      <c r="AU1432" s="14" t="str">
        <f>_xlfn.XLOOKUP(B1432,'[10]Cells Huawei 19042026 15h'!$B:$B,'[10]Cells Huawei 19042026 15h'!$B:$B,"")</f>
        <v/>
      </c>
      <c r="AV1432" s="9" t="str">
        <f>_xlfn.XLOOKUP(B1432,'[11]cells down 19042026 9H40'!$B:$B,'[11]cells down 19042026 9H40'!$B:$B,"")</f>
        <v/>
      </c>
    </row>
    <row r="1433" spans="1:48" hidden="1" x14ac:dyDescent="0.3">
      <c r="A1433" s="1" t="s">
        <v>889</v>
      </c>
      <c r="B1433" s="8" t="s">
        <v>890</v>
      </c>
      <c r="C1433" s="3" t="str">
        <f>_xlfn.XLOOKUP(B1433,'[1]daily break down'!$D:$D,'[1]daily break down'!$E:$E,"")</f>
        <v>OUEST</v>
      </c>
      <c r="D1433" s="1" t="s">
        <v>11</v>
      </c>
      <c r="E1433" s="1" t="s">
        <v>12</v>
      </c>
      <c r="F1433" s="3" t="s">
        <v>102</v>
      </c>
      <c r="G1433" s="1" t="s">
        <v>103</v>
      </c>
      <c r="H1433" s="27" t="str">
        <f>_xlfn.XLOOKUP(B1433,[2]CALCULATION!$B:$B,[2]CALCULATION!$H:$H,"")</f>
        <v>Huawei</v>
      </c>
      <c r="I1433" s="26">
        <v>0</v>
      </c>
      <c r="J1433" s="26">
        <v>4.9866878975438948E-2</v>
      </c>
      <c r="K1433" s="26">
        <v>0</v>
      </c>
      <c r="L1433" s="26">
        <v>0</v>
      </c>
      <c r="M1433" s="26">
        <v>0</v>
      </c>
      <c r="N1433" s="26">
        <v>0</v>
      </c>
      <c r="O1433" s="26">
        <v>0</v>
      </c>
      <c r="P1433" s="114" t="s">
        <v>6364</v>
      </c>
      <c r="Q1433" s="42" t="s">
        <v>5538</v>
      </c>
      <c r="R1433" s="42"/>
      <c r="S1433" s="41" t="str" cm="1">
        <f t="array" ref="S1433">IFERROR(_xlfn.IFS(
U1433="MPR ISSUE","PDH",
U1433="BSS Hardware Issue","BSS",
U1433="Sites strategiques, MLL, Pylone, etc.","ENVTECH",
U1433="AKTIVCO DEFAUT GE &amp; POWER Cabinet","AKTIVCO",
U1433="AKTIVCO Coupure ENEO &amp; Baisse de tension","AKTIVCO GRID ONLY",
U1433="Coupure ENEO &amp; Baisse de tension","IHS GRID ONLY",
U1433="Defaut GE &amp; POWER Cabinet","IHS",
U1433="Sharing","Partners",
U1433="Sites strategiques &amp; DataCenter","SST &amp; DC",
U1433="Exclu","Exclu",
U1433="SAT","SAT",
U1433="SPARE-ISSUE","SPARE-ISSUE",
U1433="Fiber CAmtel","TRANS_FO_CAMTEL",
U1433="Fiber AOF","Fiber AOF",
U1433="Projet OCM (HUAWEI)","TRAVAUX-HUAWEI",
U1433="Projet OCM (NOKIA)","TRAVAUX-NOKIA",
U1433="ACCESS-ISSUE","ACCESS-ISSUE",
U1433="Projet OCM (ZTE, NOKIA, autres projets)","TRAVAUX OCM",
U1433="No root CAuse","No root cause",
U1433="ODU HS","PDH",
U1433="IP &amp; VLAN","PDH",
U1433="Warehouse HUAWEI","SPARE-ISSUE",
U1433="SPARE-HS","SPARE-ISSUE",
U1433="Power Telco","BSS",U1433="no impacts","no impacts"
),"")</f>
        <v>No root cause</v>
      </c>
      <c r="T1433" s="41" t="str" cm="1">
        <f t="array" ref="T1433">IFERROR(_xlfn.IFS(
U1433="MPR ISSUE","TX ISSUE",
U1433="BSS Hardware Issue","RAN ISSUE",
U1433="Sites strategiques, MLL, Pylone, etc.","ENVTECH",
U1433="AKTIVCO DEFAUT GE &amp; POWER Cabinet","POWER ISSUE",
U1433="AKTIVCO Coupure ENEO &amp; Baisse de tension","POWER ISSUE",
U1433="Coupure ENEO &amp; Baisse de tension","POWER ISSUE",
U1433="Defaut GE &amp; POWER Cabinet","POWER ISSUE",
U1433="Sharing","POWER ISSUE",
U1433="Sites strategiques &amp; DataCenter","POWER ISSUE",
U1433="Exclu","Exclu",
U1433="SAT","TX ISSUE",
U1433="SPARE-ISSUE","SPARE-ISSUE",
U1433="Fiber CAmtel","TX ISSUE",
U1433="Fiber AOF","TX ISSUE",
U1433="Projet OCM (HUAWEI)","TRAVAUX-HUAWEI",
U1433="Projet OCM (NOKIA)","TRAVAUX -NOKIA",
U1433="ACCESS-ISSUE","ACCESS-ISSUE",
U1433="Projet OCM (ZTE, NOKIA, autres projets)","TRAVAUX OCM",
U1433="No root CAuse","No root cause",
U1433="ODU HS","TX ISSUE",
U1433="IP &amp; VLAN","TX ISSUE",
U1433="Warehouse HUAWEI","SPARE-ISSUE",
U1433="SPARE-HS","SPARE-ISSUE",
U1433="Power Telco","RAN ISSUE",U1433="no impacts","no impacts"
),"")</f>
        <v>No root cause</v>
      </c>
      <c r="U1433" s="68" t="s">
        <v>5691</v>
      </c>
      <c r="V1433" s="41" t="str" cm="1">
        <f t="array" ref="V1433">IFERROR(_xlfn.IFS(
U1433="MPR ISSUE","ACTIVE",
U1433="BSS Hardware Issue","ACTIVE",
U1433="Sites strategiques, MLL, Pylone, etc.","PASSIVE",
U1433="AKTIVCO DEFAUT GE &amp; POWER Cabinet","PASSIVE",
U1433="AKTIVCO Coupure ENEO &amp; Baisse de tension","PASSIVE",
U1433="Coupure ENEO &amp; Baisse de tension","PASSIVE",
U1433="Defaut GE &amp; POWER Cabinet","PASSIVE",
U1433="Sharing","PASSIVE",
U1433="Sites strategiques &amp; DataCenter","PASSIVE",
U1433="Exclu","Exclu",
U1433="SAT","ACTIVE",
U1433="SPARE-ISSUE","SPARE-ISSUE",
U1433="Fiber CAmtel","ACTIVE",
U1433="Fiber AOF","ACTIVE",
U1433="Projet OCM (HUAWEI)","PLANNED WORKS",
U1433="Projet OCM (NOKIA)","PLANNED WORKS",
U1433="ACCESS-ISSUE","ACCESS-ISSUE",
U1433="Projet OCM (ZTE, NOKIA, autres projets)","PLANNED WORKS",
U1433="No root CAuse","No root cause",
U1433="ODU HS","ACTIVE",
U1433="IP &amp; VLAN","ACTIVE",
U1433="Warehouse HUAWEI","SPARE-ISSUE",
U1433="SPARE-HS","SPARE-ISSUE",
U1433="Power Telco","ACTIVE", U1433="no impacts","no impacts"
),"")</f>
        <v>No root cause</v>
      </c>
      <c r="W1433" s="113"/>
      <c r="X1433" s="113"/>
      <c r="Y1433" s="113"/>
      <c r="Z1433" s="113"/>
      <c r="AA1433" s="113"/>
      <c r="AB1433" s="17" t="s">
        <v>5988</v>
      </c>
      <c r="AC1433" s="17" t="str">
        <f>_xlfn.XLOOKUP(B1433,'INCIDENT-04-27-2026'!E:E,'INCIDENT-04-27-2026'!F:F,"")</f>
        <v/>
      </c>
      <c r="AD1433" s="9"/>
      <c r="AE1433" s="7" t="s">
        <v>5465</v>
      </c>
      <c r="AF1433" s="6" t="str">
        <f>_xlfn.XLOOKUP(B1433,'[13]Input_27-04'!$B:$B,'[13]Input_27-04'!$M:$M,"")</f>
        <v/>
      </c>
      <c r="AG1433" s="7"/>
      <c r="AH1433" s="3"/>
      <c r="AI1433" s="18" t="str">
        <f>_xlfn.XLOOKUP(B1433,'[3]Cells Huawei 27042026 10h'!$B:$B,'[3]Cells Huawei 27042026 10h'!$T:$T,"")</f>
        <v/>
      </c>
      <c r="AJ1433" s="18" t="str">
        <f>_xlfn.XLOOKUP(B1433,'[3]Cells Huawei 27042026 15h'!$B:$B,'[3]Cells Huawei 27042026 15h'!$T:$T,"")</f>
        <v/>
      </c>
      <c r="AK1433" s="18" t="str">
        <f>_xlfn.XLOOKUP(B1433,'[4]cells down 27042026 11h28'!$B:$B,'[4]cells down 27042026 11h28'!$R:$R,"")</f>
        <v/>
      </c>
      <c r="AL1433" s="18" t="str">
        <f>_xlfn.XLOOKUP(B1433,'[4]cells down 27042026 18h01'!$B:$B,'[4]cells down 27042026 18h01'!$R:$R,"")</f>
        <v/>
      </c>
      <c r="AM1433" s="18" t="str">
        <f>_xlfn.XLOOKUP(B1433,'[5]cell downs 27042026 11h'!$B:$B,'[5]cell downs 27042026 11h'!$R:$R,"")</f>
        <v/>
      </c>
      <c r="AN1433" s="18" t="str">
        <f>_xlfn.XLOOKUP(B1433,'[5]cell downs 27042026 17h40'!$B:$B,'[5]cell downs 27042026 17h40'!$R:$R,"")</f>
        <v/>
      </c>
      <c r="AO1433" s="18" t="str">
        <f>_xlfn.XLOOKUP(B1433,'[6]ALL SITES DOWN'!$D:$D,'[6]ALL SITES DOWN'!$J:$J,"")</f>
        <v/>
      </c>
      <c r="AP1433" s="18" t="str">
        <f>_xlfn.XLOOKUP(B1433,'[7]ALL SITES DOWN'!$D:$D,'[7]ALL SITES DOWN'!$J:$J,"")</f>
        <v/>
      </c>
      <c r="AQ1433" s="9" t="str">
        <f>_xlfn.XLOOKUP(B1433,[8]sheet1!$AC:$AC,[8]sheet1!$AF:$AF,"")</f>
        <v>(04/27/2026 ticket):-INC-20260427-00008088…Others Transmission equipement fault</v>
      </c>
      <c r="AR1433" s="14"/>
      <c r="AS1433" s="14" t="s">
        <v>5465</v>
      </c>
      <c r="AT1433" s="14" t="str">
        <f>_xlfn.XLOOKUP(B1433,'[9]cell downs 18042026 17h'!$B:$B,'[9]cell downs 18042026 17h'!$B:$B,"")</f>
        <v/>
      </c>
      <c r="AU1433" s="14" t="str">
        <f>_xlfn.XLOOKUP(B1433,'[10]Cells Huawei 19042026 15h'!$B:$B,'[10]Cells Huawei 19042026 15h'!$B:$B,"")</f>
        <v/>
      </c>
      <c r="AV1433" s="9" t="str">
        <f>_xlfn.XLOOKUP(B1433,'[11]cells down 19042026 9H40'!$B:$B,'[11]cells down 19042026 9H40'!$B:$B,"")</f>
        <v/>
      </c>
    </row>
    <row r="1434" spans="1:48" hidden="1" x14ac:dyDescent="0.3">
      <c r="A1434" s="1" t="s">
        <v>3090</v>
      </c>
      <c r="B1434" s="8" t="s">
        <v>3091</v>
      </c>
      <c r="C1434" s="3" t="str">
        <f>_xlfn.XLOOKUP(B1434,'[1]daily break down'!$D:$D,'[1]daily break down'!$E:$E,"")</f>
        <v>NORD</v>
      </c>
      <c r="D1434" s="1" t="s">
        <v>21</v>
      </c>
      <c r="E1434" s="1" t="s">
        <v>36</v>
      </c>
      <c r="F1434" s="3" t="s">
        <v>23</v>
      </c>
      <c r="G1434" s="1" t="s">
        <v>3092</v>
      </c>
      <c r="H1434" s="27" t="str">
        <f>_xlfn.XLOOKUP(B1434,[2]CALCULATION!$B:$B,[2]CALCULATION!$H:$H,"")</f>
        <v>Huawei</v>
      </c>
      <c r="I1434" s="26">
        <v>0</v>
      </c>
      <c r="J1434" s="26">
        <v>0</v>
      </c>
      <c r="K1434" s="26">
        <v>0</v>
      </c>
      <c r="L1434" s="26">
        <v>5.6124494553880497</v>
      </c>
      <c r="M1434" s="26">
        <v>0.29210291268231015</v>
      </c>
      <c r="N1434" s="26">
        <v>0</v>
      </c>
      <c r="O1434" s="26">
        <v>0</v>
      </c>
      <c r="P1434" s="114" t="s">
        <v>6364</v>
      </c>
      <c r="Q1434" s="42" t="s">
        <v>5537</v>
      </c>
      <c r="R1434" s="42"/>
      <c r="S1434" s="41" t="str" cm="1">
        <f t="array" ref="S1434">IFERROR(_xlfn.IFS(
U1434="MPR ISSUE","PDH",
U1434="BSS Hardware Issue","BSS",
U1434="Sites strategiques, MLL, Pylone, etc.","ENVTECH",
U1434="AKTIVCO DEFAUT GE &amp; POWER Cabinet","AKTIVCO",
U1434="AKTIVCO Coupure ENEO &amp; Baisse de tension","AKTIVCO GRID ONLY",
U1434="Coupure ENEO &amp; Baisse de tension","IHS GRID ONLY",
U1434="Defaut GE &amp; POWER Cabinet","IHS",
U1434="Sharing","Partners",
U1434="Sites strategiques &amp; DataCenter","SST &amp; DC",
U1434="Exclu","Exclu",
U1434="SAT","SAT",
U1434="SPARE-ISSUE","SPARE-ISSUE",
U1434="Fiber CAmtel","TRANS_FO_CAMTEL",
U1434="Fiber AOF","Fiber AOF",
U1434="Projet OCM (HUAWEI)","TRAVAUX-HUAWEI",
U1434="Projet OCM (NOKIA)","TRAVAUX-NOKIA",
U1434="ACCESS-ISSUE","ACCESS-ISSUE",
U1434="Projet OCM (ZTE, NOKIA, autres projets)","TRAVAUX OCM",
U1434="No root CAuse","No root cause",
U1434="ODU HS","PDH",
U1434="IP &amp; VLAN","PDH",
U1434="Warehouse HUAWEI","SPARE-ISSUE",
U1434="SPARE-HS","SPARE-ISSUE",
U1434="Power Telco","BSS",U1434="no impacts","no impacts"
),"")</f>
        <v>Exclu</v>
      </c>
      <c r="T1434" s="41" t="str" cm="1">
        <f t="array" ref="T1434">IFERROR(_xlfn.IFS(
U1434="MPR ISSUE","TX ISSUE",
U1434="BSS Hardware Issue","RAN ISSUE",
U1434="Sites strategiques, MLL, Pylone, etc.","ENVTECH",
U1434="AKTIVCO DEFAUT GE &amp; POWER Cabinet","POWER ISSUE",
U1434="AKTIVCO Coupure ENEO &amp; Baisse de tension","POWER ISSUE",
U1434="Coupure ENEO &amp; Baisse de tension","POWER ISSUE",
U1434="Defaut GE &amp; POWER Cabinet","POWER ISSUE",
U1434="Sharing","POWER ISSUE",
U1434="Sites strategiques &amp; DataCenter","POWER ISSUE",
U1434="Exclu","Exclu",
U1434="SAT","TX ISSUE",
U1434="SPARE-ISSUE","SPARE-ISSUE",
U1434="Fiber CAmtel","TX ISSUE",
U1434="Fiber AOF","TX ISSUE",
U1434="Projet OCM (HUAWEI)","TRAVAUX-HUAWEI",
U1434="Projet OCM (NOKIA)","TRAVAUX -NOKIA",
U1434="ACCESS-ISSUE","ACCESS-ISSUE",
U1434="Projet OCM (ZTE, NOKIA, autres projets)","TRAVAUX OCM",
U1434="No root CAuse","No root cause",
U1434="ODU HS","TX ISSUE",
U1434="IP &amp; VLAN","TX ISSUE",
U1434="Warehouse HUAWEI","SPARE-ISSUE",
U1434="SPARE-HS","SPARE-ISSUE",
U1434="Power Telco","RAN ISSUE",U1434="no impacts","no impacts"
),"")</f>
        <v>Exclu</v>
      </c>
      <c r="U1434" s="68" t="s">
        <v>5537</v>
      </c>
      <c r="V1434" s="41" t="str" cm="1">
        <f t="array" ref="V1434">IFERROR(_xlfn.IFS(
U1434="MPR ISSUE","ACTIVE",
U1434="BSS Hardware Issue","ACTIVE",
U1434="Sites strategiques, MLL, Pylone, etc.","PASSIVE",
U1434="AKTIVCO DEFAUT GE &amp; POWER Cabinet","PASSIVE",
U1434="AKTIVCO Coupure ENEO &amp; Baisse de tension","PASSIVE",
U1434="Coupure ENEO &amp; Baisse de tension","PASSIVE",
U1434="Defaut GE &amp; POWER Cabinet","PASSIVE",
U1434="Sharing","PASSIVE",
U1434="Sites strategiques &amp; DataCenter","PASSIVE",
U1434="Exclu","Exclu",
U1434="SAT","ACTIVE",
U1434="SPARE-ISSUE","SPARE-ISSUE",
U1434="Fiber CAmtel","ACTIVE",
U1434="Fiber AOF","ACTIVE",
U1434="Projet OCM (HUAWEI)","PLANNED WORKS",
U1434="Projet OCM (NOKIA)","PLANNED WORKS",
U1434="ACCESS-ISSUE","ACCESS-ISSUE",
U1434="Projet OCM (ZTE, NOKIA, autres projets)","PLANNED WORKS",
U1434="No root CAuse","No root cause",
U1434="ODU HS","ACTIVE",
U1434="IP &amp; VLAN","ACTIVE",
U1434="Warehouse HUAWEI","SPARE-ISSUE",
U1434="SPARE-HS","SPARE-ISSUE",
U1434="Power Telco","ACTIVE", U1434="no impacts","no impacts"
),"")</f>
        <v>Exclu</v>
      </c>
      <c r="W1434" s="113"/>
      <c r="X1434" s="113"/>
      <c r="Y1434" s="113"/>
      <c r="Z1434" s="113"/>
      <c r="AA1434" s="113"/>
      <c r="AB1434" s="17" t="s">
        <v>5465</v>
      </c>
      <c r="AC1434" s="17" t="str">
        <f>_xlfn.XLOOKUP(B1434,'INCIDENT-04-27-2026'!E:E,'INCIDENT-04-27-2026'!F:F,"")</f>
        <v/>
      </c>
      <c r="AD1434" s="9"/>
      <c r="AE1434" s="7" t="s">
        <v>5465</v>
      </c>
      <c r="AF1434" s="6" t="str">
        <f>_xlfn.XLOOKUP(B1434,'[13]Input_27-04'!$B:$B,'[13]Input_27-04'!$M:$M,"")</f>
        <v/>
      </c>
      <c r="AG1434" s="7"/>
      <c r="AH1434" s="3"/>
      <c r="AI1434" s="18" t="str">
        <f>_xlfn.XLOOKUP(B1434,'[3]Cells Huawei 27042026 10h'!$B:$B,'[3]Cells Huawei 27042026 10h'!$T:$T,"")</f>
        <v/>
      </c>
      <c r="AJ1434" s="18" t="str">
        <f>_xlfn.XLOOKUP(B1434,'[3]Cells Huawei 27042026 15h'!$B:$B,'[3]Cells Huawei 27042026 15h'!$T:$T,"")</f>
        <v/>
      </c>
      <c r="AK1434" s="18" t="str">
        <f>_xlfn.XLOOKUP(B1434,'[4]cells down 27042026 11h28'!$B:$B,'[4]cells down 27042026 11h28'!$R:$R,"")</f>
        <v/>
      </c>
      <c r="AL1434" s="18" t="str">
        <f>_xlfn.XLOOKUP(B1434,'[4]cells down 27042026 18h01'!$B:$B,'[4]cells down 27042026 18h01'!$R:$R,"")</f>
        <v/>
      </c>
      <c r="AM1434" s="18" t="str">
        <f>_xlfn.XLOOKUP(B1434,'[5]cell downs 27042026 11h'!$B:$B,'[5]cell downs 27042026 11h'!$R:$R,"")</f>
        <v/>
      </c>
      <c r="AN1434" s="18" t="str">
        <f>_xlfn.XLOOKUP(B1434,'[5]cell downs 27042026 17h40'!$B:$B,'[5]cell downs 27042026 17h40'!$R:$R,"")</f>
        <v/>
      </c>
      <c r="AO1434" s="18" t="str">
        <f>_xlfn.XLOOKUP(B1434,'[6]ALL SITES DOWN'!$D:$D,'[6]ALL SITES DOWN'!$J:$J,"")</f>
        <v/>
      </c>
      <c r="AP1434" s="18" t="str">
        <f>_xlfn.XLOOKUP(B1434,'[7]ALL SITES DOWN'!$D:$D,'[7]ALL SITES DOWN'!$J:$J,"")</f>
        <v/>
      </c>
      <c r="AQ1434" s="9" t="str">
        <f>_xlfn.XLOOKUP(B1434,[8]sheet1!$AC:$AC,[8]sheet1!$AF:$AF,"")</f>
        <v/>
      </c>
      <c r="AR1434" s="14"/>
      <c r="AS1434" s="14" t="s">
        <v>5465</v>
      </c>
      <c r="AT1434" s="14" t="str">
        <f>_xlfn.XLOOKUP(B1434,'[9]cell downs 18042026 17h'!$B:$B,'[9]cell downs 18042026 17h'!$B:$B,"")</f>
        <v/>
      </c>
      <c r="AU1434" s="14" t="str">
        <f>_xlfn.XLOOKUP(B1434,'[10]Cells Huawei 19042026 15h'!$B:$B,'[10]Cells Huawei 19042026 15h'!$B:$B,"")</f>
        <v/>
      </c>
      <c r="AV1434" s="9" t="str">
        <f>_xlfn.XLOOKUP(B1434,'[11]cells down 19042026 9H40'!$B:$B,'[11]cells down 19042026 9H40'!$B:$B,"")</f>
        <v/>
      </c>
    </row>
    <row r="1435" spans="1:48" hidden="1" x14ac:dyDescent="0.3">
      <c r="A1435" s="1" t="s">
        <v>2432</v>
      </c>
      <c r="B1435" s="8" t="s">
        <v>2433</v>
      </c>
      <c r="C1435" s="3" t="str">
        <f>_xlfn.XLOOKUP(B1435,'[1]daily break down'!$D:$D,'[1]daily break down'!$E:$E,"")</f>
        <v>ADAMAOUA</v>
      </c>
      <c r="D1435" s="1" t="s">
        <v>11</v>
      </c>
      <c r="E1435" s="1" t="s">
        <v>83</v>
      </c>
      <c r="F1435" s="3" t="s">
        <v>90</v>
      </c>
      <c r="G1435" s="1" t="s">
        <v>2432</v>
      </c>
      <c r="H1435" s="28" t="str">
        <f>_xlfn.XLOOKUP(B1435,[2]CALCULATION!$B:$B,[2]CALCULATION!$H:$H,"")</f>
        <v>NOKIA</v>
      </c>
      <c r="I1435" s="26">
        <v>3.4637910445550694E-2</v>
      </c>
      <c r="J1435" s="26">
        <v>4.430566868226618E-2</v>
      </c>
      <c r="K1435" s="26">
        <v>0</v>
      </c>
      <c r="L1435" s="26">
        <v>0</v>
      </c>
      <c r="M1435" s="26">
        <v>0</v>
      </c>
      <c r="N1435" s="26">
        <v>0</v>
      </c>
      <c r="O1435" s="26">
        <v>0</v>
      </c>
      <c r="P1435" s="114" t="s">
        <v>6364</v>
      </c>
      <c r="Q1435" s="42" t="s">
        <v>5538</v>
      </c>
      <c r="R1435" s="42"/>
      <c r="S1435" s="41" t="str" cm="1">
        <f t="array" ref="S1435">IFERROR(_xlfn.IFS(
U1435="MPR ISSUE","PDH",
U1435="BSS Hardware Issue","BSS",
U1435="Sites strategiques, MLL, Pylone, etc.","ENVTECH",
U1435="AKTIVCO DEFAUT GE &amp; POWER Cabinet","AKTIVCO",
U1435="AKTIVCO Coupure ENEO &amp; Baisse de tension","AKTIVCO GRID ONLY",
U1435="Coupure ENEO &amp; Baisse de tension","IHS GRID ONLY",
U1435="Defaut GE &amp; POWER Cabinet","IHS",
U1435="Sharing","Partners",
U1435="Sites strategiques &amp; DataCenter","SST &amp; DC",
U1435="Exclu","Exclu",
U1435="SAT","SAT",
U1435="SPARE-ISSUE","SPARE-ISSUE",
U1435="Fiber CAmtel","TRANS_FO_CAMTEL",
U1435="Fiber AOF","Fiber AOF",
U1435="Projet OCM (HUAWEI)","TRAVAUX-HUAWEI",
U1435="Projet OCM (NOKIA)","TRAVAUX-NOKIA",
U1435="ACCESS-ISSUE","ACCESS-ISSUE",
U1435="Projet OCM (ZTE, NOKIA, autres projets)","TRAVAUX OCM",
U1435="No root CAuse","No root cause",
U1435="ODU HS","PDH",
U1435="IP &amp; VLAN","PDH",
U1435="Warehouse HUAWEI","SPARE-ISSUE",
U1435="SPARE-HS","SPARE-ISSUE",
U1435="Power Telco","BSS",U1435="no impacts","no impacts"
),"")</f>
        <v>SPARE-ISSUE</v>
      </c>
      <c r="T1435" s="41" t="str" cm="1">
        <f t="array" ref="T1435">IFERROR(_xlfn.IFS(
U1435="MPR ISSUE","TX ISSUE",
U1435="BSS Hardware Issue","RAN ISSUE",
U1435="Sites strategiques, MLL, Pylone, etc.","ENVTECH",
U1435="AKTIVCO DEFAUT GE &amp; POWER Cabinet","POWER ISSUE",
U1435="AKTIVCO Coupure ENEO &amp; Baisse de tension","POWER ISSUE",
U1435="Coupure ENEO &amp; Baisse de tension","POWER ISSUE",
U1435="Defaut GE &amp; POWER Cabinet","POWER ISSUE",
U1435="Sharing","POWER ISSUE",
U1435="Sites strategiques &amp; DataCenter","POWER ISSUE",
U1435="Exclu","Exclu",
U1435="SAT","TX ISSUE",
U1435="SPARE-ISSUE","SPARE-ISSUE",
U1435="Fiber CAmtel","TX ISSUE",
U1435="Fiber AOF","TX ISSUE",
U1435="Projet OCM (HUAWEI)","TRAVAUX-HUAWEI",
U1435="Projet OCM (NOKIA)","TRAVAUX -NOKIA",
U1435="ACCESS-ISSUE","ACCESS-ISSUE",
U1435="Projet OCM (ZTE, NOKIA, autres projets)","TRAVAUX OCM",
U1435="No root CAuse","No root cause",
U1435="ODU HS","TX ISSUE",
U1435="IP &amp; VLAN","TX ISSUE",
U1435="Warehouse HUAWEI","SPARE-ISSUE",
U1435="SPARE-HS","SPARE-ISSUE",
U1435="Power Telco","RAN ISSUE",U1435="no impacts","no impacts"
),"")</f>
        <v>SPARE-ISSUE</v>
      </c>
      <c r="U1435" s="68" t="s">
        <v>5353</v>
      </c>
      <c r="V1435" s="41" t="str" cm="1">
        <f t="array" ref="V1435">IFERROR(_xlfn.IFS(
U1435="MPR ISSUE","ACTIVE",
U1435="BSS Hardware Issue","ACTIVE",
U1435="Sites strategiques, MLL, Pylone, etc.","PASSIVE",
U1435="AKTIVCO DEFAUT GE &amp; POWER Cabinet","PASSIVE",
U1435="AKTIVCO Coupure ENEO &amp; Baisse de tension","PASSIVE",
U1435="Coupure ENEO &amp; Baisse de tension","PASSIVE",
U1435="Defaut GE &amp; POWER Cabinet","PASSIVE",
U1435="Sharing","PASSIVE",
U1435="Sites strategiques &amp; DataCenter","PASSIVE",
U1435="Exclu","Exclu",
U1435="SAT","ACTIVE",
U1435="SPARE-ISSUE","SPARE-ISSUE",
U1435="Fiber CAmtel","ACTIVE",
U1435="Fiber AOF","ACTIVE",
U1435="Projet OCM (HUAWEI)","PLANNED WORKS",
U1435="Projet OCM (NOKIA)","PLANNED WORKS",
U1435="ACCESS-ISSUE","ACCESS-ISSUE",
U1435="Projet OCM (ZTE, NOKIA, autres projets)","PLANNED WORKS",
U1435="No root CAuse","No root cause",
U1435="ODU HS","ACTIVE",
U1435="IP &amp; VLAN","ACTIVE",
U1435="Warehouse HUAWEI","SPARE-ISSUE",
U1435="SPARE-HS","SPARE-ISSUE",
U1435="Power Telco","ACTIVE", U1435="no impacts","no impacts"
),"")</f>
        <v>SPARE-ISSUE</v>
      </c>
      <c r="W1435" s="113"/>
      <c r="X1435" s="113"/>
      <c r="Y1435" s="113"/>
      <c r="Z1435" s="113"/>
      <c r="AA1435" s="113"/>
      <c r="AB1435" s="17" t="s">
        <v>6321</v>
      </c>
      <c r="AC1435" s="17" t="str">
        <f>_xlfn.XLOOKUP(B1435,'INCIDENT-04-27-2026'!E:E,'INCIDENT-04-27-2026'!F:F,"")</f>
        <v/>
      </c>
      <c r="AD1435" s="9"/>
      <c r="AE1435" s="7" t="s">
        <v>5465</v>
      </c>
      <c r="AF1435" s="6" t="str">
        <f>_xlfn.XLOOKUP(B1435,'[13]Input_27-04'!$B:$B,'[13]Input_27-04'!$M:$M,"")</f>
        <v/>
      </c>
      <c r="AG1435" s="7"/>
      <c r="AH1435" s="3"/>
      <c r="AI1435" s="18" t="str">
        <f>_xlfn.XLOOKUP(B1435,'[3]Cells Huawei 27042026 10h'!$B:$B,'[3]Cells Huawei 27042026 10h'!$T:$T,"")</f>
        <v/>
      </c>
      <c r="AJ1435" s="18" t="str">
        <f>_xlfn.XLOOKUP(B1435,'[3]Cells Huawei 27042026 15h'!$B:$B,'[3]Cells Huawei 27042026 15h'!$T:$T,"")</f>
        <v/>
      </c>
      <c r="AK1435" s="18" t="str">
        <f>_xlfn.XLOOKUP(B1435,'[4]cells down 27042026 11h28'!$B:$B,'[4]cells down 27042026 11h28'!$R:$R,"")</f>
        <v/>
      </c>
      <c r="AL1435" s="18" t="str">
        <f>_xlfn.XLOOKUP(B1435,'[4]cells down 27042026 18h01'!$B:$B,'[4]cells down 27042026 18h01'!$R:$R,"")</f>
        <v/>
      </c>
      <c r="AM1435" s="18" t="str">
        <f>_xlfn.XLOOKUP(B1435,'[5]cell downs 27042026 11h'!$B:$B,'[5]cell downs 27042026 11h'!$R:$R,"")</f>
        <v xml:space="preserve">(04/27/2026 cell nokia):-27/04/2026 : FRGU faulty || Cde passer 
23/04/2026 : Check and replace FRGU || FME activer|| FME etait sur le site de batoua il a fini tard || Il interviendra demai sur le site de Bata || ETA : Demain 24/04/2026 
22/04/2026 : Need BO RAN analysis || Closed after reset but check and replace rado module if issue persist </v>
      </c>
      <c r="AN1435" s="18" t="str">
        <f>_xlfn.XLOOKUP(B1435,'[5]cell downs 27042026 17h40'!$B:$B,'[5]cell downs 27042026 17h40'!$R:$R,"")</f>
        <v xml:space="preserve">(04/27/2026 cell nokia):-27/04/2026 : FRGU faulty || Cde passer 
23/04/2026 : Check and replace FRGU || FME activer|| FME etait sur le site de batoua il a fini tard || Il interviendra demai sur le site de Bata || ETA : Demain 24/04/2026 
22/04/2026 : Need BO RAN analysis || Closed after reset but check and replace rado module if issue persist </v>
      </c>
      <c r="AO1435" s="18" t="str">
        <f>_xlfn.XLOOKUP(B1435,'[6]ALL SITES DOWN'!$D:$D,'[6]ALL SITES DOWN'!$J:$J,"")</f>
        <v/>
      </c>
      <c r="AP1435" s="18" t="str">
        <f>_xlfn.XLOOKUP(B1435,'[7]ALL SITES DOWN'!$D:$D,'[7]ALL SITES DOWN'!$J:$J,"")</f>
        <v/>
      </c>
      <c r="AQ1435" s="9" t="str">
        <f>_xlfn.XLOOKUP(B1435,[8]sheet1!$AC:$AC,[8]sheet1!$AF:$AF,"")</f>
        <v/>
      </c>
      <c r="AR1435" s="14"/>
      <c r="AS1435" s="14" t="s">
        <v>5465</v>
      </c>
      <c r="AT1435" s="14" t="str">
        <f>_xlfn.XLOOKUP(B1435,'[9]cell downs 18042026 17h'!$B:$B,'[9]cell downs 18042026 17h'!$B:$B,"")</f>
        <v/>
      </c>
      <c r="AU1435" s="14" t="str">
        <f>_xlfn.XLOOKUP(B1435,'[10]Cells Huawei 19042026 15h'!$B:$B,'[10]Cells Huawei 19042026 15h'!$B:$B,"")</f>
        <v/>
      </c>
      <c r="AV1435" s="9" t="str">
        <f>_xlfn.XLOOKUP(B1435,'[11]cells down 19042026 9H40'!$B:$B,'[11]cells down 19042026 9H40'!$B:$B,"")</f>
        <v/>
      </c>
    </row>
    <row r="1436" spans="1:48" hidden="1" x14ac:dyDescent="0.3">
      <c r="A1436" s="1" t="s">
        <v>3455</v>
      </c>
      <c r="B1436" s="8" t="s">
        <v>3456</v>
      </c>
      <c r="C1436" s="3" t="str">
        <f>_xlfn.XLOOKUP(B1436,'[1]daily break down'!$D:$D,'[1]daily break down'!$E:$E,"")</f>
        <v>Douala</v>
      </c>
      <c r="D1436" s="1" t="s">
        <v>11</v>
      </c>
      <c r="E1436" s="1" t="s">
        <v>12</v>
      </c>
      <c r="F1436" s="3" t="s">
        <v>31</v>
      </c>
      <c r="G1436" s="1" t="s">
        <v>32</v>
      </c>
      <c r="H1436" s="29" t="str">
        <f>_xlfn.XLOOKUP(B1436,[2]CALCULATION!$B:$B,[2]CALCULATION!$H:$H,"")</f>
        <v>ZTE</v>
      </c>
      <c r="I1436" s="26">
        <v>0.39217553712121866</v>
      </c>
      <c r="J1436" s="26">
        <v>1.6996829636478101E-2</v>
      </c>
      <c r="K1436" s="26">
        <v>0</v>
      </c>
      <c r="L1436" s="26">
        <v>1.2118579015104172</v>
      </c>
      <c r="M1436" s="26">
        <v>0</v>
      </c>
      <c r="N1436" s="26">
        <v>0</v>
      </c>
      <c r="O1436" s="26">
        <v>0</v>
      </c>
      <c r="P1436" s="114" t="s">
        <v>6364</v>
      </c>
      <c r="Q1436" s="42" t="s">
        <v>5538</v>
      </c>
      <c r="R1436" s="42"/>
      <c r="S1436" s="41" t="str" cm="1">
        <f t="array" ref="S1436">IFERROR(_xlfn.IFS(
U1436="MPR ISSUE","PDH",
U1436="BSS Hardware Issue","BSS",
U1436="Sites strategiques, MLL, Pylone, etc.","ENVTECH",
U1436="AKTIVCO DEFAUT GE &amp; POWER Cabinet","AKTIVCO",
U1436="AKTIVCO Coupure ENEO &amp; Baisse de tension","AKTIVCO GRID ONLY",
U1436="Coupure ENEO &amp; Baisse de tension","IHS GRID ONLY",
U1436="Defaut GE &amp; POWER Cabinet","IHS",
U1436="Sharing","Partners",
U1436="Sites strategiques &amp; DataCenter","SST &amp; DC",
U1436="Exclu","Exclu",
U1436="SAT","SAT",
U1436="SPARE-ISSUE","SPARE-ISSUE",
U1436="Fiber CAmtel","TRANS_FO_CAMTEL",
U1436="Fiber AOF","Fiber AOF",
U1436="Projet OCM (HUAWEI)","TRAVAUX-HUAWEI",
U1436="Projet OCM (NOKIA)","TRAVAUX-NOKIA",
U1436="ACCESS-ISSUE","ACCESS-ISSUE",
U1436="Projet OCM (ZTE, NOKIA, autres projets)","TRAVAUX OCM",
U1436="No root CAuse","No root cause",
U1436="ODU HS","PDH",
U1436="IP &amp; VLAN","PDH",
U1436="Warehouse HUAWEI","SPARE-ISSUE",
U1436="SPARE-HS","SPARE-ISSUE",
U1436="Power Telco","BSS",U1436="no impacts","no impacts"
),"")</f>
        <v>No root cause</v>
      </c>
      <c r="T1436" s="41" t="str" cm="1">
        <f t="array" ref="T1436">IFERROR(_xlfn.IFS(
U1436="MPR ISSUE","TX ISSUE",
U1436="BSS Hardware Issue","RAN ISSUE",
U1436="Sites strategiques, MLL, Pylone, etc.","ENVTECH",
U1436="AKTIVCO DEFAUT GE &amp; POWER Cabinet","POWER ISSUE",
U1436="AKTIVCO Coupure ENEO &amp; Baisse de tension","POWER ISSUE",
U1436="Coupure ENEO &amp; Baisse de tension","POWER ISSUE",
U1436="Defaut GE &amp; POWER Cabinet","POWER ISSUE",
U1436="Sharing","POWER ISSUE",
U1436="Sites strategiques &amp; DataCenter","POWER ISSUE",
U1436="Exclu","Exclu",
U1436="SAT","TX ISSUE",
U1436="SPARE-ISSUE","SPARE-ISSUE",
U1436="Fiber CAmtel","TX ISSUE",
U1436="Fiber AOF","TX ISSUE",
U1436="Projet OCM (HUAWEI)","TRAVAUX-HUAWEI",
U1436="Projet OCM (NOKIA)","TRAVAUX -NOKIA",
U1436="ACCESS-ISSUE","ACCESS-ISSUE",
U1436="Projet OCM (ZTE, NOKIA, autres projets)","TRAVAUX OCM",
U1436="No root CAuse","No root cause",
U1436="ODU HS","TX ISSUE",
U1436="IP &amp; VLAN","TX ISSUE",
U1436="Warehouse HUAWEI","SPARE-ISSUE",
U1436="SPARE-HS","SPARE-ISSUE",
U1436="Power Telco","RAN ISSUE",U1436="no impacts","no impacts"
),"")</f>
        <v>No root cause</v>
      </c>
      <c r="U1436" s="68" t="s">
        <v>5691</v>
      </c>
      <c r="V1436" s="41" t="str" cm="1">
        <f t="array" ref="V1436">IFERROR(_xlfn.IFS(
U1436="MPR ISSUE","ACTIVE",
U1436="BSS Hardware Issue","ACTIVE",
U1436="Sites strategiques, MLL, Pylone, etc.","PASSIVE",
U1436="AKTIVCO DEFAUT GE &amp; POWER Cabinet","PASSIVE",
U1436="AKTIVCO Coupure ENEO &amp; Baisse de tension","PASSIVE",
U1436="Coupure ENEO &amp; Baisse de tension","PASSIVE",
U1436="Defaut GE &amp; POWER Cabinet","PASSIVE",
U1436="Sharing","PASSIVE",
U1436="Sites strategiques &amp; DataCenter","PASSIVE",
U1436="Exclu","Exclu",
U1436="SAT","ACTIVE",
U1436="SPARE-ISSUE","SPARE-ISSUE",
U1436="Fiber CAmtel","ACTIVE",
U1436="Fiber AOF","ACTIVE",
U1436="Projet OCM (HUAWEI)","PLANNED WORKS",
U1436="Projet OCM (NOKIA)","PLANNED WORKS",
U1436="ACCESS-ISSUE","ACCESS-ISSUE",
U1436="Projet OCM (ZTE, NOKIA, autres projets)","PLANNED WORKS",
U1436="No root CAuse","No root cause",
U1436="ODU HS","ACTIVE",
U1436="IP &amp; VLAN","ACTIVE",
U1436="Warehouse HUAWEI","SPARE-ISSUE",
U1436="SPARE-HS","SPARE-ISSUE",
U1436="Power Telco","ACTIVE", U1436="no impacts","no impacts"
),"")</f>
        <v>No root cause</v>
      </c>
      <c r="W1436" s="113"/>
      <c r="X1436" s="113"/>
      <c r="Y1436" s="113"/>
      <c r="Z1436" s="113"/>
      <c r="AA1436" s="113"/>
      <c r="AB1436" s="17" t="s">
        <v>5465</v>
      </c>
      <c r="AC1436" s="17" t="str">
        <f>_xlfn.XLOOKUP(B1436,'INCIDENT-04-27-2026'!E:E,'INCIDENT-04-27-2026'!F:F,"")</f>
        <v/>
      </c>
      <c r="AD1436" s="9"/>
      <c r="AE1436" s="7" t="s">
        <v>5465</v>
      </c>
      <c r="AF1436" s="6" t="str">
        <f>_xlfn.XLOOKUP(B1436,'[13]Input_27-04'!$B:$B,'[13]Input_27-04'!$M:$M,"")</f>
        <v/>
      </c>
      <c r="AG1436" s="7"/>
      <c r="AH1436" s="3"/>
      <c r="AI1436" s="18" t="str">
        <f>_xlfn.XLOOKUP(B1436,'[3]Cells Huawei 27042026 10h'!$B:$B,'[3]Cells Huawei 27042026 10h'!$T:$T,"")</f>
        <v/>
      </c>
      <c r="AJ1436" s="18" t="str">
        <f>_xlfn.XLOOKUP(B1436,'[3]Cells Huawei 27042026 15h'!$B:$B,'[3]Cells Huawei 27042026 15h'!$T:$T,"")</f>
        <v/>
      </c>
      <c r="AK1436" s="18" t="str">
        <f>_xlfn.XLOOKUP(B1436,'[4]cells down 27042026 11h28'!$B:$B,'[4]cells down 27042026 11h28'!$R:$R,"")</f>
        <v/>
      </c>
      <c r="AL1436" s="18" t="str">
        <f>_xlfn.XLOOKUP(B1436,'[4]cells down 27042026 18h01'!$B:$B,'[4]cells down 27042026 18h01'!$R:$R,"")</f>
        <v/>
      </c>
      <c r="AM1436" s="18" t="str">
        <f>_xlfn.XLOOKUP(B1436,'[5]cell downs 27042026 11h'!$B:$B,'[5]cell downs 27042026 11h'!$R:$R,"")</f>
        <v/>
      </c>
      <c r="AN1436" s="18" t="str">
        <f>_xlfn.XLOOKUP(B1436,'[5]cell downs 27042026 17h40'!$B:$B,'[5]cell downs 27042026 17h40'!$R:$R,"")</f>
        <v/>
      </c>
      <c r="AO1436" s="18" t="str">
        <f>_xlfn.XLOOKUP(B1436,'[6]ALL SITES DOWN'!$D:$D,'[6]ALL SITES DOWN'!$J:$J,"")</f>
        <v/>
      </c>
      <c r="AP1436" s="18" t="str">
        <f>_xlfn.XLOOKUP(B1436,'[7]ALL SITES DOWN'!$D:$D,'[7]ALL SITES DOWN'!$J:$J,"")</f>
        <v/>
      </c>
      <c r="AQ1436" s="9" t="str">
        <f>_xlfn.XLOOKUP(B1436,[8]sheet1!$AC:$AC,[8]sheet1!$AF:$AF,"")</f>
        <v/>
      </c>
      <c r="AR1436" s="14"/>
      <c r="AS1436" s="14" t="s">
        <v>5465</v>
      </c>
      <c r="AT1436" s="14" t="str">
        <f>_xlfn.XLOOKUP(B1436,'[9]cell downs 18042026 17h'!$B:$B,'[9]cell downs 18042026 17h'!$B:$B,"")</f>
        <v/>
      </c>
      <c r="AU1436" s="14" t="str">
        <f>_xlfn.XLOOKUP(B1436,'[10]Cells Huawei 19042026 15h'!$B:$B,'[10]Cells Huawei 19042026 15h'!$B:$B,"")</f>
        <v/>
      </c>
      <c r="AV1436" s="9" t="str">
        <f>_xlfn.XLOOKUP(B1436,'[11]cells down 19042026 9H40'!$B:$B,'[11]cells down 19042026 9H40'!$B:$B,"")</f>
        <v/>
      </c>
    </row>
    <row r="1437" spans="1:48" hidden="1" x14ac:dyDescent="0.3">
      <c r="A1437" s="1" t="s">
        <v>1294</v>
      </c>
      <c r="B1437" s="8" t="s">
        <v>1295</v>
      </c>
      <c r="C1437" s="3" t="str">
        <f>_xlfn.XLOOKUP(B1437,'[1]daily break down'!$D:$D,'[1]daily break down'!$E:$E,"")</f>
        <v>OUEST</v>
      </c>
      <c r="D1437" s="1" t="s">
        <v>11</v>
      </c>
      <c r="E1437" s="1" t="s">
        <v>96</v>
      </c>
      <c r="F1437" s="3" t="s">
        <v>102</v>
      </c>
      <c r="G1437" s="1" t="s">
        <v>1294</v>
      </c>
      <c r="H1437" s="28" t="str">
        <f>_xlfn.XLOOKUP(B1437,[2]CALCULATION!$B:$B,[2]CALCULATION!$H:$H,"")</f>
        <v>NOKIA</v>
      </c>
      <c r="I1437" s="26">
        <v>0</v>
      </c>
      <c r="J1437" s="26">
        <v>1.3768680461029621E-2</v>
      </c>
      <c r="K1437" s="26">
        <v>0</v>
      </c>
      <c r="L1437" s="26">
        <v>0</v>
      </c>
      <c r="M1437" s="26">
        <v>0</v>
      </c>
      <c r="N1437" s="26">
        <v>0</v>
      </c>
      <c r="O1437" s="26">
        <v>0</v>
      </c>
      <c r="P1437" s="114" t="s">
        <v>6364</v>
      </c>
      <c r="Q1437" s="42" t="s">
        <v>5538</v>
      </c>
      <c r="R1437" s="42"/>
      <c r="S1437" s="41" t="str" cm="1">
        <f t="array" ref="S1437">IFERROR(_xlfn.IFS(
U1437="MPR ISSUE","PDH",
U1437="BSS Hardware Issue","BSS",
U1437="Sites strategiques, MLL, Pylone, etc.","ENVTECH",
U1437="AKTIVCO DEFAUT GE &amp; POWER Cabinet","AKTIVCO",
U1437="AKTIVCO Coupure ENEO &amp; Baisse de tension","AKTIVCO GRID ONLY",
U1437="Coupure ENEO &amp; Baisse de tension","IHS GRID ONLY",
U1437="Defaut GE &amp; POWER Cabinet","IHS",
U1437="Sharing","Partners",
U1437="Sites strategiques &amp; DataCenter","SST &amp; DC",
U1437="Exclu","Exclu",
U1437="SAT","SAT",
U1437="SPARE-ISSUE","SPARE-ISSUE",
U1437="Fiber CAmtel","TRANS_FO_CAMTEL",
U1437="Fiber AOF","Fiber AOF",
U1437="Projet OCM (HUAWEI)","TRAVAUX-HUAWEI",
U1437="Projet OCM (NOKIA)","TRAVAUX-NOKIA",
U1437="ACCESS-ISSUE","ACCESS-ISSUE",
U1437="Projet OCM (ZTE, NOKIA, autres projets)","TRAVAUX OCM",
U1437="No root CAuse","No root cause",
U1437="ODU HS","PDH",
U1437="IP &amp; VLAN","PDH",
U1437="Warehouse HUAWEI","SPARE-ISSUE",
U1437="SPARE-HS","SPARE-ISSUE",
U1437="Power Telco","BSS",U1437="no impacts","no impacts"
),"")</f>
        <v>No root cause</v>
      </c>
      <c r="T1437" s="41" t="str" cm="1">
        <f t="array" ref="T1437">IFERROR(_xlfn.IFS(
U1437="MPR ISSUE","TX ISSUE",
U1437="BSS Hardware Issue","RAN ISSUE",
U1437="Sites strategiques, MLL, Pylone, etc.","ENVTECH",
U1437="AKTIVCO DEFAUT GE &amp; POWER Cabinet","POWER ISSUE",
U1437="AKTIVCO Coupure ENEO &amp; Baisse de tension","POWER ISSUE",
U1437="Coupure ENEO &amp; Baisse de tension","POWER ISSUE",
U1437="Defaut GE &amp; POWER Cabinet","POWER ISSUE",
U1437="Sharing","POWER ISSUE",
U1437="Sites strategiques &amp; DataCenter","POWER ISSUE",
U1437="Exclu","Exclu",
U1437="SAT","TX ISSUE",
U1437="SPARE-ISSUE","SPARE-ISSUE",
U1437="Fiber CAmtel","TX ISSUE",
U1437="Fiber AOF","TX ISSUE",
U1437="Projet OCM (HUAWEI)","TRAVAUX-HUAWEI",
U1437="Projet OCM (NOKIA)","TRAVAUX -NOKIA",
U1437="ACCESS-ISSUE","ACCESS-ISSUE",
U1437="Projet OCM (ZTE, NOKIA, autres projets)","TRAVAUX OCM",
U1437="No root CAuse","No root cause",
U1437="ODU HS","TX ISSUE",
U1437="IP &amp; VLAN","TX ISSUE",
U1437="Warehouse HUAWEI","SPARE-ISSUE",
U1437="SPARE-HS","SPARE-ISSUE",
U1437="Power Telco","RAN ISSUE",U1437="no impacts","no impacts"
),"")</f>
        <v>No root cause</v>
      </c>
      <c r="U1437" s="68" t="s">
        <v>5691</v>
      </c>
      <c r="V1437" s="41" t="str" cm="1">
        <f t="array" ref="V1437">IFERROR(_xlfn.IFS(
U1437="MPR ISSUE","ACTIVE",
U1437="BSS Hardware Issue","ACTIVE",
U1437="Sites strategiques, MLL, Pylone, etc.","PASSIVE",
U1437="AKTIVCO DEFAUT GE &amp; POWER Cabinet","PASSIVE",
U1437="AKTIVCO Coupure ENEO &amp; Baisse de tension","PASSIVE",
U1437="Coupure ENEO &amp; Baisse de tension","PASSIVE",
U1437="Defaut GE &amp; POWER Cabinet","PASSIVE",
U1437="Sharing","PASSIVE",
U1437="Sites strategiques &amp; DataCenter","PASSIVE",
U1437="Exclu","Exclu",
U1437="SAT","ACTIVE",
U1437="SPARE-ISSUE","SPARE-ISSUE",
U1437="Fiber CAmtel","ACTIVE",
U1437="Fiber AOF","ACTIVE",
U1437="Projet OCM (HUAWEI)","PLANNED WORKS",
U1437="Projet OCM (NOKIA)","PLANNED WORKS",
U1437="ACCESS-ISSUE","ACCESS-ISSUE",
U1437="Projet OCM (ZTE, NOKIA, autres projets)","PLANNED WORKS",
U1437="No root CAuse","No root cause",
U1437="ODU HS","ACTIVE",
U1437="IP &amp; VLAN","ACTIVE",
U1437="Warehouse HUAWEI","SPARE-ISSUE",
U1437="SPARE-HS","SPARE-ISSUE",
U1437="Power Telco","ACTIVE", U1437="no impacts","no impacts"
),"")</f>
        <v>No root cause</v>
      </c>
      <c r="W1437" s="113"/>
      <c r="X1437" s="113"/>
      <c r="Y1437" s="113"/>
      <c r="Z1437" s="113"/>
      <c r="AA1437" s="113"/>
      <c r="AB1437" s="17" t="s">
        <v>5465</v>
      </c>
      <c r="AC1437" s="17" t="str">
        <f>_xlfn.XLOOKUP(B1437,'INCIDENT-04-27-2026'!E:E,'INCIDENT-04-27-2026'!F:F,"")</f>
        <v/>
      </c>
      <c r="AD1437" s="9"/>
      <c r="AE1437" s="7" t="s">
        <v>5465</v>
      </c>
      <c r="AF1437" s="6" t="str">
        <f>_xlfn.XLOOKUP(B1437,'[13]Input_27-04'!$B:$B,'[13]Input_27-04'!$M:$M,"")</f>
        <v/>
      </c>
      <c r="AG1437" s="7"/>
      <c r="AH1437" s="3"/>
      <c r="AI1437" s="18" t="str">
        <f>_xlfn.XLOOKUP(B1437,'[3]Cells Huawei 27042026 10h'!$B:$B,'[3]Cells Huawei 27042026 10h'!$T:$T,"")</f>
        <v/>
      </c>
      <c r="AJ1437" s="18" t="str">
        <f>_xlfn.XLOOKUP(B1437,'[3]Cells Huawei 27042026 15h'!$B:$B,'[3]Cells Huawei 27042026 15h'!$T:$T,"")</f>
        <v/>
      </c>
      <c r="AK1437" s="18" t="str">
        <f>_xlfn.XLOOKUP(B1437,'[4]cells down 27042026 11h28'!$B:$B,'[4]cells down 27042026 11h28'!$R:$R,"")</f>
        <v/>
      </c>
      <c r="AL1437" s="18" t="str">
        <f>_xlfn.XLOOKUP(B1437,'[4]cells down 27042026 18h01'!$B:$B,'[4]cells down 27042026 18h01'!$R:$R,"")</f>
        <v/>
      </c>
      <c r="AM1437" s="18" t="str">
        <f>_xlfn.XLOOKUP(B1437,'[5]cell downs 27042026 11h'!$B:$B,'[5]cell downs 27042026 11h'!$R:$R,"")</f>
        <v/>
      </c>
      <c r="AN1437" s="18" t="str">
        <f>_xlfn.XLOOKUP(B1437,'[5]cell downs 27042026 17h40'!$B:$B,'[5]cell downs 27042026 17h40'!$R:$R,"")</f>
        <v/>
      </c>
      <c r="AO1437" s="18" t="str">
        <f>_xlfn.XLOOKUP(B1437,'[6]ALL SITES DOWN'!$D:$D,'[6]ALL SITES DOWN'!$J:$J,"")</f>
        <v/>
      </c>
      <c r="AP1437" s="18" t="str">
        <f>_xlfn.XLOOKUP(B1437,'[7]ALL SITES DOWN'!$D:$D,'[7]ALL SITES DOWN'!$J:$J,"")</f>
        <v/>
      </c>
      <c r="AQ1437" s="9" t="str">
        <f>_xlfn.XLOOKUP(B1437,[8]sheet1!$AC:$AC,[8]sheet1!$AF:$AF,"")</f>
        <v/>
      </c>
      <c r="AR1437" s="14"/>
      <c r="AS1437" s="14" t="s">
        <v>5465</v>
      </c>
      <c r="AT1437" s="14" t="str">
        <f>_xlfn.XLOOKUP(B1437,'[9]cell downs 18042026 17h'!$B:$B,'[9]cell downs 18042026 17h'!$B:$B,"")</f>
        <v/>
      </c>
      <c r="AU1437" s="14" t="str">
        <f>_xlfn.XLOOKUP(B1437,'[10]Cells Huawei 19042026 15h'!$B:$B,'[10]Cells Huawei 19042026 15h'!$B:$B,"")</f>
        <v/>
      </c>
      <c r="AV1437" s="9" t="str">
        <f>_xlfn.XLOOKUP(B1437,'[11]cells down 19042026 9H40'!$B:$B,'[11]cells down 19042026 9H40'!$B:$B,"")</f>
        <v/>
      </c>
    </row>
    <row r="1438" spans="1:48" hidden="1" x14ac:dyDescent="0.3">
      <c r="A1438" s="1" t="s">
        <v>4650</v>
      </c>
      <c r="B1438" s="8" t="s">
        <v>4651</v>
      </c>
      <c r="C1438" s="3" t="str">
        <f>_xlfn.XLOOKUP(B1438,'[1]daily break down'!$D:$D,'[1]daily break down'!$E:$E,"")</f>
        <v>Yaounde</v>
      </c>
      <c r="D1438" s="1" t="s">
        <v>11</v>
      </c>
      <c r="E1438" s="1" t="s">
        <v>12</v>
      </c>
      <c r="F1438" s="3" t="s">
        <v>37</v>
      </c>
      <c r="G1438" s="1" t="s">
        <v>38</v>
      </c>
      <c r="H1438" s="29" t="str">
        <f>_xlfn.XLOOKUP(B1438,[2]CALCULATION!$B:$B,[2]CALCULATION!$H:$H,"")</f>
        <v>ZTE</v>
      </c>
      <c r="I1438" s="26">
        <v>0</v>
      </c>
      <c r="J1438" s="26">
        <v>6.0086378851306965E-2</v>
      </c>
      <c r="K1438" s="26">
        <v>3.1496748308521012E-2</v>
      </c>
      <c r="L1438" s="26">
        <v>0</v>
      </c>
      <c r="M1438" s="26">
        <v>0</v>
      </c>
      <c r="N1438" s="26">
        <v>0</v>
      </c>
      <c r="O1438" s="26">
        <v>0</v>
      </c>
      <c r="P1438" s="114" t="s">
        <v>6364</v>
      </c>
      <c r="Q1438" s="42" t="s">
        <v>5538</v>
      </c>
      <c r="R1438" s="42"/>
      <c r="S1438" s="41" t="str" cm="1">
        <f t="array" ref="S1438">IFERROR(_xlfn.IFS(
U1438="MPR ISSUE","PDH",
U1438="BSS Hardware Issue","BSS",
U1438="Sites strategiques, MLL, Pylone, etc.","ENVTECH",
U1438="AKTIVCO DEFAUT GE &amp; POWER Cabinet","AKTIVCO",
U1438="AKTIVCO Coupure ENEO &amp; Baisse de tension","AKTIVCO GRID ONLY",
U1438="Coupure ENEO &amp; Baisse de tension","IHS GRID ONLY",
U1438="Defaut GE &amp; POWER Cabinet","IHS",
U1438="Sharing","Partners",
U1438="Sites strategiques &amp; DataCenter","SST &amp; DC",
U1438="Exclu","Exclu",
U1438="SAT","SAT",
U1438="SPARE-ISSUE","SPARE-ISSUE",
U1438="Fiber CAmtel","TRANS_FO_CAMTEL",
U1438="Fiber AOF","Fiber AOF",
U1438="Projet OCM (HUAWEI)","TRAVAUX-HUAWEI",
U1438="Projet OCM (NOKIA)","TRAVAUX-NOKIA",
U1438="ACCESS-ISSUE","ACCESS-ISSUE",
U1438="Projet OCM (ZTE, NOKIA, autres projets)","TRAVAUX OCM",
U1438="No root CAuse","No root cause",
U1438="ODU HS","PDH",
U1438="IP &amp; VLAN","PDH",
U1438="Warehouse HUAWEI","SPARE-ISSUE",
U1438="SPARE-HS","SPARE-ISSUE",
U1438="Power Telco","BSS",U1438="no impacts","no impacts"
),"")</f>
        <v>No root cause</v>
      </c>
      <c r="T1438" s="41" t="str" cm="1">
        <f t="array" ref="T1438">IFERROR(_xlfn.IFS(
U1438="MPR ISSUE","TX ISSUE",
U1438="BSS Hardware Issue","RAN ISSUE",
U1438="Sites strategiques, MLL, Pylone, etc.","ENVTECH",
U1438="AKTIVCO DEFAUT GE &amp; POWER Cabinet","POWER ISSUE",
U1438="AKTIVCO Coupure ENEO &amp; Baisse de tension","POWER ISSUE",
U1438="Coupure ENEO &amp; Baisse de tension","POWER ISSUE",
U1438="Defaut GE &amp; POWER Cabinet","POWER ISSUE",
U1438="Sharing","POWER ISSUE",
U1438="Sites strategiques &amp; DataCenter","POWER ISSUE",
U1438="Exclu","Exclu",
U1438="SAT","TX ISSUE",
U1438="SPARE-ISSUE","SPARE-ISSUE",
U1438="Fiber CAmtel","TX ISSUE",
U1438="Fiber AOF","TX ISSUE",
U1438="Projet OCM (HUAWEI)","TRAVAUX-HUAWEI",
U1438="Projet OCM (NOKIA)","TRAVAUX -NOKIA",
U1438="ACCESS-ISSUE","ACCESS-ISSUE",
U1438="Projet OCM (ZTE, NOKIA, autres projets)","TRAVAUX OCM",
U1438="No root CAuse","No root cause",
U1438="ODU HS","TX ISSUE",
U1438="IP &amp; VLAN","TX ISSUE",
U1438="Warehouse HUAWEI","SPARE-ISSUE",
U1438="SPARE-HS","SPARE-ISSUE",
U1438="Power Telco","RAN ISSUE",U1438="no impacts","no impacts"
),"")</f>
        <v>No root cause</v>
      </c>
      <c r="U1438" s="68" t="s">
        <v>5691</v>
      </c>
      <c r="V1438" s="41" t="str" cm="1">
        <f t="array" ref="V1438">IFERROR(_xlfn.IFS(
U1438="MPR ISSUE","ACTIVE",
U1438="BSS Hardware Issue","ACTIVE",
U1438="Sites strategiques, MLL, Pylone, etc.","PASSIVE",
U1438="AKTIVCO DEFAUT GE &amp; POWER Cabinet","PASSIVE",
U1438="AKTIVCO Coupure ENEO &amp; Baisse de tension","PASSIVE",
U1438="Coupure ENEO &amp; Baisse de tension","PASSIVE",
U1438="Defaut GE &amp; POWER Cabinet","PASSIVE",
U1438="Sharing","PASSIVE",
U1438="Sites strategiques &amp; DataCenter","PASSIVE",
U1438="Exclu","Exclu",
U1438="SAT","ACTIVE",
U1438="SPARE-ISSUE","SPARE-ISSUE",
U1438="Fiber CAmtel","ACTIVE",
U1438="Fiber AOF","ACTIVE",
U1438="Projet OCM (HUAWEI)","PLANNED WORKS",
U1438="Projet OCM (NOKIA)","PLANNED WORKS",
U1438="ACCESS-ISSUE","ACCESS-ISSUE",
U1438="Projet OCM (ZTE, NOKIA, autres projets)","PLANNED WORKS",
U1438="No root CAuse","No root cause",
U1438="ODU HS","ACTIVE",
U1438="IP &amp; VLAN","ACTIVE",
U1438="Warehouse HUAWEI","SPARE-ISSUE",
U1438="SPARE-HS","SPARE-ISSUE",
U1438="Power Telco","ACTIVE", U1438="no impacts","no impacts"
),"")</f>
        <v>No root cause</v>
      </c>
      <c r="W1438" s="113"/>
      <c r="X1438" s="113"/>
      <c r="Y1438" s="113"/>
      <c r="Z1438" s="113"/>
      <c r="AA1438" s="113"/>
      <c r="AB1438" s="17" t="s">
        <v>5465</v>
      </c>
      <c r="AC1438" s="17" t="str">
        <f>_xlfn.XLOOKUP(B1438,'INCIDENT-04-27-2026'!E:E,'INCIDENT-04-27-2026'!F:F,"")</f>
        <v/>
      </c>
      <c r="AD1438" s="9"/>
      <c r="AE1438" s="7" t="s">
        <v>5465</v>
      </c>
      <c r="AF1438" s="6" t="str">
        <f>_xlfn.XLOOKUP(B1438,'[13]Input_27-04'!$B:$B,'[13]Input_27-04'!$M:$M,"")</f>
        <v/>
      </c>
      <c r="AG1438" s="7"/>
      <c r="AH1438" s="3"/>
      <c r="AI1438" s="18" t="str">
        <f>_xlfn.XLOOKUP(B1438,'[3]Cells Huawei 27042026 10h'!$B:$B,'[3]Cells Huawei 27042026 10h'!$T:$T,"")</f>
        <v/>
      </c>
      <c r="AJ1438" s="18" t="str">
        <f>_xlfn.XLOOKUP(B1438,'[3]Cells Huawei 27042026 15h'!$B:$B,'[3]Cells Huawei 27042026 15h'!$T:$T,"")</f>
        <v/>
      </c>
      <c r="AK1438" s="18" t="str">
        <f>_xlfn.XLOOKUP(B1438,'[4]cells down 27042026 11h28'!$B:$B,'[4]cells down 27042026 11h28'!$R:$R,"")</f>
        <v/>
      </c>
      <c r="AL1438" s="18" t="str">
        <f>_xlfn.XLOOKUP(B1438,'[4]cells down 27042026 18h01'!$B:$B,'[4]cells down 27042026 18h01'!$R:$R,"")</f>
        <v/>
      </c>
      <c r="AM1438" s="18" t="str">
        <f>_xlfn.XLOOKUP(B1438,'[5]cell downs 27042026 11h'!$B:$B,'[5]cell downs 27042026 11h'!$R:$R,"")</f>
        <v/>
      </c>
      <c r="AN1438" s="18" t="str">
        <f>_xlfn.XLOOKUP(B1438,'[5]cell downs 27042026 17h40'!$B:$B,'[5]cell downs 27042026 17h40'!$R:$R,"")</f>
        <v/>
      </c>
      <c r="AO1438" s="18" t="str">
        <f>_xlfn.XLOOKUP(B1438,'[6]ALL SITES DOWN'!$D:$D,'[6]ALL SITES DOWN'!$J:$J,"")</f>
        <v/>
      </c>
      <c r="AP1438" s="18" t="str">
        <f>_xlfn.XLOOKUP(B1438,'[7]ALL SITES DOWN'!$D:$D,'[7]ALL SITES DOWN'!$J:$J,"")</f>
        <v/>
      </c>
      <c r="AQ1438" s="9" t="str">
        <f>_xlfn.XLOOKUP(B1438,[8]sheet1!$AC:$AC,[8]sheet1!$AF:$AF,"")</f>
        <v/>
      </c>
      <c r="AR1438" s="14"/>
      <c r="AS1438" s="14" t="s">
        <v>5465</v>
      </c>
      <c r="AT1438" s="14" t="str">
        <f>_xlfn.XLOOKUP(B1438,'[9]cell downs 18042026 17h'!$B:$B,'[9]cell downs 18042026 17h'!$B:$B,"")</f>
        <v/>
      </c>
      <c r="AU1438" s="14" t="str">
        <f>_xlfn.XLOOKUP(B1438,'[10]Cells Huawei 19042026 15h'!$B:$B,'[10]Cells Huawei 19042026 15h'!$B:$B,"")</f>
        <v/>
      </c>
      <c r="AV1438" s="9" t="str">
        <f>_xlfn.XLOOKUP(B1438,'[11]cells down 19042026 9H40'!$B:$B,'[11]cells down 19042026 9H40'!$B:$B,"")</f>
        <v/>
      </c>
    </row>
    <row r="1439" spans="1:48" hidden="1" x14ac:dyDescent="0.3">
      <c r="A1439" s="1" t="s">
        <v>213</v>
      </c>
      <c r="B1439" s="8" t="s">
        <v>214</v>
      </c>
      <c r="C1439" s="3" t="str">
        <f>_xlfn.XLOOKUP(B1439,'[1]daily break down'!$D:$D,'[1]daily break down'!$E:$E,"")</f>
        <v>SUD-OUEST</v>
      </c>
      <c r="D1439" s="1" t="s">
        <v>11</v>
      </c>
      <c r="E1439" s="1" t="s">
        <v>12</v>
      </c>
      <c r="F1439" s="3" t="s">
        <v>13</v>
      </c>
      <c r="G1439" s="1" t="s">
        <v>14</v>
      </c>
      <c r="H1439" s="27" t="str">
        <f>_xlfn.XLOOKUP(B1439,[2]CALCULATION!$B:$B,[2]CALCULATION!$H:$H,"")</f>
        <v>Huawei</v>
      </c>
      <c r="I1439" s="26">
        <v>0</v>
      </c>
      <c r="J1439" s="26">
        <v>8.0257852428281574E-3</v>
      </c>
      <c r="K1439" s="26">
        <v>0</v>
      </c>
      <c r="L1439" s="26">
        <v>0</v>
      </c>
      <c r="M1439" s="26">
        <v>0</v>
      </c>
      <c r="N1439" s="26">
        <v>0</v>
      </c>
      <c r="O1439" s="26">
        <v>0</v>
      </c>
      <c r="P1439" s="114" t="s">
        <v>6364</v>
      </c>
      <c r="Q1439" s="42" t="s">
        <v>5538</v>
      </c>
      <c r="R1439" s="42"/>
      <c r="S1439" s="41" t="str" cm="1">
        <f t="array" ref="S1439">IFERROR(_xlfn.IFS(
U1439="MPR ISSUE","PDH",
U1439="BSS Hardware Issue","BSS",
U1439="Sites strategiques, MLL, Pylone, etc.","ENVTECH",
U1439="AKTIVCO DEFAUT GE &amp; POWER Cabinet","AKTIVCO",
U1439="AKTIVCO Coupure ENEO &amp; Baisse de tension","AKTIVCO GRID ONLY",
U1439="Coupure ENEO &amp; Baisse de tension","IHS GRID ONLY",
U1439="Defaut GE &amp; POWER Cabinet","IHS",
U1439="Sharing","Partners",
U1439="Sites strategiques &amp; DataCenter","SST &amp; DC",
U1439="Exclu","Exclu",
U1439="SAT","SAT",
U1439="SPARE-ISSUE","SPARE-ISSUE",
U1439="Fiber CAmtel","TRANS_FO_CAMTEL",
U1439="Fiber AOF","Fiber AOF",
U1439="Projet OCM (HUAWEI)","TRAVAUX-HUAWEI",
U1439="Projet OCM (NOKIA)","TRAVAUX-NOKIA",
U1439="ACCESS-ISSUE","ACCESS-ISSUE",
U1439="Projet OCM (ZTE, NOKIA, autres projets)","TRAVAUX OCM",
U1439="No root CAuse","No root cause",
U1439="ODU HS","PDH",
U1439="IP &amp; VLAN","PDH",
U1439="Warehouse HUAWEI","SPARE-ISSUE",
U1439="SPARE-HS","SPARE-ISSUE",
U1439="Power Telco","BSS",U1439="no impacts","no impacts"
),"")</f>
        <v>No root cause</v>
      </c>
      <c r="T1439" s="41" t="str" cm="1">
        <f t="array" ref="T1439">IFERROR(_xlfn.IFS(
U1439="MPR ISSUE","TX ISSUE",
U1439="BSS Hardware Issue","RAN ISSUE",
U1439="Sites strategiques, MLL, Pylone, etc.","ENVTECH",
U1439="AKTIVCO DEFAUT GE &amp; POWER Cabinet","POWER ISSUE",
U1439="AKTIVCO Coupure ENEO &amp; Baisse de tension","POWER ISSUE",
U1439="Coupure ENEO &amp; Baisse de tension","POWER ISSUE",
U1439="Defaut GE &amp; POWER Cabinet","POWER ISSUE",
U1439="Sharing","POWER ISSUE",
U1439="Sites strategiques &amp; DataCenter","POWER ISSUE",
U1439="Exclu","Exclu",
U1439="SAT","TX ISSUE",
U1439="SPARE-ISSUE","SPARE-ISSUE",
U1439="Fiber CAmtel","TX ISSUE",
U1439="Fiber AOF","TX ISSUE",
U1439="Projet OCM (HUAWEI)","TRAVAUX-HUAWEI",
U1439="Projet OCM (NOKIA)","TRAVAUX -NOKIA",
U1439="ACCESS-ISSUE","ACCESS-ISSUE",
U1439="Projet OCM (ZTE, NOKIA, autres projets)","TRAVAUX OCM",
U1439="No root CAuse","No root cause",
U1439="ODU HS","TX ISSUE",
U1439="IP &amp; VLAN","TX ISSUE",
U1439="Warehouse HUAWEI","SPARE-ISSUE",
U1439="SPARE-HS","SPARE-ISSUE",
U1439="Power Telco","RAN ISSUE",U1439="no impacts","no impacts"
),"")</f>
        <v>No root cause</v>
      </c>
      <c r="U1439" s="68" t="s">
        <v>5691</v>
      </c>
      <c r="V1439" s="41" t="str" cm="1">
        <f t="array" ref="V1439">IFERROR(_xlfn.IFS(
U1439="MPR ISSUE","ACTIVE",
U1439="BSS Hardware Issue","ACTIVE",
U1439="Sites strategiques, MLL, Pylone, etc.","PASSIVE",
U1439="AKTIVCO DEFAUT GE &amp; POWER Cabinet","PASSIVE",
U1439="AKTIVCO Coupure ENEO &amp; Baisse de tension","PASSIVE",
U1439="Coupure ENEO &amp; Baisse de tension","PASSIVE",
U1439="Defaut GE &amp; POWER Cabinet","PASSIVE",
U1439="Sharing","PASSIVE",
U1439="Sites strategiques &amp; DataCenter","PASSIVE",
U1439="Exclu","Exclu",
U1439="SAT","ACTIVE",
U1439="SPARE-ISSUE","SPARE-ISSUE",
U1439="Fiber CAmtel","ACTIVE",
U1439="Fiber AOF","ACTIVE",
U1439="Projet OCM (HUAWEI)","PLANNED WORKS",
U1439="Projet OCM (NOKIA)","PLANNED WORKS",
U1439="ACCESS-ISSUE","ACCESS-ISSUE",
U1439="Projet OCM (ZTE, NOKIA, autres projets)","PLANNED WORKS",
U1439="No root CAuse","No root cause",
U1439="ODU HS","ACTIVE",
U1439="IP &amp; VLAN","ACTIVE",
U1439="Warehouse HUAWEI","SPARE-ISSUE",
U1439="SPARE-HS","SPARE-ISSUE",
U1439="Power Telco","ACTIVE", U1439="no impacts","no impacts"
),"")</f>
        <v>No root cause</v>
      </c>
      <c r="W1439" s="113"/>
      <c r="X1439" s="113"/>
      <c r="Y1439" s="113"/>
      <c r="Z1439" s="113"/>
      <c r="AA1439" s="113"/>
      <c r="AB1439" s="17" t="s">
        <v>5465</v>
      </c>
      <c r="AC1439" s="17" t="str">
        <f>_xlfn.XLOOKUP(B1439,'INCIDENT-04-27-2026'!E:E,'INCIDENT-04-27-2026'!F:F,"")</f>
        <v/>
      </c>
      <c r="AD1439" s="9"/>
      <c r="AE1439" s="7" t="s">
        <v>5465</v>
      </c>
      <c r="AF1439" s="6" t="str">
        <f>_xlfn.XLOOKUP(B1439,'[13]Input_27-04'!$B:$B,'[13]Input_27-04'!$M:$M,"")</f>
        <v/>
      </c>
      <c r="AG1439" s="7"/>
      <c r="AH1439" s="3"/>
      <c r="AI1439" s="18" t="str">
        <f>_xlfn.XLOOKUP(B1439,'[3]Cells Huawei 27042026 10h'!$B:$B,'[3]Cells Huawei 27042026 10h'!$T:$T,"")</f>
        <v/>
      </c>
      <c r="AJ1439" s="18" t="str">
        <f>_xlfn.XLOOKUP(B1439,'[3]Cells Huawei 27042026 15h'!$B:$B,'[3]Cells Huawei 27042026 15h'!$T:$T,"")</f>
        <v/>
      </c>
      <c r="AK1439" s="18" t="str">
        <f>_xlfn.XLOOKUP(B1439,'[4]cells down 27042026 11h28'!$B:$B,'[4]cells down 27042026 11h28'!$R:$R,"")</f>
        <v/>
      </c>
      <c r="AL1439" s="18" t="str">
        <f>_xlfn.XLOOKUP(B1439,'[4]cells down 27042026 18h01'!$B:$B,'[4]cells down 27042026 18h01'!$R:$R,"")</f>
        <v/>
      </c>
      <c r="AM1439" s="18" t="str">
        <f>_xlfn.XLOOKUP(B1439,'[5]cell downs 27042026 11h'!$B:$B,'[5]cell downs 27042026 11h'!$R:$R,"")</f>
        <v/>
      </c>
      <c r="AN1439" s="18" t="str">
        <f>_xlfn.XLOOKUP(B1439,'[5]cell downs 27042026 17h40'!$B:$B,'[5]cell downs 27042026 17h40'!$R:$R,"")</f>
        <v/>
      </c>
      <c r="AO1439" s="18" t="str">
        <f>_xlfn.XLOOKUP(B1439,'[6]ALL SITES DOWN'!$D:$D,'[6]ALL SITES DOWN'!$J:$J,"")</f>
        <v/>
      </c>
      <c r="AP1439" s="18" t="str">
        <f>_xlfn.XLOOKUP(B1439,'[7]ALL SITES DOWN'!$D:$D,'[7]ALL SITES DOWN'!$J:$J,"")</f>
        <v/>
      </c>
      <c r="AQ1439" s="9" t="str">
        <f>_xlfn.XLOOKUP(B1439,[8]sheet1!$AC:$AC,[8]sheet1!$AF:$AF,"")</f>
        <v/>
      </c>
      <c r="AR1439" s="14"/>
      <c r="AS1439" s="14" t="s">
        <v>5465</v>
      </c>
      <c r="AT1439" s="14" t="str">
        <f>_xlfn.XLOOKUP(B1439,'[9]cell downs 18042026 17h'!$B:$B,'[9]cell downs 18042026 17h'!$B:$B,"")</f>
        <v/>
      </c>
      <c r="AU1439" s="14" t="str">
        <f>_xlfn.XLOOKUP(B1439,'[10]Cells Huawei 19042026 15h'!$B:$B,'[10]Cells Huawei 19042026 15h'!$B:$B,"")</f>
        <v/>
      </c>
      <c r="AV1439" s="9" t="str">
        <f>_xlfn.XLOOKUP(B1439,'[11]cells down 19042026 9H40'!$B:$B,'[11]cells down 19042026 9H40'!$B:$B,"")</f>
        <v/>
      </c>
    </row>
    <row r="1440" spans="1:48" hidden="1" x14ac:dyDescent="0.3">
      <c r="A1440" s="1" t="s">
        <v>2488</v>
      </c>
      <c r="B1440" s="8" t="s">
        <v>2489</v>
      </c>
      <c r="C1440" s="3" t="str">
        <f>_xlfn.XLOOKUP(B1440,'[1]daily break down'!$D:$D,'[1]daily break down'!$E:$E,"")</f>
        <v>SUD-OUEST</v>
      </c>
      <c r="D1440" s="1" t="s">
        <v>11</v>
      </c>
      <c r="E1440" s="1" t="s">
        <v>12</v>
      </c>
      <c r="F1440" s="3" t="s">
        <v>13</v>
      </c>
      <c r="G1440" s="1" t="s">
        <v>14</v>
      </c>
      <c r="H1440" s="27" t="str">
        <f>_xlfn.XLOOKUP(B1440,[2]CALCULATION!$B:$B,[2]CALCULATION!$H:$H,"")</f>
        <v>Huawei</v>
      </c>
      <c r="I1440" s="26">
        <v>0</v>
      </c>
      <c r="J1440" s="26">
        <v>7.7404239897498235E-3</v>
      </c>
      <c r="K1440" s="26">
        <v>0</v>
      </c>
      <c r="L1440" s="26">
        <v>0</v>
      </c>
      <c r="M1440" s="26">
        <v>0</v>
      </c>
      <c r="N1440" s="26">
        <v>0</v>
      </c>
      <c r="O1440" s="26">
        <v>0</v>
      </c>
      <c r="P1440" s="114" t="s">
        <v>6364</v>
      </c>
      <c r="Q1440" s="42" t="s">
        <v>5538</v>
      </c>
      <c r="R1440" s="42"/>
      <c r="S1440" s="41" t="str" cm="1">
        <f t="array" ref="S1440">IFERROR(_xlfn.IFS(
U1440="MPR ISSUE","PDH",
U1440="BSS Hardware Issue","BSS",
U1440="Sites strategiques, MLL, Pylone, etc.","ENVTECH",
U1440="AKTIVCO DEFAUT GE &amp; POWER Cabinet","AKTIVCO",
U1440="AKTIVCO Coupure ENEO &amp; Baisse de tension","AKTIVCO GRID ONLY",
U1440="Coupure ENEO &amp; Baisse de tension","IHS GRID ONLY",
U1440="Defaut GE &amp; POWER Cabinet","IHS",
U1440="Sharing","Partners",
U1440="Sites strategiques &amp; DataCenter","SST &amp; DC",
U1440="Exclu","Exclu",
U1440="SAT","SAT",
U1440="SPARE-ISSUE","SPARE-ISSUE",
U1440="Fiber CAmtel","TRANS_FO_CAMTEL",
U1440="Fiber AOF","Fiber AOF",
U1440="Projet OCM (HUAWEI)","TRAVAUX-HUAWEI",
U1440="Projet OCM (NOKIA)","TRAVAUX-NOKIA",
U1440="ACCESS-ISSUE","ACCESS-ISSUE",
U1440="Projet OCM (ZTE, NOKIA, autres projets)","TRAVAUX OCM",
U1440="No root CAuse","No root cause",
U1440="ODU HS","PDH",
U1440="IP &amp; VLAN","PDH",
U1440="Warehouse HUAWEI","SPARE-ISSUE",
U1440="SPARE-HS","SPARE-ISSUE",
U1440="Power Telco","BSS",U1440="no impacts","no impacts"
),"")</f>
        <v>No root cause</v>
      </c>
      <c r="T1440" s="41" t="str" cm="1">
        <f t="array" ref="T1440">IFERROR(_xlfn.IFS(
U1440="MPR ISSUE","TX ISSUE",
U1440="BSS Hardware Issue","RAN ISSUE",
U1440="Sites strategiques, MLL, Pylone, etc.","ENVTECH",
U1440="AKTIVCO DEFAUT GE &amp; POWER Cabinet","POWER ISSUE",
U1440="AKTIVCO Coupure ENEO &amp; Baisse de tension","POWER ISSUE",
U1440="Coupure ENEO &amp; Baisse de tension","POWER ISSUE",
U1440="Defaut GE &amp; POWER Cabinet","POWER ISSUE",
U1440="Sharing","POWER ISSUE",
U1440="Sites strategiques &amp; DataCenter","POWER ISSUE",
U1440="Exclu","Exclu",
U1440="SAT","TX ISSUE",
U1440="SPARE-ISSUE","SPARE-ISSUE",
U1440="Fiber CAmtel","TX ISSUE",
U1440="Fiber AOF","TX ISSUE",
U1440="Projet OCM (HUAWEI)","TRAVAUX-HUAWEI",
U1440="Projet OCM (NOKIA)","TRAVAUX -NOKIA",
U1440="ACCESS-ISSUE","ACCESS-ISSUE",
U1440="Projet OCM (ZTE, NOKIA, autres projets)","TRAVAUX OCM",
U1440="No root CAuse","No root cause",
U1440="ODU HS","TX ISSUE",
U1440="IP &amp; VLAN","TX ISSUE",
U1440="Warehouse HUAWEI","SPARE-ISSUE",
U1440="SPARE-HS","SPARE-ISSUE",
U1440="Power Telco","RAN ISSUE",U1440="no impacts","no impacts"
),"")</f>
        <v>No root cause</v>
      </c>
      <c r="U1440" s="68" t="s">
        <v>5691</v>
      </c>
      <c r="V1440" s="41" t="str" cm="1">
        <f t="array" ref="V1440">IFERROR(_xlfn.IFS(
U1440="MPR ISSUE","ACTIVE",
U1440="BSS Hardware Issue","ACTIVE",
U1440="Sites strategiques, MLL, Pylone, etc.","PASSIVE",
U1440="AKTIVCO DEFAUT GE &amp; POWER Cabinet","PASSIVE",
U1440="AKTIVCO Coupure ENEO &amp; Baisse de tension","PASSIVE",
U1440="Coupure ENEO &amp; Baisse de tension","PASSIVE",
U1440="Defaut GE &amp; POWER Cabinet","PASSIVE",
U1440="Sharing","PASSIVE",
U1440="Sites strategiques &amp; DataCenter","PASSIVE",
U1440="Exclu","Exclu",
U1440="SAT","ACTIVE",
U1440="SPARE-ISSUE","SPARE-ISSUE",
U1440="Fiber CAmtel","ACTIVE",
U1440="Fiber AOF","ACTIVE",
U1440="Projet OCM (HUAWEI)","PLANNED WORKS",
U1440="Projet OCM (NOKIA)","PLANNED WORKS",
U1440="ACCESS-ISSUE","ACCESS-ISSUE",
U1440="Projet OCM (ZTE, NOKIA, autres projets)","PLANNED WORKS",
U1440="No root CAuse","No root cause",
U1440="ODU HS","ACTIVE",
U1440="IP &amp; VLAN","ACTIVE",
U1440="Warehouse HUAWEI","SPARE-ISSUE",
U1440="SPARE-HS","SPARE-ISSUE",
U1440="Power Telco","ACTIVE", U1440="no impacts","no impacts"
),"")</f>
        <v>No root cause</v>
      </c>
      <c r="W1440" s="113"/>
      <c r="X1440" s="113"/>
      <c r="Y1440" s="113"/>
      <c r="Z1440" s="113"/>
      <c r="AA1440" s="113"/>
      <c r="AB1440" s="17" t="s">
        <v>5465</v>
      </c>
      <c r="AC1440" s="17" t="str">
        <f>_xlfn.XLOOKUP(B1440,'INCIDENT-04-27-2026'!E:E,'INCIDENT-04-27-2026'!F:F,"")</f>
        <v/>
      </c>
      <c r="AD1440" s="9"/>
      <c r="AE1440" s="7" t="s">
        <v>5465</v>
      </c>
      <c r="AF1440" s="6" t="str">
        <f>_xlfn.XLOOKUP(B1440,'[13]Input_27-04'!$B:$B,'[13]Input_27-04'!$M:$M,"")</f>
        <v/>
      </c>
      <c r="AG1440" s="7"/>
      <c r="AH1440" s="3"/>
      <c r="AI1440" s="18" t="str">
        <f>_xlfn.XLOOKUP(B1440,'[3]Cells Huawei 27042026 10h'!$B:$B,'[3]Cells Huawei 27042026 10h'!$T:$T,"")</f>
        <v/>
      </c>
      <c r="AJ1440" s="18" t="str">
        <f>_xlfn.XLOOKUP(B1440,'[3]Cells Huawei 27042026 15h'!$B:$B,'[3]Cells Huawei 27042026 15h'!$T:$T,"")</f>
        <v/>
      </c>
      <c r="AK1440" s="18" t="str">
        <f>_xlfn.XLOOKUP(B1440,'[4]cells down 27042026 11h28'!$B:$B,'[4]cells down 27042026 11h28'!$R:$R,"")</f>
        <v/>
      </c>
      <c r="AL1440" s="18" t="str">
        <f>_xlfn.XLOOKUP(B1440,'[4]cells down 27042026 18h01'!$B:$B,'[4]cells down 27042026 18h01'!$R:$R,"")</f>
        <v/>
      </c>
      <c r="AM1440" s="18" t="str">
        <f>_xlfn.XLOOKUP(B1440,'[5]cell downs 27042026 11h'!$B:$B,'[5]cell downs 27042026 11h'!$R:$R,"")</f>
        <v/>
      </c>
      <c r="AN1440" s="18" t="str">
        <f>_xlfn.XLOOKUP(B1440,'[5]cell downs 27042026 17h40'!$B:$B,'[5]cell downs 27042026 17h40'!$R:$R,"")</f>
        <v/>
      </c>
      <c r="AO1440" s="18" t="str">
        <f>_xlfn.XLOOKUP(B1440,'[6]ALL SITES DOWN'!$D:$D,'[6]ALL SITES DOWN'!$J:$J,"")</f>
        <v/>
      </c>
      <c r="AP1440" s="18" t="str">
        <f>_xlfn.XLOOKUP(B1440,'[7]ALL SITES DOWN'!$D:$D,'[7]ALL SITES DOWN'!$J:$J,"")</f>
        <v/>
      </c>
      <c r="AQ1440" s="9" t="str">
        <f>_xlfn.XLOOKUP(B1440,[8]sheet1!$AC:$AC,[8]sheet1!$AF:$AF,"")</f>
        <v/>
      </c>
      <c r="AR1440" s="14"/>
      <c r="AS1440" s="14" t="s">
        <v>5465</v>
      </c>
      <c r="AT1440" s="14" t="str">
        <f>_xlfn.XLOOKUP(B1440,'[9]cell downs 18042026 17h'!$B:$B,'[9]cell downs 18042026 17h'!$B:$B,"")</f>
        <v/>
      </c>
      <c r="AU1440" s="14" t="str">
        <f>_xlfn.XLOOKUP(B1440,'[10]Cells Huawei 19042026 15h'!$B:$B,'[10]Cells Huawei 19042026 15h'!$B:$B,"")</f>
        <v/>
      </c>
      <c r="AV1440" s="9" t="str">
        <f>_xlfn.XLOOKUP(B1440,'[11]cells down 19042026 9H40'!$B:$B,'[11]cells down 19042026 9H40'!$B:$B,"")</f>
        <v/>
      </c>
    </row>
    <row r="1441" spans="1:48" hidden="1" x14ac:dyDescent="0.3">
      <c r="A1441" s="1" t="s">
        <v>4472</v>
      </c>
      <c r="B1441" s="8" t="s">
        <v>4473</v>
      </c>
      <c r="C1441" s="3" t="str">
        <f>_xlfn.XLOOKUP(B1441,'[1]daily break down'!$D:$D,'[1]daily break down'!$E:$E,"")</f>
        <v>SUD-OUEST</v>
      </c>
      <c r="D1441" s="1" t="s">
        <v>11</v>
      </c>
      <c r="E1441" s="1" t="s">
        <v>12</v>
      </c>
      <c r="F1441" s="3" t="s">
        <v>13</v>
      </c>
      <c r="G1441" s="1" t="s">
        <v>63</v>
      </c>
      <c r="H1441" s="27" t="str">
        <f>_xlfn.XLOOKUP(B1441,[2]CALCULATION!$B:$B,[2]CALCULATION!$H:$H,"")</f>
        <v>Huawei</v>
      </c>
      <c r="I1441" s="26">
        <v>0</v>
      </c>
      <c r="J1441" s="26">
        <v>7.6690836764802409E-3</v>
      </c>
      <c r="K1441" s="26">
        <v>0</v>
      </c>
      <c r="L1441" s="26">
        <v>5.8603213738432176</v>
      </c>
      <c r="M1441" s="26">
        <v>0</v>
      </c>
      <c r="N1441" s="26">
        <v>0</v>
      </c>
      <c r="O1441" s="26">
        <v>0</v>
      </c>
      <c r="P1441" s="114" t="s">
        <v>6364</v>
      </c>
      <c r="Q1441" s="42" t="s">
        <v>5538</v>
      </c>
      <c r="R1441" s="42"/>
      <c r="S1441" s="41" t="str" cm="1">
        <f t="array" ref="S1441">IFERROR(_xlfn.IFS(
U1441="MPR ISSUE","PDH",
U1441="BSS Hardware Issue","BSS",
U1441="Sites strategiques, MLL, Pylone, etc.","ENVTECH",
U1441="AKTIVCO DEFAUT GE &amp; POWER Cabinet","AKTIVCO",
U1441="AKTIVCO Coupure ENEO &amp; Baisse de tension","AKTIVCO GRID ONLY",
U1441="Coupure ENEO &amp; Baisse de tension","IHS GRID ONLY",
U1441="Defaut GE &amp; POWER Cabinet","IHS",
U1441="Sharing","Partners",
U1441="Sites strategiques &amp; DataCenter","SST &amp; DC",
U1441="Exclu","Exclu",
U1441="SAT","SAT",
U1441="SPARE-ISSUE","SPARE-ISSUE",
U1441="Fiber CAmtel","TRANS_FO_CAMTEL",
U1441="Fiber AOF","Fiber AOF",
U1441="Projet OCM (HUAWEI)","TRAVAUX-HUAWEI",
U1441="Projet OCM (NOKIA)","TRAVAUX-NOKIA",
U1441="ACCESS-ISSUE","ACCESS-ISSUE",
U1441="Projet OCM (ZTE, NOKIA, autres projets)","TRAVAUX OCM",
U1441="No root CAuse","No root cause",
U1441="ODU HS","PDH",
U1441="IP &amp; VLAN","PDH",
U1441="Warehouse HUAWEI","SPARE-ISSUE",
U1441="SPARE-HS","SPARE-ISSUE",
U1441="Power Telco","BSS",U1441="no impacts","no impacts"
),"")</f>
        <v>No root cause</v>
      </c>
      <c r="T1441" s="41" t="str" cm="1">
        <f t="array" ref="T1441">IFERROR(_xlfn.IFS(
U1441="MPR ISSUE","TX ISSUE",
U1441="BSS Hardware Issue","RAN ISSUE",
U1441="Sites strategiques, MLL, Pylone, etc.","ENVTECH",
U1441="AKTIVCO DEFAUT GE &amp; POWER Cabinet","POWER ISSUE",
U1441="AKTIVCO Coupure ENEO &amp; Baisse de tension","POWER ISSUE",
U1441="Coupure ENEO &amp; Baisse de tension","POWER ISSUE",
U1441="Defaut GE &amp; POWER Cabinet","POWER ISSUE",
U1441="Sharing","POWER ISSUE",
U1441="Sites strategiques &amp; DataCenter","POWER ISSUE",
U1441="Exclu","Exclu",
U1441="SAT","TX ISSUE",
U1441="SPARE-ISSUE","SPARE-ISSUE",
U1441="Fiber CAmtel","TX ISSUE",
U1441="Fiber AOF","TX ISSUE",
U1441="Projet OCM (HUAWEI)","TRAVAUX-HUAWEI",
U1441="Projet OCM (NOKIA)","TRAVAUX -NOKIA",
U1441="ACCESS-ISSUE","ACCESS-ISSUE",
U1441="Projet OCM (ZTE, NOKIA, autres projets)","TRAVAUX OCM",
U1441="No root CAuse","No root cause",
U1441="ODU HS","TX ISSUE",
U1441="IP &amp; VLAN","TX ISSUE",
U1441="Warehouse HUAWEI","SPARE-ISSUE",
U1441="SPARE-HS","SPARE-ISSUE",
U1441="Power Telco","RAN ISSUE",U1441="no impacts","no impacts"
),"")</f>
        <v>No root cause</v>
      </c>
      <c r="U1441" s="68" t="s">
        <v>5691</v>
      </c>
      <c r="V1441" s="41" t="str" cm="1">
        <f t="array" ref="V1441">IFERROR(_xlfn.IFS(
U1441="MPR ISSUE","ACTIVE",
U1441="BSS Hardware Issue","ACTIVE",
U1441="Sites strategiques, MLL, Pylone, etc.","PASSIVE",
U1441="AKTIVCO DEFAUT GE &amp; POWER Cabinet","PASSIVE",
U1441="AKTIVCO Coupure ENEO &amp; Baisse de tension","PASSIVE",
U1441="Coupure ENEO &amp; Baisse de tension","PASSIVE",
U1441="Defaut GE &amp; POWER Cabinet","PASSIVE",
U1441="Sharing","PASSIVE",
U1441="Sites strategiques &amp; DataCenter","PASSIVE",
U1441="Exclu","Exclu",
U1441="SAT","ACTIVE",
U1441="SPARE-ISSUE","SPARE-ISSUE",
U1441="Fiber CAmtel","ACTIVE",
U1441="Fiber AOF","ACTIVE",
U1441="Projet OCM (HUAWEI)","PLANNED WORKS",
U1441="Projet OCM (NOKIA)","PLANNED WORKS",
U1441="ACCESS-ISSUE","ACCESS-ISSUE",
U1441="Projet OCM (ZTE, NOKIA, autres projets)","PLANNED WORKS",
U1441="No root CAuse","No root cause",
U1441="ODU HS","ACTIVE",
U1441="IP &amp; VLAN","ACTIVE",
U1441="Warehouse HUAWEI","SPARE-ISSUE",
U1441="SPARE-HS","SPARE-ISSUE",
U1441="Power Telco","ACTIVE", U1441="no impacts","no impacts"
),"")</f>
        <v>No root cause</v>
      </c>
      <c r="W1441" s="113"/>
      <c r="X1441" s="113"/>
      <c r="Y1441" s="113"/>
      <c r="Z1441" s="113"/>
      <c r="AA1441" s="113"/>
      <c r="AB1441" s="17" t="s">
        <v>5465</v>
      </c>
      <c r="AC1441" s="17" t="str">
        <f>_xlfn.XLOOKUP(B1441,'INCIDENT-04-27-2026'!E:E,'INCIDENT-04-27-2026'!F:F,"")</f>
        <v/>
      </c>
      <c r="AD1441" s="9"/>
      <c r="AE1441" s="7" t="s">
        <v>5465</v>
      </c>
      <c r="AF1441" s="6" t="str">
        <f>_xlfn.XLOOKUP(B1441,'[13]Input_27-04'!$B:$B,'[13]Input_27-04'!$M:$M,"")</f>
        <v/>
      </c>
      <c r="AG1441" s="7"/>
      <c r="AH1441" s="3"/>
      <c r="AI1441" s="18" t="str">
        <f>_xlfn.XLOOKUP(B1441,'[3]Cells Huawei 27042026 10h'!$B:$B,'[3]Cells Huawei 27042026 10h'!$T:$T,"")</f>
        <v/>
      </c>
      <c r="AJ1441" s="18" t="str">
        <f>_xlfn.XLOOKUP(B1441,'[3]Cells Huawei 27042026 15h'!$B:$B,'[3]Cells Huawei 27042026 15h'!$T:$T,"")</f>
        <v/>
      </c>
      <c r="AK1441" s="18" t="str">
        <f>_xlfn.XLOOKUP(B1441,'[4]cells down 27042026 11h28'!$B:$B,'[4]cells down 27042026 11h28'!$R:$R,"")</f>
        <v/>
      </c>
      <c r="AL1441" s="18" t="str">
        <f>_xlfn.XLOOKUP(B1441,'[4]cells down 27042026 18h01'!$B:$B,'[4]cells down 27042026 18h01'!$R:$R,"")</f>
        <v/>
      </c>
      <c r="AM1441" s="18" t="str">
        <f>_xlfn.XLOOKUP(B1441,'[5]cell downs 27042026 11h'!$B:$B,'[5]cell downs 27042026 11h'!$R:$R,"")</f>
        <v/>
      </c>
      <c r="AN1441" s="18" t="str">
        <f>_xlfn.XLOOKUP(B1441,'[5]cell downs 27042026 17h40'!$B:$B,'[5]cell downs 27042026 17h40'!$R:$R,"")</f>
        <v/>
      </c>
      <c r="AO1441" s="18" t="str">
        <f>_xlfn.XLOOKUP(B1441,'[6]ALL SITES DOWN'!$D:$D,'[6]ALL SITES DOWN'!$J:$J,"")</f>
        <v/>
      </c>
      <c r="AP1441" s="18" t="str">
        <f>_xlfn.XLOOKUP(B1441,'[7]ALL SITES DOWN'!$D:$D,'[7]ALL SITES DOWN'!$J:$J,"")</f>
        <v/>
      </c>
      <c r="AQ1441" s="9" t="str">
        <f>_xlfn.XLOOKUP(B1441,[8]sheet1!$AC:$AC,[8]sheet1!$AF:$AF,"")</f>
        <v/>
      </c>
      <c r="AR1441" s="14"/>
      <c r="AS1441" s="14" t="s">
        <v>5465</v>
      </c>
      <c r="AT1441" s="14" t="str">
        <f>_xlfn.XLOOKUP(B1441,'[9]cell downs 18042026 17h'!$B:$B,'[9]cell downs 18042026 17h'!$B:$B,"")</f>
        <v/>
      </c>
      <c r="AU1441" s="14" t="str">
        <f>_xlfn.XLOOKUP(B1441,'[10]Cells Huawei 19042026 15h'!$B:$B,'[10]Cells Huawei 19042026 15h'!$B:$B,"")</f>
        <v/>
      </c>
      <c r="AV1441" s="9" t="str">
        <f>_xlfn.XLOOKUP(B1441,'[11]cells down 19042026 9H40'!$B:$B,'[11]cells down 19042026 9H40'!$B:$B,"")</f>
        <v/>
      </c>
    </row>
    <row r="1442" spans="1:48" hidden="1" x14ac:dyDescent="0.3">
      <c r="A1442" s="1" t="s">
        <v>3359</v>
      </c>
      <c r="B1442" s="8" t="s">
        <v>3360</v>
      </c>
      <c r="C1442" s="3" t="str">
        <f>_xlfn.XLOOKUP(B1442,'[1]daily break down'!$D:$D,'[1]daily break down'!$E:$E,"")</f>
        <v>SUD-OUEST</v>
      </c>
      <c r="D1442" s="1" t="s">
        <v>11</v>
      </c>
      <c r="E1442" s="1" t="s">
        <v>12</v>
      </c>
      <c r="F1442" s="3" t="s">
        <v>13</v>
      </c>
      <c r="G1442" s="1" t="s">
        <v>14</v>
      </c>
      <c r="H1442" s="27" t="str">
        <f>_xlfn.XLOOKUP(B1442,[2]CALCULATION!$B:$B,[2]CALCULATION!$H:$H,"")</f>
        <v>Huawei</v>
      </c>
      <c r="I1442" s="26">
        <v>0</v>
      </c>
      <c r="J1442" s="26">
        <v>7.3837224234019052E-3</v>
      </c>
      <c r="K1442" s="26">
        <v>0</v>
      </c>
      <c r="L1442" s="26">
        <v>0</v>
      </c>
      <c r="M1442" s="26">
        <v>8.0614553994629509E-3</v>
      </c>
      <c r="N1442" s="26">
        <v>0</v>
      </c>
      <c r="O1442" s="26">
        <v>0</v>
      </c>
      <c r="P1442" s="114" t="s">
        <v>6364</v>
      </c>
      <c r="Q1442" s="42" t="s">
        <v>5538</v>
      </c>
      <c r="R1442" s="42"/>
      <c r="S1442" s="41" t="str" cm="1">
        <f t="array" ref="S1442">IFERROR(_xlfn.IFS(
U1442="MPR ISSUE","PDH",
U1442="BSS Hardware Issue","BSS",
U1442="Sites strategiques, MLL, Pylone, etc.","ENVTECH",
U1442="AKTIVCO DEFAUT GE &amp; POWER Cabinet","AKTIVCO",
U1442="AKTIVCO Coupure ENEO &amp; Baisse de tension","AKTIVCO GRID ONLY",
U1442="Coupure ENEO &amp; Baisse de tension","IHS GRID ONLY",
U1442="Defaut GE &amp; POWER Cabinet","IHS",
U1442="Sharing","Partners",
U1442="Sites strategiques &amp; DataCenter","SST &amp; DC",
U1442="Exclu","Exclu",
U1442="SAT","SAT",
U1442="SPARE-ISSUE","SPARE-ISSUE",
U1442="Fiber CAmtel","TRANS_FO_CAMTEL",
U1442="Fiber AOF","Fiber AOF",
U1442="Projet OCM (HUAWEI)","TRAVAUX-HUAWEI",
U1442="Projet OCM (NOKIA)","TRAVAUX-NOKIA",
U1442="ACCESS-ISSUE","ACCESS-ISSUE",
U1442="Projet OCM (ZTE, NOKIA, autres projets)","TRAVAUX OCM",
U1442="No root CAuse","No root cause",
U1442="ODU HS","PDH",
U1442="IP &amp; VLAN","PDH",
U1442="Warehouse HUAWEI","SPARE-ISSUE",
U1442="SPARE-HS","SPARE-ISSUE",
U1442="Power Telco","BSS",U1442="no impacts","no impacts"
),"")</f>
        <v>No root cause</v>
      </c>
      <c r="T1442" s="41" t="str" cm="1">
        <f t="array" ref="T1442">IFERROR(_xlfn.IFS(
U1442="MPR ISSUE","TX ISSUE",
U1442="BSS Hardware Issue","RAN ISSUE",
U1442="Sites strategiques, MLL, Pylone, etc.","ENVTECH",
U1442="AKTIVCO DEFAUT GE &amp; POWER Cabinet","POWER ISSUE",
U1442="AKTIVCO Coupure ENEO &amp; Baisse de tension","POWER ISSUE",
U1442="Coupure ENEO &amp; Baisse de tension","POWER ISSUE",
U1442="Defaut GE &amp; POWER Cabinet","POWER ISSUE",
U1442="Sharing","POWER ISSUE",
U1442="Sites strategiques &amp; DataCenter","POWER ISSUE",
U1442="Exclu","Exclu",
U1442="SAT","TX ISSUE",
U1442="SPARE-ISSUE","SPARE-ISSUE",
U1442="Fiber CAmtel","TX ISSUE",
U1442="Fiber AOF","TX ISSUE",
U1442="Projet OCM (HUAWEI)","TRAVAUX-HUAWEI",
U1442="Projet OCM (NOKIA)","TRAVAUX -NOKIA",
U1442="ACCESS-ISSUE","ACCESS-ISSUE",
U1442="Projet OCM (ZTE, NOKIA, autres projets)","TRAVAUX OCM",
U1442="No root CAuse","No root cause",
U1442="ODU HS","TX ISSUE",
U1442="IP &amp; VLAN","TX ISSUE",
U1442="Warehouse HUAWEI","SPARE-ISSUE",
U1442="SPARE-HS","SPARE-ISSUE",
U1442="Power Telco","RAN ISSUE",U1442="no impacts","no impacts"
),"")</f>
        <v>No root cause</v>
      </c>
      <c r="U1442" s="68" t="s">
        <v>5691</v>
      </c>
      <c r="V1442" s="41" t="str" cm="1">
        <f t="array" ref="V1442">IFERROR(_xlfn.IFS(
U1442="MPR ISSUE","ACTIVE",
U1442="BSS Hardware Issue","ACTIVE",
U1442="Sites strategiques, MLL, Pylone, etc.","PASSIVE",
U1442="AKTIVCO DEFAUT GE &amp; POWER Cabinet","PASSIVE",
U1442="AKTIVCO Coupure ENEO &amp; Baisse de tension","PASSIVE",
U1442="Coupure ENEO &amp; Baisse de tension","PASSIVE",
U1442="Defaut GE &amp; POWER Cabinet","PASSIVE",
U1442="Sharing","PASSIVE",
U1442="Sites strategiques &amp; DataCenter","PASSIVE",
U1442="Exclu","Exclu",
U1442="SAT","ACTIVE",
U1442="SPARE-ISSUE","SPARE-ISSUE",
U1442="Fiber CAmtel","ACTIVE",
U1442="Fiber AOF","ACTIVE",
U1442="Projet OCM (HUAWEI)","PLANNED WORKS",
U1442="Projet OCM (NOKIA)","PLANNED WORKS",
U1442="ACCESS-ISSUE","ACCESS-ISSUE",
U1442="Projet OCM (ZTE, NOKIA, autres projets)","PLANNED WORKS",
U1442="No root CAuse","No root cause",
U1442="ODU HS","ACTIVE",
U1442="IP &amp; VLAN","ACTIVE",
U1442="Warehouse HUAWEI","SPARE-ISSUE",
U1442="SPARE-HS","SPARE-ISSUE",
U1442="Power Telco","ACTIVE", U1442="no impacts","no impacts"
),"")</f>
        <v>No root cause</v>
      </c>
      <c r="W1442" s="113"/>
      <c r="X1442" s="113"/>
      <c r="Y1442" s="113"/>
      <c r="Z1442" s="113"/>
      <c r="AA1442" s="113"/>
      <c r="AB1442" s="17" t="s">
        <v>5465</v>
      </c>
      <c r="AC1442" s="17" t="str">
        <f>_xlfn.XLOOKUP(B1442,'INCIDENT-04-27-2026'!E:E,'INCIDENT-04-27-2026'!F:F,"")</f>
        <v/>
      </c>
      <c r="AD1442" s="9"/>
      <c r="AE1442" s="7" t="s">
        <v>5465</v>
      </c>
      <c r="AF1442" s="6" t="str">
        <f>_xlfn.XLOOKUP(B1442,'[13]Input_27-04'!$B:$B,'[13]Input_27-04'!$M:$M,"")</f>
        <v/>
      </c>
      <c r="AG1442" s="7"/>
      <c r="AH1442" s="3"/>
      <c r="AI1442" s="18" t="str">
        <f>_xlfn.XLOOKUP(B1442,'[3]Cells Huawei 27042026 10h'!$B:$B,'[3]Cells Huawei 27042026 10h'!$T:$T,"")</f>
        <v/>
      </c>
      <c r="AJ1442" s="18" t="str">
        <f>_xlfn.XLOOKUP(B1442,'[3]Cells Huawei 27042026 15h'!$B:$B,'[3]Cells Huawei 27042026 15h'!$T:$T,"")</f>
        <v/>
      </c>
      <c r="AK1442" s="18" t="str">
        <f>_xlfn.XLOOKUP(B1442,'[4]cells down 27042026 11h28'!$B:$B,'[4]cells down 27042026 11h28'!$R:$R,"")</f>
        <v/>
      </c>
      <c r="AL1442" s="18" t="str">
        <f>_xlfn.XLOOKUP(B1442,'[4]cells down 27042026 18h01'!$B:$B,'[4]cells down 27042026 18h01'!$R:$R,"")</f>
        <v/>
      </c>
      <c r="AM1442" s="18" t="str">
        <f>_xlfn.XLOOKUP(B1442,'[5]cell downs 27042026 11h'!$B:$B,'[5]cell downs 27042026 11h'!$R:$R,"")</f>
        <v/>
      </c>
      <c r="AN1442" s="18" t="str">
        <f>_xlfn.XLOOKUP(B1442,'[5]cell downs 27042026 17h40'!$B:$B,'[5]cell downs 27042026 17h40'!$R:$R,"")</f>
        <v/>
      </c>
      <c r="AO1442" s="18" t="str">
        <f>_xlfn.XLOOKUP(B1442,'[6]ALL SITES DOWN'!$D:$D,'[6]ALL SITES DOWN'!$J:$J,"")</f>
        <v/>
      </c>
      <c r="AP1442" s="18" t="str">
        <f>_xlfn.XLOOKUP(B1442,'[7]ALL SITES DOWN'!$D:$D,'[7]ALL SITES DOWN'!$J:$J,"")</f>
        <v/>
      </c>
      <c r="AQ1442" s="9" t="str">
        <f>_xlfn.XLOOKUP(B1442,[8]sheet1!$AC:$AC,[8]sheet1!$AF:$AF,"")</f>
        <v/>
      </c>
      <c r="AR1442" s="14"/>
      <c r="AS1442" s="14" t="s">
        <v>5465</v>
      </c>
      <c r="AT1442" s="14" t="str">
        <f>_xlfn.XLOOKUP(B1442,'[9]cell downs 18042026 17h'!$B:$B,'[9]cell downs 18042026 17h'!$B:$B,"")</f>
        <v/>
      </c>
      <c r="AU1442" s="14" t="str">
        <f>_xlfn.XLOOKUP(B1442,'[10]Cells Huawei 19042026 15h'!$B:$B,'[10]Cells Huawei 19042026 15h'!$B:$B,"")</f>
        <v/>
      </c>
      <c r="AV1442" s="9" t="str">
        <f>_xlfn.XLOOKUP(B1442,'[11]cells down 19042026 9H40'!$B:$B,'[11]cells down 19042026 9H40'!$B:$B,"")</f>
        <v/>
      </c>
    </row>
    <row r="1443" spans="1:48" hidden="1" x14ac:dyDescent="0.3">
      <c r="A1443" s="1" t="s">
        <v>49</v>
      </c>
      <c r="B1443" s="8" t="s">
        <v>50</v>
      </c>
      <c r="C1443" s="3" t="str">
        <f>_xlfn.XLOOKUP(B1443,'[1]daily break down'!$D:$D,'[1]daily break down'!$E:$E,"")</f>
        <v>NORD-OUEST</v>
      </c>
      <c r="D1443" s="1" t="s">
        <v>18</v>
      </c>
      <c r="E1443" s="1"/>
      <c r="F1443" s="3" t="s">
        <v>51</v>
      </c>
      <c r="G1443" s="1" t="s">
        <v>52</v>
      </c>
      <c r="H1443" s="27" t="str">
        <f>_xlfn.XLOOKUP(B1443,[2]CALCULATION!$B:$B,[2]CALCULATION!$H:$H,"")</f>
        <v>Huawei</v>
      </c>
      <c r="I1443" s="26">
        <v>0</v>
      </c>
      <c r="J1443" s="26">
        <v>7.3123821101323209E-3</v>
      </c>
      <c r="K1443" s="26">
        <v>0</v>
      </c>
      <c r="L1443" s="26">
        <v>0</v>
      </c>
      <c r="M1443" s="26">
        <v>0</v>
      </c>
      <c r="N1443" s="26">
        <v>0</v>
      </c>
      <c r="O1443" s="26">
        <v>0</v>
      </c>
      <c r="P1443" s="114" t="s">
        <v>6364</v>
      </c>
      <c r="Q1443" s="42" t="s">
        <v>5538</v>
      </c>
      <c r="R1443" s="42"/>
      <c r="S1443" s="41" t="str" cm="1">
        <f t="array" ref="S1443">IFERROR(_xlfn.IFS(
U1443="MPR ISSUE","PDH",
U1443="BSS Hardware Issue","BSS",
U1443="Sites strategiques, MLL, Pylone, etc.","ENVTECH",
U1443="AKTIVCO DEFAUT GE &amp; POWER Cabinet","AKTIVCO",
U1443="AKTIVCO Coupure ENEO &amp; Baisse de tension","AKTIVCO GRID ONLY",
U1443="Coupure ENEO &amp; Baisse de tension","IHS GRID ONLY",
U1443="Defaut GE &amp; POWER Cabinet","IHS",
U1443="Sharing","Partners",
U1443="Sites strategiques &amp; DataCenter","SST &amp; DC",
U1443="Exclu","Exclu",
U1443="SAT","SAT",
U1443="SPARE-ISSUE","SPARE-ISSUE",
U1443="Fiber CAmtel","TRANS_FO_CAMTEL",
U1443="Fiber AOF","Fiber AOF",
U1443="Projet OCM (HUAWEI)","TRAVAUX-HUAWEI",
U1443="Projet OCM (NOKIA)","TRAVAUX-NOKIA",
U1443="ACCESS-ISSUE","ACCESS-ISSUE",
U1443="Projet OCM (ZTE, NOKIA, autres projets)","TRAVAUX OCM",
U1443="No root CAuse","No root cause",
U1443="ODU HS","PDH",
U1443="IP &amp; VLAN","PDH",
U1443="Warehouse HUAWEI","SPARE-ISSUE",
U1443="SPARE-HS","SPARE-ISSUE",
U1443="Power Telco","BSS",U1443="no impacts","no impacts"
),"")</f>
        <v>No root cause</v>
      </c>
      <c r="T1443" s="41" t="str" cm="1">
        <f t="array" ref="T1443">IFERROR(_xlfn.IFS(
U1443="MPR ISSUE","TX ISSUE",
U1443="BSS Hardware Issue","RAN ISSUE",
U1443="Sites strategiques, MLL, Pylone, etc.","ENVTECH",
U1443="AKTIVCO DEFAUT GE &amp; POWER Cabinet","POWER ISSUE",
U1443="AKTIVCO Coupure ENEO &amp; Baisse de tension","POWER ISSUE",
U1443="Coupure ENEO &amp; Baisse de tension","POWER ISSUE",
U1443="Defaut GE &amp; POWER Cabinet","POWER ISSUE",
U1443="Sharing","POWER ISSUE",
U1443="Sites strategiques &amp; DataCenter","POWER ISSUE",
U1443="Exclu","Exclu",
U1443="SAT","TX ISSUE",
U1443="SPARE-ISSUE","SPARE-ISSUE",
U1443="Fiber CAmtel","TX ISSUE",
U1443="Fiber AOF","TX ISSUE",
U1443="Projet OCM (HUAWEI)","TRAVAUX-HUAWEI",
U1443="Projet OCM (NOKIA)","TRAVAUX -NOKIA",
U1443="ACCESS-ISSUE","ACCESS-ISSUE",
U1443="Projet OCM (ZTE, NOKIA, autres projets)","TRAVAUX OCM",
U1443="No root CAuse","No root cause",
U1443="ODU HS","TX ISSUE",
U1443="IP &amp; VLAN","TX ISSUE",
U1443="Warehouse HUAWEI","SPARE-ISSUE",
U1443="SPARE-HS","SPARE-ISSUE",
U1443="Power Telco","RAN ISSUE",U1443="no impacts","no impacts"
),"")</f>
        <v>No root cause</v>
      </c>
      <c r="U1443" s="68" t="s">
        <v>5691</v>
      </c>
      <c r="V1443" s="41" t="str" cm="1">
        <f t="array" ref="V1443">IFERROR(_xlfn.IFS(
U1443="MPR ISSUE","ACTIVE",
U1443="BSS Hardware Issue","ACTIVE",
U1443="Sites strategiques, MLL, Pylone, etc.","PASSIVE",
U1443="AKTIVCO DEFAUT GE &amp; POWER Cabinet","PASSIVE",
U1443="AKTIVCO Coupure ENEO &amp; Baisse de tension","PASSIVE",
U1443="Coupure ENEO &amp; Baisse de tension","PASSIVE",
U1443="Defaut GE &amp; POWER Cabinet","PASSIVE",
U1443="Sharing","PASSIVE",
U1443="Sites strategiques &amp; DataCenter","PASSIVE",
U1443="Exclu","Exclu",
U1443="SAT","ACTIVE",
U1443="SPARE-ISSUE","SPARE-ISSUE",
U1443="Fiber CAmtel","ACTIVE",
U1443="Fiber AOF","ACTIVE",
U1443="Projet OCM (HUAWEI)","PLANNED WORKS",
U1443="Projet OCM (NOKIA)","PLANNED WORKS",
U1443="ACCESS-ISSUE","ACCESS-ISSUE",
U1443="Projet OCM (ZTE, NOKIA, autres projets)","PLANNED WORKS",
U1443="No root CAuse","No root cause",
U1443="ODU HS","ACTIVE",
U1443="IP &amp; VLAN","ACTIVE",
U1443="Warehouse HUAWEI","SPARE-ISSUE",
U1443="SPARE-HS","SPARE-ISSUE",
U1443="Power Telco","ACTIVE", U1443="no impacts","no impacts"
),"")</f>
        <v>No root cause</v>
      </c>
      <c r="W1443" s="113"/>
      <c r="X1443" s="113"/>
      <c r="Y1443" s="113"/>
      <c r="Z1443" s="113"/>
      <c r="AA1443" s="113"/>
      <c r="AB1443" s="17" t="s">
        <v>5465</v>
      </c>
      <c r="AC1443" s="17" t="str">
        <f>_xlfn.XLOOKUP(B1443,'INCIDENT-04-27-2026'!E:E,'INCIDENT-04-27-2026'!F:F,"")</f>
        <v/>
      </c>
      <c r="AD1443" s="9"/>
      <c r="AE1443" s="7" t="s">
        <v>5465</v>
      </c>
      <c r="AF1443" s="6" t="str">
        <f>_xlfn.XLOOKUP(B1443,'[13]Input_27-04'!$B:$B,'[13]Input_27-04'!$M:$M,"")</f>
        <v/>
      </c>
      <c r="AG1443" s="7"/>
      <c r="AH1443" s="3"/>
      <c r="AI1443" s="18" t="str">
        <f>_xlfn.XLOOKUP(B1443,'[3]Cells Huawei 27042026 10h'!$B:$B,'[3]Cells Huawei 27042026 10h'!$T:$T,"")</f>
        <v/>
      </c>
      <c r="AJ1443" s="18" t="str">
        <f>_xlfn.XLOOKUP(B1443,'[3]Cells Huawei 27042026 15h'!$B:$B,'[3]Cells Huawei 27042026 15h'!$T:$T,"")</f>
        <v/>
      </c>
      <c r="AK1443" s="18" t="str">
        <f>_xlfn.XLOOKUP(B1443,'[4]cells down 27042026 11h28'!$B:$B,'[4]cells down 27042026 11h28'!$R:$R,"")</f>
        <v/>
      </c>
      <c r="AL1443" s="18" t="str">
        <f>_xlfn.XLOOKUP(B1443,'[4]cells down 27042026 18h01'!$B:$B,'[4]cells down 27042026 18h01'!$R:$R,"")</f>
        <v/>
      </c>
      <c r="AM1443" s="18" t="str">
        <f>_xlfn.XLOOKUP(B1443,'[5]cell downs 27042026 11h'!$B:$B,'[5]cell downs 27042026 11h'!$R:$R,"")</f>
        <v/>
      </c>
      <c r="AN1443" s="18" t="str">
        <f>_xlfn.XLOOKUP(B1443,'[5]cell downs 27042026 17h40'!$B:$B,'[5]cell downs 27042026 17h40'!$R:$R,"")</f>
        <v/>
      </c>
      <c r="AO1443" s="18" t="str">
        <f>_xlfn.XLOOKUP(B1443,'[6]ALL SITES DOWN'!$D:$D,'[6]ALL SITES DOWN'!$J:$J,"")</f>
        <v/>
      </c>
      <c r="AP1443" s="18" t="str">
        <f>_xlfn.XLOOKUP(B1443,'[7]ALL SITES DOWN'!$D:$D,'[7]ALL SITES DOWN'!$J:$J,"")</f>
        <v/>
      </c>
      <c r="AQ1443" s="9" t="str">
        <f>_xlfn.XLOOKUP(B1443,[8]sheet1!$AC:$AC,[8]sheet1!$AF:$AF,"")</f>
        <v/>
      </c>
      <c r="AR1443" s="14"/>
      <c r="AS1443" s="14" t="s">
        <v>5465</v>
      </c>
      <c r="AT1443" s="14" t="str">
        <f>_xlfn.XLOOKUP(B1443,'[9]cell downs 18042026 17h'!$B:$B,'[9]cell downs 18042026 17h'!$B:$B,"")</f>
        <v/>
      </c>
      <c r="AU1443" s="14" t="str">
        <f>_xlfn.XLOOKUP(B1443,'[10]Cells Huawei 19042026 15h'!$B:$B,'[10]Cells Huawei 19042026 15h'!$B:$B,"")</f>
        <v/>
      </c>
      <c r="AV1443" s="9" t="str">
        <f>_xlfn.XLOOKUP(B1443,'[11]cells down 19042026 9H40'!$B:$B,'[11]cells down 19042026 9H40'!$B:$B,"")</f>
        <v/>
      </c>
    </row>
    <row r="1444" spans="1:48" hidden="1" x14ac:dyDescent="0.3">
      <c r="A1444" s="1" t="s">
        <v>4858</v>
      </c>
      <c r="B1444" s="8" t="s">
        <v>4859</v>
      </c>
      <c r="C1444" s="3" t="str">
        <f>_xlfn.XLOOKUP(B1444,'[1]daily break down'!$D:$D,'[1]daily break down'!$E:$E,"")</f>
        <v>SUD-OUEST</v>
      </c>
      <c r="D1444" s="1" t="s">
        <v>11</v>
      </c>
      <c r="E1444" s="1" t="s">
        <v>12</v>
      </c>
      <c r="F1444" s="3" t="s">
        <v>13</v>
      </c>
      <c r="G1444" s="1" t="s">
        <v>4860</v>
      </c>
      <c r="H1444" s="27" t="str">
        <f>_xlfn.XLOOKUP(B1444,[2]CALCULATION!$B:$B,[2]CALCULATION!$H:$H,"")</f>
        <v>HUAWEI</v>
      </c>
      <c r="I1444" s="26">
        <v>0</v>
      </c>
      <c r="J1444" s="26">
        <v>0</v>
      </c>
      <c r="K1444" s="26">
        <v>0.19582915992500707</v>
      </c>
      <c r="L1444" s="26">
        <v>2.4066654681494035</v>
      </c>
      <c r="M1444" s="26">
        <v>0</v>
      </c>
      <c r="N1444" s="26">
        <v>0</v>
      </c>
      <c r="O1444" s="26">
        <v>0</v>
      </c>
      <c r="P1444" s="114" t="s">
        <v>6364</v>
      </c>
      <c r="Q1444" s="42" t="s">
        <v>6353</v>
      </c>
      <c r="R1444" s="42"/>
      <c r="S1444" s="41" t="str" cm="1">
        <f t="array" ref="S1444">IFERROR(_xlfn.IFS(
U1444="MPR ISSUE","PDH",
U1444="BSS Hardware Issue","BSS",
U1444="Sites strategiques, MLL, Pylone, etc.","ENVTECH",
U1444="AKTIVCO DEFAUT GE &amp; POWER Cabinet","AKTIVCO",
U1444="AKTIVCO Coupure ENEO &amp; Baisse de tension","AKTIVCO GRID ONLY",
U1444="Coupure ENEO &amp; Baisse de tension","IHS GRID ONLY",
U1444="Defaut GE &amp; POWER Cabinet","IHS",
U1444="Sharing","Partners",
U1444="Sites strategiques &amp; DataCenter","SST &amp; DC",
U1444="Exclu","Exclu",
U1444="SAT","SAT",
U1444="SPARE-ISSUE","SPARE-ISSUE",
U1444="Fiber CAmtel","TRANS_FO_CAMTEL",
U1444="Fiber AOF","Fiber AOF",
U1444="Projet OCM (HUAWEI)","TRAVAUX-HUAWEI",
U1444="Projet OCM (NOKIA)","TRAVAUX-NOKIA",
U1444="ACCESS-ISSUE","ACCESS-ISSUE",
U1444="Projet OCM (ZTE, NOKIA, autres projets)","TRAVAUX OCM",
U1444="No root CAuse","No root cause",
U1444="ODU HS","PDH",
U1444="IP &amp; VLAN","PDH",
U1444="Warehouse HUAWEI","SPARE-ISSUE",
U1444="SPARE-HS","SPARE-ISSUE",
U1444="Power Telco","BSS",U1444="no impacts","no impacts"
),"")</f>
        <v/>
      </c>
      <c r="T1444" s="41" t="str" cm="1">
        <f t="array" ref="T1444">IFERROR(_xlfn.IFS(
U1444="MPR ISSUE","TX ISSUE",
U1444="BSS Hardware Issue","RAN ISSUE",
U1444="Sites strategiques, MLL, Pylone, etc.","ENVTECH",
U1444="AKTIVCO DEFAUT GE &amp; POWER Cabinet","POWER ISSUE",
U1444="AKTIVCO Coupure ENEO &amp; Baisse de tension","POWER ISSUE",
U1444="Coupure ENEO &amp; Baisse de tension","POWER ISSUE",
U1444="Defaut GE &amp; POWER Cabinet","POWER ISSUE",
U1444="Sharing","POWER ISSUE",
U1444="Sites strategiques &amp; DataCenter","POWER ISSUE",
U1444="Exclu","Exclu",
U1444="SAT","TX ISSUE",
U1444="SPARE-ISSUE","SPARE-ISSUE",
U1444="Fiber CAmtel","TX ISSUE",
U1444="Fiber AOF","TX ISSUE",
U1444="Projet OCM (HUAWEI)","TRAVAUX-HUAWEI",
U1444="Projet OCM (NOKIA)","TRAVAUX -NOKIA",
U1444="ACCESS-ISSUE","ACCESS-ISSUE",
U1444="Projet OCM (ZTE, NOKIA, autres projets)","TRAVAUX OCM",
U1444="No root CAuse","No root cause",
U1444="ODU HS","TX ISSUE",
U1444="IP &amp; VLAN","TX ISSUE",
U1444="Warehouse HUAWEI","SPARE-ISSUE",
U1444="SPARE-HS","SPARE-ISSUE",
U1444="Power Telco","RAN ISSUE",U1444="no impacts","no impacts"
),"")</f>
        <v/>
      </c>
      <c r="U1444" s="68"/>
      <c r="V1444" s="41" t="str" cm="1">
        <f t="array" ref="V1444">IFERROR(_xlfn.IFS(
U1444="MPR ISSUE","ACTIVE",
U1444="BSS Hardware Issue","ACTIVE",
U1444="Sites strategiques, MLL, Pylone, etc.","PASSIVE",
U1444="AKTIVCO DEFAUT GE &amp; POWER Cabinet","PASSIVE",
U1444="AKTIVCO Coupure ENEO &amp; Baisse de tension","PASSIVE",
U1444="Coupure ENEO &amp; Baisse de tension","PASSIVE",
U1444="Defaut GE &amp; POWER Cabinet","PASSIVE",
U1444="Sharing","PASSIVE",
U1444="Sites strategiques &amp; DataCenter","PASSIVE",
U1444="Exclu","Exclu",
U1444="SAT","ACTIVE",
U1444="SPARE-ISSUE","SPARE-ISSUE",
U1444="Fiber CAmtel","ACTIVE",
U1444="Fiber AOF","ACTIVE",
U1444="Projet OCM (HUAWEI)","PLANNED WORKS",
U1444="Projet OCM (NOKIA)","PLANNED WORKS",
U1444="ACCESS-ISSUE","ACCESS-ISSUE",
U1444="Projet OCM (ZTE, NOKIA, autres projets)","PLANNED WORKS",
U1444="No root CAuse","No root cause",
U1444="ODU HS","ACTIVE",
U1444="IP &amp; VLAN","ACTIVE",
U1444="Warehouse HUAWEI","SPARE-ISSUE",
U1444="SPARE-HS","SPARE-ISSUE",
U1444="Power Telco","ACTIVE", U1444="no impacts","no impacts"
),"")</f>
        <v/>
      </c>
      <c r="W1444" s="113"/>
      <c r="X1444" s="113"/>
      <c r="Y1444" s="113"/>
      <c r="Z1444" s="113"/>
      <c r="AA1444" s="113"/>
      <c r="AB1444" s="17" t="s">
        <v>5465</v>
      </c>
      <c r="AC1444" s="17" t="str">
        <f>_xlfn.XLOOKUP(B1444,'INCIDENT-04-27-2026'!E:E,'INCIDENT-04-27-2026'!F:F,"")</f>
        <v/>
      </c>
      <c r="AD1444" s="9"/>
      <c r="AE1444" s="7" t="s">
        <v>5465</v>
      </c>
      <c r="AF1444" s="6" t="str">
        <f>_xlfn.XLOOKUP(B1444,'[13]Input_27-04'!$B:$B,'[13]Input_27-04'!$M:$M,"")</f>
        <v/>
      </c>
      <c r="AG1444" s="7"/>
      <c r="AH1444" s="3"/>
      <c r="AI1444" s="18" t="str">
        <f>_xlfn.XLOOKUP(B1444,'[3]Cells Huawei 27042026 10h'!$B:$B,'[3]Cells Huawei 27042026 10h'!$T:$T,"")</f>
        <v/>
      </c>
      <c r="AJ1444" s="18" t="str">
        <f>_xlfn.XLOOKUP(B1444,'[3]Cells Huawei 27042026 15h'!$B:$B,'[3]Cells Huawei 27042026 15h'!$T:$T,"")</f>
        <v/>
      </c>
      <c r="AK1444" s="18" t="str">
        <f>_xlfn.XLOOKUP(B1444,'[4]cells down 27042026 11h28'!$B:$B,'[4]cells down 27042026 11h28'!$R:$R,"")</f>
        <v/>
      </c>
      <c r="AL1444" s="18" t="str">
        <f>_xlfn.XLOOKUP(B1444,'[4]cells down 27042026 18h01'!$B:$B,'[4]cells down 27042026 18h01'!$R:$R,"")</f>
        <v/>
      </c>
      <c r="AM1444" s="18" t="str">
        <f>_xlfn.XLOOKUP(B1444,'[5]cell downs 27042026 11h'!$B:$B,'[5]cell downs 27042026 11h'!$R:$R,"")</f>
        <v/>
      </c>
      <c r="AN1444" s="18" t="str">
        <f>_xlfn.XLOOKUP(B1444,'[5]cell downs 27042026 17h40'!$B:$B,'[5]cell downs 27042026 17h40'!$R:$R,"")</f>
        <v/>
      </c>
      <c r="AO1444" s="18" t="str">
        <f>_xlfn.XLOOKUP(B1444,'[6]ALL SITES DOWN'!$D:$D,'[6]ALL SITES DOWN'!$J:$J,"")</f>
        <v/>
      </c>
      <c r="AP1444" s="18" t="str">
        <f>_xlfn.XLOOKUP(B1444,'[7]ALL SITES DOWN'!$D:$D,'[7]ALL SITES DOWN'!$J:$J,"")</f>
        <v/>
      </c>
      <c r="AQ1444" s="9" t="str">
        <f>_xlfn.XLOOKUP(B1444,[8]sheet1!$AC:$AC,[8]sheet1!$AF:$AF,"")</f>
        <v/>
      </c>
      <c r="AR1444" s="14"/>
      <c r="AS1444" s="14" t="s">
        <v>5465</v>
      </c>
      <c r="AT1444" s="14" t="str">
        <f>_xlfn.XLOOKUP(B1444,'[9]cell downs 18042026 17h'!$B:$B,'[9]cell downs 18042026 17h'!$B:$B,"")</f>
        <v/>
      </c>
      <c r="AU1444" s="14" t="str">
        <f>_xlfn.XLOOKUP(B1444,'[10]Cells Huawei 19042026 15h'!$B:$B,'[10]Cells Huawei 19042026 15h'!$B:$B,"")</f>
        <v/>
      </c>
      <c r="AV1444" s="9" t="str">
        <f>_xlfn.XLOOKUP(B1444,'[11]cells down 19042026 9H40'!$B:$B,'[11]cells down 19042026 9H40'!$B:$B,"")</f>
        <v/>
      </c>
    </row>
    <row r="1445" spans="1:48" hidden="1" x14ac:dyDescent="0.3">
      <c r="A1445" s="1" t="s">
        <v>2680</v>
      </c>
      <c r="B1445" s="8" t="s">
        <v>2681</v>
      </c>
      <c r="C1445" s="3" t="str">
        <f>_xlfn.XLOOKUP(B1445,'[1]daily break down'!$D:$D,'[1]daily break down'!$E:$E,"")</f>
        <v>NORD-OUEST</v>
      </c>
      <c r="D1445" s="1" t="s">
        <v>11</v>
      </c>
      <c r="E1445" s="1" t="s">
        <v>12</v>
      </c>
      <c r="F1445" s="3" t="s">
        <v>51</v>
      </c>
      <c r="G1445" s="1" t="s">
        <v>52</v>
      </c>
      <c r="H1445" s="27" t="str">
        <f>_xlfn.XLOOKUP(B1445,[2]CALCULATION!$B:$B,[2]CALCULATION!$H:$H,"")</f>
        <v>Huawei</v>
      </c>
      <c r="I1445" s="26">
        <v>0</v>
      </c>
      <c r="J1445" s="26">
        <v>6.8665051521974232E-3</v>
      </c>
      <c r="K1445" s="26">
        <v>0</v>
      </c>
      <c r="L1445" s="26">
        <v>0</v>
      </c>
      <c r="M1445" s="26">
        <v>0</v>
      </c>
      <c r="N1445" s="26">
        <v>0</v>
      </c>
      <c r="O1445" s="26">
        <v>0</v>
      </c>
      <c r="P1445" s="114" t="s">
        <v>6364</v>
      </c>
      <c r="Q1445" s="42" t="s">
        <v>5538</v>
      </c>
      <c r="R1445" s="42"/>
      <c r="S1445" s="41" t="str" cm="1">
        <f t="array" ref="S1445">IFERROR(_xlfn.IFS(
U1445="MPR ISSUE","PDH",
U1445="BSS Hardware Issue","BSS",
U1445="Sites strategiques, MLL, Pylone, etc.","ENVTECH",
U1445="AKTIVCO DEFAUT GE &amp; POWER Cabinet","AKTIVCO",
U1445="AKTIVCO Coupure ENEO &amp; Baisse de tension","AKTIVCO GRID ONLY",
U1445="Coupure ENEO &amp; Baisse de tension","IHS GRID ONLY",
U1445="Defaut GE &amp; POWER Cabinet","IHS",
U1445="Sharing","Partners",
U1445="Sites strategiques &amp; DataCenter","SST &amp; DC",
U1445="Exclu","Exclu",
U1445="SAT","SAT",
U1445="SPARE-ISSUE","SPARE-ISSUE",
U1445="Fiber CAmtel","TRANS_FO_CAMTEL",
U1445="Fiber AOF","Fiber AOF",
U1445="Projet OCM (HUAWEI)","TRAVAUX-HUAWEI",
U1445="Projet OCM (NOKIA)","TRAVAUX-NOKIA",
U1445="ACCESS-ISSUE","ACCESS-ISSUE",
U1445="Projet OCM (ZTE, NOKIA, autres projets)","TRAVAUX OCM",
U1445="No root CAuse","No root cause",
U1445="ODU HS","PDH",
U1445="IP &amp; VLAN","PDH",
U1445="Warehouse HUAWEI","SPARE-ISSUE",
U1445="SPARE-HS","SPARE-ISSUE",
U1445="Power Telco","BSS",U1445="no impacts","no impacts"
),"")</f>
        <v>No root cause</v>
      </c>
      <c r="T1445" s="41" t="str" cm="1">
        <f t="array" ref="T1445">IFERROR(_xlfn.IFS(
U1445="MPR ISSUE","TX ISSUE",
U1445="BSS Hardware Issue","RAN ISSUE",
U1445="Sites strategiques, MLL, Pylone, etc.","ENVTECH",
U1445="AKTIVCO DEFAUT GE &amp; POWER Cabinet","POWER ISSUE",
U1445="AKTIVCO Coupure ENEO &amp; Baisse de tension","POWER ISSUE",
U1445="Coupure ENEO &amp; Baisse de tension","POWER ISSUE",
U1445="Defaut GE &amp; POWER Cabinet","POWER ISSUE",
U1445="Sharing","POWER ISSUE",
U1445="Sites strategiques &amp; DataCenter","POWER ISSUE",
U1445="Exclu","Exclu",
U1445="SAT","TX ISSUE",
U1445="SPARE-ISSUE","SPARE-ISSUE",
U1445="Fiber CAmtel","TX ISSUE",
U1445="Fiber AOF","TX ISSUE",
U1445="Projet OCM (HUAWEI)","TRAVAUX-HUAWEI",
U1445="Projet OCM (NOKIA)","TRAVAUX -NOKIA",
U1445="ACCESS-ISSUE","ACCESS-ISSUE",
U1445="Projet OCM (ZTE, NOKIA, autres projets)","TRAVAUX OCM",
U1445="No root CAuse","No root cause",
U1445="ODU HS","TX ISSUE",
U1445="IP &amp; VLAN","TX ISSUE",
U1445="Warehouse HUAWEI","SPARE-ISSUE",
U1445="SPARE-HS","SPARE-ISSUE",
U1445="Power Telco","RAN ISSUE",U1445="no impacts","no impacts"
),"")</f>
        <v>No root cause</v>
      </c>
      <c r="U1445" s="68" t="s">
        <v>5691</v>
      </c>
      <c r="V1445" s="41" t="str" cm="1">
        <f t="array" ref="V1445">IFERROR(_xlfn.IFS(
U1445="MPR ISSUE","ACTIVE",
U1445="BSS Hardware Issue","ACTIVE",
U1445="Sites strategiques, MLL, Pylone, etc.","PASSIVE",
U1445="AKTIVCO DEFAUT GE &amp; POWER Cabinet","PASSIVE",
U1445="AKTIVCO Coupure ENEO &amp; Baisse de tension","PASSIVE",
U1445="Coupure ENEO &amp; Baisse de tension","PASSIVE",
U1445="Defaut GE &amp; POWER Cabinet","PASSIVE",
U1445="Sharing","PASSIVE",
U1445="Sites strategiques &amp; DataCenter","PASSIVE",
U1445="Exclu","Exclu",
U1445="SAT","ACTIVE",
U1445="SPARE-ISSUE","SPARE-ISSUE",
U1445="Fiber CAmtel","ACTIVE",
U1445="Fiber AOF","ACTIVE",
U1445="Projet OCM (HUAWEI)","PLANNED WORKS",
U1445="Projet OCM (NOKIA)","PLANNED WORKS",
U1445="ACCESS-ISSUE","ACCESS-ISSUE",
U1445="Projet OCM (ZTE, NOKIA, autres projets)","PLANNED WORKS",
U1445="No root CAuse","No root cause",
U1445="ODU HS","ACTIVE",
U1445="IP &amp; VLAN","ACTIVE",
U1445="Warehouse HUAWEI","SPARE-ISSUE",
U1445="SPARE-HS","SPARE-ISSUE",
U1445="Power Telco","ACTIVE", U1445="no impacts","no impacts"
),"")</f>
        <v>No root cause</v>
      </c>
      <c r="W1445" s="113"/>
      <c r="X1445" s="113"/>
      <c r="Y1445" s="113"/>
      <c r="Z1445" s="113"/>
      <c r="AA1445" s="113"/>
      <c r="AB1445" s="17" t="s">
        <v>5465</v>
      </c>
      <c r="AC1445" s="17" t="str">
        <f>_xlfn.XLOOKUP(B1445,'INCIDENT-04-27-2026'!E:E,'INCIDENT-04-27-2026'!F:F,"")</f>
        <v/>
      </c>
      <c r="AD1445" s="9"/>
      <c r="AE1445" s="7" t="s">
        <v>5465</v>
      </c>
      <c r="AF1445" s="6" t="str">
        <f>_xlfn.XLOOKUP(B1445,'[13]Input_27-04'!$B:$B,'[13]Input_27-04'!$M:$M,"")</f>
        <v/>
      </c>
      <c r="AG1445" s="7"/>
      <c r="AH1445" s="3"/>
      <c r="AI1445" s="18" t="str">
        <f>_xlfn.XLOOKUP(B1445,'[3]Cells Huawei 27042026 10h'!$B:$B,'[3]Cells Huawei 27042026 10h'!$T:$T,"")</f>
        <v/>
      </c>
      <c r="AJ1445" s="18" t="str">
        <f>_xlfn.XLOOKUP(B1445,'[3]Cells Huawei 27042026 15h'!$B:$B,'[3]Cells Huawei 27042026 15h'!$T:$T,"")</f>
        <v/>
      </c>
      <c r="AK1445" s="18" t="str">
        <f>_xlfn.XLOOKUP(B1445,'[4]cells down 27042026 11h28'!$B:$B,'[4]cells down 27042026 11h28'!$R:$R,"")</f>
        <v/>
      </c>
      <c r="AL1445" s="18" t="str">
        <f>_xlfn.XLOOKUP(B1445,'[4]cells down 27042026 18h01'!$B:$B,'[4]cells down 27042026 18h01'!$R:$R,"")</f>
        <v/>
      </c>
      <c r="AM1445" s="18" t="str">
        <f>_xlfn.XLOOKUP(B1445,'[5]cell downs 27042026 11h'!$B:$B,'[5]cell downs 27042026 11h'!$R:$R,"")</f>
        <v/>
      </c>
      <c r="AN1445" s="18" t="str">
        <f>_xlfn.XLOOKUP(B1445,'[5]cell downs 27042026 17h40'!$B:$B,'[5]cell downs 27042026 17h40'!$R:$R,"")</f>
        <v/>
      </c>
      <c r="AO1445" s="18" t="str">
        <f>_xlfn.XLOOKUP(B1445,'[6]ALL SITES DOWN'!$D:$D,'[6]ALL SITES DOWN'!$J:$J,"")</f>
        <v/>
      </c>
      <c r="AP1445" s="18" t="str">
        <f>_xlfn.XLOOKUP(B1445,'[7]ALL SITES DOWN'!$D:$D,'[7]ALL SITES DOWN'!$J:$J,"")</f>
        <v/>
      </c>
      <c r="AQ1445" s="9" t="str">
        <f>_xlfn.XLOOKUP(B1445,[8]sheet1!$AC:$AC,[8]sheet1!$AF:$AF,"")</f>
        <v/>
      </c>
      <c r="AR1445" s="14"/>
      <c r="AS1445" s="14" t="s">
        <v>5465</v>
      </c>
      <c r="AT1445" s="14" t="str">
        <f>_xlfn.XLOOKUP(B1445,'[9]cell downs 18042026 17h'!$B:$B,'[9]cell downs 18042026 17h'!$B:$B,"")</f>
        <v/>
      </c>
      <c r="AU1445" s="14" t="str">
        <f>_xlfn.XLOOKUP(B1445,'[10]Cells Huawei 19042026 15h'!$B:$B,'[10]Cells Huawei 19042026 15h'!$B:$B,"")</f>
        <v/>
      </c>
      <c r="AV1445" s="9" t="str">
        <f>_xlfn.XLOOKUP(B1445,'[11]cells down 19042026 9H40'!$B:$B,'[11]cells down 19042026 9H40'!$B:$B,"")</f>
        <v/>
      </c>
    </row>
    <row r="1446" spans="1:48" hidden="1" x14ac:dyDescent="0.3">
      <c r="A1446" s="1" t="s">
        <v>933</v>
      </c>
      <c r="B1446" s="8" t="s">
        <v>934</v>
      </c>
      <c r="C1446" s="3" t="str">
        <f>_xlfn.XLOOKUP(B1446,'[1]daily break down'!$D:$D,'[1]daily break down'!$E:$E,"")</f>
        <v>NORD-OUEST</v>
      </c>
      <c r="D1446" s="1" t="s">
        <v>11</v>
      </c>
      <c r="E1446" s="1" t="s">
        <v>12</v>
      </c>
      <c r="F1446" s="3" t="s">
        <v>51</v>
      </c>
      <c r="G1446" s="1" t="s">
        <v>52</v>
      </c>
      <c r="H1446" s="27" t="str">
        <f>_xlfn.XLOOKUP(B1446,[2]CALCULATION!$B:$B,[2]CALCULATION!$H:$H,"")</f>
        <v>Huawei</v>
      </c>
      <c r="I1446" s="26">
        <v>0</v>
      </c>
      <c r="J1446" s="26">
        <v>4.7084606757925185E-3</v>
      </c>
      <c r="K1446" s="26">
        <v>0</v>
      </c>
      <c r="L1446" s="26">
        <v>0</v>
      </c>
      <c r="M1446" s="26">
        <v>2.1451497147814274</v>
      </c>
      <c r="N1446" s="26">
        <v>0</v>
      </c>
      <c r="O1446" s="26">
        <v>0</v>
      </c>
      <c r="P1446" s="114" t="s">
        <v>6364</v>
      </c>
      <c r="Q1446" s="42" t="s">
        <v>5538</v>
      </c>
      <c r="R1446" s="42"/>
      <c r="S1446" s="41" t="str" cm="1">
        <f t="array" ref="S1446">IFERROR(_xlfn.IFS(
U1446="MPR ISSUE","PDH",
U1446="BSS Hardware Issue","BSS",
U1446="Sites strategiques, MLL, Pylone, etc.","ENVTECH",
U1446="AKTIVCO DEFAUT GE &amp; POWER Cabinet","AKTIVCO",
U1446="AKTIVCO Coupure ENEO &amp; Baisse de tension","AKTIVCO GRID ONLY",
U1446="Coupure ENEO &amp; Baisse de tension","IHS GRID ONLY",
U1446="Defaut GE &amp; POWER Cabinet","IHS",
U1446="Sharing","Partners",
U1446="Sites strategiques &amp; DataCenter","SST &amp; DC",
U1446="Exclu","Exclu",
U1446="SAT","SAT",
U1446="SPARE-ISSUE","SPARE-ISSUE",
U1446="Fiber CAmtel","TRANS_FO_CAMTEL",
U1446="Fiber AOF","Fiber AOF",
U1446="Projet OCM (HUAWEI)","TRAVAUX-HUAWEI",
U1446="Projet OCM (NOKIA)","TRAVAUX-NOKIA",
U1446="ACCESS-ISSUE","ACCESS-ISSUE",
U1446="Projet OCM (ZTE, NOKIA, autres projets)","TRAVAUX OCM",
U1446="No root CAuse","No root cause",
U1446="ODU HS","PDH",
U1446="IP &amp; VLAN","PDH",
U1446="Warehouse HUAWEI","SPARE-ISSUE",
U1446="SPARE-HS","SPARE-ISSUE",
U1446="Power Telco","BSS",U1446="no impacts","no impacts"
),"")</f>
        <v>No root cause</v>
      </c>
      <c r="T1446" s="41" t="str" cm="1">
        <f t="array" ref="T1446">IFERROR(_xlfn.IFS(
U1446="MPR ISSUE","TX ISSUE",
U1446="BSS Hardware Issue","RAN ISSUE",
U1446="Sites strategiques, MLL, Pylone, etc.","ENVTECH",
U1446="AKTIVCO DEFAUT GE &amp; POWER Cabinet","POWER ISSUE",
U1446="AKTIVCO Coupure ENEO &amp; Baisse de tension","POWER ISSUE",
U1446="Coupure ENEO &amp; Baisse de tension","POWER ISSUE",
U1446="Defaut GE &amp; POWER Cabinet","POWER ISSUE",
U1446="Sharing","POWER ISSUE",
U1446="Sites strategiques &amp; DataCenter","POWER ISSUE",
U1446="Exclu","Exclu",
U1446="SAT","TX ISSUE",
U1446="SPARE-ISSUE","SPARE-ISSUE",
U1446="Fiber CAmtel","TX ISSUE",
U1446="Fiber AOF","TX ISSUE",
U1446="Projet OCM (HUAWEI)","TRAVAUX-HUAWEI",
U1446="Projet OCM (NOKIA)","TRAVAUX -NOKIA",
U1446="ACCESS-ISSUE","ACCESS-ISSUE",
U1446="Projet OCM (ZTE, NOKIA, autres projets)","TRAVAUX OCM",
U1446="No root CAuse","No root cause",
U1446="ODU HS","TX ISSUE",
U1446="IP &amp; VLAN","TX ISSUE",
U1446="Warehouse HUAWEI","SPARE-ISSUE",
U1446="SPARE-HS","SPARE-ISSUE",
U1446="Power Telco","RAN ISSUE",U1446="no impacts","no impacts"
),"")</f>
        <v>No root cause</v>
      </c>
      <c r="U1446" s="68" t="s">
        <v>5691</v>
      </c>
      <c r="V1446" s="41" t="str" cm="1">
        <f t="array" ref="V1446">IFERROR(_xlfn.IFS(
U1446="MPR ISSUE","ACTIVE",
U1446="BSS Hardware Issue","ACTIVE",
U1446="Sites strategiques, MLL, Pylone, etc.","PASSIVE",
U1446="AKTIVCO DEFAUT GE &amp; POWER Cabinet","PASSIVE",
U1446="AKTIVCO Coupure ENEO &amp; Baisse de tension","PASSIVE",
U1446="Coupure ENEO &amp; Baisse de tension","PASSIVE",
U1446="Defaut GE &amp; POWER Cabinet","PASSIVE",
U1446="Sharing","PASSIVE",
U1446="Sites strategiques &amp; DataCenter","PASSIVE",
U1446="Exclu","Exclu",
U1446="SAT","ACTIVE",
U1446="SPARE-ISSUE","SPARE-ISSUE",
U1446="Fiber CAmtel","ACTIVE",
U1446="Fiber AOF","ACTIVE",
U1446="Projet OCM (HUAWEI)","PLANNED WORKS",
U1446="Projet OCM (NOKIA)","PLANNED WORKS",
U1446="ACCESS-ISSUE","ACCESS-ISSUE",
U1446="Projet OCM (ZTE, NOKIA, autres projets)","PLANNED WORKS",
U1446="No root CAuse","No root cause",
U1446="ODU HS","ACTIVE",
U1446="IP &amp; VLAN","ACTIVE",
U1446="Warehouse HUAWEI","SPARE-ISSUE",
U1446="SPARE-HS","SPARE-ISSUE",
U1446="Power Telco","ACTIVE", U1446="no impacts","no impacts"
),"")</f>
        <v>No root cause</v>
      </c>
      <c r="W1446" s="113"/>
      <c r="X1446" s="113"/>
      <c r="Y1446" s="113"/>
      <c r="Z1446" s="113"/>
      <c r="AA1446" s="113"/>
      <c r="AB1446" s="17" t="s">
        <v>5465</v>
      </c>
      <c r="AC1446" s="17" t="str">
        <f>_xlfn.XLOOKUP(B1446,'INCIDENT-04-27-2026'!E:E,'INCIDENT-04-27-2026'!F:F,"")</f>
        <v/>
      </c>
      <c r="AD1446" s="9"/>
      <c r="AE1446" s="7" t="s">
        <v>5465</v>
      </c>
      <c r="AF1446" s="6" t="str">
        <f>_xlfn.XLOOKUP(B1446,'[13]Input_27-04'!$B:$B,'[13]Input_27-04'!$M:$M,"")</f>
        <v/>
      </c>
      <c r="AG1446" s="7"/>
      <c r="AH1446" s="3"/>
      <c r="AI1446" s="18" t="str">
        <f>_xlfn.XLOOKUP(B1446,'[3]Cells Huawei 27042026 10h'!$B:$B,'[3]Cells Huawei 27042026 10h'!$T:$T,"")</f>
        <v/>
      </c>
      <c r="AJ1446" s="18" t="str">
        <f>_xlfn.XLOOKUP(B1446,'[3]Cells Huawei 27042026 15h'!$B:$B,'[3]Cells Huawei 27042026 15h'!$T:$T,"")</f>
        <v/>
      </c>
      <c r="AK1446" s="18" t="str">
        <f>_xlfn.XLOOKUP(B1446,'[4]cells down 27042026 11h28'!$B:$B,'[4]cells down 27042026 11h28'!$R:$R,"")</f>
        <v/>
      </c>
      <c r="AL1446" s="18" t="str">
        <f>_xlfn.XLOOKUP(B1446,'[4]cells down 27042026 18h01'!$B:$B,'[4]cells down 27042026 18h01'!$R:$R,"")</f>
        <v/>
      </c>
      <c r="AM1446" s="18" t="str">
        <f>_xlfn.XLOOKUP(B1446,'[5]cell downs 27042026 11h'!$B:$B,'[5]cell downs 27042026 11h'!$R:$R,"")</f>
        <v/>
      </c>
      <c r="AN1446" s="18" t="str">
        <f>_xlfn.XLOOKUP(B1446,'[5]cell downs 27042026 17h40'!$B:$B,'[5]cell downs 27042026 17h40'!$R:$R,"")</f>
        <v/>
      </c>
      <c r="AO1446" s="18" t="str">
        <f>_xlfn.XLOOKUP(B1446,'[6]ALL SITES DOWN'!$D:$D,'[6]ALL SITES DOWN'!$J:$J,"")</f>
        <v/>
      </c>
      <c r="AP1446" s="18" t="str">
        <f>_xlfn.XLOOKUP(B1446,'[7]ALL SITES DOWN'!$D:$D,'[7]ALL SITES DOWN'!$J:$J,"")</f>
        <v/>
      </c>
      <c r="AQ1446" s="9" t="str">
        <f>_xlfn.XLOOKUP(B1446,[8]sheet1!$AC:$AC,[8]sheet1!$AF:$AF,"")</f>
        <v/>
      </c>
      <c r="AR1446" s="14"/>
      <c r="AS1446" s="14" t="s">
        <v>5465</v>
      </c>
      <c r="AT1446" s="14" t="str">
        <f>_xlfn.XLOOKUP(B1446,'[9]cell downs 18042026 17h'!$B:$B,'[9]cell downs 18042026 17h'!$B:$B,"")</f>
        <v/>
      </c>
      <c r="AU1446" s="14" t="str">
        <f>_xlfn.XLOOKUP(B1446,'[10]Cells Huawei 19042026 15h'!$B:$B,'[10]Cells Huawei 19042026 15h'!$B:$B,"")</f>
        <v/>
      </c>
      <c r="AV1446" s="9" t="str">
        <f>_xlfn.XLOOKUP(B1446,'[11]cells down 19042026 9H40'!$B:$B,'[11]cells down 19042026 9H40'!$B:$B,"")</f>
        <v/>
      </c>
    </row>
    <row r="1447" spans="1:48" hidden="1" x14ac:dyDescent="0.3">
      <c r="A1447" s="1" t="s">
        <v>2508</v>
      </c>
      <c r="B1447" s="8" t="s">
        <v>2509</v>
      </c>
      <c r="C1447" s="3" t="str">
        <f>_xlfn.XLOOKUP(B1447,'[1]daily break down'!$D:$D,'[1]daily break down'!$E:$E,"")</f>
        <v>NORD-OUEST</v>
      </c>
      <c r="D1447" s="1" t="s">
        <v>11</v>
      </c>
      <c r="E1447" s="1" t="s">
        <v>154</v>
      </c>
      <c r="F1447" s="3" t="s">
        <v>51</v>
      </c>
      <c r="G1447" s="1" t="s">
        <v>2510</v>
      </c>
      <c r="H1447" s="28" t="str">
        <f>_xlfn.XLOOKUP(B1447,[2]CALCULATION!$B:$B,[2]CALCULATION!$H:$H,"")</f>
        <v>NOKIA</v>
      </c>
      <c r="I1447" s="26">
        <v>0</v>
      </c>
      <c r="J1447" s="26">
        <v>0</v>
      </c>
      <c r="K1447" s="26">
        <v>0</v>
      </c>
      <c r="L1447" s="26">
        <v>0</v>
      </c>
      <c r="M1447" s="26">
        <v>0</v>
      </c>
      <c r="N1447" s="26">
        <v>0</v>
      </c>
      <c r="O1447" s="26">
        <v>0</v>
      </c>
      <c r="P1447" s="114" t="s">
        <v>6364</v>
      </c>
      <c r="Q1447" s="42" t="s">
        <v>6353</v>
      </c>
      <c r="R1447" s="42"/>
      <c r="S1447" s="41" t="str" cm="1">
        <f t="array" ref="S1447">IFERROR(_xlfn.IFS(
U1447="MPR ISSUE","PDH",
U1447="BSS Hardware Issue","BSS",
U1447="Sites strategiques, MLL, Pylone, etc.","ENVTECH",
U1447="AKTIVCO DEFAUT GE &amp; POWER Cabinet","AKTIVCO",
U1447="AKTIVCO Coupure ENEO &amp; Baisse de tension","AKTIVCO GRID ONLY",
U1447="Coupure ENEO &amp; Baisse de tension","IHS GRID ONLY",
U1447="Defaut GE &amp; POWER Cabinet","IHS",
U1447="Sharing","Partners",
U1447="Sites strategiques &amp; DataCenter","SST &amp; DC",
U1447="Exclu","Exclu",
U1447="SAT","SAT",
U1447="SPARE-ISSUE","SPARE-ISSUE",
U1447="Fiber CAmtel","TRANS_FO_CAMTEL",
U1447="Fiber AOF","Fiber AOF",
U1447="Projet OCM (HUAWEI)","TRAVAUX-HUAWEI",
U1447="Projet OCM (NOKIA)","TRAVAUX-NOKIA",
U1447="ACCESS-ISSUE","ACCESS-ISSUE",
U1447="Projet OCM (ZTE, NOKIA, autres projets)","TRAVAUX OCM",
U1447="No root CAuse","No root cause",
U1447="ODU HS","PDH",
U1447="IP &amp; VLAN","PDH",
U1447="Warehouse HUAWEI","SPARE-ISSUE",
U1447="SPARE-HS","SPARE-ISSUE",
U1447="Power Telco","BSS",U1447="no impacts","no impacts"
),"")</f>
        <v/>
      </c>
      <c r="T1447" s="41" t="str" cm="1">
        <f t="array" ref="T1447">IFERROR(_xlfn.IFS(
U1447="MPR ISSUE","TX ISSUE",
U1447="BSS Hardware Issue","RAN ISSUE",
U1447="Sites strategiques, MLL, Pylone, etc.","ENVTECH",
U1447="AKTIVCO DEFAUT GE &amp; POWER Cabinet","POWER ISSUE",
U1447="AKTIVCO Coupure ENEO &amp; Baisse de tension","POWER ISSUE",
U1447="Coupure ENEO &amp; Baisse de tension","POWER ISSUE",
U1447="Defaut GE &amp; POWER Cabinet","POWER ISSUE",
U1447="Sharing","POWER ISSUE",
U1447="Sites strategiques &amp; DataCenter","POWER ISSUE",
U1447="Exclu","Exclu",
U1447="SAT","TX ISSUE",
U1447="SPARE-ISSUE","SPARE-ISSUE",
U1447="Fiber CAmtel","TX ISSUE",
U1447="Fiber AOF","TX ISSUE",
U1447="Projet OCM (HUAWEI)","TRAVAUX-HUAWEI",
U1447="Projet OCM (NOKIA)","TRAVAUX -NOKIA",
U1447="ACCESS-ISSUE","ACCESS-ISSUE",
U1447="Projet OCM (ZTE, NOKIA, autres projets)","TRAVAUX OCM",
U1447="No root CAuse","No root cause",
U1447="ODU HS","TX ISSUE",
U1447="IP &amp; VLAN","TX ISSUE",
U1447="Warehouse HUAWEI","SPARE-ISSUE",
U1447="SPARE-HS","SPARE-ISSUE",
U1447="Power Telco","RAN ISSUE",U1447="no impacts","no impacts"
),"")</f>
        <v/>
      </c>
      <c r="U1447" s="68"/>
      <c r="V1447" s="41" t="str" cm="1">
        <f t="array" ref="V1447">IFERROR(_xlfn.IFS(
U1447="MPR ISSUE","ACTIVE",
U1447="BSS Hardware Issue","ACTIVE",
U1447="Sites strategiques, MLL, Pylone, etc.","PASSIVE",
U1447="AKTIVCO DEFAUT GE &amp; POWER Cabinet","PASSIVE",
U1447="AKTIVCO Coupure ENEO &amp; Baisse de tension","PASSIVE",
U1447="Coupure ENEO &amp; Baisse de tension","PASSIVE",
U1447="Defaut GE &amp; POWER Cabinet","PASSIVE",
U1447="Sharing","PASSIVE",
U1447="Sites strategiques &amp; DataCenter","PASSIVE",
U1447="Exclu","Exclu",
U1447="SAT","ACTIVE",
U1447="SPARE-ISSUE","SPARE-ISSUE",
U1447="Fiber CAmtel","ACTIVE",
U1447="Fiber AOF","ACTIVE",
U1447="Projet OCM (HUAWEI)","PLANNED WORKS",
U1447="Projet OCM (NOKIA)","PLANNED WORKS",
U1447="ACCESS-ISSUE","ACCESS-ISSUE",
U1447="Projet OCM (ZTE, NOKIA, autres projets)","PLANNED WORKS",
U1447="No root CAuse","No root cause",
U1447="ODU HS","ACTIVE",
U1447="IP &amp; VLAN","ACTIVE",
U1447="Warehouse HUAWEI","SPARE-ISSUE",
U1447="SPARE-HS","SPARE-ISSUE",
U1447="Power Telco","ACTIVE", U1447="no impacts","no impacts"
),"")</f>
        <v/>
      </c>
      <c r="W1447" s="113"/>
      <c r="X1447" s="113"/>
      <c r="Y1447" s="113"/>
      <c r="Z1447" s="113"/>
      <c r="AA1447" s="113"/>
      <c r="AB1447" s="17" t="s">
        <v>5465</v>
      </c>
      <c r="AC1447" s="17" t="str">
        <f>_xlfn.XLOOKUP(B1447,'INCIDENT-04-27-2026'!E:E,'INCIDENT-04-27-2026'!F:F,"")</f>
        <v/>
      </c>
      <c r="AD1447" s="9"/>
      <c r="AE1447" s="7" t="s">
        <v>5465</v>
      </c>
      <c r="AF1447" s="6" t="str">
        <f>_xlfn.XLOOKUP(B1447,'[13]Input_27-04'!$B:$B,'[13]Input_27-04'!$M:$M,"")</f>
        <v/>
      </c>
      <c r="AG1447" s="7"/>
      <c r="AH1447" s="3"/>
      <c r="AI1447" s="18" t="str">
        <f>_xlfn.XLOOKUP(B1447,'[3]Cells Huawei 27042026 10h'!$B:$B,'[3]Cells Huawei 27042026 10h'!$T:$T,"")</f>
        <v/>
      </c>
      <c r="AJ1447" s="18" t="str">
        <f>_xlfn.XLOOKUP(B1447,'[3]Cells Huawei 27042026 15h'!$B:$B,'[3]Cells Huawei 27042026 15h'!$T:$T,"")</f>
        <v/>
      </c>
      <c r="AK1447" s="18" t="str">
        <f>_xlfn.XLOOKUP(B1447,'[4]cells down 27042026 11h28'!$B:$B,'[4]cells down 27042026 11h28'!$R:$R,"")</f>
        <v/>
      </c>
      <c r="AL1447" s="18" t="str">
        <f>_xlfn.XLOOKUP(B1447,'[4]cells down 27042026 18h01'!$B:$B,'[4]cells down 27042026 18h01'!$R:$R,"")</f>
        <v/>
      </c>
      <c r="AM1447" s="18" t="str">
        <f>_xlfn.XLOOKUP(B1447,'[5]cell downs 27042026 11h'!$B:$B,'[5]cell downs 27042026 11h'!$R:$R,"")</f>
        <v/>
      </c>
      <c r="AN1447" s="18" t="str">
        <f>_xlfn.XLOOKUP(B1447,'[5]cell downs 27042026 17h40'!$B:$B,'[5]cell downs 27042026 17h40'!$R:$R,"")</f>
        <v/>
      </c>
      <c r="AO1447" s="18" t="str">
        <f>_xlfn.XLOOKUP(B1447,'[6]ALL SITES DOWN'!$D:$D,'[6]ALL SITES DOWN'!$J:$J,"")</f>
        <v/>
      </c>
      <c r="AP1447" s="18" t="str">
        <f>_xlfn.XLOOKUP(B1447,'[7]ALL SITES DOWN'!$D:$D,'[7]ALL SITES DOWN'!$J:$J,"")</f>
        <v/>
      </c>
      <c r="AQ1447" s="9" t="str">
        <f>_xlfn.XLOOKUP(B1447,[8]sheet1!$AC:$AC,[8]sheet1!$AF:$AF,"")</f>
        <v/>
      </c>
      <c r="AR1447" s="14"/>
      <c r="AS1447" s="14" t="s">
        <v>5465</v>
      </c>
      <c r="AT1447" s="14" t="str">
        <f>_xlfn.XLOOKUP(B1447,'[9]cell downs 18042026 17h'!$B:$B,'[9]cell downs 18042026 17h'!$B:$B,"")</f>
        <v/>
      </c>
      <c r="AU1447" s="14" t="str">
        <f>_xlfn.XLOOKUP(B1447,'[10]Cells Huawei 19042026 15h'!$B:$B,'[10]Cells Huawei 19042026 15h'!$B:$B,"")</f>
        <v/>
      </c>
      <c r="AV1447" s="9" t="str">
        <f>_xlfn.XLOOKUP(B1447,'[11]cells down 19042026 9H40'!$B:$B,'[11]cells down 19042026 9H40'!$B:$B,"")</f>
        <v/>
      </c>
    </row>
    <row r="1448" spans="1:48" hidden="1" x14ac:dyDescent="0.3">
      <c r="A1448" s="1" t="s">
        <v>1732</v>
      </c>
      <c r="B1448" s="8" t="s">
        <v>1733</v>
      </c>
      <c r="C1448" s="3" t="str">
        <f>_xlfn.XLOOKUP(B1448,'[1]daily break down'!$D:$D,'[1]daily break down'!$E:$E,"")</f>
        <v>NORD-OUEST</v>
      </c>
      <c r="D1448" s="1" t="s">
        <v>11</v>
      </c>
      <c r="E1448" s="1" t="s">
        <v>12</v>
      </c>
      <c r="F1448" s="3" t="s">
        <v>51</v>
      </c>
      <c r="G1448" s="1" t="s">
        <v>52</v>
      </c>
      <c r="H1448" s="27" t="str">
        <f>_xlfn.XLOOKUP(B1448,[2]CALCULATION!$B:$B,[2]CALCULATION!$H:$H,"")</f>
        <v>Huawei</v>
      </c>
      <c r="I1448" s="26">
        <v>0</v>
      </c>
      <c r="J1448" s="26">
        <v>4.5479449709359548E-3</v>
      </c>
      <c r="K1448" s="26">
        <v>0</v>
      </c>
      <c r="L1448" s="26">
        <v>0</v>
      </c>
      <c r="M1448" s="26">
        <v>0</v>
      </c>
      <c r="N1448" s="26">
        <v>0</v>
      </c>
      <c r="O1448" s="26">
        <v>0</v>
      </c>
      <c r="P1448" s="114" t="s">
        <v>6364</v>
      </c>
      <c r="Q1448" s="42" t="s">
        <v>5538</v>
      </c>
      <c r="R1448" s="42"/>
      <c r="S1448" s="41" t="str" cm="1">
        <f t="array" ref="S1448">IFERROR(_xlfn.IFS(
U1448="MPR ISSUE","PDH",
U1448="BSS Hardware Issue","BSS",
U1448="Sites strategiques, MLL, Pylone, etc.","ENVTECH",
U1448="AKTIVCO DEFAUT GE &amp; POWER Cabinet","AKTIVCO",
U1448="AKTIVCO Coupure ENEO &amp; Baisse de tension","AKTIVCO GRID ONLY",
U1448="Coupure ENEO &amp; Baisse de tension","IHS GRID ONLY",
U1448="Defaut GE &amp; POWER Cabinet","IHS",
U1448="Sharing","Partners",
U1448="Sites strategiques &amp; DataCenter","SST &amp; DC",
U1448="Exclu","Exclu",
U1448="SAT","SAT",
U1448="SPARE-ISSUE","SPARE-ISSUE",
U1448="Fiber CAmtel","TRANS_FO_CAMTEL",
U1448="Fiber AOF","Fiber AOF",
U1448="Projet OCM (HUAWEI)","TRAVAUX-HUAWEI",
U1448="Projet OCM (NOKIA)","TRAVAUX-NOKIA",
U1448="ACCESS-ISSUE","ACCESS-ISSUE",
U1448="Projet OCM (ZTE, NOKIA, autres projets)","TRAVAUX OCM",
U1448="No root CAuse","No root cause",
U1448="ODU HS","PDH",
U1448="IP &amp; VLAN","PDH",
U1448="Warehouse HUAWEI","SPARE-ISSUE",
U1448="SPARE-HS","SPARE-ISSUE",
U1448="Power Telco","BSS",U1448="no impacts","no impacts"
),"")</f>
        <v>No root cause</v>
      </c>
      <c r="T1448" s="41" t="str" cm="1">
        <f t="array" ref="T1448">IFERROR(_xlfn.IFS(
U1448="MPR ISSUE","TX ISSUE",
U1448="BSS Hardware Issue","RAN ISSUE",
U1448="Sites strategiques, MLL, Pylone, etc.","ENVTECH",
U1448="AKTIVCO DEFAUT GE &amp; POWER Cabinet","POWER ISSUE",
U1448="AKTIVCO Coupure ENEO &amp; Baisse de tension","POWER ISSUE",
U1448="Coupure ENEO &amp; Baisse de tension","POWER ISSUE",
U1448="Defaut GE &amp; POWER Cabinet","POWER ISSUE",
U1448="Sharing","POWER ISSUE",
U1448="Sites strategiques &amp; DataCenter","POWER ISSUE",
U1448="Exclu","Exclu",
U1448="SAT","TX ISSUE",
U1448="SPARE-ISSUE","SPARE-ISSUE",
U1448="Fiber CAmtel","TX ISSUE",
U1448="Fiber AOF","TX ISSUE",
U1448="Projet OCM (HUAWEI)","TRAVAUX-HUAWEI",
U1448="Projet OCM (NOKIA)","TRAVAUX -NOKIA",
U1448="ACCESS-ISSUE","ACCESS-ISSUE",
U1448="Projet OCM (ZTE, NOKIA, autres projets)","TRAVAUX OCM",
U1448="No root CAuse","No root cause",
U1448="ODU HS","TX ISSUE",
U1448="IP &amp; VLAN","TX ISSUE",
U1448="Warehouse HUAWEI","SPARE-ISSUE",
U1448="SPARE-HS","SPARE-ISSUE",
U1448="Power Telco","RAN ISSUE",U1448="no impacts","no impacts"
),"")</f>
        <v>No root cause</v>
      </c>
      <c r="U1448" s="68" t="s">
        <v>5691</v>
      </c>
      <c r="V1448" s="41" t="str" cm="1">
        <f t="array" ref="V1448">IFERROR(_xlfn.IFS(
U1448="MPR ISSUE","ACTIVE",
U1448="BSS Hardware Issue","ACTIVE",
U1448="Sites strategiques, MLL, Pylone, etc.","PASSIVE",
U1448="AKTIVCO DEFAUT GE &amp; POWER Cabinet","PASSIVE",
U1448="AKTIVCO Coupure ENEO &amp; Baisse de tension","PASSIVE",
U1448="Coupure ENEO &amp; Baisse de tension","PASSIVE",
U1448="Defaut GE &amp; POWER Cabinet","PASSIVE",
U1448="Sharing","PASSIVE",
U1448="Sites strategiques &amp; DataCenter","PASSIVE",
U1448="Exclu","Exclu",
U1448="SAT","ACTIVE",
U1448="SPARE-ISSUE","SPARE-ISSUE",
U1448="Fiber CAmtel","ACTIVE",
U1448="Fiber AOF","ACTIVE",
U1448="Projet OCM (HUAWEI)","PLANNED WORKS",
U1448="Projet OCM (NOKIA)","PLANNED WORKS",
U1448="ACCESS-ISSUE","ACCESS-ISSUE",
U1448="Projet OCM (ZTE, NOKIA, autres projets)","PLANNED WORKS",
U1448="No root CAuse","No root cause",
U1448="ODU HS","ACTIVE",
U1448="IP &amp; VLAN","ACTIVE",
U1448="Warehouse HUAWEI","SPARE-ISSUE",
U1448="SPARE-HS","SPARE-ISSUE",
U1448="Power Telco","ACTIVE", U1448="no impacts","no impacts"
),"")</f>
        <v>No root cause</v>
      </c>
      <c r="W1448" s="113"/>
      <c r="X1448" s="113"/>
      <c r="Y1448" s="113"/>
      <c r="Z1448" s="113"/>
      <c r="AA1448" s="113"/>
      <c r="AB1448" s="17" t="s">
        <v>5465</v>
      </c>
      <c r="AC1448" s="17" t="str">
        <f>_xlfn.XLOOKUP(B1448,'INCIDENT-04-27-2026'!E:E,'INCIDENT-04-27-2026'!F:F,"")</f>
        <v/>
      </c>
      <c r="AD1448" s="9"/>
      <c r="AE1448" s="7" t="s">
        <v>5465</v>
      </c>
      <c r="AF1448" s="6" t="str">
        <f>_xlfn.XLOOKUP(B1448,'[13]Input_27-04'!$B:$B,'[13]Input_27-04'!$M:$M,"")</f>
        <v/>
      </c>
      <c r="AG1448" s="7"/>
      <c r="AH1448" s="3"/>
      <c r="AI1448" s="18" t="str">
        <f>_xlfn.XLOOKUP(B1448,'[3]Cells Huawei 27042026 10h'!$B:$B,'[3]Cells Huawei 27042026 10h'!$T:$T,"")</f>
        <v/>
      </c>
      <c r="AJ1448" s="18" t="str">
        <f>_xlfn.XLOOKUP(B1448,'[3]Cells Huawei 27042026 15h'!$B:$B,'[3]Cells Huawei 27042026 15h'!$T:$T,"")</f>
        <v/>
      </c>
      <c r="AK1448" s="18" t="str">
        <f>_xlfn.XLOOKUP(B1448,'[4]cells down 27042026 11h28'!$B:$B,'[4]cells down 27042026 11h28'!$R:$R,"")</f>
        <v/>
      </c>
      <c r="AL1448" s="18" t="str">
        <f>_xlfn.XLOOKUP(B1448,'[4]cells down 27042026 18h01'!$B:$B,'[4]cells down 27042026 18h01'!$R:$R,"")</f>
        <v/>
      </c>
      <c r="AM1448" s="18" t="str">
        <f>_xlfn.XLOOKUP(B1448,'[5]cell downs 27042026 11h'!$B:$B,'[5]cell downs 27042026 11h'!$R:$R,"")</f>
        <v/>
      </c>
      <c r="AN1448" s="18" t="str">
        <f>_xlfn.XLOOKUP(B1448,'[5]cell downs 27042026 17h40'!$B:$B,'[5]cell downs 27042026 17h40'!$R:$R,"")</f>
        <v/>
      </c>
      <c r="AO1448" s="18" t="str">
        <f>_xlfn.XLOOKUP(B1448,'[6]ALL SITES DOWN'!$D:$D,'[6]ALL SITES DOWN'!$J:$J,"")</f>
        <v/>
      </c>
      <c r="AP1448" s="18" t="str">
        <f>_xlfn.XLOOKUP(B1448,'[7]ALL SITES DOWN'!$D:$D,'[7]ALL SITES DOWN'!$J:$J,"")</f>
        <v/>
      </c>
      <c r="AQ1448" s="9" t="str">
        <f>_xlfn.XLOOKUP(B1448,[8]sheet1!$AC:$AC,[8]sheet1!$AF:$AF,"")</f>
        <v/>
      </c>
      <c r="AR1448" s="14"/>
      <c r="AS1448" s="14" t="s">
        <v>5465</v>
      </c>
      <c r="AT1448" s="14" t="str">
        <f>_xlfn.XLOOKUP(B1448,'[9]cell downs 18042026 17h'!$B:$B,'[9]cell downs 18042026 17h'!$B:$B,"")</f>
        <v/>
      </c>
      <c r="AU1448" s="14" t="str">
        <f>_xlfn.XLOOKUP(B1448,'[10]Cells Huawei 19042026 15h'!$B:$B,'[10]Cells Huawei 19042026 15h'!$B:$B,"")</f>
        <v/>
      </c>
      <c r="AV1448" s="9" t="str">
        <f>_xlfn.XLOOKUP(B1448,'[11]cells down 19042026 9H40'!$B:$B,'[11]cells down 19042026 9H40'!$B:$B,"")</f>
        <v/>
      </c>
    </row>
    <row r="1449" spans="1:48" hidden="1" x14ac:dyDescent="0.3">
      <c r="A1449" s="1" t="s">
        <v>1309</v>
      </c>
      <c r="B1449" s="8" t="s">
        <v>1310</v>
      </c>
      <c r="C1449" s="3" t="str">
        <f>_xlfn.XLOOKUP(B1449,'[1]daily break down'!$D:$D,'[1]daily break down'!$E:$E,"")</f>
        <v>OUEST</v>
      </c>
      <c r="D1449" s="1" t="s">
        <v>21</v>
      </c>
      <c r="E1449" s="1" t="s">
        <v>988</v>
      </c>
      <c r="F1449" s="3" t="s">
        <v>102</v>
      </c>
      <c r="G1449" s="1" t="s">
        <v>1309</v>
      </c>
      <c r="H1449" s="28" t="str">
        <f>_xlfn.XLOOKUP(B1449,[2]CALCULATION!$B:$B,[2]CALCULATION!$H:$H,"")</f>
        <v>NOKIA</v>
      </c>
      <c r="I1449" s="26">
        <v>0</v>
      </c>
      <c r="J1449" s="26">
        <v>3.4778402718924034E-3</v>
      </c>
      <c r="K1449" s="26">
        <v>0</v>
      </c>
      <c r="L1449" s="26">
        <v>0</v>
      </c>
      <c r="M1449" s="26">
        <v>0</v>
      </c>
      <c r="N1449" s="26">
        <v>0</v>
      </c>
      <c r="O1449" s="26">
        <v>0</v>
      </c>
      <c r="P1449" s="114" t="s">
        <v>6364</v>
      </c>
      <c r="Q1449" s="42" t="s">
        <v>5538</v>
      </c>
      <c r="R1449" s="42"/>
      <c r="S1449" s="41" t="str" cm="1">
        <f t="array" ref="S1449">IFERROR(_xlfn.IFS(
U1449="MPR ISSUE","PDH",
U1449="BSS Hardware Issue","BSS",
U1449="Sites strategiques, MLL, Pylone, etc.","ENVTECH",
U1449="AKTIVCO DEFAUT GE &amp; POWER Cabinet","AKTIVCO",
U1449="AKTIVCO Coupure ENEO &amp; Baisse de tension","AKTIVCO GRID ONLY",
U1449="Coupure ENEO &amp; Baisse de tension","IHS GRID ONLY",
U1449="Defaut GE &amp; POWER Cabinet","IHS",
U1449="Sharing","Partners",
U1449="Sites strategiques &amp; DataCenter","SST &amp; DC",
U1449="Exclu","Exclu",
U1449="SAT","SAT",
U1449="SPARE-ISSUE","SPARE-ISSUE",
U1449="Fiber CAmtel","TRANS_FO_CAMTEL",
U1449="Fiber AOF","Fiber AOF",
U1449="Projet OCM (HUAWEI)","TRAVAUX-HUAWEI",
U1449="Projet OCM (NOKIA)","TRAVAUX-NOKIA",
U1449="ACCESS-ISSUE","ACCESS-ISSUE",
U1449="Projet OCM (ZTE, NOKIA, autres projets)","TRAVAUX OCM",
U1449="No root CAuse","No root cause",
U1449="ODU HS","PDH",
U1449="IP &amp; VLAN","PDH",
U1449="Warehouse HUAWEI","SPARE-ISSUE",
U1449="SPARE-HS","SPARE-ISSUE",
U1449="Power Telco","BSS",U1449="no impacts","no impacts"
),"")</f>
        <v>No root cause</v>
      </c>
      <c r="T1449" s="41" t="str" cm="1">
        <f t="array" ref="T1449">IFERROR(_xlfn.IFS(
U1449="MPR ISSUE","TX ISSUE",
U1449="BSS Hardware Issue","RAN ISSUE",
U1449="Sites strategiques, MLL, Pylone, etc.","ENVTECH",
U1449="AKTIVCO DEFAUT GE &amp; POWER Cabinet","POWER ISSUE",
U1449="AKTIVCO Coupure ENEO &amp; Baisse de tension","POWER ISSUE",
U1449="Coupure ENEO &amp; Baisse de tension","POWER ISSUE",
U1449="Defaut GE &amp; POWER Cabinet","POWER ISSUE",
U1449="Sharing","POWER ISSUE",
U1449="Sites strategiques &amp; DataCenter","POWER ISSUE",
U1449="Exclu","Exclu",
U1449="SAT","TX ISSUE",
U1449="SPARE-ISSUE","SPARE-ISSUE",
U1449="Fiber CAmtel","TX ISSUE",
U1449="Fiber AOF","TX ISSUE",
U1449="Projet OCM (HUAWEI)","TRAVAUX-HUAWEI",
U1449="Projet OCM (NOKIA)","TRAVAUX -NOKIA",
U1449="ACCESS-ISSUE","ACCESS-ISSUE",
U1449="Projet OCM (ZTE, NOKIA, autres projets)","TRAVAUX OCM",
U1449="No root CAuse","No root cause",
U1449="ODU HS","TX ISSUE",
U1449="IP &amp; VLAN","TX ISSUE",
U1449="Warehouse HUAWEI","SPARE-ISSUE",
U1449="SPARE-HS","SPARE-ISSUE",
U1449="Power Telco","RAN ISSUE",U1449="no impacts","no impacts"
),"")</f>
        <v>No root cause</v>
      </c>
      <c r="U1449" s="68" t="s">
        <v>5691</v>
      </c>
      <c r="V1449" s="41" t="str" cm="1">
        <f t="array" ref="V1449">IFERROR(_xlfn.IFS(
U1449="MPR ISSUE","ACTIVE",
U1449="BSS Hardware Issue","ACTIVE",
U1449="Sites strategiques, MLL, Pylone, etc.","PASSIVE",
U1449="AKTIVCO DEFAUT GE &amp; POWER Cabinet","PASSIVE",
U1449="AKTIVCO Coupure ENEO &amp; Baisse de tension","PASSIVE",
U1449="Coupure ENEO &amp; Baisse de tension","PASSIVE",
U1449="Defaut GE &amp; POWER Cabinet","PASSIVE",
U1449="Sharing","PASSIVE",
U1449="Sites strategiques &amp; DataCenter","PASSIVE",
U1449="Exclu","Exclu",
U1449="SAT","ACTIVE",
U1449="SPARE-ISSUE","SPARE-ISSUE",
U1449="Fiber CAmtel","ACTIVE",
U1449="Fiber AOF","ACTIVE",
U1449="Projet OCM (HUAWEI)","PLANNED WORKS",
U1449="Projet OCM (NOKIA)","PLANNED WORKS",
U1449="ACCESS-ISSUE","ACCESS-ISSUE",
U1449="Projet OCM (ZTE, NOKIA, autres projets)","PLANNED WORKS",
U1449="No root CAuse","No root cause",
U1449="ODU HS","ACTIVE",
U1449="IP &amp; VLAN","ACTIVE",
U1449="Warehouse HUAWEI","SPARE-ISSUE",
U1449="SPARE-HS","SPARE-ISSUE",
U1449="Power Telco","ACTIVE", U1449="no impacts","no impacts"
),"")</f>
        <v>No root cause</v>
      </c>
      <c r="W1449" s="113"/>
      <c r="X1449" s="113"/>
      <c r="Y1449" s="113"/>
      <c r="Z1449" s="113"/>
      <c r="AA1449" s="113"/>
      <c r="AB1449" s="17" t="s">
        <v>5465</v>
      </c>
      <c r="AC1449" s="17" t="str">
        <f>_xlfn.XLOOKUP(B1449,'INCIDENT-04-27-2026'!E:E,'INCIDENT-04-27-2026'!F:F,"")</f>
        <v/>
      </c>
      <c r="AD1449" s="9"/>
      <c r="AE1449" s="7" t="s">
        <v>5465</v>
      </c>
      <c r="AF1449" s="6" t="str">
        <f>_xlfn.XLOOKUP(B1449,'[13]Input_27-04'!$B:$B,'[13]Input_27-04'!$M:$M,"")</f>
        <v/>
      </c>
      <c r="AG1449" s="7"/>
      <c r="AH1449" s="3"/>
      <c r="AI1449" s="18" t="str">
        <f>_xlfn.XLOOKUP(B1449,'[3]Cells Huawei 27042026 10h'!$B:$B,'[3]Cells Huawei 27042026 10h'!$T:$T,"")</f>
        <v/>
      </c>
      <c r="AJ1449" s="18" t="str">
        <f>_xlfn.XLOOKUP(B1449,'[3]Cells Huawei 27042026 15h'!$B:$B,'[3]Cells Huawei 27042026 15h'!$T:$T,"")</f>
        <v/>
      </c>
      <c r="AK1449" s="18" t="str">
        <f>_xlfn.XLOOKUP(B1449,'[4]cells down 27042026 11h28'!$B:$B,'[4]cells down 27042026 11h28'!$R:$R,"")</f>
        <v/>
      </c>
      <c r="AL1449" s="18" t="str">
        <f>_xlfn.XLOOKUP(B1449,'[4]cells down 27042026 18h01'!$B:$B,'[4]cells down 27042026 18h01'!$R:$R,"")</f>
        <v/>
      </c>
      <c r="AM1449" s="18" t="str">
        <f>_xlfn.XLOOKUP(B1449,'[5]cell downs 27042026 11h'!$B:$B,'[5]cell downs 27042026 11h'!$R:$R,"")</f>
        <v/>
      </c>
      <c r="AN1449" s="18" t="str">
        <f>_xlfn.XLOOKUP(B1449,'[5]cell downs 27042026 17h40'!$B:$B,'[5]cell downs 27042026 17h40'!$R:$R,"")</f>
        <v/>
      </c>
      <c r="AO1449" s="18" t="str">
        <f>_xlfn.XLOOKUP(B1449,'[6]ALL SITES DOWN'!$D:$D,'[6]ALL SITES DOWN'!$J:$J,"")</f>
        <v/>
      </c>
      <c r="AP1449" s="18" t="str">
        <f>_xlfn.XLOOKUP(B1449,'[7]ALL SITES DOWN'!$D:$D,'[7]ALL SITES DOWN'!$J:$J,"")</f>
        <v/>
      </c>
      <c r="AQ1449" s="9" t="str">
        <f>_xlfn.XLOOKUP(B1449,[8]sheet1!$AC:$AC,[8]sheet1!$AF:$AF,"")</f>
        <v/>
      </c>
      <c r="AR1449" s="14"/>
      <c r="AS1449" s="14" t="s">
        <v>5465</v>
      </c>
      <c r="AT1449" s="14" t="str">
        <f>_xlfn.XLOOKUP(B1449,'[9]cell downs 18042026 17h'!$B:$B,'[9]cell downs 18042026 17h'!$B:$B,"")</f>
        <v/>
      </c>
      <c r="AU1449" s="14" t="str">
        <f>_xlfn.XLOOKUP(B1449,'[10]Cells Huawei 19042026 15h'!$B:$B,'[10]Cells Huawei 19042026 15h'!$B:$B,"")</f>
        <v/>
      </c>
      <c r="AV1449" s="9" t="str">
        <f>_xlfn.XLOOKUP(B1449,'[11]cells down 19042026 9H40'!$B:$B,'[11]cells down 19042026 9H40'!$B:$B,"")</f>
        <v/>
      </c>
    </row>
    <row r="1450" spans="1:48" hidden="1" x14ac:dyDescent="0.3">
      <c r="A1450" s="1" t="s">
        <v>2663</v>
      </c>
      <c r="B1450" s="8" t="s">
        <v>2664</v>
      </c>
      <c r="C1450" s="3" t="str">
        <f>_xlfn.XLOOKUP(B1450,'[1]daily break down'!$D:$D,'[1]daily break down'!$E:$E,"")</f>
        <v>NORD-OUEST</v>
      </c>
      <c r="D1450" s="1" t="s">
        <v>11</v>
      </c>
      <c r="E1450" s="1" t="s">
        <v>12</v>
      </c>
      <c r="F1450" s="3" t="s">
        <v>51</v>
      </c>
      <c r="G1450" s="1" t="s">
        <v>52</v>
      </c>
      <c r="H1450" s="27" t="str">
        <f>_xlfn.XLOOKUP(B1450,[2]CALCULATION!$B:$B,[2]CALCULATION!$H:$H,"")</f>
        <v>Huawei</v>
      </c>
      <c r="I1450" s="26">
        <v>0</v>
      </c>
      <c r="J1450" s="26">
        <v>3.2994894887182422E-3</v>
      </c>
      <c r="K1450" s="26">
        <v>0</v>
      </c>
      <c r="L1450" s="26">
        <v>0</v>
      </c>
      <c r="M1450" s="26">
        <v>0</v>
      </c>
      <c r="N1450" s="26">
        <v>0</v>
      </c>
      <c r="O1450" s="26">
        <v>0</v>
      </c>
      <c r="P1450" s="114" t="s">
        <v>6364</v>
      </c>
      <c r="Q1450" s="42" t="s">
        <v>5538</v>
      </c>
      <c r="R1450" s="42"/>
      <c r="S1450" s="41" t="str" cm="1">
        <f t="array" ref="S1450">IFERROR(_xlfn.IFS(
U1450="MPR ISSUE","PDH",
U1450="BSS Hardware Issue","BSS",
U1450="Sites strategiques, MLL, Pylone, etc.","ENVTECH",
U1450="AKTIVCO DEFAUT GE &amp; POWER Cabinet","AKTIVCO",
U1450="AKTIVCO Coupure ENEO &amp; Baisse de tension","AKTIVCO GRID ONLY",
U1450="Coupure ENEO &amp; Baisse de tension","IHS GRID ONLY",
U1450="Defaut GE &amp; POWER Cabinet","IHS",
U1450="Sharing","Partners",
U1450="Sites strategiques &amp; DataCenter","SST &amp; DC",
U1450="Exclu","Exclu",
U1450="SAT","SAT",
U1450="SPARE-ISSUE","SPARE-ISSUE",
U1450="Fiber CAmtel","TRANS_FO_CAMTEL",
U1450="Fiber AOF","Fiber AOF",
U1450="Projet OCM (HUAWEI)","TRAVAUX-HUAWEI",
U1450="Projet OCM (NOKIA)","TRAVAUX-NOKIA",
U1450="ACCESS-ISSUE","ACCESS-ISSUE",
U1450="Projet OCM (ZTE, NOKIA, autres projets)","TRAVAUX OCM",
U1450="No root CAuse","No root cause",
U1450="ODU HS","PDH",
U1450="IP &amp; VLAN","PDH",
U1450="Warehouse HUAWEI","SPARE-ISSUE",
U1450="SPARE-HS","SPARE-ISSUE",
U1450="Power Telco","BSS",U1450="no impacts","no impacts"
),"")</f>
        <v>No root cause</v>
      </c>
      <c r="T1450" s="41" t="str" cm="1">
        <f t="array" ref="T1450">IFERROR(_xlfn.IFS(
U1450="MPR ISSUE","TX ISSUE",
U1450="BSS Hardware Issue","RAN ISSUE",
U1450="Sites strategiques, MLL, Pylone, etc.","ENVTECH",
U1450="AKTIVCO DEFAUT GE &amp; POWER Cabinet","POWER ISSUE",
U1450="AKTIVCO Coupure ENEO &amp; Baisse de tension","POWER ISSUE",
U1450="Coupure ENEO &amp; Baisse de tension","POWER ISSUE",
U1450="Defaut GE &amp; POWER Cabinet","POWER ISSUE",
U1450="Sharing","POWER ISSUE",
U1450="Sites strategiques &amp; DataCenter","POWER ISSUE",
U1450="Exclu","Exclu",
U1450="SAT","TX ISSUE",
U1450="SPARE-ISSUE","SPARE-ISSUE",
U1450="Fiber CAmtel","TX ISSUE",
U1450="Fiber AOF","TX ISSUE",
U1450="Projet OCM (HUAWEI)","TRAVAUX-HUAWEI",
U1450="Projet OCM (NOKIA)","TRAVAUX -NOKIA",
U1450="ACCESS-ISSUE","ACCESS-ISSUE",
U1450="Projet OCM (ZTE, NOKIA, autres projets)","TRAVAUX OCM",
U1450="No root CAuse","No root cause",
U1450="ODU HS","TX ISSUE",
U1450="IP &amp; VLAN","TX ISSUE",
U1450="Warehouse HUAWEI","SPARE-ISSUE",
U1450="SPARE-HS","SPARE-ISSUE",
U1450="Power Telco","RAN ISSUE",U1450="no impacts","no impacts"
),"")</f>
        <v>No root cause</v>
      </c>
      <c r="U1450" s="68" t="s">
        <v>5691</v>
      </c>
      <c r="V1450" s="41" t="str" cm="1">
        <f t="array" ref="V1450">IFERROR(_xlfn.IFS(
U1450="MPR ISSUE","ACTIVE",
U1450="BSS Hardware Issue","ACTIVE",
U1450="Sites strategiques, MLL, Pylone, etc.","PASSIVE",
U1450="AKTIVCO DEFAUT GE &amp; POWER Cabinet","PASSIVE",
U1450="AKTIVCO Coupure ENEO &amp; Baisse de tension","PASSIVE",
U1450="Coupure ENEO &amp; Baisse de tension","PASSIVE",
U1450="Defaut GE &amp; POWER Cabinet","PASSIVE",
U1450="Sharing","PASSIVE",
U1450="Sites strategiques &amp; DataCenter","PASSIVE",
U1450="Exclu","Exclu",
U1450="SAT","ACTIVE",
U1450="SPARE-ISSUE","SPARE-ISSUE",
U1450="Fiber CAmtel","ACTIVE",
U1450="Fiber AOF","ACTIVE",
U1450="Projet OCM (HUAWEI)","PLANNED WORKS",
U1450="Projet OCM (NOKIA)","PLANNED WORKS",
U1450="ACCESS-ISSUE","ACCESS-ISSUE",
U1450="Projet OCM (ZTE, NOKIA, autres projets)","PLANNED WORKS",
U1450="No root CAuse","No root cause",
U1450="ODU HS","ACTIVE",
U1450="IP &amp; VLAN","ACTIVE",
U1450="Warehouse HUAWEI","SPARE-ISSUE",
U1450="SPARE-HS","SPARE-ISSUE",
U1450="Power Telco","ACTIVE", U1450="no impacts","no impacts"
),"")</f>
        <v>No root cause</v>
      </c>
      <c r="W1450" s="113"/>
      <c r="X1450" s="113"/>
      <c r="Y1450" s="113"/>
      <c r="Z1450" s="113"/>
      <c r="AA1450" s="113"/>
      <c r="AB1450" s="17" t="s">
        <v>5465</v>
      </c>
      <c r="AC1450" s="17" t="str">
        <f>_xlfn.XLOOKUP(B1450,'INCIDENT-04-27-2026'!E:E,'INCIDENT-04-27-2026'!F:F,"")</f>
        <v/>
      </c>
      <c r="AD1450" s="9"/>
      <c r="AE1450" s="7" t="s">
        <v>5465</v>
      </c>
      <c r="AF1450" s="6" t="str">
        <f>_xlfn.XLOOKUP(B1450,'[13]Input_27-04'!$B:$B,'[13]Input_27-04'!$M:$M,"")</f>
        <v/>
      </c>
      <c r="AG1450" s="7"/>
      <c r="AH1450" s="3"/>
      <c r="AI1450" s="18" t="str">
        <f>_xlfn.XLOOKUP(B1450,'[3]Cells Huawei 27042026 10h'!$B:$B,'[3]Cells Huawei 27042026 10h'!$T:$T,"")</f>
        <v/>
      </c>
      <c r="AJ1450" s="18" t="str">
        <f>_xlfn.XLOOKUP(B1450,'[3]Cells Huawei 27042026 15h'!$B:$B,'[3]Cells Huawei 27042026 15h'!$T:$T,"")</f>
        <v/>
      </c>
      <c r="AK1450" s="18" t="str">
        <f>_xlfn.XLOOKUP(B1450,'[4]cells down 27042026 11h28'!$B:$B,'[4]cells down 27042026 11h28'!$R:$R,"")</f>
        <v/>
      </c>
      <c r="AL1450" s="18" t="str">
        <f>_xlfn.XLOOKUP(B1450,'[4]cells down 27042026 18h01'!$B:$B,'[4]cells down 27042026 18h01'!$R:$R,"")</f>
        <v/>
      </c>
      <c r="AM1450" s="18" t="str">
        <f>_xlfn.XLOOKUP(B1450,'[5]cell downs 27042026 11h'!$B:$B,'[5]cell downs 27042026 11h'!$R:$R,"")</f>
        <v/>
      </c>
      <c r="AN1450" s="18" t="str">
        <f>_xlfn.XLOOKUP(B1450,'[5]cell downs 27042026 17h40'!$B:$B,'[5]cell downs 27042026 17h40'!$R:$R,"")</f>
        <v/>
      </c>
      <c r="AO1450" s="18" t="str">
        <f>_xlfn.XLOOKUP(B1450,'[6]ALL SITES DOWN'!$D:$D,'[6]ALL SITES DOWN'!$J:$J,"")</f>
        <v/>
      </c>
      <c r="AP1450" s="18" t="str">
        <f>_xlfn.XLOOKUP(B1450,'[7]ALL SITES DOWN'!$D:$D,'[7]ALL SITES DOWN'!$J:$J,"")</f>
        <v/>
      </c>
      <c r="AQ1450" s="9" t="str">
        <f>_xlfn.XLOOKUP(B1450,[8]sheet1!$AC:$AC,[8]sheet1!$AF:$AF,"")</f>
        <v/>
      </c>
      <c r="AR1450" s="14"/>
      <c r="AS1450" s="14" t="s">
        <v>5465</v>
      </c>
      <c r="AT1450" s="14" t="str">
        <f>_xlfn.XLOOKUP(B1450,'[9]cell downs 18042026 17h'!$B:$B,'[9]cell downs 18042026 17h'!$B:$B,"")</f>
        <v/>
      </c>
      <c r="AU1450" s="14" t="str">
        <f>_xlfn.XLOOKUP(B1450,'[10]Cells Huawei 19042026 15h'!$B:$B,'[10]Cells Huawei 19042026 15h'!$B:$B,"")</f>
        <v/>
      </c>
      <c r="AV1450" s="9" t="str">
        <f>_xlfn.XLOOKUP(B1450,'[11]cells down 19042026 9H40'!$B:$B,'[11]cells down 19042026 9H40'!$B:$B,"")</f>
        <v/>
      </c>
    </row>
    <row r="1451" spans="1:48" hidden="1" x14ac:dyDescent="0.3">
      <c r="A1451" s="1" t="s">
        <v>3434</v>
      </c>
      <c r="B1451" s="8" t="s">
        <v>3435</v>
      </c>
      <c r="C1451" s="3" t="str">
        <f>_xlfn.XLOOKUP(B1451,'[1]daily break down'!$D:$D,'[1]daily break down'!$E:$E,"")</f>
        <v>SUD-OUEST</v>
      </c>
      <c r="D1451" s="1" t="s">
        <v>11</v>
      </c>
      <c r="E1451" s="1" t="s">
        <v>96</v>
      </c>
      <c r="F1451" s="3" t="s">
        <v>51</v>
      </c>
      <c r="G1451" s="1" t="s">
        <v>14</v>
      </c>
      <c r="H1451" s="28" t="str">
        <f>_xlfn.XLOOKUP(B1451,[2]CALCULATION!$B:$B,[2]CALCULATION!$H:$H,"")</f>
        <v>NOKIA</v>
      </c>
      <c r="I1451" s="26">
        <v>0</v>
      </c>
      <c r="J1451" s="26">
        <v>0</v>
      </c>
      <c r="K1451" s="26">
        <v>0</v>
      </c>
      <c r="L1451" s="26">
        <v>0</v>
      </c>
      <c r="M1451" s="26">
        <v>0</v>
      </c>
      <c r="N1451" s="26">
        <v>0</v>
      </c>
      <c r="O1451" s="26">
        <v>0</v>
      </c>
      <c r="P1451" s="114" t="s">
        <v>6364</v>
      </c>
      <c r="Q1451" s="42" t="s">
        <v>6353</v>
      </c>
      <c r="R1451" s="42"/>
      <c r="S1451" s="41" t="str" cm="1">
        <f t="array" ref="S1451">IFERROR(_xlfn.IFS(
U1451="MPR ISSUE","PDH",
U1451="BSS Hardware Issue","BSS",
U1451="Sites strategiques, MLL, Pylone, etc.","ENVTECH",
U1451="AKTIVCO DEFAUT GE &amp; POWER Cabinet","AKTIVCO",
U1451="AKTIVCO Coupure ENEO &amp; Baisse de tension","AKTIVCO GRID ONLY",
U1451="Coupure ENEO &amp; Baisse de tension","IHS GRID ONLY",
U1451="Defaut GE &amp; POWER Cabinet","IHS",
U1451="Sharing","Partners",
U1451="Sites strategiques &amp; DataCenter","SST &amp; DC",
U1451="Exclu","Exclu",
U1451="SAT","SAT",
U1451="SPARE-ISSUE","SPARE-ISSUE",
U1451="Fiber CAmtel","TRANS_FO_CAMTEL",
U1451="Fiber AOF","Fiber AOF",
U1451="Projet OCM (HUAWEI)","TRAVAUX-HUAWEI",
U1451="Projet OCM (NOKIA)","TRAVAUX-NOKIA",
U1451="ACCESS-ISSUE","ACCESS-ISSUE",
U1451="Projet OCM (ZTE, NOKIA, autres projets)","TRAVAUX OCM",
U1451="No root CAuse","No root cause",
U1451="ODU HS","PDH",
U1451="IP &amp; VLAN","PDH",
U1451="Warehouse HUAWEI","SPARE-ISSUE",
U1451="SPARE-HS","SPARE-ISSUE",
U1451="Power Telco","BSS",U1451="no impacts","no impacts"
),"")</f>
        <v/>
      </c>
      <c r="T1451" s="41" t="str" cm="1">
        <f t="array" ref="T1451">IFERROR(_xlfn.IFS(
U1451="MPR ISSUE","TX ISSUE",
U1451="BSS Hardware Issue","RAN ISSUE",
U1451="Sites strategiques, MLL, Pylone, etc.","ENVTECH",
U1451="AKTIVCO DEFAUT GE &amp; POWER Cabinet","POWER ISSUE",
U1451="AKTIVCO Coupure ENEO &amp; Baisse de tension","POWER ISSUE",
U1451="Coupure ENEO &amp; Baisse de tension","POWER ISSUE",
U1451="Defaut GE &amp; POWER Cabinet","POWER ISSUE",
U1451="Sharing","POWER ISSUE",
U1451="Sites strategiques &amp; DataCenter","POWER ISSUE",
U1451="Exclu","Exclu",
U1451="SAT","TX ISSUE",
U1451="SPARE-ISSUE","SPARE-ISSUE",
U1451="Fiber CAmtel","TX ISSUE",
U1451="Fiber AOF","TX ISSUE",
U1451="Projet OCM (HUAWEI)","TRAVAUX-HUAWEI",
U1451="Projet OCM (NOKIA)","TRAVAUX -NOKIA",
U1451="ACCESS-ISSUE","ACCESS-ISSUE",
U1451="Projet OCM (ZTE, NOKIA, autres projets)","TRAVAUX OCM",
U1451="No root CAuse","No root cause",
U1451="ODU HS","TX ISSUE",
U1451="IP &amp; VLAN","TX ISSUE",
U1451="Warehouse HUAWEI","SPARE-ISSUE",
U1451="SPARE-HS","SPARE-ISSUE",
U1451="Power Telco","RAN ISSUE",U1451="no impacts","no impacts"
),"")</f>
        <v/>
      </c>
      <c r="U1451" s="68"/>
      <c r="V1451" s="41" t="str" cm="1">
        <f t="array" ref="V1451">IFERROR(_xlfn.IFS(
U1451="MPR ISSUE","ACTIVE",
U1451="BSS Hardware Issue","ACTIVE",
U1451="Sites strategiques, MLL, Pylone, etc.","PASSIVE",
U1451="AKTIVCO DEFAUT GE &amp; POWER Cabinet","PASSIVE",
U1451="AKTIVCO Coupure ENEO &amp; Baisse de tension","PASSIVE",
U1451="Coupure ENEO &amp; Baisse de tension","PASSIVE",
U1451="Defaut GE &amp; POWER Cabinet","PASSIVE",
U1451="Sharing","PASSIVE",
U1451="Sites strategiques &amp; DataCenter","PASSIVE",
U1451="Exclu","Exclu",
U1451="SAT","ACTIVE",
U1451="SPARE-ISSUE","SPARE-ISSUE",
U1451="Fiber CAmtel","ACTIVE",
U1451="Fiber AOF","ACTIVE",
U1451="Projet OCM (HUAWEI)","PLANNED WORKS",
U1451="Projet OCM (NOKIA)","PLANNED WORKS",
U1451="ACCESS-ISSUE","ACCESS-ISSUE",
U1451="Projet OCM (ZTE, NOKIA, autres projets)","PLANNED WORKS",
U1451="No root CAuse","No root cause",
U1451="ODU HS","ACTIVE",
U1451="IP &amp; VLAN","ACTIVE",
U1451="Warehouse HUAWEI","SPARE-ISSUE",
U1451="SPARE-HS","SPARE-ISSUE",
U1451="Power Telco","ACTIVE", U1451="no impacts","no impacts"
),"")</f>
        <v/>
      </c>
      <c r="W1451" s="113"/>
      <c r="X1451" s="113"/>
      <c r="Y1451" s="113"/>
      <c r="Z1451" s="113"/>
      <c r="AA1451" s="113"/>
      <c r="AB1451" s="17" t="s">
        <v>5465</v>
      </c>
      <c r="AC1451" s="17" t="str">
        <f>_xlfn.XLOOKUP(B1451,'INCIDENT-04-27-2026'!E:E,'INCIDENT-04-27-2026'!F:F,"")</f>
        <v/>
      </c>
      <c r="AD1451" s="9"/>
      <c r="AE1451" s="7" t="s">
        <v>5465</v>
      </c>
      <c r="AF1451" s="6" t="str">
        <f>_xlfn.XLOOKUP(B1451,'[13]Input_27-04'!$B:$B,'[13]Input_27-04'!$M:$M,"")</f>
        <v/>
      </c>
      <c r="AG1451" s="7"/>
      <c r="AH1451" s="3"/>
      <c r="AI1451" s="18" t="str">
        <f>_xlfn.XLOOKUP(B1451,'[3]Cells Huawei 27042026 10h'!$B:$B,'[3]Cells Huawei 27042026 10h'!$T:$T,"")</f>
        <v/>
      </c>
      <c r="AJ1451" s="18" t="str">
        <f>_xlfn.XLOOKUP(B1451,'[3]Cells Huawei 27042026 15h'!$B:$B,'[3]Cells Huawei 27042026 15h'!$T:$T,"")</f>
        <v/>
      </c>
      <c r="AK1451" s="18" t="str">
        <f>_xlfn.XLOOKUP(B1451,'[4]cells down 27042026 11h28'!$B:$B,'[4]cells down 27042026 11h28'!$R:$R,"")</f>
        <v/>
      </c>
      <c r="AL1451" s="18" t="str">
        <f>_xlfn.XLOOKUP(B1451,'[4]cells down 27042026 18h01'!$B:$B,'[4]cells down 27042026 18h01'!$R:$R,"")</f>
        <v/>
      </c>
      <c r="AM1451" s="18" t="str">
        <f>_xlfn.XLOOKUP(B1451,'[5]cell downs 27042026 11h'!$B:$B,'[5]cell downs 27042026 11h'!$R:$R,"")</f>
        <v/>
      </c>
      <c r="AN1451" s="18" t="str">
        <f>_xlfn.XLOOKUP(B1451,'[5]cell downs 27042026 17h40'!$B:$B,'[5]cell downs 27042026 17h40'!$R:$R,"")</f>
        <v/>
      </c>
      <c r="AO1451" s="18" t="str">
        <f>_xlfn.XLOOKUP(B1451,'[6]ALL SITES DOWN'!$D:$D,'[6]ALL SITES DOWN'!$J:$J,"")</f>
        <v/>
      </c>
      <c r="AP1451" s="18" t="str">
        <f>_xlfn.XLOOKUP(B1451,'[7]ALL SITES DOWN'!$D:$D,'[7]ALL SITES DOWN'!$J:$J,"")</f>
        <v/>
      </c>
      <c r="AQ1451" s="9" t="str">
        <f>_xlfn.XLOOKUP(B1451,[8]sheet1!$AC:$AC,[8]sheet1!$AF:$AF,"")</f>
        <v/>
      </c>
      <c r="AR1451" s="14"/>
      <c r="AS1451" s="14" t="s">
        <v>5465</v>
      </c>
      <c r="AT1451" s="14" t="str">
        <f>_xlfn.XLOOKUP(B1451,'[9]cell downs 18042026 17h'!$B:$B,'[9]cell downs 18042026 17h'!$B:$B,"")</f>
        <v/>
      </c>
      <c r="AU1451" s="14" t="str">
        <f>_xlfn.XLOOKUP(B1451,'[10]Cells Huawei 19042026 15h'!$B:$B,'[10]Cells Huawei 19042026 15h'!$B:$B,"")</f>
        <v/>
      </c>
      <c r="AV1451" s="9" t="str">
        <f>_xlfn.XLOOKUP(B1451,'[11]cells down 19042026 9H40'!$B:$B,'[11]cells down 19042026 9H40'!$B:$B,"")</f>
        <v/>
      </c>
    </row>
    <row r="1452" spans="1:48" hidden="1" x14ac:dyDescent="0.3">
      <c r="A1452" s="1" t="s">
        <v>1844</v>
      </c>
      <c r="B1452" s="8" t="s">
        <v>1845</v>
      </c>
      <c r="C1452" s="3" t="str">
        <f>_xlfn.XLOOKUP(B1452,'[1]daily break down'!$D:$D,'[1]daily break down'!$E:$E,"")</f>
        <v>NORD</v>
      </c>
      <c r="D1452" s="1" t="s">
        <v>21</v>
      </c>
      <c r="E1452" s="1" t="s">
        <v>122</v>
      </c>
      <c r="F1452" s="3" t="s">
        <v>23</v>
      </c>
      <c r="G1452" s="1" t="s">
        <v>1844</v>
      </c>
      <c r="H1452" s="28" t="str">
        <f>_xlfn.XLOOKUP(B1452,[2]CALCULATION!$B:$B,[2]CALCULATION!$H:$H,"")</f>
        <v>NOKIA</v>
      </c>
      <c r="I1452" s="26">
        <v>3.317505198941733E-3</v>
      </c>
      <c r="J1452" s="26">
        <v>1.6943324401527619E-3</v>
      </c>
      <c r="K1452" s="26">
        <v>0</v>
      </c>
      <c r="L1452" s="26">
        <v>0</v>
      </c>
      <c r="M1452" s="26">
        <v>0</v>
      </c>
      <c r="N1452" s="26">
        <v>0</v>
      </c>
      <c r="O1452" s="26">
        <v>0</v>
      </c>
      <c r="P1452" s="114" t="s">
        <v>6364</v>
      </c>
      <c r="Q1452" s="42" t="s">
        <v>5538</v>
      </c>
      <c r="R1452" s="42"/>
      <c r="S1452" s="41" t="str" cm="1">
        <f t="array" ref="S1452">IFERROR(_xlfn.IFS(
U1452="MPR ISSUE","PDH",
U1452="BSS Hardware Issue","BSS",
U1452="Sites strategiques, MLL, Pylone, etc.","ENVTECH",
U1452="AKTIVCO DEFAUT GE &amp; POWER Cabinet","AKTIVCO",
U1452="AKTIVCO Coupure ENEO &amp; Baisse de tension","AKTIVCO GRID ONLY",
U1452="Coupure ENEO &amp; Baisse de tension","IHS GRID ONLY",
U1452="Defaut GE &amp; POWER Cabinet","IHS",
U1452="Sharing","Partners",
U1452="Sites strategiques &amp; DataCenter","SST &amp; DC",
U1452="Exclu","Exclu",
U1452="SAT","SAT",
U1452="SPARE-ISSUE","SPARE-ISSUE",
U1452="Fiber CAmtel","TRANS_FO_CAMTEL",
U1452="Fiber AOF","Fiber AOF",
U1452="Projet OCM (HUAWEI)","TRAVAUX-HUAWEI",
U1452="Projet OCM (NOKIA)","TRAVAUX-NOKIA",
U1452="ACCESS-ISSUE","ACCESS-ISSUE",
U1452="Projet OCM (ZTE, NOKIA, autres projets)","TRAVAUX OCM",
U1452="No root CAuse","No root cause",
U1452="ODU HS","PDH",
U1452="IP &amp; VLAN","PDH",
U1452="Warehouse HUAWEI","SPARE-ISSUE",
U1452="SPARE-HS","SPARE-ISSUE",
U1452="Power Telco","BSS",U1452="no impacts","no impacts"
),"")</f>
        <v>No root cause</v>
      </c>
      <c r="T1452" s="41" t="str" cm="1">
        <f t="array" ref="T1452">IFERROR(_xlfn.IFS(
U1452="MPR ISSUE","TX ISSUE",
U1452="BSS Hardware Issue","RAN ISSUE",
U1452="Sites strategiques, MLL, Pylone, etc.","ENVTECH",
U1452="AKTIVCO DEFAUT GE &amp; POWER Cabinet","POWER ISSUE",
U1452="AKTIVCO Coupure ENEO &amp; Baisse de tension","POWER ISSUE",
U1452="Coupure ENEO &amp; Baisse de tension","POWER ISSUE",
U1452="Defaut GE &amp; POWER Cabinet","POWER ISSUE",
U1452="Sharing","POWER ISSUE",
U1452="Sites strategiques &amp; DataCenter","POWER ISSUE",
U1452="Exclu","Exclu",
U1452="SAT","TX ISSUE",
U1452="SPARE-ISSUE","SPARE-ISSUE",
U1452="Fiber CAmtel","TX ISSUE",
U1452="Fiber AOF","TX ISSUE",
U1452="Projet OCM (HUAWEI)","TRAVAUX-HUAWEI",
U1452="Projet OCM (NOKIA)","TRAVAUX -NOKIA",
U1452="ACCESS-ISSUE","ACCESS-ISSUE",
U1452="Projet OCM (ZTE, NOKIA, autres projets)","TRAVAUX OCM",
U1452="No root CAuse","No root cause",
U1452="ODU HS","TX ISSUE",
U1452="IP &amp; VLAN","TX ISSUE",
U1452="Warehouse HUAWEI","SPARE-ISSUE",
U1452="SPARE-HS","SPARE-ISSUE",
U1452="Power Telco","RAN ISSUE",U1452="no impacts","no impacts"
),"")</f>
        <v>No root cause</v>
      </c>
      <c r="U1452" s="68" t="s">
        <v>5691</v>
      </c>
      <c r="V1452" s="41" t="str" cm="1">
        <f t="array" ref="V1452">IFERROR(_xlfn.IFS(
U1452="MPR ISSUE","ACTIVE",
U1452="BSS Hardware Issue","ACTIVE",
U1452="Sites strategiques, MLL, Pylone, etc.","PASSIVE",
U1452="AKTIVCO DEFAUT GE &amp; POWER Cabinet","PASSIVE",
U1452="AKTIVCO Coupure ENEO &amp; Baisse de tension","PASSIVE",
U1452="Coupure ENEO &amp; Baisse de tension","PASSIVE",
U1452="Defaut GE &amp; POWER Cabinet","PASSIVE",
U1452="Sharing","PASSIVE",
U1452="Sites strategiques &amp; DataCenter","PASSIVE",
U1452="Exclu","Exclu",
U1452="SAT","ACTIVE",
U1452="SPARE-ISSUE","SPARE-ISSUE",
U1452="Fiber CAmtel","ACTIVE",
U1452="Fiber AOF","ACTIVE",
U1452="Projet OCM (HUAWEI)","PLANNED WORKS",
U1452="Projet OCM (NOKIA)","PLANNED WORKS",
U1452="ACCESS-ISSUE","ACCESS-ISSUE",
U1452="Projet OCM (ZTE, NOKIA, autres projets)","PLANNED WORKS",
U1452="No root CAuse","No root cause",
U1452="ODU HS","ACTIVE",
U1452="IP &amp; VLAN","ACTIVE",
U1452="Warehouse HUAWEI","SPARE-ISSUE",
U1452="SPARE-HS","SPARE-ISSUE",
U1452="Power Telco","ACTIVE", U1452="no impacts","no impacts"
),"")</f>
        <v>No root cause</v>
      </c>
      <c r="W1452" s="113"/>
      <c r="X1452" s="113"/>
      <c r="Y1452" s="113"/>
      <c r="Z1452" s="113"/>
      <c r="AA1452" s="113"/>
      <c r="AB1452" s="17" t="s">
        <v>5465</v>
      </c>
      <c r="AC1452" s="17" t="str">
        <f>_xlfn.XLOOKUP(B1452,'INCIDENT-04-27-2026'!E:E,'INCIDENT-04-27-2026'!F:F,"")</f>
        <v/>
      </c>
      <c r="AD1452" s="9"/>
      <c r="AE1452" s="7" t="s">
        <v>5465</v>
      </c>
      <c r="AF1452" s="6" t="str">
        <f>_xlfn.XLOOKUP(B1452,'[13]Input_27-04'!$B:$B,'[13]Input_27-04'!$M:$M,"")</f>
        <v/>
      </c>
      <c r="AG1452" s="7"/>
      <c r="AH1452" s="3"/>
      <c r="AI1452" s="18" t="str">
        <f>_xlfn.XLOOKUP(B1452,'[3]Cells Huawei 27042026 10h'!$B:$B,'[3]Cells Huawei 27042026 10h'!$T:$T,"")</f>
        <v/>
      </c>
      <c r="AJ1452" s="18" t="str">
        <f>_xlfn.XLOOKUP(B1452,'[3]Cells Huawei 27042026 15h'!$B:$B,'[3]Cells Huawei 27042026 15h'!$T:$T,"")</f>
        <v/>
      </c>
      <c r="AK1452" s="18" t="str">
        <f>_xlfn.XLOOKUP(B1452,'[4]cells down 27042026 11h28'!$B:$B,'[4]cells down 27042026 11h28'!$R:$R,"")</f>
        <v/>
      </c>
      <c r="AL1452" s="18" t="str">
        <f>_xlfn.XLOOKUP(B1452,'[4]cells down 27042026 18h01'!$B:$B,'[4]cells down 27042026 18h01'!$R:$R,"")</f>
        <v/>
      </c>
      <c r="AM1452" s="18" t="str">
        <f>_xlfn.XLOOKUP(B1452,'[5]cell downs 27042026 11h'!$B:$B,'[5]cell downs 27042026 11h'!$R:$R,"")</f>
        <v/>
      </c>
      <c r="AN1452" s="18" t="str">
        <f>_xlfn.XLOOKUP(B1452,'[5]cell downs 27042026 17h40'!$B:$B,'[5]cell downs 27042026 17h40'!$R:$R,"")</f>
        <v/>
      </c>
      <c r="AO1452" s="18" t="str">
        <f>_xlfn.XLOOKUP(B1452,'[6]ALL SITES DOWN'!$D:$D,'[6]ALL SITES DOWN'!$J:$J,"")</f>
        <v/>
      </c>
      <c r="AP1452" s="18" t="str">
        <f>_xlfn.XLOOKUP(B1452,'[7]ALL SITES DOWN'!$D:$D,'[7]ALL SITES DOWN'!$J:$J,"")</f>
        <v/>
      </c>
      <c r="AQ1452" s="9" t="str">
        <f>_xlfn.XLOOKUP(B1452,[8]sheet1!$AC:$AC,[8]sheet1!$AF:$AF,"")</f>
        <v/>
      </c>
      <c r="AR1452" s="14"/>
      <c r="AS1452" s="14" t="s">
        <v>5465</v>
      </c>
      <c r="AT1452" s="14" t="str">
        <f>_xlfn.XLOOKUP(B1452,'[9]cell downs 18042026 17h'!$B:$B,'[9]cell downs 18042026 17h'!$B:$B,"")</f>
        <v/>
      </c>
      <c r="AU1452" s="14" t="str">
        <f>_xlfn.XLOOKUP(B1452,'[10]Cells Huawei 19042026 15h'!$B:$B,'[10]Cells Huawei 19042026 15h'!$B:$B,"")</f>
        <v/>
      </c>
      <c r="AV1452" s="9" t="str">
        <f>_xlfn.XLOOKUP(B1452,'[11]cells down 19042026 9H40'!$B:$B,'[11]cells down 19042026 9H40'!$B:$B,"")</f>
        <v/>
      </c>
    </row>
    <row r="1453" spans="1:48" hidden="1" x14ac:dyDescent="0.3">
      <c r="A1453" s="1" t="s">
        <v>2995</v>
      </c>
      <c r="B1453" s="8" t="s">
        <v>2996</v>
      </c>
      <c r="C1453" s="3" t="str">
        <f>_xlfn.XLOOKUP(B1453,'[1]daily break down'!$D:$D,'[1]daily break down'!$E:$E,"")</f>
        <v>NORD</v>
      </c>
      <c r="D1453" s="1" t="s">
        <v>11</v>
      </c>
      <c r="E1453" s="1" t="s">
        <v>66</v>
      </c>
      <c r="F1453" s="3" t="s">
        <v>23</v>
      </c>
      <c r="G1453" s="1" t="s">
        <v>2995</v>
      </c>
      <c r="H1453" s="28" t="str">
        <f>_xlfn.XLOOKUP(B1453,[2]CALCULATION!$B:$B,[2]CALCULATION!$H:$H,"")</f>
        <v>NOKIA</v>
      </c>
      <c r="I1453" s="26">
        <v>0</v>
      </c>
      <c r="J1453" s="26">
        <v>1.3376308738047311E-3</v>
      </c>
      <c r="K1453" s="26">
        <v>0</v>
      </c>
      <c r="L1453" s="26">
        <v>0</v>
      </c>
      <c r="M1453" s="26">
        <v>0</v>
      </c>
      <c r="N1453" s="26">
        <v>0</v>
      </c>
      <c r="O1453" s="26">
        <v>0</v>
      </c>
      <c r="P1453" s="114" t="s">
        <v>6364</v>
      </c>
      <c r="Q1453" s="42" t="s">
        <v>5538</v>
      </c>
      <c r="R1453" s="42"/>
      <c r="S1453" s="41" t="str" cm="1">
        <f t="array" ref="S1453">IFERROR(_xlfn.IFS(
U1453="MPR ISSUE","PDH",
U1453="BSS Hardware Issue","BSS",
U1453="Sites strategiques, MLL, Pylone, etc.","ENVTECH",
U1453="AKTIVCO DEFAUT GE &amp; POWER Cabinet","AKTIVCO",
U1453="AKTIVCO Coupure ENEO &amp; Baisse de tension","AKTIVCO GRID ONLY",
U1453="Coupure ENEO &amp; Baisse de tension","IHS GRID ONLY",
U1453="Defaut GE &amp; POWER Cabinet","IHS",
U1453="Sharing","Partners",
U1453="Sites strategiques &amp; DataCenter","SST &amp; DC",
U1453="Exclu","Exclu",
U1453="SAT","SAT",
U1453="SPARE-ISSUE","SPARE-ISSUE",
U1453="Fiber CAmtel","TRANS_FO_CAMTEL",
U1453="Fiber AOF","Fiber AOF",
U1453="Projet OCM (HUAWEI)","TRAVAUX-HUAWEI",
U1453="Projet OCM (NOKIA)","TRAVAUX-NOKIA",
U1453="ACCESS-ISSUE","ACCESS-ISSUE",
U1453="Projet OCM (ZTE, NOKIA, autres projets)","TRAVAUX OCM",
U1453="No root CAuse","No root cause",
U1453="ODU HS","PDH",
U1453="IP &amp; VLAN","PDH",
U1453="Warehouse HUAWEI","SPARE-ISSUE",
U1453="SPARE-HS","SPARE-ISSUE",
U1453="Power Telco","BSS",U1453="no impacts","no impacts"
),"")</f>
        <v>No root cause</v>
      </c>
      <c r="T1453" s="41" t="str" cm="1">
        <f t="array" ref="T1453">IFERROR(_xlfn.IFS(
U1453="MPR ISSUE","TX ISSUE",
U1453="BSS Hardware Issue","RAN ISSUE",
U1453="Sites strategiques, MLL, Pylone, etc.","ENVTECH",
U1453="AKTIVCO DEFAUT GE &amp; POWER Cabinet","POWER ISSUE",
U1453="AKTIVCO Coupure ENEO &amp; Baisse de tension","POWER ISSUE",
U1453="Coupure ENEO &amp; Baisse de tension","POWER ISSUE",
U1453="Defaut GE &amp; POWER Cabinet","POWER ISSUE",
U1453="Sharing","POWER ISSUE",
U1453="Sites strategiques &amp; DataCenter","POWER ISSUE",
U1453="Exclu","Exclu",
U1453="SAT","TX ISSUE",
U1453="SPARE-ISSUE","SPARE-ISSUE",
U1453="Fiber CAmtel","TX ISSUE",
U1453="Fiber AOF","TX ISSUE",
U1453="Projet OCM (HUAWEI)","TRAVAUX-HUAWEI",
U1453="Projet OCM (NOKIA)","TRAVAUX -NOKIA",
U1453="ACCESS-ISSUE","ACCESS-ISSUE",
U1453="Projet OCM (ZTE, NOKIA, autres projets)","TRAVAUX OCM",
U1453="No root CAuse","No root cause",
U1453="ODU HS","TX ISSUE",
U1453="IP &amp; VLAN","TX ISSUE",
U1453="Warehouse HUAWEI","SPARE-ISSUE",
U1453="SPARE-HS","SPARE-ISSUE",
U1453="Power Telco","RAN ISSUE",U1453="no impacts","no impacts"
),"")</f>
        <v>No root cause</v>
      </c>
      <c r="U1453" s="68" t="s">
        <v>5691</v>
      </c>
      <c r="V1453" s="41" t="str" cm="1">
        <f t="array" ref="V1453">IFERROR(_xlfn.IFS(
U1453="MPR ISSUE","ACTIVE",
U1453="BSS Hardware Issue","ACTIVE",
U1453="Sites strategiques, MLL, Pylone, etc.","PASSIVE",
U1453="AKTIVCO DEFAUT GE &amp; POWER Cabinet","PASSIVE",
U1453="AKTIVCO Coupure ENEO &amp; Baisse de tension","PASSIVE",
U1453="Coupure ENEO &amp; Baisse de tension","PASSIVE",
U1453="Defaut GE &amp; POWER Cabinet","PASSIVE",
U1453="Sharing","PASSIVE",
U1453="Sites strategiques &amp; DataCenter","PASSIVE",
U1453="Exclu","Exclu",
U1453="SAT","ACTIVE",
U1453="SPARE-ISSUE","SPARE-ISSUE",
U1453="Fiber CAmtel","ACTIVE",
U1453="Fiber AOF","ACTIVE",
U1453="Projet OCM (HUAWEI)","PLANNED WORKS",
U1453="Projet OCM (NOKIA)","PLANNED WORKS",
U1453="ACCESS-ISSUE","ACCESS-ISSUE",
U1453="Projet OCM (ZTE, NOKIA, autres projets)","PLANNED WORKS",
U1453="No root CAuse","No root cause",
U1453="ODU HS","ACTIVE",
U1453="IP &amp; VLAN","ACTIVE",
U1453="Warehouse HUAWEI","SPARE-ISSUE",
U1453="SPARE-HS","SPARE-ISSUE",
U1453="Power Telco","ACTIVE", U1453="no impacts","no impacts"
),"")</f>
        <v>No root cause</v>
      </c>
      <c r="W1453" s="113"/>
      <c r="X1453" s="113"/>
      <c r="Y1453" s="113"/>
      <c r="Z1453" s="113"/>
      <c r="AA1453" s="113"/>
      <c r="AB1453" s="17" t="s">
        <v>5465</v>
      </c>
      <c r="AC1453" s="17" t="str">
        <f>_xlfn.XLOOKUP(B1453,'INCIDENT-04-27-2026'!E:E,'INCIDENT-04-27-2026'!F:F,"")</f>
        <v/>
      </c>
      <c r="AD1453" s="9"/>
      <c r="AE1453" s="7" t="s">
        <v>5465</v>
      </c>
      <c r="AF1453" s="6" t="str">
        <f>_xlfn.XLOOKUP(B1453,'[13]Input_27-04'!$B:$B,'[13]Input_27-04'!$M:$M,"")</f>
        <v/>
      </c>
      <c r="AG1453" s="7"/>
      <c r="AH1453" s="3"/>
      <c r="AI1453" s="18" t="str">
        <f>_xlfn.XLOOKUP(B1453,'[3]Cells Huawei 27042026 10h'!$B:$B,'[3]Cells Huawei 27042026 10h'!$T:$T,"")</f>
        <v/>
      </c>
      <c r="AJ1453" s="18" t="str">
        <f>_xlfn.XLOOKUP(B1453,'[3]Cells Huawei 27042026 15h'!$B:$B,'[3]Cells Huawei 27042026 15h'!$T:$T,"")</f>
        <v/>
      </c>
      <c r="AK1453" s="18" t="str">
        <f>_xlfn.XLOOKUP(B1453,'[4]cells down 27042026 11h28'!$B:$B,'[4]cells down 27042026 11h28'!$R:$R,"")</f>
        <v/>
      </c>
      <c r="AL1453" s="18" t="str">
        <f>_xlfn.XLOOKUP(B1453,'[4]cells down 27042026 18h01'!$B:$B,'[4]cells down 27042026 18h01'!$R:$R,"")</f>
        <v/>
      </c>
      <c r="AM1453" s="18" t="str">
        <f>_xlfn.XLOOKUP(B1453,'[5]cell downs 27042026 11h'!$B:$B,'[5]cell downs 27042026 11h'!$R:$R,"")</f>
        <v/>
      </c>
      <c r="AN1453" s="18" t="str">
        <f>_xlfn.XLOOKUP(B1453,'[5]cell downs 27042026 17h40'!$B:$B,'[5]cell downs 27042026 17h40'!$R:$R,"")</f>
        <v/>
      </c>
      <c r="AO1453" s="18" t="str">
        <f>_xlfn.XLOOKUP(B1453,'[6]ALL SITES DOWN'!$D:$D,'[6]ALL SITES DOWN'!$J:$J,"")</f>
        <v/>
      </c>
      <c r="AP1453" s="18" t="str">
        <f>_xlfn.XLOOKUP(B1453,'[7]ALL SITES DOWN'!$D:$D,'[7]ALL SITES DOWN'!$J:$J,"")</f>
        <v/>
      </c>
      <c r="AQ1453" s="9" t="str">
        <f>_xlfn.XLOOKUP(B1453,[8]sheet1!$AC:$AC,[8]sheet1!$AF:$AF,"")</f>
        <v/>
      </c>
      <c r="AR1453" s="14"/>
      <c r="AS1453" s="14" t="s">
        <v>5465</v>
      </c>
      <c r="AT1453" s="14" t="str">
        <f>_xlfn.XLOOKUP(B1453,'[9]cell downs 18042026 17h'!$B:$B,'[9]cell downs 18042026 17h'!$B:$B,"")</f>
        <v/>
      </c>
      <c r="AU1453" s="14" t="str">
        <f>_xlfn.XLOOKUP(B1453,'[10]Cells Huawei 19042026 15h'!$B:$B,'[10]Cells Huawei 19042026 15h'!$B:$B,"")</f>
        <v/>
      </c>
      <c r="AV1453" s="9" t="str">
        <f>_xlfn.XLOOKUP(B1453,'[11]cells down 19042026 9H40'!$B:$B,'[11]cells down 19042026 9H40'!$B:$B,"")</f>
        <v/>
      </c>
    </row>
    <row r="1454" spans="1:48" hidden="1" x14ac:dyDescent="0.3">
      <c r="A1454" s="1" t="s">
        <v>3087</v>
      </c>
      <c r="B1454" s="8" t="s">
        <v>3088</v>
      </c>
      <c r="C1454" s="3" t="str">
        <f>_xlfn.XLOOKUP(B1454,'[1]daily break down'!$D:$D,'[1]daily break down'!$E:$E,"")</f>
        <v>EXTREME-NORD</v>
      </c>
      <c r="D1454" s="1"/>
      <c r="E1454" s="1"/>
      <c r="F1454" s="3" t="s">
        <v>55</v>
      </c>
      <c r="G1454" s="1" t="s">
        <v>3089</v>
      </c>
      <c r="H1454" s="27" t="str">
        <f>_xlfn.XLOOKUP(B1454,[2]CALCULATION!$B:$B,[2]CALCULATION!$H:$H,"")</f>
        <v>HUAWEI</v>
      </c>
      <c r="I1454" s="26">
        <v>0</v>
      </c>
      <c r="J1454" s="26">
        <v>4.6460379016816336E-2</v>
      </c>
      <c r="K1454" s="26">
        <v>0</v>
      </c>
      <c r="L1454" s="26">
        <v>1.3826822816344351</v>
      </c>
      <c r="M1454" s="26">
        <v>7.2570933673483953E-2</v>
      </c>
      <c r="N1454" s="26">
        <v>0</v>
      </c>
      <c r="O1454" s="26">
        <v>0</v>
      </c>
      <c r="P1454" s="114" t="s">
        <v>6364</v>
      </c>
      <c r="Q1454" s="42" t="s">
        <v>6353</v>
      </c>
      <c r="R1454" s="42"/>
      <c r="S1454" s="41" t="str" cm="1">
        <f t="array" ref="S1454">IFERROR(_xlfn.IFS(
U1454="MPR ISSUE","PDH",
U1454="BSS Hardware Issue","BSS",
U1454="Sites strategiques, MLL, Pylone, etc.","ENVTECH",
U1454="AKTIVCO DEFAUT GE &amp; POWER Cabinet","AKTIVCO",
U1454="AKTIVCO Coupure ENEO &amp; Baisse de tension","AKTIVCO GRID ONLY",
U1454="Coupure ENEO &amp; Baisse de tension","IHS GRID ONLY",
U1454="Defaut GE &amp; POWER Cabinet","IHS",
U1454="Sharing","Partners",
U1454="Sites strategiques &amp; DataCenter","SST &amp; DC",
U1454="Exclu","Exclu",
U1454="SAT","SAT",
U1454="SPARE-ISSUE","SPARE-ISSUE",
U1454="Fiber CAmtel","TRANS_FO_CAMTEL",
U1454="Fiber AOF","Fiber AOF",
U1454="Projet OCM (HUAWEI)","TRAVAUX-HUAWEI",
U1454="Projet OCM (NOKIA)","TRAVAUX-NOKIA",
U1454="ACCESS-ISSUE","ACCESS-ISSUE",
U1454="Projet OCM (ZTE, NOKIA, autres projets)","TRAVAUX OCM",
U1454="No root CAuse","No root cause",
U1454="ODU HS","PDH",
U1454="IP &amp; VLAN","PDH",
U1454="Warehouse HUAWEI","SPARE-ISSUE",
U1454="SPARE-HS","SPARE-ISSUE",
U1454="Power Telco","BSS",U1454="no impacts","no impacts"
),"")</f>
        <v/>
      </c>
      <c r="T1454" s="41" t="str" cm="1">
        <f t="array" ref="T1454">IFERROR(_xlfn.IFS(
U1454="MPR ISSUE","TX ISSUE",
U1454="BSS Hardware Issue","RAN ISSUE",
U1454="Sites strategiques, MLL, Pylone, etc.","ENVTECH",
U1454="AKTIVCO DEFAUT GE &amp; POWER Cabinet","POWER ISSUE",
U1454="AKTIVCO Coupure ENEO &amp; Baisse de tension","POWER ISSUE",
U1454="Coupure ENEO &amp; Baisse de tension","POWER ISSUE",
U1454="Defaut GE &amp; POWER Cabinet","POWER ISSUE",
U1454="Sharing","POWER ISSUE",
U1454="Sites strategiques &amp; DataCenter","POWER ISSUE",
U1454="Exclu","Exclu",
U1454="SAT","TX ISSUE",
U1454="SPARE-ISSUE","SPARE-ISSUE",
U1454="Fiber CAmtel","TX ISSUE",
U1454="Fiber AOF","TX ISSUE",
U1454="Projet OCM (HUAWEI)","TRAVAUX-HUAWEI",
U1454="Projet OCM (NOKIA)","TRAVAUX -NOKIA",
U1454="ACCESS-ISSUE","ACCESS-ISSUE",
U1454="Projet OCM (ZTE, NOKIA, autres projets)","TRAVAUX OCM",
U1454="No root CAuse","No root cause",
U1454="ODU HS","TX ISSUE",
U1454="IP &amp; VLAN","TX ISSUE",
U1454="Warehouse HUAWEI","SPARE-ISSUE",
U1454="SPARE-HS","SPARE-ISSUE",
U1454="Power Telco","RAN ISSUE",U1454="no impacts","no impacts"
),"")</f>
        <v/>
      </c>
      <c r="U1454" s="68"/>
      <c r="V1454" s="41" t="str" cm="1">
        <f t="array" ref="V1454">IFERROR(_xlfn.IFS(
U1454="MPR ISSUE","ACTIVE",
U1454="BSS Hardware Issue","ACTIVE",
U1454="Sites strategiques, MLL, Pylone, etc.","PASSIVE",
U1454="AKTIVCO DEFAUT GE &amp; POWER Cabinet","PASSIVE",
U1454="AKTIVCO Coupure ENEO &amp; Baisse de tension","PASSIVE",
U1454="Coupure ENEO &amp; Baisse de tension","PASSIVE",
U1454="Defaut GE &amp; POWER Cabinet","PASSIVE",
U1454="Sharing","PASSIVE",
U1454="Sites strategiques &amp; DataCenter","PASSIVE",
U1454="Exclu","Exclu",
U1454="SAT","ACTIVE",
U1454="SPARE-ISSUE","SPARE-ISSUE",
U1454="Fiber CAmtel","ACTIVE",
U1454="Fiber AOF","ACTIVE",
U1454="Projet OCM (HUAWEI)","PLANNED WORKS",
U1454="Projet OCM (NOKIA)","PLANNED WORKS",
U1454="ACCESS-ISSUE","ACCESS-ISSUE",
U1454="Projet OCM (ZTE, NOKIA, autres projets)","PLANNED WORKS",
U1454="No root CAuse","No root cause",
U1454="ODU HS","ACTIVE",
U1454="IP &amp; VLAN","ACTIVE",
U1454="Warehouse HUAWEI","SPARE-ISSUE",
U1454="SPARE-HS","SPARE-ISSUE",
U1454="Power Telco","ACTIVE", U1454="no impacts","no impacts"
),"")</f>
        <v/>
      </c>
      <c r="W1454" s="113"/>
      <c r="X1454" s="113"/>
      <c r="Y1454" s="113"/>
      <c r="Z1454" s="113"/>
      <c r="AA1454" s="113"/>
      <c r="AB1454" s="17" t="s">
        <v>5465</v>
      </c>
      <c r="AC1454" s="17" t="str">
        <f>_xlfn.XLOOKUP(B1454,'INCIDENT-04-27-2026'!E:E,'INCIDENT-04-27-2026'!F:F,"")</f>
        <v/>
      </c>
      <c r="AD1454" s="9"/>
      <c r="AE1454" s="7" t="s">
        <v>5465</v>
      </c>
      <c r="AF1454" s="6" t="str">
        <f>_xlfn.XLOOKUP(B1454,'[13]Input_27-04'!$B:$B,'[13]Input_27-04'!$M:$M,"")</f>
        <v/>
      </c>
      <c r="AG1454" s="7"/>
      <c r="AH1454" s="3"/>
      <c r="AI1454" s="18" t="str">
        <f>_xlfn.XLOOKUP(B1454,'[3]Cells Huawei 27042026 10h'!$B:$B,'[3]Cells Huawei 27042026 10h'!$T:$T,"")</f>
        <v/>
      </c>
      <c r="AJ1454" s="18" t="str">
        <f>_xlfn.XLOOKUP(B1454,'[3]Cells Huawei 27042026 15h'!$B:$B,'[3]Cells Huawei 27042026 15h'!$T:$T,"")</f>
        <v/>
      </c>
      <c r="AK1454" s="18" t="str">
        <f>_xlfn.XLOOKUP(B1454,'[4]cells down 27042026 11h28'!$B:$B,'[4]cells down 27042026 11h28'!$R:$R,"")</f>
        <v/>
      </c>
      <c r="AL1454" s="18" t="str">
        <f>_xlfn.XLOOKUP(B1454,'[4]cells down 27042026 18h01'!$B:$B,'[4]cells down 27042026 18h01'!$R:$R,"")</f>
        <v/>
      </c>
      <c r="AM1454" s="18" t="str">
        <f>_xlfn.XLOOKUP(B1454,'[5]cell downs 27042026 11h'!$B:$B,'[5]cell downs 27042026 11h'!$R:$R,"")</f>
        <v/>
      </c>
      <c r="AN1454" s="18" t="str">
        <f>_xlfn.XLOOKUP(B1454,'[5]cell downs 27042026 17h40'!$B:$B,'[5]cell downs 27042026 17h40'!$R:$R,"")</f>
        <v/>
      </c>
      <c r="AO1454" s="18" t="str">
        <f>_xlfn.XLOOKUP(B1454,'[6]ALL SITES DOWN'!$D:$D,'[6]ALL SITES DOWN'!$J:$J,"")</f>
        <v/>
      </c>
      <c r="AP1454" s="18" t="str">
        <f>_xlfn.XLOOKUP(B1454,'[7]ALL SITES DOWN'!$D:$D,'[7]ALL SITES DOWN'!$J:$J,"")</f>
        <v/>
      </c>
      <c r="AQ1454" s="9" t="str">
        <f>_xlfn.XLOOKUP(B1454,[8]sheet1!$AC:$AC,[8]sheet1!$AF:$AF,"")</f>
        <v/>
      </c>
      <c r="AR1454" s="14"/>
      <c r="AS1454" s="14" t="s">
        <v>5465</v>
      </c>
      <c r="AT1454" s="14" t="str">
        <f>_xlfn.XLOOKUP(B1454,'[9]cell downs 18042026 17h'!$B:$B,'[9]cell downs 18042026 17h'!$B:$B,"")</f>
        <v/>
      </c>
      <c r="AU1454" s="14" t="str">
        <f>_xlfn.XLOOKUP(B1454,'[10]Cells Huawei 19042026 15h'!$B:$B,'[10]Cells Huawei 19042026 15h'!$B:$B,"")</f>
        <v/>
      </c>
      <c r="AV1454" s="9" t="str">
        <f>_xlfn.XLOOKUP(B1454,'[11]cells down 19042026 9H40'!$B:$B,'[11]cells down 19042026 9H40'!$B:$B,"")</f>
        <v/>
      </c>
    </row>
    <row r="1455" spans="1:48" hidden="1" x14ac:dyDescent="0.3">
      <c r="A1455" s="59" t="s">
        <v>841</v>
      </c>
      <c r="B1455" s="60" t="s">
        <v>842</v>
      </c>
      <c r="C1455" s="61" t="str">
        <f>_xlfn.XLOOKUP(B1455,'[1]daily break down'!$D:$D,'[1]daily break down'!$E:$E,"")</f>
        <v>NORD</v>
      </c>
      <c r="D1455" s="59" t="s">
        <v>11</v>
      </c>
      <c r="E1455" s="59" t="s">
        <v>66</v>
      </c>
      <c r="F1455" s="61" t="s">
        <v>23</v>
      </c>
      <c r="G1455" s="59" t="s">
        <v>841</v>
      </c>
      <c r="H1455" s="66" t="str">
        <f>_xlfn.XLOOKUP(B1455,[2]CALCULATION!$B:$B,[2]CALCULATION!$H:$H,"")</f>
        <v>NOKIA</v>
      </c>
      <c r="I1455" s="26">
        <v>4.1662343949038991</v>
      </c>
      <c r="J1455" s="26">
        <v>1.2484554822176806E-3</v>
      </c>
      <c r="K1455" s="26">
        <v>0</v>
      </c>
      <c r="L1455" s="26">
        <v>0</v>
      </c>
      <c r="M1455" s="26">
        <v>0</v>
      </c>
      <c r="N1455" s="26">
        <v>0</v>
      </c>
      <c r="O1455" s="26">
        <v>0</v>
      </c>
      <c r="P1455" s="114" t="s">
        <v>6364</v>
      </c>
      <c r="Q1455" s="63" t="s">
        <v>5538</v>
      </c>
      <c r="R1455" s="63"/>
      <c r="S1455" s="41" t="str" cm="1">
        <f t="array" ref="S1455">IFERROR(_xlfn.IFS(
U1455="MPR ISSUE","PDH",
U1455="BSS Hardware Issue","BSS",
U1455="Sites strategiques, MLL, Pylone, etc.","ENVTECH",
U1455="AKTIVCO DEFAUT GE &amp; POWER Cabinet","AKTIVCO",
U1455="AKTIVCO Coupure ENEO &amp; Baisse de tension","AKTIVCO GRID ONLY",
U1455="Coupure ENEO &amp; Baisse de tension","IHS GRID ONLY",
U1455="Defaut GE &amp; POWER Cabinet","IHS",
U1455="Sharing","Partners",
U1455="Sites strategiques &amp; DataCenter","SST &amp; DC",
U1455="Exclu","Exclu",
U1455="SAT","SAT",
U1455="SPARE-ISSUE","SPARE-ISSUE",
U1455="Fiber CAmtel","TRANS_FO_CAMTEL",
U1455="Fiber AOF","Fiber AOF",
U1455="Projet OCM (HUAWEI)","TRAVAUX-HUAWEI",
U1455="Projet OCM (NOKIA)","TRAVAUX-NOKIA",
U1455="ACCESS-ISSUE","ACCESS-ISSUE",
U1455="Projet OCM (ZTE, NOKIA, autres projets)","TRAVAUX OCM",
U1455="No root CAuse","No root cause",
U1455="ODU HS","PDH",
U1455="IP &amp; VLAN","PDH",
U1455="Warehouse HUAWEI","SPARE-ISSUE",
U1455="SPARE-HS","SPARE-ISSUE",
U1455="Power Telco","BSS",U1455="no impacts","no impacts"
),"")</f>
        <v>TRAVAUX OCM</v>
      </c>
      <c r="T1455" s="41" t="str" cm="1">
        <f t="array" ref="T1455">IFERROR(_xlfn.IFS(
U1455="MPR ISSUE","TX ISSUE",
U1455="BSS Hardware Issue","RAN ISSUE",
U1455="Sites strategiques, MLL, Pylone, etc.","ENVTECH",
U1455="AKTIVCO DEFAUT GE &amp; POWER Cabinet","POWER ISSUE",
U1455="AKTIVCO Coupure ENEO &amp; Baisse de tension","POWER ISSUE",
U1455="Coupure ENEO &amp; Baisse de tension","POWER ISSUE",
U1455="Defaut GE &amp; POWER Cabinet","POWER ISSUE",
U1455="Sharing","POWER ISSUE",
U1455="Sites strategiques &amp; DataCenter","POWER ISSUE",
U1455="Exclu","Exclu",
U1455="SAT","TX ISSUE",
U1455="SPARE-ISSUE","SPARE-ISSUE",
U1455="Fiber CAmtel","TX ISSUE",
U1455="Fiber AOF","TX ISSUE",
U1455="Projet OCM (HUAWEI)","TRAVAUX-HUAWEI",
U1455="Projet OCM (NOKIA)","TRAVAUX -NOKIA",
U1455="ACCESS-ISSUE","ACCESS-ISSUE",
U1455="Projet OCM (ZTE, NOKIA, autres projets)","TRAVAUX OCM",
U1455="No root CAuse","No root cause",
U1455="ODU HS","TX ISSUE",
U1455="IP &amp; VLAN","TX ISSUE",
U1455="Warehouse HUAWEI","SPARE-ISSUE",
U1455="SPARE-HS","SPARE-ISSUE",
U1455="Power Telco","RAN ISSUE",U1455="no impacts","no impacts"
),"")</f>
        <v>TRAVAUX OCM</v>
      </c>
      <c r="U1455" s="68" t="s">
        <v>5340</v>
      </c>
      <c r="V1455" s="41" t="str" cm="1">
        <f t="array" ref="V1455">IFERROR(_xlfn.IFS(
U1455="MPR ISSUE","ACTIVE",
U1455="BSS Hardware Issue","ACTIVE",
U1455="Sites strategiques, MLL, Pylone, etc.","PASSIVE",
U1455="AKTIVCO DEFAUT GE &amp; POWER Cabinet","PASSIVE",
U1455="AKTIVCO Coupure ENEO &amp; Baisse de tension","PASSIVE",
U1455="Coupure ENEO &amp; Baisse de tension","PASSIVE",
U1455="Defaut GE &amp; POWER Cabinet","PASSIVE",
U1455="Sharing","PASSIVE",
U1455="Sites strategiques &amp; DataCenter","PASSIVE",
U1455="Exclu","Exclu",
U1455="SAT","ACTIVE",
U1455="SPARE-ISSUE","SPARE-ISSUE",
U1455="Fiber CAmtel","ACTIVE",
U1455="Fiber AOF","ACTIVE",
U1455="Projet OCM (HUAWEI)","PLANNED WORKS",
U1455="Projet OCM (NOKIA)","PLANNED WORKS",
U1455="ACCESS-ISSUE","ACCESS-ISSUE",
U1455="Projet OCM (ZTE, NOKIA, autres projets)","PLANNED WORKS",
U1455="No root CAuse","No root cause",
U1455="ODU HS","ACTIVE",
U1455="IP &amp; VLAN","ACTIVE",
U1455="Warehouse HUAWEI","SPARE-ISSUE",
U1455="SPARE-HS","SPARE-ISSUE",
U1455="Power Telco","ACTIVE", U1455="no impacts","no impacts"
),"")</f>
        <v>PLANNED WORKS</v>
      </c>
      <c r="W1455" s="113"/>
      <c r="X1455" s="113"/>
      <c r="Y1455" s="113"/>
      <c r="Z1455" s="113"/>
      <c r="AA1455" s="113"/>
      <c r="AB1455" s="17" t="s">
        <v>6322</v>
      </c>
      <c r="AC1455" s="17" t="str">
        <f>_xlfn.XLOOKUP(B1455,'INCIDENT-04-27-2026'!E:E,'INCIDENT-04-27-2026'!F:F,"")</f>
        <v/>
      </c>
      <c r="AD1455" s="9"/>
      <c r="AE1455" s="7" t="s">
        <v>5465</v>
      </c>
      <c r="AF1455" s="6" t="str">
        <f>_xlfn.XLOOKUP(B1455,'[13]Input_27-04'!$B:$B,'[13]Input_27-04'!$M:$M,"")</f>
        <v/>
      </c>
      <c r="AG1455" s="7"/>
      <c r="AH1455" s="3"/>
      <c r="AI1455" s="18" t="str">
        <f>_xlfn.XLOOKUP(B1455,'[3]Cells Huawei 27042026 10h'!$B:$B,'[3]Cells Huawei 27042026 10h'!$T:$T,"")</f>
        <v/>
      </c>
      <c r="AJ1455" s="18" t="str">
        <f>_xlfn.XLOOKUP(B1455,'[3]Cells Huawei 27042026 15h'!$B:$B,'[3]Cells Huawei 27042026 15h'!$T:$T,"")</f>
        <v/>
      </c>
      <c r="AK1455" s="18" t="str">
        <f>_xlfn.XLOOKUP(B1455,'[4]cells down 27042026 11h28'!$B:$B,'[4]cells down 27042026 11h28'!$R:$R,"")</f>
        <v/>
      </c>
      <c r="AL1455" s="18" t="str">
        <f>_xlfn.XLOOKUP(B1455,'[4]cells down 27042026 18h01'!$B:$B,'[4]cells down 27042026 18h01'!$R:$R,"")</f>
        <v/>
      </c>
      <c r="AM1455" s="18" t="str">
        <f>_xlfn.XLOOKUP(B1455,'[5]cell downs 27042026 11h'!$B:$B,'[5]cell downs 27042026 11h'!$R:$R,"")</f>
        <v/>
      </c>
      <c r="AN1455" s="18" t="str">
        <f>_xlfn.XLOOKUP(B1455,'[5]cell downs 27042026 17h40'!$B:$B,'[5]cell downs 27042026 17h40'!$R:$R,"")</f>
        <v/>
      </c>
      <c r="AO1455" s="18" t="str">
        <f>_xlfn.XLOOKUP(B1455,'[6]ALL SITES DOWN'!$D:$D,'[6]ALL SITES DOWN'!$J:$J,"")</f>
        <v>(04/27/2026 ocm ran 17h):-New BTS installed and not yet accepted</v>
      </c>
      <c r="AP1455" s="18" t="str">
        <f>_xlfn.XLOOKUP(B1455,'[7]ALL SITES DOWN'!$D:$D,'[7]ALL SITES DOWN'!$J:$J,"")</f>
        <v>(04/27/2026 ocm ran 11h):-New BTS installed and not yet accepted</v>
      </c>
      <c r="AQ1455" s="9" t="str">
        <f>_xlfn.XLOOKUP(B1455,[8]sheet1!$AC:$AC,[8]sheet1!$AF:$AF,"")</f>
        <v/>
      </c>
      <c r="AR1455" s="65"/>
      <c r="AS1455" s="65" t="s">
        <v>5465</v>
      </c>
      <c r="AT1455" s="65" t="str">
        <f>_xlfn.XLOOKUP(B1455,'[9]cell downs 18042026 17h'!$B:$B,'[9]cell downs 18042026 17h'!$B:$B,"")</f>
        <v/>
      </c>
      <c r="AU1455" s="65" t="str">
        <f>_xlfn.XLOOKUP(B1455,'[10]Cells Huawei 19042026 15h'!$B:$B,'[10]Cells Huawei 19042026 15h'!$B:$B,"")</f>
        <v/>
      </c>
      <c r="AV1455" s="64" t="str">
        <f>_xlfn.XLOOKUP(B1455,'[11]cells down 19042026 9H40'!$B:$B,'[11]cells down 19042026 9H40'!$B:$B,"")</f>
        <v/>
      </c>
    </row>
    <row r="1456" spans="1:48" hidden="1" x14ac:dyDescent="0.3">
      <c r="A1456" s="1" t="s">
        <v>3737</v>
      </c>
      <c r="B1456" s="8" t="s">
        <v>3738</v>
      </c>
      <c r="C1456" s="3" t="str">
        <f>_xlfn.XLOOKUP(B1456,'[1]daily break down'!$D:$D,'[1]daily break down'!$E:$E,"")</f>
        <v>SUD-OUEST</v>
      </c>
      <c r="D1456" s="1" t="s">
        <v>11</v>
      </c>
      <c r="E1456" s="1" t="s">
        <v>12</v>
      </c>
      <c r="F1456" s="3" t="s">
        <v>13</v>
      </c>
      <c r="G1456" s="1" t="s">
        <v>3739</v>
      </c>
      <c r="H1456" s="27" t="str">
        <f>_xlfn.XLOOKUP(B1456,[2]CALCULATION!$B:$B,[2]CALCULATION!$H:$H,"")</f>
        <v>HUAWEI</v>
      </c>
      <c r="I1456" s="26">
        <v>0</v>
      </c>
      <c r="J1456" s="26">
        <v>0</v>
      </c>
      <c r="K1456" s="26">
        <v>0</v>
      </c>
      <c r="L1456" s="26">
        <v>1.6030168391675443</v>
      </c>
      <c r="M1456" s="26">
        <v>0</v>
      </c>
      <c r="N1456" s="26">
        <v>0</v>
      </c>
      <c r="O1456" s="26">
        <v>0</v>
      </c>
      <c r="P1456" s="114" t="s">
        <v>6364</v>
      </c>
      <c r="Q1456" s="42" t="s">
        <v>6353</v>
      </c>
      <c r="R1456" s="42"/>
      <c r="S1456" s="41" t="str" cm="1">
        <f t="array" ref="S1456">IFERROR(_xlfn.IFS(
U1456="MPR ISSUE","PDH",
U1456="BSS Hardware Issue","BSS",
U1456="Sites strategiques, MLL, Pylone, etc.","ENVTECH",
U1456="AKTIVCO DEFAUT GE &amp; POWER Cabinet","AKTIVCO",
U1456="AKTIVCO Coupure ENEO &amp; Baisse de tension","AKTIVCO GRID ONLY",
U1456="Coupure ENEO &amp; Baisse de tension","IHS GRID ONLY",
U1456="Defaut GE &amp; POWER Cabinet","IHS",
U1456="Sharing","Partners",
U1456="Sites strategiques &amp; DataCenter","SST &amp; DC",
U1456="Exclu","Exclu",
U1456="SAT","SAT",
U1456="SPARE-ISSUE","SPARE-ISSUE",
U1456="Fiber CAmtel","TRANS_FO_CAMTEL",
U1456="Fiber AOF","Fiber AOF",
U1456="Projet OCM (HUAWEI)","TRAVAUX-HUAWEI",
U1456="Projet OCM (NOKIA)","TRAVAUX-NOKIA",
U1456="ACCESS-ISSUE","ACCESS-ISSUE",
U1456="Projet OCM (ZTE, NOKIA, autres projets)","TRAVAUX OCM",
U1456="No root CAuse","No root cause",
U1456="ODU HS","PDH",
U1456="IP &amp; VLAN","PDH",
U1456="Warehouse HUAWEI","SPARE-ISSUE",
U1456="SPARE-HS","SPARE-ISSUE",
U1456="Power Telco","BSS",U1456="no impacts","no impacts"
),"")</f>
        <v/>
      </c>
      <c r="T1456" s="41" t="str" cm="1">
        <f t="array" ref="T1456">IFERROR(_xlfn.IFS(
U1456="MPR ISSUE","TX ISSUE",
U1456="BSS Hardware Issue","RAN ISSUE",
U1456="Sites strategiques, MLL, Pylone, etc.","ENVTECH",
U1456="AKTIVCO DEFAUT GE &amp; POWER Cabinet","POWER ISSUE",
U1456="AKTIVCO Coupure ENEO &amp; Baisse de tension","POWER ISSUE",
U1456="Coupure ENEO &amp; Baisse de tension","POWER ISSUE",
U1456="Defaut GE &amp; POWER Cabinet","POWER ISSUE",
U1456="Sharing","POWER ISSUE",
U1456="Sites strategiques &amp; DataCenter","POWER ISSUE",
U1456="Exclu","Exclu",
U1456="SAT","TX ISSUE",
U1456="SPARE-ISSUE","SPARE-ISSUE",
U1456="Fiber CAmtel","TX ISSUE",
U1456="Fiber AOF","TX ISSUE",
U1456="Projet OCM (HUAWEI)","TRAVAUX-HUAWEI",
U1456="Projet OCM (NOKIA)","TRAVAUX -NOKIA",
U1456="ACCESS-ISSUE","ACCESS-ISSUE",
U1456="Projet OCM (ZTE, NOKIA, autres projets)","TRAVAUX OCM",
U1456="No root CAuse","No root cause",
U1456="ODU HS","TX ISSUE",
U1456="IP &amp; VLAN","TX ISSUE",
U1456="Warehouse HUAWEI","SPARE-ISSUE",
U1456="SPARE-HS","SPARE-ISSUE",
U1456="Power Telco","RAN ISSUE",U1456="no impacts","no impacts"
),"")</f>
        <v/>
      </c>
      <c r="U1456" s="68"/>
      <c r="V1456" s="41" t="str" cm="1">
        <f t="array" ref="V1456">IFERROR(_xlfn.IFS(
U1456="MPR ISSUE","ACTIVE",
U1456="BSS Hardware Issue","ACTIVE",
U1456="Sites strategiques, MLL, Pylone, etc.","PASSIVE",
U1456="AKTIVCO DEFAUT GE &amp; POWER Cabinet","PASSIVE",
U1456="AKTIVCO Coupure ENEO &amp; Baisse de tension","PASSIVE",
U1456="Coupure ENEO &amp; Baisse de tension","PASSIVE",
U1456="Defaut GE &amp; POWER Cabinet","PASSIVE",
U1456="Sharing","PASSIVE",
U1456="Sites strategiques &amp; DataCenter","PASSIVE",
U1456="Exclu","Exclu",
U1456="SAT","ACTIVE",
U1456="SPARE-ISSUE","SPARE-ISSUE",
U1456="Fiber CAmtel","ACTIVE",
U1456="Fiber AOF","ACTIVE",
U1456="Projet OCM (HUAWEI)","PLANNED WORKS",
U1456="Projet OCM (NOKIA)","PLANNED WORKS",
U1456="ACCESS-ISSUE","ACCESS-ISSUE",
U1456="Projet OCM (ZTE, NOKIA, autres projets)","PLANNED WORKS",
U1456="No root CAuse","No root cause",
U1456="ODU HS","ACTIVE",
U1456="IP &amp; VLAN","ACTIVE",
U1456="Warehouse HUAWEI","SPARE-ISSUE",
U1456="SPARE-HS","SPARE-ISSUE",
U1456="Power Telco","ACTIVE", U1456="no impacts","no impacts"
),"")</f>
        <v/>
      </c>
      <c r="W1456" s="113"/>
      <c r="X1456" s="113"/>
      <c r="Y1456" s="113"/>
      <c r="Z1456" s="113"/>
      <c r="AA1456" s="113"/>
      <c r="AB1456" s="17" t="s">
        <v>5465</v>
      </c>
      <c r="AC1456" s="17" t="str">
        <f>_xlfn.XLOOKUP(B1456,'INCIDENT-04-27-2026'!E:E,'INCIDENT-04-27-2026'!F:F,"")</f>
        <v/>
      </c>
      <c r="AD1456" s="9"/>
      <c r="AE1456" s="7" t="s">
        <v>5465</v>
      </c>
      <c r="AF1456" s="6" t="str">
        <f>_xlfn.XLOOKUP(B1456,'[13]Input_27-04'!$B:$B,'[13]Input_27-04'!$M:$M,"")</f>
        <v/>
      </c>
      <c r="AG1456" s="7"/>
      <c r="AH1456" s="3"/>
      <c r="AI1456" s="18" t="str">
        <f>_xlfn.XLOOKUP(B1456,'[3]Cells Huawei 27042026 10h'!$B:$B,'[3]Cells Huawei 27042026 10h'!$T:$T,"")</f>
        <v/>
      </c>
      <c r="AJ1456" s="18" t="str">
        <f>_xlfn.XLOOKUP(B1456,'[3]Cells Huawei 27042026 15h'!$B:$B,'[3]Cells Huawei 27042026 15h'!$T:$T,"")</f>
        <v/>
      </c>
      <c r="AK1456" s="18" t="str">
        <f>_xlfn.XLOOKUP(B1456,'[4]cells down 27042026 11h28'!$B:$B,'[4]cells down 27042026 11h28'!$R:$R,"")</f>
        <v/>
      </c>
      <c r="AL1456" s="18" t="str">
        <f>_xlfn.XLOOKUP(B1456,'[4]cells down 27042026 18h01'!$B:$B,'[4]cells down 27042026 18h01'!$R:$R,"")</f>
        <v/>
      </c>
      <c r="AM1456" s="18" t="str">
        <f>_xlfn.XLOOKUP(B1456,'[5]cell downs 27042026 11h'!$B:$B,'[5]cell downs 27042026 11h'!$R:$R,"")</f>
        <v/>
      </c>
      <c r="AN1456" s="18" t="str">
        <f>_xlfn.XLOOKUP(B1456,'[5]cell downs 27042026 17h40'!$B:$B,'[5]cell downs 27042026 17h40'!$R:$R,"")</f>
        <v/>
      </c>
      <c r="AO1456" s="18" t="str">
        <f>_xlfn.XLOOKUP(B1456,'[6]ALL SITES DOWN'!$D:$D,'[6]ALL SITES DOWN'!$J:$J,"")</f>
        <v/>
      </c>
      <c r="AP1456" s="18" t="str">
        <f>_xlfn.XLOOKUP(B1456,'[7]ALL SITES DOWN'!$D:$D,'[7]ALL SITES DOWN'!$J:$J,"")</f>
        <v/>
      </c>
      <c r="AQ1456" s="9" t="str">
        <f>_xlfn.XLOOKUP(B1456,[8]sheet1!$AC:$AC,[8]sheet1!$AF:$AF,"")</f>
        <v/>
      </c>
      <c r="AR1456" s="14"/>
      <c r="AS1456" s="14" t="s">
        <v>5465</v>
      </c>
      <c r="AT1456" s="14" t="str">
        <f>_xlfn.XLOOKUP(B1456,'[9]cell downs 18042026 17h'!$B:$B,'[9]cell downs 18042026 17h'!$B:$B,"")</f>
        <v/>
      </c>
      <c r="AU1456" s="14" t="str">
        <f>_xlfn.XLOOKUP(B1456,'[10]Cells Huawei 19042026 15h'!$B:$B,'[10]Cells Huawei 19042026 15h'!$B:$B,"")</f>
        <v/>
      </c>
      <c r="AV1456" s="9" t="str">
        <f>_xlfn.XLOOKUP(B1456,'[11]cells down 19042026 9H40'!$B:$B,'[11]cells down 19042026 9H40'!$B:$B,"")</f>
        <v/>
      </c>
    </row>
    <row r="1457" spans="1:48" hidden="1" x14ac:dyDescent="0.3">
      <c r="A1457" s="1" t="s">
        <v>2972</v>
      </c>
      <c r="B1457" s="8" t="s">
        <v>2973</v>
      </c>
      <c r="C1457" s="3" t="str">
        <f>_xlfn.XLOOKUP(B1457,'[1]daily break down'!$D:$D,'[1]daily break down'!$E:$E,"")</f>
        <v>EXTREME-NORD</v>
      </c>
      <c r="D1457" s="1" t="s">
        <v>21</v>
      </c>
      <c r="E1457" s="1" t="s">
        <v>710</v>
      </c>
      <c r="F1457" s="3" t="s">
        <v>23</v>
      </c>
      <c r="G1457" s="1" t="s">
        <v>2974</v>
      </c>
      <c r="H1457" s="27" t="str">
        <f>_xlfn.XLOOKUP(B1457,[2]CALCULATION!$B:$B,[2]CALCULATION!$H:$H,"")</f>
        <v>Huawei</v>
      </c>
      <c r="I1457" s="26">
        <v>0</v>
      </c>
      <c r="J1457" s="26">
        <v>0</v>
      </c>
      <c r="K1457" s="26">
        <v>0</v>
      </c>
      <c r="L1457" s="26">
        <v>0.64648591884896667</v>
      </c>
      <c r="M1457" s="26">
        <v>0</v>
      </c>
      <c r="N1457" s="26">
        <v>0</v>
      </c>
      <c r="O1457" s="26">
        <v>0</v>
      </c>
      <c r="P1457" s="114" t="s">
        <v>6364</v>
      </c>
      <c r="Q1457" s="42" t="s">
        <v>5537</v>
      </c>
      <c r="R1457" s="42"/>
      <c r="S1457" s="41" t="str" cm="1">
        <f t="array" ref="S1457">IFERROR(_xlfn.IFS(
U1457="MPR ISSUE","PDH",
U1457="BSS Hardware Issue","BSS",
U1457="Sites strategiques, MLL, Pylone, etc.","ENVTECH",
U1457="AKTIVCO DEFAUT GE &amp; POWER Cabinet","AKTIVCO",
U1457="AKTIVCO Coupure ENEO &amp; Baisse de tension","AKTIVCO GRID ONLY",
U1457="Coupure ENEO &amp; Baisse de tension","IHS GRID ONLY",
U1457="Defaut GE &amp; POWER Cabinet","IHS",
U1457="Sharing","Partners",
U1457="Sites strategiques &amp; DataCenter","SST &amp; DC",
U1457="Exclu","Exclu",
U1457="SAT","SAT",
U1457="SPARE-ISSUE","SPARE-ISSUE",
U1457="Fiber CAmtel","TRANS_FO_CAMTEL",
U1457="Fiber AOF","Fiber AOF",
U1457="Projet OCM (HUAWEI)","TRAVAUX-HUAWEI",
U1457="Projet OCM (NOKIA)","TRAVAUX-NOKIA",
U1457="ACCESS-ISSUE","ACCESS-ISSUE",
U1457="Projet OCM (ZTE, NOKIA, autres projets)","TRAVAUX OCM",
U1457="No root CAuse","No root cause",
U1457="ODU HS","PDH",
U1457="IP &amp; VLAN","PDH",
U1457="Warehouse HUAWEI","SPARE-ISSUE",
U1457="SPARE-HS","SPARE-ISSUE",
U1457="Power Telco","BSS",U1457="no impacts","no impacts"
),"")</f>
        <v>Exclu</v>
      </c>
      <c r="T1457" s="41" t="str" cm="1">
        <f t="array" ref="T1457">IFERROR(_xlfn.IFS(
U1457="MPR ISSUE","TX ISSUE",
U1457="BSS Hardware Issue","RAN ISSUE",
U1457="Sites strategiques, MLL, Pylone, etc.","ENVTECH",
U1457="AKTIVCO DEFAUT GE &amp; POWER Cabinet","POWER ISSUE",
U1457="AKTIVCO Coupure ENEO &amp; Baisse de tension","POWER ISSUE",
U1457="Coupure ENEO &amp; Baisse de tension","POWER ISSUE",
U1457="Defaut GE &amp; POWER Cabinet","POWER ISSUE",
U1457="Sharing","POWER ISSUE",
U1457="Sites strategiques &amp; DataCenter","POWER ISSUE",
U1457="Exclu","Exclu",
U1457="SAT","TX ISSUE",
U1457="SPARE-ISSUE","SPARE-ISSUE",
U1457="Fiber CAmtel","TX ISSUE",
U1457="Fiber AOF","TX ISSUE",
U1457="Projet OCM (HUAWEI)","TRAVAUX-HUAWEI",
U1457="Projet OCM (NOKIA)","TRAVAUX -NOKIA",
U1457="ACCESS-ISSUE","ACCESS-ISSUE",
U1457="Projet OCM (ZTE, NOKIA, autres projets)","TRAVAUX OCM",
U1457="No root CAuse","No root cause",
U1457="ODU HS","TX ISSUE",
U1457="IP &amp; VLAN","TX ISSUE",
U1457="Warehouse HUAWEI","SPARE-ISSUE",
U1457="SPARE-HS","SPARE-ISSUE",
U1457="Power Telco","RAN ISSUE",U1457="no impacts","no impacts"
),"")</f>
        <v>Exclu</v>
      </c>
      <c r="U1457" s="68" t="s">
        <v>5537</v>
      </c>
      <c r="V1457" s="41" t="str" cm="1">
        <f t="array" ref="V1457">IFERROR(_xlfn.IFS(
U1457="MPR ISSUE","ACTIVE",
U1457="BSS Hardware Issue","ACTIVE",
U1457="Sites strategiques, MLL, Pylone, etc.","PASSIVE",
U1457="AKTIVCO DEFAUT GE &amp; POWER Cabinet","PASSIVE",
U1457="AKTIVCO Coupure ENEO &amp; Baisse de tension","PASSIVE",
U1457="Coupure ENEO &amp; Baisse de tension","PASSIVE",
U1457="Defaut GE &amp; POWER Cabinet","PASSIVE",
U1457="Sharing","PASSIVE",
U1457="Sites strategiques &amp; DataCenter","PASSIVE",
U1457="Exclu","Exclu",
U1457="SAT","ACTIVE",
U1457="SPARE-ISSUE","SPARE-ISSUE",
U1457="Fiber CAmtel","ACTIVE",
U1457="Fiber AOF","ACTIVE",
U1457="Projet OCM (HUAWEI)","PLANNED WORKS",
U1457="Projet OCM (NOKIA)","PLANNED WORKS",
U1457="ACCESS-ISSUE","ACCESS-ISSUE",
U1457="Projet OCM (ZTE, NOKIA, autres projets)","PLANNED WORKS",
U1457="No root CAuse","No root cause",
U1457="ODU HS","ACTIVE",
U1457="IP &amp; VLAN","ACTIVE",
U1457="Warehouse HUAWEI","SPARE-ISSUE",
U1457="SPARE-HS","SPARE-ISSUE",
U1457="Power Telco","ACTIVE", U1457="no impacts","no impacts"
),"")</f>
        <v>Exclu</v>
      </c>
      <c r="W1457" s="113"/>
      <c r="X1457" s="113"/>
      <c r="Y1457" s="113"/>
      <c r="Z1457" s="113"/>
      <c r="AA1457" s="113"/>
      <c r="AB1457" s="17" t="s">
        <v>5465</v>
      </c>
      <c r="AC1457" s="17" t="str">
        <f>_xlfn.XLOOKUP(B1457,'INCIDENT-04-27-2026'!E:E,'INCIDENT-04-27-2026'!F:F,"")</f>
        <v/>
      </c>
      <c r="AD1457" s="9"/>
      <c r="AE1457" s="7" t="s">
        <v>5465</v>
      </c>
      <c r="AF1457" s="6" t="str">
        <f>_xlfn.XLOOKUP(B1457,'[13]Input_27-04'!$B:$B,'[13]Input_27-04'!$M:$M,"")</f>
        <v/>
      </c>
      <c r="AG1457" s="7"/>
      <c r="AH1457" s="3"/>
      <c r="AI1457" s="18" t="str">
        <f>_xlfn.XLOOKUP(B1457,'[3]Cells Huawei 27042026 10h'!$B:$B,'[3]Cells Huawei 27042026 10h'!$T:$T,"")</f>
        <v/>
      </c>
      <c r="AJ1457" s="18" t="str">
        <f>_xlfn.XLOOKUP(B1457,'[3]Cells Huawei 27042026 15h'!$B:$B,'[3]Cells Huawei 27042026 15h'!$T:$T,"")</f>
        <v/>
      </c>
      <c r="AK1457" s="18" t="str">
        <f>_xlfn.XLOOKUP(B1457,'[4]cells down 27042026 11h28'!$B:$B,'[4]cells down 27042026 11h28'!$R:$R,"")</f>
        <v/>
      </c>
      <c r="AL1457" s="18" t="str">
        <f>_xlfn.XLOOKUP(B1457,'[4]cells down 27042026 18h01'!$B:$B,'[4]cells down 27042026 18h01'!$R:$R,"")</f>
        <v/>
      </c>
      <c r="AM1457" s="18" t="str">
        <f>_xlfn.XLOOKUP(B1457,'[5]cell downs 27042026 11h'!$B:$B,'[5]cell downs 27042026 11h'!$R:$R,"")</f>
        <v/>
      </c>
      <c r="AN1457" s="18" t="str">
        <f>_xlfn.XLOOKUP(B1457,'[5]cell downs 27042026 17h40'!$B:$B,'[5]cell downs 27042026 17h40'!$R:$R,"")</f>
        <v/>
      </c>
      <c r="AO1457" s="18" t="str">
        <f>_xlfn.XLOOKUP(B1457,'[6]ALL SITES DOWN'!$D:$D,'[6]ALL SITES DOWN'!$J:$J,"")</f>
        <v/>
      </c>
      <c r="AP1457" s="18" t="str">
        <f>_xlfn.XLOOKUP(B1457,'[7]ALL SITES DOWN'!$D:$D,'[7]ALL SITES DOWN'!$J:$J,"")</f>
        <v/>
      </c>
      <c r="AQ1457" s="9" t="str">
        <f>_xlfn.XLOOKUP(B1457,[8]sheet1!$AC:$AC,[8]sheet1!$AF:$AF,"")</f>
        <v/>
      </c>
      <c r="AR1457" s="14"/>
      <c r="AS1457" s="14" t="s">
        <v>5465</v>
      </c>
      <c r="AT1457" s="14" t="str">
        <f>_xlfn.XLOOKUP(B1457,'[9]cell downs 18042026 17h'!$B:$B,'[9]cell downs 18042026 17h'!$B:$B,"")</f>
        <v/>
      </c>
      <c r="AU1457" s="14" t="str">
        <f>_xlfn.XLOOKUP(B1457,'[10]Cells Huawei 19042026 15h'!$B:$B,'[10]Cells Huawei 19042026 15h'!$B:$B,"")</f>
        <v/>
      </c>
      <c r="AV1457" s="9" t="str">
        <f>_xlfn.XLOOKUP(B1457,'[11]cells down 19042026 9H40'!$B:$B,'[11]cells down 19042026 9H40'!$B:$B,"")</f>
        <v/>
      </c>
    </row>
    <row r="1458" spans="1:48" hidden="1" x14ac:dyDescent="0.3">
      <c r="A1458" s="1" t="s">
        <v>4250</v>
      </c>
      <c r="B1458" s="8" t="s">
        <v>4251</v>
      </c>
      <c r="C1458" s="3" t="str">
        <f>_xlfn.XLOOKUP(B1458,'[1]daily break down'!$D:$D,'[1]daily break down'!$E:$E,"")</f>
        <v>NORD-OUEST</v>
      </c>
      <c r="D1458" s="1" t="s">
        <v>11</v>
      </c>
      <c r="E1458" s="1" t="s">
        <v>12</v>
      </c>
      <c r="F1458" s="3" t="s">
        <v>51</v>
      </c>
      <c r="G1458" s="1" t="s">
        <v>3132</v>
      </c>
      <c r="H1458" s="27" t="str">
        <f>_xlfn.XLOOKUP(B1458,[2]CALCULATION!$B:$B,[2]CALCULATION!$H:$H,"")</f>
        <v>HUAWEI</v>
      </c>
      <c r="I1458" s="26">
        <v>0.26431586066380741</v>
      </c>
      <c r="J1458" s="26">
        <v>1.5185320731780396</v>
      </c>
      <c r="K1458" s="26">
        <v>1.0665376833802753E-2</v>
      </c>
      <c r="L1458" s="26">
        <v>4.5479449709359557E-3</v>
      </c>
      <c r="M1458" s="26">
        <v>3.7277632243538705</v>
      </c>
      <c r="N1458" s="26">
        <v>0</v>
      </c>
      <c r="O1458" s="26">
        <v>0</v>
      </c>
      <c r="P1458" s="114" t="s">
        <v>6364</v>
      </c>
      <c r="Q1458" s="42" t="s">
        <v>6353</v>
      </c>
      <c r="R1458" s="42"/>
      <c r="S1458" s="41" t="str" cm="1">
        <f t="array" ref="S1458">IFERROR(_xlfn.IFS(
U1458="MPR ISSUE","PDH",
U1458="BSS Hardware Issue","BSS",
U1458="Sites strategiques, MLL, Pylone, etc.","ENVTECH",
U1458="AKTIVCO DEFAUT GE &amp; POWER Cabinet","AKTIVCO",
U1458="AKTIVCO Coupure ENEO &amp; Baisse de tension","AKTIVCO GRID ONLY",
U1458="Coupure ENEO &amp; Baisse de tension","IHS GRID ONLY",
U1458="Defaut GE &amp; POWER Cabinet","IHS",
U1458="Sharing","Partners",
U1458="Sites strategiques &amp; DataCenter","SST &amp; DC",
U1458="Exclu","Exclu",
U1458="SAT","SAT",
U1458="SPARE-ISSUE","SPARE-ISSUE",
U1458="Fiber CAmtel","TRANS_FO_CAMTEL",
U1458="Fiber AOF","Fiber AOF",
U1458="Projet OCM (HUAWEI)","TRAVAUX-HUAWEI",
U1458="Projet OCM (NOKIA)","TRAVAUX-NOKIA",
U1458="ACCESS-ISSUE","ACCESS-ISSUE",
U1458="Projet OCM (ZTE, NOKIA, autres projets)","TRAVAUX OCM",
U1458="No root CAuse","No root cause",
U1458="ODU HS","PDH",
U1458="IP &amp; VLAN","PDH",
U1458="Warehouse HUAWEI","SPARE-ISSUE",
U1458="SPARE-HS","SPARE-ISSUE",
U1458="Power Telco","BSS",U1458="no impacts","no impacts"
),"")</f>
        <v/>
      </c>
      <c r="T1458" s="41" t="str" cm="1">
        <f t="array" ref="T1458">IFERROR(_xlfn.IFS(
U1458="MPR ISSUE","TX ISSUE",
U1458="BSS Hardware Issue","RAN ISSUE",
U1458="Sites strategiques, MLL, Pylone, etc.","ENVTECH",
U1458="AKTIVCO DEFAUT GE &amp; POWER Cabinet","POWER ISSUE",
U1458="AKTIVCO Coupure ENEO &amp; Baisse de tension","POWER ISSUE",
U1458="Coupure ENEO &amp; Baisse de tension","POWER ISSUE",
U1458="Defaut GE &amp; POWER Cabinet","POWER ISSUE",
U1458="Sharing","POWER ISSUE",
U1458="Sites strategiques &amp; DataCenter","POWER ISSUE",
U1458="Exclu","Exclu",
U1458="SAT","TX ISSUE",
U1458="SPARE-ISSUE","SPARE-ISSUE",
U1458="Fiber CAmtel","TX ISSUE",
U1458="Fiber AOF","TX ISSUE",
U1458="Projet OCM (HUAWEI)","TRAVAUX-HUAWEI",
U1458="Projet OCM (NOKIA)","TRAVAUX -NOKIA",
U1458="ACCESS-ISSUE","ACCESS-ISSUE",
U1458="Projet OCM (ZTE, NOKIA, autres projets)","TRAVAUX OCM",
U1458="No root CAuse","No root cause",
U1458="ODU HS","TX ISSUE",
U1458="IP &amp; VLAN","TX ISSUE",
U1458="Warehouse HUAWEI","SPARE-ISSUE",
U1458="SPARE-HS","SPARE-ISSUE",
U1458="Power Telco","RAN ISSUE",U1458="no impacts","no impacts"
),"")</f>
        <v/>
      </c>
      <c r="U1458" s="68"/>
      <c r="V1458" s="41" t="str" cm="1">
        <f t="array" ref="V1458">IFERROR(_xlfn.IFS(
U1458="MPR ISSUE","ACTIVE",
U1458="BSS Hardware Issue","ACTIVE",
U1458="Sites strategiques, MLL, Pylone, etc.","PASSIVE",
U1458="AKTIVCO DEFAUT GE &amp; POWER Cabinet","PASSIVE",
U1458="AKTIVCO Coupure ENEO &amp; Baisse de tension","PASSIVE",
U1458="Coupure ENEO &amp; Baisse de tension","PASSIVE",
U1458="Defaut GE &amp; POWER Cabinet","PASSIVE",
U1458="Sharing","PASSIVE",
U1458="Sites strategiques &amp; DataCenter","PASSIVE",
U1458="Exclu","Exclu",
U1458="SAT","ACTIVE",
U1458="SPARE-ISSUE","SPARE-ISSUE",
U1458="Fiber CAmtel","ACTIVE",
U1458="Fiber AOF","ACTIVE",
U1458="Projet OCM (HUAWEI)","PLANNED WORKS",
U1458="Projet OCM (NOKIA)","PLANNED WORKS",
U1458="ACCESS-ISSUE","ACCESS-ISSUE",
U1458="Projet OCM (ZTE, NOKIA, autres projets)","PLANNED WORKS",
U1458="No root CAuse","No root cause",
U1458="ODU HS","ACTIVE",
U1458="IP &amp; VLAN","ACTIVE",
U1458="Warehouse HUAWEI","SPARE-ISSUE",
U1458="SPARE-HS","SPARE-ISSUE",
U1458="Power Telco","ACTIVE", U1458="no impacts","no impacts"
),"")</f>
        <v/>
      </c>
      <c r="W1458" s="113"/>
      <c r="X1458" s="113"/>
      <c r="Y1458" s="113"/>
      <c r="Z1458" s="113"/>
      <c r="AA1458" s="113"/>
      <c r="AB1458" s="17" t="s">
        <v>5465</v>
      </c>
      <c r="AC1458" s="17" t="str">
        <f>_xlfn.XLOOKUP(B1458,'INCIDENT-04-27-2026'!E:E,'INCIDENT-04-27-2026'!F:F,"")</f>
        <v/>
      </c>
      <c r="AD1458" s="9"/>
      <c r="AE1458" s="7" t="s">
        <v>5465</v>
      </c>
      <c r="AF1458" s="6" t="str">
        <f>_xlfn.XLOOKUP(B1458,'[13]Input_27-04'!$B:$B,'[13]Input_27-04'!$M:$M,"")</f>
        <v/>
      </c>
      <c r="AG1458" s="7"/>
      <c r="AH1458" s="3"/>
      <c r="AI1458" s="18" t="str">
        <f>_xlfn.XLOOKUP(B1458,'[3]Cells Huawei 27042026 10h'!$B:$B,'[3]Cells Huawei 27042026 10h'!$T:$T,"")</f>
        <v/>
      </c>
      <c r="AJ1458" s="18" t="str">
        <f>_xlfn.XLOOKUP(B1458,'[3]Cells Huawei 27042026 15h'!$B:$B,'[3]Cells Huawei 27042026 15h'!$T:$T,"")</f>
        <v/>
      </c>
      <c r="AK1458" s="18" t="str">
        <f>_xlfn.XLOOKUP(B1458,'[4]cells down 27042026 11h28'!$B:$B,'[4]cells down 27042026 11h28'!$R:$R,"")</f>
        <v/>
      </c>
      <c r="AL1458" s="18" t="str">
        <f>_xlfn.XLOOKUP(B1458,'[4]cells down 27042026 18h01'!$B:$B,'[4]cells down 27042026 18h01'!$R:$R,"")</f>
        <v/>
      </c>
      <c r="AM1458" s="18" t="str">
        <f>_xlfn.XLOOKUP(B1458,'[5]cell downs 27042026 11h'!$B:$B,'[5]cell downs 27042026 11h'!$R:$R,"")</f>
        <v/>
      </c>
      <c r="AN1458" s="18" t="str">
        <f>_xlfn.XLOOKUP(B1458,'[5]cell downs 27042026 17h40'!$B:$B,'[5]cell downs 27042026 17h40'!$R:$R,"")</f>
        <v/>
      </c>
      <c r="AO1458" s="18" t="str">
        <f>_xlfn.XLOOKUP(B1458,'[6]ALL SITES DOWN'!$D:$D,'[6]ALL SITES DOWN'!$J:$J,"")</f>
        <v/>
      </c>
      <c r="AP1458" s="18" t="str">
        <f>_xlfn.XLOOKUP(B1458,'[7]ALL SITES DOWN'!$D:$D,'[7]ALL SITES DOWN'!$J:$J,"")</f>
        <v/>
      </c>
      <c r="AQ1458" s="9" t="str">
        <f>_xlfn.XLOOKUP(B1458,[8]sheet1!$AC:$AC,[8]sheet1!$AF:$AF,"")</f>
        <v/>
      </c>
      <c r="AR1458" s="14"/>
      <c r="AS1458" s="14" t="s">
        <v>5465</v>
      </c>
      <c r="AT1458" s="14" t="str">
        <f>_xlfn.XLOOKUP(B1458,'[9]cell downs 18042026 17h'!$B:$B,'[9]cell downs 18042026 17h'!$B:$B,"")</f>
        <v/>
      </c>
      <c r="AU1458" s="14" t="str">
        <f>_xlfn.XLOOKUP(B1458,'[10]Cells Huawei 19042026 15h'!$B:$B,'[10]Cells Huawei 19042026 15h'!$B:$B,"")</f>
        <v/>
      </c>
      <c r="AV1458" s="9" t="str">
        <f>_xlfn.XLOOKUP(B1458,'[11]cells down 19042026 9H40'!$B:$B,'[11]cells down 19042026 9H40'!$B:$B,"")</f>
        <v/>
      </c>
    </row>
    <row r="1459" spans="1:48" hidden="1" x14ac:dyDescent="0.3">
      <c r="A1459" s="1" t="s">
        <v>2480</v>
      </c>
      <c r="B1459" s="8" t="s">
        <v>2481</v>
      </c>
      <c r="C1459" s="3" t="str">
        <f>_xlfn.XLOOKUP(B1459,'[1]daily break down'!$D:$D,'[1]daily break down'!$E:$E,"")</f>
        <v>NORD-OUEST</v>
      </c>
      <c r="D1459" s="1" t="s">
        <v>11</v>
      </c>
      <c r="E1459" s="1" t="s">
        <v>12</v>
      </c>
      <c r="F1459" s="3" t="s">
        <v>51</v>
      </c>
      <c r="G1459" s="1" t="s">
        <v>52</v>
      </c>
      <c r="H1459" s="27" t="str">
        <f>_xlfn.XLOOKUP(B1459,[2]CALCULATION!$B:$B,[2]CALCULATION!$H:$H,"")</f>
        <v>Huawei</v>
      </c>
      <c r="I1459" s="26">
        <v>0</v>
      </c>
      <c r="J1459" s="26">
        <v>8.0257852428281581E-4</v>
      </c>
      <c r="K1459" s="26">
        <v>0</v>
      </c>
      <c r="L1459" s="26">
        <v>0</v>
      </c>
      <c r="M1459" s="26">
        <v>0</v>
      </c>
      <c r="N1459" s="26">
        <v>0</v>
      </c>
      <c r="O1459" s="26">
        <v>0</v>
      </c>
      <c r="P1459" s="114" t="s">
        <v>6364</v>
      </c>
      <c r="Q1459" s="42" t="s">
        <v>5538</v>
      </c>
      <c r="R1459" s="42"/>
      <c r="S1459" s="41" t="str" cm="1">
        <f t="array" ref="S1459">IFERROR(_xlfn.IFS(
U1459="MPR ISSUE","PDH",
U1459="BSS Hardware Issue","BSS",
U1459="Sites strategiques, MLL, Pylone, etc.","ENVTECH",
U1459="AKTIVCO DEFAUT GE &amp; POWER Cabinet","AKTIVCO",
U1459="AKTIVCO Coupure ENEO &amp; Baisse de tension","AKTIVCO GRID ONLY",
U1459="Coupure ENEO &amp; Baisse de tension","IHS GRID ONLY",
U1459="Defaut GE &amp; POWER Cabinet","IHS",
U1459="Sharing","Partners",
U1459="Sites strategiques &amp; DataCenter","SST &amp; DC",
U1459="Exclu","Exclu",
U1459="SAT","SAT",
U1459="SPARE-ISSUE","SPARE-ISSUE",
U1459="Fiber CAmtel","TRANS_FO_CAMTEL",
U1459="Fiber AOF","Fiber AOF",
U1459="Projet OCM (HUAWEI)","TRAVAUX-HUAWEI",
U1459="Projet OCM (NOKIA)","TRAVAUX-NOKIA",
U1459="ACCESS-ISSUE","ACCESS-ISSUE",
U1459="Projet OCM (ZTE, NOKIA, autres projets)","TRAVAUX OCM",
U1459="No root CAuse","No root cause",
U1459="ODU HS","PDH",
U1459="IP &amp; VLAN","PDH",
U1459="Warehouse HUAWEI","SPARE-ISSUE",
U1459="SPARE-HS","SPARE-ISSUE",
U1459="Power Telco","BSS",U1459="no impacts","no impacts"
),"")</f>
        <v>No root cause</v>
      </c>
      <c r="T1459" s="41" t="str" cm="1">
        <f t="array" ref="T1459">IFERROR(_xlfn.IFS(
U1459="MPR ISSUE","TX ISSUE",
U1459="BSS Hardware Issue","RAN ISSUE",
U1459="Sites strategiques, MLL, Pylone, etc.","ENVTECH",
U1459="AKTIVCO DEFAUT GE &amp; POWER Cabinet","POWER ISSUE",
U1459="AKTIVCO Coupure ENEO &amp; Baisse de tension","POWER ISSUE",
U1459="Coupure ENEO &amp; Baisse de tension","POWER ISSUE",
U1459="Defaut GE &amp; POWER Cabinet","POWER ISSUE",
U1459="Sharing","POWER ISSUE",
U1459="Sites strategiques &amp; DataCenter","POWER ISSUE",
U1459="Exclu","Exclu",
U1459="SAT","TX ISSUE",
U1459="SPARE-ISSUE","SPARE-ISSUE",
U1459="Fiber CAmtel","TX ISSUE",
U1459="Fiber AOF","TX ISSUE",
U1459="Projet OCM (HUAWEI)","TRAVAUX-HUAWEI",
U1459="Projet OCM (NOKIA)","TRAVAUX -NOKIA",
U1459="ACCESS-ISSUE","ACCESS-ISSUE",
U1459="Projet OCM (ZTE, NOKIA, autres projets)","TRAVAUX OCM",
U1459="No root CAuse","No root cause",
U1459="ODU HS","TX ISSUE",
U1459="IP &amp; VLAN","TX ISSUE",
U1459="Warehouse HUAWEI","SPARE-ISSUE",
U1459="SPARE-HS","SPARE-ISSUE",
U1459="Power Telco","RAN ISSUE",U1459="no impacts","no impacts"
),"")</f>
        <v>No root cause</v>
      </c>
      <c r="U1459" s="68" t="s">
        <v>5691</v>
      </c>
      <c r="V1459" s="41" t="str" cm="1">
        <f t="array" ref="V1459">IFERROR(_xlfn.IFS(
U1459="MPR ISSUE","ACTIVE",
U1459="BSS Hardware Issue","ACTIVE",
U1459="Sites strategiques, MLL, Pylone, etc.","PASSIVE",
U1459="AKTIVCO DEFAUT GE &amp; POWER Cabinet","PASSIVE",
U1459="AKTIVCO Coupure ENEO &amp; Baisse de tension","PASSIVE",
U1459="Coupure ENEO &amp; Baisse de tension","PASSIVE",
U1459="Defaut GE &amp; POWER Cabinet","PASSIVE",
U1459="Sharing","PASSIVE",
U1459="Sites strategiques &amp; DataCenter","PASSIVE",
U1459="Exclu","Exclu",
U1459="SAT","ACTIVE",
U1459="SPARE-ISSUE","SPARE-ISSUE",
U1459="Fiber CAmtel","ACTIVE",
U1459="Fiber AOF","ACTIVE",
U1459="Projet OCM (HUAWEI)","PLANNED WORKS",
U1459="Projet OCM (NOKIA)","PLANNED WORKS",
U1459="ACCESS-ISSUE","ACCESS-ISSUE",
U1459="Projet OCM (ZTE, NOKIA, autres projets)","PLANNED WORKS",
U1459="No root CAuse","No root cause",
U1459="ODU HS","ACTIVE",
U1459="IP &amp; VLAN","ACTIVE",
U1459="Warehouse HUAWEI","SPARE-ISSUE",
U1459="SPARE-HS","SPARE-ISSUE",
U1459="Power Telco","ACTIVE", U1459="no impacts","no impacts"
),"")</f>
        <v>No root cause</v>
      </c>
      <c r="W1459" s="113"/>
      <c r="X1459" s="113"/>
      <c r="Y1459" s="113"/>
      <c r="Z1459" s="113"/>
      <c r="AA1459" s="113"/>
      <c r="AB1459" s="17" t="s">
        <v>5465</v>
      </c>
      <c r="AC1459" s="17" t="str">
        <f>_xlfn.XLOOKUP(B1459,'INCIDENT-04-27-2026'!E:E,'INCIDENT-04-27-2026'!F:F,"")</f>
        <v/>
      </c>
      <c r="AD1459" s="9"/>
      <c r="AE1459" s="7" t="s">
        <v>5465</v>
      </c>
      <c r="AF1459" s="6" t="str">
        <f>_xlfn.XLOOKUP(B1459,'[13]Input_27-04'!$B:$B,'[13]Input_27-04'!$M:$M,"")</f>
        <v/>
      </c>
      <c r="AG1459" s="7"/>
      <c r="AH1459" s="3"/>
      <c r="AI1459" s="18" t="str">
        <f>_xlfn.XLOOKUP(B1459,'[3]Cells Huawei 27042026 10h'!$B:$B,'[3]Cells Huawei 27042026 10h'!$T:$T,"")</f>
        <v/>
      </c>
      <c r="AJ1459" s="18" t="str">
        <f>_xlfn.XLOOKUP(B1459,'[3]Cells Huawei 27042026 15h'!$B:$B,'[3]Cells Huawei 27042026 15h'!$T:$T,"")</f>
        <v/>
      </c>
      <c r="AK1459" s="18" t="str">
        <f>_xlfn.XLOOKUP(B1459,'[4]cells down 27042026 11h28'!$B:$B,'[4]cells down 27042026 11h28'!$R:$R,"")</f>
        <v/>
      </c>
      <c r="AL1459" s="18" t="str">
        <f>_xlfn.XLOOKUP(B1459,'[4]cells down 27042026 18h01'!$B:$B,'[4]cells down 27042026 18h01'!$R:$R,"")</f>
        <v/>
      </c>
      <c r="AM1459" s="18" t="str">
        <f>_xlfn.XLOOKUP(B1459,'[5]cell downs 27042026 11h'!$B:$B,'[5]cell downs 27042026 11h'!$R:$R,"")</f>
        <v/>
      </c>
      <c r="AN1459" s="18" t="str">
        <f>_xlfn.XLOOKUP(B1459,'[5]cell downs 27042026 17h40'!$B:$B,'[5]cell downs 27042026 17h40'!$R:$R,"")</f>
        <v/>
      </c>
      <c r="AO1459" s="18" t="str">
        <f>_xlfn.XLOOKUP(B1459,'[6]ALL SITES DOWN'!$D:$D,'[6]ALL SITES DOWN'!$J:$J,"")</f>
        <v/>
      </c>
      <c r="AP1459" s="18" t="str">
        <f>_xlfn.XLOOKUP(B1459,'[7]ALL SITES DOWN'!$D:$D,'[7]ALL SITES DOWN'!$J:$J,"")</f>
        <v/>
      </c>
      <c r="AQ1459" s="9" t="str">
        <f>_xlfn.XLOOKUP(B1459,[8]sheet1!$AC:$AC,[8]sheet1!$AF:$AF,"")</f>
        <v/>
      </c>
      <c r="AR1459" s="14"/>
      <c r="AS1459" s="14" t="s">
        <v>5465</v>
      </c>
      <c r="AT1459" s="14" t="str">
        <f>_xlfn.XLOOKUP(B1459,'[9]cell downs 18042026 17h'!$B:$B,'[9]cell downs 18042026 17h'!$B:$B,"")</f>
        <v/>
      </c>
      <c r="AU1459" s="14" t="str">
        <f>_xlfn.XLOOKUP(B1459,'[10]Cells Huawei 19042026 15h'!$B:$B,'[10]Cells Huawei 19042026 15h'!$B:$B,"")</f>
        <v/>
      </c>
      <c r="AV1459" s="9" t="str">
        <f>_xlfn.XLOOKUP(B1459,'[11]cells down 19042026 9H40'!$B:$B,'[11]cells down 19042026 9H40'!$B:$B,"")</f>
        <v/>
      </c>
    </row>
    <row r="1460" spans="1:48" hidden="1" x14ac:dyDescent="0.3">
      <c r="A1460" s="1" t="s">
        <v>2227</v>
      </c>
      <c r="B1460" s="8" t="s">
        <v>2228</v>
      </c>
      <c r="C1460" s="3" t="str">
        <f>_xlfn.XLOOKUP(B1460,'[1]daily break down'!$D:$D,'[1]daily break down'!$E:$E,"")</f>
        <v>NORD-OUEST</v>
      </c>
      <c r="D1460" s="1" t="s">
        <v>11</v>
      </c>
      <c r="E1460" s="1" t="s">
        <v>12</v>
      </c>
      <c r="F1460" s="3" t="s">
        <v>51</v>
      </c>
      <c r="G1460" s="1" t="s">
        <v>52</v>
      </c>
      <c r="H1460" s="27" t="str">
        <f>_xlfn.XLOOKUP(B1460,[2]CALCULATION!$B:$B,[2]CALCULATION!$H:$H,"")</f>
        <v>Huawei</v>
      </c>
      <c r="I1460" s="26">
        <v>0</v>
      </c>
      <c r="J1460" s="26">
        <v>5.3505234952187721E-4</v>
      </c>
      <c r="K1460" s="26">
        <v>0</v>
      </c>
      <c r="L1460" s="26">
        <v>0</v>
      </c>
      <c r="M1460" s="26">
        <v>0</v>
      </c>
      <c r="N1460" s="26">
        <v>0</v>
      </c>
      <c r="O1460" s="26">
        <v>0</v>
      </c>
      <c r="P1460" s="114" t="s">
        <v>6364</v>
      </c>
      <c r="Q1460" s="42" t="s">
        <v>5538</v>
      </c>
      <c r="R1460" s="42"/>
      <c r="S1460" s="41" t="str" cm="1">
        <f t="array" ref="S1460">IFERROR(_xlfn.IFS(
U1460="MPR ISSUE","PDH",
U1460="BSS Hardware Issue","BSS",
U1460="Sites strategiques, MLL, Pylone, etc.","ENVTECH",
U1460="AKTIVCO DEFAUT GE &amp; POWER Cabinet","AKTIVCO",
U1460="AKTIVCO Coupure ENEO &amp; Baisse de tension","AKTIVCO GRID ONLY",
U1460="Coupure ENEO &amp; Baisse de tension","IHS GRID ONLY",
U1460="Defaut GE &amp; POWER Cabinet","IHS",
U1460="Sharing","Partners",
U1460="Sites strategiques &amp; DataCenter","SST &amp; DC",
U1460="Exclu","Exclu",
U1460="SAT","SAT",
U1460="SPARE-ISSUE","SPARE-ISSUE",
U1460="Fiber CAmtel","TRANS_FO_CAMTEL",
U1460="Fiber AOF","Fiber AOF",
U1460="Projet OCM (HUAWEI)","TRAVAUX-HUAWEI",
U1460="Projet OCM (NOKIA)","TRAVAUX-NOKIA",
U1460="ACCESS-ISSUE","ACCESS-ISSUE",
U1460="Projet OCM (ZTE, NOKIA, autres projets)","TRAVAUX OCM",
U1460="No root CAuse","No root cause",
U1460="ODU HS","PDH",
U1460="IP &amp; VLAN","PDH",
U1460="Warehouse HUAWEI","SPARE-ISSUE",
U1460="SPARE-HS","SPARE-ISSUE",
U1460="Power Telco","BSS",U1460="no impacts","no impacts"
),"")</f>
        <v>No root cause</v>
      </c>
      <c r="T1460" s="41" t="str" cm="1">
        <f t="array" ref="T1460">IFERROR(_xlfn.IFS(
U1460="MPR ISSUE","TX ISSUE",
U1460="BSS Hardware Issue","RAN ISSUE",
U1460="Sites strategiques, MLL, Pylone, etc.","ENVTECH",
U1460="AKTIVCO DEFAUT GE &amp; POWER Cabinet","POWER ISSUE",
U1460="AKTIVCO Coupure ENEO &amp; Baisse de tension","POWER ISSUE",
U1460="Coupure ENEO &amp; Baisse de tension","POWER ISSUE",
U1460="Defaut GE &amp; POWER Cabinet","POWER ISSUE",
U1460="Sharing","POWER ISSUE",
U1460="Sites strategiques &amp; DataCenter","POWER ISSUE",
U1460="Exclu","Exclu",
U1460="SAT","TX ISSUE",
U1460="SPARE-ISSUE","SPARE-ISSUE",
U1460="Fiber CAmtel","TX ISSUE",
U1460="Fiber AOF","TX ISSUE",
U1460="Projet OCM (HUAWEI)","TRAVAUX-HUAWEI",
U1460="Projet OCM (NOKIA)","TRAVAUX -NOKIA",
U1460="ACCESS-ISSUE","ACCESS-ISSUE",
U1460="Projet OCM (ZTE, NOKIA, autres projets)","TRAVAUX OCM",
U1460="No root CAuse","No root cause",
U1460="ODU HS","TX ISSUE",
U1460="IP &amp; VLAN","TX ISSUE",
U1460="Warehouse HUAWEI","SPARE-ISSUE",
U1460="SPARE-HS","SPARE-ISSUE",
U1460="Power Telco","RAN ISSUE",U1460="no impacts","no impacts"
),"")</f>
        <v>No root cause</v>
      </c>
      <c r="U1460" s="68" t="s">
        <v>5691</v>
      </c>
      <c r="V1460" s="41" t="str" cm="1">
        <f t="array" ref="V1460">IFERROR(_xlfn.IFS(
U1460="MPR ISSUE","ACTIVE",
U1460="BSS Hardware Issue","ACTIVE",
U1460="Sites strategiques, MLL, Pylone, etc.","PASSIVE",
U1460="AKTIVCO DEFAUT GE &amp; POWER Cabinet","PASSIVE",
U1460="AKTIVCO Coupure ENEO &amp; Baisse de tension","PASSIVE",
U1460="Coupure ENEO &amp; Baisse de tension","PASSIVE",
U1460="Defaut GE &amp; POWER Cabinet","PASSIVE",
U1460="Sharing","PASSIVE",
U1460="Sites strategiques &amp; DataCenter","PASSIVE",
U1460="Exclu","Exclu",
U1460="SAT","ACTIVE",
U1460="SPARE-ISSUE","SPARE-ISSUE",
U1460="Fiber CAmtel","ACTIVE",
U1460="Fiber AOF","ACTIVE",
U1460="Projet OCM (HUAWEI)","PLANNED WORKS",
U1460="Projet OCM (NOKIA)","PLANNED WORKS",
U1460="ACCESS-ISSUE","ACCESS-ISSUE",
U1460="Projet OCM (ZTE, NOKIA, autres projets)","PLANNED WORKS",
U1460="No root CAuse","No root cause",
U1460="ODU HS","ACTIVE",
U1460="IP &amp; VLAN","ACTIVE",
U1460="Warehouse HUAWEI","SPARE-ISSUE",
U1460="SPARE-HS","SPARE-ISSUE",
U1460="Power Telco","ACTIVE", U1460="no impacts","no impacts"
),"")</f>
        <v>No root cause</v>
      </c>
      <c r="W1460" s="113"/>
      <c r="X1460" s="113"/>
      <c r="Y1460" s="113"/>
      <c r="Z1460" s="113"/>
      <c r="AA1460" s="113"/>
      <c r="AB1460" s="17" t="s">
        <v>5465</v>
      </c>
      <c r="AC1460" s="17" t="str">
        <f>_xlfn.XLOOKUP(B1460,'INCIDENT-04-27-2026'!E:E,'INCIDENT-04-27-2026'!F:F,"")</f>
        <v/>
      </c>
      <c r="AD1460" s="9"/>
      <c r="AE1460" s="7" t="s">
        <v>5465</v>
      </c>
      <c r="AF1460" s="6" t="str">
        <f>_xlfn.XLOOKUP(B1460,'[13]Input_27-04'!$B:$B,'[13]Input_27-04'!$M:$M,"")</f>
        <v/>
      </c>
      <c r="AG1460" s="7"/>
      <c r="AH1460" s="3"/>
      <c r="AI1460" s="18" t="str">
        <f>_xlfn.XLOOKUP(B1460,'[3]Cells Huawei 27042026 10h'!$B:$B,'[3]Cells Huawei 27042026 10h'!$T:$T,"")</f>
        <v/>
      </c>
      <c r="AJ1460" s="18" t="str">
        <f>_xlfn.XLOOKUP(B1460,'[3]Cells Huawei 27042026 15h'!$B:$B,'[3]Cells Huawei 27042026 15h'!$T:$T,"")</f>
        <v/>
      </c>
      <c r="AK1460" s="18" t="str">
        <f>_xlfn.XLOOKUP(B1460,'[4]cells down 27042026 11h28'!$B:$B,'[4]cells down 27042026 11h28'!$R:$R,"")</f>
        <v/>
      </c>
      <c r="AL1460" s="18" t="str">
        <f>_xlfn.XLOOKUP(B1460,'[4]cells down 27042026 18h01'!$B:$B,'[4]cells down 27042026 18h01'!$R:$R,"")</f>
        <v/>
      </c>
      <c r="AM1460" s="18" t="str">
        <f>_xlfn.XLOOKUP(B1460,'[5]cell downs 27042026 11h'!$B:$B,'[5]cell downs 27042026 11h'!$R:$R,"")</f>
        <v/>
      </c>
      <c r="AN1460" s="18" t="str">
        <f>_xlfn.XLOOKUP(B1460,'[5]cell downs 27042026 17h40'!$B:$B,'[5]cell downs 27042026 17h40'!$R:$R,"")</f>
        <v/>
      </c>
      <c r="AO1460" s="18" t="str">
        <f>_xlfn.XLOOKUP(B1460,'[6]ALL SITES DOWN'!$D:$D,'[6]ALL SITES DOWN'!$J:$J,"")</f>
        <v/>
      </c>
      <c r="AP1460" s="18" t="str">
        <f>_xlfn.XLOOKUP(B1460,'[7]ALL SITES DOWN'!$D:$D,'[7]ALL SITES DOWN'!$J:$J,"")</f>
        <v/>
      </c>
      <c r="AQ1460" s="9" t="str">
        <f>_xlfn.XLOOKUP(B1460,[8]sheet1!$AC:$AC,[8]sheet1!$AF:$AF,"")</f>
        <v/>
      </c>
      <c r="AR1460" s="14"/>
      <c r="AS1460" s="14" t="s">
        <v>5465</v>
      </c>
      <c r="AT1460" s="14" t="str">
        <f>_xlfn.XLOOKUP(B1460,'[9]cell downs 18042026 17h'!$B:$B,'[9]cell downs 18042026 17h'!$B:$B,"")</f>
        <v/>
      </c>
      <c r="AU1460" s="14" t="str">
        <f>_xlfn.XLOOKUP(B1460,'[10]Cells Huawei 19042026 15h'!$B:$B,'[10]Cells Huawei 19042026 15h'!$B:$B,"")</f>
        <v/>
      </c>
      <c r="AV1460" s="9" t="str">
        <f>_xlfn.XLOOKUP(B1460,'[11]cells down 19042026 9H40'!$B:$B,'[11]cells down 19042026 9H40'!$B:$B,"")</f>
        <v/>
      </c>
    </row>
    <row r="1461" spans="1:48" hidden="1" x14ac:dyDescent="0.3">
      <c r="A1461" s="1" t="s">
        <v>3021</v>
      </c>
      <c r="B1461" s="8" t="s">
        <v>3022</v>
      </c>
      <c r="C1461" s="3" t="str">
        <f>_xlfn.XLOOKUP(B1461,'[1]daily break down'!$D:$D,'[1]daily break down'!$E:$E,"")</f>
        <v>NORD-OUEST</v>
      </c>
      <c r="D1461" s="1" t="s">
        <v>11</v>
      </c>
      <c r="E1461" s="1" t="s">
        <v>12</v>
      </c>
      <c r="F1461" s="3" t="s">
        <v>51</v>
      </c>
      <c r="G1461" s="1" t="s">
        <v>3023</v>
      </c>
      <c r="H1461" s="27" t="str">
        <f>_xlfn.XLOOKUP(B1461,[2]CALCULATION!$B:$B,[2]CALCULATION!$H:$H,"")</f>
        <v>Huawei</v>
      </c>
      <c r="I1461" s="26">
        <v>0</v>
      </c>
      <c r="J1461" s="26">
        <v>1.5180326909851527</v>
      </c>
      <c r="K1461" s="26">
        <v>0</v>
      </c>
      <c r="L1461" s="26">
        <v>2.6752617476093849E-3</v>
      </c>
      <c r="M1461" s="26">
        <v>6.4206281942625247E-3</v>
      </c>
      <c r="N1461" s="26">
        <v>0</v>
      </c>
      <c r="O1461" s="26">
        <v>0</v>
      </c>
      <c r="P1461" s="114" t="s">
        <v>6364</v>
      </c>
      <c r="Q1461" s="42" t="s">
        <v>6353</v>
      </c>
      <c r="R1461" s="42"/>
      <c r="S1461" s="41" t="str" cm="1">
        <f t="array" ref="S1461">IFERROR(_xlfn.IFS(
U1461="MPR ISSUE","PDH",
U1461="BSS Hardware Issue","BSS",
U1461="Sites strategiques, MLL, Pylone, etc.","ENVTECH",
U1461="AKTIVCO DEFAUT GE &amp; POWER Cabinet","AKTIVCO",
U1461="AKTIVCO Coupure ENEO &amp; Baisse de tension","AKTIVCO GRID ONLY",
U1461="Coupure ENEO &amp; Baisse de tension","IHS GRID ONLY",
U1461="Defaut GE &amp; POWER Cabinet","IHS",
U1461="Sharing","Partners",
U1461="Sites strategiques &amp; DataCenter","SST &amp; DC",
U1461="Exclu","Exclu",
U1461="SAT","SAT",
U1461="SPARE-ISSUE","SPARE-ISSUE",
U1461="Fiber CAmtel","TRANS_FO_CAMTEL",
U1461="Fiber AOF","Fiber AOF",
U1461="Projet OCM (HUAWEI)","TRAVAUX-HUAWEI",
U1461="Projet OCM (NOKIA)","TRAVAUX-NOKIA",
U1461="ACCESS-ISSUE","ACCESS-ISSUE",
U1461="Projet OCM (ZTE, NOKIA, autres projets)","TRAVAUX OCM",
U1461="No root CAuse","No root cause",
U1461="ODU HS","PDH",
U1461="IP &amp; VLAN","PDH",
U1461="Warehouse HUAWEI","SPARE-ISSUE",
U1461="SPARE-HS","SPARE-ISSUE",
U1461="Power Telco","BSS",U1461="no impacts","no impacts"
),"")</f>
        <v/>
      </c>
      <c r="T1461" s="41" t="str" cm="1">
        <f t="array" ref="T1461">IFERROR(_xlfn.IFS(
U1461="MPR ISSUE","TX ISSUE",
U1461="BSS Hardware Issue","RAN ISSUE",
U1461="Sites strategiques, MLL, Pylone, etc.","ENVTECH",
U1461="AKTIVCO DEFAUT GE &amp; POWER Cabinet","POWER ISSUE",
U1461="AKTIVCO Coupure ENEO &amp; Baisse de tension","POWER ISSUE",
U1461="Coupure ENEO &amp; Baisse de tension","POWER ISSUE",
U1461="Defaut GE &amp; POWER Cabinet","POWER ISSUE",
U1461="Sharing","POWER ISSUE",
U1461="Sites strategiques &amp; DataCenter","POWER ISSUE",
U1461="Exclu","Exclu",
U1461="SAT","TX ISSUE",
U1461="SPARE-ISSUE","SPARE-ISSUE",
U1461="Fiber CAmtel","TX ISSUE",
U1461="Fiber AOF","TX ISSUE",
U1461="Projet OCM (HUAWEI)","TRAVAUX-HUAWEI",
U1461="Projet OCM (NOKIA)","TRAVAUX -NOKIA",
U1461="ACCESS-ISSUE","ACCESS-ISSUE",
U1461="Projet OCM (ZTE, NOKIA, autres projets)","TRAVAUX OCM",
U1461="No root CAuse","No root cause",
U1461="ODU HS","TX ISSUE",
U1461="IP &amp; VLAN","TX ISSUE",
U1461="Warehouse HUAWEI","SPARE-ISSUE",
U1461="SPARE-HS","SPARE-ISSUE",
U1461="Power Telco","RAN ISSUE",U1461="no impacts","no impacts"
),"")</f>
        <v/>
      </c>
      <c r="U1461" s="68"/>
      <c r="V1461" s="41" t="str" cm="1">
        <f t="array" ref="V1461">IFERROR(_xlfn.IFS(
U1461="MPR ISSUE","ACTIVE",
U1461="BSS Hardware Issue","ACTIVE",
U1461="Sites strategiques, MLL, Pylone, etc.","PASSIVE",
U1461="AKTIVCO DEFAUT GE &amp; POWER Cabinet","PASSIVE",
U1461="AKTIVCO Coupure ENEO &amp; Baisse de tension","PASSIVE",
U1461="Coupure ENEO &amp; Baisse de tension","PASSIVE",
U1461="Defaut GE &amp; POWER Cabinet","PASSIVE",
U1461="Sharing","PASSIVE",
U1461="Sites strategiques &amp; DataCenter","PASSIVE",
U1461="Exclu","Exclu",
U1461="SAT","ACTIVE",
U1461="SPARE-ISSUE","SPARE-ISSUE",
U1461="Fiber CAmtel","ACTIVE",
U1461="Fiber AOF","ACTIVE",
U1461="Projet OCM (HUAWEI)","PLANNED WORKS",
U1461="Projet OCM (NOKIA)","PLANNED WORKS",
U1461="ACCESS-ISSUE","ACCESS-ISSUE",
U1461="Projet OCM (ZTE, NOKIA, autres projets)","PLANNED WORKS",
U1461="No root CAuse","No root cause",
U1461="ODU HS","ACTIVE",
U1461="IP &amp; VLAN","ACTIVE",
U1461="Warehouse HUAWEI","SPARE-ISSUE",
U1461="SPARE-HS","SPARE-ISSUE",
U1461="Power Telco","ACTIVE", U1461="no impacts","no impacts"
),"")</f>
        <v/>
      </c>
      <c r="W1461" s="113"/>
      <c r="X1461" s="113"/>
      <c r="Y1461" s="113"/>
      <c r="Z1461" s="113"/>
      <c r="AA1461" s="113"/>
      <c r="AB1461" s="17" t="s">
        <v>5465</v>
      </c>
      <c r="AC1461" s="17" t="str">
        <f>_xlfn.XLOOKUP(B1461,'INCIDENT-04-27-2026'!E:E,'INCIDENT-04-27-2026'!F:F,"")</f>
        <v/>
      </c>
      <c r="AD1461" s="9"/>
      <c r="AE1461" s="7" t="s">
        <v>5465</v>
      </c>
      <c r="AF1461" s="6" t="str">
        <f>_xlfn.XLOOKUP(B1461,'[13]Input_27-04'!$B:$B,'[13]Input_27-04'!$M:$M,"")</f>
        <v/>
      </c>
      <c r="AG1461" s="7"/>
      <c r="AH1461" s="3"/>
      <c r="AI1461" s="18" t="str">
        <f>_xlfn.XLOOKUP(B1461,'[3]Cells Huawei 27042026 10h'!$B:$B,'[3]Cells Huawei 27042026 10h'!$T:$T,"")</f>
        <v/>
      </c>
      <c r="AJ1461" s="18" t="str">
        <f>_xlfn.XLOOKUP(B1461,'[3]Cells Huawei 27042026 15h'!$B:$B,'[3]Cells Huawei 27042026 15h'!$T:$T,"")</f>
        <v/>
      </c>
      <c r="AK1461" s="18" t="str">
        <f>_xlfn.XLOOKUP(B1461,'[4]cells down 27042026 11h28'!$B:$B,'[4]cells down 27042026 11h28'!$R:$R,"")</f>
        <v/>
      </c>
      <c r="AL1461" s="18" t="str">
        <f>_xlfn.XLOOKUP(B1461,'[4]cells down 27042026 18h01'!$B:$B,'[4]cells down 27042026 18h01'!$R:$R,"")</f>
        <v/>
      </c>
      <c r="AM1461" s="18" t="str">
        <f>_xlfn.XLOOKUP(B1461,'[5]cell downs 27042026 11h'!$B:$B,'[5]cell downs 27042026 11h'!$R:$R,"")</f>
        <v/>
      </c>
      <c r="AN1461" s="18" t="str">
        <f>_xlfn.XLOOKUP(B1461,'[5]cell downs 27042026 17h40'!$B:$B,'[5]cell downs 27042026 17h40'!$R:$R,"")</f>
        <v/>
      </c>
      <c r="AO1461" s="18" t="str">
        <f>_xlfn.XLOOKUP(B1461,'[6]ALL SITES DOWN'!$D:$D,'[6]ALL SITES DOWN'!$J:$J,"")</f>
        <v/>
      </c>
      <c r="AP1461" s="18" t="str">
        <f>_xlfn.XLOOKUP(B1461,'[7]ALL SITES DOWN'!$D:$D,'[7]ALL SITES DOWN'!$J:$J,"")</f>
        <v/>
      </c>
      <c r="AQ1461" s="9" t="str">
        <f>_xlfn.XLOOKUP(B1461,[8]sheet1!$AC:$AC,[8]sheet1!$AF:$AF,"")</f>
        <v/>
      </c>
      <c r="AR1461" s="14"/>
      <c r="AS1461" s="14" t="s">
        <v>5465</v>
      </c>
      <c r="AT1461" s="14" t="str">
        <f>_xlfn.XLOOKUP(B1461,'[9]cell downs 18042026 17h'!$B:$B,'[9]cell downs 18042026 17h'!$B:$B,"")</f>
        <v/>
      </c>
      <c r="AU1461" s="14" t="str">
        <f>_xlfn.XLOOKUP(B1461,'[10]Cells Huawei 19042026 15h'!$B:$B,'[10]Cells Huawei 19042026 15h'!$B:$B,"")</f>
        <v/>
      </c>
      <c r="AV1461" s="9" t="str">
        <f>_xlfn.XLOOKUP(B1461,'[11]cells down 19042026 9H40'!$B:$B,'[11]cells down 19042026 9H40'!$B:$B,"")</f>
        <v/>
      </c>
    </row>
    <row r="1462" spans="1:48" hidden="1" x14ac:dyDescent="0.3">
      <c r="A1462" s="1" t="s">
        <v>4337</v>
      </c>
      <c r="B1462" s="8" t="s">
        <v>4338</v>
      </c>
      <c r="C1462" s="3" t="str">
        <f>_xlfn.XLOOKUP(B1462,'[1]daily break down'!$D:$D,'[1]daily break down'!$E:$E,"")</f>
        <v>SUD-OUEST</v>
      </c>
      <c r="D1462" s="1" t="s">
        <v>11</v>
      </c>
      <c r="E1462" s="1" t="s">
        <v>154</v>
      </c>
      <c r="F1462" s="3" t="s">
        <v>13</v>
      </c>
      <c r="G1462" s="1" t="s">
        <v>684</v>
      </c>
      <c r="H1462" s="27" t="str">
        <f>_xlfn.XLOOKUP(B1462,[2]CALCULATION!$B:$B,[2]CALCULATION!$H:$H,"")</f>
        <v>HUAWEI</v>
      </c>
      <c r="I1462" s="26">
        <v>0</v>
      </c>
      <c r="J1462" s="26">
        <v>0</v>
      </c>
      <c r="K1462" s="26">
        <v>0</v>
      </c>
      <c r="L1462" s="26">
        <v>0</v>
      </c>
      <c r="M1462" s="26">
        <v>0</v>
      </c>
      <c r="N1462" s="26">
        <v>0</v>
      </c>
      <c r="O1462" s="26">
        <v>0</v>
      </c>
      <c r="P1462" s="114" t="s">
        <v>6364</v>
      </c>
      <c r="Q1462" s="42" t="s">
        <v>6353</v>
      </c>
      <c r="R1462" s="42"/>
      <c r="S1462" s="41" t="str" cm="1">
        <f t="array" ref="S1462">IFERROR(_xlfn.IFS(
U1462="MPR ISSUE","PDH",
U1462="BSS Hardware Issue","BSS",
U1462="Sites strategiques, MLL, Pylone, etc.","ENVTECH",
U1462="AKTIVCO DEFAUT GE &amp; POWER Cabinet","AKTIVCO",
U1462="AKTIVCO Coupure ENEO &amp; Baisse de tension","AKTIVCO GRID ONLY",
U1462="Coupure ENEO &amp; Baisse de tension","IHS GRID ONLY",
U1462="Defaut GE &amp; POWER Cabinet","IHS",
U1462="Sharing","Partners",
U1462="Sites strategiques &amp; DataCenter","SST &amp; DC",
U1462="Exclu","Exclu",
U1462="SAT","SAT",
U1462="SPARE-ISSUE","SPARE-ISSUE",
U1462="Fiber CAmtel","TRANS_FO_CAMTEL",
U1462="Fiber AOF","Fiber AOF",
U1462="Projet OCM (HUAWEI)","TRAVAUX-HUAWEI",
U1462="Projet OCM (NOKIA)","TRAVAUX-NOKIA",
U1462="ACCESS-ISSUE","ACCESS-ISSUE",
U1462="Projet OCM (ZTE, NOKIA, autres projets)","TRAVAUX OCM",
U1462="No root CAuse","No root cause",
U1462="ODU HS","PDH",
U1462="IP &amp; VLAN","PDH",
U1462="Warehouse HUAWEI","SPARE-ISSUE",
U1462="SPARE-HS","SPARE-ISSUE",
U1462="Power Telco","BSS",U1462="no impacts","no impacts"
),"")</f>
        <v/>
      </c>
      <c r="T1462" s="41" t="str" cm="1">
        <f t="array" ref="T1462">IFERROR(_xlfn.IFS(
U1462="MPR ISSUE","TX ISSUE",
U1462="BSS Hardware Issue","RAN ISSUE",
U1462="Sites strategiques, MLL, Pylone, etc.","ENVTECH",
U1462="AKTIVCO DEFAUT GE &amp; POWER Cabinet","POWER ISSUE",
U1462="AKTIVCO Coupure ENEO &amp; Baisse de tension","POWER ISSUE",
U1462="Coupure ENEO &amp; Baisse de tension","POWER ISSUE",
U1462="Defaut GE &amp; POWER Cabinet","POWER ISSUE",
U1462="Sharing","POWER ISSUE",
U1462="Sites strategiques &amp; DataCenter","POWER ISSUE",
U1462="Exclu","Exclu",
U1462="SAT","TX ISSUE",
U1462="SPARE-ISSUE","SPARE-ISSUE",
U1462="Fiber CAmtel","TX ISSUE",
U1462="Fiber AOF","TX ISSUE",
U1462="Projet OCM (HUAWEI)","TRAVAUX-HUAWEI",
U1462="Projet OCM (NOKIA)","TRAVAUX -NOKIA",
U1462="ACCESS-ISSUE","ACCESS-ISSUE",
U1462="Projet OCM (ZTE, NOKIA, autres projets)","TRAVAUX OCM",
U1462="No root CAuse","No root cause",
U1462="ODU HS","TX ISSUE",
U1462="IP &amp; VLAN","TX ISSUE",
U1462="Warehouse HUAWEI","SPARE-ISSUE",
U1462="SPARE-HS","SPARE-ISSUE",
U1462="Power Telco","RAN ISSUE",U1462="no impacts","no impacts"
),"")</f>
        <v/>
      </c>
      <c r="U1462" s="68"/>
      <c r="V1462" s="41" t="str" cm="1">
        <f t="array" ref="V1462">IFERROR(_xlfn.IFS(
U1462="MPR ISSUE","ACTIVE",
U1462="BSS Hardware Issue","ACTIVE",
U1462="Sites strategiques, MLL, Pylone, etc.","PASSIVE",
U1462="AKTIVCO DEFAUT GE &amp; POWER Cabinet","PASSIVE",
U1462="AKTIVCO Coupure ENEO &amp; Baisse de tension","PASSIVE",
U1462="Coupure ENEO &amp; Baisse de tension","PASSIVE",
U1462="Defaut GE &amp; POWER Cabinet","PASSIVE",
U1462="Sharing","PASSIVE",
U1462="Sites strategiques &amp; DataCenter","PASSIVE",
U1462="Exclu","Exclu",
U1462="SAT","ACTIVE",
U1462="SPARE-ISSUE","SPARE-ISSUE",
U1462="Fiber CAmtel","ACTIVE",
U1462="Fiber AOF","ACTIVE",
U1462="Projet OCM (HUAWEI)","PLANNED WORKS",
U1462="Projet OCM (NOKIA)","PLANNED WORKS",
U1462="ACCESS-ISSUE","ACCESS-ISSUE",
U1462="Projet OCM (ZTE, NOKIA, autres projets)","PLANNED WORKS",
U1462="No root CAuse","No root cause",
U1462="ODU HS","ACTIVE",
U1462="IP &amp; VLAN","ACTIVE",
U1462="Warehouse HUAWEI","SPARE-ISSUE",
U1462="SPARE-HS","SPARE-ISSUE",
U1462="Power Telco","ACTIVE", U1462="no impacts","no impacts"
),"")</f>
        <v/>
      </c>
      <c r="W1462" s="113"/>
      <c r="X1462" s="113"/>
      <c r="Y1462" s="113"/>
      <c r="Z1462" s="113"/>
      <c r="AA1462" s="113"/>
      <c r="AB1462" s="17" t="s">
        <v>5465</v>
      </c>
      <c r="AC1462" s="17" t="str">
        <f>_xlfn.XLOOKUP(B1462,'INCIDENT-04-27-2026'!E:E,'INCIDENT-04-27-2026'!F:F,"")</f>
        <v/>
      </c>
      <c r="AD1462" s="9"/>
      <c r="AE1462" s="7" t="s">
        <v>5465</v>
      </c>
      <c r="AF1462" s="6" t="str">
        <f>_xlfn.XLOOKUP(B1462,'[13]Input_27-04'!$B:$B,'[13]Input_27-04'!$M:$M,"")</f>
        <v/>
      </c>
      <c r="AG1462" s="7"/>
      <c r="AH1462" s="3"/>
      <c r="AI1462" s="18" t="str">
        <f>_xlfn.XLOOKUP(B1462,'[3]Cells Huawei 27042026 10h'!$B:$B,'[3]Cells Huawei 27042026 10h'!$T:$T,"")</f>
        <v/>
      </c>
      <c r="AJ1462" s="18" t="str">
        <f>_xlfn.XLOOKUP(B1462,'[3]Cells Huawei 27042026 15h'!$B:$B,'[3]Cells Huawei 27042026 15h'!$T:$T,"")</f>
        <v/>
      </c>
      <c r="AK1462" s="18" t="str">
        <f>_xlfn.XLOOKUP(B1462,'[4]cells down 27042026 11h28'!$B:$B,'[4]cells down 27042026 11h28'!$R:$R,"")</f>
        <v/>
      </c>
      <c r="AL1462" s="18" t="str">
        <f>_xlfn.XLOOKUP(B1462,'[4]cells down 27042026 18h01'!$B:$B,'[4]cells down 27042026 18h01'!$R:$R,"")</f>
        <v/>
      </c>
      <c r="AM1462" s="18" t="str">
        <f>_xlfn.XLOOKUP(B1462,'[5]cell downs 27042026 11h'!$B:$B,'[5]cell downs 27042026 11h'!$R:$R,"")</f>
        <v/>
      </c>
      <c r="AN1462" s="18" t="str">
        <f>_xlfn.XLOOKUP(B1462,'[5]cell downs 27042026 17h40'!$B:$B,'[5]cell downs 27042026 17h40'!$R:$R,"")</f>
        <v/>
      </c>
      <c r="AO1462" s="18" t="str">
        <f>_xlfn.XLOOKUP(B1462,'[6]ALL SITES DOWN'!$D:$D,'[6]ALL SITES DOWN'!$J:$J,"")</f>
        <v/>
      </c>
      <c r="AP1462" s="18" t="str">
        <f>_xlfn.XLOOKUP(B1462,'[7]ALL SITES DOWN'!$D:$D,'[7]ALL SITES DOWN'!$J:$J,"")</f>
        <v/>
      </c>
      <c r="AQ1462" s="9" t="str">
        <f>_xlfn.XLOOKUP(B1462,[8]sheet1!$AC:$AC,[8]sheet1!$AF:$AF,"")</f>
        <v/>
      </c>
      <c r="AR1462" s="14"/>
      <c r="AS1462" s="14" t="s">
        <v>5465</v>
      </c>
      <c r="AT1462" s="14" t="str">
        <f>_xlfn.XLOOKUP(B1462,'[9]cell downs 18042026 17h'!$B:$B,'[9]cell downs 18042026 17h'!$B:$B,"")</f>
        <v/>
      </c>
      <c r="AU1462" s="14" t="str">
        <f>_xlfn.XLOOKUP(B1462,'[10]Cells Huawei 19042026 15h'!$B:$B,'[10]Cells Huawei 19042026 15h'!$B:$B,"")</f>
        <v/>
      </c>
      <c r="AV1462" s="9" t="str">
        <f>_xlfn.XLOOKUP(B1462,'[11]cells down 19042026 9H40'!$B:$B,'[11]cells down 19042026 9H40'!$B:$B,"")</f>
        <v/>
      </c>
    </row>
    <row r="1463" spans="1:48" hidden="1" x14ac:dyDescent="0.3">
      <c r="A1463" s="1" t="s">
        <v>5135</v>
      </c>
      <c r="B1463" s="8" t="s">
        <v>5136</v>
      </c>
      <c r="C1463" s="3" t="str">
        <f>_xlfn.XLOOKUP(B1463,'[1]daily break down'!$D:$D,'[1]daily break down'!$E:$E,"")</f>
        <v>SUD-OUEST</v>
      </c>
      <c r="D1463" s="1" t="s">
        <v>11</v>
      </c>
      <c r="E1463" s="1" t="s">
        <v>154</v>
      </c>
      <c r="F1463" s="3" t="s">
        <v>13</v>
      </c>
      <c r="G1463" s="1" t="s">
        <v>684</v>
      </c>
      <c r="H1463" s="27" t="str">
        <f>_xlfn.XLOOKUP(B1463,[2]CALCULATION!$B:$B,[2]CALCULATION!$H:$H,"")</f>
        <v>HUAWEI</v>
      </c>
      <c r="I1463" s="26">
        <v>0.26993391033378711</v>
      </c>
      <c r="J1463" s="26">
        <v>0</v>
      </c>
      <c r="K1463" s="26">
        <v>0</v>
      </c>
      <c r="L1463" s="26">
        <v>0</v>
      </c>
      <c r="M1463" s="26">
        <v>0</v>
      </c>
      <c r="N1463" s="26">
        <v>0</v>
      </c>
      <c r="O1463" s="26">
        <v>0</v>
      </c>
      <c r="P1463" s="114" t="s">
        <v>6364</v>
      </c>
      <c r="Q1463" s="42" t="s">
        <v>6353</v>
      </c>
      <c r="R1463" s="42"/>
      <c r="S1463" s="41" t="str" cm="1">
        <f t="array" ref="S1463">IFERROR(_xlfn.IFS(
U1463="MPR ISSUE","PDH",
U1463="BSS Hardware Issue","BSS",
U1463="Sites strategiques, MLL, Pylone, etc.","ENVTECH",
U1463="AKTIVCO DEFAUT GE &amp; POWER Cabinet","AKTIVCO",
U1463="AKTIVCO Coupure ENEO &amp; Baisse de tension","AKTIVCO GRID ONLY",
U1463="Coupure ENEO &amp; Baisse de tension","IHS GRID ONLY",
U1463="Defaut GE &amp; POWER Cabinet","IHS",
U1463="Sharing","Partners",
U1463="Sites strategiques &amp; DataCenter","SST &amp; DC",
U1463="Exclu","Exclu",
U1463="SAT","SAT",
U1463="SPARE-ISSUE","SPARE-ISSUE",
U1463="Fiber CAmtel","TRANS_FO_CAMTEL",
U1463="Fiber AOF","Fiber AOF",
U1463="Projet OCM (HUAWEI)","TRAVAUX-HUAWEI",
U1463="Projet OCM (NOKIA)","TRAVAUX-NOKIA",
U1463="ACCESS-ISSUE","ACCESS-ISSUE",
U1463="Projet OCM (ZTE, NOKIA, autres projets)","TRAVAUX OCM",
U1463="No root CAuse","No root cause",
U1463="ODU HS","PDH",
U1463="IP &amp; VLAN","PDH",
U1463="Warehouse HUAWEI","SPARE-ISSUE",
U1463="SPARE-HS","SPARE-ISSUE",
U1463="Power Telco","BSS",U1463="no impacts","no impacts"
),"")</f>
        <v/>
      </c>
      <c r="T1463" s="41" t="str" cm="1">
        <f t="array" ref="T1463">IFERROR(_xlfn.IFS(
U1463="MPR ISSUE","TX ISSUE",
U1463="BSS Hardware Issue","RAN ISSUE",
U1463="Sites strategiques, MLL, Pylone, etc.","ENVTECH",
U1463="AKTIVCO DEFAUT GE &amp; POWER Cabinet","POWER ISSUE",
U1463="AKTIVCO Coupure ENEO &amp; Baisse de tension","POWER ISSUE",
U1463="Coupure ENEO &amp; Baisse de tension","POWER ISSUE",
U1463="Defaut GE &amp; POWER Cabinet","POWER ISSUE",
U1463="Sharing","POWER ISSUE",
U1463="Sites strategiques &amp; DataCenter","POWER ISSUE",
U1463="Exclu","Exclu",
U1463="SAT","TX ISSUE",
U1463="SPARE-ISSUE","SPARE-ISSUE",
U1463="Fiber CAmtel","TX ISSUE",
U1463="Fiber AOF","TX ISSUE",
U1463="Projet OCM (HUAWEI)","TRAVAUX-HUAWEI",
U1463="Projet OCM (NOKIA)","TRAVAUX -NOKIA",
U1463="ACCESS-ISSUE","ACCESS-ISSUE",
U1463="Projet OCM (ZTE, NOKIA, autres projets)","TRAVAUX OCM",
U1463="No root CAuse","No root cause",
U1463="ODU HS","TX ISSUE",
U1463="IP &amp; VLAN","TX ISSUE",
U1463="Warehouse HUAWEI","SPARE-ISSUE",
U1463="SPARE-HS","SPARE-ISSUE",
U1463="Power Telco","RAN ISSUE",U1463="no impacts","no impacts"
),"")</f>
        <v/>
      </c>
      <c r="U1463" s="68"/>
      <c r="V1463" s="41" t="str" cm="1">
        <f t="array" ref="V1463">IFERROR(_xlfn.IFS(
U1463="MPR ISSUE","ACTIVE",
U1463="BSS Hardware Issue","ACTIVE",
U1463="Sites strategiques, MLL, Pylone, etc.","PASSIVE",
U1463="AKTIVCO DEFAUT GE &amp; POWER Cabinet","PASSIVE",
U1463="AKTIVCO Coupure ENEO &amp; Baisse de tension","PASSIVE",
U1463="Coupure ENEO &amp; Baisse de tension","PASSIVE",
U1463="Defaut GE &amp; POWER Cabinet","PASSIVE",
U1463="Sharing","PASSIVE",
U1463="Sites strategiques &amp; DataCenter","PASSIVE",
U1463="Exclu","Exclu",
U1463="SAT","ACTIVE",
U1463="SPARE-ISSUE","SPARE-ISSUE",
U1463="Fiber CAmtel","ACTIVE",
U1463="Fiber AOF","ACTIVE",
U1463="Projet OCM (HUAWEI)","PLANNED WORKS",
U1463="Projet OCM (NOKIA)","PLANNED WORKS",
U1463="ACCESS-ISSUE","ACCESS-ISSUE",
U1463="Projet OCM (ZTE, NOKIA, autres projets)","PLANNED WORKS",
U1463="No root CAuse","No root cause",
U1463="ODU HS","ACTIVE",
U1463="IP &amp; VLAN","ACTIVE",
U1463="Warehouse HUAWEI","SPARE-ISSUE",
U1463="SPARE-HS","SPARE-ISSUE",
U1463="Power Telco","ACTIVE", U1463="no impacts","no impacts"
),"")</f>
        <v/>
      </c>
      <c r="W1463" s="113"/>
      <c r="X1463" s="113"/>
      <c r="Y1463" s="113"/>
      <c r="Z1463" s="113"/>
      <c r="AA1463" s="113"/>
      <c r="AB1463" s="17" t="s">
        <v>5465</v>
      </c>
      <c r="AC1463" s="17" t="str">
        <f>_xlfn.XLOOKUP(B1463,'INCIDENT-04-27-2026'!E:E,'INCIDENT-04-27-2026'!F:F,"")</f>
        <v/>
      </c>
      <c r="AD1463" s="9"/>
      <c r="AE1463" s="7" t="s">
        <v>5465</v>
      </c>
      <c r="AF1463" s="6" t="str">
        <f>_xlfn.XLOOKUP(B1463,'[13]Input_27-04'!$B:$B,'[13]Input_27-04'!$M:$M,"")</f>
        <v/>
      </c>
      <c r="AG1463" s="7"/>
      <c r="AH1463" s="3"/>
      <c r="AI1463" s="18" t="str">
        <f>_xlfn.XLOOKUP(B1463,'[3]Cells Huawei 27042026 10h'!$B:$B,'[3]Cells Huawei 27042026 10h'!$T:$T,"")</f>
        <v/>
      </c>
      <c r="AJ1463" s="18" t="str">
        <f>_xlfn.XLOOKUP(B1463,'[3]Cells Huawei 27042026 15h'!$B:$B,'[3]Cells Huawei 27042026 15h'!$T:$T,"")</f>
        <v/>
      </c>
      <c r="AK1463" s="18" t="str">
        <f>_xlfn.XLOOKUP(B1463,'[4]cells down 27042026 11h28'!$B:$B,'[4]cells down 27042026 11h28'!$R:$R,"")</f>
        <v/>
      </c>
      <c r="AL1463" s="18" t="str">
        <f>_xlfn.XLOOKUP(B1463,'[4]cells down 27042026 18h01'!$B:$B,'[4]cells down 27042026 18h01'!$R:$R,"")</f>
        <v/>
      </c>
      <c r="AM1463" s="18" t="str">
        <f>_xlfn.XLOOKUP(B1463,'[5]cell downs 27042026 11h'!$B:$B,'[5]cell downs 27042026 11h'!$R:$R,"")</f>
        <v/>
      </c>
      <c r="AN1463" s="18" t="str">
        <f>_xlfn.XLOOKUP(B1463,'[5]cell downs 27042026 17h40'!$B:$B,'[5]cell downs 27042026 17h40'!$R:$R,"")</f>
        <v/>
      </c>
      <c r="AO1463" s="18" t="str">
        <f>_xlfn.XLOOKUP(B1463,'[6]ALL SITES DOWN'!$D:$D,'[6]ALL SITES DOWN'!$J:$J,"")</f>
        <v/>
      </c>
      <c r="AP1463" s="18" t="str">
        <f>_xlfn.XLOOKUP(B1463,'[7]ALL SITES DOWN'!$D:$D,'[7]ALL SITES DOWN'!$J:$J,"")</f>
        <v/>
      </c>
      <c r="AQ1463" s="9" t="str">
        <f>_xlfn.XLOOKUP(B1463,[8]sheet1!$AC:$AC,[8]sheet1!$AF:$AF,"")</f>
        <v/>
      </c>
      <c r="AR1463" s="14"/>
      <c r="AS1463" s="14" t="s">
        <v>5465</v>
      </c>
      <c r="AT1463" s="14" t="str">
        <f>_xlfn.XLOOKUP(B1463,'[9]cell downs 18042026 17h'!$B:$B,'[9]cell downs 18042026 17h'!$B:$B,"")</f>
        <v/>
      </c>
      <c r="AU1463" s="14" t="str">
        <f>_xlfn.XLOOKUP(B1463,'[10]Cells Huawei 19042026 15h'!$B:$B,'[10]Cells Huawei 19042026 15h'!$B:$B,"")</f>
        <v/>
      </c>
      <c r="AV1463" s="9" t="str">
        <f>_xlfn.XLOOKUP(B1463,'[11]cells down 19042026 9H40'!$B:$B,'[11]cells down 19042026 9H40'!$B:$B,"")</f>
        <v/>
      </c>
    </row>
    <row r="1464" spans="1:48" hidden="1" x14ac:dyDescent="0.3">
      <c r="A1464" s="1" t="s">
        <v>699</v>
      </c>
      <c r="B1464" s="8" t="s">
        <v>700</v>
      </c>
      <c r="C1464" s="3" t="str">
        <f>_xlfn.XLOOKUP(B1464,'[1]daily break down'!$D:$D,'[1]daily break down'!$E:$E,"")</f>
        <v>Bafoussam</v>
      </c>
      <c r="D1464" s="1" t="s">
        <v>21</v>
      </c>
      <c r="E1464" s="1" t="s">
        <v>36</v>
      </c>
      <c r="F1464" s="3" t="s">
        <v>102</v>
      </c>
      <c r="G1464" s="1" t="s">
        <v>299</v>
      </c>
      <c r="H1464" s="27" t="str">
        <f>_xlfn.XLOOKUP(B1464,[2]CALCULATION!$B:$B,[2]CALCULATION!$H:$H,"")</f>
        <v>Huawei</v>
      </c>
      <c r="I1464" s="26">
        <v>0</v>
      </c>
      <c r="J1464" s="26">
        <v>2.675261747609386E-4</v>
      </c>
      <c r="K1464" s="26">
        <v>0</v>
      </c>
      <c r="L1464" s="26">
        <v>0</v>
      </c>
      <c r="M1464" s="26">
        <v>0</v>
      </c>
      <c r="N1464" s="26">
        <v>0</v>
      </c>
      <c r="O1464" s="26">
        <v>0</v>
      </c>
      <c r="P1464" s="114" t="s">
        <v>6364</v>
      </c>
      <c r="Q1464" s="42" t="s">
        <v>5538</v>
      </c>
      <c r="R1464" s="42"/>
      <c r="S1464" s="41" t="str" cm="1">
        <f t="array" ref="S1464">IFERROR(_xlfn.IFS(
U1464="MPR ISSUE","PDH",
U1464="BSS Hardware Issue","BSS",
U1464="Sites strategiques, MLL, Pylone, etc.","ENVTECH",
U1464="AKTIVCO DEFAUT GE &amp; POWER Cabinet","AKTIVCO",
U1464="AKTIVCO Coupure ENEO &amp; Baisse de tension","AKTIVCO GRID ONLY",
U1464="Coupure ENEO &amp; Baisse de tension","IHS GRID ONLY",
U1464="Defaut GE &amp; POWER Cabinet","IHS",
U1464="Sharing","Partners",
U1464="Sites strategiques &amp; DataCenter","SST &amp; DC",
U1464="Exclu","Exclu",
U1464="SAT","SAT",
U1464="SPARE-ISSUE","SPARE-ISSUE",
U1464="Fiber CAmtel","TRANS_FO_CAMTEL",
U1464="Fiber AOF","Fiber AOF",
U1464="Projet OCM (HUAWEI)","TRAVAUX-HUAWEI",
U1464="Projet OCM (NOKIA)","TRAVAUX-NOKIA",
U1464="ACCESS-ISSUE","ACCESS-ISSUE",
U1464="Projet OCM (ZTE, NOKIA, autres projets)","TRAVAUX OCM",
U1464="No root CAuse","No root cause",
U1464="ODU HS","PDH",
U1464="IP &amp; VLAN","PDH",
U1464="Warehouse HUAWEI","SPARE-ISSUE",
U1464="SPARE-HS","SPARE-ISSUE",
U1464="Power Telco","BSS",U1464="no impacts","no impacts"
),"")</f>
        <v>No root cause</v>
      </c>
      <c r="T1464" s="41" t="str" cm="1">
        <f t="array" ref="T1464">IFERROR(_xlfn.IFS(
U1464="MPR ISSUE","TX ISSUE",
U1464="BSS Hardware Issue","RAN ISSUE",
U1464="Sites strategiques, MLL, Pylone, etc.","ENVTECH",
U1464="AKTIVCO DEFAUT GE &amp; POWER Cabinet","POWER ISSUE",
U1464="AKTIVCO Coupure ENEO &amp; Baisse de tension","POWER ISSUE",
U1464="Coupure ENEO &amp; Baisse de tension","POWER ISSUE",
U1464="Defaut GE &amp; POWER Cabinet","POWER ISSUE",
U1464="Sharing","POWER ISSUE",
U1464="Sites strategiques &amp; DataCenter","POWER ISSUE",
U1464="Exclu","Exclu",
U1464="SAT","TX ISSUE",
U1464="SPARE-ISSUE","SPARE-ISSUE",
U1464="Fiber CAmtel","TX ISSUE",
U1464="Fiber AOF","TX ISSUE",
U1464="Projet OCM (HUAWEI)","TRAVAUX-HUAWEI",
U1464="Projet OCM (NOKIA)","TRAVAUX -NOKIA",
U1464="ACCESS-ISSUE","ACCESS-ISSUE",
U1464="Projet OCM (ZTE, NOKIA, autres projets)","TRAVAUX OCM",
U1464="No root CAuse","No root cause",
U1464="ODU HS","TX ISSUE",
U1464="IP &amp; VLAN","TX ISSUE",
U1464="Warehouse HUAWEI","SPARE-ISSUE",
U1464="SPARE-HS","SPARE-ISSUE",
U1464="Power Telco","RAN ISSUE",U1464="no impacts","no impacts"
),"")</f>
        <v>No root cause</v>
      </c>
      <c r="U1464" s="68" t="s">
        <v>5691</v>
      </c>
      <c r="V1464" s="41" t="str" cm="1">
        <f t="array" ref="V1464">IFERROR(_xlfn.IFS(
U1464="MPR ISSUE","ACTIVE",
U1464="BSS Hardware Issue","ACTIVE",
U1464="Sites strategiques, MLL, Pylone, etc.","PASSIVE",
U1464="AKTIVCO DEFAUT GE &amp; POWER Cabinet","PASSIVE",
U1464="AKTIVCO Coupure ENEO &amp; Baisse de tension","PASSIVE",
U1464="Coupure ENEO &amp; Baisse de tension","PASSIVE",
U1464="Defaut GE &amp; POWER Cabinet","PASSIVE",
U1464="Sharing","PASSIVE",
U1464="Sites strategiques &amp; DataCenter","PASSIVE",
U1464="Exclu","Exclu",
U1464="SAT","ACTIVE",
U1464="SPARE-ISSUE","SPARE-ISSUE",
U1464="Fiber CAmtel","ACTIVE",
U1464="Fiber AOF","ACTIVE",
U1464="Projet OCM (HUAWEI)","PLANNED WORKS",
U1464="Projet OCM (NOKIA)","PLANNED WORKS",
U1464="ACCESS-ISSUE","ACCESS-ISSUE",
U1464="Projet OCM (ZTE, NOKIA, autres projets)","PLANNED WORKS",
U1464="No root CAuse","No root cause",
U1464="ODU HS","ACTIVE",
U1464="IP &amp; VLAN","ACTIVE",
U1464="Warehouse HUAWEI","SPARE-ISSUE",
U1464="SPARE-HS","SPARE-ISSUE",
U1464="Power Telco","ACTIVE", U1464="no impacts","no impacts"
),"")</f>
        <v>No root cause</v>
      </c>
      <c r="W1464" s="113"/>
      <c r="X1464" s="113"/>
      <c r="Y1464" s="113"/>
      <c r="Z1464" s="113"/>
      <c r="AA1464" s="113"/>
      <c r="AB1464" s="17" t="s">
        <v>5465</v>
      </c>
      <c r="AC1464" s="17" t="str">
        <f>_xlfn.XLOOKUP(B1464,'INCIDENT-04-27-2026'!E:E,'INCIDENT-04-27-2026'!F:F,"")</f>
        <v/>
      </c>
      <c r="AD1464" s="9"/>
      <c r="AE1464" s="7" t="s">
        <v>5465</v>
      </c>
      <c r="AF1464" s="6" t="str">
        <f>_xlfn.XLOOKUP(B1464,'[13]Input_27-04'!$B:$B,'[13]Input_27-04'!$M:$M,"")</f>
        <v/>
      </c>
      <c r="AG1464" s="7"/>
      <c r="AH1464" s="3"/>
      <c r="AI1464" s="18" t="str">
        <f>_xlfn.XLOOKUP(B1464,'[3]Cells Huawei 27042026 10h'!$B:$B,'[3]Cells Huawei 27042026 10h'!$T:$T,"")</f>
        <v/>
      </c>
      <c r="AJ1464" s="18" t="str">
        <f>_xlfn.XLOOKUP(B1464,'[3]Cells Huawei 27042026 15h'!$B:$B,'[3]Cells Huawei 27042026 15h'!$T:$T,"")</f>
        <v/>
      </c>
      <c r="AK1464" s="18" t="str">
        <f>_xlfn.XLOOKUP(B1464,'[4]cells down 27042026 11h28'!$B:$B,'[4]cells down 27042026 11h28'!$R:$R,"")</f>
        <v/>
      </c>
      <c r="AL1464" s="18" t="str">
        <f>_xlfn.XLOOKUP(B1464,'[4]cells down 27042026 18h01'!$B:$B,'[4]cells down 27042026 18h01'!$R:$R,"")</f>
        <v/>
      </c>
      <c r="AM1464" s="18" t="str">
        <f>_xlfn.XLOOKUP(B1464,'[5]cell downs 27042026 11h'!$B:$B,'[5]cell downs 27042026 11h'!$R:$R,"")</f>
        <v/>
      </c>
      <c r="AN1464" s="18" t="str">
        <f>_xlfn.XLOOKUP(B1464,'[5]cell downs 27042026 17h40'!$B:$B,'[5]cell downs 27042026 17h40'!$R:$R,"")</f>
        <v/>
      </c>
      <c r="AO1464" s="18" t="str">
        <f>_xlfn.XLOOKUP(B1464,'[6]ALL SITES DOWN'!$D:$D,'[6]ALL SITES DOWN'!$J:$J,"")</f>
        <v/>
      </c>
      <c r="AP1464" s="18" t="str">
        <f>_xlfn.XLOOKUP(B1464,'[7]ALL SITES DOWN'!$D:$D,'[7]ALL SITES DOWN'!$J:$J,"")</f>
        <v/>
      </c>
      <c r="AQ1464" s="9" t="str">
        <f>_xlfn.XLOOKUP(B1464,[8]sheet1!$AC:$AC,[8]sheet1!$AF:$AF,"")</f>
        <v/>
      </c>
      <c r="AR1464" s="14"/>
      <c r="AS1464" s="14" t="s">
        <v>5465</v>
      </c>
      <c r="AT1464" s="14" t="str">
        <f>_xlfn.XLOOKUP(B1464,'[9]cell downs 18042026 17h'!$B:$B,'[9]cell downs 18042026 17h'!$B:$B,"")</f>
        <v/>
      </c>
      <c r="AU1464" s="14" t="str">
        <f>_xlfn.XLOOKUP(B1464,'[10]Cells Huawei 19042026 15h'!$B:$B,'[10]Cells Huawei 19042026 15h'!$B:$B,"")</f>
        <v/>
      </c>
      <c r="AV1464" s="9" t="str">
        <f>_xlfn.XLOOKUP(B1464,'[11]cells down 19042026 9H40'!$B:$B,'[11]cells down 19042026 9H40'!$B:$B,"")</f>
        <v/>
      </c>
    </row>
    <row r="1465" spans="1:48" hidden="1" x14ac:dyDescent="0.3">
      <c r="A1465" s="1" t="s">
        <v>5266</v>
      </c>
      <c r="B1465" s="8" t="s">
        <v>5267</v>
      </c>
      <c r="C1465" s="3" t="str">
        <f>_xlfn.XLOOKUP(B1465,'[1]daily break down'!$D:$D,'[1]daily break down'!$E:$E,"")</f>
        <v>SUD-OUEST</v>
      </c>
      <c r="D1465" s="1" t="s">
        <v>11</v>
      </c>
      <c r="E1465" s="1" t="s">
        <v>1161</v>
      </c>
      <c r="F1465" s="3" t="s">
        <v>13</v>
      </c>
      <c r="G1465" s="1" t="s">
        <v>684</v>
      </c>
      <c r="H1465" s="27" t="str">
        <f>_xlfn.XLOOKUP(B1465,[2]CALCULATION!$B:$B,[2]CALCULATION!$H:$H,"")</f>
        <v>Huawei</v>
      </c>
      <c r="I1465" s="26">
        <v>0</v>
      </c>
      <c r="J1465" s="26">
        <v>0</v>
      </c>
      <c r="K1465" s="26">
        <v>1.5962395094069336E-2</v>
      </c>
      <c r="L1465" s="26">
        <v>0</v>
      </c>
      <c r="M1465" s="26">
        <v>0</v>
      </c>
      <c r="N1465" s="26">
        <v>0</v>
      </c>
      <c r="O1465" s="26">
        <v>0</v>
      </c>
      <c r="P1465" s="114" t="s">
        <v>6364</v>
      </c>
      <c r="Q1465" s="42" t="s">
        <v>6353</v>
      </c>
      <c r="R1465" s="42"/>
      <c r="S1465" s="41" t="str" cm="1">
        <f t="array" ref="S1465">IFERROR(_xlfn.IFS(
U1465="MPR ISSUE","PDH",
U1465="BSS Hardware Issue","BSS",
U1465="Sites strategiques, MLL, Pylone, etc.","ENVTECH",
U1465="AKTIVCO DEFAUT GE &amp; POWER Cabinet","AKTIVCO",
U1465="AKTIVCO Coupure ENEO &amp; Baisse de tension","AKTIVCO GRID ONLY",
U1465="Coupure ENEO &amp; Baisse de tension","IHS GRID ONLY",
U1465="Defaut GE &amp; POWER Cabinet","IHS",
U1465="Sharing","Partners",
U1465="Sites strategiques &amp; DataCenter","SST &amp; DC",
U1465="Exclu","Exclu",
U1465="SAT","SAT",
U1465="SPARE-ISSUE","SPARE-ISSUE",
U1465="Fiber CAmtel","TRANS_FO_CAMTEL",
U1465="Fiber AOF","Fiber AOF",
U1465="Projet OCM (HUAWEI)","TRAVAUX-HUAWEI",
U1465="Projet OCM (NOKIA)","TRAVAUX-NOKIA",
U1465="ACCESS-ISSUE","ACCESS-ISSUE",
U1465="Projet OCM (ZTE, NOKIA, autres projets)","TRAVAUX OCM",
U1465="No root CAuse","No root cause",
U1465="ODU HS","PDH",
U1465="IP &amp; VLAN","PDH",
U1465="Warehouse HUAWEI","SPARE-ISSUE",
U1465="SPARE-HS","SPARE-ISSUE",
U1465="Power Telco","BSS",U1465="no impacts","no impacts"
),"")</f>
        <v/>
      </c>
      <c r="T1465" s="41" t="str" cm="1">
        <f t="array" ref="T1465">IFERROR(_xlfn.IFS(
U1465="MPR ISSUE","TX ISSUE",
U1465="BSS Hardware Issue","RAN ISSUE",
U1465="Sites strategiques, MLL, Pylone, etc.","ENVTECH",
U1465="AKTIVCO DEFAUT GE &amp; POWER Cabinet","POWER ISSUE",
U1465="AKTIVCO Coupure ENEO &amp; Baisse de tension","POWER ISSUE",
U1465="Coupure ENEO &amp; Baisse de tension","POWER ISSUE",
U1465="Defaut GE &amp; POWER Cabinet","POWER ISSUE",
U1465="Sharing","POWER ISSUE",
U1465="Sites strategiques &amp; DataCenter","POWER ISSUE",
U1465="Exclu","Exclu",
U1465="SAT","TX ISSUE",
U1465="SPARE-ISSUE","SPARE-ISSUE",
U1465="Fiber CAmtel","TX ISSUE",
U1465="Fiber AOF","TX ISSUE",
U1465="Projet OCM (HUAWEI)","TRAVAUX-HUAWEI",
U1465="Projet OCM (NOKIA)","TRAVAUX -NOKIA",
U1465="ACCESS-ISSUE","ACCESS-ISSUE",
U1465="Projet OCM (ZTE, NOKIA, autres projets)","TRAVAUX OCM",
U1465="No root CAuse","No root cause",
U1465="ODU HS","TX ISSUE",
U1465="IP &amp; VLAN","TX ISSUE",
U1465="Warehouse HUAWEI","SPARE-ISSUE",
U1465="SPARE-HS","SPARE-ISSUE",
U1465="Power Telco","RAN ISSUE",U1465="no impacts","no impacts"
),"")</f>
        <v/>
      </c>
      <c r="U1465" s="68"/>
      <c r="V1465" s="41" t="str" cm="1">
        <f t="array" ref="V1465">IFERROR(_xlfn.IFS(
U1465="MPR ISSUE","ACTIVE",
U1465="BSS Hardware Issue","ACTIVE",
U1465="Sites strategiques, MLL, Pylone, etc.","PASSIVE",
U1465="AKTIVCO DEFAUT GE &amp; POWER Cabinet","PASSIVE",
U1465="AKTIVCO Coupure ENEO &amp; Baisse de tension","PASSIVE",
U1465="Coupure ENEO &amp; Baisse de tension","PASSIVE",
U1465="Defaut GE &amp; POWER Cabinet","PASSIVE",
U1465="Sharing","PASSIVE",
U1465="Sites strategiques &amp; DataCenter","PASSIVE",
U1465="Exclu","Exclu",
U1465="SAT","ACTIVE",
U1465="SPARE-ISSUE","SPARE-ISSUE",
U1465="Fiber CAmtel","ACTIVE",
U1465="Fiber AOF","ACTIVE",
U1465="Projet OCM (HUAWEI)","PLANNED WORKS",
U1465="Projet OCM (NOKIA)","PLANNED WORKS",
U1465="ACCESS-ISSUE","ACCESS-ISSUE",
U1465="Projet OCM (ZTE, NOKIA, autres projets)","PLANNED WORKS",
U1465="No root CAuse","No root cause",
U1465="ODU HS","ACTIVE",
U1465="IP &amp; VLAN","ACTIVE",
U1465="Warehouse HUAWEI","SPARE-ISSUE",
U1465="SPARE-HS","SPARE-ISSUE",
U1465="Power Telco","ACTIVE", U1465="no impacts","no impacts"
),"")</f>
        <v/>
      </c>
      <c r="W1465" s="113"/>
      <c r="X1465" s="113"/>
      <c r="Y1465" s="113"/>
      <c r="Z1465" s="113"/>
      <c r="AA1465" s="113"/>
      <c r="AB1465" s="17" t="s">
        <v>5465</v>
      </c>
      <c r="AC1465" s="17" t="str">
        <f>_xlfn.XLOOKUP(B1465,'INCIDENT-04-27-2026'!E:E,'INCIDENT-04-27-2026'!F:F,"")</f>
        <v/>
      </c>
      <c r="AD1465" s="9"/>
      <c r="AE1465" s="7" t="s">
        <v>5465</v>
      </c>
      <c r="AF1465" s="6" t="str">
        <f>_xlfn.XLOOKUP(B1465,'[13]Input_27-04'!$B:$B,'[13]Input_27-04'!$M:$M,"")</f>
        <v/>
      </c>
      <c r="AG1465" s="7"/>
      <c r="AH1465" s="3"/>
      <c r="AI1465" s="18" t="str">
        <f>_xlfn.XLOOKUP(B1465,'[3]Cells Huawei 27042026 10h'!$B:$B,'[3]Cells Huawei 27042026 10h'!$T:$T,"")</f>
        <v/>
      </c>
      <c r="AJ1465" s="18" t="str">
        <f>_xlfn.XLOOKUP(B1465,'[3]Cells Huawei 27042026 15h'!$B:$B,'[3]Cells Huawei 27042026 15h'!$T:$T,"")</f>
        <v/>
      </c>
      <c r="AK1465" s="18" t="str">
        <f>_xlfn.XLOOKUP(B1465,'[4]cells down 27042026 11h28'!$B:$B,'[4]cells down 27042026 11h28'!$R:$R,"")</f>
        <v/>
      </c>
      <c r="AL1465" s="18" t="str">
        <f>_xlfn.XLOOKUP(B1465,'[4]cells down 27042026 18h01'!$B:$B,'[4]cells down 27042026 18h01'!$R:$R,"")</f>
        <v/>
      </c>
      <c r="AM1465" s="18" t="str">
        <f>_xlfn.XLOOKUP(B1465,'[5]cell downs 27042026 11h'!$B:$B,'[5]cell downs 27042026 11h'!$R:$R,"")</f>
        <v/>
      </c>
      <c r="AN1465" s="18" t="str">
        <f>_xlfn.XLOOKUP(B1465,'[5]cell downs 27042026 17h40'!$B:$B,'[5]cell downs 27042026 17h40'!$R:$R,"")</f>
        <v/>
      </c>
      <c r="AO1465" s="18" t="str">
        <f>_xlfn.XLOOKUP(B1465,'[6]ALL SITES DOWN'!$D:$D,'[6]ALL SITES DOWN'!$J:$J,"")</f>
        <v/>
      </c>
      <c r="AP1465" s="18" t="str">
        <f>_xlfn.XLOOKUP(B1465,'[7]ALL SITES DOWN'!$D:$D,'[7]ALL SITES DOWN'!$J:$J,"")</f>
        <v/>
      </c>
      <c r="AQ1465" s="9" t="str">
        <f>_xlfn.XLOOKUP(B1465,[8]sheet1!$AC:$AC,[8]sheet1!$AF:$AF,"")</f>
        <v/>
      </c>
      <c r="AR1465" s="14"/>
      <c r="AS1465" s="14" t="s">
        <v>5465</v>
      </c>
      <c r="AT1465" s="14" t="str">
        <f>_xlfn.XLOOKUP(B1465,'[9]cell downs 18042026 17h'!$B:$B,'[9]cell downs 18042026 17h'!$B:$B,"")</f>
        <v/>
      </c>
      <c r="AU1465" s="14" t="str">
        <f>_xlfn.XLOOKUP(B1465,'[10]Cells Huawei 19042026 15h'!$B:$B,'[10]Cells Huawei 19042026 15h'!$B:$B,"")</f>
        <v/>
      </c>
      <c r="AV1465" s="9" t="str">
        <f>_xlfn.XLOOKUP(B1465,'[11]cells down 19042026 9H40'!$B:$B,'[11]cells down 19042026 9H40'!$B:$B,"")</f>
        <v/>
      </c>
    </row>
    <row r="1466" spans="1:48" hidden="1" x14ac:dyDescent="0.3">
      <c r="A1466" s="1" t="s">
        <v>3794</v>
      </c>
      <c r="B1466" s="8" t="s">
        <v>3795</v>
      </c>
      <c r="C1466" s="3" t="str">
        <f>_xlfn.XLOOKUP(B1466,'[1]daily break down'!$D:$D,'[1]daily break down'!$E:$E,"")</f>
        <v>Maroua</v>
      </c>
      <c r="D1466" s="1" t="s">
        <v>11</v>
      </c>
      <c r="E1466" s="1" t="s">
        <v>12</v>
      </c>
      <c r="F1466" s="3" t="s">
        <v>55</v>
      </c>
      <c r="G1466" s="1" t="s">
        <v>84</v>
      </c>
      <c r="H1466" s="27" t="str">
        <f>_xlfn.XLOOKUP(B1466,[2]CALCULATION!$B:$B,[2]CALCULATION!$H:$H,"")</f>
        <v>Huawei</v>
      </c>
      <c r="I1466" s="26">
        <v>0.36196291445154988</v>
      </c>
      <c r="J1466" s="26">
        <v>8.9175391586979543E-5</v>
      </c>
      <c r="K1466" s="26">
        <v>0</v>
      </c>
      <c r="L1466" s="26">
        <v>0</v>
      </c>
      <c r="M1466" s="26">
        <v>0</v>
      </c>
      <c r="N1466" s="26">
        <v>0</v>
      </c>
      <c r="O1466" s="26">
        <v>0</v>
      </c>
      <c r="P1466" s="114" t="s">
        <v>6364</v>
      </c>
      <c r="Q1466" s="42" t="s">
        <v>5538</v>
      </c>
      <c r="R1466" s="42"/>
      <c r="S1466" s="41" t="str" cm="1">
        <f t="array" ref="S1466">IFERROR(_xlfn.IFS(
U1466="MPR ISSUE","PDH",
U1466="BSS Hardware Issue","BSS",
U1466="Sites strategiques, MLL, Pylone, etc.","ENVTECH",
U1466="AKTIVCO DEFAUT GE &amp; POWER Cabinet","AKTIVCO",
U1466="AKTIVCO Coupure ENEO &amp; Baisse de tension","AKTIVCO GRID ONLY",
U1466="Coupure ENEO &amp; Baisse de tension","IHS GRID ONLY",
U1466="Defaut GE &amp; POWER Cabinet","IHS",
U1466="Sharing","Partners",
U1466="Sites strategiques &amp; DataCenter","SST &amp; DC",
U1466="Exclu","Exclu",
U1466="SAT","SAT",
U1466="SPARE-ISSUE","SPARE-ISSUE",
U1466="Fiber CAmtel","TRANS_FO_CAMTEL",
U1466="Fiber AOF","Fiber AOF",
U1466="Projet OCM (HUAWEI)","TRAVAUX-HUAWEI",
U1466="Projet OCM (NOKIA)","TRAVAUX-NOKIA",
U1466="ACCESS-ISSUE","ACCESS-ISSUE",
U1466="Projet OCM (ZTE, NOKIA, autres projets)","TRAVAUX OCM",
U1466="No root CAuse","No root cause",
U1466="ODU HS","PDH",
U1466="IP &amp; VLAN","PDH",
U1466="Warehouse HUAWEI","SPARE-ISSUE",
U1466="SPARE-HS","SPARE-ISSUE",
U1466="Power Telco","BSS",U1466="no impacts","no impacts"
),"")</f>
        <v>No root cause</v>
      </c>
      <c r="T1466" s="41" t="str" cm="1">
        <f t="array" ref="T1466">IFERROR(_xlfn.IFS(
U1466="MPR ISSUE","TX ISSUE",
U1466="BSS Hardware Issue","RAN ISSUE",
U1466="Sites strategiques, MLL, Pylone, etc.","ENVTECH",
U1466="AKTIVCO DEFAUT GE &amp; POWER Cabinet","POWER ISSUE",
U1466="AKTIVCO Coupure ENEO &amp; Baisse de tension","POWER ISSUE",
U1466="Coupure ENEO &amp; Baisse de tension","POWER ISSUE",
U1466="Defaut GE &amp; POWER Cabinet","POWER ISSUE",
U1466="Sharing","POWER ISSUE",
U1466="Sites strategiques &amp; DataCenter","POWER ISSUE",
U1466="Exclu","Exclu",
U1466="SAT","TX ISSUE",
U1466="SPARE-ISSUE","SPARE-ISSUE",
U1466="Fiber CAmtel","TX ISSUE",
U1466="Fiber AOF","TX ISSUE",
U1466="Projet OCM (HUAWEI)","TRAVAUX-HUAWEI",
U1466="Projet OCM (NOKIA)","TRAVAUX -NOKIA",
U1466="ACCESS-ISSUE","ACCESS-ISSUE",
U1466="Projet OCM (ZTE, NOKIA, autres projets)","TRAVAUX OCM",
U1466="No root CAuse","No root cause",
U1466="ODU HS","TX ISSUE",
U1466="IP &amp; VLAN","TX ISSUE",
U1466="Warehouse HUAWEI","SPARE-ISSUE",
U1466="SPARE-HS","SPARE-ISSUE",
U1466="Power Telco","RAN ISSUE",U1466="no impacts","no impacts"
),"")</f>
        <v>No root cause</v>
      </c>
      <c r="U1466" s="68" t="s">
        <v>5691</v>
      </c>
      <c r="V1466" s="41" t="str" cm="1">
        <f t="array" ref="V1466">IFERROR(_xlfn.IFS(
U1466="MPR ISSUE","ACTIVE",
U1466="BSS Hardware Issue","ACTIVE",
U1466="Sites strategiques, MLL, Pylone, etc.","PASSIVE",
U1466="AKTIVCO DEFAUT GE &amp; POWER Cabinet","PASSIVE",
U1466="AKTIVCO Coupure ENEO &amp; Baisse de tension","PASSIVE",
U1466="Coupure ENEO &amp; Baisse de tension","PASSIVE",
U1466="Defaut GE &amp; POWER Cabinet","PASSIVE",
U1466="Sharing","PASSIVE",
U1466="Sites strategiques &amp; DataCenter","PASSIVE",
U1466="Exclu","Exclu",
U1466="SAT","ACTIVE",
U1466="SPARE-ISSUE","SPARE-ISSUE",
U1466="Fiber CAmtel","ACTIVE",
U1466="Fiber AOF","ACTIVE",
U1466="Projet OCM (HUAWEI)","PLANNED WORKS",
U1466="Projet OCM (NOKIA)","PLANNED WORKS",
U1466="ACCESS-ISSUE","ACCESS-ISSUE",
U1466="Projet OCM (ZTE, NOKIA, autres projets)","PLANNED WORKS",
U1466="No root CAuse","No root cause",
U1466="ODU HS","ACTIVE",
U1466="IP &amp; VLAN","ACTIVE",
U1466="Warehouse HUAWEI","SPARE-ISSUE",
U1466="SPARE-HS","SPARE-ISSUE",
U1466="Power Telco","ACTIVE", U1466="no impacts","no impacts"
),"")</f>
        <v>No root cause</v>
      </c>
      <c r="W1466" s="113"/>
      <c r="X1466" s="113"/>
      <c r="Y1466" s="113"/>
      <c r="Z1466" s="113"/>
      <c r="AA1466" s="113"/>
      <c r="AB1466" s="17" t="s">
        <v>5465</v>
      </c>
      <c r="AC1466" s="17" t="str">
        <f>_xlfn.XLOOKUP(B1466,'INCIDENT-04-27-2026'!E:E,'INCIDENT-04-27-2026'!F:F,"")</f>
        <v/>
      </c>
      <c r="AD1466" s="9"/>
      <c r="AE1466" s="7" t="s">
        <v>5465</v>
      </c>
      <c r="AF1466" s="6" t="str">
        <f>_xlfn.XLOOKUP(B1466,'[13]Input_27-04'!$B:$B,'[13]Input_27-04'!$M:$M,"")</f>
        <v/>
      </c>
      <c r="AG1466" s="7"/>
      <c r="AH1466" s="3"/>
      <c r="AI1466" s="18" t="str">
        <f>_xlfn.XLOOKUP(B1466,'[3]Cells Huawei 27042026 10h'!$B:$B,'[3]Cells Huawei 27042026 10h'!$T:$T,"")</f>
        <v/>
      </c>
      <c r="AJ1466" s="18" t="str">
        <f>_xlfn.XLOOKUP(B1466,'[3]Cells Huawei 27042026 15h'!$B:$B,'[3]Cells Huawei 27042026 15h'!$T:$T,"")</f>
        <v/>
      </c>
      <c r="AK1466" s="18" t="str">
        <f>_xlfn.XLOOKUP(B1466,'[4]cells down 27042026 11h28'!$B:$B,'[4]cells down 27042026 11h28'!$R:$R,"")</f>
        <v/>
      </c>
      <c r="AL1466" s="18" t="str">
        <f>_xlfn.XLOOKUP(B1466,'[4]cells down 27042026 18h01'!$B:$B,'[4]cells down 27042026 18h01'!$R:$R,"")</f>
        <v/>
      </c>
      <c r="AM1466" s="18" t="str">
        <f>_xlfn.XLOOKUP(B1466,'[5]cell downs 27042026 11h'!$B:$B,'[5]cell downs 27042026 11h'!$R:$R,"")</f>
        <v/>
      </c>
      <c r="AN1466" s="18" t="str">
        <f>_xlfn.XLOOKUP(B1466,'[5]cell downs 27042026 17h40'!$B:$B,'[5]cell downs 27042026 17h40'!$R:$R,"")</f>
        <v/>
      </c>
      <c r="AO1466" s="18" t="str">
        <f>_xlfn.XLOOKUP(B1466,'[6]ALL SITES DOWN'!$D:$D,'[6]ALL SITES DOWN'!$J:$J,"")</f>
        <v/>
      </c>
      <c r="AP1466" s="18" t="str">
        <f>_xlfn.XLOOKUP(B1466,'[7]ALL SITES DOWN'!$D:$D,'[7]ALL SITES DOWN'!$J:$J,"")</f>
        <v/>
      </c>
      <c r="AQ1466" s="9" t="str">
        <f>_xlfn.XLOOKUP(B1466,[8]sheet1!$AC:$AC,[8]sheet1!$AF:$AF,"")</f>
        <v/>
      </c>
      <c r="AR1466" s="14"/>
      <c r="AS1466" s="14" t="s">
        <v>5465</v>
      </c>
      <c r="AT1466" s="14" t="str">
        <f>_xlfn.XLOOKUP(B1466,'[9]cell downs 18042026 17h'!$B:$B,'[9]cell downs 18042026 17h'!$B:$B,"")</f>
        <v/>
      </c>
      <c r="AU1466" s="14" t="str">
        <f>_xlfn.XLOOKUP(B1466,'[10]Cells Huawei 19042026 15h'!$B:$B,'[10]Cells Huawei 19042026 15h'!$B:$B,"")</f>
        <v/>
      </c>
      <c r="AV1466" s="9" t="str">
        <f>_xlfn.XLOOKUP(B1466,'[11]cells down 19042026 9H40'!$B:$B,'[11]cells down 19042026 9H40'!$B:$B,"")</f>
        <v/>
      </c>
    </row>
    <row r="1467" spans="1:48" hidden="1" x14ac:dyDescent="0.3">
      <c r="A1467" s="1" t="s">
        <v>1665</v>
      </c>
      <c r="B1467" s="8" t="s">
        <v>1666</v>
      </c>
      <c r="C1467" s="3" t="str">
        <f>_xlfn.XLOOKUP(B1467,'[1]daily break down'!$D:$D,'[1]daily break down'!$E:$E,"")</f>
        <v>Douala</v>
      </c>
      <c r="D1467" s="1" t="s">
        <v>21</v>
      </c>
      <c r="E1467" s="1" t="s">
        <v>36</v>
      </c>
      <c r="F1467" s="3" t="s">
        <v>31</v>
      </c>
      <c r="G1467" s="1" t="s">
        <v>32</v>
      </c>
      <c r="H1467" s="29" t="str">
        <f>_xlfn.XLOOKUP(B1467,[2]CALCULATION!$B:$B,[2]CALCULATION!$H:$H,"")</f>
        <v>ZTE</v>
      </c>
      <c r="I1467" s="26">
        <v>29.798884522861723</v>
      </c>
      <c r="J1467" s="26">
        <v>0</v>
      </c>
      <c r="K1467" s="26">
        <v>0</v>
      </c>
      <c r="L1467" s="26">
        <v>0</v>
      </c>
      <c r="M1467" s="26">
        <v>0</v>
      </c>
      <c r="N1467" s="26">
        <v>0</v>
      </c>
      <c r="O1467" s="26">
        <v>0</v>
      </c>
      <c r="P1467" s="114" t="s">
        <v>6364</v>
      </c>
      <c r="Q1467" s="42" t="s">
        <v>5538</v>
      </c>
      <c r="R1467" s="42"/>
      <c r="S1467" s="41" t="str" cm="1">
        <f t="array" ref="S1467">IFERROR(_xlfn.IFS(
U1467="MPR ISSUE","PDH",
U1467="BSS Hardware Issue","BSS",
U1467="Sites strategiques, MLL, Pylone, etc.","ENVTECH",
U1467="AKTIVCO DEFAUT GE &amp; POWER Cabinet","AKTIVCO",
U1467="AKTIVCO Coupure ENEO &amp; Baisse de tension","AKTIVCO GRID ONLY",
U1467="Coupure ENEO &amp; Baisse de tension","IHS GRID ONLY",
U1467="Defaut GE &amp; POWER Cabinet","IHS",
U1467="Sharing","Partners",
U1467="Sites strategiques &amp; DataCenter","SST &amp; DC",
U1467="Exclu","Exclu",
U1467="SAT","SAT",
U1467="SPARE-ISSUE","SPARE-ISSUE",
U1467="Fiber CAmtel","TRANS_FO_CAMTEL",
U1467="Fiber AOF","Fiber AOF",
U1467="Projet OCM (HUAWEI)","TRAVAUX-HUAWEI",
U1467="Projet OCM (NOKIA)","TRAVAUX-NOKIA",
U1467="ACCESS-ISSUE","ACCESS-ISSUE",
U1467="Projet OCM (ZTE, NOKIA, autres projets)","TRAVAUX OCM",
U1467="No root CAuse","No root cause",
U1467="ODU HS","PDH",
U1467="IP &amp; VLAN","PDH",
U1467="Warehouse HUAWEI","SPARE-ISSUE",
U1467="SPARE-HS","SPARE-ISSUE",
U1467="Power Telco","BSS",U1467="no impacts","no impacts"
),"")</f>
        <v>No root cause</v>
      </c>
      <c r="T1467" s="41" t="str" cm="1">
        <f t="array" ref="T1467">IFERROR(_xlfn.IFS(
U1467="MPR ISSUE","TX ISSUE",
U1467="BSS Hardware Issue","RAN ISSUE",
U1467="Sites strategiques, MLL, Pylone, etc.","ENVTECH",
U1467="AKTIVCO DEFAUT GE &amp; POWER Cabinet","POWER ISSUE",
U1467="AKTIVCO Coupure ENEO &amp; Baisse de tension","POWER ISSUE",
U1467="Coupure ENEO &amp; Baisse de tension","POWER ISSUE",
U1467="Defaut GE &amp; POWER Cabinet","POWER ISSUE",
U1467="Sharing","POWER ISSUE",
U1467="Sites strategiques &amp; DataCenter","POWER ISSUE",
U1467="Exclu","Exclu",
U1467="SAT","TX ISSUE",
U1467="SPARE-ISSUE","SPARE-ISSUE",
U1467="Fiber CAmtel","TX ISSUE",
U1467="Fiber AOF","TX ISSUE",
U1467="Projet OCM (HUAWEI)","TRAVAUX-HUAWEI",
U1467="Projet OCM (NOKIA)","TRAVAUX -NOKIA",
U1467="ACCESS-ISSUE","ACCESS-ISSUE",
U1467="Projet OCM (ZTE, NOKIA, autres projets)","TRAVAUX OCM",
U1467="No root CAuse","No root cause",
U1467="ODU HS","TX ISSUE",
U1467="IP &amp; VLAN","TX ISSUE",
U1467="Warehouse HUAWEI","SPARE-ISSUE",
U1467="SPARE-HS","SPARE-ISSUE",
U1467="Power Telco","RAN ISSUE",U1467="no impacts","no impacts"
),"")</f>
        <v>No root cause</v>
      </c>
      <c r="U1467" s="68" t="s">
        <v>5691</v>
      </c>
      <c r="V1467" s="41" t="str" cm="1">
        <f t="array" ref="V1467">IFERROR(_xlfn.IFS(
U1467="MPR ISSUE","ACTIVE",
U1467="BSS Hardware Issue","ACTIVE",
U1467="Sites strategiques, MLL, Pylone, etc.","PASSIVE",
U1467="AKTIVCO DEFAUT GE &amp; POWER Cabinet","PASSIVE",
U1467="AKTIVCO Coupure ENEO &amp; Baisse de tension","PASSIVE",
U1467="Coupure ENEO &amp; Baisse de tension","PASSIVE",
U1467="Defaut GE &amp; POWER Cabinet","PASSIVE",
U1467="Sharing","PASSIVE",
U1467="Sites strategiques &amp; DataCenter","PASSIVE",
U1467="Exclu","Exclu",
U1467="SAT","ACTIVE",
U1467="SPARE-ISSUE","SPARE-ISSUE",
U1467="Fiber CAmtel","ACTIVE",
U1467="Fiber AOF","ACTIVE",
U1467="Projet OCM (HUAWEI)","PLANNED WORKS",
U1467="Projet OCM (NOKIA)","PLANNED WORKS",
U1467="ACCESS-ISSUE","ACCESS-ISSUE",
U1467="Projet OCM (ZTE, NOKIA, autres projets)","PLANNED WORKS",
U1467="No root CAuse","No root cause",
U1467="ODU HS","ACTIVE",
U1467="IP &amp; VLAN","ACTIVE",
U1467="Warehouse HUAWEI","SPARE-ISSUE",
U1467="SPARE-HS","SPARE-ISSUE",
U1467="Power Telco","ACTIVE", U1467="no impacts","no impacts"
),"")</f>
        <v>No root cause</v>
      </c>
      <c r="W1467" s="113"/>
      <c r="X1467" s="113"/>
      <c r="Y1467" s="113"/>
      <c r="Z1467" s="113"/>
      <c r="AA1467" s="113"/>
      <c r="AB1467" s="17" t="s">
        <v>5465</v>
      </c>
      <c r="AC1467" s="17" t="str">
        <f>_xlfn.XLOOKUP(B1467,'INCIDENT-04-27-2026'!E:E,'INCIDENT-04-27-2026'!F:F,"")</f>
        <v/>
      </c>
      <c r="AD1467" s="9"/>
      <c r="AE1467" s="7" t="s">
        <v>5465</v>
      </c>
      <c r="AF1467" s="6" t="str">
        <f>_xlfn.XLOOKUP(B1467,'[13]Input_27-04'!$B:$B,'[13]Input_27-04'!$M:$M,"")</f>
        <v/>
      </c>
      <c r="AG1467" s="7"/>
      <c r="AH1467" s="3"/>
      <c r="AI1467" s="18" t="str">
        <f>_xlfn.XLOOKUP(B1467,'[3]Cells Huawei 27042026 10h'!$B:$B,'[3]Cells Huawei 27042026 10h'!$T:$T,"")</f>
        <v/>
      </c>
      <c r="AJ1467" s="18" t="str">
        <f>_xlfn.XLOOKUP(B1467,'[3]Cells Huawei 27042026 15h'!$B:$B,'[3]Cells Huawei 27042026 15h'!$T:$T,"")</f>
        <v/>
      </c>
      <c r="AK1467" s="18" t="str">
        <f>_xlfn.XLOOKUP(B1467,'[4]cells down 27042026 11h28'!$B:$B,'[4]cells down 27042026 11h28'!$R:$R,"")</f>
        <v/>
      </c>
      <c r="AL1467" s="18" t="str">
        <f>_xlfn.XLOOKUP(B1467,'[4]cells down 27042026 18h01'!$B:$B,'[4]cells down 27042026 18h01'!$R:$R,"")</f>
        <v/>
      </c>
      <c r="AM1467" s="18" t="str">
        <f>_xlfn.XLOOKUP(B1467,'[5]cell downs 27042026 11h'!$B:$B,'[5]cell downs 27042026 11h'!$R:$R,"")</f>
        <v/>
      </c>
      <c r="AN1467" s="18" t="str">
        <f>_xlfn.XLOOKUP(B1467,'[5]cell downs 27042026 17h40'!$B:$B,'[5]cell downs 27042026 17h40'!$R:$R,"")</f>
        <v/>
      </c>
      <c r="AO1467" s="18" t="str">
        <f>_xlfn.XLOOKUP(B1467,'[6]ALL SITES DOWN'!$D:$D,'[6]ALL SITES DOWN'!$J:$J,"")</f>
        <v/>
      </c>
      <c r="AP1467" s="18" t="str">
        <f>_xlfn.XLOOKUP(B1467,'[7]ALL SITES DOWN'!$D:$D,'[7]ALL SITES DOWN'!$J:$J,"")</f>
        <v/>
      </c>
      <c r="AQ1467" s="9" t="str">
        <f>_xlfn.XLOOKUP(B1467,[8]sheet1!$AC:$AC,[8]sheet1!$AF:$AF,"")</f>
        <v/>
      </c>
      <c r="AR1467" s="14"/>
      <c r="AS1467" s="14" t="s">
        <v>5465</v>
      </c>
      <c r="AT1467" s="14" t="str">
        <f>_xlfn.XLOOKUP(B1467,'[9]cell downs 18042026 17h'!$B:$B,'[9]cell downs 18042026 17h'!$B:$B,"")</f>
        <v/>
      </c>
      <c r="AU1467" s="14" t="str">
        <f>_xlfn.XLOOKUP(B1467,'[10]Cells Huawei 19042026 15h'!$B:$B,'[10]Cells Huawei 19042026 15h'!$B:$B,"")</f>
        <v/>
      </c>
      <c r="AV1467" s="9" t="str">
        <f>_xlfn.XLOOKUP(B1467,'[11]cells down 19042026 9H40'!$B:$B,'[11]cells down 19042026 9H40'!$B:$B,"")</f>
        <v/>
      </c>
    </row>
    <row r="1468" spans="1:48" hidden="1" x14ac:dyDescent="0.3">
      <c r="A1468" s="1" t="s">
        <v>1641</v>
      </c>
      <c r="B1468" s="49" t="s">
        <v>1642</v>
      </c>
      <c r="C1468" s="3" t="str">
        <f>_xlfn.XLOOKUP(B1468,'[1]daily break down'!$D:$D,'[1]daily break down'!$E:$E,"")</f>
        <v>Douala</v>
      </c>
      <c r="D1468" s="1" t="s">
        <v>21</v>
      </c>
      <c r="E1468" s="1" t="s">
        <v>36</v>
      </c>
      <c r="F1468" s="3" t="s">
        <v>31</v>
      </c>
      <c r="G1468" s="1" t="s">
        <v>32</v>
      </c>
      <c r="H1468" s="29" t="str">
        <f>_xlfn.XLOOKUP(B1468,[2]CALCULATION!$B:$B,[2]CALCULATION!$H:$H,"")</f>
        <v>ZTE</v>
      </c>
      <c r="I1468" s="26">
        <v>29.798224624963972</v>
      </c>
      <c r="J1468" s="26">
        <v>0</v>
      </c>
      <c r="K1468" s="26">
        <v>0</v>
      </c>
      <c r="L1468" s="26">
        <v>0</v>
      </c>
      <c r="M1468" s="26">
        <v>0</v>
      </c>
      <c r="N1468" s="26">
        <v>0</v>
      </c>
      <c r="O1468" s="26">
        <v>0</v>
      </c>
      <c r="P1468" s="114" t="s">
        <v>6364</v>
      </c>
      <c r="Q1468" s="42" t="s">
        <v>5538</v>
      </c>
      <c r="R1468" s="42"/>
      <c r="S1468" s="41" t="str" cm="1">
        <f t="array" ref="S1468">IFERROR(_xlfn.IFS(
U1468="MPR ISSUE","PDH",
U1468="BSS Hardware Issue","BSS",
U1468="Sites strategiques, MLL, Pylone, etc.","ENVTECH",
U1468="AKTIVCO DEFAUT GE &amp; POWER Cabinet","AKTIVCO",
U1468="AKTIVCO Coupure ENEO &amp; Baisse de tension","AKTIVCO GRID ONLY",
U1468="Coupure ENEO &amp; Baisse de tension","IHS GRID ONLY",
U1468="Defaut GE &amp; POWER Cabinet","IHS",
U1468="Sharing","Partners",
U1468="Sites strategiques &amp; DataCenter","SST &amp; DC",
U1468="Exclu","Exclu",
U1468="SAT","SAT",
U1468="SPARE-ISSUE","SPARE-ISSUE",
U1468="Fiber CAmtel","TRANS_FO_CAMTEL",
U1468="Fiber AOF","Fiber AOF",
U1468="Projet OCM (HUAWEI)","TRAVAUX-HUAWEI",
U1468="Projet OCM (NOKIA)","TRAVAUX-NOKIA",
U1468="ACCESS-ISSUE","ACCESS-ISSUE",
U1468="Projet OCM (ZTE, NOKIA, autres projets)","TRAVAUX OCM",
U1468="No root CAuse","No root cause",
U1468="ODU HS","PDH",
U1468="IP &amp; VLAN","PDH",
U1468="Warehouse HUAWEI","SPARE-ISSUE",
U1468="SPARE-HS","SPARE-ISSUE",
U1468="Power Telco","BSS",U1468="no impacts","no impacts"
),"")</f>
        <v>No root cause</v>
      </c>
      <c r="T1468" s="41" t="str" cm="1">
        <f t="array" ref="T1468">IFERROR(_xlfn.IFS(
U1468="MPR ISSUE","TX ISSUE",
U1468="BSS Hardware Issue","RAN ISSUE",
U1468="Sites strategiques, MLL, Pylone, etc.","ENVTECH",
U1468="AKTIVCO DEFAUT GE &amp; POWER Cabinet","POWER ISSUE",
U1468="AKTIVCO Coupure ENEO &amp; Baisse de tension","POWER ISSUE",
U1468="Coupure ENEO &amp; Baisse de tension","POWER ISSUE",
U1468="Defaut GE &amp; POWER Cabinet","POWER ISSUE",
U1468="Sharing","POWER ISSUE",
U1468="Sites strategiques &amp; DataCenter","POWER ISSUE",
U1468="Exclu","Exclu",
U1468="SAT","TX ISSUE",
U1468="SPARE-ISSUE","SPARE-ISSUE",
U1468="Fiber CAmtel","TX ISSUE",
U1468="Fiber AOF","TX ISSUE",
U1468="Projet OCM (HUAWEI)","TRAVAUX-HUAWEI",
U1468="Projet OCM (NOKIA)","TRAVAUX -NOKIA",
U1468="ACCESS-ISSUE","ACCESS-ISSUE",
U1468="Projet OCM (ZTE, NOKIA, autres projets)","TRAVAUX OCM",
U1468="No root CAuse","No root cause",
U1468="ODU HS","TX ISSUE",
U1468="IP &amp; VLAN","TX ISSUE",
U1468="Warehouse HUAWEI","SPARE-ISSUE",
U1468="SPARE-HS","SPARE-ISSUE",
U1468="Power Telco","RAN ISSUE",U1468="no impacts","no impacts"
),"")</f>
        <v>No root cause</v>
      </c>
      <c r="U1468" s="68" t="s">
        <v>5691</v>
      </c>
      <c r="V1468" s="41" t="str" cm="1">
        <f t="array" ref="V1468">IFERROR(_xlfn.IFS(
U1468="MPR ISSUE","ACTIVE",
U1468="BSS Hardware Issue","ACTIVE",
U1468="Sites strategiques, MLL, Pylone, etc.","PASSIVE",
U1468="AKTIVCO DEFAUT GE &amp; POWER Cabinet","PASSIVE",
U1468="AKTIVCO Coupure ENEO &amp; Baisse de tension","PASSIVE",
U1468="Coupure ENEO &amp; Baisse de tension","PASSIVE",
U1468="Defaut GE &amp; POWER Cabinet","PASSIVE",
U1468="Sharing","PASSIVE",
U1468="Sites strategiques &amp; DataCenter","PASSIVE",
U1468="Exclu","Exclu",
U1468="SAT","ACTIVE",
U1468="SPARE-ISSUE","SPARE-ISSUE",
U1468="Fiber CAmtel","ACTIVE",
U1468="Fiber AOF","ACTIVE",
U1468="Projet OCM (HUAWEI)","PLANNED WORKS",
U1468="Projet OCM (NOKIA)","PLANNED WORKS",
U1468="ACCESS-ISSUE","ACCESS-ISSUE",
U1468="Projet OCM (ZTE, NOKIA, autres projets)","PLANNED WORKS",
U1468="No root CAuse","No root cause",
U1468="ODU HS","ACTIVE",
U1468="IP &amp; VLAN","ACTIVE",
U1468="Warehouse HUAWEI","SPARE-ISSUE",
U1468="SPARE-HS","SPARE-ISSUE",
U1468="Power Telco","ACTIVE", U1468="no impacts","no impacts"
),"")</f>
        <v>No root cause</v>
      </c>
      <c r="W1468" s="113"/>
      <c r="X1468" s="113"/>
      <c r="Y1468" s="113"/>
      <c r="Z1468" s="113"/>
      <c r="AA1468" s="113"/>
      <c r="AB1468" s="17" t="s">
        <v>5465</v>
      </c>
      <c r="AC1468" s="17" t="str">
        <f>_xlfn.XLOOKUP(B1468,'INCIDENT-04-27-2026'!E:E,'INCIDENT-04-27-2026'!F:F,"")</f>
        <v/>
      </c>
      <c r="AD1468" s="9"/>
      <c r="AE1468" s="7" t="s">
        <v>5465</v>
      </c>
      <c r="AF1468" s="6" t="str">
        <f>_xlfn.XLOOKUP(B1468,'[13]Input_27-04'!$B:$B,'[13]Input_27-04'!$M:$M,"")</f>
        <v/>
      </c>
      <c r="AG1468" s="7"/>
      <c r="AH1468" s="3"/>
      <c r="AI1468" s="18" t="str">
        <f>_xlfn.XLOOKUP(B1468,'[3]Cells Huawei 27042026 10h'!$B:$B,'[3]Cells Huawei 27042026 10h'!$T:$T,"")</f>
        <v/>
      </c>
      <c r="AJ1468" s="18" t="str">
        <f>_xlfn.XLOOKUP(B1468,'[3]Cells Huawei 27042026 15h'!$B:$B,'[3]Cells Huawei 27042026 15h'!$T:$T,"")</f>
        <v/>
      </c>
      <c r="AK1468" s="18" t="str">
        <f>_xlfn.XLOOKUP(B1468,'[4]cells down 27042026 11h28'!$B:$B,'[4]cells down 27042026 11h28'!$R:$R,"")</f>
        <v/>
      </c>
      <c r="AL1468" s="18" t="str">
        <f>_xlfn.XLOOKUP(B1468,'[4]cells down 27042026 18h01'!$B:$B,'[4]cells down 27042026 18h01'!$R:$R,"")</f>
        <v/>
      </c>
      <c r="AM1468" s="18" t="str">
        <f>_xlfn.XLOOKUP(B1468,'[5]cell downs 27042026 11h'!$B:$B,'[5]cell downs 27042026 11h'!$R:$R,"")</f>
        <v/>
      </c>
      <c r="AN1468" s="18" t="str">
        <f>_xlfn.XLOOKUP(B1468,'[5]cell downs 27042026 17h40'!$B:$B,'[5]cell downs 27042026 17h40'!$R:$R,"")</f>
        <v/>
      </c>
      <c r="AO1468" s="18" t="str">
        <f>_xlfn.XLOOKUP(B1468,'[6]ALL SITES DOWN'!$D:$D,'[6]ALL SITES DOWN'!$J:$J,"")</f>
        <v/>
      </c>
      <c r="AP1468" s="18" t="str">
        <f>_xlfn.XLOOKUP(B1468,'[7]ALL SITES DOWN'!$D:$D,'[7]ALL SITES DOWN'!$J:$J,"")</f>
        <v/>
      </c>
      <c r="AQ1468" s="9" t="str">
        <f>_xlfn.XLOOKUP(B1468,[8]sheet1!$AC:$AC,[8]sheet1!$AF:$AF,"")</f>
        <v/>
      </c>
      <c r="AR1468" s="14"/>
      <c r="AS1468" s="14" t="s">
        <v>5465</v>
      </c>
      <c r="AT1468" s="14" t="str">
        <f>_xlfn.XLOOKUP(B1468,'[9]cell downs 18042026 17h'!$B:$B,'[9]cell downs 18042026 17h'!$B:$B,"")</f>
        <v/>
      </c>
      <c r="AU1468" s="14" t="str">
        <f>_xlfn.XLOOKUP(B1468,'[10]Cells Huawei 19042026 15h'!$B:$B,'[10]Cells Huawei 19042026 15h'!$B:$B,"")</f>
        <v/>
      </c>
      <c r="AV1468" s="9" t="str">
        <f>_xlfn.XLOOKUP(B1468,'[11]cells down 19042026 9H40'!$B:$B,'[11]cells down 19042026 9H40'!$B:$B,"")</f>
        <v/>
      </c>
    </row>
    <row r="1469" spans="1:48" hidden="1" x14ac:dyDescent="0.3">
      <c r="A1469" s="1" t="s">
        <v>661</v>
      </c>
      <c r="B1469" s="1" t="s">
        <v>662</v>
      </c>
      <c r="C1469" s="3" t="str">
        <f>_xlfn.XLOOKUP(B1469,'[1]daily break down'!$D:$D,'[1]daily break down'!$E:$E,"")</f>
        <v>ADAMAOUA</v>
      </c>
      <c r="D1469" s="1" t="s">
        <v>21</v>
      </c>
      <c r="E1469" s="1" t="s">
        <v>122</v>
      </c>
      <c r="F1469" s="3" t="s">
        <v>90</v>
      </c>
      <c r="G1469" s="1" t="s">
        <v>661</v>
      </c>
      <c r="H1469" s="27" t="str">
        <f>_xlfn.XLOOKUP(B1469,[2]CALCULATION!$B:$B,[2]CALCULATION!$H:$H,"")</f>
        <v>Huawei</v>
      </c>
      <c r="I1469" s="26">
        <v>3.9058821515097026E-3</v>
      </c>
      <c r="J1469" s="26">
        <v>0</v>
      </c>
      <c r="K1469" s="26">
        <v>0</v>
      </c>
      <c r="L1469" s="26">
        <v>1.0512886914189019</v>
      </c>
      <c r="M1469" s="26">
        <v>0</v>
      </c>
      <c r="N1469" s="26">
        <v>0</v>
      </c>
      <c r="O1469" s="26">
        <v>0</v>
      </c>
      <c r="P1469" s="114" t="s">
        <v>6364</v>
      </c>
      <c r="Q1469" s="42" t="s">
        <v>5537</v>
      </c>
      <c r="R1469" s="42"/>
      <c r="S1469" s="41" t="str" cm="1">
        <f t="array" ref="S1469">IFERROR(_xlfn.IFS(
U1469="MPR ISSUE","PDH",
U1469="BSS Hardware Issue","BSS",
U1469="Sites strategiques, MLL, Pylone, etc.","ENVTECH",
U1469="AKTIVCO DEFAUT GE &amp; POWER Cabinet","AKTIVCO",
U1469="AKTIVCO Coupure ENEO &amp; Baisse de tension","AKTIVCO GRID ONLY",
U1469="Coupure ENEO &amp; Baisse de tension","IHS GRID ONLY",
U1469="Defaut GE &amp; POWER Cabinet","IHS",
U1469="Sharing","Partners",
U1469="Sites strategiques &amp; DataCenter","SST &amp; DC",
U1469="Exclu","Exclu",
U1469="SAT","SAT",
U1469="SPARE-ISSUE","SPARE-ISSUE",
U1469="Fiber CAmtel","TRANS_FO_CAMTEL",
U1469="Fiber AOF","Fiber AOF",
U1469="Projet OCM (HUAWEI)","TRAVAUX-HUAWEI",
U1469="Projet OCM (NOKIA)","TRAVAUX-NOKIA",
U1469="ACCESS-ISSUE","ACCESS-ISSUE",
U1469="Projet OCM (ZTE, NOKIA, autres projets)","TRAVAUX OCM",
U1469="No root CAuse","No root cause",
U1469="ODU HS","PDH",
U1469="IP &amp; VLAN","PDH",
U1469="Warehouse HUAWEI","SPARE-ISSUE",
U1469="SPARE-HS","SPARE-ISSUE",
U1469="Power Telco","BSS",U1469="no impacts","no impacts"
),"")</f>
        <v>Exclu</v>
      </c>
      <c r="T1469" s="41" t="str" cm="1">
        <f t="array" ref="T1469">IFERROR(_xlfn.IFS(
U1469="MPR ISSUE","TX ISSUE",
U1469="BSS Hardware Issue","RAN ISSUE",
U1469="Sites strategiques, MLL, Pylone, etc.","ENVTECH",
U1469="AKTIVCO DEFAUT GE &amp; POWER Cabinet","POWER ISSUE",
U1469="AKTIVCO Coupure ENEO &amp; Baisse de tension","POWER ISSUE",
U1469="Coupure ENEO &amp; Baisse de tension","POWER ISSUE",
U1469="Defaut GE &amp; POWER Cabinet","POWER ISSUE",
U1469="Sharing","POWER ISSUE",
U1469="Sites strategiques &amp; DataCenter","POWER ISSUE",
U1469="Exclu","Exclu",
U1469="SAT","TX ISSUE",
U1469="SPARE-ISSUE","SPARE-ISSUE",
U1469="Fiber CAmtel","TX ISSUE",
U1469="Fiber AOF","TX ISSUE",
U1469="Projet OCM (HUAWEI)","TRAVAUX-HUAWEI",
U1469="Projet OCM (NOKIA)","TRAVAUX -NOKIA",
U1469="ACCESS-ISSUE","ACCESS-ISSUE",
U1469="Projet OCM (ZTE, NOKIA, autres projets)","TRAVAUX OCM",
U1469="No root CAuse","No root cause",
U1469="ODU HS","TX ISSUE",
U1469="IP &amp; VLAN","TX ISSUE",
U1469="Warehouse HUAWEI","SPARE-ISSUE",
U1469="SPARE-HS","SPARE-ISSUE",
U1469="Power Telco","RAN ISSUE",U1469="no impacts","no impacts"
),"")</f>
        <v>Exclu</v>
      </c>
      <c r="U1469" s="68" t="s">
        <v>5537</v>
      </c>
      <c r="V1469" s="41" t="str" cm="1">
        <f t="array" ref="V1469">IFERROR(_xlfn.IFS(
U1469="MPR ISSUE","ACTIVE",
U1469="BSS Hardware Issue","ACTIVE",
U1469="Sites strategiques, MLL, Pylone, etc.","PASSIVE",
U1469="AKTIVCO DEFAUT GE &amp; POWER Cabinet","PASSIVE",
U1469="AKTIVCO Coupure ENEO &amp; Baisse de tension","PASSIVE",
U1469="Coupure ENEO &amp; Baisse de tension","PASSIVE",
U1469="Defaut GE &amp; POWER Cabinet","PASSIVE",
U1469="Sharing","PASSIVE",
U1469="Sites strategiques &amp; DataCenter","PASSIVE",
U1469="Exclu","Exclu",
U1469="SAT","ACTIVE",
U1469="SPARE-ISSUE","SPARE-ISSUE",
U1469="Fiber CAmtel","ACTIVE",
U1469="Fiber AOF","ACTIVE",
U1469="Projet OCM (HUAWEI)","PLANNED WORKS",
U1469="Projet OCM (NOKIA)","PLANNED WORKS",
U1469="ACCESS-ISSUE","ACCESS-ISSUE",
U1469="Projet OCM (ZTE, NOKIA, autres projets)","PLANNED WORKS",
U1469="No root CAuse","No root cause",
U1469="ODU HS","ACTIVE",
U1469="IP &amp; VLAN","ACTIVE",
U1469="Warehouse HUAWEI","SPARE-ISSUE",
U1469="SPARE-HS","SPARE-ISSUE",
U1469="Power Telco","ACTIVE", U1469="no impacts","no impacts"
),"")</f>
        <v>Exclu</v>
      </c>
      <c r="W1469" s="113"/>
      <c r="X1469" s="113"/>
      <c r="Y1469" s="113"/>
      <c r="Z1469" s="113"/>
      <c r="AA1469" s="113"/>
      <c r="AB1469" s="17" t="s">
        <v>5465</v>
      </c>
      <c r="AC1469" s="17" t="str">
        <f>_xlfn.XLOOKUP(B1469,'INCIDENT-04-27-2026'!E:E,'INCIDENT-04-27-2026'!F:F,"")</f>
        <v/>
      </c>
      <c r="AD1469" s="9"/>
      <c r="AE1469" s="7" t="s">
        <v>5465</v>
      </c>
      <c r="AF1469" s="6" t="str">
        <f>_xlfn.XLOOKUP(B1469,'[13]Input_27-04'!$B:$B,'[13]Input_27-04'!$M:$M,"")</f>
        <v/>
      </c>
      <c r="AG1469" s="7"/>
      <c r="AH1469" s="3"/>
      <c r="AI1469" s="18" t="str">
        <f>_xlfn.XLOOKUP(B1469,'[3]Cells Huawei 27042026 10h'!$B:$B,'[3]Cells Huawei 27042026 10h'!$T:$T,"")</f>
        <v/>
      </c>
      <c r="AJ1469" s="18" t="str">
        <f>_xlfn.XLOOKUP(B1469,'[3]Cells Huawei 27042026 15h'!$B:$B,'[3]Cells Huawei 27042026 15h'!$T:$T,"")</f>
        <v/>
      </c>
      <c r="AK1469" s="18" t="str">
        <f>_xlfn.XLOOKUP(B1469,'[4]cells down 27042026 11h28'!$B:$B,'[4]cells down 27042026 11h28'!$R:$R,"")</f>
        <v/>
      </c>
      <c r="AL1469" s="18" t="str">
        <f>_xlfn.XLOOKUP(B1469,'[4]cells down 27042026 18h01'!$B:$B,'[4]cells down 27042026 18h01'!$R:$R,"")</f>
        <v/>
      </c>
      <c r="AM1469" s="18" t="str">
        <f>_xlfn.XLOOKUP(B1469,'[5]cell downs 27042026 11h'!$B:$B,'[5]cell downs 27042026 11h'!$R:$R,"")</f>
        <v/>
      </c>
      <c r="AN1469" s="18" t="str">
        <f>_xlfn.XLOOKUP(B1469,'[5]cell downs 27042026 17h40'!$B:$B,'[5]cell downs 27042026 17h40'!$R:$R,"")</f>
        <v/>
      </c>
      <c r="AO1469" s="18" t="str">
        <f>_xlfn.XLOOKUP(B1469,'[6]ALL SITES DOWN'!$D:$D,'[6]ALL SITES DOWN'!$J:$J,"")</f>
        <v/>
      </c>
      <c r="AP1469" s="18" t="str">
        <f>_xlfn.XLOOKUP(B1469,'[7]ALL SITES DOWN'!$D:$D,'[7]ALL SITES DOWN'!$J:$J,"")</f>
        <v/>
      </c>
      <c r="AQ1469" s="9" t="str">
        <f>_xlfn.XLOOKUP(B1469,[8]sheet1!$AC:$AC,[8]sheet1!$AF:$AF,"")</f>
        <v/>
      </c>
      <c r="AR1469" s="14"/>
      <c r="AS1469" s="14" t="s">
        <v>5465</v>
      </c>
      <c r="AT1469" s="14" t="str">
        <f>_xlfn.XLOOKUP(B1469,'[9]cell downs 18042026 17h'!$B:$B,'[9]cell downs 18042026 17h'!$B:$B,"")</f>
        <v/>
      </c>
      <c r="AU1469" s="14" t="str">
        <f>_xlfn.XLOOKUP(B1469,'[10]Cells Huawei 19042026 15h'!$B:$B,'[10]Cells Huawei 19042026 15h'!$B:$B,"")</f>
        <v/>
      </c>
      <c r="AV1469" s="9" t="str">
        <f>_xlfn.XLOOKUP(B1469,'[11]cells down 19042026 9H40'!$B:$B,'[11]cells down 19042026 9H40'!$B:$B,"")</f>
        <v/>
      </c>
    </row>
    <row r="1470" spans="1:48" hidden="1" x14ac:dyDescent="0.3">
      <c r="A1470" s="1" t="s">
        <v>1659</v>
      </c>
      <c r="B1470" s="8" t="s">
        <v>1660</v>
      </c>
      <c r="C1470" s="3" t="str">
        <f>_xlfn.XLOOKUP(B1470,'[1]daily break down'!$D:$D,'[1]daily break down'!$E:$E,"")</f>
        <v>LITTORAL</v>
      </c>
      <c r="D1470" s="1" t="s">
        <v>21</v>
      </c>
      <c r="E1470" s="1" t="s">
        <v>36</v>
      </c>
      <c r="F1470" s="3" t="s">
        <v>31</v>
      </c>
      <c r="G1470" s="1" t="s">
        <v>1659</v>
      </c>
      <c r="H1470" s="29" t="str">
        <f>_xlfn.XLOOKUP(B1470,[2]CALCULATION!$B:$B,[2]CALCULATION!$H:$H,"")</f>
        <v>ZTE</v>
      </c>
      <c r="I1470" s="26">
        <v>18.077902908687253</v>
      </c>
      <c r="J1470" s="26">
        <v>0</v>
      </c>
      <c r="K1470" s="26">
        <v>0</v>
      </c>
      <c r="L1470" s="26">
        <v>1.2429622780959562</v>
      </c>
      <c r="M1470" s="26">
        <v>0</v>
      </c>
      <c r="N1470" s="26">
        <v>0</v>
      </c>
      <c r="O1470" s="26">
        <v>0</v>
      </c>
      <c r="P1470" s="114" t="s">
        <v>6364</v>
      </c>
      <c r="Q1470" s="42" t="s">
        <v>5538</v>
      </c>
      <c r="R1470" s="42"/>
      <c r="S1470" s="41" t="str" cm="1">
        <f t="array" ref="S1470">IFERROR(_xlfn.IFS(
U1470="MPR ISSUE","PDH",
U1470="BSS Hardware Issue","BSS",
U1470="Sites strategiques, MLL, Pylone, etc.","ENVTECH",
U1470="AKTIVCO DEFAUT GE &amp; POWER Cabinet","AKTIVCO",
U1470="AKTIVCO Coupure ENEO &amp; Baisse de tension","AKTIVCO GRID ONLY",
U1470="Coupure ENEO &amp; Baisse de tension","IHS GRID ONLY",
U1470="Defaut GE &amp; POWER Cabinet","IHS",
U1470="Sharing","Partners",
U1470="Sites strategiques &amp; DataCenter","SST &amp; DC",
U1470="Exclu","Exclu",
U1470="SAT","SAT",
U1470="SPARE-ISSUE","SPARE-ISSUE",
U1470="Fiber CAmtel","TRANS_FO_CAMTEL",
U1470="Fiber AOF","Fiber AOF",
U1470="Projet OCM (HUAWEI)","TRAVAUX-HUAWEI",
U1470="Projet OCM (NOKIA)","TRAVAUX-NOKIA",
U1470="ACCESS-ISSUE","ACCESS-ISSUE",
U1470="Projet OCM (ZTE, NOKIA, autres projets)","TRAVAUX OCM",
U1470="No root CAuse","No root cause",
U1470="ODU HS","PDH",
U1470="IP &amp; VLAN","PDH",
U1470="Warehouse HUAWEI","SPARE-ISSUE",
U1470="SPARE-HS","SPARE-ISSUE",
U1470="Power Telco","BSS",U1470="no impacts","no impacts"
),"")</f>
        <v>No root cause</v>
      </c>
      <c r="T1470" s="41" t="str" cm="1">
        <f t="array" ref="T1470">IFERROR(_xlfn.IFS(
U1470="MPR ISSUE","TX ISSUE",
U1470="BSS Hardware Issue","RAN ISSUE",
U1470="Sites strategiques, MLL, Pylone, etc.","ENVTECH",
U1470="AKTIVCO DEFAUT GE &amp; POWER Cabinet","POWER ISSUE",
U1470="AKTIVCO Coupure ENEO &amp; Baisse de tension","POWER ISSUE",
U1470="Coupure ENEO &amp; Baisse de tension","POWER ISSUE",
U1470="Defaut GE &amp; POWER Cabinet","POWER ISSUE",
U1470="Sharing","POWER ISSUE",
U1470="Sites strategiques &amp; DataCenter","POWER ISSUE",
U1470="Exclu","Exclu",
U1470="SAT","TX ISSUE",
U1470="SPARE-ISSUE","SPARE-ISSUE",
U1470="Fiber CAmtel","TX ISSUE",
U1470="Fiber AOF","TX ISSUE",
U1470="Projet OCM (HUAWEI)","TRAVAUX-HUAWEI",
U1470="Projet OCM (NOKIA)","TRAVAUX -NOKIA",
U1470="ACCESS-ISSUE","ACCESS-ISSUE",
U1470="Projet OCM (ZTE, NOKIA, autres projets)","TRAVAUX OCM",
U1470="No root CAuse","No root cause",
U1470="ODU HS","TX ISSUE",
U1470="IP &amp; VLAN","TX ISSUE",
U1470="Warehouse HUAWEI","SPARE-ISSUE",
U1470="SPARE-HS","SPARE-ISSUE",
U1470="Power Telco","RAN ISSUE",U1470="no impacts","no impacts"
),"")</f>
        <v>No root cause</v>
      </c>
      <c r="U1470" s="68" t="s">
        <v>5691</v>
      </c>
      <c r="V1470" s="41" t="str" cm="1">
        <f t="array" ref="V1470">IFERROR(_xlfn.IFS(
U1470="MPR ISSUE","ACTIVE",
U1470="BSS Hardware Issue","ACTIVE",
U1470="Sites strategiques, MLL, Pylone, etc.","PASSIVE",
U1470="AKTIVCO DEFAUT GE &amp; POWER Cabinet","PASSIVE",
U1470="AKTIVCO Coupure ENEO &amp; Baisse de tension","PASSIVE",
U1470="Coupure ENEO &amp; Baisse de tension","PASSIVE",
U1470="Defaut GE &amp; POWER Cabinet","PASSIVE",
U1470="Sharing","PASSIVE",
U1470="Sites strategiques &amp; DataCenter","PASSIVE",
U1470="Exclu","Exclu",
U1470="SAT","ACTIVE",
U1470="SPARE-ISSUE","SPARE-ISSUE",
U1470="Fiber CAmtel","ACTIVE",
U1470="Fiber AOF","ACTIVE",
U1470="Projet OCM (HUAWEI)","PLANNED WORKS",
U1470="Projet OCM (NOKIA)","PLANNED WORKS",
U1470="ACCESS-ISSUE","ACCESS-ISSUE",
U1470="Projet OCM (ZTE, NOKIA, autres projets)","PLANNED WORKS",
U1470="No root CAuse","No root cause",
U1470="ODU HS","ACTIVE",
U1470="IP &amp; VLAN","ACTIVE",
U1470="Warehouse HUAWEI","SPARE-ISSUE",
U1470="SPARE-HS","SPARE-ISSUE",
U1470="Power Telco","ACTIVE", U1470="no impacts","no impacts"
),"")</f>
        <v>No root cause</v>
      </c>
      <c r="W1470" s="113"/>
      <c r="X1470" s="113"/>
      <c r="Y1470" s="113"/>
      <c r="Z1470" s="113"/>
      <c r="AA1470" s="113"/>
      <c r="AB1470" s="17" t="s">
        <v>5465</v>
      </c>
      <c r="AC1470" s="17" t="str">
        <f>_xlfn.XLOOKUP(B1470,'INCIDENT-04-27-2026'!E:E,'INCIDENT-04-27-2026'!F:F,"")</f>
        <v/>
      </c>
      <c r="AD1470" s="9"/>
      <c r="AE1470" s="7" t="s">
        <v>5465</v>
      </c>
      <c r="AF1470" s="6" t="str">
        <f>_xlfn.XLOOKUP(B1470,'[13]Input_27-04'!$B:$B,'[13]Input_27-04'!$M:$M,"")</f>
        <v/>
      </c>
      <c r="AG1470" s="7"/>
      <c r="AH1470" s="3"/>
      <c r="AI1470" s="18" t="str">
        <f>_xlfn.XLOOKUP(B1470,'[3]Cells Huawei 27042026 10h'!$B:$B,'[3]Cells Huawei 27042026 10h'!$T:$T,"")</f>
        <v/>
      </c>
      <c r="AJ1470" s="18" t="str">
        <f>_xlfn.XLOOKUP(B1470,'[3]Cells Huawei 27042026 15h'!$B:$B,'[3]Cells Huawei 27042026 15h'!$T:$T,"")</f>
        <v/>
      </c>
      <c r="AK1470" s="18" t="str">
        <f>_xlfn.XLOOKUP(B1470,'[4]cells down 27042026 11h28'!$B:$B,'[4]cells down 27042026 11h28'!$R:$R,"")</f>
        <v/>
      </c>
      <c r="AL1470" s="18" t="str">
        <f>_xlfn.XLOOKUP(B1470,'[4]cells down 27042026 18h01'!$B:$B,'[4]cells down 27042026 18h01'!$R:$R,"")</f>
        <v/>
      </c>
      <c r="AM1470" s="18" t="str">
        <f>_xlfn.XLOOKUP(B1470,'[5]cell downs 27042026 11h'!$B:$B,'[5]cell downs 27042026 11h'!$R:$R,"")</f>
        <v/>
      </c>
      <c r="AN1470" s="18" t="str">
        <f>_xlfn.XLOOKUP(B1470,'[5]cell downs 27042026 17h40'!$B:$B,'[5]cell downs 27042026 17h40'!$R:$R,"")</f>
        <v/>
      </c>
      <c r="AO1470" s="18" t="str">
        <f>_xlfn.XLOOKUP(B1470,'[6]ALL SITES DOWN'!$D:$D,'[6]ALL SITES DOWN'!$J:$J,"")</f>
        <v/>
      </c>
      <c r="AP1470" s="18" t="str">
        <f>_xlfn.XLOOKUP(B1470,'[7]ALL SITES DOWN'!$D:$D,'[7]ALL SITES DOWN'!$J:$J,"")</f>
        <v/>
      </c>
      <c r="AQ1470" s="9" t="str">
        <f>_xlfn.XLOOKUP(B1470,[8]sheet1!$AC:$AC,[8]sheet1!$AF:$AF,"")</f>
        <v/>
      </c>
      <c r="AR1470" s="14"/>
      <c r="AS1470" s="14" t="s">
        <v>5465</v>
      </c>
      <c r="AT1470" s="14" t="str">
        <f>_xlfn.XLOOKUP(B1470,'[9]cell downs 18042026 17h'!$B:$B,'[9]cell downs 18042026 17h'!$B:$B,"")</f>
        <v/>
      </c>
      <c r="AU1470" s="14" t="str">
        <f>_xlfn.XLOOKUP(B1470,'[10]Cells Huawei 19042026 15h'!$B:$B,'[10]Cells Huawei 19042026 15h'!$B:$B,"")</f>
        <v/>
      </c>
      <c r="AV1470" s="9" t="str">
        <f>_xlfn.XLOOKUP(B1470,'[11]cells down 19042026 9H40'!$B:$B,'[11]cells down 19042026 9H40'!$B:$B,"")</f>
        <v/>
      </c>
    </row>
    <row r="1471" spans="1:48" hidden="1" x14ac:dyDescent="0.3">
      <c r="A1471" s="1" t="s">
        <v>2376</v>
      </c>
      <c r="B1471" s="8" t="s">
        <v>2377</v>
      </c>
      <c r="C1471" s="3" t="str">
        <f>_xlfn.XLOOKUP(B1471,'[1]daily break down'!$D:$D,'[1]daily break down'!$E:$E,"")</f>
        <v>Douala</v>
      </c>
      <c r="D1471" s="1" t="s">
        <v>11</v>
      </c>
      <c r="E1471" s="1" t="s">
        <v>12</v>
      </c>
      <c r="F1471" s="3" t="s">
        <v>31</v>
      </c>
      <c r="G1471" s="1" t="s">
        <v>32</v>
      </c>
      <c r="H1471" s="29" t="str">
        <f>_xlfn.XLOOKUP(B1471,[2]CALCULATION!$B:$B,[2]CALCULATION!$H:$H,"")</f>
        <v>ZTE</v>
      </c>
      <c r="I1471" s="26">
        <v>13.403275376462824</v>
      </c>
      <c r="J1471" s="26">
        <v>0</v>
      </c>
      <c r="K1471" s="26">
        <v>0</v>
      </c>
      <c r="L1471" s="26">
        <v>0</v>
      </c>
      <c r="M1471" s="26">
        <v>0</v>
      </c>
      <c r="N1471" s="26">
        <v>0</v>
      </c>
      <c r="O1471" s="26">
        <v>0</v>
      </c>
      <c r="P1471" s="114" t="s">
        <v>6364</v>
      </c>
      <c r="Q1471" s="42" t="s">
        <v>5538</v>
      </c>
      <c r="R1471" s="42"/>
      <c r="S1471" s="41" t="str" cm="1">
        <f t="array" ref="S1471">IFERROR(_xlfn.IFS(
U1471="MPR ISSUE","PDH",
U1471="BSS Hardware Issue","BSS",
U1471="Sites strategiques, MLL, Pylone, etc.","ENVTECH",
U1471="AKTIVCO DEFAUT GE &amp; POWER Cabinet","AKTIVCO",
U1471="AKTIVCO Coupure ENEO &amp; Baisse de tension","AKTIVCO GRID ONLY",
U1471="Coupure ENEO &amp; Baisse de tension","IHS GRID ONLY",
U1471="Defaut GE &amp; POWER Cabinet","IHS",
U1471="Sharing","Partners",
U1471="Sites strategiques &amp; DataCenter","SST &amp; DC",
U1471="Exclu","Exclu",
U1471="SAT","SAT",
U1471="SPARE-ISSUE","SPARE-ISSUE",
U1471="Fiber CAmtel","TRANS_FO_CAMTEL",
U1471="Fiber AOF","Fiber AOF",
U1471="Projet OCM (HUAWEI)","TRAVAUX-HUAWEI",
U1471="Projet OCM (NOKIA)","TRAVAUX-NOKIA",
U1471="ACCESS-ISSUE","ACCESS-ISSUE",
U1471="Projet OCM (ZTE, NOKIA, autres projets)","TRAVAUX OCM",
U1471="No root CAuse","No root cause",
U1471="ODU HS","PDH",
U1471="IP &amp; VLAN","PDH",
U1471="Warehouse HUAWEI","SPARE-ISSUE",
U1471="SPARE-HS","SPARE-ISSUE",
U1471="Power Telco","BSS",U1471="no impacts","no impacts"
),"")</f>
        <v>No root cause</v>
      </c>
      <c r="T1471" s="41" t="str" cm="1">
        <f t="array" ref="T1471">IFERROR(_xlfn.IFS(
U1471="MPR ISSUE","TX ISSUE",
U1471="BSS Hardware Issue","RAN ISSUE",
U1471="Sites strategiques, MLL, Pylone, etc.","ENVTECH",
U1471="AKTIVCO DEFAUT GE &amp; POWER Cabinet","POWER ISSUE",
U1471="AKTIVCO Coupure ENEO &amp; Baisse de tension","POWER ISSUE",
U1471="Coupure ENEO &amp; Baisse de tension","POWER ISSUE",
U1471="Defaut GE &amp; POWER Cabinet","POWER ISSUE",
U1471="Sharing","POWER ISSUE",
U1471="Sites strategiques &amp; DataCenter","POWER ISSUE",
U1471="Exclu","Exclu",
U1471="SAT","TX ISSUE",
U1471="SPARE-ISSUE","SPARE-ISSUE",
U1471="Fiber CAmtel","TX ISSUE",
U1471="Fiber AOF","TX ISSUE",
U1471="Projet OCM (HUAWEI)","TRAVAUX-HUAWEI",
U1471="Projet OCM (NOKIA)","TRAVAUX -NOKIA",
U1471="ACCESS-ISSUE","ACCESS-ISSUE",
U1471="Projet OCM (ZTE, NOKIA, autres projets)","TRAVAUX OCM",
U1471="No root CAuse","No root cause",
U1471="ODU HS","TX ISSUE",
U1471="IP &amp; VLAN","TX ISSUE",
U1471="Warehouse HUAWEI","SPARE-ISSUE",
U1471="SPARE-HS","SPARE-ISSUE",
U1471="Power Telco","RAN ISSUE",U1471="no impacts","no impacts"
),"")</f>
        <v>No root cause</v>
      </c>
      <c r="U1471" s="68" t="s">
        <v>5691</v>
      </c>
      <c r="V1471" s="41" t="str" cm="1">
        <f t="array" ref="V1471">IFERROR(_xlfn.IFS(
U1471="MPR ISSUE","ACTIVE",
U1471="BSS Hardware Issue","ACTIVE",
U1471="Sites strategiques, MLL, Pylone, etc.","PASSIVE",
U1471="AKTIVCO DEFAUT GE &amp; POWER Cabinet","PASSIVE",
U1471="AKTIVCO Coupure ENEO &amp; Baisse de tension","PASSIVE",
U1471="Coupure ENEO &amp; Baisse de tension","PASSIVE",
U1471="Defaut GE &amp; POWER Cabinet","PASSIVE",
U1471="Sharing","PASSIVE",
U1471="Sites strategiques &amp; DataCenter","PASSIVE",
U1471="Exclu","Exclu",
U1471="SAT","ACTIVE",
U1471="SPARE-ISSUE","SPARE-ISSUE",
U1471="Fiber CAmtel","ACTIVE",
U1471="Fiber AOF","ACTIVE",
U1471="Projet OCM (HUAWEI)","PLANNED WORKS",
U1471="Projet OCM (NOKIA)","PLANNED WORKS",
U1471="ACCESS-ISSUE","ACCESS-ISSUE",
U1471="Projet OCM (ZTE, NOKIA, autres projets)","PLANNED WORKS",
U1471="No root CAuse","No root cause",
U1471="ODU HS","ACTIVE",
U1471="IP &amp; VLAN","ACTIVE",
U1471="Warehouse HUAWEI","SPARE-ISSUE",
U1471="SPARE-HS","SPARE-ISSUE",
U1471="Power Telco","ACTIVE", U1471="no impacts","no impacts"
),"")</f>
        <v>No root cause</v>
      </c>
      <c r="W1471" s="113"/>
      <c r="X1471" s="113"/>
      <c r="Y1471" s="113"/>
      <c r="Z1471" s="113"/>
      <c r="AA1471" s="113"/>
      <c r="AB1471" s="17" t="s">
        <v>5465</v>
      </c>
      <c r="AC1471" s="17" t="str">
        <f>_xlfn.XLOOKUP(B1471,'INCIDENT-04-27-2026'!E:E,'INCIDENT-04-27-2026'!F:F,"")</f>
        <v/>
      </c>
      <c r="AD1471" s="9"/>
      <c r="AE1471" s="7" t="s">
        <v>5465</v>
      </c>
      <c r="AF1471" s="6" t="str">
        <f>_xlfn.XLOOKUP(B1471,'[13]Input_27-04'!$B:$B,'[13]Input_27-04'!$M:$M,"")</f>
        <v/>
      </c>
      <c r="AG1471" s="7"/>
      <c r="AH1471" s="3"/>
      <c r="AI1471" s="18" t="str">
        <f>_xlfn.XLOOKUP(B1471,'[3]Cells Huawei 27042026 10h'!$B:$B,'[3]Cells Huawei 27042026 10h'!$T:$T,"")</f>
        <v/>
      </c>
      <c r="AJ1471" s="18" t="str">
        <f>_xlfn.XLOOKUP(B1471,'[3]Cells Huawei 27042026 15h'!$B:$B,'[3]Cells Huawei 27042026 15h'!$T:$T,"")</f>
        <v/>
      </c>
      <c r="AK1471" s="18" t="str">
        <f>_xlfn.XLOOKUP(B1471,'[4]cells down 27042026 11h28'!$B:$B,'[4]cells down 27042026 11h28'!$R:$R,"")</f>
        <v/>
      </c>
      <c r="AL1471" s="18" t="str">
        <f>_xlfn.XLOOKUP(B1471,'[4]cells down 27042026 18h01'!$B:$B,'[4]cells down 27042026 18h01'!$R:$R,"")</f>
        <v/>
      </c>
      <c r="AM1471" s="18" t="str">
        <f>_xlfn.XLOOKUP(B1471,'[5]cell downs 27042026 11h'!$B:$B,'[5]cell downs 27042026 11h'!$R:$R,"")</f>
        <v/>
      </c>
      <c r="AN1471" s="18" t="str">
        <f>_xlfn.XLOOKUP(B1471,'[5]cell downs 27042026 17h40'!$B:$B,'[5]cell downs 27042026 17h40'!$R:$R,"")</f>
        <v/>
      </c>
      <c r="AO1471" s="18" t="str">
        <f>_xlfn.XLOOKUP(B1471,'[6]ALL SITES DOWN'!$D:$D,'[6]ALL SITES DOWN'!$J:$J,"")</f>
        <v/>
      </c>
      <c r="AP1471" s="18" t="str">
        <f>_xlfn.XLOOKUP(B1471,'[7]ALL SITES DOWN'!$D:$D,'[7]ALL SITES DOWN'!$J:$J,"")</f>
        <v/>
      </c>
      <c r="AQ1471" s="9" t="str">
        <f>_xlfn.XLOOKUP(B1471,[8]sheet1!$AC:$AC,[8]sheet1!$AF:$AF,"")</f>
        <v/>
      </c>
      <c r="AR1471" s="14"/>
      <c r="AS1471" s="14" t="s">
        <v>5465</v>
      </c>
      <c r="AT1471" s="14" t="str">
        <f>_xlfn.XLOOKUP(B1471,'[9]cell downs 18042026 17h'!$B:$B,'[9]cell downs 18042026 17h'!$B:$B,"")</f>
        <v/>
      </c>
      <c r="AU1471" s="14" t="str">
        <f>_xlfn.XLOOKUP(B1471,'[10]Cells Huawei 19042026 15h'!$B:$B,'[10]Cells Huawei 19042026 15h'!$B:$B,"")</f>
        <v/>
      </c>
      <c r="AV1471" s="9" t="str">
        <f>_xlfn.XLOOKUP(B1471,'[11]cells down 19042026 9H40'!$B:$B,'[11]cells down 19042026 9H40'!$B:$B,"")</f>
        <v/>
      </c>
    </row>
    <row r="1472" spans="1:48" hidden="1" x14ac:dyDescent="0.3">
      <c r="A1472" s="1" t="s">
        <v>1671</v>
      </c>
      <c r="B1472" s="8" t="s">
        <v>1672</v>
      </c>
      <c r="C1472" s="3" t="str">
        <f>_xlfn.XLOOKUP(B1472,'[1]daily break down'!$D:$D,'[1]daily break down'!$E:$E,"")</f>
        <v>Douala</v>
      </c>
      <c r="D1472" s="1" t="s">
        <v>11</v>
      </c>
      <c r="E1472" s="1" t="s">
        <v>12</v>
      </c>
      <c r="F1472" s="3" t="s">
        <v>31</v>
      </c>
      <c r="G1472" s="1" t="s">
        <v>32</v>
      </c>
      <c r="H1472" s="29" t="str">
        <f>_xlfn.XLOOKUP(B1472,[2]CALCULATION!$B:$B,[2]CALCULATION!$H:$H,"")</f>
        <v>ZTE</v>
      </c>
      <c r="I1472" s="26">
        <v>9.2236604429377387</v>
      </c>
      <c r="J1472" s="26">
        <v>0</v>
      </c>
      <c r="K1472" s="26">
        <v>0</v>
      </c>
      <c r="L1472" s="26">
        <v>0</v>
      </c>
      <c r="M1472" s="26">
        <v>0</v>
      </c>
      <c r="N1472" s="26">
        <v>0</v>
      </c>
      <c r="O1472" s="26">
        <v>0</v>
      </c>
      <c r="P1472" s="114" t="s">
        <v>6364</v>
      </c>
      <c r="Q1472" s="42" t="s">
        <v>5538</v>
      </c>
      <c r="R1472" s="42"/>
      <c r="S1472" s="41" t="str" cm="1">
        <f t="array" ref="S1472">IFERROR(_xlfn.IFS(
U1472="MPR ISSUE","PDH",
U1472="BSS Hardware Issue","BSS",
U1472="Sites strategiques, MLL, Pylone, etc.","ENVTECH",
U1472="AKTIVCO DEFAUT GE &amp; POWER Cabinet","AKTIVCO",
U1472="AKTIVCO Coupure ENEO &amp; Baisse de tension","AKTIVCO GRID ONLY",
U1472="Coupure ENEO &amp; Baisse de tension","IHS GRID ONLY",
U1472="Defaut GE &amp; POWER Cabinet","IHS",
U1472="Sharing","Partners",
U1472="Sites strategiques &amp; DataCenter","SST &amp; DC",
U1472="Exclu","Exclu",
U1472="SAT","SAT",
U1472="SPARE-ISSUE","SPARE-ISSUE",
U1472="Fiber CAmtel","TRANS_FO_CAMTEL",
U1472="Fiber AOF","Fiber AOF",
U1472="Projet OCM (HUAWEI)","TRAVAUX-HUAWEI",
U1472="Projet OCM (NOKIA)","TRAVAUX-NOKIA",
U1472="ACCESS-ISSUE","ACCESS-ISSUE",
U1472="Projet OCM (ZTE, NOKIA, autres projets)","TRAVAUX OCM",
U1472="No root CAuse","No root cause",
U1472="ODU HS","PDH",
U1472="IP &amp; VLAN","PDH",
U1472="Warehouse HUAWEI","SPARE-ISSUE",
U1472="SPARE-HS","SPARE-ISSUE",
U1472="Power Telco","BSS",U1472="no impacts","no impacts"
),"")</f>
        <v>No root cause</v>
      </c>
      <c r="T1472" s="41" t="str" cm="1">
        <f t="array" ref="T1472">IFERROR(_xlfn.IFS(
U1472="MPR ISSUE","TX ISSUE",
U1472="BSS Hardware Issue","RAN ISSUE",
U1472="Sites strategiques, MLL, Pylone, etc.","ENVTECH",
U1472="AKTIVCO DEFAUT GE &amp; POWER Cabinet","POWER ISSUE",
U1472="AKTIVCO Coupure ENEO &amp; Baisse de tension","POWER ISSUE",
U1472="Coupure ENEO &amp; Baisse de tension","POWER ISSUE",
U1472="Defaut GE &amp; POWER Cabinet","POWER ISSUE",
U1472="Sharing","POWER ISSUE",
U1472="Sites strategiques &amp; DataCenter","POWER ISSUE",
U1472="Exclu","Exclu",
U1472="SAT","TX ISSUE",
U1472="SPARE-ISSUE","SPARE-ISSUE",
U1472="Fiber CAmtel","TX ISSUE",
U1472="Fiber AOF","TX ISSUE",
U1472="Projet OCM (HUAWEI)","TRAVAUX-HUAWEI",
U1472="Projet OCM (NOKIA)","TRAVAUX -NOKIA",
U1472="ACCESS-ISSUE","ACCESS-ISSUE",
U1472="Projet OCM (ZTE, NOKIA, autres projets)","TRAVAUX OCM",
U1472="No root CAuse","No root cause",
U1472="ODU HS","TX ISSUE",
U1472="IP &amp; VLAN","TX ISSUE",
U1472="Warehouse HUAWEI","SPARE-ISSUE",
U1472="SPARE-HS","SPARE-ISSUE",
U1472="Power Telco","RAN ISSUE",U1472="no impacts","no impacts"
),"")</f>
        <v>No root cause</v>
      </c>
      <c r="U1472" s="68" t="s">
        <v>5691</v>
      </c>
      <c r="V1472" s="41" t="str" cm="1">
        <f t="array" ref="V1472">IFERROR(_xlfn.IFS(
U1472="MPR ISSUE","ACTIVE",
U1472="BSS Hardware Issue","ACTIVE",
U1472="Sites strategiques, MLL, Pylone, etc.","PASSIVE",
U1472="AKTIVCO DEFAUT GE &amp; POWER Cabinet","PASSIVE",
U1472="AKTIVCO Coupure ENEO &amp; Baisse de tension","PASSIVE",
U1472="Coupure ENEO &amp; Baisse de tension","PASSIVE",
U1472="Defaut GE &amp; POWER Cabinet","PASSIVE",
U1472="Sharing","PASSIVE",
U1472="Sites strategiques &amp; DataCenter","PASSIVE",
U1472="Exclu","Exclu",
U1472="SAT","ACTIVE",
U1472="SPARE-ISSUE","SPARE-ISSUE",
U1472="Fiber CAmtel","ACTIVE",
U1472="Fiber AOF","ACTIVE",
U1472="Projet OCM (HUAWEI)","PLANNED WORKS",
U1472="Projet OCM (NOKIA)","PLANNED WORKS",
U1472="ACCESS-ISSUE","ACCESS-ISSUE",
U1472="Projet OCM (ZTE, NOKIA, autres projets)","PLANNED WORKS",
U1472="No root CAuse","No root cause",
U1472="ODU HS","ACTIVE",
U1472="IP &amp; VLAN","ACTIVE",
U1472="Warehouse HUAWEI","SPARE-ISSUE",
U1472="SPARE-HS","SPARE-ISSUE",
U1472="Power Telco","ACTIVE", U1472="no impacts","no impacts"
),"")</f>
        <v>No root cause</v>
      </c>
      <c r="W1472" s="113"/>
      <c r="X1472" s="113"/>
      <c r="Y1472" s="113"/>
      <c r="Z1472" s="113"/>
      <c r="AA1472" s="113"/>
      <c r="AB1472" s="17" t="s">
        <v>5465</v>
      </c>
      <c r="AC1472" s="17" t="str">
        <f>_xlfn.XLOOKUP(B1472,'INCIDENT-04-27-2026'!E:E,'INCIDENT-04-27-2026'!F:F,"")</f>
        <v/>
      </c>
      <c r="AD1472" s="9"/>
      <c r="AE1472" s="7" t="s">
        <v>5465</v>
      </c>
      <c r="AF1472" s="6" t="str">
        <f>_xlfn.XLOOKUP(B1472,'[13]Input_27-04'!$B:$B,'[13]Input_27-04'!$M:$M,"")</f>
        <v/>
      </c>
      <c r="AG1472" s="7"/>
      <c r="AH1472" s="3"/>
      <c r="AI1472" s="18" t="str">
        <f>_xlfn.XLOOKUP(B1472,'[3]Cells Huawei 27042026 10h'!$B:$B,'[3]Cells Huawei 27042026 10h'!$T:$T,"")</f>
        <v/>
      </c>
      <c r="AJ1472" s="18" t="str">
        <f>_xlfn.XLOOKUP(B1472,'[3]Cells Huawei 27042026 15h'!$B:$B,'[3]Cells Huawei 27042026 15h'!$T:$T,"")</f>
        <v/>
      </c>
      <c r="AK1472" s="18" t="str">
        <f>_xlfn.XLOOKUP(B1472,'[4]cells down 27042026 11h28'!$B:$B,'[4]cells down 27042026 11h28'!$R:$R,"")</f>
        <v/>
      </c>
      <c r="AL1472" s="18" t="str">
        <f>_xlfn.XLOOKUP(B1472,'[4]cells down 27042026 18h01'!$B:$B,'[4]cells down 27042026 18h01'!$R:$R,"")</f>
        <v/>
      </c>
      <c r="AM1472" s="18" t="str">
        <f>_xlfn.XLOOKUP(B1472,'[5]cell downs 27042026 11h'!$B:$B,'[5]cell downs 27042026 11h'!$R:$R,"")</f>
        <v/>
      </c>
      <c r="AN1472" s="18" t="str">
        <f>_xlfn.XLOOKUP(B1472,'[5]cell downs 27042026 17h40'!$B:$B,'[5]cell downs 27042026 17h40'!$R:$R,"")</f>
        <v/>
      </c>
      <c r="AO1472" s="18" t="str">
        <f>_xlfn.XLOOKUP(B1472,'[6]ALL SITES DOWN'!$D:$D,'[6]ALL SITES DOWN'!$J:$J,"")</f>
        <v/>
      </c>
      <c r="AP1472" s="18" t="str">
        <f>_xlfn.XLOOKUP(B1472,'[7]ALL SITES DOWN'!$D:$D,'[7]ALL SITES DOWN'!$J:$J,"")</f>
        <v/>
      </c>
      <c r="AQ1472" s="9" t="str">
        <f>_xlfn.XLOOKUP(B1472,[8]sheet1!$AC:$AC,[8]sheet1!$AF:$AF,"")</f>
        <v/>
      </c>
      <c r="AR1472" s="14"/>
      <c r="AS1472" s="14" t="s">
        <v>5465</v>
      </c>
      <c r="AT1472" s="14" t="str">
        <f>_xlfn.XLOOKUP(B1472,'[9]cell downs 18042026 17h'!$B:$B,'[9]cell downs 18042026 17h'!$B:$B,"")</f>
        <v/>
      </c>
      <c r="AU1472" s="14" t="str">
        <f>_xlfn.XLOOKUP(B1472,'[10]Cells Huawei 19042026 15h'!$B:$B,'[10]Cells Huawei 19042026 15h'!$B:$B,"")</f>
        <v/>
      </c>
      <c r="AV1472" s="9" t="str">
        <f>_xlfn.XLOOKUP(B1472,'[11]cells down 19042026 9H40'!$B:$B,'[11]cells down 19042026 9H40'!$B:$B,"")</f>
        <v/>
      </c>
    </row>
    <row r="1473" spans="1:48" hidden="1" x14ac:dyDescent="0.3">
      <c r="A1473" s="1" t="s">
        <v>996</v>
      </c>
      <c r="B1473" s="8" t="s">
        <v>997</v>
      </c>
      <c r="C1473" s="3" t="str">
        <f>_xlfn.XLOOKUP(B1473,'[1]daily break down'!$D:$D,'[1]daily break down'!$E:$E,"")</f>
        <v>NORD</v>
      </c>
      <c r="D1473" s="1" t="s">
        <v>21</v>
      </c>
      <c r="E1473" s="1" t="s">
        <v>22</v>
      </c>
      <c r="F1473" s="3" t="s">
        <v>23</v>
      </c>
      <c r="G1473" s="1" t="s">
        <v>998</v>
      </c>
      <c r="H1473" s="27" t="str">
        <f>_xlfn.XLOOKUP(B1473,[2]CALCULATION!$B:$B,[2]CALCULATION!$H:$H,"")</f>
        <v>Huawei</v>
      </c>
      <c r="I1473" s="26">
        <v>6.5354860986265573</v>
      </c>
      <c r="J1473" s="26">
        <v>0</v>
      </c>
      <c r="K1473" s="26">
        <v>0</v>
      </c>
      <c r="L1473" s="26">
        <v>0</v>
      </c>
      <c r="M1473" s="26">
        <v>0</v>
      </c>
      <c r="N1473" s="26">
        <v>0</v>
      </c>
      <c r="O1473" s="26">
        <v>0</v>
      </c>
      <c r="P1473" s="114" t="s">
        <v>6364</v>
      </c>
      <c r="Q1473" s="42" t="s">
        <v>5538</v>
      </c>
      <c r="R1473" s="42"/>
      <c r="S1473" s="41" t="str" cm="1">
        <f t="array" ref="S1473">IFERROR(_xlfn.IFS(
U1473="MPR ISSUE","PDH",
U1473="BSS Hardware Issue","BSS",
U1473="Sites strategiques, MLL, Pylone, etc.","ENVTECH",
U1473="AKTIVCO DEFAUT GE &amp; POWER Cabinet","AKTIVCO",
U1473="AKTIVCO Coupure ENEO &amp; Baisse de tension","AKTIVCO GRID ONLY",
U1473="Coupure ENEO &amp; Baisse de tension","IHS GRID ONLY",
U1473="Defaut GE &amp; POWER Cabinet","IHS",
U1473="Sharing","Partners",
U1473="Sites strategiques &amp; DataCenter","SST &amp; DC",
U1473="Exclu","Exclu",
U1473="SAT","SAT",
U1473="SPARE-ISSUE","SPARE-ISSUE",
U1473="Fiber CAmtel","TRANS_FO_CAMTEL",
U1473="Fiber AOF","Fiber AOF",
U1473="Projet OCM (HUAWEI)","TRAVAUX-HUAWEI",
U1473="Projet OCM (NOKIA)","TRAVAUX-NOKIA",
U1473="ACCESS-ISSUE","ACCESS-ISSUE",
U1473="Projet OCM (ZTE, NOKIA, autres projets)","TRAVAUX OCM",
U1473="No root CAuse","No root cause",
U1473="ODU HS","PDH",
U1473="IP &amp; VLAN","PDH",
U1473="Warehouse HUAWEI","SPARE-ISSUE",
U1473="SPARE-HS","SPARE-ISSUE",
U1473="Power Telco","BSS",U1473="no impacts","no impacts"
),"")</f>
        <v>No root cause</v>
      </c>
      <c r="T1473" s="41" t="str" cm="1">
        <f t="array" ref="T1473">IFERROR(_xlfn.IFS(
U1473="MPR ISSUE","TX ISSUE",
U1473="BSS Hardware Issue","RAN ISSUE",
U1473="Sites strategiques, MLL, Pylone, etc.","ENVTECH",
U1473="AKTIVCO DEFAUT GE &amp; POWER Cabinet","POWER ISSUE",
U1473="AKTIVCO Coupure ENEO &amp; Baisse de tension","POWER ISSUE",
U1473="Coupure ENEO &amp; Baisse de tension","POWER ISSUE",
U1473="Defaut GE &amp; POWER Cabinet","POWER ISSUE",
U1473="Sharing","POWER ISSUE",
U1473="Sites strategiques &amp; DataCenter","POWER ISSUE",
U1473="Exclu","Exclu",
U1473="SAT","TX ISSUE",
U1473="SPARE-ISSUE","SPARE-ISSUE",
U1473="Fiber CAmtel","TX ISSUE",
U1473="Fiber AOF","TX ISSUE",
U1473="Projet OCM (HUAWEI)","TRAVAUX-HUAWEI",
U1473="Projet OCM (NOKIA)","TRAVAUX -NOKIA",
U1473="ACCESS-ISSUE","ACCESS-ISSUE",
U1473="Projet OCM (ZTE, NOKIA, autres projets)","TRAVAUX OCM",
U1473="No root CAuse","No root cause",
U1473="ODU HS","TX ISSUE",
U1473="IP &amp; VLAN","TX ISSUE",
U1473="Warehouse HUAWEI","SPARE-ISSUE",
U1473="SPARE-HS","SPARE-ISSUE",
U1473="Power Telco","RAN ISSUE",U1473="no impacts","no impacts"
),"")</f>
        <v>No root cause</v>
      </c>
      <c r="U1473" s="68" t="s">
        <v>5691</v>
      </c>
      <c r="V1473" s="41" t="str" cm="1">
        <f t="array" ref="V1473">IFERROR(_xlfn.IFS(
U1473="MPR ISSUE","ACTIVE",
U1473="BSS Hardware Issue","ACTIVE",
U1473="Sites strategiques, MLL, Pylone, etc.","PASSIVE",
U1473="AKTIVCO DEFAUT GE &amp; POWER Cabinet","PASSIVE",
U1473="AKTIVCO Coupure ENEO &amp; Baisse de tension","PASSIVE",
U1473="Coupure ENEO &amp; Baisse de tension","PASSIVE",
U1473="Defaut GE &amp; POWER Cabinet","PASSIVE",
U1473="Sharing","PASSIVE",
U1473="Sites strategiques &amp; DataCenter","PASSIVE",
U1473="Exclu","Exclu",
U1473="SAT","ACTIVE",
U1473="SPARE-ISSUE","SPARE-ISSUE",
U1473="Fiber CAmtel","ACTIVE",
U1473="Fiber AOF","ACTIVE",
U1473="Projet OCM (HUAWEI)","PLANNED WORKS",
U1473="Projet OCM (NOKIA)","PLANNED WORKS",
U1473="ACCESS-ISSUE","ACCESS-ISSUE",
U1473="Projet OCM (ZTE, NOKIA, autres projets)","PLANNED WORKS",
U1473="No root CAuse","No root cause",
U1473="ODU HS","ACTIVE",
U1473="IP &amp; VLAN","ACTIVE",
U1473="Warehouse HUAWEI","SPARE-ISSUE",
U1473="SPARE-HS","SPARE-ISSUE",
U1473="Power Telco","ACTIVE", U1473="no impacts","no impacts"
),"")</f>
        <v>No root cause</v>
      </c>
      <c r="W1473" s="113"/>
      <c r="X1473" s="113"/>
      <c r="Y1473" s="113"/>
      <c r="Z1473" s="113"/>
      <c r="AA1473" s="113"/>
      <c r="AB1473" s="17" t="s">
        <v>5465</v>
      </c>
      <c r="AC1473" s="17" t="str">
        <f>_xlfn.XLOOKUP(B1473,'INCIDENT-04-27-2026'!E:E,'INCIDENT-04-27-2026'!F:F,"")</f>
        <v/>
      </c>
      <c r="AD1473" s="9"/>
      <c r="AE1473" s="7" t="s">
        <v>5465</v>
      </c>
      <c r="AF1473" s="6" t="str">
        <f>_xlfn.XLOOKUP(B1473,'[13]Input_27-04'!$B:$B,'[13]Input_27-04'!$M:$M,"")</f>
        <v/>
      </c>
      <c r="AG1473" s="7"/>
      <c r="AH1473" s="3"/>
      <c r="AI1473" s="18" t="str">
        <f>_xlfn.XLOOKUP(B1473,'[3]Cells Huawei 27042026 10h'!$B:$B,'[3]Cells Huawei 27042026 10h'!$T:$T,"")</f>
        <v/>
      </c>
      <c r="AJ1473" s="18" t="str">
        <f>_xlfn.XLOOKUP(B1473,'[3]Cells Huawei 27042026 15h'!$B:$B,'[3]Cells Huawei 27042026 15h'!$T:$T,"")</f>
        <v/>
      </c>
      <c r="AK1473" s="18" t="str">
        <f>_xlfn.XLOOKUP(B1473,'[4]cells down 27042026 11h28'!$B:$B,'[4]cells down 27042026 11h28'!$R:$R,"")</f>
        <v/>
      </c>
      <c r="AL1473" s="18" t="str">
        <f>_xlfn.XLOOKUP(B1473,'[4]cells down 27042026 18h01'!$B:$B,'[4]cells down 27042026 18h01'!$R:$R,"")</f>
        <v/>
      </c>
      <c r="AM1473" s="18" t="str">
        <f>_xlfn.XLOOKUP(B1473,'[5]cell downs 27042026 11h'!$B:$B,'[5]cell downs 27042026 11h'!$R:$R,"")</f>
        <v/>
      </c>
      <c r="AN1473" s="18" t="str">
        <f>_xlfn.XLOOKUP(B1473,'[5]cell downs 27042026 17h40'!$B:$B,'[5]cell downs 27042026 17h40'!$R:$R,"")</f>
        <v/>
      </c>
      <c r="AO1473" s="18" t="str">
        <f>_xlfn.XLOOKUP(B1473,'[6]ALL SITES DOWN'!$D:$D,'[6]ALL SITES DOWN'!$J:$J,"")</f>
        <v/>
      </c>
      <c r="AP1473" s="18" t="str">
        <f>_xlfn.XLOOKUP(B1473,'[7]ALL SITES DOWN'!$D:$D,'[7]ALL SITES DOWN'!$J:$J,"")</f>
        <v/>
      </c>
      <c r="AQ1473" s="9" t="str">
        <f>_xlfn.XLOOKUP(B1473,[8]sheet1!$AC:$AC,[8]sheet1!$AF:$AF,"")</f>
        <v/>
      </c>
      <c r="AR1473" s="14"/>
      <c r="AS1473" s="14" t="s">
        <v>5465</v>
      </c>
      <c r="AT1473" s="14" t="str">
        <f>_xlfn.XLOOKUP(B1473,'[9]cell downs 18042026 17h'!$B:$B,'[9]cell downs 18042026 17h'!$B:$B,"")</f>
        <v/>
      </c>
      <c r="AU1473" s="14" t="str">
        <f>_xlfn.XLOOKUP(B1473,'[10]Cells Huawei 19042026 15h'!$B:$B,'[10]Cells Huawei 19042026 15h'!$B:$B,"")</f>
        <v/>
      </c>
      <c r="AV1473" s="9" t="str">
        <f>_xlfn.XLOOKUP(B1473,'[11]cells down 19042026 9H40'!$B:$B,'[11]cells down 19042026 9H40'!$B:$B,"")</f>
        <v/>
      </c>
    </row>
    <row r="1474" spans="1:48" hidden="1" x14ac:dyDescent="0.3">
      <c r="A1474" s="19" t="s">
        <v>5382</v>
      </c>
      <c r="B1474" s="24" t="s">
        <v>5383</v>
      </c>
      <c r="C1474" s="3" t="str">
        <f>_xlfn.XLOOKUP(B1474,'[1]daily break down'!$D:$D,'[1]daily break down'!$E:$E,"")</f>
        <v>CENTRE</v>
      </c>
      <c r="D1474" s="19" t="s">
        <v>357</v>
      </c>
      <c r="E1474" s="19" t="s">
        <v>988</v>
      </c>
      <c r="F1474" s="19" t="s">
        <v>69</v>
      </c>
      <c r="G1474" s="19" t="s">
        <v>70</v>
      </c>
      <c r="H1474" s="29" t="str">
        <f>_xlfn.XLOOKUP(B1474,[2]CALCULATION!$B:$B,[2]CALCULATION!$H:$H,"")</f>
        <v>ZTE</v>
      </c>
      <c r="I1474" s="26">
        <v>0</v>
      </c>
      <c r="J1474" s="26">
        <v>0</v>
      </c>
      <c r="K1474" s="26">
        <v>0</v>
      </c>
      <c r="L1474" s="26">
        <v>0</v>
      </c>
      <c r="M1474" s="26">
        <v>0</v>
      </c>
      <c r="N1474" s="26">
        <v>0</v>
      </c>
      <c r="O1474" s="26">
        <v>0</v>
      </c>
      <c r="P1474" s="114" t="s">
        <v>6364</v>
      </c>
      <c r="Q1474" s="42" t="s">
        <v>5538</v>
      </c>
      <c r="R1474" s="42"/>
      <c r="S1474" s="41" t="str" cm="1">
        <f t="array" ref="S1474">IFERROR(_xlfn.IFS(
U1474="MPR ISSUE","PDH",
U1474="BSS Hardware Issue","BSS",
U1474="Sites strategiques, MLL, Pylone, etc.","ENVTECH",
U1474="AKTIVCO DEFAUT GE &amp; POWER Cabinet","AKTIVCO",
U1474="AKTIVCO Coupure ENEO &amp; Baisse de tension","AKTIVCO GRID ONLY",
U1474="Coupure ENEO &amp; Baisse de tension","IHS GRID ONLY",
U1474="Defaut GE &amp; POWER Cabinet","IHS",
U1474="Sharing","Partners",
U1474="Sites strategiques &amp; DataCenter","SST &amp; DC",
U1474="Exclu","Exclu",
U1474="SAT","SAT",
U1474="SPARE-ISSUE","SPARE-ISSUE",
U1474="Fiber CAmtel","TRANS_FO_CAMTEL",
U1474="Fiber AOF","Fiber AOF",
U1474="Projet OCM (HUAWEI)","TRAVAUX-HUAWEI",
U1474="Projet OCM (NOKIA)","TRAVAUX-NOKIA",
U1474="ACCESS-ISSUE","ACCESS-ISSUE",
U1474="Projet OCM (ZTE, NOKIA, autres projets)","TRAVAUX OCM",
U1474="No root CAuse","No root cause",
U1474="ODU HS","PDH",
U1474="IP &amp; VLAN","PDH",
U1474="Warehouse HUAWEI","SPARE-ISSUE",
U1474="SPARE-HS","SPARE-ISSUE",
U1474="Power Telco","BSS",U1474="no impacts","no impacts"
),"")</f>
        <v>No root cause</v>
      </c>
      <c r="T1474" s="41" t="str" cm="1">
        <f t="array" ref="T1474">IFERROR(_xlfn.IFS(
U1474="MPR ISSUE","TX ISSUE",
U1474="BSS Hardware Issue","RAN ISSUE",
U1474="Sites strategiques, MLL, Pylone, etc.","ENVTECH",
U1474="AKTIVCO DEFAUT GE &amp; POWER Cabinet","POWER ISSUE",
U1474="AKTIVCO Coupure ENEO &amp; Baisse de tension","POWER ISSUE",
U1474="Coupure ENEO &amp; Baisse de tension","POWER ISSUE",
U1474="Defaut GE &amp; POWER Cabinet","POWER ISSUE",
U1474="Sharing","POWER ISSUE",
U1474="Sites strategiques &amp; DataCenter","POWER ISSUE",
U1474="Exclu","Exclu",
U1474="SAT","TX ISSUE",
U1474="SPARE-ISSUE","SPARE-ISSUE",
U1474="Fiber CAmtel","TX ISSUE",
U1474="Fiber AOF","TX ISSUE",
U1474="Projet OCM (HUAWEI)","TRAVAUX-HUAWEI",
U1474="Projet OCM (NOKIA)","TRAVAUX -NOKIA",
U1474="ACCESS-ISSUE","ACCESS-ISSUE",
U1474="Projet OCM (ZTE, NOKIA, autres projets)","TRAVAUX OCM",
U1474="No root CAuse","No root cause",
U1474="ODU HS","TX ISSUE",
U1474="IP &amp; VLAN","TX ISSUE",
U1474="Warehouse HUAWEI","SPARE-ISSUE",
U1474="SPARE-HS","SPARE-ISSUE",
U1474="Power Telco","RAN ISSUE",U1474="no impacts","no impacts"
),"")</f>
        <v>No root cause</v>
      </c>
      <c r="U1474" s="68" t="s">
        <v>5691</v>
      </c>
      <c r="V1474" s="41" t="str" cm="1">
        <f t="array" ref="V1474">IFERROR(_xlfn.IFS(
U1474="MPR ISSUE","ACTIVE",
U1474="BSS Hardware Issue","ACTIVE",
U1474="Sites strategiques, MLL, Pylone, etc.","PASSIVE",
U1474="AKTIVCO DEFAUT GE &amp; POWER Cabinet","PASSIVE",
U1474="AKTIVCO Coupure ENEO &amp; Baisse de tension","PASSIVE",
U1474="Coupure ENEO &amp; Baisse de tension","PASSIVE",
U1474="Defaut GE &amp; POWER Cabinet","PASSIVE",
U1474="Sharing","PASSIVE",
U1474="Sites strategiques &amp; DataCenter","PASSIVE",
U1474="Exclu","Exclu",
U1474="SAT","ACTIVE",
U1474="SPARE-ISSUE","SPARE-ISSUE",
U1474="Fiber CAmtel","ACTIVE",
U1474="Fiber AOF","ACTIVE",
U1474="Projet OCM (HUAWEI)","PLANNED WORKS",
U1474="Projet OCM (NOKIA)","PLANNED WORKS",
U1474="ACCESS-ISSUE","ACCESS-ISSUE",
U1474="Projet OCM (ZTE, NOKIA, autres projets)","PLANNED WORKS",
U1474="No root CAuse","No root cause",
U1474="ODU HS","ACTIVE",
U1474="IP &amp; VLAN","ACTIVE",
U1474="Warehouse HUAWEI","SPARE-ISSUE",
U1474="SPARE-HS","SPARE-ISSUE",
U1474="Power Telco","ACTIVE", U1474="no impacts","no impacts"
),"")</f>
        <v>No root cause</v>
      </c>
      <c r="W1474" s="113"/>
      <c r="X1474" s="113"/>
      <c r="Y1474" s="113"/>
      <c r="Z1474" s="113"/>
      <c r="AA1474" s="113"/>
      <c r="AB1474" s="17" t="s">
        <v>5465</v>
      </c>
      <c r="AC1474" s="17" t="str">
        <f>_xlfn.XLOOKUP(B1474,'INCIDENT-04-27-2026'!E:E,'INCIDENT-04-27-2026'!F:F,"")</f>
        <v/>
      </c>
      <c r="AD1474" s="9"/>
      <c r="AE1474" s="7" t="s">
        <v>5465</v>
      </c>
      <c r="AF1474" s="6" t="str">
        <f>_xlfn.XLOOKUP(B1474,'[13]Input_27-04'!$B:$B,'[13]Input_27-04'!$M:$M,"")</f>
        <v/>
      </c>
      <c r="AG1474" s="7"/>
      <c r="AH1474" s="3"/>
      <c r="AI1474" s="18" t="str">
        <f>_xlfn.XLOOKUP(B1474,'[3]Cells Huawei 27042026 10h'!$B:$B,'[3]Cells Huawei 27042026 10h'!$T:$T,"")</f>
        <v/>
      </c>
      <c r="AJ1474" s="18" t="str">
        <f>_xlfn.XLOOKUP(B1474,'[3]Cells Huawei 27042026 15h'!$B:$B,'[3]Cells Huawei 27042026 15h'!$T:$T,"")</f>
        <v/>
      </c>
      <c r="AK1474" s="18" t="str">
        <f>_xlfn.XLOOKUP(B1474,'[4]cells down 27042026 11h28'!$B:$B,'[4]cells down 27042026 11h28'!$R:$R,"")</f>
        <v/>
      </c>
      <c r="AL1474" s="18" t="str">
        <f>_xlfn.XLOOKUP(B1474,'[4]cells down 27042026 18h01'!$B:$B,'[4]cells down 27042026 18h01'!$R:$R,"")</f>
        <v/>
      </c>
      <c r="AM1474" s="18" t="str">
        <f>_xlfn.XLOOKUP(B1474,'[5]cell downs 27042026 11h'!$B:$B,'[5]cell downs 27042026 11h'!$R:$R,"")</f>
        <v/>
      </c>
      <c r="AN1474" s="18" t="str">
        <f>_xlfn.XLOOKUP(B1474,'[5]cell downs 27042026 17h40'!$B:$B,'[5]cell downs 27042026 17h40'!$R:$R,"")</f>
        <v/>
      </c>
      <c r="AO1474" s="18" t="str">
        <f>_xlfn.XLOOKUP(B1474,'[6]ALL SITES DOWN'!$D:$D,'[6]ALL SITES DOWN'!$J:$J,"")</f>
        <v/>
      </c>
      <c r="AP1474" s="18" t="str">
        <f>_xlfn.XLOOKUP(B1474,'[7]ALL SITES DOWN'!$D:$D,'[7]ALL SITES DOWN'!$J:$J,"")</f>
        <v/>
      </c>
      <c r="AQ1474" s="9" t="str">
        <f>_xlfn.XLOOKUP(B1474,[8]sheet1!$AC:$AC,[8]sheet1!$AF:$AF,"")</f>
        <v/>
      </c>
      <c r="AR1474" s="14"/>
      <c r="AS1474" s="14" t="s">
        <v>5465</v>
      </c>
      <c r="AT1474" s="14" t="str">
        <f>_xlfn.XLOOKUP(B1474,'[9]cell downs 18042026 17h'!$B:$B,'[9]cell downs 18042026 17h'!$B:$B,"")</f>
        <v/>
      </c>
      <c r="AU1474" s="14" t="str">
        <f>_xlfn.XLOOKUP(B1474,'[10]Cells Huawei 19042026 15h'!$B:$B,'[10]Cells Huawei 19042026 15h'!$B:$B,"")</f>
        <v/>
      </c>
      <c r="AV1474" s="9" t="str">
        <f>_xlfn.XLOOKUP(B1474,'[11]cells down 19042026 9H40'!$B:$B,'[11]cells down 19042026 9H40'!$B:$B,"")</f>
        <v/>
      </c>
    </row>
    <row r="1475" spans="1:48" hidden="1" x14ac:dyDescent="0.3">
      <c r="A1475" s="1" t="s">
        <v>4985</v>
      </c>
      <c r="B1475" s="8" t="s">
        <v>4986</v>
      </c>
      <c r="C1475" s="3" t="str">
        <f>_xlfn.XLOOKUP(B1475,'[1]daily break down'!$D:$D,'[1]daily break down'!$E:$E,"")</f>
        <v>Douala</v>
      </c>
      <c r="D1475" s="1" t="s">
        <v>11</v>
      </c>
      <c r="E1475" s="1" t="s">
        <v>12</v>
      </c>
      <c r="F1475" s="3" t="s">
        <v>31</v>
      </c>
      <c r="G1475" s="1" t="s">
        <v>32</v>
      </c>
      <c r="H1475" s="29" t="str">
        <f>_xlfn.XLOOKUP(B1475,[2]CALCULATION!$B:$B,[2]CALCULATION!$H:$H,"")</f>
        <v>ZTE</v>
      </c>
      <c r="I1475" s="26">
        <v>4.8544764619770371</v>
      </c>
      <c r="J1475" s="26">
        <v>0</v>
      </c>
      <c r="K1475" s="26">
        <v>0</v>
      </c>
      <c r="L1475" s="26">
        <v>0</v>
      </c>
      <c r="M1475" s="26">
        <v>0</v>
      </c>
      <c r="N1475" s="26">
        <v>0</v>
      </c>
      <c r="O1475" s="26">
        <v>0</v>
      </c>
      <c r="P1475" s="114" t="s">
        <v>6364</v>
      </c>
      <c r="Q1475" s="42" t="s">
        <v>5538</v>
      </c>
      <c r="R1475" s="42"/>
      <c r="S1475" s="41" t="str" cm="1">
        <f t="array" ref="S1475">IFERROR(_xlfn.IFS(
U1475="MPR ISSUE","PDH",
U1475="BSS Hardware Issue","BSS",
U1475="Sites strategiques, MLL, Pylone, etc.","ENVTECH",
U1475="AKTIVCO DEFAUT GE &amp; POWER Cabinet","AKTIVCO",
U1475="AKTIVCO Coupure ENEO &amp; Baisse de tension","AKTIVCO GRID ONLY",
U1475="Coupure ENEO &amp; Baisse de tension","IHS GRID ONLY",
U1475="Defaut GE &amp; POWER Cabinet","IHS",
U1475="Sharing","Partners",
U1475="Sites strategiques &amp; DataCenter","SST &amp; DC",
U1475="Exclu","Exclu",
U1475="SAT","SAT",
U1475="SPARE-ISSUE","SPARE-ISSUE",
U1475="Fiber CAmtel","TRANS_FO_CAMTEL",
U1475="Fiber AOF","Fiber AOF",
U1475="Projet OCM (HUAWEI)","TRAVAUX-HUAWEI",
U1475="Projet OCM (NOKIA)","TRAVAUX-NOKIA",
U1475="ACCESS-ISSUE","ACCESS-ISSUE",
U1475="Projet OCM (ZTE, NOKIA, autres projets)","TRAVAUX OCM",
U1475="No root CAuse","No root cause",
U1475="ODU HS","PDH",
U1475="IP &amp; VLAN","PDH",
U1475="Warehouse HUAWEI","SPARE-ISSUE",
U1475="SPARE-HS","SPARE-ISSUE",
U1475="Power Telco","BSS",U1475="no impacts","no impacts"
),"")</f>
        <v>No root cause</v>
      </c>
      <c r="T1475" s="41" t="str" cm="1">
        <f t="array" ref="T1475">IFERROR(_xlfn.IFS(
U1475="MPR ISSUE","TX ISSUE",
U1475="BSS Hardware Issue","RAN ISSUE",
U1475="Sites strategiques, MLL, Pylone, etc.","ENVTECH",
U1475="AKTIVCO DEFAUT GE &amp; POWER Cabinet","POWER ISSUE",
U1475="AKTIVCO Coupure ENEO &amp; Baisse de tension","POWER ISSUE",
U1475="Coupure ENEO &amp; Baisse de tension","POWER ISSUE",
U1475="Defaut GE &amp; POWER Cabinet","POWER ISSUE",
U1475="Sharing","POWER ISSUE",
U1475="Sites strategiques &amp; DataCenter","POWER ISSUE",
U1475="Exclu","Exclu",
U1475="SAT","TX ISSUE",
U1475="SPARE-ISSUE","SPARE-ISSUE",
U1475="Fiber CAmtel","TX ISSUE",
U1475="Fiber AOF","TX ISSUE",
U1475="Projet OCM (HUAWEI)","TRAVAUX-HUAWEI",
U1475="Projet OCM (NOKIA)","TRAVAUX -NOKIA",
U1475="ACCESS-ISSUE","ACCESS-ISSUE",
U1475="Projet OCM (ZTE, NOKIA, autres projets)","TRAVAUX OCM",
U1475="No root CAuse","No root cause",
U1475="ODU HS","TX ISSUE",
U1475="IP &amp; VLAN","TX ISSUE",
U1475="Warehouse HUAWEI","SPARE-ISSUE",
U1475="SPARE-HS","SPARE-ISSUE",
U1475="Power Telco","RAN ISSUE",U1475="no impacts","no impacts"
),"")</f>
        <v>No root cause</v>
      </c>
      <c r="U1475" s="68" t="s">
        <v>5691</v>
      </c>
      <c r="V1475" s="41" t="str" cm="1">
        <f t="array" ref="V1475">IFERROR(_xlfn.IFS(
U1475="MPR ISSUE","ACTIVE",
U1475="BSS Hardware Issue","ACTIVE",
U1475="Sites strategiques, MLL, Pylone, etc.","PASSIVE",
U1475="AKTIVCO DEFAUT GE &amp; POWER Cabinet","PASSIVE",
U1475="AKTIVCO Coupure ENEO &amp; Baisse de tension","PASSIVE",
U1475="Coupure ENEO &amp; Baisse de tension","PASSIVE",
U1475="Defaut GE &amp; POWER Cabinet","PASSIVE",
U1475="Sharing","PASSIVE",
U1475="Sites strategiques &amp; DataCenter","PASSIVE",
U1475="Exclu","Exclu",
U1475="SAT","ACTIVE",
U1475="SPARE-ISSUE","SPARE-ISSUE",
U1475="Fiber CAmtel","ACTIVE",
U1475="Fiber AOF","ACTIVE",
U1475="Projet OCM (HUAWEI)","PLANNED WORKS",
U1475="Projet OCM (NOKIA)","PLANNED WORKS",
U1475="ACCESS-ISSUE","ACCESS-ISSUE",
U1475="Projet OCM (ZTE, NOKIA, autres projets)","PLANNED WORKS",
U1475="No root CAuse","No root cause",
U1475="ODU HS","ACTIVE",
U1475="IP &amp; VLAN","ACTIVE",
U1475="Warehouse HUAWEI","SPARE-ISSUE",
U1475="SPARE-HS","SPARE-ISSUE",
U1475="Power Telco","ACTIVE", U1475="no impacts","no impacts"
),"")</f>
        <v>No root cause</v>
      </c>
      <c r="W1475" s="113"/>
      <c r="X1475" s="113"/>
      <c r="Y1475" s="113"/>
      <c r="Z1475" s="113"/>
      <c r="AA1475" s="113"/>
      <c r="AB1475" s="17" t="s">
        <v>5465</v>
      </c>
      <c r="AC1475" s="17" t="str">
        <f>_xlfn.XLOOKUP(B1475,'INCIDENT-04-27-2026'!E:E,'INCIDENT-04-27-2026'!F:F,"")</f>
        <v/>
      </c>
      <c r="AD1475" s="9"/>
      <c r="AE1475" s="7" t="s">
        <v>5465</v>
      </c>
      <c r="AF1475" s="6" t="str">
        <f>_xlfn.XLOOKUP(B1475,'[13]Input_27-04'!$B:$B,'[13]Input_27-04'!$M:$M,"")</f>
        <v/>
      </c>
      <c r="AG1475" s="7"/>
      <c r="AH1475" s="3"/>
      <c r="AI1475" s="18" t="str">
        <f>_xlfn.XLOOKUP(B1475,'[3]Cells Huawei 27042026 10h'!$B:$B,'[3]Cells Huawei 27042026 10h'!$T:$T,"")</f>
        <v/>
      </c>
      <c r="AJ1475" s="18" t="str">
        <f>_xlfn.XLOOKUP(B1475,'[3]Cells Huawei 27042026 15h'!$B:$B,'[3]Cells Huawei 27042026 15h'!$T:$T,"")</f>
        <v/>
      </c>
      <c r="AK1475" s="18" t="str">
        <f>_xlfn.XLOOKUP(B1475,'[4]cells down 27042026 11h28'!$B:$B,'[4]cells down 27042026 11h28'!$R:$R,"")</f>
        <v/>
      </c>
      <c r="AL1475" s="18" t="str">
        <f>_xlfn.XLOOKUP(B1475,'[4]cells down 27042026 18h01'!$B:$B,'[4]cells down 27042026 18h01'!$R:$R,"")</f>
        <v/>
      </c>
      <c r="AM1475" s="18" t="str">
        <f>_xlfn.XLOOKUP(B1475,'[5]cell downs 27042026 11h'!$B:$B,'[5]cell downs 27042026 11h'!$R:$R,"")</f>
        <v/>
      </c>
      <c r="AN1475" s="18" t="str">
        <f>_xlfn.XLOOKUP(B1475,'[5]cell downs 27042026 17h40'!$B:$B,'[5]cell downs 27042026 17h40'!$R:$R,"")</f>
        <v/>
      </c>
      <c r="AO1475" s="18" t="str">
        <f>_xlfn.XLOOKUP(B1475,'[6]ALL SITES DOWN'!$D:$D,'[6]ALL SITES DOWN'!$J:$J,"")</f>
        <v/>
      </c>
      <c r="AP1475" s="18" t="str">
        <f>_xlfn.XLOOKUP(B1475,'[7]ALL SITES DOWN'!$D:$D,'[7]ALL SITES DOWN'!$J:$J,"")</f>
        <v/>
      </c>
      <c r="AQ1475" s="9" t="str">
        <f>_xlfn.XLOOKUP(B1475,[8]sheet1!$AC:$AC,[8]sheet1!$AF:$AF,"")</f>
        <v/>
      </c>
      <c r="AR1475" s="14"/>
      <c r="AS1475" s="14" t="s">
        <v>5465</v>
      </c>
      <c r="AT1475" s="14" t="str">
        <f>_xlfn.XLOOKUP(B1475,'[9]cell downs 18042026 17h'!$B:$B,'[9]cell downs 18042026 17h'!$B:$B,"")</f>
        <v/>
      </c>
      <c r="AU1475" s="14" t="str">
        <f>_xlfn.XLOOKUP(B1475,'[10]Cells Huawei 19042026 15h'!$B:$B,'[10]Cells Huawei 19042026 15h'!$B:$B,"")</f>
        <v/>
      </c>
      <c r="AV1475" s="9" t="str">
        <f>_xlfn.XLOOKUP(B1475,'[11]cells down 19042026 9H40'!$B:$B,'[11]cells down 19042026 9H40'!$B:$B,"")</f>
        <v/>
      </c>
    </row>
    <row r="1476" spans="1:48" hidden="1" x14ac:dyDescent="0.3">
      <c r="A1476" s="1" t="s">
        <v>1669</v>
      </c>
      <c r="B1476" s="8" t="s">
        <v>1670</v>
      </c>
      <c r="C1476" s="3" t="str">
        <f>_xlfn.XLOOKUP(B1476,'[1]daily break down'!$D:$D,'[1]daily break down'!$E:$E,"")</f>
        <v>Douala</v>
      </c>
      <c r="D1476" s="1" t="s">
        <v>11</v>
      </c>
      <c r="E1476" s="1" t="s">
        <v>145</v>
      </c>
      <c r="F1476" s="3" t="s">
        <v>31</v>
      </c>
      <c r="G1476" s="1" t="s">
        <v>32</v>
      </c>
      <c r="H1476" s="29" t="str">
        <f>_xlfn.XLOOKUP(B1476,[2]CALCULATION!$B:$B,[2]CALCULATION!$H:$H,"")</f>
        <v>ZTE</v>
      </c>
      <c r="I1476" s="26">
        <v>3.8021890061723642</v>
      </c>
      <c r="J1476" s="26">
        <v>0</v>
      </c>
      <c r="K1476" s="26">
        <v>0</v>
      </c>
      <c r="L1476" s="26">
        <v>0</v>
      </c>
      <c r="M1476" s="26">
        <v>0</v>
      </c>
      <c r="N1476" s="26">
        <v>0</v>
      </c>
      <c r="O1476" s="26">
        <v>0</v>
      </c>
      <c r="P1476" s="114" t="s">
        <v>6364</v>
      </c>
      <c r="Q1476" s="42" t="s">
        <v>5538</v>
      </c>
      <c r="R1476" s="42"/>
      <c r="S1476" s="41" t="str" cm="1">
        <f t="array" ref="S1476">IFERROR(_xlfn.IFS(
U1476="MPR ISSUE","PDH",
U1476="BSS Hardware Issue","BSS",
U1476="Sites strategiques, MLL, Pylone, etc.","ENVTECH",
U1476="AKTIVCO DEFAUT GE &amp; POWER Cabinet","AKTIVCO",
U1476="AKTIVCO Coupure ENEO &amp; Baisse de tension","AKTIVCO GRID ONLY",
U1476="Coupure ENEO &amp; Baisse de tension","IHS GRID ONLY",
U1476="Defaut GE &amp; POWER Cabinet","IHS",
U1476="Sharing","Partners",
U1476="Sites strategiques &amp; DataCenter","SST &amp; DC",
U1476="Exclu","Exclu",
U1476="SAT","SAT",
U1476="SPARE-ISSUE","SPARE-ISSUE",
U1476="Fiber CAmtel","TRANS_FO_CAMTEL",
U1476="Fiber AOF","Fiber AOF",
U1476="Projet OCM (HUAWEI)","TRAVAUX-HUAWEI",
U1476="Projet OCM (NOKIA)","TRAVAUX-NOKIA",
U1476="ACCESS-ISSUE","ACCESS-ISSUE",
U1476="Projet OCM (ZTE, NOKIA, autres projets)","TRAVAUX OCM",
U1476="No root CAuse","No root cause",
U1476="ODU HS","PDH",
U1476="IP &amp; VLAN","PDH",
U1476="Warehouse HUAWEI","SPARE-ISSUE",
U1476="SPARE-HS","SPARE-ISSUE",
U1476="Power Telco","BSS",U1476="no impacts","no impacts"
),"")</f>
        <v>No root cause</v>
      </c>
      <c r="T1476" s="41" t="str" cm="1">
        <f t="array" ref="T1476">IFERROR(_xlfn.IFS(
U1476="MPR ISSUE","TX ISSUE",
U1476="BSS Hardware Issue","RAN ISSUE",
U1476="Sites strategiques, MLL, Pylone, etc.","ENVTECH",
U1476="AKTIVCO DEFAUT GE &amp; POWER Cabinet","POWER ISSUE",
U1476="AKTIVCO Coupure ENEO &amp; Baisse de tension","POWER ISSUE",
U1476="Coupure ENEO &amp; Baisse de tension","POWER ISSUE",
U1476="Defaut GE &amp; POWER Cabinet","POWER ISSUE",
U1476="Sharing","POWER ISSUE",
U1476="Sites strategiques &amp; DataCenter","POWER ISSUE",
U1476="Exclu","Exclu",
U1476="SAT","TX ISSUE",
U1476="SPARE-ISSUE","SPARE-ISSUE",
U1476="Fiber CAmtel","TX ISSUE",
U1476="Fiber AOF","TX ISSUE",
U1476="Projet OCM (HUAWEI)","TRAVAUX-HUAWEI",
U1476="Projet OCM (NOKIA)","TRAVAUX -NOKIA",
U1476="ACCESS-ISSUE","ACCESS-ISSUE",
U1476="Projet OCM (ZTE, NOKIA, autres projets)","TRAVAUX OCM",
U1476="No root CAuse","No root cause",
U1476="ODU HS","TX ISSUE",
U1476="IP &amp; VLAN","TX ISSUE",
U1476="Warehouse HUAWEI","SPARE-ISSUE",
U1476="SPARE-HS","SPARE-ISSUE",
U1476="Power Telco","RAN ISSUE",U1476="no impacts","no impacts"
),"")</f>
        <v>No root cause</v>
      </c>
      <c r="U1476" s="68" t="s">
        <v>5691</v>
      </c>
      <c r="V1476" s="41" t="str" cm="1">
        <f t="array" ref="V1476">IFERROR(_xlfn.IFS(
U1476="MPR ISSUE","ACTIVE",
U1476="BSS Hardware Issue","ACTIVE",
U1476="Sites strategiques, MLL, Pylone, etc.","PASSIVE",
U1476="AKTIVCO DEFAUT GE &amp; POWER Cabinet","PASSIVE",
U1476="AKTIVCO Coupure ENEO &amp; Baisse de tension","PASSIVE",
U1476="Coupure ENEO &amp; Baisse de tension","PASSIVE",
U1476="Defaut GE &amp; POWER Cabinet","PASSIVE",
U1476="Sharing","PASSIVE",
U1476="Sites strategiques &amp; DataCenter","PASSIVE",
U1476="Exclu","Exclu",
U1476="SAT","ACTIVE",
U1476="SPARE-ISSUE","SPARE-ISSUE",
U1476="Fiber CAmtel","ACTIVE",
U1476="Fiber AOF","ACTIVE",
U1476="Projet OCM (HUAWEI)","PLANNED WORKS",
U1476="Projet OCM (NOKIA)","PLANNED WORKS",
U1476="ACCESS-ISSUE","ACCESS-ISSUE",
U1476="Projet OCM (ZTE, NOKIA, autres projets)","PLANNED WORKS",
U1476="No root CAuse","No root cause",
U1476="ODU HS","ACTIVE",
U1476="IP &amp; VLAN","ACTIVE",
U1476="Warehouse HUAWEI","SPARE-ISSUE",
U1476="SPARE-HS","SPARE-ISSUE",
U1476="Power Telco","ACTIVE", U1476="no impacts","no impacts"
),"")</f>
        <v>No root cause</v>
      </c>
      <c r="W1476" s="113"/>
      <c r="X1476" s="113"/>
      <c r="Y1476" s="113"/>
      <c r="Z1476" s="113"/>
      <c r="AA1476" s="113"/>
      <c r="AB1476" s="17" t="s">
        <v>5465</v>
      </c>
      <c r="AC1476" s="17" t="str">
        <f>_xlfn.XLOOKUP(B1476,'INCIDENT-04-27-2026'!E:E,'INCIDENT-04-27-2026'!F:F,"")</f>
        <v/>
      </c>
      <c r="AD1476" s="9"/>
      <c r="AE1476" s="7" t="s">
        <v>5465</v>
      </c>
      <c r="AF1476" s="6" t="str">
        <f>_xlfn.XLOOKUP(B1476,'[13]Input_27-04'!$B:$B,'[13]Input_27-04'!$M:$M,"")</f>
        <v/>
      </c>
      <c r="AG1476" s="7"/>
      <c r="AH1476" s="3"/>
      <c r="AI1476" s="18" t="str">
        <f>_xlfn.XLOOKUP(B1476,'[3]Cells Huawei 27042026 10h'!$B:$B,'[3]Cells Huawei 27042026 10h'!$T:$T,"")</f>
        <v/>
      </c>
      <c r="AJ1476" s="18" t="str">
        <f>_xlfn.XLOOKUP(B1476,'[3]Cells Huawei 27042026 15h'!$B:$B,'[3]Cells Huawei 27042026 15h'!$T:$T,"")</f>
        <v/>
      </c>
      <c r="AK1476" s="18" t="str">
        <f>_xlfn.XLOOKUP(B1476,'[4]cells down 27042026 11h28'!$B:$B,'[4]cells down 27042026 11h28'!$R:$R,"")</f>
        <v/>
      </c>
      <c r="AL1476" s="18" t="str">
        <f>_xlfn.XLOOKUP(B1476,'[4]cells down 27042026 18h01'!$B:$B,'[4]cells down 27042026 18h01'!$R:$R,"")</f>
        <v/>
      </c>
      <c r="AM1476" s="18" t="str">
        <f>_xlfn.XLOOKUP(B1476,'[5]cell downs 27042026 11h'!$B:$B,'[5]cell downs 27042026 11h'!$R:$R,"")</f>
        <v/>
      </c>
      <c r="AN1476" s="18" t="str">
        <f>_xlfn.XLOOKUP(B1476,'[5]cell downs 27042026 17h40'!$B:$B,'[5]cell downs 27042026 17h40'!$R:$R,"")</f>
        <v/>
      </c>
      <c r="AO1476" s="18" t="str">
        <f>_xlfn.XLOOKUP(B1476,'[6]ALL SITES DOWN'!$D:$D,'[6]ALL SITES DOWN'!$J:$J,"")</f>
        <v/>
      </c>
      <c r="AP1476" s="18" t="str">
        <f>_xlfn.XLOOKUP(B1476,'[7]ALL SITES DOWN'!$D:$D,'[7]ALL SITES DOWN'!$J:$J,"")</f>
        <v/>
      </c>
      <c r="AQ1476" s="9" t="str">
        <f>_xlfn.XLOOKUP(B1476,[8]sheet1!$AC:$AC,[8]sheet1!$AF:$AF,"")</f>
        <v/>
      </c>
      <c r="AR1476" s="14"/>
      <c r="AS1476" s="14" t="s">
        <v>5465</v>
      </c>
      <c r="AT1476" s="14" t="str">
        <f>_xlfn.XLOOKUP(B1476,'[9]cell downs 18042026 17h'!$B:$B,'[9]cell downs 18042026 17h'!$B:$B,"")</f>
        <v/>
      </c>
      <c r="AU1476" s="14" t="str">
        <f>_xlfn.XLOOKUP(B1476,'[10]Cells Huawei 19042026 15h'!$B:$B,'[10]Cells Huawei 19042026 15h'!$B:$B,"")</f>
        <v/>
      </c>
      <c r="AV1476" s="9" t="str">
        <f>_xlfn.XLOOKUP(B1476,'[11]cells down 19042026 9H40'!$B:$B,'[11]cells down 19042026 9H40'!$B:$B,"")</f>
        <v/>
      </c>
    </row>
    <row r="1477" spans="1:48" hidden="1" x14ac:dyDescent="0.3">
      <c r="A1477" s="1" t="s">
        <v>3482</v>
      </c>
      <c r="B1477" s="8" t="s">
        <v>3483</v>
      </c>
      <c r="C1477" s="3" t="str">
        <f>_xlfn.XLOOKUP(B1477,'[1]daily break down'!$D:$D,'[1]daily break down'!$E:$E,"")</f>
        <v>CENTRE</v>
      </c>
      <c r="D1477" s="1" t="s">
        <v>21</v>
      </c>
      <c r="E1477" s="1" t="s">
        <v>22</v>
      </c>
      <c r="F1477" s="3" t="s">
        <v>69</v>
      </c>
      <c r="G1477" s="1" t="s">
        <v>70</v>
      </c>
      <c r="H1477" s="29" t="str">
        <f>_xlfn.XLOOKUP(B1477,[2]CALCULATION!$B:$B,[2]CALCULATION!$H:$H,"")</f>
        <v>ZTE</v>
      </c>
      <c r="I1477" s="26">
        <v>3.729671577733833</v>
      </c>
      <c r="J1477" s="26">
        <v>0</v>
      </c>
      <c r="K1477" s="26">
        <v>0</v>
      </c>
      <c r="L1477" s="26">
        <v>0</v>
      </c>
      <c r="M1477" s="26">
        <v>0</v>
      </c>
      <c r="N1477" s="26">
        <v>0</v>
      </c>
      <c r="O1477" s="26">
        <v>0</v>
      </c>
      <c r="P1477" s="114" t="s">
        <v>6364</v>
      </c>
      <c r="Q1477" s="42" t="s">
        <v>5538</v>
      </c>
      <c r="R1477" s="42"/>
      <c r="S1477" s="41" t="str" cm="1">
        <f t="array" ref="S1477">IFERROR(_xlfn.IFS(
U1477="MPR ISSUE","PDH",
U1477="BSS Hardware Issue","BSS",
U1477="Sites strategiques, MLL, Pylone, etc.","ENVTECH",
U1477="AKTIVCO DEFAUT GE &amp; POWER Cabinet","AKTIVCO",
U1477="AKTIVCO Coupure ENEO &amp; Baisse de tension","AKTIVCO GRID ONLY",
U1477="Coupure ENEO &amp; Baisse de tension","IHS GRID ONLY",
U1477="Defaut GE &amp; POWER Cabinet","IHS",
U1477="Sharing","Partners",
U1477="Sites strategiques &amp; DataCenter","SST &amp; DC",
U1477="Exclu","Exclu",
U1477="SAT","SAT",
U1477="SPARE-ISSUE","SPARE-ISSUE",
U1477="Fiber CAmtel","TRANS_FO_CAMTEL",
U1477="Fiber AOF","Fiber AOF",
U1477="Projet OCM (HUAWEI)","TRAVAUX-HUAWEI",
U1477="Projet OCM (NOKIA)","TRAVAUX-NOKIA",
U1477="ACCESS-ISSUE","ACCESS-ISSUE",
U1477="Projet OCM (ZTE, NOKIA, autres projets)","TRAVAUX OCM",
U1477="No root CAuse","No root cause",
U1477="ODU HS","PDH",
U1477="IP &amp; VLAN","PDH",
U1477="Warehouse HUAWEI","SPARE-ISSUE",
U1477="SPARE-HS","SPARE-ISSUE",
U1477="Power Telco","BSS",U1477="no impacts","no impacts"
),"")</f>
        <v>No root cause</v>
      </c>
      <c r="T1477" s="41" t="str" cm="1">
        <f t="array" ref="T1477">IFERROR(_xlfn.IFS(
U1477="MPR ISSUE","TX ISSUE",
U1477="BSS Hardware Issue","RAN ISSUE",
U1477="Sites strategiques, MLL, Pylone, etc.","ENVTECH",
U1477="AKTIVCO DEFAUT GE &amp; POWER Cabinet","POWER ISSUE",
U1477="AKTIVCO Coupure ENEO &amp; Baisse de tension","POWER ISSUE",
U1477="Coupure ENEO &amp; Baisse de tension","POWER ISSUE",
U1477="Defaut GE &amp; POWER Cabinet","POWER ISSUE",
U1477="Sharing","POWER ISSUE",
U1477="Sites strategiques &amp; DataCenter","POWER ISSUE",
U1477="Exclu","Exclu",
U1477="SAT","TX ISSUE",
U1477="SPARE-ISSUE","SPARE-ISSUE",
U1477="Fiber CAmtel","TX ISSUE",
U1477="Fiber AOF","TX ISSUE",
U1477="Projet OCM (HUAWEI)","TRAVAUX-HUAWEI",
U1477="Projet OCM (NOKIA)","TRAVAUX -NOKIA",
U1477="ACCESS-ISSUE","ACCESS-ISSUE",
U1477="Projet OCM (ZTE, NOKIA, autres projets)","TRAVAUX OCM",
U1477="No root CAuse","No root cause",
U1477="ODU HS","TX ISSUE",
U1477="IP &amp; VLAN","TX ISSUE",
U1477="Warehouse HUAWEI","SPARE-ISSUE",
U1477="SPARE-HS","SPARE-ISSUE",
U1477="Power Telco","RAN ISSUE",U1477="no impacts","no impacts"
),"")</f>
        <v>No root cause</v>
      </c>
      <c r="U1477" s="68" t="s">
        <v>5691</v>
      </c>
      <c r="V1477" s="41" t="str" cm="1">
        <f t="array" ref="V1477">IFERROR(_xlfn.IFS(
U1477="MPR ISSUE","ACTIVE",
U1477="BSS Hardware Issue","ACTIVE",
U1477="Sites strategiques, MLL, Pylone, etc.","PASSIVE",
U1477="AKTIVCO DEFAUT GE &amp; POWER Cabinet","PASSIVE",
U1477="AKTIVCO Coupure ENEO &amp; Baisse de tension","PASSIVE",
U1477="Coupure ENEO &amp; Baisse de tension","PASSIVE",
U1477="Defaut GE &amp; POWER Cabinet","PASSIVE",
U1477="Sharing","PASSIVE",
U1477="Sites strategiques &amp; DataCenter","PASSIVE",
U1477="Exclu","Exclu",
U1477="SAT","ACTIVE",
U1477="SPARE-ISSUE","SPARE-ISSUE",
U1477="Fiber CAmtel","ACTIVE",
U1477="Fiber AOF","ACTIVE",
U1477="Projet OCM (HUAWEI)","PLANNED WORKS",
U1477="Projet OCM (NOKIA)","PLANNED WORKS",
U1477="ACCESS-ISSUE","ACCESS-ISSUE",
U1477="Projet OCM (ZTE, NOKIA, autres projets)","PLANNED WORKS",
U1477="No root CAuse","No root cause",
U1477="ODU HS","ACTIVE",
U1477="IP &amp; VLAN","ACTIVE",
U1477="Warehouse HUAWEI","SPARE-ISSUE",
U1477="SPARE-HS","SPARE-ISSUE",
U1477="Power Telco","ACTIVE", U1477="no impacts","no impacts"
),"")</f>
        <v>No root cause</v>
      </c>
      <c r="W1477" s="113"/>
      <c r="X1477" s="113"/>
      <c r="Y1477" s="113"/>
      <c r="Z1477" s="113"/>
      <c r="AA1477" s="113"/>
      <c r="AB1477" s="17" t="s">
        <v>5465</v>
      </c>
      <c r="AC1477" s="17" t="str">
        <f>_xlfn.XLOOKUP(B1477,'INCIDENT-04-27-2026'!E:E,'INCIDENT-04-27-2026'!F:F,"")</f>
        <v/>
      </c>
      <c r="AD1477" s="9"/>
      <c r="AE1477" s="7" t="s">
        <v>5465</v>
      </c>
      <c r="AF1477" s="6" t="str">
        <f>_xlfn.XLOOKUP(B1477,'[13]Input_27-04'!$B:$B,'[13]Input_27-04'!$M:$M,"")</f>
        <v/>
      </c>
      <c r="AG1477" s="7"/>
      <c r="AH1477" s="3"/>
      <c r="AI1477" s="18" t="str">
        <f>_xlfn.XLOOKUP(B1477,'[3]Cells Huawei 27042026 10h'!$B:$B,'[3]Cells Huawei 27042026 10h'!$T:$T,"")</f>
        <v/>
      </c>
      <c r="AJ1477" s="18" t="str">
        <f>_xlfn.XLOOKUP(B1477,'[3]Cells Huawei 27042026 15h'!$B:$B,'[3]Cells Huawei 27042026 15h'!$T:$T,"")</f>
        <v/>
      </c>
      <c r="AK1477" s="18" t="str">
        <f>_xlfn.XLOOKUP(B1477,'[4]cells down 27042026 11h28'!$B:$B,'[4]cells down 27042026 11h28'!$R:$R,"")</f>
        <v/>
      </c>
      <c r="AL1477" s="18" t="str">
        <f>_xlfn.XLOOKUP(B1477,'[4]cells down 27042026 18h01'!$B:$B,'[4]cells down 27042026 18h01'!$R:$R,"")</f>
        <v/>
      </c>
      <c r="AM1477" s="18" t="str">
        <f>_xlfn.XLOOKUP(B1477,'[5]cell downs 27042026 11h'!$B:$B,'[5]cell downs 27042026 11h'!$R:$R,"")</f>
        <v/>
      </c>
      <c r="AN1477" s="18" t="str">
        <f>_xlfn.XLOOKUP(B1477,'[5]cell downs 27042026 17h40'!$B:$B,'[5]cell downs 27042026 17h40'!$R:$R,"")</f>
        <v/>
      </c>
      <c r="AO1477" s="18" t="str">
        <f>_xlfn.XLOOKUP(B1477,'[6]ALL SITES DOWN'!$D:$D,'[6]ALL SITES DOWN'!$J:$J,"")</f>
        <v/>
      </c>
      <c r="AP1477" s="18" t="str">
        <f>_xlfn.XLOOKUP(B1477,'[7]ALL SITES DOWN'!$D:$D,'[7]ALL SITES DOWN'!$J:$J,"")</f>
        <v/>
      </c>
      <c r="AQ1477" s="9" t="str">
        <f>_xlfn.XLOOKUP(B1477,[8]sheet1!$AC:$AC,[8]sheet1!$AF:$AF,"")</f>
        <v/>
      </c>
      <c r="AR1477" s="14"/>
      <c r="AS1477" s="14" t="s">
        <v>5465</v>
      </c>
      <c r="AT1477" s="14" t="str">
        <f>_xlfn.XLOOKUP(B1477,'[9]cell downs 18042026 17h'!$B:$B,'[9]cell downs 18042026 17h'!$B:$B,"")</f>
        <v/>
      </c>
      <c r="AU1477" s="14" t="str">
        <f>_xlfn.XLOOKUP(B1477,'[10]Cells Huawei 19042026 15h'!$B:$B,'[10]Cells Huawei 19042026 15h'!$B:$B,"")</f>
        <v/>
      </c>
      <c r="AV1477" s="9" t="str">
        <f>_xlfn.XLOOKUP(B1477,'[11]cells down 19042026 9H40'!$B:$B,'[11]cells down 19042026 9H40'!$B:$B,"")</f>
        <v/>
      </c>
    </row>
    <row r="1478" spans="1:48" hidden="1" x14ac:dyDescent="0.3">
      <c r="A1478" s="1" t="s">
        <v>1097</v>
      </c>
      <c r="B1478" s="8" t="s">
        <v>1098</v>
      </c>
      <c r="C1478" s="3" t="str">
        <f>_xlfn.XLOOKUP(B1478,'[1]daily break down'!$D:$D,'[1]daily break down'!$E:$E,"")</f>
        <v>SUD-OUEST</v>
      </c>
      <c r="D1478" s="1" t="s">
        <v>11</v>
      </c>
      <c r="E1478" s="1" t="s">
        <v>5408</v>
      </c>
      <c r="F1478" s="3" t="s">
        <v>13</v>
      </c>
      <c r="G1478" s="1" t="s">
        <v>1099</v>
      </c>
      <c r="H1478" s="28" t="str">
        <f>_xlfn.XLOOKUP(B1478,[2]CALCULATION!$B:$B,[2]CALCULATION!$H:$H,"")</f>
        <v>NOKIA</v>
      </c>
      <c r="I1478" s="26">
        <v>0</v>
      </c>
      <c r="J1478" s="26">
        <v>0</v>
      </c>
      <c r="K1478" s="26">
        <v>0</v>
      </c>
      <c r="L1478" s="26">
        <v>0</v>
      </c>
      <c r="M1478" s="26">
        <v>0</v>
      </c>
      <c r="N1478" s="26">
        <v>0</v>
      </c>
      <c r="O1478" s="26">
        <v>0</v>
      </c>
      <c r="P1478" s="114" t="s">
        <v>6364</v>
      </c>
      <c r="Q1478" s="42" t="s">
        <v>6353</v>
      </c>
      <c r="R1478" s="42"/>
      <c r="S1478" s="41" t="str" cm="1">
        <f t="array" ref="S1478">IFERROR(_xlfn.IFS(
U1478="MPR ISSUE","PDH",
U1478="BSS Hardware Issue","BSS",
U1478="Sites strategiques, MLL, Pylone, etc.","ENVTECH",
U1478="AKTIVCO DEFAUT GE &amp; POWER Cabinet","AKTIVCO",
U1478="AKTIVCO Coupure ENEO &amp; Baisse de tension","AKTIVCO GRID ONLY",
U1478="Coupure ENEO &amp; Baisse de tension","IHS GRID ONLY",
U1478="Defaut GE &amp; POWER Cabinet","IHS",
U1478="Sharing","Partners",
U1478="Sites strategiques &amp; DataCenter","SST &amp; DC",
U1478="Exclu","Exclu",
U1478="SAT","SAT",
U1478="SPARE-ISSUE","SPARE-ISSUE",
U1478="Fiber CAmtel","TRANS_FO_CAMTEL",
U1478="Fiber AOF","Fiber AOF",
U1478="Projet OCM (HUAWEI)","TRAVAUX-HUAWEI",
U1478="Projet OCM (NOKIA)","TRAVAUX-NOKIA",
U1478="ACCESS-ISSUE","ACCESS-ISSUE",
U1478="Projet OCM (ZTE, NOKIA, autres projets)","TRAVAUX OCM",
U1478="No root CAuse","No root cause",
U1478="ODU HS","PDH",
U1478="IP &amp; VLAN","PDH",
U1478="Warehouse HUAWEI","SPARE-ISSUE",
U1478="SPARE-HS","SPARE-ISSUE",
U1478="Power Telco","BSS",U1478="no impacts","no impacts"
),"")</f>
        <v/>
      </c>
      <c r="T1478" s="41" t="str" cm="1">
        <f t="array" ref="T1478">IFERROR(_xlfn.IFS(
U1478="MPR ISSUE","TX ISSUE",
U1478="BSS Hardware Issue","RAN ISSUE",
U1478="Sites strategiques, MLL, Pylone, etc.","ENVTECH",
U1478="AKTIVCO DEFAUT GE &amp; POWER Cabinet","POWER ISSUE",
U1478="AKTIVCO Coupure ENEO &amp; Baisse de tension","POWER ISSUE",
U1478="Coupure ENEO &amp; Baisse de tension","POWER ISSUE",
U1478="Defaut GE &amp; POWER Cabinet","POWER ISSUE",
U1478="Sharing","POWER ISSUE",
U1478="Sites strategiques &amp; DataCenter","POWER ISSUE",
U1478="Exclu","Exclu",
U1478="SAT","TX ISSUE",
U1478="SPARE-ISSUE","SPARE-ISSUE",
U1478="Fiber CAmtel","TX ISSUE",
U1478="Fiber AOF","TX ISSUE",
U1478="Projet OCM (HUAWEI)","TRAVAUX-HUAWEI",
U1478="Projet OCM (NOKIA)","TRAVAUX -NOKIA",
U1478="ACCESS-ISSUE","ACCESS-ISSUE",
U1478="Projet OCM (ZTE, NOKIA, autres projets)","TRAVAUX OCM",
U1478="No root CAuse","No root cause",
U1478="ODU HS","TX ISSUE",
U1478="IP &amp; VLAN","TX ISSUE",
U1478="Warehouse HUAWEI","SPARE-ISSUE",
U1478="SPARE-HS","SPARE-ISSUE",
U1478="Power Telco","RAN ISSUE",U1478="no impacts","no impacts"
),"")</f>
        <v/>
      </c>
      <c r="U1478" s="68"/>
      <c r="V1478" s="41" t="str" cm="1">
        <f t="array" ref="V1478">IFERROR(_xlfn.IFS(
U1478="MPR ISSUE","ACTIVE",
U1478="BSS Hardware Issue","ACTIVE",
U1478="Sites strategiques, MLL, Pylone, etc.","PASSIVE",
U1478="AKTIVCO DEFAUT GE &amp; POWER Cabinet","PASSIVE",
U1478="AKTIVCO Coupure ENEO &amp; Baisse de tension","PASSIVE",
U1478="Coupure ENEO &amp; Baisse de tension","PASSIVE",
U1478="Defaut GE &amp; POWER Cabinet","PASSIVE",
U1478="Sharing","PASSIVE",
U1478="Sites strategiques &amp; DataCenter","PASSIVE",
U1478="Exclu","Exclu",
U1478="SAT","ACTIVE",
U1478="SPARE-ISSUE","SPARE-ISSUE",
U1478="Fiber CAmtel","ACTIVE",
U1478="Fiber AOF","ACTIVE",
U1478="Projet OCM (HUAWEI)","PLANNED WORKS",
U1478="Projet OCM (NOKIA)","PLANNED WORKS",
U1478="ACCESS-ISSUE","ACCESS-ISSUE",
U1478="Projet OCM (ZTE, NOKIA, autres projets)","PLANNED WORKS",
U1478="No root CAuse","No root cause",
U1478="ODU HS","ACTIVE",
U1478="IP &amp; VLAN","ACTIVE",
U1478="Warehouse HUAWEI","SPARE-ISSUE",
U1478="SPARE-HS","SPARE-ISSUE",
U1478="Power Telco","ACTIVE", U1478="no impacts","no impacts"
),"")</f>
        <v/>
      </c>
      <c r="W1478" s="113"/>
      <c r="X1478" s="113"/>
      <c r="Y1478" s="113"/>
      <c r="Z1478" s="113"/>
      <c r="AA1478" s="113"/>
      <c r="AB1478" s="17" t="s">
        <v>5465</v>
      </c>
      <c r="AC1478" s="17" t="str">
        <f>_xlfn.XLOOKUP(B1478,'INCIDENT-04-27-2026'!E:E,'INCIDENT-04-27-2026'!F:F,"")</f>
        <v/>
      </c>
      <c r="AD1478" s="9"/>
      <c r="AE1478" s="7" t="s">
        <v>5465</v>
      </c>
      <c r="AF1478" s="6" t="str">
        <f>_xlfn.XLOOKUP(B1478,'[13]Input_27-04'!$B:$B,'[13]Input_27-04'!$M:$M,"")</f>
        <v/>
      </c>
      <c r="AG1478" s="7"/>
      <c r="AH1478" s="3"/>
      <c r="AI1478" s="18" t="str">
        <f>_xlfn.XLOOKUP(B1478,'[3]Cells Huawei 27042026 10h'!$B:$B,'[3]Cells Huawei 27042026 10h'!$T:$T,"")</f>
        <v/>
      </c>
      <c r="AJ1478" s="18" t="str">
        <f>_xlfn.XLOOKUP(B1478,'[3]Cells Huawei 27042026 15h'!$B:$B,'[3]Cells Huawei 27042026 15h'!$T:$T,"")</f>
        <v/>
      </c>
      <c r="AK1478" s="18" t="str">
        <f>_xlfn.XLOOKUP(B1478,'[4]cells down 27042026 11h28'!$B:$B,'[4]cells down 27042026 11h28'!$R:$R,"")</f>
        <v/>
      </c>
      <c r="AL1478" s="18" t="str">
        <f>_xlfn.XLOOKUP(B1478,'[4]cells down 27042026 18h01'!$B:$B,'[4]cells down 27042026 18h01'!$R:$R,"")</f>
        <v/>
      </c>
      <c r="AM1478" s="18" t="str">
        <f>_xlfn.XLOOKUP(B1478,'[5]cell downs 27042026 11h'!$B:$B,'[5]cell downs 27042026 11h'!$R:$R,"")</f>
        <v/>
      </c>
      <c r="AN1478" s="18" t="str">
        <f>_xlfn.XLOOKUP(B1478,'[5]cell downs 27042026 17h40'!$B:$B,'[5]cell downs 27042026 17h40'!$R:$R,"")</f>
        <v/>
      </c>
      <c r="AO1478" s="18" t="str">
        <f>_xlfn.XLOOKUP(B1478,'[6]ALL SITES DOWN'!$D:$D,'[6]ALL SITES DOWN'!$J:$J,"")</f>
        <v/>
      </c>
      <c r="AP1478" s="18" t="str">
        <f>_xlfn.XLOOKUP(B1478,'[7]ALL SITES DOWN'!$D:$D,'[7]ALL SITES DOWN'!$J:$J,"")</f>
        <v/>
      </c>
      <c r="AQ1478" s="9" t="str">
        <f>_xlfn.XLOOKUP(B1478,[8]sheet1!$AC:$AC,[8]sheet1!$AF:$AF,"")</f>
        <v/>
      </c>
      <c r="AR1478" s="14"/>
      <c r="AS1478" s="14" t="s">
        <v>5465</v>
      </c>
      <c r="AT1478" s="14" t="str">
        <f>_xlfn.XLOOKUP(B1478,'[9]cell downs 18042026 17h'!$B:$B,'[9]cell downs 18042026 17h'!$B:$B,"")</f>
        <v/>
      </c>
      <c r="AU1478" s="14" t="str">
        <f>_xlfn.XLOOKUP(B1478,'[10]Cells Huawei 19042026 15h'!$B:$B,'[10]Cells Huawei 19042026 15h'!$B:$B,"")</f>
        <v/>
      </c>
      <c r="AV1478" s="9" t="str">
        <f>_xlfn.XLOOKUP(B1478,'[11]cells down 19042026 9H40'!$B:$B,'[11]cells down 19042026 9H40'!$B:$B,"")</f>
        <v/>
      </c>
    </row>
    <row r="1479" spans="1:48" hidden="1" x14ac:dyDescent="0.3">
      <c r="A1479" s="1" t="s">
        <v>1105</v>
      </c>
      <c r="B1479" s="8" t="s">
        <v>1106</v>
      </c>
      <c r="C1479" s="3" t="str">
        <f>_xlfn.XLOOKUP(B1479,'[1]daily break down'!$D:$D,'[1]daily break down'!$E:$E,"")</f>
        <v>SUD-OUEST</v>
      </c>
      <c r="D1479" s="1" t="s">
        <v>11</v>
      </c>
      <c r="E1479" s="1" t="s">
        <v>154</v>
      </c>
      <c r="F1479" s="3" t="s">
        <v>13</v>
      </c>
      <c r="G1479" s="1" t="s">
        <v>78</v>
      </c>
      <c r="H1479" s="28" t="str">
        <f>_xlfn.XLOOKUP(B1479,[2]CALCULATION!$B:$B,[2]CALCULATION!$H:$H,"")</f>
        <v>NOKIA</v>
      </c>
      <c r="I1479" s="26">
        <v>0</v>
      </c>
      <c r="J1479" s="26">
        <v>0</v>
      </c>
      <c r="K1479" s="26">
        <v>0</v>
      </c>
      <c r="L1479" s="26">
        <v>0</v>
      </c>
      <c r="M1479" s="26">
        <v>0</v>
      </c>
      <c r="N1479" s="26">
        <v>0</v>
      </c>
      <c r="O1479" s="26">
        <v>0</v>
      </c>
      <c r="P1479" s="114" t="s">
        <v>6364</v>
      </c>
      <c r="Q1479" s="42" t="s">
        <v>6353</v>
      </c>
      <c r="R1479" s="42"/>
      <c r="S1479" s="41" t="str" cm="1">
        <f t="array" ref="S1479">IFERROR(_xlfn.IFS(
U1479="MPR ISSUE","PDH",
U1479="BSS Hardware Issue","BSS",
U1479="Sites strategiques, MLL, Pylone, etc.","ENVTECH",
U1479="AKTIVCO DEFAUT GE &amp; POWER Cabinet","AKTIVCO",
U1479="AKTIVCO Coupure ENEO &amp; Baisse de tension","AKTIVCO GRID ONLY",
U1479="Coupure ENEO &amp; Baisse de tension","IHS GRID ONLY",
U1479="Defaut GE &amp; POWER Cabinet","IHS",
U1479="Sharing","Partners",
U1479="Sites strategiques &amp; DataCenter","SST &amp; DC",
U1479="Exclu","Exclu",
U1479="SAT","SAT",
U1479="SPARE-ISSUE","SPARE-ISSUE",
U1479="Fiber CAmtel","TRANS_FO_CAMTEL",
U1479="Fiber AOF","Fiber AOF",
U1479="Projet OCM (HUAWEI)","TRAVAUX-HUAWEI",
U1479="Projet OCM (NOKIA)","TRAVAUX-NOKIA",
U1479="ACCESS-ISSUE","ACCESS-ISSUE",
U1479="Projet OCM (ZTE, NOKIA, autres projets)","TRAVAUX OCM",
U1479="No root CAuse","No root cause",
U1479="ODU HS","PDH",
U1479="IP &amp; VLAN","PDH",
U1479="Warehouse HUAWEI","SPARE-ISSUE",
U1479="SPARE-HS","SPARE-ISSUE",
U1479="Power Telco","BSS",U1479="no impacts","no impacts"
),"")</f>
        <v/>
      </c>
      <c r="T1479" s="41" t="str" cm="1">
        <f t="array" ref="T1479">IFERROR(_xlfn.IFS(
U1479="MPR ISSUE","TX ISSUE",
U1479="BSS Hardware Issue","RAN ISSUE",
U1479="Sites strategiques, MLL, Pylone, etc.","ENVTECH",
U1479="AKTIVCO DEFAUT GE &amp; POWER Cabinet","POWER ISSUE",
U1479="AKTIVCO Coupure ENEO &amp; Baisse de tension","POWER ISSUE",
U1479="Coupure ENEO &amp; Baisse de tension","POWER ISSUE",
U1479="Defaut GE &amp; POWER Cabinet","POWER ISSUE",
U1479="Sharing","POWER ISSUE",
U1479="Sites strategiques &amp; DataCenter","POWER ISSUE",
U1479="Exclu","Exclu",
U1479="SAT","TX ISSUE",
U1479="SPARE-ISSUE","SPARE-ISSUE",
U1479="Fiber CAmtel","TX ISSUE",
U1479="Fiber AOF","TX ISSUE",
U1479="Projet OCM (HUAWEI)","TRAVAUX-HUAWEI",
U1479="Projet OCM (NOKIA)","TRAVAUX -NOKIA",
U1479="ACCESS-ISSUE","ACCESS-ISSUE",
U1479="Projet OCM (ZTE, NOKIA, autres projets)","TRAVAUX OCM",
U1479="No root CAuse","No root cause",
U1479="ODU HS","TX ISSUE",
U1479="IP &amp; VLAN","TX ISSUE",
U1479="Warehouse HUAWEI","SPARE-ISSUE",
U1479="SPARE-HS","SPARE-ISSUE",
U1479="Power Telco","RAN ISSUE",U1479="no impacts","no impacts"
),"")</f>
        <v/>
      </c>
      <c r="U1479" s="68"/>
      <c r="V1479" s="41" t="str" cm="1">
        <f t="array" ref="V1479">IFERROR(_xlfn.IFS(
U1479="MPR ISSUE","ACTIVE",
U1479="BSS Hardware Issue","ACTIVE",
U1479="Sites strategiques, MLL, Pylone, etc.","PASSIVE",
U1479="AKTIVCO DEFAUT GE &amp; POWER Cabinet","PASSIVE",
U1479="AKTIVCO Coupure ENEO &amp; Baisse de tension","PASSIVE",
U1479="Coupure ENEO &amp; Baisse de tension","PASSIVE",
U1479="Defaut GE &amp; POWER Cabinet","PASSIVE",
U1479="Sharing","PASSIVE",
U1479="Sites strategiques &amp; DataCenter","PASSIVE",
U1479="Exclu","Exclu",
U1479="SAT","ACTIVE",
U1479="SPARE-ISSUE","SPARE-ISSUE",
U1479="Fiber CAmtel","ACTIVE",
U1479="Fiber AOF","ACTIVE",
U1479="Projet OCM (HUAWEI)","PLANNED WORKS",
U1479="Projet OCM (NOKIA)","PLANNED WORKS",
U1479="ACCESS-ISSUE","ACCESS-ISSUE",
U1479="Projet OCM (ZTE, NOKIA, autres projets)","PLANNED WORKS",
U1479="No root CAuse","No root cause",
U1479="ODU HS","ACTIVE",
U1479="IP &amp; VLAN","ACTIVE",
U1479="Warehouse HUAWEI","SPARE-ISSUE",
U1479="SPARE-HS","SPARE-ISSUE",
U1479="Power Telco","ACTIVE", U1479="no impacts","no impacts"
),"")</f>
        <v/>
      </c>
      <c r="W1479" s="113"/>
      <c r="X1479" s="113"/>
      <c r="Y1479" s="113"/>
      <c r="Z1479" s="113"/>
      <c r="AA1479" s="113"/>
      <c r="AB1479" s="17" t="s">
        <v>5465</v>
      </c>
      <c r="AC1479" s="17" t="str">
        <f>_xlfn.XLOOKUP(B1479,'INCIDENT-04-27-2026'!E:E,'INCIDENT-04-27-2026'!F:F,"")</f>
        <v/>
      </c>
      <c r="AD1479" s="9"/>
      <c r="AE1479" s="7" t="s">
        <v>5465</v>
      </c>
      <c r="AF1479" s="6" t="str">
        <f>_xlfn.XLOOKUP(B1479,'[13]Input_27-04'!$B:$B,'[13]Input_27-04'!$M:$M,"")</f>
        <v/>
      </c>
      <c r="AG1479" s="7"/>
      <c r="AH1479" s="3"/>
      <c r="AI1479" s="18" t="str">
        <f>_xlfn.XLOOKUP(B1479,'[3]Cells Huawei 27042026 10h'!$B:$B,'[3]Cells Huawei 27042026 10h'!$T:$T,"")</f>
        <v/>
      </c>
      <c r="AJ1479" s="18" t="str">
        <f>_xlfn.XLOOKUP(B1479,'[3]Cells Huawei 27042026 15h'!$B:$B,'[3]Cells Huawei 27042026 15h'!$T:$T,"")</f>
        <v/>
      </c>
      <c r="AK1479" s="18" t="str">
        <f>_xlfn.XLOOKUP(B1479,'[4]cells down 27042026 11h28'!$B:$B,'[4]cells down 27042026 11h28'!$R:$R,"")</f>
        <v/>
      </c>
      <c r="AL1479" s="18" t="str">
        <f>_xlfn.XLOOKUP(B1479,'[4]cells down 27042026 18h01'!$B:$B,'[4]cells down 27042026 18h01'!$R:$R,"")</f>
        <v/>
      </c>
      <c r="AM1479" s="18" t="str">
        <f>_xlfn.XLOOKUP(B1479,'[5]cell downs 27042026 11h'!$B:$B,'[5]cell downs 27042026 11h'!$R:$R,"")</f>
        <v/>
      </c>
      <c r="AN1479" s="18" t="str">
        <f>_xlfn.XLOOKUP(B1479,'[5]cell downs 27042026 17h40'!$B:$B,'[5]cell downs 27042026 17h40'!$R:$R,"")</f>
        <v/>
      </c>
      <c r="AO1479" s="18" t="str">
        <f>_xlfn.XLOOKUP(B1479,'[6]ALL SITES DOWN'!$D:$D,'[6]ALL SITES DOWN'!$J:$J,"")</f>
        <v/>
      </c>
      <c r="AP1479" s="18" t="str">
        <f>_xlfn.XLOOKUP(B1479,'[7]ALL SITES DOWN'!$D:$D,'[7]ALL SITES DOWN'!$J:$J,"")</f>
        <v/>
      </c>
      <c r="AQ1479" s="9" t="str">
        <f>_xlfn.XLOOKUP(B1479,[8]sheet1!$AC:$AC,[8]sheet1!$AF:$AF,"")</f>
        <v/>
      </c>
      <c r="AR1479" s="14"/>
      <c r="AS1479" s="14" t="s">
        <v>5465</v>
      </c>
      <c r="AT1479" s="14" t="str">
        <f>_xlfn.XLOOKUP(B1479,'[9]cell downs 18042026 17h'!$B:$B,'[9]cell downs 18042026 17h'!$B:$B,"")</f>
        <v/>
      </c>
      <c r="AU1479" s="14" t="str">
        <f>_xlfn.XLOOKUP(B1479,'[10]Cells Huawei 19042026 15h'!$B:$B,'[10]Cells Huawei 19042026 15h'!$B:$B,"")</f>
        <v/>
      </c>
      <c r="AV1479" s="9" t="str">
        <f>_xlfn.XLOOKUP(B1479,'[11]cells down 19042026 9H40'!$B:$B,'[11]cells down 19042026 9H40'!$B:$B,"")</f>
        <v/>
      </c>
    </row>
    <row r="1480" spans="1:48" hidden="1" x14ac:dyDescent="0.3">
      <c r="A1480" s="1" t="s">
        <v>4908</v>
      </c>
      <c r="B1480" s="8" t="s">
        <v>4909</v>
      </c>
      <c r="C1480" s="3" t="str">
        <f>_xlfn.XLOOKUP(B1480,'[1]daily break down'!$D:$D,'[1]daily break down'!$E:$E,"")</f>
        <v>Douala</v>
      </c>
      <c r="D1480" s="1" t="s">
        <v>11</v>
      </c>
      <c r="E1480" s="1" t="s">
        <v>145</v>
      </c>
      <c r="F1480" s="3" t="s">
        <v>31</v>
      </c>
      <c r="G1480" s="1" t="s">
        <v>32</v>
      </c>
      <c r="H1480" s="29" t="str">
        <f>_xlfn.XLOOKUP(B1480,[2]CALCULATION!$B:$B,[2]CALCULATION!$H:$H,"")</f>
        <v>ZTE</v>
      </c>
      <c r="I1480" s="26">
        <v>3.688472546820647</v>
      </c>
      <c r="J1480" s="26">
        <v>0</v>
      </c>
      <c r="K1480" s="26">
        <v>0</v>
      </c>
      <c r="L1480" s="26">
        <v>0</v>
      </c>
      <c r="M1480" s="26">
        <v>0</v>
      </c>
      <c r="N1480" s="26">
        <v>0</v>
      </c>
      <c r="O1480" s="26">
        <v>0</v>
      </c>
      <c r="P1480" s="114" t="s">
        <v>6364</v>
      </c>
      <c r="Q1480" s="42" t="s">
        <v>5538</v>
      </c>
      <c r="R1480" s="42"/>
      <c r="S1480" s="41" t="str" cm="1">
        <f t="array" ref="S1480">IFERROR(_xlfn.IFS(
U1480="MPR ISSUE","PDH",
U1480="BSS Hardware Issue","BSS",
U1480="Sites strategiques, MLL, Pylone, etc.","ENVTECH",
U1480="AKTIVCO DEFAUT GE &amp; POWER Cabinet","AKTIVCO",
U1480="AKTIVCO Coupure ENEO &amp; Baisse de tension","AKTIVCO GRID ONLY",
U1480="Coupure ENEO &amp; Baisse de tension","IHS GRID ONLY",
U1480="Defaut GE &amp; POWER Cabinet","IHS",
U1480="Sharing","Partners",
U1480="Sites strategiques &amp; DataCenter","SST &amp; DC",
U1480="Exclu","Exclu",
U1480="SAT","SAT",
U1480="SPARE-ISSUE","SPARE-ISSUE",
U1480="Fiber CAmtel","TRANS_FO_CAMTEL",
U1480="Fiber AOF","Fiber AOF",
U1480="Projet OCM (HUAWEI)","TRAVAUX-HUAWEI",
U1480="Projet OCM (NOKIA)","TRAVAUX-NOKIA",
U1480="ACCESS-ISSUE","ACCESS-ISSUE",
U1480="Projet OCM (ZTE, NOKIA, autres projets)","TRAVAUX OCM",
U1480="No root CAuse","No root cause",
U1480="ODU HS","PDH",
U1480="IP &amp; VLAN","PDH",
U1480="Warehouse HUAWEI","SPARE-ISSUE",
U1480="SPARE-HS","SPARE-ISSUE",
U1480="Power Telco","BSS",U1480="no impacts","no impacts"
),"")</f>
        <v>No root cause</v>
      </c>
      <c r="T1480" s="41" t="str" cm="1">
        <f t="array" ref="T1480">IFERROR(_xlfn.IFS(
U1480="MPR ISSUE","TX ISSUE",
U1480="BSS Hardware Issue","RAN ISSUE",
U1480="Sites strategiques, MLL, Pylone, etc.","ENVTECH",
U1480="AKTIVCO DEFAUT GE &amp; POWER Cabinet","POWER ISSUE",
U1480="AKTIVCO Coupure ENEO &amp; Baisse de tension","POWER ISSUE",
U1480="Coupure ENEO &amp; Baisse de tension","POWER ISSUE",
U1480="Defaut GE &amp; POWER Cabinet","POWER ISSUE",
U1480="Sharing","POWER ISSUE",
U1480="Sites strategiques &amp; DataCenter","POWER ISSUE",
U1480="Exclu","Exclu",
U1480="SAT","TX ISSUE",
U1480="SPARE-ISSUE","SPARE-ISSUE",
U1480="Fiber CAmtel","TX ISSUE",
U1480="Fiber AOF","TX ISSUE",
U1480="Projet OCM (HUAWEI)","TRAVAUX-HUAWEI",
U1480="Projet OCM (NOKIA)","TRAVAUX -NOKIA",
U1480="ACCESS-ISSUE","ACCESS-ISSUE",
U1480="Projet OCM (ZTE, NOKIA, autres projets)","TRAVAUX OCM",
U1480="No root CAuse","No root cause",
U1480="ODU HS","TX ISSUE",
U1480="IP &amp; VLAN","TX ISSUE",
U1480="Warehouse HUAWEI","SPARE-ISSUE",
U1480="SPARE-HS","SPARE-ISSUE",
U1480="Power Telco","RAN ISSUE",U1480="no impacts","no impacts"
),"")</f>
        <v>No root cause</v>
      </c>
      <c r="U1480" s="68" t="s">
        <v>5691</v>
      </c>
      <c r="V1480" s="41" t="str" cm="1">
        <f t="array" ref="V1480">IFERROR(_xlfn.IFS(
U1480="MPR ISSUE","ACTIVE",
U1480="BSS Hardware Issue","ACTIVE",
U1480="Sites strategiques, MLL, Pylone, etc.","PASSIVE",
U1480="AKTIVCO DEFAUT GE &amp; POWER Cabinet","PASSIVE",
U1480="AKTIVCO Coupure ENEO &amp; Baisse de tension","PASSIVE",
U1480="Coupure ENEO &amp; Baisse de tension","PASSIVE",
U1480="Defaut GE &amp; POWER Cabinet","PASSIVE",
U1480="Sharing","PASSIVE",
U1480="Sites strategiques &amp; DataCenter","PASSIVE",
U1480="Exclu","Exclu",
U1480="SAT","ACTIVE",
U1480="SPARE-ISSUE","SPARE-ISSUE",
U1480="Fiber CAmtel","ACTIVE",
U1480="Fiber AOF","ACTIVE",
U1480="Projet OCM (HUAWEI)","PLANNED WORKS",
U1480="Projet OCM (NOKIA)","PLANNED WORKS",
U1480="ACCESS-ISSUE","ACCESS-ISSUE",
U1480="Projet OCM (ZTE, NOKIA, autres projets)","PLANNED WORKS",
U1480="No root CAuse","No root cause",
U1480="ODU HS","ACTIVE",
U1480="IP &amp; VLAN","ACTIVE",
U1480="Warehouse HUAWEI","SPARE-ISSUE",
U1480="SPARE-HS","SPARE-ISSUE",
U1480="Power Telco","ACTIVE", U1480="no impacts","no impacts"
),"")</f>
        <v>No root cause</v>
      </c>
      <c r="W1480" s="113"/>
      <c r="X1480" s="113"/>
      <c r="Y1480" s="113"/>
      <c r="Z1480" s="113"/>
      <c r="AA1480" s="113"/>
      <c r="AB1480" s="17" t="s">
        <v>5465</v>
      </c>
      <c r="AC1480" s="17" t="str">
        <f>_xlfn.XLOOKUP(B1480,'INCIDENT-04-27-2026'!E:E,'INCIDENT-04-27-2026'!F:F,"")</f>
        <v/>
      </c>
      <c r="AD1480" s="9"/>
      <c r="AE1480" s="7" t="s">
        <v>5465</v>
      </c>
      <c r="AF1480" s="6" t="str">
        <f>_xlfn.XLOOKUP(B1480,'[13]Input_27-04'!$B:$B,'[13]Input_27-04'!$M:$M,"")</f>
        <v/>
      </c>
      <c r="AG1480" s="7"/>
      <c r="AH1480" s="3"/>
      <c r="AI1480" s="18" t="str">
        <f>_xlfn.XLOOKUP(B1480,'[3]Cells Huawei 27042026 10h'!$B:$B,'[3]Cells Huawei 27042026 10h'!$T:$T,"")</f>
        <v/>
      </c>
      <c r="AJ1480" s="18" t="str">
        <f>_xlfn.XLOOKUP(B1480,'[3]Cells Huawei 27042026 15h'!$B:$B,'[3]Cells Huawei 27042026 15h'!$T:$T,"")</f>
        <v/>
      </c>
      <c r="AK1480" s="18" t="str">
        <f>_xlfn.XLOOKUP(B1480,'[4]cells down 27042026 11h28'!$B:$B,'[4]cells down 27042026 11h28'!$R:$R,"")</f>
        <v/>
      </c>
      <c r="AL1480" s="18" t="str">
        <f>_xlfn.XLOOKUP(B1480,'[4]cells down 27042026 18h01'!$B:$B,'[4]cells down 27042026 18h01'!$R:$R,"")</f>
        <v/>
      </c>
      <c r="AM1480" s="18" t="str">
        <f>_xlfn.XLOOKUP(B1480,'[5]cell downs 27042026 11h'!$B:$B,'[5]cell downs 27042026 11h'!$R:$R,"")</f>
        <v/>
      </c>
      <c r="AN1480" s="18" t="str">
        <f>_xlfn.XLOOKUP(B1480,'[5]cell downs 27042026 17h40'!$B:$B,'[5]cell downs 27042026 17h40'!$R:$R,"")</f>
        <v/>
      </c>
      <c r="AO1480" s="18" t="str">
        <f>_xlfn.XLOOKUP(B1480,'[6]ALL SITES DOWN'!$D:$D,'[6]ALL SITES DOWN'!$J:$J,"")</f>
        <v/>
      </c>
      <c r="AP1480" s="18" t="str">
        <f>_xlfn.XLOOKUP(B1480,'[7]ALL SITES DOWN'!$D:$D,'[7]ALL SITES DOWN'!$J:$J,"")</f>
        <v/>
      </c>
      <c r="AQ1480" s="9" t="str">
        <f>_xlfn.XLOOKUP(B1480,[8]sheet1!$AC:$AC,[8]sheet1!$AF:$AF,"")</f>
        <v/>
      </c>
      <c r="AR1480" s="14"/>
      <c r="AS1480" s="14" t="s">
        <v>5465</v>
      </c>
      <c r="AT1480" s="14" t="str">
        <f>_xlfn.XLOOKUP(B1480,'[9]cell downs 18042026 17h'!$B:$B,'[9]cell downs 18042026 17h'!$B:$B,"")</f>
        <v/>
      </c>
      <c r="AU1480" s="14" t="str">
        <f>_xlfn.XLOOKUP(B1480,'[10]Cells Huawei 19042026 15h'!$B:$B,'[10]Cells Huawei 19042026 15h'!$B:$B,"")</f>
        <v/>
      </c>
      <c r="AV1480" s="9" t="str">
        <f>_xlfn.XLOOKUP(B1480,'[11]cells down 19042026 9H40'!$B:$B,'[11]cells down 19042026 9H40'!$B:$B,"")</f>
        <v/>
      </c>
    </row>
    <row r="1481" spans="1:48" hidden="1" x14ac:dyDescent="0.3">
      <c r="A1481" s="1" t="s">
        <v>2981</v>
      </c>
      <c r="B1481" s="8" t="s">
        <v>2982</v>
      </c>
      <c r="C1481" s="3" t="str">
        <f>_xlfn.XLOOKUP(B1481,'[1]daily break down'!$D:$D,'[1]daily break down'!$E:$E,"")</f>
        <v>Ngaoundere</v>
      </c>
      <c r="D1481" s="1" t="s">
        <v>1023</v>
      </c>
      <c r="E1481" s="1"/>
      <c r="F1481" s="3" t="s">
        <v>90</v>
      </c>
      <c r="G1481" s="1" t="s">
        <v>91</v>
      </c>
      <c r="H1481" s="27" t="str">
        <f>_xlfn.XLOOKUP(B1481,[2]CALCULATION!$B:$B,[2]CALCULATION!$H:$H,"")</f>
        <v>Huawei</v>
      </c>
      <c r="I1481" s="26">
        <v>3.3814416735866772</v>
      </c>
      <c r="J1481" s="26">
        <v>0</v>
      </c>
      <c r="K1481" s="26">
        <v>0</v>
      </c>
      <c r="L1481" s="26">
        <v>5.4040287301709601E-3</v>
      </c>
      <c r="M1481" s="26">
        <v>0</v>
      </c>
      <c r="N1481" s="26">
        <v>0</v>
      </c>
      <c r="O1481" s="26">
        <v>0</v>
      </c>
      <c r="P1481" s="114" t="s">
        <v>6364</v>
      </c>
      <c r="Q1481" s="42" t="s">
        <v>5538</v>
      </c>
      <c r="R1481" s="42"/>
      <c r="S1481" s="41" t="str" cm="1">
        <f t="array" ref="S1481">IFERROR(_xlfn.IFS(
U1481="MPR ISSUE","PDH",
U1481="BSS Hardware Issue","BSS",
U1481="Sites strategiques, MLL, Pylone, etc.","ENVTECH",
U1481="AKTIVCO DEFAUT GE &amp; POWER Cabinet","AKTIVCO",
U1481="AKTIVCO Coupure ENEO &amp; Baisse de tension","AKTIVCO GRID ONLY",
U1481="Coupure ENEO &amp; Baisse de tension","IHS GRID ONLY",
U1481="Defaut GE &amp; POWER Cabinet","IHS",
U1481="Sharing","Partners",
U1481="Sites strategiques &amp; DataCenter","SST &amp; DC",
U1481="Exclu","Exclu",
U1481="SAT","SAT",
U1481="SPARE-ISSUE","SPARE-ISSUE",
U1481="Fiber CAmtel","TRANS_FO_CAMTEL",
U1481="Fiber AOF","Fiber AOF",
U1481="Projet OCM (HUAWEI)","TRAVAUX-HUAWEI",
U1481="Projet OCM (NOKIA)","TRAVAUX-NOKIA",
U1481="ACCESS-ISSUE","ACCESS-ISSUE",
U1481="Projet OCM (ZTE, NOKIA, autres projets)","TRAVAUX OCM",
U1481="No root CAuse","No root cause",
U1481="ODU HS","PDH",
U1481="IP &amp; VLAN","PDH",
U1481="Warehouse HUAWEI","SPARE-ISSUE",
U1481="SPARE-HS","SPARE-ISSUE",
U1481="Power Telco","BSS",U1481="no impacts","no impacts"
),"")</f>
        <v>No root cause</v>
      </c>
      <c r="T1481" s="41" t="str" cm="1">
        <f t="array" ref="T1481">IFERROR(_xlfn.IFS(
U1481="MPR ISSUE","TX ISSUE",
U1481="BSS Hardware Issue","RAN ISSUE",
U1481="Sites strategiques, MLL, Pylone, etc.","ENVTECH",
U1481="AKTIVCO DEFAUT GE &amp; POWER Cabinet","POWER ISSUE",
U1481="AKTIVCO Coupure ENEO &amp; Baisse de tension","POWER ISSUE",
U1481="Coupure ENEO &amp; Baisse de tension","POWER ISSUE",
U1481="Defaut GE &amp; POWER Cabinet","POWER ISSUE",
U1481="Sharing","POWER ISSUE",
U1481="Sites strategiques &amp; DataCenter","POWER ISSUE",
U1481="Exclu","Exclu",
U1481="SAT","TX ISSUE",
U1481="SPARE-ISSUE","SPARE-ISSUE",
U1481="Fiber CAmtel","TX ISSUE",
U1481="Fiber AOF","TX ISSUE",
U1481="Projet OCM (HUAWEI)","TRAVAUX-HUAWEI",
U1481="Projet OCM (NOKIA)","TRAVAUX -NOKIA",
U1481="ACCESS-ISSUE","ACCESS-ISSUE",
U1481="Projet OCM (ZTE, NOKIA, autres projets)","TRAVAUX OCM",
U1481="No root CAuse","No root cause",
U1481="ODU HS","TX ISSUE",
U1481="IP &amp; VLAN","TX ISSUE",
U1481="Warehouse HUAWEI","SPARE-ISSUE",
U1481="SPARE-HS","SPARE-ISSUE",
U1481="Power Telco","RAN ISSUE",U1481="no impacts","no impacts"
),"")</f>
        <v>No root cause</v>
      </c>
      <c r="U1481" s="68" t="s">
        <v>5691</v>
      </c>
      <c r="V1481" s="41" t="str" cm="1">
        <f t="array" ref="V1481">IFERROR(_xlfn.IFS(
U1481="MPR ISSUE","ACTIVE",
U1481="BSS Hardware Issue","ACTIVE",
U1481="Sites strategiques, MLL, Pylone, etc.","PASSIVE",
U1481="AKTIVCO DEFAUT GE &amp; POWER Cabinet","PASSIVE",
U1481="AKTIVCO Coupure ENEO &amp; Baisse de tension","PASSIVE",
U1481="Coupure ENEO &amp; Baisse de tension","PASSIVE",
U1481="Defaut GE &amp; POWER Cabinet","PASSIVE",
U1481="Sharing","PASSIVE",
U1481="Sites strategiques &amp; DataCenter","PASSIVE",
U1481="Exclu","Exclu",
U1481="SAT","ACTIVE",
U1481="SPARE-ISSUE","SPARE-ISSUE",
U1481="Fiber CAmtel","ACTIVE",
U1481="Fiber AOF","ACTIVE",
U1481="Projet OCM (HUAWEI)","PLANNED WORKS",
U1481="Projet OCM (NOKIA)","PLANNED WORKS",
U1481="ACCESS-ISSUE","ACCESS-ISSUE",
U1481="Projet OCM (ZTE, NOKIA, autres projets)","PLANNED WORKS",
U1481="No root CAuse","No root cause",
U1481="ODU HS","ACTIVE",
U1481="IP &amp; VLAN","ACTIVE",
U1481="Warehouse HUAWEI","SPARE-ISSUE",
U1481="SPARE-HS","SPARE-ISSUE",
U1481="Power Telco","ACTIVE", U1481="no impacts","no impacts"
),"")</f>
        <v>No root cause</v>
      </c>
      <c r="W1481" s="113"/>
      <c r="X1481" s="113"/>
      <c r="Y1481" s="113"/>
      <c r="Z1481" s="113"/>
      <c r="AA1481" s="113"/>
      <c r="AB1481" s="17" t="s">
        <v>5465</v>
      </c>
      <c r="AC1481" s="17" t="str">
        <f>_xlfn.XLOOKUP(B1481,'INCIDENT-04-27-2026'!E:E,'INCIDENT-04-27-2026'!F:F,"")</f>
        <v/>
      </c>
      <c r="AD1481" s="9"/>
      <c r="AE1481" s="7" t="s">
        <v>5465</v>
      </c>
      <c r="AF1481" s="6" t="str">
        <f>_xlfn.XLOOKUP(B1481,'[13]Input_27-04'!$B:$B,'[13]Input_27-04'!$M:$M,"")</f>
        <v/>
      </c>
      <c r="AG1481" s="7"/>
      <c r="AH1481" s="3"/>
      <c r="AI1481" s="18" t="str">
        <f>_xlfn.XLOOKUP(B1481,'[3]Cells Huawei 27042026 10h'!$B:$B,'[3]Cells Huawei 27042026 10h'!$T:$T,"")</f>
        <v/>
      </c>
      <c r="AJ1481" s="18" t="str">
        <f>_xlfn.XLOOKUP(B1481,'[3]Cells Huawei 27042026 15h'!$B:$B,'[3]Cells Huawei 27042026 15h'!$T:$T,"")</f>
        <v/>
      </c>
      <c r="AK1481" s="18" t="str">
        <f>_xlfn.XLOOKUP(B1481,'[4]cells down 27042026 11h28'!$B:$B,'[4]cells down 27042026 11h28'!$R:$R,"")</f>
        <v/>
      </c>
      <c r="AL1481" s="18" t="str">
        <f>_xlfn.XLOOKUP(B1481,'[4]cells down 27042026 18h01'!$B:$B,'[4]cells down 27042026 18h01'!$R:$R,"")</f>
        <v/>
      </c>
      <c r="AM1481" s="18" t="str">
        <f>_xlfn.XLOOKUP(B1481,'[5]cell downs 27042026 11h'!$B:$B,'[5]cell downs 27042026 11h'!$R:$R,"")</f>
        <v/>
      </c>
      <c r="AN1481" s="18" t="str">
        <f>_xlfn.XLOOKUP(B1481,'[5]cell downs 27042026 17h40'!$B:$B,'[5]cell downs 27042026 17h40'!$R:$R,"")</f>
        <v/>
      </c>
      <c r="AO1481" s="18" t="str">
        <f>_xlfn.XLOOKUP(B1481,'[6]ALL SITES DOWN'!$D:$D,'[6]ALL SITES DOWN'!$J:$J,"")</f>
        <v/>
      </c>
      <c r="AP1481" s="18" t="str">
        <f>_xlfn.XLOOKUP(B1481,'[7]ALL SITES DOWN'!$D:$D,'[7]ALL SITES DOWN'!$J:$J,"")</f>
        <v/>
      </c>
      <c r="AQ1481" s="9" t="str">
        <f>_xlfn.XLOOKUP(B1481,[8]sheet1!$AC:$AC,[8]sheet1!$AF:$AF,"")</f>
        <v/>
      </c>
      <c r="AR1481" s="14"/>
      <c r="AS1481" s="14" t="s">
        <v>5465</v>
      </c>
      <c r="AT1481" s="14" t="str">
        <f>_xlfn.XLOOKUP(B1481,'[9]cell downs 18042026 17h'!$B:$B,'[9]cell downs 18042026 17h'!$B:$B,"")</f>
        <v/>
      </c>
      <c r="AU1481" s="14" t="str">
        <f>_xlfn.XLOOKUP(B1481,'[10]Cells Huawei 19042026 15h'!$B:$B,'[10]Cells Huawei 19042026 15h'!$B:$B,"")</f>
        <v>ADM_026</v>
      </c>
      <c r="AV1481" s="9" t="str">
        <f>_xlfn.XLOOKUP(B1481,'[11]cells down 19042026 9H40'!$B:$B,'[11]cells down 19042026 9H40'!$B:$B,"")</f>
        <v/>
      </c>
    </row>
    <row r="1482" spans="1:48" hidden="1" x14ac:dyDescent="0.3">
      <c r="A1482" s="1" t="s">
        <v>898</v>
      </c>
      <c r="B1482" s="8" t="s">
        <v>899</v>
      </c>
      <c r="C1482" s="3" t="str">
        <f>_xlfn.XLOOKUP(B1482,'[1]daily break down'!$D:$D,'[1]daily break down'!$E:$E,"")</f>
        <v>SUD-OUEST</v>
      </c>
      <c r="D1482" s="1" t="s">
        <v>11</v>
      </c>
      <c r="E1482" s="1" t="s">
        <v>154</v>
      </c>
      <c r="F1482" s="3" t="s">
        <v>13</v>
      </c>
      <c r="G1482" s="1" t="s">
        <v>900</v>
      </c>
      <c r="H1482" s="27" t="str">
        <f>_xlfn.XLOOKUP(B1482,[2]CALCULATION!$B:$B,[2]CALCULATION!$H:$H,"")</f>
        <v>Huawei</v>
      </c>
      <c r="I1482" s="26">
        <v>0</v>
      </c>
      <c r="J1482" s="26">
        <v>0</v>
      </c>
      <c r="K1482" s="26">
        <v>0</v>
      </c>
      <c r="L1482" s="26">
        <v>0</v>
      </c>
      <c r="M1482" s="26">
        <v>0</v>
      </c>
      <c r="N1482" s="26">
        <v>0</v>
      </c>
      <c r="O1482" s="26">
        <v>0</v>
      </c>
      <c r="P1482" s="114" t="s">
        <v>6364</v>
      </c>
      <c r="Q1482" s="42" t="s">
        <v>6353</v>
      </c>
      <c r="R1482" s="42"/>
      <c r="S1482" s="41" t="str" cm="1">
        <f t="array" ref="S1482">IFERROR(_xlfn.IFS(
U1482="MPR ISSUE","PDH",
U1482="BSS Hardware Issue","BSS",
U1482="Sites strategiques, MLL, Pylone, etc.","ENVTECH",
U1482="AKTIVCO DEFAUT GE &amp; POWER Cabinet","AKTIVCO",
U1482="AKTIVCO Coupure ENEO &amp; Baisse de tension","AKTIVCO GRID ONLY",
U1482="Coupure ENEO &amp; Baisse de tension","IHS GRID ONLY",
U1482="Defaut GE &amp; POWER Cabinet","IHS",
U1482="Sharing","Partners",
U1482="Sites strategiques &amp; DataCenter","SST &amp; DC",
U1482="Exclu","Exclu",
U1482="SAT","SAT",
U1482="SPARE-ISSUE","SPARE-ISSUE",
U1482="Fiber CAmtel","TRANS_FO_CAMTEL",
U1482="Fiber AOF","Fiber AOF",
U1482="Projet OCM (HUAWEI)","TRAVAUX-HUAWEI",
U1482="Projet OCM (NOKIA)","TRAVAUX-NOKIA",
U1482="ACCESS-ISSUE","ACCESS-ISSUE",
U1482="Projet OCM (ZTE, NOKIA, autres projets)","TRAVAUX OCM",
U1482="No root CAuse","No root cause",
U1482="ODU HS","PDH",
U1482="IP &amp; VLAN","PDH",
U1482="Warehouse HUAWEI","SPARE-ISSUE",
U1482="SPARE-HS","SPARE-ISSUE",
U1482="Power Telco","BSS",U1482="no impacts","no impacts"
),"")</f>
        <v/>
      </c>
      <c r="T1482" s="41" t="str" cm="1">
        <f t="array" ref="T1482">IFERROR(_xlfn.IFS(
U1482="MPR ISSUE","TX ISSUE",
U1482="BSS Hardware Issue","RAN ISSUE",
U1482="Sites strategiques, MLL, Pylone, etc.","ENVTECH",
U1482="AKTIVCO DEFAUT GE &amp; POWER Cabinet","POWER ISSUE",
U1482="AKTIVCO Coupure ENEO &amp; Baisse de tension","POWER ISSUE",
U1482="Coupure ENEO &amp; Baisse de tension","POWER ISSUE",
U1482="Defaut GE &amp; POWER Cabinet","POWER ISSUE",
U1482="Sharing","POWER ISSUE",
U1482="Sites strategiques &amp; DataCenter","POWER ISSUE",
U1482="Exclu","Exclu",
U1482="SAT","TX ISSUE",
U1482="SPARE-ISSUE","SPARE-ISSUE",
U1482="Fiber CAmtel","TX ISSUE",
U1482="Fiber AOF","TX ISSUE",
U1482="Projet OCM (HUAWEI)","TRAVAUX-HUAWEI",
U1482="Projet OCM (NOKIA)","TRAVAUX -NOKIA",
U1482="ACCESS-ISSUE","ACCESS-ISSUE",
U1482="Projet OCM (ZTE, NOKIA, autres projets)","TRAVAUX OCM",
U1482="No root CAuse","No root cause",
U1482="ODU HS","TX ISSUE",
U1482="IP &amp; VLAN","TX ISSUE",
U1482="Warehouse HUAWEI","SPARE-ISSUE",
U1482="SPARE-HS","SPARE-ISSUE",
U1482="Power Telco","RAN ISSUE",U1482="no impacts","no impacts"
),"")</f>
        <v/>
      </c>
      <c r="U1482" s="68"/>
      <c r="V1482" s="41" t="str" cm="1">
        <f t="array" ref="V1482">IFERROR(_xlfn.IFS(
U1482="MPR ISSUE","ACTIVE",
U1482="BSS Hardware Issue","ACTIVE",
U1482="Sites strategiques, MLL, Pylone, etc.","PASSIVE",
U1482="AKTIVCO DEFAUT GE &amp; POWER Cabinet","PASSIVE",
U1482="AKTIVCO Coupure ENEO &amp; Baisse de tension","PASSIVE",
U1482="Coupure ENEO &amp; Baisse de tension","PASSIVE",
U1482="Defaut GE &amp; POWER Cabinet","PASSIVE",
U1482="Sharing","PASSIVE",
U1482="Sites strategiques &amp; DataCenter","PASSIVE",
U1482="Exclu","Exclu",
U1482="SAT","ACTIVE",
U1482="SPARE-ISSUE","SPARE-ISSUE",
U1482="Fiber CAmtel","ACTIVE",
U1482="Fiber AOF","ACTIVE",
U1482="Projet OCM (HUAWEI)","PLANNED WORKS",
U1482="Projet OCM (NOKIA)","PLANNED WORKS",
U1482="ACCESS-ISSUE","ACCESS-ISSUE",
U1482="Projet OCM (ZTE, NOKIA, autres projets)","PLANNED WORKS",
U1482="No root CAuse","No root cause",
U1482="ODU HS","ACTIVE",
U1482="IP &amp; VLAN","ACTIVE",
U1482="Warehouse HUAWEI","SPARE-ISSUE",
U1482="SPARE-HS","SPARE-ISSUE",
U1482="Power Telco","ACTIVE", U1482="no impacts","no impacts"
),"")</f>
        <v/>
      </c>
      <c r="W1482" s="113"/>
      <c r="X1482" s="113"/>
      <c r="Y1482" s="113"/>
      <c r="Z1482" s="113"/>
      <c r="AA1482" s="113"/>
      <c r="AB1482" s="17" t="s">
        <v>5465</v>
      </c>
      <c r="AC1482" s="17" t="str">
        <f>_xlfn.XLOOKUP(B1482,'INCIDENT-04-27-2026'!E:E,'INCIDENT-04-27-2026'!F:F,"")</f>
        <v/>
      </c>
      <c r="AD1482" s="9"/>
      <c r="AE1482" s="7" t="s">
        <v>5465</v>
      </c>
      <c r="AF1482" s="6" t="str">
        <f>_xlfn.XLOOKUP(B1482,'[13]Input_27-04'!$B:$B,'[13]Input_27-04'!$M:$M,"")</f>
        <v/>
      </c>
      <c r="AG1482" s="7"/>
      <c r="AH1482" s="3"/>
      <c r="AI1482" s="18" t="str">
        <f>_xlfn.XLOOKUP(B1482,'[3]Cells Huawei 27042026 10h'!$B:$B,'[3]Cells Huawei 27042026 10h'!$T:$T,"")</f>
        <v/>
      </c>
      <c r="AJ1482" s="18" t="str">
        <f>_xlfn.XLOOKUP(B1482,'[3]Cells Huawei 27042026 15h'!$B:$B,'[3]Cells Huawei 27042026 15h'!$T:$T,"")</f>
        <v/>
      </c>
      <c r="AK1482" s="18" t="str">
        <f>_xlfn.XLOOKUP(B1482,'[4]cells down 27042026 11h28'!$B:$B,'[4]cells down 27042026 11h28'!$R:$R,"")</f>
        <v/>
      </c>
      <c r="AL1482" s="18" t="str">
        <f>_xlfn.XLOOKUP(B1482,'[4]cells down 27042026 18h01'!$B:$B,'[4]cells down 27042026 18h01'!$R:$R,"")</f>
        <v/>
      </c>
      <c r="AM1482" s="18" t="str">
        <f>_xlfn.XLOOKUP(B1482,'[5]cell downs 27042026 11h'!$B:$B,'[5]cell downs 27042026 11h'!$R:$R,"")</f>
        <v/>
      </c>
      <c r="AN1482" s="18" t="str">
        <f>_xlfn.XLOOKUP(B1482,'[5]cell downs 27042026 17h40'!$B:$B,'[5]cell downs 27042026 17h40'!$R:$R,"")</f>
        <v/>
      </c>
      <c r="AO1482" s="18" t="str">
        <f>_xlfn.XLOOKUP(B1482,'[6]ALL SITES DOWN'!$D:$D,'[6]ALL SITES DOWN'!$J:$J,"")</f>
        <v/>
      </c>
      <c r="AP1482" s="18" t="str">
        <f>_xlfn.XLOOKUP(B1482,'[7]ALL SITES DOWN'!$D:$D,'[7]ALL SITES DOWN'!$J:$J,"")</f>
        <v/>
      </c>
      <c r="AQ1482" s="9" t="str">
        <f>_xlfn.XLOOKUP(B1482,[8]sheet1!$AC:$AC,[8]sheet1!$AF:$AF,"")</f>
        <v/>
      </c>
      <c r="AR1482" s="14"/>
      <c r="AS1482" s="14" t="s">
        <v>5465</v>
      </c>
      <c r="AT1482" s="14" t="str">
        <f>_xlfn.XLOOKUP(B1482,'[9]cell downs 18042026 17h'!$B:$B,'[9]cell downs 18042026 17h'!$B:$B,"")</f>
        <v/>
      </c>
      <c r="AU1482" s="14" t="str">
        <f>_xlfn.XLOOKUP(B1482,'[10]Cells Huawei 19042026 15h'!$B:$B,'[10]Cells Huawei 19042026 15h'!$B:$B,"")</f>
        <v/>
      </c>
      <c r="AV1482" s="9" t="str">
        <f>_xlfn.XLOOKUP(B1482,'[11]cells down 19042026 9H40'!$B:$B,'[11]cells down 19042026 9H40'!$B:$B,"")</f>
        <v/>
      </c>
    </row>
    <row r="1483" spans="1:48" hidden="1" x14ac:dyDescent="0.3">
      <c r="A1483" s="1" t="s">
        <v>1190</v>
      </c>
      <c r="B1483" s="8" t="s">
        <v>1191</v>
      </c>
      <c r="C1483" s="3" t="str">
        <f>_xlfn.XLOOKUP(B1483,'[1]daily break down'!$D:$D,'[1]daily break down'!$E:$E,"")</f>
        <v>NORD</v>
      </c>
      <c r="D1483" s="1" t="s">
        <v>11</v>
      </c>
      <c r="E1483" s="1" t="s">
        <v>12</v>
      </c>
      <c r="F1483" s="3" t="s">
        <v>23</v>
      </c>
      <c r="G1483" s="1" t="s">
        <v>1192</v>
      </c>
      <c r="H1483" s="28" t="str">
        <f>_xlfn.XLOOKUP(B1483,[2]CALCULATION!$B:$B,[2]CALCULATION!$H:$H,"")</f>
        <v>NOKIA</v>
      </c>
      <c r="I1483" s="26">
        <v>1.9824606664421038</v>
      </c>
      <c r="J1483" s="26">
        <v>0</v>
      </c>
      <c r="K1483" s="26">
        <v>0</v>
      </c>
      <c r="L1483" s="26">
        <v>0.37748674043851382</v>
      </c>
      <c r="M1483" s="26">
        <v>0.14271916100174153</v>
      </c>
      <c r="N1483" s="26">
        <v>0</v>
      </c>
      <c r="O1483" s="26">
        <v>0</v>
      </c>
      <c r="P1483" s="114" t="s">
        <v>6364</v>
      </c>
      <c r="Q1483" s="42" t="s">
        <v>5538</v>
      </c>
      <c r="R1483" s="42"/>
      <c r="S1483" s="41" t="str" cm="1">
        <f t="array" ref="S1483">IFERROR(_xlfn.IFS(
U1483="MPR ISSUE","PDH",
U1483="BSS Hardware Issue","BSS",
U1483="Sites strategiques, MLL, Pylone, etc.","ENVTECH",
U1483="AKTIVCO DEFAUT GE &amp; POWER Cabinet","AKTIVCO",
U1483="AKTIVCO Coupure ENEO &amp; Baisse de tension","AKTIVCO GRID ONLY",
U1483="Coupure ENEO &amp; Baisse de tension","IHS GRID ONLY",
U1483="Defaut GE &amp; POWER Cabinet","IHS",
U1483="Sharing","Partners",
U1483="Sites strategiques &amp; DataCenter","SST &amp; DC",
U1483="Exclu","Exclu",
U1483="SAT","SAT",
U1483="SPARE-ISSUE","SPARE-ISSUE",
U1483="Fiber CAmtel","TRANS_FO_CAMTEL",
U1483="Fiber AOF","Fiber AOF",
U1483="Projet OCM (HUAWEI)","TRAVAUX-HUAWEI",
U1483="Projet OCM (NOKIA)","TRAVAUX-NOKIA",
U1483="ACCESS-ISSUE","ACCESS-ISSUE",
U1483="Projet OCM (ZTE, NOKIA, autres projets)","TRAVAUX OCM",
U1483="No root CAuse","No root cause",
U1483="ODU HS","PDH",
U1483="IP &amp; VLAN","PDH",
U1483="Warehouse HUAWEI","SPARE-ISSUE",
U1483="SPARE-HS","SPARE-ISSUE",
U1483="Power Telco","BSS",U1483="no impacts","no impacts"
),"")</f>
        <v>No root cause</v>
      </c>
      <c r="T1483" s="41" t="str" cm="1">
        <f t="array" ref="T1483">IFERROR(_xlfn.IFS(
U1483="MPR ISSUE","TX ISSUE",
U1483="BSS Hardware Issue","RAN ISSUE",
U1483="Sites strategiques, MLL, Pylone, etc.","ENVTECH",
U1483="AKTIVCO DEFAUT GE &amp; POWER Cabinet","POWER ISSUE",
U1483="AKTIVCO Coupure ENEO &amp; Baisse de tension","POWER ISSUE",
U1483="Coupure ENEO &amp; Baisse de tension","POWER ISSUE",
U1483="Defaut GE &amp; POWER Cabinet","POWER ISSUE",
U1483="Sharing","POWER ISSUE",
U1483="Sites strategiques &amp; DataCenter","POWER ISSUE",
U1483="Exclu","Exclu",
U1483="SAT","TX ISSUE",
U1483="SPARE-ISSUE","SPARE-ISSUE",
U1483="Fiber CAmtel","TX ISSUE",
U1483="Fiber AOF","TX ISSUE",
U1483="Projet OCM (HUAWEI)","TRAVAUX-HUAWEI",
U1483="Projet OCM (NOKIA)","TRAVAUX -NOKIA",
U1483="ACCESS-ISSUE","ACCESS-ISSUE",
U1483="Projet OCM (ZTE, NOKIA, autres projets)","TRAVAUX OCM",
U1483="No root CAuse","No root cause",
U1483="ODU HS","TX ISSUE",
U1483="IP &amp; VLAN","TX ISSUE",
U1483="Warehouse HUAWEI","SPARE-ISSUE",
U1483="SPARE-HS","SPARE-ISSUE",
U1483="Power Telco","RAN ISSUE",U1483="no impacts","no impacts"
),"")</f>
        <v>No root cause</v>
      </c>
      <c r="U1483" s="68" t="s">
        <v>5691</v>
      </c>
      <c r="V1483" s="41" t="str" cm="1">
        <f t="array" ref="V1483">IFERROR(_xlfn.IFS(
U1483="MPR ISSUE","ACTIVE",
U1483="BSS Hardware Issue","ACTIVE",
U1483="Sites strategiques, MLL, Pylone, etc.","PASSIVE",
U1483="AKTIVCO DEFAUT GE &amp; POWER Cabinet","PASSIVE",
U1483="AKTIVCO Coupure ENEO &amp; Baisse de tension","PASSIVE",
U1483="Coupure ENEO &amp; Baisse de tension","PASSIVE",
U1483="Defaut GE &amp; POWER Cabinet","PASSIVE",
U1483="Sharing","PASSIVE",
U1483="Sites strategiques &amp; DataCenter","PASSIVE",
U1483="Exclu","Exclu",
U1483="SAT","ACTIVE",
U1483="SPARE-ISSUE","SPARE-ISSUE",
U1483="Fiber CAmtel","ACTIVE",
U1483="Fiber AOF","ACTIVE",
U1483="Projet OCM (HUAWEI)","PLANNED WORKS",
U1483="Projet OCM (NOKIA)","PLANNED WORKS",
U1483="ACCESS-ISSUE","ACCESS-ISSUE",
U1483="Projet OCM (ZTE, NOKIA, autres projets)","PLANNED WORKS",
U1483="No root CAuse","No root cause",
U1483="ODU HS","ACTIVE",
U1483="IP &amp; VLAN","ACTIVE",
U1483="Warehouse HUAWEI","SPARE-ISSUE",
U1483="SPARE-HS","SPARE-ISSUE",
U1483="Power Telco","ACTIVE", U1483="no impacts","no impacts"
),"")</f>
        <v>No root cause</v>
      </c>
      <c r="W1483" s="113"/>
      <c r="X1483" s="113"/>
      <c r="Y1483" s="113"/>
      <c r="Z1483" s="113"/>
      <c r="AA1483" s="113"/>
      <c r="AB1483" s="17" t="s">
        <v>5465</v>
      </c>
      <c r="AC1483" s="17" t="str">
        <f>_xlfn.XLOOKUP(B1483,'INCIDENT-04-27-2026'!E:E,'INCIDENT-04-27-2026'!F:F,"")</f>
        <v/>
      </c>
      <c r="AD1483" s="9"/>
      <c r="AE1483" s="7" t="s">
        <v>5465</v>
      </c>
      <c r="AF1483" s="6" t="str">
        <f>_xlfn.XLOOKUP(B1483,'[13]Input_27-04'!$B:$B,'[13]Input_27-04'!$M:$M,"")</f>
        <v/>
      </c>
      <c r="AG1483" s="7"/>
      <c r="AH1483" s="3"/>
      <c r="AI1483" s="18" t="str">
        <f>_xlfn.XLOOKUP(B1483,'[3]Cells Huawei 27042026 10h'!$B:$B,'[3]Cells Huawei 27042026 10h'!$T:$T,"")</f>
        <v/>
      </c>
      <c r="AJ1483" s="18" t="str">
        <f>_xlfn.XLOOKUP(B1483,'[3]Cells Huawei 27042026 15h'!$B:$B,'[3]Cells Huawei 27042026 15h'!$T:$T,"")</f>
        <v/>
      </c>
      <c r="AK1483" s="18" t="str">
        <f>_xlfn.XLOOKUP(B1483,'[4]cells down 27042026 11h28'!$B:$B,'[4]cells down 27042026 11h28'!$R:$R,"")</f>
        <v/>
      </c>
      <c r="AL1483" s="18" t="str">
        <f>_xlfn.XLOOKUP(B1483,'[4]cells down 27042026 18h01'!$B:$B,'[4]cells down 27042026 18h01'!$R:$R,"")</f>
        <v/>
      </c>
      <c r="AM1483" s="18" t="str">
        <f>_xlfn.XLOOKUP(B1483,'[5]cell downs 27042026 11h'!$B:$B,'[5]cell downs 27042026 11h'!$R:$R,"")</f>
        <v/>
      </c>
      <c r="AN1483" s="18" t="str">
        <f>_xlfn.XLOOKUP(B1483,'[5]cell downs 27042026 17h40'!$B:$B,'[5]cell downs 27042026 17h40'!$R:$R,"")</f>
        <v/>
      </c>
      <c r="AO1483" s="18" t="str">
        <f>_xlfn.XLOOKUP(B1483,'[6]ALL SITES DOWN'!$D:$D,'[6]ALL SITES DOWN'!$J:$J,"")</f>
        <v/>
      </c>
      <c r="AP1483" s="18" t="str">
        <f>_xlfn.XLOOKUP(B1483,'[7]ALL SITES DOWN'!$D:$D,'[7]ALL SITES DOWN'!$J:$J,"")</f>
        <v/>
      </c>
      <c r="AQ1483" s="9" t="str">
        <f>_xlfn.XLOOKUP(B1483,[8]sheet1!$AC:$AC,[8]sheet1!$AF:$AF,"")</f>
        <v/>
      </c>
      <c r="AR1483" s="14"/>
      <c r="AS1483" s="14" t="s">
        <v>5465</v>
      </c>
      <c r="AT1483" s="14" t="str">
        <f>_xlfn.XLOOKUP(B1483,'[9]cell downs 18042026 17h'!$B:$B,'[9]cell downs 18042026 17h'!$B:$B,"")</f>
        <v/>
      </c>
      <c r="AU1483" s="14" t="str">
        <f>_xlfn.XLOOKUP(B1483,'[10]Cells Huawei 19042026 15h'!$B:$B,'[10]Cells Huawei 19042026 15h'!$B:$B,"")</f>
        <v/>
      </c>
      <c r="AV1483" s="9" t="str">
        <f>_xlfn.XLOOKUP(B1483,'[11]cells down 19042026 9H40'!$B:$B,'[11]cells down 19042026 9H40'!$B:$B,"")</f>
        <v/>
      </c>
    </row>
    <row r="1484" spans="1:48" hidden="1" x14ac:dyDescent="0.3">
      <c r="A1484" s="1" t="s">
        <v>2682</v>
      </c>
      <c r="B1484" s="8" t="s">
        <v>2683</v>
      </c>
      <c r="C1484" s="3" t="str">
        <f>_xlfn.XLOOKUP(B1484,'[1]daily break down'!$D:$D,'[1]daily break down'!$E:$E,"")</f>
        <v>NORD-OUEST</v>
      </c>
      <c r="D1484" s="1" t="s">
        <v>11</v>
      </c>
      <c r="E1484" s="1" t="s">
        <v>12</v>
      </c>
      <c r="F1484" s="3" t="s">
        <v>51</v>
      </c>
      <c r="G1484" s="1" t="s">
        <v>52</v>
      </c>
      <c r="H1484" s="27" t="str">
        <f>_xlfn.XLOOKUP(B1484,[2]CALCULATION!$B:$B,[2]CALCULATION!$H:$H,"")</f>
        <v>Huawei</v>
      </c>
      <c r="I1484" s="26">
        <v>1.1656115434334096</v>
      </c>
      <c r="J1484" s="26">
        <v>0</v>
      </c>
      <c r="K1484" s="26">
        <v>0</v>
      </c>
      <c r="L1484" s="26">
        <v>0</v>
      </c>
      <c r="M1484" s="26">
        <v>0</v>
      </c>
      <c r="N1484" s="26">
        <v>0</v>
      </c>
      <c r="O1484" s="26">
        <v>0</v>
      </c>
      <c r="P1484" s="114" t="s">
        <v>6364</v>
      </c>
      <c r="Q1484" s="42" t="s">
        <v>5538</v>
      </c>
      <c r="R1484" s="42"/>
      <c r="S1484" s="41" t="str" cm="1">
        <f t="array" ref="S1484">IFERROR(_xlfn.IFS(
U1484="MPR ISSUE","PDH",
U1484="BSS Hardware Issue","BSS",
U1484="Sites strategiques, MLL, Pylone, etc.","ENVTECH",
U1484="AKTIVCO DEFAUT GE &amp; POWER Cabinet","AKTIVCO",
U1484="AKTIVCO Coupure ENEO &amp; Baisse de tension","AKTIVCO GRID ONLY",
U1484="Coupure ENEO &amp; Baisse de tension","IHS GRID ONLY",
U1484="Defaut GE &amp; POWER Cabinet","IHS",
U1484="Sharing","Partners",
U1484="Sites strategiques &amp; DataCenter","SST &amp; DC",
U1484="Exclu","Exclu",
U1484="SAT","SAT",
U1484="SPARE-ISSUE","SPARE-ISSUE",
U1484="Fiber CAmtel","TRANS_FO_CAMTEL",
U1484="Fiber AOF","Fiber AOF",
U1484="Projet OCM (HUAWEI)","TRAVAUX-HUAWEI",
U1484="Projet OCM (NOKIA)","TRAVAUX-NOKIA",
U1484="ACCESS-ISSUE","ACCESS-ISSUE",
U1484="Projet OCM (ZTE, NOKIA, autres projets)","TRAVAUX OCM",
U1484="No root CAuse","No root cause",
U1484="ODU HS","PDH",
U1484="IP &amp; VLAN","PDH",
U1484="Warehouse HUAWEI","SPARE-ISSUE",
U1484="SPARE-HS","SPARE-ISSUE",
U1484="Power Telco","BSS",U1484="no impacts","no impacts"
),"")</f>
        <v>No root cause</v>
      </c>
      <c r="T1484" s="41" t="str" cm="1">
        <f t="array" ref="T1484">IFERROR(_xlfn.IFS(
U1484="MPR ISSUE","TX ISSUE",
U1484="BSS Hardware Issue","RAN ISSUE",
U1484="Sites strategiques, MLL, Pylone, etc.","ENVTECH",
U1484="AKTIVCO DEFAUT GE &amp; POWER Cabinet","POWER ISSUE",
U1484="AKTIVCO Coupure ENEO &amp; Baisse de tension","POWER ISSUE",
U1484="Coupure ENEO &amp; Baisse de tension","POWER ISSUE",
U1484="Defaut GE &amp; POWER Cabinet","POWER ISSUE",
U1484="Sharing","POWER ISSUE",
U1484="Sites strategiques &amp; DataCenter","POWER ISSUE",
U1484="Exclu","Exclu",
U1484="SAT","TX ISSUE",
U1484="SPARE-ISSUE","SPARE-ISSUE",
U1484="Fiber CAmtel","TX ISSUE",
U1484="Fiber AOF","TX ISSUE",
U1484="Projet OCM (HUAWEI)","TRAVAUX-HUAWEI",
U1484="Projet OCM (NOKIA)","TRAVAUX -NOKIA",
U1484="ACCESS-ISSUE","ACCESS-ISSUE",
U1484="Projet OCM (ZTE, NOKIA, autres projets)","TRAVAUX OCM",
U1484="No root CAuse","No root cause",
U1484="ODU HS","TX ISSUE",
U1484="IP &amp; VLAN","TX ISSUE",
U1484="Warehouse HUAWEI","SPARE-ISSUE",
U1484="SPARE-HS","SPARE-ISSUE",
U1484="Power Telco","RAN ISSUE",U1484="no impacts","no impacts"
),"")</f>
        <v>No root cause</v>
      </c>
      <c r="U1484" s="68" t="s">
        <v>5691</v>
      </c>
      <c r="V1484" s="41" t="str" cm="1">
        <f t="array" ref="V1484">IFERROR(_xlfn.IFS(
U1484="MPR ISSUE","ACTIVE",
U1484="BSS Hardware Issue","ACTIVE",
U1484="Sites strategiques, MLL, Pylone, etc.","PASSIVE",
U1484="AKTIVCO DEFAUT GE &amp; POWER Cabinet","PASSIVE",
U1484="AKTIVCO Coupure ENEO &amp; Baisse de tension","PASSIVE",
U1484="Coupure ENEO &amp; Baisse de tension","PASSIVE",
U1484="Defaut GE &amp; POWER Cabinet","PASSIVE",
U1484="Sharing","PASSIVE",
U1484="Sites strategiques &amp; DataCenter","PASSIVE",
U1484="Exclu","Exclu",
U1484="SAT","ACTIVE",
U1484="SPARE-ISSUE","SPARE-ISSUE",
U1484="Fiber CAmtel","ACTIVE",
U1484="Fiber AOF","ACTIVE",
U1484="Projet OCM (HUAWEI)","PLANNED WORKS",
U1484="Projet OCM (NOKIA)","PLANNED WORKS",
U1484="ACCESS-ISSUE","ACCESS-ISSUE",
U1484="Projet OCM (ZTE, NOKIA, autres projets)","PLANNED WORKS",
U1484="No root CAuse","No root cause",
U1484="ODU HS","ACTIVE",
U1484="IP &amp; VLAN","ACTIVE",
U1484="Warehouse HUAWEI","SPARE-ISSUE",
U1484="SPARE-HS","SPARE-ISSUE",
U1484="Power Telco","ACTIVE", U1484="no impacts","no impacts"
),"")</f>
        <v>No root cause</v>
      </c>
      <c r="W1484" s="113"/>
      <c r="X1484" s="113"/>
      <c r="Y1484" s="113"/>
      <c r="Z1484" s="113"/>
      <c r="AA1484" s="113"/>
      <c r="AB1484" s="17" t="s">
        <v>5465</v>
      </c>
      <c r="AC1484" s="17" t="str">
        <f>_xlfn.XLOOKUP(B1484,'INCIDENT-04-27-2026'!E:E,'INCIDENT-04-27-2026'!F:F,"")</f>
        <v/>
      </c>
      <c r="AD1484" s="9"/>
      <c r="AE1484" s="7" t="s">
        <v>5465</v>
      </c>
      <c r="AF1484" s="6" t="str">
        <f>_xlfn.XLOOKUP(B1484,'[13]Input_27-04'!$B:$B,'[13]Input_27-04'!$M:$M,"")</f>
        <v/>
      </c>
      <c r="AG1484" s="7"/>
      <c r="AH1484" s="3"/>
      <c r="AI1484" s="18" t="str">
        <f>_xlfn.XLOOKUP(B1484,'[3]Cells Huawei 27042026 10h'!$B:$B,'[3]Cells Huawei 27042026 10h'!$T:$T,"")</f>
        <v/>
      </c>
      <c r="AJ1484" s="18" t="str">
        <f>_xlfn.XLOOKUP(B1484,'[3]Cells Huawei 27042026 15h'!$B:$B,'[3]Cells Huawei 27042026 15h'!$T:$T,"")</f>
        <v/>
      </c>
      <c r="AK1484" s="18" t="str">
        <f>_xlfn.XLOOKUP(B1484,'[4]cells down 27042026 11h28'!$B:$B,'[4]cells down 27042026 11h28'!$R:$R,"")</f>
        <v/>
      </c>
      <c r="AL1484" s="18" t="str">
        <f>_xlfn.XLOOKUP(B1484,'[4]cells down 27042026 18h01'!$B:$B,'[4]cells down 27042026 18h01'!$R:$R,"")</f>
        <v/>
      </c>
      <c r="AM1484" s="18" t="str">
        <f>_xlfn.XLOOKUP(B1484,'[5]cell downs 27042026 11h'!$B:$B,'[5]cell downs 27042026 11h'!$R:$R,"")</f>
        <v/>
      </c>
      <c r="AN1484" s="18" t="str">
        <f>_xlfn.XLOOKUP(B1484,'[5]cell downs 27042026 17h40'!$B:$B,'[5]cell downs 27042026 17h40'!$R:$R,"")</f>
        <v/>
      </c>
      <c r="AO1484" s="18" t="str">
        <f>_xlfn.XLOOKUP(B1484,'[6]ALL SITES DOWN'!$D:$D,'[6]ALL SITES DOWN'!$J:$J,"")</f>
        <v/>
      </c>
      <c r="AP1484" s="18" t="str">
        <f>_xlfn.XLOOKUP(B1484,'[7]ALL SITES DOWN'!$D:$D,'[7]ALL SITES DOWN'!$J:$J,"")</f>
        <v/>
      </c>
      <c r="AQ1484" s="9" t="str">
        <f>_xlfn.XLOOKUP(B1484,[8]sheet1!$AC:$AC,[8]sheet1!$AF:$AF,"")</f>
        <v/>
      </c>
      <c r="AR1484" s="14"/>
      <c r="AS1484" s="14" t="s">
        <v>5465</v>
      </c>
      <c r="AT1484" s="14" t="str">
        <f>_xlfn.XLOOKUP(B1484,'[9]cell downs 18042026 17h'!$B:$B,'[9]cell downs 18042026 17h'!$B:$B,"")</f>
        <v/>
      </c>
      <c r="AU1484" s="14" t="str">
        <f>_xlfn.XLOOKUP(B1484,'[10]Cells Huawei 19042026 15h'!$B:$B,'[10]Cells Huawei 19042026 15h'!$B:$B,"")</f>
        <v/>
      </c>
      <c r="AV1484" s="9" t="str">
        <f>_xlfn.XLOOKUP(B1484,'[11]cells down 19042026 9H40'!$B:$B,'[11]cells down 19042026 9H40'!$B:$B,"")</f>
        <v/>
      </c>
    </row>
    <row r="1485" spans="1:48" hidden="1" x14ac:dyDescent="0.3">
      <c r="A1485" s="1" t="s">
        <v>2260</v>
      </c>
      <c r="B1485" s="8" t="s">
        <v>2261</v>
      </c>
      <c r="C1485" s="3" t="str">
        <f>_xlfn.XLOOKUP(B1485,'[1]daily break down'!$D:$D,'[1]daily break down'!$E:$E,"")</f>
        <v>SUD-OUEST</v>
      </c>
      <c r="D1485" s="1" t="s">
        <v>11</v>
      </c>
      <c r="E1485" s="1" t="s">
        <v>12</v>
      </c>
      <c r="F1485" s="3" t="s">
        <v>13</v>
      </c>
      <c r="G1485" s="1" t="s">
        <v>14</v>
      </c>
      <c r="H1485" s="27" t="str">
        <f>_xlfn.XLOOKUP(B1485,[2]CALCULATION!$B:$B,[2]CALCULATION!$H:$H,"")</f>
        <v>Huawei</v>
      </c>
      <c r="I1485" s="26">
        <v>1.1408386196505471</v>
      </c>
      <c r="J1485" s="26">
        <v>0</v>
      </c>
      <c r="K1485" s="26">
        <v>0</v>
      </c>
      <c r="L1485" s="26">
        <v>0</v>
      </c>
      <c r="M1485" s="26">
        <v>0</v>
      </c>
      <c r="N1485" s="26">
        <v>0</v>
      </c>
      <c r="O1485" s="26">
        <v>0</v>
      </c>
      <c r="P1485" s="114" t="s">
        <v>6364</v>
      </c>
      <c r="Q1485" s="42" t="s">
        <v>5538</v>
      </c>
      <c r="R1485" s="42"/>
      <c r="S1485" s="41" t="str" cm="1">
        <f t="array" ref="S1485">IFERROR(_xlfn.IFS(
U1485="MPR ISSUE","PDH",
U1485="BSS Hardware Issue","BSS",
U1485="Sites strategiques, MLL, Pylone, etc.","ENVTECH",
U1485="AKTIVCO DEFAUT GE &amp; POWER Cabinet","AKTIVCO",
U1485="AKTIVCO Coupure ENEO &amp; Baisse de tension","AKTIVCO GRID ONLY",
U1485="Coupure ENEO &amp; Baisse de tension","IHS GRID ONLY",
U1485="Defaut GE &amp; POWER Cabinet","IHS",
U1485="Sharing","Partners",
U1485="Sites strategiques &amp; DataCenter","SST &amp; DC",
U1485="Exclu","Exclu",
U1485="SAT","SAT",
U1485="SPARE-ISSUE","SPARE-ISSUE",
U1485="Fiber CAmtel","TRANS_FO_CAMTEL",
U1485="Fiber AOF","Fiber AOF",
U1485="Projet OCM (HUAWEI)","TRAVAUX-HUAWEI",
U1485="Projet OCM (NOKIA)","TRAVAUX-NOKIA",
U1485="ACCESS-ISSUE","ACCESS-ISSUE",
U1485="Projet OCM (ZTE, NOKIA, autres projets)","TRAVAUX OCM",
U1485="No root CAuse","No root cause",
U1485="ODU HS","PDH",
U1485="IP &amp; VLAN","PDH",
U1485="Warehouse HUAWEI","SPARE-ISSUE",
U1485="SPARE-HS","SPARE-ISSUE",
U1485="Power Telco","BSS",U1485="no impacts","no impacts"
),"")</f>
        <v>No root cause</v>
      </c>
      <c r="T1485" s="41" t="str" cm="1">
        <f t="array" ref="T1485">IFERROR(_xlfn.IFS(
U1485="MPR ISSUE","TX ISSUE",
U1485="BSS Hardware Issue","RAN ISSUE",
U1485="Sites strategiques, MLL, Pylone, etc.","ENVTECH",
U1485="AKTIVCO DEFAUT GE &amp; POWER Cabinet","POWER ISSUE",
U1485="AKTIVCO Coupure ENEO &amp; Baisse de tension","POWER ISSUE",
U1485="Coupure ENEO &amp; Baisse de tension","POWER ISSUE",
U1485="Defaut GE &amp; POWER Cabinet","POWER ISSUE",
U1485="Sharing","POWER ISSUE",
U1485="Sites strategiques &amp; DataCenter","POWER ISSUE",
U1485="Exclu","Exclu",
U1485="SAT","TX ISSUE",
U1485="SPARE-ISSUE","SPARE-ISSUE",
U1485="Fiber CAmtel","TX ISSUE",
U1485="Fiber AOF","TX ISSUE",
U1485="Projet OCM (HUAWEI)","TRAVAUX-HUAWEI",
U1485="Projet OCM (NOKIA)","TRAVAUX -NOKIA",
U1485="ACCESS-ISSUE","ACCESS-ISSUE",
U1485="Projet OCM (ZTE, NOKIA, autres projets)","TRAVAUX OCM",
U1485="No root CAuse","No root cause",
U1485="ODU HS","TX ISSUE",
U1485="IP &amp; VLAN","TX ISSUE",
U1485="Warehouse HUAWEI","SPARE-ISSUE",
U1485="SPARE-HS","SPARE-ISSUE",
U1485="Power Telco","RAN ISSUE",U1485="no impacts","no impacts"
),"")</f>
        <v>No root cause</v>
      </c>
      <c r="U1485" s="68" t="s">
        <v>5691</v>
      </c>
      <c r="V1485" s="41" t="str" cm="1">
        <f t="array" ref="V1485">IFERROR(_xlfn.IFS(
U1485="MPR ISSUE","ACTIVE",
U1485="BSS Hardware Issue","ACTIVE",
U1485="Sites strategiques, MLL, Pylone, etc.","PASSIVE",
U1485="AKTIVCO DEFAUT GE &amp; POWER Cabinet","PASSIVE",
U1485="AKTIVCO Coupure ENEO &amp; Baisse de tension","PASSIVE",
U1485="Coupure ENEO &amp; Baisse de tension","PASSIVE",
U1485="Defaut GE &amp; POWER Cabinet","PASSIVE",
U1485="Sharing","PASSIVE",
U1485="Sites strategiques &amp; DataCenter","PASSIVE",
U1485="Exclu","Exclu",
U1485="SAT","ACTIVE",
U1485="SPARE-ISSUE","SPARE-ISSUE",
U1485="Fiber CAmtel","ACTIVE",
U1485="Fiber AOF","ACTIVE",
U1485="Projet OCM (HUAWEI)","PLANNED WORKS",
U1485="Projet OCM (NOKIA)","PLANNED WORKS",
U1485="ACCESS-ISSUE","ACCESS-ISSUE",
U1485="Projet OCM (ZTE, NOKIA, autres projets)","PLANNED WORKS",
U1485="No root CAuse","No root cause",
U1485="ODU HS","ACTIVE",
U1485="IP &amp; VLAN","ACTIVE",
U1485="Warehouse HUAWEI","SPARE-ISSUE",
U1485="SPARE-HS","SPARE-ISSUE",
U1485="Power Telco","ACTIVE", U1485="no impacts","no impacts"
),"")</f>
        <v>No root cause</v>
      </c>
      <c r="W1485" s="113"/>
      <c r="X1485" s="113"/>
      <c r="Y1485" s="113"/>
      <c r="Z1485" s="113"/>
      <c r="AA1485" s="113"/>
      <c r="AB1485" s="17" t="s">
        <v>5465</v>
      </c>
      <c r="AC1485" s="17" t="str">
        <f>_xlfn.XLOOKUP(B1485,'INCIDENT-04-27-2026'!E:E,'INCIDENT-04-27-2026'!F:F,"")</f>
        <v/>
      </c>
      <c r="AD1485" s="9"/>
      <c r="AE1485" s="7" t="s">
        <v>5465</v>
      </c>
      <c r="AF1485" s="6" t="str">
        <f>_xlfn.XLOOKUP(B1485,'[13]Input_27-04'!$B:$B,'[13]Input_27-04'!$M:$M,"")</f>
        <v/>
      </c>
      <c r="AG1485" s="7"/>
      <c r="AH1485" s="3"/>
      <c r="AI1485" s="18" t="str">
        <f>_xlfn.XLOOKUP(B1485,'[3]Cells Huawei 27042026 10h'!$B:$B,'[3]Cells Huawei 27042026 10h'!$T:$T,"")</f>
        <v/>
      </c>
      <c r="AJ1485" s="18" t="str">
        <f>_xlfn.XLOOKUP(B1485,'[3]Cells Huawei 27042026 15h'!$B:$B,'[3]Cells Huawei 27042026 15h'!$T:$T,"")</f>
        <v/>
      </c>
      <c r="AK1485" s="18" t="str">
        <f>_xlfn.XLOOKUP(B1485,'[4]cells down 27042026 11h28'!$B:$B,'[4]cells down 27042026 11h28'!$R:$R,"")</f>
        <v/>
      </c>
      <c r="AL1485" s="18" t="str">
        <f>_xlfn.XLOOKUP(B1485,'[4]cells down 27042026 18h01'!$B:$B,'[4]cells down 27042026 18h01'!$R:$R,"")</f>
        <v/>
      </c>
      <c r="AM1485" s="18" t="str">
        <f>_xlfn.XLOOKUP(B1485,'[5]cell downs 27042026 11h'!$B:$B,'[5]cell downs 27042026 11h'!$R:$R,"")</f>
        <v/>
      </c>
      <c r="AN1485" s="18" t="str">
        <f>_xlfn.XLOOKUP(B1485,'[5]cell downs 27042026 17h40'!$B:$B,'[5]cell downs 27042026 17h40'!$R:$R,"")</f>
        <v/>
      </c>
      <c r="AO1485" s="18" t="str">
        <f>_xlfn.XLOOKUP(B1485,'[6]ALL SITES DOWN'!$D:$D,'[6]ALL SITES DOWN'!$J:$J,"")</f>
        <v/>
      </c>
      <c r="AP1485" s="18" t="str">
        <f>_xlfn.XLOOKUP(B1485,'[7]ALL SITES DOWN'!$D:$D,'[7]ALL SITES DOWN'!$J:$J,"")</f>
        <v/>
      </c>
      <c r="AQ1485" s="9" t="str">
        <f>_xlfn.XLOOKUP(B1485,[8]sheet1!$AC:$AC,[8]sheet1!$AF:$AF,"")</f>
        <v/>
      </c>
      <c r="AR1485" s="14"/>
      <c r="AS1485" s="14" t="s">
        <v>5465</v>
      </c>
      <c r="AT1485" s="14" t="str">
        <f>_xlfn.XLOOKUP(B1485,'[9]cell downs 18042026 17h'!$B:$B,'[9]cell downs 18042026 17h'!$B:$B,"")</f>
        <v/>
      </c>
      <c r="AU1485" s="14" t="str">
        <f>_xlfn.XLOOKUP(B1485,'[10]Cells Huawei 19042026 15h'!$B:$B,'[10]Cells Huawei 19042026 15h'!$B:$B,"")</f>
        <v/>
      </c>
      <c r="AV1485" s="9" t="str">
        <f>_xlfn.XLOOKUP(B1485,'[11]cells down 19042026 9H40'!$B:$B,'[11]cells down 19042026 9H40'!$B:$B,"")</f>
        <v/>
      </c>
    </row>
    <row r="1486" spans="1:48" hidden="1" x14ac:dyDescent="0.3">
      <c r="A1486" s="3" t="s">
        <v>2453</v>
      </c>
      <c r="B1486" s="23" t="s">
        <v>2454</v>
      </c>
      <c r="C1486" s="3" t="str">
        <f>_xlfn.XLOOKUP(B1486,'[1]daily break down'!$D:$D,'[1]daily break down'!$E:$E,"")</f>
        <v>Douala</v>
      </c>
      <c r="D1486" s="3" t="s">
        <v>357</v>
      </c>
      <c r="E1486" s="3" t="s">
        <v>12</v>
      </c>
      <c r="F1486" s="3" t="s">
        <v>31</v>
      </c>
      <c r="G1486" s="3" t="s">
        <v>32</v>
      </c>
      <c r="H1486" s="29" t="str">
        <f>_xlfn.XLOOKUP(B1486,[2]CALCULATION!$B:$B,[2]CALCULATION!$H:$H,"")</f>
        <v>ZTE</v>
      </c>
      <c r="I1486" s="26">
        <v>0.98326570271635383</v>
      </c>
      <c r="J1486" s="26">
        <v>0</v>
      </c>
      <c r="K1486" s="26">
        <v>0</v>
      </c>
      <c r="L1486" s="26">
        <v>0</v>
      </c>
      <c r="M1486" s="26">
        <v>0</v>
      </c>
      <c r="N1486" s="26">
        <v>0</v>
      </c>
      <c r="O1486" s="26">
        <v>0</v>
      </c>
      <c r="P1486" s="114" t="s">
        <v>6364</v>
      </c>
      <c r="Q1486" s="42" t="s">
        <v>5538</v>
      </c>
      <c r="R1486" s="42"/>
      <c r="S1486" s="41" t="str" cm="1">
        <f t="array" ref="S1486">IFERROR(_xlfn.IFS(
U1486="MPR ISSUE","PDH",
U1486="BSS Hardware Issue","BSS",
U1486="Sites strategiques, MLL, Pylone, etc.","ENVTECH",
U1486="AKTIVCO DEFAUT GE &amp; POWER Cabinet","AKTIVCO",
U1486="AKTIVCO Coupure ENEO &amp; Baisse de tension","AKTIVCO GRID ONLY",
U1486="Coupure ENEO &amp; Baisse de tension","IHS GRID ONLY",
U1486="Defaut GE &amp; POWER Cabinet","IHS",
U1486="Sharing","Partners",
U1486="Sites strategiques &amp; DataCenter","SST &amp; DC",
U1486="Exclu","Exclu",
U1486="SAT","SAT",
U1486="SPARE-ISSUE","SPARE-ISSUE",
U1486="Fiber CAmtel","TRANS_FO_CAMTEL",
U1486="Fiber AOF","Fiber AOF",
U1486="Projet OCM (HUAWEI)","TRAVAUX-HUAWEI",
U1486="Projet OCM (NOKIA)","TRAVAUX-NOKIA",
U1486="ACCESS-ISSUE","ACCESS-ISSUE",
U1486="Projet OCM (ZTE, NOKIA, autres projets)","TRAVAUX OCM",
U1486="No root CAuse","No root cause",
U1486="ODU HS","PDH",
U1486="IP &amp; VLAN","PDH",
U1486="Warehouse HUAWEI","SPARE-ISSUE",
U1486="SPARE-HS","SPARE-ISSUE",
U1486="Power Telco","BSS",U1486="no impacts","no impacts"
),"")</f>
        <v>No root cause</v>
      </c>
      <c r="T1486" s="41" t="str" cm="1">
        <f t="array" ref="T1486">IFERROR(_xlfn.IFS(
U1486="MPR ISSUE","TX ISSUE",
U1486="BSS Hardware Issue","RAN ISSUE",
U1486="Sites strategiques, MLL, Pylone, etc.","ENVTECH",
U1486="AKTIVCO DEFAUT GE &amp; POWER Cabinet","POWER ISSUE",
U1486="AKTIVCO Coupure ENEO &amp; Baisse de tension","POWER ISSUE",
U1486="Coupure ENEO &amp; Baisse de tension","POWER ISSUE",
U1486="Defaut GE &amp; POWER Cabinet","POWER ISSUE",
U1486="Sharing","POWER ISSUE",
U1486="Sites strategiques &amp; DataCenter","POWER ISSUE",
U1486="Exclu","Exclu",
U1486="SAT","TX ISSUE",
U1486="SPARE-ISSUE","SPARE-ISSUE",
U1486="Fiber CAmtel","TX ISSUE",
U1486="Fiber AOF","TX ISSUE",
U1486="Projet OCM (HUAWEI)","TRAVAUX-HUAWEI",
U1486="Projet OCM (NOKIA)","TRAVAUX -NOKIA",
U1486="ACCESS-ISSUE","ACCESS-ISSUE",
U1486="Projet OCM (ZTE, NOKIA, autres projets)","TRAVAUX OCM",
U1486="No root CAuse","No root cause",
U1486="ODU HS","TX ISSUE",
U1486="IP &amp; VLAN","TX ISSUE",
U1486="Warehouse HUAWEI","SPARE-ISSUE",
U1486="SPARE-HS","SPARE-ISSUE",
U1486="Power Telco","RAN ISSUE",U1486="no impacts","no impacts"
),"")</f>
        <v>No root cause</v>
      </c>
      <c r="U1486" s="68" t="s">
        <v>5691</v>
      </c>
      <c r="V1486" s="41" t="str" cm="1">
        <f t="array" ref="V1486">IFERROR(_xlfn.IFS(
U1486="MPR ISSUE","ACTIVE",
U1486="BSS Hardware Issue","ACTIVE",
U1486="Sites strategiques, MLL, Pylone, etc.","PASSIVE",
U1486="AKTIVCO DEFAUT GE &amp; POWER Cabinet","PASSIVE",
U1486="AKTIVCO Coupure ENEO &amp; Baisse de tension","PASSIVE",
U1486="Coupure ENEO &amp; Baisse de tension","PASSIVE",
U1486="Defaut GE &amp; POWER Cabinet","PASSIVE",
U1486="Sharing","PASSIVE",
U1486="Sites strategiques &amp; DataCenter","PASSIVE",
U1486="Exclu","Exclu",
U1486="SAT","ACTIVE",
U1486="SPARE-ISSUE","SPARE-ISSUE",
U1486="Fiber CAmtel","ACTIVE",
U1486="Fiber AOF","ACTIVE",
U1486="Projet OCM (HUAWEI)","PLANNED WORKS",
U1486="Projet OCM (NOKIA)","PLANNED WORKS",
U1486="ACCESS-ISSUE","ACCESS-ISSUE",
U1486="Projet OCM (ZTE, NOKIA, autres projets)","PLANNED WORKS",
U1486="No root CAuse","No root cause",
U1486="ODU HS","ACTIVE",
U1486="IP &amp; VLAN","ACTIVE",
U1486="Warehouse HUAWEI","SPARE-ISSUE",
U1486="SPARE-HS","SPARE-ISSUE",
U1486="Power Telco","ACTIVE", U1486="no impacts","no impacts"
),"")</f>
        <v>No root cause</v>
      </c>
      <c r="W1486" s="113"/>
      <c r="X1486" s="113"/>
      <c r="Y1486" s="113"/>
      <c r="Z1486" s="113"/>
      <c r="AA1486" s="113"/>
      <c r="AB1486" s="17" t="s">
        <v>5465</v>
      </c>
      <c r="AC1486" s="17" t="str">
        <f>_xlfn.XLOOKUP(B1486,'INCIDENT-04-27-2026'!E:E,'INCIDENT-04-27-2026'!F:F,"")</f>
        <v/>
      </c>
      <c r="AD1486" s="9"/>
      <c r="AE1486" s="7" t="s">
        <v>5465</v>
      </c>
      <c r="AF1486" s="6" t="str">
        <f>_xlfn.XLOOKUP(B1486,'[13]Input_27-04'!$B:$B,'[13]Input_27-04'!$M:$M,"")</f>
        <v/>
      </c>
      <c r="AG1486" s="7"/>
      <c r="AH1486" s="3"/>
      <c r="AI1486" s="18" t="str">
        <f>_xlfn.XLOOKUP(B1486,'[3]Cells Huawei 27042026 10h'!$B:$B,'[3]Cells Huawei 27042026 10h'!$T:$T,"")</f>
        <v/>
      </c>
      <c r="AJ1486" s="18" t="str">
        <f>_xlfn.XLOOKUP(B1486,'[3]Cells Huawei 27042026 15h'!$B:$B,'[3]Cells Huawei 27042026 15h'!$T:$T,"")</f>
        <v/>
      </c>
      <c r="AK1486" s="18" t="str">
        <f>_xlfn.XLOOKUP(B1486,'[4]cells down 27042026 11h28'!$B:$B,'[4]cells down 27042026 11h28'!$R:$R,"")</f>
        <v/>
      </c>
      <c r="AL1486" s="18" t="str">
        <f>_xlfn.XLOOKUP(B1486,'[4]cells down 27042026 18h01'!$B:$B,'[4]cells down 27042026 18h01'!$R:$R,"")</f>
        <v/>
      </c>
      <c r="AM1486" s="18" t="str">
        <f>_xlfn.XLOOKUP(B1486,'[5]cell downs 27042026 11h'!$B:$B,'[5]cell downs 27042026 11h'!$R:$R,"")</f>
        <v/>
      </c>
      <c r="AN1486" s="18" t="str">
        <f>_xlfn.XLOOKUP(B1486,'[5]cell downs 27042026 17h40'!$B:$B,'[5]cell downs 27042026 17h40'!$R:$R,"")</f>
        <v/>
      </c>
      <c r="AO1486" s="18" t="str">
        <f>_xlfn.XLOOKUP(B1486,'[6]ALL SITES DOWN'!$D:$D,'[6]ALL SITES DOWN'!$J:$J,"")</f>
        <v/>
      </c>
      <c r="AP1486" s="18" t="str">
        <f>_xlfn.XLOOKUP(B1486,'[7]ALL SITES DOWN'!$D:$D,'[7]ALL SITES DOWN'!$J:$J,"")</f>
        <v/>
      </c>
      <c r="AQ1486" s="9" t="str">
        <f>_xlfn.XLOOKUP(B1486,[8]sheet1!$AC:$AC,[8]sheet1!$AF:$AF,"")</f>
        <v/>
      </c>
      <c r="AR1486" s="14"/>
      <c r="AS1486" s="14" t="s">
        <v>5465</v>
      </c>
      <c r="AT1486" s="14" t="str">
        <f>_xlfn.XLOOKUP(B1486,'[9]cell downs 18042026 17h'!$B:$B,'[9]cell downs 18042026 17h'!$B:$B,"")</f>
        <v/>
      </c>
      <c r="AU1486" s="14" t="str">
        <f>_xlfn.XLOOKUP(B1486,'[10]Cells Huawei 19042026 15h'!$B:$B,'[10]Cells Huawei 19042026 15h'!$B:$B,"")</f>
        <v/>
      </c>
      <c r="AV1486" s="9" t="str">
        <f>_xlfn.XLOOKUP(B1486,'[11]cells down 19042026 9H40'!$B:$B,'[11]cells down 19042026 9H40'!$B:$B,"")</f>
        <v/>
      </c>
    </row>
    <row r="1487" spans="1:48" hidden="1" x14ac:dyDescent="0.3">
      <c r="A1487" s="1" t="s">
        <v>134</v>
      </c>
      <c r="B1487" s="8" t="s">
        <v>135</v>
      </c>
      <c r="C1487" s="3" t="str">
        <f>_xlfn.XLOOKUP(B1487,'[1]daily break down'!$D:$D,'[1]daily break down'!$E:$E,"")</f>
        <v>Douala</v>
      </c>
      <c r="D1487" s="1" t="s">
        <v>11</v>
      </c>
      <c r="E1487" s="1" t="s">
        <v>12</v>
      </c>
      <c r="F1487" s="3" t="s">
        <v>31</v>
      </c>
      <c r="G1487" s="1" t="s">
        <v>32</v>
      </c>
      <c r="H1487" s="29" t="str">
        <f>_xlfn.XLOOKUP(B1487,[2]CALCULATION!$B:$B,[2]CALCULATION!$H:$H,"")</f>
        <v>ZTE</v>
      </c>
      <c r="I1487" s="26">
        <v>0.73817605647869944</v>
      </c>
      <c r="J1487" s="26">
        <v>0</v>
      </c>
      <c r="K1487" s="26">
        <v>0</v>
      </c>
      <c r="L1487" s="26">
        <v>0</v>
      </c>
      <c r="M1487" s="26">
        <v>0</v>
      </c>
      <c r="N1487" s="26">
        <v>0</v>
      </c>
      <c r="O1487" s="26">
        <v>0</v>
      </c>
      <c r="P1487" s="114" t="s">
        <v>6364</v>
      </c>
      <c r="Q1487" s="42" t="s">
        <v>5538</v>
      </c>
      <c r="R1487" s="42"/>
      <c r="S1487" s="41" t="str" cm="1">
        <f t="array" ref="S1487">IFERROR(_xlfn.IFS(
U1487="MPR ISSUE","PDH",
U1487="BSS Hardware Issue","BSS",
U1487="Sites strategiques, MLL, Pylone, etc.","ENVTECH",
U1487="AKTIVCO DEFAUT GE &amp; POWER Cabinet","AKTIVCO",
U1487="AKTIVCO Coupure ENEO &amp; Baisse de tension","AKTIVCO GRID ONLY",
U1487="Coupure ENEO &amp; Baisse de tension","IHS GRID ONLY",
U1487="Defaut GE &amp; POWER Cabinet","IHS",
U1487="Sharing","Partners",
U1487="Sites strategiques &amp; DataCenter","SST &amp; DC",
U1487="Exclu","Exclu",
U1487="SAT","SAT",
U1487="SPARE-ISSUE","SPARE-ISSUE",
U1487="Fiber CAmtel","TRANS_FO_CAMTEL",
U1487="Fiber AOF","Fiber AOF",
U1487="Projet OCM (HUAWEI)","TRAVAUX-HUAWEI",
U1487="Projet OCM (NOKIA)","TRAVAUX-NOKIA",
U1487="ACCESS-ISSUE","ACCESS-ISSUE",
U1487="Projet OCM (ZTE, NOKIA, autres projets)","TRAVAUX OCM",
U1487="No root CAuse","No root cause",
U1487="ODU HS","PDH",
U1487="IP &amp; VLAN","PDH",
U1487="Warehouse HUAWEI","SPARE-ISSUE",
U1487="SPARE-HS","SPARE-ISSUE",
U1487="Power Telco","BSS",U1487="no impacts","no impacts"
),"")</f>
        <v>No root cause</v>
      </c>
      <c r="T1487" s="41" t="str" cm="1">
        <f t="array" ref="T1487">IFERROR(_xlfn.IFS(
U1487="MPR ISSUE","TX ISSUE",
U1487="BSS Hardware Issue","RAN ISSUE",
U1487="Sites strategiques, MLL, Pylone, etc.","ENVTECH",
U1487="AKTIVCO DEFAUT GE &amp; POWER Cabinet","POWER ISSUE",
U1487="AKTIVCO Coupure ENEO &amp; Baisse de tension","POWER ISSUE",
U1487="Coupure ENEO &amp; Baisse de tension","POWER ISSUE",
U1487="Defaut GE &amp; POWER Cabinet","POWER ISSUE",
U1487="Sharing","POWER ISSUE",
U1487="Sites strategiques &amp; DataCenter","POWER ISSUE",
U1487="Exclu","Exclu",
U1487="SAT","TX ISSUE",
U1487="SPARE-ISSUE","SPARE-ISSUE",
U1487="Fiber CAmtel","TX ISSUE",
U1487="Fiber AOF","TX ISSUE",
U1487="Projet OCM (HUAWEI)","TRAVAUX-HUAWEI",
U1487="Projet OCM (NOKIA)","TRAVAUX -NOKIA",
U1487="ACCESS-ISSUE","ACCESS-ISSUE",
U1487="Projet OCM (ZTE, NOKIA, autres projets)","TRAVAUX OCM",
U1487="No root CAuse","No root cause",
U1487="ODU HS","TX ISSUE",
U1487="IP &amp; VLAN","TX ISSUE",
U1487="Warehouse HUAWEI","SPARE-ISSUE",
U1487="SPARE-HS","SPARE-ISSUE",
U1487="Power Telco","RAN ISSUE",U1487="no impacts","no impacts"
),"")</f>
        <v>No root cause</v>
      </c>
      <c r="U1487" s="68" t="s">
        <v>5691</v>
      </c>
      <c r="V1487" s="41" t="str" cm="1">
        <f t="array" ref="V1487">IFERROR(_xlfn.IFS(
U1487="MPR ISSUE","ACTIVE",
U1487="BSS Hardware Issue","ACTIVE",
U1487="Sites strategiques, MLL, Pylone, etc.","PASSIVE",
U1487="AKTIVCO DEFAUT GE &amp; POWER Cabinet","PASSIVE",
U1487="AKTIVCO Coupure ENEO &amp; Baisse de tension","PASSIVE",
U1487="Coupure ENEO &amp; Baisse de tension","PASSIVE",
U1487="Defaut GE &amp; POWER Cabinet","PASSIVE",
U1487="Sharing","PASSIVE",
U1487="Sites strategiques &amp; DataCenter","PASSIVE",
U1487="Exclu","Exclu",
U1487="SAT","ACTIVE",
U1487="SPARE-ISSUE","SPARE-ISSUE",
U1487="Fiber CAmtel","ACTIVE",
U1487="Fiber AOF","ACTIVE",
U1487="Projet OCM (HUAWEI)","PLANNED WORKS",
U1487="Projet OCM (NOKIA)","PLANNED WORKS",
U1487="ACCESS-ISSUE","ACCESS-ISSUE",
U1487="Projet OCM (ZTE, NOKIA, autres projets)","PLANNED WORKS",
U1487="No root CAuse","No root cause",
U1487="ODU HS","ACTIVE",
U1487="IP &amp; VLAN","ACTIVE",
U1487="Warehouse HUAWEI","SPARE-ISSUE",
U1487="SPARE-HS","SPARE-ISSUE",
U1487="Power Telco","ACTIVE", U1487="no impacts","no impacts"
),"")</f>
        <v>No root cause</v>
      </c>
      <c r="W1487" s="113"/>
      <c r="X1487" s="113"/>
      <c r="Y1487" s="113"/>
      <c r="Z1487" s="113"/>
      <c r="AA1487" s="113"/>
      <c r="AB1487" s="17" t="s">
        <v>5465</v>
      </c>
      <c r="AC1487" s="17" t="str">
        <f>_xlfn.XLOOKUP(B1487,'INCIDENT-04-27-2026'!E:E,'INCIDENT-04-27-2026'!F:F,"")</f>
        <v/>
      </c>
      <c r="AD1487" s="9"/>
      <c r="AE1487" s="7" t="s">
        <v>5465</v>
      </c>
      <c r="AF1487" s="6" t="str">
        <f>_xlfn.XLOOKUP(B1487,'[13]Input_27-04'!$B:$B,'[13]Input_27-04'!$M:$M,"")</f>
        <v/>
      </c>
      <c r="AG1487" s="7"/>
      <c r="AH1487" s="3"/>
      <c r="AI1487" s="18" t="str">
        <f>_xlfn.XLOOKUP(B1487,'[3]Cells Huawei 27042026 10h'!$B:$B,'[3]Cells Huawei 27042026 10h'!$T:$T,"")</f>
        <v/>
      </c>
      <c r="AJ1487" s="18" t="str">
        <f>_xlfn.XLOOKUP(B1487,'[3]Cells Huawei 27042026 15h'!$B:$B,'[3]Cells Huawei 27042026 15h'!$T:$T,"")</f>
        <v/>
      </c>
      <c r="AK1487" s="18" t="str">
        <f>_xlfn.XLOOKUP(B1487,'[4]cells down 27042026 11h28'!$B:$B,'[4]cells down 27042026 11h28'!$R:$R,"")</f>
        <v/>
      </c>
      <c r="AL1487" s="18" t="str">
        <f>_xlfn.XLOOKUP(B1487,'[4]cells down 27042026 18h01'!$B:$B,'[4]cells down 27042026 18h01'!$R:$R,"")</f>
        <v/>
      </c>
      <c r="AM1487" s="18" t="str">
        <f>_xlfn.XLOOKUP(B1487,'[5]cell downs 27042026 11h'!$B:$B,'[5]cell downs 27042026 11h'!$R:$R,"")</f>
        <v/>
      </c>
      <c r="AN1487" s="18" t="str">
        <f>_xlfn.XLOOKUP(B1487,'[5]cell downs 27042026 17h40'!$B:$B,'[5]cell downs 27042026 17h40'!$R:$R,"")</f>
        <v/>
      </c>
      <c r="AO1487" s="18" t="str">
        <f>_xlfn.XLOOKUP(B1487,'[6]ALL SITES DOWN'!$D:$D,'[6]ALL SITES DOWN'!$J:$J,"")</f>
        <v/>
      </c>
      <c r="AP1487" s="18" t="str">
        <f>_xlfn.XLOOKUP(B1487,'[7]ALL SITES DOWN'!$D:$D,'[7]ALL SITES DOWN'!$J:$J,"")</f>
        <v/>
      </c>
      <c r="AQ1487" s="9" t="str">
        <f>_xlfn.XLOOKUP(B1487,[8]sheet1!$AC:$AC,[8]sheet1!$AF:$AF,"")</f>
        <v/>
      </c>
      <c r="AR1487" s="14"/>
      <c r="AS1487" s="14" t="s">
        <v>5465</v>
      </c>
      <c r="AT1487" s="14" t="str">
        <f>_xlfn.XLOOKUP(B1487,'[9]cell downs 18042026 17h'!$B:$B,'[9]cell downs 18042026 17h'!$B:$B,"")</f>
        <v/>
      </c>
      <c r="AU1487" s="14" t="str">
        <f>_xlfn.XLOOKUP(B1487,'[10]Cells Huawei 19042026 15h'!$B:$B,'[10]Cells Huawei 19042026 15h'!$B:$B,"")</f>
        <v/>
      </c>
      <c r="AV1487" s="9" t="str">
        <f>_xlfn.XLOOKUP(B1487,'[11]cells down 19042026 9H40'!$B:$B,'[11]cells down 19042026 9H40'!$B:$B,"")</f>
        <v/>
      </c>
    </row>
    <row r="1488" spans="1:48" hidden="1" x14ac:dyDescent="0.3">
      <c r="A1488" s="1" t="s">
        <v>989</v>
      </c>
      <c r="B1488" s="8" t="s">
        <v>990</v>
      </c>
      <c r="C1488" s="3" t="str">
        <f>_xlfn.XLOOKUP(B1488,'[1]daily break down'!$D:$D,'[1]daily break down'!$E:$E,"")</f>
        <v>CENTRE</v>
      </c>
      <c r="D1488" s="1" t="s">
        <v>21</v>
      </c>
      <c r="E1488" s="1" t="s">
        <v>22</v>
      </c>
      <c r="F1488" s="3" t="s">
        <v>69</v>
      </c>
      <c r="G1488" s="1" t="s">
        <v>991</v>
      </c>
      <c r="H1488" s="28" t="str">
        <f>_xlfn.XLOOKUP(B1488,[2]CALCULATION!$B:$B,[2]CALCULATION!$H:$H,"")</f>
        <v>NOKIA</v>
      </c>
      <c r="I1488" s="26">
        <v>0.67685502758371263</v>
      </c>
      <c r="J1488" s="26">
        <v>0</v>
      </c>
      <c r="K1488" s="26">
        <v>0</v>
      </c>
      <c r="L1488" s="26">
        <v>0.16164239069387434</v>
      </c>
      <c r="M1488" s="26">
        <v>0</v>
      </c>
      <c r="N1488" s="26">
        <v>0</v>
      </c>
      <c r="O1488" s="26">
        <v>0</v>
      </c>
      <c r="P1488" s="114" t="s">
        <v>6364</v>
      </c>
      <c r="Q1488" s="42" t="s">
        <v>5538</v>
      </c>
      <c r="R1488" s="42"/>
      <c r="S1488" s="41" t="str" cm="1">
        <f t="array" ref="S1488">IFERROR(_xlfn.IFS(
U1488="MPR ISSUE","PDH",
U1488="BSS Hardware Issue","BSS",
U1488="Sites strategiques, MLL, Pylone, etc.","ENVTECH",
U1488="AKTIVCO DEFAUT GE &amp; POWER Cabinet","AKTIVCO",
U1488="AKTIVCO Coupure ENEO &amp; Baisse de tension","AKTIVCO GRID ONLY",
U1488="Coupure ENEO &amp; Baisse de tension","IHS GRID ONLY",
U1488="Defaut GE &amp; POWER Cabinet","IHS",
U1488="Sharing","Partners",
U1488="Sites strategiques &amp; DataCenter","SST &amp; DC",
U1488="Exclu","Exclu",
U1488="SAT","SAT",
U1488="SPARE-ISSUE","SPARE-ISSUE",
U1488="Fiber CAmtel","TRANS_FO_CAMTEL",
U1488="Fiber AOF","Fiber AOF",
U1488="Projet OCM (HUAWEI)","TRAVAUX-HUAWEI",
U1488="Projet OCM (NOKIA)","TRAVAUX-NOKIA",
U1488="ACCESS-ISSUE","ACCESS-ISSUE",
U1488="Projet OCM (ZTE, NOKIA, autres projets)","TRAVAUX OCM",
U1488="No root CAuse","No root cause",
U1488="ODU HS","PDH",
U1488="IP &amp; VLAN","PDH",
U1488="Warehouse HUAWEI","SPARE-ISSUE",
U1488="SPARE-HS","SPARE-ISSUE",
U1488="Power Telco","BSS",U1488="no impacts","no impacts"
),"")</f>
        <v>No root cause</v>
      </c>
      <c r="T1488" s="41" t="str" cm="1">
        <f t="array" ref="T1488">IFERROR(_xlfn.IFS(
U1488="MPR ISSUE","TX ISSUE",
U1488="BSS Hardware Issue","RAN ISSUE",
U1488="Sites strategiques, MLL, Pylone, etc.","ENVTECH",
U1488="AKTIVCO DEFAUT GE &amp; POWER Cabinet","POWER ISSUE",
U1488="AKTIVCO Coupure ENEO &amp; Baisse de tension","POWER ISSUE",
U1488="Coupure ENEO &amp; Baisse de tension","POWER ISSUE",
U1488="Defaut GE &amp; POWER Cabinet","POWER ISSUE",
U1488="Sharing","POWER ISSUE",
U1488="Sites strategiques &amp; DataCenter","POWER ISSUE",
U1488="Exclu","Exclu",
U1488="SAT","TX ISSUE",
U1488="SPARE-ISSUE","SPARE-ISSUE",
U1488="Fiber CAmtel","TX ISSUE",
U1488="Fiber AOF","TX ISSUE",
U1488="Projet OCM (HUAWEI)","TRAVAUX-HUAWEI",
U1488="Projet OCM (NOKIA)","TRAVAUX -NOKIA",
U1488="ACCESS-ISSUE","ACCESS-ISSUE",
U1488="Projet OCM (ZTE, NOKIA, autres projets)","TRAVAUX OCM",
U1488="No root CAuse","No root cause",
U1488="ODU HS","TX ISSUE",
U1488="IP &amp; VLAN","TX ISSUE",
U1488="Warehouse HUAWEI","SPARE-ISSUE",
U1488="SPARE-HS","SPARE-ISSUE",
U1488="Power Telco","RAN ISSUE",U1488="no impacts","no impacts"
),"")</f>
        <v>No root cause</v>
      </c>
      <c r="U1488" s="68" t="s">
        <v>5691</v>
      </c>
      <c r="V1488" s="41" t="str" cm="1">
        <f t="array" ref="V1488">IFERROR(_xlfn.IFS(
U1488="MPR ISSUE","ACTIVE",
U1488="BSS Hardware Issue","ACTIVE",
U1488="Sites strategiques, MLL, Pylone, etc.","PASSIVE",
U1488="AKTIVCO DEFAUT GE &amp; POWER Cabinet","PASSIVE",
U1488="AKTIVCO Coupure ENEO &amp; Baisse de tension","PASSIVE",
U1488="Coupure ENEO &amp; Baisse de tension","PASSIVE",
U1488="Defaut GE &amp; POWER Cabinet","PASSIVE",
U1488="Sharing","PASSIVE",
U1488="Sites strategiques &amp; DataCenter","PASSIVE",
U1488="Exclu","Exclu",
U1488="SAT","ACTIVE",
U1488="SPARE-ISSUE","SPARE-ISSUE",
U1488="Fiber CAmtel","ACTIVE",
U1488="Fiber AOF","ACTIVE",
U1488="Projet OCM (HUAWEI)","PLANNED WORKS",
U1488="Projet OCM (NOKIA)","PLANNED WORKS",
U1488="ACCESS-ISSUE","ACCESS-ISSUE",
U1488="Projet OCM (ZTE, NOKIA, autres projets)","PLANNED WORKS",
U1488="No root CAuse","No root cause",
U1488="ODU HS","ACTIVE",
U1488="IP &amp; VLAN","ACTIVE",
U1488="Warehouse HUAWEI","SPARE-ISSUE",
U1488="SPARE-HS","SPARE-ISSUE",
U1488="Power Telco","ACTIVE", U1488="no impacts","no impacts"
),"")</f>
        <v>No root cause</v>
      </c>
      <c r="W1488" s="113"/>
      <c r="X1488" s="113"/>
      <c r="Y1488" s="113"/>
      <c r="Z1488" s="113"/>
      <c r="AA1488" s="113"/>
      <c r="AB1488" s="17" t="s">
        <v>5465</v>
      </c>
      <c r="AC1488" s="17" t="str">
        <f>_xlfn.XLOOKUP(B1488,'INCIDENT-04-27-2026'!E:E,'INCIDENT-04-27-2026'!F:F,"")</f>
        <v/>
      </c>
      <c r="AD1488" s="9"/>
      <c r="AE1488" s="7" t="s">
        <v>5465</v>
      </c>
      <c r="AF1488" s="6" t="str">
        <f>_xlfn.XLOOKUP(B1488,'[13]Input_27-04'!$B:$B,'[13]Input_27-04'!$M:$M,"")</f>
        <v/>
      </c>
      <c r="AG1488" s="7"/>
      <c r="AH1488" s="3"/>
      <c r="AI1488" s="18" t="str">
        <f>_xlfn.XLOOKUP(B1488,'[3]Cells Huawei 27042026 10h'!$B:$B,'[3]Cells Huawei 27042026 10h'!$T:$T,"")</f>
        <v/>
      </c>
      <c r="AJ1488" s="18" t="str">
        <f>_xlfn.XLOOKUP(B1488,'[3]Cells Huawei 27042026 15h'!$B:$B,'[3]Cells Huawei 27042026 15h'!$T:$T,"")</f>
        <v/>
      </c>
      <c r="AK1488" s="18" t="str">
        <f>_xlfn.XLOOKUP(B1488,'[4]cells down 27042026 11h28'!$B:$B,'[4]cells down 27042026 11h28'!$R:$R,"")</f>
        <v/>
      </c>
      <c r="AL1488" s="18" t="str">
        <f>_xlfn.XLOOKUP(B1488,'[4]cells down 27042026 18h01'!$B:$B,'[4]cells down 27042026 18h01'!$R:$R,"")</f>
        <v/>
      </c>
      <c r="AM1488" s="18" t="str">
        <f>_xlfn.XLOOKUP(B1488,'[5]cell downs 27042026 11h'!$B:$B,'[5]cell downs 27042026 11h'!$R:$R,"")</f>
        <v/>
      </c>
      <c r="AN1488" s="18" t="str">
        <f>_xlfn.XLOOKUP(B1488,'[5]cell downs 27042026 17h40'!$B:$B,'[5]cell downs 27042026 17h40'!$R:$R,"")</f>
        <v/>
      </c>
      <c r="AO1488" s="18" t="str">
        <f>_xlfn.XLOOKUP(B1488,'[6]ALL SITES DOWN'!$D:$D,'[6]ALL SITES DOWN'!$J:$J,"")</f>
        <v/>
      </c>
      <c r="AP1488" s="18" t="str">
        <f>_xlfn.XLOOKUP(B1488,'[7]ALL SITES DOWN'!$D:$D,'[7]ALL SITES DOWN'!$J:$J,"")</f>
        <v/>
      </c>
      <c r="AQ1488" s="9" t="str">
        <f>_xlfn.XLOOKUP(B1488,[8]sheet1!$AC:$AC,[8]sheet1!$AF:$AF,"")</f>
        <v/>
      </c>
      <c r="AR1488" s="14"/>
      <c r="AS1488" s="14" t="s">
        <v>5465</v>
      </c>
      <c r="AT1488" s="14" t="str">
        <f>_xlfn.XLOOKUP(B1488,'[9]cell downs 18042026 17h'!$B:$B,'[9]cell downs 18042026 17h'!$B:$B,"")</f>
        <v/>
      </c>
      <c r="AU1488" s="14" t="str">
        <f>_xlfn.XLOOKUP(B1488,'[10]Cells Huawei 19042026 15h'!$B:$B,'[10]Cells Huawei 19042026 15h'!$B:$B,"")</f>
        <v/>
      </c>
      <c r="AV1488" s="9" t="str">
        <f>_xlfn.XLOOKUP(B1488,'[11]cells down 19042026 9H40'!$B:$B,'[11]cells down 19042026 9H40'!$B:$B,"")</f>
        <v/>
      </c>
    </row>
    <row r="1489" spans="1:48" hidden="1" x14ac:dyDescent="0.3">
      <c r="A1489" s="1" t="s">
        <v>3830</v>
      </c>
      <c r="B1489" s="8" t="s">
        <v>3831</v>
      </c>
      <c r="C1489" s="3" t="str">
        <f>_xlfn.XLOOKUP(B1489,'[1]daily break down'!$D:$D,'[1]daily break down'!$E:$E,"")</f>
        <v>Maroua</v>
      </c>
      <c r="D1489" s="1" t="s">
        <v>11</v>
      </c>
      <c r="E1489" s="1" t="s">
        <v>12</v>
      </c>
      <c r="F1489" s="3" t="s">
        <v>55</v>
      </c>
      <c r="G1489" s="1" t="s">
        <v>84</v>
      </c>
      <c r="H1489" s="27" t="str">
        <f>_xlfn.XLOOKUP(B1489,[2]CALCULATION!$B:$B,[2]CALCULATION!$H:$H,"")</f>
        <v>Huawei</v>
      </c>
      <c r="I1489" s="26">
        <v>0.56465857952875431</v>
      </c>
      <c r="J1489" s="26">
        <v>0</v>
      </c>
      <c r="K1489" s="26">
        <v>0</v>
      </c>
      <c r="L1489" s="26">
        <v>0</v>
      </c>
      <c r="M1489" s="26">
        <v>0</v>
      </c>
      <c r="N1489" s="26">
        <v>0</v>
      </c>
      <c r="O1489" s="26">
        <v>0</v>
      </c>
      <c r="P1489" s="114" t="s">
        <v>6364</v>
      </c>
      <c r="Q1489" s="42" t="s">
        <v>5538</v>
      </c>
      <c r="R1489" s="42"/>
      <c r="S1489" s="41" t="str" cm="1">
        <f t="array" ref="S1489">IFERROR(_xlfn.IFS(
U1489="MPR ISSUE","PDH",
U1489="BSS Hardware Issue","BSS",
U1489="Sites strategiques, MLL, Pylone, etc.","ENVTECH",
U1489="AKTIVCO DEFAUT GE &amp; POWER Cabinet","AKTIVCO",
U1489="AKTIVCO Coupure ENEO &amp; Baisse de tension","AKTIVCO GRID ONLY",
U1489="Coupure ENEO &amp; Baisse de tension","IHS GRID ONLY",
U1489="Defaut GE &amp; POWER Cabinet","IHS",
U1489="Sharing","Partners",
U1489="Sites strategiques &amp; DataCenter","SST &amp; DC",
U1489="Exclu","Exclu",
U1489="SAT","SAT",
U1489="SPARE-ISSUE","SPARE-ISSUE",
U1489="Fiber CAmtel","TRANS_FO_CAMTEL",
U1489="Fiber AOF","Fiber AOF",
U1489="Projet OCM (HUAWEI)","TRAVAUX-HUAWEI",
U1489="Projet OCM (NOKIA)","TRAVAUX-NOKIA",
U1489="ACCESS-ISSUE","ACCESS-ISSUE",
U1489="Projet OCM (ZTE, NOKIA, autres projets)","TRAVAUX OCM",
U1489="No root CAuse","No root cause",
U1489="ODU HS","PDH",
U1489="IP &amp; VLAN","PDH",
U1489="Warehouse HUAWEI","SPARE-ISSUE",
U1489="SPARE-HS","SPARE-ISSUE",
U1489="Power Telco","BSS",U1489="no impacts","no impacts"
),"")</f>
        <v>No root cause</v>
      </c>
      <c r="T1489" s="41" t="str" cm="1">
        <f t="array" ref="T1489">IFERROR(_xlfn.IFS(
U1489="MPR ISSUE","TX ISSUE",
U1489="BSS Hardware Issue","RAN ISSUE",
U1489="Sites strategiques, MLL, Pylone, etc.","ENVTECH",
U1489="AKTIVCO DEFAUT GE &amp; POWER Cabinet","POWER ISSUE",
U1489="AKTIVCO Coupure ENEO &amp; Baisse de tension","POWER ISSUE",
U1489="Coupure ENEO &amp; Baisse de tension","POWER ISSUE",
U1489="Defaut GE &amp; POWER Cabinet","POWER ISSUE",
U1489="Sharing","POWER ISSUE",
U1489="Sites strategiques &amp; DataCenter","POWER ISSUE",
U1489="Exclu","Exclu",
U1489="SAT","TX ISSUE",
U1489="SPARE-ISSUE","SPARE-ISSUE",
U1489="Fiber CAmtel","TX ISSUE",
U1489="Fiber AOF","TX ISSUE",
U1489="Projet OCM (HUAWEI)","TRAVAUX-HUAWEI",
U1489="Projet OCM (NOKIA)","TRAVAUX -NOKIA",
U1489="ACCESS-ISSUE","ACCESS-ISSUE",
U1489="Projet OCM (ZTE, NOKIA, autres projets)","TRAVAUX OCM",
U1489="No root CAuse","No root cause",
U1489="ODU HS","TX ISSUE",
U1489="IP &amp; VLAN","TX ISSUE",
U1489="Warehouse HUAWEI","SPARE-ISSUE",
U1489="SPARE-HS","SPARE-ISSUE",
U1489="Power Telco","RAN ISSUE",U1489="no impacts","no impacts"
),"")</f>
        <v>No root cause</v>
      </c>
      <c r="U1489" s="68" t="s">
        <v>5691</v>
      </c>
      <c r="V1489" s="41" t="str" cm="1">
        <f t="array" ref="V1489">IFERROR(_xlfn.IFS(
U1489="MPR ISSUE","ACTIVE",
U1489="BSS Hardware Issue","ACTIVE",
U1489="Sites strategiques, MLL, Pylone, etc.","PASSIVE",
U1489="AKTIVCO DEFAUT GE &amp; POWER Cabinet","PASSIVE",
U1489="AKTIVCO Coupure ENEO &amp; Baisse de tension","PASSIVE",
U1489="Coupure ENEO &amp; Baisse de tension","PASSIVE",
U1489="Defaut GE &amp; POWER Cabinet","PASSIVE",
U1489="Sharing","PASSIVE",
U1489="Sites strategiques &amp; DataCenter","PASSIVE",
U1489="Exclu","Exclu",
U1489="SAT","ACTIVE",
U1489="SPARE-ISSUE","SPARE-ISSUE",
U1489="Fiber CAmtel","ACTIVE",
U1489="Fiber AOF","ACTIVE",
U1489="Projet OCM (HUAWEI)","PLANNED WORKS",
U1489="Projet OCM (NOKIA)","PLANNED WORKS",
U1489="ACCESS-ISSUE","ACCESS-ISSUE",
U1489="Projet OCM (ZTE, NOKIA, autres projets)","PLANNED WORKS",
U1489="No root CAuse","No root cause",
U1489="ODU HS","ACTIVE",
U1489="IP &amp; VLAN","ACTIVE",
U1489="Warehouse HUAWEI","SPARE-ISSUE",
U1489="SPARE-HS","SPARE-ISSUE",
U1489="Power Telco","ACTIVE", U1489="no impacts","no impacts"
),"")</f>
        <v>No root cause</v>
      </c>
      <c r="W1489" s="113"/>
      <c r="X1489" s="113"/>
      <c r="Y1489" s="113"/>
      <c r="Z1489" s="113"/>
      <c r="AA1489" s="113"/>
      <c r="AB1489" s="17" t="s">
        <v>5465</v>
      </c>
      <c r="AC1489" s="17" t="str">
        <f>_xlfn.XLOOKUP(B1489,'INCIDENT-04-27-2026'!E:E,'INCIDENT-04-27-2026'!F:F,"")</f>
        <v/>
      </c>
      <c r="AD1489" s="9"/>
      <c r="AE1489" s="7" t="s">
        <v>5465</v>
      </c>
      <c r="AF1489" s="6" t="str">
        <f>_xlfn.XLOOKUP(B1489,'[13]Input_27-04'!$B:$B,'[13]Input_27-04'!$M:$M,"")</f>
        <v/>
      </c>
      <c r="AG1489" s="7"/>
      <c r="AH1489" s="3"/>
      <c r="AI1489" s="18" t="str">
        <f>_xlfn.XLOOKUP(B1489,'[3]Cells Huawei 27042026 10h'!$B:$B,'[3]Cells Huawei 27042026 10h'!$T:$T,"")</f>
        <v/>
      </c>
      <c r="AJ1489" s="18" t="str">
        <f>_xlfn.XLOOKUP(B1489,'[3]Cells Huawei 27042026 15h'!$B:$B,'[3]Cells Huawei 27042026 15h'!$T:$T,"")</f>
        <v/>
      </c>
      <c r="AK1489" s="18" t="str">
        <f>_xlfn.XLOOKUP(B1489,'[4]cells down 27042026 11h28'!$B:$B,'[4]cells down 27042026 11h28'!$R:$R,"")</f>
        <v/>
      </c>
      <c r="AL1489" s="18" t="str">
        <f>_xlfn.XLOOKUP(B1489,'[4]cells down 27042026 18h01'!$B:$B,'[4]cells down 27042026 18h01'!$R:$R,"")</f>
        <v/>
      </c>
      <c r="AM1489" s="18" t="str">
        <f>_xlfn.XLOOKUP(B1489,'[5]cell downs 27042026 11h'!$B:$B,'[5]cell downs 27042026 11h'!$R:$R,"")</f>
        <v/>
      </c>
      <c r="AN1489" s="18" t="str">
        <f>_xlfn.XLOOKUP(B1489,'[5]cell downs 27042026 17h40'!$B:$B,'[5]cell downs 27042026 17h40'!$R:$R,"")</f>
        <v/>
      </c>
      <c r="AO1489" s="18" t="str">
        <f>_xlfn.XLOOKUP(B1489,'[6]ALL SITES DOWN'!$D:$D,'[6]ALL SITES DOWN'!$J:$J,"")</f>
        <v/>
      </c>
      <c r="AP1489" s="18" t="str">
        <f>_xlfn.XLOOKUP(B1489,'[7]ALL SITES DOWN'!$D:$D,'[7]ALL SITES DOWN'!$J:$J,"")</f>
        <v/>
      </c>
      <c r="AQ1489" s="9" t="str">
        <f>_xlfn.XLOOKUP(B1489,[8]sheet1!$AC:$AC,[8]sheet1!$AF:$AF,"")</f>
        <v/>
      </c>
      <c r="AR1489" s="14"/>
      <c r="AS1489" s="14" t="s">
        <v>5465</v>
      </c>
      <c r="AT1489" s="14" t="str">
        <f>_xlfn.XLOOKUP(B1489,'[9]cell downs 18042026 17h'!$B:$B,'[9]cell downs 18042026 17h'!$B:$B,"")</f>
        <v/>
      </c>
      <c r="AU1489" s="14" t="str">
        <f>_xlfn.XLOOKUP(B1489,'[10]Cells Huawei 19042026 15h'!$B:$B,'[10]Cells Huawei 19042026 15h'!$B:$B,"")</f>
        <v/>
      </c>
      <c r="AV1489" s="9" t="str">
        <f>_xlfn.XLOOKUP(B1489,'[11]cells down 19042026 9H40'!$B:$B,'[11]cells down 19042026 9H40'!$B:$B,"")</f>
        <v/>
      </c>
    </row>
    <row r="1490" spans="1:48" hidden="1" x14ac:dyDescent="0.3">
      <c r="A1490" s="1" t="s">
        <v>1552</v>
      </c>
      <c r="B1490" s="8" t="s">
        <v>1553</v>
      </c>
      <c r="C1490" s="3" t="str">
        <f>_xlfn.XLOOKUP(B1490,'[1]daily break down'!$D:$D,'[1]daily break down'!$E:$E,"")</f>
        <v>Maroua</v>
      </c>
      <c r="D1490" s="1" t="s">
        <v>11</v>
      </c>
      <c r="E1490" s="1" t="s">
        <v>12</v>
      </c>
      <c r="F1490" s="3" t="s">
        <v>55</v>
      </c>
      <c r="G1490" s="1" t="s">
        <v>84</v>
      </c>
      <c r="H1490" s="27" t="str">
        <f>_xlfn.XLOOKUP(B1490,[2]CALCULATION!$B:$B,[2]CALCULATION!$H:$H,"")</f>
        <v>Huawei</v>
      </c>
      <c r="I1490" s="26">
        <v>0.5637668256128846</v>
      </c>
      <c r="J1490" s="26">
        <v>0</v>
      </c>
      <c r="K1490" s="26">
        <v>0</v>
      </c>
      <c r="L1490" s="26">
        <v>0</v>
      </c>
      <c r="M1490" s="26">
        <v>0</v>
      </c>
      <c r="N1490" s="26">
        <v>0</v>
      </c>
      <c r="O1490" s="26">
        <v>0</v>
      </c>
      <c r="P1490" s="114" t="s">
        <v>6364</v>
      </c>
      <c r="Q1490" s="42" t="s">
        <v>5538</v>
      </c>
      <c r="R1490" s="42"/>
      <c r="S1490" s="41" t="str" cm="1">
        <f t="array" ref="S1490">IFERROR(_xlfn.IFS(
U1490="MPR ISSUE","PDH",
U1490="BSS Hardware Issue","BSS",
U1490="Sites strategiques, MLL, Pylone, etc.","ENVTECH",
U1490="AKTIVCO DEFAUT GE &amp; POWER Cabinet","AKTIVCO",
U1490="AKTIVCO Coupure ENEO &amp; Baisse de tension","AKTIVCO GRID ONLY",
U1490="Coupure ENEO &amp; Baisse de tension","IHS GRID ONLY",
U1490="Defaut GE &amp; POWER Cabinet","IHS",
U1490="Sharing","Partners",
U1490="Sites strategiques &amp; DataCenter","SST &amp; DC",
U1490="Exclu","Exclu",
U1490="SAT","SAT",
U1490="SPARE-ISSUE","SPARE-ISSUE",
U1490="Fiber CAmtel","TRANS_FO_CAMTEL",
U1490="Fiber AOF","Fiber AOF",
U1490="Projet OCM (HUAWEI)","TRAVAUX-HUAWEI",
U1490="Projet OCM (NOKIA)","TRAVAUX-NOKIA",
U1490="ACCESS-ISSUE","ACCESS-ISSUE",
U1490="Projet OCM (ZTE, NOKIA, autres projets)","TRAVAUX OCM",
U1490="No root CAuse","No root cause",
U1490="ODU HS","PDH",
U1490="IP &amp; VLAN","PDH",
U1490="Warehouse HUAWEI","SPARE-ISSUE",
U1490="SPARE-HS","SPARE-ISSUE",
U1490="Power Telco","BSS",U1490="no impacts","no impacts"
),"")</f>
        <v>No root cause</v>
      </c>
      <c r="T1490" s="41" t="str" cm="1">
        <f t="array" ref="T1490">IFERROR(_xlfn.IFS(
U1490="MPR ISSUE","TX ISSUE",
U1490="BSS Hardware Issue","RAN ISSUE",
U1490="Sites strategiques, MLL, Pylone, etc.","ENVTECH",
U1490="AKTIVCO DEFAUT GE &amp; POWER Cabinet","POWER ISSUE",
U1490="AKTIVCO Coupure ENEO &amp; Baisse de tension","POWER ISSUE",
U1490="Coupure ENEO &amp; Baisse de tension","POWER ISSUE",
U1490="Defaut GE &amp; POWER Cabinet","POWER ISSUE",
U1490="Sharing","POWER ISSUE",
U1490="Sites strategiques &amp; DataCenter","POWER ISSUE",
U1490="Exclu","Exclu",
U1490="SAT","TX ISSUE",
U1490="SPARE-ISSUE","SPARE-ISSUE",
U1490="Fiber CAmtel","TX ISSUE",
U1490="Fiber AOF","TX ISSUE",
U1490="Projet OCM (HUAWEI)","TRAVAUX-HUAWEI",
U1490="Projet OCM (NOKIA)","TRAVAUX -NOKIA",
U1490="ACCESS-ISSUE","ACCESS-ISSUE",
U1490="Projet OCM (ZTE, NOKIA, autres projets)","TRAVAUX OCM",
U1490="No root CAuse","No root cause",
U1490="ODU HS","TX ISSUE",
U1490="IP &amp; VLAN","TX ISSUE",
U1490="Warehouse HUAWEI","SPARE-ISSUE",
U1490="SPARE-HS","SPARE-ISSUE",
U1490="Power Telco","RAN ISSUE",U1490="no impacts","no impacts"
),"")</f>
        <v>No root cause</v>
      </c>
      <c r="U1490" s="68" t="s">
        <v>5691</v>
      </c>
      <c r="V1490" s="41" t="str" cm="1">
        <f t="array" ref="V1490">IFERROR(_xlfn.IFS(
U1490="MPR ISSUE","ACTIVE",
U1490="BSS Hardware Issue","ACTIVE",
U1490="Sites strategiques, MLL, Pylone, etc.","PASSIVE",
U1490="AKTIVCO DEFAUT GE &amp; POWER Cabinet","PASSIVE",
U1490="AKTIVCO Coupure ENEO &amp; Baisse de tension","PASSIVE",
U1490="Coupure ENEO &amp; Baisse de tension","PASSIVE",
U1490="Defaut GE &amp; POWER Cabinet","PASSIVE",
U1490="Sharing","PASSIVE",
U1490="Sites strategiques &amp; DataCenter","PASSIVE",
U1490="Exclu","Exclu",
U1490="SAT","ACTIVE",
U1490="SPARE-ISSUE","SPARE-ISSUE",
U1490="Fiber CAmtel","ACTIVE",
U1490="Fiber AOF","ACTIVE",
U1490="Projet OCM (HUAWEI)","PLANNED WORKS",
U1490="Projet OCM (NOKIA)","PLANNED WORKS",
U1490="ACCESS-ISSUE","ACCESS-ISSUE",
U1490="Projet OCM (ZTE, NOKIA, autres projets)","PLANNED WORKS",
U1490="No root CAuse","No root cause",
U1490="ODU HS","ACTIVE",
U1490="IP &amp; VLAN","ACTIVE",
U1490="Warehouse HUAWEI","SPARE-ISSUE",
U1490="SPARE-HS","SPARE-ISSUE",
U1490="Power Telco","ACTIVE", U1490="no impacts","no impacts"
),"")</f>
        <v>No root cause</v>
      </c>
      <c r="W1490" s="113"/>
      <c r="X1490" s="113"/>
      <c r="Y1490" s="113"/>
      <c r="Z1490" s="113"/>
      <c r="AA1490" s="113"/>
      <c r="AB1490" s="17" t="s">
        <v>5465</v>
      </c>
      <c r="AC1490" s="17" t="str">
        <f>_xlfn.XLOOKUP(B1490,'INCIDENT-04-27-2026'!E:E,'INCIDENT-04-27-2026'!F:F,"")</f>
        <v/>
      </c>
      <c r="AD1490" s="9"/>
      <c r="AE1490" s="7" t="s">
        <v>5465</v>
      </c>
      <c r="AF1490" s="6" t="str">
        <f>_xlfn.XLOOKUP(B1490,'[13]Input_27-04'!$B:$B,'[13]Input_27-04'!$M:$M,"")</f>
        <v/>
      </c>
      <c r="AG1490" s="7"/>
      <c r="AH1490" s="3"/>
      <c r="AI1490" s="18" t="str">
        <f>_xlfn.XLOOKUP(B1490,'[3]Cells Huawei 27042026 10h'!$B:$B,'[3]Cells Huawei 27042026 10h'!$T:$T,"")</f>
        <v/>
      </c>
      <c r="AJ1490" s="18" t="str">
        <f>_xlfn.XLOOKUP(B1490,'[3]Cells Huawei 27042026 15h'!$B:$B,'[3]Cells Huawei 27042026 15h'!$T:$T,"")</f>
        <v/>
      </c>
      <c r="AK1490" s="18" t="str">
        <f>_xlfn.XLOOKUP(B1490,'[4]cells down 27042026 11h28'!$B:$B,'[4]cells down 27042026 11h28'!$R:$R,"")</f>
        <v/>
      </c>
      <c r="AL1490" s="18" t="str">
        <f>_xlfn.XLOOKUP(B1490,'[4]cells down 27042026 18h01'!$B:$B,'[4]cells down 27042026 18h01'!$R:$R,"")</f>
        <v/>
      </c>
      <c r="AM1490" s="18" t="str">
        <f>_xlfn.XLOOKUP(B1490,'[5]cell downs 27042026 11h'!$B:$B,'[5]cell downs 27042026 11h'!$R:$R,"")</f>
        <v/>
      </c>
      <c r="AN1490" s="18" t="str">
        <f>_xlfn.XLOOKUP(B1490,'[5]cell downs 27042026 17h40'!$B:$B,'[5]cell downs 27042026 17h40'!$R:$R,"")</f>
        <v/>
      </c>
      <c r="AO1490" s="18" t="str">
        <f>_xlfn.XLOOKUP(B1490,'[6]ALL SITES DOWN'!$D:$D,'[6]ALL SITES DOWN'!$J:$J,"")</f>
        <v/>
      </c>
      <c r="AP1490" s="18" t="str">
        <f>_xlfn.XLOOKUP(B1490,'[7]ALL SITES DOWN'!$D:$D,'[7]ALL SITES DOWN'!$J:$J,"")</f>
        <v/>
      </c>
      <c r="AQ1490" s="9" t="str">
        <f>_xlfn.XLOOKUP(B1490,[8]sheet1!$AC:$AC,[8]sheet1!$AF:$AF,"")</f>
        <v/>
      </c>
      <c r="AR1490" s="14"/>
      <c r="AS1490" s="14" t="s">
        <v>5465</v>
      </c>
      <c r="AT1490" s="14" t="str">
        <f>_xlfn.XLOOKUP(B1490,'[9]cell downs 18042026 17h'!$B:$B,'[9]cell downs 18042026 17h'!$B:$B,"")</f>
        <v/>
      </c>
      <c r="AU1490" s="14" t="str">
        <f>_xlfn.XLOOKUP(B1490,'[10]Cells Huawei 19042026 15h'!$B:$B,'[10]Cells Huawei 19042026 15h'!$B:$B,"")</f>
        <v/>
      </c>
      <c r="AV1490" s="9" t="str">
        <f>_xlfn.XLOOKUP(B1490,'[11]cells down 19042026 9H40'!$B:$B,'[11]cells down 19042026 9H40'!$B:$B,"")</f>
        <v/>
      </c>
    </row>
    <row r="1491" spans="1:48" hidden="1" x14ac:dyDescent="0.3">
      <c r="A1491" s="1" t="s">
        <v>567</v>
      </c>
      <c r="B1491" s="8" t="s">
        <v>568</v>
      </c>
      <c r="C1491" s="3" t="str">
        <f>_xlfn.XLOOKUP(B1491,'[1]daily break down'!$D:$D,'[1]daily break down'!$E:$E,"")</f>
        <v>SUD-OUEST</v>
      </c>
      <c r="D1491" s="1" t="s">
        <v>11</v>
      </c>
      <c r="E1491" s="55" t="str">
        <f>_xlfn.XLOOKUP(B1491,[12]Sheet1!$A:$A,[12]Sheet1!$I:$I)</f>
        <v>Grid-Gen</v>
      </c>
      <c r="F1491" s="3" t="s">
        <v>13</v>
      </c>
      <c r="G1491" s="1" t="s">
        <v>14</v>
      </c>
      <c r="H1491" s="27" t="str">
        <f>_xlfn.XLOOKUP(B1491,[2]CALCULATION!$B:$B,[2]CALCULATION!$H:$H,"")</f>
        <v>Huawei</v>
      </c>
      <c r="I1491" s="26">
        <v>0.5496771137421419</v>
      </c>
      <c r="J1491" s="26">
        <v>0</v>
      </c>
      <c r="K1491" s="26">
        <v>0</v>
      </c>
      <c r="L1491" s="26">
        <v>0</v>
      </c>
      <c r="M1491" s="26">
        <v>8.2754763392716996E-3</v>
      </c>
      <c r="N1491" s="26">
        <v>0</v>
      </c>
      <c r="O1491" s="26">
        <v>0</v>
      </c>
      <c r="P1491" s="114" t="s">
        <v>6364</v>
      </c>
      <c r="Q1491" s="42" t="s">
        <v>5538</v>
      </c>
      <c r="R1491" s="42"/>
      <c r="S1491" s="41" t="str" cm="1">
        <f t="array" ref="S1491">IFERROR(_xlfn.IFS(
U1491="MPR ISSUE","PDH",
U1491="BSS Hardware Issue","BSS",
U1491="Sites strategiques, MLL, Pylone, etc.","ENVTECH",
U1491="AKTIVCO DEFAUT GE &amp; POWER Cabinet","AKTIVCO",
U1491="AKTIVCO Coupure ENEO &amp; Baisse de tension","AKTIVCO GRID ONLY",
U1491="Coupure ENEO &amp; Baisse de tension","IHS GRID ONLY",
U1491="Defaut GE &amp; POWER Cabinet","IHS",
U1491="Sharing","Partners",
U1491="Sites strategiques &amp; DataCenter","SST &amp; DC",
U1491="Exclu","Exclu",
U1491="SAT","SAT",
U1491="SPARE-ISSUE","SPARE-ISSUE",
U1491="Fiber CAmtel","TRANS_FO_CAMTEL",
U1491="Fiber AOF","Fiber AOF",
U1491="Projet OCM (HUAWEI)","TRAVAUX-HUAWEI",
U1491="Projet OCM (NOKIA)","TRAVAUX-NOKIA",
U1491="ACCESS-ISSUE","ACCESS-ISSUE",
U1491="Projet OCM (ZTE, NOKIA, autres projets)","TRAVAUX OCM",
U1491="No root CAuse","No root cause",
U1491="ODU HS","PDH",
U1491="IP &amp; VLAN","PDH",
U1491="Warehouse HUAWEI","SPARE-ISSUE",
U1491="SPARE-HS","SPARE-ISSUE",
U1491="Power Telco","BSS",U1491="no impacts","no impacts"
),"")</f>
        <v>No root cause</v>
      </c>
      <c r="T1491" s="41" t="str" cm="1">
        <f t="array" ref="T1491">IFERROR(_xlfn.IFS(
U1491="MPR ISSUE","TX ISSUE",
U1491="BSS Hardware Issue","RAN ISSUE",
U1491="Sites strategiques, MLL, Pylone, etc.","ENVTECH",
U1491="AKTIVCO DEFAUT GE &amp; POWER Cabinet","POWER ISSUE",
U1491="AKTIVCO Coupure ENEO &amp; Baisse de tension","POWER ISSUE",
U1491="Coupure ENEO &amp; Baisse de tension","POWER ISSUE",
U1491="Defaut GE &amp; POWER Cabinet","POWER ISSUE",
U1491="Sharing","POWER ISSUE",
U1491="Sites strategiques &amp; DataCenter","POWER ISSUE",
U1491="Exclu","Exclu",
U1491="SAT","TX ISSUE",
U1491="SPARE-ISSUE","SPARE-ISSUE",
U1491="Fiber CAmtel","TX ISSUE",
U1491="Fiber AOF","TX ISSUE",
U1491="Projet OCM (HUAWEI)","TRAVAUX-HUAWEI",
U1491="Projet OCM (NOKIA)","TRAVAUX -NOKIA",
U1491="ACCESS-ISSUE","ACCESS-ISSUE",
U1491="Projet OCM (ZTE, NOKIA, autres projets)","TRAVAUX OCM",
U1491="No root CAuse","No root cause",
U1491="ODU HS","TX ISSUE",
U1491="IP &amp; VLAN","TX ISSUE",
U1491="Warehouse HUAWEI","SPARE-ISSUE",
U1491="SPARE-HS","SPARE-ISSUE",
U1491="Power Telco","RAN ISSUE",U1491="no impacts","no impacts"
),"")</f>
        <v>No root cause</v>
      </c>
      <c r="U1491" s="68" t="s">
        <v>5691</v>
      </c>
      <c r="V1491" s="41" t="str" cm="1">
        <f t="array" ref="V1491">IFERROR(_xlfn.IFS(
U1491="MPR ISSUE","ACTIVE",
U1491="BSS Hardware Issue","ACTIVE",
U1491="Sites strategiques, MLL, Pylone, etc.","PASSIVE",
U1491="AKTIVCO DEFAUT GE &amp; POWER Cabinet","PASSIVE",
U1491="AKTIVCO Coupure ENEO &amp; Baisse de tension","PASSIVE",
U1491="Coupure ENEO &amp; Baisse de tension","PASSIVE",
U1491="Defaut GE &amp; POWER Cabinet","PASSIVE",
U1491="Sharing","PASSIVE",
U1491="Sites strategiques &amp; DataCenter","PASSIVE",
U1491="Exclu","Exclu",
U1491="SAT","ACTIVE",
U1491="SPARE-ISSUE","SPARE-ISSUE",
U1491="Fiber CAmtel","ACTIVE",
U1491="Fiber AOF","ACTIVE",
U1491="Projet OCM (HUAWEI)","PLANNED WORKS",
U1491="Projet OCM (NOKIA)","PLANNED WORKS",
U1491="ACCESS-ISSUE","ACCESS-ISSUE",
U1491="Projet OCM (ZTE, NOKIA, autres projets)","PLANNED WORKS",
U1491="No root CAuse","No root cause",
U1491="ODU HS","ACTIVE",
U1491="IP &amp; VLAN","ACTIVE",
U1491="Warehouse HUAWEI","SPARE-ISSUE",
U1491="SPARE-HS","SPARE-ISSUE",
U1491="Power Telco","ACTIVE", U1491="no impacts","no impacts"
),"")</f>
        <v>No root cause</v>
      </c>
      <c r="W1491" s="113"/>
      <c r="X1491" s="113"/>
      <c r="Y1491" s="113"/>
      <c r="Z1491" s="113"/>
      <c r="AA1491" s="113"/>
      <c r="AB1491" s="17" t="s">
        <v>5465</v>
      </c>
      <c r="AC1491" s="17" t="str">
        <f>_xlfn.XLOOKUP(B1491,'INCIDENT-04-27-2026'!E:E,'INCIDENT-04-27-2026'!F:F,"")</f>
        <v/>
      </c>
      <c r="AD1491" s="9"/>
      <c r="AE1491" s="7" t="s">
        <v>5465</v>
      </c>
      <c r="AF1491" s="6" t="str">
        <f>_xlfn.XLOOKUP(B1491,'[13]Input_27-04'!$B:$B,'[13]Input_27-04'!$M:$M,"")</f>
        <v/>
      </c>
      <c r="AG1491" s="7"/>
      <c r="AH1491" s="3"/>
      <c r="AI1491" s="18" t="str">
        <f>_xlfn.XLOOKUP(B1491,'[3]Cells Huawei 27042026 10h'!$B:$B,'[3]Cells Huawei 27042026 10h'!$T:$T,"")</f>
        <v/>
      </c>
      <c r="AJ1491" s="18" t="str">
        <f>_xlfn.XLOOKUP(B1491,'[3]Cells Huawei 27042026 15h'!$B:$B,'[3]Cells Huawei 27042026 15h'!$T:$T,"")</f>
        <v/>
      </c>
      <c r="AK1491" s="18" t="str">
        <f>_xlfn.XLOOKUP(B1491,'[4]cells down 27042026 11h28'!$B:$B,'[4]cells down 27042026 11h28'!$R:$R,"")</f>
        <v/>
      </c>
      <c r="AL1491" s="18" t="str">
        <f>_xlfn.XLOOKUP(B1491,'[4]cells down 27042026 18h01'!$B:$B,'[4]cells down 27042026 18h01'!$R:$R,"")</f>
        <v/>
      </c>
      <c r="AM1491" s="18" t="str">
        <f>_xlfn.XLOOKUP(B1491,'[5]cell downs 27042026 11h'!$B:$B,'[5]cell downs 27042026 11h'!$R:$R,"")</f>
        <v/>
      </c>
      <c r="AN1491" s="18" t="str">
        <f>_xlfn.XLOOKUP(B1491,'[5]cell downs 27042026 17h40'!$B:$B,'[5]cell downs 27042026 17h40'!$R:$R,"")</f>
        <v/>
      </c>
      <c r="AO1491" s="18" t="str">
        <f>_xlfn.XLOOKUP(B1491,'[6]ALL SITES DOWN'!$D:$D,'[6]ALL SITES DOWN'!$J:$J,"")</f>
        <v/>
      </c>
      <c r="AP1491" s="18" t="str">
        <f>_xlfn.XLOOKUP(B1491,'[7]ALL SITES DOWN'!$D:$D,'[7]ALL SITES DOWN'!$J:$J,"")</f>
        <v/>
      </c>
      <c r="AQ1491" s="9" t="str">
        <f>_xlfn.XLOOKUP(B1491,[8]sheet1!$AC:$AC,[8]sheet1!$AF:$AF,"")</f>
        <v/>
      </c>
      <c r="AR1491" s="14"/>
      <c r="AS1491" s="14" t="s">
        <v>5465</v>
      </c>
      <c r="AT1491" s="14" t="str">
        <f>_xlfn.XLOOKUP(B1491,'[9]cell downs 18042026 17h'!$B:$B,'[9]cell downs 18042026 17h'!$B:$B,"")</f>
        <v/>
      </c>
      <c r="AU1491" s="14" t="str">
        <f>_xlfn.XLOOKUP(B1491,'[10]Cells Huawei 19042026 15h'!$B:$B,'[10]Cells Huawei 19042026 15h'!$B:$B,"")</f>
        <v/>
      </c>
      <c r="AV1491" s="9" t="str">
        <f>_xlfn.XLOOKUP(B1491,'[11]cells down 19042026 9H40'!$B:$B,'[11]cells down 19042026 9H40'!$B:$B,"")</f>
        <v/>
      </c>
    </row>
    <row r="1492" spans="1:48" hidden="1" x14ac:dyDescent="0.3">
      <c r="A1492" s="1" t="s">
        <v>1430</v>
      </c>
      <c r="B1492" s="8" t="s">
        <v>1431</v>
      </c>
      <c r="C1492" s="3" t="str">
        <f>_xlfn.XLOOKUP(B1492,'[1]daily break down'!$D:$D,'[1]daily break down'!$E:$E,"")</f>
        <v>SUD-OUEST</v>
      </c>
      <c r="D1492" s="1" t="s">
        <v>11</v>
      </c>
      <c r="E1492" s="1" t="s">
        <v>154</v>
      </c>
      <c r="F1492" s="3" t="s">
        <v>13</v>
      </c>
      <c r="G1492" s="1" t="s">
        <v>1432</v>
      </c>
      <c r="H1492" s="27" t="str">
        <f>_xlfn.XLOOKUP(B1492,[2]CALCULATION!$B:$B,[2]CALCULATION!$H:$H,"")</f>
        <v>Huawei</v>
      </c>
      <c r="I1492" s="26">
        <v>1.2484554822177136E-3</v>
      </c>
      <c r="J1492" s="26">
        <v>0</v>
      </c>
      <c r="K1492" s="26">
        <v>0</v>
      </c>
      <c r="L1492" s="26">
        <v>0</v>
      </c>
      <c r="M1492" s="26">
        <v>0</v>
      </c>
      <c r="N1492" s="26">
        <v>0</v>
      </c>
      <c r="O1492" s="26">
        <v>0</v>
      </c>
      <c r="P1492" s="114" t="s">
        <v>6364</v>
      </c>
      <c r="Q1492" s="42" t="s">
        <v>6353</v>
      </c>
      <c r="R1492" s="42"/>
      <c r="S1492" s="41" t="str" cm="1">
        <f t="array" ref="S1492">IFERROR(_xlfn.IFS(
U1492="MPR ISSUE","PDH",
U1492="BSS Hardware Issue","BSS",
U1492="Sites strategiques, MLL, Pylone, etc.","ENVTECH",
U1492="AKTIVCO DEFAUT GE &amp; POWER Cabinet","AKTIVCO",
U1492="AKTIVCO Coupure ENEO &amp; Baisse de tension","AKTIVCO GRID ONLY",
U1492="Coupure ENEO &amp; Baisse de tension","IHS GRID ONLY",
U1492="Defaut GE &amp; POWER Cabinet","IHS",
U1492="Sharing","Partners",
U1492="Sites strategiques &amp; DataCenter","SST &amp; DC",
U1492="Exclu","Exclu",
U1492="SAT","SAT",
U1492="SPARE-ISSUE","SPARE-ISSUE",
U1492="Fiber CAmtel","TRANS_FO_CAMTEL",
U1492="Fiber AOF","Fiber AOF",
U1492="Projet OCM (HUAWEI)","TRAVAUX-HUAWEI",
U1492="Projet OCM (NOKIA)","TRAVAUX-NOKIA",
U1492="ACCESS-ISSUE","ACCESS-ISSUE",
U1492="Projet OCM (ZTE, NOKIA, autres projets)","TRAVAUX OCM",
U1492="No root CAuse","No root cause",
U1492="ODU HS","PDH",
U1492="IP &amp; VLAN","PDH",
U1492="Warehouse HUAWEI","SPARE-ISSUE",
U1492="SPARE-HS","SPARE-ISSUE",
U1492="Power Telco","BSS",U1492="no impacts","no impacts"
),"")</f>
        <v/>
      </c>
      <c r="T1492" s="41" t="str" cm="1">
        <f t="array" ref="T1492">IFERROR(_xlfn.IFS(
U1492="MPR ISSUE","TX ISSUE",
U1492="BSS Hardware Issue","RAN ISSUE",
U1492="Sites strategiques, MLL, Pylone, etc.","ENVTECH",
U1492="AKTIVCO DEFAUT GE &amp; POWER Cabinet","POWER ISSUE",
U1492="AKTIVCO Coupure ENEO &amp; Baisse de tension","POWER ISSUE",
U1492="Coupure ENEO &amp; Baisse de tension","POWER ISSUE",
U1492="Defaut GE &amp; POWER Cabinet","POWER ISSUE",
U1492="Sharing","POWER ISSUE",
U1492="Sites strategiques &amp; DataCenter","POWER ISSUE",
U1492="Exclu","Exclu",
U1492="SAT","TX ISSUE",
U1492="SPARE-ISSUE","SPARE-ISSUE",
U1492="Fiber CAmtel","TX ISSUE",
U1492="Fiber AOF","TX ISSUE",
U1492="Projet OCM (HUAWEI)","TRAVAUX-HUAWEI",
U1492="Projet OCM (NOKIA)","TRAVAUX -NOKIA",
U1492="ACCESS-ISSUE","ACCESS-ISSUE",
U1492="Projet OCM (ZTE, NOKIA, autres projets)","TRAVAUX OCM",
U1492="No root CAuse","No root cause",
U1492="ODU HS","TX ISSUE",
U1492="IP &amp; VLAN","TX ISSUE",
U1492="Warehouse HUAWEI","SPARE-ISSUE",
U1492="SPARE-HS","SPARE-ISSUE",
U1492="Power Telco","RAN ISSUE",U1492="no impacts","no impacts"
),"")</f>
        <v/>
      </c>
      <c r="U1492" s="68"/>
      <c r="V1492" s="41" t="str" cm="1">
        <f t="array" ref="V1492">IFERROR(_xlfn.IFS(
U1492="MPR ISSUE","ACTIVE",
U1492="BSS Hardware Issue","ACTIVE",
U1492="Sites strategiques, MLL, Pylone, etc.","PASSIVE",
U1492="AKTIVCO DEFAUT GE &amp; POWER Cabinet","PASSIVE",
U1492="AKTIVCO Coupure ENEO &amp; Baisse de tension","PASSIVE",
U1492="Coupure ENEO &amp; Baisse de tension","PASSIVE",
U1492="Defaut GE &amp; POWER Cabinet","PASSIVE",
U1492="Sharing","PASSIVE",
U1492="Sites strategiques &amp; DataCenter","PASSIVE",
U1492="Exclu","Exclu",
U1492="SAT","ACTIVE",
U1492="SPARE-ISSUE","SPARE-ISSUE",
U1492="Fiber CAmtel","ACTIVE",
U1492="Fiber AOF","ACTIVE",
U1492="Projet OCM (HUAWEI)","PLANNED WORKS",
U1492="Projet OCM (NOKIA)","PLANNED WORKS",
U1492="ACCESS-ISSUE","ACCESS-ISSUE",
U1492="Projet OCM (ZTE, NOKIA, autres projets)","PLANNED WORKS",
U1492="No root CAuse","No root cause",
U1492="ODU HS","ACTIVE",
U1492="IP &amp; VLAN","ACTIVE",
U1492="Warehouse HUAWEI","SPARE-ISSUE",
U1492="SPARE-HS","SPARE-ISSUE",
U1492="Power Telco","ACTIVE", U1492="no impacts","no impacts"
),"")</f>
        <v/>
      </c>
      <c r="W1492" s="113"/>
      <c r="X1492" s="113"/>
      <c r="Y1492" s="113"/>
      <c r="Z1492" s="113"/>
      <c r="AA1492" s="113"/>
      <c r="AB1492" s="17" t="s">
        <v>5465</v>
      </c>
      <c r="AC1492" s="17" t="str">
        <f>_xlfn.XLOOKUP(B1492,'INCIDENT-04-27-2026'!E:E,'INCIDENT-04-27-2026'!F:F,"")</f>
        <v/>
      </c>
      <c r="AD1492" s="9"/>
      <c r="AE1492" s="7" t="s">
        <v>5465</v>
      </c>
      <c r="AF1492" s="6" t="str">
        <f>_xlfn.XLOOKUP(B1492,'[13]Input_27-04'!$B:$B,'[13]Input_27-04'!$M:$M,"")</f>
        <v/>
      </c>
      <c r="AG1492" s="7"/>
      <c r="AH1492" s="3"/>
      <c r="AI1492" s="18" t="str">
        <f>_xlfn.XLOOKUP(B1492,'[3]Cells Huawei 27042026 10h'!$B:$B,'[3]Cells Huawei 27042026 10h'!$T:$T,"")</f>
        <v/>
      </c>
      <c r="AJ1492" s="18" t="str">
        <f>_xlfn.XLOOKUP(B1492,'[3]Cells Huawei 27042026 15h'!$B:$B,'[3]Cells Huawei 27042026 15h'!$T:$T,"")</f>
        <v/>
      </c>
      <c r="AK1492" s="18" t="str">
        <f>_xlfn.XLOOKUP(B1492,'[4]cells down 27042026 11h28'!$B:$B,'[4]cells down 27042026 11h28'!$R:$R,"")</f>
        <v/>
      </c>
      <c r="AL1492" s="18" t="str">
        <f>_xlfn.XLOOKUP(B1492,'[4]cells down 27042026 18h01'!$B:$B,'[4]cells down 27042026 18h01'!$R:$R,"")</f>
        <v/>
      </c>
      <c r="AM1492" s="18" t="str">
        <f>_xlfn.XLOOKUP(B1492,'[5]cell downs 27042026 11h'!$B:$B,'[5]cell downs 27042026 11h'!$R:$R,"")</f>
        <v/>
      </c>
      <c r="AN1492" s="18" t="str">
        <f>_xlfn.XLOOKUP(B1492,'[5]cell downs 27042026 17h40'!$B:$B,'[5]cell downs 27042026 17h40'!$R:$R,"")</f>
        <v/>
      </c>
      <c r="AO1492" s="18" t="str">
        <f>_xlfn.XLOOKUP(B1492,'[6]ALL SITES DOWN'!$D:$D,'[6]ALL SITES DOWN'!$J:$J,"")</f>
        <v/>
      </c>
      <c r="AP1492" s="18" t="str">
        <f>_xlfn.XLOOKUP(B1492,'[7]ALL SITES DOWN'!$D:$D,'[7]ALL SITES DOWN'!$J:$J,"")</f>
        <v/>
      </c>
      <c r="AQ1492" s="9" t="str">
        <f>_xlfn.XLOOKUP(B1492,[8]sheet1!$AC:$AC,[8]sheet1!$AF:$AF,"")</f>
        <v/>
      </c>
      <c r="AR1492" s="14"/>
      <c r="AS1492" s="14" t="s">
        <v>5465</v>
      </c>
      <c r="AT1492" s="14" t="str">
        <f>_xlfn.XLOOKUP(B1492,'[9]cell downs 18042026 17h'!$B:$B,'[9]cell downs 18042026 17h'!$B:$B,"")</f>
        <v/>
      </c>
      <c r="AU1492" s="14" t="str">
        <f>_xlfn.XLOOKUP(B1492,'[10]Cells Huawei 19042026 15h'!$B:$B,'[10]Cells Huawei 19042026 15h'!$B:$B,"")</f>
        <v/>
      </c>
      <c r="AV1492" s="9" t="str">
        <f>_xlfn.XLOOKUP(B1492,'[11]cells down 19042026 9H40'!$B:$B,'[11]cells down 19042026 9H40'!$B:$B,"")</f>
        <v/>
      </c>
    </row>
    <row r="1493" spans="1:48" hidden="1" x14ac:dyDescent="0.3">
      <c r="A1493" s="1" t="s">
        <v>1633</v>
      </c>
      <c r="B1493" s="8" t="s">
        <v>1634</v>
      </c>
      <c r="C1493" s="3" t="str">
        <f>_xlfn.XLOOKUP(B1493,'[1]daily break down'!$D:$D,'[1]daily break down'!$E:$E,"")</f>
        <v>OUEST</v>
      </c>
      <c r="D1493" s="1"/>
      <c r="E1493" s="1"/>
      <c r="F1493" s="3" t="s">
        <v>102</v>
      </c>
      <c r="G1493" s="1" t="s">
        <v>856</v>
      </c>
      <c r="H1493" s="27" t="str">
        <f>_xlfn.XLOOKUP(B1493,[2]CALCULATION!$B:$B,[2]CALCULATION!$H:$H,"")</f>
        <v>Huawei</v>
      </c>
      <c r="I1493" s="26">
        <v>0.50287786823729497</v>
      </c>
      <c r="J1493" s="26">
        <v>0</v>
      </c>
      <c r="K1493" s="26">
        <v>0</v>
      </c>
      <c r="L1493" s="26">
        <v>0</v>
      </c>
      <c r="M1493" s="26">
        <v>0</v>
      </c>
      <c r="N1493" s="26">
        <v>0</v>
      </c>
      <c r="O1493" s="26">
        <v>0</v>
      </c>
      <c r="P1493" s="114" t="s">
        <v>6364</v>
      </c>
      <c r="Q1493" s="42" t="s">
        <v>5538</v>
      </c>
      <c r="R1493" s="42"/>
      <c r="S1493" s="41" t="str" cm="1">
        <f t="array" ref="S1493">IFERROR(_xlfn.IFS(
U1493="MPR ISSUE","PDH",
U1493="BSS Hardware Issue","BSS",
U1493="Sites strategiques, MLL, Pylone, etc.","ENVTECH",
U1493="AKTIVCO DEFAUT GE &amp; POWER Cabinet","AKTIVCO",
U1493="AKTIVCO Coupure ENEO &amp; Baisse de tension","AKTIVCO GRID ONLY",
U1493="Coupure ENEO &amp; Baisse de tension","IHS GRID ONLY",
U1493="Defaut GE &amp; POWER Cabinet","IHS",
U1493="Sharing","Partners",
U1493="Sites strategiques &amp; DataCenter","SST &amp; DC",
U1493="Exclu","Exclu",
U1493="SAT","SAT",
U1493="SPARE-ISSUE","SPARE-ISSUE",
U1493="Fiber CAmtel","TRANS_FO_CAMTEL",
U1493="Fiber AOF","Fiber AOF",
U1493="Projet OCM (HUAWEI)","TRAVAUX-HUAWEI",
U1493="Projet OCM (NOKIA)","TRAVAUX-NOKIA",
U1493="ACCESS-ISSUE","ACCESS-ISSUE",
U1493="Projet OCM (ZTE, NOKIA, autres projets)","TRAVAUX OCM",
U1493="No root CAuse","No root cause",
U1493="ODU HS","PDH",
U1493="IP &amp; VLAN","PDH",
U1493="Warehouse HUAWEI","SPARE-ISSUE",
U1493="SPARE-HS","SPARE-ISSUE",
U1493="Power Telco","BSS",U1493="no impacts","no impacts"
),"")</f>
        <v>No root cause</v>
      </c>
      <c r="T1493" s="41" t="str" cm="1">
        <f t="array" ref="T1493">IFERROR(_xlfn.IFS(
U1493="MPR ISSUE","TX ISSUE",
U1493="BSS Hardware Issue","RAN ISSUE",
U1493="Sites strategiques, MLL, Pylone, etc.","ENVTECH",
U1493="AKTIVCO DEFAUT GE &amp; POWER Cabinet","POWER ISSUE",
U1493="AKTIVCO Coupure ENEO &amp; Baisse de tension","POWER ISSUE",
U1493="Coupure ENEO &amp; Baisse de tension","POWER ISSUE",
U1493="Defaut GE &amp; POWER Cabinet","POWER ISSUE",
U1493="Sharing","POWER ISSUE",
U1493="Sites strategiques &amp; DataCenter","POWER ISSUE",
U1493="Exclu","Exclu",
U1493="SAT","TX ISSUE",
U1493="SPARE-ISSUE","SPARE-ISSUE",
U1493="Fiber CAmtel","TX ISSUE",
U1493="Fiber AOF","TX ISSUE",
U1493="Projet OCM (HUAWEI)","TRAVAUX-HUAWEI",
U1493="Projet OCM (NOKIA)","TRAVAUX -NOKIA",
U1493="ACCESS-ISSUE","ACCESS-ISSUE",
U1493="Projet OCM (ZTE, NOKIA, autres projets)","TRAVAUX OCM",
U1493="No root CAuse","No root cause",
U1493="ODU HS","TX ISSUE",
U1493="IP &amp; VLAN","TX ISSUE",
U1493="Warehouse HUAWEI","SPARE-ISSUE",
U1493="SPARE-HS","SPARE-ISSUE",
U1493="Power Telco","RAN ISSUE",U1493="no impacts","no impacts"
),"")</f>
        <v>No root cause</v>
      </c>
      <c r="U1493" s="68" t="s">
        <v>5691</v>
      </c>
      <c r="V1493" s="41" t="str" cm="1">
        <f t="array" ref="V1493">IFERROR(_xlfn.IFS(
U1493="MPR ISSUE","ACTIVE",
U1493="BSS Hardware Issue","ACTIVE",
U1493="Sites strategiques, MLL, Pylone, etc.","PASSIVE",
U1493="AKTIVCO DEFAUT GE &amp; POWER Cabinet","PASSIVE",
U1493="AKTIVCO Coupure ENEO &amp; Baisse de tension","PASSIVE",
U1493="Coupure ENEO &amp; Baisse de tension","PASSIVE",
U1493="Defaut GE &amp; POWER Cabinet","PASSIVE",
U1493="Sharing","PASSIVE",
U1493="Sites strategiques &amp; DataCenter","PASSIVE",
U1493="Exclu","Exclu",
U1493="SAT","ACTIVE",
U1493="SPARE-ISSUE","SPARE-ISSUE",
U1493="Fiber CAmtel","ACTIVE",
U1493="Fiber AOF","ACTIVE",
U1493="Projet OCM (HUAWEI)","PLANNED WORKS",
U1493="Projet OCM (NOKIA)","PLANNED WORKS",
U1493="ACCESS-ISSUE","ACCESS-ISSUE",
U1493="Projet OCM (ZTE, NOKIA, autres projets)","PLANNED WORKS",
U1493="No root CAuse","No root cause",
U1493="ODU HS","ACTIVE",
U1493="IP &amp; VLAN","ACTIVE",
U1493="Warehouse HUAWEI","SPARE-ISSUE",
U1493="SPARE-HS","SPARE-ISSUE",
U1493="Power Telco","ACTIVE", U1493="no impacts","no impacts"
),"")</f>
        <v>No root cause</v>
      </c>
      <c r="W1493" s="113"/>
      <c r="X1493" s="113"/>
      <c r="Y1493" s="113"/>
      <c r="Z1493" s="113"/>
      <c r="AA1493" s="113"/>
      <c r="AB1493" s="17" t="s">
        <v>5465</v>
      </c>
      <c r="AC1493" s="17" t="str">
        <f>_xlfn.XLOOKUP(B1493,'INCIDENT-04-27-2026'!E:E,'INCIDENT-04-27-2026'!F:F,"")</f>
        <v/>
      </c>
      <c r="AD1493" s="9"/>
      <c r="AE1493" s="7" t="s">
        <v>5465</v>
      </c>
      <c r="AF1493" s="6" t="str">
        <f>_xlfn.XLOOKUP(B1493,'[13]Input_27-04'!$B:$B,'[13]Input_27-04'!$M:$M,"")</f>
        <v/>
      </c>
      <c r="AG1493" s="7"/>
      <c r="AH1493" s="3"/>
      <c r="AI1493" s="18" t="str">
        <f>_xlfn.XLOOKUP(B1493,'[3]Cells Huawei 27042026 10h'!$B:$B,'[3]Cells Huawei 27042026 10h'!$T:$T,"")</f>
        <v/>
      </c>
      <c r="AJ1493" s="18" t="str">
        <f>_xlfn.XLOOKUP(B1493,'[3]Cells Huawei 27042026 15h'!$B:$B,'[3]Cells Huawei 27042026 15h'!$T:$T,"")</f>
        <v/>
      </c>
      <c r="AK1493" s="18" t="str">
        <f>_xlfn.XLOOKUP(B1493,'[4]cells down 27042026 11h28'!$B:$B,'[4]cells down 27042026 11h28'!$R:$R,"")</f>
        <v/>
      </c>
      <c r="AL1493" s="18" t="str">
        <f>_xlfn.XLOOKUP(B1493,'[4]cells down 27042026 18h01'!$B:$B,'[4]cells down 27042026 18h01'!$R:$R,"")</f>
        <v/>
      </c>
      <c r="AM1493" s="18" t="str">
        <f>_xlfn.XLOOKUP(B1493,'[5]cell downs 27042026 11h'!$B:$B,'[5]cell downs 27042026 11h'!$R:$R,"")</f>
        <v/>
      </c>
      <c r="AN1493" s="18" t="str">
        <f>_xlfn.XLOOKUP(B1493,'[5]cell downs 27042026 17h40'!$B:$B,'[5]cell downs 27042026 17h40'!$R:$R,"")</f>
        <v/>
      </c>
      <c r="AO1493" s="18" t="str">
        <f>_xlfn.XLOOKUP(B1493,'[6]ALL SITES DOWN'!$D:$D,'[6]ALL SITES DOWN'!$J:$J,"")</f>
        <v/>
      </c>
      <c r="AP1493" s="18" t="str">
        <f>_xlfn.XLOOKUP(B1493,'[7]ALL SITES DOWN'!$D:$D,'[7]ALL SITES DOWN'!$J:$J,"")</f>
        <v/>
      </c>
      <c r="AQ1493" s="9" t="str">
        <f>_xlfn.XLOOKUP(B1493,[8]sheet1!$AC:$AC,[8]sheet1!$AF:$AF,"")</f>
        <v/>
      </c>
      <c r="AR1493" s="14"/>
      <c r="AS1493" s="14" t="s">
        <v>5465</v>
      </c>
      <c r="AT1493" s="14" t="str">
        <f>_xlfn.XLOOKUP(B1493,'[9]cell downs 18042026 17h'!$B:$B,'[9]cell downs 18042026 17h'!$B:$B,"")</f>
        <v/>
      </c>
      <c r="AU1493" s="14" t="str">
        <f>_xlfn.XLOOKUP(B1493,'[10]Cells Huawei 19042026 15h'!$B:$B,'[10]Cells Huawei 19042026 15h'!$B:$B,"")</f>
        <v/>
      </c>
      <c r="AV1493" s="9" t="str">
        <f>_xlfn.XLOOKUP(B1493,'[11]cells down 19042026 9H40'!$B:$B,'[11]cells down 19042026 9H40'!$B:$B,"")</f>
        <v/>
      </c>
    </row>
    <row r="1494" spans="1:48" hidden="1" x14ac:dyDescent="0.3">
      <c r="A1494" s="1" t="s">
        <v>4806</v>
      </c>
      <c r="B1494" s="8" t="s">
        <v>4807</v>
      </c>
      <c r="C1494" s="3" t="str">
        <f>_xlfn.XLOOKUP(B1494,'[1]daily break down'!$D:$D,'[1]daily break down'!$E:$E,"")</f>
        <v>Douala</v>
      </c>
      <c r="D1494" s="1" t="s">
        <v>11</v>
      </c>
      <c r="E1494" s="1" t="s">
        <v>12</v>
      </c>
      <c r="F1494" s="3" t="s">
        <v>31</v>
      </c>
      <c r="G1494" s="1" t="s">
        <v>32</v>
      </c>
      <c r="H1494" s="29" t="str">
        <f>_xlfn.XLOOKUP(B1494,[2]CALCULATION!$B:$B,[2]CALCULATION!$H:$H,"")</f>
        <v>ZTE</v>
      </c>
      <c r="I1494" s="26">
        <v>0.46121512528785746</v>
      </c>
      <c r="J1494" s="26">
        <v>0</v>
      </c>
      <c r="K1494" s="26">
        <v>0</v>
      </c>
      <c r="L1494" s="26">
        <v>0</v>
      </c>
      <c r="M1494" s="26">
        <v>0</v>
      </c>
      <c r="N1494" s="26">
        <v>0</v>
      </c>
      <c r="O1494" s="26">
        <v>0</v>
      </c>
      <c r="P1494" s="114" t="s">
        <v>6364</v>
      </c>
      <c r="Q1494" s="42" t="s">
        <v>5538</v>
      </c>
      <c r="R1494" s="42"/>
      <c r="S1494" s="41" t="str" cm="1">
        <f t="array" ref="S1494">IFERROR(_xlfn.IFS(
U1494="MPR ISSUE","PDH",
U1494="BSS Hardware Issue","BSS",
U1494="Sites strategiques, MLL, Pylone, etc.","ENVTECH",
U1494="AKTIVCO DEFAUT GE &amp; POWER Cabinet","AKTIVCO",
U1494="AKTIVCO Coupure ENEO &amp; Baisse de tension","AKTIVCO GRID ONLY",
U1494="Coupure ENEO &amp; Baisse de tension","IHS GRID ONLY",
U1494="Defaut GE &amp; POWER Cabinet","IHS",
U1494="Sharing","Partners",
U1494="Sites strategiques &amp; DataCenter","SST &amp; DC",
U1494="Exclu","Exclu",
U1494="SAT","SAT",
U1494="SPARE-ISSUE","SPARE-ISSUE",
U1494="Fiber CAmtel","TRANS_FO_CAMTEL",
U1494="Fiber AOF","Fiber AOF",
U1494="Projet OCM (HUAWEI)","TRAVAUX-HUAWEI",
U1494="Projet OCM (NOKIA)","TRAVAUX-NOKIA",
U1494="ACCESS-ISSUE","ACCESS-ISSUE",
U1494="Projet OCM (ZTE, NOKIA, autres projets)","TRAVAUX OCM",
U1494="No root CAuse","No root cause",
U1494="ODU HS","PDH",
U1494="IP &amp; VLAN","PDH",
U1494="Warehouse HUAWEI","SPARE-ISSUE",
U1494="SPARE-HS","SPARE-ISSUE",
U1494="Power Telco","BSS",U1494="no impacts","no impacts"
),"")</f>
        <v>No root cause</v>
      </c>
      <c r="T1494" s="41" t="str" cm="1">
        <f t="array" ref="T1494">IFERROR(_xlfn.IFS(
U1494="MPR ISSUE","TX ISSUE",
U1494="BSS Hardware Issue","RAN ISSUE",
U1494="Sites strategiques, MLL, Pylone, etc.","ENVTECH",
U1494="AKTIVCO DEFAUT GE &amp; POWER Cabinet","POWER ISSUE",
U1494="AKTIVCO Coupure ENEO &amp; Baisse de tension","POWER ISSUE",
U1494="Coupure ENEO &amp; Baisse de tension","POWER ISSUE",
U1494="Defaut GE &amp; POWER Cabinet","POWER ISSUE",
U1494="Sharing","POWER ISSUE",
U1494="Sites strategiques &amp; DataCenter","POWER ISSUE",
U1494="Exclu","Exclu",
U1494="SAT","TX ISSUE",
U1494="SPARE-ISSUE","SPARE-ISSUE",
U1494="Fiber CAmtel","TX ISSUE",
U1494="Fiber AOF","TX ISSUE",
U1494="Projet OCM (HUAWEI)","TRAVAUX-HUAWEI",
U1494="Projet OCM (NOKIA)","TRAVAUX -NOKIA",
U1494="ACCESS-ISSUE","ACCESS-ISSUE",
U1494="Projet OCM (ZTE, NOKIA, autres projets)","TRAVAUX OCM",
U1494="No root CAuse","No root cause",
U1494="ODU HS","TX ISSUE",
U1494="IP &amp; VLAN","TX ISSUE",
U1494="Warehouse HUAWEI","SPARE-ISSUE",
U1494="SPARE-HS","SPARE-ISSUE",
U1494="Power Telco","RAN ISSUE",U1494="no impacts","no impacts"
),"")</f>
        <v>No root cause</v>
      </c>
      <c r="U1494" s="68" t="s">
        <v>5691</v>
      </c>
      <c r="V1494" s="41" t="str" cm="1">
        <f t="array" ref="V1494">IFERROR(_xlfn.IFS(
U1494="MPR ISSUE","ACTIVE",
U1494="BSS Hardware Issue","ACTIVE",
U1494="Sites strategiques, MLL, Pylone, etc.","PASSIVE",
U1494="AKTIVCO DEFAUT GE &amp; POWER Cabinet","PASSIVE",
U1494="AKTIVCO Coupure ENEO &amp; Baisse de tension","PASSIVE",
U1494="Coupure ENEO &amp; Baisse de tension","PASSIVE",
U1494="Defaut GE &amp; POWER Cabinet","PASSIVE",
U1494="Sharing","PASSIVE",
U1494="Sites strategiques &amp; DataCenter","PASSIVE",
U1494="Exclu","Exclu",
U1494="SAT","ACTIVE",
U1494="SPARE-ISSUE","SPARE-ISSUE",
U1494="Fiber CAmtel","ACTIVE",
U1494="Fiber AOF","ACTIVE",
U1494="Projet OCM (HUAWEI)","PLANNED WORKS",
U1494="Projet OCM (NOKIA)","PLANNED WORKS",
U1494="ACCESS-ISSUE","ACCESS-ISSUE",
U1494="Projet OCM (ZTE, NOKIA, autres projets)","PLANNED WORKS",
U1494="No root CAuse","No root cause",
U1494="ODU HS","ACTIVE",
U1494="IP &amp; VLAN","ACTIVE",
U1494="Warehouse HUAWEI","SPARE-ISSUE",
U1494="SPARE-HS","SPARE-ISSUE",
U1494="Power Telco","ACTIVE", U1494="no impacts","no impacts"
),"")</f>
        <v>No root cause</v>
      </c>
      <c r="W1494" s="113"/>
      <c r="X1494" s="113"/>
      <c r="Y1494" s="113"/>
      <c r="Z1494" s="113"/>
      <c r="AA1494" s="113"/>
      <c r="AB1494" s="17" t="s">
        <v>5465</v>
      </c>
      <c r="AC1494" s="17" t="str">
        <f>_xlfn.XLOOKUP(B1494,'INCIDENT-04-27-2026'!E:E,'INCIDENT-04-27-2026'!F:F,"")</f>
        <v/>
      </c>
      <c r="AD1494" s="9"/>
      <c r="AE1494" s="7" t="s">
        <v>5465</v>
      </c>
      <c r="AF1494" s="6" t="str">
        <f>_xlfn.XLOOKUP(B1494,'[13]Input_27-04'!$B:$B,'[13]Input_27-04'!$M:$M,"")</f>
        <v/>
      </c>
      <c r="AG1494" s="7"/>
      <c r="AH1494" s="3"/>
      <c r="AI1494" s="18" t="str">
        <f>_xlfn.XLOOKUP(B1494,'[3]Cells Huawei 27042026 10h'!$B:$B,'[3]Cells Huawei 27042026 10h'!$T:$T,"")</f>
        <v/>
      </c>
      <c r="AJ1494" s="18" t="str">
        <f>_xlfn.XLOOKUP(B1494,'[3]Cells Huawei 27042026 15h'!$B:$B,'[3]Cells Huawei 27042026 15h'!$T:$T,"")</f>
        <v/>
      </c>
      <c r="AK1494" s="18" t="str">
        <f>_xlfn.XLOOKUP(B1494,'[4]cells down 27042026 11h28'!$B:$B,'[4]cells down 27042026 11h28'!$R:$R,"")</f>
        <v/>
      </c>
      <c r="AL1494" s="18" t="str">
        <f>_xlfn.XLOOKUP(B1494,'[4]cells down 27042026 18h01'!$B:$B,'[4]cells down 27042026 18h01'!$R:$R,"")</f>
        <v/>
      </c>
      <c r="AM1494" s="18" t="str">
        <f>_xlfn.XLOOKUP(B1494,'[5]cell downs 27042026 11h'!$B:$B,'[5]cell downs 27042026 11h'!$R:$R,"")</f>
        <v/>
      </c>
      <c r="AN1494" s="18" t="str">
        <f>_xlfn.XLOOKUP(B1494,'[5]cell downs 27042026 17h40'!$B:$B,'[5]cell downs 27042026 17h40'!$R:$R,"")</f>
        <v/>
      </c>
      <c r="AO1494" s="18" t="str">
        <f>_xlfn.XLOOKUP(B1494,'[6]ALL SITES DOWN'!$D:$D,'[6]ALL SITES DOWN'!$J:$J,"")</f>
        <v/>
      </c>
      <c r="AP1494" s="18" t="str">
        <f>_xlfn.XLOOKUP(B1494,'[7]ALL SITES DOWN'!$D:$D,'[7]ALL SITES DOWN'!$J:$J,"")</f>
        <v/>
      </c>
      <c r="AQ1494" s="9" t="str">
        <f>_xlfn.XLOOKUP(B1494,[8]sheet1!$AC:$AC,[8]sheet1!$AF:$AF,"")</f>
        <v/>
      </c>
      <c r="AR1494" s="14"/>
      <c r="AS1494" s="14" t="s">
        <v>5465</v>
      </c>
      <c r="AT1494" s="14" t="str">
        <f>_xlfn.XLOOKUP(B1494,'[9]cell downs 18042026 17h'!$B:$B,'[9]cell downs 18042026 17h'!$B:$B,"")</f>
        <v/>
      </c>
      <c r="AU1494" s="14" t="str">
        <f>_xlfn.XLOOKUP(B1494,'[10]Cells Huawei 19042026 15h'!$B:$B,'[10]Cells Huawei 19042026 15h'!$B:$B,"")</f>
        <v/>
      </c>
      <c r="AV1494" s="9" t="str">
        <f>_xlfn.XLOOKUP(B1494,'[11]cells down 19042026 9H40'!$B:$B,'[11]cells down 19042026 9H40'!$B:$B,"")</f>
        <v/>
      </c>
    </row>
    <row r="1495" spans="1:48" hidden="1" x14ac:dyDescent="0.3">
      <c r="A1495" s="1" t="s">
        <v>3076</v>
      </c>
      <c r="B1495" s="8" t="s">
        <v>3077</v>
      </c>
      <c r="C1495" s="3" t="str">
        <f>_xlfn.XLOOKUP(B1495,'[1]daily break down'!$D:$D,'[1]daily break down'!$E:$E,"")</f>
        <v>EXTREME-NORD</v>
      </c>
      <c r="D1495" s="1" t="s">
        <v>11</v>
      </c>
      <c r="E1495" s="1" t="s">
        <v>12</v>
      </c>
      <c r="F1495" s="3" t="s">
        <v>55</v>
      </c>
      <c r="G1495" s="1" t="s">
        <v>84</v>
      </c>
      <c r="H1495" s="27" t="str">
        <f>_xlfn.XLOOKUP(B1495,[2]CALCULATION!$B:$B,[2]CALCULATION!$H:$H,"")</f>
        <v>Huawei</v>
      </c>
      <c r="I1495" s="26">
        <v>0</v>
      </c>
      <c r="J1495" s="26">
        <v>0</v>
      </c>
      <c r="K1495" s="26">
        <v>0</v>
      </c>
      <c r="L1495" s="26">
        <v>0</v>
      </c>
      <c r="M1495" s="26">
        <v>0</v>
      </c>
      <c r="N1495" s="26">
        <v>0</v>
      </c>
      <c r="O1495" s="26">
        <v>0</v>
      </c>
      <c r="P1495" s="114" t="s">
        <v>6364</v>
      </c>
      <c r="Q1495" s="42" t="s">
        <v>6353</v>
      </c>
      <c r="R1495" s="42"/>
      <c r="S1495" s="41" t="str" cm="1">
        <f t="array" ref="S1495">IFERROR(_xlfn.IFS(
U1495="MPR ISSUE","PDH",
U1495="BSS Hardware Issue","BSS",
U1495="Sites strategiques, MLL, Pylone, etc.","ENVTECH",
U1495="AKTIVCO DEFAUT GE &amp; POWER Cabinet","AKTIVCO",
U1495="AKTIVCO Coupure ENEO &amp; Baisse de tension","AKTIVCO GRID ONLY",
U1495="Coupure ENEO &amp; Baisse de tension","IHS GRID ONLY",
U1495="Defaut GE &amp; POWER Cabinet","IHS",
U1495="Sharing","Partners",
U1495="Sites strategiques &amp; DataCenter","SST &amp; DC",
U1495="Exclu","Exclu",
U1495="SAT","SAT",
U1495="SPARE-ISSUE","SPARE-ISSUE",
U1495="Fiber CAmtel","TRANS_FO_CAMTEL",
U1495="Fiber AOF","Fiber AOF",
U1495="Projet OCM (HUAWEI)","TRAVAUX-HUAWEI",
U1495="Projet OCM (NOKIA)","TRAVAUX-NOKIA",
U1495="ACCESS-ISSUE","ACCESS-ISSUE",
U1495="Projet OCM (ZTE, NOKIA, autres projets)","TRAVAUX OCM",
U1495="No root CAuse","No root cause",
U1495="ODU HS","PDH",
U1495="IP &amp; VLAN","PDH",
U1495="Warehouse HUAWEI","SPARE-ISSUE",
U1495="SPARE-HS","SPARE-ISSUE",
U1495="Power Telco","BSS",U1495="no impacts","no impacts"
),"")</f>
        <v/>
      </c>
      <c r="T1495" s="41" t="str" cm="1">
        <f t="array" ref="T1495">IFERROR(_xlfn.IFS(
U1495="MPR ISSUE","TX ISSUE",
U1495="BSS Hardware Issue","RAN ISSUE",
U1495="Sites strategiques, MLL, Pylone, etc.","ENVTECH",
U1495="AKTIVCO DEFAUT GE &amp; POWER Cabinet","POWER ISSUE",
U1495="AKTIVCO Coupure ENEO &amp; Baisse de tension","POWER ISSUE",
U1495="Coupure ENEO &amp; Baisse de tension","POWER ISSUE",
U1495="Defaut GE &amp; POWER Cabinet","POWER ISSUE",
U1495="Sharing","POWER ISSUE",
U1495="Sites strategiques &amp; DataCenter","POWER ISSUE",
U1495="Exclu","Exclu",
U1495="SAT","TX ISSUE",
U1495="SPARE-ISSUE","SPARE-ISSUE",
U1495="Fiber CAmtel","TX ISSUE",
U1495="Fiber AOF","TX ISSUE",
U1495="Projet OCM (HUAWEI)","TRAVAUX-HUAWEI",
U1495="Projet OCM (NOKIA)","TRAVAUX -NOKIA",
U1495="ACCESS-ISSUE","ACCESS-ISSUE",
U1495="Projet OCM (ZTE, NOKIA, autres projets)","TRAVAUX OCM",
U1495="No root CAuse","No root cause",
U1495="ODU HS","TX ISSUE",
U1495="IP &amp; VLAN","TX ISSUE",
U1495="Warehouse HUAWEI","SPARE-ISSUE",
U1495="SPARE-HS","SPARE-ISSUE",
U1495="Power Telco","RAN ISSUE",U1495="no impacts","no impacts"
),"")</f>
        <v/>
      </c>
      <c r="U1495" s="68"/>
      <c r="V1495" s="41" t="str" cm="1">
        <f t="array" ref="V1495">IFERROR(_xlfn.IFS(
U1495="MPR ISSUE","ACTIVE",
U1495="BSS Hardware Issue","ACTIVE",
U1495="Sites strategiques, MLL, Pylone, etc.","PASSIVE",
U1495="AKTIVCO DEFAUT GE &amp; POWER Cabinet","PASSIVE",
U1495="AKTIVCO Coupure ENEO &amp; Baisse de tension","PASSIVE",
U1495="Coupure ENEO &amp; Baisse de tension","PASSIVE",
U1495="Defaut GE &amp; POWER Cabinet","PASSIVE",
U1495="Sharing","PASSIVE",
U1495="Sites strategiques &amp; DataCenter","PASSIVE",
U1495="Exclu","Exclu",
U1495="SAT","ACTIVE",
U1495="SPARE-ISSUE","SPARE-ISSUE",
U1495="Fiber CAmtel","ACTIVE",
U1495="Fiber AOF","ACTIVE",
U1495="Projet OCM (HUAWEI)","PLANNED WORKS",
U1495="Projet OCM (NOKIA)","PLANNED WORKS",
U1495="ACCESS-ISSUE","ACCESS-ISSUE",
U1495="Projet OCM (ZTE, NOKIA, autres projets)","PLANNED WORKS",
U1495="No root CAuse","No root cause",
U1495="ODU HS","ACTIVE",
U1495="IP &amp; VLAN","ACTIVE",
U1495="Warehouse HUAWEI","SPARE-ISSUE",
U1495="SPARE-HS","SPARE-ISSUE",
U1495="Power Telco","ACTIVE", U1495="no impacts","no impacts"
),"")</f>
        <v/>
      </c>
      <c r="W1495" s="113"/>
      <c r="X1495" s="113"/>
      <c r="Y1495" s="113"/>
      <c r="Z1495" s="113"/>
      <c r="AA1495" s="113"/>
      <c r="AB1495" s="17" t="s">
        <v>5465</v>
      </c>
      <c r="AC1495" s="17" t="str">
        <f>_xlfn.XLOOKUP(B1495,'INCIDENT-04-27-2026'!E:E,'INCIDENT-04-27-2026'!F:F,"")</f>
        <v/>
      </c>
      <c r="AD1495" s="9"/>
      <c r="AE1495" s="7" t="s">
        <v>5465</v>
      </c>
      <c r="AF1495" s="6" t="str">
        <f>_xlfn.XLOOKUP(B1495,'[13]Input_27-04'!$B:$B,'[13]Input_27-04'!$M:$M,"")</f>
        <v/>
      </c>
      <c r="AG1495" s="7"/>
      <c r="AH1495" s="3"/>
      <c r="AI1495" s="18" t="str">
        <f>_xlfn.XLOOKUP(B1495,'[3]Cells Huawei 27042026 10h'!$B:$B,'[3]Cells Huawei 27042026 10h'!$T:$T,"")</f>
        <v/>
      </c>
      <c r="AJ1495" s="18" t="str">
        <f>_xlfn.XLOOKUP(B1495,'[3]Cells Huawei 27042026 15h'!$B:$B,'[3]Cells Huawei 27042026 15h'!$T:$T,"")</f>
        <v/>
      </c>
      <c r="AK1495" s="18" t="str">
        <f>_xlfn.XLOOKUP(B1495,'[4]cells down 27042026 11h28'!$B:$B,'[4]cells down 27042026 11h28'!$R:$R,"")</f>
        <v/>
      </c>
      <c r="AL1495" s="18" t="str">
        <f>_xlfn.XLOOKUP(B1495,'[4]cells down 27042026 18h01'!$B:$B,'[4]cells down 27042026 18h01'!$R:$R,"")</f>
        <v/>
      </c>
      <c r="AM1495" s="18" t="str">
        <f>_xlfn.XLOOKUP(B1495,'[5]cell downs 27042026 11h'!$B:$B,'[5]cell downs 27042026 11h'!$R:$R,"")</f>
        <v/>
      </c>
      <c r="AN1495" s="18" t="str">
        <f>_xlfn.XLOOKUP(B1495,'[5]cell downs 27042026 17h40'!$B:$B,'[5]cell downs 27042026 17h40'!$R:$R,"")</f>
        <v/>
      </c>
      <c r="AO1495" s="18" t="str">
        <f>_xlfn.XLOOKUP(B1495,'[6]ALL SITES DOWN'!$D:$D,'[6]ALL SITES DOWN'!$J:$J,"")</f>
        <v/>
      </c>
      <c r="AP1495" s="18" t="str">
        <f>_xlfn.XLOOKUP(B1495,'[7]ALL SITES DOWN'!$D:$D,'[7]ALL SITES DOWN'!$J:$J,"")</f>
        <v/>
      </c>
      <c r="AQ1495" s="9" t="str">
        <f>_xlfn.XLOOKUP(B1495,[8]sheet1!$AC:$AC,[8]sheet1!$AF:$AF,"")</f>
        <v/>
      </c>
      <c r="AR1495" s="14"/>
      <c r="AS1495" s="14" t="s">
        <v>5465</v>
      </c>
      <c r="AT1495" s="14" t="str">
        <f>_xlfn.XLOOKUP(B1495,'[9]cell downs 18042026 17h'!$B:$B,'[9]cell downs 18042026 17h'!$B:$B,"")</f>
        <v/>
      </c>
      <c r="AU1495" s="14" t="str">
        <f>_xlfn.XLOOKUP(B1495,'[10]Cells Huawei 19042026 15h'!$B:$B,'[10]Cells Huawei 19042026 15h'!$B:$B,"")</f>
        <v/>
      </c>
      <c r="AV1495" s="9" t="str">
        <f>_xlfn.XLOOKUP(B1495,'[11]cells down 19042026 9H40'!$B:$B,'[11]cells down 19042026 9H40'!$B:$B,"")</f>
        <v/>
      </c>
    </row>
    <row r="1496" spans="1:48" hidden="1" x14ac:dyDescent="0.3">
      <c r="A1496" s="1" t="s">
        <v>3162</v>
      </c>
      <c r="B1496" s="8" t="s">
        <v>3163</v>
      </c>
      <c r="C1496" s="3" t="str">
        <f>_xlfn.XLOOKUP(B1496,'[1]daily break down'!$D:$D,'[1]daily break down'!$E:$E,"")</f>
        <v>Douala</v>
      </c>
      <c r="D1496" s="1" t="s">
        <v>21</v>
      </c>
      <c r="E1496" s="1" t="s">
        <v>30</v>
      </c>
      <c r="F1496" s="3" t="s">
        <v>31</v>
      </c>
      <c r="G1496" s="1" t="s">
        <v>32</v>
      </c>
      <c r="H1496" s="29" t="str">
        <f>_xlfn.XLOOKUP(B1496,[2]CALCULATION!$B:$B,[2]CALCULATION!$H:$H,"")</f>
        <v>ZTE</v>
      </c>
      <c r="I1496" s="26">
        <v>0.33931236498845746</v>
      </c>
      <c r="J1496" s="26">
        <v>0</v>
      </c>
      <c r="K1496" s="26">
        <v>0</v>
      </c>
      <c r="L1496" s="26">
        <v>0</v>
      </c>
      <c r="M1496" s="26">
        <v>0</v>
      </c>
      <c r="N1496" s="26">
        <v>0</v>
      </c>
      <c r="O1496" s="26">
        <v>0</v>
      </c>
      <c r="P1496" s="114" t="s">
        <v>6364</v>
      </c>
      <c r="Q1496" s="42" t="s">
        <v>5538</v>
      </c>
      <c r="R1496" s="42"/>
      <c r="S1496" s="41" t="str" cm="1">
        <f t="array" ref="S1496">IFERROR(_xlfn.IFS(
U1496="MPR ISSUE","PDH",
U1496="BSS Hardware Issue","BSS",
U1496="Sites strategiques, MLL, Pylone, etc.","ENVTECH",
U1496="AKTIVCO DEFAUT GE &amp; POWER Cabinet","AKTIVCO",
U1496="AKTIVCO Coupure ENEO &amp; Baisse de tension","AKTIVCO GRID ONLY",
U1496="Coupure ENEO &amp; Baisse de tension","IHS GRID ONLY",
U1496="Defaut GE &amp; POWER Cabinet","IHS",
U1496="Sharing","Partners",
U1496="Sites strategiques &amp; DataCenter","SST &amp; DC",
U1496="Exclu","Exclu",
U1496="SAT","SAT",
U1496="SPARE-ISSUE","SPARE-ISSUE",
U1496="Fiber CAmtel","TRANS_FO_CAMTEL",
U1496="Fiber AOF","Fiber AOF",
U1496="Projet OCM (HUAWEI)","TRAVAUX-HUAWEI",
U1496="Projet OCM (NOKIA)","TRAVAUX-NOKIA",
U1496="ACCESS-ISSUE","ACCESS-ISSUE",
U1496="Projet OCM (ZTE, NOKIA, autres projets)","TRAVAUX OCM",
U1496="No root CAuse","No root cause",
U1496="ODU HS","PDH",
U1496="IP &amp; VLAN","PDH",
U1496="Warehouse HUAWEI","SPARE-ISSUE",
U1496="SPARE-HS","SPARE-ISSUE",
U1496="Power Telco","BSS",U1496="no impacts","no impacts"
),"")</f>
        <v>No root cause</v>
      </c>
      <c r="T1496" s="41" t="str" cm="1">
        <f t="array" ref="T1496">IFERROR(_xlfn.IFS(
U1496="MPR ISSUE","TX ISSUE",
U1496="BSS Hardware Issue","RAN ISSUE",
U1496="Sites strategiques, MLL, Pylone, etc.","ENVTECH",
U1496="AKTIVCO DEFAUT GE &amp; POWER Cabinet","POWER ISSUE",
U1496="AKTIVCO Coupure ENEO &amp; Baisse de tension","POWER ISSUE",
U1496="Coupure ENEO &amp; Baisse de tension","POWER ISSUE",
U1496="Defaut GE &amp; POWER Cabinet","POWER ISSUE",
U1496="Sharing","POWER ISSUE",
U1496="Sites strategiques &amp; DataCenter","POWER ISSUE",
U1496="Exclu","Exclu",
U1496="SAT","TX ISSUE",
U1496="SPARE-ISSUE","SPARE-ISSUE",
U1496="Fiber CAmtel","TX ISSUE",
U1496="Fiber AOF","TX ISSUE",
U1496="Projet OCM (HUAWEI)","TRAVAUX-HUAWEI",
U1496="Projet OCM (NOKIA)","TRAVAUX -NOKIA",
U1496="ACCESS-ISSUE","ACCESS-ISSUE",
U1496="Projet OCM (ZTE, NOKIA, autres projets)","TRAVAUX OCM",
U1496="No root CAuse","No root cause",
U1496="ODU HS","TX ISSUE",
U1496="IP &amp; VLAN","TX ISSUE",
U1496="Warehouse HUAWEI","SPARE-ISSUE",
U1496="SPARE-HS","SPARE-ISSUE",
U1496="Power Telco","RAN ISSUE",U1496="no impacts","no impacts"
),"")</f>
        <v>No root cause</v>
      </c>
      <c r="U1496" s="68" t="s">
        <v>5691</v>
      </c>
      <c r="V1496" s="41" t="str" cm="1">
        <f t="array" ref="V1496">IFERROR(_xlfn.IFS(
U1496="MPR ISSUE","ACTIVE",
U1496="BSS Hardware Issue","ACTIVE",
U1496="Sites strategiques, MLL, Pylone, etc.","PASSIVE",
U1496="AKTIVCO DEFAUT GE &amp; POWER Cabinet","PASSIVE",
U1496="AKTIVCO Coupure ENEO &amp; Baisse de tension","PASSIVE",
U1496="Coupure ENEO &amp; Baisse de tension","PASSIVE",
U1496="Defaut GE &amp; POWER Cabinet","PASSIVE",
U1496="Sharing","PASSIVE",
U1496="Sites strategiques &amp; DataCenter","PASSIVE",
U1496="Exclu","Exclu",
U1496="SAT","ACTIVE",
U1496="SPARE-ISSUE","SPARE-ISSUE",
U1496="Fiber CAmtel","ACTIVE",
U1496="Fiber AOF","ACTIVE",
U1496="Projet OCM (HUAWEI)","PLANNED WORKS",
U1496="Projet OCM (NOKIA)","PLANNED WORKS",
U1496="ACCESS-ISSUE","ACCESS-ISSUE",
U1496="Projet OCM (ZTE, NOKIA, autres projets)","PLANNED WORKS",
U1496="No root CAuse","No root cause",
U1496="ODU HS","ACTIVE",
U1496="IP &amp; VLAN","ACTIVE",
U1496="Warehouse HUAWEI","SPARE-ISSUE",
U1496="SPARE-HS","SPARE-ISSUE",
U1496="Power Telco","ACTIVE", U1496="no impacts","no impacts"
),"")</f>
        <v>No root cause</v>
      </c>
      <c r="W1496" s="113"/>
      <c r="X1496" s="113"/>
      <c r="Y1496" s="113"/>
      <c r="Z1496" s="113"/>
      <c r="AA1496" s="113"/>
      <c r="AB1496" s="17" t="s">
        <v>5465</v>
      </c>
      <c r="AC1496" s="17" t="str">
        <f>_xlfn.XLOOKUP(B1496,'INCIDENT-04-27-2026'!E:E,'INCIDENT-04-27-2026'!F:F,"")</f>
        <v/>
      </c>
      <c r="AD1496" s="9"/>
      <c r="AE1496" s="7" t="s">
        <v>5465</v>
      </c>
      <c r="AF1496" s="6" t="str">
        <f>_xlfn.XLOOKUP(B1496,'[13]Input_27-04'!$B:$B,'[13]Input_27-04'!$M:$M,"")</f>
        <v/>
      </c>
      <c r="AG1496" s="7"/>
      <c r="AH1496" s="3"/>
      <c r="AI1496" s="18" t="str">
        <f>_xlfn.XLOOKUP(B1496,'[3]Cells Huawei 27042026 10h'!$B:$B,'[3]Cells Huawei 27042026 10h'!$T:$T,"")</f>
        <v/>
      </c>
      <c r="AJ1496" s="18" t="str">
        <f>_xlfn.XLOOKUP(B1496,'[3]Cells Huawei 27042026 15h'!$B:$B,'[3]Cells Huawei 27042026 15h'!$T:$T,"")</f>
        <v/>
      </c>
      <c r="AK1496" s="18" t="str">
        <f>_xlfn.XLOOKUP(B1496,'[4]cells down 27042026 11h28'!$B:$B,'[4]cells down 27042026 11h28'!$R:$R,"")</f>
        <v/>
      </c>
      <c r="AL1496" s="18" t="str">
        <f>_xlfn.XLOOKUP(B1496,'[4]cells down 27042026 18h01'!$B:$B,'[4]cells down 27042026 18h01'!$R:$R,"")</f>
        <v/>
      </c>
      <c r="AM1496" s="18" t="str">
        <f>_xlfn.XLOOKUP(B1496,'[5]cell downs 27042026 11h'!$B:$B,'[5]cell downs 27042026 11h'!$R:$R,"")</f>
        <v/>
      </c>
      <c r="AN1496" s="18" t="str">
        <f>_xlfn.XLOOKUP(B1496,'[5]cell downs 27042026 17h40'!$B:$B,'[5]cell downs 27042026 17h40'!$R:$R,"")</f>
        <v/>
      </c>
      <c r="AO1496" s="18" t="str">
        <f>_xlfn.XLOOKUP(B1496,'[6]ALL SITES DOWN'!$D:$D,'[6]ALL SITES DOWN'!$J:$J,"")</f>
        <v/>
      </c>
      <c r="AP1496" s="18" t="str">
        <f>_xlfn.XLOOKUP(B1496,'[7]ALL SITES DOWN'!$D:$D,'[7]ALL SITES DOWN'!$J:$J,"")</f>
        <v/>
      </c>
      <c r="AQ1496" s="9" t="str">
        <f>_xlfn.XLOOKUP(B1496,[8]sheet1!$AC:$AC,[8]sheet1!$AF:$AF,"")</f>
        <v/>
      </c>
      <c r="AR1496" s="14"/>
      <c r="AS1496" s="14" t="s">
        <v>5465</v>
      </c>
      <c r="AT1496" s="14" t="str">
        <f>_xlfn.XLOOKUP(B1496,'[9]cell downs 18042026 17h'!$B:$B,'[9]cell downs 18042026 17h'!$B:$B,"")</f>
        <v/>
      </c>
      <c r="AU1496" s="14" t="str">
        <f>_xlfn.XLOOKUP(B1496,'[10]Cells Huawei 19042026 15h'!$B:$B,'[10]Cells Huawei 19042026 15h'!$B:$B,"")</f>
        <v/>
      </c>
      <c r="AV1496" s="9" t="str">
        <f>_xlfn.XLOOKUP(B1496,'[11]cells down 19042026 9H40'!$B:$B,'[11]cells down 19042026 9H40'!$B:$B,"")</f>
        <v/>
      </c>
    </row>
    <row r="1497" spans="1:48" hidden="1" x14ac:dyDescent="0.3">
      <c r="A1497" s="1" t="s">
        <v>1472</v>
      </c>
      <c r="B1497" s="1" t="s">
        <v>1473</v>
      </c>
      <c r="C1497" s="3" t="str">
        <f>_xlfn.XLOOKUP(B1497,'[1]daily break down'!$D:$D,'[1]daily break down'!$E:$E,"")</f>
        <v>Douala</v>
      </c>
      <c r="D1497" s="1" t="s">
        <v>21</v>
      </c>
      <c r="E1497" s="1" t="s">
        <v>30</v>
      </c>
      <c r="F1497" s="3" t="s">
        <v>31</v>
      </c>
      <c r="G1497" s="1" t="s">
        <v>32</v>
      </c>
      <c r="H1497" s="29" t="str">
        <f>_xlfn.XLOOKUP(B1497,[2]CALCULATION!$B:$B,[2]CALCULATION!$H:$H,"")</f>
        <v>ZTE</v>
      </c>
      <c r="I1497" s="26">
        <v>0.33927669483182271</v>
      </c>
      <c r="J1497" s="26">
        <v>0</v>
      </c>
      <c r="K1497" s="26">
        <v>0</v>
      </c>
      <c r="L1497" s="26">
        <v>0</v>
      </c>
      <c r="M1497" s="26">
        <v>0</v>
      </c>
      <c r="N1497" s="26">
        <v>0</v>
      </c>
      <c r="O1497" s="26">
        <v>0</v>
      </c>
      <c r="P1497" s="114" t="s">
        <v>6364</v>
      </c>
      <c r="Q1497" s="42" t="s">
        <v>5538</v>
      </c>
      <c r="R1497" s="42"/>
      <c r="S1497" s="41" t="str" cm="1">
        <f t="array" ref="S1497">IFERROR(_xlfn.IFS(
U1497="MPR ISSUE","PDH",
U1497="BSS Hardware Issue","BSS",
U1497="Sites strategiques, MLL, Pylone, etc.","ENVTECH",
U1497="AKTIVCO DEFAUT GE &amp; POWER Cabinet","AKTIVCO",
U1497="AKTIVCO Coupure ENEO &amp; Baisse de tension","AKTIVCO GRID ONLY",
U1497="Coupure ENEO &amp; Baisse de tension","IHS GRID ONLY",
U1497="Defaut GE &amp; POWER Cabinet","IHS",
U1497="Sharing","Partners",
U1497="Sites strategiques &amp; DataCenter","SST &amp; DC",
U1497="Exclu","Exclu",
U1497="SAT","SAT",
U1497="SPARE-ISSUE","SPARE-ISSUE",
U1497="Fiber CAmtel","TRANS_FO_CAMTEL",
U1497="Fiber AOF","Fiber AOF",
U1497="Projet OCM (HUAWEI)","TRAVAUX-HUAWEI",
U1497="Projet OCM (NOKIA)","TRAVAUX-NOKIA",
U1497="ACCESS-ISSUE","ACCESS-ISSUE",
U1497="Projet OCM (ZTE, NOKIA, autres projets)","TRAVAUX OCM",
U1497="No root CAuse","No root cause",
U1497="ODU HS","PDH",
U1497="IP &amp; VLAN","PDH",
U1497="Warehouse HUAWEI","SPARE-ISSUE",
U1497="SPARE-HS","SPARE-ISSUE",
U1497="Power Telco","BSS",U1497="no impacts","no impacts"
),"")</f>
        <v>No root cause</v>
      </c>
      <c r="T1497" s="41" t="str" cm="1">
        <f t="array" ref="T1497">IFERROR(_xlfn.IFS(
U1497="MPR ISSUE","TX ISSUE",
U1497="BSS Hardware Issue","RAN ISSUE",
U1497="Sites strategiques, MLL, Pylone, etc.","ENVTECH",
U1497="AKTIVCO DEFAUT GE &amp; POWER Cabinet","POWER ISSUE",
U1497="AKTIVCO Coupure ENEO &amp; Baisse de tension","POWER ISSUE",
U1497="Coupure ENEO &amp; Baisse de tension","POWER ISSUE",
U1497="Defaut GE &amp; POWER Cabinet","POWER ISSUE",
U1497="Sharing","POWER ISSUE",
U1497="Sites strategiques &amp; DataCenter","POWER ISSUE",
U1497="Exclu","Exclu",
U1497="SAT","TX ISSUE",
U1497="SPARE-ISSUE","SPARE-ISSUE",
U1497="Fiber CAmtel","TX ISSUE",
U1497="Fiber AOF","TX ISSUE",
U1497="Projet OCM (HUAWEI)","TRAVAUX-HUAWEI",
U1497="Projet OCM (NOKIA)","TRAVAUX -NOKIA",
U1497="ACCESS-ISSUE","ACCESS-ISSUE",
U1497="Projet OCM (ZTE, NOKIA, autres projets)","TRAVAUX OCM",
U1497="No root CAuse","No root cause",
U1497="ODU HS","TX ISSUE",
U1497="IP &amp; VLAN","TX ISSUE",
U1497="Warehouse HUAWEI","SPARE-ISSUE",
U1497="SPARE-HS","SPARE-ISSUE",
U1497="Power Telco","RAN ISSUE",U1497="no impacts","no impacts"
),"")</f>
        <v>No root cause</v>
      </c>
      <c r="U1497" s="68" t="s">
        <v>5691</v>
      </c>
      <c r="V1497" s="41" t="str" cm="1">
        <f t="array" ref="V1497">IFERROR(_xlfn.IFS(
U1497="MPR ISSUE","ACTIVE",
U1497="BSS Hardware Issue","ACTIVE",
U1497="Sites strategiques, MLL, Pylone, etc.","PASSIVE",
U1497="AKTIVCO DEFAUT GE &amp; POWER Cabinet","PASSIVE",
U1497="AKTIVCO Coupure ENEO &amp; Baisse de tension","PASSIVE",
U1497="Coupure ENEO &amp; Baisse de tension","PASSIVE",
U1497="Defaut GE &amp; POWER Cabinet","PASSIVE",
U1497="Sharing","PASSIVE",
U1497="Sites strategiques &amp; DataCenter","PASSIVE",
U1497="Exclu","Exclu",
U1497="SAT","ACTIVE",
U1497="SPARE-ISSUE","SPARE-ISSUE",
U1497="Fiber CAmtel","ACTIVE",
U1497="Fiber AOF","ACTIVE",
U1497="Projet OCM (HUAWEI)","PLANNED WORKS",
U1497="Projet OCM (NOKIA)","PLANNED WORKS",
U1497="ACCESS-ISSUE","ACCESS-ISSUE",
U1497="Projet OCM (ZTE, NOKIA, autres projets)","PLANNED WORKS",
U1497="No root CAuse","No root cause",
U1497="ODU HS","ACTIVE",
U1497="IP &amp; VLAN","ACTIVE",
U1497="Warehouse HUAWEI","SPARE-ISSUE",
U1497="SPARE-HS","SPARE-ISSUE",
U1497="Power Telco","ACTIVE", U1497="no impacts","no impacts"
),"")</f>
        <v>No root cause</v>
      </c>
      <c r="W1497" s="113"/>
      <c r="X1497" s="113"/>
      <c r="Y1497" s="113"/>
      <c r="Z1497" s="113"/>
      <c r="AA1497" s="113"/>
      <c r="AB1497" s="17" t="s">
        <v>5465</v>
      </c>
      <c r="AC1497" s="17" t="str">
        <f>_xlfn.XLOOKUP(B1497,'INCIDENT-04-27-2026'!E:E,'INCIDENT-04-27-2026'!F:F,"")</f>
        <v/>
      </c>
      <c r="AD1497" s="9"/>
      <c r="AE1497" s="7" t="s">
        <v>5465</v>
      </c>
      <c r="AF1497" s="6" t="str">
        <f>_xlfn.XLOOKUP(B1497,'[13]Input_27-04'!$B:$B,'[13]Input_27-04'!$M:$M,"")</f>
        <v/>
      </c>
      <c r="AG1497" s="7"/>
      <c r="AH1497" s="3"/>
      <c r="AI1497" s="18" t="str">
        <f>_xlfn.XLOOKUP(B1497,'[3]Cells Huawei 27042026 10h'!$B:$B,'[3]Cells Huawei 27042026 10h'!$T:$T,"")</f>
        <v/>
      </c>
      <c r="AJ1497" s="18" t="str">
        <f>_xlfn.XLOOKUP(B1497,'[3]Cells Huawei 27042026 15h'!$B:$B,'[3]Cells Huawei 27042026 15h'!$T:$T,"")</f>
        <v/>
      </c>
      <c r="AK1497" s="18" t="str">
        <f>_xlfn.XLOOKUP(B1497,'[4]cells down 27042026 11h28'!$B:$B,'[4]cells down 27042026 11h28'!$R:$R,"")</f>
        <v/>
      </c>
      <c r="AL1497" s="18" t="str">
        <f>_xlfn.XLOOKUP(B1497,'[4]cells down 27042026 18h01'!$B:$B,'[4]cells down 27042026 18h01'!$R:$R,"")</f>
        <v/>
      </c>
      <c r="AM1497" s="18" t="str">
        <f>_xlfn.XLOOKUP(B1497,'[5]cell downs 27042026 11h'!$B:$B,'[5]cell downs 27042026 11h'!$R:$R,"")</f>
        <v/>
      </c>
      <c r="AN1497" s="18" t="str">
        <f>_xlfn.XLOOKUP(B1497,'[5]cell downs 27042026 17h40'!$B:$B,'[5]cell downs 27042026 17h40'!$R:$R,"")</f>
        <v/>
      </c>
      <c r="AO1497" s="18" t="str">
        <f>_xlfn.XLOOKUP(B1497,'[6]ALL SITES DOWN'!$D:$D,'[6]ALL SITES DOWN'!$J:$J,"")</f>
        <v/>
      </c>
      <c r="AP1497" s="18" t="str">
        <f>_xlfn.XLOOKUP(B1497,'[7]ALL SITES DOWN'!$D:$D,'[7]ALL SITES DOWN'!$J:$J,"")</f>
        <v/>
      </c>
      <c r="AQ1497" s="9" t="str">
        <f>_xlfn.XLOOKUP(B1497,[8]sheet1!$AC:$AC,[8]sheet1!$AF:$AF,"")</f>
        <v/>
      </c>
      <c r="AR1497" s="14"/>
      <c r="AS1497" s="14" t="s">
        <v>5465</v>
      </c>
      <c r="AT1497" s="14" t="str">
        <f>_xlfn.XLOOKUP(B1497,'[9]cell downs 18042026 17h'!$B:$B,'[9]cell downs 18042026 17h'!$B:$B,"")</f>
        <v/>
      </c>
      <c r="AU1497" s="14" t="str">
        <f>_xlfn.XLOOKUP(B1497,'[10]Cells Huawei 19042026 15h'!$B:$B,'[10]Cells Huawei 19042026 15h'!$B:$B,"")</f>
        <v/>
      </c>
      <c r="AV1497" s="9" t="str">
        <f>_xlfn.XLOOKUP(B1497,'[11]cells down 19042026 9H40'!$B:$B,'[11]cells down 19042026 9H40'!$B:$B,"")</f>
        <v/>
      </c>
    </row>
    <row r="1498" spans="1:48" hidden="1" x14ac:dyDescent="0.3">
      <c r="A1498" s="1" t="s">
        <v>3124</v>
      </c>
      <c r="B1498" s="8" t="s">
        <v>3125</v>
      </c>
      <c r="C1498" s="3" t="str">
        <f>_xlfn.XLOOKUP(B1498,'[1]daily break down'!$D:$D,'[1]daily break down'!$E:$E,"")</f>
        <v>Douala</v>
      </c>
      <c r="D1498" s="1" t="s">
        <v>11</v>
      </c>
      <c r="E1498" s="1" t="s">
        <v>302</v>
      </c>
      <c r="F1498" s="3" t="s">
        <v>31</v>
      </c>
      <c r="G1498" s="1" t="s">
        <v>32</v>
      </c>
      <c r="H1498" s="29" t="str">
        <f>_xlfn.XLOOKUP(B1498,[2]CALCULATION!$B:$B,[2]CALCULATION!$H:$H,"")</f>
        <v>ZTE</v>
      </c>
      <c r="I1498" s="26">
        <v>0.33897349850042657</v>
      </c>
      <c r="J1498" s="26">
        <v>0</v>
      </c>
      <c r="K1498" s="26">
        <v>0</v>
      </c>
      <c r="L1498" s="26">
        <v>1.1949502472654845E-3</v>
      </c>
      <c r="M1498" s="26">
        <v>0</v>
      </c>
      <c r="N1498" s="26">
        <v>0</v>
      </c>
      <c r="O1498" s="26">
        <v>0</v>
      </c>
      <c r="P1498" s="114" t="s">
        <v>6364</v>
      </c>
      <c r="Q1498" s="42" t="s">
        <v>5538</v>
      </c>
      <c r="R1498" s="42"/>
      <c r="S1498" s="41" t="str" cm="1">
        <f t="array" ref="S1498">IFERROR(_xlfn.IFS(
U1498="MPR ISSUE","PDH",
U1498="BSS Hardware Issue","BSS",
U1498="Sites strategiques, MLL, Pylone, etc.","ENVTECH",
U1498="AKTIVCO DEFAUT GE &amp; POWER Cabinet","AKTIVCO",
U1498="AKTIVCO Coupure ENEO &amp; Baisse de tension","AKTIVCO GRID ONLY",
U1498="Coupure ENEO &amp; Baisse de tension","IHS GRID ONLY",
U1498="Defaut GE &amp; POWER Cabinet","IHS",
U1498="Sharing","Partners",
U1498="Sites strategiques &amp; DataCenter","SST &amp; DC",
U1498="Exclu","Exclu",
U1498="SAT","SAT",
U1498="SPARE-ISSUE","SPARE-ISSUE",
U1498="Fiber CAmtel","TRANS_FO_CAMTEL",
U1498="Fiber AOF","Fiber AOF",
U1498="Projet OCM (HUAWEI)","TRAVAUX-HUAWEI",
U1498="Projet OCM (NOKIA)","TRAVAUX-NOKIA",
U1498="ACCESS-ISSUE","ACCESS-ISSUE",
U1498="Projet OCM (ZTE, NOKIA, autres projets)","TRAVAUX OCM",
U1498="No root CAuse","No root cause",
U1498="ODU HS","PDH",
U1498="IP &amp; VLAN","PDH",
U1498="Warehouse HUAWEI","SPARE-ISSUE",
U1498="SPARE-HS","SPARE-ISSUE",
U1498="Power Telco","BSS",U1498="no impacts","no impacts"
),"")</f>
        <v>No root cause</v>
      </c>
      <c r="T1498" s="41" t="str" cm="1">
        <f t="array" ref="T1498">IFERROR(_xlfn.IFS(
U1498="MPR ISSUE","TX ISSUE",
U1498="BSS Hardware Issue","RAN ISSUE",
U1498="Sites strategiques, MLL, Pylone, etc.","ENVTECH",
U1498="AKTIVCO DEFAUT GE &amp; POWER Cabinet","POWER ISSUE",
U1498="AKTIVCO Coupure ENEO &amp; Baisse de tension","POWER ISSUE",
U1498="Coupure ENEO &amp; Baisse de tension","POWER ISSUE",
U1498="Defaut GE &amp; POWER Cabinet","POWER ISSUE",
U1498="Sharing","POWER ISSUE",
U1498="Sites strategiques &amp; DataCenter","POWER ISSUE",
U1498="Exclu","Exclu",
U1498="SAT","TX ISSUE",
U1498="SPARE-ISSUE","SPARE-ISSUE",
U1498="Fiber CAmtel","TX ISSUE",
U1498="Fiber AOF","TX ISSUE",
U1498="Projet OCM (HUAWEI)","TRAVAUX-HUAWEI",
U1498="Projet OCM (NOKIA)","TRAVAUX -NOKIA",
U1498="ACCESS-ISSUE","ACCESS-ISSUE",
U1498="Projet OCM (ZTE, NOKIA, autres projets)","TRAVAUX OCM",
U1498="No root CAuse","No root cause",
U1498="ODU HS","TX ISSUE",
U1498="IP &amp; VLAN","TX ISSUE",
U1498="Warehouse HUAWEI","SPARE-ISSUE",
U1498="SPARE-HS","SPARE-ISSUE",
U1498="Power Telco","RAN ISSUE",U1498="no impacts","no impacts"
),"")</f>
        <v>No root cause</v>
      </c>
      <c r="U1498" s="68" t="s">
        <v>5691</v>
      </c>
      <c r="V1498" s="41" t="str" cm="1">
        <f t="array" ref="V1498">IFERROR(_xlfn.IFS(
U1498="MPR ISSUE","ACTIVE",
U1498="BSS Hardware Issue","ACTIVE",
U1498="Sites strategiques, MLL, Pylone, etc.","PASSIVE",
U1498="AKTIVCO DEFAUT GE &amp; POWER Cabinet","PASSIVE",
U1498="AKTIVCO Coupure ENEO &amp; Baisse de tension","PASSIVE",
U1498="Coupure ENEO &amp; Baisse de tension","PASSIVE",
U1498="Defaut GE &amp; POWER Cabinet","PASSIVE",
U1498="Sharing","PASSIVE",
U1498="Sites strategiques &amp; DataCenter","PASSIVE",
U1498="Exclu","Exclu",
U1498="SAT","ACTIVE",
U1498="SPARE-ISSUE","SPARE-ISSUE",
U1498="Fiber CAmtel","ACTIVE",
U1498="Fiber AOF","ACTIVE",
U1498="Projet OCM (HUAWEI)","PLANNED WORKS",
U1498="Projet OCM (NOKIA)","PLANNED WORKS",
U1498="ACCESS-ISSUE","ACCESS-ISSUE",
U1498="Projet OCM (ZTE, NOKIA, autres projets)","PLANNED WORKS",
U1498="No root CAuse","No root cause",
U1498="ODU HS","ACTIVE",
U1498="IP &amp; VLAN","ACTIVE",
U1498="Warehouse HUAWEI","SPARE-ISSUE",
U1498="SPARE-HS","SPARE-ISSUE",
U1498="Power Telco","ACTIVE", U1498="no impacts","no impacts"
),"")</f>
        <v>No root cause</v>
      </c>
      <c r="W1498" s="113"/>
      <c r="X1498" s="113"/>
      <c r="Y1498" s="113"/>
      <c r="Z1498" s="113"/>
      <c r="AA1498" s="113"/>
      <c r="AB1498" s="17" t="s">
        <v>5465</v>
      </c>
      <c r="AC1498" s="17" t="str">
        <f>_xlfn.XLOOKUP(B1498,'INCIDENT-04-27-2026'!E:E,'INCIDENT-04-27-2026'!F:F,"")</f>
        <v/>
      </c>
      <c r="AD1498" s="9"/>
      <c r="AE1498" s="7" t="s">
        <v>5465</v>
      </c>
      <c r="AF1498" s="6" t="str">
        <f>_xlfn.XLOOKUP(B1498,'[13]Input_27-04'!$B:$B,'[13]Input_27-04'!$M:$M,"")</f>
        <v/>
      </c>
      <c r="AG1498" s="7"/>
      <c r="AH1498" s="3"/>
      <c r="AI1498" s="18" t="str">
        <f>_xlfn.XLOOKUP(B1498,'[3]Cells Huawei 27042026 10h'!$B:$B,'[3]Cells Huawei 27042026 10h'!$T:$T,"")</f>
        <v/>
      </c>
      <c r="AJ1498" s="18" t="str">
        <f>_xlfn.XLOOKUP(B1498,'[3]Cells Huawei 27042026 15h'!$B:$B,'[3]Cells Huawei 27042026 15h'!$T:$T,"")</f>
        <v/>
      </c>
      <c r="AK1498" s="18" t="str">
        <f>_xlfn.XLOOKUP(B1498,'[4]cells down 27042026 11h28'!$B:$B,'[4]cells down 27042026 11h28'!$R:$R,"")</f>
        <v/>
      </c>
      <c r="AL1498" s="18" t="str">
        <f>_xlfn.XLOOKUP(B1498,'[4]cells down 27042026 18h01'!$B:$B,'[4]cells down 27042026 18h01'!$R:$R,"")</f>
        <v/>
      </c>
      <c r="AM1498" s="18" t="str">
        <f>_xlfn.XLOOKUP(B1498,'[5]cell downs 27042026 11h'!$B:$B,'[5]cell downs 27042026 11h'!$R:$R,"")</f>
        <v/>
      </c>
      <c r="AN1498" s="18" t="str">
        <f>_xlfn.XLOOKUP(B1498,'[5]cell downs 27042026 17h40'!$B:$B,'[5]cell downs 27042026 17h40'!$R:$R,"")</f>
        <v/>
      </c>
      <c r="AO1498" s="18" t="str">
        <f>_xlfn.XLOOKUP(B1498,'[6]ALL SITES DOWN'!$D:$D,'[6]ALL SITES DOWN'!$J:$J,"")</f>
        <v/>
      </c>
      <c r="AP1498" s="18" t="str">
        <f>_xlfn.XLOOKUP(B1498,'[7]ALL SITES DOWN'!$D:$D,'[7]ALL SITES DOWN'!$J:$J,"")</f>
        <v/>
      </c>
      <c r="AQ1498" s="9" t="str">
        <f>_xlfn.XLOOKUP(B1498,[8]sheet1!$AC:$AC,[8]sheet1!$AF:$AF,"")</f>
        <v/>
      </c>
      <c r="AR1498" s="14"/>
      <c r="AS1498" s="14" t="s">
        <v>5465</v>
      </c>
      <c r="AT1498" s="14" t="str">
        <f>_xlfn.XLOOKUP(B1498,'[9]cell downs 18042026 17h'!$B:$B,'[9]cell downs 18042026 17h'!$B:$B,"")</f>
        <v/>
      </c>
      <c r="AU1498" s="14" t="str">
        <f>_xlfn.XLOOKUP(B1498,'[10]Cells Huawei 19042026 15h'!$B:$B,'[10]Cells Huawei 19042026 15h'!$B:$B,"")</f>
        <v/>
      </c>
      <c r="AV1498" s="9" t="str">
        <f>_xlfn.XLOOKUP(B1498,'[11]cells down 19042026 9H40'!$B:$B,'[11]cells down 19042026 9H40'!$B:$B,"")</f>
        <v/>
      </c>
    </row>
    <row r="1499" spans="1:48" hidden="1" x14ac:dyDescent="0.3">
      <c r="A1499" s="1" t="s">
        <v>1065</v>
      </c>
      <c r="B1499" s="1" t="s">
        <v>1066</v>
      </c>
      <c r="C1499" s="3" t="str">
        <f>_xlfn.XLOOKUP(B1499,'[1]daily break down'!$D:$D,'[1]daily break down'!$E:$E,"")</f>
        <v>Douala</v>
      </c>
      <c r="D1499" s="1" t="s">
        <v>11</v>
      </c>
      <c r="E1499" s="1" t="s">
        <v>145</v>
      </c>
      <c r="F1499" s="3" t="s">
        <v>31</v>
      </c>
      <c r="G1499" s="1" t="s">
        <v>32</v>
      </c>
      <c r="H1499" s="29" t="str">
        <f>_xlfn.XLOOKUP(B1499,[2]CALCULATION!$B:$B,[2]CALCULATION!$H:$H,"")</f>
        <v>ZTE</v>
      </c>
      <c r="I1499" s="26">
        <v>0.29911209846104686</v>
      </c>
      <c r="J1499" s="26">
        <v>0</v>
      </c>
      <c r="K1499" s="26">
        <v>0</v>
      </c>
      <c r="L1499" s="26">
        <v>0</v>
      </c>
      <c r="M1499" s="26">
        <v>0</v>
      </c>
      <c r="N1499" s="26">
        <v>0</v>
      </c>
      <c r="O1499" s="26">
        <v>0</v>
      </c>
      <c r="P1499" s="114" t="s">
        <v>6364</v>
      </c>
      <c r="Q1499" s="42" t="s">
        <v>5538</v>
      </c>
      <c r="R1499" s="42"/>
      <c r="S1499" s="41" t="str" cm="1">
        <f t="array" ref="S1499">IFERROR(_xlfn.IFS(
U1499="MPR ISSUE","PDH",
U1499="BSS Hardware Issue","BSS",
U1499="Sites strategiques, MLL, Pylone, etc.","ENVTECH",
U1499="AKTIVCO DEFAUT GE &amp; POWER Cabinet","AKTIVCO",
U1499="AKTIVCO Coupure ENEO &amp; Baisse de tension","AKTIVCO GRID ONLY",
U1499="Coupure ENEO &amp; Baisse de tension","IHS GRID ONLY",
U1499="Defaut GE &amp; POWER Cabinet","IHS",
U1499="Sharing","Partners",
U1499="Sites strategiques &amp; DataCenter","SST &amp; DC",
U1499="Exclu","Exclu",
U1499="SAT","SAT",
U1499="SPARE-ISSUE","SPARE-ISSUE",
U1499="Fiber CAmtel","TRANS_FO_CAMTEL",
U1499="Fiber AOF","Fiber AOF",
U1499="Projet OCM (HUAWEI)","TRAVAUX-HUAWEI",
U1499="Projet OCM (NOKIA)","TRAVAUX-NOKIA",
U1499="ACCESS-ISSUE","ACCESS-ISSUE",
U1499="Projet OCM (ZTE, NOKIA, autres projets)","TRAVAUX OCM",
U1499="No root CAuse","No root cause",
U1499="ODU HS","PDH",
U1499="IP &amp; VLAN","PDH",
U1499="Warehouse HUAWEI","SPARE-ISSUE",
U1499="SPARE-HS","SPARE-ISSUE",
U1499="Power Telco","BSS",U1499="no impacts","no impacts"
),"")</f>
        <v>No root cause</v>
      </c>
      <c r="T1499" s="41" t="str" cm="1">
        <f t="array" ref="T1499">IFERROR(_xlfn.IFS(
U1499="MPR ISSUE","TX ISSUE",
U1499="BSS Hardware Issue","RAN ISSUE",
U1499="Sites strategiques, MLL, Pylone, etc.","ENVTECH",
U1499="AKTIVCO DEFAUT GE &amp; POWER Cabinet","POWER ISSUE",
U1499="AKTIVCO Coupure ENEO &amp; Baisse de tension","POWER ISSUE",
U1499="Coupure ENEO &amp; Baisse de tension","POWER ISSUE",
U1499="Defaut GE &amp; POWER Cabinet","POWER ISSUE",
U1499="Sharing","POWER ISSUE",
U1499="Sites strategiques &amp; DataCenter","POWER ISSUE",
U1499="Exclu","Exclu",
U1499="SAT","TX ISSUE",
U1499="SPARE-ISSUE","SPARE-ISSUE",
U1499="Fiber CAmtel","TX ISSUE",
U1499="Fiber AOF","TX ISSUE",
U1499="Projet OCM (HUAWEI)","TRAVAUX-HUAWEI",
U1499="Projet OCM (NOKIA)","TRAVAUX -NOKIA",
U1499="ACCESS-ISSUE","ACCESS-ISSUE",
U1499="Projet OCM (ZTE, NOKIA, autres projets)","TRAVAUX OCM",
U1499="No root CAuse","No root cause",
U1499="ODU HS","TX ISSUE",
U1499="IP &amp; VLAN","TX ISSUE",
U1499="Warehouse HUAWEI","SPARE-ISSUE",
U1499="SPARE-HS","SPARE-ISSUE",
U1499="Power Telco","RAN ISSUE",U1499="no impacts","no impacts"
),"")</f>
        <v>No root cause</v>
      </c>
      <c r="U1499" s="68" t="s">
        <v>5691</v>
      </c>
      <c r="V1499" s="41" t="str" cm="1">
        <f t="array" ref="V1499">IFERROR(_xlfn.IFS(
U1499="MPR ISSUE","ACTIVE",
U1499="BSS Hardware Issue","ACTIVE",
U1499="Sites strategiques, MLL, Pylone, etc.","PASSIVE",
U1499="AKTIVCO DEFAUT GE &amp; POWER Cabinet","PASSIVE",
U1499="AKTIVCO Coupure ENEO &amp; Baisse de tension","PASSIVE",
U1499="Coupure ENEO &amp; Baisse de tension","PASSIVE",
U1499="Defaut GE &amp; POWER Cabinet","PASSIVE",
U1499="Sharing","PASSIVE",
U1499="Sites strategiques &amp; DataCenter","PASSIVE",
U1499="Exclu","Exclu",
U1499="SAT","ACTIVE",
U1499="SPARE-ISSUE","SPARE-ISSUE",
U1499="Fiber CAmtel","ACTIVE",
U1499="Fiber AOF","ACTIVE",
U1499="Projet OCM (HUAWEI)","PLANNED WORKS",
U1499="Projet OCM (NOKIA)","PLANNED WORKS",
U1499="ACCESS-ISSUE","ACCESS-ISSUE",
U1499="Projet OCM (ZTE, NOKIA, autres projets)","PLANNED WORKS",
U1499="No root CAuse","No root cause",
U1499="ODU HS","ACTIVE",
U1499="IP &amp; VLAN","ACTIVE",
U1499="Warehouse HUAWEI","SPARE-ISSUE",
U1499="SPARE-HS","SPARE-ISSUE",
U1499="Power Telco","ACTIVE", U1499="no impacts","no impacts"
),"")</f>
        <v>No root cause</v>
      </c>
      <c r="W1499" s="113"/>
      <c r="X1499" s="113"/>
      <c r="Y1499" s="113"/>
      <c r="Z1499" s="113"/>
      <c r="AA1499" s="113"/>
      <c r="AB1499" s="17" t="s">
        <v>5465</v>
      </c>
      <c r="AC1499" s="17" t="str">
        <f>_xlfn.XLOOKUP(B1499,'INCIDENT-04-27-2026'!E:E,'INCIDENT-04-27-2026'!F:F,"")</f>
        <v/>
      </c>
      <c r="AD1499" s="9"/>
      <c r="AE1499" s="7" t="s">
        <v>5465</v>
      </c>
      <c r="AF1499" s="6" t="str">
        <f>_xlfn.XLOOKUP(B1499,'[13]Input_27-04'!$B:$B,'[13]Input_27-04'!$M:$M,"")</f>
        <v/>
      </c>
      <c r="AG1499" s="7"/>
      <c r="AH1499" s="3"/>
      <c r="AI1499" s="18" t="str">
        <f>_xlfn.XLOOKUP(B1499,'[3]Cells Huawei 27042026 10h'!$B:$B,'[3]Cells Huawei 27042026 10h'!$T:$T,"")</f>
        <v/>
      </c>
      <c r="AJ1499" s="18" t="str">
        <f>_xlfn.XLOOKUP(B1499,'[3]Cells Huawei 27042026 15h'!$B:$B,'[3]Cells Huawei 27042026 15h'!$T:$T,"")</f>
        <v/>
      </c>
      <c r="AK1499" s="18" t="str">
        <f>_xlfn.XLOOKUP(B1499,'[4]cells down 27042026 11h28'!$B:$B,'[4]cells down 27042026 11h28'!$R:$R,"")</f>
        <v/>
      </c>
      <c r="AL1499" s="18" t="str">
        <f>_xlfn.XLOOKUP(B1499,'[4]cells down 27042026 18h01'!$B:$B,'[4]cells down 27042026 18h01'!$R:$R,"")</f>
        <v/>
      </c>
      <c r="AM1499" s="18" t="str">
        <f>_xlfn.XLOOKUP(B1499,'[5]cell downs 27042026 11h'!$B:$B,'[5]cell downs 27042026 11h'!$R:$R,"")</f>
        <v/>
      </c>
      <c r="AN1499" s="18" t="str">
        <f>_xlfn.XLOOKUP(B1499,'[5]cell downs 27042026 17h40'!$B:$B,'[5]cell downs 27042026 17h40'!$R:$R,"")</f>
        <v/>
      </c>
      <c r="AO1499" s="18" t="str">
        <f>_xlfn.XLOOKUP(B1499,'[6]ALL SITES DOWN'!$D:$D,'[6]ALL SITES DOWN'!$J:$J,"")</f>
        <v/>
      </c>
      <c r="AP1499" s="18" t="str">
        <f>_xlfn.XLOOKUP(B1499,'[7]ALL SITES DOWN'!$D:$D,'[7]ALL SITES DOWN'!$J:$J,"")</f>
        <v/>
      </c>
      <c r="AQ1499" s="9" t="str">
        <f>_xlfn.XLOOKUP(B1499,[8]sheet1!$AC:$AC,[8]sheet1!$AF:$AF,"")</f>
        <v/>
      </c>
      <c r="AR1499" s="14"/>
      <c r="AS1499" s="14" t="s">
        <v>5465</v>
      </c>
      <c r="AT1499" s="14" t="str">
        <f>_xlfn.XLOOKUP(B1499,'[9]cell downs 18042026 17h'!$B:$B,'[9]cell downs 18042026 17h'!$B:$B,"")</f>
        <v/>
      </c>
      <c r="AU1499" s="14" t="str">
        <f>_xlfn.XLOOKUP(B1499,'[10]Cells Huawei 19042026 15h'!$B:$B,'[10]Cells Huawei 19042026 15h'!$B:$B,"")</f>
        <v/>
      </c>
      <c r="AV1499" s="9" t="str">
        <f>_xlfn.XLOOKUP(B1499,'[11]cells down 19042026 9H40'!$B:$B,'[11]cells down 19042026 9H40'!$B:$B,"")</f>
        <v/>
      </c>
    </row>
    <row r="1500" spans="1:48" hidden="1" x14ac:dyDescent="0.3">
      <c r="A1500" s="1" t="s">
        <v>1259</v>
      </c>
      <c r="B1500" s="8" t="s">
        <v>1260</v>
      </c>
      <c r="C1500" s="3" t="str">
        <f>_xlfn.XLOOKUP(B1500,'[1]daily break down'!$D:$D,'[1]daily break down'!$E:$E,"")</f>
        <v>OUEST</v>
      </c>
      <c r="D1500" s="1" t="s">
        <v>21</v>
      </c>
      <c r="E1500" s="1" t="s">
        <v>36</v>
      </c>
      <c r="F1500" s="3" t="s">
        <v>102</v>
      </c>
      <c r="G1500" s="1" t="s">
        <v>1261</v>
      </c>
      <c r="H1500" s="28" t="str">
        <f>_xlfn.XLOOKUP(B1500,[2]CALCULATION!$B:$B,[2]CALCULATION!$H:$H,"")</f>
        <v>NOKIA</v>
      </c>
      <c r="I1500" s="26">
        <v>0.1067429437296146</v>
      </c>
      <c r="J1500" s="26">
        <v>0</v>
      </c>
      <c r="K1500" s="26">
        <v>0</v>
      </c>
      <c r="L1500" s="26">
        <v>0</v>
      </c>
      <c r="M1500" s="26">
        <v>0</v>
      </c>
      <c r="N1500" s="26">
        <v>0</v>
      </c>
      <c r="O1500" s="26">
        <v>0</v>
      </c>
      <c r="P1500" s="114" t="s">
        <v>6364</v>
      </c>
      <c r="Q1500" s="42" t="s">
        <v>5538</v>
      </c>
      <c r="R1500" s="42"/>
      <c r="S1500" s="41" t="str" cm="1">
        <f t="array" ref="S1500">IFERROR(_xlfn.IFS(
U1500="MPR ISSUE","PDH",
U1500="BSS Hardware Issue","BSS",
U1500="Sites strategiques, MLL, Pylone, etc.","ENVTECH",
U1500="AKTIVCO DEFAUT GE &amp; POWER Cabinet","AKTIVCO",
U1500="AKTIVCO Coupure ENEO &amp; Baisse de tension","AKTIVCO GRID ONLY",
U1500="Coupure ENEO &amp; Baisse de tension","IHS GRID ONLY",
U1500="Defaut GE &amp; POWER Cabinet","IHS",
U1500="Sharing","Partners",
U1500="Sites strategiques &amp; DataCenter","SST &amp; DC",
U1500="Exclu","Exclu",
U1500="SAT","SAT",
U1500="SPARE-ISSUE","SPARE-ISSUE",
U1500="Fiber CAmtel","TRANS_FO_CAMTEL",
U1500="Fiber AOF","Fiber AOF",
U1500="Projet OCM (HUAWEI)","TRAVAUX-HUAWEI",
U1500="Projet OCM (NOKIA)","TRAVAUX-NOKIA",
U1500="ACCESS-ISSUE","ACCESS-ISSUE",
U1500="Projet OCM (ZTE, NOKIA, autres projets)","TRAVAUX OCM",
U1500="No root CAuse","No root cause",
U1500="ODU HS","PDH",
U1500="IP &amp; VLAN","PDH",
U1500="Warehouse HUAWEI","SPARE-ISSUE",
U1500="SPARE-HS","SPARE-ISSUE",
U1500="Power Telco","BSS",U1500="no impacts","no impacts"
),"")</f>
        <v>No root cause</v>
      </c>
      <c r="T1500" s="41" t="str" cm="1">
        <f t="array" ref="T1500">IFERROR(_xlfn.IFS(
U1500="MPR ISSUE","TX ISSUE",
U1500="BSS Hardware Issue","RAN ISSUE",
U1500="Sites strategiques, MLL, Pylone, etc.","ENVTECH",
U1500="AKTIVCO DEFAUT GE &amp; POWER Cabinet","POWER ISSUE",
U1500="AKTIVCO Coupure ENEO &amp; Baisse de tension","POWER ISSUE",
U1500="Coupure ENEO &amp; Baisse de tension","POWER ISSUE",
U1500="Defaut GE &amp; POWER Cabinet","POWER ISSUE",
U1500="Sharing","POWER ISSUE",
U1500="Sites strategiques &amp; DataCenter","POWER ISSUE",
U1500="Exclu","Exclu",
U1500="SAT","TX ISSUE",
U1500="SPARE-ISSUE","SPARE-ISSUE",
U1500="Fiber CAmtel","TX ISSUE",
U1500="Fiber AOF","TX ISSUE",
U1500="Projet OCM (HUAWEI)","TRAVAUX-HUAWEI",
U1500="Projet OCM (NOKIA)","TRAVAUX -NOKIA",
U1500="ACCESS-ISSUE","ACCESS-ISSUE",
U1500="Projet OCM (ZTE, NOKIA, autres projets)","TRAVAUX OCM",
U1500="No root CAuse","No root cause",
U1500="ODU HS","TX ISSUE",
U1500="IP &amp; VLAN","TX ISSUE",
U1500="Warehouse HUAWEI","SPARE-ISSUE",
U1500="SPARE-HS","SPARE-ISSUE",
U1500="Power Telco","RAN ISSUE",U1500="no impacts","no impacts"
),"")</f>
        <v>No root cause</v>
      </c>
      <c r="U1500" s="68" t="s">
        <v>5691</v>
      </c>
      <c r="V1500" s="41" t="str" cm="1">
        <f t="array" ref="V1500">IFERROR(_xlfn.IFS(
U1500="MPR ISSUE","ACTIVE",
U1500="BSS Hardware Issue","ACTIVE",
U1500="Sites strategiques, MLL, Pylone, etc.","PASSIVE",
U1500="AKTIVCO DEFAUT GE &amp; POWER Cabinet","PASSIVE",
U1500="AKTIVCO Coupure ENEO &amp; Baisse de tension","PASSIVE",
U1500="Coupure ENEO &amp; Baisse de tension","PASSIVE",
U1500="Defaut GE &amp; POWER Cabinet","PASSIVE",
U1500="Sharing","PASSIVE",
U1500="Sites strategiques &amp; DataCenter","PASSIVE",
U1500="Exclu","Exclu",
U1500="SAT","ACTIVE",
U1500="SPARE-ISSUE","SPARE-ISSUE",
U1500="Fiber CAmtel","ACTIVE",
U1500="Fiber AOF","ACTIVE",
U1500="Projet OCM (HUAWEI)","PLANNED WORKS",
U1500="Projet OCM (NOKIA)","PLANNED WORKS",
U1500="ACCESS-ISSUE","ACCESS-ISSUE",
U1500="Projet OCM (ZTE, NOKIA, autres projets)","PLANNED WORKS",
U1500="No root CAuse","No root cause",
U1500="ODU HS","ACTIVE",
U1500="IP &amp; VLAN","ACTIVE",
U1500="Warehouse HUAWEI","SPARE-ISSUE",
U1500="SPARE-HS","SPARE-ISSUE",
U1500="Power Telco","ACTIVE", U1500="no impacts","no impacts"
),"")</f>
        <v>No root cause</v>
      </c>
      <c r="W1500" s="113"/>
      <c r="X1500" s="113"/>
      <c r="Y1500" s="113"/>
      <c r="Z1500" s="113"/>
      <c r="AA1500" s="113"/>
      <c r="AB1500" s="17" t="s">
        <v>5465</v>
      </c>
      <c r="AC1500" s="17" t="str">
        <f>_xlfn.XLOOKUP(B1500,'INCIDENT-04-27-2026'!E:E,'INCIDENT-04-27-2026'!F:F,"")</f>
        <v/>
      </c>
      <c r="AD1500" s="9"/>
      <c r="AE1500" s="7" t="s">
        <v>5465</v>
      </c>
      <c r="AF1500" s="6" t="str">
        <f>_xlfn.XLOOKUP(B1500,'[13]Input_27-04'!$B:$B,'[13]Input_27-04'!$M:$M,"")</f>
        <v/>
      </c>
      <c r="AG1500" s="7"/>
      <c r="AH1500" s="3"/>
      <c r="AI1500" s="18" t="str">
        <f>_xlfn.XLOOKUP(B1500,'[3]Cells Huawei 27042026 10h'!$B:$B,'[3]Cells Huawei 27042026 10h'!$T:$T,"")</f>
        <v/>
      </c>
      <c r="AJ1500" s="18" t="str">
        <f>_xlfn.XLOOKUP(B1500,'[3]Cells Huawei 27042026 15h'!$B:$B,'[3]Cells Huawei 27042026 15h'!$T:$T,"")</f>
        <v/>
      </c>
      <c r="AK1500" s="18" t="str">
        <f>_xlfn.XLOOKUP(B1500,'[4]cells down 27042026 11h28'!$B:$B,'[4]cells down 27042026 11h28'!$R:$R,"")</f>
        <v/>
      </c>
      <c r="AL1500" s="18" t="str">
        <f>_xlfn.XLOOKUP(B1500,'[4]cells down 27042026 18h01'!$B:$B,'[4]cells down 27042026 18h01'!$R:$R,"")</f>
        <v/>
      </c>
      <c r="AM1500" s="18" t="str">
        <f>_xlfn.XLOOKUP(B1500,'[5]cell downs 27042026 11h'!$B:$B,'[5]cell downs 27042026 11h'!$R:$R,"")</f>
        <v/>
      </c>
      <c r="AN1500" s="18" t="str">
        <f>_xlfn.XLOOKUP(B1500,'[5]cell downs 27042026 17h40'!$B:$B,'[5]cell downs 27042026 17h40'!$R:$R,"")</f>
        <v/>
      </c>
      <c r="AO1500" s="18" t="str">
        <f>_xlfn.XLOOKUP(B1500,'[6]ALL SITES DOWN'!$D:$D,'[6]ALL SITES DOWN'!$J:$J,"")</f>
        <v/>
      </c>
      <c r="AP1500" s="18" t="str">
        <f>_xlfn.XLOOKUP(B1500,'[7]ALL SITES DOWN'!$D:$D,'[7]ALL SITES DOWN'!$J:$J,"")</f>
        <v/>
      </c>
      <c r="AQ1500" s="9" t="str">
        <f>_xlfn.XLOOKUP(B1500,[8]sheet1!$AC:$AC,[8]sheet1!$AF:$AF,"")</f>
        <v/>
      </c>
      <c r="AR1500" s="14"/>
      <c r="AS1500" s="14" t="s">
        <v>5465</v>
      </c>
      <c r="AT1500" s="14" t="str">
        <f>_xlfn.XLOOKUP(B1500,'[9]cell downs 18042026 17h'!$B:$B,'[9]cell downs 18042026 17h'!$B:$B,"")</f>
        <v/>
      </c>
      <c r="AU1500" s="14" t="str">
        <f>_xlfn.XLOOKUP(B1500,'[10]Cells Huawei 19042026 15h'!$B:$B,'[10]Cells Huawei 19042026 15h'!$B:$B,"")</f>
        <v/>
      </c>
      <c r="AV1500" s="9" t="str">
        <f>_xlfn.XLOOKUP(B1500,'[11]cells down 19042026 9H40'!$B:$B,'[11]cells down 19042026 9H40'!$B:$B,"")</f>
        <v/>
      </c>
    </row>
    <row r="1501" spans="1:48" hidden="1" x14ac:dyDescent="0.3">
      <c r="A1501" s="1" t="s">
        <v>3321</v>
      </c>
      <c r="B1501" s="8" t="s">
        <v>3322</v>
      </c>
      <c r="C1501" s="3" t="str">
        <f>_xlfn.XLOOKUP(B1501,'[1]daily break down'!$D:$D,'[1]daily break down'!$E:$E,"")</f>
        <v>Douala</v>
      </c>
      <c r="D1501" s="1" t="s">
        <v>11</v>
      </c>
      <c r="E1501" s="1" t="s">
        <v>12</v>
      </c>
      <c r="F1501" s="3" t="s">
        <v>31</v>
      </c>
      <c r="G1501" s="1" t="s">
        <v>32</v>
      </c>
      <c r="H1501" s="29" t="str">
        <f>_xlfn.XLOOKUP(B1501,[2]CALCULATION!$B:$B,[2]CALCULATION!$H:$H,"")</f>
        <v>ZTE</v>
      </c>
      <c r="I1501" s="26">
        <v>9.5364163763115767E-2</v>
      </c>
      <c r="J1501" s="26">
        <v>0</v>
      </c>
      <c r="K1501" s="26">
        <v>0</v>
      </c>
      <c r="L1501" s="26">
        <v>0</v>
      </c>
      <c r="M1501" s="26">
        <v>0.54190101959575721</v>
      </c>
      <c r="N1501" s="26">
        <v>0</v>
      </c>
      <c r="O1501" s="26">
        <v>0</v>
      </c>
      <c r="P1501" s="114" t="s">
        <v>6364</v>
      </c>
      <c r="Q1501" s="42" t="s">
        <v>5538</v>
      </c>
      <c r="R1501" s="42"/>
      <c r="S1501" s="41" t="str" cm="1">
        <f t="array" ref="S1501">IFERROR(_xlfn.IFS(
U1501="MPR ISSUE","PDH",
U1501="BSS Hardware Issue","BSS",
U1501="Sites strategiques, MLL, Pylone, etc.","ENVTECH",
U1501="AKTIVCO DEFAUT GE &amp; POWER Cabinet","AKTIVCO",
U1501="AKTIVCO Coupure ENEO &amp; Baisse de tension","AKTIVCO GRID ONLY",
U1501="Coupure ENEO &amp; Baisse de tension","IHS GRID ONLY",
U1501="Defaut GE &amp; POWER Cabinet","IHS",
U1501="Sharing","Partners",
U1501="Sites strategiques &amp; DataCenter","SST &amp; DC",
U1501="Exclu","Exclu",
U1501="SAT","SAT",
U1501="SPARE-ISSUE","SPARE-ISSUE",
U1501="Fiber CAmtel","TRANS_FO_CAMTEL",
U1501="Fiber AOF","Fiber AOF",
U1501="Projet OCM (HUAWEI)","TRAVAUX-HUAWEI",
U1501="Projet OCM (NOKIA)","TRAVAUX-NOKIA",
U1501="ACCESS-ISSUE","ACCESS-ISSUE",
U1501="Projet OCM (ZTE, NOKIA, autres projets)","TRAVAUX OCM",
U1501="No root CAuse","No root cause",
U1501="ODU HS","PDH",
U1501="IP &amp; VLAN","PDH",
U1501="Warehouse HUAWEI","SPARE-ISSUE",
U1501="SPARE-HS","SPARE-ISSUE",
U1501="Power Telco","BSS",U1501="no impacts","no impacts"
),"")</f>
        <v>No root cause</v>
      </c>
      <c r="T1501" s="41" t="str" cm="1">
        <f t="array" ref="T1501">IFERROR(_xlfn.IFS(
U1501="MPR ISSUE","TX ISSUE",
U1501="BSS Hardware Issue","RAN ISSUE",
U1501="Sites strategiques, MLL, Pylone, etc.","ENVTECH",
U1501="AKTIVCO DEFAUT GE &amp; POWER Cabinet","POWER ISSUE",
U1501="AKTIVCO Coupure ENEO &amp; Baisse de tension","POWER ISSUE",
U1501="Coupure ENEO &amp; Baisse de tension","POWER ISSUE",
U1501="Defaut GE &amp; POWER Cabinet","POWER ISSUE",
U1501="Sharing","POWER ISSUE",
U1501="Sites strategiques &amp; DataCenter","POWER ISSUE",
U1501="Exclu","Exclu",
U1501="SAT","TX ISSUE",
U1501="SPARE-ISSUE","SPARE-ISSUE",
U1501="Fiber CAmtel","TX ISSUE",
U1501="Fiber AOF","TX ISSUE",
U1501="Projet OCM (HUAWEI)","TRAVAUX-HUAWEI",
U1501="Projet OCM (NOKIA)","TRAVAUX -NOKIA",
U1501="ACCESS-ISSUE","ACCESS-ISSUE",
U1501="Projet OCM (ZTE, NOKIA, autres projets)","TRAVAUX OCM",
U1501="No root CAuse","No root cause",
U1501="ODU HS","TX ISSUE",
U1501="IP &amp; VLAN","TX ISSUE",
U1501="Warehouse HUAWEI","SPARE-ISSUE",
U1501="SPARE-HS","SPARE-ISSUE",
U1501="Power Telco","RAN ISSUE",U1501="no impacts","no impacts"
),"")</f>
        <v>No root cause</v>
      </c>
      <c r="U1501" s="68" t="s">
        <v>5691</v>
      </c>
      <c r="V1501" s="41" t="str" cm="1">
        <f t="array" ref="V1501">IFERROR(_xlfn.IFS(
U1501="MPR ISSUE","ACTIVE",
U1501="BSS Hardware Issue","ACTIVE",
U1501="Sites strategiques, MLL, Pylone, etc.","PASSIVE",
U1501="AKTIVCO DEFAUT GE &amp; POWER Cabinet","PASSIVE",
U1501="AKTIVCO Coupure ENEO &amp; Baisse de tension","PASSIVE",
U1501="Coupure ENEO &amp; Baisse de tension","PASSIVE",
U1501="Defaut GE &amp; POWER Cabinet","PASSIVE",
U1501="Sharing","PASSIVE",
U1501="Sites strategiques &amp; DataCenter","PASSIVE",
U1501="Exclu","Exclu",
U1501="SAT","ACTIVE",
U1501="SPARE-ISSUE","SPARE-ISSUE",
U1501="Fiber CAmtel","ACTIVE",
U1501="Fiber AOF","ACTIVE",
U1501="Projet OCM (HUAWEI)","PLANNED WORKS",
U1501="Projet OCM (NOKIA)","PLANNED WORKS",
U1501="ACCESS-ISSUE","ACCESS-ISSUE",
U1501="Projet OCM (ZTE, NOKIA, autres projets)","PLANNED WORKS",
U1501="No root CAuse","No root cause",
U1501="ODU HS","ACTIVE",
U1501="IP &amp; VLAN","ACTIVE",
U1501="Warehouse HUAWEI","SPARE-ISSUE",
U1501="SPARE-HS","SPARE-ISSUE",
U1501="Power Telco","ACTIVE", U1501="no impacts","no impacts"
),"")</f>
        <v>No root cause</v>
      </c>
      <c r="W1501" s="113"/>
      <c r="X1501" s="113"/>
      <c r="Y1501" s="113"/>
      <c r="Z1501" s="113"/>
      <c r="AA1501" s="113"/>
      <c r="AB1501" s="17" t="s">
        <v>5465</v>
      </c>
      <c r="AC1501" s="17" t="str">
        <f>_xlfn.XLOOKUP(B1501,'INCIDENT-04-27-2026'!E:E,'INCIDENT-04-27-2026'!F:F,"")</f>
        <v/>
      </c>
      <c r="AD1501" s="9"/>
      <c r="AE1501" s="7" t="s">
        <v>5465</v>
      </c>
      <c r="AF1501" s="6" t="str">
        <f>_xlfn.XLOOKUP(B1501,'[13]Input_27-04'!$B:$B,'[13]Input_27-04'!$M:$M,"")</f>
        <v/>
      </c>
      <c r="AG1501" s="7"/>
      <c r="AH1501" s="3"/>
      <c r="AI1501" s="18" t="str">
        <f>_xlfn.XLOOKUP(B1501,'[3]Cells Huawei 27042026 10h'!$B:$B,'[3]Cells Huawei 27042026 10h'!$T:$T,"")</f>
        <v/>
      </c>
      <c r="AJ1501" s="18" t="str">
        <f>_xlfn.XLOOKUP(B1501,'[3]Cells Huawei 27042026 15h'!$B:$B,'[3]Cells Huawei 27042026 15h'!$T:$T,"")</f>
        <v/>
      </c>
      <c r="AK1501" s="18" t="str">
        <f>_xlfn.XLOOKUP(B1501,'[4]cells down 27042026 11h28'!$B:$B,'[4]cells down 27042026 11h28'!$R:$R,"")</f>
        <v/>
      </c>
      <c r="AL1501" s="18" t="str">
        <f>_xlfn.XLOOKUP(B1501,'[4]cells down 27042026 18h01'!$B:$B,'[4]cells down 27042026 18h01'!$R:$R,"")</f>
        <v/>
      </c>
      <c r="AM1501" s="18" t="str">
        <f>_xlfn.XLOOKUP(B1501,'[5]cell downs 27042026 11h'!$B:$B,'[5]cell downs 27042026 11h'!$R:$R,"")</f>
        <v/>
      </c>
      <c r="AN1501" s="18" t="str">
        <f>_xlfn.XLOOKUP(B1501,'[5]cell downs 27042026 17h40'!$B:$B,'[5]cell downs 27042026 17h40'!$R:$R,"")</f>
        <v/>
      </c>
      <c r="AO1501" s="18" t="str">
        <f>_xlfn.XLOOKUP(B1501,'[6]ALL SITES DOWN'!$D:$D,'[6]ALL SITES DOWN'!$J:$J,"")</f>
        <v/>
      </c>
      <c r="AP1501" s="18" t="str">
        <f>_xlfn.XLOOKUP(B1501,'[7]ALL SITES DOWN'!$D:$D,'[7]ALL SITES DOWN'!$J:$J,"")</f>
        <v/>
      </c>
      <c r="AQ1501" s="9" t="str">
        <f>_xlfn.XLOOKUP(B1501,[8]sheet1!$AC:$AC,[8]sheet1!$AF:$AF,"")</f>
        <v/>
      </c>
      <c r="AR1501" s="14"/>
      <c r="AS1501" s="14" t="s">
        <v>5465</v>
      </c>
      <c r="AT1501" s="14" t="str">
        <f>_xlfn.XLOOKUP(B1501,'[9]cell downs 18042026 17h'!$B:$B,'[9]cell downs 18042026 17h'!$B:$B,"")</f>
        <v/>
      </c>
      <c r="AU1501" s="14" t="str">
        <f>_xlfn.XLOOKUP(B1501,'[10]Cells Huawei 19042026 15h'!$B:$B,'[10]Cells Huawei 19042026 15h'!$B:$B,"")</f>
        <v/>
      </c>
      <c r="AV1501" s="9" t="str">
        <f>_xlfn.XLOOKUP(B1501,'[11]cells down 19042026 9H40'!$B:$B,'[11]cells down 19042026 9H40'!$B:$B,"")</f>
        <v/>
      </c>
    </row>
    <row r="1502" spans="1:48" hidden="1" x14ac:dyDescent="0.3">
      <c r="A1502" s="1" t="s">
        <v>1372</v>
      </c>
      <c r="B1502" s="8" t="s">
        <v>1373</v>
      </c>
      <c r="C1502" s="3" t="str">
        <f>_xlfn.XLOOKUP(B1502,'[1]daily break down'!$D:$D,'[1]daily break down'!$E:$E,"")</f>
        <v>Douala</v>
      </c>
      <c r="D1502" s="1"/>
      <c r="E1502" s="1"/>
      <c r="F1502" s="3" t="s">
        <v>31</v>
      </c>
      <c r="G1502" s="1" t="s">
        <v>32</v>
      </c>
      <c r="H1502" s="29" t="str">
        <f>_xlfn.XLOOKUP(B1502,[2]CALCULATION!$B:$B,[2]CALCULATION!$H:$H,"")</f>
        <v>ZTE</v>
      </c>
      <c r="I1502" s="26">
        <v>7.2624438908435979E-2</v>
      </c>
      <c r="J1502" s="26">
        <v>0</v>
      </c>
      <c r="K1502" s="26">
        <v>0</v>
      </c>
      <c r="L1502" s="26">
        <v>6.1397613809201754</v>
      </c>
      <c r="M1502" s="26">
        <v>0</v>
      </c>
      <c r="N1502" s="26">
        <v>0</v>
      </c>
      <c r="O1502" s="26">
        <v>0</v>
      </c>
      <c r="P1502" s="114" t="s">
        <v>6364</v>
      </c>
      <c r="Q1502" s="42" t="s">
        <v>5538</v>
      </c>
      <c r="R1502" s="42"/>
      <c r="S1502" s="41" t="str" cm="1">
        <f t="array" ref="S1502">IFERROR(_xlfn.IFS(
U1502="MPR ISSUE","PDH",
U1502="BSS Hardware Issue","BSS",
U1502="Sites strategiques, MLL, Pylone, etc.","ENVTECH",
U1502="AKTIVCO DEFAUT GE &amp; POWER Cabinet","AKTIVCO",
U1502="AKTIVCO Coupure ENEO &amp; Baisse de tension","AKTIVCO GRID ONLY",
U1502="Coupure ENEO &amp; Baisse de tension","IHS GRID ONLY",
U1502="Defaut GE &amp; POWER Cabinet","IHS",
U1502="Sharing","Partners",
U1502="Sites strategiques &amp; DataCenter","SST &amp; DC",
U1502="Exclu","Exclu",
U1502="SAT","SAT",
U1502="SPARE-ISSUE","SPARE-ISSUE",
U1502="Fiber CAmtel","TRANS_FO_CAMTEL",
U1502="Fiber AOF","Fiber AOF",
U1502="Projet OCM (HUAWEI)","TRAVAUX-HUAWEI",
U1502="Projet OCM (NOKIA)","TRAVAUX-NOKIA",
U1502="ACCESS-ISSUE","ACCESS-ISSUE",
U1502="Projet OCM (ZTE, NOKIA, autres projets)","TRAVAUX OCM",
U1502="No root CAuse","No root cause",
U1502="ODU HS","PDH",
U1502="IP &amp; VLAN","PDH",
U1502="Warehouse HUAWEI","SPARE-ISSUE",
U1502="SPARE-HS","SPARE-ISSUE",
U1502="Power Telco","BSS",U1502="no impacts","no impacts"
),"")</f>
        <v>No root cause</v>
      </c>
      <c r="T1502" s="41" t="str" cm="1">
        <f t="array" ref="T1502">IFERROR(_xlfn.IFS(
U1502="MPR ISSUE","TX ISSUE",
U1502="BSS Hardware Issue","RAN ISSUE",
U1502="Sites strategiques, MLL, Pylone, etc.","ENVTECH",
U1502="AKTIVCO DEFAUT GE &amp; POWER Cabinet","POWER ISSUE",
U1502="AKTIVCO Coupure ENEO &amp; Baisse de tension","POWER ISSUE",
U1502="Coupure ENEO &amp; Baisse de tension","POWER ISSUE",
U1502="Defaut GE &amp; POWER Cabinet","POWER ISSUE",
U1502="Sharing","POWER ISSUE",
U1502="Sites strategiques &amp; DataCenter","POWER ISSUE",
U1502="Exclu","Exclu",
U1502="SAT","TX ISSUE",
U1502="SPARE-ISSUE","SPARE-ISSUE",
U1502="Fiber CAmtel","TX ISSUE",
U1502="Fiber AOF","TX ISSUE",
U1502="Projet OCM (HUAWEI)","TRAVAUX-HUAWEI",
U1502="Projet OCM (NOKIA)","TRAVAUX -NOKIA",
U1502="ACCESS-ISSUE","ACCESS-ISSUE",
U1502="Projet OCM (ZTE, NOKIA, autres projets)","TRAVAUX OCM",
U1502="No root CAuse","No root cause",
U1502="ODU HS","TX ISSUE",
U1502="IP &amp; VLAN","TX ISSUE",
U1502="Warehouse HUAWEI","SPARE-ISSUE",
U1502="SPARE-HS","SPARE-ISSUE",
U1502="Power Telco","RAN ISSUE",U1502="no impacts","no impacts"
),"")</f>
        <v>No root cause</v>
      </c>
      <c r="U1502" s="68" t="s">
        <v>5691</v>
      </c>
      <c r="V1502" s="41" t="str" cm="1">
        <f t="array" ref="V1502">IFERROR(_xlfn.IFS(
U1502="MPR ISSUE","ACTIVE",
U1502="BSS Hardware Issue","ACTIVE",
U1502="Sites strategiques, MLL, Pylone, etc.","PASSIVE",
U1502="AKTIVCO DEFAUT GE &amp; POWER Cabinet","PASSIVE",
U1502="AKTIVCO Coupure ENEO &amp; Baisse de tension","PASSIVE",
U1502="Coupure ENEO &amp; Baisse de tension","PASSIVE",
U1502="Defaut GE &amp; POWER Cabinet","PASSIVE",
U1502="Sharing","PASSIVE",
U1502="Sites strategiques &amp; DataCenter","PASSIVE",
U1502="Exclu","Exclu",
U1502="SAT","ACTIVE",
U1502="SPARE-ISSUE","SPARE-ISSUE",
U1502="Fiber CAmtel","ACTIVE",
U1502="Fiber AOF","ACTIVE",
U1502="Projet OCM (HUAWEI)","PLANNED WORKS",
U1502="Projet OCM (NOKIA)","PLANNED WORKS",
U1502="ACCESS-ISSUE","ACCESS-ISSUE",
U1502="Projet OCM (ZTE, NOKIA, autres projets)","PLANNED WORKS",
U1502="No root CAuse","No root cause",
U1502="ODU HS","ACTIVE",
U1502="IP &amp; VLAN","ACTIVE",
U1502="Warehouse HUAWEI","SPARE-ISSUE",
U1502="SPARE-HS","SPARE-ISSUE",
U1502="Power Telco","ACTIVE", U1502="no impacts","no impacts"
),"")</f>
        <v>No root cause</v>
      </c>
      <c r="W1502" s="113"/>
      <c r="X1502" s="113"/>
      <c r="Y1502" s="113"/>
      <c r="Z1502" s="113"/>
      <c r="AA1502" s="113"/>
      <c r="AB1502" s="17" t="s">
        <v>5465</v>
      </c>
      <c r="AC1502" s="17" t="str">
        <f>_xlfn.XLOOKUP(B1502,'INCIDENT-04-27-2026'!E:E,'INCIDENT-04-27-2026'!F:F,"")</f>
        <v/>
      </c>
      <c r="AD1502" s="9"/>
      <c r="AE1502" s="7" t="s">
        <v>5465</v>
      </c>
      <c r="AF1502" s="6" t="str">
        <f>_xlfn.XLOOKUP(B1502,'[13]Input_27-04'!$B:$B,'[13]Input_27-04'!$M:$M,"")</f>
        <v/>
      </c>
      <c r="AG1502" s="7"/>
      <c r="AH1502" s="3"/>
      <c r="AI1502" s="18" t="str">
        <f>_xlfn.XLOOKUP(B1502,'[3]Cells Huawei 27042026 10h'!$B:$B,'[3]Cells Huawei 27042026 10h'!$T:$T,"")</f>
        <v/>
      </c>
      <c r="AJ1502" s="18" t="str">
        <f>_xlfn.XLOOKUP(B1502,'[3]Cells Huawei 27042026 15h'!$B:$B,'[3]Cells Huawei 27042026 15h'!$T:$T,"")</f>
        <v/>
      </c>
      <c r="AK1502" s="18" t="str">
        <f>_xlfn.XLOOKUP(B1502,'[4]cells down 27042026 11h28'!$B:$B,'[4]cells down 27042026 11h28'!$R:$R,"")</f>
        <v/>
      </c>
      <c r="AL1502" s="18" t="str">
        <f>_xlfn.XLOOKUP(B1502,'[4]cells down 27042026 18h01'!$B:$B,'[4]cells down 27042026 18h01'!$R:$R,"")</f>
        <v/>
      </c>
      <c r="AM1502" s="18" t="str">
        <f>_xlfn.XLOOKUP(B1502,'[5]cell downs 27042026 11h'!$B:$B,'[5]cell downs 27042026 11h'!$R:$R,"")</f>
        <v/>
      </c>
      <c r="AN1502" s="18" t="str">
        <f>_xlfn.XLOOKUP(B1502,'[5]cell downs 27042026 17h40'!$B:$B,'[5]cell downs 27042026 17h40'!$R:$R,"")</f>
        <v/>
      </c>
      <c r="AO1502" s="18" t="str">
        <f>_xlfn.XLOOKUP(B1502,'[6]ALL SITES DOWN'!$D:$D,'[6]ALL SITES DOWN'!$J:$J,"")</f>
        <v/>
      </c>
      <c r="AP1502" s="18" t="str">
        <f>_xlfn.XLOOKUP(B1502,'[7]ALL SITES DOWN'!$D:$D,'[7]ALL SITES DOWN'!$J:$J,"")</f>
        <v/>
      </c>
      <c r="AQ1502" s="9" t="str">
        <f>_xlfn.XLOOKUP(B1502,[8]sheet1!$AC:$AC,[8]sheet1!$AF:$AF,"")</f>
        <v/>
      </c>
      <c r="AR1502" s="14"/>
      <c r="AS1502" s="14" t="s">
        <v>5465</v>
      </c>
      <c r="AT1502" s="14" t="str">
        <f>_xlfn.XLOOKUP(B1502,'[9]cell downs 18042026 17h'!$B:$B,'[9]cell downs 18042026 17h'!$B:$B,"")</f>
        <v/>
      </c>
      <c r="AU1502" s="14" t="str">
        <f>_xlfn.XLOOKUP(B1502,'[10]Cells Huawei 19042026 15h'!$B:$B,'[10]Cells Huawei 19042026 15h'!$B:$B,"")</f>
        <v/>
      </c>
      <c r="AV1502" s="9" t="str">
        <f>_xlfn.XLOOKUP(B1502,'[11]cells down 19042026 9H40'!$B:$B,'[11]cells down 19042026 9H40'!$B:$B,"")</f>
        <v/>
      </c>
    </row>
    <row r="1503" spans="1:48" hidden="1" x14ac:dyDescent="0.3">
      <c r="A1503" s="1" t="s">
        <v>4667</v>
      </c>
      <c r="B1503" s="8" t="s">
        <v>4668</v>
      </c>
      <c r="C1503" s="3" t="str">
        <f>_xlfn.XLOOKUP(B1503,'[1]daily break down'!$D:$D,'[1]daily break down'!$E:$E,"")</f>
        <v>ADAMAOUA</v>
      </c>
      <c r="D1503" s="1" t="s">
        <v>11</v>
      </c>
      <c r="E1503" s="1" t="s">
        <v>237</v>
      </c>
      <c r="F1503" s="3" t="s">
        <v>90</v>
      </c>
      <c r="G1503" s="1" t="s">
        <v>4669</v>
      </c>
      <c r="H1503" s="28" t="str">
        <f>_xlfn.XLOOKUP(B1503,[2]CALCULATION!$B:$B,[2]CALCULATION!$H:$H,"")</f>
        <v>NOKIA</v>
      </c>
      <c r="I1503" s="26">
        <v>2.4435615980343509E-2</v>
      </c>
      <c r="J1503" s="26">
        <v>0</v>
      </c>
      <c r="K1503" s="26">
        <v>0</v>
      </c>
      <c r="L1503" s="26">
        <v>0</v>
      </c>
      <c r="M1503" s="26">
        <v>0</v>
      </c>
      <c r="N1503" s="26">
        <v>0</v>
      </c>
      <c r="O1503" s="26">
        <v>0</v>
      </c>
      <c r="P1503" s="114" t="s">
        <v>6364</v>
      </c>
      <c r="Q1503" s="42" t="s">
        <v>5538</v>
      </c>
      <c r="R1503" s="42"/>
      <c r="S1503" s="41" t="str" cm="1">
        <f t="array" ref="S1503">IFERROR(_xlfn.IFS(
U1503="MPR ISSUE","PDH",
U1503="BSS Hardware Issue","BSS",
U1503="Sites strategiques, MLL, Pylone, etc.","ENVTECH",
U1503="AKTIVCO DEFAUT GE &amp; POWER Cabinet","AKTIVCO",
U1503="AKTIVCO Coupure ENEO &amp; Baisse de tension","AKTIVCO GRID ONLY",
U1503="Coupure ENEO &amp; Baisse de tension","IHS GRID ONLY",
U1503="Defaut GE &amp; POWER Cabinet","IHS",
U1503="Sharing","Partners",
U1503="Sites strategiques &amp; DataCenter","SST &amp; DC",
U1503="Exclu","Exclu",
U1503="SAT","SAT",
U1503="SPARE-ISSUE","SPARE-ISSUE",
U1503="Fiber CAmtel","TRANS_FO_CAMTEL",
U1503="Fiber AOF","Fiber AOF",
U1503="Projet OCM (HUAWEI)","TRAVAUX-HUAWEI",
U1503="Projet OCM (NOKIA)","TRAVAUX-NOKIA",
U1503="ACCESS-ISSUE","ACCESS-ISSUE",
U1503="Projet OCM (ZTE, NOKIA, autres projets)","TRAVAUX OCM",
U1503="No root CAuse","No root cause",
U1503="ODU HS","PDH",
U1503="IP &amp; VLAN","PDH",
U1503="Warehouse HUAWEI","SPARE-ISSUE",
U1503="SPARE-HS","SPARE-ISSUE",
U1503="Power Telco","BSS",U1503="no impacts","no impacts"
),"")</f>
        <v>No root cause</v>
      </c>
      <c r="T1503" s="41" t="str" cm="1">
        <f t="array" ref="T1503">IFERROR(_xlfn.IFS(
U1503="MPR ISSUE","TX ISSUE",
U1503="BSS Hardware Issue","RAN ISSUE",
U1503="Sites strategiques, MLL, Pylone, etc.","ENVTECH",
U1503="AKTIVCO DEFAUT GE &amp; POWER Cabinet","POWER ISSUE",
U1503="AKTIVCO Coupure ENEO &amp; Baisse de tension","POWER ISSUE",
U1503="Coupure ENEO &amp; Baisse de tension","POWER ISSUE",
U1503="Defaut GE &amp; POWER Cabinet","POWER ISSUE",
U1503="Sharing","POWER ISSUE",
U1503="Sites strategiques &amp; DataCenter","POWER ISSUE",
U1503="Exclu","Exclu",
U1503="SAT","TX ISSUE",
U1503="SPARE-ISSUE","SPARE-ISSUE",
U1503="Fiber CAmtel","TX ISSUE",
U1503="Fiber AOF","TX ISSUE",
U1503="Projet OCM (HUAWEI)","TRAVAUX-HUAWEI",
U1503="Projet OCM (NOKIA)","TRAVAUX -NOKIA",
U1503="ACCESS-ISSUE","ACCESS-ISSUE",
U1503="Projet OCM (ZTE, NOKIA, autres projets)","TRAVAUX OCM",
U1503="No root CAuse","No root cause",
U1503="ODU HS","TX ISSUE",
U1503="IP &amp; VLAN","TX ISSUE",
U1503="Warehouse HUAWEI","SPARE-ISSUE",
U1503="SPARE-HS","SPARE-ISSUE",
U1503="Power Telco","RAN ISSUE",U1503="no impacts","no impacts"
),"")</f>
        <v>No root cause</v>
      </c>
      <c r="U1503" s="68" t="s">
        <v>5691</v>
      </c>
      <c r="V1503" s="41" t="str" cm="1">
        <f t="array" ref="V1503">IFERROR(_xlfn.IFS(
U1503="MPR ISSUE","ACTIVE",
U1503="BSS Hardware Issue","ACTIVE",
U1503="Sites strategiques, MLL, Pylone, etc.","PASSIVE",
U1503="AKTIVCO DEFAUT GE &amp; POWER Cabinet","PASSIVE",
U1503="AKTIVCO Coupure ENEO &amp; Baisse de tension","PASSIVE",
U1503="Coupure ENEO &amp; Baisse de tension","PASSIVE",
U1503="Defaut GE &amp; POWER Cabinet","PASSIVE",
U1503="Sharing","PASSIVE",
U1503="Sites strategiques &amp; DataCenter","PASSIVE",
U1503="Exclu","Exclu",
U1503="SAT","ACTIVE",
U1503="SPARE-ISSUE","SPARE-ISSUE",
U1503="Fiber CAmtel","ACTIVE",
U1503="Fiber AOF","ACTIVE",
U1503="Projet OCM (HUAWEI)","PLANNED WORKS",
U1503="Projet OCM (NOKIA)","PLANNED WORKS",
U1503="ACCESS-ISSUE","ACCESS-ISSUE",
U1503="Projet OCM (ZTE, NOKIA, autres projets)","PLANNED WORKS",
U1503="No root CAuse","No root cause",
U1503="ODU HS","ACTIVE",
U1503="IP &amp; VLAN","ACTIVE",
U1503="Warehouse HUAWEI","SPARE-ISSUE",
U1503="SPARE-HS","SPARE-ISSUE",
U1503="Power Telco","ACTIVE", U1503="no impacts","no impacts"
),"")</f>
        <v>No root cause</v>
      </c>
      <c r="W1503" s="113"/>
      <c r="X1503" s="113"/>
      <c r="Y1503" s="113"/>
      <c r="Z1503" s="113"/>
      <c r="AA1503" s="113"/>
      <c r="AB1503" s="17" t="s">
        <v>5465</v>
      </c>
      <c r="AC1503" s="17" t="str">
        <f>_xlfn.XLOOKUP(B1503,'INCIDENT-04-27-2026'!E:E,'INCIDENT-04-27-2026'!F:F,"")</f>
        <v/>
      </c>
      <c r="AD1503" s="9"/>
      <c r="AE1503" s="7" t="s">
        <v>5465</v>
      </c>
      <c r="AF1503" s="6" t="str">
        <f>_xlfn.XLOOKUP(B1503,'[13]Input_27-04'!$B:$B,'[13]Input_27-04'!$M:$M,"")</f>
        <v/>
      </c>
      <c r="AG1503" s="7"/>
      <c r="AH1503" s="3"/>
      <c r="AI1503" s="18" t="str">
        <f>_xlfn.XLOOKUP(B1503,'[3]Cells Huawei 27042026 10h'!$B:$B,'[3]Cells Huawei 27042026 10h'!$T:$T,"")</f>
        <v/>
      </c>
      <c r="AJ1503" s="18" t="str">
        <f>_xlfn.XLOOKUP(B1503,'[3]Cells Huawei 27042026 15h'!$B:$B,'[3]Cells Huawei 27042026 15h'!$T:$T,"")</f>
        <v/>
      </c>
      <c r="AK1503" s="18" t="str">
        <f>_xlfn.XLOOKUP(B1503,'[4]cells down 27042026 11h28'!$B:$B,'[4]cells down 27042026 11h28'!$R:$R,"")</f>
        <v/>
      </c>
      <c r="AL1503" s="18" t="str">
        <f>_xlfn.XLOOKUP(B1503,'[4]cells down 27042026 18h01'!$B:$B,'[4]cells down 27042026 18h01'!$R:$R,"")</f>
        <v/>
      </c>
      <c r="AM1503" s="18" t="str">
        <f>_xlfn.XLOOKUP(B1503,'[5]cell downs 27042026 11h'!$B:$B,'[5]cell downs 27042026 11h'!$R:$R,"")</f>
        <v/>
      </c>
      <c r="AN1503" s="18" t="str">
        <f>_xlfn.XLOOKUP(B1503,'[5]cell downs 27042026 17h40'!$B:$B,'[5]cell downs 27042026 17h40'!$R:$R,"")</f>
        <v/>
      </c>
      <c r="AO1503" s="18" t="str">
        <f>_xlfn.XLOOKUP(B1503,'[6]ALL SITES DOWN'!$D:$D,'[6]ALL SITES DOWN'!$J:$J,"")</f>
        <v/>
      </c>
      <c r="AP1503" s="18" t="str">
        <f>_xlfn.XLOOKUP(B1503,'[7]ALL SITES DOWN'!$D:$D,'[7]ALL SITES DOWN'!$J:$J,"")</f>
        <v/>
      </c>
      <c r="AQ1503" s="9" t="str">
        <f>_xlfn.XLOOKUP(B1503,[8]sheet1!$AC:$AC,[8]sheet1!$AF:$AF,"")</f>
        <v/>
      </c>
      <c r="AR1503" s="14"/>
      <c r="AS1503" s="14" t="s">
        <v>5465</v>
      </c>
      <c r="AT1503" s="14" t="str">
        <f>_xlfn.XLOOKUP(B1503,'[9]cell downs 18042026 17h'!$B:$B,'[9]cell downs 18042026 17h'!$B:$B,"")</f>
        <v/>
      </c>
      <c r="AU1503" s="14" t="str">
        <f>_xlfn.XLOOKUP(B1503,'[10]Cells Huawei 19042026 15h'!$B:$B,'[10]Cells Huawei 19042026 15h'!$B:$B,"")</f>
        <v/>
      </c>
      <c r="AV1503" s="9" t="str">
        <f>_xlfn.XLOOKUP(B1503,'[11]cells down 19042026 9H40'!$B:$B,'[11]cells down 19042026 9H40'!$B:$B,"")</f>
        <v/>
      </c>
    </row>
    <row r="1504" spans="1:48" hidden="1" x14ac:dyDescent="0.3">
      <c r="A1504" s="1" t="s">
        <v>64</v>
      </c>
      <c r="B1504" s="8" t="s">
        <v>65</v>
      </c>
      <c r="C1504" s="3" t="str">
        <f>_xlfn.XLOOKUP(B1504,'[1]daily break down'!$D:$D,'[1]daily break down'!$E:$E,"")</f>
        <v>EXTREME-NORD</v>
      </c>
      <c r="D1504" s="1" t="s">
        <v>11</v>
      </c>
      <c r="E1504" s="1" t="s">
        <v>66</v>
      </c>
      <c r="F1504" s="3" t="s">
        <v>55</v>
      </c>
      <c r="G1504" s="1" t="s">
        <v>64</v>
      </c>
      <c r="H1504" s="27" t="str">
        <f>_xlfn.XLOOKUP(B1504,[2]CALCULATION!$B:$B,[2]CALCULATION!$H:$H,"")</f>
        <v>Huawei</v>
      </c>
      <c r="I1504" s="26">
        <v>0</v>
      </c>
      <c r="J1504" s="26">
        <v>0.75923928397154394</v>
      </c>
      <c r="K1504" s="26">
        <v>0</v>
      </c>
      <c r="L1504" s="26">
        <v>3.4296855604352333E-2</v>
      </c>
      <c r="M1504" s="26">
        <v>0</v>
      </c>
      <c r="N1504" s="26">
        <v>0</v>
      </c>
      <c r="O1504" s="26">
        <v>0</v>
      </c>
      <c r="P1504" s="114" t="s">
        <v>6364</v>
      </c>
      <c r="Q1504" s="42" t="s">
        <v>6353</v>
      </c>
      <c r="R1504" s="42"/>
      <c r="S1504" s="41" t="str" cm="1">
        <f t="array" ref="S1504">IFERROR(_xlfn.IFS(
U1504="MPR ISSUE","PDH",
U1504="BSS Hardware Issue","BSS",
U1504="Sites strategiques, MLL, Pylone, etc.","ENVTECH",
U1504="AKTIVCO DEFAUT GE &amp; POWER Cabinet","AKTIVCO",
U1504="AKTIVCO Coupure ENEO &amp; Baisse de tension","AKTIVCO GRID ONLY",
U1504="Coupure ENEO &amp; Baisse de tension","IHS GRID ONLY",
U1504="Defaut GE &amp; POWER Cabinet","IHS",
U1504="Sharing","Partners",
U1504="Sites strategiques &amp; DataCenter","SST &amp; DC",
U1504="Exclu","Exclu",
U1504="SAT","SAT",
U1504="SPARE-ISSUE","SPARE-ISSUE",
U1504="Fiber CAmtel","TRANS_FO_CAMTEL",
U1504="Fiber AOF","Fiber AOF",
U1504="Projet OCM (HUAWEI)","TRAVAUX-HUAWEI",
U1504="Projet OCM (NOKIA)","TRAVAUX-NOKIA",
U1504="ACCESS-ISSUE","ACCESS-ISSUE",
U1504="Projet OCM (ZTE, NOKIA, autres projets)","TRAVAUX OCM",
U1504="No root CAuse","No root cause",
U1504="ODU HS","PDH",
U1504="IP &amp; VLAN","PDH",
U1504="Warehouse HUAWEI","SPARE-ISSUE",
U1504="SPARE-HS","SPARE-ISSUE",
U1504="Power Telco","BSS",U1504="no impacts","no impacts"
),"")</f>
        <v/>
      </c>
      <c r="T1504" s="41" t="str" cm="1">
        <f t="array" ref="T1504">IFERROR(_xlfn.IFS(
U1504="MPR ISSUE","TX ISSUE",
U1504="BSS Hardware Issue","RAN ISSUE",
U1504="Sites strategiques, MLL, Pylone, etc.","ENVTECH",
U1504="AKTIVCO DEFAUT GE &amp; POWER Cabinet","POWER ISSUE",
U1504="AKTIVCO Coupure ENEO &amp; Baisse de tension","POWER ISSUE",
U1504="Coupure ENEO &amp; Baisse de tension","POWER ISSUE",
U1504="Defaut GE &amp; POWER Cabinet","POWER ISSUE",
U1504="Sharing","POWER ISSUE",
U1504="Sites strategiques &amp; DataCenter","POWER ISSUE",
U1504="Exclu","Exclu",
U1504="SAT","TX ISSUE",
U1504="SPARE-ISSUE","SPARE-ISSUE",
U1504="Fiber CAmtel","TX ISSUE",
U1504="Fiber AOF","TX ISSUE",
U1504="Projet OCM (HUAWEI)","TRAVAUX-HUAWEI",
U1504="Projet OCM (NOKIA)","TRAVAUX -NOKIA",
U1504="ACCESS-ISSUE","ACCESS-ISSUE",
U1504="Projet OCM (ZTE, NOKIA, autres projets)","TRAVAUX OCM",
U1504="No root CAuse","No root cause",
U1504="ODU HS","TX ISSUE",
U1504="IP &amp; VLAN","TX ISSUE",
U1504="Warehouse HUAWEI","SPARE-ISSUE",
U1504="SPARE-HS","SPARE-ISSUE",
U1504="Power Telco","RAN ISSUE",U1504="no impacts","no impacts"
),"")</f>
        <v/>
      </c>
      <c r="U1504" s="68"/>
      <c r="V1504" s="41" t="str" cm="1">
        <f t="array" ref="V1504">IFERROR(_xlfn.IFS(
U1504="MPR ISSUE","ACTIVE",
U1504="BSS Hardware Issue","ACTIVE",
U1504="Sites strategiques, MLL, Pylone, etc.","PASSIVE",
U1504="AKTIVCO DEFAUT GE &amp; POWER Cabinet","PASSIVE",
U1504="AKTIVCO Coupure ENEO &amp; Baisse de tension","PASSIVE",
U1504="Coupure ENEO &amp; Baisse de tension","PASSIVE",
U1504="Defaut GE &amp; POWER Cabinet","PASSIVE",
U1504="Sharing","PASSIVE",
U1504="Sites strategiques &amp; DataCenter","PASSIVE",
U1504="Exclu","Exclu",
U1504="SAT","ACTIVE",
U1504="SPARE-ISSUE","SPARE-ISSUE",
U1504="Fiber CAmtel","ACTIVE",
U1504="Fiber AOF","ACTIVE",
U1504="Projet OCM (HUAWEI)","PLANNED WORKS",
U1504="Projet OCM (NOKIA)","PLANNED WORKS",
U1504="ACCESS-ISSUE","ACCESS-ISSUE",
U1504="Projet OCM (ZTE, NOKIA, autres projets)","PLANNED WORKS",
U1504="No root CAuse","No root cause",
U1504="ODU HS","ACTIVE",
U1504="IP &amp; VLAN","ACTIVE",
U1504="Warehouse HUAWEI","SPARE-ISSUE",
U1504="SPARE-HS","SPARE-ISSUE",
U1504="Power Telco","ACTIVE", U1504="no impacts","no impacts"
),"")</f>
        <v/>
      </c>
      <c r="W1504" s="113"/>
      <c r="X1504" s="113"/>
      <c r="Y1504" s="113"/>
      <c r="Z1504" s="113"/>
      <c r="AA1504" s="113"/>
      <c r="AB1504" s="17" t="s">
        <v>5465</v>
      </c>
      <c r="AC1504" s="17" t="str">
        <f>_xlfn.XLOOKUP(B1504,'INCIDENT-04-27-2026'!E:E,'INCIDENT-04-27-2026'!F:F,"")</f>
        <v/>
      </c>
      <c r="AD1504" s="9"/>
      <c r="AE1504" s="7" t="s">
        <v>5465</v>
      </c>
      <c r="AF1504" s="6" t="str">
        <f>_xlfn.XLOOKUP(B1504,'[13]Input_27-04'!$B:$B,'[13]Input_27-04'!$M:$M,"")</f>
        <v/>
      </c>
      <c r="AG1504" s="7"/>
      <c r="AH1504" s="3"/>
      <c r="AI1504" s="18" t="str">
        <f>_xlfn.XLOOKUP(B1504,'[3]Cells Huawei 27042026 10h'!$B:$B,'[3]Cells Huawei 27042026 10h'!$T:$T,"")</f>
        <v/>
      </c>
      <c r="AJ1504" s="18" t="str">
        <f>_xlfn.XLOOKUP(B1504,'[3]Cells Huawei 27042026 15h'!$B:$B,'[3]Cells Huawei 27042026 15h'!$T:$T,"")</f>
        <v/>
      </c>
      <c r="AK1504" s="18" t="str">
        <f>_xlfn.XLOOKUP(B1504,'[4]cells down 27042026 11h28'!$B:$B,'[4]cells down 27042026 11h28'!$R:$R,"")</f>
        <v/>
      </c>
      <c r="AL1504" s="18" t="str">
        <f>_xlfn.XLOOKUP(B1504,'[4]cells down 27042026 18h01'!$B:$B,'[4]cells down 27042026 18h01'!$R:$R,"")</f>
        <v/>
      </c>
      <c r="AM1504" s="18" t="str">
        <f>_xlfn.XLOOKUP(B1504,'[5]cell downs 27042026 11h'!$B:$B,'[5]cell downs 27042026 11h'!$R:$R,"")</f>
        <v/>
      </c>
      <c r="AN1504" s="18" t="str">
        <f>_xlfn.XLOOKUP(B1504,'[5]cell downs 27042026 17h40'!$B:$B,'[5]cell downs 27042026 17h40'!$R:$R,"")</f>
        <v/>
      </c>
      <c r="AO1504" s="18" t="str">
        <f>_xlfn.XLOOKUP(B1504,'[6]ALL SITES DOWN'!$D:$D,'[6]ALL SITES DOWN'!$J:$J,"")</f>
        <v/>
      </c>
      <c r="AP1504" s="18" t="str">
        <f>_xlfn.XLOOKUP(B1504,'[7]ALL SITES DOWN'!$D:$D,'[7]ALL SITES DOWN'!$J:$J,"")</f>
        <v/>
      </c>
      <c r="AQ1504" s="9" t="str">
        <f>_xlfn.XLOOKUP(B1504,[8]sheet1!$AC:$AC,[8]sheet1!$AF:$AF,"")</f>
        <v/>
      </c>
      <c r="AR1504" s="14"/>
      <c r="AS1504" s="14" t="s">
        <v>5465</v>
      </c>
      <c r="AT1504" s="14" t="str">
        <f>_xlfn.XLOOKUP(B1504,'[9]cell downs 18042026 17h'!$B:$B,'[9]cell downs 18042026 17h'!$B:$B,"")</f>
        <v/>
      </c>
      <c r="AU1504" s="14" t="str">
        <f>_xlfn.XLOOKUP(B1504,'[10]Cells Huawei 19042026 15h'!$B:$B,'[10]Cells Huawei 19042026 15h'!$B:$B,"")</f>
        <v/>
      </c>
      <c r="AV1504" s="9" t="str">
        <f>_xlfn.XLOOKUP(B1504,'[11]cells down 19042026 9H40'!$B:$B,'[11]cells down 19042026 9H40'!$B:$B,"")</f>
        <v/>
      </c>
    </row>
    <row r="1505" spans="1:48" hidden="1" x14ac:dyDescent="0.3">
      <c r="A1505" s="1" t="s">
        <v>4670</v>
      </c>
      <c r="B1505" s="8" t="s">
        <v>4671</v>
      </c>
      <c r="C1505" s="3" t="str">
        <f>_xlfn.XLOOKUP(B1505,'[1]daily break down'!$D:$D,'[1]daily break down'!$E:$E,"")</f>
        <v>SUD-OUEST</v>
      </c>
      <c r="D1505" s="1" t="s">
        <v>11</v>
      </c>
      <c r="E1505" s="1" t="s">
        <v>12</v>
      </c>
      <c r="F1505" s="3" t="s">
        <v>13</v>
      </c>
      <c r="G1505" s="1" t="s">
        <v>14</v>
      </c>
      <c r="H1505" s="27" t="str">
        <f>_xlfn.XLOOKUP(B1505,[2]CALCULATION!$B:$B,[2]CALCULATION!$H:$H,"")</f>
        <v>Huawei</v>
      </c>
      <c r="I1505" s="26">
        <v>8.2933114175890946E-3</v>
      </c>
      <c r="J1505" s="26">
        <v>0</v>
      </c>
      <c r="K1505" s="26">
        <v>0</v>
      </c>
      <c r="L1505" s="26">
        <v>0</v>
      </c>
      <c r="M1505" s="26">
        <v>8.9175391586979543E-5</v>
      </c>
      <c r="N1505" s="26">
        <v>0</v>
      </c>
      <c r="O1505" s="26">
        <v>0</v>
      </c>
      <c r="P1505" s="114" t="s">
        <v>6364</v>
      </c>
      <c r="Q1505" s="42" t="s">
        <v>5538</v>
      </c>
      <c r="R1505" s="42"/>
      <c r="S1505" s="41" t="str" cm="1">
        <f t="array" ref="S1505">IFERROR(_xlfn.IFS(
U1505="MPR ISSUE","PDH",
U1505="BSS Hardware Issue","BSS",
U1505="Sites strategiques, MLL, Pylone, etc.","ENVTECH",
U1505="AKTIVCO DEFAUT GE &amp; POWER Cabinet","AKTIVCO",
U1505="AKTIVCO Coupure ENEO &amp; Baisse de tension","AKTIVCO GRID ONLY",
U1505="Coupure ENEO &amp; Baisse de tension","IHS GRID ONLY",
U1505="Defaut GE &amp; POWER Cabinet","IHS",
U1505="Sharing","Partners",
U1505="Sites strategiques &amp; DataCenter","SST &amp; DC",
U1505="Exclu","Exclu",
U1505="SAT","SAT",
U1505="SPARE-ISSUE","SPARE-ISSUE",
U1505="Fiber CAmtel","TRANS_FO_CAMTEL",
U1505="Fiber AOF","Fiber AOF",
U1505="Projet OCM (HUAWEI)","TRAVAUX-HUAWEI",
U1505="Projet OCM (NOKIA)","TRAVAUX-NOKIA",
U1505="ACCESS-ISSUE","ACCESS-ISSUE",
U1505="Projet OCM (ZTE, NOKIA, autres projets)","TRAVAUX OCM",
U1505="No root CAuse","No root cause",
U1505="ODU HS","PDH",
U1505="IP &amp; VLAN","PDH",
U1505="Warehouse HUAWEI","SPARE-ISSUE",
U1505="SPARE-HS","SPARE-ISSUE",
U1505="Power Telco","BSS",U1505="no impacts","no impacts"
),"")</f>
        <v>No root cause</v>
      </c>
      <c r="T1505" s="41" t="str" cm="1">
        <f t="array" ref="T1505">IFERROR(_xlfn.IFS(
U1505="MPR ISSUE","TX ISSUE",
U1505="BSS Hardware Issue","RAN ISSUE",
U1505="Sites strategiques, MLL, Pylone, etc.","ENVTECH",
U1505="AKTIVCO DEFAUT GE &amp; POWER Cabinet","POWER ISSUE",
U1505="AKTIVCO Coupure ENEO &amp; Baisse de tension","POWER ISSUE",
U1505="Coupure ENEO &amp; Baisse de tension","POWER ISSUE",
U1505="Defaut GE &amp; POWER Cabinet","POWER ISSUE",
U1505="Sharing","POWER ISSUE",
U1505="Sites strategiques &amp; DataCenter","POWER ISSUE",
U1505="Exclu","Exclu",
U1505="SAT","TX ISSUE",
U1505="SPARE-ISSUE","SPARE-ISSUE",
U1505="Fiber CAmtel","TX ISSUE",
U1505="Fiber AOF","TX ISSUE",
U1505="Projet OCM (HUAWEI)","TRAVAUX-HUAWEI",
U1505="Projet OCM (NOKIA)","TRAVAUX -NOKIA",
U1505="ACCESS-ISSUE","ACCESS-ISSUE",
U1505="Projet OCM (ZTE, NOKIA, autres projets)","TRAVAUX OCM",
U1505="No root CAuse","No root cause",
U1505="ODU HS","TX ISSUE",
U1505="IP &amp; VLAN","TX ISSUE",
U1505="Warehouse HUAWEI","SPARE-ISSUE",
U1505="SPARE-HS","SPARE-ISSUE",
U1505="Power Telco","RAN ISSUE",U1505="no impacts","no impacts"
),"")</f>
        <v>No root cause</v>
      </c>
      <c r="U1505" s="68" t="s">
        <v>5691</v>
      </c>
      <c r="V1505" s="41" t="str" cm="1">
        <f t="array" ref="V1505">IFERROR(_xlfn.IFS(
U1505="MPR ISSUE","ACTIVE",
U1505="BSS Hardware Issue","ACTIVE",
U1505="Sites strategiques, MLL, Pylone, etc.","PASSIVE",
U1505="AKTIVCO DEFAUT GE &amp; POWER Cabinet","PASSIVE",
U1505="AKTIVCO Coupure ENEO &amp; Baisse de tension","PASSIVE",
U1505="Coupure ENEO &amp; Baisse de tension","PASSIVE",
U1505="Defaut GE &amp; POWER Cabinet","PASSIVE",
U1505="Sharing","PASSIVE",
U1505="Sites strategiques &amp; DataCenter","PASSIVE",
U1505="Exclu","Exclu",
U1505="SAT","ACTIVE",
U1505="SPARE-ISSUE","SPARE-ISSUE",
U1505="Fiber CAmtel","ACTIVE",
U1505="Fiber AOF","ACTIVE",
U1505="Projet OCM (HUAWEI)","PLANNED WORKS",
U1505="Projet OCM (NOKIA)","PLANNED WORKS",
U1505="ACCESS-ISSUE","ACCESS-ISSUE",
U1505="Projet OCM (ZTE, NOKIA, autres projets)","PLANNED WORKS",
U1505="No root CAuse","No root cause",
U1505="ODU HS","ACTIVE",
U1505="IP &amp; VLAN","ACTIVE",
U1505="Warehouse HUAWEI","SPARE-ISSUE",
U1505="SPARE-HS","SPARE-ISSUE",
U1505="Power Telco","ACTIVE", U1505="no impacts","no impacts"
),"")</f>
        <v>No root cause</v>
      </c>
      <c r="W1505" s="113"/>
      <c r="X1505" s="113"/>
      <c r="Y1505" s="113"/>
      <c r="Z1505" s="113"/>
      <c r="AA1505" s="113"/>
      <c r="AB1505" s="17" t="s">
        <v>5465</v>
      </c>
      <c r="AC1505" s="17" t="str">
        <f>_xlfn.XLOOKUP(B1505,'INCIDENT-04-27-2026'!E:E,'INCIDENT-04-27-2026'!F:F,"")</f>
        <v/>
      </c>
      <c r="AD1505" s="9"/>
      <c r="AE1505" s="7" t="s">
        <v>5465</v>
      </c>
      <c r="AF1505" s="6" t="str">
        <f>_xlfn.XLOOKUP(B1505,'[13]Input_27-04'!$B:$B,'[13]Input_27-04'!$M:$M,"")</f>
        <v/>
      </c>
      <c r="AG1505" s="7"/>
      <c r="AH1505" s="3"/>
      <c r="AI1505" s="18" t="str">
        <f>_xlfn.XLOOKUP(B1505,'[3]Cells Huawei 27042026 10h'!$B:$B,'[3]Cells Huawei 27042026 10h'!$T:$T,"")</f>
        <v/>
      </c>
      <c r="AJ1505" s="18" t="str">
        <f>_xlfn.XLOOKUP(B1505,'[3]Cells Huawei 27042026 15h'!$B:$B,'[3]Cells Huawei 27042026 15h'!$T:$T,"")</f>
        <v/>
      </c>
      <c r="AK1505" s="18" t="str">
        <f>_xlfn.XLOOKUP(B1505,'[4]cells down 27042026 11h28'!$B:$B,'[4]cells down 27042026 11h28'!$R:$R,"")</f>
        <v/>
      </c>
      <c r="AL1505" s="18" t="str">
        <f>_xlfn.XLOOKUP(B1505,'[4]cells down 27042026 18h01'!$B:$B,'[4]cells down 27042026 18h01'!$R:$R,"")</f>
        <v/>
      </c>
      <c r="AM1505" s="18" t="str">
        <f>_xlfn.XLOOKUP(B1505,'[5]cell downs 27042026 11h'!$B:$B,'[5]cell downs 27042026 11h'!$R:$R,"")</f>
        <v/>
      </c>
      <c r="AN1505" s="18" t="str">
        <f>_xlfn.XLOOKUP(B1505,'[5]cell downs 27042026 17h40'!$B:$B,'[5]cell downs 27042026 17h40'!$R:$R,"")</f>
        <v/>
      </c>
      <c r="AO1505" s="18" t="str">
        <f>_xlfn.XLOOKUP(B1505,'[6]ALL SITES DOWN'!$D:$D,'[6]ALL SITES DOWN'!$J:$J,"")</f>
        <v/>
      </c>
      <c r="AP1505" s="18" t="str">
        <f>_xlfn.XLOOKUP(B1505,'[7]ALL SITES DOWN'!$D:$D,'[7]ALL SITES DOWN'!$J:$J,"")</f>
        <v/>
      </c>
      <c r="AQ1505" s="9" t="str">
        <f>_xlfn.XLOOKUP(B1505,[8]sheet1!$AC:$AC,[8]sheet1!$AF:$AF,"")</f>
        <v/>
      </c>
      <c r="AR1505" s="14"/>
      <c r="AS1505" s="14" t="s">
        <v>5465</v>
      </c>
      <c r="AT1505" s="14" t="str">
        <f>_xlfn.XLOOKUP(B1505,'[9]cell downs 18042026 17h'!$B:$B,'[9]cell downs 18042026 17h'!$B:$B,"")</f>
        <v/>
      </c>
      <c r="AU1505" s="14" t="str">
        <f>_xlfn.XLOOKUP(B1505,'[10]Cells Huawei 19042026 15h'!$B:$B,'[10]Cells Huawei 19042026 15h'!$B:$B,"")</f>
        <v/>
      </c>
      <c r="AV1505" s="9" t="str">
        <f>_xlfn.XLOOKUP(B1505,'[11]cells down 19042026 9H40'!$B:$B,'[11]cells down 19042026 9H40'!$B:$B,"")</f>
        <v/>
      </c>
    </row>
    <row r="1506" spans="1:48" hidden="1" x14ac:dyDescent="0.3">
      <c r="A1506" s="1" t="s">
        <v>268</v>
      </c>
      <c r="B1506" s="8" t="s">
        <v>269</v>
      </c>
      <c r="C1506" s="3" t="str">
        <f>_xlfn.XLOOKUP(B1506,'[1]daily break down'!$D:$D,'[1]daily break down'!$E:$E,"")</f>
        <v>NORD-OUEST</v>
      </c>
      <c r="D1506" s="1" t="s">
        <v>11</v>
      </c>
      <c r="E1506" s="1" t="s">
        <v>12</v>
      </c>
      <c r="F1506" s="3" t="s">
        <v>51</v>
      </c>
      <c r="G1506" s="1" t="s">
        <v>52</v>
      </c>
      <c r="H1506" s="27" t="str">
        <f>_xlfn.XLOOKUP(B1506,[2]CALCULATION!$B:$B,[2]CALCULATION!$H:$H,"")</f>
        <v>Huawei</v>
      </c>
      <c r="I1506" s="26">
        <v>7.5799082848932607E-3</v>
      </c>
      <c r="J1506" s="26">
        <v>0</v>
      </c>
      <c r="K1506" s="26">
        <v>0</v>
      </c>
      <c r="L1506" s="26">
        <v>0</v>
      </c>
      <c r="M1506" s="26">
        <v>0</v>
      </c>
      <c r="N1506" s="26">
        <v>0</v>
      </c>
      <c r="O1506" s="26">
        <v>0</v>
      </c>
      <c r="P1506" s="114" t="s">
        <v>6364</v>
      </c>
      <c r="Q1506" s="42" t="s">
        <v>5538</v>
      </c>
      <c r="R1506" s="42"/>
      <c r="S1506" s="41" t="str" cm="1">
        <f t="array" ref="S1506">IFERROR(_xlfn.IFS(
U1506="MPR ISSUE","PDH",
U1506="BSS Hardware Issue","BSS",
U1506="Sites strategiques, MLL, Pylone, etc.","ENVTECH",
U1506="AKTIVCO DEFAUT GE &amp; POWER Cabinet","AKTIVCO",
U1506="AKTIVCO Coupure ENEO &amp; Baisse de tension","AKTIVCO GRID ONLY",
U1506="Coupure ENEO &amp; Baisse de tension","IHS GRID ONLY",
U1506="Defaut GE &amp; POWER Cabinet","IHS",
U1506="Sharing","Partners",
U1506="Sites strategiques &amp; DataCenter","SST &amp; DC",
U1506="Exclu","Exclu",
U1506="SAT","SAT",
U1506="SPARE-ISSUE","SPARE-ISSUE",
U1506="Fiber CAmtel","TRANS_FO_CAMTEL",
U1506="Fiber AOF","Fiber AOF",
U1506="Projet OCM (HUAWEI)","TRAVAUX-HUAWEI",
U1506="Projet OCM (NOKIA)","TRAVAUX-NOKIA",
U1506="ACCESS-ISSUE","ACCESS-ISSUE",
U1506="Projet OCM (ZTE, NOKIA, autres projets)","TRAVAUX OCM",
U1506="No root CAuse","No root cause",
U1506="ODU HS","PDH",
U1506="IP &amp; VLAN","PDH",
U1506="Warehouse HUAWEI","SPARE-ISSUE",
U1506="SPARE-HS","SPARE-ISSUE",
U1506="Power Telco","BSS",U1506="no impacts","no impacts"
),"")</f>
        <v>No root cause</v>
      </c>
      <c r="T1506" s="41" t="str" cm="1">
        <f t="array" ref="T1506">IFERROR(_xlfn.IFS(
U1506="MPR ISSUE","TX ISSUE",
U1506="BSS Hardware Issue","RAN ISSUE",
U1506="Sites strategiques, MLL, Pylone, etc.","ENVTECH",
U1506="AKTIVCO DEFAUT GE &amp; POWER Cabinet","POWER ISSUE",
U1506="AKTIVCO Coupure ENEO &amp; Baisse de tension","POWER ISSUE",
U1506="Coupure ENEO &amp; Baisse de tension","POWER ISSUE",
U1506="Defaut GE &amp; POWER Cabinet","POWER ISSUE",
U1506="Sharing","POWER ISSUE",
U1506="Sites strategiques &amp; DataCenter","POWER ISSUE",
U1506="Exclu","Exclu",
U1506="SAT","TX ISSUE",
U1506="SPARE-ISSUE","SPARE-ISSUE",
U1506="Fiber CAmtel","TX ISSUE",
U1506="Fiber AOF","TX ISSUE",
U1506="Projet OCM (HUAWEI)","TRAVAUX-HUAWEI",
U1506="Projet OCM (NOKIA)","TRAVAUX -NOKIA",
U1506="ACCESS-ISSUE","ACCESS-ISSUE",
U1506="Projet OCM (ZTE, NOKIA, autres projets)","TRAVAUX OCM",
U1506="No root CAuse","No root cause",
U1506="ODU HS","TX ISSUE",
U1506="IP &amp; VLAN","TX ISSUE",
U1506="Warehouse HUAWEI","SPARE-ISSUE",
U1506="SPARE-HS","SPARE-ISSUE",
U1506="Power Telco","RAN ISSUE",U1506="no impacts","no impacts"
),"")</f>
        <v>No root cause</v>
      </c>
      <c r="U1506" s="68" t="s">
        <v>5691</v>
      </c>
      <c r="V1506" s="41" t="str" cm="1">
        <f t="array" ref="V1506">IFERROR(_xlfn.IFS(
U1506="MPR ISSUE","ACTIVE",
U1506="BSS Hardware Issue","ACTIVE",
U1506="Sites strategiques, MLL, Pylone, etc.","PASSIVE",
U1506="AKTIVCO DEFAUT GE &amp; POWER Cabinet","PASSIVE",
U1506="AKTIVCO Coupure ENEO &amp; Baisse de tension","PASSIVE",
U1506="Coupure ENEO &amp; Baisse de tension","PASSIVE",
U1506="Defaut GE &amp; POWER Cabinet","PASSIVE",
U1506="Sharing","PASSIVE",
U1506="Sites strategiques &amp; DataCenter","PASSIVE",
U1506="Exclu","Exclu",
U1506="SAT","ACTIVE",
U1506="SPARE-ISSUE","SPARE-ISSUE",
U1506="Fiber CAmtel","ACTIVE",
U1506="Fiber AOF","ACTIVE",
U1506="Projet OCM (HUAWEI)","PLANNED WORKS",
U1506="Projet OCM (NOKIA)","PLANNED WORKS",
U1506="ACCESS-ISSUE","ACCESS-ISSUE",
U1506="Projet OCM (ZTE, NOKIA, autres projets)","PLANNED WORKS",
U1506="No root CAuse","No root cause",
U1506="ODU HS","ACTIVE",
U1506="IP &amp; VLAN","ACTIVE",
U1506="Warehouse HUAWEI","SPARE-ISSUE",
U1506="SPARE-HS","SPARE-ISSUE",
U1506="Power Telco","ACTIVE", U1506="no impacts","no impacts"
),"")</f>
        <v>No root cause</v>
      </c>
      <c r="W1506" s="113"/>
      <c r="X1506" s="113"/>
      <c r="Y1506" s="113"/>
      <c r="Z1506" s="113"/>
      <c r="AA1506" s="113"/>
      <c r="AB1506" s="17" t="s">
        <v>5465</v>
      </c>
      <c r="AC1506" s="17" t="str">
        <f>_xlfn.XLOOKUP(B1506,'INCIDENT-04-27-2026'!E:E,'INCIDENT-04-27-2026'!F:F,"")</f>
        <v/>
      </c>
      <c r="AD1506" s="9"/>
      <c r="AE1506" s="7" t="s">
        <v>5465</v>
      </c>
      <c r="AF1506" s="6" t="str">
        <f>_xlfn.XLOOKUP(B1506,'[13]Input_27-04'!$B:$B,'[13]Input_27-04'!$M:$M,"")</f>
        <v/>
      </c>
      <c r="AG1506" s="7"/>
      <c r="AH1506" s="3"/>
      <c r="AI1506" s="18" t="str">
        <f>_xlfn.XLOOKUP(B1506,'[3]Cells Huawei 27042026 10h'!$B:$B,'[3]Cells Huawei 27042026 10h'!$T:$T,"")</f>
        <v/>
      </c>
      <c r="AJ1506" s="18" t="str">
        <f>_xlfn.XLOOKUP(B1506,'[3]Cells Huawei 27042026 15h'!$B:$B,'[3]Cells Huawei 27042026 15h'!$T:$T,"")</f>
        <v/>
      </c>
      <c r="AK1506" s="18" t="str">
        <f>_xlfn.XLOOKUP(B1506,'[4]cells down 27042026 11h28'!$B:$B,'[4]cells down 27042026 11h28'!$R:$R,"")</f>
        <v/>
      </c>
      <c r="AL1506" s="18" t="str">
        <f>_xlfn.XLOOKUP(B1506,'[4]cells down 27042026 18h01'!$B:$B,'[4]cells down 27042026 18h01'!$R:$R,"")</f>
        <v/>
      </c>
      <c r="AM1506" s="18" t="str">
        <f>_xlfn.XLOOKUP(B1506,'[5]cell downs 27042026 11h'!$B:$B,'[5]cell downs 27042026 11h'!$R:$R,"")</f>
        <v/>
      </c>
      <c r="AN1506" s="18" t="str">
        <f>_xlfn.XLOOKUP(B1506,'[5]cell downs 27042026 17h40'!$B:$B,'[5]cell downs 27042026 17h40'!$R:$R,"")</f>
        <v/>
      </c>
      <c r="AO1506" s="18" t="str">
        <f>_xlfn.XLOOKUP(B1506,'[6]ALL SITES DOWN'!$D:$D,'[6]ALL SITES DOWN'!$J:$J,"")</f>
        <v/>
      </c>
      <c r="AP1506" s="18" t="str">
        <f>_xlfn.XLOOKUP(B1506,'[7]ALL SITES DOWN'!$D:$D,'[7]ALL SITES DOWN'!$J:$J,"")</f>
        <v/>
      </c>
      <c r="AQ1506" s="9" t="str">
        <f>_xlfn.XLOOKUP(B1506,[8]sheet1!$AC:$AC,[8]sheet1!$AF:$AF,"")</f>
        <v/>
      </c>
      <c r="AR1506" s="14"/>
      <c r="AS1506" s="14" t="s">
        <v>5465</v>
      </c>
      <c r="AT1506" s="14" t="str">
        <f>_xlfn.XLOOKUP(B1506,'[9]cell downs 18042026 17h'!$B:$B,'[9]cell downs 18042026 17h'!$B:$B,"")</f>
        <v/>
      </c>
      <c r="AU1506" s="14" t="str">
        <f>_xlfn.XLOOKUP(B1506,'[10]Cells Huawei 19042026 15h'!$B:$B,'[10]Cells Huawei 19042026 15h'!$B:$B,"")</f>
        <v/>
      </c>
      <c r="AV1506" s="9" t="str">
        <f>_xlfn.XLOOKUP(B1506,'[11]cells down 19042026 9H40'!$B:$B,'[11]cells down 19042026 9H40'!$B:$B,"")</f>
        <v/>
      </c>
    </row>
    <row r="1507" spans="1:48" hidden="1" x14ac:dyDescent="0.3">
      <c r="A1507" s="1" t="s">
        <v>186</v>
      </c>
      <c r="B1507" s="8" t="s">
        <v>187</v>
      </c>
      <c r="C1507" s="3" t="str">
        <f>_xlfn.XLOOKUP(B1507,'[1]daily break down'!$D:$D,'[1]daily break down'!$E:$E,"")</f>
        <v>Garoua</v>
      </c>
      <c r="D1507" s="1" t="s">
        <v>21</v>
      </c>
      <c r="E1507" s="1" t="s">
        <v>188</v>
      </c>
      <c r="F1507" s="3" t="s">
        <v>23</v>
      </c>
      <c r="G1507" s="1" t="s">
        <v>24</v>
      </c>
      <c r="H1507" s="27" t="str">
        <f>_xlfn.XLOOKUP(B1507,[2]CALCULATION!$B:$B,[2]CALCULATION!$H:$H,"")</f>
        <v>Huawei</v>
      </c>
      <c r="I1507" s="26">
        <v>6.1531020195015867E-3</v>
      </c>
      <c r="J1507" s="26">
        <v>0</v>
      </c>
      <c r="K1507" s="26">
        <v>0</v>
      </c>
      <c r="L1507" s="26">
        <v>0</v>
      </c>
      <c r="M1507" s="26">
        <v>0</v>
      </c>
      <c r="N1507" s="26">
        <v>0</v>
      </c>
      <c r="O1507" s="26">
        <v>0</v>
      </c>
      <c r="P1507" s="114" t="s">
        <v>6364</v>
      </c>
      <c r="Q1507" s="42" t="s">
        <v>5538</v>
      </c>
      <c r="R1507" s="42"/>
      <c r="S1507" s="41" t="str" cm="1">
        <f t="array" ref="S1507">IFERROR(_xlfn.IFS(
U1507="MPR ISSUE","PDH",
U1507="BSS Hardware Issue","BSS",
U1507="Sites strategiques, MLL, Pylone, etc.","ENVTECH",
U1507="AKTIVCO DEFAUT GE &amp; POWER Cabinet","AKTIVCO",
U1507="AKTIVCO Coupure ENEO &amp; Baisse de tension","AKTIVCO GRID ONLY",
U1507="Coupure ENEO &amp; Baisse de tension","IHS GRID ONLY",
U1507="Defaut GE &amp; POWER Cabinet","IHS",
U1507="Sharing","Partners",
U1507="Sites strategiques &amp; DataCenter","SST &amp; DC",
U1507="Exclu","Exclu",
U1507="SAT","SAT",
U1507="SPARE-ISSUE","SPARE-ISSUE",
U1507="Fiber CAmtel","TRANS_FO_CAMTEL",
U1507="Fiber AOF","Fiber AOF",
U1507="Projet OCM (HUAWEI)","TRAVAUX-HUAWEI",
U1507="Projet OCM (NOKIA)","TRAVAUX-NOKIA",
U1507="ACCESS-ISSUE","ACCESS-ISSUE",
U1507="Projet OCM (ZTE, NOKIA, autres projets)","TRAVAUX OCM",
U1507="No root CAuse","No root cause",
U1507="ODU HS","PDH",
U1507="IP &amp; VLAN","PDH",
U1507="Warehouse HUAWEI","SPARE-ISSUE",
U1507="SPARE-HS","SPARE-ISSUE",
U1507="Power Telco","BSS",U1507="no impacts","no impacts"
),"")</f>
        <v>No root cause</v>
      </c>
      <c r="T1507" s="41" t="str" cm="1">
        <f t="array" ref="T1507">IFERROR(_xlfn.IFS(
U1507="MPR ISSUE","TX ISSUE",
U1507="BSS Hardware Issue","RAN ISSUE",
U1507="Sites strategiques, MLL, Pylone, etc.","ENVTECH",
U1507="AKTIVCO DEFAUT GE &amp; POWER Cabinet","POWER ISSUE",
U1507="AKTIVCO Coupure ENEO &amp; Baisse de tension","POWER ISSUE",
U1507="Coupure ENEO &amp; Baisse de tension","POWER ISSUE",
U1507="Defaut GE &amp; POWER Cabinet","POWER ISSUE",
U1507="Sharing","POWER ISSUE",
U1507="Sites strategiques &amp; DataCenter","POWER ISSUE",
U1507="Exclu","Exclu",
U1507="SAT","TX ISSUE",
U1507="SPARE-ISSUE","SPARE-ISSUE",
U1507="Fiber CAmtel","TX ISSUE",
U1507="Fiber AOF","TX ISSUE",
U1507="Projet OCM (HUAWEI)","TRAVAUX-HUAWEI",
U1507="Projet OCM (NOKIA)","TRAVAUX -NOKIA",
U1507="ACCESS-ISSUE","ACCESS-ISSUE",
U1507="Projet OCM (ZTE, NOKIA, autres projets)","TRAVAUX OCM",
U1507="No root CAuse","No root cause",
U1507="ODU HS","TX ISSUE",
U1507="IP &amp; VLAN","TX ISSUE",
U1507="Warehouse HUAWEI","SPARE-ISSUE",
U1507="SPARE-HS","SPARE-ISSUE",
U1507="Power Telco","RAN ISSUE",U1507="no impacts","no impacts"
),"")</f>
        <v>No root cause</v>
      </c>
      <c r="U1507" s="68" t="s">
        <v>5691</v>
      </c>
      <c r="V1507" s="41" t="str" cm="1">
        <f t="array" ref="V1507">IFERROR(_xlfn.IFS(
U1507="MPR ISSUE","ACTIVE",
U1507="BSS Hardware Issue","ACTIVE",
U1507="Sites strategiques, MLL, Pylone, etc.","PASSIVE",
U1507="AKTIVCO DEFAUT GE &amp; POWER Cabinet","PASSIVE",
U1507="AKTIVCO Coupure ENEO &amp; Baisse de tension","PASSIVE",
U1507="Coupure ENEO &amp; Baisse de tension","PASSIVE",
U1507="Defaut GE &amp; POWER Cabinet","PASSIVE",
U1507="Sharing","PASSIVE",
U1507="Sites strategiques &amp; DataCenter","PASSIVE",
U1507="Exclu","Exclu",
U1507="SAT","ACTIVE",
U1507="SPARE-ISSUE","SPARE-ISSUE",
U1507="Fiber CAmtel","ACTIVE",
U1507="Fiber AOF","ACTIVE",
U1507="Projet OCM (HUAWEI)","PLANNED WORKS",
U1507="Projet OCM (NOKIA)","PLANNED WORKS",
U1507="ACCESS-ISSUE","ACCESS-ISSUE",
U1507="Projet OCM (ZTE, NOKIA, autres projets)","PLANNED WORKS",
U1507="No root CAuse","No root cause",
U1507="ODU HS","ACTIVE",
U1507="IP &amp; VLAN","ACTIVE",
U1507="Warehouse HUAWEI","SPARE-ISSUE",
U1507="SPARE-HS","SPARE-ISSUE",
U1507="Power Telco","ACTIVE", U1507="no impacts","no impacts"
),"")</f>
        <v>No root cause</v>
      </c>
      <c r="W1507" s="113"/>
      <c r="X1507" s="113"/>
      <c r="Y1507" s="113"/>
      <c r="Z1507" s="113"/>
      <c r="AA1507" s="113"/>
      <c r="AB1507" s="17" t="s">
        <v>5465</v>
      </c>
      <c r="AC1507" s="17" t="str">
        <f>_xlfn.XLOOKUP(B1507,'INCIDENT-04-27-2026'!E:E,'INCIDENT-04-27-2026'!F:F,"")</f>
        <v/>
      </c>
      <c r="AD1507" s="9"/>
      <c r="AE1507" s="7" t="s">
        <v>5465</v>
      </c>
      <c r="AF1507" s="6" t="str">
        <f>_xlfn.XLOOKUP(B1507,'[13]Input_27-04'!$B:$B,'[13]Input_27-04'!$M:$M,"")</f>
        <v/>
      </c>
      <c r="AG1507" s="7"/>
      <c r="AH1507" s="3"/>
      <c r="AI1507" s="18" t="str">
        <f>_xlfn.XLOOKUP(B1507,'[3]Cells Huawei 27042026 10h'!$B:$B,'[3]Cells Huawei 27042026 10h'!$T:$T,"")</f>
        <v/>
      </c>
      <c r="AJ1507" s="18" t="str">
        <f>_xlfn.XLOOKUP(B1507,'[3]Cells Huawei 27042026 15h'!$B:$B,'[3]Cells Huawei 27042026 15h'!$T:$T,"")</f>
        <v/>
      </c>
      <c r="AK1507" s="18" t="str">
        <f>_xlfn.XLOOKUP(B1507,'[4]cells down 27042026 11h28'!$B:$B,'[4]cells down 27042026 11h28'!$R:$R,"")</f>
        <v/>
      </c>
      <c r="AL1507" s="18" t="str">
        <f>_xlfn.XLOOKUP(B1507,'[4]cells down 27042026 18h01'!$B:$B,'[4]cells down 27042026 18h01'!$R:$R,"")</f>
        <v/>
      </c>
      <c r="AM1507" s="18" t="str">
        <f>_xlfn.XLOOKUP(B1507,'[5]cell downs 27042026 11h'!$B:$B,'[5]cell downs 27042026 11h'!$R:$R,"")</f>
        <v/>
      </c>
      <c r="AN1507" s="18" t="str">
        <f>_xlfn.XLOOKUP(B1507,'[5]cell downs 27042026 17h40'!$B:$B,'[5]cell downs 27042026 17h40'!$R:$R,"")</f>
        <v/>
      </c>
      <c r="AO1507" s="18" t="str">
        <f>_xlfn.XLOOKUP(B1507,'[6]ALL SITES DOWN'!$D:$D,'[6]ALL SITES DOWN'!$J:$J,"")</f>
        <v/>
      </c>
      <c r="AP1507" s="18" t="str">
        <f>_xlfn.XLOOKUP(B1507,'[7]ALL SITES DOWN'!$D:$D,'[7]ALL SITES DOWN'!$J:$J,"")</f>
        <v/>
      </c>
      <c r="AQ1507" s="9" t="str">
        <f>_xlfn.XLOOKUP(B1507,[8]sheet1!$AC:$AC,[8]sheet1!$AF:$AF,"")</f>
        <v/>
      </c>
      <c r="AR1507" s="14"/>
      <c r="AS1507" s="14" t="s">
        <v>5465</v>
      </c>
      <c r="AT1507" s="14" t="str">
        <f>_xlfn.XLOOKUP(B1507,'[9]cell downs 18042026 17h'!$B:$B,'[9]cell downs 18042026 17h'!$B:$B,"")</f>
        <v/>
      </c>
      <c r="AU1507" s="14" t="str">
        <f>_xlfn.XLOOKUP(B1507,'[10]Cells Huawei 19042026 15h'!$B:$B,'[10]Cells Huawei 19042026 15h'!$B:$B,"")</f>
        <v/>
      </c>
      <c r="AV1507" s="9" t="str">
        <f>_xlfn.XLOOKUP(B1507,'[11]cells down 19042026 9H40'!$B:$B,'[11]cells down 19042026 9H40'!$B:$B,"")</f>
        <v/>
      </c>
    </row>
    <row r="1508" spans="1:48" hidden="1" x14ac:dyDescent="0.3">
      <c r="A1508" s="1" t="s">
        <v>1863</v>
      </c>
      <c r="B1508" s="8" t="s">
        <v>1864</v>
      </c>
      <c r="C1508" s="3" t="str">
        <f>_xlfn.XLOOKUP(B1508,'[1]daily break down'!$D:$D,'[1]daily break down'!$E:$E,"")</f>
        <v>Maroua</v>
      </c>
      <c r="D1508" s="1" t="s">
        <v>11</v>
      </c>
      <c r="E1508" s="1" t="s">
        <v>12</v>
      </c>
      <c r="F1508" s="3" t="s">
        <v>55</v>
      </c>
      <c r="G1508" s="1" t="s">
        <v>84</v>
      </c>
      <c r="H1508" s="27" t="str">
        <f>_xlfn.XLOOKUP(B1508,[2]CALCULATION!$B:$B,[2]CALCULATION!$H:$H,"")</f>
        <v>Huawei</v>
      </c>
      <c r="I1508" s="26">
        <v>5.9747512363276288E-3</v>
      </c>
      <c r="J1508" s="26">
        <v>0</v>
      </c>
      <c r="K1508" s="26">
        <v>0</v>
      </c>
      <c r="L1508" s="26">
        <v>0</v>
      </c>
      <c r="M1508" s="26">
        <v>0</v>
      </c>
      <c r="N1508" s="26">
        <v>0</v>
      </c>
      <c r="O1508" s="26">
        <v>0</v>
      </c>
      <c r="P1508" s="114" t="s">
        <v>6364</v>
      </c>
      <c r="Q1508" s="42" t="s">
        <v>5538</v>
      </c>
      <c r="R1508" s="42"/>
      <c r="S1508" s="41" t="str" cm="1">
        <f t="array" ref="S1508">IFERROR(_xlfn.IFS(
U1508="MPR ISSUE","PDH",
U1508="BSS Hardware Issue","BSS",
U1508="Sites strategiques, MLL, Pylone, etc.","ENVTECH",
U1508="AKTIVCO DEFAUT GE &amp; POWER Cabinet","AKTIVCO",
U1508="AKTIVCO Coupure ENEO &amp; Baisse de tension","AKTIVCO GRID ONLY",
U1508="Coupure ENEO &amp; Baisse de tension","IHS GRID ONLY",
U1508="Defaut GE &amp; POWER Cabinet","IHS",
U1508="Sharing","Partners",
U1508="Sites strategiques &amp; DataCenter","SST &amp; DC",
U1508="Exclu","Exclu",
U1508="SAT","SAT",
U1508="SPARE-ISSUE","SPARE-ISSUE",
U1508="Fiber CAmtel","TRANS_FO_CAMTEL",
U1508="Fiber AOF","Fiber AOF",
U1508="Projet OCM (HUAWEI)","TRAVAUX-HUAWEI",
U1508="Projet OCM (NOKIA)","TRAVAUX-NOKIA",
U1508="ACCESS-ISSUE","ACCESS-ISSUE",
U1508="Projet OCM (ZTE, NOKIA, autres projets)","TRAVAUX OCM",
U1508="No root CAuse","No root cause",
U1508="ODU HS","PDH",
U1508="IP &amp; VLAN","PDH",
U1508="Warehouse HUAWEI","SPARE-ISSUE",
U1508="SPARE-HS","SPARE-ISSUE",
U1508="Power Telco","BSS",U1508="no impacts","no impacts"
),"")</f>
        <v>No root cause</v>
      </c>
      <c r="T1508" s="41" t="str" cm="1">
        <f t="array" ref="T1508">IFERROR(_xlfn.IFS(
U1508="MPR ISSUE","TX ISSUE",
U1508="BSS Hardware Issue","RAN ISSUE",
U1508="Sites strategiques, MLL, Pylone, etc.","ENVTECH",
U1508="AKTIVCO DEFAUT GE &amp; POWER Cabinet","POWER ISSUE",
U1508="AKTIVCO Coupure ENEO &amp; Baisse de tension","POWER ISSUE",
U1508="Coupure ENEO &amp; Baisse de tension","POWER ISSUE",
U1508="Defaut GE &amp; POWER Cabinet","POWER ISSUE",
U1508="Sharing","POWER ISSUE",
U1508="Sites strategiques &amp; DataCenter","POWER ISSUE",
U1508="Exclu","Exclu",
U1508="SAT","TX ISSUE",
U1508="SPARE-ISSUE","SPARE-ISSUE",
U1508="Fiber CAmtel","TX ISSUE",
U1508="Fiber AOF","TX ISSUE",
U1508="Projet OCM (HUAWEI)","TRAVAUX-HUAWEI",
U1508="Projet OCM (NOKIA)","TRAVAUX -NOKIA",
U1508="ACCESS-ISSUE","ACCESS-ISSUE",
U1508="Projet OCM (ZTE, NOKIA, autres projets)","TRAVAUX OCM",
U1508="No root CAuse","No root cause",
U1508="ODU HS","TX ISSUE",
U1508="IP &amp; VLAN","TX ISSUE",
U1508="Warehouse HUAWEI","SPARE-ISSUE",
U1508="SPARE-HS","SPARE-ISSUE",
U1508="Power Telco","RAN ISSUE",U1508="no impacts","no impacts"
),"")</f>
        <v>No root cause</v>
      </c>
      <c r="U1508" s="68" t="s">
        <v>5691</v>
      </c>
      <c r="V1508" s="41" t="str" cm="1">
        <f t="array" ref="V1508">IFERROR(_xlfn.IFS(
U1508="MPR ISSUE","ACTIVE",
U1508="BSS Hardware Issue","ACTIVE",
U1508="Sites strategiques, MLL, Pylone, etc.","PASSIVE",
U1508="AKTIVCO DEFAUT GE &amp; POWER Cabinet","PASSIVE",
U1508="AKTIVCO Coupure ENEO &amp; Baisse de tension","PASSIVE",
U1508="Coupure ENEO &amp; Baisse de tension","PASSIVE",
U1508="Defaut GE &amp; POWER Cabinet","PASSIVE",
U1508="Sharing","PASSIVE",
U1508="Sites strategiques &amp; DataCenter","PASSIVE",
U1508="Exclu","Exclu",
U1508="SAT","ACTIVE",
U1508="SPARE-ISSUE","SPARE-ISSUE",
U1508="Fiber CAmtel","ACTIVE",
U1508="Fiber AOF","ACTIVE",
U1508="Projet OCM (HUAWEI)","PLANNED WORKS",
U1508="Projet OCM (NOKIA)","PLANNED WORKS",
U1508="ACCESS-ISSUE","ACCESS-ISSUE",
U1508="Projet OCM (ZTE, NOKIA, autres projets)","PLANNED WORKS",
U1508="No root CAuse","No root cause",
U1508="ODU HS","ACTIVE",
U1508="IP &amp; VLAN","ACTIVE",
U1508="Warehouse HUAWEI","SPARE-ISSUE",
U1508="SPARE-HS","SPARE-ISSUE",
U1508="Power Telco","ACTIVE", U1508="no impacts","no impacts"
),"")</f>
        <v>No root cause</v>
      </c>
      <c r="W1508" s="113"/>
      <c r="X1508" s="113"/>
      <c r="Y1508" s="113"/>
      <c r="Z1508" s="113"/>
      <c r="AA1508" s="113"/>
      <c r="AB1508" s="17" t="s">
        <v>5465</v>
      </c>
      <c r="AC1508" s="17" t="str">
        <f>_xlfn.XLOOKUP(B1508,'INCIDENT-04-27-2026'!E:E,'INCIDENT-04-27-2026'!F:F,"")</f>
        <v/>
      </c>
      <c r="AD1508" s="9"/>
      <c r="AE1508" s="7" t="s">
        <v>5465</v>
      </c>
      <c r="AF1508" s="6" t="str">
        <f>_xlfn.XLOOKUP(B1508,'[13]Input_27-04'!$B:$B,'[13]Input_27-04'!$M:$M,"")</f>
        <v/>
      </c>
      <c r="AG1508" s="7"/>
      <c r="AH1508" s="3"/>
      <c r="AI1508" s="18" t="str">
        <f>_xlfn.XLOOKUP(B1508,'[3]Cells Huawei 27042026 10h'!$B:$B,'[3]Cells Huawei 27042026 10h'!$T:$T,"")</f>
        <v/>
      </c>
      <c r="AJ1508" s="18" t="str">
        <f>_xlfn.XLOOKUP(B1508,'[3]Cells Huawei 27042026 15h'!$B:$B,'[3]Cells Huawei 27042026 15h'!$T:$T,"")</f>
        <v/>
      </c>
      <c r="AK1508" s="18" t="str">
        <f>_xlfn.XLOOKUP(B1508,'[4]cells down 27042026 11h28'!$B:$B,'[4]cells down 27042026 11h28'!$R:$R,"")</f>
        <v/>
      </c>
      <c r="AL1508" s="18" t="str">
        <f>_xlfn.XLOOKUP(B1508,'[4]cells down 27042026 18h01'!$B:$B,'[4]cells down 27042026 18h01'!$R:$R,"")</f>
        <v/>
      </c>
      <c r="AM1508" s="18" t="str">
        <f>_xlfn.XLOOKUP(B1508,'[5]cell downs 27042026 11h'!$B:$B,'[5]cell downs 27042026 11h'!$R:$R,"")</f>
        <v/>
      </c>
      <c r="AN1508" s="18" t="str">
        <f>_xlfn.XLOOKUP(B1508,'[5]cell downs 27042026 17h40'!$B:$B,'[5]cell downs 27042026 17h40'!$R:$R,"")</f>
        <v/>
      </c>
      <c r="AO1508" s="18" t="str">
        <f>_xlfn.XLOOKUP(B1508,'[6]ALL SITES DOWN'!$D:$D,'[6]ALL SITES DOWN'!$J:$J,"")</f>
        <v/>
      </c>
      <c r="AP1508" s="18" t="str">
        <f>_xlfn.XLOOKUP(B1508,'[7]ALL SITES DOWN'!$D:$D,'[7]ALL SITES DOWN'!$J:$J,"")</f>
        <v/>
      </c>
      <c r="AQ1508" s="9" t="str">
        <f>_xlfn.XLOOKUP(B1508,[8]sheet1!$AC:$AC,[8]sheet1!$AF:$AF,"")</f>
        <v/>
      </c>
      <c r="AR1508" s="14"/>
      <c r="AS1508" s="14" t="s">
        <v>5465</v>
      </c>
      <c r="AT1508" s="14" t="str">
        <f>_xlfn.XLOOKUP(B1508,'[9]cell downs 18042026 17h'!$B:$B,'[9]cell downs 18042026 17h'!$B:$B,"")</f>
        <v/>
      </c>
      <c r="AU1508" s="14" t="str">
        <f>_xlfn.XLOOKUP(B1508,'[10]Cells Huawei 19042026 15h'!$B:$B,'[10]Cells Huawei 19042026 15h'!$B:$B,"")</f>
        <v/>
      </c>
      <c r="AV1508" s="9" t="str">
        <f>_xlfn.XLOOKUP(B1508,'[11]cells down 19042026 9H40'!$B:$B,'[11]cells down 19042026 9H40'!$B:$B,"")</f>
        <v/>
      </c>
    </row>
    <row r="1509" spans="1:48" hidden="1" x14ac:dyDescent="0.3">
      <c r="A1509" s="1" t="s">
        <v>2665</v>
      </c>
      <c r="B1509" s="8" t="s">
        <v>2666</v>
      </c>
      <c r="C1509" s="3" t="str">
        <f>_xlfn.XLOOKUP(B1509,'[1]daily break down'!$D:$D,'[1]daily break down'!$E:$E,"")</f>
        <v>EXTREME-NORD</v>
      </c>
      <c r="D1509" s="1" t="s">
        <v>11</v>
      </c>
      <c r="E1509" s="1" t="s">
        <v>96</v>
      </c>
      <c r="F1509" s="3" t="s">
        <v>55</v>
      </c>
      <c r="G1509" s="1" t="s">
        <v>2083</v>
      </c>
      <c r="H1509" s="28" t="str">
        <f>_xlfn.XLOOKUP(B1509,[2]CALCULATION!$B:$B,[2]CALCULATION!$H:$H,"")</f>
        <v>NOKIA</v>
      </c>
      <c r="I1509" s="26">
        <v>0</v>
      </c>
      <c r="J1509" s="26">
        <v>0</v>
      </c>
      <c r="K1509" s="26">
        <v>0</v>
      </c>
      <c r="L1509" s="26">
        <v>0</v>
      </c>
      <c r="M1509" s="26">
        <v>0</v>
      </c>
      <c r="N1509" s="26">
        <v>0</v>
      </c>
      <c r="O1509" s="26">
        <v>0</v>
      </c>
      <c r="P1509" s="114" t="s">
        <v>6364</v>
      </c>
      <c r="Q1509" s="42" t="s">
        <v>6353</v>
      </c>
      <c r="R1509" s="42"/>
      <c r="S1509" s="41" t="str" cm="1">
        <f t="array" ref="S1509">IFERROR(_xlfn.IFS(
U1509="MPR ISSUE","PDH",
U1509="BSS Hardware Issue","BSS",
U1509="Sites strategiques, MLL, Pylone, etc.","ENVTECH",
U1509="AKTIVCO DEFAUT GE &amp; POWER Cabinet","AKTIVCO",
U1509="AKTIVCO Coupure ENEO &amp; Baisse de tension","AKTIVCO GRID ONLY",
U1509="Coupure ENEO &amp; Baisse de tension","IHS GRID ONLY",
U1509="Defaut GE &amp; POWER Cabinet","IHS",
U1509="Sharing","Partners",
U1509="Sites strategiques &amp; DataCenter","SST &amp; DC",
U1509="Exclu","Exclu",
U1509="SAT","SAT",
U1509="SPARE-ISSUE","SPARE-ISSUE",
U1509="Fiber CAmtel","TRANS_FO_CAMTEL",
U1509="Fiber AOF","Fiber AOF",
U1509="Projet OCM (HUAWEI)","TRAVAUX-HUAWEI",
U1509="Projet OCM (NOKIA)","TRAVAUX-NOKIA",
U1509="ACCESS-ISSUE","ACCESS-ISSUE",
U1509="Projet OCM (ZTE, NOKIA, autres projets)","TRAVAUX OCM",
U1509="No root CAuse","No root cause",
U1509="ODU HS","PDH",
U1509="IP &amp; VLAN","PDH",
U1509="Warehouse HUAWEI","SPARE-ISSUE",
U1509="SPARE-HS","SPARE-ISSUE",
U1509="Power Telco","BSS",U1509="no impacts","no impacts"
),"")</f>
        <v/>
      </c>
      <c r="T1509" s="41" t="str" cm="1">
        <f t="array" ref="T1509">IFERROR(_xlfn.IFS(
U1509="MPR ISSUE","TX ISSUE",
U1509="BSS Hardware Issue","RAN ISSUE",
U1509="Sites strategiques, MLL, Pylone, etc.","ENVTECH",
U1509="AKTIVCO DEFAUT GE &amp; POWER Cabinet","POWER ISSUE",
U1509="AKTIVCO Coupure ENEO &amp; Baisse de tension","POWER ISSUE",
U1509="Coupure ENEO &amp; Baisse de tension","POWER ISSUE",
U1509="Defaut GE &amp; POWER Cabinet","POWER ISSUE",
U1509="Sharing","POWER ISSUE",
U1509="Sites strategiques &amp; DataCenter","POWER ISSUE",
U1509="Exclu","Exclu",
U1509="SAT","TX ISSUE",
U1509="SPARE-ISSUE","SPARE-ISSUE",
U1509="Fiber CAmtel","TX ISSUE",
U1509="Fiber AOF","TX ISSUE",
U1509="Projet OCM (HUAWEI)","TRAVAUX-HUAWEI",
U1509="Projet OCM (NOKIA)","TRAVAUX -NOKIA",
U1509="ACCESS-ISSUE","ACCESS-ISSUE",
U1509="Projet OCM (ZTE, NOKIA, autres projets)","TRAVAUX OCM",
U1509="No root CAuse","No root cause",
U1509="ODU HS","TX ISSUE",
U1509="IP &amp; VLAN","TX ISSUE",
U1509="Warehouse HUAWEI","SPARE-ISSUE",
U1509="SPARE-HS","SPARE-ISSUE",
U1509="Power Telco","RAN ISSUE",U1509="no impacts","no impacts"
),"")</f>
        <v/>
      </c>
      <c r="U1509" s="68"/>
      <c r="V1509" s="41" t="str" cm="1">
        <f t="array" ref="V1509">IFERROR(_xlfn.IFS(
U1509="MPR ISSUE","ACTIVE",
U1509="BSS Hardware Issue","ACTIVE",
U1509="Sites strategiques, MLL, Pylone, etc.","PASSIVE",
U1509="AKTIVCO DEFAUT GE &amp; POWER Cabinet","PASSIVE",
U1509="AKTIVCO Coupure ENEO &amp; Baisse de tension","PASSIVE",
U1509="Coupure ENEO &amp; Baisse de tension","PASSIVE",
U1509="Defaut GE &amp; POWER Cabinet","PASSIVE",
U1509="Sharing","PASSIVE",
U1509="Sites strategiques &amp; DataCenter","PASSIVE",
U1509="Exclu","Exclu",
U1509="SAT","ACTIVE",
U1509="SPARE-ISSUE","SPARE-ISSUE",
U1509="Fiber CAmtel","ACTIVE",
U1509="Fiber AOF","ACTIVE",
U1509="Projet OCM (HUAWEI)","PLANNED WORKS",
U1509="Projet OCM (NOKIA)","PLANNED WORKS",
U1509="ACCESS-ISSUE","ACCESS-ISSUE",
U1509="Projet OCM (ZTE, NOKIA, autres projets)","PLANNED WORKS",
U1509="No root CAuse","No root cause",
U1509="ODU HS","ACTIVE",
U1509="IP &amp; VLAN","ACTIVE",
U1509="Warehouse HUAWEI","SPARE-ISSUE",
U1509="SPARE-HS","SPARE-ISSUE",
U1509="Power Telco","ACTIVE", U1509="no impacts","no impacts"
),"")</f>
        <v/>
      </c>
      <c r="W1509" s="113"/>
      <c r="X1509" s="113"/>
      <c r="Y1509" s="113"/>
      <c r="Z1509" s="113"/>
      <c r="AA1509" s="113"/>
      <c r="AB1509" s="17" t="s">
        <v>5465</v>
      </c>
      <c r="AC1509" s="17" t="str">
        <f>_xlfn.XLOOKUP(B1509,'INCIDENT-04-27-2026'!E:E,'INCIDENT-04-27-2026'!F:F,"")</f>
        <v/>
      </c>
      <c r="AD1509" s="9"/>
      <c r="AE1509" s="7" t="s">
        <v>5465</v>
      </c>
      <c r="AF1509" s="6" t="str">
        <f>_xlfn.XLOOKUP(B1509,'[13]Input_27-04'!$B:$B,'[13]Input_27-04'!$M:$M,"")</f>
        <v/>
      </c>
      <c r="AG1509" s="7"/>
      <c r="AH1509" s="3"/>
      <c r="AI1509" s="18" t="str">
        <f>_xlfn.XLOOKUP(B1509,'[3]Cells Huawei 27042026 10h'!$B:$B,'[3]Cells Huawei 27042026 10h'!$T:$T,"")</f>
        <v/>
      </c>
      <c r="AJ1509" s="18" t="str">
        <f>_xlfn.XLOOKUP(B1509,'[3]Cells Huawei 27042026 15h'!$B:$B,'[3]Cells Huawei 27042026 15h'!$T:$T,"")</f>
        <v/>
      </c>
      <c r="AK1509" s="18" t="str">
        <f>_xlfn.XLOOKUP(B1509,'[4]cells down 27042026 11h28'!$B:$B,'[4]cells down 27042026 11h28'!$R:$R,"")</f>
        <v/>
      </c>
      <c r="AL1509" s="18" t="str">
        <f>_xlfn.XLOOKUP(B1509,'[4]cells down 27042026 18h01'!$B:$B,'[4]cells down 27042026 18h01'!$R:$R,"")</f>
        <v/>
      </c>
      <c r="AM1509" s="18" t="str">
        <f>_xlfn.XLOOKUP(B1509,'[5]cell downs 27042026 11h'!$B:$B,'[5]cell downs 27042026 11h'!$R:$R,"")</f>
        <v/>
      </c>
      <c r="AN1509" s="18" t="str">
        <f>_xlfn.XLOOKUP(B1509,'[5]cell downs 27042026 17h40'!$B:$B,'[5]cell downs 27042026 17h40'!$R:$R,"")</f>
        <v/>
      </c>
      <c r="AO1509" s="18" t="str">
        <f>_xlfn.XLOOKUP(B1509,'[6]ALL SITES DOWN'!$D:$D,'[6]ALL SITES DOWN'!$J:$J,"")</f>
        <v/>
      </c>
      <c r="AP1509" s="18" t="str">
        <f>_xlfn.XLOOKUP(B1509,'[7]ALL SITES DOWN'!$D:$D,'[7]ALL SITES DOWN'!$J:$J,"")</f>
        <v/>
      </c>
      <c r="AQ1509" s="9" t="str">
        <f>_xlfn.XLOOKUP(B1509,[8]sheet1!$AC:$AC,[8]sheet1!$AF:$AF,"")</f>
        <v/>
      </c>
      <c r="AR1509" s="14"/>
      <c r="AS1509" s="14" t="s">
        <v>5465</v>
      </c>
      <c r="AT1509" s="14" t="str">
        <f>_xlfn.XLOOKUP(B1509,'[9]cell downs 18042026 17h'!$B:$B,'[9]cell downs 18042026 17h'!$B:$B,"")</f>
        <v/>
      </c>
      <c r="AU1509" s="14" t="str">
        <f>_xlfn.XLOOKUP(B1509,'[10]Cells Huawei 19042026 15h'!$B:$B,'[10]Cells Huawei 19042026 15h'!$B:$B,"")</f>
        <v/>
      </c>
      <c r="AV1509" s="9" t="str">
        <f>_xlfn.XLOOKUP(B1509,'[11]cells down 19042026 9H40'!$B:$B,'[11]cells down 19042026 9H40'!$B:$B,"")</f>
        <v/>
      </c>
    </row>
    <row r="1510" spans="1:48" hidden="1" x14ac:dyDescent="0.3">
      <c r="A1510" s="1" t="s">
        <v>4518</v>
      </c>
      <c r="B1510" s="8" t="s">
        <v>4519</v>
      </c>
      <c r="C1510" s="3" t="str">
        <f>_xlfn.XLOOKUP(B1510,'[1]daily break down'!$D:$D,'[1]daily break down'!$E:$E,"")</f>
        <v>Douala</v>
      </c>
      <c r="D1510" s="1" t="s">
        <v>11</v>
      </c>
      <c r="E1510" s="1" t="s">
        <v>12</v>
      </c>
      <c r="F1510" s="3" t="s">
        <v>31</v>
      </c>
      <c r="G1510" s="1" t="s">
        <v>32</v>
      </c>
      <c r="H1510" s="29" t="str">
        <f>_xlfn.XLOOKUP(B1510,[2]CALCULATION!$B:$B,[2]CALCULATION!$H:$H,"")</f>
        <v>ZTE</v>
      </c>
      <c r="I1510" s="26">
        <v>2.2293847896745524E-3</v>
      </c>
      <c r="J1510" s="26">
        <v>0</v>
      </c>
      <c r="K1510" s="26">
        <v>0</v>
      </c>
      <c r="L1510" s="26">
        <v>0</v>
      </c>
      <c r="M1510" s="26">
        <v>0</v>
      </c>
      <c r="N1510" s="26">
        <v>0</v>
      </c>
      <c r="O1510" s="26">
        <v>0</v>
      </c>
      <c r="P1510" s="114" t="s">
        <v>6364</v>
      </c>
      <c r="Q1510" s="42" t="s">
        <v>5538</v>
      </c>
      <c r="R1510" s="42"/>
      <c r="S1510" s="41" t="str" cm="1">
        <f t="array" ref="S1510">IFERROR(_xlfn.IFS(
U1510="MPR ISSUE","PDH",
U1510="BSS Hardware Issue","BSS",
U1510="Sites strategiques, MLL, Pylone, etc.","ENVTECH",
U1510="AKTIVCO DEFAUT GE &amp; POWER Cabinet","AKTIVCO",
U1510="AKTIVCO Coupure ENEO &amp; Baisse de tension","AKTIVCO GRID ONLY",
U1510="Coupure ENEO &amp; Baisse de tension","IHS GRID ONLY",
U1510="Defaut GE &amp; POWER Cabinet","IHS",
U1510="Sharing","Partners",
U1510="Sites strategiques &amp; DataCenter","SST &amp; DC",
U1510="Exclu","Exclu",
U1510="SAT","SAT",
U1510="SPARE-ISSUE","SPARE-ISSUE",
U1510="Fiber CAmtel","TRANS_FO_CAMTEL",
U1510="Fiber AOF","Fiber AOF",
U1510="Projet OCM (HUAWEI)","TRAVAUX-HUAWEI",
U1510="Projet OCM (NOKIA)","TRAVAUX-NOKIA",
U1510="ACCESS-ISSUE","ACCESS-ISSUE",
U1510="Projet OCM (ZTE, NOKIA, autres projets)","TRAVAUX OCM",
U1510="No root CAuse","No root cause",
U1510="ODU HS","PDH",
U1510="IP &amp; VLAN","PDH",
U1510="Warehouse HUAWEI","SPARE-ISSUE",
U1510="SPARE-HS","SPARE-ISSUE",
U1510="Power Telco","BSS",U1510="no impacts","no impacts"
),"")</f>
        <v>No root cause</v>
      </c>
      <c r="T1510" s="41" t="str" cm="1">
        <f t="array" ref="T1510">IFERROR(_xlfn.IFS(
U1510="MPR ISSUE","TX ISSUE",
U1510="BSS Hardware Issue","RAN ISSUE",
U1510="Sites strategiques, MLL, Pylone, etc.","ENVTECH",
U1510="AKTIVCO DEFAUT GE &amp; POWER Cabinet","POWER ISSUE",
U1510="AKTIVCO Coupure ENEO &amp; Baisse de tension","POWER ISSUE",
U1510="Coupure ENEO &amp; Baisse de tension","POWER ISSUE",
U1510="Defaut GE &amp; POWER Cabinet","POWER ISSUE",
U1510="Sharing","POWER ISSUE",
U1510="Sites strategiques &amp; DataCenter","POWER ISSUE",
U1510="Exclu","Exclu",
U1510="SAT","TX ISSUE",
U1510="SPARE-ISSUE","SPARE-ISSUE",
U1510="Fiber CAmtel","TX ISSUE",
U1510="Fiber AOF","TX ISSUE",
U1510="Projet OCM (HUAWEI)","TRAVAUX-HUAWEI",
U1510="Projet OCM (NOKIA)","TRAVAUX -NOKIA",
U1510="ACCESS-ISSUE","ACCESS-ISSUE",
U1510="Projet OCM (ZTE, NOKIA, autres projets)","TRAVAUX OCM",
U1510="No root CAuse","No root cause",
U1510="ODU HS","TX ISSUE",
U1510="IP &amp; VLAN","TX ISSUE",
U1510="Warehouse HUAWEI","SPARE-ISSUE",
U1510="SPARE-HS","SPARE-ISSUE",
U1510="Power Telco","RAN ISSUE",U1510="no impacts","no impacts"
),"")</f>
        <v>No root cause</v>
      </c>
      <c r="U1510" s="68" t="s">
        <v>5691</v>
      </c>
      <c r="V1510" s="41" t="str" cm="1">
        <f t="array" ref="V1510">IFERROR(_xlfn.IFS(
U1510="MPR ISSUE","ACTIVE",
U1510="BSS Hardware Issue","ACTIVE",
U1510="Sites strategiques, MLL, Pylone, etc.","PASSIVE",
U1510="AKTIVCO DEFAUT GE &amp; POWER Cabinet","PASSIVE",
U1510="AKTIVCO Coupure ENEO &amp; Baisse de tension","PASSIVE",
U1510="Coupure ENEO &amp; Baisse de tension","PASSIVE",
U1510="Defaut GE &amp; POWER Cabinet","PASSIVE",
U1510="Sharing","PASSIVE",
U1510="Sites strategiques &amp; DataCenter","PASSIVE",
U1510="Exclu","Exclu",
U1510="SAT","ACTIVE",
U1510="SPARE-ISSUE","SPARE-ISSUE",
U1510="Fiber CAmtel","ACTIVE",
U1510="Fiber AOF","ACTIVE",
U1510="Projet OCM (HUAWEI)","PLANNED WORKS",
U1510="Projet OCM (NOKIA)","PLANNED WORKS",
U1510="ACCESS-ISSUE","ACCESS-ISSUE",
U1510="Projet OCM (ZTE, NOKIA, autres projets)","PLANNED WORKS",
U1510="No root CAuse","No root cause",
U1510="ODU HS","ACTIVE",
U1510="IP &amp; VLAN","ACTIVE",
U1510="Warehouse HUAWEI","SPARE-ISSUE",
U1510="SPARE-HS","SPARE-ISSUE",
U1510="Power Telco","ACTIVE", U1510="no impacts","no impacts"
),"")</f>
        <v>No root cause</v>
      </c>
      <c r="W1510" s="113"/>
      <c r="X1510" s="113"/>
      <c r="Y1510" s="113"/>
      <c r="Z1510" s="113"/>
      <c r="AA1510" s="113"/>
      <c r="AB1510" s="17" t="s">
        <v>5465</v>
      </c>
      <c r="AC1510" s="17" t="str">
        <f>_xlfn.XLOOKUP(B1510,'INCIDENT-04-27-2026'!E:E,'INCIDENT-04-27-2026'!F:F,"")</f>
        <v/>
      </c>
      <c r="AD1510" s="9"/>
      <c r="AE1510" s="7" t="s">
        <v>5465</v>
      </c>
      <c r="AF1510" s="6" t="str">
        <f>_xlfn.XLOOKUP(B1510,'[13]Input_27-04'!$B:$B,'[13]Input_27-04'!$M:$M,"")</f>
        <v/>
      </c>
      <c r="AG1510" s="7"/>
      <c r="AH1510" s="3"/>
      <c r="AI1510" s="18" t="str">
        <f>_xlfn.XLOOKUP(B1510,'[3]Cells Huawei 27042026 10h'!$B:$B,'[3]Cells Huawei 27042026 10h'!$T:$T,"")</f>
        <v/>
      </c>
      <c r="AJ1510" s="18" t="str">
        <f>_xlfn.XLOOKUP(B1510,'[3]Cells Huawei 27042026 15h'!$B:$B,'[3]Cells Huawei 27042026 15h'!$T:$T,"")</f>
        <v/>
      </c>
      <c r="AK1510" s="18" t="str">
        <f>_xlfn.XLOOKUP(B1510,'[4]cells down 27042026 11h28'!$B:$B,'[4]cells down 27042026 11h28'!$R:$R,"")</f>
        <v/>
      </c>
      <c r="AL1510" s="18" t="str">
        <f>_xlfn.XLOOKUP(B1510,'[4]cells down 27042026 18h01'!$B:$B,'[4]cells down 27042026 18h01'!$R:$R,"")</f>
        <v/>
      </c>
      <c r="AM1510" s="18" t="str">
        <f>_xlfn.XLOOKUP(B1510,'[5]cell downs 27042026 11h'!$B:$B,'[5]cell downs 27042026 11h'!$R:$R,"")</f>
        <v/>
      </c>
      <c r="AN1510" s="18" t="str">
        <f>_xlfn.XLOOKUP(B1510,'[5]cell downs 27042026 17h40'!$B:$B,'[5]cell downs 27042026 17h40'!$R:$R,"")</f>
        <v/>
      </c>
      <c r="AO1510" s="18" t="str">
        <f>_xlfn.XLOOKUP(B1510,'[6]ALL SITES DOWN'!$D:$D,'[6]ALL SITES DOWN'!$J:$J,"")</f>
        <v/>
      </c>
      <c r="AP1510" s="18" t="str">
        <f>_xlfn.XLOOKUP(B1510,'[7]ALL SITES DOWN'!$D:$D,'[7]ALL SITES DOWN'!$J:$J,"")</f>
        <v/>
      </c>
      <c r="AQ1510" s="9" t="str">
        <f>_xlfn.XLOOKUP(B1510,[8]sheet1!$AC:$AC,[8]sheet1!$AF:$AF,"")</f>
        <v/>
      </c>
      <c r="AR1510" s="14"/>
      <c r="AS1510" s="14" t="s">
        <v>5465</v>
      </c>
      <c r="AT1510" s="14" t="str">
        <f>_xlfn.XLOOKUP(B1510,'[9]cell downs 18042026 17h'!$B:$B,'[9]cell downs 18042026 17h'!$B:$B,"")</f>
        <v/>
      </c>
      <c r="AU1510" s="14" t="str">
        <f>_xlfn.XLOOKUP(B1510,'[10]Cells Huawei 19042026 15h'!$B:$B,'[10]Cells Huawei 19042026 15h'!$B:$B,"")</f>
        <v/>
      </c>
      <c r="AV1510" s="9" t="str">
        <f>_xlfn.XLOOKUP(B1510,'[11]cells down 19042026 9H40'!$B:$B,'[11]cells down 19042026 9H40'!$B:$B,"")</f>
        <v/>
      </c>
    </row>
    <row r="1511" spans="1:48" hidden="1" x14ac:dyDescent="0.3">
      <c r="A1511" s="1" t="s">
        <v>3787</v>
      </c>
      <c r="B1511" s="8" t="s">
        <v>3788</v>
      </c>
      <c r="C1511" s="3" t="str">
        <f>_xlfn.XLOOKUP(B1511,'[1]daily break down'!$D:$D,'[1]daily break down'!$E:$E,"")</f>
        <v>Maroua</v>
      </c>
      <c r="D1511" s="1" t="s">
        <v>11</v>
      </c>
      <c r="E1511" s="1" t="s">
        <v>12</v>
      </c>
      <c r="F1511" s="3" t="s">
        <v>55</v>
      </c>
      <c r="G1511" s="1" t="s">
        <v>84</v>
      </c>
      <c r="H1511" s="27" t="str">
        <f>_xlfn.XLOOKUP(B1511,[2]CALCULATION!$B:$B,[2]CALCULATION!$H:$H,"")</f>
        <v>Huawei</v>
      </c>
      <c r="I1511" s="26">
        <v>8.9175391586979543E-5</v>
      </c>
      <c r="J1511" s="26">
        <v>0</v>
      </c>
      <c r="K1511" s="26">
        <v>0</v>
      </c>
      <c r="L1511" s="26">
        <v>5.3505234952187721E-4</v>
      </c>
      <c r="M1511" s="26">
        <v>0</v>
      </c>
      <c r="N1511" s="26">
        <v>0</v>
      </c>
      <c r="O1511" s="26">
        <v>0</v>
      </c>
      <c r="P1511" s="114" t="s">
        <v>6364</v>
      </c>
      <c r="Q1511" s="42" t="s">
        <v>5538</v>
      </c>
      <c r="R1511" s="42"/>
      <c r="S1511" s="41" t="str" cm="1">
        <f t="array" ref="S1511">IFERROR(_xlfn.IFS(
U1511="MPR ISSUE","PDH",
U1511="BSS Hardware Issue","BSS",
U1511="Sites strategiques, MLL, Pylone, etc.","ENVTECH",
U1511="AKTIVCO DEFAUT GE &amp; POWER Cabinet","AKTIVCO",
U1511="AKTIVCO Coupure ENEO &amp; Baisse de tension","AKTIVCO GRID ONLY",
U1511="Coupure ENEO &amp; Baisse de tension","IHS GRID ONLY",
U1511="Defaut GE &amp; POWER Cabinet","IHS",
U1511="Sharing","Partners",
U1511="Sites strategiques &amp; DataCenter","SST &amp; DC",
U1511="Exclu","Exclu",
U1511="SAT","SAT",
U1511="SPARE-ISSUE","SPARE-ISSUE",
U1511="Fiber CAmtel","TRANS_FO_CAMTEL",
U1511="Fiber AOF","Fiber AOF",
U1511="Projet OCM (HUAWEI)","TRAVAUX-HUAWEI",
U1511="Projet OCM (NOKIA)","TRAVAUX-NOKIA",
U1511="ACCESS-ISSUE","ACCESS-ISSUE",
U1511="Projet OCM (ZTE, NOKIA, autres projets)","TRAVAUX OCM",
U1511="No root CAuse","No root cause",
U1511="ODU HS","PDH",
U1511="IP &amp; VLAN","PDH",
U1511="Warehouse HUAWEI","SPARE-ISSUE",
U1511="SPARE-HS","SPARE-ISSUE",
U1511="Power Telco","BSS",U1511="no impacts","no impacts"
),"")</f>
        <v>No root cause</v>
      </c>
      <c r="T1511" s="41" t="str" cm="1">
        <f t="array" ref="T1511">IFERROR(_xlfn.IFS(
U1511="MPR ISSUE","TX ISSUE",
U1511="BSS Hardware Issue","RAN ISSUE",
U1511="Sites strategiques, MLL, Pylone, etc.","ENVTECH",
U1511="AKTIVCO DEFAUT GE &amp; POWER Cabinet","POWER ISSUE",
U1511="AKTIVCO Coupure ENEO &amp; Baisse de tension","POWER ISSUE",
U1511="Coupure ENEO &amp; Baisse de tension","POWER ISSUE",
U1511="Defaut GE &amp; POWER Cabinet","POWER ISSUE",
U1511="Sharing","POWER ISSUE",
U1511="Sites strategiques &amp; DataCenter","POWER ISSUE",
U1511="Exclu","Exclu",
U1511="SAT","TX ISSUE",
U1511="SPARE-ISSUE","SPARE-ISSUE",
U1511="Fiber CAmtel","TX ISSUE",
U1511="Fiber AOF","TX ISSUE",
U1511="Projet OCM (HUAWEI)","TRAVAUX-HUAWEI",
U1511="Projet OCM (NOKIA)","TRAVAUX -NOKIA",
U1511="ACCESS-ISSUE","ACCESS-ISSUE",
U1511="Projet OCM (ZTE, NOKIA, autres projets)","TRAVAUX OCM",
U1511="No root CAuse","No root cause",
U1511="ODU HS","TX ISSUE",
U1511="IP &amp; VLAN","TX ISSUE",
U1511="Warehouse HUAWEI","SPARE-ISSUE",
U1511="SPARE-HS","SPARE-ISSUE",
U1511="Power Telco","RAN ISSUE",U1511="no impacts","no impacts"
),"")</f>
        <v>No root cause</v>
      </c>
      <c r="U1511" s="68" t="s">
        <v>5691</v>
      </c>
      <c r="V1511" s="41" t="str" cm="1">
        <f t="array" ref="V1511">IFERROR(_xlfn.IFS(
U1511="MPR ISSUE","ACTIVE",
U1511="BSS Hardware Issue","ACTIVE",
U1511="Sites strategiques, MLL, Pylone, etc.","PASSIVE",
U1511="AKTIVCO DEFAUT GE &amp; POWER Cabinet","PASSIVE",
U1511="AKTIVCO Coupure ENEO &amp; Baisse de tension","PASSIVE",
U1511="Coupure ENEO &amp; Baisse de tension","PASSIVE",
U1511="Defaut GE &amp; POWER Cabinet","PASSIVE",
U1511="Sharing","PASSIVE",
U1511="Sites strategiques &amp; DataCenter","PASSIVE",
U1511="Exclu","Exclu",
U1511="SAT","ACTIVE",
U1511="SPARE-ISSUE","SPARE-ISSUE",
U1511="Fiber CAmtel","ACTIVE",
U1511="Fiber AOF","ACTIVE",
U1511="Projet OCM (HUAWEI)","PLANNED WORKS",
U1511="Projet OCM (NOKIA)","PLANNED WORKS",
U1511="ACCESS-ISSUE","ACCESS-ISSUE",
U1511="Projet OCM (ZTE, NOKIA, autres projets)","PLANNED WORKS",
U1511="No root CAuse","No root cause",
U1511="ODU HS","ACTIVE",
U1511="IP &amp; VLAN","ACTIVE",
U1511="Warehouse HUAWEI","SPARE-ISSUE",
U1511="SPARE-HS","SPARE-ISSUE",
U1511="Power Telco","ACTIVE", U1511="no impacts","no impacts"
),"")</f>
        <v>No root cause</v>
      </c>
      <c r="W1511" s="113"/>
      <c r="X1511" s="113"/>
      <c r="Y1511" s="113"/>
      <c r="Z1511" s="113"/>
      <c r="AA1511" s="113"/>
      <c r="AB1511" s="17" t="s">
        <v>5465</v>
      </c>
      <c r="AC1511" s="17" t="str">
        <f>_xlfn.XLOOKUP(B1511,'INCIDENT-04-27-2026'!E:E,'INCIDENT-04-27-2026'!F:F,"")</f>
        <v/>
      </c>
      <c r="AD1511" s="9"/>
      <c r="AE1511" s="7" t="s">
        <v>5465</v>
      </c>
      <c r="AF1511" s="6" t="str">
        <f>_xlfn.XLOOKUP(B1511,'[13]Input_27-04'!$B:$B,'[13]Input_27-04'!$M:$M,"")</f>
        <v/>
      </c>
      <c r="AG1511" s="7"/>
      <c r="AH1511" s="3"/>
      <c r="AI1511" s="18" t="str">
        <f>_xlfn.XLOOKUP(B1511,'[3]Cells Huawei 27042026 10h'!$B:$B,'[3]Cells Huawei 27042026 10h'!$T:$T,"")</f>
        <v/>
      </c>
      <c r="AJ1511" s="18" t="str">
        <f>_xlfn.XLOOKUP(B1511,'[3]Cells Huawei 27042026 15h'!$B:$B,'[3]Cells Huawei 27042026 15h'!$T:$T,"")</f>
        <v/>
      </c>
      <c r="AK1511" s="18" t="str">
        <f>_xlfn.XLOOKUP(B1511,'[4]cells down 27042026 11h28'!$B:$B,'[4]cells down 27042026 11h28'!$R:$R,"")</f>
        <v/>
      </c>
      <c r="AL1511" s="18" t="str">
        <f>_xlfn.XLOOKUP(B1511,'[4]cells down 27042026 18h01'!$B:$B,'[4]cells down 27042026 18h01'!$R:$R,"")</f>
        <v/>
      </c>
      <c r="AM1511" s="18" t="str">
        <f>_xlfn.XLOOKUP(B1511,'[5]cell downs 27042026 11h'!$B:$B,'[5]cell downs 27042026 11h'!$R:$R,"")</f>
        <v/>
      </c>
      <c r="AN1511" s="18" t="str">
        <f>_xlfn.XLOOKUP(B1511,'[5]cell downs 27042026 17h40'!$B:$B,'[5]cell downs 27042026 17h40'!$R:$R,"")</f>
        <v/>
      </c>
      <c r="AO1511" s="18" t="str">
        <f>_xlfn.XLOOKUP(B1511,'[6]ALL SITES DOWN'!$D:$D,'[6]ALL SITES DOWN'!$J:$J,"")</f>
        <v/>
      </c>
      <c r="AP1511" s="18" t="str">
        <f>_xlfn.XLOOKUP(B1511,'[7]ALL SITES DOWN'!$D:$D,'[7]ALL SITES DOWN'!$J:$J,"")</f>
        <v/>
      </c>
      <c r="AQ1511" s="9" t="str">
        <f>_xlfn.XLOOKUP(B1511,[8]sheet1!$AC:$AC,[8]sheet1!$AF:$AF,"")</f>
        <v/>
      </c>
      <c r="AR1511" s="14"/>
      <c r="AS1511" s="14" t="s">
        <v>5465</v>
      </c>
      <c r="AT1511" s="14" t="str">
        <f>_xlfn.XLOOKUP(B1511,'[9]cell downs 18042026 17h'!$B:$B,'[9]cell downs 18042026 17h'!$B:$B,"")</f>
        <v/>
      </c>
      <c r="AU1511" s="14" t="str">
        <f>_xlfn.XLOOKUP(B1511,'[10]Cells Huawei 19042026 15h'!$B:$B,'[10]Cells Huawei 19042026 15h'!$B:$B,"")</f>
        <v/>
      </c>
      <c r="AV1511" s="9" t="str">
        <f>_xlfn.XLOOKUP(B1511,'[11]cells down 19042026 9H40'!$B:$B,'[11]cells down 19042026 9H40'!$B:$B,"")</f>
        <v/>
      </c>
    </row>
    <row r="1512" spans="1:48" hidden="1" x14ac:dyDescent="0.3">
      <c r="A1512" s="1" t="s">
        <v>2513</v>
      </c>
      <c r="B1512" s="8" t="s">
        <v>2514</v>
      </c>
      <c r="C1512" s="3" t="str">
        <f>_xlfn.XLOOKUP(B1512,'[1]daily break down'!$D:$D,'[1]daily break down'!$E:$E,"")</f>
        <v>Bafoussam</v>
      </c>
      <c r="D1512" s="1" t="s">
        <v>11</v>
      </c>
      <c r="E1512" s="1" t="s">
        <v>145</v>
      </c>
      <c r="F1512" s="3" t="s">
        <v>102</v>
      </c>
      <c r="G1512" s="1" t="s">
        <v>299</v>
      </c>
      <c r="H1512" s="27" t="str">
        <f>_xlfn.XLOOKUP(B1512,[2]CALCULATION!$B:$B,[2]CALCULATION!$H:$H,"")</f>
        <v>Huawei</v>
      </c>
      <c r="I1512" s="26">
        <v>0</v>
      </c>
      <c r="J1512" s="26">
        <v>0</v>
      </c>
      <c r="K1512" s="26">
        <v>0</v>
      </c>
      <c r="L1512" s="26">
        <v>0</v>
      </c>
      <c r="M1512" s="26">
        <v>0</v>
      </c>
      <c r="N1512" s="26">
        <v>0</v>
      </c>
      <c r="O1512" s="26">
        <v>0</v>
      </c>
      <c r="P1512" s="114" t="s">
        <v>6364</v>
      </c>
      <c r="Q1512" s="42" t="s">
        <v>5538</v>
      </c>
      <c r="R1512" s="42"/>
      <c r="S1512" s="41" t="str" cm="1">
        <f t="array" ref="S1512">IFERROR(_xlfn.IFS(
U1512="MPR ISSUE","PDH",
U1512="BSS Hardware Issue","BSS",
U1512="Sites strategiques, MLL, Pylone, etc.","ENVTECH",
U1512="AKTIVCO DEFAUT GE &amp; POWER Cabinet","AKTIVCO",
U1512="AKTIVCO Coupure ENEO &amp; Baisse de tension","AKTIVCO GRID ONLY",
U1512="Coupure ENEO &amp; Baisse de tension","IHS GRID ONLY",
U1512="Defaut GE &amp; POWER Cabinet","IHS",
U1512="Sharing","Partners",
U1512="Sites strategiques &amp; DataCenter","SST &amp; DC",
U1512="Exclu","Exclu",
U1512="SAT","SAT",
U1512="SPARE-ISSUE","SPARE-ISSUE",
U1512="Fiber CAmtel","TRANS_FO_CAMTEL",
U1512="Fiber AOF","Fiber AOF",
U1512="Projet OCM (HUAWEI)","TRAVAUX-HUAWEI",
U1512="Projet OCM (NOKIA)","TRAVAUX-NOKIA",
U1512="ACCESS-ISSUE","ACCESS-ISSUE",
U1512="Projet OCM (ZTE, NOKIA, autres projets)","TRAVAUX OCM",
U1512="No root CAuse","No root cause",
U1512="ODU HS","PDH",
U1512="IP &amp; VLAN","PDH",
U1512="Warehouse HUAWEI","SPARE-ISSUE",
U1512="SPARE-HS","SPARE-ISSUE",
U1512="Power Telco","BSS",U1512="no impacts","no impacts"
),"")</f>
        <v>No root cause</v>
      </c>
      <c r="T1512" s="41" t="str" cm="1">
        <f t="array" ref="T1512">IFERROR(_xlfn.IFS(
U1512="MPR ISSUE","TX ISSUE",
U1512="BSS Hardware Issue","RAN ISSUE",
U1512="Sites strategiques, MLL, Pylone, etc.","ENVTECH",
U1512="AKTIVCO DEFAUT GE &amp; POWER Cabinet","POWER ISSUE",
U1512="AKTIVCO Coupure ENEO &amp; Baisse de tension","POWER ISSUE",
U1512="Coupure ENEO &amp; Baisse de tension","POWER ISSUE",
U1512="Defaut GE &amp; POWER Cabinet","POWER ISSUE",
U1512="Sharing","POWER ISSUE",
U1512="Sites strategiques &amp; DataCenter","POWER ISSUE",
U1512="Exclu","Exclu",
U1512="SAT","TX ISSUE",
U1512="SPARE-ISSUE","SPARE-ISSUE",
U1512="Fiber CAmtel","TX ISSUE",
U1512="Fiber AOF","TX ISSUE",
U1512="Projet OCM (HUAWEI)","TRAVAUX-HUAWEI",
U1512="Projet OCM (NOKIA)","TRAVAUX -NOKIA",
U1512="ACCESS-ISSUE","ACCESS-ISSUE",
U1512="Projet OCM (ZTE, NOKIA, autres projets)","TRAVAUX OCM",
U1512="No root CAuse","No root cause",
U1512="ODU HS","TX ISSUE",
U1512="IP &amp; VLAN","TX ISSUE",
U1512="Warehouse HUAWEI","SPARE-ISSUE",
U1512="SPARE-HS","SPARE-ISSUE",
U1512="Power Telco","RAN ISSUE",U1512="no impacts","no impacts"
),"")</f>
        <v>No root cause</v>
      </c>
      <c r="U1512" s="68" t="s">
        <v>5691</v>
      </c>
      <c r="V1512" s="41" t="str" cm="1">
        <f t="array" ref="V1512">IFERROR(_xlfn.IFS(
U1512="MPR ISSUE","ACTIVE",
U1512="BSS Hardware Issue","ACTIVE",
U1512="Sites strategiques, MLL, Pylone, etc.","PASSIVE",
U1512="AKTIVCO DEFAUT GE &amp; POWER Cabinet","PASSIVE",
U1512="AKTIVCO Coupure ENEO &amp; Baisse de tension","PASSIVE",
U1512="Coupure ENEO &amp; Baisse de tension","PASSIVE",
U1512="Defaut GE &amp; POWER Cabinet","PASSIVE",
U1512="Sharing","PASSIVE",
U1512="Sites strategiques &amp; DataCenter","PASSIVE",
U1512="Exclu","Exclu",
U1512="SAT","ACTIVE",
U1512="SPARE-ISSUE","SPARE-ISSUE",
U1512="Fiber CAmtel","ACTIVE",
U1512="Fiber AOF","ACTIVE",
U1512="Projet OCM (HUAWEI)","PLANNED WORKS",
U1512="Projet OCM (NOKIA)","PLANNED WORKS",
U1512="ACCESS-ISSUE","ACCESS-ISSUE",
U1512="Projet OCM (ZTE, NOKIA, autres projets)","PLANNED WORKS",
U1512="No root CAuse","No root cause",
U1512="ODU HS","ACTIVE",
U1512="IP &amp; VLAN","ACTIVE",
U1512="Warehouse HUAWEI","SPARE-ISSUE",
U1512="SPARE-HS","SPARE-ISSUE",
U1512="Power Telco","ACTIVE", U1512="no impacts","no impacts"
),"")</f>
        <v>No root cause</v>
      </c>
      <c r="W1512" s="113"/>
      <c r="X1512" s="113"/>
      <c r="Y1512" s="113"/>
      <c r="Z1512" s="113"/>
      <c r="AA1512" s="113"/>
      <c r="AB1512" s="17" t="s">
        <v>5465</v>
      </c>
      <c r="AC1512" s="17" t="str">
        <f>_xlfn.XLOOKUP(B1512,'INCIDENT-04-27-2026'!E:E,'INCIDENT-04-27-2026'!F:F,"")</f>
        <v/>
      </c>
      <c r="AD1512" s="9"/>
      <c r="AE1512" s="7" t="s">
        <v>5465</v>
      </c>
      <c r="AF1512" s="6" t="str">
        <f>_xlfn.XLOOKUP(B1512,'[13]Input_27-04'!$B:$B,'[13]Input_27-04'!$M:$M,"")</f>
        <v/>
      </c>
      <c r="AG1512" s="7"/>
      <c r="AH1512" s="3"/>
      <c r="AI1512" s="18" t="str">
        <f>_xlfn.XLOOKUP(B1512,'[3]Cells Huawei 27042026 10h'!$B:$B,'[3]Cells Huawei 27042026 10h'!$T:$T,"")</f>
        <v/>
      </c>
      <c r="AJ1512" s="18" t="str">
        <f>_xlfn.XLOOKUP(B1512,'[3]Cells Huawei 27042026 15h'!$B:$B,'[3]Cells Huawei 27042026 15h'!$T:$T,"")</f>
        <v/>
      </c>
      <c r="AK1512" s="18" t="str">
        <f>_xlfn.XLOOKUP(B1512,'[4]cells down 27042026 11h28'!$B:$B,'[4]cells down 27042026 11h28'!$R:$R,"")</f>
        <v/>
      </c>
      <c r="AL1512" s="18" t="str">
        <f>_xlfn.XLOOKUP(B1512,'[4]cells down 27042026 18h01'!$B:$B,'[4]cells down 27042026 18h01'!$R:$R,"")</f>
        <v/>
      </c>
      <c r="AM1512" s="18" t="str">
        <f>_xlfn.XLOOKUP(B1512,'[5]cell downs 27042026 11h'!$B:$B,'[5]cell downs 27042026 11h'!$R:$R,"")</f>
        <v/>
      </c>
      <c r="AN1512" s="18" t="str">
        <f>_xlfn.XLOOKUP(B1512,'[5]cell downs 27042026 17h40'!$B:$B,'[5]cell downs 27042026 17h40'!$R:$R,"")</f>
        <v/>
      </c>
      <c r="AO1512" s="18" t="str">
        <f>_xlfn.XLOOKUP(B1512,'[6]ALL SITES DOWN'!$D:$D,'[6]ALL SITES DOWN'!$J:$J,"")</f>
        <v/>
      </c>
      <c r="AP1512" s="18" t="str">
        <f>_xlfn.XLOOKUP(B1512,'[7]ALL SITES DOWN'!$D:$D,'[7]ALL SITES DOWN'!$J:$J,"")</f>
        <v/>
      </c>
      <c r="AQ1512" s="9" t="str">
        <f>_xlfn.XLOOKUP(B1512,[8]sheet1!$AC:$AC,[8]sheet1!$AF:$AF,"")</f>
        <v/>
      </c>
      <c r="AR1512" s="14"/>
      <c r="AS1512" s="14" t="s">
        <v>5465</v>
      </c>
      <c r="AT1512" s="14" t="str">
        <f>_xlfn.XLOOKUP(B1512,'[9]cell downs 18042026 17h'!$B:$B,'[9]cell downs 18042026 17h'!$B:$B,"")</f>
        <v/>
      </c>
      <c r="AU1512" s="14" t="str">
        <f>_xlfn.XLOOKUP(B1512,'[10]Cells Huawei 19042026 15h'!$B:$B,'[10]Cells Huawei 19042026 15h'!$B:$B,"")</f>
        <v/>
      </c>
      <c r="AV1512" s="9" t="str">
        <f>_xlfn.XLOOKUP(B1512,'[11]cells down 19042026 9H40'!$B:$B,'[11]cells down 19042026 9H40'!$B:$B,"")</f>
        <v/>
      </c>
    </row>
    <row r="1513" spans="1:48" hidden="1" x14ac:dyDescent="0.3">
      <c r="A1513" s="1" t="s">
        <v>1700</v>
      </c>
      <c r="B1513" s="8" t="s">
        <v>1701</v>
      </c>
      <c r="C1513" s="3" t="str">
        <f>_xlfn.XLOOKUP(B1513,'[1]daily break down'!$D:$D,'[1]daily break down'!$E:$E,"")</f>
        <v>Ngaoundere</v>
      </c>
      <c r="D1513" s="1" t="s">
        <v>11</v>
      </c>
      <c r="E1513" s="1" t="s">
        <v>12</v>
      </c>
      <c r="F1513" s="3" t="s">
        <v>90</v>
      </c>
      <c r="G1513" s="1" t="s">
        <v>91</v>
      </c>
      <c r="H1513" s="27" t="str">
        <f>_xlfn.XLOOKUP(B1513,[2]CALCULATION!$B:$B,[2]CALCULATION!$H:$H,"")</f>
        <v>Huawei</v>
      </c>
      <c r="I1513" s="26">
        <v>0</v>
      </c>
      <c r="J1513" s="26">
        <v>0</v>
      </c>
      <c r="K1513" s="26">
        <v>0</v>
      </c>
      <c r="L1513" s="26">
        <v>0</v>
      </c>
      <c r="M1513" s="26">
        <v>0</v>
      </c>
      <c r="N1513" s="26">
        <v>0</v>
      </c>
      <c r="O1513" s="26">
        <v>0</v>
      </c>
      <c r="P1513" s="114" t="s">
        <v>6364</v>
      </c>
      <c r="Q1513" s="42" t="s">
        <v>5538</v>
      </c>
      <c r="R1513" s="42"/>
      <c r="S1513" s="41" t="str" cm="1">
        <f t="array" ref="S1513">IFERROR(_xlfn.IFS(
U1513="MPR ISSUE","PDH",
U1513="BSS Hardware Issue","BSS",
U1513="Sites strategiques, MLL, Pylone, etc.","ENVTECH",
U1513="AKTIVCO DEFAUT GE &amp; POWER Cabinet","AKTIVCO",
U1513="AKTIVCO Coupure ENEO &amp; Baisse de tension","AKTIVCO GRID ONLY",
U1513="Coupure ENEO &amp; Baisse de tension","IHS GRID ONLY",
U1513="Defaut GE &amp; POWER Cabinet","IHS",
U1513="Sharing","Partners",
U1513="Sites strategiques &amp; DataCenter","SST &amp; DC",
U1513="Exclu","Exclu",
U1513="SAT","SAT",
U1513="SPARE-ISSUE","SPARE-ISSUE",
U1513="Fiber CAmtel","TRANS_FO_CAMTEL",
U1513="Fiber AOF","Fiber AOF",
U1513="Projet OCM (HUAWEI)","TRAVAUX-HUAWEI",
U1513="Projet OCM (NOKIA)","TRAVAUX-NOKIA",
U1513="ACCESS-ISSUE","ACCESS-ISSUE",
U1513="Projet OCM (ZTE, NOKIA, autres projets)","TRAVAUX OCM",
U1513="No root CAuse","No root cause",
U1513="ODU HS","PDH",
U1513="IP &amp; VLAN","PDH",
U1513="Warehouse HUAWEI","SPARE-ISSUE",
U1513="SPARE-HS","SPARE-ISSUE",
U1513="Power Telco","BSS",U1513="no impacts","no impacts"
),"")</f>
        <v>No root cause</v>
      </c>
      <c r="T1513" s="41" t="str" cm="1">
        <f t="array" ref="T1513">IFERROR(_xlfn.IFS(
U1513="MPR ISSUE","TX ISSUE",
U1513="BSS Hardware Issue","RAN ISSUE",
U1513="Sites strategiques, MLL, Pylone, etc.","ENVTECH",
U1513="AKTIVCO DEFAUT GE &amp; POWER Cabinet","POWER ISSUE",
U1513="AKTIVCO Coupure ENEO &amp; Baisse de tension","POWER ISSUE",
U1513="Coupure ENEO &amp; Baisse de tension","POWER ISSUE",
U1513="Defaut GE &amp; POWER Cabinet","POWER ISSUE",
U1513="Sharing","POWER ISSUE",
U1513="Sites strategiques &amp; DataCenter","POWER ISSUE",
U1513="Exclu","Exclu",
U1513="SAT","TX ISSUE",
U1513="SPARE-ISSUE","SPARE-ISSUE",
U1513="Fiber CAmtel","TX ISSUE",
U1513="Fiber AOF","TX ISSUE",
U1513="Projet OCM (HUAWEI)","TRAVAUX-HUAWEI",
U1513="Projet OCM (NOKIA)","TRAVAUX -NOKIA",
U1513="ACCESS-ISSUE","ACCESS-ISSUE",
U1513="Projet OCM (ZTE, NOKIA, autres projets)","TRAVAUX OCM",
U1513="No root CAuse","No root cause",
U1513="ODU HS","TX ISSUE",
U1513="IP &amp; VLAN","TX ISSUE",
U1513="Warehouse HUAWEI","SPARE-ISSUE",
U1513="SPARE-HS","SPARE-ISSUE",
U1513="Power Telco","RAN ISSUE",U1513="no impacts","no impacts"
),"")</f>
        <v>No root cause</v>
      </c>
      <c r="U1513" s="68" t="s">
        <v>5691</v>
      </c>
      <c r="V1513" s="41" t="str" cm="1">
        <f t="array" ref="V1513">IFERROR(_xlfn.IFS(
U1513="MPR ISSUE","ACTIVE",
U1513="BSS Hardware Issue","ACTIVE",
U1513="Sites strategiques, MLL, Pylone, etc.","PASSIVE",
U1513="AKTIVCO DEFAUT GE &amp; POWER Cabinet","PASSIVE",
U1513="AKTIVCO Coupure ENEO &amp; Baisse de tension","PASSIVE",
U1513="Coupure ENEO &amp; Baisse de tension","PASSIVE",
U1513="Defaut GE &amp; POWER Cabinet","PASSIVE",
U1513="Sharing","PASSIVE",
U1513="Sites strategiques &amp; DataCenter","PASSIVE",
U1513="Exclu","Exclu",
U1513="SAT","ACTIVE",
U1513="SPARE-ISSUE","SPARE-ISSUE",
U1513="Fiber CAmtel","ACTIVE",
U1513="Fiber AOF","ACTIVE",
U1513="Projet OCM (HUAWEI)","PLANNED WORKS",
U1513="Projet OCM (NOKIA)","PLANNED WORKS",
U1513="ACCESS-ISSUE","ACCESS-ISSUE",
U1513="Projet OCM (ZTE, NOKIA, autres projets)","PLANNED WORKS",
U1513="No root CAuse","No root cause",
U1513="ODU HS","ACTIVE",
U1513="IP &amp; VLAN","ACTIVE",
U1513="Warehouse HUAWEI","SPARE-ISSUE",
U1513="SPARE-HS","SPARE-ISSUE",
U1513="Power Telco","ACTIVE", U1513="no impacts","no impacts"
),"")</f>
        <v>No root cause</v>
      </c>
      <c r="W1513" s="113"/>
      <c r="X1513" s="113"/>
      <c r="Y1513" s="113"/>
      <c r="Z1513" s="113"/>
      <c r="AA1513" s="113"/>
      <c r="AB1513" s="17" t="s">
        <v>5465</v>
      </c>
      <c r="AC1513" s="17" t="str">
        <f>_xlfn.XLOOKUP(B1513,'INCIDENT-04-27-2026'!E:E,'INCIDENT-04-27-2026'!F:F,"")</f>
        <v/>
      </c>
      <c r="AD1513" s="9"/>
      <c r="AE1513" s="7" t="s">
        <v>5465</v>
      </c>
      <c r="AF1513" s="6" t="str">
        <f>_xlfn.XLOOKUP(B1513,'[13]Input_27-04'!$B:$B,'[13]Input_27-04'!$M:$M,"")</f>
        <v/>
      </c>
      <c r="AG1513" s="7"/>
      <c r="AH1513" s="3"/>
      <c r="AI1513" s="18" t="str">
        <f>_xlfn.XLOOKUP(B1513,'[3]Cells Huawei 27042026 10h'!$B:$B,'[3]Cells Huawei 27042026 10h'!$T:$T,"")</f>
        <v/>
      </c>
      <c r="AJ1513" s="18" t="str">
        <f>_xlfn.XLOOKUP(B1513,'[3]Cells Huawei 27042026 15h'!$B:$B,'[3]Cells Huawei 27042026 15h'!$T:$T,"")</f>
        <v/>
      </c>
      <c r="AK1513" s="18" t="str">
        <f>_xlfn.XLOOKUP(B1513,'[4]cells down 27042026 11h28'!$B:$B,'[4]cells down 27042026 11h28'!$R:$R,"")</f>
        <v/>
      </c>
      <c r="AL1513" s="18" t="str">
        <f>_xlfn.XLOOKUP(B1513,'[4]cells down 27042026 18h01'!$B:$B,'[4]cells down 27042026 18h01'!$R:$R,"")</f>
        <v/>
      </c>
      <c r="AM1513" s="18" t="str">
        <f>_xlfn.XLOOKUP(B1513,'[5]cell downs 27042026 11h'!$B:$B,'[5]cell downs 27042026 11h'!$R:$R,"")</f>
        <v/>
      </c>
      <c r="AN1513" s="18" t="str">
        <f>_xlfn.XLOOKUP(B1513,'[5]cell downs 27042026 17h40'!$B:$B,'[5]cell downs 27042026 17h40'!$R:$R,"")</f>
        <v/>
      </c>
      <c r="AO1513" s="18" t="str">
        <f>_xlfn.XLOOKUP(B1513,'[6]ALL SITES DOWN'!$D:$D,'[6]ALL SITES DOWN'!$J:$J,"")</f>
        <v/>
      </c>
      <c r="AP1513" s="18" t="str">
        <f>_xlfn.XLOOKUP(B1513,'[7]ALL SITES DOWN'!$D:$D,'[7]ALL SITES DOWN'!$J:$J,"")</f>
        <v/>
      </c>
      <c r="AQ1513" s="9" t="str">
        <f>_xlfn.XLOOKUP(B1513,[8]sheet1!$AC:$AC,[8]sheet1!$AF:$AF,"")</f>
        <v/>
      </c>
      <c r="AR1513" s="14"/>
      <c r="AS1513" s="14" t="s">
        <v>5465</v>
      </c>
      <c r="AT1513" s="14" t="str">
        <f>_xlfn.XLOOKUP(B1513,'[9]cell downs 18042026 17h'!$B:$B,'[9]cell downs 18042026 17h'!$B:$B,"")</f>
        <v/>
      </c>
      <c r="AU1513" s="14" t="str">
        <f>_xlfn.XLOOKUP(B1513,'[10]Cells Huawei 19042026 15h'!$B:$B,'[10]Cells Huawei 19042026 15h'!$B:$B,"")</f>
        <v/>
      </c>
      <c r="AV1513" s="9" t="str">
        <f>_xlfn.XLOOKUP(B1513,'[11]cells down 19042026 9H40'!$B:$B,'[11]cells down 19042026 9H40'!$B:$B,"")</f>
        <v/>
      </c>
    </row>
    <row r="1514" spans="1:48" hidden="1" x14ac:dyDescent="0.3">
      <c r="A1514" s="1" t="s">
        <v>1777</v>
      </c>
      <c r="B1514" s="1" t="s">
        <v>1778</v>
      </c>
      <c r="C1514" s="3" t="str">
        <f>_xlfn.XLOOKUP(B1514,'[1]daily break down'!$D:$D,'[1]daily break down'!$E:$E,"")</f>
        <v>CENTRE</v>
      </c>
      <c r="D1514" s="1" t="s">
        <v>11</v>
      </c>
      <c r="E1514" s="1" t="s">
        <v>154</v>
      </c>
      <c r="F1514" s="3" t="s">
        <v>37</v>
      </c>
      <c r="G1514" s="1" t="s">
        <v>109</v>
      </c>
      <c r="H1514" s="28" t="str">
        <f>_xlfn.XLOOKUP(B1514,[2]CALCULATION!$B:$B,[2]CALCULATION!$H:$H,"")</f>
        <v>NOKIA</v>
      </c>
      <c r="I1514" s="26">
        <v>0</v>
      </c>
      <c r="J1514" s="26">
        <v>0</v>
      </c>
      <c r="K1514" s="26">
        <v>0</v>
      </c>
      <c r="L1514" s="26">
        <v>0</v>
      </c>
      <c r="M1514" s="26">
        <v>0</v>
      </c>
      <c r="N1514" s="26">
        <v>0</v>
      </c>
      <c r="O1514" s="26">
        <v>0</v>
      </c>
      <c r="P1514" s="114" t="s">
        <v>6364</v>
      </c>
      <c r="Q1514" s="42" t="s">
        <v>5538</v>
      </c>
      <c r="R1514" s="42"/>
      <c r="S1514" s="41" t="str" cm="1">
        <f t="array" ref="S1514">IFERROR(_xlfn.IFS(
U1514="MPR ISSUE","PDH",
U1514="BSS Hardware Issue","BSS",
U1514="Sites strategiques, MLL, Pylone, etc.","ENVTECH",
U1514="AKTIVCO DEFAUT GE &amp; POWER Cabinet","AKTIVCO",
U1514="AKTIVCO Coupure ENEO &amp; Baisse de tension","AKTIVCO GRID ONLY",
U1514="Coupure ENEO &amp; Baisse de tension","IHS GRID ONLY",
U1514="Defaut GE &amp; POWER Cabinet","IHS",
U1514="Sharing","Partners",
U1514="Sites strategiques &amp; DataCenter","SST &amp; DC",
U1514="Exclu","Exclu",
U1514="SAT","SAT",
U1514="SPARE-ISSUE","SPARE-ISSUE",
U1514="Fiber CAmtel","TRANS_FO_CAMTEL",
U1514="Fiber AOF","Fiber AOF",
U1514="Projet OCM (HUAWEI)","TRAVAUX-HUAWEI",
U1514="Projet OCM (NOKIA)","TRAVAUX-NOKIA",
U1514="ACCESS-ISSUE","ACCESS-ISSUE",
U1514="Projet OCM (ZTE, NOKIA, autres projets)","TRAVAUX OCM",
U1514="No root CAuse","No root cause",
U1514="ODU HS","PDH",
U1514="IP &amp; VLAN","PDH",
U1514="Warehouse HUAWEI","SPARE-ISSUE",
U1514="SPARE-HS","SPARE-ISSUE",
U1514="Power Telco","BSS",U1514="no impacts","no impacts"
),"")</f>
        <v>No root cause</v>
      </c>
      <c r="T1514" s="41" t="str" cm="1">
        <f t="array" ref="T1514">IFERROR(_xlfn.IFS(
U1514="MPR ISSUE","TX ISSUE",
U1514="BSS Hardware Issue","RAN ISSUE",
U1514="Sites strategiques, MLL, Pylone, etc.","ENVTECH",
U1514="AKTIVCO DEFAUT GE &amp; POWER Cabinet","POWER ISSUE",
U1514="AKTIVCO Coupure ENEO &amp; Baisse de tension","POWER ISSUE",
U1514="Coupure ENEO &amp; Baisse de tension","POWER ISSUE",
U1514="Defaut GE &amp; POWER Cabinet","POWER ISSUE",
U1514="Sharing","POWER ISSUE",
U1514="Sites strategiques &amp; DataCenter","POWER ISSUE",
U1514="Exclu","Exclu",
U1514="SAT","TX ISSUE",
U1514="SPARE-ISSUE","SPARE-ISSUE",
U1514="Fiber CAmtel","TX ISSUE",
U1514="Fiber AOF","TX ISSUE",
U1514="Projet OCM (HUAWEI)","TRAVAUX-HUAWEI",
U1514="Projet OCM (NOKIA)","TRAVAUX -NOKIA",
U1514="ACCESS-ISSUE","ACCESS-ISSUE",
U1514="Projet OCM (ZTE, NOKIA, autres projets)","TRAVAUX OCM",
U1514="No root CAuse","No root cause",
U1514="ODU HS","TX ISSUE",
U1514="IP &amp; VLAN","TX ISSUE",
U1514="Warehouse HUAWEI","SPARE-ISSUE",
U1514="SPARE-HS","SPARE-ISSUE",
U1514="Power Telco","RAN ISSUE",U1514="no impacts","no impacts"
),"")</f>
        <v>No root cause</v>
      </c>
      <c r="U1514" s="68" t="s">
        <v>5691</v>
      </c>
      <c r="V1514" s="41" t="str" cm="1">
        <f t="array" ref="V1514">IFERROR(_xlfn.IFS(
U1514="MPR ISSUE","ACTIVE",
U1514="BSS Hardware Issue","ACTIVE",
U1514="Sites strategiques, MLL, Pylone, etc.","PASSIVE",
U1514="AKTIVCO DEFAUT GE &amp; POWER Cabinet","PASSIVE",
U1514="AKTIVCO Coupure ENEO &amp; Baisse de tension","PASSIVE",
U1514="Coupure ENEO &amp; Baisse de tension","PASSIVE",
U1514="Defaut GE &amp; POWER Cabinet","PASSIVE",
U1514="Sharing","PASSIVE",
U1514="Sites strategiques &amp; DataCenter","PASSIVE",
U1514="Exclu","Exclu",
U1514="SAT","ACTIVE",
U1514="SPARE-ISSUE","SPARE-ISSUE",
U1514="Fiber CAmtel","ACTIVE",
U1514="Fiber AOF","ACTIVE",
U1514="Projet OCM (HUAWEI)","PLANNED WORKS",
U1514="Projet OCM (NOKIA)","PLANNED WORKS",
U1514="ACCESS-ISSUE","ACCESS-ISSUE",
U1514="Projet OCM (ZTE, NOKIA, autres projets)","PLANNED WORKS",
U1514="No root CAuse","No root cause",
U1514="ODU HS","ACTIVE",
U1514="IP &amp; VLAN","ACTIVE",
U1514="Warehouse HUAWEI","SPARE-ISSUE",
U1514="SPARE-HS","SPARE-ISSUE",
U1514="Power Telco","ACTIVE", U1514="no impacts","no impacts"
),"")</f>
        <v>No root cause</v>
      </c>
      <c r="W1514" s="113"/>
      <c r="X1514" s="113"/>
      <c r="Y1514" s="113"/>
      <c r="Z1514" s="113"/>
      <c r="AA1514" s="113"/>
      <c r="AB1514" s="17" t="s">
        <v>5465</v>
      </c>
      <c r="AC1514" s="17" t="str">
        <f>_xlfn.XLOOKUP(B1514,'INCIDENT-04-27-2026'!E:E,'INCIDENT-04-27-2026'!F:F,"")</f>
        <v/>
      </c>
      <c r="AD1514" s="9"/>
      <c r="AE1514" s="7" t="s">
        <v>5465</v>
      </c>
      <c r="AF1514" s="6" t="str">
        <f>_xlfn.XLOOKUP(B1514,'[13]Input_27-04'!$B:$B,'[13]Input_27-04'!$M:$M,"")</f>
        <v/>
      </c>
      <c r="AG1514" s="7"/>
      <c r="AH1514" s="3"/>
      <c r="AI1514" s="18" t="str">
        <f>_xlfn.XLOOKUP(B1514,'[3]Cells Huawei 27042026 10h'!$B:$B,'[3]Cells Huawei 27042026 10h'!$T:$T,"")</f>
        <v/>
      </c>
      <c r="AJ1514" s="18" t="str">
        <f>_xlfn.XLOOKUP(B1514,'[3]Cells Huawei 27042026 15h'!$B:$B,'[3]Cells Huawei 27042026 15h'!$T:$T,"")</f>
        <v/>
      </c>
      <c r="AK1514" s="18" t="str">
        <f>_xlfn.XLOOKUP(B1514,'[4]cells down 27042026 11h28'!$B:$B,'[4]cells down 27042026 11h28'!$R:$R,"")</f>
        <v/>
      </c>
      <c r="AL1514" s="18" t="str">
        <f>_xlfn.XLOOKUP(B1514,'[4]cells down 27042026 18h01'!$B:$B,'[4]cells down 27042026 18h01'!$R:$R,"")</f>
        <v/>
      </c>
      <c r="AM1514" s="18" t="str">
        <f>_xlfn.XLOOKUP(B1514,'[5]cell downs 27042026 11h'!$B:$B,'[5]cell downs 27042026 11h'!$R:$R,"")</f>
        <v/>
      </c>
      <c r="AN1514" s="18" t="str">
        <f>_xlfn.XLOOKUP(B1514,'[5]cell downs 27042026 17h40'!$B:$B,'[5]cell downs 27042026 17h40'!$R:$R,"")</f>
        <v/>
      </c>
      <c r="AO1514" s="18" t="str">
        <f>_xlfn.XLOOKUP(B1514,'[6]ALL SITES DOWN'!$D:$D,'[6]ALL SITES DOWN'!$J:$J,"")</f>
        <v/>
      </c>
      <c r="AP1514" s="18" t="str">
        <f>_xlfn.XLOOKUP(B1514,'[7]ALL SITES DOWN'!$D:$D,'[7]ALL SITES DOWN'!$J:$J,"")</f>
        <v/>
      </c>
      <c r="AQ1514" s="9" t="str">
        <f>_xlfn.XLOOKUP(B1514,[8]sheet1!$AC:$AC,[8]sheet1!$AF:$AF,"")</f>
        <v/>
      </c>
      <c r="AR1514" s="14"/>
      <c r="AS1514" s="14" t="s">
        <v>5465</v>
      </c>
      <c r="AT1514" s="14" t="str">
        <f>_xlfn.XLOOKUP(B1514,'[9]cell downs 18042026 17h'!$B:$B,'[9]cell downs 18042026 17h'!$B:$B,"")</f>
        <v/>
      </c>
      <c r="AU1514" s="14" t="str">
        <f>_xlfn.XLOOKUP(B1514,'[10]Cells Huawei 19042026 15h'!$B:$B,'[10]Cells Huawei 19042026 15h'!$B:$B,"")</f>
        <v/>
      </c>
      <c r="AV1514" s="9" t="str">
        <f>_xlfn.XLOOKUP(B1514,'[11]cells down 19042026 9H40'!$B:$B,'[11]cells down 19042026 9H40'!$B:$B,"")</f>
        <v/>
      </c>
    </row>
    <row r="1515" spans="1:48" hidden="1" x14ac:dyDescent="0.3">
      <c r="A1515" s="1" t="s">
        <v>350</v>
      </c>
      <c r="B1515" s="8" t="s">
        <v>351</v>
      </c>
      <c r="C1515" s="3" t="str">
        <f>_xlfn.XLOOKUP(B1515,'[1]daily break down'!$D:$D,'[1]daily break down'!$E:$E,"")</f>
        <v>Douala</v>
      </c>
      <c r="D1515" s="1" t="s">
        <v>11</v>
      </c>
      <c r="E1515" s="1" t="s">
        <v>12</v>
      </c>
      <c r="F1515" s="3" t="s">
        <v>31</v>
      </c>
      <c r="G1515" s="1" t="s">
        <v>32</v>
      </c>
      <c r="H1515" s="29" t="str">
        <f>_xlfn.XLOOKUP(B1515,[2]CALCULATION!$B:$B,[2]CALCULATION!$H:$H,"")</f>
        <v>ZTE</v>
      </c>
      <c r="I1515" s="26">
        <v>0</v>
      </c>
      <c r="J1515" s="26">
        <v>0</v>
      </c>
      <c r="K1515" s="26">
        <v>0</v>
      </c>
      <c r="L1515" s="26">
        <v>0</v>
      </c>
      <c r="M1515" s="26">
        <v>0</v>
      </c>
      <c r="N1515" s="26">
        <v>0</v>
      </c>
      <c r="O1515" s="26">
        <v>0</v>
      </c>
      <c r="P1515" s="114" t="s">
        <v>6364</v>
      </c>
      <c r="Q1515" s="42" t="s">
        <v>5538</v>
      </c>
      <c r="R1515" s="42"/>
      <c r="S1515" s="41" t="str" cm="1">
        <f t="array" ref="S1515">IFERROR(_xlfn.IFS(
U1515="MPR ISSUE","PDH",
U1515="BSS Hardware Issue","BSS",
U1515="Sites strategiques, MLL, Pylone, etc.","ENVTECH",
U1515="AKTIVCO DEFAUT GE &amp; POWER Cabinet","AKTIVCO",
U1515="AKTIVCO Coupure ENEO &amp; Baisse de tension","AKTIVCO GRID ONLY",
U1515="Coupure ENEO &amp; Baisse de tension","IHS GRID ONLY",
U1515="Defaut GE &amp; POWER Cabinet","IHS",
U1515="Sharing","Partners",
U1515="Sites strategiques &amp; DataCenter","SST &amp; DC",
U1515="Exclu","Exclu",
U1515="SAT","SAT",
U1515="SPARE-ISSUE","SPARE-ISSUE",
U1515="Fiber CAmtel","TRANS_FO_CAMTEL",
U1515="Fiber AOF","Fiber AOF",
U1515="Projet OCM (HUAWEI)","TRAVAUX-HUAWEI",
U1515="Projet OCM (NOKIA)","TRAVAUX-NOKIA",
U1515="ACCESS-ISSUE","ACCESS-ISSUE",
U1515="Projet OCM (ZTE, NOKIA, autres projets)","TRAVAUX OCM",
U1515="No root CAuse","No root cause",
U1515="ODU HS","PDH",
U1515="IP &amp; VLAN","PDH",
U1515="Warehouse HUAWEI","SPARE-ISSUE",
U1515="SPARE-HS","SPARE-ISSUE",
U1515="Power Telco","BSS",U1515="no impacts","no impacts"
),"")</f>
        <v>No root cause</v>
      </c>
      <c r="T1515" s="41" t="str" cm="1">
        <f t="array" ref="T1515">IFERROR(_xlfn.IFS(
U1515="MPR ISSUE","TX ISSUE",
U1515="BSS Hardware Issue","RAN ISSUE",
U1515="Sites strategiques, MLL, Pylone, etc.","ENVTECH",
U1515="AKTIVCO DEFAUT GE &amp; POWER Cabinet","POWER ISSUE",
U1515="AKTIVCO Coupure ENEO &amp; Baisse de tension","POWER ISSUE",
U1515="Coupure ENEO &amp; Baisse de tension","POWER ISSUE",
U1515="Defaut GE &amp; POWER Cabinet","POWER ISSUE",
U1515="Sharing","POWER ISSUE",
U1515="Sites strategiques &amp; DataCenter","POWER ISSUE",
U1515="Exclu","Exclu",
U1515="SAT","TX ISSUE",
U1515="SPARE-ISSUE","SPARE-ISSUE",
U1515="Fiber CAmtel","TX ISSUE",
U1515="Fiber AOF","TX ISSUE",
U1515="Projet OCM (HUAWEI)","TRAVAUX-HUAWEI",
U1515="Projet OCM (NOKIA)","TRAVAUX -NOKIA",
U1515="ACCESS-ISSUE","ACCESS-ISSUE",
U1515="Projet OCM (ZTE, NOKIA, autres projets)","TRAVAUX OCM",
U1515="No root CAuse","No root cause",
U1515="ODU HS","TX ISSUE",
U1515="IP &amp; VLAN","TX ISSUE",
U1515="Warehouse HUAWEI","SPARE-ISSUE",
U1515="SPARE-HS","SPARE-ISSUE",
U1515="Power Telco","RAN ISSUE",U1515="no impacts","no impacts"
),"")</f>
        <v>No root cause</v>
      </c>
      <c r="U1515" s="68" t="s">
        <v>5691</v>
      </c>
      <c r="V1515" s="41" t="str" cm="1">
        <f t="array" ref="V1515">IFERROR(_xlfn.IFS(
U1515="MPR ISSUE","ACTIVE",
U1515="BSS Hardware Issue","ACTIVE",
U1515="Sites strategiques, MLL, Pylone, etc.","PASSIVE",
U1515="AKTIVCO DEFAUT GE &amp; POWER Cabinet","PASSIVE",
U1515="AKTIVCO Coupure ENEO &amp; Baisse de tension","PASSIVE",
U1515="Coupure ENEO &amp; Baisse de tension","PASSIVE",
U1515="Defaut GE &amp; POWER Cabinet","PASSIVE",
U1515="Sharing","PASSIVE",
U1515="Sites strategiques &amp; DataCenter","PASSIVE",
U1515="Exclu","Exclu",
U1515="SAT","ACTIVE",
U1515="SPARE-ISSUE","SPARE-ISSUE",
U1515="Fiber CAmtel","ACTIVE",
U1515="Fiber AOF","ACTIVE",
U1515="Projet OCM (HUAWEI)","PLANNED WORKS",
U1515="Projet OCM (NOKIA)","PLANNED WORKS",
U1515="ACCESS-ISSUE","ACCESS-ISSUE",
U1515="Projet OCM (ZTE, NOKIA, autres projets)","PLANNED WORKS",
U1515="No root CAuse","No root cause",
U1515="ODU HS","ACTIVE",
U1515="IP &amp; VLAN","ACTIVE",
U1515="Warehouse HUAWEI","SPARE-ISSUE",
U1515="SPARE-HS","SPARE-ISSUE",
U1515="Power Telco","ACTIVE", U1515="no impacts","no impacts"
),"")</f>
        <v>No root cause</v>
      </c>
      <c r="W1515" s="113"/>
      <c r="X1515" s="113"/>
      <c r="Y1515" s="113"/>
      <c r="Z1515" s="113"/>
      <c r="AA1515" s="113"/>
      <c r="AB1515" s="17" t="s">
        <v>5465</v>
      </c>
      <c r="AC1515" s="17" t="str">
        <f>_xlfn.XLOOKUP(B1515,'INCIDENT-04-27-2026'!E:E,'INCIDENT-04-27-2026'!F:F,"")</f>
        <v/>
      </c>
      <c r="AD1515" s="9"/>
      <c r="AE1515" s="7" t="s">
        <v>5465</v>
      </c>
      <c r="AF1515" s="6" t="str">
        <f>_xlfn.XLOOKUP(B1515,'[13]Input_27-04'!$B:$B,'[13]Input_27-04'!$M:$M,"")</f>
        <v/>
      </c>
      <c r="AG1515" s="7"/>
      <c r="AH1515" s="3"/>
      <c r="AI1515" s="18" t="str">
        <f>_xlfn.XLOOKUP(B1515,'[3]Cells Huawei 27042026 10h'!$B:$B,'[3]Cells Huawei 27042026 10h'!$T:$T,"")</f>
        <v/>
      </c>
      <c r="AJ1515" s="18" t="str">
        <f>_xlfn.XLOOKUP(B1515,'[3]Cells Huawei 27042026 15h'!$B:$B,'[3]Cells Huawei 27042026 15h'!$T:$T,"")</f>
        <v/>
      </c>
      <c r="AK1515" s="18" t="str">
        <f>_xlfn.XLOOKUP(B1515,'[4]cells down 27042026 11h28'!$B:$B,'[4]cells down 27042026 11h28'!$R:$R,"")</f>
        <v/>
      </c>
      <c r="AL1515" s="18" t="str">
        <f>_xlfn.XLOOKUP(B1515,'[4]cells down 27042026 18h01'!$B:$B,'[4]cells down 27042026 18h01'!$R:$R,"")</f>
        <v/>
      </c>
      <c r="AM1515" s="18" t="str">
        <f>_xlfn.XLOOKUP(B1515,'[5]cell downs 27042026 11h'!$B:$B,'[5]cell downs 27042026 11h'!$R:$R,"")</f>
        <v/>
      </c>
      <c r="AN1515" s="18" t="str">
        <f>_xlfn.XLOOKUP(B1515,'[5]cell downs 27042026 17h40'!$B:$B,'[5]cell downs 27042026 17h40'!$R:$R,"")</f>
        <v/>
      </c>
      <c r="AO1515" s="18" t="str">
        <f>_xlfn.XLOOKUP(B1515,'[6]ALL SITES DOWN'!$D:$D,'[6]ALL SITES DOWN'!$J:$J,"")</f>
        <v/>
      </c>
      <c r="AP1515" s="18" t="str">
        <f>_xlfn.XLOOKUP(B1515,'[7]ALL SITES DOWN'!$D:$D,'[7]ALL SITES DOWN'!$J:$J,"")</f>
        <v/>
      </c>
      <c r="AQ1515" s="9" t="str">
        <f>_xlfn.XLOOKUP(B1515,[8]sheet1!$AC:$AC,[8]sheet1!$AF:$AF,"")</f>
        <v/>
      </c>
      <c r="AR1515" s="14"/>
      <c r="AS1515" s="14" t="s">
        <v>5465</v>
      </c>
      <c r="AT1515" s="14" t="str">
        <f>_xlfn.XLOOKUP(B1515,'[9]cell downs 18042026 17h'!$B:$B,'[9]cell downs 18042026 17h'!$B:$B,"")</f>
        <v/>
      </c>
      <c r="AU1515" s="14" t="str">
        <f>_xlfn.XLOOKUP(B1515,'[10]Cells Huawei 19042026 15h'!$B:$B,'[10]Cells Huawei 19042026 15h'!$B:$B,"")</f>
        <v/>
      </c>
      <c r="AV1515" s="9" t="str">
        <f>_xlfn.XLOOKUP(B1515,'[11]cells down 19042026 9H40'!$B:$B,'[11]cells down 19042026 9H40'!$B:$B,"")</f>
        <v/>
      </c>
    </row>
    <row r="1516" spans="1:48" hidden="1" x14ac:dyDescent="0.3">
      <c r="A1516" s="1" t="s">
        <v>374</v>
      </c>
      <c r="B1516" s="8" t="s">
        <v>375</v>
      </c>
      <c r="C1516" s="3" t="str">
        <f>_xlfn.XLOOKUP(B1516,'[1]daily break down'!$D:$D,'[1]daily break down'!$E:$E,"")</f>
        <v>Douala</v>
      </c>
      <c r="D1516" s="1" t="s">
        <v>21</v>
      </c>
      <c r="E1516" s="1" t="s">
        <v>30</v>
      </c>
      <c r="F1516" s="3" t="s">
        <v>31</v>
      </c>
      <c r="G1516" s="1" t="s">
        <v>32</v>
      </c>
      <c r="H1516" s="29" t="str">
        <f>_xlfn.XLOOKUP(B1516,[2]CALCULATION!$B:$B,[2]CALCULATION!$H:$H,"")</f>
        <v>ZTE</v>
      </c>
      <c r="I1516" s="26">
        <v>0</v>
      </c>
      <c r="J1516" s="26">
        <v>0</v>
      </c>
      <c r="K1516" s="26">
        <v>0</v>
      </c>
      <c r="L1516" s="26">
        <v>0.61227823863620112</v>
      </c>
      <c r="M1516" s="26">
        <v>0</v>
      </c>
      <c r="N1516" s="26">
        <v>0</v>
      </c>
      <c r="O1516" s="26">
        <v>0</v>
      </c>
      <c r="P1516" s="114" t="s">
        <v>6364</v>
      </c>
      <c r="Q1516" s="42" t="s">
        <v>5538</v>
      </c>
      <c r="R1516" s="42"/>
      <c r="S1516" s="41" t="str" cm="1">
        <f t="array" ref="S1516">IFERROR(_xlfn.IFS(
U1516="MPR ISSUE","PDH",
U1516="BSS Hardware Issue","BSS",
U1516="Sites strategiques, MLL, Pylone, etc.","ENVTECH",
U1516="AKTIVCO DEFAUT GE &amp; POWER Cabinet","AKTIVCO",
U1516="AKTIVCO Coupure ENEO &amp; Baisse de tension","AKTIVCO GRID ONLY",
U1516="Coupure ENEO &amp; Baisse de tension","IHS GRID ONLY",
U1516="Defaut GE &amp; POWER Cabinet","IHS",
U1516="Sharing","Partners",
U1516="Sites strategiques &amp; DataCenter","SST &amp; DC",
U1516="Exclu","Exclu",
U1516="SAT","SAT",
U1516="SPARE-ISSUE","SPARE-ISSUE",
U1516="Fiber CAmtel","TRANS_FO_CAMTEL",
U1516="Fiber AOF","Fiber AOF",
U1516="Projet OCM (HUAWEI)","TRAVAUX-HUAWEI",
U1516="Projet OCM (NOKIA)","TRAVAUX-NOKIA",
U1516="ACCESS-ISSUE","ACCESS-ISSUE",
U1516="Projet OCM (ZTE, NOKIA, autres projets)","TRAVAUX OCM",
U1516="No root CAuse","No root cause",
U1516="ODU HS","PDH",
U1516="IP &amp; VLAN","PDH",
U1516="Warehouse HUAWEI","SPARE-ISSUE",
U1516="SPARE-HS","SPARE-ISSUE",
U1516="Power Telco","BSS",U1516="no impacts","no impacts"
),"")</f>
        <v>No root cause</v>
      </c>
      <c r="T1516" s="41" t="str" cm="1">
        <f t="array" ref="T1516">IFERROR(_xlfn.IFS(
U1516="MPR ISSUE","TX ISSUE",
U1516="BSS Hardware Issue","RAN ISSUE",
U1516="Sites strategiques, MLL, Pylone, etc.","ENVTECH",
U1516="AKTIVCO DEFAUT GE &amp; POWER Cabinet","POWER ISSUE",
U1516="AKTIVCO Coupure ENEO &amp; Baisse de tension","POWER ISSUE",
U1516="Coupure ENEO &amp; Baisse de tension","POWER ISSUE",
U1516="Defaut GE &amp; POWER Cabinet","POWER ISSUE",
U1516="Sharing","POWER ISSUE",
U1516="Sites strategiques &amp; DataCenter","POWER ISSUE",
U1516="Exclu","Exclu",
U1516="SAT","TX ISSUE",
U1516="SPARE-ISSUE","SPARE-ISSUE",
U1516="Fiber CAmtel","TX ISSUE",
U1516="Fiber AOF","TX ISSUE",
U1516="Projet OCM (HUAWEI)","TRAVAUX-HUAWEI",
U1516="Projet OCM (NOKIA)","TRAVAUX -NOKIA",
U1516="ACCESS-ISSUE","ACCESS-ISSUE",
U1516="Projet OCM (ZTE, NOKIA, autres projets)","TRAVAUX OCM",
U1516="No root CAuse","No root cause",
U1516="ODU HS","TX ISSUE",
U1516="IP &amp; VLAN","TX ISSUE",
U1516="Warehouse HUAWEI","SPARE-ISSUE",
U1516="SPARE-HS","SPARE-ISSUE",
U1516="Power Telco","RAN ISSUE",U1516="no impacts","no impacts"
),"")</f>
        <v>No root cause</v>
      </c>
      <c r="U1516" s="68" t="s">
        <v>5691</v>
      </c>
      <c r="V1516" s="41" t="str" cm="1">
        <f t="array" ref="V1516">IFERROR(_xlfn.IFS(
U1516="MPR ISSUE","ACTIVE",
U1516="BSS Hardware Issue","ACTIVE",
U1516="Sites strategiques, MLL, Pylone, etc.","PASSIVE",
U1516="AKTIVCO DEFAUT GE &amp; POWER Cabinet","PASSIVE",
U1516="AKTIVCO Coupure ENEO &amp; Baisse de tension","PASSIVE",
U1516="Coupure ENEO &amp; Baisse de tension","PASSIVE",
U1516="Defaut GE &amp; POWER Cabinet","PASSIVE",
U1516="Sharing","PASSIVE",
U1516="Sites strategiques &amp; DataCenter","PASSIVE",
U1516="Exclu","Exclu",
U1516="SAT","ACTIVE",
U1516="SPARE-ISSUE","SPARE-ISSUE",
U1516="Fiber CAmtel","ACTIVE",
U1516="Fiber AOF","ACTIVE",
U1516="Projet OCM (HUAWEI)","PLANNED WORKS",
U1516="Projet OCM (NOKIA)","PLANNED WORKS",
U1516="ACCESS-ISSUE","ACCESS-ISSUE",
U1516="Projet OCM (ZTE, NOKIA, autres projets)","PLANNED WORKS",
U1516="No root CAuse","No root cause",
U1516="ODU HS","ACTIVE",
U1516="IP &amp; VLAN","ACTIVE",
U1516="Warehouse HUAWEI","SPARE-ISSUE",
U1516="SPARE-HS","SPARE-ISSUE",
U1516="Power Telco","ACTIVE", U1516="no impacts","no impacts"
),"")</f>
        <v>No root cause</v>
      </c>
      <c r="W1516" s="113"/>
      <c r="X1516" s="113"/>
      <c r="Y1516" s="113"/>
      <c r="Z1516" s="113"/>
      <c r="AA1516" s="113"/>
      <c r="AB1516" s="17" t="s">
        <v>5465</v>
      </c>
      <c r="AC1516" s="17" t="str">
        <f>_xlfn.XLOOKUP(B1516,'INCIDENT-04-27-2026'!E:E,'INCIDENT-04-27-2026'!F:F,"")</f>
        <v/>
      </c>
      <c r="AD1516" s="9"/>
      <c r="AE1516" s="7" t="s">
        <v>5465</v>
      </c>
      <c r="AF1516" s="6" t="str">
        <f>_xlfn.XLOOKUP(B1516,'[13]Input_27-04'!$B:$B,'[13]Input_27-04'!$M:$M,"")</f>
        <v/>
      </c>
      <c r="AG1516" s="7"/>
      <c r="AH1516" s="3"/>
      <c r="AI1516" s="18" t="str">
        <f>_xlfn.XLOOKUP(B1516,'[3]Cells Huawei 27042026 10h'!$B:$B,'[3]Cells Huawei 27042026 10h'!$T:$T,"")</f>
        <v/>
      </c>
      <c r="AJ1516" s="18" t="str">
        <f>_xlfn.XLOOKUP(B1516,'[3]Cells Huawei 27042026 15h'!$B:$B,'[3]Cells Huawei 27042026 15h'!$T:$T,"")</f>
        <v/>
      </c>
      <c r="AK1516" s="18" t="str">
        <f>_xlfn.XLOOKUP(B1516,'[4]cells down 27042026 11h28'!$B:$B,'[4]cells down 27042026 11h28'!$R:$R,"")</f>
        <v/>
      </c>
      <c r="AL1516" s="18" t="str">
        <f>_xlfn.XLOOKUP(B1516,'[4]cells down 27042026 18h01'!$B:$B,'[4]cells down 27042026 18h01'!$R:$R,"")</f>
        <v/>
      </c>
      <c r="AM1516" s="18" t="str">
        <f>_xlfn.XLOOKUP(B1516,'[5]cell downs 27042026 11h'!$B:$B,'[5]cell downs 27042026 11h'!$R:$R,"")</f>
        <v/>
      </c>
      <c r="AN1516" s="18" t="str">
        <f>_xlfn.XLOOKUP(B1516,'[5]cell downs 27042026 17h40'!$B:$B,'[5]cell downs 27042026 17h40'!$R:$R,"")</f>
        <v/>
      </c>
      <c r="AO1516" s="18" t="str">
        <f>_xlfn.XLOOKUP(B1516,'[6]ALL SITES DOWN'!$D:$D,'[6]ALL SITES DOWN'!$J:$J,"")</f>
        <v/>
      </c>
      <c r="AP1516" s="18" t="str">
        <f>_xlfn.XLOOKUP(B1516,'[7]ALL SITES DOWN'!$D:$D,'[7]ALL SITES DOWN'!$J:$J,"")</f>
        <v/>
      </c>
      <c r="AQ1516" s="9" t="str">
        <f>_xlfn.XLOOKUP(B1516,[8]sheet1!$AC:$AC,[8]sheet1!$AF:$AF,"")</f>
        <v/>
      </c>
      <c r="AR1516" s="14"/>
      <c r="AS1516" s="14" t="s">
        <v>5465</v>
      </c>
      <c r="AT1516" s="14" t="str">
        <f>_xlfn.XLOOKUP(B1516,'[9]cell downs 18042026 17h'!$B:$B,'[9]cell downs 18042026 17h'!$B:$B,"")</f>
        <v/>
      </c>
      <c r="AU1516" s="14" t="str">
        <f>_xlfn.XLOOKUP(B1516,'[10]Cells Huawei 19042026 15h'!$B:$B,'[10]Cells Huawei 19042026 15h'!$B:$B,"")</f>
        <v/>
      </c>
      <c r="AV1516" s="9" t="str">
        <f>_xlfn.XLOOKUP(B1516,'[11]cells down 19042026 9H40'!$B:$B,'[11]cells down 19042026 9H40'!$B:$B,"")</f>
        <v/>
      </c>
    </row>
    <row r="1517" spans="1:48" hidden="1" x14ac:dyDescent="0.3">
      <c r="A1517" s="1" t="s">
        <v>539</v>
      </c>
      <c r="B1517" s="8" t="s">
        <v>540</v>
      </c>
      <c r="C1517" s="3" t="str">
        <f>_xlfn.XLOOKUP(B1517,'[1]daily break down'!$D:$D,'[1]daily break down'!$E:$E,"")</f>
        <v>SUD-OUEST</v>
      </c>
      <c r="D1517" s="1" t="s">
        <v>11</v>
      </c>
      <c r="E1517" s="1" t="s">
        <v>12</v>
      </c>
      <c r="F1517" s="3" t="s">
        <v>13</v>
      </c>
      <c r="G1517" s="1" t="s">
        <v>14</v>
      </c>
      <c r="H1517" s="27" t="str">
        <f>_xlfn.XLOOKUP(B1517,[2]CALCULATION!$B:$B,[2]CALCULATION!$H:$H,"")</f>
        <v>Huawei</v>
      </c>
      <c r="I1517" s="26">
        <v>0</v>
      </c>
      <c r="J1517" s="26">
        <v>0</v>
      </c>
      <c r="K1517" s="26">
        <v>0</v>
      </c>
      <c r="L1517" s="26">
        <v>0</v>
      </c>
      <c r="M1517" s="26">
        <v>0</v>
      </c>
      <c r="N1517" s="26">
        <v>0</v>
      </c>
      <c r="O1517" s="26">
        <v>0</v>
      </c>
      <c r="P1517" s="114" t="s">
        <v>6364</v>
      </c>
      <c r="Q1517" s="42" t="s">
        <v>5538</v>
      </c>
      <c r="R1517" s="42"/>
      <c r="S1517" s="41" t="str" cm="1">
        <f t="array" ref="S1517">IFERROR(_xlfn.IFS(
U1517="MPR ISSUE","PDH",
U1517="BSS Hardware Issue","BSS",
U1517="Sites strategiques, MLL, Pylone, etc.","ENVTECH",
U1517="AKTIVCO DEFAUT GE &amp; POWER Cabinet","AKTIVCO",
U1517="AKTIVCO Coupure ENEO &amp; Baisse de tension","AKTIVCO GRID ONLY",
U1517="Coupure ENEO &amp; Baisse de tension","IHS GRID ONLY",
U1517="Defaut GE &amp; POWER Cabinet","IHS",
U1517="Sharing","Partners",
U1517="Sites strategiques &amp; DataCenter","SST &amp; DC",
U1517="Exclu","Exclu",
U1517="SAT","SAT",
U1517="SPARE-ISSUE","SPARE-ISSUE",
U1517="Fiber CAmtel","TRANS_FO_CAMTEL",
U1517="Fiber AOF","Fiber AOF",
U1517="Projet OCM (HUAWEI)","TRAVAUX-HUAWEI",
U1517="Projet OCM (NOKIA)","TRAVAUX-NOKIA",
U1517="ACCESS-ISSUE","ACCESS-ISSUE",
U1517="Projet OCM (ZTE, NOKIA, autres projets)","TRAVAUX OCM",
U1517="No root CAuse","No root cause",
U1517="ODU HS","PDH",
U1517="IP &amp; VLAN","PDH",
U1517="Warehouse HUAWEI","SPARE-ISSUE",
U1517="SPARE-HS","SPARE-ISSUE",
U1517="Power Telco","BSS",U1517="no impacts","no impacts"
),"")</f>
        <v>No root cause</v>
      </c>
      <c r="T1517" s="41" t="str" cm="1">
        <f t="array" ref="T1517">IFERROR(_xlfn.IFS(
U1517="MPR ISSUE","TX ISSUE",
U1517="BSS Hardware Issue","RAN ISSUE",
U1517="Sites strategiques, MLL, Pylone, etc.","ENVTECH",
U1517="AKTIVCO DEFAUT GE &amp; POWER Cabinet","POWER ISSUE",
U1517="AKTIVCO Coupure ENEO &amp; Baisse de tension","POWER ISSUE",
U1517="Coupure ENEO &amp; Baisse de tension","POWER ISSUE",
U1517="Defaut GE &amp; POWER Cabinet","POWER ISSUE",
U1517="Sharing","POWER ISSUE",
U1517="Sites strategiques &amp; DataCenter","POWER ISSUE",
U1517="Exclu","Exclu",
U1517="SAT","TX ISSUE",
U1517="SPARE-ISSUE","SPARE-ISSUE",
U1517="Fiber CAmtel","TX ISSUE",
U1517="Fiber AOF","TX ISSUE",
U1517="Projet OCM (HUAWEI)","TRAVAUX-HUAWEI",
U1517="Projet OCM (NOKIA)","TRAVAUX -NOKIA",
U1517="ACCESS-ISSUE","ACCESS-ISSUE",
U1517="Projet OCM (ZTE, NOKIA, autres projets)","TRAVAUX OCM",
U1517="No root CAuse","No root cause",
U1517="ODU HS","TX ISSUE",
U1517="IP &amp; VLAN","TX ISSUE",
U1517="Warehouse HUAWEI","SPARE-ISSUE",
U1517="SPARE-HS","SPARE-ISSUE",
U1517="Power Telco","RAN ISSUE",U1517="no impacts","no impacts"
),"")</f>
        <v>No root cause</v>
      </c>
      <c r="U1517" s="68" t="s">
        <v>5691</v>
      </c>
      <c r="V1517" s="41" t="str" cm="1">
        <f t="array" ref="V1517">IFERROR(_xlfn.IFS(
U1517="MPR ISSUE","ACTIVE",
U1517="BSS Hardware Issue","ACTIVE",
U1517="Sites strategiques, MLL, Pylone, etc.","PASSIVE",
U1517="AKTIVCO DEFAUT GE &amp; POWER Cabinet","PASSIVE",
U1517="AKTIVCO Coupure ENEO &amp; Baisse de tension","PASSIVE",
U1517="Coupure ENEO &amp; Baisse de tension","PASSIVE",
U1517="Defaut GE &amp; POWER Cabinet","PASSIVE",
U1517="Sharing","PASSIVE",
U1517="Sites strategiques &amp; DataCenter","PASSIVE",
U1517="Exclu","Exclu",
U1517="SAT","ACTIVE",
U1517="SPARE-ISSUE","SPARE-ISSUE",
U1517="Fiber CAmtel","ACTIVE",
U1517="Fiber AOF","ACTIVE",
U1517="Projet OCM (HUAWEI)","PLANNED WORKS",
U1517="Projet OCM (NOKIA)","PLANNED WORKS",
U1517="ACCESS-ISSUE","ACCESS-ISSUE",
U1517="Projet OCM (ZTE, NOKIA, autres projets)","PLANNED WORKS",
U1517="No root CAuse","No root cause",
U1517="ODU HS","ACTIVE",
U1517="IP &amp; VLAN","ACTIVE",
U1517="Warehouse HUAWEI","SPARE-ISSUE",
U1517="SPARE-HS","SPARE-ISSUE",
U1517="Power Telco","ACTIVE", U1517="no impacts","no impacts"
),"")</f>
        <v>No root cause</v>
      </c>
      <c r="W1517" s="113"/>
      <c r="X1517" s="113"/>
      <c r="Y1517" s="113"/>
      <c r="Z1517" s="113"/>
      <c r="AA1517" s="113"/>
      <c r="AB1517" s="17" t="s">
        <v>5465</v>
      </c>
      <c r="AC1517" s="17" t="str">
        <f>_xlfn.XLOOKUP(B1517,'INCIDENT-04-27-2026'!E:E,'INCIDENT-04-27-2026'!F:F,"")</f>
        <v/>
      </c>
      <c r="AD1517" s="9"/>
      <c r="AE1517" s="7" t="s">
        <v>5465</v>
      </c>
      <c r="AF1517" s="6" t="str">
        <f>_xlfn.XLOOKUP(B1517,'[13]Input_27-04'!$B:$B,'[13]Input_27-04'!$M:$M,"")</f>
        <v/>
      </c>
      <c r="AG1517" s="7"/>
      <c r="AH1517" s="3"/>
      <c r="AI1517" s="18" t="str">
        <f>_xlfn.XLOOKUP(B1517,'[3]Cells Huawei 27042026 10h'!$B:$B,'[3]Cells Huawei 27042026 10h'!$T:$T,"")</f>
        <v/>
      </c>
      <c r="AJ1517" s="18" t="str">
        <f>_xlfn.XLOOKUP(B1517,'[3]Cells Huawei 27042026 15h'!$B:$B,'[3]Cells Huawei 27042026 15h'!$T:$T,"")</f>
        <v/>
      </c>
      <c r="AK1517" s="18" t="str">
        <f>_xlfn.XLOOKUP(B1517,'[4]cells down 27042026 11h28'!$B:$B,'[4]cells down 27042026 11h28'!$R:$R,"")</f>
        <v/>
      </c>
      <c r="AL1517" s="18" t="str">
        <f>_xlfn.XLOOKUP(B1517,'[4]cells down 27042026 18h01'!$B:$B,'[4]cells down 27042026 18h01'!$R:$R,"")</f>
        <v/>
      </c>
      <c r="AM1517" s="18" t="str">
        <f>_xlfn.XLOOKUP(B1517,'[5]cell downs 27042026 11h'!$B:$B,'[5]cell downs 27042026 11h'!$R:$R,"")</f>
        <v/>
      </c>
      <c r="AN1517" s="18" t="str">
        <f>_xlfn.XLOOKUP(B1517,'[5]cell downs 27042026 17h40'!$B:$B,'[5]cell downs 27042026 17h40'!$R:$R,"")</f>
        <v/>
      </c>
      <c r="AO1517" s="18" t="str">
        <f>_xlfn.XLOOKUP(B1517,'[6]ALL SITES DOWN'!$D:$D,'[6]ALL SITES DOWN'!$J:$J,"")</f>
        <v/>
      </c>
      <c r="AP1517" s="18" t="str">
        <f>_xlfn.XLOOKUP(B1517,'[7]ALL SITES DOWN'!$D:$D,'[7]ALL SITES DOWN'!$J:$J,"")</f>
        <v/>
      </c>
      <c r="AQ1517" s="9" t="str">
        <f>_xlfn.XLOOKUP(B1517,[8]sheet1!$AC:$AC,[8]sheet1!$AF:$AF,"")</f>
        <v/>
      </c>
      <c r="AR1517" s="14"/>
      <c r="AS1517" s="14" t="s">
        <v>5465</v>
      </c>
      <c r="AT1517" s="14" t="str">
        <f>_xlfn.XLOOKUP(B1517,'[9]cell downs 18042026 17h'!$B:$B,'[9]cell downs 18042026 17h'!$B:$B,"")</f>
        <v/>
      </c>
      <c r="AU1517" s="14" t="str">
        <f>_xlfn.XLOOKUP(B1517,'[10]Cells Huawei 19042026 15h'!$B:$B,'[10]Cells Huawei 19042026 15h'!$B:$B,"")</f>
        <v/>
      </c>
      <c r="AV1517" s="9" t="str">
        <f>_xlfn.XLOOKUP(B1517,'[11]cells down 19042026 9H40'!$B:$B,'[11]cells down 19042026 9H40'!$B:$B,"")</f>
        <v/>
      </c>
    </row>
    <row r="1518" spans="1:48" hidden="1" x14ac:dyDescent="0.3">
      <c r="A1518" s="1" t="s">
        <v>535</v>
      </c>
      <c r="B1518" s="8" t="s">
        <v>536</v>
      </c>
      <c r="C1518" s="3" t="str">
        <f>_xlfn.XLOOKUP(B1518,'[1]daily break down'!$D:$D,'[1]daily break down'!$E:$E,"")</f>
        <v>SUD-OUEST</v>
      </c>
      <c r="D1518" s="1" t="s">
        <v>11</v>
      </c>
      <c r="E1518" s="1" t="s">
        <v>12</v>
      </c>
      <c r="F1518" s="3" t="s">
        <v>13</v>
      </c>
      <c r="G1518" s="1" t="s">
        <v>14</v>
      </c>
      <c r="H1518" s="27" t="str">
        <f>_xlfn.XLOOKUP(B1518,[2]CALCULATION!$B:$B,[2]CALCULATION!$H:$H,"")</f>
        <v>Huawei</v>
      </c>
      <c r="I1518" s="26">
        <v>0</v>
      </c>
      <c r="J1518" s="26">
        <v>0</v>
      </c>
      <c r="K1518" s="26">
        <v>0</v>
      </c>
      <c r="L1518" s="26">
        <v>0</v>
      </c>
      <c r="M1518" s="26">
        <v>0</v>
      </c>
      <c r="N1518" s="26">
        <v>0</v>
      </c>
      <c r="O1518" s="26">
        <v>0</v>
      </c>
      <c r="P1518" s="114" t="s">
        <v>6364</v>
      </c>
      <c r="Q1518" s="42" t="s">
        <v>5538</v>
      </c>
      <c r="R1518" s="42"/>
      <c r="S1518" s="41" t="str" cm="1">
        <f t="array" ref="S1518">IFERROR(_xlfn.IFS(
U1518="MPR ISSUE","PDH",
U1518="BSS Hardware Issue","BSS",
U1518="Sites strategiques, MLL, Pylone, etc.","ENVTECH",
U1518="AKTIVCO DEFAUT GE &amp; POWER Cabinet","AKTIVCO",
U1518="AKTIVCO Coupure ENEO &amp; Baisse de tension","AKTIVCO GRID ONLY",
U1518="Coupure ENEO &amp; Baisse de tension","IHS GRID ONLY",
U1518="Defaut GE &amp; POWER Cabinet","IHS",
U1518="Sharing","Partners",
U1518="Sites strategiques &amp; DataCenter","SST &amp; DC",
U1518="Exclu","Exclu",
U1518="SAT","SAT",
U1518="SPARE-ISSUE","SPARE-ISSUE",
U1518="Fiber CAmtel","TRANS_FO_CAMTEL",
U1518="Fiber AOF","Fiber AOF",
U1518="Projet OCM (HUAWEI)","TRAVAUX-HUAWEI",
U1518="Projet OCM (NOKIA)","TRAVAUX-NOKIA",
U1518="ACCESS-ISSUE","ACCESS-ISSUE",
U1518="Projet OCM (ZTE, NOKIA, autres projets)","TRAVAUX OCM",
U1518="No root CAuse","No root cause",
U1518="ODU HS","PDH",
U1518="IP &amp; VLAN","PDH",
U1518="Warehouse HUAWEI","SPARE-ISSUE",
U1518="SPARE-HS","SPARE-ISSUE",
U1518="Power Telco","BSS",U1518="no impacts","no impacts"
),"")</f>
        <v>No root cause</v>
      </c>
      <c r="T1518" s="41" t="str" cm="1">
        <f t="array" ref="T1518">IFERROR(_xlfn.IFS(
U1518="MPR ISSUE","TX ISSUE",
U1518="BSS Hardware Issue","RAN ISSUE",
U1518="Sites strategiques, MLL, Pylone, etc.","ENVTECH",
U1518="AKTIVCO DEFAUT GE &amp; POWER Cabinet","POWER ISSUE",
U1518="AKTIVCO Coupure ENEO &amp; Baisse de tension","POWER ISSUE",
U1518="Coupure ENEO &amp; Baisse de tension","POWER ISSUE",
U1518="Defaut GE &amp; POWER Cabinet","POWER ISSUE",
U1518="Sharing","POWER ISSUE",
U1518="Sites strategiques &amp; DataCenter","POWER ISSUE",
U1518="Exclu","Exclu",
U1518="SAT","TX ISSUE",
U1518="SPARE-ISSUE","SPARE-ISSUE",
U1518="Fiber CAmtel","TX ISSUE",
U1518="Fiber AOF","TX ISSUE",
U1518="Projet OCM (HUAWEI)","TRAVAUX-HUAWEI",
U1518="Projet OCM (NOKIA)","TRAVAUX -NOKIA",
U1518="ACCESS-ISSUE","ACCESS-ISSUE",
U1518="Projet OCM (ZTE, NOKIA, autres projets)","TRAVAUX OCM",
U1518="No root CAuse","No root cause",
U1518="ODU HS","TX ISSUE",
U1518="IP &amp; VLAN","TX ISSUE",
U1518="Warehouse HUAWEI","SPARE-ISSUE",
U1518="SPARE-HS","SPARE-ISSUE",
U1518="Power Telco","RAN ISSUE",U1518="no impacts","no impacts"
),"")</f>
        <v>No root cause</v>
      </c>
      <c r="U1518" s="68" t="s">
        <v>5691</v>
      </c>
      <c r="V1518" s="41" t="str" cm="1">
        <f t="array" ref="V1518">IFERROR(_xlfn.IFS(
U1518="MPR ISSUE","ACTIVE",
U1518="BSS Hardware Issue","ACTIVE",
U1518="Sites strategiques, MLL, Pylone, etc.","PASSIVE",
U1518="AKTIVCO DEFAUT GE &amp; POWER Cabinet","PASSIVE",
U1518="AKTIVCO Coupure ENEO &amp; Baisse de tension","PASSIVE",
U1518="Coupure ENEO &amp; Baisse de tension","PASSIVE",
U1518="Defaut GE &amp; POWER Cabinet","PASSIVE",
U1518="Sharing","PASSIVE",
U1518="Sites strategiques &amp; DataCenter","PASSIVE",
U1518="Exclu","Exclu",
U1518="SAT","ACTIVE",
U1518="SPARE-ISSUE","SPARE-ISSUE",
U1518="Fiber CAmtel","ACTIVE",
U1518="Fiber AOF","ACTIVE",
U1518="Projet OCM (HUAWEI)","PLANNED WORKS",
U1518="Projet OCM (NOKIA)","PLANNED WORKS",
U1518="ACCESS-ISSUE","ACCESS-ISSUE",
U1518="Projet OCM (ZTE, NOKIA, autres projets)","PLANNED WORKS",
U1518="No root CAuse","No root cause",
U1518="ODU HS","ACTIVE",
U1518="IP &amp; VLAN","ACTIVE",
U1518="Warehouse HUAWEI","SPARE-ISSUE",
U1518="SPARE-HS","SPARE-ISSUE",
U1518="Power Telco","ACTIVE", U1518="no impacts","no impacts"
),"")</f>
        <v>No root cause</v>
      </c>
      <c r="W1518" s="113"/>
      <c r="X1518" s="113"/>
      <c r="Y1518" s="113"/>
      <c r="Z1518" s="113"/>
      <c r="AA1518" s="113"/>
      <c r="AB1518" s="17" t="s">
        <v>5465</v>
      </c>
      <c r="AC1518" s="17" t="str">
        <f>_xlfn.XLOOKUP(B1518,'INCIDENT-04-27-2026'!E:E,'INCIDENT-04-27-2026'!F:F,"")</f>
        <v/>
      </c>
      <c r="AD1518" s="9"/>
      <c r="AE1518" s="7" t="s">
        <v>5465</v>
      </c>
      <c r="AF1518" s="6" t="str">
        <f>_xlfn.XLOOKUP(B1518,'[13]Input_27-04'!$B:$B,'[13]Input_27-04'!$M:$M,"")</f>
        <v/>
      </c>
      <c r="AG1518" s="7"/>
      <c r="AH1518" s="3"/>
      <c r="AI1518" s="18" t="str">
        <f>_xlfn.XLOOKUP(B1518,'[3]Cells Huawei 27042026 10h'!$B:$B,'[3]Cells Huawei 27042026 10h'!$T:$T,"")</f>
        <v/>
      </c>
      <c r="AJ1518" s="18" t="str">
        <f>_xlfn.XLOOKUP(B1518,'[3]Cells Huawei 27042026 15h'!$B:$B,'[3]Cells Huawei 27042026 15h'!$T:$T,"")</f>
        <v/>
      </c>
      <c r="AK1518" s="18" t="str">
        <f>_xlfn.XLOOKUP(B1518,'[4]cells down 27042026 11h28'!$B:$B,'[4]cells down 27042026 11h28'!$R:$R,"")</f>
        <v/>
      </c>
      <c r="AL1518" s="18" t="str">
        <f>_xlfn.XLOOKUP(B1518,'[4]cells down 27042026 18h01'!$B:$B,'[4]cells down 27042026 18h01'!$R:$R,"")</f>
        <v/>
      </c>
      <c r="AM1518" s="18" t="str">
        <f>_xlfn.XLOOKUP(B1518,'[5]cell downs 27042026 11h'!$B:$B,'[5]cell downs 27042026 11h'!$R:$R,"")</f>
        <v/>
      </c>
      <c r="AN1518" s="18" t="str">
        <f>_xlfn.XLOOKUP(B1518,'[5]cell downs 27042026 17h40'!$B:$B,'[5]cell downs 27042026 17h40'!$R:$R,"")</f>
        <v/>
      </c>
      <c r="AO1518" s="18" t="str">
        <f>_xlfn.XLOOKUP(B1518,'[6]ALL SITES DOWN'!$D:$D,'[6]ALL SITES DOWN'!$J:$J,"")</f>
        <v/>
      </c>
      <c r="AP1518" s="18" t="str">
        <f>_xlfn.XLOOKUP(B1518,'[7]ALL SITES DOWN'!$D:$D,'[7]ALL SITES DOWN'!$J:$J,"")</f>
        <v/>
      </c>
      <c r="AQ1518" s="9" t="str">
        <f>_xlfn.XLOOKUP(B1518,[8]sheet1!$AC:$AC,[8]sheet1!$AF:$AF,"")</f>
        <v/>
      </c>
      <c r="AR1518" s="14"/>
      <c r="AS1518" s="14" t="s">
        <v>5465</v>
      </c>
      <c r="AT1518" s="14" t="str">
        <f>_xlfn.XLOOKUP(B1518,'[9]cell downs 18042026 17h'!$B:$B,'[9]cell downs 18042026 17h'!$B:$B,"")</f>
        <v/>
      </c>
      <c r="AU1518" s="14" t="str">
        <f>_xlfn.XLOOKUP(B1518,'[10]Cells Huawei 19042026 15h'!$B:$B,'[10]Cells Huawei 19042026 15h'!$B:$B,"")</f>
        <v/>
      </c>
      <c r="AV1518" s="9" t="str">
        <f>_xlfn.XLOOKUP(B1518,'[11]cells down 19042026 9H40'!$B:$B,'[11]cells down 19042026 9H40'!$B:$B,"")</f>
        <v/>
      </c>
    </row>
    <row r="1519" spans="1:48" hidden="1" x14ac:dyDescent="0.3">
      <c r="A1519" s="1" t="s">
        <v>4207</v>
      </c>
      <c r="B1519" s="8" t="s">
        <v>4208</v>
      </c>
      <c r="C1519" s="3" t="str">
        <f>_xlfn.XLOOKUP(B1519,'[1]daily break down'!$D:$D,'[1]daily break down'!$E:$E,"")</f>
        <v>Douala</v>
      </c>
      <c r="D1519" s="1" t="s">
        <v>11</v>
      </c>
      <c r="E1519" s="1" t="s">
        <v>12</v>
      </c>
      <c r="F1519" s="3" t="s">
        <v>31</v>
      </c>
      <c r="G1519" s="1" t="s">
        <v>32</v>
      </c>
      <c r="H1519" s="29" t="str">
        <f>_xlfn.XLOOKUP(B1519,[2]CALCULATION!$B:$B,[2]CALCULATION!$H:$H,"")</f>
        <v>ZTE</v>
      </c>
      <c r="I1519" s="26">
        <v>0</v>
      </c>
      <c r="J1519" s="26">
        <v>0</v>
      </c>
      <c r="K1519" s="26">
        <v>1.9975287715482547E-3</v>
      </c>
      <c r="L1519" s="26">
        <v>0</v>
      </c>
      <c r="M1519" s="26">
        <v>0</v>
      </c>
      <c r="N1519" s="26">
        <v>0</v>
      </c>
      <c r="O1519" s="26">
        <v>0</v>
      </c>
      <c r="P1519" s="114" t="s">
        <v>6364</v>
      </c>
      <c r="Q1519" s="42" t="s">
        <v>5538</v>
      </c>
      <c r="R1519" s="42"/>
      <c r="S1519" s="41" t="str" cm="1">
        <f t="array" ref="S1519">IFERROR(_xlfn.IFS(
U1519="MPR ISSUE","PDH",
U1519="BSS Hardware Issue","BSS",
U1519="Sites strategiques, MLL, Pylone, etc.","ENVTECH",
U1519="AKTIVCO DEFAUT GE &amp; POWER Cabinet","AKTIVCO",
U1519="AKTIVCO Coupure ENEO &amp; Baisse de tension","AKTIVCO GRID ONLY",
U1519="Coupure ENEO &amp; Baisse de tension","IHS GRID ONLY",
U1519="Defaut GE &amp; POWER Cabinet","IHS",
U1519="Sharing","Partners",
U1519="Sites strategiques &amp; DataCenter","SST &amp; DC",
U1519="Exclu","Exclu",
U1519="SAT","SAT",
U1519="SPARE-ISSUE","SPARE-ISSUE",
U1519="Fiber CAmtel","TRANS_FO_CAMTEL",
U1519="Fiber AOF","Fiber AOF",
U1519="Projet OCM (HUAWEI)","TRAVAUX-HUAWEI",
U1519="Projet OCM (NOKIA)","TRAVAUX-NOKIA",
U1519="ACCESS-ISSUE","ACCESS-ISSUE",
U1519="Projet OCM (ZTE, NOKIA, autres projets)","TRAVAUX OCM",
U1519="No root CAuse","No root cause",
U1519="ODU HS","PDH",
U1519="IP &amp; VLAN","PDH",
U1519="Warehouse HUAWEI","SPARE-ISSUE",
U1519="SPARE-HS","SPARE-ISSUE",
U1519="Power Telco","BSS",U1519="no impacts","no impacts"
),"")</f>
        <v>No root cause</v>
      </c>
      <c r="T1519" s="41" t="str" cm="1">
        <f t="array" ref="T1519">IFERROR(_xlfn.IFS(
U1519="MPR ISSUE","TX ISSUE",
U1519="BSS Hardware Issue","RAN ISSUE",
U1519="Sites strategiques, MLL, Pylone, etc.","ENVTECH",
U1519="AKTIVCO DEFAUT GE &amp; POWER Cabinet","POWER ISSUE",
U1519="AKTIVCO Coupure ENEO &amp; Baisse de tension","POWER ISSUE",
U1519="Coupure ENEO &amp; Baisse de tension","POWER ISSUE",
U1519="Defaut GE &amp; POWER Cabinet","POWER ISSUE",
U1519="Sharing","POWER ISSUE",
U1519="Sites strategiques &amp; DataCenter","POWER ISSUE",
U1519="Exclu","Exclu",
U1519="SAT","TX ISSUE",
U1519="SPARE-ISSUE","SPARE-ISSUE",
U1519="Fiber CAmtel","TX ISSUE",
U1519="Fiber AOF","TX ISSUE",
U1519="Projet OCM (HUAWEI)","TRAVAUX-HUAWEI",
U1519="Projet OCM (NOKIA)","TRAVAUX -NOKIA",
U1519="ACCESS-ISSUE","ACCESS-ISSUE",
U1519="Projet OCM (ZTE, NOKIA, autres projets)","TRAVAUX OCM",
U1519="No root CAuse","No root cause",
U1519="ODU HS","TX ISSUE",
U1519="IP &amp; VLAN","TX ISSUE",
U1519="Warehouse HUAWEI","SPARE-ISSUE",
U1519="SPARE-HS","SPARE-ISSUE",
U1519="Power Telco","RAN ISSUE",U1519="no impacts","no impacts"
),"")</f>
        <v>No root cause</v>
      </c>
      <c r="U1519" s="68" t="s">
        <v>5691</v>
      </c>
      <c r="V1519" s="41" t="str" cm="1">
        <f t="array" ref="V1519">IFERROR(_xlfn.IFS(
U1519="MPR ISSUE","ACTIVE",
U1519="BSS Hardware Issue","ACTIVE",
U1519="Sites strategiques, MLL, Pylone, etc.","PASSIVE",
U1519="AKTIVCO DEFAUT GE &amp; POWER Cabinet","PASSIVE",
U1519="AKTIVCO Coupure ENEO &amp; Baisse de tension","PASSIVE",
U1519="Coupure ENEO &amp; Baisse de tension","PASSIVE",
U1519="Defaut GE &amp; POWER Cabinet","PASSIVE",
U1519="Sharing","PASSIVE",
U1519="Sites strategiques &amp; DataCenter","PASSIVE",
U1519="Exclu","Exclu",
U1519="SAT","ACTIVE",
U1519="SPARE-ISSUE","SPARE-ISSUE",
U1519="Fiber CAmtel","ACTIVE",
U1519="Fiber AOF","ACTIVE",
U1519="Projet OCM (HUAWEI)","PLANNED WORKS",
U1519="Projet OCM (NOKIA)","PLANNED WORKS",
U1519="ACCESS-ISSUE","ACCESS-ISSUE",
U1519="Projet OCM (ZTE, NOKIA, autres projets)","PLANNED WORKS",
U1519="No root CAuse","No root cause",
U1519="ODU HS","ACTIVE",
U1519="IP &amp; VLAN","ACTIVE",
U1519="Warehouse HUAWEI","SPARE-ISSUE",
U1519="SPARE-HS","SPARE-ISSUE",
U1519="Power Telco","ACTIVE", U1519="no impacts","no impacts"
),"")</f>
        <v>No root cause</v>
      </c>
      <c r="W1519" s="113"/>
      <c r="X1519" s="113"/>
      <c r="Y1519" s="113"/>
      <c r="Z1519" s="113"/>
      <c r="AA1519" s="113"/>
      <c r="AB1519" s="17" t="s">
        <v>5465</v>
      </c>
      <c r="AC1519" s="17" t="str">
        <f>_xlfn.XLOOKUP(B1519,'INCIDENT-04-27-2026'!E:E,'INCIDENT-04-27-2026'!F:F,"")</f>
        <v/>
      </c>
      <c r="AD1519" s="9"/>
      <c r="AE1519" s="7" t="s">
        <v>5465</v>
      </c>
      <c r="AF1519" s="6" t="str">
        <f>_xlfn.XLOOKUP(B1519,'[13]Input_27-04'!$B:$B,'[13]Input_27-04'!$M:$M,"")</f>
        <v/>
      </c>
      <c r="AG1519" s="7"/>
      <c r="AH1519" s="3"/>
      <c r="AI1519" s="18" t="str">
        <f>_xlfn.XLOOKUP(B1519,'[3]Cells Huawei 27042026 10h'!$B:$B,'[3]Cells Huawei 27042026 10h'!$T:$T,"")</f>
        <v/>
      </c>
      <c r="AJ1519" s="18" t="str">
        <f>_xlfn.XLOOKUP(B1519,'[3]Cells Huawei 27042026 15h'!$B:$B,'[3]Cells Huawei 27042026 15h'!$T:$T,"")</f>
        <v/>
      </c>
      <c r="AK1519" s="18" t="str">
        <f>_xlfn.XLOOKUP(B1519,'[4]cells down 27042026 11h28'!$B:$B,'[4]cells down 27042026 11h28'!$R:$R,"")</f>
        <v/>
      </c>
      <c r="AL1519" s="18" t="str">
        <f>_xlfn.XLOOKUP(B1519,'[4]cells down 27042026 18h01'!$B:$B,'[4]cells down 27042026 18h01'!$R:$R,"")</f>
        <v/>
      </c>
      <c r="AM1519" s="18" t="str">
        <f>_xlfn.XLOOKUP(B1519,'[5]cell downs 27042026 11h'!$B:$B,'[5]cell downs 27042026 11h'!$R:$R,"")</f>
        <v/>
      </c>
      <c r="AN1519" s="18" t="str">
        <f>_xlfn.XLOOKUP(B1519,'[5]cell downs 27042026 17h40'!$B:$B,'[5]cell downs 27042026 17h40'!$R:$R,"")</f>
        <v/>
      </c>
      <c r="AO1519" s="18" t="str">
        <f>_xlfn.XLOOKUP(B1519,'[6]ALL SITES DOWN'!$D:$D,'[6]ALL SITES DOWN'!$J:$J,"")</f>
        <v/>
      </c>
      <c r="AP1519" s="18" t="str">
        <f>_xlfn.XLOOKUP(B1519,'[7]ALL SITES DOWN'!$D:$D,'[7]ALL SITES DOWN'!$J:$J,"")</f>
        <v/>
      </c>
      <c r="AQ1519" s="9" t="str">
        <f>_xlfn.XLOOKUP(B1519,[8]sheet1!$AC:$AC,[8]sheet1!$AF:$AF,"")</f>
        <v/>
      </c>
      <c r="AR1519" s="14"/>
      <c r="AS1519" s="14" t="s">
        <v>5465</v>
      </c>
      <c r="AT1519" s="14" t="str">
        <f>_xlfn.XLOOKUP(B1519,'[9]cell downs 18042026 17h'!$B:$B,'[9]cell downs 18042026 17h'!$B:$B,"")</f>
        <v/>
      </c>
      <c r="AU1519" s="14" t="str">
        <f>_xlfn.XLOOKUP(B1519,'[10]Cells Huawei 19042026 15h'!$B:$B,'[10]Cells Huawei 19042026 15h'!$B:$B,"")</f>
        <v/>
      </c>
      <c r="AV1519" s="9" t="str">
        <f>_xlfn.XLOOKUP(B1519,'[11]cells down 19042026 9H40'!$B:$B,'[11]cells down 19042026 9H40'!$B:$B,"")</f>
        <v>LIT_488</v>
      </c>
    </row>
    <row r="1520" spans="1:48" hidden="1" x14ac:dyDescent="0.3">
      <c r="A1520" s="1" t="s">
        <v>3057</v>
      </c>
      <c r="B1520" s="8" t="s">
        <v>3058</v>
      </c>
      <c r="C1520" s="3" t="str">
        <f>_xlfn.XLOOKUP(B1520,'[1]daily break down'!$D:$D,'[1]daily break down'!$E:$E,"")</f>
        <v>EXTREME-NORD</v>
      </c>
      <c r="D1520" s="1" t="s">
        <v>11</v>
      </c>
      <c r="E1520" s="1" t="s">
        <v>12</v>
      </c>
      <c r="F1520" s="3" t="s">
        <v>55</v>
      </c>
      <c r="G1520" s="1" t="s">
        <v>3057</v>
      </c>
      <c r="H1520" s="27" t="str">
        <f>_xlfn.XLOOKUP(B1520,[2]CALCULATION!$B:$B,[2]CALCULATION!$H:$H,"")</f>
        <v>Huawei</v>
      </c>
      <c r="I1520" s="26">
        <v>0</v>
      </c>
      <c r="J1520" s="26">
        <v>0</v>
      </c>
      <c r="K1520" s="26">
        <v>0</v>
      </c>
      <c r="L1520" s="26">
        <v>5.4137310127756235</v>
      </c>
      <c r="M1520" s="26">
        <v>0.29784580790051157</v>
      </c>
      <c r="N1520" s="26">
        <v>0</v>
      </c>
      <c r="O1520" s="26">
        <v>0</v>
      </c>
      <c r="P1520" s="114" t="s">
        <v>6364</v>
      </c>
      <c r="Q1520" s="42" t="s">
        <v>6353</v>
      </c>
      <c r="R1520" s="42"/>
      <c r="S1520" s="41" t="str" cm="1">
        <f t="array" ref="S1520">IFERROR(_xlfn.IFS(
U1520="MPR ISSUE","PDH",
U1520="BSS Hardware Issue","BSS",
U1520="Sites strategiques, MLL, Pylone, etc.","ENVTECH",
U1520="AKTIVCO DEFAUT GE &amp; POWER Cabinet","AKTIVCO",
U1520="AKTIVCO Coupure ENEO &amp; Baisse de tension","AKTIVCO GRID ONLY",
U1520="Coupure ENEO &amp; Baisse de tension","IHS GRID ONLY",
U1520="Defaut GE &amp; POWER Cabinet","IHS",
U1520="Sharing","Partners",
U1520="Sites strategiques &amp; DataCenter","SST &amp; DC",
U1520="Exclu","Exclu",
U1520="SAT","SAT",
U1520="SPARE-ISSUE","SPARE-ISSUE",
U1520="Fiber CAmtel","TRANS_FO_CAMTEL",
U1520="Fiber AOF","Fiber AOF",
U1520="Projet OCM (HUAWEI)","TRAVAUX-HUAWEI",
U1520="Projet OCM (NOKIA)","TRAVAUX-NOKIA",
U1520="ACCESS-ISSUE","ACCESS-ISSUE",
U1520="Projet OCM (ZTE, NOKIA, autres projets)","TRAVAUX OCM",
U1520="No root CAuse","No root cause",
U1520="ODU HS","PDH",
U1520="IP &amp; VLAN","PDH",
U1520="Warehouse HUAWEI","SPARE-ISSUE",
U1520="SPARE-HS","SPARE-ISSUE",
U1520="Power Telco","BSS",U1520="no impacts","no impacts"
),"")</f>
        <v/>
      </c>
      <c r="T1520" s="41" t="str" cm="1">
        <f t="array" ref="T1520">IFERROR(_xlfn.IFS(
U1520="MPR ISSUE","TX ISSUE",
U1520="BSS Hardware Issue","RAN ISSUE",
U1520="Sites strategiques, MLL, Pylone, etc.","ENVTECH",
U1520="AKTIVCO DEFAUT GE &amp; POWER Cabinet","POWER ISSUE",
U1520="AKTIVCO Coupure ENEO &amp; Baisse de tension","POWER ISSUE",
U1520="Coupure ENEO &amp; Baisse de tension","POWER ISSUE",
U1520="Defaut GE &amp; POWER Cabinet","POWER ISSUE",
U1520="Sharing","POWER ISSUE",
U1520="Sites strategiques &amp; DataCenter","POWER ISSUE",
U1520="Exclu","Exclu",
U1520="SAT","TX ISSUE",
U1520="SPARE-ISSUE","SPARE-ISSUE",
U1520="Fiber CAmtel","TX ISSUE",
U1520="Fiber AOF","TX ISSUE",
U1520="Projet OCM (HUAWEI)","TRAVAUX-HUAWEI",
U1520="Projet OCM (NOKIA)","TRAVAUX -NOKIA",
U1520="ACCESS-ISSUE","ACCESS-ISSUE",
U1520="Projet OCM (ZTE, NOKIA, autres projets)","TRAVAUX OCM",
U1520="No root CAuse","No root cause",
U1520="ODU HS","TX ISSUE",
U1520="IP &amp; VLAN","TX ISSUE",
U1520="Warehouse HUAWEI","SPARE-ISSUE",
U1520="SPARE-HS","SPARE-ISSUE",
U1520="Power Telco","RAN ISSUE",U1520="no impacts","no impacts"
),"")</f>
        <v/>
      </c>
      <c r="U1520" s="68"/>
      <c r="V1520" s="41" t="str" cm="1">
        <f t="array" ref="V1520">IFERROR(_xlfn.IFS(
U1520="MPR ISSUE","ACTIVE",
U1520="BSS Hardware Issue","ACTIVE",
U1520="Sites strategiques, MLL, Pylone, etc.","PASSIVE",
U1520="AKTIVCO DEFAUT GE &amp; POWER Cabinet","PASSIVE",
U1520="AKTIVCO Coupure ENEO &amp; Baisse de tension","PASSIVE",
U1520="Coupure ENEO &amp; Baisse de tension","PASSIVE",
U1520="Defaut GE &amp; POWER Cabinet","PASSIVE",
U1520="Sharing","PASSIVE",
U1520="Sites strategiques &amp; DataCenter","PASSIVE",
U1520="Exclu","Exclu",
U1520="SAT","ACTIVE",
U1520="SPARE-ISSUE","SPARE-ISSUE",
U1520="Fiber CAmtel","ACTIVE",
U1520="Fiber AOF","ACTIVE",
U1520="Projet OCM (HUAWEI)","PLANNED WORKS",
U1520="Projet OCM (NOKIA)","PLANNED WORKS",
U1520="ACCESS-ISSUE","ACCESS-ISSUE",
U1520="Projet OCM (ZTE, NOKIA, autres projets)","PLANNED WORKS",
U1520="No root CAuse","No root cause",
U1520="ODU HS","ACTIVE",
U1520="IP &amp; VLAN","ACTIVE",
U1520="Warehouse HUAWEI","SPARE-ISSUE",
U1520="SPARE-HS","SPARE-ISSUE",
U1520="Power Telco","ACTIVE", U1520="no impacts","no impacts"
),"")</f>
        <v/>
      </c>
      <c r="W1520" s="113"/>
      <c r="X1520" s="113"/>
      <c r="Y1520" s="113"/>
      <c r="Z1520" s="113"/>
      <c r="AA1520" s="113"/>
      <c r="AB1520" s="17" t="s">
        <v>5465</v>
      </c>
      <c r="AC1520" s="17" t="str">
        <f>_xlfn.XLOOKUP(B1520,'INCIDENT-04-27-2026'!E:E,'INCIDENT-04-27-2026'!F:F,"")</f>
        <v/>
      </c>
      <c r="AD1520" s="9"/>
      <c r="AE1520" s="7" t="s">
        <v>5465</v>
      </c>
      <c r="AF1520" s="6" t="str">
        <f>_xlfn.XLOOKUP(B1520,'[13]Input_27-04'!$B:$B,'[13]Input_27-04'!$M:$M,"")</f>
        <v/>
      </c>
      <c r="AG1520" s="7"/>
      <c r="AH1520" s="3"/>
      <c r="AI1520" s="18" t="str">
        <f>_xlfn.XLOOKUP(B1520,'[3]Cells Huawei 27042026 10h'!$B:$B,'[3]Cells Huawei 27042026 10h'!$T:$T,"")</f>
        <v/>
      </c>
      <c r="AJ1520" s="18" t="str">
        <f>_xlfn.XLOOKUP(B1520,'[3]Cells Huawei 27042026 15h'!$B:$B,'[3]Cells Huawei 27042026 15h'!$T:$T,"")</f>
        <v/>
      </c>
      <c r="AK1520" s="18" t="str">
        <f>_xlfn.XLOOKUP(B1520,'[4]cells down 27042026 11h28'!$B:$B,'[4]cells down 27042026 11h28'!$R:$R,"")</f>
        <v/>
      </c>
      <c r="AL1520" s="18" t="str">
        <f>_xlfn.XLOOKUP(B1520,'[4]cells down 27042026 18h01'!$B:$B,'[4]cells down 27042026 18h01'!$R:$R,"")</f>
        <v/>
      </c>
      <c r="AM1520" s="18" t="str">
        <f>_xlfn.XLOOKUP(B1520,'[5]cell downs 27042026 11h'!$B:$B,'[5]cell downs 27042026 11h'!$R:$R,"")</f>
        <v/>
      </c>
      <c r="AN1520" s="18" t="str">
        <f>_xlfn.XLOOKUP(B1520,'[5]cell downs 27042026 17h40'!$B:$B,'[5]cell downs 27042026 17h40'!$R:$R,"")</f>
        <v/>
      </c>
      <c r="AO1520" s="18" t="str">
        <f>_xlfn.XLOOKUP(B1520,'[6]ALL SITES DOWN'!$D:$D,'[6]ALL SITES DOWN'!$J:$J,"")</f>
        <v/>
      </c>
      <c r="AP1520" s="18" t="str">
        <f>_xlfn.XLOOKUP(B1520,'[7]ALL SITES DOWN'!$D:$D,'[7]ALL SITES DOWN'!$J:$J,"")</f>
        <v/>
      </c>
      <c r="AQ1520" s="9" t="str">
        <f>_xlfn.XLOOKUP(B1520,[8]sheet1!$AC:$AC,[8]sheet1!$AF:$AF,"")</f>
        <v/>
      </c>
      <c r="AR1520" s="14"/>
      <c r="AS1520" s="14" t="s">
        <v>5465</v>
      </c>
      <c r="AT1520" s="14" t="str">
        <f>_xlfn.XLOOKUP(B1520,'[9]cell downs 18042026 17h'!$B:$B,'[9]cell downs 18042026 17h'!$B:$B,"")</f>
        <v/>
      </c>
      <c r="AU1520" s="14" t="str">
        <f>_xlfn.XLOOKUP(B1520,'[10]Cells Huawei 19042026 15h'!$B:$B,'[10]Cells Huawei 19042026 15h'!$B:$B,"")</f>
        <v/>
      </c>
      <c r="AV1520" s="9" t="str">
        <f>_xlfn.XLOOKUP(B1520,'[11]cells down 19042026 9H40'!$B:$B,'[11]cells down 19042026 9H40'!$B:$B,"")</f>
        <v/>
      </c>
    </row>
    <row r="1521" spans="1:48" hidden="1" x14ac:dyDescent="0.3">
      <c r="A1521" s="1" t="s">
        <v>677</v>
      </c>
      <c r="B1521" s="8" t="s">
        <v>3117</v>
      </c>
      <c r="C1521" s="3" t="str">
        <f>_xlfn.XLOOKUP(B1521,'[1]daily break down'!$D:$D,'[1]daily break down'!$E:$E,"")</f>
        <v>EXTREME-NORD</v>
      </c>
      <c r="D1521" s="1" t="s">
        <v>11</v>
      </c>
      <c r="E1521" s="1" t="s">
        <v>237</v>
      </c>
      <c r="F1521" s="3" t="s">
        <v>55</v>
      </c>
      <c r="G1521" s="1" t="s">
        <v>677</v>
      </c>
      <c r="H1521" s="28" t="str">
        <f>_xlfn.XLOOKUP(B1521,[2]CALCULATION!$B:$B,[2]CALCULATION!$H:$H,"")</f>
        <v>NOKIA</v>
      </c>
      <c r="I1521" s="26">
        <v>0</v>
      </c>
      <c r="J1521" s="26">
        <v>0</v>
      </c>
      <c r="K1521" s="26">
        <v>0</v>
      </c>
      <c r="L1521" s="26">
        <v>0</v>
      </c>
      <c r="M1521" s="26">
        <v>0</v>
      </c>
      <c r="N1521" s="26">
        <v>0</v>
      </c>
      <c r="O1521" s="26">
        <v>0</v>
      </c>
      <c r="P1521" s="114" t="s">
        <v>6364</v>
      </c>
      <c r="Q1521" s="42" t="s">
        <v>6353</v>
      </c>
      <c r="R1521" s="42"/>
      <c r="S1521" s="41" t="str" cm="1">
        <f t="array" ref="S1521">IFERROR(_xlfn.IFS(
U1521="MPR ISSUE","PDH",
U1521="BSS Hardware Issue","BSS",
U1521="Sites strategiques, MLL, Pylone, etc.","ENVTECH",
U1521="AKTIVCO DEFAUT GE &amp; POWER Cabinet","AKTIVCO",
U1521="AKTIVCO Coupure ENEO &amp; Baisse de tension","AKTIVCO GRID ONLY",
U1521="Coupure ENEO &amp; Baisse de tension","IHS GRID ONLY",
U1521="Defaut GE &amp; POWER Cabinet","IHS",
U1521="Sharing","Partners",
U1521="Sites strategiques &amp; DataCenter","SST &amp; DC",
U1521="Exclu","Exclu",
U1521="SAT","SAT",
U1521="SPARE-ISSUE","SPARE-ISSUE",
U1521="Fiber CAmtel","TRANS_FO_CAMTEL",
U1521="Fiber AOF","Fiber AOF",
U1521="Projet OCM (HUAWEI)","TRAVAUX-HUAWEI",
U1521="Projet OCM (NOKIA)","TRAVAUX-NOKIA",
U1521="ACCESS-ISSUE","ACCESS-ISSUE",
U1521="Projet OCM (ZTE, NOKIA, autres projets)","TRAVAUX OCM",
U1521="No root CAuse","No root cause",
U1521="ODU HS","PDH",
U1521="IP &amp; VLAN","PDH",
U1521="Warehouse HUAWEI","SPARE-ISSUE",
U1521="SPARE-HS","SPARE-ISSUE",
U1521="Power Telco","BSS",U1521="no impacts","no impacts"
),"")</f>
        <v/>
      </c>
      <c r="T1521" s="41" t="str" cm="1">
        <f t="array" ref="T1521">IFERROR(_xlfn.IFS(
U1521="MPR ISSUE","TX ISSUE",
U1521="BSS Hardware Issue","RAN ISSUE",
U1521="Sites strategiques, MLL, Pylone, etc.","ENVTECH",
U1521="AKTIVCO DEFAUT GE &amp; POWER Cabinet","POWER ISSUE",
U1521="AKTIVCO Coupure ENEO &amp; Baisse de tension","POWER ISSUE",
U1521="Coupure ENEO &amp; Baisse de tension","POWER ISSUE",
U1521="Defaut GE &amp; POWER Cabinet","POWER ISSUE",
U1521="Sharing","POWER ISSUE",
U1521="Sites strategiques &amp; DataCenter","POWER ISSUE",
U1521="Exclu","Exclu",
U1521="SAT","TX ISSUE",
U1521="SPARE-ISSUE","SPARE-ISSUE",
U1521="Fiber CAmtel","TX ISSUE",
U1521="Fiber AOF","TX ISSUE",
U1521="Projet OCM (HUAWEI)","TRAVAUX-HUAWEI",
U1521="Projet OCM (NOKIA)","TRAVAUX -NOKIA",
U1521="ACCESS-ISSUE","ACCESS-ISSUE",
U1521="Projet OCM (ZTE, NOKIA, autres projets)","TRAVAUX OCM",
U1521="No root CAuse","No root cause",
U1521="ODU HS","TX ISSUE",
U1521="IP &amp; VLAN","TX ISSUE",
U1521="Warehouse HUAWEI","SPARE-ISSUE",
U1521="SPARE-HS","SPARE-ISSUE",
U1521="Power Telco","RAN ISSUE",U1521="no impacts","no impacts"
),"")</f>
        <v/>
      </c>
      <c r="U1521" s="68"/>
      <c r="V1521" s="41" t="str" cm="1">
        <f t="array" ref="V1521">IFERROR(_xlfn.IFS(
U1521="MPR ISSUE","ACTIVE",
U1521="BSS Hardware Issue","ACTIVE",
U1521="Sites strategiques, MLL, Pylone, etc.","PASSIVE",
U1521="AKTIVCO DEFAUT GE &amp; POWER Cabinet","PASSIVE",
U1521="AKTIVCO Coupure ENEO &amp; Baisse de tension","PASSIVE",
U1521="Coupure ENEO &amp; Baisse de tension","PASSIVE",
U1521="Defaut GE &amp; POWER Cabinet","PASSIVE",
U1521="Sharing","PASSIVE",
U1521="Sites strategiques &amp; DataCenter","PASSIVE",
U1521="Exclu","Exclu",
U1521="SAT","ACTIVE",
U1521="SPARE-ISSUE","SPARE-ISSUE",
U1521="Fiber CAmtel","ACTIVE",
U1521="Fiber AOF","ACTIVE",
U1521="Projet OCM (HUAWEI)","PLANNED WORKS",
U1521="Projet OCM (NOKIA)","PLANNED WORKS",
U1521="ACCESS-ISSUE","ACCESS-ISSUE",
U1521="Projet OCM (ZTE, NOKIA, autres projets)","PLANNED WORKS",
U1521="No root CAuse","No root cause",
U1521="ODU HS","ACTIVE",
U1521="IP &amp; VLAN","ACTIVE",
U1521="Warehouse HUAWEI","SPARE-ISSUE",
U1521="SPARE-HS","SPARE-ISSUE",
U1521="Power Telco","ACTIVE", U1521="no impacts","no impacts"
),"")</f>
        <v/>
      </c>
      <c r="W1521" s="113"/>
      <c r="X1521" s="113"/>
      <c r="Y1521" s="113"/>
      <c r="Z1521" s="113"/>
      <c r="AA1521" s="113"/>
      <c r="AB1521" s="17" t="s">
        <v>5465</v>
      </c>
      <c r="AC1521" s="17" t="str">
        <f>_xlfn.XLOOKUP(B1521,'INCIDENT-04-27-2026'!E:E,'INCIDENT-04-27-2026'!F:F,"")</f>
        <v/>
      </c>
      <c r="AD1521" s="9"/>
      <c r="AE1521" s="7" t="s">
        <v>5465</v>
      </c>
      <c r="AF1521" s="6" t="str">
        <f>_xlfn.XLOOKUP(B1521,'[13]Input_27-04'!$B:$B,'[13]Input_27-04'!$M:$M,"")</f>
        <v/>
      </c>
      <c r="AG1521" s="7"/>
      <c r="AH1521" s="3"/>
      <c r="AI1521" s="18" t="str">
        <f>_xlfn.XLOOKUP(B1521,'[3]Cells Huawei 27042026 10h'!$B:$B,'[3]Cells Huawei 27042026 10h'!$T:$T,"")</f>
        <v/>
      </c>
      <c r="AJ1521" s="18" t="str">
        <f>_xlfn.XLOOKUP(B1521,'[3]Cells Huawei 27042026 15h'!$B:$B,'[3]Cells Huawei 27042026 15h'!$T:$T,"")</f>
        <v/>
      </c>
      <c r="AK1521" s="18" t="str">
        <f>_xlfn.XLOOKUP(B1521,'[4]cells down 27042026 11h28'!$B:$B,'[4]cells down 27042026 11h28'!$R:$R,"")</f>
        <v/>
      </c>
      <c r="AL1521" s="18" t="str">
        <f>_xlfn.XLOOKUP(B1521,'[4]cells down 27042026 18h01'!$B:$B,'[4]cells down 27042026 18h01'!$R:$R,"")</f>
        <v/>
      </c>
      <c r="AM1521" s="18" t="str">
        <f>_xlfn.XLOOKUP(B1521,'[5]cell downs 27042026 11h'!$B:$B,'[5]cell downs 27042026 11h'!$R:$R,"")</f>
        <v/>
      </c>
      <c r="AN1521" s="18" t="str">
        <f>_xlfn.XLOOKUP(B1521,'[5]cell downs 27042026 17h40'!$B:$B,'[5]cell downs 27042026 17h40'!$R:$R,"")</f>
        <v/>
      </c>
      <c r="AO1521" s="18" t="str">
        <f>_xlfn.XLOOKUP(B1521,'[6]ALL SITES DOWN'!$D:$D,'[6]ALL SITES DOWN'!$J:$J,"")</f>
        <v/>
      </c>
      <c r="AP1521" s="18" t="str">
        <f>_xlfn.XLOOKUP(B1521,'[7]ALL SITES DOWN'!$D:$D,'[7]ALL SITES DOWN'!$J:$J,"")</f>
        <v/>
      </c>
      <c r="AQ1521" s="9" t="str">
        <f>_xlfn.XLOOKUP(B1521,[8]sheet1!$AC:$AC,[8]sheet1!$AF:$AF,"")</f>
        <v/>
      </c>
      <c r="AR1521" s="14"/>
      <c r="AS1521" s="14" t="s">
        <v>5465</v>
      </c>
      <c r="AT1521" s="14" t="str">
        <f>_xlfn.XLOOKUP(B1521,'[9]cell downs 18042026 17h'!$B:$B,'[9]cell downs 18042026 17h'!$B:$B,"")</f>
        <v/>
      </c>
      <c r="AU1521" s="14" t="str">
        <f>_xlfn.XLOOKUP(B1521,'[10]Cells Huawei 19042026 15h'!$B:$B,'[10]Cells Huawei 19042026 15h'!$B:$B,"")</f>
        <v/>
      </c>
      <c r="AV1521" s="9" t="str">
        <f>_xlfn.XLOOKUP(B1521,'[11]cells down 19042026 9H40'!$B:$B,'[11]cells down 19042026 9H40'!$B:$B,"")</f>
        <v/>
      </c>
    </row>
    <row r="1522" spans="1:48" hidden="1" x14ac:dyDescent="0.3">
      <c r="A1522" s="1" t="s">
        <v>485</v>
      </c>
      <c r="B1522" s="8" t="s">
        <v>486</v>
      </c>
      <c r="C1522" s="3" t="str">
        <f>_xlfn.XLOOKUP(B1522,'[1]daily break down'!$D:$D,'[1]daily break down'!$E:$E,"")</f>
        <v>Douala</v>
      </c>
      <c r="D1522" s="1" t="s">
        <v>21</v>
      </c>
      <c r="E1522" s="1" t="s">
        <v>30</v>
      </c>
      <c r="F1522" s="3" t="s">
        <v>31</v>
      </c>
      <c r="G1522" s="1" t="s">
        <v>32</v>
      </c>
      <c r="H1522" s="29" t="str">
        <f>_xlfn.XLOOKUP(B1522,[2]CALCULATION!$B:$B,[2]CALCULATION!$H:$H,"")</f>
        <v>ZTE</v>
      </c>
      <c r="I1522" s="26">
        <v>0</v>
      </c>
      <c r="J1522" s="26">
        <v>0</v>
      </c>
      <c r="K1522" s="26">
        <v>0</v>
      </c>
      <c r="L1522" s="26">
        <v>0</v>
      </c>
      <c r="M1522" s="26">
        <v>0</v>
      </c>
      <c r="N1522" s="26">
        <v>0</v>
      </c>
      <c r="O1522" s="26">
        <v>0</v>
      </c>
      <c r="P1522" s="114" t="s">
        <v>6364</v>
      </c>
      <c r="Q1522" s="42" t="s">
        <v>5538</v>
      </c>
      <c r="R1522" s="42"/>
      <c r="S1522" s="41" t="str" cm="1">
        <f t="array" ref="S1522">IFERROR(_xlfn.IFS(
U1522="MPR ISSUE","PDH",
U1522="BSS Hardware Issue","BSS",
U1522="Sites strategiques, MLL, Pylone, etc.","ENVTECH",
U1522="AKTIVCO DEFAUT GE &amp; POWER Cabinet","AKTIVCO",
U1522="AKTIVCO Coupure ENEO &amp; Baisse de tension","AKTIVCO GRID ONLY",
U1522="Coupure ENEO &amp; Baisse de tension","IHS GRID ONLY",
U1522="Defaut GE &amp; POWER Cabinet","IHS",
U1522="Sharing","Partners",
U1522="Sites strategiques &amp; DataCenter","SST &amp; DC",
U1522="Exclu","Exclu",
U1522="SAT","SAT",
U1522="SPARE-ISSUE","SPARE-ISSUE",
U1522="Fiber CAmtel","TRANS_FO_CAMTEL",
U1522="Fiber AOF","Fiber AOF",
U1522="Projet OCM (HUAWEI)","TRAVAUX-HUAWEI",
U1522="Projet OCM (NOKIA)","TRAVAUX-NOKIA",
U1522="ACCESS-ISSUE","ACCESS-ISSUE",
U1522="Projet OCM (ZTE, NOKIA, autres projets)","TRAVAUX OCM",
U1522="No root CAuse","No root cause",
U1522="ODU HS","PDH",
U1522="IP &amp; VLAN","PDH",
U1522="Warehouse HUAWEI","SPARE-ISSUE",
U1522="SPARE-HS","SPARE-ISSUE",
U1522="Power Telco","BSS",U1522="no impacts","no impacts"
),"")</f>
        <v>No root cause</v>
      </c>
      <c r="T1522" s="41" t="str" cm="1">
        <f t="array" ref="T1522">IFERROR(_xlfn.IFS(
U1522="MPR ISSUE","TX ISSUE",
U1522="BSS Hardware Issue","RAN ISSUE",
U1522="Sites strategiques, MLL, Pylone, etc.","ENVTECH",
U1522="AKTIVCO DEFAUT GE &amp; POWER Cabinet","POWER ISSUE",
U1522="AKTIVCO Coupure ENEO &amp; Baisse de tension","POWER ISSUE",
U1522="Coupure ENEO &amp; Baisse de tension","POWER ISSUE",
U1522="Defaut GE &amp; POWER Cabinet","POWER ISSUE",
U1522="Sharing","POWER ISSUE",
U1522="Sites strategiques &amp; DataCenter","POWER ISSUE",
U1522="Exclu","Exclu",
U1522="SAT","TX ISSUE",
U1522="SPARE-ISSUE","SPARE-ISSUE",
U1522="Fiber CAmtel","TX ISSUE",
U1522="Fiber AOF","TX ISSUE",
U1522="Projet OCM (HUAWEI)","TRAVAUX-HUAWEI",
U1522="Projet OCM (NOKIA)","TRAVAUX -NOKIA",
U1522="ACCESS-ISSUE","ACCESS-ISSUE",
U1522="Projet OCM (ZTE, NOKIA, autres projets)","TRAVAUX OCM",
U1522="No root CAuse","No root cause",
U1522="ODU HS","TX ISSUE",
U1522="IP &amp; VLAN","TX ISSUE",
U1522="Warehouse HUAWEI","SPARE-ISSUE",
U1522="SPARE-HS","SPARE-ISSUE",
U1522="Power Telco","RAN ISSUE",U1522="no impacts","no impacts"
),"")</f>
        <v>No root cause</v>
      </c>
      <c r="U1522" s="68" t="s">
        <v>5691</v>
      </c>
      <c r="V1522" s="41" t="str" cm="1">
        <f t="array" ref="V1522">IFERROR(_xlfn.IFS(
U1522="MPR ISSUE","ACTIVE",
U1522="BSS Hardware Issue","ACTIVE",
U1522="Sites strategiques, MLL, Pylone, etc.","PASSIVE",
U1522="AKTIVCO DEFAUT GE &amp; POWER Cabinet","PASSIVE",
U1522="AKTIVCO Coupure ENEO &amp; Baisse de tension","PASSIVE",
U1522="Coupure ENEO &amp; Baisse de tension","PASSIVE",
U1522="Defaut GE &amp; POWER Cabinet","PASSIVE",
U1522="Sharing","PASSIVE",
U1522="Sites strategiques &amp; DataCenter","PASSIVE",
U1522="Exclu","Exclu",
U1522="SAT","ACTIVE",
U1522="SPARE-ISSUE","SPARE-ISSUE",
U1522="Fiber CAmtel","ACTIVE",
U1522="Fiber AOF","ACTIVE",
U1522="Projet OCM (HUAWEI)","PLANNED WORKS",
U1522="Projet OCM (NOKIA)","PLANNED WORKS",
U1522="ACCESS-ISSUE","ACCESS-ISSUE",
U1522="Projet OCM (ZTE, NOKIA, autres projets)","PLANNED WORKS",
U1522="No root CAuse","No root cause",
U1522="ODU HS","ACTIVE",
U1522="IP &amp; VLAN","ACTIVE",
U1522="Warehouse HUAWEI","SPARE-ISSUE",
U1522="SPARE-HS","SPARE-ISSUE",
U1522="Power Telco","ACTIVE", U1522="no impacts","no impacts"
),"")</f>
        <v>No root cause</v>
      </c>
      <c r="W1522" s="113"/>
      <c r="X1522" s="113"/>
      <c r="Y1522" s="113"/>
      <c r="Z1522" s="113"/>
      <c r="AA1522" s="113"/>
      <c r="AB1522" s="17" t="s">
        <v>5465</v>
      </c>
      <c r="AC1522" s="17" t="str">
        <f>_xlfn.XLOOKUP(B1522,'INCIDENT-04-27-2026'!E:E,'INCIDENT-04-27-2026'!F:F,"")</f>
        <v/>
      </c>
      <c r="AD1522" s="9"/>
      <c r="AE1522" s="7" t="s">
        <v>5465</v>
      </c>
      <c r="AF1522" s="6" t="str">
        <f>_xlfn.XLOOKUP(B1522,'[13]Input_27-04'!$B:$B,'[13]Input_27-04'!$M:$M,"")</f>
        <v/>
      </c>
      <c r="AG1522" s="7"/>
      <c r="AH1522" s="3"/>
      <c r="AI1522" s="18" t="str">
        <f>_xlfn.XLOOKUP(B1522,'[3]Cells Huawei 27042026 10h'!$B:$B,'[3]Cells Huawei 27042026 10h'!$T:$T,"")</f>
        <v/>
      </c>
      <c r="AJ1522" s="18" t="str">
        <f>_xlfn.XLOOKUP(B1522,'[3]Cells Huawei 27042026 15h'!$B:$B,'[3]Cells Huawei 27042026 15h'!$T:$T,"")</f>
        <v/>
      </c>
      <c r="AK1522" s="18" t="str">
        <f>_xlfn.XLOOKUP(B1522,'[4]cells down 27042026 11h28'!$B:$B,'[4]cells down 27042026 11h28'!$R:$R,"")</f>
        <v/>
      </c>
      <c r="AL1522" s="18" t="str">
        <f>_xlfn.XLOOKUP(B1522,'[4]cells down 27042026 18h01'!$B:$B,'[4]cells down 27042026 18h01'!$R:$R,"")</f>
        <v/>
      </c>
      <c r="AM1522" s="18" t="str">
        <f>_xlfn.XLOOKUP(B1522,'[5]cell downs 27042026 11h'!$B:$B,'[5]cell downs 27042026 11h'!$R:$R,"")</f>
        <v/>
      </c>
      <c r="AN1522" s="18" t="str">
        <f>_xlfn.XLOOKUP(B1522,'[5]cell downs 27042026 17h40'!$B:$B,'[5]cell downs 27042026 17h40'!$R:$R,"")</f>
        <v/>
      </c>
      <c r="AO1522" s="18" t="str">
        <f>_xlfn.XLOOKUP(B1522,'[6]ALL SITES DOWN'!$D:$D,'[6]ALL SITES DOWN'!$J:$J,"")</f>
        <v/>
      </c>
      <c r="AP1522" s="18" t="str">
        <f>_xlfn.XLOOKUP(B1522,'[7]ALL SITES DOWN'!$D:$D,'[7]ALL SITES DOWN'!$J:$J,"")</f>
        <v/>
      </c>
      <c r="AQ1522" s="9" t="str">
        <f>_xlfn.XLOOKUP(B1522,[8]sheet1!$AC:$AC,[8]sheet1!$AF:$AF,"")</f>
        <v/>
      </c>
      <c r="AR1522" s="14"/>
      <c r="AS1522" s="14" t="s">
        <v>5465</v>
      </c>
      <c r="AT1522" s="14" t="str">
        <f>_xlfn.XLOOKUP(B1522,'[9]cell downs 18042026 17h'!$B:$B,'[9]cell downs 18042026 17h'!$B:$B,"")</f>
        <v/>
      </c>
      <c r="AU1522" s="14" t="str">
        <f>_xlfn.XLOOKUP(B1522,'[10]Cells Huawei 19042026 15h'!$B:$B,'[10]Cells Huawei 19042026 15h'!$B:$B,"")</f>
        <v/>
      </c>
      <c r="AV1522" s="9" t="str">
        <f>_xlfn.XLOOKUP(B1522,'[11]cells down 19042026 9H40'!$B:$B,'[11]cells down 19042026 9H40'!$B:$B,"")</f>
        <v/>
      </c>
    </row>
    <row r="1523" spans="1:48" hidden="1" x14ac:dyDescent="0.3">
      <c r="A1523" s="1" t="s">
        <v>264</v>
      </c>
      <c r="B1523" s="8" t="s">
        <v>265</v>
      </c>
      <c r="C1523" s="3" t="str">
        <f>_xlfn.XLOOKUP(B1523,'[1]daily break down'!$D:$D,'[1]daily break down'!$E:$E,"")</f>
        <v>Douala</v>
      </c>
      <c r="D1523" s="1" t="s">
        <v>21</v>
      </c>
      <c r="E1523" s="1" t="s">
        <v>12</v>
      </c>
      <c r="F1523" s="3" t="s">
        <v>31</v>
      </c>
      <c r="G1523" s="1" t="s">
        <v>32</v>
      </c>
      <c r="H1523" s="29" t="str">
        <f>_xlfn.XLOOKUP(B1523,[2]CALCULATION!$B:$B,[2]CALCULATION!$H:$H,"")</f>
        <v>ZTE</v>
      </c>
      <c r="I1523" s="26">
        <v>0</v>
      </c>
      <c r="J1523" s="26">
        <v>0</v>
      </c>
      <c r="K1523" s="26">
        <v>0</v>
      </c>
      <c r="L1523" s="26">
        <v>0</v>
      </c>
      <c r="M1523" s="26">
        <v>0</v>
      </c>
      <c r="N1523" s="26">
        <v>0</v>
      </c>
      <c r="O1523" s="26">
        <v>0</v>
      </c>
      <c r="P1523" s="114" t="s">
        <v>6364</v>
      </c>
      <c r="Q1523" s="42" t="s">
        <v>5538</v>
      </c>
      <c r="R1523" s="42"/>
      <c r="S1523" s="41" t="str" cm="1">
        <f t="array" ref="S1523">IFERROR(_xlfn.IFS(
U1523="MPR ISSUE","PDH",
U1523="BSS Hardware Issue","BSS",
U1523="Sites strategiques, MLL, Pylone, etc.","ENVTECH",
U1523="AKTIVCO DEFAUT GE &amp; POWER Cabinet","AKTIVCO",
U1523="AKTIVCO Coupure ENEO &amp; Baisse de tension","AKTIVCO GRID ONLY",
U1523="Coupure ENEO &amp; Baisse de tension","IHS GRID ONLY",
U1523="Defaut GE &amp; POWER Cabinet","IHS",
U1523="Sharing","Partners",
U1523="Sites strategiques &amp; DataCenter","SST &amp; DC",
U1523="Exclu","Exclu",
U1523="SAT","SAT",
U1523="SPARE-ISSUE","SPARE-ISSUE",
U1523="Fiber CAmtel","TRANS_FO_CAMTEL",
U1523="Fiber AOF","Fiber AOF",
U1523="Projet OCM (HUAWEI)","TRAVAUX-HUAWEI",
U1523="Projet OCM (NOKIA)","TRAVAUX-NOKIA",
U1523="ACCESS-ISSUE","ACCESS-ISSUE",
U1523="Projet OCM (ZTE, NOKIA, autres projets)","TRAVAUX OCM",
U1523="No root CAuse","No root cause",
U1523="ODU HS","PDH",
U1523="IP &amp; VLAN","PDH",
U1523="Warehouse HUAWEI","SPARE-ISSUE",
U1523="SPARE-HS","SPARE-ISSUE",
U1523="Power Telco","BSS",U1523="no impacts","no impacts"
),"")</f>
        <v>No root cause</v>
      </c>
      <c r="T1523" s="41" t="str" cm="1">
        <f t="array" ref="T1523">IFERROR(_xlfn.IFS(
U1523="MPR ISSUE","TX ISSUE",
U1523="BSS Hardware Issue","RAN ISSUE",
U1523="Sites strategiques, MLL, Pylone, etc.","ENVTECH",
U1523="AKTIVCO DEFAUT GE &amp; POWER Cabinet","POWER ISSUE",
U1523="AKTIVCO Coupure ENEO &amp; Baisse de tension","POWER ISSUE",
U1523="Coupure ENEO &amp; Baisse de tension","POWER ISSUE",
U1523="Defaut GE &amp; POWER Cabinet","POWER ISSUE",
U1523="Sharing","POWER ISSUE",
U1523="Sites strategiques &amp; DataCenter","POWER ISSUE",
U1523="Exclu","Exclu",
U1523="SAT","TX ISSUE",
U1523="SPARE-ISSUE","SPARE-ISSUE",
U1523="Fiber CAmtel","TX ISSUE",
U1523="Fiber AOF","TX ISSUE",
U1523="Projet OCM (HUAWEI)","TRAVAUX-HUAWEI",
U1523="Projet OCM (NOKIA)","TRAVAUX -NOKIA",
U1523="ACCESS-ISSUE","ACCESS-ISSUE",
U1523="Projet OCM (ZTE, NOKIA, autres projets)","TRAVAUX OCM",
U1523="No root CAuse","No root cause",
U1523="ODU HS","TX ISSUE",
U1523="IP &amp; VLAN","TX ISSUE",
U1523="Warehouse HUAWEI","SPARE-ISSUE",
U1523="SPARE-HS","SPARE-ISSUE",
U1523="Power Telco","RAN ISSUE",U1523="no impacts","no impacts"
),"")</f>
        <v>No root cause</v>
      </c>
      <c r="U1523" s="68" t="s">
        <v>5691</v>
      </c>
      <c r="V1523" s="41" t="str" cm="1">
        <f t="array" ref="V1523">IFERROR(_xlfn.IFS(
U1523="MPR ISSUE","ACTIVE",
U1523="BSS Hardware Issue","ACTIVE",
U1523="Sites strategiques, MLL, Pylone, etc.","PASSIVE",
U1523="AKTIVCO DEFAUT GE &amp; POWER Cabinet","PASSIVE",
U1523="AKTIVCO Coupure ENEO &amp; Baisse de tension","PASSIVE",
U1523="Coupure ENEO &amp; Baisse de tension","PASSIVE",
U1523="Defaut GE &amp; POWER Cabinet","PASSIVE",
U1523="Sharing","PASSIVE",
U1523="Sites strategiques &amp; DataCenter","PASSIVE",
U1523="Exclu","Exclu",
U1523="SAT","ACTIVE",
U1523="SPARE-ISSUE","SPARE-ISSUE",
U1523="Fiber CAmtel","ACTIVE",
U1523="Fiber AOF","ACTIVE",
U1523="Projet OCM (HUAWEI)","PLANNED WORKS",
U1523="Projet OCM (NOKIA)","PLANNED WORKS",
U1523="ACCESS-ISSUE","ACCESS-ISSUE",
U1523="Projet OCM (ZTE, NOKIA, autres projets)","PLANNED WORKS",
U1523="No root CAuse","No root cause",
U1523="ODU HS","ACTIVE",
U1523="IP &amp; VLAN","ACTIVE",
U1523="Warehouse HUAWEI","SPARE-ISSUE",
U1523="SPARE-HS","SPARE-ISSUE",
U1523="Power Telco","ACTIVE", U1523="no impacts","no impacts"
),"")</f>
        <v>No root cause</v>
      </c>
      <c r="W1523" s="113"/>
      <c r="X1523" s="113"/>
      <c r="Y1523" s="113"/>
      <c r="Z1523" s="113"/>
      <c r="AA1523" s="113"/>
      <c r="AB1523" s="17" t="s">
        <v>5465</v>
      </c>
      <c r="AC1523" s="17" t="str">
        <f>_xlfn.XLOOKUP(B1523,'INCIDENT-04-27-2026'!E:E,'INCIDENT-04-27-2026'!F:F,"")</f>
        <v/>
      </c>
      <c r="AD1523" s="9"/>
      <c r="AE1523" s="7" t="s">
        <v>5465</v>
      </c>
      <c r="AF1523" s="6" t="str">
        <f>_xlfn.XLOOKUP(B1523,'[13]Input_27-04'!$B:$B,'[13]Input_27-04'!$M:$M,"")</f>
        <v/>
      </c>
      <c r="AG1523" s="7"/>
      <c r="AH1523" s="3"/>
      <c r="AI1523" s="18" t="str">
        <f>_xlfn.XLOOKUP(B1523,'[3]Cells Huawei 27042026 10h'!$B:$B,'[3]Cells Huawei 27042026 10h'!$T:$T,"")</f>
        <v/>
      </c>
      <c r="AJ1523" s="18" t="str">
        <f>_xlfn.XLOOKUP(B1523,'[3]Cells Huawei 27042026 15h'!$B:$B,'[3]Cells Huawei 27042026 15h'!$T:$T,"")</f>
        <v/>
      </c>
      <c r="AK1523" s="18" t="str">
        <f>_xlfn.XLOOKUP(B1523,'[4]cells down 27042026 11h28'!$B:$B,'[4]cells down 27042026 11h28'!$R:$R,"")</f>
        <v/>
      </c>
      <c r="AL1523" s="18" t="str">
        <f>_xlfn.XLOOKUP(B1523,'[4]cells down 27042026 18h01'!$B:$B,'[4]cells down 27042026 18h01'!$R:$R,"")</f>
        <v/>
      </c>
      <c r="AM1523" s="18" t="str">
        <f>_xlfn.XLOOKUP(B1523,'[5]cell downs 27042026 11h'!$B:$B,'[5]cell downs 27042026 11h'!$R:$R,"")</f>
        <v/>
      </c>
      <c r="AN1523" s="18" t="str">
        <f>_xlfn.XLOOKUP(B1523,'[5]cell downs 27042026 17h40'!$B:$B,'[5]cell downs 27042026 17h40'!$R:$R,"")</f>
        <v/>
      </c>
      <c r="AO1523" s="18" t="str">
        <f>_xlfn.XLOOKUP(B1523,'[6]ALL SITES DOWN'!$D:$D,'[6]ALL SITES DOWN'!$J:$J,"")</f>
        <v/>
      </c>
      <c r="AP1523" s="18" t="str">
        <f>_xlfn.XLOOKUP(B1523,'[7]ALL SITES DOWN'!$D:$D,'[7]ALL SITES DOWN'!$J:$J,"")</f>
        <v/>
      </c>
      <c r="AQ1523" s="9" t="str">
        <f>_xlfn.XLOOKUP(B1523,[8]sheet1!$AC:$AC,[8]sheet1!$AF:$AF,"")</f>
        <v/>
      </c>
      <c r="AR1523" s="14"/>
      <c r="AS1523" s="14" t="s">
        <v>5465</v>
      </c>
      <c r="AT1523" s="14" t="str">
        <f>_xlfn.XLOOKUP(B1523,'[9]cell downs 18042026 17h'!$B:$B,'[9]cell downs 18042026 17h'!$B:$B,"")</f>
        <v/>
      </c>
      <c r="AU1523" s="14" t="str">
        <f>_xlfn.XLOOKUP(B1523,'[10]Cells Huawei 19042026 15h'!$B:$B,'[10]Cells Huawei 19042026 15h'!$B:$B,"")</f>
        <v/>
      </c>
      <c r="AV1523" s="9" t="str">
        <f>_xlfn.XLOOKUP(B1523,'[11]cells down 19042026 9H40'!$B:$B,'[11]cells down 19042026 9H40'!$B:$B,"")</f>
        <v/>
      </c>
    </row>
    <row r="1524" spans="1:48" hidden="1" x14ac:dyDescent="0.3">
      <c r="A1524" s="1" t="s">
        <v>1291</v>
      </c>
      <c r="B1524" s="8" t="s">
        <v>1292</v>
      </c>
      <c r="C1524" s="3" t="str">
        <f>_xlfn.XLOOKUP(B1524,'[1]daily break down'!$D:$D,'[1]daily break down'!$E:$E,"")</f>
        <v>OUEST</v>
      </c>
      <c r="D1524" s="1" t="s">
        <v>11</v>
      </c>
      <c r="E1524" s="1" t="s">
        <v>96</v>
      </c>
      <c r="F1524" s="3" t="s">
        <v>102</v>
      </c>
      <c r="G1524" s="1" t="s">
        <v>1293</v>
      </c>
      <c r="H1524" s="28" t="str">
        <f>_xlfn.XLOOKUP(B1524,[2]CALCULATION!$B:$B,[2]CALCULATION!$H:$H,"")</f>
        <v>NOKIA</v>
      </c>
      <c r="I1524" s="26">
        <v>0</v>
      </c>
      <c r="J1524" s="26">
        <v>0</v>
      </c>
      <c r="K1524" s="26">
        <v>0</v>
      </c>
      <c r="L1524" s="26">
        <v>0</v>
      </c>
      <c r="M1524" s="26">
        <v>0</v>
      </c>
      <c r="N1524" s="26">
        <v>0</v>
      </c>
      <c r="O1524" s="26">
        <v>0</v>
      </c>
      <c r="P1524" s="114" t="s">
        <v>6364</v>
      </c>
      <c r="Q1524" s="42" t="s">
        <v>5538</v>
      </c>
      <c r="R1524" s="42"/>
      <c r="S1524" s="41" t="str" cm="1">
        <f t="array" ref="S1524">IFERROR(_xlfn.IFS(
U1524="MPR ISSUE","PDH",
U1524="BSS Hardware Issue","BSS",
U1524="Sites strategiques, MLL, Pylone, etc.","ENVTECH",
U1524="AKTIVCO DEFAUT GE &amp; POWER Cabinet","AKTIVCO",
U1524="AKTIVCO Coupure ENEO &amp; Baisse de tension","AKTIVCO GRID ONLY",
U1524="Coupure ENEO &amp; Baisse de tension","IHS GRID ONLY",
U1524="Defaut GE &amp; POWER Cabinet","IHS",
U1524="Sharing","Partners",
U1524="Sites strategiques &amp; DataCenter","SST &amp; DC",
U1524="Exclu","Exclu",
U1524="SAT","SAT",
U1524="SPARE-ISSUE","SPARE-ISSUE",
U1524="Fiber CAmtel","TRANS_FO_CAMTEL",
U1524="Fiber AOF","Fiber AOF",
U1524="Projet OCM (HUAWEI)","TRAVAUX-HUAWEI",
U1524="Projet OCM (NOKIA)","TRAVAUX-NOKIA",
U1524="ACCESS-ISSUE","ACCESS-ISSUE",
U1524="Projet OCM (ZTE, NOKIA, autres projets)","TRAVAUX OCM",
U1524="No root CAuse","No root cause",
U1524="ODU HS","PDH",
U1524="IP &amp; VLAN","PDH",
U1524="Warehouse HUAWEI","SPARE-ISSUE",
U1524="SPARE-HS","SPARE-ISSUE",
U1524="Power Telco","BSS",U1524="no impacts","no impacts"
),"")</f>
        <v>No root cause</v>
      </c>
      <c r="T1524" s="41" t="str" cm="1">
        <f t="array" ref="T1524">IFERROR(_xlfn.IFS(
U1524="MPR ISSUE","TX ISSUE",
U1524="BSS Hardware Issue","RAN ISSUE",
U1524="Sites strategiques, MLL, Pylone, etc.","ENVTECH",
U1524="AKTIVCO DEFAUT GE &amp; POWER Cabinet","POWER ISSUE",
U1524="AKTIVCO Coupure ENEO &amp; Baisse de tension","POWER ISSUE",
U1524="Coupure ENEO &amp; Baisse de tension","POWER ISSUE",
U1524="Defaut GE &amp; POWER Cabinet","POWER ISSUE",
U1524="Sharing","POWER ISSUE",
U1524="Sites strategiques &amp; DataCenter","POWER ISSUE",
U1524="Exclu","Exclu",
U1524="SAT","TX ISSUE",
U1524="SPARE-ISSUE","SPARE-ISSUE",
U1524="Fiber CAmtel","TX ISSUE",
U1524="Fiber AOF","TX ISSUE",
U1524="Projet OCM (HUAWEI)","TRAVAUX-HUAWEI",
U1524="Projet OCM (NOKIA)","TRAVAUX -NOKIA",
U1524="ACCESS-ISSUE","ACCESS-ISSUE",
U1524="Projet OCM (ZTE, NOKIA, autres projets)","TRAVAUX OCM",
U1524="No root CAuse","No root cause",
U1524="ODU HS","TX ISSUE",
U1524="IP &amp; VLAN","TX ISSUE",
U1524="Warehouse HUAWEI","SPARE-ISSUE",
U1524="SPARE-HS","SPARE-ISSUE",
U1524="Power Telco","RAN ISSUE",U1524="no impacts","no impacts"
),"")</f>
        <v>No root cause</v>
      </c>
      <c r="U1524" s="68" t="s">
        <v>5691</v>
      </c>
      <c r="V1524" s="41" t="str" cm="1">
        <f t="array" ref="V1524">IFERROR(_xlfn.IFS(
U1524="MPR ISSUE","ACTIVE",
U1524="BSS Hardware Issue","ACTIVE",
U1524="Sites strategiques, MLL, Pylone, etc.","PASSIVE",
U1524="AKTIVCO DEFAUT GE &amp; POWER Cabinet","PASSIVE",
U1524="AKTIVCO Coupure ENEO &amp; Baisse de tension","PASSIVE",
U1524="Coupure ENEO &amp; Baisse de tension","PASSIVE",
U1524="Defaut GE &amp; POWER Cabinet","PASSIVE",
U1524="Sharing","PASSIVE",
U1524="Sites strategiques &amp; DataCenter","PASSIVE",
U1524="Exclu","Exclu",
U1524="SAT","ACTIVE",
U1524="SPARE-ISSUE","SPARE-ISSUE",
U1524="Fiber CAmtel","ACTIVE",
U1524="Fiber AOF","ACTIVE",
U1524="Projet OCM (HUAWEI)","PLANNED WORKS",
U1524="Projet OCM (NOKIA)","PLANNED WORKS",
U1524="ACCESS-ISSUE","ACCESS-ISSUE",
U1524="Projet OCM (ZTE, NOKIA, autres projets)","PLANNED WORKS",
U1524="No root CAuse","No root cause",
U1524="ODU HS","ACTIVE",
U1524="IP &amp; VLAN","ACTIVE",
U1524="Warehouse HUAWEI","SPARE-ISSUE",
U1524="SPARE-HS","SPARE-ISSUE",
U1524="Power Telco","ACTIVE", U1524="no impacts","no impacts"
),"")</f>
        <v>No root cause</v>
      </c>
      <c r="W1524" s="113"/>
      <c r="X1524" s="113"/>
      <c r="Y1524" s="113"/>
      <c r="Z1524" s="113"/>
      <c r="AA1524" s="113"/>
      <c r="AB1524" s="17" t="s">
        <v>5465</v>
      </c>
      <c r="AC1524" s="17" t="str">
        <f>_xlfn.XLOOKUP(B1524,'INCIDENT-04-27-2026'!E:E,'INCIDENT-04-27-2026'!F:F,"")</f>
        <v/>
      </c>
      <c r="AD1524" s="9"/>
      <c r="AE1524" s="7" t="s">
        <v>5465</v>
      </c>
      <c r="AF1524" s="6" t="str">
        <f>_xlfn.XLOOKUP(B1524,'[13]Input_27-04'!$B:$B,'[13]Input_27-04'!$M:$M,"")</f>
        <v/>
      </c>
      <c r="AG1524" s="7"/>
      <c r="AH1524" s="3"/>
      <c r="AI1524" s="18" t="str">
        <f>_xlfn.XLOOKUP(B1524,'[3]Cells Huawei 27042026 10h'!$B:$B,'[3]Cells Huawei 27042026 10h'!$T:$T,"")</f>
        <v/>
      </c>
      <c r="AJ1524" s="18" t="str">
        <f>_xlfn.XLOOKUP(B1524,'[3]Cells Huawei 27042026 15h'!$B:$B,'[3]Cells Huawei 27042026 15h'!$T:$T,"")</f>
        <v/>
      </c>
      <c r="AK1524" s="18" t="str">
        <f>_xlfn.XLOOKUP(B1524,'[4]cells down 27042026 11h28'!$B:$B,'[4]cells down 27042026 11h28'!$R:$R,"")</f>
        <v/>
      </c>
      <c r="AL1524" s="18" t="str">
        <f>_xlfn.XLOOKUP(B1524,'[4]cells down 27042026 18h01'!$B:$B,'[4]cells down 27042026 18h01'!$R:$R,"")</f>
        <v/>
      </c>
      <c r="AM1524" s="18" t="str">
        <f>_xlfn.XLOOKUP(B1524,'[5]cell downs 27042026 11h'!$B:$B,'[5]cell downs 27042026 11h'!$R:$R,"")</f>
        <v/>
      </c>
      <c r="AN1524" s="18" t="str">
        <f>_xlfn.XLOOKUP(B1524,'[5]cell downs 27042026 17h40'!$B:$B,'[5]cell downs 27042026 17h40'!$R:$R,"")</f>
        <v/>
      </c>
      <c r="AO1524" s="18" t="str">
        <f>_xlfn.XLOOKUP(B1524,'[6]ALL SITES DOWN'!$D:$D,'[6]ALL SITES DOWN'!$J:$J,"")</f>
        <v/>
      </c>
      <c r="AP1524" s="18" t="str">
        <f>_xlfn.XLOOKUP(B1524,'[7]ALL SITES DOWN'!$D:$D,'[7]ALL SITES DOWN'!$J:$J,"")</f>
        <v/>
      </c>
      <c r="AQ1524" s="9" t="str">
        <f>_xlfn.XLOOKUP(B1524,[8]sheet1!$AC:$AC,[8]sheet1!$AF:$AF,"")</f>
        <v/>
      </c>
      <c r="AR1524" s="14"/>
      <c r="AS1524" s="14" t="s">
        <v>5465</v>
      </c>
      <c r="AT1524" s="14" t="str">
        <f>_xlfn.XLOOKUP(B1524,'[9]cell downs 18042026 17h'!$B:$B,'[9]cell downs 18042026 17h'!$B:$B,"")</f>
        <v/>
      </c>
      <c r="AU1524" s="14" t="str">
        <f>_xlfn.XLOOKUP(B1524,'[10]Cells Huawei 19042026 15h'!$B:$B,'[10]Cells Huawei 19042026 15h'!$B:$B,"")</f>
        <v/>
      </c>
      <c r="AV1524" s="9" t="str">
        <f>_xlfn.XLOOKUP(B1524,'[11]cells down 19042026 9H40'!$B:$B,'[11]cells down 19042026 9H40'!$B:$B,"")</f>
        <v/>
      </c>
    </row>
    <row r="1525" spans="1:48" hidden="1" x14ac:dyDescent="0.3">
      <c r="A1525" s="1" t="s">
        <v>3297</v>
      </c>
      <c r="B1525" s="8" t="s">
        <v>3298</v>
      </c>
      <c r="C1525" s="3" t="str">
        <f>_xlfn.XLOOKUP(B1525,'[1]daily break down'!$D:$D,'[1]daily break down'!$E:$E,"")</f>
        <v>EXTREME-NORD</v>
      </c>
      <c r="D1525" s="1" t="s">
        <v>11</v>
      </c>
      <c r="E1525" s="1" t="s">
        <v>96</v>
      </c>
      <c r="F1525" s="3" t="s">
        <v>55</v>
      </c>
      <c r="G1525" s="1" t="s">
        <v>3299</v>
      </c>
      <c r="H1525" s="27" t="str">
        <f>_xlfn.XLOOKUP(B1525,[2]CALCULATION!$B:$B,[2]CALCULATION!$H:$H,"")</f>
        <v>HUAWEI</v>
      </c>
      <c r="I1525" s="26">
        <v>0</v>
      </c>
      <c r="J1525" s="26">
        <v>0</v>
      </c>
      <c r="K1525" s="26">
        <v>0</v>
      </c>
      <c r="L1525" s="26">
        <v>0</v>
      </c>
      <c r="M1525" s="26">
        <v>0</v>
      </c>
      <c r="N1525" s="26">
        <v>0</v>
      </c>
      <c r="O1525" s="26">
        <v>0</v>
      </c>
      <c r="P1525" s="114" t="s">
        <v>6364</v>
      </c>
      <c r="Q1525" s="42" t="s">
        <v>6353</v>
      </c>
      <c r="R1525" s="42"/>
      <c r="S1525" s="41" t="str" cm="1">
        <f t="array" ref="S1525">IFERROR(_xlfn.IFS(
U1525="MPR ISSUE","PDH",
U1525="BSS Hardware Issue","BSS",
U1525="Sites strategiques, MLL, Pylone, etc.","ENVTECH",
U1525="AKTIVCO DEFAUT GE &amp; POWER Cabinet","AKTIVCO",
U1525="AKTIVCO Coupure ENEO &amp; Baisse de tension","AKTIVCO GRID ONLY",
U1525="Coupure ENEO &amp; Baisse de tension","IHS GRID ONLY",
U1525="Defaut GE &amp; POWER Cabinet","IHS",
U1525="Sharing","Partners",
U1525="Sites strategiques &amp; DataCenter","SST &amp; DC",
U1525="Exclu","Exclu",
U1525="SAT","SAT",
U1525="SPARE-ISSUE","SPARE-ISSUE",
U1525="Fiber CAmtel","TRANS_FO_CAMTEL",
U1525="Fiber AOF","Fiber AOF",
U1525="Projet OCM (HUAWEI)","TRAVAUX-HUAWEI",
U1525="Projet OCM (NOKIA)","TRAVAUX-NOKIA",
U1525="ACCESS-ISSUE","ACCESS-ISSUE",
U1525="Projet OCM (ZTE, NOKIA, autres projets)","TRAVAUX OCM",
U1525="No root CAuse","No root cause",
U1525="ODU HS","PDH",
U1525="IP &amp; VLAN","PDH",
U1525="Warehouse HUAWEI","SPARE-ISSUE",
U1525="SPARE-HS","SPARE-ISSUE",
U1525="Power Telco","BSS",U1525="no impacts","no impacts"
),"")</f>
        <v/>
      </c>
      <c r="T1525" s="41" t="str" cm="1">
        <f t="array" ref="T1525">IFERROR(_xlfn.IFS(
U1525="MPR ISSUE","TX ISSUE",
U1525="BSS Hardware Issue","RAN ISSUE",
U1525="Sites strategiques, MLL, Pylone, etc.","ENVTECH",
U1525="AKTIVCO DEFAUT GE &amp; POWER Cabinet","POWER ISSUE",
U1525="AKTIVCO Coupure ENEO &amp; Baisse de tension","POWER ISSUE",
U1525="Coupure ENEO &amp; Baisse de tension","POWER ISSUE",
U1525="Defaut GE &amp; POWER Cabinet","POWER ISSUE",
U1525="Sharing","POWER ISSUE",
U1525="Sites strategiques &amp; DataCenter","POWER ISSUE",
U1525="Exclu","Exclu",
U1525="SAT","TX ISSUE",
U1525="SPARE-ISSUE","SPARE-ISSUE",
U1525="Fiber CAmtel","TX ISSUE",
U1525="Fiber AOF","TX ISSUE",
U1525="Projet OCM (HUAWEI)","TRAVAUX-HUAWEI",
U1525="Projet OCM (NOKIA)","TRAVAUX -NOKIA",
U1525="ACCESS-ISSUE","ACCESS-ISSUE",
U1525="Projet OCM (ZTE, NOKIA, autres projets)","TRAVAUX OCM",
U1525="No root CAuse","No root cause",
U1525="ODU HS","TX ISSUE",
U1525="IP &amp; VLAN","TX ISSUE",
U1525="Warehouse HUAWEI","SPARE-ISSUE",
U1525="SPARE-HS","SPARE-ISSUE",
U1525="Power Telco","RAN ISSUE",U1525="no impacts","no impacts"
),"")</f>
        <v/>
      </c>
      <c r="U1525" s="68"/>
      <c r="V1525" s="41" t="str" cm="1">
        <f t="array" ref="V1525">IFERROR(_xlfn.IFS(
U1525="MPR ISSUE","ACTIVE",
U1525="BSS Hardware Issue","ACTIVE",
U1525="Sites strategiques, MLL, Pylone, etc.","PASSIVE",
U1525="AKTIVCO DEFAUT GE &amp; POWER Cabinet","PASSIVE",
U1525="AKTIVCO Coupure ENEO &amp; Baisse de tension","PASSIVE",
U1525="Coupure ENEO &amp; Baisse de tension","PASSIVE",
U1525="Defaut GE &amp; POWER Cabinet","PASSIVE",
U1525="Sharing","PASSIVE",
U1525="Sites strategiques &amp; DataCenter","PASSIVE",
U1525="Exclu","Exclu",
U1525="SAT","ACTIVE",
U1525="SPARE-ISSUE","SPARE-ISSUE",
U1525="Fiber CAmtel","ACTIVE",
U1525="Fiber AOF","ACTIVE",
U1525="Projet OCM (HUAWEI)","PLANNED WORKS",
U1525="Projet OCM (NOKIA)","PLANNED WORKS",
U1525="ACCESS-ISSUE","ACCESS-ISSUE",
U1525="Projet OCM (ZTE, NOKIA, autres projets)","PLANNED WORKS",
U1525="No root CAuse","No root cause",
U1525="ODU HS","ACTIVE",
U1525="IP &amp; VLAN","ACTIVE",
U1525="Warehouse HUAWEI","SPARE-ISSUE",
U1525="SPARE-HS","SPARE-ISSUE",
U1525="Power Telco","ACTIVE", U1525="no impacts","no impacts"
),"")</f>
        <v/>
      </c>
      <c r="W1525" s="113"/>
      <c r="X1525" s="113"/>
      <c r="Y1525" s="113"/>
      <c r="Z1525" s="113"/>
      <c r="AA1525" s="113"/>
      <c r="AB1525" s="17" t="s">
        <v>5465</v>
      </c>
      <c r="AC1525" s="17" t="str">
        <f>_xlfn.XLOOKUP(B1525,'INCIDENT-04-27-2026'!E:E,'INCIDENT-04-27-2026'!F:F,"")</f>
        <v/>
      </c>
      <c r="AD1525" s="9"/>
      <c r="AE1525" s="7" t="s">
        <v>5465</v>
      </c>
      <c r="AF1525" s="6" t="str">
        <f>_xlfn.XLOOKUP(B1525,'[13]Input_27-04'!$B:$B,'[13]Input_27-04'!$M:$M,"")</f>
        <v/>
      </c>
      <c r="AG1525" s="7"/>
      <c r="AH1525" s="3"/>
      <c r="AI1525" s="18" t="str">
        <f>_xlfn.XLOOKUP(B1525,'[3]Cells Huawei 27042026 10h'!$B:$B,'[3]Cells Huawei 27042026 10h'!$T:$T,"")</f>
        <v/>
      </c>
      <c r="AJ1525" s="18" t="str">
        <f>_xlfn.XLOOKUP(B1525,'[3]Cells Huawei 27042026 15h'!$B:$B,'[3]Cells Huawei 27042026 15h'!$T:$T,"")</f>
        <v/>
      </c>
      <c r="AK1525" s="18" t="str">
        <f>_xlfn.XLOOKUP(B1525,'[4]cells down 27042026 11h28'!$B:$B,'[4]cells down 27042026 11h28'!$R:$R,"")</f>
        <v/>
      </c>
      <c r="AL1525" s="18" t="str">
        <f>_xlfn.XLOOKUP(B1525,'[4]cells down 27042026 18h01'!$B:$B,'[4]cells down 27042026 18h01'!$R:$R,"")</f>
        <v/>
      </c>
      <c r="AM1525" s="18" t="str">
        <f>_xlfn.XLOOKUP(B1525,'[5]cell downs 27042026 11h'!$B:$B,'[5]cell downs 27042026 11h'!$R:$R,"")</f>
        <v/>
      </c>
      <c r="AN1525" s="18" t="str">
        <f>_xlfn.XLOOKUP(B1525,'[5]cell downs 27042026 17h40'!$B:$B,'[5]cell downs 27042026 17h40'!$R:$R,"")</f>
        <v/>
      </c>
      <c r="AO1525" s="18" t="str">
        <f>_xlfn.XLOOKUP(B1525,'[6]ALL SITES DOWN'!$D:$D,'[6]ALL SITES DOWN'!$J:$J,"")</f>
        <v/>
      </c>
      <c r="AP1525" s="18" t="str">
        <f>_xlfn.XLOOKUP(B1525,'[7]ALL SITES DOWN'!$D:$D,'[7]ALL SITES DOWN'!$J:$J,"")</f>
        <v/>
      </c>
      <c r="AQ1525" s="9" t="str">
        <f>_xlfn.XLOOKUP(B1525,[8]sheet1!$AC:$AC,[8]sheet1!$AF:$AF,"")</f>
        <v/>
      </c>
      <c r="AR1525" s="14"/>
      <c r="AS1525" s="14" t="s">
        <v>5465</v>
      </c>
      <c r="AT1525" s="14" t="str">
        <f>_xlfn.XLOOKUP(B1525,'[9]cell downs 18042026 17h'!$B:$B,'[9]cell downs 18042026 17h'!$B:$B,"")</f>
        <v/>
      </c>
      <c r="AU1525" s="14" t="str">
        <f>_xlfn.XLOOKUP(B1525,'[10]Cells Huawei 19042026 15h'!$B:$B,'[10]Cells Huawei 19042026 15h'!$B:$B,"")</f>
        <v/>
      </c>
      <c r="AV1525" s="9" t="str">
        <f>_xlfn.XLOOKUP(B1525,'[11]cells down 19042026 9H40'!$B:$B,'[11]cells down 19042026 9H40'!$B:$B,"")</f>
        <v/>
      </c>
    </row>
    <row r="1526" spans="1:48" hidden="1" x14ac:dyDescent="0.3">
      <c r="A1526" s="1" t="s">
        <v>3306</v>
      </c>
      <c r="B1526" s="8" t="s">
        <v>3307</v>
      </c>
      <c r="C1526" s="3" t="str">
        <f>_xlfn.XLOOKUP(B1526,'[1]daily break down'!$D:$D,'[1]daily break down'!$E:$E,"")</f>
        <v>EXTREME-NORD</v>
      </c>
      <c r="D1526" s="1" t="s">
        <v>11</v>
      </c>
      <c r="E1526" s="1" t="s">
        <v>96</v>
      </c>
      <c r="F1526" s="3" t="s">
        <v>55</v>
      </c>
      <c r="G1526" s="1" t="s">
        <v>3072</v>
      </c>
      <c r="H1526" s="27" t="str">
        <f>_xlfn.XLOOKUP(B1526,[2]CALCULATION!$B:$B,[2]CALCULATION!$H:$H,"")</f>
        <v>HUAWEI</v>
      </c>
      <c r="I1526" s="26">
        <v>0</v>
      </c>
      <c r="J1526" s="26">
        <v>0</v>
      </c>
      <c r="K1526" s="26">
        <v>0</v>
      </c>
      <c r="L1526" s="26">
        <v>0</v>
      </c>
      <c r="M1526" s="26">
        <v>0</v>
      </c>
      <c r="N1526" s="26">
        <v>0</v>
      </c>
      <c r="O1526" s="26">
        <v>0</v>
      </c>
      <c r="P1526" s="114" t="s">
        <v>6364</v>
      </c>
      <c r="Q1526" s="42" t="s">
        <v>6353</v>
      </c>
      <c r="R1526" s="42"/>
      <c r="S1526" s="41" t="str" cm="1">
        <f t="array" ref="S1526">IFERROR(_xlfn.IFS(
U1526="MPR ISSUE","PDH",
U1526="BSS Hardware Issue","BSS",
U1526="Sites strategiques, MLL, Pylone, etc.","ENVTECH",
U1526="AKTIVCO DEFAUT GE &amp; POWER Cabinet","AKTIVCO",
U1526="AKTIVCO Coupure ENEO &amp; Baisse de tension","AKTIVCO GRID ONLY",
U1526="Coupure ENEO &amp; Baisse de tension","IHS GRID ONLY",
U1526="Defaut GE &amp; POWER Cabinet","IHS",
U1526="Sharing","Partners",
U1526="Sites strategiques &amp; DataCenter","SST &amp; DC",
U1526="Exclu","Exclu",
U1526="SAT","SAT",
U1526="SPARE-ISSUE","SPARE-ISSUE",
U1526="Fiber CAmtel","TRANS_FO_CAMTEL",
U1526="Fiber AOF","Fiber AOF",
U1526="Projet OCM (HUAWEI)","TRAVAUX-HUAWEI",
U1526="Projet OCM (NOKIA)","TRAVAUX-NOKIA",
U1526="ACCESS-ISSUE","ACCESS-ISSUE",
U1526="Projet OCM (ZTE, NOKIA, autres projets)","TRAVAUX OCM",
U1526="No root CAuse","No root cause",
U1526="ODU HS","PDH",
U1526="IP &amp; VLAN","PDH",
U1526="Warehouse HUAWEI","SPARE-ISSUE",
U1526="SPARE-HS","SPARE-ISSUE",
U1526="Power Telco","BSS",U1526="no impacts","no impacts"
),"")</f>
        <v/>
      </c>
      <c r="T1526" s="41" t="str" cm="1">
        <f t="array" ref="T1526">IFERROR(_xlfn.IFS(
U1526="MPR ISSUE","TX ISSUE",
U1526="BSS Hardware Issue","RAN ISSUE",
U1526="Sites strategiques, MLL, Pylone, etc.","ENVTECH",
U1526="AKTIVCO DEFAUT GE &amp; POWER Cabinet","POWER ISSUE",
U1526="AKTIVCO Coupure ENEO &amp; Baisse de tension","POWER ISSUE",
U1526="Coupure ENEO &amp; Baisse de tension","POWER ISSUE",
U1526="Defaut GE &amp; POWER Cabinet","POWER ISSUE",
U1526="Sharing","POWER ISSUE",
U1526="Sites strategiques &amp; DataCenter","POWER ISSUE",
U1526="Exclu","Exclu",
U1526="SAT","TX ISSUE",
U1526="SPARE-ISSUE","SPARE-ISSUE",
U1526="Fiber CAmtel","TX ISSUE",
U1526="Fiber AOF","TX ISSUE",
U1526="Projet OCM (HUAWEI)","TRAVAUX-HUAWEI",
U1526="Projet OCM (NOKIA)","TRAVAUX -NOKIA",
U1526="ACCESS-ISSUE","ACCESS-ISSUE",
U1526="Projet OCM (ZTE, NOKIA, autres projets)","TRAVAUX OCM",
U1526="No root CAuse","No root cause",
U1526="ODU HS","TX ISSUE",
U1526="IP &amp; VLAN","TX ISSUE",
U1526="Warehouse HUAWEI","SPARE-ISSUE",
U1526="SPARE-HS","SPARE-ISSUE",
U1526="Power Telco","RAN ISSUE",U1526="no impacts","no impacts"
),"")</f>
        <v/>
      </c>
      <c r="U1526" s="68"/>
      <c r="V1526" s="41" t="str" cm="1">
        <f t="array" ref="V1526">IFERROR(_xlfn.IFS(
U1526="MPR ISSUE","ACTIVE",
U1526="BSS Hardware Issue","ACTIVE",
U1526="Sites strategiques, MLL, Pylone, etc.","PASSIVE",
U1526="AKTIVCO DEFAUT GE &amp; POWER Cabinet","PASSIVE",
U1526="AKTIVCO Coupure ENEO &amp; Baisse de tension","PASSIVE",
U1526="Coupure ENEO &amp; Baisse de tension","PASSIVE",
U1526="Defaut GE &amp; POWER Cabinet","PASSIVE",
U1526="Sharing","PASSIVE",
U1526="Sites strategiques &amp; DataCenter","PASSIVE",
U1526="Exclu","Exclu",
U1526="SAT","ACTIVE",
U1526="SPARE-ISSUE","SPARE-ISSUE",
U1526="Fiber CAmtel","ACTIVE",
U1526="Fiber AOF","ACTIVE",
U1526="Projet OCM (HUAWEI)","PLANNED WORKS",
U1526="Projet OCM (NOKIA)","PLANNED WORKS",
U1526="ACCESS-ISSUE","ACCESS-ISSUE",
U1526="Projet OCM (ZTE, NOKIA, autres projets)","PLANNED WORKS",
U1526="No root CAuse","No root cause",
U1526="ODU HS","ACTIVE",
U1526="IP &amp; VLAN","ACTIVE",
U1526="Warehouse HUAWEI","SPARE-ISSUE",
U1526="SPARE-HS","SPARE-ISSUE",
U1526="Power Telco","ACTIVE", U1526="no impacts","no impacts"
),"")</f>
        <v/>
      </c>
      <c r="W1526" s="113"/>
      <c r="X1526" s="113"/>
      <c r="Y1526" s="113"/>
      <c r="Z1526" s="113"/>
      <c r="AA1526" s="113"/>
      <c r="AB1526" s="17" t="s">
        <v>5465</v>
      </c>
      <c r="AC1526" s="17" t="str">
        <f>_xlfn.XLOOKUP(B1526,'INCIDENT-04-27-2026'!E:E,'INCIDENT-04-27-2026'!F:F,"")</f>
        <v/>
      </c>
      <c r="AD1526" s="9"/>
      <c r="AE1526" s="7" t="s">
        <v>5465</v>
      </c>
      <c r="AF1526" s="6" t="str">
        <f>_xlfn.XLOOKUP(B1526,'[13]Input_27-04'!$B:$B,'[13]Input_27-04'!$M:$M,"")</f>
        <v/>
      </c>
      <c r="AG1526" s="7"/>
      <c r="AH1526" s="3"/>
      <c r="AI1526" s="18" t="str">
        <f>_xlfn.XLOOKUP(B1526,'[3]Cells Huawei 27042026 10h'!$B:$B,'[3]Cells Huawei 27042026 10h'!$T:$T,"")</f>
        <v/>
      </c>
      <c r="AJ1526" s="18" t="str">
        <f>_xlfn.XLOOKUP(B1526,'[3]Cells Huawei 27042026 15h'!$B:$B,'[3]Cells Huawei 27042026 15h'!$T:$T,"")</f>
        <v/>
      </c>
      <c r="AK1526" s="18" t="str">
        <f>_xlfn.XLOOKUP(B1526,'[4]cells down 27042026 11h28'!$B:$B,'[4]cells down 27042026 11h28'!$R:$R,"")</f>
        <v/>
      </c>
      <c r="AL1526" s="18" t="str">
        <f>_xlfn.XLOOKUP(B1526,'[4]cells down 27042026 18h01'!$B:$B,'[4]cells down 27042026 18h01'!$R:$R,"")</f>
        <v/>
      </c>
      <c r="AM1526" s="18" t="str">
        <f>_xlfn.XLOOKUP(B1526,'[5]cell downs 27042026 11h'!$B:$B,'[5]cell downs 27042026 11h'!$R:$R,"")</f>
        <v/>
      </c>
      <c r="AN1526" s="18" t="str">
        <f>_xlfn.XLOOKUP(B1526,'[5]cell downs 27042026 17h40'!$B:$B,'[5]cell downs 27042026 17h40'!$R:$R,"")</f>
        <v/>
      </c>
      <c r="AO1526" s="18" t="str">
        <f>_xlfn.XLOOKUP(B1526,'[6]ALL SITES DOWN'!$D:$D,'[6]ALL SITES DOWN'!$J:$J,"")</f>
        <v/>
      </c>
      <c r="AP1526" s="18" t="str">
        <f>_xlfn.XLOOKUP(B1526,'[7]ALL SITES DOWN'!$D:$D,'[7]ALL SITES DOWN'!$J:$J,"")</f>
        <v/>
      </c>
      <c r="AQ1526" s="9" t="str">
        <f>_xlfn.XLOOKUP(B1526,[8]sheet1!$AC:$AC,[8]sheet1!$AF:$AF,"")</f>
        <v/>
      </c>
      <c r="AR1526" s="14"/>
      <c r="AS1526" s="14" t="s">
        <v>5465</v>
      </c>
      <c r="AT1526" s="14" t="str">
        <f>_xlfn.XLOOKUP(B1526,'[9]cell downs 18042026 17h'!$B:$B,'[9]cell downs 18042026 17h'!$B:$B,"")</f>
        <v/>
      </c>
      <c r="AU1526" s="14" t="str">
        <f>_xlfn.XLOOKUP(B1526,'[10]Cells Huawei 19042026 15h'!$B:$B,'[10]Cells Huawei 19042026 15h'!$B:$B,"")</f>
        <v/>
      </c>
      <c r="AV1526" s="9" t="str">
        <f>_xlfn.XLOOKUP(B1526,'[11]cells down 19042026 9H40'!$B:$B,'[11]cells down 19042026 9H40'!$B:$B,"")</f>
        <v/>
      </c>
    </row>
    <row r="1527" spans="1:48" hidden="1" x14ac:dyDescent="0.3">
      <c r="A1527" s="1" t="s">
        <v>3361</v>
      </c>
      <c r="B1527" s="8" t="s">
        <v>3362</v>
      </c>
      <c r="C1527" s="3" t="str">
        <f>_xlfn.XLOOKUP(B1527,'[1]daily break down'!$D:$D,'[1]daily break down'!$E:$E,"")</f>
        <v>EXTREME-NORD</v>
      </c>
      <c r="D1527" s="1" t="s">
        <v>11</v>
      </c>
      <c r="E1527" s="1" t="s">
        <v>66</v>
      </c>
      <c r="F1527" s="3" t="s">
        <v>55</v>
      </c>
      <c r="G1527" s="1" t="s">
        <v>3361</v>
      </c>
      <c r="H1527" s="28" t="str">
        <f>_xlfn.XLOOKUP(B1527,[2]CALCULATION!$B:$B,[2]CALCULATION!$H:$H,"")</f>
        <v>NOKIA</v>
      </c>
      <c r="I1527" s="26">
        <v>0</v>
      </c>
      <c r="J1527" s="26">
        <v>0</v>
      </c>
      <c r="K1527" s="26">
        <v>0</v>
      </c>
      <c r="L1527" s="26">
        <v>0</v>
      </c>
      <c r="M1527" s="26">
        <v>0</v>
      </c>
      <c r="N1527" s="26">
        <v>0</v>
      </c>
      <c r="O1527" s="26">
        <v>0</v>
      </c>
      <c r="P1527" s="114" t="s">
        <v>6364</v>
      </c>
      <c r="Q1527" s="42" t="s">
        <v>6353</v>
      </c>
      <c r="R1527" s="42"/>
      <c r="S1527" s="41" t="str" cm="1">
        <f t="array" ref="S1527">IFERROR(_xlfn.IFS(
U1527="MPR ISSUE","PDH",
U1527="BSS Hardware Issue","BSS",
U1527="Sites strategiques, MLL, Pylone, etc.","ENVTECH",
U1527="AKTIVCO DEFAUT GE &amp; POWER Cabinet","AKTIVCO",
U1527="AKTIVCO Coupure ENEO &amp; Baisse de tension","AKTIVCO GRID ONLY",
U1527="Coupure ENEO &amp; Baisse de tension","IHS GRID ONLY",
U1527="Defaut GE &amp; POWER Cabinet","IHS",
U1527="Sharing","Partners",
U1527="Sites strategiques &amp; DataCenter","SST &amp; DC",
U1527="Exclu","Exclu",
U1527="SAT","SAT",
U1527="SPARE-ISSUE","SPARE-ISSUE",
U1527="Fiber CAmtel","TRANS_FO_CAMTEL",
U1527="Fiber AOF","Fiber AOF",
U1527="Projet OCM (HUAWEI)","TRAVAUX-HUAWEI",
U1527="Projet OCM (NOKIA)","TRAVAUX-NOKIA",
U1527="ACCESS-ISSUE","ACCESS-ISSUE",
U1527="Projet OCM (ZTE, NOKIA, autres projets)","TRAVAUX OCM",
U1527="No root CAuse","No root cause",
U1527="ODU HS","PDH",
U1527="IP &amp; VLAN","PDH",
U1527="Warehouse HUAWEI","SPARE-ISSUE",
U1527="SPARE-HS","SPARE-ISSUE",
U1527="Power Telco","BSS",U1527="no impacts","no impacts"
),"")</f>
        <v/>
      </c>
      <c r="T1527" s="41" t="str" cm="1">
        <f t="array" ref="T1527">IFERROR(_xlfn.IFS(
U1527="MPR ISSUE","TX ISSUE",
U1527="BSS Hardware Issue","RAN ISSUE",
U1527="Sites strategiques, MLL, Pylone, etc.","ENVTECH",
U1527="AKTIVCO DEFAUT GE &amp; POWER Cabinet","POWER ISSUE",
U1527="AKTIVCO Coupure ENEO &amp; Baisse de tension","POWER ISSUE",
U1527="Coupure ENEO &amp; Baisse de tension","POWER ISSUE",
U1527="Defaut GE &amp; POWER Cabinet","POWER ISSUE",
U1527="Sharing","POWER ISSUE",
U1527="Sites strategiques &amp; DataCenter","POWER ISSUE",
U1527="Exclu","Exclu",
U1527="SAT","TX ISSUE",
U1527="SPARE-ISSUE","SPARE-ISSUE",
U1527="Fiber CAmtel","TX ISSUE",
U1527="Fiber AOF","TX ISSUE",
U1527="Projet OCM (HUAWEI)","TRAVAUX-HUAWEI",
U1527="Projet OCM (NOKIA)","TRAVAUX -NOKIA",
U1527="ACCESS-ISSUE","ACCESS-ISSUE",
U1527="Projet OCM (ZTE, NOKIA, autres projets)","TRAVAUX OCM",
U1527="No root CAuse","No root cause",
U1527="ODU HS","TX ISSUE",
U1527="IP &amp; VLAN","TX ISSUE",
U1527="Warehouse HUAWEI","SPARE-ISSUE",
U1527="SPARE-HS","SPARE-ISSUE",
U1527="Power Telco","RAN ISSUE",U1527="no impacts","no impacts"
),"")</f>
        <v/>
      </c>
      <c r="U1527" s="68"/>
      <c r="V1527" s="41" t="str" cm="1">
        <f t="array" ref="V1527">IFERROR(_xlfn.IFS(
U1527="MPR ISSUE","ACTIVE",
U1527="BSS Hardware Issue","ACTIVE",
U1527="Sites strategiques, MLL, Pylone, etc.","PASSIVE",
U1527="AKTIVCO DEFAUT GE &amp; POWER Cabinet","PASSIVE",
U1527="AKTIVCO Coupure ENEO &amp; Baisse de tension","PASSIVE",
U1527="Coupure ENEO &amp; Baisse de tension","PASSIVE",
U1527="Defaut GE &amp; POWER Cabinet","PASSIVE",
U1527="Sharing","PASSIVE",
U1527="Sites strategiques &amp; DataCenter","PASSIVE",
U1527="Exclu","Exclu",
U1527="SAT","ACTIVE",
U1527="SPARE-ISSUE","SPARE-ISSUE",
U1527="Fiber CAmtel","ACTIVE",
U1527="Fiber AOF","ACTIVE",
U1527="Projet OCM (HUAWEI)","PLANNED WORKS",
U1527="Projet OCM (NOKIA)","PLANNED WORKS",
U1527="ACCESS-ISSUE","ACCESS-ISSUE",
U1527="Projet OCM (ZTE, NOKIA, autres projets)","PLANNED WORKS",
U1527="No root CAuse","No root cause",
U1527="ODU HS","ACTIVE",
U1527="IP &amp; VLAN","ACTIVE",
U1527="Warehouse HUAWEI","SPARE-ISSUE",
U1527="SPARE-HS","SPARE-ISSUE",
U1527="Power Telco","ACTIVE", U1527="no impacts","no impacts"
),"")</f>
        <v/>
      </c>
      <c r="W1527" s="113"/>
      <c r="X1527" s="113"/>
      <c r="Y1527" s="113"/>
      <c r="Z1527" s="113"/>
      <c r="AA1527" s="113"/>
      <c r="AB1527" s="17" t="s">
        <v>5465</v>
      </c>
      <c r="AC1527" s="17" t="str">
        <f>_xlfn.XLOOKUP(B1527,'INCIDENT-04-27-2026'!E:E,'INCIDENT-04-27-2026'!F:F,"")</f>
        <v/>
      </c>
      <c r="AD1527" s="9"/>
      <c r="AE1527" s="7" t="s">
        <v>5465</v>
      </c>
      <c r="AF1527" s="6" t="str">
        <f>_xlfn.XLOOKUP(B1527,'[13]Input_27-04'!$B:$B,'[13]Input_27-04'!$M:$M,"")</f>
        <v/>
      </c>
      <c r="AG1527" s="7"/>
      <c r="AH1527" s="3"/>
      <c r="AI1527" s="18" t="str">
        <f>_xlfn.XLOOKUP(B1527,'[3]Cells Huawei 27042026 10h'!$B:$B,'[3]Cells Huawei 27042026 10h'!$T:$T,"")</f>
        <v/>
      </c>
      <c r="AJ1527" s="18" t="str">
        <f>_xlfn.XLOOKUP(B1527,'[3]Cells Huawei 27042026 15h'!$B:$B,'[3]Cells Huawei 27042026 15h'!$T:$T,"")</f>
        <v/>
      </c>
      <c r="AK1527" s="18" t="str">
        <f>_xlfn.XLOOKUP(B1527,'[4]cells down 27042026 11h28'!$B:$B,'[4]cells down 27042026 11h28'!$R:$R,"")</f>
        <v/>
      </c>
      <c r="AL1527" s="18" t="str">
        <f>_xlfn.XLOOKUP(B1527,'[4]cells down 27042026 18h01'!$B:$B,'[4]cells down 27042026 18h01'!$R:$R,"")</f>
        <v/>
      </c>
      <c r="AM1527" s="18" t="str">
        <f>_xlfn.XLOOKUP(B1527,'[5]cell downs 27042026 11h'!$B:$B,'[5]cell downs 27042026 11h'!$R:$R,"")</f>
        <v/>
      </c>
      <c r="AN1527" s="18" t="str">
        <f>_xlfn.XLOOKUP(B1527,'[5]cell downs 27042026 17h40'!$B:$B,'[5]cell downs 27042026 17h40'!$R:$R,"")</f>
        <v/>
      </c>
      <c r="AO1527" s="18" t="str">
        <f>_xlfn.XLOOKUP(B1527,'[6]ALL SITES DOWN'!$D:$D,'[6]ALL SITES DOWN'!$J:$J,"")</f>
        <v/>
      </c>
      <c r="AP1527" s="18" t="str">
        <f>_xlfn.XLOOKUP(B1527,'[7]ALL SITES DOWN'!$D:$D,'[7]ALL SITES DOWN'!$J:$J,"")</f>
        <v/>
      </c>
      <c r="AQ1527" s="9" t="str">
        <f>_xlfn.XLOOKUP(B1527,[8]sheet1!$AC:$AC,[8]sheet1!$AF:$AF,"")</f>
        <v/>
      </c>
      <c r="AR1527" s="14"/>
      <c r="AS1527" s="14" t="s">
        <v>5465</v>
      </c>
      <c r="AT1527" s="14" t="str">
        <f>_xlfn.XLOOKUP(B1527,'[9]cell downs 18042026 17h'!$B:$B,'[9]cell downs 18042026 17h'!$B:$B,"")</f>
        <v/>
      </c>
      <c r="AU1527" s="14" t="str">
        <f>_xlfn.XLOOKUP(B1527,'[10]Cells Huawei 19042026 15h'!$B:$B,'[10]Cells Huawei 19042026 15h'!$B:$B,"")</f>
        <v/>
      </c>
      <c r="AV1527" s="9" t="str">
        <f>_xlfn.XLOOKUP(B1527,'[11]cells down 19042026 9H40'!$B:$B,'[11]cells down 19042026 9H40'!$B:$B,"")</f>
        <v/>
      </c>
    </row>
    <row r="1528" spans="1:48" hidden="1" x14ac:dyDescent="0.3">
      <c r="A1528" s="1" t="s">
        <v>2492</v>
      </c>
      <c r="B1528" s="8" t="s">
        <v>2493</v>
      </c>
      <c r="C1528" s="3" t="str">
        <f>_xlfn.XLOOKUP(B1528,'[1]daily break down'!$D:$D,'[1]daily break down'!$E:$E,"")</f>
        <v>Douala</v>
      </c>
      <c r="D1528" s="1" t="s">
        <v>11</v>
      </c>
      <c r="E1528" s="1" t="s">
        <v>12</v>
      </c>
      <c r="F1528" s="3" t="s">
        <v>31</v>
      </c>
      <c r="G1528" s="1" t="s">
        <v>32</v>
      </c>
      <c r="H1528" s="29" t="str">
        <f>_xlfn.XLOOKUP(B1528,[2]CALCULATION!$B:$B,[2]CALCULATION!$H:$H,"")</f>
        <v>ZTE</v>
      </c>
      <c r="I1528" s="26">
        <v>0</v>
      </c>
      <c r="J1528" s="26">
        <v>0</v>
      </c>
      <c r="K1528" s="26">
        <v>0</v>
      </c>
      <c r="L1528" s="26">
        <v>0</v>
      </c>
      <c r="M1528" s="26">
        <v>0</v>
      </c>
      <c r="N1528" s="26">
        <v>0</v>
      </c>
      <c r="O1528" s="26">
        <v>0</v>
      </c>
      <c r="P1528" s="114" t="s">
        <v>6364</v>
      </c>
      <c r="Q1528" s="42" t="s">
        <v>5538</v>
      </c>
      <c r="R1528" s="42"/>
      <c r="S1528" s="41" t="str" cm="1">
        <f t="array" ref="S1528">IFERROR(_xlfn.IFS(
U1528="MPR ISSUE","PDH",
U1528="BSS Hardware Issue","BSS",
U1528="Sites strategiques, MLL, Pylone, etc.","ENVTECH",
U1528="AKTIVCO DEFAUT GE &amp; POWER Cabinet","AKTIVCO",
U1528="AKTIVCO Coupure ENEO &amp; Baisse de tension","AKTIVCO GRID ONLY",
U1528="Coupure ENEO &amp; Baisse de tension","IHS GRID ONLY",
U1528="Defaut GE &amp; POWER Cabinet","IHS",
U1528="Sharing","Partners",
U1528="Sites strategiques &amp; DataCenter","SST &amp; DC",
U1528="Exclu","Exclu",
U1528="SAT","SAT",
U1528="SPARE-ISSUE","SPARE-ISSUE",
U1528="Fiber CAmtel","TRANS_FO_CAMTEL",
U1528="Fiber AOF","Fiber AOF",
U1528="Projet OCM (HUAWEI)","TRAVAUX-HUAWEI",
U1528="Projet OCM (NOKIA)","TRAVAUX-NOKIA",
U1528="ACCESS-ISSUE","ACCESS-ISSUE",
U1528="Projet OCM (ZTE, NOKIA, autres projets)","TRAVAUX OCM",
U1528="No root CAuse","No root cause",
U1528="ODU HS","PDH",
U1528="IP &amp; VLAN","PDH",
U1528="Warehouse HUAWEI","SPARE-ISSUE",
U1528="SPARE-HS","SPARE-ISSUE",
U1528="Power Telco","BSS",U1528="no impacts","no impacts"
),"")</f>
        <v>No root cause</v>
      </c>
      <c r="T1528" s="41" t="str" cm="1">
        <f t="array" ref="T1528">IFERROR(_xlfn.IFS(
U1528="MPR ISSUE","TX ISSUE",
U1528="BSS Hardware Issue","RAN ISSUE",
U1528="Sites strategiques, MLL, Pylone, etc.","ENVTECH",
U1528="AKTIVCO DEFAUT GE &amp; POWER Cabinet","POWER ISSUE",
U1528="AKTIVCO Coupure ENEO &amp; Baisse de tension","POWER ISSUE",
U1528="Coupure ENEO &amp; Baisse de tension","POWER ISSUE",
U1528="Defaut GE &amp; POWER Cabinet","POWER ISSUE",
U1528="Sharing","POWER ISSUE",
U1528="Sites strategiques &amp; DataCenter","POWER ISSUE",
U1528="Exclu","Exclu",
U1528="SAT","TX ISSUE",
U1528="SPARE-ISSUE","SPARE-ISSUE",
U1528="Fiber CAmtel","TX ISSUE",
U1528="Fiber AOF","TX ISSUE",
U1528="Projet OCM (HUAWEI)","TRAVAUX-HUAWEI",
U1528="Projet OCM (NOKIA)","TRAVAUX -NOKIA",
U1528="ACCESS-ISSUE","ACCESS-ISSUE",
U1528="Projet OCM (ZTE, NOKIA, autres projets)","TRAVAUX OCM",
U1528="No root CAuse","No root cause",
U1528="ODU HS","TX ISSUE",
U1528="IP &amp; VLAN","TX ISSUE",
U1528="Warehouse HUAWEI","SPARE-ISSUE",
U1528="SPARE-HS","SPARE-ISSUE",
U1528="Power Telco","RAN ISSUE",U1528="no impacts","no impacts"
),"")</f>
        <v>No root cause</v>
      </c>
      <c r="U1528" s="68" t="s">
        <v>5691</v>
      </c>
      <c r="V1528" s="41" t="str" cm="1">
        <f t="array" ref="V1528">IFERROR(_xlfn.IFS(
U1528="MPR ISSUE","ACTIVE",
U1528="BSS Hardware Issue","ACTIVE",
U1528="Sites strategiques, MLL, Pylone, etc.","PASSIVE",
U1528="AKTIVCO DEFAUT GE &amp; POWER Cabinet","PASSIVE",
U1528="AKTIVCO Coupure ENEO &amp; Baisse de tension","PASSIVE",
U1528="Coupure ENEO &amp; Baisse de tension","PASSIVE",
U1528="Defaut GE &amp; POWER Cabinet","PASSIVE",
U1528="Sharing","PASSIVE",
U1528="Sites strategiques &amp; DataCenter","PASSIVE",
U1528="Exclu","Exclu",
U1528="SAT","ACTIVE",
U1528="SPARE-ISSUE","SPARE-ISSUE",
U1528="Fiber CAmtel","ACTIVE",
U1528="Fiber AOF","ACTIVE",
U1528="Projet OCM (HUAWEI)","PLANNED WORKS",
U1528="Projet OCM (NOKIA)","PLANNED WORKS",
U1528="ACCESS-ISSUE","ACCESS-ISSUE",
U1528="Projet OCM (ZTE, NOKIA, autres projets)","PLANNED WORKS",
U1528="No root CAuse","No root cause",
U1528="ODU HS","ACTIVE",
U1528="IP &amp; VLAN","ACTIVE",
U1528="Warehouse HUAWEI","SPARE-ISSUE",
U1528="SPARE-HS","SPARE-ISSUE",
U1528="Power Telco","ACTIVE", U1528="no impacts","no impacts"
),"")</f>
        <v>No root cause</v>
      </c>
      <c r="W1528" s="113"/>
      <c r="X1528" s="113"/>
      <c r="Y1528" s="113"/>
      <c r="Z1528" s="113"/>
      <c r="AA1528" s="113"/>
      <c r="AB1528" s="17" t="s">
        <v>5465</v>
      </c>
      <c r="AC1528" s="17" t="str">
        <f>_xlfn.XLOOKUP(B1528,'INCIDENT-04-27-2026'!E:E,'INCIDENT-04-27-2026'!F:F,"")</f>
        <v/>
      </c>
      <c r="AD1528" s="9"/>
      <c r="AE1528" s="7" t="s">
        <v>5465</v>
      </c>
      <c r="AF1528" s="6" t="str">
        <f>_xlfn.XLOOKUP(B1528,'[13]Input_27-04'!$B:$B,'[13]Input_27-04'!$M:$M,"")</f>
        <v/>
      </c>
      <c r="AG1528" s="7"/>
      <c r="AH1528" s="3"/>
      <c r="AI1528" s="18" t="str">
        <f>_xlfn.XLOOKUP(B1528,'[3]Cells Huawei 27042026 10h'!$B:$B,'[3]Cells Huawei 27042026 10h'!$T:$T,"")</f>
        <v/>
      </c>
      <c r="AJ1528" s="18" t="str">
        <f>_xlfn.XLOOKUP(B1528,'[3]Cells Huawei 27042026 15h'!$B:$B,'[3]Cells Huawei 27042026 15h'!$T:$T,"")</f>
        <v/>
      </c>
      <c r="AK1528" s="18" t="str">
        <f>_xlfn.XLOOKUP(B1528,'[4]cells down 27042026 11h28'!$B:$B,'[4]cells down 27042026 11h28'!$R:$R,"")</f>
        <v/>
      </c>
      <c r="AL1528" s="18" t="str">
        <f>_xlfn.XLOOKUP(B1528,'[4]cells down 27042026 18h01'!$B:$B,'[4]cells down 27042026 18h01'!$R:$R,"")</f>
        <v/>
      </c>
      <c r="AM1528" s="18" t="str">
        <f>_xlfn.XLOOKUP(B1528,'[5]cell downs 27042026 11h'!$B:$B,'[5]cell downs 27042026 11h'!$R:$R,"")</f>
        <v/>
      </c>
      <c r="AN1528" s="18" t="str">
        <f>_xlfn.XLOOKUP(B1528,'[5]cell downs 27042026 17h40'!$B:$B,'[5]cell downs 27042026 17h40'!$R:$R,"")</f>
        <v/>
      </c>
      <c r="AO1528" s="18" t="str">
        <f>_xlfn.XLOOKUP(B1528,'[6]ALL SITES DOWN'!$D:$D,'[6]ALL SITES DOWN'!$J:$J,"")</f>
        <v/>
      </c>
      <c r="AP1528" s="18" t="str">
        <f>_xlfn.XLOOKUP(B1528,'[7]ALL SITES DOWN'!$D:$D,'[7]ALL SITES DOWN'!$J:$J,"")</f>
        <v/>
      </c>
      <c r="AQ1528" s="9" t="str">
        <f>_xlfn.XLOOKUP(B1528,[8]sheet1!$AC:$AC,[8]sheet1!$AF:$AF,"")</f>
        <v/>
      </c>
      <c r="AR1528" s="14"/>
      <c r="AS1528" s="14" t="s">
        <v>5465</v>
      </c>
      <c r="AT1528" s="14" t="str">
        <f>_xlfn.XLOOKUP(B1528,'[9]cell downs 18042026 17h'!$B:$B,'[9]cell downs 18042026 17h'!$B:$B,"")</f>
        <v/>
      </c>
      <c r="AU1528" s="14" t="str">
        <f>_xlfn.XLOOKUP(B1528,'[10]Cells Huawei 19042026 15h'!$B:$B,'[10]Cells Huawei 19042026 15h'!$B:$B,"")</f>
        <v/>
      </c>
      <c r="AV1528" s="9" t="str">
        <f>_xlfn.XLOOKUP(B1528,'[11]cells down 19042026 9H40'!$B:$B,'[11]cells down 19042026 9H40'!$B:$B,"")</f>
        <v/>
      </c>
    </row>
    <row r="1529" spans="1:48" hidden="1" x14ac:dyDescent="0.3">
      <c r="A1529" s="1" t="s">
        <v>3462</v>
      </c>
      <c r="B1529" s="8" t="s">
        <v>3463</v>
      </c>
      <c r="C1529" s="3" t="str">
        <f>_xlfn.XLOOKUP(B1529,'[1]daily break down'!$D:$D,'[1]daily break down'!$E:$E,"")</f>
        <v>SUD-OUEST</v>
      </c>
      <c r="D1529" s="1" t="s">
        <v>11</v>
      </c>
      <c r="E1529" s="1" t="s">
        <v>12</v>
      </c>
      <c r="F1529" s="3" t="s">
        <v>13</v>
      </c>
      <c r="G1529" s="1" t="s">
        <v>3462</v>
      </c>
      <c r="H1529" s="27" t="str">
        <f>_xlfn.XLOOKUP(B1529,[2]CALCULATION!$B:$B,[2]CALCULATION!$H:$H,"")</f>
        <v>Huawei</v>
      </c>
      <c r="I1529" s="26">
        <v>0</v>
      </c>
      <c r="J1529" s="26">
        <v>0</v>
      </c>
      <c r="K1529" s="26">
        <v>0</v>
      </c>
      <c r="L1529" s="26">
        <v>0</v>
      </c>
      <c r="M1529" s="26">
        <v>0</v>
      </c>
      <c r="N1529" s="26">
        <v>0</v>
      </c>
      <c r="O1529" s="26">
        <v>0</v>
      </c>
      <c r="P1529" s="114" t="s">
        <v>6364</v>
      </c>
      <c r="Q1529" s="42" t="s">
        <v>6353</v>
      </c>
      <c r="R1529" s="42"/>
      <c r="S1529" s="41" t="str" cm="1">
        <f t="array" ref="S1529">IFERROR(_xlfn.IFS(
U1529="MPR ISSUE","PDH",
U1529="BSS Hardware Issue","BSS",
U1529="Sites strategiques, MLL, Pylone, etc.","ENVTECH",
U1529="AKTIVCO DEFAUT GE &amp; POWER Cabinet","AKTIVCO",
U1529="AKTIVCO Coupure ENEO &amp; Baisse de tension","AKTIVCO GRID ONLY",
U1529="Coupure ENEO &amp; Baisse de tension","IHS GRID ONLY",
U1529="Defaut GE &amp; POWER Cabinet","IHS",
U1529="Sharing","Partners",
U1529="Sites strategiques &amp; DataCenter","SST &amp; DC",
U1529="Exclu","Exclu",
U1529="SAT","SAT",
U1529="SPARE-ISSUE","SPARE-ISSUE",
U1529="Fiber CAmtel","TRANS_FO_CAMTEL",
U1529="Fiber AOF","Fiber AOF",
U1529="Projet OCM (HUAWEI)","TRAVAUX-HUAWEI",
U1529="Projet OCM (NOKIA)","TRAVAUX-NOKIA",
U1529="ACCESS-ISSUE","ACCESS-ISSUE",
U1529="Projet OCM (ZTE, NOKIA, autres projets)","TRAVAUX OCM",
U1529="No root CAuse","No root cause",
U1529="ODU HS","PDH",
U1529="IP &amp; VLAN","PDH",
U1529="Warehouse HUAWEI","SPARE-ISSUE",
U1529="SPARE-HS","SPARE-ISSUE",
U1529="Power Telco","BSS",U1529="no impacts","no impacts"
),"")</f>
        <v/>
      </c>
      <c r="T1529" s="41" t="str" cm="1">
        <f t="array" ref="T1529">IFERROR(_xlfn.IFS(
U1529="MPR ISSUE","TX ISSUE",
U1529="BSS Hardware Issue","RAN ISSUE",
U1529="Sites strategiques, MLL, Pylone, etc.","ENVTECH",
U1529="AKTIVCO DEFAUT GE &amp; POWER Cabinet","POWER ISSUE",
U1529="AKTIVCO Coupure ENEO &amp; Baisse de tension","POWER ISSUE",
U1529="Coupure ENEO &amp; Baisse de tension","POWER ISSUE",
U1529="Defaut GE &amp; POWER Cabinet","POWER ISSUE",
U1529="Sharing","POWER ISSUE",
U1529="Sites strategiques &amp; DataCenter","POWER ISSUE",
U1529="Exclu","Exclu",
U1529="SAT","TX ISSUE",
U1529="SPARE-ISSUE","SPARE-ISSUE",
U1529="Fiber CAmtel","TX ISSUE",
U1529="Fiber AOF","TX ISSUE",
U1529="Projet OCM (HUAWEI)","TRAVAUX-HUAWEI",
U1529="Projet OCM (NOKIA)","TRAVAUX -NOKIA",
U1529="ACCESS-ISSUE","ACCESS-ISSUE",
U1529="Projet OCM (ZTE, NOKIA, autres projets)","TRAVAUX OCM",
U1529="No root CAuse","No root cause",
U1529="ODU HS","TX ISSUE",
U1529="IP &amp; VLAN","TX ISSUE",
U1529="Warehouse HUAWEI","SPARE-ISSUE",
U1529="SPARE-HS","SPARE-ISSUE",
U1529="Power Telco","RAN ISSUE",U1529="no impacts","no impacts"
),"")</f>
        <v/>
      </c>
      <c r="U1529" s="68"/>
      <c r="V1529" s="41" t="str" cm="1">
        <f t="array" ref="V1529">IFERROR(_xlfn.IFS(
U1529="MPR ISSUE","ACTIVE",
U1529="BSS Hardware Issue","ACTIVE",
U1529="Sites strategiques, MLL, Pylone, etc.","PASSIVE",
U1529="AKTIVCO DEFAUT GE &amp; POWER Cabinet","PASSIVE",
U1529="AKTIVCO Coupure ENEO &amp; Baisse de tension","PASSIVE",
U1529="Coupure ENEO &amp; Baisse de tension","PASSIVE",
U1529="Defaut GE &amp; POWER Cabinet","PASSIVE",
U1529="Sharing","PASSIVE",
U1529="Sites strategiques &amp; DataCenter","PASSIVE",
U1529="Exclu","Exclu",
U1529="SAT","ACTIVE",
U1529="SPARE-ISSUE","SPARE-ISSUE",
U1529="Fiber CAmtel","ACTIVE",
U1529="Fiber AOF","ACTIVE",
U1529="Projet OCM (HUAWEI)","PLANNED WORKS",
U1529="Projet OCM (NOKIA)","PLANNED WORKS",
U1529="ACCESS-ISSUE","ACCESS-ISSUE",
U1529="Projet OCM (ZTE, NOKIA, autres projets)","PLANNED WORKS",
U1529="No root CAuse","No root cause",
U1529="ODU HS","ACTIVE",
U1529="IP &amp; VLAN","ACTIVE",
U1529="Warehouse HUAWEI","SPARE-ISSUE",
U1529="SPARE-HS","SPARE-ISSUE",
U1529="Power Telco","ACTIVE", U1529="no impacts","no impacts"
),"")</f>
        <v/>
      </c>
      <c r="W1529" s="113"/>
      <c r="X1529" s="113"/>
      <c r="Y1529" s="113"/>
      <c r="Z1529" s="113"/>
      <c r="AA1529" s="113"/>
      <c r="AB1529" s="17" t="s">
        <v>5465</v>
      </c>
      <c r="AC1529" s="17" t="str">
        <f>_xlfn.XLOOKUP(B1529,'INCIDENT-04-27-2026'!E:E,'INCIDENT-04-27-2026'!F:F,"")</f>
        <v/>
      </c>
      <c r="AD1529" s="9"/>
      <c r="AE1529" s="7" t="s">
        <v>5465</v>
      </c>
      <c r="AF1529" s="6" t="str">
        <f>_xlfn.XLOOKUP(B1529,'[13]Input_27-04'!$B:$B,'[13]Input_27-04'!$M:$M,"")</f>
        <v/>
      </c>
      <c r="AG1529" s="7"/>
      <c r="AH1529" s="3"/>
      <c r="AI1529" s="18" t="str">
        <f>_xlfn.XLOOKUP(B1529,'[3]Cells Huawei 27042026 10h'!$B:$B,'[3]Cells Huawei 27042026 10h'!$T:$T,"")</f>
        <v/>
      </c>
      <c r="AJ1529" s="18" t="str">
        <f>_xlfn.XLOOKUP(B1529,'[3]Cells Huawei 27042026 15h'!$B:$B,'[3]Cells Huawei 27042026 15h'!$T:$T,"")</f>
        <v/>
      </c>
      <c r="AK1529" s="18" t="str">
        <f>_xlfn.XLOOKUP(B1529,'[4]cells down 27042026 11h28'!$B:$B,'[4]cells down 27042026 11h28'!$R:$R,"")</f>
        <v/>
      </c>
      <c r="AL1529" s="18" t="str">
        <f>_xlfn.XLOOKUP(B1529,'[4]cells down 27042026 18h01'!$B:$B,'[4]cells down 27042026 18h01'!$R:$R,"")</f>
        <v/>
      </c>
      <c r="AM1529" s="18" t="str">
        <f>_xlfn.XLOOKUP(B1529,'[5]cell downs 27042026 11h'!$B:$B,'[5]cell downs 27042026 11h'!$R:$R,"")</f>
        <v/>
      </c>
      <c r="AN1529" s="18" t="str">
        <f>_xlfn.XLOOKUP(B1529,'[5]cell downs 27042026 17h40'!$B:$B,'[5]cell downs 27042026 17h40'!$R:$R,"")</f>
        <v/>
      </c>
      <c r="AO1529" s="18" t="str">
        <f>_xlfn.XLOOKUP(B1529,'[6]ALL SITES DOWN'!$D:$D,'[6]ALL SITES DOWN'!$J:$J,"")</f>
        <v/>
      </c>
      <c r="AP1529" s="18" t="str">
        <f>_xlfn.XLOOKUP(B1529,'[7]ALL SITES DOWN'!$D:$D,'[7]ALL SITES DOWN'!$J:$J,"")</f>
        <v/>
      </c>
      <c r="AQ1529" s="9" t="str">
        <f>_xlfn.XLOOKUP(B1529,[8]sheet1!$AC:$AC,[8]sheet1!$AF:$AF,"")</f>
        <v/>
      </c>
      <c r="AR1529" s="14"/>
      <c r="AS1529" s="14" t="s">
        <v>5465</v>
      </c>
      <c r="AT1529" s="14" t="str">
        <f>_xlfn.XLOOKUP(B1529,'[9]cell downs 18042026 17h'!$B:$B,'[9]cell downs 18042026 17h'!$B:$B,"")</f>
        <v/>
      </c>
      <c r="AU1529" s="14" t="str">
        <f>_xlfn.XLOOKUP(B1529,'[10]Cells Huawei 19042026 15h'!$B:$B,'[10]Cells Huawei 19042026 15h'!$B:$B,"")</f>
        <v/>
      </c>
      <c r="AV1529" s="9" t="str">
        <f>_xlfn.XLOOKUP(B1529,'[11]cells down 19042026 9H40'!$B:$B,'[11]cells down 19042026 9H40'!$B:$B,"")</f>
        <v/>
      </c>
    </row>
    <row r="1530" spans="1:48" hidden="1" x14ac:dyDescent="0.3">
      <c r="A1530" s="1" t="s">
        <v>541</v>
      </c>
      <c r="B1530" s="8" t="s">
        <v>542</v>
      </c>
      <c r="C1530" s="3" t="str">
        <f>_xlfn.XLOOKUP(B1530,'[1]daily break down'!$D:$D,'[1]daily break down'!$E:$E,"")</f>
        <v>SUD-OUEST</v>
      </c>
      <c r="D1530" s="1" t="s">
        <v>11</v>
      </c>
      <c r="E1530" s="1" t="s">
        <v>12</v>
      </c>
      <c r="F1530" s="3" t="s">
        <v>13</v>
      </c>
      <c r="G1530" s="1" t="s">
        <v>14</v>
      </c>
      <c r="H1530" s="27" t="str">
        <f>_xlfn.XLOOKUP(B1530,[2]CALCULATION!$B:$B,[2]CALCULATION!$H:$H,"")</f>
        <v>Huawei</v>
      </c>
      <c r="I1530" s="26">
        <v>0</v>
      </c>
      <c r="J1530" s="26">
        <v>0</v>
      </c>
      <c r="K1530" s="26">
        <v>0</v>
      </c>
      <c r="L1530" s="26">
        <v>0</v>
      </c>
      <c r="M1530" s="26">
        <v>0</v>
      </c>
      <c r="N1530" s="26">
        <v>0</v>
      </c>
      <c r="O1530" s="26">
        <v>0</v>
      </c>
      <c r="P1530" s="114" t="s">
        <v>6364</v>
      </c>
      <c r="Q1530" s="42" t="s">
        <v>5538</v>
      </c>
      <c r="R1530" s="42"/>
      <c r="S1530" s="41" t="str" cm="1">
        <f t="array" ref="S1530">IFERROR(_xlfn.IFS(
U1530="MPR ISSUE","PDH",
U1530="BSS Hardware Issue","BSS",
U1530="Sites strategiques, MLL, Pylone, etc.","ENVTECH",
U1530="AKTIVCO DEFAUT GE &amp; POWER Cabinet","AKTIVCO",
U1530="AKTIVCO Coupure ENEO &amp; Baisse de tension","AKTIVCO GRID ONLY",
U1530="Coupure ENEO &amp; Baisse de tension","IHS GRID ONLY",
U1530="Defaut GE &amp; POWER Cabinet","IHS",
U1530="Sharing","Partners",
U1530="Sites strategiques &amp; DataCenter","SST &amp; DC",
U1530="Exclu","Exclu",
U1530="SAT","SAT",
U1530="SPARE-ISSUE","SPARE-ISSUE",
U1530="Fiber CAmtel","TRANS_FO_CAMTEL",
U1530="Fiber AOF","Fiber AOF",
U1530="Projet OCM (HUAWEI)","TRAVAUX-HUAWEI",
U1530="Projet OCM (NOKIA)","TRAVAUX-NOKIA",
U1530="ACCESS-ISSUE","ACCESS-ISSUE",
U1530="Projet OCM (ZTE, NOKIA, autres projets)","TRAVAUX OCM",
U1530="No root CAuse","No root cause",
U1530="ODU HS","PDH",
U1530="IP &amp; VLAN","PDH",
U1530="Warehouse HUAWEI","SPARE-ISSUE",
U1530="SPARE-HS","SPARE-ISSUE",
U1530="Power Telco","BSS",U1530="no impacts","no impacts"
),"")</f>
        <v>No root cause</v>
      </c>
      <c r="T1530" s="41" t="str" cm="1">
        <f t="array" ref="T1530">IFERROR(_xlfn.IFS(
U1530="MPR ISSUE","TX ISSUE",
U1530="BSS Hardware Issue","RAN ISSUE",
U1530="Sites strategiques, MLL, Pylone, etc.","ENVTECH",
U1530="AKTIVCO DEFAUT GE &amp; POWER Cabinet","POWER ISSUE",
U1530="AKTIVCO Coupure ENEO &amp; Baisse de tension","POWER ISSUE",
U1530="Coupure ENEO &amp; Baisse de tension","POWER ISSUE",
U1530="Defaut GE &amp; POWER Cabinet","POWER ISSUE",
U1530="Sharing","POWER ISSUE",
U1530="Sites strategiques &amp; DataCenter","POWER ISSUE",
U1530="Exclu","Exclu",
U1530="SAT","TX ISSUE",
U1530="SPARE-ISSUE","SPARE-ISSUE",
U1530="Fiber CAmtel","TX ISSUE",
U1530="Fiber AOF","TX ISSUE",
U1530="Projet OCM (HUAWEI)","TRAVAUX-HUAWEI",
U1530="Projet OCM (NOKIA)","TRAVAUX -NOKIA",
U1530="ACCESS-ISSUE","ACCESS-ISSUE",
U1530="Projet OCM (ZTE, NOKIA, autres projets)","TRAVAUX OCM",
U1530="No root CAuse","No root cause",
U1530="ODU HS","TX ISSUE",
U1530="IP &amp; VLAN","TX ISSUE",
U1530="Warehouse HUAWEI","SPARE-ISSUE",
U1530="SPARE-HS","SPARE-ISSUE",
U1530="Power Telco","RAN ISSUE",U1530="no impacts","no impacts"
),"")</f>
        <v>No root cause</v>
      </c>
      <c r="U1530" s="68" t="s">
        <v>5691</v>
      </c>
      <c r="V1530" s="41" t="str" cm="1">
        <f t="array" ref="V1530">IFERROR(_xlfn.IFS(
U1530="MPR ISSUE","ACTIVE",
U1530="BSS Hardware Issue","ACTIVE",
U1530="Sites strategiques, MLL, Pylone, etc.","PASSIVE",
U1530="AKTIVCO DEFAUT GE &amp; POWER Cabinet","PASSIVE",
U1530="AKTIVCO Coupure ENEO &amp; Baisse de tension","PASSIVE",
U1530="Coupure ENEO &amp; Baisse de tension","PASSIVE",
U1530="Defaut GE &amp; POWER Cabinet","PASSIVE",
U1530="Sharing","PASSIVE",
U1530="Sites strategiques &amp; DataCenter","PASSIVE",
U1530="Exclu","Exclu",
U1530="SAT","ACTIVE",
U1530="SPARE-ISSUE","SPARE-ISSUE",
U1530="Fiber CAmtel","ACTIVE",
U1530="Fiber AOF","ACTIVE",
U1530="Projet OCM (HUAWEI)","PLANNED WORKS",
U1530="Projet OCM (NOKIA)","PLANNED WORKS",
U1530="ACCESS-ISSUE","ACCESS-ISSUE",
U1530="Projet OCM (ZTE, NOKIA, autres projets)","PLANNED WORKS",
U1530="No root CAuse","No root cause",
U1530="ODU HS","ACTIVE",
U1530="IP &amp; VLAN","ACTIVE",
U1530="Warehouse HUAWEI","SPARE-ISSUE",
U1530="SPARE-HS","SPARE-ISSUE",
U1530="Power Telco","ACTIVE", U1530="no impacts","no impacts"
),"")</f>
        <v>No root cause</v>
      </c>
      <c r="W1530" s="113"/>
      <c r="X1530" s="113"/>
      <c r="Y1530" s="113"/>
      <c r="Z1530" s="113"/>
      <c r="AA1530" s="113"/>
      <c r="AB1530" s="17" t="s">
        <v>5465</v>
      </c>
      <c r="AC1530" s="17" t="str">
        <f>_xlfn.XLOOKUP(B1530,'INCIDENT-04-27-2026'!E:E,'INCIDENT-04-27-2026'!F:F,"")</f>
        <v/>
      </c>
      <c r="AD1530" s="9"/>
      <c r="AE1530" s="7" t="s">
        <v>5465</v>
      </c>
      <c r="AF1530" s="6" t="str">
        <f>_xlfn.XLOOKUP(B1530,'[13]Input_27-04'!$B:$B,'[13]Input_27-04'!$M:$M,"")</f>
        <v/>
      </c>
      <c r="AG1530" s="7"/>
      <c r="AH1530" s="3"/>
      <c r="AI1530" s="18" t="str">
        <f>_xlfn.XLOOKUP(B1530,'[3]Cells Huawei 27042026 10h'!$B:$B,'[3]Cells Huawei 27042026 10h'!$T:$T,"")</f>
        <v/>
      </c>
      <c r="AJ1530" s="18" t="str">
        <f>_xlfn.XLOOKUP(B1530,'[3]Cells Huawei 27042026 15h'!$B:$B,'[3]Cells Huawei 27042026 15h'!$T:$T,"")</f>
        <v/>
      </c>
      <c r="AK1530" s="18" t="str">
        <f>_xlfn.XLOOKUP(B1530,'[4]cells down 27042026 11h28'!$B:$B,'[4]cells down 27042026 11h28'!$R:$R,"")</f>
        <v/>
      </c>
      <c r="AL1530" s="18" t="str">
        <f>_xlfn.XLOOKUP(B1530,'[4]cells down 27042026 18h01'!$B:$B,'[4]cells down 27042026 18h01'!$R:$R,"")</f>
        <v/>
      </c>
      <c r="AM1530" s="18" t="str">
        <f>_xlfn.XLOOKUP(B1530,'[5]cell downs 27042026 11h'!$B:$B,'[5]cell downs 27042026 11h'!$R:$R,"")</f>
        <v/>
      </c>
      <c r="AN1530" s="18" t="str">
        <f>_xlfn.XLOOKUP(B1530,'[5]cell downs 27042026 17h40'!$B:$B,'[5]cell downs 27042026 17h40'!$R:$R,"")</f>
        <v/>
      </c>
      <c r="AO1530" s="18" t="str">
        <f>_xlfn.XLOOKUP(B1530,'[6]ALL SITES DOWN'!$D:$D,'[6]ALL SITES DOWN'!$J:$J,"")</f>
        <v/>
      </c>
      <c r="AP1530" s="18" t="str">
        <f>_xlfn.XLOOKUP(B1530,'[7]ALL SITES DOWN'!$D:$D,'[7]ALL SITES DOWN'!$J:$J,"")</f>
        <v/>
      </c>
      <c r="AQ1530" s="9" t="str">
        <f>_xlfn.XLOOKUP(B1530,[8]sheet1!$AC:$AC,[8]sheet1!$AF:$AF,"")</f>
        <v/>
      </c>
      <c r="AR1530" s="14"/>
      <c r="AS1530" s="14" t="s">
        <v>5465</v>
      </c>
      <c r="AT1530" s="14" t="str">
        <f>_xlfn.XLOOKUP(B1530,'[9]cell downs 18042026 17h'!$B:$B,'[9]cell downs 18042026 17h'!$B:$B,"")</f>
        <v/>
      </c>
      <c r="AU1530" s="14" t="str">
        <f>_xlfn.XLOOKUP(B1530,'[10]Cells Huawei 19042026 15h'!$B:$B,'[10]Cells Huawei 19042026 15h'!$B:$B,"")</f>
        <v/>
      </c>
      <c r="AV1530" s="9" t="str">
        <f>_xlfn.XLOOKUP(B1530,'[11]cells down 19042026 9H40'!$B:$B,'[11]cells down 19042026 9H40'!$B:$B,"")</f>
        <v/>
      </c>
    </row>
    <row r="1531" spans="1:48" hidden="1" x14ac:dyDescent="0.3">
      <c r="A1531" s="1" t="s">
        <v>2534</v>
      </c>
      <c r="B1531" s="8" t="s">
        <v>2535</v>
      </c>
      <c r="C1531" s="3" t="str">
        <f>_xlfn.XLOOKUP(B1531,'[1]daily break down'!$D:$D,'[1]daily break down'!$E:$E,"")</f>
        <v>Douala</v>
      </c>
      <c r="D1531" s="1" t="s">
        <v>11</v>
      </c>
      <c r="E1531" s="1" t="s">
        <v>12</v>
      </c>
      <c r="F1531" s="3" t="s">
        <v>31</v>
      </c>
      <c r="G1531" s="1" t="s">
        <v>32</v>
      </c>
      <c r="H1531" s="29" t="str">
        <f>_xlfn.XLOOKUP(B1531,[2]CALCULATION!$B:$B,[2]CALCULATION!$H:$H,"")</f>
        <v>ZTE</v>
      </c>
      <c r="I1531" s="26">
        <v>0</v>
      </c>
      <c r="J1531" s="26">
        <v>0</v>
      </c>
      <c r="K1531" s="26">
        <v>0</v>
      </c>
      <c r="L1531" s="26">
        <v>0</v>
      </c>
      <c r="M1531" s="26">
        <v>0</v>
      </c>
      <c r="N1531" s="26">
        <v>0</v>
      </c>
      <c r="O1531" s="26">
        <v>0</v>
      </c>
      <c r="P1531" s="114" t="s">
        <v>6364</v>
      </c>
      <c r="Q1531" s="42" t="s">
        <v>5538</v>
      </c>
      <c r="R1531" s="42"/>
      <c r="S1531" s="41" t="str" cm="1">
        <f t="array" ref="S1531">IFERROR(_xlfn.IFS(
U1531="MPR ISSUE","PDH",
U1531="BSS Hardware Issue","BSS",
U1531="Sites strategiques, MLL, Pylone, etc.","ENVTECH",
U1531="AKTIVCO DEFAUT GE &amp; POWER Cabinet","AKTIVCO",
U1531="AKTIVCO Coupure ENEO &amp; Baisse de tension","AKTIVCO GRID ONLY",
U1531="Coupure ENEO &amp; Baisse de tension","IHS GRID ONLY",
U1531="Defaut GE &amp; POWER Cabinet","IHS",
U1531="Sharing","Partners",
U1531="Sites strategiques &amp; DataCenter","SST &amp; DC",
U1531="Exclu","Exclu",
U1531="SAT","SAT",
U1531="SPARE-ISSUE","SPARE-ISSUE",
U1531="Fiber CAmtel","TRANS_FO_CAMTEL",
U1531="Fiber AOF","Fiber AOF",
U1531="Projet OCM (HUAWEI)","TRAVAUX-HUAWEI",
U1531="Projet OCM (NOKIA)","TRAVAUX-NOKIA",
U1531="ACCESS-ISSUE","ACCESS-ISSUE",
U1531="Projet OCM (ZTE, NOKIA, autres projets)","TRAVAUX OCM",
U1531="No root CAuse","No root cause",
U1531="ODU HS","PDH",
U1531="IP &amp; VLAN","PDH",
U1531="Warehouse HUAWEI","SPARE-ISSUE",
U1531="SPARE-HS","SPARE-ISSUE",
U1531="Power Telco","BSS",U1531="no impacts","no impacts"
),"")</f>
        <v>No root cause</v>
      </c>
      <c r="T1531" s="41" t="str" cm="1">
        <f t="array" ref="T1531">IFERROR(_xlfn.IFS(
U1531="MPR ISSUE","TX ISSUE",
U1531="BSS Hardware Issue","RAN ISSUE",
U1531="Sites strategiques, MLL, Pylone, etc.","ENVTECH",
U1531="AKTIVCO DEFAUT GE &amp; POWER Cabinet","POWER ISSUE",
U1531="AKTIVCO Coupure ENEO &amp; Baisse de tension","POWER ISSUE",
U1531="Coupure ENEO &amp; Baisse de tension","POWER ISSUE",
U1531="Defaut GE &amp; POWER Cabinet","POWER ISSUE",
U1531="Sharing","POWER ISSUE",
U1531="Sites strategiques &amp; DataCenter","POWER ISSUE",
U1531="Exclu","Exclu",
U1531="SAT","TX ISSUE",
U1531="SPARE-ISSUE","SPARE-ISSUE",
U1531="Fiber CAmtel","TX ISSUE",
U1531="Fiber AOF","TX ISSUE",
U1531="Projet OCM (HUAWEI)","TRAVAUX-HUAWEI",
U1531="Projet OCM (NOKIA)","TRAVAUX -NOKIA",
U1531="ACCESS-ISSUE","ACCESS-ISSUE",
U1531="Projet OCM (ZTE, NOKIA, autres projets)","TRAVAUX OCM",
U1531="No root CAuse","No root cause",
U1531="ODU HS","TX ISSUE",
U1531="IP &amp; VLAN","TX ISSUE",
U1531="Warehouse HUAWEI","SPARE-ISSUE",
U1531="SPARE-HS","SPARE-ISSUE",
U1531="Power Telco","RAN ISSUE",U1531="no impacts","no impacts"
),"")</f>
        <v>No root cause</v>
      </c>
      <c r="U1531" s="68" t="s">
        <v>5691</v>
      </c>
      <c r="V1531" s="41" t="str" cm="1">
        <f t="array" ref="V1531">IFERROR(_xlfn.IFS(
U1531="MPR ISSUE","ACTIVE",
U1531="BSS Hardware Issue","ACTIVE",
U1531="Sites strategiques, MLL, Pylone, etc.","PASSIVE",
U1531="AKTIVCO DEFAUT GE &amp; POWER Cabinet","PASSIVE",
U1531="AKTIVCO Coupure ENEO &amp; Baisse de tension","PASSIVE",
U1531="Coupure ENEO &amp; Baisse de tension","PASSIVE",
U1531="Defaut GE &amp; POWER Cabinet","PASSIVE",
U1531="Sharing","PASSIVE",
U1531="Sites strategiques &amp; DataCenter","PASSIVE",
U1531="Exclu","Exclu",
U1531="SAT","ACTIVE",
U1531="SPARE-ISSUE","SPARE-ISSUE",
U1531="Fiber CAmtel","ACTIVE",
U1531="Fiber AOF","ACTIVE",
U1531="Projet OCM (HUAWEI)","PLANNED WORKS",
U1531="Projet OCM (NOKIA)","PLANNED WORKS",
U1531="ACCESS-ISSUE","ACCESS-ISSUE",
U1531="Projet OCM (ZTE, NOKIA, autres projets)","PLANNED WORKS",
U1531="No root CAuse","No root cause",
U1531="ODU HS","ACTIVE",
U1531="IP &amp; VLAN","ACTIVE",
U1531="Warehouse HUAWEI","SPARE-ISSUE",
U1531="SPARE-HS","SPARE-ISSUE",
U1531="Power Telco","ACTIVE", U1531="no impacts","no impacts"
),"")</f>
        <v>No root cause</v>
      </c>
      <c r="W1531" s="113"/>
      <c r="X1531" s="113"/>
      <c r="Y1531" s="113"/>
      <c r="Z1531" s="113"/>
      <c r="AA1531" s="113"/>
      <c r="AB1531" s="17" t="s">
        <v>5465</v>
      </c>
      <c r="AC1531" s="17" t="str">
        <f>_xlfn.XLOOKUP(B1531,'INCIDENT-04-27-2026'!E:E,'INCIDENT-04-27-2026'!F:F,"")</f>
        <v/>
      </c>
      <c r="AD1531" s="9"/>
      <c r="AE1531" s="7" t="s">
        <v>5465</v>
      </c>
      <c r="AF1531" s="6" t="str">
        <f>_xlfn.XLOOKUP(B1531,'[13]Input_27-04'!$B:$B,'[13]Input_27-04'!$M:$M,"")</f>
        <v/>
      </c>
      <c r="AG1531" s="7"/>
      <c r="AH1531" s="3"/>
      <c r="AI1531" s="18" t="str">
        <f>_xlfn.XLOOKUP(B1531,'[3]Cells Huawei 27042026 10h'!$B:$B,'[3]Cells Huawei 27042026 10h'!$T:$T,"")</f>
        <v/>
      </c>
      <c r="AJ1531" s="18" t="str">
        <f>_xlfn.XLOOKUP(B1531,'[3]Cells Huawei 27042026 15h'!$B:$B,'[3]Cells Huawei 27042026 15h'!$T:$T,"")</f>
        <v/>
      </c>
      <c r="AK1531" s="18" t="str">
        <f>_xlfn.XLOOKUP(B1531,'[4]cells down 27042026 11h28'!$B:$B,'[4]cells down 27042026 11h28'!$R:$R,"")</f>
        <v/>
      </c>
      <c r="AL1531" s="18" t="str">
        <f>_xlfn.XLOOKUP(B1531,'[4]cells down 27042026 18h01'!$B:$B,'[4]cells down 27042026 18h01'!$R:$R,"")</f>
        <v/>
      </c>
      <c r="AM1531" s="18" t="str">
        <f>_xlfn.XLOOKUP(B1531,'[5]cell downs 27042026 11h'!$B:$B,'[5]cell downs 27042026 11h'!$R:$R,"")</f>
        <v/>
      </c>
      <c r="AN1531" s="18" t="str">
        <f>_xlfn.XLOOKUP(B1531,'[5]cell downs 27042026 17h40'!$B:$B,'[5]cell downs 27042026 17h40'!$R:$R,"")</f>
        <v/>
      </c>
      <c r="AO1531" s="18" t="str">
        <f>_xlfn.XLOOKUP(B1531,'[6]ALL SITES DOWN'!$D:$D,'[6]ALL SITES DOWN'!$J:$J,"")</f>
        <v/>
      </c>
      <c r="AP1531" s="18" t="str">
        <f>_xlfn.XLOOKUP(B1531,'[7]ALL SITES DOWN'!$D:$D,'[7]ALL SITES DOWN'!$J:$J,"")</f>
        <v/>
      </c>
      <c r="AQ1531" s="9" t="str">
        <f>_xlfn.XLOOKUP(B1531,[8]sheet1!$AC:$AC,[8]sheet1!$AF:$AF,"")</f>
        <v/>
      </c>
      <c r="AR1531" s="14"/>
      <c r="AS1531" s="14" t="s">
        <v>5465</v>
      </c>
      <c r="AT1531" s="14" t="str">
        <f>_xlfn.XLOOKUP(B1531,'[9]cell downs 18042026 17h'!$B:$B,'[9]cell downs 18042026 17h'!$B:$B,"")</f>
        <v/>
      </c>
      <c r="AU1531" s="14" t="str">
        <f>_xlfn.XLOOKUP(B1531,'[10]Cells Huawei 19042026 15h'!$B:$B,'[10]Cells Huawei 19042026 15h'!$B:$B,"")</f>
        <v/>
      </c>
      <c r="AV1531" s="9" t="str">
        <f>_xlfn.XLOOKUP(B1531,'[11]cells down 19042026 9H40'!$B:$B,'[11]cells down 19042026 9H40'!$B:$B,"")</f>
        <v/>
      </c>
    </row>
    <row r="1532" spans="1:48" hidden="1" x14ac:dyDescent="0.3">
      <c r="A1532" s="1" t="s">
        <v>3274</v>
      </c>
      <c r="B1532" s="8" t="s">
        <v>3275</v>
      </c>
      <c r="C1532" s="3" t="str">
        <f>_xlfn.XLOOKUP(B1532,'[1]daily break down'!$D:$D,'[1]daily break down'!$E:$E,"")</f>
        <v>LITTORAL</v>
      </c>
      <c r="D1532" s="1" t="s">
        <v>11</v>
      </c>
      <c r="E1532" s="1" t="s">
        <v>12</v>
      </c>
      <c r="F1532" s="3" t="s">
        <v>31</v>
      </c>
      <c r="G1532" s="1" t="s">
        <v>354</v>
      </c>
      <c r="H1532" s="29" t="str">
        <f>_xlfn.XLOOKUP(B1532,[2]CALCULATION!$B:$B,[2]CALCULATION!$H:$H,"")</f>
        <v>ZTE</v>
      </c>
      <c r="I1532" s="26">
        <v>0</v>
      </c>
      <c r="J1532" s="26">
        <v>0</v>
      </c>
      <c r="K1532" s="26">
        <v>0</v>
      </c>
      <c r="L1532" s="26">
        <v>0</v>
      </c>
      <c r="M1532" s="26">
        <v>0</v>
      </c>
      <c r="N1532" s="26">
        <v>0</v>
      </c>
      <c r="O1532" s="26">
        <v>0</v>
      </c>
      <c r="P1532" s="114" t="s">
        <v>6364</v>
      </c>
      <c r="Q1532" s="42" t="s">
        <v>5538</v>
      </c>
      <c r="R1532" s="42"/>
      <c r="S1532" s="41" t="str" cm="1">
        <f t="array" ref="S1532">IFERROR(_xlfn.IFS(
U1532="MPR ISSUE","PDH",
U1532="BSS Hardware Issue","BSS",
U1532="Sites strategiques, MLL, Pylone, etc.","ENVTECH",
U1532="AKTIVCO DEFAUT GE &amp; POWER Cabinet","AKTIVCO",
U1532="AKTIVCO Coupure ENEO &amp; Baisse de tension","AKTIVCO GRID ONLY",
U1532="Coupure ENEO &amp; Baisse de tension","IHS GRID ONLY",
U1532="Defaut GE &amp; POWER Cabinet","IHS",
U1532="Sharing","Partners",
U1532="Sites strategiques &amp; DataCenter","SST &amp; DC",
U1532="Exclu","Exclu",
U1532="SAT","SAT",
U1532="SPARE-ISSUE","SPARE-ISSUE",
U1532="Fiber CAmtel","TRANS_FO_CAMTEL",
U1532="Fiber AOF","Fiber AOF",
U1532="Projet OCM (HUAWEI)","TRAVAUX-HUAWEI",
U1532="Projet OCM (NOKIA)","TRAVAUX-NOKIA",
U1532="ACCESS-ISSUE","ACCESS-ISSUE",
U1532="Projet OCM (ZTE, NOKIA, autres projets)","TRAVAUX OCM",
U1532="No root CAuse","No root cause",
U1532="ODU HS","PDH",
U1532="IP &amp; VLAN","PDH",
U1532="Warehouse HUAWEI","SPARE-ISSUE",
U1532="SPARE-HS","SPARE-ISSUE",
U1532="Power Telco","BSS",U1532="no impacts","no impacts"
),"")</f>
        <v>No root cause</v>
      </c>
      <c r="T1532" s="41" t="str" cm="1">
        <f t="array" ref="T1532">IFERROR(_xlfn.IFS(
U1532="MPR ISSUE","TX ISSUE",
U1532="BSS Hardware Issue","RAN ISSUE",
U1532="Sites strategiques, MLL, Pylone, etc.","ENVTECH",
U1532="AKTIVCO DEFAUT GE &amp; POWER Cabinet","POWER ISSUE",
U1532="AKTIVCO Coupure ENEO &amp; Baisse de tension","POWER ISSUE",
U1532="Coupure ENEO &amp; Baisse de tension","POWER ISSUE",
U1532="Defaut GE &amp; POWER Cabinet","POWER ISSUE",
U1532="Sharing","POWER ISSUE",
U1532="Sites strategiques &amp; DataCenter","POWER ISSUE",
U1532="Exclu","Exclu",
U1532="SAT","TX ISSUE",
U1532="SPARE-ISSUE","SPARE-ISSUE",
U1532="Fiber CAmtel","TX ISSUE",
U1532="Fiber AOF","TX ISSUE",
U1532="Projet OCM (HUAWEI)","TRAVAUX-HUAWEI",
U1532="Projet OCM (NOKIA)","TRAVAUX -NOKIA",
U1532="ACCESS-ISSUE","ACCESS-ISSUE",
U1532="Projet OCM (ZTE, NOKIA, autres projets)","TRAVAUX OCM",
U1532="No root CAuse","No root cause",
U1532="ODU HS","TX ISSUE",
U1532="IP &amp; VLAN","TX ISSUE",
U1532="Warehouse HUAWEI","SPARE-ISSUE",
U1532="SPARE-HS","SPARE-ISSUE",
U1532="Power Telco","RAN ISSUE",U1532="no impacts","no impacts"
),"")</f>
        <v>No root cause</v>
      </c>
      <c r="U1532" s="68" t="s">
        <v>5691</v>
      </c>
      <c r="V1532" s="41" t="str" cm="1">
        <f t="array" ref="V1532">IFERROR(_xlfn.IFS(
U1532="MPR ISSUE","ACTIVE",
U1532="BSS Hardware Issue","ACTIVE",
U1532="Sites strategiques, MLL, Pylone, etc.","PASSIVE",
U1532="AKTIVCO DEFAUT GE &amp; POWER Cabinet","PASSIVE",
U1532="AKTIVCO Coupure ENEO &amp; Baisse de tension","PASSIVE",
U1532="Coupure ENEO &amp; Baisse de tension","PASSIVE",
U1532="Defaut GE &amp; POWER Cabinet","PASSIVE",
U1532="Sharing","PASSIVE",
U1532="Sites strategiques &amp; DataCenter","PASSIVE",
U1532="Exclu","Exclu",
U1532="SAT","ACTIVE",
U1532="SPARE-ISSUE","SPARE-ISSUE",
U1532="Fiber CAmtel","ACTIVE",
U1532="Fiber AOF","ACTIVE",
U1532="Projet OCM (HUAWEI)","PLANNED WORKS",
U1532="Projet OCM (NOKIA)","PLANNED WORKS",
U1532="ACCESS-ISSUE","ACCESS-ISSUE",
U1532="Projet OCM (ZTE, NOKIA, autres projets)","PLANNED WORKS",
U1532="No root CAuse","No root cause",
U1532="ODU HS","ACTIVE",
U1532="IP &amp; VLAN","ACTIVE",
U1532="Warehouse HUAWEI","SPARE-ISSUE",
U1532="SPARE-HS","SPARE-ISSUE",
U1532="Power Telco","ACTIVE", U1532="no impacts","no impacts"
),"")</f>
        <v>No root cause</v>
      </c>
      <c r="W1532" s="113"/>
      <c r="X1532" s="113"/>
      <c r="Y1532" s="113"/>
      <c r="Z1532" s="113"/>
      <c r="AA1532" s="113"/>
      <c r="AB1532" s="17" t="s">
        <v>5465</v>
      </c>
      <c r="AC1532" s="17" t="str">
        <f>_xlfn.XLOOKUP(B1532,'INCIDENT-04-27-2026'!E:E,'INCIDENT-04-27-2026'!F:F,"")</f>
        <v/>
      </c>
      <c r="AD1532" s="9"/>
      <c r="AE1532" s="7" t="s">
        <v>5465</v>
      </c>
      <c r="AF1532" s="6" t="str">
        <f>_xlfn.XLOOKUP(B1532,'[13]Input_27-04'!$B:$B,'[13]Input_27-04'!$M:$M,"")</f>
        <v/>
      </c>
      <c r="AG1532" s="7"/>
      <c r="AH1532" s="3"/>
      <c r="AI1532" s="18" t="str">
        <f>_xlfn.XLOOKUP(B1532,'[3]Cells Huawei 27042026 10h'!$B:$B,'[3]Cells Huawei 27042026 10h'!$T:$T,"")</f>
        <v/>
      </c>
      <c r="AJ1532" s="18" t="str">
        <f>_xlfn.XLOOKUP(B1532,'[3]Cells Huawei 27042026 15h'!$B:$B,'[3]Cells Huawei 27042026 15h'!$T:$T,"")</f>
        <v/>
      </c>
      <c r="AK1532" s="18" t="str">
        <f>_xlfn.XLOOKUP(B1532,'[4]cells down 27042026 11h28'!$B:$B,'[4]cells down 27042026 11h28'!$R:$R,"")</f>
        <v/>
      </c>
      <c r="AL1532" s="18" t="str">
        <f>_xlfn.XLOOKUP(B1532,'[4]cells down 27042026 18h01'!$B:$B,'[4]cells down 27042026 18h01'!$R:$R,"")</f>
        <v/>
      </c>
      <c r="AM1532" s="18" t="str">
        <f>_xlfn.XLOOKUP(B1532,'[5]cell downs 27042026 11h'!$B:$B,'[5]cell downs 27042026 11h'!$R:$R,"")</f>
        <v/>
      </c>
      <c r="AN1532" s="18" t="str">
        <f>_xlfn.XLOOKUP(B1532,'[5]cell downs 27042026 17h40'!$B:$B,'[5]cell downs 27042026 17h40'!$R:$R,"")</f>
        <v/>
      </c>
      <c r="AO1532" s="18" t="str">
        <f>_xlfn.XLOOKUP(B1532,'[6]ALL SITES DOWN'!$D:$D,'[6]ALL SITES DOWN'!$J:$J,"")</f>
        <v/>
      </c>
      <c r="AP1532" s="18" t="str">
        <f>_xlfn.XLOOKUP(B1532,'[7]ALL SITES DOWN'!$D:$D,'[7]ALL SITES DOWN'!$J:$J,"")</f>
        <v/>
      </c>
      <c r="AQ1532" s="9" t="str">
        <f>_xlfn.XLOOKUP(B1532,[8]sheet1!$AC:$AC,[8]sheet1!$AF:$AF,"")</f>
        <v/>
      </c>
      <c r="AR1532" s="14"/>
      <c r="AS1532" s="14" t="s">
        <v>5465</v>
      </c>
      <c r="AT1532" s="14" t="str">
        <f>_xlfn.XLOOKUP(B1532,'[9]cell downs 18042026 17h'!$B:$B,'[9]cell downs 18042026 17h'!$B:$B,"")</f>
        <v/>
      </c>
      <c r="AU1532" s="14" t="str">
        <f>_xlfn.XLOOKUP(B1532,'[10]Cells Huawei 19042026 15h'!$B:$B,'[10]Cells Huawei 19042026 15h'!$B:$B,"")</f>
        <v/>
      </c>
      <c r="AV1532" s="9" t="str">
        <f>_xlfn.XLOOKUP(B1532,'[11]cells down 19042026 9H40'!$B:$B,'[11]cells down 19042026 9H40'!$B:$B,"")</f>
        <v/>
      </c>
    </row>
    <row r="1533" spans="1:48" hidden="1" x14ac:dyDescent="0.3">
      <c r="A1533" s="1" t="s">
        <v>2294</v>
      </c>
      <c r="B1533" s="8" t="s">
        <v>2295</v>
      </c>
      <c r="C1533" s="3" t="str">
        <f>_xlfn.XLOOKUP(B1533,'[1]daily break down'!$D:$D,'[1]daily break down'!$E:$E,"")</f>
        <v>Douala</v>
      </c>
      <c r="D1533" s="1" t="s">
        <v>11</v>
      </c>
      <c r="E1533" s="1" t="s">
        <v>12</v>
      </c>
      <c r="F1533" s="3" t="s">
        <v>31</v>
      </c>
      <c r="G1533" s="1" t="s">
        <v>32</v>
      </c>
      <c r="H1533" s="29" t="str">
        <f>_xlfn.XLOOKUP(B1533,[2]CALCULATION!$B:$B,[2]CALCULATION!$H:$H,"")</f>
        <v>ZTE</v>
      </c>
      <c r="I1533" s="26">
        <v>0</v>
      </c>
      <c r="J1533" s="26">
        <v>0</v>
      </c>
      <c r="K1533" s="26">
        <v>0</v>
      </c>
      <c r="L1533" s="26">
        <v>0</v>
      </c>
      <c r="M1533" s="26">
        <v>0</v>
      </c>
      <c r="N1533" s="26">
        <v>0</v>
      </c>
      <c r="O1533" s="26">
        <v>0</v>
      </c>
      <c r="P1533" s="114" t="s">
        <v>6364</v>
      </c>
      <c r="Q1533" s="42" t="s">
        <v>5538</v>
      </c>
      <c r="R1533" s="42"/>
      <c r="S1533" s="41" t="str" cm="1">
        <f t="array" ref="S1533">IFERROR(_xlfn.IFS(
U1533="MPR ISSUE","PDH",
U1533="BSS Hardware Issue","BSS",
U1533="Sites strategiques, MLL, Pylone, etc.","ENVTECH",
U1533="AKTIVCO DEFAUT GE &amp; POWER Cabinet","AKTIVCO",
U1533="AKTIVCO Coupure ENEO &amp; Baisse de tension","AKTIVCO GRID ONLY",
U1533="Coupure ENEO &amp; Baisse de tension","IHS GRID ONLY",
U1533="Defaut GE &amp; POWER Cabinet","IHS",
U1533="Sharing","Partners",
U1533="Sites strategiques &amp; DataCenter","SST &amp; DC",
U1533="Exclu","Exclu",
U1533="SAT","SAT",
U1533="SPARE-ISSUE","SPARE-ISSUE",
U1533="Fiber CAmtel","TRANS_FO_CAMTEL",
U1533="Fiber AOF","Fiber AOF",
U1533="Projet OCM (HUAWEI)","TRAVAUX-HUAWEI",
U1533="Projet OCM (NOKIA)","TRAVAUX-NOKIA",
U1533="ACCESS-ISSUE","ACCESS-ISSUE",
U1533="Projet OCM (ZTE, NOKIA, autres projets)","TRAVAUX OCM",
U1533="No root CAuse","No root cause",
U1533="ODU HS","PDH",
U1533="IP &amp; VLAN","PDH",
U1533="Warehouse HUAWEI","SPARE-ISSUE",
U1533="SPARE-HS","SPARE-ISSUE",
U1533="Power Telco","BSS",U1533="no impacts","no impacts"
),"")</f>
        <v>No root cause</v>
      </c>
      <c r="T1533" s="41" t="str" cm="1">
        <f t="array" ref="T1533">IFERROR(_xlfn.IFS(
U1533="MPR ISSUE","TX ISSUE",
U1533="BSS Hardware Issue","RAN ISSUE",
U1533="Sites strategiques, MLL, Pylone, etc.","ENVTECH",
U1533="AKTIVCO DEFAUT GE &amp; POWER Cabinet","POWER ISSUE",
U1533="AKTIVCO Coupure ENEO &amp; Baisse de tension","POWER ISSUE",
U1533="Coupure ENEO &amp; Baisse de tension","POWER ISSUE",
U1533="Defaut GE &amp; POWER Cabinet","POWER ISSUE",
U1533="Sharing","POWER ISSUE",
U1533="Sites strategiques &amp; DataCenter","POWER ISSUE",
U1533="Exclu","Exclu",
U1533="SAT","TX ISSUE",
U1533="SPARE-ISSUE","SPARE-ISSUE",
U1533="Fiber CAmtel","TX ISSUE",
U1533="Fiber AOF","TX ISSUE",
U1533="Projet OCM (HUAWEI)","TRAVAUX-HUAWEI",
U1533="Projet OCM (NOKIA)","TRAVAUX -NOKIA",
U1533="ACCESS-ISSUE","ACCESS-ISSUE",
U1533="Projet OCM (ZTE, NOKIA, autres projets)","TRAVAUX OCM",
U1533="No root CAuse","No root cause",
U1533="ODU HS","TX ISSUE",
U1533="IP &amp; VLAN","TX ISSUE",
U1533="Warehouse HUAWEI","SPARE-ISSUE",
U1533="SPARE-HS","SPARE-ISSUE",
U1533="Power Telco","RAN ISSUE",U1533="no impacts","no impacts"
),"")</f>
        <v>No root cause</v>
      </c>
      <c r="U1533" s="68" t="s">
        <v>5691</v>
      </c>
      <c r="V1533" s="41" t="str" cm="1">
        <f t="array" ref="V1533">IFERROR(_xlfn.IFS(
U1533="MPR ISSUE","ACTIVE",
U1533="BSS Hardware Issue","ACTIVE",
U1533="Sites strategiques, MLL, Pylone, etc.","PASSIVE",
U1533="AKTIVCO DEFAUT GE &amp; POWER Cabinet","PASSIVE",
U1533="AKTIVCO Coupure ENEO &amp; Baisse de tension","PASSIVE",
U1533="Coupure ENEO &amp; Baisse de tension","PASSIVE",
U1533="Defaut GE &amp; POWER Cabinet","PASSIVE",
U1533="Sharing","PASSIVE",
U1533="Sites strategiques &amp; DataCenter","PASSIVE",
U1533="Exclu","Exclu",
U1533="SAT","ACTIVE",
U1533="SPARE-ISSUE","SPARE-ISSUE",
U1533="Fiber CAmtel","ACTIVE",
U1533="Fiber AOF","ACTIVE",
U1533="Projet OCM (HUAWEI)","PLANNED WORKS",
U1533="Projet OCM (NOKIA)","PLANNED WORKS",
U1533="ACCESS-ISSUE","ACCESS-ISSUE",
U1533="Projet OCM (ZTE, NOKIA, autres projets)","PLANNED WORKS",
U1533="No root CAuse","No root cause",
U1533="ODU HS","ACTIVE",
U1533="IP &amp; VLAN","ACTIVE",
U1533="Warehouse HUAWEI","SPARE-ISSUE",
U1533="SPARE-HS","SPARE-ISSUE",
U1533="Power Telco","ACTIVE", U1533="no impacts","no impacts"
),"")</f>
        <v>No root cause</v>
      </c>
      <c r="W1533" s="113"/>
      <c r="X1533" s="113"/>
      <c r="Y1533" s="113"/>
      <c r="Z1533" s="113"/>
      <c r="AA1533" s="113"/>
      <c r="AB1533" s="17" t="s">
        <v>5465</v>
      </c>
      <c r="AC1533" s="17" t="str">
        <f>_xlfn.XLOOKUP(B1533,'INCIDENT-04-27-2026'!E:E,'INCIDENT-04-27-2026'!F:F,"")</f>
        <v/>
      </c>
      <c r="AD1533" s="9"/>
      <c r="AE1533" s="7" t="s">
        <v>5465</v>
      </c>
      <c r="AF1533" s="6" t="str">
        <f>_xlfn.XLOOKUP(B1533,'[13]Input_27-04'!$B:$B,'[13]Input_27-04'!$M:$M,"")</f>
        <v/>
      </c>
      <c r="AG1533" s="7"/>
      <c r="AH1533" s="3"/>
      <c r="AI1533" s="18" t="str">
        <f>_xlfn.XLOOKUP(B1533,'[3]Cells Huawei 27042026 10h'!$B:$B,'[3]Cells Huawei 27042026 10h'!$T:$T,"")</f>
        <v/>
      </c>
      <c r="AJ1533" s="18" t="str">
        <f>_xlfn.XLOOKUP(B1533,'[3]Cells Huawei 27042026 15h'!$B:$B,'[3]Cells Huawei 27042026 15h'!$T:$T,"")</f>
        <v/>
      </c>
      <c r="AK1533" s="18" t="str">
        <f>_xlfn.XLOOKUP(B1533,'[4]cells down 27042026 11h28'!$B:$B,'[4]cells down 27042026 11h28'!$R:$R,"")</f>
        <v/>
      </c>
      <c r="AL1533" s="18" t="str">
        <f>_xlfn.XLOOKUP(B1533,'[4]cells down 27042026 18h01'!$B:$B,'[4]cells down 27042026 18h01'!$R:$R,"")</f>
        <v/>
      </c>
      <c r="AM1533" s="18" t="str">
        <f>_xlfn.XLOOKUP(B1533,'[5]cell downs 27042026 11h'!$B:$B,'[5]cell downs 27042026 11h'!$R:$R,"")</f>
        <v/>
      </c>
      <c r="AN1533" s="18" t="str">
        <f>_xlfn.XLOOKUP(B1533,'[5]cell downs 27042026 17h40'!$B:$B,'[5]cell downs 27042026 17h40'!$R:$R,"")</f>
        <v/>
      </c>
      <c r="AO1533" s="18" t="str">
        <f>_xlfn.XLOOKUP(B1533,'[6]ALL SITES DOWN'!$D:$D,'[6]ALL SITES DOWN'!$J:$J,"")</f>
        <v/>
      </c>
      <c r="AP1533" s="18" t="str">
        <f>_xlfn.XLOOKUP(B1533,'[7]ALL SITES DOWN'!$D:$D,'[7]ALL SITES DOWN'!$J:$J,"")</f>
        <v/>
      </c>
      <c r="AQ1533" s="9" t="str">
        <f>_xlfn.XLOOKUP(B1533,[8]sheet1!$AC:$AC,[8]sheet1!$AF:$AF,"")</f>
        <v/>
      </c>
      <c r="AR1533" s="14"/>
      <c r="AS1533" s="14" t="s">
        <v>5465</v>
      </c>
      <c r="AT1533" s="14" t="str">
        <f>_xlfn.XLOOKUP(B1533,'[9]cell downs 18042026 17h'!$B:$B,'[9]cell downs 18042026 17h'!$B:$B,"")</f>
        <v/>
      </c>
      <c r="AU1533" s="14" t="str">
        <f>_xlfn.XLOOKUP(B1533,'[10]Cells Huawei 19042026 15h'!$B:$B,'[10]Cells Huawei 19042026 15h'!$B:$B,"")</f>
        <v/>
      </c>
      <c r="AV1533" s="9" t="str">
        <f>_xlfn.XLOOKUP(B1533,'[11]cells down 19042026 9H40'!$B:$B,'[11]cells down 19042026 9H40'!$B:$B,"")</f>
        <v/>
      </c>
    </row>
    <row r="1534" spans="1:48" hidden="1" x14ac:dyDescent="0.3">
      <c r="A1534" s="50" t="s">
        <v>3447</v>
      </c>
      <c r="B1534" s="50" t="s">
        <v>3448</v>
      </c>
      <c r="C1534" s="51" t="str">
        <f>_xlfn.XLOOKUP(B1534,'[1]daily break down'!$D:$D,'[1]daily break down'!$E:$E,"")</f>
        <v>LITTORAL</v>
      </c>
      <c r="D1534" s="50" t="s">
        <v>11</v>
      </c>
      <c r="E1534" s="50" t="s">
        <v>12</v>
      </c>
      <c r="F1534" s="51" t="s">
        <v>31</v>
      </c>
      <c r="G1534" s="50" t="s">
        <v>484</v>
      </c>
      <c r="H1534" s="52" t="str">
        <f>_xlfn.XLOOKUP(B1534,[2]CALCULATION!$B:$B,[2]CALCULATION!$H:$H,"")</f>
        <v>ZTE</v>
      </c>
      <c r="I1534" s="26">
        <v>0</v>
      </c>
      <c r="J1534" s="26">
        <v>0</v>
      </c>
      <c r="K1534" s="26">
        <v>0</v>
      </c>
      <c r="L1534" s="26">
        <v>0</v>
      </c>
      <c r="M1534" s="26">
        <v>0</v>
      </c>
      <c r="N1534" s="26">
        <v>0</v>
      </c>
      <c r="O1534" s="26">
        <v>0</v>
      </c>
      <c r="P1534" s="114" t="s">
        <v>6364</v>
      </c>
      <c r="Q1534" s="42" t="s">
        <v>5538</v>
      </c>
      <c r="R1534" s="53"/>
      <c r="S1534" s="41" t="str" cm="1">
        <f t="array" ref="S1534">IFERROR(_xlfn.IFS(
U1534="MPR ISSUE","PDH",
U1534="BSS Hardware Issue","BSS",
U1534="Sites strategiques, MLL, Pylone, etc.","ENVTECH",
U1534="AKTIVCO DEFAUT GE &amp; POWER Cabinet","AKTIVCO",
U1534="AKTIVCO Coupure ENEO &amp; Baisse de tension","AKTIVCO GRID ONLY",
U1534="Coupure ENEO &amp; Baisse de tension","IHS GRID ONLY",
U1534="Defaut GE &amp; POWER Cabinet","IHS",
U1534="Sharing","Partners",
U1534="Sites strategiques &amp; DataCenter","SST &amp; DC",
U1534="Exclu","Exclu",
U1534="SAT","SAT",
U1534="SPARE-ISSUE","SPARE-ISSUE",
U1534="Fiber CAmtel","TRANS_FO_CAMTEL",
U1534="Fiber AOF","Fiber AOF",
U1534="Projet OCM (HUAWEI)","TRAVAUX-HUAWEI",
U1534="Projet OCM (NOKIA)","TRAVAUX-NOKIA",
U1534="ACCESS-ISSUE","ACCESS-ISSUE",
U1534="Projet OCM (ZTE, NOKIA, autres projets)","TRAVAUX OCM",
U1534="No root CAuse","No root cause",
U1534="ODU HS","PDH",
U1534="IP &amp; VLAN","PDH",
U1534="Warehouse HUAWEI","SPARE-ISSUE",
U1534="SPARE-HS","SPARE-ISSUE",
U1534="Power Telco","BSS",U1534="no impacts","no impacts"
),"")</f>
        <v>No root cause</v>
      </c>
      <c r="T1534" s="41" t="str" cm="1">
        <f t="array" ref="T1534">IFERROR(_xlfn.IFS(
U1534="MPR ISSUE","TX ISSUE",
U1534="BSS Hardware Issue","RAN ISSUE",
U1534="Sites strategiques, MLL, Pylone, etc.","ENVTECH",
U1534="AKTIVCO DEFAUT GE &amp; POWER Cabinet","POWER ISSUE",
U1534="AKTIVCO Coupure ENEO &amp; Baisse de tension","POWER ISSUE",
U1534="Coupure ENEO &amp; Baisse de tension","POWER ISSUE",
U1534="Defaut GE &amp; POWER Cabinet","POWER ISSUE",
U1534="Sharing","POWER ISSUE",
U1534="Sites strategiques &amp; DataCenter","POWER ISSUE",
U1534="Exclu","Exclu",
U1534="SAT","TX ISSUE",
U1534="SPARE-ISSUE","SPARE-ISSUE",
U1534="Fiber CAmtel","TX ISSUE",
U1534="Fiber AOF","TX ISSUE",
U1534="Projet OCM (HUAWEI)","TRAVAUX-HUAWEI",
U1534="Projet OCM (NOKIA)","TRAVAUX -NOKIA",
U1534="ACCESS-ISSUE","ACCESS-ISSUE",
U1534="Projet OCM (ZTE, NOKIA, autres projets)","TRAVAUX OCM",
U1534="No root CAuse","No root cause",
U1534="ODU HS","TX ISSUE",
U1534="IP &amp; VLAN","TX ISSUE",
U1534="Warehouse HUAWEI","SPARE-ISSUE",
U1534="SPARE-HS","SPARE-ISSUE",
U1534="Power Telco","RAN ISSUE",U1534="no impacts","no impacts"
),"")</f>
        <v>No root cause</v>
      </c>
      <c r="U1534" s="68" t="s">
        <v>5691</v>
      </c>
      <c r="V1534" s="41" t="str" cm="1">
        <f t="array" ref="V1534">IFERROR(_xlfn.IFS(
U1534="MPR ISSUE","ACTIVE",
U1534="BSS Hardware Issue","ACTIVE",
U1534="Sites strategiques, MLL, Pylone, etc.","PASSIVE",
U1534="AKTIVCO DEFAUT GE &amp; POWER Cabinet","PASSIVE",
U1534="AKTIVCO Coupure ENEO &amp; Baisse de tension","PASSIVE",
U1534="Coupure ENEO &amp; Baisse de tension","PASSIVE",
U1534="Defaut GE &amp; POWER Cabinet","PASSIVE",
U1534="Sharing","PASSIVE",
U1534="Sites strategiques &amp; DataCenter","PASSIVE",
U1534="Exclu","Exclu",
U1534="SAT","ACTIVE",
U1534="SPARE-ISSUE","SPARE-ISSUE",
U1534="Fiber CAmtel","ACTIVE",
U1534="Fiber AOF","ACTIVE",
U1534="Projet OCM (HUAWEI)","PLANNED WORKS",
U1534="Projet OCM (NOKIA)","PLANNED WORKS",
U1534="ACCESS-ISSUE","ACCESS-ISSUE",
U1534="Projet OCM (ZTE, NOKIA, autres projets)","PLANNED WORKS",
U1534="No root CAuse","No root cause",
U1534="ODU HS","ACTIVE",
U1534="IP &amp; VLAN","ACTIVE",
U1534="Warehouse HUAWEI","SPARE-ISSUE",
U1534="SPARE-HS","SPARE-ISSUE",
U1534="Power Telco","ACTIVE", U1534="no impacts","no impacts"
),"")</f>
        <v>No root cause</v>
      </c>
      <c r="W1534" s="113"/>
      <c r="X1534" s="113"/>
      <c r="Y1534" s="113"/>
      <c r="Z1534" s="113"/>
      <c r="AA1534" s="113"/>
      <c r="AB1534" s="17" t="s">
        <v>5465</v>
      </c>
      <c r="AC1534" s="17" t="str">
        <f>_xlfn.XLOOKUP(B1534,'INCIDENT-04-27-2026'!E:E,'INCIDENT-04-27-2026'!F:F,"")</f>
        <v/>
      </c>
      <c r="AD1534" s="9"/>
      <c r="AE1534" s="7" t="s">
        <v>5465</v>
      </c>
      <c r="AF1534" s="6" t="str">
        <f>_xlfn.XLOOKUP(B1534,'[13]Input_27-04'!$B:$B,'[13]Input_27-04'!$M:$M,"")</f>
        <v/>
      </c>
      <c r="AG1534" s="7"/>
      <c r="AH1534" s="3"/>
      <c r="AI1534" s="18" t="str">
        <f>_xlfn.XLOOKUP(B1534,'[3]Cells Huawei 27042026 10h'!$B:$B,'[3]Cells Huawei 27042026 10h'!$T:$T,"")</f>
        <v/>
      </c>
      <c r="AJ1534" s="18" t="str">
        <f>_xlfn.XLOOKUP(B1534,'[3]Cells Huawei 27042026 15h'!$B:$B,'[3]Cells Huawei 27042026 15h'!$T:$T,"")</f>
        <v/>
      </c>
      <c r="AK1534" s="18" t="str">
        <f>_xlfn.XLOOKUP(B1534,'[4]cells down 27042026 11h28'!$B:$B,'[4]cells down 27042026 11h28'!$R:$R,"")</f>
        <v/>
      </c>
      <c r="AL1534" s="18" t="str">
        <f>_xlfn.XLOOKUP(B1534,'[4]cells down 27042026 18h01'!$B:$B,'[4]cells down 27042026 18h01'!$R:$R,"")</f>
        <v/>
      </c>
      <c r="AM1534" s="18" t="str">
        <f>_xlfn.XLOOKUP(B1534,'[5]cell downs 27042026 11h'!$B:$B,'[5]cell downs 27042026 11h'!$R:$R,"")</f>
        <v/>
      </c>
      <c r="AN1534" s="18" t="str">
        <f>_xlfn.XLOOKUP(B1534,'[5]cell downs 27042026 17h40'!$B:$B,'[5]cell downs 27042026 17h40'!$R:$R,"")</f>
        <v/>
      </c>
      <c r="AO1534" s="18" t="str">
        <f>_xlfn.XLOOKUP(B1534,'[6]ALL SITES DOWN'!$D:$D,'[6]ALL SITES DOWN'!$J:$J,"")</f>
        <v/>
      </c>
      <c r="AP1534" s="18" t="str">
        <f>_xlfn.XLOOKUP(B1534,'[7]ALL SITES DOWN'!$D:$D,'[7]ALL SITES DOWN'!$J:$J,"")</f>
        <v/>
      </c>
      <c r="AQ1534" s="9" t="str">
        <f>_xlfn.XLOOKUP(B1534,[8]sheet1!$AC:$AC,[8]sheet1!$AF:$AF,"")</f>
        <v/>
      </c>
      <c r="AR1534" s="14"/>
      <c r="AS1534" s="14" t="s">
        <v>5465</v>
      </c>
      <c r="AT1534" s="14" t="str">
        <f>_xlfn.XLOOKUP(B1534,'[9]cell downs 18042026 17h'!$B:$B,'[9]cell downs 18042026 17h'!$B:$B,"")</f>
        <v/>
      </c>
      <c r="AU1534" s="14" t="str">
        <f>_xlfn.XLOOKUP(B1534,'[10]Cells Huawei 19042026 15h'!$B:$B,'[10]Cells Huawei 19042026 15h'!$B:$B,"")</f>
        <v/>
      </c>
      <c r="AV1534" s="20" t="str">
        <f>_xlfn.XLOOKUP(B1534,'[11]cells down 19042026 9H40'!$B:$B,'[11]cells down 19042026 9H40'!$B:$B,"")</f>
        <v/>
      </c>
    </row>
    <row r="1535" spans="1:48" hidden="1" x14ac:dyDescent="0.3">
      <c r="A1535" s="1" t="s">
        <v>3980</v>
      </c>
      <c r="B1535" s="8" t="s">
        <v>3981</v>
      </c>
      <c r="C1535" s="3" t="str">
        <f>_xlfn.XLOOKUP(B1535,'[1]daily break down'!$D:$D,'[1]daily break down'!$E:$E,"")</f>
        <v>SUD-OUEST</v>
      </c>
      <c r="D1535" s="1" t="s">
        <v>11</v>
      </c>
      <c r="E1535" s="1" t="s">
        <v>12</v>
      </c>
      <c r="F1535" s="3" t="s">
        <v>13</v>
      </c>
      <c r="G1535" s="1" t="s">
        <v>63</v>
      </c>
      <c r="H1535" s="27" t="str">
        <f>_xlfn.XLOOKUP(B1535,[2]CALCULATION!$B:$B,[2]CALCULATION!$H:$H,"")</f>
        <v>Huawei</v>
      </c>
      <c r="I1535" s="26">
        <v>0</v>
      </c>
      <c r="J1535" s="26">
        <v>0</v>
      </c>
      <c r="K1535" s="26">
        <v>0</v>
      </c>
      <c r="L1535" s="26">
        <v>9.3182041930982535</v>
      </c>
      <c r="M1535" s="26">
        <v>1.4183346031909092</v>
      </c>
      <c r="N1535" s="26">
        <v>0</v>
      </c>
      <c r="O1535" s="26">
        <v>0</v>
      </c>
      <c r="P1535" s="114" t="s">
        <v>6364</v>
      </c>
      <c r="Q1535" s="42" t="s">
        <v>5538</v>
      </c>
      <c r="R1535" s="42"/>
      <c r="S1535" s="41" t="str" cm="1">
        <f t="array" ref="S1535">IFERROR(_xlfn.IFS(
U1535="MPR ISSUE","PDH",
U1535="BSS Hardware Issue","BSS",
U1535="Sites strategiques, MLL, Pylone, etc.","ENVTECH",
U1535="AKTIVCO DEFAUT GE &amp; POWER Cabinet","AKTIVCO",
U1535="AKTIVCO Coupure ENEO &amp; Baisse de tension","AKTIVCO GRID ONLY",
U1535="Coupure ENEO &amp; Baisse de tension","IHS GRID ONLY",
U1535="Defaut GE &amp; POWER Cabinet","IHS",
U1535="Sharing","Partners",
U1535="Sites strategiques &amp; DataCenter","SST &amp; DC",
U1535="Exclu","Exclu",
U1535="SAT","SAT",
U1535="SPARE-ISSUE","SPARE-ISSUE",
U1535="Fiber CAmtel","TRANS_FO_CAMTEL",
U1535="Fiber AOF","Fiber AOF",
U1535="Projet OCM (HUAWEI)","TRAVAUX-HUAWEI",
U1535="Projet OCM (NOKIA)","TRAVAUX-NOKIA",
U1535="ACCESS-ISSUE","ACCESS-ISSUE",
U1535="Projet OCM (ZTE, NOKIA, autres projets)","TRAVAUX OCM",
U1535="No root CAuse","No root cause",
U1535="ODU HS","PDH",
U1535="IP &amp; VLAN","PDH",
U1535="Warehouse HUAWEI","SPARE-ISSUE",
U1535="SPARE-HS","SPARE-ISSUE",
U1535="Power Telco","BSS",U1535="no impacts","no impacts"
),"")</f>
        <v>No root cause</v>
      </c>
      <c r="T1535" s="41" t="str" cm="1">
        <f t="array" ref="T1535">IFERROR(_xlfn.IFS(
U1535="MPR ISSUE","TX ISSUE",
U1535="BSS Hardware Issue","RAN ISSUE",
U1535="Sites strategiques, MLL, Pylone, etc.","ENVTECH",
U1535="AKTIVCO DEFAUT GE &amp; POWER Cabinet","POWER ISSUE",
U1535="AKTIVCO Coupure ENEO &amp; Baisse de tension","POWER ISSUE",
U1535="Coupure ENEO &amp; Baisse de tension","POWER ISSUE",
U1535="Defaut GE &amp; POWER Cabinet","POWER ISSUE",
U1535="Sharing","POWER ISSUE",
U1535="Sites strategiques &amp; DataCenter","POWER ISSUE",
U1535="Exclu","Exclu",
U1535="SAT","TX ISSUE",
U1535="SPARE-ISSUE","SPARE-ISSUE",
U1535="Fiber CAmtel","TX ISSUE",
U1535="Fiber AOF","TX ISSUE",
U1535="Projet OCM (HUAWEI)","TRAVAUX-HUAWEI",
U1535="Projet OCM (NOKIA)","TRAVAUX -NOKIA",
U1535="ACCESS-ISSUE","ACCESS-ISSUE",
U1535="Projet OCM (ZTE, NOKIA, autres projets)","TRAVAUX OCM",
U1535="No root CAuse","No root cause",
U1535="ODU HS","TX ISSUE",
U1535="IP &amp; VLAN","TX ISSUE",
U1535="Warehouse HUAWEI","SPARE-ISSUE",
U1535="SPARE-HS","SPARE-ISSUE",
U1535="Power Telco","RAN ISSUE",U1535="no impacts","no impacts"
),"")</f>
        <v>No root cause</v>
      </c>
      <c r="U1535" s="68" t="s">
        <v>5691</v>
      </c>
      <c r="V1535" s="41" t="str" cm="1">
        <f t="array" ref="V1535">IFERROR(_xlfn.IFS(
U1535="MPR ISSUE","ACTIVE",
U1535="BSS Hardware Issue","ACTIVE",
U1535="Sites strategiques, MLL, Pylone, etc.","PASSIVE",
U1535="AKTIVCO DEFAUT GE &amp; POWER Cabinet","PASSIVE",
U1535="AKTIVCO Coupure ENEO &amp; Baisse de tension","PASSIVE",
U1535="Coupure ENEO &amp; Baisse de tension","PASSIVE",
U1535="Defaut GE &amp; POWER Cabinet","PASSIVE",
U1535="Sharing","PASSIVE",
U1535="Sites strategiques &amp; DataCenter","PASSIVE",
U1535="Exclu","Exclu",
U1535="SAT","ACTIVE",
U1535="SPARE-ISSUE","SPARE-ISSUE",
U1535="Fiber CAmtel","ACTIVE",
U1535="Fiber AOF","ACTIVE",
U1535="Projet OCM (HUAWEI)","PLANNED WORKS",
U1535="Projet OCM (NOKIA)","PLANNED WORKS",
U1535="ACCESS-ISSUE","ACCESS-ISSUE",
U1535="Projet OCM (ZTE, NOKIA, autres projets)","PLANNED WORKS",
U1535="No root CAuse","No root cause",
U1535="ODU HS","ACTIVE",
U1535="IP &amp; VLAN","ACTIVE",
U1535="Warehouse HUAWEI","SPARE-ISSUE",
U1535="SPARE-HS","SPARE-ISSUE",
U1535="Power Telco","ACTIVE", U1535="no impacts","no impacts"
),"")</f>
        <v>No root cause</v>
      </c>
      <c r="W1535" s="113"/>
      <c r="X1535" s="113"/>
      <c r="Y1535" s="113"/>
      <c r="Z1535" s="113"/>
      <c r="AA1535" s="113"/>
      <c r="AB1535" s="17" t="s">
        <v>5465</v>
      </c>
      <c r="AC1535" s="17" t="str">
        <f>_xlfn.XLOOKUP(B1535,'INCIDENT-04-27-2026'!E:E,'INCIDENT-04-27-2026'!F:F,"")</f>
        <v/>
      </c>
      <c r="AD1535" s="9"/>
      <c r="AE1535" s="7" t="s">
        <v>5465</v>
      </c>
      <c r="AF1535" s="6" t="str">
        <f>_xlfn.XLOOKUP(B1535,'[13]Input_27-04'!$B:$B,'[13]Input_27-04'!$M:$M,"")</f>
        <v/>
      </c>
      <c r="AG1535" s="7"/>
      <c r="AH1535" s="3"/>
      <c r="AI1535" s="18" t="str">
        <f>_xlfn.XLOOKUP(B1535,'[3]Cells Huawei 27042026 10h'!$B:$B,'[3]Cells Huawei 27042026 10h'!$T:$T,"")</f>
        <v/>
      </c>
      <c r="AJ1535" s="18" t="str">
        <f>_xlfn.XLOOKUP(B1535,'[3]Cells Huawei 27042026 15h'!$B:$B,'[3]Cells Huawei 27042026 15h'!$T:$T,"")</f>
        <v/>
      </c>
      <c r="AK1535" s="18" t="str">
        <f>_xlfn.XLOOKUP(B1535,'[4]cells down 27042026 11h28'!$B:$B,'[4]cells down 27042026 11h28'!$R:$R,"")</f>
        <v/>
      </c>
      <c r="AL1535" s="18" t="str">
        <f>_xlfn.XLOOKUP(B1535,'[4]cells down 27042026 18h01'!$B:$B,'[4]cells down 27042026 18h01'!$R:$R,"")</f>
        <v/>
      </c>
      <c r="AM1535" s="18" t="str">
        <f>_xlfn.XLOOKUP(B1535,'[5]cell downs 27042026 11h'!$B:$B,'[5]cell downs 27042026 11h'!$R:$R,"")</f>
        <v/>
      </c>
      <c r="AN1535" s="18" t="str">
        <f>_xlfn.XLOOKUP(B1535,'[5]cell downs 27042026 17h40'!$B:$B,'[5]cell downs 27042026 17h40'!$R:$R,"")</f>
        <v/>
      </c>
      <c r="AO1535" s="18" t="str">
        <f>_xlfn.XLOOKUP(B1535,'[6]ALL SITES DOWN'!$D:$D,'[6]ALL SITES DOWN'!$J:$J,"")</f>
        <v/>
      </c>
      <c r="AP1535" s="18" t="str">
        <f>_xlfn.XLOOKUP(B1535,'[7]ALL SITES DOWN'!$D:$D,'[7]ALL SITES DOWN'!$J:$J,"")</f>
        <v/>
      </c>
      <c r="AQ1535" s="9" t="str">
        <f>_xlfn.XLOOKUP(B1535,[8]sheet1!$AC:$AC,[8]sheet1!$AF:$AF,"")</f>
        <v/>
      </c>
      <c r="AR1535" s="14"/>
      <c r="AS1535" s="14" t="s">
        <v>5465</v>
      </c>
      <c r="AT1535" s="14" t="str">
        <f>_xlfn.XLOOKUP(B1535,'[9]cell downs 18042026 17h'!$B:$B,'[9]cell downs 18042026 17h'!$B:$B,"")</f>
        <v/>
      </c>
      <c r="AU1535" s="14" t="str">
        <f>_xlfn.XLOOKUP(B1535,'[10]Cells Huawei 19042026 15h'!$B:$B,'[10]Cells Huawei 19042026 15h'!$B:$B,"")</f>
        <v/>
      </c>
      <c r="AV1535" s="9" t="str">
        <f>_xlfn.XLOOKUP(B1535,'[11]cells down 19042026 9H40'!$B:$B,'[11]cells down 19042026 9H40'!$B:$B,"")</f>
        <v/>
      </c>
    </row>
    <row r="1536" spans="1:48" hidden="1" x14ac:dyDescent="0.3">
      <c r="A1536" s="1" t="s">
        <v>603</v>
      </c>
      <c r="B1536" s="8" t="s">
        <v>604</v>
      </c>
      <c r="C1536" s="3" t="str">
        <f>_xlfn.XLOOKUP(B1536,'[1]daily break down'!$D:$D,'[1]daily break down'!$E:$E,"")</f>
        <v>Maroua</v>
      </c>
      <c r="D1536" s="1" t="s">
        <v>11</v>
      </c>
      <c r="E1536" s="1" t="s">
        <v>12</v>
      </c>
      <c r="F1536" s="3" t="s">
        <v>55</v>
      </c>
      <c r="G1536" s="1" t="s">
        <v>84</v>
      </c>
      <c r="H1536" s="27" t="str">
        <f>_xlfn.XLOOKUP(B1536,[2]CALCULATION!$B:$B,[2]CALCULATION!$H:$H,"")</f>
        <v>Huawei</v>
      </c>
      <c r="I1536" s="26">
        <v>0</v>
      </c>
      <c r="J1536" s="26">
        <v>0</v>
      </c>
      <c r="K1536" s="26">
        <v>0</v>
      </c>
      <c r="L1536" s="26">
        <v>0</v>
      </c>
      <c r="M1536" s="26">
        <v>0</v>
      </c>
      <c r="N1536" s="26">
        <v>0</v>
      </c>
      <c r="O1536" s="26">
        <v>0</v>
      </c>
      <c r="P1536" s="114" t="s">
        <v>6364</v>
      </c>
      <c r="Q1536" s="42" t="s">
        <v>5538</v>
      </c>
      <c r="R1536" s="42"/>
      <c r="S1536" s="41" t="str" cm="1">
        <f t="array" ref="S1536">IFERROR(_xlfn.IFS(
U1536="MPR ISSUE","PDH",
U1536="BSS Hardware Issue","BSS",
U1536="Sites strategiques, MLL, Pylone, etc.","ENVTECH",
U1536="AKTIVCO DEFAUT GE &amp; POWER Cabinet","AKTIVCO",
U1536="AKTIVCO Coupure ENEO &amp; Baisse de tension","AKTIVCO GRID ONLY",
U1536="Coupure ENEO &amp; Baisse de tension","IHS GRID ONLY",
U1536="Defaut GE &amp; POWER Cabinet","IHS",
U1536="Sharing","Partners",
U1536="Sites strategiques &amp; DataCenter","SST &amp; DC",
U1536="Exclu","Exclu",
U1536="SAT","SAT",
U1536="SPARE-ISSUE","SPARE-ISSUE",
U1536="Fiber CAmtel","TRANS_FO_CAMTEL",
U1536="Fiber AOF","Fiber AOF",
U1536="Projet OCM (HUAWEI)","TRAVAUX-HUAWEI",
U1536="Projet OCM (NOKIA)","TRAVAUX-NOKIA",
U1536="ACCESS-ISSUE","ACCESS-ISSUE",
U1536="Projet OCM (ZTE, NOKIA, autres projets)","TRAVAUX OCM",
U1536="No root CAuse","No root cause",
U1536="ODU HS","PDH",
U1536="IP &amp; VLAN","PDH",
U1536="Warehouse HUAWEI","SPARE-ISSUE",
U1536="SPARE-HS","SPARE-ISSUE",
U1536="Power Telco","BSS",U1536="no impacts","no impacts"
),"")</f>
        <v>No root cause</v>
      </c>
      <c r="T1536" s="41" t="str" cm="1">
        <f t="array" ref="T1536">IFERROR(_xlfn.IFS(
U1536="MPR ISSUE","TX ISSUE",
U1536="BSS Hardware Issue","RAN ISSUE",
U1536="Sites strategiques, MLL, Pylone, etc.","ENVTECH",
U1536="AKTIVCO DEFAUT GE &amp; POWER Cabinet","POWER ISSUE",
U1536="AKTIVCO Coupure ENEO &amp; Baisse de tension","POWER ISSUE",
U1536="Coupure ENEO &amp; Baisse de tension","POWER ISSUE",
U1536="Defaut GE &amp; POWER Cabinet","POWER ISSUE",
U1536="Sharing","POWER ISSUE",
U1536="Sites strategiques &amp; DataCenter","POWER ISSUE",
U1536="Exclu","Exclu",
U1536="SAT","TX ISSUE",
U1536="SPARE-ISSUE","SPARE-ISSUE",
U1536="Fiber CAmtel","TX ISSUE",
U1536="Fiber AOF","TX ISSUE",
U1536="Projet OCM (HUAWEI)","TRAVAUX-HUAWEI",
U1536="Projet OCM (NOKIA)","TRAVAUX -NOKIA",
U1536="ACCESS-ISSUE","ACCESS-ISSUE",
U1536="Projet OCM (ZTE, NOKIA, autres projets)","TRAVAUX OCM",
U1536="No root CAuse","No root cause",
U1536="ODU HS","TX ISSUE",
U1536="IP &amp; VLAN","TX ISSUE",
U1536="Warehouse HUAWEI","SPARE-ISSUE",
U1536="SPARE-HS","SPARE-ISSUE",
U1536="Power Telco","RAN ISSUE",U1536="no impacts","no impacts"
),"")</f>
        <v>No root cause</v>
      </c>
      <c r="U1536" s="68" t="s">
        <v>5691</v>
      </c>
      <c r="V1536" s="41" t="str" cm="1">
        <f t="array" ref="V1536">IFERROR(_xlfn.IFS(
U1536="MPR ISSUE","ACTIVE",
U1536="BSS Hardware Issue","ACTIVE",
U1536="Sites strategiques, MLL, Pylone, etc.","PASSIVE",
U1536="AKTIVCO DEFAUT GE &amp; POWER Cabinet","PASSIVE",
U1536="AKTIVCO Coupure ENEO &amp; Baisse de tension","PASSIVE",
U1536="Coupure ENEO &amp; Baisse de tension","PASSIVE",
U1536="Defaut GE &amp; POWER Cabinet","PASSIVE",
U1536="Sharing","PASSIVE",
U1536="Sites strategiques &amp; DataCenter","PASSIVE",
U1536="Exclu","Exclu",
U1536="SAT","ACTIVE",
U1536="SPARE-ISSUE","SPARE-ISSUE",
U1536="Fiber CAmtel","ACTIVE",
U1536="Fiber AOF","ACTIVE",
U1536="Projet OCM (HUAWEI)","PLANNED WORKS",
U1536="Projet OCM (NOKIA)","PLANNED WORKS",
U1536="ACCESS-ISSUE","ACCESS-ISSUE",
U1536="Projet OCM (ZTE, NOKIA, autres projets)","PLANNED WORKS",
U1536="No root CAuse","No root cause",
U1536="ODU HS","ACTIVE",
U1536="IP &amp; VLAN","ACTIVE",
U1536="Warehouse HUAWEI","SPARE-ISSUE",
U1536="SPARE-HS","SPARE-ISSUE",
U1536="Power Telco","ACTIVE", U1536="no impacts","no impacts"
),"")</f>
        <v>No root cause</v>
      </c>
      <c r="W1536" s="113"/>
      <c r="X1536" s="113"/>
      <c r="Y1536" s="113"/>
      <c r="Z1536" s="113"/>
      <c r="AA1536" s="113"/>
      <c r="AB1536" s="17" t="s">
        <v>5465</v>
      </c>
      <c r="AC1536" s="17" t="str">
        <f>_xlfn.XLOOKUP(B1536,'INCIDENT-04-27-2026'!E:E,'INCIDENT-04-27-2026'!F:F,"")</f>
        <v/>
      </c>
      <c r="AD1536" s="9"/>
      <c r="AE1536" s="7" t="s">
        <v>5465</v>
      </c>
      <c r="AF1536" s="6" t="str">
        <f>_xlfn.XLOOKUP(B1536,'[13]Input_27-04'!$B:$B,'[13]Input_27-04'!$M:$M,"")</f>
        <v/>
      </c>
      <c r="AG1536" s="7"/>
      <c r="AH1536" s="3"/>
      <c r="AI1536" s="18" t="str">
        <f>_xlfn.XLOOKUP(B1536,'[3]Cells Huawei 27042026 10h'!$B:$B,'[3]Cells Huawei 27042026 10h'!$T:$T,"")</f>
        <v/>
      </c>
      <c r="AJ1536" s="18" t="str">
        <f>_xlfn.XLOOKUP(B1536,'[3]Cells Huawei 27042026 15h'!$B:$B,'[3]Cells Huawei 27042026 15h'!$T:$T,"")</f>
        <v/>
      </c>
      <c r="AK1536" s="18" t="str">
        <f>_xlfn.XLOOKUP(B1536,'[4]cells down 27042026 11h28'!$B:$B,'[4]cells down 27042026 11h28'!$R:$R,"")</f>
        <v/>
      </c>
      <c r="AL1536" s="18" t="str">
        <f>_xlfn.XLOOKUP(B1536,'[4]cells down 27042026 18h01'!$B:$B,'[4]cells down 27042026 18h01'!$R:$R,"")</f>
        <v/>
      </c>
      <c r="AM1536" s="18" t="str">
        <f>_xlfn.XLOOKUP(B1536,'[5]cell downs 27042026 11h'!$B:$B,'[5]cell downs 27042026 11h'!$R:$R,"")</f>
        <v/>
      </c>
      <c r="AN1536" s="18" t="str">
        <f>_xlfn.XLOOKUP(B1536,'[5]cell downs 27042026 17h40'!$B:$B,'[5]cell downs 27042026 17h40'!$R:$R,"")</f>
        <v/>
      </c>
      <c r="AO1536" s="18" t="str">
        <f>_xlfn.XLOOKUP(B1536,'[6]ALL SITES DOWN'!$D:$D,'[6]ALL SITES DOWN'!$J:$J,"")</f>
        <v/>
      </c>
      <c r="AP1536" s="18" t="str">
        <f>_xlfn.XLOOKUP(B1536,'[7]ALL SITES DOWN'!$D:$D,'[7]ALL SITES DOWN'!$J:$J,"")</f>
        <v/>
      </c>
      <c r="AQ1536" s="9" t="str">
        <f>_xlfn.XLOOKUP(B1536,[8]sheet1!$AC:$AC,[8]sheet1!$AF:$AF,"")</f>
        <v/>
      </c>
      <c r="AR1536" s="14"/>
      <c r="AS1536" s="14" t="s">
        <v>5465</v>
      </c>
      <c r="AT1536" s="14" t="str">
        <f>_xlfn.XLOOKUP(B1536,'[9]cell downs 18042026 17h'!$B:$B,'[9]cell downs 18042026 17h'!$B:$B,"")</f>
        <v/>
      </c>
      <c r="AU1536" s="14" t="str">
        <f>_xlfn.XLOOKUP(B1536,'[10]Cells Huawei 19042026 15h'!$B:$B,'[10]Cells Huawei 19042026 15h'!$B:$B,"")</f>
        <v/>
      </c>
      <c r="AV1536" s="9" t="str">
        <f>_xlfn.XLOOKUP(B1536,'[11]cells down 19042026 9H40'!$B:$B,'[11]cells down 19042026 9H40'!$B:$B,"")</f>
        <v/>
      </c>
    </row>
    <row r="1537" spans="1:48" hidden="1" x14ac:dyDescent="0.3">
      <c r="A1537" s="1" t="s">
        <v>3525</v>
      </c>
      <c r="B1537" s="8" t="s">
        <v>3526</v>
      </c>
      <c r="C1537" s="3" t="str">
        <f>_xlfn.XLOOKUP(B1537,'[1]daily break down'!$D:$D,'[1]daily break down'!$E:$E,"")</f>
        <v>CENTRE</v>
      </c>
      <c r="D1537" s="1" t="s">
        <v>21</v>
      </c>
      <c r="E1537" s="1" t="s">
        <v>3527</v>
      </c>
      <c r="F1537" s="3" t="s">
        <v>226</v>
      </c>
      <c r="G1537" s="1" t="s">
        <v>3525</v>
      </c>
      <c r="H1537" s="29" t="str">
        <f>_xlfn.XLOOKUP(B1537,[2]CALCULATION!$B:$B,[2]CALCULATION!$H:$H,"")</f>
        <v>ZTE</v>
      </c>
      <c r="I1537" s="26">
        <v>0</v>
      </c>
      <c r="J1537" s="26">
        <v>0</v>
      </c>
      <c r="K1537" s="26">
        <v>0</v>
      </c>
      <c r="L1537" s="26">
        <v>0</v>
      </c>
      <c r="M1537" s="26">
        <v>0</v>
      </c>
      <c r="N1537" s="26">
        <v>0</v>
      </c>
      <c r="O1537" s="26">
        <v>0</v>
      </c>
      <c r="P1537" s="114" t="s">
        <v>6364</v>
      </c>
      <c r="Q1537" s="42" t="s">
        <v>5537</v>
      </c>
      <c r="R1537" s="42"/>
      <c r="S1537" s="41" t="str" cm="1">
        <f t="array" ref="S1537">IFERROR(_xlfn.IFS(
U1537="MPR ISSUE","PDH",
U1537="BSS Hardware Issue","BSS",
U1537="Sites strategiques, MLL, Pylone, etc.","ENVTECH",
U1537="AKTIVCO DEFAUT GE &amp; POWER Cabinet","AKTIVCO",
U1537="AKTIVCO Coupure ENEO &amp; Baisse de tension","AKTIVCO GRID ONLY",
U1537="Coupure ENEO &amp; Baisse de tension","IHS GRID ONLY",
U1537="Defaut GE &amp; POWER Cabinet","IHS",
U1537="Sharing","Partners",
U1537="Sites strategiques &amp; DataCenter","SST &amp; DC",
U1537="Exclu","Exclu",
U1537="SAT","SAT",
U1537="SPARE-ISSUE","SPARE-ISSUE",
U1537="Fiber CAmtel","TRANS_FO_CAMTEL",
U1537="Fiber AOF","Fiber AOF",
U1537="Projet OCM (HUAWEI)","TRAVAUX-HUAWEI",
U1537="Projet OCM (NOKIA)","TRAVAUX-NOKIA",
U1537="ACCESS-ISSUE","ACCESS-ISSUE",
U1537="Projet OCM (ZTE, NOKIA, autres projets)","TRAVAUX OCM",
U1537="No root CAuse","No root cause",
U1537="ODU HS","PDH",
U1537="IP &amp; VLAN","PDH",
U1537="Warehouse HUAWEI","SPARE-ISSUE",
U1537="SPARE-HS","SPARE-ISSUE",
U1537="Power Telco","BSS",U1537="no impacts","no impacts"
),"")</f>
        <v>Exclu</v>
      </c>
      <c r="T1537" s="41" t="str" cm="1">
        <f t="array" ref="T1537">IFERROR(_xlfn.IFS(
U1537="MPR ISSUE","TX ISSUE",
U1537="BSS Hardware Issue","RAN ISSUE",
U1537="Sites strategiques, MLL, Pylone, etc.","ENVTECH",
U1537="AKTIVCO DEFAUT GE &amp; POWER Cabinet","POWER ISSUE",
U1537="AKTIVCO Coupure ENEO &amp; Baisse de tension","POWER ISSUE",
U1537="Coupure ENEO &amp; Baisse de tension","POWER ISSUE",
U1537="Defaut GE &amp; POWER Cabinet","POWER ISSUE",
U1537="Sharing","POWER ISSUE",
U1537="Sites strategiques &amp; DataCenter","POWER ISSUE",
U1537="Exclu","Exclu",
U1537="SAT","TX ISSUE",
U1537="SPARE-ISSUE","SPARE-ISSUE",
U1537="Fiber CAmtel","TX ISSUE",
U1537="Fiber AOF","TX ISSUE",
U1537="Projet OCM (HUAWEI)","TRAVAUX-HUAWEI",
U1537="Projet OCM (NOKIA)","TRAVAUX -NOKIA",
U1537="ACCESS-ISSUE","ACCESS-ISSUE",
U1537="Projet OCM (ZTE, NOKIA, autres projets)","TRAVAUX OCM",
U1537="No root CAuse","No root cause",
U1537="ODU HS","TX ISSUE",
U1537="IP &amp; VLAN","TX ISSUE",
U1537="Warehouse HUAWEI","SPARE-ISSUE",
U1537="SPARE-HS","SPARE-ISSUE",
U1537="Power Telco","RAN ISSUE",U1537="no impacts","no impacts"
),"")</f>
        <v>Exclu</v>
      </c>
      <c r="U1537" s="68" t="s">
        <v>5537</v>
      </c>
      <c r="V1537" s="41" t="str" cm="1">
        <f t="array" ref="V1537">IFERROR(_xlfn.IFS(
U1537="MPR ISSUE","ACTIVE",
U1537="BSS Hardware Issue","ACTIVE",
U1537="Sites strategiques, MLL, Pylone, etc.","PASSIVE",
U1537="AKTIVCO DEFAUT GE &amp; POWER Cabinet","PASSIVE",
U1537="AKTIVCO Coupure ENEO &amp; Baisse de tension","PASSIVE",
U1537="Coupure ENEO &amp; Baisse de tension","PASSIVE",
U1537="Defaut GE &amp; POWER Cabinet","PASSIVE",
U1537="Sharing","PASSIVE",
U1537="Sites strategiques &amp; DataCenter","PASSIVE",
U1537="Exclu","Exclu",
U1537="SAT","ACTIVE",
U1537="SPARE-ISSUE","SPARE-ISSUE",
U1537="Fiber CAmtel","ACTIVE",
U1537="Fiber AOF","ACTIVE",
U1537="Projet OCM (HUAWEI)","PLANNED WORKS",
U1537="Projet OCM (NOKIA)","PLANNED WORKS",
U1537="ACCESS-ISSUE","ACCESS-ISSUE",
U1537="Projet OCM (ZTE, NOKIA, autres projets)","PLANNED WORKS",
U1537="No root CAuse","No root cause",
U1537="ODU HS","ACTIVE",
U1537="IP &amp; VLAN","ACTIVE",
U1537="Warehouse HUAWEI","SPARE-ISSUE",
U1537="SPARE-HS","SPARE-ISSUE",
U1537="Power Telco","ACTIVE", U1537="no impacts","no impacts"
),"")</f>
        <v>Exclu</v>
      </c>
      <c r="W1537" s="113"/>
      <c r="X1537" s="113"/>
      <c r="Y1537" s="113"/>
      <c r="Z1537" s="113"/>
      <c r="AA1537" s="113"/>
      <c r="AB1537" s="17" t="s">
        <v>5465</v>
      </c>
      <c r="AC1537" s="17" t="str">
        <f>_xlfn.XLOOKUP(B1537,'INCIDENT-04-27-2026'!E:E,'INCIDENT-04-27-2026'!F:F,"")</f>
        <v/>
      </c>
      <c r="AD1537" s="9"/>
      <c r="AE1537" s="7" t="s">
        <v>5465</v>
      </c>
      <c r="AF1537" s="6" t="str">
        <f>_xlfn.XLOOKUP(B1537,'[13]Input_27-04'!$B:$B,'[13]Input_27-04'!$M:$M,"")</f>
        <v/>
      </c>
      <c r="AG1537" s="7"/>
      <c r="AH1537" s="3"/>
      <c r="AI1537" s="18" t="str">
        <f>_xlfn.XLOOKUP(B1537,'[3]Cells Huawei 27042026 10h'!$B:$B,'[3]Cells Huawei 27042026 10h'!$T:$T,"")</f>
        <v/>
      </c>
      <c r="AJ1537" s="18" t="str">
        <f>_xlfn.XLOOKUP(B1537,'[3]Cells Huawei 27042026 15h'!$B:$B,'[3]Cells Huawei 27042026 15h'!$T:$T,"")</f>
        <v/>
      </c>
      <c r="AK1537" s="18" t="str">
        <f>_xlfn.XLOOKUP(B1537,'[4]cells down 27042026 11h28'!$B:$B,'[4]cells down 27042026 11h28'!$R:$R,"")</f>
        <v/>
      </c>
      <c r="AL1537" s="18" t="str">
        <f>_xlfn.XLOOKUP(B1537,'[4]cells down 27042026 18h01'!$B:$B,'[4]cells down 27042026 18h01'!$R:$R,"")</f>
        <v/>
      </c>
      <c r="AM1537" s="18" t="str">
        <f>_xlfn.XLOOKUP(B1537,'[5]cell downs 27042026 11h'!$B:$B,'[5]cell downs 27042026 11h'!$R:$R,"")</f>
        <v/>
      </c>
      <c r="AN1537" s="18" t="str">
        <f>_xlfn.XLOOKUP(B1537,'[5]cell downs 27042026 17h40'!$B:$B,'[5]cell downs 27042026 17h40'!$R:$R,"")</f>
        <v/>
      </c>
      <c r="AO1537" s="18" t="str">
        <f>_xlfn.XLOOKUP(B1537,'[6]ALL SITES DOWN'!$D:$D,'[6]ALL SITES DOWN'!$J:$J,"")</f>
        <v/>
      </c>
      <c r="AP1537" s="18" t="str">
        <f>_xlfn.XLOOKUP(B1537,'[7]ALL SITES DOWN'!$D:$D,'[7]ALL SITES DOWN'!$J:$J,"")</f>
        <v/>
      </c>
      <c r="AQ1537" s="9" t="str">
        <f>_xlfn.XLOOKUP(B1537,[8]sheet1!$AC:$AC,[8]sheet1!$AF:$AF,"")</f>
        <v/>
      </c>
      <c r="AR1537" s="14"/>
      <c r="AS1537" s="14" t="s">
        <v>5465</v>
      </c>
      <c r="AT1537" s="14" t="str">
        <f>_xlfn.XLOOKUP(B1537,'[9]cell downs 18042026 17h'!$B:$B,'[9]cell downs 18042026 17h'!$B:$B,"")</f>
        <v/>
      </c>
      <c r="AU1537" s="14" t="str">
        <f>_xlfn.XLOOKUP(B1537,'[10]Cells Huawei 19042026 15h'!$B:$B,'[10]Cells Huawei 19042026 15h'!$B:$B,"")</f>
        <v/>
      </c>
      <c r="AV1537" s="9" t="str">
        <f>_xlfn.XLOOKUP(B1537,'[11]cells down 19042026 9H40'!$B:$B,'[11]cells down 19042026 9H40'!$B:$B,"")</f>
        <v/>
      </c>
    </row>
    <row r="1538" spans="1:48" hidden="1" x14ac:dyDescent="0.3">
      <c r="A1538" s="1" t="s">
        <v>2786</v>
      </c>
      <c r="B1538" s="8" t="s">
        <v>2787</v>
      </c>
      <c r="C1538" s="3" t="str">
        <f>_xlfn.XLOOKUP(B1538,'[1]daily break down'!$D:$D,'[1]daily break down'!$E:$E,"")</f>
        <v>SUD-OUEST</v>
      </c>
      <c r="D1538" s="1" t="s">
        <v>11</v>
      </c>
      <c r="E1538" s="1" t="s">
        <v>145</v>
      </c>
      <c r="F1538" s="3" t="s">
        <v>13</v>
      </c>
      <c r="G1538" s="1" t="s">
        <v>63</v>
      </c>
      <c r="H1538" s="27" t="str">
        <f>_xlfn.XLOOKUP(B1538,[2]CALCULATION!$B:$B,[2]CALCULATION!$H:$H,"")</f>
        <v>Huawei</v>
      </c>
      <c r="I1538" s="26">
        <v>0</v>
      </c>
      <c r="J1538" s="26">
        <v>0</v>
      </c>
      <c r="K1538" s="26">
        <v>0</v>
      </c>
      <c r="L1538" s="26">
        <v>5.9703816421398654</v>
      </c>
      <c r="M1538" s="26">
        <v>0</v>
      </c>
      <c r="N1538" s="26">
        <v>0</v>
      </c>
      <c r="O1538" s="26">
        <v>0</v>
      </c>
      <c r="P1538" s="114" t="s">
        <v>6364</v>
      </c>
      <c r="Q1538" s="42" t="s">
        <v>5538</v>
      </c>
      <c r="R1538" s="42"/>
      <c r="S1538" s="41" t="str" cm="1">
        <f t="array" ref="S1538">IFERROR(_xlfn.IFS(
U1538="MPR ISSUE","PDH",
U1538="BSS Hardware Issue","BSS",
U1538="Sites strategiques, MLL, Pylone, etc.","ENVTECH",
U1538="AKTIVCO DEFAUT GE &amp; POWER Cabinet","AKTIVCO",
U1538="AKTIVCO Coupure ENEO &amp; Baisse de tension","AKTIVCO GRID ONLY",
U1538="Coupure ENEO &amp; Baisse de tension","IHS GRID ONLY",
U1538="Defaut GE &amp; POWER Cabinet","IHS",
U1538="Sharing","Partners",
U1538="Sites strategiques &amp; DataCenter","SST &amp; DC",
U1538="Exclu","Exclu",
U1538="SAT","SAT",
U1538="SPARE-ISSUE","SPARE-ISSUE",
U1538="Fiber CAmtel","TRANS_FO_CAMTEL",
U1538="Fiber AOF","Fiber AOF",
U1538="Projet OCM (HUAWEI)","TRAVAUX-HUAWEI",
U1538="Projet OCM (NOKIA)","TRAVAUX-NOKIA",
U1538="ACCESS-ISSUE","ACCESS-ISSUE",
U1538="Projet OCM (ZTE, NOKIA, autres projets)","TRAVAUX OCM",
U1538="No root CAuse","No root cause",
U1538="ODU HS","PDH",
U1538="IP &amp; VLAN","PDH",
U1538="Warehouse HUAWEI","SPARE-ISSUE",
U1538="SPARE-HS","SPARE-ISSUE",
U1538="Power Telco","BSS",U1538="no impacts","no impacts"
),"")</f>
        <v>No root cause</v>
      </c>
      <c r="T1538" s="41" t="str" cm="1">
        <f t="array" ref="T1538">IFERROR(_xlfn.IFS(
U1538="MPR ISSUE","TX ISSUE",
U1538="BSS Hardware Issue","RAN ISSUE",
U1538="Sites strategiques, MLL, Pylone, etc.","ENVTECH",
U1538="AKTIVCO DEFAUT GE &amp; POWER Cabinet","POWER ISSUE",
U1538="AKTIVCO Coupure ENEO &amp; Baisse de tension","POWER ISSUE",
U1538="Coupure ENEO &amp; Baisse de tension","POWER ISSUE",
U1538="Defaut GE &amp; POWER Cabinet","POWER ISSUE",
U1538="Sharing","POWER ISSUE",
U1538="Sites strategiques &amp; DataCenter","POWER ISSUE",
U1538="Exclu","Exclu",
U1538="SAT","TX ISSUE",
U1538="SPARE-ISSUE","SPARE-ISSUE",
U1538="Fiber CAmtel","TX ISSUE",
U1538="Fiber AOF","TX ISSUE",
U1538="Projet OCM (HUAWEI)","TRAVAUX-HUAWEI",
U1538="Projet OCM (NOKIA)","TRAVAUX -NOKIA",
U1538="ACCESS-ISSUE","ACCESS-ISSUE",
U1538="Projet OCM (ZTE, NOKIA, autres projets)","TRAVAUX OCM",
U1538="No root CAuse","No root cause",
U1538="ODU HS","TX ISSUE",
U1538="IP &amp; VLAN","TX ISSUE",
U1538="Warehouse HUAWEI","SPARE-ISSUE",
U1538="SPARE-HS","SPARE-ISSUE",
U1538="Power Telco","RAN ISSUE",U1538="no impacts","no impacts"
),"")</f>
        <v>No root cause</v>
      </c>
      <c r="U1538" s="68" t="s">
        <v>5691</v>
      </c>
      <c r="V1538" s="41" t="str" cm="1">
        <f t="array" ref="V1538">IFERROR(_xlfn.IFS(
U1538="MPR ISSUE","ACTIVE",
U1538="BSS Hardware Issue","ACTIVE",
U1538="Sites strategiques, MLL, Pylone, etc.","PASSIVE",
U1538="AKTIVCO DEFAUT GE &amp; POWER Cabinet","PASSIVE",
U1538="AKTIVCO Coupure ENEO &amp; Baisse de tension","PASSIVE",
U1538="Coupure ENEO &amp; Baisse de tension","PASSIVE",
U1538="Defaut GE &amp; POWER Cabinet","PASSIVE",
U1538="Sharing","PASSIVE",
U1538="Sites strategiques &amp; DataCenter","PASSIVE",
U1538="Exclu","Exclu",
U1538="SAT","ACTIVE",
U1538="SPARE-ISSUE","SPARE-ISSUE",
U1538="Fiber CAmtel","ACTIVE",
U1538="Fiber AOF","ACTIVE",
U1538="Projet OCM (HUAWEI)","PLANNED WORKS",
U1538="Projet OCM (NOKIA)","PLANNED WORKS",
U1538="ACCESS-ISSUE","ACCESS-ISSUE",
U1538="Projet OCM (ZTE, NOKIA, autres projets)","PLANNED WORKS",
U1538="No root CAuse","No root cause",
U1538="ODU HS","ACTIVE",
U1538="IP &amp; VLAN","ACTIVE",
U1538="Warehouse HUAWEI","SPARE-ISSUE",
U1538="SPARE-HS","SPARE-ISSUE",
U1538="Power Telco","ACTIVE", U1538="no impacts","no impacts"
),"")</f>
        <v>No root cause</v>
      </c>
      <c r="W1538" s="113"/>
      <c r="X1538" s="113"/>
      <c r="Y1538" s="113"/>
      <c r="Z1538" s="113"/>
      <c r="AA1538" s="113"/>
      <c r="AB1538" s="17" t="s">
        <v>5465</v>
      </c>
      <c r="AC1538" s="17" t="str">
        <f>_xlfn.XLOOKUP(B1538,'INCIDENT-04-27-2026'!E:E,'INCIDENT-04-27-2026'!F:F,"")</f>
        <v/>
      </c>
      <c r="AD1538" s="9"/>
      <c r="AE1538" s="7" t="s">
        <v>5465</v>
      </c>
      <c r="AF1538" s="6" t="str">
        <f>_xlfn.XLOOKUP(B1538,'[13]Input_27-04'!$B:$B,'[13]Input_27-04'!$M:$M,"")</f>
        <v/>
      </c>
      <c r="AG1538" s="7"/>
      <c r="AH1538" s="3"/>
      <c r="AI1538" s="18" t="str">
        <f>_xlfn.XLOOKUP(B1538,'[3]Cells Huawei 27042026 10h'!$B:$B,'[3]Cells Huawei 27042026 10h'!$T:$T,"")</f>
        <v/>
      </c>
      <c r="AJ1538" s="18" t="str">
        <f>_xlfn.XLOOKUP(B1538,'[3]Cells Huawei 27042026 15h'!$B:$B,'[3]Cells Huawei 27042026 15h'!$T:$T,"")</f>
        <v/>
      </c>
      <c r="AK1538" s="18" t="str">
        <f>_xlfn.XLOOKUP(B1538,'[4]cells down 27042026 11h28'!$B:$B,'[4]cells down 27042026 11h28'!$R:$R,"")</f>
        <v/>
      </c>
      <c r="AL1538" s="18" t="str">
        <f>_xlfn.XLOOKUP(B1538,'[4]cells down 27042026 18h01'!$B:$B,'[4]cells down 27042026 18h01'!$R:$R,"")</f>
        <v/>
      </c>
      <c r="AM1538" s="18" t="str">
        <f>_xlfn.XLOOKUP(B1538,'[5]cell downs 27042026 11h'!$B:$B,'[5]cell downs 27042026 11h'!$R:$R,"")</f>
        <v/>
      </c>
      <c r="AN1538" s="18" t="str">
        <f>_xlfn.XLOOKUP(B1538,'[5]cell downs 27042026 17h40'!$B:$B,'[5]cell downs 27042026 17h40'!$R:$R,"")</f>
        <v/>
      </c>
      <c r="AO1538" s="18" t="str">
        <f>_xlfn.XLOOKUP(B1538,'[6]ALL SITES DOWN'!$D:$D,'[6]ALL SITES DOWN'!$J:$J,"")</f>
        <v/>
      </c>
      <c r="AP1538" s="18" t="str">
        <f>_xlfn.XLOOKUP(B1538,'[7]ALL SITES DOWN'!$D:$D,'[7]ALL SITES DOWN'!$J:$J,"")</f>
        <v/>
      </c>
      <c r="AQ1538" s="9" t="str">
        <f>_xlfn.XLOOKUP(B1538,[8]sheet1!$AC:$AC,[8]sheet1!$AF:$AF,"")</f>
        <v/>
      </c>
      <c r="AR1538" s="14"/>
      <c r="AS1538" s="14" t="s">
        <v>5465</v>
      </c>
      <c r="AT1538" s="14" t="str">
        <f>_xlfn.XLOOKUP(B1538,'[9]cell downs 18042026 17h'!$B:$B,'[9]cell downs 18042026 17h'!$B:$B,"")</f>
        <v/>
      </c>
      <c r="AU1538" s="14" t="str">
        <f>_xlfn.XLOOKUP(B1538,'[10]Cells Huawei 19042026 15h'!$B:$B,'[10]Cells Huawei 19042026 15h'!$B:$B,"")</f>
        <v/>
      </c>
      <c r="AV1538" s="9" t="str">
        <f>_xlfn.XLOOKUP(B1538,'[11]cells down 19042026 9H40'!$B:$B,'[11]cells down 19042026 9H40'!$B:$B,"")</f>
        <v/>
      </c>
    </row>
    <row r="1539" spans="1:48" hidden="1" x14ac:dyDescent="0.3">
      <c r="A1539" s="1" t="s">
        <v>3040</v>
      </c>
      <c r="B1539" s="16" t="s">
        <v>3041</v>
      </c>
      <c r="C1539" s="3" t="str">
        <f>_xlfn.XLOOKUP(B1539,'[1]daily break down'!$D:$D,'[1]daily break down'!$E:$E,"")</f>
        <v>Douala</v>
      </c>
      <c r="D1539" s="1"/>
      <c r="E1539" s="1"/>
      <c r="F1539" s="3" t="s">
        <v>31</v>
      </c>
      <c r="G1539" s="1" t="s">
        <v>32</v>
      </c>
      <c r="H1539" s="29" t="str">
        <f>_xlfn.XLOOKUP(B1539,[2]CALCULATION!$B:$B,[2]CALCULATION!$H:$H,"")</f>
        <v>ZTE</v>
      </c>
      <c r="I1539" s="26">
        <v>0</v>
      </c>
      <c r="J1539" s="26">
        <v>0</v>
      </c>
      <c r="K1539" s="26">
        <v>0</v>
      </c>
      <c r="L1539" s="26">
        <v>0</v>
      </c>
      <c r="M1539" s="26">
        <v>0</v>
      </c>
      <c r="N1539" s="26">
        <v>0</v>
      </c>
      <c r="O1539" s="26">
        <v>0</v>
      </c>
      <c r="P1539" s="114" t="s">
        <v>6364</v>
      </c>
      <c r="Q1539" s="42" t="s">
        <v>5538</v>
      </c>
      <c r="R1539" s="42"/>
      <c r="S1539" s="41" t="str" cm="1">
        <f t="array" ref="S1539">IFERROR(_xlfn.IFS(
U1539="MPR ISSUE","PDH",
U1539="BSS Hardware Issue","BSS",
U1539="Sites strategiques, MLL, Pylone, etc.","ENVTECH",
U1539="AKTIVCO DEFAUT GE &amp; POWER Cabinet","AKTIVCO",
U1539="AKTIVCO Coupure ENEO &amp; Baisse de tension","AKTIVCO GRID ONLY",
U1539="Coupure ENEO &amp; Baisse de tension","IHS GRID ONLY",
U1539="Defaut GE &amp; POWER Cabinet","IHS",
U1539="Sharing","Partners",
U1539="Sites strategiques &amp; DataCenter","SST &amp; DC",
U1539="Exclu","Exclu",
U1539="SAT","SAT",
U1539="SPARE-ISSUE","SPARE-ISSUE",
U1539="Fiber CAmtel","TRANS_FO_CAMTEL",
U1539="Fiber AOF","Fiber AOF",
U1539="Projet OCM (HUAWEI)","TRAVAUX-HUAWEI",
U1539="Projet OCM (NOKIA)","TRAVAUX-NOKIA",
U1539="ACCESS-ISSUE","ACCESS-ISSUE",
U1539="Projet OCM (ZTE, NOKIA, autres projets)","TRAVAUX OCM",
U1539="No root CAuse","No root cause",
U1539="ODU HS","PDH",
U1539="IP &amp; VLAN","PDH",
U1539="Warehouse HUAWEI","SPARE-ISSUE",
U1539="SPARE-HS","SPARE-ISSUE",
U1539="Power Telco","BSS",U1539="no impacts","no impacts"
),"")</f>
        <v>No root cause</v>
      </c>
      <c r="T1539" s="41" t="str" cm="1">
        <f t="array" ref="T1539">IFERROR(_xlfn.IFS(
U1539="MPR ISSUE","TX ISSUE",
U1539="BSS Hardware Issue","RAN ISSUE",
U1539="Sites strategiques, MLL, Pylone, etc.","ENVTECH",
U1539="AKTIVCO DEFAUT GE &amp; POWER Cabinet","POWER ISSUE",
U1539="AKTIVCO Coupure ENEO &amp; Baisse de tension","POWER ISSUE",
U1539="Coupure ENEO &amp; Baisse de tension","POWER ISSUE",
U1539="Defaut GE &amp; POWER Cabinet","POWER ISSUE",
U1539="Sharing","POWER ISSUE",
U1539="Sites strategiques &amp; DataCenter","POWER ISSUE",
U1539="Exclu","Exclu",
U1539="SAT","TX ISSUE",
U1539="SPARE-ISSUE","SPARE-ISSUE",
U1539="Fiber CAmtel","TX ISSUE",
U1539="Fiber AOF","TX ISSUE",
U1539="Projet OCM (HUAWEI)","TRAVAUX-HUAWEI",
U1539="Projet OCM (NOKIA)","TRAVAUX -NOKIA",
U1539="ACCESS-ISSUE","ACCESS-ISSUE",
U1539="Projet OCM (ZTE, NOKIA, autres projets)","TRAVAUX OCM",
U1539="No root CAuse","No root cause",
U1539="ODU HS","TX ISSUE",
U1539="IP &amp; VLAN","TX ISSUE",
U1539="Warehouse HUAWEI","SPARE-ISSUE",
U1539="SPARE-HS","SPARE-ISSUE",
U1539="Power Telco","RAN ISSUE",U1539="no impacts","no impacts"
),"")</f>
        <v>No root cause</v>
      </c>
      <c r="U1539" s="68" t="s">
        <v>5691</v>
      </c>
      <c r="V1539" s="41" t="str" cm="1">
        <f t="array" ref="V1539">IFERROR(_xlfn.IFS(
U1539="MPR ISSUE","ACTIVE",
U1539="BSS Hardware Issue","ACTIVE",
U1539="Sites strategiques, MLL, Pylone, etc.","PASSIVE",
U1539="AKTIVCO DEFAUT GE &amp; POWER Cabinet","PASSIVE",
U1539="AKTIVCO Coupure ENEO &amp; Baisse de tension","PASSIVE",
U1539="Coupure ENEO &amp; Baisse de tension","PASSIVE",
U1539="Defaut GE &amp; POWER Cabinet","PASSIVE",
U1539="Sharing","PASSIVE",
U1539="Sites strategiques &amp; DataCenter","PASSIVE",
U1539="Exclu","Exclu",
U1539="SAT","ACTIVE",
U1539="SPARE-ISSUE","SPARE-ISSUE",
U1539="Fiber CAmtel","ACTIVE",
U1539="Fiber AOF","ACTIVE",
U1539="Projet OCM (HUAWEI)","PLANNED WORKS",
U1539="Projet OCM (NOKIA)","PLANNED WORKS",
U1539="ACCESS-ISSUE","ACCESS-ISSUE",
U1539="Projet OCM (ZTE, NOKIA, autres projets)","PLANNED WORKS",
U1539="No root CAuse","No root cause",
U1539="ODU HS","ACTIVE",
U1539="IP &amp; VLAN","ACTIVE",
U1539="Warehouse HUAWEI","SPARE-ISSUE",
U1539="SPARE-HS","SPARE-ISSUE",
U1539="Power Telco","ACTIVE", U1539="no impacts","no impacts"
),"")</f>
        <v>No root cause</v>
      </c>
      <c r="W1539" s="113"/>
      <c r="X1539" s="113"/>
      <c r="Y1539" s="113"/>
      <c r="Z1539" s="113"/>
      <c r="AA1539" s="113"/>
      <c r="AB1539" s="17" t="s">
        <v>5465</v>
      </c>
      <c r="AC1539" s="17" t="str">
        <f>_xlfn.XLOOKUP(B1539,'INCIDENT-04-27-2026'!E:E,'INCIDENT-04-27-2026'!F:F,"")</f>
        <v/>
      </c>
      <c r="AD1539" s="9"/>
      <c r="AE1539" s="7" t="s">
        <v>5465</v>
      </c>
      <c r="AF1539" s="6" t="str">
        <f>_xlfn.XLOOKUP(B1539,'[13]Input_27-04'!$B:$B,'[13]Input_27-04'!$M:$M,"")</f>
        <v/>
      </c>
      <c r="AG1539" s="7"/>
      <c r="AH1539" s="3"/>
      <c r="AI1539" s="18" t="str">
        <f>_xlfn.XLOOKUP(B1539,'[3]Cells Huawei 27042026 10h'!$B:$B,'[3]Cells Huawei 27042026 10h'!$T:$T,"")</f>
        <v/>
      </c>
      <c r="AJ1539" s="18" t="str">
        <f>_xlfn.XLOOKUP(B1539,'[3]Cells Huawei 27042026 15h'!$B:$B,'[3]Cells Huawei 27042026 15h'!$T:$T,"")</f>
        <v/>
      </c>
      <c r="AK1539" s="18" t="str">
        <f>_xlfn.XLOOKUP(B1539,'[4]cells down 27042026 11h28'!$B:$B,'[4]cells down 27042026 11h28'!$R:$R,"")</f>
        <v/>
      </c>
      <c r="AL1539" s="18" t="str">
        <f>_xlfn.XLOOKUP(B1539,'[4]cells down 27042026 18h01'!$B:$B,'[4]cells down 27042026 18h01'!$R:$R,"")</f>
        <v/>
      </c>
      <c r="AM1539" s="18" t="str">
        <f>_xlfn.XLOOKUP(B1539,'[5]cell downs 27042026 11h'!$B:$B,'[5]cell downs 27042026 11h'!$R:$R,"")</f>
        <v/>
      </c>
      <c r="AN1539" s="18" t="str">
        <f>_xlfn.XLOOKUP(B1539,'[5]cell downs 27042026 17h40'!$B:$B,'[5]cell downs 27042026 17h40'!$R:$R,"")</f>
        <v/>
      </c>
      <c r="AO1539" s="18" t="str">
        <f>_xlfn.XLOOKUP(B1539,'[6]ALL SITES DOWN'!$D:$D,'[6]ALL SITES DOWN'!$J:$J,"")</f>
        <v/>
      </c>
      <c r="AP1539" s="18" t="str">
        <f>_xlfn.XLOOKUP(B1539,'[7]ALL SITES DOWN'!$D:$D,'[7]ALL SITES DOWN'!$J:$J,"")</f>
        <v/>
      </c>
      <c r="AQ1539" s="9" t="str">
        <f>_xlfn.XLOOKUP(B1539,[8]sheet1!$AC:$AC,[8]sheet1!$AF:$AF,"")</f>
        <v/>
      </c>
      <c r="AR1539" s="14"/>
      <c r="AS1539" s="14" t="s">
        <v>5465</v>
      </c>
      <c r="AT1539" s="14" t="str">
        <f>_xlfn.XLOOKUP(B1539,'[9]cell downs 18042026 17h'!$B:$B,'[9]cell downs 18042026 17h'!$B:$B,"")</f>
        <v/>
      </c>
      <c r="AU1539" s="14" t="str">
        <f>_xlfn.XLOOKUP(B1539,'[10]Cells Huawei 19042026 15h'!$B:$B,'[10]Cells Huawei 19042026 15h'!$B:$B,"")</f>
        <v/>
      </c>
      <c r="AV1539" s="9" t="str">
        <f>_xlfn.XLOOKUP(B1539,'[11]cells down 19042026 9H40'!$B:$B,'[11]cells down 19042026 9H40'!$B:$B,"")</f>
        <v/>
      </c>
    </row>
    <row r="1540" spans="1:48" hidden="1" x14ac:dyDescent="0.3">
      <c r="A1540" s="1" t="s">
        <v>4706</v>
      </c>
      <c r="B1540" s="8" t="s">
        <v>4707</v>
      </c>
      <c r="C1540" s="3" t="str">
        <f>_xlfn.XLOOKUP(B1540,'[1]daily break down'!$D:$D,'[1]daily break down'!$E:$E,"")</f>
        <v>CENTRE</v>
      </c>
      <c r="D1540" s="1" t="s">
        <v>11</v>
      </c>
      <c r="E1540" s="1" t="s">
        <v>12</v>
      </c>
      <c r="F1540" s="3" t="s">
        <v>37</v>
      </c>
      <c r="G1540" s="1" t="s">
        <v>1516</v>
      </c>
      <c r="H1540" s="29" t="str">
        <f>_xlfn.XLOOKUP(B1540,[2]CALCULATION!$B:$B,[2]CALCULATION!$H:$H,"")</f>
        <v>ZTE</v>
      </c>
      <c r="I1540" s="26">
        <v>0</v>
      </c>
      <c r="J1540" s="26">
        <v>0</v>
      </c>
      <c r="K1540" s="26">
        <v>0</v>
      </c>
      <c r="L1540" s="26">
        <v>0</v>
      </c>
      <c r="M1540" s="26">
        <v>0.2470158346959333</v>
      </c>
      <c r="N1540" s="26">
        <v>0</v>
      </c>
      <c r="O1540" s="26">
        <v>0</v>
      </c>
      <c r="P1540" s="114" t="s">
        <v>6364</v>
      </c>
      <c r="Q1540" s="42" t="s">
        <v>5538</v>
      </c>
      <c r="R1540" s="42"/>
      <c r="S1540" s="41" t="str" cm="1">
        <f t="array" ref="S1540">IFERROR(_xlfn.IFS(
U1540="MPR ISSUE","PDH",
U1540="BSS Hardware Issue","BSS",
U1540="Sites strategiques, MLL, Pylone, etc.","ENVTECH",
U1540="AKTIVCO DEFAUT GE &amp; POWER Cabinet","AKTIVCO",
U1540="AKTIVCO Coupure ENEO &amp; Baisse de tension","AKTIVCO GRID ONLY",
U1540="Coupure ENEO &amp; Baisse de tension","IHS GRID ONLY",
U1540="Defaut GE &amp; POWER Cabinet","IHS",
U1540="Sharing","Partners",
U1540="Sites strategiques &amp; DataCenter","SST &amp; DC",
U1540="Exclu","Exclu",
U1540="SAT","SAT",
U1540="SPARE-ISSUE","SPARE-ISSUE",
U1540="Fiber CAmtel","TRANS_FO_CAMTEL",
U1540="Fiber AOF","Fiber AOF",
U1540="Projet OCM (HUAWEI)","TRAVAUX-HUAWEI",
U1540="Projet OCM (NOKIA)","TRAVAUX-NOKIA",
U1540="ACCESS-ISSUE","ACCESS-ISSUE",
U1540="Projet OCM (ZTE, NOKIA, autres projets)","TRAVAUX OCM",
U1540="No root CAuse","No root cause",
U1540="ODU HS","PDH",
U1540="IP &amp; VLAN","PDH",
U1540="Warehouse HUAWEI","SPARE-ISSUE",
U1540="SPARE-HS","SPARE-ISSUE",
U1540="Power Telco","BSS",U1540="no impacts","no impacts"
),"")</f>
        <v>No root cause</v>
      </c>
      <c r="T1540" s="41" t="str" cm="1">
        <f t="array" ref="T1540">IFERROR(_xlfn.IFS(
U1540="MPR ISSUE","TX ISSUE",
U1540="BSS Hardware Issue","RAN ISSUE",
U1540="Sites strategiques, MLL, Pylone, etc.","ENVTECH",
U1540="AKTIVCO DEFAUT GE &amp; POWER Cabinet","POWER ISSUE",
U1540="AKTIVCO Coupure ENEO &amp; Baisse de tension","POWER ISSUE",
U1540="Coupure ENEO &amp; Baisse de tension","POWER ISSUE",
U1540="Defaut GE &amp; POWER Cabinet","POWER ISSUE",
U1540="Sharing","POWER ISSUE",
U1540="Sites strategiques &amp; DataCenter","POWER ISSUE",
U1540="Exclu","Exclu",
U1540="SAT","TX ISSUE",
U1540="SPARE-ISSUE","SPARE-ISSUE",
U1540="Fiber CAmtel","TX ISSUE",
U1540="Fiber AOF","TX ISSUE",
U1540="Projet OCM (HUAWEI)","TRAVAUX-HUAWEI",
U1540="Projet OCM (NOKIA)","TRAVAUX -NOKIA",
U1540="ACCESS-ISSUE","ACCESS-ISSUE",
U1540="Projet OCM (ZTE, NOKIA, autres projets)","TRAVAUX OCM",
U1540="No root CAuse","No root cause",
U1540="ODU HS","TX ISSUE",
U1540="IP &amp; VLAN","TX ISSUE",
U1540="Warehouse HUAWEI","SPARE-ISSUE",
U1540="SPARE-HS","SPARE-ISSUE",
U1540="Power Telco","RAN ISSUE",U1540="no impacts","no impacts"
),"")</f>
        <v>No root cause</v>
      </c>
      <c r="U1540" s="68" t="s">
        <v>5691</v>
      </c>
      <c r="V1540" s="41" t="str" cm="1">
        <f t="array" ref="V1540">IFERROR(_xlfn.IFS(
U1540="MPR ISSUE","ACTIVE",
U1540="BSS Hardware Issue","ACTIVE",
U1540="Sites strategiques, MLL, Pylone, etc.","PASSIVE",
U1540="AKTIVCO DEFAUT GE &amp; POWER Cabinet","PASSIVE",
U1540="AKTIVCO Coupure ENEO &amp; Baisse de tension","PASSIVE",
U1540="Coupure ENEO &amp; Baisse de tension","PASSIVE",
U1540="Defaut GE &amp; POWER Cabinet","PASSIVE",
U1540="Sharing","PASSIVE",
U1540="Sites strategiques &amp; DataCenter","PASSIVE",
U1540="Exclu","Exclu",
U1540="SAT","ACTIVE",
U1540="SPARE-ISSUE","SPARE-ISSUE",
U1540="Fiber CAmtel","ACTIVE",
U1540="Fiber AOF","ACTIVE",
U1540="Projet OCM (HUAWEI)","PLANNED WORKS",
U1540="Projet OCM (NOKIA)","PLANNED WORKS",
U1540="ACCESS-ISSUE","ACCESS-ISSUE",
U1540="Projet OCM (ZTE, NOKIA, autres projets)","PLANNED WORKS",
U1540="No root CAuse","No root cause",
U1540="ODU HS","ACTIVE",
U1540="IP &amp; VLAN","ACTIVE",
U1540="Warehouse HUAWEI","SPARE-ISSUE",
U1540="SPARE-HS","SPARE-ISSUE",
U1540="Power Telco","ACTIVE", U1540="no impacts","no impacts"
),"")</f>
        <v>No root cause</v>
      </c>
      <c r="W1540" s="113"/>
      <c r="X1540" s="113"/>
      <c r="Y1540" s="113"/>
      <c r="Z1540" s="113"/>
      <c r="AA1540" s="113"/>
      <c r="AB1540" s="17" t="s">
        <v>5465</v>
      </c>
      <c r="AC1540" s="17" t="str">
        <f>_xlfn.XLOOKUP(B1540,'INCIDENT-04-27-2026'!E:E,'INCIDENT-04-27-2026'!F:F,"")</f>
        <v/>
      </c>
      <c r="AD1540" s="9"/>
      <c r="AE1540" s="7" t="s">
        <v>5465</v>
      </c>
      <c r="AF1540" s="6" t="str">
        <f>_xlfn.XLOOKUP(B1540,'[13]Input_27-04'!$B:$B,'[13]Input_27-04'!$M:$M,"")</f>
        <v/>
      </c>
      <c r="AG1540" s="7"/>
      <c r="AH1540" s="3"/>
      <c r="AI1540" s="18" t="str">
        <f>_xlfn.XLOOKUP(B1540,'[3]Cells Huawei 27042026 10h'!$B:$B,'[3]Cells Huawei 27042026 10h'!$T:$T,"")</f>
        <v/>
      </c>
      <c r="AJ1540" s="18" t="str">
        <f>_xlfn.XLOOKUP(B1540,'[3]Cells Huawei 27042026 15h'!$B:$B,'[3]Cells Huawei 27042026 15h'!$T:$T,"")</f>
        <v/>
      </c>
      <c r="AK1540" s="18" t="str">
        <f>_xlfn.XLOOKUP(B1540,'[4]cells down 27042026 11h28'!$B:$B,'[4]cells down 27042026 11h28'!$R:$R,"")</f>
        <v/>
      </c>
      <c r="AL1540" s="18" t="str">
        <f>_xlfn.XLOOKUP(B1540,'[4]cells down 27042026 18h01'!$B:$B,'[4]cells down 27042026 18h01'!$R:$R,"")</f>
        <v/>
      </c>
      <c r="AM1540" s="18" t="str">
        <f>_xlfn.XLOOKUP(B1540,'[5]cell downs 27042026 11h'!$B:$B,'[5]cell downs 27042026 11h'!$R:$R,"")</f>
        <v/>
      </c>
      <c r="AN1540" s="18" t="str">
        <f>_xlfn.XLOOKUP(B1540,'[5]cell downs 27042026 17h40'!$B:$B,'[5]cell downs 27042026 17h40'!$R:$R,"")</f>
        <v/>
      </c>
      <c r="AO1540" s="18" t="str">
        <f>_xlfn.XLOOKUP(B1540,'[6]ALL SITES DOWN'!$D:$D,'[6]ALL SITES DOWN'!$J:$J,"")</f>
        <v/>
      </c>
      <c r="AP1540" s="18" t="str">
        <f>_xlfn.XLOOKUP(B1540,'[7]ALL SITES DOWN'!$D:$D,'[7]ALL SITES DOWN'!$J:$J,"")</f>
        <v/>
      </c>
      <c r="AQ1540" s="9" t="str">
        <f>_xlfn.XLOOKUP(B1540,[8]sheet1!$AC:$AC,[8]sheet1!$AF:$AF,"")</f>
        <v/>
      </c>
      <c r="AR1540" s="14"/>
      <c r="AS1540" s="14" t="s">
        <v>5465</v>
      </c>
      <c r="AT1540" s="14" t="str">
        <f>_xlfn.XLOOKUP(B1540,'[9]cell downs 18042026 17h'!$B:$B,'[9]cell downs 18042026 17h'!$B:$B,"")</f>
        <v/>
      </c>
      <c r="AU1540" s="14" t="str">
        <f>_xlfn.XLOOKUP(B1540,'[10]Cells Huawei 19042026 15h'!$B:$B,'[10]Cells Huawei 19042026 15h'!$B:$B,"")</f>
        <v/>
      </c>
      <c r="AV1540" s="9" t="str">
        <f>_xlfn.XLOOKUP(B1540,'[11]cells down 19042026 9H40'!$B:$B,'[11]cells down 19042026 9H40'!$B:$B,"")</f>
        <v/>
      </c>
    </row>
    <row r="1541" spans="1:48" hidden="1" x14ac:dyDescent="0.3">
      <c r="A1541" s="1" t="s">
        <v>4436</v>
      </c>
      <c r="B1541" s="8" t="s">
        <v>4437</v>
      </c>
      <c r="C1541" s="3" t="str">
        <f>_xlfn.XLOOKUP(B1541,'[1]daily break down'!$D:$D,'[1]daily break down'!$E:$E,"")</f>
        <v>Douala</v>
      </c>
      <c r="D1541" s="1"/>
      <c r="E1541" s="1"/>
      <c r="F1541" s="3" t="s">
        <v>31</v>
      </c>
      <c r="G1541" s="1" t="s">
        <v>32</v>
      </c>
      <c r="H1541" s="29" t="str">
        <f>_xlfn.XLOOKUP(B1541,[2]CALCULATION!$B:$B,[2]CALCULATION!$H:$H,"")</f>
        <v>ZTE</v>
      </c>
      <c r="I1541" s="26">
        <v>0</v>
      </c>
      <c r="J1541" s="26">
        <v>0</v>
      </c>
      <c r="K1541" s="26">
        <v>0</v>
      </c>
      <c r="L1541" s="26">
        <v>0</v>
      </c>
      <c r="M1541" s="26">
        <v>0</v>
      </c>
      <c r="N1541" s="26">
        <v>0</v>
      </c>
      <c r="O1541" s="26">
        <v>0</v>
      </c>
      <c r="P1541" s="114" t="s">
        <v>6364</v>
      </c>
      <c r="Q1541" s="42" t="s">
        <v>5538</v>
      </c>
      <c r="R1541" s="42"/>
      <c r="S1541" s="41" t="str" cm="1">
        <f t="array" ref="S1541">IFERROR(_xlfn.IFS(
U1541="MPR ISSUE","PDH",
U1541="BSS Hardware Issue","BSS",
U1541="Sites strategiques, MLL, Pylone, etc.","ENVTECH",
U1541="AKTIVCO DEFAUT GE &amp; POWER Cabinet","AKTIVCO",
U1541="AKTIVCO Coupure ENEO &amp; Baisse de tension","AKTIVCO GRID ONLY",
U1541="Coupure ENEO &amp; Baisse de tension","IHS GRID ONLY",
U1541="Defaut GE &amp; POWER Cabinet","IHS",
U1541="Sharing","Partners",
U1541="Sites strategiques &amp; DataCenter","SST &amp; DC",
U1541="Exclu","Exclu",
U1541="SAT","SAT",
U1541="SPARE-ISSUE","SPARE-ISSUE",
U1541="Fiber CAmtel","TRANS_FO_CAMTEL",
U1541="Fiber AOF","Fiber AOF",
U1541="Projet OCM (HUAWEI)","TRAVAUX-HUAWEI",
U1541="Projet OCM (NOKIA)","TRAVAUX-NOKIA",
U1541="ACCESS-ISSUE","ACCESS-ISSUE",
U1541="Projet OCM (ZTE, NOKIA, autres projets)","TRAVAUX OCM",
U1541="No root CAuse","No root cause",
U1541="ODU HS","PDH",
U1541="IP &amp; VLAN","PDH",
U1541="Warehouse HUAWEI","SPARE-ISSUE",
U1541="SPARE-HS","SPARE-ISSUE",
U1541="Power Telco","BSS",U1541="no impacts","no impacts"
),"")</f>
        <v>No root cause</v>
      </c>
      <c r="T1541" s="41" t="str" cm="1">
        <f t="array" ref="T1541">IFERROR(_xlfn.IFS(
U1541="MPR ISSUE","TX ISSUE",
U1541="BSS Hardware Issue","RAN ISSUE",
U1541="Sites strategiques, MLL, Pylone, etc.","ENVTECH",
U1541="AKTIVCO DEFAUT GE &amp; POWER Cabinet","POWER ISSUE",
U1541="AKTIVCO Coupure ENEO &amp; Baisse de tension","POWER ISSUE",
U1541="Coupure ENEO &amp; Baisse de tension","POWER ISSUE",
U1541="Defaut GE &amp; POWER Cabinet","POWER ISSUE",
U1541="Sharing","POWER ISSUE",
U1541="Sites strategiques &amp; DataCenter","POWER ISSUE",
U1541="Exclu","Exclu",
U1541="SAT","TX ISSUE",
U1541="SPARE-ISSUE","SPARE-ISSUE",
U1541="Fiber CAmtel","TX ISSUE",
U1541="Fiber AOF","TX ISSUE",
U1541="Projet OCM (HUAWEI)","TRAVAUX-HUAWEI",
U1541="Projet OCM (NOKIA)","TRAVAUX -NOKIA",
U1541="ACCESS-ISSUE","ACCESS-ISSUE",
U1541="Projet OCM (ZTE, NOKIA, autres projets)","TRAVAUX OCM",
U1541="No root CAuse","No root cause",
U1541="ODU HS","TX ISSUE",
U1541="IP &amp; VLAN","TX ISSUE",
U1541="Warehouse HUAWEI","SPARE-ISSUE",
U1541="SPARE-HS","SPARE-ISSUE",
U1541="Power Telco","RAN ISSUE",U1541="no impacts","no impacts"
),"")</f>
        <v>No root cause</v>
      </c>
      <c r="U1541" s="68" t="s">
        <v>5691</v>
      </c>
      <c r="V1541" s="41" t="str" cm="1">
        <f t="array" ref="V1541">IFERROR(_xlfn.IFS(
U1541="MPR ISSUE","ACTIVE",
U1541="BSS Hardware Issue","ACTIVE",
U1541="Sites strategiques, MLL, Pylone, etc.","PASSIVE",
U1541="AKTIVCO DEFAUT GE &amp; POWER Cabinet","PASSIVE",
U1541="AKTIVCO Coupure ENEO &amp; Baisse de tension","PASSIVE",
U1541="Coupure ENEO &amp; Baisse de tension","PASSIVE",
U1541="Defaut GE &amp; POWER Cabinet","PASSIVE",
U1541="Sharing","PASSIVE",
U1541="Sites strategiques &amp; DataCenter","PASSIVE",
U1541="Exclu","Exclu",
U1541="SAT","ACTIVE",
U1541="SPARE-ISSUE","SPARE-ISSUE",
U1541="Fiber CAmtel","ACTIVE",
U1541="Fiber AOF","ACTIVE",
U1541="Projet OCM (HUAWEI)","PLANNED WORKS",
U1541="Projet OCM (NOKIA)","PLANNED WORKS",
U1541="ACCESS-ISSUE","ACCESS-ISSUE",
U1541="Projet OCM (ZTE, NOKIA, autres projets)","PLANNED WORKS",
U1541="No root CAuse","No root cause",
U1541="ODU HS","ACTIVE",
U1541="IP &amp; VLAN","ACTIVE",
U1541="Warehouse HUAWEI","SPARE-ISSUE",
U1541="SPARE-HS","SPARE-ISSUE",
U1541="Power Telco","ACTIVE", U1541="no impacts","no impacts"
),"")</f>
        <v>No root cause</v>
      </c>
      <c r="W1541" s="113"/>
      <c r="X1541" s="113"/>
      <c r="Y1541" s="113"/>
      <c r="Z1541" s="113"/>
      <c r="AA1541" s="113"/>
      <c r="AB1541" s="17" t="s">
        <v>5465</v>
      </c>
      <c r="AC1541" s="17" t="str">
        <f>_xlfn.XLOOKUP(B1541,'INCIDENT-04-27-2026'!E:E,'INCIDENT-04-27-2026'!F:F,"")</f>
        <v/>
      </c>
      <c r="AD1541" s="9"/>
      <c r="AE1541" s="7" t="s">
        <v>5465</v>
      </c>
      <c r="AF1541" s="6" t="str">
        <f>_xlfn.XLOOKUP(B1541,'[13]Input_27-04'!$B:$B,'[13]Input_27-04'!$M:$M,"")</f>
        <v/>
      </c>
      <c r="AG1541" s="7"/>
      <c r="AH1541" s="3"/>
      <c r="AI1541" s="18" t="str">
        <f>_xlfn.XLOOKUP(B1541,'[3]Cells Huawei 27042026 10h'!$B:$B,'[3]Cells Huawei 27042026 10h'!$T:$T,"")</f>
        <v/>
      </c>
      <c r="AJ1541" s="18" t="str">
        <f>_xlfn.XLOOKUP(B1541,'[3]Cells Huawei 27042026 15h'!$B:$B,'[3]Cells Huawei 27042026 15h'!$T:$T,"")</f>
        <v/>
      </c>
      <c r="AK1541" s="18" t="str">
        <f>_xlfn.XLOOKUP(B1541,'[4]cells down 27042026 11h28'!$B:$B,'[4]cells down 27042026 11h28'!$R:$R,"")</f>
        <v/>
      </c>
      <c r="AL1541" s="18" t="str">
        <f>_xlfn.XLOOKUP(B1541,'[4]cells down 27042026 18h01'!$B:$B,'[4]cells down 27042026 18h01'!$R:$R,"")</f>
        <v/>
      </c>
      <c r="AM1541" s="18" t="str">
        <f>_xlfn.XLOOKUP(B1541,'[5]cell downs 27042026 11h'!$B:$B,'[5]cell downs 27042026 11h'!$R:$R,"")</f>
        <v/>
      </c>
      <c r="AN1541" s="18" t="str">
        <f>_xlfn.XLOOKUP(B1541,'[5]cell downs 27042026 17h40'!$B:$B,'[5]cell downs 27042026 17h40'!$R:$R,"")</f>
        <v/>
      </c>
      <c r="AO1541" s="18" t="str">
        <f>_xlfn.XLOOKUP(B1541,'[6]ALL SITES DOWN'!$D:$D,'[6]ALL SITES DOWN'!$J:$J,"")</f>
        <v/>
      </c>
      <c r="AP1541" s="18" t="str">
        <f>_xlfn.XLOOKUP(B1541,'[7]ALL SITES DOWN'!$D:$D,'[7]ALL SITES DOWN'!$J:$J,"")</f>
        <v/>
      </c>
      <c r="AQ1541" s="9" t="str">
        <f>_xlfn.XLOOKUP(B1541,[8]sheet1!$AC:$AC,[8]sheet1!$AF:$AF,"")</f>
        <v/>
      </c>
      <c r="AR1541" s="14"/>
      <c r="AS1541" s="14" t="s">
        <v>5465</v>
      </c>
      <c r="AT1541" s="14" t="str">
        <f>_xlfn.XLOOKUP(B1541,'[9]cell downs 18042026 17h'!$B:$B,'[9]cell downs 18042026 17h'!$B:$B,"")</f>
        <v/>
      </c>
      <c r="AU1541" s="14" t="str">
        <f>_xlfn.XLOOKUP(B1541,'[10]Cells Huawei 19042026 15h'!$B:$B,'[10]Cells Huawei 19042026 15h'!$B:$B,"")</f>
        <v/>
      </c>
      <c r="AV1541" s="9" t="str">
        <f>_xlfn.XLOOKUP(B1541,'[11]cells down 19042026 9H40'!$B:$B,'[11]cells down 19042026 9H40'!$B:$B,"")</f>
        <v/>
      </c>
    </row>
    <row r="1542" spans="1:48" hidden="1" x14ac:dyDescent="0.3">
      <c r="A1542" s="1" t="s">
        <v>4240</v>
      </c>
      <c r="B1542" s="8" t="s">
        <v>4241</v>
      </c>
      <c r="C1542" s="3" t="str">
        <f>_xlfn.XLOOKUP(B1542,'[1]daily break down'!$D:$D,'[1]daily break down'!$E:$E,"")</f>
        <v>Douala</v>
      </c>
      <c r="D1542" s="1" t="s">
        <v>11</v>
      </c>
      <c r="E1542" s="1" t="s">
        <v>12</v>
      </c>
      <c r="F1542" s="3" t="s">
        <v>31</v>
      </c>
      <c r="G1542" s="1" t="s">
        <v>32</v>
      </c>
      <c r="H1542" s="29" t="str">
        <f>_xlfn.XLOOKUP(B1542,[2]CALCULATION!$B:$B,[2]CALCULATION!$H:$H,"")</f>
        <v>ZTE</v>
      </c>
      <c r="I1542" s="26">
        <v>0</v>
      </c>
      <c r="J1542" s="26">
        <v>0</v>
      </c>
      <c r="K1542" s="26">
        <v>0</v>
      </c>
      <c r="L1542" s="26">
        <v>0</v>
      </c>
      <c r="M1542" s="26">
        <v>0</v>
      </c>
      <c r="N1542" s="26">
        <v>0</v>
      </c>
      <c r="O1542" s="26">
        <v>0</v>
      </c>
      <c r="P1542" s="114" t="s">
        <v>6364</v>
      </c>
      <c r="Q1542" s="42" t="s">
        <v>5538</v>
      </c>
      <c r="R1542" s="42"/>
      <c r="S1542" s="41" t="str" cm="1">
        <f t="array" ref="S1542">IFERROR(_xlfn.IFS(
U1542="MPR ISSUE","PDH",
U1542="BSS Hardware Issue","BSS",
U1542="Sites strategiques, MLL, Pylone, etc.","ENVTECH",
U1542="AKTIVCO DEFAUT GE &amp; POWER Cabinet","AKTIVCO",
U1542="AKTIVCO Coupure ENEO &amp; Baisse de tension","AKTIVCO GRID ONLY",
U1542="Coupure ENEO &amp; Baisse de tension","IHS GRID ONLY",
U1542="Defaut GE &amp; POWER Cabinet","IHS",
U1542="Sharing","Partners",
U1542="Sites strategiques &amp; DataCenter","SST &amp; DC",
U1542="Exclu","Exclu",
U1542="SAT","SAT",
U1542="SPARE-ISSUE","SPARE-ISSUE",
U1542="Fiber CAmtel","TRANS_FO_CAMTEL",
U1542="Fiber AOF","Fiber AOF",
U1542="Projet OCM (HUAWEI)","TRAVAUX-HUAWEI",
U1542="Projet OCM (NOKIA)","TRAVAUX-NOKIA",
U1542="ACCESS-ISSUE","ACCESS-ISSUE",
U1542="Projet OCM (ZTE, NOKIA, autres projets)","TRAVAUX OCM",
U1542="No root CAuse","No root cause",
U1542="ODU HS","PDH",
U1542="IP &amp; VLAN","PDH",
U1542="Warehouse HUAWEI","SPARE-ISSUE",
U1542="SPARE-HS","SPARE-ISSUE",
U1542="Power Telco","BSS",U1542="no impacts","no impacts"
),"")</f>
        <v>No root cause</v>
      </c>
      <c r="T1542" s="41" t="str" cm="1">
        <f t="array" ref="T1542">IFERROR(_xlfn.IFS(
U1542="MPR ISSUE","TX ISSUE",
U1542="BSS Hardware Issue","RAN ISSUE",
U1542="Sites strategiques, MLL, Pylone, etc.","ENVTECH",
U1542="AKTIVCO DEFAUT GE &amp; POWER Cabinet","POWER ISSUE",
U1542="AKTIVCO Coupure ENEO &amp; Baisse de tension","POWER ISSUE",
U1542="Coupure ENEO &amp; Baisse de tension","POWER ISSUE",
U1542="Defaut GE &amp; POWER Cabinet","POWER ISSUE",
U1542="Sharing","POWER ISSUE",
U1542="Sites strategiques &amp; DataCenter","POWER ISSUE",
U1542="Exclu","Exclu",
U1542="SAT","TX ISSUE",
U1542="SPARE-ISSUE","SPARE-ISSUE",
U1542="Fiber CAmtel","TX ISSUE",
U1542="Fiber AOF","TX ISSUE",
U1542="Projet OCM (HUAWEI)","TRAVAUX-HUAWEI",
U1542="Projet OCM (NOKIA)","TRAVAUX -NOKIA",
U1542="ACCESS-ISSUE","ACCESS-ISSUE",
U1542="Projet OCM (ZTE, NOKIA, autres projets)","TRAVAUX OCM",
U1542="No root CAuse","No root cause",
U1542="ODU HS","TX ISSUE",
U1542="IP &amp; VLAN","TX ISSUE",
U1542="Warehouse HUAWEI","SPARE-ISSUE",
U1542="SPARE-HS","SPARE-ISSUE",
U1542="Power Telco","RAN ISSUE",U1542="no impacts","no impacts"
),"")</f>
        <v>No root cause</v>
      </c>
      <c r="U1542" s="68" t="s">
        <v>5691</v>
      </c>
      <c r="V1542" s="41" t="str" cm="1">
        <f t="array" ref="V1542">IFERROR(_xlfn.IFS(
U1542="MPR ISSUE","ACTIVE",
U1542="BSS Hardware Issue","ACTIVE",
U1542="Sites strategiques, MLL, Pylone, etc.","PASSIVE",
U1542="AKTIVCO DEFAUT GE &amp; POWER Cabinet","PASSIVE",
U1542="AKTIVCO Coupure ENEO &amp; Baisse de tension","PASSIVE",
U1542="Coupure ENEO &amp; Baisse de tension","PASSIVE",
U1542="Defaut GE &amp; POWER Cabinet","PASSIVE",
U1542="Sharing","PASSIVE",
U1542="Sites strategiques &amp; DataCenter","PASSIVE",
U1542="Exclu","Exclu",
U1542="SAT","ACTIVE",
U1542="SPARE-ISSUE","SPARE-ISSUE",
U1542="Fiber CAmtel","ACTIVE",
U1542="Fiber AOF","ACTIVE",
U1542="Projet OCM (HUAWEI)","PLANNED WORKS",
U1542="Projet OCM (NOKIA)","PLANNED WORKS",
U1542="ACCESS-ISSUE","ACCESS-ISSUE",
U1542="Projet OCM (ZTE, NOKIA, autres projets)","PLANNED WORKS",
U1542="No root CAuse","No root cause",
U1542="ODU HS","ACTIVE",
U1542="IP &amp; VLAN","ACTIVE",
U1542="Warehouse HUAWEI","SPARE-ISSUE",
U1542="SPARE-HS","SPARE-ISSUE",
U1542="Power Telco","ACTIVE", U1542="no impacts","no impacts"
),"")</f>
        <v>No root cause</v>
      </c>
      <c r="W1542" s="113"/>
      <c r="X1542" s="113"/>
      <c r="Y1542" s="113"/>
      <c r="Z1542" s="113"/>
      <c r="AA1542" s="113"/>
      <c r="AB1542" s="17" t="s">
        <v>5465</v>
      </c>
      <c r="AC1542" s="17" t="str">
        <f>_xlfn.XLOOKUP(B1542,'INCIDENT-04-27-2026'!E:E,'INCIDENT-04-27-2026'!F:F,"")</f>
        <v/>
      </c>
      <c r="AD1542" s="9"/>
      <c r="AE1542" s="7" t="s">
        <v>5465</v>
      </c>
      <c r="AF1542" s="6" t="str">
        <f>_xlfn.XLOOKUP(B1542,'[13]Input_27-04'!$B:$B,'[13]Input_27-04'!$M:$M,"")</f>
        <v/>
      </c>
      <c r="AG1542" s="7"/>
      <c r="AH1542" s="3"/>
      <c r="AI1542" s="18" t="str">
        <f>_xlfn.XLOOKUP(B1542,'[3]Cells Huawei 27042026 10h'!$B:$B,'[3]Cells Huawei 27042026 10h'!$T:$T,"")</f>
        <v/>
      </c>
      <c r="AJ1542" s="18" t="str">
        <f>_xlfn.XLOOKUP(B1542,'[3]Cells Huawei 27042026 15h'!$B:$B,'[3]Cells Huawei 27042026 15h'!$T:$T,"")</f>
        <v/>
      </c>
      <c r="AK1542" s="18" t="str">
        <f>_xlfn.XLOOKUP(B1542,'[4]cells down 27042026 11h28'!$B:$B,'[4]cells down 27042026 11h28'!$R:$R,"")</f>
        <v/>
      </c>
      <c r="AL1542" s="18" t="str">
        <f>_xlfn.XLOOKUP(B1542,'[4]cells down 27042026 18h01'!$B:$B,'[4]cells down 27042026 18h01'!$R:$R,"")</f>
        <v/>
      </c>
      <c r="AM1542" s="18" t="str">
        <f>_xlfn.XLOOKUP(B1542,'[5]cell downs 27042026 11h'!$B:$B,'[5]cell downs 27042026 11h'!$R:$R,"")</f>
        <v/>
      </c>
      <c r="AN1542" s="18" t="str">
        <f>_xlfn.XLOOKUP(B1542,'[5]cell downs 27042026 17h40'!$B:$B,'[5]cell downs 27042026 17h40'!$R:$R,"")</f>
        <v/>
      </c>
      <c r="AO1542" s="18" t="str">
        <f>_xlfn.XLOOKUP(B1542,'[6]ALL SITES DOWN'!$D:$D,'[6]ALL SITES DOWN'!$J:$J,"")</f>
        <v/>
      </c>
      <c r="AP1542" s="18" t="str">
        <f>_xlfn.XLOOKUP(B1542,'[7]ALL SITES DOWN'!$D:$D,'[7]ALL SITES DOWN'!$J:$J,"")</f>
        <v/>
      </c>
      <c r="AQ1542" s="9" t="str">
        <f>_xlfn.XLOOKUP(B1542,[8]sheet1!$AC:$AC,[8]sheet1!$AF:$AF,"")</f>
        <v/>
      </c>
      <c r="AR1542" s="14"/>
      <c r="AS1542" s="14" t="s">
        <v>5465</v>
      </c>
      <c r="AT1542" s="14" t="str">
        <f>_xlfn.XLOOKUP(B1542,'[9]cell downs 18042026 17h'!$B:$B,'[9]cell downs 18042026 17h'!$B:$B,"")</f>
        <v/>
      </c>
      <c r="AU1542" s="14" t="str">
        <f>_xlfn.XLOOKUP(B1542,'[10]Cells Huawei 19042026 15h'!$B:$B,'[10]Cells Huawei 19042026 15h'!$B:$B,"")</f>
        <v/>
      </c>
      <c r="AV1542" s="9" t="str">
        <f>_xlfn.XLOOKUP(B1542,'[11]cells down 19042026 9H40'!$B:$B,'[11]cells down 19042026 9H40'!$B:$B,"")</f>
        <v/>
      </c>
    </row>
    <row r="1543" spans="1:48" hidden="1" x14ac:dyDescent="0.3">
      <c r="A1543" s="1" t="s">
        <v>5181</v>
      </c>
      <c r="B1543" s="8" t="s">
        <v>5182</v>
      </c>
      <c r="C1543" s="3" t="str">
        <f>_xlfn.XLOOKUP(B1543,'[1]daily break down'!$D:$D,'[1]daily break down'!$E:$E,"")</f>
        <v>SUD-OUEST</v>
      </c>
      <c r="D1543" s="1" t="s">
        <v>11</v>
      </c>
      <c r="E1543" s="1" t="s">
        <v>12</v>
      </c>
      <c r="F1543" s="3" t="s">
        <v>13</v>
      </c>
      <c r="G1543" s="1" t="s">
        <v>63</v>
      </c>
      <c r="H1543" s="27" t="str">
        <f>_xlfn.XLOOKUP(B1543,[2]CALCULATION!$B:$B,[2]CALCULATION!$H:$H,"")</f>
        <v>Huawei</v>
      </c>
      <c r="I1543" s="26">
        <v>0</v>
      </c>
      <c r="J1543" s="26">
        <v>0</v>
      </c>
      <c r="K1543" s="26">
        <v>0</v>
      </c>
      <c r="L1543" s="26">
        <v>5.9758926813399427</v>
      </c>
      <c r="M1543" s="26">
        <v>0</v>
      </c>
      <c r="N1543" s="26">
        <v>0</v>
      </c>
      <c r="O1543" s="26">
        <v>0</v>
      </c>
      <c r="P1543" s="114" t="s">
        <v>6364</v>
      </c>
      <c r="Q1543" s="42" t="s">
        <v>5538</v>
      </c>
      <c r="R1543" s="42"/>
      <c r="S1543" s="41" t="str" cm="1">
        <f t="array" ref="S1543">IFERROR(_xlfn.IFS(
U1543="MPR ISSUE","PDH",
U1543="BSS Hardware Issue","BSS",
U1543="Sites strategiques, MLL, Pylone, etc.","ENVTECH",
U1543="AKTIVCO DEFAUT GE &amp; POWER Cabinet","AKTIVCO",
U1543="AKTIVCO Coupure ENEO &amp; Baisse de tension","AKTIVCO GRID ONLY",
U1543="Coupure ENEO &amp; Baisse de tension","IHS GRID ONLY",
U1543="Defaut GE &amp; POWER Cabinet","IHS",
U1543="Sharing","Partners",
U1543="Sites strategiques &amp; DataCenter","SST &amp; DC",
U1543="Exclu","Exclu",
U1543="SAT","SAT",
U1543="SPARE-ISSUE","SPARE-ISSUE",
U1543="Fiber CAmtel","TRANS_FO_CAMTEL",
U1543="Fiber AOF","Fiber AOF",
U1543="Projet OCM (HUAWEI)","TRAVAUX-HUAWEI",
U1543="Projet OCM (NOKIA)","TRAVAUX-NOKIA",
U1543="ACCESS-ISSUE","ACCESS-ISSUE",
U1543="Projet OCM (ZTE, NOKIA, autres projets)","TRAVAUX OCM",
U1543="No root CAuse","No root cause",
U1543="ODU HS","PDH",
U1543="IP &amp; VLAN","PDH",
U1543="Warehouse HUAWEI","SPARE-ISSUE",
U1543="SPARE-HS","SPARE-ISSUE",
U1543="Power Telco","BSS",U1543="no impacts","no impacts"
),"")</f>
        <v>No root cause</v>
      </c>
      <c r="T1543" s="41" t="str" cm="1">
        <f t="array" ref="T1543">IFERROR(_xlfn.IFS(
U1543="MPR ISSUE","TX ISSUE",
U1543="BSS Hardware Issue","RAN ISSUE",
U1543="Sites strategiques, MLL, Pylone, etc.","ENVTECH",
U1543="AKTIVCO DEFAUT GE &amp; POWER Cabinet","POWER ISSUE",
U1543="AKTIVCO Coupure ENEO &amp; Baisse de tension","POWER ISSUE",
U1543="Coupure ENEO &amp; Baisse de tension","POWER ISSUE",
U1543="Defaut GE &amp; POWER Cabinet","POWER ISSUE",
U1543="Sharing","POWER ISSUE",
U1543="Sites strategiques &amp; DataCenter","POWER ISSUE",
U1543="Exclu","Exclu",
U1543="SAT","TX ISSUE",
U1543="SPARE-ISSUE","SPARE-ISSUE",
U1543="Fiber CAmtel","TX ISSUE",
U1543="Fiber AOF","TX ISSUE",
U1543="Projet OCM (HUAWEI)","TRAVAUX-HUAWEI",
U1543="Projet OCM (NOKIA)","TRAVAUX -NOKIA",
U1543="ACCESS-ISSUE","ACCESS-ISSUE",
U1543="Projet OCM (ZTE, NOKIA, autres projets)","TRAVAUX OCM",
U1543="No root CAuse","No root cause",
U1543="ODU HS","TX ISSUE",
U1543="IP &amp; VLAN","TX ISSUE",
U1543="Warehouse HUAWEI","SPARE-ISSUE",
U1543="SPARE-HS","SPARE-ISSUE",
U1543="Power Telco","RAN ISSUE",U1543="no impacts","no impacts"
),"")</f>
        <v>No root cause</v>
      </c>
      <c r="U1543" s="68" t="s">
        <v>5691</v>
      </c>
      <c r="V1543" s="41" t="str" cm="1">
        <f t="array" ref="V1543">IFERROR(_xlfn.IFS(
U1543="MPR ISSUE","ACTIVE",
U1543="BSS Hardware Issue","ACTIVE",
U1543="Sites strategiques, MLL, Pylone, etc.","PASSIVE",
U1543="AKTIVCO DEFAUT GE &amp; POWER Cabinet","PASSIVE",
U1543="AKTIVCO Coupure ENEO &amp; Baisse de tension","PASSIVE",
U1543="Coupure ENEO &amp; Baisse de tension","PASSIVE",
U1543="Defaut GE &amp; POWER Cabinet","PASSIVE",
U1543="Sharing","PASSIVE",
U1543="Sites strategiques &amp; DataCenter","PASSIVE",
U1543="Exclu","Exclu",
U1543="SAT","ACTIVE",
U1543="SPARE-ISSUE","SPARE-ISSUE",
U1543="Fiber CAmtel","ACTIVE",
U1543="Fiber AOF","ACTIVE",
U1543="Projet OCM (HUAWEI)","PLANNED WORKS",
U1543="Projet OCM (NOKIA)","PLANNED WORKS",
U1543="ACCESS-ISSUE","ACCESS-ISSUE",
U1543="Projet OCM (ZTE, NOKIA, autres projets)","PLANNED WORKS",
U1543="No root CAuse","No root cause",
U1543="ODU HS","ACTIVE",
U1543="IP &amp; VLAN","ACTIVE",
U1543="Warehouse HUAWEI","SPARE-ISSUE",
U1543="SPARE-HS","SPARE-ISSUE",
U1543="Power Telco","ACTIVE", U1543="no impacts","no impacts"
),"")</f>
        <v>No root cause</v>
      </c>
      <c r="W1543" s="113"/>
      <c r="X1543" s="113"/>
      <c r="Y1543" s="113"/>
      <c r="Z1543" s="113"/>
      <c r="AA1543" s="113"/>
      <c r="AB1543" s="17" t="s">
        <v>5465</v>
      </c>
      <c r="AC1543" s="17" t="str">
        <f>_xlfn.XLOOKUP(B1543,'INCIDENT-04-27-2026'!E:E,'INCIDENT-04-27-2026'!F:F,"")</f>
        <v/>
      </c>
      <c r="AD1543" s="9"/>
      <c r="AE1543" s="7" t="s">
        <v>5465</v>
      </c>
      <c r="AF1543" s="6" t="str">
        <f>_xlfn.XLOOKUP(B1543,'[13]Input_27-04'!$B:$B,'[13]Input_27-04'!$M:$M,"")</f>
        <v/>
      </c>
      <c r="AG1543" s="7"/>
      <c r="AH1543" s="3"/>
      <c r="AI1543" s="18" t="str">
        <f>_xlfn.XLOOKUP(B1543,'[3]Cells Huawei 27042026 10h'!$B:$B,'[3]Cells Huawei 27042026 10h'!$T:$T,"")</f>
        <v/>
      </c>
      <c r="AJ1543" s="18" t="str">
        <f>_xlfn.XLOOKUP(B1543,'[3]Cells Huawei 27042026 15h'!$B:$B,'[3]Cells Huawei 27042026 15h'!$T:$T,"")</f>
        <v/>
      </c>
      <c r="AK1543" s="18" t="str">
        <f>_xlfn.XLOOKUP(B1543,'[4]cells down 27042026 11h28'!$B:$B,'[4]cells down 27042026 11h28'!$R:$R,"")</f>
        <v/>
      </c>
      <c r="AL1543" s="18" t="str">
        <f>_xlfn.XLOOKUP(B1543,'[4]cells down 27042026 18h01'!$B:$B,'[4]cells down 27042026 18h01'!$R:$R,"")</f>
        <v/>
      </c>
      <c r="AM1543" s="18" t="str">
        <f>_xlfn.XLOOKUP(B1543,'[5]cell downs 27042026 11h'!$B:$B,'[5]cell downs 27042026 11h'!$R:$R,"")</f>
        <v/>
      </c>
      <c r="AN1543" s="18" t="str">
        <f>_xlfn.XLOOKUP(B1543,'[5]cell downs 27042026 17h40'!$B:$B,'[5]cell downs 27042026 17h40'!$R:$R,"")</f>
        <v/>
      </c>
      <c r="AO1543" s="18" t="str">
        <f>_xlfn.XLOOKUP(B1543,'[6]ALL SITES DOWN'!$D:$D,'[6]ALL SITES DOWN'!$J:$J,"")</f>
        <v/>
      </c>
      <c r="AP1543" s="18" t="str">
        <f>_xlfn.XLOOKUP(B1543,'[7]ALL SITES DOWN'!$D:$D,'[7]ALL SITES DOWN'!$J:$J,"")</f>
        <v/>
      </c>
      <c r="AQ1543" s="9" t="str">
        <f>_xlfn.XLOOKUP(B1543,[8]sheet1!$AC:$AC,[8]sheet1!$AF:$AF,"")</f>
        <v/>
      </c>
      <c r="AR1543" s="14"/>
      <c r="AS1543" s="14" t="s">
        <v>5465</v>
      </c>
      <c r="AT1543" s="14" t="str">
        <f>_xlfn.XLOOKUP(B1543,'[9]cell downs 18042026 17h'!$B:$B,'[9]cell downs 18042026 17h'!$B:$B,"")</f>
        <v/>
      </c>
      <c r="AU1543" s="14" t="str">
        <f>_xlfn.XLOOKUP(B1543,'[10]Cells Huawei 19042026 15h'!$B:$B,'[10]Cells Huawei 19042026 15h'!$B:$B,"")</f>
        <v/>
      </c>
      <c r="AV1543" s="9" t="str">
        <f>_xlfn.XLOOKUP(B1543,'[11]cells down 19042026 9H40'!$B:$B,'[11]cells down 19042026 9H40'!$B:$B,"")</f>
        <v/>
      </c>
    </row>
    <row r="1544" spans="1:48" hidden="1" x14ac:dyDescent="0.3">
      <c r="A1544" s="1" t="s">
        <v>3666</v>
      </c>
      <c r="B1544" s="8" t="s">
        <v>3667</v>
      </c>
      <c r="C1544" s="3" t="str">
        <f>_xlfn.XLOOKUP(B1544,'[1]daily break down'!$D:$D,'[1]daily break down'!$E:$E,"")</f>
        <v>LITTORAL</v>
      </c>
      <c r="D1544" s="1" t="s">
        <v>11</v>
      </c>
      <c r="E1544" s="1" t="s">
        <v>12</v>
      </c>
      <c r="F1544" s="3" t="s">
        <v>31</v>
      </c>
      <c r="G1544" s="1" t="s">
        <v>484</v>
      </c>
      <c r="H1544" s="29" t="str">
        <f>_xlfn.XLOOKUP(B1544,[2]CALCULATION!$B:$B,[2]CALCULATION!$H:$H,"")</f>
        <v>ZTE</v>
      </c>
      <c r="I1544" s="26">
        <v>0</v>
      </c>
      <c r="J1544" s="26">
        <v>0</v>
      </c>
      <c r="K1544" s="26">
        <v>0</v>
      </c>
      <c r="L1544" s="26">
        <v>0</v>
      </c>
      <c r="M1544" s="26">
        <v>0</v>
      </c>
      <c r="N1544" s="26">
        <v>0</v>
      </c>
      <c r="O1544" s="26">
        <v>0</v>
      </c>
      <c r="P1544" s="114" t="s">
        <v>6364</v>
      </c>
      <c r="Q1544" s="42" t="s">
        <v>5538</v>
      </c>
      <c r="R1544" s="42"/>
      <c r="S1544" s="41" t="str" cm="1">
        <f t="array" ref="S1544">IFERROR(_xlfn.IFS(
U1544="MPR ISSUE","PDH",
U1544="BSS Hardware Issue","BSS",
U1544="Sites strategiques, MLL, Pylone, etc.","ENVTECH",
U1544="AKTIVCO DEFAUT GE &amp; POWER Cabinet","AKTIVCO",
U1544="AKTIVCO Coupure ENEO &amp; Baisse de tension","AKTIVCO GRID ONLY",
U1544="Coupure ENEO &amp; Baisse de tension","IHS GRID ONLY",
U1544="Defaut GE &amp; POWER Cabinet","IHS",
U1544="Sharing","Partners",
U1544="Sites strategiques &amp; DataCenter","SST &amp; DC",
U1544="Exclu","Exclu",
U1544="SAT","SAT",
U1544="SPARE-ISSUE","SPARE-ISSUE",
U1544="Fiber CAmtel","TRANS_FO_CAMTEL",
U1544="Fiber AOF","Fiber AOF",
U1544="Projet OCM (HUAWEI)","TRAVAUX-HUAWEI",
U1544="Projet OCM (NOKIA)","TRAVAUX-NOKIA",
U1544="ACCESS-ISSUE","ACCESS-ISSUE",
U1544="Projet OCM (ZTE, NOKIA, autres projets)","TRAVAUX OCM",
U1544="No root CAuse","No root cause",
U1544="ODU HS","PDH",
U1544="IP &amp; VLAN","PDH",
U1544="Warehouse HUAWEI","SPARE-ISSUE",
U1544="SPARE-HS","SPARE-ISSUE",
U1544="Power Telco","BSS",U1544="no impacts","no impacts"
),"")</f>
        <v>No root cause</v>
      </c>
      <c r="T1544" s="41" t="str" cm="1">
        <f t="array" ref="T1544">IFERROR(_xlfn.IFS(
U1544="MPR ISSUE","TX ISSUE",
U1544="BSS Hardware Issue","RAN ISSUE",
U1544="Sites strategiques, MLL, Pylone, etc.","ENVTECH",
U1544="AKTIVCO DEFAUT GE &amp; POWER Cabinet","POWER ISSUE",
U1544="AKTIVCO Coupure ENEO &amp; Baisse de tension","POWER ISSUE",
U1544="Coupure ENEO &amp; Baisse de tension","POWER ISSUE",
U1544="Defaut GE &amp; POWER Cabinet","POWER ISSUE",
U1544="Sharing","POWER ISSUE",
U1544="Sites strategiques &amp; DataCenter","POWER ISSUE",
U1544="Exclu","Exclu",
U1544="SAT","TX ISSUE",
U1544="SPARE-ISSUE","SPARE-ISSUE",
U1544="Fiber CAmtel","TX ISSUE",
U1544="Fiber AOF","TX ISSUE",
U1544="Projet OCM (HUAWEI)","TRAVAUX-HUAWEI",
U1544="Projet OCM (NOKIA)","TRAVAUX -NOKIA",
U1544="ACCESS-ISSUE","ACCESS-ISSUE",
U1544="Projet OCM (ZTE, NOKIA, autres projets)","TRAVAUX OCM",
U1544="No root CAuse","No root cause",
U1544="ODU HS","TX ISSUE",
U1544="IP &amp; VLAN","TX ISSUE",
U1544="Warehouse HUAWEI","SPARE-ISSUE",
U1544="SPARE-HS","SPARE-ISSUE",
U1544="Power Telco","RAN ISSUE",U1544="no impacts","no impacts"
),"")</f>
        <v>No root cause</v>
      </c>
      <c r="U1544" s="68" t="s">
        <v>5691</v>
      </c>
      <c r="V1544" s="41" t="str" cm="1">
        <f t="array" ref="V1544">IFERROR(_xlfn.IFS(
U1544="MPR ISSUE","ACTIVE",
U1544="BSS Hardware Issue","ACTIVE",
U1544="Sites strategiques, MLL, Pylone, etc.","PASSIVE",
U1544="AKTIVCO DEFAUT GE &amp; POWER Cabinet","PASSIVE",
U1544="AKTIVCO Coupure ENEO &amp; Baisse de tension","PASSIVE",
U1544="Coupure ENEO &amp; Baisse de tension","PASSIVE",
U1544="Defaut GE &amp; POWER Cabinet","PASSIVE",
U1544="Sharing","PASSIVE",
U1544="Sites strategiques &amp; DataCenter","PASSIVE",
U1544="Exclu","Exclu",
U1544="SAT","ACTIVE",
U1544="SPARE-ISSUE","SPARE-ISSUE",
U1544="Fiber CAmtel","ACTIVE",
U1544="Fiber AOF","ACTIVE",
U1544="Projet OCM (HUAWEI)","PLANNED WORKS",
U1544="Projet OCM (NOKIA)","PLANNED WORKS",
U1544="ACCESS-ISSUE","ACCESS-ISSUE",
U1544="Projet OCM (ZTE, NOKIA, autres projets)","PLANNED WORKS",
U1544="No root CAuse","No root cause",
U1544="ODU HS","ACTIVE",
U1544="IP &amp; VLAN","ACTIVE",
U1544="Warehouse HUAWEI","SPARE-ISSUE",
U1544="SPARE-HS","SPARE-ISSUE",
U1544="Power Telco","ACTIVE", U1544="no impacts","no impacts"
),"")</f>
        <v>No root cause</v>
      </c>
      <c r="W1544" s="113"/>
      <c r="X1544" s="113"/>
      <c r="Y1544" s="113"/>
      <c r="Z1544" s="113"/>
      <c r="AA1544" s="113"/>
      <c r="AB1544" s="17" t="s">
        <v>5465</v>
      </c>
      <c r="AC1544" s="17" t="str">
        <f>_xlfn.XLOOKUP(B1544,'INCIDENT-04-27-2026'!E:E,'INCIDENT-04-27-2026'!F:F,"")</f>
        <v/>
      </c>
      <c r="AD1544" s="9"/>
      <c r="AE1544" s="7" t="s">
        <v>5465</v>
      </c>
      <c r="AF1544" s="6" t="str">
        <f>_xlfn.XLOOKUP(B1544,'[13]Input_27-04'!$B:$B,'[13]Input_27-04'!$M:$M,"")</f>
        <v/>
      </c>
      <c r="AG1544" s="7"/>
      <c r="AH1544" s="3"/>
      <c r="AI1544" s="18" t="str">
        <f>_xlfn.XLOOKUP(B1544,'[3]Cells Huawei 27042026 10h'!$B:$B,'[3]Cells Huawei 27042026 10h'!$T:$T,"")</f>
        <v/>
      </c>
      <c r="AJ1544" s="18" t="str">
        <f>_xlfn.XLOOKUP(B1544,'[3]Cells Huawei 27042026 15h'!$B:$B,'[3]Cells Huawei 27042026 15h'!$T:$T,"")</f>
        <v/>
      </c>
      <c r="AK1544" s="18" t="str">
        <f>_xlfn.XLOOKUP(B1544,'[4]cells down 27042026 11h28'!$B:$B,'[4]cells down 27042026 11h28'!$R:$R,"")</f>
        <v/>
      </c>
      <c r="AL1544" s="18" t="str">
        <f>_xlfn.XLOOKUP(B1544,'[4]cells down 27042026 18h01'!$B:$B,'[4]cells down 27042026 18h01'!$R:$R,"")</f>
        <v/>
      </c>
      <c r="AM1544" s="18" t="str">
        <f>_xlfn.XLOOKUP(B1544,'[5]cell downs 27042026 11h'!$B:$B,'[5]cell downs 27042026 11h'!$R:$R,"")</f>
        <v/>
      </c>
      <c r="AN1544" s="18" t="str">
        <f>_xlfn.XLOOKUP(B1544,'[5]cell downs 27042026 17h40'!$B:$B,'[5]cell downs 27042026 17h40'!$R:$R,"")</f>
        <v/>
      </c>
      <c r="AO1544" s="18" t="str">
        <f>_xlfn.XLOOKUP(B1544,'[6]ALL SITES DOWN'!$D:$D,'[6]ALL SITES DOWN'!$J:$J,"")</f>
        <v/>
      </c>
      <c r="AP1544" s="18" t="str">
        <f>_xlfn.XLOOKUP(B1544,'[7]ALL SITES DOWN'!$D:$D,'[7]ALL SITES DOWN'!$J:$J,"")</f>
        <v/>
      </c>
      <c r="AQ1544" s="9" t="str">
        <f>_xlfn.XLOOKUP(B1544,[8]sheet1!$AC:$AC,[8]sheet1!$AF:$AF,"")</f>
        <v/>
      </c>
      <c r="AR1544" s="14"/>
      <c r="AS1544" s="14" t="s">
        <v>5465</v>
      </c>
      <c r="AT1544" s="14" t="str">
        <f>_xlfn.XLOOKUP(B1544,'[9]cell downs 18042026 17h'!$B:$B,'[9]cell downs 18042026 17h'!$B:$B,"")</f>
        <v/>
      </c>
      <c r="AU1544" s="14" t="str">
        <f>_xlfn.XLOOKUP(B1544,'[10]Cells Huawei 19042026 15h'!$B:$B,'[10]Cells Huawei 19042026 15h'!$B:$B,"")</f>
        <v/>
      </c>
      <c r="AV1544" s="9" t="str">
        <f>_xlfn.XLOOKUP(B1544,'[11]cells down 19042026 9H40'!$B:$B,'[11]cells down 19042026 9H40'!$B:$B,"")</f>
        <v/>
      </c>
    </row>
    <row r="1545" spans="1:48" hidden="1" x14ac:dyDescent="0.3">
      <c r="A1545" s="1" t="s">
        <v>4759</v>
      </c>
      <c r="B1545" s="8" t="s">
        <v>4760</v>
      </c>
      <c r="C1545" s="3" t="str">
        <f>_xlfn.XLOOKUP(B1545,'[1]daily break down'!$D:$D,'[1]daily break down'!$E:$E,"")</f>
        <v>SUD-OUEST</v>
      </c>
      <c r="D1545" s="1" t="s">
        <v>11</v>
      </c>
      <c r="E1545" s="1" t="s">
        <v>12</v>
      </c>
      <c r="F1545" s="3" t="s">
        <v>13</v>
      </c>
      <c r="G1545" s="1" t="s">
        <v>63</v>
      </c>
      <c r="H1545" s="27" t="str">
        <f>_xlfn.XLOOKUP(B1545,[2]CALCULATION!$B:$B,[2]CALCULATION!$H:$H,"")</f>
        <v>Huawei</v>
      </c>
      <c r="I1545" s="26">
        <v>0</v>
      </c>
      <c r="J1545" s="26">
        <v>0</v>
      </c>
      <c r="K1545" s="26">
        <v>0</v>
      </c>
      <c r="L1545" s="26">
        <v>5.8737155176595799</v>
      </c>
      <c r="M1545" s="26">
        <v>0</v>
      </c>
      <c r="N1545" s="26">
        <v>0</v>
      </c>
      <c r="O1545" s="26">
        <v>0</v>
      </c>
      <c r="P1545" s="114" t="s">
        <v>6364</v>
      </c>
      <c r="Q1545" s="42" t="s">
        <v>5538</v>
      </c>
      <c r="R1545" s="42"/>
      <c r="S1545" s="41" t="str" cm="1">
        <f t="array" ref="S1545">IFERROR(_xlfn.IFS(
U1545="MPR ISSUE","PDH",
U1545="BSS Hardware Issue","BSS",
U1545="Sites strategiques, MLL, Pylone, etc.","ENVTECH",
U1545="AKTIVCO DEFAUT GE &amp; POWER Cabinet","AKTIVCO",
U1545="AKTIVCO Coupure ENEO &amp; Baisse de tension","AKTIVCO GRID ONLY",
U1545="Coupure ENEO &amp; Baisse de tension","IHS GRID ONLY",
U1545="Defaut GE &amp; POWER Cabinet","IHS",
U1545="Sharing","Partners",
U1545="Sites strategiques &amp; DataCenter","SST &amp; DC",
U1545="Exclu","Exclu",
U1545="SAT","SAT",
U1545="SPARE-ISSUE","SPARE-ISSUE",
U1545="Fiber CAmtel","TRANS_FO_CAMTEL",
U1545="Fiber AOF","Fiber AOF",
U1545="Projet OCM (HUAWEI)","TRAVAUX-HUAWEI",
U1545="Projet OCM (NOKIA)","TRAVAUX-NOKIA",
U1545="ACCESS-ISSUE","ACCESS-ISSUE",
U1545="Projet OCM (ZTE, NOKIA, autres projets)","TRAVAUX OCM",
U1545="No root CAuse","No root cause",
U1545="ODU HS","PDH",
U1545="IP &amp; VLAN","PDH",
U1545="Warehouse HUAWEI","SPARE-ISSUE",
U1545="SPARE-HS","SPARE-ISSUE",
U1545="Power Telco","BSS",U1545="no impacts","no impacts"
),"")</f>
        <v>No root cause</v>
      </c>
      <c r="T1545" s="41" t="str" cm="1">
        <f t="array" ref="T1545">IFERROR(_xlfn.IFS(
U1545="MPR ISSUE","TX ISSUE",
U1545="BSS Hardware Issue","RAN ISSUE",
U1545="Sites strategiques, MLL, Pylone, etc.","ENVTECH",
U1545="AKTIVCO DEFAUT GE &amp; POWER Cabinet","POWER ISSUE",
U1545="AKTIVCO Coupure ENEO &amp; Baisse de tension","POWER ISSUE",
U1545="Coupure ENEO &amp; Baisse de tension","POWER ISSUE",
U1545="Defaut GE &amp; POWER Cabinet","POWER ISSUE",
U1545="Sharing","POWER ISSUE",
U1545="Sites strategiques &amp; DataCenter","POWER ISSUE",
U1545="Exclu","Exclu",
U1545="SAT","TX ISSUE",
U1545="SPARE-ISSUE","SPARE-ISSUE",
U1545="Fiber CAmtel","TX ISSUE",
U1545="Fiber AOF","TX ISSUE",
U1545="Projet OCM (HUAWEI)","TRAVAUX-HUAWEI",
U1545="Projet OCM (NOKIA)","TRAVAUX -NOKIA",
U1545="ACCESS-ISSUE","ACCESS-ISSUE",
U1545="Projet OCM (ZTE, NOKIA, autres projets)","TRAVAUX OCM",
U1545="No root CAuse","No root cause",
U1545="ODU HS","TX ISSUE",
U1545="IP &amp; VLAN","TX ISSUE",
U1545="Warehouse HUAWEI","SPARE-ISSUE",
U1545="SPARE-HS","SPARE-ISSUE",
U1545="Power Telco","RAN ISSUE",U1545="no impacts","no impacts"
),"")</f>
        <v>No root cause</v>
      </c>
      <c r="U1545" s="68" t="s">
        <v>5691</v>
      </c>
      <c r="V1545" s="41" t="str" cm="1">
        <f t="array" ref="V1545">IFERROR(_xlfn.IFS(
U1545="MPR ISSUE","ACTIVE",
U1545="BSS Hardware Issue","ACTIVE",
U1545="Sites strategiques, MLL, Pylone, etc.","PASSIVE",
U1545="AKTIVCO DEFAUT GE &amp; POWER Cabinet","PASSIVE",
U1545="AKTIVCO Coupure ENEO &amp; Baisse de tension","PASSIVE",
U1545="Coupure ENEO &amp; Baisse de tension","PASSIVE",
U1545="Defaut GE &amp; POWER Cabinet","PASSIVE",
U1545="Sharing","PASSIVE",
U1545="Sites strategiques &amp; DataCenter","PASSIVE",
U1545="Exclu","Exclu",
U1545="SAT","ACTIVE",
U1545="SPARE-ISSUE","SPARE-ISSUE",
U1545="Fiber CAmtel","ACTIVE",
U1545="Fiber AOF","ACTIVE",
U1545="Projet OCM (HUAWEI)","PLANNED WORKS",
U1545="Projet OCM (NOKIA)","PLANNED WORKS",
U1545="ACCESS-ISSUE","ACCESS-ISSUE",
U1545="Projet OCM (ZTE, NOKIA, autres projets)","PLANNED WORKS",
U1545="No root CAuse","No root cause",
U1545="ODU HS","ACTIVE",
U1545="IP &amp; VLAN","ACTIVE",
U1545="Warehouse HUAWEI","SPARE-ISSUE",
U1545="SPARE-HS","SPARE-ISSUE",
U1545="Power Telco","ACTIVE", U1545="no impacts","no impacts"
),"")</f>
        <v>No root cause</v>
      </c>
      <c r="W1545" s="113"/>
      <c r="X1545" s="113"/>
      <c r="Y1545" s="113"/>
      <c r="Z1545" s="113"/>
      <c r="AA1545" s="113"/>
      <c r="AB1545" s="17" t="s">
        <v>5465</v>
      </c>
      <c r="AC1545" s="17" t="str">
        <f>_xlfn.XLOOKUP(B1545,'INCIDENT-04-27-2026'!E:E,'INCIDENT-04-27-2026'!F:F,"")</f>
        <v/>
      </c>
      <c r="AD1545" s="9"/>
      <c r="AE1545" s="7" t="s">
        <v>5465</v>
      </c>
      <c r="AF1545" s="6" t="str">
        <f>_xlfn.XLOOKUP(B1545,'[13]Input_27-04'!$B:$B,'[13]Input_27-04'!$M:$M,"")</f>
        <v/>
      </c>
      <c r="AG1545" s="7"/>
      <c r="AH1545" s="3"/>
      <c r="AI1545" s="18" t="str">
        <f>_xlfn.XLOOKUP(B1545,'[3]Cells Huawei 27042026 10h'!$B:$B,'[3]Cells Huawei 27042026 10h'!$T:$T,"")</f>
        <v/>
      </c>
      <c r="AJ1545" s="18" t="str">
        <f>_xlfn.XLOOKUP(B1545,'[3]Cells Huawei 27042026 15h'!$B:$B,'[3]Cells Huawei 27042026 15h'!$T:$T,"")</f>
        <v/>
      </c>
      <c r="AK1545" s="18" t="str">
        <f>_xlfn.XLOOKUP(B1545,'[4]cells down 27042026 11h28'!$B:$B,'[4]cells down 27042026 11h28'!$R:$R,"")</f>
        <v/>
      </c>
      <c r="AL1545" s="18" t="str">
        <f>_xlfn.XLOOKUP(B1545,'[4]cells down 27042026 18h01'!$B:$B,'[4]cells down 27042026 18h01'!$R:$R,"")</f>
        <v/>
      </c>
      <c r="AM1545" s="18" t="str">
        <f>_xlfn.XLOOKUP(B1545,'[5]cell downs 27042026 11h'!$B:$B,'[5]cell downs 27042026 11h'!$R:$R,"")</f>
        <v/>
      </c>
      <c r="AN1545" s="18" t="str">
        <f>_xlfn.XLOOKUP(B1545,'[5]cell downs 27042026 17h40'!$B:$B,'[5]cell downs 27042026 17h40'!$R:$R,"")</f>
        <v/>
      </c>
      <c r="AO1545" s="18" t="str">
        <f>_xlfn.XLOOKUP(B1545,'[6]ALL SITES DOWN'!$D:$D,'[6]ALL SITES DOWN'!$J:$J,"")</f>
        <v/>
      </c>
      <c r="AP1545" s="18" t="str">
        <f>_xlfn.XLOOKUP(B1545,'[7]ALL SITES DOWN'!$D:$D,'[7]ALL SITES DOWN'!$J:$J,"")</f>
        <v/>
      </c>
      <c r="AQ1545" s="9" t="str">
        <f>_xlfn.XLOOKUP(B1545,[8]sheet1!$AC:$AC,[8]sheet1!$AF:$AF,"")</f>
        <v/>
      </c>
      <c r="AR1545" s="14"/>
      <c r="AS1545" s="14" t="s">
        <v>5465</v>
      </c>
      <c r="AT1545" s="14" t="str">
        <f>_xlfn.XLOOKUP(B1545,'[9]cell downs 18042026 17h'!$B:$B,'[9]cell downs 18042026 17h'!$B:$B,"")</f>
        <v/>
      </c>
      <c r="AU1545" s="14" t="str">
        <f>_xlfn.XLOOKUP(B1545,'[10]Cells Huawei 19042026 15h'!$B:$B,'[10]Cells Huawei 19042026 15h'!$B:$B,"")</f>
        <v/>
      </c>
      <c r="AV1545" s="9" t="str">
        <f>_xlfn.XLOOKUP(B1545,'[11]cells down 19042026 9H40'!$B:$B,'[11]cells down 19042026 9H40'!$B:$B,"")</f>
        <v/>
      </c>
    </row>
    <row r="1546" spans="1:48" hidden="1" x14ac:dyDescent="0.3">
      <c r="A1546" s="1" t="s">
        <v>3295</v>
      </c>
      <c r="B1546" s="8" t="s">
        <v>3296</v>
      </c>
      <c r="C1546" s="3" t="str">
        <f>_xlfn.XLOOKUP(B1546,'[1]daily break down'!$D:$D,'[1]daily break down'!$E:$E,"")</f>
        <v>SUD-OUEST</v>
      </c>
      <c r="D1546" s="1" t="s">
        <v>11</v>
      </c>
      <c r="E1546" s="1" t="s">
        <v>12</v>
      </c>
      <c r="F1546" s="3" t="s">
        <v>13</v>
      </c>
      <c r="G1546" s="1" t="s">
        <v>63</v>
      </c>
      <c r="H1546" s="27" t="str">
        <f>_xlfn.XLOOKUP(B1546,[2]CALCULATION!$B:$B,[2]CALCULATION!$H:$H,"")</f>
        <v>Huawei</v>
      </c>
      <c r="I1546" s="26">
        <v>0</v>
      </c>
      <c r="J1546" s="26">
        <v>0</v>
      </c>
      <c r="K1546" s="26">
        <v>0</v>
      </c>
      <c r="L1546" s="26">
        <v>5.8779959364557577</v>
      </c>
      <c r="M1546" s="26">
        <v>0</v>
      </c>
      <c r="N1546" s="26">
        <v>0</v>
      </c>
      <c r="O1546" s="26">
        <v>0</v>
      </c>
      <c r="P1546" s="114" t="s">
        <v>6364</v>
      </c>
      <c r="Q1546" s="42" t="s">
        <v>5538</v>
      </c>
      <c r="R1546" s="42"/>
      <c r="S1546" s="41" t="str" cm="1">
        <f t="array" ref="S1546">IFERROR(_xlfn.IFS(
U1546="MPR ISSUE","PDH",
U1546="BSS Hardware Issue","BSS",
U1546="Sites strategiques, MLL, Pylone, etc.","ENVTECH",
U1546="AKTIVCO DEFAUT GE &amp; POWER Cabinet","AKTIVCO",
U1546="AKTIVCO Coupure ENEO &amp; Baisse de tension","AKTIVCO GRID ONLY",
U1546="Coupure ENEO &amp; Baisse de tension","IHS GRID ONLY",
U1546="Defaut GE &amp; POWER Cabinet","IHS",
U1546="Sharing","Partners",
U1546="Sites strategiques &amp; DataCenter","SST &amp; DC",
U1546="Exclu","Exclu",
U1546="SAT","SAT",
U1546="SPARE-ISSUE","SPARE-ISSUE",
U1546="Fiber CAmtel","TRANS_FO_CAMTEL",
U1546="Fiber AOF","Fiber AOF",
U1546="Projet OCM (HUAWEI)","TRAVAUX-HUAWEI",
U1546="Projet OCM (NOKIA)","TRAVAUX-NOKIA",
U1546="ACCESS-ISSUE","ACCESS-ISSUE",
U1546="Projet OCM (ZTE, NOKIA, autres projets)","TRAVAUX OCM",
U1546="No root CAuse","No root cause",
U1546="ODU HS","PDH",
U1546="IP &amp; VLAN","PDH",
U1546="Warehouse HUAWEI","SPARE-ISSUE",
U1546="SPARE-HS","SPARE-ISSUE",
U1546="Power Telco","BSS",U1546="no impacts","no impacts"
),"")</f>
        <v>No root cause</v>
      </c>
      <c r="T1546" s="41" t="str" cm="1">
        <f t="array" ref="T1546">IFERROR(_xlfn.IFS(
U1546="MPR ISSUE","TX ISSUE",
U1546="BSS Hardware Issue","RAN ISSUE",
U1546="Sites strategiques, MLL, Pylone, etc.","ENVTECH",
U1546="AKTIVCO DEFAUT GE &amp; POWER Cabinet","POWER ISSUE",
U1546="AKTIVCO Coupure ENEO &amp; Baisse de tension","POWER ISSUE",
U1546="Coupure ENEO &amp; Baisse de tension","POWER ISSUE",
U1546="Defaut GE &amp; POWER Cabinet","POWER ISSUE",
U1546="Sharing","POWER ISSUE",
U1546="Sites strategiques &amp; DataCenter","POWER ISSUE",
U1546="Exclu","Exclu",
U1546="SAT","TX ISSUE",
U1546="SPARE-ISSUE","SPARE-ISSUE",
U1546="Fiber CAmtel","TX ISSUE",
U1546="Fiber AOF","TX ISSUE",
U1546="Projet OCM (HUAWEI)","TRAVAUX-HUAWEI",
U1546="Projet OCM (NOKIA)","TRAVAUX -NOKIA",
U1546="ACCESS-ISSUE","ACCESS-ISSUE",
U1546="Projet OCM (ZTE, NOKIA, autres projets)","TRAVAUX OCM",
U1546="No root CAuse","No root cause",
U1546="ODU HS","TX ISSUE",
U1546="IP &amp; VLAN","TX ISSUE",
U1546="Warehouse HUAWEI","SPARE-ISSUE",
U1546="SPARE-HS","SPARE-ISSUE",
U1546="Power Telco","RAN ISSUE",U1546="no impacts","no impacts"
),"")</f>
        <v>No root cause</v>
      </c>
      <c r="U1546" s="68" t="s">
        <v>5691</v>
      </c>
      <c r="V1546" s="41" t="str" cm="1">
        <f t="array" ref="V1546">IFERROR(_xlfn.IFS(
U1546="MPR ISSUE","ACTIVE",
U1546="BSS Hardware Issue","ACTIVE",
U1546="Sites strategiques, MLL, Pylone, etc.","PASSIVE",
U1546="AKTIVCO DEFAUT GE &amp; POWER Cabinet","PASSIVE",
U1546="AKTIVCO Coupure ENEO &amp; Baisse de tension","PASSIVE",
U1546="Coupure ENEO &amp; Baisse de tension","PASSIVE",
U1546="Defaut GE &amp; POWER Cabinet","PASSIVE",
U1546="Sharing","PASSIVE",
U1546="Sites strategiques &amp; DataCenter","PASSIVE",
U1546="Exclu","Exclu",
U1546="SAT","ACTIVE",
U1546="SPARE-ISSUE","SPARE-ISSUE",
U1546="Fiber CAmtel","ACTIVE",
U1546="Fiber AOF","ACTIVE",
U1546="Projet OCM (HUAWEI)","PLANNED WORKS",
U1546="Projet OCM (NOKIA)","PLANNED WORKS",
U1546="ACCESS-ISSUE","ACCESS-ISSUE",
U1546="Projet OCM (ZTE, NOKIA, autres projets)","PLANNED WORKS",
U1546="No root CAuse","No root cause",
U1546="ODU HS","ACTIVE",
U1546="IP &amp; VLAN","ACTIVE",
U1546="Warehouse HUAWEI","SPARE-ISSUE",
U1546="SPARE-HS","SPARE-ISSUE",
U1546="Power Telco","ACTIVE", U1546="no impacts","no impacts"
),"")</f>
        <v>No root cause</v>
      </c>
      <c r="W1546" s="113"/>
      <c r="X1546" s="113"/>
      <c r="Y1546" s="113"/>
      <c r="Z1546" s="113"/>
      <c r="AA1546" s="113"/>
      <c r="AB1546" s="17" t="s">
        <v>5465</v>
      </c>
      <c r="AC1546" s="17" t="str">
        <f>_xlfn.XLOOKUP(B1546,'INCIDENT-04-27-2026'!E:E,'INCIDENT-04-27-2026'!F:F,"")</f>
        <v/>
      </c>
      <c r="AD1546" s="9"/>
      <c r="AE1546" s="7" t="s">
        <v>5465</v>
      </c>
      <c r="AF1546" s="6" t="str">
        <f>_xlfn.XLOOKUP(B1546,'[13]Input_27-04'!$B:$B,'[13]Input_27-04'!$M:$M,"")</f>
        <v/>
      </c>
      <c r="AG1546" s="7"/>
      <c r="AH1546" s="3"/>
      <c r="AI1546" s="18" t="str">
        <f>_xlfn.XLOOKUP(B1546,'[3]Cells Huawei 27042026 10h'!$B:$B,'[3]Cells Huawei 27042026 10h'!$T:$T,"")</f>
        <v/>
      </c>
      <c r="AJ1546" s="18" t="str">
        <f>_xlfn.XLOOKUP(B1546,'[3]Cells Huawei 27042026 15h'!$B:$B,'[3]Cells Huawei 27042026 15h'!$T:$T,"")</f>
        <v/>
      </c>
      <c r="AK1546" s="18" t="str">
        <f>_xlfn.XLOOKUP(B1546,'[4]cells down 27042026 11h28'!$B:$B,'[4]cells down 27042026 11h28'!$R:$R,"")</f>
        <v/>
      </c>
      <c r="AL1546" s="18" t="str">
        <f>_xlfn.XLOOKUP(B1546,'[4]cells down 27042026 18h01'!$B:$B,'[4]cells down 27042026 18h01'!$R:$R,"")</f>
        <v/>
      </c>
      <c r="AM1546" s="18" t="str">
        <f>_xlfn.XLOOKUP(B1546,'[5]cell downs 27042026 11h'!$B:$B,'[5]cell downs 27042026 11h'!$R:$R,"")</f>
        <v/>
      </c>
      <c r="AN1546" s="18" t="str">
        <f>_xlfn.XLOOKUP(B1546,'[5]cell downs 27042026 17h40'!$B:$B,'[5]cell downs 27042026 17h40'!$R:$R,"")</f>
        <v/>
      </c>
      <c r="AO1546" s="18" t="str">
        <f>_xlfn.XLOOKUP(B1546,'[6]ALL SITES DOWN'!$D:$D,'[6]ALL SITES DOWN'!$J:$J,"")</f>
        <v/>
      </c>
      <c r="AP1546" s="18" t="str">
        <f>_xlfn.XLOOKUP(B1546,'[7]ALL SITES DOWN'!$D:$D,'[7]ALL SITES DOWN'!$J:$J,"")</f>
        <v/>
      </c>
      <c r="AQ1546" s="9" t="str">
        <f>_xlfn.XLOOKUP(B1546,[8]sheet1!$AC:$AC,[8]sheet1!$AF:$AF,"")</f>
        <v/>
      </c>
      <c r="AR1546" s="14"/>
      <c r="AS1546" s="14" t="s">
        <v>5465</v>
      </c>
      <c r="AT1546" s="14" t="str">
        <f>_xlfn.XLOOKUP(B1546,'[9]cell downs 18042026 17h'!$B:$B,'[9]cell downs 18042026 17h'!$B:$B,"")</f>
        <v/>
      </c>
      <c r="AU1546" s="14" t="str">
        <f>_xlfn.XLOOKUP(B1546,'[10]Cells Huawei 19042026 15h'!$B:$B,'[10]Cells Huawei 19042026 15h'!$B:$B,"")</f>
        <v/>
      </c>
      <c r="AV1546" s="9" t="str">
        <f>_xlfn.XLOOKUP(B1546,'[11]cells down 19042026 9H40'!$B:$B,'[11]cells down 19042026 9H40'!$B:$B,"")</f>
        <v/>
      </c>
    </row>
    <row r="1547" spans="1:48" hidden="1" x14ac:dyDescent="0.3">
      <c r="A1547" s="1" t="s">
        <v>5224</v>
      </c>
      <c r="B1547" s="8" t="s">
        <v>5225</v>
      </c>
      <c r="C1547" s="3" t="str">
        <f>_xlfn.XLOOKUP(B1547,'[1]daily break down'!$D:$D,'[1]daily break down'!$E:$E,"")</f>
        <v>SUD-OUEST</v>
      </c>
      <c r="D1547" s="1" t="s">
        <v>21</v>
      </c>
      <c r="E1547" s="1" t="s">
        <v>30</v>
      </c>
      <c r="F1547" s="3" t="s">
        <v>13</v>
      </c>
      <c r="G1547" s="1" t="s">
        <v>63</v>
      </c>
      <c r="H1547" s="27" t="str">
        <f>_xlfn.XLOOKUP(B1547,[2]CALCULATION!$B:$B,[2]CALCULATION!$H:$H,"")</f>
        <v>Huawei</v>
      </c>
      <c r="I1547" s="26">
        <v>0</v>
      </c>
      <c r="J1547" s="26">
        <v>0</v>
      </c>
      <c r="K1547" s="26">
        <v>0</v>
      </c>
      <c r="L1547" s="26">
        <v>5.8085283064095012</v>
      </c>
      <c r="M1547" s="26">
        <v>0</v>
      </c>
      <c r="N1547" s="26">
        <v>0</v>
      </c>
      <c r="O1547" s="26">
        <v>0</v>
      </c>
      <c r="P1547" s="114" t="s">
        <v>6364</v>
      </c>
      <c r="Q1547" s="42" t="s">
        <v>5538</v>
      </c>
      <c r="R1547" s="42"/>
      <c r="S1547" s="41" t="str" cm="1">
        <f t="array" ref="S1547">IFERROR(_xlfn.IFS(
U1547="MPR ISSUE","PDH",
U1547="BSS Hardware Issue","BSS",
U1547="Sites strategiques, MLL, Pylone, etc.","ENVTECH",
U1547="AKTIVCO DEFAUT GE &amp; POWER Cabinet","AKTIVCO",
U1547="AKTIVCO Coupure ENEO &amp; Baisse de tension","AKTIVCO GRID ONLY",
U1547="Coupure ENEO &amp; Baisse de tension","IHS GRID ONLY",
U1547="Defaut GE &amp; POWER Cabinet","IHS",
U1547="Sharing","Partners",
U1547="Sites strategiques &amp; DataCenter","SST &amp; DC",
U1547="Exclu","Exclu",
U1547="SAT","SAT",
U1547="SPARE-ISSUE","SPARE-ISSUE",
U1547="Fiber CAmtel","TRANS_FO_CAMTEL",
U1547="Fiber AOF","Fiber AOF",
U1547="Projet OCM (HUAWEI)","TRAVAUX-HUAWEI",
U1547="Projet OCM (NOKIA)","TRAVAUX-NOKIA",
U1547="ACCESS-ISSUE","ACCESS-ISSUE",
U1547="Projet OCM (ZTE, NOKIA, autres projets)","TRAVAUX OCM",
U1547="No root CAuse","No root cause",
U1547="ODU HS","PDH",
U1547="IP &amp; VLAN","PDH",
U1547="Warehouse HUAWEI","SPARE-ISSUE",
U1547="SPARE-HS","SPARE-ISSUE",
U1547="Power Telco","BSS",U1547="no impacts","no impacts"
),"")</f>
        <v>No root cause</v>
      </c>
      <c r="T1547" s="41" t="str" cm="1">
        <f t="array" ref="T1547">IFERROR(_xlfn.IFS(
U1547="MPR ISSUE","TX ISSUE",
U1547="BSS Hardware Issue","RAN ISSUE",
U1547="Sites strategiques, MLL, Pylone, etc.","ENVTECH",
U1547="AKTIVCO DEFAUT GE &amp; POWER Cabinet","POWER ISSUE",
U1547="AKTIVCO Coupure ENEO &amp; Baisse de tension","POWER ISSUE",
U1547="Coupure ENEO &amp; Baisse de tension","POWER ISSUE",
U1547="Defaut GE &amp; POWER Cabinet","POWER ISSUE",
U1547="Sharing","POWER ISSUE",
U1547="Sites strategiques &amp; DataCenter","POWER ISSUE",
U1547="Exclu","Exclu",
U1547="SAT","TX ISSUE",
U1547="SPARE-ISSUE","SPARE-ISSUE",
U1547="Fiber CAmtel","TX ISSUE",
U1547="Fiber AOF","TX ISSUE",
U1547="Projet OCM (HUAWEI)","TRAVAUX-HUAWEI",
U1547="Projet OCM (NOKIA)","TRAVAUX -NOKIA",
U1547="ACCESS-ISSUE","ACCESS-ISSUE",
U1547="Projet OCM (ZTE, NOKIA, autres projets)","TRAVAUX OCM",
U1547="No root CAuse","No root cause",
U1547="ODU HS","TX ISSUE",
U1547="IP &amp; VLAN","TX ISSUE",
U1547="Warehouse HUAWEI","SPARE-ISSUE",
U1547="SPARE-HS","SPARE-ISSUE",
U1547="Power Telco","RAN ISSUE",U1547="no impacts","no impacts"
),"")</f>
        <v>No root cause</v>
      </c>
      <c r="U1547" s="68" t="s">
        <v>5691</v>
      </c>
      <c r="V1547" s="41" t="str" cm="1">
        <f t="array" ref="V1547">IFERROR(_xlfn.IFS(
U1547="MPR ISSUE","ACTIVE",
U1547="BSS Hardware Issue","ACTIVE",
U1547="Sites strategiques, MLL, Pylone, etc.","PASSIVE",
U1547="AKTIVCO DEFAUT GE &amp; POWER Cabinet","PASSIVE",
U1547="AKTIVCO Coupure ENEO &amp; Baisse de tension","PASSIVE",
U1547="Coupure ENEO &amp; Baisse de tension","PASSIVE",
U1547="Defaut GE &amp; POWER Cabinet","PASSIVE",
U1547="Sharing","PASSIVE",
U1547="Sites strategiques &amp; DataCenter","PASSIVE",
U1547="Exclu","Exclu",
U1547="SAT","ACTIVE",
U1547="SPARE-ISSUE","SPARE-ISSUE",
U1547="Fiber CAmtel","ACTIVE",
U1547="Fiber AOF","ACTIVE",
U1547="Projet OCM (HUAWEI)","PLANNED WORKS",
U1547="Projet OCM (NOKIA)","PLANNED WORKS",
U1547="ACCESS-ISSUE","ACCESS-ISSUE",
U1547="Projet OCM (ZTE, NOKIA, autres projets)","PLANNED WORKS",
U1547="No root CAuse","No root cause",
U1547="ODU HS","ACTIVE",
U1547="IP &amp; VLAN","ACTIVE",
U1547="Warehouse HUAWEI","SPARE-ISSUE",
U1547="SPARE-HS","SPARE-ISSUE",
U1547="Power Telco","ACTIVE", U1547="no impacts","no impacts"
),"")</f>
        <v>No root cause</v>
      </c>
      <c r="W1547" s="113"/>
      <c r="X1547" s="113"/>
      <c r="Y1547" s="113"/>
      <c r="Z1547" s="113"/>
      <c r="AA1547" s="113"/>
      <c r="AB1547" s="17" t="s">
        <v>5465</v>
      </c>
      <c r="AC1547" s="17" t="str">
        <f>_xlfn.XLOOKUP(B1547,'INCIDENT-04-27-2026'!E:E,'INCIDENT-04-27-2026'!F:F,"")</f>
        <v/>
      </c>
      <c r="AD1547" s="9"/>
      <c r="AE1547" s="7" t="s">
        <v>5465</v>
      </c>
      <c r="AF1547" s="6" t="str">
        <f>_xlfn.XLOOKUP(B1547,'[13]Input_27-04'!$B:$B,'[13]Input_27-04'!$M:$M,"")</f>
        <v/>
      </c>
      <c r="AG1547" s="7"/>
      <c r="AH1547" s="3"/>
      <c r="AI1547" s="18" t="str">
        <f>_xlfn.XLOOKUP(B1547,'[3]Cells Huawei 27042026 10h'!$B:$B,'[3]Cells Huawei 27042026 10h'!$T:$T,"")</f>
        <v/>
      </c>
      <c r="AJ1547" s="18" t="str">
        <f>_xlfn.XLOOKUP(B1547,'[3]Cells Huawei 27042026 15h'!$B:$B,'[3]Cells Huawei 27042026 15h'!$T:$T,"")</f>
        <v/>
      </c>
      <c r="AK1547" s="18" t="str">
        <f>_xlfn.XLOOKUP(B1547,'[4]cells down 27042026 11h28'!$B:$B,'[4]cells down 27042026 11h28'!$R:$R,"")</f>
        <v/>
      </c>
      <c r="AL1547" s="18" t="str">
        <f>_xlfn.XLOOKUP(B1547,'[4]cells down 27042026 18h01'!$B:$B,'[4]cells down 27042026 18h01'!$R:$R,"")</f>
        <v/>
      </c>
      <c r="AM1547" s="18" t="str">
        <f>_xlfn.XLOOKUP(B1547,'[5]cell downs 27042026 11h'!$B:$B,'[5]cell downs 27042026 11h'!$R:$R,"")</f>
        <v/>
      </c>
      <c r="AN1547" s="18" t="str">
        <f>_xlfn.XLOOKUP(B1547,'[5]cell downs 27042026 17h40'!$B:$B,'[5]cell downs 27042026 17h40'!$R:$R,"")</f>
        <v/>
      </c>
      <c r="AO1547" s="18" t="str">
        <f>_xlfn.XLOOKUP(B1547,'[6]ALL SITES DOWN'!$D:$D,'[6]ALL SITES DOWN'!$J:$J,"")</f>
        <v/>
      </c>
      <c r="AP1547" s="18" t="str">
        <f>_xlfn.XLOOKUP(B1547,'[7]ALL SITES DOWN'!$D:$D,'[7]ALL SITES DOWN'!$J:$J,"")</f>
        <v/>
      </c>
      <c r="AQ1547" s="9" t="str">
        <f>_xlfn.XLOOKUP(B1547,[8]sheet1!$AC:$AC,[8]sheet1!$AF:$AF,"")</f>
        <v/>
      </c>
      <c r="AR1547" s="14"/>
      <c r="AS1547" s="14" t="s">
        <v>5465</v>
      </c>
      <c r="AT1547" s="14" t="str">
        <f>_xlfn.XLOOKUP(B1547,'[9]cell downs 18042026 17h'!$B:$B,'[9]cell downs 18042026 17h'!$B:$B,"")</f>
        <v/>
      </c>
      <c r="AU1547" s="14" t="str">
        <f>_xlfn.XLOOKUP(B1547,'[10]Cells Huawei 19042026 15h'!$B:$B,'[10]Cells Huawei 19042026 15h'!$B:$B,"")</f>
        <v/>
      </c>
      <c r="AV1547" s="9" t="str">
        <f>_xlfn.XLOOKUP(B1547,'[11]cells down 19042026 9H40'!$B:$B,'[11]cells down 19042026 9H40'!$B:$B,"")</f>
        <v/>
      </c>
    </row>
    <row r="1548" spans="1:48" hidden="1" x14ac:dyDescent="0.3">
      <c r="A1548" s="1" t="s">
        <v>5212</v>
      </c>
      <c r="B1548" s="8" t="s">
        <v>5213</v>
      </c>
      <c r="C1548" s="3" t="str">
        <f>_xlfn.XLOOKUP(B1548,'[1]daily break down'!$D:$D,'[1]daily break down'!$E:$E,"")</f>
        <v>SUD-OUEST</v>
      </c>
      <c r="D1548" s="1" t="s">
        <v>11</v>
      </c>
      <c r="E1548" s="1" t="s">
        <v>12</v>
      </c>
      <c r="F1548" s="3" t="s">
        <v>13</v>
      </c>
      <c r="G1548" s="1" t="s">
        <v>63</v>
      </c>
      <c r="H1548" s="27" t="str">
        <f>_xlfn.XLOOKUP(B1548,[2]CALCULATION!$B:$B,[2]CALCULATION!$H:$H,"")</f>
        <v>Huawei</v>
      </c>
      <c r="I1548" s="26">
        <v>0</v>
      </c>
      <c r="J1548" s="26">
        <v>0</v>
      </c>
      <c r="K1548" s="26">
        <v>0</v>
      </c>
      <c r="L1548" s="26">
        <v>5.8916397713685633</v>
      </c>
      <c r="M1548" s="26">
        <v>0</v>
      </c>
      <c r="N1548" s="26">
        <v>0</v>
      </c>
      <c r="O1548" s="26">
        <v>0</v>
      </c>
      <c r="P1548" s="114" t="s">
        <v>6364</v>
      </c>
      <c r="Q1548" s="42" t="s">
        <v>5538</v>
      </c>
      <c r="R1548" s="42"/>
      <c r="S1548" s="41" t="str" cm="1">
        <f t="array" ref="S1548">IFERROR(_xlfn.IFS(
U1548="MPR ISSUE","PDH",
U1548="BSS Hardware Issue","BSS",
U1548="Sites strategiques, MLL, Pylone, etc.","ENVTECH",
U1548="AKTIVCO DEFAUT GE &amp; POWER Cabinet","AKTIVCO",
U1548="AKTIVCO Coupure ENEO &amp; Baisse de tension","AKTIVCO GRID ONLY",
U1548="Coupure ENEO &amp; Baisse de tension","IHS GRID ONLY",
U1548="Defaut GE &amp; POWER Cabinet","IHS",
U1548="Sharing","Partners",
U1548="Sites strategiques &amp; DataCenter","SST &amp; DC",
U1548="Exclu","Exclu",
U1548="SAT","SAT",
U1548="SPARE-ISSUE","SPARE-ISSUE",
U1548="Fiber CAmtel","TRANS_FO_CAMTEL",
U1548="Fiber AOF","Fiber AOF",
U1548="Projet OCM (HUAWEI)","TRAVAUX-HUAWEI",
U1548="Projet OCM (NOKIA)","TRAVAUX-NOKIA",
U1548="ACCESS-ISSUE","ACCESS-ISSUE",
U1548="Projet OCM (ZTE, NOKIA, autres projets)","TRAVAUX OCM",
U1548="No root CAuse","No root cause",
U1548="ODU HS","PDH",
U1548="IP &amp; VLAN","PDH",
U1548="Warehouse HUAWEI","SPARE-ISSUE",
U1548="SPARE-HS","SPARE-ISSUE",
U1548="Power Telco","BSS",U1548="no impacts","no impacts"
),"")</f>
        <v>No root cause</v>
      </c>
      <c r="T1548" s="41" t="str" cm="1">
        <f t="array" ref="T1548">IFERROR(_xlfn.IFS(
U1548="MPR ISSUE","TX ISSUE",
U1548="BSS Hardware Issue","RAN ISSUE",
U1548="Sites strategiques, MLL, Pylone, etc.","ENVTECH",
U1548="AKTIVCO DEFAUT GE &amp; POWER Cabinet","POWER ISSUE",
U1548="AKTIVCO Coupure ENEO &amp; Baisse de tension","POWER ISSUE",
U1548="Coupure ENEO &amp; Baisse de tension","POWER ISSUE",
U1548="Defaut GE &amp; POWER Cabinet","POWER ISSUE",
U1548="Sharing","POWER ISSUE",
U1548="Sites strategiques &amp; DataCenter","POWER ISSUE",
U1548="Exclu","Exclu",
U1548="SAT","TX ISSUE",
U1548="SPARE-ISSUE","SPARE-ISSUE",
U1548="Fiber CAmtel","TX ISSUE",
U1548="Fiber AOF","TX ISSUE",
U1548="Projet OCM (HUAWEI)","TRAVAUX-HUAWEI",
U1548="Projet OCM (NOKIA)","TRAVAUX -NOKIA",
U1548="ACCESS-ISSUE","ACCESS-ISSUE",
U1548="Projet OCM (ZTE, NOKIA, autres projets)","TRAVAUX OCM",
U1548="No root CAuse","No root cause",
U1548="ODU HS","TX ISSUE",
U1548="IP &amp; VLAN","TX ISSUE",
U1548="Warehouse HUAWEI","SPARE-ISSUE",
U1548="SPARE-HS","SPARE-ISSUE",
U1548="Power Telco","RAN ISSUE",U1548="no impacts","no impacts"
),"")</f>
        <v>No root cause</v>
      </c>
      <c r="U1548" s="68" t="s">
        <v>5691</v>
      </c>
      <c r="V1548" s="41" t="str" cm="1">
        <f t="array" ref="V1548">IFERROR(_xlfn.IFS(
U1548="MPR ISSUE","ACTIVE",
U1548="BSS Hardware Issue","ACTIVE",
U1548="Sites strategiques, MLL, Pylone, etc.","PASSIVE",
U1548="AKTIVCO DEFAUT GE &amp; POWER Cabinet","PASSIVE",
U1548="AKTIVCO Coupure ENEO &amp; Baisse de tension","PASSIVE",
U1548="Coupure ENEO &amp; Baisse de tension","PASSIVE",
U1548="Defaut GE &amp; POWER Cabinet","PASSIVE",
U1548="Sharing","PASSIVE",
U1548="Sites strategiques &amp; DataCenter","PASSIVE",
U1548="Exclu","Exclu",
U1548="SAT","ACTIVE",
U1548="SPARE-ISSUE","SPARE-ISSUE",
U1548="Fiber CAmtel","ACTIVE",
U1548="Fiber AOF","ACTIVE",
U1548="Projet OCM (HUAWEI)","PLANNED WORKS",
U1548="Projet OCM (NOKIA)","PLANNED WORKS",
U1548="ACCESS-ISSUE","ACCESS-ISSUE",
U1548="Projet OCM (ZTE, NOKIA, autres projets)","PLANNED WORKS",
U1548="No root CAuse","No root cause",
U1548="ODU HS","ACTIVE",
U1548="IP &amp; VLAN","ACTIVE",
U1548="Warehouse HUAWEI","SPARE-ISSUE",
U1548="SPARE-HS","SPARE-ISSUE",
U1548="Power Telco","ACTIVE", U1548="no impacts","no impacts"
),"")</f>
        <v>No root cause</v>
      </c>
      <c r="W1548" s="113"/>
      <c r="X1548" s="113"/>
      <c r="Y1548" s="113"/>
      <c r="Z1548" s="113"/>
      <c r="AA1548" s="113"/>
      <c r="AB1548" s="17" t="s">
        <v>5465</v>
      </c>
      <c r="AC1548" s="17" t="str">
        <f>_xlfn.XLOOKUP(B1548,'INCIDENT-04-27-2026'!E:E,'INCIDENT-04-27-2026'!F:F,"")</f>
        <v/>
      </c>
      <c r="AD1548" s="9"/>
      <c r="AE1548" s="7" t="s">
        <v>5465</v>
      </c>
      <c r="AF1548" s="6" t="str">
        <f>_xlfn.XLOOKUP(B1548,'[13]Input_27-04'!$B:$B,'[13]Input_27-04'!$M:$M,"")</f>
        <v/>
      </c>
      <c r="AG1548" s="7"/>
      <c r="AH1548" s="3"/>
      <c r="AI1548" s="18" t="str">
        <f>_xlfn.XLOOKUP(B1548,'[3]Cells Huawei 27042026 10h'!$B:$B,'[3]Cells Huawei 27042026 10h'!$T:$T,"")</f>
        <v/>
      </c>
      <c r="AJ1548" s="18" t="str">
        <f>_xlfn.XLOOKUP(B1548,'[3]Cells Huawei 27042026 15h'!$B:$B,'[3]Cells Huawei 27042026 15h'!$T:$T,"")</f>
        <v/>
      </c>
      <c r="AK1548" s="18" t="str">
        <f>_xlfn.XLOOKUP(B1548,'[4]cells down 27042026 11h28'!$B:$B,'[4]cells down 27042026 11h28'!$R:$R,"")</f>
        <v/>
      </c>
      <c r="AL1548" s="18" t="str">
        <f>_xlfn.XLOOKUP(B1548,'[4]cells down 27042026 18h01'!$B:$B,'[4]cells down 27042026 18h01'!$R:$R,"")</f>
        <v/>
      </c>
      <c r="AM1548" s="18" t="str">
        <f>_xlfn.XLOOKUP(B1548,'[5]cell downs 27042026 11h'!$B:$B,'[5]cell downs 27042026 11h'!$R:$R,"")</f>
        <v/>
      </c>
      <c r="AN1548" s="18" t="str">
        <f>_xlfn.XLOOKUP(B1548,'[5]cell downs 27042026 17h40'!$B:$B,'[5]cell downs 27042026 17h40'!$R:$R,"")</f>
        <v/>
      </c>
      <c r="AO1548" s="18" t="str">
        <f>_xlfn.XLOOKUP(B1548,'[6]ALL SITES DOWN'!$D:$D,'[6]ALL SITES DOWN'!$J:$J,"")</f>
        <v/>
      </c>
      <c r="AP1548" s="18" t="str">
        <f>_xlfn.XLOOKUP(B1548,'[7]ALL SITES DOWN'!$D:$D,'[7]ALL SITES DOWN'!$J:$J,"")</f>
        <v/>
      </c>
      <c r="AQ1548" s="9" t="str">
        <f>_xlfn.XLOOKUP(B1548,[8]sheet1!$AC:$AC,[8]sheet1!$AF:$AF,"")</f>
        <v/>
      </c>
      <c r="AR1548" s="14"/>
      <c r="AS1548" s="14" t="s">
        <v>5465</v>
      </c>
      <c r="AT1548" s="14" t="str">
        <f>_xlfn.XLOOKUP(B1548,'[9]cell downs 18042026 17h'!$B:$B,'[9]cell downs 18042026 17h'!$B:$B,"")</f>
        <v/>
      </c>
      <c r="AU1548" s="14" t="str">
        <f>_xlfn.XLOOKUP(B1548,'[10]Cells Huawei 19042026 15h'!$B:$B,'[10]Cells Huawei 19042026 15h'!$B:$B,"")</f>
        <v/>
      </c>
      <c r="AV1548" s="9" t="str">
        <f>_xlfn.XLOOKUP(B1548,'[11]cells down 19042026 9H40'!$B:$B,'[11]cells down 19042026 9H40'!$B:$B,"")</f>
        <v/>
      </c>
    </row>
    <row r="1549" spans="1:48" hidden="1" x14ac:dyDescent="0.3">
      <c r="A1549" s="3" t="s">
        <v>3733</v>
      </c>
      <c r="B1549" s="23" t="s">
        <v>3734</v>
      </c>
      <c r="C1549" s="3" t="str">
        <f>_xlfn.XLOOKUP(B1549,'[1]daily break down'!$D:$D,'[1]daily break down'!$E:$E,"")</f>
        <v>Douala</v>
      </c>
      <c r="D1549" s="3" t="s">
        <v>357</v>
      </c>
      <c r="E1549" s="3" t="s">
        <v>5458</v>
      </c>
      <c r="F1549" s="3" t="s">
        <v>31</v>
      </c>
      <c r="G1549" s="3" t="s">
        <v>32</v>
      </c>
      <c r="H1549" s="29" t="str">
        <f>_xlfn.XLOOKUP(B1549,[2]CALCULATION!$B:$B,[2]CALCULATION!$H:$H,"")</f>
        <v>ZTE</v>
      </c>
      <c r="I1549" s="26">
        <v>0</v>
      </c>
      <c r="J1549" s="26">
        <v>0</v>
      </c>
      <c r="K1549" s="26">
        <v>0</v>
      </c>
      <c r="L1549" s="26">
        <v>0</v>
      </c>
      <c r="M1549" s="26">
        <v>0</v>
      </c>
      <c r="N1549" s="26">
        <v>0</v>
      </c>
      <c r="O1549" s="26">
        <v>0</v>
      </c>
      <c r="P1549" s="114" t="s">
        <v>6364</v>
      </c>
      <c r="Q1549" s="42" t="s">
        <v>5538</v>
      </c>
      <c r="R1549" s="42"/>
      <c r="S1549" s="41" t="str" cm="1">
        <f t="array" ref="S1549">IFERROR(_xlfn.IFS(
U1549="MPR ISSUE","PDH",
U1549="BSS Hardware Issue","BSS",
U1549="Sites strategiques, MLL, Pylone, etc.","ENVTECH",
U1549="AKTIVCO DEFAUT GE &amp; POWER Cabinet","AKTIVCO",
U1549="AKTIVCO Coupure ENEO &amp; Baisse de tension","AKTIVCO GRID ONLY",
U1549="Coupure ENEO &amp; Baisse de tension","IHS GRID ONLY",
U1549="Defaut GE &amp; POWER Cabinet","IHS",
U1549="Sharing","Partners",
U1549="Sites strategiques &amp; DataCenter","SST &amp; DC",
U1549="Exclu","Exclu",
U1549="SAT","SAT",
U1549="SPARE-ISSUE","SPARE-ISSUE",
U1549="Fiber CAmtel","TRANS_FO_CAMTEL",
U1549="Fiber AOF","Fiber AOF",
U1549="Projet OCM (HUAWEI)","TRAVAUX-HUAWEI",
U1549="Projet OCM (NOKIA)","TRAVAUX-NOKIA",
U1549="ACCESS-ISSUE","ACCESS-ISSUE",
U1549="Projet OCM (ZTE, NOKIA, autres projets)","TRAVAUX OCM",
U1549="No root CAuse","No root cause",
U1549="ODU HS","PDH",
U1549="IP &amp; VLAN","PDH",
U1549="Warehouse HUAWEI","SPARE-ISSUE",
U1549="SPARE-HS","SPARE-ISSUE",
U1549="Power Telco","BSS",U1549="no impacts","no impacts"
),"")</f>
        <v>No root cause</v>
      </c>
      <c r="T1549" s="41" t="str" cm="1">
        <f t="array" ref="T1549">IFERROR(_xlfn.IFS(
U1549="MPR ISSUE","TX ISSUE",
U1549="BSS Hardware Issue","RAN ISSUE",
U1549="Sites strategiques, MLL, Pylone, etc.","ENVTECH",
U1549="AKTIVCO DEFAUT GE &amp; POWER Cabinet","POWER ISSUE",
U1549="AKTIVCO Coupure ENEO &amp; Baisse de tension","POWER ISSUE",
U1549="Coupure ENEO &amp; Baisse de tension","POWER ISSUE",
U1549="Defaut GE &amp; POWER Cabinet","POWER ISSUE",
U1549="Sharing","POWER ISSUE",
U1549="Sites strategiques &amp; DataCenter","POWER ISSUE",
U1549="Exclu","Exclu",
U1549="SAT","TX ISSUE",
U1549="SPARE-ISSUE","SPARE-ISSUE",
U1549="Fiber CAmtel","TX ISSUE",
U1549="Fiber AOF","TX ISSUE",
U1549="Projet OCM (HUAWEI)","TRAVAUX-HUAWEI",
U1549="Projet OCM (NOKIA)","TRAVAUX -NOKIA",
U1549="ACCESS-ISSUE","ACCESS-ISSUE",
U1549="Projet OCM (ZTE, NOKIA, autres projets)","TRAVAUX OCM",
U1549="No root CAuse","No root cause",
U1549="ODU HS","TX ISSUE",
U1549="IP &amp; VLAN","TX ISSUE",
U1549="Warehouse HUAWEI","SPARE-ISSUE",
U1549="SPARE-HS","SPARE-ISSUE",
U1549="Power Telco","RAN ISSUE",U1549="no impacts","no impacts"
),"")</f>
        <v>No root cause</v>
      </c>
      <c r="U1549" s="68" t="s">
        <v>5691</v>
      </c>
      <c r="V1549" s="41" t="str" cm="1">
        <f t="array" ref="V1549">IFERROR(_xlfn.IFS(
U1549="MPR ISSUE","ACTIVE",
U1549="BSS Hardware Issue","ACTIVE",
U1549="Sites strategiques, MLL, Pylone, etc.","PASSIVE",
U1549="AKTIVCO DEFAUT GE &amp; POWER Cabinet","PASSIVE",
U1549="AKTIVCO Coupure ENEO &amp; Baisse de tension","PASSIVE",
U1549="Coupure ENEO &amp; Baisse de tension","PASSIVE",
U1549="Defaut GE &amp; POWER Cabinet","PASSIVE",
U1549="Sharing","PASSIVE",
U1549="Sites strategiques &amp; DataCenter","PASSIVE",
U1549="Exclu","Exclu",
U1549="SAT","ACTIVE",
U1549="SPARE-ISSUE","SPARE-ISSUE",
U1549="Fiber CAmtel","ACTIVE",
U1549="Fiber AOF","ACTIVE",
U1549="Projet OCM (HUAWEI)","PLANNED WORKS",
U1549="Projet OCM (NOKIA)","PLANNED WORKS",
U1549="ACCESS-ISSUE","ACCESS-ISSUE",
U1549="Projet OCM (ZTE, NOKIA, autres projets)","PLANNED WORKS",
U1549="No root CAuse","No root cause",
U1549="ODU HS","ACTIVE",
U1549="IP &amp; VLAN","ACTIVE",
U1549="Warehouse HUAWEI","SPARE-ISSUE",
U1549="SPARE-HS","SPARE-ISSUE",
U1549="Power Telco","ACTIVE", U1549="no impacts","no impacts"
),"")</f>
        <v>No root cause</v>
      </c>
      <c r="W1549" s="113"/>
      <c r="X1549" s="113"/>
      <c r="Y1549" s="113"/>
      <c r="Z1549" s="113"/>
      <c r="AA1549" s="113"/>
      <c r="AB1549" s="17" t="s">
        <v>5465</v>
      </c>
      <c r="AC1549" s="17" t="str">
        <f>_xlfn.XLOOKUP(B1549,'INCIDENT-04-27-2026'!E:E,'INCIDENT-04-27-2026'!F:F,"")</f>
        <v/>
      </c>
      <c r="AD1549" s="9"/>
      <c r="AE1549" s="7" t="s">
        <v>5465</v>
      </c>
      <c r="AF1549" s="6" t="str">
        <f>_xlfn.XLOOKUP(B1549,'[13]Input_27-04'!$B:$B,'[13]Input_27-04'!$M:$M,"")</f>
        <v/>
      </c>
      <c r="AG1549" s="7"/>
      <c r="AH1549" s="3"/>
      <c r="AI1549" s="18" t="str">
        <f>_xlfn.XLOOKUP(B1549,'[3]Cells Huawei 27042026 10h'!$B:$B,'[3]Cells Huawei 27042026 10h'!$T:$T,"")</f>
        <v/>
      </c>
      <c r="AJ1549" s="18" t="str">
        <f>_xlfn.XLOOKUP(B1549,'[3]Cells Huawei 27042026 15h'!$B:$B,'[3]Cells Huawei 27042026 15h'!$T:$T,"")</f>
        <v/>
      </c>
      <c r="AK1549" s="18" t="str">
        <f>_xlfn.XLOOKUP(B1549,'[4]cells down 27042026 11h28'!$B:$B,'[4]cells down 27042026 11h28'!$R:$R,"")</f>
        <v/>
      </c>
      <c r="AL1549" s="18" t="str">
        <f>_xlfn.XLOOKUP(B1549,'[4]cells down 27042026 18h01'!$B:$B,'[4]cells down 27042026 18h01'!$R:$R,"")</f>
        <v/>
      </c>
      <c r="AM1549" s="18" t="str">
        <f>_xlfn.XLOOKUP(B1549,'[5]cell downs 27042026 11h'!$B:$B,'[5]cell downs 27042026 11h'!$R:$R,"")</f>
        <v/>
      </c>
      <c r="AN1549" s="18" t="str">
        <f>_xlfn.XLOOKUP(B1549,'[5]cell downs 27042026 17h40'!$B:$B,'[5]cell downs 27042026 17h40'!$R:$R,"")</f>
        <v/>
      </c>
      <c r="AO1549" s="18" t="str">
        <f>_xlfn.XLOOKUP(B1549,'[6]ALL SITES DOWN'!$D:$D,'[6]ALL SITES DOWN'!$J:$J,"")</f>
        <v/>
      </c>
      <c r="AP1549" s="18" t="str">
        <f>_xlfn.XLOOKUP(B1549,'[7]ALL SITES DOWN'!$D:$D,'[7]ALL SITES DOWN'!$J:$J,"")</f>
        <v/>
      </c>
      <c r="AQ1549" s="9" t="str">
        <f>_xlfn.XLOOKUP(B1549,[8]sheet1!$AC:$AC,[8]sheet1!$AF:$AF,"")</f>
        <v/>
      </c>
      <c r="AR1549" s="14"/>
      <c r="AS1549" s="14" t="s">
        <v>5465</v>
      </c>
      <c r="AT1549" s="14" t="str">
        <f>_xlfn.XLOOKUP(B1549,'[9]cell downs 18042026 17h'!$B:$B,'[9]cell downs 18042026 17h'!$B:$B,"")</f>
        <v/>
      </c>
      <c r="AU1549" s="14" t="str">
        <f>_xlfn.XLOOKUP(B1549,'[10]Cells Huawei 19042026 15h'!$B:$B,'[10]Cells Huawei 19042026 15h'!$B:$B,"")</f>
        <v/>
      </c>
      <c r="AV1549" s="9" t="str">
        <f>_xlfn.XLOOKUP(B1549,'[11]cells down 19042026 9H40'!$B:$B,'[11]cells down 19042026 9H40'!$B:$B,"")</f>
        <v/>
      </c>
    </row>
    <row r="1550" spans="1:48" hidden="1" x14ac:dyDescent="0.3">
      <c r="A1550" s="1" t="s">
        <v>937</v>
      </c>
      <c r="B1550" s="8" t="s">
        <v>938</v>
      </c>
      <c r="C1550" s="3" t="str">
        <f>_xlfn.XLOOKUP(B1550,'[1]daily break down'!$D:$D,'[1]daily break down'!$E:$E,"")</f>
        <v>NORD-OUEST</v>
      </c>
      <c r="D1550" s="1" t="s">
        <v>11</v>
      </c>
      <c r="E1550" s="1" t="s">
        <v>12</v>
      </c>
      <c r="F1550" s="3" t="s">
        <v>51</v>
      </c>
      <c r="G1550" s="1" t="s">
        <v>52</v>
      </c>
      <c r="H1550" s="27" t="str">
        <f>_xlfn.XLOOKUP(B1550,[2]CALCULATION!$B:$B,[2]CALCULATION!$H:$H,"")</f>
        <v>Huawei</v>
      </c>
      <c r="I1550" s="26">
        <v>0</v>
      </c>
      <c r="J1550" s="26">
        <v>0</v>
      </c>
      <c r="K1550" s="26">
        <v>0</v>
      </c>
      <c r="L1550" s="26">
        <v>0</v>
      </c>
      <c r="M1550" s="26">
        <v>0</v>
      </c>
      <c r="N1550" s="26">
        <v>0</v>
      </c>
      <c r="O1550" s="26">
        <v>0</v>
      </c>
      <c r="P1550" s="114" t="s">
        <v>6364</v>
      </c>
      <c r="Q1550" s="42" t="s">
        <v>5538</v>
      </c>
      <c r="R1550" s="42"/>
      <c r="S1550" s="41" t="str" cm="1">
        <f t="array" ref="S1550">IFERROR(_xlfn.IFS(
U1550="MPR ISSUE","PDH",
U1550="BSS Hardware Issue","BSS",
U1550="Sites strategiques, MLL, Pylone, etc.","ENVTECH",
U1550="AKTIVCO DEFAUT GE &amp; POWER Cabinet","AKTIVCO",
U1550="AKTIVCO Coupure ENEO &amp; Baisse de tension","AKTIVCO GRID ONLY",
U1550="Coupure ENEO &amp; Baisse de tension","IHS GRID ONLY",
U1550="Defaut GE &amp; POWER Cabinet","IHS",
U1550="Sharing","Partners",
U1550="Sites strategiques &amp; DataCenter","SST &amp; DC",
U1550="Exclu","Exclu",
U1550="SAT","SAT",
U1550="SPARE-ISSUE","SPARE-ISSUE",
U1550="Fiber CAmtel","TRANS_FO_CAMTEL",
U1550="Fiber AOF","Fiber AOF",
U1550="Projet OCM (HUAWEI)","TRAVAUX-HUAWEI",
U1550="Projet OCM (NOKIA)","TRAVAUX-NOKIA",
U1550="ACCESS-ISSUE","ACCESS-ISSUE",
U1550="Projet OCM (ZTE, NOKIA, autres projets)","TRAVAUX OCM",
U1550="No root CAuse","No root cause",
U1550="ODU HS","PDH",
U1550="IP &amp; VLAN","PDH",
U1550="Warehouse HUAWEI","SPARE-ISSUE",
U1550="SPARE-HS","SPARE-ISSUE",
U1550="Power Telco","BSS",U1550="no impacts","no impacts"
),"")</f>
        <v>No root cause</v>
      </c>
      <c r="T1550" s="41" t="str" cm="1">
        <f t="array" ref="T1550">IFERROR(_xlfn.IFS(
U1550="MPR ISSUE","TX ISSUE",
U1550="BSS Hardware Issue","RAN ISSUE",
U1550="Sites strategiques, MLL, Pylone, etc.","ENVTECH",
U1550="AKTIVCO DEFAUT GE &amp; POWER Cabinet","POWER ISSUE",
U1550="AKTIVCO Coupure ENEO &amp; Baisse de tension","POWER ISSUE",
U1550="Coupure ENEO &amp; Baisse de tension","POWER ISSUE",
U1550="Defaut GE &amp; POWER Cabinet","POWER ISSUE",
U1550="Sharing","POWER ISSUE",
U1550="Sites strategiques &amp; DataCenter","POWER ISSUE",
U1550="Exclu","Exclu",
U1550="SAT","TX ISSUE",
U1550="SPARE-ISSUE","SPARE-ISSUE",
U1550="Fiber CAmtel","TX ISSUE",
U1550="Fiber AOF","TX ISSUE",
U1550="Projet OCM (HUAWEI)","TRAVAUX-HUAWEI",
U1550="Projet OCM (NOKIA)","TRAVAUX -NOKIA",
U1550="ACCESS-ISSUE","ACCESS-ISSUE",
U1550="Projet OCM (ZTE, NOKIA, autres projets)","TRAVAUX OCM",
U1550="No root CAuse","No root cause",
U1550="ODU HS","TX ISSUE",
U1550="IP &amp; VLAN","TX ISSUE",
U1550="Warehouse HUAWEI","SPARE-ISSUE",
U1550="SPARE-HS","SPARE-ISSUE",
U1550="Power Telco","RAN ISSUE",U1550="no impacts","no impacts"
),"")</f>
        <v>No root cause</v>
      </c>
      <c r="U1550" s="68" t="s">
        <v>5691</v>
      </c>
      <c r="V1550" s="41" t="str" cm="1">
        <f t="array" ref="V1550">IFERROR(_xlfn.IFS(
U1550="MPR ISSUE","ACTIVE",
U1550="BSS Hardware Issue","ACTIVE",
U1550="Sites strategiques, MLL, Pylone, etc.","PASSIVE",
U1550="AKTIVCO DEFAUT GE &amp; POWER Cabinet","PASSIVE",
U1550="AKTIVCO Coupure ENEO &amp; Baisse de tension","PASSIVE",
U1550="Coupure ENEO &amp; Baisse de tension","PASSIVE",
U1550="Defaut GE &amp; POWER Cabinet","PASSIVE",
U1550="Sharing","PASSIVE",
U1550="Sites strategiques &amp; DataCenter","PASSIVE",
U1550="Exclu","Exclu",
U1550="SAT","ACTIVE",
U1550="SPARE-ISSUE","SPARE-ISSUE",
U1550="Fiber CAmtel","ACTIVE",
U1550="Fiber AOF","ACTIVE",
U1550="Projet OCM (HUAWEI)","PLANNED WORKS",
U1550="Projet OCM (NOKIA)","PLANNED WORKS",
U1550="ACCESS-ISSUE","ACCESS-ISSUE",
U1550="Projet OCM (ZTE, NOKIA, autres projets)","PLANNED WORKS",
U1550="No root CAuse","No root cause",
U1550="ODU HS","ACTIVE",
U1550="IP &amp; VLAN","ACTIVE",
U1550="Warehouse HUAWEI","SPARE-ISSUE",
U1550="SPARE-HS","SPARE-ISSUE",
U1550="Power Telco","ACTIVE", U1550="no impacts","no impacts"
),"")</f>
        <v>No root cause</v>
      </c>
      <c r="W1550" s="113"/>
      <c r="X1550" s="113"/>
      <c r="Y1550" s="113"/>
      <c r="Z1550" s="113"/>
      <c r="AA1550" s="113"/>
      <c r="AB1550" s="17" t="s">
        <v>5465</v>
      </c>
      <c r="AC1550" s="17" t="str">
        <f>_xlfn.XLOOKUP(B1550,'INCIDENT-04-27-2026'!E:E,'INCIDENT-04-27-2026'!F:F,"")</f>
        <v/>
      </c>
      <c r="AD1550" s="9"/>
      <c r="AE1550" s="7" t="s">
        <v>5465</v>
      </c>
      <c r="AF1550" s="6" t="str">
        <f>_xlfn.XLOOKUP(B1550,'[13]Input_27-04'!$B:$B,'[13]Input_27-04'!$M:$M,"")</f>
        <v/>
      </c>
      <c r="AG1550" s="7"/>
      <c r="AH1550" s="3"/>
      <c r="AI1550" s="18" t="str">
        <f>_xlfn.XLOOKUP(B1550,'[3]Cells Huawei 27042026 10h'!$B:$B,'[3]Cells Huawei 27042026 10h'!$T:$T,"")</f>
        <v/>
      </c>
      <c r="AJ1550" s="18" t="str">
        <f>_xlfn.XLOOKUP(B1550,'[3]Cells Huawei 27042026 15h'!$B:$B,'[3]Cells Huawei 27042026 15h'!$T:$T,"")</f>
        <v/>
      </c>
      <c r="AK1550" s="18" t="str">
        <f>_xlfn.XLOOKUP(B1550,'[4]cells down 27042026 11h28'!$B:$B,'[4]cells down 27042026 11h28'!$R:$R,"")</f>
        <v/>
      </c>
      <c r="AL1550" s="18" t="str">
        <f>_xlfn.XLOOKUP(B1550,'[4]cells down 27042026 18h01'!$B:$B,'[4]cells down 27042026 18h01'!$R:$R,"")</f>
        <v/>
      </c>
      <c r="AM1550" s="18" t="str">
        <f>_xlfn.XLOOKUP(B1550,'[5]cell downs 27042026 11h'!$B:$B,'[5]cell downs 27042026 11h'!$R:$R,"")</f>
        <v/>
      </c>
      <c r="AN1550" s="18" t="str">
        <f>_xlfn.XLOOKUP(B1550,'[5]cell downs 27042026 17h40'!$B:$B,'[5]cell downs 27042026 17h40'!$R:$R,"")</f>
        <v/>
      </c>
      <c r="AO1550" s="18" t="str">
        <f>_xlfn.XLOOKUP(B1550,'[6]ALL SITES DOWN'!$D:$D,'[6]ALL SITES DOWN'!$J:$J,"")</f>
        <v/>
      </c>
      <c r="AP1550" s="18" t="str">
        <f>_xlfn.XLOOKUP(B1550,'[7]ALL SITES DOWN'!$D:$D,'[7]ALL SITES DOWN'!$J:$J,"")</f>
        <v/>
      </c>
      <c r="AQ1550" s="9" t="str">
        <f>_xlfn.XLOOKUP(B1550,[8]sheet1!$AC:$AC,[8]sheet1!$AF:$AF,"")</f>
        <v/>
      </c>
      <c r="AR1550" s="14"/>
      <c r="AS1550" s="14" t="s">
        <v>5465</v>
      </c>
      <c r="AT1550" s="14" t="str">
        <f>_xlfn.XLOOKUP(B1550,'[9]cell downs 18042026 17h'!$B:$B,'[9]cell downs 18042026 17h'!$B:$B,"")</f>
        <v/>
      </c>
      <c r="AU1550" s="14" t="str">
        <f>_xlfn.XLOOKUP(B1550,'[10]Cells Huawei 19042026 15h'!$B:$B,'[10]Cells Huawei 19042026 15h'!$B:$B,"")</f>
        <v/>
      </c>
      <c r="AV1550" s="9" t="str">
        <f>_xlfn.XLOOKUP(B1550,'[11]cells down 19042026 9H40'!$B:$B,'[11]cells down 19042026 9H40'!$B:$B,"")</f>
        <v/>
      </c>
    </row>
    <row r="1551" spans="1:48" hidden="1" x14ac:dyDescent="0.3">
      <c r="A1551" s="1" t="s">
        <v>2062</v>
      </c>
      <c r="B1551" s="8" t="s">
        <v>2063</v>
      </c>
      <c r="C1551" s="3" t="str">
        <f>_xlfn.XLOOKUP(B1551,'[1]daily break down'!$D:$D,'[1]daily break down'!$E:$E,"")</f>
        <v>NORD-OUEST</v>
      </c>
      <c r="D1551" s="1" t="s">
        <v>11</v>
      </c>
      <c r="E1551" s="1" t="s">
        <v>12</v>
      </c>
      <c r="F1551" s="3" t="s">
        <v>51</v>
      </c>
      <c r="G1551" s="1" t="s">
        <v>52</v>
      </c>
      <c r="H1551" s="27" t="str">
        <f>_xlfn.XLOOKUP(B1551,[2]CALCULATION!$B:$B,[2]CALCULATION!$H:$H,"")</f>
        <v>Huawei</v>
      </c>
      <c r="I1551" s="26">
        <v>0</v>
      </c>
      <c r="J1551" s="26">
        <v>0</v>
      </c>
      <c r="K1551" s="26">
        <v>0</v>
      </c>
      <c r="L1551" s="26">
        <v>0</v>
      </c>
      <c r="M1551" s="26">
        <v>0</v>
      </c>
      <c r="N1551" s="26">
        <v>0</v>
      </c>
      <c r="O1551" s="26">
        <v>0</v>
      </c>
      <c r="P1551" s="114" t="s">
        <v>6364</v>
      </c>
      <c r="Q1551" s="42" t="s">
        <v>5538</v>
      </c>
      <c r="R1551" s="42"/>
      <c r="S1551" s="41" t="str" cm="1">
        <f t="array" ref="S1551">IFERROR(_xlfn.IFS(
U1551="MPR ISSUE","PDH",
U1551="BSS Hardware Issue","BSS",
U1551="Sites strategiques, MLL, Pylone, etc.","ENVTECH",
U1551="AKTIVCO DEFAUT GE &amp; POWER Cabinet","AKTIVCO",
U1551="AKTIVCO Coupure ENEO &amp; Baisse de tension","AKTIVCO GRID ONLY",
U1551="Coupure ENEO &amp; Baisse de tension","IHS GRID ONLY",
U1551="Defaut GE &amp; POWER Cabinet","IHS",
U1551="Sharing","Partners",
U1551="Sites strategiques &amp; DataCenter","SST &amp; DC",
U1551="Exclu","Exclu",
U1551="SAT","SAT",
U1551="SPARE-ISSUE","SPARE-ISSUE",
U1551="Fiber CAmtel","TRANS_FO_CAMTEL",
U1551="Fiber AOF","Fiber AOF",
U1551="Projet OCM (HUAWEI)","TRAVAUX-HUAWEI",
U1551="Projet OCM (NOKIA)","TRAVAUX-NOKIA",
U1551="ACCESS-ISSUE","ACCESS-ISSUE",
U1551="Projet OCM (ZTE, NOKIA, autres projets)","TRAVAUX OCM",
U1551="No root CAuse","No root cause",
U1551="ODU HS","PDH",
U1551="IP &amp; VLAN","PDH",
U1551="Warehouse HUAWEI","SPARE-ISSUE",
U1551="SPARE-HS","SPARE-ISSUE",
U1551="Power Telco","BSS",U1551="no impacts","no impacts"
),"")</f>
        <v>No root cause</v>
      </c>
      <c r="T1551" s="41" t="str" cm="1">
        <f t="array" ref="T1551">IFERROR(_xlfn.IFS(
U1551="MPR ISSUE","TX ISSUE",
U1551="BSS Hardware Issue","RAN ISSUE",
U1551="Sites strategiques, MLL, Pylone, etc.","ENVTECH",
U1551="AKTIVCO DEFAUT GE &amp; POWER Cabinet","POWER ISSUE",
U1551="AKTIVCO Coupure ENEO &amp; Baisse de tension","POWER ISSUE",
U1551="Coupure ENEO &amp; Baisse de tension","POWER ISSUE",
U1551="Defaut GE &amp; POWER Cabinet","POWER ISSUE",
U1551="Sharing","POWER ISSUE",
U1551="Sites strategiques &amp; DataCenter","POWER ISSUE",
U1551="Exclu","Exclu",
U1551="SAT","TX ISSUE",
U1551="SPARE-ISSUE","SPARE-ISSUE",
U1551="Fiber CAmtel","TX ISSUE",
U1551="Fiber AOF","TX ISSUE",
U1551="Projet OCM (HUAWEI)","TRAVAUX-HUAWEI",
U1551="Projet OCM (NOKIA)","TRAVAUX -NOKIA",
U1551="ACCESS-ISSUE","ACCESS-ISSUE",
U1551="Projet OCM (ZTE, NOKIA, autres projets)","TRAVAUX OCM",
U1551="No root CAuse","No root cause",
U1551="ODU HS","TX ISSUE",
U1551="IP &amp; VLAN","TX ISSUE",
U1551="Warehouse HUAWEI","SPARE-ISSUE",
U1551="SPARE-HS","SPARE-ISSUE",
U1551="Power Telco","RAN ISSUE",U1551="no impacts","no impacts"
),"")</f>
        <v>No root cause</v>
      </c>
      <c r="U1551" s="68" t="s">
        <v>5691</v>
      </c>
      <c r="V1551" s="41" t="str" cm="1">
        <f t="array" ref="V1551">IFERROR(_xlfn.IFS(
U1551="MPR ISSUE","ACTIVE",
U1551="BSS Hardware Issue","ACTIVE",
U1551="Sites strategiques, MLL, Pylone, etc.","PASSIVE",
U1551="AKTIVCO DEFAUT GE &amp; POWER Cabinet","PASSIVE",
U1551="AKTIVCO Coupure ENEO &amp; Baisse de tension","PASSIVE",
U1551="Coupure ENEO &amp; Baisse de tension","PASSIVE",
U1551="Defaut GE &amp; POWER Cabinet","PASSIVE",
U1551="Sharing","PASSIVE",
U1551="Sites strategiques &amp; DataCenter","PASSIVE",
U1551="Exclu","Exclu",
U1551="SAT","ACTIVE",
U1551="SPARE-ISSUE","SPARE-ISSUE",
U1551="Fiber CAmtel","ACTIVE",
U1551="Fiber AOF","ACTIVE",
U1551="Projet OCM (HUAWEI)","PLANNED WORKS",
U1551="Projet OCM (NOKIA)","PLANNED WORKS",
U1551="ACCESS-ISSUE","ACCESS-ISSUE",
U1551="Projet OCM (ZTE, NOKIA, autres projets)","PLANNED WORKS",
U1551="No root CAuse","No root cause",
U1551="ODU HS","ACTIVE",
U1551="IP &amp; VLAN","ACTIVE",
U1551="Warehouse HUAWEI","SPARE-ISSUE",
U1551="SPARE-HS","SPARE-ISSUE",
U1551="Power Telco","ACTIVE", U1551="no impacts","no impacts"
),"")</f>
        <v>No root cause</v>
      </c>
      <c r="W1551" s="113"/>
      <c r="X1551" s="113"/>
      <c r="Y1551" s="113"/>
      <c r="Z1551" s="113"/>
      <c r="AA1551" s="113"/>
      <c r="AB1551" s="17" t="s">
        <v>5992</v>
      </c>
      <c r="AC1551" s="17" t="str">
        <f>_xlfn.XLOOKUP(B1551,'INCIDENT-04-27-2026'!E:E,'INCIDENT-04-27-2026'!F:F,"")</f>
        <v/>
      </c>
      <c r="AD1551" s="9"/>
      <c r="AE1551" s="7" t="s">
        <v>5465</v>
      </c>
      <c r="AF1551" s="6" t="str">
        <f>_xlfn.XLOOKUP(B1551,'[13]Input_27-04'!$B:$B,'[13]Input_27-04'!$M:$M,"")</f>
        <v/>
      </c>
      <c r="AG1551" s="7"/>
      <c r="AH1551" s="3"/>
      <c r="AI1551" s="18" t="str">
        <f>_xlfn.XLOOKUP(B1551,'[3]Cells Huawei 27042026 10h'!$B:$B,'[3]Cells Huawei 27042026 10h'!$T:$T,"")</f>
        <v/>
      </c>
      <c r="AJ1551" s="18" t="str">
        <f>_xlfn.XLOOKUP(B1551,'[3]Cells Huawei 27042026 15h'!$B:$B,'[3]Cells Huawei 27042026 15h'!$T:$T,"")</f>
        <v/>
      </c>
      <c r="AK1551" s="18" t="str">
        <f>_xlfn.XLOOKUP(B1551,'[4]cells down 27042026 11h28'!$B:$B,'[4]cells down 27042026 11h28'!$R:$R,"")</f>
        <v/>
      </c>
      <c r="AL1551" s="18" t="str">
        <f>_xlfn.XLOOKUP(B1551,'[4]cells down 27042026 18h01'!$B:$B,'[4]cells down 27042026 18h01'!$R:$R,"")</f>
        <v/>
      </c>
      <c r="AM1551" s="18" t="str">
        <f>_xlfn.XLOOKUP(B1551,'[5]cell downs 27042026 11h'!$B:$B,'[5]cell downs 27042026 11h'!$R:$R,"")</f>
        <v/>
      </c>
      <c r="AN1551" s="18" t="str">
        <f>_xlfn.XLOOKUP(B1551,'[5]cell downs 27042026 17h40'!$B:$B,'[5]cell downs 27042026 17h40'!$R:$R,"")</f>
        <v/>
      </c>
      <c r="AO1551" s="18" t="str">
        <f>_xlfn.XLOOKUP(B1551,'[6]ALL SITES DOWN'!$D:$D,'[6]ALL SITES DOWN'!$J:$J,"")</f>
        <v/>
      </c>
      <c r="AP1551" s="18" t="str">
        <f>_xlfn.XLOOKUP(B1551,'[7]ALL SITES DOWN'!$D:$D,'[7]ALL SITES DOWN'!$J:$J,"")</f>
        <v/>
      </c>
      <c r="AQ1551" s="9" t="str">
        <f>_xlfn.XLOOKUP(B1551,[8]sheet1!$AC:$AC,[8]sheet1!$AF:$AF,"")</f>
        <v>(04/27/2026 ticket):-INC-20260427-00008441…Others Transmission equipement fault</v>
      </c>
      <c r="AR1551" s="14"/>
      <c r="AS1551" s="14" t="s">
        <v>5465</v>
      </c>
      <c r="AT1551" s="14" t="str">
        <f>_xlfn.XLOOKUP(B1551,'[9]cell downs 18042026 17h'!$B:$B,'[9]cell downs 18042026 17h'!$B:$B,"")</f>
        <v/>
      </c>
      <c r="AU1551" s="14" t="str">
        <f>_xlfn.XLOOKUP(B1551,'[10]Cells Huawei 19042026 15h'!$B:$B,'[10]Cells Huawei 19042026 15h'!$B:$B,"")</f>
        <v/>
      </c>
      <c r="AV1551" s="9" t="str">
        <f>_xlfn.XLOOKUP(B1551,'[11]cells down 19042026 9H40'!$B:$B,'[11]cells down 19042026 9H40'!$B:$B,"")</f>
        <v/>
      </c>
    </row>
    <row r="1552" spans="1:48" hidden="1" x14ac:dyDescent="0.3">
      <c r="A1552" s="1" t="s">
        <v>196</v>
      </c>
      <c r="B1552" s="8" t="s">
        <v>197</v>
      </c>
      <c r="C1552" s="3" t="str">
        <f>_xlfn.XLOOKUP(B1552,'[1]daily break down'!$D:$D,'[1]daily break down'!$E:$E,"")</f>
        <v>Douala</v>
      </c>
      <c r="D1552" s="1" t="s">
        <v>11</v>
      </c>
      <c r="E1552" s="1" t="s">
        <v>12</v>
      </c>
      <c r="F1552" s="3" t="s">
        <v>31</v>
      </c>
      <c r="G1552" s="1" t="s">
        <v>32</v>
      </c>
      <c r="H1552" s="29" t="str">
        <f>_xlfn.XLOOKUP(B1552,[2]CALCULATION!$B:$B,[2]CALCULATION!$H:$H,"")</f>
        <v>ZTE</v>
      </c>
      <c r="I1552" s="26">
        <v>0</v>
      </c>
      <c r="J1552" s="26">
        <v>0</v>
      </c>
      <c r="K1552" s="26">
        <v>0</v>
      </c>
      <c r="L1552" s="26">
        <v>0</v>
      </c>
      <c r="M1552" s="26">
        <v>0</v>
      </c>
      <c r="N1552" s="26">
        <v>0</v>
      </c>
      <c r="O1552" s="26">
        <v>0</v>
      </c>
      <c r="P1552" s="114" t="s">
        <v>6364</v>
      </c>
      <c r="Q1552" s="42" t="s">
        <v>5538</v>
      </c>
      <c r="R1552" s="42"/>
      <c r="S1552" s="41" t="str" cm="1">
        <f t="array" ref="S1552">IFERROR(_xlfn.IFS(
U1552="MPR ISSUE","PDH",
U1552="BSS Hardware Issue","BSS",
U1552="Sites strategiques, MLL, Pylone, etc.","ENVTECH",
U1552="AKTIVCO DEFAUT GE &amp; POWER Cabinet","AKTIVCO",
U1552="AKTIVCO Coupure ENEO &amp; Baisse de tension","AKTIVCO GRID ONLY",
U1552="Coupure ENEO &amp; Baisse de tension","IHS GRID ONLY",
U1552="Defaut GE &amp; POWER Cabinet","IHS",
U1552="Sharing","Partners",
U1552="Sites strategiques &amp; DataCenter","SST &amp; DC",
U1552="Exclu","Exclu",
U1552="SAT","SAT",
U1552="SPARE-ISSUE","SPARE-ISSUE",
U1552="Fiber CAmtel","TRANS_FO_CAMTEL",
U1552="Fiber AOF","Fiber AOF",
U1552="Projet OCM (HUAWEI)","TRAVAUX-HUAWEI",
U1552="Projet OCM (NOKIA)","TRAVAUX-NOKIA",
U1552="ACCESS-ISSUE","ACCESS-ISSUE",
U1552="Projet OCM (ZTE, NOKIA, autres projets)","TRAVAUX OCM",
U1552="No root CAuse","No root cause",
U1552="ODU HS","PDH",
U1552="IP &amp; VLAN","PDH",
U1552="Warehouse HUAWEI","SPARE-ISSUE",
U1552="SPARE-HS","SPARE-ISSUE",
U1552="Power Telco","BSS",U1552="no impacts","no impacts"
),"")</f>
        <v>No root cause</v>
      </c>
      <c r="T1552" s="41" t="str" cm="1">
        <f t="array" ref="T1552">IFERROR(_xlfn.IFS(
U1552="MPR ISSUE","TX ISSUE",
U1552="BSS Hardware Issue","RAN ISSUE",
U1552="Sites strategiques, MLL, Pylone, etc.","ENVTECH",
U1552="AKTIVCO DEFAUT GE &amp; POWER Cabinet","POWER ISSUE",
U1552="AKTIVCO Coupure ENEO &amp; Baisse de tension","POWER ISSUE",
U1552="Coupure ENEO &amp; Baisse de tension","POWER ISSUE",
U1552="Defaut GE &amp; POWER Cabinet","POWER ISSUE",
U1552="Sharing","POWER ISSUE",
U1552="Sites strategiques &amp; DataCenter","POWER ISSUE",
U1552="Exclu","Exclu",
U1552="SAT","TX ISSUE",
U1552="SPARE-ISSUE","SPARE-ISSUE",
U1552="Fiber CAmtel","TX ISSUE",
U1552="Fiber AOF","TX ISSUE",
U1552="Projet OCM (HUAWEI)","TRAVAUX-HUAWEI",
U1552="Projet OCM (NOKIA)","TRAVAUX -NOKIA",
U1552="ACCESS-ISSUE","ACCESS-ISSUE",
U1552="Projet OCM (ZTE, NOKIA, autres projets)","TRAVAUX OCM",
U1552="No root CAuse","No root cause",
U1552="ODU HS","TX ISSUE",
U1552="IP &amp; VLAN","TX ISSUE",
U1552="Warehouse HUAWEI","SPARE-ISSUE",
U1552="SPARE-HS","SPARE-ISSUE",
U1552="Power Telco","RAN ISSUE",U1552="no impacts","no impacts"
),"")</f>
        <v>No root cause</v>
      </c>
      <c r="U1552" s="68" t="s">
        <v>5691</v>
      </c>
      <c r="V1552" s="41" t="str" cm="1">
        <f t="array" ref="V1552">IFERROR(_xlfn.IFS(
U1552="MPR ISSUE","ACTIVE",
U1552="BSS Hardware Issue","ACTIVE",
U1552="Sites strategiques, MLL, Pylone, etc.","PASSIVE",
U1552="AKTIVCO DEFAUT GE &amp; POWER Cabinet","PASSIVE",
U1552="AKTIVCO Coupure ENEO &amp; Baisse de tension","PASSIVE",
U1552="Coupure ENEO &amp; Baisse de tension","PASSIVE",
U1552="Defaut GE &amp; POWER Cabinet","PASSIVE",
U1552="Sharing","PASSIVE",
U1552="Sites strategiques &amp; DataCenter","PASSIVE",
U1552="Exclu","Exclu",
U1552="SAT","ACTIVE",
U1552="SPARE-ISSUE","SPARE-ISSUE",
U1552="Fiber CAmtel","ACTIVE",
U1552="Fiber AOF","ACTIVE",
U1552="Projet OCM (HUAWEI)","PLANNED WORKS",
U1552="Projet OCM (NOKIA)","PLANNED WORKS",
U1552="ACCESS-ISSUE","ACCESS-ISSUE",
U1552="Projet OCM (ZTE, NOKIA, autres projets)","PLANNED WORKS",
U1552="No root CAuse","No root cause",
U1552="ODU HS","ACTIVE",
U1552="IP &amp; VLAN","ACTIVE",
U1552="Warehouse HUAWEI","SPARE-ISSUE",
U1552="SPARE-HS","SPARE-ISSUE",
U1552="Power Telco","ACTIVE", U1552="no impacts","no impacts"
),"")</f>
        <v>No root cause</v>
      </c>
      <c r="W1552" s="113"/>
      <c r="X1552" s="113"/>
      <c r="Y1552" s="113"/>
      <c r="Z1552" s="113"/>
      <c r="AA1552" s="113"/>
      <c r="AB1552" s="17" t="s">
        <v>5465</v>
      </c>
      <c r="AC1552" s="17" t="str">
        <f>_xlfn.XLOOKUP(B1552,'INCIDENT-04-27-2026'!E:E,'INCIDENT-04-27-2026'!F:F,"")</f>
        <v/>
      </c>
      <c r="AD1552" s="9"/>
      <c r="AE1552" s="7" t="s">
        <v>5465</v>
      </c>
      <c r="AF1552" s="6" t="str">
        <f>_xlfn.XLOOKUP(B1552,'[13]Input_27-04'!$B:$B,'[13]Input_27-04'!$M:$M,"")</f>
        <v/>
      </c>
      <c r="AG1552" s="7"/>
      <c r="AH1552" s="3"/>
      <c r="AI1552" s="18" t="str">
        <f>_xlfn.XLOOKUP(B1552,'[3]Cells Huawei 27042026 10h'!$B:$B,'[3]Cells Huawei 27042026 10h'!$T:$T,"")</f>
        <v/>
      </c>
      <c r="AJ1552" s="18" t="str">
        <f>_xlfn.XLOOKUP(B1552,'[3]Cells Huawei 27042026 15h'!$B:$B,'[3]Cells Huawei 27042026 15h'!$T:$T,"")</f>
        <v/>
      </c>
      <c r="AK1552" s="18" t="str">
        <f>_xlfn.XLOOKUP(B1552,'[4]cells down 27042026 11h28'!$B:$B,'[4]cells down 27042026 11h28'!$R:$R,"")</f>
        <v/>
      </c>
      <c r="AL1552" s="18" t="str">
        <f>_xlfn.XLOOKUP(B1552,'[4]cells down 27042026 18h01'!$B:$B,'[4]cells down 27042026 18h01'!$R:$R,"")</f>
        <v/>
      </c>
      <c r="AM1552" s="18" t="str">
        <f>_xlfn.XLOOKUP(B1552,'[5]cell downs 27042026 11h'!$B:$B,'[5]cell downs 27042026 11h'!$R:$R,"")</f>
        <v/>
      </c>
      <c r="AN1552" s="18" t="str">
        <f>_xlfn.XLOOKUP(B1552,'[5]cell downs 27042026 17h40'!$B:$B,'[5]cell downs 27042026 17h40'!$R:$R,"")</f>
        <v/>
      </c>
      <c r="AO1552" s="18" t="str">
        <f>_xlfn.XLOOKUP(B1552,'[6]ALL SITES DOWN'!$D:$D,'[6]ALL SITES DOWN'!$J:$J,"")</f>
        <v/>
      </c>
      <c r="AP1552" s="18" t="str">
        <f>_xlfn.XLOOKUP(B1552,'[7]ALL SITES DOWN'!$D:$D,'[7]ALL SITES DOWN'!$J:$J,"")</f>
        <v/>
      </c>
      <c r="AQ1552" s="9" t="str">
        <f>_xlfn.XLOOKUP(B1552,[8]sheet1!$AC:$AC,[8]sheet1!$AF:$AF,"")</f>
        <v/>
      </c>
      <c r="AR1552" s="14"/>
      <c r="AS1552" s="14" t="s">
        <v>5465</v>
      </c>
      <c r="AT1552" s="14" t="str">
        <f>_xlfn.XLOOKUP(B1552,'[9]cell downs 18042026 17h'!$B:$B,'[9]cell downs 18042026 17h'!$B:$B,"")</f>
        <v/>
      </c>
      <c r="AU1552" s="14" t="str">
        <f>_xlfn.XLOOKUP(B1552,'[10]Cells Huawei 19042026 15h'!$B:$B,'[10]Cells Huawei 19042026 15h'!$B:$B,"")</f>
        <v/>
      </c>
      <c r="AV1552" s="9" t="str">
        <f>_xlfn.XLOOKUP(B1552,'[11]cells down 19042026 9H40'!$B:$B,'[11]cells down 19042026 9H40'!$B:$B,"")</f>
        <v/>
      </c>
    </row>
    <row r="1553" spans="1:48" hidden="1" x14ac:dyDescent="0.3">
      <c r="A1553" s="1" t="s">
        <v>168</v>
      </c>
      <c r="B1553" s="8" t="s">
        <v>169</v>
      </c>
      <c r="C1553" s="3" t="str">
        <f>_xlfn.XLOOKUP(B1553,'[1]daily break down'!$D:$D,'[1]daily break down'!$E:$E,"")</f>
        <v>Douala</v>
      </c>
      <c r="D1553" s="1" t="s">
        <v>11</v>
      </c>
      <c r="E1553" s="1" t="s">
        <v>145</v>
      </c>
      <c r="F1553" s="3" t="s">
        <v>31</v>
      </c>
      <c r="G1553" s="1" t="s">
        <v>32</v>
      </c>
      <c r="H1553" s="29" t="str">
        <f>_xlfn.XLOOKUP(B1553,[2]CALCULATION!$B:$B,[2]CALCULATION!$H:$H,"")</f>
        <v>ZTE</v>
      </c>
      <c r="I1553" s="26">
        <v>0</v>
      </c>
      <c r="J1553" s="26">
        <v>0</v>
      </c>
      <c r="K1553" s="26">
        <v>0</v>
      </c>
      <c r="L1553" s="26">
        <v>0</v>
      </c>
      <c r="M1553" s="26">
        <v>0</v>
      </c>
      <c r="N1553" s="26">
        <v>0</v>
      </c>
      <c r="O1553" s="26">
        <v>0</v>
      </c>
      <c r="P1553" s="114" t="s">
        <v>6364</v>
      </c>
      <c r="Q1553" s="42" t="s">
        <v>5538</v>
      </c>
      <c r="R1553" s="42"/>
      <c r="S1553" s="41" t="str" cm="1">
        <f t="array" ref="S1553">IFERROR(_xlfn.IFS(
U1553="MPR ISSUE","PDH",
U1553="BSS Hardware Issue","BSS",
U1553="Sites strategiques, MLL, Pylone, etc.","ENVTECH",
U1553="AKTIVCO DEFAUT GE &amp; POWER Cabinet","AKTIVCO",
U1553="AKTIVCO Coupure ENEO &amp; Baisse de tension","AKTIVCO GRID ONLY",
U1553="Coupure ENEO &amp; Baisse de tension","IHS GRID ONLY",
U1553="Defaut GE &amp; POWER Cabinet","IHS",
U1553="Sharing","Partners",
U1553="Sites strategiques &amp; DataCenter","SST &amp; DC",
U1553="Exclu","Exclu",
U1553="SAT","SAT",
U1553="SPARE-ISSUE","SPARE-ISSUE",
U1553="Fiber CAmtel","TRANS_FO_CAMTEL",
U1553="Fiber AOF","Fiber AOF",
U1553="Projet OCM (HUAWEI)","TRAVAUX-HUAWEI",
U1553="Projet OCM (NOKIA)","TRAVAUX-NOKIA",
U1553="ACCESS-ISSUE","ACCESS-ISSUE",
U1553="Projet OCM (ZTE, NOKIA, autres projets)","TRAVAUX OCM",
U1553="No root CAuse","No root cause",
U1553="ODU HS","PDH",
U1553="IP &amp; VLAN","PDH",
U1553="Warehouse HUAWEI","SPARE-ISSUE",
U1553="SPARE-HS","SPARE-ISSUE",
U1553="Power Telco","BSS",U1553="no impacts","no impacts"
),"")</f>
        <v>No root cause</v>
      </c>
      <c r="T1553" s="41" t="str" cm="1">
        <f t="array" ref="T1553">IFERROR(_xlfn.IFS(
U1553="MPR ISSUE","TX ISSUE",
U1553="BSS Hardware Issue","RAN ISSUE",
U1553="Sites strategiques, MLL, Pylone, etc.","ENVTECH",
U1553="AKTIVCO DEFAUT GE &amp; POWER Cabinet","POWER ISSUE",
U1553="AKTIVCO Coupure ENEO &amp; Baisse de tension","POWER ISSUE",
U1553="Coupure ENEO &amp; Baisse de tension","POWER ISSUE",
U1553="Defaut GE &amp; POWER Cabinet","POWER ISSUE",
U1553="Sharing","POWER ISSUE",
U1553="Sites strategiques &amp; DataCenter","POWER ISSUE",
U1553="Exclu","Exclu",
U1553="SAT","TX ISSUE",
U1553="SPARE-ISSUE","SPARE-ISSUE",
U1553="Fiber CAmtel","TX ISSUE",
U1553="Fiber AOF","TX ISSUE",
U1553="Projet OCM (HUAWEI)","TRAVAUX-HUAWEI",
U1553="Projet OCM (NOKIA)","TRAVAUX -NOKIA",
U1553="ACCESS-ISSUE","ACCESS-ISSUE",
U1553="Projet OCM (ZTE, NOKIA, autres projets)","TRAVAUX OCM",
U1553="No root CAuse","No root cause",
U1553="ODU HS","TX ISSUE",
U1553="IP &amp; VLAN","TX ISSUE",
U1553="Warehouse HUAWEI","SPARE-ISSUE",
U1553="SPARE-HS","SPARE-ISSUE",
U1553="Power Telco","RAN ISSUE",U1553="no impacts","no impacts"
),"")</f>
        <v>No root cause</v>
      </c>
      <c r="U1553" s="68" t="s">
        <v>5691</v>
      </c>
      <c r="V1553" s="41" t="str" cm="1">
        <f t="array" ref="V1553">IFERROR(_xlfn.IFS(
U1553="MPR ISSUE","ACTIVE",
U1553="BSS Hardware Issue","ACTIVE",
U1553="Sites strategiques, MLL, Pylone, etc.","PASSIVE",
U1553="AKTIVCO DEFAUT GE &amp; POWER Cabinet","PASSIVE",
U1553="AKTIVCO Coupure ENEO &amp; Baisse de tension","PASSIVE",
U1553="Coupure ENEO &amp; Baisse de tension","PASSIVE",
U1553="Defaut GE &amp; POWER Cabinet","PASSIVE",
U1553="Sharing","PASSIVE",
U1553="Sites strategiques &amp; DataCenter","PASSIVE",
U1553="Exclu","Exclu",
U1553="SAT","ACTIVE",
U1553="SPARE-ISSUE","SPARE-ISSUE",
U1553="Fiber CAmtel","ACTIVE",
U1553="Fiber AOF","ACTIVE",
U1553="Projet OCM (HUAWEI)","PLANNED WORKS",
U1553="Projet OCM (NOKIA)","PLANNED WORKS",
U1553="ACCESS-ISSUE","ACCESS-ISSUE",
U1553="Projet OCM (ZTE, NOKIA, autres projets)","PLANNED WORKS",
U1553="No root CAuse","No root cause",
U1553="ODU HS","ACTIVE",
U1553="IP &amp; VLAN","ACTIVE",
U1553="Warehouse HUAWEI","SPARE-ISSUE",
U1553="SPARE-HS","SPARE-ISSUE",
U1553="Power Telco","ACTIVE", U1553="no impacts","no impacts"
),"")</f>
        <v>No root cause</v>
      </c>
      <c r="W1553" s="113"/>
      <c r="X1553" s="113"/>
      <c r="Y1553" s="113"/>
      <c r="Z1553" s="113"/>
      <c r="AA1553" s="113"/>
      <c r="AB1553" s="17" t="s">
        <v>5465</v>
      </c>
      <c r="AC1553" s="17" t="str">
        <f>_xlfn.XLOOKUP(B1553,'INCIDENT-04-27-2026'!E:E,'INCIDENT-04-27-2026'!F:F,"")</f>
        <v/>
      </c>
      <c r="AD1553" s="9"/>
      <c r="AE1553" s="7" t="s">
        <v>5465</v>
      </c>
      <c r="AF1553" s="6" t="str">
        <f>_xlfn.XLOOKUP(B1553,'[13]Input_27-04'!$B:$B,'[13]Input_27-04'!$M:$M,"")</f>
        <v/>
      </c>
      <c r="AG1553" s="7"/>
      <c r="AH1553" s="3"/>
      <c r="AI1553" s="18" t="str">
        <f>_xlfn.XLOOKUP(B1553,'[3]Cells Huawei 27042026 10h'!$B:$B,'[3]Cells Huawei 27042026 10h'!$T:$T,"")</f>
        <v/>
      </c>
      <c r="AJ1553" s="18" t="str">
        <f>_xlfn.XLOOKUP(B1553,'[3]Cells Huawei 27042026 15h'!$B:$B,'[3]Cells Huawei 27042026 15h'!$T:$T,"")</f>
        <v/>
      </c>
      <c r="AK1553" s="18" t="str">
        <f>_xlfn.XLOOKUP(B1553,'[4]cells down 27042026 11h28'!$B:$B,'[4]cells down 27042026 11h28'!$R:$R,"")</f>
        <v/>
      </c>
      <c r="AL1553" s="18" t="str">
        <f>_xlfn.XLOOKUP(B1553,'[4]cells down 27042026 18h01'!$B:$B,'[4]cells down 27042026 18h01'!$R:$R,"")</f>
        <v/>
      </c>
      <c r="AM1553" s="18" t="str">
        <f>_xlfn.XLOOKUP(B1553,'[5]cell downs 27042026 11h'!$B:$B,'[5]cell downs 27042026 11h'!$R:$R,"")</f>
        <v/>
      </c>
      <c r="AN1553" s="18" t="str">
        <f>_xlfn.XLOOKUP(B1553,'[5]cell downs 27042026 17h40'!$B:$B,'[5]cell downs 27042026 17h40'!$R:$R,"")</f>
        <v/>
      </c>
      <c r="AO1553" s="18" t="str">
        <f>_xlfn.XLOOKUP(B1553,'[6]ALL SITES DOWN'!$D:$D,'[6]ALL SITES DOWN'!$J:$J,"")</f>
        <v/>
      </c>
      <c r="AP1553" s="18" t="str">
        <f>_xlfn.XLOOKUP(B1553,'[7]ALL SITES DOWN'!$D:$D,'[7]ALL SITES DOWN'!$J:$J,"")</f>
        <v/>
      </c>
      <c r="AQ1553" s="9" t="str">
        <f>_xlfn.XLOOKUP(B1553,[8]sheet1!$AC:$AC,[8]sheet1!$AF:$AF,"")</f>
        <v/>
      </c>
      <c r="AR1553" s="14"/>
      <c r="AS1553" s="14" t="s">
        <v>5465</v>
      </c>
      <c r="AT1553" s="14" t="str">
        <f>_xlfn.XLOOKUP(B1553,'[9]cell downs 18042026 17h'!$B:$B,'[9]cell downs 18042026 17h'!$B:$B,"")</f>
        <v/>
      </c>
      <c r="AU1553" s="14" t="str">
        <f>_xlfn.XLOOKUP(B1553,'[10]Cells Huawei 19042026 15h'!$B:$B,'[10]Cells Huawei 19042026 15h'!$B:$B,"")</f>
        <v/>
      </c>
      <c r="AV1553" s="9" t="str">
        <f>_xlfn.XLOOKUP(B1553,'[11]cells down 19042026 9H40'!$B:$B,'[11]cells down 19042026 9H40'!$B:$B,"")</f>
        <v/>
      </c>
    </row>
    <row r="1554" spans="1:48" hidden="1" x14ac:dyDescent="0.3">
      <c r="A1554" s="1" t="s">
        <v>3180</v>
      </c>
      <c r="B1554" s="8" t="s">
        <v>3181</v>
      </c>
      <c r="C1554" s="3" t="str">
        <f>_xlfn.XLOOKUP(B1554,'[1]daily break down'!$D:$D,'[1]daily break down'!$E:$E,"")</f>
        <v>Douala</v>
      </c>
      <c r="D1554" s="1" t="s">
        <v>11</v>
      </c>
      <c r="E1554" s="1" t="s">
        <v>145</v>
      </c>
      <c r="F1554" s="3" t="s">
        <v>31</v>
      </c>
      <c r="G1554" s="1" t="s">
        <v>32</v>
      </c>
      <c r="H1554" s="29" t="str">
        <f>_xlfn.XLOOKUP(B1554,[2]CALCULATION!$B:$B,[2]CALCULATION!$H:$H,"")</f>
        <v>ZTE</v>
      </c>
      <c r="I1554" s="26">
        <v>0</v>
      </c>
      <c r="J1554" s="26">
        <v>0</v>
      </c>
      <c r="K1554" s="26">
        <v>0</v>
      </c>
      <c r="L1554" s="26">
        <v>0</v>
      </c>
      <c r="M1554" s="26">
        <v>0</v>
      </c>
      <c r="N1554" s="26">
        <v>0</v>
      </c>
      <c r="O1554" s="26">
        <v>0</v>
      </c>
      <c r="P1554" s="114" t="s">
        <v>6364</v>
      </c>
      <c r="Q1554" s="42" t="s">
        <v>5538</v>
      </c>
      <c r="R1554" s="42"/>
      <c r="S1554" s="41" t="str" cm="1">
        <f t="array" ref="S1554">IFERROR(_xlfn.IFS(
U1554="MPR ISSUE","PDH",
U1554="BSS Hardware Issue","BSS",
U1554="Sites strategiques, MLL, Pylone, etc.","ENVTECH",
U1554="AKTIVCO DEFAUT GE &amp; POWER Cabinet","AKTIVCO",
U1554="AKTIVCO Coupure ENEO &amp; Baisse de tension","AKTIVCO GRID ONLY",
U1554="Coupure ENEO &amp; Baisse de tension","IHS GRID ONLY",
U1554="Defaut GE &amp; POWER Cabinet","IHS",
U1554="Sharing","Partners",
U1554="Sites strategiques &amp; DataCenter","SST &amp; DC",
U1554="Exclu","Exclu",
U1554="SAT","SAT",
U1554="SPARE-ISSUE","SPARE-ISSUE",
U1554="Fiber CAmtel","TRANS_FO_CAMTEL",
U1554="Fiber AOF","Fiber AOF",
U1554="Projet OCM (HUAWEI)","TRAVAUX-HUAWEI",
U1554="Projet OCM (NOKIA)","TRAVAUX-NOKIA",
U1554="ACCESS-ISSUE","ACCESS-ISSUE",
U1554="Projet OCM (ZTE, NOKIA, autres projets)","TRAVAUX OCM",
U1554="No root CAuse","No root cause",
U1554="ODU HS","PDH",
U1554="IP &amp; VLAN","PDH",
U1554="Warehouse HUAWEI","SPARE-ISSUE",
U1554="SPARE-HS","SPARE-ISSUE",
U1554="Power Telco","BSS",U1554="no impacts","no impacts"
),"")</f>
        <v>No root cause</v>
      </c>
      <c r="T1554" s="41" t="str" cm="1">
        <f t="array" ref="T1554">IFERROR(_xlfn.IFS(
U1554="MPR ISSUE","TX ISSUE",
U1554="BSS Hardware Issue","RAN ISSUE",
U1554="Sites strategiques, MLL, Pylone, etc.","ENVTECH",
U1554="AKTIVCO DEFAUT GE &amp; POWER Cabinet","POWER ISSUE",
U1554="AKTIVCO Coupure ENEO &amp; Baisse de tension","POWER ISSUE",
U1554="Coupure ENEO &amp; Baisse de tension","POWER ISSUE",
U1554="Defaut GE &amp; POWER Cabinet","POWER ISSUE",
U1554="Sharing","POWER ISSUE",
U1554="Sites strategiques &amp; DataCenter","POWER ISSUE",
U1554="Exclu","Exclu",
U1554="SAT","TX ISSUE",
U1554="SPARE-ISSUE","SPARE-ISSUE",
U1554="Fiber CAmtel","TX ISSUE",
U1554="Fiber AOF","TX ISSUE",
U1554="Projet OCM (HUAWEI)","TRAVAUX-HUAWEI",
U1554="Projet OCM (NOKIA)","TRAVAUX -NOKIA",
U1554="ACCESS-ISSUE","ACCESS-ISSUE",
U1554="Projet OCM (ZTE, NOKIA, autres projets)","TRAVAUX OCM",
U1554="No root CAuse","No root cause",
U1554="ODU HS","TX ISSUE",
U1554="IP &amp; VLAN","TX ISSUE",
U1554="Warehouse HUAWEI","SPARE-ISSUE",
U1554="SPARE-HS","SPARE-ISSUE",
U1554="Power Telco","RAN ISSUE",U1554="no impacts","no impacts"
),"")</f>
        <v>No root cause</v>
      </c>
      <c r="U1554" s="68" t="s">
        <v>5691</v>
      </c>
      <c r="V1554" s="41" t="str" cm="1">
        <f t="array" ref="V1554">IFERROR(_xlfn.IFS(
U1554="MPR ISSUE","ACTIVE",
U1554="BSS Hardware Issue","ACTIVE",
U1554="Sites strategiques, MLL, Pylone, etc.","PASSIVE",
U1554="AKTIVCO DEFAUT GE &amp; POWER Cabinet","PASSIVE",
U1554="AKTIVCO Coupure ENEO &amp; Baisse de tension","PASSIVE",
U1554="Coupure ENEO &amp; Baisse de tension","PASSIVE",
U1554="Defaut GE &amp; POWER Cabinet","PASSIVE",
U1554="Sharing","PASSIVE",
U1554="Sites strategiques &amp; DataCenter","PASSIVE",
U1554="Exclu","Exclu",
U1554="SAT","ACTIVE",
U1554="SPARE-ISSUE","SPARE-ISSUE",
U1554="Fiber CAmtel","ACTIVE",
U1554="Fiber AOF","ACTIVE",
U1554="Projet OCM (HUAWEI)","PLANNED WORKS",
U1554="Projet OCM (NOKIA)","PLANNED WORKS",
U1554="ACCESS-ISSUE","ACCESS-ISSUE",
U1554="Projet OCM (ZTE, NOKIA, autres projets)","PLANNED WORKS",
U1554="No root CAuse","No root cause",
U1554="ODU HS","ACTIVE",
U1554="IP &amp; VLAN","ACTIVE",
U1554="Warehouse HUAWEI","SPARE-ISSUE",
U1554="SPARE-HS","SPARE-ISSUE",
U1554="Power Telco","ACTIVE", U1554="no impacts","no impacts"
),"")</f>
        <v>No root cause</v>
      </c>
      <c r="W1554" s="113"/>
      <c r="X1554" s="113"/>
      <c r="Y1554" s="113"/>
      <c r="Z1554" s="113"/>
      <c r="AA1554" s="113"/>
      <c r="AB1554" s="17" t="s">
        <v>5465</v>
      </c>
      <c r="AC1554" s="17" t="str">
        <f>_xlfn.XLOOKUP(B1554,'INCIDENT-04-27-2026'!E:E,'INCIDENT-04-27-2026'!F:F,"")</f>
        <v/>
      </c>
      <c r="AD1554" s="9"/>
      <c r="AE1554" s="7" t="s">
        <v>5465</v>
      </c>
      <c r="AF1554" s="6" t="str">
        <f>_xlfn.XLOOKUP(B1554,'[13]Input_27-04'!$B:$B,'[13]Input_27-04'!$M:$M,"")</f>
        <v/>
      </c>
      <c r="AG1554" s="7"/>
      <c r="AH1554" s="3"/>
      <c r="AI1554" s="18" t="str">
        <f>_xlfn.XLOOKUP(B1554,'[3]Cells Huawei 27042026 10h'!$B:$B,'[3]Cells Huawei 27042026 10h'!$T:$T,"")</f>
        <v/>
      </c>
      <c r="AJ1554" s="18" t="str">
        <f>_xlfn.XLOOKUP(B1554,'[3]Cells Huawei 27042026 15h'!$B:$B,'[3]Cells Huawei 27042026 15h'!$T:$T,"")</f>
        <v/>
      </c>
      <c r="AK1554" s="18" t="str">
        <f>_xlfn.XLOOKUP(B1554,'[4]cells down 27042026 11h28'!$B:$B,'[4]cells down 27042026 11h28'!$R:$R,"")</f>
        <v/>
      </c>
      <c r="AL1554" s="18" t="str">
        <f>_xlfn.XLOOKUP(B1554,'[4]cells down 27042026 18h01'!$B:$B,'[4]cells down 27042026 18h01'!$R:$R,"")</f>
        <v/>
      </c>
      <c r="AM1554" s="18" t="str">
        <f>_xlfn.XLOOKUP(B1554,'[5]cell downs 27042026 11h'!$B:$B,'[5]cell downs 27042026 11h'!$R:$R,"")</f>
        <v/>
      </c>
      <c r="AN1554" s="18" t="str">
        <f>_xlfn.XLOOKUP(B1554,'[5]cell downs 27042026 17h40'!$B:$B,'[5]cell downs 27042026 17h40'!$R:$R,"")</f>
        <v/>
      </c>
      <c r="AO1554" s="18" t="str">
        <f>_xlfn.XLOOKUP(B1554,'[6]ALL SITES DOWN'!$D:$D,'[6]ALL SITES DOWN'!$J:$J,"")</f>
        <v/>
      </c>
      <c r="AP1554" s="18" t="str">
        <f>_xlfn.XLOOKUP(B1554,'[7]ALL SITES DOWN'!$D:$D,'[7]ALL SITES DOWN'!$J:$J,"")</f>
        <v/>
      </c>
      <c r="AQ1554" s="9" t="str">
        <f>_xlfn.XLOOKUP(B1554,[8]sheet1!$AC:$AC,[8]sheet1!$AF:$AF,"")</f>
        <v/>
      </c>
      <c r="AR1554" s="14"/>
      <c r="AS1554" s="14" t="s">
        <v>5465</v>
      </c>
      <c r="AT1554" s="14" t="str">
        <f>_xlfn.XLOOKUP(B1554,'[9]cell downs 18042026 17h'!$B:$B,'[9]cell downs 18042026 17h'!$B:$B,"")</f>
        <v/>
      </c>
      <c r="AU1554" s="14" t="str">
        <f>_xlfn.XLOOKUP(B1554,'[10]Cells Huawei 19042026 15h'!$B:$B,'[10]Cells Huawei 19042026 15h'!$B:$B,"")</f>
        <v/>
      </c>
      <c r="AV1554" s="9" t="str">
        <f>_xlfn.XLOOKUP(B1554,'[11]cells down 19042026 9H40'!$B:$B,'[11]cells down 19042026 9H40'!$B:$B,"")</f>
        <v/>
      </c>
    </row>
    <row r="1555" spans="1:48" hidden="1" x14ac:dyDescent="0.3">
      <c r="A1555" s="1" t="s">
        <v>3158</v>
      </c>
      <c r="B1555" s="1" t="s">
        <v>3159</v>
      </c>
      <c r="C1555" s="3" t="str">
        <f>_xlfn.XLOOKUP(B1555,'[1]daily break down'!$D:$D,'[1]daily break down'!$E:$E,"")</f>
        <v>Douala</v>
      </c>
      <c r="D1555" s="1" t="s">
        <v>21</v>
      </c>
      <c r="E1555" s="1" t="s">
        <v>12</v>
      </c>
      <c r="F1555" s="3" t="s">
        <v>31</v>
      </c>
      <c r="G1555" s="1" t="s">
        <v>32</v>
      </c>
      <c r="H1555" s="29" t="str">
        <f>_xlfn.XLOOKUP(B1555,[2]CALCULATION!$B:$B,[2]CALCULATION!$H:$H,"")</f>
        <v>ZTE</v>
      </c>
      <c r="I1555" s="26">
        <v>0</v>
      </c>
      <c r="J1555" s="26">
        <v>0</v>
      </c>
      <c r="K1555" s="26">
        <v>0</v>
      </c>
      <c r="L1555" s="26">
        <v>0</v>
      </c>
      <c r="M1555" s="26">
        <v>0</v>
      </c>
      <c r="N1555" s="26">
        <v>0</v>
      </c>
      <c r="O1555" s="26">
        <v>0</v>
      </c>
      <c r="P1555" s="114" t="s">
        <v>6364</v>
      </c>
      <c r="Q1555" s="42" t="s">
        <v>5538</v>
      </c>
      <c r="R1555" s="42"/>
      <c r="S1555" s="41" t="str" cm="1">
        <f t="array" ref="S1555">IFERROR(_xlfn.IFS(
U1555="MPR ISSUE","PDH",
U1555="BSS Hardware Issue","BSS",
U1555="Sites strategiques, MLL, Pylone, etc.","ENVTECH",
U1555="AKTIVCO DEFAUT GE &amp; POWER Cabinet","AKTIVCO",
U1555="AKTIVCO Coupure ENEO &amp; Baisse de tension","AKTIVCO GRID ONLY",
U1555="Coupure ENEO &amp; Baisse de tension","IHS GRID ONLY",
U1555="Defaut GE &amp; POWER Cabinet","IHS",
U1555="Sharing","Partners",
U1555="Sites strategiques &amp; DataCenter","SST &amp; DC",
U1555="Exclu","Exclu",
U1555="SAT","SAT",
U1555="SPARE-ISSUE","SPARE-ISSUE",
U1555="Fiber CAmtel","TRANS_FO_CAMTEL",
U1555="Fiber AOF","Fiber AOF",
U1555="Projet OCM (HUAWEI)","TRAVAUX-HUAWEI",
U1555="Projet OCM (NOKIA)","TRAVAUX-NOKIA",
U1555="ACCESS-ISSUE","ACCESS-ISSUE",
U1555="Projet OCM (ZTE, NOKIA, autres projets)","TRAVAUX OCM",
U1555="No root CAuse","No root cause",
U1555="ODU HS","PDH",
U1555="IP &amp; VLAN","PDH",
U1555="Warehouse HUAWEI","SPARE-ISSUE",
U1555="SPARE-HS","SPARE-ISSUE",
U1555="Power Telco","BSS",U1555="no impacts","no impacts"
),"")</f>
        <v>No root cause</v>
      </c>
      <c r="T1555" s="41" t="str" cm="1">
        <f t="array" ref="T1555">IFERROR(_xlfn.IFS(
U1555="MPR ISSUE","TX ISSUE",
U1555="BSS Hardware Issue","RAN ISSUE",
U1555="Sites strategiques, MLL, Pylone, etc.","ENVTECH",
U1555="AKTIVCO DEFAUT GE &amp; POWER Cabinet","POWER ISSUE",
U1555="AKTIVCO Coupure ENEO &amp; Baisse de tension","POWER ISSUE",
U1555="Coupure ENEO &amp; Baisse de tension","POWER ISSUE",
U1555="Defaut GE &amp; POWER Cabinet","POWER ISSUE",
U1555="Sharing","POWER ISSUE",
U1555="Sites strategiques &amp; DataCenter","POWER ISSUE",
U1555="Exclu","Exclu",
U1555="SAT","TX ISSUE",
U1555="SPARE-ISSUE","SPARE-ISSUE",
U1555="Fiber CAmtel","TX ISSUE",
U1555="Fiber AOF","TX ISSUE",
U1555="Projet OCM (HUAWEI)","TRAVAUX-HUAWEI",
U1555="Projet OCM (NOKIA)","TRAVAUX -NOKIA",
U1555="ACCESS-ISSUE","ACCESS-ISSUE",
U1555="Projet OCM (ZTE, NOKIA, autres projets)","TRAVAUX OCM",
U1555="No root CAuse","No root cause",
U1555="ODU HS","TX ISSUE",
U1555="IP &amp; VLAN","TX ISSUE",
U1555="Warehouse HUAWEI","SPARE-ISSUE",
U1555="SPARE-HS","SPARE-ISSUE",
U1555="Power Telco","RAN ISSUE",U1555="no impacts","no impacts"
),"")</f>
        <v>No root cause</v>
      </c>
      <c r="U1555" s="68" t="s">
        <v>5691</v>
      </c>
      <c r="V1555" s="41" t="str" cm="1">
        <f t="array" ref="V1555">IFERROR(_xlfn.IFS(
U1555="MPR ISSUE","ACTIVE",
U1555="BSS Hardware Issue","ACTIVE",
U1555="Sites strategiques, MLL, Pylone, etc.","PASSIVE",
U1555="AKTIVCO DEFAUT GE &amp; POWER Cabinet","PASSIVE",
U1555="AKTIVCO Coupure ENEO &amp; Baisse de tension","PASSIVE",
U1555="Coupure ENEO &amp; Baisse de tension","PASSIVE",
U1555="Defaut GE &amp; POWER Cabinet","PASSIVE",
U1555="Sharing","PASSIVE",
U1555="Sites strategiques &amp; DataCenter","PASSIVE",
U1555="Exclu","Exclu",
U1555="SAT","ACTIVE",
U1555="SPARE-ISSUE","SPARE-ISSUE",
U1555="Fiber CAmtel","ACTIVE",
U1555="Fiber AOF","ACTIVE",
U1555="Projet OCM (HUAWEI)","PLANNED WORKS",
U1555="Projet OCM (NOKIA)","PLANNED WORKS",
U1555="ACCESS-ISSUE","ACCESS-ISSUE",
U1555="Projet OCM (ZTE, NOKIA, autres projets)","PLANNED WORKS",
U1555="No root CAuse","No root cause",
U1555="ODU HS","ACTIVE",
U1555="IP &amp; VLAN","ACTIVE",
U1555="Warehouse HUAWEI","SPARE-ISSUE",
U1555="SPARE-HS","SPARE-ISSUE",
U1555="Power Telco","ACTIVE", U1555="no impacts","no impacts"
),"")</f>
        <v>No root cause</v>
      </c>
      <c r="W1555" s="113"/>
      <c r="X1555" s="113"/>
      <c r="Y1555" s="113"/>
      <c r="Z1555" s="113"/>
      <c r="AA1555" s="113"/>
      <c r="AB1555" s="17" t="s">
        <v>5465</v>
      </c>
      <c r="AC1555" s="17" t="str">
        <f>_xlfn.XLOOKUP(B1555,'INCIDENT-04-27-2026'!E:E,'INCIDENT-04-27-2026'!F:F,"")</f>
        <v/>
      </c>
      <c r="AD1555" s="9"/>
      <c r="AE1555" s="7" t="s">
        <v>5465</v>
      </c>
      <c r="AF1555" s="6" t="str">
        <f>_xlfn.XLOOKUP(B1555,'[13]Input_27-04'!$B:$B,'[13]Input_27-04'!$M:$M,"")</f>
        <v/>
      </c>
      <c r="AG1555" s="7"/>
      <c r="AH1555" s="3"/>
      <c r="AI1555" s="18" t="str">
        <f>_xlfn.XLOOKUP(B1555,'[3]Cells Huawei 27042026 10h'!$B:$B,'[3]Cells Huawei 27042026 10h'!$T:$T,"")</f>
        <v/>
      </c>
      <c r="AJ1555" s="18" t="str">
        <f>_xlfn.XLOOKUP(B1555,'[3]Cells Huawei 27042026 15h'!$B:$B,'[3]Cells Huawei 27042026 15h'!$T:$T,"")</f>
        <v/>
      </c>
      <c r="AK1555" s="18" t="str">
        <f>_xlfn.XLOOKUP(B1555,'[4]cells down 27042026 11h28'!$B:$B,'[4]cells down 27042026 11h28'!$R:$R,"")</f>
        <v/>
      </c>
      <c r="AL1555" s="18" t="str">
        <f>_xlfn.XLOOKUP(B1555,'[4]cells down 27042026 18h01'!$B:$B,'[4]cells down 27042026 18h01'!$R:$R,"")</f>
        <v/>
      </c>
      <c r="AM1555" s="18" t="str">
        <f>_xlfn.XLOOKUP(B1555,'[5]cell downs 27042026 11h'!$B:$B,'[5]cell downs 27042026 11h'!$R:$R,"")</f>
        <v/>
      </c>
      <c r="AN1555" s="18" t="str">
        <f>_xlfn.XLOOKUP(B1555,'[5]cell downs 27042026 17h40'!$B:$B,'[5]cell downs 27042026 17h40'!$R:$R,"")</f>
        <v/>
      </c>
      <c r="AO1555" s="18" t="str">
        <f>_xlfn.XLOOKUP(B1555,'[6]ALL SITES DOWN'!$D:$D,'[6]ALL SITES DOWN'!$J:$J,"")</f>
        <v/>
      </c>
      <c r="AP1555" s="18" t="str">
        <f>_xlfn.XLOOKUP(B1555,'[7]ALL SITES DOWN'!$D:$D,'[7]ALL SITES DOWN'!$J:$J,"")</f>
        <v/>
      </c>
      <c r="AQ1555" s="9" t="str">
        <f>_xlfn.XLOOKUP(B1555,[8]sheet1!$AC:$AC,[8]sheet1!$AF:$AF,"")</f>
        <v/>
      </c>
      <c r="AR1555" s="14"/>
      <c r="AS1555" s="14" t="s">
        <v>5465</v>
      </c>
      <c r="AT1555" s="14" t="str">
        <f>_xlfn.XLOOKUP(B1555,'[9]cell downs 18042026 17h'!$B:$B,'[9]cell downs 18042026 17h'!$B:$B,"")</f>
        <v/>
      </c>
      <c r="AU1555" s="14" t="str">
        <f>_xlfn.XLOOKUP(B1555,'[10]Cells Huawei 19042026 15h'!$B:$B,'[10]Cells Huawei 19042026 15h'!$B:$B,"")</f>
        <v/>
      </c>
      <c r="AV1555" s="9" t="str">
        <f>_xlfn.XLOOKUP(B1555,'[11]cells down 19042026 9H40'!$B:$B,'[11]cells down 19042026 9H40'!$B:$B,"")</f>
        <v/>
      </c>
    </row>
    <row r="1556" spans="1:48" hidden="1" x14ac:dyDescent="0.3">
      <c r="A1556" s="1" t="s">
        <v>4528</v>
      </c>
      <c r="B1556" s="1" t="s">
        <v>4529</v>
      </c>
      <c r="C1556" s="3" t="str">
        <f>_xlfn.XLOOKUP(B1556,'[1]daily break down'!$D:$D,'[1]daily break down'!$E:$E,"")</f>
        <v>Douala</v>
      </c>
      <c r="D1556" s="1" t="s">
        <v>21</v>
      </c>
      <c r="E1556" s="1" t="s">
        <v>36</v>
      </c>
      <c r="F1556" s="3" t="s">
        <v>31</v>
      </c>
      <c r="G1556" s="1" t="s">
        <v>32</v>
      </c>
      <c r="H1556" s="29" t="str">
        <f>_xlfn.XLOOKUP(B1556,[2]CALCULATION!$B:$B,[2]CALCULATION!$H:$H,"")</f>
        <v>ZTE</v>
      </c>
      <c r="I1556" s="26">
        <v>0</v>
      </c>
      <c r="J1556" s="26">
        <v>0</v>
      </c>
      <c r="K1556" s="26">
        <v>0</v>
      </c>
      <c r="L1556" s="26">
        <v>0</v>
      </c>
      <c r="M1556" s="26">
        <v>0</v>
      </c>
      <c r="N1556" s="26">
        <v>0</v>
      </c>
      <c r="O1556" s="26">
        <v>0</v>
      </c>
      <c r="P1556" s="114" t="s">
        <v>6364</v>
      </c>
      <c r="Q1556" s="42" t="s">
        <v>5538</v>
      </c>
      <c r="R1556" s="42"/>
      <c r="S1556" s="41" t="str" cm="1">
        <f t="array" ref="S1556">IFERROR(_xlfn.IFS(
U1556="MPR ISSUE","PDH",
U1556="BSS Hardware Issue","BSS",
U1556="Sites strategiques, MLL, Pylone, etc.","ENVTECH",
U1556="AKTIVCO DEFAUT GE &amp; POWER Cabinet","AKTIVCO",
U1556="AKTIVCO Coupure ENEO &amp; Baisse de tension","AKTIVCO GRID ONLY",
U1556="Coupure ENEO &amp; Baisse de tension","IHS GRID ONLY",
U1556="Defaut GE &amp; POWER Cabinet","IHS",
U1556="Sharing","Partners",
U1556="Sites strategiques &amp; DataCenter","SST &amp; DC",
U1556="Exclu","Exclu",
U1556="SAT","SAT",
U1556="SPARE-ISSUE","SPARE-ISSUE",
U1556="Fiber CAmtel","TRANS_FO_CAMTEL",
U1556="Fiber AOF","Fiber AOF",
U1556="Projet OCM (HUAWEI)","TRAVAUX-HUAWEI",
U1556="Projet OCM (NOKIA)","TRAVAUX-NOKIA",
U1556="ACCESS-ISSUE","ACCESS-ISSUE",
U1556="Projet OCM (ZTE, NOKIA, autres projets)","TRAVAUX OCM",
U1556="No root CAuse","No root cause",
U1556="ODU HS","PDH",
U1556="IP &amp; VLAN","PDH",
U1556="Warehouse HUAWEI","SPARE-ISSUE",
U1556="SPARE-HS","SPARE-ISSUE",
U1556="Power Telco","BSS",U1556="no impacts","no impacts"
),"")</f>
        <v>No root cause</v>
      </c>
      <c r="T1556" s="41" t="str" cm="1">
        <f t="array" ref="T1556">IFERROR(_xlfn.IFS(
U1556="MPR ISSUE","TX ISSUE",
U1556="BSS Hardware Issue","RAN ISSUE",
U1556="Sites strategiques, MLL, Pylone, etc.","ENVTECH",
U1556="AKTIVCO DEFAUT GE &amp; POWER Cabinet","POWER ISSUE",
U1556="AKTIVCO Coupure ENEO &amp; Baisse de tension","POWER ISSUE",
U1556="Coupure ENEO &amp; Baisse de tension","POWER ISSUE",
U1556="Defaut GE &amp; POWER Cabinet","POWER ISSUE",
U1556="Sharing","POWER ISSUE",
U1556="Sites strategiques &amp; DataCenter","POWER ISSUE",
U1556="Exclu","Exclu",
U1556="SAT","TX ISSUE",
U1556="SPARE-ISSUE","SPARE-ISSUE",
U1556="Fiber CAmtel","TX ISSUE",
U1556="Fiber AOF","TX ISSUE",
U1556="Projet OCM (HUAWEI)","TRAVAUX-HUAWEI",
U1556="Projet OCM (NOKIA)","TRAVAUX -NOKIA",
U1556="ACCESS-ISSUE","ACCESS-ISSUE",
U1556="Projet OCM (ZTE, NOKIA, autres projets)","TRAVAUX OCM",
U1556="No root CAuse","No root cause",
U1556="ODU HS","TX ISSUE",
U1556="IP &amp; VLAN","TX ISSUE",
U1556="Warehouse HUAWEI","SPARE-ISSUE",
U1556="SPARE-HS","SPARE-ISSUE",
U1556="Power Telco","RAN ISSUE",U1556="no impacts","no impacts"
),"")</f>
        <v>No root cause</v>
      </c>
      <c r="U1556" s="68" t="s">
        <v>5691</v>
      </c>
      <c r="V1556" s="41" t="str" cm="1">
        <f t="array" ref="V1556">IFERROR(_xlfn.IFS(
U1556="MPR ISSUE","ACTIVE",
U1556="BSS Hardware Issue","ACTIVE",
U1556="Sites strategiques, MLL, Pylone, etc.","PASSIVE",
U1556="AKTIVCO DEFAUT GE &amp; POWER Cabinet","PASSIVE",
U1556="AKTIVCO Coupure ENEO &amp; Baisse de tension","PASSIVE",
U1556="Coupure ENEO &amp; Baisse de tension","PASSIVE",
U1556="Defaut GE &amp; POWER Cabinet","PASSIVE",
U1556="Sharing","PASSIVE",
U1556="Sites strategiques &amp; DataCenter","PASSIVE",
U1556="Exclu","Exclu",
U1556="SAT","ACTIVE",
U1556="SPARE-ISSUE","SPARE-ISSUE",
U1556="Fiber CAmtel","ACTIVE",
U1556="Fiber AOF","ACTIVE",
U1556="Projet OCM (HUAWEI)","PLANNED WORKS",
U1556="Projet OCM (NOKIA)","PLANNED WORKS",
U1556="ACCESS-ISSUE","ACCESS-ISSUE",
U1556="Projet OCM (ZTE, NOKIA, autres projets)","PLANNED WORKS",
U1556="No root CAuse","No root cause",
U1556="ODU HS","ACTIVE",
U1556="IP &amp; VLAN","ACTIVE",
U1556="Warehouse HUAWEI","SPARE-ISSUE",
U1556="SPARE-HS","SPARE-ISSUE",
U1556="Power Telco","ACTIVE", U1556="no impacts","no impacts"
),"")</f>
        <v>No root cause</v>
      </c>
      <c r="W1556" s="113"/>
      <c r="X1556" s="113"/>
      <c r="Y1556" s="113"/>
      <c r="Z1556" s="113"/>
      <c r="AA1556" s="113"/>
      <c r="AB1556" s="17" t="s">
        <v>5465</v>
      </c>
      <c r="AC1556" s="17" t="str">
        <f>_xlfn.XLOOKUP(B1556,'INCIDENT-04-27-2026'!E:E,'INCIDENT-04-27-2026'!F:F,"")</f>
        <v/>
      </c>
      <c r="AD1556" s="9"/>
      <c r="AE1556" s="7" t="s">
        <v>5465</v>
      </c>
      <c r="AF1556" s="6" t="str">
        <f>_xlfn.XLOOKUP(B1556,'[13]Input_27-04'!$B:$B,'[13]Input_27-04'!$M:$M,"")</f>
        <v/>
      </c>
      <c r="AG1556" s="7"/>
      <c r="AH1556" s="3"/>
      <c r="AI1556" s="18" t="str">
        <f>_xlfn.XLOOKUP(B1556,'[3]Cells Huawei 27042026 10h'!$B:$B,'[3]Cells Huawei 27042026 10h'!$T:$T,"")</f>
        <v/>
      </c>
      <c r="AJ1556" s="18" t="str">
        <f>_xlfn.XLOOKUP(B1556,'[3]Cells Huawei 27042026 15h'!$B:$B,'[3]Cells Huawei 27042026 15h'!$T:$T,"")</f>
        <v/>
      </c>
      <c r="AK1556" s="18" t="str">
        <f>_xlfn.XLOOKUP(B1556,'[4]cells down 27042026 11h28'!$B:$B,'[4]cells down 27042026 11h28'!$R:$R,"")</f>
        <v/>
      </c>
      <c r="AL1556" s="18" t="str">
        <f>_xlfn.XLOOKUP(B1556,'[4]cells down 27042026 18h01'!$B:$B,'[4]cells down 27042026 18h01'!$R:$R,"")</f>
        <v/>
      </c>
      <c r="AM1556" s="18" t="str">
        <f>_xlfn.XLOOKUP(B1556,'[5]cell downs 27042026 11h'!$B:$B,'[5]cell downs 27042026 11h'!$R:$R,"")</f>
        <v/>
      </c>
      <c r="AN1556" s="18" t="str">
        <f>_xlfn.XLOOKUP(B1556,'[5]cell downs 27042026 17h40'!$B:$B,'[5]cell downs 27042026 17h40'!$R:$R,"")</f>
        <v/>
      </c>
      <c r="AO1556" s="18" t="str">
        <f>_xlfn.XLOOKUP(B1556,'[6]ALL SITES DOWN'!$D:$D,'[6]ALL SITES DOWN'!$J:$J,"")</f>
        <v/>
      </c>
      <c r="AP1556" s="18" t="str">
        <f>_xlfn.XLOOKUP(B1556,'[7]ALL SITES DOWN'!$D:$D,'[7]ALL SITES DOWN'!$J:$J,"")</f>
        <v/>
      </c>
      <c r="AQ1556" s="9" t="str">
        <f>_xlfn.XLOOKUP(B1556,[8]sheet1!$AC:$AC,[8]sheet1!$AF:$AF,"")</f>
        <v/>
      </c>
      <c r="AR1556" s="14"/>
      <c r="AS1556" s="14" t="s">
        <v>5465</v>
      </c>
      <c r="AT1556" s="14" t="str">
        <f>_xlfn.XLOOKUP(B1556,'[9]cell downs 18042026 17h'!$B:$B,'[9]cell downs 18042026 17h'!$B:$B,"")</f>
        <v/>
      </c>
      <c r="AU1556" s="14" t="str">
        <f>_xlfn.XLOOKUP(B1556,'[10]Cells Huawei 19042026 15h'!$B:$B,'[10]Cells Huawei 19042026 15h'!$B:$B,"")</f>
        <v/>
      </c>
      <c r="AV1556" s="9" t="str">
        <f>_xlfn.XLOOKUP(B1556,'[11]cells down 19042026 9H40'!$B:$B,'[11]cells down 19042026 9H40'!$B:$B,"")</f>
        <v/>
      </c>
    </row>
    <row r="1557" spans="1:48" hidden="1" x14ac:dyDescent="0.3">
      <c r="A1557" s="1" t="s">
        <v>1003</v>
      </c>
      <c r="B1557" s="8" t="s">
        <v>1004</v>
      </c>
      <c r="C1557" s="3" t="str">
        <f>_xlfn.XLOOKUP(B1557,'[1]daily break down'!$D:$D,'[1]daily break down'!$E:$E,"")</f>
        <v>NORD</v>
      </c>
      <c r="D1557" s="1" t="s">
        <v>11</v>
      </c>
      <c r="E1557" s="1" t="s">
        <v>66</v>
      </c>
      <c r="F1557" s="3" t="s">
        <v>23</v>
      </c>
      <c r="G1557" s="1" t="s">
        <v>1005</v>
      </c>
      <c r="H1557" s="28" t="str">
        <f>_xlfn.XLOOKUP(B1557,[2]CALCULATION!$B:$B,[2]CALCULATION!$H:$H,"")</f>
        <v>NOKIA</v>
      </c>
      <c r="I1557" s="26">
        <v>0</v>
      </c>
      <c r="J1557" s="26">
        <v>0</v>
      </c>
      <c r="K1557" s="26">
        <v>0</v>
      </c>
      <c r="L1557" s="26">
        <v>0</v>
      </c>
      <c r="M1557" s="26">
        <v>0</v>
      </c>
      <c r="N1557" s="26">
        <v>0</v>
      </c>
      <c r="O1557" s="26">
        <v>0</v>
      </c>
      <c r="P1557" s="114" t="s">
        <v>6364</v>
      </c>
      <c r="Q1557" s="42" t="s">
        <v>5538</v>
      </c>
      <c r="R1557" s="42"/>
      <c r="S1557" s="41" t="str" cm="1">
        <f t="array" ref="S1557">IFERROR(_xlfn.IFS(
U1557="MPR ISSUE","PDH",
U1557="BSS Hardware Issue","BSS",
U1557="Sites strategiques, MLL, Pylone, etc.","ENVTECH",
U1557="AKTIVCO DEFAUT GE &amp; POWER Cabinet","AKTIVCO",
U1557="AKTIVCO Coupure ENEO &amp; Baisse de tension","AKTIVCO GRID ONLY",
U1557="Coupure ENEO &amp; Baisse de tension","IHS GRID ONLY",
U1557="Defaut GE &amp; POWER Cabinet","IHS",
U1557="Sharing","Partners",
U1557="Sites strategiques &amp; DataCenter","SST &amp; DC",
U1557="Exclu","Exclu",
U1557="SAT","SAT",
U1557="SPARE-ISSUE","SPARE-ISSUE",
U1557="Fiber CAmtel","TRANS_FO_CAMTEL",
U1557="Fiber AOF","Fiber AOF",
U1557="Projet OCM (HUAWEI)","TRAVAUX-HUAWEI",
U1557="Projet OCM (NOKIA)","TRAVAUX-NOKIA",
U1557="ACCESS-ISSUE","ACCESS-ISSUE",
U1557="Projet OCM (ZTE, NOKIA, autres projets)","TRAVAUX OCM",
U1557="No root CAuse","No root cause",
U1557="ODU HS","PDH",
U1557="IP &amp; VLAN","PDH",
U1557="Warehouse HUAWEI","SPARE-ISSUE",
U1557="SPARE-HS","SPARE-ISSUE",
U1557="Power Telco","BSS",U1557="no impacts","no impacts"
),"")</f>
        <v>No root cause</v>
      </c>
      <c r="T1557" s="41" t="str" cm="1">
        <f t="array" ref="T1557">IFERROR(_xlfn.IFS(
U1557="MPR ISSUE","TX ISSUE",
U1557="BSS Hardware Issue","RAN ISSUE",
U1557="Sites strategiques, MLL, Pylone, etc.","ENVTECH",
U1557="AKTIVCO DEFAUT GE &amp; POWER Cabinet","POWER ISSUE",
U1557="AKTIVCO Coupure ENEO &amp; Baisse de tension","POWER ISSUE",
U1557="Coupure ENEO &amp; Baisse de tension","POWER ISSUE",
U1557="Defaut GE &amp; POWER Cabinet","POWER ISSUE",
U1557="Sharing","POWER ISSUE",
U1557="Sites strategiques &amp; DataCenter","POWER ISSUE",
U1557="Exclu","Exclu",
U1557="SAT","TX ISSUE",
U1557="SPARE-ISSUE","SPARE-ISSUE",
U1557="Fiber CAmtel","TX ISSUE",
U1557="Fiber AOF","TX ISSUE",
U1557="Projet OCM (HUAWEI)","TRAVAUX-HUAWEI",
U1557="Projet OCM (NOKIA)","TRAVAUX -NOKIA",
U1557="ACCESS-ISSUE","ACCESS-ISSUE",
U1557="Projet OCM (ZTE, NOKIA, autres projets)","TRAVAUX OCM",
U1557="No root CAuse","No root cause",
U1557="ODU HS","TX ISSUE",
U1557="IP &amp; VLAN","TX ISSUE",
U1557="Warehouse HUAWEI","SPARE-ISSUE",
U1557="SPARE-HS","SPARE-ISSUE",
U1557="Power Telco","RAN ISSUE",U1557="no impacts","no impacts"
),"")</f>
        <v>No root cause</v>
      </c>
      <c r="U1557" s="68" t="s">
        <v>5691</v>
      </c>
      <c r="V1557" s="41" t="str" cm="1">
        <f t="array" ref="V1557">IFERROR(_xlfn.IFS(
U1557="MPR ISSUE","ACTIVE",
U1557="BSS Hardware Issue","ACTIVE",
U1557="Sites strategiques, MLL, Pylone, etc.","PASSIVE",
U1557="AKTIVCO DEFAUT GE &amp; POWER Cabinet","PASSIVE",
U1557="AKTIVCO Coupure ENEO &amp; Baisse de tension","PASSIVE",
U1557="Coupure ENEO &amp; Baisse de tension","PASSIVE",
U1557="Defaut GE &amp; POWER Cabinet","PASSIVE",
U1557="Sharing","PASSIVE",
U1557="Sites strategiques &amp; DataCenter","PASSIVE",
U1557="Exclu","Exclu",
U1557="SAT","ACTIVE",
U1557="SPARE-ISSUE","SPARE-ISSUE",
U1557="Fiber CAmtel","ACTIVE",
U1557="Fiber AOF","ACTIVE",
U1557="Projet OCM (HUAWEI)","PLANNED WORKS",
U1557="Projet OCM (NOKIA)","PLANNED WORKS",
U1557="ACCESS-ISSUE","ACCESS-ISSUE",
U1557="Projet OCM (ZTE, NOKIA, autres projets)","PLANNED WORKS",
U1557="No root CAuse","No root cause",
U1557="ODU HS","ACTIVE",
U1557="IP &amp; VLAN","ACTIVE",
U1557="Warehouse HUAWEI","SPARE-ISSUE",
U1557="SPARE-HS","SPARE-ISSUE",
U1557="Power Telco","ACTIVE", U1557="no impacts","no impacts"
),"")</f>
        <v>No root cause</v>
      </c>
      <c r="W1557" s="113"/>
      <c r="X1557" s="113"/>
      <c r="Y1557" s="113"/>
      <c r="Z1557" s="113"/>
      <c r="AA1557" s="113"/>
      <c r="AB1557" s="17" t="s">
        <v>5465</v>
      </c>
      <c r="AC1557" s="17" t="str">
        <f>_xlfn.XLOOKUP(B1557,'INCIDENT-04-27-2026'!E:E,'INCIDENT-04-27-2026'!F:F,"")</f>
        <v/>
      </c>
      <c r="AD1557" s="9"/>
      <c r="AE1557" s="7" t="s">
        <v>5465</v>
      </c>
      <c r="AF1557" s="6" t="str">
        <f>_xlfn.XLOOKUP(B1557,'[13]Input_27-04'!$B:$B,'[13]Input_27-04'!$M:$M,"")</f>
        <v/>
      </c>
      <c r="AG1557" s="7"/>
      <c r="AH1557" s="3"/>
      <c r="AI1557" s="18" t="str">
        <f>_xlfn.XLOOKUP(B1557,'[3]Cells Huawei 27042026 10h'!$B:$B,'[3]Cells Huawei 27042026 10h'!$T:$T,"")</f>
        <v/>
      </c>
      <c r="AJ1557" s="18" t="str">
        <f>_xlfn.XLOOKUP(B1557,'[3]Cells Huawei 27042026 15h'!$B:$B,'[3]Cells Huawei 27042026 15h'!$T:$T,"")</f>
        <v/>
      </c>
      <c r="AK1557" s="18" t="str">
        <f>_xlfn.XLOOKUP(B1557,'[4]cells down 27042026 11h28'!$B:$B,'[4]cells down 27042026 11h28'!$R:$R,"")</f>
        <v/>
      </c>
      <c r="AL1557" s="18" t="str">
        <f>_xlfn.XLOOKUP(B1557,'[4]cells down 27042026 18h01'!$B:$B,'[4]cells down 27042026 18h01'!$R:$R,"")</f>
        <v/>
      </c>
      <c r="AM1557" s="18" t="str">
        <f>_xlfn.XLOOKUP(B1557,'[5]cell downs 27042026 11h'!$B:$B,'[5]cell downs 27042026 11h'!$R:$R,"")</f>
        <v/>
      </c>
      <c r="AN1557" s="18" t="str">
        <f>_xlfn.XLOOKUP(B1557,'[5]cell downs 27042026 17h40'!$B:$B,'[5]cell downs 27042026 17h40'!$R:$R,"")</f>
        <v/>
      </c>
      <c r="AO1557" s="18" t="str">
        <f>_xlfn.XLOOKUP(B1557,'[6]ALL SITES DOWN'!$D:$D,'[6]ALL SITES DOWN'!$J:$J,"")</f>
        <v/>
      </c>
      <c r="AP1557" s="18" t="str">
        <f>_xlfn.XLOOKUP(B1557,'[7]ALL SITES DOWN'!$D:$D,'[7]ALL SITES DOWN'!$J:$J,"")</f>
        <v/>
      </c>
      <c r="AQ1557" s="9" t="str">
        <f>_xlfn.XLOOKUP(B1557,[8]sheet1!$AC:$AC,[8]sheet1!$AF:$AF,"")</f>
        <v/>
      </c>
      <c r="AR1557" s="14"/>
      <c r="AS1557" s="14" t="s">
        <v>5465</v>
      </c>
      <c r="AT1557" s="14" t="str">
        <f>_xlfn.XLOOKUP(B1557,'[9]cell downs 18042026 17h'!$B:$B,'[9]cell downs 18042026 17h'!$B:$B,"")</f>
        <v/>
      </c>
      <c r="AU1557" s="14" t="str">
        <f>_xlfn.XLOOKUP(B1557,'[10]Cells Huawei 19042026 15h'!$B:$B,'[10]Cells Huawei 19042026 15h'!$B:$B,"")</f>
        <v/>
      </c>
      <c r="AV1557" s="9" t="str">
        <f>_xlfn.XLOOKUP(B1557,'[11]cells down 19042026 9H40'!$B:$B,'[11]cells down 19042026 9H40'!$B:$B,"")</f>
        <v/>
      </c>
    </row>
    <row r="1558" spans="1:48" hidden="1" x14ac:dyDescent="0.3">
      <c r="A1558" s="19" t="s">
        <v>5402</v>
      </c>
      <c r="B1558" s="24" t="s">
        <v>5403</v>
      </c>
      <c r="C1558" s="3" t="str">
        <f>_xlfn.XLOOKUP(B1558,'[1]daily break down'!$D:$D,'[1]daily break down'!$E:$E,"")</f>
        <v>NORD</v>
      </c>
      <c r="D1558" s="19" t="s">
        <v>357</v>
      </c>
      <c r="E1558" s="19" t="s">
        <v>122</v>
      </c>
      <c r="F1558" s="19" t="s">
        <v>5379</v>
      </c>
      <c r="G1558" s="19" t="s">
        <v>732</v>
      </c>
      <c r="H1558" s="27" t="str">
        <f>_xlfn.XLOOKUP(B1558,[2]CALCULATION!$B:$B,[2]CALCULATION!$H:$H,"")</f>
        <v>Huawei</v>
      </c>
      <c r="I1558" s="26">
        <v>0</v>
      </c>
      <c r="J1558" s="26">
        <v>0</v>
      </c>
      <c r="K1558" s="26">
        <v>0</v>
      </c>
      <c r="L1558" s="26">
        <v>0</v>
      </c>
      <c r="M1558" s="26">
        <v>0</v>
      </c>
      <c r="N1558" s="26">
        <v>0</v>
      </c>
      <c r="O1558" s="26">
        <v>0</v>
      </c>
      <c r="P1558" s="114" t="s">
        <v>6364</v>
      </c>
      <c r="Q1558" s="42" t="s">
        <v>5538</v>
      </c>
      <c r="R1558" s="42"/>
      <c r="S1558" s="41" t="str" cm="1">
        <f t="array" ref="S1558">IFERROR(_xlfn.IFS(
U1558="MPR ISSUE","PDH",
U1558="BSS Hardware Issue","BSS",
U1558="Sites strategiques, MLL, Pylone, etc.","ENVTECH",
U1558="AKTIVCO DEFAUT GE &amp; POWER Cabinet","AKTIVCO",
U1558="AKTIVCO Coupure ENEO &amp; Baisse de tension","AKTIVCO GRID ONLY",
U1558="Coupure ENEO &amp; Baisse de tension","IHS GRID ONLY",
U1558="Defaut GE &amp; POWER Cabinet","IHS",
U1558="Sharing","Partners",
U1558="Sites strategiques &amp; DataCenter","SST &amp; DC",
U1558="Exclu","Exclu",
U1558="SAT","SAT",
U1558="SPARE-ISSUE","SPARE-ISSUE",
U1558="Fiber CAmtel","TRANS_FO_CAMTEL",
U1558="Fiber AOF","Fiber AOF",
U1558="Projet OCM (HUAWEI)","TRAVAUX-HUAWEI",
U1558="Projet OCM (NOKIA)","TRAVAUX-NOKIA",
U1558="ACCESS-ISSUE","ACCESS-ISSUE",
U1558="Projet OCM (ZTE, NOKIA, autres projets)","TRAVAUX OCM",
U1558="No root CAuse","No root cause",
U1558="ODU HS","PDH",
U1558="IP &amp; VLAN","PDH",
U1558="Warehouse HUAWEI","SPARE-ISSUE",
U1558="SPARE-HS","SPARE-ISSUE",
U1558="Power Telco","BSS",U1558="no impacts","no impacts"
),"")</f>
        <v>No root cause</v>
      </c>
      <c r="T1558" s="41" t="str" cm="1">
        <f t="array" ref="T1558">IFERROR(_xlfn.IFS(
U1558="MPR ISSUE","TX ISSUE",
U1558="BSS Hardware Issue","RAN ISSUE",
U1558="Sites strategiques, MLL, Pylone, etc.","ENVTECH",
U1558="AKTIVCO DEFAUT GE &amp; POWER Cabinet","POWER ISSUE",
U1558="AKTIVCO Coupure ENEO &amp; Baisse de tension","POWER ISSUE",
U1558="Coupure ENEO &amp; Baisse de tension","POWER ISSUE",
U1558="Defaut GE &amp; POWER Cabinet","POWER ISSUE",
U1558="Sharing","POWER ISSUE",
U1558="Sites strategiques &amp; DataCenter","POWER ISSUE",
U1558="Exclu","Exclu",
U1558="SAT","TX ISSUE",
U1558="SPARE-ISSUE","SPARE-ISSUE",
U1558="Fiber CAmtel","TX ISSUE",
U1558="Fiber AOF","TX ISSUE",
U1558="Projet OCM (HUAWEI)","TRAVAUX-HUAWEI",
U1558="Projet OCM (NOKIA)","TRAVAUX -NOKIA",
U1558="ACCESS-ISSUE","ACCESS-ISSUE",
U1558="Projet OCM (ZTE, NOKIA, autres projets)","TRAVAUX OCM",
U1558="No root CAuse","No root cause",
U1558="ODU HS","TX ISSUE",
U1558="IP &amp; VLAN","TX ISSUE",
U1558="Warehouse HUAWEI","SPARE-ISSUE",
U1558="SPARE-HS","SPARE-ISSUE",
U1558="Power Telco","RAN ISSUE",U1558="no impacts","no impacts"
),"")</f>
        <v>No root cause</v>
      </c>
      <c r="U1558" s="68" t="s">
        <v>5691</v>
      </c>
      <c r="V1558" s="41" t="str" cm="1">
        <f t="array" ref="V1558">IFERROR(_xlfn.IFS(
U1558="MPR ISSUE","ACTIVE",
U1558="BSS Hardware Issue","ACTIVE",
U1558="Sites strategiques, MLL, Pylone, etc.","PASSIVE",
U1558="AKTIVCO DEFAUT GE &amp; POWER Cabinet","PASSIVE",
U1558="AKTIVCO Coupure ENEO &amp; Baisse de tension","PASSIVE",
U1558="Coupure ENEO &amp; Baisse de tension","PASSIVE",
U1558="Defaut GE &amp; POWER Cabinet","PASSIVE",
U1558="Sharing","PASSIVE",
U1558="Sites strategiques &amp; DataCenter","PASSIVE",
U1558="Exclu","Exclu",
U1558="SAT","ACTIVE",
U1558="SPARE-ISSUE","SPARE-ISSUE",
U1558="Fiber CAmtel","ACTIVE",
U1558="Fiber AOF","ACTIVE",
U1558="Projet OCM (HUAWEI)","PLANNED WORKS",
U1558="Projet OCM (NOKIA)","PLANNED WORKS",
U1558="ACCESS-ISSUE","ACCESS-ISSUE",
U1558="Projet OCM (ZTE, NOKIA, autres projets)","PLANNED WORKS",
U1558="No root CAuse","No root cause",
U1558="ODU HS","ACTIVE",
U1558="IP &amp; VLAN","ACTIVE",
U1558="Warehouse HUAWEI","SPARE-ISSUE",
U1558="SPARE-HS","SPARE-ISSUE",
U1558="Power Telco","ACTIVE", U1558="no impacts","no impacts"
),"")</f>
        <v>No root cause</v>
      </c>
      <c r="W1558" s="113"/>
      <c r="X1558" s="113"/>
      <c r="Y1558" s="113"/>
      <c r="Z1558" s="113"/>
      <c r="AA1558" s="113"/>
      <c r="AB1558" s="17" t="s">
        <v>5465</v>
      </c>
      <c r="AC1558" s="17" t="str">
        <f>_xlfn.XLOOKUP(B1558,'INCIDENT-04-27-2026'!E:E,'INCIDENT-04-27-2026'!F:F,"")</f>
        <v/>
      </c>
      <c r="AD1558" s="9"/>
      <c r="AE1558" s="7" t="s">
        <v>5465</v>
      </c>
      <c r="AF1558" s="6" t="str">
        <f>_xlfn.XLOOKUP(B1558,'[13]Input_27-04'!$B:$B,'[13]Input_27-04'!$M:$M,"")</f>
        <v/>
      </c>
      <c r="AG1558" s="7"/>
      <c r="AH1558" s="3"/>
      <c r="AI1558" s="18" t="str">
        <f>_xlfn.XLOOKUP(B1558,'[3]Cells Huawei 27042026 10h'!$B:$B,'[3]Cells Huawei 27042026 10h'!$T:$T,"")</f>
        <v/>
      </c>
      <c r="AJ1558" s="18" t="str">
        <f>_xlfn.XLOOKUP(B1558,'[3]Cells Huawei 27042026 15h'!$B:$B,'[3]Cells Huawei 27042026 15h'!$T:$T,"")</f>
        <v/>
      </c>
      <c r="AK1558" s="18" t="str">
        <f>_xlfn.XLOOKUP(B1558,'[4]cells down 27042026 11h28'!$B:$B,'[4]cells down 27042026 11h28'!$R:$R,"")</f>
        <v/>
      </c>
      <c r="AL1558" s="18" t="str">
        <f>_xlfn.XLOOKUP(B1558,'[4]cells down 27042026 18h01'!$B:$B,'[4]cells down 27042026 18h01'!$R:$R,"")</f>
        <v/>
      </c>
      <c r="AM1558" s="18" t="str">
        <f>_xlfn.XLOOKUP(B1558,'[5]cell downs 27042026 11h'!$B:$B,'[5]cell downs 27042026 11h'!$R:$R,"")</f>
        <v/>
      </c>
      <c r="AN1558" s="18" t="str">
        <f>_xlfn.XLOOKUP(B1558,'[5]cell downs 27042026 17h40'!$B:$B,'[5]cell downs 27042026 17h40'!$R:$R,"")</f>
        <v/>
      </c>
      <c r="AO1558" s="18" t="str">
        <f>_xlfn.XLOOKUP(B1558,'[6]ALL SITES DOWN'!$D:$D,'[6]ALL SITES DOWN'!$J:$J,"")</f>
        <v/>
      </c>
      <c r="AP1558" s="18" t="str">
        <f>_xlfn.XLOOKUP(B1558,'[7]ALL SITES DOWN'!$D:$D,'[7]ALL SITES DOWN'!$J:$J,"")</f>
        <v/>
      </c>
      <c r="AQ1558" s="9" t="str">
        <f>_xlfn.XLOOKUP(B1558,[8]sheet1!$AC:$AC,[8]sheet1!$AF:$AF,"")</f>
        <v/>
      </c>
      <c r="AR1558" s="14"/>
      <c r="AS1558" s="14" t="s">
        <v>5465</v>
      </c>
      <c r="AT1558" s="14" t="str">
        <f>_xlfn.XLOOKUP(B1558,'[9]cell downs 18042026 17h'!$B:$B,'[9]cell downs 18042026 17h'!$B:$B,"")</f>
        <v/>
      </c>
      <c r="AU1558" s="14" t="str">
        <f>_xlfn.XLOOKUP(B1558,'[10]Cells Huawei 19042026 15h'!$B:$B,'[10]Cells Huawei 19042026 15h'!$B:$B,"")</f>
        <v/>
      </c>
      <c r="AV1558" s="9" t="str">
        <f>_xlfn.XLOOKUP(B1558,'[11]cells down 19042026 9H40'!$B:$B,'[11]cells down 19042026 9H40'!$B:$B,"")</f>
        <v/>
      </c>
    </row>
    <row r="1559" spans="1:48" hidden="1" x14ac:dyDescent="0.3">
      <c r="A1559" s="1" t="s">
        <v>569</v>
      </c>
      <c r="B1559" s="8" t="s">
        <v>570</v>
      </c>
      <c r="C1559" s="3" t="str">
        <f>_xlfn.XLOOKUP(B1559,'[1]daily break down'!$D:$D,'[1]daily break down'!$E:$E,"")</f>
        <v>Douala</v>
      </c>
      <c r="D1559" s="1" t="s">
        <v>21</v>
      </c>
      <c r="E1559" s="1" t="s">
        <v>30</v>
      </c>
      <c r="F1559" s="3" t="s">
        <v>31</v>
      </c>
      <c r="G1559" s="1" t="s">
        <v>32</v>
      </c>
      <c r="H1559" s="29" t="str">
        <f>_xlfn.XLOOKUP(B1559,[2]CALCULATION!$B:$B,[2]CALCULATION!$H:$H,"")</f>
        <v>ZTE</v>
      </c>
      <c r="I1559" s="26">
        <v>0</v>
      </c>
      <c r="J1559" s="26">
        <v>0</v>
      </c>
      <c r="K1559" s="26">
        <v>0</v>
      </c>
      <c r="L1559" s="26">
        <v>0</v>
      </c>
      <c r="M1559" s="26">
        <v>0</v>
      </c>
      <c r="N1559" s="26">
        <v>0</v>
      </c>
      <c r="O1559" s="26">
        <v>0</v>
      </c>
      <c r="P1559" s="114" t="s">
        <v>6364</v>
      </c>
      <c r="Q1559" s="42" t="s">
        <v>5538</v>
      </c>
      <c r="R1559" s="42"/>
      <c r="S1559" s="41" t="str" cm="1">
        <f t="array" ref="S1559">IFERROR(_xlfn.IFS(
U1559="MPR ISSUE","PDH",
U1559="BSS Hardware Issue","BSS",
U1559="Sites strategiques, MLL, Pylone, etc.","ENVTECH",
U1559="AKTIVCO DEFAUT GE &amp; POWER Cabinet","AKTIVCO",
U1559="AKTIVCO Coupure ENEO &amp; Baisse de tension","AKTIVCO GRID ONLY",
U1559="Coupure ENEO &amp; Baisse de tension","IHS GRID ONLY",
U1559="Defaut GE &amp; POWER Cabinet","IHS",
U1559="Sharing","Partners",
U1559="Sites strategiques &amp; DataCenter","SST &amp; DC",
U1559="Exclu","Exclu",
U1559="SAT","SAT",
U1559="SPARE-ISSUE","SPARE-ISSUE",
U1559="Fiber CAmtel","TRANS_FO_CAMTEL",
U1559="Fiber AOF","Fiber AOF",
U1559="Projet OCM (HUAWEI)","TRAVAUX-HUAWEI",
U1559="Projet OCM (NOKIA)","TRAVAUX-NOKIA",
U1559="ACCESS-ISSUE","ACCESS-ISSUE",
U1559="Projet OCM (ZTE, NOKIA, autres projets)","TRAVAUX OCM",
U1559="No root CAuse","No root cause",
U1559="ODU HS","PDH",
U1559="IP &amp; VLAN","PDH",
U1559="Warehouse HUAWEI","SPARE-ISSUE",
U1559="SPARE-HS","SPARE-ISSUE",
U1559="Power Telco","BSS",U1559="no impacts","no impacts"
),"")</f>
        <v>No root cause</v>
      </c>
      <c r="T1559" s="41" t="str" cm="1">
        <f t="array" ref="T1559">IFERROR(_xlfn.IFS(
U1559="MPR ISSUE","TX ISSUE",
U1559="BSS Hardware Issue","RAN ISSUE",
U1559="Sites strategiques, MLL, Pylone, etc.","ENVTECH",
U1559="AKTIVCO DEFAUT GE &amp; POWER Cabinet","POWER ISSUE",
U1559="AKTIVCO Coupure ENEO &amp; Baisse de tension","POWER ISSUE",
U1559="Coupure ENEO &amp; Baisse de tension","POWER ISSUE",
U1559="Defaut GE &amp; POWER Cabinet","POWER ISSUE",
U1559="Sharing","POWER ISSUE",
U1559="Sites strategiques &amp; DataCenter","POWER ISSUE",
U1559="Exclu","Exclu",
U1559="SAT","TX ISSUE",
U1559="SPARE-ISSUE","SPARE-ISSUE",
U1559="Fiber CAmtel","TX ISSUE",
U1559="Fiber AOF","TX ISSUE",
U1559="Projet OCM (HUAWEI)","TRAVAUX-HUAWEI",
U1559="Projet OCM (NOKIA)","TRAVAUX -NOKIA",
U1559="ACCESS-ISSUE","ACCESS-ISSUE",
U1559="Projet OCM (ZTE, NOKIA, autres projets)","TRAVAUX OCM",
U1559="No root CAuse","No root cause",
U1559="ODU HS","TX ISSUE",
U1559="IP &amp; VLAN","TX ISSUE",
U1559="Warehouse HUAWEI","SPARE-ISSUE",
U1559="SPARE-HS","SPARE-ISSUE",
U1559="Power Telco","RAN ISSUE",U1559="no impacts","no impacts"
),"")</f>
        <v>No root cause</v>
      </c>
      <c r="U1559" s="68" t="s">
        <v>5691</v>
      </c>
      <c r="V1559" s="41" t="str" cm="1">
        <f t="array" ref="V1559">IFERROR(_xlfn.IFS(
U1559="MPR ISSUE","ACTIVE",
U1559="BSS Hardware Issue","ACTIVE",
U1559="Sites strategiques, MLL, Pylone, etc.","PASSIVE",
U1559="AKTIVCO DEFAUT GE &amp; POWER Cabinet","PASSIVE",
U1559="AKTIVCO Coupure ENEO &amp; Baisse de tension","PASSIVE",
U1559="Coupure ENEO &amp; Baisse de tension","PASSIVE",
U1559="Defaut GE &amp; POWER Cabinet","PASSIVE",
U1559="Sharing","PASSIVE",
U1559="Sites strategiques &amp; DataCenter","PASSIVE",
U1559="Exclu","Exclu",
U1559="SAT","ACTIVE",
U1559="SPARE-ISSUE","SPARE-ISSUE",
U1559="Fiber CAmtel","ACTIVE",
U1559="Fiber AOF","ACTIVE",
U1559="Projet OCM (HUAWEI)","PLANNED WORKS",
U1559="Projet OCM (NOKIA)","PLANNED WORKS",
U1559="ACCESS-ISSUE","ACCESS-ISSUE",
U1559="Projet OCM (ZTE, NOKIA, autres projets)","PLANNED WORKS",
U1559="No root CAuse","No root cause",
U1559="ODU HS","ACTIVE",
U1559="IP &amp; VLAN","ACTIVE",
U1559="Warehouse HUAWEI","SPARE-ISSUE",
U1559="SPARE-HS","SPARE-ISSUE",
U1559="Power Telco","ACTIVE", U1559="no impacts","no impacts"
),"")</f>
        <v>No root cause</v>
      </c>
      <c r="W1559" s="113"/>
      <c r="X1559" s="113"/>
      <c r="Y1559" s="113"/>
      <c r="Z1559" s="113"/>
      <c r="AA1559" s="113"/>
      <c r="AB1559" s="17" t="s">
        <v>5465</v>
      </c>
      <c r="AC1559" s="17" t="str">
        <f>_xlfn.XLOOKUP(B1559,'INCIDENT-04-27-2026'!E:E,'INCIDENT-04-27-2026'!F:F,"")</f>
        <v/>
      </c>
      <c r="AD1559" s="9"/>
      <c r="AE1559" s="7" t="s">
        <v>5465</v>
      </c>
      <c r="AF1559" s="6" t="str">
        <f>_xlfn.XLOOKUP(B1559,'[13]Input_27-04'!$B:$B,'[13]Input_27-04'!$M:$M,"")</f>
        <v/>
      </c>
      <c r="AG1559" s="7"/>
      <c r="AH1559" s="3"/>
      <c r="AI1559" s="18" t="str">
        <f>_xlfn.XLOOKUP(B1559,'[3]Cells Huawei 27042026 10h'!$B:$B,'[3]Cells Huawei 27042026 10h'!$T:$T,"")</f>
        <v/>
      </c>
      <c r="AJ1559" s="18" t="str">
        <f>_xlfn.XLOOKUP(B1559,'[3]Cells Huawei 27042026 15h'!$B:$B,'[3]Cells Huawei 27042026 15h'!$T:$T,"")</f>
        <v/>
      </c>
      <c r="AK1559" s="18" t="str">
        <f>_xlfn.XLOOKUP(B1559,'[4]cells down 27042026 11h28'!$B:$B,'[4]cells down 27042026 11h28'!$R:$R,"")</f>
        <v/>
      </c>
      <c r="AL1559" s="18" t="str">
        <f>_xlfn.XLOOKUP(B1559,'[4]cells down 27042026 18h01'!$B:$B,'[4]cells down 27042026 18h01'!$R:$R,"")</f>
        <v/>
      </c>
      <c r="AM1559" s="18" t="str">
        <f>_xlfn.XLOOKUP(B1559,'[5]cell downs 27042026 11h'!$B:$B,'[5]cell downs 27042026 11h'!$R:$R,"")</f>
        <v/>
      </c>
      <c r="AN1559" s="18" t="str">
        <f>_xlfn.XLOOKUP(B1559,'[5]cell downs 27042026 17h40'!$B:$B,'[5]cell downs 27042026 17h40'!$R:$R,"")</f>
        <v/>
      </c>
      <c r="AO1559" s="18" t="str">
        <f>_xlfn.XLOOKUP(B1559,'[6]ALL SITES DOWN'!$D:$D,'[6]ALL SITES DOWN'!$J:$J,"")</f>
        <v/>
      </c>
      <c r="AP1559" s="18" t="str">
        <f>_xlfn.XLOOKUP(B1559,'[7]ALL SITES DOWN'!$D:$D,'[7]ALL SITES DOWN'!$J:$J,"")</f>
        <v/>
      </c>
      <c r="AQ1559" s="9" t="str">
        <f>_xlfn.XLOOKUP(B1559,[8]sheet1!$AC:$AC,[8]sheet1!$AF:$AF,"")</f>
        <v/>
      </c>
      <c r="AR1559" s="14"/>
      <c r="AS1559" s="14" t="s">
        <v>5465</v>
      </c>
      <c r="AT1559" s="14" t="str">
        <f>_xlfn.XLOOKUP(B1559,'[9]cell downs 18042026 17h'!$B:$B,'[9]cell downs 18042026 17h'!$B:$B,"")</f>
        <v/>
      </c>
      <c r="AU1559" s="14" t="str">
        <f>_xlfn.XLOOKUP(B1559,'[10]Cells Huawei 19042026 15h'!$B:$B,'[10]Cells Huawei 19042026 15h'!$B:$B,"")</f>
        <v/>
      </c>
      <c r="AV1559" s="9" t="str">
        <f>_xlfn.XLOOKUP(B1559,'[11]cells down 19042026 9H40'!$B:$B,'[11]cells down 19042026 9H40'!$B:$B,"")</f>
        <v/>
      </c>
    </row>
    <row r="1560" spans="1:48" hidden="1" x14ac:dyDescent="0.3">
      <c r="A1560" s="1" t="s">
        <v>829</v>
      </c>
      <c r="B1560" s="1" t="s">
        <v>830</v>
      </c>
      <c r="C1560" s="3" t="str">
        <f>_xlfn.XLOOKUP(B1560,'[1]daily break down'!$D:$D,'[1]daily break down'!$E:$E,"")</f>
        <v>Douala</v>
      </c>
      <c r="D1560" s="1" t="s">
        <v>21</v>
      </c>
      <c r="E1560" s="1" t="s">
        <v>36</v>
      </c>
      <c r="F1560" s="3" t="s">
        <v>31</v>
      </c>
      <c r="G1560" s="1" t="s">
        <v>32</v>
      </c>
      <c r="H1560" s="29" t="str">
        <f>_xlfn.XLOOKUP(B1560,[2]CALCULATION!$B:$B,[2]CALCULATION!$H:$H,"")</f>
        <v>ZTE</v>
      </c>
      <c r="I1560" s="26">
        <v>0</v>
      </c>
      <c r="J1560" s="26">
        <v>0</v>
      </c>
      <c r="K1560" s="26">
        <v>0</v>
      </c>
      <c r="L1560" s="26">
        <v>0</v>
      </c>
      <c r="M1560" s="26">
        <v>0</v>
      </c>
      <c r="N1560" s="26">
        <v>0</v>
      </c>
      <c r="O1560" s="26">
        <v>0</v>
      </c>
      <c r="P1560" s="114" t="s">
        <v>6364</v>
      </c>
      <c r="Q1560" s="42" t="s">
        <v>5538</v>
      </c>
      <c r="R1560" s="42"/>
      <c r="S1560" s="41" t="str" cm="1">
        <f t="array" ref="S1560">IFERROR(_xlfn.IFS(
U1560="MPR ISSUE","PDH",
U1560="BSS Hardware Issue","BSS",
U1560="Sites strategiques, MLL, Pylone, etc.","ENVTECH",
U1560="AKTIVCO DEFAUT GE &amp; POWER Cabinet","AKTIVCO",
U1560="AKTIVCO Coupure ENEO &amp; Baisse de tension","AKTIVCO GRID ONLY",
U1560="Coupure ENEO &amp; Baisse de tension","IHS GRID ONLY",
U1560="Defaut GE &amp; POWER Cabinet","IHS",
U1560="Sharing","Partners",
U1560="Sites strategiques &amp; DataCenter","SST &amp; DC",
U1560="Exclu","Exclu",
U1560="SAT","SAT",
U1560="SPARE-ISSUE","SPARE-ISSUE",
U1560="Fiber CAmtel","TRANS_FO_CAMTEL",
U1560="Fiber AOF","Fiber AOF",
U1560="Projet OCM (HUAWEI)","TRAVAUX-HUAWEI",
U1560="Projet OCM (NOKIA)","TRAVAUX-NOKIA",
U1560="ACCESS-ISSUE","ACCESS-ISSUE",
U1560="Projet OCM (ZTE, NOKIA, autres projets)","TRAVAUX OCM",
U1560="No root CAuse","No root cause",
U1560="ODU HS","PDH",
U1560="IP &amp; VLAN","PDH",
U1560="Warehouse HUAWEI","SPARE-ISSUE",
U1560="SPARE-HS","SPARE-ISSUE",
U1560="Power Telco","BSS",U1560="no impacts","no impacts"
),"")</f>
        <v>No root cause</v>
      </c>
      <c r="T1560" s="41" t="str" cm="1">
        <f t="array" ref="T1560">IFERROR(_xlfn.IFS(
U1560="MPR ISSUE","TX ISSUE",
U1560="BSS Hardware Issue","RAN ISSUE",
U1560="Sites strategiques, MLL, Pylone, etc.","ENVTECH",
U1560="AKTIVCO DEFAUT GE &amp; POWER Cabinet","POWER ISSUE",
U1560="AKTIVCO Coupure ENEO &amp; Baisse de tension","POWER ISSUE",
U1560="Coupure ENEO &amp; Baisse de tension","POWER ISSUE",
U1560="Defaut GE &amp; POWER Cabinet","POWER ISSUE",
U1560="Sharing","POWER ISSUE",
U1560="Sites strategiques &amp; DataCenter","POWER ISSUE",
U1560="Exclu","Exclu",
U1560="SAT","TX ISSUE",
U1560="SPARE-ISSUE","SPARE-ISSUE",
U1560="Fiber CAmtel","TX ISSUE",
U1560="Fiber AOF","TX ISSUE",
U1560="Projet OCM (HUAWEI)","TRAVAUX-HUAWEI",
U1560="Projet OCM (NOKIA)","TRAVAUX -NOKIA",
U1560="ACCESS-ISSUE","ACCESS-ISSUE",
U1560="Projet OCM (ZTE, NOKIA, autres projets)","TRAVAUX OCM",
U1560="No root CAuse","No root cause",
U1560="ODU HS","TX ISSUE",
U1560="IP &amp; VLAN","TX ISSUE",
U1560="Warehouse HUAWEI","SPARE-ISSUE",
U1560="SPARE-HS","SPARE-ISSUE",
U1560="Power Telco","RAN ISSUE",U1560="no impacts","no impacts"
),"")</f>
        <v>No root cause</v>
      </c>
      <c r="U1560" s="68" t="s">
        <v>5691</v>
      </c>
      <c r="V1560" s="41" t="str" cm="1">
        <f t="array" ref="V1560">IFERROR(_xlfn.IFS(
U1560="MPR ISSUE","ACTIVE",
U1560="BSS Hardware Issue","ACTIVE",
U1560="Sites strategiques, MLL, Pylone, etc.","PASSIVE",
U1560="AKTIVCO DEFAUT GE &amp; POWER Cabinet","PASSIVE",
U1560="AKTIVCO Coupure ENEO &amp; Baisse de tension","PASSIVE",
U1560="Coupure ENEO &amp; Baisse de tension","PASSIVE",
U1560="Defaut GE &amp; POWER Cabinet","PASSIVE",
U1560="Sharing","PASSIVE",
U1560="Sites strategiques &amp; DataCenter","PASSIVE",
U1560="Exclu","Exclu",
U1560="SAT","ACTIVE",
U1560="SPARE-ISSUE","SPARE-ISSUE",
U1560="Fiber CAmtel","ACTIVE",
U1560="Fiber AOF","ACTIVE",
U1560="Projet OCM (HUAWEI)","PLANNED WORKS",
U1560="Projet OCM (NOKIA)","PLANNED WORKS",
U1560="ACCESS-ISSUE","ACCESS-ISSUE",
U1560="Projet OCM (ZTE, NOKIA, autres projets)","PLANNED WORKS",
U1560="No root CAuse","No root cause",
U1560="ODU HS","ACTIVE",
U1560="IP &amp; VLAN","ACTIVE",
U1560="Warehouse HUAWEI","SPARE-ISSUE",
U1560="SPARE-HS","SPARE-ISSUE",
U1560="Power Telco","ACTIVE", U1560="no impacts","no impacts"
),"")</f>
        <v>No root cause</v>
      </c>
      <c r="W1560" s="113"/>
      <c r="X1560" s="113"/>
      <c r="Y1560" s="113"/>
      <c r="Z1560" s="113"/>
      <c r="AA1560" s="113"/>
      <c r="AB1560" s="17" t="s">
        <v>5465</v>
      </c>
      <c r="AC1560" s="17" t="str">
        <f>_xlfn.XLOOKUP(B1560,'INCIDENT-04-27-2026'!E:E,'INCIDENT-04-27-2026'!F:F,"")</f>
        <v/>
      </c>
      <c r="AD1560" s="9"/>
      <c r="AE1560" s="7" t="s">
        <v>5465</v>
      </c>
      <c r="AF1560" s="6" t="str">
        <f>_xlfn.XLOOKUP(B1560,'[13]Input_27-04'!$B:$B,'[13]Input_27-04'!$M:$M,"")</f>
        <v/>
      </c>
      <c r="AG1560" s="7"/>
      <c r="AH1560" s="3"/>
      <c r="AI1560" s="18" t="str">
        <f>_xlfn.XLOOKUP(B1560,'[3]Cells Huawei 27042026 10h'!$B:$B,'[3]Cells Huawei 27042026 10h'!$T:$T,"")</f>
        <v/>
      </c>
      <c r="AJ1560" s="18" t="str">
        <f>_xlfn.XLOOKUP(B1560,'[3]Cells Huawei 27042026 15h'!$B:$B,'[3]Cells Huawei 27042026 15h'!$T:$T,"")</f>
        <v/>
      </c>
      <c r="AK1560" s="18" t="str">
        <f>_xlfn.XLOOKUP(B1560,'[4]cells down 27042026 11h28'!$B:$B,'[4]cells down 27042026 11h28'!$R:$R,"")</f>
        <v/>
      </c>
      <c r="AL1560" s="18" t="str">
        <f>_xlfn.XLOOKUP(B1560,'[4]cells down 27042026 18h01'!$B:$B,'[4]cells down 27042026 18h01'!$R:$R,"")</f>
        <v/>
      </c>
      <c r="AM1560" s="18" t="str">
        <f>_xlfn.XLOOKUP(B1560,'[5]cell downs 27042026 11h'!$B:$B,'[5]cell downs 27042026 11h'!$R:$R,"")</f>
        <v/>
      </c>
      <c r="AN1560" s="18" t="str">
        <f>_xlfn.XLOOKUP(B1560,'[5]cell downs 27042026 17h40'!$B:$B,'[5]cell downs 27042026 17h40'!$R:$R,"")</f>
        <v/>
      </c>
      <c r="AO1560" s="18" t="str">
        <f>_xlfn.XLOOKUP(B1560,'[6]ALL SITES DOWN'!$D:$D,'[6]ALL SITES DOWN'!$J:$J,"")</f>
        <v/>
      </c>
      <c r="AP1560" s="18" t="str">
        <f>_xlfn.XLOOKUP(B1560,'[7]ALL SITES DOWN'!$D:$D,'[7]ALL SITES DOWN'!$J:$J,"")</f>
        <v/>
      </c>
      <c r="AQ1560" s="9" t="str">
        <f>_xlfn.XLOOKUP(B1560,[8]sheet1!$AC:$AC,[8]sheet1!$AF:$AF,"")</f>
        <v/>
      </c>
      <c r="AR1560" s="14"/>
      <c r="AS1560" s="14" t="s">
        <v>5465</v>
      </c>
      <c r="AT1560" s="14" t="str">
        <f>_xlfn.XLOOKUP(B1560,'[9]cell downs 18042026 17h'!$B:$B,'[9]cell downs 18042026 17h'!$B:$B,"")</f>
        <v/>
      </c>
      <c r="AU1560" s="14" t="str">
        <f>_xlfn.XLOOKUP(B1560,'[10]Cells Huawei 19042026 15h'!$B:$B,'[10]Cells Huawei 19042026 15h'!$B:$B,"")</f>
        <v/>
      </c>
      <c r="AV1560" s="9" t="str">
        <f>_xlfn.XLOOKUP(B1560,'[11]cells down 19042026 9H40'!$B:$B,'[11]cells down 19042026 9H40'!$B:$B,"")</f>
        <v/>
      </c>
    </row>
    <row r="1561" spans="1:48" hidden="1" x14ac:dyDescent="0.3">
      <c r="A1561" s="1" t="s">
        <v>2536</v>
      </c>
      <c r="B1561" s="8" t="s">
        <v>2537</v>
      </c>
      <c r="C1561" s="3" t="str">
        <f>_xlfn.XLOOKUP(B1561,'[1]daily break down'!$D:$D,'[1]daily break down'!$E:$E,"")</f>
        <v>Douala</v>
      </c>
      <c r="D1561" s="1" t="s">
        <v>21</v>
      </c>
      <c r="E1561" s="1" t="s">
        <v>30</v>
      </c>
      <c r="F1561" s="3" t="s">
        <v>31</v>
      </c>
      <c r="G1561" s="1" t="s">
        <v>32</v>
      </c>
      <c r="H1561" s="29" t="str">
        <f>_xlfn.XLOOKUP(B1561,[2]CALCULATION!$B:$B,[2]CALCULATION!$H:$H,"")</f>
        <v>ZTE</v>
      </c>
      <c r="I1561" s="26">
        <v>0</v>
      </c>
      <c r="J1561" s="26">
        <v>0</v>
      </c>
      <c r="K1561" s="26">
        <v>0</v>
      </c>
      <c r="L1561" s="26">
        <v>0</v>
      </c>
      <c r="M1561" s="26">
        <v>0</v>
      </c>
      <c r="N1561" s="26">
        <v>0</v>
      </c>
      <c r="O1561" s="26">
        <v>0</v>
      </c>
      <c r="P1561" s="114" t="s">
        <v>6364</v>
      </c>
      <c r="Q1561" s="42" t="s">
        <v>5538</v>
      </c>
      <c r="R1561" s="42"/>
      <c r="S1561" s="41" t="str" cm="1">
        <f t="array" ref="S1561">IFERROR(_xlfn.IFS(
U1561="MPR ISSUE","PDH",
U1561="BSS Hardware Issue","BSS",
U1561="Sites strategiques, MLL, Pylone, etc.","ENVTECH",
U1561="AKTIVCO DEFAUT GE &amp; POWER Cabinet","AKTIVCO",
U1561="AKTIVCO Coupure ENEO &amp; Baisse de tension","AKTIVCO GRID ONLY",
U1561="Coupure ENEO &amp; Baisse de tension","IHS GRID ONLY",
U1561="Defaut GE &amp; POWER Cabinet","IHS",
U1561="Sharing","Partners",
U1561="Sites strategiques &amp; DataCenter","SST &amp; DC",
U1561="Exclu","Exclu",
U1561="SAT","SAT",
U1561="SPARE-ISSUE","SPARE-ISSUE",
U1561="Fiber CAmtel","TRANS_FO_CAMTEL",
U1561="Fiber AOF","Fiber AOF",
U1561="Projet OCM (HUAWEI)","TRAVAUX-HUAWEI",
U1561="Projet OCM (NOKIA)","TRAVAUX-NOKIA",
U1561="ACCESS-ISSUE","ACCESS-ISSUE",
U1561="Projet OCM (ZTE, NOKIA, autres projets)","TRAVAUX OCM",
U1561="No root CAuse","No root cause",
U1561="ODU HS","PDH",
U1561="IP &amp; VLAN","PDH",
U1561="Warehouse HUAWEI","SPARE-ISSUE",
U1561="SPARE-HS","SPARE-ISSUE",
U1561="Power Telco","BSS",U1561="no impacts","no impacts"
),"")</f>
        <v>No root cause</v>
      </c>
      <c r="T1561" s="41" t="str" cm="1">
        <f t="array" ref="T1561">IFERROR(_xlfn.IFS(
U1561="MPR ISSUE","TX ISSUE",
U1561="BSS Hardware Issue","RAN ISSUE",
U1561="Sites strategiques, MLL, Pylone, etc.","ENVTECH",
U1561="AKTIVCO DEFAUT GE &amp; POWER Cabinet","POWER ISSUE",
U1561="AKTIVCO Coupure ENEO &amp; Baisse de tension","POWER ISSUE",
U1561="Coupure ENEO &amp; Baisse de tension","POWER ISSUE",
U1561="Defaut GE &amp; POWER Cabinet","POWER ISSUE",
U1561="Sharing","POWER ISSUE",
U1561="Sites strategiques &amp; DataCenter","POWER ISSUE",
U1561="Exclu","Exclu",
U1561="SAT","TX ISSUE",
U1561="SPARE-ISSUE","SPARE-ISSUE",
U1561="Fiber CAmtel","TX ISSUE",
U1561="Fiber AOF","TX ISSUE",
U1561="Projet OCM (HUAWEI)","TRAVAUX-HUAWEI",
U1561="Projet OCM (NOKIA)","TRAVAUX -NOKIA",
U1561="ACCESS-ISSUE","ACCESS-ISSUE",
U1561="Projet OCM (ZTE, NOKIA, autres projets)","TRAVAUX OCM",
U1561="No root CAuse","No root cause",
U1561="ODU HS","TX ISSUE",
U1561="IP &amp; VLAN","TX ISSUE",
U1561="Warehouse HUAWEI","SPARE-ISSUE",
U1561="SPARE-HS","SPARE-ISSUE",
U1561="Power Telco","RAN ISSUE",U1561="no impacts","no impacts"
),"")</f>
        <v>No root cause</v>
      </c>
      <c r="U1561" s="68" t="s">
        <v>5691</v>
      </c>
      <c r="V1561" s="41" t="str" cm="1">
        <f t="array" ref="V1561">IFERROR(_xlfn.IFS(
U1561="MPR ISSUE","ACTIVE",
U1561="BSS Hardware Issue","ACTIVE",
U1561="Sites strategiques, MLL, Pylone, etc.","PASSIVE",
U1561="AKTIVCO DEFAUT GE &amp; POWER Cabinet","PASSIVE",
U1561="AKTIVCO Coupure ENEO &amp; Baisse de tension","PASSIVE",
U1561="Coupure ENEO &amp; Baisse de tension","PASSIVE",
U1561="Defaut GE &amp; POWER Cabinet","PASSIVE",
U1561="Sharing","PASSIVE",
U1561="Sites strategiques &amp; DataCenter","PASSIVE",
U1561="Exclu","Exclu",
U1561="SAT","ACTIVE",
U1561="SPARE-ISSUE","SPARE-ISSUE",
U1561="Fiber CAmtel","ACTIVE",
U1561="Fiber AOF","ACTIVE",
U1561="Projet OCM (HUAWEI)","PLANNED WORKS",
U1561="Projet OCM (NOKIA)","PLANNED WORKS",
U1561="ACCESS-ISSUE","ACCESS-ISSUE",
U1561="Projet OCM (ZTE, NOKIA, autres projets)","PLANNED WORKS",
U1561="No root CAuse","No root cause",
U1561="ODU HS","ACTIVE",
U1561="IP &amp; VLAN","ACTIVE",
U1561="Warehouse HUAWEI","SPARE-ISSUE",
U1561="SPARE-HS","SPARE-ISSUE",
U1561="Power Telco","ACTIVE", U1561="no impacts","no impacts"
),"")</f>
        <v>No root cause</v>
      </c>
      <c r="W1561" s="113"/>
      <c r="X1561" s="113"/>
      <c r="Y1561" s="113"/>
      <c r="Z1561" s="113"/>
      <c r="AA1561" s="113"/>
      <c r="AB1561" s="17" t="s">
        <v>5465</v>
      </c>
      <c r="AC1561" s="17" t="str">
        <f>_xlfn.XLOOKUP(B1561,'INCIDENT-04-27-2026'!E:E,'INCIDENT-04-27-2026'!F:F,"")</f>
        <v/>
      </c>
      <c r="AD1561" s="9"/>
      <c r="AE1561" s="7" t="s">
        <v>5465</v>
      </c>
      <c r="AF1561" s="6" t="str">
        <f>_xlfn.XLOOKUP(B1561,'[13]Input_27-04'!$B:$B,'[13]Input_27-04'!$M:$M,"")</f>
        <v/>
      </c>
      <c r="AG1561" s="7"/>
      <c r="AH1561" s="3"/>
      <c r="AI1561" s="18" t="str">
        <f>_xlfn.XLOOKUP(B1561,'[3]Cells Huawei 27042026 10h'!$B:$B,'[3]Cells Huawei 27042026 10h'!$T:$T,"")</f>
        <v/>
      </c>
      <c r="AJ1561" s="18" t="str">
        <f>_xlfn.XLOOKUP(B1561,'[3]Cells Huawei 27042026 15h'!$B:$B,'[3]Cells Huawei 27042026 15h'!$T:$T,"")</f>
        <v/>
      </c>
      <c r="AK1561" s="18" t="str">
        <f>_xlfn.XLOOKUP(B1561,'[4]cells down 27042026 11h28'!$B:$B,'[4]cells down 27042026 11h28'!$R:$R,"")</f>
        <v/>
      </c>
      <c r="AL1561" s="18" t="str">
        <f>_xlfn.XLOOKUP(B1561,'[4]cells down 27042026 18h01'!$B:$B,'[4]cells down 27042026 18h01'!$R:$R,"")</f>
        <v/>
      </c>
      <c r="AM1561" s="18" t="str">
        <f>_xlfn.XLOOKUP(B1561,'[5]cell downs 27042026 11h'!$B:$B,'[5]cell downs 27042026 11h'!$R:$R,"")</f>
        <v/>
      </c>
      <c r="AN1561" s="18" t="str">
        <f>_xlfn.XLOOKUP(B1561,'[5]cell downs 27042026 17h40'!$B:$B,'[5]cell downs 27042026 17h40'!$R:$R,"")</f>
        <v/>
      </c>
      <c r="AO1561" s="18" t="str">
        <f>_xlfn.XLOOKUP(B1561,'[6]ALL SITES DOWN'!$D:$D,'[6]ALL SITES DOWN'!$J:$J,"")</f>
        <v/>
      </c>
      <c r="AP1561" s="18" t="str">
        <f>_xlfn.XLOOKUP(B1561,'[7]ALL SITES DOWN'!$D:$D,'[7]ALL SITES DOWN'!$J:$J,"")</f>
        <v/>
      </c>
      <c r="AQ1561" s="9" t="str">
        <f>_xlfn.XLOOKUP(B1561,[8]sheet1!$AC:$AC,[8]sheet1!$AF:$AF,"")</f>
        <v/>
      </c>
      <c r="AR1561" s="14"/>
      <c r="AS1561" s="14" t="s">
        <v>5465</v>
      </c>
      <c r="AT1561" s="14" t="str">
        <f>_xlfn.XLOOKUP(B1561,'[9]cell downs 18042026 17h'!$B:$B,'[9]cell downs 18042026 17h'!$B:$B,"")</f>
        <v/>
      </c>
      <c r="AU1561" s="14" t="str">
        <f>_xlfn.XLOOKUP(B1561,'[10]Cells Huawei 19042026 15h'!$B:$B,'[10]Cells Huawei 19042026 15h'!$B:$B,"")</f>
        <v/>
      </c>
      <c r="AV1561" s="9" t="str">
        <f>_xlfn.XLOOKUP(B1561,'[11]cells down 19042026 9H40'!$B:$B,'[11]cells down 19042026 9H40'!$B:$B,"")</f>
        <v/>
      </c>
    </row>
    <row r="1562" spans="1:48" hidden="1" x14ac:dyDescent="0.3">
      <c r="A1562" s="1" t="s">
        <v>3011</v>
      </c>
      <c r="B1562" s="8" t="s">
        <v>3012</v>
      </c>
      <c r="C1562" s="3" t="str">
        <f>_xlfn.XLOOKUP(B1562,'[1]daily break down'!$D:$D,'[1]daily break down'!$E:$E,"")</f>
        <v>Douala</v>
      </c>
      <c r="D1562" s="1" t="s">
        <v>21</v>
      </c>
      <c r="E1562" s="1" t="s">
        <v>30</v>
      </c>
      <c r="F1562" s="3" t="s">
        <v>31</v>
      </c>
      <c r="G1562" s="1" t="s">
        <v>32</v>
      </c>
      <c r="H1562" s="29" t="str">
        <f>_xlfn.XLOOKUP(B1562,[2]CALCULATION!$B:$B,[2]CALCULATION!$H:$H,"")</f>
        <v>ZTE</v>
      </c>
      <c r="I1562" s="26">
        <v>0</v>
      </c>
      <c r="J1562" s="26">
        <v>0</v>
      </c>
      <c r="K1562" s="26">
        <v>0</v>
      </c>
      <c r="L1562" s="26">
        <v>0</v>
      </c>
      <c r="M1562" s="26">
        <v>0</v>
      </c>
      <c r="N1562" s="26">
        <v>0</v>
      </c>
      <c r="O1562" s="26">
        <v>0</v>
      </c>
      <c r="P1562" s="114" t="s">
        <v>6364</v>
      </c>
      <c r="Q1562" s="42" t="s">
        <v>5538</v>
      </c>
      <c r="R1562" s="42"/>
      <c r="S1562" s="41" t="str" cm="1">
        <f t="array" ref="S1562">IFERROR(_xlfn.IFS(
U1562="MPR ISSUE","PDH",
U1562="BSS Hardware Issue","BSS",
U1562="Sites strategiques, MLL, Pylone, etc.","ENVTECH",
U1562="AKTIVCO DEFAUT GE &amp; POWER Cabinet","AKTIVCO",
U1562="AKTIVCO Coupure ENEO &amp; Baisse de tension","AKTIVCO GRID ONLY",
U1562="Coupure ENEO &amp; Baisse de tension","IHS GRID ONLY",
U1562="Defaut GE &amp; POWER Cabinet","IHS",
U1562="Sharing","Partners",
U1562="Sites strategiques &amp; DataCenter","SST &amp; DC",
U1562="Exclu","Exclu",
U1562="SAT","SAT",
U1562="SPARE-ISSUE","SPARE-ISSUE",
U1562="Fiber CAmtel","TRANS_FO_CAMTEL",
U1562="Fiber AOF","Fiber AOF",
U1562="Projet OCM (HUAWEI)","TRAVAUX-HUAWEI",
U1562="Projet OCM (NOKIA)","TRAVAUX-NOKIA",
U1562="ACCESS-ISSUE","ACCESS-ISSUE",
U1562="Projet OCM (ZTE, NOKIA, autres projets)","TRAVAUX OCM",
U1562="No root CAuse","No root cause",
U1562="ODU HS","PDH",
U1562="IP &amp; VLAN","PDH",
U1562="Warehouse HUAWEI","SPARE-ISSUE",
U1562="SPARE-HS","SPARE-ISSUE",
U1562="Power Telco","BSS",U1562="no impacts","no impacts"
),"")</f>
        <v>No root cause</v>
      </c>
      <c r="T1562" s="41" t="str" cm="1">
        <f t="array" ref="T1562">IFERROR(_xlfn.IFS(
U1562="MPR ISSUE","TX ISSUE",
U1562="BSS Hardware Issue","RAN ISSUE",
U1562="Sites strategiques, MLL, Pylone, etc.","ENVTECH",
U1562="AKTIVCO DEFAUT GE &amp; POWER Cabinet","POWER ISSUE",
U1562="AKTIVCO Coupure ENEO &amp; Baisse de tension","POWER ISSUE",
U1562="Coupure ENEO &amp; Baisse de tension","POWER ISSUE",
U1562="Defaut GE &amp; POWER Cabinet","POWER ISSUE",
U1562="Sharing","POWER ISSUE",
U1562="Sites strategiques &amp; DataCenter","POWER ISSUE",
U1562="Exclu","Exclu",
U1562="SAT","TX ISSUE",
U1562="SPARE-ISSUE","SPARE-ISSUE",
U1562="Fiber CAmtel","TX ISSUE",
U1562="Fiber AOF","TX ISSUE",
U1562="Projet OCM (HUAWEI)","TRAVAUX-HUAWEI",
U1562="Projet OCM (NOKIA)","TRAVAUX -NOKIA",
U1562="ACCESS-ISSUE","ACCESS-ISSUE",
U1562="Projet OCM (ZTE, NOKIA, autres projets)","TRAVAUX OCM",
U1562="No root CAuse","No root cause",
U1562="ODU HS","TX ISSUE",
U1562="IP &amp; VLAN","TX ISSUE",
U1562="Warehouse HUAWEI","SPARE-ISSUE",
U1562="SPARE-HS","SPARE-ISSUE",
U1562="Power Telco","RAN ISSUE",U1562="no impacts","no impacts"
),"")</f>
        <v>No root cause</v>
      </c>
      <c r="U1562" s="68" t="s">
        <v>5691</v>
      </c>
      <c r="V1562" s="41" t="str" cm="1">
        <f t="array" ref="V1562">IFERROR(_xlfn.IFS(
U1562="MPR ISSUE","ACTIVE",
U1562="BSS Hardware Issue","ACTIVE",
U1562="Sites strategiques, MLL, Pylone, etc.","PASSIVE",
U1562="AKTIVCO DEFAUT GE &amp; POWER Cabinet","PASSIVE",
U1562="AKTIVCO Coupure ENEO &amp; Baisse de tension","PASSIVE",
U1562="Coupure ENEO &amp; Baisse de tension","PASSIVE",
U1562="Defaut GE &amp; POWER Cabinet","PASSIVE",
U1562="Sharing","PASSIVE",
U1562="Sites strategiques &amp; DataCenter","PASSIVE",
U1562="Exclu","Exclu",
U1562="SAT","ACTIVE",
U1562="SPARE-ISSUE","SPARE-ISSUE",
U1562="Fiber CAmtel","ACTIVE",
U1562="Fiber AOF","ACTIVE",
U1562="Projet OCM (HUAWEI)","PLANNED WORKS",
U1562="Projet OCM (NOKIA)","PLANNED WORKS",
U1562="ACCESS-ISSUE","ACCESS-ISSUE",
U1562="Projet OCM (ZTE, NOKIA, autres projets)","PLANNED WORKS",
U1562="No root CAuse","No root cause",
U1562="ODU HS","ACTIVE",
U1562="IP &amp; VLAN","ACTIVE",
U1562="Warehouse HUAWEI","SPARE-ISSUE",
U1562="SPARE-HS","SPARE-ISSUE",
U1562="Power Telco","ACTIVE", U1562="no impacts","no impacts"
),"")</f>
        <v>No root cause</v>
      </c>
      <c r="W1562" s="113"/>
      <c r="X1562" s="113"/>
      <c r="Y1562" s="113"/>
      <c r="Z1562" s="113"/>
      <c r="AA1562" s="113"/>
      <c r="AB1562" s="17" t="s">
        <v>5465</v>
      </c>
      <c r="AC1562" s="17" t="str">
        <f>_xlfn.XLOOKUP(B1562,'INCIDENT-04-27-2026'!E:E,'INCIDENT-04-27-2026'!F:F,"")</f>
        <v/>
      </c>
      <c r="AD1562" s="9"/>
      <c r="AE1562" s="7" t="s">
        <v>5465</v>
      </c>
      <c r="AF1562" s="6" t="str">
        <f>_xlfn.XLOOKUP(B1562,'[13]Input_27-04'!$B:$B,'[13]Input_27-04'!$M:$M,"")</f>
        <v/>
      </c>
      <c r="AG1562" s="7"/>
      <c r="AH1562" s="3"/>
      <c r="AI1562" s="18" t="str">
        <f>_xlfn.XLOOKUP(B1562,'[3]Cells Huawei 27042026 10h'!$B:$B,'[3]Cells Huawei 27042026 10h'!$T:$T,"")</f>
        <v/>
      </c>
      <c r="AJ1562" s="18" t="str">
        <f>_xlfn.XLOOKUP(B1562,'[3]Cells Huawei 27042026 15h'!$B:$B,'[3]Cells Huawei 27042026 15h'!$T:$T,"")</f>
        <v/>
      </c>
      <c r="AK1562" s="18" t="str">
        <f>_xlfn.XLOOKUP(B1562,'[4]cells down 27042026 11h28'!$B:$B,'[4]cells down 27042026 11h28'!$R:$R,"")</f>
        <v/>
      </c>
      <c r="AL1562" s="18" t="str">
        <f>_xlfn.XLOOKUP(B1562,'[4]cells down 27042026 18h01'!$B:$B,'[4]cells down 27042026 18h01'!$R:$R,"")</f>
        <v/>
      </c>
      <c r="AM1562" s="18" t="str">
        <f>_xlfn.XLOOKUP(B1562,'[5]cell downs 27042026 11h'!$B:$B,'[5]cell downs 27042026 11h'!$R:$R,"")</f>
        <v/>
      </c>
      <c r="AN1562" s="18" t="str">
        <f>_xlfn.XLOOKUP(B1562,'[5]cell downs 27042026 17h40'!$B:$B,'[5]cell downs 27042026 17h40'!$R:$R,"")</f>
        <v/>
      </c>
      <c r="AO1562" s="18" t="str">
        <f>_xlfn.XLOOKUP(B1562,'[6]ALL SITES DOWN'!$D:$D,'[6]ALL SITES DOWN'!$J:$J,"")</f>
        <v/>
      </c>
      <c r="AP1562" s="18" t="str">
        <f>_xlfn.XLOOKUP(B1562,'[7]ALL SITES DOWN'!$D:$D,'[7]ALL SITES DOWN'!$J:$J,"")</f>
        <v/>
      </c>
      <c r="AQ1562" s="9" t="str">
        <f>_xlfn.XLOOKUP(B1562,[8]sheet1!$AC:$AC,[8]sheet1!$AF:$AF,"")</f>
        <v/>
      </c>
      <c r="AR1562" s="14"/>
      <c r="AS1562" s="14" t="s">
        <v>5465</v>
      </c>
      <c r="AT1562" s="14" t="str">
        <f>_xlfn.XLOOKUP(B1562,'[9]cell downs 18042026 17h'!$B:$B,'[9]cell downs 18042026 17h'!$B:$B,"")</f>
        <v/>
      </c>
      <c r="AU1562" s="14" t="str">
        <f>_xlfn.XLOOKUP(B1562,'[10]Cells Huawei 19042026 15h'!$B:$B,'[10]Cells Huawei 19042026 15h'!$B:$B,"")</f>
        <v/>
      </c>
      <c r="AV1562" s="9" t="str">
        <f>_xlfn.XLOOKUP(B1562,'[11]cells down 19042026 9H40'!$B:$B,'[11]cells down 19042026 9H40'!$B:$B,"")</f>
        <v/>
      </c>
    </row>
    <row r="1563" spans="1:48" hidden="1" x14ac:dyDescent="0.3">
      <c r="A1563" s="1" t="s">
        <v>3133</v>
      </c>
      <c r="B1563" s="8" t="s">
        <v>3134</v>
      </c>
      <c r="C1563" s="3" t="str">
        <f>_xlfn.XLOOKUP(B1563,'[1]daily break down'!$D:$D,'[1]daily break down'!$E:$E,"")</f>
        <v>Bafoussam</v>
      </c>
      <c r="D1563" s="1" t="s">
        <v>21</v>
      </c>
      <c r="E1563" s="1" t="s">
        <v>30</v>
      </c>
      <c r="F1563" s="3" t="s">
        <v>102</v>
      </c>
      <c r="G1563" s="1" t="s">
        <v>299</v>
      </c>
      <c r="H1563" s="27" t="str">
        <f>_xlfn.XLOOKUP(B1563,[2]CALCULATION!$B:$B,[2]CALCULATION!$H:$H,"")</f>
        <v>Huawei</v>
      </c>
      <c r="I1563" s="26">
        <v>0</v>
      </c>
      <c r="J1563" s="26">
        <v>0</v>
      </c>
      <c r="K1563" s="26">
        <v>0</v>
      </c>
      <c r="L1563" s="26">
        <v>0</v>
      </c>
      <c r="M1563" s="26">
        <v>0</v>
      </c>
      <c r="N1563" s="26">
        <v>0</v>
      </c>
      <c r="O1563" s="26">
        <v>0</v>
      </c>
      <c r="P1563" s="114" t="s">
        <v>6364</v>
      </c>
      <c r="Q1563" s="42" t="s">
        <v>5538</v>
      </c>
      <c r="R1563" s="42"/>
      <c r="S1563" s="41" t="str" cm="1">
        <f t="array" ref="S1563">IFERROR(_xlfn.IFS(
U1563="MPR ISSUE","PDH",
U1563="BSS Hardware Issue","BSS",
U1563="Sites strategiques, MLL, Pylone, etc.","ENVTECH",
U1563="AKTIVCO DEFAUT GE &amp; POWER Cabinet","AKTIVCO",
U1563="AKTIVCO Coupure ENEO &amp; Baisse de tension","AKTIVCO GRID ONLY",
U1563="Coupure ENEO &amp; Baisse de tension","IHS GRID ONLY",
U1563="Defaut GE &amp; POWER Cabinet","IHS",
U1563="Sharing","Partners",
U1563="Sites strategiques &amp; DataCenter","SST &amp; DC",
U1563="Exclu","Exclu",
U1563="SAT","SAT",
U1563="SPARE-ISSUE","SPARE-ISSUE",
U1563="Fiber CAmtel","TRANS_FO_CAMTEL",
U1563="Fiber AOF","Fiber AOF",
U1563="Projet OCM (HUAWEI)","TRAVAUX-HUAWEI",
U1563="Projet OCM (NOKIA)","TRAVAUX-NOKIA",
U1563="ACCESS-ISSUE","ACCESS-ISSUE",
U1563="Projet OCM (ZTE, NOKIA, autres projets)","TRAVAUX OCM",
U1563="No root CAuse","No root cause",
U1563="ODU HS","PDH",
U1563="IP &amp; VLAN","PDH",
U1563="Warehouse HUAWEI","SPARE-ISSUE",
U1563="SPARE-HS","SPARE-ISSUE",
U1563="Power Telco","BSS",U1563="no impacts","no impacts"
),"")</f>
        <v>No root cause</v>
      </c>
      <c r="T1563" s="41" t="str" cm="1">
        <f t="array" ref="T1563">IFERROR(_xlfn.IFS(
U1563="MPR ISSUE","TX ISSUE",
U1563="BSS Hardware Issue","RAN ISSUE",
U1563="Sites strategiques, MLL, Pylone, etc.","ENVTECH",
U1563="AKTIVCO DEFAUT GE &amp; POWER Cabinet","POWER ISSUE",
U1563="AKTIVCO Coupure ENEO &amp; Baisse de tension","POWER ISSUE",
U1563="Coupure ENEO &amp; Baisse de tension","POWER ISSUE",
U1563="Defaut GE &amp; POWER Cabinet","POWER ISSUE",
U1563="Sharing","POWER ISSUE",
U1563="Sites strategiques &amp; DataCenter","POWER ISSUE",
U1563="Exclu","Exclu",
U1563="SAT","TX ISSUE",
U1563="SPARE-ISSUE","SPARE-ISSUE",
U1563="Fiber CAmtel","TX ISSUE",
U1563="Fiber AOF","TX ISSUE",
U1563="Projet OCM (HUAWEI)","TRAVAUX-HUAWEI",
U1563="Projet OCM (NOKIA)","TRAVAUX -NOKIA",
U1563="ACCESS-ISSUE","ACCESS-ISSUE",
U1563="Projet OCM (ZTE, NOKIA, autres projets)","TRAVAUX OCM",
U1563="No root CAuse","No root cause",
U1563="ODU HS","TX ISSUE",
U1563="IP &amp; VLAN","TX ISSUE",
U1563="Warehouse HUAWEI","SPARE-ISSUE",
U1563="SPARE-HS","SPARE-ISSUE",
U1563="Power Telco","RAN ISSUE",U1563="no impacts","no impacts"
),"")</f>
        <v>No root cause</v>
      </c>
      <c r="U1563" s="68" t="s">
        <v>5691</v>
      </c>
      <c r="V1563" s="41" t="str" cm="1">
        <f t="array" ref="V1563">IFERROR(_xlfn.IFS(
U1563="MPR ISSUE","ACTIVE",
U1563="BSS Hardware Issue","ACTIVE",
U1563="Sites strategiques, MLL, Pylone, etc.","PASSIVE",
U1563="AKTIVCO DEFAUT GE &amp; POWER Cabinet","PASSIVE",
U1563="AKTIVCO Coupure ENEO &amp; Baisse de tension","PASSIVE",
U1563="Coupure ENEO &amp; Baisse de tension","PASSIVE",
U1563="Defaut GE &amp; POWER Cabinet","PASSIVE",
U1563="Sharing","PASSIVE",
U1563="Sites strategiques &amp; DataCenter","PASSIVE",
U1563="Exclu","Exclu",
U1563="SAT","ACTIVE",
U1563="SPARE-ISSUE","SPARE-ISSUE",
U1563="Fiber CAmtel","ACTIVE",
U1563="Fiber AOF","ACTIVE",
U1563="Projet OCM (HUAWEI)","PLANNED WORKS",
U1563="Projet OCM (NOKIA)","PLANNED WORKS",
U1563="ACCESS-ISSUE","ACCESS-ISSUE",
U1563="Projet OCM (ZTE, NOKIA, autres projets)","PLANNED WORKS",
U1563="No root CAuse","No root cause",
U1563="ODU HS","ACTIVE",
U1563="IP &amp; VLAN","ACTIVE",
U1563="Warehouse HUAWEI","SPARE-ISSUE",
U1563="SPARE-HS","SPARE-ISSUE",
U1563="Power Telco","ACTIVE", U1563="no impacts","no impacts"
),"")</f>
        <v>No root cause</v>
      </c>
      <c r="W1563" s="113"/>
      <c r="X1563" s="113"/>
      <c r="Y1563" s="113"/>
      <c r="Z1563" s="113"/>
      <c r="AA1563" s="113"/>
      <c r="AB1563" s="17" t="s">
        <v>5993</v>
      </c>
      <c r="AC1563" s="17" t="str">
        <f>_xlfn.XLOOKUP(B1563,'INCIDENT-04-27-2026'!E:E,'INCIDENT-04-27-2026'!F:F,"")</f>
        <v/>
      </c>
      <c r="AD1563" s="9"/>
      <c r="AE1563" s="7" t="s">
        <v>5465</v>
      </c>
      <c r="AF1563" s="6" t="str">
        <f>_xlfn.XLOOKUP(B1563,'[13]Input_27-04'!$B:$B,'[13]Input_27-04'!$M:$M,"")</f>
        <v/>
      </c>
      <c r="AG1563" s="7"/>
      <c r="AH1563" s="3"/>
      <c r="AI1563" s="18" t="str">
        <f>_xlfn.XLOOKUP(B1563,'[3]Cells Huawei 27042026 10h'!$B:$B,'[3]Cells Huawei 27042026 10h'!$T:$T,"")</f>
        <v/>
      </c>
      <c r="AJ1563" s="18" t="str">
        <f>_xlfn.XLOOKUP(B1563,'[3]Cells Huawei 27042026 15h'!$B:$B,'[3]Cells Huawei 27042026 15h'!$T:$T,"")</f>
        <v/>
      </c>
      <c r="AK1563" s="18" t="str">
        <f>_xlfn.XLOOKUP(B1563,'[4]cells down 27042026 11h28'!$B:$B,'[4]cells down 27042026 11h28'!$R:$R,"")</f>
        <v/>
      </c>
      <c r="AL1563" s="18" t="str">
        <f>_xlfn.XLOOKUP(B1563,'[4]cells down 27042026 18h01'!$B:$B,'[4]cells down 27042026 18h01'!$R:$R,"")</f>
        <v/>
      </c>
      <c r="AM1563" s="18" t="str">
        <f>_xlfn.XLOOKUP(B1563,'[5]cell downs 27042026 11h'!$B:$B,'[5]cell downs 27042026 11h'!$R:$R,"")</f>
        <v/>
      </c>
      <c r="AN1563" s="18" t="str">
        <f>_xlfn.XLOOKUP(B1563,'[5]cell downs 27042026 17h40'!$B:$B,'[5]cell downs 27042026 17h40'!$R:$R,"")</f>
        <v/>
      </c>
      <c r="AO1563" s="18" t="str">
        <f>_xlfn.XLOOKUP(B1563,'[6]ALL SITES DOWN'!$D:$D,'[6]ALL SITES DOWN'!$J:$J,"")</f>
        <v/>
      </c>
      <c r="AP1563" s="18" t="str">
        <f>_xlfn.XLOOKUP(B1563,'[7]ALL SITES DOWN'!$D:$D,'[7]ALL SITES DOWN'!$J:$J,"")</f>
        <v/>
      </c>
      <c r="AQ1563" s="9" t="str">
        <f>_xlfn.XLOOKUP(B1563,[8]sheet1!$AC:$AC,[8]sheet1!$AF:$AF,"")</f>
        <v>(04/27/2026 ticket):-INC-20260427-00008391…Others Transmission equipement fault</v>
      </c>
      <c r="AR1563" s="14"/>
      <c r="AS1563" s="14" t="s">
        <v>5465</v>
      </c>
      <c r="AT1563" s="14" t="str">
        <f>_xlfn.XLOOKUP(B1563,'[9]cell downs 18042026 17h'!$B:$B,'[9]cell downs 18042026 17h'!$B:$B,"")</f>
        <v/>
      </c>
      <c r="AU1563" s="14" t="str">
        <f>_xlfn.XLOOKUP(B1563,'[10]Cells Huawei 19042026 15h'!$B:$B,'[10]Cells Huawei 19042026 15h'!$B:$B,"")</f>
        <v/>
      </c>
      <c r="AV1563" s="9" t="str">
        <f>_xlfn.XLOOKUP(B1563,'[11]cells down 19042026 9H40'!$B:$B,'[11]cells down 19042026 9H40'!$B:$B,"")</f>
        <v/>
      </c>
    </row>
    <row r="1564" spans="1:48" hidden="1" x14ac:dyDescent="0.3">
      <c r="A1564" s="1" t="s">
        <v>2504</v>
      </c>
      <c r="B1564" s="8" t="s">
        <v>2505</v>
      </c>
      <c r="C1564" s="3" t="str">
        <f>_xlfn.XLOOKUP(B1564,'[1]daily break down'!$D:$D,'[1]daily break down'!$E:$E,"")</f>
        <v>Bafoussam</v>
      </c>
      <c r="D1564" s="1" t="s">
        <v>11</v>
      </c>
      <c r="E1564" s="1" t="s">
        <v>12</v>
      </c>
      <c r="F1564" s="3" t="s">
        <v>102</v>
      </c>
      <c r="G1564" s="1" t="s">
        <v>299</v>
      </c>
      <c r="H1564" s="27" t="str">
        <f>_xlfn.XLOOKUP(B1564,[2]CALCULATION!$B:$B,[2]CALCULATION!$H:$H,"")</f>
        <v>Huawei</v>
      </c>
      <c r="I1564" s="26">
        <v>0</v>
      </c>
      <c r="J1564" s="26">
        <v>0</v>
      </c>
      <c r="K1564" s="26">
        <v>0</v>
      </c>
      <c r="L1564" s="26">
        <v>0</v>
      </c>
      <c r="M1564" s="26">
        <v>0</v>
      </c>
      <c r="N1564" s="26">
        <v>0</v>
      </c>
      <c r="O1564" s="26">
        <v>0</v>
      </c>
      <c r="P1564" s="114" t="s">
        <v>6364</v>
      </c>
      <c r="Q1564" s="42" t="s">
        <v>5538</v>
      </c>
      <c r="R1564" s="42"/>
      <c r="S1564" s="41" t="str" cm="1">
        <f t="array" ref="S1564">IFERROR(_xlfn.IFS(
U1564="MPR ISSUE","PDH",
U1564="BSS Hardware Issue","BSS",
U1564="Sites strategiques, MLL, Pylone, etc.","ENVTECH",
U1564="AKTIVCO DEFAUT GE &amp; POWER Cabinet","AKTIVCO",
U1564="AKTIVCO Coupure ENEO &amp; Baisse de tension","AKTIVCO GRID ONLY",
U1564="Coupure ENEO &amp; Baisse de tension","IHS GRID ONLY",
U1564="Defaut GE &amp; POWER Cabinet","IHS",
U1564="Sharing","Partners",
U1564="Sites strategiques &amp; DataCenter","SST &amp; DC",
U1564="Exclu","Exclu",
U1564="SAT","SAT",
U1564="SPARE-ISSUE","SPARE-ISSUE",
U1564="Fiber CAmtel","TRANS_FO_CAMTEL",
U1564="Fiber AOF","Fiber AOF",
U1564="Projet OCM (HUAWEI)","TRAVAUX-HUAWEI",
U1564="Projet OCM (NOKIA)","TRAVAUX-NOKIA",
U1564="ACCESS-ISSUE","ACCESS-ISSUE",
U1564="Projet OCM (ZTE, NOKIA, autres projets)","TRAVAUX OCM",
U1564="No root CAuse","No root cause",
U1564="ODU HS","PDH",
U1564="IP &amp; VLAN","PDH",
U1564="Warehouse HUAWEI","SPARE-ISSUE",
U1564="SPARE-HS","SPARE-ISSUE",
U1564="Power Telco","BSS",U1564="no impacts","no impacts"
),"")</f>
        <v>No root cause</v>
      </c>
      <c r="T1564" s="41" t="str" cm="1">
        <f t="array" ref="T1564">IFERROR(_xlfn.IFS(
U1564="MPR ISSUE","TX ISSUE",
U1564="BSS Hardware Issue","RAN ISSUE",
U1564="Sites strategiques, MLL, Pylone, etc.","ENVTECH",
U1564="AKTIVCO DEFAUT GE &amp; POWER Cabinet","POWER ISSUE",
U1564="AKTIVCO Coupure ENEO &amp; Baisse de tension","POWER ISSUE",
U1564="Coupure ENEO &amp; Baisse de tension","POWER ISSUE",
U1564="Defaut GE &amp; POWER Cabinet","POWER ISSUE",
U1564="Sharing","POWER ISSUE",
U1564="Sites strategiques &amp; DataCenter","POWER ISSUE",
U1564="Exclu","Exclu",
U1564="SAT","TX ISSUE",
U1564="SPARE-ISSUE","SPARE-ISSUE",
U1564="Fiber CAmtel","TX ISSUE",
U1564="Fiber AOF","TX ISSUE",
U1564="Projet OCM (HUAWEI)","TRAVAUX-HUAWEI",
U1564="Projet OCM (NOKIA)","TRAVAUX -NOKIA",
U1564="ACCESS-ISSUE","ACCESS-ISSUE",
U1564="Projet OCM (ZTE, NOKIA, autres projets)","TRAVAUX OCM",
U1564="No root CAuse","No root cause",
U1564="ODU HS","TX ISSUE",
U1564="IP &amp; VLAN","TX ISSUE",
U1564="Warehouse HUAWEI","SPARE-ISSUE",
U1564="SPARE-HS","SPARE-ISSUE",
U1564="Power Telco","RAN ISSUE",U1564="no impacts","no impacts"
),"")</f>
        <v>No root cause</v>
      </c>
      <c r="U1564" s="68" t="s">
        <v>5691</v>
      </c>
      <c r="V1564" s="41" t="str" cm="1">
        <f t="array" ref="V1564">IFERROR(_xlfn.IFS(
U1564="MPR ISSUE","ACTIVE",
U1564="BSS Hardware Issue","ACTIVE",
U1564="Sites strategiques, MLL, Pylone, etc.","PASSIVE",
U1564="AKTIVCO DEFAUT GE &amp; POWER Cabinet","PASSIVE",
U1564="AKTIVCO Coupure ENEO &amp; Baisse de tension","PASSIVE",
U1564="Coupure ENEO &amp; Baisse de tension","PASSIVE",
U1564="Defaut GE &amp; POWER Cabinet","PASSIVE",
U1564="Sharing","PASSIVE",
U1564="Sites strategiques &amp; DataCenter","PASSIVE",
U1564="Exclu","Exclu",
U1564="SAT","ACTIVE",
U1564="SPARE-ISSUE","SPARE-ISSUE",
U1564="Fiber CAmtel","ACTIVE",
U1564="Fiber AOF","ACTIVE",
U1564="Projet OCM (HUAWEI)","PLANNED WORKS",
U1564="Projet OCM (NOKIA)","PLANNED WORKS",
U1564="ACCESS-ISSUE","ACCESS-ISSUE",
U1564="Projet OCM (ZTE, NOKIA, autres projets)","PLANNED WORKS",
U1564="No root CAuse","No root cause",
U1564="ODU HS","ACTIVE",
U1564="IP &amp; VLAN","ACTIVE",
U1564="Warehouse HUAWEI","SPARE-ISSUE",
U1564="SPARE-HS","SPARE-ISSUE",
U1564="Power Telco","ACTIVE", U1564="no impacts","no impacts"
),"")</f>
        <v>No root cause</v>
      </c>
      <c r="W1564" s="113"/>
      <c r="X1564" s="113"/>
      <c r="Y1564" s="113"/>
      <c r="Z1564" s="113"/>
      <c r="AA1564" s="113"/>
      <c r="AB1564" s="17" t="s">
        <v>5994</v>
      </c>
      <c r="AC1564" s="17" t="str">
        <f>_xlfn.XLOOKUP(B1564,'INCIDENT-04-27-2026'!E:E,'INCIDENT-04-27-2026'!F:F,"")</f>
        <v/>
      </c>
      <c r="AD1564" s="9"/>
      <c r="AE1564" s="7" t="s">
        <v>5465</v>
      </c>
      <c r="AF1564" s="6" t="str">
        <f>_xlfn.XLOOKUP(B1564,'[13]Input_27-04'!$B:$B,'[13]Input_27-04'!$M:$M,"")</f>
        <v/>
      </c>
      <c r="AG1564" s="7"/>
      <c r="AH1564" s="3"/>
      <c r="AI1564" s="18" t="str">
        <f>_xlfn.XLOOKUP(B1564,'[3]Cells Huawei 27042026 10h'!$B:$B,'[3]Cells Huawei 27042026 10h'!$T:$T,"")</f>
        <v/>
      </c>
      <c r="AJ1564" s="18" t="str">
        <f>_xlfn.XLOOKUP(B1564,'[3]Cells Huawei 27042026 15h'!$B:$B,'[3]Cells Huawei 27042026 15h'!$T:$T,"")</f>
        <v/>
      </c>
      <c r="AK1564" s="18" t="str">
        <f>_xlfn.XLOOKUP(B1564,'[4]cells down 27042026 11h28'!$B:$B,'[4]cells down 27042026 11h28'!$R:$R,"")</f>
        <v/>
      </c>
      <c r="AL1564" s="18" t="str">
        <f>_xlfn.XLOOKUP(B1564,'[4]cells down 27042026 18h01'!$B:$B,'[4]cells down 27042026 18h01'!$R:$R,"")</f>
        <v/>
      </c>
      <c r="AM1564" s="18" t="str">
        <f>_xlfn.XLOOKUP(B1564,'[5]cell downs 27042026 11h'!$B:$B,'[5]cell downs 27042026 11h'!$R:$R,"")</f>
        <v/>
      </c>
      <c r="AN1564" s="18" t="str">
        <f>_xlfn.XLOOKUP(B1564,'[5]cell downs 27042026 17h40'!$B:$B,'[5]cell downs 27042026 17h40'!$R:$R,"")</f>
        <v/>
      </c>
      <c r="AO1564" s="18" t="str">
        <f>_xlfn.XLOOKUP(B1564,'[6]ALL SITES DOWN'!$D:$D,'[6]ALL SITES DOWN'!$J:$J,"")</f>
        <v/>
      </c>
      <c r="AP1564" s="18" t="str">
        <f>_xlfn.XLOOKUP(B1564,'[7]ALL SITES DOWN'!$D:$D,'[7]ALL SITES DOWN'!$J:$J,"")</f>
        <v/>
      </c>
      <c r="AQ1564" s="9" t="str">
        <f>_xlfn.XLOOKUP(B1564,[8]sheet1!$AC:$AC,[8]sheet1!$AF:$AF,"")</f>
        <v>(04/27/2026 ticket):-INC-20260427-00008169…Others Transmission equipement fault</v>
      </c>
      <c r="AR1564" s="14"/>
      <c r="AS1564" s="14" t="s">
        <v>5465</v>
      </c>
      <c r="AT1564" s="14" t="str">
        <f>_xlfn.XLOOKUP(B1564,'[9]cell downs 18042026 17h'!$B:$B,'[9]cell downs 18042026 17h'!$B:$B,"")</f>
        <v/>
      </c>
      <c r="AU1564" s="14" t="str">
        <f>_xlfn.XLOOKUP(B1564,'[10]Cells Huawei 19042026 15h'!$B:$B,'[10]Cells Huawei 19042026 15h'!$B:$B,"")</f>
        <v/>
      </c>
      <c r="AV1564" s="9" t="str">
        <f>_xlfn.XLOOKUP(B1564,'[11]cells down 19042026 9H40'!$B:$B,'[11]cells down 19042026 9H40'!$B:$B,"")</f>
        <v/>
      </c>
    </row>
    <row r="1565" spans="1:48" hidden="1" x14ac:dyDescent="0.3">
      <c r="A1565" s="1" t="s">
        <v>2001</v>
      </c>
      <c r="B1565" s="8" t="s">
        <v>2002</v>
      </c>
      <c r="C1565" s="3" t="str">
        <f>_xlfn.XLOOKUP(B1565,'[1]daily break down'!$D:$D,'[1]daily break down'!$E:$E,"")</f>
        <v>SUD-OUEST</v>
      </c>
      <c r="D1565" s="1" t="s">
        <v>21</v>
      </c>
      <c r="E1565" s="1" t="s">
        <v>22</v>
      </c>
      <c r="F1565" s="3" t="s">
        <v>13</v>
      </c>
      <c r="G1565" s="1" t="s">
        <v>14</v>
      </c>
      <c r="H1565" s="27" t="str">
        <f>_xlfn.XLOOKUP(B1565,[2]CALCULATION!$B:$B,[2]CALCULATION!$H:$H,"")</f>
        <v>Huawei</v>
      </c>
      <c r="I1565" s="26">
        <v>0</v>
      </c>
      <c r="J1565" s="26">
        <v>0</v>
      </c>
      <c r="K1565" s="26">
        <v>0</v>
      </c>
      <c r="L1565" s="26">
        <v>0.72606603830118721</v>
      </c>
      <c r="M1565" s="26">
        <v>0</v>
      </c>
      <c r="N1565" s="26">
        <v>0</v>
      </c>
      <c r="O1565" s="26">
        <v>0</v>
      </c>
      <c r="P1565" s="114" t="s">
        <v>6364</v>
      </c>
      <c r="Q1565" s="42" t="s">
        <v>5538</v>
      </c>
      <c r="R1565" s="42"/>
      <c r="S1565" s="41" t="str" cm="1">
        <f t="array" ref="S1565">IFERROR(_xlfn.IFS(
U1565="MPR ISSUE","PDH",
U1565="BSS Hardware Issue","BSS",
U1565="Sites strategiques, MLL, Pylone, etc.","ENVTECH",
U1565="AKTIVCO DEFAUT GE &amp; POWER Cabinet","AKTIVCO",
U1565="AKTIVCO Coupure ENEO &amp; Baisse de tension","AKTIVCO GRID ONLY",
U1565="Coupure ENEO &amp; Baisse de tension","IHS GRID ONLY",
U1565="Defaut GE &amp; POWER Cabinet","IHS",
U1565="Sharing","Partners",
U1565="Sites strategiques &amp; DataCenter","SST &amp; DC",
U1565="Exclu","Exclu",
U1565="SAT","SAT",
U1565="SPARE-ISSUE","SPARE-ISSUE",
U1565="Fiber CAmtel","TRANS_FO_CAMTEL",
U1565="Fiber AOF","Fiber AOF",
U1565="Projet OCM (HUAWEI)","TRAVAUX-HUAWEI",
U1565="Projet OCM (NOKIA)","TRAVAUX-NOKIA",
U1565="ACCESS-ISSUE","ACCESS-ISSUE",
U1565="Projet OCM (ZTE, NOKIA, autres projets)","TRAVAUX OCM",
U1565="No root CAuse","No root cause",
U1565="ODU HS","PDH",
U1565="IP &amp; VLAN","PDH",
U1565="Warehouse HUAWEI","SPARE-ISSUE",
U1565="SPARE-HS","SPARE-ISSUE",
U1565="Power Telco","BSS",U1565="no impacts","no impacts"
),"")</f>
        <v>No root cause</v>
      </c>
      <c r="T1565" s="41" t="str" cm="1">
        <f t="array" ref="T1565">IFERROR(_xlfn.IFS(
U1565="MPR ISSUE","TX ISSUE",
U1565="BSS Hardware Issue","RAN ISSUE",
U1565="Sites strategiques, MLL, Pylone, etc.","ENVTECH",
U1565="AKTIVCO DEFAUT GE &amp; POWER Cabinet","POWER ISSUE",
U1565="AKTIVCO Coupure ENEO &amp; Baisse de tension","POWER ISSUE",
U1565="Coupure ENEO &amp; Baisse de tension","POWER ISSUE",
U1565="Defaut GE &amp; POWER Cabinet","POWER ISSUE",
U1565="Sharing","POWER ISSUE",
U1565="Sites strategiques &amp; DataCenter","POWER ISSUE",
U1565="Exclu","Exclu",
U1565="SAT","TX ISSUE",
U1565="SPARE-ISSUE","SPARE-ISSUE",
U1565="Fiber CAmtel","TX ISSUE",
U1565="Fiber AOF","TX ISSUE",
U1565="Projet OCM (HUAWEI)","TRAVAUX-HUAWEI",
U1565="Projet OCM (NOKIA)","TRAVAUX -NOKIA",
U1565="ACCESS-ISSUE","ACCESS-ISSUE",
U1565="Projet OCM (ZTE, NOKIA, autres projets)","TRAVAUX OCM",
U1565="No root CAuse","No root cause",
U1565="ODU HS","TX ISSUE",
U1565="IP &amp; VLAN","TX ISSUE",
U1565="Warehouse HUAWEI","SPARE-ISSUE",
U1565="SPARE-HS","SPARE-ISSUE",
U1565="Power Telco","RAN ISSUE",U1565="no impacts","no impacts"
),"")</f>
        <v>No root cause</v>
      </c>
      <c r="U1565" s="68" t="s">
        <v>5691</v>
      </c>
      <c r="V1565" s="41" t="str" cm="1">
        <f t="array" ref="V1565">IFERROR(_xlfn.IFS(
U1565="MPR ISSUE","ACTIVE",
U1565="BSS Hardware Issue","ACTIVE",
U1565="Sites strategiques, MLL, Pylone, etc.","PASSIVE",
U1565="AKTIVCO DEFAUT GE &amp; POWER Cabinet","PASSIVE",
U1565="AKTIVCO Coupure ENEO &amp; Baisse de tension","PASSIVE",
U1565="Coupure ENEO &amp; Baisse de tension","PASSIVE",
U1565="Defaut GE &amp; POWER Cabinet","PASSIVE",
U1565="Sharing","PASSIVE",
U1565="Sites strategiques &amp; DataCenter","PASSIVE",
U1565="Exclu","Exclu",
U1565="SAT","ACTIVE",
U1565="SPARE-ISSUE","SPARE-ISSUE",
U1565="Fiber CAmtel","ACTIVE",
U1565="Fiber AOF","ACTIVE",
U1565="Projet OCM (HUAWEI)","PLANNED WORKS",
U1565="Projet OCM (NOKIA)","PLANNED WORKS",
U1565="ACCESS-ISSUE","ACCESS-ISSUE",
U1565="Projet OCM (ZTE, NOKIA, autres projets)","PLANNED WORKS",
U1565="No root CAuse","No root cause",
U1565="ODU HS","ACTIVE",
U1565="IP &amp; VLAN","ACTIVE",
U1565="Warehouse HUAWEI","SPARE-ISSUE",
U1565="SPARE-HS","SPARE-ISSUE",
U1565="Power Telco","ACTIVE", U1565="no impacts","no impacts"
),"")</f>
        <v>No root cause</v>
      </c>
      <c r="W1565" s="113"/>
      <c r="X1565" s="113"/>
      <c r="Y1565" s="113"/>
      <c r="Z1565" s="113"/>
      <c r="AA1565" s="113"/>
      <c r="AB1565" s="17" t="s">
        <v>5465</v>
      </c>
      <c r="AC1565" s="17" t="str">
        <f>_xlfn.XLOOKUP(B1565,'INCIDENT-04-27-2026'!E:E,'INCIDENT-04-27-2026'!F:F,"")</f>
        <v/>
      </c>
      <c r="AD1565" s="9"/>
      <c r="AE1565" s="7" t="s">
        <v>5465</v>
      </c>
      <c r="AF1565" s="6" t="str">
        <f>_xlfn.XLOOKUP(B1565,'[13]Input_27-04'!$B:$B,'[13]Input_27-04'!$M:$M,"")</f>
        <v/>
      </c>
      <c r="AG1565" s="7"/>
      <c r="AH1565" s="3"/>
      <c r="AI1565" s="18" t="str">
        <f>_xlfn.XLOOKUP(B1565,'[3]Cells Huawei 27042026 10h'!$B:$B,'[3]Cells Huawei 27042026 10h'!$T:$T,"")</f>
        <v/>
      </c>
      <c r="AJ1565" s="18" t="str">
        <f>_xlfn.XLOOKUP(B1565,'[3]Cells Huawei 27042026 15h'!$B:$B,'[3]Cells Huawei 27042026 15h'!$T:$T,"")</f>
        <v/>
      </c>
      <c r="AK1565" s="18" t="str">
        <f>_xlfn.XLOOKUP(B1565,'[4]cells down 27042026 11h28'!$B:$B,'[4]cells down 27042026 11h28'!$R:$R,"")</f>
        <v/>
      </c>
      <c r="AL1565" s="18" t="str">
        <f>_xlfn.XLOOKUP(B1565,'[4]cells down 27042026 18h01'!$B:$B,'[4]cells down 27042026 18h01'!$R:$R,"")</f>
        <v/>
      </c>
      <c r="AM1565" s="18" t="str">
        <f>_xlfn.XLOOKUP(B1565,'[5]cell downs 27042026 11h'!$B:$B,'[5]cell downs 27042026 11h'!$R:$R,"")</f>
        <v/>
      </c>
      <c r="AN1565" s="18" t="str">
        <f>_xlfn.XLOOKUP(B1565,'[5]cell downs 27042026 17h40'!$B:$B,'[5]cell downs 27042026 17h40'!$R:$R,"")</f>
        <v/>
      </c>
      <c r="AO1565" s="18" t="str">
        <f>_xlfn.XLOOKUP(B1565,'[6]ALL SITES DOWN'!$D:$D,'[6]ALL SITES DOWN'!$J:$J,"")</f>
        <v/>
      </c>
      <c r="AP1565" s="18" t="str">
        <f>_xlfn.XLOOKUP(B1565,'[7]ALL SITES DOWN'!$D:$D,'[7]ALL SITES DOWN'!$J:$J,"")</f>
        <v/>
      </c>
      <c r="AQ1565" s="9" t="str">
        <f>_xlfn.XLOOKUP(B1565,[8]sheet1!$AC:$AC,[8]sheet1!$AF:$AF,"")</f>
        <v/>
      </c>
      <c r="AR1565" s="14"/>
      <c r="AS1565" s="14" t="s">
        <v>5465</v>
      </c>
      <c r="AT1565" s="14" t="str">
        <f>_xlfn.XLOOKUP(B1565,'[9]cell downs 18042026 17h'!$B:$B,'[9]cell downs 18042026 17h'!$B:$B,"")</f>
        <v/>
      </c>
      <c r="AU1565" s="14" t="str">
        <f>_xlfn.XLOOKUP(B1565,'[10]Cells Huawei 19042026 15h'!$B:$B,'[10]Cells Huawei 19042026 15h'!$B:$B,"")</f>
        <v/>
      </c>
      <c r="AV1565" s="9" t="str">
        <f>_xlfn.XLOOKUP(B1565,'[11]cells down 19042026 9H40'!$B:$B,'[11]cells down 19042026 9H40'!$B:$B,"")</f>
        <v/>
      </c>
    </row>
    <row r="1566" spans="1:48" hidden="1" x14ac:dyDescent="0.3">
      <c r="A1566" s="1" t="s">
        <v>784</v>
      </c>
      <c r="B1566" s="1" t="s">
        <v>785</v>
      </c>
      <c r="C1566" s="3" t="str">
        <f>_xlfn.XLOOKUP(B1566,'[1]daily break down'!$D:$D,'[1]daily break down'!$E:$E,"")</f>
        <v>Douala</v>
      </c>
      <c r="D1566" s="1" t="s">
        <v>21</v>
      </c>
      <c r="E1566" s="1" t="s">
        <v>36</v>
      </c>
      <c r="F1566" s="3" t="s">
        <v>31</v>
      </c>
      <c r="G1566" s="1" t="s">
        <v>32</v>
      </c>
      <c r="H1566" s="29" t="str">
        <f>_xlfn.XLOOKUP(B1566,[2]CALCULATION!$B:$B,[2]CALCULATION!$H:$H,"")</f>
        <v>ZTE</v>
      </c>
      <c r="I1566" s="26">
        <v>0</v>
      </c>
      <c r="J1566" s="26">
        <v>0</v>
      </c>
      <c r="K1566" s="26">
        <v>0</v>
      </c>
      <c r="L1566" s="26">
        <v>0</v>
      </c>
      <c r="M1566" s="26">
        <v>0</v>
      </c>
      <c r="N1566" s="26">
        <v>0</v>
      </c>
      <c r="O1566" s="26">
        <v>0</v>
      </c>
      <c r="P1566" s="114" t="s">
        <v>6364</v>
      </c>
      <c r="Q1566" s="42" t="s">
        <v>5538</v>
      </c>
      <c r="R1566" s="42"/>
      <c r="S1566" s="41" t="str" cm="1">
        <f t="array" ref="S1566">IFERROR(_xlfn.IFS(
U1566="MPR ISSUE","PDH",
U1566="BSS Hardware Issue","BSS",
U1566="Sites strategiques, MLL, Pylone, etc.","ENVTECH",
U1566="AKTIVCO DEFAUT GE &amp; POWER Cabinet","AKTIVCO",
U1566="AKTIVCO Coupure ENEO &amp; Baisse de tension","AKTIVCO GRID ONLY",
U1566="Coupure ENEO &amp; Baisse de tension","IHS GRID ONLY",
U1566="Defaut GE &amp; POWER Cabinet","IHS",
U1566="Sharing","Partners",
U1566="Sites strategiques &amp; DataCenter","SST &amp; DC",
U1566="Exclu","Exclu",
U1566="SAT","SAT",
U1566="SPARE-ISSUE","SPARE-ISSUE",
U1566="Fiber CAmtel","TRANS_FO_CAMTEL",
U1566="Fiber AOF","Fiber AOF",
U1566="Projet OCM (HUAWEI)","TRAVAUX-HUAWEI",
U1566="Projet OCM (NOKIA)","TRAVAUX-NOKIA",
U1566="ACCESS-ISSUE","ACCESS-ISSUE",
U1566="Projet OCM (ZTE, NOKIA, autres projets)","TRAVAUX OCM",
U1566="No root CAuse","No root cause",
U1566="ODU HS","PDH",
U1566="IP &amp; VLAN","PDH",
U1566="Warehouse HUAWEI","SPARE-ISSUE",
U1566="SPARE-HS","SPARE-ISSUE",
U1566="Power Telco","BSS",U1566="no impacts","no impacts"
),"")</f>
        <v>No root cause</v>
      </c>
      <c r="T1566" s="41" t="str" cm="1">
        <f t="array" ref="T1566">IFERROR(_xlfn.IFS(
U1566="MPR ISSUE","TX ISSUE",
U1566="BSS Hardware Issue","RAN ISSUE",
U1566="Sites strategiques, MLL, Pylone, etc.","ENVTECH",
U1566="AKTIVCO DEFAUT GE &amp; POWER Cabinet","POWER ISSUE",
U1566="AKTIVCO Coupure ENEO &amp; Baisse de tension","POWER ISSUE",
U1566="Coupure ENEO &amp; Baisse de tension","POWER ISSUE",
U1566="Defaut GE &amp; POWER Cabinet","POWER ISSUE",
U1566="Sharing","POWER ISSUE",
U1566="Sites strategiques &amp; DataCenter","POWER ISSUE",
U1566="Exclu","Exclu",
U1566="SAT","TX ISSUE",
U1566="SPARE-ISSUE","SPARE-ISSUE",
U1566="Fiber CAmtel","TX ISSUE",
U1566="Fiber AOF","TX ISSUE",
U1566="Projet OCM (HUAWEI)","TRAVAUX-HUAWEI",
U1566="Projet OCM (NOKIA)","TRAVAUX -NOKIA",
U1566="ACCESS-ISSUE","ACCESS-ISSUE",
U1566="Projet OCM (ZTE, NOKIA, autres projets)","TRAVAUX OCM",
U1566="No root CAuse","No root cause",
U1566="ODU HS","TX ISSUE",
U1566="IP &amp; VLAN","TX ISSUE",
U1566="Warehouse HUAWEI","SPARE-ISSUE",
U1566="SPARE-HS","SPARE-ISSUE",
U1566="Power Telco","RAN ISSUE",U1566="no impacts","no impacts"
),"")</f>
        <v>No root cause</v>
      </c>
      <c r="U1566" s="68" t="s">
        <v>5691</v>
      </c>
      <c r="V1566" s="41" t="str" cm="1">
        <f t="array" ref="V1566">IFERROR(_xlfn.IFS(
U1566="MPR ISSUE","ACTIVE",
U1566="BSS Hardware Issue","ACTIVE",
U1566="Sites strategiques, MLL, Pylone, etc.","PASSIVE",
U1566="AKTIVCO DEFAUT GE &amp; POWER Cabinet","PASSIVE",
U1566="AKTIVCO Coupure ENEO &amp; Baisse de tension","PASSIVE",
U1566="Coupure ENEO &amp; Baisse de tension","PASSIVE",
U1566="Defaut GE &amp; POWER Cabinet","PASSIVE",
U1566="Sharing","PASSIVE",
U1566="Sites strategiques &amp; DataCenter","PASSIVE",
U1566="Exclu","Exclu",
U1566="SAT","ACTIVE",
U1566="SPARE-ISSUE","SPARE-ISSUE",
U1566="Fiber CAmtel","ACTIVE",
U1566="Fiber AOF","ACTIVE",
U1566="Projet OCM (HUAWEI)","PLANNED WORKS",
U1566="Projet OCM (NOKIA)","PLANNED WORKS",
U1566="ACCESS-ISSUE","ACCESS-ISSUE",
U1566="Projet OCM (ZTE, NOKIA, autres projets)","PLANNED WORKS",
U1566="No root CAuse","No root cause",
U1566="ODU HS","ACTIVE",
U1566="IP &amp; VLAN","ACTIVE",
U1566="Warehouse HUAWEI","SPARE-ISSUE",
U1566="SPARE-HS","SPARE-ISSUE",
U1566="Power Telco","ACTIVE", U1566="no impacts","no impacts"
),"")</f>
        <v>No root cause</v>
      </c>
      <c r="W1566" s="113"/>
      <c r="X1566" s="113"/>
      <c r="Y1566" s="113"/>
      <c r="Z1566" s="113"/>
      <c r="AA1566" s="113"/>
      <c r="AB1566" s="17" t="s">
        <v>5465</v>
      </c>
      <c r="AC1566" s="17" t="str">
        <f>_xlfn.XLOOKUP(B1566,'INCIDENT-04-27-2026'!E:E,'INCIDENT-04-27-2026'!F:F,"")</f>
        <v/>
      </c>
      <c r="AD1566" s="9"/>
      <c r="AE1566" s="7" t="s">
        <v>5465</v>
      </c>
      <c r="AF1566" s="6" t="str">
        <f>_xlfn.XLOOKUP(B1566,'[13]Input_27-04'!$B:$B,'[13]Input_27-04'!$M:$M,"")</f>
        <v/>
      </c>
      <c r="AG1566" s="7"/>
      <c r="AH1566" s="3"/>
      <c r="AI1566" s="18" t="str">
        <f>_xlfn.XLOOKUP(B1566,'[3]Cells Huawei 27042026 10h'!$B:$B,'[3]Cells Huawei 27042026 10h'!$T:$T,"")</f>
        <v/>
      </c>
      <c r="AJ1566" s="18" t="str">
        <f>_xlfn.XLOOKUP(B1566,'[3]Cells Huawei 27042026 15h'!$B:$B,'[3]Cells Huawei 27042026 15h'!$T:$T,"")</f>
        <v/>
      </c>
      <c r="AK1566" s="18" t="str">
        <f>_xlfn.XLOOKUP(B1566,'[4]cells down 27042026 11h28'!$B:$B,'[4]cells down 27042026 11h28'!$R:$R,"")</f>
        <v/>
      </c>
      <c r="AL1566" s="18" t="str">
        <f>_xlfn.XLOOKUP(B1566,'[4]cells down 27042026 18h01'!$B:$B,'[4]cells down 27042026 18h01'!$R:$R,"")</f>
        <v/>
      </c>
      <c r="AM1566" s="18" t="str">
        <f>_xlfn.XLOOKUP(B1566,'[5]cell downs 27042026 11h'!$B:$B,'[5]cell downs 27042026 11h'!$R:$R,"")</f>
        <v/>
      </c>
      <c r="AN1566" s="18" t="str">
        <f>_xlfn.XLOOKUP(B1566,'[5]cell downs 27042026 17h40'!$B:$B,'[5]cell downs 27042026 17h40'!$R:$R,"")</f>
        <v/>
      </c>
      <c r="AO1566" s="18" t="str">
        <f>_xlfn.XLOOKUP(B1566,'[6]ALL SITES DOWN'!$D:$D,'[6]ALL SITES DOWN'!$J:$J,"")</f>
        <v/>
      </c>
      <c r="AP1566" s="18" t="str">
        <f>_xlfn.XLOOKUP(B1566,'[7]ALL SITES DOWN'!$D:$D,'[7]ALL SITES DOWN'!$J:$J,"")</f>
        <v/>
      </c>
      <c r="AQ1566" s="9" t="str">
        <f>_xlfn.XLOOKUP(B1566,[8]sheet1!$AC:$AC,[8]sheet1!$AF:$AF,"")</f>
        <v/>
      </c>
      <c r="AR1566" s="14"/>
      <c r="AS1566" s="14" t="s">
        <v>5465</v>
      </c>
      <c r="AT1566" s="14" t="str">
        <f>_xlfn.XLOOKUP(B1566,'[9]cell downs 18042026 17h'!$B:$B,'[9]cell downs 18042026 17h'!$B:$B,"")</f>
        <v/>
      </c>
      <c r="AU1566" s="14" t="str">
        <f>_xlfn.XLOOKUP(B1566,'[10]Cells Huawei 19042026 15h'!$B:$B,'[10]Cells Huawei 19042026 15h'!$B:$B,"")</f>
        <v/>
      </c>
      <c r="AV1566" s="9" t="str">
        <f>_xlfn.XLOOKUP(B1566,'[11]cells down 19042026 9H40'!$B:$B,'[11]cells down 19042026 9H40'!$B:$B,"")</f>
        <v/>
      </c>
    </row>
    <row r="1567" spans="1:48" hidden="1" x14ac:dyDescent="0.3">
      <c r="A1567" s="1" t="s">
        <v>4875</v>
      </c>
      <c r="B1567" s="8" t="s">
        <v>4876</v>
      </c>
      <c r="C1567" s="3" t="str">
        <f>_xlfn.XLOOKUP(B1567,'[1]daily break down'!$D:$D,'[1]daily break down'!$E:$E,"")</f>
        <v>Douala</v>
      </c>
      <c r="D1567" s="1" t="s">
        <v>11</v>
      </c>
      <c r="E1567" s="1" t="s">
        <v>12</v>
      </c>
      <c r="F1567" s="3" t="s">
        <v>31</v>
      </c>
      <c r="G1567" s="1" t="s">
        <v>32</v>
      </c>
      <c r="H1567" s="29" t="str">
        <f>_xlfn.XLOOKUP(B1567,[2]CALCULATION!$B:$B,[2]CALCULATION!$H:$H,"")</f>
        <v>ZTE</v>
      </c>
      <c r="I1567" s="26">
        <v>0</v>
      </c>
      <c r="J1567" s="26">
        <v>0</v>
      </c>
      <c r="K1567" s="26">
        <v>0</v>
      </c>
      <c r="L1567" s="26">
        <v>0</v>
      </c>
      <c r="M1567" s="26">
        <v>0</v>
      </c>
      <c r="N1567" s="26">
        <v>0</v>
      </c>
      <c r="O1567" s="26">
        <v>0</v>
      </c>
      <c r="P1567" s="114" t="s">
        <v>6364</v>
      </c>
      <c r="Q1567" s="42" t="s">
        <v>5538</v>
      </c>
      <c r="R1567" s="42"/>
      <c r="S1567" s="41" t="str" cm="1">
        <f t="array" ref="S1567">IFERROR(_xlfn.IFS(
U1567="MPR ISSUE","PDH",
U1567="BSS Hardware Issue","BSS",
U1567="Sites strategiques, MLL, Pylone, etc.","ENVTECH",
U1567="AKTIVCO DEFAUT GE &amp; POWER Cabinet","AKTIVCO",
U1567="AKTIVCO Coupure ENEO &amp; Baisse de tension","AKTIVCO GRID ONLY",
U1567="Coupure ENEO &amp; Baisse de tension","IHS GRID ONLY",
U1567="Defaut GE &amp; POWER Cabinet","IHS",
U1567="Sharing","Partners",
U1567="Sites strategiques &amp; DataCenter","SST &amp; DC",
U1567="Exclu","Exclu",
U1567="SAT","SAT",
U1567="SPARE-ISSUE","SPARE-ISSUE",
U1567="Fiber CAmtel","TRANS_FO_CAMTEL",
U1567="Fiber AOF","Fiber AOF",
U1567="Projet OCM (HUAWEI)","TRAVAUX-HUAWEI",
U1567="Projet OCM (NOKIA)","TRAVAUX-NOKIA",
U1567="ACCESS-ISSUE","ACCESS-ISSUE",
U1567="Projet OCM (ZTE, NOKIA, autres projets)","TRAVAUX OCM",
U1567="No root CAuse","No root cause",
U1567="ODU HS","PDH",
U1567="IP &amp; VLAN","PDH",
U1567="Warehouse HUAWEI","SPARE-ISSUE",
U1567="SPARE-HS","SPARE-ISSUE",
U1567="Power Telco","BSS",U1567="no impacts","no impacts"
),"")</f>
        <v>No root cause</v>
      </c>
      <c r="T1567" s="41" t="str" cm="1">
        <f t="array" ref="T1567">IFERROR(_xlfn.IFS(
U1567="MPR ISSUE","TX ISSUE",
U1567="BSS Hardware Issue","RAN ISSUE",
U1567="Sites strategiques, MLL, Pylone, etc.","ENVTECH",
U1567="AKTIVCO DEFAUT GE &amp; POWER Cabinet","POWER ISSUE",
U1567="AKTIVCO Coupure ENEO &amp; Baisse de tension","POWER ISSUE",
U1567="Coupure ENEO &amp; Baisse de tension","POWER ISSUE",
U1567="Defaut GE &amp; POWER Cabinet","POWER ISSUE",
U1567="Sharing","POWER ISSUE",
U1567="Sites strategiques &amp; DataCenter","POWER ISSUE",
U1567="Exclu","Exclu",
U1567="SAT","TX ISSUE",
U1567="SPARE-ISSUE","SPARE-ISSUE",
U1567="Fiber CAmtel","TX ISSUE",
U1567="Fiber AOF","TX ISSUE",
U1567="Projet OCM (HUAWEI)","TRAVAUX-HUAWEI",
U1567="Projet OCM (NOKIA)","TRAVAUX -NOKIA",
U1567="ACCESS-ISSUE","ACCESS-ISSUE",
U1567="Projet OCM (ZTE, NOKIA, autres projets)","TRAVAUX OCM",
U1567="No root CAuse","No root cause",
U1567="ODU HS","TX ISSUE",
U1567="IP &amp; VLAN","TX ISSUE",
U1567="Warehouse HUAWEI","SPARE-ISSUE",
U1567="SPARE-HS","SPARE-ISSUE",
U1567="Power Telco","RAN ISSUE",U1567="no impacts","no impacts"
),"")</f>
        <v>No root cause</v>
      </c>
      <c r="U1567" s="68" t="s">
        <v>5691</v>
      </c>
      <c r="V1567" s="41" t="str" cm="1">
        <f t="array" ref="V1567">IFERROR(_xlfn.IFS(
U1567="MPR ISSUE","ACTIVE",
U1567="BSS Hardware Issue","ACTIVE",
U1567="Sites strategiques, MLL, Pylone, etc.","PASSIVE",
U1567="AKTIVCO DEFAUT GE &amp; POWER Cabinet","PASSIVE",
U1567="AKTIVCO Coupure ENEO &amp; Baisse de tension","PASSIVE",
U1567="Coupure ENEO &amp; Baisse de tension","PASSIVE",
U1567="Defaut GE &amp; POWER Cabinet","PASSIVE",
U1567="Sharing","PASSIVE",
U1567="Sites strategiques &amp; DataCenter","PASSIVE",
U1567="Exclu","Exclu",
U1567="SAT","ACTIVE",
U1567="SPARE-ISSUE","SPARE-ISSUE",
U1567="Fiber CAmtel","ACTIVE",
U1567="Fiber AOF","ACTIVE",
U1567="Projet OCM (HUAWEI)","PLANNED WORKS",
U1567="Projet OCM (NOKIA)","PLANNED WORKS",
U1567="ACCESS-ISSUE","ACCESS-ISSUE",
U1567="Projet OCM (ZTE, NOKIA, autres projets)","PLANNED WORKS",
U1567="No root CAuse","No root cause",
U1567="ODU HS","ACTIVE",
U1567="IP &amp; VLAN","ACTIVE",
U1567="Warehouse HUAWEI","SPARE-ISSUE",
U1567="SPARE-HS","SPARE-ISSUE",
U1567="Power Telco","ACTIVE", U1567="no impacts","no impacts"
),"")</f>
        <v>No root cause</v>
      </c>
      <c r="W1567" s="113"/>
      <c r="X1567" s="113"/>
      <c r="Y1567" s="113"/>
      <c r="Z1567" s="113"/>
      <c r="AA1567" s="113"/>
      <c r="AB1567" s="17" t="s">
        <v>5465</v>
      </c>
      <c r="AC1567" s="17" t="str">
        <f>_xlfn.XLOOKUP(B1567,'INCIDENT-04-27-2026'!E:E,'INCIDENT-04-27-2026'!F:F,"")</f>
        <v/>
      </c>
      <c r="AD1567" s="9"/>
      <c r="AE1567" s="7" t="s">
        <v>5465</v>
      </c>
      <c r="AF1567" s="6" t="str">
        <f>_xlfn.XLOOKUP(B1567,'[13]Input_27-04'!$B:$B,'[13]Input_27-04'!$M:$M,"")</f>
        <v/>
      </c>
      <c r="AG1567" s="7"/>
      <c r="AH1567" s="3"/>
      <c r="AI1567" s="18" t="str">
        <f>_xlfn.XLOOKUP(B1567,'[3]Cells Huawei 27042026 10h'!$B:$B,'[3]Cells Huawei 27042026 10h'!$T:$T,"")</f>
        <v/>
      </c>
      <c r="AJ1567" s="18" t="str">
        <f>_xlfn.XLOOKUP(B1567,'[3]Cells Huawei 27042026 15h'!$B:$B,'[3]Cells Huawei 27042026 15h'!$T:$T,"")</f>
        <v/>
      </c>
      <c r="AK1567" s="18" t="str">
        <f>_xlfn.XLOOKUP(B1567,'[4]cells down 27042026 11h28'!$B:$B,'[4]cells down 27042026 11h28'!$R:$R,"")</f>
        <v/>
      </c>
      <c r="AL1567" s="18" t="str">
        <f>_xlfn.XLOOKUP(B1567,'[4]cells down 27042026 18h01'!$B:$B,'[4]cells down 27042026 18h01'!$R:$R,"")</f>
        <v/>
      </c>
      <c r="AM1567" s="18" t="str">
        <f>_xlfn.XLOOKUP(B1567,'[5]cell downs 27042026 11h'!$B:$B,'[5]cell downs 27042026 11h'!$R:$R,"")</f>
        <v/>
      </c>
      <c r="AN1567" s="18" t="str">
        <f>_xlfn.XLOOKUP(B1567,'[5]cell downs 27042026 17h40'!$B:$B,'[5]cell downs 27042026 17h40'!$R:$R,"")</f>
        <v/>
      </c>
      <c r="AO1567" s="18" t="str">
        <f>_xlfn.XLOOKUP(B1567,'[6]ALL SITES DOWN'!$D:$D,'[6]ALL SITES DOWN'!$J:$J,"")</f>
        <v/>
      </c>
      <c r="AP1567" s="18" t="str">
        <f>_xlfn.XLOOKUP(B1567,'[7]ALL SITES DOWN'!$D:$D,'[7]ALL SITES DOWN'!$J:$J,"")</f>
        <v/>
      </c>
      <c r="AQ1567" s="9" t="str">
        <f>_xlfn.XLOOKUP(B1567,[8]sheet1!$AC:$AC,[8]sheet1!$AF:$AF,"")</f>
        <v/>
      </c>
      <c r="AR1567" s="14"/>
      <c r="AS1567" s="14" t="s">
        <v>5465</v>
      </c>
      <c r="AT1567" s="14" t="str">
        <f>_xlfn.XLOOKUP(B1567,'[9]cell downs 18042026 17h'!$B:$B,'[9]cell downs 18042026 17h'!$B:$B,"")</f>
        <v/>
      </c>
      <c r="AU1567" s="14" t="str">
        <f>_xlfn.XLOOKUP(B1567,'[10]Cells Huawei 19042026 15h'!$B:$B,'[10]Cells Huawei 19042026 15h'!$B:$B,"")</f>
        <v/>
      </c>
      <c r="AV1567" s="9" t="str">
        <f>_xlfn.XLOOKUP(B1567,'[11]cells down 19042026 9H40'!$B:$B,'[11]cells down 19042026 9H40'!$B:$B,"")</f>
        <v/>
      </c>
    </row>
    <row r="1568" spans="1:48" hidden="1" x14ac:dyDescent="0.3">
      <c r="A1568" s="1" t="s">
        <v>3398</v>
      </c>
      <c r="B1568" s="8" t="s">
        <v>3399</v>
      </c>
      <c r="C1568" s="3" t="str">
        <f>_xlfn.XLOOKUP(B1568,'[1]daily break down'!$D:$D,'[1]daily break down'!$E:$E,"")</f>
        <v>LITTORAL</v>
      </c>
      <c r="D1568" s="1"/>
      <c r="E1568" s="1"/>
      <c r="F1568" s="3" t="s">
        <v>31</v>
      </c>
      <c r="G1568" s="1" t="s">
        <v>484</v>
      </c>
      <c r="H1568" s="29" t="str">
        <f>_xlfn.XLOOKUP(B1568,[2]CALCULATION!$B:$B,[2]CALCULATION!$H:$H,"")</f>
        <v>ZTE</v>
      </c>
      <c r="I1568" s="26">
        <v>0</v>
      </c>
      <c r="J1568" s="26">
        <v>0</v>
      </c>
      <c r="K1568" s="26">
        <v>0</v>
      </c>
      <c r="L1568" s="26">
        <v>0</v>
      </c>
      <c r="M1568" s="26">
        <v>0</v>
      </c>
      <c r="N1568" s="26">
        <v>0</v>
      </c>
      <c r="O1568" s="26">
        <v>0</v>
      </c>
      <c r="P1568" s="114" t="s">
        <v>6364</v>
      </c>
      <c r="Q1568" s="42" t="s">
        <v>5538</v>
      </c>
      <c r="R1568" s="42"/>
      <c r="S1568" s="41" t="str" cm="1">
        <f t="array" ref="S1568">IFERROR(_xlfn.IFS(
U1568="MPR ISSUE","PDH",
U1568="BSS Hardware Issue","BSS",
U1568="Sites strategiques, MLL, Pylone, etc.","ENVTECH",
U1568="AKTIVCO DEFAUT GE &amp; POWER Cabinet","AKTIVCO",
U1568="AKTIVCO Coupure ENEO &amp; Baisse de tension","AKTIVCO GRID ONLY",
U1568="Coupure ENEO &amp; Baisse de tension","IHS GRID ONLY",
U1568="Defaut GE &amp; POWER Cabinet","IHS",
U1568="Sharing","Partners",
U1568="Sites strategiques &amp; DataCenter","SST &amp; DC",
U1568="Exclu","Exclu",
U1568="SAT","SAT",
U1568="SPARE-ISSUE","SPARE-ISSUE",
U1568="Fiber CAmtel","TRANS_FO_CAMTEL",
U1568="Fiber AOF","Fiber AOF",
U1568="Projet OCM (HUAWEI)","TRAVAUX-HUAWEI",
U1568="Projet OCM (NOKIA)","TRAVAUX-NOKIA",
U1568="ACCESS-ISSUE","ACCESS-ISSUE",
U1568="Projet OCM (ZTE, NOKIA, autres projets)","TRAVAUX OCM",
U1568="No root CAuse","No root cause",
U1568="ODU HS","PDH",
U1568="IP &amp; VLAN","PDH",
U1568="Warehouse HUAWEI","SPARE-ISSUE",
U1568="SPARE-HS","SPARE-ISSUE",
U1568="Power Telco","BSS",U1568="no impacts","no impacts"
),"")</f>
        <v>No root cause</v>
      </c>
      <c r="T1568" s="41" t="str" cm="1">
        <f t="array" ref="T1568">IFERROR(_xlfn.IFS(
U1568="MPR ISSUE","TX ISSUE",
U1568="BSS Hardware Issue","RAN ISSUE",
U1568="Sites strategiques, MLL, Pylone, etc.","ENVTECH",
U1568="AKTIVCO DEFAUT GE &amp; POWER Cabinet","POWER ISSUE",
U1568="AKTIVCO Coupure ENEO &amp; Baisse de tension","POWER ISSUE",
U1568="Coupure ENEO &amp; Baisse de tension","POWER ISSUE",
U1568="Defaut GE &amp; POWER Cabinet","POWER ISSUE",
U1568="Sharing","POWER ISSUE",
U1568="Sites strategiques &amp; DataCenter","POWER ISSUE",
U1568="Exclu","Exclu",
U1568="SAT","TX ISSUE",
U1568="SPARE-ISSUE","SPARE-ISSUE",
U1568="Fiber CAmtel","TX ISSUE",
U1568="Fiber AOF","TX ISSUE",
U1568="Projet OCM (HUAWEI)","TRAVAUX-HUAWEI",
U1568="Projet OCM (NOKIA)","TRAVAUX -NOKIA",
U1568="ACCESS-ISSUE","ACCESS-ISSUE",
U1568="Projet OCM (ZTE, NOKIA, autres projets)","TRAVAUX OCM",
U1568="No root CAuse","No root cause",
U1568="ODU HS","TX ISSUE",
U1568="IP &amp; VLAN","TX ISSUE",
U1568="Warehouse HUAWEI","SPARE-ISSUE",
U1568="SPARE-HS","SPARE-ISSUE",
U1568="Power Telco","RAN ISSUE",U1568="no impacts","no impacts"
),"")</f>
        <v>No root cause</v>
      </c>
      <c r="U1568" s="68" t="s">
        <v>5691</v>
      </c>
      <c r="V1568" s="41" t="str" cm="1">
        <f t="array" ref="V1568">IFERROR(_xlfn.IFS(
U1568="MPR ISSUE","ACTIVE",
U1568="BSS Hardware Issue","ACTIVE",
U1568="Sites strategiques, MLL, Pylone, etc.","PASSIVE",
U1568="AKTIVCO DEFAUT GE &amp; POWER Cabinet","PASSIVE",
U1568="AKTIVCO Coupure ENEO &amp; Baisse de tension","PASSIVE",
U1568="Coupure ENEO &amp; Baisse de tension","PASSIVE",
U1568="Defaut GE &amp; POWER Cabinet","PASSIVE",
U1568="Sharing","PASSIVE",
U1568="Sites strategiques &amp; DataCenter","PASSIVE",
U1568="Exclu","Exclu",
U1568="SAT","ACTIVE",
U1568="SPARE-ISSUE","SPARE-ISSUE",
U1568="Fiber CAmtel","ACTIVE",
U1568="Fiber AOF","ACTIVE",
U1568="Projet OCM (HUAWEI)","PLANNED WORKS",
U1568="Projet OCM (NOKIA)","PLANNED WORKS",
U1568="ACCESS-ISSUE","ACCESS-ISSUE",
U1568="Projet OCM (ZTE, NOKIA, autres projets)","PLANNED WORKS",
U1568="No root CAuse","No root cause",
U1568="ODU HS","ACTIVE",
U1568="IP &amp; VLAN","ACTIVE",
U1568="Warehouse HUAWEI","SPARE-ISSUE",
U1568="SPARE-HS","SPARE-ISSUE",
U1568="Power Telco","ACTIVE", U1568="no impacts","no impacts"
),"")</f>
        <v>No root cause</v>
      </c>
      <c r="W1568" s="113"/>
      <c r="X1568" s="113"/>
      <c r="Y1568" s="113"/>
      <c r="Z1568" s="113"/>
      <c r="AA1568" s="113"/>
      <c r="AB1568" s="17" t="s">
        <v>5465</v>
      </c>
      <c r="AC1568" s="17" t="str">
        <f>_xlfn.XLOOKUP(B1568,'INCIDENT-04-27-2026'!E:E,'INCIDENT-04-27-2026'!F:F,"")</f>
        <v/>
      </c>
      <c r="AD1568" s="9"/>
      <c r="AE1568" s="7" t="s">
        <v>5465</v>
      </c>
      <c r="AF1568" s="6" t="str">
        <f>_xlfn.XLOOKUP(B1568,'[13]Input_27-04'!$B:$B,'[13]Input_27-04'!$M:$M,"")</f>
        <v/>
      </c>
      <c r="AG1568" s="7"/>
      <c r="AH1568" s="3"/>
      <c r="AI1568" s="18" t="str">
        <f>_xlfn.XLOOKUP(B1568,'[3]Cells Huawei 27042026 10h'!$B:$B,'[3]Cells Huawei 27042026 10h'!$T:$T,"")</f>
        <v/>
      </c>
      <c r="AJ1568" s="18" t="str">
        <f>_xlfn.XLOOKUP(B1568,'[3]Cells Huawei 27042026 15h'!$B:$B,'[3]Cells Huawei 27042026 15h'!$T:$T,"")</f>
        <v/>
      </c>
      <c r="AK1568" s="18" t="str">
        <f>_xlfn.XLOOKUP(B1568,'[4]cells down 27042026 11h28'!$B:$B,'[4]cells down 27042026 11h28'!$R:$R,"")</f>
        <v/>
      </c>
      <c r="AL1568" s="18" t="str">
        <f>_xlfn.XLOOKUP(B1568,'[4]cells down 27042026 18h01'!$B:$B,'[4]cells down 27042026 18h01'!$R:$R,"")</f>
        <v/>
      </c>
      <c r="AM1568" s="18" t="str">
        <f>_xlfn.XLOOKUP(B1568,'[5]cell downs 27042026 11h'!$B:$B,'[5]cell downs 27042026 11h'!$R:$R,"")</f>
        <v/>
      </c>
      <c r="AN1568" s="18" t="str">
        <f>_xlfn.XLOOKUP(B1568,'[5]cell downs 27042026 17h40'!$B:$B,'[5]cell downs 27042026 17h40'!$R:$R,"")</f>
        <v/>
      </c>
      <c r="AO1568" s="18" t="str">
        <f>_xlfn.XLOOKUP(B1568,'[6]ALL SITES DOWN'!$D:$D,'[6]ALL SITES DOWN'!$J:$J,"")</f>
        <v/>
      </c>
      <c r="AP1568" s="18" t="str">
        <f>_xlfn.XLOOKUP(B1568,'[7]ALL SITES DOWN'!$D:$D,'[7]ALL SITES DOWN'!$J:$J,"")</f>
        <v/>
      </c>
      <c r="AQ1568" s="9" t="str">
        <f>_xlfn.XLOOKUP(B1568,[8]sheet1!$AC:$AC,[8]sheet1!$AF:$AF,"")</f>
        <v/>
      </c>
      <c r="AR1568" s="14"/>
      <c r="AS1568" s="14" t="s">
        <v>5465</v>
      </c>
      <c r="AT1568" s="14" t="str">
        <f>_xlfn.XLOOKUP(B1568,'[9]cell downs 18042026 17h'!$B:$B,'[9]cell downs 18042026 17h'!$B:$B,"")</f>
        <v/>
      </c>
      <c r="AU1568" s="14" t="str">
        <f>_xlfn.XLOOKUP(B1568,'[10]Cells Huawei 19042026 15h'!$B:$B,'[10]Cells Huawei 19042026 15h'!$B:$B,"")</f>
        <v/>
      </c>
      <c r="AV1568" s="9" t="str">
        <f>_xlfn.XLOOKUP(B1568,'[11]cells down 19042026 9H40'!$B:$B,'[11]cells down 19042026 9H40'!$B:$B,"")</f>
        <v/>
      </c>
    </row>
    <row r="1569" spans="1:48" hidden="1" x14ac:dyDescent="0.3">
      <c r="A1569" s="1" t="s">
        <v>3170</v>
      </c>
      <c r="B1569" s="8" t="s">
        <v>3171</v>
      </c>
      <c r="C1569" s="3" t="str">
        <f>_xlfn.XLOOKUP(B1569,'[1]daily break down'!$D:$D,'[1]daily break down'!$E:$E,"")</f>
        <v>LITTORAL</v>
      </c>
      <c r="D1569" s="1" t="s">
        <v>11</v>
      </c>
      <c r="E1569" s="1" t="s">
        <v>318</v>
      </c>
      <c r="F1569" s="3" t="s">
        <v>31</v>
      </c>
      <c r="G1569" s="1" t="s">
        <v>484</v>
      </c>
      <c r="H1569" s="29" t="str">
        <f>_xlfn.XLOOKUP(B1569,[2]CALCULATION!$B:$B,[2]CALCULATION!$H:$H,"")</f>
        <v>ZTE</v>
      </c>
      <c r="I1569" s="26">
        <v>0</v>
      </c>
      <c r="J1569" s="26">
        <v>0</v>
      </c>
      <c r="K1569" s="26">
        <v>0</v>
      </c>
      <c r="L1569" s="26">
        <v>0</v>
      </c>
      <c r="M1569" s="26">
        <v>0</v>
      </c>
      <c r="N1569" s="26">
        <v>0</v>
      </c>
      <c r="O1569" s="26">
        <v>0</v>
      </c>
      <c r="P1569" s="114" t="s">
        <v>6364</v>
      </c>
      <c r="Q1569" s="42" t="s">
        <v>5538</v>
      </c>
      <c r="R1569" s="42"/>
      <c r="S1569" s="41" t="str" cm="1">
        <f t="array" ref="S1569">IFERROR(_xlfn.IFS(
U1569="MPR ISSUE","PDH",
U1569="BSS Hardware Issue","BSS",
U1569="Sites strategiques, MLL, Pylone, etc.","ENVTECH",
U1569="AKTIVCO DEFAUT GE &amp; POWER Cabinet","AKTIVCO",
U1569="AKTIVCO Coupure ENEO &amp; Baisse de tension","AKTIVCO GRID ONLY",
U1569="Coupure ENEO &amp; Baisse de tension","IHS GRID ONLY",
U1569="Defaut GE &amp; POWER Cabinet","IHS",
U1569="Sharing","Partners",
U1569="Sites strategiques &amp; DataCenter","SST &amp; DC",
U1569="Exclu","Exclu",
U1569="SAT","SAT",
U1569="SPARE-ISSUE","SPARE-ISSUE",
U1569="Fiber CAmtel","TRANS_FO_CAMTEL",
U1569="Fiber AOF","Fiber AOF",
U1569="Projet OCM (HUAWEI)","TRAVAUX-HUAWEI",
U1569="Projet OCM (NOKIA)","TRAVAUX-NOKIA",
U1569="ACCESS-ISSUE","ACCESS-ISSUE",
U1569="Projet OCM (ZTE, NOKIA, autres projets)","TRAVAUX OCM",
U1569="No root CAuse","No root cause",
U1569="ODU HS","PDH",
U1569="IP &amp; VLAN","PDH",
U1569="Warehouse HUAWEI","SPARE-ISSUE",
U1569="SPARE-HS","SPARE-ISSUE",
U1569="Power Telco","BSS",U1569="no impacts","no impacts"
),"")</f>
        <v>No root cause</v>
      </c>
      <c r="T1569" s="41" t="str" cm="1">
        <f t="array" ref="T1569">IFERROR(_xlfn.IFS(
U1569="MPR ISSUE","TX ISSUE",
U1569="BSS Hardware Issue","RAN ISSUE",
U1569="Sites strategiques, MLL, Pylone, etc.","ENVTECH",
U1569="AKTIVCO DEFAUT GE &amp; POWER Cabinet","POWER ISSUE",
U1569="AKTIVCO Coupure ENEO &amp; Baisse de tension","POWER ISSUE",
U1569="Coupure ENEO &amp; Baisse de tension","POWER ISSUE",
U1569="Defaut GE &amp; POWER Cabinet","POWER ISSUE",
U1569="Sharing","POWER ISSUE",
U1569="Sites strategiques &amp; DataCenter","POWER ISSUE",
U1569="Exclu","Exclu",
U1569="SAT","TX ISSUE",
U1569="SPARE-ISSUE","SPARE-ISSUE",
U1569="Fiber CAmtel","TX ISSUE",
U1569="Fiber AOF","TX ISSUE",
U1569="Projet OCM (HUAWEI)","TRAVAUX-HUAWEI",
U1569="Projet OCM (NOKIA)","TRAVAUX -NOKIA",
U1569="ACCESS-ISSUE","ACCESS-ISSUE",
U1569="Projet OCM (ZTE, NOKIA, autres projets)","TRAVAUX OCM",
U1569="No root CAuse","No root cause",
U1569="ODU HS","TX ISSUE",
U1569="IP &amp; VLAN","TX ISSUE",
U1569="Warehouse HUAWEI","SPARE-ISSUE",
U1569="SPARE-HS","SPARE-ISSUE",
U1569="Power Telco","RAN ISSUE",U1569="no impacts","no impacts"
),"")</f>
        <v>No root cause</v>
      </c>
      <c r="U1569" s="68" t="s">
        <v>5691</v>
      </c>
      <c r="V1569" s="41" t="str" cm="1">
        <f t="array" ref="V1569">IFERROR(_xlfn.IFS(
U1569="MPR ISSUE","ACTIVE",
U1569="BSS Hardware Issue","ACTIVE",
U1569="Sites strategiques, MLL, Pylone, etc.","PASSIVE",
U1569="AKTIVCO DEFAUT GE &amp; POWER Cabinet","PASSIVE",
U1569="AKTIVCO Coupure ENEO &amp; Baisse de tension","PASSIVE",
U1569="Coupure ENEO &amp; Baisse de tension","PASSIVE",
U1569="Defaut GE &amp; POWER Cabinet","PASSIVE",
U1569="Sharing","PASSIVE",
U1569="Sites strategiques &amp; DataCenter","PASSIVE",
U1569="Exclu","Exclu",
U1569="SAT","ACTIVE",
U1569="SPARE-ISSUE","SPARE-ISSUE",
U1569="Fiber CAmtel","ACTIVE",
U1569="Fiber AOF","ACTIVE",
U1569="Projet OCM (HUAWEI)","PLANNED WORKS",
U1569="Projet OCM (NOKIA)","PLANNED WORKS",
U1569="ACCESS-ISSUE","ACCESS-ISSUE",
U1569="Projet OCM (ZTE, NOKIA, autres projets)","PLANNED WORKS",
U1569="No root CAuse","No root cause",
U1569="ODU HS","ACTIVE",
U1569="IP &amp; VLAN","ACTIVE",
U1569="Warehouse HUAWEI","SPARE-ISSUE",
U1569="SPARE-HS","SPARE-ISSUE",
U1569="Power Telco","ACTIVE", U1569="no impacts","no impacts"
),"")</f>
        <v>No root cause</v>
      </c>
      <c r="W1569" s="113"/>
      <c r="X1569" s="113"/>
      <c r="Y1569" s="113"/>
      <c r="Z1569" s="113"/>
      <c r="AA1569" s="113"/>
      <c r="AB1569" s="17" t="s">
        <v>5465</v>
      </c>
      <c r="AC1569" s="17" t="str">
        <f>_xlfn.XLOOKUP(B1569,'INCIDENT-04-27-2026'!E:E,'INCIDENT-04-27-2026'!F:F,"")</f>
        <v/>
      </c>
      <c r="AD1569" s="9"/>
      <c r="AE1569" s="7" t="s">
        <v>5465</v>
      </c>
      <c r="AF1569" s="6" t="str">
        <f>_xlfn.XLOOKUP(B1569,'[13]Input_27-04'!$B:$B,'[13]Input_27-04'!$M:$M,"")</f>
        <v/>
      </c>
      <c r="AG1569" s="7"/>
      <c r="AH1569" s="3"/>
      <c r="AI1569" s="18" t="str">
        <f>_xlfn.XLOOKUP(B1569,'[3]Cells Huawei 27042026 10h'!$B:$B,'[3]Cells Huawei 27042026 10h'!$T:$T,"")</f>
        <v/>
      </c>
      <c r="AJ1569" s="18" t="str">
        <f>_xlfn.XLOOKUP(B1569,'[3]Cells Huawei 27042026 15h'!$B:$B,'[3]Cells Huawei 27042026 15h'!$T:$T,"")</f>
        <v/>
      </c>
      <c r="AK1569" s="18" t="str">
        <f>_xlfn.XLOOKUP(B1569,'[4]cells down 27042026 11h28'!$B:$B,'[4]cells down 27042026 11h28'!$R:$R,"")</f>
        <v/>
      </c>
      <c r="AL1569" s="18" t="str">
        <f>_xlfn.XLOOKUP(B1569,'[4]cells down 27042026 18h01'!$B:$B,'[4]cells down 27042026 18h01'!$R:$R,"")</f>
        <v/>
      </c>
      <c r="AM1569" s="18" t="str">
        <f>_xlfn.XLOOKUP(B1569,'[5]cell downs 27042026 11h'!$B:$B,'[5]cell downs 27042026 11h'!$R:$R,"")</f>
        <v/>
      </c>
      <c r="AN1569" s="18" t="str">
        <f>_xlfn.XLOOKUP(B1569,'[5]cell downs 27042026 17h40'!$B:$B,'[5]cell downs 27042026 17h40'!$R:$R,"")</f>
        <v/>
      </c>
      <c r="AO1569" s="18" t="str">
        <f>_xlfn.XLOOKUP(B1569,'[6]ALL SITES DOWN'!$D:$D,'[6]ALL SITES DOWN'!$J:$J,"")</f>
        <v/>
      </c>
      <c r="AP1569" s="18" t="str">
        <f>_xlfn.XLOOKUP(B1569,'[7]ALL SITES DOWN'!$D:$D,'[7]ALL SITES DOWN'!$J:$J,"")</f>
        <v/>
      </c>
      <c r="AQ1569" s="9" t="str">
        <f>_xlfn.XLOOKUP(B1569,[8]sheet1!$AC:$AC,[8]sheet1!$AF:$AF,"")</f>
        <v/>
      </c>
      <c r="AR1569" s="14"/>
      <c r="AS1569" s="14" t="s">
        <v>5465</v>
      </c>
      <c r="AT1569" s="14" t="str">
        <f>_xlfn.XLOOKUP(B1569,'[9]cell downs 18042026 17h'!$B:$B,'[9]cell downs 18042026 17h'!$B:$B,"")</f>
        <v/>
      </c>
      <c r="AU1569" s="14" t="str">
        <f>_xlfn.XLOOKUP(B1569,'[10]Cells Huawei 19042026 15h'!$B:$B,'[10]Cells Huawei 19042026 15h'!$B:$B,"")</f>
        <v/>
      </c>
      <c r="AV1569" s="9" t="str">
        <f>_xlfn.XLOOKUP(B1569,'[11]cells down 19042026 9H40'!$B:$B,'[11]cells down 19042026 9H40'!$B:$B,"")</f>
        <v/>
      </c>
    </row>
    <row r="1570" spans="1:48" hidden="1" x14ac:dyDescent="0.3">
      <c r="A1570" s="1" t="s">
        <v>1562</v>
      </c>
      <c r="B1570" s="8" t="s">
        <v>1563</v>
      </c>
      <c r="C1570" s="3" t="str">
        <f>_xlfn.XLOOKUP(B1570,'[1]daily break down'!$D:$D,'[1]daily break down'!$E:$E,"")</f>
        <v>LITTORAL</v>
      </c>
      <c r="D1570" s="1" t="s">
        <v>11</v>
      </c>
      <c r="E1570" s="1" t="s">
        <v>12</v>
      </c>
      <c r="F1570" s="3" t="s">
        <v>31</v>
      </c>
      <c r="G1570" s="1" t="s">
        <v>484</v>
      </c>
      <c r="H1570" s="29" t="str">
        <f>_xlfn.XLOOKUP(B1570,[2]CALCULATION!$B:$B,[2]CALCULATION!$H:$H,"")</f>
        <v>ZTE</v>
      </c>
      <c r="I1570" s="26">
        <v>0</v>
      </c>
      <c r="J1570" s="26">
        <v>0</v>
      </c>
      <c r="K1570" s="26">
        <v>5.7896860465928885E-17</v>
      </c>
      <c r="L1570" s="26">
        <v>0</v>
      </c>
      <c r="M1570" s="26">
        <v>0</v>
      </c>
      <c r="N1570" s="26">
        <v>0</v>
      </c>
      <c r="O1570" s="26">
        <v>0</v>
      </c>
      <c r="P1570" s="114" t="s">
        <v>6364</v>
      </c>
      <c r="Q1570" s="42" t="s">
        <v>5538</v>
      </c>
      <c r="R1570" s="42"/>
      <c r="S1570" s="41" t="str" cm="1">
        <f t="array" ref="S1570">IFERROR(_xlfn.IFS(
U1570="MPR ISSUE","PDH",
U1570="BSS Hardware Issue","BSS",
U1570="Sites strategiques, MLL, Pylone, etc.","ENVTECH",
U1570="AKTIVCO DEFAUT GE &amp; POWER Cabinet","AKTIVCO",
U1570="AKTIVCO Coupure ENEO &amp; Baisse de tension","AKTIVCO GRID ONLY",
U1570="Coupure ENEO &amp; Baisse de tension","IHS GRID ONLY",
U1570="Defaut GE &amp; POWER Cabinet","IHS",
U1570="Sharing","Partners",
U1570="Sites strategiques &amp; DataCenter","SST &amp; DC",
U1570="Exclu","Exclu",
U1570="SAT","SAT",
U1570="SPARE-ISSUE","SPARE-ISSUE",
U1570="Fiber CAmtel","TRANS_FO_CAMTEL",
U1570="Fiber AOF","Fiber AOF",
U1570="Projet OCM (HUAWEI)","TRAVAUX-HUAWEI",
U1570="Projet OCM (NOKIA)","TRAVAUX-NOKIA",
U1570="ACCESS-ISSUE","ACCESS-ISSUE",
U1570="Projet OCM (ZTE, NOKIA, autres projets)","TRAVAUX OCM",
U1570="No root CAuse","No root cause",
U1570="ODU HS","PDH",
U1570="IP &amp; VLAN","PDH",
U1570="Warehouse HUAWEI","SPARE-ISSUE",
U1570="SPARE-HS","SPARE-ISSUE",
U1570="Power Telco","BSS",U1570="no impacts","no impacts"
),"")</f>
        <v>No root cause</v>
      </c>
      <c r="T1570" s="41" t="str" cm="1">
        <f t="array" ref="T1570">IFERROR(_xlfn.IFS(
U1570="MPR ISSUE","TX ISSUE",
U1570="BSS Hardware Issue","RAN ISSUE",
U1570="Sites strategiques, MLL, Pylone, etc.","ENVTECH",
U1570="AKTIVCO DEFAUT GE &amp; POWER Cabinet","POWER ISSUE",
U1570="AKTIVCO Coupure ENEO &amp; Baisse de tension","POWER ISSUE",
U1570="Coupure ENEO &amp; Baisse de tension","POWER ISSUE",
U1570="Defaut GE &amp; POWER Cabinet","POWER ISSUE",
U1570="Sharing","POWER ISSUE",
U1570="Sites strategiques &amp; DataCenter","POWER ISSUE",
U1570="Exclu","Exclu",
U1570="SAT","TX ISSUE",
U1570="SPARE-ISSUE","SPARE-ISSUE",
U1570="Fiber CAmtel","TX ISSUE",
U1570="Fiber AOF","TX ISSUE",
U1570="Projet OCM (HUAWEI)","TRAVAUX-HUAWEI",
U1570="Projet OCM (NOKIA)","TRAVAUX -NOKIA",
U1570="ACCESS-ISSUE","ACCESS-ISSUE",
U1570="Projet OCM (ZTE, NOKIA, autres projets)","TRAVAUX OCM",
U1570="No root CAuse","No root cause",
U1570="ODU HS","TX ISSUE",
U1570="IP &amp; VLAN","TX ISSUE",
U1570="Warehouse HUAWEI","SPARE-ISSUE",
U1570="SPARE-HS","SPARE-ISSUE",
U1570="Power Telco","RAN ISSUE",U1570="no impacts","no impacts"
),"")</f>
        <v>No root cause</v>
      </c>
      <c r="U1570" s="68" t="s">
        <v>5691</v>
      </c>
      <c r="V1570" s="41" t="str" cm="1">
        <f t="array" ref="V1570">IFERROR(_xlfn.IFS(
U1570="MPR ISSUE","ACTIVE",
U1570="BSS Hardware Issue","ACTIVE",
U1570="Sites strategiques, MLL, Pylone, etc.","PASSIVE",
U1570="AKTIVCO DEFAUT GE &amp; POWER Cabinet","PASSIVE",
U1570="AKTIVCO Coupure ENEO &amp; Baisse de tension","PASSIVE",
U1570="Coupure ENEO &amp; Baisse de tension","PASSIVE",
U1570="Defaut GE &amp; POWER Cabinet","PASSIVE",
U1570="Sharing","PASSIVE",
U1570="Sites strategiques &amp; DataCenter","PASSIVE",
U1570="Exclu","Exclu",
U1570="SAT","ACTIVE",
U1570="SPARE-ISSUE","SPARE-ISSUE",
U1570="Fiber CAmtel","ACTIVE",
U1570="Fiber AOF","ACTIVE",
U1570="Projet OCM (HUAWEI)","PLANNED WORKS",
U1570="Projet OCM (NOKIA)","PLANNED WORKS",
U1570="ACCESS-ISSUE","ACCESS-ISSUE",
U1570="Projet OCM (ZTE, NOKIA, autres projets)","PLANNED WORKS",
U1570="No root CAuse","No root cause",
U1570="ODU HS","ACTIVE",
U1570="IP &amp; VLAN","ACTIVE",
U1570="Warehouse HUAWEI","SPARE-ISSUE",
U1570="SPARE-HS","SPARE-ISSUE",
U1570="Power Telco","ACTIVE", U1570="no impacts","no impacts"
),"")</f>
        <v>No root cause</v>
      </c>
      <c r="W1570" s="113"/>
      <c r="X1570" s="113"/>
      <c r="Y1570" s="113"/>
      <c r="Z1570" s="113"/>
      <c r="AA1570" s="113"/>
      <c r="AB1570" s="17" t="s">
        <v>5465</v>
      </c>
      <c r="AC1570" s="17" t="str">
        <f>_xlfn.XLOOKUP(B1570,'INCIDENT-04-27-2026'!E:E,'INCIDENT-04-27-2026'!F:F,"")</f>
        <v/>
      </c>
      <c r="AD1570" s="9"/>
      <c r="AE1570" s="7" t="s">
        <v>5465</v>
      </c>
      <c r="AF1570" s="6" t="str">
        <f>_xlfn.XLOOKUP(B1570,'[13]Input_27-04'!$B:$B,'[13]Input_27-04'!$M:$M,"")</f>
        <v/>
      </c>
      <c r="AG1570" s="7"/>
      <c r="AH1570" s="3"/>
      <c r="AI1570" s="18" t="str">
        <f>_xlfn.XLOOKUP(B1570,'[3]Cells Huawei 27042026 10h'!$B:$B,'[3]Cells Huawei 27042026 10h'!$T:$T,"")</f>
        <v/>
      </c>
      <c r="AJ1570" s="18" t="str">
        <f>_xlfn.XLOOKUP(B1570,'[3]Cells Huawei 27042026 15h'!$B:$B,'[3]Cells Huawei 27042026 15h'!$T:$T,"")</f>
        <v/>
      </c>
      <c r="AK1570" s="18" t="str">
        <f>_xlfn.XLOOKUP(B1570,'[4]cells down 27042026 11h28'!$B:$B,'[4]cells down 27042026 11h28'!$R:$R,"")</f>
        <v/>
      </c>
      <c r="AL1570" s="18" t="str">
        <f>_xlfn.XLOOKUP(B1570,'[4]cells down 27042026 18h01'!$B:$B,'[4]cells down 27042026 18h01'!$R:$R,"")</f>
        <v/>
      </c>
      <c r="AM1570" s="18" t="str">
        <f>_xlfn.XLOOKUP(B1570,'[5]cell downs 27042026 11h'!$B:$B,'[5]cell downs 27042026 11h'!$R:$R,"")</f>
        <v/>
      </c>
      <c r="AN1570" s="18" t="str">
        <f>_xlfn.XLOOKUP(B1570,'[5]cell downs 27042026 17h40'!$B:$B,'[5]cell downs 27042026 17h40'!$R:$R,"")</f>
        <v/>
      </c>
      <c r="AO1570" s="18" t="str">
        <f>_xlfn.XLOOKUP(B1570,'[6]ALL SITES DOWN'!$D:$D,'[6]ALL SITES DOWN'!$J:$J,"")</f>
        <v/>
      </c>
      <c r="AP1570" s="18" t="str">
        <f>_xlfn.XLOOKUP(B1570,'[7]ALL SITES DOWN'!$D:$D,'[7]ALL SITES DOWN'!$J:$J,"")</f>
        <v/>
      </c>
      <c r="AQ1570" s="9" t="str">
        <f>_xlfn.XLOOKUP(B1570,[8]sheet1!$AC:$AC,[8]sheet1!$AF:$AF,"")</f>
        <v/>
      </c>
      <c r="AR1570" s="14"/>
      <c r="AS1570" s="14" t="s">
        <v>5465</v>
      </c>
      <c r="AT1570" s="14" t="str">
        <f>_xlfn.XLOOKUP(B1570,'[9]cell downs 18042026 17h'!$B:$B,'[9]cell downs 18042026 17h'!$B:$B,"")</f>
        <v/>
      </c>
      <c r="AU1570" s="14" t="str">
        <f>_xlfn.XLOOKUP(B1570,'[10]Cells Huawei 19042026 15h'!$B:$B,'[10]Cells Huawei 19042026 15h'!$B:$B,"")</f>
        <v/>
      </c>
      <c r="AV1570" s="9" t="str">
        <f>_xlfn.XLOOKUP(B1570,'[11]cells down 19042026 9H40'!$B:$B,'[11]cells down 19042026 9H40'!$B:$B,"")</f>
        <v/>
      </c>
    </row>
    <row r="1571" spans="1:48" hidden="1" x14ac:dyDescent="0.3">
      <c r="A1571" s="1" t="s">
        <v>2221</v>
      </c>
      <c r="B1571" s="8" t="s">
        <v>2222</v>
      </c>
      <c r="C1571" s="3" t="str">
        <f>_xlfn.XLOOKUP(B1571,'[1]daily break down'!$D:$D,'[1]daily break down'!$E:$E,"")</f>
        <v>LITTORAL</v>
      </c>
      <c r="D1571" s="1" t="s">
        <v>11</v>
      </c>
      <c r="E1571" s="1" t="s">
        <v>12</v>
      </c>
      <c r="F1571" s="3" t="s">
        <v>31</v>
      </c>
      <c r="G1571" s="1" t="s">
        <v>484</v>
      </c>
      <c r="H1571" s="29" t="str">
        <f>_xlfn.XLOOKUP(B1571,[2]CALCULATION!$B:$B,[2]CALCULATION!$H:$H,"")</f>
        <v>ZTE</v>
      </c>
      <c r="I1571" s="26">
        <v>0</v>
      </c>
      <c r="J1571" s="26">
        <v>0</v>
      </c>
      <c r="K1571" s="26">
        <v>0</v>
      </c>
      <c r="L1571" s="26">
        <v>0</v>
      </c>
      <c r="M1571" s="26">
        <v>0</v>
      </c>
      <c r="N1571" s="26">
        <v>0</v>
      </c>
      <c r="O1571" s="26">
        <v>0</v>
      </c>
      <c r="P1571" s="114" t="s">
        <v>6364</v>
      </c>
      <c r="Q1571" s="42" t="s">
        <v>5538</v>
      </c>
      <c r="R1571" s="42"/>
      <c r="S1571" s="41" t="str" cm="1">
        <f t="array" ref="S1571">IFERROR(_xlfn.IFS(
U1571="MPR ISSUE","PDH",
U1571="BSS Hardware Issue","BSS",
U1571="Sites strategiques, MLL, Pylone, etc.","ENVTECH",
U1571="AKTIVCO DEFAUT GE &amp; POWER Cabinet","AKTIVCO",
U1571="AKTIVCO Coupure ENEO &amp; Baisse de tension","AKTIVCO GRID ONLY",
U1571="Coupure ENEO &amp; Baisse de tension","IHS GRID ONLY",
U1571="Defaut GE &amp; POWER Cabinet","IHS",
U1571="Sharing","Partners",
U1571="Sites strategiques &amp; DataCenter","SST &amp; DC",
U1571="Exclu","Exclu",
U1571="SAT","SAT",
U1571="SPARE-ISSUE","SPARE-ISSUE",
U1571="Fiber CAmtel","TRANS_FO_CAMTEL",
U1571="Fiber AOF","Fiber AOF",
U1571="Projet OCM (HUAWEI)","TRAVAUX-HUAWEI",
U1571="Projet OCM (NOKIA)","TRAVAUX-NOKIA",
U1571="ACCESS-ISSUE","ACCESS-ISSUE",
U1571="Projet OCM (ZTE, NOKIA, autres projets)","TRAVAUX OCM",
U1571="No root CAuse","No root cause",
U1571="ODU HS","PDH",
U1571="IP &amp; VLAN","PDH",
U1571="Warehouse HUAWEI","SPARE-ISSUE",
U1571="SPARE-HS","SPARE-ISSUE",
U1571="Power Telco","BSS",U1571="no impacts","no impacts"
),"")</f>
        <v>No root cause</v>
      </c>
      <c r="T1571" s="41" t="str" cm="1">
        <f t="array" ref="T1571">IFERROR(_xlfn.IFS(
U1571="MPR ISSUE","TX ISSUE",
U1571="BSS Hardware Issue","RAN ISSUE",
U1571="Sites strategiques, MLL, Pylone, etc.","ENVTECH",
U1571="AKTIVCO DEFAUT GE &amp; POWER Cabinet","POWER ISSUE",
U1571="AKTIVCO Coupure ENEO &amp; Baisse de tension","POWER ISSUE",
U1571="Coupure ENEO &amp; Baisse de tension","POWER ISSUE",
U1571="Defaut GE &amp; POWER Cabinet","POWER ISSUE",
U1571="Sharing","POWER ISSUE",
U1571="Sites strategiques &amp; DataCenter","POWER ISSUE",
U1571="Exclu","Exclu",
U1571="SAT","TX ISSUE",
U1571="SPARE-ISSUE","SPARE-ISSUE",
U1571="Fiber CAmtel","TX ISSUE",
U1571="Fiber AOF","TX ISSUE",
U1571="Projet OCM (HUAWEI)","TRAVAUX-HUAWEI",
U1571="Projet OCM (NOKIA)","TRAVAUX -NOKIA",
U1571="ACCESS-ISSUE","ACCESS-ISSUE",
U1571="Projet OCM (ZTE, NOKIA, autres projets)","TRAVAUX OCM",
U1571="No root CAuse","No root cause",
U1571="ODU HS","TX ISSUE",
U1571="IP &amp; VLAN","TX ISSUE",
U1571="Warehouse HUAWEI","SPARE-ISSUE",
U1571="SPARE-HS","SPARE-ISSUE",
U1571="Power Telco","RAN ISSUE",U1571="no impacts","no impacts"
),"")</f>
        <v>No root cause</v>
      </c>
      <c r="U1571" s="68" t="s">
        <v>5691</v>
      </c>
      <c r="V1571" s="41" t="str" cm="1">
        <f t="array" ref="V1571">IFERROR(_xlfn.IFS(
U1571="MPR ISSUE","ACTIVE",
U1571="BSS Hardware Issue","ACTIVE",
U1571="Sites strategiques, MLL, Pylone, etc.","PASSIVE",
U1571="AKTIVCO DEFAUT GE &amp; POWER Cabinet","PASSIVE",
U1571="AKTIVCO Coupure ENEO &amp; Baisse de tension","PASSIVE",
U1571="Coupure ENEO &amp; Baisse de tension","PASSIVE",
U1571="Defaut GE &amp; POWER Cabinet","PASSIVE",
U1571="Sharing","PASSIVE",
U1571="Sites strategiques &amp; DataCenter","PASSIVE",
U1571="Exclu","Exclu",
U1571="SAT","ACTIVE",
U1571="SPARE-ISSUE","SPARE-ISSUE",
U1571="Fiber CAmtel","ACTIVE",
U1571="Fiber AOF","ACTIVE",
U1571="Projet OCM (HUAWEI)","PLANNED WORKS",
U1571="Projet OCM (NOKIA)","PLANNED WORKS",
U1571="ACCESS-ISSUE","ACCESS-ISSUE",
U1571="Projet OCM (ZTE, NOKIA, autres projets)","PLANNED WORKS",
U1571="No root CAuse","No root cause",
U1571="ODU HS","ACTIVE",
U1571="IP &amp; VLAN","ACTIVE",
U1571="Warehouse HUAWEI","SPARE-ISSUE",
U1571="SPARE-HS","SPARE-ISSUE",
U1571="Power Telco","ACTIVE", U1571="no impacts","no impacts"
),"")</f>
        <v>No root cause</v>
      </c>
      <c r="W1571" s="113"/>
      <c r="X1571" s="113"/>
      <c r="Y1571" s="113"/>
      <c r="Z1571" s="113"/>
      <c r="AA1571" s="113"/>
      <c r="AB1571" s="17" t="s">
        <v>5465</v>
      </c>
      <c r="AC1571" s="17" t="str">
        <f>_xlfn.XLOOKUP(B1571,'INCIDENT-04-27-2026'!E:E,'INCIDENT-04-27-2026'!F:F,"")</f>
        <v/>
      </c>
      <c r="AD1571" s="9"/>
      <c r="AE1571" s="7" t="s">
        <v>5465</v>
      </c>
      <c r="AF1571" s="6" t="str">
        <f>_xlfn.XLOOKUP(B1571,'[13]Input_27-04'!$B:$B,'[13]Input_27-04'!$M:$M,"")</f>
        <v/>
      </c>
      <c r="AG1571" s="7"/>
      <c r="AH1571" s="3"/>
      <c r="AI1571" s="18" t="str">
        <f>_xlfn.XLOOKUP(B1571,'[3]Cells Huawei 27042026 10h'!$B:$B,'[3]Cells Huawei 27042026 10h'!$T:$T,"")</f>
        <v/>
      </c>
      <c r="AJ1571" s="18" t="str">
        <f>_xlfn.XLOOKUP(B1571,'[3]Cells Huawei 27042026 15h'!$B:$B,'[3]Cells Huawei 27042026 15h'!$T:$T,"")</f>
        <v/>
      </c>
      <c r="AK1571" s="18" t="str">
        <f>_xlfn.XLOOKUP(B1571,'[4]cells down 27042026 11h28'!$B:$B,'[4]cells down 27042026 11h28'!$R:$R,"")</f>
        <v/>
      </c>
      <c r="AL1571" s="18" t="str">
        <f>_xlfn.XLOOKUP(B1571,'[4]cells down 27042026 18h01'!$B:$B,'[4]cells down 27042026 18h01'!$R:$R,"")</f>
        <v/>
      </c>
      <c r="AM1571" s="18" t="str">
        <f>_xlfn.XLOOKUP(B1571,'[5]cell downs 27042026 11h'!$B:$B,'[5]cell downs 27042026 11h'!$R:$R,"")</f>
        <v/>
      </c>
      <c r="AN1571" s="18" t="str">
        <f>_xlfn.XLOOKUP(B1571,'[5]cell downs 27042026 17h40'!$B:$B,'[5]cell downs 27042026 17h40'!$R:$R,"")</f>
        <v/>
      </c>
      <c r="AO1571" s="18" t="str">
        <f>_xlfn.XLOOKUP(B1571,'[6]ALL SITES DOWN'!$D:$D,'[6]ALL SITES DOWN'!$J:$J,"")</f>
        <v/>
      </c>
      <c r="AP1571" s="18" t="str">
        <f>_xlfn.XLOOKUP(B1571,'[7]ALL SITES DOWN'!$D:$D,'[7]ALL SITES DOWN'!$J:$J,"")</f>
        <v/>
      </c>
      <c r="AQ1571" s="9" t="str">
        <f>_xlfn.XLOOKUP(B1571,[8]sheet1!$AC:$AC,[8]sheet1!$AF:$AF,"")</f>
        <v/>
      </c>
      <c r="AR1571" s="14"/>
      <c r="AS1571" s="14" t="s">
        <v>5465</v>
      </c>
      <c r="AT1571" s="14" t="str">
        <f>_xlfn.XLOOKUP(B1571,'[9]cell downs 18042026 17h'!$B:$B,'[9]cell downs 18042026 17h'!$B:$B,"")</f>
        <v/>
      </c>
      <c r="AU1571" s="14" t="str">
        <f>_xlfn.XLOOKUP(B1571,'[10]Cells Huawei 19042026 15h'!$B:$B,'[10]Cells Huawei 19042026 15h'!$B:$B,"")</f>
        <v/>
      </c>
      <c r="AV1571" s="9" t="str">
        <f>_xlfn.XLOOKUP(B1571,'[11]cells down 19042026 9H40'!$B:$B,'[11]cells down 19042026 9H40'!$B:$B,"")</f>
        <v/>
      </c>
    </row>
    <row r="1572" spans="1:48" hidden="1" x14ac:dyDescent="0.3">
      <c r="A1572" s="1" t="s">
        <v>484</v>
      </c>
      <c r="B1572" s="8" t="s">
        <v>4628</v>
      </c>
      <c r="C1572" s="3" t="str">
        <f>_xlfn.XLOOKUP(B1572,'[1]daily break down'!$D:$D,'[1]daily break down'!$E:$E,"")</f>
        <v>LITTORAL</v>
      </c>
      <c r="D1572" s="1" t="s">
        <v>1023</v>
      </c>
      <c r="E1572" s="1"/>
      <c r="F1572" s="3" t="s">
        <v>31</v>
      </c>
      <c r="G1572" s="1" t="s">
        <v>484</v>
      </c>
      <c r="H1572" s="29" t="str">
        <f>_xlfn.XLOOKUP(B1572,[2]CALCULATION!$B:$B,[2]CALCULATION!$H:$H,"")</f>
        <v>ZTE</v>
      </c>
      <c r="I1572" s="26">
        <v>0</v>
      </c>
      <c r="J1572" s="26">
        <v>0</v>
      </c>
      <c r="K1572" s="26">
        <v>0</v>
      </c>
      <c r="L1572" s="26">
        <v>0</v>
      </c>
      <c r="M1572" s="26">
        <v>0</v>
      </c>
      <c r="N1572" s="26">
        <v>0</v>
      </c>
      <c r="O1572" s="26">
        <v>0</v>
      </c>
      <c r="P1572" s="114" t="s">
        <v>6364</v>
      </c>
      <c r="Q1572" s="42" t="s">
        <v>5538</v>
      </c>
      <c r="R1572" s="42"/>
      <c r="S1572" s="41" t="str" cm="1">
        <f t="array" ref="S1572">IFERROR(_xlfn.IFS(
U1572="MPR ISSUE","PDH",
U1572="BSS Hardware Issue","BSS",
U1572="Sites strategiques, MLL, Pylone, etc.","ENVTECH",
U1572="AKTIVCO DEFAUT GE &amp; POWER Cabinet","AKTIVCO",
U1572="AKTIVCO Coupure ENEO &amp; Baisse de tension","AKTIVCO GRID ONLY",
U1572="Coupure ENEO &amp; Baisse de tension","IHS GRID ONLY",
U1572="Defaut GE &amp; POWER Cabinet","IHS",
U1572="Sharing","Partners",
U1572="Sites strategiques &amp; DataCenter","SST &amp; DC",
U1572="Exclu","Exclu",
U1572="SAT","SAT",
U1572="SPARE-ISSUE","SPARE-ISSUE",
U1572="Fiber CAmtel","TRANS_FO_CAMTEL",
U1572="Fiber AOF","Fiber AOF",
U1572="Projet OCM (HUAWEI)","TRAVAUX-HUAWEI",
U1572="Projet OCM (NOKIA)","TRAVAUX-NOKIA",
U1572="ACCESS-ISSUE","ACCESS-ISSUE",
U1572="Projet OCM (ZTE, NOKIA, autres projets)","TRAVAUX OCM",
U1572="No root CAuse","No root cause",
U1572="ODU HS","PDH",
U1572="IP &amp; VLAN","PDH",
U1572="Warehouse HUAWEI","SPARE-ISSUE",
U1572="SPARE-HS","SPARE-ISSUE",
U1572="Power Telco","BSS",U1572="no impacts","no impacts"
),"")</f>
        <v>No root cause</v>
      </c>
      <c r="T1572" s="41" t="str" cm="1">
        <f t="array" ref="T1572">IFERROR(_xlfn.IFS(
U1572="MPR ISSUE","TX ISSUE",
U1572="BSS Hardware Issue","RAN ISSUE",
U1572="Sites strategiques, MLL, Pylone, etc.","ENVTECH",
U1572="AKTIVCO DEFAUT GE &amp; POWER Cabinet","POWER ISSUE",
U1572="AKTIVCO Coupure ENEO &amp; Baisse de tension","POWER ISSUE",
U1572="Coupure ENEO &amp; Baisse de tension","POWER ISSUE",
U1572="Defaut GE &amp; POWER Cabinet","POWER ISSUE",
U1572="Sharing","POWER ISSUE",
U1572="Sites strategiques &amp; DataCenter","POWER ISSUE",
U1572="Exclu","Exclu",
U1572="SAT","TX ISSUE",
U1572="SPARE-ISSUE","SPARE-ISSUE",
U1572="Fiber CAmtel","TX ISSUE",
U1572="Fiber AOF","TX ISSUE",
U1572="Projet OCM (HUAWEI)","TRAVAUX-HUAWEI",
U1572="Projet OCM (NOKIA)","TRAVAUX -NOKIA",
U1572="ACCESS-ISSUE","ACCESS-ISSUE",
U1572="Projet OCM (ZTE, NOKIA, autres projets)","TRAVAUX OCM",
U1572="No root CAuse","No root cause",
U1572="ODU HS","TX ISSUE",
U1572="IP &amp; VLAN","TX ISSUE",
U1572="Warehouse HUAWEI","SPARE-ISSUE",
U1572="SPARE-HS","SPARE-ISSUE",
U1572="Power Telco","RAN ISSUE",U1572="no impacts","no impacts"
),"")</f>
        <v>No root cause</v>
      </c>
      <c r="U1572" s="68" t="s">
        <v>5691</v>
      </c>
      <c r="V1572" s="41" t="str" cm="1">
        <f t="array" ref="V1572">IFERROR(_xlfn.IFS(
U1572="MPR ISSUE","ACTIVE",
U1572="BSS Hardware Issue","ACTIVE",
U1572="Sites strategiques, MLL, Pylone, etc.","PASSIVE",
U1572="AKTIVCO DEFAUT GE &amp; POWER Cabinet","PASSIVE",
U1572="AKTIVCO Coupure ENEO &amp; Baisse de tension","PASSIVE",
U1572="Coupure ENEO &amp; Baisse de tension","PASSIVE",
U1572="Defaut GE &amp; POWER Cabinet","PASSIVE",
U1572="Sharing","PASSIVE",
U1572="Sites strategiques &amp; DataCenter","PASSIVE",
U1572="Exclu","Exclu",
U1572="SAT","ACTIVE",
U1572="SPARE-ISSUE","SPARE-ISSUE",
U1572="Fiber CAmtel","ACTIVE",
U1572="Fiber AOF","ACTIVE",
U1572="Projet OCM (HUAWEI)","PLANNED WORKS",
U1572="Projet OCM (NOKIA)","PLANNED WORKS",
U1572="ACCESS-ISSUE","ACCESS-ISSUE",
U1572="Projet OCM (ZTE, NOKIA, autres projets)","PLANNED WORKS",
U1572="No root CAuse","No root cause",
U1572="ODU HS","ACTIVE",
U1572="IP &amp; VLAN","ACTIVE",
U1572="Warehouse HUAWEI","SPARE-ISSUE",
U1572="SPARE-HS","SPARE-ISSUE",
U1572="Power Telco","ACTIVE", U1572="no impacts","no impacts"
),"")</f>
        <v>No root cause</v>
      </c>
      <c r="W1572" s="113"/>
      <c r="X1572" s="113"/>
      <c r="Y1572" s="113"/>
      <c r="Z1572" s="113"/>
      <c r="AA1572" s="113"/>
      <c r="AB1572" s="17" t="s">
        <v>5465</v>
      </c>
      <c r="AC1572" s="17" t="str">
        <f>_xlfn.XLOOKUP(B1572,'INCIDENT-04-27-2026'!E:E,'INCIDENT-04-27-2026'!F:F,"")</f>
        <v/>
      </c>
      <c r="AD1572" s="9"/>
      <c r="AE1572" s="7" t="s">
        <v>5465</v>
      </c>
      <c r="AF1572" s="6" t="str">
        <f>_xlfn.XLOOKUP(B1572,'[13]Input_27-04'!$B:$B,'[13]Input_27-04'!$M:$M,"")</f>
        <v/>
      </c>
      <c r="AG1572" s="7"/>
      <c r="AH1572" s="3"/>
      <c r="AI1572" s="18" t="str">
        <f>_xlfn.XLOOKUP(B1572,'[3]Cells Huawei 27042026 10h'!$B:$B,'[3]Cells Huawei 27042026 10h'!$T:$T,"")</f>
        <v/>
      </c>
      <c r="AJ1572" s="18" t="str">
        <f>_xlfn.XLOOKUP(B1572,'[3]Cells Huawei 27042026 15h'!$B:$B,'[3]Cells Huawei 27042026 15h'!$T:$T,"")</f>
        <v/>
      </c>
      <c r="AK1572" s="18" t="str">
        <f>_xlfn.XLOOKUP(B1572,'[4]cells down 27042026 11h28'!$B:$B,'[4]cells down 27042026 11h28'!$R:$R,"")</f>
        <v/>
      </c>
      <c r="AL1572" s="18" t="str">
        <f>_xlfn.XLOOKUP(B1572,'[4]cells down 27042026 18h01'!$B:$B,'[4]cells down 27042026 18h01'!$R:$R,"")</f>
        <v/>
      </c>
      <c r="AM1572" s="18" t="str">
        <f>_xlfn.XLOOKUP(B1572,'[5]cell downs 27042026 11h'!$B:$B,'[5]cell downs 27042026 11h'!$R:$R,"")</f>
        <v/>
      </c>
      <c r="AN1572" s="18" t="str">
        <f>_xlfn.XLOOKUP(B1572,'[5]cell downs 27042026 17h40'!$B:$B,'[5]cell downs 27042026 17h40'!$R:$R,"")</f>
        <v/>
      </c>
      <c r="AO1572" s="18" t="str">
        <f>_xlfn.XLOOKUP(B1572,'[6]ALL SITES DOWN'!$D:$D,'[6]ALL SITES DOWN'!$J:$J,"")</f>
        <v/>
      </c>
      <c r="AP1572" s="18" t="str">
        <f>_xlfn.XLOOKUP(B1572,'[7]ALL SITES DOWN'!$D:$D,'[7]ALL SITES DOWN'!$J:$J,"")</f>
        <v/>
      </c>
      <c r="AQ1572" s="9" t="str">
        <f>_xlfn.XLOOKUP(B1572,[8]sheet1!$AC:$AC,[8]sheet1!$AF:$AF,"")</f>
        <v/>
      </c>
      <c r="AR1572" s="14"/>
      <c r="AS1572" s="14" t="s">
        <v>5465</v>
      </c>
      <c r="AT1572" s="14" t="str">
        <f>_xlfn.XLOOKUP(B1572,'[9]cell downs 18042026 17h'!$B:$B,'[9]cell downs 18042026 17h'!$B:$B,"")</f>
        <v/>
      </c>
      <c r="AU1572" s="14" t="str">
        <f>_xlfn.XLOOKUP(B1572,'[10]Cells Huawei 19042026 15h'!$B:$B,'[10]Cells Huawei 19042026 15h'!$B:$B,"")</f>
        <v/>
      </c>
      <c r="AV1572" s="9" t="str">
        <f>_xlfn.XLOOKUP(B1572,'[11]cells down 19042026 9H40'!$B:$B,'[11]cells down 19042026 9H40'!$B:$B,"")</f>
        <v/>
      </c>
    </row>
    <row r="1573" spans="1:48" hidden="1" x14ac:dyDescent="0.3">
      <c r="A1573" s="1" t="s">
        <v>3500</v>
      </c>
      <c r="B1573" s="8" t="s">
        <v>3501</v>
      </c>
      <c r="C1573" s="3" t="str">
        <f>_xlfn.XLOOKUP(B1573,'[1]daily break down'!$D:$D,'[1]daily break down'!$E:$E,"")</f>
        <v>LITTORAL</v>
      </c>
      <c r="D1573" s="1" t="s">
        <v>21</v>
      </c>
      <c r="E1573" s="1" t="s">
        <v>12</v>
      </c>
      <c r="F1573" s="3" t="s">
        <v>31</v>
      </c>
      <c r="G1573" s="1" t="s">
        <v>484</v>
      </c>
      <c r="H1573" s="29" t="str">
        <f>_xlfn.XLOOKUP(B1573,[2]CALCULATION!$B:$B,[2]CALCULATION!$H:$H,"")</f>
        <v>ZTE</v>
      </c>
      <c r="I1573" s="26">
        <v>0</v>
      </c>
      <c r="J1573" s="26">
        <v>0</v>
      </c>
      <c r="K1573" s="26">
        <v>0</v>
      </c>
      <c r="L1573" s="26">
        <v>0</v>
      </c>
      <c r="M1573" s="26">
        <v>0</v>
      </c>
      <c r="N1573" s="26">
        <v>0</v>
      </c>
      <c r="O1573" s="26">
        <v>0</v>
      </c>
      <c r="P1573" s="114" t="s">
        <v>6364</v>
      </c>
      <c r="Q1573" s="42" t="s">
        <v>5538</v>
      </c>
      <c r="R1573" s="42"/>
      <c r="S1573" s="41" t="str" cm="1">
        <f t="array" ref="S1573">IFERROR(_xlfn.IFS(
U1573="MPR ISSUE","PDH",
U1573="BSS Hardware Issue","BSS",
U1573="Sites strategiques, MLL, Pylone, etc.","ENVTECH",
U1573="AKTIVCO DEFAUT GE &amp; POWER Cabinet","AKTIVCO",
U1573="AKTIVCO Coupure ENEO &amp; Baisse de tension","AKTIVCO GRID ONLY",
U1573="Coupure ENEO &amp; Baisse de tension","IHS GRID ONLY",
U1573="Defaut GE &amp; POWER Cabinet","IHS",
U1573="Sharing","Partners",
U1573="Sites strategiques &amp; DataCenter","SST &amp; DC",
U1573="Exclu","Exclu",
U1573="SAT","SAT",
U1573="SPARE-ISSUE","SPARE-ISSUE",
U1573="Fiber CAmtel","TRANS_FO_CAMTEL",
U1573="Fiber AOF","Fiber AOF",
U1573="Projet OCM (HUAWEI)","TRAVAUX-HUAWEI",
U1573="Projet OCM (NOKIA)","TRAVAUX-NOKIA",
U1573="ACCESS-ISSUE","ACCESS-ISSUE",
U1573="Projet OCM (ZTE, NOKIA, autres projets)","TRAVAUX OCM",
U1573="No root CAuse","No root cause",
U1573="ODU HS","PDH",
U1573="IP &amp; VLAN","PDH",
U1573="Warehouse HUAWEI","SPARE-ISSUE",
U1573="SPARE-HS","SPARE-ISSUE",
U1573="Power Telco","BSS",U1573="no impacts","no impacts"
),"")</f>
        <v>No root cause</v>
      </c>
      <c r="T1573" s="41" t="str" cm="1">
        <f t="array" ref="T1573">IFERROR(_xlfn.IFS(
U1573="MPR ISSUE","TX ISSUE",
U1573="BSS Hardware Issue","RAN ISSUE",
U1573="Sites strategiques, MLL, Pylone, etc.","ENVTECH",
U1573="AKTIVCO DEFAUT GE &amp; POWER Cabinet","POWER ISSUE",
U1573="AKTIVCO Coupure ENEO &amp; Baisse de tension","POWER ISSUE",
U1573="Coupure ENEO &amp; Baisse de tension","POWER ISSUE",
U1573="Defaut GE &amp; POWER Cabinet","POWER ISSUE",
U1573="Sharing","POWER ISSUE",
U1573="Sites strategiques &amp; DataCenter","POWER ISSUE",
U1573="Exclu","Exclu",
U1573="SAT","TX ISSUE",
U1573="SPARE-ISSUE","SPARE-ISSUE",
U1573="Fiber CAmtel","TX ISSUE",
U1573="Fiber AOF","TX ISSUE",
U1573="Projet OCM (HUAWEI)","TRAVAUX-HUAWEI",
U1573="Projet OCM (NOKIA)","TRAVAUX -NOKIA",
U1573="ACCESS-ISSUE","ACCESS-ISSUE",
U1573="Projet OCM (ZTE, NOKIA, autres projets)","TRAVAUX OCM",
U1573="No root CAuse","No root cause",
U1573="ODU HS","TX ISSUE",
U1573="IP &amp; VLAN","TX ISSUE",
U1573="Warehouse HUAWEI","SPARE-ISSUE",
U1573="SPARE-HS","SPARE-ISSUE",
U1573="Power Telco","RAN ISSUE",U1573="no impacts","no impacts"
),"")</f>
        <v>No root cause</v>
      </c>
      <c r="U1573" s="68" t="s">
        <v>5691</v>
      </c>
      <c r="V1573" s="41" t="str" cm="1">
        <f t="array" ref="V1573">IFERROR(_xlfn.IFS(
U1573="MPR ISSUE","ACTIVE",
U1573="BSS Hardware Issue","ACTIVE",
U1573="Sites strategiques, MLL, Pylone, etc.","PASSIVE",
U1573="AKTIVCO DEFAUT GE &amp; POWER Cabinet","PASSIVE",
U1573="AKTIVCO Coupure ENEO &amp; Baisse de tension","PASSIVE",
U1573="Coupure ENEO &amp; Baisse de tension","PASSIVE",
U1573="Defaut GE &amp; POWER Cabinet","PASSIVE",
U1573="Sharing","PASSIVE",
U1573="Sites strategiques &amp; DataCenter","PASSIVE",
U1573="Exclu","Exclu",
U1573="SAT","ACTIVE",
U1573="SPARE-ISSUE","SPARE-ISSUE",
U1573="Fiber CAmtel","ACTIVE",
U1573="Fiber AOF","ACTIVE",
U1573="Projet OCM (HUAWEI)","PLANNED WORKS",
U1573="Projet OCM (NOKIA)","PLANNED WORKS",
U1573="ACCESS-ISSUE","ACCESS-ISSUE",
U1573="Projet OCM (ZTE, NOKIA, autres projets)","PLANNED WORKS",
U1573="No root CAuse","No root cause",
U1573="ODU HS","ACTIVE",
U1573="IP &amp; VLAN","ACTIVE",
U1573="Warehouse HUAWEI","SPARE-ISSUE",
U1573="SPARE-HS","SPARE-ISSUE",
U1573="Power Telco","ACTIVE", U1573="no impacts","no impacts"
),"")</f>
        <v>No root cause</v>
      </c>
      <c r="W1573" s="113"/>
      <c r="X1573" s="113"/>
      <c r="Y1573" s="113"/>
      <c r="Z1573" s="113"/>
      <c r="AA1573" s="113"/>
      <c r="AB1573" s="17" t="s">
        <v>5465</v>
      </c>
      <c r="AC1573" s="17" t="str">
        <f>_xlfn.XLOOKUP(B1573,'INCIDENT-04-27-2026'!E:E,'INCIDENT-04-27-2026'!F:F,"")</f>
        <v/>
      </c>
      <c r="AD1573" s="9"/>
      <c r="AE1573" s="7" t="s">
        <v>5465</v>
      </c>
      <c r="AF1573" s="6" t="str">
        <f>_xlfn.XLOOKUP(B1573,'[13]Input_27-04'!$B:$B,'[13]Input_27-04'!$M:$M,"")</f>
        <v/>
      </c>
      <c r="AG1573" s="7"/>
      <c r="AH1573" s="3"/>
      <c r="AI1573" s="18" t="str">
        <f>_xlfn.XLOOKUP(B1573,'[3]Cells Huawei 27042026 10h'!$B:$B,'[3]Cells Huawei 27042026 10h'!$T:$T,"")</f>
        <v/>
      </c>
      <c r="AJ1573" s="18" t="str">
        <f>_xlfn.XLOOKUP(B1573,'[3]Cells Huawei 27042026 15h'!$B:$B,'[3]Cells Huawei 27042026 15h'!$T:$T,"")</f>
        <v/>
      </c>
      <c r="AK1573" s="18" t="str">
        <f>_xlfn.XLOOKUP(B1573,'[4]cells down 27042026 11h28'!$B:$B,'[4]cells down 27042026 11h28'!$R:$R,"")</f>
        <v/>
      </c>
      <c r="AL1573" s="18" t="str">
        <f>_xlfn.XLOOKUP(B1573,'[4]cells down 27042026 18h01'!$B:$B,'[4]cells down 27042026 18h01'!$R:$R,"")</f>
        <v/>
      </c>
      <c r="AM1573" s="18" t="str">
        <f>_xlfn.XLOOKUP(B1573,'[5]cell downs 27042026 11h'!$B:$B,'[5]cell downs 27042026 11h'!$R:$R,"")</f>
        <v/>
      </c>
      <c r="AN1573" s="18" t="str">
        <f>_xlfn.XLOOKUP(B1573,'[5]cell downs 27042026 17h40'!$B:$B,'[5]cell downs 27042026 17h40'!$R:$R,"")</f>
        <v/>
      </c>
      <c r="AO1573" s="18" t="str">
        <f>_xlfn.XLOOKUP(B1573,'[6]ALL SITES DOWN'!$D:$D,'[6]ALL SITES DOWN'!$J:$J,"")</f>
        <v/>
      </c>
      <c r="AP1573" s="18" t="str">
        <f>_xlfn.XLOOKUP(B1573,'[7]ALL SITES DOWN'!$D:$D,'[7]ALL SITES DOWN'!$J:$J,"")</f>
        <v/>
      </c>
      <c r="AQ1573" s="9" t="str">
        <f>_xlfn.XLOOKUP(B1573,[8]sheet1!$AC:$AC,[8]sheet1!$AF:$AF,"")</f>
        <v/>
      </c>
      <c r="AR1573" s="14"/>
      <c r="AS1573" s="14" t="s">
        <v>5465</v>
      </c>
      <c r="AT1573" s="14" t="str">
        <f>_xlfn.XLOOKUP(B1573,'[9]cell downs 18042026 17h'!$B:$B,'[9]cell downs 18042026 17h'!$B:$B,"")</f>
        <v/>
      </c>
      <c r="AU1573" s="14" t="str">
        <f>_xlfn.XLOOKUP(B1573,'[10]Cells Huawei 19042026 15h'!$B:$B,'[10]Cells Huawei 19042026 15h'!$B:$B,"")</f>
        <v/>
      </c>
      <c r="AV1573" s="9" t="str">
        <f>_xlfn.XLOOKUP(B1573,'[11]cells down 19042026 9H40'!$B:$B,'[11]cells down 19042026 9H40'!$B:$B,"")</f>
        <v/>
      </c>
    </row>
    <row r="1574" spans="1:48" hidden="1" x14ac:dyDescent="0.3">
      <c r="A1574" s="1" t="s">
        <v>3366</v>
      </c>
      <c r="B1574" s="8" t="s">
        <v>3367</v>
      </c>
      <c r="C1574" s="3" t="str">
        <f>_xlfn.XLOOKUP(B1574,'[1]daily break down'!$D:$D,'[1]daily break down'!$E:$E,"")</f>
        <v>Douala</v>
      </c>
      <c r="D1574" s="1" t="s">
        <v>11</v>
      </c>
      <c r="E1574" s="1" t="s">
        <v>12</v>
      </c>
      <c r="F1574" s="3" t="s">
        <v>31</v>
      </c>
      <c r="G1574" s="1" t="s">
        <v>32</v>
      </c>
      <c r="H1574" s="29" t="str">
        <f>_xlfn.XLOOKUP(B1574,[2]CALCULATION!$B:$B,[2]CALCULATION!$H:$H,"")</f>
        <v>ZTE</v>
      </c>
      <c r="I1574" s="26">
        <v>0</v>
      </c>
      <c r="J1574" s="26">
        <v>0</v>
      </c>
      <c r="K1574" s="26">
        <v>0</v>
      </c>
      <c r="L1574" s="26">
        <v>0</v>
      </c>
      <c r="M1574" s="26">
        <v>0</v>
      </c>
      <c r="N1574" s="26">
        <v>0</v>
      </c>
      <c r="O1574" s="26">
        <v>0</v>
      </c>
      <c r="P1574" s="114" t="s">
        <v>6364</v>
      </c>
      <c r="Q1574" s="42" t="s">
        <v>5538</v>
      </c>
      <c r="R1574" s="42"/>
      <c r="S1574" s="41" t="str" cm="1">
        <f t="array" ref="S1574">IFERROR(_xlfn.IFS(
U1574="MPR ISSUE","PDH",
U1574="BSS Hardware Issue","BSS",
U1574="Sites strategiques, MLL, Pylone, etc.","ENVTECH",
U1574="AKTIVCO DEFAUT GE &amp; POWER Cabinet","AKTIVCO",
U1574="AKTIVCO Coupure ENEO &amp; Baisse de tension","AKTIVCO GRID ONLY",
U1574="Coupure ENEO &amp; Baisse de tension","IHS GRID ONLY",
U1574="Defaut GE &amp; POWER Cabinet","IHS",
U1574="Sharing","Partners",
U1574="Sites strategiques &amp; DataCenter","SST &amp; DC",
U1574="Exclu","Exclu",
U1574="SAT","SAT",
U1574="SPARE-ISSUE","SPARE-ISSUE",
U1574="Fiber CAmtel","TRANS_FO_CAMTEL",
U1574="Fiber AOF","Fiber AOF",
U1574="Projet OCM (HUAWEI)","TRAVAUX-HUAWEI",
U1574="Projet OCM (NOKIA)","TRAVAUX-NOKIA",
U1574="ACCESS-ISSUE","ACCESS-ISSUE",
U1574="Projet OCM (ZTE, NOKIA, autres projets)","TRAVAUX OCM",
U1574="No root CAuse","No root cause",
U1574="ODU HS","PDH",
U1574="IP &amp; VLAN","PDH",
U1574="Warehouse HUAWEI","SPARE-ISSUE",
U1574="SPARE-HS","SPARE-ISSUE",
U1574="Power Telco","BSS",U1574="no impacts","no impacts"
),"")</f>
        <v>No root cause</v>
      </c>
      <c r="T1574" s="41" t="str" cm="1">
        <f t="array" ref="T1574">IFERROR(_xlfn.IFS(
U1574="MPR ISSUE","TX ISSUE",
U1574="BSS Hardware Issue","RAN ISSUE",
U1574="Sites strategiques, MLL, Pylone, etc.","ENVTECH",
U1574="AKTIVCO DEFAUT GE &amp; POWER Cabinet","POWER ISSUE",
U1574="AKTIVCO Coupure ENEO &amp; Baisse de tension","POWER ISSUE",
U1574="Coupure ENEO &amp; Baisse de tension","POWER ISSUE",
U1574="Defaut GE &amp; POWER Cabinet","POWER ISSUE",
U1574="Sharing","POWER ISSUE",
U1574="Sites strategiques &amp; DataCenter","POWER ISSUE",
U1574="Exclu","Exclu",
U1574="SAT","TX ISSUE",
U1574="SPARE-ISSUE","SPARE-ISSUE",
U1574="Fiber CAmtel","TX ISSUE",
U1574="Fiber AOF","TX ISSUE",
U1574="Projet OCM (HUAWEI)","TRAVAUX-HUAWEI",
U1574="Projet OCM (NOKIA)","TRAVAUX -NOKIA",
U1574="ACCESS-ISSUE","ACCESS-ISSUE",
U1574="Projet OCM (ZTE, NOKIA, autres projets)","TRAVAUX OCM",
U1574="No root CAuse","No root cause",
U1574="ODU HS","TX ISSUE",
U1574="IP &amp; VLAN","TX ISSUE",
U1574="Warehouse HUAWEI","SPARE-ISSUE",
U1574="SPARE-HS","SPARE-ISSUE",
U1574="Power Telco","RAN ISSUE",U1574="no impacts","no impacts"
),"")</f>
        <v>No root cause</v>
      </c>
      <c r="U1574" s="68" t="s">
        <v>5691</v>
      </c>
      <c r="V1574" s="41" t="str" cm="1">
        <f t="array" ref="V1574">IFERROR(_xlfn.IFS(
U1574="MPR ISSUE","ACTIVE",
U1574="BSS Hardware Issue","ACTIVE",
U1574="Sites strategiques, MLL, Pylone, etc.","PASSIVE",
U1574="AKTIVCO DEFAUT GE &amp; POWER Cabinet","PASSIVE",
U1574="AKTIVCO Coupure ENEO &amp; Baisse de tension","PASSIVE",
U1574="Coupure ENEO &amp; Baisse de tension","PASSIVE",
U1574="Defaut GE &amp; POWER Cabinet","PASSIVE",
U1574="Sharing","PASSIVE",
U1574="Sites strategiques &amp; DataCenter","PASSIVE",
U1574="Exclu","Exclu",
U1574="SAT","ACTIVE",
U1574="SPARE-ISSUE","SPARE-ISSUE",
U1574="Fiber CAmtel","ACTIVE",
U1574="Fiber AOF","ACTIVE",
U1574="Projet OCM (HUAWEI)","PLANNED WORKS",
U1574="Projet OCM (NOKIA)","PLANNED WORKS",
U1574="ACCESS-ISSUE","ACCESS-ISSUE",
U1574="Projet OCM (ZTE, NOKIA, autres projets)","PLANNED WORKS",
U1574="No root CAuse","No root cause",
U1574="ODU HS","ACTIVE",
U1574="IP &amp; VLAN","ACTIVE",
U1574="Warehouse HUAWEI","SPARE-ISSUE",
U1574="SPARE-HS","SPARE-ISSUE",
U1574="Power Telco","ACTIVE", U1574="no impacts","no impacts"
),"")</f>
        <v>No root cause</v>
      </c>
      <c r="W1574" s="113"/>
      <c r="X1574" s="113"/>
      <c r="Y1574" s="113"/>
      <c r="Z1574" s="113"/>
      <c r="AA1574" s="113"/>
      <c r="AB1574" s="17" t="s">
        <v>5465</v>
      </c>
      <c r="AC1574" s="17" t="str">
        <f>_xlfn.XLOOKUP(B1574,'INCIDENT-04-27-2026'!E:E,'INCIDENT-04-27-2026'!F:F,"")</f>
        <v/>
      </c>
      <c r="AD1574" s="9"/>
      <c r="AE1574" s="7" t="s">
        <v>5465</v>
      </c>
      <c r="AF1574" s="6" t="str">
        <f>_xlfn.XLOOKUP(B1574,'[13]Input_27-04'!$B:$B,'[13]Input_27-04'!$M:$M,"")</f>
        <v/>
      </c>
      <c r="AG1574" s="7"/>
      <c r="AH1574" s="3"/>
      <c r="AI1574" s="18" t="str">
        <f>_xlfn.XLOOKUP(B1574,'[3]Cells Huawei 27042026 10h'!$B:$B,'[3]Cells Huawei 27042026 10h'!$T:$T,"")</f>
        <v/>
      </c>
      <c r="AJ1574" s="18" t="str">
        <f>_xlfn.XLOOKUP(B1574,'[3]Cells Huawei 27042026 15h'!$B:$B,'[3]Cells Huawei 27042026 15h'!$T:$T,"")</f>
        <v/>
      </c>
      <c r="AK1574" s="18" t="str">
        <f>_xlfn.XLOOKUP(B1574,'[4]cells down 27042026 11h28'!$B:$B,'[4]cells down 27042026 11h28'!$R:$R,"")</f>
        <v/>
      </c>
      <c r="AL1574" s="18" t="str">
        <f>_xlfn.XLOOKUP(B1574,'[4]cells down 27042026 18h01'!$B:$B,'[4]cells down 27042026 18h01'!$R:$R,"")</f>
        <v/>
      </c>
      <c r="AM1574" s="18" t="str">
        <f>_xlfn.XLOOKUP(B1574,'[5]cell downs 27042026 11h'!$B:$B,'[5]cell downs 27042026 11h'!$R:$R,"")</f>
        <v/>
      </c>
      <c r="AN1574" s="18" t="str">
        <f>_xlfn.XLOOKUP(B1574,'[5]cell downs 27042026 17h40'!$B:$B,'[5]cell downs 27042026 17h40'!$R:$R,"")</f>
        <v/>
      </c>
      <c r="AO1574" s="18" t="str">
        <f>_xlfn.XLOOKUP(B1574,'[6]ALL SITES DOWN'!$D:$D,'[6]ALL SITES DOWN'!$J:$J,"")</f>
        <v/>
      </c>
      <c r="AP1574" s="18" t="str">
        <f>_xlfn.XLOOKUP(B1574,'[7]ALL SITES DOWN'!$D:$D,'[7]ALL SITES DOWN'!$J:$J,"")</f>
        <v/>
      </c>
      <c r="AQ1574" s="9" t="str">
        <f>_xlfn.XLOOKUP(B1574,[8]sheet1!$AC:$AC,[8]sheet1!$AF:$AF,"")</f>
        <v/>
      </c>
      <c r="AR1574" s="14"/>
      <c r="AS1574" s="14" t="s">
        <v>5465</v>
      </c>
      <c r="AT1574" s="14" t="str">
        <f>_xlfn.XLOOKUP(B1574,'[9]cell downs 18042026 17h'!$B:$B,'[9]cell downs 18042026 17h'!$B:$B,"")</f>
        <v/>
      </c>
      <c r="AU1574" s="14" t="str">
        <f>_xlfn.XLOOKUP(B1574,'[10]Cells Huawei 19042026 15h'!$B:$B,'[10]Cells Huawei 19042026 15h'!$B:$B,"")</f>
        <v/>
      </c>
      <c r="AV1574" s="9" t="str">
        <f>_xlfn.XLOOKUP(B1574,'[11]cells down 19042026 9H40'!$B:$B,'[11]cells down 19042026 9H40'!$B:$B,"")</f>
        <v/>
      </c>
    </row>
    <row r="1575" spans="1:48" hidden="1" x14ac:dyDescent="0.3">
      <c r="A1575" s="1" t="s">
        <v>867</v>
      </c>
      <c r="B1575" s="8" t="s">
        <v>868</v>
      </c>
      <c r="C1575" s="3" t="str">
        <f>_xlfn.XLOOKUP(B1575,'[1]daily break down'!$D:$D,'[1]daily break down'!$E:$E,"")</f>
        <v>Douala</v>
      </c>
      <c r="D1575" s="1" t="s">
        <v>11</v>
      </c>
      <c r="E1575" s="1" t="s">
        <v>12</v>
      </c>
      <c r="F1575" s="3" t="s">
        <v>31</v>
      </c>
      <c r="G1575" s="1" t="s">
        <v>32</v>
      </c>
      <c r="H1575" s="29" t="str">
        <f>_xlfn.XLOOKUP(B1575,[2]CALCULATION!$B:$B,[2]CALCULATION!$H:$H,"")</f>
        <v>ZTE</v>
      </c>
      <c r="I1575" s="26">
        <v>0</v>
      </c>
      <c r="J1575" s="26">
        <v>0</v>
      </c>
      <c r="K1575" s="26">
        <v>0</v>
      </c>
      <c r="L1575" s="26">
        <v>0</v>
      </c>
      <c r="M1575" s="26">
        <v>0</v>
      </c>
      <c r="N1575" s="26">
        <v>0</v>
      </c>
      <c r="O1575" s="26">
        <v>0</v>
      </c>
      <c r="P1575" s="114" t="s">
        <v>6364</v>
      </c>
      <c r="Q1575" s="42" t="s">
        <v>5538</v>
      </c>
      <c r="R1575" s="42"/>
      <c r="S1575" s="41" t="str" cm="1">
        <f t="array" ref="S1575">IFERROR(_xlfn.IFS(
U1575="MPR ISSUE","PDH",
U1575="BSS Hardware Issue","BSS",
U1575="Sites strategiques, MLL, Pylone, etc.","ENVTECH",
U1575="AKTIVCO DEFAUT GE &amp; POWER Cabinet","AKTIVCO",
U1575="AKTIVCO Coupure ENEO &amp; Baisse de tension","AKTIVCO GRID ONLY",
U1575="Coupure ENEO &amp; Baisse de tension","IHS GRID ONLY",
U1575="Defaut GE &amp; POWER Cabinet","IHS",
U1575="Sharing","Partners",
U1575="Sites strategiques &amp; DataCenter","SST &amp; DC",
U1575="Exclu","Exclu",
U1575="SAT","SAT",
U1575="SPARE-ISSUE","SPARE-ISSUE",
U1575="Fiber CAmtel","TRANS_FO_CAMTEL",
U1575="Fiber AOF","Fiber AOF",
U1575="Projet OCM (HUAWEI)","TRAVAUX-HUAWEI",
U1575="Projet OCM (NOKIA)","TRAVAUX-NOKIA",
U1575="ACCESS-ISSUE","ACCESS-ISSUE",
U1575="Projet OCM (ZTE, NOKIA, autres projets)","TRAVAUX OCM",
U1575="No root CAuse","No root cause",
U1575="ODU HS","PDH",
U1575="IP &amp; VLAN","PDH",
U1575="Warehouse HUAWEI","SPARE-ISSUE",
U1575="SPARE-HS","SPARE-ISSUE",
U1575="Power Telco","BSS",U1575="no impacts","no impacts"
),"")</f>
        <v>No root cause</v>
      </c>
      <c r="T1575" s="41" t="str" cm="1">
        <f t="array" ref="T1575">IFERROR(_xlfn.IFS(
U1575="MPR ISSUE","TX ISSUE",
U1575="BSS Hardware Issue","RAN ISSUE",
U1575="Sites strategiques, MLL, Pylone, etc.","ENVTECH",
U1575="AKTIVCO DEFAUT GE &amp; POWER Cabinet","POWER ISSUE",
U1575="AKTIVCO Coupure ENEO &amp; Baisse de tension","POWER ISSUE",
U1575="Coupure ENEO &amp; Baisse de tension","POWER ISSUE",
U1575="Defaut GE &amp; POWER Cabinet","POWER ISSUE",
U1575="Sharing","POWER ISSUE",
U1575="Sites strategiques &amp; DataCenter","POWER ISSUE",
U1575="Exclu","Exclu",
U1575="SAT","TX ISSUE",
U1575="SPARE-ISSUE","SPARE-ISSUE",
U1575="Fiber CAmtel","TX ISSUE",
U1575="Fiber AOF","TX ISSUE",
U1575="Projet OCM (HUAWEI)","TRAVAUX-HUAWEI",
U1575="Projet OCM (NOKIA)","TRAVAUX -NOKIA",
U1575="ACCESS-ISSUE","ACCESS-ISSUE",
U1575="Projet OCM (ZTE, NOKIA, autres projets)","TRAVAUX OCM",
U1575="No root CAuse","No root cause",
U1575="ODU HS","TX ISSUE",
U1575="IP &amp; VLAN","TX ISSUE",
U1575="Warehouse HUAWEI","SPARE-ISSUE",
U1575="SPARE-HS","SPARE-ISSUE",
U1575="Power Telco","RAN ISSUE",U1575="no impacts","no impacts"
),"")</f>
        <v>No root cause</v>
      </c>
      <c r="U1575" s="68" t="s">
        <v>5691</v>
      </c>
      <c r="V1575" s="41" t="str" cm="1">
        <f t="array" ref="V1575">IFERROR(_xlfn.IFS(
U1575="MPR ISSUE","ACTIVE",
U1575="BSS Hardware Issue","ACTIVE",
U1575="Sites strategiques, MLL, Pylone, etc.","PASSIVE",
U1575="AKTIVCO DEFAUT GE &amp; POWER Cabinet","PASSIVE",
U1575="AKTIVCO Coupure ENEO &amp; Baisse de tension","PASSIVE",
U1575="Coupure ENEO &amp; Baisse de tension","PASSIVE",
U1575="Defaut GE &amp; POWER Cabinet","PASSIVE",
U1575="Sharing","PASSIVE",
U1575="Sites strategiques &amp; DataCenter","PASSIVE",
U1575="Exclu","Exclu",
U1575="SAT","ACTIVE",
U1575="SPARE-ISSUE","SPARE-ISSUE",
U1575="Fiber CAmtel","ACTIVE",
U1575="Fiber AOF","ACTIVE",
U1575="Projet OCM (HUAWEI)","PLANNED WORKS",
U1575="Projet OCM (NOKIA)","PLANNED WORKS",
U1575="ACCESS-ISSUE","ACCESS-ISSUE",
U1575="Projet OCM (ZTE, NOKIA, autres projets)","PLANNED WORKS",
U1575="No root CAuse","No root cause",
U1575="ODU HS","ACTIVE",
U1575="IP &amp; VLAN","ACTIVE",
U1575="Warehouse HUAWEI","SPARE-ISSUE",
U1575="SPARE-HS","SPARE-ISSUE",
U1575="Power Telco","ACTIVE", U1575="no impacts","no impacts"
),"")</f>
        <v>No root cause</v>
      </c>
      <c r="W1575" s="113"/>
      <c r="X1575" s="113"/>
      <c r="Y1575" s="113"/>
      <c r="Z1575" s="113"/>
      <c r="AA1575" s="113"/>
      <c r="AB1575" s="17" t="s">
        <v>5465</v>
      </c>
      <c r="AC1575" s="17" t="str">
        <f>_xlfn.XLOOKUP(B1575,'INCIDENT-04-27-2026'!E:E,'INCIDENT-04-27-2026'!F:F,"")</f>
        <v/>
      </c>
      <c r="AD1575" s="9"/>
      <c r="AE1575" s="7" t="s">
        <v>5465</v>
      </c>
      <c r="AF1575" s="6" t="str">
        <f>_xlfn.XLOOKUP(B1575,'[13]Input_27-04'!$B:$B,'[13]Input_27-04'!$M:$M,"")</f>
        <v/>
      </c>
      <c r="AG1575" s="7"/>
      <c r="AH1575" s="3"/>
      <c r="AI1575" s="18" t="str">
        <f>_xlfn.XLOOKUP(B1575,'[3]Cells Huawei 27042026 10h'!$B:$B,'[3]Cells Huawei 27042026 10h'!$T:$T,"")</f>
        <v/>
      </c>
      <c r="AJ1575" s="18" t="str">
        <f>_xlfn.XLOOKUP(B1575,'[3]Cells Huawei 27042026 15h'!$B:$B,'[3]Cells Huawei 27042026 15h'!$T:$T,"")</f>
        <v/>
      </c>
      <c r="AK1575" s="18" t="str">
        <f>_xlfn.XLOOKUP(B1575,'[4]cells down 27042026 11h28'!$B:$B,'[4]cells down 27042026 11h28'!$R:$R,"")</f>
        <v/>
      </c>
      <c r="AL1575" s="18" t="str">
        <f>_xlfn.XLOOKUP(B1575,'[4]cells down 27042026 18h01'!$B:$B,'[4]cells down 27042026 18h01'!$R:$R,"")</f>
        <v/>
      </c>
      <c r="AM1575" s="18" t="str">
        <f>_xlfn.XLOOKUP(B1575,'[5]cell downs 27042026 11h'!$B:$B,'[5]cell downs 27042026 11h'!$R:$R,"")</f>
        <v/>
      </c>
      <c r="AN1575" s="18" t="str">
        <f>_xlfn.XLOOKUP(B1575,'[5]cell downs 27042026 17h40'!$B:$B,'[5]cell downs 27042026 17h40'!$R:$R,"")</f>
        <v/>
      </c>
      <c r="AO1575" s="18" t="str">
        <f>_xlfn.XLOOKUP(B1575,'[6]ALL SITES DOWN'!$D:$D,'[6]ALL SITES DOWN'!$J:$J,"")</f>
        <v/>
      </c>
      <c r="AP1575" s="18" t="str">
        <f>_xlfn.XLOOKUP(B1575,'[7]ALL SITES DOWN'!$D:$D,'[7]ALL SITES DOWN'!$J:$J,"")</f>
        <v/>
      </c>
      <c r="AQ1575" s="9" t="str">
        <f>_xlfn.XLOOKUP(B1575,[8]sheet1!$AC:$AC,[8]sheet1!$AF:$AF,"")</f>
        <v/>
      </c>
      <c r="AR1575" s="14"/>
      <c r="AS1575" s="14" t="s">
        <v>5465</v>
      </c>
      <c r="AT1575" s="14" t="str">
        <f>_xlfn.XLOOKUP(B1575,'[9]cell downs 18042026 17h'!$B:$B,'[9]cell downs 18042026 17h'!$B:$B,"")</f>
        <v/>
      </c>
      <c r="AU1575" s="14" t="str">
        <f>_xlfn.XLOOKUP(B1575,'[10]Cells Huawei 19042026 15h'!$B:$B,'[10]Cells Huawei 19042026 15h'!$B:$B,"")</f>
        <v/>
      </c>
      <c r="AV1575" s="9" t="str">
        <f>_xlfn.XLOOKUP(B1575,'[11]cells down 19042026 9H40'!$B:$B,'[11]cells down 19042026 9H40'!$B:$B,"")</f>
        <v/>
      </c>
    </row>
    <row r="1576" spans="1:48" hidden="1" x14ac:dyDescent="0.3">
      <c r="A1576" s="1" t="s">
        <v>2634</v>
      </c>
      <c r="B1576" s="8" t="s">
        <v>2635</v>
      </c>
      <c r="C1576" s="3" t="str">
        <f>_xlfn.XLOOKUP(B1576,'[1]daily break down'!$D:$D,'[1]daily break down'!$E:$E,"")</f>
        <v>Douala</v>
      </c>
      <c r="D1576" s="1" t="s">
        <v>11</v>
      </c>
      <c r="E1576" s="1" t="s">
        <v>12</v>
      </c>
      <c r="F1576" s="3" t="s">
        <v>31</v>
      </c>
      <c r="G1576" s="1" t="s">
        <v>32</v>
      </c>
      <c r="H1576" s="29" t="str">
        <f>_xlfn.XLOOKUP(B1576,[2]CALCULATION!$B:$B,[2]CALCULATION!$H:$H,"")</f>
        <v>ZTE</v>
      </c>
      <c r="I1576" s="26">
        <v>0</v>
      </c>
      <c r="J1576" s="26">
        <v>0</v>
      </c>
      <c r="K1576" s="26">
        <v>0</v>
      </c>
      <c r="L1576" s="26">
        <v>0</v>
      </c>
      <c r="M1576" s="26">
        <v>0</v>
      </c>
      <c r="N1576" s="26">
        <v>0</v>
      </c>
      <c r="O1576" s="26">
        <v>0</v>
      </c>
      <c r="P1576" s="114" t="s">
        <v>6364</v>
      </c>
      <c r="Q1576" s="42" t="s">
        <v>5538</v>
      </c>
      <c r="R1576" s="42"/>
      <c r="S1576" s="41" t="str" cm="1">
        <f t="array" ref="S1576">IFERROR(_xlfn.IFS(
U1576="MPR ISSUE","PDH",
U1576="BSS Hardware Issue","BSS",
U1576="Sites strategiques, MLL, Pylone, etc.","ENVTECH",
U1576="AKTIVCO DEFAUT GE &amp; POWER Cabinet","AKTIVCO",
U1576="AKTIVCO Coupure ENEO &amp; Baisse de tension","AKTIVCO GRID ONLY",
U1576="Coupure ENEO &amp; Baisse de tension","IHS GRID ONLY",
U1576="Defaut GE &amp; POWER Cabinet","IHS",
U1576="Sharing","Partners",
U1576="Sites strategiques &amp; DataCenter","SST &amp; DC",
U1576="Exclu","Exclu",
U1576="SAT","SAT",
U1576="SPARE-ISSUE","SPARE-ISSUE",
U1576="Fiber CAmtel","TRANS_FO_CAMTEL",
U1576="Fiber AOF","Fiber AOF",
U1576="Projet OCM (HUAWEI)","TRAVAUX-HUAWEI",
U1576="Projet OCM (NOKIA)","TRAVAUX-NOKIA",
U1576="ACCESS-ISSUE","ACCESS-ISSUE",
U1576="Projet OCM (ZTE, NOKIA, autres projets)","TRAVAUX OCM",
U1576="No root CAuse","No root cause",
U1576="ODU HS","PDH",
U1576="IP &amp; VLAN","PDH",
U1576="Warehouse HUAWEI","SPARE-ISSUE",
U1576="SPARE-HS","SPARE-ISSUE",
U1576="Power Telco","BSS",U1576="no impacts","no impacts"
),"")</f>
        <v>No root cause</v>
      </c>
      <c r="T1576" s="41" t="str" cm="1">
        <f t="array" ref="T1576">IFERROR(_xlfn.IFS(
U1576="MPR ISSUE","TX ISSUE",
U1576="BSS Hardware Issue","RAN ISSUE",
U1576="Sites strategiques, MLL, Pylone, etc.","ENVTECH",
U1576="AKTIVCO DEFAUT GE &amp; POWER Cabinet","POWER ISSUE",
U1576="AKTIVCO Coupure ENEO &amp; Baisse de tension","POWER ISSUE",
U1576="Coupure ENEO &amp; Baisse de tension","POWER ISSUE",
U1576="Defaut GE &amp; POWER Cabinet","POWER ISSUE",
U1576="Sharing","POWER ISSUE",
U1576="Sites strategiques &amp; DataCenter","POWER ISSUE",
U1576="Exclu","Exclu",
U1576="SAT","TX ISSUE",
U1576="SPARE-ISSUE","SPARE-ISSUE",
U1576="Fiber CAmtel","TX ISSUE",
U1576="Fiber AOF","TX ISSUE",
U1576="Projet OCM (HUAWEI)","TRAVAUX-HUAWEI",
U1576="Projet OCM (NOKIA)","TRAVAUX -NOKIA",
U1576="ACCESS-ISSUE","ACCESS-ISSUE",
U1576="Projet OCM (ZTE, NOKIA, autres projets)","TRAVAUX OCM",
U1576="No root CAuse","No root cause",
U1576="ODU HS","TX ISSUE",
U1576="IP &amp; VLAN","TX ISSUE",
U1576="Warehouse HUAWEI","SPARE-ISSUE",
U1576="SPARE-HS","SPARE-ISSUE",
U1576="Power Telco","RAN ISSUE",U1576="no impacts","no impacts"
),"")</f>
        <v>No root cause</v>
      </c>
      <c r="U1576" s="68" t="s">
        <v>5691</v>
      </c>
      <c r="V1576" s="41" t="str" cm="1">
        <f t="array" ref="V1576">IFERROR(_xlfn.IFS(
U1576="MPR ISSUE","ACTIVE",
U1576="BSS Hardware Issue","ACTIVE",
U1576="Sites strategiques, MLL, Pylone, etc.","PASSIVE",
U1576="AKTIVCO DEFAUT GE &amp; POWER Cabinet","PASSIVE",
U1576="AKTIVCO Coupure ENEO &amp; Baisse de tension","PASSIVE",
U1576="Coupure ENEO &amp; Baisse de tension","PASSIVE",
U1576="Defaut GE &amp; POWER Cabinet","PASSIVE",
U1576="Sharing","PASSIVE",
U1576="Sites strategiques &amp; DataCenter","PASSIVE",
U1576="Exclu","Exclu",
U1576="SAT","ACTIVE",
U1576="SPARE-ISSUE","SPARE-ISSUE",
U1576="Fiber CAmtel","ACTIVE",
U1576="Fiber AOF","ACTIVE",
U1576="Projet OCM (HUAWEI)","PLANNED WORKS",
U1576="Projet OCM (NOKIA)","PLANNED WORKS",
U1576="ACCESS-ISSUE","ACCESS-ISSUE",
U1576="Projet OCM (ZTE, NOKIA, autres projets)","PLANNED WORKS",
U1576="No root CAuse","No root cause",
U1576="ODU HS","ACTIVE",
U1576="IP &amp; VLAN","ACTIVE",
U1576="Warehouse HUAWEI","SPARE-ISSUE",
U1576="SPARE-HS","SPARE-ISSUE",
U1576="Power Telco","ACTIVE", U1576="no impacts","no impacts"
),"")</f>
        <v>No root cause</v>
      </c>
      <c r="W1576" s="113"/>
      <c r="X1576" s="113"/>
      <c r="Y1576" s="113"/>
      <c r="Z1576" s="113"/>
      <c r="AA1576" s="113"/>
      <c r="AB1576" s="17" t="s">
        <v>5465</v>
      </c>
      <c r="AC1576" s="17" t="str">
        <f>_xlfn.XLOOKUP(B1576,'INCIDENT-04-27-2026'!E:E,'INCIDENT-04-27-2026'!F:F,"")</f>
        <v/>
      </c>
      <c r="AD1576" s="9"/>
      <c r="AE1576" s="7" t="s">
        <v>5465</v>
      </c>
      <c r="AF1576" s="6" t="str">
        <f>_xlfn.XLOOKUP(B1576,'[13]Input_27-04'!$B:$B,'[13]Input_27-04'!$M:$M,"")</f>
        <v/>
      </c>
      <c r="AG1576" s="7"/>
      <c r="AH1576" s="3"/>
      <c r="AI1576" s="18" t="str">
        <f>_xlfn.XLOOKUP(B1576,'[3]Cells Huawei 27042026 10h'!$B:$B,'[3]Cells Huawei 27042026 10h'!$T:$T,"")</f>
        <v/>
      </c>
      <c r="AJ1576" s="18" t="str">
        <f>_xlfn.XLOOKUP(B1576,'[3]Cells Huawei 27042026 15h'!$B:$B,'[3]Cells Huawei 27042026 15h'!$T:$T,"")</f>
        <v/>
      </c>
      <c r="AK1576" s="18" t="str">
        <f>_xlfn.XLOOKUP(B1576,'[4]cells down 27042026 11h28'!$B:$B,'[4]cells down 27042026 11h28'!$R:$R,"")</f>
        <v/>
      </c>
      <c r="AL1576" s="18" t="str">
        <f>_xlfn.XLOOKUP(B1576,'[4]cells down 27042026 18h01'!$B:$B,'[4]cells down 27042026 18h01'!$R:$R,"")</f>
        <v/>
      </c>
      <c r="AM1576" s="18" t="str">
        <f>_xlfn.XLOOKUP(B1576,'[5]cell downs 27042026 11h'!$B:$B,'[5]cell downs 27042026 11h'!$R:$R,"")</f>
        <v/>
      </c>
      <c r="AN1576" s="18" t="str">
        <f>_xlfn.XLOOKUP(B1576,'[5]cell downs 27042026 17h40'!$B:$B,'[5]cell downs 27042026 17h40'!$R:$R,"")</f>
        <v/>
      </c>
      <c r="AO1576" s="18" t="str">
        <f>_xlfn.XLOOKUP(B1576,'[6]ALL SITES DOWN'!$D:$D,'[6]ALL SITES DOWN'!$J:$J,"")</f>
        <v/>
      </c>
      <c r="AP1576" s="18" t="str">
        <f>_xlfn.XLOOKUP(B1576,'[7]ALL SITES DOWN'!$D:$D,'[7]ALL SITES DOWN'!$J:$J,"")</f>
        <v/>
      </c>
      <c r="AQ1576" s="9" t="str">
        <f>_xlfn.XLOOKUP(B1576,[8]sheet1!$AC:$AC,[8]sheet1!$AF:$AF,"")</f>
        <v/>
      </c>
      <c r="AR1576" s="14"/>
      <c r="AS1576" s="14" t="s">
        <v>5465</v>
      </c>
      <c r="AT1576" s="14" t="str">
        <f>_xlfn.XLOOKUP(B1576,'[9]cell downs 18042026 17h'!$B:$B,'[9]cell downs 18042026 17h'!$B:$B,"")</f>
        <v/>
      </c>
      <c r="AU1576" s="14" t="str">
        <f>_xlfn.XLOOKUP(B1576,'[10]Cells Huawei 19042026 15h'!$B:$B,'[10]Cells Huawei 19042026 15h'!$B:$B,"")</f>
        <v/>
      </c>
      <c r="AV1576" s="9" t="str">
        <f>_xlfn.XLOOKUP(B1576,'[11]cells down 19042026 9H40'!$B:$B,'[11]cells down 19042026 9H40'!$B:$B,"")</f>
        <v/>
      </c>
    </row>
    <row r="1577" spans="1:48" hidden="1" x14ac:dyDescent="0.3">
      <c r="A1577" s="1" t="s">
        <v>807</v>
      </c>
      <c r="B1577" s="8" t="s">
        <v>808</v>
      </c>
      <c r="C1577" s="3" t="str">
        <f>_xlfn.XLOOKUP(B1577,'[1]daily break down'!$D:$D,'[1]daily break down'!$E:$E,"")</f>
        <v>Douala</v>
      </c>
      <c r="D1577" s="1" t="s">
        <v>11</v>
      </c>
      <c r="E1577" s="1" t="s">
        <v>12</v>
      </c>
      <c r="F1577" s="3" t="s">
        <v>31</v>
      </c>
      <c r="G1577" s="1" t="s">
        <v>32</v>
      </c>
      <c r="H1577" s="29" t="str">
        <f>_xlfn.XLOOKUP(B1577,[2]CALCULATION!$B:$B,[2]CALCULATION!$H:$H,"")</f>
        <v>ZTE</v>
      </c>
      <c r="I1577" s="26">
        <v>0</v>
      </c>
      <c r="J1577" s="26">
        <v>0</v>
      </c>
      <c r="K1577" s="26">
        <v>0</v>
      </c>
      <c r="L1577" s="26">
        <v>0</v>
      </c>
      <c r="M1577" s="26">
        <v>0</v>
      </c>
      <c r="N1577" s="26">
        <v>0</v>
      </c>
      <c r="O1577" s="26">
        <v>0</v>
      </c>
      <c r="P1577" s="114" t="s">
        <v>6364</v>
      </c>
      <c r="Q1577" s="42" t="s">
        <v>5538</v>
      </c>
      <c r="R1577" s="42"/>
      <c r="S1577" s="41" t="str" cm="1">
        <f t="array" ref="S1577">IFERROR(_xlfn.IFS(
U1577="MPR ISSUE","PDH",
U1577="BSS Hardware Issue","BSS",
U1577="Sites strategiques, MLL, Pylone, etc.","ENVTECH",
U1577="AKTIVCO DEFAUT GE &amp; POWER Cabinet","AKTIVCO",
U1577="AKTIVCO Coupure ENEO &amp; Baisse de tension","AKTIVCO GRID ONLY",
U1577="Coupure ENEO &amp; Baisse de tension","IHS GRID ONLY",
U1577="Defaut GE &amp; POWER Cabinet","IHS",
U1577="Sharing","Partners",
U1577="Sites strategiques &amp; DataCenter","SST &amp; DC",
U1577="Exclu","Exclu",
U1577="SAT","SAT",
U1577="SPARE-ISSUE","SPARE-ISSUE",
U1577="Fiber CAmtel","TRANS_FO_CAMTEL",
U1577="Fiber AOF","Fiber AOF",
U1577="Projet OCM (HUAWEI)","TRAVAUX-HUAWEI",
U1577="Projet OCM (NOKIA)","TRAVAUX-NOKIA",
U1577="ACCESS-ISSUE","ACCESS-ISSUE",
U1577="Projet OCM (ZTE, NOKIA, autres projets)","TRAVAUX OCM",
U1577="No root CAuse","No root cause",
U1577="ODU HS","PDH",
U1577="IP &amp; VLAN","PDH",
U1577="Warehouse HUAWEI","SPARE-ISSUE",
U1577="SPARE-HS","SPARE-ISSUE",
U1577="Power Telco","BSS",U1577="no impacts","no impacts"
),"")</f>
        <v>No root cause</v>
      </c>
      <c r="T1577" s="41" t="str" cm="1">
        <f t="array" ref="T1577">IFERROR(_xlfn.IFS(
U1577="MPR ISSUE","TX ISSUE",
U1577="BSS Hardware Issue","RAN ISSUE",
U1577="Sites strategiques, MLL, Pylone, etc.","ENVTECH",
U1577="AKTIVCO DEFAUT GE &amp; POWER Cabinet","POWER ISSUE",
U1577="AKTIVCO Coupure ENEO &amp; Baisse de tension","POWER ISSUE",
U1577="Coupure ENEO &amp; Baisse de tension","POWER ISSUE",
U1577="Defaut GE &amp; POWER Cabinet","POWER ISSUE",
U1577="Sharing","POWER ISSUE",
U1577="Sites strategiques &amp; DataCenter","POWER ISSUE",
U1577="Exclu","Exclu",
U1577="SAT","TX ISSUE",
U1577="SPARE-ISSUE","SPARE-ISSUE",
U1577="Fiber CAmtel","TX ISSUE",
U1577="Fiber AOF","TX ISSUE",
U1577="Projet OCM (HUAWEI)","TRAVAUX-HUAWEI",
U1577="Projet OCM (NOKIA)","TRAVAUX -NOKIA",
U1577="ACCESS-ISSUE","ACCESS-ISSUE",
U1577="Projet OCM (ZTE, NOKIA, autres projets)","TRAVAUX OCM",
U1577="No root CAuse","No root cause",
U1577="ODU HS","TX ISSUE",
U1577="IP &amp; VLAN","TX ISSUE",
U1577="Warehouse HUAWEI","SPARE-ISSUE",
U1577="SPARE-HS","SPARE-ISSUE",
U1577="Power Telco","RAN ISSUE",U1577="no impacts","no impacts"
),"")</f>
        <v>No root cause</v>
      </c>
      <c r="U1577" s="68" t="s">
        <v>5691</v>
      </c>
      <c r="V1577" s="41" t="str" cm="1">
        <f t="array" ref="V1577">IFERROR(_xlfn.IFS(
U1577="MPR ISSUE","ACTIVE",
U1577="BSS Hardware Issue","ACTIVE",
U1577="Sites strategiques, MLL, Pylone, etc.","PASSIVE",
U1577="AKTIVCO DEFAUT GE &amp; POWER Cabinet","PASSIVE",
U1577="AKTIVCO Coupure ENEO &amp; Baisse de tension","PASSIVE",
U1577="Coupure ENEO &amp; Baisse de tension","PASSIVE",
U1577="Defaut GE &amp; POWER Cabinet","PASSIVE",
U1577="Sharing","PASSIVE",
U1577="Sites strategiques &amp; DataCenter","PASSIVE",
U1577="Exclu","Exclu",
U1577="SAT","ACTIVE",
U1577="SPARE-ISSUE","SPARE-ISSUE",
U1577="Fiber CAmtel","ACTIVE",
U1577="Fiber AOF","ACTIVE",
U1577="Projet OCM (HUAWEI)","PLANNED WORKS",
U1577="Projet OCM (NOKIA)","PLANNED WORKS",
U1577="ACCESS-ISSUE","ACCESS-ISSUE",
U1577="Projet OCM (ZTE, NOKIA, autres projets)","PLANNED WORKS",
U1577="No root CAuse","No root cause",
U1577="ODU HS","ACTIVE",
U1577="IP &amp; VLAN","ACTIVE",
U1577="Warehouse HUAWEI","SPARE-ISSUE",
U1577="SPARE-HS","SPARE-ISSUE",
U1577="Power Telco","ACTIVE", U1577="no impacts","no impacts"
),"")</f>
        <v>No root cause</v>
      </c>
      <c r="W1577" s="113"/>
      <c r="X1577" s="113"/>
      <c r="Y1577" s="113"/>
      <c r="Z1577" s="113"/>
      <c r="AA1577" s="113"/>
      <c r="AB1577" s="17" t="s">
        <v>5465</v>
      </c>
      <c r="AC1577" s="17" t="str">
        <f>_xlfn.XLOOKUP(B1577,'INCIDENT-04-27-2026'!E:E,'INCIDENT-04-27-2026'!F:F,"")</f>
        <v/>
      </c>
      <c r="AD1577" s="9"/>
      <c r="AE1577" s="7" t="s">
        <v>5465</v>
      </c>
      <c r="AF1577" s="6" t="str">
        <f>_xlfn.XLOOKUP(B1577,'[13]Input_27-04'!$B:$B,'[13]Input_27-04'!$M:$M,"")</f>
        <v/>
      </c>
      <c r="AG1577" s="7"/>
      <c r="AH1577" s="3"/>
      <c r="AI1577" s="18" t="str">
        <f>_xlfn.XLOOKUP(B1577,'[3]Cells Huawei 27042026 10h'!$B:$B,'[3]Cells Huawei 27042026 10h'!$T:$T,"")</f>
        <v/>
      </c>
      <c r="AJ1577" s="18" t="str">
        <f>_xlfn.XLOOKUP(B1577,'[3]Cells Huawei 27042026 15h'!$B:$B,'[3]Cells Huawei 27042026 15h'!$T:$T,"")</f>
        <v/>
      </c>
      <c r="AK1577" s="18" t="str">
        <f>_xlfn.XLOOKUP(B1577,'[4]cells down 27042026 11h28'!$B:$B,'[4]cells down 27042026 11h28'!$R:$R,"")</f>
        <v/>
      </c>
      <c r="AL1577" s="18" t="str">
        <f>_xlfn.XLOOKUP(B1577,'[4]cells down 27042026 18h01'!$B:$B,'[4]cells down 27042026 18h01'!$R:$R,"")</f>
        <v/>
      </c>
      <c r="AM1577" s="18" t="str">
        <f>_xlfn.XLOOKUP(B1577,'[5]cell downs 27042026 11h'!$B:$B,'[5]cell downs 27042026 11h'!$R:$R,"")</f>
        <v/>
      </c>
      <c r="AN1577" s="18" t="str">
        <f>_xlfn.XLOOKUP(B1577,'[5]cell downs 27042026 17h40'!$B:$B,'[5]cell downs 27042026 17h40'!$R:$R,"")</f>
        <v/>
      </c>
      <c r="AO1577" s="18" t="str">
        <f>_xlfn.XLOOKUP(B1577,'[6]ALL SITES DOWN'!$D:$D,'[6]ALL SITES DOWN'!$J:$J,"")</f>
        <v/>
      </c>
      <c r="AP1577" s="18" t="str">
        <f>_xlfn.XLOOKUP(B1577,'[7]ALL SITES DOWN'!$D:$D,'[7]ALL SITES DOWN'!$J:$J,"")</f>
        <v/>
      </c>
      <c r="AQ1577" s="9" t="str">
        <f>_xlfn.XLOOKUP(B1577,[8]sheet1!$AC:$AC,[8]sheet1!$AF:$AF,"")</f>
        <v/>
      </c>
      <c r="AR1577" s="14"/>
      <c r="AS1577" s="14" t="s">
        <v>5465</v>
      </c>
      <c r="AT1577" s="14" t="str">
        <f>_xlfn.XLOOKUP(B1577,'[9]cell downs 18042026 17h'!$B:$B,'[9]cell downs 18042026 17h'!$B:$B,"")</f>
        <v/>
      </c>
      <c r="AU1577" s="14" t="str">
        <f>_xlfn.XLOOKUP(B1577,'[10]Cells Huawei 19042026 15h'!$B:$B,'[10]Cells Huawei 19042026 15h'!$B:$B,"")</f>
        <v/>
      </c>
      <c r="AV1577" s="9" t="str">
        <f>_xlfn.XLOOKUP(B1577,'[11]cells down 19042026 9H40'!$B:$B,'[11]cells down 19042026 9H40'!$B:$B,"")</f>
        <v/>
      </c>
    </row>
    <row r="1578" spans="1:48" hidden="1" x14ac:dyDescent="0.3">
      <c r="A1578" s="1" t="s">
        <v>4150</v>
      </c>
      <c r="B1578" s="8" t="s">
        <v>4666</v>
      </c>
      <c r="C1578" s="3" t="str">
        <f>_xlfn.XLOOKUP(B1578,'[1]daily break down'!$D:$D,'[1]daily break down'!$E:$E,"")</f>
        <v>CENTRE</v>
      </c>
      <c r="D1578" s="1" t="s">
        <v>11</v>
      </c>
      <c r="E1578" s="1" t="s">
        <v>12</v>
      </c>
      <c r="F1578" s="3" t="s">
        <v>37</v>
      </c>
      <c r="G1578" s="1" t="s">
        <v>4150</v>
      </c>
      <c r="H1578" s="29" t="str">
        <f>_xlfn.XLOOKUP(B1578,[2]CALCULATION!$B:$B,[2]CALCULATION!$H:$H,"")</f>
        <v>ZTE</v>
      </c>
      <c r="I1578" s="26">
        <v>0</v>
      </c>
      <c r="J1578" s="26">
        <v>0</v>
      </c>
      <c r="K1578" s="26">
        <v>0</v>
      </c>
      <c r="L1578" s="26">
        <v>0</v>
      </c>
      <c r="M1578" s="26">
        <v>0</v>
      </c>
      <c r="N1578" s="26">
        <v>0</v>
      </c>
      <c r="O1578" s="26">
        <v>0</v>
      </c>
      <c r="P1578" s="114" t="s">
        <v>6364</v>
      </c>
      <c r="Q1578" s="42" t="s">
        <v>5538</v>
      </c>
      <c r="R1578" s="42"/>
      <c r="S1578" s="41" t="str" cm="1">
        <f t="array" ref="S1578">IFERROR(_xlfn.IFS(
U1578="MPR ISSUE","PDH",
U1578="BSS Hardware Issue","BSS",
U1578="Sites strategiques, MLL, Pylone, etc.","ENVTECH",
U1578="AKTIVCO DEFAUT GE &amp; POWER Cabinet","AKTIVCO",
U1578="AKTIVCO Coupure ENEO &amp; Baisse de tension","AKTIVCO GRID ONLY",
U1578="Coupure ENEO &amp; Baisse de tension","IHS GRID ONLY",
U1578="Defaut GE &amp; POWER Cabinet","IHS",
U1578="Sharing","Partners",
U1578="Sites strategiques &amp; DataCenter","SST &amp; DC",
U1578="Exclu","Exclu",
U1578="SAT","SAT",
U1578="SPARE-ISSUE","SPARE-ISSUE",
U1578="Fiber CAmtel","TRANS_FO_CAMTEL",
U1578="Fiber AOF","Fiber AOF",
U1578="Projet OCM (HUAWEI)","TRAVAUX-HUAWEI",
U1578="Projet OCM (NOKIA)","TRAVAUX-NOKIA",
U1578="ACCESS-ISSUE","ACCESS-ISSUE",
U1578="Projet OCM (ZTE, NOKIA, autres projets)","TRAVAUX OCM",
U1578="No root CAuse","No root cause",
U1578="ODU HS","PDH",
U1578="IP &amp; VLAN","PDH",
U1578="Warehouse HUAWEI","SPARE-ISSUE",
U1578="SPARE-HS","SPARE-ISSUE",
U1578="Power Telco","BSS",U1578="no impacts","no impacts"
),"")</f>
        <v>No root cause</v>
      </c>
      <c r="T1578" s="41" t="str" cm="1">
        <f t="array" ref="T1578">IFERROR(_xlfn.IFS(
U1578="MPR ISSUE","TX ISSUE",
U1578="BSS Hardware Issue","RAN ISSUE",
U1578="Sites strategiques, MLL, Pylone, etc.","ENVTECH",
U1578="AKTIVCO DEFAUT GE &amp; POWER Cabinet","POWER ISSUE",
U1578="AKTIVCO Coupure ENEO &amp; Baisse de tension","POWER ISSUE",
U1578="Coupure ENEO &amp; Baisse de tension","POWER ISSUE",
U1578="Defaut GE &amp; POWER Cabinet","POWER ISSUE",
U1578="Sharing","POWER ISSUE",
U1578="Sites strategiques &amp; DataCenter","POWER ISSUE",
U1578="Exclu","Exclu",
U1578="SAT","TX ISSUE",
U1578="SPARE-ISSUE","SPARE-ISSUE",
U1578="Fiber CAmtel","TX ISSUE",
U1578="Fiber AOF","TX ISSUE",
U1578="Projet OCM (HUAWEI)","TRAVAUX-HUAWEI",
U1578="Projet OCM (NOKIA)","TRAVAUX -NOKIA",
U1578="ACCESS-ISSUE","ACCESS-ISSUE",
U1578="Projet OCM (ZTE, NOKIA, autres projets)","TRAVAUX OCM",
U1578="No root CAuse","No root cause",
U1578="ODU HS","TX ISSUE",
U1578="IP &amp; VLAN","TX ISSUE",
U1578="Warehouse HUAWEI","SPARE-ISSUE",
U1578="SPARE-HS","SPARE-ISSUE",
U1578="Power Telco","RAN ISSUE",U1578="no impacts","no impacts"
),"")</f>
        <v>No root cause</v>
      </c>
      <c r="U1578" s="68" t="s">
        <v>5691</v>
      </c>
      <c r="V1578" s="41" t="str" cm="1">
        <f t="array" ref="V1578">IFERROR(_xlfn.IFS(
U1578="MPR ISSUE","ACTIVE",
U1578="BSS Hardware Issue","ACTIVE",
U1578="Sites strategiques, MLL, Pylone, etc.","PASSIVE",
U1578="AKTIVCO DEFAUT GE &amp; POWER Cabinet","PASSIVE",
U1578="AKTIVCO Coupure ENEO &amp; Baisse de tension","PASSIVE",
U1578="Coupure ENEO &amp; Baisse de tension","PASSIVE",
U1578="Defaut GE &amp; POWER Cabinet","PASSIVE",
U1578="Sharing","PASSIVE",
U1578="Sites strategiques &amp; DataCenter","PASSIVE",
U1578="Exclu","Exclu",
U1578="SAT","ACTIVE",
U1578="SPARE-ISSUE","SPARE-ISSUE",
U1578="Fiber CAmtel","ACTIVE",
U1578="Fiber AOF","ACTIVE",
U1578="Projet OCM (HUAWEI)","PLANNED WORKS",
U1578="Projet OCM (NOKIA)","PLANNED WORKS",
U1578="ACCESS-ISSUE","ACCESS-ISSUE",
U1578="Projet OCM (ZTE, NOKIA, autres projets)","PLANNED WORKS",
U1578="No root CAuse","No root cause",
U1578="ODU HS","ACTIVE",
U1578="IP &amp; VLAN","ACTIVE",
U1578="Warehouse HUAWEI","SPARE-ISSUE",
U1578="SPARE-HS","SPARE-ISSUE",
U1578="Power Telco","ACTIVE", U1578="no impacts","no impacts"
),"")</f>
        <v>No root cause</v>
      </c>
      <c r="W1578" s="113"/>
      <c r="X1578" s="113"/>
      <c r="Y1578" s="113"/>
      <c r="Z1578" s="113"/>
      <c r="AA1578" s="113"/>
      <c r="AB1578" s="17" t="s">
        <v>5465</v>
      </c>
      <c r="AC1578" s="17" t="str">
        <f>_xlfn.XLOOKUP(B1578,'INCIDENT-04-27-2026'!E:E,'INCIDENT-04-27-2026'!F:F,"")</f>
        <v/>
      </c>
      <c r="AD1578" s="9"/>
      <c r="AE1578" s="7" t="s">
        <v>5465</v>
      </c>
      <c r="AF1578" s="6" t="str">
        <f>_xlfn.XLOOKUP(B1578,'[13]Input_27-04'!$B:$B,'[13]Input_27-04'!$M:$M,"")</f>
        <v/>
      </c>
      <c r="AG1578" s="7"/>
      <c r="AH1578" s="3"/>
      <c r="AI1578" s="18" t="str">
        <f>_xlfn.XLOOKUP(B1578,'[3]Cells Huawei 27042026 10h'!$B:$B,'[3]Cells Huawei 27042026 10h'!$T:$T,"")</f>
        <v/>
      </c>
      <c r="AJ1578" s="18" t="str">
        <f>_xlfn.XLOOKUP(B1578,'[3]Cells Huawei 27042026 15h'!$B:$B,'[3]Cells Huawei 27042026 15h'!$T:$T,"")</f>
        <v/>
      </c>
      <c r="AK1578" s="18" t="str">
        <f>_xlfn.XLOOKUP(B1578,'[4]cells down 27042026 11h28'!$B:$B,'[4]cells down 27042026 11h28'!$R:$R,"")</f>
        <v/>
      </c>
      <c r="AL1578" s="18" t="str">
        <f>_xlfn.XLOOKUP(B1578,'[4]cells down 27042026 18h01'!$B:$B,'[4]cells down 27042026 18h01'!$R:$R,"")</f>
        <v/>
      </c>
      <c r="AM1578" s="18" t="str">
        <f>_xlfn.XLOOKUP(B1578,'[5]cell downs 27042026 11h'!$B:$B,'[5]cell downs 27042026 11h'!$R:$R,"")</f>
        <v/>
      </c>
      <c r="AN1578" s="18" t="str">
        <f>_xlfn.XLOOKUP(B1578,'[5]cell downs 27042026 17h40'!$B:$B,'[5]cell downs 27042026 17h40'!$R:$R,"")</f>
        <v/>
      </c>
      <c r="AO1578" s="18" t="str">
        <f>_xlfn.XLOOKUP(B1578,'[6]ALL SITES DOWN'!$D:$D,'[6]ALL SITES DOWN'!$J:$J,"")</f>
        <v/>
      </c>
      <c r="AP1578" s="18" t="str">
        <f>_xlfn.XLOOKUP(B1578,'[7]ALL SITES DOWN'!$D:$D,'[7]ALL SITES DOWN'!$J:$J,"")</f>
        <v/>
      </c>
      <c r="AQ1578" s="9" t="str">
        <f>_xlfn.XLOOKUP(B1578,[8]sheet1!$AC:$AC,[8]sheet1!$AF:$AF,"")</f>
        <v/>
      </c>
      <c r="AR1578" s="14"/>
      <c r="AS1578" s="14" t="s">
        <v>5465</v>
      </c>
      <c r="AT1578" s="14" t="str">
        <f>_xlfn.XLOOKUP(B1578,'[9]cell downs 18042026 17h'!$B:$B,'[9]cell downs 18042026 17h'!$B:$B,"")</f>
        <v/>
      </c>
      <c r="AU1578" s="14" t="str">
        <f>_xlfn.XLOOKUP(B1578,'[10]Cells Huawei 19042026 15h'!$B:$B,'[10]Cells Huawei 19042026 15h'!$B:$B,"")</f>
        <v/>
      </c>
      <c r="AV1578" s="9" t="str">
        <f>_xlfn.XLOOKUP(B1578,'[11]cells down 19042026 9H40'!$B:$B,'[11]cells down 19042026 9H40'!$B:$B,"")</f>
        <v/>
      </c>
    </row>
    <row r="1579" spans="1:48" hidden="1" x14ac:dyDescent="0.3">
      <c r="A1579" s="1" t="s">
        <v>3198</v>
      </c>
      <c r="B1579" s="8" t="s">
        <v>3199</v>
      </c>
      <c r="C1579" s="3" t="str">
        <f>_xlfn.XLOOKUP(B1579,'[1]daily break down'!$D:$D,'[1]daily break down'!$E:$E,"")</f>
        <v>Douala</v>
      </c>
      <c r="D1579" s="1" t="s">
        <v>11</v>
      </c>
      <c r="E1579" s="1" t="s">
        <v>757</v>
      </c>
      <c r="F1579" s="3" t="s">
        <v>31</v>
      </c>
      <c r="G1579" s="1" t="s">
        <v>32</v>
      </c>
      <c r="H1579" s="29" t="str">
        <f>_xlfn.XLOOKUP(B1579,[2]CALCULATION!$B:$B,[2]CALCULATION!$H:$H,"")</f>
        <v>ZTE</v>
      </c>
      <c r="I1579" s="26">
        <v>0</v>
      </c>
      <c r="J1579" s="26">
        <v>0</v>
      </c>
      <c r="K1579" s="26">
        <v>0</v>
      </c>
      <c r="L1579" s="26">
        <v>0</v>
      </c>
      <c r="M1579" s="26">
        <v>0</v>
      </c>
      <c r="N1579" s="26">
        <v>0</v>
      </c>
      <c r="O1579" s="26">
        <v>0</v>
      </c>
      <c r="P1579" s="114" t="s">
        <v>6364</v>
      </c>
      <c r="Q1579" s="42" t="s">
        <v>5538</v>
      </c>
      <c r="R1579" s="42"/>
      <c r="S1579" s="41" t="str" cm="1">
        <f t="array" ref="S1579">IFERROR(_xlfn.IFS(
U1579="MPR ISSUE","PDH",
U1579="BSS Hardware Issue","BSS",
U1579="Sites strategiques, MLL, Pylone, etc.","ENVTECH",
U1579="AKTIVCO DEFAUT GE &amp; POWER Cabinet","AKTIVCO",
U1579="AKTIVCO Coupure ENEO &amp; Baisse de tension","AKTIVCO GRID ONLY",
U1579="Coupure ENEO &amp; Baisse de tension","IHS GRID ONLY",
U1579="Defaut GE &amp; POWER Cabinet","IHS",
U1579="Sharing","Partners",
U1579="Sites strategiques &amp; DataCenter","SST &amp; DC",
U1579="Exclu","Exclu",
U1579="SAT","SAT",
U1579="SPARE-ISSUE","SPARE-ISSUE",
U1579="Fiber CAmtel","TRANS_FO_CAMTEL",
U1579="Fiber AOF","Fiber AOF",
U1579="Projet OCM (HUAWEI)","TRAVAUX-HUAWEI",
U1579="Projet OCM (NOKIA)","TRAVAUX-NOKIA",
U1579="ACCESS-ISSUE","ACCESS-ISSUE",
U1579="Projet OCM (ZTE, NOKIA, autres projets)","TRAVAUX OCM",
U1579="No root CAuse","No root cause",
U1579="ODU HS","PDH",
U1579="IP &amp; VLAN","PDH",
U1579="Warehouse HUAWEI","SPARE-ISSUE",
U1579="SPARE-HS","SPARE-ISSUE",
U1579="Power Telco","BSS",U1579="no impacts","no impacts"
),"")</f>
        <v>No root cause</v>
      </c>
      <c r="T1579" s="41" t="str" cm="1">
        <f t="array" ref="T1579">IFERROR(_xlfn.IFS(
U1579="MPR ISSUE","TX ISSUE",
U1579="BSS Hardware Issue","RAN ISSUE",
U1579="Sites strategiques, MLL, Pylone, etc.","ENVTECH",
U1579="AKTIVCO DEFAUT GE &amp; POWER Cabinet","POWER ISSUE",
U1579="AKTIVCO Coupure ENEO &amp; Baisse de tension","POWER ISSUE",
U1579="Coupure ENEO &amp; Baisse de tension","POWER ISSUE",
U1579="Defaut GE &amp; POWER Cabinet","POWER ISSUE",
U1579="Sharing","POWER ISSUE",
U1579="Sites strategiques &amp; DataCenter","POWER ISSUE",
U1579="Exclu","Exclu",
U1579="SAT","TX ISSUE",
U1579="SPARE-ISSUE","SPARE-ISSUE",
U1579="Fiber CAmtel","TX ISSUE",
U1579="Fiber AOF","TX ISSUE",
U1579="Projet OCM (HUAWEI)","TRAVAUX-HUAWEI",
U1579="Projet OCM (NOKIA)","TRAVAUX -NOKIA",
U1579="ACCESS-ISSUE","ACCESS-ISSUE",
U1579="Projet OCM (ZTE, NOKIA, autres projets)","TRAVAUX OCM",
U1579="No root CAuse","No root cause",
U1579="ODU HS","TX ISSUE",
U1579="IP &amp; VLAN","TX ISSUE",
U1579="Warehouse HUAWEI","SPARE-ISSUE",
U1579="SPARE-HS","SPARE-ISSUE",
U1579="Power Telco","RAN ISSUE",U1579="no impacts","no impacts"
),"")</f>
        <v>No root cause</v>
      </c>
      <c r="U1579" s="68" t="s">
        <v>5691</v>
      </c>
      <c r="V1579" s="41" t="str" cm="1">
        <f t="array" ref="V1579">IFERROR(_xlfn.IFS(
U1579="MPR ISSUE","ACTIVE",
U1579="BSS Hardware Issue","ACTIVE",
U1579="Sites strategiques, MLL, Pylone, etc.","PASSIVE",
U1579="AKTIVCO DEFAUT GE &amp; POWER Cabinet","PASSIVE",
U1579="AKTIVCO Coupure ENEO &amp; Baisse de tension","PASSIVE",
U1579="Coupure ENEO &amp; Baisse de tension","PASSIVE",
U1579="Defaut GE &amp; POWER Cabinet","PASSIVE",
U1579="Sharing","PASSIVE",
U1579="Sites strategiques &amp; DataCenter","PASSIVE",
U1579="Exclu","Exclu",
U1579="SAT","ACTIVE",
U1579="SPARE-ISSUE","SPARE-ISSUE",
U1579="Fiber CAmtel","ACTIVE",
U1579="Fiber AOF","ACTIVE",
U1579="Projet OCM (HUAWEI)","PLANNED WORKS",
U1579="Projet OCM (NOKIA)","PLANNED WORKS",
U1579="ACCESS-ISSUE","ACCESS-ISSUE",
U1579="Projet OCM (ZTE, NOKIA, autres projets)","PLANNED WORKS",
U1579="No root CAuse","No root cause",
U1579="ODU HS","ACTIVE",
U1579="IP &amp; VLAN","ACTIVE",
U1579="Warehouse HUAWEI","SPARE-ISSUE",
U1579="SPARE-HS","SPARE-ISSUE",
U1579="Power Telco","ACTIVE", U1579="no impacts","no impacts"
),"")</f>
        <v>No root cause</v>
      </c>
      <c r="W1579" s="113"/>
      <c r="X1579" s="113"/>
      <c r="Y1579" s="113"/>
      <c r="Z1579" s="113"/>
      <c r="AA1579" s="113"/>
      <c r="AB1579" s="17" t="s">
        <v>5465</v>
      </c>
      <c r="AC1579" s="17" t="str">
        <f>_xlfn.XLOOKUP(B1579,'INCIDENT-04-27-2026'!E:E,'INCIDENT-04-27-2026'!F:F,"")</f>
        <v/>
      </c>
      <c r="AD1579" s="9"/>
      <c r="AE1579" s="7" t="s">
        <v>5465</v>
      </c>
      <c r="AF1579" s="6" t="str">
        <f>_xlfn.XLOOKUP(B1579,'[13]Input_27-04'!$B:$B,'[13]Input_27-04'!$M:$M,"")</f>
        <v/>
      </c>
      <c r="AG1579" s="7"/>
      <c r="AH1579" s="3"/>
      <c r="AI1579" s="18" t="str">
        <f>_xlfn.XLOOKUP(B1579,'[3]Cells Huawei 27042026 10h'!$B:$B,'[3]Cells Huawei 27042026 10h'!$T:$T,"")</f>
        <v/>
      </c>
      <c r="AJ1579" s="18" t="str">
        <f>_xlfn.XLOOKUP(B1579,'[3]Cells Huawei 27042026 15h'!$B:$B,'[3]Cells Huawei 27042026 15h'!$T:$T,"")</f>
        <v/>
      </c>
      <c r="AK1579" s="18" t="str">
        <f>_xlfn.XLOOKUP(B1579,'[4]cells down 27042026 11h28'!$B:$B,'[4]cells down 27042026 11h28'!$R:$R,"")</f>
        <v/>
      </c>
      <c r="AL1579" s="18" t="str">
        <f>_xlfn.XLOOKUP(B1579,'[4]cells down 27042026 18h01'!$B:$B,'[4]cells down 27042026 18h01'!$R:$R,"")</f>
        <v/>
      </c>
      <c r="AM1579" s="18" t="str">
        <f>_xlfn.XLOOKUP(B1579,'[5]cell downs 27042026 11h'!$B:$B,'[5]cell downs 27042026 11h'!$R:$R,"")</f>
        <v/>
      </c>
      <c r="AN1579" s="18" t="str">
        <f>_xlfn.XLOOKUP(B1579,'[5]cell downs 27042026 17h40'!$B:$B,'[5]cell downs 27042026 17h40'!$R:$R,"")</f>
        <v/>
      </c>
      <c r="AO1579" s="18" t="str">
        <f>_xlfn.XLOOKUP(B1579,'[6]ALL SITES DOWN'!$D:$D,'[6]ALL SITES DOWN'!$J:$J,"")</f>
        <v/>
      </c>
      <c r="AP1579" s="18" t="str">
        <f>_xlfn.XLOOKUP(B1579,'[7]ALL SITES DOWN'!$D:$D,'[7]ALL SITES DOWN'!$J:$J,"")</f>
        <v/>
      </c>
      <c r="AQ1579" s="9" t="str">
        <f>_xlfn.XLOOKUP(B1579,[8]sheet1!$AC:$AC,[8]sheet1!$AF:$AF,"")</f>
        <v/>
      </c>
      <c r="AR1579" s="14"/>
      <c r="AS1579" s="14" t="s">
        <v>5465</v>
      </c>
      <c r="AT1579" s="14" t="str">
        <f>_xlfn.XLOOKUP(B1579,'[9]cell downs 18042026 17h'!$B:$B,'[9]cell downs 18042026 17h'!$B:$B,"")</f>
        <v/>
      </c>
      <c r="AU1579" s="14" t="str">
        <f>_xlfn.XLOOKUP(B1579,'[10]Cells Huawei 19042026 15h'!$B:$B,'[10]Cells Huawei 19042026 15h'!$B:$B,"")</f>
        <v/>
      </c>
      <c r="AV1579" s="9" t="str">
        <f>_xlfn.XLOOKUP(B1579,'[11]cells down 19042026 9H40'!$B:$B,'[11]cells down 19042026 9H40'!$B:$B,"")</f>
        <v/>
      </c>
    </row>
    <row r="1580" spans="1:48" hidden="1" x14ac:dyDescent="0.3">
      <c r="A1580" s="1" t="s">
        <v>2107</v>
      </c>
      <c r="B1580" s="8" t="s">
        <v>2108</v>
      </c>
      <c r="C1580" s="3" t="str">
        <f>_xlfn.XLOOKUP(B1580,'[1]daily break down'!$D:$D,'[1]daily break down'!$E:$E,"")</f>
        <v>Douala</v>
      </c>
      <c r="D1580" s="1" t="s">
        <v>11</v>
      </c>
      <c r="E1580" s="1" t="s">
        <v>12</v>
      </c>
      <c r="F1580" s="3" t="s">
        <v>31</v>
      </c>
      <c r="G1580" s="1" t="s">
        <v>32</v>
      </c>
      <c r="H1580" s="29" t="str">
        <f>_xlfn.XLOOKUP(B1580,[2]CALCULATION!$B:$B,[2]CALCULATION!$H:$H,"")</f>
        <v>ZTE</v>
      </c>
      <c r="I1580" s="26">
        <v>0</v>
      </c>
      <c r="J1580" s="26">
        <v>0</v>
      </c>
      <c r="K1580" s="26">
        <v>0</v>
      </c>
      <c r="L1580" s="26">
        <v>0.59249913678220956</v>
      </c>
      <c r="M1580" s="26">
        <v>0</v>
      </c>
      <c r="N1580" s="26">
        <v>0</v>
      </c>
      <c r="O1580" s="26">
        <v>0</v>
      </c>
      <c r="P1580" s="114" t="s">
        <v>6364</v>
      </c>
      <c r="Q1580" s="42" t="s">
        <v>5538</v>
      </c>
      <c r="R1580" s="42"/>
      <c r="S1580" s="41" t="str" cm="1">
        <f t="array" ref="S1580">IFERROR(_xlfn.IFS(
U1580="MPR ISSUE","PDH",
U1580="BSS Hardware Issue","BSS",
U1580="Sites strategiques, MLL, Pylone, etc.","ENVTECH",
U1580="AKTIVCO DEFAUT GE &amp; POWER Cabinet","AKTIVCO",
U1580="AKTIVCO Coupure ENEO &amp; Baisse de tension","AKTIVCO GRID ONLY",
U1580="Coupure ENEO &amp; Baisse de tension","IHS GRID ONLY",
U1580="Defaut GE &amp; POWER Cabinet","IHS",
U1580="Sharing","Partners",
U1580="Sites strategiques &amp; DataCenter","SST &amp; DC",
U1580="Exclu","Exclu",
U1580="SAT","SAT",
U1580="SPARE-ISSUE","SPARE-ISSUE",
U1580="Fiber CAmtel","TRANS_FO_CAMTEL",
U1580="Fiber AOF","Fiber AOF",
U1580="Projet OCM (HUAWEI)","TRAVAUX-HUAWEI",
U1580="Projet OCM (NOKIA)","TRAVAUX-NOKIA",
U1580="ACCESS-ISSUE","ACCESS-ISSUE",
U1580="Projet OCM (ZTE, NOKIA, autres projets)","TRAVAUX OCM",
U1580="No root CAuse","No root cause",
U1580="ODU HS","PDH",
U1580="IP &amp; VLAN","PDH",
U1580="Warehouse HUAWEI","SPARE-ISSUE",
U1580="SPARE-HS","SPARE-ISSUE",
U1580="Power Telco","BSS",U1580="no impacts","no impacts"
),"")</f>
        <v>No root cause</v>
      </c>
      <c r="T1580" s="41" t="str" cm="1">
        <f t="array" ref="T1580">IFERROR(_xlfn.IFS(
U1580="MPR ISSUE","TX ISSUE",
U1580="BSS Hardware Issue","RAN ISSUE",
U1580="Sites strategiques, MLL, Pylone, etc.","ENVTECH",
U1580="AKTIVCO DEFAUT GE &amp; POWER Cabinet","POWER ISSUE",
U1580="AKTIVCO Coupure ENEO &amp; Baisse de tension","POWER ISSUE",
U1580="Coupure ENEO &amp; Baisse de tension","POWER ISSUE",
U1580="Defaut GE &amp; POWER Cabinet","POWER ISSUE",
U1580="Sharing","POWER ISSUE",
U1580="Sites strategiques &amp; DataCenter","POWER ISSUE",
U1580="Exclu","Exclu",
U1580="SAT","TX ISSUE",
U1580="SPARE-ISSUE","SPARE-ISSUE",
U1580="Fiber CAmtel","TX ISSUE",
U1580="Fiber AOF","TX ISSUE",
U1580="Projet OCM (HUAWEI)","TRAVAUX-HUAWEI",
U1580="Projet OCM (NOKIA)","TRAVAUX -NOKIA",
U1580="ACCESS-ISSUE","ACCESS-ISSUE",
U1580="Projet OCM (ZTE, NOKIA, autres projets)","TRAVAUX OCM",
U1580="No root CAuse","No root cause",
U1580="ODU HS","TX ISSUE",
U1580="IP &amp; VLAN","TX ISSUE",
U1580="Warehouse HUAWEI","SPARE-ISSUE",
U1580="SPARE-HS","SPARE-ISSUE",
U1580="Power Telco","RAN ISSUE",U1580="no impacts","no impacts"
),"")</f>
        <v>No root cause</v>
      </c>
      <c r="U1580" s="68" t="s">
        <v>5691</v>
      </c>
      <c r="V1580" s="41" t="str" cm="1">
        <f t="array" ref="V1580">IFERROR(_xlfn.IFS(
U1580="MPR ISSUE","ACTIVE",
U1580="BSS Hardware Issue","ACTIVE",
U1580="Sites strategiques, MLL, Pylone, etc.","PASSIVE",
U1580="AKTIVCO DEFAUT GE &amp; POWER Cabinet","PASSIVE",
U1580="AKTIVCO Coupure ENEO &amp; Baisse de tension","PASSIVE",
U1580="Coupure ENEO &amp; Baisse de tension","PASSIVE",
U1580="Defaut GE &amp; POWER Cabinet","PASSIVE",
U1580="Sharing","PASSIVE",
U1580="Sites strategiques &amp; DataCenter","PASSIVE",
U1580="Exclu","Exclu",
U1580="SAT","ACTIVE",
U1580="SPARE-ISSUE","SPARE-ISSUE",
U1580="Fiber CAmtel","ACTIVE",
U1580="Fiber AOF","ACTIVE",
U1580="Projet OCM (HUAWEI)","PLANNED WORKS",
U1580="Projet OCM (NOKIA)","PLANNED WORKS",
U1580="ACCESS-ISSUE","ACCESS-ISSUE",
U1580="Projet OCM (ZTE, NOKIA, autres projets)","PLANNED WORKS",
U1580="No root CAuse","No root cause",
U1580="ODU HS","ACTIVE",
U1580="IP &amp; VLAN","ACTIVE",
U1580="Warehouse HUAWEI","SPARE-ISSUE",
U1580="SPARE-HS","SPARE-ISSUE",
U1580="Power Telco","ACTIVE", U1580="no impacts","no impacts"
),"")</f>
        <v>No root cause</v>
      </c>
      <c r="W1580" s="113"/>
      <c r="X1580" s="113"/>
      <c r="Y1580" s="113"/>
      <c r="Z1580" s="113"/>
      <c r="AA1580" s="113"/>
      <c r="AB1580" s="17" t="s">
        <v>5465</v>
      </c>
      <c r="AC1580" s="17" t="str">
        <f>_xlfn.XLOOKUP(B1580,'INCIDENT-04-27-2026'!E:E,'INCIDENT-04-27-2026'!F:F,"")</f>
        <v/>
      </c>
      <c r="AD1580" s="9"/>
      <c r="AE1580" s="7" t="s">
        <v>5465</v>
      </c>
      <c r="AF1580" s="6" t="str">
        <f>_xlfn.XLOOKUP(B1580,'[13]Input_27-04'!$B:$B,'[13]Input_27-04'!$M:$M,"")</f>
        <v/>
      </c>
      <c r="AG1580" s="7"/>
      <c r="AH1580" s="3"/>
      <c r="AI1580" s="18" t="str">
        <f>_xlfn.XLOOKUP(B1580,'[3]Cells Huawei 27042026 10h'!$B:$B,'[3]Cells Huawei 27042026 10h'!$T:$T,"")</f>
        <v/>
      </c>
      <c r="AJ1580" s="18" t="str">
        <f>_xlfn.XLOOKUP(B1580,'[3]Cells Huawei 27042026 15h'!$B:$B,'[3]Cells Huawei 27042026 15h'!$T:$T,"")</f>
        <v/>
      </c>
      <c r="AK1580" s="18" t="str">
        <f>_xlfn.XLOOKUP(B1580,'[4]cells down 27042026 11h28'!$B:$B,'[4]cells down 27042026 11h28'!$R:$R,"")</f>
        <v/>
      </c>
      <c r="AL1580" s="18" t="str">
        <f>_xlfn.XLOOKUP(B1580,'[4]cells down 27042026 18h01'!$B:$B,'[4]cells down 27042026 18h01'!$R:$R,"")</f>
        <v/>
      </c>
      <c r="AM1580" s="18" t="str">
        <f>_xlfn.XLOOKUP(B1580,'[5]cell downs 27042026 11h'!$B:$B,'[5]cell downs 27042026 11h'!$R:$R,"")</f>
        <v/>
      </c>
      <c r="AN1580" s="18" t="str">
        <f>_xlfn.XLOOKUP(B1580,'[5]cell downs 27042026 17h40'!$B:$B,'[5]cell downs 27042026 17h40'!$R:$R,"")</f>
        <v/>
      </c>
      <c r="AO1580" s="18" t="str">
        <f>_xlfn.XLOOKUP(B1580,'[6]ALL SITES DOWN'!$D:$D,'[6]ALL SITES DOWN'!$J:$J,"")</f>
        <v/>
      </c>
      <c r="AP1580" s="18" t="str">
        <f>_xlfn.XLOOKUP(B1580,'[7]ALL SITES DOWN'!$D:$D,'[7]ALL SITES DOWN'!$J:$J,"")</f>
        <v/>
      </c>
      <c r="AQ1580" s="9" t="str">
        <f>_xlfn.XLOOKUP(B1580,[8]sheet1!$AC:$AC,[8]sheet1!$AF:$AF,"")</f>
        <v/>
      </c>
      <c r="AR1580" s="14"/>
      <c r="AS1580" s="14" t="s">
        <v>5465</v>
      </c>
      <c r="AT1580" s="14" t="str">
        <f>_xlfn.XLOOKUP(B1580,'[9]cell downs 18042026 17h'!$B:$B,'[9]cell downs 18042026 17h'!$B:$B,"")</f>
        <v/>
      </c>
      <c r="AU1580" s="14" t="str">
        <f>_xlfn.XLOOKUP(B1580,'[10]Cells Huawei 19042026 15h'!$B:$B,'[10]Cells Huawei 19042026 15h'!$B:$B,"")</f>
        <v/>
      </c>
      <c r="AV1580" s="9" t="str">
        <f>_xlfn.XLOOKUP(B1580,'[11]cells down 19042026 9H40'!$B:$B,'[11]cells down 19042026 9H40'!$B:$B,"")</f>
        <v/>
      </c>
    </row>
    <row r="1581" spans="1:48" hidden="1" x14ac:dyDescent="0.3">
      <c r="A1581" s="1" t="s">
        <v>1931</v>
      </c>
      <c r="B1581" s="8" t="s">
        <v>1932</v>
      </c>
      <c r="C1581" s="3" t="str">
        <f>_xlfn.XLOOKUP(B1581,'[1]daily break down'!$D:$D,'[1]daily break down'!$E:$E,"")</f>
        <v>Douala</v>
      </c>
      <c r="D1581" s="1" t="s">
        <v>21</v>
      </c>
      <c r="E1581" s="1" t="s">
        <v>30</v>
      </c>
      <c r="F1581" s="3" t="s">
        <v>31</v>
      </c>
      <c r="G1581" s="1" t="s">
        <v>32</v>
      </c>
      <c r="H1581" s="29" t="str">
        <f>_xlfn.XLOOKUP(B1581,[2]CALCULATION!$B:$B,[2]CALCULATION!$H:$H,"")</f>
        <v>ZTE</v>
      </c>
      <c r="I1581" s="26">
        <v>0</v>
      </c>
      <c r="J1581" s="26">
        <v>0</v>
      </c>
      <c r="K1581" s="26">
        <v>0</v>
      </c>
      <c r="L1581" s="26">
        <v>0.56867147215016878</v>
      </c>
      <c r="M1581" s="26">
        <v>0</v>
      </c>
      <c r="N1581" s="26">
        <v>0</v>
      </c>
      <c r="O1581" s="26">
        <v>0</v>
      </c>
      <c r="P1581" s="114" t="s">
        <v>6364</v>
      </c>
      <c r="Q1581" s="42" t="s">
        <v>5538</v>
      </c>
      <c r="R1581" s="42"/>
      <c r="S1581" s="41" t="str" cm="1">
        <f t="array" ref="S1581">IFERROR(_xlfn.IFS(
U1581="MPR ISSUE","PDH",
U1581="BSS Hardware Issue","BSS",
U1581="Sites strategiques, MLL, Pylone, etc.","ENVTECH",
U1581="AKTIVCO DEFAUT GE &amp; POWER Cabinet","AKTIVCO",
U1581="AKTIVCO Coupure ENEO &amp; Baisse de tension","AKTIVCO GRID ONLY",
U1581="Coupure ENEO &amp; Baisse de tension","IHS GRID ONLY",
U1581="Defaut GE &amp; POWER Cabinet","IHS",
U1581="Sharing","Partners",
U1581="Sites strategiques &amp; DataCenter","SST &amp; DC",
U1581="Exclu","Exclu",
U1581="SAT","SAT",
U1581="SPARE-ISSUE","SPARE-ISSUE",
U1581="Fiber CAmtel","TRANS_FO_CAMTEL",
U1581="Fiber AOF","Fiber AOF",
U1581="Projet OCM (HUAWEI)","TRAVAUX-HUAWEI",
U1581="Projet OCM (NOKIA)","TRAVAUX-NOKIA",
U1581="ACCESS-ISSUE","ACCESS-ISSUE",
U1581="Projet OCM (ZTE, NOKIA, autres projets)","TRAVAUX OCM",
U1581="No root CAuse","No root cause",
U1581="ODU HS","PDH",
U1581="IP &amp; VLAN","PDH",
U1581="Warehouse HUAWEI","SPARE-ISSUE",
U1581="SPARE-HS","SPARE-ISSUE",
U1581="Power Telco","BSS",U1581="no impacts","no impacts"
),"")</f>
        <v>No root cause</v>
      </c>
      <c r="T1581" s="41" t="str" cm="1">
        <f t="array" ref="T1581">IFERROR(_xlfn.IFS(
U1581="MPR ISSUE","TX ISSUE",
U1581="BSS Hardware Issue","RAN ISSUE",
U1581="Sites strategiques, MLL, Pylone, etc.","ENVTECH",
U1581="AKTIVCO DEFAUT GE &amp; POWER Cabinet","POWER ISSUE",
U1581="AKTIVCO Coupure ENEO &amp; Baisse de tension","POWER ISSUE",
U1581="Coupure ENEO &amp; Baisse de tension","POWER ISSUE",
U1581="Defaut GE &amp; POWER Cabinet","POWER ISSUE",
U1581="Sharing","POWER ISSUE",
U1581="Sites strategiques &amp; DataCenter","POWER ISSUE",
U1581="Exclu","Exclu",
U1581="SAT","TX ISSUE",
U1581="SPARE-ISSUE","SPARE-ISSUE",
U1581="Fiber CAmtel","TX ISSUE",
U1581="Fiber AOF","TX ISSUE",
U1581="Projet OCM (HUAWEI)","TRAVAUX-HUAWEI",
U1581="Projet OCM (NOKIA)","TRAVAUX -NOKIA",
U1581="ACCESS-ISSUE","ACCESS-ISSUE",
U1581="Projet OCM (ZTE, NOKIA, autres projets)","TRAVAUX OCM",
U1581="No root CAuse","No root cause",
U1581="ODU HS","TX ISSUE",
U1581="IP &amp; VLAN","TX ISSUE",
U1581="Warehouse HUAWEI","SPARE-ISSUE",
U1581="SPARE-HS","SPARE-ISSUE",
U1581="Power Telco","RAN ISSUE",U1581="no impacts","no impacts"
),"")</f>
        <v>No root cause</v>
      </c>
      <c r="U1581" s="68" t="s">
        <v>5691</v>
      </c>
      <c r="V1581" s="41" t="str" cm="1">
        <f t="array" ref="V1581">IFERROR(_xlfn.IFS(
U1581="MPR ISSUE","ACTIVE",
U1581="BSS Hardware Issue","ACTIVE",
U1581="Sites strategiques, MLL, Pylone, etc.","PASSIVE",
U1581="AKTIVCO DEFAUT GE &amp; POWER Cabinet","PASSIVE",
U1581="AKTIVCO Coupure ENEO &amp; Baisse de tension","PASSIVE",
U1581="Coupure ENEO &amp; Baisse de tension","PASSIVE",
U1581="Defaut GE &amp; POWER Cabinet","PASSIVE",
U1581="Sharing","PASSIVE",
U1581="Sites strategiques &amp; DataCenter","PASSIVE",
U1581="Exclu","Exclu",
U1581="SAT","ACTIVE",
U1581="SPARE-ISSUE","SPARE-ISSUE",
U1581="Fiber CAmtel","ACTIVE",
U1581="Fiber AOF","ACTIVE",
U1581="Projet OCM (HUAWEI)","PLANNED WORKS",
U1581="Projet OCM (NOKIA)","PLANNED WORKS",
U1581="ACCESS-ISSUE","ACCESS-ISSUE",
U1581="Projet OCM (ZTE, NOKIA, autres projets)","PLANNED WORKS",
U1581="No root CAuse","No root cause",
U1581="ODU HS","ACTIVE",
U1581="IP &amp; VLAN","ACTIVE",
U1581="Warehouse HUAWEI","SPARE-ISSUE",
U1581="SPARE-HS","SPARE-ISSUE",
U1581="Power Telco","ACTIVE", U1581="no impacts","no impacts"
),"")</f>
        <v>No root cause</v>
      </c>
      <c r="W1581" s="113"/>
      <c r="X1581" s="113"/>
      <c r="Y1581" s="113"/>
      <c r="Z1581" s="113"/>
      <c r="AA1581" s="113"/>
      <c r="AB1581" s="17" t="s">
        <v>5465</v>
      </c>
      <c r="AC1581" s="17" t="str">
        <f>_xlfn.XLOOKUP(B1581,'INCIDENT-04-27-2026'!E:E,'INCIDENT-04-27-2026'!F:F,"")</f>
        <v/>
      </c>
      <c r="AD1581" s="9"/>
      <c r="AE1581" s="7" t="s">
        <v>5465</v>
      </c>
      <c r="AF1581" s="6" t="str">
        <f>_xlfn.XLOOKUP(B1581,'[13]Input_27-04'!$B:$B,'[13]Input_27-04'!$M:$M,"")</f>
        <v/>
      </c>
      <c r="AG1581" s="7"/>
      <c r="AH1581" s="3"/>
      <c r="AI1581" s="18" t="str">
        <f>_xlfn.XLOOKUP(B1581,'[3]Cells Huawei 27042026 10h'!$B:$B,'[3]Cells Huawei 27042026 10h'!$T:$T,"")</f>
        <v/>
      </c>
      <c r="AJ1581" s="18" t="str">
        <f>_xlfn.XLOOKUP(B1581,'[3]Cells Huawei 27042026 15h'!$B:$B,'[3]Cells Huawei 27042026 15h'!$T:$T,"")</f>
        <v/>
      </c>
      <c r="AK1581" s="18" t="str">
        <f>_xlfn.XLOOKUP(B1581,'[4]cells down 27042026 11h28'!$B:$B,'[4]cells down 27042026 11h28'!$R:$R,"")</f>
        <v/>
      </c>
      <c r="AL1581" s="18" t="str">
        <f>_xlfn.XLOOKUP(B1581,'[4]cells down 27042026 18h01'!$B:$B,'[4]cells down 27042026 18h01'!$R:$R,"")</f>
        <v/>
      </c>
      <c r="AM1581" s="18" t="str">
        <f>_xlfn.XLOOKUP(B1581,'[5]cell downs 27042026 11h'!$B:$B,'[5]cell downs 27042026 11h'!$R:$R,"")</f>
        <v/>
      </c>
      <c r="AN1581" s="18" t="str">
        <f>_xlfn.XLOOKUP(B1581,'[5]cell downs 27042026 17h40'!$B:$B,'[5]cell downs 27042026 17h40'!$R:$R,"")</f>
        <v/>
      </c>
      <c r="AO1581" s="18" t="str">
        <f>_xlfn.XLOOKUP(B1581,'[6]ALL SITES DOWN'!$D:$D,'[6]ALL SITES DOWN'!$J:$J,"")</f>
        <v/>
      </c>
      <c r="AP1581" s="18" t="str">
        <f>_xlfn.XLOOKUP(B1581,'[7]ALL SITES DOWN'!$D:$D,'[7]ALL SITES DOWN'!$J:$J,"")</f>
        <v/>
      </c>
      <c r="AQ1581" s="9" t="str">
        <f>_xlfn.XLOOKUP(B1581,[8]sheet1!$AC:$AC,[8]sheet1!$AF:$AF,"")</f>
        <v/>
      </c>
      <c r="AR1581" s="14"/>
      <c r="AS1581" s="14" t="s">
        <v>5465</v>
      </c>
      <c r="AT1581" s="14" t="str">
        <f>_xlfn.XLOOKUP(B1581,'[9]cell downs 18042026 17h'!$B:$B,'[9]cell downs 18042026 17h'!$B:$B,"")</f>
        <v/>
      </c>
      <c r="AU1581" s="14" t="str">
        <f>_xlfn.XLOOKUP(B1581,'[10]Cells Huawei 19042026 15h'!$B:$B,'[10]Cells Huawei 19042026 15h'!$B:$B,"")</f>
        <v/>
      </c>
      <c r="AV1581" s="9" t="str">
        <f>_xlfn.XLOOKUP(B1581,'[11]cells down 19042026 9H40'!$B:$B,'[11]cells down 19042026 9H40'!$B:$B,"")</f>
        <v/>
      </c>
    </row>
    <row r="1582" spans="1:48" hidden="1" x14ac:dyDescent="0.3">
      <c r="A1582" s="1" t="s">
        <v>4595</v>
      </c>
      <c r="B1582" s="8" t="s">
        <v>4596</v>
      </c>
      <c r="C1582" s="3" t="str">
        <f>_xlfn.XLOOKUP(B1582,'[1]daily break down'!$D:$D,'[1]daily break down'!$E:$E,"")</f>
        <v>ADAMAOUA</v>
      </c>
      <c r="D1582" s="1" t="s">
        <v>11</v>
      </c>
      <c r="E1582" s="1" t="s">
        <v>83</v>
      </c>
      <c r="F1582" s="3" t="s">
        <v>90</v>
      </c>
      <c r="G1582" s="1" t="s">
        <v>4597</v>
      </c>
      <c r="H1582" s="28" t="str">
        <f>_xlfn.XLOOKUP(B1582,[2]CALCULATION!$B:$B,[2]CALCULATION!$H:$H,"")</f>
        <v>NOKIA</v>
      </c>
      <c r="I1582" s="26">
        <v>0</v>
      </c>
      <c r="J1582" s="26">
        <v>0</v>
      </c>
      <c r="K1582" s="26">
        <v>0</v>
      </c>
      <c r="L1582" s="26">
        <v>0</v>
      </c>
      <c r="M1582" s="26">
        <v>0</v>
      </c>
      <c r="N1582" s="26">
        <v>0</v>
      </c>
      <c r="O1582" s="26">
        <v>0</v>
      </c>
      <c r="P1582" s="114" t="s">
        <v>6364</v>
      </c>
      <c r="Q1582" s="42" t="s">
        <v>5538</v>
      </c>
      <c r="R1582" s="42"/>
      <c r="S1582" s="41" t="str" cm="1">
        <f t="array" ref="S1582">IFERROR(_xlfn.IFS(
U1582="MPR ISSUE","PDH",
U1582="BSS Hardware Issue","BSS",
U1582="Sites strategiques, MLL, Pylone, etc.","ENVTECH",
U1582="AKTIVCO DEFAUT GE &amp; POWER Cabinet","AKTIVCO",
U1582="AKTIVCO Coupure ENEO &amp; Baisse de tension","AKTIVCO GRID ONLY",
U1582="Coupure ENEO &amp; Baisse de tension","IHS GRID ONLY",
U1582="Defaut GE &amp; POWER Cabinet","IHS",
U1582="Sharing","Partners",
U1582="Sites strategiques &amp; DataCenter","SST &amp; DC",
U1582="Exclu","Exclu",
U1582="SAT","SAT",
U1582="SPARE-ISSUE","SPARE-ISSUE",
U1582="Fiber CAmtel","TRANS_FO_CAMTEL",
U1582="Fiber AOF","Fiber AOF",
U1582="Projet OCM (HUAWEI)","TRAVAUX-HUAWEI",
U1582="Projet OCM (NOKIA)","TRAVAUX-NOKIA",
U1582="ACCESS-ISSUE","ACCESS-ISSUE",
U1582="Projet OCM (ZTE, NOKIA, autres projets)","TRAVAUX OCM",
U1582="No root CAuse","No root cause",
U1582="ODU HS","PDH",
U1582="IP &amp; VLAN","PDH",
U1582="Warehouse HUAWEI","SPARE-ISSUE",
U1582="SPARE-HS","SPARE-ISSUE",
U1582="Power Telco","BSS",U1582="no impacts","no impacts"
),"")</f>
        <v>No root cause</v>
      </c>
      <c r="T1582" s="41" t="str" cm="1">
        <f t="array" ref="T1582">IFERROR(_xlfn.IFS(
U1582="MPR ISSUE","TX ISSUE",
U1582="BSS Hardware Issue","RAN ISSUE",
U1582="Sites strategiques, MLL, Pylone, etc.","ENVTECH",
U1582="AKTIVCO DEFAUT GE &amp; POWER Cabinet","POWER ISSUE",
U1582="AKTIVCO Coupure ENEO &amp; Baisse de tension","POWER ISSUE",
U1582="Coupure ENEO &amp; Baisse de tension","POWER ISSUE",
U1582="Defaut GE &amp; POWER Cabinet","POWER ISSUE",
U1582="Sharing","POWER ISSUE",
U1582="Sites strategiques &amp; DataCenter","POWER ISSUE",
U1582="Exclu","Exclu",
U1582="SAT","TX ISSUE",
U1582="SPARE-ISSUE","SPARE-ISSUE",
U1582="Fiber CAmtel","TX ISSUE",
U1582="Fiber AOF","TX ISSUE",
U1582="Projet OCM (HUAWEI)","TRAVAUX-HUAWEI",
U1582="Projet OCM (NOKIA)","TRAVAUX -NOKIA",
U1582="ACCESS-ISSUE","ACCESS-ISSUE",
U1582="Projet OCM (ZTE, NOKIA, autres projets)","TRAVAUX OCM",
U1582="No root CAuse","No root cause",
U1582="ODU HS","TX ISSUE",
U1582="IP &amp; VLAN","TX ISSUE",
U1582="Warehouse HUAWEI","SPARE-ISSUE",
U1582="SPARE-HS","SPARE-ISSUE",
U1582="Power Telco","RAN ISSUE",U1582="no impacts","no impacts"
),"")</f>
        <v>No root cause</v>
      </c>
      <c r="U1582" s="68" t="s">
        <v>5691</v>
      </c>
      <c r="V1582" s="41" t="str" cm="1">
        <f t="array" ref="V1582">IFERROR(_xlfn.IFS(
U1582="MPR ISSUE","ACTIVE",
U1582="BSS Hardware Issue","ACTIVE",
U1582="Sites strategiques, MLL, Pylone, etc.","PASSIVE",
U1582="AKTIVCO DEFAUT GE &amp; POWER Cabinet","PASSIVE",
U1582="AKTIVCO Coupure ENEO &amp; Baisse de tension","PASSIVE",
U1582="Coupure ENEO &amp; Baisse de tension","PASSIVE",
U1582="Defaut GE &amp; POWER Cabinet","PASSIVE",
U1582="Sharing","PASSIVE",
U1582="Sites strategiques &amp; DataCenter","PASSIVE",
U1582="Exclu","Exclu",
U1582="SAT","ACTIVE",
U1582="SPARE-ISSUE","SPARE-ISSUE",
U1582="Fiber CAmtel","ACTIVE",
U1582="Fiber AOF","ACTIVE",
U1582="Projet OCM (HUAWEI)","PLANNED WORKS",
U1582="Projet OCM (NOKIA)","PLANNED WORKS",
U1582="ACCESS-ISSUE","ACCESS-ISSUE",
U1582="Projet OCM (ZTE, NOKIA, autres projets)","PLANNED WORKS",
U1582="No root CAuse","No root cause",
U1582="ODU HS","ACTIVE",
U1582="IP &amp; VLAN","ACTIVE",
U1582="Warehouse HUAWEI","SPARE-ISSUE",
U1582="SPARE-HS","SPARE-ISSUE",
U1582="Power Telco","ACTIVE", U1582="no impacts","no impacts"
),"")</f>
        <v>No root cause</v>
      </c>
      <c r="W1582" s="113"/>
      <c r="X1582" s="113"/>
      <c r="Y1582" s="113"/>
      <c r="Z1582" s="113"/>
      <c r="AA1582" s="113"/>
      <c r="AB1582" s="17" t="s">
        <v>5465</v>
      </c>
      <c r="AC1582" s="17" t="str">
        <f>_xlfn.XLOOKUP(B1582,'INCIDENT-04-27-2026'!E:E,'INCIDENT-04-27-2026'!F:F,"")</f>
        <v/>
      </c>
      <c r="AD1582" s="9"/>
      <c r="AE1582" s="7" t="s">
        <v>5465</v>
      </c>
      <c r="AF1582" s="6" t="str">
        <f>_xlfn.XLOOKUP(B1582,'[13]Input_27-04'!$B:$B,'[13]Input_27-04'!$M:$M,"")</f>
        <v/>
      </c>
      <c r="AG1582" s="7"/>
      <c r="AH1582" s="3"/>
      <c r="AI1582" s="18" t="str">
        <f>_xlfn.XLOOKUP(B1582,'[3]Cells Huawei 27042026 10h'!$B:$B,'[3]Cells Huawei 27042026 10h'!$T:$T,"")</f>
        <v/>
      </c>
      <c r="AJ1582" s="18" t="str">
        <f>_xlfn.XLOOKUP(B1582,'[3]Cells Huawei 27042026 15h'!$B:$B,'[3]Cells Huawei 27042026 15h'!$T:$T,"")</f>
        <v/>
      </c>
      <c r="AK1582" s="18" t="str">
        <f>_xlfn.XLOOKUP(B1582,'[4]cells down 27042026 11h28'!$B:$B,'[4]cells down 27042026 11h28'!$R:$R,"")</f>
        <v/>
      </c>
      <c r="AL1582" s="18" t="str">
        <f>_xlfn.XLOOKUP(B1582,'[4]cells down 27042026 18h01'!$B:$B,'[4]cells down 27042026 18h01'!$R:$R,"")</f>
        <v/>
      </c>
      <c r="AM1582" s="18" t="str">
        <f>_xlfn.XLOOKUP(B1582,'[5]cell downs 27042026 11h'!$B:$B,'[5]cell downs 27042026 11h'!$R:$R,"")</f>
        <v/>
      </c>
      <c r="AN1582" s="18" t="str">
        <f>_xlfn.XLOOKUP(B1582,'[5]cell downs 27042026 17h40'!$B:$B,'[5]cell downs 27042026 17h40'!$R:$R,"")</f>
        <v/>
      </c>
      <c r="AO1582" s="18" t="str">
        <f>_xlfn.XLOOKUP(B1582,'[6]ALL SITES DOWN'!$D:$D,'[6]ALL SITES DOWN'!$J:$J,"")</f>
        <v/>
      </c>
      <c r="AP1582" s="18" t="str">
        <f>_xlfn.XLOOKUP(B1582,'[7]ALL SITES DOWN'!$D:$D,'[7]ALL SITES DOWN'!$J:$J,"")</f>
        <v/>
      </c>
      <c r="AQ1582" s="9" t="str">
        <f>_xlfn.XLOOKUP(B1582,[8]sheet1!$AC:$AC,[8]sheet1!$AF:$AF,"")</f>
        <v/>
      </c>
      <c r="AR1582" s="14"/>
      <c r="AS1582" s="14" t="s">
        <v>5465</v>
      </c>
      <c r="AT1582" s="14" t="str">
        <f>_xlfn.XLOOKUP(B1582,'[9]cell downs 18042026 17h'!$B:$B,'[9]cell downs 18042026 17h'!$B:$B,"")</f>
        <v/>
      </c>
      <c r="AU1582" s="14" t="str">
        <f>_xlfn.XLOOKUP(B1582,'[10]Cells Huawei 19042026 15h'!$B:$B,'[10]Cells Huawei 19042026 15h'!$B:$B,"")</f>
        <v/>
      </c>
      <c r="AV1582" s="9" t="str">
        <f>_xlfn.XLOOKUP(B1582,'[11]cells down 19042026 9H40'!$B:$B,'[11]cells down 19042026 9H40'!$B:$B,"")</f>
        <v/>
      </c>
    </row>
    <row r="1583" spans="1:48" hidden="1" x14ac:dyDescent="0.3">
      <c r="A1583" s="1" t="s">
        <v>2125</v>
      </c>
      <c r="B1583" s="8" t="s">
        <v>2126</v>
      </c>
      <c r="C1583" s="3" t="str">
        <f>_xlfn.XLOOKUP(B1583,'[1]daily break down'!$D:$D,'[1]daily break down'!$E:$E,"")</f>
        <v>Douala</v>
      </c>
      <c r="D1583" s="1" t="s">
        <v>11</v>
      </c>
      <c r="E1583" s="1" t="s">
        <v>302</v>
      </c>
      <c r="F1583" s="3" t="s">
        <v>31</v>
      </c>
      <c r="G1583" s="1" t="s">
        <v>32</v>
      </c>
      <c r="H1583" s="29" t="str">
        <f>_xlfn.XLOOKUP(B1583,[2]CALCULATION!$B:$B,[2]CALCULATION!$H:$H,"")</f>
        <v>ZTE</v>
      </c>
      <c r="I1583" s="26">
        <v>0</v>
      </c>
      <c r="J1583" s="26">
        <v>0</v>
      </c>
      <c r="K1583" s="26">
        <v>0</v>
      </c>
      <c r="L1583" s="26">
        <v>0.51049344667882346</v>
      </c>
      <c r="M1583" s="26">
        <v>0</v>
      </c>
      <c r="N1583" s="26">
        <v>0</v>
      </c>
      <c r="O1583" s="26">
        <v>0</v>
      </c>
      <c r="P1583" s="114" t="s">
        <v>6364</v>
      </c>
      <c r="Q1583" s="42" t="s">
        <v>5538</v>
      </c>
      <c r="R1583" s="42"/>
      <c r="S1583" s="41" t="str" cm="1">
        <f t="array" ref="S1583">IFERROR(_xlfn.IFS(
U1583="MPR ISSUE","PDH",
U1583="BSS Hardware Issue","BSS",
U1583="Sites strategiques, MLL, Pylone, etc.","ENVTECH",
U1583="AKTIVCO DEFAUT GE &amp; POWER Cabinet","AKTIVCO",
U1583="AKTIVCO Coupure ENEO &amp; Baisse de tension","AKTIVCO GRID ONLY",
U1583="Coupure ENEO &amp; Baisse de tension","IHS GRID ONLY",
U1583="Defaut GE &amp; POWER Cabinet","IHS",
U1583="Sharing","Partners",
U1583="Sites strategiques &amp; DataCenter","SST &amp; DC",
U1583="Exclu","Exclu",
U1583="SAT","SAT",
U1583="SPARE-ISSUE","SPARE-ISSUE",
U1583="Fiber CAmtel","TRANS_FO_CAMTEL",
U1583="Fiber AOF","Fiber AOF",
U1583="Projet OCM (HUAWEI)","TRAVAUX-HUAWEI",
U1583="Projet OCM (NOKIA)","TRAVAUX-NOKIA",
U1583="ACCESS-ISSUE","ACCESS-ISSUE",
U1583="Projet OCM (ZTE, NOKIA, autres projets)","TRAVAUX OCM",
U1583="No root CAuse","No root cause",
U1583="ODU HS","PDH",
U1583="IP &amp; VLAN","PDH",
U1583="Warehouse HUAWEI","SPARE-ISSUE",
U1583="SPARE-HS","SPARE-ISSUE",
U1583="Power Telco","BSS",U1583="no impacts","no impacts"
),"")</f>
        <v>No root cause</v>
      </c>
      <c r="T1583" s="41" t="str" cm="1">
        <f t="array" ref="T1583">IFERROR(_xlfn.IFS(
U1583="MPR ISSUE","TX ISSUE",
U1583="BSS Hardware Issue","RAN ISSUE",
U1583="Sites strategiques, MLL, Pylone, etc.","ENVTECH",
U1583="AKTIVCO DEFAUT GE &amp; POWER Cabinet","POWER ISSUE",
U1583="AKTIVCO Coupure ENEO &amp; Baisse de tension","POWER ISSUE",
U1583="Coupure ENEO &amp; Baisse de tension","POWER ISSUE",
U1583="Defaut GE &amp; POWER Cabinet","POWER ISSUE",
U1583="Sharing","POWER ISSUE",
U1583="Sites strategiques &amp; DataCenter","POWER ISSUE",
U1583="Exclu","Exclu",
U1583="SAT","TX ISSUE",
U1583="SPARE-ISSUE","SPARE-ISSUE",
U1583="Fiber CAmtel","TX ISSUE",
U1583="Fiber AOF","TX ISSUE",
U1583="Projet OCM (HUAWEI)","TRAVAUX-HUAWEI",
U1583="Projet OCM (NOKIA)","TRAVAUX -NOKIA",
U1583="ACCESS-ISSUE","ACCESS-ISSUE",
U1583="Projet OCM (ZTE, NOKIA, autres projets)","TRAVAUX OCM",
U1583="No root CAuse","No root cause",
U1583="ODU HS","TX ISSUE",
U1583="IP &amp; VLAN","TX ISSUE",
U1583="Warehouse HUAWEI","SPARE-ISSUE",
U1583="SPARE-HS","SPARE-ISSUE",
U1583="Power Telco","RAN ISSUE",U1583="no impacts","no impacts"
),"")</f>
        <v>No root cause</v>
      </c>
      <c r="U1583" s="68" t="s">
        <v>5691</v>
      </c>
      <c r="V1583" s="41" t="str" cm="1">
        <f t="array" ref="V1583">IFERROR(_xlfn.IFS(
U1583="MPR ISSUE","ACTIVE",
U1583="BSS Hardware Issue","ACTIVE",
U1583="Sites strategiques, MLL, Pylone, etc.","PASSIVE",
U1583="AKTIVCO DEFAUT GE &amp; POWER Cabinet","PASSIVE",
U1583="AKTIVCO Coupure ENEO &amp; Baisse de tension","PASSIVE",
U1583="Coupure ENEO &amp; Baisse de tension","PASSIVE",
U1583="Defaut GE &amp; POWER Cabinet","PASSIVE",
U1583="Sharing","PASSIVE",
U1583="Sites strategiques &amp; DataCenter","PASSIVE",
U1583="Exclu","Exclu",
U1583="SAT","ACTIVE",
U1583="SPARE-ISSUE","SPARE-ISSUE",
U1583="Fiber CAmtel","ACTIVE",
U1583="Fiber AOF","ACTIVE",
U1583="Projet OCM (HUAWEI)","PLANNED WORKS",
U1583="Projet OCM (NOKIA)","PLANNED WORKS",
U1583="ACCESS-ISSUE","ACCESS-ISSUE",
U1583="Projet OCM (ZTE, NOKIA, autres projets)","PLANNED WORKS",
U1583="No root CAuse","No root cause",
U1583="ODU HS","ACTIVE",
U1583="IP &amp; VLAN","ACTIVE",
U1583="Warehouse HUAWEI","SPARE-ISSUE",
U1583="SPARE-HS","SPARE-ISSUE",
U1583="Power Telco","ACTIVE", U1583="no impacts","no impacts"
),"")</f>
        <v>No root cause</v>
      </c>
      <c r="W1583" s="113"/>
      <c r="X1583" s="113"/>
      <c r="Y1583" s="113"/>
      <c r="Z1583" s="113"/>
      <c r="AA1583" s="113"/>
      <c r="AB1583" s="17" t="s">
        <v>5465</v>
      </c>
      <c r="AC1583" s="17" t="str">
        <f>_xlfn.XLOOKUP(B1583,'INCIDENT-04-27-2026'!E:E,'INCIDENT-04-27-2026'!F:F,"")</f>
        <v/>
      </c>
      <c r="AD1583" s="9"/>
      <c r="AE1583" s="7" t="s">
        <v>5465</v>
      </c>
      <c r="AF1583" s="6" t="str">
        <f>_xlfn.XLOOKUP(B1583,'[13]Input_27-04'!$B:$B,'[13]Input_27-04'!$M:$M,"")</f>
        <v/>
      </c>
      <c r="AG1583" s="7"/>
      <c r="AH1583" s="3"/>
      <c r="AI1583" s="18" t="str">
        <f>_xlfn.XLOOKUP(B1583,'[3]Cells Huawei 27042026 10h'!$B:$B,'[3]Cells Huawei 27042026 10h'!$T:$T,"")</f>
        <v/>
      </c>
      <c r="AJ1583" s="18" t="str">
        <f>_xlfn.XLOOKUP(B1583,'[3]Cells Huawei 27042026 15h'!$B:$B,'[3]Cells Huawei 27042026 15h'!$T:$T,"")</f>
        <v/>
      </c>
      <c r="AK1583" s="18" t="str">
        <f>_xlfn.XLOOKUP(B1583,'[4]cells down 27042026 11h28'!$B:$B,'[4]cells down 27042026 11h28'!$R:$R,"")</f>
        <v/>
      </c>
      <c r="AL1583" s="18" t="str">
        <f>_xlfn.XLOOKUP(B1583,'[4]cells down 27042026 18h01'!$B:$B,'[4]cells down 27042026 18h01'!$R:$R,"")</f>
        <v/>
      </c>
      <c r="AM1583" s="18" t="str">
        <f>_xlfn.XLOOKUP(B1583,'[5]cell downs 27042026 11h'!$B:$B,'[5]cell downs 27042026 11h'!$R:$R,"")</f>
        <v/>
      </c>
      <c r="AN1583" s="18" t="str">
        <f>_xlfn.XLOOKUP(B1583,'[5]cell downs 27042026 17h40'!$B:$B,'[5]cell downs 27042026 17h40'!$R:$R,"")</f>
        <v/>
      </c>
      <c r="AO1583" s="18" t="str">
        <f>_xlfn.XLOOKUP(B1583,'[6]ALL SITES DOWN'!$D:$D,'[6]ALL SITES DOWN'!$J:$J,"")</f>
        <v/>
      </c>
      <c r="AP1583" s="18" t="str">
        <f>_xlfn.XLOOKUP(B1583,'[7]ALL SITES DOWN'!$D:$D,'[7]ALL SITES DOWN'!$J:$J,"")</f>
        <v/>
      </c>
      <c r="AQ1583" s="9" t="str">
        <f>_xlfn.XLOOKUP(B1583,[8]sheet1!$AC:$AC,[8]sheet1!$AF:$AF,"")</f>
        <v/>
      </c>
      <c r="AR1583" s="14"/>
      <c r="AS1583" s="14" t="s">
        <v>5465</v>
      </c>
      <c r="AT1583" s="14" t="str">
        <f>_xlfn.XLOOKUP(B1583,'[9]cell downs 18042026 17h'!$B:$B,'[9]cell downs 18042026 17h'!$B:$B,"")</f>
        <v/>
      </c>
      <c r="AU1583" s="14" t="str">
        <f>_xlfn.XLOOKUP(B1583,'[10]Cells Huawei 19042026 15h'!$B:$B,'[10]Cells Huawei 19042026 15h'!$B:$B,"")</f>
        <v/>
      </c>
      <c r="AV1583" s="9" t="str">
        <f>_xlfn.XLOOKUP(B1583,'[11]cells down 19042026 9H40'!$B:$B,'[11]cells down 19042026 9H40'!$B:$B,"")</f>
        <v/>
      </c>
    </row>
    <row r="1584" spans="1:48" hidden="1" x14ac:dyDescent="0.3">
      <c r="A1584" s="1" t="s">
        <v>419</v>
      </c>
      <c r="B1584" s="8" t="s">
        <v>420</v>
      </c>
      <c r="C1584" s="3" t="str">
        <f>_xlfn.XLOOKUP(B1584,'[1]daily break down'!$D:$D,'[1]daily break down'!$E:$E,"")</f>
        <v>SUD-OUEST</v>
      </c>
      <c r="D1584" s="1" t="s">
        <v>11</v>
      </c>
      <c r="E1584" s="1" t="s">
        <v>12</v>
      </c>
      <c r="F1584" s="3" t="s">
        <v>13</v>
      </c>
      <c r="G1584" s="1" t="s">
        <v>106</v>
      </c>
      <c r="H1584" s="27" t="str">
        <f>_xlfn.XLOOKUP(B1584,[2]CALCULATION!$B:$B,[2]CALCULATION!$H:$H,"")</f>
        <v>Huawei</v>
      </c>
      <c r="I1584" s="26">
        <v>0</v>
      </c>
      <c r="J1584" s="26">
        <v>0</v>
      </c>
      <c r="K1584" s="26">
        <v>0</v>
      </c>
      <c r="L1584" s="26">
        <v>0</v>
      </c>
      <c r="M1584" s="26">
        <v>0</v>
      </c>
      <c r="N1584" s="26">
        <v>0</v>
      </c>
      <c r="O1584" s="26">
        <v>0</v>
      </c>
      <c r="P1584" s="114" t="s">
        <v>6364</v>
      </c>
      <c r="Q1584" s="42" t="s">
        <v>5538</v>
      </c>
      <c r="R1584" s="42"/>
      <c r="S1584" s="41" t="str" cm="1">
        <f t="array" ref="S1584">IFERROR(_xlfn.IFS(
U1584="MPR ISSUE","PDH",
U1584="BSS Hardware Issue","BSS",
U1584="Sites strategiques, MLL, Pylone, etc.","ENVTECH",
U1584="AKTIVCO DEFAUT GE &amp; POWER Cabinet","AKTIVCO",
U1584="AKTIVCO Coupure ENEO &amp; Baisse de tension","AKTIVCO GRID ONLY",
U1584="Coupure ENEO &amp; Baisse de tension","IHS GRID ONLY",
U1584="Defaut GE &amp; POWER Cabinet","IHS",
U1584="Sharing","Partners",
U1584="Sites strategiques &amp; DataCenter","SST &amp; DC",
U1584="Exclu","Exclu",
U1584="SAT","SAT",
U1584="SPARE-ISSUE","SPARE-ISSUE",
U1584="Fiber CAmtel","TRANS_FO_CAMTEL",
U1584="Fiber AOF","Fiber AOF",
U1584="Projet OCM (HUAWEI)","TRAVAUX-HUAWEI",
U1584="Projet OCM (NOKIA)","TRAVAUX-NOKIA",
U1584="ACCESS-ISSUE","ACCESS-ISSUE",
U1584="Projet OCM (ZTE, NOKIA, autres projets)","TRAVAUX OCM",
U1584="No root CAuse","No root cause",
U1584="ODU HS","PDH",
U1584="IP &amp; VLAN","PDH",
U1584="Warehouse HUAWEI","SPARE-ISSUE",
U1584="SPARE-HS","SPARE-ISSUE",
U1584="Power Telco","BSS",U1584="no impacts","no impacts"
),"")</f>
        <v>No root cause</v>
      </c>
      <c r="T1584" s="41" t="str" cm="1">
        <f t="array" ref="T1584">IFERROR(_xlfn.IFS(
U1584="MPR ISSUE","TX ISSUE",
U1584="BSS Hardware Issue","RAN ISSUE",
U1584="Sites strategiques, MLL, Pylone, etc.","ENVTECH",
U1584="AKTIVCO DEFAUT GE &amp; POWER Cabinet","POWER ISSUE",
U1584="AKTIVCO Coupure ENEO &amp; Baisse de tension","POWER ISSUE",
U1584="Coupure ENEO &amp; Baisse de tension","POWER ISSUE",
U1584="Defaut GE &amp; POWER Cabinet","POWER ISSUE",
U1584="Sharing","POWER ISSUE",
U1584="Sites strategiques &amp; DataCenter","POWER ISSUE",
U1584="Exclu","Exclu",
U1584="SAT","TX ISSUE",
U1584="SPARE-ISSUE","SPARE-ISSUE",
U1584="Fiber CAmtel","TX ISSUE",
U1584="Fiber AOF","TX ISSUE",
U1584="Projet OCM (HUAWEI)","TRAVAUX-HUAWEI",
U1584="Projet OCM (NOKIA)","TRAVAUX -NOKIA",
U1584="ACCESS-ISSUE","ACCESS-ISSUE",
U1584="Projet OCM (ZTE, NOKIA, autres projets)","TRAVAUX OCM",
U1584="No root CAuse","No root cause",
U1584="ODU HS","TX ISSUE",
U1584="IP &amp; VLAN","TX ISSUE",
U1584="Warehouse HUAWEI","SPARE-ISSUE",
U1584="SPARE-HS","SPARE-ISSUE",
U1584="Power Telco","RAN ISSUE",U1584="no impacts","no impacts"
),"")</f>
        <v>No root cause</v>
      </c>
      <c r="U1584" s="68" t="s">
        <v>5691</v>
      </c>
      <c r="V1584" s="41" t="str" cm="1">
        <f t="array" ref="V1584">IFERROR(_xlfn.IFS(
U1584="MPR ISSUE","ACTIVE",
U1584="BSS Hardware Issue","ACTIVE",
U1584="Sites strategiques, MLL, Pylone, etc.","PASSIVE",
U1584="AKTIVCO DEFAUT GE &amp; POWER Cabinet","PASSIVE",
U1584="AKTIVCO Coupure ENEO &amp; Baisse de tension","PASSIVE",
U1584="Coupure ENEO &amp; Baisse de tension","PASSIVE",
U1584="Defaut GE &amp; POWER Cabinet","PASSIVE",
U1584="Sharing","PASSIVE",
U1584="Sites strategiques &amp; DataCenter","PASSIVE",
U1584="Exclu","Exclu",
U1584="SAT","ACTIVE",
U1584="SPARE-ISSUE","SPARE-ISSUE",
U1584="Fiber CAmtel","ACTIVE",
U1584="Fiber AOF","ACTIVE",
U1584="Projet OCM (HUAWEI)","PLANNED WORKS",
U1584="Projet OCM (NOKIA)","PLANNED WORKS",
U1584="ACCESS-ISSUE","ACCESS-ISSUE",
U1584="Projet OCM (ZTE, NOKIA, autres projets)","PLANNED WORKS",
U1584="No root CAuse","No root cause",
U1584="ODU HS","ACTIVE",
U1584="IP &amp; VLAN","ACTIVE",
U1584="Warehouse HUAWEI","SPARE-ISSUE",
U1584="SPARE-HS","SPARE-ISSUE",
U1584="Power Telco","ACTIVE", U1584="no impacts","no impacts"
),"")</f>
        <v>No root cause</v>
      </c>
      <c r="W1584" s="113"/>
      <c r="X1584" s="113"/>
      <c r="Y1584" s="113"/>
      <c r="Z1584" s="113"/>
      <c r="AA1584" s="113"/>
      <c r="AB1584" s="17" t="s">
        <v>5465</v>
      </c>
      <c r="AC1584" s="17" t="str">
        <f>_xlfn.XLOOKUP(B1584,'INCIDENT-04-27-2026'!E:E,'INCIDENT-04-27-2026'!F:F,"")</f>
        <v/>
      </c>
      <c r="AD1584" s="9"/>
      <c r="AE1584" s="7" t="s">
        <v>5465</v>
      </c>
      <c r="AF1584" s="6" t="str">
        <f>_xlfn.XLOOKUP(B1584,'[13]Input_27-04'!$B:$B,'[13]Input_27-04'!$M:$M,"")</f>
        <v/>
      </c>
      <c r="AG1584" s="7"/>
      <c r="AH1584" s="3"/>
      <c r="AI1584" s="18" t="str">
        <f>_xlfn.XLOOKUP(B1584,'[3]Cells Huawei 27042026 10h'!$B:$B,'[3]Cells Huawei 27042026 10h'!$T:$T,"")</f>
        <v/>
      </c>
      <c r="AJ1584" s="18" t="str">
        <f>_xlfn.XLOOKUP(B1584,'[3]Cells Huawei 27042026 15h'!$B:$B,'[3]Cells Huawei 27042026 15h'!$T:$T,"")</f>
        <v/>
      </c>
      <c r="AK1584" s="18" t="str">
        <f>_xlfn.XLOOKUP(B1584,'[4]cells down 27042026 11h28'!$B:$B,'[4]cells down 27042026 11h28'!$R:$R,"")</f>
        <v/>
      </c>
      <c r="AL1584" s="18" t="str">
        <f>_xlfn.XLOOKUP(B1584,'[4]cells down 27042026 18h01'!$B:$B,'[4]cells down 27042026 18h01'!$R:$R,"")</f>
        <v/>
      </c>
      <c r="AM1584" s="18" t="str">
        <f>_xlfn.XLOOKUP(B1584,'[5]cell downs 27042026 11h'!$B:$B,'[5]cell downs 27042026 11h'!$R:$R,"")</f>
        <v/>
      </c>
      <c r="AN1584" s="18" t="str">
        <f>_xlfn.XLOOKUP(B1584,'[5]cell downs 27042026 17h40'!$B:$B,'[5]cell downs 27042026 17h40'!$R:$R,"")</f>
        <v/>
      </c>
      <c r="AO1584" s="18" t="str">
        <f>_xlfn.XLOOKUP(B1584,'[6]ALL SITES DOWN'!$D:$D,'[6]ALL SITES DOWN'!$J:$J,"")</f>
        <v/>
      </c>
      <c r="AP1584" s="18" t="str">
        <f>_xlfn.XLOOKUP(B1584,'[7]ALL SITES DOWN'!$D:$D,'[7]ALL SITES DOWN'!$J:$J,"")</f>
        <v/>
      </c>
      <c r="AQ1584" s="9" t="str">
        <f>_xlfn.XLOOKUP(B1584,[8]sheet1!$AC:$AC,[8]sheet1!$AF:$AF,"")</f>
        <v/>
      </c>
      <c r="AR1584" s="14"/>
      <c r="AS1584" s="14" t="s">
        <v>5465</v>
      </c>
      <c r="AT1584" s="14" t="str">
        <f>_xlfn.XLOOKUP(B1584,'[9]cell downs 18042026 17h'!$B:$B,'[9]cell downs 18042026 17h'!$B:$B,"")</f>
        <v/>
      </c>
      <c r="AU1584" s="14" t="str">
        <f>_xlfn.XLOOKUP(B1584,'[10]Cells Huawei 19042026 15h'!$B:$B,'[10]Cells Huawei 19042026 15h'!$B:$B,"")</f>
        <v/>
      </c>
      <c r="AV1584" s="9" t="str">
        <f>_xlfn.XLOOKUP(B1584,'[11]cells down 19042026 9H40'!$B:$B,'[11]cells down 19042026 9H40'!$B:$B,"")</f>
        <v/>
      </c>
    </row>
    <row r="1585" spans="1:48" hidden="1" x14ac:dyDescent="0.3">
      <c r="A1585" s="1" t="s">
        <v>3008</v>
      </c>
      <c r="B1585" s="8" t="s">
        <v>3009</v>
      </c>
      <c r="C1585" s="3" t="str">
        <f>_xlfn.XLOOKUP(B1585,'[1]daily break down'!$D:$D,'[1]daily break down'!$E:$E,"")</f>
        <v>Garoua</v>
      </c>
      <c r="D1585" s="1" t="s">
        <v>11</v>
      </c>
      <c r="E1585" s="1" t="s">
        <v>12</v>
      </c>
      <c r="F1585" s="3" t="s">
        <v>23</v>
      </c>
      <c r="G1585" s="1" t="s">
        <v>24</v>
      </c>
      <c r="H1585" s="27" t="str">
        <f>_xlfn.XLOOKUP(B1585,[2]CALCULATION!$B:$B,[2]CALCULATION!$H:$H,"")</f>
        <v>Huawei</v>
      </c>
      <c r="I1585" s="26">
        <v>0</v>
      </c>
      <c r="J1585" s="26">
        <v>0</v>
      </c>
      <c r="K1585" s="26">
        <v>0</v>
      </c>
      <c r="L1585" s="26">
        <v>0</v>
      </c>
      <c r="M1585" s="26">
        <v>2.9267185168063508</v>
      </c>
      <c r="N1585" s="26">
        <v>0</v>
      </c>
      <c r="O1585" s="26">
        <v>0</v>
      </c>
      <c r="P1585" s="114" t="s">
        <v>6364</v>
      </c>
      <c r="Q1585" s="42" t="s">
        <v>5538</v>
      </c>
      <c r="R1585" s="42"/>
      <c r="S1585" s="41" t="str" cm="1">
        <f t="array" ref="S1585">IFERROR(_xlfn.IFS(
U1585="MPR ISSUE","PDH",
U1585="BSS Hardware Issue","BSS",
U1585="Sites strategiques, MLL, Pylone, etc.","ENVTECH",
U1585="AKTIVCO DEFAUT GE &amp; POWER Cabinet","AKTIVCO",
U1585="AKTIVCO Coupure ENEO &amp; Baisse de tension","AKTIVCO GRID ONLY",
U1585="Coupure ENEO &amp; Baisse de tension","IHS GRID ONLY",
U1585="Defaut GE &amp; POWER Cabinet","IHS",
U1585="Sharing","Partners",
U1585="Sites strategiques &amp; DataCenter","SST &amp; DC",
U1585="Exclu","Exclu",
U1585="SAT","SAT",
U1585="SPARE-ISSUE","SPARE-ISSUE",
U1585="Fiber CAmtel","TRANS_FO_CAMTEL",
U1585="Fiber AOF","Fiber AOF",
U1585="Projet OCM (HUAWEI)","TRAVAUX-HUAWEI",
U1585="Projet OCM (NOKIA)","TRAVAUX-NOKIA",
U1585="ACCESS-ISSUE","ACCESS-ISSUE",
U1585="Projet OCM (ZTE, NOKIA, autres projets)","TRAVAUX OCM",
U1585="No root CAuse","No root cause",
U1585="ODU HS","PDH",
U1585="IP &amp; VLAN","PDH",
U1585="Warehouse HUAWEI","SPARE-ISSUE",
U1585="SPARE-HS","SPARE-ISSUE",
U1585="Power Telco","BSS",U1585="no impacts","no impacts"
),"")</f>
        <v>No root cause</v>
      </c>
      <c r="T1585" s="41" t="str" cm="1">
        <f t="array" ref="T1585">IFERROR(_xlfn.IFS(
U1585="MPR ISSUE","TX ISSUE",
U1585="BSS Hardware Issue","RAN ISSUE",
U1585="Sites strategiques, MLL, Pylone, etc.","ENVTECH",
U1585="AKTIVCO DEFAUT GE &amp; POWER Cabinet","POWER ISSUE",
U1585="AKTIVCO Coupure ENEO &amp; Baisse de tension","POWER ISSUE",
U1585="Coupure ENEO &amp; Baisse de tension","POWER ISSUE",
U1585="Defaut GE &amp; POWER Cabinet","POWER ISSUE",
U1585="Sharing","POWER ISSUE",
U1585="Sites strategiques &amp; DataCenter","POWER ISSUE",
U1585="Exclu","Exclu",
U1585="SAT","TX ISSUE",
U1585="SPARE-ISSUE","SPARE-ISSUE",
U1585="Fiber CAmtel","TX ISSUE",
U1585="Fiber AOF","TX ISSUE",
U1585="Projet OCM (HUAWEI)","TRAVAUX-HUAWEI",
U1585="Projet OCM (NOKIA)","TRAVAUX -NOKIA",
U1585="ACCESS-ISSUE","ACCESS-ISSUE",
U1585="Projet OCM (ZTE, NOKIA, autres projets)","TRAVAUX OCM",
U1585="No root CAuse","No root cause",
U1585="ODU HS","TX ISSUE",
U1585="IP &amp; VLAN","TX ISSUE",
U1585="Warehouse HUAWEI","SPARE-ISSUE",
U1585="SPARE-HS","SPARE-ISSUE",
U1585="Power Telco","RAN ISSUE",U1585="no impacts","no impacts"
),"")</f>
        <v>No root cause</v>
      </c>
      <c r="U1585" s="68" t="s">
        <v>5691</v>
      </c>
      <c r="V1585" s="41" t="str" cm="1">
        <f t="array" ref="V1585">IFERROR(_xlfn.IFS(
U1585="MPR ISSUE","ACTIVE",
U1585="BSS Hardware Issue","ACTIVE",
U1585="Sites strategiques, MLL, Pylone, etc.","PASSIVE",
U1585="AKTIVCO DEFAUT GE &amp; POWER Cabinet","PASSIVE",
U1585="AKTIVCO Coupure ENEO &amp; Baisse de tension","PASSIVE",
U1585="Coupure ENEO &amp; Baisse de tension","PASSIVE",
U1585="Defaut GE &amp; POWER Cabinet","PASSIVE",
U1585="Sharing","PASSIVE",
U1585="Sites strategiques &amp; DataCenter","PASSIVE",
U1585="Exclu","Exclu",
U1585="SAT","ACTIVE",
U1585="SPARE-ISSUE","SPARE-ISSUE",
U1585="Fiber CAmtel","ACTIVE",
U1585="Fiber AOF","ACTIVE",
U1585="Projet OCM (HUAWEI)","PLANNED WORKS",
U1585="Projet OCM (NOKIA)","PLANNED WORKS",
U1585="ACCESS-ISSUE","ACCESS-ISSUE",
U1585="Projet OCM (ZTE, NOKIA, autres projets)","PLANNED WORKS",
U1585="No root CAuse","No root cause",
U1585="ODU HS","ACTIVE",
U1585="IP &amp; VLAN","ACTIVE",
U1585="Warehouse HUAWEI","SPARE-ISSUE",
U1585="SPARE-HS","SPARE-ISSUE",
U1585="Power Telco","ACTIVE", U1585="no impacts","no impacts"
),"")</f>
        <v>No root cause</v>
      </c>
      <c r="W1585" s="113"/>
      <c r="X1585" s="113"/>
      <c r="Y1585" s="113"/>
      <c r="Z1585" s="113"/>
      <c r="AA1585" s="113"/>
      <c r="AB1585" s="17" t="s">
        <v>5465</v>
      </c>
      <c r="AC1585" s="17" t="str">
        <f>_xlfn.XLOOKUP(B1585,'INCIDENT-04-27-2026'!E:E,'INCIDENT-04-27-2026'!F:F,"")</f>
        <v/>
      </c>
      <c r="AD1585" s="9"/>
      <c r="AE1585" s="7" t="s">
        <v>5465</v>
      </c>
      <c r="AF1585" s="6" t="str">
        <f>_xlfn.XLOOKUP(B1585,'[13]Input_27-04'!$B:$B,'[13]Input_27-04'!$M:$M,"")</f>
        <v/>
      </c>
      <c r="AG1585" s="7"/>
      <c r="AH1585" s="3"/>
      <c r="AI1585" s="18" t="str">
        <f>_xlfn.XLOOKUP(B1585,'[3]Cells Huawei 27042026 10h'!$B:$B,'[3]Cells Huawei 27042026 10h'!$T:$T,"")</f>
        <v/>
      </c>
      <c r="AJ1585" s="18" t="str">
        <f>_xlfn.XLOOKUP(B1585,'[3]Cells Huawei 27042026 15h'!$B:$B,'[3]Cells Huawei 27042026 15h'!$T:$T,"")</f>
        <v/>
      </c>
      <c r="AK1585" s="18" t="str">
        <f>_xlfn.XLOOKUP(B1585,'[4]cells down 27042026 11h28'!$B:$B,'[4]cells down 27042026 11h28'!$R:$R,"")</f>
        <v/>
      </c>
      <c r="AL1585" s="18" t="str">
        <f>_xlfn.XLOOKUP(B1585,'[4]cells down 27042026 18h01'!$B:$B,'[4]cells down 27042026 18h01'!$R:$R,"")</f>
        <v/>
      </c>
      <c r="AM1585" s="18" t="str">
        <f>_xlfn.XLOOKUP(B1585,'[5]cell downs 27042026 11h'!$B:$B,'[5]cell downs 27042026 11h'!$R:$R,"")</f>
        <v/>
      </c>
      <c r="AN1585" s="18" t="str">
        <f>_xlfn.XLOOKUP(B1585,'[5]cell downs 27042026 17h40'!$B:$B,'[5]cell downs 27042026 17h40'!$R:$R,"")</f>
        <v/>
      </c>
      <c r="AO1585" s="18" t="str">
        <f>_xlfn.XLOOKUP(B1585,'[6]ALL SITES DOWN'!$D:$D,'[6]ALL SITES DOWN'!$J:$J,"")</f>
        <v/>
      </c>
      <c r="AP1585" s="18" t="str">
        <f>_xlfn.XLOOKUP(B1585,'[7]ALL SITES DOWN'!$D:$D,'[7]ALL SITES DOWN'!$J:$J,"")</f>
        <v/>
      </c>
      <c r="AQ1585" s="9" t="str">
        <f>_xlfn.XLOOKUP(B1585,[8]sheet1!$AC:$AC,[8]sheet1!$AF:$AF,"")</f>
        <v/>
      </c>
      <c r="AR1585" s="14"/>
      <c r="AS1585" s="14" t="s">
        <v>5465</v>
      </c>
      <c r="AT1585" s="14" t="str">
        <f>_xlfn.XLOOKUP(B1585,'[9]cell downs 18042026 17h'!$B:$B,'[9]cell downs 18042026 17h'!$B:$B,"")</f>
        <v/>
      </c>
      <c r="AU1585" s="14" t="str">
        <f>_xlfn.XLOOKUP(B1585,'[10]Cells Huawei 19042026 15h'!$B:$B,'[10]Cells Huawei 19042026 15h'!$B:$B,"")</f>
        <v/>
      </c>
      <c r="AV1585" s="9" t="str">
        <f>_xlfn.XLOOKUP(B1585,'[11]cells down 19042026 9H40'!$B:$B,'[11]cells down 19042026 9H40'!$B:$B,"")</f>
        <v/>
      </c>
    </row>
    <row r="1586" spans="1:48" hidden="1" x14ac:dyDescent="0.3">
      <c r="A1586" s="1" t="s">
        <v>3059</v>
      </c>
      <c r="B1586" s="8" t="s">
        <v>3060</v>
      </c>
      <c r="C1586" s="3" t="str">
        <f>_xlfn.XLOOKUP(B1586,'[1]daily break down'!$D:$D,'[1]daily break down'!$E:$E,"")</f>
        <v>NORD-OUEST</v>
      </c>
      <c r="D1586" s="1" t="s">
        <v>1023</v>
      </c>
      <c r="E1586" s="1"/>
      <c r="F1586" s="3" t="s">
        <v>51</v>
      </c>
      <c r="G1586" s="1" t="s">
        <v>52</v>
      </c>
      <c r="H1586" s="27" t="str">
        <f>_xlfn.XLOOKUP(B1586,[2]CALCULATION!$B:$B,[2]CALCULATION!$H:$H,"")</f>
        <v>Huawei</v>
      </c>
      <c r="I1586" s="26">
        <v>0</v>
      </c>
      <c r="J1586" s="26">
        <v>0</v>
      </c>
      <c r="K1586" s="26">
        <v>0</v>
      </c>
      <c r="L1586" s="26">
        <v>0</v>
      </c>
      <c r="M1586" s="26">
        <v>0</v>
      </c>
      <c r="N1586" s="26">
        <v>0</v>
      </c>
      <c r="O1586" s="26">
        <v>0</v>
      </c>
      <c r="P1586" s="114" t="s">
        <v>6364</v>
      </c>
      <c r="Q1586" s="42" t="s">
        <v>5538</v>
      </c>
      <c r="R1586" s="42"/>
      <c r="S1586" s="41" t="str" cm="1">
        <f t="array" ref="S1586">IFERROR(_xlfn.IFS(
U1586="MPR ISSUE","PDH",
U1586="BSS Hardware Issue","BSS",
U1586="Sites strategiques, MLL, Pylone, etc.","ENVTECH",
U1586="AKTIVCO DEFAUT GE &amp; POWER Cabinet","AKTIVCO",
U1586="AKTIVCO Coupure ENEO &amp; Baisse de tension","AKTIVCO GRID ONLY",
U1586="Coupure ENEO &amp; Baisse de tension","IHS GRID ONLY",
U1586="Defaut GE &amp; POWER Cabinet","IHS",
U1586="Sharing","Partners",
U1586="Sites strategiques &amp; DataCenter","SST &amp; DC",
U1586="Exclu","Exclu",
U1586="SAT","SAT",
U1586="SPARE-ISSUE","SPARE-ISSUE",
U1586="Fiber CAmtel","TRANS_FO_CAMTEL",
U1586="Fiber AOF","Fiber AOF",
U1586="Projet OCM (HUAWEI)","TRAVAUX-HUAWEI",
U1586="Projet OCM (NOKIA)","TRAVAUX-NOKIA",
U1586="ACCESS-ISSUE","ACCESS-ISSUE",
U1586="Projet OCM (ZTE, NOKIA, autres projets)","TRAVAUX OCM",
U1586="No root CAuse","No root cause",
U1586="ODU HS","PDH",
U1586="IP &amp; VLAN","PDH",
U1586="Warehouse HUAWEI","SPARE-ISSUE",
U1586="SPARE-HS","SPARE-ISSUE",
U1586="Power Telco","BSS",U1586="no impacts","no impacts"
),"")</f>
        <v>No root cause</v>
      </c>
      <c r="T1586" s="41" t="str" cm="1">
        <f t="array" ref="T1586">IFERROR(_xlfn.IFS(
U1586="MPR ISSUE","TX ISSUE",
U1586="BSS Hardware Issue","RAN ISSUE",
U1586="Sites strategiques, MLL, Pylone, etc.","ENVTECH",
U1586="AKTIVCO DEFAUT GE &amp; POWER Cabinet","POWER ISSUE",
U1586="AKTIVCO Coupure ENEO &amp; Baisse de tension","POWER ISSUE",
U1586="Coupure ENEO &amp; Baisse de tension","POWER ISSUE",
U1586="Defaut GE &amp; POWER Cabinet","POWER ISSUE",
U1586="Sharing","POWER ISSUE",
U1586="Sites strategiques &amp; DataCenter","POWER ISSUE",
U1586="Exclu","Exclu",
U1586="SAT","TX ISSUE",
U1586="SPARE-ISSUE","SPARE-ISSUE",
U1586="Fiber CAmtel","TX ISSUE",
U1586="Fiber AOF","TX ISSUE",
U1586="Projet OCM (HUAWEI)","TRAVAUX-HUAWEI",
U1586="Projet OCM (NOKIA)","TRAVAUX -NOKIA",
U1586="ACCESS-ISSUE","ACCESS-ISSUE",
U1586="Projet OCM (ZTE, NOKIA, autres projets)","TRAVAUX OCM",
U1586="No root CAuse","No root cause",
U1586="ODU HS","TX ISSUE",
U1586="IP &amp; VLAN","TX ISSUE",
U1586="Warehouse HUAWEI","SPARE-ISSUE",
U1586="SPARE-HS","SPARE-ISSUE",
U1586="Power Telco","RAN ISSUE",U1586="no impacts","no impacts"
),"")</f>
        <v>No root cause</v>
      </c>
      <c r="U1586" s="68" t="s">
        <v>5691</v>
      </c>
      <c r="V1586" s="41" t="str" cm="1">
        <f t="array" ref="V1586">IFERROR(_xlfn.IFS(
U1586="MPR ISSUE","ACTIVE",
U1586="BSS Hardware Issue","ACTIVE",
U1586="Sites strategiques, MLL, Pylone, etc.","PASSIVE",
U1586="AKTIVCO DEFAUT GE &amp; POWER Cabinet","PASSIVE",
U1586="AKTIVCO Coupure ENEO &amp; Baisse de tension","PASSIVE",
U1586="Coupure ENEO &amp; Baisse de tension","PASSIVE",
U1586="Defaut GE &amp; POWER Cabinet","PASSIVE",
U1586="Sharing","PASSIVE",
U1586="Sites strategiques &amp; DataCenter","PASSIVE",
U1586="Exclu","Exclu",
U1586="SAT","ACTIVE",
U1586="SPARE-ISSUE","SPARE-ISSUE",
U1586="Fiber CAmtel","ACTIVE",
U1586="Fiber AOF","ACTIVE",
U1586="Projet OCM (HUAWEI)","PLANNED WORKS",
U1586="Projet OCM (NOKIA)","PLANNED WORKS",
U1586="ACCESS-ISSUE","ACCESS-ISSUE",
U1586="Projet OCM (ZTE, NOKIA, autres projets)","PLANNED WORKS",
U1586="No root CAuse","No root cause",
U1586="ODU HS","ACTIVE",
U1586="IP &amp; VLAN","ACTIVE",
U1586="Warehouse HUAWEI","SPARE-ISSUE",
U1586="SPARE-HS","SPARE-ISSUE",
U1586="Power Telco","ACTIVE", U1586="no impacts","no impacts"
),"")</f>
        <v>No root cause</v>
      </c>
      <c r="W1586" s="113"/>
      <c r="X1586" s="113"/>
      <c r="Y1586" s="113"/>
      <c r="Z1586" s="113"/>
      <c r="AA1586" s="113"/>
      <c r="AB1586" s="17" t="s">
        <v>5995</v>
      </c>
      <c r="AC1586" s="17" t="str">
        <f>_xlfn.XLOOKUP(B1586,'INCIDENT-04-27-2026'!E:E,'INCIDENT-04-27-2026'!F:F,"")</f>
        <v/>
      </c>
      <c r="AD1586" s="9"/>
      <c r="AE1586" s="7" t="s">
        <v>5465</v>
      </c>
      <c r="AF1586" s="6" t="str">
        <f>_xlfn.XLOOKUP(B1586,'[13]Input_27-04'!$B:$B,'[13]Input_27-04'!$M:$M,"")</f>
        <v/>
      </c>
      <c r="AG1586" s="7"/>
      <c r="AH1586" s="3"/>
      <c r="AI1586" s="18" t="str">
        <f>_xlfn.XLOOKUP(B1586,'[3]Cells Huawei 27042026 10h'!$B:$B,'[3]Cells Huawei 27042026 10h'!$T:$T,"")</f>
        <v/>
      </c>
      <c r="AJ1586" s="18" t="str">
        <f>_xlfn.XLOOKUP(B1586,'[3]Cells Huawei 27042026 15h'!$B:$B,'[3]Cells Huawei 27042026 15h'!$T:$T,"")</f>
        <v/>
      </c>
      <c r="AK1586" s="18" t="str">
        <f>_xlfn.XLOOKUP(B1586,'[4]cells down 27042026 11h28'!$B:$B,'[4]cells down 27042026 11h28'!$R:$R,"")</f>
        <v/>
      </c>
      <c r="AL1586" s="18" t="str">
        <f>_xlfn.XLOOKUP(B1586,'[4]cells down 27042026 18h01'!$B:$B,'[4]cells down 27042026 18h01'!$R:$R,"")</f>
        <v/>
      </c>
      <c r="AM1586" s="18" t="str">
        <f>_xlfn.XLOOKUP(B1586,'[5]cell downs 27042026 11h'!$B:$B,'[5]cell downs 27042026 11h'!$R:$R,"")</f>
        <v/>
      </c>
      <c r="AN1586" s="18" t="str">
        <f>_xlfn.XLOOKUP(B1586,'[5]cell downs 27042026 17h40'!$B:$B,'[5]cell downs 27042026 17h40'!$R:$R,"")</f>
        <v/>
      </c>
      <c r="AO1586" s="18" t="str">
        <f>_xlfn.XLOOKUP(B1586,'[6]ALL SITES DOWN'!$D:$D,'[6]ALL SITES DOWN'!$J:$J,"")</f>
        <v/>
      </c>
      <c r="AP1586" s="18" t="str">
        <f>_xlfn.XLOOKUP(B1586,'[7]ALL SITES DOWN'!$D:$D,'[7]ALL SITES DOWN'!$J:$J,"")</f>
        <v/>
      </c>
      <c r="AQ1586" s="9" t="str">
        <f>_xlfn.XLOOKUP(B1586,[8]sheet1!$AC:$AC,[8]sheet1!$AF:$AF,"")</f>
        <v>(04/27/2026 ticket):-INC-20260427-00009426…Others Transmission equipement fault</v>
      </c>
      <c r="AR1586" s="14"/>
      <c r="AS1586" s="14" t="s">
        <v>5465</v>
      </c>
      <c r="AT1586" s="14" t="str">
        <f>_xlfn.XLOOKUP(B1586,'[9]cell downs 18042026 17h'!$B:$B,'[9]cell downs 18042026 17h'!$B:$B,"")</f>
        <v/>
      </c>
      <c r="AU1586" s="14" t="str">
        <f>_xlfn.XLOOKUP(B1586,'[10]Cells Huawei 19042026 15h'!$B:$B,'[10]Cells Huawei 19042026 15h'!$B:$B,"")</f>
        <v/>
      </c>
      <c r="AV1586" s="9" t="str">
        <f>_xlfn.XLOOKUP(B1586,'[11]cells down 19042026 9H40'!$B:$B,'[11]cells down 19042026 9H40'!$B:$B,"")</f>
        <v/>
      </c>
    </row>
    <row r="1587" spans="1:48" hidden="1" x14ac:dyDescent="0.3">
      <c r="A1587" s="1" t="s">
        <v>2865</v>
      </c>
      <c r="B1587" s="8" t="s">
        <v>2866</v>
      </c>
      <c r="C1587" s="3" t="str">
        <f>_xlfn.XLOOKUP(B1587,'[1]daily break down'!$D:$D,'[1]daily break down'!$E:$E,"")</f>
        <v>SUD-OUEST</v>
      </c>
      <c r="D1587" s="1" t="s">
        <v>11</v>
      </c>
      <c r="E1587" s="1" t="s">
        <v>12</v>
      </c>
      <c r="F1587" s="3" t="s">
        <v>13</v>
      </c>
      <c r="G1587" s="1" t="s">
        <v>14</v>
      </c>
      <c r="H1587" s="27" t="str">
        <f>_xlfn.XLOOKUP(B1587,[2]CALCULATION!$B:$B,[2]CALCULATION!$H:$H,"")</f>
        <v>Huawei</v>
      </c>
      <c r="I1587" s="26">
        <v>0</v>
      </c>
      <c r="J1587" s="26">
        <v>0</v>
      </c>
      <c r="K1587" s="26">
        <v>0</v>
      </c>
      <c r="L1587" s="26">
        <v>0</v>
      </c>
      <c r="M1587" s="26">
        <v>0</v>
      </c>
      <c r="N1587" s="26">
        <v>0</v>
      </c>
      <c r="O1587" s="26">
        <v>0</v>
      </c>
      <c r="P1587" s="114" t="s">
        <v>6364</v>
      </c>
      <c r="Q1587" s="42" t="s">
        <v>5538</v>
      </c>
      <c r="R1587" s="42"/>
      <c r="S1587" s="41" t="str" cm="1">
        <f t="array" ref="S1587">IFERROR(_xlfn.IFS(
U1587="MPR ISSUE","PDH",
U1587="BSS Hardware Issue","BSS",
U1587="Sites strategiques, MLL, Pylone, etc.","ENVTECH",
U1587="AKTIVCO DEFAUT GE &amp; POWER Cabinet","AKTIVCO",
U1587="AKTIVCO Coupure ENEO &amp; Baisse de tension","AKTIVCO GRID ONLY",
U1587="Coupure ENEO &amp; Baisse de tension","IHS GRID ONLY",
U1587="Defaut GE &amp; POWER Cabinet","IHS",
U1587="Sharing","Partners",
U1587="Sites strategiques &amp; DataCenter","SST &amp; DC",
U1587="Exclu","Exclu",
U1587="SAT","SAT",
U1587="SPARE-ISSUE","SPARE-ISSUE",
U1587="Fiber CAmtel","TRANS_FO_CAMTEL",
U1587="Fiber AOF","Fiber AOF",
U1587="Projet OCM (HUAWEI)","TRAVAUX-HUAWEI",
U1587="Projet OCM (NOKIA)","TRAVAUX-NOKIA",
U1587="ACCESS-ISSUE","ACCESS-ISSUE",
U1587="Projet OCM (ZTE, NOKIA, autres projets)","TRAVAUX OCM",
U1587="No root CAuse","No root cause",
U1587="ODU HS","PDH",
U1587="IP &amp; VLAN","PDH",
U1587="Warehouse HUAWEI","SPARE-ISSUE",
U1587="SPARE-HS","SPARE-ISSUE",
U1587="Power Telco","BSS",U1587="no impacts","no impacts"
),"")</f>
        <v>No root cause</v>
      </c>
      <c r="T1587" s="41" t="str" cm="1">
        <f t="array" ref="T1587">IFERROR(_xlfn.IFS(
U1587="MPR ISSUE","TX ISSUE",
U1587="BSS Hardware Issue","RAN ISSUE",
U1587="Sites strategiques, MLL, Pylone, etc.","ENVTECH",
U1587="AKTIVCO DEFAUT GE &amp; POWER Cabinet","POWER ISSUE",
U1587="AKTIVCO Coupure ENEO &amp; Baisse de tension","POWER ISSUE",
U1587="Coupure ENEO &amp; Baisse de tension","POWER ISSUE",
U1587="Defaut GE &amp; POWER Cabinet","POWER ISSUE",
U1587="Sharing","POWER ISSUE",
U1587="Sites strategiques &amp; DataCenter","POWER ISSUE",
U1587="Exclu","Exclu",
U1587="SAT","TX ISSUE",
U1587="SPARE-ISSUE","SPARE-ISSUE",
U1587="Fiber CAmtel","TX ISSUE",
U1587="Fiber AOF","TX ISSUE",
U1587="Projet OCM (HUAWEI)","TRAVAUX-HUAWEI",
U1587="Projet OCM (NOKIA)","TRAVAUX -NOKIA",
U1587="ACCESS-ISSUE","ACCESS-ISSUE",
U1587="Projet OCM (ZTE, NOKIA, autres projets)","TRAVAUX OCM",
U1587="No root CAuse","No root cause",
U1587="ODU HS","TX ISSUE",
U1587="IP &amp; VLAN","TX ISSUE",
U1587="Warehouse HUAWEI","SPARE-ISSUE",
U1587="SPARE-HS","SPARE-ISSUE",
U1587="Power Telco","RAN ISSUE",U1587="no impacts","no impacts"
),"")</f>
        <v>No root cause</v>
      </c>
      <c r="U1587" s="68" t="s">
        <v>5691</v>
      </c>
      <c r="V1587" s="41" t="str" cm="1">
        <f t="array" ref="V1587">IFERROR(_xlfn.IFS(
U1587="MPR ISSUE","ACTIVE",
U1587="BSS Hardware Issue","ACTIVE",
U1587="Sites strategiques, MLL, Pylone, etc.","PASSIVE",
U1587="AKTIVCO DEFAUT GE &amp; POWER Cabinet","PASSIVE",
U1587="AKTIVCO Coupure ENEO &amp; Baisse de tension","PASSIVE",
U1587="Coupure ENEO &amp; Baisse de tension","PASSIVE",
U1587="Defaut GE &amp; POWER Cabinet","PASSIVE",
U1587="Sharing","PASSIVE",
U1587="Sites strategiques &amp; DataCenter","PASSIVE",
U1587="Exclu","Exclu",
U1587="SAT","ACTIVE",
U1587="SPARE-ISSUE","SPARE-ISSUE",
U1587="Fiber CAmtel","ACTIVE",
U1587="Fiber AOF","ACTIVE",
U1587="Projet OCM (HUAWEI)","PLANNED WORKS",
U1587="Projet OCM (NOKIA)","PLANNED WORKS",
U1587="ACCESS-ISSUE","ACCESS-ISSUE",
U1587="Projet OCM (ZTE, NOKIA, autres projets)","PLANNED WORKS",
U1587="No root CAuse","No root cause",
U1587="ODU HS","ACTIVE",
U1587="IP &amp; VLAN","ACTIVE",
U1587="Warehouse HUAWEI","SPARE-ISSUE",
U1587="SPARE-HS","SPARE-ISSUE",
U1587="Power Telco","ACTIVE", U1587="no impacts","no impacts"
),"")</f>
        <v>No root cause</v>
      </c>
      <c r="W1587" s="113"/>
      <c r="X1587" s="113"/>
      <c r="Y1587" s="113"/>
      <c r="Z1587" s="113"/>
      <c r="AA1587" s="113"/>
      <c r="AB1587" s="17" t="s">
        <v>5465</v>
      </c>
      <c r="AC1587" s="17" t="str">
        <f>_xlfn.XLOOKUP(B1587,'INCIDENT-04-27-2026'!E:E,'INCIDENT-04-27-2026'!F:F,"")</f>
        <v/>
      </c>
      <c r="AD1587" s="9"/>
      <c r="AE1587" s="7" t="s">
        <v>5465</v>
      </c>
      <c r="AF1587" s="6" t="str">
        <f>_xlfn.XLOOKUP(B1587,'[13]Input_27-04'!$B:$B,'[13]Input_27-04'!$M:$M,"")</f>
        <v/>
      </c>
      <c r="AG1587" s="7"/>
      <c r="AH1587" s="3"/>
      <c r="AI1587" s="18" t="str">
        <f>_xlfn.XLOOKUP(B1587,'[3]Cells Huawei 27042026 10h'!$B:$B,'[3]Cells Huawei 27042026 10h'!$T:$T,"")</f>
        <v/>
      </c>
      <c r="AJ1587" s="18" t="str">
        <f>_xlfn.XLOOKUP(B1587,'[3]Cells Huawei 27042026 15h'!$B:$B,'[3]Cells Huawei 27042026 15h'!$T:$T,"")</f>
        <v/>
      </c>
      <c r="AK1587" s="18" t="str">
        <f>_xlfn.XLOOKUP(B1587,'[4]cells down 27042026 11h28'!$B:$B,'[4]cells down 27042026 11h28'!$R:$R,"")</f>
        <v/>
      </c>
      <c r="AL1587" s="18" t="str">
        <f>_xlfn.XLOOKUP(B1587,'[4]cells down 27042026 18h01'!$B:$B,'[4]cells down 27042026 18h01'!$R:$R,"")</f>
        <v/>
      </c>
      <c r="AM1587" s="18" t="str">
        <f>_xlfn.XLOOKUP(B1587,'[5]cell downs 27042026 11h'!$B:$B,'[5]cell downs 27042026 11h'!$R:$R,"")</f>
        <v/>
      </c>
      <c r="AN1587" s="18" t="str">
        <f>_xlfn.XLOOKUP(B1587,'[5]cell downs 27042026 17h40'!$B:$B,'[5]cell downs 27042026 17h40'!$R:$R,"")</f>
        <v/>
      </c>
      <c r="AO1587" s="18" t="str">
        <f>_xlfn.XLOOKUP(B1587,'[6]ALL SITES DOWN'!$D:$D,'[6]ALL SITES DOWN'!$J:$J,"")</f>
        <v/>
      </c>
      <c r="AP1587" s="18" t="str">
        <f>_xlfn.XLOOKUP(B1587,'[7]ALL SITES DOWN'!$D:$D,'[7]ALL SITES DOWN'!$J:$J,"")</f>
        <v/>
      </c>
      <c r="AQ1587" s="9" t="str">
        <f>_xlfn.XLOOKUP(B1587,[8]sheet1!$AC:$AC,[8]sheet1!$AF:$AF,"")</f>
        <v/>
      </c>
      <c r="AR1587" s="14"/>
      <c r="AS1587" s="14" t="s">
        <v>5465</v>
      </c>
      <c r="AT1587" s="14" t="str">
        <f>_xlfn.XLOOKUP(B1587,'[9]cell downs 18042026 17h'!$B:$B,'[9]cell downs 18042026 17h'!$B:$B,"")</f>
        <v/>
      </c>
      <c r="AU1587" s="14" t="str">
        <f>_xlfn.XLOOKUP(B1587,'[10]Cells Huawei 19042026 15h'!$B:$B,'[10]Cells Huawei 19042026 15h'!$B:$B,"")</f>
        <v/>
      </c>
      <c r="AV1587" s="9" t="str">
        <f>_xlfn.XLOOKUP(B1587,'[11]cells down 19042026 9H40'!$B:$B,'[11]cells down 19042026 9H40'!$B:$B,"")</f>
        <v/>
      </c>
    </row>
    <row r="1588" spans="1:48" hidden="1" x14ac:dyDescent="0.3">
      <c r="A1588" s="1" t="s">
        <v>4899</v>
      </c>
      <c r="B1588" s="8" t="s">
        <v>4900</v>
      </c>
      <c r="C1588" s="3" t="str">
        <f>_xlfn.XLOOKUP(B1588,'[1]daily break down'!$D:$D,'[1]daily break down'!$E:$E,"")</f>
        <v>Douala</v>
      </c>
      <c r="D1588" s="1" t="s">
        <v>11</v>
      </c>
      <c r="E1588" s="1" t="s">
        <v>12</v>
      </c>
      <c r="F1588" s="3" t="s">
        <v>31</v>
      </c>
      <c r="G1588" s="1" t="s">
        <v>32</v>
      </c>
      <c r="H1588" s="29" t="str">
        <f>_xlfn.XLOOKUP(B1588,[2]CALCULATION!$B:$B,[2]CALCULATION!$H:$H,"")</f>
        <v>ZTE</v>
      </c>
      <c r="I1588" s="26">
        <v>0</v>
      </c>
      <c r="J1588" s="26">
        <v>0</v>
      </c>
      <c r="K1588" s="26">
        <v>0</v>
      </c>
      <c r="L1588" s="26">
        <v>0</v>
      </c>
      <c r="M1588" s="26">
        <v>0</v>
      </c>
      <c r="N1588" s="26">
        <v>0</v>
      </c>
      <c r="O1588" s="26">
        <v>0</v>
      </c>
      <c r="P1588" s="114" t="s">
        <v>6364</v>
      </c>
      <c r="Q1588" s="42" t="s">
        <v>5538</v>
      </c>
      <c r="R1588" s="42"/>
      <c r="S1588" s="41" t="str" cm="1">
        <f t="array" ref="S1588">IFERROR(_xlfn.IFS(
U1588="MPR ISSUE","PDH",
U1588="BSS Hardware Issue","BSS",
U1588="Sites strategiques, MLL, Pylone, etc.","ENVTECH",
U1588="AKTIVCO DEFAUT GE &amp; POWER Cabinet","AKTIVCO",
U1588="AKTIVCO Coupure ENEO &amp; Baisse de tension","AKTIVCO GRID ONLY",
U1588="Coupure ENEO &amp; Baisse de tension","IHS GRID ONLY",
U1588="Defaut GE &amp; POWER Cabinet","IHS",
U1588="Sharing","Partners",
U1588="Sites strategiques &amp; DataCenter","SST &amp; DC",
U1588="Exclu","Exclu",
U1588="SAT","SAT",
U1588="SPARE-ISSUE","SPARE-ISSUE",
U1588="Fiber CAmtel","TRANS_FO_CAMTEL",
U1588="Fiber AOF","Fiber AOF",
U1588="Projet OCM (HUAWEI)","TRAVAUX-HUAWEI",
U1588="Projet OCM (NOKIA)","TRAVAUX-NOKIA",
U1588="ACCESS-ISSUE","ACCESS-ISSUE",
U1588="Projet OCM (ZTE, NOKIA, autres projets)","TRAVAUX OCM",
U1588="No root CAuse","No root cause",
U1588="ODU HS","PDH",
U1588="IP &amp; VLAN","PDH",
U1588="Warehouse HUAWEI","SPARE-ISSUE",
U1588="SPARE-HS","SPARE-ISSUE",
U1588="Power Telco","BSS",U1588="no impacts","no impacts"
),"")</f>
        <v>No root cause</v>
      </c>
      <c r="T1588" s="41" t="str" cm="1">
        <f t="array" ref="T1588">IFERROR(_xlfn.IFS(
U1588="MPR ISSUE","TX ISSUE",
U1588="BSS Hardware Issue","RAN ISSUE",
U1588="Sites strategiques, MLL, Pylone, etc.","ENVTECH",
U1588="AKTIVCO DEFAUT GE &amp; POWER Cabinet","POWER ISSUE",
U1588="AKTIVCO Coupure ENEO &amp; Baisse de tension","POWER ISSUE",
U1588="Coupure ENEO &amp; Baisse de tension","POWER ISSUE",
U1588="Defaut GE &amp; POWER Cabinet","POWER ISSUE",
U1588="Sharing","POWER ISSUE",
U1588="Sites strategiques &amp; DataCenter","POWER ISSUE",
U1588="Exclu","Exclu",
U1588="SAT","TX ISSUE",
U1588="SPARE-ISSUE","SPARE-ISSUE",
U1588="Fiber CAmtel","TX ISSUE",
U1588="Fiber AOF","TX ISSUE",
U1588="Projet OCM (HUAWEI)","TRAVAUX-HUAWEI",
U1588="Projet OCM (NOKIA)","TRAVAUX -NOKIA",
U1588="ACCESS-ISSUE","ACCESS-ISSUE",
U1588="Projet OCM (ZTE, NOKIA, autres projets)","TRAVAUX OCM",
U1588="No root CAuse","No root cause",
U1588="ODU HS","TX ISSUE",
U1588="IP &amp; VLAN","TX ISSUE",
U1588="Warehouse HUAWEI","SPARE-ISSUE",
U1588="SPARE-HS","SPARE-ISSUE",
U1588="Power Telco","RAN ISSUE",U1588="no impacts","no impacts"
),"")</f>
        <v>No root cause</v>
      </c>
      <c r="U1588" s="68" t="s">
        <v>5691</v>
      </c>
      <c r="V1588" s="41" t="str" cm="1">
        <f t="array" ref="V1588">IFERROR(_xlfn.IFS(
U1588="MPR ISSUE","ACTIVE",
U1588="BSS Hardware Issue","ACTIVE",
U1588="Sites strategiques, MLL, Pylone, etc.","PASSIVE",
U1588="AKTIVCO DEFAUT GE &amp; POWER Cabinet","PASSIVE",
U1588="AKTIVCO Coupure ENEO &amp; Baisse de tension","PASSIVE",
U1588="Coupure ENEO &amp; Baisse de tension","PASSIVE",
U1588="Defaut GE &amp; POWER Cabinet","PASSIVE",
U1588="Sharing","PASSIVE",
U1588="Sites strategiques &amp; DataCenter","PASSIVE",
U1588="Exclu","Exclu",
U1588="SAT","ACTIVE",
U1588="SPARE-ISSUE","SPARE-ISSUE",
U1588="Fiber CAmtel","ACTIVE",
U1588="Fiber AOF","ACTIVE",
U1588="Projet OCM (HUAWEI)","PLANNED WORKS",
U1588="Projet OCM (NOKIA)","PLANNED WORKS",
U1588="ACCESS-ISSUE","ACCESS-ISSUE",
U1588="Projet OCM (ZTE, NOKIA, autres projets)","PLANNED WORKS",
U1588="No root CAuse","No root cause",
U1588="ODU HS","ACTIVE",
U1588="IP &amp; VLAN","ACTIVE",
U1588="Warehouse HUAWEI","SPARE-ISSUE",
U1588="SPARE-HS","SPARE-ISSUE",
U1588="Power Telco","ACTIVE", U1588="no impacts","no impacts"
),"")</f>
        <v>No root cause</v>
      </c>
      <c r="W1588" s="113"/>
      <c r="X1588" s="113"/>
      <c r="Y1588" s="113"/>
      <c r="Z1588" s="113"/>
      <c r="AA1588" s="113"/>
      <c r="AB1588" s="17" t="s">
        <v>5465</v>
      </c>
      <c r="AC1588" s="17" t="str">
        <f>_xlfn.XLOOKUP(B1588,'INCIDENT-04-27-2026'!E:E,'INCIDENT-04-27-2026'!F:F,"")</f>
        <v/>
      </c>
      <c r="AD1588" s="9"/>
      <c r="AE1588" s="7" t="s">
        <v>5465</v>
      </c>
      <c r="AF1588" s="6" t="str">
        <f>_xlfn.XLOOKUP(B1588,'[13]Input_27-04'!$B:$B,'[13]Input_27-04'!$M:$M,"")</f>
        <v/>
      </c>
      <c r="AG1588" s="7"/>
      <c r="AH1588" s="3"/>
      <c r="AI1588" s="18" t="str">
        <f>_xlfn.XLOOKUP(B1588,'[3]Cells Huawei 27042026 10h'!$B:$B,'[3]Cells Huawei 27042026 10h'!$T:$T,"")</f>
        <v/>
      </c>
      <c r="AJ1588" s="18" t="str">
        <f>_xlfn.XLOOKUP(B1588,'[3]Cells Huawei 27042026 15h'!$B:$B,'[3]Cells Huawei 27042026 15h'!$T:$T,"")</f>
        <v/>
      </c>
      <c r="AK1588" s="18" t="str">
        <f>_xlfn.XLOOKUP(B1588,'[4]cells down 27042026 11h28'!$B:$B,'[4]cells down 27042026 11h28'!$R:$R,"")</f>
        <v/>
      </c>
      <c r="AL1588" s="18" t="str">
        <f>_xlfn.XLOOKUP(B1588,'[4]cells down 27042026 18h01'!$B:$B,'[4]cells down 27042026 18h01'!$R:$R,"")</f>
        <v/>
      </c>
      <c r="AM1588" s="18" t="str">
        <f>_xlfn.XLOOKUP(B1588,'[5]cell downs 27042026 11h'!$B:$B,'[5]cell downs 27042026 11h'!$R:$R,"")</f>
        <v/>
      </c>
      <c r="AN1588" s="18" t="str">
        <f>_xlfn.XLOOKUP(B1588,'[5]cell downs 27042026 17h40'!$B:$B,'[5]cell downs 27042026 17h40'!$R:$R,"")</f>
        <v/>
      </c>
      <c r="AO1588" s="18" t="str">
        <f>_xlfn.XLOOKUP(B1588,'[6]ALL SITES DOWN'!$D:$D,'[6]ALL SITES DOWN'!$J:$J,"")</f>
        <v/>
      </c>
      <c r="AP1588" s="18" t="str">
        <f>_xlfn.XLOOKUP(B1588,'[7]ALL SITES DOWN'!$D:$D,'[7]ALL SITES DOWN'!$J:$J,"")</f>
        <v/>
      </c>
      <c r="AQ1588" s="9" t="str">
        <f>_xlfn.XLOOKUP(B1588,[8]sheet1!$AC:$AC,[8]sheet1!$AF:$AF,"")</f>
        <v/>
      </c>
      <c r="AR1588" s="14"/>
      <c r="AS1588" s="14" t="s">
        <v>5465</v>
      </c>
      <c r="AT1588" s="14" t="str">
        <f>_xlfn.XLOOKUP(B1588,'[9]cell downs 18042026 17h'!$B:$B,'[9]cell downs 18042026 17h'!$B:$B,"")</f>
        <v/>
      </c>
      <c r="AU1588" s="14" t="str">
        <f>_xlfn.XLOOKUP(B1588,'[10]Cells Huawei 19042026 15h'!$B:$B,'[10]Cells Huawei 19042026 15h'!$B:$B,"")</f>
        <v/>
      </c>
      <c r="AV1588" s="9" t="str">
        <f>_xlfn.XLOOKUP(B1588,'[11]cells down 19042026 9H40'!$B:$B,'[11]cells down 19042026 9H40'!$B:$B,"")</f>
        <v/>
      </c>
    </row>
    <row r="1589" spans="1:48" hidden="1" x14ac:dyDescent="0.3">
      <c r="A1589" s="1" t="s">
        <v>440</v>
      </c>
      <c r="B1589" s="8" t="s">
        <v>441</v>
      </c>
      <c r="C1589" s="3" t="str">
        <f>_xlfn.XLOOKUP(B1589,'[1]daily break down'!$D:$D,'[1]daily break down'!$E:$E,"")</f>
        <v>Douala</v>
      </c>
      <c r="D1589" s="1" t="s">
        <v>11</v>
      </c>
      <c r="E1589" s="1" t="s">
        <v>12</v>
      </c>
      <c r="F1589" s="3" t="s">
        <v>31</v>
      </c>
      <c r="G1589" s="1" t="s">
        <v>32</v>
      </c>
      <c r="H1589" s="29" t="str">
        <f>_xlfn.XLOOKUP(B1589,[2]CALCULATION!$B:$B,[2]CALCULATION!$H:$H,"")</f>
        <v>ZTE</v>
      </c>
      <c r="I1589" s="26">
        <v>0</v>
      </c>
      <c r="J1589" s="26">
        <v>0</v>
      </c>
      <c r="K1589" s="26">
        <v>0</v>
      </c>
      <c r="L1589" s="26">
        <v>0</v>
      </c>
      <c r="M1589" s="26">
        <v>0</v>
      </c>
      <c r="N1589" s="26">
        <v>0</v>
      </c>
      <c r="O1589" s="26">
        <v>0</v>
      </c>
      <c r="P1589" s="114" t="s">
        <v>6364</v>
      </c>
      <c r="Q1589" s="42" t="s">
        <v>5538</v>
      </c>
      <c r="R1589" s="42"/>
      <c r="S1589" s="41" t="str" cm="1">
        <f t="array" ref="S1589">IFERROR(_xlfn.IFS(
U1589="MPR ISSUE","PDH",
U1589="BSS Hardware Issue","BSS",
U1589="Sites strategiques, MLL, Pylone, etc.","ENVTECH",
U1589="AKTIVCO DEFAUT GE &amp; POWER Cabinet","AKTIVCO",
U1589="AKTIVCO Coupure ENEO &amp; Baisse de tension","AKTIVCO GRID ONLY",
U1589="Coupure ENEO &amp; Baisse de tension","IHS GRID ONLY",
U1589="Defaut GE &amp; POWER Cabinet","IHS",
U1589="Sharing","Partners",
U1589="Sites strategiques &amp; DataCenter","SST &amp; DC",
U1589="Exclu","Exclu",
U1589="SAT","SAT",
U1589="SPARE-ISSUE","SPARE-ISSUE",
U1589="Fiber CAmtel","TRANS_FO_CAMTEL",
U1589="Fiber AOF","Fiber AOF",
U1589="Projet OCM (HUAWEI)","TRAVAUX-HUAWEI",
U1589="Projet OCM (NOKIA)","TRAVAUX-NOKIA",
U1589="ACCESS-ISSUE","ACCESS-ISSUE",
U1589="Projet OCM (ZTE, NOKIA, autres projets)","TRAVAUX OCM",
U1589="No root CAuse","No root cause",
U1589="ODU HS","PDH",
U1589="IP &amp; VLAN","PDH",
U1589="Warehouse HUAWEI","SPARE-ISSUE",
U1589="SPARE-HS","SPARE-ISSUE",
U1589="Power Telco","BSS",U1589="no impacts","no impacts"
),"")</f>
        <v>No root cause</v>
      </c>
      <c r="T1589" s="41" t="str" cm="1">
        <f t="array" ref="T1589">IFERROR(_xlfn.IFS(
U1589="MPR ISSUE","TX ISSUE",
U1589="BSS Hardware Issue","RAN ISSUE",
U1589="Sites strategiques, MLL, Pylone, etc.","ENVTECH",
U1589="AKTIVCO DEFAUT GE &amp; POWER Cabinet","POWER ISSUE",
U1589="AKTIVCO Coupure ENEO &amp; Baisse de tension","POWER ISSUE",
U1589="Coupure ENEO &amp; Baisse de tension","POWER ISSUE",
U1589="Defaut GE &amp; POWER Cabinet","POWER ISSUE",
U1589="Sharing","POWER ISSUE",
U1589="Sites strategiques &amp; DataCenter","POWER ISSUE",
U1589="Exclu","Exclu",
U1589="SAT","TX ISSUE",
U1589="SPARE-ISSUE","SPARE-ISSUE",
U1589="Fiber CAmtel","TX ISSUE",
U1589="Fiber AOF","TX ISSUE",
U1589="Projet OCM (HUAWEI)","TRAVAUX-HUAWEI",
U1589="Projet OCM (NOKIA)","TRAVAUX -NOKIA",
U1589="ACCESS-ISSUE","ACCESS-ISSUE",
U1589="Projet OCM (ZTE, NOKIA, autres projets)","TRAVAUX OCM",
U1589="No root CAuse","No root cause",
U1589="ODU HS","TX ISSUE",
U1589="IP &amp; VLAN","TX ISSUE",
U1589="Warehouse HUAWEI","SPARE-ISSUE",
U1589="SPARE-HS","SPARE-ISSUE",
U1589="Power Telco","RAN ISSUE",U1589="no impacts","no impacts"
),"")</f>
        <v>No root cause</v>
      </c>
      <c r="U1589" s="68" t="s">
        <v>5691</v>
      </c>
      <c r="V1589" s="41" t="str" cm="1">
        <f t="array" ref="V1589">IFERROR(_xlfn.IFS(
U1589="MPR ISSUE","ACTIVE",
U1589="BSS Hardware Issue","ACTIVE",
U1589="Sites strategiques, MLL, Pylone, etc.","PASSIVE",
U1589="AKTIVCO DEFAUT GE &amp; POWER Cabinet","PASSIVE",
U1589="AKTIVCO Coupure ENEO &amp; Baisse de tension","PASSIVE",
U1589="Coupure ENEO &amp; Baisse de tension","PASSIVE",
U1589="Defaut GE &amp; POWER Cabinet","PASSIVE",
U1589="Sharing","PASSIVE",
U1589="Sites strategiques &amp; DataCenter","PASSIVE",
U1589="Exclu","Exclu",
U1589="SAT","ACTIVE",
U1589="SPARE-ISSUE","SPARE-ISSUE",
U1589="Fiber CAmtel","ACTIVE",
U1589="Fiber AOF","ACTIVE",
U1589="Projet OCM (HUAWEI)","PLANNED WORKS",
U1589="Projet OCM (NOKIA)","PLANNED WORKS",
U1589="ACCESS-ISSUE","ACCESS-ISSUE",
U1589="Projet OCM (ZTE, NOKIA, autres projets)","PLANNED WORKS",
U1589="No root CAuse","No root cause",
U1589="ODU HS","ACTIVE",
U1589="IP &amp; VLAN","ACTIVE",
U1589="Warehouse HUAWEI","SPARE-ISSUE",
U1589="SPARE-HS","SPARE-ISSUE",
U1589="Power Telco","ACTIVE", U1589="no impacts","no impacts"
),"")</f>
        <v>No root cause</v>
      </c>
      <c r="W1589" s="113"/>
      <c r="X1589" s="113"/>
      <c r="Y1589" s="113"/>
      <c r="Z1589" s="113"/>
      <c r="AA1589" s="113"/>
      <c r="AB1589" s="17" t="s">
        <v>5465</v>
      </c>
      <c r="AC1589" s="17" t="str">
        <f>_xlfn.XLOOKUP(B1589,'INCIDENT-04-27-2026'!E:E,'INCIDENT-04-27-2026'!F:F,"")</f>
        <v/>
      </c>
      <c r="AD1589" s="9"/>
      <c r="AE1589" s="7" t="s">
        <v>5465</v>
      </c>
      <c r="AF1589" s="6" t="str">
        <f>_xlfn.XLOOKUP(B1589,'[13]Input_27-04'!$B:$B,'[13]Input_27-04'!$M:$M,"")</f>
        <v/>
      </c>
      <c r="AG1589" s="7"/>
      <c r="AH1589" s="3"/>
      <c r="AI1589" s="18" t="str">
        <f>_xlfn.XLOOKUP(B1589,'[3]Cells Huawei 27042026 10h'!$B:$B,'[3]Cells Huawei 27042026 10h'!$T:$T,"")</f>
        <v/>
      </c>
      <c r="AJ1589" s="18" t="str">
        <f>_xlfn.XLOOKUP(B1589,'[3]Cells Huawei 27042026 15h'!$B:$B,'[3]Cells Huawei 27042026 15h'!$T:$T,"")</f>
        <v/>
      </c>
      <c r="AK1589" s="18" t="str">
        <f>_xlfn.XLOOKUP(B1589,'[4]cells down 27042026 11h28'!$B:$B,'[4]cells down 27042026 11h28'!$R:$R,"")</f>
        <v/>
      </c>
      <c r="AL1589" s="18" t="str">
        <f>_xlfn.XLOOKUP(B1589,'[4]cells down 27042026 18h01'!$B:$B,'[4]cells down 27042026 18h01'!$R:$R,"")</f>
        <v/>
      </c>
      <c r="AM1589" s="18" t="str">
        <f>_xlfn.XLOOKUP(B1589,'[5]cell downs 27042026 11h'!$B:$B,'[5]cell downs 27042026 11h'!$R:$R,"")</f>
        <v/>
      </c>
      <c r="AN1589" s="18" t="str">
        <f>_xlfn.XLOOKUP(B1589,'[5]cell downs 27042026 17h40'!$B:$B,'[5]cell downs 27042026 17h40'!$R:$R,"")</f>
        <v/>
      </c>
      <c r="AO1589" s="18" t="str">
        <f>_xlfn.XLOOKUP(B1589,'[6]ALL SITES DOWN'!$D:$D,'[6]ALL SITES DOWN'!$J:$J,"")</f>
        <v/>
      </c>
      <c r="AP1589" s="18" t="str">
        <f>_xlfn.XLOOKUP(B1589,'[7]ALL SITES DOWN'!$D:$D,'[7]ALL SITES DOWN'!$J:$J,"")</f>
        <v/>
      </c>
      <c r="AQ1589" s="9" t="str">
        <f>_xlfn.XLOOKUP(B1589,[8]sheet1!$AC:$AC,[8]sheet1!$AF:$AF,"")</f>
        <v/>
      </c>
      <c r="AR1589" s="14"/>
      <c r="AS1589" s="14" t="s">
        <v>5465</v>
      </c>
      <c r="AT1589" s="14" t="str">
        <f>_xlfn.XLOOKUP(B1589,'[9]cell downs 18042026 17h'!$B:$B,'[9]cell downs 18042026 17h'!$B:$B,"")</f>
        <v/>
      </c>
      <c r="AU1589" s="14" t="str">
        <f>_xlfn.XLOOKUP(B1589,'[10]Cells Huawei 19042026 15h'!$B:$B,'[10]Cells Huawei 19042026 15h'!$B:$B,"")</f>
        <v/>
      </c>
      <c r="AV1589" s="9" t="str">
        <f>_xlfn.XLOOKUP(B1589,'[11]cells down 19042026 9H40'!$B:$B,'[11]cells down 19042026 9H40'!$B:$B,"")</f>
        <v/>
      </c>
    </row>
    <row r="1590" spans="1:48" hidden="1" x14ac:dyDescent="0.3">
      <c r="A1590" s="1" t="s">
        <v>3694</v>
      </c>
      <c r="B1590" s="8" t="s">
        <v>3695</v>
      </c>
      <c r="C1590" s="3" t="str">
        <f>_xlfn.XLOOKUP(B1590,'[1]daily break down'!$D:$D,'[1]daily break down'!$E:$E,"")</f>
        <v>CENTRE</v>
      </c>
      <c r="D1590" s="1" t="s">
        <v>11</v>
      </c>
      <c r="E1590" s="1" t="s">
        <v>12</v>
      </c>
      <c r="F1590" s="3" t="s">
        <v>37</v>
      </c>
      <c r="G1590" s="1" t="s">
        <v>1578</v>
      </c>
      <c r="H1590" s="29" t="str">
        <f>_xlfn.XLOOKUP(B1590,[2]CALCULATION!$B:$B,[2]CALCULATION!$H:$H,"")</f>
        <v>ZTE</v>
      </c>
      <c r="I1590" s="26">
        <v>0</v>
      </c>
      <c r="J1590" s="26">
        <v>0</v>
      </c>
      <c r="K1590" s="26">
        <v>0</v>
      </c>
      <c r="L1590" s="26">
        <v>0</v>
      </c>
      <c r="M1590" s="26">
        <v>0</v>
      </c>
      <c r="N1590" s="26">
        <v>0</v>
      </c>
      <c r="O1590" s="26">
        <v>0</v>
      </c>
      <c r="P1590" s="114" t="s">
        <v>6364</v>
      </c>
      <c r="Q1590" s="42" t="s">
        <v>5537</v>
      </c>
      <c r="R1590" s="42"/>
      <c r="S1590" s="41" t="str" cm="1">
        <f t="array" ref="S1590">IFERROR(_xlfn.IFS(
U1590="MPR ISSUE","PDH",
U1590="BSS Hardware Issue","BSS",
U1590="Sites strategiques, MLL, Pylone, etc.","ENVTECH",
U1590="AKTIVCO DEFAUT GE &amp; POWER Cabinet","AKTIVCO",
U1590="AKTIVCO Coupure ENEO &amp; Baisse de tension","AKTIVCO GRID ONLY",
U1590="Coupure ENEO &amp; Baisse de tension","IHS GRID ONLY",
U1590="Defaut GE &amp; POWER Cabinet","IHS",
U1590="Sharing","Partners",
U1590="Sites strategiques &amp; DataCenter","SST &amp; DC",
U1590="Exclu","Exclu",
U1590="SAT","SAT",
U1590="SPARE-ISSUE","SPARE-ISSUE",
U1590="Fiber CAmtel","TRANS_FO_CAMTEL",
U1590="Fiber AOF","Fiber AOF",
U1590="Projet OCM (HUAWEI)","TRAVAUX-HUAWEI",
U1590="Projet OCM (NOKIA)","TRAVAUX-NOKIA",
U1590="ACCESS-ISSUE","ACCESS-ISSUE",
U1590="Projet OCM (ZTE, NOKIA, autres projets)","TRAVAUX OCM",
U1590="No root CAuse","No root cause",
U1590="ODU HS","PDH",
U1590="IP &amp; VLAN","PDH",
U1590="Warehouse HUAWEI","SPARE-ISSUE",
U1590="SPARE-HS","SPARE-ISSUE",
U1590="Power Telco","BSS",U1590="no impacts","no impacts"
),"")</f>
        <v>Exclu</v>
      </c>
      <c r="T1590" s="41" t="str" cm="1">
        <f t="array" ref="T1590">IFERROR(_xlfn.IFS(
U1590="MPR ISSUE","TX ISSUE",
U1590="BSS Hardware Issue","RAN ISSUE",
U1590="Sites strategiques, MLL, Pylone, etc.","ENVTECH",
U1590="AKTIVCO DEFAUT GE &amp; POWER Cabinet","POWER ISSUE",
U1590="AKTIVCO Coupure ENEO &amp; Baisse de tension","POWER ISSUE",
U1590="Coupure ENEO &amp; Baisse de tension","POWER ISSUE",
U1590="Defaut GE &amp; POWER Cabinet","POWER ISSUE",
U1590="Sharing","POWER ISSUE",
U1590="Sites strategiques &amp; DataCenter","POWER ISSUE",
U1590="Exclu","Exclu",
U1590="SAT","TX ISSUE",
U1590="SPARE-ISSUE","SPARE-ISSUE",
U1590="Fiber CAmtel","TX ISSUE",
U1590="Fiber AOF","TX ISSUE",
U1590="Projet OCM (HUAWEI)","TRAVAUX-HUAWEI",
U1590="Projet OCM (NOKIA)","TRAVAUX -NOKIA",
U1590="ACCESS-ISSUE","ACCESS-ISSUE",
U1590="Projet OCM (ZTE, NOKIA, autres projets)","TRAVAUX OCM",
U1590="No root CAuse","No root cause",
U1590="ODU HS","TX ISSUE",
U1590="IP &amp; VLAN","TX ISSUE",
U1590="Warehouse HUAWEI","SPARE-ISSUE",
U1590="SPARE-HS","SPARE-ISSUE",
U1590="Power Telco","RAN ISSUE",U1590="no impacts","no impacts"
),"")</f>
        <v>Exclu</v>
      </c>
      <c r="U1590" s="68" t="s">
        <v>5537</v>
      </c>
      <c r="V1590" s="41" t="str" cm="1">
        <f t="array" ref="V1590">IFERROR(_xlfn.IFS(
U1590="MPR ISSUE","ACTIVE",
U1590="BSS Hardware Issue","ACTIVE",
U1590="Sites strategiques, MLL, Pylone, etc.","PASSIVE",
U1590="AKTIVCO DEFAUT GE &amp; POWER Cabinet","PASSIVE",
U1590="AKTIVCO Coupure ENEO &amp; Baisse de tension","PASSIVE",
U1590="Coupure ENEO &amp; Baisse de tension","PASSIVE",
U1590="Defaut GE &amp; POWER Cabinet","PASSIVE",
U1590="Sharing","PASSIVE",
U1590="Sites strategiques &amp; DataCenter","PASSIVE",
U1590="Exclu","Exclu",
U1590="SAT","ACTIVE",
U1590="SPARE-ISSUE","SPARE-ISSUE",
U1590="Fiber CAmtel","ACTIVE",
U1590="Fiber AOF","ACTIVE",
U1590="Projet OCM (HUAWEI)","PLANNED WORKS",
U1590="Projet OCM (NOKIA)","PLANNED WORKS",
U1590="ACCESS-ISSUE","ACCESS-ISSUE",
U1590="Projet OCM (ZTE, NOKIA, autres projets)","PLANNED WORKS",
U1590="No root CAuse","No root cause",
U1590="ODU HS","ACTIVE",
U1590="IP &amp; VLAN","ACTIVE",
U1590="Warehouse HUAWEI","SPARE-ISSUE",
U1590="SPARE-HS","SPARE-ISSUE",
U1590="Power Telco","ACTIVE", U1590="no impacts","no impacts"
),"")</f>
        <v>Exclu</v>
      </c>
      <c r="W1590" s="113"/>
      <c r="X1590" s="113"/>
      <c r="Y1590" s="113"/>
      <c r="Z1590" s="113"/>
      <c r="AA1590" s="113"/>
      <c r="AB1590" s="17" t="s">
        <v>5465</v>
      </c>
      <c r="AC1590" s="17" t="str">
        <f>_xlfn.XLOOKUP(B1590,'INCIDENT-04-27-2026'!E:E,'INCIDENT-04-27-2026'!F:F,"")</f>
        <v/>
      </c>
      <c r="AD1590" s="9"/>
      <c r="AE1590" s="7" t="s">
        <v>5465</v>
      </c>
      <c r="AF1590" s="6" t="str">
        <f>_xlfn.XLOOKUP(B1590,'[13]Input_27-04'!$B:$B,'[13]Input_27-04'!$M:$M,"")</f>
        <v/>
      </c>
      <c r="AG1590" s="7"/>
      <c r="AH1590" s="3"/>
      <c r="AI1590" s="18" t="str">
        <f>_xlfn.XLOOKUP(B1590,'[3]Cells Huawei 27042026 10h'!$B:$B,'[3]Cells Huawei 27042026 10h'!$T:$T,"")</f>
        <v/>
      </c>
      <c r="AJ1590" s="18" t="str">
        <f>_xlfn.XLOOKUP(B1590,'[3]Cells Huawei 27042026 15h'!$B:$B,'[3]Cells Huawei 27042026 15h'!$T:$T,"")</f>
        <v/>
      </c>
      <c r="AK1590" s="18" t="str">
        <f>_xlfn.XLOOKUP(B1590,'[4]cells down 27042026 11h28'!$B:$B,'[4]cells down 27042026 11h28'!$R:$R,"")</f>
        <v/>
      </c>
      <c r="AL1590" s="18" t="str">
        <f>_xlfn.XLOOKUP(B1590,'[4]cells down 27042026 18h01'!$B:$B,'[4]cells down 27042026 18h01'!$R:$R,"")</f>
        <v/>
      </c>
      <c r="AM1590" s="18" t="str">
        <f>_xlfn.XLOOKUP(B1590,'[5]cell downs 27042026 11h'!$B:$B,'[5]cell downs 27042026 11h'!$R:$R,"")</f>
        <v/>
      </c>
      <c r="AN1590" s="18" t="str">
        <f>_xlfn.XLOOKUP(B1590,'[5]cell downs 27042026 17h40'!$B:$B,'[5]cell downs 27042026 17h40'!$R:$R,"")</f>
        <v/>
      </c>
      <c r="AO1590" s="18" t="str">
        <f>_xlfn.XLOOKUP(B1590,'[6]ALL SITES DOWN'!$D:$D,'[6]ALL SITES DOWN'!$J:$J,"")</f>
        <v/>
      </c>
      <c r="AP1590" s="18" t="str">
        <f>_xlfn.XLOOKUP(B1590,'[7]ALL SITES DOWN'!$D:$D,'[7]ALL SITES DOWN'!$J:$J,"")</f>
        <v/>
      </c>
      <c r="AQ1590" s="9" t="str">
        <f>_xlfn.XLOOKUP(B1590,[8]sheet1!$AC:$AC,[8]sheet1!$AF:$AF,"")</f>
        <v/>
      </c>
      <c r="AR1590" s="14"/>
      <c r="AS1590" s="14" t="s">
        <v>5465</v>
      </c>
      <c r="AT1590" s="14" t="str">
        <f>_xlfn.XLOOKUP(B1590,'[9]cell downs 18042026 17h'!$B:$B,'[9]cell downs 18042026 17h'!$B:$B,"")</f>
        <v/>
      </c>
      <c r="AU1590" s="14" t="str">
        <f>_xlfn.XLOOKUP(B1590,'[10]Cells Huawei 19042026 15h'!$B:$B,'[10]Cells Huawei 19042026 15h'!$B:$B,"")</f>
        <v/>
      </c>
      <c r="AV1590" s="9" t="str">
        <f>_xlfn.XLOOKUP(B1590,'[11]cells down 19042026 9H40'!$B:$B,'[11]cells down 19042026 9H40'!$B:$B,"")</f>
        <v/>
      </c>
    </row>
    <row r="1591" spans="1:48" hidden="1" x14ac:dyDescent="0.3">
      <c r="A1591" s="1" t="s">
        <v>2418</v>
      </c>
      <c r="B1591" s="1" t="s">
        <v>2419</v>
      </c>
      <c r="C1591" s="3" t="str">
        <f>_xlfn.XLOOKUP(B1591,'[1]daily break down'!$D:$D,'[1]daily break down'!$E:$E,"")</f>
        <v>Douala</v>
      </c>
      <c r="D1591" s="1" t="s">
        <v>11</v>
      </c>
      <c r="E1591" s="1" t="s">
        <v>12</v>
      </c>
      <c r="F1591" s="3" t="s">
        <v>31</v>
      </c>
      <c r="G1591" s="1" t="s">
        <v>32</v>
      </c>
      <c r="H1591" s="29" t="str">
        <f>_xlfn.XLOOKUP(B1591,[2]CALCULATION!$B:$B,[2]CALCULATION!$H:$H,"")</f>
        <v>ZTE</v>
      </c>
      <c r="I1591" s="26">
        <v>0</v>
      </c>
      <c r="J1591" s="26">
        <v>0</v>
      </c>
      <c r="K1591" s="26">
        <v>0</v>
      </c>
      <c r="L1591" s="26">
        <v>1.8726832233265207E-3</v>
      </c>
      <c r="M1591" s="26">
        <v>0</v>
      </c>
      <c r="N1591" s="26">
        <v>0</v>
      </c>
      <c r="O1591" s="26">
        <v>0</v>
      </c>
      <c r="P1591" s="114" t="s">
        <v>6364</v>
      </c>
      <c r="Q1591" s="42" t="s">
        <v>5538</v>
      </c>
      <c r="R1591" s="42"/>
      <c r="S1591" s="41" t="str" cm="1">
        <f t="array" ref="S1591">IFERROR(_xlfn.IFS(
U1591="MPR ISSUE","PDH",
U1591="BSS Hardware Issue","BSS",
U1591="Sites strategiques, MLL, Pylone, etc.","ENVTECH",
U1591="AKTIVCO DEFAUT GE &amp; POWER Cabinet","AKTIVCO",
U1591="AKTIVCO Coupure ENEO &amp; Baisse de tension","AKTIVCO GRID ONLY",
U1591="Coupure ENEO &amp; Baisse de tension","IHS GRID ONLY",
U1591="Defaut GE &amp; POWER Cabinet","IHS",
U1591="Sharing","Partners",
U1591="Sites strategiques &amp; DataCenter","SST &amp; DC",
U1591="Exclu","Exclu",
U1591="SAT","SAT",
U1591="SPARE-ISSUE","SPARE-ISSUE",
U1591="Fiber CAmtel","TRANS_FO_CAMTEL",
U1591="Fiber AOF","Fiber AOF",
U1591="Projet OCM (HUAWEI)","TRAVAUX-HUAWEI",
U1591="Projet OCM (NOKIA)","TRAVAUX-NOKIA",
U1591="ACCESS-ISSUE","ACCESS-ISSUE",
U1591="Projet OCM (ZTE, NOKIA, autres projets)","TRAVAUX OCM",
U1591="No root CAuse","No root cause",
U1591="ODU HS","PDH",
U1591="IP &amp; VLAN","PDH",
U1591="Warehouse HUAWEI","SPARE-ISSUE",
U1591="SPARE-HS","SPARE-ISSUE",
U1591="Power Telco","BSS",U1591="no impacts","no impacts"
),"")</f>
        <v>No root cause</v>
      </c>
      <c r="T1591" s="41" t="str" cm="1">
        <f t="array" ref="T1591">IFERROR(_xlfn.IFS(
U1591="MPR ISSUE","TX ISSUE",
U1591="BSS Hardware Issue","RAN ISSUE",
U1591="Sites strategiques, MLL, Pylone, etc.","ENVTECH",
U1591="AKTIVCO DEFAUT GE &amp; POWER Cabinet","POWER ISSUE",
U1591="AKTIVCO Coupure ENEO &amp; Baisse de tension","POWER ISSUE",
U1591="Coupure ENEO &amp; Baisse de tension","POWER ISSUE",
U1591="Defaut GE &amp; POWER Cabinet","POWER ISSUE",
U1591="Sharing","POWER ISSUE",
U1591="Sites strategiques &amp; DataCenter","POWER ISSUE",
U1591="Exclu","Exclu",
U1591="SAT","TX ISSUE",
U1591="SPARE-ISSUE","SPARE-ISSUE",
U1591="Fiber CAmtel","TX ISSUE",
U1591="Fiber AOF","TX ISSUE",
U1591="Projet OCM (HUAWEI)","TRAVAUX-HUAWEI",
U1591="Projet OCM (NOKIA)","TRAVAUX -NOKIA",
U1591="ACCESS-ISSUE","ACCESS-ISSUE",
U1591="Projet OCM (ZTE, NOKIA, autres projets)","TRAVAUX OCM",
U1591="No root CAuse","No root cause",
U1591="ODU HS","TX ISSUE",
U1591="IP &amp; VLAN","TX ISSUE",
U1591="Warehouse HUAWEI","SPARE-ISSUE",
U1591="SPARE-HS","SPARE-ISSUE",
U1591="Power Telco","RAN ISSUE",U1591="no impacts","no impacts"
),"")</f>
        <v>No root cause</v>
      </c>
      <c r="U1591" s="68" t="s">
        <v>5691</v>
      </c>
      <c r="V1591" s="41" t="str" cm="1">
        <f t="array" ref="V1591">IFERROR(_xlfn.IFS(
U1591="MPR ISSUE","ACTIVE",
U1591="BSS Hardware Issue","ACTIVE",
U1591="Sites strategiques, MLL, Pylone, etc.","PASSIVE",
U1591="AKTIVCO DEFAUT GE &amp; POWER Cabinet","PASSIVE",
U1591="AKTIVCO Coupure ENEO &amp; Baisse de tension","PASSIVE",
U1591="Coupure ENEO &amp; Baisse de tension","PASSIVE",
U1591="Defaut GE &amp; POWER Cabinet","PASSIVE",
U1591="Sharing","PASSIVE",
U1591="Sites strategiques &amp; DataCenter","PASSIVE",
U1591="Exclu","Exclu",
U1591="SAT","ACTIVE",
U1591="SPARE-ISSUE","SPARE-ISSUE",
U1591="Fiber CAmtel","ACTIVE",
U1591="Fiber AOF","ACTIVE",
U1591="Projet OCM (HUAWEI)","PLANNED WORKS",
U1591="Projet OCM (NOKIA)","PLANNED WORKS",
U1591="ACCESS-ISSUE","ACCESS-ISSUE",
U1591="Projet OCM (ZTE, NOKIA, autres projets)","PLANNED WORKS",
U1591="No root CAuse","No root cause",
U1591="ODU HS","ACTIVE",
U1591="IP &amp; VLAN","ACTIVE",
U1591="Warehouse HUAWEI","SPARE-ISSUE",
U1591="SPARE-HS","SPARE-ISSUE",
U1591="Power Telco","ACTIVE", U1591="no impacts","no impacts"
),"")</f>
        <v>No root cause</v>
      </c>
      <c r="W1591" s="113"/>
      <c r="X1591" s="113"/>
      <c r="Y1591" s="113"/>
      <c r="Z1591" s="113"/>
      <c r="AA1591" s="113"/>
      <c r="AB1591" s="17" t="s">
        <v>5465</v>
      </c>
      <c r="AC1591" s="17" t="str">
        <f>_xlfn.XLOOKUP(B1591,'INCIDENT-04-27-2026'!E:E,'INCIDENT-04-27-2026'!F:F,"")</f>
        <v/>
      </c>
      <c r="AD1591" s="9"/>
      <c r="AE1591" s="7" t="s">
        <v>5465</v>
      </c>
      <c r="AF1591" s="6" t="str">
        <f>_xlfn.XLOOKUP(B1591,'[13]Input_27-04'!$B:$B,'[13]Input_27-04'!$M:$M,"")</f>
        <v/>
      </c>
      <c r="AG1591" s="7"/>
      <c r="AH1591" s="3"/>
      <c r="AI1591" s="18" t="str">
        <f>_xlfn.XLOOKUP(B1591,'[3]Cells Huawei 27042026 10h'!$B:$B,'[3]Cells Huawei 27042026 10h'!$T:$T,"")</f>
        <v/>
      </c>
      <c r="AJ1591" s="18" t="str">
        <f>_xlfn.XLOOKUP(B1591,'[3]Cells Huawei 27042026 15h'!$B:$B,'[3]Cells Huawei 27042026 15h'!$T:$T,"")</f>
        <v/>
      </c>
      <c r="AK1591" s="18" t="str">
        <f>_xlfn.XLOOKUP(B1591,'[4]cells down 27042026 11h28'!$B:$B,'[4]cells down 27042026 11h28'!$R:$R,"")</f>
        <v/>
      </c>
      <c r="AL1591" s="18" t="str">
        <f>_xlfn.XLOOKUP(B1591,'[4]cells down 27042026 18h01'!$B:$B,'[4]cells down 27042026 18h01'!$R:$R,"")</f>
        <v/>
      </c>
      <c r="AM1591" s="18" t="str">
        <f>_xlfn.XLOOKUP(B1591,'[5]cell downs 27042026 11h'!$B:$B,'[5]cell downs 27042026 11h'!$R:$R,"")</f>
        <v/>
      </c>
      <c r="AN1591" s="18" t="str">
        <f>_xlfn.XLOOKUP(B1591,'[5]cell downs 27042026 17h40'!$B:$B,'[5]cell downs 27042026 17h40'!$R:$R,"")</f>
        <v/>
      </c>
      <c r="AO1591" s="18" t="str">
        <f>_xlfn.XLOOKUP(B1591,'[6]ALL SITES DOWN'!$D:$D,'[6]ALL SITES DOWN'!$J:$J,"")</f>
        <v/>
      </c>
      <c r="AP1591" s="18" t="str">
        <f>_xlfn.XLOOKUP(B1591,'[7]ALL SITES DOWN'!$D:$D,'[7]ALL SITES DOWN'!$J:$J,"")</f>
        <v/>
      </c>
      <c r="AQ1591" s="9" t="str">
        <f>_xlfn.XLOOKUP(B1591,[8]sheet1!$AC:$AC,[8]sheet1!$AF:$AF,"")</f>
        <v/>
      </c>
      <c r="AR1591" s="14"/>
      <c r="AS1591" s="14" t="s">
        <v>5465</v>
      </c>
      <c r="AT1591" s="14" t="str">
        <f>_xlfn.XLOOKUP(B1591,'[9]cell downs 18042026 17h'!$B:$B,'[9]cell downs 18042026 17h'!$B:$B,"")</f>
        <v/>
      </c>
      <c r="AU1591" s="14" t="str">
        <f>_xlfn.XLOOKUP(B1591,'[10]Cells Huawei 19042026 15h'!$B:$B,'[10]Cells Huawei 19042026 15h'!$B:$B,"")</f>
        <v/>
      </c>
      <c r="AV1591" s="9" t="str">
        <f>_xlfn.XLOOKUP(B1591,'[11]cells down 19042026 9H40'!$B:$B,'[11]cells down 19042026 9H40'!$B:$B,"")</f>
        <v/>
      </c>
    </row>
    <row r="1592" spans="1:48" hidden="1" x14ac:dyDescent="0.3">
      <c r="A1592" s="1" t="s">
        <v>561</v>
      </c>
      <c r="B1592" s="8" t="s">
        <v>562</v>
      </c>
      <c r="C1592" s="3" t="str">
        <f>_xlfn.XLOOKUP(B1592,'[1]daily break down'!$D:$D,'[1]daily break down'!$E:$E,"")</f>
        <v>Douala</v>
      </c>
      <c r="D1592" s="1" t="s">
        <v>21</v>
      </c>
      <c r="E1592" s="1" t="s">
        <v>563</v>
      </c>
      <c r="F1592" s="3" t="s">
        <v>31</v>
      </c>
      <c r="G1592" s="1" t="s">
        <v>32</v>
      </c>
      <c r="H1592" s="29" t="str">
        <f>_xlfn.XLOOKUP(B1592,[2]CALCULATION!$B:$B,[2]CALCULATION!$H:$H,"")</f>
        <v>ZTE</v>
      </c>
      <c r="I1592" s="26">
        <v>0</v>
      </c>
      <c r="J1592" s="26">
        <v>0</v>
      </c>
      <c r="K1592" s="26">
        <v>0</v>
      </c>
      <c r="L1592" s="26">
        <v>0</v>
      </c>
      <c r="M1592" s="26">
        <v>7.2242054829311115</v>
      </c>
      <c r="N1592" s="26">
        <v>0</v>
      </c>
      <c r="O1592" s="26">
        <v>0</v>
      </c>
      <c r="P1592" s="114" t="s">
        <v>6364</v>
      </c>
      <c r="Q1592" s="42" t="s">
        <v>5538</v>
      </c>
      <c r="R1592" s="42"/>
      <c r="S1592" s="41" t="str" cm="1">
        <f t="array" ref="S1592">IFERROR(_xlfn.IFS(
U1592="MPR ISSUE","PDH",
U1592="BSS Hardware Issue","BSS",
U1592="Sites strategiques, MLL, Pylone, etc.","ENVTECH",
U1592="AKTIVCO DEFAUT GE &amp; POWER Cabinet","AKTIVCO",
U1592="AKTIVCO Coupure ENEO &amp; Baisse de tension","AKTIVCO GRID ONLY",
U1592="Coupure ENEO &amp; Baisse de tension","IHS GRID ONLY",
U1592="Defaut GE &amp; POWER Cabinet","IHS",
U1592="Sharing","Partners",
U1592="Sites strategiques &amp; DataCenter","SST &amp; DC",
U1592="Exclu","Exclu",
U1592="SAT","SAT",
U1592="SPARE-ISSUE","SPARE-ISSUE",
U1592="Fiber CAmtel","TRANS_FO_CAMTEL",
U1592="Fiber AOF","Fiber AOF",
U1592="Projet OCM (HUAWEI)","TRAVAUX-HUAWEI",
U1592="Projet OCM (NOKIA)","TRAVAUX-NOKIA",
U1592="ACCESS-ISSUE","ACCESS-ISSUE",
U1592="Projet OCM (ZTE, NOKIA, autres projets)","TRAVAUX OCM",
U1592="No root CAuse","No root cause",
U1592="ODU HS","PDH",
U1592="IP &amp; VLAN","PDH",
U1592="Warehouse HUAWEI","SPARE-ISSUE",
U1592="SPARE-HS","SPARE-ISSUE",
U1592="Power Telco","BSS",U1592="no impacts","no impacts"
),"")</f>
        <v>No root cause</v>
      </c>
      <c r="T1592" s="41" t="str" cm="1">
        <f t="array" ref="T1592">IFERROR(_xlfn.IFS(
U1592="MPR ISSUE","TX ISSUE",
U1592="BSS Hardware Issue","RAN ISSUE",
U1592="Sites strategiques, MLL, Pylone, etc.","ENVTECH",
U1592="AKTIVCO DEFAUT GE &amp; POWER Cabinet","POWER ISSUE",
U1592="AKTIVCO Coupure ENEO &amp; Baisse de tension","POWER ISSUE",
U1592="Coupure ENEO &amp; Baisse de tension","POWER ISSUE",
U1592="Defaut GE &amp; POWER Cabinet","POWER ISSUE",
U1592="Sharing","POWER ISSUE",
U1592="Sites strategiques &amp; DataCenter","POWER ISSUE",
U1592="Exclu","Exclu",
U1592="SAT","TX ISSUE",
U1592="SPARE-ISSUE","SPARE-ISSUE",
U1592="Fiber CAmtel","TX ISSUE",
U1592="Fiber AOF","TX ISSUE",
U1592="Projet OCM (HUAWEI)","TRAVAUX-HUAWEI",
U1592="Projet OCM (NOKIA)","TRAVAUX -NOKIA",
U1592="ACCESS-ISSUE","ACCESS-ISSUE",
U1592="Projet OCM (ZTE, NOKIA, autres projets)","TRAVAUX OCM",
U1592="No root CAuse","No root cause",
U1592="ODU HS","TX ISSUE",
U1592="IP &amp; VLAN","TX ISSUE",
U1592="Warehouse HUAWEI","SPARE-ISSUE",
U1592="SPARE-HS","SPARE-ISSUE",
U1592="Power Telco","RAN ISSUE",U1592="no impacts","no impacts"
),"")</f>
        <v>No root cause</v>
      </c>
      <c r="U1592" s="68" t="s">
        <v>5691</v>
      </c>
      <c r="V1592" s="41" t="str" cm="1">
        <f t="array" ref="V1592">IFERROR(_xlfn.IFS(
U1592="MPR ISSUE","ACTIVE",
U1592="BSS Hardware Issue","ACTIVE",
U1592="Sites strategiques, MLL, Pylone, etc.","PASSIVE",
U1592="AKTIVCO DEFAUT GE &amp; POWER Cabinet","PASSIVE",
U1592="AKTIVCO Coupure ENEO &amp; Baisse de tension","PASSIVE",
U1592="Coupure ENEO &amp; Baisse de tension","PASSIVE",
U1592="Defaut GE &amp; POWER Cabinet","PASSIVE",
U1592="Sharing","PASSIVE",
U1592="Sites strategiques &amp; DataCenter","PASSIVE",
U1592="Exclu","Exclu",
U1592="SAT","ACTIVE",
U1592="SPARE-ISSUE","SPARE-ISSUE",
U1592="Fiber CAmtel","ACTIVE",
U1592="Fiber AOF","ACTIVE",
U1592="Projet OCM (HUAWEI)","PLANNED WORKS",
U1592="Projet OCM (NOKIA)","PLANNED WORKS",
U1592="ACCESS-ISSUE","ACCESS-ISSUE",
U1592="Projet OCM (ZTE, NOKIA, autres projets)","PLANNED WORKS",
U1592="No root CAuse","No root cause",
U1592="ODU HS","ACTIVE",
U1592="IP &amp; VLAN","ACTIVE",
U1592="Warehouse HUAWEI","SPARE-ISSUE",
U1592="SPARE-HS","SPARE-ISSUE",
U1592="Power Telco","ACTIVE", U1592="no impacts","no impacts"
),"")</f>
        <v>No root cause</v>
      </c>
      <c r="W1592" s="113"/>
      <c r="X1592" s="113"/>
      <c r="Y1592" s="113"/>
      <c r="Z1592" s="113"/>
      <c r="AA1592" s="113"/>
      <c r="AB1592" s="17" t="s">
        <v>5465</v>
      </c>
      <c r="AC1592" s="17" t="str">
        <f>_xlfn.XLOOKUP(B1592,'INCIDENT-04-27-2026'!E:E,'INCIDENT-04-27-2026'!F:F,"")</f>
        <v/>
      </c>
      <c r="AD1592" s="9"/>
      <c r="AE1592" s="7" t="s">
        <v>5465</v>
      </c>
      <c r="AF1592" s="6" t="str">
        <f>_xlfn.XLOOKUP(B1592,'[13]Input_27-04'!$B:$B,'[13]Input_27-04'!$M:$M,"")</f>
        <v/>
      </c>
      <c r="AG1592" s="7"/>
      <c r="AH1592" s="3"/>
      <c r="AI1592" s="18" t="str">
        <f>_xlfn.XLOOKUP(B1592,'[3]Cells Huawei 27042026 10h'!$B:$B,'[3]Cells Huawei 27042026 10h'!$T:$T,"")</f>
        <v/>
      </c>
      <c r="AJ1592" s="18" t="str">
        <f>_xlfn.XLOOKUP(B1592,'[3]Cells Huawei 27042026 15h'!$B:$B,'[3]Cells Huawei 27042026 15h'!$T:$T,"")</f>
        <v/>
      </c>
      <c r="AK1592" s="18" t="str">
        <f>_xlfn.XLOOKUP(B1592,'[4]cells down 27042026 11h28'!$B:$B,'[4]cells down 27042026 11h28'!$R:$R,"")</f>
        <v/>
      </c>
      <c r="AL1592" s="18" t="str">
        <f>_xlfn.XLOOKUP(B1592,'[4]cells down 27042026 18h01'!$B:$B,'[4]cells down 27042026 18h01'!$R:$R,"")</f>
        <v/>
      </c>
      <c r="AM1592" s="18" t="str">
        <f>_xlfn.XLOOKUP(B1592,'[5]cell downs 27042026 11h'!$B:$B,'[5]cell downs 27042026 11h'!$R:$R,"")</f>
        <v/>
      </c>
      <c r="AN1592" s="18" t="str">
        <f>_xlfn.XLOOKUP(B1592,'[5]cell downs 27042026 17h40'!$B:$B,'[5]cell downs 27042026 17h40'!$R:$R,"")</f>
        <v/>
      </c>
      <c r="AO1592" s="18" t="str">
        <f>_xlfn.XLOOKUP(B1592,'[6]ALL SITES DOWN'!$D:$D,'[6]ALL SITES DOWN'!$J:$J,"")</f>
        <v/>
      </c>
      <c r="AP1592" s="18" t="str">
        <f>_xlfn.XLOOKUP(B1592,'[7]ALL SITES DOWN'!$D:$D,'[7]ALL SITES DOWN'!$J:$J,"")</f>
        <v/>
      </c>
      <c r="AQ1592" s="9" t="str">
        <f>_xlfn.XLOOKUP(B1592,[8]sheet1!$AC:$AC,[8]sheet1!$AF:$AF,"")</f>
        <v/>
      </c>
      <c r="AR1592" s="14"/>
      <c r="AS1592" s="14" t="s">
        <v>5465</v>
      </c>
      <c r="AT1592" s="14" t="str">
        <f>_xlfn.XLOOKUP(B1592,'[9]cell downs 18042026 17h'!$B:$B,'[9]cell downs 18042026 17h'!$B:$B,"")</f>
        <v/>
      </c>
      <c r="AU1592" s="14" t="str">
        <f>_xlfn.XLOOKUP(B1592,'[10]Cells Huawei 19042026 15h'!$B:$B,'[10]Cells Huawei 19042026 15h'!$B:$B,"")</f>
        <v/>
      </c>
      <c r="AV1592" s="9" t="str">
        <f>_xlfn.XLOOKUP(B1592,'[11]cells down 19042026 9H40'!$B:$B,'[11]cells down 19042026 9H40'!$B:$B,"")</f>
        <v/>
      </c>
    </row>
    <row r="1593" spans="1:48" hidden="1" x14ac:dyDescent="0.3">
      <c r="A1593" s="1" t="s">
        <v>2468</v>
      </c>
      <c r="B1593" s="1" t="s">
        <v>2469</v>
      </c>
      <c r="C1593" s="3" t="str">
        <f>_xlfn.XLOOKUP(B1593,'[1]daily break down'!$D:$D,'[1]daily break down'!$E:$E,"")</f>
        <v>Douala</v>
      </c>
      <c r="D1593" s="1" t="s">
        <v>21</v>
      </c>
      <c r="E1593" s="1" t="s">
        <v>36</v>
      </c>
      <c r="F1593" s="3" t="s">
        <v>31</v>
      </c>
      <c r="G1593" s="1" t="s">
        <v>32</v>
      </c>
      <c r="H1593" s="29" t="str">
        <f>_xlfn.XLOOKUP(B1593,[2]CALCULATION!$B:$B,[2]CALCULATION!$H:$H,"")</f>
        <v>ZTE</v>
      </c>
      <c r="I1593" s="26">
        <v>0</v>
      </c>
      <c r="J1593" s="26">
        <v>0</v>
      </c>
      <c r="K1593" s="26">
        <v>0</v>
      </c>
      <c r="L1593" s="26">
        <v>0</v>
      </c>
      <c r="M1593" s="26">
        <v>0</v>
      </c>
      <c r="N1593" s="26">
        <v>0</v>
      </c>
      <c r="O1593" s="26">
        <v>0</v>
      </c>
      <c r="P1593" s="114" t="s">
        <v>6364</v>
      </c>
      <c r="Q1593" s="42" t="s">
        <v>5538</v>
      </c>
      <c r="R1593" s="42"/>
      <c r="S1593" s="41" t="str" cm="1">
        <f t="array" ref="S1593">IFERROR(_xlfn.IFS(
U1593="MPR ISSUE","PDH",
U1593="BSS Hardware Issue","BSS",
U1593="Sites strategiques, MLL, Pylone, etc.","ENVTECH",
U1593="AKTIVCO DEFAUT GE &amp; POWER Cabinet","AKTIVCO",
U1593="AKTIVCO Coupure ENEO &amp; Baisse de tension","AKTIVCO GRID ONLY",
U1593="Coupure ENEO &amp; Baisse de tension","IHS GRID ONLY",
U1593="Defaut GE &amp; POWER Cabinet","IHS",
U1593="Sharing","Partners",
U1593="Sites strategiques &amp; DataCenter","SST &amp; DC",
U1593="Exclu","Exclu",
U1593="SAT","SAT",
U1593="SPARE-ISSUE","SPARE-ISSUE",
U1593="Fiber CAmtel","TRANS_FO_CAMTEL",
U1593="Fiber AOF","Fiber AOF",
U1593="Projet OCM (HUAWEI)","TRAVAUX-HUAWEI",
U1593="Projet OCM (NOKIA)","TRAVAUX-NOKIA",
U1593="ACCESS-ISSUE","ACCESS-ISSUE",
U1593="Projet OCM (ZTE, NOKIA, autres projets)","TRAVAUX OCM",
U1593="No root CAuse","No root cause",
U1593="ODU HS","PDH",
U1593="IP &amp; VLAN","PDH",
U1593="Warehouse HUAWEI","SPARE-ISSUE",
U1593="SPARE-HS","SPARE-ISSUE",
U1593="Power Telco","BSS",U1593="no impacts","no impacts"
),"")</f>
        <v>No root cause</v>
      </c>
      <c r="T1593" s="41" t="str" cm="1">
        <f t="array" ref="T1593">IFERROR(_xlfn.IFS(
U1593="MPR ISSUE","TX ISSUE",
U1593="BSS Hardware Issue","RAN ISSUE",
U1593="Sites strategiques, MLL, Pylone, etc.","ENVTECH",
U1593="AKTIVCO DEFAUT GE &amp; POWER Cabinet","POWER ISSUE",
U1593="AKTIVCO Coupure ENEO &amp; Baisse de tension","POWER ISSUE",
U1593="Coupure ENEO &amp; Baisse de tension","POWER ISSUE",
U1593="Defaut GE &amp; POWER Cabinet","POWER ISSUE",
U1593="Sharing","POWER ISSUE",
U1593="Sites strategiques &amp; DataCenter","POWER ISSUE",
U1593="Exclu","Exclu",
U1593="SAT","TX ISSUE",
U1593="SPARE-ISSUE","SPARE-ISSUE",
U1593="Fiber CAmtel","TX ISSUE",
U1593="Fiber AOF","TX ISSUE",
U1593="Projet OCM (HUAWEI)","TRAVAUX-HUAWEI",
U1593="Projet OCM (NOKIA)","TRAVAUX -NOKIA",
U1593="ACCESS-ISSUE","ACCESS-ISSUE",
U1593="Projet OCM (ZTE, NOKIA, autres projets)","TRAVAUX OCM",
U1593="No root CAuse","No root cause",
U1593="ODU HS","TX ISSUE",
U1593="IP &amp; VLAN","TX ISSUE",
U1593="Warehouse HUAWEI","SPARE-ISSUE",
U1593="SPARE-HS","SPARE-ISSUE",
U1593="Power Telco","RAN ISSUE",U1593="no impacts","no impacts"
),"")</f>
        <v>No root cause</v>
      </c>
      <c r="U1593" s="68" t="s">
        <v>5691</v>
      </c>
      <c r="V1593" s="41" t="str" cm="1">
        <f t="array" ref="V1593">IFERROR(_xlfn.IFS(
U1593="MPR ISSUE","ACTIVE",
U1593="BSS Hardware Issue","ACTIVE",
U1593="Sites strategiques, MLL, Pylone, etc.","PASSIVE",
U1593="AKTIVCO DEFAUT GE &amp; POWER Cabinet","PASSIVE",
U1593="AKTIVCO Coupure ENEO &amp; Baisse de tension","PASSIVE",
U1593="Coupure ENEO &amp; Baisse de tension","PASSIVE",
U1593="Defaut GE &amp; POWER Cabinet","PASSIVE",
U1593="Sharing","PASSIVE",
U1593="Sites strategiques &amp; DataCenter","PASSIVE",
U1593="Exclu","Exclu",
U1593="SAT","ACTIVE",
U1593="SPARE-ISSUE","SPARE-ISSUE",
U1593="Fiber CAmtel","ACTIVE",
U1593="Fiber AOF","ACTIVE",
U1593="Projet OCM (HUAWEI)","PLANNED WORKS",
U1593="Projet OCM (NOKIA)","PLANNED WORKS",
U1593="ACCESS-ISSUE","ACCESS-ISSUE",
U1593="Projet OCM (ZTE, NOKIA, autres projets)","PLANNED WORKS",
U1593="No root CAuse","No root cause",
U1593="ODU HS","ACTIVE",
U1593="IP &amp; VLAN","ACTIVE",
U1593="Warehouse HUAWEI","SPARE-ISSUE",
U1593="SPARE-HS","SPARE-ISSUE",
U1593="Power Telco","ACTIVE", U1593="no impacts","no impacts"
),"")</f>
        <v>No root cause</v>
      </c>
      <c r="W1593" s="113"/>
      <c r="X1593" s="113"/>
      <c r="Y1593" s="113"/>
      <c r="Z1593" s="113"/>
      <c r="AA1593" s="113"/>
      <c r="AB1593" s="17" t="s">
        <v>5465</v>
      </c>
      <c r="AC1593" s="17" t="str">
        <f>_xlfn.XLOOKUP(B1593,'INCIDENT-04-27-2026'!E:E,'INCIDENT-04-27-2026'!F:F,"")</f>
        <v/>
      </c>
      <c r="AD1593" s="9"/>
      <c r="AE1593" s="7" t="s">
        <v>5465</v>
      </c>
      <c r="AF1593" s="6" t="str">
        <f>_xlfn.XLOOKUP(B1593,'[13]Input_27-04'!$B:$B,'[13]Input_27-04'!$M:$M,"")</f>
        <v/>
      </c>
      <c r="AG1593" s="7"/>
      <c r="AH1593" s="3"/>
      <c r="AI1593" s="18" t="str">
        <f>_xlfn.XLOOKUP(B1593,'[3]Cells Huawei 27042026 10h'!$B:$B,'[3]Cells Huawei 27042026 10h'!$T:$T,"")</f>
        <v/>
      </c>
      <c r="AJ1593" s="18" t="str">
        <f>_xlfn.XLOOKUP(B1593,'[3]Cells Huawei 27042026 15h'!$B:$B,'[3]Cells Huawei 27042026 15h'!$T:$T,"")</f>
        <v/>
      </c>
      <c r="AK1593" s="18" t="str">
        <f>_xlfn.XLOOKUP(B1593,'[4]cells down 27042026 11h28'!$B:$B,'[4]cells down 27042026 11h28'!$R:$R,"")</f>
        <v/>
      </c>
      <c r="AL1593" s="18" t="str">
        <f>_xlfn.XLOOKUP(B1593,'[4]cells down 27042026 18h01'!$B:$B,'[4]cells down 27042026 18h01'!$R:$R,"")</f>
        <v/>
      </c>
      <c r="AM1593" s="18" t="str">
        <f>_xlfn.XLOOKUP(B1593,'[5]cell downs 27042026 11h'!$B:$B,'[5]cell downs 27042026 11h'!$R:$R,"")</f>
        <v/>
      </c>
      <c r="AN1593" s="18" t="str">
        <f>_xlfn.XLOOKUP(B1593,'[5]cell downs 27042026 17h40'!$B:$B,'[5]cell downs 27042026 17h40'!$R:$R,"")</f>
        <v/>
      </c>
      <c r="AO1593" s="18" t="str">
        <f>_xlfn.XLOOKUP(B1593,'[6]ALL SITES DOWN'!$D:$D,'[6]ALL SITES DOWN'!$J:$J,"")</f>
        <v/>
      </c>
      <c r="AP1593" s="18" t="str">
        <f>_xlfn.XLOOKUP(B1593,'[7]ALL SITES DOWN'!$D:$D,'[7]ALL SITES DOWN'!$J:$J,"")</f>
        <v/>
      </c>
      <c r="AQ1593" s="9" t="str">
        <f>_xlfn.XLOOKUP(B1593,[8]sheet1!$AC:$AC,[8]sheet1!$AF:$AF,"")</f>
        <v/>
      </c>
      <c r="AR1593" s="14"/>
      <c r="AS1593" s="14" t="s">
        <v>5465</v>
      </c>
      <c r="AT1593" s="14" t="str">
        <f>_xlfn.XLOOKUP(B1593,'[9]cell downs 18042026 17h'!$B:$B,'[9]cell downs 18042026 17h'!$B:$B,"")</f>
        <v/>
      </c>
      <c r="AU1593" s="14" t="str">
        <f>_xlfn.XLOOKUP(B1593,'[10]Cells Huawei 19042026 15h'!$B:$B,'[10]Cells Huawei 19042026 15h'!$B:$B,"")</f>
        <v/>
      </c>
      <c r="AV1593" s="9" t="str">
        <f>_xlfn.XLOOKUP(B1593,'[11]cells down 19042026 9H40'!$B:$B,'[11]cells down 19042026 9H40'!$B:$B,"")</f>
        <v/>
      </c>
    </row>
    <row r="1594" spans="1:48" hidden="1" x14ac:dyDescent="0.3">
      <c r="A1594" s="1" t="s">
        <v>4321</v>
      </c>
      <c r="B1594" s="1" t="s">
        <v>4322</v>
      </c>
      <c r="C1594" s="3" t="str">
        <f>_xlfn.XLOOKUP(B1594,'[1]daily break down'!$D:$D,'[1]daily break down'!$E:$E,"")</f>
        <v>Douala</v>
      </c>
      <c r="D1594" s="1" t="s">
        <v>11</v>
      </c>
      <c r="E1594" s="1" t="s">
        <v>12</v>
      </c>
      <c r="F1594" s="3" t="s">
        <v>31</v>
      </c>
      <c r="G1594" s="1" t="s">
        <v>32</v>
      </c>
      <c r="H1594" s="29" t="str">
        <f>_xlfn.XLOOKUP(B1594,[2]CALCULATION!$B:$B,[2]CALCULATION!$H:$H,"")</f>
        <v>ZTE</v>
      </c>
      <c r="I1594" s="26">
        <v>0</v>
      </c>
      <c r="J1594" s="26">
        <v>0</v>
      </c>
      <c r="K1594" s="26">
        <v>0</v>
      </c>
      <c r="L1594" s="26">
        <v>16.480307933328195</v>
      </c>
      <c r="M1594" s="26">
        <v>0</v>
      </c>
      <c r="N1594" s="26">
        <v>0</v>
      </c>
      <c r="O1594" s="26">
        <v>0</v>
      </c>
      <c r="P1594" s="114" t="s">
        <v>6364</v>
      </c>
      <c r="Q1594" s="42" t="s">
        <v>5538</v>
      </c>
      <c r="R1594" s="42"/>
      <c r="S1594" s="41" t="str" cm="1">
        <f t="array" ref="S1594">IFERROR(_xlfn.IFS(
U1594="MPR ISSUE","PDH",
U1594="BSS Hardware Issue","BSS",
U1594="Sites strategiques, MLL, Pylone, etc.","ENVTECH",
U1594="AKTIVCO DEFAUT GE &amp; POWER Cabinet","AKTIVCO",
U1594="AKTIVCO Coupure ENEO &amp; Baisse de tension","AKTIVCO GRID ONLY",
U1594="Coupure ENEO &amp; Baisse de tension","IHS GRID ONLY",
U1594="Defaut GE &amp; POWER Cabinet","IHS",
U1594="Sharing","Partners",
U1594="Sites strategiques &amp; DataCenter","SST &amp; DC",
U1594="Exclu","Exclu",
U1594="SAT","SAT",
U1594="SPARE-ISSUE","SPARE-ISSUE",
U1594="Fiber CAmtel","TRANS_FO_CAMTEL",
U1594="Fiber AOF","Fiber AOF",
U1594="Projet OCM (HUAWEI)","TRAVAUX-HUAWEI",
U1594="Projet OCM (NOKIA)","TRAVAUX-NOKIA",
U1594="ACCESS-ISSUE","ACCESS-ISSUE",
U1594="Projet OCM (ZTE, NOKIA, autres projets)","TRAVAUX OCM",
U1594="No root CAuse","No root cause",
U1594="ODU HS","PDH",
U1594="IP &amp; VLAN","PDH",
U1594="Warehouse HUAWEI","SPARE-ISSUE",
U1594="SPARE-HS","SPARE-ISSUE",
U1594="Power Telco","BSS",U1594="no impacts","no impacts"
),"")</f>
        <v>No root cause</v>
      </c>
      <c r="T1594" s="41" t="str" cm="1">
        <f t="array" ref="T1594">IFERROR(_xlfn.IFS(
U1594="MPR ISSUE","TX ISSUE",
U1594="BSS Hardware Issue","RAN ISSUE",
U1594="Sites strategiques, MLL, Pylone, etc.","ENVTECH",
U1594="AKTIVCO DEFAUT GE &amp; POWER Cabinet","POWER ISSUE",
U1594="AKTIVCO Coupure ENEO &amp; Baisse de tension","POWER ISSUE",
U1594="Coupure ENEO &amp; Baisse de tension","POWER ISSUE",
U1594="Defaut GE &amp; POWER Cabinet","POWER ISSUE",
U1594="Sharing","POWER ISSUE",
U1594="Sites strategiques &amp; DataCenter","POWER ISSUE",
U1594="Exclu","Exclu",
U1594="SAT","TX ISSUE",
U1594="SPARE-ISSUE","SPARE-ISSUE",
U1594="Fiber CAmtel","TX ISSUE",
U1594="Fiber AOF","TX ISSUE",
U1594="Projet OCM (HUAWEI)","TRAVAUX-HUAWEI",
U1594="Projet OCM (NOKIA)","TRAVAUX -NOKIA",
U1594="ACCESS-ISSUE","ACCESS-ISSUE",
U1594="Projet OCM (ZTE, NOKIA, autres projets)","TRAVAUX OCM",
U1594="No root CAuse","No root cause",
U1594="ODU HS","TX ISSUE",
U1594="IP &amp; VLAN","TX ISSUE",
U1594="Warehouse HUAWEI","SPARE-ISSUE",
U1594="SPARE-HS","SPARE-ISSUE",
U1594="Power Telco","RAN ISSUE",U1594="no impacts","no impacts"
),"")</f>
        <v>No root cause</v>
      </c>
      <c r="U1594" s="68" t="s">
        <v>5691</v>
      </c>
      <c r="V1594" s="41" t="str" cm="1">
        <f t="array" ref="V1594">IFERROR(_xlfn.IFS(
U1594="MPR ISSUE","ACTIVE",
U1594="BSS Hardware Issue","ACTIVE",
U1594="Sites strategiques, MLL, Pylone, etc.","PASSIVE",
U1594="AKTIVCO DEFAUT GE &amp; POWER Cabinet","PASSIVE",
U1594="AKTIVCO Coupure ENEO &amp; Baisse de tension","PASSIVE",
U1594="Coupure ENEO &amp; Baisse de tension","PASSIVE",
U1594="Defaut GE &amp; POWER Cabinet","PASSIVE",
U1594="Sharing","PASSIVE",
U1594="Sites strategiques &amp; DataCenter","PASSIVE",
U1594="Exclu","Exclu",
U1594="SAT","ACTIVE",
U1594="SPARE-ISSUE","SPARE-ISSUE",
U1594="Fiber CAmtel","ACTIVE",
U1594="Fiber AOF","ACTIVE",
U1594="Projet OCM (HUAWEI)","PLANNED WORKS",
U1594="Projet OCM (NOKIA)","PLANNED WORKS",
U1594="ACCESS-ISSUE","ACCESS-ISSUE",
U1594="Projet OCM (ZTE, NOKIA, autres projets)","PLANNED WORKS",
U1594="No root CAuse","No root cause",
U1594="ODU HS","ACTIVE",
U1594="IP &amp; VLAN","ACTIVE",
U1594="Warehouse HUAWEI","SPARE-ISSUE",
U1594="SPARE-HS","SPARE-ISSUE",
U1594="Power Telco","ACTIVE", U1594="no impacts","no impacts"
),"")</f>
        <v>No root cause</v>
      </c>
      <c r="W1594" s="113"/>
      <c r="X1594" s="113"/>
      <c r="Y1594" s="113"/>
      <c r="Z1594" s="113"/>
      <c r="AA1594" s="113"/>
      <c r="AB1594" s="17" t="s">
        <v>5465</v>
      </c>
      <c r="AC1594" s="17" t="str">
        <f>_xlfn.XLOOKUP(B1594,'INCIDENT-04-27-2026'!E:E,'INCIDENT-04-27-2026'!F:F,"")</f>
        <v/>
      </c>
      <c r="AD1594" s="9"/>
      <c r="AE1594" s="7" t="s">
        <v>5465</v>
      </c>
      <c r="AF1594" s="6" t="str">
        <f>_xlfn.XLOOKUP(B1594,'[13]Input_27-04'!$B:$B,'[13]Input_27-04'!$M:$M,"")</f>
        <v/>
      </c>
      <c r="AG1594" s="7"/>
      <c r="AH1594" s="3"/>
      <c r="AI1594" s="18" t="str">
        <f>_xlfn.XLOOKUP(B1594,'[3]Cells Huawei 27042026 10h'!$B:$B,'[3]Cells Huawei 27042026 10h'!$T:$T,"")</f>
        <v/>
      </c>
      <c r="AJ1594" s="18" t="str">
        <f>_xlfn.XLOOKUP(B1594,'[3]Cells Huawei 27042026 15h'!$B:$B,'[3]Cells Huawei 27042026 15h'!$T:$T,"")</f>
        <v/>
      </c>
      <c r="AK1594" s="18" t="str">
        <f>_xlfn.XLOOKUP(B1594,'[4]cells down 27042026 11h28'!$B:$B,'[4]cells down 27042026 11h28'!$R:$R,"")</f>
        <v/>
      </c>
      <c r="AL1594" s="18" t="str">
        <f>_xlfn.XLOOKUP(B1594,'[4]cells down 27042026 18h01'!$B:$B,'[4]cells down 27042026 18h01'!$R:$R,"")</f>
        <v/>
      </c>
      <c r="AM1594" s="18" t="str">
        <f>_xlfn.XLOOKUP(B1594,'[5]cell downs 27042026 11h'!$B:$B,'[5]cell downs 27042026 11h'!$R:$R,"")</f>
        <v/>
      </c>
      <c r="AN1594" s="18" t="str">
        <f>_xlfn.XLOOKUP(B1594,'[5]cell downs 27042026 17h40'!$B:$B,'[5]cell downs 27042026 17h40'!$R:$R,"")</f>
        <v/>
      </c>
      <c r="AO1594" s="18" t="str">
        <f>_xlfn.XLOOKUP(B1594,'[6]ALL SITES DOWN'!$D:$D,'[6]ALL SITES DOWN'!$J:$J,"")</f>
        <v/>
      </c>
      <c r="AP1594" s="18" t="str">
        <f>_xlfn.XLOOKUP(B1594,'[7]ALL SITES DOWN'!$D:$D,'[7]ALL SITES DOWN'!$J:$J,"")</f>
        <v/>
      </c>
      <c r="AQ1594" s="9" t="str">
        <f>_xlfn.XLOOKUP(B1594,[8]sheet1!$AC:$AC,[8]sheet1!$AF:$AF,"")</f>
        <v/>
      </c>
      <c r="AR1594" s="14"/>
      <c r="AS1594" s="14" t="s">
        <v>5465</v>
      </c>
      <c r="AT1594" s="14" t="str">
        <f>_xlfn.XLOOKUP(B1594,'[9]cell downs 18042026 17h'!$B:$B,'[9]cell downs 18042026 17h'!$B:$B,"")</f>
        <v/>
      </c>
      <c r="AU1594" s="14" t="str">
        <f>_xlfn.XLOOKUP(B1594,'[10]Cells Huawei 19042026 15h'!$B:$B,'[10]Cells Huawei 19042026 15h'!$B:$B,"")</f>
        <v/>
      </c>
      <c r="AV1594" s="9" t="str">
        <f>_xlfn.XLOOKUP(B1594,'[11]cells down 19042026 9H40'!$B:$B,'[11]cells down 19042026 9H40'!$B:$B,"")</f>
        <v/>
      </c>
    </row>
    <row r="1595" spans="1:48" hidden="1" x14ac:dyDescent="0.3">
      <c r="A1595" s="1" t="s">
        <v>2461</v>
      </c>
      <c r="B1595" s="1" t="s">
        <v>2462</v>
      </c>
      <c r="C1595" s="3" t="str">
        <f>_xlfn.XLOOKUP(B1595,'[1]daily break down'!$D:$D,'[1]daily break down'!$E:$E,"")</f>
        <v>LITTORAL</v>
      </c>
      <c r="D1595" s="1" t="s">
        <v>11</v>
      </c>
      <c r="E1595" s="1" t="s">
        <v>96</v>
      </c>
      <c r="F1595" s="3" t="s">
        <v>31</v>
      </c>
      <c r="G1595" s="1" t="s">
        <v>2463</v>
      </c>
      <c r="H1595" s="29" t="str">
        <f>_xlfn.XLOOKUP(B1595,[2]CALCULATION!$B:$B,[2]CALCULATION!$H:$H,"")</f>
        <v>ZTE</v>
      </c>
      <c r="I1595" s="26">
        <v>0</v>
      </c>
      <c r="J1595" s="26">
        <v>0</v>
      </c>
      <c r="K1595" s="26">
        <v>0</v>
      </c>
      <c r="L1595" s="26">
        <v>0</v>
      </c>
      <c r="M1595" s="26">
        <v>0</v>
      </c>
      <c r="N1595" s="26">
        <v>0</v>
      </c>
      <c r="O1595" s="26">
        <v>0</v>
      </c>
      <c r="P1595" s="114" t="s">
        <v>6364</v>
      </c>
      <c r="Q1595" s="42" t="s">
        <v>5538</v>
      </c>
      <c r="R1595" s="42"/>
      <c r="S1595" s="41" t="str" cm="1">
        <f t="array" ref="S1595">IFERROR(_xlfn.IFS(
U1595="MPR ISSUE","PDH",
U1595="BSS Hardware Issue","BSS",
U1595="Sites strategiques, MLL, Pylone, etc.","ENVTECH",
U1595="AKTIVCO DEFAUT GE &amp; POWER Cabinet","AKTIVCO",
U1595="AKTIVCO Coupure ENEO &amp; Baisse de tension","AKTIVCO GRID ONLY",
U1595="Coupure ENEO &amp; Baisse de tension","IHS GRID ONLY",
U1595="Defaut GE &amp; POWER Cabinet","IHS",
U1595="Sharing","Partners",
U1595="Sites strategiques &amp; DataCenter","SST &amp; DC",
U1595="Exclu","Exclu",
U1595="SAT","SAT",
U1595="SPARE-ISSUE","SPARE-ISSUE",
U1595="Fiber CAmtel","TRANS_FO_CAMTEL",
U1595="Fiber AOF","Fiber AOF",
U1595="Projet OCM (HUAWEI)","TRAVAUX-HUAWEI",
U1595="Projet OCM (NOKIA)","TRAVAUX-NOKIA",
U1595="ACCESS-ISSUE","ACCESS-ISSUE",
U1595="Projet OCM (ZTE, NOKIA, autres projets)","TRAVAUX OCM",
U1595="No root CAuse","No root cause",
U1595="ODU HS","PDH",
U1595="IP &amp; VLAN","PDH",
U1595="Warehouse HUAWEI","SPARE-ISSUE",
U1595="SPARE-HS","SPARE-ISSUE",
U1595="Power Telco","BSS",U1595="no impacts","no impacts"
),"")</f>
        <v>No root cause</v>
      </c>
      <c r="T1595" s="41" t="str" cm="1">
        <f t="array" ref="T1595">IFERROR(_xlfn.IFS(
U1595="MPR ISSUE","TX ISSUE",
U1595="BSS Hardware Issue","RAN ISSUE",
U1595="Sites strategiques, MLL, Pylone, etc.","ENVTECH",
U1595="AKTIVCO DEFAUT GE &amp; POWER Cabinet","POWER ISSUE",
U1595="AKTIVCO Coupure ENEO &amp; Baisse de tension","POWER ISSUE",
U1595="Coupure ENEO &amp; Baisse de tension","POWER ISSUE",
U1595="Defaut GE &amp; POWER Cabinet","POWER ISSUE",
U1595="Sharing","POWER ISSUE",
U1595="Sites strategiques &amp; DataCenter","POWER ISSUE",
U1595="Exclu","Exclu",
U1595="SAT","TX ISSUE",
U1595="SPARE-ISSUE","SPARE-ISSUE",
U1595="Fiber CAmtel","TX ISSUE",
U1595="Fiber AOF","TX ISSUE",
U1595="Projet OCM (HUAWEI)","TRAVAUX-HUAWEI",
U1595="Projet OCM (NOKIA)","TRAVAUX -NOKIA",
U1595="ACCESS-ISSUE","ACCESS-ISSUE",
U1595="Projet OCM (ZTE, NOKIA, autres projets)","TRAVAUX OCM",
U1595="No root CAuse","No root cause",
U1595="ODU HS","TX ISSUE",
U1595="IP &amp; VLAN","TX ISSUE",
U1595="Warehouse HUAWEI","SPARE-ISSUE",
U1595="SPARE-HS","SPARE-ISSUE",
U1595="Power Telco","RAN ISSUE",U1595="no impacts","no impacts"
),"")</f>
        <v>No root cause</v>
      </c>
      <c r="U1595" s="68" t="s">
        <v>5691</v>
      </c>
      <c r="V1595" s="41" t="str" cm="1">
        <f t="array" ref="V1595">IFERROR(_xlfn.IFS(
U1595="MPR ISSUE","ACTIVE",
U1595="BSS Hardware Issue","ACTIVE",
U1595="Sites strategiques, MLL, Pylone, etc.","PASSIVE",
U1595="AKTIVCO DEFAUT GE &amp; POWER Cabinet","PASSIVE",
U1595="AKTIVCO Coupure ENEO &amp; Baisse de tension","PASSIVE",
U1595="Coupure ENEO &amp; Baisse de tension","PASSIVE",
U1595="Defaut GE &amp; POWER Cabinet","PASSIVE",
U1595="Sharing","PASSIVE",
U1595="Sites strategiques &amp; DataCenter","PASSIVE",
U1595="Exclu","Exclu",
U1595="SAT","ACTIVE",
U1595="SPARE-ISSUE","SPARE-ISSUE",
U1595="Fiber CAmtel","ACTIVE",
U1595="Fiber AOF","ACTIVE",
U1595="Projet OCM (HUAWEI)","PLANNED WORKS",
U1595="Projet OCM (NOKIA)","PLANNED WORKS",
U1595="ACCESS-ISSUE","ACCESS-ISSUE",
U1595="Projet OCM (ZTE, NOKIA, autres projets)","PLANNED WORKS",
U1595="No root CAuse","No root cause",
U1595="ODU HS","ACTIVE",
U1595="IP &amp; VLAN","ACTIVE",
U1595="Warehouse HUAWEI","SPARE-ISSUE",
U1595="SPARE-HS","SPARE-ISSUE",
U1595="Power Telco","ACTIVE", U1595="no impacts","no impacts"
),"")</f>
        <v>No root cause</v>
      </c>
      <c r="W1595" s="113"/>
      <c r="X1595" s="113"/>
      <c r="Y1595" s="113"/>
      <c r="Z1595" s="113"/>
      <c r="AA1595" s="113"/>
      <c r="AB1595" s="17" t="s">
        <v>5465</v>
      </c>
      <c r="AC1595" s="17" t="str">
        <f>_xlfn.XLOOKUP(B1595,'INCIDENT-04-27-2026'!E:E,'INCIDENT-04-27-2026'!F:F,"")</f>
        <v/>
      </c>
      <c r="AD1595" s="9"/>
      <c r="AE1595" s="7" t="s">
        <v>5465</v>
      </c>
      <c r="AF1595" s="6" t="str">
        <f>_xlfn.XLOOKUP(B1595,'[13]Input_27-04'!$B:$B,'[13]Input_27-04'!$M:$M,"")</f>
        <v/>
      </c>
      <c r="AG1595" s="7"/>
      <c r="AH1595" s="3"/>
      <c r="AI1595" s="18" t="str">
        <f>_xlfn.XLOOKUP(B1595,'[3]Cells Huawei 27042026 10h'!$B:$B,'[3]Cells Huawei 27042026 10h'!$T:$T,"")</f>
        <v/>
      </c>
      <c r="AJ1595" s="18" t="str">
        <f>_xlfn.XLOOKUP(B1595,'[3]Cells Huawei 27042026 15h'!$B:$B,'[3]Cells Huawei 27042026 15h'!$T:$T,"")</f>
        <v/>
      </c>
      <c r="AK1595" s="18" t="str">
        <f>_xlfn.XLOOKUP(B1595,'[4]cells down 27042026 11h28'!$B:$B,'[4]cells down 27042026 11h28'!$R:$R,"")</f>
        <v/>
      </c>
      <c r="AL1595" s="18" t="str">
        <f>_xlfn.XLOOKUP(B1595,'[4]cells down 27042026 18h01'!$B:$B,'[4]cells down 27042026 18h01'!$R:$R,"")</f>
        <v/>
      </c>
      <c r="AM1595" s="18" t="str">
        <f>_xlfn.XLOOKUP(B1595,'[5]cell downs 27042026 11h'!$B:$B,'[5]cell downs 27042026 11h'!$R:$R,"")</f>
        <v/>
      </c>
      <c r="AN1595" s="18" t="str">
        <f>_xlfn.XLOOKUP(B1595,'[5]cell downs 27042026 17h40'!$B:$B,'[5]cell downs 27042026 17h40'!$R:$R,"")</f>
        <v/>
      </c>
      <c r="AO1595" s="18" t="str">
        <f>_xlfn.XLOOKUP(B1595,'[6]ALL SITES DOWN'!$D:$D,'[6]ALL SITES DOWN'!$J:$J,"")</f>
        <v/>
      </c>
      <c r="AP1595" s="18" t="str">
        <f>_xlfn.XLOOKUP(B1595,'[7]ALL SITES DOWN'!$D:$D,'[7]ALL SITES DOWN'!$J:$J,"")</f>
        <v/>
      </c>
      <c r="AQ1595" s="9" t="str">
        <f>_xlfn.XLOOKUP(B1595,[8]sheet1!$AC:$AC,[8]sheet1!$AF:$AF,"")</f>
        <v/>
      </c>
      <c r="AR1595" s="14"/>
      <c r="AS1595" s="14" t="s">
        <v>5465</v>
      </c>
      <c r="AT1595" s="14" t="str">
        <f>_xlfn.XLOOKUP(B1595,'[9]cell downs 18042026 17h'!$B:$B,'[9]cell downs 18042026 17h'!$B:$B,"")</f>
        <v/>
      </c>
      <c r="AU1595" s="14" t="str">
        <f>_xlfn.XLOOKUP(B1595,'[10]Cells Huawei 19042026 15h'!$B:$B,'[10]Cells Huawei 19042026 15h'!$B:$B,"")</f>
        <v/>
      </c>
      <c r="AV1595" s="9" t="str">
        <f>_xlfn.XLOOKUP(B1595,'[11]cells down 19042026 9H40'!$B:$B,'[11]cells down 19042026 9H40'!$B:$B,"")</f>
        <v/>
      </c>
    </row>
    <row r="1596" spans="1:48" hidden="1" x14ac:dyDescent="0.3">
      <c r="A1596" s="1" t="s">
        <v>2117</v>
      </c>
      <c r="B1596" s="8" t="s">
        <v>2118</v>
      </c>
      <c r="C1596" s="3" t="str">
        <f>_xlfn.XLOOKUP(B1596,'[1]daily break down'!$D:$D,'[1]daily break down'!$E:$E,"")</f>
        <v>Yaounde</v>
      </c>
      <c r="D1596" s="1" t="s">
        <v>11</v>
      </c>
      <c r="E1596" s="1" t="s">
        <v>145</v>
      </c>
      <c r="F1596" s="3" t="s">
        <v>37</v>
      </c>
      <c r="G1596" s="1" t="s">
        <v>38</v>
      </c>
      <c r="H1596" s="29" t="str">
        <f>_xlfn.XLOOKUP(B1596,[2]CALCULATION!$B:$B,[2]CALCULATION!$H:$H,"")</f>
        <v>ZTE</v>
      </c>
      <c r="I1596" s="26">
        <v>0</v>
      </c>
      <c r="J1596" s="26">
        <v>1.3671122582633486</v>
      </c>
      <c r="K1596" s="26">
        <v>1.1793088835811694</v>
      </c>
      <c r="L1596" s="26">
        <v>0</v>
      </c>
      <c r="M1596" s="26">
        <v>0</v>
      </c>
      <c r="N1596" s="26">
        <v>0</v>
      </c>
      <c r="O1596" s="26">
        <v>0</v>
      </c>
      <c r="P1596" s="114" t="s">
        <v>6364</v>
      </c>
      <c r="Q1596" s="42" t="s">
        <v>5538</v>
      </c>
      <c r="R1596" s="42"/>
      <c r="S1596" s="41" t="str" cm="1">
        <f t="array" ref="S1596">IFERROR(_xlfn.IFS(
U1596="MPR ISSUE","PDH",
U1596="BSS Hardware Issue","BSS",
U1596="Sites strategiques, MLL, Pylone, etc.","ENVTECH",
U1596="AKTIVCO DEFAUT GE &amp; POWER Cabinet","AKTIVCO",
U1596="AKTIVCO Coupure ENEO &amp; Baisse de tension","AKTIVCO GRID ONLY",
U1596="Coupure ENEO &amp; Baisse de tension","IHS GRID ONLY",
U1596="Defaut GE &amp; POWER Cabinet","IHS",
U1596="Sharing","Partners",
U1596="Sites strategiques &amp; DataCenter","SST &amp; DC",
U1596="Exclu","Exclu",
U1596="SAT","SAT",
U1596="SPARE-ISSUE","SPARE-ISSUE",
U1596="Fiber CAmtel","TRANS_FO_CAMTEL",
U1596="Fiber AOF","Fiber AOF",
U1596="Projet OCM (HUAWEI)","TRAVAUX-HUAWEI",
U1596="Projet OCM (NOKIA)","TRAVAUX-NOKIA",
U1596="ACCESS-ISSUE","ACCESS-ISSUE",
U1596="Projet OCM (ZTE, NOKIA, autres projets)","TRAVAUX OCM",
U1596="No root CAuse","No root cause",
U1596="ODU HS","PDH",
U1596="IP &amp; VLAN","PDH",
U1596="Warehouse HUAWEI","SPARE-ISSUE",
U1596="SPARE-HS","SPARE-ISSUE",
U1596="Power Telco","BSS",U1596="no impacts","no impacts"
),"")</f>
        <v>No root cause</v>
      </c>
      <c r="T1596" s="41" t="str" cm="1">
        <f t="array" ref="T1596">IFERROR(_xlfn.IFS(
U1596="MPR ISSUE","TX ISSUE",
U1596="BSS Hardware Issue","RAN ISSUE",
U1596="Sites strategiques, MLL, Pylone, etc.","ENVTECH",
U1596="AKTIVCO DEFAUT GE &amp; POWER Cabinet","POWER ISSUE",
U1596="AKTIVCO Coupure ENEO &amp; Baisse de tension","POWER ISSUE",
U1596="Coupure ENEO &amp; Baisse de tension","POWER ISSUE",
U1596="Defaut GE &amp; POWER Cabinet","POWER ISSUE",
U1596="Sharing","POWER ISSUE",
U1596="Sites strategiques &amp; DataCenter","POWER ISSUE",
U1596="Exclu","Exclu",
U1596="SAT","TX ISSUE",
U1596="SPARE-ISSUE","SPARE-ISSUE",
U1596="Fiber CAmtel","TX ISSUE",
U1596="Fiber AOF","TX ISSUE",
U1596="Projet OCM (HUAWEI)","TRAVAUX-HUAWEI",
U1596="Projet OCM (NOKIA)","TRAVAUX -NOKIA",
U1596="ACCESS-ISSUE","ACCESS-ISSUE",
U1596="Projet OCM (ZTE, NOKIA, autres projets)","TRAVAUX OCM",
U1596="No root CAuse","No root cause",
U1596="ODU HS","TX ISSUE",
U1596="IP &amp; VLAN","TX ISSUE",
U1596="Warehouse HUAWEI","SPARE-ISSUE",
U1596="SPARE-HS","SPARE-ISSUE",
U1596="Power Telco","RAN ISSUE",U1596="no impacts","no impacts"
),"")</f>
        <v>No root cause</v>
      </c>
      <c r="U1596" s="68" t="s">
        <v>5691</v>
      </c>
      <c r="V1596" s="41" t="str" cm="1">
        <f t="array" ref="V1596">IFERROR(_xlfn.IFS(
U1596="MPR ISSUE","ACTIVE",
U1596="BSS Hardware Issue","ACTIVE",
U1596="Sites strategiques, MLL, Pylone, etc.","PASSIVE",
U1596="AKTIVCO DEFAUT GE &amp; POWER Cabinet","PASSIVE",
U1596="AKTIVCO Coupure ENEO &amp; Baisse de tension","PASSIVE",
U1596="Coupure ENEO &amp; Baisse de tension","PASSIVE",
U1596="Defaut GE &amp; POWER Cabinet","PASSIVE",
U1596="Sharing","PASSIVE",
U1596="Sites strategiques &amp; DataCenter","PASSIVE",
U1596="Exclu","Exclu",
U1596="SAT","ACTIVE",
U1596="SPARE-ISSUE","SPARE-ISSUE",
U1596="Fiber CAmtel","ACTIVE",
U1596="Fiber AOF","ACTIVE",
U1596="Projet OCM (HUAWEI)","PLANNED WORKS",
U1596="Projet OCM (NOKIA)","PLANNED WORKS",
U1596="ACCESS-ISSUE","ACCESS-ISSUE",
U1596="Projet OCM (ZTE, NOKIA, autres projets)","PLANNED WORKS",
U1596="No root CAuse","No root cause",
U1596="ODU HS","ACTIVE",
U1596="IP &amp; VLAN","ACTIVE",
U1596="Warehouse HUAWEI","SPARE-ISSUE",
U1596="SPARE-HS","SPARE-ISSUE",
U1596="Power Telco","ACTIVE", U1596="no impacts","no impacts"
),"")</f>
        <v>No root cause</v>
      </c>
      <c r="W1596" s="113"/>
      <c r="X1596" s="113"/>
      <c r="Y1596" s="113"/>
      <c r="Z1596" s="113"/>
      <c r="AA1596" s="113"/>
      <c r="AB1596" s="17" t="s">
        <v>5465</v>
      </c>
      <c r="AC1596" s="17" t="str">
        <f>_xlfn.XLOOKUP(B1596,'INCIDENT-04-27-2026'!E:E,'INCIDENT-04-27-2026'!F:F,"")</f>
        <v/>
      </c>
      <c r="AD1596" s="9"/>
      <c r="AE1596" s="7" t="s">
        <v>5465</v>
      </c>
      <c r="AF1596" s="6" t="str">
        <f>_xlfn.XLOOKUP(B1596,'[13]Input_27-04'!$B:$B,'[13]Input_27-04'!$M:$M,"")</f>
        <v/>
      </c>
      <c r="AG1596" s="7"/>
      <c r="AH1596" s="3"/>
      <c r="AI1596" s="18" t="str">
        <f>_xlfn.XLOOKUP(B1596,'[3]Cells Huawei 27042026 10h'!$B:$B,'[3]Cells Huawei 27042026 10h'!$T:$T,"")</f>
        <v/>
      </c>
      <c r="AJ1596" s="18" t="str">
        <f>_xlfn.XLOOKUP(B1596,'[3]Cells Huawei 27042026 15h'!$B:$B,'[3]Cells Huawei 27042026 15h'!$T:$T,"")</f>
        <v/>
      </c>
      <c r="AK1596" s="18" t="str">
        <f>_xlfn.XLOOKUP(B1596,'[4]cells down 27042026 11h28'!$B:$B,'[4]cells down 27042026 11h28'!$R:$R,"")</f>
        <v/>
      </c>
      <c r="AL1596" s="18" t="str">
        <f>_xlfn.XLOOKUP(B1596,'[4]cells down 27042026 18h01'!$B:$B,'[4]cells down 27042026 18h01'!$R:$R,"")</f>
        <v/>
      </c>
      <c r="AM1596" s="18" t="str">
        <f>_xlfn.XLOOKUP(B1596,'[5]cell downs 27042026 11h'!$B:$B,'[5]cell downs 27042026 11h'!$R:$R,"")</f>
        <v/>
      </c>
      <c r="AN1596" s="18" t="str">
        <f>_xlfn.XLOOKUP(B1596,'[5]cell downs 27042026 17h40'!$B:$B,'[5]cell downs 27042026 17h40'!$R:$R,"")</f>
        <v/>
      </c>
      <c r="AO1596" s="18" t="str">
        <f>_xlfn.XLOOKUP(B1596,'[6]ALL SITES DOWN'!$D:$D,'[6]ALL SITES DOWN'!$J:$J,"")</f>
        <v/>
      </c>
      <c r="AP1596" s="18" t="str">
        <f>_xlfn.XLOOKUP(B1596,'[7]ALL SITES DOWN'!$D:$D,'[7]ALL SITES DOWN'!$J:$J,"")</f>
        <v/>
      </c>
      <c r="AQ1596" s="9" t="str">
        <f>_xlfn.XLOOKUP(B1596,[8]sheet1!$AC:$AC,[8]sheet1!$AF:$AF,"")</f>
        <v/>
      </c>
      <c r="AR1596" s="14"/>
      <c r="AS1596" s="14" t="s">
        <v>5465</v>
      </c>
      <c r="AT1596" s="14" t="str">
        <f>_xlfn.XLOOKUP(B1596,'[9]cell downs 18042026 17h'!$B:$B,'[9]cell downs 18042026 17h'!$B:$B,"")</f>
        <v/>
      </c>
      <c r="AU1596" s="14" t="str">
        <f>_xlfn.XLOOKUP(B1596,'[10]Cells Huawei 19042026 15h'!$B:$B,'[10]Cells Huawei 19042026 15h'!$B:$B,"")</f>
        <v/>
      </c>
      <c r="AV1596" s="9" t="str">
        <f>_xlfn.XLOOKUP(B1596,'[11]cells down 19042026 9H40'!$B:$B,'[11]cells down 19042026 9H40'!$B:$B,"")</f>
        <v/>
      </c>
    </row>
    <row r="1597" spans="1:48" hidden="1" x14ac:dyDescent="0.3">
      <c r="A1597" s="1" t="s">
        <v>4763</v>
      </c>
      <c r="B1597" s="8" t="s">
        <v>4764</v>
      </c>
      <c r="C1597" s="3" t="str">
        <f>_xlfn.XLOOKUP(B1597,'[1]daily break down'!$D:$D,'[1]daily break down'!$E:$E,"")</f>
        <v>SUD-OUEST</v>
      </c>
      <c r="D1597" s="1" t="s">
        <v>11</v>
      </c>
      <c r="E1597" s="1"/>
      <c r="F1597" s="3" t="s">
        <v>13</v>
      </c>
      <c r="G1597" s="1" t="s">
        <v>63</v>
      </c>
      <c r="H1597" s="27" t="str">
        <f>_xlfn.XLOOKUP(B1597,[2]CALCULATION!$B:$B,[2]CALCULATION!$H:$H,"")</f>
        <v>Huawei</v>
      </c>
      <c r="I1597" s="26">
        <v>0</v>
      </c>
      <c r="J1597" s="26">
        <v>0</v>
      </c>
      <c r="K1597" s="26">
        <v>0</v>
      </c>
      <c r="L1597" s="26">
        <v>9.2763809344439583</v>
      </c>
      <c r="M1597" s="26">
        <v>0</v>
      </c>
      <c r="N1597" s="26">
        <v>0</v>
      </c>
      <c r="O1597" s="26">
        <v>0</v>
      </c>
      <c r="P1597" s="114" t="s">
        <v>6364</v>
      </c>
      <c r="Q1597" s="42" t="s">
        <v>5538</v>
      </c>
      <c r="R1597" s="42"/>
      <c r="S1597" s="41" t="str" cm="1">
        <f t="array" ref="S1597">IFERROR(_xlfn.IFS(
U1597="MPR ISSUE","PDH",
U1597="BSS Hardware Issue","BSS",
U1597="Sites strategiques, MLL, Pylone, etc.","ENVTECH",
U1597="AKTIVCO DEFAUT GE &amp; POWER Cabinet","AKTIVCO",
U1597="AKTIVCO Coupure ENEO &amp; Baisse de tension","AKTIVCO GRID ONLY",
U1597="Coupure ENEO &amp; Baisse de tension","IHS GRID ONLY",
U1597="Defaut GE &amp; POWER Cabinet","IHS",
U1597="Sharing","Partners",
U1597="Sites strategiques &amp; DataCenter","SST &amp; DC",
U1597="Exclu","Exclu",
U1597="SAT","SAT",
U1597="SPARE-ISSUE","SPARE-ISSUE",
U1597="Fiber CAmtel","TRANS_FO_CAMTEL",
U1597="Fiber AOF","Fiber AOF",
U1597="Projet OCM (HUAWEI)","TRAVAUX-HUAWEI",
U1597="Projet OCM (NOKIA)","TRAVAUX-NOKIA",
U1597="ACCESS-ISSUE","ACCESS-ISSUE",
U1597="Projet OCM (ZTE, NOKIA, autres projets)","TRAVAUX OCM",
U1597="No root CAuse","No root cause",
U1597="ODU HS","PDH",
U1597="IP &amp; VLAN","PDH",
U1597="Warehouse HUAWEI","SPARE-ISSUE",
U1597="SPARE-HS","SPARE-ISSUE",
U1597="Power Telco","BSS",U1597="no impacts","no impacts"
),"")</f>
        <v>No root cause</v>
      </c>
      <c r="T1597" s="41" t="str" cm="1">
        <f t="array" ref="T1597">IFERROR(_xlfn.IFS(
U1597="MPR ISSUE","TX ISSUE",
U1597="BSS Hardware Issue","RAN ISSUE",
U1597="Sites strategiques, MLL, Pylone, etc.","ENVTECH",
U1597="AKTIVCO DEFAUT GE &amp; POWER Cabinet","POWER ISSUE",
U1597="AKTIVCO Coupure ENEO &amp; Baisse de tension","POWER ISSUE",
U1597="Coupure ENEO &amp; Baisse de tension","POWER ISSUE",
U1597="Defaut GE &amp; POWER Cabinet","POWER ISSUE",
U1597="Sharing","POWER ISSUE",
U1597="Sites strategiques &amp; DataCenter","POWER ISSUE",
U1597="Exclu","Exclu",
U1597="SAT","TX ISSUE",
U1597="SPARE-ISSUE","SPARE-ISSUE",
U1597="Fiber CAmtel","TX ISSUE",
U1597="Fiber AOF","TX ISSUE",
U1597="Projet OCM (HUAWEI)","TRAVAUX-HUAWEI",
U1597="Projet OCM (NOKIA)","TRAVAUX -NOKIA",
U1597="ACCESS-ISSUE","ACCESS-ISSUE",
U1597="Projet OCM (ZTE, NOKIA, autres projets)","TRAVAUX OCM",
U1597="No root CAuse","No root cause",
U1597="ODU HS","TX ISSUE",
U1597="IP &amp; VLAN","TX ISSUE",
U1597="Warehouse HUAWEI","SPARE-ISSUE",
U1597="SPARE-HS","SPARE-ISSUE",
U1597="Power Telco","RAN ISSUE",U1597="no impacts","no impacts"
),"")</f>
        <v>No root cause</v>
      </c>
      <c r="U1597" s="68" t="s">
        <v>5691</v>
      </c>
      <c r="V1597" s="41" t="str" cm="1">
        <f t="array" ref="V1597">IFERROR(_xlfn.IFS(
U1597="MPR ISSUE","ACTIVE",
U1597="BSS Hardware Issue","ACTIVE",
U1597="Sites strategiques, MLL, Pylone, etc.","PASSIVE",
U1597="AKTIVCO DEFAUT GE &amp; POWER Cabinet","PASSIVE",
U1597="AKTIVCO Coupure ENEO &amp; Baisse de tension","PASSIVE",
U1597="Coupure ENEO &amp; Baisse de tension","PASSIVE",
U1597="Defaut GE &amp; POWER Cabinet","PASSIVE",
U1597="Sharing","PASSIVE",
U1597="Sites strategiques &amp; DataCenter","PASSIVE",
U1597="Exclu","Exclu",
U1597="SAT","ACTIVE",
U1597="SPARE-ISSUE","SPARE-ISSUE",
U1597="Fiber CAmtel","ACTIVE",
U1597="Fiber AOF","ACTIVE",
U1597="Projet OCM (HUAWEI)","PLANNED WORKS",
U1597="Projet OCM (NOKIA)","PLANNED WORKS",
U1597="ACCESS-ISSUE","ACCESS-ISSUE",
U1597="Projet OCM (ZTE, NOKIA, autres projets)","PLANNED WORKS",
U1597="No root CAuse","No root cause",
U1597="ODU HS","ACTIVE",
U1597="IP &amp; VLAN","ACTIVE",
U1597="Warehouse HUAWEI","SPARE-ISSUE",
U1597="SPARE-HS","SPARE-ISSUE",
U1597="Power Telco","ACTIVE", U1597="no impacts","no impacts"
),"")</f>
        <v>No root cause</v>
      </c>
      <c r="W1597" s="113"/>
      <c r="X1597" s="113"/>
      <c r="Y1597" s="113"/>
      <c r="Z1597" s="113"/>
      <c r="AA1597" s="113"/>
      <c r="AB1597" s="17" t="s">
        <v>5465</v>
      </c>
      <c r="AC1597" s="17" t="str">
        <f>_xlfn.XLOOKUP(B1597,'INCIDENT-04-27-2026'!E:E,'INCIDENT-04-27-2026'!F:F,"")</f>
        <v/>
      </c>
      <c r="AD1597" s="9"/>
      <c r="AE1597" s="7" t="s">
        <v>5465</v>
      </c>
      <c r="AF1597" s="6" t="str">
        <f>_xlfn.XLOOKUP(B1597,'[13]Input_27-04'!$B:$B,'[13]Input_27-04'!$M:$M,"")</f>
        <v/>
      </c>
      <c r="AG1597" s="7"/>
      <c r="AH1597" s="3"/>
      <c r="AI1597" s="18" t="str">
        <f>_xlfn.XLOOKUP(B1597,'[3]Cells Huawei 27042026 10h'!$B:$B,'[3]Cells Huawei 27042026 10h'!$T:$T,"")</f>
        <v/>
      </c>
      <c r="AJ1597" s="18" t="str">
        <f>_xlfn.XLOOKUP(B1597,'[3]Cells Huawei 27042026 15h'!$B:$B,'[3]Cells Huawei 27042026 15h'!$T:$T,"")</f>
        <v/>
      </c>
      <c r="AK1597" s="18" t="str">
        <f>_xlfn.XLOOKUP(B1597,'[4]cells down 27042026 11h28'!$B:$B,'[4]cells down 27042026 11h28'!$R:$R,"")</f>
        <v/>
      </c>
      <c r="AL1597" s="18" t="str">
        <f>_xlfn.XLOOKUP(B1597,'[4]cells down 27042026 18h01'!$B:$B,'[4]cells down 27042026 18h01'!$R:$R,"")</f>
        <v/>
      </c>
      <c r="AM1597" s="18" t="str">
        <f>_xlfn.XLOOKUP(B1597,'[5]cell downs 27042026 11h'!$B:$B,'[5]cell downs 27042026 11h'!$R:$R,"")</f>
        <v/>
      </c>
      <c r="AN1597" s="18" t="str">
        <f>_xlfn.XLOOKUP(B1597,'[5]cell downs 27042026 17h40'!$B:$B,'[5]cell downs 27042026 17h40'!$R:$R,"")</f>
        <v/>
      </c>
      <c r="AO1597" s="18" t="str">
        <f>_xlfn.XLOOKUP(B1597,'[6]ALL SITES DOWN'!$D:$D,'[6]ALL SITES DOWN'!$J:$J,"")</f>
        <v/>
      </c>
      <c r="AP1597" s="18" t="str">
        <f>_xlfn.XLOOKUP(B1597,'[7]ALL SITES DOWN'!$D:$D,'[7]ALL SITES DOWN'!$J:$J,"")</f>
        <v/>
      </c>
      <c r="AQ1597" s="9" t="str">
        <f>_xlfn.XLOOKUP(B1597,[8]sheet1!$AC:$AC,[8]sheet1!$AF:$AF,"")</f>
        <v/>
      </c>
      <c r="AR1597" s="14"/>
      <c r="AS1597" s="14" t="s">
        <v>5465</v>
      </c>
      <c r="AT1597" s="14" t="str">
        <f>_xlfn.XLOOKUP(B1597,'[9]cell downs 18042026 17h'!$B:$B,'[9]cell downs 18042026 17h'!$B:$B,"")</f>
        <v/>
      </c>
      <c r="AU1597" s="14" t="str">
        <f>_xlfn.XLOOKUP(B1597,'[10]Cells Huawei 19042026 15h'!$B:$B,'[10]Cells Huawei 19042026 15h'!$B:$B,"")</f>
        <v/>
      </c>
      <c r="AV1597" s="9" t="str">
        <f>_xlfn.XLOOKUP(B1597,'[11]cells down 19042026 9H40'!$B:$B,'[11]cells down 19042026 9H40'!$B:$B,"")</f>
        <v/>
      </c>
    </row>
    <row r="1598" spans="1:48" hidden="1" x14ac:dyDescent="0.3">
      <c r="A1598" s="1" t="s">
        <v>3807</v>
      </c>
      <c r="B1598" s="8" t="s">
        <v>3808</v>
      </c>
      <c r="C1598" s="3" t="str">
        <f>_xlfn.XLOOKUP(B1598,'[1]daily break down'!$D:$D,'[1]daily break down'!$E:$E,"")</f>
        <v>EXTREME-NORD</v>
      </c>
      <c r="D1598" s="1" t="s">
        <v>11</v>
      </c>
      <c r="E1598" s="1" t="s">
        <v>237</v>
      </c>
      <c r="F1598" s="3" t="s">
        <v>55</v>
      </c>
      <c r="G1598" s="1" t="s">
        <v>3807</v>
      </c>
      <c r="H1598" s="27" t="str">
        <f>_xlfn.XLOOKUP(B1598,[2]CALCULATION!$B:$B,[2]CALCULATION!$H:$H,"")</f>
        <v>HUAWEI</v>
      </c>
      <c r="I1598" s="26">
        <v>0</v>
      </c>
      <c r="J1598" s="26">
        <v>0</v>
      </c>
      <c r="K1598" s="26">
        <v>0</v>
      </c>
      <c r="L1598" s="26">
        <v>0.49991724523660713</v>
      </c>
      <c r="M1598" s="26">
        <v>0</v>
      </c>
      <c r="N1598" s="26">
        <v>0</v>
      </c>
      <c r="O1598" s="26">
        <v>0</v>
      </c>
      <c r="P1598" s="114" t="s">
        <v>6364</v>
      </c>
      <c r="Q1598" s="42" t="s">
        <v>6353</v>
      </c>
      <c r="R1598" s="42"/>
      <c r="S1598" s="41" t="str" cm="1">
        <f t="array" ref="S1598">IFERROR(_xlfn.IFS(
U1598="MPR ISSUE","PDH",
U1598="BSS Hardware Issue","BSS",
U1598="Sites strategiques, MLL, Pylone, etc.","ENVTECH",
U1598="AKTIVCO DEFAUT GE &amp; POWER Cabinet","AKTIVCO",
U1598="AKTIVCO Coupure ENEO &amp; Baisse de tension","AKTIVCO GRID ONLY",
U1598="Coupure ENEO &amp; Baisse de tension","IHS GRID ONLY",
U1598="Defaut GE &amp; POWER Cabinet","IHS",
U1598="Sharing","Partners",
U1598="Sites strategiques &amp; DataCenter","SST &amp; DC",
U1598="Exclu","Exclu",
U1598="SAT","SAT",
U1598="SPARE-ISSUE","SPARE-ISSUE",
U1598="Fiber CAmtel","TRANS_FO_CAMTEL",
U1598="Fiber AOF","Fiber AOF",
U1598="Projet OCM (HUAWEI)","TRAVAUX-HUAWEI",
U1598="Projet OCM (NOKIA)","TRAVAUX-NOKIA",
U1598="ACCESS-ISSUE","ACCESS-ISSUE",
U1598="Projet OCM (ZTE, NOKIA, autres projets)","TRAVAUX OCM",
U1598="No root CAuse","No root cause",
U1598="ODU HS","PDH",
U1598="IP &amp; VLAN","PDH",
U1598="Warehouse HUAWEI","SPARE-ISSUE",
U1598="SPARE-HS","SPARE-ISSUE",
U1598="Power Telco","BSS",U1598="no impacts","no impacts"
),"")</f>
        <v/>
      </c>
      <c r="T1598" s="41" t="str" cm="1">
        <f t="array" ref="T1598">IFERROR(_xlfn.IFS(
U1598="MPR ISSUE","TX ISSUE",
U1598="BSS Hardware Issue","RAN ISSUE",
U1598="Sites strategiques, MLL, Pylone, etc.","ENVTECH",
U1598="AKTIVCO DEFAUT GE &amp; POWER Cabinet","POWER ISSUE",
U1598="AKTIVCO Coupure ENEO &amp; Baisse de tension","POWER ISSUE",
U1598="Coupure ENEO &amp; Baisse de tension","POWER ISSUE",
U1598="Defaut GE &amp; POWER Cabinet","POWER ISSUE",
U1598="Sharing","POWER ISSUE",
U1598="Sites strategiques &amp; DataCenter","POWER ISSUE",
U1598="Exclu","Exclu",
U1598="SAT","TX ISSUE",
U1598="SPARE-ISSUE","SPARE-ISSUE",
U1598="Fiber CAmtel","TX ISSUE",
U1598="Fiber AOF","TX ISSUE",
U1598="Projet OCM (HUAWEI)","TRAVAUX-HUAWEI",
U1598="Projet OCM (NOKIA)","TRAVAUX -NOKIA",
U1598="ACCESS-ISSUE","ACCESS-ISSUE",
U1598="Projet OCM (ZTE, NOKIA, autres projets)","TRAVAUX OCM",
U1598="No root CAuse","No root cause",
U1598="ODU HS","TX ISSUE",
U1598="IP &amp; VLAN","TX ISSUE",
U1598="Warehouse HUAWEI","SPARE-ISSUE",
U1598="SPARE-HS","SPARE-ISSUE",
U1598="Power Telco","RAN ISSUE",U1598="no impacts","no impacts"
),"")</f>
        <v/>
      </c>
      <c r="U1598" s="68"/>
      <c r="V1598" s="41" t="str" cm="1">
        <f t="array" ref="V1598">IFERROR(_xlfn.IFS(
U1598="MPR ISSUE","ACTIVE",
U1598="BSS Hardware Issue","ACTIVE",
U1598="Sites strategiques, MLL, Pylone, etc.","PASSIVE",
U1598="AKTIVCO DEFAUT GE &amp; POWER Cabinet","PASSIVE",
U1598="AKTIVCO Coupure ENEO &amp; Baisse de tension","PASSIVE",
U1598="Coupure ENEO &amp; Baisse de tension","PASSIVE",
U1598="Defaut GE &amp; POWER Cabinet","PASSIVE",
U1598="Sharing","PASSIVE",
U1598="Sites strategiques &amp; DataCenter","PASSIVE",
U1598="Exclu","Exclu",
U1598="SAT","ACTIVE",
U1598="SPARE-ISSUE","SPARE-ISSUE",
U1598="Fiber CAmtel","ACTIVE",
U1598="Fiber AOF","ACTIVE",
U1598="Projet OCM (HUAWEI)","PLANNED WORKS",
U1598="Projet OCM (NOKIA)","PLANNED WORKS",
U1598="ACCESS-ISSUE","ACCESS-ISSUE",
U1598="Projet OCM (ZTE, NOKIA, autres projets)","PLANNED WORKS",
U1598="No root CAuse","No root cause",
U1598="ODU HS","ACTIVE",
U1598="IP &amp; VLAN","ACTIVE",
U1598="Warehouse HUAWEI","SPARE-ISSUE",
U1598="SPARE-HS","SPARE-ISSUE",
U1598="Power Telco","ACTIVE", U1598="no impacts","no impacts"
),"")</f>
        <v/>
      </c>
      <c r="W1598" s="113"/>
      <c r="X1598" s="113"/>
      <c r="Y1598" s="113"/>
      <c r="Z1598" s="113"/>
      <c r="AA1598" s="113"/>
      <c r="AB1598" s="17" t="s">
        <v>5465</v>
      </c>
      <c r="AC1598" s="17" t="str">
        <f>_xlfn.XLOOKUP(B1598,'INCIDENT-04-27-2026'!E:E,'INCIDENT-04-27-2026'!F:F,"")</f>
        <v/>
      </c>
      <c r="AD1598" s="9"/>
      <c r="AE1598" s="7" t="s">
        <v>5465</v>
      </c>
      <c r="AF1598" s="6" t="str">
        <f>_xlfn.XLOOKUP(B1598,'[13]Input_27-04'!$B:$B,'[13]Input_27-04'!$M:$M,"")</f>
        <v/>
      </c>
      <c r="AG1598" s="7"/>
      <c r="AH1598" s="3"/>
      <c r="AI1598" s="18" t="str">
        <f>_xlfn.XLOOKUP(B1598,'[3]Cells Huawei 27042026 10h'!$B:$B,'[3]Cells Huawei 27042026 10h'!$T:$T,"")</f>
        <v/>
      </c>
      <c r="AJ1598" s="18" t="str">
        <f>_xlfn.XLOOKUP(B1598,'[3]Cells Huawei 27042026 15h'!$B:$B,'[3]Cells Huawei 27042026 15h'!$T:$T,"")</f>
        <v/>
      </c>
      <c r="AK1598" s="18" t="str">
        <f>_xlfn.XLOOKUP(B1598,'[4]cells down 27042026 11h28'!$B:$B,'[4]cells down 27042026 11h28'!$R:$R,"")</f>
        <v/>
      </c>
      <c r="AL1598" s="18" t="str">
        <f>_xlfn.XLOOKUP(B1598,'[4]cells down 27042026 18h01'!$B:$B,'[4]cells down 27042026 18h01'!$R:$R,"")</f>
        <v/>
      </c>
      <c r="AM1598" s="18" t="str">
        <f>_xlfn.XLOOKUP(B1598,'[5]cell downs 27042026 11h'!$B:$B,'[5]cell downs 27042026 11h'!$R:$R,"")</f>
        <v/>
      </c>
      <c r="AN1598" s="18" t="str">
        <f>_xlfn.XLOOKUP(B1598,'[5]cell downs 27042026 17h40'!$B:$B,'[5]cell downs 27042026 17h40'!$R:$R,"")</f>
        <v/>
      </c>
      <c r="AO1598" s="18" t="str">
        <f>_xlfn.XLOOKUP(B1598,'[6]ALL SITES DOWN'!$D:$D,'[6]ALL SITES DOWN'!$J:$J,"")</f>
        <v/>
      </c>
      <c r="AP1598" s="18" t="str">
        <f>_xlfn.XLOOKUP(B1598,'[7]ALL SITES DOWN'!$D:$D,'[7]ALL SITES DOWN'!$J:$J,"")</f>
        <v/>
      </c>
      <c r="AQ1598" s="9" t="str">
        <f>_xlfn.XLOOKUP(B1598,[8]sheet1!$AC:$AC,[8]sheet1!$AF:$AF,"")</f>
        <v/>
      </c>
      <c r="AR1598" s="14"/>
      <c r="AS1598" s="14" t="s">
        <v>5465</v>
      </c>
      <c r="AT1598" s="14" t="str">
        <f>_xlfn.XLOOKUP(B1598,'[9]cell downs 18042026 17h'!$B:$B,'[9]cell downs 18042026 17h'!$B:$B,"")</f>
        <v/>
      </c>
      <c r="AU1598" s="14" t="str">
        <f>_xlfn.XLOOKUP(B1598,'[10]Cells Huawei 19042026 15h'!$B:$B,'[10]Cells Huawei 19042026 15h'!$B:$B,"")</f>
        <v/>
      </c>
      <c r="AV1598" s="9" t="str">
        <f>_xlfn.XLOOKUP(B1598,'[11]cells down 19042026 9H40'!$B:$B,'[11]cells down 19042026 9H40'!$B:$B,"")</f>
        <v/>
      </c>
    </row>
    <row r="1599" spans="1:48" hidden="1" x14ac:dyDescent="0.3">
      <c r="A1599" s="1" t="s">
        <v>3820</v>
      </c>
      <c r="B1599" s="8" t="s">
        <v>3821</v>
      </c>
      <c r="C1599" s="3" t="str">
        <f>_xlfn.XLOOKUP(B1599,'[1]daily break down'!$D:$D,'[1]daily break down'!$E:$E,"")</f>
        <v>EXTREME-NORD</v>
      </c>
      <c r="D1599" s="1" t="s">
        <v>11</v>
      </c>
      <c r="E1599" s="1" t="s">
        <v>12</v>
      </c>
      <c r="F1599" s="3" t="s">
        <v>55</v>
      </c>
      <c r="G1599" s="1" t="s">
        <v>3822</v>
      </c>
      <c r="H1599" s="27" t="str">
        <f>_xlfn.XLOOKUP(B1599,[2]CALCULATION!$B:$B,[2]CALCULATION!$H:$H,"")</f>
        <v>HUAWEI</v>
      </c>
      <c r="I1599" s="26">
        <v>0</v>
      </c>
      <c r="J1599" s="26">
        <v>0</v>
      </c>
      <c r="K1599" s="26">
        <v>0</v>
      </c>
      <c r="L1599" s="26">
        <v>0</v>
      </c>
      <c r="M1599" s="26">
        <v>0</v>
      </c>
      <c r="N1599" s="26">
        <v>0</v>
      </c>
      <c r="O1599" s="26">
        <v>0</v>
      </c>
      <c r="P1599" s="114" t="s">
        <v>6364</v>
      </c>
      <c r="Q1599" s="42" t="s">
        <v>6353</v>
      </c>
      <c r="R1599" s="42"/>
      <c r="S1599" s="41" t="str" cm="1">
        <f t="array" ref="S1599">IFERROR(_xlfn.IFS(
U1599="MPR ISSUE","PDH",
U1599="BSS Hardware Issue","BSS",
U1599="Sites strategiques, MLL, Pylone, etc.","ENVTECH",
U1599="AKTIVCO DEFAUT GE &amp; POWER Cabinet","AKTIVCO",
U1599="AKTIVCO Coupure ENEO &amp; Baisse de tension","AKTIVCO GRID ONLY",
U1599="Coupure ENEO &amp; Baisse de tension","IHS GRID ONLY",
U1599="Defaut GE &amp; POWER Cabinet","IHS",
U1599="Sharing","Partners",
U1599="Sites strategiques &amp; DataCenter","SST &amp; DC",
U1599="Exclu","Exclu",
U1599="SAT","SAT",
U1599="SPARE-ISSUE","SPARE-ISSUE",
U1599="Fiber CAmtel","TRANS_FO_CAMTEL",
U1599="Fiber AOF","Fiber AOF",
U1599="Projet OCM (HUAWEI)","TRAVAUX-HUAWEI",
U1599="Projet OCM (NOKIA)","TRAVAUX-NOKIA",
U1599="ACCESS-ISSUE","ACCESS-ISSUE",
U1599="Projet OCM (ZTE, NOKIA, autres projets)","TRAVAUX OCM",
U1599="No root CAuse","No root cause",
U1599="ODU HS","PDH",
U1599="IP &amp; VLAN","PDH",
U1599="Warehouse HUAWEI","SPARE-ISSUE",
U1599="SPARE-HS","SPARE-ISSUE",
U1599="Power Telco","BSS",U1599="no impacts","no impacts"
),"")</f>
        <v/>
      </c>
      <c r="T1599" s="41" t="str" cm="1">
        <f t="array" ref="T1599">IFERROR(_xlfn.IFS(
U1599="MPR ISSUE","TX ISSUE",
U1599="BSS Hardware Issue","RAN ISSUE",
U1599="Sites strategiques, MLL, Pylone, etc.","ENVTECH",
U1599="AKTIVCO DEFAUT GE &amp; POWER Cabinet","POWER ISSUE",
U1599="AKTIVCO Coupure ENEO &amp; Baisse de tension","POWER ISSUE",
U1599="Coupure ENEO &amp; Baisse de tension","POWER ISSUE",
U1599="Defaut GE &amp; POWER Cabinet","POWER ISSUE",
U1599="Sharing","POWER ISSUE",
U1599="Sites strategiques &amp; DataCenter","POWER ISSUE",
U1599="Exclu","Exclu",
U1599="SAT","TX ISSUE",
U1599="SPARE-ISSUE","SPARE-ISSUE",
U1599="Fiber CAmtel","TX ISSUE",
U1599="Fiber AOF","TX ISSUE",
U1599="Projet OCM (HUAWEI)","TRAVAUX-HUAWEI",
U1599="Projet OCM (NOKIA)","TRAVAUX -NOKIA",
U1599="ACCESS-ISSUE","ACCESS-ISSUE",
U1599="Projet OCM (ZTE, NOKIA, autres projets)","TRAVAUX OCM",
U1599="No root CAuse","No root cause",
U1599="ODU HS","TX ISSUE",
U1599="IP &amp; VLAN","TX ISSUE",
U1599="Warehouse HUAWEI","SPARE-ISSUE",
U1599="SPARE-HS","SPARE-ISSUE",
U1599="Power Telco","RAN ISSUE",U1599="no impacts","no impacts"
),"")</f>
        <v/>
      </c>
      <c r="U1599" s="68"/>
      <c r="V1599" s="41" t="str" cm="1">
        <f t="array" ref="V1599">IFERROR(_xlfn.IFS(
U1599="MPR ISSUE","ACTIVE",
U1599="BSS Hardware Issue","ACTIVE",
U1599="Sites strategiques, MLL, Pylone, etc.","PASSIVE",
U1599="AKTIVCO DEFAUT GE &amp; POWER Cabinet","PASSIVE",
U1599="AKTIVCO Coupure ENEO &amp; Baisse de tension","PASSIVE",
U1599="Coupure ENEO &amp; Baisse de tension","PASSIVE",
U1599="Defaut GE &amp; POWER Cabinet","PASSIVE",
U1599="Sharing","PASSIVE",
U1599="Sites strategiques &amp; DataCenter","PASSIVE",
U1599="Exclu","Exclu",
U1599="SAT","ACTIVE",
U1599="SPARE-ISSUE","SPARE-ISSUE",
U1599="Fiber CAmtel","ACTIVE",
U1599="Fiber AOF","ACTIVE",
U1599="Projet OCM (HUAWEI)","PLANNED WORKS",
U1599="Projet OCM (NOKIA)","PLANNED WORKS",
U1599="ACCESS-ISSUE","ACCESS-ISSUE",
U1599="Projet OCM (ZTE, NOKIA, autres projets)","PLANNED WORKS",
U1599="No root CAuse","No root cause",
U1599="ODU HS","ACTIVE",
U1599="IP &amp; VLAN","ACTIVE",
U1599="Warehouse HUAWEI","SPARE-ISSUE",
U1599="SPARE-HS","SPARE-ISSUE",
U1599="Power Telco","ACTIVE", U1599="no impacts","no impacts"
),"")</f>
        <v/>
      </c>
      <c r="W1599" s="113"/>
      <c r="X1599" s="113"/>
      <c r="Y1599" s="113"/>
      <c r="Z1599" s="113"/>
      <c r="AA1599" s="113"/>
      <c r="AB1599" s="17" t="s">
        <v>5465</v>
      </c>
      <c r="AC1599" s="17" t="str">
        <f>_xlfn.XLOOKUP(B1599,'INCIDENT-04-27-2026'!E:E,'INCIDENT-04-27-2026'!F:F,"")</f>
        <v/>
      </c>
      <c r="AD1599" s="9"/>
      <c r="AE1599" s="7" t="s">
        <v>5465</v>
      </c>
      <c r="AF1599" s="6" t="str">
        <f>_xlfn.XLOOKUP(B1599,'[13]Input_27-04'!$B:$B,'[13]Input_27-04'!$M:$M,"")</f>
        <v/>
      </c>
      <c r="AG1599" s="7"/>
      <c r="AH1599" s="3"/>
      <c r="AI1599" s="18" t="str">
        <f>_xlfn.XLOOKUP(B1599,'[3]Cells Huawei 27042026 10h'!$B:$B,'[3]Cells Huawei 27042026 10h'!$T:$T,"")</f>
        <v/>
      </c>
      <c r="AJ1599" s="18" t="str">
        <f>_xlfn.XLOOKUP(B1599,'[3]Cells Huawei 27042026 15h'!$B:$B,'[3]Cells Huawei 27042026 15h'!$T:$T,"")</f>
        <v/>
      </c>
      <c r="AK1599" s="18" t="str">
        <f>_xlfn.XLOOKUP(B1599,'[4]cells down 27042026 11h28'!$B:$B,'[4]cells down 27042026 11h28'!$R:$R,"")</f>
        <v/>
      </c>
      <c r="AL1599" s="18" t="str">
        <f>_xlfn.XLOOKUP(B1599,'[4]cells down 27042026 18h01'!$B:$B,'[4]cells down 27042026 18h01'!$R:$R,"")</f>
        <v/>
      </c>
      <c r="AM1599" s="18" t="str">
        <f>_xlfn.XLOOKUP(B1599,'[5]cell downs 27042026 11h'!$B:$B,'[5]cell downs 27042026 11h'!$R:$R,"")</f>
        <v/>
      </c>
      <c r="AN1599" s="18" t="str">
        <f>_xlfn.XLOOKUP(B1599,'[5]cell downs 27042026 17h40'!$B:$B,'[5]cell downs 27042026 17h40'!$R:$R,"")</f>
        <v/>
      </c>
      <c r="AO1599" s="18" t="str">
        <f>_xlfn.XLOOKUP(B1599,'[6]ALL SITES DOWN'!$D:$D,'[6]ALL SITES DOWN'!$J:$J,"")</f>
        <v/>
      </c>
      <c r="AP1599" s="18" t="str">
        <f>_xlfn.XLOOKUP(B1599,'[7]ALL SITES DOWN'!$D:$D,'[7]ALL SITES DOWN'!$J:$J,"")</f>
        <v/>
      </c>
      <c r="AQ1599" s="9" t="str">
        <f>_xlfn.XLOOKUP(B1599,[8]sheet1!$AC:$AC,[8]sheet1!$AF:$AF,"")</f>
        <v/>
      </c>
      <c r="AR1599" s="14"/>
      <c r="AS1599" s="14" t="s">
        <v>5465</v>
      </c>
      <c r="AT1599" s="14" t="str">
        <f>_xlfn.XLOOKUP(B1599,'[9]cell downs 18042026 17h'!$B:$B,'[9]cell downs 18042026 17h'!$B:$B,"")</f>
        <v/>
      </c>
      <c r="AU1599" s="14" t="str">
        <f>_xlfn.XLOOKUP(B1599,'[10]Cells Huawei 19042026 15h'!$B:$B,'[10]Cells Huawei 19042026 15h'!$B:$B,"")</f>
        <v/>
      </c>
      <c r="AV1599" s="9" t="str">
        <f>_xlfn.XLOOKUP(B1599,'[11]cells down 19042026 9H40'!$B:$B,'[11]cells down 19042026 9H40'!$B:$B,"")</f>
        <v/>
      </c>
    </row>
    <row r="1600" spans="1:48" hidden="1" x14ac:dyDescent="0.3">
      <c r="A1600" s="1" t="s">
        <v>4676</v>
      </c>
      <c r="B1600" s="8" t="s">
        <v>4677</v>
      </c>
      <c r="C1600" s="3" t="str">
        <f>_xlfn.XLOOKUP(B1600,'[1]daily break down'!$D:$D,'[1]daily break down'!$E:$E,"")</f>
        <v>Bafoussam</v>
      </c>
      <c r="D1600" s="1" t="s">
        <v>11</v>
      </c>
      <c r="E1600" s="1" t="s">
        <v>12</v>
      </c>
      <c r="F1600" s="3" t="s">
        <v>102</v>
      </c>
      <c r="G1600" s="1" t="s">
        <v>299</v>
      </c>
      <c r="H1600" s="27" t="str">
        <f>_xlfn.XLOOKUP(B1600,[2]CALCULATION!$B:$B,[2]CALCULATION!$H:$H,"")</f>
        <v>Huawei</v>
      </c>
      <c r="I1600" s="26">
        <v>0</v>
      </c>
      <c r="J1600" s="26">
        <v>0</v>
      </c>
      <c r="K1600" s="26">
        <v>0</v>
      </c>
      <c r="L1600" s="26">
        <v>0</v>
      </c>
      <c r="M1600" s="26">
        <v>0</v>
      </c>
      <c r="N1600" s="26">
        <v>0</v>
      </c>
      <c r="O1600" s="26">
        <v>0</v>
      </c>
      <c r="P1600" s="114" t="s">
        <v>6364</v>
      </c>
      <c r="Q1600" s="42" t="s">
        <v>5538</v>
      </c>
      <c r="R1600" s="42"/>
      <c r="S1600" s="41" t="str" cm="1">
        <f t="array" ref="S1600">IFERROR(_xlfn.IFS(
U1600="MPR ISSUE","PDH",
U1600="BSS Hardware Issue","BSS",
U1600="Sites strategiques, MLL, Pylone, etc.","ENVTECH",
U1600="AKTIVCO DEFAUT GE &amp; POWER Cabinet","AKTIVCO",
U1600="AKTIVCO Coupure ENEO &amp; Baisse de tension","AKTIVCO GRID ONLY",
U1600="Coupure ENEO &amp; Baisse de tension","IHS GRID ONLY",
U1600="Defaut GE &amp; POWER Cabinet","IHS",
U1600="Sharing","Partners",
U1600="Sites strategiques &amp; DataCenter","SST &amp; DC",
U1600="Exclu","Exclu",
U1600="SAT","SAT",
U1600="SPARE-ISSUE","SPARE-ISSUE",
U1600="Fiber CAmtel","TRANS_FO_CAMTEL",
U1600="Fiber AOF","Fiber AOF",
U1600="Projet OCM (HUAWEI)","TRAVAUX-HUAWEI",
U1600="Projet OCM (NOKIA)","TRAVAUX-NOKIA",
U1600="ACCESS-ISSUE","ACCESS-ISSUE",
U1600="Projet OCM (ZTE, NOKIA, autres projets)","TRAVAUX OCM",
U1600="No root CAuse","No root cause",
U1600="ODU HS","PDH",
U1600="IP &amp; VLAN","PDH",
U1600="Warehouse HUAWEI","SPARE-ISSUE",
U1600="SPARE-HS","SPARE-ISSUE",
U1600="Power Telco","BSS",U1600="no impacts","no impacts"
),"")</f>
        <v>No root cause</v>
      </c>
      <c r="T1600" s="41" t="str" cm="1">
        <f t="array" ref="T1600">IFERROR(_xlfn.IFS(
U1600="MPR ISSUE","TX ISSUE",
U1600="BSS Hardware Issue","RAN ISSUE",
U1600="Sites strategiques, MLL, Pylone, etc.","ENVTECH",
U1600="AKTIVCO DEFAUT GE &amp; POWER Cabinet","POWER ISSUE",
U1600="AKTIVCO Coupure ENEO &amp; Baisse de tension","POWER ISSUE",
U1600="Coupure ENEO &amp; Baisse de tension","POWER ISSUE",
U1600="Defaut GE &amp; POWER Cabinet","POWER ISSUE",
U1600="Sharing","POWER ISSUE",
U1600="Sites strategiques &amp; DataCenter","POWER ISSUE",
U1600="Exclu","Exclu",
U1600="SAT","TX ISSUE",
U1600="SPARE-ISSUE","SPARE-ISSUE",
U1600="Fiber CAmtel","TX ISSUE",
U1600="Fiber AOF","TX ISSUE",
U1600="Projet OCM (HUAWEI)","TRAVAUX-HUAWEI",
U1600="Projet OCM (NOKIA)","TRAVAUX -NOKIA",
U1600="ACCESS-ISSUE","ACCESS-ISSUE",
U1600="Projet OCM (ZTE, NOKIA, autres projets)","TRAVAUX OCM",
U1600="No root CAuse","No root cause",
U1600="ODU HS","TX ISSUE",
U1600="IP &amp; VLAN","TX ISSUE",
U1600="Warehouse HUAWEI","SPARE-ISSUE",
U1600="SPARE-HS","SPARE-ISSUE",
U1600="Power Telco","RAN ISSUE",U1600="no impacts","no impacts"
),"")</f>
        <v>No root cause</v>
      </c>
      <c r="U1600" s="68" t="s">
        <v>5691</v>
      </c>
      <c r="V1600" s="41" t="str" cm="1">
        <f t="array" ref="V1600">IFERROR(_xlfn.IFS(
U1600="MPR ISSUE","ACTIVE",
U1600="BSS Hardware Issue","ACTIVE",
U1600="Sites strategiques, MLL, Pylone, etc.","PASSIVE",
U1600="AKTIVCO DEFAUT GE &amp; POWER Cabinet","PASSIVE",
U1600="AKTIVCO Coupure ENEO &amp; Baisse de tension","PASSIVE",
U1600="Coupure ENEO &amp; Baisse de tension","PASSIVE",
U1600="Defaut GE &amp; POWER Cabinet","PASSIVE",
U1600="Sharing","PASSIVE",
U1600="Sites strategiques &amp; DataCenter","PASSIVE",
U1600="Exclu","Exclu",
U1600="SAT","ACTIVE",
U1600="SPARE-ISSUE","SPARE-ISSUE",
U1600="Fiber CAmtel","ACTIVE",
U1600="Fiber AOF","ACTIVE",
U1600="Projet OCM (HUAWEI)","PLANNED WORKS",
U1600="Projet OCM (NOKIA)","PLANNED WORKS",
U1600="ACCESS-ISSUE","ACCESS-ISSUE",
U1600="Projet OCM (ZTE, NOKIA, autres projets)","PLANNED WORKS",
U1600="No root CAuse","No root cause",
U1600="ODU HS","ACTIVE",
U1600="IP &amp; VLAN","ACTIVE",
U1600="Warehouse HUAWEI","SPARE-ISSUE",
U1600="SPARE-HS","SPARE-ISSUE",
U1600="Power Telco","ACTIVE", U1600="no impacts","no impacts"
),"")</f>
        <v>No root cause</v>
      </c>
      <c r="W1600" s="113"/>
      <c r="X1600" s="113"/>
      <c r="Y1600" s="113"/>
      <c r="Z1600" s="113"/>
      <c r="AA1600" s="113"/>
      <c r="AB1600" s="17" t="s">
        <v>5465</v>
      </c>
      <c r="AC1600" s="17" t="str">
        <f>_xlfn.XLOOKUP(B1600,'INCIDENT-04-27-2026'!E:E,'INCIDENT-04-27-2026'!F:F,"")</f>
        <v/>
      </c>
      <c r="AD1600" s="9"/>
      <c r="AE1600" s="7" t="s">
        <v>5465</v>
      </c>
      <c r="AF1600" s="6" t="str">
        <f>_xlfn.XLOOKUP(B1600,'[13]Input_27-04'!$B:$B,'[13]Input_27-04'!$M:$M,"")</f>
        <v/>
      </c>
      <c r="AG1600" s="7"/>
      <c r="AH1600" s="3"/>
      <c r="AI1600" s="18" t="str">
        <f>_xlfn.XLOOKUP(B1600,'[3]Cells Huawei 27042026 10h'!$B:$B,'[3]Cells Huawei 27042026 10h'!$T:$T,"")</f>
        <v/>
      </c>
      <c r="AJ1600" s="18" t="str">
        <f>_xlfn.XLOOKUP(B1600,'[3]Cells Huawei 27042026 15h'!$B:$B,'[3]Cells Huawei 27042026 15h'!$T:$T,"")</f>
        <v/>
      </c>
      <c r="AK1600" s="18" t="str">
        <f>_xlfn.XLOOKUP(B1600,'[4]cells down 27042026 11h28'!$B:$B,'[4]cells down 27042026 11h28'!$R:$R,"")</f>
        <v/>
      </c>
      <c r="AL1600" s="18" t="str">
        <f>_xlfn.XLOOKUP(B1600,'[4]cells down 27042026 18h01'!$B:$B,'[4]cells down 27042026 18h01'!$R:$R,"")</f>
        <v/>
      </c>
      <c r="AM1600" s="18" t="str">
        <f>_xlfn.XLOOKUP(B1600,'[5]cell downs 27042026 11h'!$B:$B,'[5]cell downs 27042026 11h'!$R:$R,"")</f>
        <v/>
      </c>
      <c r="AN1600" s="18" t="str">
        <f>_xlfn.XLOOKUP(B1600,'[5]cell downs 27042026 17h40'!$B:$B,'[5]cell downs 27042026 17h40'!$R:$R,"")</f>
        <v/>
      </c>
      <c r="AO1600" s="18" t="str">
        <f>_xlfn.XLOOKUP(B1600,'[6]ALL SITES DOWN'!$D:$D,'[6]ALL SITES DOWN'!$J:$J,"")</f>
        <v/>
      </c>
      <c r="AP1600" s="18" t="str">
        <f>_xlfn.XLOOKUP(B1600,'[7]ALL SITES DOWN'!$D:$D,'[7]ALL SITES DOWN'!$J:$J,"")</f>
        <v/>
      </c>
      <c r="AQ1600" s="9" t="str">
        <f>_xlfn.XLOOKUP(B1600,[8]sheet1!$AC:$AC,[8]sheet1!$AF:$AF,"")</f>
        <v/>
      </c>
      <c r="AR1600" s="14"/>
      <c r="AS1600" s="14" t="s">
        <v>5465</v>
      </c>
      <c r="AT1600" s="14" t="str">
        <f>_xlfn.XLOOKUP(B1600,'[9]cell downs 18042026 17h'!$B:$B,'[9]cell downs 18042026 17h'!$B:$B,"")</f>
        <v/>
      </c>
      <c r="AU1600" s="14" t="str">
        <f>_xlfn.XLOOKUP(B1600,'[10]Cells Huawei 19042026 15h'!$B:$B,'[10]Cells Huawei 19042026 15h'!$B:$B,"")</f>
        <v/>
      </c>
      <c r="AV1600" s="9" t="str">
        <f>_xlfn.XLOOKUP(B1600,'[11]cells down 19042026 9H40'!$B:$B,'[11]cells down 19042026 9H40'!$B:$B,"")</f>
        <v/>
      </c>
    </row>
    <row r="1601" spans="1:48" hidden="1" x14ac:dyDescent="0.3">
      <c r="A1601" s="1" t="s">
        <v>4589</v>
      </c>
      <c r="B1601" s="8" t="s">
        <v>4590</v>
      </c>
      <c r="C1601" s="3" t="str">
        <f>_xlfn.XLOOKUP(B1601,'[1]daily break down'!$D:$D,'[1]daily break down'!$E:$E,"")</f>
        <v>Douala</v>
      </c>
      <c r="D1601" s="1" t="s">
        <v>11</v>
      </c>
      <c r="E1601" s="1" t="s">
        <v>12</v>
      </c>
      <c r="F1601" s="3" t="s">
        <v>31</v>
      </c>
      <c r="G1601" s="1" t="s">
        <v>32</v>
      </c>
      <c r="H1601" s="29" t="str">
        <f>_xlfn.XLOOKUP(B1601,[2]CALCULATION!$B:$B,[2]CALCULATION!$H:$H,"")</f>
        <v>ZTE</v>
      </c>
      <c r="I1601" s="26">
        <v>0</v>
      </c>
      <c r="J1601" s="26">
        <v>0</v>
      </c>
      <c r="K1601" s="26">
        <v>0</v>
      </c>
      <c r="L1601" s="26">
        <v>0</v>
      </c>
      <c r="M1601" s="26">
        <v>0</v>
      </c>
      <c r="N1601" s="26">
        <v>0</v>
      </c>
      <c r="O1601" s="26">
        <v>0</v>
      </c>
      <c r="P1601" s="114" t="s">
        <v>6364</v>
      </c>
      <c r="Q1601" s="42" t="s">
        <v>5538</v>
      </c>
      <c r="R1601" s="42"/>
      <c r="S1601" s="41" t="str" cm="1">
        <f t="array" ref="S1601">IFERROR(_xlfn.IFS(
U1601="MPR ISSUE","PDH",
U1601="BSS Hardware Issue","BSS",
U1601="Sites strategiques, MLL, Pylone, etc.","ENVTECH",
U1601="AKTIVCO DEFAUT GE &amp; POWER Cabinet","AKTIVCO",
U1601="AKTIVCO Coupure ENEO &amp; Baisse de tension","AKTIVCO GRID ONLY",
U1601="Coupure ENEO &amp; Baisse de tension","IHS GRID ONLY",
U1601="Defaut GE &amp; POWER Cabinet","IHS",
U1601="Sharing","Partners",
U1601="Sites strategiques &amp; DataCenter","SST &amp; DC",
U1601="Exclu","Exclu",
U1601="SAT","SAT",
U1601="SPARE-ISSUE","SPARE-ISSUE",
U1601="Fiber CAmtel","TRANS_FO_CAMTEL",
U1601="Fiber AOF","Fiber AOF",
U1601="Projet OCM (HUAWEI)","TRAVAUX-HUAWEI",
U1601="Projet OCM (NOKIA)","TRAVAUX-NOKIA",
U1601="ACCESS-ISSUE","ACCESS-ISSUE",
U1601="Projet OCM (ZTE, NOKIA, autres projets)","TRAVAUX OCM",
U1601="No root CAuse","No root cause",
U1601="ODU HS","PDH",
U1601="IP &amp; VLAN","PDH",
U1601="Warehouse HUAWEI","SPARE-ISSUE",
U1601="SPARE-HS","SPARE-ISSUE",
U1601="Power Telco","BSS",U1601="no impacts","no impacts"
),"")</f>
        <v>No root cause</v>
      </c>
      <c r="T1601" s="41" t="str" cm="1">
        <f t="array" ref="T1601">IFERROR(_xlfn.IFS(
U1601="MPR ISSUE","TX ISSUE",
U1601="BSS Hardware Issue","RAN ISSUE",
U1601="Sites strategiques, MLL, Pylone, etc.","ENVTECH",
U1601="AKTIVCO DEFAUT GE &amp; POWER Cabinet","POWER ISSUE",
U1601="AKTIVCO Coupure ENEO &amp; Baisse de tension","POWER ISSUE",
U1601="Coupure ENEO &amp; Baisse de tension","POWER ISSUE",
U1601="Defaut GE &amp; POWER Cabinet","POWER ISSUE",
U1601="Sharing","POWER ISSUE",
U1601="Sites strategiques &amp; DataCenter","POWER ISSUE",
U1601="Exclu","Exclu",
U1601="SAT","TX ISSUE",
U1601="SPARE-ISSUE","SPARE-ISSUE",
U1601="Fiber CAmtel","TX ISSUE",
U1601="Fiber AOF","TX ISSUE",
U1601="Projet OCM (HUAWEI)","TRAVAUX-HUAWEI",
U1601="Projet OCM (NOKIA)","TRAVAUX -NOKIA",
U1601="ACCESS-ISSUE","ACCESS-ISSUE",
U1601="Projet OCM (ZTE, NOKIA, autres projets)","TRAVAUX OCM",
U1601="No root CAuse","No root cause",
U1601="ODU HS","TX ISSUE",
U1601="IP &amp; VLAN","TX ISSUE",
U1601="Warehouse HUAWEI","SPARE-ISSUE",
U1601="SPARE-HS","SPARE-ISSUE",
U1601="Power Telco","RAN ISSUE",U1601="no impacts","no impacts"
),"")</f>
        <v>No root cause</v>
      </c>
      <c r="U1601" s="68" t="s">
        <v>5691</v>
      </c>
      <c r="V1601" s="41" t="str" cm="1">
        <f t="array" ref="V1601">IFERROR(_xlfn.IFS(
U1601="MPR ISSUE","ACTIVE",
U1601="BSS Hardware Issue","ACTIVE",
U1601="Sites strategiques, MLL, Pylone, etc.","PASSIVE",
U1601="AKTIVCO DEFAUT GE &amp; POWER Cabinet","PASSIVE",
U1601="AKTIVCO Coupure ENEO &amp; Baisse de tension","PASSIVE",
U1601="Coupure ENEO &amp; Baisse de tension","PASSIVE",
U1601="Defaut GE &amp; POWER Cabinet","PASSIVE",
U1601="Sharing","PASSIVE",
U1601="Sites strategiques &amp; DataCenter","PASSIVE",
U1601="Exclu","Exclu",
U1601="SAT","ACTIVE",
U1601="SPARE-ISSUE","SPARE-ISSUE",
U1601="Fiber CAmtel","ACTIVE",
U1601="Fiber AOF","ACTIVE",
U1601="Projet OCM (HUAWEI)","PLANNED WORKS",
U1601="Projet OCM (NOKIA)","PLANNED WORKS",
U1601="ACCESS-ISSUE","ACCESS-ISSUE",
U1601="Projet OCM (ZTE, NOKIA, autres projets)","PLANNED WORKS",
U1601="No root CAuse","No root cause",
U1601="ODU HS","ACTIVE",
U1601="IP &amp; VLAN","ACTIVE",
U1601="Warehouse HUAWEI","SPARE-ISSUE",
U1601="SPARE-HS","SPARE-ISSUE",
U1601="Power Telco","ACTIVE", U1601="no impacts","no impacts"
),"")</f>
        <v>No root cause</v>
      </c>
      <c r="W1601" s="113"/>
      <c r="X1601" s="113"/>
      <c r="Y1601" s="113"/>
      <c r="Z1601" s="113"/>
      <c r="AA1601" s="113"/>
      <c r="AB1601" s="17" t="s">
        <v>5465</v>
      </c>
      <c r="AC1601" s="17" t="str">
        <f>_xlfn.XLOOKUP(B1601,'INCIDENT-04-27-2026'!E:E,'INCIDENT-04-27-2026'!F:F,"")</f>
        <v/>
      </c>
      <c r="AD1601" s="9"/>
      <c r="AE1601" s="7" t="s">
        <v>5465</v>
      </c>
      <c r="AF1601" s="6" t="str">
        <f>_xlfn.XLOOKUP(B1601,'[13]Input_27-04'!$B:$B,'[13]Input_27-04'!$M:$M,"")</f>
        <v/>
      </c>
      <c r="AG1601" s="7"/>
      <c r="AH1601" s="3"/>
      <c r="AI1601" s="18" t="str">
        <f>_xlfn.XLOOKUP(B1601,'[3]Cells Huawei 27042026 10h'!$B:$B,'[3]Cells Huawei 27042026 10h'!$T:$T,"")</f>
        <v/>
      </c>
      <c r="AJ1601" s="18" t="str">
        <f>_xlfn.XLOOKUP(B1601,'[3]Cells Huawei 27042026 15h'!$B:$B,'[3]Cells Huawei 27042026 15h'!$T:$T,"")</f>
        <v/>
      </c>
      <c r="AK1601" s="18" t="str">
        <f>_xlfn.XLOOKUP(B1601,'[4]cells down 27042026 11h28'!$B:$B,'[4]cells down 27042026 11h28'!$R:$R,"")</f>
        <v/>
      </c>
      <c r="AL1601" s="18" t="str">
        <f>_xlfn.XLOOKUP(B1601,'[4]cells down 27042026 18h01'!$B:$B,'[4]cells down 27042026 18h01'!$R:$R,"")</f>
        <v/>
      </c>
      <c r="AM1601" s="18" t="str">
        <f>_xlfn.XLOOKUP(B1601,'[5]cell downs 27042026 11h'!$B:$B,'[5]cell downs 27042026 11h'!$R:$R,"")</f>
        <v/>
      </c>
      <c r="AN1601" s="18" t="str">
        <f>_xlfn.XLOOKUP(B1601,'[5]cell downs 27042026 17h40'!$B:$B,'[5]cell downs 27042026 17h40'!$R:$R,"")</f>
        <v/>
      </c>
      <c r="AO1601" s="18" t="str">
        <f>_xlfn.XLOOKUP(B1601,'[6]ALL SITES DOWN'!$D:$D,'[6]ALL SITES DOWN'!$J:$J,"")</f>
        <v/>
      </c>
      <c r="AP1601" s="18" t="str">
        <f>_xlfn.XLOOKUP(B1601,'[7]ALL SITES DOWN'!$D:$D,'[7]ALL SITES DOWN'!$J:$J,"")</f>
        <v/>
      </c>
      <c r="AQ1601" s="9" t="str">
        <f>_xlfn.XLOOKUP(B1601,[8]sheet1!$AC:$AC,[8]sheet1!$AF:$AF,"")</f>
        <v/>
      </c>
      <c r="AR1601" s="14"/>
      <c r="AS1601" s="14" t="s">
        <v>5465</v>
      </c>
      <c r="AT1601" s="14" t="str">
        <f>_xlfn.XLOOKUP(B1601,'[9]cell downs 18042026 17h'!$B:$B,'[9]cell downs 18042026 17h'!$B:$B,"")</f>
        <v/>
      </c>
      <c r="AU1601" s="14" t="str">
        <f>_xlfn.XLOOKUP(B1601,'[10]Cells Huawei 19042026 15h'!$B:$B,'[10]Cells Huawei 19042026 15h'!$B:$B,"")</f>
        <v/>
      </c>
      <c r="AV1601" s="9" t="str">
        <f>_xlfn.XLOOKUP(B1601,'[11]cells down 19042026 9H40'!$B:$B,'[11]cells down 19042026 9H40'!$B:$B,"")</f>
        <v/>
      </c>
    </row>
    <row r="1602" spans="1:48" hidden="1" x14ac:dyDescent="0.3">
      <c r="A1602" s="1" t="s">
        <v>3840</v>
      </c>
      <c r="B1602" s="8" t="s">
        <v>3841</v>
      </c>
      <c r="C1602" s="3" t="str">
        <f>_xlfn.XLOOKUP(B1602,'[1]daily break down'!$D:$D,'[1]daily break down'!$E:$E,"")</f>
        <v>EXTREME-NORD</v>
      </c>
      <c r="D1602" s="1" t="s">
        <v>11</v>
      </c>
      <c r="E1602" s="1" t="s">
        <v>12</v>
      </c>
      <c r="F1602" s="3" t="s">
        <v>55</v>
      </c>
      <c r="G1602" s="1" t="s">
        <v>3842</v>
      </c>
      <c r="H1602" s="27" t="str">
        <f>_xlfn.XLOOKUP(B1602,[2]CALCULATION!$B:$B,[2]CALCULATION!$H:$H,"")</f>
        <v>HUAWEI</v>
      </c>
      <c r="I1602" s="26">
        <v>0</v>
      </c>
      <c r="J1602" s="26">
        <v>0</v>
      </c>
      <c r="K1602" s="26">
        <v>0</v>
      </c>
      <c r="L1602" s="26">
        <v>0</v>
      </c>
      <c r="M1602" s="26">
        <v>0</v>
      </c>
      <c r="N1602" s="26">
        <v>0</v>
      </c>
      <c r="O1602" s="26">
        <v>0</v>
      </c>
      <c r="P1602" s="114" t="s">
        <v>6364</v>
      </c>
      <c r="Q1602" s="42" t="s">
        <v>6353</v>
      </c>
      <c r="R1602" s="42"/>
      <c r="S1602" s="41" t="str" cm="1">
        <f t="array" ref="S1602">IFERROR(_xlfn.IFS(
U1602="MPR ISSUE","PDH",
U1602="BSS Hardware Issue","BSS",
U1602="Sites strategiques, MLL, Pylone, etc.","ENVTECH",
U1602="AKTIVCO DEFAUT GE &amp; POWER Cabinet","AKTIVCO",
U1602="AKTIVCO Coupure ENEO &amp; Baisse de tension","AKTIVCO GRID ONLY",
U1602="Coupure ENEO &amp; Baisse de tension","IHS GRID ONLY",
U1602="Defaut GE &amp; POWER Cabinet","IHS",
U1602="Sharing","Partners",
U1602="Sites strategiques &amp; DataCenter","SST &amp; DC",
U1602="Exclu","Exclu",
U1602="SAT","SAT",
U1602="SPARE-ISSUE","SPARE-ISSUE",
U1602="Fiber CAmtel","TRANS_FO_CAMTEL",
U1602="Fiber AOF","Fiber AOF",
U1602="Projet OCM (HUAWEI)","TRAVAUX-HUAWEI",
U1602="Projet OCM (NOKIA)","TRAVAUX-NOKIA",
U1602="ACCESS-ISSUE","ACCESS-ISSUE",
U1602="Projet OCM (ZTE, NOKIA, autres projets)","TRAVAUX OCM",
U1602="No root CAuse","No root cause",
U1602="ODU HS","PDH",
U1602="IP &amp; VLAN","PDH",
U1602="Warehouse HUAWEI","SPARE-ISSUE",
U1602="SPARE-HS","SPARE-ISSUE",
U1602="Power Telco","BSS",U1602="no impacts","no impacts"
),"")</f>
        <v/>
      </c>
      <c r="T1602" s="41" t="str" cm="1">
        <f t="array" ref="T1602">IFERROR(_xlfn.IFS(
U1602="MPR ISSUE","TX ISSUE",
U1602="BSS Hardware Issue","RAN ISSUE",
U1602="Sites strategiques, MLL, Pylone, etc.","ENVTECH",
U1602="AKTIVCO DEFAUT GE &amp; POWER Cabinet","POWER ISSUE",
U1602="AKTIVCO Coupure ENEO &amp; Baisse de tension","POWER ISSUE",
U1602="Coupure ENEO &amp; Baisse de tension","POWER ISSUE",
U1602="Defaut GE &amp; POWER Cabinet","POWER ISSUE",
U1602="Sharing","POWER ISSUE",
U1602="Sites strategiques &amp; DataCenter","POWER ISSUE",
U1602="Exclu","Exclu",
U1602="SAT","TX ISSUE",
U1602="SPARE-ISSUE","SPARE-ISSUE",
U1602="Fiber CAmtel","TX ISSUE",
U1602="Fiber AOF","TX ISSUE",
U1602="Projet OCM (HUAWEI)","TRAVAUX-HUAWEI",
U1602="Projet OCM (NOKIA)","TRAVAUX -NOKIA",
U1602="ACCESS-ISSUE","ACCESS-ISSUE",
U1602="Projet OCM (ZTE, NOKIA, autres projets)","TRAVAUX OCM",
U1602="No root CAuse","No root cause",
U1602="ODU HS","TX ISSUE",
U1602="IP &amp; VLAN","TX ISSUE",
U1602="Warehouse HUAWEI","SPARE-ISSUE",
U1602="SPARE-HS","SPARE-ISSUE",
U1602="Power Telco","RAN ISSUE",U1602="no impacts","no impacts"
),"")</f>
        <v/>
      </c>
      <c r="U1602" s="68"/>
      <c r="V1602" s="41" t="str" cm="1">
        <f t="array" ref="V1602">IFERROR(_xlfn.IFS(
U1602="MPR ISSUE","ACTIVE",
U1602="BSS Hardware Issue","ACTIVE",
U1602="Sites strategiques, MLL, Pylone, etc.","PASSIVE",
U1602="AKTIVCO DEFAUT GE &amp; POWER Cabinet","PASSIVE",
U1602="AKTIVCO Coupure ENEO &amp; Baisse de tension","PASSIVE",
U1602="Coupure ENEO &amp; Baisse de tension","PASSIVE",
U1602="Defaut GE &amp; POWER Cabinet","PASSIVE",
U1602="Sharing","PASSIVE",
U1602="Sites strategiques &amp; DataCenter","PASSIVE",
U1602="Exclu","Exclu",
U1602="SAT","ACTIVE",
U1602="SPARE-ISSUE","SPARE-ISSUE",
U1602="Fiber CAmtel","ACTIVE",
U1602="Fiber AOF","ACTIVE",
U1602="Projet OCM (HUAWEI)","PLANNED WORKS",
U1602="Projet OCM (NOKIA)","PLANNED WORKS",
U1602="ACCESS-ISSUE","ACCESS-ISSUE",
U1602="Projet OCM (ZTE, NOKIA, autres projets)","PLANNED WORKS",
U1602="No root CAuse","No root cause",
U1602="ODU HS","ACTIVE",
U1602="IP &amp; VLAN","ACTIVE",
U1602="Warehouse HUAWEI","SPARE-ISSUE",
U1602="SPARE-HS","SPARE-ISSUE",
U1602="Power Telco","ACTIVE", U1602="no impacts","no impacts"
),"")</f>
        <v/>
      </c>
      <c r="W1602" s="113"/>
      <c r="X1602" s="113"/>
      <c r="Y1602" s="113"/>
      <c r="Z1602" s="113"/>
      <c r="AA1602" s="113"/>
      <c r="AB1602" s="17" t="s">
        <v>5465</v>
      </c>
      <c r="AC1602" s="17" t="str">
        <f>_xlfn.XLOOKUP(B1602,'INCIDENT-04-27-2026'!E:E,'INCIDENT-04-27-2026'!F:F,"")</f>
        <v/>
      </c>
      <c r="AD1602" s="9"/>
      <c r="AE1602" s="7" t="s">
        <v>5465</v>
      </c>
      <c r="AF1602" s="6" t="str">
        <f>_xlfn.XLOOKUP(B1602,'[13]Input_27-04'!$B:$B,'[13]Input_27-04'!$M:$M,"")</f>
        <v/>
      </c>
      <c r="AG1602" s="7"/>
      <c r="AH1602" s="3"/>
      <c r="AI1602" s="18" t="str">
        <f>_xlfn.XLOOKUP(B1602,'[3]Cells Huawei 27042026 10h'!$B:$B,'[3]Cells Huawei 27042026 10h'!$T:$T,"")</f>
        <v/>
      </c>
      <c r="AJ1602" s="18" t="str">
        <f>_xlfn.XLOOKUP(B1602,'[3]Cells Huawei 27042026 15h'!$B:$B,'[3]Cells Huawei 27042026 15h'!$T:$T,"")</f>
        <v/>
      </c>
      <c r="AK1602" s="18" t="str">
        <f>_xlfn.XLOOKUP(B1602,'[4]cells down 27042026 11h28'!$B:$B,'[4]cells down 27042026 11h28'!$R:$R,"")</f>
        <v/>
      </c>
      <c r="AL1602" s="18" t="str">
        <f>_xlfn.XLOOKUP(B1602,'[4]cells down 27042026 18h01'!$B:$B,'[4]cells down 27042026 18h01'!$R:$R,"")</f>
        <v/>
      </c>
      <c r="AM1602" s="18" t="str">
        <f>_xlfn.XLOOKUP(B1602,'[5]cell downs 27042026 11h'!$B:$B,'[5]cell downs 27042026 11h'!$R:$R,"")</f>
        <v/>
      </c>
      <c r="AN1602" s="18" t="str">
        <f>_xlfn.XLOOKUP(B1602,'[5]cell downs 27042026 17h40'!$B:$B,'[5]cell downs 27042026 17h40'!$R:$R,"")</f>
        <v/>
      </c>
      <c r="AO1602" s="18" t="str">
        <f>_xlfn.XLOOKUP(B1602,'[6]ALL SITES DOWN'!$D:$D,'[6]ALL SITES DOWN'!$J:$J,"")</f>
        <v/>
      </c>
      <c r="AP1602" s="18" t="str">
        <f>_xlfn.XLOOKUP(B1602,'[7]ALL SITES DOWN'!$D:$D,'[7]ALL SITES DOWN'!$J:$J,"")</f>
        <v/>
      </c>
      <c r="AQ1602" s="9" t="str">
        <f>_xlfn.XLOOKUP(B1602,[8]sheet1!$AC:$AC,[8]sheet1!$AF:$AF,"")</f>
        <v/>
      </c>
      <c r="AR1602" s="14"/>
      <c r="AS1602" s="14" t="s">
        <v>5465</v>
      </c>
      <c r="AT1602" s="14" t="str">
        <f>_xlfn.XLOOKUP(B1602,'[9]cell downs 18042026 17h'!$B:$B,'[9]cell downs 18042026 17h'!$B:$B,"")</f>
        <v/>
      </c>
      <c r="AU1602" s="14" t="str">
        <f>_xlfn.XLOOKUP(B1602,'[10]Cells Huawei 19042026 15h'!$B:$B,'[10]Cells Huawei 19042026 15h'!$B:$B,"")</f>
        <v/>
      </c>
      <c r="AV1602" s="9" t="str">
        <f>_xlfn.XLOOKUP(B1602,'[11]cells down 19042026 9H40'!$B:$B,'[11]cells down 19042026 9H40'!$B:$B,"")</f>
        <v/>
      </c>
    </row>
    <row r="1603" spans="1:48" hidden="1" x14ac:dyDescent="0.3">
      <c r="A1603" s="1" t="s">
        <v>3843</v>
      </c>
      <c r="B1603" s="8" t="s">
        <v>3844</v>
      </c>
      <c r="C1603" s="3" t="str">
        <f>_xlfn.XLOOKUP(B1603,'[1]daily break down'!$D:$D,'[1]daily break down'!$E:$E,"")</f>
        <v>EXTREME-NORD</v>
      </c>
      <c r="D1603" s="1" t="s">
        <v>11</v>
      </c>
      <c r="E1603" s="1" t="s">
        <v>96</v>
      </c>
      <c r="F1603" s="3" t="s">
        <v>55</v>
      </c>
      <c r="G1603" s="1" t="s">
        <v>3845</v>
      </c>
      <c r="H1603" s="27" t="str">
        <f>_xlfn.XLOOKUP(B1603,[2]CALCULATION!$B:$B,[2]CALCULATION!$H:$H,"")</f>
        <v>HUAWEI</v>
      </c>
      <c r="I1603" s="26">
        <v>0</v>
      </c>
      <c r="J1603" s="26">
        <v>0</v>
      </c>
      <c r="K1603" s="26">
        <v>0</v>
      </c>
      <c r="L1603" s="26">
        <v>0</v>
      </c>
      <c r="M1603" s="26">
        <v>7.4015575017193011E-3</v>
      </c>
      <c r="N1603" s="26">
        <v>0</v>
      </c>
      <c r="O1603" s="26">
        <v>0</v>
      </c>
      <c r="P1603" s="114" t="s">
        <v>6364</v>
      </c>
      <c r="Q1603" s="42" t="s">
        <v>6353</v>
      </c>
      <c r="R1603" s="42"/>
      <c r="S1603" s="41" t="str" cm="1">
        <f t="array" ref="S1603">IFERROR(_xlfn.IFS(
U1603="MPR ISSUE","PDH",
U1603="BSS Hardware Issue","BSS",
U1603="Sites strategiques, MLL, Pylone, etc.","ENVTECH",
U1603="AKTIVCO DEFAUT GE &amp; POWER Cabinet","AKTIVCO",
U1603="AKTIVCO Coupure ENEO &amp; Baisse de tension","AKTIVCO GRID ONLY",
U1603="Coupure ENEO &amp; Baisse de tension","IHS GRID ONLY",
U1603="Defaut GE &amp; POWER Cabinet","IHS",
U1603="Sharing","Partners",
U1603="Sites strategiques &amp; DataCenter","SST &amp; DC",
U1603="Exclu","Exclu",
U1603="SAT","SAT",
U1603="SPARE-ISSUE","SPARE-ISSUE",
U1603="Fiber CAmtel","TRANS_FO_CAMTEL",
U1603="Fiber AOF","Fiber AOF",
U1603="Projet OCM (HUAWEI)","TRAVAUX-HUAWEI",
U1603="Projet OCM (NOKIA)","TRAVAUX-NOKIA",
U1603="ACCESS-ISSUE","ACCESS-ISSUE",
U1603="Projet OCM (ZTE, NOKIA, autres projets)","TRAVAUX OCM",
U1603="No root CAuse","No root cause",
U1603="ODU HS","PDH",
U1603="IP &amp; VLAN","PDH",
U1603="Warehouse HUAWEI","SPARE-ISSUE",
U1603="SPARE-HS","SPARE-ISSUE",
U1603="Power Telco","BSS",U1603="no impacts","no impacts"
),"")</f>
        <v/>
      </c>
      <c r="T1603" s="41" t="str" cm="1">
        <f t="array" ref="T1603">IFERROR(_xlfn.IFS(
U1603="MPR ISSUE","TX ISSUE",
U1603="BSS Hardware Issue","RAN ISSUE",
U1603="Sites strategiques, MLL, Pylone, etc.","ENVTECH",
U1603="AKTIVCO DEFAUT GE &amp; POWER Cabinet","POWER ISSUE",
U1603="AKTIVCO Coupure ENEO &amp; Baisse de tension","POWER ISSUE",
U1603="Coupure ENEO &amp; Baisse de tension","POWER ISSUE",
U1603="Defaut GE &amp; POWER Cabinet","POWER ISSUE",
U1603="Sharing","POWER ISSUE",
U1603="Sites strategiques &amp; DataCenter","POWER ISSUE",
U1603="Exclu","Exclu",
U1603="SAT","TX ISSUE",
U1603="SPARE-ISSUE","SPARE-ISSUE",
U1603="Fiber CAmtel","TX ISSUE",
U1603="Fiber AOF","TX ISSUE",
U1603="Projet OCM (HUAWEI)","TRAVAUX-HUAWEI",
U1603="Projet OCM (NOKIA)","TRAVAUX -NOKIA",
U1603="ACCESS-ISSUE","ACCESS-ISSUE",
U1603="Projet OCM (ZTE, NOKIA, autres projets)","TRAVAUX OCM",
U1603="No root CAuse","No root cause",
U1603="ODU HS","TX ISSUE",
U1603="IP &amp; VLAN","TX ISSUE",
U1603="Warehouse HUAWEI","SPARE-ISSUE",
U1603="SPARE-HS","SPARE-ISSUE",
U1603="Power Telco","RAN ISSUE",U1603="no impacts","no impacts"
),"")</f>
        <v/>
      </c>
      <c r="U1603" s="68"/>
      <c r="V1603" s="41" t="str" cm="1">
        <f t="array" ref="V1603">IFERROR(_xlfn.IFS(
U1603="MPR ISSUE","ACTIVE",
U1603="BSS Hardware Issue","ACTIVE",
U1603="Sites strategiques, MLL, Pylone, etc.","PASSIVE",
U1603="AKTIVCO DEFAUT GE &amp; POWER Cabinet","PASSIVE",
U1603="AKTIVCO Coupure ENEO &amp; Baisse de tension","PASSIVE",
U1603="Coupure ENEO &amp; Baisse de tension","PASSIVE",
U1603="Defaut GE &amp; POWER Cabinet","PASSIVE",
U1603="Sharing","PASSIVE",
U1603="Sites strategiques &amp; DataCenter","PASSIVE",
U1603="Exclu","Exclu",
U1603="SAT","ACTIVE",
U1603="SPARE-ISSUE","SPARE-ISSUE",
U1603="Fiber CAmtel","ACTIVE",
U1603="Fiber AOF","ACTIVE",
U1603="Projet OCM (HUAWEI)","PLANNED WORKS",
U1603="Projet OCM (NOKIA)","PLANNED WORKS",
U1603="ACCESS-ISSUE","ACCESS-ISSUE",
U1603="Projet OCM (ZTE, NOKIA, autres projets)","PLANNED WORKS",
U1603="No root CAuse","No root cause",
U1603="ODU HS","ACTIVE",
U1603="IP &amp; VLAN","ACTIVE",
U1603="Warehouse HUAWEI","SPARE-ISSUE",
U1603="SPARE-HS","SPARE-ISSUE",
U1603="Power Telco","ACTIVE", U1603="no impacts","no impacts"
),"")</f>
        <v/>
      </c>
      <c r="W1603" s="113"/>
      <c r="X1603" s="113"/>
      <c r="Y1603" s="113"/>
      <c r="Z1603" s="113"/>
      <c r="AA1603" s="113"/>
      <c r="AB1603" s="17" t="s">
        <v>5465</v>
      </c>
      <c r="AC1603" s="17" t="str">
        <f>_xlfn.XLOOKUP(B1603,'INCIDENT-04-27-2026'!E:E,'INCIDENT-04-27-2026'!F:F,"")</f>
        <v/>
      </c>
      <c r="AD1603" s="9"/>
      <c r="AE1603" s="7" t="s">
        <v>5465</v>
      </c>
      <c r="AF1603" s="6" t="str">
        <f>_xlfn.XLOOKUP(B1603,'[13]Input_27-04'!$B:$B,'[13]Input_27-04'!$M:$M,"")</f>
        <v/>
      </c>
      <c r="AG1603" s="7"/>
      <c r="AH1603" s="3"/>
      <c r="AI1603" s="18" t="str">
        <f>_xlfn.XLOOKUP(B1603,'[3]Cells Huawei 27042026 10h'!$B:$B,'[3]Cells Huawei 27042026 10h'!$T:$T,"")</f>
        <v/>
      </c>
      <c r="AJ1603" s="18" t="str">
        <f>_xlfn.XLOOKUP(B1603,'[3]Cells Huawei 27042026 15h'!$B:$B,'[3]Cells Huawei 27042026 15h'!$T:$T,"")</f>
        <v/>
      </c>
      <c r="AK1603" s="18" t="str">
        <f>_xlfn.XLOOKUP(B1603,'[4]cells down 27042026 11h28'!$B:$B,'[4]cells down 27042026 11h28'!$R:$R,"")</f>
        <v/>
      </c>
      <c r="AL1603" s="18" t="str">
        <f>_xlfn.XLOOKUP(B1603,'[4]cells down 27042026 18h01'!$B:$B,'[4]cells down 27042026 18h01'!$R:$R,"")</f>
        <v/>
      </c>
      <c r="AM1603" s="18" t="str">
        <f>_xlfn.XLOOKUP(B1603,'[5]cell downs 27042026 11h'!$B:$B,'[5]cell downs 27042026 11h'!$R:$R,"")</f>
        <v/>
      </c>
      <c r="AN1603" s="18" t="str">
        <f>_xlfn.XLOOKUP(B1603,'[5]cell downs 27042026 17h40'!$B:$B,'[5]cell downs 27042026 17h40'!$R:$R,"")</f>
        <v/>
      </c>
      <c r="AO1603" s="18" t="str">
        <f>_xlfn.XLOOKUP(B1603,'[6]ALL SITES DOWN'!$D:$D,'[6]ALL SITES DOWN'!$J:$J,"")</f>
        <v/>
      </c>
      <c r="AP1603" s="18" t="str">
        <f>_xlfn.XLOOKUP(B1603,'[7]ALL SITES DOWN'!$D:$D,'[7]ALL SITES DOWN'!$J:$J,"")</f>
        <v/>
      </c>
      <c r="AQ1603" s="9" t="str">
        <f>_xlfn.XLOOKUP(B1603,[8]sheet1!$AC:$AC,[8]sheet1!$AF:$AF,"")</f>
        <v/>
      </c>
      <c r="AR1603" s="14"/>
      <c r="AS1603" s="14" t="s">
        <v>5465</v>
      </c>
      <c r="AT1603" s="14" t="str">
        <f>_xlfn.XLOOKUP(B1603,'[9]cell downs 18042026 17h'!$B:$B,'[9]cell downs 18042026 17h'!$B:$B,"")</f>
        <v/>
      </c>
      <c r="AU1603" s="14" t="str">
        <f>_xlfn.XLOOKUP(B1603,'[10]Cells Huawei 19042026 15h'!$B:$B,'[10]Cells Huawei 19042026 15h'!$B:$B,"")</f>
        <v/>
      </c>
      <c r="AV1603" s="9" t="str">
        <f>_xlfn.XLOOKUP(B1603,'[11]cells down 19042026 9H40'!$B:$B,'[11]cells down 19042026 9H40'!$B:$B,"")</f>
        <v/>
      </c>
    </row>
    <row r="1604" spans="1:48" hidden="1" x14ac:dyDescent="0.3">
      <c r="A1604" s="1" t="s">
        <v>939</v>
      </c>
      <c r="B1604" s="8" t="s">
        <v>940</v>
      </c>
      <c r="C1604" s="3" t="str">
        <f>_xlfn.XLOOKUP(B1604,'[1]daily break down'!$D:$D,'[1]daily break down'!$E:$E,"")</f>
        <v>Garoua</v>
      </c>
      <c r="D1604" s="1" t="s">
        <v>11</v>
      </c>
      <c r="E1604" s="1" t="s">
        <v>12</v>
      </c>
      <c r="F1604" s="3" t="s">
        <v>23</v>
      </c>
      <c r="G1604" s="1" t="s">
        <v>24</v>
      </c>
      <c r="H1604" s="27" t="str">
        <f>_xlfn.XLOOKUP(B1604,[2]CALCULATION!$B:$B,[2]CALCULATION!$H:$H,"")</f>
        <v>Huawei</v>
      </c>
      <c r="I1604" s="26">
        <v>0</v>
      </c>
      <c r="J1604" s="26">
        <v>0</v>
      </c>
      <c r="K1604" s="26">
        <v>0</v>
      </c>
      <c r="L1604" s="26">
        <v>0</v>
      </c>
      <c r="M1604" s="26">
        <v>0</v>
      </c>
      <c r="N1604" s="26">
        <v>0</v>
      </c>
      <c r="O1604" s="26">
        <v>0</v>
      </c>
      <c r="P1604" s="114" t="s">
        <v>6364</v>
      </c>
      <c r="Q1604" s="42" t="s">
        <v>5538</v>
      </c>
      <c r="R1604" s="42"/>
      <c r="S1604" s="41" t="str" cm="1">
        <f t="array" ref="S1604">IFERROR(_xlfn.IFS(
U1604="MPR ISSUE","PDH",
U1604="BSS Hardware Issue","BSS",
U1604="Sites strategiques, MLL, Pylone, etc.","ENVTECH",
U1604="AKTIVCO DEFAUT GE &amp; POWER Cabinet","AKTIVCO",
U1604="AKTIVCO Coupure ENEO &amp; Baisse de tension","AKTIVCO GRID ONLY",
U1604="Coupure ENEO &amp; Baisse de tension","IHS GRID ONLY",
U1604="Defaut GE &amp; POWER Cabinet","IHS",
U1604="Sharing","Partners",
U1604="Sites strategiques &amp; DataCenter","SST &amp; DC",
U1604="Exclu","Exclu",
U1604="SAT","SAT",
U1604="SPARE-ISSUE","SPARE-ISSUE",
U1604="Fiber CAmtel","TRANS_FO_CAMTEL",
U1604="Fiber AOF","Fiber AOF",
U1604="Projet OCM (HUAWEI)","TRAVAUX-HUAWEI",
U1604="Projet OCM (NOKIA)","TRAVAUX-NOKIA",
U1604="ACCESS-ISSUE","ACCESS-ISSUE",
U1604="Projet OCM (ZTE, NOKIA, autres projets)","TRAVAUX OCM",
U1604="No root CAuse","No root cause",
U1604="ODU HS","PDH",
U1604="IP &amp; VLAN","PDH",
U1604="Warehouse HUAWEI","SPARE-ISSUE",
U1604="SPARE-HS","SPARE-ISSUE",
U1604="Power Telco","BSS",U1604="no impacts","no impacts"
),"")</f>
        <v>No root cause</v>
      </c>
      <c r="T1604" s="41" t="str" cm="1">
        <f t="array" ref="T1604">IFERROR(_xlfn.IFS(
U1604="MPR ISSUE","TX ISSUE",
U1604="BSS Hardware Issue","RAN ISSUE",
U1604="Sites strategiques, MLL, Pylone, etc.","ENVTECH",
U1604="AKTIVCO DEFAUT GE &amp; POWER Cabinet","POWER ISSUE",
U1604="AKTIVCO Coupure ENEO &amp; Baisse de tension","POWER ISSUE",
U1604="Coupure ENEO &amp; Baisse de tension","POWER ISSUE",
U1604="Defaut GE &amp; POWER Cabinet","POWER ISSUE",
U1604="Sharing","POWER ISSUE",
U1604="Sites strategiques &amp; DataCenter","POWER ISSUE",
U1604="Exclu","Exclu",
U1604="SAT","TX ISSUE",
U1604="SPARE-ISSUE","SPARE-ISSUE",
U1604="Fiber CAmtel","TX ISSUE",
U1604="Fiber AOF","TX ISSUE",
U1604="Projet OCM (HUAWEI)","TRAVAUX-HUAWEI",
U1604="Projet OCM (NOKIA)","TRAVAUX -NOKIA",
U1604="ACCESS-ISSUE","ACCESS-ISSUE",
U1604="Projet OCM (ZTE, NOKIA, autres projets)","TRAVAUX OCM",
U1604="No root CAuse","No root cause",
U1604="ODU HS","TX ISSUE",
U1604="IP &amp; VLAN","TX ISSUE",
U1604="Warehouse HUAWEI","SPARE-ISSUE",
U1604="SPARE-HS","SPARE-ISSUE",
U1604="Power Telco","RAN ISSUE",U1604="no impacts","no impacts"
),"")</f>
        <v>No root cause</v>
      </c>
      <c r="U1604" s="68" t="s">
        <v>5691</v>
      </c>
      <c r="V1604" s="41" t="str" cm="1">
        <f t="array" ref="V1604">IFERROR(_xlfn.IFS(
U1604="MPR ISSUE","ACTIVE",
U1604="BSS Hardware Issue","ACTIVE",
U1604="Sites strategiques, MLL, Pylone, etc.","PASSIVE",
U1604="AKTIVCO DEFAUT GE &amp; POWER Cabinet","PASSIVE",
U1604="AKTIVCO Coupure ENEO &amp; Baisse de tension","PASSIVE",
U1604="Coupure ENEO &amp; Baisse de tension","PASSIVE",
U1604="Defaut GE &amp; POWER Cabinet","PASSIVE",
U1604="Sharing","PASSIVE",
U1604="Sites strategiques &amp; DataCenter","PASSIVE",
U1604="Exclu","Exclu",
U1604="SAT","ACTIVE",
U1604="SPARE-ISSUE","SPARE-ISSUE",
U1604="Fiber CAmtel","ACTIVE",
U1604="Fiber AOF","ACTIVE",
U1604="Projet OCM (HUAWEI)","PLANNED WORKS",
U1604="Projet OCM (NOKIA)","PLANNED WORKS",
U1604="ACCESS-ISSUE","ACCESS-ISSUE",
U1604="Projet OCM (ZTE, NOKIA, autres projets)","PLANNED WORKS",
U1604="No root CAuse","No root cause",
U1604="ODU HS","ACTIVE",
U1604="IP &amp; VLAN","ACTIVE",
U1604="Warehouse HUAWEI","SPARE-ISSUE",
U1604="SPARE-HS","SPARE-ISSUE",
U1604="Power Telco","ACTIVE", U1604="no impacts","no impacts"
),"")</f>
        <v>No root cause</v>
      </c>
      <c r="W1604" s="113"/>
      <c r="X1604" s="113"/>
      <c r="Y1604" s="113"/>
      <c r="Z1604" s="113"/>
      <c r="AA1604" s="113"/>
      <c r="AB1604" s="17" t="s">
        <v>5465</v>
      </c>
      <c r="AC1604" s="17" t="str">
        <f>_xlfn.XLOOKUP(B1604,'INCIDENT-04-27-2026'!E:E,'INCIDENT-04-27-2026'!F:F,"")</f>
        <v/>
      </c>
      <c r="AD1604" s="9"/>
      <c r="AE1604" s="7" t="s">
        <v>5465</v>
      </c>
      <c r="AF1604" s="6" t="str">
        <f>_xlfn.XLOOKUP(B1604,'[13]Input_27-04'!$B:$B,'[13]Input_27-04'!$M:$M,"")</f>
        <v/>
      </c>
      <c r="AG1604" s="7"/>
      <c r="AH1604" s="3"/>
      <c r="AI1604" s="18" t="str">
        <f>_xlfn.XLOOKUP(B1604,'[3]Cells Huawei 27042026 10h'!$B:$B,'[3]Cells Huawei 27042026 10h'!$T:$T,"")</f>
        <v/>
      </c>
      <c r="AJ1604" s="18" t="str">
        <f>_xlfn.XLOOKUP(B1604,'[3]Cells Huawei 27042026 15h'!$B:$B,'[3]Cells Huawei 27042026 15h'!$T:$T,"")</f>
        <v/>
      </c>
      <c r="AK1604" s="18" t="str">
        <f>_xlfn.XLOOKUP(B1604,'[4]cells down 27042026 11h28'!$B:$B,'[4]cells down 27042026 11h28'!$R:$R,"")</f>
        <v/>
      </c>
      <c r="AL1604" s="18" t="str">
        <f>_xlfn.XLOOKUP(B1604,'[4]cells down 27042026 18h01'!$B:$B,'[4]cells down 27042026 18h01'!$R:$R,"")</f>
        <v/>
      </c>
      <c r="AM1604" s="18" t="str">
        <f>_xlfn.XLOOKUP(B1604,'[5]cell downs 27042026 11h'!$B:$B,'[5]cell downs 27042026 11h'!$R:$R,"")</f>
        <v/>
      </c>
      <c r="AN1604" s="18" t="str">
        <f>_xlfn.XLOOKUP(B1604,'[5]cell downs 27042026 17h40'!$B:$B,'[5]cell downs 27042026 17h40'!$R:$R,"")</f>
        <v/>
      </c>
      <c r="AO1604" s="18" t="str">
        <f>_xlfn.XLOOKUP(B1604,'[6]ALL SITES DOWN'!$D:$D,'[6]ALL SITES DOWN'!$J:$J,"")</f>
        <v/>
      </c>
      <c r="AP1604" s="18" t="str">
        <f>_xlfn.XLOOKUP(B1604,'[7]ALL SITES DOWN'!$D:$D,'[7]ALL SITES DOWN'!$J:$J,"")</f>
        <v/>
      </c>
      <c r="AQ1604" s="9" t="str">
        <f>_xlfn.XLOOKUP(B1604,[8]sheet1!$AC:$AC,[8]sheet1!$AF:$AF,"")</f>
        <v/>
      </c>
      <c r="AR1604" s="14"/>
      <c r="AS1604" s="14" t="s">
        <v>5465</v>
      </c>
      <c r="AT1604" s="14" t="str">
        <f>_xlfn.XLOOKUP(B1604,'[9]cell downs 18042026 17h'!$B:$B,'[9]cell downs 18042026 17h'!$B:$B,"")</f>
        <v/>
      </c>
      <c r="AU1604" s="14" t="str">
        <f>_xlfn.XLOOKUP(B1604,'[10]Cells Huawei 19042026 15h'!$B:$B,'[10]Cells Huawei 19042026 15h'!$B:$B,"")</f>
        <v/>
      </c>
      <c r="AV1604" s="9" t="str">
        <f>_xlfn.XLOOKUP(B1604,'[11]cells down 19042026 9H40'!$B:$B,'[11]cells down 19042026 9H40'!$B:$B,"")</f>
        <v/>
      </c>
    </row>
    <row r="1605" spans="1:48" hidden="1" x14ac:dyDescent="0.3">
      <c r="A1605" s="1" t="s">
        <v>3282</v>
      </c>
      <c r="B1605" s="8" t="s">
        <v>3283</v>
      </c>
      <c r="C1605" s="3" t="str">
        <f>_xlfn.XLOOKUP(B1605,'[1]daily break down'!$D:$D,'[1]daily break down'!$E:$E,"")</f>
        <v>NORD</v>
      </c>
      <c r="D1605" s="1" t="s">
        <v>21</v>
      </c>
      <c r="E1605" s="1" t="s">
        <v>188</v>
      </c>
      <c r="F1605" s="3" t="s">
        <v>23</v>
      </c>
      <c r="G1605" s="1" t="s">
        <v>732</v>
      </c>
      <c r="H1605" s="27" t="str">
        <f>_xlfn.XLOOKUP(B1605,[2]CALCULATION!$B:$B,[2]CALCULATION!$H:$H,"")</f>
        <v>Huawei</v>
      </c>
      <c r="I1605" s="26">
        <v>0</v>
      </c>
      <c r="J1605" s="26">
        <v>0</v>
      </c>
      <c r="K1605" s="26">
        <v>0</v>
      </c>
      <c r="L1605" s="26">
        <v>0</v>
      </c>
      <c r="M1605" s="26">
        <v>0</v>
      </c>
      <c r="N1605" s="26">
        <v>0</v>
      </c>
      <c r="O1605" s="26">
        <v>0</v>
      </c>
      <c r="P1605" s="114" t="s">
        <v>6364</v>
      </c>
      <c r="Q1605" s="42" t="s">
        <v>5538</v>
      </c>
      <c r="R1605" s="42"/>
      <c r="S1605" s="41" t="str" cm="1">
        <f t="array" ref="S1605">IFERROR(_xlfn.IFS(
U1605="MPR ISSUE","PDH",
U1605="BSS Hardware Issue","BSS",
U1605="Sites strategiques, MLL, Pylone, etc.","ENVTECH",
U1605="AKTIVCO DEFAUT GE &amp; POWER Cabinet","AKTIVCO",
U1605="AKTIVCO Coupure ENEO &amp; Baisse de tension","AKTIVCO GRID ONLY",
U1605="Coupure ENEO &amp; Baisse de tension","IHS GRID ONLY",
U1605="Defaut GE &amp; POWER Cabinet","IHS",
U1605="Sharing","Partners",
U1605="Sites strategiques &amp; DataCenter","SST &amp; DC",
U1605="Exclu","Exclu",
U1605="SAT","SAT",
U1605="SPARE-ISSUE","SPARE-ISSUE",
U1605="Fiber CAmtel","TRANS_FO_CAMTEL",
U1605="Fiber AOF","Fiber AOF",
U1605="Projet OCM (HUAWEI)","TRAVAUX-HUAWEI",
U1605="Projet OCM (NOKIA)","TRAVAUX-NOKIA",
U1605="ACCESS-ISSUE","ACCESS-ISSUE",
U1605="Projet OCM (ZTE, NOKIA, autres projets)","TRAVAUX OCM",
U1605="No root CAuse","No root cause",
U1605="ODU HS","PDH",
U1605="IP &amp; VLAN","PDH",
U1605="Warehouse HUAWEI","SPARE-ISSUE",
U1605="SPARE-HS","SPARE-ISSUE",
U1605="Power Telco","BSS",U1605="no impacts","no impacts"
),"")</f>
        <v>No root cause</v>
      </c>
      <c r="T1605" s="41" t="str" cm="1">
        <f t="array" ref="T1605">IFERROR(_xlfn.IFS(
U1605="MPR ISSUE","TX ISSUE",
U1605="BSS Hardware Issue","RAN ISSUE",
U1605="Sites strategiques, MLL, Pylone, etc.","ENVTECH",
U1605="AKTIVCO DEFAUT GE &amp; POWER Cabinet","POWER ISSUE",
U1605="AKTIVCO Coupure ENEO &amp; Baisse de tension","POWER ISSUE",
U1605="Coupure ENEO &amp; Baisse de tension","POWER ISSUE",
U1605="Defaut GE &amp; POWER Cabinet","POWER ISSUE",
U1605="Sharing","POWER ISSUE",
U1605="Sites strategiques &amp; DataCenter","POWER ISSUE",
U1605="Exclu","Exclu",
U1605="SAT","TX ISSUE",
U1605="SPARE-ISSUE","SPARE-ISSUE",
U1605="Fiber CAmtel","TX ISSUE",
U1605="Fiber AOF","TX ISSUE",
U1605="Projet OCM (HUAWEI)","TRAVAUX-HUAWEI",
U1605="Projet OCM (NOKIA)","TRAVAUX -NOKIA",
U1605="ACCESS-ISSUE","ACCESS-ISSUE",
U1605="Projet OCM (ZTE, NOKIA, autres projets)","TRAVAUX OCM",
U1605="No root CAuse","No root cause",
U1605="ODU HS","TX ISSUE",
U1605="IP &amp; VLAN","TX ISSUE",
U1605="Warehouse HUAWEI","SPARE-ISSUE",
U1605="SPARE-HS","SPARE-ISSUE",
U1605="Power Telco","RAN ISSUE",U1605="no impacts","no impacts"
),"")</f>
        <v>No root cause</v>
      </c>
      <c r="U1605" s="68" t="s">
        <v>5691</v>
      </c>
      <c r="V1605" s="41" t="str" cm="1">
        <f t="array" ref="V1605">IFERROR(_xlfn.IFS(
U1605="MPR ISSUE","ACTIVE",
U1605="BSS Hardware Issue","ACTIVE",
U1605="Sites strategiques, MLL, Pylone, etc.","PASSIVE",
U1605="AKTIVCO DEFAUT GE &amp; POWER Cabinet","PASSIVE",
U1605="AKTIVCO Coupure ENEO &amp; Baisse de tension","PASSIVE",
U1605="Coupure ENEO &amp; Baisse de tension","PASSIVE",
U1605="Defaut GE &amp; POWER Cabinet","PASSIVE",
U1605="Sharing","PASSIVE",
U1605="Sites strategiques &amp; DataCenter","PASSIVE",
U1605="Exclu","Exclu",
U1605="SAT","ACTIVE",
U1605="SPARE-ISSUE","SPARE-ISSUE",
U1605="Fiber CAmtel","ACTIVE",
U1605="Fiber AOF","ACTIVE",
U1605="Projet OCM (HUAWEI)","PLANNED WORKS",
U1605="Projet OCM (NOKIA)","PLANNED WORKS",
U1605="ACCESS-ISSUE","ACCESS-ISSUE",
U1605="Projet OCM (ZTE, NOKIA, autres projets)","PLANNED WORKS",
U1605="No root CAuse","No root cause",
U1605="ODU HS","ACTIVE",
U1605="IP &amp; VLAN","ACTIVE",
U1605="Warehouse HUAWEI","SPARE-ISSUE",
U1605="SPARE-HS","SPARE-ISSUE",
U1605="Power Telco","ACTIVE", U1605="no impacts","no impacts"
),"")</f>
        <v>No root cause</v>
      </c>
      <c r="W1605" s="113"/>
      <c r="X1605" s="113"/>
      <c r="Y1605" s="113"/>
      <c r="Z1605" s="113"/>
      <c r="AA1605" s="113"/>
      <c r="AB1605" s="17" t="s">
        <v>5465</v>
      </c>
      <c r="AC1605" s="17" t="str">
        <f>_xlfn.XLOOKUP(B1605,'INCIDENT-04-27-2026'!E:E,'INCIDENT-04-27-2026'!F:F,"")</f>
        <v/>
      </c>
      <c r="AD1605" s="9"/>
      <c r="AE1605" s="7" t="s">
        <v>5465</v>
      </c>
      <c r="AF1605" s="6" t="str">
        <f>_xlfn.XLOOKUP(B1605,'[13]Input_27-04'!$B:$B,'[13]Input_27-04'!$M:$M,"")</f>
        <v/>
      </c>
      <c r="AG1605" s="7"/>
      <c r="AH1605" s="3"/>
      <c r="AI1605" s="18" t="str">
        <f>_xlfn.XLOOKUP(B1605,'[3]Cells Huawei 27042026 10h'!$B:$B,'[3]Cells Huawei 27042026 10h'!$T:$T,"")</f>
        <v/>
      </c>
      <c r="AJ1605" s="18" t="str">
        <f>_xlfn.XLOOKUP(B1605,'[3]Cells Huawei 27042026 15h'!$B:$B,'[3]Cells Huawei 27042026 15h'!$T:$T,"")</f>
        <v/>
      </c>
      <c r="AK1605" s="18" t="str">
        <f>_xlfn.XLOOKUP(B1605,'[4]cells down 27042026 11h28'!$B:$B,'[4]cells down 27042026 11h28'!$R:$R,"")</f>
        <v/>
      </c>
      <c r="AL1605" s="18" t="str">
        <f>_xlfn.XLOOKUP(B1605,'[4]cells down 27042026 18h01'!$B:$B,'[4]cells down 27042026 18h01'!$R:$R,"")</f>
        <v/>
      </c>
      <c r="AM1605" s="18" t="str">
        <f>_xlfn.XLOOKUP(B1605,'[5]cell downs 27042026 11h'!$B:$B,'[5]cell downs 27042026 11h'!$R:$R,"")</f>
        <v/>
      </c>
      <c r="AN1605" s="18" t="str">
        <f>_xlfn.XLOOKUP(B1605,'[5]cell downs 27042026 17h40'!$B:$B,'[5]cell downs 27042026 17h40'!$R:$R,"")</f>
        <v/>
      </c>
      <c r="AO1605" s="18" t="str">
        <f>_xlfn.XLOOKUP(B1605,'[6]ALL SITES DOWN'!$D:$D,'[6]ALL SITES DOWN'!$J:$J,"")</f>
        <v/>
      </c>
      <c r="AP1605" s="18" t="str">
        <f>_xlfn.XLOOKUP(B1605,'[7]ALL SITES DOWN'!$D:$D,'[7]ALL SITES DOWN'!$J:$J,"")</f>
        <v/>
      </c>
      <c r="AQ1605" s="9" t="str">
        <f>_xlfn.XLOOKUP(B1605,[8]sheet1!$AC:$AC,[8]sheet1!$AF:$AF,"")</f>
        <v/>
      </c>
      <c r="AR1605" s="14"/>
      <c r="AS1605" s="14" t="s">
        <v>5465</v>
      </c>
      <c r="AT1605" s="14" t="str">
        <f>_xlfn.XLOOKUP(B1605,'[9]cell downs 18042026 17h'!$B:$B,'[9]cell downs 18042026 17h'!$B:$B,"")</f>
        <v/>
      </c>
      <c r="AU1605" s="14" t="str">
        <f>_xlfn.XLOOKUP(B1605,'[10]Cells Huawei 19042026 15h'!$B:$B,'[10]Cells Huawei 19042026 15h'!$B:$B,"")</f>
        <v/>
      </c>
      <c r="AV1605" s="9" t="str">
        <f>_xlfn.XLOOKUP(B1605,'[11]cells down 19042026 9H40'!$B:$B,'[11]cells down 19042026 9H40'!$B:$B,"")</f>
        <v/>
      </c>
    </row>
    <row r="1606" spans="1:48" hidden="1" x14ac:dyDescent="0.3">
      <c r="A1606" s="1" t="s">
        <v>3857</v>
      </c>
      <c r="B1606" s="8" t="s">
        <v>3858</v>
      </c>
      <c r="C1606" s="3" t="str">
        <f>_xlfn.XLOOKUP(B1606,'[1]daily break down'!$D:$D,'[1]daily break down'!$E:$E,"")</f>
        <v>EXTREME-NORD</v>
      </c>
      <c r="D1606" s="1" t="s">
        <v>21</v>
      </c>
      <c r="E1606" s="1" t="s">
        <v>122</v>
      </c>
      <c r="F1606" s="3" t="s">
        <v>55</v>
      </c>
      <c r="G1606" s="1" t="s">
        <v>3859</v>
      </c>
      <c r="H1606" s="27" t="str">
        <f>_xlfn.XLOOKUP(B1606,[2]CALCULATION!$B:$B,[2]CALCULATION!$H:$H,"")</f>
        <v>HUAWEI</v>
      </c>
      <c r="I1606" s="26">
        <v>0</v>
      </c>
      <c r="J1606" s="26">
        <v>0</v>
      </c>
      <c r="K1606" s="26">
        <v>0</v>
      </c>
      <c r="L1606" s="26">
        <v>0</v>
      </c>
      <c r="M1606" s="26">
        <v>0</v>
      </c>
      <c r="N1606" s="26">
        <v>0</v>
      </c>
      <c r="O1606" s="26">
        <v>0</v>
      </c>
      <c r="P1606" s="114" t="s">
        <v>6364</v>
      </c>
      <c r="Q1606" s="42" t="s">
        <v>6353</v>
      </c>
      <c r="R1606" s="42"/>
      <c r="S1606" s="41" t="str" cm="1">
        <f t="array" ref="S1606">IFERROR(_xlfn.IFS(
U1606="MPR ISSUE","PDH",
U1606="BSS Hardware Issue","BSS",
U1606="Sites strategiques, MLL, Pylone, etc.","ENVTECH",
U1606="AKTIVCO DEFAUT GE &amp; POWER Cabinet","AKTIVCO",
U1606="AKTIVCO Coupure ENEO &amp; Baisse de tension","AKTIVCO GRID ONLY",
U1606="Coupure ENEO &amp; Baisse de tension","IHS GRID ONLY",
U1606="Defaut GE &amp; POWER Cabinet","IHS",
U1606="Sharing","Partners",
U1606="Sites strategiques &amp; DataCenter","SST &amp; DC",
U1606="Exclu","Exclu",
U1606="SAT","SAT",
U1606="SPARE-ISSUE","SPARE-ISSUE",
U1606="Fiber CAmtel","TRANS_FO_CAMTEL",
U1606="Fiber AOF","Fiber AOF",
U1606="Projet OCM (HUAWEI)","TRAVAUX-HUAWEI",
U1606="Projet OCM (NOKIA)","TRAVAUX-NOKIA",
U1606="ACCESS-ISSUE","ACCESS-ISSUE",
U1606="Projet OCM (ZTE, NOKIA, autres projets)","TRAVAUX OCM",
U1606="No root CAuse","No root cause",
U1606="ODU HS","PDH",
U1606="IP &amp; VLAN","PDH",
U1606="Warehouse HUAWEI","SPARE-ISSUE",
U1606="SPARE-HS","SPARE-ISSUE",
U1606="Power Telco","BSS",U1606="no impacts","no impacts"
),"")</f>
        <v/>
      </c>
      <c r="T1606" s="41" t="str" cm="1">
        <f t="array" ref="T1606">IFERROR(_xlfn.IFS(
U1606="MPR ISSUE","TX ISSUE",
U1606="BSS Hardware Issue","RAN ISSUE",
U1606="Sites strategiques, MLL, Pylone, etc.","ENVTECH",
U1606="AKTIVCO DEFAUT GE &amp; POWER Cabinet","POWER ISSUE",
U1606="AKTIVCO Coupure ENEO &amp; Baisse de tension","POWER ISSUE",
U1606="Coupure ENEO &amp; Baisse de tension","POWER ISSUE",
U1606="Defaut GE &amp; POWER Cabinet","POWER ISSUE",
U1606="Sharing","POWER ISSUE",
U1606="Sites strategiques &amp; DataCenter","POWER ISSUE",
U1606="Exclu","Exclu",
U1606="SAT","TX ISSUE",
U1606="SPARE-ISSUE","SPARE-ISSUE",
U1606="Fiber CAmtel","TX ISSUE",
U1606="Fiber AOF","TX ISSUE",
U1606="Projet OCM (HUAWEI)","TRAVAUX-HUAWEI",
U1606="Projet OCM (NOKIA)","TRAVAUX -NOKIA",
U1606="ACCESS-ISSUE","ACCESS-ISSUE",
U1606="Projet OCM (ZTE, NOKIA, autres projets)","TRAVAUX OCM",
U1606="No root CAuse","No root cause",
U1606="ODU HS","TX ISSUE",
U1606="IP &amp; VLAN","TX ISSUE",
U1606="Warehouse HUAWEI","SPARE-ISSUE",
U1606="SPARE-HS","SPARE-ISSUE",
U1606="Power Telco","RAN ISSUE",U1606="no impacts","no impacts"
),"")</f>
        <v/>
      </c>
      <c r="U1606" s="68"/>
      <c r="V1606" s="41" t="str" cm="1">
        <f t="array" ref="V1606">IFERROR(_xlfn.IFS(
U1606="MPR ISSUE","ACTIVE",
U1606="BSS Hardware Issue","ACTIVE",
U1606="Sites strategiques, MLL, Pylone, etc.","PASSIVE",
U1606="AKTIVCO DEFAUT GE &amp; POWER Cabinet","PASSIVE",
U1606="AKTIVCO Coupure ENEO &amp; Baisse de tension","PASSIVE",
U1606="Coupure ENEO &amp; Baisse de tension","PASSIVE",
U1606="Defaut GE &amp; POWER Cabinet","PASSIVE",
U1606="Sharing","PASSIVE",
U1606="Sites strategiques &amp; DataCenter","PASSIVE",
U1606="Exclu","Exclu",
U1606="SAT","ACTIVE",
U1606="SPARE-ISSUE","SPARE-ISSUE",
U1606="Fiber CAmtel","ACTIVE",
U1606="Fiber AOF","ACTIVE",
U1606="Projet OCM (HUAWEI)","PLANNED WORKS",
U1606="Projet OCM (NOKIA)","PLANNED WORKS",
U1606="ACCESS-ISSUE","ACCESS-ISSUE",
U1606="Projet OCM (ZTE, NOKIA, autres projets)","PLANNED WORKS",
U1606="No root CAuse","No root cause",
U1606="ODU HS","ACTIVE",
U1606="IP &amp; VLAN","ACTIVE",
U1606="Warehouse HUAWEI","SPARE-ISSUE",
U1606="SPARE-HS","SPARE-ISSUE",
U1606="Power Telco","ACTIVE", U1606="no impacts","no impacts"
),"")</f>
        <v/>
      </c>
      <c r="W1606" s="113"/>
      <c r="X1606" s="113"/>
      <c r="Y1606" s="113"/>
      <c r="Z1606" s="113"/>
      <c r="AA1606" s="113"/>
      <c r="AB1606" s="17" t="s">
        <v>5465</v>
      </c>
      <c r="AC1606" s="17" t="str">
        <f>_xlfn.XLOOKUP(B1606,'INCIDENT-04-27-2026'!E:E,'INCIDENT-04-27-2026'!F:F,"")</f>
        <v/>
      </c>
      <c r="AD1606" s="9"/>
      <c r="AE1606" s="7" t="s">
        <v>5465</v>
      </c>
      <c r="AF1606" s="6" t="str">
        <f>_xlfn.XLOOKUP(B1606,'[13]Input_27-04'!$B:$B,'[13]Input_27-04'!$M:$M,"")</f>
        <v/>
      </c>
      <c r="AG1606" s="7"/>
      <c r="AH1606" s="3"/>
      <c r="AI1606" s="18" t="str">
        <f>_xlfn.XLOOKUP(B1606,'[3]Cells Huawei 27042026 10h'!$B:$B,'[3]Cells Huawei 27042026 10h'!$T:$T,"")</f>
        <v/>
      </c>
      <c r="AJ1606" s="18" t="str">
        <f>_xlfn.XLOOKUP(B1606,'[3]Cells Huawei 27042026 15h'!$B:$B,'[3]Cells Huawei 27042026 15h'!$T:$T,"")</f>
        <v/>
      </c>
      <c r="AK1606" s="18" t="str">
        <f>_xlfn.XLOOKUP(B1606,'[4]cells down 27042026 11h28'!$B:$B,'[4]cells down 27042026 11h28'!$R:$R,"")</f>
        <v/>
      </c>
      <c r="AL1606" s="18" t="str">
        <f>_xlfn.XLOOKUP(B1606,'[4]cells down 27042026 18h01'!$B:$B,'[4]cells down 27042026 18h01'!$R:$R,"")</f>
        <v/>
      </c>
      <c r="AM1606" s="18" t="str">
        <f>_xlfn.XLOOKUP(B1606,'[5]cell downs 27042026 11h'!$B:$B,'[5]cell downs 27042026 11h'!$R:$R,"")</f>
        <v/>
      </c>
      <c r="AN1606" s="18" t="str">
        <f>_xlfn.XLOOKUP(B1606,'[5]cell downs 27042026 17h40'!$B:$B,'[5]cell downs 27042026 17h40'!$R:$R,"")</f>
        <v/>
      </c>
      <c r="AO1606" s="18" t="str">
        <f>_xlfn.XLOOKUP(B1606,'[6]ALL SITES DOWN'!$D:$D,'[6]ALL SITES DOWN'!$J:$J,"")</f>
        <v/>
      </c>
      <c r="AP1606" s="18" t="str">
        <f>_xlfn.XLOOKUP(B1606,'[7]ALL SITES DOWN'!$D:$D,'[7]ALL SITES DOWN'!$J:$J,"")</f>
        <v/>
      </c>
      <c r="AQ1606" s="9" t="str">
        <f>_xlfn.XLOOKUP(B1606,[8]sheet1!$AC:$AC,[8]sheet1!$AF:$AF,"")</f>
        <v/>
      </c>
      <c r="AR1606" s="14"/>
      <c r="AS1606" s="14" t="s">
        <v>5465</v>
      </c>
      <c r="AT1606" s="14" t="str">
        <f>_xlfn.XLOOKUP(B1606,'[9]cell downs 18042026 17h'!$B:$B,'[9]cell downs 18042026 17h'!$B:$B,"")</f>
        <v/>
      </c>
      <c r="AU1606" s="14" t="str">
        <f>_xlfn.XLOOKUP(B1606,'[10]Cells Huawei 19042026 15h'!$B:$B,'[10]Cells Huawei 19042026 15h'!$B:$B,"")</f>
        <v/>
      </c>
      <c r="AV1606" s="9" t="str">
        <f>_xlfn.XLOOKUP(B1606,'[11]cells down 19042026 9H40'!$B:$B,'[11]cells down 19042026 9H40'!$B:$B,"")</f>
        <v/>
      </c>
    </row>
    <row r="1607" spans="1:48" hidden="1" x14ac:dyDescent="0.3">
      <c r="A1607" s="1" t="s">
        <v>2871</v>
      </c>
      <c r="B1607" s="8" t="s">
        <v>2872</v>
      </c>
      <c r="C1607" s="3" t="str">
        <f>_xlfn.XLOOKUP(B1607,'[1]daily break down'!$D:$D,'[1]daily break down'!$E:$E,"")</f>
        <v>Douala</v>
      </c>
      <c r="D1607" s="1"/>
      <c r="E1607" s="1"/>
      <c r="F1607" s="3" t="s">
        <v>31</v>
      </c>
      <c r="G1607" s="1" t="s">
        <v>32</v>
      </c>
      <c r="H1607" s="29" t="str">
        <f>_xlfn.XLOOKUP(B1607,[2]CALCULATION!$B:$B,[2]CALCULATION!$H:$H,"")</f>
        <v>ZTE</v>
      </c>
      <c r="I1607" s="26">
        <v>0</v>
      </c>
      <c r="J1607" s="26">
        <v>0</v>
      </c>
      <c r="K1607" s="26">
        <v>0</v>
      </c>
      <c r="L1607" s="26">
        <v>0</v>
      </c>
      <c r="M1607" s="26">
        <v>0</v>
      </c>
      <c r="N1607" s="26">
        <v>0</v>
      </c>
      <c r="O1607" s="26">
        <v>0</v>
      </c>
      <c r="P1607" s="114" t="s">
        <v>6364</v>
      </c>
      <c r="Q1607" s="42" t="s">
        <v>5538</v>
      </c>
      <c r="R1607" s="42"/>
      <c r="S1607" s="41" t="str" cm="1">
        <f t="array" ref="S1607">IFERROR(_xlfn.IFS(
U1607="MPR ISSUE","PDH",
U1607="BSS Hardware Issue","BSS",
U1607="Sites strategiques, MLL, Pylone, etc.","ENVTECH",
U1607="AKTIVCO DEFAUT GE &amp; POWER Cabinet","AKTIVCO",
U1607="AKTIVCO Coupure ENEO &amp; Baisse de tension","AKTIVCO GRID ONLY",
U1607="Coupure ENEO &amp; Baisse de tension","IHS GRID ONLY",
U1607="Defaut GE &amp; POWER Cabinet","IHS",
U1607="Sharing","Partners",
U1607="Sites strategiques &amp; DataCenter","SST &amp; DC",
U1607="Exclu","Exclu",
U1607="SAT","SAT",
U1607="SPARE-ISSUE","SPARE-ISSUE",
U1607="Fiber CAmtel","TRANS_FO_CAMTEL",
U1607="Fiber AOF","Fiber AOF",
U1607="Projet OCM (HUAWEI)","TRAVAUX-HUAWEI",
U1607="Projet OCM (NOKIA)","TRAVAUX-NOKIA",
U1607="ACCESS-ISSUE","ACCESS-ISSUE",
U1607="Projet OCM (ZTE, NOKIA, autres projets)","TRAVAUX OCM",
U1607="No root CAuse","No root cause",
U1607="ODU HS","PDH",
U1607="IP &amp; VLAN","PDH",
U1607="Warehouse HUAWEI","SPARE-ISSUE",
U1607="SPARE-HS","SPARE-ISSUE",
U1607="Power Telco","BSS",U1607="no impacts","no impacts"
),"")</f>
        <v>No root cause</v>
      </c>
      <c r="T1607" s="41" t="str" cm="1">
        <f t="array" ref="T1607">IFERROR(_xlfn.IFS(
U1607="MPR ISSUE","TX ISSUE",
U1607="BSS Hardware Issue","RAN ISSUE",
U1607="Sites strategiques, MLL, Pylone, etc.","ENVTECH",
U1607="AKTIVCO DEFAUT GE &amp; POWER Cabinet","POWER ISSUE",
U1607="AKTIVCO Coupure ENEO &amp; Baisse de tension","POWER ISSUE",
U1607="Coupure ENEO &amp; Baisse de tension","POWER ISSUE",
U1607="Defaut GE &amp; POWER Cabinet","POWER ISSUE",
U1607="Sharing","POWER ISSUE",
U1607="Sites strategiques &amp; DataCenter","POWER ISSUE",
U1607="Exclu","Exclu",
U1607="SAT","TX ISSUE",
U1607="SPARE-ISSUE","SPARE-ISSUE",
U1607="Fiber CAmtel","TX ISSUE",
U1607="Fiber AOF","TX ISSUE",
U1607="Projet OCM (HUAWEI)","TRAVAUX-HUAWEI",
U1607="Projet OCM (NOKIA)","TRAVAUX -NOKIA",
U1607="ACCESS-ISSUE","ACCESS-ISSUE",
U1607="Projet OCM (ZTE, NOKIA, autres projets)","TRAVAUX OCM",
U1607="No root CAuse","No root cause",
U1607="ODU HS","TX ISSUE",
U1607="IP &amp; VLAN","TX ISSUE",
U1607="Warehouse HUAWEI","SPARE-ISSUE",
U1607="SPARE-HS","SPARE-ISSUE",
U1607="Power Telco","RAN ISSUE",U1607="no impacts","no impacts"
),"")</f>
        <v>No root cause</v>
      </c>
      <c r="U1607" s="68" t="s">
        <v>5691</v>
      </c>
      <c r="V1607" s="41" t="str" cm="1">
        <f t="array" ref="V1607">IFERROR(_xlfn.IFS(
U1607="MPR ISSUE","ACTIVE",
U1607="BSS Hardware Issue","ACTIVE",
U1607="Sites strategiques, MLL, Pylone, etc.","PASSIVE",
U1607="AKTIVCO DEFAUT GE &amp; POWER Cabinet","PASSIVE",
U1607="AKTIVCO Coupure ENEO &amp; Baisse de tension","PASSIVE",
U1607="Coupure ENEO &amp; Baisse de tension","PASSIVE",
U1607="Defaut GE &amp; POWER Cabinet","PASSIVE",
U1607="Sharing","PASSIVE",
U1607="Sites strategiques &amp; DataCenter","PASSIVE",
U1607="Exclu","Exclu",
U1607="SAT","ACTIVE",
U1607="SPARE-ISSUE","SPARE-ISSUE",
U1607="Fiber CAmtel","ACTIVE",
U1607="Fiber AOF","ACTIVE",
U1607="Projet OCM (HUAWEI)","PLANNED WORKS",
U1607="Projet OCM (NOKIA)","PLANNED WORKS",
U1607="ACCESS-ISSUE","ACCESS-ISSUE",
U1607="Projet OCM (ZTE, NOKIA, autres projets)","PLANNED WORKS",
U1607="No root CAuse","No root cause",
U1607="ODU HS","ACTIVE",
U1607="IP &amp; VLAN","ACTIVE",
U1607="Warehouse HUAWEI","SPARE-ISSUE",
U1607="SPARE-HS","SPARE-ISSUE",
U1607="Power Telco","ACTIVE", U1607="no impacts","no impacts"
),"")</f>
        <v>No root cause</v>
      </c>
      <c r="W1607" s="113"/>
      <c r="X1607" s="113"/>
      <c r="Y1607" s="113"/>
      <c r="Z1607" s="113"/>
      <c r="AA1607" s="113"/>
      <c r="AB1607" s="17" t="s">
        <v>5465</v>
      </c>
      <c r="AC1607" s="17" t="str">
        <f>_xlfn.XLOOKUP(B1607,'INCIDENT-04-27-2026'!E:E,'INCIDENT-04-27-2026'!F:F,"")</f>
        <v/>
      </c>
      <c r="AD1607" s="9"/>
      <c r="AE1607" s="7" t="s">
        <v>5465</v>
      </c>
      <c r="AF1607" s="6" t="str">
        <f>_xlfn.XLOOKUP(B1607,'[13]Input_27-04'!$B:$B,'[13]Input_27-04'!$M:$M,"")</f>
        <v/>
      </c>
      <c r="AG1607" s="7"/>
      <c r="AH1607" s="3"/>
      <c r="AI1607" s="18" t="str">
        <f>_xlfn.XLOOKUP(B1607,'[3]Cells Huawei 27042026 10h'!$B:$B,'[3]Cells Huawei 27042026 10h'!$T:$T,"")</f>
        <v/>
      </c>
      <c r="AJ1607" s="18" t="str">
        <f>_xlfn.XLOOKUP(B1607,'[3]Cells Huawei 27042026 15h'!$B:$B,'[3]Cells Huawei 27042026 15h'!$T:$T,"")</f>
        <v/>
      </c>
      <c r="AK1607" s="18" t="str">
        <f>_xlfn.XLOOKUP(B1607,'[4]cells down 27042026 11h28'!$B:$B,'[4]cells down 27042026 11h28'!$R:$R,"")</f>
        <v/>
      </c>
      <c r="AL1607" s="18" t="str">
        <f>_xlfn.XLOOKUP(B1607,'[4]cells down 27042026 18h01'!$B:$B,'[4]cells down 27042026 18h01'!$R:$R,"")</f>
        <v/>
      </c>
      <c r="AM1607" s="18" t="str">
        <f>_xlfn.XLOOKUP(B1607,'[5]cell downs 27042026 11h'!$B:$B,'[5]cell downs 27042026 11h'!$R:$R,"")</f>
        <v/>
      </c>
      <c r="AN1607" s="18" t="str">
        <f>_xlfn.XLOOKUP(B1607,'[5]cell downs 27042026 17h40'!$B:$B,'[5]cell downs 27042026 17h40'!$R:$R,"")</f>
        <v/>
      </c>
      <c r="AO1607" s="18" t="str">
        <f>_xlfn.XLOOKUP(B1607,'[6]ALL SITES DOWN'!$D:$D,'[6]ALL SITES DOWN'!$J:$J,"")</f>
        <v/>
      </c>
      <c r="AP1607" s="18" t="str">
        <f>_xlfn.XLOOKUP(B1607,'[7]ALL SITES DOWN'!$D:$D,'[7]ALL SITES DOWN'!$J:$J,"")</f>
        <v/>
      </c>
      <c r="AQ1607" s="9" t="str">
        <f>_xlfn.XLOOKUP(B1607,[8]sheet1!$AC:$AC,[8]sheet1!$AF:$AF,"")</f>
        <v/>
      </c>
      <c r="AR1607" s="14"/>
      <c r="AS1607" s="14" t="s">
        <v>5465</v>
      </c>
      <c r="AT1607" s="14" t="str">
        <f>_xlfn.XLOOKUP(B1607,'[9]cell downs 18042026 17h'!$B:$B,'[9]cell downs 18042026 17h'!$B:$B,"")</f>
        <v/>
      </c>
      <c r="AU1607" s="14" t="str">
        <f>_xlfn.XLOOKUP(B1607,'[10]Cells Huawei 19042026 15h'!$B:$B,'[10]Cells Huawei 19042026 15h'!$B:$B,"")</f>
        <v/>
      </c>
      <c r="AV1607" s="9" t="str">
        <f>_xlfn.XLOOKUP(B1607,'[11]cells down 19042026 9H40'!$B:$B,'[11]cells down 19042026 9H40'!$B:$B,"")</f>
        <v/>
      </c>
    </row>
    <row r="1608" spans="1:48" hidden="1" x14ac:dyDescent="0.3">
      <c r="A1608" s="1" t="s">
        <v>736</v>
      </c>
      <c r="B1608" s="1" t="s">
        <v>737</v>
      </c>
      <c r="C1608" s="3" t="str">
        <f>_xlfn.XLOOKUP(B1608,'[1]daily break down'!$D:$D,'[1]daily break down'!$E:$E,"")</f>
        <v>douala</v>
      </c>
      <c r="D1608" s="1" t="s">
        <v>21</v>
      </c>
      <c r="E1608" s="1" t="s">
        <v>80</v>
      </c>
      <c r="F1608" s="3" t="s">
        <v>31</v>
      </c>
      <c r="G1608" s="1" t="s">
        <v>738</v>
      </c>
      <c r="H1608" s="29" t="str">
        <f>_xlfn.XLOOKUP(B1608,[2]CALCULATION!$B:$B,[2]CALCULATION!$H:$H,"")</f>
        <v>ZTE</v>
      </c>
      <c r="I1608" s="26">
        <v>0</v>
      </c>
      <c r="J1608" s="26">
        <v>0</v>
      </c>
      <c r="K1608" s="26">
        <v>0</v>
      </c>
      <c r="L1608" s="26">
        <v>0</v>
      </c>
      <c r="M1608" s="26">
        <v>0</v>
      </c>
      <c r="N1608" s="26">
        <v>0</v>
      </c>
      <c r="O1608" s="26">
        <v>0</v>
      </c>
      <c r="P1608" s="114" t="s">
        <v>6364</v>
      </c>
      <c r="Q1608" s="42" t="s">
        <v>5538</v>
      </c>
      <c r="R1608" s="42"/>
      <c r="S1608" s="41" t="str" cm="1">
        <f t="array" ref="S1608">IFERROR(_xlfn.IFS(
U1608="MPR ISSUE","PDH",
U1608="BSS Hardware Issue","BSS",
U1608="Sites strategiques, MLL, Pylone, etc.","ENVTECH",
U1608="AKTIVCO DEFAUT GE &amp; POWER Cabinet","AKTIVCO",
U1608="AKTIVCO Coupure ENEO &amp; Baisse de tension","AKTIVCO GRID ONLY",
U1608="Coupure ENEO &amp; Baisse de tension","IHS GRID ONLY",
U1608="Defaut GE &amp; POWER Cabinet","IHS",
U1608="Sharing","Partners",
U1608="Sites strategiques &amp; DataCenter","SST &amp; DC",
U1608="Exclu","Exclu",
U1608="SAT","SAT",
U1608="SPARE-ISSUE","SPARE-ISSUE",
U1608="Fiber CAmtel","TRANS_FO_CAMTEL",
U1608="Fiber AOF","Fiber AOF",
U1608="Projet OCM (HUAWEI)","TRAVAUX-HUAWEI",
U1608="Projet OCM (NOKIA)","TRAVAUX-NOKIA",
U1608="ACCESS-ISSUE","ACCESS-ISSUE",
U1608="Projet OCM (ZTE, NOKIA, autres projets)","TRAVAUX OCM",
U1608="No root CAuse","No root cause",
U1608="ODU HS","PDH",
U1608="IP &amp; VLAN","PDH",
U1608="Warehouse HUAWEI","SPARE-ISSUE",
U1608="SPARE-HS","SPARE-ISSUE",
U1608="Power Telco","BSS",U1608="no impacts","no impacts"
),"")</f>
        <v>No root cause</v>
      </c>
      <c r="T1608" s="41" t="str" cm="1">
        <f t="array" ref="T1608">IFERROR(_xlfn.IFS(
U1608="MPR ISSUE","TX ISSUE",
U1608="BSS Hardware Issue","RAN ISSUE",
U1608="Sites strategiques, MLL, Pylone, etc.","ENVTECH",
U1608="AKTIVCO DEFAUT GE &amp; POWER Cabinet","POWER ISSUE",
U1608="AKTIVCO Coupure ENEO &amp; Baisse de tension","POWER ISSUE",
U1608="Coupure ENEO &amp; Baisse de tension","POWER ISSUE",
U1608="Defaut GE &amp; POWER Cabinet","POWER ISSUE",
U1608="Sharing","POWER ISSUE",
U1608="Sites strategiques &amp; DataCenter","POWER ISSUE",
U1608="Exclu","Exclu",
U1608="SAT","TX ISSUE",
U1608="SPARE-ISSUE","SPARE-ISSUE",
U1608="Fiber CAmtel","TX ISSUE",
U1608="Fiber AOF","TX ISSUE",
U1608="Projet OCM (HUAWEI)","TRAVAUX-HUAWEI",
U1608="Projet OCM (NOKIA)","TRAVAUX -NOKIA",
U1608="ACCESS-ISSUE","ACCESS-ISSUE",
U1608="Projet OCM (ZTE, NOKIA, autres projets)","TRAVAUX OCM",
U1608="No root CAuse","No root cause",
U1608="ODU HS","TX ISSUE",
U1608="IP &amp; VLAN","TX ISSUE",
U1608="Warehouse HUAWEI","SPARE-ISSUE",
U1608="SPARE-HS","SPARE-ISSUE",
U1608="Power Telco","RAN ISSUE",U1608="no impacts","no impacts"
),"")</f>
        <v>No root cause</v>
      </c>
      <c r="U1608" s="68" t="s">
        <v>5691</v>
      </c>
      <c r="V1608" s="41" t="str" cm="1">
        <f t="array" ref="V1608">IFERROR(_xlfn.IFS(
U1608="MPR ISSUE","ACTIVE",
U1608="BSS Hardware Issue","ACTIVE",
U1608="Sites strategiques, MLL, Pylone, etc.","PASSIVE",
U1608="AKTIVCO DEFAUT GE &amp; POWER Cabinet","PASSIVE",
U1608="AKTIVCO Coupure ENEO &amp; Baisse de tension","PASSIVE",
U1608="Coupure ENEO &amp; Baisse de tension","PASSIVE",
U1608="Defaut GE &amp; POWER Cabinet","PASSIVE",
U1608="Sharing","PASSIVE",
U1608="Sites strategiques &amp; DataCenter","PASSIVE",
U1608="Exclu","Exclu",
U1608="SAT","ACTIVE",
U1608="SPARE-ISSUE","SPARE-ISSUE",
U1608="Fiber CAmtel","ACTIVE",
U1608="Fiber AOF","ACTIVE",
U1608="Projet OCM (HUAWEI)","PLANNED WORKS",
U1608="Projet OCM (NOKIA)","PLANNED WORKS",
U1608="ACCESS-ISSUE","ACCESS-ISSUE",
U1608="Projet OCM (ZTE, NOKIA, autres projets)","PLANNED WORKS",
U1608="No root CAuse","No root cause",
U1608="ODU HS","ACTIVE",
U1608="IP &amp; VLAN","ACTIVE",
U1608="Warehouse HUAWEI","SPARE-ISSUE",
U1608="SPARE-HS","SPARE-ISSUE",
U1608="Power Telco","ACTIVE", U1608="no impacts","no impacts"
),"")</f>
        <v>No root cause</v>
      </c>
      <c r="W1608" s="113"/>
      <c r="X1608" s="113"/>
      <c r="Y1608" s="113"/>
      <c r="Z1608" s="113"/>
      <c r="AA1608" s="113"/>
      <c r="AB1608" s="17" t="s">
        <v>5465</v>
      </c>
      <c r="AC1608" s="17" t="str">
        <f>_xlfn.XLOOKUP(B1608,'INCIDENT-04-27-2026'!E:E,'INCIDENT-04-27-2026'!F:F,"")</f>
        <v/>
      </c>
      <c r="AD1608" s="9"/>
      <c r="AE1608" s="7" t="s">
        <v>5465</v>
      </c>
      <c r="AF1608" s="6" t="str">
        <f>_xlfn.XLOOKUP(B1608,'[13]Input_27-04'!$B:$B,'[13]Input_27-04'!$M:$M,"")</f>
        <v/>
      </c>
      <c r="AG1608" s="7"/>
      <c r="AH1608" s="3"/>
      <c r="AI1608" s="18" t="str">
        <f>_xlfn.XLOOKUP(B1608,'[3]Cells Huawei 27042026 10h'!$B:$B,'[3]Cells Huawei 27042026 10h'!$T:$T,"")</f>
        <v/>
      </c>
      <c r="AJ1608" s="18" t="str">
        <f>_xlfn.XLOOKUP(B1608,'[3]Cells Huawei 27042026 15h'!$B:$B,'[3]Cells Huawei 27042026 15h'!$T:$T,"")</f>
        <v/>
      </c>
      <c r="AK1608" s="18" t="str">
        <f>_xlfn.XLOOKUP(B1608,'[4]cells down 27042026 11h28'!$B:$B,'[4]cells down 27042026 11h28'!$R:$R,"")</f>
        <v/>
      </c>
      <c r="AL1608" s="18" t="str">
        <f>_xlfn.XLOOKUP(B1608,'[4]cells down 27042026 18h01'!$B:$B,'[4]cells down 27042026 18h01'!$R:$R,"")</f>
        <v/>
      </c>
      <c r="AM1608" s="18" t="str">
        <f>_xlfn.XLOOKUP(B1608,'[5]cell downs 27042026 11h'!$B:$B,'[5]cell downs 27042026 11h'!$R:$R,"")</f>
        <v/>
      </c>
      <c r="AN1608" s="18" t="str">
        <f>_xlfn.XLOOKUP(B1608,'[5]cell downs 27042026 17h40'!$B:$B,'[5]cell downs 27042026 17h40'!$R:$R,"")</f>
        <v/>
      </c>
      <c r="AO1608" s="18" t="str">
        <f>_xlfn.XLOOKUP(B1608,'[6]ALL SITES DOWN'!$D:$D,'[6]ALL SITES DOWN'!$J:$J,"")</f>
        <v/>
      </c>
      <c r="AP1608" s="18" t="str">
        <f>_xlfn.XLOOKUP(B1608,'[7]ALL SITES DOWN'!$D:$D,'[7]ALL SITES DOWN'!$J:$J,"")</f>
        <v/>
      </c>
      <c r="AQ1608" s="9" t="str">
        <f>_xlfn.XLOOKUP(B1608,[8]sheet1!$AC:$AC,[8]sheet1!$AF:$AF,"")</f>
        <v/>
      </c>
      <c r="AR1608" s="14"/>
      <c r="AS1608" s="14" t="s">
        <v>5465</v>
      </c>
      <c r="AT1608" s="14" t="str">
        <f>_xlfn.XLOOKUP(B1608,'[9]cell downs 18042026 17h'!$B:$B,'[9]cell downs 18042026 17h'!$B:$B,"")</f>
        <v/>
      </c>
      <c r="AU1608" s="14" t="str">
        <f>_xlfn.XLOOKUP(B1608,'[10]Cells Huawei 19042026 15h'!$B:$B,'[10]Cells Huawei 19042026 15h'!$B:$B,"")</f>
        <v/>
      </c>
      <c r="AV1608" s="9" t="str">
        <f>_xlfn.XLOOKUP(B1608,'[11]cells down 19042026 9H40'!$B:$B,'[11]cells down 19042026 9H40'!$B:$B,"")</f>
        <v/>
      </c>
    </row>
    <row r="1609" spans="1:48" hidden="1" x14ac:dyDescent="0.3">
      <c r="A1609" s="1" t="s">
        <v>751</v>
      </c>
      <c r="B1609" s="8" t="s">
        <v>752</v>
      </c>
      <c r="C1609" s="3" t="str">
        <f>_xlfn.XLOOKUP(B1609,'[1]daily break down'!$D:$D,'[1]daily break down'!$E:$E,"")</f>
        <v>Douala</v>
      </c>
      <c r="D1609" s="1" t="s">
        <v>21</v>
      </c>
      <c r="E1609" s="1" t="s">
        <v>36</v>
      </c>
      <c r="F1609" s="3" t="s">
        <v>31</v>
      </c>
      <c r="G1609" s="1" t="s">
        <v>32</v>
      </c>
      <c r="H1609" s="29" t="str">
        <f>_xlfn.XLOOKUP(B1609,[2]CALCULATION!$B:$B,[2]CALCULATION!$H:$H,"")</f>
        <v>ZTE</v>
      </c>
      <c r="I1609" s="26">
        <v>0</v>
      </c>
      <c r="J1609" s="26">
        <v>0</v>
      </c>
      <c r="K1609" s="26">
        <v>0</v>
      </c>
      <c r="L1609" s="26">
        <v>0.10635057200663138</v>
      </c>
      <c r="M1609" s="26">
        <v>0</v>
      </c>
      <c r="N1609" s="26">
        <v>0</v>
      </c>
      <c r="O1609" s="26">
        <v>0</v>
      </c>
      <c r="P1609" s="114" t="s">
        <v>6364</v>
      </c>
      <c r="Q1609" s="42" t="s">
        <v>5538</v>
      </c>
      <c r="R1609" s="42"/>
      <c r="S1609" s="41" t="str" cm="1">
        <f t="array" ref="S1609">IFERROR(_xlfn.IFS(
U1609="MPR ISSUE","PDH",
U1609="BSS Hardware Issue","BSS",
U1609="Sites strategiques, MLL, Pylone, etc.","ENVTECH",
U1609="AKTIVCO DEFAUT GE &amp; POWER Cabinet","AKTIVCO",
U1609="AKTIVCO Coupure ENEO &amp; Baisse de tension","AKTIVCO GRID ONLY",
U1609="Coupure ENEO &amp; Baisse de tension","IHS GRID ONLY",
U1609="Defaut GE &amp; POWER Cabinet","IHS",
U1609="Sharing","Partners",
U1609="Sites strategiques &amp; DataCenter","SST &amp; DC",
U1609="Exclu","Exclu",
U1609="SAT","SAT",
U1609="SPARE-ISSUE","SPARE-ISSUE",
U1609="Fiber CAmtel","TRANS_FO_CAMTEL",
U1609="Fiber AOF","Fiber AOF",
U1609="Projet OCM (HUAWEI)","TRAVAUX-HUAWEI",
U1609="Projet OCM (NOKIA)","TRAVAUX-NOKIA",
U1609="ACCESS-ISSUE","ACCESS-ISSUE",
U1609="Projet OCM (ZTE, NOKIA, autres projets)","TRAVAUX OCM",
U1609="No root CAuse","No root cause",
U1609="ODU HS","PDH",
U1609="IP &amp; VLAN","PDH",
U1609="Warehouse HUAWEI","SPARE-ISSUE",
U1609="SPARE-HS","SPARE-ISSUE",
U1609="Power Telco","BSS",U1609="no impacts","no impacts"
),"")</f>
        <v>No root cause</v>
      </c>
      <c r="T1609" s="41" t="str" cm="1">
        <f t="array" ref="T1609">IFERROR(_xlfn.IFS(
U1609="MPR ISSUE","TX ISSUE",
U1609="BSS Hardware Issue","RAN ISSUE",
U1609="Sites strategiques, MLL, Pylone, etc.","ENVTECH",
U1609="AKTIVCO DEFAUT GE &amp; POWER Cabinet","POWER ISSUE",
U1609="AKTIVCO Coupure ENEO &amp; Baisse de tension","POWER ISSUE",
U1609="Coupure ENEO &amp; Baisse de tension","POWER ISSUE",
U1609="Defaut GE &amp; POWER Cabinet","POWER ISSUE",
U1609="Sharing","POWER ISSUE",
U1609="Sites strategiques &amp; DataCenter","POWER ISSUE",
U1609="Exclu","Exclu",
U1609="SAT","TX ISSUE",
U1609="SPARE-ISSUE","SPARE-ISSUE",
U1609="Fiber CAmtel","TX ISSUE",
U1609="Fiber AOF","TX ISSUE",
U1609="Projet OCM (HUAWEI)","TRAVAUX-HUAWEI",
U1609="Projet OCM (NOKIA)","TRAVAUX -NOKIA",
U1609="ACCESS-ISSUE","ACCESS-ISSUE",
U1609="Projet OCM (ZTE, NOKIA, autres projets)","TRAVAUX OCM",
U1609="No root CAuse","No root cause",
U1609="ODU HS","TX ISSUE",
U1609="IP &amp; VLAN","TX ISSUE",
U1609="Warehouse HUAWEI","SPARE-ISSUE",
U1609="SPARE-HS","SPARE-ISSUE",
U1609="Power Telco","RAN ISSUE",U1609="no impacts","no impacts"
),"")</f>
        <v>No root cause</v>
      </c>
      <c r="U1609" s="68" t="s">
        <v>5691</v>
      </c>
      <c r="V1609" s="41" t="str" cm="1">
        <f t="array" ref="V1609">IFERROR(_xlfn.IFS(
U1609="MPR ISSUE","ACTIVE",
U1609="BSS Hardware Issue","ACTIVE",
U1609="Sites strategiques, MLL, Pylone, etc.","PASSIVE",
U1609="AKTIVCO DEFAUT GE &amp; POWER Cabinet","PASSIVE",
U1609="AKTIVCO Coupure ENEO &amp; Baisse de tension","PASSIVE",
U1609="Coupure ENEO &amp; Baisse de tension","PASSIVE",
U1609="Defaut GE &amp; POWER Cabinet","PASSIVE",
U1609="Sharing","PASSIVE",
U1609="Sites strategiques &amp; DataCenter","PASSIVE",
U1609="Exclu","Exclu",
U1609="SAT","ACTIVE",
U1609="SPARE-ISSUE","SPARE-ISSUE",
U1609="Fiber CAmtel","ACTIVE",
U1609="Fiber AOF","ACTIVE",
U1609="Projet OCM (HUAWEI)","PLANNED WORKS",
U1609="Projet OCM (NOKIA)","PLANNED WORKS",
U1609="ACCESS-ISSUE","ACCESS-ISSUE",
U1609="Projet OCM (ZTE, NOKIA, autres projets)","PLANNED WORKS",
U1609="No root CAuse","No root cause",
U1609="ODU HS","ACTIVE",
U1609="IP &amp; VLAN","ACTIVE",
U1609="Warehouse HUAWEI","SPARE-ISSUE",
U1609="SPARE-HS","SPARE-ISSUE",
U1609="Power Telco","ACTIVE", U1609="no impacts","no impacts"
),"")</f>
        <v>No root cause</v>
      </c>
      <c r="W1609" s="113"/>
      <c r="X1609" s="113"/>
      <c r="Y1609" s="113"/>
      <c r="Z1609" s="113"/>
      <c r="AA1609" s="113"/>
      <c r="AB1609" s="17" t="s">
        <v>5465</v>
      </c>
      <c r="AC1609" s="17" t="str">
        <f>_xlfn.XLOOKUP(B1609,'INCIDENT-04-27-2026'!E:E,'INCIDENT-04-27-2026'!F:F,"")</f>
        <v/>
      </c>
      <c r="AD1609" s="9"/>
      <c r="AE1609" s="7" t="s">
        <v>5465</v>
      </c>
      <c r="AF1609" s="6" t="str">
        <f>_xlfn.XLOOKUP(B1609,'[13]Input_27-04'!$B:$B,'[13]Input_27-04'!$M:$M,"")</f>
        <v/>
      </c>
      <c r="AG1609" s="7"/>
      <c r="AH1609" s="3"/>
      <c r="AI1609" s="18" t="str">
        <f>_xlfn.XLOOKUP(B1609,'[3]Cells Huawei 27042026 10h'!$B:$B,'[3]Cells Huawei 27042026 10h'!$T:$T,"")</f>
        <v/>
      </c>
      <c r="AJ1609" s="18" t="str">
        <f>_xlfn.XLOOKUP(B1609,'[3]Cells Huawei 27042026 15h'!$B:$B,'[3]Cells Huawei 27042026 15h'!$T:$T,"")</f>
        <v/>
      </c>
      <c r="AK1609" s="18" t="str">
        <f>_xlfn.XLOOKUP(B1609,'[4]cells down 27042026 11h28'!$B:$B,'[4]cells down 27042026 11h28'!$R:$R,"")</f>
        <v/>
      </c>
      <c r="AL1609" s="18" t="str">
        <f>_xlfn.XLOOKUP(B1609,'[4]cells down 27042026 18h01'!$B:$B,'[4]cells down 27042026 18h01'!$R:$R,"")</f>
        <v/>
      </c>
      <c r="AM1609" s="18" t="str">
        <f>_xlfn.XLOOKUP(B1609,'[5]cell downs 27042026 11h'!$B:$B,'[5]cell downs 27042026 11h'!$R:$R,"")</f>
        <v/>
      </c>
      <c r="AN1609" s="18" t="str">
        <f>_xlfn.XLOOKUP(B1609,'[5]cell downs 27042026 17h40'!$B:$B,'[5]cell downs 27042026 17h40'!$R:$R,"")</f>
        <v/>
      </c>
      <c r="AO1609" s="18" t="str">
        <f>_xlfn.XLOOKUP(B1609,'[6]ALL SITES DOWN'!$D:$D,'[6]ALL SITES DOWN'!$J:$J,"")</f>
        <v/>
      </c>
      <c r="AP1609" s="18" t="str">
        <f>_xlfn.XLOOKUP(B1609,'[7]ALL SITES DOWN'!$D:$D,'[7]ALL SITES DOWN'!$J:$J,"")</f>
        <v/>
      </c>
      <c r="AQ1609" s="9" t="str">
        <f>_xlfn.XLOOKUP(B1609,[8]sheet1!$AC:$AC,[8]sheet1!$AF:$AF,"")</f>
        <v/>
      </c>
      <c r="AR1609" s="14"/>
      <c r="AS1609" s="14" t="s">
        <v>5465</v>
      </c>
      <c r="AT1609" s="14" t="str">
        <f>_xlfn.XLOOKUP(B1609,'[9]cell downs 18042026 17h'!$B:$B,'[9]cell downs 18042026 17h'!$B:$B,"")</f>
        <v/>
      </c>
      <c r="AU1609" s="14" t="str">
        <f>_xlfn.XLOOKUP(B1609,'[10]Cells Huawei 19042026 15h'!$B:$B,'[10]Cells Huawei 19042026 15h'!$B:$B,"")</f>
        <v/>
      </c>
      <c r="AV1609" s="9" t="str">
        <f>_xlfn.XLOOKUP(B1609,'[11]cells down 19042026 9H40'!$B:$B,'[11]cells down 19042026 9H40'!$B:$B,"")</f>
        <v/>
      </c>
    </row>
    <row r="1610" spans="1:48" hidden="1" x14ac:dyDescent="0.3">
      <c r="A1610" s="1" t="s">
        <v>2455</v>
      </c>
      <c r="B1610" s="8" t="s">
        <v>2456</v>
      </c>
      <c r="C1610" s="3" t="str">
        <f>_xlfn.XLOOKUP(B1610,'[1]daily break down'!$D:$D,'[1]daily break down'!$E:$E,"")</f>
        <v>Douala</v>
      </c>
      <c r="D1610" s="1" t="s">
        <v>11</v>
      </c>
      <c r="E1610" s="1" t="s">
        <v>12</v>
      </c>
      <c r="F1610" s="3" t="s">
        <v>31</v>
      </c>
      <c r="G1610" s="1" t="s">
        <v>32</v>
      </c>
      <c r="H1610" s="29" t="str">
        <f>_xlfn.XLOOKUP(B1610,[2]CALCULATION!$B:$B,[2]CALCULATION!$H:$H,"")</f>
        <v>ZTE</v>
      </c>
      <c r="I1610" s="26">
        <v>0</v>
      </c>
      <c r="J1610" s="26">
        <v>0</v>
      </c>
      <c r="K1610" s="26">
        <v>0</v>
      </c>
      <c r="L1610" s="26">
        <v>0</v>
      </c>
      <c r="M1610" s="26">
        <v>0</v>
      </c>
      <c r="N1610" s="26">
        <v>0</v>
      </c>
      <c r="O1610" s="26">
        <v>0</v>
      </c>
      <c r="P1610" s="114" t="s">
        <v>6364</v>
      </c>
      <c r="Q1610" s="42" t="s">
        <v>5538</v>
      </c>
      <c r="R1610" s="42"/>
      <c r="S1610" s="41" t="str" cm="1">
        <f t="array" ref="S1610">IFERROR(_xlfn.IFS(
U1610="MPR ISSUE","PDH",
U1610="BSS Hardware Issue","BSS",
U1610="Sites strategiques, MLL, Pylone, etc.","ENVTECH",
U1610="AKTIVCO DEFAUT GE &amp; POWER Cabinet","AKTIVCO",
U1610="AKTIVCO Coupure ENEO &amp; Baisse de tension","AKTIVCO GRID ONLY",
U1610="Coupure ENEO &amp; Baisse de tension","IHS GRID ONLY",
U1610="Defaut GE &amp; POWER Cabinet","IHS",
U1610="Sharing","Partners",
U1610="Sites strategiques &amp; DataCenter","SST &amp; DC",
U1610="Exclu","Exclu",
U1610="SAT","SAT",
U1610="SPARE-ISSUE","SPARE-ISSUE",
U1610="Fiber CAmtel","TRANS_FO_CAMTEL",
U1610="Fiber AOF","Fiber AOF",
U1610="Projet OCM (HUAWEI)","TRAVAUX-HUAWEI",
U1610="Projet OCM (NOKIA)","TRAVAUX-NOKIA",
U1610="ACCESS-ISSUE","ACCESS-ISSUE",
U1610="Projet OCM (ZTE, NOKIA, autres projets)","TRAVAUX OCM",
U1610="No root CAuse","No root cause",
U1610="ODU HS","PDH",
U1610="IP &amp; VLAN","PDH",
U1610="Warehouse HUAWEI","SPARE-ISSUE",
U1610="SPARE-HS","SPARE-ISSUE",
U1610="Power Telco","BSS",U1610="no impacts","no impacts"
),"")</f>
        <v>No root cause</v>
      </c>
      <c r="T1610" s="41" t="str" cm="1">
        <f t="array" ref="T1610">IFERROR(_xlfn.IFS(
U1610="MPR ISSUE","TX ISSUE",
U1610="BSS Hardware Issue","RAN ISSUE",
U1610="Sites strategiques, MLL, Pylone, etc.","ENVTECH",
U1610="AKTIVCO DEFAUT GE &amp; POWER Cabinet","POWER ISSUE",
U1610="AKTIVCO Coupure ENEO &amp; Baisse de tension","POWER ISSUE",
U1610="Coupure ENEO &amp; Baisse de tension","POWER ISSUE",
U1610="Defaut GE &amp; POWER Cabinet","POWER ISSUE",
U1610="Sharing","POWER ISSUE",
U1610="Sites strategiques &amp; DataCenter","POWER ISSUE",
U1610="Exclu","Exclu",
U1610="SAT","TX ISSUE",
U1610="SPARE-ISSUE","SPARE-ISSUE",
U1610="Fiber CAmtel","TX ISSUE",
U1610="Fiber AOF","TX ISSUE",
U1610="Projet OCM (HUAWEI)","TRAVAUX-HUAWEI",
U1610="Projet OCM (NOKIA)","TRAVAUX -NOKIA",
U1610="ACCESS-ISSUE","ACCESS-ISSUE",
U1610="Projet OCM (ZTE, NOKIA, autres projets)","TRAVAUX OCM",
U1610="No root CAuse","No root cause",
U1610="ODU HS","TX ISSUE",
U1610="IP &amp; VLAN","TX ISSUE",
U1610="Warehouse HUAWEI","SPARE-ISSUE",
U1610="SPARE-HS","SPARE-ISSUE",
U1610="Power Telco","RAN ISSUE",U1610="no impacts","no impacts"
),"")</f>
        <v>No root cause</v>
      </c>
      <c r="U1610" s="68" t="s">
        <v>5691</v>
      </c>
      <c r="V1610" s="41" t="str" cm="1">
        <f t="array" ref="V1610">IFERROR(_xlfn.IFS(
U1610="MPR ISSUE","ACTIVE",
U1610="BSS Hardware Issue","ACTIVE",
U1610="Sites strategiques, MLL, Pylone, etc.","PASSIVE",
U1610="AKTIVCO DEFAUT GE &amp; POWER Cabinet","PASSIVE",
U1610="AKTIVCO Coupure ENEO &amp; Baisse de tension","PASSIVE",
U1610="Coupure ENEO &amp; Baisse de tension","PASSIVE",
U1610="Defaut GE &amp; POWER Cabinet","PASSIVE",
U1610="Sharing","PASSIVE",
U1610="Sites strategiques &amp; DataCenter","PASSIVE",
U1610="Exclu","Exclu",
U1610="SAT","ACTIVE",
U1610="SPARE-ISSUE","SPARE-ISSUE",
U1610="Fiber CAmtel","ACTIVE",
U1610="Fiber AOF","ACTIVE",
U1610="Projet OCM (HUAWEI)","PLANNED WORKS",
U1610="Projet OCM (NOKIA)","PLANNED WORKS",
U1610="ACCESS-ISSUE","ACCESS-ISSUE",
U1610="Projet OCM (ZTE, NOKIA, autres projets)","PLANNED WORKS",
U1610="No root CAuse","No root cause",
U1610="ODU HS","ACTIVE",
U1610="IP &amp; VLAN","ACTIVE",
U1610="Warehouse HUAWEI","SPARE-ISSUE",
U1610="SPARE-HS","SPARE-ISSUE",
U1610="Power Telco","ACTIVE", U1610="no impacts","no impacts"
),"")</f>
        <v>No root cause</v>
      </c>
      <c r="W1610" s="113"/>
      <c r="X1610" s="113"/>
      <c r="Y1610" s="113"/>
      <c r="Z1610" s="113"/>
      <c r="AA1610" s="113"/>
      <c r="AB1610" s="17" t="s">
        <v>5465</v>
      </c>
      <c r="AC1610" s="17" t="str">
        <f>_xlfn.XLOOKUP(B1610,'INCIDENT-04-27-2026'!E:E,'INCIDENT-04-27-2026'!F:F,"")</f>
        <v/>
      </c>
      <c r="AD1610" s="9"/>
      <c r="AE1610" s="7" t="s">
        <v>5465</v>
      </c>
      <c r="AF1610" s="6" t="str">
        <f>_xlfn.XLOOKUP(B1610,'[13]Input_27-04'!$B:$B,'[13]Input_27-04'!$M:$M,"")</f>
        <v/>
      </c>
      <c r="AG1610" s="7"/>
      <c r="AH1610" s="3"/>
      <c r="AI1610" s="18" t="str">
        <f>_xlfn.XLOOKUP(B1610,'[3]Cells Huawei 27042026 10h'!$B:$B,'[3]Cells Huawei 27042026 10h'!$T:$T,"")</f>
        <v/>
      </c>
      <c r="AJ1610" s="18" t="str">
        <f>_xlfn.XLOOKUP(B1610,'[3]Cells Huawei 27042026 15h'!$B:$B,'[3]Cells Huawei 27042026 15h'!$T:$T,"")</f>
        <v/>
      </c>
      <c r="AK1610" s="18" t="str">
        <f>_xlfn.XLOOKUP(B1610,'[4]cells down 27042026 11h28'!$B:$B,'[4]cells down 27042026 11h28'!$R:$R,"")</f>
        <v/>
      </c>
      <c r="AL1610" s="18" t="str">
        <f>_xlfn.XLOOKUP(B1610,'[4]cells down 27042026 18h01'!$B:$B,'[4]cells down 27042026 18h01'!$R:$R,"")</f>
        <v/>
      </c>
      <c r="AM1610" s="18" t="str">
        <f>_xlfn.XLOOKUP(B1610,'[5]cell downs 27042026 11h'!$B:$B,'[5]cell downs 27042026 11h'!$R:$R,"")</f>
        <v/>
      </c>
      <c r="AN1610" s="18" t="str">
        <f>_xlfn.XLOOKUP(B1610,'[5]cell downs 27042026 17h40'!$B:$B,'[5]cell downs 27042026 17h40'!$R:$R,"")</f>
        <v/>
      </c>
      <c r="AO1610" s="18" t="str">
        <f>_xlfn.XLOOKUP(B1610,'[6]ALL SITES DOWN'!$D:$D,'[6]ALL SITES DOWN'!$J:$J,"")</f>
        <v/>
      </c>
      <c r="AP1610" s="18" t="str">
        <f>_xlfn.XLOOKUP(B1610,'[7]ALL SITES DOWN'!$D:$D,'[7]ALL SITES DOWN'!$J:$J,"")</f>
        <v/>
      </c>
      <c r="AQ1610" s="9" t="str">
        <f>_xlfn.XLOOKUP(B1610,[8]sheet1!$AC:$AC,[8]sheet1!$AF:$AF,"")</f>
        <v/>
      </c>
      <c r="AR1610" s="14"/>
      <c r="AS1610" s="14" t="s">
        <v>5465</v>
      </c>
      <c r="AT1610" s="14" t="str">
        <f>_xlfn.XLOOKUP(B1610,'[9]cell downs 18042026 17h'!$B:$B,'[9]cell downs 18042026 17h'!$B:$B,"")</f>
        <v/>
      </c>
      <c r="AU1610" s="14" t="str">
        <f>_xlfn.XLOOKUP(B1610,'[10]Cells Huawei 19042026 15h'!$B:$B,'[10]Cells Huawei 19042026 15h'!$B:$B,"")</f>
        <v/>
      </c>
      <c r="AV1610" s="9" t="str">
        <f>_xlfn.XLOOKUP(B1610,'[11]cells down 19042026 9H40'!$B:$B,'[11]cells down 19042026 9H40'!$B:$B,"")</f>
        <v/>
      </c>
    </row>
    <row r="1611" spans="1:48" hidden="1" x14ac:dyDescent="0.3">
      <c r="A1611" s="1" t="s">
        <v>3900</v>
      </c>
      <c r="B1611" s="8" t="s">
        <v>3901</v>
      </c>
      <c r="C1611" s="3" t="str">
        <f>_xlfn.XLOOKUP(B1611,'[1]daily break down'!$D:$D,'[1]daily break down'!$E:$E,"")</f>
        <v>EXTREME-NORD</v>
      </c>
      <c r="D1611" s="1" t="s">
        <v>11</v>
      </c>
      <c r="E1611" s="1" t="s">
        <v>66</v>
      </c>
      <c r="F1611" s="3" t="s">
        <v>55</v>
      </c>
      <c r="G1611" s="1" t="s">
        <v>3902</v>
      </c>
      <c r="H1611" s="27" t="str">
        <f>_xlfn.XLOOKUP(B1611,[2]CALCULATION!$B:$B,[2]CALCULATION!$H:$H,"")</f>
        <v>HUAWEI</v>
      </c>
      <c r="I1611" s="26">
        <v>1.1514326561710801</v>
      </c>
      <c r="J1611" s="26">
        <v>0.18833842703170078</v>
      </c>
      <c r="K1611" s="26">
        <v>0</v>
      </c>
      <c r="L1611" s="26">
        <v>0</v>
      </c>
      <c r="M1611" s="26">
        <v>0</v>
      </c>
      <c r="N1611" s="26">
        <v>0</v>
      </c>
      <c r="O1611" s="26">
        <v>0</v>
      </c>
      <c r="P1611" s="114" t="s">
        <v>6364</v>
      </c>
      <c r="Q1611" s="42" t="s">
        <v>6353</v>
      </c>
      <c r="R1611" s="42"/>
      <c r="S1611" s="41" t="str" cm="1">
        <f t="array" ref="S1611">IFERROR(_xlfn.IFS(
U1611="MPR ISSUE","PDH",
U1611="BSS Hardware Issue","BSS",
U1611="Sites strategiques, MLL, Pylone, etc.","ENVTECH",
U1611="AKTIVCO DEFAUT GE &amp; POWER Cabinet","AKTIVCO",
U1611="AKTIVCO Coupure ENEO &amp; Baisse de tension","AKTIVCO GRID ONLY",
U1611="Coupure ENEO &amp; Baisse de tension","IHS GRID ONLY",
U1611="Defaut GE &amp; POWER Cabinet","IHS",
U1611="Sharing","Partners",
U1611="Sites strategiques &amp; DataCenter","SST &amp; DC",
U1611="Exclu","Exclu",
U1611="SAT","SAT",
U1611="SPARE-ISSUE","SPARE-ISSUE",
U1611="Fiber CAmtel","TRANS_FO_CAMTEL",
U1611="Fiber AOF","Fiber AOF",
U1611="Projet OCM (HUAWEI)","TRAVAUX-HUAWEI",
U1611="Projet OCM (NOKIA)","TRAVAUX-NOKIA",
U1611="ACCESS-ISSUE","ACCESS-ISSUE",
U1611="Projet OCM (ZTE, NOKIA, autres projets)","TRAVAUX OCM",
U1611="No root CAuse","No root cause",
U1611="ODU HS","PDH",
U1611="IP &amp; VLAN","PDH",
U1611="Warehouse HUAWEI","SPARE-ISSUE",
U1611="SPARE-HS","SPARE-ISSUE",
U1611="Power Telco","BSS",U1611="no impacts","no impacts"
),"")</f>
        <v/>
      </c>
      <c r="T1611" s="41" t="str" cm="1">
        <f t="array" ref="T1611">IFERROR(_xlfn.IFS(
U1611="MPR ISSUE","TX ISSUE",
U1611="BSS Hardware Issue","RAN ISSUE",
U1611="Sites strategiques, MLL, Pylone, etc.","ENVTECH",
U1611="AKTIVCO DEFAUT GE &amp; POWER Cabinet","POWER ISSUE",
U1611="AKTIVCO Coupure ENEO &amp; Baisse de tension","POWER ISSUE",
U1611="Coupure ENEO &amp; Baisse de tension","POWER ISSUE",
U1611="Defaut GE &amp; POWER Cabinet","POWER ISSUE",
U1611="Sharing","POWER ISSUE",
U1611="Sites strategiques &amp; DataCenter","POWER ISSUE",
U1611="Exclu","Exclu",
U1611="SAT","TX ISSUE",
U1611="SPARE-ISSUE","SPARE-ISSUE",
U1611="Fiber CAmtel","TX ISSUE",
U1611="Fiber AOF","TX ISSUE",
U1611="Projet OCM (HUAWEI)","TRAVAUX-HUAWEI",
U1611="Projet OCM (NOKIA)","TRAVAUX -NOKIA",
U1611="ACCESS-ISSUE","ACCESS-ISSUE",
U1611="Projet OCM (ZTE, NOKIA, autres projets)","TRAVAUX OCM",
U1611="No root CAuse","No root cause",
U1611="ODU HS","TX ISSUE",
U1611="IP &amp; VLAN","TX ISSUE",
U1611="Warehouse HUAWEI","SPARE-ISSUE",
U1611="SPARE-HS","SPARE-ISSUE",
U1611="Power Telco","RAN ISSUE",U1611="no impacts","no impacts"
),"")</f>
        <v/>
      </c>
      <c r="U1611" s="68"/>
      <c r="V1611" s="41" t="str" cm="1">
        <f t="array" ref="V1611">IFERROR(_xlfn.IFS(
U1611="MPR ISSUE","ACTIVE",
U1611="BSS Hardware Issue","ACTIVE",
U1611="Sites strategiques, MLL, Pylone, etc.","PASSIVE",
U1611="AKTIVCO DEFAUT GE &amp; POWER Cabinet","PASSIVE",
U1611="AKTIVCO Coupure ENEO &amp; Baisse de tension","PASSIVE",
U1611="Coupure ENEO &amp; Baisse de tension","PASSIVE",
U1611="Defaut GE &amp; POWER Cabinet","PASSIVE",
U1611="Sharing","PASSIVE",
U1611="Sites strategiques &amp; DataCenter","PASSIVE",
U1611="Exclu","Exclu",
U1611="SAT","ACTIVE",
U1611="SPARE-ISSUE","SPARE-ISSUE",
U1611="Fiber CAmtel","ACTIVE",
U1611="Fiber AOF","ACTIVE",
U1611="Projet OCM (HUAWEI)","PLANNED WORKS",
U1611="Projet OCM (NOKIA)","PLANNED WORKS",
U1611="ACCESS-ISSUE","ACCESS-ISSUE",
U1611="Projet OCM (ZTE, NOKIA, autres projets)","PLANNED WORKS",
U1611="No root CAuse","No root cause",
U1611="ODU HS","ACTIVE",
U1611="IP &amp; VLAN","ACTIVE",
U1611="Warehouse HUAWEI","SPARE-ISSUE",
U1611="SPARE-HS","SPARE-ISSUE",
U1611="Power Telco","ACTIVE", U1611="no impacts","no impacts"
),"")</f>
        <v/>
      </c>
      <c r="W1611" s="113"/>
      <c r="X1611" s="113"/>
      <c r="Y1611" s="113"/>
      <c r="Z1611" s="113"/>
      <c r="AA1611" s="113"/>
      <c r="AB1611" s="17" t="s">
        <v>5465</v>
      </c>
      <c r="AC1611" s="17" t="str">
        <f>_xlfn.XLOOKUP(B1611,'INCIDENT-04-27-2026'!E:E,'INCIDENT-04-27-2026'!F:F,"")</f>
        <v/>
      </c>
      <c r="AD1611" s="9"/>
      <c r="AE1611" s="7" t="s">
        <v>5465</v>
      </c>
      <c r="AF1611" s="6" t="str">
        <f>_xlfn.XLOOKUP(B1611,'[13]Input_27-04'!$B:$B,'[13]Input_27-04'!$M:$M,"")</f>
        <v/>
      </c>
      <c r="AG1611" s="7"/>
      <c r="AH1611" s="3"/>
      <c r="AI1611" s="18" t="str">
        <f>_xlfn.XLOOKUP(B1611,'[3]Cells Huawei 27042026 10h'!$B:$B,'[3]Cells Huawei 27042026 10h'!$T:$T,"")</f>
        <v/>
      </c>
      <c r="AJ1611" s="18" t="str">
        <f>_xlfn.XLOOKUP(B1611,'[3]Cells Huawei 27042026 15h'!$B:$B,'[3]Cells Huawei 27042026 15h'!$T:$T,"")</f>
        <v/>
      </c>
      <c r="AK1611" s="18" t="str">
        <f>_xlfn.XLOOKUP(B1611,'[4]cells down 27042026 11h28'!$B:$B,'[4]cells down 27042026 11h28'!$R:$R,"")</f>
        <v/>
      </c>
      <c r="AL1611" s="18" t="str">
        <f>_xlfn.XLOOKUP(B1611,'[4]cells down 27042026 18h01'!$B:$B,'[4]cells down 27042026 18h01'!$R:$R,"")</f>
        <v/>
      </c>
      <c r="AM1611" s="18" t="str">
        <f>_xlfn.XLOOKUP(B1611,'[5]cell downs 27042026 11h'!$B:$B,'[5]cell downs 27042026 11h'!$R:$R,"")</f>
        <v/>
      </c>
      <c r="AN1611" s="18" t="str">
        <f>_xlfn.XLOOKUP(B1611,'[5]cell downs 27042026 17h40'!$B:$B,'[5]cell downs 27042026 17h40'!$R:$R,"")</f>
        <v/>
      </c>
      <c r="AO1611" s="18" t="str">
        <f>_xlfn.XLOOKUP(B1611,'[6]ALL SITES DOWN'!$D:$D,'[6]ALL SITES DOWN'!$J:$J,"")</f>
        <v/>
      </c>
      <c r="AP1611" s="18" t="str">
        <f>_xlfn.XLOOKUP(B1611,'[7]ALL SITES DOWN'!$D:$D,'[7]ALL SITES DOWN'!$J:$J,"")</f>
        <v/>
      </c>
      <c r="AQ1611" s="9" t="str">
        <f>_xlfn.XLOOKUP(B1611,[8]sheet1!$AC:$AC,[8]sheet1!$AF:$AF,"")</f>
        <v/>
      </c>
      <c r="AR1611" s="14"/>
      <c r="AS1611" s="14" t="s">
        <v>5465</v>
      </c>
      <c r="AT1611" s="14" t="str">
        <f>_xlfn.XLOOKUP(B1611,'[9]cell downs 18042026 17h'!$B:$B,'[9]cell downs 18042026 17h'!$B:$B,"")</f>
        <v/>
      </c>
      <c r="AU1611" s="14" t="str">
        <f>_xlfn.XLOOKUP(B1611,'[10]Cells Huawei 19042026 15h'!$B:$B,'[10]Cells Huawei 19042026 15h'!$B:$B,"")</f>
        <v/>
      </c>
      <c r="AV1611" s="9" t="str">
        <f>_xlfn.XLOOKUP(B1611,'[11]cells down 19042026 9H40'!$B:$B,'[11]cells down 19042026 9H40'!$B:$B,"")</f>
        <v/>
      </c>
    </row>
    <row r="1612" spans="1:48" hidden="1" x14ac:dyDescent="0.3">
      <c r="A1612" s="1" t="s">
        <v>3457</v>
      </c>
      <c r="B1612" s="8" t="s">
        <v>3458</v>
      </c>
      <c r="C1612" s="3" t="str">
        <f>_xlfn.XLOOKUP(B1612,'[1]daily break down'!$D:$D,'[1]daily break down'!$E:$E,"")</f>
        <v>Garoua</v>
      </c>
      <c r="D1612" s="1" t="s">
        <v>21</v>
      </c>
      <c r="E1612" s="1" t="s">
        <v>122</v>
      </c>
      <c r="F1612" s="3" t="s">
        <v>23</v>
      </c>
      <c r="G1612" s="1" t="s">
        <v>24</v>
      </c>
      <c r="H1612" s="27" t="str">
        <f>_xlfn.XLOOKUP(B1612,[2]CALCULATION!$B:$B,[2]CALCULATION!$H:$H,"")</f>
        <v>Huawei</v>
      </c>
      <c r="I1612" s="26">
        <v>0</v>
      </c>
      <c r="J1612" s="26">
        <v>0</v>
      </c>
      <c r="K1612" s="26">
        <v>0</v>
      </c>
      <c r="L1612" s="26">
        <v>0</v>
      </c>
      <c r="M1612" s="26">
        <v>0</v>
      </c>
      <c r="N1612" s="26">
        <v>0</v>
      </c>
      <c r="O1612" s="26">
        <v>0</v>
      </c>
      <c r="P1612" s="114" t="s">
        <v>6364</v>
      </c>
      <c r="Q1612" s="42" t="s">
        <v>5538</v>
      </c>
      <c r="R1612" s="42"/>
      <c r="S1612" s="41" t="str" cm="1">
        <f t="array" ref="S1612">IFERROR(_xlfn.IFS(
U1612="MPR ISSUE","PDH",
U1612="BSS Hardware Issue","BSS",
U1612="Sites strategiques, MLL, Pylone, etc.","ENVTECH",
U1612="AKTIVCO DEFAUT GE &amp; POWER Cabinet","AKTIVCO",
U1612="AKTIVCO Coupure ENEO &amp; Baisse de tension","AKTIVCO GRID ONLY",
U1612="Coupure ENEO &amp; Baisse de tension","IHS GRID ONLY",
U1612="Defaut GE &amp; POWER Cabinet","IHS",
U1612="Sharing","Partners",
U1612="Sites strategiques &amp; DataCenter","SST &amp; DC",
U1612="Exclu","Exclu",
U1612="SAT","SAT",
U1612="SPARE-ISSUE","SPARE-ISSUE",
U1612="Fiber CAmtel","TRANS_FO_CAMTEL",
U1612="Fiber AOF","Fiber AOF",
U1612="Projet OCM (HUAWEI)","TRAVAUX-HUAWEI",
U1612="Projet OCM (NOKIA)","TRAVAUX-NOKIA",
U1612="ACCESS-ISSUE","ACCESS-ISSUE",
U1612="Projet OCM (ZTE, NOKIA, autres projets)","TRAVAUX OCM",
U1612="No root CAuse","No root cause",
U1612="ODU HS","PDH",
U1612="IP &amp; VLAN","PDH",
U1612="Warehouse HUAWEI","SPARE-ISSUE",
U1612="SPARE-HS","SPARE-ISSUE",
U1612="Power Telco","BSS",U1612="no impacts","no impacts"
),"")</f>
        <v>No root cause</v>
      </c>
      <c r="T1612" s="41" t="str" cm="1">
        <f t="array" ref="T1612">IFERROR(_xlfn.IFS(
U1612="MPR ISSUE","TX ISSUE",
U1612="BSS Hardware Issue","RAN ISSUE",
U1612="Sites strategiques, MLL, Pylone, etc.","ENVTECH",
U1612="AKTIVCO DEFAUT GE &amp; POWER Cabinet","POWER ISSUE",
U1612="AKTIVCO Coupure ENEO &amp; Baisse de tension","POWER ISSUE",
U1612="Coupure ENEO &amp; Baisse de tension","POWER ISSUE",
U1612="Defaut GE &amp; POWER Cabinet","POWER ISSUE",
U1612="Sharing","POWER ISSUE",
U1612="Sites strategiques &amp; DataCenter","POWER ISSUE",
U1612="Exclu","Exclu",
U1612="SAT","TX ISSUE",
U1612="SPARE-ISSUE","SPARE-ISSUE",
U1612="Fiber CAmtel","TX ISSUE",
U1612="Fiber AOF","TX ISSUE",
U1612="Projet OCM (HUAWEI)","TRAVAUX-HUAWEI",
U1612="Projet OCM (NOKIA)","TRAVAUX -NOKIA",
U1612="ACCESS-ISSUE","ACCESS-ISSUE",
U1612="Projet OCM (ZTE, NOKIA, autres projets)","TRAVAUX OCM",
U1612="No root CAuse","No root cause",
U1612="ODU HS","TX ISSUE",
U1612="IP &amp; VLAN","TX ISSUE",
U1612="Warehouse HUAWEI","SPARE-ISSUE",
U1612="SPARE-HS","SPARE-ISSUE",
U1612="Power Telco","RAN ISSUE",U1612="no impacts","no impacts"
),"")</f>
        <v>No root cause</v>
      </c>
      <c r="U1612" s="68" t="s">
        <v>5691</v>
      </c>
      <c r="V1612" s="41" t="str" cm="1">
        <f t="array" ref="V1612">IFERROR(_xlfn.IFS(
U1612="MPR ISSUE","ACTIVE",
U1612="BSS Hardware Issue","ACTIVE",
U1612="Sites strategiques, MLL, Pylone, etc.","PASSIVE",
U1612="AKTIVCO DEFAUT GE &amp; POWER Cabinet","PASSIVE",
U1612="AKTIVCO Coupure ENEO &amp; Baisse de tension","PASSIVE",
U1612="Coupure ENEO &amp; Baisse de tension","PASSIVE",
U1612="Defaut GE &amp; POWER Cabinet","PASSIVE",
U1612="Sharing","PASSIVE",
U1612="Sites strategiques &amp; DataCenter","PASSIVE",
U1612="Exclu","Exclu",
U1612="SAT","ACTIVE",
U1612="SPARE-ISSUE","SPARE-ISSUE",
U1612="Fiber CAmtel","ACTIVE",
U1612="Fiber AOF","ACTIVE",
U1612="Projet OCM (HUAWEI)","PLANNED WORKS",
U1612="Projet OCM (NOKIA)","PLANNED WORKS",
U1612="ACCESS-ISSUE","ACCESS-ISSUE",
U1612="Projet OCM (ZTE, NOKIA, autres projets)","PLANNED WORKS",
U1612="No root CAuse","No root cause",
U1612="ODU HS","ACTIVE",
U1612="IP &amp; VLAN","ACTIVE",
U1612="Warehouse HUAWEI","SPARE-ISSUE",
U1612="SPARE-HS","SPARE-ISSUE",
U1612="Power Telco","ACTIVE", U1612="no impacts","no impacts"
),"")</f>
        <v>No root cause</v>
      </c>
      <c r="W1612" s="113"/>
      <c r="X1612" s="113"/>
      <c r="Y1612" s="113"/>
      <c r="Z1612" s="113"/>
      <c r="AA1612" s="113"/>
      <c r="AB1612" s="17" t="s">
        <v>5465</v>
      </c>
      <c r="AC1612" s="17" t="str">
        <f>_xlfn.XLOOKUP(B1612,'INCIDENT-04-27-2026'!E:E,'INCIDENT-04-27-2026'!F:F,"")</f>
        <v/>
      </c>
      <c r="AD1612" s="9"/>
      <c r="AE1612" s="7" t="s">
        <v>5465</v>
      </c>
      <c r="AF1612" s="6" t="str">
        <f>_xlfn.XLOOKUP(B1612,'[13]Input_27-04'!$B:$B,'[13]Input_27-04'!$M:$M,"")</f>
        <v/>
      </c>
      <c r="AG1612" s="7"/>
      <c r="AH1612" s="3"/>
      <c r="AI1612" s="18" t="str">
        <f>_xlfn.XLOOKUP(B1612,'[3]Cells Huawei 27042026 10h'!$B:$B,'[3]Cells Huawei 27042026 10h'!$T:$T,"")</f>
        <v/>
      </c>
      <c r="AJ1612" s="18" t="str">
        <f>_xlfn.XLOOKUP(B1612,'[3]Cells Huawei 27042026 15h'!$B:$B,'[3]Cells Huawei 27042026 15h'!$T:$T,"")</f>
        <v/>
      </c>
      <c r="AK1612" s="18" t="str">
        <f>_xlfn.XLOOKUP(B1612,'[4]cells down 27042026 11h28'!$B:$B,'[4]cells down 27042026 11h28'!$R:$R,"")</f>
        <v/>
      </c>
      <c r="AL1612" s="18" t="str">
        <f>_xlfn.XLOOKUP(B1612,'[4]cells down 27042026 18h01'!$B:$B,'[4]cells down 27042026 18h01'!$R:$R,"")</f>
        <v/>
      </c>
      <c r="AM1612" s="18" t="str">
        <f>_xlfn.XLOOKUP(B1612,'[5]cell downs 27042026 11h'!$B:$B,'[5]cell downs 27042026 11h'!$R:$R,"")</f>
        <v/>
      </c>
      <c r="AN1612" s="18" t="str">
        <f>_xlfn.XLOOKUP(B1612,'[5]cell downs 27042026 17h40'!$B:$B,'[5]cell downs 27042026 17h40'!$R:$R,"")</f>
        <v/>
      </c>
      <c r="AO1612" s="18" t="str">
        <f>_xlfn.XLOOKUP(B1612,'[6]ALL SITES DOWN'!$D:$D,'[6]ALL SITES DOWN'!$J:$J,"")</f>
        <v/>
      </c>
      <c r="AP1612" s="18" t="str">
        <f>_xlfn.XLOOKUP(B1612,'[7]ALL SITES DOWN'!$D:$D,'[7]ALL SITES DOWN'!$J:$J,"")</f>
        <v/>
      </c>
      <c r="AQ1612" s="9" t="str">
        <f>_xlfn.XLOOKUP(B1612,[8]sheet1!$AC:$AC,[8]sheet1!$AF:$AF,"")</f>
        <v/>
      </c>
      <c r="AR1612" s="14"/>
      <c r="AS1612" s="14" t="s">
        <v>5465</v>
      </c>
      <c r="AT1612" s="14" t="str">
        <f>_xlfn.XLOOKUP(B1612,'[9]cell downs 18042026 17h'!$B:$B,'[9]cell downs 18042026 17h'!$B:$B,"")</f>
        <v/>
      </c>
      <c r="AU1612" s="14" t="str">
        <f>_xlfn.XLOOKUP(B1612,'[10]Cells Huawei 19042026 15h'!$B:$B,'[10]Cells Huawei 19042026 15h'!$B:$B,"")</f>
        <v/>
      </c>
      <c r="AV1612" s="9" t="str">
        <f>_xlfn.XLOOKUP(B1612,'[11]cells down 19042026 9H40'!$B:$B,'[11]cells down 19042026 9H40'!$B:$B,"")</f>
        <v/>
      </c>
    </row>
    <row r="1613" spans="1:48" hidden="1" x14ac:dyDescent="0.3">
      <c r="A1613" s="1" t="s">
        <v>2530</v>
      </c>
      <c r="B1613" s="8" t="s">
        <v>2531</v>
      </c>
      <c r="C1613" s="3" t="str">
        <f>_xlfn.XLOOKUP(B1613,'[1]daily break down'!$D:$D,'[1]daily break down'!$E:$E,"")</f>
        <v>Douala</v>
      </c>
      <c r="D1613" s="1" t="s">
        <v>11</v>
      </c>
      <c r="E1613" s="1" t="s">
        <v>12</v>
      </c>
      <c r="F1613" s="3" t="s">
        <v>31</v>
      </c>
      <c r="G1613" s="1" t="s">
        <v>32</v>
      </c>
      <c r="H1613" s="29" t="str">
        <f>_xlfn.XLOOKUP(B1613,[2]CALCULATION!$B:$B,[2]CALCULATION!$H:$H,"")</f>
        <v>ZTE</v>
      </c>
      <c r="I1613" s="26">
        <v>0</v>
      </c>
      <c r="J1613" s="26">
        <v>0</v>
      </c>
      <c r="K1613" s="26">
        <v>0</v>
      </c>
      <c r="L1613" s="26">
        <v>0</v>
      </c>
      <c r="M1613" s="26">
        <v>0</v>
      </c>
      <c r="N1613" s="26">
        <v>0</v>
      </c>
      <c r="O1613" s="26">
        <v>0</v>
      </c>
      <c r="P1613" s="114" t="s">
        <v>6364</v>
      </c>
      <c r="Q1613" s="42" t="s">
        <v>5538</v>
      </c>
      <c r="R1613" s="42"/>
      <c r="S1613" s="41" t="str" cm="1">
        <f t="array" ref="S1613">IFERROR(_xlfn.IFS(
U1613="MPR ISSUE","PDH",
U1613="BSS Hardware Issue","BSS",
U1613="Sites strategiques, MLL, Pylone, etc.","ENVTECH",
U1613="AKTIVCO DEFAUT GE &amp; POWER Cabinet","AKTIVCO",
U1613="AKTIVCO Coupure ENEO &amp; Baisse de tension","AKTIVCO GRID ONLY",
U1613="Coupure ENEO &amp; Baisse de tension","IHS GRID ONLY",
U1613="Defaut GE &amp; POWER Cabinet","IHS",
U1613="Sharing","Partners",
U1613="Sites strategiques &amp; DataCenter","SST &amp; DC",
U1613="Exclu","Exclu",
U1613="SAT","SAT",
U1613="SPARE-ISSUE","SPARE-ISSUE",
U1613="Fiber CAmtel","TRANS_FO_CAMTEL",
U1613="Fiber AOF","Fiber AOF",
U1613="Projet OCM (HUAWEI)","TRAVAUX-HUAWEI",
U1613="Projet OCM (NOKIA)","TRAVAUX-NOKIA",
U1613="ACCESS-ISSUE","ACCESS-ISSUE",
U1613="Projet OCM (ZTE, NOKIA, autres projets)","TRAVAUX OCM",
U1613="No root CAuse","No root cause",
U1613="ODU HS","PDH",
U1613="IP &amp; VLAN","PDH",
U1613="Warehouse HUAWEI","SPARE-ISSUE",
U1613="SPARE-HS","SPARE-ISSUE",
U1613="Power Telco","BSS",U1613="no impacts","no impacts"
),"")</f>
        <v>No root cause</v>
      </c>
      <c r="T1613" s="41" t="str" cm="1">
        <f t="array" ref="T1613">IFERROR(_xlfn.IFS(
U1613="MPR ISSUE","TX ISSUE",
U1613="BSS Hardware Issue","RAN ISSUE",
U1613="Sites strategiques, MLL, Pylone, etc.","ENVTECH",
U1613="AKTIVCO DEFAUT GE &amp; POWER Cabinet","POWER ISSUE",
U1613="AKTIVCO Coupure ENEO &amp; Baisse de tension","POWER ISSUE",
U1613="Coupure ENEO &amp; Baisse de tension","POWER ISSUE",
U1613="Defaut GE &amp; POWER Cabinet","POWER ISSUE",
U1613="Sharing","POWER ISSUE",
U1613="Sites strategiques &amp; DataCenter","POWER ISSUE",
U1613="Exclu","Exclu",
U1613="SAT","TX ISSUE",
U1613="SPARE-ISSUE","SPARE-ISSUE",
U1613="Fiber CAmtel","TX ISSUE",
U1613="Fiber AOF","TX ISSUE",
U1613="Projet OCM (HUAWEI)","TRAVAUX-HUAWEI",
U1613="Projet OCM (NOKIA)","TRAVAUX -NOKIA",
U1613="ACCESS-ISSUE","ACCESS-ISSUE",
U1613="Projet OCM (ZTE, NOKIA, autres projets)","TRAVAUX OCM",
U1613="No root CAuse","No root cause",
U1613="ODU HS","TX ISSUE",
U1613="IP &amp; VLAN","TX ISSUE",
U1613="Warehouse HUAWEI","SPARE-ISSUE",
U1613="SPARE-HS","SPARE-ISSUE",
U1613="Power Telco","RAN ISSUE",U1613="no impacts","no impacts"
),"")</f>
        <v>No root cause</v>
      </c>
      <c r="U1613" s="68" t="s">
        <v>5691</v>
      </c>
      <c r="V1613" s="41" t="str" cm="1">
        <f t="array" ref="V1613">IFERROR(_xlfn.IFS(
U1613="MPR ISSUE","ACTIVE",
U1613="BSS Hardware Issue","ACTIVE",
U1613="Sites strategiques, MLL, Pylone, etc.","PASSIVE",
U1613="AKTIVCO DEFAUT GE &amp; POWER Cabinet","PASSIVE",
U1613="AKTIVCO Coupure ENEO &amp; Baisse de tension","PASSIVE",
U1613="Coupure ENEO &amp; Baisse de tension","PASSIVE",
U1613="Defaut GE &amp; POWER Cabinet","PASSIVE",
U1613="Sharing","PASSIVE",
U1613="Sites strategiques &amp; DataCenter","PASSIVE",
U1613="Exclu","Exclu",
U1613="SAT","ACTIVE",
U1613="SPARE-ISSUE","SPARE-ISSUE",
U1613="Fiber CAmtel","ACTIVE",
U1613="Fiber AOF","ACTIVE",
U1613="Projet OCM (HUAWEI)","PLANNED WORKS",
U1613="Projet OCM (NOKIA)","PLANNED WORKS",
U1613="ACCESS-ISSUE","ACCESS-ISSUE",
U1613="Projet OCM (ZTE, NOKIA, autres projets)","PLANNED WORKS",
U1613="No root CAuse","No root cause",
U1613="ODU HS","ACTIVE",
U1613="IP &amp; VLAN","ACTIVE",
U1613="Warehouse HUAWEI","SPARE-ISSUE",
U1613="SPARE-HS","SPARE-ISSUE",
U1613="Power Telco","ACTIVE", U1613="no impacts","no impacts"
),"")</f>
        <v>No root cause</v>
      </c>
      <c r="W1613" s="113"/>
      <c r="X1613" s="113"/>
      <c r="Y1613" s="113"/>
      <c r="Z1613" s="113"/>
      <c r="AA1613" s="113"/>
      <c r="AB1613" s="17" t="s">
        <v>5465</v>
      </c>
      <c r="AC1613" s="17" t="str">
        <f>_xlfn.XLOOKUP(B1613,'INCIDENT-04-27-2026'!E:E,'INCIDENT-04-27-2026'!F:F,"")</f>
        <v/>
      </c>
      <c r="AD1613" s="9"/>
      <c r="AE1613" s="7" t="s">
        <v>5465</v>
      </c>
      <c r="AF1613" s="6" t="str">
        <f>_xlfn.XLOOKUP(B1613,'[13]Input_27-04'!$B:$B,'[13]Input_27-04'!$M:$M,"")</f>
        <v/>
      </c>
      <c r="AG1613" s="7"/>
      <c r="AH1613" s="3"/>
      <c r="AI1613" s="18" t="str">
        <f>_xlfn.XLOOKUP(B1613,'[3]Cells Huawei 27042026 10h'!$B:$B,'[3]Cells Huawei 27042026 10h'!$T:$T,"")</f>
        <v/>
      </c>
      <c r="AJ1613" s="18" t="str">
        <f>_xlfn.XLOOKUP(B1613,'[3]Cells Huawei 27042026 15h'!$B:$B,'[3]Cells Huawei 27042026 15h'!$T:$T,"")</f>
        <v/>
      </c>
      <c r="AK1613" s="18" t="str">
        <f>_xlfn.XLOOKUP(B1613,'[4]cells down 27042026 11h28'!$B:$B,'[4]cells down 27042026 11h28'!$R:$R,"")</f>
        <v/>
      </c>
      <c r="AL1613" s="18" t="str">
        <f>_xlfn.XLOOKUP(B1613,'[4]cells down 27042026 18h01'!$B:$B,'[4]cells down 27042026 18h01'!$R:$R,"")</f>
        <v/>
      </c>
      <c r="AM1613" s="18" t="str">
        <f>_xlfn.XLOOKUP(B1613,'[5]cell downs 27042026 11h'!$B:$B,'[5]cell downs 27042026 11h'!$R:$R,"")</f>
        <v/>
      </c>
      <c r="AN1613" s="18" t="str">
        <f>_xlfn.XLOOKUP(B1613,'[5]cell downs 27042026 17h40'!$B:$B,'[5]cell downs 27042026 17h40'!$R:$R,"")</f>
        <v/>
      </c>
      <c r="AO1613" s="18" t="str">
        <f>_xlfn.XLOOKUP(B1613,'[6]ALL SITES DOWN'!$D:$D,'[6]ALL SITES DOWN'!$J:$J,"")</f>
        <v/>
      </c>
      <c r="AP1613" s="18" t="str">
        <f>_xlfn.XLOOKUP(B1613,'[7]ALL SITES DOWN'!$D:$D,'[7]ALL SITES DOWN'!$J:$J,"")</f>
        <v/>
      </c>
      <c r="AQ1613" s="9" t="str">
        <f>_xlfn.XLOOKUP(B1613,[8]sheet1!$AC:$AC,[8]sheet1!$AF:$AF,"")</f>
        <v/>
      </c>
      <c r="AR1613" s="14"/>
      <c r="AS1613" s="14" t="s">
        <v>5465</v>
      </c>
      <c r="AT1613" s="14" t="str">
        <f>_xlfn.XLOOKUP(B1613,'[9]cell downs 18042026 17h'!$B:$B,'[9]cell downs 18042026 17h'!$B:$B,"")</f>
        <v/>
      </c>
      <c r="AU1613" s="14" t="str">
        <f>_xlfn.XLOOKUP(B1613,'[10]Cells Huawei 19042026 15h'!$B:$B,'[10]Cells Huawei 19042026 15h'!$B:$B,"")</f>
        <v/>
      </c>
      <c r="AV1613" s="9" t="str">
        <f>_xlfn.XLOOKUP(B1613,'[11]cells down 19042026 9H40'!$B:$B,'[11]cells down 19042026 9H40'!$B:$B,"")</f>
        <v/>
      </c>
    </row>
    <row r="1614" spans="1:48" hidden="1" x14ac:dyDescent="0.3">
      <c r="A1614" s="1" t="s">
        <v>3334</v>
      </c>
      <c r="B1614" s="1" t="s">
        <v>3335</v>
      </c>
      <c r="C1614" s="3" t="str">
        <f>_xlfn.XLOOKUP(B1614,'[1]daily break down'!$D:$D,'[1]daily break down'!$E:$E,"")</f>
        <v>Douala</v>
      </c>
      <c r="D1614" s="1" t="s">
        <v>11</v>
      </c>
      <c r="E1614" s="1" t="s">
        <v>12</v>
      </c>
      <c r="F1614" s="3" t="s">
        <v>31</v>
      </c>
      <c r="G1614" s="1" t="s">
        <v>32</v>
      </c>
      <c r="H1614" s="29" t="str">
        <f>_xlfn.XLOOKUP(B1614,[2]CALCULATION!$B:$B,[2]CALCULATION!$H:$H,"")</f>
        <v>ZTE</v>
      </c>
      <c r="I1614" s="26">
        <v>0</v>
      </c>
      <c r="J1614" s="26">
        <v>0</v>
      </c>
      <c r="K1614" s="26">
        <v>0</v>
      </c>
      <c r="L1614" s="26">
        <v>0</v>
      </c>
      <c r="M1614" s="26">
        <v>0</v>
      </c>
      <c r="N1614" s="26">
        <v>0</v>
      </c>
      <c r="O1614" s="26">
        <v>0</v>
      </c>
      <c r="P1614" s="114" t="s">
        <v>6364</v>
      </c>
      <c r="Q1614" s="42" t="s">
        <v>5538</v>
      </c>
      <c r="R1614" s="42"/>
      <c r="S1614" s="41" t="str" cm="1">
        <f t="array" ref="S1614">IFERROR(_xlfn.IFS(
U1614="MPR ISSUE","PDH",
U1614="BSS Hardware Issue","BSS",
U1614="Sites strategiques, MLL, Pylone, etc.","ENVTECH",
U1614="AKTIVCO DEFAUT GE &amp; POWER Cabinet","AKTIVCO",
U1614="AKTIVCO Coupure ENEO &amp; Baisse de tension","AKTIVCO GRID ONLY",
U1614="Coupure ENEO &amp; Baisse de tension","IHS GRID ONLY",
U1614="Defaut GE &amp; POWER Cabinet","IHS",
U1614="Sharing","Partners",
U1614="Sites strategiques &amp; DataCenter","SST &amp; DC",
U1614="Exclu","Exclu",
U1614="SAT","SAT",
U1614="SPARE-ISSUE","SPARE-ISSUE",
U1614="Fiber CAmtel","TRANS_FO_CAMTEL",
U1614="Fiber AOF","Fiber AOF",
U1614="Projet OCM (HUAWEI)","TRAVAUX-HUAWEI",
U1614="Projet OCM (NOKIA)","TRAVAUX-NOKIA",
U1614="ACCESS-ISSUE","ACCESS-ISSUE",
U1614="Projet OCM (ZTE, NOKIA, autres projets)","TRAVAUX OCM",
U1614="No root CAuse","No root cause",
U1614="ODU HS","PDH",
U1614="IP &amp; VLAN","PDH",
U1614="Warehouse HUAWEI","SPARE-ISSUE",
U1614="SPARE-HS","SPARE-ISSUE",
U1614="Power Telco","BSS",U1614="no impacts","no impacts"
),"")</f>
        <v>No root cause</v>
      </c>
      <c r="T1614" s="41" t="str" cm="1">
        <f t="array" ref="T1614">IFERROR(_xlfn.IFS(
U1614="MPR ISSUE","TX ISSUE",
U1614="BSS Hardware Issue","RAN ISSUE",
U1614="Sites strategiques, MLL, Pylone, etc.","ENVTECH",
U1614="AKTIVCO DEFAUT GE &amp; POWER Cabinet","POWER ISSUE",
U1614="AKTIVCO Coupure ENEO &amp; Baisse de tension","POWER ISSUE",
U1614="Coupure ENEO &amp; Baisse de tension","POWER ISSUE",
U1614="Defaut GE &amp; POWER Cabinet","POWER ISSUE",
U1614="Sharing","POWER ISSUE",
U1614="Sites strategiques &amp; DataCenter","POWER ISSUE",
U1614="Exclu","Exclu",
U1614="SAT","TX ISSUE",
U1614="SPARE-ISSUE","SPARE-ISSUE",
U1614="Fiber CAmtel","TX ISSUE",
U1614="Fiber AOF","TX ISSUE",
U1614="Projet OCM (HUAWEI)","TRAVAUX-HUAWEI",
U1614="Projet OCM (NOKIA)","TRAVAUX -NOKIA",
U1614="ACCESS-ISSUE","ACCESS-ISSUE",
U1614="Projet OCM (ZTE, NOKIA, autres projets)","TRAVAUX OCM",
U1614="No root CAuse","No root cause",
U1614="ODU HS","TX ISSUE",
U1614="IP &amp; VLAN","TX ISSUE",
U1614="Warehouse HUAWEI","SPARE-ISSUE",
U1614="SPARE-HS","SPARE-ISSUE",
U1614="Power Telco","RAN ISSUE",U1614="no impacts","no impacts"
),"")</f>
        <v>No root cause</v>
      </c>
      <c r="U1614" s="68" t="s">
        <v>5691</v>
      </c>
      <c r="V1614" s="41" t="str" cm="1">
        <f t="array" ref="V1614">IFERROR(_xlfn.IFS(
U1614="MPR ISSUE","ACTIVE",
U1614="BSS Hardware Issue","ACTIVE",
U1614="Sites strategiques, MLL, Pylone, etc.","PASSIVE",
U1614="AKTIVCO DEFAUT GE &amp; POWER Cabinet","PASSIVE",
U1614="AKTIVCO Coupure ENEO &amp; Baisse de tension","PASSIVE",
U1614="Coupure ENEO &amp; Baisse de tension","PASSIVE",
U1614="Defaut GE &amp; POWER Cabinet","PASSIVE",
U1614="Sharing","PASSIVE",
U1614="Sites strategiques &amp; DataCenter","PASSIVE",
U1614="Exclu","Exclu",
U1614="SAT","ACTIVE",
U1614="SPARE-ISSUE","SPARE-ISSUE",
U1614="Fiber CAmtel","ACTIVE",
U1614="Fiber AOF","ACTIVE",
U1614="Projet OCM (HUAWEI)","PLANNED WORKS",
U1614="Projet OCM (NOKIA)","PLANNED WORKS",
U1614="ACCESS-ISSUE","ACCESS-ISSUE",
U1614="Projet OCM (ZTE, NOKIA, autres projets)","PLANNED WORKS",
U1614="No root CAuse","No root cause",
U1614="ODU HS","ACTIVE",
U1614="IP &amp; VLAN","ACTIVE",
U1614="Warehouse HUAWEI","SPARE-ISSUE",
U1614="SPARE-HS","SPARE-ISSUE",
U1614="Power Telco","ACTIVE", U1614="no impacts","no impacts"
),"")</f>
        <v>No root cause</v>
      </c>
      <c r="W1614" s="113"/>
      <c r="X1614" s="113"/>
      <c r="Y1614" s="113"/>
      <c r="Z1614" s="113"/>
      <c r="AA1614" s="113"/>
      <c r="AB1614" s="17" t="s">
        <v>5465</v>
      </c>
      <c r="AC1614" s="17" t="str">
        <f>_xlfn.XLOOKUP(B1614,'INCIDENT-04-27-2026'!E:E,'INCIDENT-04-27-2026'!F:F,"")</f>
        <v/>
      </c>
      <c r="AD1614" s="9"/>
      <c r="AE1614" s="7" t="s">
        <v>5465</v>
      </c>
      <c r="AF1614" s="6" t="str">
        <f>_xlfn.XLOOKUP(B1614,'[13]Input_27-04'!$B:$B,'[13]Input_27-04'!$M:$M,"")</f>
        <v/>
      </c>
      <c r="AG1614" s="7"/>
      <c r="AH1614" s="3"/>
      <c r="AI1614" s="18" t="str">
        <f>_xlfn.XLOOKUP(B1614,'[3]Cells Huawei 27042026 10h'!$B:$B,'[3]Cells Huawei 27042026 10h'!$T:$T,"")</f>
        <v/>
      </c>
      <c r="AJ1614" s="18" t="str">
        <f>_xlfn.XLOOKUP(B1614,'[3]Cells Huawei 27042026 15h'!$B:$B,'[3]Cells Huawei 27042026 15h'!$T:$T,"")</f>
        <v/>
      </c>
      <c r="AK1614" s="18" t="str">
        <f>_xlfn.XLOOKUP(B1614,'[4]cells down 27042026 11h28'!$B:$B,'[4]cells down 27042026 11h28'!$R:$R,"")</f>
        <v/>
      </c>
      <c r="AL1614" s="18" t="str">
        <f>_xlfn.XLOOKUP(B1614,'[4]cells down 27042026 18h01'!$B:$B,'[4]cells down 27042026 18h01'!$R:$R,"")</f>
        <v/>
      </c>
      <c r="AM1614" s="18" t="str">
        <f>_xlfn.XLOOKUP(B1614,'[5]cell downs 27042026 11h'!$B:$B,'[5]cell downs 27042026 11h'!$R:$R,"")</f>
        <v/>
      </c>
      <c r="AN1614" s="18" t="str">
        <f>_xlfn.XLOOKUP(B1614,'[5]cell downs 27042026 17h40'!$B:$B,'[5]cell downs 27042026 17h40'!$R:$R,"")</f>
        <v/>
      </c>
      <c r="AO1614" s="18" t="str">
        <f>_xlfn.XLOOKUP(B1614,'[6]ALL SITES DOWN'!$D:$D,'[6]ALL SITES DOWN'!$J:$J,"")</f>
        <v/>
      </c>
      <c r="AP1614" s="18" t="str">
        <f>_xlfn.XLOOKUP(B1614,'[7]ALL SITES DOWN'!$D:$D,'[7]ALL SITES DOWN'!$J:$J,"")</f>
        <v/>
      </c>
      <c r="AQ1614" s="9" t="str">
        <f>_xlfn.XLOOKUP(B1614,[8]sheet1!$AC:$AC,[8]sheet1!$AF:$AF,"")</f>
        <v/>
      </c>
      <c r="AR1614" s="14"/>
      <c r="AS1614" s="14" t="s">
        <v>5465</v>
      </c>
      <c r="AT1614" s="14" t="str">
        <f>_xlfn.XLOOKUP(B1614,'[9]cell downs 18042026 17h'!$B:$B,'[9]cell downs 18042026 17h'!$B:$B,"")</f>
        <v/>
      </c>
      <c r="AU1614" s="14" t="str">
        <f>_xlfn.XLOOKUP(B1614,'[10]Cells Huawei 19042026 15h'!$B:$B,'[10]Cells Huawei 19042026 15h'!$B:$B,"")</f>
        <v/>
      </c>
      <c r="AV1614" s="9" t="str">
        <f>_xlfn.XLOOKUP(B1614,'[11]cells down 19042026 9H40'!$B:$B,'[11]cells down 19042026 9H40'!$B:$B,"")</f>
        <v/>
      </c>
    </row>
    <row r="1615" spans="1:48" hidden="1" x14ac:dyDescent="0.3">
      <c r="A1615" s="1" t="s">
        <v>3931</v>
      </c>
      <c r="B1615" s="8" t="s">
        <v>3932</v>
      </c>
      <c r="C1615" s="3" t="str">
        <f>_xlfn.XLOOKUP(B1615,'[1]daily break down'!$D:$D,'[1]daily break down'!$E:$E,"")</f>
        <v>SUD-OUEST</v>
      </c>
      <c r="D1615" s="1" t="s">
        <v>11</v>
      </c>
      <c r="E1615" s="1" t="s">
        <v>12</v>
      </c>
      <c r="F1615" s="3" t="s">
        <v>13</v>
      </c>
      <c r="G1615" s="1" t="s">
        <v>3462</v>
      </c>
      <c r="H1615" s="27" t="str">
        <f>_xlfn.XLOOKUP(B1615,[2]CALCULATION!$B:$B,[2]CALCULATION!$H:$H,"")</f>
        <v>HUAWEI</v>
      </c>
      <c r="I1615" s="26">
        <v>0</v>
      </c>
      <c r="J1615" s="26">
        <v>0</v>
      </c>
      <c r="K1615" s="26">
        <v>0</v>
      </c>
      <c r="L1615" s="26">
        <v>0</v>
      </c>
      <c r="M1615" s="26">
        <v>0</v>
      </c>
      <c r="N1615" s="26">
        <v>0</v>
      </c>
      <c r="O1615" s="26">
        <v>0</v>
      </c>
      <c r="P1615" s="114" t="s">
        <v>6364</v>
      </c>
      <c r="Q1615" s="42" t="s">
        <v>6353</v>
      </c>
      <c r="R1615" s="42"/>
      <c r="S1615" s="41" t="str" cm="1">
        <f t="array" ref="S1615">IFERROR(_xlfn.IFS(
U1615="MPR ISSUE","PDH",
U1615="BSS Hardware Issue","BSS",
U1615="Sites strategiques, MLL, Pylone, etc.","ENVTECH",
U1615="AKTIVCO DEFAUT GE &amp; POWER Cabinet","AKTIVCO",
U1615="AKTIVCO Coupure ENEO &amp; Baisse de tension","AKTIVCO GRID ONLY",
U1615="Coupure ENEO &amp; Baisse de tension","IHS GRID ONLY",
U1615="Defaut GE &amp; POWER Cabinet","IHS",
U1615="Sharing","Partners",
U1615="Sites strategiques &amp; DataCenter","SST &amp; DC",
U1615="Exclu","Exclu",
U1615="SAT","SAT",
U1615="SPARE-ISSUE","SPARE-ISSUE",
U1615="Fiber CAmtel","TRANS_FO_CAMTEL",
U1615="Fiber AOF","Fiber AOF",
U1615="Projet OCM (HUAWEI)","TRAVAUX-HUAWEI",
U1615="Projet OCM (NOKIA)","TRAVAUX-NOKIA",
U1615="ACCESS-ISSUE","ACCESS-ISSUE",
U1615="Projet OCM (ZTE, NOKIA, autres projets)","TRAVAUX OCM",
U1615="No root CAuse","No root cause",
U1615="ODU HS","PDH",
U1615="IP &amp; VLAN","PDH",
U1615="Warehouse HUAWEI","SPARE-ISSUE",
U1615="SPARE-HS","SPARE-ISSUE",
U1615="Power Telco","BSS",U1615="no impacts","no impacts"
),"")</f>
        <v/>
      </c>
      <c r="T1615" s="41" t="str" cm="1">
        <f t="array" ref="T1615">IFERROR(_xlfn.IFS(
U1615="MPR ISSUE","TX ISSUE",
U1615="BSS Hardware Issue","RAN ISSUE",
U1615="Sites strategiques, MLL, Pylone, etc.","ENVTECH",
U1615="AKTIVCO DEFAUT GE &amp; POWER Cabinet","POWER ISSUE",
U1615="AKTIVCO Coupure ENEO &amp; Baisse de tension","POWER ISSUE",
U1615="Coupure ENEO &amp; Baisse de tension","POWER ISSUE",
U1615="Defaut GE &amp; POWER Cabinet","POWER ISSUE",
U1615="Sharing","POWER ISSUE",
U1615="Sites strategiques &amp; DataCenter","POWER ISSUE",
U1615="Exclu","Exclu",
U1615="SAT","TX ISSUE",
U1615="SPARE-ISSUE","SPARE-ISSUE",
U1615="Fiber CAmtel","TX ISSUE",
U1615="Fiber AOF","TX ISSUE",
U1615="Projet OCM (HUAWEI)","TRAVAUX-HUAWEI",
U1615="Projet OCM (NOKIA)","TRAVAUX -NOKIA",
U1615="ACCESS-ISSUE","ACCESS-ISSUE",
U1615="Projet OCM (ZTE, NOKIA, autres projets)","TRAVAUX OCM",
U1615="No root CAuse","No root cause",
U1615="ODU HS","TX ISSUE",
U1615="IP &amp; VLAN","TX ISSUE",
U1615="Warehouse HUAWEI","SPARE-ISSUE",
U1615="SPARE-HS","SPARE-ISSUE",
U1615="Power Telco","RAN ISSUE",U1615="no impacts","no impacts"
),"")</f>
        <v/>
      </c>
      <c r="U1615" s="68"/>
      <c r="V1615" s="41" t="str" cm="1">
        <f t="array" ref="V1615">IFERROR(_xlfn.IFS(
U1615="MPR ISSUE","ACTIVE",
U1615="BSS Hardware Issue","ACTIVE",
U1615="Sites strategiques, MLL, Pylone, etc.","PASSIVE",
U1615="AKTIVCO DEFAUT GE &amp; POWER Cabinet","PASSIVE",
U1615="AKTIVCO Coupure ENEO &amp; Baisse de tension","PASSIVE",
U1615="Coupure ENEO &amp; Baisse de tension","PASSIVE",
U1615="Defaut GE &amp; POWER Cabinet","PASSIVE",
U1615="Sharing","PASSIVE",
U1615="Sites strategiques &amp; DataCenter","PASSIVE",
U1615="Exclu","Exclu",
U1615="SAT","ACTIVE",
U1615="SPARE-ISSUE","SPARE-ISSUE",
U1615="Fiber CAmtel","ACTIVE",
U1615="Fiber AOF","ACTIVE",
U1615="Projet OCM (HUAWEI)","PLANNED WORKS",
U1615="Projet OCM (NOKIA)","PLANNED WORKS",
U1615="ACCESS-ISSUE","ACCESS-ISSUE",
U1615="Projet OCM (ZTE, NOKIA, autres projets)","PLANNED WORKS",
U1615="No root CAuse","No root cause",
U1615="ODU HS","ACTIVE",
U1615="IP &amp; VLAN","ACTIVE",
U1615="Warehouse HUAWEI","SPARE-ISSUE",
U1615="SPARE-HS","SPARE-ISSUE",
U1615="Power Telco","ACTIVE", U1615="no impacts","no impacts"
),"")</f>
        <v/>
      </c>
      <c r="W1615" s="113"/>
      <c r="X1615" s="113"/>
      <c r="Y1615" s="113"/>
      <c r="Z1615" s="113"/>
      <c r="AA1615" s="113"/>
      <c r="AB1615" s="17" t="s">
        <v>5465</v>
      </c>
      <c r="AC1615" s="17" t="str">
        <f>_xlfn.XLOOKUP(B1615,'INCIDENT-04-27-2026'!E:E,'INCIDENT-04-27-2026'!F:F,"")</f>
        <v/>
      </c>
      <c r="AD1615" s="9"/>
      <c r="AE1615" s="7" t="s">
        <v>5465</v>
      </c>
      <c r="AF1615" s="6" t="str">
        <f>_xlfn.XLOOKUP(B1615,'[13]Input_27-04'!$B:$B,'[13]Input_27-04'!$M:$M,"")</f>
        <v/>
      </c>
      <c r="AG1615" s="7"/>
      <c r="AH1615" s="3"/>
      <c r="AI1615" s="18" t="str">
        <f>_xlfn.XLOOKUP(B1615,'[3]Cells Huawei 27042026 10h'!$B:$B,'[3]Cells Huawei 27042026 10h'!$T:$T,"")</f>
        <v/>
      </c>
      <c r="AJ1615" s="18" t="str">
        <f>_xlfn.XLOOKUP(B1615,'[3]Cells Huawei 27042026 15h'!$B:$B,'[3]Cells Huawei 27042026 15h'!$T:$T,"")</f>
        <v/>
      </c>
      <c r="AK1615" s="18" t="str">
        <f>_xlfn.XLOOKUP(B1615,'[4]cells down 27042026 11h28'!$B:$B,'[4]cells down 27042026 11h28'!$R:$R,"")</f>
        <v/>
      </c>
      <c r="AL1615" s="18" t="str">
        <f>_xlfn.XLOOKUP(B1615,'[4]cells down 27042026 18h01'!$B:$B,'[4]cells down 27042026 18h01'!$R:$R,"")</f>
        <v/>
      </c>
      <c r="AM1615" s="18" t="str">
        <f>_xlfn.XLOOKUP(B1615,'[5]cell downs 27042026 11h'!$B:$B,'[5]cell downs 27042026 11h'!$R:$R,"")</f>
        <v/>
      </c>
      <c r="AN1615" s="18" t="str">
        <f>_xlfn.XLOOKUP(B1615,'[5]cell downs 27042026 17h40'!$B:$B,'[5]cell downs 27042026 17h40'!$R:$R,"")</f>
        <v/>
      </c>
      <c r="AO1615" s="18" t="str">
        <f>_xlfn.XLOOKUP(B1615,'[6]ALL SITES DOWN'!$D:$D,'[6]ALL SITES DOWN'!$J:$J,"")</f>
        <v/>
      </c>
      <c r="AP1615" s="18" t="str">
        <f>_xlfn.XLOOKUP(B1615,'[7]ALL SITES DOWN'!$D:$D,'[7]ALL SITES DOWN'!$J:$J,"")</f>
        <v/>
      </c>
      <c r="AQ1615" s="9" t="str">
        <f>_xlfn.XLOOKUP(B1615,[8]sheet1!$AC:$AC,[8]sheet1!$AF:$AF,"")</f>
        <v/>
      </c>
      <c r="AR1615" s="14"/>
      <c r="AS1615" s="14" t="s">
        <v>5465</v>
      </c>
      <c r="AT1615" s="14" t="str">
        <f>_xlfn.XLOOKUP(B1615,'[9]cell downs 18042026 17h'!$B:$B,'[9]cell downs 18042026 17h'!$B:$B,"")</f>
        <v/>
      </c>
      <c r="AU1615" s="14" t="str">
        <f>_xlfn.XLOOKUP(B1615,'[10]Cells Huawei 19042026 15h'!$B:$B,'[10]Cells Huawei 19042026 15h'!$B:$B,"")</f>
        <v/>
      </c>
      <c r="AV1615" s="9" t="str">
        <f>_xlfn.XLOOKUP(B1615,'[11]cells down 19042026 9H40'!$B:$B,'[11]cells down 19042026 9H40'!$B:$B,"")</f>
        <v/>
      </c>
    </row>
    <row r="1616" spans="1:48" hidden="1" x14ac:dyDescent="0.3">
      <c r="A1616" s="1" t="s">
        <v>2902</v>
      </c>
      <c r="B1616" s="8" t="s">
        <v>2903</v>
      </c>
      <c r="C1616" s="3" t="str">
        <f>_xlfn.XLOOKUP(B1616,'[1]daily break down'!$D:$D,'[1]daily break down'!$E:$E,"")</f>
        <v>LITTORAL</v>
      </c>
      <c r="D1616" s="1" t="s">
        <v>21</v>
      </c>
      <c r="E1616" s="1" t="s">
        <v>563</v>
      </c>
      <c r="F1616" s="3" t="s">
        <v>31</v>
      </c>
      <c r="G1616" s="1" t="s">
        <v>2321</v>
      </c>
      <c r="H1616" s="29" t="str">
        <f>_xlfn.XLOOKUP(B1616,[2]CALCULATION!$B:$B,[2]CALCULATION!$H:$H,"")</f>
        <v>ZTE</v>
      </c>
      <c r="I1616" s="26">
        <v>0</v>
      </c>
      <c r="J1616" s="26">
        <v>0</v>
      </c>
      <c r="K1616" s="26">
        <v>0</v>
      </c>
      <c r="L1616" s="26">
        <v>0</v>
      </c>
      <c r="M1616" s="26">
        <v>0</v>
      </c>
      <c r="N1616" s="26">
        <v>0</v>
      </c>
      <c r="O1616" s="26">
        <v>0</v>
      </c>
      <c r="P1616" s="114" t="s">
        <v>6364</v>
      </c>
      <c r="Q1616" s="42" t="s">
        <v>5538</v>
      </c>
      <c r="R1616" s="42"/>
      <c r="S1616" s="41" t="str" cm="1">
        <f t="array" ref="S1616">IFERROR(_xlfn.IFS(
U1616="MPR ISSUE","PDH",
U1616="BSS Hardware Issue","BSS",
U1616="Sites strategiques, MLL, Pylone, etc.","ENVTECH",
U1616="AKTIVCO DEFAUT GE &amp; POWER Cabinet","AKTIVCO",
U1616="AKTIVCO Coupure ENEO &amp; Baisse de tension","AKTIVCO GRID ONLY",
U1616="Coupure ENEO &amp; Baisse de tension","IHS GRID ONLY",
U1616="Defaut GE &amp; POWER Cabinet","IHS",
U1616="Sharing","Partners",
U1616="Sites strategiques &amp; DataCenter","SST &amp; DC",
U1616="Exclu","Exclu",
U1616="SAT","SAT",
U1616="SPARE-ISSUE","SPARE-ISSUE",
U1616="Fiber CAmtel","TRANS_FO_CAMTEL",
U1616="Fiber AOF","Fiber AOF",
U1616="Projet OCM (HUAWEI)","TRAVAUX-HUAWEI",
U1616="Projet OCM (NOKIA)","TRAVAUX-NOKIA",
U1616="ACCESS-ISSUE","ACCESS-ISSUE",
U1616="Projet OCM (ZTE, NOKIA, autres projets)","TRAVAUX OCM",
U1616="No root CAuse","No root cause",
U1616="ODU HS","PDH",
U1616="IP &amp; VLAN","PDH",
U1616="Warehouse HUAWEI","SPARE-ISSUE",
U1616="SPARE-HS","SPARE-ISSUE",
U1616="Power Telco","BSS",U1616="no impacts","no impacts"
),"")</f>
        <v>No root cause</v>
      </c>
      <c r="T1616" s="41" t="str" cm="1">
        <f t="array" ref="T1616">IFERROR(_xlfn.IFS(
U1616="MPR ISSUE","TX ISSUE",
U1616="BSS Hardware Issue","RAN ISSUE",
U1616="Sites strategiques, MLL, Pylone, etc.","ENVTECH",
U1616="AKTIVCO DEFAUT GE &amp; POWER Cabinet","POWER ISSUE",
U1616="AKTIVCO Coupure ENEO &amp; Baisse de tension","POWER ISSUE",
U1616="Coupure ENEO &amp; Baisse de tension","POWER ISSUE",
U1616="Defaut GE &amp; POWER Cabinet","POWER ISSUE",
U1616="Sharing","POWER ISSUE",
U1616="Sites strategiques &amp; DataCenter","POWER ISSUE",
U1616="Exclu","Exclu",
U1616="SAT","TX ISSUE",
U1616="SPARE-ISSUE","SPARE-ISSUE",
U1616="Fiber CAmtel","TX ISSUE",
U1616="Fiber AOF","TX ISSUE",
U1616="Projet OCM (HUAWEI)","TRAVAUX-HUAWEI",
U1616="Projet OCM (NOKIA)","TRAVAUX -NOKIA",
U1616="ACCESS-ISSUE","ACCESS-ISSUE",
U1616="Projet OCM (ZTE, NOKIA, autres projets)","TRAVAUX OCM",
U1616="No root CAuse","No root cause",
U1616="ODU HS","TX ISSUE",
U1616="IP &amp; VLAN","TX ISSUE",
U1616="Warehouse HUAWEI","SPARE-ISSUE",
U1616="SPARE-HS","SPARE-ISSUE",
U1616="Power Telco","RAN ISSUE",U1616="no impacts","no impacts"
),"")</f>
        <v>No root cause</v>
      </c>
      <c r="U1616" s="68" t="s">
        <v>5691</v>
      </c>
      <c r="V1616" s="41" t="str" cm="1">
        <f t="array" ref="V1616">IFERROR(_xlfn.IFS(
U1616="MPR ISSUE","ACTIVE",
U1616="BSS Hardware Issue","ACTIVE",
U1616="Sites strategiques, MLL, Pylone, etc.","PASSIVE",
U1616="AKTIVCO DEFAUT GE &amp; POWER Cabinet","PASSIVE",
U1616="AKTIVCO Coupure ENEO &amp; Baisse de tension","PASSIVE",
U1616="Coupure ENEO &amp; Baisse de tension","PASSIVE",
U1616="Defaut GE &amp; POWER Cabinet","PASSIVE",
U1616="Sharing","PASSIVE",
U1616="Sites strategiques &amp; DataCenter","PASSIVE",
U1616="Exclu","Exclu",
U1616="SAT","ACTIVE",
U1616="SPARE-ISSUE","SPARE-ISSUE",
U1616="Fiber CAmtel","ACTIVE",
U1616="Fiber AOF","ACTIVE",
U1616="Projet OCM (HUAWEI)","PLANNED WORKS",
U1616="Projet OCM (NOKIA)","PLANNED WORKS",
U1616="ACCESS-ISSUE","ACCESS-ISSUE",
U1616="Projet OCM (ZTE, NOKIA, autres projets)","PLANNED WORKS",
U1616="No root CAuse","No root cause",
U1616="ODU HS","ACTIVE",
U1616="IP &amp; VLAN","ACTIVE",
U1616="Warehouse HUAWEI","SPARE-ISSUE",
U1616="SPARE-HS","SPARE-ISSUE",
U1616="Power Telco","ACTIVE", U1616="no impacts","no impacts"
),"")</f>
        <v>No root cause</v>
      </c>
      <c r="W1616" s="113"/>
      <c r="X1616" s="113"/>
      <c r="Y1616" s="113"/>
      <c r="Z1616" s="113"/>
      <c r="AA1616" s="113"/>
      <c r="AB1616" s="17" t="s">
        <v>5465</v>
      </c>
      <c r="AC1616" s="17" t="str">
        <f>_xlfn.XLOOKUP(B1616,'INCIDENT-04-27-2026'!E:E,'INCIDENT-04-27-2026'!F:F,"")</f>
        <v/>
      </c>
      <c r="AD1616" s="9"/>
      <c r="AE1616" s="7" t="s">
        <v>5465</v>
      </c>
      <c r="AF1616" s="6" t="str">
        <f>_xlfn.XLOOKUP(B1616,'[13]Input_27-04'!$B:$B,'[13]Input_27-04'!$M:$M,"")</f>
        <v/>
      </c>
      <c r="AG1616" s="7"/>
      <c r="AH1616" s="3"/>
      <c r="AI1616" s="18" t="str">
        <f>_xlfn.XLOOKUP(B1616,'[3]Cells Huawei 27042026 10h'!$B:$B,'[3]Cells Huawei 27042026 10h'!$T:$T,"")</f>
        <v/>
      </c>
      <c r="AJ1616" s="18" t="str">
        <f>_xlfn.XLOOKUP(B1616,'[3]Cells Huawei 27042026 15h'!$B:$B,'[3]Cells Huawei 27042026 15h'!$T:$T,"")</f>
        <v/>
      </c>
      <c r="AK1616" s="18" t="str">
        <f>_xlfn.XLOOKUP(B1616,'[4]cells down 27042026 11h28'!$B:$B,'[4]cells down 27042026 11h28'!$R:$R,"")</f>
        <v/>
      </c>
      <c r="AL1616" s="18" t="str">
        <f>_xlfn.XLOOKUP(B1616,'[4]cells down 27042026 18h01'!$B:$B,'[4]cells down 27042026 18h01'!$R:$R,"")</f>
        <v/>
      </c>
      <c r="AM1616" s="18" t="str">
        <f>_xlfn.XLOOKUP(B1616,'[5]cell downs 27042026 11h'!$B:$B,'[5]cell downs 27042026 11h'!$R:$R,"")</f>
        <v/>
      </c>
      <c r="AN1616" s="18" t="str">
        <f>_xlfn.XLOOKUP(B1616,'[5]cell downs 27042026 17h40'!$B:$B,'[5]cell downs 27042026 17h40'!$R:$R,"")</f>
        <v/>
      </c>
      <c r="AO1616" s="18" t="str">
        <f>_xlfn.XLOOKUP(B1616,'[6]ALL SITES DOWN'!$D:$D,'[6]ALL SITES DOWN'!$J:$J,"")</f>
        <v/>
      </c>
      <c r="AP1616" s="18" t="str">
        <f>_xlfn.XLOOKUP(B1616,'[7]ALL SITES DOWN'!$D:$D,'[7]ALL SITES DOWN'!$J:$J,"")</f>
        <v/>
      </c>
      <c r="AQ1616" s="9" t="str">
        <f>_xlfn.XLOOKUP(B1616,[8]sheet1!$AC:$AC,[8]sheet1!$AF:$AF,"")</f>
        <v/>
      </c>
      <c r="AR1616" s="14"/>
      <c r="AS1616" s="14" t="s">
        <v>5465</v>
      </c>
      <c r="AT1616" s="14" t="str">
        <f>_xlfn.XLOOKUP(B1616,'[9]cell downs 18042026 17h'!$B:$B,'[9]cell downs 18042026 17h'!$B:$B,"")</f>
        <v/>
      </c>
      <c r="AU1616" s="14" t="str">
        <f>_xlfn.XLOOKUP(B1616,'[10]Cells Huawei 19042026 15h'!$B:$B,'[10]Cells Huawei 19042026 15h'!$B:$B,"")</f>
        <v/>
      </c>
      <c r="AV1616" s="9" t="str">
        <f>_xlfn.XLOOKUP(B1616,'[11]cells down 19042026 9H40'!$B:$B,'[11]cells down 19042026 9H40'!$B:$B,"")</f>
        <v/>
      </c>
    </row>
    <row r="1617" spans="1:48" hidden="1" x14ac:dyDescent="0.3">
      <c r="A1617" s="1" t="s">
        <v>2449</v>
      </c>
      <c r="B1617" s="8" t="s">
        <v>2450</v>
      </c>
      <c r="C1617" s="3" t="str">
        <f>_xlfn.XLOOKUP(B1617,'[1]daily break down'!$D:$D,'[1]daily break down'!$E:$E,"")</f>
        <v>Douala</v>
      </c>
      <c r="D1617" s="1" t="s">
        <v>21</v>
      </c>
      <c r="E1617" s="1" t="s">
        <v>36</v>
      </c>
      <c r="F1617" s="3" t="s">
        <v>31</v>
      </c>
      <c r="G1617" s="1" t="s">
        <v>32</v>
      </c>
      <c r="H1617" s="29" t="str">
        <f>_xlfn.XLOOKUP(B1617,[2]CALCULATION!$B:$B,[2]CALCULATION!$H:$H,"")</f>
        <v>ZTE</v>
      </c>
      <c r="I1617" s="26">
        <v>0</v>
      </c>
      <c r="J1617" s="26">
        <v>0</v>
      </c>
      <c r="K1617" s="26">
        <v>0</v>
      </c>
      <c r="L1617" s="26">
        <v>0</v>
      </c>
      <c r="M1617" s="26">
        <v>0</v>
      </c>
      <c r="N1617" s="26">
        <v>0</v>
      </c>
      <c r="O1617" s="26">
        <v>0</v>
      </c>
      <c r="P1617" s="114" t="s">
        <v>6364</v>
      </c>
      <c r="Q1617" s="42" t="s">
        <v>5538</v>
      </c>
      <c r="R1617" s="42"/>
      <c r="S1617" s="41" t="str" cm="1">
        <f t="array" ref="S1617">IFERROR(_xlfn.IFS(
U1617="MPR ISSUE","PDH",
U1617="BSS Hardware Issue","BSS",
U1617="Sites strategiques, MLL, Pylone, etc.","ENVTECH",
U1617="AKTIVCO DEFAUT GE &amp; POWER Cabinet","AKTIVCO",
U1617="AKTIVCO Coupure ENEO &amp; Baisse de tension","AKTIVCO GRID ONLY",
U1617="Coupure ENEO &amp; Baisse de tension","IHS GRID ONLY",
U1617="Defaut GE &amp; POWER Cabinet","IHS",
U1617="Sharing","Partners",
U1617="Sites strategiques &amp; DataCenter","SST &amp; DC",
U1617="Exclu","Exclu",
U1617="SAT","SAT",
U1617="SPARE-ISSUE","SPARE-ISSUE",
U1617="Fiber CAmtel","TRANS_FO_CAMTEL",
U1617="Fiber AOF","Fiber AOF",
U1617="Projet OCM (HUAWEI)","TRAVAUX-HUAWEI",
U1617="Projet OCM (NOKIA)","TRAVAUX-NOKIA",
U1617="ACCESS-ISSUE","ACCESS-ISSUE",
U1617="Projet OCM (ZTE, NOKIA, autres projets)","TRAVAUX OCM",
U1617="No root CAuse","No root cause",
U1617="ODU HS","PDH",
U1617="IP &amp; VLAN","PDH",
U1617="Warehouse HUAWEI","SPARE-ISSUE",
U1617="SPARE-HS","SPARE-ISSUE",
U1617="Power Telco","BSS",U1617="no impacts","no impacts"
),"")</f>
        <v>No root cause</v>
      </c>
      <c r="T1617" s="41" t="str" cm="1">
        <f t="array" ref="T1617">IFERROR(_xlfn.IFS(
U1617="MPR ISSUE","TX ISSUE",
U1617="BSS Hardware Issue","RAN ISSUE",
U1617="Sites strategiques, MLL, Pylone, etc.","ENVTECH",
U1617="AKTIVCO DEFAUT GE &amp; POWER Cabinet","POWER ISSUE",
U1617="AKTIVCO Coupure ENEO &amp; Baisse de tension","POWER ISSUE",
U1617="Coupure ENEO &amp; Baisse de tension","POWER ISSUE",
U1617="Defaut GE &amp; POWER Cabinet","POWER ISSUE",
U1617="Sharing","POWER ISSUE",
U1617="Sites strategiques &amp; DataCenter","POWER ISSUE",
U1617="Exclu","Exclu",
U1617="SAT","TX ISSUE",
U1617="SPARE-ISSUE","SPARE-ISSUE",
U1617="Fiber CAmtel","TX ISSUE",
U1617="Fiber AOF","TX ISSUE",
U1617="Projet OCM (HUAWEI)","TRAVAUX-HUAWEI",
U1617="Projet OCM (NOKIA)","TRAVAUX -NOKIA",
U1617="ACCESS-ISSUE","ACCESS-ISSUE",
U1617="Projet OCM (ZTE, NOKIA, autres projets)","TRAVAUX OCM",
U1617="No root CAuse","No root cause",
U1617="ODU HS","TX ISSUE",
U1617="IP &amp; VLAN","TX ISSUE",
U1617="Warehouse HUAWEI","SPARE-ISSUE",
U1617="SPARE-HS","SPARE-ISSUE",
U1617="Power Telco","RAN ISSUE",U1617="no impacts","no impacts"
),"")</f>
        <v>No root cause</v>
      </c>
      <c r="U1617" s="68" t="s">
        <v>5691</v>
      </c>
      <c r="V1617" s="41" t="str" cm="1">
        <f t="array" ref="V1617">IFERROR(_xlfn.IFS(
U1617="MPR ISSUE","ACTIVE",
U1617="BSS Hardware Issue","ACTIVE",
U1617="Sites strategiques, MLL, Pylone, etc.","PASSIVE",
U1617="AKTIVCO DEFAUT GE &amp; POWER Cabinet","PASSIVE",
U1617="AKTIVCO Coupure ENEO &amp; Baisse de tension","PASSIVE",
U1617="Coupure ENEO &amp; Baisse de tension","PASSIVE",
U1617="Defaut GE &amp; POWER Cabinet","PASSIVE",
U1617="Sharing","PASSIVE",
U1617="Sites strategiques &amp; DataCenter","PASSIVE",
U1617="Exclu","Exclu",
U1617="SAT","ACTIVE",
U1617="SPARE-ISSUE","SPARE-ISSUE",
U1617="Fiber CAmtel","ACTIVE",
U1617="Fiber AOF","ACTIVE",
U1617="Projet OCM (HUAWEI)","PLANNED WORKS",
U1617="Projet OCM (NOKIA)","PLANNED WORKS",
U1617="ACCESS-ISSUE","ACCESS-ISSUE",
U1617="Projet OCM (ZTE, NOKIA, autres projets)","PLANNED WORKS",
U1617="No root CAuse","No root cause",
U1617="ODU HS","ACTIVE",
U1617="IP &amp; VLAN","ACTIVE",
U1617="Warehouse HUAWEI","SPARE-ISSUE",
U1617="SPARE-HS","SPARE-ISSUE",
U1617="Power Telco","ACTIVE", U1617="no impacts","no impacts"
),"")</f>
        <v>No root cause</v>
      </c>
      <c r="W1617" s="113"/>
      <c r="X1617" s="113"/>
      <c r="Y1617" s="113"/>
      <c r="Z1617" s="113"/>
      <c r="AA1617" s="113"/>
      <c r="AB1617" s="17" t="s">
        <v>5465</v>
      </c>
      <c r="AC1617" s="17" t="str">
        <f>_xlfn.XLOOKUP(B1617,'INCIDENT-04-27-2026'!E:E,'INCIDENT-04-27-2026'!F:F,"")</f>
        <v/>
      </c>
      <c r="AD1617" s="9"/>
      <c r="AE1617" s="7" t="s">
        <v>5465</v>
      </c>
      <c r="AF1617" s="6" t="str">
        <f>_xlfn.XLOOKUP(B1617,'[13]Input_27-04'!$B:$B,'[13]Input_27-04'!$M:$M,"")</f>
        <v/>
      </c>
      <c r="AG1617" s="7"/>
      <c r="AH1617" s="3"/>
      <c r="AI1617" s="18" t="str">
        <f>_xlfn.XLOOKUP(B1617,'[3]Cells Huawei 27042026 10h'!$B:$B,'[3]Cells Huawei 27042026 10h'!$T:$T,"")</f>
        <v/>
      </c>
      <c r="AJ1617" s="18" t="str">
        <f>_xlfn.XLOOKUP(B1617,'[3]Cells Huawei 27042026 15h'!$B:$B,'[3]Cells Huawei 27042026 15h'!$T:$T,"")</f>
        <v/>
      </c>
      <c r="AK1617" s="18" t="str">
        <f>_xlfn.XLOOKUP(B1617,'[4]cells down 27042026 11h28'!$B:$B,'[4]cells down 27042026 11h28'!$R:$R,"")</f>
        <v/>
      </c>
      <c r="AL1617" s="18" t="str">
        <f>_xlfn.XLOOKUP(B1617,'[4]cells down 27042026 18h01'!$B:$B,'[4]cells down 27042026 18h01'!$R:$R,"")</f>
        <v/>
      </c>
      <c r="AM1617" s="18" t="str">
        <f>_xlfn.XLOOKUP(B1617,'[5]cell downs 27042026 11h'!$B:$B,'[5]cell downs 27042026 11h'!$R:$R,"")</f>
        <v/>
      </c>
      <c r="AN1617" s="18" t="str">
        <f>_xlfn.XLOOKUP(B1617,'[5]cell downs 27042026 17h40'!$B:$B,'[5]cell downs 27042026 17h40'!$R:$R,"")</f>
        <v/>
      </c>
      <c r="AO1617" s="18" t="str">
        <f>_xlfn.XLOOKUP(B1617,'[6]ALL SITES DOWN'!$D:$D,'[6]ALL SITES DOWN'!$J:$J,"")</f>
        <v/>
      </c>
      <c r="AP1617" s="18" t="str">
        <f>_xlfn.XLOOKUP(B1617,'[7]ALL SITES DOWN'!$D:$D,'[7]ALL SITES DOWN'!$J:$J,"")</f>
        <v/>
      </c>
      <c r="AQ1617" s="9" t="str">
        <f>_xlfn.XLOOKUP(B1617,[8]sheet1!$AC:$AC,[8]sheet1!$AF:$AF,"")</f>
        <v/>
      </c>
      <c r="AR1617" s="14"/>
      <c r="AS1617" s="14" t="s">
        <v>5465</v>
      </c>
      <c r="AT1617" s="14" t="str">
        <f>_xlfn.XLOOKUP(B1617,'[9]cell downs 18042026 17h'!$B:$B,'[9]cell downs 18042026 17h'!$B:$B,"")</f>
        <v/>
      </c>
      <c r="AU1617" s="14" t="str">
        <f>_xlfn.XLOOKUP(B1617,'[10]Cells Huawei 19042026 15h'!$B:$B,'[10]Cells Huawei 19042026 15h'!$B:$B,"")</f>
        <v/>
      </c>
      <c r="AV1617" s="9" t="str">
        <f>_xlfn.XLOOKUP(B1617,'[11]cells down 19042026 9H40'!$B:$B,'[11]cells down 19042026 9H40'!$B:$B,"")</f>
        <v/>
      </c>
    </row>
    <row r="1618" spans="1:48" hidden="1" x14ac:dyDescent="0.3">
      <c r="A1618" s="1" t="s">
        <v>3402</v>
      </c>
      <c r="B1618" s="8" t="s">
        <v>3403</v>
      </c>
      <c r="C1618" s="3" t="str">
        <f>_xlfn.XLOOKUP(B1618,'[1]daily break down'!$D:$D,'[1]daily break down'!$E:$E,"")</f>
        <v>Douala</v>
      </c>
      <c r="D1618" s="1" t="s">
        <v>11</v>
      </c>
      <c r="E1618" s="1" t="s">
        <v>12</v>
      </c>
      <c r="F1618" s="3" t="s">
        <v>31</v>
      </c>
      <c r="G1618" s="1" t="s">
        <v>32</v>
      </c>
      <c r="H1618" s="29" t="str">
        <f>_xlfn.XLOOKUP(B1618,[2]CALCULATION!$B:$B,[2]CALCULATION!$H:$H,"")</f>
        <v>ZTE</v>
      </c>
      <c r="I1618" s="26">
        <v>0</v>
      </c>
      <c r="J1618" s="26">
        <v>0</v>
      </c>
      <c r="K1618" s="26">
        <v>0</v>
      </c>
      <c r="L1618" s="26">
        <v>0</v>
      </c>
      <c r="M1618" s="26">
        <v>0</v>
      </c>
      <c r="N1618" s="26">
        <v>0</v>
      </c>
      <c r="O1618" s="26">
        <v>0</v>
      </c>
      <c r="P1618" s="114" t="s">
        <v>6364</v>
      </c>
      <c r="Q1618" s="42" t="s">
        <v>5538</v>
      </c>
      <c r="R1618" s="42"/>
      <c r="S1618" s="41" t="str" cm="1">
        <f t="array" ref="S1618">IFERROR(_xlfn.IFS(
U1618="MPR ISSUE","PDH",
U1618="BSS Hardware Issue","BSS",
U1618="Sites strategiques, MLL, Pylone, etc.","ENVTECH",
U1618="AKTIVCO DEFAUT GE &amp; POWER Cabinet","AKTIVCO",
U1618="AKTIVCO Coupure ENEO &amp; Baisse de tension","AKTIVCO GRID ONLY",
U1618="Coupure ENEO &amp; Baisse de tension","IHS GRID ONLY",
U1618="Defaut GE &amp; POWER Cabinet","IHS",
U1618="Sharing","Partners",
U1618="Sites strategiques &amp; DataCenter","SST &amp; DC",
U1618="Exclu","Exclu",
U1618="SAT","SAT",
U1618="SPARE-ISSUE","SPARE-ISSUE",
U1618="Fiber CAmtel","TRANS_FO_CAMTEL",
U1618="Fiber AOF","Fiber AOF",
U1618="Projet OCM (HUAWEI)","TRAVAUX-HUAWEI",
U1618="Projet OCM (NOKIA)","TRAVAUX-NOKIA",
U1618="ACCESS-ISSUE","ACCESS-ISSUE",
U1618="Projet OCM (ZTE, NOKIA, autres projets)","TRAVAUX OCM",
U1618="No root CAuse","No root cause",
U1618="ODU HS","PDH",
U1618="IP &amp; VLAN","PDH",
U1618="Warehouse HUAWEI","SPARE-ISSUE",
U1618="SPARE-HS","SPARE-ISSUE",
U1618="Power Telco","BSS",U1618="no impacts","no impacts"
),"")</f>
        <v>No root cause</v>
      </c>
      <c r="T1618" s="41" t="str" cm="1">
        <f t="array" ref="T1618">IFERROR(_xlfn.IFS(
U1618="MPR ISSUE","TX ISSUE",
U1618="BSS Hardware Issue","RAN ISSUE",
U1618="Sites strategiques, MLL, Pylone, etc.","ENVTECH",
U1618="AKTIVCO DEFAUT GE &amp; POWER Cabinet","POWER ISSUE",
U1618="AKTIVCO Coupure ENEO &amp; Baisse de tension","POWER ISSUE",
U1618="Coupure ENEO &amp; Baisse de tension","POWER ISSUE",
U1618="Defaut GE &amp; POWER Cabinet","POWER ISSUE",
U1618="Sharing","POWER ISSUE",
U1618="Sites strategiques &amp; DataCenter","POWER ISSUE",
U1618="Exclu","Exclu",
U1618="SAT","TX ISSUE",
U1618="SPARE-ISSUE","SPARE-ISSUE",
U1618="Fiber CAmtel","TX ISSUE",
U1618="Fiber AOF","TX ISSUE",
U1618="Projet OCM (HUAWEI)","TRAVAUX-HUAWEI",
U1618="Projet OCM (NOKIA)","TRAVAUX -NOKIA",
U1618="ACCESS-ISSUE","ACCESS-ISSUE",
U1618="Projet OCM (ZTE, NOKIA, autres projets)","TRAVAUX OCM",
U1618="No root CAuse","No root cause",
U1618="ODU HS","TX ISSUE",
U1618="IP &amp; VLAN","TX ISSUE",
U1618="Warehouse HUAWEI","SPARE-ISSUE",
U1618="SPARE-HS","SPARE-ISSUE",
U1618="Power Telco","RAN ISSUE",U1618="no impacts","no impacts"
),"")</f>
        <v>No root cause</v>
      </c>
      <c r="U1618" s="68" t="s">
        <v>5691</v>
      </c>
      <c r="V1618" s="41" t="str" cm="1">
        <f t="array" ref="V1618">IFERROR(_xlfn.IFS(
U1618="MPR ISSUE","ACTIVE",
U1618="BSS Hardware Issue","ACTIVE",
U1618="Sites strategiques, MLL, Pylone, etc.","PASSIVE",
U1618="AKTIVCO DEFAUT GE &amp; POWER Cabinet","PASSIVE",
U1618="AKTIVCO Coupure ENEO &amp; Baisse de tension","PASSIVE",
U1618="Coupure ENEO &amp; Baisse de tension","PASSIVE",
U1618="Defaut GE &amp; POWER Cabinet","PASSIVE",
U1618="Sharing","PASSIVE",
U1618="Sites strategiques &amp; DataCenter","PASSIVE",
U1618="Exclu","Exclu",
U1618="SAT","ACTIVE",
U1618="SPARE-ISSUE","SPARE-ISSUE",
U1618="Fiber CAmtel","ACTIVE",
U1618="Fiber AOF","ACTIVE",
U1618="Projet OCM (HUAWEI)","PLANNED WORKS",
U1618="Projet OCM (NOKIA)","PLANNED WORKS",
U1618="ACCESS-ISSUE","ACCESS-ISSUE",
U1618="Projet OCM (ZTE, NOKIA, autres projets)","PLANNED WORKS",
U1618="No root CAuse","No root cause",
U1618="ODU HS","ACTIVE",
U1618="IP &amp; VLAN","ACTIVE",
U1618="Warehouse HUAWEI","SPARE-ISSUE",
U1618="SPARE-HS","SPARE-ISSUE",
U1618="Power Telco","ACTIVE", U1618="no impacts","no impacts"
),"")</f>
        <v>No root cause</v>
      </c>
      <c r="W1618" s="113"/>
      <c r="X1618" s="113"/>
      <c r="Y1618" s="113"/>
      <c r="Z1618" s="113"/>
      <c r="AA1618" s="113"/>
      <c r="AB1618" s="17" t="s">
        <v>5465</v>
      </c>
      <c r="AC1618" s="17" t="str">
        <f>_xlfn.XLOOKUP(B1618,'INCIDENT-04-27-2026'!E:E,'INCIDENT-04-27-2026'!F:F,"")</f>
        <v/>
      </c>
      <c r="AD1618" s="9"/>
      <c r="AE1618" s="7" t="s">
        <v>5465</v>
      </c>
      <c r="AF1618" s="6" t="str">
        <f>_xlfn.XLOOKUP(B1618,'[13]Input_27-04'!$B:$B,'[13]Input_27-04'!$M:$M,"")</f>
        <v/>
      </c>
      <c r="AG1618" s="7"/>
      <c r="AH1618" s="3"/>
      <c r="AI1618" s="18" t="str">
        <f>_xlfn.XLOOKUP(B1618,'[3]Cells Huawei 27042026 10h'!$B:$B,'[3]Cells Huawei 27042026 10h'!$T:$T,"")</f>
        <v/>
      </c>
      <c r="AJ1618" s="18" t="str">
        <f>_xlfn.XLOOKUP(B1618,'[3]Cells Huawei 27042026 15h'!$B:$B,'[3]Cells Huawei 27042026 15h'!$T:$T,"")</f>
        <v/>
      </c>
      <c r="AK1618" s="18" t="str">
        <f>_xlfn.XLOOKUP(B1618,'[4]cells down 27042026 11h28'!$B:$B,'[4]cells down 27042026 11h28'!$R:$R,"")</f>
        <v/>
      </c>
      <c r="AL1618" s="18" t="str">
        <f>_xlfn.XLOOKUP(B1618,'[4]cells down 27042026 18h01'!$B:$B,'[4]cells down 27042026 18h01'!$R:$R,"")</f>
        <v/>
      </c>
      <c r="AM1618" s="18" t="str">
        <f>_xlfn.XLOOKUP(B1618,'[5]cell downs 27042026 11h'!$B:$B,'[5]cell downs 27042026 11h'!$R:$R,"")</f>
        <v/>
      </c>
      <c r="AN1618" s="18" t="str">
        <f>_xlfn.XLOOKUP(B1618,'[5]cell downs 27042026 17h40'!$B:$B,'[5]cell downs 27042026 17h40'!$R:$R,"")</f>
        <v/>
      </c>
      <c r="AO1618" s="18" t="str">
        <f>_xlfn.XLOOKUP(B1618,'[6]ALL SITES DOWN'!$D:$D,'[6]ALL SITES DOWN'!$J:$J,"")</f>
        <v/>
      </c>
      <c r="AP1618" s="18" t="str">
        <f>_xlfn.XLOOKUP(B1618,'[7]ALL SITES DOWN'!$D:$D,'[7]ALL SITES DOWN'!$J:$J,"")</f>
        <v/>
      </c>
      <c r="AQ1618" s="9" t="str">
        <f>_xlfn.XLOOKUP(B1618,[8]sheet1!$AC:$AC,[8]sheet1!$AF:$AF,"")</f>
        <v/>
      </c>
      <c r="AR1618" s="14"/>
      <c r="AS1618" s="14" t="s">
        <v>5465</v>
      </c>
      <c r="AT1618" s="14" t="str">
        <f>_xlfn.XLOOKUP(B1618,'[9]cell downs 18042026 17h'!$B:$B,'[9]cell downs 18042026 17h'!$B:$B,"")</f>
        <v/>
      </c>
      <c r="AU1618" s="14" t="str">
        <f>_xlfn.XLOOKUP(B1618,'[10]Cells Huawei 19042026 15h'!$B:$B,'[10]Cells Huawei 19042026 15h'!$B:$B,"")</f>
        <v/>
      </c>
      <c r="AV1618" s="9" t="str">
        <f>_xlfn.XLOOKUP(B1618,'[11]cells down 19042026 9H40'!$B:$B,'[11]cells down 19042026 9H40'!$B:$B,"")</f>
        <v/>
      </c>
    </row>
    <row r="1619" spans="1:48" hidden="1" x14ac:dyDescent="0.3">
      <c r="A1619" s="1" t="s">
        <v>2466</v>
      </c>
      <c r="B1619" s="8" t="s">
        <v>2467</v>
      </c>
      <c r="C1619" s="3" t="str">
        <f>_xlfn.XLOOKUP(B1619,'[1]daily break down'!$D:$D,'[1]daily break down'!$E:$E,"")</f>
        <v>Douala</v>
      </c>
      <c r="D1619" s="1" t="s">
        <v>21</v>
      </c>
      <c r="E1619" s="1" t="s">
        <v>22</v>
      </c>
      <c r="F1619" s="3" t="s">
        <v>31</v>
      </c>
      <c r="G1619" s="1" t="s">
        <v>32</v>
      </c>
      <c r="H1619" s="29" t="str">
        <f>_xlfn.XLOOKUP(B1619,[2]CALCULATION!$B:$B,[2]CALCULATION!$H:$H,"")</f>
        <v>ZTE</v>
      </c>
      <c r="I1619" s="26">
        <v>0</v>
      </c>
      <c r="J1619" s="26">
        <v>0</v>
      </c>
      <c r="K1619" s="26">
        <v>0</v>
      </c>
      <c r="L1619" s="26">
        <v>0</v>
      </c>
      <c r="M1619" s="26">
        <v>0</v>
      </c>
      <c r="N1619" s="26">
        <v>0</v>
      </c>
      <c r="O1619" s="26">
        <v>0</v>
      </c>
      <c r="P1619" s="114" t="s">
        <v>6364</v>
      </c>
      <c r="Q1619" s="42" t="s">
        <v>5538</v>
      </c>
      <c r="R1619" s="42"/>
      <c r="S1619" s="41" t="str" cm="1">
        <f t="array" ref="S1619">IFERROR(_xlfn.IFS(
U1619="MPR ISSUE","PDH",
U1619="BSS Hardware Issue","BSS",
U1619="Sites strategiques, MLL, Pylone, etc.","ENVTECH",
U1619="AKTIVCO DEFAUT GE &amp; POWER Cabinet","AKTIVCO",
U1619="AKTIVCO Coupure ENEO &amp; Baisse de tension","AKTIVCO GRID ONLY",
U1619="Coupure ENEO &amp; Baisse de tension","IHS GRID ONLY",
U1619="Defaut GE &amp; POWER Cabinet","IHS",
U1619="Sharing","Partners",
U1619="Sites strategiques &amp; DataCenter","SST &amp; DC",
U1619="Exclu","Exclu",
U1619="SAT","SAT",
U1619="SPARE-ISSUE","SPARE-ISSUE",
U1619="Fiber CAmtel","TRANS_FO_CAMTEL",
U1619="Fiber AOF","Fiber AOF",
U1619="Projet OCM (HUAWEI)","TRAVAUX-HUAWEI",
U1619="Projet OCM (NOKIA)","TRAVAUX-NOKIA",
U1619="ACCESS-ISSUE","ACCESS-ISSUE",
U1619="Projet OCM (ZTE, NOKIA, autres projets)","TRAVAUX OCM",
U1619="No root CAuse","No root cause",
U1619="ODU HS","PDH",
U1619="IP &amp; VLAN","PDH",
U1619="Warehouse HUAWEI","SPARE-ISSUE",
U1619="SPARE-HS","SPARE-ISSUE",
U1619="Power Telco","BSS",U1619="no impacts","no impacts"
),"")</f>
        <v>No root cause</v>
      </c>
      <c r="T1619" s="41" t="str" cm="1">
        <f t="array" ref="T1619">IFERROR(_xlfn.IFS(
U1619="MPR ISSUE","TX ISSUE",
U1619="BSS Hardware Issue","RAN ISSUE",
U1619="Sites strategiques, MLL, Pylone, etc.","ENVTECH",
U1619="AKTIVCO DEFAUT GE &amp; POWER Cabinet","POWER ISSUE",
U1619="AKTIVCO Coupure ENEO &amp; Baisse de tension","POWER ISSUE",
U1619="Coupure ENEO &amp; Baisse de tension","POWER ISSUE",
U1619="Defaut GE &amp; POWER Cabinet","POWER ISSUE",
U1619="Sharing","POWER ISSUE",
U1619="Sites strategiques &amp; DataCenter","POWER ISSUE",
U1619="Exclu","Exclu",
U1619="SAT","TX ISSUE",
U1619="SPARE-ISSUE","SPARE-ISSUE",
U1619="Fiber CAmtel","TX ISSUE",
U1619="Fiber AOF","TX ISSUE",
U1619="Projet OCM (HUAWEI)","TRAVAUX-HUAWEI",
U1619="Projet OCM (NOKIA)","TRAVAUX -NOKIA",
U1619="ACCESS-ISSUE","ACCESS-ISSUE",
U1619="Projet OCM (ZTE, NOKIA, autres projets)","TRAVAUX OCM",
U1619="No root CAuse","No root cause",
U1619="ODU HS","TX ISSUE",
U1619="IP &amp; VLAN","TX ISSUE",
U1619="Warehouse HUAWEI","SPARE-ISSUE",
U1619="SPARE-HS","SPARE-ISSUE",
U1619="Power Telco","RAN ISSUE",U1619="no impacts","no impacts"
),"")</f>
        <v>No root cause</v>
      </c>
      <c r="U1619" s="68" t="s">
        <v>5691</v>
      </c>
      <c r="V1619" s="41" t="str" cm="1">
        <f t="array" ref="V1619">IFERROR(_xlfn.IFS(
U1619="MPR ISSUE","ACTIVE",
U1619="BSS Hardware Issue","ACTIVE",
U1619="Sites strategiques, MLL, Pylone, etc.","PASSIVE",
U1619="AKTIVCO DEFAUT GE &amp; POWER Cabinet","PASSIVE",
U1619="AKTIVCO Coupure ENEO &amp; Baisse de tension","PASSIVE",
U1619="Coupure ENEO &amp; Baisse de tension","PASSIVE",
U1619="Defaut GE &amp; POWER Cabinet","PASSIVE",
U1619="Sharing","PASSIVE",
U1619="Sites strategiques &amp; DataCenter","PASSIVE",
U1619="Exclu","Exclu",
U1619="SAT","ACTIVE",
U1619="SPARE-ISSUE","SPARE-ISSUE",
U1619="Fiber CAmtel","ACTIVE",
U1619="Fiber AOF","ACTIVE",
U1619="Projet OCM (HUAWEI)","PLANNED WORKS",
U1619="Projet OCM (NOKIA)","PLANNED WORKS",
U1619="ACCESS-ISSUE","ACCESS-ISSUE",
U1619="Projet OCM (ZTE, NOKIA, autres projets)","PLANNED WORKS",
U1619="No root CAuse","No root cause",
U1619="ODU HS","ACTIVE",
U1619="IP &amp; VLAN","ACTIVE",
U1619="Warehouse HUAWEI","SPARE-ISSUE",
U1619="SPARE-HS","SPARE-ISSUE",
U1619="Power Telco","ACTIVE", U1619="no impacts","no impacts"
),"")</f>
        <v>No root cause</v>
      </c>
      <c r="W1619" s="113"/>
      <c r="X1619" s="113"/>
      <c r="Y1619" s="113"/>
      <c r="Z1619" s="113"/>
      <c r="AA1619" s="113"/>
      <c r="AB1619" s="17" t="s">
        <v>5465</v>
      </c>
      <c r="AC1619" s="17" t="str">
        <f>_xlfn.XLOOKUP(B1619,'INCIDENT-04-27-2026'!E:E,'INCIDENT-04-27-2026'!F:F,"")</f>
        <v/>
      </c>
      <c r="AD1619" s="9"/>
      <c r="AE1619" s="7" t="s">
        <v>5465</v>
      </c>
      <c r="AF1619" s="6" t="str">
        <f>_xlfn.XLOOKUP(B1619,'[13]Input_27-04'!$B:$B,'[13]Input_27-04'!$M:$M,"")</f>
        <v/>
      </c>
      <c r="AG1619" s="7"/>
      <c r="AH1619" s="3"/>
      <c r="AI1619" s="18" t="str">
        <f>_xlfn.XLOOKUP(B1619,'[3]Cells Huawei 27042026 10h'!$B:$B,'[3]Cells Huawei 27042026 10h'!$T:$T,"")</f>
        <v/>
      </c>
      <c r="AJ1619" s="18" t="str">
        <f>_xlfn.XLOOKUP(B1619,'[3]Cells Huawei 27042026 15h'!$B:$B,'[3]Cells Huawei 27042026 15h'!$T:$T,"")</f>
        <v/>
      </c>
      <c r="AK1619" s="18" t="str">
        <f>_xlfn.XLOOKUP(B1619,'[4]cells down 27042026 11h28'!$B:$B,'[4]cells down 27042026 11h28'!$R:$R,"")</f>
        <v/>
      </c>
      <c r="AL1619" s="18" t="str">
        <f>_xlfn.XLOOKUP(B1619,'[4]cells down 27042026 18h01'!$B:$B,'[4]cells down 27042026 18h01'!$R:$R,"")</f>
        <v/>
      </c>
      <c r="AM1619" s="18" t="str">
        <f>_xlfn.XLOOKUP(B1619,'[5]cell downs 27042026 11h'!$B:$B,'[5]cell downs 27042026 11h'!$R:$R,"")</f>
        <v/>
      </c>
      <c r="AN1619" s="18" t="str">
        <f>_xlfn.XLOOKUP(B1619,'[5]cell downs 27042026 17h40'!$B:$B,'[5]cell downs 27042026 17h40'!$R:$R,"")</f>
        <v/>
      </c>
      <c r="AO1619" s="18" t="str">
        <f>_xlfn.XLOOKUP(B1619,'[6]ALL SITES DOWN'!$D:$D,'[6]ALL SITES DOWN'!$J:$J,"")</f>
        <v/>
      </c>
      <c r="AP1619" s="18" t="str">
        <f>_xlfn.XLOOKUP(B1619,'[7]ALL SITES DOWN'!$D:$D,'[7]ALL SITES DOWN'!$J:$J,"")</f>
        <v/>
      </c>
      <c r="AQ1619" s="9" t="str">
        <f>_xlfn.XLOOKUP(B1619,[8]sheet1!$AC:$AC,[8]sheet1!$AF:$AF,"")</f>
        <v/>
      </c>
      <c r="AR1619" s="14"/>
      <c r="AS1619" s="14" t="s">
        <v>5465</v>
      </c>
      <c r="AT1619" s="14" t="str">
        <f>_xlfn.XLOOKUP(B1619,'[9]cell downs 18042026 17h'!$B:$B,'[9]cell downs 18042026 17h'!$B:$B,"")</f>
        <v/>
      </c>
      <c r="AU1619" s="14" t="str">
        <f>_xlfn.XLOOKUP(B1619,'[10]Cells Huawei 19042026 15h'!$B:$B,'[10]Cells Huawei 19042026 15h'!$B:$B,"")</f>
        <v/>
      </c>
      <c r="AV1619" s="9" t="str">
        <f>_xlfn.XLOOKUP(B1619,'[11]cells down 19042026 9H40'!$B:$B,'[11]cells down 19042026 9H40'!$B:$B,"")</f>
        <v/>
      </c>
    </row>
    <row r="1620" spans="1:48" hidden="1" x14ac:dyDescent="0.3">
      <c r="A1620" s="1" t="s">
        <v>2521</v>
      </c>
      <c r="B1620" s="8" t="s">
        <v>2522</v>
      </c>
      <c r="C1620" s="3" t="str">
        <f>_xlfn.XLOOKUP(B1620,'[1]daily break down'!$D:$D,'[1]daily break down'!$E:$E,"")</f>
        <v>Douala</v>
      </c>
      <c r="D1620" s="1" t="s">
        <v>11</v>
      </c>
      <c r="E1620" s="1" t="s">
        <v>12</v>
      </c>
      <c r="F1620" s="3" t="s">
        <v>31</v>
      </c>
      <c r="G1620" s="1" t="s">
        <v>32</v>
      </c>
      <c r="H1620" s="29" t="str">
        <f>_xlfn.XLOOKUP(B1620,[2]CALCULATION!$B:$B,[2]CALCULATION!$H:$H,"")</f>
        <v>ZTE</v>
      </c>
      <c r="I1620" s="26">
        <v>0</v>
      </c>
      <c r="J1620" s="26">
        <v>0</v>
      </c>
      <c r="K1620" s="26">
        <v>0</v>
      </c>
      <c r="L1620" s="26">
        <v>0</v>
      </c>
      <c r="M1620" s="26">
        <v>0</v>
      </c>
      <c r="N1620" s="26">
        <v>0</v>
      </c>
      <c r="O1620" s="26">
        <v>0</v>
      </c>
      <c r="P1620" s="114" t="s">
        <v>6364</v>
      </c>
      <c r="Q1620" s="42" t="s">
        <v>5538</v>
      </c>
      <c r="R1620" s="42"/>
      <c r="S1620" s="41" t="str" cm="1">
        <f t="array" ref="S1620">IFERROR(_xlfn.IFS(
U1620="MPR ISSUE","PDH",
U1620="BSS Hardware Issue","BSS",
U1620="Sites strategiques, MLL, Pylone, etc.","ENVTECH",
U1620="AKTIVCO DEFAUT GE &amp; POWER Cabinet","AKTIVCO",
U1620="AKTIVCO Coupure ENEO &amp; Baisse de tension","AKTIVCO GRID ONLY",
U1620="Coupure ENEO &amp; Baisse de tension","IHS GRID ONLY",
U1620="Defaut GE &amp; POWER Cabinet","IHS",
U1620="Sharing","Partners",
U1620="Sites strategiques &amp; DataCenter","SST &amp; DC",
U1620="Exclu","Exclu",
U1620="SAT","SAT",
U1620="SPARE-ISSUE","SPARE-ISSUE",
U1620="Fiber CAmtel","TRANS_FO_CAMTEL",
U1620="Fiber AOF","Fiber AOF",
U1620="Projet OCM (HUAWEI)","TRAVAUX-HUAWEI",
U1620="Projet OCM (NOKIA)","TRAVAUX-NOKIA",
U1620="ACCESS-ISSUE","ACCESS-ISSUE",
U1620="Projet OCM (ZTE, NOKIA, autres projets)","TRAVAUX OCM",
U1620="No root CAuse","No root cause",
U1620="ODU HS","PDH",
U1620="IP &amp; VLAN","PDH",
U1620="Warehouse HUAWEI","SPARE-ISSUE",
U1620="SPARE-HS","SPARE-ISSUE",
U1620="Power Telco","BSS",U1620="no impacts","no impacts"
),"")</f>
        <v>No root cause</v>
      </c>
      <c r="T1620" s="41" t="str" cm="1">
        <f t="array" ref="T1620">IFERROR(_xlfn.IFS(
U1620="MPR ISSUE","TX ISSUE",
U1620="BSS Hardware Issue","RAN ISSUE",
U1620="Sites strategiques, MLL, Pylone, etc.","ENVTECH",
U1620="AKTIVCO DEFAUT GE &amp; POWER Cabinet","POWER ISSUE",
U1620="AKTIVCO Coupure ENEO &amp; Baisse de tension","POWER ISSUE",
U1620="Coupure ENEO &amp; Baisse de tension","POWER ISSUE",
U1620="Defaut GE &amp; POWER Cabinet","POWER ISSUE",
U1620="Sharing","POWER ISSUE",
U1620="Sites strategiques &amp; DataCenter","POWER ISSUE",
U1620="Exclu","Exclu",
U1620="SAT","TX ISSUE",
U1620="SPARE-ISSUE","SPARE-ISSUE",
U1620="Fiber CAmtel","TX ISSUE",
U1620="Fiber AOF","TX ISSUE",
U1620="Projet OCM (HUAWEI)","TRAVAUX-HUAWEI",
U1620="Projet OCM (NOKIA)","TRAVAUX -NOKIA",
U1620="ACCESS-ISSUE","ACCESS-ISSUE",
U1620="Projet OCM (ZTE, NOKIA, autres projets)","TRAVAUX OCM",
U1620="No root CAuse","No root cause",
U1620="ODU HS","TX ISSUE",
U1620="IP &amp; VLAN","TX ISSUE",
U1620="Warehouse HUAWEI","SPARE-ISSUE",
U1620="SPARE-HS","SPARE-ISSUE",
U1620="Power Telco","RAN ISSUE",U1620="no impacts","no impacts"
),"")</f>
        <v>No root cause</v>
      </c>
      <c r="U1620" s="68" t="s">
        <v>5691</v>
      </c>
      <c r="V1620" s="41" t="str" cm="1">
        <f t="array" ref="V1620">IFERROR(_xlfn.IFS(
U1620="MPR ISSUE","ACTIVE",
U1620="BSS Hardware Issue","ACTIVE",
U1620="Sites strategiques, MLL, Pylone, etc.","PASSIVE",
U1620="AKTIVCO DEFAUT GE &amp; POWER Cabinet","PASSIVE",
U1620="AKTIVCO Coupure ENEO &amp; Baisse de tension","PASSIVE",
U1620="Coupure ENEO &amp; Baisse de tension","PASSIVE",
U1620="Defaut GE &amp; POWER Cabinet","PASSIVE",
U1620="Sharing","PASSIVE",
U1620="Sites strategiques &amp; DataCenter","PASSIVE",
U1620="Exclu","Exclu",
U1620="SAT","ACTIVE",
U1620="SPARE-ISSUE","SPARE-ISSUE",
U1620="Fiber CAmtel","ACTIVE",
U1620="Fiber AOF","ACTIVE",
U1620="Projet OCM (HUAWEI)","PLANNED WORKS",
U1620="Projet OCM (NOKIA)","PLANNED WORKS",
U1620="ACCESS-ISSUE","ACCESS-ISSUE",
U1620="Projet OCM (ZTE, NOKIA, autres projets)","PLANNED WORKS",
U1620="No root CAuse","No root cause",
U1620="ODU HS","ACTIVE",
U1620="IP &amp; VLAN","ACTIVE",
U1620="Warehouse HUAWEI","SPARE-ISSUE",
U1620="SPARE-HS","SPARE-ISSUE",
U1620="Power Telco","ACTIVE", U1620="no impacts","no impacts"
),"")</f>
        <v>No root cause</v>
      </c>
      <c r="W1620" s="113"/>
      <c r="X1620" s="113"/>
      <c r="Y1620" s="113"/>
      <c r="Z1620" s="113"/>
      <c r="AA1620" s="113"/>
      <c r="AB1620" s="17" t="s">
        <v>5465</v>
      </c>
      <c r="AC1620" s="17" t="str">
        <f>_xlfn.XLOOKUP(B1620,'INCIDENT-04-27-2026'!E:E,'INCIDENT-04-27-2026'!F:F,"")</f>
        <v/>
      </c>
      <c r="AD1620" s="9"/>
      <c r="AE1620" s="7" t="s">
        <v>5465</v>
      </c>
      <c r="AF1620" s="6" t="str">
        <f>_xlfn.XLOOKUP(B1620,'[13]Input_27-04'!$B:$B,'[13]Input_27-04'!$M:$M,"")</f>
        <v/>
      </c>
      <c r="AG1620" s="7"/>
      <c r="AH1620" s="3"/>
      <c r="AI1620" s="18" t="str">
        <f>_xlfn.XLOOKUP(B1620,'[3]Cells Huawei 27042026 10h'!$B:$B,'[3]Cells Huawei 27042026 10h'!$T:$T,"")</f>
        <v/>
      </c>
      <c r="AJ1620" s="18" t="str">
        <f>_xlfn.XLOOKUP(B1620,'[3]Cells Huawei 27042026 15h'!$B:$B,'[3]Cells Huawei 27042026 15h'!$T:$T,"")</f>
        <v/>
      </c>
      <c r="AK1620" s="18" t="str">
        <f>_xlfn.XLOOKUP(B1620,'[4]cells down 27042026 11h28'!$B:$B,'[4]cells down 27042026 11h28'!$R:$R,"")</f>
        <v/>
      </c>
      <c r="AL1620" s="18" t="str">
        <f>_xlfn.XLOOKUP(B1620,'[4]cells down 27042026 18h01'!$B:$B,'[4]cells down 27042026 18h01'!$R:$R,"")</f>
        <v/>
      </c>
      <c r="AM1620" s="18" t="str">
        <f>_xlfn.XLOOKUP(B1620,'[5]cell downs 27042026 11h'!$B:$B,'[5]cell downs 27042026 11h'!$R:$R,"")</f>
        <v/>
      </c>
      <c r="AN1620" s="18" t="str">
        <f>_xlfn.XLOOKUP(B1620,'[5]cell downs 27042026 17h40'!$B:$B,'[5]cell downs 27042026 17h40'!$R:$R,"")</f>
        <v/>
      </c>
      <c r="AO1620" s="18" t="str">
        <f>_xlfn.XLOOKUP(B1620,'[6]ALL SITES DOWN'!$D:$D,'[6]ALL SITES DOWN'!$J:$J,"")</f>
        <v/>
      </c>
      <c r="AP1620" s="18" t="str">
        <f>_xlfn.XLOOKUP(B1620,'[7]ALL SITES DOWN'!$D:$D,'[7]ALL SITES DOWN'!$J:$J,"")</f>
        <v/>
      </c>
      <c r="AQ1620" s="9" t="str">
        <f>_xlfn.XLOOKUP(B1620,[8]sheet1!$AC:$AC,[8]sheet1!$AF:$AF,"")</f>
        <v/>
      </c>
      <c r="AR1620" s="14"/>
      <c r="AS1620" s="14" t="s">
        <v>5465</v>
      </c>
      <c r="AT1620" s="14" t="str">
        <f>_xlfn.XLOOKUP(B1620,'[9]cell downs 18042026 17h'!$B:$B,'[9]cell downs 18042026 17h'!$B:$B,"")</f>
        <v/>
      </c>
      <c r="AU1620" s="14" t="str">
        <f>_xlfn.XLOOKUP(B1620,'[10]Cells Huawei 19042026 15h'!$B:$B,'[10]Cells Huawei 19042026 15h'!$B:$B,"")</f>
        <v/>
      </c>
      <c r="AV1620" s="9" t="str">
        <f>_xlfn.XLOOKUP(B1620,'[11]cells down 19042026 9H40'!$B:$B,'[11]cells down 19042026 9H40'!$B:$B,"")</f>
        <v/>
      </c>
    </row>
    <row r="1621" spans="1:48" hidden="1" x14ac:dyDescent="0.3">
      <c r="A1621" s="1" t="s">
        <v>2873</v>
      </c>
      <c r="B1621" s="8" t="s">
        <v>2874</v>
      </c>
      <c r="C1621" s="3" t="str">
        <f>_xlfn.XLOOKUP(B1621,'[1]daily break down'!$D:$D,'[1]daily break down'!$E:$E,"")</f>
        <v>Douala</v>
      </c>
      <c r="D1621" s="1" t="s">
        <v>21</v>
      </c>
      <c r="E1621" s="1" t="s">
        <v>36</v>
      </c>
      <c r="F1621" s="3" t="s">
        <v>31</v>
      </c>
      <c r="G1621" s="1" t="s">
        <v>32</v>
      </c>
      <c r="H1621" s="29" t="str">
        <f>_xlfn.XLOOKUP(B1621,[2]CALCULATION!$B:$B,[2]CALCULATION!$H:$H,"")</f>
        <v>ZTE</v>
      </c>
      <c r="I1621" s="26">
        <v>0</v>
      </c>
      <c r="J1621" s="26">
        <v>0</v>
      </c>
      <c r="K1621" s="26">
        <v>0</v>
      </c>
      <c r="L1621" s="26">
        <v>0</v>
      </c>
      <c r="M1621" s="26">
        <v>0</v>
      </c>
      <c r="N1621" s="26">
        <v>0</v>
      </c>
      <c r="O1621" s="26">
        <v>0</v>
      </c>
      <c r="P1621" s="114" t="s">
        <v>6364</v>
      </c>
      <c r="Q1621" s="42" t="s">
        <v>5538</v>
      </c>
      <c r="R1621" s="42"/>
      <c r="S1621" s="41" t="str" cm="1">
        <f t="array" ref="S1621">IFERROR(_xlfn.IFS(
U1621="MPR ISSUE","PDH",
U1621="BSS Hardware Issue","BSS",
U1621="Sites strategiques, MLL, Pylone, etc.","ENVTECH",
U1621="AKTIVCO DEFAUT GE &amp; POWER Cabinet","AKTIVCO",
U1621="AKTIVCO Coupure ENEO &amp; Baisse de tension","AKTIVCO GRID ONLY",
U1621="Coupure ENEO &amp; Baisse de tension","IHS GRID ONLY",
U1621="Defaut GE &amp; POWER Cabinet","IHS",
U1621="Sharing","Partners",
U1621="Sites strategiques &amp; DataCenter","SST &amp; DC",
U1621="Exclu","Exclu",
U1621="SAT","SAT",
U1621="SPARE-ISSUE","SPARE-ISSUE",
U1621="Fiber CAmtel","TRANS_FO_CAMTEL",
U1621="Fiber AOF","Fiber AOF",
U1621="Projet OCM (HUAWEI)","TRAVAUX-HUAWEI",
U1621="Projet OCM (NOKIA)","TRAVAUX-NOKIA",
U1621="ACCESS-ISSUE","ACCESS-ISSUE",
U1621="Projet OCM (ZTE, NOKIA, autres projets)","TRAVAUX OCM",
U1621="No root CAuse","No root cause",
U1621="ODU HS","PDH",
U1621="IP &amp; VLAN","PDH",
U1621="Warehouse HUAWEI","SPARE-ISSUE",
U1621="SPARE-HS","SPARE-ISSUE",
U1621="Power Telco","BSS",U1621="no impacts","no impacts"
),"")</f>
        <v>No root cause</v>
      </c>
      <c r="T1621" s="41" t="str" cm="1">
        <f t="array" ref="T1621">IFERROR(_xlfn.IFS(
U1621="MPR ISSUE","TX ISSUE",
U1621="BSS Hardware Issue","RAN ISSUE",
U1621="Sites strategiques, MLL, Pylone, etc.","ENVTECH",
U1621="AKTIVCO DEFAUT GE &amp; POWER Cabinet","POWER ISSUE",
U1621="AKTIVCO Coupure ENEO &amp; Baisse de tension","POWER ISSUE",
U1621="Coupure ENEO &amp; Baisse de tension","POWER ISSUE",
U1621="Defaut GE &amp; POWER Cabinet","POWER ISSUE",
U1621="Sharing","POWER ISSUE",
U1621="Sites strategiques &amp; DataCenter","POWER ISSUE",
U1621="Exclu","Exclu",
U1621="SAT","TX ISSUE",
U1621="SPARE-ISSUE","SPARE-ISSUE",
U1621="Fiber CAmtel","TX ISSUE",
U1621="Fiber AOF","TX ISSUE",
U1621="Projet OCM (HUAWEI)","TRAVAUX-HUAWEI",
U1621="Projet OCM (NOKIA)","TRAVAUX -NOKIA",
U1621="ACCESS-ISSUE","ACCESS-ISSUE",
U1621="Projet OCM (ZTE, NOKIA, autres projets)","TRAVAUX OCM",
U1621="No root CAuse","No root cause",
U1621="ODU HS","TX ISSUE",
U1621="IP &amp; VLAN","TX ISSUE",
U1621="Warehouse HUAWEI","SPARE-ISSUE",
U1621="SPARE-HS","SPARE-ISSUE",
U1621="Power Telco","RAN ISSUE",U1621="no impacts","no impacts"
),"")</f>
        <v>No root cause</v>
      </c>
      <c r="U1621" s="68" t="s">
        <v>5691</v>
      </c>
      <c r="V1621" s="41" t="str" cm="1">
        <f t="array" ref="V1621">IFERROR(_xlfn.IFS(
U1621="MPR ISSUE","ACTIVE",
U1621="BSS Hardware Issue","ACTIVE",
U1621="Sites strategiques, MLL, Pylone, etc.","PASSIVE",
U1621="AKTIVCO DEFAUT GE &amp; POWER Cabinet","PASSIVE",
U1621="AKTIVCO Coupure ENEO &amp; Baisse de tension","PASSIVE",
U1621="Coupure ENEO &amp; Baisse de tension","PASSIVE",
U1621="Defaut GE &amp; POWER Cabinet","PASSIVE",
U1621="Sharing","PASSIVE",
U1621="Sites strategiques &amp; DataCenter","PASSIVE",
U1621="Exclu","Exclu",
U1621="SAT","ACTIVE",
U1621="SPARE-ISSUE","SPARE-ISSUE",
U1621="Fiber CAmtel","ACTIVE",
U1621="Fiber AOF","ACTIVE",
U1621="Projet OCM (HUAWEI)","PLANNED WORKS",
U1621="Projet OCM (NOKIA)","PLANNED WORKS",
U1621="ACCESS-ISSUE","ACCESS-ISSUE",
U1621="Projet OCM (ZTE, NOKIA, autres projets)","PLANNED WORKS",
U1621="No root CAuse","No root cause",
U1621="ODU HS","ACTIVE",
U1621="IP &amp; VLAN","ACTIVE",
U1621="Warehouse HUAWEI","SPARE-ISSUE",
U1621="SPARE-HS","SPARE-ISSUE",
U1621="Power Telco","ACTIVE", U1621="no impacts","no impacts"
),"")</f>
        <v>No root cause</v>
      </c>
      <c r="W1621" s="113"/>
      <c r="X1621" s="113"/>
      <c r="Y1621" s="113"/>
      <c r="Z1621" s="113"/>
      <c r="AA1621" s="113"/>
      <c r="AB1621" s="17" t="s">
        <v>5465</v>
      </c>
      <c r="AC1621" s="17" t="str">
        <f>_xlfn.XLOOKUP(B1621,'INCIDENT-04-27-2026'!E:E,'INCIDENT-04-27-2026'!F:F,"")</f>
        <v/>
      </c>
      <c r="AD1621" s="9"/>
      <c r="AE1621" s="7" t="s">
        <v>5465</v>
      </c>
      <c r="AF1621" s="6" t="str">
        <f>_xlfn.XLOOKUP(B1621,'[13]Input_27-04'!$B:$B,'[13]Input_27-04'!$M:$M,"")</f>
        <v/>
      </c>
      <c r="AG1621" s="7"/>
      <c r="AH1621" s="3"/>
      <c r="AI1621" s="18" t="str">
        <f>_xlfn.XLOOKUP(B1621,'[3]Cells Huawei 27042026 10h'!$B:$B,'[3]Cells Huawei 27042026 10h'!$T:$T,"")</f>
        <v/>
      </c>
      <c r="AJ1621" s="18" t="str">
        <f>_xlfn.XLOOKUP(B1621,'[3]Cells Huawei 27042026 15h'!$B:$B,'[3]Cells Huawei 27042026 15h'!$T:$T,"")</f>
        <v/>
      </c>
      <c r="AK1621" s="18" t="str">
        <f>_xlfn.XLOOKUP(B1621,'[4]cells down 27042026 11h28'!$B:$B,'[4]cells down 27042026 11h28'!$R:$R,"")</f>
        <v/>
      </c>
      <c r="AL1621" s="18" t="str">
        <f>_xlfn.XLOOKUP(B1621,'[4]cells down 27042026 18h01'!$B:$B,'[4]cells down 27042026 18h01'!$R:$R,"")</f>
        <v/>
      </c>
      <c r="AM1621" s="18" t="str">
        <f>_xlfn.XLOOKUP(B1621,'[5]cell downs 27042026 11h'!$B:$B,'[5]cell downs 27042026 11h'!$R:$R,"")</f>
        <v/>
      </c>
      <c r="AN1621" s="18" t="str">
        <f>_xlfn.XLOOKUP(B1621,'[5]cell downs 27042026 17h40'!$B:$B,'[5]cell downs 27042026 17h40'!$R:$R,"")</f>
        <v/>
      </c>
      <c r="AO1621" s="18" t="str">
        <f>_xlfn.XLOOKUP(B1621,'[6]ALL SITES DOWN'!$D:$D,'[6]ALL SITES DOWN'!$J:$J,"")</f>
        <v/>
      </c>
      <c r="AP1621" s="18" t="str">
        <f>_xlfn.XLOOKUP(B1621,'[7]ALL SITES DOWN'!$D:$D,'[7]ALL SITES DOWN'!$J:$J,"")</f>
        <v/>
      </c>
      <c r="AQ1621" s="9" t="str">
        <f>_xlfn.XLOOKUP(B1621,[8]sheet1!$AC:$AC,[8]sheet1!$AF:$AF,"")</f>
        <v/>
      </c>
      <c r="AR1621" s="14"/>
      <c r="AS1621" s="14" t="s">
        <v>5465</v>
      </c>
      <c r="AT1621" s="14" t="str">
        <f>_xlfn.XLOOKUP(B1621,'[9]cell downs 18042026 17h'!$B:$B,'[9]cell downs 18042026 17h'!$B:$B,"")</f>
        <v/>
      </c>
      <c r="AU1621" s="14" t="str">
        <f>_xlfn.XLOOKUP(B1621,'[10]Cells Huawei 19042026 15h'!$B:$B,'[10]Cells Huawei 19042026 15h'!$B:$B,"")</f>
        <v/>
      </c>
      <c r="AV1621" s="9" t="str">
        <f>_xlfn.XLOOKUP(B1621,'[11]cells down 19042026 9H40'!$B:$B,'[11]cells down 19042026 9H40'!$B:$B,"")</f>
        <v/>
      </c>
    </row>
    <row r="1622" spans="1:48" hidden="1" x14ac:dyDescent="0.3">
      <c r="A1622" s="1" t="s">
        <v>3950</v>
      </c>
      <c r="B1622" s="8" t="s">
        <v>3951</v>
      </c>
      <c r="C1622" s="3" t="str">
        <f>_xlfn.XLOOKUP(B1622,'[1]daily break down'!$D:$D,'[1]daily break down'!$E:$E,"")</f>
        <v>LITTORAL</v>
      </c>
      <c r="D1622" s="1" t="s">
        <v>11</v>
      </c>
      <c r="E1622" s="1" t="s">
        <v>237</v>
      </c>
      <c r="F1622" s="3" t="s">
        <v>13</v>
      </c>
      <c r="G1622" s="1" t="s">
        <v>3950</v>
      </c>
      <c r="H1622" s="29" t="str">
        <f>_xlfn.XLOOKUP(B1622,[2]CALCULATION!$B:$B,[2]CALCULATION!$H:$H,"")</f>
        <v>ZTE</v>
      </c>
      <c r="I1622" s="26">
        <v>0</v>
      </c>
      <c r="J1622" s="26">
        <v>0</v>
      </c>
      <c r="K1622" s="26">
        <v>0</v>
      </c>
      <c r="L1622" s="26">
        <v>0</v>
      </c>
      <c r="M1622" s="26">
        <v>0</v>
      </c>
      <c r="N1622" s="26">
        <v>0</v>
      </c>
      <c r="O1622" s="26">
        <v>0</v>
      </c>
      <c r="P1622" s="114" t="s">
        <v>6364</v>
      </c>
      <c r="Q1622" s="42" t="s">
        <v>6353</v>
      </c>
      <c r="R1622" s="42"/>
      <c r="S1622" s="41" t="str" cm="1">
        <f t="array" ref="S1622">IFERROR(_xlfn.IFS(
U1622="MPR ISSUE","PDH",
U1622="BSS Hardware Issue","BSS",
U1622="Sites strategiques, MLL, Pylone, etc.","ENVTECH",
U1622="AKTIVCO DEFAUT GE &amp; POWER Cabinet","AKTIVCO",
U1622="AKTIVCO Coupure ENEO &amp; Baisse de tension","AKTIVCO GRID ONLY",
U1622="Coupure ENEO &amp; Baisse de tension","IHS GRID ONLY",
U1622="Defaut GE &amp; POWER Cabinet","IHS",
U1622="Sharing","Partners",
U1622="Sites strategiques &amp; DataCenter","SST &amp; DC",
U1622="Exclu","Exclu",
U1622="SAT","SAT",
U1622="SPARE-ISSUE","SPARE-ISSUE",
U1622="Fiber CAmtel","TRANS_FO_CAMTEL",
U1622="Fiber AOF","Fiber AOF",
U1622="Projet OCM (HUAWEI)","TRAVAUX-HUAWEI",
U1622="Projet OCM (NOKIA)","TRAVAUX-NOKIA",
U1622="ACCESS-ISSUE","ACCESS-ISSUE",
U1622="Projet OCM (ZTE, NOKIA, autres projets)","TRAVAUX OCM",
U1622="No root CAuse","No root cause",
U1622="ODU HS","PDH",
U1622="IP &amp; VLAN","PDH",
U1622="Warehouse HUAWEI","SPARE-ISSUE",
U1622="SPARE-HS","SPARE-ISSUE",
U1622="Power Telco","BSS",U1622="no impacts","no impacts"
),"")</f>
        <v/>
      </c>
      <c r="T1622" s="41" t="str" cm="1">
        <f t="array" ref="T1622">IFERROR(_xlfn.IFS(
U1622="MPR ISSUE","TX ISSUE",
U1622="BSS Hardware Issue","RAN ISSUE",
U1622="Sites strategiques, MLL, Pylone, etc.","ENVTECH",
U1622="AKTIVCO DEFAUT GE &amp; POWER Cabinet","POWER ISSUE",
U1622="AKTIVCO Coupure ENEO &amp; Baisse de tension","POWER ISSUE",
U1622="Coupure ENEO &amp; Baisse de tension","POWER ISSUE",
U1622="Defaut GE &amp; POWER Cabinet","POWER ISSUE",
U1622="Sharing","POWER ISSUE",
U1622="Sites strategiques &amp; DataCenter","POWER ISSUE",
U1622="Exclu","Exclu",
U1622="SAT","TX ISSUE",
U1622="SPARE-ISSUE","SPARE-ISSUE",
U1622="Fiber CAmtel","TX ISSUE",
U1622="Fiber AOF","TX ISSUE",
U1622="Projet OCM (HUAWEI)","TRAVAUX-HUAWEI",
U1622="Projet OCM (NOKIA)","TRAVAUX -NOKIA",
U1622="ACCESS-ISSUE","ACCESS-ISSUE",
U1622="Projet OCM (ZTE, NOKIA, autres projets)","TRAVAUX OCM",
U1622="No root CAuse","No root cause",
U1622="ODU HS","TX ISSUE",
U1622="IP &amp; VLAN","TX ISSUE",
U1622="Warehouse HUAWEI","SPARE-ISSUE",
U1622="SPARE-HS","SPARE-ISSUE",
U1622="Power Telco","RAN ISSUE",U1622="no impacts","no impacts"
),"")</f>
        <v/>
      </c>
      <c r="U1622" s="68"/>
      <c r="V1622" s="41" t="str" cm="1">
        <f t="array" ref="V1622">IFERROR(_xlfn.IFS(
U1622="MPR ISSUE","ACTIVE",
U1622="BSS Hardware Issue","ACTIVE",
U1622="Sites strategiques, MLL, Pylone, etc.","PASSIVE",
U1622="AKTIVCO DEFAUT GE &amp; POWER Cabinet","PASSIVE",
U1622="AKTIVCO Coupure ENEO &amp; Baisse de tension","PASSIVE",
U1622="Coupure ENEO &amp; Baisse de tension","PASSIVE",
U1622="Defaut GE &amp; POWER Cabinet","PASSIVE",
U1622="Sharing","PASSIVE",
U1622="Sites strategiques &amp; DataCenter","PASSIVE",
U1622="Exclu","Exclu",
U1622="SAT","ACTIVE",
U1622="SPARE-ISSUE","SPARE-ISSUE",
U1622="Fiber CAmtel","ACTIVE",
U1622="Fiber AOF","ACTIVE",
U1622="Projet OCM (HUAWEI)","PLANNED WORKS",
U1622="Projet OCM (NOKIA)","PLANNED WORKS",
U1622="ACCESS-ISSUE","ACCESS-ISSUE",
U1622="Projet OCM (ZTE, NOKIA, autres projets)","PLANNED WORKS",
U1622="No root CAuse","No root cause",
U1622="ODU HS","ACTIVE",
U1622="IP &amp; VLAN","ACTIVE",
U1622="Warehouse HUAWEI","SPARE-ISSUE",
U1622="SPARE-HS","SPARE-ISSUE",
U1622="Power Telco","ACTIVE", U1622="no impacts","no impacts"
),"")</f>
        <v/>
      </c>
      <c r="W1622" s="113"/>
      <c r="X1622" s="113"/>
      <c r="Y1622" s="113"/>
      <c r="Z1622" s="113"/>
      <c r="AA1622" s="113"/>
      <c r="AB1622" s="17" t="s">
        <v>5465</v>
      </c>
      <c r="AC1622" s="17" t="str">
        <f>_xlfn.XLOOKUP(B1622,'INCIDENT-04-27-2026'!E:E,'INCIDENT-04-27-2026'!F:F,"")</f>
        <v/>
      </c>
      <c r="AD1622" s="9"/>
      <c r="AE1622" s="7" t="s">
        <v>5465</v>
      </c>
      <c r="AF1622" s="6" t="str">
        <f>_xlfn.XLOOKUP(B1622,'[13]Input_27-04'!$B:$B,'[13]Input_27-04'!$M:$M,"")</f>
        <v/>
      </c>
      <c r="AG1622" s="7"/>
      <c r="AH1622" s="3"/>
      <c r="AI1622" s="18" t="str">
        <f>_xlfn.XLOOKUP(B1622,'[3]Cells Huawei 27042026 10h'!$B:$B,'[3]Cells Huawei 27042026 10h'!$T:$T,"")</f>
        <v/>
      </c>
      <c r="AJ1622" s="18" t="str">
        <f>_xlfn.XLOOKUP(B1622,'[3]Cells Huawei 27042026 15h'!$B:$B,'[3]Cells Huawei 27042026 15h'!$T:$T,"")</f>
        <v/>
      </c>
      <c r="AK1622" s="18" t="str">
        <f>_xlfn.XLOOKUP(B1622,'[4]cells down 27042026 11h28'!$B:$B,'[4]cells down 27042026 11h28'!$R:$R,"")</f>
        <v/>
      </c>
      <c r="AL1622" s="18" t="str">
        <f>_xlfn.XLOOKUP(B1622,'[4]cells down 27042026 18h01'!$B:$B,'[4]cells down 27042026 18h01'!$R:$R,"")</f>
        <v/>
      </c>
      <c r="AM1622" s="18" t="str">
        <f>_xlfn.XLOOKUP(B1622,'[5]cell downs 27042026 11h'!$B:$B,'[5]cell downs 27042026 11h'!$R:$R,"")</f>
        <v/>
      </c>
      <c r="AN1622" s="18" t="str">
        <f>_xlfn.XLOOKUP(B1622,'[5]cell downs 27042026 17h40'!$B:$B,'[5]cell downs 27042026 17h40'!$R:$R,"")</f>
        <v/>
      </c>
      <c r="AO1622" s="18" t="str">
        <f>_xlfn.XLOOKUP(B1622,'[6]ALL SITES DOWN'!$D:$D,'[6]ALL SITES DOWN'!$J:$J,"")</f>
        <v/>
      </c>
      <c r="AP1622" s="18" t="str">
        <f>_xlfn.XLOOKUP(B1622,'[7]ALL SITES DOWN'!$D:$D,'[7]ALL SITES DOWN'!$J:$J,"")</f>
        <v/>
      </c>
      <c r="AQ1622" s="9" t="str">
        <f>_xlfn.XLOOKUP(B1622,[8]sheet1!$AC:$AC,[8]sheet1!$AF:$AF,"")</f>
        <v/>
      </c>
      <c r="AR1622" s="14"/>
      <c r="AS1622" s="14" t="s">
        <v>5465</v>
      </c>
      <c r="AT1622" s="14" t="str">
        <f>_xlfn.XLOOKUP(B1622,'[9]cell downs 18042026 17h'!$B:$B,'[9]cell downs 18042026 17h'!$B:$B,"")</f>
        <v/>
      </c>
      <c r="AU1622" s="14" t="str">
        <f>_xlfn.XLOOKUP(B1622,'[10]Cells Huawei 19042026 15h'!$B:$B,'[10]Cells Huawei 19042026 15h'!$B:$B,"")</f>
        <v/>
      </c>
      <c r="AV1622" s="9" t="str">
        <f>_xlfn.XLOOKUP(B1622,'[11]cells down 19042026 9H40'!$B:$B,'[11]cells down 19042026 9H40'!$B:$B,"")</f>
        <v/>
      </c>
    </row>
    <row r="1623" spans="1:48" hidden="1" x14ac:dyDescent="0.3">
      <c r="A1623" s="1" t="s">
        <v>2464</v>
      </c>
      <c r="B1623" s="8" t="s">
        <v>2465</v>
      </c>
      <c r="C1623" s="3" t="str">
        <f>_xlfn.XLOOKUP(B1623,'[1]daily break down'!$D:$D,'[1]daily break down'!$E:$E,"")</f>
        <v>Douala</v>
      </c>
      <c r="D1623" s="1" t="s">
        <v>21</v>
      </c>
      <c r="E1623" s="1" t="s">
        <v>36</v>
      </c>
      <c r="F1623" s="3" t="s">
        <v>31</v>
      </c>
      <c r="G1623" s="1" t="s">
        <v>32</v>
      </c>
      <c r="H1623" s="29" t="str">
        <f>_xlfn.XLOOKUP(B1623,[2]CALCULATION!$B:$B,[2]CALCULATION!$H:$H,"")</f>
        <v>ZTE</v>
      </c>
      <c r="I1623" s="26">
        <v>0</v>
      </c>
      <c r="J1623" s="26">
        <v>0</v>
      </c>
      <c r="K1623" s="26">
        <v>0</v>
      </c>
      <c r="L1623" s="26">
        <v>0</v>
      </c>
      <c r="M1623" s="26">
        <v>0</v>
      </c>
      <c r="N1623" s="26">
        <v>0</v>
      </c>
      <c r="O1623" s="26">
        <v>0</v>
      </c>
      <c r="P1623" s="114" t="s">
        <v>6364</v>
      </c>
      <c r="Q1623" s="42" t="s">
        <v>5538</v>
      </c>
      <c r="R1623" s="42"/>
      <c r="S1623" s="41" t="str" cm="1">
        <f t="array" ref="S1623">IFERROR(_xlfn.IFS(
U1623="MPR ISSUE","PDH",
U1623="BSS Hardware Issue","BSS",
U1623="Sites strategiques, MLL, Pylone, etc.","ENVTECH",
U1623="AKTIVCO DEFAUT GE &amp; POWER Cabinet","AKTIVCO",
U1623="AKTIVCO Coupure ENEO &amp; Baisse de tension","AKTIVCO GRID ONLY",
U1623="Coupure ENEO &amp; Baisse de tension","IHS GRID ONLY",
U1623="Defaut GE &amp; POWER Cabinet","IHS",
U1623="Sharing","Partners",
U1623="Sites strategiques &amp; DataCenter","SST &amp; DC",
U1623="Exclu","Exclu",
U1623="SAT","SAT",
U1623="SPARE-ISSUE","SPARE-ISSUE",
U1623="Fiber CAmtel","TRANS_FO_CAMTEL",
U1623="Fiber AOF","Fiber AOF",
U1623="Projet OCM (HUAWEI)","TRAVAUX-HUAWEI",
U1623="Projet OCM (NOKIA)","TRAVAUX-NOKIA",
U1623="ACCESS-ISSUE","ACCESS-ISSUE",
U1623="Projet OCM (ZTE, NOKIA, autres projets)","TRAVAUX OCM",
U1623="No root CAuse","No root cause",
U1623="ODU HS","PDH",
U1623="IP &amp; VLAN","PDH",
U1623="Warehouse HUAWEI","SPARE-ISSUE",
U1623="SPARE-HS","SPARE-ISSUE",
U1623="Power Telco","BSS",U1623="no impacts","no impacts"
),"")</f>
        <v>No root cause</v>
      </c>
      <c r="T1623" s="41" t="str" cm="1">
        <f t="array" ref="T1623">IFERROR(_xlfn.IFS(
U1623="MPR ISSUE","TX ISSUE",
U1623="BSS Hardware Issue","RAN ISSUE",
U1623="Sites strategiques, MLL, Pylone, etc.","ENVTECH",
U1623="AKTIVCO DEFAUT GE &amp; POWER Cabinet","POWER ISSUE",
U1623="AKTIVCO Coupure ENEO &amp; Baisse de tension","POWER ISSUE",
U1623="Coupure ENEO &amp; Baisse de tension","POWER ISSUE",
U1623="Defaut GE &amp; POWER Cabinet","POWER ISSUE",
U1623="Sharing","POWER ISSUE",
U1623="Sites strategiques &amp; DataCenter","POWER ISSUE",
U1623="Exclu","Exclu",
U1623="SAT","TX ISSUE",
U1623="SPARE-ISSUE","SPARE-ISSUE",
U1623="Fiber CAmtel","TX ISSUE",
U1623="Fiber AOF","TX ISSUE",
U1623="Projet OCM (HUAWEI)","TRAVAUX-HUAWEI",
U1623="Projet OCM (NOKIA)","TRAVAUX -NOKIA",
U1623="ACCESS-ISSUE","ACCESS-ISSUE",
U1623="Projet OCM (ZTE, NOKIA, autres projets)","TRAVAUX OCM",
U1623="No root CAuse","No root cause",
U1623="ODU HS","TX ISSUE",
U1623="IP &amp; VLAN","TX ISSUE",
U1623="Warehouse HUAWEI","SPARE-ISSUE",
U1623="SPARE-HS","SPARE-ISSUE",
U1623="Power Telco","RAN ISSUE",U1623="no impacts","no impacts"
),"")</f>
        <v>No root cause</v>
      </c>
      <c r="U1623" s="68" t="s">
        <v>5691</v>
      </c>
      <c r="V1623" s="41" t="str" cm="1">
        <f t="array" ref="V1623">IFERROR(_xlfn.IFS(
U1623="MPR ISSUE","ACTIVE",
U1623="BSS Hardware Issue","ACTIVE",
U1623="Sites strategiques, MLL, Pylone, etc.","PASSIVE",
U1623="AKTIVCO DEFAUT GE &amp; POWER Cabinet","PASSIVE",
U1623="AKTIVCO Coupure ENEO &amp; Baisse de tension","PASSIVE",
U1623="Coupure ENEO &amp; Baisse de tension","PASSIVE",
U1623="Defaut GE &amp; POWER Cabinet","PASSIVE",
U1623="Sharing","PASSIVE",
U1623="Sites strategiques &amp; DataCenter","PASSIVE",
U1623="Exclu","Exclu",
U1623="SAT","ACTIVE",
U1623="SPARE-ISSUE","SPARE-ISSUE",
U1623="Fiber CAmtel","ACTIVE",
U1623="Fiber AOF","ACTIVE",
U1623="Projet OCM (HUAWEI)","PLANNED WORKS",
U1623="Projet OCM (NOKIA)","PLANNED WORKS",
U1623="ACCESS-ISSUE","ACCESS-ISSUE",
U1623="Projet OCM (ZTE, NOKIA, autres projets)","PLANNED WORKS",
U1623="No root CAuse","No root cause",
U1623="ODU HS","ACTIVE",
U1623="IP &amp; VLAN","ACTIVE",
U1623="Warehouse HUAWEI","SPARE-ISSUE",
U1623="SPARE-HS","SPARE-ISSUE",
U1623="Power Telco","ACTIVE", U1623="no impacts","no impacts"
),"")</f>
        <v>No root cause</v>
      </c>
      <c r="W1623" s="113"/>
      <c r="X1623" s="113"/>
      <c r="Y1623" s="113"/>
      <c r="Z1623" s="113"/>
      <c r="AA1623" s="113"/>
      <c r="AB1623" s="17" t="s">
        <v>5465</v>
      </c>
      <c r="AC1623" s="17" t="str">
        <f>_xlfn.XLOOKUP(B1623,'INCIDENT-04-27-2026'!E:E,'INCIDENT-04-27-2026'!F:F,"")</f>
        <v/>
      </c>
      <c r="AD1623" s="9"/>
      <c r="AE1623" s="7" t="s">
        <v>5465</v>
      </c>
      <c r="AF1623" s="6" t="str">
        <f>_xlfn.XLOOKUP(B1623,'[13]Input_27-04'!$B:$B,'[13]Input_27-04'!$M:$M,"")</f>
        <v/>
      </c>
      <c r="AG1623" s="7"/>
      <c r="AH1623" s="3"/>
      <c r="AI1623" s="18" t="str">
        <f>_xlfn.XLOOKUP(B1623,'[3]Cells Huawei 27042026 10h'!$B:$B,'[3]Cells Huawei 27042026 10h'!$T:$T,"")</f>
        <v/>
      </c>
      <c r="AJ1623" s="18" t="str">
        <f>_xlfn.XLOOKUP(B1623,'[3]Cells Huawei 27042026 15h'!$B:$B,'[3]Cells Huawei 27042026 15h'!$T:$T,"")</f>
        <v/>
      </c>
      <c r="AK1623" s="18" t="str">
        <f>_xlfn.XLOOKUP(B1623,'[4]cells down 27042026 11h28'!$B:$B,'[4]cells down 27042026 11h28'!$R:$R,"")</f>
        <v/>
      </c>
      <c r="AL1623" s="18" t="str">
        <f>_xlfn.XLOOKUP(B1623,'[4]cells down 27042026 18h01'!$B:$B,'[4]cells down 27042026 18h01'!$R:$R,"")</f>
        <v/>
      </c>
      <c r="AM1623" s="18" t="str">
        <f>_xlfn.XLOOKUP(B1623,'[5]cell downs 27042026 11h'!$B:$B,'[5]cell downs 27042026 11h'!$R:$R,"")</f>
        <v/>
      </c>
      <c r="AN1623" s="18" t="str">
        <f>_xlfn.XLOOKUP(B1623,'[5]cell downs 27042026 17h40'!$B:$B,'[5]cell downs 27042026 17h40'!$R:$R,"")</f>
        <v/>
      </c>
      <c r="AO1623" s="18" t="str">
        <f>_xlfn.XLOOKUP(B1623,'[6]ALL SITES DOWN'!$D:$D,'[6]ALL SITES DOWN'!$J:$J,"")</f>
        <v/>
      </c>
      <c r="AP1623" s="18" t="str">
        <f>_xlfn.XLOOKUP(B1623,'[7]ALL SITES DOWN'!$D:$D,'[7]ALL SITES DOWN'!$J:$J,"")</f>
        <v/>
      </c>
      <c r="AQ1623" s="9" t="str">
        <f>_xlfn.XLOOKUP(B1623,[8]sheet1!$AC:$AC,[8]sheet1!$AF:$AF,"")</f>
        <v/>
      </c>
      <c r="AR1623" s="14"/>
      <c r="AS1623" s="14" t="s">
        <v>5465</v>
      </c>
      <c r="AT1623" s="14" t="str">
        <f>_xlfn.XLOOKUP(B1623,'[9]cell downs 18042026 17h'!$B:$B,'[9]cell downs 18042026 17h'!$B:$B,"")</f>
        <v/>
      </c>
      <c r="AU1623" s="14" t="str">
        <f>_xlfn.XLOOKUP(B1623,'[10]Cells Huawei 19042026 15h'!$B:$B,'[10]Cells Huawei 19042026 15h'!$B:$B,"")</f>
        <v/>
      </c>
      <c r="AV1623" s="9" t="str">
        <f>_xlfn.XLOOKUP(B1623,'[11]cells down 19042026 9H40'!$B:$B,'[11]cells down 19042026 9H40'!$B:$B,"")</f>
        <v/>
      </c>
    </row>
    <row r="1624" spans="1:48" hidden="1" x14ac:dyDescent="0.3">
      <c r="A1624" s="1" t="s">
        <v>556</v>
      </c>
      <c r="B1624" s="8" t="s">
        <v>557</v>
      </c>
      <c r="C1624" s="3" t="str">
        <f>_xlfn.XLOOKUP(B1624,'[1]daily break down'!$D:$D,'[1]daily break down'!$E:$E,"")</f>
        <v>SUD-OUEST</v>
      </c>
      <c r="D1624" s="1" t="s">
        <v>21</v>
      </c>
      <c r="E1624" s="1" t="s">
        <v>22</v>
      </c>
      <c r="F1624" s="3" t="s">
        <v>13</v>
      </c>
      <c r="G1624" s="1" t="s">
        <v>63</v>
      </c>
      <c r="H1624" s="27" t="str">
        <f>_xlfn.XLOOKUP(B1624,[2]CALCULATION!$B:$B,[2]CALCULATION!$H:$H,"")</f>
        <v>Huawei</v>
      </c>
      <c r="I1624" s="26">
        <v>0</v>
      </c>
      <c r="J1624" s="26">
        <v>0</v>
      </c>
      <c r="K1624" s="26">
        <v>0</v>
      </c>
      <c r="L1624" s="26">
        <v>5.9955291025673949</v>
      </c>
      <c r="M1624" s="26">
        <v>4.052308144495524</v>
      </c>
      <c r="N1624" s="26">
        <v>0</v>
      </c>
      <c r="O1624" s="26">
        <v>0</v>
      </c>
      <c r="P1624" s="114" t="s">
        <v>6364</v>
      </c>
      <c r="Q1624" s="42" t="s">
        <v>5538</v>
      </c>
      <c r="R1624" s="42"/>
      <c r="S1624" s="41" t="str" cm="1">
        <f t="array" ref="S1624">IFERROR(_xlfn.IFS(
U1624="MPR ISSUE","PDH",
U1624="BSS Hardware Issue","BSS",
U1624="Sites strategiques, MLL, Pylone, etc.","ENVTECH",
U1624="AKTIVCO DEFAUT GE &amp; POWER Cabinet","AKTIVCO",
U1624="AKTIVCO Coupure ENEO &amp; Baisse de tension","AKTIVCO GRID ONLY",
U1624="Coupure ENEO &amp; Baisse de tension","IHS GRID ONLY",
U1624="Defaut GE &amp; POWER Cabinet","IHS",
U1624="Sharing","Partners",
U1624="Sites strategiques &amp; DataCenter","SST &amp; DC",
U1624="Exclu","Exclu",
U1624="SAT","SAT",
U1624="SPARE-ISSUE","SPARE-ISSUE",
U1624="Fiber CAmtel","TRANS_FO_CAMTEL",
U1624="Fiber AOF","Fiber AOF",
U1624="Projet OCM (HUAWEI)","TRAVAUX-HUAWEI",
U1624="Projet OCM (NOKIA)","TRAVAUX-NOKIA",
U1624="ACCESS-ISSUE","ACCESS-ISSUE",
U1624="Projet OCM (ZTE, NOKIA, autres projets)","TRAVAUX OCM",
U1624="No root CAuse","No root cause",
U1624="ODU HS","PDH",
U1624="IP &amp; VLAN","PDH",
U1624="Warehouse HUAWEI","SPARE-ISSUE",
U1624="SPARE-HS","SPARE-ISSUE",
U1624="Power Telco","BSS",U1624="no impacts","no impacts"
),"")</f>
        <v>No root cause</v>
      </c>
      <c r="T1624" s="41" t="str" cm="1">
        <f t="array" ref="T1624">IFERROR(_xlfn.IFS(
U1624="MPR ISSUE","TX ISSUE",
U1624="BSS Hardware Issue","RAN ISSUE",
U1624="Sites strategiques, MLL, Pylone, etc.","ENVTECH",
U1624="AKTIVCO DEFAUT GE &amp; POWER Cabinet","POWER ISSUE",
U1624="AKTIVCO Coupure ENEO &amp; Baisse de tension","POWER ISSUE",
U1624="Coupure ENEO &amp; Baisse de tension","POWER ISSUE",
U1624="Defaut GE &amp; POWER Cabinet","POWER ISSUE",
U1624="Sharing","POWER ISSUE",
U1624="Sites strategiques &amp; DataCenter","POWER ISSUE",
U1624="Exclu","Exclu",
U1624="SAT","TX ISSUE",
U1624="SPARE-ISSUE","SPARE-ISSUE",
U1624="Fiber CAmtel","TX ISSUE",
U1624="Fiber AOF","TX ISSUE",
U1624="Projet OCM (HUAWEI)","TRAVAUX-HUAWEI",
U1624="Projet OCM (NOKIA)","TRAVAUX -NOKIA",
U1624="ACCESS-ISSUE","ACCESS-ISSUE",
U1624="Projet OCM (ZTE, NOKIA, autres projets)","TRAVAUX OCM",
U1624="No root CAuse","No root cause",
U1624="ODU HS","TX ISSUE",
U1624="IP &amp; VLAN","TX ISSUE",
U1624="Warehouse HUAWEI","SPARE-ISSUE",
U1624="SPARE-HS","SPARE-ISSUE",
U1624="Power Telco","RAN ISSUE",U1624="no impacts","no impacts"
),"")</f>
        <v>No root cause</v>
      </c>
      <c r="U1624" s="68" t="s">
        <v>5691</v>
      </c>
      <c r="V1624" s="41" t="str" cm="1">
        <f t="array" ref="V1624">IFERROR(_xlfn.IFS(
U1624="MPR ISSUE","ACTIVE",
U1624="BSS Hardware Issue","ACTIVE",
U1624="Sites strategiques, MLL, Pylone, etc.","PASSIVE",
U1624="AKTIVCO DEFAUT GE &amp; POWER Cabinet","PASSIVE",
U1624="AKTIVCO Coupure ENEO &amp; Baisse de tension","PASSIVE",
U1624="Coupure ENEO &amp; Baisse de tension","PASSIVE",
U1624="Defaut GE &amp; POWER Cabinet","PASSIVE",
U1624="Sharing","PASSIVE",
U1624="Sites strategiques &amp; DataCenter","PASSIVE",
U1624="Exclu","Exclu",
U1624="SAT","ACTIVE",
U1624="SPARE-ISSUE","SPARE-ISSUE",
U1624="Fiber CAmtel","ACTIVE",
U1624="Fiber AOF","ACTIVE",
U1624="Projet OCM (HUAWEI)","PLANNED WORKS",
U1624="Projet OCM (NOKIA)","PLANNED WORKS",
U1624="ACCESS-ISSUE","ACCESS-ISSUE",
U1624="Projet OCM (ZTE, NOKIA, autres projets)","PLANNED WORKS",
U1624="No root CAuse","No root cause",
U1624="ODU HS","ACTIVE",
U1624="IP &amp; VLAN","ACTIVE",
U1624="Warehouse HUAWEI","SPARE-ISSUE",
U1624="SPARE-HS","SPARE-ISSUE",
U1624="Power Telco","ACTIVE", U1624="no impacts","no impacts"
),"")</f>
        <v>No root cause</v>
      </c>
      <c r="W1624" s="113"/>
      <c r="X1624" s="113"/>
      <c r="Y1624" s="113"/>
      <c r="Z1624" s="113"/>
      <c r="AA1624" s="113"/>
      <c r="AB1624" s="17" t="s">
        <v>5465</v>
      </c>
      <c r="AC1624" s="17" t="str">
        <f>_xlfn.XLOOKUP(B1624,'INCIDENT-04-27-2026'!E:E,'INCIDENT-04-27-2026'!F:F,"")</f>
        <v/>
      </c>
      <c r="AD1624" s="9"/>
      <c r="AE1624" s="7" t="s">
        <v>5465</v>
      </c>
      <c r="AF1624" s="6" t="str">
        <f>_xlfn.XLOOKUP(B1624,'[13]Input_27-04'!$B:$B,'[13]Input_27-04'!$M:$M,"")</f>
        <v/>
      </c>
      <c r="AG1624" s="7"/>
      <c r="AH1624" s="3"/>
      <c r="AI1624" s="18" t="str">
        <f>_xlfn.XLOOKUP(B1624,'[3]Cells Huawei 27042026 10h'!$B:$B,'[3]Cells Huawei 27042026 10h'!$T:$T,"")</f>
        <v/>
      </c>
      <c r="AJ1624" s="18" t="str">
        <f>_xlfn.XLOOKUP(B1624,'[3]Cells Huawei 27042026 15h'!$B:$B,'[3]Cells Huawei 27042026 15h'!$T:$T,"")</f>
        <v/>
      </c>
      <c r="AK1624" s="18" t="str">
        <f>_xlfn.XLOOKUP(B1624,'[4]cells down 27042026 11h28'!$B:$B,'[4]cells down 27042026 11h28'!$R:$R,"")</f>
        <v/>
      </c>
      <c r="AL1624" s="18" t="str">
        <f>_xlfn.XLOOKUP(B1624,'[4]cells down 27042026 18h01'!$B:$B,'[4]cells down 27042026 18h01'!$R:$R,"")</f>
        <v/>
      </c>
      <c r="AM1624" s="18" t="str">
        <f>_xlfn.XLOOKUP(B1624,'[5]cell downs 27042026 11h'!$B:$B,'[5]cell downs 27042026 11h'!$R:$R,"")</f>
        <v/>
      </c>
      <c r="AN1624" s="18" t="str">
        <f>_xlfn.XLOOKUP(B1624,'[5]cell downs 27042026 17h40'!$B:$B,'[5]cell downs 27042026 17h40'!$R:$R,"")</f>
        <v/>
      </c>
      <c r="AO1624" s="18" t="str">
        <f>_xlfn.XLOOKUP(B1624,'[6]ALL SITES DOWN'!$D:$D,'[6]ALL SITES DOWN'!$J:$J,"")</f>
        <v/>
      </c>
      <c r="AP1624" s="18" t="str">
        <f>_xlfn.XLOOKUP(B1624,'[7]ALL SITES DOWN'!$D:$D,'[7]ALL SITES DOWN'!$J:$J,"")</f>
        <v/>
      </c>
      <c r="AQ1624" s="9" t="str">
        <f>_xlfn.XLOOKUP(B1624,[8]sheet1!$AC:$AC,[8]sheet1!$AF:$AF,"")</f>
        <v/>
      </c>
      <c r="AR1624" s="14"/>
      <c r="AS1624" s="14" t="s">
        <v>5465</v>
      </c>
      <c r="AT1624" s="14" t="str">
        <f>_xlfn.XLOOKUP(B1624,'[9]cell downs 18042026 17h'!$B:$B,'[9]cell downs 18042026 17h'!$B:$B,"")</f>
        <v/>
      </c>
      <c r="AU1624" s="14" t="str">
        <f>_xlfn.XLOOKUP(B1624,'[10]Cells Huawei 19042026 15h'!$B:$B,'[10]Cells Huawei 19042026 15h'!$B:$B,"")</f>
        <v/>
      </c>
      <c r="AV1624" s="9" t="str">
        <f>_xlfn.XLOOKUP(B1624,'[11]cells down 19042026 9H40'!$B:$B,'[11]cells down 19042026 9H40'!$B:$B,"")</f>
        <v/>
      </c>
    </row>
    <row r="1625" spans="1:48" hidden="1" x14ac:dyDescent="0.3">
      <c r="A1625" s="1" t="s">
        <v>4304</v>
      </c>
      <c r="B1625" s="8" t="s">
        <v>4305</v>
      </c>
      <c r="C1625" s="3" t="str">
        <f>_xlfn.XLOOKUP(B1625,'[1]daily break down'!$D:$D,'[1]daily break down'!$E:$E,"")</f>
        <v>LITTORAL</v>
      </c>
      <c r="D1625" s="1"/>
      <c r="E1625" s="1"/>
      <c r="F1625" s="3" t="s">
        <v>31</v>
      </c>
      <c r="G1625" s="1" t="s">
        <v>4254</v>
      </c>
      <c r="H1625" s="28" t="str">
        <f>_xlfn.XLOOKUP(B1625,[2]CALCULATION!$B:$B,[2]CALCULATION!$H:$H,"")</f>
        <v>NOKIA</v>
      </c>
      <c r="I1625" s="26">
        <v>0</v>
      </c>
      <c r="J1625" s="26">
        <v>0</v>
      </c>
      <c r="K1625" s="26">
        <v>0</v>
      </c>
      <c r="L1625" s="26">
        <v>9.7129836516538115E-2</v>
      </c>
      <c r="M1625" s="26">
        <v>0</v>
      </c>
      <c r="N1625" s="26">
        <v>0</v>
      </c>
      <c r="O1625" s="26">
        <v>0</v>
      </c>
      <c r="P1625" s="114" t="s">
        <v>6364</v>
      </c>
      <c r="Q1625" s="42" t="s">
        <v>5538</v>
      </c>
      <c r="R1625" s="42"/>
      <c r="S1625" s="41" t="str" cm="1">
        <f t="array" ref="S1625">IFERROR(_xlfn.IFS(
U1625="MPR ISSUE","PDH",
U1625="BSS Hardware Issue","BSS",
U1625="Sites strategiques, MLL, Pylone, etc.","ENVTECH",
U1625="AKTIVCO DEFAUT GE &amp; POWER Cabinet","AKTIVCO",
U1625="AKTIVCO Coupure ENEO &amp; Baisse de tension","AKTIVCO GRID ONLY",
U1625="Coupure ENEO &amp; Baisse de tension","IHS GRID ONLY",
U1625="Defaut GE &amp; POWER Cabinet","IHS",
U1625="Sharing","Partners",
U1625="Sites strategiques &amp; DataCenter","SST &amp; DC",
U1625="Exclu","Exclu",
U1625="SAT","SAT",
U1625="SPARE-ISSUE","SPARE-ISSUE",
U1625="Fiber CAmtel","TRANS_FO_CAMTEL",
U1625="Fiber AOF","Fiber AOF",
U1625="Projet OCM (HUAWEI)","TRAVAUX-HUAWEI",
U1625="Projet OCM (NOKIA)","TRAVAUX-NOKIA",
U1625="ACCESS-ISSUE","ACCESS-ISSUE",
U1625="Projet OCM (ZTE, NOKIA, autres projets)","TRAVAUX OCM",
U1625="No root CAuse","No root cause",
U1625="ODU HS","PDH",
U1625="IP &amp; VLAN","PDH",
U1625="Warehouse HUAWEI","SPARE-ISSUE",
U1625="SPARE-HS","SPARE-ISSUE",
U1625="Power Telco","BSS",U1625="no impacts","no impacts"
),"")</f>
        <v>No root cause</v>
      </c>
      <c r="T1625" s="41" t="str" cm="1">
        <f t="array" ref="T1625">IFERROR(_xlfn.IFS(
U1625="MPR ISSUE","TX ISSUE",
U1625="BSS Hardware Issue","RAN ISSUE",
U1625="Sites strategiques, MLL, Pylone, etc.","ENVTECH",
U1625="AKTIVCO DEFAUT GE &amp; POWER Cabinet","POWER ISSUE",
U1625="AKTIVCO Coupure ENEO &amp; Baisse de tension","POWER ISSUE",
U1625="Coupure ENEO &amp; Baisse de tension","POWER ISSUE",
U1625="Defaut GE &amp; POWER Cabinet","POWER ISSUE",
U1625="Sharing","POWER ISSUE",
U1625="Sites strategiques &amp; DataCenter","POWER ISSUE",
U1625="Exclu","Exclu",
U1625="SAT","TX ISSUE",
U1625="SPARE-ISSUE","SPARE-ISSUE",
U1625="Fiber CAmtel","TX ISSUE",
U1625="Fiber AOF","TX ISSUE",
U1625="Projet OCM (HUAWEI)","TRAVAUX-HUAWEI",
U1625="Projet OCM (NOKIA)","TRAVAUX -NOKIA",
U1625="ACCESS-ISSUE","ACCESS-ISSUE",
U1625="Projet OCM (ZTE, NOKIA, autres projets)","TRAVAUX OCM",
U1625="No root CAuse","No root cause",
U1625="ODU HS","TX ISSUE",
U1625="IP &amp; VLAN","TX ISSUE",
U1625="Warehouse HUAWEI","SPARE-ISSUE",
U1625="SPARE-HS","SPARE-ISSUE",
U1625="Power Telco","RAN ISSUE",U1625="no impacts","no impacts"
),"")</f>
        <v>No root cause</v>
      </c>
      <c r="U1625" s="68" t="s">
        <v>5691</v>
      </c>
      <c r="V1625" s="41" t="str" cm="1">
        <f t="array" ref="V1625">IFERROR(_xlfn.IFS(
U1625="MPR ISSUE","ACTIVE",
U1625="BSS Hardware Issue","ACTIVE",
U1625="Sites strategiques, MLL, Pylone, etc.","PASSIVE",
U1625="AKTIVCO DEFAUT GE &amp; POWER Cabinet","PASSIVE",
U1625="AKTIVCO Coupure ENEO &amp; Baisse de tension","PASSIVE",
U1625="Coupure ENEO &amp; Baisse de tension","PASSIVE",
U1625="Defaut GE &amp; POWER Cabinet","PASSIVE",
U1625="Sharing","PASSIVE",
U1625="Sites strategiques &amp; DataCenter","PASSIVE",
U1625="Exclu","Exclu",
U1625="SAT","ACTIVE",
U1625="SPARE-ISSUE","SPARE-ISSUE",
U1625="Fiber CAmtel","ACTIVE",
U1625="Fiber AOF","ACTIVE",
U1625="Projet OCM (HUAWEI)","PLANNED WORKS",
U1625="Projet OCM (NOKIA)","PLANNED WORKS",
U1625="ACCESS-ISSUE","ACCESS-ISSUE",
U1625="Projet OCM (ZTE, NOKIA, autres projets)","PLANNED WORKS",
U1625="No root CAuse","No root cause",
U1625="ODU HS","ACTIVE",
U1625="IP &amp; VLAN","ACTIVE",
U1625="Warehouse HUAWEI","SPARE-ISSUE",
U1625="SPARE-HS","SPARE-ISSUE",
U1625="Power Telco","ACTIVE", U1625="no impacts","no impacts"
),"")</f>
        <v>No root cause</v>
      </c>
      <c r="W1625" s="113"/>
      <c r="X1625" s="113"/>
      <c r="Y1625" s="113"/>
      <c r="Z1625" s="113"/>
      <c r="AA1625" s="113"/>
      <c r="AB1625" s="17" t="s">
        <v>5465</v>
      </c>
      <c r="AC1625" s="17" t="str">
        <f>_xlfn.XLOOKUP(B1625,'INCIDENT-04-27-2026'!E:E,'INCIDENT-04-27-2026'!F:F,"")</f>
        <v/>
      </c>
      <c r="AD1625" s="9"/>
      <c r="AE1625" s="7" t="s">
        <v>5465</v>
      </c>
      <c r="AF1625" s="6" t="str">
        <f>_xlfn.XLOOKUP(B1625,'[13]Input_27-04'!$B:$B,'[13]Input_27-04'!$M:$M,"")</f>
        <v/>
      </c>
      <c r="AG1625" s="7"/>
      <c r="AH1625" s="3"/>
      <c r="AI1625" s="18" t="str">
        <f>_xlfn.XLOOKUP(B1625,'[3]Cells Huawei 27042026 10h'!$B:$B,'[3]Cells Huawei 27042026 10h'!$T:$T,"")</f>
        <v/>
      </c>
      <c r="AJ1625" s="18" t="str">
        <f>_xlfn.XLOOKUP(B1625,'[3]Cells Huawei 27042026 15h'!$B:$B,'[3]Cells Huawei 27042026 15h'!$T:$T,"")</f>
        <v/>
      </c>
      <c r="AK1625" s="18" t="str">
        <f>_xlfn.XLOOKUP(B1625,'[4]cells down 27042026 11h28'!$B:$B,'[4]cells down 27042026 11h28'!$R:$R,"")</f>
        <v/>
      </c>
      <c r="AL1625" s="18" t="str">
        <f>_xlfn.XLOOKUP(B1625,'[4]cells down 27042026 18h01'!$B:$B,'[4]cells down 27042026 18h01'!$R:$R,"")</f>
        <v/>
      </c>
      <c r="AM1625" s="18" t="str">
        <f>_xlfn.XLOOKUP(B1625,'[5]cell downs 27042026 11h'!$B:$B,'[5]cell downs 27042026 11h'!$R:$R,"")</f>
        <v/>
      </c>
      <c r="AN1625" s="18" t="str">
        <f>_xlfn.XLOOKUP(B1625,'[5]cell downs 27042026 17h40'!$B:$B,'[5]cell downs 27042026 17h40'!$R:$R,"")</f>
        <v/>
      </c>
      <c r="AO1625" s="18" t="str">
        <f>_xlfn.XLOOKUP(B1625,'[6]ALL SITES DOWN'!$D:$D,'[6]ALL SITES DOWN'!$J:$J,"")</f>
        <v/>
      </c>
      <c r="AP1625" s="18" t="str">
        <f>_xlfn.XLOOKUP(B1625,'[7]ALL SITES DOWN'!$D:$D,'[7]ALL SITES DOWN'!$J:$J,"")</f>
        <v/>
      </c>
      <c r="AQ1625" s="9" t="str">
        <f>_xlfn.XLOOKUP(B1625,[8]sheet1!$AC:$AC,[8]sheet1!$AF:$AF,"")</f>
        <v/>
      </c>
      <c r="AR1625" s="14"/>
      <c r="AS1625" s="14" t="s">
        <v>5465</v>
      </c>
      <c r="AT1625" s="14" t="str">
        <f>_xlfn.XLOOKUP(B1625,'[9]cell downs 18042026 17h'!$B:$B,'[9]cell downs 18042026 17h'!$B:$B,"")</f>
        <v/>
      </c>
      <c r="AU1625" s="14" t="str">
        <f>_xlfn.XLOOKUP(B1625,'[10]Cells Huawei 19042026 15h'!$B:$B,'[10]Cells Huawei 19042026 15h'!$B:$B,"")</f>
        <v/>
      </c>
      <c r="AV1625" s="9" t="str">
        <f>_xlfn.XLOOKUP(B1625,'[11]cells down 19042026 9H40'!$B:$B,'[11]cells down 19042026 9H40'!$B:$B,"")</f>
        <v/>
      </c>
    </row>
    <row r="1626" spans="1:48" hidden="1" x14ac:dyDescent="0.3">
      <c r="A1626" s="1" t="s">
        <v>2247</v>
      </c>
      <c r="B1626" s="8" t="s">
        <v>2248</v>
      </c>
      <c r="C1626" s="3" t="str">
        <f>_xlfn.XLOOKUP(B1626,'[1]daily break down'!$D:$D,'[1]daily break down'!$E:$E,"")</f>
        <v>NORD-OUEST</v>
      </c>
      <c r="D1626" s="1" t="s">
        <v>11</v>
      </c>
      <c r="E1626" s="1" t="s">
        <v>154</v>
      </c>
      <c r="F1626" s="3" t="s">
        <v>102</v>
      </c>
      <c r="G1626" s="1" t="s">
        <v>2247</v>
      </c>
      <c r="H1626" s="28" t="str">
        <f>_xlfn.XLOOKUP(B1626,[2]CALCULATION!$B:$B,[2]CALCULATION!$H:$H,"")</f>
        <v>NOKIA</v>
      </c>
      <c r="I1626" s="26">
        <v>0</v>
      </c>
      <c r="J1626" s="26">
        <v>0</v>
      </c>
      <c r="K1626" s="26">
        <v>0</v>
      </c>
      <c r="L1626" s="26">
        <v>0</v>
      </c>
      <c r="M1626" s="26">
        <v>0</v>
      </c>
      <c r="N1626" s="26">
        <v>0</v>
      </c>
      <c r="O1626" s="26">
        <v>0</v>
      </c>
      <c r="P1626" s="114" t="s">
        <v>6364</v>
      </c>
      <c r="Q1626" s="42" t="s">
        <v>5538</v>
      </c>
      <c r="R1626" s="42"/>
      <c r="S1626" s="41" t="str" cm="1">
        <f t="array" ref="S1626">IFERROR(_xlfn.IFS(
U1626="MPR ISSUE","PDH",
U1626="BSS Hardware Issue","BSS",
U1626="Sites strategiques, MLL, Pylone, etc.","ENVTECH",
U1626="AKTIVCO DEFAUT GE &amp; POWER Cabinet","AKTIVCO",
U1626="AKTIVCO Coupure ENEO &amp; Baisse de tension","AKTIVCO GRID ONLY",
U1626="Coupure ENEO &amp; Baisse de tension","IHS GRID ONLY",
U1626="Defaut GE &amp; POWER Cabinet","IHS",
U1626="Sharing","Partners",
U1626="Sites strategiques &amp; DataCenter","SST &amp; DC",
U1626="Exclu","Exclu",
U1626="SAT","SAT",
U1626="SPARE-ISSUE","SPARE-ISSUE",
U1626="Fiber CAmtel","TRANS_FO_CAMTEL",
U1626="Fiber AOF","Fiber AOF",
U1626="Projet OCM (HUAWEI)","TRAVAUX-HUAWEI",
U1626="Projet OCM (NOKIA)","TRAVAUX-NOKIA",
U1626="ACCESS-ISSUE","ACCESS-ISSUE",
U1626="Projet OCM (ZTE, NOKIA, autres projets)","TRAVAUX OCM",
U1626="No root CAuse","No root cause",
U1626="ODU HS","PDH",
U1626="IP &amp; VLAN","PDH",
U1626="Warehouse HUAWEI","SPARE-ISSUE",
U1626="SPARE-HS","SPARE-ISSUE",
U1626="Power Telco","BSS",U1626="no impacts","no impacts"
),"")</f>
        <v>No root cause</v>
      </c>
      <c r="T1626" s="41" t="str" cm="1">
        <f t="array" ref="T1626">IFERROR(_xlfn.IFS(
U1626="MPR ISSUE","TX ISSUE",
U1626="BSS Hardware Issue","RAN ISSUE",
U1626="Sites strategiques, MLL, Pylone, etc.","ENVTECH",
U1626="AKTIVCO DEFAUT GE &amp; POWER Cabinet","POWER ISSUE",
U1626="AKTIVCO Coupure ENEO &amp; Baisse de tension","POWER ISSUE",
U1626="Coupure ENEO &amp; Baisse de tension","POWER ISSUE",
U1626="Defaut GE &amp; POWER Cabinet","POWER ISSUE",
U1626="Sharing","POWER ISSUE",
U1626="Sites strategiques &amp; DataCenter","POWER ISSUE",
U1626="Exclu","Exclu",
U1626="SAT","TX ISSUE",
U1626="SPARE-ISSUE","SPARE-ISSUE",
U1626="Fiber CAmtel","TX ISSUE",
U1626="Fiber AOF","TX ISSUE",
U1626="Projet OCM (HUAWEI)","TRAVAUX-HUAWEI",
U1626="Projet OCM (NOKIA)","TRAVAUX -NOKIA",
U1626="ACCESS-ISSUE","ACCESS-ISSUE",
U1626="Projet OCM (ZTE, NOKIA, autres projets)","TRAVAUX OCM",
U1626="No root CAuse","No root cause",
U1626="ODU HS","TX ISSUE",
U1626="IP &amp; VLAN","TX ISSUE",
U1626="Warehouse HUAWEI","SPARE-ISSUE",
U1626="SPARE-HS","SPARE-ISSUE",
U1626="Power Telco","RAN ISSUE",U1626="no impacts","no impacts"
),"")</f>
        <v>No root cause</v>
      </c>
      <c r="U1626" s="68" t="s">
        <v>5691</v>
      </c>
      <c r="V1626" s="41" t="str" cm="1">
        <f t="array" ref="V1626">IFERROR(_xlfn.IFS(
U1626="MPR ISSUE","ACTIVE",
U1626="BSS Hardware Issue","ACTIVE",
U1626="Sites strategiques, MLL, Pylone, etc.","PASSIVE",
U1626="AKTIVCO DEFAUT GE &amp; POWER Cabinet","PASSIVE",
U1626="AKTIVCO Coupure ENEO &amp; Baisse de tension","PASSIVE",
U1626="Coupure ENEO &amp; Baisse de tension","PASSIVE",
U1626="Defaut GE &amp; POWER Cabinet","PASSIVE",
U1626="Sharing","PASSIVE",
U1626="Sites strategiques &amp; DataCenter","PASSIVE",
U1626="Exclu","Exclu",
U1626="SAT","ACTIVE",
U1626="SPARE-ISSUE","SPARE-ISSUE",
U1626="Fiber CAmtel","ACTIVE",
U1626="Fiber AOF","ACTIVE",
U1626="Projet OCM (HUAWEI)","PLANNED WORKS",
U1626="Projet OCM (NOKIA)","PLANNED WORKS",
U1626="ACCESS-ISSUE","ACCESS-ISSUE",
U1626="Projet OCM (ZTE, NOKIA, autres projets)","PLANNED WORKS",
U1626="No root CAuse","No root cause",
U1626="ODU HS","ACTIVE",
U1626="IP &amp; VLAN","ACTIVE",
U1626="Warehouse HUAWEI","SPARE-ISSUE",
U1626="SPARE-HS","SPARE-ISSUE",
U1626="Power Telco","ACTIVE", U1626="no impacts","no impacts"
),"")</f>
        <v>No root cause</v>
      </c>
      <c r="W1626" s="113"/>
      <c r="X1626" s="113"/>
      <c r="Y1626" s="113"/>
      <c r="Z1626" s="113"/>
      <c r="AA1626" s="113"/>
      <c r="AB1626" s="17" t="s">
        <v>5465</v>
      </c>
      <c r="AC1626" s="17" t="str">
        <f>_xlfn.XLOOKUP(B1626,'INCIDENT-04-27-2026'!E:E,'INCIDENT-04-27-2026'!F:F,"")</f>
        <v/>
      </c>
      <c r="AD1626" s="9"/>
      <c r="AE1626" s="7" t="s">
        <v>5465</v>
      </c>
      <c r="AF1626" s="6" t="str">
        <f>_xlfn.XLOOKUP(B1626,'[13]Input_27-04'!$B:$B,'[13]Input_27-04'!$M:$M,"")</f>
        <v/>
      </c>
      <c r="AG1626" s="7"/>
      <c r="AH1626" s="3"/>
      <c r="AI1626" s="18" t="str">
        <f>_xlfn.XLOOKUP(B1626,'[3]Cells Huawei 27042026 10h'!$B:$B,'[3]Cells Huawei 27042026 10h'!$T:$T,"")</f>
        <v/>
      </c>
      <c r="AJ1626" s="18" t="str">
        <f>_xlfn.XLOOKUP(B1626,'[3]Cells Huawei 27042026 15h'!$B:$B,'[3]Cells Huawei 27042026 15h'!$T:$T,"")</f>
        <v/>
      </c>
      <c r="AK1626" s="18" t="str">
        <f>_xlfn.XLOOKUP(B1626,'[4]cells down 27042026 11h28'!$B:$B,'[4]cells down 27042026 11h28'!$R:$R,"")</f>
        <v/>
      </c>
      <c r="AL1626" s="18" t="str">
        <f>_xlfn.XLOOKUP(B1626,'[4]cells down 27042026 18h01'!$B:$B,'[4]cells down 27042026 18h01'!$R:$R,"")</f>
        <v/>
      </c>
      <c r="AM1626" s="18" t="str">
        <f>_xlfn.XLOOKUP(B1626,'[5]cell downs 27042026 11h'!$B:$B,'[5]cell downs 27042026 11h'!$R:$R,"")</f>
        <v/>
      </c>
      <c r="AN1626" s="18" t="str">
        <f>_xlfn.XLOOKUP(B1626,'[5]cell downs 27042026 17h40'!$B:$B,'[5]cell downs 27042026 17h40'!$R:$R,"")</f>
        <v/>
      </c>
      <c r="AO1626" s="18" t="str">
        <f>_xlfn.XLOOKUP(B1626,'[6]ALL SITES DOWN'!$D:$D,'[6]ALL SITES DOWN'!$J:$J,"")</f>
        <v/>
      </c>
      <c r="AP1626" s="18" t="str">
        <f>_xlfn.XLOOKUP(B1626,'[7]ALL SITES DOWN'!$D:$D,'[7]ALL SITES DOWN'!$J:$J,"")</f>
        <v/>
      </c>
      <c r="AQ1626" s="9" t="str">
        <f>_xlfn.XLOOKUP(B1626,[8]sheet1!$AC:$AC,[8]sheet1!$AF:$AF,"")</f>
        <v/>
      </c>
      <c r="AR1626" s="14"/>
      <c r="AS1626" s="14" t="s">
        <v>5465</v>
      </c>
      <c r="AT1626" s="14" t="str">
        <f>_xlfn.XLOOKUP(B1626,'[9]cell downs 18042026 17h'!$B:$B,'[9]cell downs 18042026 17h'!$B:$B,"")</f>
        <v/>
      </c>
      <c r="AU1626" s="14" t="str">
        <f>_xlfn.XLOOKUP(B1626,'[10]Cells Huawei 19042026 15h'!$B:$B,'[10]Cells Huawei 19042026 15h'!$B:$B,"")</f>
        <v/>
      </c>
      <c r="AV1626" s="9" t="str">
        <f>_xlfn.XLOOKUP(B1626,'[11]cells down 19042026 9H40'!$B:$B,'[11]cells down 19042026 9H40'!$B:$B,"")</f>
        <v/>
      </c>
    </row>
    <row r="1627" spans="1:48" hidden="1" x14ac:dyDescent="0.3">
      <c r="A1627" s="1" t="s">
        <v>4742</v>
      </c>
      <c r="B1627" s="8" t="s">
        <v>4743</v>
      </c>
      <c r="C1627" s="3" t="str">
        <f>_xlfn.XLOOKUP(B1627,'[1]daily break down'!$D:$D,'[1]daily break down'!$E:$E,"")</f>
        <v>Douala</v>
      </c>
      <c r="D1627" s="1" t="s">
        <v>11</v>
      </c>
      <c r="E1627" s="1" t="s">
        <v>12</v>
      </c>
      <c r="F1627" s="3" t="s">
        <v>31</v>
      </c>
      <c r="G1627" s="1" t="s">
        <v>32</v>
      </c>
      <c r="H1627" s="29" t="str">
        <f>_xlfn.XLOOKUP(B1627,[2]CALCULATION!$B:$B,[2]CALCULATION!$H:$H,"")</f>
        <v>ZTE</v>
      </c>
      <c r="I1627" s="26">
        <v>0</v>
      </c>
      <c r="J1627" s="26">
        <v>0</v>
      </c>
      <c r="K1627" s="26">
        <v>0</v>
      </c>
      <c r="L1627" s="26">
        <v>0</v>
      </c>
      <c r="M1627" s="26">
        <v>0</v>
      </c>
      <c r="N1627" s="26">
        <v>0</v>
      </c>
      <c r="O1627" s="26">
        <v>0</v>
      </c>
      <c r="P1627" s="114" t="s">
        <v>6364</v>
      </c>
      <c r="Q1627" s="42" t="s">
        <v>5538</v>
      </c>
      <c r="R1627" s="42"/>
      <c r="S1627" s="41" t="str" cm="1">
        <f t="array" ref="S1627">IFERROR(_xlfn.IFS(
U1627="MPR ISSUE","PDH",
U1627="BSS Hardware Issue","BSS",
U1627="Sites strategiques, MLL, Pylone, etc.","ENVTECH",
U1627="AKTIVCO DEFAUT GE &amp; POWER Cabinet","AKTIVCO",
U1627="AKTIVCO Coupure ENEO &amp; Baisse de tension","AKTIVCO GRID ONLY",
U1627="Coupure ENEO &amp; Baisse de tension","IHS GRID ONLY",
U1627="Defaut GE &amp; POWER Cabinet","IHS",
U1627="Sharing","Partners",
U1627="Sites strategiques &amp; DataCenter","SST &amp; DC",
U1627="Exclu","Exclu",
U1627="SAT","SAT",
U1627="SPARE-ISSUE","SPARE-ISSUE",
U1627="Fiber CAmtel","TRANS_FO_CAMTEL",
U1627="Fiber AOF","Fiber AOF",
U1627="Projet OCM (HUAWEI)","TRAVAUX-HUAWEI",
U1627="Projet OCM (NOKIA)","TRAVAUX-NOKIA",
U1627="ACCESS-ISSUE","ACCESS-ISSUE",
U1627="Projet OCM (ZTE, NOKIA, autres projets)","TRAVAUX OCM",
U1627="No root CAuse","No root cause",
U1627="ODU HS","PDH",
U1627="IP &amp; VLAN","PDH",
U1627="Warehouse HUAWEI","SPARE-ISSUE",
U1627="SPARE-HS","SPARE-ISSUE",
U1627="Power Telco","BSS",U1627="no impacts","no impacts"
),"")</f>
        <v>No root cause</v>
      </c>
      <c r="T1627" s="41" t="str" cm="1">
        <f t="array" ref="T1627">IFERROR(_xlfn.IFS(
U1627="MPR ISSUE","TX ISSUE",
U1627="BSS Hardware Issue","RAN ISSUE",
U1627="Sites strategiques, MLL, Pylone, etc.","ENVTECH",
U1627="AKTIVCO DEFAUT GE &amp; POWER Cabinet","POWER ISSUE",
U1627="AKTIVCO Coupure ENEO &amp; Baisse de tension","POWER ISSUE",
U1627="Coupure ENEO &amp; Baisse de tension","POWER ISSUE",
U1627="Defaut GE &amp; POWER Cabinet","POWER ISSUE",
U1627="Sharing","POWER ISSUE",
U1627="Sites strategiques &amp; DataCenter","POWER ISSUE",
U1627="Exclu","Exclu",
U1627="SAT","TX ISSUE",
U1627="SPARE-ISSUE","SPARE-ISSUE",
U1627="Fiber CAmtel","TX ISSUE",
U1627="Fiber AOF","TX ISSUE",
U1627="Projet OCM (HUAWEI)","TRAVAUX-HUAWEI",
U1627="Projet OCM (NOKIA)","TRAVAUX -NOKIA",
U1627="ACCESS-ISSUE","ACCESS-ISSUE",
U1627="Projet OCM (ZTE, NOKIA, autres projets)","TRAVAUX OCM",
U1627="No root CAuse","No root cause",
U1627="ODU HS","TX ISSUE",
U1627="IP &amp; VLAN","TX ISSUE",
U1627="Warehouse HUAWEI","SPARE-ISSUE",
U1627="SPARE-HS","SPARE-ISSUE",
U1627="Power Telco","RAN ISSUE",U1627="no impacts","no impacts"
),"")</f>
        <v>No root cause</v>
      </c>
      <c r="U1627" s="68" t="s">
        <v>5691</v>
      </c>
      <c r="V1627" s="41" t="str" cm="1">
        <f t="array" ref="V1627">IFERROR(_xlfn.IFS(
U1627="MPR ISSUE","ACTIVE",
U1627="BSS Hardware Issue","ACTIVE",
U1627="Sites strategiques, MLL, Pylone, etc.","PASSIVE",
U1627="AKTIVCO DEFAUT GE &amp; POWER Cabinet","PASSIVE",
U1627="AKTIVCO Coupure ENEO &amp; Baisse de tension","PASSIVE",
U1627="Coupure ENEO &amp; Baisse de tension","PASSIVE",
U1627="Defaut GE &amp; POWER Cabinet","PASSIVE",
U1627="Sharing","PASSIVE",
U1627="Sites strategiques &amp; DataCenter","PASSIVE",
U1627="Exclu","Exclu",
U1627="SAT","ACTIVE",
U1627="SPARE-ISSUE","SPARE-ISSUE",
U1627="Fiber CAmtel","ACTIVE",
U1627="Fiber AOF","ACTIVE",
U1627="Projet OCM (HUAWEI)","PLANNED WORKS",
U1627="Projet OCM (NOKIA)","PLANNED WORKS",
U1627="ACCESS-ISSUE","ACCESS-ISSUE",
U1627="Projet OCM (ZTE, NOKIA, autres projets)","PLANNED WORKS",
U1627="No root CAuse","No root cause",
U1627="ODU HS","ACTIVE",
U1627="IP &amp; VLAN","ACTIVE",
U1627="Warehouse HUAWEI","SPARE-ISSUE",
U1627="SPARE-HS","SPARE-ISSUE",
U1627="Power Telco","ACTIVE", U1627="no impacts","no impacts"
),"")</f>
        <v>No root cause</v>
      </c>
      <c r="W1627" s="113"/>
      <c r="X1627" s="113"/>
      <c r="Y1627" s="113"/>
      <c r="Z1627" s="113"/>
      <c r="AA1627" s="113"/>
      <c r="AB1627" s="17" t="s">
        <v>5465</v>
      </c>
      <c r="AC1627" s="17" t="str">
        <f>_xlfn.XLOOKUP(B1627,'INCIDENT-04-27-2026'!E:E,'INCIDENT-04-27-2026'!F:F,"")</f>
        <v/>
      </c>
      <c r="AD1627" s="9"/>
      <c r="AE1627" s="7" t="s">
        <v>5465</v>
      </c>
      <c r="AF1627" s="6" t="str">
        <f>_xlfn.XLOOKUP(B1627,'[13]Input_27-04'!$B:$B,'[13]Input_27-04'!$M:$M,"")</f>
        <v/>
      </c>
      <c r="AG1627" s="7"/>
      <c r="AH1627" s="3"/>
      <c r="AI1627" s="18" t="str">
        <f>_xlfn.XLOOKUP(B1627,'[3]Cells Huawei 27042026 10h'!$B:$B,'[3]Cells Huawei 27042026 10h'!$T:$T,"")</f>
        <v/>
      </c>
      <c r="AJ1627" s="18" t="str">
        <f>_xlfn.XLOOKUP(B1627,'[3]Cells Huawei 27042026 15h'!$B:$B,'[3]Cells Huawei 27042026 15h'!$T:$T,"")</f>
        <v/>
      </c>
      <c r="AK1627" s="18" t="str">
        <f>_xlfn.XLOOKUP(B1627,'[4]cells down 27042026 11h28'!$B:$B,'[4]cells down 27042026 11h28'!$R:$R,"")</f>
        <v/>
      </c>
      <c r="AL1627" s="18" t="str">
        <f>_xlfn.XLOOKUP(B1627,'[4]cells down 27042026 18h01'!$B:$B,'[4]cells down 27042026 18h01'!$R:$R,"")</f>
        <v/>
      </c>
      <c r="AM1627" s="18" t="str">
        <f>_xlfn.XLOOKUP(B1627,'[5]cell downs 27042026 11h'!$B:$B,'[5]cell downs 27042026 11h'!$R:$R,"")</f>
        <v/>
      </c>
      <c r="AN1627" s="18" t="str">
        <f>_xlfn.XLOOKUP(B1627,'[5]cell downs 27042026 17h40'!$B:$B,'[5]cell downs 27042026 17h40'!$R:$R,"")</f>
        <v/>
      </c>
      <c r="AO1627" s="18" t="str">
        <f>_xlfn.XLOOKUP(B1627,'[6]ALL SITES DOWN'!$D:$D,'[6]ALL SITES DOWN'!$J:$J,"")</f>
        <v/>
      </c>
      <c r="AP1627" s="18" t="str">
        <f>_xlfn.XLOOKUP(B1627,'[7]ALL SITES DOWN'!$D:$D,'[7]ALL SITES DOWN'!$J:$J,"")</f>
        <v/>
      </c>
      <c r="AQ1627" s="9" t="str">
        <f>_xlfn.XLOOKUP(B1627,[8]sheet1!$AC:$AC,[8]sheet1!$AF:$AF,"")</f>
        <v/>
      </c>
      <c r="AR1627" s="14"/>
      <c r="AS1627" s="14" t="s">
        <v>5465</v>
      </c>
      <c r="AT1627" s="14" t="str">
        <f>_xlfn.XLOOKUP(B1627,'[9]cell downs 18042026 17h'!$B:$B,'[9]cell downs 18042026 17h'!$B:$B,"")</f>
        <v/>
      </c>
      <c r="AU1627" s="14" t="str">
        <f>_xlfn.XLOOKUP(B1627,'[10]Cells Huawei 19042026 15h'!$B:$B,'[10]Cells Huawei 19042026 15h'!$B:$B,"")</f>
        <v/>
      </c>
      <c r="AV1627" s="9" t="str">
        <f>_xlfn.XLOOKUP(B1627,'[11]cells down 19042026 9H40'!$B:$B,'[11]cells down 19042026 9H40'!$B:$B,"")</f>
        <v/>
      </c>
    </row>
    <row r="1628" spans="1:48" hidden="1" x14ac:dyDescent="0.3">
      <c r="A1628" s="1" t="s">
        <v>3406</v>
      </c>
      <c r="B1628" s="8" t="s">
        <v>3407</v>
      </c>
      <c r="C1628" s="3" t="str">
        <f>_xlfn.XLOOKUP(B1628,'[1]daily break down'!$D:$D,'[1]daily break down'!$E:$E,"")</f>
        <v>LITTORAL</v>
      </c>
      <c r="D1628" s="1" t="s">
        <v>11</v>
      </c>
      <c r="E1628" s="1" t="s">
        <v>12</v>
      </c>
      <c r="F1628" s="3" t="s">
        <v>31</v>
      </c>
      <c r="G1628" s="1" t="s">
        <v>3406</v>
      </c>
      <c r="H1628" s="29" t="str">
        <f>_xlfn.XLOOKUP(B1628,[2]CALCULATION!$B:$B,[2]CALCULATION!$H:$H,"")</f>
        <v>ZTE</v>
      </c>
      <c r="I1628" s="26">
        <v>0</v>
      </c>
      <c r="J1628" s="26">
        <v>0</v>
      </c>
      <c r="K1628" s="26">
        <v>0</v>
      </c>
      <c r="L1628" s="26">
        <v>3.7096962900183245E-2</v>
      </c>
      <c r="M1628" s="26">
        <v>0</v>
      </c>
      <c r="N1628" s="26">
        <v>0</v>
      </c>
      <c r="O1628" s="26">
        <v>0</v>
      </c>
      <c r="P1628" s="114" t="s">
        <v>6364</v>
      </c>
      <c r="Q1628" s="42" t="s">
        <v>5538</v>
      </c>
      <c r="R1628" s="42"/>
      <c r="S1628" s="41" t="str" cm="1">
        <f t="array" ref="S1628">IFERROR(_xlfn.IFS(
U1628="MPR ISSUE","PDH",
U1628="BSS Hardware Issue","BSS",
U1628="Sites strategiques, MLL, Pylone, etc.","ENVTECH",
U1628="AKTIVCO DEFAUT GE &amp; POWER Cabinet","AKTIVCO",
U1628="AKTIVCO Coupure ENEO &amp; Baisse de tension","AKTIVCO GRID ONLY",
U1628="Coupure ENEO &amp; Baisse de tension","IHS GRID ONLY",
U1628="Defaut GE &amp; POWER Cabinet","IHS",
U1628="Sharing","Partners",
U1628="Sites strategiques &amp; DataCenter","SST &amp; DC",
U1628="Exclu","Exclu",
U1628="SAT","SAT",
U1628="SPARE-ISSUE","SPARE-ISSUE",
U1628="Fiber CAmtel","TRANS_FO_CAMTEL",
U1628="Fiber AOF","Fiber AOF",
U1628="Projet OCM (HUAWEI)","TRAVAUX-HUAWEI",
U1628="Projet OCM (NOKIA)","TRAVAUX-NOKIA",
U1628="ACCESS-ISSUE","ACCESS-ISSUE",
U1628="Projet OCM (ZTE, NOKIA, autres projets)","TRAVAUX OCM",
U1628="No root CAuse","No root cause",
U1628="ODU HS","PDH",
U1628="IP &amp; VLAN","PDH",
U1628="Warehouse HUAWEI","SPARE-ISSUE",
U1628="SPARE-HS","SPARE-ISSUE",
U1628="Power Telco","BSS",U1628="no impacts","no impacts"
),"")</f>
        <v>No root cause</v>
      </c>
      <c r="T1628" s="41" t="str" cm="1">
        <f t="array" ref="T1628">IFERROR(_xlfn.IFS(
U1628="MPR ISSUE","TX ISSUE",
U1628="BSS Hardware Issue","RAN ISSUE",
U1628="Sites strategiques, MLL, Pylone, etc.","ENVTECH",
U1628="AKTIVCO DEFAUT GE &amp; POWER Cabinet","POWER ISSUE",
U1628="AKTIVCO Coupure ENEO &amp; Baisse de tension","POWER ISSUE",
U1628="Coupure ENEO &amp; Baisse de tension","POWER ISSUE",
U1628="Defaut GE &amp; POWER Cabinet","POWER ISSUE",
U1628="Sharing","POWER ISSUE",
U1628="Sites strategiques &amp; DataCenter","POWER ISSUE",
U1628="Exclu","Exclu",
U1628="SAT","TX ISSUE",
U1628="SPARE-ISSUE","SPARE-ISSUE",
U1628="Fiber CAmtel","TX ISSUE",
U1628="Fiber AOF","TX ISSUE",
U1628="Projet OCM (HUAWEI)","TRAVAUX-HUAWEI",
U1628="Projet OCM (NOKIA)","TRAVAUX -NOKIA",
U1628="ACCESS-ISSUE","ACCESS-ISSUE",
U1628="Projet OCM (ZTE, NOKIA, autres projets)","TRAVAUX OCM",
U1628="No root CAuse","No root cause",
U1628="ODU HS","TX ISSUE",
U1628="IP &amp; VLAN","TX ISSUE",
U1628="Warehouse HUAWEI","SPARE-ISSUE",
U1628="SPARE-HS","SPARE-ISSUE",
U1628="Power Telco","RAN ISSUE",U1628="no impacts","no impacts"
),"")</f>
        <v>No root cause</v>
      </c>
      <c r="U1628" s="68" t="s">
        <v>5691</v>
      </c>
      <c r="V1628" s="41" t="str" cm="1">
        <f t="array" ref="V1628">IFERROR(_xlfn.IFS(
U1628="MPR ISSUE","ACTIVE",
U1628="BSS Hardware Issue","ACTIVE",
U1628="Sites strategiques, MLL, Pylone, etc.","PASSIVE",
U1628="AKTIVCO DEFAUT GE &amp; POWER Cabinet","PASSIVE",
U1628="AKTIVCO Coupure ENEO &amp; Baisse de tension","PASSIVE",
U1628="Coupure ENEO &amp; Baisse de tension","PASSIVE",
U1628="Defaut GE &amp; POWER Cabinet","PASSIVE",
U1628="Sharing","PASSIVE",
U1628="Sites strategiques &amp; DataCenter","PASSIVE",
U1628="Exclu","Exclu",
U1628="SAT","ACTIVE",
U1628="SPARE-ISSUE","SPARE-ISSUE",
U1628="Fiber CAmtel","ACTIVE",
U1628="Fiber AOF","ACTIVE",
U1628="Projet OCM (HUAWEI)","PLANNED WORKS",
U1628="Projet OCM (NOKIA)","PLANNED WORKS",
U1628="ACCESS-ISSUE","ACCESS-ISSUE",
U1628="Projet OCM (ZTE, NOKIA, autres projets)","PLANNED WORKS",
U1628="No root CAuse","No root cause",
U1628="ODU HS","ACTIVE",
U1628="IP &amp; VLAN","ACTIVE",
U1628="Warehouse HUAWEI","SPARE-ISSUE",
U1628="SPARE-HS","SPARE-ISSUE",
U1628="Power Telco","ACTIVE", U1628="no impacts","no impacts"
),"")</f>
        <v>No root cause</v>
      </c>
      <c r="W1628" s="113"/>
      <c r="X1628" s="113"/>
      <c r="Y1628" s="113"/>
      <c r="Z1628" s="113"/>
      <c r="AA1628" s="113"/>
      <c r="AB1628" s="17" t="s">
        <v>5465</v>
      </c>
      <c r="AC1628" s="17" t="str">
        <f>_xlfn.XLOOKUP(B1628,'INCIDENT-04-27-2026'!E:E,'INCIDENT-04-27-2026'!F:F,"")</f>
        <v/>
      </c>
      <c r="AD1628" s="9"/>
      <c r="AE1628" s="7" t="s">
        <v>5465</v>
      </c>
      <c r="AF1628" s="6" t="str">
        <f>_xlfn.XLOOKUP(B1628,'[13]Input_27-04'!$B:$B,'[13]Input_27-04'!$M:$M,"")</f>
        <v/>
      </c>
      <c r="AG1628" s="7"/>
      <c r="AH1628" s="3"/>
      <c r="AI1628" s="18" t="str">
        <f>_xlfn.XLOOKUP(B1628,'[3]Cells Huawei 27042026 10h'!$B:$B,'[3]Cells Huawei 27042026 10h'!$T:$T,"")</f>
        <v/>
      </c>
      <c r="AJ1628" s="18" t="str">
        <f>_xlfn.XLOOKUP(B1628,'[3]Cells Huawei 27042026 15h'!$B:$B,'[3]Cells Huawei 27042026 15h'!$T:$T,"")</f>
        <v/>
      </c>
      <c r="AK1628" s="18" t="str">
        <f>_xlfn.XLOOKUP(B1628,'[4]cells down 27042026 11h28'!$B:$B,'[4]cells down 27042026 11h28'!$R:$R,"")</f>
        <v/>
      </c>
      <c r="AL1628" s="18" t="str">
        <f>_xlfn.XLOOKUP(B1628,'[4]cells down 27042026 18h01'!$B:$B,'[4]cells down 27042026 18h01'!$R:$R,"")</f>
        <v/>
      </c>
      <c r="AM1628" s="18" t="str">
        <f>_xlfn.XLOOKUP(B1628,'[5]cell downs 27042026 11h'!$B:$B,'[5]cell downs 27042026 11h'!$R:$R,"")</f>
        <v/>
      </c>
      <c r="AN1628" s="18" t="str">
        <f>_xlfn.XLOOKUP(B1628,'[5]cell downs 27042026 17h40'!$B:$B,'[5]cell downs 27042026 17h40'!$R:$R,"")</f>
        <v/>
      </c>
      <c r="AO1628" s="18" t="str">
        <f>_xlfn.XLOOKUP(B1628,'[6]ALL SITES DOWN'!$D:$D,'[6]ALL SITES DOWN'!$J:$J,"")</f>
        <v/>
      </c>
      <c r="AP1628" s="18" t="str">
        <f>_xlfn.XLOOKUP(B1628,'[7]ALL SITES DOWN'!$D:$D,'[7]ALL SITES DOWN'!$J:$J,"")</f>
        <v/>
      </c>
      <c r="AQ1628" s="9" t="str">
        <f>_xlfn.XLOOKUP(B1628,[8]sheet1!$AC:$AC,[8]sheet1!$AF:$AF,"")</f>
        <v/>
      </c>
      <c r="AR1628" s="14"/>
      <c r="AS1628" s="14" t="s">
        <v>5465</v>
      </c>
      <c r="AT1628" s="14" t="str">
        <f>_xlfn.XLOOKUP(B1628,'[9]cell downs 18042026 17h'!$B:$B,'[9]cell downs 18042026 17h'!$B:$B,"")</f>
        <v/>
      </c>
      <c r="AU1628" s="14" t="str">
        <f>_xlfn.XLOOKUP(B1628,'[10]Cells Huawei 19042026 15h'!$B:$B,'[10]Cells Huawei 19042026 15h'!$B:$B,"")</f>
        <v/>
      </c>
      <c r="AV1628" s="9" t="str">
        <f>_xlfn.XLOOKUP(B1628,'[11]cells down 19042026 9H40'!$B:$B,'[11]cells down 19042026 9H40'!$B:$B,"")</f>
        <v/>
      </c>
    </row>
    <row r="1629" spans="1:48" hidden="1" x14ac:dyDescent="0.3">
      <c r="A1629" s="1" t="s">
        <v>3986</v>
      </c>
      <c r="B1629" s="8" t="s">
        <v>3987</v>
      </c>
      <c r="C1629" s="3" t="str">
        <f>_xlfn.XLOOKUP(B1629,'[1]daily break down'!$D:$D,'[1]daily break down'!$E:$E,"")</f>
        <v>SUD-OUEST</v>
      </c>
      <c r="D1629" s="1" t="s">
        <v>11</v>
      </c>
      <c r="E1629" s="1" t="s">
        <v>12</v>
      </c>
      <c r="F1629" s="3" t="s">
        <v>13</v>
      </c>
      <c r="G1629" s="1" t="s">
        <v>3462</v>
      </c>
      <c r="H1629" s="27" t="str">
        <f>_xlfn.XLOOKUP(B1629,[2]CALCULATION!$B:$B,[2]CALCULATION!$H:$H,"")</f>
        <v>HUAWEI</v>
      </c>
      <c r="I1629" s="26">
        <v>0</v>
      </c>
      <c r="J1629" s="26">
        <v>0</v>
      </c>
      <c r="K1629" s="26">
        <v>0</v>
      </c>
      <c r="L1629" s="26">
        <v>0</v>
      </c>
      <c r="M1629" s="26">
        <v>0</v>
      </c>
      <c r="N1629" s="26">
        <v>0</v>
      </c>
      <c r="O1629" s="26">
        <v>0</v>
      </c>
      <c r="P1629" s="114" t="s">
        <v>6364</v>
      </c>
      <c r="Q1629" s="42" t="s">
        <v>6353</v>
      </c>
      <c r="R1629" s="42"/>
      <c r="S1629" s="41" t="str" cm="1">
        <f t="array" ref="S1629">IFERROR(_xlfn.IFS(
U1629="MPR ISSUE","PDH",
U1629="BSS Hardware Issue","BSS",
U1629="Sites strategiques, MLL, Pylone, etc.","ENVTECH",
U1629="AKTIVCO DEFAUT GE &amp; POWER Cabinet","AKTIVCO",
U1629="AKTIVCO Coupure ENEO &amp; Baisse de tension","AKTIVCO GRID ONLY",
U1629="Coupure ENEO &amp; Baisse de tension","IHS GRID ONLY",
U1629="Defaut GE &amp; POWER Cabinet","IHS",
U1629="Sharing","Partners",
U1629="Sites strategiques &amp; DataCenter","SST &amp; DC",
U1629="Exclu","Exclu",
U1629="SAT","SAT",
U1629="SPARE-ISSUE","SPARE-ISSUE",
U1629="Fiber CAmtel","TRANS_FO_CAMTEL",
U1629="Fiber AOF","Fiber AOF",
U1629="Projet OCM (HUAWEI)","TRAVAUX-HUAWEI",
U1629="Projet OCM (NOKIA)","TRAVAUX-NOKIA",
U1629="ACCESS-ISSUE","ACCESS-ISSUE",
U1629="Projet OCM (ZTE, NOKIA, autres projets)","TRAVAUX OCM",
U1629="No root CAuse","No root cause",
U1629="ODU HS","PDH",
U1629="IP &amp; VLAN","PDH",
U1629="Warehouse HUAWEI","SPARE-ISSUE",
U1629="SPARE-HS","SPARE-ISSUE",
U1629="Power Telco","BSS",U1629="no impacts","no impacts"
),"")</f>
        <v/>
      </c>
      <c r="T1629" s="41" t="str" cm="1">
        <f t="array" ref="T1629">IFERROR(_xlfn.IFS(
U1629="MPR ISSUE","TX ISSUE",
U1629="BSS Hardware Issue","RAN ISSUE",
U1629="Sites strategiques, MLL, Pylone, etc.","ENVTECH",
U1629="AKTIVCO DEFAUT GE &amp; POWER Cabinet","POWER ISSUE",
U1629="AKTIVCO Coupure ENEO &amp; Baisse de tension","POWER ISSUE",
U1629="Coupure ENEO &amp; Baisse de tension","POWER ISSUE",
U1629="Defaut GE &amp; POWER Cabinet","POWER ISSUE",
U1629="Sharing","POWER ISSUE",
U1629="Sites strategiques &amp; DataCenter","POWER ISSUE",
U1629="Exclu","Exclu",
U1629="SAT","TX ISSUE",
U1629="SPARE-ISSUE","SPARE-ISSUE",
U1629="Fiber CAmtel","TX ISSUE",
U1629="Fiber AOF","TX ISSUE",
U1629="Projet OCM (HUAWEI)","TRAVAUX-HUAWEI",
U1629="Projet OCM (NOKIA)","TRAVAUX -NOKIA",
U1629="ACCESS-ISSUE","ACCESS-ISSUE",
U1629="Projet OCM (ZTE, NOKIA, autres projets)","TRAVAUX OCM",
U1629="No root CAuse","No root cause",
U1629="ODU HS","TX ISSUE",
U1629="IP &amp; VLAN","TX ISSUE",
U1629="Warehouse HUAWEI","SPARE-ISSUE",
U1629="SPARE-HS","SPARE-ISSUE",
U1629="Power Telco","RAN ISSUE",U1629="no impacts","no impacts"
),"")</f>
        <v/>
      </c>
      <c r="U1629" s="68"/>
      <c r="V1629" s="41" t="str" cm="1">
        <f t="array" ref="V1629">IFERROR(_xlfn.IFS(
U1629="MPR ISSUE","ACTIVE",
U1629="BSS Hardware Issue","ACTIVE",
U1629="Sites strategiques, MLL, Pylone, etc.","PASSIVE",
U1629="AKTIVCO DEFAUT GE &amp; POWER Cabinet","PASSIVE",
U1629="AKTIVCO Coupure ENEO &amp; Baisse de tension","PASSIVE",
U1629="Coupure ENEO &amp; Baisse de tension","PASSIVE",
U1629="Defaut GE &amp; POWER Cabinet","PASSIVE",
U1629="Sharing","PASSIVE",
U1629="Sites strategiques &amp; DataCenter","PASSIVE",
U1629="Exclu","Exclu",
U1629="SAT","ACTIVE",
U1629="SPARE-ISSUE","SPARE-ISSUE",
U1629="Fiber CAmtel","ACTIVE",
U1629="Fiber AOF","ACTIVE",
U1629="Projet OCM (HUAWEI)","PLANNED WORKS",
U1629="Projet OCM (NOKIA)","PLANNED WORKS",
U1629="ACCESS-ISSUE","ACCESS-ISSUE",
U1629="Projet OCM (ZTE, NOKIA, autres projets)","PLANNED WORKS",
U1629="No root CAuse","No root cause",
U1629="ODU HS","ACTIVE",
U1629="IP &amp; VLAN","ACTIVE",
U1629="Warehouse HUAWEI","SPARE-ISSUE",
U1629="SPARE-HS","SPARE-ISSUE",
U1629="Power Telco","ACTIVE", U1629="no impacts","no impacts"
),"")</f>
        <v/>
      </c>
      <c r="W1629" s="113"/>
      <c r="X1629" s="113"/>
      <c r="Y1629" s="113"/>
      <c r="Z1629" s="113"/>
      <c r="AA1629" s="113"/>
      <c r="AB1629" s="17" t="s">
        <v>5465</v>
      </c>
      <c r="AC1629" s="17" t="str">
        <f>_xlfn.XLOOKUP(B1629,'INCIDENT-04-27-2026'!E:E,'INCIDENT-04-27-2026'!F:F,"")</f>
        <v/>
      </c>
      <c r="AD1629" s="9"/>
      <c r="AE1629" s="7" t="s">
        <v>5465</v>
      </c>
      <c r="AF1629" s="6" t="str">
        <f>_xlfn.XLOOKUP(B1629,'[13]Input_27-04'!$B:$B,'[13]Input_27-04'!$M:$M,"")</f>
        <v/>
      </c>
      <c r="AG1629" s="7"/>
      <c r="AH1629" s="3"/>
      <c r="AI1629" s="18" t="str">
        <f>_xlfn.XLOOKUP(B1629,'[3]Cells Huawei 27042026 10h'!$B:$B,'[3]Cells Huawei 27042026 10h'!$T:$T,"")</f>
        <v/>
      </c>
      <c r="AJ1629" s="18" t="str">
        <f>_xlfn.XLOOKUP(B1629,'[3]Cells Huawei 27042026 15h'!$B:$B,'[3]Cells Huawei 27042026 15h'!$T:$T,"")</f>
        <v/>
      </c>
      <c r="AK1629" s="18" t="str">
        <f>_xlfn.XLOOKUP(B1629,'[4]cells down 27042026 11h28'!$B:$B,'[4]cells down 27042026 11h28'!$R:$R,"")</f>
        <v/>
      </c>
      <c r="AL1629" s="18" t="str">
        <f>_xlfn.XLOOKUP(B1629,'[4]cells down 27042026 18h01'!$B:$B,'[4]cells down 27042026 18h01'!$R:$R,"")</f>
        <v/>
      </c>
      <c r="AM1629" s="18" t="str">
        <f>_xlfn.XLOOKUP(B1629,'[5]cell downs 27042026 11h'!$B:$B,'[5]cell downs 27042026 11h'!$R:$R,"")</f>
        <v/>
      </c>
      <c r="AN1629" s="18" t="str">
        <f>_xlfn.XLOOKUP(B1629,'[5]cell downs 27042026 17h40'!$B:$B,'[5]cell downs 27042026 17h40'!$R:$R,"")</f>
        <v/>
      </c>
      <c r="AO1629" s="18" t="str">
        <f>_xlfn.XLOOKUP(B1629,'[6]ALL SITES DOWN'!$D:$D,'[6]ALL SITES DOWN'!$J:$J,"")</f>
        <v/>
      </c>
      <c r="AP1629" s="18" t="str">
        <f>_xlfn.XLOOKUP(B1629,'[7]ALL SITES DOWN'!$D:$D,'[7]ALL SITES DOWN'!$J:$J,"")</f>
        <v/>
      </c>
      <c r="AQ1629" s="9" t="str">
        <f>_xlfn.XLOOKUP(B1629,[8]sheet1!$AC:$AC,[8]sheet1!$AF:$AF,"")</f>
        <v/>
      </c>
      <c r="AR1629" s="14"/>
      <c r="AS1629" s="14" t="s">
        <v>5465</v>
      </c>
      <c r="AT1629" s="14" t="str">
        <f>_xlfn.XLOOKUP(B1629,'[9]cell downs 18042026 17h'!$B:$B,'[9]cell downs 18042026 17h'!$B:$B,"")</f>
        <v/>
      </c>
      <c r="AU1629" s="14" t="str">
        <f>_xlfn.XLOOKUP(B1629,'[10]Cells Huawei 19042026 15h'!$B:$B,'[10]Cells Huawei 19042026 15h'!$B:$B,"")</f>
        <v/>
      </c>
      <c r="AV1629" s="9" t="str">
        <f>_xlfn.XLOOKUP(B1629,'[11]cells down 19042026 9H40'!$B:$B,'[11]cells down 19042026 9H40'!$B:$B,"")</f>
        <v/>
      </c>
    </row>
    <row r="1630" spans="1:48" hidden="1" x14ac:dyDescent="0.3">
      <c r="A1630" s="1" t="s">
        <v>3696</v>
      </c>
      <c r="B1630" s="8" t="s">
        <v>3697</v>
      </c>
      <c r="C1630" s="3" t="str">
        <f>_xlfn.XLOOKUP(B1630,'[1]daily break down'!$D:$D,'[1]daily break down'!$E:$E,"")</f>
        <v>SUD-OUEST</v>
      </c>
      <c r="D1630" s="1" t="s">
        <v>11</v>
      </c>
      <c r="E1630" s="1" t="s">
        <v>757</v>
      </c>
      <c r="F1630" s="3" t="s">
        <v>13</v>
      </c>
      <c r="G1630" s="1" t="s">
        <v>14</v>
      </c>
      <c r="H1630" s="27" t="str">
        <f>_xlfn.XLOOKUP(B1630,[2]CALCULATION!$B:$B,[2]CALCULATION!$H:$H,"")</f>
        <v>Huawei</v>
      </c>
      <c r="I1630" s="26">
        <v>0</v>
      </c>
      <c r="J1630" s="26">
        <v>0</v>
      </c>
      <c r="K1630" s="26">
        <v>0</v>
      </c>
      <c r="L1630" s="26">
        <v>0</v>
      </c>
      <c r="M1630" s="26">
        <v>8.9175391586979543E-5</v>
      </c>
      <c r="N1630" s="26">
        <v>0</v>
      </c>
      <c r="O1630" s="26">
        <v>0</v>
      </c>
      <c r="P1630" s="114" t="s">
        <v>6364</v>
      </c>
      <c r="Q1630" s="42" t="s">
        <v>5538</v>
      </c>
      <c r="R1630" s="42"/>
      <c r="S1630" s="41" t="str" cm="1">
        <f t="array" ref="S1630">IFERROR(_xlfn.IFS(
U1630="MPR ISSUE","PDH",
U1630="BSS Hardware Issue","BSS",
U1630="Sites strategiques, MLL, Pylone, etc.","ENVTECH",
U1630="AKTIVCO DEFAUT GE &amp; POWER Cabinet","AKTIVCO",
U1630="AKTIVCO Coupure ENEO &amp; Baisse de tension","AKTIVCO GRID ONLY",
U1630="Coupure ENEO &amp; Baisse de tension","IHS GRID ONLY",
U1630="Defaut GE &amp; POWER Cabinet","IHS",
U1630="Sharing","Partners",
U1630="Sites strategiques &amp; DataCenter","SST &amp; DC",
U1630="Exclu","Exclu",
U1630="SAT","SAT",
U1630="SPARE-ISSUE","SPARE-ISSUE",
U1630="Fiber CAmtel","TRANS_FO_CAMTEL",
U1630="Fiber AOF","Fiber AOF",
U1630="Projet OCM (HUAWEI)","TRAVAUX-HUAWEI",
U1630="Projet OCM (NOKIA)","TRAVAUX-NOKIA",
U1630="ACCESS-ISSUE","ACCESS-ISSUE",
U1630="Projet OCM (ZTE, NOKIA, autres projets)","TRAVAUX OCM",
U1630="No root CAuse","No root cause",
U1630="ODU HS","PDH",
U1630="IP &amp; VLAN","PDH",
U1630="Warehouse HUAWEI","SPARE-ISSUE",
U1630="SPARE-HS","SPARE-ISSUE",
U1630="Power Telco","BSS",U1630="no impacts","no impacts"
),"")</f>
        <v>No root cause</v>
      </c>
      <c r="T1630" s="41" t="str" cm="1">
        <f t="array" ref="T1630">IFERROR(_xlfn.IFS(
U1630="MPR ISSUE","TX ISSUE",
U1630="BSS Hardware Issue","RAN ISSUE",
U1630="Sites strategiques, MLL, Pylone, etc.","ENVTECH",
U1630="AKTIVCO DEFAUT GE &amp; POWER Cabinet","POWER ISSUE",
U1630="AKTIVCO Coupure ENEO &amp; Baisse de tension","POWER ISSUE",
U1630="Coupure ENEO &amp; Baisse de tension","POWER ISSUE",
U1630="Defaut GE &amp; POWER Cabinet","POWER ISSUE",
U1630="Sharing","POWER ISSUE",
U1630="Sites strategiques &amp; DataCenter","POWER ISSUE",
U1630="Exclu","Exclu",
U1630="SAT","TX ISSUE",
U1630="SPARE-ISSUE","SPARE-ISSUE",
U1630="Fiber CAmtel","TX ISSUE",
U1630="Fiber AOF","TX ISSUE",
U1630="Projet OCM (HUAWEI)","TRAVAUX-HUAWEI",
U1630="Projet OCM (NOKIA)","TRAVAUX -NOKIA",
U1630="ACCESS-ISSUE","ACCESS-ISSUE",
U1630="Projet OCM (ZTE, NOKIA, autres projets)","TRAVAUX OCM",
U1630="No root CAuse","No root cause",
U1630="ODU HS","TX ISSUE",
U1630="IP &amp; VLAN","TX ISSUE",
U1630="Warehouse HUAWEI","SPARE-ISSUE",
U1630="SPARE-HS","SPARE-ISSUE",
U1630="Power Telco","RAN ISSUE",U1630="no impacts","no impacts"
),"")</f>
        <v>No root cause</v>
      </c>
      <c r="U1630" s="68" t="s">
        <v>5691</v>
      </c>
      <c r="V1630" s="41" t="str" cm="1">
        <f t="array" ref="V1630">IFERROR(_xlfn.IFS(
U1630="MPR ISSUE","ACTIVE",
U1630="BSS Hardware Issue","ACTIVE",
U1630="Sites strategiques, MLL, Pylone, etc.","PASSIVE",
U1630="AKTIVCO DEFAUT GE &amp; POWER Cabinet","PASSIVE",
U1630="AKTIVCO Coupure ENEO &amp; Baisse de tension","PASSIVE",
U1630="Coupure ENEO &amp; Baisse de tension","PASSIVE",
U1630="Defaut GE &amp; POWER Cabinet","PASSIVE",
U1630="Sharing","PASSIVE",
U1630="Sites strategiques &amp; DataCenter","PASSIVE",
U1630="Exclu","Exclu",
U1630="SAT","ACTIVE",
U1630="SPARE-ISSUE","SPARE-ISSUE",
U1630="Fiber CAmtel","ACTIVE",
U1630="Fiber AOF","ACTIVE",
U1630="Projet OCM (HUAWEI)","PLANNED WORKS",
U1630="Projet OCM (NOKIA)","PLANNED WORKS",
U1630="ACCESS-ISSUE","ACCESS-ISSUE",
U1630="Projet OCM (ZTE, NOKIA, autres projets)","PLANNED WORKS",
U1630="No root CAuse","No root cause",
U1630="ODU HS","ACTIVE",
U1630="IP &amp; VLAN","ACTIVE",
U1630="Warehouse HUAWEI","SPARE-ISSUE",
U1630="SPARE-HS","SPARE-ISSUE",
U1630="Power Telco","ACTIVE", U1630="no impacts","no impacts"
),"")</f>
        <v>No root cause</v>
      </c>
      <c r="W1630" s="113"/>
      <c r="X1630" s="113"/>
      <c r="Y1630" s="113"/>
      <c r="Z1630" s="113"/>
      <c r="AA1630" s="113"/>
      <c r="AB1630" s="17" t="s">
        <v>5465</v>
      </c>
      <c r="AC1630" s="17" t="str">
        <f>_xlfn.XLOOKUP(B1630,'INCIDENT-04-27-2026'!E:E,'INCIDENT-04-27-2026'!F:F,"")</f>
        <v/>
      </c>
      <c r="AD1630" s="9"/>
      <c r="AE1630" s="7" t="s">
        <v>5465</v>
      </c>
      <c r="AF1630" s="6" t="str">
        <f>_xlfn.XLOOKUP(B1630,'[13]Input_27-04'!$B:$B,'[13]Input_27-04'!$M:$M,"")</f>
        <v/>
      </c>
      <c r="AG1630" s="7"/>
      <c r="AH1630" s="3"/>
      <c r="AI1630" s="18" t="str">
        <f>_xlfn.XLOOKUP(B1630,'[3]Cells Huawei 27042026 10h'!$B:$B,'[3]Cells Huawei 27042026 10h'!$T:$T,"")</f>
        <v/>
      </c>
      <c r="AJ1630" s="18" t="str">
        <f>_xlfn.XLOOKUP(B1630,'[3]Cells Huawei 27042026 15h'!$B:$B,'[3]Cells Huawei 27042026 15h'!$T:$T,"")</f>
        <v/>
      </c>
      <c r="AK1630" s="18" t="str">
        <f>_xlfn.XLOOKUP(B1630,'[4]cells down 27042026 11h28'!$B:$B,'[4]cells down 27042026 11h28'!$R:$R,"")</f>
        <v/>
      </c>
      <c r="AL1630" s="18" t="str">
        <f>_xlfn.XLOOKUP(B1630,'[4]cells down 27042026 18h01'!$B:$B,'[4]cells down 27042026 18h01'!$R:$R,"")</f>
        <v/>
      </c>
      <c r="AM1630" s="18" t="str">
        <f>_xlfn.XLOOKUP(B1630,'[5]cell downs 27042026 11h'!$B:$B,'[5]cell downs 27042026 11h'!$R:$R,"")</f>
        <v/>
      </c>
      <c r="AN1630" s="18" t="str">
        <f>_xlfn.XLOOKUP(B1630,'[5]cell downs 27042026 17h40'!$B:$B,'[5]cell downs 27042026 17h40'!$R:$R,"")</f>
        <v/>
      </c>
      <c r="AO1630" s="18" t="str">
        <f>_xlfn.XLOOKUP(B1630,'[6]ALL SITES DOWN'!$D:$D,'[6]ALL SITES DOWN'!$J:$J,"")</f>
        <v/>
      </c>
      <c r="AP1630" s="18" t="str">
        <f>_xlfn.XLOOKUP(B1630,'[7]ALL SITES DOWN'!$D:$D,'[7]ALL SITES DOWN'!$J:$J,"")</f>
        <v/>
      </c>
      <c r="AQ1630" s="9" t="str">
        <f>_xlfn.XLOOKUP(B1630,[8]sheet1!$AC:$AC,[8]sheet1!$AF:$AF,"")</f>
        <v/>
      </c>
      <c r="AR1630" s="14"/>
      <c r="AS1630" s="14" t="s">
        <v>5465</v>
      </c>
      <c r="AT1630" s="14" t="str">
        <f>_xlfn.XLOOKUP(B1630,'[9]cell downs 18042026 17h'!$B:$B,'[9]cell downs 18042026 17h'!$B:$B,"")</f>
        <v/>
      </c>
      <c r="AU1630" s="14" t="str">
        <f>_xlfn.XLOOKUP(B1630,'[10]Cells Huawei 19042026 15h'!$B:$B,'[10]Cells Huawei 19042026 15h'!$B:$B,"")</f>
        <v/>
      </c>
      <c r="AV1630" s="9" t="str">
        <f>_xlfn.XLOOKUP(B1630,'[11]cells down 19042026 9H40'!$B:$B,'[11]cells down 19042026 9H40'!$B:$B,"")</f>
        <v/>
      </c>
    </row>
    <row r="1631" spans="1:48" hidden="1" x14ac:dyDescent="0.3">
      <c r="A1631" s="1" t="s">
        <v>3990</v>
      </c>
      <c r="B1631" s="8" t="s">
        <v>3991</v>
      </c>
      <c r="C1631" s="3" t="str">
        <f>_xlfn.XLOOKUP(B1631,'[1]daily break down'!$D:$D,'[1]daily break down'!$E:$E,"")</f>
        <v>CENTRE</v>
      </c>
      <c r="D1631" s="1" t="s">
        <v>11</v>
      </c>
      <c r="E1631" s="1" t="s">
        <v>66</v>
      </c>
      <c r="F1631" s="3" t="s">
        <v>226</v>
      </c>
      <c r="G1631" s="1" t="s">
        <v>3990</v>
      </c>
      <c r="H1631" s="29" t="str">
        <f>_xlfn.XLOOKUP(B1631,[2]CALCULATION!$B:$B,[2]CALCULATION!$H:$H,"")</f>
        <v>ZTE</v>
      </c>
      <c r="I1631" s="26">
        <v>0</v>
      </c>
      <c r="J1631" s="26">
        <v>0</v>
      </c>
      <c r="K1631" s="26">
        <v>0</v>
      </c>
      <c r="L1631" s="26">
        <v>0</v>
      </c>
      <c r="M1631" s="26">
        <v>0</v>
      </c>
      <c r="N1631" s="26">
        <v>0</v>
      </c>
      <c r="O1631" s="26">
        <v>0</v>
      </c>
      <c r="P1631" s="114" t="s">
        <v>6364</v>
      </c>
      <c r="Q1631" s="42" t="s">
        <v>5537</v>
      </c>
      <c r="R1631" s="42"/>
      <c r="S1631" s="41" t="str" cm="1">
        <f t="array" ref="S1631">IFERROR(_xlfn.IFS(
U1631="MPR ISSUE","PDH",
U1631="BSS Hardware Issue","BSS",
U1631="Sites strategiques, MLL, Pylone, etc.","ENVTECH",
U1631="AKTIVCO DEFAUT GE &amp; POWER Cabinet","AKTIVCO",
U1631="AKTIVCO Coupure ENEO &amp; Baisse de tension","AKTIVCO GRID ONLY",
U1631="Coupure ENEO &amp; Baisse de tension","IHS GRID ONLY",
U1631="Defaut GE &amp; POWER Cabinet","IHS",
U1631="Sharing","Partners",
U1631="Sites strategiques &amp; DataCenter","SST &amp; DC",
U1631="Exclu","Exclu",
U1631="SAT","SAT",
U1631="SPARE-ISSUE","SPARE-ISSUE",
U1631="Fiber CAmtel","TRANS_FO_CAMTEL",
U1631="Fiber AOF","Fiber AOF",
U1631="Projet OCM (HUAWEI)","TRAVAUX-HUAWEI",
U1631="Projet OCM (NOKIA)","TRAVAUX-NOKIA",
U1631="ACCESS-ISSUE","ACCESS-ISSUE",
U1631="Projet OCM (ZTE, NOKIA, autres projets)","TRAVAUX OCM",
U1631="No root CAuse","No root cause",
U1631="ODU HS","PDH",
U1631="IP &amp; VLAN","PDH",
U1631="Warehouse HUAWEI","SPARE-ISSUE",
U1631="SPARE-HS","SPARE-ISSUE",
U1631="Power Telco","BSS",U1631="no impacts","no impacts"
),"")</f>
        <v>Exclu</v>
      </c>
      <c r="T1631" s="41" t="str" cm="1">
        <f t="array" ref="T1631">IFERROR(_xlfn.IFS(
U1631="MPR ISSUE","TX ISSUE",
U1631="BSS Hardware Issue","RAN ISSUE",
U1631="Sites strategiques, MLL, Pylone, etc.","ENVTECH",
U1631="AKTIVCO DEFAUT GE &amp; POWER Cabinet","POWER ISSUE",
U1631="AKTIVCO Coupure ENEO &amp; Baisse de tension","POWER ISSUE",
U1631="Coupure ENEO &amp; Baisse de tension","POWER ISSUE",
U1631="Defaut GE &amp; POWER Cabinet","POWER ISSUE",
U1631="Sharing","POWER ISSUE",
U1631="Sites strategiques &amp; DataCenter","POWER ISSUE",
U1631="Exclu","Exclu",
U1631="SAT","TX ISSUE",
U1631="SPARE-ISSUE","SPARE-ISSUE",
U1631="Fiber CAmtel","TX ISSUE",
U1631="Fiber AOF","TX ISSUE",
U1631="Projet OCM (HUAWEI)","TRAVAUX-HUAWEI",
U1631="Projet OCM (NOKIA)","TRAVAUX -NOKIA",
U1631="ACCESS-ISSUE","ACCESS-ISSUE",
U1631="Projet OCM (ZTE, NOKIA, autres projets)","TRAVAUX OCM",
U1631="No root CAuse","No root cause",
U1631="ODU HS","TX ISSUE",
U1631="IP &amp; VLAN","TX ISSUE",
U1631="Warehouse HUAWEI","SPARE-ISSUE",
U1631="SPARE-HS","SPARE-ISSUE",
U1631="Power Telco","RAN ISSUE",U1631="no impacts","no impacts"
),"")</f>
        <v>Exclu</v>
      </c>
      <c r="U1631" s="68" t="s">
        <v>5537</v>
      </c>
      <c r="V1631" s="41" t="str" cm="1">
        <f t="array" ref="V1631">IFERROR(_xlfn.IFS(
U1631="MPR ISSUE","ACTIVE",
U1631="BSS Hardware Issue","ACTIVE",
U1631="Sites strategiques, MLL, Pylone, etc.","PASSIVE",
U1631="AKTIVCO DEFAUT GE &amp; POWER Cabinet","PASSIVE",
U1631="AKTIVCO Coupure ENEO &amp; Baisse de tension","PASSIVE",
U1631="Coupure ENEO &amp; Baisse de tension","PASSIVE",
U1631="Defaut GE &amp; POWER Cabinet","PASSIVE",
U1631="Sharing","PASSIVE",
U1631="Sites strategiques &amp; DataCenter","PASSIVE",
U1631="Exclu","Exclu",
U1631="SAT","ACTIVE",
U1631="SPARE-ISSUE","SPARE-ISSUE",
U1631="Fiber CAmtel","ACTIVE",
U1631="Fiber AOF","ACTIVE",
U1631="Projet OCM (HUAWEI)","PLANNED WORKS",
U1631="Projet OCM (NOKIA)","PLANNED WORKS",
U1631="ACCESS-ISSUE","ACCESS-ISSUE",
U1631="Projet OCM (ZTE, NOKIA, autres projets)","PLANNED WORKS",
U1631="No root CAuse","No root cause",
U1631="ODU HS","ACTIVE",
U1631="IP &amp; VLAN","ACTIVE",
U1631="Warehouse HUAWEI","SPARE-ISSUE",
U1631="SPARE-HS","SPARE-ISSUE",
U1631="Power Telco","ACTIVE", U1631="no impacts","no impacts"
),"")</f>
        <v>Exclu</v>
      </c>
      <c r="W1631" s="113"/>
      <c r="X1631" s="113"/>
      <c r="Y1631" s="113"/>
      <c r="Z1631" s="113"/>
      <c r="AA1631" s="113"/>
      <c r="AB1631" s="17" t="s">
        <v>5465</v>
      </c>
      <c r="AC1631" s="17" t="str">
        <f>_xlfn.XLOOKUP(B1631,'INCIDENT-04-27-2026'!E:E,'INCIDENT-04-27-2026'!F:F,"")</f>
        <v/>
      </c>
      <c r="AD1631" s="9"/>
      <c r="AE1631" s="7" t="s">
        <v>5465</v>
      </c>
      <c r="AF1631" s="6" t="str">
        <f>_xlfn.XLOOKUP(B1631,'[13]Input_27-04'!$B:$B,'[13]Input_27-04'!$M:$M,"")</f>
        <v/>
      </c>
      <c r="AG1631" s="7"/>
      <c r="AH1631" s="3"/>
      <c r="AI1631" s="18" t="str">
        <f>_xlfn.XLOOKUP(B1631,'[3]Cells Huawei 27042026 10h'!$B:$B,'[3]Cells Huawei 27042026 10h'!$T:$T,"")</f>
        <v/>
      </c>
      <c r="AJ1631" s="18" t="str">
        <f>_xlfn.XLOOKUP(B1631,'[3]Cells Huawei 27042026 15h'!$B:$B,'[3]Cells Huawei 27042026 15h'!$T:$T,"")</f>
        <v/>
      </c>
      <c r="AK1631" s="18" t="str">
        <f>_xlfn.XLOOKUP(B1631,'[4]cells down 27042026 11h28'!$B:$B,'[4]cells down 27042026 11h28'!$R:$R,"")</f>
        <v/>
      </c>
      <c r="AL1631" s="18" t="str">
        <f>_xlfn.XLOOKUP(B1631,'[4]cells down 27042026 18h01'!$B:$B,'[4]cells down 27042026 18h01'!$R:$R,"")</f>
        <v/>
      </c>
      <c r="AM1631" s="18" t="str">
        <f>_xlfn.XLOOKUP(B1631,'[5]cell downs 27042026 11h'!$B:$B,'[5]cell downs 27042026 11h'!$R:$R,"")</f>
        <v/>
      </c>
      <c r="AN1631" s="18" t="str">
        <f>_xlfn.XLOOKUP(B1631,'[5]cell downs 27042026 17h40'!$B:$B,'[5]cell downs 27042026 17h40'!$R:$R,"")</f>
        <v/>
      </c>
      <c r="AO1631" s="18" t="str">
        <f>_xlfn.XLOOKUP(B1631,'[6]ALL SITES DOWN'!$D:$D,'[6]ALL SITES DOWN'!$J:$J,"")</f>
        <v/>
      </c>
      <c r="AP1631" s="18" t="str">
        <f>_xlfn.XLOOKUP(B1631,'[7]ALL SITES DOWN'!$D:$D,'[7]ALL SITES DOWN'!$J:$J,"")</f>
        <v/>
      </c>
      <c r="AQ1631" s="9" t="str">
        <f>_xlfn.XLOOKUP(B1631,[8]sheet1!$AC:$AC,[8]sheet1!$AF:$AF,"")</f>
        <v/>
      </c>
      <c r="AR1631" s="14"/>
      <c r="AS1631" s="14" t="s">
        <v>5465</v>
      </c>
      <c r="AT1631" s="14" t="str">
        <f>_xlfn.XLOOKUP(B1631,'[9]cell downs 18042026 17h'!$B:$B,'[9]cell downs 18042026 17h'!$B:$B,"")</f>
        <v/>
      </c>
      <c r="AU1631" s="14" t="str">
        <f>_xlfn.XLOOKUP(B1631,'[10]Cells Huawei 19042026 15h'!$B:$B,'[10]Cells Huawei 19042026 15h'!$B:$B,"")</f>
        <v/>
      </c>
      <c r="AV1631" s="9" t="str">
        <f>_xlfn.XLOOKUP(B1631,'[11]cells down 19042026 9H40'!$B:$B,'[11]cells down 19042026 9H40'!$B:$B,"")</f>
        <v/>
      </c>
    </row>
    <row r="1632" spans="1:48" hidden="1" x14ac:dyDescent="0.3">
      <c r="A1632" s="1" t="s">
        <v>3992</v>
      </c>
      <c r="B1632" s="8" t="s">
        <v>3993</v>
      </c>
      <c r="C1632" s="3" t="str">
        <f>_xlfn.XLOOKUP(B1632,'[1]daily break down'!$D:$D,'[1]daily break down'!$E:$E,"")</f>
        <v>CENTRE</v>
      </c>
      <c r="D1632" s="1" t="s">
        <v>21</v>
      </c>
      <c r="E1632" s="1" t="s">
        <v>122</v>
      </c>
      <c r="F1632" s="3" t="s">
        <v>37</v>
      </c>
      <c r="G1632" s="1" t="s">
        <v>3994</v>
      </c>
      <c r="H1632" s="29" t="str">
        <f>_xlfn.XLOOKUP(B1632,[2]CALCULATION!$B:$B,[2]CALCULATION!$H:$H,"")</f>
        <v>ZTE</v>
      </c>
      <c r="I1632" s="26">
        <v>0</v>
      </c>
      <c r="J1632" s="26">
        <v>0</v>
      </c>
      <c r="K1632" s="26">
        <v>0</v>
      </c>
      <c r="L1632" s="26">
        <v>0</v>
      </c>
      <c r="M1632" s="26">
        <v>0</v>
      </c>
      <c r="N1632" s="26">
        <v>0</v>
      </c>
      <c r="O1632" s="26">
        <v>0</v>
      </c>
      <c r="P1632" s="114" t="s">
        <v>6364</v>
      </c>
      <c r="Q1632" s="42" t="s">
        <v>5537</v>
      </c>
      <c r="R1632" s="42"/>
      <c r="S1632" s="41" t="str" cm="1">
        <f t="array" ref="S1632">IFERROR(_xlfn.IFS(
U1632="MPR ISSUE","PDH",
U1632="BSS Hardware Issue","BSS",
U1632="Sites strategiques, MLL, Pylone, etc.","ENVTECH",
U1632="AKTIVCO DEFAUT GE &amp; POWER Cabinet","AKTIVCO",
U1632="AKTIVCO Coupure ENEO &amp; Baisse de tension","AKTIVCO GRID ONLY",
U1632="Coupure ENEO &amp; Baisse de tension","IHS GRID ONLY",
U1632="Defaut GE &amp; POWER Cabinet","IHS",
U1632="Sharing","Partners",
U1632="Sites strategiques &amp; DataCenter","SST &amp; DC",
U1632="Exclu","Exclu",
U1632="SAT","SAT",
U1632="SPARE-ISSUE","SPARE-ISSUE",
U1632="Fiber CAmtel","TRANS_FO_CAMTEL",
U1632="Fiber AOF","Fiber AOF",
U1632="Projet OCM (HUAWEI)","TRAVAUX-HUAWEI",
U1632="Projet OCM (NOKIA)","TRAVAUX-NOKIA",
U1632="ACCESS-ISSUE","ACCESS-ISSUE",
U1632="Projet OCM (ZTE, NOKIA, autres projets)","TRAVAUX OCM",
U1632="No root CAuse","No root cause",
U1632="ODU HS","PDH",
U1632="IP &amp; VLAN","PDH",
U1632="Warehouse HUAWEI","SPARE-ISSUE",
U1632="SPARE-HS","SPARE-ISSUE",
U1632="Power Telco","BSS",U1632="no impacts","no impacts"
),"")</f>
        <v>Exclu</v>
      </c>
      <c r="T1632" s="41" t="str" cm="1">
        <f t="array" ref="T1632">IFERROR(_xlfn.IFS(
U1632="MPR ISSUE","TX ISSUE",
U1632="BSS Hardware Issue","RAN ISSUE",
U1632="Sites strategiques, MLL, Pylone, etc.","ENVTECH",
U1632="AKTIVCO DEFAUT GE &amp; POWER Cabinet","POWER ISSUE",
U1632="AKTIVCO Coupure ENEO &amp; Baisse de tension","POWER ISSUE",
U1632="Coupure ENEO &amp; Baisse de tension","POWER ISSUE",
U1632="Defaut GE &amp; POWER Cabinet","POWER ISSUE",
U1632="Sharing","POWER ISSUE",
U1632="Sites strategiques &amp; DataCenter","POWER ISSUE",
U1632="Exclu","Exclu",
U1632="SAT","TX ISSUE",
U1632="SPARE-ISSUE","SPARE-ISSUE",
U1632="Fiber CAmtel","TX ISSUE",
U1632="Fiber AOF","TX ISSUE",
U1632="Projet OCM (HUAWEI)","TRAVAUX-HUAWEI",
U1632="Projet OCM (NOKIA)","TRAVAUX -NOKIA",
U1632="ACCESS-ISSUE","ACCESS-ISSUE",
U1632="Projet OCM (ZTE, NOKIA, autres projets)","TRAVAUX OCM",
U1632="No root CAuse","No root cause",
U1632="ODU HS","TX ISSUE",
U1632="IP &amp; VLAN","TX ISSUE",
U1632="Warehouse HUAWEI","SPARE-ISSUE",
U1632="SPARE-HS","SPARE-ISSUE",
U1632="Power Telco","RAN ISSUE",U1632="no impacts","no impacts"
),"")</f>
        <v>Exclu</v>
      </c>
      <c r="U1632" s="68" t="s">
        <v>5537</v>
      </c>
      <c r="V1632" s="41" t="str" cm="1">
        <f t="array" ref="V1632">IFERROR(_xlfn.IFS(
U1632="MPR ISSUE","ACTIVE",
U1632="BSS Hardware Issue","ACTIVE",
U1632="Sites strategiques, MLL, Pylone, etc.","PASSIVE",
U1632="AKTIVCO DEFAUT GE &amp; POWER Cabinet","PASSIVE",
U1632="AKTIVCO Coupure ENEO &amp; Baisse de tension","PASSIVE",
U1632="Coupure ENEO &amp; Baisse de tension","PASSIVE",
U1632="Defaut GE &amp; POWER Cabinet","PASSIVE",
U1632="Sharing","PASSIVE",
U1632="Sites strategiques &amp; DataCenter","PASSIVE",
U1632="Exclu","Exclu",
U1632="SAT","ACTIVE",
U1632="SPARE-ISSUE","SPARE-ISSUE",
U1632="Fiber CAmtel","ACTIVE",
U1632="Fiber AOF","ACTIVE",
U1632="Projet OCM (HUAWEI)","PLANNED WORKS",
U1632="Projet OCM (NOKIA)","PLANNED WORKS",
U1632="ACCESS-ISSUE","ACCESS-ISSUE",
U1632="Projet OCM (ZTE, NOKIA, autres projets)","PLANNED WORKS",
U1632="No root CAuse","No root cause",
U1632="ODU HS","ACTIVE",
U1632="IP &amp; VLAN","ACTIVE",
U1632="Warehouse HUAWEI","SPARE-ISSUE",
U1632="SPARE-HS","SPARE-ISSUE",
U1632="Power Telco","ACTIVE", U1632="no impacts","no impacts"
),"")</f>
        <v>Exclu</v>
      </c>
      <c r="W1632" s="113"/>
      <c r="X1632" s="113"/>
      <c r="Y1632" s="113"/>
      <c r="Z1632" s="113"/>
      <c r="AA1632" s="113"/>
      <c r="AB1632" s="17" t="s">
        <v>5940</v>
      </c>
      <c r="AC1632" s="17" t="str">
        <f>_xlfn.XLOOKUP(B1632,'INCIDENT-04-27-2026'!E:E,'INCIDENT-04-27-2026'!F:F,"")</f>
        <v>(04/27/2026 incident ) :impacted by CTR_139_Z_Nji-Camtel(CTR-139), probleme d'energie || Action : RCA CAMUSAT attentdu</v>
      </c>
      <c r="AD1632" s="9"/>
      <c r="AE1632" s="7" t="s">
        <v>5465</v>
      </c>
      <c r="AF1632" s="6" t="str">
        <f>_xlfn.XLOOKUP(B1632,'[13]Input_27-04'!$B:$B,'[13]Input_27-04'!$M:$M,"")</f>
        <v/>
      </c>
      <c r="AG1632" s="7"/>
      <c r="AH1632" s="3"/>
      <c r="AI1632" s="18" t="str">
        <f>_xlfn.XLOOKUP(B1632,'[3]Cells Huawei 27042026 10h'!$B:$B,'[3]Cells Huawei 27042026 10h'!$T:$T,"")</f>
        <v/>
      </c>
      <c r="AJ1632" s="18" t="str">
        <f>_xlfn.XLOOKUP(B1632,'[3]Cells Huawei 27042026 15h'!$B:$B,'[3]Cells Huawei 27042026 15h'!$T:$T,"")</f>
        <v/>
      </c>
      <c r="AK1632" s="18" t="str">
        <f>_xlfn.XLOOKUP(B1632,'[4]cells down 27042026 11h28'!$B:$B,'[4]cells down 27042026 11h28'!$R:$R,"")</f>
        <v/>
      </c>
      <c r="AL1632" s="18" t="str">
        <f>_xlfn.XLOOKUP(B1632,'[4]cells down 27042026 18h01'!$B:$B,'[4]cells down 27042026 18h01'!$R:$R,"")</f>
        <v/>
      </c>
      <c r="AM1632" s="18" t="str">
        <f>_xlfn.XLOOKUP(B1632,'[5]cell downs 27042026 11h'!$B:$B,'[5]cell downs 27042026 11h'!$R:$R,"")</f>
        <v/>
      </c>
      <c r="AN1632" s="18" t="str">
        <f>_xlfn.XLOOKUP(B1632,'[5]cell downs 27042026 17h40'!$B:$B,'[5]cell downs 27042026 17h40'!$R:$R,"")</f>
        <v/>
      </c>
      <c r="AO1632" s="18" t="str">
        <f>_xlfn.XLOOKUP(B1632,'[6]ALL SITES DOWN'!$D:$D,'[6]ALL SITES DOWN'!$J:$J,"")</f>
        <v>(04/27/2026 ocm ran 17h):-power status check ongoing</v>
      </c>
      <c r="AP1632" s="18" t="str">
        <f>_xlfn.XLOOKUP(B1632,'[7]ALL SITES DOWN'!$D:$D,'[7]ALL SITES DOWN'!$J:$J,"")</f>
        <v/>
      </c>
      <c r="AQ1632" s="9" t="str">
        <f>_xlfn.XLOOKUP(B1632,[8]sheet1!$AC:$AC,[8]sheet1!$AF:$AF,"")</f>
        <v/>
      </c>
      <c r="AR1632" s="14"/>
      <c r="AS1632" s="14" t="s">
        <v>5465</v>
      </c>
      <c r="AT1632" s="14" t="str">
        <f>_xlfn.XLOOKUP(B1632,'[9]cell downs 18042026 17h'!$B:$B,'[9]cell downs 18042026 17h'!$B:$B,"")</f>
        <v/>
      </c>
      <c r="AU1632" s="14" t="str">
        <f>_xlfn.XLOOKUP(B1632,'[10]Cells Huawei 19042026 15h'!$B:$B,'[10]Cells Huawei 19042026 15h'!$B:$B,"")</f>
        <v/>
      </c>
      <c r="AV1632" s="9" t="str">
        <f>_xlfn.XLOOKUP(B1632,'[11]cells down 19042026 9H40'!$B:$B,'[11]cells down 19042026 9H40'!$B:$B,"")</f>
        <v/>
      </c>
    </row>
    <row r="1633" spans="1:48" hidden="1" x14ac:dyDescent="0.3">
      <c r="A1633" s="1" t="s">
        <v>3995</v>
      </c>
      <c r="B1633" s="8" t="s">
        <v>3996</v>
      </c>
      <c r="C1633" s="3" t="str">
        <f>_xlfn.XLOOKUP(B1633,'[1]daily break down'!$D:$D,'[1]daily break down'!$E:$E,"")</f>
        <v>CENTRE</v>
      </c>
      <c r="D1633" s="1" t="s">
        <v>11</v>
      </c>
      <c r="E1633" s="1" t="s">
        <v>705</v>
      </c>
      <c r="F1633" s="3" t="s">
        <v>226</v>
      </c>
      <c r="G1633" s="1" t="s">
        <v>3997</v>
      </c>
      <c r="H1633" s="29" t="str">
        <f>_xlfn.XLOOKUP(B1633,[2]CALCULATION!$B:$B,[2]CALCULATION!$H:$H,"")</f>
        <v>ZTE</v>
      </c>
      <c r="I1633" s="26">
        <v>0</v>
      </c>
      <c r="J1633" s="26">
        <v>0</v>
      </c>
      <c r="K1633" s="26">
        <v>0</v>
      </c>
      <c r="L1633" s="26">
        <v>0</v>
      </c>
      <c r="M1633" s="26">
        <v>0</v>
      </c>
      <c r="N1633" s="26">
        <v>0</v>
      </c>
      <c r="O1633" s="26">
        <v>0</v>
      </c>
      <c r="P1633" s="114" t="s">
        <v>6364</v>
      </c>
      <c r="Q1633" s="42" t="s">
        <v>5537</v>
      </c>
      <c r="R1633" s="42"/>
      <c r="S1633" s="41" t="str" cm="1">
        <f t="array" ref="S1633">IFERROR(_xlfn.IFS(
U1633="MPR ISSUE","PDH",
U1633="BSS Hardware Issue","BSS",
U1633="Sites strategiques, MLL, Pylone, etc.","ENVTECH",
U1633="AKTIVCO DEFAUT GE &amp; POWER Cabinet","AKTIVCO",
U1633="AKTIVCO Coupure ENEO &amp; Baisse de tension","AKTIVCO GRID ONLY",
U1633="Coupure ENEO &amp; Baisse de tension","IHS GRID ONLY",
U1633="Defaut GE &amp; POWER Cabinet","IHS",
U1633="Sharing","Partners",
U1633="Sites strategiques &amp; DataCenter","SST &amp; DC",
U1633="Exclu","Exclu",
U1633="SAT","SAT",
U1633="SPARE-ISSUE","SPARE-ISSUE",
U1633="Fiber CAmtel","TRANS_FO_CAMTEL",
U1633="Fiber AOF","Fiber AOF",
U1633="Projet OCM (HUAWEI)","TRAVAUX-HUAWEI",
U1633="Projet OCM (NOKIA)","TRAVAUX-NOKIA",
U1633="ACCESS-ISSUE","ACCESS-ISSUE",
U1633="Projet OCM (ZTE, NOKIA, autres projets)","TRAVAUX OCM",
U1633="No root CAuse","No root cause",
U1633="ODU HS","PDH",
U1633="IP &amp; VLAN","PDH",
U1633="Warehouse HUAWEI","SPARE-ISSUE",
U1633="SPARE-HS","SPARE-ISSUE",
U1633="Power Telco","BSS",U1633="no impacts","no impacts"
),"")</f>
        <v>Exclu</v>
      </c>
      <c r="T1633" s="41" t="str" cm="1">
        <f t="array" ref="T1633">IFERROR(_xlfn.IFS(
U1633="MPR ISSUE","TX ISSUE",
U1633="BSS Hardware Issue","RAN ISSUE",
U1633="Sites strategiques, MLL, Pylone, etc.","ENVTECH",
U1633="AKTIVCO DEFAUT GE &amp; POWER Cabinet","POWER ISSUE",
U1633="AKTIVCO Coupure ENEO &amp; Baisse de tension","POWER ISSUE",
U1633="Coupure ENEO &amp; Baisse de tension","POWER ISSUE",
U1633="Defaut GE &amp; POWER Cabinet","POWER ISSUE",
U1633="Sharing","POWER ISSUE",
U1633="Sites strategiques &amp; DataCenter","POWER ISSUE",
U1633="Exclu","Exclu",
U1633="SAT","TX ISSUE",
U1633="SPARE-ISSUE","SPARE-ISSUE",
U1633="Fiber CAmtel","TX ISSUE",
U1633="Fiber AOF","TX ISSUE",
U1633="Projet OCM (HUAWEI)","TRAVAUX-HUAWEI",
U1633="Projet OCM (NOKIA)","TRAVAUX -NOKIA",
U1633="ACCESS-ISSUE","ACCESS-ISSUE",
U1633="Projet OCM (ZTE, NOKIA, autres projets)","TRAVAUX OCM",
U1633="No root CAuse","No root cause",
U1633="ODU HS","TX ISSUE",
U1633="IP &amp; VLAN","TX ISSUE",
U1633="Warehouse HUAWEI","SPARE-ISSUE",
U1633="SPARE-HS","SPARE-ISSUE",
U1633="Power Telco","RAN ISSUE",U1633="no impacts","no impacts"
),"")</f>
        <v>Exclu</v>
      </c>
      <c r="U1633" s="68" t="s">
        <v>5537</v>
      </c>
      <c r="V1633" s="41" t="str" cm="1">
        <f t="array" ref="V1633">IFERROR(_xlfn.IFS(
U1633="MPR ISSUE","ACTIVE",
U1633="BSS Hardware Issue","ACTIVE",
U1633="Sites strategiques, MLL, Pylone, etc.","PASSIVE",
U1633="AKTIVCO DEFAUT GE &amp; POWER Cabinet","PASSIVE",
U1633="AKTIVCO Coupure ENEO &amp; Baisse de tension","PASSIVE",
U1633="Coupure ENEO &amp; Baisse de tension","PASSIVE",
U1633="Defaut GE &amp; POWER Cabinet","PASSIVE",
U1633="Sharing","PASSIVE",
U1633="Sites strategiques &amp; DataCenter","PASSIVE",
U1633="Exclu","Exclu",
U1633="SAT","ACTIVE",
U1633="SPARE-ISSUE","SPARE-ISSUE",
U1633="Fiber CAmtel","ACTIVE",
U1633="Fiber AOF","ACTIVE",
U1633="Projet OCM (HUAWEI)","PLANNED WORKS",
U1633="Projet OCM (NOKIA)","PLANNED WORKS",
U1633="ACCESS-ISSUE","ACCESS-ISSUE",
U1633="Projet OCM (ZTE, NOKIA, autres projets)","PLANNED WORKS",
U1633="No root CAuse","No root cause",
U1633="ODU HS","ACTIVE",
U1633="IP &amp; VLAN","ACTIVE",
U1633="Warehouse HUAWEI","SPARE-ISSUE",
U1633="SPARE-HS","SPARE-ISSUE",
U1633="Power Telco","ACTIVE", U1633="no impacts","no impacts"
),"")</f>
        <v>Exclu</v>
      </c>
      <c r="W1633" s="113"/>
      <c r="X1633" s="113"/>
      <c r="Y1633" s="113"/>
      <c r="Z1633" s="113"/>
      <c r="AA1633" s="113"/>
      <c r="AB1633" s="17" t="s">
        <v>5465</v>
      </c>
      <c r="AC1633" s="17" t="str">
        <f>_xlfn.XLOOKUP(B1633,'INCIDENT-04-27-2026'!E:E,'INCIDENT-04-27-2026'!F:F,"")</f>
        <v/>
      </c>
      <c r="AD1633" s="9"/>
      <c r="AE1633" s="7" t="s">
        <v>5465</v>
      </c>
      <c r="AF1633" s="6" t="str">
        <f>_xlfn.XLOOKUP(B1633,'[13]Input_27-04'!$B:$B,'[13]Input_27-04'!$M:$M,"")</f>
        <v/>
      </c>
      <c r="AG1633" s="7"/>
      <c r="AH1633" s="3"/>
      <c r="AI1633" s="18" t="str">
        <f>_xlfn.XLOOKUP(B1633,'[3]Cells Huawei 27042026 10h'!$B:$B,'[3]Cells Huawei 27042026 10h'!$T:$T,"")</f>
        <v/>
      </c>
      <c r="AJ1633" s="18" t="str">
        <f>_xlfn.XLOOKUP(B1633,'[3]Cells Huawei 27042026 15h'!$B:$B,'[3]Cells Huawei 27042026 15h'!$T:$T,"")</f>
        <v/>
      </c>
      <c r="AK1633" s="18" t="str">
        <f>_xlfn.XLOOKUP(B1633,'[4]cells down 27042026 11h28'!$B:$B,'[4]cells down 27042026 11h28'!$R:$R,"")</f>
        <v/>
      </c>
      <c r="AL1633" s="18" t="str">
        <f>_xlfn.XLOOKUP(B1633,'[4]cells down 27042026 18h01'!$B:$B,'[4]cells down 27042026 18h01'!$R:$R,"")</f>
        <v/>
      </c>
      <c r="AM1633" s="18" t="str">
        <f>_xlfn.XLOOKUP(B1633,'[5]cell downs 27042026 11h'!$B:$B,'[5]cell downs 27042026 11h'!$R:$R,"")</f>
        <v/>
      </c>
      <c r="AN1633" s="18" t="str">
        <f>_xlfn.XLOOKUP(B1633,'[5]cell downs 27042026 17h40'!$B:$B,'[5]cell downs 27042026 17h40'!$R:$R,"")</f>
        <v/>
      </c>
      <c r="AO1633" s="18" t="str">
        <f>_xlfn.XLOOKUP(B1633,'[6]ALL SITES DOWN'!$D:$D,'[6]ALL SITES DOWN'!$J:$J,"")</f>
        <v/>
      </c>
      <c r="AP1633" s="18" t="str">
        <f>_xlfn.XLOOKUP(B1633,'[7]ALL SITES DOWN'!$D:$D,'[7]ALL SITES DOWN'!$J:$J,"")</f>
        <v/>
      </c>
      <c r="AQ1633" s="9" t="str">
        <f>_xlfn.XLOOKUP(B1633,[8]sheet1!$AC:$AC,[8]sheet1!$AF:$AF,"")</f>
        <v/>
      </c>
      <c r="AR1633" s="14"/>
      <c r="AS1633" s="14" t="s">
        <v>5465</v>
      </c>
      <c r="AT1633" s="14" t="str">
        <f>_xlfn.XLOOKUP(B1633,'[9]cell downs 18042026 17h'!$B:$B,'[9]cell downs 18042026 17h'!$B:$B,"")</f>
        <v/>
      </c>
      <c r="AU1633" s="14" t="str">
        <f>_xlfn.XLOOKUP(B1633,'[10]Cells Huawei 19042026 15h'!$B:$B,'[10]Cells Huawei 19042026 15h'!$B:$B,"")</f>
        <v/>
      </c>
      <c r="AV1633" s="9" t="str">
        <f>_xlfn.XLOOKUP(B1633,'[11]cells down 19042026 9H40'!$B:$B,'[11]cells down 19042026 9H40'!$B:$B,"")</f>
        <v/>
      </c>
    </row>
    <row r="1634" spans="1:48" hidden="1" x14ac:dyDescent="0.3">
      <c r="A1634" s="1" t="s">
        <v>3998</v>
      </c>
      <c r="B1634" s="8" t="s">
        <v>3999</v>
      </c>
      <c r="C1634" s="3" t="str">
        <f>_xlfn.XLOOKUP(B1634,'[1]daily break down'!$D:$D,'[1]daily break down'!$E:$E,"")</f>
        <v>CENTRE</v>
      </c>
      <c r="D1634" s="1" t="s">
        <v>11</v>
      </c>
      <c r="E1634" s="1" t="s">
        <v>12</v>
      </c>
      <c r="F1634" s="3" t="s">
        <v>226</v>
      </c>
      <c r="G1634" s="1" t="s">
        <v>4000</v>
      </c>
      <c r="H1634" s="29" t="str">
        <f>_xlfn.XLOOKUP(B1634,[2]CALCULATION!$B:$B,[2]CALCULATION!$H:$H,"")</f>
        <v>ZTE</v>
      </c>
      <c r="I1634" s="26">
        <v>0</v>
      </c>
      <c r="J1634" s="26">
        <v>0</v>
      </c>
      <c r="K1634" s="26">
        <v>0</v>
      </c>
      <c r="L1634" s="26">
        <v>0</v>
      </c>
      <c r="M1634" s="26">
        <v>0</v>
      </c>
      <c r="N1634" s="26">
        <v>0</v>
      </c>
      <c r="O1634" s="26">
        <v>0</v>
      </c>
      <c r="P1634" s="114" t="s">
        <v>6364</v>
      </c>
      <c r="Q1634" s="42" t="s">
        <v>5537</v>
      </c>
      <c r="R1634" s="42"/>
      <c r="S1634" s="41" t="str" cm="1">
        <f t="array" ref="S1634">IFERROR(_xlfn.IFS(
U1634="MPR ISSUE","PDH",
U1634="BSS Hardware Issue","BSS",
U1634="Sites strategiques, MLL, Pylone, etc.","ENVTECH",
U1634="AKTIVCO DEFAUT GE &amp; POWER Cabinet","AKTIVCO",
U1634="AKTIVCO Coupure ENEO &amp; Baisse de tension","AKTIVCO GRID ONLY",
U1634="Coupure ENEO &amp; Baisse de tension","IHS GRID ONLY",
U1634="Defaut GE &amp; POWER Cabinet","IHS",
U1634="Sharing","Partners",
U1634="Sites strategiques &amp; DataCenter","SST &amp; DC",
U1634="Exclu","Exclu",
U1634="SAT","SAT",
U1634="SPARE-ISSUE","SPARE-ISSUE",
U1634="Fiber CAmtel","TRANS_FO_CAMTEL",
U1634="Fiber AOF","Fiber AOF",
U1634="Projet OCM (HUAWEI)","TRAVAUX-HUAWEI",
U1634="Projet OCM (NOKIA)","TRAVAUX-NOKIA",
U1634="ACCESS-ISSUE","ACCESS-ISSUE",
U1634="Projet OCM (ZTE, NOKIA, autres projets)","TRAVAUX OCM",
U1634="No root CAuse","No root cause",
U1634="ODU HS","PDH",
U1634="IP &amp; VLAN","PDH",
U1634="Warehouse HUAWEI","SPARE-ISSUE",
U1634="SPARE-HS","SPARE-ISSUE",
U1634="Power Telco","BSS",U1634="no impacts","no impacts"
),"")</f>
        <v>Exclu</v>
      </c>
      <c r="T1634" s="41" t="str" cm="1">
        <f t="array" ref="T1634">IFERROR(_xlfn.IFS(
U1634="MPR ISSUE","TX ISSUE",
U1634="BSS Hardware Issue","RAN ISSUE",
U1634="Sites strategiques, MLL, Pylone, etc.","ENVTECH",
U1634="AKTIVCO DEFAUT GE &amp; POWER Cabinet","POWER ISSUE",
U1634="AKTIVCO Coupure ENEO &amp; Baisse de tension","POWER ISSUE",
U1634="Coupure ENEO &amp; Baisse de tension","POWER ISSUE",
U1634="Defaut GE &amp; POWER Cabinet","POWER ISSUE",
U1634="Sharing","POWER ISSUE",
U1634="Sites strategiques &amp; DataCenter","POWER ISSUE",
U1634="Exclu","Exclu",
U1634="SAT","TX ISSUE",
U1634="SPARE-ISSUE","SPARE-ISSUE",
U1634="Fiber CAmtel","TX ISSUE",
U1634="Fiber AOF","TX ISSUE",
U1634="Projet OCM (HUAWEI)","TRAVAUX-HUAWEI",
U1634="Projet OCM (NOKIA)","TRAVAUX -NOKIA",
U1634="ACCESS-ISSUE","ACCESS-ISSUE",
U1634="Projet OCM (ZTE, NOKIA, autres projets)","TRAVAUX OCM",
U1634="No root CAuse","No root cause",
U1634="ODU HS","TX ISSUE",
U1634="IP &amp; VLAN","TX ISSUE",
U1634="Warehouse HUAWEI","SPARE-ISSUE",
U1634="SPARE-HS","SPARE-ISSUE",
U1634="Power Telco","RAN ISSUE",U1634="no impacts","no impacts"
),"")</f>
        <v>Exclu</v>
      </c>
      <c r="U1634" s="68" t="s">
        <v>5537</v>
      </c>
      <c r="V1634" s="41" t="str" cm="1">
        <f t="array" ref="V1634">IFERROR(_xlfn.IFS(
U1634="MPR ISSUE","ACTIVE",
U1634="BSS Hardware Issue","ACTIVE",
U1634="Sites strategiques, MLL, Pylone, etc.","PASSIVE",
U1634="AKTIVCO DEFAUT GE &amp; POWER Cabinet","PASSIVE",
U1634="AKTIVCO Coupure ENEO &amp; Baisse de tension","PASSIVE",
U1634="Coupure ENEO &amp; Baisse de tension","PASSIVE",
U1634="Defaut GE &amp; POWER Cabinet","PASSIVE",
U1634="Sharing","PASSIVE",
U1634="Sites strategiques &amp; DataCenter","PASSIVE",
U1634="Exclu","Exclu",
U1634="SAT","ACTIVE",
U1634="SPARE-ISSUE","SPARE-ISSUE",
U1634="Fiber CAmtel","ACTIVE",
U1634="Fiber AOF","ACTIVE",
U1634="Projet OCM (HUAWEI)","PLANNED WORKS",
U1634="Projet OCM (NOKIA)","PLANNED WORKS",
U1634="ACCESS-ISSUE","ACCESS-ISSUE",
U1634="Projet OCM (ZTE, NOKIA, autres projets)","PLANNED WORKS",
U1634="No root CAuse","No root cause",
U1634="ODU HS","ACTIVE",
U1634="IP &amp; VLAN","ACTIVE",
U1634="Warehouse HUAWEI","SPARE-ISSUE",
U1634="SPARE-HS","SPARE-ISSUE",
U1634="Power Telco","ACTIVE", U1634="no impacts","no impacts"
),"")</f>
        <v>Exclu</v>
      </c>
      <c r="W1634" s="113"/>
      <c r="X1634" s="113"/>
      <c r="Y1634" s="113"/>
      <c r="Z1634" s="113"/>
      <c r="AA1634" s="113"/>
      <c r="AB1634" s="17" t="s">
        <v>5465</v>
      </c>
      <c r="AC1634" s="17" t="str">
        <f>_xlfn.XLOOKUP(B1634,'INCIDENT-04-27-2026'!E:E,'INCIDENT-04-27-2026'!F:F,"")</f>
        <v/>
      </c>
      <c r="AD1634" s="9"/>
      <c r="AE1634" s="7" t="s">
        <v>5465</v>
      </c>
      <c r="AF1634" s="6" t="str">
        <f>_xlfn.XLOOKUP(B1634,'[13]Input_27-04'!$B:$B,'[13]Input_27-04'!$M:$M,"")</f>
        <v/>
      </c>
      <c r="AG1634" s="7"/>
      <c r="AH1634" s="3"/>
      <c r="AI1634" s="18" t="str">
        <f>_xlfn.XLOOKUP(B1634,'[3]Cells Huawei 27042026 10h'!$B:$B,'[3]Cells Huawei 27042026 10h'!$T:$T,"")</f>
        <v/>
      </c>
      <c r="AJ1634" s="18" t="str">
        <f>_xlfn.XLOOKUP(B1634,'[3]Cells Huawei 27042026 15h'!$B:$B,'[3]Cells Huawei 27042026 15h'!$T:$T,"")</f>
        <v/>
      </c>
      <c r="AK1634" s="18" t="str">
        <f>_xlfn.XLOOKUP(B1634,'[4]cells down 27042026 11h28'!$B:$B,'[4]cells down 27042026 11h28'!$R:$R,"")</f>
        <v/>
      </c>
      <c r="AL1634" s="18" t="str">
        <f>_xlfn.XLOOKUP(B1634,'[4]cells down 27042026 18h01'!$B:$B,'[4]cells down 27042026 18h01'!$R:$R,"")</f>
        <v/>
      </c>
      <c r="AM1634" s="18" t="str">
        <f>_xlfn.XLOOKUP(B1634,'[5]cell downs 27042026 11h'!$B:$B,'[5]cell downs 27042026 11h'!$R:$R,"")</f>
        <v/>
      </c>
      <c r="AN1634" s="18" t="str">
        <f>_xlfn.XLOOKUP(B1634,'[5]cell downs 27042026 17h40'!$B:$B,'[5]cell downs 27042026 17h40'!$R:$R,"")</f>
        <v/>
      </c>
      <c r="AO1634" s="18" t="str">
        <f>_xlfn.XLOOKUP(B1634,'[6]ALL SITES DOWN'!$D:$D,'[6]ALL SITES DOWN'!$J:$J,"")</f>
        <v/>
      </c>
      <c r="AP1634" s="18" t="str">
        <f>_xlfn.XLOOKUP(B1634,'[7]ALL SITES DOWN'!$D:$D,'[7]ALL SITES DOWN'!$J:$J,"")</f>
        <v/>
      </c>
      <c r="AQ1634" s="9" t="str">
        <f>_xlfn.XLOOKUP(B1634,[8]sheet1!$AC:$AC,[8]sheet1!$AF:$AF,"")</f>
        <v/>
      </c>
      <c r="AR1634" s="14"/>
      <c r="AS1634" s="14" t="s">
        <v>5465</v>
      </c>
      <c r="AT1634" s="14" t="str">
        <f>_xlfn.XLOOKUP(B1634,'[9]cell downs 18042026 17h'!$B:$B,'[9]cell downs 18042026 17h'!$B:$B,"")</f>
        <v/>
      </c>
      <c r="AU1634" s="14" t="str">
        <f>_xlfn.XLOOKUP(B1634,'[10]Cells Huawei 19042026 15h'!$B:$B,'[10]Cells Huawei 19042026 15h'!$B:$B,"")</f>
        <v/>
      </c>
      <c r="AV1634" s="9" t="str">
        <f>_xlfn.XLOOKUP(B1634,'[11]cells down 19042026 9H40'!$B:$B,'[11]cells down 19042026 9H40'!$B:$B,"")</f>
        <v/>
      </c>
    </row>
    <row r="1635" spans="1:48" hidden="1" x14ac:dyDescent="0.3">
      <c r="A1635" s="1" t="s">
        <v>150</v>
      </c>
      <c r="B1635" s="8" t="s">
        <v>151</v>
      </c>
      <c r="C1635" s="3" t="str">
        <f>_xlfn.XLOOKUP(B1635,'[1]daily break down'!$D:$D,'[1]daily break down'!$E:$E,"")</f>
        <v>Douala</v>
      </c>
      <c r="D1635" s="1" t="s">
        <v>21</v>
      </c>
      <c r="E1635" s="1" t="s">
        <v>30</v>
      </c>
      <c r="F1635" s="3" t="s">
        <v>31</v>
      </c>
      <c r="G1635" s="1" t="s">
        <v>32</v>
      </c>
      <c r="H1635" s="29" t="str">
        <f>_xlfn.XLOOKUP(B1635,[2]CALCULATION!$B:$B,[2]CALCULATION!$H:$H,"")</f>
        <v>ZTE</v>
      </c>
      <c r="I1635" s="26">
        <v>0</v>
      </c>
      <c r="J1635" s="26">
        <v>0</v>
      </c>
      <c r="K1635" s="26">
        <v>0</v>
      </c>
      <c r="L1635" s="26">
        <v>0</v>
      </c>
      <c r="M1635" s="26">
        <v>0</v>
      </c>
      <c r="N1635" s="26">
        <v>0</v>
      </c>
      <c r="O1635" s="26">
        <v>0</v>
      </c>
      <c r="P1635" s="114" t="s">
        <v>6364</v>
      </c>
      <c r="Q1635" s="42" t="s">
        <v>5538</v>
      </c>
      <c r="R1635" s="42"/>
      <c r="S1635" s="41" t="str" cm="1">
        <f t="array" ref="S1635">IFERROR(_xlfn.IFS(
U1635="MPR ISSUE","PDH",
U1635="BSS Hardware Issue","BSS",
U1635="Sites strategiques, MLL, Pylone, etc.","ENVTECH",
U1635="AKTIVCO DEFAUT GE &amp; POWER Cabinet","AKTIVCO",
U1635="AKTIVCO Coupure ENEO &amp; Baisse de tension","AKTIVCO GRID ONLY",
U1635="Coupure ENEO &amp; Baisse de tension","IHS GRID ONLY",
U1635="Defaut GE &amp; POWER Cabinet","IHS",
U1635="Sharing","Partners",
U1635="Sites strategiques &amp; DataCenter","SST &amp; DC",
U1635="Exclu","Exclu",
U1635="SAT","SAT",
U1635="SPARE-ISSUE","SPARE-ISSUE",
U1635="Fiber CAmtel","TRANS_FO_CAMTEL",
U1635="Fiber AOF","Fiber AOF",
U1635="Projet OCM (HUAWEI)","TRAVAUX-HUAWEI",
U1635="Projet OCM (NOKIA)","TRAVAUX-NOKIA",
U1635="ACCESS-ISSUE","ACCESS-ISSUE",
U1635="Projet OCM (ZTE, NOKIA, autres projets)","TRAVAUX OCM",
U1635="No root CAuse","No root cause",
U1635="ODU HS","PDH",
U1635="IP &amp; VLAN","PDH",
U1635="Warehouse HUAWEI","SPARE-ISSUE",
U1635="SPARE-HS","SPARE-ISSUE",
U1635="Power Telco","BSS",U1635="no impacts","no impacts"
),"")</f>
        <v>No root cause</v>
      </c>
      <c r="T1635" s="41" t="str" cm="1">
        <f t="array" ref="T1635">IFERROR(_xlfn.IFS(
U1635="MPR ISSUE","TX ISSUE",
U1635="BSS Hardware Issue","RAN ISSUE",
U1635="Sites strategiques, MLL, Pylone, etc.","ENVTECH",
U1635="AKTIVCO DEFAUT GE &amp; POWER Cabinet","POWER ISSUE",
U1635="AKTIVCO Coupure ENEO &amp; Baisse de tension","POWER ISSUE",
U1635="Coupure ENEO &amp; Baisse de tension","POWER ISSUE",
U1635="Defaut GE &amp; POWER Cabinet","POWER ISSUE",
U1635="Sharing","POWER ISSUE",
U1635="Sites strategiques &amp; DataCenter","POWER ISSUE",
U1635="Exclu","Exclu",
U1635="SAT","TX ISSUE",
U1635="SPARE-ISSUE","SPARE-ISSUE",
U1635="Fiber CAmtel","TX ISSUE",
U1635="Fiber AOF","TX ISSUE",
U1635="Projet OCM (HUAWEI)","TRAVAUX-HUAWEI",
U1635="Projet OCM (NOKIA)","TRAVAUX -NOKIA",
U1635="ACCESS-ISSUE","ACCESS-ISSUE",
U1635="Projet OCM (ZTE, NOKIA, autres projets)","TRAVAUX OCM",
U1635="No root CAuse","No root cause",
U1635="ODU HS","TX ISSUE",
U1635="IP &amp; VLAN","TX ISSUE",
U1635="Warehouse HUAWEI","SPARE-ISSUE",
U1635="SPARE-HS","SPARE-ISSUE",
U1635="Power Telco","RAN ISSUE",U1635="no impacts","no impacts"
),"")</f>
        <v>No root cause</v>
      </c>
      <c r="U1635" s="68" t="s">
        <v>5691</v>
      </c>
      <c r="V1635" s="41" t="str" cm="1">
        <f t="array" ref="V1635">IFERROR(_xlfn.IFS(
U1635="MPR ISSUE","ACTIVE",
U1635="BSS Hardware Issue","ACTIVE",
U1635="Sites strategiques, MLL, Pylone, etc.","PASSIVE",
U1635="AKTIVCO DEFAUT GE &amp; POWER Cabinet","PASSIVE",
U1635="AKTIVCO Coupure ENEO &amp; Baisse de tension","PASSIVE",
U1635="Coupure ENEO &amp; Baisse de tension","PASSIVE",
U1635="Defaut GE &amp; POWER Cabinet","PASSIVE",
U1635="Sharing","PASSIVE",
U1635="Sites strategiques &amp; DataCenter","PASSIVE",
U1635="Exclu","Exclu",
U1635="SAT","ACTIVE",
U1635="SPARE-ISSUE","SPARE-ISSUE",
U1635="Fiber CAmtel","ACTIVE",
U1635="Fiber AOF","ACTIVE",
U1635="Projet OCM (HUAWEI)","PLANNED WORKS",
U1635="Projet OCM (NOKIA)","PLANNED WORKS",
U1635="ACCESS-ISSUE","ACCESS-ISSUE",
U1635="Projet OCM (ZTE, NOKIA, autres projets)","PLANNED WORKS",
U1635="No root CAuse","No root cause",
U1635="ODU HS","ACTIVE",
U1635="IP &amp; VLAN","ACTIVE",
U1635="Warehouse HUAWEI","SPARE-ISSUE",
U1635="SPARE-HS","SPARE-ISSUE",
U1635="Power Telco","ACTIVE", U1635="no impacts","no impacts"
),"")</f>
        <v>No root cause</v>
      </c>
      <c r="W1635" s="113"/>
      <c r="X1635" s="113"/>
      <c r="Y1635" s="113"/>
      <c r="Z1635" s="113"/>
      <c r="AA1635" s="113"/>
      <c r="AB1635" s="17" t="s">
        <v>5465</v>
      </c>
      <c r="AC1635" s="17" t="str">
        <f>_xlfn.XLOOKUP(B1635,'INCIDENT-04-27-2026'!E:E,'INCIDENT-04-27-2026'!F:F,"")</f>
        <v/>
      </c>
      <c r="AD1635" s="9"/>
      <c r="AE1635" s="7" t="s">
        <v>5465</v>
      </c>
      <c r="AF1635" s="6" t="str">
        <f>_xlfn.XLOOKUP(B1635,'[13]Input_27-04'!$B:$B,'[13]Input_27-04'!$M:$M,"")</f>
        <v/>
      </c>
      <c r="AG1635" s="7"/>
      <c r="AH1635" s="3"/>
      <c r="AI1635" s="18" t="str">
        <f>_xlfn.XLOOKUP(B1635,'[3]Cells Huawei 27042026 10h'!$B:$B,'[3]Cells Huawei 27042026 10h'!$T:$T,"")</f>
        <v/>
      </c>
      <c r="AJ1635" s="18" t="str">
        <f>_xlfn.XLOOKUP(B1635,'[3]Cells Huawei 27042026 15h'!$B:$B,'[3]Cells Huawei 27042026 15h'!$T:$T,"")</f>
        <v/>
      </c>
      <c r="AK1635" s="18" t="str">
        <f>_xlfn.XLOOKUP(B1635,'[4]cells down 27042026 11h28'!$B:$B,'[4]cells down 27042026 11h28'!$R:$R,"")</f>
        <v/>
      </c>
      <c r="AL1635" s="18" t="str">
        <f>_xlfn.XLOOKUP(B1635,'[4]cells down 27042026 18h01'!$B:$B,'[4]cells down 27042026 18h01'!$R:$R,"")</f>
        <v/>
      </c>
      <c r="AM1635" s="18" t="str">
        <f>_xlfn.XLOOKUP(B1635,'[5]cell downs 27042026 11h'!$B:$B,'[5]cell downs 27042026 11h'!$R:$R,"")</f>
        <v/>
      </c>
      <c r="AN1635" s="18" t="str">
        <f>_xlfn.XLOOKUP(B1635,'[5]cell downs 27042026 17h40'!$B:$B,'[5]cell downs 27042026 17h40'!$R:$R,"")</f>
        <v/>
      </c>
      <c r="AO1635" s="18" t="str">
        <f>_xlfn.XLOOKUP(B1635,'[6]ALL SITES DOWN'!$D:$D,'[6]ALL SITES DOWN'!$J:$J,"")</f>
        <v/>
      </c>
      <c r="AP1635" s="18" t="str">
        <f>_xlfn.XLOOKUP(B1635,'[7]ALL SITES DOWN'!$D:$D,'[7]ALL SITES DOWN'!$J:$J,"")</f>
        <v/>
      </c>
      <c r="AQ1635" s="9" t="str">
        <f>_xlfn.XLOOKUP(B1635,[8]sheet1!$AC:$AC,[8]sheet1!$AF:$AF,"")</f>
        <v/>
      </c>
      <c r="AR1635" s="14"/>
      <c r="AS1635" s="14" t="s">
        <v>5465</v>
      </c>
      <c r="AT1635" s="14" t="str">
        <f>_xlfn.XLOOKUP(B1635,'[9]cell downs 18042026 17h'!$B:$B,'[9]cell downs 18042026 17h'!$B:$B,"")</f>
        <v/>
      </c>
      <c r="AU1635" s="14" t="str">
        <f>_xlfn.XLOOKUP(B1635,'[10]Cells Huawei 19042026 15h'!$B:$B,'[10]Cells Huawei 19042026 15h'!$B:$B,"")</f>
        <v/>
      </c>
      <c r="AV1635" s="9" t="str">
        <f>_xlfn.XLOOKUP(B1635,'[11]cells down 19042026 9H40'!$B:$B,'[11]cells down 19042026 9H40'!$B:$B,"")</f>
        <v/>
      </c>
    </row>
    <row r="1636" spans="1:48" hidden="1" x14ac:dyDescent="0.3">
      <c r="A1636" s="1" t="s">
        <v>2374</v>
      </c>
      <c r="B1636" s="8" t="s">
        <v>2375</v>
      </c>
      <c r="C1636" s="3" t="str">
        <f>_xlfn.XLOOKUP(B1636,'[1]daily break down'!$D:$D,'[1]daily break down'!$E:$E,"")</f>
        <v>Douala</v>
      </c>
      <c r="D1636" s="1" t="s">
        <v>11</v>
      </c>
      <c r="E1636" s="1" t="s">
        <v>12</v>
      </c>
      <c r="F1636" s="3" t="s">
        <v>31</v>
      </c>
      <c r="G1636" s="1" t="s">
        <v>32</v>
      </c>
      <c r="H1636" s="29" t="str">
        <f>_xlfn.XLOOKUP(B1636,[2]CALCULATION!$B:$B,[2]CALCULATION!$H:$H,"")</f>
        <v>ZTE</v>
      </c>
      <c r="I1636" s="26">
        <v>0</v>
      </c>
      <c r="J1636" s="26">
        <v>0</v>
      </c>
      <c r="K1636" s="26">
        <v>0</v>
      </c>
      <c r="L1636" s="26">
        <v>0</v>
      </c>
      <c r="M1636" s="26">
        <v>0</v>
      </c>
      <c r="N1636" s="26">
        <v>0</v>
      </c>
      <c r="O1636" s="26">
        <v>0</v>
      </c>
      <c r="P1636" s="114" t="s">
        <v>6364</v>
      </c>
      <c r="Q1636" s="42" t="s">
        <v>5538</v>
      </c>
      <c r="R1636" s="42"/>
      <c r="S1636" s="41" t="str" cm="1">
        <f t="array" ref="S1636">IFERROR(_xlfn.IFS(
U1636="MPR ISSUE","PDH",
U1636="BSS Hardware Issue","BSS",
U1636="Sites strategiques, MLL, Pylone, etc.","ENVTECH",
U1636="AKTIVCO DEFAUT GE &amp; POWER Cabinet","AKTIVCO",
U1636="AKTIVCO Coupure ENEO &amp; Baisse de tension","AKTIVCO GRID ONLY",
U1636="Coupure ENEO &amp; Baisse de tension","IHS GRID ONLY",
U1636="Defaut GE &amp; POWER Cabinet","IHS",
U1636="Sharing","Partners",
U1636="Sites strategiques &amp; DataCenter","SST &amp; DC",
U1636="Exclu","Exclu",
U1636="SAT","SAT",
U1636="SPARE-ISSUE","SPARE-ISSUE",
U1636="Fiber CAmtel","TRANS_FO_CAMTEL",
U1636="Fiber AOF","Fiber AOF",
U1636="Projet OCM (HUAWEI)","TRAVAUX-HUAWEI",
U1636="Projet OCM (NOKIA)","TRAVAUX-NOKIA",
U1636="ACCESS-ISSUE","ACCESS-ISSUE",
U1636="Projet OCM (ZTE, NOKIA, autres projets)","TRAVAUX OCM",
U1636="No root CAuse","No root cause",
U1636="ODU HS","PDH",
U1636="IP &amp; VLAN","PDH",
U1636="Warehouse HUAWEI","SPARE-ISSUE",
U1636="SPARE-HS","SPARE-ISSUE",
U1636="Power Telco","BSS",U1636="no impacts","no impacts"
),"")</f>
        <v>No root cause</v>
      </c>
      <c r="T1636" s="41" t="str" cm="1">
        <f t="array" ref="T1636">IFERROR(_xlfn.IFS(
U1636="MPR ISSUE","TX ISSUE",
U1636="BSS Hardware Issue","RAN ISSUE",
U1636="Sites strategiques, MLL, Pylone, etc.","ENVTECH",
U1636="AKTIVCO DEFAUT GE &amp; POWER Cabinet","POWER ISSUE",
U1636="AKTIVCO Coupure ENEO &amp; Baisse de tension","POWER ISSUE",
U1636="Coupure ENEO &amp; Baisse de tension","POWER ISSUE",
U1636="Defaut GE &amp; POWER Cabinet","POWER ISSUE",
U1636="Sharing","POWER ISSUE",
U1636="Sites strategiques &amp; DataCenter","POWER ISSUE",
U1636="Exclu","Exclu",
U1636="SAT","TX ISSUE",
U1636="SPARE-ISSUE","SPARE-ISSUE",
U1636="Fiber CAmtel","TX ISSUE",
U1636="Fiber AOF","TX ISSUE",
U1636="Projet OCM (HUAWEI)","TRAVAUX-HUAWEI",
U1636="Projet OCM (NOKIA)","TRAVAUX -NOKIA",
U1636="ACCESS-ISSUE","ACCESS-ISSUE",
U1636="Projet OCM (ZTE, NOKIA, autres projets)","TRAVAUX OCM",
U1636="No root CAuse","No root cause",
U1636="ODU HS","TX ISSUE",
U1636="IP &amp; VLAN","TX ISSUE",
U1636="Warehouse HUAWEI","SPARE-ISSUE",
U1636="SPARE-HS","SPARE-ISSUE",
U1636="Power Telco","RAN ISSUE",U1636="no impacts","no impacts"
),"")</f>
        <v>No root cause</v>
      </c>
      <c r="U1636" s="68" t="s">
        <v>5691</v>
      </c>
      <c r="V1636" s="41" t="str" cm="1">
        <f t="array" ref="V1636">IFERROR(_xlfn.IFS(
U1636="MPR ISSUE","ACTIVE",
U1636="BSS Hardware Issue","ACTIVE",
U1636="Sites strategiques, MLL, Pylone, etc.","PASSIVE",
U1636="AKTIVCO DEFAUT GE &amp; POWER Cabinet","PASSIVE",
U1636="AKTIVCO Coupure ENEO &amp; Baisse de tension","PASSIVE",
U1636="Coupure ENEO &amp; Baisse de tension","PASSIVE",
U1636="Defaut GE &amp; POWER Cabinet","PASSIVE",
U1636="Sharing","PASSIVE",
U1636="Sites strategiques &amp; DataCenter","PASSIVE",
U1636="Exclu","Exclu",
U1636="SAT","ACTIVE",
U1636="SPARE-ISSUE","SPARE-ISSUE",
U1636="Fiber CAmtel","ACTIVE",
U1636="Fiber AOF","ACTIVE",
U1636="Projet OCM (HUAWEI)","PLANNED WORKS",
U1636="Projet OCM (NOKIA)","PLANNED WORKS",
U1636="ACCESS-ISSUE","ACCESS-ISSUE",
U1636="Projet OCM (ZTE, NOKIA, autres projets)","PLANNED WORKS",
U1636="No root CAuse","No root cause",
U1636="ODU HS","ACTIVE",
U1636="IP &amp; VLAN","ACTIVE",
U1636="Warehouse HUAWEI","SPARE-ISSUE",
U1636="SPARE-HS","SPARE-ISSUE",
U1636="Power Telco","ACTIVE", U1636="no impacts","no impacts"
),"")</f>
        <v>No root cause</v>
      </c>
      <c r="W1636" s="113"/>
      <c r="X1636" s="113"/>
      <c r="Y1636" s="113"/>
      <c r="Z1636" s="113"/>
      <c r="AA1636" s="113"/>
      <c r="AB1636" s="17" t="s">
        <v>5465</v>
      </c>
      <c r="AC1636" s="17" t="str">
        <f>_xlfn.XLOOKUP(B1636,'INCIDENT-04-27-2026'!E:E,'INCIDENT-04-27-2026'!F:F,"")</f>
        <v/>
      </c>
      <c r="AD1636" s="9"/>
      <c r="AE1636" s="7" t="s">
        <v>5465</v>
      </c>
      <c r="AF1636" s="6" t="str">
        <f>_xlfn.XLOOKUP(B1636,'[13]Input_27-04'!$B:$B,'[13]Input_27-04'!$M:$M,"")</f>
        <v/>
      </c>
      <c r="AG1636" s="7"/>
      <c r="AH1636" s="3"/>
      <c r="AI1636" s="18" t="str">
        <f>_xlfn.XLOOKUP(B1636,'[3]Cells Huawei 27042026 10h'!$B:$B,'[3]Cells Huawei 27042026 10h'!$T:$T,"")</f>
        <v/>
      </c>
      <c r="AJ1636" s="18" t="str">
        <f>_xlfn.XLOOKUP(B1636,'[3]Cells Huawei 27042026 15h'!$B:$B,'[3]Cells Huawei 27042026 15h'!$T:$T,"")</f>
        <v/>
      </c>
      <c r="AK1636" s="18" t="str">
        <f>_xlfn.XLOOKUP(B1636,'[4]cells down 27042026 11h28'!$B:$B,'[4]cells down 27042026 11h28'!$R:$R,"")</f>
        <v/>
      </c>
      <c r="AL1636" s="18" t="str">
        <f>_xlfn.XLOOKUP(B1636,'[4]cells down 27042026 18h01'!$B:$B,'[4]cells down 27042026 18h01'!$R:$R,"")</f>
        <v/>
      </c>
      <c r="AM1636" s="18" t="str">
        <f>_xlfn.XLOOKUP(B1636,'[5]cell downs 27042026 11h'!$B:$B,'[5]cell downs 27042026 11h'!$R:$R,"")</f>
        <v/>
      </c>
      <c r="AN1636" s="18" t="str">
        <f>_xlfn.XLOOKUP(B1636,'[5]cell downs 27042026 17h40'!$B:$B,'[5]cell downs 27042026 17h40'!$R:$R,"")</f>
        <v/>
      </c>
      <c r="AO1636" s="18" t="str">
        <f>_xlfn.XLOOKUP(B1636,'[6]ALL SITES DOWN'!$D:$D,'[6]ALL SITES DOWN'!$J:$J,"")</f>
        <v/>
      </c>
      <c r="AP1636" s="18" t="str">
        <f>_xlfn.XLOOKUP(B1636,'[7]ALL SITES DOWN'!$D:$D,'[7]ALL SITES DOWN'!$J:$J,"")</f>
        <v/>
      </c>
      <c r="AQ1636" s="9" t="str">
        <f>_xlfn.XLOOKUP(B1636,[8]sheet1!$AC:$AC,[8]sheet1!$AF:$AF,"")</f>
        <v/>
      </c>
      <c r="AR1636" s="14"/>
      <c r="AS1636" s="14" t="s">
        <v>5465</v>
      </c>
      <c r="AT1636" s="14" t="str">
        <f>_xlfn.XLOOKUP(B1636,'[9]cell downs 18042026 17h'!$B:$B,'[9]cell downs 18042026 17h'!$B:$B,"")</f>
        <v/>
      </c>
      <c r="AU1636" s="14" t="str">
        <f>_xlfn.XLOOKUP(B1636,'[10]Cells Huawei 19042026 15h'!$B:$B,'[10]Cells Huawei 19042026 15h'!$B:$B,"")</f>
        <v/>
      </c>
      <c r="AV1636" s="9" t="str">
        <f>_xlfn.XLOOKUP(B1636,'[11]cells down 19042026 9H40'!$B:$B,'[11]cells down 19042026 9H40'!$B:$B,"")</f>
        <v/>
      </c>
    </row>
    <row r="1637" spans="1:48" hidden="1" x14ac:dyDescent="0.3">
      <c r="A1637" s="1" t="s">
        <v>4710</v>
      </c>
      <c r="B1637" s="8" t="s">
        <v>4711</v>
      </c>
      <c r="C1637" s="3" t="str">
        <f>_xlfn.XLOOKUP(B1637,'[1]daily break down'!$D:$D,'[1]daily break down'!$E:$E,"")</f>
        <v>OUEST</v>
      </c>
      <c r="D1637" s="1" t="s">
        <v>11</v>
      </c>
      <c r="E1637" s="1" t="s">
        <v>12</v>
      </c>
      <c r="F1637" s="3" t="s">
        <v>102</v>
      </c>
      <c r="G1637" s="1" t="s">
        <v>1366</v>
      </c>
      <c r="H1637" s="27" t="str">
        <f>_xlfn.XLOOKUP(B1637,[2]CALCULATION!$B:$B,[2]CALCULATION!$H:$H,"")</f>
        <v>Huawei</v>
      </c>
      <c r="I1637" s="26">
        <v>0</v>
      </c>
      <c r="J1637" s="26">
        <v>0</v>
      </c>
      <c r="K1637" s="26">
        <v>0</v>
      </c>
      <c r="L1637" s="26">
        <v>0</v>
      </c>
      <c r="M1637" s="26">
        <v>0</v>
      </c>
      <c r="N1637" s="26">
        <v>0</v>
      </c>
      <c r="O1637" s="26">
        <v>0</v>
      </c>
      <c r="P1637" s="114" t="s">
        <v>6364</v>
      </c>
      <c r="Q1637" s="42" t="s">
        <v>5538</v>
      </c>
      <c r="R1637" s="42"/>
      <c r="S1637" s="41" t="str" cm="1">
        <f t="array" ref="S1637">IFERROR(_xlfn.IFS(
U1637="MPR ISSUE","PDH",
U1637="BSS Hardware Issue","BSS",
U1637="Sites strategiques, MLL, Pylone, etc.","ENVTECH",
U1637="AKTIVCO DEFAUT GE &amp; POWER Cabinet","AKTIVCO",
U1637="AKTIVCO Coupure ENEO &amp; Baisse de tension","AKTIVCO GRID ONLY",
U1637="Coupure ENEO &amp; Baisse de tension","IHS GRID ONLY",
U1637="Defaut GE &amp; POWER Cabinet","IHS",
U1637="Sharing","Partners",
U1637="Sites strategiques &amp; DataCenter","SST &amp; DC",
U1637="Exclu","Exclu",
U1637="SAT","SAT",
U1637="SPARE-ISSUE","SPARE-ISSUE",
U1637="Fiber CAmtel","TRANS_FO_CAMTEL",
U1637="Fiber AOF","Fiber AOF",
U1637="Projet OCM (HUAWEI)","TRAVAUX-HUAWEI",
U1637="Projet OCM (NOKIA)","TRAVAUX-NOKIA",
U1637="ACCESS-ISSUE","ACCESS-ISSUE",
U1637="Projet OCM (ZTE, NOKIA, autres projets)","TRAVAUX OCM",
U1637="No root CAuse","No root cause",
U1637="ODU HS","PDH",
U1637="IP &amp; VLAN","PDH",
U1637="Warehouse HUAWEI","SPARE-ISSUE",
U1637="SPARE-HS","SPARE-ISSUE",
U1637="Power Telco","BSS",U1637="no impacts","no impacts"
),"")</f>
        <v>No root cause</v>
      </c>
      <c r="T1637" s="41" t="str" cm="1">
        <f t="array" ref="T1637">IFERROR(_xlfn.IFS(
U1637="MPR ISSUE","TX ISSUE",
U1637="BSS Hardware Issue","RAN ISSUE",
U1637="Sites strategiques, MLL, Pylone, etc.","ENVTECH",
U1637="AKTIVCO DEFAUT GE &amp; POWER Cabinet","POWER ISSUE",
U1637="AKTIVCO Coupure ENEO &amp; Baisse de tension","POWER ISSUE",
U1637="Coupure ENEO &amp; Baisse de tension","POWER ISSUE",
U1637="Defaut GE &amp; POWER Cabinet","POWER ISSUE",
U1637="Sharing","POWER ISSUE",
U1637="Sites strategiques &amp; DataCenter","POWER ISSUE",
U1637="Exclu","Exclu",
U1637="SAT","TX ISSUE",
U1637="SPARE-ISSUE","SPARE-ISSUE",
U1637="Fiber CAmtel","TX ISSUE",
U1637="Fiber AOF","TX ISSUE",
U1637="Projet OCM (HUAWEI)","TRAVAUX-HUAWEI",
U1637="Projet OCM (NOKIA)","TRAVAUX -NOKIA",
U1637="ACCESS-ISSUE","ACCESS-ISSUE",
U1637="Projet OCM (ZTE, NOKIA, autres projets)","TRAVAUX OCM",
U1637="No root CAuse","No root cause",
U1637="ODU HS","TX ISSUE",
U1637="IP &amp; VLAN","TX ISSUE",
U1637="Warehouse HUAWEI","SPARE-ISSUE",
U1637="SPARE-HS","SPARE-ISSUE",
U1637="Power Telco","RAN ISSUE",U1637="no impacts","no impacts"
),"")</f>
        <v>No root cause</v>
      </c>
      <c r="U1637" s="68" t="s">
        <v>5691</v>
      </c>
      <c r="V1637" s="41" t="str" cm="1">
        <f t="array" ref="V1637">IFERROR(_xlfn.IFS(
U1637="MPR ISSUE","ACTIVE",
U1637="BSS Hardware Issue","ACTIVE",
U1637="Sites strategiques, MLL, Pylone, etc.","PASSIVE",
U1637="AKTIVCO DEFAUT GE &amp; POWER Cabinet","PASSIVE",
U1637="AKTIVCO Coupure ENEO &amp; Baisse de tension","PASSIVE",
U1637="Coupure ENEO &amp; Baisse de tension","PASSIVE",
U1637="Defaut GE &amp; POWER Cabinet","PASSIVE",
U1637="Sharing","PASSIVE",
U1637="Sites strategiques &amp; DataCenter","PASSIVE",
U1637="Exclu","Exclu",
U1637="SAT","ACTIVE",
U1637="SPARE-ISSUE","SPARE-ISSUE",
U1637="Fiber CAmtel","ACTIVE",
U1637="Fiber AOF","ACTIVE",
U1637="Projet OCM (HUAWEI)","PLANNED WORKS",
U1637="Projet OCM (NOKIA)","PLANNED WORKS",
U1637="ACCESS-ISSUE","ACCESS-ISSUE",
U1637="Projet OCM (ZTE, NOKIA, autres projets)","PLANNED WORKS",
U1637="No root CAuse","No root cause",
U1637="ODU HS","ACTIVE",
U1637="IP &amp; VLAN","ACTIVE",
U1637="Warehouse HUAWEI","SPARE-ISSUE",
U1637="SPARE-HS","SPARE-ISSUE",
U1637="Power Telco","ACTIVE", U1637="no impacts","no impacts"
),"")</f>
        <v>No root cause</v>
      </c>
      <c r="W1637" s="113"/>
      <c r="X1637" s="113"/>
      <c r="Y1637" s="113"/>
      <c r="Z1637" s="113"/>
      <c r="AA1637" s="113"/>
      <c r="AB1637" s="17" t="s">
        <v>5465</v>
      </c>
      <c r="AC1637" s="17" t="str">
        <f>_xlfn.XLOOKUP(B1637,'INCIDENT-04-27-2026'!E:E,'INCIDENT-04-27-2026'!F:F,"")</f>
        <v/>
      </c>
      <c r="AD1637" s="9"/>
      <c r="AE1637" s="7" t="s">
        <v>5465</v>
      </c>
      <c r="AF1637" s="6" t="str">
        <f>_xlfn.XLOOKUP(B1637,'[13]Input_27-04'!$B:$B,'[13]Input_27-04'!$M:$M,"")</f>
        <v/>
      </c>
      <c r="AG1637" s="7"/>
      <c r="AH1637" s="3"/>
      <c r="AI1637" s="18" t="str">
        <f>_xlfn.XLOOKUP(B1637,'[3]Cells Huawei 27042026 10h'!$B:$B,'[3]Cells Huawei 27042026 10h'!$T:$T,"")</f>
        <v/>
      </c>
      <c r="AJ1637" s="18" t="str">
        <f>_xlfn.XLOOKUP(B1637,'[3]Cells Huawei 27042026 15h'!$B:$B,'[3]Cells Huawei 27042026 15h'!$T:$T,"")</f>
        <v/>
      </c>
      <c r="AK1637" s="18" t="str">
        <f>_xlfn.XLOOKUP(B1637,'[4]cells down 27042026 11h28'!$B:$B,'[4]cells down 27042026 11h28'!$R:$R,"")</f>
        <v/>
      </c>
      <c r="AL1637" s="18" t="str">
        <f>_xlfn.XLOOKUP(B1637,'[4]cells down 27042026 18h01'!$B:$B,'[4]cells down 27042026 18h01'!$R:$R,"")</f>
        <v/>
      </c>
      <c r="AM1637" s="18" t="str">
        <f>_xlfn.XLOOKUP(B1637,'[5]cell downs 27042026 11h'!$B:$B,'[5]cell downs 27042026 11h'!$R:$R,"")</f>
        <v/>
      </c>
      <c r="AN1637" s="18" t="str">
        <f>_xlfn.XLOOKUP(B1637,'[5]cell downs 27042026 17h40'!$B:$B,'[5]cell downs 27042026 17h40'!$R:$R,"")</f>
        <v/>
      </c>
      <c r="AO1637" s="18" t="str">
        <f>_xlfn.XLOOKUP(B1637,'[6]ALL SITES DOWN'!$D:$D,'[6]ALL SITES DOWN'!$J:$J,"")</f>
        <v/>
      </c>
      <c r="AP1637" s="18" t="str">
        <f>_xlfn.XLOOKUP(B1637,'[7]ALL SITES DOWN'!$D:$D,'[7]ALL SITES DOWN'!$J:$J,"")</f>
        <v/>
      </c>
      <c r="AQ1637" s="9" t="str">
        <f>_xlfn.XLOOKUP(B1637,[8]sheet1!$AC:$AC,[8]sheet1!$AF:$AF,"")</f>
        <v/>
      </c>
      <c r="AR1637" s="14"/>
      <c r="AS1637" s="14" t="s">
        <v>5465</v>
      </c>
      <c r="AT1637" s="14" t="str">
        <f>_xlfn.XLOOKUP(B1637,'[9]cell downs 18042026 17h'!$B:$B,'[9]cell downs 18042026 17h'!$B:$B,"")</f>
        <v/>
      </c>
      <c r="AU1637" s="14" t="str">
        <f>_xlfn.XLOOKUP(B1637,'[10]Cells Huawei 19042026 15h'!$B:$B,'[10]Cells Huawei 19042026 15h'!$B:$B,"")</f>
        <v/>
      </c>
      <c r="AV1637" s="9" t="str">
        <f>_xlfn.XLOOKUP(B1637,'[11]cells down 19042026 9H40'!$B:$B,'[11]cells down 19042026 9H40'!$B:$B,"")</f>
        <v/>
      </c>
    </row>
    <row r="1638" spans="1:48" hidden="1" x14ac:dyDescent="0.3">
      <c r="A1638" s="1" t="s">
        <v>2199</v>
      </c>
      <c r="B1638" s="8" t="s">
        <v>2200</v>
      </c>
      <c r="C1638" s="3" t="str">
        <f>_xlfn.XLOOKUP(B1638,'[1]daily break down'!$D:$D,'[1]daily break down'!$E:$E,"")</f>
        <v>OUEST</v>
      </c>
      <c r="D1638" s="1" t="s">
        <v>11</v>
      </c>
      <c r="E1638" s="1" t="s">
        <v>12</v>
      </c>
      <c r="F1638" s="3" t="s">
        <v>102</v>
      </c>
      <c r="G1638" s="1" t="s">
        <v>103</v>
      </c>
      <c r="H1638" s="27" t="str">
        <f>_xlfn.XLOOKUP(B1638,[2]CALCULATION!$B:$B,[2]CALCULATION!$H:$H,"")</f>
        <v>Huawei</v>
      </c>
      <c r="I1638" s="26">
        <v>0</v>
      </c>
      <c r="J1638" s="26">
        <v>0</v>
      </c>
      <c r="K1638" s="26">
        <v>0</v>
      </c>
      <c r="L1638" s="26">
        <v>0</v>
      </c>
      <c r="M1638" s="26">
        <v>0</v>
      </c>
      <c r="N1638" s="26">
        <v>0</v>
      </c>
      <c r="O1638" s="26">
        <v>0</v>
      </c>
      <c r="P1638" s="114" t="s">
        <v>6364</v>
      </c>
      <c r="Q1638" s="42" t="s">
        <v>5538</v>
      </c>
      <c r="R1638" s="42"/>
      <c r="S1638" s="41" t="str" cm="1">
        <f t="array" ref="S1638">IFERROR(_xlfn.IFS(
U1638="MPR ISSUE","PDH",
U1638="BSS Hardware Issue","BSS",
U1638="Sites strategiques, MLL, Pylone, etc.","ENVTECH",
U1638="AKTIVCO DEFAUT GE &amp; POWER Cabinet","AKTIVCO",
U1638="AKTIVCO Coupure ENEO &amp; Baisse de tension","AKTIVCO GRID ONLY",
U1638="Coupure ENEO &amp; Baisse de tension","IHS GRID ONLY",
U1638="Defaut GE &amp; POWER Cabinet","IHS",
U1638="Sharing","Partners",
U1638="Sites strategiques &amp; DataCenter","SST &amp; DC",
U1638="Exclu","Exclu",
U1638="SAT","SAT",
U1638="SPARE-ISSUE","SPARE-ISSUE",
U1638="Fiber CAmtel","TRANS_FO_CAMTEL",
U1638="Fiber AOF","Fiber AOF",
U1638="Projet OCM (HUAWEI)","TRAVAUX-HUAWEI",
U1638="Projet OCM (NOKIA)","TRAVAUX-NOKIA",
U1638="ACCESS-ISSUE","ACCESS-ISSUE",
U1638="Projet OCM (ZTE, NOKIA, autres projets)","TRAVAUX OCM",
U1638="No root CAuse","No root cause",
U1638="ODU HS","PDH",
U1638="IP &amp; VLAN","PDH",
U1638="Warehouse HUAWEI","SPARE-ISSUE",
U1638="SPARE-HS","SPARE-ISSUE",
U1638="Power Telco","BSS",U1638="no impacts","no impacts"
),"")</f>
        <v>IHS</v>
      </c>
      <c r="T1638" s="41" t="str" cm="1">
        <f t="array" ref="T1638">IFERROR(_xlfn.IFS(
U1638="MPR ISSUE","TX ISSUE",
U1638="BSS Hardware Issue","RAN ISSUE",
U1638="Sites strategiques, MLL, Pylone, etc.","ENVTECH",
U1638="AKTIVCO DEFAUT GE &amp; POWER Cabinet","POWER ISSUE",
U1638="AKTIVCO Coupure ENEO &amp; Baisse de tension","POWER ISSUE",
U1638="Coupure ENEO &amp; Baisse de tension","POWER ISSUE",
U1638="Defaut GE &amp; POWER Cabinet","POWER ISSUE",
U1638="Sharing","POWER ISSUE",
U1638="Sites strategiques &amp; DataCenter","POWER ISSUE",
U1638="Exclu","Exclu",
U1638="SAT","TX ISSUE",
U1638="SPARE-ISSUE","SPARE-ISSUE",
U1638="Fiber CAmtel","TX ISSUE",
U1638="Fiber AOF","TX ISSUE",
U1638="Projet OCM (HUAWEI)","TRAVAUX-HUAWEI",
U1638="Projet OCM (NOKIA)","TRAVAUX -NOKIA",
U1638="ACCESS-ISSUE","ACCESS-ISSUE",
U1638="Projet OCM (ZTE, NOKIA, autres projets)","TRAVAUX OCM",
U1638="No root CAuse","No root cause",
U1638="ODU HS","TX ISSUE",
U1638="IP &amp; VLAN","TX ISSUE",
U1638="Warehouse HUAWEI","SPARE-ISSUE",
U1638="SPARE-HS","SPARE-ISSUE",
U1638="Power Telco","RAN ISSUE",U1638="no impacts","no impacts"
),"")</f>
        <v>POWER ISSUE</v>
      </c>
      <c r="U1638" s="68" t="s">
        <v>5329</v>
      </c>
      <c r="V1638" s="41" t="str" cm="1">
        <f t="array" ref="V1638">IFERROR(_xlfn.IFS(
U1638="MPR ISSUE","ACTIVE",
U1638="BSS Hardware Issue","ACTIVE",
U1638="Sites strategiques, MLL, Pylone, etc.","PASSIVE",
U1638="AKTIVCO DEFAUT GE &amp; POWER Cabinet","PASSIVE",
U1638="AKTIVCO Coupure ENEO &amp; Baisse de tension","PASSIVE",
U1638="Coupure ENEO &amp; Baisse de tension","PASSIVE",
U1638="Defaut GE &amp; POWER Cabinet","PASSIVE",
U1638="Sharing","PASSIVE",
U1638="Sites strategiques &amp; DataCenter","PASSIVE",
U1638="Exclu","Exclu",
U1638="SAT","ACTIVE",
U1638="SPARE-ISSUE","SPARE-ISSUE",
U1638="Fiber CAmtel","ACTIVE",
U1638="Fiber AOF","ACTIVE",
U1638="Projet OCM (HUAWEI)","PLANNED WORKS",
U1638="Projet OCM (NOKIA)","PLANNED WORKS",
U1638="ACCESS-ISSUE","ACCESS-ISSUE",
U1638="Projet OCM (ZTE, NOKIA, autres projets)","PLANNED WORKS",
U1638="No root CAuse","No root cause",
U1638="ODU HS","ACTIVE",
U1638="IP &amp; VLAN","ACTIVE",
U1638="Warehouse HUAWEI","SPARE-ISSUE",
U1638="SPARE-HS","SPARE-ISSUE",
U1638="Power Telco","ACTIVE", U1638="no impacts","no impacts"
),"")</f>
        <v>PASSIVE</v>
      </c>
      <c r="W1638" s="113"/>
      <c r="X1638" s="113"/>
      <c r="Y1638" s="113"/>
      <c r="Z1638" s="113"/>
      <c r="AA1638" s="113"/>
      <c r="AB1638" s="17" t="s">
        <v>5996</v>
      </c>
      <c r="AC1638" s="17" t="str">
        <f>_xlfn.XLOOKUP(B1638,'INCIDENT-04-27-2026'!E:E,'INCIDENT-04-27-2026'!F:F,"")</f>
        <v/>
      </c>
      <c r="AD1638" s="9"/>
      <c r="AE1638" s="7" t="s">
        <v>5465</v>
      </c>
      <c r="AF1638" s="6" t="str">
        <f>_xlfn.XLOOKUP(B1638,'[13]Input_27-04'!$B:$B,'[13]Input_27-04'!$M:$M,"")</f>
        <v/>
      </c>
      <c r="AG1638" s="7"/>
      <c r="AH1638" s="3"/>
      <c r="AI1638" s="18" t="str">
        <f>_xlfn.XLOOKUP(B1638,'[3]Cells Huawei 27042026 10h'!$B:$B,'[3]Cells Huawei 27042026 10h'!$T:$T,"")</f>
        <v/>
      </c>
      <c r="AJ1638" s="18" t="str">
        <f>_xlfn.XLOOKUP(B1638,'[3]Cells Huawei 27042026 15h'!$B:$B,'[3]Cells Huawei 27042026 15h'!$T:$T,"")</f>
        <v/>
      </c>
      <c r="AK1638" s="18" t="str">
        <f>_xlfn.XLOOKUP(B1638,'[4]cells down 27042026 11h28'!$B:$B,'[4]cells down 27042026 11h28'!$R:$R,"")</f>
        <v/>
      </c>
      <c r="AL1638" s="18" t="str">
        <f>_xlfn.XLOOKUP(B1638,'[4]cells down 27042026 18h01'!$B:$B,'[4]cells down 27042026 18h01'!$R:$R,"")</f>
        <v/>
      </c>
      <c r="AM1638" s="18" t="str">
        <f>_xlfn.XLOOKUP(B1638,'[5]cell downs 27042026 11h'!$B:$B,'[5]cell downs 27042026 11h'!$R:$R,"")</f>
        <v/>
      </c>
      <c r="AN1638" s="18" t="str">
        <f>_xlfn.XLOOKUP(B1638,'[5]cell downs 27042026 17h40'!$B:$B,'[5]cell downs 27042026 17h40'!$R:$R,"")</f>
        <v/>
      </c>
      <c r="AO1638" s="18" t="str">
        <f>_xlfn.XLOOKUP(B1638,'[6]ALL SITES DOWN'!$D:$D,'[6]ALL SITES DOWN'!$J:$J,"")</f>
        <v/>
      </c>
      <c r="AP1638" s="18" t="str">
        <f>_xlfn.XLOOKUP(B1638,'[7]ALL SITES DOWN'!$D:$D,'[7]ALL SITES DOWN'!$J:$J,"")</f>
        <v/>
      </c>
      <c r="AQ1638" s="9" t="str">
        <f>_xlfn.XLOOKUP(B1638,[8]sheet1!$AC:$AC,[8]sheet1!$AF:$AF,"")</f>
        <v>(04/27/2026 ticket):-INC-20260427-00008180…Auto TT closure RCA…GE Fault</v>
      </c>
      <c r="AR1638" s="14"/>
      <c r="AS1638" s="14" t="s">
        <v>5465</v>
      </c>
      <c r="AT1638" s="14" t="str">
        <f>_xlfn.XLOOKUP(B1638,'[9]cell downs 18042026 17h'!$B:$B,'[9]cell downs 18042026 17h'!$B:$B,"")</f>
        <v/>
      </c>
      <c r="AU1638" s="14" t="str">
        <f>_xlfn.XLOOKUP(B1638,'[10]Cells Huawei 19042026 15h'!$B:$B,'[10]Cells Huawei 19042026 15h'!$B:$B,"")</f>
        <v/>
      </c>
      <c r="AV1638" s="9" t="str">
        <f>_xlfn.XLOOKUP(B1638,'[11]cells down 19042026 9H40'!$B:$B,'[11]cells down 19042026 9H40'!$B:$B,"")</f>
        <v/>
      </c>
    </row>
    <row r="1639" spans="1:48" hidden="1" x14ac:dyDescent="0.3">
      <c r="A1639" s="1" t="s">
        <v>3618</v>
      </c>
      <c r="B1639" s="8" t="s">
        <v>4012</v>
      </c>
      <c r="C1639" s="3" t="str">
        <f>_xlfn.XLOOKUP(B1639,'[1]daily break down'!$D:$D,'[1]daily break down'!$E:$E,"")</f>
        <v>CENTRE</v>
      </c>
      <c r="D1639" s="1" t="s">
        <v>21</v>
      </c>
      <c r="E1639" s="1"/>
      <c r="F1639" s="3" t="s">
        <v>226</v>
      </c>
      <c r="G1639" s="1" t="s">
        <v>3618</v>
      </c>
      <c r="H1639" s="29" t="str">
        <f>_xlfn.XLOOKUP(B1639,[2]CALCULATION!$B:$B,[2]CALCULATION!$H:$H,"")</f>
        <v>ZTE</v>
      </c>
      <c r="I1639" s="26">
        <v>0</v>
      </c>
      <c r="J1639" s="26">
        <v>0</v>
      </c>
      <c r="K1639" s="26">
        <v>0</v>
      </c>
      <c r="L1639" s="26">
        <v>0</v>
      </c>
      <c r="M1639" s="26">
        <v>0</v>
      </c>
      <c r="N1639" s="26">
        <v>0</v>
      </c>
      <c r="O1639" s="26">
        <v>0</v>
      </c>
      <c r="P1639" s="114" t="s">
        <v>6364</v>
      </c>
      <c r="Q1639" s="42" t="s">
        <v>5537</v>
      </c>
      <c r="R1639" s="42"/>
      <c r="S1639" s="41" t="str" cm="1">
        <f t="array" ref="S1639">IFERROR(_xlfn.IFS(
U1639="MPR ISSUE","PDH",
U1639="BSS Hardware Issue","BSS",
U1639="Sites strategiques, MLL, Pylone, etc.","ENVTECH",
U1639="AKTIVCO DEFAUT GE &amp; POWER Cabinet","AKTIVCO",
U1639="AKTIVCO Coupure ENEO &amp; Baisse de tension","AKTIVCO GRID ONLY",
U1639="Coupure ENEO &amp; Baisse de tension","IHS GRID ONLY",
U1639="Defaut GE &amp; POWER Cabinet","IHS",
U1639="Sharing","Partners",
U1639="Sites strategiques &amp; DataCenter","SST &amp; DC",
U1639="Exclu","Exclu",
U1639="SAT","SAT",
U1639="SPARE-ISSUE","SPARE-ISSUE",
U1639="Fiber CAmtel","TRANS_FO_CAMTEL",
U1639="Fiber AOF","Fiber AOF",
U1639="Projet OCM (HUAWEI)","TRAVAUX-HUAWEI",
U1639="Projet OCM (NOKIA)","TRAVAUX-NOKIA",
U1639="ACCESS-ISSUE","ACCESS-ISSUE",
U1639="Projet OCM (ZTE, NOKIA, autres projets)","TRAVAUX OCM",
U1639="No root CAuse","No root cause",
U1639="ODU HS","PDH",
U1639="IP &amp; VLAN","PDH",
U1639="Warehouse HUAWEI","SPARE-ISSUE",
U1639="SPARE-HS","SPARE-ISSUE",
U1639="Power Telco","BSS",U1639="no impacts","no impacts"
),"")</f>
        <v>Exclu</v>
      </c>
      <c r="T1639" s="41" t="str" cm="1">
        <f t="array" ref="T1639">IFERROR(_xlfn.IFS(
U1639="MPR ISSUE","TX ISSUE",
U1639="BSS Hardware Issue","RAN ISSUE",
U1639="Sites strategiques, MLL, Pylone, etc.","ENVTECH",
U1639="AKTIVCO DEFAUT GE &amp; POWER Cabinet","POWER ISSUE",
U1639="AKTIVCO Coupure ENEO &amp; Baisse de tension","POWER ISSUE",
U1639="Coupure ENEO &amp; Baisse de tension","POWER ISSUE",
U1639="Defaut GE &amp; POWER Cabinet","POWER ISSUE",
U1639="Sharing","POWER ISSUE",
U1639="Sites strategiques &amp; DataCenter","POWER ISSUE",
U1639="Exclu","Exclu",
U1639="SAT","TX ISSUE",
U1639="SPARE-ISSUE","SPARE-ISSUE",
U1639="Fiber CAmtel","TX ISSUE",
U1639="Fiber AOF","TX ISSUE",
U1639="Projet OCM (HUAWEI)","TRAVAUX-HUAWEI",
U1639="Projet OCM (NOKIA)","TRAVAUX -NOKIA",
U1639="ACCESS-ISSUE","ACCESS-ISSUE",
U1639="Projet OCM (ZTE, NOKIA, autres projets)","TRAVAUX OCM",
U1639="No root CAuse","No root cause",
U1639="ODU HS","TX ISSUE",
U1639="IP &amp; VLAN","TX ISSUE",
U1639="Warehouse HUAWEI","SPARE-ISSUE",
U1639="SPARE-HS","SPARE-ISSUE",
U1639="Power Telco","RAN ISSUE",U1639="no impacts","no impacts"
),"")</f>
        <v>Exclu</v>
      </c>
      <c r="U1639" s="68" t="s">
        <v>5537</v>
      </c>
      <c r="V1639" s="41" t="str" cm="1">
        <f t="array" ref="V1639">IFERROR(_xlfn.IFS(
U1639="MPR ISSUE","ACTIVE",
U1639="BSS Hardware Issue","ACTIVE",
U1639="Sites strategiques, MLL, Pylone, etc.","PASSIVE",
U1639="AKTIVCO DEFAUT GE &amp; POWER Cabinet","PASSIVE",
U1639="AKTIVCO Coupure ENEO &amp; Baisse de tension","PASSIVE",
U1639="Coupure ENEO &amp; Baisse de tension","PASSIVE",
U1639="Defaut GE &amp; POWER Cabinet","PASSIVE",
U1639="Sharing","PASSIVE",
U1639="Sites strategiques &amp; DataCenter","PASSIVE",
U1639="Exclu","Exclu",
U1639="SAT","ACTIVE",
U1639="SPARE-ISSUE","SPARE-ISSUE",
U1639="Fiber CAmtel","ACTIVE",
U1639="Fiber AOF","ACTIVE",
U1639="Projet OCM (HUAWEI)","PLANNED WORKS",
U1639="Projet OCM (NOKIA)","PLANNED WORKS",
U1639="ACCESS-ISSUE","ACCESS-ISSUE",
U1639="Projet OCM (ZTE, NOKIA, autres projets)","PLANNED WORKS",
U1639="No root CAuse","No root cause",
U1639="ODU HS","ACTIVE",
U1639="IP &amp; VLAN","ACTIVE",
U1639="Warehouse HUAWEI","SPARE-ISSUE",
U1639="SPARE-HS","SPARE-ISSUE",
U1639="Power Telco","ACTIVE", U1639="no impacts","no impacts"
),"")</f>
        <v>Exclu</v>
      </c>
      <c r="W1639" s="113"/>
      <c r="X1639" s="113"/>
      <c r="Y1639" s="113"/>
      <c r="Z1639" s="113"/>
      <c r="AA1639" s="113"/>
      <c r="AB1639" s="17" t="s">
        <v>5465</v>
      </c>
      <c r="AC1639" s="17" t="str">
        <f>_xlfn.XLOOKUP(B1639,'INCIDENT-04-27-2026'!E:E,'INCIDENT-04-27-2026'!F:F,"")</f>
        <v/>
      </c>
      <c r="AD1639" s="9"/>
      <c r="AE1639" s="7" t="s">
        <v>5465</v>
      </c>
      <c r="AF1639" s="6" t="str">
        <f>_xlfn.XLOOKUP(B1639,'[13]Input_27-04'!$B:$B,'[13]Input_27-04'!$M:$M,"")</f>
        <v/>
      </c>
      <c r="AG1639" s="7"/>
      <c r="AH1639" s="3"/>
      <c r="AI1639" s="18" t="str">
        <f>_xlfn.XLOOKUP(B1639,'[3]Cells Huawei 27042026 10h'!$B:$B,'[3]Cells Huawei 27042026 10h'!$T:$T,"")</f>
        <v/>
      </c>
      <c r="AJ1639" s="18" t="str">
        <f>_xlfn.XLOOKUP(B1639,'[3]Cells Huawei 27042026 15h'!$B:$B,'[3]Cells Huawei 27042026 15h'!$T:$T,"")</f>
        <v/>
      </c>
      <c r="AK1639" s="18" t="str">
        <f>_xlfn.XLOOKUP(B1639,'[4]cells down 27042026 11h28'!$B:$B,'[4]cells down 27042026 11h28'!$R:$R,"")</f>
        <v/>
      </c>
      <c r="AL1639" s="18" t="str">
        <f>_xlfn.XLOOKUP(B1639,'[4]cells down 27042026 18h01'!$B:$B,'[4]cells down 27042026 18h01'!$R:$R,"")</f>
        <v/>
      </c>
      <c r="AM1639" s="18" t="str">
        <f>_xlfn.XLOOKUP(B1639,'[5]cell downs 27042026 11h'!$B:$B,'[5]cell downs 27042026 11h'!$R:$R,"")</f>
        <v/>
      </c>
      <c r="AN1639" s="18" t="str">
        <f>_xlfn.XLOOKUP(B1639,'[5]cell downs 27042026 17h40'!$B:$B,'[5]cell downs 27042026 17h40'!$R:$R,"")</f>
        <v/>
      </c>
      <c r="AO1639" s="18" t="str">
        <f>_xlfn.XLOOKUP(B1639,'[6]ALL SITES DOWN'!$D:$D,'[6]ALL SITES DOWN'!$J:$J,"")</f>
        <v/>
      </c>
      <c r="AP1639" s="18" t="str">
        <f>_xlfn.XLOOKUP(B1639,'[7]ALL SITES DOWN'!$D:$D,'[7]ALL SITES DOWN'!$J:$J,"")</f>
        <v/>
      </c>
      <c r="AQ1639" s="9" t="str">
        <f>_xlfn.XLOOKUP(B1639,[8]sheet1!$AC:$AC,[8]sheet1!$AF:$AF,"")</f>
        <v/>
      </c>
      <c r="AR1639" s="14"/>
      <c r="AS1639" s="14" t="s">
        <v>5465</v>
      </c>
      <c r="AT1639" s="14" t="str">
        <f>_xlfn.XLOOKUP(B1639,'[9]cell downs 18042026 17h'!$B:$B,'[9]cell downs 18042026 17h'!$B:$B,"")</f>
        <v/>
      </c>
      <c r="AU1639" s="14" t="str">
        <f>_xlfn.XLOOKUP(B1639,'[10]Cells Huawei 19042026 15h'!$B:$B,'[10]Cells Huawei 19042026 15h'!$B:$B,"")</f>
        <v/>
      </c>
      <c r="AV1639" s="9" t="str">
        <f>_xlfn.XLOOKUP(B1639,'[11]cells down 19042026 9H40'!$B:$B,'[11]cells down 19042026 9H40'!$B:$B,"")</f>
        <v/>
      </c>
    </row>
    <row r="1640" spans="1:48" hidden="1" x14ac:dyDescent="0.3">
      <c r="A1640" s="1" t="s">
        <v>4013</v>
      </c>
      <c r="B1640" s="8" t="s">
        <v>4014</v>
      </c>
      <c r="C1640" s="3" t="str">
        <f>_xlfn.XLOOKUP(B1640,'[1]daily break down'!$D:$D,'[1]daily break down'!$E:$E,"")</f>
        <v>CENTRE</v>
      </c>
      <c r="D1640" s="1" t="s">
        <v>21</v>
      </c>
      <c r="E1640" s="1" t="s">
        <v>122</v>
      </c>
      <c r="F1640" s="3" t="s">
        <v>37</v>
      </c>
      <c r="G1640" s="1" t="s">
        <v>4015</v>
      </c>
      <c r="H1640" s="29" t="str">
        <f>_xlfn.XLOOKUP(B1640,[2]CALCULATION!$B:$B,[2]CALCULATION!$H:$H,"")</f>
        <v>ZTE</v>
      </c>
      <c r="I1640" s="26">
        <v>0</v>
      </c>
      <c r="J1640" s="26">
        <v>0</v>
      </c>
      <c r="K1640" s="26">
        <v>0</v>
      </c>
      <c r="L1640" s="26">
        <v>0</v>
      </c>
      <c r="M1640" s="26">
        <v>0</v>
      </c>
      <c r="N1640" s="26">
        <v>0</v>
      </c>
      <c r="O1640" s="26">
        <v>0</v>
      </c>
      <c r="P1640" s="114" t="s">
        <v>6364</v>
      </c>
      <c r="Q1640" s="42" t="s">
        <v>5537</v>
      </c>
      <c r="R1640" s="42"/>
      <c r="S1640" s="41" t="str" cm="1">
        <f t="array" ref="S1640">IFERROR(_xlfn.IFS(
U1640="MPR ISSUE","PDH",
U1640="BSS Hardware Issue","BSS",
U1640="Sites strategiques, MLL, Pylone, etc.","ENVTECH",
U1640="AKTIVCO DEFAUT GE &amp; POWER Cabinet","AKTIVCO",
U1640="AKTIVCO Coupure ENEO &amp; Baisse de tension","AKTIVCO GRID ONLY",
U1640="Coupure ENEO &amp; Baisse de tension","IHS GRID ONLY",
U1640="Defaut GE &amp; POWER Cabinet","IHS",
U1640="Sharing","Partners",
U1640="Sites strategiques &amp; DataCenter","SST &amp; DC",
U1640="Exclu","Exclu",
U1640="SAT","SAT",
U1640="SPARE-ISSUE","SPARE-ISSUE",
U1640="Fiber CAmtel","TRANS_FO_CAMTEL",
U1640="Fiber AOF","Fiber AOF",
U1640="Projet OCM (HUAWEI)","TRAVAUX-HUAWEI",
U1640="Projet OCM (NOKIA)","TRAVAUX-NOKIA",
U1640="ACCESS-ISSUE","ACCESS-ISSUE",
U1640="Projet OCM (ZTE, NOKIA, autres projets)","TRAVAUX OCM",
U1640="No root CAuse","No root cause",
U1640="ODU HS","PDH",
U1640="IP &amp; VLAN","PDH",
U1640="Warehouse HUAWEI","SPARE-ISSUE",
U1640="SPARE-HS","SPARE-ISSUE",
U1640="Power Telco","BSS",U1640="no impacts","no impacts"
),"")</f>
        <v>Exclu</v>
      </c>
      <c r="T1640" s="41" t="str" cm="1">
        <f t="array" ref="T1640">IFERROR(_xlfn.IFS(
U1640="MPR ISSUE","TX ISSUE",
U1640="BSS Hardware Issue","RAN ISSUE",
U1640="Sites strategiques, MLL, Pylone, etc.","ENVTECH",
U1640="AKTIVCO DEFAUT GE &amp; POWER Cabinet","POWER ISSUE",
U1640="AKTIVCO Coupure ENEO &amp; Baisse de tension","POWER ISSUE",
U1640="Coupure ENEO &amp; Baisse de tension","POWER ISSUE",
U1640="Defaut GE &amp; POWER Cabinet","POWER ISSUE",
U1640="Sharing","POWER ISSUE",
U1640="Sites strategiques &amp; DataCenter","POWER ISSUE",
U1640="Exclu","Exclu",
U1640="SAT","TX ISSUE",
U1640="SPARE-ISSUE","SPARE-ISSUE",
U1640="Fiber CAmtel","TX ISSUE",
U1640="Fiber AOF","TX ISSUE",
U1640="Projet OCM (HUAWEI)","TRAVAUX-HUAWEI",
U1640="Projet OCM (NOKIA)","TRAVAUX -NOKIA",
U1640="ACCESS-ISSUE","ACCESS-ISSUE",
U1640="Projet OCM (ZTE, NOKIA, autres projets)","TRAVAUX OCM",
U1640="No root CAuse","No root cause",
U1640="ODU HS","TX ISSUE",
U1640="IP &amp; VLAN","TX ISSUE",
U1640="Warehouse HUAWEI","SPARE-ISSUE",
U1640="SPARE-HS","SPARE-ISSUE",
U1640="Power Telco","RAN ISSUE",U1640="no impacts","no impacts"
),"")</f>
        <v>Exclu</v>
      </c>
      <c r="U1640" s="68" t="s">
        <v>5537</v>
      </c>
      <c r="V1640" s="41" t="str" cm="1">
        <f t="array" ref="V1640">IFERROR(_xlfn.IFS(
U1640="MPR ISSUE","ACTIVE",
U1640="BSS Hardware Issue","ACTIVE",
U1640="Sites strategiques, MLL, Pylone, etc.","PASSIVE",
U1640="AKTIVCO DEFAUT GE &amp; POWER Cabinet","PASSIVE",
U1640="AKTIVCO Coupure ENEO &amp; Baisse de tension","PASSIVE",
U1640="Coupure ENEO &amp; Baisse de tension","PASSIVE",
U1640="Defaut GE &amp; POWER Cabinet","PASSIVE",
U1640="Sharing","PASSIVE",
U1640="Sites strategiques &amp; DataCenter","PASSIVE",
U1640="Exclu","Exclu",
U1640="SAT","ACTIVE",
U1640="SPARE-ISSUE","SPARE-ISSUE",
U1640="Fiber CAmtel","ACTIVE",
U1640="Fiber AOF","ACTIVE",
U1640="Projet OCM (HUAWEI)","PLANNED WORKS",
U1640="Projet OCM (NOKIA)","PLANNED WORKS",
U1640="ACCESS-ISSUE","ACCESS-ISSUE",
U1640="Projet OCM (ZTE, NOKIA, autres projets)","PLANNED WORKS",
U1640="No root CAuse","No root cause",
U1640="ODU HS","ACTIVE",
U1640="IP &amp; VLAN","ACTIVE",
U1640="Warehouse HUAWEI","SPARE-ISSUE",
U1640="SPARE-HS","SPARE-ISSUE",
U1640="Power Telco","ACTIVE", U1640="no impacts","no impacts"
),"")</f>
        <v>Exclu</v>
      </c>
      <c r="W1640" s="113"/>
      <c r="X1640" s="113"/>
      <c r="Y1640" s="113"/>
      <c r="Z1640" s="113"/>
      <c r="AA1640" s="113"/>
      <c r="AB1640" s="17" t="s">
        <v>5465</v>
      </c>
      <c r="AC1640" s="17" t="str">
        <f>_xlfn.XLOOKUP(B1640,'INCIDENT-04-27-2026'!E:E,'INCIDENT-04-27-2026'!F:F,"")</f>
        <v/>
      </c>
      <c r="AD1640" s="9"/>
      <c r="AE1640" s="7" t="s">
        <v>5465</v>
      </c>
      <c r="AF1640" s="6" t="str">
        <f>_xlfn.XLOOKUP(B1640,'[13]Input_27-04'!$B:$B,'[13]Input_27-04'!$M:$M,"")</f>
        <v/>
      </c>
      <c r="AG1640" s="7"/>
      <c r="AH1640" s="3"/>
      <c r="AI1640" s="18" t="str">
        <f>_xlfn.XLOOKUP(B1640,'[3]Cells Huawei 27042026 10h'!$B:$B,'[3]Cells Huawei 27042026 10h'!$T:$T,"")</f>
        <v/>
      </c>
      <c r="AJ1640" s="18" t="str">
        <f>_xlfn.XLOOKUP(B1640,'[3]Cells Huawei 27042026 15h'!$B:$B,'[3]Cells Huawei 27042026 15h'!$T:$T,"")</f>
        <v/>
      </c>
      <c r="AK1640" s="18" t="str">
        <f>_xlfn.XLOOKUP(B1640,'[4]cells down 27042026 11h28'!$B:$B,'[4]cells down 27042026 11h28'!$R:$R,"")</f>
        <v/>
      </c>
      <c r="AL1640" s="18" t="str">
        <f>_xlfn.XLOOKUP(B1640,'[4]cells down 27042026 18h01'!$B:$B,'[4]cells down 27042026 18h01'!$R:$R,"")</f>
        <v/>
      </c>
      <c r="AM1640" s="18" t="str">
        <f>_xlfn.XLOOKUP(B1640,'[5]cell downs 27042026 11h'!$B:$B,'[5]cell downs 27042026 11h'!$R:$R,"")</f>
        <v/>
      </c>
      <c r="AN1640" s="18" t="str">
        <f>_xlfn.XLOOKUP(B1640,'[5]cell downs 27042026 17h40'!$B:$B,'[5]cell downs 27042026 17h40'!$R:$R,"")</f>
        <v/>
      </c>
      <c r="AO1640" s="18" t="str">
        <f>_xlfn.XLOOKUP(B1640,'[6]ALL SITES DOWN'!$D:$D,'[6]ALL SITES DOWN'!$J:$J,"")</f>
        <v/>
      </c>
      <c r="AP1640" s="18" t="str">
        <f>_xlfn.XLOOKUP(B1640,'[7]ALL SITES DOWN'!$D:$D,'[7]ALL SITES DOWN'!$J:$J,"")</f>
        <v/>
      </c>
      <c r="AQ1640" s="9" t="str">
        <f>_xlfn.XLOOKUP(B1640,[8]sheet1!$AC:$AC,[8]sheet1!$AF:$AF,"")</f>
        <v/>
      </c>
      <c r="AR1640" s="14"/>
      <c r="AS1640" s="14" t="s">
        <v>5465</v>
      </c>
      <c r="AT1640" s="14" t="str">
        <f>_xlfn.XLOOKUP(B1640,'[9]cell downs 18042026 17h'!$B:$B,'[9]cell downs 18042026 17h'!$B:$B,"")</f>
        <v/>
      </c>
      <c r="AU1640" s="14" t="str">
        <f>_xlfn.XLOOKUP(B1640,'[10]Cells Huawei 19042026 15h'!$B:$B,'[10]Cells Huawei 19042026 15h'!$B:$B,"")</f>
        <v/>
      </c>
      <c r="AV1640" s="9" t="str">
        <f>_xlfn.XLOOKUP(B1640,'[11]cells down 19042026 9H40'!$B:$B,'[11]cells down 19042026 9H40'!$B:$B,"")</f>
        <v/>
      </c>
    </row>
    <row r="1641" spans="1:48" hidden="1" x14ac:dyDescent="0.3">
      <c r="A1641" s="1" t="s">
        <v>4143</v>
      </c>
      <c r="B1641" s="8" t="s">
        <v>4144</v>
      </c>
      <c r="C1641" s="3" t="str">
        <f>_xlfn.XLOOKUP(B1641,'[1]daily break down'!$D:$D,'[1]daily break down'!$E:$E,"")</f>
        <v>OUEST</v>
      </c>
      <c r="D1641" s="1" t="s">
        <v>11</v>
      </c>
      <c r="E1641" s="1" t="s">
        <v>12</v>
      </c>
      <c r="F1641" s="3" t="s">
        <v>102</v>
      </c>
      <c r="G1641" s="1" t="s">
        <v>1366</v>
      </c>
      <c r="H1641" s="27" t="str">
        <f>_xlfn.XLOOKUP(B1641,[2]CALCULATION!$B:$B,[2]CALCULATION!$H:$H,"")</f>
        <v>Huawei</v>
      </c>
      <c r="I1641" s="26">
        <v>0</v>
      </c>
      <c r="J1641" s="26">
        <v>0</v>
      </c>
      <c r="K1641" s="26">
        <v>0</v>
      </c>
      <c r="L1641" s="26">
        <v>0</v>
      </c>
      <c r="M1641" s="26">
        <v>0</v>
      </c>
      <c r="N1641" s="26">
        <v>0</v>
      </c>
      <c r="O1641" s="26">
        <v>0</v>
      </c>
      <c r="P1641" s="114" t="s">
        <v>6364</v>
      </c>
      <c r="Q1641" s="42" t="s">
        <v>5538</v>
      </c>
      <c r="R1641" s="42"/>
      <c r="S1641" s="41" t="str" cm="1">
        <f t="array" ref="S1641">IFERROR(_xlfn.IFS(
U1641="MPR ISSUE","PDH",
U1641="BSS Hardware Issue","BSS",
U1641="Sites strategiques, MLL, Pylone, etc.","ENVTECH",
U1641="AKTIVCO DEFAUT GE &amp; POWER Cabinet","AKTIVCO",
U1641="AKTIVCO Coupure ENEO &amp; Baisse de tension","AKTIVCO GRID ONLY",
U1641="Coupure ENEO &amp; Baisse de tension","IHS GRID ONLY",
U1641="Defaut GE &amp; POWER Cabinet","IHS",
U1641="Sharing","Partners",
U1641="Sites strategiques &amp; DataCenter","SST &amp; DC",
U1641="Exclu","Exclu",
U1641="SAT","SAT",
U1641="SPARE-ISSUE","SPARE-ISSUE",
U1641="Fiber CAmtel","TRANS_FO_CAMTEL",
U1641="Fiber AOF","Fiber AOF",
U1641="Projet OCM (HUAWEI)","TRAVAUX-HUAWEI",
U1641="Projet OCM (NOKIA)","TRAVAUX-NOKIA",
U1641="ACCESS-ISSUE","ACCESS-ISSUE",
U1641="Projet OCM (ZTE, NOKIA, autres projets)","TRAVAUX OCM",
U1641="No root CAuse","No root cause",
U1641="ODU HS","PDH",
U1641="IP &amp; VLAN","PDH",
U1641="Warehouse HUAWEI","SPARE-ISSUE",
U1641="SPARE-HS","SPARE-ISSUE",
U1641="Power Telco","BSS",U1641="no impacts","no impacts"
),"")</f>
        <v>No root cause</v>
      </c>
      <c r="T1641" s="41" t="str" cm="1">
        <f t="array" ref="T1641">IFERROR(_xlfn.IFS(
U1641="MPR ISSUE","TX ISSUE",
U1641="BSS Hardware Issue","RAN ISSUE",
U1641="Sites strategiques, MLL, Pylone, etc.","ENVTECH",
U1641="AKTIVCO DEFAUT GE &amp; POWER Cabinet","POWER ISSUE",
U1641="AKTIVCO Coupure ENEO &amp; Baisse de tension","POWER ISSUE",
U1641="Coupure ENEO &amp; Baisse de tension","POWER ISSUE",
U1641="Defaut GE &amp; POWER Cabinet","POWER ISSUE",
U1641="Sharing","POWER ISSUE",
U1641="Sites strategiques &amp; DataCenter","POWER ISSUE",
U1641="Exclu","Exclu",
U1641="SAT","TX ISSUE",
U1641="SPARE-ISSUE","SPARE-ISSUE",
U1641="Fiber CAmtel","TX ISSUE",
U1641="Fiber AOF","TX ISSUE",
U1641="Projet OCM (HUAWEI)","TRAVAUX-HUAWEI",
U1641="Projet OCM (NOKIA)","TRAVAUX -NOKIA",
U1641="ACCESS-ISSUE","ACCESS-ISSUE",
U1641="Projet OCM (ZTE, NOKIA, autres projets)","TRAVAUX OCM",
U1641="No root CAuse","No root cause",
U1641="ODU HS","TX ISSUE",
U1641="IP &amp; VLAN","TX ISSUE",
U1641="Warehouse HUAWEI","SPARE-ISSUE",
U1641="SPARE-HS","SPARE-ISSUE",
U1641="Power Telco","RAN ISSUE",U1641="no impacts","no impacts"
),"")</f>
        <v>No root cause</v>
      </c>
      <c r="U1641" s="68" t="s">
        <v>5691</v>
      </c>
      <c r="V1641" s="41" t="str" cm="1">
        <f t="array" ref="V1641">IFERROR(_xlfn.IFS(
U1641="MPR ISSUE","ACTIVE",
U1641="BSS Hardware Issue","ACTIVE",
U1641="Sites strategiques, MLL, Pylone, etc.","PASSIVE",
U1641="AKTIVCO DEFAUT GE &amp; POWER Cabinet","PASSIVE",
U1641="AKTIVCO Coupure ENEO &amp; Baisse de tension","PASSIVE",
U1641="Coupure ENEO &amp; Baisse de tension","PASSIVE",
U1641="Defaut GE &amp; POWER Cabinet","PASSIVE",
U1641="Sharing","PASSIVE",
U1641="Sites strategiques &amp; DataCenter","PASSIVE",
U1641="Exclu","Exclu",
U1641="SAT","ACTIVE",
U1641="SPARE-ISSUE","SPARE-ISSUE",
U1641="Fiber CAmtel","ACTIVE",
U1641="Fiber AOF","ACTIVE",
U1641="Projet OCM (HUAWEI)","PLANNED WORKS",
U1641="Projet OCM (NOKIA)","PLANNED WORKS",
U1641="ACCESS-ISSUE","ACCESS-ISSUE",
U1641="Projet OCM (ZTE, NOKIA, autres projets)","PLANNED WORKS",
U1641="No root CAuse","No root cause",
U1641="ODU HS","ACTIVE",
U1641="IP &amp; VLAN","ACTIVE",
U1641="Warehouse HUAWEI","SPARE-ISSUE",
U1641="SPARE-HS","SPARE-ISSUE",
U1641="Power Telco","ACTIVE", U1641="no impacts","no impacts"
),"")</f>
        <v>No root cause</v>
      </c>
      <c r="W1641" s="113"/>
      <c r="X1641" s="113"/>
      <c r="Y1641" s="113"/>
      <c r="Z1641" s="113"/>
      <c r="AA1641" s="113"/>
      <c r="AB1641" s="17" t="s">
        <v>5465</v>
      </c>
      <c r="AC1641" s="17" t="str">
        <f>_xlfn.XLOOKUP(B1641,'INCIDENT-04-27-2026'!E:E,'INCIDENT-04-27-2026'!F:F,"")</f>
        <v/>
      </c>
      <c r="AD1641" s="9"/>
      <c r="AE1641" s="7" t="s">
        <v>5465</v>
      </c>
      <c r="AF1641" s="6" t="str">
        <f>_xlfn.XLOOKUP(B1641,'[13]Input_27-04'!$B:$B,'[13]Input_27-04'!$M:$M,"")</f>
        <v/>
      </c>
      <c r="AG1641" s="7"/>
      <c r="AH1641" s="3"/>
      <c r="AI1641" s="18" t="str">
        <f>_xlfn.XLOOKUP(B1641,'[3]Cells Huawei 27042026 10h'!$B:$B,'[3]Cells Huawei 27042026 10h'!$T:$T,"")</f>
        <v/>
      </c>
      <c r="AJ1641" s="18" t="str">
        <f>_xlfn.XLOOKUP(B1641,'[3]Cells Huawei 27042026 15h'!$B:$B,'[3]Cells Huawei 27042026 15h'!$T:$T,"")</f>
        <v/>
      </c>
      <c r="AK1641" s="18" t="str">
        <f>_xlfn.XLOOKUP(B1641,'[4]cells down 27042026 11h28'!$B:$B,'[4]cells down 27042026 11h28'!$R:$R,"")</f>
        <v/>
      </c>
      <c r="AL1641" s="18" t="str">
        <f>_xlfn.XLOOKUP(B1641,'[4]cells down 27042026 18h01'!$B:$B,'[4]cells down 27042026 18h01'!$R:$R,"")</f>
        <v/>
      </c>
      <c r="AM1641" s="18" t="str">
        <f>_xlfn.XLOOKUP(B1641,'[5]cell downs 27042026 11h'!$B:$B,'[5]cell downs 27042026 11h'!$R:$R,"")</f>
        <v/>
      </c>
      <c r="AN1641" s="18" t="str">
        <f>_xlfn.XLOOKUP(B1641,'[5]cell downs 27042026 17h40'!$B:$B,'[5]cell downs 27042026 17h40'!$R:$R,"")</f>
        <v/>
      </c>
      <c r="AO1641" s="18" t="str">
        <f>_xlfn.XLOOKUP(B1641,'[6]ALL SITES DOWN'!$D:$D,'[6]ALL SITES DOWN'!$J:$J,"")</f>
        <v/>
      </c>
      <c r="AP1641" s="18" t="str">
        <f>_xlfn.XLOOKUP(B1641,'[7]ALL SITES DOWN'!$D:$D,'[7]ALL SITES DOWN'!$J:$J,"")</f>
        <v/>
      </c>
      <c r="AQ1641" s="9" t="str">
        <f>_xlfn.XLOOKUP(B1641,[8]sheet1!$AC:$AC,[8]sheet1!$AF:$AF,"")</f>
        <v/>
      </c>
      <c r="AR1641" s="14"/>
      <c r="AS1641" s="14" t="s">
        <v>5465</v>
      </c>
      <c r="AT1641" s="14" t="str">
        <f>_xlfn.XLOOKUP(B1641,'[9]cell downs 18042026 17h'!$B:$B,'[9]cell downs 18042026 17h'!$B:$B,"")</f>
        <v/>
      </c>
      <c r="AU1641" s="14" t="str">
        <f>_xlfn.XLOOKUP(B1641,'[10]Cells Huawei 19042026 15h'!$B:$B,'[10]Cells Huawei 19042026 15h'!$B:$B,"")</f>
        <v/>
      </c>
      <c r="AV1641" s="9" t="str">
        <f>_xlfn.XLOOKUP(B1641,'[11]cells down 19042026 9H40'!$B:$B,'[11]cells down 19042026 9H40'!$B:$B,"")</f>
        <v/>
      </c>
    </row>
    <row r="1642" spans="1:48" hidden="1" x14ac:dyDescent="0.3">
      <c r="A1642" s="1" t="s">
        <v>827</v>
      </c>
      <c r="B1642" s="8" t="s">
        <v>828</v>
      </c>
      <c r="C1642" s="3" t="str">
        <f>_xlfn.XLOOKUP(B1642,'[1]daily break down'!$D:$D,'[1]daily break down'!$E:$E,"")</f>
        <v>Douala</v>
      </c>
      <c r="D1642" s="1" t="s">
        <v>11</v>
      </c>
      <c r="E1642" s="1" t="s">
        <v>12</v>
      </c>
      <c r="F1642" s="3" t="s">
        <v>31</v>
      </c>
      <c r="G1642" s="1" t="s">
        <v>32</v>
      </c>
      <c r="H1642" s="29" t="str">
        <f>_xlfn.XLOOKUP(B1642,[2]CALCULATION!$B:$B,[2]CALCULATION!$H:$H,"")</f>
        <v>ZTE</v>
      </c>
      <c r="I1642" s="26">
        <v>0</v>
      </c>
      <c r="J1642" s="26">
        <v>0</v>
      </c>
      <c r="K1642" s="26">
        <v>0</v>
      </c>
      <c r="L1642" s="26">
        <v>0</v>
      </c>
      <c r="M1642" s="26">
        <v>0</v>
      </c>
      <c r="N1642" s="26">
        <v>0</v>
      </c>
      <c r="O1642" s="26">
        <v>0</v>
      </c>
      <c r="P1642" s="114" t="s">
        <v>6364</v>
      </c>
      <c r="Q1642" s="42" t="s">
        <v>5538</v>
      </c>
      <c r="R1642" s="42"/>
      <c r="S1642" s="41" t="str" cm="1">
        <f t="array" ref="S1642">IFERROR(_xlfn.IFS(
U1642="MPR ISSUE","PDH",
U1642="BSS Hardware Issue","BSS",
U1642="Sites strategiques, MLL, Pylone, etc.","ENVTECH",
U1642="AKTIVCO DEFAUT GE &amp; POWER Cabinet","AKTIVCO",
U1642="AKTIVCO Coupure ENEO &amp; Baisse de tension","AKTIVCO GRID ONLY",
U1642="Coupure ENEO &amp; Baisse de tension","IHS GRID ONLY",
U1642="Defaut GE &amp; POWER Cabinet","IHS",
U1642="Sharing","Partners",
U1642="Sites strategiques &amp; DataCenter","SST &amp; DC",
U1642="Exclu","Exclu",
U1642="SAT","SAT",
U1642="SPARE-ISSUE","SPARE-ISSUE",
U1642="Fiber CAmtel","TRANS_FO_CAMTEL",
U1642="Fiber AOF","Fiber AOF",
U1642="Projet OCM (HUAWEI)","TRAVAUX-HUAWEI",
U1642="Projet OCM (NOKIA)","TRAVAUX-NOKIA",
U1642="ACCESS-ISSUE","ACCESS-ISSUE",
U1642="Projet OCM (ZTE, NOKIA, autres projets)","TRAVAUX OCM",
U1642="No root CAuse","No root cause",
U1642="ODU HS","PDH",
U1642="IP &amp; VLAN","PDH",
U1642="Warehouse HUAWEI","SPARE-ISSUE",
U1642="SPARE-HS","SPARE-ISSUE",
U1642="Power Telco","BSS",U1642="no impacts","no impacts"
),"")</f>
        <v>No root cause</v>
      </c>
      <c r="T1642" s="41" t="str" cm="1">
        <f t="array" ref="T1642">IFERROR(_xlfn.IFS(
U1642="MPR ISSUE","TX ISSUE",
U1642="BSS Hardware Issue","RAN ISSUE",
U1642="Sites strategiques, MLL, Pylone, etc.","ENVTECH",
U1642="AKTIVCO DEFAUT GE &amp; POWER Cabinet","POWER ISSUE",
U1642="AKTIVCO Coupure ENEO &amp; Baisse de tension","POWER ISSUE",
U1642="Coupure ENEO &amp; Baisse de tension","POWER ISSUE",
U1642="Defaut GE &amp; POWER Cabinet","POWER ISSUE",
U1642="Sharing","POWER ISSUE",
U1642="Sites strategiques &amp; DataCenter","POWER ISSUE",
U1642="Exclu","Exclu",
U1642="SAT","TX ISSUE",
U1642="SPARE-ISSUE","SPARE-ISSUE",
U1642="Fiber CAmtel","TX ISSUE",
U1642="Fiber AOF","TX ISSUE",
U1642="Projet OCM (HUAWEI)","TRAVAUX-HUAWEI",
U1642="Projet OCM (NOKIA)","TRAVAUX -NOKIA",
U1642="ACCESS-ISSUE","ACCESS-ISSUE",
U1642="Projet OCM (ZTE, NOKIA, autres projets)","TRAVAUX OCM",
U1642="No root CAuse","No root cause",
U1642="ODU HS","TX ISSUE",
U1642="IP &amp; VLAN","TX ISSUE",
U1642="Warehouse HUAWEI","SPARE-ISSUE",
U1642="SPARE-HS","SPARE-ISSUE",
U1642="Power Telco","RAN ISSUE",U1642="no impacts","no impacts"
),"")</f>
        <v>No root cause</v>
      </c>
      <c r="U1642" s="68" t="s">
        <v>5691</v>
      </c>
      <c r="V1642" s="41" t="str" cm="1">
        <f t="array" ref="V1642">IFERROR(_xlfn.IFS(
U1642="MPR ISSUE","ACTIVE",
U1642="BSS Hardware Issue","ACTIVE",
U1642="Sites strategiques, MLL, Pylone, etc.","PASSIVE",
U1642="AKTIVCO DEFAUT GE &amp; POWER Cabinet","PASSIVE",
U1642="AKTIVCO Coupure ENEO &amp; Baisse de tension","PASSIVE",
U1642="Coupure ENEO &amp; Baisse de tension","PASSIVE",
U1642="Defaut GE &amp; POWER Cabinet","PASSIVE",
U1642="Sharing","PASSIVE",
U1642="Sites strategiques &amp; DataCenter","PASSIVE",
U1642="Exclu","Exclu",
U1642="SAT","ACTIVE",
U1642="SPARE-ISSUE","SPARE-ISSUE",
U1642="Fiber CAmtel","ACTIVE",
U1642="Fiber AOF","ACTIVE",
U1642="Projet OCM (HUAWEI)","PLANNED WORKS",
U1642="Projet OCM (NOKIA)","PLANNED WORKS",
U1642="ACCESS-ISSUE","ACCESS-ISSUE",
U1642="Projet OCM (ZTE, NOKIA, autres projets)","PLANNED WORKS",
U1642="No root CAuse","No root cause",
U1642="ODU HS","ACTIVE",
U1642="IP &amp; VLAN","ACTIVE",
U1642="Warehouse HUAWEI","SPARE-ISSUE",
U1642="SPARE-HS","SPARE-ISSUE",
U1642="Power Telco","ACTIVE", U1642="no impacts","no impacts"
),"")</f>
        <v>No root cause</v>
      </c>
      <c r="W1642" s="113"/>
      <c r="X1642" s="113"/>
      <c r="Y1642" s="113"/>
      <c r="Z1642" s="113"/>
      <c r="AA1642" s="113"/>
      <c r="AB1642" s="17" t="s">
        <v>5465</v>
      </c>
      <c r="AC1642" s="17" t="str">
        <f>_xlfn.XLOOKUP(B1642,'INCIDENT-04-27-2026'!E:E,'INCIDENT-04-27-2026'!F:F,"")</f>
        <v/>
      </c>
      <c r="AD1642" s="9"/>
      <c r="AE1642" s="7" t="s">
        <v>5465</v>
      </c>
      <c r="AF1642" s="6" t="str">
        <f>_xlfn.XLOOKUP(B1642,'[13]Input_27-04'!$B:$B,'[13]Input_27-04'!$M:$M,"")</f>
        <v/>
      </c>
      <c r="AG1642" s="7"/>
      <c r="AH1642" s="3"/>
      <c r="AI1642" s="18" t="str">
        <f>_xlfn.XLOOKUP(B1642,'[3]Cells Huawei 27042026 10h'!$B:$B,'[3]Cells Huawei 27042026 10h'!$T:$T,"")</f>
        <v/>
      </c>
      <c r="AJ1642" s="18" t="str">
        <f>_xlfn.XLOOKUP(B1642,'[3]Cells Huawei 27042026 15h'!$B:$B,'[3]Cells Huawei 27042026 15h'!$T:$T,"")</f>
        <v/>
      </c>
      <c r="AK1642" s="18" t="str">
        <f>_xlfn.XLOOKUP(B1642,'[4]cells down 27042026 11h28'!$B:$B,'[4]cells down 27042026 11h28'!$R:$R,"")</f>
        <v/>
      </c>
      <c r="AL1642" s="18" t="str">
        <f>_xlfn.XLOOKUP(B1642,'[4]cells down 27042026 18h01'!$B:$B,'[4]cells down 27042026 18h01'!$R:$R,"")</f>
        <v/>
      </c>
      <c r="AM1642" s="18" t="str">
        <f>_xlfn.XLOOKUP(B1642,'[5]cell downs 27042026 11h'!$B:$B,'[5]cell downs 27042026 11h'!$R:$R,"")</f>
        <v/>
      </c>
      <c r="AN1642" s="18" t="str">
        <f>_xlfn.XLOOKUP(B1642,'[5]cell downs 27042026 17h40'!$B:$B,'[5]cell downs 27042026 17h40'!$R:$R,"")</f>
        <v/>
      </c>
      <c r="AO1642" s="18" t="str">
        <f>_xlfn.XLOOKUP(B1642,'[6]ALL SITES DOWN'!$D:$D,'[6]ALL SITES DOWN'!$J:$J,"")</f>
        <v/>
      </c>
      <c r="AP1642" s="18" t="str">
        <f>_xlfn.XLOOKUP(B1642,'[7]ALL SITES DOWN'!$D:$D,'[7]ALL SITES DOWN'!$J:$J,"")</f>
        <v/>
      </c>
      <c r="AQ1642" s="9" t="str">
        <f>_xlfn.XLOOKUP(B1642,[8]sheet1!$AC:$AC,[8]sheet1!$AF:$AF,"")</f>
        <v/>
      </c>
      <c r="AR1642" s="14"/>
      <c r="AS1642" s="14" t="s">
        <v>5465</v>
      </c>
      <c r="AT1642" s="14" t="str">
        <f>_xlfn.XLOOKUP(B1642,'[9]cell downs 18042026 17h'!$B:$B,'[9]cell downs 18042026 17h'!$B:$B,"")</f>
        <v/>
      </c>
      <c r="AU1642" s="14" t="str">
        <f>_xlfn.XLOOKUP(B1642,'[10]Cells Huawei 19042026 15h'!$B:$B,'[10]Cells Huawei 19042026 15h'!$B:$B,"")</f>
        <v/>
      </c>
      <c r="AV1642" s="9" t="str">
        <f>_xlfn.XLOOKUP(B1642,'[11]cells down 19042026 9H40'!$B:$B,'[11]cells down 19042026 9H40'!$B:$B,"")</f>
        <v/>
      </c>
    </row>
    <row r="1643" spans="1:48" hidden="1" x14ac:dyDescent="0.3">
      <c r="A1643" s="1" t="s">
        <v>4033</v>
      </c>
      <c r="B1643" s="8" t="s">
        <v>4034</v>
      </c>
      <c r="C1643" s="3" t="str">
        <f>_xlfn.XLOOKUP(B1643,'[1]daily break down'!$D:$D,'[1]daily break down'!$E:$E,"")</f>
        <v>CENTRE</v>
      </c>
      <c r="D1643" s="1" t="s">
        <v>11</v>
      </c>
      <c r="E1643" s="1" t="s">
        <v>12</v>
      </c>
      <c r="F1643" s="3" t="s">
        <v>37</v>
      </c>
      <c r="G1643" s="1" t="s">
        <v>4033</v>
      </c>
      <c r="H1643" s="29" t="str">
        <f>_xlfn.XLOOKUP(B1643,[2]CALCULATION!$B:$B,[2]CALCULATION!$H:$H,"")</f>
        <v>ZTE</v>
      </c>
      <c r="I1643" s="26">
        <v>0</v>
      </c>
      <c r="J1643" s="26">
        <v>0</v>
      </c>
      <c r="K1643" s="26">
        <v>0</v>
      </c>
      <c r="L1643" s="26">
        <v>0</v>
      </c>
      <c r="M1643" s="26">
        <v>0</v>
      </c>
      <c r="N1643" s="26">
        <v>0</v>
      </c>
      <c r="O1643" s="26">
        <v>0</v>
      </c>
      <c r="P1643" s="114" t="s">
        <v>6364</v>
      </c>
      <c r="Q1643" s="42" t="s">
        <v>5537</v>
      </c>
      <c r="R1643" s="42"/>
      <c r="S1643" s="41" t="str" cm="1">
        <f t="array" ref="S1643">IFERROR(_xlfn.IFS(
U1643="MPR ISSUE","PDH",
U1643="BSS Hardware Issue","BSS",
U1643="Sites strategiques, MLL, Pylone, etc.","ENVTECH",
U1643="AKTIVCO DEFAUT GE &amp; POWER Cabinet","AKTIVCO",
U1643="AKTIVCO Coupure ENEO &amp; Baisse de tension","AKTIVCO GRID ONLY",
U1643="Coupure ENEO &amp; Baisse de tension","IHS GRID ONLY",
U1643="Defaut GE &amp; POWER Cabinet","IHS",
U1643="Sharing","Partners",
U1643="Sites strategiques &amp; DataCenter","SST &amp; DC",
U1643="Exclu","Exclu",
U1643="SAT","SAT",
U1643="SPARE-ISSUE","SPARE-ISSUE",
U1643="Fiber CAmtel","TRANS_FO_CAMTEL",
U1643="Fiber AOF","Fiber AOF",
U1643="Projet OCM (HUAWEI)","TRAVAUX-HUAWEI",
U1643="Projet OCM (NOKIA)","TRAVAUX-NOKIA",
U1643="ACCESS-ISSUE","ACCESS-ISSUE",
U1643="Projet OCM (ZTE, NOKIA, autres projets)","TRAVAUX OCM",
U1643="No root CAuse","No root cause",
U1643="ODU HS","PDH",
U1643="IP &amp; VLAN","PDH",
U1643="Warehouse HUAWEI","SPARE-ISSUE",
U1643="SPARE-HS","SPARE-ISSUE",
U1643="Power Telco","BSS",U1643="no impacts","no impacts"
),"")</f>
        <v>Exclu</v>
      </c>
      <c r="T1643" s="41" t="str" cm="1">
        <f t="array" ref="T1643">IFERROR(_xlfn.IFS(
U1643="MPR ISSUE","TX ISSUE",
U1643="BSS Hardware Issue","RAN ISSUE",
U1643="Sites strategiques, MLL, Pylone, etc.","ENVTECH",
U1643="AKTIVCO DEFAUT GE &amp; POWER Cabinet","POWER ISSUE",
U1643="AKTIVCO Coupure ENEO &amp; Baisse de tension","POWER ISSUE",
U1643="Coupure ENEO &amp; Baisse de tension","POWER ISSUE",
U1643="Defaut GE &amp; POWER Cabinet","POWER ISSUE",
U1643="Sharing","POWER ISSUE",
U1643="Sites strategiques &amp; DataCenter","POWER ISSUE",
U1643="Exclu","Exclu",
U1643="SAT","TX ISSUE",
U1643="SPARE-ISSUE","SPARE-ISSUE",
U1643="Fiber CAmtel","TX ISSUE",
U1643="Fiber AOF","TX ISSUE",
U1643="Projet OCM (HUAWEI)","TRAVAUX-HUAWEI",
U1643="Projet OCM (NOKIA)","TRAVAUX -NOKIA",
U1643="ACCESS-ISSUE","ACCESS-ISSUE",
U1643="Projet OCM (ZTE, NOKIA, autres projets)","TRAVAUX OCM",
U1643="No root CAuse","No root cause",
U1643="ODU HS","TX ISSUE",
U1643="IP &amp; VLAN","TX ISSUE",
U1643="Warehouse HUAWEI","SPARE-ISSUE",
U1643="SPARE-HS","SPARE-ISSUE",
U1643="Power Telco","RAN ISSUE",U1643="no impacts","no impacts"
),"")</f>
        <v>Exclu</v>
      </c>
      <c r="U1643" s="68" t="s">
        <v>5537</v>
      </c>
      <c r="V1643" s="41" t="str" cm="1">
        <f t="array" ref="V1643">IFERROR(_xlfn.IFS(
U1643="MPR ISSUE","ACTIVE",
U1643="BSS Hardware Issue","ACTIVE",
U1643="Sites strategiques, MLL, Pylone, etc.","PASSIVE",
U1643="AKTIVCO DEFAUT GE &amp; POWER Cabinet","PASSIVE",
U1643="AKTIVCO Coupure ENEO &amp; Baisse de tension","PASSIVE",
U1643="Coupure ENEO &amp; Baisse de tension","PASSIVE",
U1643="Defaut GE &amp; POWER Cabinet","PASSIVE",
U1643="Sharing","PASSIVE",
U1643="Sites strategiques &amp; DataCenter","PASSIVE",
U1643="Exclu","Exclu",
U1643="SAT","ACTIVE",
U1643="SPARE-ISSUE","SPARE-ISSUE",
U1643="Fiber CAmtel","ACTIVE",
U1643="Fiber AOF","ACTIVE",
U1643="Projet OCM (HUAWEI)","PLANNED WORKS",
U1643="Projet OCM (NOKIA)","PLANNED WORKS",
U1643="ACCESS-ISSUE","ACCESS-ISSUE",
U1643="Projet OCM (ZTE, NOKIA, autres projets)","PLANNED WORKS",
U1643="No root CAuse","No root cause",
U1643="ODU HS","ACTIVE",
U1643="IP &amp; VLAN","ACTIVE",
U1643="Warehouse HUAWEI","SPARE-ISSUE",
U1643="SPARE-HS","SPARE-ISSUE",
U1643="Power Telco","ACTIVE", U1643="no impacts","no impacts"
),"")</f>
        <v>Exclu</v>
      </c>
      <c r="W1643" s="113"/>
      <c r="X1643" s="113"/>
      <c r="Y1643" s="113"/>
      <c r="Z1643" s="113"/>
      <c r="AA1643" s="113"/>
      <c r="AB1643" s="17" t="s">
        <v>5465</v>
      </c>
      <c r="AC1643" s="17" t="str">
        <f>_xlfn.XLOOKUP(B1643,'INCIDENT-04-27-2026'!E:E,'INCIDENT-04-27-2026'!F:F,"")</f>
        <v/>
      </c>
      <c r="AD1643" s="9"/>
      <c r="AE1643" s="7" t="s">
        <v>5465</v>
      </c>
      <c r="AF1643" s="6" t="str">
        <f>_xlfn.XLOOKUP(B1643,'[13]Input_27-04'!$B:$B,'[13]Input_27-04'!$M:$M,"")</f>
        <v/>
      </c>
      <c r="AG1643" s="7"/>
      <c r="AH1643" s="3"/>
      <c r="AI1643" s="18" t="str">
        <f>_xlfn.XLOOKUP(B1643,'[3]Cells Huawei 27042026 10h'!$B:$B,'[3]Cells Huawei 27042026 10h'!$T:$T,"")</f>
        <v/>
      </c>
      <c r="AJ1643" s="18" t="str">
        <f>_xlfn.XLOOKUP(B1643,'[3]Cells Huawei 27042026 15h'!$B:$B,'[3]Cells Huawei 27042026 15h'!$T:$T,"")</f>
        <v/>
      </c>
      <c r="AK1643" s="18" t="str">
        <f>_xlfn.XLOOKUP(B1643,'[4]cells down 27042026 11h28'!$B:$B,'[4]cells down 27042026 11h28'!$R:$R,"")</f>
        <v/>
      </c>
      <c r="AL1643" s="18" t="str">
        <f>_xlfn.XLOOKUP(B1643,'[4]cells down 27042026 18h01'!$B:$B,'[4]cells down 27042026 18h01'!$R:$R,"")</f>
        <v/>
      </c>
      <c r="AM1643" s="18" t="str">
        <f>_xlfn.XLOOKUP(B1643,'[5]cell downs 27042026 11h'!$B:$B,'[5]cell downs 27042026 11h'!$R:$R,"")</f>
        <v/>
      </c>
      <c r="AN1643" s="18" t="str">
        <f>_xlfn.XLOOKUP(B1643,'[5]cell downs 27042026 17h40'!$B:$B,'[5]cell downs 27042026 17h40'!$R:$R,"")</f>
        <v/>
      </c>
      <c r="AO1643" s="18" t="str">
        <f>_xlfn.XLOOKUP(B1643,'[6]ALL SITES DOWN'!$D:$D,'[6]ALL SITES DOWN'!$J:$J,"")</f>
        <v/>
      </c>
      <c r="AP1643" s="18" t="str">
        <f>_xlfn.XLOOKUP(B1643,'[7]ALL SITES DOWN'!$D:$D,'[7]ALL SITES DOWN'!$J:$J,"")</f>
        <v/>
      </c>
      <c r="AQ1643" s="9" t="str">
        <f>_xlfn.XLOOKUP(B1643,[8]sheet1!$AC:$AC,[8]sheet1!$AF:$AF,"")</f>
        <v/>
      </c>
      <c r="AR1643" s="14"/>
      <c r="AS1643" s="14" t="s">
        <v>5465</v>
      </c>
      <c r="AT1643" s="14" t="str">
        <f>_xlfn.XLOOKUP(B1643,'[9]cell downs 18042026 17h'!$B:$B,'[9]cell downs 18042026 17h'!$B:$B,"")</f>
        <v/>
      </c>
      <c r="AU1643" s="14" t="str">
        <f>_xlfn.XLOOKUP(B1643,'[10]Cells Huawei 19042026 15h'!$B:$B,'[10]Cells Huawei 19042026 15h'!$B:$B,"")</f>
        <v/>
      </c>
      <c r="AV1643" s="9" t="str">
        <f>_xlfn.XLOOKUP(B1643,'[11]cells down 19042026 9H40'!$B:$B,'[11]cells down 19042026 9H40'!$B:$B,"")</f>
        <v/>
      </c>
    </row>
    <row r="1644" spans="1:48" hidden="1" x14ac:dyDescent="0.3">
      <c r="A1644" s="1" t="s">
        <v>3422</v>
      </c>
      <c r="B1644" s="8" t="s">
        <v>3423</v>
      </c>
      <c r="C1644" s="3" t="str">
        <f>_xlfn.XLOOKUP(B1644,'[1]daily break down'!$D:$D,'[1]daily break down'!$E:$E,"")</f>
        <v>Douala</v>
      </c>
      <c r="D1644" s="1" t="s">
        <v>11</v>
      </c>
      <c r="E1644" s="1" t="s">
        <v>12</v>
      </c>
      <c r="F1644" s="3" t="s">
        <v>31</v>
      </c>
      <c r="G1644" s="1" t="s">
        <v>32</v>
      </c>
      <c r="H1644" s="29" t="str">
        <f>_xlfn.XLOOKUP(B1644,[2]CALCULATION!$B:$B,[2]CALCULATION!$H:$H,"")</f>
        <v>ZTE</v>
      </c>
      <c r="I1644" s="26">
        <v>0</v>
      </c>
      <c r="J1644" s="26">
        <v>0</v>
      </c>
      <c r="K1644" s="26">
        <v>0</v>
      </c>
      <c r="L1644" s="26">
        <v>0</v>
      </c>
      <c r="M1644" s="26">
        <v>0</v>
      </c>
      <c r="N1644" s="26">
        <v>0</v>
      </c>
      <c r="O1644" s="26">
        <v>0</v>
      </c>
      <c r="P1644" s="114" t="s">
        <v>6364</v>
      </c>
      <c r="Q1644" s="42" t="s">
        <v>5538</v>
      </c>
      <c r="R1644" s="42"/>
      <c r="S1644" s="41" t="str" cm="1">
        <f t="array" ref="S1644">IFERROR(_xlfn.IFS(
U1644="MPR ISSUE","PDH",
U1644="BSS Hardware Issue","BSS",
U1644="Sites strategiques, MLL, Pylone, etc.","ENVTECH",
U1644="AKTIVCO DEFAUT GE &amp; POWER Cabinet","AKTIVCO",
U1644="AKTIVCO Coupure ENEO &amp; Baisse de tension","AKTIVCO GRID ONLY",
U1644="Coupure ENEO &amp; Baisse de tension","IHS GRID ONLY",
U1644="Defaut GE &amp; POWER Cabinet","IHS",
U1644="Sharing","Partners",
U1644="Sites strategiques &amp; DataCenter","SST &amp; DC",
U1644="Exclu","Exclu",
U1644="SAT","SAT",
U1644="SPARE-ISSUE","SPARE-ISSUE",
U1644="Fiber CAmtel","TRANS_FO_CAMTEL",
U1644="Fiber AOF","Fiber AOF",
U1644="Projet OCM (HUAWEI)","TRAVAUX-HUAWEI",
U1644="Projet OCM (NOKIA)","TRAVAUX-NOKIA",
U1644="ACCESS-ISSUE","ACCESS-ISSUE",
U1644="Projet OCM (ZTE, NOKIA, autres projets)","TRAVAUX OCM",
U1644="No root CAuse","No root cause",
U1644="ODU HS","PDH",
U1644="IP &amp; VLAN","PDH",
U1644="Warehouse HUAWEI","SPARE-ISSUE",
U1644="SPARE-HS","SPARE-ISSUE",
U1644="Power Telco","BSS",U1644="no impacts","no impacts"
),"")</f>
        <v>No root cause</v>
      </c>
      <c r="T1644" s="41" t="str" cm="1">
        <f t="array" ref="T1644">IFERROR(_xlfn.IFS(
U1644="MPR ISSUE","TX ISSUE",
U1644="BSS Hardware Issue","RAN ISSUE",
U1644="Sites strategiques, MLL, Pylone, etc.","ENVTECH",
U1644="AKTIVCO DEFAUT GE &amp; POWER Cabinet","POWER ISSUE",
U1644="AKTIVCO Coupure ENEO &amp; Baisse de tension","POWER ISSUE",
U1644="Coupure ENEO &amp; Baisse de tension","POWER ISSUE",
U1644="Defaut GE &amp; POWER Cabinet","POWER ISSUE",
U1644="Sharing","POWER ISSUE",
U1644="Sites strategiques &amp; DataCenter","POWER ISSUE",
U1644="Exclu","Exclu",
U1644="SAT","TX ISSUE",
U1644="SPARE-ISSUE","SPARE-ISSUE",
U1644="Fiber CAmtel","TX ISSUE",
U1644="Fiber AOF","TX ISSUE",
U1644="Projet OCM (HUAWEI)","TRAVAUX-HUAWEI",
U1644="Projet OCM (NOKIA)","TRAVAUX -NOKIA",
U1644="ACCESS-ISSUE","ACCESS-ISSUE",
U1644="Projet OCM (ZTE, NOKIA, autres projets)","TRAVAUX OCM",
U1644="No root CAuse","No root cause",
U1644="ODU HS","TX ISSUE",
U1644="IP &amp; VLAN","TX ISSUE",
U1644="Warehouse HUAWEI","SPARE-ISSUE",
U1644="SPARE-HS","SPARE-ISSUE",
U1644="Power Telco","RAN ISSUE",U1644="no impacts","no impacts"
),"")</f>
        <v>No root cause</v>
      </c>
      <c r="U1644" s="68" t="s">
        <v>5691</v>
      </c>
      <c r="V1644" s="41" t="str" cm="1">
        <f t="array" ref="V1644">IFERROR(_xlfn.IFS(
U1644="MPR ISSUE","ACTIVE",
U1644="BSS Hardware Issue","ACTIVE",
U1644="Sites strategiques, MLL, Pylone, etc.","PASSIVE",
U1644="AKTIVCO DEFAUT GE &amp; POWER Cabinet","PASSIVE",
U1644="AKTIVCO Coupure ENEO &amp; Baisse de tension","PASSIVE",
U1644="Coupure ENEO &amp; Baisse de tension","PASSIVE",
U1644="Defaut GE &amp; POWER Cabinet","PASSIVE",
U1644="Sharing","PASSIVE",
U1644="Sites strategiques &amp; DataCenter","PASSIVE",
U1644="Exclu","Exclu",
U1644="SAT","ACTIVE",
U1644="SPARE-ISSUE","SPARE-ISSUE",
U1644="Fiber CAmtel","ACTIVE",
U1644="Fiber AOF","ACTIVE",
U1644="Projet OCM (HUAWEI)","PLANNED WORKS",
U1644="Projet OCM (NOKIA)","PLANNED WORKS",
U1644="ACCESS-ISSUE","ACCESS-ISSUE",
U1644="Projet OCM (ZTE, NOKIA, autres projets)","PLANNED WORKS",
U1644="No root CAuse","No root cause",
U1644="ODU HS","ACTIVE",
U1644="IP &amp; VLAN","ACTIVE",
U1644="Warehouse HUAWEI","SPARE-ISSUE",
U1644="SPARE-HS","SPARE-ISSUE",
U1644="Power Telco","ACTIVE", U1644="no impacts","no impacts"
),"")</f>
        <v>No root cause</v>
      </c>
      <c r="W1644" s="113"/>
      <c r="X1644" s="113"/>
      <c r="Y1644" s="113"/>
      <c r="Z1644" s="113"/>
      <c r="AA1644" s="113"/>
      <c r="AB1644" s="17" t="s">
        <v>5465</v>
      </c>
      <c r="AC1644" s="17" t="str">
        <f>_xlfn.XLOOKUP(B1644,'INCIDENT-04-27-2026'!E:E,'INCIDENT-04-27-2026'!F:F,"")</f>
        <v/>
      </c>
      <c r="AD1644" s="9"/>
      <c r="AE1644" s="7" t="s">
        <v>5465</v>
      </c>
      <c r="AF1644" s="6" t="str">
        <f>_xlfn.XLOOKUP(B1644,'[13]Input_27-04'!$B:$B,'[13]Input_27-04'!$M:$M,"")</f>
        <v/>
      </c>
      <c r="AG1644" s="7"/>
      <c r="AH1644" s="3"/>
      <c r="AI1644" s="18" t="str">
        <f>_xlfn.XLOOKUP(B1644,'[3]Cells Huawei 27042026 10h'!$B:$B,'[3]Cells Huawei 27042026 10h'!$T:$T,"")</f>
        <v/>
      </c>
      <c r="AJ1644" s="18" t="str">
        <f>_xlfn.XLOOKUP(B1644,'[3]Cells Huawei 27042026 15h'!$B:$B,'[3]Cells Huawei 27042026 15h'!$T:$T,"")</f>
        <v/>
      </c>
      <c r="AK1644" s="18" t="str">
        <f>_xlfn.XLOOKUP(B1644,'[4]cells down 27042026 11h28'!$B:$B,'[4]cells down 27042026 11h28'!$R:$R,"")</f>
        <v/>
      </c>
      <c r="AL1644" s="18" t="str">
        <f>_xlfn.XLOOKUP(B1644,'[4]cells down 27042026 18h01'!$B:$B,'[4]cells down 27042026 18h01'!$R:$R,"")</f>
        <v/>
      </c>
      <c r="AM1644" s="18" t="str">
        <f>_xlfn.XLOOKUP(B1644,'[5]cell downs 27042026 11h'!$B:$B,'[5]cell downs 27042026 11h'!$R:$R,"")</f>
        <v/>
      </c>
      <c r="AN1644" s="18" t="str">
        <f>_xlfn.XLOOKUP(B1644,'[5]cell downs 27042026 17h40'!$B:$B,'[5]cell downs 27042026 17h40'!$R:$R,"")</f>
        <v/>
      </c>
      <c r="AO1644" s="18" t="str">
        <f>_xlfn.XLOOKUP(B1644,'[6]ALL SITES DOWN'!$D:$D,'[6]ALL SITES DOWN'!$J:$J,"")</f>
        <v/>
      </c>
      <c r="AP1644" s="18" t="str">
        <f>_xlfn.XLOOKUP(B1644,'[7]ALL SITES DOWN'!$D:$D,'[7]ALL SITES DOWN'!$J:$J,"")</f>
        <v/>
      </c>
      <c r="AQ1644" s="9" t="str">
        <f>_xlfn.XLOOKUP(B1644,[8]sheet1!$AC:$AC,[8]sheet1!$AF:$AF,"")</f>
        <v/>
      </c>
      <c r="AR1644" s="14"/>
      <c r="AS1644" s="14" t="s">
        <v>5465</v>
      </c>
      <c r="AT1644" s="14" t="str">
        <f>_xlfn.XLOOKUP(B1644,'[9]cell downs 18042026 17h'!$B:$B,'[9]cell downs 18042026 17h'!$B:$B,"")</f>
        <v/>
      </c>
      <c r="AU1644" s="14" t="str">
        <f>_xlfn.XLOOKUP(B1644,'[10]Cells Huawei 19042026 15h'!$B:$B,'[10]Cells Huawei 19042026 15h'!$B:$B,"")</f>
        <v/>
      </c>
      <c r="AV1644" s="9" t="str">
        <f>_xlfn.XLOOKUP(B1644,'[11]cells down 19042026 9H40'!$B:$B,'[11]cells down 19042026 9H40'!$B:$B,"")</f>
        <v/>
      </c>
    </row>
    <row r="1645" spans="1:48" hidden="1" x14ac:dyDescent="0.3">
      <c r="A1645" s="1" t="s">
        <v>85</v>
      </c>
      <c r="B1645" s="8" t="s">
        <v>86</v>
      </c>
      <c r="C1645" s="3" t="str">
        <f>_xlfn.XLOOKUP(B1645,'[1]daily break down'!$D:$D,'[1]daily break down'!$E:$E,"")</f>
        <v>Garoua</v>
      </c>
      <c r="D1645" s="1" t="s">
        <v>11</v>
      </c>
      <c r="E1645" s="1" t="s">
        <v>12</v>
      </c>
      <c r="F1645" s="3" t="s">
        <v>23</v>
      </c>
      <c r="G1645" s="1" t="s">
        <v>24</v>
      </c>
      <c r="H1645" s="27" t="str">
        <f>_xlfn.XLOOKUP(B1645,[2]CALCULATION!$B:$B,[2]CALCULATION!$H:$H,"")</f>
        <v>Huawei</v>
      </c>
      <c r="I1645" s="26">
        <v>0</v>
      </c>
      <c r="J1645" s="26">
        <v>0</v>
      </c>
      <c r="K1645" s="26">
        <v>0</v>
      </c>
      <c r="L1645" s="26">
        <v>0</v>
      </c>
      <c r="M1645" s="26">
        <v>0</v>
      </c>
      <c r="N1645" s="26">
        <v>0</v>
      </c>
      <c r="O1645" s="26">
        <v>0</v>
      </c>
      <c r="P1645" s="114" t="s">
        <v>6364</v>
      </c>
      <c r="Q1645" s="42" t="s">
        <v>5538</v>
      </c>
      <c r="R1645" s="42"/>
      <c r="S1645" s="41" t="str" cm="1">
        <f t="array" ref="S1645">IFERROR(_xlfn.IFS(
U1645="MPR ISSUE","PDH",
U1645="BSS Hardware Issue","BSS",
U1645="Sites strategiques, MLL, Pylone, etc.","ENVTECH",
U1645="AKTIVCO DEFAUT GE &amp; POWER Cabinet","AKTIVCO",
U1645="AKTIVCO Coupure ENEO &amp; Baisse de tension","AKTIVCO GRID ONLY",
U1645="Coupure ENEO &amp; Baisse de tension","IHS GRID ONLY",
U1645="Defaut GE &amp; POWER Cabinet","IHS",
U1645="Sharing","Partners",
U1645="Sites strategiques &amp; DataCenter","SST &amp; DC",
U1645="Exclu","Exclu",
U1645="SAT","SAT",
U1645="SPARE-ISSUE","SPARE-ISSUE",
U1645="Fiber CAmtel","TRANS_FO_CAMTEL",
U1645="Fiber AOF","Fiber AOF",
U1645="Projet OCM (HUAWEI)","TRAVAUX-HUAWEI",
U1645="Projet OCM (NOKIA)","TRAVAUX-NOKIA",
U1645="ACCESS-ISSUE","ACCESS-ISSUE",
U1645="Projet OCM (ZTE, NOKIA, autres projets)","TRAVAUX OCM",
U1645="No root CAuse","No root cause",
U1645="ODU HS","PDH",
U1645="IP &amp; VLAN","PDH",
U1645="Warehouse HUAWEI","SPARE-ISSUE",
U1645="SPARE-HS","SPARE-ISSUE",
U1645="Power Telco","BSS",U1645="no impacts","no impacts"
),"")</f>
        <v>No root cause</v>
      </c>
      <c r="T1645" s="41" t="str" cm="1">
        <f t="array" ref="T1645">IFERROR(_xlfn.IFS(
U1645="MPR ISSUE","TX ISSUE",
U1645="BSS Hardware Issue","RAN ISSUE",
U1645="Sites strategiques, MLL, Pylone, etc.","ENVTECH",
U1645="AKTIVCO DEFAUT GE &amp; POWER Cabinet","POWER ISSUE",
U1645="AKTIVCO Coupure ENEO &amp; Baisse de tension","POWER ISSUE",
U1645="Coupure ENEO &amp; Baisse de tension","POWER ISSUE",
U1645="Defaut GE &amp; POWER Cabinet","POWER ISSUE",
U1645="Sharing","POWER ISSUE",
U1645="Sites strategiques &amp; DataCenter","POWER ISSUE",
U1645="Exclu","Exclu",
U1645="SAT","TX ISSUE",
U1645="SPARE-ISSUE","SPARE-ISSUE",
U1645="Fiber CAmtel","TX ISSUE",
U1645="Fiber AOF","TX ISSUE",
U1645="Projet OCM (HUAWEI)","TRAVAUX-HUAWEI",
U1645="Projet OCM (NOKIA)","TRAVAUX -NOKIA",
U1645="ACCESS-ISSUE","ACCESS-ISSUE",
U1645="Projet OCM (ZTE, NOKIA, autres projets)","TRAVAUX OCM",
U1645="No root CAuse","No root cause",
U1645="ODU HS","TX ISSUE",
U1645="IP &amp; VLAN","TX ISSUE",
U1645="Warehouse HUAWEI","SPARE-ISSUE",
U1645="SPARE-HS","SPARE-ISSUE",
U1645="Power Telco","RAN ISSUE",U1645="no impacts","no impacts"
),"")</f>
        <v>No root cause</v>
      </c>
      <c r="U1645" s="68" t="s">
        <v>5691</v>
      </c>
      <c r="V1645" s="41" t="str" cm="1">
        <f t="array" ref="V1645">IFERROR(_xlfn.IFS(
U1645="MPR ISSUE","ACTIVE",
U1645="BSS Hardware Issue","ACTIVE",
U1645="Sites strategiques, MLL, Pylone, etc.","PASSIVE",
U1645="AKTIVCO DEFAUT GE &amp; POWER Cabinet","PASSIVE",
U1645="AKTIVCO Coupure ENEO &amp; Baisse de tension","PASSIVE",
U1645="Coupure ENEO &amp; Baisse de tension","PASSIVE",
U1645="Defaut GE &amp; POWER Cabinet","PASSIVE",
U1645="Sharing","PASSIVE",
U1645="Sites strategiques &amp; DataCenter","PASSIVE",
U1645="Exclu","Exclu",
U1645="SAT","ACTIVE",
U1645="SPARE-ISSUE","SPARE-ISSUE",
U1645="Fiber CAmtel","ACTIVE",
U1645="Fiber AOF","ACTIVE",
U1645="Projet OCM (HUAWEI)","PLANNED WORKS",
U1645="Projet OCM (NOKIA)","PLANNED WORKS",
U1645="ACCESS-ISSUE","ACCESS-ISSUE",
U1645="Projet OCM (ZTE, NOKIA, autres projets)","PLANNED WORKS",
U1645="No root CAuse","No root cause",
U1645="ODU HS","ACTIVE",
U1645="IP &amp; VLAN","ACTIVE",
U1645="Warehouse HUAWEI","SPARE-ISSUE",
U1645="SPARE-HS","SPARE-ISSUE",
U1645="Power Telco","ACTIVE", U1645="no impacts","no impacts"
),"")</f>
        <v>No root cause</v>
      </c>
      <c r="W1645" s="113"/>
      <c r="X1645" s="113"/>
      <c r="Y1645" s="113"/>
      <c r="Z1645" s="113"/>
      <c r="AA1645" s="113"/>
      <c r="AB1645" s="17" t="s">
        <v>5465</v>
      </c>
      <c r="AC1645" s="17" t="str">
        <f>_xlfn.XLOOKUP(B1645,'INCIDENT-04-27-2026'!E:E,'INCIDENT-04-27-2026'!F:F,"")</f>
        <v/>
      </c>
      <c r="AD1645" s="9"/>
      <c r="AE1645" s="7" t="s">
        <v>5465</v>
      </c>
      <c r="AF1645" s="6" t="str">
        <f>_xlfn.XLOOKUP(B1645,'[13]Input_27-04'!$B:$B,'[13]Input_27-04'!$M:$M,"")</f>
        <v/>
      </c>
      <c r="AG1645" s="7"/>
      <c r="AH1645" s="3"/>
      <c r="AI1645" s="18" t="str">
        <f>_xlfn.XLOOKUP(B1645,'[3]Cells Huawei 27042026 10h'!$B:$B,'[3]Cells Huawei 27042026 10h'!$T:$T,"")</f>
        <v/>
      </c>
      <c r="AJ1645" s="18" t="str">
        <f>_xlfn.XLOOKUP(B1645,'[3]Cells Huawei 27042026 15h'!$B:$B,'[3]Cells Huawei 27042026 15h'!$T:$T,"")</f>
        <v/>
      </c>
      <c r="AK1645" s="18" t="str">
        <f>_xlfn.XLOOKUP(B1645,'[4]cells down 27042026 11h28'!$B:$B,'[4]cells down 27042026 11h28'!$R:$R,"")</f>
        <v/>
      </c>
      <c r="AL1645" s="18" t="str">
        <f>_xlfn.XLOOKUP(B1645,'[4]cells down 27042026 18h01'!$B:$B,'[4]cells down 27042026 18h01'!$R:$R,"")</f>
        <v/>
      </c>
      <c r="AM1645" s="18" t="str">
        <f>_xlfn.XLOOKUP(B1645,'[5]cell downs 27042026 11h'!$B:$B,'[5]cell downs 27042026 11h'!$R:$R,"")</f>
        <v/>
      </c>
      <c r="AN1645" s="18" t="str">
        <f>_xlfn.XLOOKUP(B1645,'[5]cell downs 27042026 17h40'!$B:$B,'[5]cell downs 27042026 17h40'!$R:$R,"")</f>
        <v/>
      </c>
      <c r="AO1645" s="18" t="str">
        <f>_xlfn.XLOOKUP(B1645,'[6]ALL SITES DOWN'!$D:$D,'[6]ALL SITES DOWN'!$J:$J,"")</f>
        <v/>
      </c>
      <c r="AP1645" s="18" t="str">
        <f>_xlfn.XLOOKUP(B1645,'[7]ALL SITES DOWN'!$D:$D,'[7]ALL SITES DOWN'!$J:$J,"")</f>
        <v/>
      </c>
      <c r="AQ1645" s="9" t="str">
        <f>_xlfn.XLOOKUP(B1645,[8]sheet1!$AC:$AC,[8]sheet1!$AF:$AF,"")</f>
        <v/>
      </c>
      <c r="AR1645" s="14"/>
      <c r="AS1645" s="14" t="s">
        <v>5465</v>
      </c>
      <c r="AT1645" s="14" t="str">
        <f>_xlfn.XLOOKUP(B1645,'[9]cell downs 18042026 17h'!$B:$B,'[9]cell downs 18042026 17h'!$B:$B,"")</f>
        <v/>
      </c>
      <c r="AU1645" s="14" t="str">
        <f>_xlfn.XLOOKUP(B1645,'[10]Cells Huawei 19042026 15h'!$B:$B,'[10]Cells Huawei 19042026 15h'!$B:$B,"")</f>
        <v/>
      </c>
      <c r="AV1645" s="9" t="str">
        <f>_xlfn.XLOOKUP(B1645,'[11]cells down 19042026 9H40'!$B:$B,'[11]cells down 19042026 9H40'!$B:$B,"")</f>
        <v/>
      </c>
    </row>
    <row r="1646" spans="1:48" hidden="1" x14ac:dyDescent="0.3">
      <c r="A1646" s="1" t="s">
        <v>382</v>
      </c>
      <c r="B1646" s="8" t="s">
        <v>383</v>
      </c>
      <c r="C1646" s="3" t="str">
        <f>_xlfn.XLOOKUP(B1646,'[1]daily break down'!$D:$D,'[1]daily break down'!$E:$E,"")</f>
        <v>Douala</v>
      </c>
      <c r="D1646" s="1" t="s">
        <v>21</v>
      </c>
      <c r="E1646" s="1" t="s">
        <v>30</v>
      </c>
      <c r="F1646" s="3" t="s">
        <v>31</v>
      </c>
      <c r="G1646" s="1" t="s">
        <v>32</v>
      </c>
      <c r="H1646" s="29" t="str">
        <f>_xlfn.XLOOKUP(B1646,[2]CALCULATION!$B:$B,[2]CALCULATION!$H:$H,"")</f>
        <v>ZTE</v>
      </c>
      <c r="I1646" s="26">
        <v>0</v>
      </c>
      <c r="J1646" s="26">
        <v>0</v>
      </c>
      <c r="K1646" s="26">
        <v>0</v>
      </c>
      <c r="L1646" s="26">
        <v>0</v>
      </c>
      <c r="M1646" s="26">
        <v>0</v>
      </c>
      <c r="N1646" s="26">
        <v>0</v>
      </c>
      <c r="O1646" s="26">
        <v>0</v>
      </c>
      <c r="P1646" s="114" t="s">
        <v>6364</v>
      </c>
      <c r="Q1646" s="42" t="s">
        <v>5538</v>
      </c>
      <c r="R1646" s="42"/>
      <c r="S1646" s="41" t="str" cm="1">
        <f t="array" ref="S1646">IFERROR(_xlfn.IFS(
U1646="MPR ISSUE","PDH",
U1646="BSS Hardware Issue","BSS",
U1646="Sites strategiques, MLL, Pylone, etc.","ENVTECH",
U1646="AKTIVCO DEFAUT GE &amp; POWER Cabinet","AKTIVCO",
U1646="AKTIVCO Coupure ENEO &amp; Baisse de tension","AKTIVCO GRID ONLY",
U1646="Coupure ENEO &amp; Baisse de tension","IHS GRID ONLY",
U1646="Defaut GE &amp; POWER Cabinet","IHS",
U1646="Sharing","Partners",
U1646="Sites strategiques &amp; DataCenter","SST &amp; DC",
U1646="Exclu","Exclu",
U1646="SAT","SAT",
U1646="SPARE-ISSUE","SPARE-ISSUE",
U1646="Fiber CAmtel","TRANS_FO_CAMTEL",
U1646="Fiber AOF","Fiber AOF",
U1646="Projet OCM (HUAWEI)","TRAVAUX-HUAWEI",
U1646="Projet OCM (NOKIA)","TRAVAUX-NOKIA",
U1646="ACCESS-ISSUE","ACCESS-ISSUE",
U1646="Projet OCM (ZTE, NOKIA, autres projets)","TRAVAUX OCM",
U1646="No root CAuse","No root cause",
U1646="ODU HS","PDH",
U1646="IP &amp; VLAN","PDH",
U1646="Warehouse HUAWEI","SPARE-ISSUE",
U1646="SPARE-HS","SPARE-ISSUE",
U1646="Power Telco","BSS",U1646="no impacts","no impacts"
),"")</f>
        <v>No root cause</v>
      </c>
      <c r="T1646" s="41" t="str" cm="1">
        <f t="array" ref="T1646">IFERROR(_xlfn.IFS(
U1646="MPR ISSUE","TX ISSUE",
U1646="BSS Hardware Issue","RAN ISSUE",
U1646="Sites strategiques, MLL, Pylone, etc.","ENVTECH",
U1646="AKTIVCO DEFAUT GE &amp; POWER Cabinet","POWER ISSUE",
U1646="AKTIVCO Coupure ENEO &amp; Baisse de tension","POWER ISSUE",
U1646="Coupure ENEO &amp; Baisse de tension","POWER ISSUE",
U1646="Defaut GE &amp; POWER Cabinet","POWER ISSUE",
U1646="Sharing","POWER ISSUE",
U1646="Sites strategiques &amp; DataCenter","POWER ISSUE",
U1646="Exclu","Exclu",
U1646="SAT","TX ISSUE",
U1646="SPARE-ISSUE","SPARE-ISSUE",
U1646="Fiber CAmtel","TX ISSUE",
U1646="Fiber AOF","TX ISSUE",
U1646="Projet OCM (HUAWEI)","TRAVAUX-HUAWEI",
U1646="Projet OCM (NOKIA)","TRAVAUX -NOKIA",
U1646="ACCESS-ISSUE","ACCESS-ISSUE",
U1646="Projet OCM (ZTE, NOKIA, autres projets)","TRAVAUX OCM",
U1646="No root CAuse","No root cause",
U1646="ODU HS","TX ISSUE",
U1646="IP &amp; VLAN","TX ISSUE",
U1646="Warehouse HUAWEI","SPARE-ISSUE",
U1646="SPARE-HS","SPARE-ISSUE",
U1646="Power Telco","RAN ISSUE",U1646="no impacts","no impacts"
),"")</f>
        <v>No root cause</v>
      </c>
      <c r="U1646" s="68" t="s">
        <v>5691</v>
      </c>
      <c r="V1646" s="41" t="str" cm="1">
        <f t="array" ref="V1646">IFERROR(_xlfn.IFS(
U1646="MPR ISSUE","ACTIVE",
U1646="BSS Hardware Issue","ACTIVE",
U1646="Sites strategiques, MLL, Pylone, etc.","PASSIVE",
U1646="AKTIVCO DEFAUT GE &amp; POWER Cabinet","PASSIVE",
U1646="AKTIVCO Coupure ENEO &amp; Baisse de tension","PASSIVE",
U1646="Coupure ENEO &amp; Baisse de tension","PASSIVE",
U1646="Defaut GE &amp; POWER Cabinet","PASSIVE",
U1646="Sharing","PASSIVE",
U1646="Sites strategiques &amp; DataCenter","PASSIVE",
U1646="Exclu","Exclu",
U1646="SAT","ACTIVE",
U1646="SPARE-ISSUE","SPARE-ISSUE",
U1646="Fiber CAmtel","ACTIVE",
U1646="Fiber AOF","ACTIVE",
U1646="Projet OCM (HUAWEI)","PLANNED WORKS",
U1646="Projet OCM (NOKIA)","PLANNED WORKS",
U1646="ACCESS-ISSUE","ACCESS-ISSUE",
U1646="Projet OCM (ZTE, NOKIA, autres projets)","PLANNED WORKS",
U1646="No root CAuse","No root cause",
U1646="ODU HS","ACTIVE",
U1646="IP &amp; VLAN","ACTIVE",
U1646="Warehouse HUAWEI","SPARE-ISSUE",
U1646="SPARE-HS","SPARE-ISSUE",
U1646="Power Telco","ACTIVE", U1646="no impacts","no impacts"
),"")</f>
        <v>No root cause</v>
      </c>
      <c r="W1646" s="113"/>
      <c r="X1646" s="113"/>
      <c r="Y1646" s="113"/>
      <c r="Z1646" s="113"/>
      <c r="AA1646" s="113"/>
      <c r="AB1646" s="17" t="s">
        <v>5465</v>
      </c>
      <c r="AC1646" s="17" t="str">
        <f>_xlfn.XLOOKUP(B1646,'INCIDENT-04-27-2026'!E:E,'INCIDENT-04-27-2026'!F:F,"")</f>
        <v/>
      </c>
      <c r="AD1646" s="9"/>
      <c r="AE1646" s="7" t="s">
        <v>5465</v>
      </c>
      <c r="AF1646" s="6" t="str">
        <f>_xlfn.XLOOKUP(B1646,'[13]Input_27-04'!$B:$B,'[13]Input_27-04'!$M:$M,"")</f>
        <v/>
      </c>
      <c r="AG1646" s="7"/>
      <c r="AH1646" s="3"/>
      <c r="AI1646" s="18" t="str">
        <f>_xlfn.XLOOKUP(B1646,'[3]Cells Huawei 27042026 10h'!$B:$B,'[3]Cells Huawei 27042026 10h'!$T:$T,"")</f>
        <v/>
      </c>
      <c r="AJ1646" s="18" t="str">
        <f>_xlfn.XLOOKUP(B1646,'[3]Cells Huawei 27042026 15h'!$B:$B,'[3]Cells Huawei 27042026 15h'!$T:$T,"")</f>
        <v/>
      </c>
      <c r="AK1646" s="18" t="str">
        <f>_xlfn.XLOOKUP(B1646,'[4]cells down 27042026 11h28'!$B:$B,'[4]cells down 27042026 11h28'!$R:$R,"")</f>
        <v/>
      </c>
      <c r="AL1646" s="18" t="str">
        <f>_xlfn.XLOOKUP(B1646,'[4]cells down 27042026 18h01'!$B:$B,'[4]cells down 27042026 18h01'!$R:$R,"")</f>
        <v/>
      </c>
      <c r="AM1646" s="18" t="str">
        <f>_xlfn.XLOOKUP(B1646,'[5]cell downs 27042026 11h'!$B:$B,'[5]cell downs 27042026 11h'!$R:$R,"")</f>
        <v/>
      </c>
      <c r="AN1646" s="18" t="str">
        <f>_xlfn.XLOOKUP(B1646,'[5]cell downs 27042026 17h40'!$B:$B,'[5]cell downs 27042026 17h40'!$R:$R,"")</f>
        <v/>
      </c>
      <c r="AO1646" s="18" t="str">
        <f>_xlfn.XLOOKUP(B1646,'[6]ALL SITES DOWN'!$D:$D,'[6]ALL SITES DOWN'!$J:$J,"")</f>
        <v/>
      </c>
      <c r="AP1646" s="18" t="str">
        <f>_xlfn.XLOOKUP(B1646,'[7]ALL SITES DOWN'!$D:$D,'[7]ALL SITES DOWN'!$J:$J,"")</f>
        <v/>
      </c>
      <c r="AQ1646" s="9" t="str">
        <f>_xlfn.XLOOKUP(B1646,[8]sheet1!$AC:$AC,[8]sheet1!$AF:$AF,"")</f>
        <v/>
      </c>
      <c r="AR1646" s="14"/>
      <c r="AS1646" s="14" t="s">
        <v>5465</v>
      </c>
      <c r="AT1646" s="14" t="str">
        <f>_xlfn.XLOOKUP(B1646,'[9]cell downs 18042026 17h'!$B:$B,'[9]cell downs 18042026 17h'!$B:$B,"")</f>
        <v/>
      </c>
      <c r="AU1646" s="14" t="str">
        <f>_xlfn.XLOOKUP(B1646,'[10]Cells Huawei 19042026 15h'!$B:$B,'[10]Cells Huawei 19042026 15h'!$B:$B,"")</f>
        <v/>
      </c>
      <c r="AV1646" s="9" t="str">
        <f>_xlfn.XLOOKUP(B1646,'[11]cells down 19042026 9H40'!$B:$B,'[11]cells down 19042026 9H40'!$B:$B,"")</f>
        <v/>
      </c>
    </row>
    <row r="1647" spans="1:48" hidden="1" x14ac:dyDescent="0.3">
      <c r="A1647" s="1" t="s">
        <v>3881</v>
      </c>
      <c r="B1647" s="8" t="s">
        <v>3882</v>
      </c>
      <c r="C1647" s="3" t="str">
        <f>_xlfn.XLOOKUP(B1647,'[1]daily break down'!$D:$D,'[1]daily break down'!$E:$E,"")</f>
        <v>Garoua</v>
      </c>
      <c r="D1647" s="1" t="s">
        <v>11</v>
      </c>
      <c r="E1647" s="1" t="s">
        <v>12</v>
      </c>
      <c r="F1647" s="3" t="s">
        <v>23</v>
      </c>
      <c r="G1647" s="1" t="s">
        <v>24</v>
      </c>
      <c r="H1647" s="27" t="str">
        <f>_xlfn.XLOOKUP(B1647,[2]CALCULATION!$B:$B,[2]CALCULATION!$H:$H,"")</f>
        <v>Huawei</v>
      </c>
      <c r="I1647" s="26">
        <v>0</v>
      </c>
      <c r="J1647" s="26">
        <v>0</v>
      </c>
      <c r="K1647" s="26">
        <v>0</v>
      </c>
      <c r="L1647" s="26">
        <v>0</v>
      </c>
      <c r="M1647" s="26">
        <v>0</v>
      </c>
      <c r="N1647" s="26">
        <v>0</v>
      </c>
      <c r="O1647" s="26">
        <v>0</v>
      </c>
      <c r="P1647" s="114" t="s">
        <v>6364</v>
      </c>
      <c r="Q1647" s="42" t="s">
        <v>5538</v>
      </c>
      <c r="R1647" s="42"/>
      <c r="S1647" s="41" t="str" cm="1">
        <f t="array" ref="S1647">IFERROR(_xlfn.IFS(
U1647="MPR ISSUE","PDH",
U1647="BSS Hardware Issue","BSS",
U1647="Sites strategiques, MLL, Pylone, etc.","ENVTECH",
U1647="AKTIVCO DEFAUT GE &amp; POWER Cabinet","AKTIVCO",
U1647="AKTIVCO Coupure ENEO &amp; Baisse de tension","AKTIVCO GRID ONLY",
U1647="Coupure ENEO &amp; Baisse de tension","IHS GRID ONLY",
U1647="Defaut GE &amp; POWER Cabinet","IHS",
U1647="Sharing","Partners",
U1647="Sites strategiques &amp; DataCenter","SST &amp; DC",
U1647="Exclu","Exclu",
U1647="SAT","SAT",
U1647="SPARE-ISSUE","SPARE-ISSUE",
U1647="Fiber CAmtel","TRANS_FO_CAMTEL",
U1647="Fiber AOF","Fiber AOF",
U1647="Projet OCM (HUAWEI)","TRAVAUX-HUAWEI",
U1647="Projet OCM (NOKIA)","TRAVAUX-NOKIA",
U1647="ACCESS-ISSUE","ACCESS-ISSUE",
U1647="Projet OCM (ZTE, NOKIA, autres projets)","TRAVAUX OCM",
U1647="No root CAuse","No root cause",
U1647="ODU HS","PDH",
U1647="IP &amp; VLAN","PDH",
U1647="Warehouse HUAWEI","SPARE-ISSUE",
U1647="SPARE-HS","SPARE-ISSUE",
U1647="Power Telco","BSS",U1647="no impacts","no impacts"
),"")</f>
        <v>No root cause</v>
      </c>
      <c r="T1647" s="41" t="str" cm="1">
        <f t="array" ref="T1647">IFERROR(_xlfn.IFS(
U1647="MPR ISSUE","TX ISSUE",
U1647="BSS Hardware Issue","RAN ISSUE",
U1647="Sites strategiques, MLL, Pylone, etc.","ENVTECH",
U1647="AKTIVCO DEFAUT GE &amp; POWER Cabinet","POWER ISSUE",
U1647="AKTIVCO Coupure ENEO &amp; Baisse de tension","POWER ISSUE",
U1647="Coupure ENEO &amp; Baisse de tension","POWER ISSUE",
U1647="Defaut GE &amp; POWER Cabinet","POWER ISSUE",
U1647="Sharing","POWER ISSUE",
U1647="Sites strategiques &amp; DataCenter","POWER ISSUE",
U1647="Exclu","Exclu",
U1647="SAT","TX ISSUE",
U1647="SPARE-ISSUE","SPARE-ISSUE",
U1647="Fiber CAmtel","TX ISSUE",
U1647="Fiber AOF","TX ISSUE",
U1647="Projet OCM (HUAWEI)","TRAVAUX-HUAWEI",
U1647="Projet OCM (NOKIA)","TRAVAUX -NOKIA",
U1647="ACCESS-ISSUE","ACCESS-ISSUE",
U1647="Projet OCM (ZTE, NOKIA, autres projets)","TRAVAUX OCM",
U1647="No root CAuse","No root cause",
U1647="ODU HS","TX ISSUE",
U1647="IP &amp; VLAN","TX ISSUE",
U1647="Warehouse HUAWEI","SPARE-ISSUE",
U1647="SPARE-HS","SPARE-ISSUE",
U1647="Power Telco","RAN ISSUE",U1647="no impacts","no impacts"
),"")</f>
        <v>No root cause</v>
      </c>
      <c r="U1647" s="68" t="s">
        <v>5691</v>
      </c>
      <c r="V1647" s="41" t="str" cm="1">
        <f t="array" ref="V1647">IFERROR(_xlfn.IFS(
U1647="MPR ISSUE","ACTIVE",
U1647="BSS Hardware Issue","ACTIVE",
U1647="Sites strategiques, MLL, Pylone, etc.","PASSIVE",
U1647="AKTIVCO DEFAUT GE &amp; POWER Cabinet","PASSIVE",
U1647="AKTIVCO Coupure ENEO &amp; Baisse de tension","PASSIVE",
U1647="Coupure ENEO &amp; Baisse de tension","PASSIVE",
U1647="Defaut GE &amp; POWER Cabinet","PASSIVE",
U1647="Sharing","PASSIVE",
U1647="Sites strategiques &amp; DataCenter","PASSIVE",
U1647="Exclu","Exclu",
U1647="SAT","ACTIVE",
U1647="SPARE-ISSUE","SPARE-ISSUE",
U1647="Fiber CAmtel","ACTIVE",
U1647="Fiber AOF","ACTIVE",
U1647="Projet OCM (HUAWEI)","PLANNED WORKS",
U1647="Projet OCM (NOKIA)","PLANNED WORKS",
U1647="ACCESS-ISSUE","ACCESS-ISSUE",
U1647="Projet OCM (ZTE, NOKIA, autres projets)","PLANNED WORKS",
U1647="No root CAuse","No root cause",
U1647="ODU HS","ACTIVE",
U1647="IP &amp; VLAN","ACTIVE",
U1647="Warehouse HUAWEI","SPARE-ISSUE",
U1647="SPARE-HS","SPARE-ISSUE",
U1647="Power Telco","ACTIVE", U1647="no impacts","no impacts"
),"")</f>
        <v>No root cause</v>
      </c>
      <c r="W1647" s="113"/>
      <c r="X1647" s="113"/>
      <c r="Y1647" s="113"/>
      <c r="Z1647" s="113"/>
      <c r="AA1647" s="113"/>
      <c r="AB1647" s="17" t="s">
        <v>5465</v>
      </c>
      <c r="AC1647" s="17" t="str">
        <f>_xlfn.XLOOKUP(B1647,'INCIDENT-04-27-2026'!E:E,'INCIDENT-04-27-2026'!F:F,"")</f>
        <v/>
      </c>
      <c r="AD1647" s="9"/>
      <c r="AE1647" s="7" t="s">
        <v>5465</v>
      </c>
      <c r="AF1647" s="6" t="str">
        <f>_xlfn.XLOOKUP(B1647,'[13]Input_27-04'!$B:$B,'[13]Input_27-04'!$M:$M,"")</f>
        <v/>
      </c>
      <c r="AG1647" s="7"/>
      <c r="AH1647" s="3"/>
      <c r="AI1647" s="18" t="str">
        <f>_xlfn.XLOOKUP(B1647,'[3]Cells Huawei 27042026 10h'!$B:$B,'[3]Cells Huawei 27042026 10h'!$T:$T,"")</f>
        <v/>
      </c>
      <c r="AJ1647" s="18" t="str">
        <f>_xlfn.XLOOKUP(B1647,'[3]Cells Huawei 27042026 15h'!$B:$B,'[3]Cells Huawei 27042026 15h'!$T:$T,"")</f>
        <v/>
      </c>
      <c r="AK1647" s="18" t="str">
        <f>_xlfn.XLOOKUP(B1647,'[4]cells down 27042026 11h28'!$B:$B,'[4]cells down 27042026 11h28'!$R:$R,"")</f>
        <v/>
      </c>
      <c r="AL1647" s="18" t="str">
        <f>_xlfn.XLOOKUP(B1647,'[4]cells down 27042026 18h01'!$B:$B,'[4]cells down 27042026 18h01'!$R:$R,"")</f>
        <v/>
      </c>
      <c r="AM1647" s="18" t="str">
        <f>_xlfn.XLOOKUP(B1647,'[5]cell downs 27042026 11h'!$B:$B,'[5]cell downs 27042026 11h'!$R:$R,"")</f>
        <v/>
      </c>
      <c r="AN1647" s="18" t="str">
        <f>_xlfn.XLOOKUP(B1647,'[5]cell downs 27042026 17h40'!$B:$B,'[5]cell downs 27042026 17h40'!$R:$R,"")</f>
        <v/>
      </c>
      <c r="AO1647" s="18" t="str">
        <f>_xlfn.XLOOKUP(B1647,'[6]ALL SITES DOWN'!$D:$D,'[6]ALL SITES DOWN'!$J:$J,"")</f>
        <v/>
      </c>
      <c r="AP1647" s="18" t="str">
        <f>_xlfn.XLOOKUP(B1647,'[7]ALL SITES DOWN'!$D:$D,'[7]ALL SITES DOWN'!$J:$J,"")</f>
        <v/>
      </c>
      <c r="AQ1647" s="9" t="str">
        <f>_xlfn.XLOOKUP(B1647,[8]sheet1!$AC:$AC,[8]sheet1!$AF:$AF,"")</f>
        <v/>
      </c>
      <c r="AR1647" s="14"/>
      <c r="AS1647" s="14" t="s">
        <v>5465</v>
      </c>
      <c r="AT1647" s="14" t="str">
        <f>_xlfn.XLOOKUP(B1647,'[9]cell downs 18042026 17h'!$B:$B,'[9]cell downs 18042026 17h'!$B:$B,"")</f>
        <v/>
      </c>
      <c r="AU1647" s="14" t="str">
        <f>_xlfn.XLOOKUP(B1647,'[10]Cells Huawei 19042026 15h'!$B:$B,'[10]Cells Huawei 19042026 15h'!$B:$B,"")</f>
        <v/>
      </c>
      <c r="AV1647" s="9" t="str">
        <f>_xlfn.XLOOKUP(B1647,'[11]cells down 19042026 9H40'!$B:$B,'[11]cells down 19042026 9H40'!$B:$B,"")</f>
        <v/>
      </c>
    </row>
    <row r="1648" spans="1:48" hidden="1" x14ac:dyDescent="0.3">
      <c r="A1648" s="1" t="s">
        <v>2167</v>
      </c>
      <c r="B1648" s="8" t="s">
        <v>2168</v>
      </c>
      <c r="C1648" s="3" t="str">
        <f>_xlfn.XLOOKUP(B1648,'[1]daily break down'!$D:$D,'[1]daily break down'!$E:$E,"")</f>
        <v>Douala</v>
      </c>
      <c r="D1648" s="1" t="s">
        <v>11</v>
      </c>
      <c r="E1648" s="1" t="s">
        <v>12</v>
      </c>
      <c r="F1648" s="3" t="s">
        <v>31</v>
      </c>
      <c r="G1648" s="1" t="s">
        <v>32</v>
      </c>
      <c r="H1648" s="29" t="str">
        <f>_xlfn.XLOOKUP(B1648,[2]CALCULATION!$B:$B,[2]CALCULATION!$H:$H,"")</f>
        <v>ZTE</v>
      </c>
      <c r="I1648" s="26">
        <v>0</v>
      </c>
      <c r="J1648" s="26">
        <v>0</v>
      </c>
      <c r="K1648" s="26">
        <v>0</v>
      </c>
      <c r="L1648" s="26">
        <v>0</v>
      </c>
      <c r="M1648" s="26">
        <v>0</v>
      </c>
      <c r="N1648" s="26">
        <v>0</v>
      </c>
      <c r="O1648" s="26">
        <v>0</v>
      </c>
      <c r="P1648" s="114" t="s">
        <v>6364</v>
      </c>
      <c r="Q1648" s="42" t="s">
        <v>5538</v>
      </c>
      <c r="R1648" s="42"/>
      <c r="S1648" s="41" t="str" cm="1">
        <f t="array" ref="S1648">IFERROR(_xlfn.IFS(
U1648="MPR ISSUE","PDH",
U1648="BSS Hardware Issue","BSS",
U1648="Sites strategiques, MLL, Pylone, etc.","ENVTECH",
U1648="AKTIVCO DEFAUT GE &amp; POWER Cabinet","AKTIVCO",
U1648="AKTIVCO Coupure ENEO &amp; Baisse de tension","AKTIVCO GRID ONLY",
U1648="Coupure ENEO &amp; Baisse de tension","IHS GRID ONLY",
U1648="Defaut GE &amp; POWER Cabinet","IHS",
U1648="Sharing","Partners",
U1648="Sites strategiques &amp; DataCenter","SST &amp; DC",
U1648="Exclu","Exclu",
U1648="SAT","SAT",
U1648="SPARE-ISSUE","SPARE-ISSUE",
U1648="Fiber CAmtel","TRANS_FO_CAMTEL",
U1648="Fiber AOF","Fiber AOF",
U1648="Projet OCM (HUAWEI)","TRAVAUX-HUAWEI",
U1648="Projet OCM (NOKIA)","TRAVAUX-NOKIA",
U1648="ACCESS-ISSUE","ACCESS-ISSUE",
U1648="Projet OCM (ZTE, NOKIA, autres projets)","TRAVAUX OCM",
U1648="No root CAuse","No root cause",
U1648="ODU HS","PDH",
U1648="IP &amp; VLAN","PDH",
U1648="Warehouse HUAWEI","SPARE-ISSUE",
U1648="SPARE-HS","SPARE-ISSUE",
U1648="Power Telco","BSS",U1648="no impacts","no impacts"
),"")</f>
        <v>No root cause</v>
      </c>
      <c r="T1648" s="41" t="str" cm="1">
        <f t="array" ref="T1648">IFERROR(_xlfn.IFS(
U1648="MPR ISSUE","TX ISSUE",
U1648="BSS Hardware Issue","RAN ISSUE",
U1648="Sites strategiques, MLL, Pylone, etc.","ENVTECH",
U1648="AKTIVCO DEFAUT GE &amp; POWER Cabinet","POWER ISSUE",
U1648="AKTIVCO Coupure ENEO &amp; Baisse de tension","POWER ISSUE",
U1648="Coupure ENEO &amp; Baisse de tension","POWER ISSUE",
U1648="Defaut GE &amp; POWER Cabinet","POWER ISSUE",
U1648="Sharing","POWER ISSUE",
U1648="Sites strategiques &amp; DataCenter","POWER ISSUE",
U1648="Exclu","Exclu",
U1648="SAT","TX ISSUE",
U1648="SPARE-ISSUE","SPARE-ISSUE",
U1648="Fiber CAmtel","TX ISSUE",
U1648="Fiber AOF","TX ISSUE",
U1648="Projet OCM (HUAWEI)","TRAVAUX-HUAWEI",
U1648="Projet OCM (NOKIA)","TRAVAUX -NOKIA",
U1648="ACCESS-ISSUE","ACCESS-ISSUE",
U1648="Projet OCM (ZTE, NOKIA, autres projets)","TRAVAUX OCM",
U1648="No root CAuse","No root cause",
U1648="ODU HS","TX ISSUE",
U1648="IP &amp; VLAN","TX ISSUE",
U1648="Warehouse HUAWEI","SPARE-ISSUE",
U1648="SPARE-HS","SPARE-ISSUE",
U1648="Power Telco","RAN ISSUE",U1648="no impacts","no impacts"
),"")</f>
        <v>No root cause</v>
      </c>
      <c r="U1648" s="68" t="s">
        <v>5691</v>
      </c>
      <c r="V1648" s="41" t="str" cm="1">
        <f t="array" ref="V1648">IFERROR(_xlfn.IFS(
U1648="MPR ISSUE","ACTIVE",
U1648="BSS Hardware Issue","ACTIVE",
U1648="Sites strategiques, MLL, Pylone, etc.","PASSIVE",
U1648="AKTIVCO DEFAUT GE &amp; POWER Cabinet","PASSIVE",
U1648="AKTIVCO Coupure ENEO &amp; Baisse de tension","PASSIVE",
U1648="Coupure ENEO &amp; Baisse de tension","PASSIVE",
U1648="Defaut GE &amp; POWER Cabinet","PASSIVE",
U1648="Sharing","PASSIVE",
U1648="Sites strategiques &amp; DataCenter","PASSIVE",
U1648="Exclu","Exclu",
U1648="SAT","ACTIVE",
U1648="SPARE-ISSUE","SPARE-ISSUE",
U1648="Fiber CAmtel","ACTIVE",
U1648="Fiber AOF","ACTIVE",
U1648="Projet OCM (HUAWEI)","PLANNED WORKS",
U1648="Projet OCM (NOKIA)","PLANNED WORKS",
U1648="ACCESS-ISSUE","ACCESS-ISSUE",
U1648="Projet OCM (ZTE, NOKIA, autres projets)","PLANNED WORKS",
U1648="No root CAuse","No root cause",
U1648="ODU HS","ACTIVE",
U1648="IP &amp; VLAN","ACTIVE",
U1648="Warehouse HUAWEI","SPARE-ISSUE",
U1648="SPARE-HS","SPARE-ISSUE",
U1648="Power Telco","ACTIVE", U1648="no impacts","no impacts"
),"")</f>
        <v>No root cause</v>
      </c>
      <c r="W1648" s="113"/>
      <c r="X1648" s="113"/>
      <c r="Y1648" s="113"/>
      <c r="Z1648" s="113"/>
      <c r="AA1648" s="113"/>
      <c r="AB1648" s="17" t="s">
        <v>5465</v>
      </c>
      <c r="AC1648" s="17" t="str">
        <f>_xlfn.XLOOKUP(B1648,'INCIDENT-04-27-2026'!E:E,'INCIDENT-04-27-2026'!F:F,"")</f>
        <v/>
      </c>
      <c r="AD1648" s="9"/>
      <c r="AE1648" s="7" t="s">
        <v>5465</v>
      </c>
      <c r="AF1648" s="6" t="str">
        <f>_xlfn.XLOOKUP(B1648,'[13]Input_27-04'!$B:$B,'[13]Input_27-04'!$M:$M,"")</f>
        <v/>
      </c>
      <c r="AG1648" s="7"/>
      <c r="AH1648" s="3"/>
      <c r="AI1648" s="18" t="str">
        <f>_xlfn.XLOOKUP(B1648,'[3]Cells Huawei 27042026 10h'!$B:$B,'[3]Cells Huawei 27042026 10h'!$T:$T,"")</f>
        <v/>
      </c>
      <c r="AJ1648" s="18" t="str">
        <f>_xlfn.XLOOKUP(B1648,'[3]Cells Huawei 27042026 15h'!$B:$B,'[3]Cells Huawei 27042026 15h'!$T:$T,"")</f>
        <v/>
      </c>
      <c r="AK1648" s="18" t="str">
        <f>_xlfn.XLOOKUP(B1648,'[4]cells down 27042026 11h28'!$B:$B,'[4]cells down 27042026 11h28'!$R:$R,"")</f>
        <v/>
      </c>
      <c r="AL1648" s="18" t="str">
        <f>_xlfn.XLOOKUP(B1648,'[4]cells down 27042026 18h01'!$B:$B,'[4]cells down 27042026 18h01'!$R:$R,"")</f>
        <v/>
      </c>
      <c r="AM1648" s="18" t="str">
        <f>_xlfn.XLOOKUP(B1648,'[5]cell downs 27042026 11h'!$B:$B,'[5]cell downs 27042026 11h'!$R:$R,"")</f>
        <v/>
      </c>
      <c r="AN1648" s="18" t="str">
        <f>_xlfn.XLOOKUP(B1648,'[5]cell downs 27042026 17h40'!$B:$B,'[5]cell downs 27042026 17h40'!$R:$R,"")</f>
        <v/>
      </c>
      <c r="AO1648" s="18" t="str">
        <f>_xlfn.XLOOKUP(B1648,'[6]ALL SITES DOWN'!$D:$D,'[6]ALL SITES DOWN'!$J:$J,"")</f>
        <v/>
      </c>
      <c r="AP1648" s="18" t="str">
        <f>_xlfn.XLOOKUP(B1648,'[7]ALL SITES DOWN'!$D:$D,'[7]ALL SITES DOWN'!$J:$J,"")</f>
        <v/>
      </c>
      <c r="AQ1648" s="9" t="str">
        <f>_xlfn.XLOOKUP(B1648,[8]sheet1!$AC:$AC,[8]sheet1!$AF:$AF,"")</f>
        <v/>
      </c>
      <c r="AR1648" s="14"/>
      <c r="AS1648" s="14" t="s">
        <v>5465</v>
      </c>
      <c r="AT1648" s="14" t="str">
        <f>_xlfn.XLOOKUP(B1648,'[9]cell downs 18042026 17h'!$B:$B,'[9]cell downs 18042026 17h'!$B:$B,"")</f>
        <v/>
      </c>
      <c r="AU1648" s="14" t="str">
        <f>_xlfn.XLOOKUP(B1648,'[10]Cells Huawei 19042026 15h'!$B:$B,'[10]Cells Huawei 19042026 15h'!$B:$B,"")</f>
        <v/>
      </c>
      <c r="AV1648" s="9" t="str">
        <f>_xlfn.XLOOKUP(B1648,'[11]cells down 19042026 9H40'!$B:$B,'[11]cells down 19042026 9H40'!$B:$B,"")</f>
        <v/>
      </c>
    </row>
    <row r="1649" spans="1:48" hidden="1" x14ac:dyDescent="0.3">
      <c r="A1649" s="1" t="s">
        <v>4062</v>
      </c>
      <c r="B1649" s="8" t="s">
        <v>4063</v>
      </c>
      <c r="C1649" s="3" t="str">
        <f>_xlfn.XLOOKUP(B1649,'[1]daily break down'!$D:$D,'[1]daily break down'!$E:$E,"")</f>
        <v>CENTRE</v>
      </c>
      <c r="D1649" s="1" t="s">
        <v>11</v>
      </c>
      <c r="E1649" s="1" t="s">
        <v>12</v>
      </c>
      <c r="F1649" s="3" t="s">
        <v>226</v>
      </c>
      <c r="G1649" s="1" t="s">
        <v>4064</v>
      </c>
      <c r="H1649" s="29" t="str">
        <f>_xlfn.XLOOKUP(B1649,[2]CALCULATION!$B:$B,[2]CALCULATION!$H:$H,"")</f>
        <v>ZTE</v>
      </c>
      <c r="I1649" s="26">
        <v>0</v>
      </c>
      <c r="J1649" s="26">
        <v>0</v>
      </c>
      <c r="K1649" s="26">
        <v>0</v>
      </c>
      <c r="L1649" s="26">
        <v>0</v>
      </c>
      <c r="M1649" s="26">
        <v>0</v>
      </c>
      <c r="N1649" s="26">
        <v>0</v>
      </c>
      <c r="O1649" s="26">
        <v>0</v>
      </c>
      <c r="P1649" s="114" t="s">
        <v>6364</v>
      </c>
      <c r="Q1649" s="42" t="s">
        <v>5537</v>
      </c>
      <c r="R1649" s="42"/>
      <c r="S1649" s="41" t="str" cm="1">
        <f t="array" ref="S1649">IFERROR(_xlfn.IFS(
U1649="MPR ISSUE","PDH",
U1649="BSS Hardware Issue","BSS",
U1649="Sites strategiques, MLL, Pylone, etc.","ENVTECH",
U1649="AKTIVCO DEFAUT GE &amp; POWER Cabinet","AKTIVCO",
U1649="AKTIVCO Coupure ENEO &amp; Baisse de tension","AKTIVCO GRID ONLY",
U1649="Coupure ENEO &amp; Baisse de tension","IHS GRID ONLY",
U1649="Defaut GE &amp; POWER Cabinet","IHS",
U1649="Sharing","Partners",
U1649="Sites strategiques &amp; DataCenter","SST &amp; DC",
U1649="Exclu","Exclu",
U1649="SAT","SAT",
U1649="SPARE-ISSUE","SPARE-ISSUE",
U1649="Fiber CAmtel","TRANS_FO_CAMTEL",
U1649="Fiber AOF","Fiber AOF",
U1649="Projet OCM (HUAWEI)","TRAVAUX-HUAWEI",
U1649="Projet OCM (NOKIA)","TRAVAUX-NOKIA",
U1649="ACCESS-ISSUE","ACCESS-ISSUE",
U1649="Projet OCM (ZTE, NOKIA, autres projets)","TRAVAUX OCM",
U1649="No root CAuse","No root cause",
U1649="ODU HS","PDH",
U1649="IP &amp; VLAN","PDH",
U1649="Warehouse HUAWEI","SPARE-ISSUE",
U1649="SPARE-HS","SPARE-ISSUE",
U1649="Power Telco","BSS",U1649="no impacts","no impacts"
),"")</f>
        <v>Exclu</v>
      </c>
      <c r="T1649" s="41" t="str" cm="1">
        <f t="array" ref="T1649">IFERROR(_xlfn.IFS(
U1649="MPR ISSUE","TX ISSUE",
U1649="BSS Hardware Issue","RAN ISSUE",
U1649="Sites strategiques, MLL, Pylone, etc.","ENVTECH",
U1649="AKTIVCO DEFAUT GE &amp; POWER Cabinet","POWER ISSUE",
U1649="AKTIVCO Coupure ENEO &amp; Baisse de tension","POWER ISSUE",
U1649="Coupure ENEO &amp; Baisse de tension","POWER ISSUE",
U1649="Defaut GE &amp; POWER Cabinet","POWER ISSUE",
U1649="Sharing","POWER ISSUE",
U1649="Sites strategiques &amp; DataCenter","POWER ISSUE",
U1649="Exclu","Exclu",
U1649="SAT","TX ISSUE",
U1649="SPARE-ISSUE","SPARE-ISSUE",
U1649="Fiber CAmtel","TX ISSUE",
U1649="Fiber AOF","TX ISSUE",
U1649="Projet OCM (HUAWEI)","TRAVAUX-HUAWEI",
U1649="Projet OCM (NOKIA)","TRAVAUX -NOKIA",
U1649="ACCESS-ISSUE","ACCESS-ISSUE",
U1649="Projet OCM (ZTE, NOKIA, autres projets)","TRAVAUX OCM",
U1649="No root CAuse","No root cause",
U1649="ODU HS","TX ISSUE",
U1649="IP &amp; VLAN","TX ISSUE",
U1649="Warehouse HUAWEI","SPARE-ISSUE",
U1649="SPARE-HS","SPARE-ISSUE",
U1649="Power Telco","RAN ISSUE",U1649="no impacts","no impacts"
),"")</f>
        <v>Exclu</v>
      </c>
      <c r="U1649" s="68" t="s">
        <v>5537</v>
      </c>
      <c r="V1649" s="41" t="str" cm="1">
        <f t="array" ref="V1649">IFERROR(_xlfn.IFS(
U1649="MPR ISSUE","ACTIVE",
U1649="BSS Hardware Issue","ACTIVE",
U1649="Sites strategiques, MLL, Pylone, etc.","PASSIVE",
U1649="AKTIVCO DEFAUT GE &amp; POWER Cabinet","PASSIVE",
U1649="AKTIVCO Coupure ENEO &amp; Baisse de tension","PASSIVE",
U1649="Coupure ENEO &amp; Baisse de tension","PASSIVE",
U1649="Defaut GE &amp; POWER Cabinet","PASSIVE",
U1649="Sharing","PASSIVE",
U1649="Sites strategiques &amp; DataCenter","PASSIVE",
U1649="Exclu","Exclu",
U1649="SAT","ACTIVE",
U1649="SPARE-ISSUE","SPARE-ISSUE",
U1649="Fiber CAmtel","ACTIVE",
U1649="Fiber AOF","ACTIVE",
U1649="Projet OCM (HUAWEI)","PLANNED WORKS",
U1649="Projet OCM (NOKIA)","PLANNED WORKS",
U1649="ACCESS-ISSUE","ACCESS-ISSUE",
U1649="Projet OCM (ZTE, NOKIA, autres projets)","PLANNED WORKS",
U1649="No root CAuse","No root cause",
U1649="ODU HS","ACTIVE",
U1649="IP &amp; VLAN","ACTIVE",
U1649="Warehouse HUAWEI","SPARE-ISSUE",
U1649="SPARE-HS","SPARE-ISSUE",
U1649="Power Telco","ACTIVE", U1649="no impacts","no impacts"
),"")</f>
        <v>Exclu</v>
      </c>
      <c r="W1649" s="113"/>
      <c r="X1649" s="113"/>
      <c r="Y1649" s="113"/>
      <c r="Z1649" s="113"/>
      <c r="AA1649" s="113"/>
      <c r="AB1649" s="17" t="s">
        <v>5465</v>
      </c>
      <c r="AC1649" s="17" t="str">
        <f>_xlfn.XLOOKUP(B1649,'INCIDENT-04-27-2026'!E:E,'INCIDENT-04-27-2026'!F:F,"")</f>
        <v/>
      </c>
      <c r="AD1649" s="9"/>
      <c r="AE1649" s="7" t="s">
        <v>5465</v>
      </c>
      <c r="AF1649" s="6" t="str">
        <f>_xlfn.XLOOKUP(B1649,'[13]Input_27-04'!$B:$B,'[13]Input_27-04'!$M:$M,"")</f>
        <v/>
      </c>
      <c r="AG1649" s="7"/>
      <c r="AH1649" s="3"/>
      <c r="AI1649" s="18" t="str">
        <f>_xlfn.XLOOKUP(B1649,'[3]Cells Huawei 27042026 10h'!$B:$B,'[3]Cells Huawei 27042026 10h'!$T:$T,"")</f>
        <v/>
      </c>
      <c r="AJ1649" s="18" t="str">
        <f>_xlfn.XLOOKUP(B1649,'[3]Cells Huawei 27042026 15h'!$B:$B,'[3]Cells Huawei 27042026 15h'!$T:$T,"")</f>
        <v/>
      </c>
      <c r="AK1649" s="18" t="str">
        <f>_xlfn.XLOOKUP(B1649,'[4]cells down 27042026 11h28'!$B:$B,'[4]cells down 27042026 11h28'!$R:$R,"")</f>
        <v/>
      </c>
      <c r="AL1649" s="18" t="str">
        <f>_xlfn.XLOOKUP(B1649,'[4]cells down 27042026 18h01'!$B:$B,'[4]cells down 27042026 18h01'!$R:$R,"")</f>
        <v/>
      </c>
      <c r="AM1649" s="18" t="str">
        <f>_xlfn.XLOOKUP(B1649,'[5]cell downs 27042026 11h'!$B:$B,'[5]cell downs 27042026 11h'!$R:$R,"")</f>
        <v/>
      </c>
      <c r="AN1649" s="18" t="str">
        <f>_xlfn.XLOOKUP(B1649,'[5]cell downs 27042026 17h40'!$B:$B,'[5]cell downs 27042026 17h40'!$R:$R,"")</f>
        <v/>
      </c>
      <c r="AO1649" s="18" t="str">
        <f>_xlfn.XLOOKUP(B1649,'[6]ALL SITES DOWN'!$D:$D,'[6]ALL SITES DOWN'!$J:$J,"")</f>
        <v/>
      </c>
      <c r="AP1649" s="18" t="str">
        <f>_xlfn.XLOOKUP(B1649,'[7]ALL SITES DOWN'!$D:$D,'[7]ALL SITES DOWN'!$J:$J,"")</f>
        <v/>
      </c>
      <c r="AQ1649" s="9" t="str">
        <f>_xlfn.XLOOKUP(B1649,[8]sheet1!$AC:$AC,[8]sheet1!$AF:$AF,"")</f>
        <v/>
      </c>
      <c r="AR1649" s="14"/>
      <c r="AS1649" s="14" t="s">
        <v>5465</v>
      </c>
      <c r="AT1649" s="14" t="str">
        <f>_xlfn.XLOOKUP(B1649,'[9]cell downs 18042026 17h'!$B:$B,'[9]cell downs 18042026 17h'!$B:$B,"")</f>
        <v/>
      </c>
      <c r="AU1649" s="14" t="str">
        <f>_xlfn.XLOOKUP(B1649,'[10]Cells Huawei 19042026 15h'!$B:$B,'[10]Cells Huawei 19042026 15h'!$B:$B,"")</f>
        <v/>
      </c>
      <c r="AV1649" s="9" t="str">
        <f>_xlfn.XLOOKUP(B1649,'[11]cells down 19042026 9H40'!$B:$B,'[11]cells down 19042026 9H40'!$B:$B,"")</f>
        <v/>
      </c>
    </row>
    <row r="1650" spans="1:48" hidden="1" x14ac:dyDescent="0.3">
      <c r="A1650" s="19" t="s">
        <v>5404</v>
      </c>
      <c r="B1650" s="24" t="s">
        <v>5405</v>
      </c>
      <c r="C1650" s="3" t="str">
        <f>_xlfn.XLOOKUP(B1650,'[1]daily break down'!$D:$D,'[1]daily break down'!$E:$E,"")</f>
        <v>CENTRE</v>
      </c>
      <c r="D1650" s="19" t="s">
        <v>357</v>
      </c>
      <c r="E1650" s="19" t="s">
        <v>988</v>
      </c>
      <c r="F1650" s="19" t="s">
        <v>226</v>
      </c>
      <c r="G1650" s="19" t="s">
        <v>489</v>
      </c>
      <c r="H1650" s="29" t="str">
        <f>_xlfn.XLOOKUP(B1650,[2]CALCULATION!$B:$B,[2]CALCULATION!$H:$H,"")</f>
        <v>ZTE</v>
      </c>
      <c r="I1650" s="26">
        <v>0</v>
      </c>
      <c r="J1650" s="26">
        <v>0</v>
      </c>
      <c r="K1650" s="26">
        <v>1.8280955275330642E-2</v>
      </c>
      <c r="L1650" s="26">
        <v>0</v>
      </c>
      <c r="M1650" s="26">
        <v>0</v>
      </c>
      <c r="N1650" s="26">
        <v>0</v>
      </c>
      <c r="O1650" s="26">
        <v>0</v>
      </c>
      <c r="P1650" s="114" t="s">
        <v>6364</v>
      </c>
      <c r="Q1650" s="42" t="s">
        <v>5538</v>
      </c>
      <c r="R1650" s="42"/>
      <c r="S1650" s="41" t="str" cm="1">
        <f t="array" ref="S1650">IFERROR(_xlfn.IFS(
U1650="MPR ISSUE","PDH",
U1650="BSS Hardware Issue","BSS",
U1650="Sites strategiques, MLL, Pylone, etc.","ENVTECH",
U1650="AKTIVCO DEFAUT GE &amp; POWER Cabinet","AKTIVCO",
U1650="AKTIVCO Coupure ENEO &amp; Baisse de tension","AKTIVCO GRID ONLY",
U1650="Coupure ENEO &amp; Baisse de tension","IHS GRID ONLY",
U1650="Defaut GE &amp; POWER Cabinet","IHS",
U1650="Sharing","Partners",
U1650="Sites strategiques &amp; DataCenter","SST &amp; DC",
U1650="Exclu","Exclu",
U1650="SAT","SAT",
U1650="SPARE-ISSUE","SPARE-ISSUE",
U1650="Fiber CAmtel","TRANS_FO_CAMTEL",
U1650="Fiber AOF","Fiber AOF",
U1650="Projet OCM (HUAWEI)","TRAVAUX-HUAWEI",
U1650="Projet OCM (NOKIA)","TRAVAUX-NOKIA",
U1650="ACCESS-ISSUE","ACCESS-ISSUE",
U1650="Projet OCM (ZTE, NOKIA, autres projets)","TRAVAUX OCM",
U1650="No root CAuse","No root cause",
U1650="ODU HS","PDH",
U1650="IP &amp; VLAN","PDH",
U1650="Warehouse HUAWEI","SPARE-ISSUE",
U1650="SPARE-HS","SPARE-ISSUE",
U1650="Power Telco","BSS",U1650="no impacts","no impacts"
),"")</f>
        <v>No root cause</v>
      </c>
      <c r="T1650" s="41" t="str" cm="1">
        <f t="array" ref="T1650">IFERROR(_xlfn.IFS(
U1650="MPR ISSUE","TX ISSUE",
U1650="BSS Hardware Issue","RAN ISSUE",
U1650="Sites strategiques, MLL, Pylone, etc.","ENVTECH",
U1650="AKTIVCO DEFAUT GE &amp; POWER Cabinet","POWER ISSUE",
U1650="AKTIVCO Coupure ENEO &amp; Baisse de tension","POWER ISSUE",
U1650="Coupure ENEO &amp; Baisse de tension","POWER ISSUE",
U1650="Defaut GE &amp; POWER Cabinet","POWER ISSUE",
U1650="Sharing","POWER ISSUE",
U1650="Sites strategiques &amp; DataCenter","POWER ISSUE",
U1650="Exclu","Exclu",
U1650="SAT","TX ISSUE",
U1650="SPARE-ISSUE","SPARE-ISSUE",
U1650="Fiber CAmtel","TX ISSUE",
U1650="Fiber AOF","TX ISSUE",
U1650="Projet OCM (HUAWEI)","TRAVAUX-HUAWEI",
U1650="Projet OCM (NOKIA)","TRAVAUX -NOKIA",
U1650="ACCESS-ISSUE","ACCESS-ISSUE",
U1650="Projet OCM (ZTE, NOKIA, autres projets)","TRAVAUX OCM",
U1650="No root CAuse","No root cause",
U1650="ODU HS","TX ISSUE",
U1650="IP &amp; VLAN","TX ISSUE",
U1650="Warehouse HUAWEI","SPARE-ISSUE",
U1650="SPARE-HS","SPARE-ISSUE",
U1650="Power Telco","RAN ISSUE",U1650="no impacts","no impacts"
),"")</f>
        <v>No root cause</v>
      </c>
      <c r="U1650" s="68" t="s">
        <v>5691</v>
      </c>
      <c r="V1650" s="41" t="str" cm="1">
        <f t="array" ref="V1650">IFERROR(_xlfn.IFS(
U1650="MPR ISSUE","ACTIVE",
U1650="BSS Hardware Issue","ACTIVE",
U1650="Sites strategiques, MLL, Pylone, etc.","PASSIVE",
U1650="AKTIVCO DEFAUT GE &amp; POWER Cabinet","PASSIVE",
U1650="AKTIVCO Coupure ENEO &amp; Baisse de tension","PASSIVE",
U1650="Coupure ENEO &amp; Baisse de tension","PASSIVE",
U1650="Defaut GE &amp; POWER Cabinet","PASSIVE",
U1650="Sharing","PASSIVE",
U1650="Sites strategiques &amp; DataCenter","PASSIVE",
U1650="Exclu","Exclu",
U1650="SAT","ACTIVE",
U1650="SPARE-ISSUE","SPARE-ISSUE",
U1650="Fiber CAmtel","ACTIVE",
U1650="Fiber AOF","ACTIVE",
U1650="Projet OCM (HUAWEI)","PLANNED WORKS",
U1650="Projet OCM (NOKIA)","PLANNED WORKS",
U1650="ACCESS-ISSUE","ACCESS-ISSUE",
U1650="Projet OCM (ZTE, NOKIA, autres projets)","PLANNED WORKS",
U1650="No root CAuse","No root cause",
U1650="ODU HS","ACTIVE",
U1650="IP &amp; VLAN","ACTIVE",
U1650="Warehouse HUAWEI","SPARE-ISSUE",
U1650="SPARE-HS","SPARE-ISSUE",
U1650="Power Telco","ACTIVE", U1650="no impacts","no impacts"
),"")</f>
        <v>No root cause</v>
      </c>
      <c r="W1650" s="113"/>
      <c r="X1650" s="113"/>
      <c r="Y1650" s="113"/>
      <c r="Z1650" s="113"/>
      <c r="AA1650" s="113"/>
      <c r="AB1650" s="17" t="s">
        <v>5465</v>
      </c>
      <c r="AC1650" s="17" t="str">
        <f>_xlfn.XLOOKUP(B1650,'INCIDENT-04-27-2026'!E:E,'INCIDENT-04-27-2026'!F:F,"")</f>
        <v/>
      </c>
      <c r="AD1650" s="9"/>
      <c r="AE1650" s="7" t="s">
        <v>5465</v>
      </c>
      <c r="AF1650" s="6" t="str">
        <f>_xlfn.XLOOKUP(B1650,'[13]Input_27-04'!$B:$B,'[13]Input_27-04'!$M:$M,"")</f>
        <v/>
      </c>
      <c r="AG1650" s="7"/>
      <c r="AH1650" s="3"/>
      <c r="AI1650" s="18" t="str">
        <f>_xlfn.XLOOKUP(B1650,'[3]Cells Huawei 27042026 10h'!$B:$B,'[3]Cells Huawei 27042026 10h'!$T:$T,"")</f>
        <v/>
      </c>
      <c r="AJ1650" s="18" t="str">
        <f>_xlfn.XLOOKUP(B1650,'[3]Cells Huawei 27042026 15h'!$B:$B,'[3]Cells Huawei 27042026 15h'!$T:$T,"")</f>
        <v/>
      </c>
      <c r="AK1650" s="18" t="str">
        <f>_xlfn.XLOOKUP(B1650,'[4]cells down 27042026 11h28'!$B:$B,'[4]cells down 27042026 11h28'!$R:$R,"")</f>
        <v/>
      </c>
      <c r="AL1650" s="18" t="str">
        <f>_xlfn.XLOOKUP(B1650,'[4]cells down 27042026 18h01'!$B:$B,'[4]cells down 27042026 18h01'!$R:$R,"")</f>
        <v/>
      </c>
      <c r="AM1650" s="18" t="str">
        <f>_xlfn.XLOOKUP(B1650,'[5]cell downs 27042026 11h'!$B:$B,'[5]cell downs 27042026 11h'!$R:$R,"")</f>
        <v/>
      </c>
      <c r="AN1650" s="18" t="str">
        <f>_xlfn.XLOOKUP(B1650,'[5]cell downs 27042026 17h40'!$B:$B,'[5]cell downs 27042026 17h40'!$R:$R,"")</f>
        <v/>
      </c>
      <c r="AO1650" s="18" t="str">
        <f>_xlfn.XLOOKUP(B1650,'[6]ALL SITES DOWN'!$D:$D,'[6]ALL SITES DOWN'!$J:$J,"")</f>
        <v/>
      </c>
      <c r="AP1650" s="18" t="str">
        <f>_xlfn.XLOOKUP(B1650,'[7]ALL SITES DOWN'!$D:$D,'[7]ALL SITES DOWN'!$J:$J,"")</f>
        <v/>
      </c>
      <c r="AQ1650" s="9" t="str">
        <f>_xlfn.XLOOKUP(B1650,[8]sheet1!$AC:$AC,[8]sheet1!$AF:$AF,"")</f>
        <v/>
      </c>
      <c r="AR1650" s="14"/>
      <c r="AS1650" s="14" t="s">
        <v>5465</v>
      </c>
      <c r="AT1650" s="14" t="str">
        <f>_xlfn.XLOOKUP(B1650,'[9]cell downs 18042026 17h'!$B:$B,'[9]cell downs 18042026 17h'!$B:$B,"")</f>
        <v/>
      </c>
      <c r="AU1650" s="14" t="str">
        <f>_xlfn.XLOOKUP(B1650,'[10]Cells Huawei 19042026 15h'!$B:$B,'[10]Cells Huawei 19042026 15h'!$B:$B,"")</f>
        <v/>
      </c>
      <c r="AV1650" s="9" t="str">
        <f>_xlfn.XLOOKUP(B1650,'[11]cells down 19042026 9H40'!$B:$B,'[11]cells down 19042026 9H40'!$B:$B,"")</f>
        <v/>
      </c>
    </row>
    <row r="1651" spans="1:48" hidden="1" x14ac:dyDescent="0.3">
      <c r="A1651" s="1" t="s">
        <v>320</v>
      </c>
      <c r="B1651" s="8" t="s">
        <v>321</v>
      </c>
      <c r="C1651" s="3" t="str">
        <f>_xlfn.XLOOKUP(B1651,'[1]daily break down'!$D:$D,'[1]daily break down'!$E:$E,"")</f>
        <v>Douala</v>
      </c>
      <c r="D1651" s="1" t="s">
        <v>21</v>
      </c>
      <c r="E1651" s="1" t="s">
        <v>30</v>
      </c>
      <c r="F1651" s="3" t="s">
        <v>31</v>
      </c>
      <c r="G1651" s="1" t="s">
        <v>32</v>
      </c>
      <c r="H1651" s="29" t="str">
        <f>_xlfn.XLOOKUP(B1651,[2]CALCULATION!$B:$B,[2]CALCULATION!$H:$H,"")</f>
        <v>ZTE</v>
      </c>
      <c r="I1651" s="26">
        <v>1.6586622835177368E-3</v>
      </c>
      <c r="J1651" s="26">
        <v>0</v>
      </c>
      <c r="K1651" s="26">
        <v>0</v>
      </c>
      <c r="L1651" s="26">
        <v>0</v>
      </c>
      <c r="M1651" s="26">
        <v>0</v>
      </c>
      <c r="N1651" s="26">
        <v>0</v>
      </c>
      <c r="O1651" s="26">
        <v>0</v>
      </c>
      <c r="P1651" s="114" t="s">
        <v>6364</v>
      </c>
      <c r="Q1651" s="42" t="s">
        <v>5538</v>
      </c>
      <c r="R1651" s="42"/>
      <c r="S1651" s="41" t="str" cm="1">
        <f t="array" ref="S1651">IFERROR(_xlfn.IFS(
U1651="MPR ISSUE","PDH",
U1651="BSS Hardware Issue","BSS",
U1651="Sites strategiques, MLL, Pylone, etc.","ENVTECH",
U1651="AKTIVCO DEFAUT GE &amp; POWER Cabinet","AKTIVCO",
U1651="AKTIVCO Coupure ENEO &amp; Baisse de tension","AKTIVCO GRID ONLY",
U1651="Coupure ENEO &amp; Baisse de tension","IHS GRID ONLY",
U1651="Defaut GE &amp; POWER Cabinet","IHS",
U1651="Sharing","Partners",
U1651="Sites strategiques &amp; DataCenter","SST &amp; DC",
U1651="Exclu","Exclu",
U1651="SAT","SAT",
U1651="SPARE-ISSUE","SPARE-ISSUE",
U1651="Fiber CAmtel","TRANS_FO_CAMTEL",
U1651="Fiber AOF","Fiber AOF",
U1651="Projet OCM (HUAWEI)","TRAVAUX-HUAWEI",
U1651="Projet OCM (NOKIA)","TRAVAUX-NOKIA",
U1651="ACCESS-ISSUE","ACCESS-ISSUE",
U1651="Projet OCM (ZTE, NOKIA, autres projets)","TRAVAUX OCM",
U1651="No root CAuse","No root cause",
U1651="ODU HS","PDH",
U1651="IP &amp; VLAN","PDH",
U1651="Warehouse HUAWEI","SPARE-ISSUE",
U1651="SPARE-HS","SPARE-ISSUE",
U1651="Power Telco","BSS",U1651="no impacts","no impacts"
),"")</f>
        <v>No root cause</v>
      </c>
      <c r="T1651" s="41" t="str" cm="1">
        <f t="array" ref="T1651">IFERROR(_xlfn.IFS(
U1651="MPR ISSUE","TX ISSUE",
U1651="BSS Hardware Issue","RAN ISSUE",
U1651="Sites strategiques, MLL, Pylone, etc.","ENVTECH",
U1651="AKTIVCO DEFAUT GE &amp; POWER Cabinet","POWER ISSUE",
U1651="AKTIVCO Coupure ENEO &amp; Baisse de tension","POWER ISSUE",
U1651="Coupure ENEO &amp; Baisse de tension","POWER ISSUE",
U1651="Defaut GE &amp; POWER Cabinet","POWER ISSUE",
U1651="Sharing","POWER ISSUE",
U1651="Sites strategiques &amp; DataCenter","POWER ISSUE",
U1651="Exclu","Exclu",
U1651="SAT","TX ISSUE",
U1651="SPARE-ISSUE","SPARE-ISSUE",
U1651="Fiber CAmtel","TX ISSUE",
U1651="Fiber AOF","TX ISSUE",
U1651="Projet OCM (HUAWEI)","TRAVAUX-HUAWEI",
U1651="Projet OCM (NOKIA)","TRAVAUX -NOKIA",
U1651="ACCESS-ISSUE","ACCESS-ISSUE",
U1651="Projet OCM (ZTE, NOKIA, autres projets)","TRAVAUX OCM",
U1651="No root CAuse","No root cause",
U1651="ODU HS","TX ISSUE",
U1651="IP &amp; VLAN","TX ISSUE",
U1651="Warehouse HUAWEI","SPARE-ISSUE",
U1651="SPARE-HS","SPARE-ISSUE",
U1651="Power Telco","RAN ISSUE",U1651="no impacts","no impacts"
),"")</f>
        <v>No root cause</v>
      </c>
      <c r="U1651" s="68" t="s">
        <v>5691</v>
      </c>
      <c r="V1651" s="41" t="str" cm="1">
        <f t="array" ref="V1651">IFERROR(_xlfn.IFS(
U1651="MPR ISSUE","ACTIVE",
U1651="BSS Hardware Issue","ACTIVE",
U1651="Sites strategiques, MLL, Pylone, etc.","PASSIVE",
U1651="AKTIVCO DEFAUT GE &amp; POWER Cabinet","PASSIVE",
U1651="AKTIVCO Coupure ENEO &amp; Baisse de tension","PASSIVE",
U1651="Coupure ENEO &amp; Baisse de tension","PASSIVE",
U1651="Defaut GE &amp; POWER Cabinet","PASSIVE",
U1651="Sharing","PASSIVE",
U1651="Sites strategiques &amp; DataCenter","PASSIVE",
U1651="Exclu","Exclu",
U1651="SAT","ACTIVE",
U1651="SPARE-ISSUE","SPARE-ISSUE",
U1651="Fiber CAmtel","ACTIVE",
U1651="Fiber AOF","ACTIVE",
U1651="Projet OCM (HUAWEI)","PLANNED WORKS",
U1651="Projet OCM (NOKIA)","PLANNED WORKS",
U1651="ACCESS-ISSUE","ACCESS-ISSUE",
U1651="Projet OCM (ZTE, NOKIA, autres projets)","PLANNED WORKS",
U1651="No root CAuse","No root cause",
U1651="ODU HS","ACTIVE",
U1651="IP &amp; VLAN","ACTIVE",
U1651="Warehouse HUAWEI","SPARE-ISSUE",
U1651="SPARE-HS","SPARE-ISSUE",
U1651="Power Telco","ACTIVE", U1651="no impacts","no impacts"
),"")</f>
        <v>No root cause</v>
      </c>
      <c r="W1651" s="113"/>
      <c r="X1651" s="113"/>
      <c r="Y1651" s="113"/>
      <c r="Z1651" s="113"/>
      <c r="AA1651" s="113"/>
      <c r="AB1651" s="17" t="s">
        <v>5465</v>
      </c>
      <c r="AC1651" s="17" t="str">
        <f>_xlfn.XLOOKUP(B1651,'INCIDENT-04-27-2026'!E:E,'INCIDENT-04-27-2026'!F:F,"")</f>
        <v/>
      </c>
      <c r="AD1651" s="9"/>
      <c r="AE1651" s="7" t="s">
        <v>5465</v>
      </c>
      <c r="AF1651" s="6" t="str">
        <f>_xlfn.XLOOKUP(B1651,'[13]Input_27-04'!$B:$B,'[13]Input_27-04'!$M:$M,"")</f>
        <v/>
      </c>
      <c r="AG1651" s="7"/>
      <c r="AH1651" s="3"/>
      <c r="AI1651" s="18" t="str">
        <f>_xlfn.XLOOKUP(B1651,'[3]Cells Huawei 27042026 10h'!$B:$B,'[3]Cells Huawei 27042026 10h'!$T:$T,"")</f>
        <v/>
      </c>
      <c r="AJ1651" s="18" t="str">
        <f>_xlfn.XLOOKUP(B1651,'[3]Cells Huawei 27042026 15h'!$B:$B,'[3]Cells Huawei 27042026 15h'!$T:$T,"")</f>
        <v/>
      </c>
      <c r="AK1651" s="18" t="str">
        <f>_xlfn.XLOOKUP(B1651,'[4]cells down 27042026 11h28'!$B:$B,'[4]cells down 27042026 11h28'!$R:$R,"")</f>
        <v/>
      </c>
      <c r="AL1651" s="18" t="str">
        <f>_xlfn.XLOOKUP(B1651,'[4]cells down 27042026 18h01'!$B:$B,'[4]cells down 27042026 18h01'!$R:$R,"")</f>
        <v/>
      </c>
      <c r="AM1651" s="18" t="str">
        <f>_xlfn.XLOOKUP(B1651,'[5]cell downs 27042026 11h'!$B:$B,'[5]cell downs 27042026 11h'!$R:$R,"")</f>
        <v/>
      </c>
      <c r="AN1651" s="18" t="str">
        <f>_xlfn.XLOOKUP(B1651,'[5]cell downs 27042026 17h40'!$B:$B,'[5]cell downs 27042026 17h40'!$R:$R,"")</f>
        <v/>
      </c>
      <c r="AO1651" s="18" t="str">
        <f>_xlfn.XLOOKUP(B1651,'[6]ALL SITES DOWN'!$D:$D,'[6]ALL SITES DOWN'!$J:$J,"")</f>
        <v/>
      </c>
      <c r="AP1651" s="18" t="str">
        <f>_xlfn.XLOOKUP(B1651,'[7]ALL SITES DOWN'!$D:$D,'[7]ALL SITES DOWN'!$J:$J,"")</f>
        <v/>
      </c>
      <c r="AQ1651" s="9" t="str">
        <f>_xlfn.XLOOKUP(B1651,[8]sheet1!$AC:$AC,[8]sheet1!$AF:$AF,"")</f>
        <v/>
      </c>
      <c r="AR1651" s="14"/>
      <c r="AS1651" s="14" t="s">
        <v>5465</v>
      </c>
      <c r="AT1651" s="14" t="str">
        <f>_xlfn.XLOOKUP(B1651,'[9]cell downs 18042026 17h'!$B:$B,'[9]cell downs 18042026 17h'!$B:$B,"")</f>
        <v/>
      </c>
      <c r="AU1651" s="14" t="str">
        <f>_xlfn.XLOOKUP(B1651,'[10]Cells Huawei 19042026 15h'!$B:$B,'[10]Cells Huawei 19042026 15h'!$B:$B,"")</f>
        <v/>
      </c>
      <c r="AV1651" s="9" t="str">
        <f>_xlfn.XLOOKUP(B1651,'[11]cells down 19042026 9H40'!$B:$B,'[11]cells down 19042026 9H40'!$B:$B,"")</f>
        <v/>
      </c>
    </row>
    <row r="1652" spans="1:48" hidden="1" x14ac:dyDescent="0.3">
      <c r="A1652" s="1" t="s">
        <v>1288</v>
      </c>
      <c r="B1652" s="8" t="s">
        <v>1289</v>
      </c>
      <c r="C1652" s="3" t="str">
        <f>_xlfn.XLOOKUP(B1652,'[1]daily break down'!$D:$D,'[1]daily break down'!$E:$E,"")</f>
        <v>OUEST</v>
      </c>
      <c r="D1652" s="1" t="s">
        <v>11</v>
      </c>
      <c r="E1652" s="1" t="s">
        <v>154</v>
      </c>
      <c r="F1652" s="3" t="s">
        <v>102</v>
      </c>
      <c r="G1652" s="1" t="s">
        <v>1290</v>
      </c>
      <c r="H1652" s="28" t="str">
        <f>_xlfn.XLOOKUP(B1652,[2]CALCULATION!$B:$B,[2]CALCULATION!$H:$H,"")</f>
        <v>NOKIA</v>
      </c>
      <c r="I1652" s="26">
        <v>0</v>
      </c>
      <c r="J1652" s="26">
        <v>0</v>
      </c>
      <c r="K1652" s="26">
        <v>0</v>
      </c>
      <c r="L1652" s="26">
        <v>0</v>
      </c>
      <c r="M1652" s="26">
        <v>0</v>
      </c>
      <c r="N1652" s="26">
        <v>0</v>
      </c>
      <c r="O1652" s="26">
        <v>0</v>
      </c>
      <c r="P1652" s="114" t="s">
        <v>6364</v>
      </c>
      <c r="Q1652" s="42" t="s">
        <v>5538</v>
      </c>
      <c r="R1652" s="42"/>
      <c r="S1652" s="41" t="str" cm="1">
        <f t="array" ref="S1652">IFERROR(_xlfn.IFS(
U1652="MPR ISSUE","PDH",
U1652="BSS Hardware Issue","BSS",
U1652="Sites strategiques, MLL, Pylone, etc.","ENVTECH",
U1652="AKTIVCO DEFAUT GE &amp; POWER Cabinet","AKTIVCO",
U1652="AKTIVCO Coupure ENEO &amp; Baisse de tension","AKTIVCO GRID ONLY",
U1652="Coupure ENEO &amp; Baisse de tension","IHS GRID ONLY",
U1652="Defaut GE &amp; POWER Cabinet","IHS",
U1652="Sharing","Partners",
U1652="Sites strategiques &amp; DataCenter","SST &amp; DC",
U1652="Exclu","Exclu",
U1652="SAT","SAT",
U1652="SPARE-ISSUE","SPARE-ISSUE",
U1652="Fiber CAmtel","TRANS_FO_CAMTEL",
U1652="Fiber AOF","Fiber AOF",
U1652="Projet OCM (HUAWEI)","TRAVAUX-HUAWEI",
U1652="Projet OCM (NOKIA)","TRAVAUX-NOKIA",
U1652="ACCESS-ISSUE","ACCESS-ISSUE",
U1652="Projet OCM (ZTE, NOKIA, autres projets)","TRAVAUX OCM",
U1652="No root CAuse","No root cause",
U1652="ODU HS","PDH",
U1652="IP &amp; VLAN","PDH",
U1652="Warehouse HUAWEI","SPARE-ISSUE",
U1652="SPARE-HS","SPARE-ISSUE",
U1652="Power Telco","BSS",U1652="no impacts","no impacts"
),"")</f>
        <v>No root cause</v>
      </c>
      <c r="T1652" s="41" t="str" cm="1">
        <f t="array" ref="T1652">IFERROR(_xlfn.IFS(
U1652="MPR ISSUE","TX ISSUE",
U1652="BSS Hardware Issue","RAN ISSUE",
U1652="Sites strategiques, MLL, Pylone, etc.","ENVTECH",
U1652="AKTIVCO DEFAUT GE &amp; POWER Cabinet","POWER ISSUE",
U1652="AKTIVCO Coupure ENEO &amp; Baisse de tension","POWER ISSUE",
U1652="Coupure ENEO &amp; Baisse de tension","POWER ISSUE",
U1652="Defaut GE &amp; POWER Cabinet","POWER ISSUE",
U1652="Sharing","POWER ISSUE",
U1652="Sites strategiques &amp; DataCenter","POWER ISSUE",
U1652="Exclu","Exclu",
U1652="SAT","TX ISSUE",
U1652="SPARE-ISSUE","SPARE-ISSUE",
U1652="Fiber CAmtel","TX ISSUE",
U1652="Fiber AOF","TX ISSUE",
U1652="Projet OCM (HUAWEI)","TRAVAUX-HUAWEI",
U1652="Projet OCM (NOKIA)","TRAVAUX -NOKIA",
U1652="ACCESS-ISSUE","ACCESS-ISSUE",
U1652="Projet OCM (ZTE, NOKIA, autres projets)","TRAVAUX OCM",
U1652="No root CAuse","No root cause",
U1652="ODU HS","TX ISSUE",
U1652="IP &amp; VLAN","TX ISSUE",
U1652="Warehouse HUAWEI","SPARE-ISSUE",
U1652="SPARE-HS","SPARE-ISSUE",
U1652="Power Telco","RAN ISSUE",U1652="no impacts","no impacts"
),"")</f>
        <v>No root cause</v>
      </c>
      <c r="U1652" s="68" t="s">
        <v>5691</v>
      </c>
      <c r="V1652" s="41" t="str" cm="1">
        <f t="array" ref="V1652">IFERROR(_xlfn.IFS(
U1652="MPR ISSUE","ACTIVE",
U1652="BSS Hardware Issue","ACTIVE",
U1652="Sites strategiques, MLL, Pylone, etc.","PASSIVE",
U1652="AKTIVCO DEFAUT GE &amp; POWER Cabinet","PASSIVE",
U1652="AKTIVCO Coupure ENEO &amp; Baisse de tension","PASSIVE",
U1652="Coupure ENEO &amp; Baisse de tension","PASSIVE",
U1652="Defaut GE &amp; POWER Cabinet","PASSIVE",
U1652="Sharing","PASSIVE",
U1652="Sites strategiques &amp; DataCenter","PASSIVE",
U1652="Exclu","Exclu",
U1652="SAT","ACTIVE",
U1652="SPARE-ISSUE","SPARE-ISSUE",
U1652="Fiber CAmtel","ACTIVE",
U1652="Fiber AOF","ACTIVE",
U1652="Projet OCM (HUAWEI)","PLANNED WORKS",
U1652="Projet OCM (NOKIA)","PLANNED WORKS",
U1652="ACCESS-ISSUE","ACCESS-ISSUE",
U1652="Projet OCM (ZTE, NOKIA, autres projets)","PLANNED WORKS",
U1652="No root CAuse","No root cause",
U1652="ODU HS","ACTIVE",
U1652="IP &amp; VLAN","ACTIVE",
U1652="Warehouse HUAWEI","SPARE-ISSUE",
U1652="SPARE-HS","SPARE-ISSUE",
U1652="Power Telco","ACTIVE", U1652="no impacts","no impacts"
),"")</f>
        <v>No root cause</v>
      </c>
      <c r="W1652" s="113"/>
      <c r="X1652" s="113"/>
      <c r="Y1652" s="113"/>
      <c r="Z1652" s="113"/>
      <c r="AA1652" s="113"/>
      <c r="AB1652" s="17" t="s">
        <v>5465</v>
      </c>
      <c r="AC1652" s="17" t="str">
        <f>_xlfn.XLOOKUP(B1652,'INCIDENT-04-27-2026'!E:E,'INCIDENT-04-27-2026'!F:F,"")</f>
        <v/>
      </c>
      <c r="AD1652" s="9"/>
      <c r="AE1652" s="7" t="s">
        <v>5465</v>
      </c>
      <c r="AF1652" s="6" t="str">
        <f>_xlfn.XLOOKUP(B1652,'[13]Input_27-04'!$B:$B,'[13]Input_27-04'!$M:$M,"")</f>
        <v/>
      </c>
      <c r="AG1652" s="7"/>
      <c r="AH1652" s="3"/>
      <c r="AI1652" s="18" t="str">
        <f>_xlfn.XLOOKUP(B1652,'[3]Cells Huawei 27042026 10h'!$B:$B,'[3]Cells Huawei 27042026 10h'!$T:$T,"")</f>
        <v/>
      </c>
      <c r="AJ1652" s="18" t="str">
        <f>_xlfn.XLOOKUP(B1652,'[3]Cells Huawei 27042026 15h'!$B:$B,'[3]Cells Huawei 27042026 15h'!$T:$T,"")</f>
        <v/>
      </c>
      <c r="AK1652" s="18" t="str">
        <f>_xlfn.XLOOKUP(B1652,'[4]cells down 27042026 11h28'!$B:$B,'[4]cells down 27042026 11h28'!$R:$R,"")</f>
        <v/>
      </c>
      <c r="AL1652" s="18" t="str">
        <f>_xlfn.XLOOKUP(B1652,'[4]cells down 27042026 18h01'!$B:$B,'[4]cells down 27042026 18h01'!$R:$R,"")</f>
        <v/>
      </c>
      <c r="AM1652" s="18" t="str">
        <f>_xlfn.XLOOKUP(B1652,'[5]cell downs 27042026 11h'!$B:$B,'[5]cell downs 27042026 11h'!$R:$R,"")</f>
        <v/>
      </c>
      <c r="AN1652" s="18" t="str">
        <f>_xlfn.XLOOKUP(B1652,'[5]cell downs 27042026 17h40'!$B:$B,'[5]cell downs 27042026 17h40'!$R:$R,"")</f>
        <v/>
      </c>
      <c r="AO1652" s="18" t="str">
        <f>_xlfn.XLOOKUP(B1652,'[6]ALL SITES DOWN'!$D:$D,'[6]ALL SITES DOWN'!$J:$J,"")</f>
        <v/>
      </c>
      <c r="AP1652" s="18" t="str">
        <f>_xlfn.XLOOKUP(B1652,'[7]ALL SITES DOWN'!$D:$D,'[7]ALL SITES DOWN'!$J:$J,"")</f>
        <v/>
      </c>
      <c r="AQ1652" s="9" t="str">
        <f>_xlfn.XLOOKUP(B1652,[8]sheet1!$AC:$AC,[8]sheet1!$AF:$AF,"")</f>
        <v/>
      </c>
      <c r="AR1652" s="14"/>
      <c r="AS1652" s="14" t="s">
        <v>5465</v>
      </c>
      <c r="AT1652" s="14" t="str">
        <f>_xlfn.XLOOKUP(B1652,'[9]cell downs 18042026 17h'!$B:$B,'[9]cell downs 18042026 17h'!$B:$B,"")</f>
        <v/>
      </c>
      <c r="AU1652" s="14" t="str">
        <f>_xlfn.XLOOKUP(B1652,'[10]Cells Huawei 19042026 15h'!$B:$B,'[10]Cells Huawei 19042026 15h'!$B:$B,"")</f>
        <v/>
      </c>
      <c r="AV1652" s="9" t="str">
        <f>_xlfn.XLOOKUP(B1652,'[11]cells down 19042026 9H40'!$B:$B,'[11]cells down 19042026 9H40'!$B:$B,"")</f>
        <v/>
      </c>
    </row>
    <row r="1653" spans="1:48" hidden="1" x14ac:dyDescent="0.3">
      <c r="A1653" s="1" t="s">
        <v>442</v>
      </c>
      <c r="B1653" s="8" t="s">
        <v>443</v>
      </c>
      <c r="C1653" s="3" t="str">
        <f>_xlfn.XLOOKUP(B1653,'[1]daily break down'!$D:$D,'[1]daily break down'!$E:$E,"")</f>
        <v>SUD-OUEST</v>
      </c>
      <c r="D1653" s="1" t="s">
        <v>11</v>
      </c>
      <c r="E1653" s="1" t="s">
        <v>12</v>
      </c>
      <c r="F1653" s="3" t="s">
        <v>13</v>
      </c>
      <c r="G1653" s="1" t="s">
        <v>106</v>
      </c>
      <c r="H1653" s="27" t="str">
        <f>_xlfn.XLOOKUP(B1653,[2]CALCULATION!$B:$B,[2]CALCULATION!$H:$H,"")</f>
        <v>Huawei</v>
      </c>
      <c r="I1653" s="26">
        <v>0</v>
      </c>
      <c r="J1653" s="26">
        <v>0</v>
      </c>
      <c r="K1653" s="26">
        <v>0</v>
      </c>
      <c r="L1653" s="26">
        <v>0</v>
      </c>
      <c r="M1653" s="26">
        <v>0</v>
      </c>
      <c r="N1653" s="26">
        <v>0</v>
      </c>
      <c r="O1653" s="26">
        <v>0</v>
      </c>
      <c r="P1653" s="114" t="s">
        <v>6364</v>
      </c>
      <c r="Q1653" s="42" t="s">
        <v>5538</v>
      </c>
      <c r="R1653" s="42"/>
      <c r="S1653" s="41" t="str" cm="1">
        <f t="array" ref="S1653">IFERROR(_xlfn.IFS(
U1653="MPR ISSUE","PDH",
U1653="BSS Hardware Issue","BSS",
U1653="Sites strategiques, MLL, Pylone, etc.","ENVTECH",
U1653="AKTIVCO DEFAUT GE &amp; POWER Cabinet","AKTIVCO",
U1653="AKTIVCO Coupure ENEO &amp; Baisse de tension","AKTIVCO GRID ONLY",
U1653="Coupure ENEO &amp; Baisse de tension","IHS GRID ONLY",
U1653="Defaut GE &amp; POWER Cabinet","IHS",
U1653="Sharing","Partners",
U1653="Sites strategiques &amp; DataCenter","SST &amp; DC",
U1653="Exclu","Exclu",
U1653="SAT","SAT",
U1653="SPARE-ISSUE","SPARE-ISSUE",
U1653="Fiber CAmtel","TRANS_FO_CAMTEL",
U1653="Fiber AOF","Fiber AOF",
U1653="Projet OCM (HUAWEI)","TRAVAUX-HUAWEI",
U1653="Projet OCM (NOKIA)","TRAVAUX-NOKIA",
U1653="ACCESS-ISSUE","ACCESS-ISSUE",
U1653="Projet OCM (ZTE, NOKIA, autres projets)","TRAVAUX OCM",
U1653="No root CAuse","No root cause",
U1653="ODU HS","PDH",
U1653="IP &amp; VLAN","PDH",
U1653="Warehouse HUAWEI","SPARE-ISSUE",
U1653="SPARE-HS","SPARE-ISSUE",
U1653="Power Telco","BSS",U1653="no impacts","no impacts"
),"")</f>
        <v>No root cause</v>
      </c>
      <c r="T1653" s="41" t="str" cm="1">
        <f t="array" ref="T1653">IFERROR(_xlfn.IFS(
U1653="MPR ISSUE","TX ISSUE",
U1653="BSS Hardware Issue","RAN ISSUE",
U1653="Sites strategiques, MLL, Pylone, etc.","ENVTECH",
U1653="AKTIVCO DEFAUT GE &amp; POWER Cabinet","POWER ISSUE",
U1653="AKTIVCO Coupure ENEO &amp; Baisse de tension","POWER ISSUE",
U1653="Coupure ENEO &amp; Baisse de tension","POWER ISSUE",
U1653="Defaut GE &amp; POWER Cabinet","POWER ISSUE",
U1653="Sharing","POWER ISSUE",
U1653="Sites strategiques &amp; DataCenter","POWER ISSUE",
U1653="Exclu","Exclu",
U1653="SAT","TX ISSUE",
U1653="SPARE-ISSUE","SPARE-ISSUE",
U1653="Fiber CAmtel","TX ISSUE",
U1653="Fiber AOF","TX ISSUE",
U1653="Projet OCM (HUAWEI)","TRAVAUX-HUAWEI",
U1653="Projet OCM (NOKIA)","TRAVAUX -NOKIA",
U1653="ACCESS-ISSUE","ACCESS-ISSUE",
U1653="Projet OCM (ZTE, NOKIA, autres projets)","TRAVAUX OCM",
U1653="No root CAuse","No root cause",
U1653="ODU HS","TX ISSUE",
U1653="IP &amp; VLAN","TX ISSUE",
U1653="Warehouse HUAWEI","SPARE-ISSUE",
U1653="SPARE-HS","SPARE-ISSUE",
U1653="Power Telco","RAN ISSUE",U1653="no impacts","no impacts"
),"")</f>
        <v>No root cause</v>
      </c>
      <c r="U1653" s="68" t="s">
        <v>5691</v>
      </c>
      <c r="V1653" s="41" t="str" cm="1">
        <f t="array" ref="V1653">IFERROR(_xlfn.IFS(
U1653="MPR ISSUE","ACTIVE",
U1653="BSS Hardware Issue","ACTIVE",
U1653="Sites strategiques, MLL, Pylone, etc.","PASSIVE",
U1653="AKTIVCO DEFAUT GE &amp; POWER Cabinet","PASSIVE",
U1653="AKTIVCO Coupure ENEO &amp; Baisse de tension","PASSIVE",
U1653="Coupure ENEO &amp; Baisse de tension","PASSIVE",
U1653="Defaut GE &amp; POWER Cabinet","PASSIVE",
U1653="Sharing","PASSIVE",
U1653="Sites strategiques &amp; DataCenter","PASSIVE",
U1653="Exclu","Exclu",
U1653="SAT","ACTIVE",
U1653="SPARE-ISSUE","SPARE-ISSUE",
U1653="Fiber CAmtel","ACTIVE",
U1653="Fiber AOF","ACTIVE",
U1653="Projet OCM (HUAWEI)","PLANNED WORKS",
U1653="Projet OCM (NOKIA)","PLANNED WORKS",
U1653="ACCESS-ISSUE","ACCESS-ISSUE",
U1653="Projet OCM (ZTE, NOKIA, autres projets)","PLANNED WORKS",
U1653="No root CAuse","No root cause",
U1653="ODU HS","ACTIVE",
U1653="IP &amp; VLAN","ACTIVE",
U1653="Warehouse HUAWEI","SPARE-ISSUE",
U1653="SPARE-HS","SPARE-ISSUE",
U1653="Power Telco","ACTIVE", U1653="no impacts","no impacts"
),"")</f>
        <v>No root cause</v>
      </c>
      <c r="W1653" s="113"/>
      <c r="X1653" s="113"/>
      <c r="Y1653" s="113"/>
      <c r="Z1653" s="113"/>
      <c r="AA1653" s="113"/>
      <c r="AB1653" s="17" t="s">
        <v>5465</v>
      </c>
      <c r="AC1653" s="17" t="str">
        <f>_xlfn.XLOOKUP(B1653,'INCIDENT-04-27-2026'!E:E,'INCIDENT-04-27-2026'!F:F,"")</f>
        <v/>
      </c>
      <c r="AD1653" s="9"/>
      <c r="AE1653" s="7" t="s">
        <v>5465</v>
      </c>
      <c r="AF1653" s="6" t="str">
        <f>_xlfn.XLOOKUP(B1653,'[13]Input_27-04'!$B:$B,'[13]Input_27-04'!$M:$M,"")</f>
        <v/>
      </c>
      <c r="AG1653" s="7"/>
      <c r="AH1653" s="3"/>
      <c r="AI1653" s="18" t="str">
        <f>_xlfn.XLOOKUP(B1653,'[3]Cells Huawei 27042026 10h'!$B:$B,'[3]Cells Huawei 27042026 10h'!$T:$T,"")</f>
        <v/>
      </c>
      <c r="AJ1653" s="18" t="str">
        <f>_xlfn.XLOOKUP(B1653,'[3]Cells Huawei 27042026 15h'!$B:$B,'[3]Cells Huawei 27042026 15h'!$T:$T,"")</f>
        <v/>
      </c>
      <c r="AK1653" s="18" t="str">
        <f>_xlfn.XLOOKUP(B1653,'[4]cells down 27042026 11h28'!$B:$B,'[4]cells down 27042026 11h28'!$R:$R,"")</f>
        <v/>
      </c>
      <c r="AL1653" s="18" t="str">
        <f>_xlfn.XLOOKUP(B1653,'[4]cells down 27042026 18h01'!$B:$B,'[4]cells down 27042026 18h01'!$R:$R,"")</f>
        <v/>
      </c>
      <c r="AM1653" s="18" t="str">
        <f>_xlfn.XLOOKUP(B1653,'[5]cell downs 27042026 11h'!$B:$B,'[5]cell downs 27042026 11h'!$R:$R,"")</f>
        <v/>
      </c>
      <c r="AN1653" s="18" t="str">
        <f>_xlfn.XLOOKUP(B1653,'[5]cell downs 27042026 17h40'!$B:$B,'[5]cell downs 27042026 17h40'!$R:$R,"")</f>
        <v/>
      </c>
      <c r="AO1653" s="18" t="str">
        <f>_xlfn.XLOOKUP(B1653,'[6]ALL SITES DOWN'!$D:$D,'[6]ALL SITES DOWN'!$J:$J,"")</f>
        <v/>
      </c>
      <c r="AP1653" s="18" t="str">
        <f>_xlfn.XLOOKUP(B1653,'[7]ALL SITES DOWN'!$D:$D,'[7]ALL SITES DOWN'!$J:$J,"")</f>
        <v/>
      </c>
      <c r="AQ1653" s="9" t="str">
        <f>_xlfn.XLOOKUP(B1653,[8]sheet1!$AC:$AC,[8]sheet1!$AF:$AF,"")</f>
        <v/>
      </c>
      <c r="AR1653" s="14"/>
      <c r="AS1653" s="14" t="s">
        <v>5465</v>
      </c>
      <c r="AT1653" s="14" t="str">
        <f>_xlfn.XLOOKUP(B1653,'[9]cell downs 18042026 17h'!$B:$B,'[9]cell downs 18042026 17h'!$B:$B,"")</f>
        <v/>
      </c>
      <c r="AU1653" s="14" t="str">
        <f>_xlfn.XLOOKUP(B1653,'[10]Cells Huawei 19042026 15h'!$B:$B,'[10]Cells Huawei 19042026 15h'!$B:$B,"")</f>
        <v/>
      </c>
      <c r="AV1653" s="9" t="str">
        <f>_xlfn.XLOOKUP(B1653,'[11]cells down 19042026 9H40'!$B:$B,'[11]cells down 19042026 9H40'!$B:$B,"")</f>
        <v/>
      </c>
    </row>
    <row r="1654" spans="1:48" hidden="1" x14ac:dyDescent="0.3">
      <c r="A1654" s="1" t="s">
        <v>4440</v>
      </c>
      <c r="B1654" s="8" t="s">
        <v>4441</v>
      </c>
      <c r="C1654" s="3" t="str">
        <f>_xlfn.XLOOKUP(B1654,'[1]daily break down'!$D:$D,'[1]daily break down'!$E:$E,"")</f>
        <v>CENTRE</v>
      </c>
      <c r="D1654" s="1" t="s">
        <v>21</v>
      </c>
      <c r="E1654" s="1" t="s">
        <v>122</v>
      </c>
      <c r="F1654" s="3" t="s">
        <v>226</v>
      </c>
      <c r="G1654" s="1" t="s">
        <v>2238</v>
      </c>
      <c r="H1654" s="29" t="str">
        <f>_xlfn.XLOOKUP(B1654,[2]CALCULATION!$B:$B,[2]CALCULATION!$H:$H,"")</f>
        <v>ZTE</v>
      </c>
      <c r="I1654" s="26">
        <v>0</v>
      </c>
      <c r="J1654" s="26">
        <v>0</v>
      </c>
      <c r="K1654" s="26">
        <v>1.334063858141177E-2</v>
      </c>
      <c r="L1654" s="26">
        <v>0</v>
      </c>
      <c r="M1654" s="26">
        <v>0</v>
      </c>
      <c r="N1654" s="26">
        <v>0</v>
      </c>
      <c r="O1654" s="26">
        <v>0</v>
      </c>
      <c r="P1654" s="114" t="s">
        <v>6364</v>
      </c>
      <c r="Q1654" s="42" t="s">
        <v>5538</v>
      </c>
      <c r="R1654" s="42"/>
      <c r="S1654" s="41" t="str" cm="1">
        <f t="array" ref="S1654">IFERROR(_xlfn.IFS(
U1654="MPR ISSUE","PDH",
U1654="BSS Hardware Issue","BSS",
U1654="Sites strategiques, MLL, Pylone, etc.","ENVTECH",
U1654="AKTIVCO DEFAUT GE &amp; POWER Cabinet","AKTIVCO",
U1654="AKTIVCO Coupure ENEO &amp; Baisse de tension","AKTIVCO GRID ONLY",
U1654="Coupure ENEO &amp; Baisse de tension","IHS GRID ONLY",
U1654="Defaut GE &amp; POWER Cabinet","IHS",
U1654="Sharing","Partners",
U1654="Sites strategiques &amp; DataCenter","SST &amp; DC",
U1654="Exclu","Exclu",
U1654="SAT","SAT",
U1654="SPARE-ISSUE","SPARE-ISSUE",
U1654="Fiber CAmtel","TRANS_FO_CAMTEL",
U1654="Fiber AOF","Fiber AOF",
U1654="Projet OCM (HUAWEI)","TRAVAUX-HUAWEI",
U1654="Projet OCM (NOKIA)","TRAVAUX-NOKIA",
U1654="ACCESS-ISSUE","ACCESS-ISSUE",
U1654="Projet OCM (ZTE, NOKIA, autres projets)","TRAVAUX OCM",
U1654="No root CAuse","No root cause",
U1654="ODU HS","PDH",
U1654="IP &amp; VLAN","PDH",
U1654="Warehouse HUAWEI","SPARE-ISSUE",
U1654="SPARE-HS","SPARE-ISSUE",
U1654="Power Telco","BSS",U1654="no impacts","no impacts"
),"")</f>
        <v>No root cause</v>
      </c>
      <c r="T1654" s="41" t="str" cm="1">
        <f t="array" ref="T1654">IFERROR(_xlfn.IFS(
U1654="MPR ISSUE","TX ISSUE",
U1654="BSS Hardware Issue","RAN ISSUE",
U1654="Sites strategiques, MLL, Pylone, etc.","ENVTECH",
U1654="AKTIVCO DEFAUT GE &amp; POWER Cabinet","POWER ISSUE",
U1654="AKTIVCO Coupure ENEO &amp; Baisse de tension","POWER ISSUE",
U1654="Coupure ENEO &amp; Baisse de tension","POWER ISSUE",
U1654="Defaut GE &amp; POWER Cabinet","POWER ISSUE",
U1654="Sharing","POWER ISSUE",
U1654="Sites strategiques &amp; DataCenter","POWER ISSUE",
U1654="Exclu","Exclu",
U1654="SAT","TX ISSUE",
U1654="SPARE-ISSUE","SPARE-ISSUE",
U1654="Fiber CAmtel","TX ISSUE",
U1654="Fiber AOF","TX ISSUE",
U1654="Projet OCM (HUAWEI)","TRAVAUX-HUAWEI",
U1654="Projet OCM (NOKIA)","TRAVAUX -NOKIA",
U1654="ACCESS-ISSUE","ACCESS-ISSUE",
U1654="Projet OCM (ZTE, NOKIA, autres projets)","TRAVAUX OCM",
U1654="No root CAuse","No root cause",
U1654="ODU HS","TX ISSUE",
U1654="IP &amp; VLAN","TX ISSUE",
U1654="Warehouse HUAWEI","SPARE-ISSUE",
U1654="SPARE-HS","SPARE-ISSUE",
U1654="Power Telco","RAN ISSUE",U1654="no impacts","no impacts"
),"")</f>
        <v>No root cause</v>
      </c>
      <c r="U1654" s="68" t="s">
        <v>5691</v>
      </c>
      <c r="V1654" s="41" t="str" cm="1">
        <f t="array" ref="V1654">IFERROR(_xlfn.IFS(
U1654="MPR ISSUE","ACTIVE",
U1654="BSS Hardware Issue","ACTIVE",
U1654="Sites strategiques, MLL, Pylone, etc.","PASSIVE",
U1654="AKTIVCO DEFAUT GE &amp; POWER Cabinet","PASSIVE",
U1654="AKTIVCO Coupure ENEO &amp; Baisse de tension","PASSIVE",
U1654="Coupure ENEO &amp; Baisse de tension","PASSIVE",
U1654="Defaut GE &amp; POWER Cabinet","PASSIVE",
U1654="Sharing","PASSIVE",
U1654="Sites strategiques &amp; DataCenter","PASSIVE",
U1654="Exclu","Exclu",
U1654="SAT","ACTIVE",
U1654="SPARE-ISSUE","SPARE-ISSUE",
U1654="Fiber CAmtel","ACTIVE",
U1654="Fiber AOF","ACTIVE",
U1654="Projet OCM (HUAWEI)","PLANNED WORKS",
U1654="Projet OCM (NOKIA)","PLANNED WORKS",
U1654="ACCESS-ISSUE","ACCESS-ISSUE",
U1654="Projet OCM (ZTE, NOKIA, autres projets)","PLANNED WORKS",
U1654="No root CAuse","No root cause",
U1654="ODU HS","ACTIVE",
U1654="IP &amp; VLAN","ACTIVE",
U1654="Warehouse HUAWEI","SPARE-ISSUE",
U1654="SPARE-HS","SPARE-ISSUE",
U1654="Power Telco","ACTIVE", U1654="no impacts","no impacts"
),"")</f>
        <v>No root cause</v>
      </c>
      <c r="W1654" s="113"/>
      <c r="X1654" s="113"/>
      <c r="Y1654" s="113"/>
      <c r="Z1654" s="113"/>
      <c r="AA1654" s="113"/>
      <c r="AB1654" s="17" t="s">
        <v>5465</v>
      </c>
      <c r="AC1654" s="17" t="str">
        <f>_xlfn.XLOOKUP(B1654,'INCIDENT-04-27-2026'!E:E,'INCIDENT-04-27-2026'!F:F,"")</f>
        <v/>
      </c>
      <c r="AD1654" s="9"/>
      <c r="AE1654" s="7" t="s">
        <v>5465</v>
      </c>
      <c r="AF1654" s="6" t="str">
        <f>_xlfn.XLOOKUP(B1654,'[13]Input_27-04'!$B:$B,'[13]Input_27-04'!$M:$M,"")</f>
        <v/>
      </c>
      <c r="AG1654" s="7"/>
      <c r="AH1654" s="3"/>
      <c r="AI1654" s="18" t="str">
        <f>_xlfn.XLOOKUP(B1654,'[3]Cells Huawei 27042026 10h'!$B:$B,'[3]Cells Huawei 27042026 10h'!$T:$T,"")</f>
        <v/>
      </c>
      <c r="AJ1654" s="18" t="str">
        <f>_xlfn.XLOOKUP(B1654,'[3]Cells Huawei 27042026 15h'!$B:$B,'[3]Cells Huawei 27042026 15h'!$T:$T,"")</f>
        <v/>
      </c>
      <c r="AK1654" s="18" t="str">
        <f>_xlfn.XLOOKUP(B1654,'[4]cells down 27042026 11h28'!$B:$B,'[4]cells down 27042026 11h28'!$R:$R,"")</f>
        <v/>
      </c>
      <c r="AL1654" s="18" t="str">
        <f>_xlfn.XLOOKUP(B1654,'[4]cells down 27042026 18h01'!$B:$B,'[4]cells down 27042026 18h01'!$R:$R,"")</f>
        <v/>
      </c>
      <c r="AM1654" s="18" t="str">
        <f>_xlfn.XLOOKUP(B1654,'[5]cell downs 27042026 11h'!$B:$B,'[5]cell downs 27042026 11h'!$R:$R,"")</f>
        <v/>
      </c>
      <c r="AN1654" s="18" t="str">
        <f>_xlfn.XLOOKUP(B1654,'[5]cell downs 27042026 17h40'!$B:$B,'[5]cell downs 27042026 17h40'!$R:$R,"")</f>
        <v/>
      </c>
      <c r="AO1654" s="18" t="str">
        <f>_xlfn.XLOOKUP(B1654,'[6]ALL SITES DOWN'!$D:$D,'[6]ALL SITES DOWN'!$J:$J,"")</f>
        <v/>
      </c>
      <c r="AP1654" s="18" t="str">
        <f>_xlfn.XLOOKUP(B1654,'[7]ALL SITES DOWN'!$D:$D,'[7]ALL SITES DOWN'!$J:$J,"")</f>
        <v/>
      </c>
      <c r="AQ1654" s="9" t="str">
        <f>_xlfn.XLOOKUP(B1654,[8]sheet1!$AC:$AC,[8]sheet1!$AF:$AF,"")</f>
        <v/>
      </c>
      <c r="AR1654" s="14"/>
      <c r="AS1654" s="14" t="s">
        <v>5465</v>
      </c>
      <c r="AT1654" s="14" t="str">
        <f>_xlfn.XLOOKUP(B1654,'[9]cell downs 18042026 17h'!$B:$B,'[9]cell downs 18042026 17h'!$B:$B,"")</f>
        <v/>
      </c>
      <c r="AU1654" s="14" t="str">
        <f>_xlfn.XLOOKUP(B1654,'[10]Cells Huawei 19042026 15h'!$B:$B,'[10]Cells Huawei 19042026 15h'!$B:$B,"")</f>
        <v/>
      </c>
      <c r="AV1654" s="9" t="str">
        <f>_xlfn.XLOOKUP(B1654,'[11]cells down 19042026 9H40'!$B:$B,'[11]cells down 19042026 9H40'!$B:$B,"")</f>
        <v/>
      </c>
    </row>
    <row r="1655" spans="1:48" hidden="1" x14ac:dyDescent="0.3">
      <c r="A1655" s="1" t="s">
        <v>2517</v>
      </c>
      <c r="B1655" s="8" t="s">
        <v>2518</v>
      </c>
      <c r="C1655" s="3" t="str">
        <f>_xlfn.XLOOKUP(B1655,'[1]daily break down'!$D:$D,'[1]daily break down'!$E:$E,"")</f>
        <v>Douala</v>
      </c>
      <c r="D1655" s="1" t="s">
        <v>11</v>
      </c>
      <c r="E1655" s="1" t="s">
        <v>757</v>
      </c>
      <c r="F1655" s="3" t="s">
        <v>31</v>
      </c>
      <c r="G1655" s="1" t="s">
        <v>32</v>
      </c>
      <c r="H1655" s="29" t="str">
        <f>_xlfn.XLOOKUP(B1655,[2]CALCULATION!$B:$B,[2]CALCULATION!$H:$H,"")</f>
        <v>ZTE</v>
      </c>
      <c r="I1655" s="26">
        <v>0</v>
      </c>
      <c r="J1655" s="26">
        <v>0</v>
      </c>
      <c r="K1655" s="26">
        <v>0</v>
      </c>
      <c r="L1655" s="26">
        <v>1.8013429100568119E-3</v>
      </c>
      <c r="M1655" s="26">
        <v>0</v>
      </c>
      <c r="N1655" s="26">
        <v>0</v>
      </c>
      <c r="O1655" s="26">
        <v>0</v>
      </c>
      <c r="P1655" s="114" t="s">
        <v>6364</v>
      </c>
      <c r="Q1655" s="42" t="s">
        <v>5538</v>
      </c>
      <c r="R1655" s="42"/>
      <c r="S1655" s="41" t="str" cm="1">
        <f t="array" ref="S1655">IFERROR(_xlfn.IFS(
U1655="MPR ISSUE","PDH",
U1655="BSS Hardware Issue","BSS",
U1655="Sites strategiques, MLL, Pylone, etc.","ENVTECH",
U1655="AKTIVCO DEFAUT GE &amp; POWER Cabinet","AKTIVCO",
U1655="AKTIVCO Coupure ENEO &amp; Baisse de tension","AKTIVCO GRID ONLY",
U1655="Coupure ENEO &amp; Baisse de tension","IHS GRID ONLY",
U1655="Defaut GE &amp; POWER Cabinet","IHS",
U1655="Sharing","Partners",
U1655="Sites strategiques &amp; DataCenter","SST &amp; DC",
U1655="Exclu","Exclu",
U1655="SAT","SAT",
U1655="SPARE-ISSUE","SPARE-ISSUE",
U1655="Fiber CAmtel","TRANS_FO_CAMTEL",
U1655="Fiber AOF","Fiber AOF",
U1655="Projet OCM (HUAWEI)","TRAVAUX-HUAWEI",
U1655="Projet OCM (NOKIA)","TRAVAUX-NOKIA",
U1655="ACCESS-ISSUE","ACCESS-ISSUE",
U1655="Projet OCM (ZTE, NOKIA, autres projets)","TRAVAUX OCM",
U1655="No root CAuse","No root cause",
U1655="ODU HS","PDH",
U1655="IP &amp; VLAN","PDH",
U1655="Warehouse HUAWEI","SPARE-ISSUE",
U1655="SPARE-HS","SPARE-ISSUE",
U1655="Power Telco","BSS",U1655="no impacts","no impacts"
),"")</f>
        <v>No root cause</v>
      </c>
      <c r="T1655" s="41" t="str" cm="1">
        <f t="array" ref="T1655">IFERROR(_xlfn.IFS(
U1655="MPR ISSUE","TX ISSUE",
U1655="BSS Hardware Issue","RAN ISSUE",
U1655="Sites strategiques, MLL, Pylone, etc.","ENVTECH",
U1655="AKTIVCO DEFAUT GE &amp; POWER Cabinet","POWER ISSUE",
U1655="AKTIVCO Coupure ENEO &amp; Baisse de tension","POWER ISSUE",
U1655="Coupure ENEO &amp; Baisse de tension","POWER ISSUE",
U1655="Defaut GE &amp; POWER Cabinet","POWER ISSUE",
U1655="Sharing","POWER ISSUE",
U1655="Sites strategiques &amp; DataCenter","POWER ISSUE",
U1655="Exclu","Exclu",
U1655="SAT","TX ISSUE",
U1655="SPARE-ISSUE","SPARE-ISSUE",
U1655="Fiber CAmtel","TX ISSUE",
U1655="Fiber AOF","TX ISSUE",
U1655="Projet OCM (HUAWEI)","TRAVAUX-HUAWEI",
U1655="Projet OCM (NOKIA)","TRAVAUX -NOKIA",
U1655="ACCESS-ISSUE","ACCESS-ISSUE",
U1655="Projet OCM (ZTE, NOKIA, autres projets)","TRAVAUX OCM",
U1655="No root CAuse","No root cause",
U1655="ODU HS","TX ISSUE",
U1655="IP &amp; VLAN","TX ISSUE",
U1655="Warehouse HUAWEI","SPARE-ISSUE",
U1655="SPARE-HS","SPARE-ISSUE",
U1655="Power Telco","RAN ISSUE",U1655="no impacts","no impacts"
),"")</f>
        <v>No root cause</v>
      </c>
      <c r="U1655" s="68" t="s">
        <v>5691</v>
      </c>
      <c r="V1655" s="41" t="str" cm="1">
        <f t="array" ref="V1655">IFERROR(_xlfn.IFS(
U1655="MPR ISSUE","ACTIVE",
U1655="BSS Hardware Issue","ACTIVE",
U1655="Sites strategiques, MLL, Pylone, etc.","PASSIVE",
U1655="AKTIVCO DEFAUT GE &amp; POWER Cabinet","PASSIVE",
U1655="AKTIVCO Coupure ENEO &amp; Baisse de tension","PASSIVE",
U1655="Coupure ENEO &amp; Baisse de tension","PASSIVE",
U1655="Defaut GE &amp; POWER Cabinet","PASSIVE",
U1655="Sharing","PASSIVE",
U1655="Sites strategiques &amp; DataCenter","PASSIVE",
U1655="Exclu","Exclu",
U1655="SAT","ACTIVE",
U1655="SPARE-ISSUE","SPARE-ISSUE",
U1655="Fiber CAmtel","ACTIVE",
U1655="Fiber AOF","ACTIVE",
U1655="Projet OCM (HUAWEI)","PLANNED WORKS",
U1655="Projet OCM (NOKIA)","PLANNED WORKS",
U1655="ACCESS-ISSUE","ACCESS-ISSUE",
U1655="Projet OCM (ZTE, NOKIA, autres projets)","PLANNED WORKS",
U1655="No root CAuse","No root cause",
U1655="ODU HS","ACTIVE",
U1655="IP &amp; VLAN","ACTIVE",
U1655="Warehouse HUAWEI","SPARE-ISSUE",
U1655="SPARE-HS","SPARE-ISSUE",
U1655="Power Telco","ACTIVE", U1655="no impacts","no impacts"
),"")</f>
        <v>No root cause</v>
      </c>
      <c r="W1655" s="113"/>
      <c r="X1655" s="113"/>
      <c r="Y1655" s="113"/>
      <c r="Z1655" s="113"/>
      <c r="AA1655" s="113"/>
      <c r="AB1655" s="17" t="s">
        <v>5465</v>
      </c>
      <c r="AC1655" s="17" t="str">
        <f>_xlfn.XLOOKUP(B1655,'INCIDENT-04-27-2026'!E:E,'INCIDENT-04-27-2026'!F:F,"")</f>
        <v/>
      </c>
      <c r="AD1655" s="9"/>
      <c r="AE1655" s="7" t="s">
        <v>5465</v>
      </c>
      <c r="AF1655" s="6" t="str">
        <f>_xlfn.XLOOKUP(B1655,'[13]Input_27-04'!$B:$B,'[13]Input_27-04'!$M:$M,"")</f>
        <v/>
      </c>
      <c r="AG1655" s="7"/>
      <c r="AH1655" s="3"/>
      <c r="AI1655" s="18" t="str">
        <f>_xlfn.XLOOKUP(B1655,'[3]Cells Huawei 27042026 10h'!$B:$B,'[3]Cells Huawei 27042026 10h'!$T:$T,"")</f>
        <v/>
      </c>
      <c r="AJ1655" s="18" t="str">
        <f>_xlfn.XLOOKUP(B1655,'[3]Cells Huawei 27042026 15h'!$B:$B,'[3]Cells Huawei 27042026 15h'!$T:$T,"")</f>
        <v/>
      </c>
      <c r="AK1655" s="18" t="str">
        <f>_xlfn.XLOOKUP(B1655,'[4]cells down 27042026 11h28'!$B:$B,'[4]cells down 27042026 11h28'!$R:$R,"")</f>
        <v/>
      </c>
      <c r="AL1655" s="18" t="str">
        <f>_xlfn.XLOOKUP(B1655,'[4]cells down 27042026 18h01'!$B:$B,'[4]cells down 27042026 18h01'!$R:$R,"")</f>
        <v/>
      </c>
      <c r="AM1655" s="18" t="str">
        <f>_xlfn.XLOOKUP(B1655,'[5]cell downs 27042026 11h'!$B:$B,'[5]cell downs 27042026 11h'!$R:$R,"")</f>
        <v/>
      </c>
      <c r="AN1655" s="18" t="str">
        <f>_xlfn.XLOOKUP(B1655,'[5]cell downs 27042026 17h40'!$B:$B,'[5]cell downs 27042026 17h40'!$R:$R,"")</f>
        <v/>
      </c>
      <c r="AO1655" s="18" t="str">
        <f>_xlfn.XLOOKUP(B1655,'[6]ALL SITES DOWN'!$D:$D,'[6]ALL SITES DOWN'!$J:$J,"")</f>
        <v/>
      </c>
      <c r="AP1655" s="18" t="str">
        <f>_xlfn.XLOOKUP(B1655,'[7]ALL SITES DOWN'!$D:$D,'[7]ALL SITES DOWN'!$J:$J,"")</f>
        <v/>
      </c>
      <c r="AQ1655" s="9" t="str">
        <f>_xlfn.XLOOKUP(B1655,[8]sheet1!$AC:$AC,[8]sheet1!$AF:$AF,"")</f>
        <v/>
      </c>
      <c r="AR1655" s="14"/>
      <c r="AS1655" s="14" t="s">
        <v>5465</v>
      </c>
      <c r="AT1655" s="14" t="str">
        <f>_xlfn.XLOOKUP(B1655,'[9]cell downs 18042026 17h'!$B:$B,'[9]cell downs 18042026 17h'!$B:$B,"")</f>
        <v/>
      </c>
      <c r="AU1655" s="14" t="str">
        <f>_xlfn.XLOOKUP(B1655,'[10]Cells Huawei 19042026 15h'!$B:$B,'[10]Cells Huawei 19042026 15h'!$B:$B,"")</f>
        <v/>
      </c>
      <c r="AV1655" s="9" t="str">
        <f>_xlfn.XLOOKUP(B1655,'[11]cells down 19042026 9H40'!$B:$B,'[11]cells down 19042026 9H40'!$B:$B,"")</f>
        <v/>
      </c>
    </row>
    <row r="1656" spans="1:48" hidden="1" x14ac:dyDescent="0.3">
      <c r="A1656" s="1" t="s">
        <v>4156</v>
      </c>
      <c r="B1656" s="8" t="s">
        <v>4157</v>
      </c>
      <c r="C1656" s="3" t="str">
        <f>_xlfn.XLOOKUP(B1656,'[1]daily break down'!$D:$D,'[1]daily break down'!$E:$E,"")</f>
        <v>Douala</v>
      </c>
      <c r="D1656" s="1" t="s">
        <v>11</v>
      </c>
      <c r="E1656" s="1" t="s">
        <v>757</v>
      </c>
      <c r="F1656" s="3" t="s">
        <v>31</v>
      </c>
      <c r="G1656" s="1" t="s">
        <v>32</v>
      </c>
      <c r="H1656" s="29" t="str">
        <f>_xlfn.XLOOKUP(B1656,[2]CALCULATION!$B:$B,[2]CALCULATION!$H:$H,"")</f>
        <v>ZTE</v>
      </c>
      <c r="I1656" s="26">
        <v>0</v>
      </c>
      <c r="J1656" s="26">
        <v>0</v>
      </c>
      <c r="K1656" s="26">
        <v>0</v>
      </c>
      <c r="L1656" s="26">
        <v>1.4624764220262938E-3</v>
      </c>
      <c r="M1656" s="26">
        <v>0</v>
      </c>
      <c r="N1656" s="26">
        <v>0</v>
      </c>
      <c r="O1656" s="26">
        <v>0</v>
      </c>
      <c r="P1656" s="114" t="s">
        <v>6364</v>
      </c>
      <c r="Q1656" s="42" t="s">
        <v>5538</v>
      </c>
      <c r="R1656" s="42"/>
      <c r="S1656" s="41" t="str" cm="1">
        <f t="array" ref="S1656">IFERROR(_xlfn.IFS(
U1656="MPR ISSUE","PDH",
U1656="BSS Hardware Issue","BSS",
U1656="Sites strategiques, MLL, Pylone, etc.","ENVTECH",
U1656="AKTIVCO DEFAUT GE &amp; POWER Cabinet","AKTIVCO",
U1656="AKTIVCO Coupure ENEO &amp; Baisse de tension","AKTIVCO GRID ONLY",
U1656="Coupure ENEO &amp; Baisse de tension","IHS GRID ONLY",
U1656="Defaut GE &amp; POWER Cabinet","IHS",
U1656="Sharing","Partners",
U1656="Sites strategiques &amp; DataCenter","SST &amp; DC",
U1656="Exclu","Exclu",
U1656="SAT","SAT",
U1656="SPARE-ISSUE","SPARE-ISSUE",
U1656="Fiber CAmtel","TRANS_FO_CAMTEL",
U1656="Fiber AOF","Fiber AOF",
U1656="Projet OCM (HUAWEI)","TRAVAUX-HUAWEI",
U1656="Projet OCM (NOKIA)","TRAVAUX-NOKIA",
U1656="ACCESS-ISSUE","ACCESS-ISSUE",
U1656="Projet OCM (ZTE, NOKIA, autres projets)","TRAVAUX OCM",
U1656="No root CAuse","No root cause",
U1656="ODU HS","PDH",
U1656="IP &amp; VLAN","PDH",
U1656="Warehouse HUAWEI","SPARE-ISSUE",
U1656="SPARE-HS","SPARE-ISSUE",
U1656="Power Telco","BSS",U1656="no impacts","no impacts"
),"")</f>
        <v>No root cause</v>
      </c>
      <c r="T1656" s="41" t="str" cm="1">
        <f t="array" ref="T1656">IFERROR(_xlfn.IFS(
U1656="MPR ISSUE","TX ISSUE",
U1656="BSS Hardware Issue","RAN ISSUE",
U1656="Sites strategiques, MLL, Pylone, etc.","ENVTECH",
U1656="AKTIVCO DEFAUT GE &amp; POWER Cabinet","POWER ISSUE",
U1656="AKTIVCO Coupure ENEO &amp; Baisse de tension","POWER ISSUE",
U1656="Coupure ENEO &amp; Baisse de tension","POWER ISSUE",
U1656="Defaut GE &amp; POWER Cabinet","POWER ISSUE",
U1656="Sharing","POWER ISSUE",
U1656="Sites strategiques &amp; DataCenter","POWER ISSUE",
U1656="Exclu","Exclu",
U1656="SAT","TX ISSUE",
U1656="SPARE-ISSUE","SPARE-ISSUE",
U1656="Fiber CAmtel","TX ISSUE",
U1656="Fiber AOF","TX ISSUE",
U1656="Projet OCM (HUAWEI)","TRAVAUX-HUAWEI",
U1656="Projet OCM (NOKIA)","TRAVAUX -NOKIA",
U1656="ACCESS-ISSUE","ACCESS-ISSUE",
U1656="Projet OCM (ZTE, NOKIA, autres projets)","TRAVAUX OCM",
U1656="No root CAuse","No root cause",
U1656="ODU HS","TX ISSUE",
U1656="IP &amp; VLAN","TX ISSUE",
U1656="Warehouse HUAWEI","SPARE-ISSUE",
U1656="SPARE-HS","SPARE-ISSUE",
U1656="Power Telco","RAN ISSUE",U1656="no impacts","no impacts"
),"")</f>
        <v>No root cause</v>
      </c>
      <c r="U1656" s="68" t="s">
        <v>5691</v>
      </c>
      <c r="V1656" s="41" t="str" cm="1">
        <f t="array" ref="V1656">IFERROR(_xlfn.IFS(
U1656="MPR ISSUE","ACTIVE",
U1656="BSS Hardware Issue","ACTIVE",
U1656="Sites strategiques, MLL, Pylone, etc.","PASSIVE",
U1656="AKTIVCO DEFAUT GE &amp; POWER Cabinet","PASSIVE",
U1656="AKTIVCO Coupure ENEO &amp; Baisse de tension","PASSIVE",
U1656="Coupure ENEO &amp; Baisse de tension","PASSIVE",
U1656="Defaut GE &amp; POWER Cabinet","PASSIVE",
U1656="Sharing","PASSIVE",
U1656="Sites strategiques &amp; DataCenter","PASSIVE",
U1656="Exclu","Exclu",
U1656="SAT","ACTIVE",
U1656="SPARE-ISSUE","SPARE-ISSUE",
U1656="Fiber CAmtel","ACTIVE",
U1656="Fiber AOF","ACTIVE",
U1656="Projet OCM (HUAWEI)","PLANNED WORKS",
U1656="Projet OCM (NOKIA)","PLANNED WORKS",
U1656="ACCESS-ISSUE","ACCESS-ISSUE",
U1656="Projet OCM (ZTE, NOKIA, autres projets)","PLANNED WORKS",
U1656="No root CAuse","No root cause",
U1656="ODU HS","ACTIVE",
U1656="IP &amp; VLAN","ACTIVE",
U1656="Warehouse HUAWEI","SPARE-ISSUE",
U1656="SPARE-HS","SPARE-ISSUE",
U1656="Power Telco","ACTIVE", U1656="no impacts","no impacts"
),"")</f>
        <v>No root cause</v>
      </c>
      <c r="W1656" s="113"/>
      <c r="X1656" s="113"/>
      <c r="Y1656" s="113"/>
      <c r="Z1656" s="113"/>
      <c r="AA1656" s="113"/>
      <c r="AB1656" s="17" t="s">
        <v>5465</v>
      </c>
      <c r="AC1656" s="17" t="str">
        <f>_xlfn.XLOOKUP(B1656,'INCIDENT-04-27-2026'!E:E,'INCIDENT-04-27-2026'!F:F,"")</f>
        <v/>
      </c>
      <c r="AD1656" s="9"/>
      <c r="AE1656" s="7" t="s">
        <v>5465</v>
      </c>
      <c r="AF1656" s="6" t="str">
        <f>_xlfn.XLOOKUP(B1656,'[13]Input_27-04'!$B:$B,'[13]Input_27-04'!$M:$M,"")</f>
        <v/>
      </c>
      <c r="AG1656" s="7"/>
      <c r="AH1656" s="3"/>
      <c r="AI1656" s="18" t="str">
        <f>_xlfn.XLOOKUP(B1656,'[3]Cells Huawei 27042026 10h'!$B:$B,'[3]Cells Huawei 27042026 10h'!$T:$T,"")</f>
        <v/>
      </c>
      <c r="AJ1656" s="18" t="str">
        <f>_xlfn.XLOOKUP(B1656,'[3]Cells Huawei 27042026 15h'!$B:$B,'[3]Cells Huawei 27042026 15h'!$T:$T,"")</f>
        <v/>
      </c>
      <c r="AK1656" s="18" t="str">
        <f>_xlfn.XLOOKUP(B1656,'[4]cells down 27042026 11h28'!$B:$B,'[4]cells down 27042026 11h28'!$R:$R,"")</f>
        <v/>
      </c>
      <c r="AL1656" s="18" t="str">
        <f>_xlfn.XLOOKUP(B1656,'[4]cells down 27042026 18h01'!$B:$B,'[4]cells down 27042026 18h01'!$R:$R,"")</f>
        <v/>
      </c>
      <c r="AM1656" s="18" t="str">
        <f>_xlfn.XLOOKUP(B1656,'[5]cell downs 27042026 11h'!$B:$B,'[5]cell downs 27042026 11h'!$R:$R,"")</f>
        <v/>
      </c>
      <c r="AN1656" s="18" t="str">
        <f>_xlfn.XLOOKUP(B1656,'[5]cell downs 27042026 17h40'!$B:$B,'[5]cell downs 27042026 17h40'!$R:$R,"")</f>
        <v/>
      </c>
      <c r="AO1656" s="18" t="str">
        <f>_xlfn.XLOOKUP(B1656,'[6]ALL SITES DOWN'!$D:$D,'[6]ALL SITES DOWN'!$J:$J,"")</f>
        <v/>
      </c>
      <c r="AP1656" s="18" t="str">
        <f>_xlfn.XLOOKUP(B1656,'[7]ALL SITES DOWN'!$D:$D,'[7]ALL SITES DOWN'!$J:$J,"")</f>
        <v/>
      </c>
      <c r="AQ1656" s="9" t="str">
        <f>_xlfn.XLOOKUP(B1656,[8]sheet1!$AC:$AC,[8]sheet1!$AF:$AF,"")</f>
        <v/>
      </c>
      <c r="AR1656" s="14"/>
      <c r="AS1656" s="14" t="s">
        <v>5465</v>
      </c>
      <c r="AT1656" s="14" t="str">
        <f>_xlfn.XLOOKUP(B1656,'[9]cell downs 18042026 17h'!$B:$B,'[9]cell downs 18042026 17h'!$B:$B,"")</f>
        <v/>
      </c>
      <c r="AU1656" s="14" t="str">
        <f>_xlfn.XLOOKUP(B1656,'[10]Cells Huawei 19042026 15h'!$B:$B,'[10]Cells Huawei 19042026 15h'!$B:$B,"")</f>
        <v/>
      </c>
      <c r="AV1656" s="9" t="str">
        <f>_xlfn.XLOOKUP(B1656,'[11]cells down 19042026 9H40'!$B:$B,'[11]cells down 19042026 9H40'!$B:$B,"")</f>
        <v/>
      </c>
    </row>
    <row r="1657" spans="1:48" hidden="1" x14ac:dyDescent="0.3">
      <c r="A1657" s="1" t="s">
        <v>4084</v>
      </c>
      <c r="B1657" s="8" t="s">
        <v>4085</v>
      </c>
      <c r="C1657" s="3" t="str">
        <f>_xlfn.XLOOKUP(B1657,'[1]daily break down'!$D:$D,'[1]daily break down'!$E:$E,"")</f>
        <v>CENTRE</v>
      </c>
      <c r="D1657" s="1" t="s">
        <v>11</v>
      </c>
      <c r="E1657" s="1" t="s">
        <v>12</v>
      </c>
      <c r="F1657" s="3" t="s">
        <v>37</v>
      </c>
      <c r="G1657" s="1" t="s">
        <v>4084</v>
      </c>
      <c r="H1657" s="29" t="str">
        <f>_xlfn.XLOOKUP(B1657,[2]CALCULATION!$B:$B,[2]CALCULATION!$H:$H,"")</f>
        <v>ZTE</v>
      </c>
      <c r="I1657" s="26">
        <v>0</v>
      </c>
      <c r="J1657" s="26">
        <v>0</v>
      </c>
      <c r="K1657" s="26">
        <v>0</v>
      </c>
      <c r="L1657" s="26">
        <v>0</v>
      </c>
      <c r="M1657" s="26">
        <v>0</v>
      </c>
      <c r="N1657" s="26">
        <v>0</v>
      </c>
      <c r="O1657" s="26">
        <v>0</v>
      </c>
      <c r="P1657" s="114" t="s">
        <v>6364</v>
      </c>
      <c r="Q1657" s="42" t="s">
        <v>5537</v>
      </c>
      <c r="R1657" s="42"/>
      <c r="S1657" s="41" t="str" cm="1">
        <f t="array" ref="S1657">IFERROR(_xlfn.IFS(
U1657="MPR ISSUE","PDH",
U1657="BSS Hardware Issue","BSS",
U1657="Sites strategiques, MLL, Pylone, etc.","ENVTECH",
U1657="AKTIVCO DEFAUT GE &amp; POWER Cabinet","AKTIVCO",
U1657="AKTIVCO Coupure ENEO &amp; Baisse de tension","AKTIVCO GRID ONLY",
U1657="Coupure ENEO &amp; Baisse de tension","IHS GRID ONLY",
U1657="Defaut GE &amp; POWER Cabinet","IHS",
U1657="Sharing","Partners",
U1657="Sites strategiques &amp; DataCenter","SST &amp; DC",
U1657="Exclu","Exclu",
U1657="SAT","SAT",
U1657="SPARE-ISSUE","SPARE-ISSUE",
U1657="Fiber CAmtel","TRANS_FO_CAMTEL",
U1657="Fiber AOF","Fiber AOF",
U1657="Projet OCM (HUAWEI)","TRAVAUX-HUAWEI",
U1657="Projet OCM (NOKIA)","TRAVAUX-NOKIA",
U1657="ACCESS-ISSUE","ACCESS-ISSUE",
U1657="Projet OCM (ZTE, NOKIA, autres projets)","TRAVAUX OCM",
U1657="No root CAuse","No root cause",
U1657="ODU HS","PDH",
U1657="IP &amp; VLAN","PDH",
U1657="Warehouse HUAWEI","SPARE-ISSUE",
U1657="SPARE-HS","SPARE-ISSUE",
U1657="Power Telco","BSS",U1657="no impacts","no impacts"
),"")</f>
        <v>Exclu</v>
      </c>
      <c r="T1657" s="41" t="str" cm="1">
        <f t="array" ref="T1657">IFERROR(_xlfn.IFS(
U1657="MPR ISSUE","TX ISSUE",
U1657="BSS Hardware Issue","RAN ISSUE",
U1657="Sites strategiques, MLL, Pylone, etc.","ENVTECH",
U1657="AKTIVCO DEFAUT GE &amp; POWER Cabinet","POWER ISSUE",
U1657="AKTIVCO Coupure ENEO &amp; Baisse de tension","POWER ISSUE",
U1657="Coupure ENEO &amp; Baisse de tension","POWER ISSUE",
U1657="Defaut GE &amp; POWER Cabinet","POWER ISSUE",
U1657="Sharing","POWER ISSUE",
U1657="Sites strategiques &amp; DataCenter","POWER ISSUE",
U1657="Exclu","Exclu",
U1657="SAT","TX ISSUE",
U1657="SPARE-ISSUE","SPARE-ISSUE",
U1657="Fiber CAmtel","TX ISSUE",
U1657="Fiber AOF","TX ISSUE",
U1657="Projet OCM (HUAWEI)","TRAVAUX-HUAWEI",
U1657="Projet OCM (NOKIA)","TRAVAUX -NOKIA",
U1657="ACCESS-ISSUE","ACCESS-ISSUE",
U1657="Projet OCM (ZTE, NOKIA, autres projets)","TRAVAUX OCM",
U1657="No root CAuse","No root cause",
U1657="ODU HS","TX ISSUE",
U1657="IP &amp; VLAN","TX ISSUE",
U1657="Warehouse HUAWEI","SPARE-ISSUE",
U1657="SPARE-HS","SPARE-ISSUE",
U1657="Power Telco","RAN ISSUE",U1657="no impacts","no impacts"
),"")</f>
        <v>Exclu</v>
      </c>
      <c r="U1657" s="68" t="s">
        <v>5537</v>
      </c>
      <c r="V1657" s="41" t="str" cm="1">
        <f t="array" ref="V1657">IFERROR(_xlfn.IFS(
U1657="MPR ISSUE","ACTIVE",
U1657="BSS Hardware Issue","ACTIVE",
U1657="Sites strategiques, MLL, Pylone, etc.","PASSIVE",
U1657="AKTIVCO DEFAUT GE &amp; POWER Cabinet","PASSIVE",
U1657="AKTIVCO Coupure ENEO &amp; Baisse de tension","PASSIVE",
U1657="Coupure ENEO &amp; Baisse de tension","PASSIVE",
U1657="Defaut GE &amp; POWER Cabinet","PASSIVE",
U1657="Sharing","PASSIVE",
U1657="Sites strategiques &amp; DataCenter","PASSIVE",
U1657="Exclu","Exclu",
U1657="SAT","ACTIVE",
U1657="SPARE-ISSUE","SPARE-ISSUE",
U1657="Fiber CAmtel","ACTIVE",
U1657="Fiber AOF","ACTIVE",
U1657="Projet OCM (HUAWEI)","PLANNED WORKS",
U1657="Projet OCM (NOKIA)","PLANNED WORKS",
U1657="ACCESS-ISSUE","ACCESS-ISSUE",
U1657="Projet OCM (ZTE, NOKIA, autres projets)","PLANNED WORKS",
U1657="No root CAuse","No root cause",
U1657="ODU HS","ACTIVE",
U1657="IP &amp; VLAN","ACTIVE",
U1657="Warehouse HUAWEI","SPARE-ISSUE",
U1657="SPARE-HS","SPARE-ISSUE",
U1657="Power Telco","ACTIVE", U1657="no impacts","no impacts"
),"")</f>
        <v>Exclu</v>
      </c>
      <c r="W1657" s="113"/>
      <c r="X1657" s="113"/>
      <c r="Y1657" s="113"/>
      <c r="Z1657" s="113"/>
      <c r="AA1657" s="113"/>
      <c r="AB1657" s="17" t="s">
        <v>5465</v>
      </c>
      <c r="AC1657" s="17" t="str">
        <f>_xlfn.XLOOKUP(B1657,'INCIDENT-04-27-2026'!E:E,'INCIDENT-04-27-2026'!F:F,"")</f>
        <v/>
      </c>
      <c r="AD1657" s="9"/>
      <c r="AE1657" s="7" t="s">
        <v>5465</v>
      </c>
      <c r="AF1657" s="6" t="str">
        <f>_xlfn.XLOOKUP(B1657,'[13]Input_27-04'!$B:$B,'[13]Input_27-04'!$M:$M,"")</f>
        <v/>
      </c>
      <c r="AG1657" s="7"/>
      <c r="AH1657" s="3"/>
      <c r="AI1657" s="18" t="str">
        <f>_xlfn.XLOOKUP(B1657,'[3]Cells Huawei 27042026 10h'!$B:$B,'[3]Cells Huawei 27042026 10h'!$T:$T,"")</f>
        <v/>
      </c>
      <c r="AJ1657" s="18" t="str">
        <f>_xlfn.XLOOKUP(B1657,'[3]Cells Huawei 27042026 15h'!$B:$B,'[3]Cells Huawei 27042026 15h'!$T:$T,"")</f>
        <v/>
      </c>
      <c r="AK1657" s="18" t="str">
        <f>_xlfn.XLOOKUP(B1657,'[4]cells down 27042026 11h28'!$B:$B,'[4]cells down 27042026 11h28'!$R:$R,"")</f>
        <v/>
      </c>
      <c r="AL1657" s="18" t="str">
        <f>_xlfn.XLOOKUP(B1657,'[4]cells down 27042026 18h01'!$B:$B,'[4]cells down 27042026 18h01'!$R:$R,"")</f>
        <v/>
      </c>
      <c r="AM1657" s="18" t="str">
        <f>_xlfn.XLOOKUP(B1657,'[5]cell downs 27042026 11h'!$B:$B,'[5]cell downs 27042026 11h'!$R:$R,"")</f>
        <v/>
      </c>
      <c r="AN1657" s="18" t="str">
        <f>_xlfn.XLOOKUP(B1657,'[5]cell downs 27042026 17h40'!$B:$B,'[5]cell downs 27042026 17h40'!$R:$R,"")</f>
        <v/>
      </c>
      <c r="AO1657" s="18" t="str">
        <f>_xlfn.XLOOKUP(B1657,'[6]ALL SITES DOWN'!$D:$D,'[6]ALL SITES DOWN'!$J:$J,"")</f>
        <v/>
      </c>
      <c r="AP1657" s="18" t="str">
        <f>_xlfn.XLOOKUP(B1657,'[7]ALL SITES DOWN'!$D:$D,'[7]ALL SITES DOWN'!$J:$J,"")</f>
        <v/>
      </c>
      <c r="AQ1657" s="9" t="str">
        <f>_xlfn.XLOOKUP(B1657,[8]sheet1!$AC:$AC,[8]sheet1!$AF:$AF,"")</f>
        <v/>
      </c>
      <c r="AR1657" s="14"/>
      <c r="AS1657" s="14" t="s">
        <v>5465</v>
      </c>
      <c r="AT1657" s="14" t="str">
        <f>_xlfn.XLOOKUP(B1657,'[9]cell downs 18042026 17h'!$B:$B,'[9]cell downs 18042026 17h'!$B:$B,"")</f>
        <v/>
      </c>
      <c r="AU1657" s="14" t="str">
        <f>_xlfn.XLOOKUP(B1657,'[10]Cells Huawei 19042026 15h'!$B:$B,'[10]Cells Huawei 19042026 15h'!$B:$B,"")</f>
        <v/>
      </c>
      <c r="AV1657" s="9" t="str">
        <f>_xlfn.XLOOKUP(B1657,'[11]cells down 19042026 9H40'!$B:$B,'[11]cells down 19042026 9H40'!$B:$B,"")</f>
        <v/>
      </c>
    </row>
    <row r="1658" spans="1:48" hidden="1" x14ac:dyDescent="0.3">
      <c r="A1658" s="1" t="s">
        <v>2445</v>
      </c>
      <c r="B1658" s="1" t="s">
        <v>2446</v>
      </c>
      <c r="C1658" s="3" t="str">
        <f>_xlfn.XLOOKUP(B1658,'[1]daily break down'!$D:$D,'[1]daily break down'!$E:$E,"")</f>
        <v>Douala</v>
      </c>
      <c r="D1658" s="1" t="s">
        <v>11</v>
      </c>
      <c r="E1658" s="1" t="s">
        <v>12</v>
      </c>
      <c r="F1658" s="3" t="s">
        <v>31</v>
      </c>
      <c r="G1658" s="1" t="s">
        <v>32</v>
      </c>
      <c r="H1658" s="29" t="str">
        <f>_xlfn.XLOOKUP(B1658,[2]CALCULATION!$B:$B,[2]CALCULATION!$H:$H,"")</f>
        <v>ZTE</v>
      </c>
      <c r="I1658" s="26">
        <v>0</v>
      </c>
      <c r="J1658" s="26">
        <v>0</v>
      </c>
      <c r="K1658" s="26">
        <v>0</v>
      </c>
      <c r="L1658" s="26">
        <v>0</v>
      </c>
      <c r="M1658" s="26">
        <v>0</v>
      </c>
      <c r="N1658" s="26">
        <v>0</v>
      </c>
      <c r="O1658" s="26">
        <v>0</v>
      </c>
      <c r="P1658" s="114" t="s">
        <v>6364</v>
      </c>
      <c r="Q1658" s="42" t="s">
        <v>5538</v>
      </c>
      <c r="R1658" s="42"/>
      <c r="S1658" s="41" t="str" cm="1">
        <f t="array" ref="S1658">IFERROR(_xlfn.IFS(
U1658="MPR ISSUE","PDH",
U1658="BSS Hardware Issue","BSS",
U1658="Sites strategiques, MLL, Pylone, etc.","ENVTECH",
U1658="AKTIVCO DEFAUT GE &amp; POWER Cabinet","AKTIVCO",
U1658="AKTIVCO Coupure ENEO &amp; Baisse de tension","AKTIVCO GRID ONLY",
U1658="Coupure ENEO &amp; Baisse de tension","IHS GRID ONLY",
U1658="Defaut GE &amp; POWER Cabinet","IHS",
U1658="Sharing","Partners",
U1658="Sites strategiques &amp; DataCenter","SST &amp; DC",
U1658="Exclu","Exclu",
U1658="SAT","SAT",
U1658="SPARE-ISSUE","SPARE-ISSUE",
U1658="Fiber CAmtel","TRANS_FO_CAMTEL",
U1658="Fiber AOF","Fiber AOF",
U1658="Projet OCM (HUAWEI)","TRAVAUX-HUAWEI",
U1658="Projet OCM (NOKIA)","TRAVAUX-NOKIA",
U1658="ACCESS-ISSUE","ACCESS-ISSUE",
U1658="Projet OCM (ZTE, NOKIA, autres projets)","TRAVAUX OCM",
U1658="No root CAuse","No root cause",
U1658="ODU HS","PDH",
U1658="IP &amp; VLAN","PDH",
U1658="Warehouse HUAWEI","SPARE-ISSUE",
U1658="SPARE-HS","SPARE-ISSUE",
U1658="Power Telco","BSS",U1658="no impacts","no impacts"
),"")</f>
        <v>No root cause</v>
      </c>
      <c r="T1658" s="41" t="str" cm="1">
        <f t="array" ref="T1658">IFERROR(_xlfn.IFS(
U1658="MPR ISSUE","TX ISSUE",
U1658="BSS Hardware Issue","RAN ISSUE",
U1658="Sites strategiques, MLL, Pylone, etc.","ENVTECH",
U1658="AKTIVCO DEFAUT GE &amp; POWER Cabinet","POWER ISSUE",
U1658="AKTIVCO Coupure ENEO &amp; Baisse de tension","POWER ISSUE",
U1658="Coupure ENEO &amp; Baisse de tension","POWER ISSUE",
U1658="Defaut GE &amp; POWER Cabinet","POWER ISSUE",
U1658="Sharing","POWER ISSUE",
U1658="Sites strategiques &amp; DataCenter","POWER ISSUE",
U1658="Exclu","Exclu",
U1658="SAT","TX ISSUE",
U1658="SPARE-ISSUE","SPARE-ISSUE",
U1658="Fiber CAmtel","TX ISSUE",
U1658="Fiber AOF","TX ISSUE",
U1658="Projet OCM (HUAWEI)","TRAVAUX-HUAWEI",
U1658="Projet OCM (NOKIA)","TRAVAUX -NOKIA",
U1658="ACCESS-ISSUE","ACCESS-ISSUE",
U1658="Projet OCM (ZTE, NOKIA, autres projets)","TRAVAUX OCM",
U1658="No root CAuse","No root cause",
U1658="ODU HS","TX ISSUE",
U1658="IP &amp; VLAN","TX ISSUE",
U1658="Warehouse HUAWEI","SPARE-ISSUE",
U1658="SPARE-HS","SPARE-ISSUE",
U1658="Power Telco","RAN ISSUE",U1658="no impacts","no impacts"
),"")</f>
        <v>No root cause</v>
      </c>
      <c r="U1658" s="68" t="s">
        <v>5691</v>
      </c>
      <c r="V1658" s="41" t="str" cm="1">
        <f t="array" ref="V1658">IFERROR(_xlfn.IFS(
U1658="MPR ISSUE","ACTIVE",
U1658="BSS Hardware Issue","ACTIVE",
U1658="Sites strategiques, MLL, Pylone, etc.","PASSIVE",
U1658="AKTIVCO DEFAUT GE &amp; POWER Cabinet","PASSIVE",
U1658="AKTIVCO Coupure ENEO &amp; Baisse de tension","PASSIVE",
U1658="Coupure ENEO &amp; Baisse de tension","PASSIVE",
U1658="Defaut GE &amp; POWER Cabinet","PASSIVE",
U1658="Sharing","PASSIVE",
U1658="Sites strategiques &amp; DataCenter","PASSIVE",
U1658="Exclu","Exclu",
U1658="SAT","ACTIVE",
U1658="SPARE-ISSUE","SPARE-ISSUE",
U1658="Fiber CAmtel","ACTIVE",
U1658="Fiber AOF","ACTIVE",
U1658="Projet OCM (HUAWEI)","PLANNED WORKS",
U1658="Projet OCM (NOKIA)","PLANNED WORKS",
U1658="ACCESS-ISSUE","ACCESS-ISSUE",
U1658="Projet OCM (ZTE, NOKIA, autres projets)","PLANNED WORKS",
U1658="No root CAuse","No root cause",
U1658="ODU HS","ACTIVE",
U1658="IP &amp; VLAN","ACTIVE",
U1658="Warehouse HUAWEI","SPARE-ISSUE",
U1658="SPARE-HS","SPARE-ISSUE",
U1658="Power Telco","ACTIVE", U1658="no impacts","no impacts"
),"")</f>
        <v>No root cause</v>
      </c>
      <c r="W1658" s="113"/>
      <c r="X1658" s="113"/>
      <c r="Y1658" s="113"/>
      <c r="Z1658" s="113"/>
      <c r="AA1658" s="113"/>
      <c r="AB1658" s="17" t="s">
        <v>5465</v>
      </c>
      <c r="AC1658" s="17" t="str">
        <f>_xlfn.XLOOKUP(B1658,'INCIDENT-04-27-2026'!E:E,'INCIDENT-04-27-2026'!F:F,"")</f>
        <v/>
      </c>
      <c r="AD1658" s="9"/>
      <c r="AE1658" s="7" t="s">
        <v>5465</v>
      </c>
      <c r="AF1658" s="6" t="str">
        <f>_xlfn.XLOOKUP(B1658,'[13]Input_27-04'!$B:$B,'[13]Input_27-04'!$M:$M,"")</f>
        <v/>
      </c>
      <c r="AG1658" s="7"/>
      <c r="AH1658" s="3"/>
      <c r="AI1658" s="18" t="str">
        <f>_xlfn.XLOOKUP(B1658,'[3]Cells Huawei 27042026 10h'!$B:$B,'[3]Cells Huawei 27042026 10h'!$T:$T,"")</f>
        <v/>
      </c>
      <c r="AJ1658" s="18" t="str">
        <f>_xlfn.XLOOKUP(B1658,'[3]Cells Huawei 27042026 15h'!$B:$B,'[3]Cells Huawei 27042026 15h'!$T:$T,"")</f>
        <v/>
      </c>
      <c r="AK1658" s="18" t="str">
        <f>_xlfn.XLOOKUP(B1658,'[4]cells down 27042026 11h28'!$B:$B,'[4]cells down 27042026 11h28'!$R:$R,"")</f>
        <v/>
      </c>
      <c r="AL1658" s="18" t="str">
        <f>_xlfn.XLOOKUP(B1658,'[4]cells down 27042026 18h01'!$B:$B,'[4]cells down 27042026 18h01'!$R:$R,"")</f>
        <v/>
      </c>
      <c r="AM1658" s="18" t="str">
        <f>_xlfn.XLOOKUP(B1658,'[5]cell downs 27042026 11h'!$B:$B,'[5]cell downs 27042026 11h'!$R:$R,"")</f>
        <v/>
      </c>
      <c r="AN1658" s="18" t="str">
        <f>_xlfn.XLOOKUP(B1658,'[5]cell downs 27042026 17h40'!$B:$B,'[5]cell downs 27042026 17h40'!$R:$R,"")</f>
        <v/>
      </c>
      <c r="AO1658" s="18" t="str">
        <f>_xlfn.XLOOKUP(B1658,'[6]ALL SITES DOWN'!$D:$D,'[6]ALL SITES DOWN'!$J:$J,"")</f>
        <v/>
      </c>
      <c r="AP1658" s="18" t="str">
        <f>_xlfn.XLOOKUP(B1658,'[7]ALL SITES DOWN'!$D:$D,'[7]ALL SITES DOWN'!$J:$J,"")</f>
        <v/>
      </c>
      <c r="AQ1658" s="9" t="str">
        <f>_xlfn.XLOOKUP(B1658,[8]sheet1!$AC:$AC,[8]sheet1!$AF:$AF,"")</f>
        <v/>
      </c>
      <c r="AR1658" s="14"/>
      <c r="AS1658" s="14" t="s">
        <v>5465</v>
      </c>
      <c r="AT1658" s="14" t="str">
        <f>_xlfn.XLOOKUP(B1658,'[9]cell downs 18042026 17h'!$B:$B,'[9]cell downs 18042026 17h'!$B:$B,"")</f>
        <v/>
      </c>
      <c r="AU1658" s="14" t="str">
        <f>_xlfn.XLOOKUP(B1658,'[10]Cells Huawei 19042026 15h'!$B:$B,'[10]Cells Huawei 19042026 15h'!$B:$B,"")</f>
        <v/>
      </c>
      <c r="AV1658" s="9" t="str">
        <f>_xlfn.XLOOKUP(B1658,'[11]cells down 19042026 9H40'!$B:$B,'[11]cells down 19042026 9H40'!$B:$B,"")</f>
        <v/>
      </c>
    </row>
    <row r="1659" spans="1:48" hidden="1" x14ac:dyDescent="0.3">
      <c r="A1659" s="1" t="s">
        <v>2193</v>
      </c>
      <c r="B1659" s="8" t="s">
        <v>2194</v>
      </c>
      <c r="C1659" s="3" t="str">
        <f>_xlfn.XLOOKUP(B1659,'[1]daily break down'!$D:$D,'[1]daily break down'!$E:$E,"")</f>
        <v>Douala</v>
      </c>
      <c r="D1659" s="1" t="s">
        <v>11</v>
      </c>
      <c r="E1659" s="1" t="s">
        <v>145</v>
      </c>
      <c r="F1659" s="3" t="s">
        <v>31</v>
      </c>
      <c r="G1659" s="1" t="s">
        <v>32</v>
      </c>
      <c r="H1659" s="29" t="str">
        <f>_xlfn.XLOOKUP(B1659,[2]CALCULATION!$B:$B,[2]CALCULATION!$H:$H,"")</f>
        <v>ZTE</v>
      </c>
      <c r="I1659" s="26">
        <v>0</v>
      </c>
      <c r="J1659" s="26">
        <v>0</v>
      </c>
      <c r="K1659" s="26">
        <v>0</v>
      </c>
      <c r="L1659" s="26">
        <v>0</v>
      </c>
      <c r="M1659" s="26">
        <v>0</v>
      </c>
      <c r="N1659" s="26">
        <v>0</v>
      </c>
      <c r="O1659" s="26">
        <v>0</v>
      </c>
      <c r="P1659" s="114" t="s">
        <v>6364</v>
      </c>
      <c r="Q1659" s="42" t="s">
        <v>5538</v>
      </c>
      <c r="R1659" s="42"/>
      <c r="S1659" s="41" t="str" cm="1">
        <f t="array" ref="S1659">IFERROR(_xlfn.IFS(
U1659="MPR ISSUE","PDH",
U1659="BSS Hardware Issue","BSS",
U1659="Sites strategiques, MLL, Pylone, etc.","ENVTECH",
U1659="AKTIVCO DEFAUT GE &amp; POWER Cabinet","AKTIVCO",
U1659="AKTIVCO Coupure ENEO &amp; Baisse de tension","AKTIVCO GRID ONLY",
U1659="Coupure ENEO &amp; Baisse de tension","IHS GRID ONLY",
U1659="Defaut GE &amp; POWER Cabinet","IHS",
U1659="Sharing","Partners",
U1659="Sites strategiques &amp; DataCenter","SST &amp; DC",
U1659="Exclu","Exclu",
U1659="SAT","SAT",
U1659="SPARE-ISSUE","SPARE-ISSUE",
U1659="Fiber CAmtel","TRANS_FO_CAMTEL",
U1659="Fiber AOF","Fiber AOF",
U1659="Projet OCM (HUAWEI)","TRAVAUX-HUAWEI",
U1659="Projet OCM (NOKIA)","TRAVAUX-NOKIA",
U1659="ACCESS-ISSUE","ACCESS-ISSUE",
U1659="Projet OCM (ZTE, NOKIA, autres projets)","TRAVAUX OCM",
U1659="No root CAuse","No root cause",
U1659="ODU HS","PDH",
U1659="IP &amp; VLAN","PDH",
U1659="Warehouse HUAWEI","SPARE-ISSUE",
U1659="SPARE-HS","SPARE-ISSUE",
U1659="Power Telco","BSS",U1659="no impacts","no impacts"
),"")</f>
        <v>No root cause</v>
      </c>
      <c r="T1659" s="41" t="str" cm="1">
        <f t="array" ref="T1659">IFERROR(_xlfn.IFS(
U1659="MPR ISSUE","TX ISSUE",
U1659="BSS Hardware Issue","RAN ISSUE",
U1659="Sites strategiques, MLL, Pylone, etc.","ENVTECH",
U1659="AKTIVCO DEFAUT GE &amp; POWER Cabinet","POWER ISSUE",
U1659="AKTIVCO Coupure ENEO &amp; Baisse de tension","POWER ISSUE",
U1659="Coupure ENEO &amp; Baisse de tension","POWER ISSUE",
U1659="Defaut GE &amp; POWER Cabinet","POWER ISSUE",
U1659="Sharing","POWER ISSUE",
U1659="Sites strategiques &amp; DataCenter","POWER ISSUE",
U1659="Exclu","Exclu",
U1659="SAT","TX ISSUE",
U1659="SPARE-ISSUE","SPARE-ISSUE",
U1659="Fiber CAmtel","TX ISSUE",
U1659="Fiber AOF","TX ISSUE",
U1659="Projet OCM (HUAWEI)","TRAVAUX-HUAWEI",
U1659="Projet OCM (NOKIA)","TRAVAUX -NOKIA",
U1659="ACCESS-ISSUE","ACCESS-ISSUE",
U1659="Projet OCM (ZTE, NOKIA, autres projets)","TRAVAUX OCM",
U1659="No root CAuse","No root cause",
U1659="ODU HS","TX ISSUE",
U1659="IP &amp; VLAN","TX ISSUE",
U1659="Warehouse HUAWEI","SPARE-ISSUE",
U1659="SPARE-HS","SPARE-ISSUE",
U1659="Power Telco","RAN ISSUE",U1659="no impacts","no impacts"
),"")</f>
        <v>No root cause</v>
      </c>
      <c r="U1659" s="68" t="s">
        <v>5691</v>
      </c>
      <c r="V1659" s="41" t="str" cm="1">
        <f t="array" ref="V1659">IFERROR(_xlfn.IFS(
U1659="MPR ISSUE","ACTIVE",
U1659="BSS Hardware Issue","ACTIVE",
U1659="Sites strategiques, MLL, Pylone, etc.","PASSIVE",
U1659="AKTIVCO DEFAUT GE &amp; POWER Cabinet","PASSIVE",
U1659="AKTIVCO Coupure ENEO &amp; Baisse de tension","PASSIVE",
U1659="Coupure ENEO &amp; Baisse de tension","PASSIVE",
U1659="Defaut GE &amp; POWER Cabinet","PASSIVE",
U1659="Sharing","PASSIVE",
U1659="Sites strategiques &amp; DataCenter","PASSIVE",
U1659="Exclu","Exclu",
U1659="SAT","ACTIVE",
U1659="SPARE-ISSUE","SPARE-ISSUE",
U1659="Fiber CAmtel","ACTIVE",
U1659="Fiber AOF","ACTIVE",
U1659="Projet OCM (HUAWEI)","PLANNED WORKS",
U1659="Projet OCM (NOKIA)","PLANNED WORKS",
U1659="ACCESS-ISSUE","ACCESS-ISSUE",
U1659="Projet OCM (ZTE, NOKIA, autres projets)","PLANNED WORKS",
U1659="No root CAuse","No root cause",
U1659="ODU HS","ACTIVE",
U1659="IP &amp; VLAN","ACTIVE",
U1659="Warehouse HUAWEI","SPARE-ISSUE",
U1659="SPARE-HS","SPARE-ISSUE",
U1659="Power Telco","ACTIVE", U1659="no impacts","no impacts"
),"")</f>
        <v>No root cause</v>
      </c>
      <c r="W1659" s="113"/>
      <c r="X1659" s="113"/>
      <c r="Y1659" s="113"/>
      <c r="Z1659" s="113"/>
      <c r="AA1659" s="113"/>
      <c r="AB1659" s="17" t="s">
        <v>5465</v>
      </c>
      <c r="AC1659" s="17" t="str">
        <f>_xlfn.XLOOKUP(B1659,'INCIDENT-04-27-2026'!E:E,'INCIDENT-04-27-2026'!F:F,"")</f>
        <v/>
      </c>
      <c r="AD1659" s="9"/>
      <c r="AE1659" s="7" t="s">
        <v>5465</v>
      </c>
      <c r="AF1659" s="6" t="str">
        <f>_xlfn.XLOOKUP(B1659,'[13]Input_27-04'!$B:$B,'[13]Input_27-04'!$M:$M,"")</f>
        <v/>
      </c>
      <c r="AG1659" s="7"/>
      <c r="AH1659" s="3"/>
      <c r="AI1659" s="18" t="str">
        <f>_xlfn.XLOOKUP(B1659,'[3]Cells Huawei 27042026 10h'!$B:$B,'[3]Cells Huawei 27042026 10h'!$T:$T,"")</f>
        <v/>
      </c>
      <c r="AJ1659" s="18" t="str">
        <f>_xlfn.XLOOKUP(B1659,'[3]Cells Huawei 27042026 15h'!$B:$B,'[3]Cells Huawei 27042026 15h'!$T:$T,"")</f>
        <v/>
      </c>
      <c r="AK1659" s="18" t="str">
        <f>_xlfn.XLOOKUP(B1659,'[4]cells down 27042026 11h28'!$B:$B,'[4]cells down 27042026 11h28'!$R:$R,"")</f>
        <v/>
      </c>
      <c r="AL1659" s="18" t="str">
        <f>_xlfn.XLOOKUP(B1659,'[4]cells down 27042026 18h01'!$B:$B,'[4]cells down 27042026 18h01'!$R:$R,"")</f>
        <v/>
      </c>
      <c r="AM1659" s="18" t="str">
        <f>_xlfn.XLOOKUP(B1659,'[5]cell downs 27042026 11h'!$B:$B,'[5]cell downs 27042026 11h'!$R:$R,"")</f>
        <v/>
      </c>
      <c r="AN1659" s="18" t="str">
        <f>_xlfn.XLOOKUP(B1659,'[5]cell downs 27042026 17h40'!$B:$B,'[5]cell downs 27042026 17h40'!$R:$R,"")</f>
        <v/>
      </c>
      <c r="AO1659" s="18" t="str">
        <f>_xlfn.XLOOKUP(B1659,'[6]ALL SITES DOWN'!$D:$D,'[6]ALL SITES DOWN'!$J:$J,"")</f>
        <v/>
      </c>
      <c r="AP1659" s="18" t="str">
        <f>_xlfn.XLOOKUP(B1659,'[7]ALL SITES DOWN'!$D:$D,'[7]ALL SITES DOWN'!$J:$J,"")</f>
        <v/>
      </c>
      <c r="AQ1659" s="9" t="str">
        <f>_xlfn.XLOOKUP(B1659,[8]sheet1!$AC:$AC,[8]sheet1!$AF:$AF,"")</f>
        <v/>
      </c>
      <c r="AR1659" s="14"/>
      <c r="AS1659" s="14" t="s">
        <v>5465</v>
      </c>
      <c r="AT1659" s="14" t="str">
        <f>_xlfn.XLOOKUP(B1659,'[9]cell downs 18042026 17h'!$B:$B,'[9]cell downs 18042026 17h'!$B:$B,"")</f>
        <v/>
      </c>
      <c r="AU1659" s="14" t="str">
        <f>_xlfn.XLOOKUP(B1659,'[10]Cells Huawei 19042026 15h'!$B:$B,'[10]Cells Huawei 19042026 15h'!$B:$B,"")</f>
        <v/>
      </c>
      <c r="AV1659" s="9" t="str">
        <f>_xlfn.XLOOKUP(B1659,'[11]cells down 19042026 9H40'!$B:$B,'[11]cells down 19042026 9H40'!$B:$B,"")</f>
        <v/>
      </c>
    </row>
    <row r="1660" spans="1:48" hidden="1" x14ac:dyDescent="0.3">
      <c r="A1660" s="1" t="s">
        <v>4160</v>
      </c>
      <c r="B1660" s="8" t="s">
        <v>4161</v>
      </c>
      <c r="C1660" s="3" t="str">
        <f>_xlfn.XLOOKUP(B1660,'[1]daily break down'!$D:$D,'[1]daily break down'!$E:$E,"")</f>
        <v>Douala</v>
      </c>
      <c r="D1660" s="1" t="s">
        <v>11</v>
      </c>
      <c r="E1660" s="1" t="s">
        <v>12</v>
      </c>
      <c r="F1660" s="3" t="s">
        <v>31</v>
      </c>
      <c r="G1660" s="1" t="s">
        <v>32</v>
      </c>
      <c r="H1660" s="29" t="str">
        <f>_xlfn.XLOOKUP(B1660,[2]CALCULATION!$B:$B,[2]CALCULATION!$H:$H,"")</f>
        <v>ZTE</v>
      </c>
      <c r="I1660" s="26">
        <v>0</v>
      </c>
      <c r="J1660" s="26">
        <v>0</v>
      </c>
      <c r="K1660" s="26">
        <v>0</v>
      </c>
      <c r="L1660" s="26">
        <v>0</v>
      </c>
      <c r="M1660" s="26">
        <v>0</v>
      </c>
      <c r="N1660" s="26">
        <v>0</v>
      </c>
      <c r="O1660" s="26">
        <v>0</v>
      </c>
      <c r="P1660" s="114" t="s">
        <v>6364</v>
      </c>
      <c r="Q1660" s="42" t="s">
        <v>5538</v>
      </c>
      <c r="R1660" s="42"/>
      <c r="S1660" s="41" t="str" cm="1">
        <f t="array" ref="S1660">IFERROR(_xlfn.IFS(
U1660="MPR ISSUE","PDH",
U1660="BSS Hardware Issue","BSS",
U1660="Sites strategiques, MLL, Pylone, etc.","ENVTECH",
U1660="AKTIVCO DEFAUT GE &amp; POWER Cabinet","AKTIVCO",
U1660="AKTIVCO Coupure ENEO &amp; Baisse de tension","AKTIVCO GRID ONLY",
U1660="Coupure ENEO &amp; Baisse de tension","IHS GRID ONLY",
U1660="Defaut GE &amp; POWER Cabinet","IHS",
U1660="Sharing","Partners",
U1660="Sites strategiques &amp; DataCenter","SST &amp; DC",
U1660="Exclu","Exclu",
U1660="SAT","SAT",
U1660="SPARE-ISSUE","SPARE-ISSUE",
U1660="Fiber CAmtel","TRANS_FO_CAMTEL",
U1660="Fiber AOF","Fiber AOF",
U1660="Projet OCM (HUAWEI)","TRAVAUX-HUAWEI",
U1660="Projet OCM (NOKIA)","TRAVAUX-NOKIA",
U1660="ACCESS-ISSUE","ACCESS-ISSUE",
U1660="Projet OCM (ZTE, NOKIA, autres projets)","TRAVAUX OCM",
U1660="No root CAuse","No root cause",
U1660="ODU HS","PDH",
U1660="IP &amp; VLAN","PDH",
U1660="Warehouse HUAWEI","SPARE-ISSUE",
U1660="SPARE-HS","SPARE-ISSUE",
U1660="Power Telco","BSS",U1660="no impacts","no impacts"
),"")</f>
        <v>No root cause</v>
      </c>
      <c r="T1660" s="41" t="str" cm="1">
        <f t="array" ref="T1660">IFERROR(_xlfn.IFS(
U1660="MPR ISSUE","TX ISSUE",
U1660="BSS Hardware Issue","RAN ISSUE",
U1660="Sites strategiques, MLL, Pylone, etc.","ENVTECH",
U1660="AKTIVCO DEFAUT GE &amp; POWER Cabinet","POWER ISSUE",
U1660="AKTIVCO Coupure ENEO &amp; Baisse de tension","POWER ISSUE",
U1660="Coupure ENEO &amp; Baisse de tension","POWER ISSUE",
U1660="Defaut GE &amp; POWER Cabinet","POWER ISSUE",
U1660="Sharing","POWER ISSUE",
U1660="Sites strategiques &amp; DataCenter","POWER ISSUE",
U1660="Exclu","Exclu",
U1660="SAT","TX ISSUE",
U1660="SPARE-ISSUE","SPARE-ISSUE",
U1660="Fiber CAmtel","TX ISSUE",
U1660="Fiber AOF","TX ISSUE",
U1660="Projet OCM (HUAWEI)","TRAVAUX-HUAWEI",
U1660="Projet OCM (NOKIA)","TRAVAUX -NOKIA",
U1660="ACCESS-ISSUE","ACCESS-ISSUE",
U1660="Projet OCM (ZTE, NOKIA, autres projets)","TRAVAUX OCM",
U1660="No root CAuse","No root cause",
U1660="ODU HS","TX ISSUE",
U1660="IP &amp; VLAN","TX ISSUE",
U1660="Warehouse HUAWEI","SPARE-ISSUE",
U1660="SPARE-HS","SPARE-ISSUE",
U1660="Power Telco","RAN ISSUE",U1660="no impacts","no impacts"
),"")</f>
        <v>No root cause</v>
      </c>
      <c r="U1660" s="68" t="s">
        <v>5691</v>
      </c>
      <c r="V1660" s="41" t="str" cm="1">
        <f t="array" ref="V1660">IFERROR(_xlfn.IFS(
U1660="MPR ISSUE","ACTIVE",
U1660="BSS Hardware Issue","ACTIVE",
U1660="Sites strategiques, MLL, Pylone, etc.","PASSIVE",
U1660="AKTIVCO DEFAUT GE &amp; POWER Cabinet","PASSIVE",
U1660="AKTIVCO Coupure ENEO &amp; Baisse de tension","PASSIVE",
U1660="Coupure ENEO &amp; Baisse de tension","PASSIVE",
U1660="Defaut GE &amp; POWER Cabinet","PASSIVE",
U1660="Sharing","PASSIVE",
U1660="Sites strategiques &amp; DataCenter","PASSIVE",
U1660="Exclu","Exclu",
U1660="SAT","ACTIVE",
U1660="SPARE-ISSUE","SPARE-ISSUE",
U1660="Fiber CAmtel","ACTIVE",
U1660="Fiber AOF","ACTIVE",
U1660="Projet OCM (HUAWEI)","PLANNED WORKS",
U1660="Projet OCM (NOKIA)","PLANNED WORKS",
U1660="ACCESS-ISSUE","ACCESS-ISSUE",
U1660="Projet OCM (ZTE, NOKIA, autres projets)","PLANNED WORKS",
U1660="No root CAuse","No root cause",
U1660="ODU HS","ACTIVE",
U1660="IP &amp; VLAN","ACTIVE",
U1660="Warehouse HUAWEI","SPARE-ISSUE",
U1660="SPARE-HS","SPARE-ISSUE",
U1660="Power Telco","ACTIVE", U1660="no impacts","no impacts"
),"")</f>
        <v>No root cause</v>
      </c>
      <c r="W1660" s="113"/>
      <c r="X1660" s="113"/>
      <c r="Y1660" s="113"/>
      <c r="Z1660" s="113"/>
      <c r="AA1660" s="113"/>
      <c r="AB1660" s="17" t="s">
        <v>5465</v>
      </c>
      <c r="AC1660" s="17" t="str">
        <f>_xlfn.XLOOKUP(B1660,'INCIDENT-04-27-2026'!E:E,'INCIDENT-04-27-2026'!F:F,"")</f>
        <v/>
      </c>
      <c r="AD1660" s="9"/>
      <c r="AE1660" s="7" t="s">
        <v>5465</v>
      </c>
      <c r="AF1660" s="6" t="str">
        <f>_xlfn.XLOOKUP(B1660,'[13]Input_27-04'!$B:$B,'[13]Input_27-04'!$M:$M,"")</f>
        <v/>
      </c>
      <c r="AG1660" s="7"/>
      <c r="AH1660" s="3"/>
      <c r="AI1660" s="18" t="str">
        <f>_xlfn.XLOOKUP(B1660,'[3]Cells Huawei 27042026 10h'!$B:$B,'[3]Cells Huawei 27042026 10h'!$T:$T,"")</f>
        <v/>
      </c>
      <c r="AJ1660" s="18" t="str">
        <f>_xlfn.XLOOKUP(B1660,'[3]Cells Huawei 27042026 15h'!$B:$B,'[3]Cells Huawei 27042026 15h'!$T:$T,"")</f>
        <v/>
      </c>
      <c r="AK1660" s="18" t="str">
        <f>_xlfn.XLOOKUP(B1660,'[4]cells down 27042026 11h28'!$B:$B,'[4]cells down 27042026 11h28'!$R:$R,"")</f>
        <v/>
      </c>
      <c r="AL1660" s="18" t="str">
        <f>_xlfn.XLOOKUP(B1660,'[4]cells down 27042026 18h01'!$B:$B,'[4]cells down 27042026 18h01'!$R:$R,"")</f>
        <v/>
      </c>
      <c r="AM1660" s="18" t="str">
        <f>_xlfn.XLOOKUP(B1660,'[5]cell downs 27042026 11h'!$B:$B,'[5]cell downs 27042026 11h'!$R:$R,"")</f>
        <v/>
      </c>
      <c r="AN1660" s="18" t="str">
        <f>_xlfn.XLOOKUP(B1660,'[5]cell downs 27042026 17h40'!$B:$B,'[5]cell downs 27042026 17h40'!$R:$R,"")</f>
        <v/>
      </c>
      <c r="AO1660" s="18" t="str">
        <f>_xlfn.XLOOKUP(B1660,'[6]ALL SITES DOWN'!$D:$D,'[6]ALL SITES DOWN'!$J:$J,"")</f>
        <v/>
      </c>
      <c r="AP1660" s="18" t="str">
        <f>_xlfn.XLOOKUP(B1660,'[7]ALL SITES DOWN'!$D:$D,'[7]ALL SITES DOWN'!$J:$J,"")</f>
        <v/>
      </c>
      <c r="AQ1660" s="9" t="str">
        <f>_xlfn.XLOOKUP(B1660,[8]sheet1!$AC:$AC,[8]sheet1!$AF:$AF,"")</f>
        <v/>
      </c>
      <c r="AR1660" s="14"/>
      <c r="AS1660" s="14" t="s">
        <v>5465</v>
      </c>
      <c r="AT1660" s="14" t="str">
        <f>_xlfn.XLOOKUP(B1660,'[9]cell downs 18042026 17h'!$B:$B,'[9]cell downs 18042026 17h'!$B:$B,"")</f>
        <v/>
      </c>
      <c r="AU1660" s="14" t="str">
        <f>_xlfn.XLOOKUP(B1660,'[10]Cells Huawei 19042026 15h'!$B:$B,'[10]Cells Huawei 19042026 15h'!$B:$B,"")</f>
        <v/>
      </c>
      <c r="AV1660" s="9" t="str">
        <f>_xlfn.XLOOKUP(B1660,'[11]cells down 19042026 9H40'!$B:$B,'[11]cells down 19042026 9H40'!$B:$B,"")</f>
        <v/>
      </c>
    </row>
    <row r="1661" spans="1:48" hidden="1" x14ac:dyDescent="0.3">
      <c r="A1661" s="1" t="s">
        <v>2846</v>
      </c>
      <c r="B1661" s="8" t="s">
        <v>2847</v>
      </c>
      <c r="C1661" s="3" t="str">
        <f>_xlfn.XLOOKUP(B1661,'[1]daily break down'!$D:$D,'[1]daily break down'!$E:$E,"")</f>
        <v>Douala</v>
      </c>
      <c r="D1661" s="1" t="s">
        <v>11</v>
      </c>
      <c r="E1661" s="1" t="s">
        <v>12</v>
      </c>
      <c r="F1661" s="3" t="s">
        <v>31</v>
      </c>
      <c r="G1661" s="1" t="s">
        <v>32</v>
      </c>
      <c r="H1661" s="29" t="str">
        <f>_xlfn.XLOOKUP(B1661,[2]CALCULATION!$B:$B,[2]CALCULATION!$H:$H,"")</f>
        <v>ZTE</v>
      </c>
      <c r="I1661" s="26">
        <v>0</v>
      </c>
      <c r="J1661" s="26">
        <v>0</v>
      </c>
      <c r="K1661" s="26">
        <v>0</v>
      </c>
      <c r="L1661" s="26">
        <v>0</v>
      </c>
      <c r="M1661" s="26">
        <v>0</v>
      </c>
      <c r="N1661" s="26">
        <v>0</v>
      </c>
      <c r="O1661" s="26">
        <v>0</v>
      </c>
      <c r="P1661" s="114" t="s">
        <v>6364</v>
      </c>
      <c r="Q1661" s="42" t="s">
        <v>5538</v>
      </c>
      <c r="R1661" s="42"/>
      <c r="S1661" s="41" t="str" cm="1">
        <f t="array" ref="S1661">IFERROR(_xlfn.IFS(
U1661="MPR ISSUE","PDH",
U1661="BSS Hardware Issue","BSS",
U1661="Sites strategiques, MLL, Pylone, etc.","ENVTECH",
U1661="AKTIVCO DEFAUT GE &amp; POWER Cabinet","AKTIVCO",
U1661="AKTIVCO Coupure ENEO &amp; Baisse de tension","AKTIVCO GRID ONLY",
U1661="Coupure ENEO &amp; Baisse de tension","IHS GRID ONLY",
U1661="Defaut GE &amp; POWER Cabinet","IHS",
U1661="Sharing","Partners",
U1661="Sites strategiques &amp; DataCenter","SST &amp; DC",
U1661="Exclu","Exclu",
U1661="SAT","SAT",
U1661="SPARE-ISSUE","SPARE-ISSUE",
U1661="Fiber CAmtel","TRANS_FO_CAMTEL",
U1661="Fiber AOF","Fiber AOF",
U1661="Projet OCM (HUAWEI)","TRAVAUX-HUAWEI",
U1661="Projet OCM (NOKIA)","TRAVAUX-NOKIA",
U1661="ACCESS-ISSUE","ACCESS-ISSUE",
U1661="Projet OCM (ZTE, NOKIA, autres projets)","TRAVAUX OCM",
U1661="No root CAuse","No root cause",
U1661="ODU HS","PDH",
U1661="IP &amp; VLAN","PDH",
U1661="Warehouse HUAWEI","SPARE-ISSUE",
U1661="SPARE-HS","SPARE-ISSUE",
U1661="Power Telco","BSS",U1661="no impacts","no impacts"
),"")</f>
        <v>No root cause</v>
      </c>
      <c r="T1661" s="41" t="str" cm="1">
        <f t="array" ref="T1661">IFERROR(_xlfn.IFS(
U1661="MPR ISSUE","TX ISSUE",
U1661="BSS Hardware Issue","RAN ISSUE",
U1661="Sites strategiques, MLL, Pylone, etc.","ENVTECH",
U1661="AKTIVCO DEFAUT GE &amp; POWER Cabinet","POWER ISSUE",
U1661="AKTIVCO Coupure ENEO &amp; Baisse de tension","POWER ISSUE",
U1661="Coupure ENEO &amp; Baisse de tension","POWER ISSUE",
U1661="Defaut GE &amp; POWER Cabinet","POWER ISSUE",
U1661="Sharing","POWER ISSUE",
U1661="Sites strategiques &amp; DataCenter","POWER ISSUE",
U1661="Exclu","Exclu",
U1661="SAT","TX ISSUE",
U1661="SPARE-ISSUE","SPARE-ISSUE",
U1661="Fiber CAmtel","TX ISSUE",
U1661="Fiber AOF","TX ISSUE",
U1661="Projet OCM (HUAWEI)","TRAVAUX-HUAWEI",
U1661="Projet OCM (NOKIA)","TRAVAUX -NOKIA",
U1661="ACCESS-ISSUE","ACCESS-ISSUE",
U1661="Projet OCM (ZTE, NOKIA, autres projets)","TRAVAUX OCM",
U1661="No root CAuse","No root cause",
U1661="ODU HS","TX ISSUE",
U1661="IP &amp; VLAN","TX ISSUE",
U1661="Warehouse HUAWEI","SPARE-ISSUE",
U1661="SPARE-HS","SPARE-ISSUE",
U1661="Power Telco","RAN ISSUE",U1661="no impacts","no impacts"
),"")</f>
        <v>No root cause</v>
      </c>
      <c r="U1661" s="68" t="s">
        <v>5691</v>
      </c>
      <c r="V1661" s="41" t="str" cm="1">
        <f t="array" ref="V1661">IFERROR(_xlfn.IFS(
U1661="MPR ISSUE","ACTIVE",
U1661="BSS Hardware Issue","ACTIVE",
U1661="Sites strategiques, MLL, Pylone, etc.","PASSIVE",
U1661="AKTIVCO DEFAUT GE &amp; POWER Cabinet","PASSIVE",
U1661="AKTIVCO Coupure ENEO &amp; Baisse de tension","PASSIVE",
U1661="Coupure ENEO &amp; Baisse de tension","PASSIVE",
U1661="Defaut GE &amp; POWER Cabinet","PASSIVE",
U1661="Sharing","PASSIVE",
U1661="Sites strategiques &amp; DataCenter","PASSIVE",
U1661="Exclu","Exclu",
U1661="SAT","ACTIVE",
U1661="SPARE-ISSUE","SPARE-ISSUE",
U1661="Fiber CAmtel","ACTIVE",
U1661="Fiber AOF","ACTIVE",
U1661="Projet OCM (HUAWEI)","PLANNED WORKS",
U1661="Projet OCM (NOKIA)","PLANNED WORKS",
U1661="ACCESS-ISSUE","ACCESS-ISSUE",
U1661="Projet OCM (ZTE, NOKIA, autres projets)","PLANNED WORKS",
U1661="No root CAuse","No root cause",
U1661="ODU HS","ACTIVE",
U1661="IP &amp; VLAN","ACTIVE",
U1661="Warehouse HUAWEI","SPARE-ISSUE",
U1661="SPARE-HS","SPARE-ISSUE",
U1661="Power Telco","ACTIVE", U1661="no impacts","no impacts"
),"")</f>
        <v>No root cause</v>
      </c>
      <c r="W1661" s="113"/>
      <c r="X1661" s="113"/>
      <c r="Y1661" s="113"/>
      <c r="Z1661" s="113"/>
      <c r="AA1661" s="113"/>
      <c r="AB1661" s="17" t="s">
        <v>5465</v>
      </c>
      <c r="AC1661" s="17" t="str">
        <f>_xlfn.XLOOKUP(B1661,'INCIDENT-04-27-2026'!E:E,'INCIDENT-04-27-2026'!F:F,"")</f>
        <v/>
      </c>
      <c r="AD1661" s="9"/>
      <c r="AE1661" s="7" t="s">
        <v>5465</v>
      </c>
      <c r="AF1661" s="6" t="str">
        <f>_xlfn.XLOOKUP(B1661,'[13]Input_27-04'!$B:$B,'[13]Input_27-04'!$M:$M,"")</f>
        <v/>
      </c>
      <c r="AG1661" s="7"/>
      <c r="AH1661" s="3"/>
      <c r="AI1661" s="18" t="str">
        <f>_xlfn.XLOOKUP(B1661,'[3]Cells Huawei 27042026 10h'!$B:$B,'[3]Cells Huawei 27042026 10h'!$T:$T,"")</f>
        <v/>
      </c>
      <c r="AJ1661" s="18" t="str">
        <f>_xlfn.XLOOKUP(B1661,'[3]Cells Huawei 27042026 15h'!$B:$B,'[3]Cells Huawei 27042026 15h'!$T:$T,"")</f>
        <v/>
      </c>
      <c r="AK1661" s="18" t="str">
        <f>_xlfn.XLOOKUP(B1661,'[4]cells down 27042026 11h28'!$B:$B,'[4]cells down 27042026 11h28'!$R:$R,"")</f>
        <v/>
      </c>
      <c r="AL1661" s="18" t="str">
        <f>_xlfn.XLOOKUP(B1661,'[4]cells down 27042026 18h01'!$B:$B,'[4]cells down 27042026 18h01'!$R:$R,"")</f>
        <v/>
      </c>
      <c r="AM1661" s="18" t="str">
        <f>_xlfn.XLOOKUP(B1661,'[5]cell downs 27042026 11h'!$B:$B,'[5]cell downs 27042026 11h'!$R:$R,"")</f>
        <v/>
      </c>
      <c r="AN1661" s="18" t="str">
        <f>_xlfn.XLOOKUP(B1661,'[5]cell downs 27042026 17h40'!$B:$B,'[5]cell downs 27042026 17h40'!$R:$R,"")</f>
        <v/>
      </c>
      <c r="AO1661" s="18" t="str">
        <f>_xlfn.XLOOKUP(B1661,'[6]ALL SITES DOWN'!$D:$D,'[6]ALL SITES DOWN'!$J:$J,"")</f>
        <v/>
      </c>
      <c r="AP1661" s="18" t="str">
        <f>_xlfn.XLOOKUP(B1661,'[7]ALL SITES DOWN'!$D:$D,'[7]ALL SITES DOWN'!$J:$J,"")</f>
        <v/>
      </c>
      <c r="AQ1661" s="9" t="str">
        <f>_xlfn.XLOOKUP(B1661,[8]sheet1!$AC:$AC,[8]sheet1!$AF:$AF,"")</f>
        <v/>
      </c>
      <c r="AR1661" s="14"/>
      <c r="AS1661" s="14" t="s">
        <v>5465</v>
      </c>
      <c r="AT1661" s="14" t="str">
        <f>_xlfn.XLOOKUP(B1661,'[9]cell downs 18042026 17h'!$B:$B,'[9]cell downs 18042026 17h'!$B:$B,"")</f>
        <v/>
      </c>
      <c r="AU1661" s="14" t="str">
        <f>_xlfn.XLOOKUP(B1661,'[10]Cells Huawei 19042026 15h'!$B:$B,'[10]Cells Huawei 19042026 15h'!$B:$B,"")</f>
        <v/>
      </c>
      <c r="AV1661" s="9" t="str">
        <f>_xlfn.XLOOKUP(B1661,'[11]cells down 19042026 9H40'!$B:$B,'[11]cells down 19042026 9H40'!$B:$B,"")</f>
        <v/>
      </c>
    </row>
    <row r="1662" spans="1:48" hidden="1" x14ac:dyDescent="0.3">
      <c r="A1662" s="1" t="s">
        <v>4110</v>
      </c>
      <c r="B1662" s="8" t="s">
        <v>4111</v>
      </c>
      <c r="C1662" s="3" t="str">
        <f>_xlfn.XLOOKUP(B1662,'[1]daily break down'!$D:$D,'[1]daily break down'!$E:$E,"")</f>
        <v>NORD-OUEST</v>
      </c>
      <c r="D1662" s="1" t="s">
        <v>11</v>
      </c>
      <c r="E1662" s="1" t="s">
        <v>12</v>
      </c>
      <c r="F1662" s="3" t="s">
        <v>51</v>
      </c>
      <c r="G1662" s="1" t="s">
        <v>4112</v>
      </c>
      <c r="H1662" s="27" t="str">
        <f>_xlfn.XLOOKUP(B1662,[2]CALCULATION!$B:$B,[2]CALCULATION!$H:$H,"")</f>
        <v>HUAWEI</v>
      </c>
      <c r="I1662" s="26">
        <v>0</v>
      </c>
      <c r="J1662" s="26">
        <v>0</v>
      </c>
      <c r="K1662" s="26">
        <v>0</v>
      </c>
      <c r="L1662" s="26">
        <v>0</v>
      </c>
      <c r="M1662" s="26">
        <v>0</v>
      </c>
      <c r="N1662" s="26">
        <v>0</v>
      </c>
      <c r="O1662" s="26">
        <v>0</v>
      </c>
      <c r="P1662" s="114" t="s">
        <v>6364</v>
      </c>
      <c r="Q1662" s="42" t="s">
        <v>6353</v>
      </c>
      <c r="R1662" s="42"/>
      <c r="S1662" s="41" t="str" cm="1">
        <f t="array" ref="S1662">IFERROR(_xlfn.IFS(
U1662="MPR ISSUE","PDH",
U1662="BSS Hardware Issue","BSS",
U1662="Sites strategiques, MLL, Pylone, etc.","ENVTECH",
U1662="AKTIVCO DEFAUT GE &amp; POWER Cabinet","AKTIVCO",
U1662="AKTIVCO Coupure ENEO &amp; Baisse de tension","AKTIVCO GRID ONLY",
U1662="Coupure ENEO &amp; Baisse de tension","IHS GRID ONLY",
U1662="Defaut GE &amp; POWER Cabinet","IHS",
U1662="Sharing","Partners",
U1662="Sites strategiques &amp; DataCenter","SST &amp; DC",
U1662="Exclu","Exclu",
U1662="SAT","SAT",
U1662="SPARE-ISSUE","SPARE-ISSUE",
U1662="Fiber CAmtel","TRANS_FO_CAMTEL",
U1662="Fiber AOF","Fiber AOF",
U1662="Projet OCM (HUAWEI)","TRAVAUX-HUAWEI",
U1662="Projet OCM (NOKIA)","TRAVAUX-NOKIA",
U1662="ACCESS-ISSUE","ACCESS-ISSUE",
U1662="Projet OCM (ZTE, NOKIA, autres projets)","TRAVAUX OCM",
U1662="No root CAuse","No root cause",
U1662="ODU HS","PDH",
U1662="IP &amp; VLAN","PDH",
U1662="Warehouse HUAWEI","SPARE-ISSUE",
U1662="SPARE-HS","SPARE-ISSUE",
U1662="Power Telco","BSS",U1662="no impacts","no impacts"
),"")</f>
        <v/>
      </c>
      <c r="T1662" s="41" t="str" cm="1">
        <f t="array" ref="T1662">IFERROR(_xlfn.IFS(
U1662="MPR ISSUE","TX ISSUE",
U1662="BSS Hardware Issue","RAN ISSUE",
U1662="Sites strategiques, MLL, Pylone, etc.","ENVTECH",
U1662="AKTIVCO DEFAUT GE &amp; POWER Cabinet","POWER ISSUE",
U1662="AKTIVCO Coupure ENEO &amp; Baisse de tension","POWER ISSUE",
U1662="Coupure ENEO &amp; Baisse de tension","POWER ISSUE",
U1662="Defaut GE &amp; POWER Cabinet","POWER ISSUE",
U1662="Sharing","POWER ISSUE",
U1662="Sites strategiques &amp; DataCenter","POWER ISSUE",
U1662="Exclu","Exclu",
U1662="SAT","TX ISSUE",
U1662="SPARE-ISSUE","SPARE-ISSUE",
U1662="Fiber CAmtel","TX ISSUE",
U1662="Fiber AOF","TX ISSUE",
U1662="Projet OCM (HUAWEI)","TRAVAUX-HUAWEI",
U1662="Projet OCM (NOKIA)","TRAVAUX -NOKIA",
U1662="ACCESS-ISSUE","ACCESS-ISSUE",
U1662="Projet OCM (ZTE, NOKIA, autres projets)","TRAVAUX OCM",
U1662="No root CAuse","No root cause",
U1662="ODU HS","TX ISSUE",
U1662="IP &amp; VLAN","TX ISSUE",
U1662="Warehouse HUAWEI","SPARE-ISSUE",
U1662="SPARE-HS","SPARE-ISSUE",
U1662="Power Telco","RAN ISSUE",U1662="no impacts","no impacts"
),"")</f>
        <v/>
      </c>
      <c r="U1662" s="68"/>
      <c r="V1662" s="41" t="str" cm="1">
        <f t="array" ref="V1662">IFERROR(_xlfn.IFS(
U1662="MPR ISSUE","ACTIVE",
U1662="BSS Hardware Issue","ACTIVE",
U1662="Sites strategiques, MLL, Pylone, etc.","PASSIVE",
U1662="AKTIVCO DEFAUT GE &amp; POWER Cabinet","PASSIVE",
U1662="AKTIVCO Coupure ENEO &amp; Baisse de tension","PASSIVE",
U1662="Coupure ENEO &amp; Baisse de tension","PASSIVE",
U1662="Defaut GE &amp; POWER Cabinet","PASSIVE",
U1662="Sharing","PASSIVE",
U1662="Sites strategiques &amp; DataCenter","PASSIVE",
U1662="Exclu","Exclu",
U1662="SAT","ACTIVE",
U1662="SPARE-ISSUE","SPARE-ISSUE",
U1662="Fiber CAmtel","ACTIVE",
U1662="Fiber AOF","ACTIVE",
U1662="Projet OCM (HUAWEI)","PLANNED WORKS",
U1662="Projet OCM (NOKIA)","PLANNED WORKS",
U1662="ACCESS-ISSUE","ACCESS-ISSUE",
U1662="Projet OCM (ZTE, NOKIA, autres projets)","PLANNED WORKS",
U1662="No root CAuse","No root cause",
U1662="ODU HS","ACTIVE",
U1662="IP &amp; VLAN","ACTIVE",
U1662="Warehouse HUAWEI","SPARE-ISSUE",
U1662="SPARE-HS","SPARE-ISSUE",
U1662="Power Telco","ACTIVE", U1662="no impacts","no impacts"
),"")</f>
        <v/>
      </c>
      <c r="W1662" s="113"/>
      <c r="X1662" s="113"/>
      <c r="Y1662" s="113"/>
      <c r="Z1662" s="113"/>
      <c r="AA1662" s="113"/>
      <c r="AB1662" s="17" t="s">
        <v>5465</v>
      </c>
      <c r="AC1662" s="17" t="str">
        <f>_xlfn.XLOOKUP(B1662,'INCIDENT-04-27-2026'!E:E,'INCIDENT-04-27-2026'!F:F,"")</f>
        <v/>
      </c>
      <c r="AD1662" s="9"/>
      <c r="AE1662" s="7" t="s">
        <v>5465</v>
      </c>
      <c r="AF1662" s="6" t="str">
        <f>_xlfn.XLOOKUP(B1662,'[13]Input_27-04'!$B:$B,'[13]Input_27-04'!$M:$M,"")</f>
        <v/>
      </c>
      <c r="AG1662" s="7"/>
      <c r="AH1662" s="3"/>
      <c r="AI1662" s="18" t="str">
        <f>_xlfn.XLOOKUP(B1662,'[3]Cells Huawei 27042026 10h'!$B:$B,'[3]Cells Huawei 27042026 10h'!$T:$T,"")</f>
        <v/>
      </c>
      <c r="AJ1662" s="18" t="str">
        <f>_xlfn.XLOOKUP(B1662,'[3]Cells Huawei 27042026 15h'!$B:$B,'[3]Cells Huawei 27042026 15h'!$T:$T,"")</f>
        <v/>
      </c>
      <c r="AK1662" s="18" t="str">
        <f>_xlfn.XLOOKUP(B1662,'[4]cells down 27042026 11h28'!$B:$B,'[4]cells down 27042026 11h28'!$R:$R,"")</f>
        <v/>
      </c>
      <c r="AL1662" s="18" t="str">
        <f>_xlfn.XLOOKUP(B1662,'[4]cells down 27042026 18h01'!$B:$B,'[4]cells down 27042026 18h01'!$R:$R,"")</f>
        <v/>
      </c>
      <c r="AM1662" s="18" t="str">
        <f>_xlfn.XLOOKUP(B1662,'[5]cell downs 27042026 11h'!$B:$B,'[5]cell downs 27042026 11h'!$R:$R,"")</f>
        <v/>
      </c>
      <c r="AN1662" s="18" t="str">
        <f>_xlfn.XLOOKUP(B1662,'[5]cell downs 27042026 17h40'!$B:$B,'[5]cell downs 27042026 17h40'!$R:$R,"")</f>
        <v/>
      </c>
      <c r="AO1662" s="18" t="str">
        <f>_xlfn.XLOOKUP(B1662,'[6]ALL SITES DOWN'!$D:$D,'[6]ALL SITES DOWN'!$J:$J,"")</f>
        <v/>
      </c>
      <c r="AP1662" s="18" t="str">
        <f>_xlfn.XLOOKUP(B1662,'[7]ALL SITES DOWN'!$D:$D,'[7]ALL SITES DOWN'!$J:$J,"")</f>
        <v/>
      </c>
      <c r="AQ1662" s="9" t="str">
        <f>_xlfn.XLOOKUP(B1662,[8]sheet1!$AC:$AC,[8]sheet1!$AF:$AF,"")</f>
        <v/>
      </c>
      <c r="AR1662" s="14"/>
      <c r="AS1662" s="14" t="s">
        <v>5465</v>
      </c>
      <c r="AT1662" s="14" t="str">
        <f>_xlfn.XLOOKUP(B1662,'[9]cell downs 18042026 17h'!$B:$B,'[9]cell downs 18042026 17h'!$B:$B,"")</f>
        <v/>
      </c>
      <c r="AU1662" s="14" t="str">
        <f>_xlfn.XLOOKUP(B1662,'[10]Cells Huawei 19042026 15h'!$B:$B,'[10]Cells Huawei 19042026 15h'!$B:$B,"")</f>
        <v/>
      </c>
      <c r="AV1662" s="9" t="str">
        <f>_xlfn.XLOOKUP(B1662,'[11]cells down 19042026 9H40'!$B:$B,'[11]cells down 19042026 9H40'!$B:$B,"")</f>
        <v/>
      </c>
    </row>
    <row r="1663" spans="1:48" hidden="1" x14ac:dyDescent="0.3">
      <c r="A1663" s="1" t="s">
        <v>4115</v>
      </c>
      <c r="B1663" s="8" t="s">
        <v>4116</v>
      </c>
      <c r="C1663" s="3" t="str">
        <f>_xlfn.XLOOKUP(B1663,'[1]daily break down'!$D:$D,'[1]daily break down'!$E:$E,"")</f>
        <v>CENTRE</v>
      </c>
      <c r="D1663" s="1" t="s">
        <v>11</v>
      </c>
      <c r="E1663" s="1" t="s">
        <v>1130</v>
      </c>
      <c r="F1663" s="3" t="s">
        <v>226</v>
      </c>
      <c r="G1663" s="1" t="s">
        <v>4115</v>
      </c>
      <c r="H1663" s="29" t="str">
        <f>_xlfn.XLOOKUP(B1663,[2]CALCULATION!$B:$B,[2]CALCULATION!$H:$H,"")</f>
        <v>ZTE</v>
      </c>
      <c r="I1663" s="26">
        <v>0</v>
      </c>
      <c r="J1663" s="26">
        <v>0</v>
      </c>
      <c r="K1663" s="26">
        <v>0</v>
      </c>
      <c r="L1663" s="26">
        <v>0</v>
      </c>
      <c r="M1663" s="26">
        <v>0</v>
      </c>
      <c r="N1663" s="26">
        <v>0</v>
      </c>
      <c r="O1663" s="26">
        <v>0</v>
      </c>
      <c r="P1663" s="114" t="s">
        <v>6364</v>
      </c>
      <c r="Q1663" s="42" t="s">
        <v>5537</v>
      </c>
      <c r="R1663" s="42"/>
      <c r="S1663" s="41" t="str" cm="1">
        <f t="array" ref="S1663">IFERROR(_xlfn.IFS(
U1663="MPR ISSUE","PDH",
U1663="BSS Hardware Issue","BSS",
U1663="Sites strategiques, MLL, Pylone, etc.","ENVTECH",
U1663="AKTIVCO DEFAUT GE &amp; POWER Cabinet","AKTIVCO",
U1663="AKTIVCO Coupure ENEO &amp; Baisse de tension","AKTIVCO GRID ONLY",
U1663="Coupure ENEO &amp; Baisse de tension","IHS GRID ONLY",
U1663="Defaut GE &amp; POWER Cabinet","IHS",
U1663="Sharing","Partners",
U1663="Sites strategiques &amp; DataCenter","SST &amp; DC",
U1663="Exclu","Exclu",
U1663="SAT","SAT",
U1663="SPARE-ISSUE","SPARE-ISSUE",
U1663="Fiber CAmtel","TRANS_FO_CAMTEL",
U1663="Fiber AOF","Fiber AOF",
U1663="Projet OCM (HUAWEI)","TRAVAUX-HUAWEI",
U1663="Projet OCM (NOKIA)","TRAVAUX-NOKIA",
U1663="ACCESS-ISSUE","ACCESS-ISSUE",
U1663="Projet OCM (ZTE, NOKIA, autres projets)","TRAVAUX OCM",
U1663="No root CAuse","No root cause",
U1663="ODU HS","PDH",
U1663="IP &amp; VLAN","PDH",
U1663="Warehouse HUAWEI","SPARE-ISSUE",
U1663="SPARE-HS","SPARE-ISSUE",
U1663="Power Telco","BSS",U1663="no impacts","no impacts"
),"")</f>
        <v>Exclu</v>
      </c>
      <c r="T1663" s="41" t="str" cm="1">
        <f t="array" ref="T1663">IFERROR(_xlfn.IFS(
U1663="MPR ISSUE","TX ISSUE",
U1663="BSS Hardware Issue","RAN ISSUE",
U1663="Sites strategiques, MLL, Pylone, etc.","ENVTECH",
U1663="AKTIVCO DEFAUT GE &amp; POWER Cabinet","POWER ISSUE",
U1663="AKTIVCO Coupure ENEO &amp; Baisse de tension","POWER ISSUE",
U1663="Coupure ENEO &amp; Baisse de tension","POWER ISSUE",
U1663="Defaut GE &amp; POWER Cabinet","POWER ISSUE",
U1663="Sharing","POWER ISSUE",
U1663="Sites strategiques &amp; DataCenter","POWER ISSUE",
U1663="Exclu","Exclu",
U1663="SAT","TX ISSUE",
U1663="SPARE-ISSUE","SPARE-ISSUE",
U1663="Fiber CAmtel","TX ISSUE",
U1663="Fiber AOF","TX ISSUE",
U1663="Projet OCM (HUAWEI)","TRAVAUX-HUAWEI",
U1663="Projet OCM (NOKIA)","TRAVAUX -NOKIA",
U1663="ACCESS-ISSUE","ACCESS-ISSUE",
U1663="Projet OCM (ZTE, NOKIA, autres projets)","TRAVAUX OCM",
U1663="No root CAuse","No root cause",
U1663="ODU HS","TX ISSUE",
U1663="IP &amp; VLAN","TX ISSUE",
U1663="Warehouse HUAWEI","SPARE-ISSUE",
U1663="SPARE-HS","SPARE-ISSUE",
U1663="Power Telco","RAN ISSUE",U1663="no impacts","no impacts"
),"")</f>
        <v>Exclu</v>
      </c>
      <c r="U1663" s="68" t="s">
        <v>5537</v>
      </c>
      <c r="V1663" s="41" t="str" cm="1">
        <f t="array" ref="V1663">IFERROR(_xlfn.IFS(
U1663="MPR ISSUE","ACTIVE",
U1663="BSS Hardware Issue","ACTIVE",
U1663="Sites strategiques, MLL, Pylone, etc.","PASSIVE",
U1663="AKTIVCO DEFAUT GE &amp; POWER Cabinet","PASSIVE",
U1663="AKTIVCO Coupure ENEO &amp; Baisse de tension","PASSIVE",
U1663="Coupure ENEO &amp; Baisse de tension","PASSIVE",
U1663="Defaut GE &amp; POWER Cabinet","PASSIVE",
U1663="Sharing","PASSIVE",
U1663="Sites strategiques &amp; DataCenter","PASSIVE",
U1663="Exclu","Exclu",
U1663="SAT","ACTIVE",
U1663="SPARE-ISSUE","SPARE-ISSUE",
U1663="Fiber CAmtel","ACTIVE",
U1663="Fiber AOF","ACTIVE",
U1663="Projet OCM (HUAWEI)","PLANNED WORKS",
U1663="Projet OCM (NOKIA)","PLANNED WORKS",
U1663="ACCESS-ISSUE","ACCESS-ISSUE",
U1663="Projet OCM (ZTE, NOKIA, autres projets)","PLANNED WORKS",
U1663="No root CAuse","No root cause",
U1663="ODU HS","ACTIVE",
U1663="IP &amp; VLAN","ACTIVE",
U1663="Warehouse HUAWEI","SPARE-ISSUE",
U1663="SPARE-HS","SPARE-ISSUE",
U1663="Power Telco","ACTIVE", U1663="no impacts","no impacts"
),"")</f>
        <v>Exclu</v>
      </c>
      <c r="W1663" s="113"/>
      <c r="X1663" s="113"/>
      <c r="Y1663" s="113"/>
      <c r="Z1663" s="113"/>
      <c r="AA1663" s="113"/>
      <c r="AB1663" s="17" t="s">
        <v>5465</v>
      </c>
      <c r="AC1663" s="17" t="str">
        <f>_xlfn.XLOOKUP(B1663,'INCIDENT-04-27-2026'!E:E,'INCIDENT-04-27-2026'!F:F,"")</f>
        <v/>
      </c>
      <c r="AD1663" s="9"/>
      <c r="AE1663" s="7" t="s">
        <v>5465</v>
      </c>
      <c r="AF1663" s="6" t="str">
        <f>_xlfn.XLOOKUP(B1663,'[13]Input_27-04'!$B:$B,'[13]Input_27-04'!$M:$M,"")</f>
        <v/>
      </c>
      <c r="AG1663" s="7"/>
      <c r="AH1663" s="3"/>
      <c r="AI1663" s="18" t="str">
        <f>_xlfn.XLOOKUP(B1663,'[3]Cells Huawei 27042026 10h'!$B:$B,'[3]Cells Huawei 27042026 10h'!$T:$T,"")</f>
        <v/>
      </c>
      <c r="AJ1663" s="18" t="str">
        <f>_xlfn.XLOOKUP(B1663,'[3]Cells Huawei 27042026 15h'!$B:$B,'[3]Cells Huawei 27042026 15h'!$T:$T,"")</f>
        <v/>
      </c>
      <c r="AK1663" s="18" t="str">
        <f>_xlfn.XLOOKUP(B1663,'[4]cells down 27042026 11h28'!$B:$B,'[4]cells down 27042026 11h28'!$R:$R,"")</f>
        <v/>
      </c>
      <c r="AL1663" s="18" t="str">
        <f>_xlfn.XLOOKUP(B1663,'[4]cells down 27042026 18h01'!$B:$B,'[4]cells down 27042026 18h01'!$R:$R,"")</f>
        <v/>
      </c>
      <c r="AM1663" s="18" t="str">
        <f>_xlfn.XLOOKUP(B1663,'[5]cell downs 27042026 11h'!$B:$B,'[5]cell downs 27042026 11h'!$R:$R,"")</f>
        <v/>
      </c>
      <c r="AN1663" s="18" t="str">
        <f>_xlfn.XLOOKUP(B1663,'[5]cell downs 27042026 17h40'!$B:$B,'[5]cell downs 27042026 17h40'!$R:$R,"")</f>
        <v/>
      </c>
      <c r="AO1663" s="18" t="str">
        <f>_xlfn.XLOOKUP(B1663,'[6]ALL SITES DOWN'!$D:$D,'[6]ALL SITES DOWN'!$J:$J,"")</f>
        <v/>
      </c>
      <c r="AP1663" s="18" t="str">
        <f>_xlfn.XLOOKUP(B1663,'[7]ALL SITES DOWN'!$D:$D,'[7]ALL SITES DOWN'!$J:$J,"")</f>
        <v/>
      </c>
      <c r="AQ1663" s="9" t="str">
        <f>_xlfn.XLOOKUP(B1663,[8]sheet1!$AC:$AC,[8]sheet1!$AF:$AF,"")</f>
        <v/>
      </c>
      <c r="AR1663" s="14"/>
      <c r="AS1663" s="14" t="s">
        <v>5465</v>
      </c>
      <c r="AT1663" s="14" t="str">
        <f>_xlfn.XLOOKUP(B1663,'[9]cell downs 18042026 17h'!$B:$B,'[9]cell downs 18042026 17h'!$B:$B,"")</f>
        <v/>
      </c>
      <c r="AU1663" s="14" t="str">
        <f>_xlfn.XLOOKUP(B1663,'[10]Cells Huawei 19042026 15h'!$B:$B,'[10]Cells Huawei 19042026 15h'!$B:$B,"")</f>
        <v/>
      </c>
      <c r="AV1663" s="9" t="str">
        <f>_xlfn.XLOOKUP(B1663,'[11]cells down 19042026 9H40'!$B:$B,'[11]cells down 19042026 9H40'!$B:$B,"")</f>
        <v/>
      </c>
    </row>
    <row r="1664" spans="1:48" hidden="1" x14ac:dyDescent="0.3">
      <c r="A1664" s="1" t="s">
        <v>4117</v>
      </c>
      <c r="B1664" s="8" t="s">
        <v>4118</v>
      </c>
      <c r="C1664" s="3" t="str">
        <f>_xlfn.XLOOKUP(B1664,'[1]daily break down'!$D:$D,'[1]daily break down'!$E:$E,"")</f>
        <v>CENTRE</v>
      </c>
      <c r="D1664" s="1" t="s">
        <v>11</v>
      </c>
      <c r="E1664" s="1" t="s">
        <v>12</v>
      </c>
      <c r="F1664" s="3" t="s">
        <v>37</v>
      </c>
      <c r="G1664" s="1" t="s">
        <v>4084</v>
      </c>
      <c r="H1664" s="29" t="str">
        <f>_xlfn.XLOOKUP(B1664,[2]CALCULATION!$B:$B,[2]CALCULATION!$H:$H,"")</f>
        <v>ZTE</v>
      </c>
      <c r="I1664" s="26">
        <v>0</v>
      </c>
      <c r="J1664" s="26">
        <v>0</v>
      </c>
      <c r="K1664" s="26">
        <v>0</v>
      </c>
      <c r="L1664" s="26">
        <v>0</v>
      </c>
      <c r="M1664" s="26">
        <v>0</v>
      </c>
      <c r="N1664" s="26">
        <v>0</v>
      </c>
      <c r="O1664" s="26">
        <v>0</v>
      </c>
      <c r="P1664" s="114" t="s">
        <v>6364</v>
      </c>
      <c r="Q1664" s="42" t="s">
        <v>5537</v>
      </c>
      <c r="R1664" s="42"/>
      <c r="S1664" s="41" t="str" cm="1">
        <f t="array" ref="S1664">IFERROR(_xlfn.IFS(
U1664="MPR ISSUE","PDH",
U1664="BSS Hardware Issue","BSS",
U1664="Sites strategiques, MLL, Pylone, etc.","ENVTECH",
U1664="AKTIVCO DEFAUT GE &amp; POWER Cabinet","AKTIVCO",
U1664="AKTIVCO Coupure ENEO &amp; Baisse de tension","AKTIVCO GRID ONLY",
U1664="Coupure ENEO &amp; Baisse de tension","IHS GRID ONLY",
U1664="Defaut GE &amp; POWER Cabinet","IHS",
U1664="Sharing","Partners",
U1664="Sites strategiques &amp; DataCenter","SST &amp; DC",
U1664="Exclu","Exclu",
U1664="SAT","SAT",
U1664="SPARE-ISSUE","SPARE-ISSUE",
U1664="Fiber CAmtel","TRANS_FO_CAMTEL",
U1664="Fiber AOF","Fiber AOF",
U1664="Projet OCM (HUAWEI)","TRAVAUX-HUAWEI",
U1664="Projet OCM (NOKIA)","TRAVAUX-NOKIA",
U1664="ACCESS-ISSUE","ACCESS-ISSUE",
U1664="Projet OCM (ZTE, NOKIA, autres projets)","TRAVAUX OCM",
U1664="No root CAuse","No root cause",
U1664="ODU HS","PDH",
U1664="IP &amp; VLAN","PDH",
U1664="Warehouse HUAWEI","SPARE-ISSUE",
U1664="SPARE-HS","SPARE-ISSUE",
U1664="Power Telco","BSS",U1664="no impacts","no impacts"
),"")</f>
        <v>Exclu</v>
      </c>
      <c r="T1664" s="41" t="str" cm="1">
        <f t="array" ref="T1664">IFERROR(_xlfn.IFS(
U1664="MPR ISSUE","TX ISSUE",
U1664="BSS Hardware Issue","RAN ISSUE",
U1664="Sites strategiques, MLL, Pylone, etc.","ENVTECH",
U1664="AKTIVCO DEFAUT GE &amp; POWER Cabinet","POWER ISSUE",
U1664="AKTIVCO Coupure ENEO &amp; Baisse de tension","POWER ISSUE",
U1664="Coupure ENEO &amp; Baisse de tension","POWER ISSUE",
U1664="Defaut GE &amp; POWER Cabinet","POWER ISSUE",
U1664="Sharing","POWER ISSUE",
U1664="Sites strategiques &amp; DataCenter","POWER ISSUE",
U1664="Exclu","Exclu",
U1664="SAT","TX ISSUE",
U1664="SPARE-ISSUE","SPARE-ISSUE",
U1664="Fiber CAmtel","TX ISSUE",
U1664="Fiber AOF","TX ISSUE",
U1664="Projet OCM (HUAWEI)","TRAVAUX-HUAWEI",
U1664="Projet OCM (NOKIA)","TRAVAUX -NOKIA",
U1664="ACCESS-ISSUE","ACCESS-ISSUE",
U1664="Projet OCM (ZTE, NOKIA, autres projets)","TRAVAUX OCM",
U1664="No root CAuse","No root cause",
U1664="ODU HS","TX ISSUE",
U1664="IP &amp; VLAN","TX ISSUE",
U1664="Warehouse HUAWEI","SPARE-ISSUE",
U1664="SPARE-HS","SPARE-ISSUE",
U1664="Power Telco","RAN ISSUE",U1664="no impacts","no impacts"
),"")</f>
        <v>Exclu</v>
      </c>
      <c r="U1664" s="68" t="s">
        <v>5537</v>
      </c>
      <c r="V1664" s="41" t="str" cm="1">
        <f t="array" ref="V1664">IFERROR(_xlfn.IFS(
U1664="MPR ISSUE","ACTIVE",
U1664="BSS Hardware Issue","ACTIVE",
U1664="Sites strategiques, MLL, Pylone, etc.","PASSIVE",
U1664="AKTIVCO DEFAUT GE &amp; POWER Cabinet","PASSIVE",
U1664="AKTIVCO Coupure ENEO &amp; Baisse de tension","PASSIVE",
U1664="Coupure ENEO &amp; Baisse de tension","PASSIVE",
U1664="Defaut GE &amp; POWER Cabinet","PASSIVE",
U1664="Sharing","PASSIVE",
U1664="Sites strategiques &amp; DataCenter","PASSIVE",
U1664="Exclu","Exclu",
U1664="SAT","ACTIVE",
U1664="SPARE-ISSUE","SPARE-ISSUE",
U1664="Fiber CAmtel","ACTIVE",
U1664="Fiber AOF","ACTIVE",
U1664="Projet OCM (HUAWEI)","PLANNED WORKS",
U1664="Projet OCM (NOKIA)","PLANNED WORKS",
U1664="ACCESS-ISSUE","ACCESS-ISSUE",
U1664="Projet OCM (ZTE, NOKIA, autres projets)","PLANNED WORKS",
U1664="No root CAuse","No root cause",
U1664="ODU HS","ACTIVE",
U1664="IP &amp; VLAN","ACTIVE",
U1664="Warehouse HUAWEI","SPARE-ISSUE",
U1664="SPARE-HS","SPARE-ISSUE",
U1664="Power Telco","ACTIVE", U1664="no impacts","no impacts"
),"")</f>
        <v>Exclu</v>
      </c>
      <c r="W1664" s="113"/>
      <c r="X1664" s="113"/>
      <c r="Y1664" s="113"/>
      <c r="Z1664" s="113"/>
      <c r="AA1664" s="113"/>
      <c r="AB1664" s="17" t="s">
        <v>5465</v>
      </c>
      <c r="AC1664" s="17" t="str">
        <f>_xlfn.XLOOKUP(B1664,'INCIDENT-04-27-2026'!E:E,'INCIDENT-04-27-2026'!F:F,"")</f>
        <v/>
      </c>
      <c r="AD1664" s="9"/>
      <c r="AE1664" s="7" t="s">
        <v>5465</v>
      </c>
      <c r="AF1664" s="6" t="str">
        <f>_xlfn.XLOOKUP(B1664,'[13]Input_27-04'!$B:$B,'[13]Input_27-04'!$M:$M,"")</f>
        <v/>
      </c>
      <c r="AG1664" s="7"/>
      <c r="AH1664" s="3"/>
      <c r="AI1664" s="18" t="str">
        <f>_xlfn.XLOOKUP(B1664,'[3]Cells Huawei 27042026 10h'!$B:$B,'[3]Cells Huawei 27042026 10h'!$T:$T,"")</f>
        <v/>
      </c>
      <c r="AJ1664" s="18" t="str">
        <f>_xlfn.XLOOKUP(B1664,'[3]Cells Huawei 27042026 15h'!$B:$B,'[3]Cells Huawei 27042026 15h'!$T:$T,"")</f>
        <v/>
      </c>
      <c r="AK1664" s="18" t="str">
        <f>_xlfn.XLOOKUP(B1664,'[4]cells down 27042026 11h28'!$B:$B,'[4]cells down 27042026 11h28'!$R:$R,"")</f>
        <v/>
      </c>
      <c r="AL1664" s="18" t="str">
        <f>_xlfn.XLOOKUP(B1664,'[4]cells down 27042026 18h01'!$B:$B,'[4]cells down 27042026 18h01'!$R:$R,"")</f>
        <v/>
      </c>
      <c r="AM1664" s="18" t="str">
        <f>_xlfn.XLOOKUP(B1664,'[5]cell downs 27042026 11h'!$B:$B,'[5]cell downs 27042026 11h'!$R:$R,"")</f>
        <v/>
      </c>
      <c r="AN1664" s="18" t="str">
        <f>_xlfn.XLOOKUP(B1664,'[5]cell downs 27042026 17h40'!$B:$B,'[5]cell downs 27042026 17h40'!$R:$R,"")</f>
        <v/>
      </c>
      <c r="AO1664" s="18" t="str">
        <f>_xlfn.XLOOKUP(B1664,'[6]ALL SITES DOWN'!$D:$D,'[6]ALL SITES DOWN'!$J:$J,"")</f>
        <v/>
      </c>
      <c r="AP1664" s="18" t="str">
        <f>_xlfn.XLOOKUP(B1664,'[7]ALL SITES DOWN'!$D:$D,'[7]ALL SITES DOWN'!$J:$J,"")</f>
        <v/>
      </c>
      <c r="AQ1664" s="9" t="str">
        <f>_xlfn.XLOOKUP(B1664,[8]sheet1!$AC:$AC,[8]sheet1!$AF:$AF,"")</f>
        <v/>
      </c>
      <c r="AR1664" s="14"/>
      <c r="AS1664" s="14" t="s">
        <v>5465</v>
      </c>
      <c r="AT1664" s="14" t="str">
        <f>_xlfn.XLOOKUP(B1664,'[9]cell downs 18042026 17h'!$B:$B,'[9]cell downs 18042026 17h'!$B:$B,"")</f>
        <v/>
      </c>
      <c r="AU1664" s="14" t="str">
        <f>_xlfn.XLOOKUP(B1664,'[10]Cells Huawei 19042026 15h'!$B:$B,'[10]Cells Huawei 19042026 15h'!$B:$B,"")</f>
        <v/>
      </c>
      <c r="AV1664" s="9" t="str">
        <f>_xlfn.XLOOKUP(B1664,'[11]cells down 19042026 9H40'!$B:$B,'[11]cells down 19042026 9H40'!$B:$B,"")</f>
        <v/>
      </c>
    </row>
    <row r="1665" spans="1:48" hidden="1" x14ac:dyDescent="0.3">
      <c r="A1665" s="1" t="s">
        <v>2177</v>
      </c>
      <c r="B1665" s="1" t="s">
        <v>2178</v>
      </c>
      <c r="C1665" s="3" t="str">
        <f>_xlfn.XLOOKUP(B1665,'[1]daily break down'!$D:$D,'[1]daily break down'!$E:$E,"")</f>
        <v>Douala</v>
      </c>
      <c r="D1665" s="1" t="s">
        <v>11</v>
      </c>
      <c r="E1665" s="1" t="s">
        <v>12</v>
      </c>
      <c r="F1665" s="3" t="s">
        <v>31</v>
      </c>
      <c r="G1665" s="1" t="s">
        <v>32</v>
      </c>
      <c r="H1665" s="29" t="str">
        <f>_xlfn.XLOOKUP(B1665,[2]CALCULATION!$B:$B,[2]CALCULATION!$H:$H,"")</f>
        <v>ZTE</v>
      </c>
      <c r="I1665" s="26">
        <v>0</v>
      </c>
      <c r="J1665" s="26">
        <v>0</v>
      </c>
      <c r="K1665" s="26">
        <v>0</v>
      </c>
      <c r="L1665" s="26">
        <v>0</v>
      </c>
      <c r="M1665" s="26">
        <v>0</v>
      </c>
      <c r="N1665" s="26">
        <v>0</v>
      </c>
      <c r="O1665" s="26">
        <v>0</v>
      </c>
      <c r="P1665" s="114" t="s">
        <v>6364</v>
      </c>
      <c r="Q1665" s="42" t="s">
        <v>5538</v>
      </c>
      <c r="R1665" s="42"/>
      <c r="S1665" s="41" t="str" cm="1">
        <f t="array" ref="S1665">IFERROR(_xlfn.IFS(
U1665="MPR ISSUE","PDH",
U1665="BSS Hardware Issue","BSS",
U1665="Sites strategiques, MLL, Pylone, etc.","ENVTECH",
U1665="AKTIVCO DEFAUT GE &amp; POWER Cabinet","AKTIVCO",
U1665="AKTIVCO Coupure ENEO &amp; Baisse de tension","AKTIVCO GRID ONLY",
U1665="Coupure ENEO &amp; Baisse de tension","IHS GRID ONLY",
U1665="Defaut GE &amp; POWER Cabinet","IHS",
U1665="Sharing","Partners",
U1665="Sites strategiques &amp; DataCenter","SST &amp; DC",
U1665="Exclu","Exclu",
U1665="SAT","SAT",
U1665="SPARE-ISSUE","SPARE-ISSUE",
U1665="Fiber CAmtel","TRANS_FO_CAMTEL",
U1665="Fiber AOF","Fiber AOF",
U1665="Projet OCM (HUAWEI)","TRAVAUX-HUAWEI",
U1665="Projet OCM (NOKIA)","TRAVAUX-NOKIA",
U1665="ACCESS-ISSUE","ACCESS-ISSUE",
U1665="Projet OCM (ZTE, NOKIA, autres projets)","TRAVAUX OCM",
U1665="No root CAuse","No root cause",
U1665="ODU HS","PDH",
U1665="IP &amp; VLAN","PDH",
U1665="Warehouse HUAWEI","SPARE-ISSUE",
U1665="SPARE-HS","SPARE-ISSUE",
U1665="Power Telco","BSS",U1665="no impacts","no impacts"
),"")</f>
        <v>No root cause</v>
      </c>
      <c r="T1665" s="41" t="str" cm="1">
        <f t="array" ref="T1665">IFERROR(_xlfn.IFS(
U1665="MPR ISSUE","TX ISSUE",
U1665="BSS Hardware Issue","RAN ISSUE",
U1665="Sites strategiques, MLL, Pylone, etc.","ENVTECH",
U1665="AKTIVCO DEFAUT GE &amp; POWER Cabinet","POWER ISSUE",
U1665="AKTIVCO Coupure ENEO &amp; Baisse de tension","POWER ISSUE",
U1665="Coupure ENEO &amp; Baisse de tension","POWER ISSUE",
U1665="Defaut GE &amp; POWER Cabinet","POWER ISSUE",
U1665="Sharing","POWER ISSUE",
U1665="Sites strategiques &amp; DataCenter","POWER ISSUE",
U1665="Exclu","Exclu",
U1665="SAT","TX ISSUE",
U1665="SPARE-ISSUE","SPARE-ISSUE",
U1665="Fiber CAmtel","TX ISSUE",
U1665="Fiber AOF","TX ISSUE",
U1665="Projet OCM (HUAWEI)","TRAVAUX-HUAWEI",
U1665="Projet OCM (NOKIA)","TRAVAUX -NOKIA",
U1665="ACCESS-ISSUE","ACCESS-ISSUE",
U1665="Projet OCM (ZTE, NOKIA, autres projets)","TRAVAUX OCM",
U1665="No root CAuse","No root cause",
U1665="ODU HS","TX ISSUE",
U1665="IP &amp; VLAN","TX ISSUE",
U1665="Warehouse HUAWEI","SPARE-ISSUE",
U1665="SPARE-HS","SPARE-ISSUE",
U1665="Power Telco","RAN ISSUE",U1665="no impacts","no impacts"
),"")</f>
        <v>No root cause</v>
      </c>
      <c r="U1665" s="68" t="s">
        <v>5691</v>
      </c>
      <c r="V1665" s="41" t="str" cm="1">
        <f t="array" ref="V1665">IFERROR(_xlfn.IFS(
U1665="MPR ISSUE","ACTIVE",
U1665="BSS Hardware Issue","ACTIVE",
U1665="Sites strategiques, MLL, Pylone, etc.","PASSIVE",
U1665="AKTIVCO DEFAUT GE &amp; POWER Cabinet","PASSIVE",
U1665="AKTIVCO Coupure ENEO &amp; Baisse de tension","PASSIVE",
U1665="Coupure ENEO &amp; Baisse de tension","PASSIVE",
U1665="Defaut GE &amp; POWER Cabinet","PASSIVE",
U1665="Sharing","PASSIVE",
U1665="Sites strategiques &amp; DataCenter","PASSIVE",
U1665="Exclu","Exclu",
U1665="SAT","ACTIVE",
U1665="SPARE-ISSUE","SPARE-ISSUE",
U1665="Fiber CAmtel","ACTIVE",
U1665="Fiber AOF","ACTIVE",
U1665="Projet OCM (HUAWEI)","PLANNED WORKS",
U1665="Projet OCM (NOKIA)","PLANNED WORKS",
U1665="ACCESS-ISSUE","ACCESS-ISSUE",
U1665="Projet OCM (ZTE, NOKIA, autres projets)","PLANNED WORKS",
U1665="No root CAuse","No root cause",
U1665="ODU HS","ACTIVE",
U1665="IP &amp; VLAN","ACTIVE",
U1665="Warehouse HUAWEI","SPARE-ISSUE",
U1665="SPARE-HS","SPARE-ISSUE",
U1665="Power Telco","ACTIVE", U1665="no impacts","no impacts"
),"")</f>
        <v>No root cause</v>
      </c>
      <c r="W1665" s="113"/>
      <c r="X1665" s="113"/>
      <c r="Y1665" s="113"/>
      <c r="Z1665" s="113"/>
      <c r="AA1665" s="113"/>
      <c r="AB1665" s="17" t="s">
        <v>5465</v>
      </c>
      <c r="AC1665" s="17" t="str">
        <f>_xlfn.XLOOKUP(B1665,'INCIDENT-04-27-2026'!E:E,'INCIDENT-04-27-2026'!F:F,"")</f>
        <v/>
      </c>
      <c r="AD1665" s="9"/>
      <c r="AE1665" s="7" t="s">
        <v>5465</v>
      </c>
      <c r="AF1665" s="6" t="str">
        <f>_xlfn.XLOOKUP(B1665,'[13]Input_27-04'!$B:$B,'[13]Input_27-04'!$M:$M,"")</f>
        <v/>
      </c>
      <c r="AG1665" s="7"/>
      <c r="AH1665" s="3"/>
      <c r="AI1665" s="18" t="str">
        <f>_xlfn.XLOOKUP(B1665,'[3]Cells Huawei 27042026 10h'!$B:$B,'[3]Cells Huawei 27042026 10h'!$T:$T,"")</f>
        <v/>
      </c>
      <c r="AJ1665" s="18" t="str">
        <f>_xlfn.XLOOKUP(B1665,'[3]Cells Huawei 27042026 15h'!$B:$B,'[3]Cells Huawei 27042026 15h'!$T:$T,"")</f>
        <v/>
      </c>
      <c r="AK1665" s="18" t="str">
        <f>_xlfn.XLOOKUP(B1665,'[4]cells down 27042026 11h28'!$B:$B,'[4]cells down 27042026 11h28'!$R:$R,"")</f>
        <v/>
      </c>
      <c r="AL1665" s="18" t="str">
        <f>_xlfn.XLOOKUP(B1665,'[4]cells down 27042026 18h01'!$B:$B,'[4]cells down 27042026 18h01'!$R:$R,"")</f>
        <v/>
      </c>
      <c r="AM1665" s="18" t="str">
        <f>_xlfn.XLOOKUP(B1665,'[5]cell downs 27042026 11h'!$B:$B,'[5]cell downs 27042026 11h'!$R:$R,"")</f>
        <v/>
      </c>
      <c r="AN1665" s="18" t="str">
        <f>_xlfn.XLOOKUP(B1665,'[5]cell downs 27042026 17h40'!$B:$B,'[5]cell downs 27042026 17h40'!$R:$R,"")</f>
        <v/>
      </c>
      <c r="AO1665" s="18" t="str">
        <f>_xlfn.XLOOKUP(B1665,'[6]ALL SITES DOWN'!$D:$D,'[6]ALL SITES DOWN'!$J:$J,"")</f>
        <v/>
      </c>
      <c r="AP1665" s="18" t="str">
        <f>_xlfn.XLOOKUP(B1665,'[7]ALL SITES DOWN'!$D:$D,'[7]ALL SITES DOWN'!$J:$J,"")</f>
        <v/>
      </c>
      <c r="AQ1665" s="9" t="str">
        <f>_xlfn.XLOOKUP(B1665,[8]sheet1!$AC:$AC,[8]sheet1!$AF:$AF,"")</f>
        <v/>
      </c>
      <c r="AR1665" s="14"/>
      <c r="AS1665" s="14" t="s">
        <v>5465</v>
      </c>
      <c r="AT1665" s="14" t="str">
        <f>_xlfn.XLOOKUP(B1665,'[9]cell downs 18042026 17h'!$B:$B,'[9]cell downs 18042026 17h'!$B:$B,"")</f>
        <v/>
      </c>
      <c r="AU1665" s="14" t="str">
        <f>_xlfn.XLOOKUP(B1665,'[10]Cells Huawei 19042026 15h'!$B:$B,'[10]Cells Huawei 19042026 15h'!$B:$B,"")</f>
        <v/>
      </c>
      <c r="AV1665" s="9" t="str">
        <f>_xlfn.XLOOKUP(B1665,'[11]cells down 19042026 9H40'!$B:$B,'[11]cells down 19042026 9H40'!$B:$B,"")</f>
        <v/>
      </c>
    </row>
    <row r="1666" spans="1:48" hidden="1" x14ac:dyDescent="0.3">
      <c r="A1666" s="1" t="s">
        <v>4949</v>
      </c>
      <c r="B1666" s="8" t="s">
        <v>4950</v>
      </c>
      <c r="C1666" s="3" t="str">
        <f>_xlfn.XLOOKUP(B1666,'[1]daily break down'!$D:$D,'[1]daily break down'!$E:$E,"")</f>
        <v>Douala</v>
      </c>
      <c r="D1666" s="1" t="s">
        <v>11</v>
      </c>
      <c r="E1666" s="1" t="s">
        <v>12</v>
      </c>
      <c r="F1666" s="3" t="s">
        <v>31</v>
      </c>
      <c r="G1666" s="1" t="s">
        <v>32</v>
      </c>
      <c r="H1666" s="29" t="str">
        <f>_xlfn.XLOOKUP(B1666,[2]CALCULATION!$B:$B,[2]CALCULATION!$H:$H,"")</f>
        <v>ZTE</v>
      </c>
      <c r="I1666" s="26">
        <v>0</v>
      </c>
      <c r="J1666" s="26">
        <v>0</v>
      </c>
      <c r="K1666" s="26">
        <v>0</v>
      </c>
      <c r="L1666" s="26">
        <v>0</v>
      </c>
      <c r="M1666" s="26">
        <v>0</v>
      </c>
      <c r="N1666" s="26">
        <v>0</v>
      </c>
      <c r="O1666" s="26">
        <v>0</v>
      </c>
      <c r="P1666" s="114" t="s">
        <v>6364</v>
      </c>
      <c r="Q1666" s="42" t="s">
        <v>5538</v>
      </c>
      <c r="R1666" s="42"/>
      <c r="S1666" s="41" t="str" cm="1">
        <f t="array" ref="S1666">IFERROR(_xlfn.IFS(
U1666="MPR ISSUE","PDH",
U1666="BSS Hardware Issue","BSS",
U1666="Sites strategiques, MLL, Pylone, etc.","ENVTECH",
U1666="AKTIVCO DEFAUT GE &amp; POWER Cabinet","AKTIVCO",
U1666="AKTIVCO Coupure ENEO &amp; Baisse de tension","AKTIVCO GRID ONLY",
U1666="Coupure ENEO &amp; Baisse de tension","IHS GRID ONLY",
U1666="Defaut GE &amp; POWER Cabinet","IHS",
U1666="Sharing","Partners",
U1666="Sites strategiques &amp; DataCenter","SST &amp; DC",
U1666="Exclu","Exclu",
U1666="SAT","SAT",
U1666="SPARE-ISSUE","SPARE-ISSUE",
U1666="Fiber CAmtel","TRANS_FO_CAMTEL",
U1666="Fiber AOF","Fiber AOF",
U1666="Projet OCM (HUAWEI)","TRAVAUX-HUAWEI",
U1666="Projet OCM (NOKIA)","TRAVAUX-NOKIA",
U1666="ACCESS-ISSUE","ACCESS-ISSUE",
U1666="Projet OCM (ZTE, NOKIA, autres projets)","TRAVAUX OCM",
U1666="No root CAuse","No root cause",
U1666="ODU HS","PDH",
U1666="IP &amp; VLAN","PDH",
U1666="Warehouse HUAWEI","SPARE-ISSUE",
U1666="SPARE-HS","SPARE-ISSUE",
U1666="Power Telco","BSS",U1666="no impacts","no impacts"
),"")</f>
        <v>No root cause</v>
      </c>
      <c r="T1666" s="41" t="str" cm="1">
        <f t="array" ref="T1666">IFERROR(_xlfn.IFS(
U1666="MPR ISSUE","TX ISSUE",
U1666="BSS Hardware Issue","RAN ISSUE",
U1666="Sites strategiques, MLL, Pylone, etc.","ENVTECH",
U1666="AKTIVCO DEFAUT GE &amp; POWER Cabinet","POWER ISSUE",
U1666="AKTIVCO Coupure ENEO &amp; Baisse de tension","POWER ISSUE",
U1666="Coupure ENEO &amp; Baisse de tension","POWER ISSUE",
U1666="Defaut GE &amp; POWER Cabinet","POWER ISSUE",
U1666="Sharing","POWER ISSUE",
U1666="Sites strategiques &amp; DataCenter","POWER ISSUE",
U1666="Exclu","Exclu",
U1666="SAT","TX ISSUE",
U1666="SPARE-ISSUE","SPARE-ISSUE",
U1666="Fiber CAmtel","TX ISSUE",
U1666="Fiber AOF","TX ISSUE",
U1666="Projet OCM (HUAWEI)","TRAVAUX-HUAWEI",
U1666="Projet OCM (NOKIA)","TRAVAUX -NOKIA",
U1666="ACCESS-ISSUE","ACCESS-ISSUE",
U1666="Projet OCM (ZTE, NOKIA, autres projets)","TRAVAUX OCM",
U1666="No root CAuse","No root cause",
U1666="ODU HS","TX ISSUE",
U1666="IP &amp; VLAN","TX ISSUE",
U1666="Warehouse HUAWEI","SPARE-ISSUE",
U1666="SPARE-HS","SPARE-ISSUE",
U1666="Power Telco","RAN ISSUE",U1666="no impacts","no impacts"
),"")</f>
        <v>No root cause</v>
      </c>
      <c r="U1666" s="68" t="s">
        <v>5691</v>
      </c>
      <c r="V1666" s="41" t="str" cm="1">
        <f t="array" ref="V1666">IFERROR(_xlfn.IFS(
U1666="MPR ISSUE","ACTIVE",
U1666="BSS Hardware Issue","ACTIVE",
U1666="Sites strategiques, MLL, Pylone, etc.","PASSIVE",
U1666="AKTIVCO DEFAUT GE &amp; POWER Cabinet","PASSIVE",
U1666="AKTIVCO Coupure ENEO &amp; Baisse de tension","PASSIVE",
U1666="Coupure ENEO &amp; Baisse de tension","PASSIVE",
U1666="Defaut GE &amp; POWER Cabinet","PASSIVE",
U1666="Sharing","PASSIVE",
U1666="Sites strategiques &amp; DataCenter","PASSIVE",
U1666="Exclu","Exclu",
U1666="SAT","ACTIVE",
U1666="SPARE-ISSUE","SPARE-ISSUE",
U1666="Fiber CAmtel","ACTIVE",
U1666="Fiber AOF","ACTIVE",
U1666="Projet OCM (HUAWEI)","PLANNED WORKS",
U1666="Projet OCM (NOKIA)","PLANNED WORKS",
U1666="ACCESS-ISSUE","ACCESS-ISSUE",
U1666="Projet OCM (ZTE, NOKIA, autres projets)","PLANNED WORKS",
U1666="No root CAuse","No root cause",
U1666="ODU HS","ACTIVE",
U1666="IP &amp; VLAN","ACTIVE",
U1666="Warehouse HUAWEI","SPARE-ISSUE",
U1666="SPARE-HS","SPARE-ISSUE",
U1666="Power Telco","ACTIVE", U1666="no impacts","no impacts"
),"")</f>
        <v>No root cause</v>
      </c>
      <c r="W1666" s="113"/>
      <c r="X1666" s="113"/>
      <c r="Y1666" s="113"/>
      <c r="Z1666" s="113"/>
      <c r="AA1666" s="113"/>
      <c r="AB1666" s="17" t="s">
        <v>5465</v>
      </c>
      <c r="AC1666" s="17" t="str">
        <f>_xlfn.XLOOKUP(B1666,'INCIDENT-04-27-2026'!E:E,'INCIDENT-04-27-2026'!F:F,"")</f>
        <v/>
      </c>
      <c r="AD1666" s="9"/>
      <c r="AE1666" s="7" t="s">
        <v>5465</v>
      </c>
      <c r="AF1666" s="6" t="str">
        <f>_xlfn.XLOOKUP(B1666,'[13]Input_27-04'!$B:$B,'[13]Input_27-04'!$M:$M,"")</f>
        <v/>
      </c>
      <c r="AG1666" s="7"/>
      <c r="AH1666" s="3"/>
      <c r="AI1666" s="18" t="str">
        <f>_xlfn.XLOOKUP(B1666,'[3]Cells Huawei 27042026 10h'!$B:$B,'[3]Cells Huawei 27042026 10h'!$T:$T,"")</f>
        <v/>
      </c>
      <c r="AJ1666" s="18" t="str">
        <f>_xlfn.XLOOKUP(B1666,'[3]Cells Huawei 27042026 15h'!$B:$B,'[3]Cells Huawei 27042026 15h'!$T:$T,"")</f>
        <v/>
      </c>
      <c r="AK1666" s="18" t="str">
        <f>_xlfn.XLOOKUP(B1666,'[4]cells down 27042026 11h28'!$B:$B,'[4]cells down 27042026 11h28'!$R:$R,"")</f>
        <v/>
      </c>
      <c r="AL1666" s="18" t="str">
        <f>_xlfn.XLOOKUP(B1666,'[4]cells down 27042026 18h01'!$B:$B,'[4]cells down 27042026 18h01'!$R:$R,"")</f>
        <v/>
      </c>
      <c r="AM1666" s="18" t="str">
        <f>_xlfn.XLOOKUP(B1666,'[5]cell downs 27042026 11h'!$B:$B,'[5]cell downs 27042026 11h'!$R:$R,"")</f>
        <v/>
      </c>
      <c r="AN1666" s="18" t="str">
        <f>_xlfn.XLOOKUP(B1666,'[5]cell downs 27042026 17h40'!$B:$B,'[5]cell downs 27042026 17h40'!$R:$R,"")</f>
        <v/>
      </c>
      <c r="AO1666" s="18" t="str">
        <f>_xlfn.XLOOKUP(B1666,'[6]ALL SITES DOWN'!$D:$D,'[6]ALL SITES DOWN'!$J:$J,"")</f>
        <v/>
      </c>
      <c r="AP1666" s="18" t="str">
        <f>_xlfn.XLOOKUP(B1666,'[7]ALL SITES DOWN'!$D:$D,'[7]ALL SITES DOWN'!$J:$J,"")</f>
        <v/>
      </c>
      <c r="AQ1666" s="9" t="str">
        <f>_xlfn.XLOOKUP(B1666,[8]sheet1!$AC:$AC,[8]sheet1!$AF:$AF,"")</f>
        <v/>
      </c>
      <c r="AR1666" s="14"/>
      <c r="AS1666" s="14" t="s">
        <v>5465</v>
      </c>
      <c r="AT1666" s="14" t="str">
        <f>_xlfn.XLOOKUP(B1666,'[9]cell downs 18042026 17h'!$B:$B,'[9]cell downs 18042026 17h'!$B:$B,"")</f>
        <v/>
      </c>
      <c r="AU1666" s="14" t="str">
        <f>_xlfn.XLOOKUP(B1666,'[10]Cells Huawei 19042026 15h'!$B:$B,'[10]Cells Huawei 19042026 15h'!$B:$B,"")</f>
        <v/>
      </c>
      <c r="AV1666" s="9" t="str">
        <f>_xlfn.XLOOKUP(B1666,'[11]cells down 19042026 9H40'!$B:$B,'[11]cells down 19042026 9H40'!$B:$B,"")</f>
        <v/>
      </c>
    </row>
    <row r="1667" spans="1:48" hidden="1" x14ac:dyDescent="0.3">
      <c r="A1667" s="1" t="s">
        <v>3300</v>
      </c>
      <c r="B1667" s="8" t="s">
        <v>3301</v>
      </c>
      <c r="C1667" s="3" t="str">
        <f>_xlfn.XLOOKUP(B1667,'[1]daily break down'!$D:$D,'[1]daily break down'!$E:$E,"")</f>
        <v>Douala</v>
      </c>
      <c r="D1667" s="1" t="s">
        <v>11</v>
      </c>
      <c r="E1667" s="1" t="s">
        <v>145</v>
      </c>
      <c r="F1667" s="3" t="s">
        <v>31</v>
      </c>
      <c r="G1667" s="1" t="s">
        <v>32</v>
      </c>
      <c r="H1667" s="29" t="str">
        <f>_xlfn.XLOOKUP(B1667,[2]CALCULATION!$B:$B,[2]CALCULATION!$H:$H,"")</f>
        <v>ZTE</v>
      </c>
      <c r="I1667" s="26">
        <v>0</v>
      </c>
      <c r="J1667" s="26">
        <v>0</v>
      </c>
      <c r="K1667" s="26">
        <v>0</v>
      </c>
      <c r="L1667" s="26">
        <v>0</v>
      </c>
      <c r="M1667" s="26">
        <v>0</v>
      </c>
      <c r="N1667" s="26">
        <v>0</v>
      </c>
      <c r="O1667" s="26">
        <v>0</v>
      </c>
      <c r="P1667" s="114" t="s">
        <v>6364</v>
      </c>
      <c r="Q1667" s="42" t="s">
        <v>5538</v>
      </c>
      <c r="R1667" s="42"/>
      <c r="S1667" s="41" t="str" cm="1">
        <f t="array" ref="S1667">IFERROR(_xlfn.IFS(
U1667="MPR ISSUE","PDH",
U1667="BSS Hardware Issue","BSS",
U1667="Sites strategiques, MLL, Pylone, etc.","ENVTECH",
U1667="AKTIVCO DEFAUT GE &amp; POWER Cabinet","AKTIVCO",
U1667="AKTIVCO Coupure ENEO &amp; Baisse de tension","AKTIVCO GRID ONLY",
U1667="Coupure ENEO &amp; Baisse de tension","IHS GRID ONLY",
U1667="Defaut GE &amp; POWER Cabinet","IHS",
U1667="Sharing","Partners",
U1667="Sites strategiques &amp; DataCenter","SST &amp; DC",
U1667="Exclu","Exclu",
U1667="SAT","SAT",
U1667="SPARE-ISSUE","SPARE-ISSUE",
U1667="Fiber CAmtel","TRANS_FO_CAMTEL",
U1667="Fiber AOF","Fiber AOF",
U1667="Projet OCM (HUAWEI)","TRAVAUX-HUAWEI",
U1667="Projet OCM (NOKIA)","TRAVAUX-NOKIA",
U1667="ACCESS-ISSUE","ACCESS-ISSUE",
U1667="Projet OCM (ZTE, NOKIA, autres projets)","TRAVAUX OCM",
U1667="No root CAuse","No root cause",
U1667="ODU HS","PDH",
U1667="IP &amp; VLAN","PDH",
U1667="Warehouse HUAWEI","SPARE-ISSUE",
U1667="SPARE-HS","SPARE-ISSUE",
U1667="Power Telco","BSS",U1667="no impacts","no impacts"
),"")</f>
        <v>No root cause</v>
      </c>
      <c r="T1667" s="41" t="str" cm="1">
        <f t="array" ref="T1667">IFERROR(_xlfn.IFS(
U1667="MPR ISSUE","TX ISSUE",
U1667="BSS Hardware Issue","RAN ISSUE",
U1667="Sites strategiques, MLL, Pylone, etc.","ENVTECH",
U1667="AKTIVCO DEFAUT GE &amp; POWER Cabinet","POWER ISSUE",
U1667="AKTIVCO Coupure ENEO &amp; Baisse de tension","POWER ISSUE",
U1667="Coupure ENEO &amp; Baisse de tension","POWER ISSUE",
U1667="Defaut GE &amp; POWER Cabinet","POWER ISSUE",
U1667="Sharing","POWER ISSUE",
U1667="Sites strategiques &amp; DataCenter","POWER ISSUE",
U1667="Exclu","Exclu",
U1667="SAT","TX ISSUE",
U1667="SPARE-ISSUE","SPARE-ISSUE",
U1667="Fiber CAmtel","TX ISSUE",
U1667="Fiber AOF","TX ISSUE",
U1667="Projet OCM (HUAWEI)","TRAVAUX-HUAWEI",
U1667="Projet OCM (NOKIA)","TRAVAUX -NOKIA",
U1667="ACCESS-ISSUE","ACCESS-ISSUE",
U1667="Projet OCM (ZTE, NOKIA, autres projets)","TRAVAUX OCM",
U1667="No root CAuse","No root cause",
U1667="ODU HS","TX ISSUE",
U1667="IP &amp; VLAN","TX ISSUE",
U1667="Warehouse HUAWEI","SPARE-ISSUE",
U1667="SPARE-HS","SPARE-ISSUE",
U1667="Power Telco","RAN ISSUE",U1667="no impacts","no impacts"
),"")</f>
        <v>No root cause</v>
      </c>
      <c r="U1667" s="68" t="s">
        <v>5691</v>
      </c>
      <c r="V1667" s="41" t="str" cm="1">
        <f t="array" ref="V1667">IFERROR(_xlfn.IFS(
U1667="MPR ISSUE","ACTIVE",
U1667="BSS Hardware Issue","ACTIVE",
U1667="Sites strategiques, MLL, Pylone, etc.","PASSIVE",
U1667="AKTIVCO DEFAUT GE &amp; POWER Cabinet","PASSIVE",
U1667="AKTIVCO Coupure ENEO &amp; Baisse de tension","PASSIVE",
U1667="Coupure ENEO &amp; Baisse de tension","PASSIVE",
U1667="Defaut GE &amp; POWER Cabinet","PASSIVE",
U1667="Sharing","PASSIVE",
U1667="Sites strategiques &amp; DataCenter","PASSIVE",
U1667="Exclu","Exclu",
U1667="SAT","ACTIVE",
U1667="SPARE-ISSUE","SPARE-ISSUE",
U1667="Fiber CAmtel","ACTIVE",
U1667="Fiber AOF","ACTIVE",
U1667="Projet OCM (HUAWEI)","PLANNED WORKS",
U1667="Projet OCM (NOKIA)","PLANNED WORKS",
U1667="ACCESS-ISSUE","ACCESS-ISSUE",
U1667="Projet OCM (ZTE, NOKIA, autres projets)","PLANNED WORKS",
U1667="No root CAuse","No root cause",
U1667="ODU HS","ACTIVE",
U1667="IP &amp; VLAN","ACTIVE",
U1667="Warehouse HUAWEI","SPARE-ISSUE",
U1667="SPARE-HS","SPARE-ISSUE",
U1667="Power Telco","ACTIVE", U1667="no impacts","no impacts"
),"")</f>
        <v>No root cause</v>
      </c>
      <c r="W1667" s="113"/>
      <c r="X1667" s="113"/>
      <c r="Y1667" s="113"/>
      <c r="Z1667" s="113"/>
      <c r="AA1667" s="113"/>
      <c r="AB1667" s="17" t="s">
        <v>5465</v>
      </c>
      <c r="AC1667" s="17" t="str">
        <f>_xlfn.XLOOKUP(B1667,'INCIDENT-04-27-2026'!E:E,'INCIDENT-04-27-2026'!F:F,"")</f>
        <v/>
      </c>
      <c r="AD1667" s="9"/>
      <c r="AE1667" s="7" t="s">
        <v>5465</v>
      </c>
      <c r="AF1667" s="6" t="str">
        <f>_xlfn.XLOOKUP(B1667,'[13]Input_27-04'!$B:$B,'[13]Input_27-04'!$M:$M,"")</f>
        <v/>
      </c>
      <c r="AG1667" s="7"/>
      <c r="AH1667" s="3"/>
      <c r="AI1667" s="18" t="str">
        <f>_xlfn.XLOOKUP(B1667,'[3]Cells Huawei 27042026 10h'!$B:$B,'[3]Cells Huawei 27042026 10h'!$T:$T,"")</f>
        <v/>
      </c>
      <c r="AJ1667" s="18" t="str">
        <f>_xlfn.XLOOKUP(B1667,'[3]Cells Huawei 27042026 15h'!$B:$B,'[3]Cells Huawei 27042026 15h'!$T:$T,"")</f>
        <v/>
      </c>
      <c r="AK1667" s="18" t="str">
        <f>_xlfn.XLOOKUP(B1667,'[4]cells down 27042026 11h28'!$B:$B,'[4]cells down 27042026 11h28'!$R:$R,"")</f>
        <v/>
      </c>
      <c r="AL1667" s="18" t="str">
        <f>_xlfn.XLOOKUP(B1667,'[4]cells down 27042026 18h01'!$B:$B,'[4]cells down 27042026 18h01'!$R:$R,"")</f>
        <v/>
      </c>
      <c r="AM1667" s="18" t="str">
        <f>_xlfn.XLOOKUP(B1667,'[5]cell downs 27042026 11h'!$B:$B,'[5]cell downs 27042026 11h'!$R:$R,"")</f>
        <v/>
      </c>
      <c r="AN1667" s="18" t="str">
        <f>_xlfn.XLOOKUP(B1667,'[5]cell downs 27042026 17h40'!$B:$B,'[5]cell downs 27042026 17h40'!$R:$R,"")</f>
        <v/>
      </c>
      <c r="AO1667" s="18" t="str">
        <f>_xlfn.XLOOKUP(B1667,'[6]ALL SITES DOWN'!$D:$D,'[6]ALL SITES DOWN'!$J:$J,"")</f>
        <v/>
      </c>
      <c r="AP1667" s="18" t="str">
        <f>_xlfn.XLOOKUP(B1667,'[7]ALL SITES DOWN'!$D:$D,'[7]ALL SITES DOWN'!$J:$J,"")</f>
        <v/>
      </c>
      <c r="AQ1667" s="9" t="str">
        <f>_xlfn.XLOOKUP(B1667,[8]sheet1!$AC:$AC,[8]sheet1!$AF:$AF,"")</f>
        <v/>
      </c>
      <c r="AR1667" s="14"/>
      <c r="AS1667" s="14" t="s">
        <v>5465</v>
      </c>
      <c r="AT1667" s="14" t="str">
        <f>_xlfn.XLOOKUP(B1667,'[9]cell downs 18042026 17h'!$B:$B,'[9]cell downs 18042026 17h'!$B:$B,"")</f>
        <v/>
      </c>
      <c r="AU1667" s="14" t="str">
        <f>_xlfn.XLOOKUP(B1667,'[10]Cells Huawei 19042026 15h'!$B:$B,'[10]Cells Huawei 19042026 15h'!$B:$B,"")</f>
        <v/>
      </c>
      <c r="AV1667" s="9" t="str">
        <f>_xlfn.XLOOKUP(B1667,'[11]cells down 19042026 9H40'!$B:$B,'[11]cells down 19042026 9H40'!$B:$B,"")</f>
        <v/>
      </c>
    </row>
    <row r="1668" spans="1:48" hidden="1" x14ac:dyDescent="0.3">
      <c r="A1668" s="1" t="s">
        <v>780</v>
      </c>
      <c r="B1668" s="8" t="s">
        <v>781</v>
      </c>
      <c r="C1668" s="3" t="str">
        <f>_xlfn.XLOOKUP(B1668,'[1]daily break down'!$D:$D,'[1]daily break down'!$E:$E,"")</f>
        <v>Douala</v>
      </c>
      <c r="D1668" s="1" t="s">
        <v>11</v>
      </c>
      <c r="E1668" s="1" t="s">
        <v>12</v>
      </c>
      <c r="F1668" s="3" t="s">
        <v>31</v>
      </c>
      <c r="G1668" s="1" t="s">
        <v>32</v>
      </c>
      <c r="H1668" s="29" t="str">
        <f>_xlfn.XLOOKUP(B1668,[2]CALCULATION!$B:$B,[2]CALCULATION!$H:$H,"")</f>
        <v>ZTE</v>
      </c>
      <c r="I1668" s="26">
        <v>0</v>
      </c>
      <c r="J1668" s="26">
        <v>0</v>
      </c>
      <c r="K1668" s="26">
        <v>0</v>
      </c>
      <c r="L1668" s="26">
        <v>0</v>
      </c>
      <c r="M1668" s="26">
        <v>0</v>
      </c>
      <c r="N1668" s="26">
        <v>0</v>
      </c>
      <c r="O1668" s="26">
        <v>0</v>
      </c>
      <c r="P1668" s="114" t="s">
        <v>6364</v>
      </c>
      <c r="Q1668" s="42" t="s">
        <v>5538</v>
      </c>
      <c r="R1668" s="42"/>
      <c r="S1668" s="41" t="str" cm="1">
        <f t="array" ref="S1668">IFERROR(_xlfn.IFS(
U1668="MPR ISSUE","PDH",
U1668="BSS Hardware Issue","BSS",
U1668="Sites strategiques, MLL, Pylone, etc.","ENVTECH",
U1668="AKTIVCO DEFAUT GE &amp; POWER Cabinet","AKTIVCO",
U1668="AKTIVCO Coupure ENEO &amp; Baisse de tension","AKTIVCO GRID ONLY",
U1668="Coupure ENEO &amp; Baisse de tension","IHS GRID ONLY",
U1668="Defaut GE &amp; POWER Cabinet","IHS",
U1668="Sharing","Partners",
U1668="Sites strategiques &amp; DataCenter","SST &amp; DC",
U1668="Exclu","Exclu",
U1668="SAT","SAT",
U1668="SPARE-ISSUE","SPARE-ISSUE",
U1668="Fiber CAmtel","TRANS_FO_CAMTEL",
U1668="Fiber AOF","Fiber AOF",
U1668="Projet OCM (HUAWEI)","TRAVAUX-HUAWEI",
U1668="Projet OCM (NOKIA)","TRAVAUX-NOKIA",
U1668="ACCESS-ISSUE","ACCESS-ISSUE",
U1668="Projet OCM (ZTE, NOKIA, autres projets)","TRAVAUX OCM",
U1668="No root CAuse","No root cause",
U1668="ODU HS","PDH",
U1668="IP &amp; VLAN","PDH",
U1668="Warehouse HUAWEI","SPARE-ISSUE",
U1668="SPARE-HS","SPARE-ISSUE",
U1668="Power Telco","BSS",U1668="no impacts","no impacts"
),"")</f>
        <v>No root cause</v>
      </c>
      <c r="T1668" s="41" t="str" cm="1">
        <f t="array" ref="T1668">IFERROR(_xlfn.IFS(
U1668="MPR ISSUE","TX ISSUE",
U1668="BSS Hardware Issue","RAN ISSUE",
U1668="Sites strategiques, MLL, Pylone, etc.","ENVTECH",
U1668="AKTIVCO DEFAUT GE &amp; POWER Cabinet","POWER ISSUE",
U1668="AKTIVCO Coupure ENEO &amp; Baisse de tension","POWER ISSUE",
U1668="Coupure ENEO &amp; Baisse de tension","POWER ISSUE",
U1668="Defaut GE &amp; POWER Cabinet","POWER ISSUE",
U1668="Sharing","POWER ISSUE",
U1668="Sites strategiques &amp; DataCenter","POWER ISSUE",
U1668="Exclu","Exclu",
U1668="SAT","TX ISSUE",
U1668="SPARE-ISSUE","SPARE-ISSUE",
U1668="Fiber CAmtel","TX ISSUE",
U1668="Fiber AOF","TX ISSUE",
U1668="Projet OCM (HUAWEI)","TRAVAUX-HUAWEI",
U1668="Projet OCM (NOKIA)","TRAVAUX -NOKIA",
U1668="ACCESS-ISSUE","ACCESS-ISSUE",
U1668="Projet OCM (ZTE, NOKIA, autres projets)","TRAVAUX OCM",
U1668="No root CAuse","No root cause",
U1668="ODU HS","TX ISSUE",
U1668="IP &amp; VLAN","TX ISSUE",
U1668="Warehouse HUAWEI","SPARE-ISSUE",
U1668="SPARE-HS","SPARE-ISSUE",
U1668="Power Telco","RAN ISSUE",U1668="no impacts","no impacts"
),"")</f>
        <v>No root cause</v>
      </c>
      <c r="U1668" s="68" t="s">
        <v>5691</v>
      </c>
      <c r="V1668" s="41" t="str" cm="1">
        <f t="array" ref="V1668">IFERROR(_xlfn.IFS(
U1668="MPR ISSUE","ACTIVE",
U1668="BSS Hardware Issue","ACTIVE",
U1668="Sites strategiques, MLL, Pylone, etc.","PASSIVE",
U1668="AKTIVCO DEFAUT GE &amp; POWER Cabinet","PASSIVE",
U1668="AKTIVCO Coupure ENEO &amp; Baisse de tension","PASSIVE",
U1668="Coupure ENEO &amp; Baisse de tension","PASSIVE",
U1668="Defaut GE &amp; POWER Cabinet","PASSIVE",
U1668="Sharing","PASSIVE",
U1668="Sites strategiques &amp; DataCenter","PASSIVE",
U1668="Exclu","Exclu",
U1668="SAT","ACTIVE",
U1668="SPARE-ISSUE","SPARE-ISSUE",
U1668="Fiber CAmtel","ACTIVE",
U1668="Fiber AOF","ACTIVE",
U1668="Projet OCM (HUAWEI)","PLANNED WORKS",
U1668="Projet OCM (NOKIA)","PLANNED WORKS",
U1668="ACCESS-ISSUE","ACCESS-ISSUE",
U1668="Projet OCM (ZTE, NOKIA, autres projets)","PLANNED WORKS",
U1668="No root CAuse","No root cause",
U1668="ODU HS","ACTIVE",
U1668="IP &amp; VLAN","ACTIVE",
U1668="Warehouse HUAWEI","SPARE-ISSUE",
U1668="SPARE-HS","SPARE-ISSUE",
U1668="Power Telco","ACTIVE", U1668="no impacts","no impacts"
),"")</f>
        <v>No root cause</v>
      </c>
      <c r="W1668" s="113"/>
      <c r="X1668" s="113"/>
      <c r="Y1668" s="113"/>
      <c r="Z1668" s="113"/>
      <c r="AA1668" s="113"/>
      <c r="AB1668" s="17" t="s">
        <v>5465</v>
      </c>
      <c r="AC1668" s="17" t="str">
        <f>_xlfn.XLOOKUP(B1668,'INCIDENT-04-27-2026'!E:E,'INCIDENT-04-27-2026'!F:F,"")</f>
        <v/>
      </c>
      <c r="AD1668" s="9"/>
      <c r="AE1668" s="7" t="s">
        <v>5465</v>
      </c>
      <c r="AF1668" s="6" t="str">
        <f>_xlfn.XLOOKUP(B1668,'[13]Input_27-04'!$B:$B,'[13]Input_27-04'!$M:$M,"")</f>
        <v/>
      </c>
      <c r="AG1668" s="7"/>
      <c r="AH1668" s="3"/>
      <c r="AI1668" s="18" t="str">
        <f>_xlfn.XLOOKUP(B1668,'[3]Cells Huawei 27042026 10h'!$B:$B,'[3]Cells Huawei 27042026 10h'!$T:$T,"")</f>
        <v/>
      </c>
      <c r="AJ1668" s="18" t="str">
        <f>_xlfn.XLOOKUP(B1668,'[3]Cells Huawei 27042026 15h'!$B:$B,'[3]Cells Huawei 27042026 15h'!$T:$T,"")</f>
        <v/>
      </c>
      <c r="AK1668" s="18" t="str">
        <f>_xlfn.XLOOKUP(B1668,'[4]cells down 27042026 11h28'!$B:$B,'[4]cells down 27042026 11h28'!$R:$R,"")</f>
        <v/>
      </c>
      <c r="AL1668" s="18" t="str">
        <f>_xlfn.XLOOKUP(B1668,'[4]cells down 27042026 18h01'!$B:$B,'[4]cells down 27042026 18h01'!$R:$R,"")</f>
        <v/>
      </c>
      <c r="AM1668" s="18" t="str">
        <f>_xlfn.XLOOKUP(B1668,'[5]cell downs 27042026 11h'!$B:$B,'[5]cell downs 27042026 11h'!$R:$R,"")</f>
        <v/>
      </c>
      <c r="AN1668" s="18" t="str">
        <f>_xlfn.XLOOKUP(B1668,'[5]cell downs 27042026 17h40'!$B:$B,'[5]cell downs 27042026 17h40'!$R:$R,"")</f>
        <v/>
      </c>
      <c r="AO1668" s="18" t="str">
        <f>_xlfn.XLOOKUP(B1668,'[6]ALL SITES DOWN'!$D:$D,'[6]ALL SITES DOWN'!$J:$J,"")</f>
        <v/>
      </c>
      <c r="AP1668" s="18" t="str">
        <f>_xlfn.XLOOKUP(B1668,'[7]ALL SITES DOWN'!$D:$D,'[7]ALL SITES DOWN'!$J:$J,"")</f>
        <v/>
      </c>
      <c r="AQ1668" s="9" t="str">
        <f>_xlfn.XLOOKUP(B1668,[8]sheet1!$AC:$AC,[8]sheet1!$AF:$AF,"")</f>
        <v/>
      </c>
      <c r="AR1668" s="14"/>
      <c r="AS1668" s="14" t="s">
        <v>5465</v>
      </c>
      <c r="AT1668" s="14" t="str">
        <f>_xlfn.XLOOKUP(B1668,'[9]cell downs 18042026 17h'!$B:$B,'[9]cell downs 18042026 17h'!$B:$B,"")</f>
        <v/>
      </c>
      <c r="AU1668" s="14" t="str">
        <f>_xlfn.XLOOKUP(B1668,'[10]Cells Huawei 19042026 15h'!$B:$B,'[10]Cells Huawei 19042026 15h'!$B:$B,"")</f>
        <v/>
      </c>
      <c r="AV1668" s="9" t="str">
        <f>_xlfn.XLOOKUP(B1668,'[11]cells down 19042026 9H40'!$B:$B,'[11]cells down 19042026 9H40'!$B:$B,"")</f>
        <v/>
      </c>
    </row>
    <row r="1669" spans="1:48" hidden="1" x14ac:dyDescent="0.3">
      <c r="A1669" s="1" t="s">
        <v>3966</v>
      </c>
      <c r="B1669" s="8" t="s">
        <v>4128</v>
      </c>
      <c r="C1669" s="3" t="str">
        <f>_xlfn.XLOOKUP(B1669,'[1]daily break down'!$D:$D,'[1]daily break down'!$E:$E,"")</f>
        <v>NORD-OUEST</v>
      </c>
      <c r="D1669" s="1" t="s">
        <v>21</v>
      </c>
      <c r="E1669" s="1" t="s">
        <v>188</v>
      </c>
      <c r="F1669" s="3" t="s">
        <v>51</v>
      </c>
      <c r="G1669" s="1" t="s">
        <v>3966</v>
      </c>
      <c r="H1669" s="27" t="str">
        <f>_xlfn.XLOOKUP(B1669,[2]CALCULATION!$B:$B,[2]CALCULATION!$H:$H,"")</f>
        <v>HUAWEI</v>
      </c>
      <c r="I1669" s="26">
        <v>0</v>
      </c>
      <c r="J1669" s="26">
        <v>0</v>
      </c>
      <c r="K1669" s="26">
        <v>0</v>
      </c>
      <c r="L1669" s="26">
        <v>0</v>
      </c>
      <c r="M1669" s="26">
        <v>0</v>
      </c>
      <c r="N1669" s="26">
        <v>0</v>
      </c>
      <c r="O1669" s="26">
        <v>0</v>
      </c>
      <c r="P1669" s="114" t="s">
        <v>6364</v>
      </c>
      <c r="Q1669" s="42" t="s">
        <v>6353</v>
      </c>
      <c r="R1669" s="42"/>
      <c r="S1669" s="41" t="str" cm="1">
        <f t="array" ref="S1669">IFERROR(_xlfn.IFS(
U1669="MPR ISSUE","PDH",
U1669="BSS Hardware Issue","BSS",
U1669="Sites strategiques, MLL, Pylone, etc.","ENVTECH",
U1669="AKTIVCO DEFAUT GE &amp; POWER Cabinet","AKTIVCO",
U1669="AKTIVCO Coupure ENEO &amp; Baisse de tension","AKTIVCO GRID ONLY",
U1669="Coupure ENEO &amp; Baisse de tension","IHS GRID ONLY",
U1669="Defaut GE &amp; POWER Cabinet","IHS",
U1669="Sharing","Partners",
U1669="Sites strategiques &amp; DataCenter","SST &amp; DC",
U1669="Exclu","Exclu",
U1669="SAT","SAT",
U1669="SPARE-ISSUE","SPARE-ISSUE",
U1669="Fiber CAmtel","TRANS_FO_CAMTEL",
U1669="Fiber AOF","Fiber AOF",
U1669="Projet OCM (HUAWEI)","TRAVAUX-HUAWEI",
U1669="Projet OCM (NOKIA)","TRAVAUX-NOKIA",
U1669="ACCESS-ISSUE","ACCESS-ISSUE",
U1669="Projet OCM (ZTE, NOKIA, autres projets)","TRAVAUX OCM",
U1669="No root CAuse","No root cause",
U1669="ODU HS","PDH",
U1669="IP &amp; VLAN","PDH",
U1669="Warehouse HUAWEI","SPARE-ISSUE",
U1669="SPARE-HS","SPARE-ISSUE",
U1669="Power Telco","BSS",U1669="no impacts","no impacts"
),"")</f>
        <v/>
      </c>
      <c r="T1669" s="41" t="str" cm="1">
        <f t="array" ref="T1669">IFERROR(_xlfn.IFS(
U1669="MPR ISSUE","TX ISSUE",
U1669="BSS Hardware Issue","RAN ISSUE",
U1669="Sites strategiques, MLL, Pylone, etc.","ENVTECH",
U1669="AKTIVCO DEFAUT GE &amp; POWER Cabinet","POWER ISSUE",
U1669="AKTIVCO Coupure ENEO &amp; Baisse de tension","POWER ISSUE",
U1669="Coupure ENEO &amp; Baisse de tension","POWER ISSUE",
U1669="Defaut GE &amp; POWER Cabinet","POWER ISSUE",
U1669="Sharing","POWER ISSUE",
U1669="Sites strategiques &amp; DataCenter","POWER ISSUE",
U1669="Exclu","Exclu",
U1669="SAT","TX ISSUE",
U1669="SPARE-ISSUE","SPARE-ISSUE",
U1669="Fiber CAmtel","TX ISSUE",
U1669="Fiber AOF","TX ISSUE",
U1669="Projet OCM (HUAWEI)","TRAVAUX-HUAWEI",
U1669="Projet OCM (NOKIA)","TRAVAUX -NOKIA",
U1669="ACCESS-ISSUE","ACCESS-ISSUE",
U1669="Projet OCM (ZTE, NOKIA, autres projets)","TRAVAUX OCM",
U1669="No root CAuse","No root cause",
U1669="ODU HS","TX ISSUE",
U1669="IP &amp; VLAN","TX ISSUE",
U1669="Warehouse HUAWEI","SPARE-ISSUE",
U1669="SPARE-HS","SPARE-ISSUE",
U1669="Power Telco","RAN ISSUE",U1669="no impacts","no impacts"
),"")</f>
        <v/>
      </c>
      <c r="U1669" s="68"/>
      <c r="V1669" s="41" t="str" cm="1">
        <f t="array" ref="V1669">IFERROR(_xlfn.IFS(
U1669="MPR ISSUE","ACTIVE",
U1669="BSS Hardware Issue","ACTIVE",
U1669="Sites strategiques, MLL, Pylone, etc.","PASSIVE",
U1669="AKTIVCO DEFAUT GE &amp; POWER Cabinet","PASSIVE",
U1669="AKTIVCO Coupure ENEO &amp; Baisse de tension","PASSIVE",
U1669="Coupure ENEO &amp; Baisse de tension","PASSIVE",
U1669="Defaut GE &amp; POWER Cabinet","PASSIVE",
U1669="Sharing","PASSIVE",
U1669="Sites strategiques &amp; DataCenter","PASSIVE",
U1669="Exclu","Exclu",
U1669="SAT","ACTIVE",
U1669="SPARE-ISSUE","SPARE-ISSUE",
U1669="Fiber CAmtel","ACTIVE",
U1669="Fiber AOF","ACTIVE",
U1669="Projet OCM (HUAWEI)","PLANNED WORKS",
U1669="Projet OCM (NOKIA)","PLANNED WORKS",
U1669="ACCESS-ISSUE","ACCESS-ISSUE",
U1669="Projet OCM (ZTE, NOKIA, autres projets)","PLANNED WORKS",
U1669="No root CAuse","No root cause",
U1669="ODU HS","ACTIVE",
U1669="IP &amp; VLAN","ACTIVE",
U1669="Warehouse HUAWEI","SPARE-ISSUE",
U1669="SPARE-HS","SPARE-ISSUE",
U1669="Power Telco","ACTIVE", U1669="no impacts","no impacts"
),"")</f>
        <v/>
      </c>
      <c r="W1669" s="113"/>
      <c r="X1669" s="113"/>
      <c r="Y1669" s="113"/>
      <c r="Z1669" s="113"/>
      <c r="AA1669" s="113"/>
      <c r="AB1669" s="17" t="s">
        <v>5465</v>
      </c>
      <c r="AC1669" s="17" t="str">
        <f>_xlfn.XLOOKUP(B1669,'INCIDENT-04-27-2026'!E:E,'INCIDENT-04-27-2026'!F:F,"")</f>
        <v/>
      </c>
      <c r="AD1669" s="9"/>
      <c r="AE1669" s="7" t="s">
        <v>5465</v>
      </c>
      <c r="AF1669" s="6" t="str">
        <f>_xlfn.XLOOKUP(B1669,'[13]Input_27-04'!$B:$B,'[13]Input_27-04'!$M:$M,"")</f>
        <v/>
      </c>
      <c r="AG1669" s="7"/>
      <c r="AH1669" s="3"/>
      <c r="AI1669" s="18" t="str">
        <f>_xlfn.XLOOKUP(B1669,'[3]Cells Huawei 27042026 10h'!$B:$B,'[3]Cells Huawei 27042026 10h'!$T:$T,"")</f>
        <v/>
      </c>
      <c r="AJ1669" s="18" t="str">
        <f>_xlfn.XLOOKUP(B1669,'[3]Cells Huawei 27042026 15h'!$B:$B,'[3]Cells Huawei 27042026 15h'!$T:$T,"")</f>
        <v/>
      </c>
      <c r="AK1669" s="18" t="str">
        <f>_xlfn.XLOOKUP(B1669,'[4]cells down 27042026 11h28'!$B:$B,'[4]cells down 27042026 11h28'!$R:$R,"")</f>
        <v/>
      </c>
      <c r="AL1669" s="18" t="str">
        <f>_xlfn.XLOOKUP(B1669,'[4]cells down 27042026 18h01'!$B:$B,'[4]cells down 27042026 18h01'!$R:$R,"")</f>
        <v/>
      </c>
      <c r="AM1669" s="18" t="str">
        <f>_xlfn.XLOOKUP(B1669,'[5]cell downs 27042026 11h'!$B:$B,'[5]cell downs 27042026 11h'!$R:$R,"")</f>
        <v/>
      </c>
      <c r="AN1669" s="18" t="str">
        <f>_xlfn.XLOOKUP(B1669,'[5]cell downs 27042026 17h40'!$B:$B,'[5]cell downs 27042026 17h40'!$R:$R,"")</f>
        <v/>
      </c>
      <c r="AO1669" s="18" t="str">
        <f>_xlfn.XLOOKUP(B1669,'[6]ALL SITES DOWN'!$D:$D,'[6]ALL SITES DOWN'!$J:$J,"")</f>
        <v/>
      </c>
      <c r="AP1669" s="18" t="str">
        <f>_xlfn.XLOOKUP(B1669,'[7]ALL SITES DOWN'!$D:$D,'[7]ALL SITES DOWN'!$J:$J,"")</f>
        <v/>
      </c>
      <c r="AQ1669" s="9" t="str">
        <f>_xlfn.XLOOKUP(B1669,[8]sheet1!$AC:$AC,[8]sheet1!$AF:$AF,"")</f>
        <v/>
      </c>
      <c r="AR1669" s="14"/>
      <c r="AS1669" s="14" t="s">
        <v>5465</v>
      </c>
      <c r="AT1669" s="14" t="str">
        <f>_xlfn.XLOOKUP(B1669,'[9]cell downs 18042026 17h'!$B:$B,'[9]cell downs 18042026 17h'!$B:$B,"")</f>
        <v/>
      </c>
      <c r="AU1669" s="14" t="str">
        <f>_xlfn.XLOOKUP(B1669,'[10]Cells Huawei 19042026 15h'!$B:$B,'[10]Cells Huawei 19042026 15h'!$B:$B,"")</f>
        <v/>
      </c>
      <c r="AV1669" s="9" t="str">
        <f>_xlfn.XLOOKUP(B1669,'[11]cells down 19042026 9H40'!$B:$B,'[11]cells down 19042026 9H40'!$B:$B,"")</f>
        <v/>
      </c>
    </row>
    <row r="1670" spans="1:48" hidden="1" x14ac:dyDescent="0.3">
      <c r="A1670" s="1" t="s">
        <v>3194</v>
      </c>
      <c r="B1670" s="8" t="s">
        <v>3195</v>
      </c>
      <c r="C1670" s="3" t="str">
        <f>_xlfn.XLOOKUP(B1670,'[1]daily break down'!$D:$D,'[1]daily break down'!$E:$E,"")</f>
        <v>Douala</v>
      </c>
      <c r="D1670" s="1" t="s">
        <v>11</v>
      </c>
      <c r="E1670" s="1" t="s">
        <v>12</v>
      </c>
      <c r="F1670" s="3" t="s">
        <v>31</v>
      </c>
      <c r="G1670" s="1" t="s">
        <v>32</v>
      </c>
      <c r="H1670" s="29" t="str">
        <f>_xlfn.XLOOKUP(B1670,[2]CALCULATION!$B:$B,[2]CALCULATION!$H:$H,"")</f>
        <v>ZTE</v>
      </c>
      <c r="I1670" s="26">
        <v>0</v>
      </c>
      <c r="J1670" s="26">
        <v>0</v>
      </c>
      <c r="K1670" s="26">
        <v>0</v>
      </c>
      <c r="L1670" s="26">
        <v>0</v>
      </c>
      <c r="M1670" s="26">
        <v>0</v>
      </c>
      <c r="N1670" s="26">
        <v>0</v>
      </c>
      <c r="O1670" s="26">
        <v>0</v>
      </c>
      <c r="P1670" s="114" t="s">
        <v>6364</v>
      </c>
      <c r="Q1670" s="42" t="s">
        <v>5538</v>
      </c>
      <c r="R1670" s="42"/>
      <c r="S1670" s="41" t="str" cm="1">
        <f t="array" ref="S1670">IFERROR(_xlfn.IFS(
U1670="MPR ISSUE","PDH",
U1670="BSS Hardware Issue","BSS",
U1670="Sites strategiques, MLL, Pylone, etc.","ENVTECH",
U1670="AKTIVCO DEFAUT GE &amp; POWER Cabinet","AKTIVCO",
U1670="AKTIVCO Coupure ENEO &amp; Baisse de tension","AKTIVCO GRID ONLY",
U1670="Coupure ENEO &amp; Baisse de tension","IHS GRID ONLY",
U1670="Defaut GE &amp; POWER Cabinet","IHS",
U1670="Sharing","Partners",
U1670="Sites strategiques &amp; DataCenter","SST &amp; DC",
U1670="Exclu","Exclu",
U1670="SAT","SAT",
U1670="SPARE-ISSUE","SPARE-ISSUE",
U1670="Fiber CAmtel","TRANS_FO_CAMTEL",
U1670="Fiber AOF","Fiber AOF",
U1670="Projet OCM (HUAWEI)","TRAVAUX-HUAWEI",
U1670="Projet OCM (NOKIA)","TRAVAUX-NOKIA",
U1670="ACCESS-ISSUE","ACCESS-ISSUE",
U1670="Projet OCM (ZTE, NOKIA, autres projets)","TRAVAUX OCM",
U1670="No root CAuse","No root cause",
U1670="ODU HS","PDH",
U1670="IP &amp; VLAN","PDH",
U1670="Warehouse HUAWEI","SPARE-ISSUE",
U1670="SPARE-HS","SPARE-ISSUE",
U1670="Power Telco","BSS",U1670="no impacts","no impacts"
),"")</f>
        <v>No root cause</v>
      </c>
      <c r="T1670" s="41" t="str" cm="1">
        <f t="array" ref="T1670">IFERROR(_xlfn.IFS(
U1670="MPR ISSUE","TX ISSUE",
U1670="BSS Hardware Issue","RAN ISSUE",
U1670="Sites strategiques, MLL, Pylone, etc.","ENVTECH",
U1670="AKTIVCO DEFAUT GE &amp; POWER Cabinet","POWER ISSUE",
U1670="AKTIVCO Coupure ENEO &amp; Baisse de tension","POWER ISSUE",
U1670="Coupure ENEO &amp; Baisse de tension","POWER ISSUE",
U1670="Defaut GE &amp; POWER Cabinet","POWER ISSUE",
U1670="Sharing","POWER ISSUE",
U1670="Sites strategiques &amp; DataCenter","POWER ISSUE",
U1670="Exclu","Exclu",
U1670="SAT","TX ISSUE",
U1670="SPARE-ISSUE","SPARE-ISSUE",
U1670="Fiber CAmtel","TX ISSUE",
U1670="Fiber AOF","TX ISSUE",
U1670="Projet OCM (HUAWEI)","TRAVAUX-HUAWEI",
U1670="Projet OCM (NOKIA)","TRAVAUX -NOKIA",
U1670="ACCESS-ISSUE","ACCESS-ISSUE",
U1670="Projet OCM (ZTE, NOKIA, autres projets)","TRAVAUX OCM",
U1670="No root CAuse","No root cause",
U1670="ODU HS","TX ISSUE",
U1670="IP &amp; VLAN","TX ISSUE",
U1670="Warehouse HUAWEI","SPARE-ISSUE",
U1670="SPARE-HS","SPARE-ISSUE",
U1670="Power Telco","RAN ISSUE",U1670="no impacts","no impacts"
),"")</f>
        <v>No root cause</v>
      </c>
      <c r="U1670" s="68" t="s">
        <v>5691</v>
      </c>
      <c r="V1670" s="41" t="str" cm="1">
        <f t="array" ref="V1670">IFERROR(_xlfn.IFS(
U1670="MPR ISSUE","ACTIVE",
U1670="BSS Hardware Issue","ACTIVE",
U1670="Sites strategiques, MLL, Pylone, etc.","PASSIVE",
U1670="AKTIVCO DEFAUT GE &amp; POWER Cabinet","PASSIVE",
U1670="AKTIVCO Coupure ENEO &amp; Baisse de tension","PASSIVE",
U1670="Coupure ENEO &amp; Baisse de tension","PASSIVE",
U1670="Defaut GE &amp; POWER Cabinet","PASSIVE",
U1670="Sharing","PASSIVE",
U1670="Sites strategiques &amp; DataCenter","PASSIVE",
U1670="Exclu","Exclu",
U1670="SAT","ACTIVE",
U1670="SPARE-ISSUE","SPARE-ISSUE",
U1670="Fiber CAmtel","ACTIVE",
U1670="Fiber AOF","ACTIVE",
U1670="Projet OCM (HUAWEI)","PLANNED WORKS",
U1670="Projet OCM (NOKIA)","PLANNED WORKS",
U1670="ACCESS-ISSUE","ACCESS-ISSUE",
U1670="Projet OCM (ZTE, NOKIA, autres projets)","PLANNED WORKS",
U1670="No root CAuse","No root cause",
U1670="ODU HS","ACTIVE",
U1670="IP &amp; VLAN","ACTIVE",
U1670="Warehouse HUAWEI","SPARE-ISSUE",
U1670="SPARE-HS","SPARE-ISSUE",
U1670="Power Telco","ACTIVE", U1670="no impacts","no impacts"
),"")</f>
        <v>No root cause</v>
      </c>
      <c r="W1670" s="113"/>
      <c r="X1670" s="113"/>
      <c r="Y1670" s="113"/>
      <c r="Z1670" s="113"/>
      <c r="AA1670" s="113"/>
      <c r="AB1670" s="17" t="s">
        <v>5465</v>
      </c>
      <c r="AC1670" s="17" t="str">
        <f>_xlfn.XLOOKUP(B1670,'INCIDENT-04-27-2026'!E:E,'INCIDENT-04-27-2026'!F:F,"")</f>
        <v/>
      </c>
      <c r="AD1670" s="9"/>
      <c r="AE1670" s="7" t="s">
        <v>5465</v>
      </c>
      <c r="AF1670" s="6" t="str">
        <f>_xlfn.XLOOKUP(B1670,'[13]Input_27-04'!$B:$B,'[13]Input_27-04'!$M:$M,"")</f>
        <v/>
      </c>
      <c r="AG1670" s="7"/>
      <c r="AH1670" s="3"/>
      <c r="AI1670" s="18" t="str">
        <f>_xlfn.XLOOKUP(B1670,'[3]Cells Huawei 27042026 10h'!$B:$B,'[3]Cells Huawei 27042026 10h'!$T:$T,"")</f>
        <v/>
      </c>
      <c r="AJ1670" s="18" t="str">
        <f>_xlfn.XLOOKUP(B1670,'[3]Cells Huawei 27042026 15h'!$B:$B,'[3]Cells Huawei 27042026 15h'!$T:$T,"")</f>
        <v/>
      </c>
      <c r="AK1670" s="18" t="str">
        <f>_xlfn.XLOOKUP(B1670,'[4]cells down 27042026 11h28'!$B:$B,'[4]cells down 27042026 11h28'!$R:$R,"")</f>
        <v/>
      </c>
      <c r="AL1670" s="18" t="str">
        <f>_xlfn.XLOOKUP(B1670,'[4]cells down 27042026 18h01'!$B:$B,'[4]cells down 27042026 18h01'!$R:$R,"")</f>
        <v/>
      </c>
      <c r="AM1670" s="18" t="str">
        <f>_xlfn.XLOOKUP(B1670,'[5]cell downs 27042026 11h'!$B:$B,'[5]cell downs 27042026 11h'!$R:$R,"")</f>
        <v/>
      </c>
      <c r="AN1670" s="18" t="str">
        <f>_xlfn.XLOOKUP(B1670,'[5]cell downs 27042026 17h40'!$B:$B,'[5]cell downs 27042026 17h40'!$R:$R,"")</f>
        <v/>
      </c>
      <c r="AO1670" s="18" t="str">
        <f>_xlfn.XLOOKUP(B1670,'[6]ALL SITES DOWN'!$D:$D,'[6]ALL SITES DOWN'!$J:$J,"")</f>
        <v/>
      </c>
      <c r="AP1670" s="18" t="str">
        <f>_xlfn.XLOOKUP(B1670,'[7]ALL SITES DOWN'!$D:$D,'[7]ALL SITES DOWN'!$J:$J,"")</f>
        <v/>
      </c>
      <c r="AQ1670" s="9" t="str">
        <f>_xlfn.XLOOKUP(B1670,[8]sheet1!$AC:$AC,[8]sheet1!$AF:$AF,"")</f>
        <v/>
      </c>
      <c r="AR1670" s="14"/>
      <c r="AS1670" s="14" t="s">
        <v>5465</v>
      </c>
      <c r="AT1670" s="14" t="str">
        <f>_xlfn.XLOOKUP(B1670,'[9]cell downs 18042026 17h'!$B:$B,'[9]cell downs 18042026 17h'!$B:$B,"")</f>
        <v/>
      </c>
      <c r="AU1670" s="14" t="str">
        <f>_xlfn.XLOOKUP(B1670,'[10]Cells Huawei 19042026 15h'!$B:$B,'[10]Cells Huawei 19042026 15h'!$B:$B,"")</f>
        <v/>
      </c>
      <c r="AV1670" s="9" t="str">
        <f>_xlfn.XLOOKUP(B1670,'[11]cells down 19042026 9H40'!$B:$B,'[11]cells down 19042026 9H40'!$B:$B,"")</f>
        <v/>
      </c>
    </row>
    <row r="1671" spans="1:48" hidden="1" x14ac:dyDescent="0.3">
      <c r="A1671" s="1" t="s">
        <v>4168</v>
      </c>
      <c r="B1671" s="8" t="s">
        <v>4169</v>
      </c>
      <c r="C1671" s="3" t="str">
        <f>_xlfn.XLOOKUP(B1671,'[1]daily break down'!$D:$D,'[1]daily break down'!$E:$E,"")</f>
        <v>Douala</v>
      </c>
      <c r="D1671" s="1" t="s">
        <v>21</v>
      </c>
      <c r="E1671" s="1" t="s">
        <v>125</v>
      </c>
      <c r="F1671" s="3" t="s">
        <v>31</v>
      </c>
      <c r="G1671" s="1" t="s">
        <v>32</v>
      </c>
      <c r="H1671" s="29" t="str">
        <f>_xlfn.XLOOKUP(B1671,[2]CALCULATION!$B:$B,[2]CALCULATION!$H:$H,"")</f>
        <v>ZTE</v>
      </c>
      <c r="I1671" s="26">
        <v>0</v>
      </c>
      <c r="J1671" s="26">
        <v>0</v>
      </c>
      <c r="K1671" s="26">
        <v>0</v>
      </c>
      <c r="L1671" s="26">
        <v>0</v>
      </c>
      <c r="M1671" s="26">
        <v>0</v>
      </c>
      <c r="N1671" s="26">
        <v>0</v>
      </c>
      <c r="O1671" s="26">
        <v>0</v>
      </c>
      <c r="P1671" s="114" t="s">
        <v>6364</v>
      </c>
      <c r="Q1671" s="42" t="s">
        <v>5538</v>
      </c>
      <c r="R1671" s="42"/>
      <c r="S1671" s="41" t="str" cm="1">
        <f t="array" ref="S1671">IFERROR(_xlfn.IFS(
U1671="MPR ISSUE","PDH",
U1671="BSS Hardware Issue","BSS",
U1671="Sites strategiques, MLL, Pylone, etc.","ENVTECH",
U1671="AKTIVCO DEFAUT GE &amp; POWER Cabinet","AKTIVCO",
U1671="AKTIVCO Coupure ENEO &amp; Baisse de tension","AKTIVCO GRID ONLY",
U1671="Coupure ENEO &amp; Baisse de tension","IHS GRID ONLY",
U1671="Defaut GE &amp; POWER Cabinet","IHS",
U1671="Sharing","Partners",
U1671="Sites strategiques &amp; DataCenter","SST &amp; DC",
U1671="Exclu","Exclu",
U1671="SAT","SAT",
U1671="SPARE-ISSUE","SPARE-ISSUE",
U1671="Fiber CAmtel","TRANS_FO_CAMTEL",
U1671="Fiber AOF","Fiber AOF",
U1671="Projet OCM (HUAWEI)","TRAVAUX-HUAWEI",
U1671="Projet OCM (NOKIA)","TRAVAUX-NOKIA",
U1671="ACCESS-ISSUE","ACCESS-ISSUE",
U1671="Projet OCM (ZTE, NOKIA, autres projets)","TRAVAUX OCM",
U1671="No root CAuse","No root cause",
U1671="ODU HS","PDH",
U1671="IP &amp; VLAN","PDH",
U1671="Warehouse HUAWEI","SPARE-ISSUE",
U1671="SPARE-HS","SPARE-ISSUE",
U1671="Power Telco","BSS",U1671="no impacts","no impacts"
),"")</f>
        <v>No root cause</v>
      </c>
      <c r="T1671" s="41" t="str" cm="1">
        <f t="array" ref="T1671">IFERROR(_xlfn.IFS(
U1671="MPR ISSUE","TX ISSUE",
U1671="BSS Hardware Issue","RAN ISSUE",
U1671="Sites strategiques, MLL, Pylone, etc.","ENVTECH",
U1671="AKTIVCO DEFAUT GE &amp; POWER Cabinet","POWER ISSUE",
U1671="AKTIVCO Coupure ENEO &amp; Baisse de tension","POWER ISSUE",
U1671="Coupure ENEO &amp; Baisse de tension","POWER ISSUE",
U1671="Defaut GE &amp; POWER Cabinet","POWER ISSUE",
U1671="Sharing","POWER ISSUE",
U1671="Sites strategiques &amp; DataCenter","POWER ISSUE",
U1671="Exclu","Exclu",
U1671="SAT","TX ISSUE",
U1671="SPARE-ISSUE","SPARE-ISSUE",
U1671="Fiber CAmtel","TX ISSUE",
U1671="Fiber AOF","TX ISSUE",
U1671="Projet OCM (HUAWEI)","TRAVAUX-HUAWEI",
U1671="Projet OCM (NOKIA)","TRAVAUX -NOKIA",
U1671="ACCESS-ISSUE","ACCESS-ISSUE",
U1671="Projet OCM (ZTE, NOKIA, autres projets)","TRAVAUX OCM",
U1671="No root CAuse","No root cause",
U1671="ODU HS","TX ISSUE",
U1671="IP &amp; VLAN","TX ISSUE",
U1671="Warehouse HUAWEI","SPARE-ISSUE",
U1671="SPARE-HS","SPARE-ISSUE",
U1671="Power Telco","RAN ISSUE",U1671="no impacts","no impacts"
),"")</f>
        <v>No root cause</v>
      </c>
      <c r="U1671" s="68" t="s">
        <v>5691</v>
      </c>
      <c r="V1671" s="41" t="str" cm="1">
        <f t="array" ref="V1671">IFERROR(_xlfn.IFS(
U1671="MPR ISSUE","ACTIVE",
U1671="BSS Hardware Issue","ACTIVE",
U1671="Sites strategiques, MLL, Pylone, etc.","PASSIVE",
U1671="AKTIVCO DEFAUT GE &amp; POWER Cabinet","PASSIVE",
U1671="AKTIVCO Coupure ENEO &amp; Baisse de tension","PASSIVE",
U1671="Coupure ENEO &amp; Baisse de tension","PASSIVE",
U1671="Defaut GE &amp; POWER Cabinet","PASSIVE",
U1671="Sharing","PASSIVE",
U1671="Sites strategiques &amp; DataCenter","PASSIVE",
U1671="Exclu","Exclu",
U1671="SAT","ACTIVE",
U1671="SPARE-ISSUE","SPARE-ISSUE",
U1671="Fiber CAmtel","ACTIVE",
U1671="Fiber AOF","ACTIVE",
U1671="Projet OCM (HUAWEI)","PLANNED WORKS",
U1671="Projet OCM (NOKIA)","PLANNED WORKS",
U1671="ACCESS-ISSUE","ACCESS-ISSUE",
U1671="Projet OCM (ZTE, NOKIA, autres projets)","PLANNED WORKS",
U1671="No root CAuse","No root cause",
U1671="ODU HS","ACTIVE",
U1671="IP &amp; VLAN","ACTIVE",
U1671="Warehouse HUAWEI","SPARE-ISSUE",
U1671="SPARE-HS","SPARE-ISSUE",
U1671="Power Telco","ACTIVE", U1671="no impacts","no impacts"
),"")</f>
        <v>No root cause</v>
      </c>
      <c r="W1671" s="113"/>
      <c r="X1671" s="113"/>
      <c r="Y1671" s="113"/>
      <c r="Z1671" s="113"/>
      <c r="AA1671" s="113"/>
      <c r="AB1671" s="17" t="s">
        <v>5465</v>
      </c>
      <c r="AC1671" s="17" t="str">
        <f>_xlfn.XLOOKUP(B1671,'INCIDENT-04-27-2026'!E:E,'INCIDENT-04-27-2026'!F:F,"")</f>
        <v/>
      </c>
      <c r="AD1671" s="9"/>
      <c r="AE1671" s="7" t="s">
        <v>5465</v>
      </c>
      <c r="AF1671" s="6" t="str">
        <f>_xlfn.XLOOKUP(B1671,'[13]Input_27-04'!$B:$B,'[13]Input_27-04'!$M:$M,"")</f>
        <v/>
      </c>
      <c r="AG1671" s="7"/>
      <c r="AH1671" s="3"/>
      <c r="AI1671" s="18" t="str">
        <f>_xlfn.XLOOKUP(B1671,'[3]Cells Huawei 27042026 10h'!$B:$B,'[3]Cells Huawei 27042026 10h'!$T:$T,"")</f>
        <v/>
      </c>
      <c r="AJ1671" s="18" t="str">
        <f>_xlfn.XLOOKUP(B1671,'[3]Cells Huawei 27042026 15h'!$B:$B,'[3]Cells Huawei 27042026 15h'!$T:$T,"")</f>
        <v/>
      </c>
      <c r="AK1671" s="18" t="str">
        <f>_xlfn.XLOOKUP(B1671,'[4]cells down 27042026 11h28'!$B:$B,'[4]cells down 27042026 11h28'!$R:$R,"")</f>
        <v/>
      </c>
      <c r="AL1671" s="18" t="str">
        <f>_xlfn.XLOOKUP(B1671,'[4]cells down 27042026 18h01'!$B:$B,'[4]cells down 27042026 18h01'!$R:$R,"")</f>
        <v/>
      </c>
      <c r="AM1671" s="18" t="str">
        <f>_xlfn.XLOOKUP(B1671,'[5]cell downs 27042026 11h'!$B:$B,'[5]cell downs 27042026 11h'!$R:$R,"")</f>
        <v/>
      </c>
      <c r="AN1671" s="18" t="str">
        <f>_xlfn.XLOOKUP(B1671,'[5]cell downs 27042026 17h40'!$B:$B,'[5]cell downs 27042026 17h40'!$R:$R,"")</f>
        <v/>
      </c>
      <c r="AO1671" s="18" t="str">
        <f>_xlfn.XLOOKUP(B1671,'[6]ALL SITES DOWN'!$D:$D,'[6]ALL SITES DOWN'!$J:$J,"")</f>
        <v/>
      </c>
      <c r="AP1671" s="18" t="str">
        <f>_xlfn.XLOOKUP(B1671,'[7]ALL SITES DOWN'!$D:$D,'[7]ALL SITES DOWN'!$J:$J,"")</f>
        <v/>
      </c>
      <c r="AQ1671" s="9" t="str">
        <f>_xlfn.XLOOKUP(B1671,[8]sheet1!$AC:$AC,[8]sheet1!$AF:$AF,"")</f>
        <v/>
      </c>
      <c r="AR1671" s="14"/>
      <c r="AS1671" s="14" t="s">
        <v>5465</v>
      </c>
      <c r="AT1671" s="14" t="str">
        <f>_xlfn.XLOOKUP(B1671,'[9]cell downs 18042026 17h'!$B:$B,'[9]cell downs 18042026 17h'!$B:$B,"")</f>
        <v/>
      </c>
      <c r="AU1671" s="14" t="str">
        <f>_xlfn.XLOOKUP(B1671,'[10]Cells Huawei 19042026 15h'!$B:$B,'[10]Cells Huawei 19042026 15h'!$B:$B,"")</f>
        <v/>
      </c>
      <c r="AV1671" s="9" t="str">
        <f>_xlfn.XLOOKUP(B1671,'[11]cells down 19042026 9H40'!$B:$B,'[11]cells down 19042026 9H40'!$B:$B,"")</f>
        <v/>
      </c>
    </row>
    <row r="1672" spans="1:48" hidden="1" x14ac:dyDescent="0.3">
      <c r="A1672" s="1" t="s">
        <v>645</v>
      </c>
      <c r="B1672" s="8" t="s">
        <v>646</v>
      </c>
      <c r="C1672" s="3" t="str">
        <f>_xlfn.XLOOKUP(B1672,'[1]daily break down'!$D:$D,'[1]daily break down'!$E:$E,"")</f>
        <v>Douala</v>
      </c>
      <c r="D1672" s="1" t="s">
        <v>11</v>
      </c>
      <c r="E1672" s="1" t="s">
        <v>12</v>
      </c>
      <c r="F1672" s="3" t="s">
        <v>31</v>
      </c>
      <c r="G1672" s="1" t="s">
        <v>32</v>
      </c>
      <c r="H1672" s="29" t="str">
        <f>_xlfn.XLOOKUP(B1672,[2]CALCULATION!$B:$B,[2]CALCULATION!$H:$H,"")</f>
        <v>ZTE</v>
      </c>
      <c r="I1672" s="26">
        <v>0</v>
      </c>
      <c r="J1672" s="26">
        <v>0</v>
      </c>
      <c r="K1672" s="26">
        <v>0</v>
      </c>
      <c r="L1672" s="26">
        <v>0</v>
      </c>
      <c r="M1672" s="26">
        <v>0</v>
      </c>
      <c r="N1672" s="26">
        <v>0</v>
      </c>
      <c r="O1672" s="26">
        <v>0</v>
      </c>
      <c r="P1672" s="114" t="s">
        <v>6364</v>
      </c>
      <c r="Q1672" s="42" t="s">
        <v>5538</v>
      </c>
      <c r="R1672" s="42"/>
      <c r="S1672" s="41" t="str" cm="1">
        <f t="array" ref="S1672">IFERROR(_xlfn.IFS(
U1672="MPR ISSUE","PDH",
U1672="BSS Hardware Issue","BSS",
U1672="Sites strategiques, MLL, Pylone, etc.","ENVTECH",
U1672="AKTIVCO DEFAUT GE &amp; POWER Cabinet","AKTIVCO",
U1672="AKTIVCO Coupure ENEO &amp; Baisse de tension","AKTIVCO GRID ONLY",
U1672="Coupure ENEO &amp; Baisse de tension","IHS GRID ONLY",
U1672="Defaut GE &amp; POWER Cabinet","IHS",
U1672="Sharing","Partners",
U1672="Sites strategiques &amp; DataCenter","SST &amp; DC",
U1672="Exclu","Exclu",
U1672="SAT","SAT",
U1672="SPARE-ISSUE","SPARE-ISSUE",
U1672="Fiber CAmtel","TRANS_FO_CAMTEL",
U1672="Fiber AOF","Fiber AOF",
U1672="Projet OCM (HUAWEI)","TRAVAUX-HUAWEI",
U1672="Projet OCM (NOKIA)","TRAVAUX-NOKIA",
U1672="ACCESS-ISSUE","ACCESS-ISSUE",
U1672="Projet OCM (ZTE, NOKIA, autres projets)","TRAVAUX OCM",
U1672="No root CAuse","No root cause",
U1672="ODU HS","PDH",
U1672="IP &amp; VLAN","PDH",
U1672="Warehouse HUAWEI","SPARE-ISSUE",
U1672="SPARE-HS","SPARE-ISSUE",
U1672="Power Telco","BSS",U1672="no impacts","no impacts"
),"")</f>
        <v>No root cause</v>
      </c>
      <c r="T1672" s="41" t="str" cm="1">
        <f t="array" ref="T1672">IFERROR(_xlfn.IFS(
U1672="MPR ISSUE","TX ISSUE",
U1672="BSS Hardware Issue","RAN ISSUE",
U1672="Sites strategiques, MLL, Pylone, etc.","ENVTECH",
U1672="AKTIVCO DEFAUT GE &amp; POWER Cabinet","POWER ISSUE",
U1672="AKTIVCO Coupure ENEO &amp; Baisse de tension","POWER ISSUE",
U1672="Coupure ENEO &amp; Baisse de tension","POWER ISSUE",
U1672="Defaut GE &amp; POWER Cabinet","POWER ISSUE",
U1672="Sharing","POWER ISSUE",
U1672="Sites strategiques &amp; DataCenter","POWER ISSUE",
U1672="Exclu","Exclu",
U1672="SAT","TX ISSUE",
U1672="SPARE-ISSUE","SPARE-ISSUE",
U1672="Fiber CAmtel","TX ISSUE",
U1672="Fiber AOF","TX ISSUE",
U1672="Projet OCM (HUAWEI)","TRAVAUX-HUAWEI",
U1672="Projet OCM (NOKIA)","TRAVAUX -NOKIA",
U1672="ACCESS-ISSUE","ACCESS-ISSUE",
U1672="Projet OCM (ZTE, NOKIA, autres projets)","TRAVAUX OCM",
U1672="No root CAuse","No root cause",
U1672="ODU HS","TX ISSUE",
U1672="IP &amp; VLAN","TX ISSUE",
U1672="Warehouse HUAWEI","SPARE-ISSUE",
U1672="SPARE-HS","SPARE-ISSUE",
U1672="Power Telco","RAN ISSUE",U1672="no impacts","no impacts"
),"")</f>
        <v>No root cause</v>
      </c>
      <c r="U1672" s="68" t="s">
        <v>5691</v>
      </c>
      <c r="V1672" s="41" t="str" cm="1">
        <f t="array" ref="V1672">IFERROR(_xlfn.IFS(
U1672="MPR ISSUE","ACTIVE",
U1672="BSS Hardware Issue","ACTIVE",
U1672="Sites strategiques, MLL, Pylone, etc.","PASSIVE",
U1672="AKTIVCO DEFAUT GE &amp; POWER Cabinet","PASSIVE",
U1672="AKTIVCO Coupure ENEO &amp; Baisse de tension","PASSIVE",
U1672="Coupure ENEO &amp; Baisse de tension","PASSIVE",
U1672="Defaut GE &amp; POWER Cabinet","PASSIVE",
U1672="Sharing","PASSIVE",
U1672="Sites strategiques &amp; DataCenter","PASSIVE",
U1672="Exclu","Exclu",
U1672="SAT","ACTIVE",
U1672="SPARE-ISSUE","SPARE-ISSUE",
U1672="Fiber CAmtel","ACTIVE",
U1672="Fiber AOF","ACTIVE",
U1672="Projet OCM (HUAWEI)","PLANNED WORKS",
U1672="Projet OCM (NOKIA)","PLANNED WORKS",
U1672="ACCESS-ISSUE","ACCESS-ISSUE",
U1672="Projet OCM (ZTE, NOKIA, autres projets)","PLANNED WORKS",
U1672="No root CAuse","No root cause",
U1672="ODU HS","ACTIVE",
U1672="IP &amp; VLAN","ACTIVE",
U1672="Warehouse HUAWEI","SPARE-ISSUE",
U1672="SPARE-HS","SPARE-ISSUE",
U1672="Power Telco","ACTIVE", U1672="no impacts","no impacts"
),"")</f>
        <v>No root cause</v>
      </c>
      <c r="W1672" s="113"/>
      <c r="X1672" s="113"/>
      <c r="Y1672" s="113"/>
      <c r="Z1672" s="113"/>
      <c r="AA1672" s="113"/>
      <c r="AB1672" s="17" t="s">
        <v>5465</v>
      </c>
      <c r="AC1672" s="17" t="str">
        <f>_xlfn.XLOOKUP(B1672,'INCIDENT-04-27-2026'!E:E,'INCIDENT-04-27-2026'!F:F,"")</f>
        <v/>
      </c>
      <c r="AD1672" s="9"/>
      <c r="AE1672" s="7" t="s">
        <v>5465</v>
      </c>
      <c r="AF1672" s="6" t="str">
        <f>_xlfn.XLOOKUP(B1672,'[13]Input_27-04'!$B:$B,'[13]Input_27-04'!$M:$M,"")</f>
        <v/>
      </c>
      <c r="AG1672" s="7"/>
      <c r="AH1672" s="3"/>
      <c r="AI1672" s="18" t="str">
        <f>_xlfn.XLOOKUP(B1672,'[3]Cells Huawei 27042026 10h'!$B:$B,'[3]Cells Huawei 27042026 10h'!$T:$T,"")</f>
        <v/>
      </c>
      <c r="AJ1672" s="18" t="str">
        <f>_xlfn.XLOOKUP(B1672,'[3]Cells Huawei 27042026 15h'!$B:$B,'[3]Cells Huawei 27042026 15h'!$T:$T,"")</f>
        <v/>
      </c>
      <c r="AK1672" s="18" t="str">
        <f>_xlfn.XLOOKUP(B1672,'[4]cells down 27042026 11h28'!$B:$B,'[4]cells down 27042026 11h28'!$R:$R,"")</f>
        <v/>
      </c>
      <c r="AL1672" s="18" t="str">
        <f>_xlfn.XLOOKUP(B1672,'[4]cells down 27042026 18h01'!$B:$B,'[4]cells down 27042026 18h01'!$R:$R,"")</f>
        <v/>
      </c>
      <c r="AM1672" s="18" t="str">
        <f>_xlfn.XLOOKUP(B1672,'[5]cell downs 27042026 11h'!$B:$B,'[5]cell downs 27042026 11h'!$R:$R,"")</f>
        <v/>
      </c>
      <c r="AN1672" s="18" t="str">
        <f>_xlfn.XLOOKUP(B1672,'[5]cell downs 27042026 17h40'!$B:$B,'[5]cell downs 27042026 17h40'!$R:$R,"")</f>
        <v/>
      </c>
      <c r="AO1672" s="18" t="str">
        <f>_xlfn.XLOOKUP(B1672,'[6]ALL SITES DOWN'!$D:$D,'[6]ALL SITES DOWN'!$J:$J,"")</f>
        <v/>
      </c>
      <c r="AP1672" s="18" t="str">
        <f>_xlfn.XLOOKUP(B1672,'[7]ALL SITES DOWN'!$D:$D,'[7]ALL SITES DOWN'!$J:$J,"")</f>
        <v/>
      </c>
      <c r="AQ1672" s="9" t="str">
        <f>_xlfn.XLOOKUP(B1672,[8]sheet1!$AC:$AC,[8]sheet1!$AF:$AF,"")</f>
        <v/>
      </c>
      <c r="AR1672" s="14"/>
      <c r="AS1672" s="14" t="s">
        <v>5465</v>
      </c>
      <c r="AT1672" s="14" t="str">
        <f>_xlfn.XLOOKUP(B1672,'[9]cell downs 18042026 17h'!$B:$B,'[9]cell downs 18042026 17h'!$B:$B,"")</f>
        <v/>
      </c>
      <c r="AU1672" s="14" t="str">
        <f>_xlfn.XLOOKUP(B1672,'[10]Cells Huawei 19042026 15h'!$B:$B,'[10]Cells Huawei 19042026 15h'!$B:$B,"")</f>
        <v/>
      </c>
      <c r="AV1672" s="9" t="str">
        <f>_xlfn.XLOOKUP(B1672,'[11]cells down 19042026 9H40'!$B:$B,'[11]cells down 19042026 9H40'!$B:$B,"")</f>
        <v/>
      </c>
    </row>
    <row r="1673" spans="1:48" hidden="1" x14ac:dyDescent="0.3">
      <c r="A1673" s="1" t="s">
        <v>795</v>
      </c>
      <c r="B1673" s="8" t="s">
        <v>796</v>
      </c>
      <c r="C1673" s="3" t="str">
        <f>_xlfn.XLOOKUP(B1673,'[1]daily break down'!$D:$D,'[1]daily break down'!$E:$E,"")</f>
        <v>Douala</v>
      </c>
      <c r="D1673" s="1" t="s">
        <v>11</v>
      </c>
      <c r="E1673" s="1" t="s">
        <v>12</v>
      </c>
      <c r="F1673" s="3" t="s">
        <v>31</v>
      </c>
      <c r="G1673" s="1" t="s">
        <v>32</v>
      </c>
      <c r="H1673" s="29" t="str">
        <f>_xlfn.XLOOKUP(B1673,[2]CALCULATION!$B:$B,[2]CALCULATION!$H:$H,"")</f>
        <v>ZTE</v>
      </c>
      <c r="I1673" s="26">
        <v>0</v>
      </c>
      <c r="J1673" s="26">
        <v>0</v>
      </c>
      <c r="K1673" s="26">
        <v>0</v>
      </c>
      <c r="L1673" s="26">
        <v>0</v>
      </c>
      <c r="M1673" s="26">
        <v>0</v>
      </c>
      <c r="N1673" s="26">
        <v>0</v>
      </c>
      <c r="O1673" s="26">
        <v>0</v>
      </c>
      <c r="P1673" s="114" t="s">
        <v>6364</v>
      </c>
      <c r="Q1673" s="42" t="s">
        <v>5538</v>
      </c>
      <c r="R1673" s="42"/>
      <c r="S1673" s="41" t="str" cm="1">
        <f t="array" ref="S1673">IFERROR(_xlfn.IFS(
U1673="MPR ISSUE","PDH",
U1673="BSS Hardware Issue","BSS",
U1673="Sites strategiques, MLL, Pylone, etc.","ENVTECH",
U1673="AKTIVCO DEFAUT GE &amp; POWER Cabinet","AKTIVCO",
U1673="AKTIVCO Coupure ENEO &amp; Baisse de tension","AKTIVCO GRID ONLY",
U1673="Coupure ENEO &amp; Baisse de tension","IHS GRID ONLY",
U1673="Defaut GE &amp; POWER Cabinet","IHS",
U1673="Sharing","Partners",
U1673="Sites strategiques &amp; DataCenter","SST &amp; DC",
U1673="Exclu","Exclu",
U1673="SAT","SAT",
U1673="SPARE-ISSUE","SPARE-ISSUE",
U1673="Fiber CAmtel","TRANS_FO_CAMTEL",
U1673="Fiber AOF","Fiber AOF",
U1673="Projet OCM (HUAWEI)","TRAVAUX-HUAWEI",
U1673="Projet OCM (NOKIA)","TRAVAUX-NOKIA",
U1673="ACCESS-ISSUE","ACCESS-ISSUE",
U1673="Projet OCM (ZTE, NOKIA, autres projets)","TRAVAUX OCM",
U1673="No root CAuse","No root cause",
U1673="ODU HS","PDH",
U1673="IP &amp; VLAN","PDH",
U1673="Warehouse HUAWEI","SPARE-ISSUE",
U1673="SPARE-HS","SPARE-ISSUE",
U1673="Power Telco","BSS",U1673="no impacts","no impacts"
),"")</f>
        <v>No root cause</v>
      </c>
      <c r="T1673" s="41" t="str" cm="1">
        <f t="array" ref="T1673">IFERROR(_xlfn.IFS(
U1673="MPR ISSUE","TX ISSUE",
U1673="BSS Hardware Issue","RAN ISSUE",
U1673="Sites strategiques, MLL, Pylone, etc.","ENVTECH",
U1673="AKTIVCO DEFAUT GE &amp; POWER Cabinet","POWER ISSUE",
U1673="AKTIVCO Coupure ENEO &amp; Baisse de tension","POWER ISSUE",
U1673="Coupure ENEO &amp; Baisse de tension","POWER ISSUE",
U1673="Defaut GE &amp; POWER Cabinet","POWER ISSUE",
U1673="Sharing","POWER ISSUE",
U1673="Sites strategiques &amp; DataCenter","POWER ISSUE",
U1673="Exclu","Exclu",
U1673="SAT","TX ISSUE",
U1673="SPARE-ISSUE","SPARE-ISSUE",
U1673="Fiber CAmtel","TX ISSUE",
U1673="Fiber AOF","TX ISSUE",
U1673="Projet OCM (HUAWEI)","TRAVAUX-HUAWEI",
U1673="Projet OCM (NOKIA)","TRAVAUX -NOKIA",
U1673="ACCESS-ISSUE","ACCESS-ISSUE",
U1673="Projet OCM (ZTE, NOKIA, autres projets)","TRAVAUX OCM",
U1673="No root CAuse","No root cause",
U1673="ODU HS","TX ISSUE",
U1673="IP &amp; VLAN","TX ISSUE",
U1673="Warehouse HUAWEI","SPARE-ISSUE",
U1673="SPARE-HS","SPARE-ISSUE",
U1673="Power Telco","RAN ISSUE",U1673="no impacts","no impacts"
),"")</f>
        <v>No root cause</v>
      </c>
      <c r="U1673" s="68" t="s">
        <v>5691</v>
      </c>
      <c r="V1673" s="41" t="str" cm="1">
        <f t="array" ref="V1673">IFERROR(_xlfn.IFS(
U1673="MPR ISSUE","ACTIVE",
U1673="BSS Hardware Issue","ACTIVE",
U1673="Sites strategiques, MLL, Pylone, etc.","PASSIVE",
U1673="AKTIVCO DEFAUT GE &amp; POWER Cabinet","PASSIVE",
U1673="AKTIVCO Coupure ENEO &amp; Baisse de tension","PASSIVE",
U1673="Coupure ENEO &amp; Baisse de tension","PASSIVE",
U1673="Defaut GE &amp; POWER Cabinet","PASSIVE",
U1673="Sharing","PASSIVE",
U1673="Sites strategiques &amp; DataCenter","PASSIVE",
U1673="Exclu","Exclu",
U1673="SAT","ACTIVE",
U1673="SPARE-ISSUE","SPARE-ISSUE",
U1673="Fiber CAmtel","ACTIVE",
U1673="Fiber AOF","ACTIVE",
U1673="Projet OCM (HUAWEI)","PLANNED WORKS",
U1673="Projet OCM (NOKIA)","PLANNED WORKS",
U1673="ACCESS-ISSUE","ACCESS-ISSUE",
U1673="Projet OCM (ZTE, NOKIA, autres projets)","PLANNED WORKS",
U1673="No root CAuse","No root cause",
U1673="ODU HS","ACTIVE",
U1673="IP &amp; VLAN","ACTIVE",
U1673="Warehouse HUAWEI","SPARE-ISSUE",
U1673="SPARE-HS","SPARE-ISSUE",
U1673="Power Telco","ACTIVE", U1673="no impacts","no impacts"
),"")</f>
        <v>No root cause</v>
      </c>
      <c r="W1673" s="113"/>
      <c r="X1673" s="113"/>
      <c r="Y1673" s="113"/>
      <c r="Z1673" s="113"/>
      <c r="AA1673" s="113"/>
      <c r="AB1673" s="17" t="s">
        <v>5465</v>
      </c>
      <c r="AC1673" s="17" t="str">
        <f>_xlfn.XLOOKUP(B1673,'INCIDENT-04-27-2026'!E:E,'INCIDENT-04-27-2026'!F:F,"")</f>
        <v/>
      </c>
      <c r="AD1673" s="9"/>
      <c r="AE1673" s="7" t="s">
        <v>5465</v>
      </c>
      <c r="AF1673" s="6" t="str">
        <f>_xlfn.XLOOKUP(B1673,'[13]Input_27-04'!$B:$B,'[13]Input_27-04'!$M:$M,"")</f>
        <v/>
      </c>
      <c r="AG1673" s="7"/>
      <c r="AH1673" s="3"/>
      <c r="AI1673" s="18" t="str">
        <f>_xlfn.XLOOKUP(B1673,'[3]Cells Huawei 27042026 10h'!$B:$B,'[3]Cells Huawei 27042026 10h'!$T:$T,"")</f>
        <v/>
      </c>
      <c r="AJ1673" s="18" t="str">
        <f>_xlfn.XLOOKUP(B1673,'[3]Cells Huawei 27042026 15h'!$B:$B,'[3]Cells Huawei 27042026 15h'!$T:$T,"")</f>
        <v/>
      </c>
      <c r="AK1673" s="18" t="str">
        <f>_xlfn.XLOOKUP(B1673,'[4]cells down 27042026 11h28'!$B:$B,'[4]cells down 27042026 11h28'!$R:$R,"")</f>
        <v/>
      </c>
      <c r="AL1673" s="18" t="str">
        <f>_xlfn.XLOOKUP(B1673,'[4]cells down 27042026 18h01'!$B:$B,'[4]cells down 27042026 18h01'!$R:$R,"")</f>
        <v/>
      </c>
      <c r="AM1673" s="18" t="str">
        <f>_xlfn.XLOOKUP(B1673,'[5]cell downs 27042026 11h'!$B:$B,'[5]cell downs 27042026 11h'!$R:$R,"")</f>
        <v/>
      </c>
      <c r="AN1673" s="18" t="str">
        <f>_xlfn.XLOOKUP(B1673,'[5]cell downs 27042026 17h40'!$B:$B,'[5]cell downs 27042026 17h40'!$R:$R,"")</f>
        <v/>
      </c>
      <c r="AO1673" s="18" t="str">
        <f>_xlfn.XLOOKUP(B1673,'[6]ALL SITES DOWN'!$D:$D,'[6]ALL SITES DOWN'!$J:$J,"")</f>
        <v/>
      </c>
      <c r="AP1673" s="18" t="str">
        <f>_xlfn.XLOOKUP(B1673,'[7]ALL SITES DOWN'!$D:$D,'[7]ALL SITES DOWN'!$J:$J,"")</f>
        <v/>
      </c>
      <c r="AQ1673" s="9" t="str">
        <f>_xlfn.XLOOKUP(B1673,[8]sheet1!$AC:$AC,[8]sheet1!$AF:$AF,"")</f>
        <v/>
      </c>
      <c r="AR1673" s="14"/>
      <c r="AS1673" s="14" t="s">
        <v>5465</v>
      </c>
      <c r="AT1673" s="14" t="str">
        <f>_xlfn.XLOOKUP(B1673,'[9]cell downs 18042026 17h'!$B:$B,'[9]cell downs 18042026 17h'!$B:$B,"")</f>
        <v/>
      </c>
      <c r="AU1673" s="14" t="str">
        <f>_xlfn.XLOOKUP(B1673,'[10]Cells Huawei 19042026 15h'!$B:$B,'[10]Cells Huawei 19042026 15h'!$B:$B,"")</f>
        <v/>
      </c>
      <c r="AV1673" s="9" t="str">
        <f>_xlfn.XLOOKUP(B1673,'[11]cells down 19042026 9H40'!$B:$B,'[11]cells down 19042026 9H40'!$B:$B,"")</f>
        <v/>
      </c>
    </row>
    <row r="1674" spans="1:48" hidden="1" x14ac:dyDescent="0.3">
      <c r="A1674" s="1" t="s">
        <v>1958</v>
      </c>
      <c r="B1674" s="8" t="s">
        <v>1959</v>
      </c>
      <c r="C1674" s="3" t="str">
        <f>_xlfn.XLOOKUP(B1674,'[1]daily break down'!$D:$D,'[1]daily break down'!$E:$E,"")</f>
        <v>Douala</v>
      </c>
      <c r="D1674" s="1" t="s">
        <v>21</v>
      </c>
      <c r="E1674" s="1" t="s">
        <v>30</v>
      </c>
      <c r="F1674" s="3" t="s">
        <v>31</v>
      </c>
      <c r="G1674" s="1" t="s">
        <v>32</v>
      </c>
      <c r="H1674" s="29" t="str">
        <f>_xlfn.XLOOKUP(B1674,[2]CALCULATION!$B:$B,[2]CALCULATION!$H:$H,"")</f>
        <v>ZTE</v>
      </c>
      <c r="I1674" s="26">
        <v>0</v>
      </c>
      <c r="J1674" s="26">
        <v>0</v>
      </c>
      <c r="K1674" s="26">
        <v>0</v>
      </c>
      <c r="L1674" s="26">
        <v>0</v>
      </c>
      <c r="M1674" s="26">
        <v>0</v>
      </c>
      <c r="N1674" s="26">
        <v>0</v>
      </c>
      <c r="O1674" s="26">
        <v>0</v>
      </c>
      <c r="P1674" s="114" t="s">
        <v>6364</v>
      </c>
      <c r="Q1674" s="42" t="s">
        <v>5538</v>
      </c>
      <c r="R1674" s="42"/>
      <c r="S1674" s="41" t="str" cm="1">
        <f t="array" ref="S1674">IFERROR(_xlfn.IFS(
U1674="MPR ISSUE","PDH",
U1674="BSS Hardware Issue","BSS",
U1674="Sites strategiques, MLL, Pylone, etc.","ENVTECH",
U1674="AKTIVCO DEFAUT GE &amp; POWER Cabinet","AKTIVCO",
U1674="AKTIVCO Coupure ENEO &amp; Baisse de tension","AKTIVCO GRID ONLY",
U1674="Coupure ENEO &amp; Baisse de tension","IHS GRID ONLY",
U1674="Defaut GE &amp; POWER Cabinet","IHS",
U1674="Sharing","Partners",
U1674="Sites strategiques &amp; DataCenter","SST &amp; DC",
U1674="Exclu","Exclu",
U1674="SAT","SAT",
U1674="SPARE-ISSUE","SPARE-ISSUE",
U1674="Fiber CAmtel","TRANS_FO_CAMTEL",
U1674="Fiber AOF","Fiber AOF",
U1674="Projet OCM (HUAWEI)","TRAVAUX-HUAWEI",
U1674="Projet OCM (NOKIA)","TRAVAUX-NOKIA",
U1674="ACCESS-ISSUE","ACCESS-ISSUE",
U1674="Projet OCM (ZTE, NOKIA, autres projets)","TRAVAUX OCM",
U1674="No root CAuse","No root cause",
U1674="ODU HS","PDH",
U1674="IP &amp; VLAN","PDH",
U1674="Warehouse HUAWEI","SPARE-ISSUE",
U1674="SPARE-HS","SPARE-ISSUE",
U1674="Power Telco","BSS",U1674="no impacts","no impacts"
),"")</f>
        <v>No root cause</v>
      </c>
      <c r="T1674" s="41" t="str" cm="1">
        <f t="array" ref="T1674">IFERROR(_xlfn.IFS(
U1674="MPR ISSUE","TX ISSUE",
U1674="BSS Hardware Issue","RAN ISSUE",
U1674="Sites strategiques, MLL, Pylone, etc.","ENVTECH",
U1674="AKTIVCO DEFAUT GE &amp; POWER Cabinet","POWER ISSUE",
U1674="AKTIVCO Coupure ENEO &amp; Baisse de tension","POWER ISSUE",
U1674="Coupure ENEO &amp; Baisse de tension","POWER ISSUE",
U1674="Defaut GE &amp; POWER Cabinet","POWER ISSUE",
U1674="Sharing","POWER ISSUE",
U1674="Sites strategiques &amp; DataCenter","POWER ISSUE",
U1674="Exclu","Exclu",
U1674="SAT","TX ISSUE",
U1674="SPARE-ISSUE","SPARE-ISSUE",
U1674="Fiber CAmtel","TX ISSUE",
U1674="Fiber AOF","TX ISSUE",
U1674="Projet OCM (HUAWEI)","TRAVAUX-HUAWEI",
U1674="Projet OCM (NOKIA)","TRAVAUX -NOKIA",
U1674="ACCESS-ISSUE","ACCESS-ISSUE",
U1674="Projet OCM (ZTE, NOKIA, autres projets)","TRAVAUX OCM",
U1674="No root CAuse","No root cause",
U1674="ODU HS","TX ISSUE",
U1674="IP &amp; VLAN","TX ISSUE",
U1674="Warehouse HUAWEI","SPARE-ISSUE",
U1674="SPARE-HS","SPARE-ISSUE",
U1674="Power Telco","RAN ISSUE",U1674="no impacts","no impacts"
),"")</f>
        <v>No root cause</v>
      </c>
      <c r="U1674" s="68" t="s">
        <v>5691</v>
      </c>
      <c r="V1674" s="41" t="str" cm="1">
        <f t="array" ref="V1674">IFERROR(_xlfn.IFS(
U1674="MPR ISSUE","ACTIVE",
U1674="BSS Hardware Issue","ACTIVE",
U1674="Sites strategiques, MLL, Pylone, etc.","PASSIVE",
U1674="AKTIVCO DEFAUT GE &amp; POWER Cabinet","PASSIVE",
U1674="AKTIVCO Coupure ENEO &amp; Baisse de tension","PASSIVE",
U1674="Coupure ENEO &amp; Baisse de tension","PASSIVE",
U1674="Defaut GE &amp; POWER Cabinet","PASSIVE",
U1674="Sharing","PASSIVE",
U1674="Sites strategiques &amp; DataCenter","PASSIVE",
U1674="Exclu","Exclu",
U1674="SAT","ACTIVE",
U1674="SPARE-ISSUE","SPARE-ISSUE",
U1674="Fiber CAmtel","ACTIVE",
U1674="Fiber AOF","ACTIVE",
U1674="Projet OCM (HUAWEI)","PLANNED WORKS",
U1674="Projet OCM (NOKIA)","PLANNED WORKS",
U1674="ACCESS-ISSUE","ACCESS-ISSUE",
U1674="Projet OCM (ZTE, NOKIA, autres projets)","PLANNED WORKS",
U1674="No root CAuse","No root cause",
U1674="ODU HS","ACTIVE",
U1674="IP &amp; VLAN","ACTIVE",
U1674="Warehouse HUAWEI","SPARE-ISSUE",
U1674="SPARE-HS","SPARE-ISSUE",
U1674="Power Telco","ACTIVE", U1674="no impacts","no impacts"
),"")</f>
        <v>No root cause</v>
      </c>
      <c r="W1674" s="113"/>
      <c r="X1674" s="113"/>
      <c r="Y1674" s="113"/>
      <c r="Z1674" s="113"/>
      <c r="AA1674" s="113"/>
      <c r="AB1674" s="17" t="s">
        <v>5465</v>
      </c>
      <c r="AC1674" s="17" t="str">
        <f>_xlfn.XLOOKUP(B1674,'INCIDENT-04-27-2026'!E:E,'INCIDENT-04-27-2026'!F:F,"")</f>
        <v/>
      </c>
      <c r="AD1674" s="9"/>
      <c r="AE1674" s="7" t="s">
        <v>5465</v>
      </c>
      <c r="AF1674" s="6" t="str">
        <f>_xlfn.XLOOKUP(B1674,'[13]Input_27-04'!$B:$B,'[13]Input_27-04'!$M:$M,"")</f>
        <v/>
      </c>
      <c r="AG1674" s="7"/>
      <c r="AH1674" s="3"/>
      <c r="AI1674" s="18" t="str">
        <f>_xlfn.XLOOKUP(B1674,'[3]Cells Huawei 27042026 10h'!$B:$B,'[3]Cells Huawei 27042026 10h'!$T:$T,"")</f>
        <v/>
      </c>
      <c r="AJ1674" s="18" t="str">
        <f>_xlfn.XLOOKUP(B1674,'[3]Cells Huawei 27042026 15h'!$B:$B,'[3]Cells Huawei 27042026 15h'!$T:$T,"")</f>
        <v/>
      </c>
      <c r="AK1674" s="18" t="str">
        <f>_xlfn.XLOOKUP(B1674,'[4]cells down 27042026 11h28'!$B:$B,'[4]cells down 27042026 11h28'!$R:$R,"")</f>
        <v/>
      </c>
      <c r="AL1674" s="18" t="str">
        <f>_xlfn.XLOOKUP(B1674,'[4]cells down 27042026 18h01'!$B:$B,'[4]cells down 27042026 18h01'!$R:$R,"")</f>
        <v/>
      </c>
      <c r="AM1674" s="18" t="str">
        <f>_xlfn.XLOOKUP(B1674,'[5]cell downs 27042026 11h'!$B:$B,'[5]cell downs 27042026 11h'!$R:$R,"")</f>
        <v/>
      </c>
      <c r="AN1674" s="18" t="str">
        <f>_xlfn.XLOOKUP(B1674,'[5]cell downs 27042026 17h40'!$B:$B,'[5]cell downs 27042026 17h40'!$R:$R,"")</f>
        <v/>
      </c>
      <c r="AO1674" s="18" t="str">
        <f>_xlfn.XLOOKUP(B1674,'[6]ALL SITES DOWN'!$D:$D,'[6]ALL SITES DOWN'!$J:$J,"")</f>
        <v/>
      </c>
      <c r="AP1674" s="18" t="str">
        <f>_xlfn.XLOOKUP(B1674,'[7]ALL SITES DOWN'!$D:$D,'[7]ALL SITES DOWN'!$J:$J,"")</f>
        <v/>
      </c>
      <c r="AQ1674" s="9" t="str">
        <f>_xlfn.XLOOKUP(B1674,[8]sheet1!$AC:$AC,[8]sheet1!$AF:$AF,"")</f>
        <v/>
      </c>
      <c r="AR1674" s="14"/>
      <c r="AS1674" s="14" t="s">
        <v>5465</v>
      </c>
      <c r="AT1674" s="14" t="str">
        <f>_xlfn.XLOOKUP(B1674,'[9]cell downs 18042026 17h'!$B:$B,'[9]cell downs 18042026 17h'!$B:$B,"")</f>
        <v/>
      </c>
      <c r="AU1674" s="14" t="str">
        <f>_xlfn.XLOOKUP(B1674,'[10]Cells Huawei 19042026 15h'!$B:$B,'[10]Cells Huawei 19042026 15h'!$B:$B,"")</f>
        <v/>
      </c>
      <c r="AV1674" s="9" t="str">
        <f>_xlfn.XLOOKUP(B1674,'[11]cells down 19042026 9H40'!$B:$B,'[11]cells down 19042026 9H40'!$B:$B,"")</f>
        <v/>
      </c>
    </row>
    <row r="1675" spans="1:48" hidden="1" x14ac:dyDescent="0.3">
      <c r="A1675" s="1" t="s">
        <v>4572</v>
      </c>
      <c r="B1675" s="8" t="s">
        <v>4573</v>
      </c>
      <c r="C1675" s="3" t="str">
        <f>_xlfn.XLOOKUP(B1675,'[1]daily break down'!$D:$D,'[1]daily break down'!$E:$E,"")</f>
        <v>Douala</v>
      </c>
      <c r="D1675" s="1" t="s">
        <v>11</v>
      </c>
      <c r="E1675" s="1" t="s">
        <v>12</v>
      </c>
      <c r="F1675" s="3" t="s">
        <v>31</v>
      </c>
      <c r="G1675" s="1" t="s">
        <v>32</v>
      </c>
      <c r="H1675" s="29" t="str">
        <f>_xlfn.XLOOKUP(B1675,[2]CALCULATION!$B:$B,[2]CALCULATION!$H:$H,"")</f>
        <v>ZTE</v>
      </c>
      <c r="I1675" s="26">
        <v>0</v>
      </c>
      <c r="J1675" s="26">
        <v>0</v>
      </c>
      <c r="K1675" s="26">
        <v>0</v>
      </c>
      <c r="L1675" s="26">
        <v>0</v>
      </c>
      <c r="M1675" s="26">
        <v>0</v>
      </c>
      <c r="N1675" s="26">
        <v>0</v>
      </c>
      <c r="O1675" s="26">
        <v>0</v>
      </c>
      <c r="P1675" s="114" t="s">
        <v>6364</v>
      </c>
      <c r="Q1675" s="42" t="s">
        <v>5538</v>
      </c>
      <c r="R1675" s="42"/>
      <c r="S1675" s="41" t="str" cm="1">
        <f t="array" ref="S1675">IFERROR(_xlfn.IFS(
U1675="MPR ISSUE","PDH",
U1675="BSS Hardware Issue","BSS",
U1675="Sites strategiques, MLL, Pylone, etc.","ENVTECH",
U1675="AKTIVCO DEFAUT GE &amp; POWER Cabinet","AKTIVCO",
U1675="AKTIVCO Coupure ENEO &amp; Baisse de tension","AKTIVCO GRID ONLY",
U1675="Coupure ENEO &amp; Baisse de tension","IHS GRID ONLY",
U1675="Defaut GE &amp; POWER Cabinet","IHS",
U1675="Sharing","Partners",
U1675="Sites strategiques &amp; DataCenter","SST &amp; DC",
U1675="Exclu","Exclu",
U1675="SAT","SAT",
U1675="SPARE-ISSUE","SPARE-ISSUE",
U1675="Fiber CAmtel","TRANS_FO_CAMTEL",
U1675="Fiber AOF","Fiber AOF",
U1675="Projet OCM (HUAWEI)","TRAVAUX-HUAWEI",
U1675="Projet OCM (NOKIA)","TRAVAUX-NOKIA",
U1675="ACCESS-ISSUE","ACCESS-ISSUE",
U1675="Projet OCM (ZTE, NOKIA, autres projets)","TRAVAUX OCM",
U1675="No root CAuse","No root cause",
U1675="ODU HS","PDH",
U1675="IP &amp; VLAN","PDH",
U1675="Warehouse HUAWEI","SPARE-ISSUE",
U1675="SPARE-HS","SPARE-ISSUE",
U1675="Power Telco","BSS",U1675="no impacts","no impacts"
),"")</f>
        <v>No root cause</v>
      </c>
      <c r="T1675" s="41" t="str" cm="1">
        <f t="array" ref="T1675">IFERROR(_xlfn.IFS(
U1675="MPR ISSUE","TX ISSUE",
U1675="BSS Hardware Issue","RAN ISSUE",
U1675="Sites strategiques, MLL, Pylone, etc.","ENVTECH",
U1675="AKTIVCO DEFAUT GE &amp; POWER Cabinet","POWER ISSUE",
U1675="AKTIVCO Coupure ENEO &amp; Baisse de tension","POWER ISSUE",
U1675="Coupure ENEO &amp; Baisse de tension","POWER ISSUE",
U1675="Defaut GE &amp; POWER Cabinet","POWER ISSUE",
U1675="Sharing","POWER ISSUE",
U1675="Sites strategiques &amp; DataCenter","POWER ISSUE",
U1675="Exclu","Exclu",
U1675="SAT","TX ISSUE",
U1675="SPARE-ISSUE","SPARE-ISSUE",
U1675="Fiber CAmtel","TX ISSUE",
U1675="Fiber AOF","TX ISSUE",
U1675="Projet OCM (HUAWEI)","TRAVAUX-HUAWEI",
U1675="Projet OCM (NOKIA)","TRAVAUX -NOKIA",
U1675="ACCESS-ISSUE","ACCESS-ISSUE",
U1675="Projet OCM (ZTE, NOKIA, autres projets)","TRAVAUX OCM",
U1675="No root CAuse","No root cause",
U1675="ODU HS","TX ISSUE",
U1675="IP &amp; VLAN","TX ISSUE",
U1675="Warehouse HUAWEI","SPARE-ISSUE",
U1675="SPARE-HS","SPARE-ISSUE",
U1675="Power Telco","RAN ISSUE",U1675="no impacts","no impacts"
),"")</f>
        <v>No root cause</v>
      </c>
      <c r="U1675" s="68" t="s">
        <v>5691</v>
      </c>
      <c r="V1675" s="41" t="str" cm="1">
        <f t="array" ref="V1675">IFERROR(_xlfn.IFS(
U1675="MPR ISSUE","ACTIVE",
U1675="BSS Hardware Issue","ACTIVE",
U1675="Sites strategiques, MLL, Pylone, etc.","PASSIVE",
U1675="AKTIVCO DEFAUT GE &amp; POWER Cabinet","PASSIVE",
U1675="AKTIVCO Coupure ENEO &amp; Baisse de tension","PASSIVE",
U1675="Coupure ENEO &amp; Baisse de tension","PASSIVE",
U1675="Defaut GE &amp; POWER Cabinet","PASSIVE",
U1675="Sharing","PASSIVE",
U1675="Sites strategiques &amp; DataCenter","PASSIVE",
U1675="Exclu","Exclu",
U1675="SAT","ACTIVE",
U1675="SPARE-ISSUE","SPARE-ISSUE",
U1675="Fiber CAmtel","ACTIVE",
U1675="Fiber AOF","ACTIVE",
U1675="Projet OCM (HUAWEI)","PLANNED WORKS",
U1675="Projet OCM (NOKIA)","PLANNED WORKS",
U1675="ACCESS-ISSUE","ACCESS-ISSUE",
U1675="Projet OCM (ZTE, NOKIA, autres projets)","PLANNED WORKS",
U1675="No root CAuse","No root cause",
U1675="ODU HS","ACTIVE",
U1675="IP &amp; VLAN","ACTIVE",
U1675="Warehouse HUAWEI","SPARE-ISSUE",
U1675="SPARE-HS","SPARE-ISSUE",
U1675="Power Telco","ACTIVE", U1675="no impacts","no impacts"
),"")</f>
        <v>No root cause</v>
      </c>
      <c r="W1675" s="113"/>
      <c r="X1675" s="113"/>
      <c r="Y1675" s="113"/>
      <c r="Z1675" s="113"/>
      <c r="AA1675" s="113"/>
      <c r="AB1675" s="17" t="s">
        <v>5465</v>
      </c>
      <c r="AC1675" s="17" t="str">
        <f>_xlfn.XLOOKUP(B1675,'INCIDENT-04-27-2026'!E:E,'INCIDENT-04-27-2026'!F:F,"")</f>
        <v/>
      </c>
      <c r="AD1675" s="9"/>
      <c r="AE1675" s="7" t="s">
        <v>5465</v>
      </c>
      <c r="AF1675" s="6" t="str">
        <f>_xlfn.XLOOKUP(B1675,'[13]Input_27-04'!$B:$B,'[13]Input_27-04'!$M:$M,"")</f>
        <v/>
      </c>
      <c r="AG1675" s="7"/>
      <c r="AH1675" s="3"/>
      <c r="AI1675" s="18" t="str">
        <f>_xlfn.XLOOKUP(B1675,'[3]Cells Huawei 27042026 10h'!$B:$B,'[3]Cells Huawei 27042026 10h'!$T:$T,"")</f>
        <v/>
      </c>
      <c r="AJ1675" s="18" t="str">
        <f>_xlfn.XLOOKUP(B1675,'[3]Cells Huawei 27042026 15h'!$B:$B,'[3]Cells Huawei 27042026 15h'!$T:$T,"")</f>
        <v/>
      </c>
      <c r="AK1675" s="18" t="str">
        <f>_xlfn.XLOOKUP(B1675,'[4]cells down 27042026 11h28'!$B:$B,'[4]cells down 27042026 11h28'!$R:$R,"")</f>
        <v/>
      </c>
      <c r="AL1675" s="18" t="str">
        <f>_xlfn.XLOOKUP(B1675,'[4]cells down 27042026 18h01'!$B:$B,'[4]cells down 27042026 18h01'!$R:$R,"")</f>
        <v/>
      </c>
      <c r="AM1675" s="18" t="str">
        <f>_xlfn.XLOOKUP(B1675,'[5]cell downs 27042026 11h'!$B:$B,'[5]cell downs 27042026 11h'!$R:$R,"")</f>
        <v/>
      </c>
      <c r="AN1675" s="18" t="str">
        <f>_xlfn.XLOOKUP(B1675,'[5]cell downs 27042026 17h40'!$B:$B,'[5]cell downs 27042026 17h40'!$R:$R,"")</f>
        <v/>
      </c>
      <c r="AO1675" s="18" t="str">
        <f>_xlfn.XLOOKUP(B1675,'[6]ALL SITES DOWN'!$D:$D,'[6]ALL SITES DOWN'!$J:$J,"")</f>
        <v/>
      </c>
      <c r="AP1675" s="18" t="str">
        <f>_xlfn.XLOOKUP(B1675,'[7]ALL SITES DOWN'!$D:$D,'[7]ALL SITES DOWN'!$J:$J,"")</f>
        <v/>
      </c>
      <c r="AQ1675" s="9" t="str">
        <f>_xlfn.XLOOKUP(B1675,[8]sheet1!$AC:$AC,[8]sheet1!$AF:$AF,"")</f>
        <v/>
      </c>
      <c r="AR1675" s="14"/>
      <c r="AS1675" s="14" t="s">
        <v>5465</v>
      </c>
      <c r="AT1675" s="14" t="str">
        <f>_xlfn.XLOOKUP(B1675,'[9]cell downs 18042026 17h'!$B:$B,'[9]cell downs 18042026 17h'!$B:$B,"")</f>
        <v/>
      </c>
      <c r="AU1675" s="14" t="str">
        <f>_xlfn.XLOOKUP(B1675,'[10]Cells Huawei 19042026 15h'!$B:$B,'[10]Cells Huawei 19042026 15h'!$B:$B,"")</f>
        <v/>
      </c>
      <c r="AV1675" s="9" t="str">
        <f>_xlfn.XLOOKUP(B1675,'[11]cells down 19042026 9H40'!$B:$B,'[11]cells down 19042026 9H40'!$B:$B,"")</f>
        <v/>
      </c>
    </row>
    <row r="1676" spans="1:48" hidden="1" x14ac:dyDescent="0.3">
      <c r="A1676" s="1" t="s">
        <v>3745</v>
      </c>
      <c r="B1676" s="8" t="s">
        <v>3746</v>
      </c>
      <c r="C1676" s="3" t="str">
        <f>_xlfn.XLOOKUP(B1676,'[1]daily break down'!$D:$D,'[1]daily break down'!$E:$E,"")</f>
        <v>NORD</v>
      </c>
      <c r="D1676" s="1" t="s">
        <v>11</v>
      </c>
      <c r="E1676" s="1" t="s">
        <v>12</v>
      </c>
      <c r="F1676" s="3" t="s">
        <v>23</v>
      </c>
      <c r="G1676" s="1" t="s">
        <v>2921</v>
      </c>
      <c r="H1676" s="27" t="str">
        <f>_xlfn.XLOOKUP(B1676,[2]CALCULATION!$B:$B,[2]CALCULATION!$H:$H,"")</f>
        <v>Huawei</v>
      </c>
      <c r="I1676" s="26">
        <v>0</v>
      </c>
      <c r="J1676" s="26">
        <v>0</v>
      </c>
      <c r="K1676" s="26">
        <v>0</v>
      </c>
      <c r="L1676" s="26">
        <v>0</v>
      </c>
      <c r="M1676" s="26">
        <v>0</v>
      </c>
      <c r="N1676" s="26">
        <v>0</v>
      </c>
      <c r="O1676" s="26">
        <v>0</v>
      </c>
      <c r="P1676" s="114" t="s">
        <v>6364</v>
      </c>
      <c r="Q1676" s="42" t="s">
        <v>5538</v>
      </c>
      <c r="R1676" s="42"/>
      <c r="S1676" s="41" t="str" cm="1">
        <f t="array" ref="S1676">IFERROR(_xlfn.IFS(
U1676="MPR ISSUE","PDH",
U1676="BSS Hardware Issue","BSS",
U1676="Sites strategiques, MLL, Pylone, etc.","ENVTECH",
U1676="AKTIVCO DEFAUT GE &amp; POWER Cabinet","AKTIVCO",
U1676="AKTIVCO Coupure ENEO &amp; Baisse de tension","AKTIVCO GRID ONLY",
U1676="Coupure ENEO &amp; Baisse de tension","IHS GRID ONLY",
U1676="Defaut GE &amp; POWER Cabinet","IHS",
U1676="Sharing","Partners",
U1676="Sites strategiques &amp; DataCenter","SST &amp; DC",
U1676="Exclu","Exclu",
U1676="SAT","SAT",
U1676="SPARE-ISSUE","SPARE-ISSUE",
U1676="Fiber CAmtel","TRANS_FO_CAMTEL",
U1676="Fiber AOF","Fiber AOF",
U1676="Projet OCM (HUAWEI)","TRAVAUX-HUAWEI",
U1676="Projet OCM (NOKIA)","TRAVAUX-NOKIA",
U1676="ACCESS-ISSUE","ACCESS-ISSUE",
U1676="Projet OCM (ZTE, NOKIA, autres projets)","TRAVAUX OCM",
U1676="No root CAuse","No root cause",
U1676="ODU HS","PDH",
U1676="IP &amp; VLAN","PDH",
U1676="Warehouse HUAWEI","SPARE-ISSUE",
U1676="SPARE-HS","SPARE-ISSUE",
U1676="Power Telco","BSS",U1676="no impacts","no impacts"
),"")</f>
        <v>No root cause</v>
      </c>
      <c r="T1676" s="41" t="str" cm="1">
        <f t="array" ref="T1676">IFERROR(_xlfn.IFS(
U1676="MPR ISSUE","TX ISSUE",
U1676="BSS Hardware Issue","RAN ISSUE",
U1676="Sites strategiques, MLL, Pylone, etc.","ENVTECH",
U1676="AKTIVCO DEFAUT GE &amp; POWER Cabinet","POWER ISSUE",
U1676="AKTIVCO Coupure ENEO &amp; Baisse de tension","POWER ISSUE",
U1676="Coupure ENEO &amp; Baisse de tension","POWER ISSUE",
U1676="Defaut GE &amp; POWER Cabinet","POWER ISSUE",
U1676="Sharing","POWER ISSUE",
U1676="Sites strategiques &amp; DataCenter","POWER ISSUE",
U1676="Exclu","Exclu",
U1676="SAT","TX ISSUE",
U1676="SPARE-ISSUE","SPARE-ISSUE",
U1676="Fiber CAmtel","TX ISSUE",
U1676="Fiber AOF","TX ISSUE",
U1676="Projet OCM (HUAWEI)","TRAVAUX-HUAWEI",
U1676="Projet OCM (NOKIA)","TRAVAUX -NOKIA",
U1676="ACCESS-ISSUE","ACCESS-ISSUE",
U1676="Projet OCM (ZTE, NOKIA, autres projets)","TRAVAUX OCM",
U1676="No root CAuse","No root cause",
U1676="ODU HS","TX ISSUE",
U1676="IP &amp; VLAN","TX ISSUE",
U1676="Warehouse HUAWEI","SPARE-ISSUE",
U1676="SPARE-HS","SPARE-ISSUE",
U1676="Power Telco","RAN ISSUE",U1676="no impacts","no impacts"
),"")</f>
        <v>No root cause</v>
      </c>
      <c r="U1676" s="68" t="s">
        <v>5691</v>
      </c>
      <c r="V1676" s="41" t="str" cm="1">
        <f t="array" ref="V1676">IFERROR(_xlfn.IFS(
U1676="MPR ISSUE","ACTIVE",
U1676="BSS Hardware Issue","ACTIVE",
U1676="Sites strategiques, MLL, Pylone, etc.","PASSIVE",
U1676="AKTIVCO DEFAUT GE &amp; POWER Cabinet","PASSIVE",
U1676="AKTIVCO Coupure ENEO &amp; Baisse de tension","PASSIVE",
U1676="Coupure ENEO &amp; Baisse de tension","PASSIVE",
U1676="Defaut GE &amp; POWER Cabinet","PASSIVE",
U1676="Sharing","PASSIVE",
U1676="Sites strategiques &amp; DataCenter","PASSIVE",
U1676="Exclu","Exclu",
U1676="SAT","ACTIVE",
U1676="SPARE-ISSUE","SPARE-ISSUE",
U1676="Fiber CAmtel","ACTIVE",
U1676="Fiber AOF","ACTIVE",
U1676="Projet OCM (HUAWEI)","PLANNED WORKS",
U1676="Projet OCM (NOKIA)","PLANNED WORKS",
U1676="ACCESS-ISSUE","ACCESS-ISSUE",
U1676="Projet OCM (ZTE, NOKIA, autres projets)","PLANNED WORKS",
U1676="No root CAuse","No root cause",
U1676="ODU HS","ACTIVE",
U1676="IP &amp; VLAN","ACTIVE",
U1676="Warehouse HUAWEI","SPARE-ISSUE",
U1676="SPARE-HS","SPARE-ISSUE",
U1676="Power Telco","ACTIVE", U1676="no impacts","no impacts"
),"")</f>
        <v>No root cause</v>
      </c>
      <c r="W1676" s="113"/>
      <c r="X1676" s="113"/>
      <c r="Y1676" s="113"/>
      <c r="Z1676" s="113"/>
      <c r="AA1676" s="113"/>
      <c r="AB1676" s="17" t="s">
        <v>5465</v>
      </c>
      <c r="AC1676" s="17" t="str">
        <f>_xlfn.XLOOKUP(B1676,'INCIDENT-04-27-2026'!E:E,'INCIDENT-04-27-2026'!F:F,"")</f>
        <v/>
      </c>
      <c r="AD1676" s="9"/>
      <c r="AE1676" s="7" t="s">
        <v>5465</v>
      </c>
      <c r="AF1676" s="6" t="str">
        <f>_xlfn.XLOOKUP(B1676,'[13]Input_27-04'!$B:$B,'[13]Input_27-04'!$M:$M,"")</f>
        <v/>
      </c>
      <c r="AG1676" s="7"/>
      <c r="AH1676" s="3"/>
      <c r="AI1676" s="18" t="str">
        <f>_xlfn.XLOOKUP(B1676,'[3]Cells Huawei 27042026 10h'!$B:$B,'[3]Cells Huawei 27042026 10h'!$T:$T,"")</f>
        <v/>
      </c>
      <c r="AJ1676" s="18" t="str">
        <f>_xlfn.XLOOKUP(B1676,'[3]Cells Huawei 27042026 15h'!$B:$B,'[3]Cells Huawei 27042026 15h'!$T:$T,"")</f>
        <v/>
      </c>
      <c r="AK1676" s="18" t="str">
        <f>_xlfn.XLOOKUP(B1676,'[4]cells down 27042026 11h28'!$B:$B,'[4]cells down 27042026 11h28'!$R:$R,"")</f>
        <v/>
      </c>
      <c r="AL1676" s="18" t="str">
        <f>_xlfn.XLOOKUP(B1676,'[4]cells down 27042026 18h01'!$B:$B,'[4]cells down 27042026 18h01'!$R:$R,"")</f>
        <v/>
      </c>
      <c r="AM1676" s="18" t="str">
        <f>_xlfn.XLOOKUP(B1676,'[5]cell downs 27042026 11h'!$B:$B,'[5]cell downs 27042026 11h'!$R:$R,"")</f>
        <v/>
      </c>
      <c r="AN1676" s="18" t="str">
        <f>_xlfn.XLOOKUP(B1676,'[5]cell downs 27042026 17h40'!$B:$B,'[5]cell downs 27042026 17h40'!$R:$R,"")</f>
        <v/>
      </c>
      <c r="AO1676" s="18" t="str">
        <f>_xlfn.XLOOKUP(B1676,'[6]ALL SITES DOWN'!$D:$D,'[6]ALL SITES DOWN'!$J:$J,"")</f>
        <v/>
      </c>
      <c r="AP1676" s="18" t="str">
        <f>_xlfn.XLOOKUP(B1676,'[7]ALL SITES DOWN'!$D:$D,'[7]ALL SITES DOWN'!$J:$J,"")</f>
        <v/>
      </c>
      <c r="AQ1676" s="9" t="str">
        <f>_xlfn.XLOOKUP(B1676,[8]sheet1!$AC:$AC,[8]sheet1!$AF:$AF,"")</f>
        <v/>
      </c>
      <c r="AR1676" s="14"/>
      <c r="AS1676" s="14" t="s">
        <v>5465</v>
      </c>
      <c r="AT1676" s="14" t="str">
        <f>_xlfn.XLOOKUP(B1676,'[9]cell downs 18042026 17h'!$B:$B,'[9]cell downs 18042026 17h'!$B:$B,"")</f>
        <v/>
      </c>
      <c r="AU1676" s="14" t="str">
        <f>_xlfn.XLOOKUP(B1676,'[10]Cells Huawei 19042026 15h'!$B:$B,'[10]Cells Huawei 19042026 15h'!$B:$B,"")</f>
        <v/>
      </c>
      <c r="AV1676" s="9" t="str">
        <f>_xlfn.XLOOKUP(B1676,'[11]cells down 19042026 9H40'!$B:$B,'[11]cells down 19042026 9H40'!$B:$B,"")</f>
        <v/>
      </c>
    </row>
    <row r="1677" spans="1:48" hidden="1" x14ac:dyDescent="0.3">
      <c r="A1677" s="1" t="s">
        <v>999</v>
      </c>
      <c r="B1677" s="8" t="s">
        <v>1000</v>
      </c>
      <c r="C1677" s="3" t="str">
        <f>_xlfn.XLOOKUP(B1677,'[1]daily break down'!$D:$D,'[1]daily break down'!$E:$E,"")</f>
        <v>OUEST</v>
      </c>
      <c r="D1677" s="1" t="s">
        <v>11</v>
      </c>
      <c r="E1677" s="1" t="s">
        <v>12</v>
      </c>
      <c r="F1677" s="3" t="s">
        <v>102</v>
      </c>
      <c r="G1677" s="1" t="s">
        <v>856</v>
      </c>
      <c r="H1677" s="27" t="str">
        <f>_xlfn.XLOOKUP(B1677,[2]CALCULATION!$B:$B,[2]CALCULATION!$H:$H,"")</f>
        <v>Huawei</v>
      </c>
      <c r="I1677" s="26">
        <v>0</v>
      </c>
      <c r="J1677" s="26">
        <v>0</v>
      </c>
      <c r="K1677" s="26">
        <v>0</v>
      </c>
      <c r="L1677" s="26">
        <v>0</v>
      </c>
      <c r="M1677" s="26">
        <v>0</v>
      </c>
      <c r="N1677" s="26">
        <v>0</v>
      </c>
      <c r="O1677" s="26">
        <v>0</v>
      </c>
      <c r="P1677" s="114" t="s">
        <v>6364</v>
      </c>
      <c r="Q1677" s="42" t="s">
        <v>5538</v>
      </c>
      <c r="R1677" s="42"/>
      <c r="S1677" s="41" t="str" cm="1">
        <f t="array" ref="S1677">IFERROR(_xlfn.IFS(
U1677="MPR ISSUE","PDH",
U1677="BSS Hardware Issue","BSS",
U1677="Sites strategiques, MLL, Pylone, etc.","ENVTECH",
U1677="AKTIVCO DEFAUT GE &amp; POWER Cabinet","AKTIVCO",
U1677="AKTIVCO Coupure ENEO &amp; Baisse de tension","AKTIVCO GRID ONLY",
U1677="Coupure ENEO &amp; Baisse de tension","IHS GRID ONLY",
U1677="Defaut GE &amp; POWER Cabinet","IHS",
U1677="Sharing","Partners",
U1677="Sites strategiques &amp; DataCenter","SST &amp; DC",
U1677="Exclu","Exclu",
U1677="SAT","SAT",
U1677="SPARE-ISSUE","SPARE-ISSUE",
U1677="Fiber CAmtel","TRANS_FO_CAMTEL",
U1677="Fiber AOF","Fiber AOF",
U1677="Projet OCM (HUAWEI)","TRAVAUX-HUAWEI",
U1677="Projet OCM (NOKIA)","TRAVAUX-NOKIA",
U1677="ACCESS-ISSUE","ACCESS-ISSUE",
U1677="Projet OCM (ZTE, NOKIA, autres projets)","TRAVAUX OCM",
U1677="No root CAuse","No root cause",
U1677="ODU HS","PDH",
U1677="IP &amp; VLAN","PDH",
U1677="Warehouse HUAWEI","SPARE-ISSUE",
U1677="SPARE-HS","SPARE-ISSUE",
U1677="Power Telco","BSS",U1677="no impacts","no impacts"
),"")</f>
        <v>IHS</v>
      </c>
      <c r="T1677" s="41" t="str" cm="1">
        <f t="array" ref="T1677">IFERROR(_xlfn.IFS(
U1677="MPR ISSUE","TX ISSUE",
U1677="BSS Hardware Issue","RAN ISSUE",
U1677="Sites strategiques, MLL, Pylone, etc.","ENVTECH",
U1677="AKTIVCO DEFAUT GE &amp; POWER Cabinet","POWER ISSUE",
U1677="AKTIVCO Coupure ENEO &amp; Baisse de tension","POWER ISSUE",
U1677="Coupure ENEO &amp; Baisse de tension","POWER ISSUE",
U1677="Defaut GE &amp; POWER Cabinet","POWER ISSUE",
U1677="Sharing","POWER ISSUE",
U1677="Sites strategiques &amp; DataCenter","POWER ISSUE",
U1677="Exclu","Exclu",
U1677="SAT","TX ISSUE",
U1677="SPARE-ISSUE","SPARE-ISSUE",
U1677="Fiber CAmtel","TX ISSUE",
U1677="Fiber AOF","TX ISSUE",
U1677="Projet OCM (HUAWEI)","TRAVAUX-HUAWEI",
U1677="Projet OCM (NOKIA)","TRAVAUX -NOKIA",
U1677="ACCESS-ISSUE","ACCESS-ISSUE",
U1677="Projet OCM (ZTE, NOKIA, autres projets)","TRAVAUX OCM",
U1677="No root CAuse","No root cause",
U1677="ODU HS","TX ISSUE",
U1677="IP &amp; VLAN","TX ISSUE",
U1677="Warehouse HUAWEI","SPARE-ISSUE",
U1677="SPARE-HS","SPARE-ISSUE",
U1677="Power Telco","RAN ISSUE",U1677="no impacts","no impacts"
),"")</f>
        <v>POWER ISSUE</v>
      </c>
      <c r="U1677" s="68" t="s">
        <v>5329</v>
      </c>
      <c r="V1677" s="41" t="str" cm="1">
        <f t="array" ref="V1677">IFERROR(_xlfn.IFS(
U1677="MPR ISSUE","ACTIVE",
U1677="BSS Hardware Issue","ACTIVE",
U1677="Sites strategiques, MLL, Pylone, etc.","PASSIVE",
U1677="AKTIVCO DEFAUT GE &amp; POWER Cabinet","PASSIVE",
U1677="AKTIVCO Coupure ENEO &amp; Baisse de tension","PASSIVE",
U1677="Coupure ENEO &amp; Baisse de tension","PASSIVE",
U1677="Defaut GE &amp; POWER Cabinet","PASSIVE",
U1677="Sharing","PASSIVE",
U1677="Sites strategiques &amp; DataCenter","PASSIVE",
U1677="Exclu","Exclu",
U1677="SAT","ACTIVE",
U1677="SPARE-ISSUE","SPARE-ISSUE",
U1677="Fiber CAmtel","ACTIVE",
U1677="Fiber AOF","ACTIVE",
U1677="Projet OCM (HUAWEI)","PLANNED WORKS",
U1677="Projet OCM (NOKIA)","PLANNED WORKS",
U1677="ACCESS-ISSUE","ACCESS-ISSUE",
U1677="Projet OCM (ZTE, NOKIA, autres projets)","PLANNED WORKS",
U1677="No root CAuse","No root cause",
U1677="ODU HS","ACTIVE",
U1677="IP &amp; VLAN","ACTIVE",
U1677="Warehouse HUAWEI","SPARE-ISSUE",
U1677="SPARE-HS","SPARE-ISSUE",
U1677="Power Telco","ACTIVE", U1677="no impacts","no impacts"
),"")</f>
        <v>PASSIVE</v>
      </c>
      <c r="W1677" s="113"/>
      <c r="X1677" s="113"/>
      <c r="Y1677" s="113"/>
      <c r="Z1677" s="113"/>
      <c r="AA1677" s="113"/>
      <c r="AB1677" s="17" t="s">
        <v>5997</v>
      </c>
      <c r="AC1677" s="17" t="str">
        <f>_xlfn.XLOOKUP(B1677,'INCIDENT-04-27-2026'!E:E,'INCIDENT-04-27-2026'!F:F,"")</f>
        <v/>
      </c>
      <c r="AD1677" s="9"/>
      <c r="AE1677" s="7" t="s">
        <v>5465</v>
      </c>
      <c r="AF1677" s="6" t="str">
        <f>_xlfn.XLOOKUP(B1677,'[13]Input_27-04'!$B:$B,'[13]Input_27-04'!$M:$M,"")</f>
        <v/>
      </c>
      <c r="AG1677" s="7"/>
      <c r="AH1677" s="3"/>
      <c r="AI1677" s="18" t="str">
        <f>_xlfn.XLOOKUP(B1677,'[3]Cells Huawei 27042026 10h'!$B:$B,'[3]Cells Huawei 27042026 10h'!$T:$T,"")</f>
        <v/>
      </c>
      <c r="AJ1677" s="18" t="str">
        <f>_xlfn.XLOOKUP(B1677,'[3]Cells Huawei 27042026 15h'!$B:$B,'[3]Cells Huawei 27042026 15h'!$T:$T,"")</f>
        <v/>
      </c>
      <c r="AK1677" s="18" t="str">
        <f>_xlfn.XLOOKUP(B1677,'[4]cells down 27042026 11h28'!$B:$B,'[4]cells down 27042026 11h28'!$R:$R,"")</f>
        <v/>
      </c>
      <c r="AL1677" s="18" t="str">
        <f>_xlfn.XLOOKUP(B1677,'[4]cells down 27042026 18h01'!$B:$B,'[4]cells down 27042026 18h01'!$R:$R,"")</f>
        <v/>
      </c>
      <c r="AM1677" s="18" t="str">
        <f>_xlfn.XLOOKUP(B1677,'[5]cell downs 27042026 11h'!$B:$B,'[5]cell downs 27042026 11h'!$R:$R,"")</f>
        <v/>
      </c>
      <c r="AN1677" s="18" t="str">
        <f>_xlfn.XLOOKUP(B1677,'[5]cell downs 27042026 17h40'!$B:$B,'[5]cell downs 27042026 17h40'!$R:$R,"")</f>
        <v/>
      </c>
      <c r="AO1677" s="18" t="str">
        <f>_xlfn.XLOOKUP(B1677,'[6]ALL SITES DOWN'!$D:$D,'[6]ALL SITES DOWN'!$J:$J,"")</f>
        <v/>
      </c>
      <c r="AP1677" s="18" t="str">
        <f>_xlfn.XLOOKUP(B1677,'[7]ALL SITES DOWN'!$D:$D,'[7]ALL SITES DOWN'!$J:$J,"")</f>
        <v/>
      </c>
      <c r="AQ1677" s="9" t="str">
        <f>_xlfn.XLOOKUP(B1677,[8]sheet1!$AC:$AC,[8]sheet1!$AF:$AF,"")</f>
        <v>(04/27/2026 ticket):-INC-20260427-00008540…No Power Issue on Site, U = 50.3V and Site is on GEN. TX FME Yaya 694806622 / Huawei is informed.…Auto TT closure RCA…GE Fault</v>
      </c>
      <c r="AR1677" s="14"/>
      <c r="AS1677" s="14" t="s">
        <v>5465</v>
      </c>
      <c r="AT1677" s="14" t="str">
        <f>_xlfn.XLOOKUP(B1677,'[9]cell downs 18042026 17h'!$B:$B,'[9]cell downs 18042026 17h'!$B:$B,"")</f>
        <v/>
      </c>
      <c r="AU1677" s="14" t="str">
        <f>_xlfn.XLOOKUP(B1677,'[10]Cells Huawei 19042026 15h'!$B:$B,'[10]Cells Huawei 19042026 15h'!$B:$B,"")</f>
        <v/>
      </c>
      <c r="AV1677" s="9" t="str">
        <f>_xlfn.XLOOKUP(B1677,'[11]cells down 19042026 9H40'!$B:$B,'[11]cells down 19042026 9H40'!$B:$B,"")</f>
        <v/>
      </c>
    </row>
    <row r="1678" spans="1:48" hidden="1" x14ac:dyDescent="0.3">
      <c r="A1678" s="4" t="s">
        <v>297</v>
      </c>
      <c r="B1678" s="5" t="s">
        <v>298</v>
      </c>
      <c r="C1678" s="3" t="str">
        <f>_xlfn.XLOOKUP(B1678,'[1]daily break down'!$D:$D,'[1]daily break down'!$E:$E,"")</f>
        <v>Bafoussam</v>
      </c>
      <c r="D1678" s="3" t="s">
        <v>21</v>
      </c>
      <c r="E1678" s="3" t="s">
        <v>22</v>
      </c>
      <c r="F1678" s="3" t="s">
        <v>102</v>
      </c>
      <c r="G1678" s="4" t="s">
        <v>299</v>
      </c>
      <c r="H1678" s="27" t="str">
        <f>_xlfn.XLOOKUP(B1678,[2]CALCULATION!$B:$B,[2]CALCULATION!$H:$H,"")</f>
        <v>Huawei</v>
      </c>
      <c r="I1678" s="26">
        <v>0</v>
      </c>
      <c r="J1678" s="26">
        <v>0</v>
      </c>
      <c r="K1678" s="26">
        <v>0</v>
      </c>
      <c r="L1678" s="26">
        <v>0</v>
      </c>
      <c r="M1678" s="26">
        <v>0</v>
      </c>
      <c r="N1678" s="26">
        <v>0</v>
      </c>
      <c r="O1678" s="26">
        <v>0</v>
      </c>
      <c r="P1678" s="114" t="s">
        <v>6364</v>
      </c>
      <c r="Q1678" s="42" t="s">
        <v>5538</v>
      </c>
      <c r="R1678" s="42"/>
      <c r="S1678" s="41" t="str" cm="1">
        <f t="array" ref="S1678">IFERROR(_xlfn.IFS(
U1678="MPR ISSUE","PDH",
U1678="BSS Hardware Issue","BSS",
U1678="Sites strategiques, MLL, Pylone, etc.","ENVTECH",
U1678="AKTIVCO DEFAUT GE &amp; POWER Cabinet","AKTIVCO",
U1678="AKTIVCO Coupure ENEO &amp; Baisse de tension","AKTIVCO GRID ONLY",
U1678="Coupure ENEO &amp; Baisse de tension","IHS GRID ONLY",
U1678="Defaut GE &amp; POWER Cabinet","IHS",
U1678="Sharing","Partners",
U1678="Sites strategiques &amp; DataCenter","SST &amp; DC",
U1678="Exclu","Exclu",
U1678="SAT","SAT",
U1678="SPARE-ISSUE","SPARE-ISSUE",
U1678="Fiber CAmtel","TRANS_FO_CAMTEL",
U1678="Fiber AOF","Fiber AOF",
U1678="Projet OCM (HUAWEI)","TRAVAUX-HUAWEI",
U1678="Projet OCM (NOKIA)","TRAVAUX-NOKIA",
U1678="ACCESS-ISSUE","ACCESS-ISSUE",
U1678="Projet OCM (ZTE, NOKIA, autres projets)","TRAVAUX OCM",
U1678="No root CAuse","No root cause",
U1678="ODU HS","PDH",
U1678="IP &amp; VLAN","PDH",
U1678="Warehouse HUAWEI","SPARE-ISSUE",
U1678="SPARE-HS","SPARE-ISSUE",
U1678="Power Telco","BSS",U1678="no impacts","no impacts"
),"")</f>
        <v>ENVTECH</v>
      </c>
      <c r="T1678" s="41" t="str" cm="1">
        <f t="array" ref="T1678">IFERROR(_xlfn.IFS(
U1678="MPR ISSUE","TX ISSUE",
U1678="BSS Hardware Issue","RAN ISSUE",
U1678="Sites strategiques, MLL, Pylone, etc.","ENVTECH",
U1678="AKTIVCO DEFAUT GE &amp; POWER Cabinet","POWER ISSUE",
U1678="AKTIVCO Coupure ENEO &amp; Baisse de tension","POWER ISSUE",
U1678="Coupure ENEO &amp; Baisse de tension","POWER ISSUE",
U1678="Defaut GE &amp; POWER Cabinet","POWER ISSUE",
U1678="Sharing","POWER ISSUE",
U1678="Sites strategiques &amp; DataCenter","POWER ISSUE",
U1678="Exclu","Exclu",
U1678="SAT","TX ISSUE",
U1678="SPARE-ISSUE","SPARE-ISSUE",
U1678="Fiber CAmtel","TX ISSUE",
U1678="Fiber AOF","TX ISSUE",
U1678="Projet OCM (HUAWEI)","TRAVAUX-HUAWEI",
U1678="Projet OCM (NOKIA)","TRAVAUX -NOKIA",
U1678="ACCESS-ISSUE","ACCESS-ISSUE",
U1678="Projet OCM (ZTE, NOKIA, autres projets)","TRAVAUX OCM",
U1678="No root CAuse","No root cause",
U1678="ODU HS","TX ISSUE",
U1678="IP &amp; VLAN","TX ISSUE",
U1678="Warehouse HUAWEI","SPARE-ISSUE",
U1678="SPARE-HS","SPARE-ISSUE",
U1678="Power Telco","RAN ISSUE",U1678="no impacts","no impacts"
),"")</f>
        <v>ENVTECH</v>
      </c>
      <c r="U1678" s="68" t="s">
        <v>5322</v>
      </c>
      <c r="V1678" s="41" t="str" cm="1">
        <f t="array" ref="V1678">IFERROR(_xlfn.IFS(
U1678="MPR ISSUE","ACTIVE",
U1678="BSS Hardware Issue","ACTIVE",
U1678="Sites strategiques, MLL, Pylone, etc.","PASSIVE",
U1678="AKTIVCO DEFAUT GE &amp; POWER Cabinet","PASSIVE",
U1678="AKTIVCO Coupure ENEO &amp; Baisse de tension","PASSIVE",
U1678="Coupure ENEO &amp; Baisse de tension","PASSIVE",
U1678="Defaut GE &amp; POWER Cabinet","PASSIVE",
U1678="Sharing","PASSIVE",
U1678="Sites strategiques &amp; DataCenter","PASSIVE",
U1678="Exclu","Exclu",
U1678="SAT","ACTIVE",
U1678="SPARE-ISSUE","SPARE-ISSUE",
U1678="Fiber CAmtel","ACTIVE",
U1678="Fiber AOF","ACTIVE",
U1678="Projet OCM (HUAWEI)","PLANNED WORKS",
U1678="Projet OCM (NOKIA)","PLANNED WORKS",
U1678="ACCESS-ISSUE","ACCESS-ISSUE",
U1678="Projet OCM (ZTE, NOKIA, autres projets)","PLANNED WORKS",
U1678="No root CAuse","No root cause",
U1678="ODU HS","ACTIVE",
U1678="IP &amp; VLAN","ACTIVE",
U1678="Warehouse HUAWEI","SPARE-ISSUE",
U1678="SPARE-HS","SPARE-ISSUE",
U1678="Power Telco","ACTIVE", U1678="no impacts","no impacts"
),"")</f>
        <v>PASSIVE</v>
      </c>
      <c r="W1678" s="113"/>
      <c r="X1678" s="113"/>
      <c r="Y1678" s="113"/>
      <c r="Z1678" s="113"/>
      <c r="AA1678" s="113"/>
      <c r="AB1678" s="17" t="s">
        <v>6323</v>
      </c>
      <c r="AC1678" s="17" t="str">
        <f>_xlfn.XLOOKUP(B1678,'INCIDENT-04-27-2026'!E:E,'INCIDENT-04-27-2026'!F:F,"")</f>
        <v/>
      </c>
      <c r="AD1678" s="9"/>
      <c r="AE1678" s="7" t="s">
        <v>5465</v>
      </c>
      <c r="AF1678" s="6" t="str">
        <f>_xlfn.XLOOKUP(B1678,'[13]Input_27-04'!$B:$B,'[13]Input_27-04'!$M:$M,"")</f>
        <v/>
      </c>
      <c r="AG1678" s="7"/>
      <c r="AH1678" s="3"/>
      <c r="AI1678" s="18" t="str">
        <f>_xlfn.XLOOKUP(B1678,'[3]Cells Huawei 27042026 10h'!$B:$B,'[3]Cells Huawei 27042026 10h'!$T:$T,"")</f>
        <v/>
      </c>
      <c r="AJ1678" s="18" t="str">
        <f>_xlfn.XLOOKUP(B1678,'[3]Cells Huawei 27042026 15h'!$B:$B,'[3]Cells Huawei 27042026 15h'!$T:$T,"")</f>
        <v/>
      </c>
      <c r="AK1678" s="18" t="str">
        <f>_xlfn.XLOOKUP(B1678,'[4]cells down 27042026 11h28'!$B:$B,'[4]cells down 27042026 11h28'!$R:$R,"")</f>
        <v/>
      </c>
      <c r="AL1678" s="18" t="str">
        <f>_xlfn.XLOOKUP(B1678,'[4]cells down 27042026 18h01'!$B:$B,'[4]cells down 27042026 18h01'!$R:$R,"")</f>
        <v/>
      </c>
      <c r="AM1678" s="18" t="str">
        <f>_xlfn.XLOOKUP(B1678,'[5]cell downs 27042026 11h'!$B:$B,'[5]cell downs 27042026 11h'!$R:$R,"")</f>
        <v/>
      </c>
      <c r="AN1678" s="18" t="str">
        <f>_xlfn.XLOOKUP(B1678,'[5]cell downs 27042026 17h40'!$B:$B,'[5]cell downs 27042026 17h40'!$R:$R,"")</f>
        <v/>
      </c>
      <c r="AO1678" s="18" t="str">
        <f>_xlfn.XLOOKUP(B1678,'[6]ALL SITES DOWN'!$D:$D,'[6]ALL SITES DOWN'!$J:$J,"")</f>
        <v>(04/27/2026 ocm ran 17h):-Site en cours de démentelement</v>
      </c>
      <c r="AP1678" s="18" t="str">
        <f>_xlfn.XLOOKUP(B1678,'[7]ALL SITES DOWN'!$D:$D,'[7]ALL SITES DOWN'!$J:$J,"")</f>
        <v>(04/27/2026 ocm ran 11h):-Site en cours de démentelement</v>
      </c>
      <c r="AQ1678" s="9" t="str">
        <f>_xlfn.XLOOKUP(B1678,[8]sheet1!$AC:$AC,[8]sheet1!$AF:$AF,"")</f>
        <v/>
      </c>
      <c r="AR1678" s="14"/>
      <c r="AS1678" s="14" t="s">
        <v>5465</v>
      </c>
      <c r="AT1678" s="14" t="str">
        <f>_xlfn.XLOOKUP(B1678,'[9]cell downs 18042026 17h'!$B:$B,'[9]cell downs 18042026 17h'!$B:$B,"")</f>
        <v/>
      </c>
      <c r="AU1678" s="14" t="str">
        <f>_xlfn.XLOOKUP(B1678,'[10]Cells Huawei 19042026 15h'!$B:$B,'[10]Cells Huawei 19042026 15h'!$B:$B,"")</f>
        <v/>
      </c>
      <c r="AV1678" s="9" t="str">
        <f>_xlfn.XLOOKUP(B1678,'[11]cells down 19042026 9H40'!$B:$B,'[11]cells down 19042026 9H40'!$B:$B,"")</f>
        <v/>
      </c>
    </row>
    <row r="1679" spans="1:48" hidden="1" x14ac:dyDescent="0.3">
      <c r="A1679" s="1" t="s">
        <v>4182</v>
      </c>
      <c r="B1679" s="8" t="s">
        <v>4183</v>
      </c>
      <c r="C1679" s="3" t="str">
        <f>_xlfn.XLOOKUP(B1679,'[1]daily break down'!$D:$D,'[1]daily break down'!$E:$E,"")</f>
        <v>CENTRE</v>
      </c>
      <c r="D1679" s="1" t="s">
        <v>21</v>
      </c>
      <c r="E1679" s="1" t="s">
        <v>563</v>
      </c>
      <c r="F1679" s="3" t="s">
        <v>37</v>
      </c>
      <c r="G1679" s="1" t="s">
        <v>4182</v>
      </c>
      <c r="H1679" s="29" t="str">
        <f>_xlfn.XLOOKUP(B1679,[2]CALCULATION!$B:$B,[2]CALCULATION!$H:$H,"")</f>
        <v>ZTE</v>
      </c>
      <c r="I1679" s="26">
        <v>0</v>
      </c>
      <c r="J1679" s="26">
        <v>0</v>
      </c>
      <c r="K1679" s="26">
        <v>0</v>
      </c>
      <c r="L1679" s="26">
        <v>0</v>
      </c>
      <c r="M1679" s="26">
        <v>0</v>
      </c>
      <c r="N1679" s="26">
        <v>0</v>
      </c>
      <c r="O1679" s="26">
        <v>0</v>
      </c>
      <c r="P1679" s="114" t="s">
        <v>6364</v>
      </c>
      <c r="Q1679" s="42" t="s">
        <v>5537</v>
      </c>
      <c r="R1679" s="42"/>
      <c r="S1679" s="41" t="str" cm="1">
        <f t="array" ref="S1679">IFERROR(_xlfn.IFS(
U1679="MPR ISSUE","PDH",
U1679="BSS Hardware Issue","BSS",
U1679="Sites strategiques, MLL, Pylone, etc.","ENVTECH",
U1679="AKTIVCO DEFAUT GE &amp; POWER Cabinet","AKTIVCO",
U1679="AKTIVCO Coupure ENEO &amp; Baisse de tension","AKTIVCO GRID ONLY",
U1679="Coupure ENEO &amp; Baisse de tension","IHS GRID ONLY",
U1679="Defaut GE &amp; POWER Cabinet","IHS",
U1679="Sharing","Partners",
U1679="Sites strategiques &amp; DataCenter","SST &amp; DC",
U1679="Exclu","Exclu",
U1679="SAT","SAT",
U1679="SPARE-ISSUE","SPARE-ISSUE",
U1679="Fiber CAmtel","TRANS_FO_CAMTEL",
U1679="Fiber AOF","Fiber AOF",
U1679="Projet OCM (HUAWEI)","TRAVAUX-HUAWEI",
U1679="Projet OCM (NOKIA)","TRAVAUX-NOKIA",
U1679="ACCESS-ISSUE","ACCESS-ISSUE",
U1679="Projet OCM (ZTE, NOKIA, autres projets)","TRAVAUX OCM",
U1679="No root CAuse","No root cause",
U1679="ODU HS","PDH",
U1679="IP &amp; VLAN","PDH",
U1679="Warehouse HUAWEI","SPARE-ISSUE",
U1679="SPARE-HS","SPARE-ISSUE",
U1679="Power Telco","BSS",U1679="no impacts","no impacts"
),"")</f>
        <v>Exclu</v>
      </c>
      <c r="T1679" s="41" t="str" cm="1">
        <f t="array" ref="T1679">IFERROR(_xlfn.IFS(
U1679="MPR ISSUE","TX ISSUE",
U1679="BSS Hardware Issue","RAN ISSUE",
U1679="Sites strategiques, MLL, Pylone, etc.","ENVTECH",
U1679="AKTIVCO DEFAUT GE &amp; POWER Cabinet","POWER ISSUE",
U1679="AKTIVCO Coupure ENEO &amp; Baisse de tension","POWER ISSUE",
U1679="Coupure ENEO &amp; Baisse de tension","POWER ISSUE",
U1679="Defaut GE &amp; POWER Cabinet","POWER ISSUE",
U1679="Sharing","POWER ISSUE",
U1679="Sites strategiques &amp; DataCenter","POWER ISSUE",
U1679="Exclu","Exclu",
U1679="SAT","TX ISSUE",
U1679="SPARE-ISSUE","SPARE-ISSUE",
U1679="Fiber CAmtel","TX ISSUE",
U1679="Fiber AOF","TX ISSUE",
U1679="Projet OCM (HUAWEI)","TRAVAUX-HUAWEI",
U1679="Projet OCM (NOKIA)","TRAVAUX -NOKIA",
U1679="ACCESS-ISSUE","ACCESS-ISSUE",
U1679="Projet OCM (ZTE, NOKIA, autres projets)","TRAVAUX OCM",
U1679="No root CAuse","No root cause",
U1679="ODU HS","TX ISSUE",
U1679="IP &amp; VLAN","TX ISSUE",
U1679="Warehouse HUAWEI","SPARE-ISSUE",
U1679="SPARE-HS","SPARE-ISSUE",
U1679="Power Telco","RAN ISSUE",U1679="no impacts","no impacts"
),"")</f>
        <v>Exclu</v>
      </c>
      <c r="U1679" s="68" t="s">
        <v>5537</v>
      </c>
      <c r="V1679" s="41" t="str" cm="1">
        <f t="array" ref="V1679">IFERROR(_xlfn.IFS(
U1679="MPR ISSUE","ACTIVE",
U1679="BSS Hardware Issue","ACTIVE",
U1679="Sites strategiques, MLL, Pylone, etc.","PASSIVE",
U1679="AKTIVCO DEFAUT GE &amp; POWER Cabinet","PASSIVE",
U1679="AKTIVCO Coupure ENEO &amp; Baisse de tension","PASSIVE",
U1679="Coupure ENEO &amp; Baisse de tension","PASSIVE",
U1679="Defaut GE &amp; POWER Cabinet","PASSIVE",
U1679="Sharing","PASSIVE",
U1679="Sites strategiques &amp; DataCenter","PASSIVE",
U1679="Exclu","Exclu",
U1679="SAT","ACTIVE",
U1679="SPARE-ISSUE","SPARE-ISSUE",
U1679="Fiber CAmtel","ACTIVE",
U1679="Fiber AOF","ACTIVE",
U1679="Projet OCM (HUAWEI)","PLANNED WORKS",
U1679="Projet OCM (NOKIA)","PLANNED WORKS",
U1679="ACCESS-ISSUE","ACCESS-ISSUE",
U1679="Projet OCM (ZTE, NOKIA, autres projets)","PLANNED WORKS",
U1679="No root CAuse","No root cause",
U1679="ODU HS","ACTIVE",
U1679="IP &amp; VLAN","ACTIVE",
U1679="Warehouse HUAWEI","SPARE-ISSUE",
U1679="SPARE-HS","SPARE-ISSUE",
U1679="Power Telco","ACTIVE", U1679="no impacts","no impacts"
),"")</f>
        <v>Exclu</v>
      </c>
      <c r="W1679" s="113"/>
      <c r="X1679" s="113"/>
      <c r="Y1679" s="113"/>
      <c r="Z1679" s="113"/>
      <c r="AA1679" s="113"/>
      <c r="AB1679" s="17" t="s">
        <v>5465</v>
      </c>
      <c r="AC1679" s="17" t="str">
        <f>_xlfn.XLOOKUP(B1679,'INCIDENT-04-27-2026'!E:E,'INCIDENT-04-27-2026'!F:F,"")</f>
        <v/>
      </c>
      <c r="AD1679" s="9"/>
      <c r="AE1679" s="7" t="s">
        <v>5465</v>
      </c>
      <c r="AF1679" s="6" t="str">
        <f>_xlfn.XLOOKUP(B1679,'[13]Input_27-04'!$B:$B,'[13]Input_27-04'!$M:$M,"")</f>
        <v/>
      </c>
      <c r="AG1679" s="7"/>
      <c r="AH1679" s="3"/>
      <c r="AI1679" s="18" t="str">
        <f>_xlfn.XLOOKUP(B1679,'[3]Cells Huawei 27042026 10h'!$B:$B,'[3]Cells Huawei 27042026 10h'!$T:$T,"")</f>
        <v/>
      </c>
      <c r="AJ1679" s="18" t="str">
        <f>_xlfn.XLOOKUP(B1679,'[3]Cells Huawei 27042026 15h'!$B:$B,'[3]Cells Huawei 27042026 15h'!$T:$T,"")</f>
        <v/>
      </c>
      <c r="AK1679" s="18" t="str">
        <f>_xlfn.XLOOKUP(B1679,'[4]cells down 27042026 11h28'!$B:$B,'[4]cells down 27042026 11h28'!$R:$R,"")</f>
        <v/>
      </c>
      <c r="AL1679" s="18" t="str">
        <f>_xlfn.XLOOKUP(B1679,'[4]cells down 27042026 18h01'!$B:$B,'[4]cells down 27042026 18h01'!$R:$R,"")</f>
        <v/>
      </c>
      <c r="AM1679" s="18" t="str">
        <f>_xlfn.XLOOKUP(B1679,'[5]cell downs 27042026 11h'!$B:$B,'[5]cell downs 27042026 11h'!$R:$R,"")</f>
        <v/>
      </c>
      <c r="AN1679" s="18" t="str">
        <f>_xlfn.XLOOKUP(B1679,'[5]cell downs 27042026 17h40'!$B:$B,'[5]cell downs 27042026 17h40'!$R:$R,"")</f>
        <v/>
      </c>
      <c r="AO1679" s="18" t="str">
        <f>_xlfn.XLOOKUP(B1679,'[6]ALL SITES DOWN'!$D:$D,'[6]ALL SITES DOWN'!$J:$J,"")</f>
        <v/>
      </c>
      <c r="AP1679" s="18" t="str">
        <f>_xlfn.XLOOKUP(B1679,'[7]ALL SITES DOWN'!$D:$D,'[7]ALL SITES DOWN'!$J:$J,"")</f>
        <v/>
      </c>
      <c r="AQ1679" s="9" t="str">
        <f>_xlfn.XLOOKUP(B1679,[8]sheet1!$AC:$AC,[8]sheet1!$AF:$AF,"")</f>
        <v/>
      </c>
      <c r="AR1679" s="14"/>
      <c r="AS1679" s="14" t="s">
        <v>5465</v>
      </c>
      <c r="AT1679" s="14" t="str">
        <f>_xlfn.XLOOKUP(B1679,'[9]cell downs 18042026 17h'!$B:$B,'[9]cell downs 18042026 17h'!$B:$B,"")</f>
        <v/>
      </c>
      <c r="AU1679" s="14" t="str">
        <f>_xlfn.XLOOKUP(B1679,'[10]Cells Huawei 19042026 15h'!$B:$B,'[10]Cells Huawei 19042026 15h'!$B:$B,"")</f>
        <v/>
      </c>
      <c r="AV1679" s="9" t="str">
        <f>_xlfn.XLOOKUP(B1679,'[11]cells down 19042026 9H40'!$B:$B,'[11]cells down 19042026 9H40'!$B:$B,"")</f>
        <v/>
      </c>
    </row>
    <row r="1680" spans="1:48" hidden="1" x14ac:dyDescent="0.3">
      <c r="A1680" s="1" t="s">
        <v>4947</v>
      </c>
      <c r="B1680" s="1" t="s">
        <v>4948</v>
      </c>
      <c r="C1680" s="3" t="str">
        <f>_xlfn.XLOOKUP(B1680,'[1]daily break down'!$D:$D,'[1]daily break down'!$E:$E,"")</f>
        <v>Yaounde</v>
      </c>
      <c r="D1680" s="1" t="s">
        <v>21</v>
      </c>
      <c r="E1680" s="1" t="s">
        <v>30</v>
      </c>
      <c r="F1680" s="3" t="s">
        <v>37</v>
      </c>
      <c r="G1680" s="1" t="s">
        <v>38</v>
      </c>
      <c r="H1680" s="29" t="str">
        <f>_xlfn.XLOOKUP(B1680,[2]CALCULATION!$B:$B,[2]CALCULATION!$H:$H,"")</f>
        <v>ZTE</v>
      </c>
      <c r="I1680" s="26">
        <v>0</v>
      </c>
      <c r="J1680" s="26">
        <v>0</v>
      </c>
      <c r="K1680" s="26">
        <v>0</v>
      </c>
      <c r="L1680" s="26">
        <v>0</v>
      </c>
      <c r="M1680" s="26">
        <v>0</v>
      </c>
      <c r="N1680" s="26">
        <v>0</v>
      </c>
      <c r="O1680" s="26">
        <v>0</v>
      </c>
      <c r="P1680" s="114" t="s">
        <v>6364</v>
      </c>
      <c r="Q1680" s="42" t="s">
        <v>5538</v>
      </c>
      <c r="R1680" s="42"/>
      <c r="S1680" s="41" t="str" cm="1">
        <f t="array" ref="S1680">IFERROR(_xlfn.IFS(
U1680="MPR ISSUE","PDH",
U1680="BSS Hardware Issue","BSS",
U1680="Sites strategiques, MLL, Pylone, etc.","ENVTECH",
U1680="AKTIVCO DEFAUT GE &amp; POWER Cabinet","AKTIVCO",
U1680="AKTIVCO Coupure ENEO &amp; Baisse de tension","AKTIVCO GRID ONLY",
U1680="Coupure ENEO &amp; Baisse de tension","IHS GRID ONLY",
U1680="Defaut GE &amp; POWER Cabinet","IHS",
U1680="Sharing","Partners",
U1680="Sites strategiques &amp; DataCenter","SST &amp; DC",
U1680="Exclu","Exclu",
U1680="SAT","SAT",
U1680="SPARE-ISSUE","SPARE-ISSUE",
U1680="Fiber CAmtel","TRANS_FO_CAMTEL",
U1680="Fiber AOF","Fiber AOF",
U1680="Projet OCM (HUAWEI)","TRAVAUX-HUAWEI",
U1680="Projet OCM (NOKIA)","TRAVAUX-NOKIA",
U1680="ACCESS-ISSUE","ACCESS-ISSUE",
U1680="Projet OCM (ZTE, NOKIA, autres projets)","TRAVAUX OCM",
U1680="No root CAuse","No root cause",
U1680="ODU HS","PDH",
U1680="IP &amp; VLAN","PDH",
U1680="Warehouse HUAWEI","SPARE-ISSUE",
U1680="SPARE-HS","SPARE-ISSUE",
U1680="Power Telco","BSS",U1680="no impacts","no impacts"
),"")</f>
        <v>No root cause</v>
      </c>
      <c r="T1680" s="41" t="str" cm="1">
        <f t="array" ref="T1680">IFERROR(_xlfn.IFS(
U1680="MPR ISSUE","TX ISSUE",
U1680="BSS Hardware Issue","RAN ISSUE",
U1680="Sites strategiques, MLL, Pylone, etc.","ENVTECH",
U1680="AKTIVCO DEFAUT GE &amp; POWER Cabinet","POWER ISSUE",
U1680="AKTIVCO Coupure ENEO &amp; Baisse de tension","POWER ISSUE",
U1680="Coupure ENEO &amp; Baisse de tension","POWER ISSUE",
U1680="Defaut GE &amp; POWER Cabinet","POWER ISSUE",
U1680="Sharing","POWER ISSUE",
U1680="Sites strategiques &amp; DataCenter","POWER ISSUE",
U1680="Exclu","Exclu",
U1680="SAT","TX ISSUE",
U1680="SPARE-ISSUE","SPARE-ISSUE",
U1680="Fiber CAmtel","TX ISSUE",
U1680="Fiber AOF","TX ISSUE",
U1680="Projet OCM (HUAWEI)","TRAVAUX-HUAWEI",
U1680="Projet OCM (NOKIA)","TRAVAUX -NOKIA",
U1680="ACCESS-ISSUE","ACCESS-ISSUE",
U1680="Projet OCM (ZTE, NOKIA, autres projets)","TRAVAUX OCM",
U1680="No root CAuse","No root cause",
U1680="ODU HS","TX ISSUE",
U1680="IP &amp; VLAN","TX ISSUE",
U1680="Warehouse HUAWEI","SPARE-ISSUE",
U1680="SPARE-HS","SPARE-ISSUE",
U1680="Power Telco","RAN ISSUE",U1680="no impacts","no impacts"
),"")</f>
        <v>No root cause</v>
      </c>
      <c r="U1680" s="68" t="s">
        <v>5691</v>
      </c>
      <c r="V1680" s="41" t="str" cm="1">
        <f t="array" ref="V1680">IFERROR(_xlfn.IFS(
U1680="MPR ISSUE","ACTIVE",
U1680="BSS Hardware Issue","ACTIVE",
U1680="Sites strategiques, MLL, Pylone, etc.","PASSIVE",
U1680="AKTIVCO DEFAUT GE &amp; POWER Cabinet","PASSIVE",
U1680="AKTIVCO Coupure ENEO &amp; Baisse de tension","PASSIVE",
U1680="Coupure ENEO &amp; Baisse de tension","PASSIVE",
U1680="Defaut GE &amp; POWER Cabinet","PASSIVE",
U1680="Sharing","PASSIVE",
U1680="Sites strategiques &amp; DataCenter","PASSIVE",
U1680="Exclu","Exclu",
U1680="SAT","ACTIVE",
U1680="SPARE-ISSUE","SPARE-ISSUE",
U1680="Fiber CAmtel","ACTIVE",
U1680="Fiber AOF","ACTIVE",
U1680="Projet OCM (HUAWEI)","PLANNED WORKS",
U1680="Projet OCM (NOKIA)","PLANNED WORKS",
U1680="ACCESS-ISSUE","ACCESS-ISSUE",
U1680="Projet OCM (ZTE, NOKIA, autres projets)","PLANNED WORKS",
U1680="No root CAuse","No root cause",
U1680="ODU HS","ACTIVE",
U1680="IP &amp; VLAN","ACTIVE",
U1680="Warehouse HUAWEI","SPARE-ISSUE",
U1680="SPARE-HS","SPARE-ISSUE",
U1680="Power Telco","ACTIVE", U1680="no impacts","no impacts"
),"")</f>
        <v>No root cause</v>
      </c>
      <c r="W1680" s="113"/>
      <c r="X1680" s="113"/>
      <c r="Y1680" s="113"/>
      <c r="Z1680" s="113"/>
      <c r="AA1680" s="113"/>
      <c r="AB1680" s="17" t="s">
        <v>5465</v>
      </c>
      <c r="AC1680" s="17" t="str">
        <f>_xlfn.XLOOKUP(B1680,'INCIDENT-04-27-2026'!E:E,'INCIDENT-04-27-2026'!F:F,"")</f>
        <v/>
      </c>
      <c r="AD1680" s="9"/>
      <c r="AE1680" s="7" t="s">
        <v>5465</v>
      </c>
      <c r="AF1680" s="6" t="str">
        <f>_xlfn.XLOOKUP(B1680,'[13]Input_27-04'!$B:$B,'[13]Input_27-04'!$M:$M,"")</f>
        <v/>
      </c>
      <c r="AG1680" s="7"/>
      <c r="AH1680" s="3"/>
      <c r="AI1680" s="18" t="str">
        <f>_xlfn.XLOOKUP(B1680,'[3]Cells Huawei 27042026 10h'!$B:$B,'[3]Cells Huawei 27042026 10h'!$T:$T,"")</f>
        <v/>
      </c>
      <c r="AJ1680" s="18" t="str">
        <f>_xlfn.XLOOKUP(B1680,'[3]Cells Huawei 27042026 15h'!$B:$B,'[3]Cells Huawei 27042026 15h'!$T:$T,"")</f>
        <v/>
      </c>
      <c r="AK1680" s="18" t="str">
        <f>_xlfn.XLOOKUP(B1680,'[4]cells down 27042026 11h28'!$B:$B,'[4]cells down 27042026 11h28'!$R:$R,"")</f>
        <v/>
      </c>
      <c r="AL1680" s="18" t="str">
        <f>_xlfn.XLOOKUP(B1680,'[4]cells down 27042026 18h01'!$B:$B,'[4]cells down 27042026 18h01'!$R:$R,"")</f>
        <v/>
      </c>
      <c r="AM1680" s="18" t="str">
        <f>_xlfn.XLOOKUP(B1680,'[5]cell downs 27042026 11h'!$B:$B,'[5]cell downs 27042026 11h'!$R:$R,"")</f>
        <v/>
      </c>
      <c r="AN1680" s="18" t="str">
        <f>_xlfn.XLOOKUP(B1680,'[5]cell downs 27042026 17h40'!$B:$B,'[5]cell downs 27042026 17h40'!$R:$R,"")</f>
        <v/>
      </c>
      <c r="AO1680" s="18" t="str">
        <f>_xlfn.XLOOKUP(B1680,'[6]ALL SITES DOWN'!$D:$D,'[6]ALL SITES DOWN'!$J:$J,"")</f>
        <v/>
      </c>
      <c r="AP1680" s="18" t="str">
        <f>_xlfn.XLOOKUP(B1680,'[7]ALL SITES DOWN'!$D:$D,'[7]ALL SITES DOWN'!$J:$J,"")</f>
        <v/>
      </c>
      <c r="AQ1680" s="9" t="str">
        <f>_xlfn.XLOOKUP(B1680,[8]sheet1!$AC:$AC,[8]sheet1!$AF:$AF,"")</f>
        <v/>
      </c>
      <c r="AR1680" s="14"/>
      <c r="AS1680" s="14" t="s">
        <v>5465</v>
      </c>
      <c r="AT1680" s="14" t="str">
        <f>_xlfn.XLOOKUP(B1680,'[9]cell downs 18042026 17h'!$B:$B,'[9]cell downs 18042026 17h'!$B:$B,"")</f>
        <v/>
      </c>
      <c r="AU1680" s="14" t="str">
        <f>_xlfn.XLOOKUP(B1680,'[10]Cells Huawei 19042026 15h'!$B:$B,'[10]Cells Huawei 19042026 15h'!$B:$B,"")</f>
        <v/>
      </c>
      <c r="AV1680" s="9" t="str">
        <f>_xlfn.XLOOKUP(B1680,'[11]cells down 19042026 9H40'!$B:$B,'[11]cells down 19042026 9H40'!$B:$B,"")</f>
        <v/>
      </c>
    </row>
    <row r="1681" spans="1:48" hidden="1" x14ac:dyDescent="0.3">
      <c r="A1681" s="1" t="s">
        <v>4188</v>
      </c>
      <c r="B1681" s="8" t="s">
        <v>4189</v>
      </c>
      <c r="C1681" s="3" t="str">
        <f>_xlfn.XLOOKUP(B1681,'[1]daily break down'!$D:$D,'[1]daily break down'!$E:$E,"")</f>
        <v>CENTRE</v>
      </c>
      <c r="D1681" s="1" t="s">
        <v>21</v>
      </c>
      <c r="E1681" s="1" t="s">
        <v>22</v>
      </c>
      <c r="F1681" s="3" t="s">
        <v>37</v>
      </c>
      <c r="G1681" s="1" t="s">
        <v>3957</v>
      </c>
      <c r="H1681" s="29" t="str">
        <f>_xlfn.XLOOKUP(B1681,[2]CALCULATION!$B:$B,[2]CALCULATION!$H:$H,"")</f>
        <v>ZTE</v>
      </c>
      <c r="I1681" s="26">
        <v>0</v>
      </c>
      <c r="J1681" s="26">
        <v>0</v>
      </c>
      <c r="K1681" s="26">
        <v>0</v>
      </c>
      <c r="L1681" s="26">
        <v>0</v>
      </c>
      <c r="M1681" s="26">
        <v>0</v>
      </c>
      <c r="N1681" s="26">
        <v>0</v>
      </c>
      <c r="O1681" s="26">
        <v>0</v>
      </c>
      <c r="P1681" s="114" t="s">
        <v>6364</v>
      </c>
      <c r="Q1681" s="42" t="s">
        <v>5537</v>
      </c>
      <c r="R1681" s="42"/>
      <c r="S1681" s="41" t="str" cm="1">
        <f t="array" ref="S1681">IFERROR(_xlfn.IFS(
U1681="MPR ISSUE","PDH",
U1681="BSS Hardware Issue","BSS",
U1681="Sites strategiques, MLL, Pylone, etc.","ENVTECH",
U1681="AKTIVCO DEFAUT GE &amp; POWER Cabinet","AKTIVCO",
U1681="AKTIVCO Coupure ENEO &amp; Baisse de tension","AKTIVCO GRID ONLY",
U1681="Coupure ENEO &amp; Baisse de tension","IHS GRID ONLY",
U1681="Defaut GE &amp; POWER Cabinet","IHS",
U1681="Sharing","Partners",
U1681="Sites strategiques &amp; DataCenter","SST &amp; DC",
U1681="Exclu","Exclu",
U1681="SAT","SAT",
U1681="SPARE-ISSUE","SPARE-ISSUE",
U1681="Fiber CAmtel","TRANS_FO_CAMTEL",
U1681="Fiber AOF","Fiber AOF",
U1681="Projet OCM (HUAWEI)","TRAVAUX-HUAWEI",
U1681="Projet OCM (NOKIA)","TRAVAUX-NOKIA",
U1681="ACCESS-ISSUE","ACCESS-ISSUE",
U1681="Projet OCM (ZTE, NOKIA, autres projets)","TRAVAUX OCM",
U1681="No root CAuse","No root cause",
U1681="ODU HS","PDH",
U1681="IP &amp; VLAN","PDH",
U1681="Warehouse HUAWEI","SPARE-ISSUE",
U1681="SPARE-HS","SPARE-ISSUE",
U1681="Power Telco","BSS",U1681="no impacts","no impacts"
),"")</f>
        <v>Exclu</v>
      </c>
      <c r="T1681" s="41" t="str" cm="1">
        <f t="array" ref="T1681">IFERROR(_xlfn.IFS(
U1681="MPR ISSUE","TX ISSUE",
U1681="BSS Hardware Issue","RAN ISSUE",
U1681="Sites strategiques, MLL, Pylone, etc.","ENVTECH",
U1681="AKTIVCO DEFAUT GE &amp; POWER Cabinet","POWER ISSUE",
U1681="AKTIVCO Coupure ENEO &amp; Baisse de tension","POWER ISSUE",
U1681="Coupure ENEO &amp; Baisse de tension","POWER ISSUE",
U1681="Defaut GE &amp; POWER Cabinet","POWER ISSUE",
U1681="Sharing","POWER ISSUE",
U1681="Sites strategiques &amp; DataCenter","POWER ISSUE",
U1681="Exclu","Exclu",
U1681="SAT","TX ISSUE",
U1681="SPARE-ISSUE","SPARE-ISSUE",
U1681="Fiber CAmtel","TX ISSUE",
U1681="Fiber AOF","TX ISSUE",
U1681="Projet OCM (HUAWEI)","TRAVAUX-HUAWEI",
U1681="Projet OCM (NOKIA)","TRAVAUX -NOKIA",
U1681="ACCESS-ISSUE","ACCESS-ISSUE",
U1681="Projet OCM (ZTE, NOKIA, autres projets)","TRAVAUX OCM",
U1681="No root CAuse","No root cause",
U1681="ODU HS","TX ISSUE",
U1681="IP &amp; VLAN","TX ISSUE",
U1681="Warehouse HUAWEI","SPARE-ISSUE",
U1681="SPARE-HS","SPARE-ISSUE",
U1681="Power Telco","RAN ISSUE",U1681="no impacts","no impacts"
),"")</f>
        <v>Exclu</v>
      </c>
      <c r="U1681" s="68" t="s">
        <v>5537</v>
      </c>
      <c r="V1681" s="41" t="str" cm="1">
        <f t="array" ref="V1681">IFERROR(_xlfn.IFS(
U1681="MPR ISSUE","ACTIVE",
U1681="BSS Hardware Issue","ACTIVE",
U1681="Sites strategiques, MLL, Pylone, etc.","PASSIVE",
U1681="AKTIVCO DEFAUT GE &amp; POWER Cabinet","PASSIVE",
U1681="AKTIVCO Coupure ENEO &amp; Baisse de tension","PASSIVE",
U1681="Coupure ENEO &amp; Baisse de tension","PASSIVE",
U1681="Defaut GE &amp; POWER Cabinet","PASSIVE",
U1681="Sharing","PASSIVE",
U1681="Sites strategiques &amp; DataCenter","PASSIVE",
U1681="Exclu","Exclu",
U1681="SAT","ACTIVE",
U1681="SPARE-ISSUE","SPARE-ISSUE",
U1681="Fiber CAmtel","ACTIVE",
U1681="Fiber AOF","ACTIVE",
U1681="Projet OCM (HUAWEI)","PLANNED WORKS",
U1681="Projet OCM (NOKIA)","PLANNED WORKS",
U1681="ACCESS-ISSUE","ACCESS-ISSUE",
U1681="Projet OCM (ZTE, NOKIA, autres projets)","PLANNED WORKS",
U1681="No root CAuse","No root cause",
U1681="ODU HS","ACTIVE",
U1681="IP &amp; VLAN","ACTIVE",
U1681="Warehouse HUAWEI","SPARE-ISSUE",
U1681="SPARE-HS","SPARE-ISSUE",
U1681="Power Telco","ACTIVE", U1681="no impacts","no impacts"
),"")</f>
        <v>Exclu</v>
      </c>
      <c r="W1681" s="113"/>
      <c r="X1681" s="113"/>
      <c r="Y1681" s="113"/>
      <c r="Z1681" s="113"/>
      <c r="AA1681" s="113"/>
      <c r="AB1681" s="17" t="s">
        <v>5465</v>
      </c>
      <c r="AC1681" s="17" t="str">
        <f>_xlfn.XLOOKUP(B1681,'INCIDENT-04-27-2026'!E:E,'INCIDENT-04-27-2026'!F:F,"")</f>
        <v/>
      </c>
      <c r="AD1681" s="9"/>
      <c r="AE1681" s="7" t="s">
        <v>5465</v>
      </c>
      <c r="AF1681" s="6" t="str">
        <f>_xlfn.XLOOKUP(B1681,'[13]Input_27-04'!$B:$B,'[13]Input_27-04'!$M:$M,"")</f>
        <v/>
      </c>
      <c r="AG1681" s="7"/>
      <c r="AH1681" s="3"/>
      <c r="AI1681" s="18" t="str">
        <f>_xlfn.XLOOKUP(B1681,'[3]Cells Huawei 27042026 10h'!$B:$B,'[3]Cells Huawei 27042026 10h'!$T:$T,"")</f>
        <v/>
      </c>
      <c r="AJ1681" s="18" t="str">
        <f>_xlfn.XLOOKUP(B1681,'[3]Cells Huawei 27042026 15h'!$B:$B,'[3]Cells Huawei 27042026 15h'!$T:$T,"")</f>
        <v/>
      </c>
      <c r="AK1681" s="18" t="str">
        <f>_xlfn.XLOOKUP(B1681,'[4]cells down 27042026 11h28'!$B:$B,'[4]cells down 27042026 11h28'!$R:$R,"")</f>
        <v/>
      </c>
      <c r="AL1681" s="18" t="str">
        <f>_xlfn.XLOOKUP(B1681,'[4]cells down 27042026 18h01'!$B:$B,'[4]cells down 27042026 18h01'!$R:$R,"")</f>
        <v/>
      </c>
      <c r="AM1681" s="18" t="str">
        <f>_xlfn.XLOOKUP(B1681,'[5]cell downs 27042026 11h'!$B:$B,'[5]cell downs 27042026 11h'!$R:$R,"")</f>
        <v/>
      </c>
      <c r="AN1681" s="18" t="str">
        <f>_xlfn.XLOOKUP(B1681,'[5]cell downs 27042026 17h40'!$B:$B,'[5]cell downs 27042026 17h40'!$R:$R,"")</f>
        <v/>
      </c>
      <c r="AO1681" s="18" t="str">
        <f>_xlfn.XLOOKUP(B1681,'[6]ALL SITES DOWN'!$D:$D,'[6]ALL SITES DOWN'!$J:$J,"")</f>
        <v/>
      </c>
      <c r="AP1681" s="18" t="str">
        <f>_xlfn.XLOOKUP(B1681,'[7]ALL SITES DOWN'!$D:$D,'[7]ALL SITES DOWN'!$J:$J,"")</f>
        <v/>
      </c>
      <c r="AQ1681" s="9" t="str">
        <f>_xlfn.XLOOKUP(B1681,[8]sheet1!$AC:$AC,[8]sheet1!$AF:$AF,"")</f>
        <v/>
      </c>
      <c r="AR1681" s="14"/>
      <c r="AS1681" s="14" t="s">
        <v>5465</v>
      </c>
      <c r="AT1681" s="14" t="str">
        <f>_xlfn.XLOOKUP(B1681,'[9]cell downs 18042026 17h'!$B:$B,'[9]cell downs 18042026 17h'!$B:$B,"")</f>
        <v/>
      </c>
      <c r="AU1681" s="14" t="str">
        <f>_xlfn.XLOOKUP(B1681,'[10]Cells Huawei 19042026 15h'!$B:$B,'[10]Cells Huawei 19042026 15h'!$B:$B,"")</f>
        <v/>
      </c>
      <c r="AV1681" s="9" t="str">
        <f>_xlfn.XLOOKUP(B1681,'[11]cells down 19042026 9H40'!$B:$B,'[11]cells down 19042026 9H40'!$B:$B,"")</f>
        <v/>
      </c>
    </row>
    <row r="1682" spans="1:48" hidden="1" x14ac:dyDescent="0.3">
      <c r="A1682" s="1" t="s">
        <v>5089</v>
      </c>
      <c r="B1682" s="1" t="s">
        <v>5090</v>
      </c>
      <c r="C1682" s="3" t="str">
        <f>_xlfn.XLOOKUP(B1682,'[1]daily break down'!$D:$D,'[1]daily break down'!$E:$E,"")</f>
        <v>Douala</v>
      </c>
      <c r="D1682" s="1" t="s">
        <v>21</v>
      </c>
      <c r="E1682" s="1" t="s">
        <v>30</v>
      </c>
      <c r="F1682" s="3" t="s">
        <v>31</v>
      </c>
      <c r="G1682" s="1" t="s">
        <v>32</v>
      </c>
      <c r="H1682" s="29" t="str">
        <f>_xlfn.XLOOKUP(B1682,[2]CALCULATION!$B:$B,[2]CALCULATION!$H:$H,"")</f>
        <v>ZTE</v>
      </c>
      <c r="I1682" s="26">
        <v>0</v>
      </c>
      <c r="J1682" s="26">
        <v>0</v>
      </c>
      <c r="K1682" s="26">
        <v>0</v>
      </c>
      <c r="L1682" s="26">
        <v>0</v>
      </c>
      <c r="M1682" s="26">
        <v>0</v>
      </c>
      <c r="N1682" s="26">
        <v>0</v>
      </c>
      <c r="O1682" s="26">
        <v>0</v>
      </c>
      <c r="P1682" s="114" t="s">
        <v>6364</v>
      </c>
      <c r="Q1682" s="42" t="s">
        <v>5538</v>
      </c>
      <c r="R1682" s="42"/>
      <c r="S1682" s="41" t="str" cm="1">
        <f t="array" ref="S1682">IFERROR(_xlfn.IFS(
U1682="MPR ISSUE","PDH",
U1682="BSS Hardware Issue","BSS",
U1682="Sites strategiques, MLL, Pylone, etc.","ENVTECH",
U1682="AKTIVCO DEFAUT GE &amp; POWER Cabinet","AKTIVCO",
U1682="AKTIVCO Coupure ENEO &amp; Baisse de tension","AKTIVCO GRID ONLY",
U1682="Coupure ENEO &amp; Baisse de tension","IHS GRID ONLY",
U1682="Defaut GE &amp; POWER Cabinet","IHS",
U1682="Sharing","Partners",
U1682="Sites strategiques &amp; DataCenter","SST &amp; DC",
U1682="Exclu","Exclu",
U1682="SAT","SAT",
U1682="SPARE-ISSUE","SPARE-ISSUE",
U1682="Fiber CAmtel","TRANS_FO_CAMTEL",
U1682="Fiber AOF","Fiber AOF",
U1682="Projet OCM (HUAWEI)","TRAVAUX-HUAWEI",
U1682="Projet OCM (NOKIA)","TRAVAUX-NOKIA",
U1682="ACCESS-ISSUE","ACCESS-ISSUE",
U1682="Projet OCM (ZTE, NOKIA, autres projets)","TRAVAUX OCM",
U1682="No root CAuse","No root cause",
U1682="ODU HS","PDH",
U1682="IP &amp; VLAN","PDH",
U1682="Warehouse HUAWEI","SPARE-ISSUE",
U1682="SPARE-HS","SPARE-ISSUE",
U1682="Power Telco","BSS",U1682="no impacts","no impacts"
),"")</f>
        <v>AKTIVCO GRID ONLY</v>
      </c>
      <c r="T1682" s="41" t="str" cm="1">
        <f t="array" ref="T1682">IFERROR(_xlfn.IFS(
U1682="MPR ISSUE","TX ISSUE",
U1682="BSS Hardware Issue","RAN ISSUE",
U1682="Sites strategiques, MLL, Pylone, etc.","ENVTECH",
U1682="AKTIVCO DEFAUT GE &amp; POWER Cabinet","POWER ISSUE",
U1682="AKTIVCO Coupure ENEO &amp; Baisse de tension","POWER ISSUE",
U1682="Coupure ENEO &amp; Baisse de tension","POWER ISSUE",
U1682="Defaut GE &amp; POWER Cabinet","POWER ISSUE",
U1682="Sharing","POWER ISSUE",
U1682="Sites strategiques &amp; DataCenter","POWER ISSUE",
U1682="Exclu","Exclu",
U1682="SAT","TX ISSUE",
U1682="SPARE-ISSUE","SPARE-ISSUE",
U1682="Fiber CAmtel","TX ISSUE",
U1682="Fiber AOF","TX ISSUE",
U1682="Projet OCM (HUAWEI)","TRAVAUX-HUAWEI",
U1682="Projet OCM (NOKIA)","TRAVAUX -NOKIA",
U1682="ACCESS-ISSUE","ACCESS-ISSUE",
U1682="Projet OCM (ZTE, NOKIA, autres projets)","TRAVAUX OCM",
U1682="No root CAuse","No root cause",
U1682="ODU HS","TX ISSUE",
U1682="IP &amp; VLAN","TX ISSUE",
U1682="Warehouse HUAWEI","SPARE-ISSUE",
U1682="SPARE-HS","SPARE-ISSUE",
U1682="Power Telco","RAN ISSUE",U1682="no impacts","no impacts"
),"")</f>
        <v>POWER ISSUE</v>
      </c>
      <c r="U1682" s="68" t="s">
        <v>5326</v>
      </c>
      <c r="V1682" s="41" t="str" cm="1">
        <f t="array" ref="V1682">IFERROR(_xlfn.IFS(
U1682="MPR ISSUE","ACTIVE",
U1682="BSS Hardware Issue","ACTIVE",
U1682="Sites strategiques, MLL, Pylone, etc.","PASSIVE",
U1682="AKTIVCO DEFAUT GE &amp; POWER Cabinet","PASSIVE",
U1682="AKTIVCO Coupure ENEO &amp; Baisse de tension","PASSIVE",
U1682="Coupure ENEO &amp; Baisse de tension","PASSIVE",
U1682="Defaut GE &amp; POWER Cabinet","PASSIVE",
U1682="Sharing","PASSIVE",
U1682="Sites strategiques &amp; DataCenter","PASSIVE",
U1682="Exclu","Exclu",
U1682="SAT","ACTIVE",
U1682="SPARE-ISSUE","SPARE-ISSUE",
U1682="Fiber CAmtel","ACTIVE",
U1682="Fiber AOF","ACTIVE",
U1682="Projet OCM (HUAWEI)","PLANNED WORKS",
U1682="Projet OCM (NOKIA)","PLANNED WORKS",
U1682="ACCESS-ISSUE","ACCESS-ISSUE",
U1682="Projet OCM (ZTE, NOKIA, autres projets)","PLANNED WORKS",
U1682="No root CAuse","No root cause",
U1682="ODU HS","ACTIVE",
U1682="IP &amp; VLAN","ACTIVE",
U1682="Warehouse HUAWEI","SPARE-ISSUE",
U1682="SPARE-HS","SPARE-ISSUE",
U1682="Power Telco","ACTIVE", U1682="no impacts","no impacts"
),"")</f>
        <v>PASSIVE</v>
      </c>
      <c r="W1682" s="113"/>
      <c r="X1682" s="113"/>
      <c r="Y1682" s="113"/>
      <c r="Z1682" s="113"/>
      <c r="AA1682" s="113"/>
      <c r="AB1682" s="17" t="s">
        <v>6324</v>
      </c>
      <c r="AC1682" s="17" t="str">
        <f>_xlfn.XLOOKUP(B1682,'INCIDENT-04-27-2026'!E:E,'INCIDENT-04-27-2026'!F:F,"")</f>
        <v/>
      </c>
      <c r="AD1682" s="9"/>
      <c r="AE1682" s="7" t="s">
        <v>5465</v>
      </c>
      <c r="AF1682" s="6" t="str">
        <f>_xlfn.XLOOKUP(B1682,'[13]Input_27-04'!$B:$B,'[13]Input_27-04'!$M:$M,"")</f>
        <v/>
      </c>
      <c r="AG1682" s="7"/>
      <c r="AH1682" s="3"/>
      <c r="AI1682" s="18" t="str">
        <f>_xlfn.XLOOKUP(B1682,'[3]Cells Huawei 27042026 10h'!$B:$B,'[3]Cells Huawei 27042026 10h'!$T:$T,"")</f>
        <v/>
      </c>
      <c r="AJ1682" s="18" t="str">
        <f>_xlfn.XLOOKUP(B1682,'[3]Cells Huawei 27042026 15h'!$B:$B,'[3]Cells Huawei 27042026 15h'!$T:$T,"")</f>
        <v/>
      </c>
      <c r="AK1682" s="18" t="str">
        <f>_xlfn.XLOOKUP(B1682,'[4]cells down 27042026 11h28'!$B:$B,'[4]cells down 27042026 11h28'!$R:$R,"")</f>
        <v/>
      </c>
      <c r="AL1682" s="18" t="str">
        <f>_xlfn.XLOOKUP(B1682,'[4]cells down 27042026 18h01'!$B:$B,'[4]cells down 27042026 18h01'!$R:$R,"")</f>
        <v/>
      </c>
      <c r="AM1682" s="18" t="str">
        <f>_xlfn.XLOOKUP(B1682,'[5]cell downs 27042026 11h'!$B:$B,'[5]cell downs 27042026 11h'!$R:$R,"")</f>
        <v/>
      </c>
      <c r="AN1682" s="18" t="str">
        <f>_xlfn.XLOOKUP(B1682,'[5]cell downs 27042026 17h40'!$B:$B,'[5]cell downs 27042026 17h40'!$R:$R,"")</f>
        <v/>
      </c>
      <c r="AO1682" s="18" t="str">
        <f>_xlfn.XLOOKUP(B1682,'[6]ALL SITES DOWN'!$D:$D,'[6]ALL SITES DOWN'!$J:$J,"")</f>
        <v>(04/27/2026 ocm ran 17h):-27/04/2026 Bad grid voltage, low solar/ Solar return awaited ESCALADE L3 CAMUSAT
26/04/2026 CAMUSAT feedback : team en route pour verification 
25/04/2026 Bad grid voltage, low solar/ Solar return awaited</v>
      </c>
      <c r="AP1682" s="18" t="str">
        <f>_xlfn.XLOOKUP(B1682,'[7]ALL SITES DOWN'!$D:$D,'[7]ALL SITES DOWN'!$J:$J,"")</f>
        <v>(04/27/2026 ocm ran 11h):-27/04/2026 Bad grid voltage, low solar/ Solar return awaited ESCALADE L3 CAMUSAT
26/04/2026 CAMUSAT feedback : team en route pour verification 
25/04/2026 Bad grid voltage, low solar/ Solar return awaited</v>
      </c>
      <c r="AQ1682" s="9" t="str">
        <f>_xlfn.XLOOKUP(B1682,[8]sheet1!$AC:$AC,[8]sheet1!$AF:$AF,"")</f>
        <v xml:space="preserve">(04/27/2026 ticket):-INC-20260427-00011279…2026-04-28 04:30:29…Mauvaises phases ENEO / En attente retour solaire et ENEO mis à contribution pour normalisation des phases.…grid only power issue on site </v>
      </c>
      <c r="AR1682" s="14"/>
      <c r="AS1682" s="14" t="s">
        <v>5465</v>
      </c>
      <c r="AT1682" s="14" t="str">
        <f>_xlfn.XLOOKUP(B1682,'[9]cell downs 18042026 17h'!$B:$B,'[9]cell downs 18042026 17h'!$B:$B,"")</f>
        <v/>
      </c>
      <c r="AU1682" s="14" t="str">
        <f>_xlfn.XLOOKUP(B1682,'[10]Cells Huawei 19042026 15h'!$B:$B,'[10]Cells Huawei 19042026 15h'!$B:$B,"")</f>
        <v/>
      </c>
      <c r="AV1682" s="9" t="str">
        <f>_xlfn.XLOOKUP(B1682,'[11]cells down 19042026 9H40'!$B:$B,'[11]cells down 19042026 9H40'!$B:$B,"")</f>
        <v/>
      </c>
    </row>
    <row r="1683" spans="1:48" hidden="1" x14ac:dyDescent="0.3">
      <c r="A1683" s="1" t="s">
        <v>5103</v>
      </c>
      <c r="B1683" s="1" t="s">
        <v>5104</v>
      </c>
      <c r="C1683" s="3" t="str">
        <f>_xlfn.XLOOKUP(B1683,'[1]daily break down'!$D:$D,'[1]daily break down'!$E:$E,"")</f>
        <v>Douala</v>
      </c>
      <c r="D1683" s="1" t="s">
        <v>21</v>
      </c>
      <c r="E1683" s="1" t="s">
        <v>30</v>
      </c>
      <c r="F1683" s="3" t="s">
        <v>31</v>
      </c>
      <c r="G1683" s="1" t="s">
        <v>32</v>
      </c>
      <c r="H1683" s="29" t="str">
        <f>_xlfn.XLOOKUP(B1683,[2]CALCULATION!$B:$B,[2]CALCULATION!$H:$H,"")</f>
        <v>ZTE</v>
      </c>
      <c r="I1683" s="26">
        <v>0</v>
      </c>
      <c r="J1683" s="26">
        <v>0</v>
      </c>
      <c r="K1683" s="26">
        <v>0</v>
      </c>
      <c r="L1683" s="26">
        <v>0</v>
      </c>
      <c r="M1683" s="26">
        <v>0</v>
      </c>
      <c r="N1683" s="26">
        <v>0</v>
      </c>
      <c r="O1683" s="26">
        <v>0</v>
      </c>
      <c r="P1683" s="114" t="s">
        <v>6364</v>
      </c>
      <c r="Q1683" s="42" t="s">
        <v>5538</v>
      </c>
      <c r="R1683" s="42"/>
      <c r="S1683" s="41" t="str" cm="1">
        <f t="array" ref="S1683">IFERROR(_xlfn.IFS(
U1683="MPR ISSUE","PDH",
U1683="BSS Hardware Issue","BSS",
U1683="Sites strategiques, MLL, Pylone, etc.","ENVTECH",
U1683="AKTIVCO DEFAUT GE &amp; POWER Cabinet","AKTIVCO",
U1683="AKTIVCO Coupure ENEO &amp; Baisse de tension","AKTIVCO GRID ONLY",
U1683="Coupure ENEO &amp; Baisse de tension","IHS GRID ONLY",
U1683="Defaut GE &amp; POWER Cabinet","IHS",
U1683="Sharing","Partners",
U1683="Sites strategiques &amp; DataCenter","SST &amp; DC",
U1683="Exclu","Exclu",
U1683="SAT","SAT",
U1683="SPARE-ISSUE","SPARE-ISSUE",
U1683="Fiber CAmtel","TRANS_FO_CAMTEL",
U1683="Fiber AOF","Fiber AOF",
U1683="Projet OCM (HUAWEI)","TRAVAUX-HUAWEI",
U1683="Projet OCM (NOKIA)","TRAVAUX-NOKIA",
U1683="ACCESS-ISSUE","ACCESS-ISSUE",
U1683="Projet OCM (ZTE, NOKIA, autres projets)","TRAVAUX OCM",
U1683="No root CAuse","No root cause",
U1683="ODU HS","PDH",
U1683="IP &amp; VLAN","PDH",
U1683="Warehouse HUAWEI","SPARE-ISSUE",
U1683="SPARE-HS","SPARE-ISSUE",
U1683="Power Telco","BSS",U1683="no impacts","no impacts"
),"")</f>
        <v>No root cause</v>
      </c>
      <c r="T1683" s="41" t="str" cm="1">
        <f t="array" ref="T1683">IFERROR(_xlfn.IFS(
U1683="MPR ISSUE","TX ISSUE",
U1683="BSS Hardware Issue","RAN ISSUE",
U1683="Sites strategiques, MLL, Pylone, etc.","ENVTECH",
U1683="AKTIVCO DEFAUT GE &amp; POWER Cabinet","POWER ISSUE",
U1683="AKTIVCO Coupure ENEO &amp; Baisse de tension","POWER ISSUE",
U1683="Coupure ENEO &amp; Baisse de tension","POWER ISSUE",
U1683="Defaut GE &amp; POWER Cabinet","POWER ISSUE",
U1683="Sharing","POWER ISSUE",
U1683="Sites strategiques &amp; DataCenter","POWER ISSUE",
U1683="Exclu","Exclu",
U1683="SAT","TX ISSUE",
U1683="SPARE-ISSUE","SPARE-ISSUE",
U1683="Fiber CAmtel","TX ISSUE",
U1683="Fiber AOF","TX ISSUE",
U1683="Projet OCM (HUAWEI)","TRAVAUX-HUAWEI",
U1683="Projet OCM (NOKIA)","TRAVAUX -NOKIA",
U1683="ACCESS-ISSUE","ACCESS-ISSUE",
U1683="Projet OCM (ZTE, NOKIA, autres projets)","TRAVAUX OCM",
U1683="No root CAuse","No root cause",
U1683="ODU HS","TX ISSUE",
U1683="IP &amp; VLAN","TX ISSUE",
U1683="Warehouse HUAWEI","SPARE-ISSUE",
U1683="SPARE-HS","SPARE-ISSUE",
U1683="Power Telco","RAN ISSUE",U1683="no impacts","no impacts"
),"")</f>
        <v>No root cause</v>
      </c>
      <c r="U1683" s="68" t="s">
        <v>5691</v>
      </c>
      <c r="V1683" s="41" t="str" cm="1">
        <f t="array" ref="V1683">IFERROR(_xlfn.IFS(
U1683="MPR ISSUE","ACTIVE",
U1683="BSS Hardware Issue","ACTIVE",
U1683="Sites strategiques, MLL, Pylone, etc.","PASSIVE",
U1683="AKTIVCO DEFAUT GE &amp; POWER Cabinet","PASSIVE",
U1683="AKTIVCO Coupure ENEO &amp; Baisse de tension","PASSIVE",
U1683="Coupure ENEO &amp; Baisse de tension","PASSIVE",
U1683="Defaut GE &amp; POWER Cabinet","PASSIVE",
U1683="Sharing","PASSIVE",
U1683="Sites strategiques &amp; DataCenter","PASSIVE",
U1683="Exclu","Exclu",
U1683="SAT","ACTIVE",
U1683="SPARE-ISSUE","SPARE-ISSUE",
U1683="Fiber CAmtel","ACTIVE",
U1683="Fiber AOF","ACTIVE",
U1683="Projet OCM (HUAWEI)","PLANNED WORKS",
U1683="Projet OCM (NOKIA)","PLANNED WORKS",
U1683="ACCESS-ISSUE","ACCESS-ISSUE",
U1683="Projet OCM (ZTE, NOKIA, autres projets)","PLANNED WORKS",
U1683="No root CAuse","No root cause",
U1683="ODU HS","ACTIVE",
U1683="IP &amp; VLAN","ACTIVE",
U1683="Warehouse HUAWEI","SPARE-ISSUE",
U1683="SPARE-HS","SPARE-ISSUE",
U1683="Power Telco","ACTIVE", U1683="no impacts","no impacts"
),"")</f>
        <v>No root cause</v>
      </c>
      <c r="W1683" s="113"/>
      <c r="X1683" s="113"/>
      <c r="Y1683" s="113"/>
      <c r="Z1683" s="113"/>
      <c r="AA1683" s="113"/>
      <c r="AB1683" s="17" t="s">
        <v>5465</v>
      </c>
      <c r="AC1683" s="17" t="str">
        <f>_xlfn.XLOOKUP(B1683,'INCIDENT-04-27-2026'!E:E,'INCIDENT-04-27-2026'!F:F,"")</f>
        <v/>
      </c>
      <c r="AD1683" s="9"/>
      <c r="AE1683" s="7" t="s">
        <v>5465</v>
      </c>
      <c r="AF1683" s="6" t="str">
        <f>_xlfn.XLOOKUP(B1683,'[13]Input_27-04'!$B:$B,'[13]Input_27-04'!$M:$M,"")</f>
        <v/>
      </c>
      <c r="AG1683" s="7"/>
      <c r="AH1683" s="3"/>
      <c r="AI1683" s="18" t="str">
        <f>_xlfn.XLOOKUP(B1683,'[3]Cells Huawei 27042026 10h'!$B:$B,'[3]Cells Huawei 27042026 10h'!$T:$T,"")</f>
        <v/>
      </c>
      <c r="AJ1683" s="18" t="str">
        <f>_xlfn.XLOOKUP(B1683,'[3]Cells Huawei 27042026 15h'!$B:$B,'[3]Cells Huawei 27042026 15h'!$T:$T,"")</f>
        <v/>
      </c>
      <c r="AK1683" s="18" t="str">
        <f>_xlfn.XLOOKUP(B1683,'[4]cells down 27042026 11h28'!$B:$B,'[4]cells down 27042026 11h28'!$R:$R,"")</f>
        <v/>
      </c>
      <c r="AL1683" s="18" t="str">
        <f>_xlfn.XLOOKUP(B1683,'[4]cells down 27042026 18h01'!$B:$B,'[4]cells down 27042026 18h01'!$R:$R,"")</f>
        <v/>
      </c>
      <c r="AM1683" s="18" t="str">
        <f>_xlfn.XLOOKUP(B1683,'[5]cell downs 27042026 11h'!$B:$B,'[5]cell downs 27042026 11h'!$R:$R,"")</f>
        <v/>
      </c>
      <c r="AN1683" s="18" t="str">
        <f>_xlfn.XLOOKUP(B1683,'[5]cell downs 27042026 17h40'!$B:$B,'[5]cell downs 27042026 17h40'!$R:$R,"")</f>
        <v/>
      </c>
      <c r="AO1683" s="18" t="str">
        <f>_xlfn.XLOOKUP(B1683,'[6]ALL SITES DOWN'!$D:$D,'[6]ALL SITES DOWN'!$J:$J,"")</f>
        <v/>
      </c>
      <c r="AP1683" s="18" t="str">
        <f>_xlfn.XLOOKUP(B1683,'[7]ALL SITES DOWN'!$D:$D,'[7]ALL SITES DOWN'!$J:$J,"")</f>
        <v/>
      </c>
      <c r="AQ1683" s="9" t="str">
        <f>_xlfn.XLOOKUP(B1683,[8]sheet1!$AC:$AC,[8]sheet1!$AF:$AF,"")</f>
        <v/>
      </c>
      <c r="AR1683" s="14"/>
      <c r="AS1683" s="14" t="s">
        <v>5465</v>
      </c>
      <c r="AT1683" s="14" t="str">
        <f>_xlfn.XLOOKUP(B1683,'[9]cell downs 18042026 17h'!$B:$B,'[9]cell downs 18042026 17h'!$B:$B,"")</f>
        <v/>
      </c>
      <c r="AU1683" s="14" t="str">
        <f>_xlfn.XLOOKUP(B1683,'[10]Cells Huawei 19042026 15h'!$B:$B,'[10]Cells Huawei 19042026 15h'!$B:$B,"")</f>
        <v/>
      </c>
      <c r="AV1683" s="9" t="str">
        <f>_xlfn.XLOOKUP(B1683,'[11]cells down 19042026 9H40'!$B:$B,'[11]cells down 19042026 9H40'!$B:$B,"")</f>
        <v/>
      </c>
    </row>
    <row r="1684" spans="1:48" hidden="1" x14ac:dyDescent="0.3">
      <c r="A1684" s="1" t="s">
        <v>5051</v>
      </c>
      <c r="B1684" s="8" t="s">
        <v>5052</v>
      </c>
      <c r="C1684" s="3" t="str">
        <f>_xlfn.XLOOKUP(B1684,'[1]daily break down'!$D:$D,'[1]daily break down'!$E:$E,"")</f>
        <v>Yaounde</v>
      </c>
      <c r="D1684" s="1"/>
      <c r="E1684" s="1"/>
      <c r="F1684" s="3" t="s">
        <v>37</v>
      </c>
      <c r="G1684" s="1" t="s">
        <v>38</v>
      </c>
      <c r="H1684" s="29" t="str">
        <f>_xlfn.XLOOKUP(B1684,[2]CALCULATION!$B:$B,[2]CALCULATION!$H:$H,"")</f>
        <v>ZTE</v>
      </c>
      <c r="I1684" s="26">
        <v>0</v>
      </c>
      <c r="J1684" s="26">
        <v>0</v>
      </c>
      <c r="K1684" s="26">
        <v>0</v>
      </c>
      <c r="L1684" s="26">
        <v>0</v>
      </c>
      <c r="M1684" s="26">
        <v>0</v>
      </c>
      <c r="N1684" s="26">
        <v>0</v>
      </c>
      <c r="O1684" s="26">
        <v>0</v>
      </c>
      <c r="P1684" s="114" t="s">
        <v>6364</v>
      </c>
      <c r="Q1684" s="42" t="s">
        <v>5538</v>
      </c>
      <c r="R1684" s="42"/>
      <c r="S1684" s="41" t="str" cm="1">
        <f t="array" ref="S1684">IFERROR(_xlfn.IFS(
U1684="MPR ISSUE","PDH",
U1684="BSS Hardware Issue","BSS",
U1684="Sites strategiques, MLL, Pylone, etc.","ENVTECH",
U1684="AKTIVCO DEFAUT GE &amp; POWER Cabinet","AKTIVCO",
U1684="AKTIVCO Coupure ENEO &amp; Baisse de tension","AKTIVCO GRID ONLY",
U1684="Coupure ENEO &amp; Baisse de tension","IHS GRID ONLY",
U1684="Defaut GE &amp; POWER Cabinet","IHS",
U1684="Sharing","Partners",
U1684="Sites strategiques &amp; DataCenter","SST &amp; DC",
U1684="Exclu","Exclu",
U1684="SAT","SAT",
U1684="SPARE-ISSUE","SPARE-ISSUE",
U1684="Fiber CAmtel","TRANS_FO_CAMTEL",
U1684="Fiber AOF","Fiber AOF",
U1684="Projet OCM (HUAWEI)","TRAVAUX-HUAWEI",
U1684="Projet OCM (NOKIA)","TRAVAUX-NOKIA",
U1684="ACCESS-ISSUE","ACCESS-ISSUE",
U1684="Projet OCM (ZTE, NOKIA, autres projets)","TRAVAUX OCM",
U1684="No root CAuse","No root cause",
U1684="ODU HS","PDH",
U1684="IP &amp; VLAN","PDH",
U1684="Warehouse HUAWEI","SPARE-ISSUE",
U1684="SPARE-HS","SPARE-ISSUE",
U1684="Power Telco","BSS",U1684="no impacts","no impacts"
),"")</f>
        <v>No root cause</v>
      </c>
      <c r="T1684" s="41" t="str" cm="1">
        <f t="array" ref="T1684">IFERROR(_xlfn.IFS(
U1684="MPR ISSUE","TX ISSUE",
U1684="BSS Hardware Issue","RAN ISSUE",
U1684="Sites strategiques, MLL, Pylone, etc.","ENVTECH",
U1684="AKTIVCO DEFAUT GE &amp; POWER Cabinet","POWER ISSUE",
U1684="AKTIVCO Coupure ENEO &amp; Baisse de tension","POWER ISSUE",
U1684="Coupure ENEO &amp; Baisse de tension","POWER ISSUE",
U1684="Defaut GE &amp; POWER Cabinet","POWER ISSUE",
U1684="Sharing","POWER ISSUE",
U1684="Sites strategiques &amp; DataCenter","POWER ISSUE",
U1684="Exclu","Exclu",
U1684="SAT","TX ISSUE",
U1684="SPARE-ISSUE","SPARE-ISSUE",
U1684="Fiber CAmtel","TX ISSUE",
U1684="Fiber AOF","TX ISSUE",
U1684="Projet OCM (HUAWEI)","TRAVAUX-HUAWEI",
U1684="Projet OCM (NOKIA)","TRAVAUX -NOKIA",
U1684="ACCESS-ISSUE","ACCESS-ISSUE",
U1684="Projet OCM (ZTE, NOKIA, autres projets)","TRAVAUX OCM",
U1684="No root CAuse","No root cause",
U1684="ODU HS","TX ISSUE",
U1684="IP &amp; VLAN","TX ISSUE",
U1684="Warehouse HUAWEI","SPARE-ISSUE",
U1684="SPARE-HS","SPARE-ISSUE",
U1684="Power Telco","RAN ISSUE",U1684="no impacts","no impacts"
),"")</f>
        <v>No root cause</v>
      </c>
      <c r="U1684" s="68" t="s">
        <v>5691</v>
      </c>
      <c r="V1684" s="41" t="str" cm="1">
        <f t="array" ref="V1684">IFERROR(_xlfn.IFS(
U1684="MPR ISSUE","ACTIVE",
U1684="BSS Hardware Issue","ACTIVE",
U1684="Sites strategiques, MLL, Pylone, etc.","PASSIVE",
U1684="AKTIVCO DEFAUT GE &amp; POWER Cabinet","PASSIVE",
U1684="AKTIVCO Coupure ENEO &amp; Baisse de tension","PASSIVE",
U1684="Coupure ENEO &amp; Baisse de tension","PASSIVE",
U1684="Defaut GE &amp; POWER Cabinet","PASSIVE",
U1684="Sharing","PASSIVE",
U1684="Sites strategiques &amp; DataCenter","PASSIVE",
U1684="Exclu","Exclu",
U1684="SAT","ACTIVE",
U1684="SPARE-ISSUE","SPARE-ISSUE",
U1684="Fiber CAmtel","ACTIVE",
U1684="Fiber AOF","ACTIVE",
U1684="Projet OCM (HUAWEI)","PLANNED WORKS",
U1684="Projet OCM (NOKIA)","PLANNED WORKS",
U1684="ACCESS-ISSUE","ACCESS-ISSUE",
U1684="Projet OCM (ZTE, NOKIA, autres projets)","PLANNED WORKS",
U1684="No root CAuse","No root cause",
U1684="ODU HS","ACTIVE",
U1684="IP &amp; VLAN","ACTIVE",
U1684="Warehouse HUAWEI","SPARE-ISSUE",
U1684="SPARE-HS","SPARE-ISSUE",
U1684="Power Telco","ACTIVE", U1684="no impacts","no impacts"
),"")</f>
        <v>No root cause</v>
      </c>
      <c r="W1684" s="113"/>
      <c r="X1684" s="113"/>
      <c r="Y1684" s="113"/>
      <c r="Z1684" s="113"/>
      <c r="AA1684" s="113"/>
      <c r="AB1684" s="17" t="s">
        <v>5465</v>
      </c>
      <c r="AC1684" s="17" t="str">
        <f>_xlfn.XLOOKUP(B1684,'INCIDENT-04-27-2026'!E:E,'INCIDENT-04-27-2026'!F:F,"")</f>
        <v/>
      </c>
      <c r="AD1684" s="9"/>
      <c r="AE1684" s="7" t="s">
        <v>5465</v>
      </c>
      <c r="AF1684" s="6" t="str">
        <f>_xlfn.XLOOKUP(B1684,'[13]Input_27-04'!$B:$B,'[13]Input_27-04'!$M:$M,"")</f>
        <v/>
      </c>
      <c r="AG1684" s="7"/>
      <c r="AH1684" s="3"/>
      <c r="AI1684" s="18" t="str">
        <f>_xlfn.XLOOKUP(B1684,'[3]Cells Huawei 27042026 10h'!$B:$B,'[3]Cells Huawei 27042026 10h'!$T:$T,"")</f>
        <v/>
      </c>
      <c r="AJ1684" s="18" t="str">
        <f>_xlfn.XLOOKUP(B1684,'[3]Cells Huawei 27042026 15h'!$B:$B,'[3]Cells Huawei 27042026 15h'!$T:$T,"")</f>
        <v/>
      </c>
      <c r="AK1684" s="18" t="str">
        <f>_xlfn.XLOOKUP(B1684,'[4]cells down 27042026 11h28'!$B:$B,'[4]cells down 27042026 11h28'!$R:$R,"")</f>
        <v/>
      </c>
      <c r="AL1684" s="18" t="str">
        <f>_xlfn.XLOOKUP(B1684,'[4]cells down 27042026 18h01'!$B:$B,'[4]cells down 27042026 18h01'!$R:$R,"")</f>
        <v/>
      </c>
      <c r="AM1684" s="18" t="str">
        <f>_xlfn.XLOOKUP(B1684,'[5]cell downs 27042026 11h'!$B:$B,'[5]cell downs 27042026 11h'!$R:$R,"")</f>
        <v/>
      </c>
      <c r="AN1684" s="18" t="str">
        <f>_xlfn.XLOOKUP(B1684,'[5]cell downs 27042026 17h40'!$B:$B,'[5]cell downs 27042026 17h40'!$R:$R,"")</f>
        <v/>
      </c>
      <c r="AO1684" s="18" t="str">
        <f>_xlfn.XLOOKUP(B1684,'[6]ALL SITES DOWN'!$D:$D,'[6]ALL SITES DOWN'!$J:$J,"")</f>
        <v/>
      </c>
      <c r="AP1684" s="18" t="str">
        <f>_xlfn.XLOOKUP(B1684,'[7]ALL SITES DOWN'!$D:$D,'[7]ALL SITES DOWN'!$J:$J,"")</f>
        <v/>
      </c>
      <c r="AQ1684" s="9" t="str">
        <f>_xlfn.XLOOKUP(B1684,[8]sheet1!$AC:$AC,[8]sheet1!$AF:$AF,"")</f>
        <v/>
      </c>
      <c r="AR1684" s="14"/>
      <c r="AS1684" s="14" t="s">
        <v>5465</v>
      </c>
      <c r="AT1684" s="14" t="str">
        <f>_xlfn.XLOOKUP(B1684,'[9]cell downs 18042026 17h'!$B:$B,'[9]cell downs 18042026 17h'!$B:$B,"")</f>
        <v/>
      </c>
      <c r="AU1684" s="14" t="str">
        <f>_xlfn.XLOOKUP(B1684,'[10]Cells Huawei 19042026 15h'!$B:$B,'[10]Cells Huawei 19042026 15h'!$B:$B,"")</f>
        <v/>
      </c>
      <c r="AV1684" s="9" t="str">
        <f>_xlfn.XLOOKUP(B1684,'[11]cells down 19042026 9H40'!$B:$B,'[11]cells down 19042026 9H40'!$B:$B,"")</f>
        <v/>
      </c>
    </row>
    <row r="1685" spans="1:48" hidden="1" x14ac:dyDescent="0.3">
      <c r="A1685" s="1" t="s">
        <v>3268</v>
      </c>
      <c r="B1685" s="8" t="s">
        <v>3269</v>
      </c>
      <c r="C1685" s="3" t="str">
        <f>_xlfn.XLOOKUP(B1685,'[1]daily break down'!$D:$D,'[1]daily break down'!$E:$E,"")</f>
        <v>OUEST</v>
      </c>
      <c r="D1685" s="1" t="s">
        <v>21</v>
      </c>
      <c r="E1685" s="1" t="s">
        <v>36</v>
      </c>
      <c r="F1685" s="3" t="s">
        <v>102</v>
      </c>
      <c r="G1685" s="1" t="s">
        <v>1476</v>
      </c>
      <c r="H1685" s="27" t="str">
        <f>_xlfn.XLOOKUP(B1685,[2]CALCULATION!$B:$B,[2]CALCULATION!$H:$H,"")</f>
        <v>Huawei</v>
      </c>
      <c r="I1685" s="26">
        <v>0</v>
      </c>
      <c r="J1685" s="26">
        <v>0</v>
      </c>
      <c r="K1685" s="26">
        <v>0</v>
      </c>
      <c r="L1685" s="26">
        <v>0</v>
      </c>
      <c r="M1685" s="26">
        <v>0</v>
      </c>
      <c r="N1685" s="26">
        <v>0</v>
      </c>
      <c r="O1685" s="26">
        <v>0</v>
      </c>
      <c r="P1685" s="114" t="s">
        <v>6364</v>
      </c>
      <c r="Q1685" s="42" t="s">
        <v>5538</v>
      </c>
      <c r="R1685" s="42"/>
      <c r="S1685" s="41" t="str" cm="1">
        <f t="array" ref="S1685">IFERROR(_xlfn.IFS(
U1685="MPR ISSUE","PDH",
U1685="BSS Hardware Issue","BSS",
U1685="Sites strategiques, MLL, Pylone, etc.","ENVTECH",
U1685="AKTIVCO DEFAUT GE &amp; POWER Cabinet","AKTIVCO",
U1685="AKTIVCO Coupure ENEO &amp; Baisse de tension","AKTIVCO GRID ONLY",
U1685="Coupure ENEO &amp; Baisse de tension","IHS GRID ONLY",
U1685="Defaut GE &amp; POWER Cabinet","IHS",
U1685="Sharing","Partners",
U1685="Sites strategiques &amp; DataCenter","SST &amp; DC",
U1685="Exclu","Exclu",
U1685="SAT","SAT",
U1685="SPARE-ISSUE","SPARE-ISSUE",
U1685="Fiber CAmtel","TRANS_FO_CAMTEL",
U1685="Fiber AOF","Fiber AOF",
U1685="Projet OCM (HUAWEI)","TRAVAUX-HUAWEI",
U1685="Projet OCM (NOKIA)","TRAVAUX-NOKIA",
U1685="ACCESS-ISSUE","ACCESS-ISSUE",
U1685="Projet OCM (ZTE, NOKIA, autres projets)","TRAVAUX OCM",
U1685="No root CAuse","No root cause",
U1685="ODU HS","PDH",
U1685="IP &amp; VLAN","PDH",
U1685="Warehouse HUAWEI","SPARE-ISSUE",
U1685="SPARE-HS","SPARE-ISSUE",
U1685="Power Telco","BSS",U1685="no impacts","no impacts"
),"")</f>
        <v>No root cause</v>
      </c>
      <c r="T1685" s="41" t="str" cm="1">
        <f t="array" ref="T1685">IFERROR(_xlfn.IFS(
U1685="MPR ISSUE","TX ISSUE",
U1685="BSS Hardware Issue","RAN ISSUE",
U1685="Sites strategiques, MLL, Pylone, etc.","ENVTECH",
U1685="AKTIVCO DEFAUT GE &amp; POWER Cabinet","POWER ISSUE",
U1685="AKTIVCO Coupure ENEO &amp; Baisse de tension","POWER ISSUE",
U1685="Coupure ENEO &amp; Baisse de tension","POWER ISSUE",
U1685="Defaut GE &amp; POWER Cabinet","POWER ISSUE",
U1685="Sharing","POWER ISSUE",
U1685="Sites strategiques &amp; DataCenter","POWER ISSUE",
U1685="Exclu","Exclu",
U1685="SAT","TX ISSUE",
U1685="SPARE-ISSUE","SPARE-ISSUE",
U1685="Fiber CAmtel","TX ISSUE",
U1685="Fiber AOF","TX ISSUE",
U1685="Projet OCM (HUAWEI)","TRAVAUX-HUAWEI",
U1685="Projet OCM (NOKIA)","TRAVAUX -NOKIA",
U1685="ACCESS-ISSUE","ACCESS-ISSUE",
U1685="Projet OCM (ZTE, NOKIA, autres projets)","TRAVAUX OCM",
U1685="No root CAuse","No root cause",
U1685="ODU HS","TX ISSUE",
U1685="IP &amp; VLAN","TX ISSUE",
U1685="Warehouse HUAWEI","SPARE-ISSUE",
U1685="SPARE-HS","SPARE-ISSUE",
U1685="Power Telco","RAN ISSUE",U1685="no impacts","no impacts"
),"")</f>
        <v>No root cause</v>
      </c>
      <c r="U1685" s="68" t="s">
        <v>5691</v>
      </c>
      <c r="V1685" s="41" t="str" cm="1">
        <f t="array" ref="V1685">IFERROR(_xlfn.IFS(
U1685="MPR ISSUE","ACTIVE",
U1685="BSS Hardware Issue","ACTIVE",
U1685="Sites strategiques, MLL, Pylone, etc.","PASSIVE",
U1685="AKTIVCO DEFAUT GE &amp; POWER Cabinet","PASSIVE",
U1685="AKTIVCO Coupure ENEO &amp; Baisse de tension","PASSIVE",
U1685="Coupure ENEO &amp; Baisse de tension","PASSIVE",
U1685="Defaut GE &amp; POWER Cabinet","PASSIVE",
U1685="Sharing","PASSIVE",
U1685="Sites strategiques &amp; DataCenter","PASSIVE",
U1685="Exclu","Exclu",
U1685="SAT","ACTIVE",
U1685="SPARE-ISSUE","SPARE-ISSUE",
U1685="Fiber CAmtel","ACTIVE",
U1685="Fiber AOF","ACTIVE",
U1685="Projet OCM (HUAWEI)","PLANNED WORKS",
U1685="Projet OCM (NOKIA)","PLANNED WORKS",
U1685="ACCESS-ISSUE","ACCESS-ISSUE",
U1685="Projet OCM (ZTE, NOKIA, autres projets)","PLANNED WORKS",
U1685="No root CAuse","No root cause",
U1685="ODU HS","ACTIVE",
U1685="IP &amp; VLAN","ACTIVE",
U1685="Warehouse HUAWEI","SPARE-ISSUE",
U1685="SPARE-HS","SPARE-ISSUE",
U1685="Power Telco","ACTIVE", U1685="no impacts","no impacts"
),"")</f>
        <v>No root cause</v>
      </c>
      <c r="W1685" s="113"/>
      <c r="X1685" s="113"/>
      <c r="Y1685" s="113"/>
      <c r="Z1685" s="113"/>
      <c r="AA1685" s="113"/>
      <c r="AB1685" s="17" t="s">
        <v>5465</v>
      </c>
      <c r="AC1685" s="17" t="str">
        <f>_xlfn.XLOOKUP(B1685,'INCIDENT-04-27-2026'!E:E,'INCIDENT-04-27-2026'!F:F,"")</f>
        <v/>
      </c>
      <c r="AD1685" s="9"/>
      <c r="AE1685" s="7" t="s">
        <v>5465</v>
      </c>
      <c r="AF1685" s="6" t="str">
        <f>_xlfn.XLOOKUP(B1685,'[13]Input_27-04'!$B:$B,'[13]Input_27-04'!$M:$M,"")</f>
        <v/>
      </c>
      <c r="AG1685" s="7"/>
      <c r="AH1685" s="3"/>
      <c r="AI1685" s="18" t="str">
        <f>_xlfn.XLOOKUP(B1685,'[3]Cells Huawei 27042026 10h'!$B:$B,'[3]Cells Huawei 27042026 10h'!$T:$T,"")</f>
        <v/>
      </c>
      <c r="AJ1685" s="18" t="str">
        <f>_xlfn.XLOOKUP(B1685,'[3]Cells Huawei 27042026 15h'!$B:$B,'[3]Cells Huawei 27042026 15h'!$T:$T,"")</f>
        <v/>
      </c>
      <c r="AK1685" s="18" t="str">
        <f>_xlfn.XLOOKUP(B1685,'[4]cells down 27042026 11h28'!$B:$B,'[4]cells down 27042026 11h28'!$R:$R,"")</f>
        <v/>
      </c>
      <c r="AL1685" s="18" t="str">
        <f>_xlfn.XLOOKUP(B1685,'[4]cells down 27042026 18h01'!$B:$B,'[4]cells down 27042026 18h01'!$R:$R,"")</f>
        <v/>
      </c>
      <c r="AM1685" s="18" t="str">
        <f>_xlfn.XLOOKUP(B1685,'[5]cell downs 27042026 11h'!$B:$B,'[5]cell downs 27042026 11h'!$R:$R,"")</f>
        <v/>
      </c>
      <c r="AN1685" s="18" t="str">
        <f>_xlfn.XLOOKUP(B1685,'[5]cell downs 27042026 17h40'!$B:$B,'[5]cell downs 27042026 17h40'!$R:$R,"")</f>
        <v/>
      </c>
      <c r="AO1685" s="18" t="str">
        <f>_xlfn.XLOOKUP(B1685,'[6]ALL SITES DOWN'!$D:$D,'[6]ALL SITES DOWN'!$J:$J,"")</f>
        <v/>
      </c>
      <c r="AP1685" s="18" t="str">
        <f>_xlfn.XLOOKUP(B1685,'[7]ALL SITES DOWN'!$D:$D,'[7]ALL SITES DOWN'!$J:$J,"")</f>
        <v/>
      </c>
      <c r="AQ1685" s="9" t="str">
        <f>_xlfn.XLOOKUP(B1685,[8]sheet1!$AC:$AC,[8]sheet1!$AF:$AF,"")</f>
        <v/>
      </c>
      <c r="AR1685" s="14"/>
      <c r="AS1685" s="14" t="s">
        <v>5465</v>
      </c>
      <c r="AT1685" s="14" t="str">
        <f>_xlfn.XLOOKUP(B1685,'[9]cell downs 18042026 17h'!$B:$B,'[9]cell downs 18042026 17h'!$B:$B,"")</f>
        <v/>
      </c>
      <c r="AU1685" s="14" t="str">
        <f>_xlfn.XLOOKUP(B1685,'[10]Cells Huawei 19042026 15h'!$B:$B,'[10]Cells Huawei 19042026 15h'!$B:$B,"")</f>
        <v/>
      </c>
      <c r="AV1685" s="9" t="str">
        <f>_xlfn.XLOOKUP(B1685,'[11]cells down 19042026 9H40'!$B:$B,'[11]cells down 19042026 9H40'!$B:$B,"")</f>
        <v/>
      </c>
    </row>
    <row r="1686" spans="1:48" hidden="1" x14ac:dyDescent="0.3">
      <c r="A1686" s="1" t="s">
        <v>1813</v>
      </c>
      <c r="B1686" s="8" t="s">
        <v>1814</v>
      </c>
      <c r="C1686" s="3" t="str">
        <f>_xlfn.XLOOKUP(B1686,'[1]daily break down'!$D:$D,'[1]daily break down'!$E:$E,"")</f>
        <v>Maroua</v>
      </c>
      <c r="D1686" s="1" t="s">
        <v>11</v>
      </c>
      <c r="E1686" s="1" t="s">
        <v>12</v>
      </c>
      <c r="F1686" s="3" t="s">
        <v>55</v>
      </c>
      <c r="G1686" s="1" t="s">
        <v>84</v>
      </c>
      <c r="H1686" s="27" t="str">
        <f>_xlfn.XLOOKUP(B1686,[2]CALCULATION!$B:$B,[2]CALCULATION!$H:$H,"")</f>
        <v>Huawei</v>
      </c>
      <c r="I1686" s="26">
        <v>0</v>
      </c>
      <c r="J1686" s="26">
        <v>0</v>
      </c>
      <c r="K1686" s="26">
        <v>0</v>
      </c>
      <c r="L1686" s="26">
        <v>0</v>
      </c>
      <c r="M1686" s="26">
        <v>0</v>
      </c>
      <c r="N1686" s="26">
        <v>0</v>
      </c>
      <c r="O1686" s="26">
        <v>0</v>
      </c>
      <c r="P1686" s="114" t="s">
        <v>6364</v>
      </c>
      <c r="Q1686" s="42" t="s">
        <v>5538</v>
      </c>
      <c r="R1686" s="42"/>
      <c r="S1686" s="41" t="str" cm="1">
        <f t="array" ref="S1686">IFERROR(_xlfn.IFS(
U1686="MPR ISSUE","PDH",
U1686="BSS Hardware Issue","BSS",
U1686="Sites strategiques, MLL, Pylone, etc.","ENVTECH",
U1686="AKTIVCO DEFAUT GE &amp; POWER Cabinet","AKTIVCO",
U1686="AKTIVCO Coupure ENEO &amp; Baisse de tension","AKTIVCO GRID ONLY",
U1686="Coupure ENEO &amp; Baisse de tension","IHS GRID ONLY",
U1686="Defaut GE &amp; POWER Cabinet","IHS",
U1686="Sharing","Partners",
U1686="Sites strategiques &amp; DataCenter","SST &amp; DC",
U1686="Exclu","Exclu",
U1686="SAT","SAT",
U1686="SPARE-ISSUE","SPARE-ISSUE",
U1686="Fiber CAmtel","TRANS_FO_CAMTEL",
U1686="Fiber AOF","Fiber AOF",
U1686="Projet OCM (HUAWEI)","TRAVAUX-HUAWEI",
U1686="Projet OCM (NOKIA)","TRAVAUX-NOKIA",
U1686="ACCESS-ISSUE","ACCESS-ISSUE",
U1686="Projet OCM (ZTE, NOKIA, autres projets)","TRAVAUX OCM",
U1686="No root CAuse","No root cause",
U1686="ODU HS","PDH",
U1686="IP &amp; VLAN","PDH",
U1686="Warehouse HUAWEI","SPARE-ISSUE",
U1686="SPARE-HS","SPARE-ISSUE",
U1686="Power Telco","BSS",U1686="no impacts","no impacts"
),"")</f>
        <v>No root cause</v>
      </c>
      <c r="T1686" s="41" t="str" cm="1">
        <f t="array" ref="T1686">IFERROR(_xlfn.IFS(
U1686="MPR ISSUE","TX ISSUE",
U1686="BSS Hardware Issue","RAN ISSUE",
U1686="Sites strategiques, MLL, Pylone, etc.","ENVTECH",
U1686="AKTIVCO DEFAUT GE &amp; POWER Cabinet","POWER ISSUE",
U1686="AKTIVCO Coupure ENEO &amp; Baisse de tension","POWER ISSUE",
U1686="Coupure ENEO &amp; Baisse de tension","POWER ISSUE",
U1686="Defaut GE &amp; POWER Cabinet","POWER ISSUE",
U1686="Sharing","POWER ISSUE",
U1686="Sites strategiques &amp; DataCenter","POWER ISSUE",
U1686="Exclu","Exclu",
U1686="SAT","TX ISSUE",
U1686="SPARE-ISSUE","SPARE-ISSUE",
U1686="Fiber CAmtel","TX ISSUE",
U1686="Fiber AOF","TX ISSUE",
U1686="Projet OCM (HUAWEI)","TRAVAUX-HUAWEI",
U1686="Projet OCM (NOKIA)","TRAVAUX -NOKIA",
U1686="ACCESS-ISSUE","ACCESS-ISSUE",
U1686="Projet OCM (ZTE, NOKIA, autres projets)","TRAVAUX OCM",
U1686="No root CAuse","No root cause",
U1686="ODU HS","TX ISSUE",
U1686="IP &amp; VLAN","TX ISSUE",
U1686="Warehouse HUAWEI","SPARE-ISSUE",
U1686="SPARE-HS","SPARE-ISSUE",
U1686="Power Telco","RAN ISSUE",U1686="no impacts","no impacts"
),"")</f>
        <v>No root cause</v>
      </c>
      <c r="U1686" s="68" t="s">
        <v>5691</v>
      </c>
      <c r="V1686" s="41" t="str" cm="1">
        <f t="array" ref="V1686">IFERROR(_xlfn.IFS(
U1686="MPR ISSUE","ACTIVE",
U1686="BSS Hardware Issue","ACTIVE",
U1686="Sites strategiques, MLL, Pylone, etc.","PASSIVE",
U1686="AKTIVCO DEFAUT GE &amp; POWER Cabinet","PASSIVE",
U1686="AKTIVCO Coupure ENEO &amp; Baisse de tension","PASSIVE",
U1686="Coupure ENEO &amp; Baisse de tension","PASSIVE",
U1686="Defaut GE &amp; POWER Cabinet","PASSIVE",
U1686="Sharing","PASSIVE",
U1686="Sites strategiques &amp; DataCenter","PASSIVE",
U1686="Exclu","Exclu",
U1686="SAT","ACTIVE",
U1686="SPARE-ISSUE","SPARE-ISSUE",
U1686="Fiber CAmtel","ACTIVE",
U1686="Fiber AOF","ACTIVE",
U1686="Projet OCM (HUAWEI)","PLANNED WORKS",
U1686="Projet OCM (NOKIA)","PLANNED WORKS",
U1686="ACCESS-ISSUE","ACCESS-ISSUE",
U1686="Projet OCM (ZTE, NOKIA, autres projets)","PLANNED WORKS",
U1686="No root CAuse","No root cause",
U1686="ODU HS","ACTIVE",
U1686="IP &amp; VLAN","ACTIVE",
U1686="Warehouse HUAWEI","SPARE-ISSUE",
U1686="SPARE-HS","SPARE-ISSUE",
U1686="Power Telco","ACTIVE", U1686="no impacts","no impacts"
),"")</f>
        <v>No root cause</v>
      </c>
      <c r="W1686" s="113"/>
      <c r="X1686" s="113"/>
      <c r="Y1686" s="113"/>
      <c r="Z1686" s="113"/>
      <c r="AA1686" s="113"/>
      <c r="AB1686" s="17" t="s">
        <v>5465</v>
      </c>
      <c r="AC1686" s="17" t="str">
        <f>_xlfn.XLOOKUP(B1686,'INCIDENT-04-27-2026'!E:E,'INCIDENT-04-27-2026'!F:F,"")</f>
        <v/>
      </c>
      <c r="AD1686" s="9"/>
      <c r="AE1686" s="7" t="s">
        <v>5465</v>
      </c>
      <c r="AF1686" s="6" t="str">
        <f>_xlfn.XLOOKUP(B1686,'[13]Input_27-04'!$B:$B,'[13]Input_27-04'!$M:$M,"")</f>
        <v/>
      </c>
      <c r="AG1686" s="7"/>
      <c r="AH1686" s="3"/>
      <c r="AI1686" s="18" t="str">
        <f>_xlfn.XLOOKUP(B1686,'[3]Cells Huawei 27042026 10h'!$B:$B,'[3]Cells Huawei 27042026 10h'!$T:$T,"")</f>
        <v/>
      </c>
      <c r="AJ1686" s="18" t="str">
        <f>_xlfn.XLOOKUP(B1686,'[3]Cells Huawei 27042026 15h'!$B:$B,'[3]Cells Huawei 27042026 15h'!$T:$T,"")</f>
        <v/>
      </c>
      <c r="AK1686" s="18" t="str">
        <f>_xlfn.XLOOKUP(B1686,'[4]cells down 27042026 11h28'!$B:$B,'[4]cells down 27042026 11h28'!$R:$R,"")</f>
        <v/>
      </c>
      <c r="AL1686" s="18" t="str">
        <f>_xlfn.XLOOKUP(B1686,'[4]cells down 27042026 18h01'!$B:$B,'[4]cells down 27042026 18h01'!$R:$R,"")</f>
        <v/>
      </c>
      <c r="AM1686" s="18" t="str">
        <f>_xlfn.XLOOKUP(B1686,'[5]cell downs 27042026 11h'!$B:$B,'[5]cell downs 27042026 11h'!$R:$R,"")</f>
        <v/>
      </c>
      <c r="AN1686" s="18" t="str">
        <f>_xlfn.XLOOKUP(B1686,'[5]cell downs 27042026 17h40'!$B:$B,'[5]cell downs 27042026 17h40'!$R:$R,"")</f>
        <v/>
      </c>
      <c r="AO1686" s="18" t="str">
        <f>_xlfn.XLOOKUP(B1686,'[6]ALL SITES DOWN'!$D:$D,'[6]ALL SITES DOWN'!$J:$J,"")</f>
        <v/>
      </c>
      <c r="AP1686" s="18" t="str">
        <f>_xlfn.XLOOKUP(B1686,'[7]ALL SITES DOWN'!$D:$D,'[7]ALL SITES DOWN'!$J:$J,"")</f>
        <v/>
      </c>
      <c r="AQ1686" s="9" t="str">
        <f>_xlfn.XLOOKUP(B1686,[8]sheet1!$AC:$AC,[8]sheet1!$AF:$AF,"")</f>
        <v/>
      </c>
      <c r="AR1686" s="14"/>
      <c r="AS1686" s="14" t="s">
        <v>5465</v>
      </c>
      <c r="AT1686" s="14" t="str">
        <f>_xlfn.XLOOKUP(B1686,'[9]cell downs 18042026 17h'!$B:$B,'[9]cell downs 18042026 17h'!$B:$B,"")</f>
        <v/>
      </c>
      <c r="AU1686" s="14" t="str">
        <f>_xlfn.XLOOKUP(B1686,'[10]Cells Huawei 19042026 15h'!$B:$B,'[10]Cells Huawei 19042026 15h'!$B:$B,"")</f>
        <v/>
      </c>
      <c r="AV1686" s="9" t="str">
        <f>_xlfn.XLOOKUP(B1686,'[11]cells down 19042026 9H40'!$B:$B,'[11]cells down 19042026 9H40'!$B:$B,"")</f>
        <v/>
      </c>
    </row>
    <row r="1687" spans="1:48" hidden="1" x14ac:dyDescent="0.3">
      <c r="A1687" s="1" t="s">
        <v>3832</v>
      </c>
      <c r="B1687" s="8" t="s">
        <v>3833</v>
      </c>
      <c r="C1687" s="3" t="str">
        <f>_xlfn.XLOOKUP(B1687,'[1]daily break down'!$D:$D,'[1]daily break down'!$E:$E,"")</f>
        <v>Maroua</v>
      </c>
      <c r="D1687" s="1" t="s">
        <v>21</v>
      </c>
      <c r="E1687" s="1" t="s">
        <v>36</v>
      </c>
      <c r="F1687" s="3" t="s">
        <v>55</v>
      </c>
      <c r="G1687" s="1" t="s">
        <v>84</v>
      </c>
      <c r="H1687" s="27" t="str">
        <f>_xlfn.XLOOKUP(B1687,[2]CALCULATION!$B:$B,[2]CALCULATION!$H:$H,"")</f>
        <v>Huawei</v>
      </c>
      <c r="I1687" s="26">
        <v>0</v>
      </c>
      <c r="J1687" s="26">
        <v>0</v>
      </c>
      <c r="K1687" s="26">
        <v>0</v>
      </c>
      <c r="L1687" s="26">
        <v>0</v>
      </c>
      <c r="M1687" s="26">
        <v>0</v>
      </c>
      <c r="N1687" s="26">
        <v>0</v>
      </c>
      <c r="O1687" s="26">
        <v>0</v>
      </c>
      <c r="P1687" s="114" t="s">
        <v>6364</v>
      </c>
      <c r="Q1687" s="42" t="s">
        <v>5538</v>
      </c>
      <c r="R1687" s="42"/>
      <c r="S1687" s="41" t="str" cm="1">
        <f t="array" ref="S1687">IFERROR(_xlfn.IFS(
U1687="MPR ISSUE","PDH",
U1687="BSS Hardware Issue","BSS",
U1687="Sites strategiques, MLL, Pylone, etc.","ENVTECH",
U1687="AKTIVCO DEFAUT GE &amp; POWER Cabinet","AKTIVCO",
U1687="AKTIVCO Coupure ENEO &amp; Baisse de tension","AKTIVCO GRID ONLY",
U1687="Coupure ENEO &amp; Baisse de tension","IHS GRID ONLY",
U1687="Defaut GE &amp; POWER Cabinet","IHS",
U1687="Sharing","Partners",
U1687="Sites strategiques &amp; DataCenter","SST &amp; DC",
U1687="Exclu","Exclu",
U1687="SAT","SAT",
U1687="SPARE-ISSUE","SPARE-ISSUE",
U1687="Fiber CAmtel","TRANS_FO_CAMTEL",
U1687="Fiber AOF","Fiber AOF",
U1687="Projet OCM (HUAWEI)","TRAVAUX-HUAWEI",
U1687="Projet OCM (NOKIA)","TRAVAUX-NOKIA",
U1687="ACCESS-ISSUE","ACCESS-ISSUE",
U1687="Projet OCM (ZTE, NOKIA, autres projets)","TRAVAUX OCM",
U1687="No root CAuse","No root cause",
U1687="ODU HS","PDH",
U1687="IP &amp; VLAN","PDH",
U1687="Warehouse HUAWEI","SPARE-ISSUE",
U1687="SPARE-HS","SPARE-ISSUE",
U1687="Power Telco","BSS",U1687="no impacts","no impacts"
),"")</f>
        <v>No root cause</v>
      </c>
      <c r="T1687" s="41" t="str" cm="1">
        <f t="array" ref="T1687">IFERROR(_xlfn.IFS(
U1687="MPR ISSUE","TX ISSUE",
U1687="BSS Hardware Issue","RAN ISSUE",
U1687="Sites strategiques, MLL, Pylone, etc.","ENVTECH",
U1687="AKTIVCO DEFAUT GE &amp; POWER Cabinet","POWER ISSUE",
U1687="AKTIVCO Coupure ENEO &amp; Baisse de tension","POWER ISSUE",
U1687="Coupure ENEO &amp; Baisse de tension","POWER ISSUE",
U1687="Defaut GE &amp; POWER Cabinet","POWER ISSUE",
U1687="Sharing","POWER ISSUE",
U1687="Sites strategiques &amp; DataCenter","POWER ISSUE",
U1687="Exclu","Exclu",
U1687="SAT","TX ISSUE",
U1687="SPARE-ISSUE","SPARE-ISSUE",
U1687="Fiber CAmtel","TX ISSUE",
U1687="Fiber AOF","TX ISSUE",
U1687="Projet OCM (HUAWEI)","TRAVAUX-HUAWEI",
U1687="Projet OCM (NOKIA)","TRAVAUX -NOKIA",
U1687="ACCESS-ISSUE","ACCESS-ISSUE",
U1687="Projet OCM (ZTE, NOKIA, autres projets)","TRAVAUX OCM",
U1687="No root CAuse","No root cause",
U1687="ODU HS","TX ISSUE",
U1687="IP &amp; VLAN","TX ISSUE",
U1687="Warehouse HUAWEI","SPARE-ISSUE",
U1687="SPARE-HS","SPARE-ISSUE",
U1687="Power Telco","RAN ISSUE",U1687="no impacts","no impacts"
),"")</f>
        <v>No root cause</v>
      </c>
      <c r="U1687" s="68" t="s">
        <v>5691</v>
      </c>
      <c r="V1687" s="41" t="str" cm="1">
        <f t="array" ref="V1687">IFERROR(_xlfn.IFS(
U1687="MPR ISSUE","ACTIVE",
U1687="BSS Hardware Issue","ACTIVE",
U1687="Sites strategiques, MLL, Pylone, etc.","PASSIVE",
U1687="AKTIVCO DEFAUT GE &amp; POWER Cabinet","PASSIVE",
U1687="AKTIVCO Coupure ENEO &amp; Baisse de tension","PASSIVE",
U1687="Coupure ENEO &amp; Baisse de tension","PASSIVE",
U1687="Defaut GE &amp; POWER Cabinet","PASSIVE",
U1687="Sharing","PASSIVE",
U1687="Sites strategiques &amp; DataCenter","PASSIVE",
U1687="Exclu","Exclu",
U1687="SAT","ACTIVE",
U1687="SPARE-ISSUE","SPARE-ISSUE",
U1687="Fiber CAmtel","ACTIVE",
U1687="Fiber AOF","ACTIVE",
U1687="Projet OCM (HUAWEI)","PLANNED WORKS",
U1687="Projet OCM (NOKIA)","PLANNED WORKS",
U1687="ACCESS-ISSUE","ACCESS-ISSUE",
U1687="Projet OCM (ZTE, NOKIA, autres projets)","PLANNED WORKS",
U1687="No root CAuse","No root cause",
U1687="ODU HS","ACTIVE",
U1687="IP &amp; VLAN","ACTIVE",
U1687="Warehouse HUAWEI","SPARE-ISSUE",
U1687="SPARE-HS","SPARE-ISSUE",
U1687="Power Telco","ACTIVE", U1687="no impacts","no impacts"
),"")</f>
        <v>No root cause</v>
      </c>
      <c r="W1687" s="113"/>
      <c r="X1687" s="113"/>
      <c r="Y1687" s="113"/>
      <c r="Z1687" s="113"/>
      <c r="AA1687" s="113"/>
      <c r="AB1687" s="17" t="s">
        <v>5465</v>
      </c>
      <c r="AC1687" s="17" t="str">
        <f>_xlfn.XLOOKUP(B1687,'INCIDENT-04-27-2026'!E:E,'INCIDENT-04-27-2026'!F:F,"")</f>
        <v/>
      </c>
      <c r="AD1687" s="9"/>
      <c r="AE1687" s="7" t="s">
        <v>5465</v>
      </c>
      <c r="AF1687" s="6" t="str">
        <f>_xlfn.XLOOKUP(B1687,'[13]Input_27-04'!$B:$B,'[13]Input_27-04'!$M:$M,"")</f>
        <v/>
      </c>
      <c r="AG1687" s="7"/>
      <c r="AH1687" s="3"/>
      <c r="AI1687" s="18" t="str">
        <f>_xlfn.XLOOKUP(B1687,'[3]Cells Huawei 27042026 10h'!$B:$B,'[3]Cells Huawei 27042026 10h'!$T:$T,"")</f>
        <v/>
      </c>
      <c r="AJ1687" s="18" t="str">
        <f>_xlfn.XLOOKUP(B1687,'[3]Cells Huawei 27042026 15h'!$B:$B,'[3]Cells Huawei 27042026 15h'!$T:$T,"")</f>
        <v/>
      </c>
      <c r="AK1687" s="18" t="str">
        <f>_xlfn.XLOOKUP(B1687,'[4]cells down 27042026 11h28'!$B:$B,'[4]cells down 27042026 11h28'!$R:$R,"")</f>
        <v/>
      </c>
      <c r="AL1687" s="18" t="str">
        <f>_xlfn.XLOOKUP(B1687,'[4]cells down 27042026 18h01'!$B:$B,'[4]cells down 27042026 18h01'!$R:$R,"")</f>
        <v/>
      </c>
      <c r="AM1687" s="18" t="str">
        <f>_xlfn.XLOOKUP(B1687,'[5]cell downs 27042026 11h'!$B:$B,'[5]cell downs 27042026 11h'!$R:$R,"")</f>
        <v/>
      </c>
      <c r="AN1687" s="18" t="str">
        <f>_xlfn.XLOOKUP(B1687,'[5]cell downs 27042026 17h40'!$B:$B,'[5]cell downs 27042026 17h40'!$R:$R,"")</f>
        <v/>
      </c>
      <c r="AO1687" s="18" t="str">
        <f>_xlfn.XLOOKUP(B1687,'[6]ALL SITES DOWN'!$D:$D,'[6]ALL SITES DOWN'!$J:$J,"")</f>
        <v/>
      </c>
      <c r="AP1687" s="18" t="str">
        <f>_xlfn.XLOOKUP(B1687,'[7]ALL SITES DOWN'!$D:$D,'[7]ALL SITES DOWN'!$J:$J,"")</f>
        <v/>
      </c>
      <c r="AQ1687" s="9" t="str">
        <f>_xlfn.XLOOKUP(B1687,[8]sheet1!$AC:$AC,[8]sheet1!$AF:$AF,"")</f>
        <v/>
      </c>
      <c r="AR1687" s="14"/>
      <c r="AS1687" s="14" t="s">
        <v>5465</v>
      </c>
      <c r="AT1687" s="14" t="str">
        <f>_xlfn.XLOOKUP(B1687,'[9]cell downs 18042026 17h'!$B:$B,'[9]cell downs 18042026 17h'!$B:$B,"")</f>
        <v/>
      </c>
      <c r="AU1687" s="14" t="str">
        <f>_xlfn.XLOOKUP(B1687,'[10]Cells Huawei 19042026 15h'!$B:$B,'[10]Cells Huawei 19042026 15h'!$B:$B,"")</f>
        <v/>
      </c>
      <c r="AV1687" s="9" t="str">
        <f>_xlfn.XLOOKUP(B1687,'[11]cells down 19042026 9H40'!$B:$B,'[11]cells down 19042026 9H40'!$B:$B,"")</f>
        <v/>
      </c>
    </row>
    <row r="1688" spans="1:48" hidden="1" x14ac:dyDescent="0.3">
      <c r="A1688" s="1" t="s">
        <v>295</v>
      </c>
      <c r="B1688" s="8" t="s">
        <v>296</v>
      </c>
      <c r="C1688" s="3" t="str">
        <f>_xlfn.XLOOKUP(B1688,'[1]daily break down'!$D:$D,'[1]daily break down'!$E:$E,"")</f>
        <v>Douala</v>
      </c>
      <c r="D1688" s="1" t="s">
        <v>21</v>
      </c>
      <c r="E1688" s="1" t="s">
        <v>30</v>
      </c>
      <c r="F1688" s="3" t="s">
        <v>31</v>
      </c>
      <c r="G1688" s="1" t="s">
        <v>32</v>
      </c>
      <c r="H1688" s="29" t="str">
        <f>_xlfn.XLOOKUP(B1688,[2]CALCULATION!$B:$B,[2]CALCULATION!$H:$H,"")</f>
        <v>ZTE</v>
      </c>
      <c r="I1688" s="26">
        <v>0</v>
      </c>
      <c r="J1688" s="26">
        <v>0</v>
      </c>
      <c r="K1688" s="26">
        <v>0</v>
      </c>
      <c r="L1688" s="26">
        <v>0</v>
      </c>
      <c r="M1688" s="26">
        <v>0</v>
      </c>
      <c r="N1688" s="26">
        <v>0</v>
      </c>
      <c r="O1688" s="26">
        <v>0</v>
      </c>
      <c r="P1688" s="114" t="s">
        <v>6364</v>
      </c>
      <c r="Q1688" s="42" t="s">
        <v>5538</v>
      </c>
      <c r="R1688" s="42"/>
      <c r="S1688" s="41" t="str" cm="1">
        <f t="array" ref="S1688">IFERROR(_xlfn.IFS(
U1688="MPR ISSUE","PDH",
U1688="BSS Hardware Issue","BSS",
U1688="Sites strategiques, MLL, Pylone, etc.","ENVTECH",
U1688="AKTIVCO DEFAUT GE &amp; POWER Cabinet","AKTIVCO",
U1688="AKTIVCO Coupure ENEO &amp; Baisse de tension","AKTIVCO GRID ONLY",
U1688="Coupure ENEO &amp; Baisse de tension","IHS GRID ONLY",
U1688="Defaut GE &amp; POWER Cabinet","IHS",
U1688="Sharing","Partners",
U1688="Sites strategiques &amp; DataCenter","SST &amp; DC",
U1688="Exclu","Exclu",
U1688="SAT","SAT",
U1688="SPARE-ISSUE","SPARE-ISSUE",
U1688="Fiber CAmtel","TRANS_FO_CAMTEL",
U1688="Fiber AOF","Fiber AOF",
U1688="Projet OCM (HUAWEI)","TRAVAUX-HUAWEI",
U1688="Projet OCM (NOKIA)","TRAVAUX-NOKIA",
U1688="ACCESS-ISSUE","ACCESS-ISSUE",
U1688="Projet OCM (ZTE, NOKIA, autres projets)","TRAVAUX OCM",
U1688="No root CAuse","No root cause",
U1688="ODU HS","PDH",
U1688="IP &amp; VLAN","PDH",
U1688="Warehouse HUAWEI","SPARE-ISSUE",
U1688="SPARE-HS","SPARE-ISSUE",
U1688="Power Telco","BSS",U1688="no impacts","no impacts"
),"")</f>
        <v>No root cause</v>
      </c>
      <c r="T1688" s="41" t="str" cm="1">
        <f t="array" ref="T1688">IFERROR(_xlfn.IFS(
U1688="MPR ISSUE","TX ISSUE",
U1688="BSS Hardware Issue","RAN ISSUE",
U1688="Sites strategiques, MLL, Pylone, etc.","ENVTECH",
U1688="AKTIVCO DEFAUT GE &amp; POWER Cabinet","POWER ISSUE",
U1688="AKTIVCO Coupure ENEO &amp; Baisse de tension","POWER ISSUE",
U1688="Coupure ENEO &amp; Baisse de tension","POWER ISSUE",
U1688="Defaut GE &amp; POWER Cabinet","POWER ISSUE",
U1688="Sharing","POWER ISSUE",
U1688="Sites strategiques &amp; DataCenter","POWER ISSUE",
U1688="Exclu","Exclu",
U1688="SAT","TX ISSUE",
U1688="SPARE-ISSUE","SPARE-ISSUE",
U1688="Fiber CAmtel","TX ISSUE",
U1688="Fiber AOF","TX ISSUE",
U1688="Projet OCM (HUAWEI)","TRAVAUX-HUAWEI",
U1688="Projet OCM (NOKIA)","TRAVAUX -NOKIA",
U1688="ACCESS-ISSUE","ACCESS-ISSUE",
U1688="Projet OCM (ZTE, NOKIA, autres projets)","TRAVAUX OCM",
U1688="No root CAuse","No root cause",
U1688="ODU HS","TX ISSUE",
U1688="IP &amp; VLAN","TX ISSUE",
U1688="Warehouse HUAWEI","SPARE-ISSUE",
U1688="SPARE-HS","SPARE-ISSUE",
U1688="Power Telco","RAN ISSUE",U1688="no impacts","no impacts"
),"")</f>
        <v>No root cause</v>
      </c>
      <c r="U1688" s="68" t="s">
        <v>5691</v>
      </c>
      <c r="V1688" s="41" t="str" cm="1">
        <f t="array" ref="V1688">IFERROR(_xlfn.IFS(
U1688="MPR ISSUE","ACTIVE",
U1688="BSS Hardware Issue","ACTIVE",
U1688="Sites strategiques, MLL, Pylone, etc.","PASSIVE",
U1688="AKTIVCO DEFAUT GE &amp; POWER Cabinet","PASSIVE",
U1688="AKTIVCO Coupure ENEO &amp; Baisse de tension","PASSIVE",
U1688="Coupure ENEO &amp; Baisse de tension","PASSIVE",
U1688="Defaut GE &amp; POWER Cabinet","PASSIVE",
U1688="Sharing","PASSIVE",
U1688="Sites strategiques &amp; DataCenter","PASSIVE",
U1688="Exclu","Exclu",
U1688="SAT","ACTIVE",
U1688="SPARE-ISSUE","SPARE-ISSUE",
U1688="Fiber CAmtel","ACTIVE",
U1688="Fiber AOF","ACTIVE",
U1688="Projet OCM (HUAWEI)","PLANNED WORKS",
U1688="Projet OCM (NOKIA)","PLANNED WORKS",
U1688="ACCESS-ISSUE","ACCESS-ISSUE",
U1688="Projet OCM (ZTE, NOKIA, autres projets)","PLANNED WORKS",
U1688="No root CAuse","No root cause",
U1688="ODU HS","ACTIVE",
U1688="IP &amp; VLAN","ACTIVE",
U1688="Warehouse HUAWEI","SPARE-ISSUE",
U1688="SPARE-HS","SPARE-ISSUE",
U1688="Power Telco","ACTIVE", U1688="no impacts","no impacts"
),"")</f>
        <v>No root cause</v>
      </c>
      <c r="W1688" s="113"/>
      <c r="X1688" s="113"/>
      <c r="Y1688" s="113"/>
      <c r="Z1688" s="113"/>
      <c r="AA1688" s="113"/>
      <c r="AB1688" s="17" t="s">
        <v>5465</v>
      </c>
      <c r="AC1688" s="17" t="str">
        <f>_xlfn.XLOOKUP(B1688,'INCIDENT-04-27-2026'!E:E,'INCIDENT-04-27-2026'!F:F,"")</f>
        <v/>
      </c>
      <c r="AD1688" s="9"/>
      <c r="AE1688" s="7" t="s">
        <v>5465</v>
      </c>
      <c r="AF1688" s="6" t="str">
        <f>_xlfn.XLOOKUP(B1688,'[13]Input_27-04'!$B:$B,'[13]Input_27-04'!$M:$M,"")</f>
        <v/>
      </c>
      <c r="AG1688" s="7"/>
      <c r="AH1688" s="3"/>
      <c r="AI1688" s="18" t="str">
        <f>_xlfn.XLOOKUP(B1688,'[3]Cells Huawei 27042026 10h'!$B:$B,'[3]Cells Huawei 27042026 10h'!$T:$T,"")</f>
        <v/>
      </c>
      <c r="AJ1688" s="18" t="str">
        <f>_xlfn.XLOOKUP(B1688,'[3]Cells Huawei 27042026 15h'!$B:$B,'[3]Cells Huawei 27042026 15h'!$T:$T,"")</f>
        <v/>
      </c>
      <c r="AK1688" s="18" t="str">
        <f>_xlfn.XLOOKUP(B1688,'[4]cells down 27042026 11h28'!$B:$B,'[4]cells down 27042026 11h28'!$R:$R,"")</f>
        <v/>
      </c>
      <c r="AL1688" s="18" t="str">
        <f>_xlfn.XLOOKUP(B1688,'[4]cells down 27042026 18h01'!$B:$B,'[4]cells down 27042026 18h01'!$R:$R,"")</f>
        <v/>
      </c>
      <c r="AM1688" s="18" t="str">
        <f>_xlfn.XLOOKUP(B1688,'[5]cell downs 27042026 11h'!$B:$B,'[5]cell downs 27042026 11h'!$R:$R,"")</f>
        <v/>
      </c>
      <c r="AN1688" s="18" t="str">
        <f>_xlfn.XLOOKUP(B1688,'[5]cell downs 27042026 17h40'!$B:$B,'[5]cell downs 27042026 17h40'!$R:$R,"")</f>
        <v/>
      </c>
      <c r="AO1688" s="18" t="str">
        <f>_xlfn.XLOOKUP(B1688,'[6]ALL SITES DOWN'!$D:$D,'[6]ALL SITES DOWN'!$J:$J,"")</f>
        <v/>
      </c>
      <c r="AP1688" s="18" t="str">
        <f>_xlfn.XLOOKUP(B1688,'[7]ALL SITES DOWN'!$D:$D,'[7]ALL SITES DOWN'!$J:$J,"")</f>
        <v/>
      </c>
      <c r="AQ1688" s="9" t="str">
        <f>_xlfn.XLOOKUP(B1688,[8]sheet1!$AC:$AC,[8]sheet1!$AF:$AF,"")</f>
        <v/>
      </c>
      <c r="AR1688" s="14"/>
      <c r="AS1688" s="14" t="s">
        <v>5465</v>
      </c>
      <c r="AT1688" s="14" t="str">
        <f>_xlfn.XLOOKUP(B1688,'[9]cell downs 18042026 17h'!$B:$B,'[9]cell downs 18042026 17h'!$B:$B,"")</f>
        <v/>
      </c>
      <c r="AU1688" s="14" t="str">
        <f>_xlfn.XLOOKUP(B1688,'[10]Cells Huawei 19042026 15h'!$B:$B,'[10]Cells Huawei 19042026 15h'!$B:$B,"")</f>
        <v/>
      </c>
      <c r="AV1688" s="9" t="str">
        <f>_xlfn.XLOOKUP(B1688,'[11]cells down 19042026 9H40'!$B:$B,'[11]cells down 19042026 9H40'!$B:$B,"")</f>
        <v/>
      </c>
    </row>
    <row r="1689" spans="1:48" hidden="1" x14ac:dyDescent="0.3">
      <c r="A1689" s="1" t="s">
        <v>330</v>
      </c>
      <c r="B1689" s="8" t="s">
        <v>331</v>
      </c>
      <c r="C1689" s="3" t="str">
        <f>_xlfn.XLOOKUP(B1689,'[1]daily break down'!$D:$D,'[1]daily break down'!$E:$E,"")</f>
        <v>Douala</v>
      </c>
      <c r="D1689" s="1" t="s">
        <v>21</v>
      </c>
      <c r="E1689" s="1" t="s">
        <v>30</v>
      </c>
      <c r="F1689" s="3" t="s">
        <v>31</v>
      </c>
      <c r="G1689" s="1" t="s">
        <v>32</v>
      </c>
      <c r="H1689" s="29" t="str">
        <f>_xlfn.XLOOKUP(B1689,[2]CALCULATION!$B:$B,[2]CALCULATION!$H:$H,"")</f>
        <v>ZTE</v>
      </c>
      <c r="I1689" s="26">
        <v>0</v>
      </c>
      <c r="J1689" s="26">
        <v>0</v>
      </c>
      <c r="K1689" s="26">
        <v>0</v>
      </c>
      <c r="L1689" s="26">
        <v>0</v>
      </c>
      <c r="M1689" s="26">
        <v>0</v>
      </c>
      <c r="N1689" s="26">
        <v>0</v>
      </c>
      <c r="O1689" s="26">
        <v>0</v>
      </c>
      <c r="P1689" s="114" t="s">
        <v>6364</v>
      </c>
      <c r="Q1689" s="42" t="s">
        <v>5538</v>
      </c>
      <c r="R1689" s="42"/>
      <c r="S1689" s="41" t="str" cm="1">
        <f t="array" ref="S1689">IFERROR(_xlfn.IFS(
U1689="MPR ISSUE","PDH",
U1689="BSS Hardware Issue","BSS",
U1689="Sites strategiques, MLL, Pylone, etc.","ENVTECH",
U1689="AKTIVCO DEFAUT GE &amp; POWER Cabinet","AKTIVCO",
U1689="AKTIVCO Coupure ENEO &amp; Baisse de tension","AKTIVCO GRID ONLY",
U1689="Coupure ENEO &amp; Baisse de tension","IHS GRID ONLY",
U1689="Defaut GE &amp; POWER Cabinet","IHS",
U1689="Sharing","Partners",
U1689="Sites strategiques &amp; DataCenter","SST &amp; DC",
U1689="Exclu","Exclu",
U1689="SAT","SAT",
U1689="SPARE-ISSUE","SPARE-ISSUE",
U1689="Fiber CAmtel","TRANS_FO_CAMTEL",
U1689="Fiber AOF","Fiber AOF",
U1689="Projet OCM (HUAWEI)","TRAVAUX-HUAWEI",
U1689="Projet OCM (NOKIA)","TRAVAUX-NOKIA",
U1689="ACCESS-ISSUE","ACCESS-ISSUE",
U1689="Projet OCM (ZTE, NOKIA, autres projets)","TRAVAUX OCM",
U1689="No root CAuse","No root cause",
U1689="ODU HS","PDH",
U1689="IP &amp; VLAN","PDH",
U1689="Warehouse HUAWEI","SPARE-ISSUE",
U1689="SPARE-HS","SPARE-ISSUE",
U1689="Power Telco","BSS",U1689="no impacts","no impacts"
),"")</f>
        <v>No root cause</v>
      </c>
      <c r="T1689" s="41" t="str" cm="1">
        <f t="array" ref="T1689">IFERROR(_xlfn.IFS(
U1689="MPR ISSUE","TX ISSUE",
U1689="BSS Hardware Issue","RAN ISSUE",
U1689="Sites strategiques, MLL, Pylone, etc.","ENVTECH",
U1689="AKTIVCO DEFAUT GE &amp; POWER Cabinet","POWER ISSUE",
U1689="AKTIVCO Coupure ENEO &amp; Baisse de tension","POWER ISSUE",
U1689="Coupure ENEO &amp; Baisse de tension","POWER ISSUE",
U1689="Defaut GE &amp; POWER Cabinet","POWER ISSUE",
U1689="Sharing","POWER ISSUE",
U1689="Sites strategiques &amp; DataCenter","POWER ISSUE",
U1689="Exclu","Exclu",
U1689="SAT","TX ISSUE",
U1689="SPARE-ISSUE","SPARE-ISSUE",
U1689="Fiber CAmtel","TX ISSUE",
U1689="Fiber AOF","TX ISSUE",
U1689="Projet OCM (HUAWEI)","TRAVAUX-HUAWEI",
U1689="Projet OCM (NOKIA)","TRAVAUX -NOKIA",
U1689="ACCESS-ISSUE","ACCESS-ISSUE",
U1689="Projet OCM (ZTE, NOKIA, autres projets)","TRAVAUX OCM",
U1689="No root CAuse","No root cause",
U1689="ODU HS","TX ISSUE",
U1689="IP &amp; VLAN","TX ISSUE",
U1689="Warehouse HUAWEI","SPARE-ISSUE",
U1689="SPARE-HS","SPARE-ISSUE",
U1689="Power Telco","RAN ISSUE",U1689="no impacts","no impacts"
),"")</f>
        <v>No root cause</v>
      </c>
      <c r="U1689" s="68" t="s">
        <v>5691</v>
      </c>
      <c r="V1689" s="41" t="str" cm="1">
        <f t="array" ref="V1689">IFERROR(_xlfn.IFS(
U1689="MPR ISSUE","ACTIVE",
U1689="BSS Hardware Issue","ACTIVE",
U1689="Sites strategiques, MLL, Pylone, etc.","PASSIVE",
U1689="AKTIVCO DEFAUT GE &amp; POWER Cabinet","PASSIVE",
U1689="AKTIVCO Coupure ENEO &amp; Baisse de tension","PASSIVE",
U1689="Coupure ENEO &amp; Baisse de tension","PASSIVE",
U1689="Defaut GE &amp; POWER Cabinet","PASSIVE",
U1689="Sharing","PASSIVE",
U1689="Sites strategiques &amp; DataCenter","PASSIVE",
U1689="Exclu","Exclu",
U1689="SAT","ACTIVE",
U1689="SPARE-ISSUE","SPARE-ISSUE",
U1689="Fiber CAmtel","ACTIVE",
U1689="Fiber AOF","ACTIVE",
U1689="Projet OCM (HUAWEI)","PLANNED WORKS",
U1689="Projet OCM (NOKIA)","PLANNED WORKS",
U1689="ACCESS-ISSUE","ACCESS-ISSUE",
U1689="Projet OCM (ZTE, NOKIA, autres projets)","PLANNED WORKS",
U1689="No root CAuse","No root cause",
U1689="ODU HS","ACTIVE",
U1689="IP &amp; VLAN","ACTIVE",
U1689="Warehouse HUAWEI","SPARE-ISSUE",
U1689="SPARE-HS","SPARE-ISSUE",
U1689="Power Telco","ACTIVE", U1689="no impacts","no impacts"
),"")</f>
        <v>No root cause</v>
      </c>
      <c r="W1689" s="113"/>
      <c r="X1689" s="113"/>
      <c r="Y1689" s="113"/>
      <c r="Z1689" s="113"/>
      <c r="AA1689" s="113"/>
      <c r="AB1689" s="17" t="s">
        <v>5465</v>
      </c>
      <c r="AC1689" s="17" t="str">
        <f>_xlfn.XLOOKUP(B1689,'INCIDENT-04-27-2026'!E:E,'INCIDENT-04-27-2026'!F:F,"")</f>
        <v/>
      </c>
      <c r="AD1689" s="9"/>
      <c r="AE1689" s="7" t="s">
        <v>5465</v>
      </c>
      <c r="AF1689" s="6" t="str">
        <f>_xlfn.XLOOKUP(B1689,'[13]Input_27-04'!$B:$B,'[13]Input_27-04'!$M:$M,"")</f>
        <v/>
      </c>
      <c r="AG1689" s="7"/>
      <c r="AH1689" s="3"/>
      <c r="AI1689" s="18" t="str">
        <f>_xlfn.XLOOKUP(B1689,'[3]Cells Huawei 27042026 10h'!$B:$B,'[3]Cells Huawei 27042026 10h'!$T:$T,"")</f>
        <v/>
      </c>
      <c r="AJ1689" s="18" t="str">
        <f>_xlfn.XLOOKUP(B1689,'[3]Cells Huawei 27042026 15h'!$B:$B,'[3]Cells Huawei 27042026 15h'!$T:$T,"")</f>
        <v/>
      </c>
      <c r="AK1689" s="18" t="str">
        <f>_xlfn.XLOOKUP(B1689,'[4]cells down 27042026 11h28'!$B:$B,'[4]cells down 27042026 11h28'!$R:$R,"")</f>
        <v/>
      </c>
      <c r="AL1689" s="18" t="str">
        <f>_xlfn.XLOOKUP(B1689,'[4]cells down 27042026 18h01'!$B:$B,'[4]cells down 27042026 18h01'!$R:$R,"")</f>
        <v/>
      </c>
      <c r="AM1689" s="18" t="str">
        <f>_xlfn.XLOOKUP(B1689,'[5]cell downs 27042026 11h'!$B:$B,'[5]cell downs 27042026 11h'!$R:$R,"")</f>
        <v/>
      </c>
      <c r="AN1689" s="18" t="str">
        <f>_xlfn.XLOOKUP(B1689,'[5]cell downs 27042026 17h40'!$B:$B,'[5]cell downs 27042026 17h40'!$R:$R,"")</f>
        <v/>
      </c>
      <c r="AO1689" s="18" t="str">
        <f>_xlfn.XLOOKUP(B1689,'[6]ALL SITES DOWN'!$D:$D,'[6]ALL SITES DOWN'!$J:$J,"")</f>
        <v/>
      </c>
      <c r="AP1689" s="18" t="str">
        <f>_xlfn.XLOOKUP(B1689,'[7]ALL SITES DOWN'!$D:$D,'[7]ALL SITES DOWN'!$J:$J,"")</f>
        <v/>
      </c>
      <c r="AQ1689" s="9" t="str">
        <f>_xlfn.XLOOKUP(B1689,[8]sheet1!$AC:$AC,[8]sheet1!$AF:$AF,"")</f>
        <v/>
      </c>
      <c r="AR1689" s="14"/>
      <c r="AS1689" s="14" t="s">
        <v>5465</v>
      </c>
      <c r="AT1689" s="14" t="str">
        <f>_xlfn.XLOOKUP(B1689,'[9]cell downs 18042026 17h'!$B:$B,'[9]cell downs 18042026 17h'!$B:$B,"")</f>
        <v/>
      </c>
      <c r="AU1689" s="14" t="str">
        <f>_xlfn.XLOOKUP(B1689,'[10]Cells Huawei 19042026 15h'!$B:$B,'[10]Cells Huawei 19042026 15h'!$B:$B,"")</f>
        <v/>
      </c>
      <c r="AV1689" s="9" t="str">
        <f>_xlfn.XLOOKUP(B1689,'[11]cells down 19042026 9H40'!$B:$B,'[11]cells down 19042026 9H40'!$B:$B,"")</f>
        <v/>
      </c>
    </row>
    <row r="1690" spans="1:48" hidden="1" x14ac:dyDescent="0.3">
      <c r="A1690" s="1" t="s">
        <v>4506</v>
      </c>
      <c r="B1690" s="8" t="s">
        <v>4507</v>
      </c>
      <c r="C1690" s="3" t="str">
        <f>_xlfn.XLOOKUP(B1690,'[1]daily break down'!$D:$D,'[1]daily break down'!$E:$E,"")</f>
        <v>Douala</v>
      </c>
      <c r="D1690" s="1" t="s">
        <v>11</v>
      </c>
      <c r="E1690" s="1" t="s">
        <v>145</v>
      </c>
      <c r="F1690" s="3" t="s">
        <v>31</v>
      </c>
      <c r="G1690" s="1" t="s">
        <v>32</v>
      </c>
      <c r="H1690" s="29" t="str">
        <f>_xlfn.XLOOKUP(B1690,[2]CALCULATION!$B:$B,[2]CALCULATION!$H:$H,"")</f>
        <v>ZTE</v>
      </c>
      <c r="I1690" s="26">
        <v>0</v>
      </c>
      <c r="J1690" s="26">
        <v>0</v>
      </c>
      <c r="K1690" s="26">
        <v>0</v>
      </c>
      <c r="L1690" s="26">
        <v>0</v>
      </c>
      <c r="M1690" s="26">
        <v>0</v>
      </c>
      <c r="N1690" s="26">
        <v>0</v>
      </c>
      <c r="O1690" s="26">
        <v>0</v>
      </c>
      <c r="P1690" s="114" t="s">
        <v>6364</v>
      </c>
      <c r="Q1690" s="42" t="s">
        <v>5538</v>
      </c>
      <c r="R1690" s="42"/>
      <c r="S1690" s="41" t="str" cm="1">
        <f t="array" ref="S1690">IFERROR(_xlfn.IFS(
U1690="MPR ISSUE","PDH",
U1690="BSS Hardware Issue","BSS",
U1690="Sites strategiques, MLL, Pylone, etc.","ENVTECH",
U1690="AKTIVCO DEFAUT GE &amp; POWER Cabinet","AKTIVCO",
U1690="AKTIVCO Coupure ENEO &amp; Baisse de tension","AKTIVCO GRID ONLY",
U1690="Coupure ENEO &amp; Baisse de tension","IHS GRID ONLY",
U1690="Defaut GE &amp; POWER Cabinet","IHS",
U1690="Sharing","Partners",
U1690="Sites strategiques &amp; DataCenter","SST &amp; DC",
U1690="Exclu","Exclu",
U1690="SAT","SAT",
U1690="SPARE-ISSUE","SPARE-ISSUE",
U1690="Fiber CAmtel","TRANS_FO_CAMTEL",
U1690="Fiber AOF","Fiber AOF",
U1690="Projet OCM (HUAWEI)","TRAVAUX-HUAWEI",
U1690="Projet OCM (NOKIA)","TRAVAUX-NOKIA",
U1690="ACCESS-ISSUE","ACCESS-ISSUE",
U1690="Projet OCM (ZTE, NOKIA, autres projets)","TRAVAUX OCM",
U1690="No root CAuse","No root cause",
U1690="ODU HS","PDH",
U1690="IP &amp; VLAN","PDH",
U1690="Warehouse HUAWEI","SPARE-ISSUE",
U1690="SPARE-HS","SPARE-ISSUE",
U1690="Power Telco","BSS",U1690="no impacts","no impacts"
),"")</f>
        <v>No root cause</v>
      </c>
      <c r="T1690" s="41" t="str" cm="1">
        <f t="array" ref="T1690">IFERROR(_xlfn.IFS(
U1690="MPR ISSUE","TX ISSUE",
U1690="BSS Hardware Issue","RAN ISSUE",
U1690="Sites strategiques, MLL, Pylone, etc.","ENVTECH",
U1690="AKTIVCO DEFAUT GE &amp; POWER Cabinet","POWER ISSUE",
U1690="AKTIVCO Coupure ENEO &amp; Baisse de tension","POWER ISSUE",
U1690="Coupure ENEO &amp; Baisse de tension","POWER ISSUE",
U1690="Defaut GE &amp; POWER Cabinet","POWER ISSUE",
U1690="Sharing","POWER ISSUE",
U1690="Sites strategiques &amp; DataCenter","POWER ISSUE",
U1690="Exclu","Exclu",
U1690="SAT","TX ISSUE",
U1690="SPARE-ISSUE","SPARE-ISSUE",
U1690="Fiber CAmtel","TX ISSUE",
U1690="Fiber AOF","TX ISSUE",
U1690="Projet OCM (HUAWEI)","TRAVAUX-HUAWEI",
U1690="Projet OCM (NOKIA)","TRAVAUX -NOKIA",
U1690="ACCESS-ISSUE","ACCESS-ISSUE",
U1690="Projet OCM (ZTE, NOKIA, autres projets)","TRAVAUX OCM",
U1690="No root CAuse","No root cause",
U1690="ODU HS","TX ISSUE",
U1690="IP &amp; VLAN","TX ISSUE",
U1690="Warehouse HUAWEI","SPARE-ISSUE",
U1690="SPARE-HS","SPARE-ISSUE",
U1690="Power Telco","RAN ISSUE",U1690="no impacts","no impacts"
),"")</f>
        <v>No root cause</v>
      </c>
      <c r="U1690" s="68" t="s">
        <v>5691</v>
      </c>
      <c r="V1690" s="41" t="str" cm="1">
        <f t="array" ref="V1690">IFERROR(_xlfn.IFS(
U1690="MPR ISSUE","ACTIVE",
U1690="BSS Hardware Issue","ACTIVE",
U1690="Sites strategiques, MLL, Pylone, etc.","PASSIVE",
U1690="AKTIVCO DEFAUT GE &amp; POWER Cabinet","PASSIVE",
U1690="AKTIVCO Coupure ENEO &amp; Baisse de tension","PASSIVE",
U1690="Coupure ENEO &amp; Baisse de tension","PASSIVE",
U1690="Defaut GE &amp; POWER Cabinet","PASSIVE",
U1690="Sharing","PASSIVE",
U1690="Sites strategiques &amp; DataCenter","PASSIVE",
U1690="Exclu","Exclu",
U1690="SAT","ACTIVE",
U1690="SPARE-ISSUE","SPARE-ISSUE",
U1690="Fiber CAmtel","ACTIVE",
U1690="Fiber AOF","ACTIVE",
U1690="Projet OCM (HUAWEI)","PLANNED WORKS",
U1690="Projet OCM (NOKIA)","PLANNED WORKS",
U1690="ACCESS-ISSUE","ACCESS-ISSUE",
U1690="Projet OCM (ZTE, NOKIA, autres projets)","PLANNED WORKS",
U1690="No root CAuse","No root cause",
U1690="ODU HS","ACTIVE",
U1690="IP &amp; VLAN","ACTIVE",
U1690="Warehouse HUAWEI","SPARE-ISSUE",
U1690="SPARE-HS","SPARE-ISSUE",
U1690="Power Telco","ACTIVE", U1690="no impacts","no impacts"
),"")</f>
        <v>No root cause</v>
      </c>
      <c r="W1690" s="113"/>
      <c r="X1690" s="113"/>
      <c r="Y1690" s="113"/>
      <c r="Z1690" s="113"/>
      <c r="AA1690" s="113"/>
      <c r="AB1690" s="17" t="s">
        <v>5465</v>
      </c>
      <c r="AC1690" s="17" t="str">
        <f>_xlfn.XLOOKUP(B1690,'INCIDENT-04-27-2026'!E:E,'INCIDENT-04-27-2026'!F:F,"")</f>
        <v/>
      </c>
      <c r="AD1690" s="9"/>
      <c r="AE1690" s="7" t="s">
        <v>5465</v>
      </c>
      <c r="AF1690" s="6" t="str">
        <f>_xlfn.XLOOKUP(B1690,'[13]Input_27-04'!$B:$B,'[13]Input_27-04'!$M:$M,"")</f>
        <v/>
      </c>
      <c r="AG1690" s="7"/>
      <c r="AH1690" s="3"/>
      <c r="AI1690" s="18" t="str">
        <f>_xlfn.XLOOKUP(B1690,'[3]Cells Huawei 27042026 10h'!$B:$B,'[3]Cells Huawei 27042026 10h'!$T:$T,"")</f>
        <v/>
      </c>
      <c r="AJ1690" s="18" t="str">
        <f>_xlfn.XLOOKUP(B1690,'[3]Cells Huawei 27042026 15h'!$B:$B,'[3]Cells Huawei 27042026 15h'!$T:$T,"")</f>
        <v/>
      </c>
      <c r="AK1690" s="18" t="str">
        <f>_xlfn.XLOOKUP(B1690,'[4]cells down 27042026 11h28'!$B:$B,'[4]cells down 27042026 11h28'!$R:$R,"")</f>
        <v/>
      </c>
      <c r="AL1690" s="18" t="str">
        <f>_xlfn.XLOOKUP(B1690,'[4]cells down 27042026 18h01'!$B:$B,'[4]cells down 27042026 18h01'!$R:$R,"")</f>
        <v/>
      </c>
      <c r="AM1690" s="18" t="str">
        <f>_xlfn.XLOOKUP(B1690,'[5]cell downs 27042026 11h'!$B:$B,'[5]cell downs 27042026 11h'!$R:$R,"")</f>
        <v/>
      </c>
      <c r="AN1690" s="18" t="str">
        <f>_xlfn.XLOOKUP(B1690,'[5]cell downs 27042026 17h40'!$B:$B,'[5]cell downs 27042026 17h40'!$R:$R,"")</f>
        <v/>
      </c>
      <c r="AO1690" s="18" t="str">
        <f>_xlfn.XLOOKUP(B1690,'[6]ALL SITES DOWN'!$D:$D,'[6]ALL SITES DOWN'!$J:$J,"")</f>
        <v/>
      </c>
      <c r="AP1690" s="18" t="str">
        <f>_xlfn.XLOOKUP(B1690,'[7]ALL SITES DOWN'!$D:$D,'[7]ALL SITES DOWN'!$J:$J,"")</f>
        <v/>
      </c>
      <c r="AQ1690" s="9" t="str">
        <f>_xlfn.XLOOKUP(B1690,[8]sheet1!$AC:$AC,[8]sheet1!$AF:$AF,"")</f>
        <v/>
      </c>
      <c r="AR1690" s="14"/>
      <c r="AS1690" s="14" t="s">
        <v>5465</v>
      </c>
      <c r="AT1690" s="14" t="str">
        <f>_xlfn.XLOOKUP(B1690,'[9]cell downs 18042026 17h'!$B:$B,'[9]cell downs 18042026 17h'!$B:$B,"")</f>
        <v/>
      </c>
      <c r="AU1690" s="14" t="str">
        <f>_xlfn.XLOOKUP(B1690,'[10]Cells Huawei 19042026 15h'!$B:$B,'[10]Cells Huawei 19042026 15h'!$B:$B,"")</f>
        <v/>
      </c>
      <c r="AV1690" s="9" t="str">
        <f>_xlfn.XLOOKUP(B1690,'[11]cells down 19042026 9H40'!$B:$B,'[11]cells down 19042026 9H40'!$B:$B,"")</f>
        <v/>
      </c>
    </row>
    <row r="1691" spans="1:48" hidden="1" x14ac:dyDescent="0.3">
      <c r="A1691" s="1" t="s">
        <v>1655</v>
      </c>
      <c r="B1691" s="8" t="s">
        <v>1656</v>
      </c>
      <c r="C1691" s="3" t="str">
        <f>_xlfn.XLOOKUP(B1691,'[1]daily break down'!$D:$D,'[1]daily break down'!$E:$E,"")</f>
        <v>OUEST</v>
      </c>
      <c r="D1691" s="1" t="s">
        <v>11</v>
      </c>
      <c r="E1691" s="1" t="s">
        <v>12</v>
      </c>
      <c r="F1691" s="3" t="s">
        <v>102</v>
      </c>
      <c r="G1691" s="1" t="s">
        <v>856</v>
      </c>
      <c r="H1691" s="27" t="str">
        <f>_xlfn.XLOOKUP(B1691,[2]CALCULATION!$B:$B,[2]CALCULATION!$H:$H,"")</f>
        <v>Huawei</v>
      </c>
      <c r="I1691" s="26">
        <v>0</v>
      </c>
      <c r="J1691" s="26">
        <v>0</v>
      </c>
      <c r="K1691" s="26">
        <v>0</v>
      </c>
      <c r="L1691" s="26">
        <v>0</v>
      </c>
      <c r="M1691" s="26">
        <v>0</v>
      </c>
      <c r="N1691" s="26">
        <v>0</v>
      </c>
      <c r="O1691" s="26">
        <v>0</v>
      </c>
      <c r="P1691" s="114" t="s">
        <v>6364</v>
      </c>
      <c r="Q1691" s="42" t="s">
        <v>5538</v>
      </c>
      <c r="R1691" s="42"/>
      <c r="S1691" s="41" t="str" cm="1">
        <f t="array" ref="S1691">IFERROR(_xlfn.IFS(
U1691="MPR ISSUE","PDH",
U1691="BSS Hardware Issue","BSS",
U1691="Sites strategiques, MLL, Pylone, etc.","ENVTECH",
U1691="AKTIVCO DEFAUT GE &amp; POWER Cabinet","AKTIVCO",
U1691="AKTIVCO Coupure ENEO &amp; Baisse de tension","AKTIVCO GRID ONLY",
U1691="Coupure ENEO &amp; Baisse de tension","IHS GRID ONLY",
U1691="Defaut GE &amp; POWER Cabinet","IHS",
U1691="Sharing","Partners",
U1691="Sites strategiques &amp; DataCenter","SST &amp; DC",
U1691="Exclu","Exclu",
U1691="SAT","SAT",
U1691="SPARE-ISSUE","SPARE-ISSUE",
U1691="Fiber CAmtel","TRANS_FO_CAMTEL",
U1691="Fiber AOF","Fiber AOF",
U1691="Projet OCM (HUAWEI)","TRAVAUX-HUAWEI",
U1691="Projet OCM (NOKIA)","TRAVAUX-NOKIA",
U1691="ACCESS-ISSUE","ACCESS-ISSUE",
U1691="Projet OCM (ZTE, NOKIA, autres projets)","TRAVAUX OCM",
U1691="No root CAuse","No root cause",
U1691="ODU HS","PDH",
U1691="IP &amp; VLAN","PDH",
U1691="Warehouse HUAWEI","SPARE-ISSUE",
U1691="SPARE-HS","SPARE-ISSUE",
U1691="Power Telco","BSS",U1691="no impacts","no impacts"
),"")</f>
        <v>No root cause</v>
      </c>
      <c r="T1691" s="41" t="str" cm="1">
        <f t="array" ref="T1691">IFERROR(_xlfn.IFS(
U1691="MPR ISSUE","TX ISSUE",
U1691="BSS Hardware Issue","RAN ISSUE",
U1691="Sites strategiques, MLL, Pylone, etc.","ENVTECH",
U1691="AKTIVCO DEFAUT GE &amp; POWER Cabinet","POWER ISSUE",
U1691="AKTIVCO Coupure ENEO &amp; Baisse de tension","POWER ISSUE",
U1691="Coupure ENEO &amp; Baisse de tension","POWER ISSUE",
U1691="Defaut GE &amp; POWER Cabinet","POWER ISSUE",
U1691="Sharing","POWER ISSUE",
U1691="Sites strategiques &amp; DataCenter","POWER ISSUE",
U1691="Exclu","Exclu",
U1691="SAT","TX ISSUE",
U1691="SPARE-ISSUE","SPARE-ISSUE",
U1691="Fiber CAmtel","TX ISSUE",
U1691="Fiber AOF","TX ISSUE",
U1691="Projet OCM (HUAWEI)","TRAVAUX-HUAWEI",
U1691="Projet OCM (NOKIA)","TRAVAUX -NOKIA",
U1691="ACCESS-ISSUE","ACCESS-ISSUE",
U1691="Projet OCM (ZTE, NOKIA, autres projets)","TRAVAUX OCM",
U1691="No root CAuse","No root cause",
U1691="ODU HS","TX ISSUE",
U1691="IP &amp; VLAN","TX ISSUE",
U1691="Warehouse HUAWEI","SPARE-ISSUE",
U1691="SPARE-HS","SPARE-ISSUE",
U1691="Power Telco","RAN ISSUE",U1691="no impacts","no impacts"
),"")</f>
        <v>No root cause</v>
      </c>
      <c r="U1691" s="68" t="s">
        <v>5691</v>
      </c>
      <c r="V1691" s="41" t="str" cm="1">
        <f t="array" ref="V1691">IFERROR(_xlfn.IFS(
U1691="MPR ISSUE","ACTIVE",
U1691="BSS Hardware Issue","ACTIVE",
U1691="Sites strategiques, MLL, Pylone, etc.","PASSIVE",
U1691="AKTIVCO DEFAUT GE &amp; POWER Cabinet","PASSIVE",
U1691="AKTIVCO Coupure ENEO &amp; Baisse de tension","PASSIVE",
U1691="Coupure ENEO &amp; Baisse de tension","PASSIVE",
U1691="Defaut GE &amp; POWER Cabinet","PASSIVE",
U1691="Sharing","PASSIVE",
U1691="Sites strategiques &amp; DataCenter","PASSIVE",
U1691="Exclu","Exclu",
U1691="SAT","ACTIVE",
U1691="SPARE-ISSUE","SPARE-ISSUE",
U1691="Fiber CAmtel","ACTIVE",
U1691="Fiber AOF","ACTIVE",
U1691="Projet OCM (HUAWEI)","PLANNED WORKS",
U1691="Projet OCM (NOKIA)","PLANNED WORKS",
U1691="ACCESS-ISSUE","ACCESS-ISSUE",
U1691="Projet OCM (ZTE, NOKIA, autres projets)","PLANNED WORKS",
U1691="No root CAuse","No root cause",
U1691="ODU HS","ACTIVE",
U1691="IP &amp; VLAN","ACTIVE",
U1691="Warehouse HUAWEI","SPARE-ISSUE",
U1691="SPARE-HS","SPARE-ISSUE",
U1691="Power Telco","ACTIVE", U1691="no impacts","no impacts"
),"")</f>
        <v>No root cause</v>
      </c>
      <c r="W1691" s="113"/>
      <c r="X1691" s="113"/>
      <c r="Y1691" s="113"/>
      <c r="Z1691" s="113"/>
      <c r="AA1691" s="113"/>
      <c r="AB1691" s="17" t="s">
        <v>5465</v>
      </c>
      <c r="AC1691" s="17" t="str">
        <f>_xlfn.XLOOKUP(B1691,'INCIDENT-04-27-2026'!E:E,'INCIDENT-04-27-2026'!F:F,"")</f>
        <v/>
      </c>
      <c r="AD1691" s="9"/>
      <c r="AE1691" s="7" t="s">
        <v>5465</v>
      </c>
      <c r="AF1691" s="6" t="str">
        <f>_xlfn.XLOOKUP(B1691,'[13]Input_27-04'!$B:$B,'[13]Input_27-04'!$M:$M,"")</f>
        <v/>
      </c>
      <c r="AG1691" s="7"/>
      <c r="AH1691" s="3"/>
      <c r="AI1691" s="18" t="str">
        <f>_xlfn.XLOOKUP(B1691,'[3]Cells Huawei 27042026 10h'!$B:$B,'[3]Cells Huawei 27042026 10h'!$T:$T,"")</f>
        <v/>
      </c>
      <c r="AJ1691" s="18" t="str">
        <f>_xlfn.XLOOKUP(B1691,'[3]Cells Huawei 27042026 15h'!$B:$B,'[3]Cells Huawei 27042026 15h'!$T:$T,"")</f>
        <v/>
      </c>
      <c r="AK1691" s="18" t="str">
        <f>_xlfn.XLOOKUP(B1691,'[4]cells down 27042026 11h28'!$B:$B,'[4]cells down 27042026 11h28'!$R:$R,"")</f>
        <v/>
      </c>
      <c r="AL1691" s="18" t="str">
        <f>_xlfn.XLOOKUP(B1691,'[4]cells down 27042026 18h01'!$B:$B,'[4]cells down 27042026 18h01'!$R:$R,"")</f>
        <v/>
      </c>
      <c r="AM1691" s="18" t="str">
        <f>_xlfn.XLOOKUP(B1691,'[5]cell downs 27042026 11h'!$B:$B,'[5]cell downs 27042026 11h'!$R:$R,"")</f>
        <v/>
      </c>
      <c r="AN1691" s="18" t="str">
        <f>_xlfn.XLOOKUP(B1691,'[5]cell downs 27042026 17h40'!$B:$B,'[5]cell downs 27042026 17h40'!$R:$R,"")</f>
        <v/>
      </c>
      <c r="AO1691" s="18" t="str">
        <f>_xlfn.XLOOKUP(B1691,'[6]ALL SITES DOWN'!$D:$D,'[6]ALL SITES DOWN'!$J:$J,"")</f>
        <v/>
      </c>
      <c r="AP1691" s="18" t="str">
        <f>_xlfn.XLOOKUP(B1691,'[7]ALL SITES DOWN'!$D:$D,'[7]ALL SITES DOWN'!$J:$J,"")</f>
        <v/>
      </c>
      <c r="AQ1691" s="9" t="str">
        <f>_xlfn.XLOOKUP(B1691,[8]sheet1!$AC:$AC,[8]sheet1!$AF:$AF,"")</f>
        <v/>
      </c>
      <c r="AR1691" s="14"/>
      <c r="AS1691" s="14" t="s">
        <v>5465</v>
      </c>
      <c r="AT1691" s="14" t="str">
        <f>_xlfn.XLOOKUP(B1691,'[9]cell downs 18042026 17h'!$B:$B,'[9]cell downs 18042026 17h'!$B:$B,"")</f>
        <v/>
      </c>
      <c r="AU1691" s="14" t="str">
        <f>_xlfn.XLOOKUP(B1691,'[10]Cells Huawei 19042026 15h'!$B:$B,'[10]Cells Huawei 19042026 15h'!$B:$B,"")</f>
        <v/>
      </c>
      <c r="AV1691" s="9" t="str">
        <f>_xlfn.XLOOKUP(B1691,'[11]cells down 19042026 9H40'!$B:$B,'[11]cells down 19042026 9H40'!$B:$B,"")</f>
        <v/>
      </c>
    </row>
    <row r="1692" spans="1:48" hidden="1" x14ac:dyDescent="0.3">
      <c r="A1692" s="1" t="s">
        <v>2523</v>
      </c>
      <c r="B1692" s="8" t="s">
        <v>2524</v>
      </c>
      <c r="C1692" s="3" t="str">
        <f>_xlfn.XLOOKUP(B1692,'[1]daily break down'!$D:$D,'[1]daily break down'!$E:$E,"")</f>
        <v>Douala</v>
      </c>
      <c r="D1692" s="1"/>
      <c r="E1692" s="1"/>
      <c r="F1692" s="3" t="s">
        <v>31</v>
      </c>
      <c r="G1692" s="1" t="s">
        <v>32</v>
      </c>
      <c r="H1692" s="29" t="str">
        <f>_xlfn.XLOOKUP(B1692,[2]CALCULATION!$B:$B,[2]CALCULATION!$H:$H,"")</f>
        <v>ZTE</v>
      </c>
      <c r="I1692" s="26">
        <v>0</v>
      </c>
      <c r="J1692" s="26">
        <v>0</v>
      </c>
      <c r="K1692" s="26">
        <v>0</v>
      </c>
      <c r="L1692" s="26">
        <v>0</v>
      </c>
      <c r="M1692" s="26">
        <v>0</v>
      </c>
      <c r="N1692" s="26">
        <v>0</v>
      </c>
      <c r="O1692" s="26">
        <v>0</v>
      </c>
      <c r="P1692" s="114" t="s">
        <v>6364</v>
      </c>
      <c r="Q1692" s="42" t="s">
        <v>5538</v>
      </c>
      <c r="R1692" s="42"/>
      <c r="S1692" s="41" t="str" cm="1">
        <f t="array" ref="S1692">IFERROR(_xlfn.IFS(
U1692="MPR ISSUE","PDH",
U1692="BSS Hardware Issue","BSS",
U1692="Sites strategiques, MLL, Pylone, etc.","ENVTECH",
U1692="AKTIVCO DEFAUT GE &amp; POWER Cabinet","AKTIVCO",
U1692="AKTIVCO Coupure ENEO &amp; Baisse de tension","AKTIVCO GRID ONLY",
U1692="Coupure ENEO &amp; Baisse de tension","IHS GRID ONLY",
U1692="Defaut GE &amp; POWER Cabinet","IHS",
U1692="Sharing","Partners",
U1692="Sites strategiques &amp; DataCenter","SST &amp; DC",
U1692="Exclu","Exclu",
U1692="SAT","SAT",
U1692="SPARE-ISSUE","SPARE-ISSUE",
U1692="Fiber CAmtel","TRANS_FO_CAMTEL",
U1692="Fiber AOF","Fiber AOF",
U1692="Projet OCM (HUAWEI)","TRAVAUX-HUAWEI",
U1692="Projet OCM (NOKIA)","TRAVAUX-NOKIA",
U1692="ACCESS-ISSUE","ACCESS-ISSUE",
U1692="Projet OCM (ZTE, NOKIA, autres projets)","TRAVAUX OCM",
U1692="No root CAuse","No root cause",
U1692="ODU HS","PDH",
U1692="IP &amp; VLAN","PDH",
U1692="Warehouse HUAWEI","SPARE-ISSUE",
U1692="SPARE-HS","SPARE-ISSUE",
U1692="Power Telco","BSS",U1692="no impacts","no impacts"
),"")</f>
        <v>No root cause</v>
      </c>
      <c r="T1692" s="41" t="str" cm="1">
        <f t="array" ref="T1692">IFERROR(_xlfn.IFS(
U1692="MPR ISSUE","TX ISSUE",
U1692="BSS Hardware Issue","RAN ISSUE",
U1692="Sites strategiques, MLL, Pylone, etc.","ENVTECH",
U1692="AKTIVCO DEFAUT GE &amp; POWER Cabinet","POWER ISSUE",
U1692="AKTIVCO Coupure ENEO &amp; Baisse de tension","POWER ISSUE",
U1692="Coupure ENEO &amp; Baisse de tension","POWER ISSUE",
U1692="Defaut GE &amp; POWER Cabinet","POWER ISSUE",
U1692="Sharing","POWER ISSUE",
U1692="Sites strategiques &amp; DataCenter","POWER ISSUE",
U1692="Exclu","Exclu",
U1692="SAT","TX ISSUE",
U1692="SPARE-ISSUE","SPARE-ISSUE",
U1692="Fiber CAmtel","TX ISSUE",
U1692="Fiber AOF","TX ISSUE",
U1692="Projet OCM (HUAWEI)","TRAVAUX-HUAWEI",
U1692="Projet OCM (NOKIA)","TRAVAUX -NOKIA",
U1692="ACCESS-ISSUE","ACCESS-ISSUE",
U1692="Projet OCM (ZTE, NOKIA, autres projets)","TRAVAUX OCM",
U1692="No root CAuse","No root cause",
U1692="ODU HS","TX ISSUE",
U1692="IP &amp; VLAN","TX ISSUE",
U1692="Warehouse HUAWEI","SPARE-ISSUE",
U1692="SPARE-HS","SPARE-ISSUE",
U1692="Power Telco","RAN ISSUE",U1692="no impacts","no impacts"
),"")</f>
        <v>No root cause</v>
      </c>
      <c r="U1692" s="68" t="s">
        <v>5691</v>
      </c>
      <c r="V1692" s="41" t="str" cm="1">
        <f t="array" ref="V1692">IFERROR(_xlfn.IFS(
U1692="MPR ISSUE","ACTIVE",
U1692="BSS Hardware Issue","ACTIVE",
U1692="Sites strategiques, MLL, Pylone, etc.","PASSIVE",
U1692="AKTIVCO DEFAUT GE &amp; POWER Cabinet","PASSIVE",
U1692="AKTIVCO Coupure ENEO &amp; Baisse de tension","PASSIVE",
U1692="Coupure ENEO &amp; Baisse de tension","PASSIVE",
U1692="Defaut GE &amp; POWER Cabinet","PASSIVE",
U1692="Sharing","PASSIVE",
U1692="Sites strategiques &amp; DataCenter","PASSIVE",
U1692="Exclu","Exclu",
U1692="SAT","ACTIVE",
U1692="SPARE-ISSUE","SPARE-ISSUE",
U1692="Fiber CAmtel","ACTIVE",
U1692="Fiber AOF","ACTIVE",
U1692="Projet OCM (HUAWEI)","PLANNED WORKS",
U1692="Projet OCM (NOKIA)","PLANNED WORKS",
U1692="ACCESS-ISSUE","ACCESS-ISSUE",
U1692="Projet OCM (ZTE, NOKIA, autres projets)","PLANNED WORKS",
U1692="No root CAuse","No root cause",
U1692="ODU HS","ACTIVE",
U1692="IP &amp; VLAN","ACTIVE",
U1692="Warehouse HUAWEI","SPARE-ISSUE",
U1692="SPARE-HS","SPARE-ISSUE",
U1692="Power Telco","ACTIVE", U1692="no impacts","no impacts"
),"")</f>
        <v>No root cause</v>
      </c>
      <c r="W1692" s="113"/>
      <c r="X1692" s="113"/>
      <c r="Y1692" s="113"/>
      <c r="Z1692" s="113"/>
      <c r="AA1692" s="113"/>
      <c r="AB1692" s="17" t="s">
        <v>5465</v>
      </c>
      <c r="AC1692" s="17" t="str">
        <f>_xlfn.XLOOKUP(B1692,'INCIDENT-04-27-2026'!E:E,'INCIDENT-04-27-2026'!F:F,"")</f>
        <v/>
      </c>
      <c r="AD1692" s="9"/>
      <c r="AE1692" s="7" t="s">
        <v>5465</v>
      </c>
      <c r="AF1692" s="6" t="str">
        <f>_xlfn.XLOOKUP(B1692,'[13]Input_27-04'!$B:$B,'[13]Input_27-04'!$M:$M,"")</f>
        <v/>
      </c>
      <c r="AG1692" s="7"/>
      <c r="AH1692" s="3"/>
      <c r="AI1692" s="18" t="str">
        <f>_xlfn.XLOOKUP(B1692,'[3]Cells Huawei 27042026 10h'!$B:$B,'[3]Cells Huawei 27042026 10h'!$T:$T,"")</f>
        <v/>
      </c>
      <c r="AJ1692" s="18" t="str">
        <f>_xlfn.XLOOKUP(B1692,'[3]Cells Huawei 27042026 15h'!$B:$B,'[3]Cells Huawei 27042026 15h'!$T:$T,"")</f>
        <v/>
      </c>
      <c r="AK1692" s="18" t="str">
        <f>_xlfn.XLOOKUP(B1692,'[4]cells down 27042026 11h28'!$B:$B,'[4]cells down 27042026 11h28'!$R:$R,"")</f>
        <v/>
      </c>
      <c r="AL1692" s="18" t="str">
        <f>_xlfn.XLOOKUP(B1692,'[4]cells down 27042026 18h01'!$B:$B,'[4]cells down 27042026 18h01'!$R:$R,"")</f>
        <v/>
      </c>
      <c r="AM1692" s="18" t="str">
        <f>_xlfn.XLOOKUP(B1692,'[5]cell downs 27042026 11h'!$B:$B,'[5]cell downs 27042026 11h'!$R:$R,"")</f>
        <v/>
      </c>
      <c r="AN1692" s="18" t="str">
        <f>_xlfn.XLOOKUP(B1692,'[5]cell downs 27042026 17h40'!$B:$B,'[5]cell downs 27042026 17h40'!$R:$R,"")</f>
        <v/>
      </c>
      <c r="AO1692" s="18" t="str">
        <f>_xlfn.XLOOKUP(B1692,'[6]ALL SITES DOWN'!$D:$D,'[6]ALL SITES DOWN'!$J:$J,"")</f>
        <v/>
      </c>
      <c r="AP1692" s="18" t="str">
        <f>_xlfn.XLOOKUP(B1692,'[7]ALL SITES DOWN'!$D:$D,'[7]ALL SITES DOWN'!$J:$J,"")</f>
        <v/>
      </c>
      <c r="AQ1692" s="9" t="str">
        <f>_xlfn.XLOOKUP(B1692,[8]sheet1!$AC:$AC,[8]sheet1!$AF:$AF,"")</f>
        <v/>
      </c>
      <c r="AR1692" s="14"/>
      <c r="AS1692" s="14" t="s">
        <v>5465</v>
      </c>
      <c r="AT1692" s="14" t="str">
        <f>_xlfn.XLOOKUP(B1692,'[9]cell downs 18042026 17h'!$B:$B,'[9]cell downs 18042026 17h'!$B:$B,"")</f>
        <v/>
      </c>
      <c r="AU1692" s="14" t="str">
        <f>_xlfn.XLOOKUP(B1692,'[10]Cells Huawei 19042026 15h'!$B:$B,'[10]Cells Huawei 19042026 15h'!$B:$B,"")</f>
        <v/>
      </c>
      <c r="AV1692" s="9" t="str">
        <f>_xlfn.XLOOKUP(B1692,'[11]cells down 19042026 9H40'!$B:$B,'[11]cells down 19042026 9H40'!$B:$B,"")</f>
        <v/>
      </c>
    </row>
    <row r="1693" spans="1:48" hidden="1" x14ac:dyDescent="0.3">
      <c r="A1693" s="1" t="s">
        <v>1188</v>
      </c>
      <c r="B1693" s="8" t="s">
        <v>1189</v>
      </c>
      <c r="C1693" s="3" t="str">
        <f>_xlfn.XLOOKUP(B1693,'[1]daily break down'!$D:$D,'[1]daily break down'!$E:$E,"")</f>
        <v>Ngaoundere</v>
      </c>
      <c r="D1693" s="1" t="s">
        <v>21</v>
      </c>
      <c r="E1693" s="1" t="s">
        <v>188</v>
      </c>
      <c r="F1693" s="3" t="s">
        <v>90</v>
      </c>
      <c r="G1693" s="1" t="s">
        <v>91</v>
      </c>
      <c r="H1693" s="27" t="str">
        <f>_xlfn.XLOOKUP(B1693,[2]CALCULATION!$B:$B,[2]CALCULATION!$H:$H,"")</f>
        <v>Huawei</v>
      </c>
      <c r="I1693" s="26">
        <v>0</v>
      </c>
      <c r="J1693" s="26">
        <v>0</v>
      </c>
      <c r="K1693" s="26">
        <v>0</v>
      </c>
      <c r="L1693" s="26">
        <v>0</v>
      </c>
      <c r="M1693" s="26">
        <v>0</v>
      </c>
      <c r="N1693" s="26">
        <v>0</v>
      </c>
      <c r="O1693" s="26">
        <v>0</v>
      </c>
      <c r="P1693" s="114" t="s">
        <v>6364</v>
      </c>
      <c r="Q1693" s="42" t="s">
        <v>5538</v>
      </c>
      <c r="R1693" s="42"/>
      <c r="S1693" s="41" t="str" cm="1">
        <f t="array" ref="S1693">IFERROR(_xlfn.IFS(
U1693="MPR ISSUE","PDH",
U1693="BSS Hardware Issue","BSS",
U1693="Sites strategiques, MLL, Pylone, etc.","ENVTECH",
U1693="AKTIVCO DEFAUT GE &amp; POWER Cabinet","AKTIVCO",
U1693="AKTIVCO Coupure ENEO &amp; Baisse de tension","AKTIVCO GRID ONLY",
U1693="Coupure ENEO &amp; Baisse de tension","IHS GRID ONLY",
U1693="Defaut GE &amp; POWER Cabinet","IHS",
U1693="Sharing","Partners",
U1693="Sites strategiques &amp; DataCenter","SST &amp; DC",
U1693="Exclu","Exclu",
U1693="SAT","SAT",
U1693="SPARE-ISSUE","SPARE-ISSUE",
U1693="Fiber CAmtel","TRANS_FO_CAMTEL",
U1693="Fiber AOF","Fiber AOF",
U1693="Projet OCM (HUAWEI)","TRAVAUX-HUAWEI",
U1693="Projet OCM (NOKIA)","TRAVAUX-NOKIA",
U1693="ACCESS-ISSUE","ACCESS-ISSUE",
U1693="Projet OCM (ZTE, NOKIA, autres projets)","TRAVAUX OCM",
U1693="No root CAuse","No root cause",
U1693="ODU HS","PDH",
U1693="IP &amp; VLAN","PDH",
U1693="Warehouse HUAWEI","SPARE-ISSUE",
U1693="SPARE-HS","SPARE-ISSUE",
U1693="Power Telco","BSS",U1693="no impacts","no impacts"
),"")</f>
        <v>No root cause</v>
      </c>
      <c r="T1693" s="41" t="str" cm="1">
        <f t="array" ref="T1693">IFERROR(_xlfn.IFS(
U1693="MPR ISSUE","TX ISSUE",
U1693="BSS Hardware Issue","RAN ISSUE",
U1693="Sites strategiques, MLL, Pylone, etc.","ENVTECH",
U1693="AKTIVCO DEFAUT GE &amp; POWER Cabinet","POWER ISSUE",
U1693="AKTIVCO Coupure ENEO &amp; Baisse de tension","POWER ISSUE",
U1693="Coupure ENEO &amp; Baisse de tension","POWER ISSUE",
U1693="Defaut GE &amp; POWER Cabinet","POWER ISSUE",
U1693="Sharing","POWER ISSUE",
U1693="Sites strategiques &amp; DataCenter","POWER ISSUE",
U1693="Exclu","Exclu",
U1693="SAT","TX ISSUE",
U1693="SPARE-ISSUE","SPARE-ISSUE",
U1693="Fiber CAmtel","TX ISSUE",
U1693="Fiber AOF","TX ISSUE",
U1693="Projet OCM (HUAWEI)","TRAVAUX-HUAWEI",
U1693="Projet OCM (NOKIA)","TRAVAUX -NOKIA",
U1693="ACCESS-ISSUE","ACCESS-ISSUE",
U1693="Projet OCM (ZTE, NOKIA, autres projets)","TRAVAUX OCM",
U1693="No root CAuse","No root cause",
U1693="ODU HS","TX ISSUE",
U1693="IP &amp; VLAN","TX ISSUE",
U1693="Warehouse HUAWEI","SPARE-ISSUE",
U1693="SPARE-HS","SPARE-ISSUE",
U1693="Power Telco","RAN ISSUE",U1693="no impacts","no impacts"
),"")</f>
        <v>No root cause</v>
      </c>
      <c r="U1693" s="68" t="s">
        <v>5691</v>
      </c>
      <c r="V1693" s="41" t="str" cm="1">
        <f t="array" ref="V1693">IFERROR(_xlfn.IFS(
U1693="MPR ISSUE","ACTIVE",
U1693="BSS Hardware Issue","ACTIVE",
U1693="Sites strategiques, MLL, Pylone, etc.","PASSIVE",
U1693="AKTIVCO DEFAUT GE &amp; POWER Cabinet","PASSIVE",
U1693="AKTIVCO Coupure ENEO &amp; Baisse de tension","PASSIVE",
U1693="Coupure ENEO &amp; Baisse de tension","PASSIVE",
U1693="Defaut GE &amp; POWER Cabinet","PASSIVE",
U1693="Sharing","PASSIVE",
U1693="Sites strategiques &amp; DataCenter","PASSIVE",
U1693="Exclu","Exclu",
U1693="SAT","ACTIVE",
U1693="SPARE-ISSUE","SPARE-ISSUE",
U1693="Fiber CAmtel","ACTIVE",
U1693="Fiber AOF","ACTIVE",
U1693="Projet OCM (HUAWEI)","PLANNED WORKS",
U1693="Projet OCM (NOKIA)","PLANNED WORKS",
U1693="ACCESS-ISSUE","ACCESS-ISSUE",
U1693="Projet OCM (ZTE, NOKIA, autres projets)","PLANNED WORKS",
U1693="No root CAuse","No root cause",
U1693="ODU HS","ACTIVE",
U1693="IP &amp; VLAN","ACTIVE",
U1693="Warehouse HUAWEI","SPARE-ISSUE",
U1693="SPARE-HS","SPARE-ISSUE",
U1693="Power Telco","ACTIVE", U1693="no impacts","no impacts"
),"")</f>
        <v>No root cause</v>
      </c>
      <c r="W1693" s="113"/>
      <c r="X1693" s="113"/>
      <c r="Y1693" s="113"/>
      <c r="Z1693" s="113"/>
      <c r="AA1693" s="113"/>
      <c r="AB1693" s="17" t="s">
        <v>5465</v>
      </c>
      <c r="AC1693" s="17" t="str">
        <f>_xlfn.XLOOKUP(B1693,'INCIDENT-04-27-2026'!E:E,'INCIDENT-04-27-2026'!F:F,"")</f>
        <v/>
      </c>
      <c r="AD1693" s="9"/>
      <c r="AE1693" s="7" t="s">
        <v>5465</v>
      </c>
      <c r="AF1693" s="6" t="str">
        <f>_xlfn.XLOOKUP(B1693,'[13]Input_27-04'!$B:$B,'[13]Input_27-04'!$M:$M,"")</f>
        <v/>
      </c>
      <c r="AG1693" s="7"/>
      <c r="AH1693" s="3"/>
      <c r="AI1693" s="18" t="str">
        <f>_xlfn.XLOOKUP(B1693,'[3]Cells Huawei 27042026 10h'!$B:$B,'[3]Cells Huawei 27042026 10h'!$T:$T,"")</f>
        <v/>
      </c>
      <c r="AJ1693" s="18" t="str">
        <f>_xlfn.XLOOKUP(B1693,'[3]Cells Huawei 27042026 15h'!$B:$B,'[3]Cells Huawei 27042026 15h'!$T:$T,"")</f>
        <v/>
      </c>
      <c r="AK1693" s="18" t="str">
        <f>_xlfn.XLOOKUP(B1693,'[4]cells down 27042026 11h28'!$B:$B,'[4]cells down 27042026 11h28'!$R:$R,"")</f>
        <v/>
      </c>
      <c r="AL1693" s="18" t="str">
        <f>_xlfn.XLOOKUP(B1693,'[4]cells down 27042026 18h01'!$B:$B,'[4]cells down 27042026 18h01'!$R:$R,"")</f>
        <v/>
      </c>
      <c r="AM1693" s="18" t="str">
        <f>_xlfn.XLOOKUP(B1693,'[5]cell downs 27042026 11h'!$B:$B,'[5]cell downs 27042026 11h'!$R:$R,"")</f>
        <v/>
      </c>
      <c r="AN1693" s="18" t="str">
        <f>_xlfn.XLOOKUP(B1693,'[5]cell downs 27042026 17h40'!$B:$B,'[5]cell downs 27042026 17h40'!$R:$R,"")</f>
        <v/>
      </c>
      <c r="AO1693" s="18" t="str">
        <f>_xlfn.XLOOKUP(B1693,'[6]ALL SITES DOWN'!$D:$D,'[6]ALL SITES DOWN'!$J:$J,"")</f>
        <v/>
      </c>
      <c r="AP1693" s="18" t="str">
        <f>_xlfn.XLOOKUP(B1693,'[7]ALL SITES DOWN'!$D:$D,'[7]ALL SITES DOWN'!$J:$J,"")</f>
        <v/>
      </c>
      <c r="AQ1693" s="9" t="str">
        <f>_xlfn.XLOOKUP(B1693,[8]sheet1!$AC:$AC,[8]sheet1!$AF:$AF,"")</f>
        <v/>
      </c>
      <c r="AR1693" s="14"/>
      <c r="AS1693" s="14" t="s">
        <v>5465</v>
      </c>
      <c r="AT1693" s="14" t="str">
        <f>_xlfn.XLOOKUP(B1693,'[9]cell downs 18042026 17h'!$B:$B,'[9]cell downs 18042026 17h'!$B:$B,"")</f>
        <v/>
      </c>
      <c r="AU1693" s="14" t="str">
        <f>_xlfn.XLOOKUP(B1693,'[10]Cells Huawei 19042026 15h'!$B:$B,'[10]Cells Huawei 19042026 15h'!$B:$B,"")</f>
        <v/>
      </c>
      <c r="AV1693" s="9" t="str">
        <f>_xlfn.XLOOKUP(B1693,'[11]cells down 19042026 9H40'!$B:$B,'[11]cells down 19042026 9H40'!$B:$B,"")</f>
        <v/>
      </c>
    </row>
    <row r="1694" spans="1:48" hidden="1" x14ac:dyDescent="0.3">
      <c r="A1694" s="1" t="s">
        <v>4184</v>
      </c>
      <c r="B1694" s="8" t="s">
        <v>4185</v>
      </c>
      <c r="C1694" s="3" t="str">
        <f>_xlfn.XLOOKUP(B1694,'[1]daily break down'!$D:$D,'[1]daily break down'!$E:$E,"")</f>
        <v>CENTRE</v>
      </c>
      <c r="D1694" s="1" t="s">
        <v>21</v>
      </c>
      <c r="E1694" s="1" t="s">
        <v>188</v>
      </c>
      <c r="F1694" s="3" t="s">
        <v>37</v>
      </c>
      <c r="G1694" s="1" t="s">
        <v>3957</v>
      </c>
      <c r="H1694" s="28" t="str">
        <f>_xlfn.XLOOKUP(B1694,[2]CALCULATION!$B:$B,[2]CALCULATION!$H:$H,"")</f>
        <v>NOKIA</v>
      </c>
      <c r="I1694" s="26">
        <v>0</v>
      </c>
      <c r="J1694" s="26">
        <v>0</v>
      </c>
      <c r="K1694" s="26">
        <v>0</v>
      </c>
      <c r="L1694" s="26">
        <v>0</v>
      </c>
      <c r="M1694" s="26">
        <v>0</v>
      </c>
      <c r="N1694" s="26">
        <v>0</v>
      </c>
      <c r="O1694" s="26">
        <v>0</v>
      </c>
      <c r="P1694" s="114" t="s">
        <v>6364</v>
      </c>
      <c r="Q1694" s="42" t="s">
        <v>5538</v>
      </c>
      <c r="R1694" s="42"/>
      <c r="S1694" s="41" t="str" cm="1">
        <f t="array" ref="S1694">IFERROR(_xlfn.IFS(
U1694="MPR ISSUE","PDH",
U1694="BSS Hardware Issue","BSS",
U1694="Sites strategiques, MLL, Pylone, etc.","ENVTECH",
U1694="AKTIVCO DEFAUT GE &amp; POWER Cabinet","AKTIVCO",
U1694="AKTIVCO Coupure ENEO &amp; Baisse de tension","AKTIVCO GRID ONLY",
U1694="Coupure ENEO &amp; Baisse de tension","IHS GRID ONLY",
U1694="Defaut GE &amp; POWER Cabinet","IHS",
U1694="Sharing","Partners",
U1694="Sites strategiques &amp; DataCenter","SST &amp; DC",
U1694="Exclu","Exclu",
U1694="SAT","SAT",
U1694="SPARE-ISSUE","SPARE-ISSUE",
U1694="Fiber CAmtel","TRANS_FO_CAMTEL",
U1694="Fiber AOF","Fiber AOF",
U1694="Projet OCM (HUAWEI)","TRAVAUX-HUAWEI",
U1694="Projet OCM (NOKIA)","TRAVAUX-NOKIA",
U1694="ACCESS-ISSUE","ACCESS-ISSUE",
U1694="Projet OCM (ZTE, NOKIA, autres projets)","TRAVAUX OCM",
U1694="No root CAuse","No root cause",
U1694="ODU HS","PDH",
U1694="IP &amp; VLAN","PDH",
U1694="Warehouse HUAWEI","SPARE-ISSUE",
U1694="SPARE-HS","SPARE-ISSUE",
U1694="Power Telco","BSS",U1694="no impacts","no impacts"
),"")</f>
        <v>No root cause</v>
      </c>
      <c r="T1694" s="41" t="str" cm="1">
        <f t="array" ref="T1694">IFERROR(_xlfn.IFS(
U1694="MPR ISSUE","TX ISSUE",
U1694="BSS Hardware Issue","RAN ISSUE",
U1694="Sites strategiques, MLL, Pylone, etc.","ENVTECH",
U1694="AKTIVCO DEFAUT GE &amp; POWER Cabinet","POWER ISSUE",
U1694="AKTIVCO Coupure ENEO &amp; Baisse de tension","POWER ISSUE",
U1694="Coupure ENEO &amp; Baisse de tension","POWER ISSUE",
U1694="Defaut GE &amp; POWER Cabinet","POWER ISSUE",
U1694="Sharing","POWER ISSUE",
U1694="Sites strategiques &amp; DataCenter","POWER ISSUE",
U1694="Exclu","Exclu",
U1694="SAT","TX ISSUE",
U1694="SPARE-ISSUE","SPARE-ISSUE",
U1694="Fiber CAmtel","TX ISSUE",
U1694="Fiber AOF","TX ISSUE",
U1694="Projet OCM (HUAWEI)","TRAVAUX-HUAWEI",
U1694="Projet OCM (NOKIA)","TRAVAUX -NOKIA",
U1694="ACCESS-ISSUE","ACCESS-ISSUE",
U1694="Projet OCM (ZTE, NOKIA, autres projets)","TRAVAUX OCM",
U1694="No root CAuse","No root cause",
U1694="ODU HS","TX ISSUE",
U1694="IP &amp; VLAN","TX ISSUE",
U1694="Warehouse HUAWEI","SPARE-ISSUE",
U1694="SPARE-HS","SPARE-ISSUE",
U1694="Power Telco","RAN ISSUE",U1694="no impacts","no impacts"
),"")</f>
        <v>No root cause</v>
      </c>
      <c r="U1694" s="68" t="s">
        <v>5691</v>
      </c>
      <c r="V1694" s="41" t="str" cm="1">
        <f t="array" ref="V1694">IFERROR(_xlfn.IFS(
U1694="MPR ISSUE","ACTIVE",
U1694="BSS Hardware Issue","ACTIVE",
U1694="Sites strategiques, MLL, Pylone, etc.","PASSIVE",
U1694="AKTIVCO DEFAUT GE &amp; POWER Cabinet","PASSIVE",
U1694="AKTIVCO Coupure ENEO &amp; Baisse de tension","PASSIVE",
U1694="Coupure ENEO &amp; Baisse de tension","PASSIVE",
U1694="Defaut GE &amp; POWER Cabinet","PASSIVE",
U1694="Sharing","PASSIVE",
U1694="Sites strategiques &amp; DataCenter","PASSIVE",
U1694="Exclu","Exclu",
U1694="SAT","ACTIVE",
U1694="SPARE-ISSUE","SPARE-ISSUE",
U1694="Fiber CAmtel","ACTIVE",
U1694="Fiber AOF","ACTIVE",
U1694="Projet OCM (HUAWEI)","PLANNED WORKS",
U1694="Projet OCM (NOKIA)","PLANNED WORKS",
U1694="ACCESS-ISSUE","ACCESS-ISSUE",
U1694="Projet OCM (ZTE, NOKIA, autres projets)","PLANNED WORKS",
U1694="No root CAuse","No root cause",
U1694="ODU HS","ACTIVE",
U1694="IP &amp; VLAN","ACTIVE",
U1694="Warehouse HUAWEI","SPARE-ISSUE",
U1694="SPARE-HS","SPARE-ISSUE",
U1694="Power Telco","ACTIVE", U1694="no impacts","no impacts"
),"")</f>
        <v>No root cause</v>
      </c>
      <c r="W1694" s="113"/>
      <c r="X1694" s="113"/>
      <c r="Y1694" s="113"/>
      <c r="Z1694" s="113"/>
      <c r="AA1694" s="113"/>
      <c r="AB1694" s="17" t="s">
        <v>5465</v>
      </c>
      <c r="AC1694" s="17" t="str">
        <f>_xlfn.XLOOKUP(B1694,'INCIDENT-04-27-2026'!E:E,'INCIDENT-04-27-2026'!F:F,"")</f>
        <v/>
      </c>
      <c r="AD1694" s="9"/>
      <c r="AE1694" s="7" t="s">
        <v>5465</v>
      </c>
      <c r="AF1694" s="6" t="str">
        <f>_xlfn.XLOOKUP(B1694,'[13]Input_27-04'!$B:$B,'[13]Input_27-04'!$M:$M,"")</f>
        <v/>
      </c>
      <c r="AG1694" s="7"/>
      <c r="AH1694" s="3"/>
      <c r="AI1694" s="18" t="str">
        <f>_xlfn.XLOOKUP(B1694,'[3]Cells Huawei 27042026 10h'!$B:$B,'[3]Cells Huawei 27042026 10h'!$T:$T,"")</f>
        <v/>
      </c>
      <c r="AJ1694" s="18" t="str">
        <f>_xlfn.XLOOKUP(B1694,'[3]Cells Huawei 27042026 15h'!$B:$B,'[3]Cells Huawei 27042026 15h'!$T:$T,"")</f>
        <v/>
      </c>
      <c r="AK1694" s="18" t="str">
        <f>_xlfn.XLOOKUP(B1694,'[4]cells down 27042026 11h28'!$B:$B,'[4]cells down 27042026 11h28'!$R:$R,"")</f>
        <v/>
      </c>
      <c r="AL1694" s="18" t="str">
        <f>_xlfn.XLOOKUP(B1694,'[4]cells down 27042026 18h01'!$B:$B,'[4]cells down 27042026 18h01'!$R:$R,"")</f>
        <v/>
      </c>
      <c r="AM1694" s="18" t="str">
        <f>_xlfn.XLOOKUP(B1694,'[5]cell downs 27042026 11h'!$B:$B,'[5]cell downs 27042026 11h'!$R:$R,"")</f>
        <v/>
      </c>
      <c r="AN1694" s="18" t="str">
        <f>_xlfn.XLOOKUP(B1694,'[5]cell downs 27042026 17h40'!$B:$B,'[5]cell downs 27042026 17h40'!$R:$R,"")</f>
        <v/>
      </c>
      <c r="AO1694" s="18" t="str">
        <f>_xlfn.XLOOKUP(B1694,'[6]ALL SITES DOWN'!$D:$D,'[6]ALL SITES DOWN'!$J:$J,"")</f>
        <v/>
      </c>
      <c r="AP1694" s="18" t="str">
        <f>_xlfn.XLOOKUP(B1694,'[7]ALL SITES DOWN'!$D:$D,'[7]ALL SITES DOWN'!$J:$J,"")</f>
        <v/>
      </c>
      <c r="AQ1694" s="9" t="str">
        <f>_xlfn.XLOOKUP(B1694,[8]sheet1!$AC:$AC,[8]sheet1!$AF:$AF,"")</f>
        <v/>
      </c>
      <c r="AR1694" s="14"/>
      <c r="AS1694" s="14" t="s">
        <v>5465</v>
      </c>
      <c r="AT1694" s="14" t="str">
        <f>_xlfn.XLOOKUP(B1694,'[9]cell downs 18042026 17h'!$B:$B,'[9]cell downs 18042026 17h'!$B:$B,"")</f>
        <v/>
      </c>
      <c r="AU1694" s="14" t="str">
        <f>_xlfn.XLOOKUP(B1694,'[10]Cells Huawei 19042026 15h'!$B:$B,'[10]Cells Huawei 19042026 15h'!$B:$B,"")</f>
        <v/>
      </c>
      <c r="AV1694" s="9" t="str">
        <f>_xlfn.XLOOKUP(B1694,'[11]cells down 19042026 9H40'!$B:$B,'[11]cells down 19042026 9H40'!$B:$B,"")</f>
        <v/>
      </c>
    </row>
    <row r="1695" spans="1:48" hidden="1" x14ac:dyDescent="0.3">
      <c r="A1695" s="1" t="s">
        <v>2451</v>
      </c>
      <c r="B1695" s="8" t="s">
        <v>2452</v>
      </c>
      <c r="C1695" s="3" t="str">
        <f>_xlfn.XLOOKUP(B1695,'[1]daily break down'!$D:$D,'[1]daily break down'!$E:$E,"")</f>
        <v>Douala</v>
      </c>
      <c r="D1695" s="1" t="s">
        <v>11</v>
      </c>
      <c r="E1695" s="1" t="s">
        <v>12</v>
      </c>
      <c r="F1695" s="3" t="s">
        <v>31</v>
      </c>
      <c r="G1695" s="1" t="s">
        <v>32</v>
      </c>
      <c r="H1695" s="29" t="str">
        <f>_xlfn.XLOOKUP(B1695,[2]CALCULATION!$B:$B,[2]CALCULATION!$H:$H,"")</f>
        <v>ZTE</v>
      </c>
      <c r="I1695" s="26">
        <v>0</v>
      </c>
      <c r="J1695" s="26">
        <v>0</v>
      </c>
      <c r="K1695" s="26">
        <v>0</v>
      </c>
      <c r="L1695" s="26">
        <v>0</v>
      </c>
      <c r="M1695" s="26">
        <v>0</v>
      </c>
      <c r="N1695" s="26">
        <v>0</v>
      </c>
      <c r="O1695" s="26">
        <v>0</v>
      </c>
      <c r="P1695" s="114" t="s">
        <v>6364</v>
      </c>
      <c r="Q1695" s="42" t="s">
        <v>5538</v>
      </c>
      <c r="R1695" s="42"/>
      <c r="S1695" s="41" t="str" cm="1">
        <f t="array" ref="S1695">IFERROR(_xlfn.IFS(
U1695="MPR ISSUE","PDH",
U1695="BSS Hardware Issue","BSS",
U1695="Sites strategiques, MLL, Pylone, etc.","ENVTECH",
U1695="AKTIVCO DEFAUT GE &amp; POWER Cabinet","AKTIVCO",
U1695="AKTIVCO Coupure ENEO &amp; Baisse de tension","AKTIVCO GRID ONLY",
U1695="Coupure ENEO &amp; Baisse de tension","IHS GRID ONLY",
U1695="Defaut GE &amp; POWER Cabinet","IHS",
U1695="Sharing","Partners",
U1695="Sites strategiques &amp; DataCenter","SST &amp; DC",
U1695="Exclu","Exclu",
U1695="SAT","SAT",
U1695="SPARE-ISSUE","SPARE-ISSUE",
U1695="Fiber CAmtel","TRANS_FO_CAMTEL",
U1695="Fiber AOF","Fiber AOF",
U1695="Projet OCM (HUAWEI)","TRAVAUX-HUAWEI",
U1695="Projet OCM (NOKIA)","TRAVAUX-NOKIA",
U1695="ACCESS-ISSUE","ACCESS-ISSUE",
U1695="Projet OCM (ZTE, NOKIA, autres projets)","TRAVAUX OCM",
U1695="No root CAuse","No root cause",
U1695="ODU HS","PDH",
U1695="IP &amp; VLAN","PDH",
U1695="Warehouse HUAWEI","SPARE-ISSUE",
U1695="SPARE-HS","SPARE-ISSUE",
U1695="Power Telco","BSS",U1695="no impacts","no impacts"
),"")</f>
        <v>No root cause</v>
      </c>
      <c r="T1695" s="41" t="str" cm="1">
        <f t="array" ref="T1695">IFERROR(_xlfn.IFS(
U1695="MPR ISSUE","TX ISSUE",
U1695="BSS Hardware Issue","RAN ISSUE",
U1695="Sites strategiques, MLL, Pylone, etc.","ENVTECH",
U1695="AKTIVCO DEFAUT GE &amp; POWER Cabinet","POWER ISSUE",
U1695="AKTIVCO Coupure ENEO &amp; Baisse de tension","POWER ISSUE",
U1695="Coupure ENEO &amp; Baisse de tension","POWER ISSUE",
U1695="Defaut GE &amp; POWER Cabinet","POWER ISSUE",
U1695="Sharing","POWER ISSUE",
U1695="Sites strategiques &amp; DataCenter","POWER ISSUE",
U1695="Exclu","Exclu",
U1695="SAT","TX ISSUE",
U1695="SPARE-ISSUE","SPARE-ISSUE",
U1695="Fiber CAmtel","TX ISSUE",
U1695="Fiber AOF","TX ISSUE",
U1695="Projet OCM (HUAWEI)","TRAVAUX-HUAWEI",
U1695="Projet OCM (NOKIA)","TRAVAUX -NOKIA",
U1695="ACCESS-ISSUE","ACCESS-ISSUE",
U1695="Projet OCM (ZTE, NOKIA, autres projets)","TRAVAUX OCM",
U1695="No root CAuse","No root cause",
U1695="ODU HS","TX ISSUE",
U1695="IP &amp; VLAN","TX ISSUE",
U1695="Warehouse HUAWEI","SPARE-ISSUE",
U1695="SPARE-HS","SPARE-ISSUE",
U1695="Power Telco","RAN ISSUE",U1695="no impacts","no impacts"
),"")</f>
        <v>No root cause</v>
      </c>
      <c r="U1695" s="68" t="s">
        <v>5691</v>
      </c>
      <c r="V1695" s="41" t="str" cm="1">
        <f t="array" ref="V1695">IFERROR(_xlfn.IFS(
U1695="MPR ISSUE","ACTIVE",
U1695="BSS Hardware Issue","ACTIVE",
U1695="Sites strategiques, MLL, Pylone, etc.","PASSIVE",
U1695="AKTIVCO DEFAUT GE &amp; POWER Cabinet","PASSIVE",
U1695="AKTIVCO Coupure ENEO &amp; Baisse de tension","PASSIVE",
U1695="Coupure ENEO &amp; Baisse de tension","PASSIVE",
U1695="Defaut GE &amp; POWER Cabinet","PASSIVE",
U1695="Sharing","PASSIVE",
U1695="Sites strategiques &amp; DataCenter","PASSIVE",
U1695="Exclu","Exclu",
U1695="SAT","ACTIVE",
U1695="SPARE-ISSUE","SPARE-ISSUE",
U1695="Fiber CAmtel","ACTIVE",
U1695="Fiber AOF","ACTIVE",
U1695="Projet OCM (HUAWEI)","PLANNED WORKS",
U1695="Projet OCM (NOKIA)","PLANNED WORKS",
U1695="ACCESS-ISSUE","ACCESS-ISSUE",
U1695="Projet OCM (ZTE, NOKIA, autres projets)","PLANNED WORKS",
U1695="No root CAuse","No root cause",
U1695="ODU HS","ACTIVE",
U1695="IP &amp; VLAN","ACTIVE",
U1695="Warehouse HUAWEI","SPARE-ISSUE",
U1695="SPARE-HS","SPARE-ISSUE",
U1695="Power Telco","ACTIVE", U1695="no impacts","no impacts"
),"")</f>
        <v>No root cause</v>
      </c>
      <c r="W1695" s="113"/>
      <c r="X1695" s="113"/>
      <c r="Y1695" s="113"/>
      <c r="Z1695" s="113"/>
      <c r="AA1695" s="113"/>
      <c r="AB1695" s="17" t="s">
        <v>5465</v>
      </c>
      <c r="AC1695" s="17" t="str">
        <f>_xlfn.XLOOKUP(B1695,'INCIDENT-04-27-2026'!E:E,'INCIDENT-04-27-2026'!F:F,"")</f>
        <v/>
      </c>
      <c r="AD1695" s="9"/>
      <c r="AE1695" s="7" t="s">
        <v>5465</v>
      </c>
      <c r="AF1695" s="6" t="str">
        <f>_xlfn.XLOOKUP(B1695,'[13]Input_27-04'!$B:$B,'[13]Input_27-04'!$M:$M,"")</f>
        <v/>
      </c>
      <c r="AG1695" s="7"/>
      <c r="AH1695" s="3"/>
      <c r="AI1695" s="18" t="str">
        <f>_xlfn.XLOOKUP(B1695,'[3]Cells Huawei 27042026 10h'!$B:$B,'[3]Cells Huawei 27042026 10h'!$T:$T,"")</f>
        <v/>
      </c>
      <c r="AJ1695" s="18" t="str">
        <f>_xlfn.XLOOKUP(B1695,'[3]Cells Huawei 27042026 15h'!$B:$B,'[3]Cells Huawei 27042026 15h'!$T:$T,"")</f>
        <v/>
      </c>
      <c r="AK1695" s="18" t="str">
        <f>_xlfn.XLOOKUP(B1695,'[4]cells down 27042026 11h28'!$B:$B,'[4]cells down 27042026 11h28'!$R:$R,"")</f>
        <v/>
      </c>
      <c r="AL1695" s="18" t="str">
        <f>_xlfn.XLOOKUP(B1695,'[4]cells down 27042026 18h01'!$B:$B,'[4]cells down 27042026 18h01'!$R:$R,"")</f>
        <v/>
      </c>
      <c r="AM1695" s="18" t="str">
        <f>_xlfn.XLOOKUP(B1695,'[5]cell downs 27042026 11h'!$B:$B,'[5]cell downs 27042026 11h'!$R:$R,"")</f>
        <v/>
      </c>
      <c r="AN1695" s="18" t="str">
        <f>_xlfn.XLOOKUP(B1695,'[5]cell downs 27042026 17h40'!$B:$B,'[5]cell downs 27042026 17h40'!$R:$R,"")</f>
        <v/>
      </c>
      <c r="AO1695" s="18" t="str">
        <f>_xlfn.XLOOKUP(B1695,'[6]ALL SITES DOWN'!$D:$D,'[6]ALL SITES DOWN'!$J:$J,"")</f>
        <v/>
      </c>
      <c r="AP1695" s="18" t="str">
        <f>_xlfn.XLOOKUP(B1695,'[7]ALL SITES DOWN'!$D:$D,'[7]ALL SITES DOWN'!$J:$J,"")</f>
        <v/>
      </c>
      <c r="AQ1695" s="9" t="str">
        <f>_xlfn.XLOOKUP(B1695,[8]sheet1!$AC:$AC,[8]sheet1!$AF:$AF,"")</f>
        <v/>
      </c>
      <c r="AR1695" s="14"/>
      <c r="AS1695" s="14" t="s">
        <v>5465</v>
      </c>
      <c r="AT1695" s="14" t="str">
        <f>_xlfn.XLOOKUP(B1695,'[9]cell downs 18042026 17h'!$B:$B,'[9]cell downs 18042026 17h'!$B:$B,"")</f>
        <v/>
      </c>
      <c r="AU1695" s="14" t="str">
        <f>_xlfn.XLOOKUP(B1695,'[10]Cells Huawei 19042026 15h'!$B:$B,'[10]Cells Huawei 19042026 15h'!$B:$B,"")</f>
        <v/>
      </c>
      <c r="AV1695" s="9" t="str">
        <f>_xlfn.XLOOKUP(B1695,'[11]cells down 19042026 9H40'!$B:$B,'[11]cells down 19042026 9H40'!$B:$B,"")</f>
        <v/>
      </c>
    </row>
    <row r="1696" spans="1:48" hidden="1" x14ac:dyDescent="0.3">
      <c r="A1696" s="1" t="s">
        <v>316</v>
      </c>
      <c r="B1696" s="8" t="s">
        <v>317</v>
      </c>
      <c r="C1696" s="3" t="str">
        <f>_xlfn.XLOOKUP(B1696,'[1]daily break down'!$D:$D,'[1]daily break down'!$E:$E,"")</f>
        <v>CENTRE</v>
      </c>
      <c r="D1696" s="1" t="s">
        <v>11</v>
      </c>
      <c r="E1696" s="1" t="s">
        <v>318</v>
      </c>
      <c r="F1696" s="3" t="s">
        <v>69</v>
      </c>
      <c r="G1696" s="1" t="s">
        <v>319</v>
      </c>
      <c r="H1696" s="29" t="str">
        <f>_xlfn.XLOOKUP(B1696,[2]CALCULATION!$B:$B,[2]CALCULATION!$H:$H,"")</f>
        <v>ZTE</v>
      </c>
      <c r="I1696" s="26">
        <v>0</v>
      </c>
      <c r="J1696" s="26">
        <v>0</v>
      </c>
      <c r="K1696" s="26">
        <v>0</v>
      </c>
      <c r="L1696" s="26">
        <v>0</v>
      </c>
      <c r="M1696" s="26">
        <v>0</v>
      </c>
      <c r="N1696" s="26">
        <v>0</v>
      </c>
      <c r="O1696" s="26">
        <v>0</v>
      </c>
      <c r="P1696" s="114" t="s">
        <v>6364</v>
      </c>
      <c r="Q1696" s="42" t="s">
        <v>5538</v>
      </c>
      <c r="R1696" s="42"/>
      <c r="S1696" s="41" t="str" cm="1">
        <f t="array" ref="S1696">IFERROR(_xlfn.IFS(
U1696="MPR ISSUE","PDH",
U1696="BSS Hardware Issue","BSS",
U1696="Sites strategiques, MLL, Pylone, etc.","ENVTECH",
U1696="AKTIVCO DEFAUT GE &amp; POWER Cabinet","AKTIVCO",
U1696="AKTIVCO Coupure ENEO &amp; Baisse de tension","AKTIVCO GRID ONLY",
U1696="Coupure ENEO &amp; Baisse de tension","IHS GRID ONLY",
U1696="Defaut GE &amp; POWER Cabinet","IHS",
U1696="Sharing","Partners",
U1696="Sites strategiques &amp; DataCenter","SST &amp; DC",
U1696="Exclu","Exclu",
U1696="SAT","SAT",
U1696="SPARE-ISSUE","SPARE-ISSUE",
U1696="Fiber CAmtel","TRANS_FO_CAMTEL",
U1696="Fiber AOF","Fiber AOF",
U1696="Projet OCM (HUAWEI)","TRAVAUX-HUAWEI",
U1696="Projet OCM (NOKIA)","TRAVAUX-NOKIA",
U1696="ACCESS-ISSUE","ACCESS-ISSUE",
U1696="Projet OCM (ZTE, NOKIA, autres projets)","TRAVAUX OCM",
U1696="No root CAuse","No root cause",
U1696="ODU HS","PDH",
U1696="IP &amp; VLAN","PDH",
U1696="Warehouse HUAWEI","SPARE-ISSUE",
U1696="SPARE-HS","SPARE-ISSUE",
U1696="Power Telco","BSS",U1696="no impacts","no impacts"
),"")</f>
        <v>No root cause</v>
      </c>
      <c r="T1696" s="41" t="str" cm="1">
        <f t="array" ref="T1696">IFERROR(_xlfn.IFS(
U1696="MPR ISSUE","TX ISSUE",
U1696="BSS Hardware Issue","RAN ISSUE",
U1696="Sites strategiques, MLL, Pylone, etc.","ENVTECH",
U1696="AKTIVCO DEFAUT GE &amp; POWER Cabinet","POWER ISSUE",
U1696="AKTIVCO Coupure ENEO &amp; Baisse de tension","POWER ISSUE",
U1696="Coupure ENEO &amp; Baisse de tension","POWER ISSUE",
U1696="Defaut GE &amp; POWER Cabinet","POWER ISSUE",
U1696="Sharing","POWER ISSUE",
U1696="Sites strategiques &amp; DataCenter","POWER ISSUE",
U1696="Exclu","Exclu",
U1696="SAT","TX ISSUE",
U1696="SPARE-ISSUE","SPARE-ISSUE",
U1696="Fiber CAmtel","TX ISSUE",
U1696="Fiber AOF","TX ISSUE",
U1696="Projet OCM (HUAWEI)","TRAVAUX-HUAWEI",
U1696="Projet OCM (NOKIA)","TRAVAUX -NOKIA",
U1696="ACCESS-ISSUE","ACCESS-ISSUE",
U1696="Projet OCM (ZTE, NOKIA, autres projets)","TRAVAUX OCM",
U1696="No root CAuse","No root cause",
U1696="ODU HS","TX ISSUE",
U1696="IP &amp; VLAN","TX ISSUE",
U1696="Warehouse HUAWEI","SPARE-ISSUE",
U1696="SPARE-HS","SPARE-ISSUE",
U1696="Power Telco","RAN ISSUE",U1696="no impacts","no impacts"
),"")</f>
        <v>No root cause</v>
      </c>
      <c r="U1696" s="68" t="s">
        <v>5691</v>
      </c>
      <c r="V1696" s="41" t="str" cm="1">
        <f t="array" ref="V1696">IFERROR(_xlfn.IFS(
U1696="MPR ISSUE","ACTIVE",
U1696="BSS Hardware Issue","ACTIVE",
U1696="Sites strategiques, MLL, Pylone, etc.","PASSIVE",
U1696="AKTIVCO DEFAUT GE &amp; POWER Cabinet","PASSIVE",
U1696="AKTIVCO Coupure ENEO &amp; Baisse de tension","PASSIVE",
U1696="Coupure ENEO &amp; Baisse de tension","PASSIVE",
U1696="Defaut GE &amp; POWER Cabinet","PASSIVE",
U1696="Sharing","PASSIVE",
U1696="Sites strategiques &amp; DataCenter","PASSIVE",
U1696="Exclu","Exclu",
U1696="SAT","ACTIVE",
U1696="SPARE-ISSUE","SPARE-ISSUE",
U1696="Fiber CAmtel","ACTIVE",
U1696="Fiber AOF","ACTIVE",
U1696="Projet OCM (HUAWEI)","PLANNED WORKS",
U1696="Projet OCM (NOKIA)","PLANNED WORKS",
U1696="ACCESS-ISSUE","ACCESS-ISSUE",
U1696="Projet OCM (ZTE, NOKIA, autres projets)","PLANNED WORKS",
U1696="No root CAuse","No root cause",
U1696="ODU HS","ACTIVE",
U1696="IP &amp; VLAN","ACTIVE",
U1696="Warehouse HUAWEI","SPARE-ISSUE",
U1696="SPARE-HS","SPARE-ISSUE",
U1696="Power Telco","ACTIVE", U1696="no impacts","no impacts"
),"")</f>
        <v>No root cause</v>
      </c>
      <c r="W1696" s="113"/>
      <c r="X1696" s="113"/>
      <c r="Y1696" s="113"/>
      <c r="Z1696" s="113"/>
      <c r="AA1696" s="113"/>
      <c r="AB1696" s="17" t="s">
        <v>5465</v>
      </c>
      <c r="AC1696" s="17" t="str">
        <f>_xlfn.XLOOKUP(B1696,'INCIDENT-04-27-2026'!E:E,'INCIDENT-04-27-2026'!F:F,"")</f>
        <v/>
      </c>
      <c r="AD1696" s="9"/>
      <c r="AE1696" s="7" t="s">
        <v>5465</v>
      </c>
      <c r="AF1696" s="6" t="str">
        <f>_xlfn.XLOOKUP(B1696,'[13]Input_27-04'!$B:$B,'[13]Input_27-04'!$M:$M,"")</f>
        <v/>
      </c>
      <c r="AG1696" s="7"/>
      <c r="AH1696" s="3"/>
      <c r="AI1696" s="18" t="str">
        <f>_xlfn.XLOOKUP(B1696,'[3]Cells Huawei 27042026 10h'!$B:$B,'[3]Cells Huawei 27042026 10h'!$T:$T,"")</f>
        <v/>
      </c>
      <c r="AJ1696" s="18" t="str">
        <f>_xlfn.XLOOKUP(B1696,'[3]Cells Huawei 27042026 15h'!$B:$B,'[3]Cells Huawei 27042026 15h'!$T:$T,"")</f>
        <v/>
      </c>
      <c r="AK1696" s="18" t="str">
        <f>_xlfn.XLOOKUP(B1696,'[4]cells down 27042026 11h28'!$B:$B,'[4]cells down 27042026 11h28'!$R:$R,"")</f>
        <v/>
      </c>
      <c r="AL1696" s="18" t="str">
        <f>_xlfn.XLOOKUP(B1696,'[4]cells down 27042026 18h01'!$B:$B,'[4]cells down 27042026 18h01'!$R:$R,"")</f>
        <v/>
      </c>
      <c r="AM1696" s="18" t="str">
        <f>_xlfn.XLOOKUP(B1696,'[5]cell downs 27042026 11h'!$B:$B,'[5]cell downs 27042026 11h'!$R:$R,"")</f>
        <v/>
      </c>
      <c r="AN1696" s="18" t="str">
        <f>_xlfn.XLOOKUP(B1696,'[5]cell downs 27042026 17h40'!$B:$B,'[5]cell downs 27042026 17h40'!$R:$R,"")</f>
        <v/>
      </c>
      <c r="AO1696" s="18" t="str">
        <f>_xlfn.XLOOKUP(B1696,'[6]ALL SITES DOWN'!$D:$D,'[6]ALL SITES DOWN'!$J:$J,"")</f>
        <v/>
      </c>
      <c r="AP1696" s="18" t="str">
        <f>_xlfn.XLOOKUP(B1696,'[7]ALL SITES DOWN'!$D:$D,'[7]ALL SITES DOWN'!$J:$J,"")</f>
        <v/>
      </c>
      <c r="AQ1696" s="9" t="str">
        <f>_xlfn.XLOOKUP(B1696,[8]sheet1!$AC:$AC,[8]sheet1!$AF:$AF,"")</f>
        <v/>
      </c>
      <c r="AR1696" s="14"/>
      <c r="AS1696" s="14" t="s">
        <v>5465</v>
      </c>
      <c r="AT1696" s="14" t="str">
        <f>_xlfn.XLOOKUP(B1696,'[9]cell downs 18042026 17h'!$B:$B,'[9]cell downs 18042026 17h'!$B:$B,"")</f>
        <v/>
      </c>
      <c r="AU1696" s="14" t="str">
        <f>_xlfn.XLOOKUP(B1696,'[10]Cells Huawei 19042026 15h'!$B:$B,'[10]Cells Huawei 19042026 15h'!$B:$B,"")</f>
        <v/>
      </c>
      <c r="AV1696" s="9" t="str">
        <f>_xlfn.XLOOKUP(B1696,'[11]cells down 19042026 9H40'!$B:$B,'[11]cells down 19042026 9H40'!$B:$B,"")</f>
        <v/>
      </c>
    </row>
    <row r="1697" spans="1:48" hidden="1" x14ac:dyDescent="0.3">
      <c r="A1697" s="1" t="s">
        <v>4356</v>
      </c>
      <c r="B1697" s="8" t="s">
        <v>4357</v>
      </c>
      <c r="C1697" s="3" t="str">
        <f>_xlfn.XLOOKUP(B1697,'[1]daily break down'!$D:$D,'[1]daily break down'!$E:$E,"")</f>
        <v>CENTRE</v>
      </c>
      <c r="D1697" s="1" t="s">
        <v>21</v>
      </c>
      <c r="E1697" s="1" t="s">
        <v>122</v>
      </c>
      <c r="F1697" s="3" t="s">
        <v>69</v>
      </c>
      <c r="G1697" s="1" t="s">
        <v>1393</v>
      </c>
      <c r="H1697" s="29" t="str">
        <f>_xlfn.XLOOKUP(B1697,[2]CALCULATION!$B:$B,[2]CALCULATION!$H:$H,"")</f>
        <v>ZTE</v>
      </c>
      <c r="I1697" s="26">
        <v>0</v>
      </c>
      <c r="J1697" s="26">
        <v>0</v>
      </c>
      <c r="K1697" s="26">
        <v>0</v>
      </c>
      <c r="L1697" s="26">
        <v>0</v>
      </c>
      <c r="M1697" s="26">
        <v>0</v>
      </c>
      <c r="N1697" s="26">
        <v>0</v>
      </c>
      <c r="O1697" s="26">
        <v>0</v>
      </c>
      <c r="P1697" s="114" t="s">
        <v>6364</v>
      </c>
      <c r="Q1697" s="42" t="s">
        <v>5538</v>
      </c>
      <c r="R1697" s="42"/>
      <c r="S1697" s="41" t="str" cm="1">
        <f t="array" ref="S1697">IFERROR(_xlfn.IFS(
U1697="MPR ISSUE","PDH",
U1697="BSS Hardware Issue","BSS",
U1697="Sites strategiques, MLL, Pylone, etc.","ENVTECH",
U1697="AKTIVCO DEFAUT GE &amp; POWER Cabinet","AKTIVCO",
U1697="AKTIVCO Coupure ENEO &amp; Baisse de tension","AKTIVCO GRID ONLY",
U1697="Coupure ENEO &amp; Baisse de tension","IHS GRID ONLY",
U1697="Defaut GE &amp; POWER Cabinet","IHS",
U1697="Sharing","Partners",
U1697="Sites strategiques &amp; DataCenter","SST &amp; DC",
U1697="Exclu","Exclu",
U1697="SAT","SAT",
U1697="SPARE-ISSUE","SPARE-ISSUE",
U1697="Fiber CAmtel","TRANS_FO_CAMTEL",
U1697="Fiber AOF","Fiber AOF",
U1697="Projet OCM (HUAWEI)","TRAVAUX-HUAWEI",
U1697="Projet OCM (NOKIA)","TRAVAUX-NOKIA",
U1697="ACCESS-ISSUE","ACCESS-ISSUE",
U1697="Projet OCM (ZTE, NOKIA, autres projets)","TRAVAUX OCM",
U1697="No root CAuse","No root cause",
U1697="ODU HS","PDH",
U1697="IP &amp; VLAN","PDH",
U1697="Warehouse HUAWEI","SPARE-ISSUE",
U1697="SPARE-HS","SPARE-ISSUE",
U1697="Power Telco","BSS",U1697="no impacts","no impacts"
),"")</f>
        <v>No root cause</v>
      </c>
      <c r="T1697" s="41" t="str" cm="1">
        <f t="array" ref="T1697">IFERROR(_xlfn.IFS(
U1697="MPR ISSUE","TX ISSUE",
U1697="BSS Hardware Issue","RAN ISSUE",
U1697="Sites strategiques, MLL, Pylone, etc.","ENVTECH",
U1697="AKTIVCO DEFAUT GE &amp; POWER Cabinet","POWER ISSUE",
U1697="AKTIVCO Coupure ENEO &amp; Baisse de tension","POWER ISSUE",
U1697="Coupure ENEO &amp; Baisse de tension","POWER ISSUE",
U1697="Defaut GE &amp; POWER Cabinet","POWER ISSUE",
U1697="Sharing","POWER ISSUE",
U1697="Sites strategiques &amp; DataCenter","POWER ISSUE",
U1697="Exclu","Exclu",
U1697="SAT","TX ISSUE",
U1697="SPARE-ISSUE","SPARE-ISSUE",
U1697="Fiber CAmtel","TX ISSUE",
U1697="Fiber AOF","TX ISSUE",
U1697="Projet OCM (HUAWEI)","TRAVAUX-HUAWEI",
U1697="Projet OCM (NOKIA)","TRAVAUX -NOKIA",
U1697="ACCESS-ISSUE","ACCESS-ISSUE",
U1697="Projet OCM (ZTE, NOKIA, autres projets)","TRAVAUX OCM",
U1697="No root CAuse","No root cause",
U1697="ODU HS","TX ISSUE",
U1697="IP &amp; VLAN","TX ISSUE",
U1697="Warehouse HUAWEI","SPARE-ISSUE",
U1697="SPARE-HS","SPARE-ISSUE",
U1697="Power Telco","RAN ISSUE",U1697="no impacts","no impacts"
),"")</f>
        <v>No root cause</v>
      </c>
      <c r="U1697" s="68" t="s">
        <v>5691</v>
      </c>
      <c r="V1697" s="41" t="str" cm="1">
        <f t="array" ref="V1697">IFERROR(_xlfn.IFS(
U1697="MPR ISSUE","ACTIVE",
U1697="BSS Hardware Issue","ACTIVE",
U1697="Sites strategiques, MLL, Pylone, etc.","PASSIVE",
U1697="AKTIVCO DEFAUT GE &amp; POWER Cabinet","PASSIVE",
U1697="AKTIVCO Coupure ENEO &amp; Baisse de tension","PASSIVE",
U1697="Coupure ENEO &amp; Baisse de tension","PASSIVE",
U1697="Defaut GE &amp; POWER Cabinet","PASSIVE",
U1697="Sharing","PASSIVE",
U1697="Sites strategiques &amp; DataCenter","PASSIVE",
U1697="Exclu","Exclu",
U1697="SAT","ACTIVE",
U1697="SPARE-ISSUE","SPARE-ISSUE",
U1697="Fiber CAmtel","ACTIVE",
U1697="Fiber AOF","ACTIVE",
U1697="Projet OCM (HUAWEI)","PLANNED WORKS",
U1697="Projet OCM (NOKIA)","PLANNED WORKS",
U1697="ACCESS-ISSUE","ACCESS-ISSUE",
U1697="Projet OCM (ZTE, NOKIA, autres projets)","PLANNED WORKS",
U1697="No root CAuse","No root cause",
U1697="ODU HS","ACTIVE",
U1697="IP &amp; VLAN","ACTIVE",
U1697="Warehouse HUAWEI","SPARE-ISSUE",
U1697="SPARE-HS","SPARE-ISSUE",
U1697="Power Telco","ACTIVE", U1697="no impacts","no impacts"
),"")</f>
        <v>No root cause</v>
      </c>
      <c r="W1697" s="113"/>
      <c r="X1697" s="113"/>
      <c r="Y1697" s="113"/>
      <c r="Z1697" s="113"/>
      <c r="AA1697" s="113"/>
      <c r="AB1697" s="17" t="s">
        <v>5465</v>
      </c>
      <c r="AC1697" s="17" t="str">
        <f>_xlfn.XLOOKUP(B1697,'INCIDENT-04-27-2026'!E:E,'INCIDENT-04-27-2026'!F:F,"")</f>
        <v/>
      </c>
      <c r="AD1697" s="9"/>
      <c r="AE1697" s="7" t="s">
        <v>5465</v>
      </c>
      <c r="AF1697" s="6" t="str">
        <f>_xlfn.XLOOKUP(B1697,'[13]Input_27-04'!$B:$B,'[13]Input_27-04'!$M:$M,"")</f>
        <v/>
      </c>
      <c r="AG1697" s="7"/>
      <c r="AH1697" s="3"/>
      <c r="AI1697" s="18" t="str">
        <f>_xlfn.XLOOKUP(B1697,'[3]Cells Huawei 27042026 10h'!$B:$B,'[3]Cells Huawei 27042026 10h'!$T:$T,"")</f>
        <v/>
      </c>
      <c r="AJ1697" s="18" t="str">
        <f>_xlfn.XLOOKUP(B1697,'[3]Cells Huawei 27042026 15h'!$B:$B,'[3]Cells Huawei 27042026 15h'!$T:$T,"")</f>
        <v/>
      </c>
      <c r="AK1697" s="18" t="str">
        <f>_xlfn.XLOOKUP(B1697,'[4]cells down 27042026 11h28'!$B:$B,'[4]cells down 27042026 11h28'!$R:$R,"")</f>
        <v/>
      </c>
      <c r="AL1697" s="18" t="str">
        <f>_xlfn.XLOOKUP(B1697,'[4]cells down 27042026 18h01'!$B:$B,'[4]cells down 27042026 18h01'!$R:$R,"")</f>
        <v/>
      </c>
      <c r="AM1697" s="18" t="str">
        <f>_xlfn.XLOOKUP(B1697,'[5]cell downs 27042026 11h'!$B:$B,'[5]cell downs 27042026 11h'!$R:$R,"")</f>
        <v/>
      </c>
      <c r="AN1697" s="18" t="str">
        <f>_xlfn.XLOOKUP(B1697,'[5]cell downs 27042026 17h40'!$B:$B,'[5]cell downs 27042026 17h40'!$R:$R,"")</f>
        <v/>
      </c>
      <c r="AO1697" s="18" t="str">
        <f>_xlfn.XLOOKUP(B1697,'[6]ALL SITES DOWN'!$D:$D,'[6]ALL SITES DOWN'!$J:$J,"")</f>
        <v/>
      </c>
      <c r="AP1697" s="18" t="str">
        <f>_xlfn.XLOOKUP(B1697,'[7]ALL SITES DOWN'!$D:$D,'[7]ALL SITES DOWN'!$J:$J,"")</f>
        <v/>
      </c>
      <c r="AQ1697" s="9" t="str">
        <f>_xlfn.XLOOKUP(B1697,[8]sheet1!$AC:$AC,[8]sheet1!$AF:$AF,"")</f>
        <v/>
      </c>
      <c r="AR1697" s="14"/>
      <c r="AS1697" s="14" t="s">
        <v>5465</v>
      </c>
      <c r="AT1697" s="14" t="str">
        <f>_xlfn.XLOOKUP(B1697,'[9]cell downs 18042026 17h'!$B:$B,'[9]cell downs 18042026 17h'!$B:$B,"")</f>
        <v/>
      </c>
      <c r="AU1697" s="14" t="str">
        <f>_xlfn.XLOOKUP(B1697,'[10]Cells Huawei 19042026 15h'!$B:$B,'[10]Cells Huawei 19042026 15h'!$B:$B,"")</f>
        <v/>
      </c>
      <c r="AV1697" s="9" t="str">
        <f>_xlfn.XLOOKUP(B1697,'[11]cells down 19042026 9H40'!$B:$B,'[11]cells down 19042026 9H40'!$B:$B,"")</f>
        <v/>
      </c>
    </row>
    <row r="1698" spans="1:48" hidden="1" x14ac:dyDescent="0.3">
      <c r="A1698" s="1" t="s">
        <v>1570</v>
      </c>
      <c r="B1698" s="8" t="s">
        <v>1571</v>
      </c>
      <c r="C1698" s="3" t="str">
        <f>_xlfn.XLOOKUP(B1698,'[1]daily break down'!$D:$D,'[1]daily break down'!$E:$E,"")</f>
        <v>Douala</v>
      </c>
      <c r="D1698" s="1" t="s">
        <v>11</v>
      </c>
      <c r="E1698" s="1" t="s">
        <v>145</v>
      </c>
      <c r="F1698" s="3" t="s">
        <v>31</v>
      </c>
      <c r="G1698" s="1" t="s">
        <v>32</v>
      </c>
      <c r="H1698" s="29" t="str">
        <f>_xlfn.XLOOKUP(B1698,[2]CALCULATION!$B:$B,[2]CALCULATION!$H:$H,"")</f>
        <v>ZTE</v>
      </c>
      <c r="I1698" s="26">
        <v>0</v>
      </c>
      <c r="J1698" s="26">
        <v>0</v>
      </c>
      <c r="K1698" s="26">
        <v>0</v>
      </c>
      <c r="L1698" s="26">
        <v>5.552594932554868</v>
      </c>
      <c r="M1698" s="26">
        <v>0</v>
      </c>
      <c r="N1698" s="26">
        <v>0</v>
      </c>
      <c r="O1698" s="26">
        <v>0</v>
      </c>
      <c r="P1698" s="114" t="s">
        <v>6364</v>
      </c>
      <c r="Q1698" s="42" t="s">
        <v>5538</v>
      </c>
      <c r="R1698" s="42"/>
      <c r="S1698" s="41" t="str" cm="1">
        <f t="array" ref="S1698">IFERROR(_xlfn.IFS(
U1698="MPR ISSUE","PDH",
U1698="BSS Hardware Issue","BSS",
U1698="Sites strategiques, MLL, Pylone, etc.","ENVTECH",
U1698="AKTIVCO DEFAUT GE &amp; POWER Cabinet","AKTIVCO",
U1698="AKTIVCO Coupure ENEO &amp; Baisse de tension","AKTIVCO GRID ONLY",
U1698="Coupure ENEO &amp; Baisse de tension","IHS GRID ONLY",
U1698="Defaut GE &amp; POWER Cabinet","IHS",
U1698="Sharing","Partners",
U1698="Sites strategiques &amp; DataCenter","SST &amp; DC",
U1698="Exclu","Exclu",
U1698="SAT","SAT",
U1698="SPARE-ISSUE","SPARE-ISSUE",
U1698="Fiber CAmtel","TRANS_FO_CAMTEL",
U1698="Fiber AOF","Fiber AOF",
U1698="Projet OCM (HUAWEI)","TRAVAUX-HUAWEI",
U1698="Projet OCM (NOKIA)","TRAVAUX-NOKIA",
U1698="ACCESS-ISSUE","ACCESS-ISSUE",
U1698="Projet OCM (ZTE, NOKIA, autres projets)","TRAVAUX OCM",
U1698="No root CAuse","No root cause",
U1698="ODU HS","PDH",
U1698="IP &amp; VLAN","PDH",
U1698="Warehouse HUAWEI","SPARE-ISSUE",
U1698="SPARE-HS","SPARE-ISSUE",
U1698="Power Telco","BSS",U1698="no impacts","no impacts"
),"")</f>
        <v>No root cause</v>
      </c>
      <c r="T1698" s="41" t="str" cm="1">
        <f t="array" ref="T1698">IFERROR(_xlfn.IFS(
U1698="MPR ISSUE","TX ISSUE",
U1698="BSS Hardware Issue","RAN ISSUE",
U1698="Sites strategiques, MLL, Pylone, etc.","ENVTECH",
U1698="AKTIVCO DEFAUT GE &amp; POWER Cabinet","POWER ISSUE",
U1698="AKTIVCO Coupure ENEO &amp; Baisse de tension","POWER ISSUE",
U1698="Coupure ENEO &amp; Baisse de tension","POWER ISSUE",
U1698="Defaut GE &amp; POWER Cabinet","POWER ISSUE",
U1698="Sharing","POWER ISSUE",
U1698="Sites strategiques &amp; DataCenter","POWER ISSUE",
U1698="Exclu","Exclu",
U1698="SAT","TX ISSUE",
U1698="SPARE-ISSUE","SPARE-ISSUE",
U1698="Fiber CAmtel","TX ISSUE",
U1698="Fiber AOF","TX ISSUE",
U1698="Projet OCM (HUAWEI)","TRAVAUX-HUAWEI",
U1698="Projet OCM (NOKIA)","TRAVAUX -NOKIA",
U1698="ACCESS-ISSUE","ACCESS-ISSUE",
U1698="Projet OCM (ZTE, NOKIA, autres projets)","TRAVAUX OCM",
U1698="No root CAuse","No root cause",
U1698="ODU HS","TX ISSUE",
U1698="IP &amp; VLAN","TX ISSUE",
U1698="Warehouse HUAWEI","SPARE-ISSUE",
U1698="SPARE-HS","SPARE-ISSUE",
U1698="Power Telco","RAN ISSUE",U1698="no impacts","no impacts"
),"")</f>
        <v>No root cause</v>
      </c>
      <c r="U1698" s="68" t="s">
        <v>5691</v>
      </c>
      <c r="V1698" s="41" t="str" cm="1">
        <f t="array" ref="V1698">IFERROR(_xlfn.IFS(
U1698="MPR ISSUE","ACTIVE",
U1698="BSS Hardware Issue","ACTIVE",
U1698="Sites strategiques, MLL, Pylone, etc.","PASSIVE",
U1698="AKTIVCO DEFAUT GE &amp; POWER Cabinet","PASSIVE",
U1698="AKTIVCO Coupure ENEO &amp; Baisse de tension","PASSIVE",
U1698="Coupure ENEO &amp; Baisse de tension","PASSIVE",
U1698="Defaut GE &amp; POWER Cabinet","PASSIVE",
U1698="Sharing","PASSIVE",
U1698="Sites strategiques &amp; DataCenter","PASSIVE",
U1698="Exclu","Exclu",
U1698="SAT","ACTIVE",
U1698="SPARE-ISSUE","SPARE-ISSUE",
U1698="Fiber CAmtel","ACTIVE",
U1698="Fiber AOF","ACTIVE",
U1698="Projet OCM (HUAWEI)","PLANNED WORKS",
U1698="Projet OCM (NOKIA)","PLANNED WORKS",
U1698="ACCESS-ISSUE","ACCESS-ISSUE",
U1698="Projet OCM (ZTE, NOKIA, autres projets)","PLANNED WORKS",
U1698="No root CAuse","No root cause",
U1698="ODU HS","ACTIVE",
U1698="IP &amp; VLAN","ACTIVE",
U1698="Warehouse HUAWEI","SPARE-ISSUE",
U1698="SPARE-HS","SPARE-ISSUE",
U1698="Power Telco","ACTIVE", U1698="no impacts","no impacts"
),"")</f>
        <v>No root cause</v>
      </c>
      <c r="W1698" s="113"/>
      <c r="X1698" s="113"/>
      <c r="Y1698" s="113"/>
      <c r="Z1698" s="113"/>
      <c r="AA1698" s="113"/>
      <c r="AB1698" s="17" t="s">
        <v>5465</v>
      </c>
      <c r="AC1698" s="17" t="str">
        <f>_xlfn.XLOOKUP(B1698,'INCIDENT-04-27-2026'!E:E,'INCIDENT-04-27-2026'!F:F,"")</f>
        <v/>
      </c>
      <c r="AD1698" s="9"/>
      <c r="AE1698" s="7" t="s">
        <v>5465</v>
      </c>
      <c r="AF1698" s="6" t="str">
        <f>_xlfn.XLOOKUP(B1698,'[13]Input_27-04'!$B:$B,'[13]Input_27-04'!$M:$M,"")</f>
        <v/>
      </c>
      <c r="AG1698" s="7"/>
      <c r="AH1698" s="3"/>
      <c r="AI1698" s="18" t="str">
        <f>_xlfn.XLOOKUP(B1698,'[3]Cells Huawei 27042026 10h'!$B:$B,'[3]Cells Huawei 27042026 10h'!$T:$T,"")</f>
        <v/>
      </c>
      <c r="AJ1698" s="18" t="str">
        <f>_xlfn.XLOOKUP(B1698,'[3]Cells Huawei 27042026 15h'!$B:$B,'[3]Cells Huawei 27042026 15h'!$T:$T,"")</f>
        <v/>
      </c>
      <c r="AK1698" s="18" t="str">
        <f>_xlfn.XLOOKUP(B1698,'[4]cells down 27042026 11h28'!$B:$B,'[4]cells down 27042026 11h28'!$R:$R,"")</f>
        <v/>
      </c>
      <c r="AL1698" s="18" t="str">
        <f>_xlfn.XLOOKUP(B1698,'[4]cells down 27042026 18h01'!$B:$B,'[4]cells down 27042026 18h01'!$R:$R,"")</f>
        <v/>
      </c>
      <c r="AM1698" s="18" t="str">
        <f>_xlfn.XLOOKUP(B1698,'[5]cell downs 27042026 11h'!$B:$B,'[5]cell downs 27042026 11h'!$R:$R,"")</f>
        <v/>
      </c>
      <c r="AN1698" s="18" t="str">
        <f>_xlfn.XLOOKUP(B1698,'[5]cell downs 27042026 17h40'!$B:$B,'[5]cell downs 27042026 17h40'!$R:$R,"")</f>
        <v/>
      </c>
      <c r="AO1698" s="18" t="str">
        <f>_xlfn.XLOOKUP(B1698,'[6]ALL SITES DOWN'!$D:$D,'[6]ALL SITES DOWN'!$J:$J,"")</f>
        <v/>
      </c>
      <c r="AP1698" s="18" t="str">
        <f>_xlfn.XLOOKUP(B1698,'[7]ALL SITES DOWN'!$D:$D,'[7]ALL SITES DOWN'!$J:$J,"")</f>
        <v/>
      </c>
      <c r="AQ1698" s="9" t="str">
        <f>_xlfn.XLOOKUP(B1698,[8]sheet1!$AC:$AC,[8]sheet1!$AF:$AF,"")</f>
        <v/>
      </c>
      <c r="AR1698" s="14"/>
      <c r="AS1698" s="14" t="s">
        <v>5465</v>
      </c>
      <c r="AT1698" s="14" t="str">
        <f>_xlfn.XLOOKUP(B1698,'[9]cell downs 18042026 17h'!$B:$B,'[9]cell downs 18042026 17h'!$B:$B,"")</f>
        <v/>
      </c>
      <c r="AU1698" s="14" t="str">
        <f>_xlfn.XLOOKUP(B1698,'[10]Cells Huawei 19042026 15h'!$B:$B,'[10]Cells Huawei 19042026 15h'!$B:$B,"")</f>
        <v/>
      </c>
      <c r="AV1698" s="9" t="str">
        <f>_xlfn.XLOOKUP(B1698,'[11]cells down 19042026 9H40'!$B:$B,'[11]cells down 19042026 9H40'!$B:$B,"")</f>
        <v/>
      </c>
    </row>
    <row r="1699" spans="1:48" hidden="1" x14ac:dyDescent="0.3">
      <c r="A1699" s="1" t="s">
        <v>2830</v>
      </c>
      <c r="B1699" s="8" t="s">
        <v>2831</v>
      </c>
      <c r="C1699" s="3" t="str">
        <f>_xlfn.XLOOKUP(B1699,'[1]daily break down'!$D:$D,'[1]daily break down'!$E:$E,"")</f>
        <v>Douala</v>
      </c>
      <c r="D1699" s="1" t="s">
        <v>11</v>
      </c>
      <c r="E1699" s="1" t="s">
        <v>145</v>
      </c>
      <c r="F1699" s="3" t="s">
        <v>31</v>
      </c>
      <c r="G1699" s="1" t="s">
        <v>32</v>
      </c>
      <c r="H1699" s="29" t="str">
        <f>_xlfn.XLOOKUP(B1699,[2]CALCULATION!$B:$B,[2]CALCULATION!$H:$H,"")</f>
        <v>ZTE</v>
      </c>
      <c r="I1699" s="26">
        <v>0</v>
      </c>
      <c r="J1699" s="26">
        <v>0</v>
      </c>
      <c r="K1699" s="26">
        <v>0</v>
      </c>
      <c r="L1699" s="26">
        <v>0</v>
      </c>
      <c r="M1699" s="26">
        <v>0</v>
      </c>
      <c r="N1699" s="26">
        <v>0</v>
      </c>
      <c r="O1699" s="26">
        <v>0</v>
      </c>
      <c r="P1699" s="114" t="s">
        <v>6364</v>
      </c>
      <c r="Q1699" s="42" t="s">
        <v>5538</v>
      </c>
      <c r="R1699" s="42"/>
      <c r="S1699" s="41" t="str" cm="1">
        <f t="array" ref="S1699">IFERROR(_xlfn.IFS(
U1699="MPR ISSUE","PDH",
U1699="BSS Hardware Issue","BSS",
U1699="Sites strategiques, MLL, Pylone, etc.","ENVTECH",
U1699="AKTIVCO DEFAUT GE &amp; POWER Cabinet","AKTIVCO",
U1699="AKTIVCO Coupure ENEO &amp; Baisse de tension","AKTIVCO GRID ONLY",
U1699="Coupure ENEO &amp; Baisse de tension","IHS GRID ONLY",
U1699="Defaut GE &amp; POWER Cabinet","IHS",
U1699="Sharing","Partners",
U1699="Sites strategiques &amp; DataCenter","SST &amp; DC",
U1699="Exclu","Exclu",
U1699="SAT","SAT",
U1699="SPARE-ISSUE","SPARE-ISSUE",
U1699="Fiber CAmtel","TRANS_FO_CAMTEL",
U1699="Fiber AOF","Fiber AOF",
U1699="Projet OCM (HUAWEI)","TRAVAUX-HUAWEI",
U1699="Projet OCM (NOKIA)","TRAVAUX-NOKIA",
U1699="ACCESS-ISSUE","ACCESS-ISSUE",
U1699="Projet OCM (ZTE, NOKIA, autres projets)","TRAVAUX OCM",
U1699="No root CAuse","No root cause",
U1699="ODU HS","PDH",
U1699="IP &amp; VLAN","PDH",
U1699="Warehouse HUAWEI","SPARE-ISSUE",
U1699="SPARE-HS","SPARE-ISSUE",
U1699="Power Telco","BSS",U1699="no impacts","no impacts"
),"")</f>
        <v>No root cause</v>
      </c>
      <c r="T1699" s="41" t="str" cm="1">
        <f t="array" ref="T1699">IFERROR(_xlfn.IFS(
U1699="MPR ISSUE","TX ISSUE",
U1699="BSS Hardware Issue","RAN ISSUE",
U1699="Sites strategiques, MLL, Pylone, etc.","ENVTECH",
U1699="AKTIVCO DEFAUT GE &amp; POWER Cabinet","POWER ISSUE",
U1699="AKTIVCO Coupure ENEO &amp; Baisse de tension","POWER ISSUE",
U1699="Coupure ENEO &amp; Baisse de tension","POWER ISSUE",
U1699="Defaut GE &amp; POWER Cabinet","POWER ISSUE",
U1699="Sharing","POWER ISSUE",
U1699="Sites strategiques &amp; DataCenter","POWER ISSUE",
U1699="Exclu","Exclu",
U1699="SAT","TX ISSUE",
U1699="SPARE-ISSUE","SPARE-ISSUE",
U1699="Fiber CAmtel","TX ISSUE",
U1699="Fiber AOF","TX ISSUE",
U1699="Projet OCM (HUAWEI)","TRAVAUX-HUAWEI",
U1699="Projet OCM (NOKIA)","TRAVAUX -NOKIA",
U1699="ACCESS-ISSUE","ACCESS-ISSUE",
U1699="Projet OCM (ZTE, NOKIA, autres projets)","TRAVAUX OCM",
U1699="No root CAuse","No root cause",
U1699="ODU HS","TX ISSUE",
U1699="IP &amp; VLAN","TX ISSUE",
U1699="Warehouse HUAWEI","SPARE-ISSUE",
U1699="SPARE-HS","SPARE-ISSUE",
U1699="Power Telco","RAN ISSUE",U1699="no impacts","no impacts"
),"")</f>
        <v>No root cause</v>
      </c>
      <c r="U1699" s="68" t="s">
        <v>5691</v>
      </c>
      <c r="V1699" s="41" t="str" cm="1">
        <f t="array" ref="V1699">IFERROR(_xlfn.IFS(
U1699="MPR ISSUE","ACTIVE",
U1699="BSS Hardware Issue","ACTIVE",
U1699="Sites strategiques, MLL, Pylone, etc.","PASSIVE",
U1699="AKTIVCO DEFAUT GE &amp; POWER Cabinet","PASSIVE",
U1699="AKTIVCO Coupure ENEO &amp; Baisse de tension","PASSIVE",
U1699="Coupure ENEO &amp; Baisse de tension","PASSIVE",
U1699="Defaut GE &amp; POWER Cabinet","PASSIVE",
U1699="Sharing","PASSIVE",
U1699="Sites strategiques &amp; DataCenter","PASSIVE",
U1699="Exclu","Exclu",
U1699="SAT","ACTIVE",
U1699="SPARE-ISSUE","SPARE-ISSUE",
U1699="Fiber CAmtel","ACTIVE",
U1699="Fiber AOF","ACTIVE",
U1699="Projet OCM (HUAWEI)","PLANNED WORKS",
U1699="Projet OCM (NOKIA)","PLANNED WORKS",
U1699="ACCESS-ISSUE","ACCESS-ISSUE",
U1699="Projet OCM (ZTE, NOKIA, autres projets)","PLANNED WORKS",
U1699="No root CAuse","No root cause",
U1699="ODU HS","ACTIVE",
U1699="IP &amp; VLAN","ACTIVE",
U1699="Warehouse HUAWEI","SPARE-ISSUE",
U1699="SPARE-HS","SPARE-ISSUE",
U1699="Power Telco","ACTIVE", U1699="no impacts","no impacts"
),"")</f>
        <v>No root cause</v>
      </c>
      <c r="W1699" s="113"/>
      <c r="X1699" s="113"/>
      <c r="Y1699" s="113"/>
      <c r="Z1699" s="113"/>
      <c r="AA1699" s="113"/>
      <c r="AB1699" s="17" t="s">
        <v>5465</v>
      </c>
      <c r="AC1699" s="17" t="str">
        <f>_xlfn.XLOOKUP(B1699,'INCIDENT-04-27-2026'!E:E,'INCIDENT-04-27-2026'!F:F,"")</f>
        <v/>
      </c>
      <c r="AD1699" s="9"/>
      <c r="AE1699" s="7" t="s">
        <v>5465</v>
      </c>
      <c r="AF1699" s="6" t="str">
        <f>_xlfn.XLOOKUP(B1699,'[13]Input_27-04'!$B:$B,'[13]Input_27-04'!$M:$M,"")</f>
        <v/>
      </c>
      <c r="AG1699" s="7"/>
      <c r="AH1699" s="3"/>
      <c r="AI1699" s="18" t="str">
        <f>_xlfn.XLOOKUP(B1699,'[3]Cells Huawei 27042026 10h'!$B:$B,'[3]Cells Huawei 27042026 10h'!$T:$T,"")</f>
        <v/>
      </c>
      <c r="AJ1699" s="18" t="str">
        <f>_xlfn.XLOOKUP(B1699,'[3]Cells Huawei 27042026 15h'!$B:$B,'[3]Cells Huawei 27042026 15h'!$T:$T,"")</f>
        <v/>
      </c>
      <c r="AK1699" s="18" t="str">
        <f>_xlfn.XLOOKUP(B1699,'[4]cells down 27042026 11h28'!$B:$B,'[4]cells down 27042026 11h28'!$R:$R,"")</f>
        <v/>
      </c>
      <c r="AL1699" s="18" t="str">
        <f>_xlfn.XLOOKUP(B1699,'[4]cells down 27042026 18h01'!$B:$B,'[4]cells down 27042026 18h01'!$R:$R,"")</f>
        <v/>
      </c>
      <c r="AM1699" s="18" t="str">
        <f>_xlfn.XLOOKUP(B1699,'[5]cell downs 27042026 11h'!$B:$B,'[5]cell downs 27042026 11h'!$R:$R,"")</f>
        <v/>
      </c>
      <c r="AN1699" s="18" t="str">
        <f>_xlfn.XLOOKUP(B1699,'[5]cell downs 27042026 17h40'!$B:$B,'[5]cell downs 27042026 17h40'!$R:$R,"")</f>
        <v/>
      </c>
      <c r="AO1699" s="18" t="str">
        <f>_xlfn.XLOOKUP(B1699,'[6]ALL SITES DOWN'!$D:$D,'[6]ALL SITES DOWN'!$J:$J,"")</f>
        <v/>
      </c>
      <c r="AP1699" s="18" t="str">
        <f>_xlfn.XLOOKUP(B1699,'[7]ALL SITES DOWN'!$D:$D,'[7]ALL SITES DOWN'!$J:$J,"")</f>
        <v/>
      </c>
      <c r="AQ1699" s="9" t="str">
        <f>_xlfn.XLOOKUP(B1699,[8]sheet1!$AC:$AC,[8]sheet1!$AF:$AF,"")</f>
        <v/>
      </c>
      <c r="AR1699" s="14"/>
      <c r="AS1699" s="14" t="s">
        <v>5465</v>
      </c>
      <c r="AT1699" s="14" t="str">
        <f>_xlfn.XLOOKUP(B1699,'[9]cell downs 18042026 17h'!$B:$B,'[9]cell downs 18042026 17h'!$B:$B,"")</f>
        <v/>
      </c>
      <c r="AU1699" s="14" t="str">
        <f>_xlfn.XLOOKUP(B1699,'[10]Cells Huawei 19042026 15h'!$B:$B,'[10]Cells Huawei 19042026 15h'!$B:$B,"")</f>
        <v/>
      </c>
      <c r="AV1699" s="9" t="str">
        <f>_xlfn.XLOOKUP(B1699,'[11]cells down 19042026 9H40'!$B:$B,'[11]cells down 19042026 9H40'!$B:$B,"")</f>
        <v/>
      </c>
    </row>
    <row r="1700" spans="1:48" hidden="1" x14ac:dyDescent="0.3">
      <c r="A1700" s="1" t="s">
        <v>1968</v>
      </c>
      <c r="B1700" s="8" t="s">
        <v>1969</v>
      </c>
      <c r="C1700" s="3" t="str">
        <f>_xlfn.XLOOKUP(B1700,'[1]daily break down'!$D:$D,'[1]daily break down'!$E:$E,"")</f>
        <v>Douala</v>
      </c>
      <c r="D1700" s="1" t="s">
        <v>11</v>
      </c>
      <c r="E1700" s="1" t="s">
        <v>12</v>
      </c>
      <c r="F1700" s="3" t="s">
        <v>31</v>
      </c>
      <c r="G1700" s="1" t="s">
        <v>32</v>
      </c>
      <c r="H1700" s="29" t="str">
        <f>_xlfn.XLOOKUP(B1700,[2]CALCULATION!$B:$B,[2]CALCULATION!$H:$H,"")</f>
        <v>ZTE</v>
      </c>
      <c r="I1700" s="26">
        <v>0</v>
      </c>
      <c r="J1700" s="26">
        <v>0</v>
      </c>
      <c r="K1700" s="26">
        <v>0</v>
      </c>
      <c r="L1700" s="26">
        <v>0</v>
      </c>
      <c r="M1700" s="26">
        <v>0</v>
      </c>
      <c r="N1700" s="26">
        <v>0</v>
      </c>
      <c r="O1700" s="26">
        <v>0</v>
      </c>
      <c r="P1700" s="114" t="s">
        <v>6364</v>
      </c>
      <c r="Q1700" s="42" t="s">
        <v>5538</v>
      </c>
      <c r="R1700" s="42"/>
      <c r="S1700" s="41" t="str" cm="1">
        <f t="array" ref="S1700">IFERROR(_xlfn.IFS(
U1700="MPR ISSUE","PDH",
U1700="BSS Hardware Issue","BSS",
U1700="Sites strategiques, MLL, Pylone, etc.","ENVTECH",
U1700="AKTIVCO DEFAUT GE &amp; POWER Cabinet","AKTIVCO",
U1700="AKTIVCO Coupure ENEO &amp; Baisse de tension","AKTIVCO GRID ONLY",
U1700="Coupure ENEO &amp; Baisse de tension","IHS GRID ONLY",
U1700="Defaut GE &amp; POWER Cabinet","IHS",
U1700="Sharing","Partners",
U1700="Sites strategiques &amp; DataCenter","SST &amp; DC",
U1700="Exclu","Exclu",
U1700="SAT","SAT",
U1700="SPARE-ISSUE","SPARE-ISSUE",
U1700="Fiber CAmtel","TRANS_FO_CAMTEL",
U1700="Fiber AOF","Fiber AOF",
U1700="Projet OCM (HUAWEI)","TRAVAUX-HUAWEI",
U1700="Projet OCM (NOKIA)","TRAVAUX-NOKIA",
U1700="ACCESS-ISSUE","ACCESS-ISSUE",
U1700="Projet OCM (ZTE, NOKIA, autres projets)","TRAVAUX OCM",
U1700="No root CAuse","No root cause",
U1700="ODU HS","PDH",
U1700="IP &amp; VLAN","PDH",
U1700="Warehouse HUAWEI","SPARE-ISSUE",
U1700="SPARE-HS","SPARE-ISSUE",
U1700="Power Telco","BSS",U1700="no impacts","no impacts"
),"")</f>
        <v>No root cause</v>
      </c>
      <c r="T1700" s="41" t="str" cm="1">
        <f t="array" ref="T1700">IFERROR(_xlfn.IFS(
U1700="MPR ISSUE","TX ISSUE",
U1700="BSS Hardware Issue","RAN ISSUE",
U1700="Sites strategiques, MLL, Pylone, etc.","ENVTECH",
U1700="AKTIVCO DEFAUT GE &amp; POWER Cabinet","POWER ISSUE",
U1700="AKTIVCO Coupure ENEO &amp; Baisse de tension","POWER ISSUE",
U1700="Coupure ENEO &amp; Baisse de tension","POWER ISSUE",
U1700="Defaut GE &amp; POWER Cabinet","POWER ISSUE",
U1700="Sharing","POWER ISSUE",
U1700="Sites strategiques &amp; DataCenter","POWER ISSUE",
U1700="Exclu","Exclu",
U1700="SAT","TX ISSUE",
U1700="SPARE-ISSUE","SPARE-ISSUE",
U1700="Fiber CAmtel","TX ISSUE",
U1700="Fiber AOF","TX ISSUE",
U1700="Projet OCM (HUAWEI)","TRAVAUX-HUAWEI",
U1700="Projet OCM (NOKIA)","TRAVAUX -NOKIA",
U1700="ACCESS-ISSUE","ACCESS-ISSUE",
U1700="Projet OCM (ZTE, NOKIA, autres projets)","TRAVAUX OCM",
U1700="No root CAuse","No root cause",
U1700="ODU HS","TX ISSUE",
U1700="IP &amp; VLAN","TX ISSUE",
U1700="Warehouse HUAWEI","SPARE-ISSUE",
U1700="SPARE-HS","SPARE-ISSUE",
U1700="Power Telco","RAN ISSUE",U1700="no impacts","no impacts"
),"")</f>
        <v>No root cause</v>
      </c>
      <c r="U1700" s="68" t="s">
        <v>5691</v>
      </c>
      <c r="V1700" s="41" t="str" cm="1">
        <f t="array" ref="V1700">IFERROR(_xlfn.IFS(
U1700="MPR ISSUE","ACTIVE",
U1700="BSS Hardware Issue","ACTIVE",
U1700="Sites strategiques, MLL, Pylone, etc.","PASSIVE",
U1700="AKTIVCO DEFAUT GE &amp; POWER Cabinet","PASSIVE",
U1700="AKTIVCO Coupure ENEO &amp; Baisse de tension","PASSIVE",
U1700="Coupure ENEO &amp; Baisse de tension","PASSIVE",
U1700="Defaut GE &amp; POWER Cabinet","PASSIVE",
U1700="Sharing","PASSIVE",
U1700="Sites strategiques &amp; DataCenter","PASSIVE",
U1700="Exclu","Exclu",
U1700="SAT","ACTIVE",
U1700="SPARE-ISSUE","SPARE-ISSUE",
U1700="Fiber CAmtel","ACTIVE",
U1700="Fiber AOF","ACTIVE",
U1700="Projet OCM (HUAWEI)","PLANNED WORKS",
U1700="Projet OCM (NOKIA)","PLANNED WORKS",
U1700="ACCESS-ISSUE","ACCESS-ISSUE",
U1700="Projet OCM (ZTE, NOKIA, autres projets)","PLANNED WORKS",
U1700="No root CAuse","No root cause",
U1700="ODU HS","ACTIVE",
U1700="IP &amp; VLAN","ACTIVE",
U1700="Warehouse HUAWEI","SPARE-ISSUE",
U1700="SPARE-HS","SPARE-ISSUE",
U1700="Power Telco","ACTIVE", U1700="no impacts","no impacts"
),"")</f>
        <v>No root cause</v>
      </c>
      <c r="W1700" s="113"/>
      <c r="X1700" s="113"/>
      <c r="Y1700" s="113"/>
      <c r="Z1700" s="113"/>
      <c r="AA1700" s="113"/>
      <c r="AB1700" s="17" t="s">
        <v>5465</v>
      </c>
      <c r="AC1700" s="17" t="str">
        <f>_xlfn.XLOOKUP(B1700,'INCIDENT-04-27-2026'!E:E,'INCIDENT-04-27-2026'!F:F,"")</f>
        <v/>
      </c>
      <c r="AD1700" s="9"/>
      <c r="AE1700" s="7" t="s">
        <v>5465</v>
      </c>
      <c r="AF1700" s="6" t="str">
        <f>_xlfn.XLOOKUP(B1700,'[13]Input_27-04'!$B:$B,'[13]Input_27-04'!$M:$M,"")</f>
        <v/>
      </c>
      <c r="AG1700" s="7"/>
      <c r="AH1700" s="3"/>
      <c r="AI1700" s="18" t="str">
        <f>_xlfn.XLOOKUP(B1700,'[3]Cells Huawei 27042026 10h'!$B:$B,'[3]Cells Huawei 27042026 10h'!$T:$T,"")</f>
        <v/>
      </c>
      <c r="AJ1700" s="18" t="str">
        <f>_xlfn.XLOOKUP(B1700,'[3]Cells Huawei 27042026 15h'!$B:$B,'[3]Cells Huawei 27042026 15h'!$T:$T,"")</f>
        <v/>
      </c>
      <c r="AK1700" s="18" t="str">
        <f>_xlfn.XLOOKUP(B1700,'[4]cells down 27042026 11h28'!$B:$B,'[4]cells down 27042026 11h28'!$R:$R,"")</f>
        <v/>
      </c>
      <c r="AL1700" s="18" t="str">
        <f>_xlfn.XLOOKUP(B1700,'[4]cells down 27042026 18h01'!$B:$B,'[4]cells down 27042026 18h01'!$R:$R,"")</f>
        <v/>
      </c>
      <c r="AM1700" s="18" t="str">
        <f>_xlfn.XLOOKUP(B1700,'[5]cell downs 27042026 11h'!$B:$B,'[5]cell downs 27042026 11h'!$R:$R,"")</f>
        <v/>
      </c>
      <c r="AN1700" s="18" t="str">
        <f>_xlfn.XLOOKUP(B1700,'[5]cell downs 27042026 17h40'!$B:$B,'[5]cell downs 27042026 17h40'!$R:$R,"")</f>
        <v/>
      </c>
      <c r="AO1700" s="18" t="str">
        <f>_xlfn.XLOOKUP(B1700,'[6]ALL SITES DOWN'!$D:$D,'[6]ALL SITES DOWN'!$J:$J,"")</f>
        <v/>
      </c>
      <c r="AP1700" s="18" t="str">
        <f>_xlfn.XLOOKUP(B1700,'[7]ALL SITES DOWN'!$D:$D,'[7]ALL SITES DOWN'!$J:$J,"")</f>
        <v/>
      </c>
      <c r="AQ1700" s="9" t="str">
        <f>_xlfn.XLOOKUP(B1700,[8]sheet1!$AC:$AC,[8]sheet1!$AF:$AF,"")</f>
        <v/>
      </c>
      <c r="AR1700" s="14"/>
      <c r="AS1700" s="14" t="s">
        <v>5465</v>
      </c>
      <c r="AT1700" s="14" t="str">
        <f>_xlfn.XLOOKUP(B1700,'[9]cell downs 18042026 17h'!$B:$B,'[9]cell downs 18042026 17h'!$B:$B,"")</f>
        <v/>
      </c>
      <c r="AU1700" s="14" t="str">
        <f>_xlfn.XLOOKUP(B1700,'[10]Cells Huawei 19042026 15h'!$B:$B,'[10]Cells Huawei 19042026 15h'!$B:$B,"")</f>
        <v/>
      </c>
      <c r="AV1700" s="9" t="str">
        <f>_xlfn.XLOOKUP(B1700,'[11]cells down 19042026 9H40'!$B:$B,'[11]cells down 19042026 9H40'!$B:$B,"")</f>
        <v/>
      </c>
    </row>
    <row r="1701" spans="1:48" hidden="1" x14ac:dyDescent="0.3">
      <c r="A1701" s="1" t="s">
        <v>2773</v>
      </c>
      <c r="B1701" s="8" t="s">
        <v>2774</v>
      </c>
      <c r="C1701" s="3" t="str">
        <f>_xlfn.XLOOKUP(B1701,'[1]daily break down'!$D:$D,'[1]daily break down'!$E:$E,"")</f>
        <v>Douala</v>
      </c>
      <c r="D1701" s="1" t="s">
        <v>11</v>
      </c>
      <c r="E1701" s="1" t="s">
        <v>12</v>
      </c>
      <c r="F1701" s="3" t="s">
        <v>31</v>
      </c>
      <c r="G1701" s="1" t="s">
        <v>32</v>
      </c>
      <c r="H1701" s="29" t="str">
        <f>_xlfn.XLOOKUP(B1701,[2]CALCULATION!$B:$B,[2]CALCULATION!$H:$H,"")</f>
        <v>ZTE</v>
      </c>
      <c r="I1701" s="26">
        <v>0</v>
      </c>
      <c r="J1701" s="26">
        <v>0</v>
      </c>
      <c r="K1701" s="26">
        <v>0</v>
      </c>
      <c r="L1701" s="26">
        <v>0</v>
      </c>
      <c r="M1701" s="26">
        <v>0</v>
      </c>
      <c r="N1701" s="26">
        <v>0</v>
      </c>
      <c r="O1701" s="26">
        <v>0</v>
      </c>
      <c r="P1701" s="114" t="s">
        <v>6364</v>
      </c>
      <c r="Q1701" s="42" t="s">
        <v>5538</v>
      </c>
      <c r="R1701" s="42"/>
      <c r="S1701" s="41" t="str" cm="1">
        <f t="array" ref="S1701">IFERROR(_xlfn.IFS(
U1701="MPR ISSUE","PDH",
U1701="BSS Hardware Issue","BSS",
U1701="Sites strategiques, MLL, Pylone, etc.","ENVTECH",
U1701="AKTIVCO DEFAUT GE &amp; POWER Cabinet","AKTIVCO",
U1701="AKTIVCO Coupure ENEO &amp; Baisse de tension","AKTIVCO GRID ONLY",
U1701="Coupure ENEO &amp; Baisse de tension","IHS GRID ONLY",
U1701="Defaut GE &amp; POWER Cabinet","IHS",
U1701="Sharing","Partners",
U1701="Sites strategiques &amp; DataCenter","SST &amp; DC",
U1701="Exclu","Exclu",
U1701="SAT","SAT",
U1701="SPARE-ISSUE","SPARE-ISSUE",
U1701="Fiber CAmtel","TRANS_FO_CAMTEL",
U1701="Fiber AOF","Fiber AOF",
U1701="Projet OCM (HUAWEI)","TRAVAUX-HUAWEI",
U1701="Projet OCM (NOKIA)","TRAVAUX-NOKIA",
U1701="ACCESS-ISSUE","ACCESS-ISSUE",
U1701="Projet OCM (ZTE, NOKIA, autres projets)","TRAVAUX OCM",
U1701="No root CAuse","No root cause",
U1701="ODU HS","PDH",
U1701="IP &amp; VLAN","PDH",
U1701="Warehouse HUAWEI","SPARE-ISSUE",
U1701="SPARE-HS","SPARE-ISSUE",
U1701="Power Telco","BSS",U1701="no impacts","no impacts"
),"")</f>
        <v>No root cause</v>
      </c>
      <c r="T1701" s="41" t="str" cm="1">
        <f t="array" ref="T1701">IFERROR(_xlfn.IFS(
U1701="MPR ISSUE","TX ISSUE",
U1701="BSS Hardware Issue","RAN ISSUE",
U1701="Sites strategiques, MLL, Pylone, etc.","ENVTECH",
U1701="AKTIVCO DEFAUT GE &amp; POWER Cabinet","POWER ISSUE",
U1701="AKTIVCO Coupure ENEO &amp; Baisse de tension","POWER ISSUE",
U1701="Coupure ENEO &amp; Baisse de tension","POWER ISSUE",
U1701="Defaut GE &amp; POWER Cabinet","POWER ISSUE",
U1701="Sharing","POWER ISSUE",
U1701="Sites strategiques &amp; DataCenter","POWER ISSUE",
U1701="Exclu","Exclu",
U1701="SAT","TX ISSUE",
U1701="SPARE-ISSUE","SPARE-ISSUE",
U1701="Fiber CAmtel","TX ISSUE",
U1701="Fiber AOF","TX ISSUE",
U1701="Projet OCM (HUAWEI)","TRAVAUX-HUAWEI",
U1701="Projet OCM (NOKIA)","TRAVAUX -NOKIA",
U1701="ACCESS-ISSUE","ACCESS-ISSUE",
U1701="Projet OCM (ZTE, NOKIA, autres projets)","TRAVAUX OCM",
U1701="No root CAuse","No root cause",
U1701="ODU HS","TX ISSUE",
U1701="IP &amp; VLAN","TX ISSUE",
U1701="Warehouse HUAWEI","SPARE-ISSUE",
U1701="SPARE-HS","SPARE-ISSUE",
U1701="Power Telco","RAN ISSUE",U1701="no impacts","no impacts"
),"")</f>
        <v>No root cause</v>
      </c>
      <c r="U1701" s="68" t="s">
        <v>5691</v>
      </c>
      <c r="V1701" s="41" t="str" cm="1">
        <f t="array" ref="V1701">IFERROR(_xlfn.IFS(
U1701="MPR ISSUE","ACTIVE",
U1701="BSS Hardware Issue","ACTIVE",
U1701="Sites strategiques, MLL, Pylone, etc.","PASSIVE",
U1701="AKTIVCO DEFAUT GE &amp; POWER Cabinet","PASSIVE",
U1701="AKTIVCO Coupure ENEO &amp; Baisse de tension","PASSIVE",
U1701="Coupure ENEO &amp; Baisse de tension","PASSIVE",
U1701="Defaut GE &amp; POWER Cabinet","PASSIVE",
U1701="Sharing","PASSIVE",
U1701="Sites strategiques &amp; DataCenter","PASSIVE",
U1701="Exclu","Exclu",
U1701="SAT","ACTIVE",
U1701="SPARE-ISSUE","SPARE-ISSUE",
U1701="Fiber CAmtel","ACTIVE",
U1701="Fiber AOF","ACTIVE",
U1701="Projet OCM (HUAWEI)","PLANNED WORKS",
U1701="Projet OCM (NOKIA)","PLANNED WORKS",
U1701="ACCESS-ISSUE","ACCESS-ISSUE",
U1701="Projet OCM (ZTE, NOKIA, autres projets)","PLANNED WORKS",
U1701="No root CAuse","No root cause",
U1701="ODU HS","ACTIVE",
U1701="IP &amp; VLAN","ACTIVE",
U1701="Warehouse HUAWEI","SPARE-ISSUE",
U1701="SPARE-HS","SPARE-ISSUE",
U1701="Power Telco","ACTIVE", U1701="no impacts","no impacts"
),"")</f>
        <v>No root cause</v>
      </c>
      <c r="W1701" s="113"/>
      <c r="X1701" s="113"/>
      <c r="Y1701" s="113"/>
      <c r="Z1701" s="113"/>
      <c r="AA1701" s="113"/>
      <c r="AB1701" s="17" t="s">
        <v>5465</v>
      </c>
      <c r="AC1701" s="17" t="str">
        <f>_xlfn.XLOOKUP(B1701,'INCIDENT-04-27-2026'!E:E,'INCIDENT-04-27-2026'!F:F,"")</f>
        <v/>
      </c>
      <c r="AD1701" s="9"/>
      <c r="AE1701" s="7" t="s">
        <v>5465</v>
      </c>
      <c r="AF1701" s="6" t="str">
        <f>_xlfn.XLOOKUP(B1701,'[13]Input_27-04'!$B:$B,'[13]Input_27-04'!$M:$M,"")</f>
        <v/>
      </c>
      <c r="AG1701" s="7"/>
      <c r="AH1701" s="3"/>
      <c r="AI1701" s="18" t="str">
        <f>_xlfn.XLOOKUP(B1701,'[3]Cells Huawei 27042026 10h'!$B:$B,'[3]Cells Huawei 27042026 10h'!$T:$T,"")</f>
        <v/>
      </c>
      <c r="AJ1701" s="18" t="str">
        <f>_xlfn.XLOOKUP(B1701,'[3]Cells Huawei 27042026 15h'!$B:$B,'[3]Cells Huawei 27042026 15h'!$T:$T,"")</f>
        <v/>
      </c>
      <c r="AK1701" s="18" t="str">
        <f>_xlfn.XLOOKUP(B1701,'[4]cells down 27042026 11h28'!$B:$B,'[4]cells down 27042026 11h28'!$R:$R,"")</f>
        <v/>
      </c>
      <c r="AL1701" s="18" t="str">
        <f>_xlfn.XLOOKUP(B1701,'[4]cells down 27042026 18h01'!$B:$B,'[4]cells down 27042026 18h01'!$R:$R,"")</f>
        <v/>
      </c>
      <c r="AM1701" s="18" t="str">
        <f>_xlfn.XLOOKUP(B1701,'[5]cell downs 27042026 11h'!$B:$B,'[5]cell downs 27042026 11h'!$R:$R,"")</f>
        <v/>
      </c>
      <c r="AN1701" s="18" t="str">
        <f>_xlfn.XLOOKUP(B1701,'[5]cell downs 27042026 17h40'!$B:$B,'[5]cell downs 27042026 17h40'!$R:$R,"")</f>
        <v/>
      </c>
      <c r="AO1701" s="18" t="str">
        <f>_xlfn.XLOOKUP(B1701,'[6]ALL SITES DOWN'!$D:$D,'[6]ALL SITES DOWN'!$J:$J,"")</f>
        <v/>
      </c>
      <c r="AP1701" s="18" t="str">
        <f>_xlfn.XLOOKUP(B1701,'[7]ALL SITES DOWN'!$D:$D,'[7]ALL SITES DOWN'!$J:$J,"")</f>
        <v/>
      </c>
      <c r="AQ1701" s="9" t="str">
        <f>_xlfn.XLOOKUP(B1701,[8]sheet1!$AC:$AC,[8]sheet1!$AF:$AF,"")</f>
        <v/>
      </c>
      <c r="AR1701" s="14"/>
      <c r="AS1701" s="14" t="s">
        <v>5465</v>
      </c>
      <c r="AT1701" s="14" t="str">
        <f>_xlfn.XLOOKUP(B1701,'[9]cell downs 18042026 17h'!$B:$B,'[9]cell downs 18042026 17h'!$B:$B,"")</f>
        <v/>
      </c>
      <c r="AU1701" s="14" t="str">
        <f>_xlfn.XLOOKUP(B1701,'[10]Cells Huawei 19042026 15h'!$B:$B,'[10]Cells Huawei 19042026 15h'!$B:$B,"")</f>
        <v/>
      </c>
      <c r="AV1701" s="9" t="str">
        <f>_xlfn.XLOOKUP(B1701,'[11]cells down 19042026 9H40'!$B:$B,'[11]cells down 19042026 9H40'!$B:$B,"")</f>
        <v/>
      </c>
    </row>
    <row r="1702" spans="1:48" hidden="1" x14ac:dyDescent="0.3">
      <c r="A1702" s="1" t="s">
        <v>825</v>
      </c>
      <c r="B1702" s="8" t="s">
        <v>826</v>
      </c>
      <c r="C1702" s="3" t="str">
        <f>_xlfn.XLOOKUP(B1702,'[1]daily break down'!$D:$D,'[1]daily break down'!$E:$E,"")</f>
        <v>Douala</v>
      </c>
      <c r="D1702" s="1" t="s">
        <v>21</v>
      </c>
      <c r="E1702" s="1" t="s">
        <v>36</v>
      </c>
      <c r="F1702" s="3" t="s">
        <v>31</v>
      </c>
      <c r="G1702" s="1" t="s">
        <v>32</v>
      </c>
      <c r="H1702" s="29" t="str">
        <f>_xlfn.XLOOKUP(B1702,[2]CALCULATION!$B:$B,[2]CALCULATION!$H:$H,"")</f>
        <v>ZTE</v>
      </c>
      <c r="I1702" s="26">
        <v>0</v>
      </c>
      <c r="J1702" s="26">
        <v>0</v>
      </c>
      <c r="K1702" s="26">
        <v>0</v>
      </c>
      <c r="L1702" s="26">
        <v>0</v>
      </c>
      <c r="M1702" s="26">
        <v>0</v>
      </c>
      <c r="N1702" s="26">
        <v>0</v>
      </c>
      <c r="O1702" s="26">
        <v>0</v>
      </c>
      <c r="P1702" s="114" t="s">
        <v>6364</v>
      </c>
      <c r="Q1702" s="42" t="s">
        <v>5538</v>
      </c>
      <c r="R1702" s="42"/>
      <c r="S1702" s="41" t="str" cm="1">
        <f t="array" ref="S1702">IFERROR(_xlfn.IFS(
U1702="MPR ISSUE","PDH",
U1702="BSS Hardware Issue","BSS",
U1702="Sites strategiques, MLL, Pylone, etc.","ENVTECH",
U1702="AKTIVCO DEFAUT GE &amp; POWER Cabinet","AKTIVCO",
U1702="AKTIVCO Coupure ENEO &amp; Baisse de tension","AKTIVCO GRID ONLY",
U1702="Coupure ENEO &amp; Baisse de tension","IHS GRID ONLY",
U1702="Defaut GE &amp; POWER Cabinet","IHS",
U1702="Sharing","Partners",
U1702="Sites strategiques &amp; DataCenter","SST &amp; DC",
U1702="Exclu","Exclu",
U1702="SAT","SAT",
U1702="SPARE-ISSUE","SPARE-ISSUE",
U1702="Fiber CAmtel","TRANS_FO_CAMTEL",
U1702="Fiber AOF","Fiber AOF",
U1702="Projet OCM (HUAWEI)","TRAVAUX-HUAWEI",
U1702="Projet OCM (NOKIA)","TRAVAUX-NOKIA",
U1702="ACCESS-ISSUE","ACCESS-ISSUE",
U1702="Projet OCM (ZTE, NOKIA, autres projets)","TRAVAUX OCM",
U1702="No root CAuse","No root cause",
U1702="ODU HS","PDH",
U1702="IP &amp; VLAN","PDH",
U1702="Warehouse HUAWEI","SPARE-ISSUE",
U1702="SPARE-HS","SPARE-ISSUE",
U1702="Power Telco","BSS",U1702="no impacts","no impacts"
),"")</f>
        <v>No root cause</v>
      </c>
      <c r="T1702" s="41" t="str" cm="1">
        <f t="array" ref="T1702">IFERROR(_xlfn.IFS(
U1702="MPR ISSUE","TX ISSUE",
U1702="BSS Hardware Issue","RAN ISSUE",
U1702="Sites strategiques, MLL, Pylone, etc.","ENVTECH",
U1702="AKTIVCO DEFAUT GE &amp; POWER Cabinet","POWER ISSUE",
U1702="AKTIVCO Coupure ENEO &amp; Baisse de tension","POWER ISSUE",
U1702="Coupure ENEO &amp; Baisse de tension","POWER ISSUE",
U1702="Defaut GE &amp; POWER Cabinet","POWER ISSUE",
U1702="Sharing","POWER ISSUE",
U1702="Sites strategiques &amp; DataCenter","POWER ISSUE",
U1702="Exclu","Exclu",
U1702="SAT","TX ISSUE",
U1702="SPARE-ISSUE","SPARE-ISSUE",
U1702="Fiber CAmtel","TX ISSUE",
U1702="Fiber AOF","TX ISSUE",
U1702="Projet OCM (HUAWEI)","TRAVAUX-HUAWEI",
U1702="Projet OCM (NOKIA)","TRAVAUX -NOKIA",
U1702="ACCESS-ISSUE","ACCESS-ISSUE",
U1702="Projet OCM (ZTE, NOKIA, autres projets)","TRAVAUX OCM",
U1702="No root CAuse","No root cause",
U1702="ODU HS","TX ISSUE",
U1702="IP &amp; VLAN","TX ISSUE",
U1702="Warehouse HUAWEI","SPARE-ISSUE",
U1702="SPARE-HS","SPARE-ISSUE",
U1702="Power Telco","RAN ISSUE",U1702="no impacts","no impacts"
),"")</f>
        <v>No root cause</v>
      </c>
      <c r="U1702" s="68" t="s">
        <v>5691</v>
      </c>
      <c r="V1702" s="41" t="str" cm="1">
        <f t="array" ref="V1702">IFERROR(_xlfn.IFS(
U1702="MPR ISSUE","ACTIVE",
U1702="BSS Hardware Issue","ACTIVE",
U1702="Sites strategiques, MLL, Pylone, etc.","PASSIVE",
U1702="AKTIVCO DEFAUT GE &amp; POWER Cabinet","PASSIVE",
U1702="AKTIVCO Coupure ENEO &amp; Baisse de tension","PASSIVE",
U1702="Coupure ENEO &amp; Baisse de tension","PASSIVE",
U1702="Defaut GE &amp; POWER Cabinet","PASSIVE",
U1702="Sharing","PASSIVE",
U1702="Sites strategiques &amp; DataCenter","PASSIVE",
U1702="Exclu","Exclu",
U1702="SAT","ACTIVE",
U1702="SPARE-ISSUE","SPARE-ISSUE",
U1702="Fiber CAmtel","ACTIVE",
U1702="Fiber AOF","ACTIVE",
U1702="Projet OCM (HUAWEI)","PLANNED WORKS",
U1702="Projet OCM (NOKIA)","PLANNED WORKS",
U1702="ACCESS-ISSUE","ACCESS-ISSUE",
U1702="Projet OCM (ZTE, NOKIA, autres projets)","PLANNED WORKS",
U1702="No root CAuse","No root cause",
U1702="ODU HS","ACTIVE",
U1702="IP &amp; VLAN","ACTIVE",
U1702="Warehouse HUAWEI","SPARE-ISSUE",
U1702="SPARE-HS","SPARE-ISSUE",
U1702="Power Telco","ACTIVE", U1702="no impacts","no impacts"
),"")</f>
        <v>No root cause</v>
      </c>
      <c r="W1702" s="113"/>
      <c r="X1702" s="113"/>
      <c r="Y1702" s="113"/>
      <c r="Z1702" s="113"/>
      <c r="AA1702" s="113"/>
      <c r="AB1702" s="17" t="s">
        <v>5465</v>
      </c>
      <c r="AC1702" s="17" t="str">
        <f>_xlfn.XLOOKUP(B1702,'INCIDENT-04-27-2026'!E:E,'INCIDENT-04-27-2026'!F:F,"")</f>
        <v/>
      </c>
      <c r="AD1702" s="9"/>
      <c r="AE1702" s="7" t="s">
        <v>5465</v>
      </c>
      <c r="AF1702" s="6" t="str">
        <f>_xlfn.XLOOKUP(B1702,'[13]Input_27-04'!$B:$B,'[13]Input_27-04'!$M:$M,"")</f>
        <v/>
      </c>
      <c r="AG1702" s="7"/>
      <c r="AH1702" s="3"/>
      <c r="AI1702" s="18" t="str">
        <f>_xlfn.XLOOKUP(B1702,'[3]Cells Huawei 27042026 10h'!$B:$B,'[3]Cells Huawei 27042026 10h'!$T:$T,"")</f>
        <v/>
      </c>
      <c r="AJ1702" s="18" t="str">
        <f>_xlfn.XLOOKUP(B1702,'[3]Cells Huawei 27042026 15h'!$B:$B,'[3]Cells Huawei 27042026 15h'!$T:$T,"")</f>
        <v/>
      </c>
      <c r="AK1702" s="18" t="str">
        <f>_xlfn.XLOOKUP(B1702,'[4]cells down 27042026 11h28'!$B:$B,'[4]cells down 27042026 11h28'!$R:$R,"")</f>
        <v/>
      </c>
      <c r="AL1702" s="18" t="str">
        <f>_xlfn.XLOOKUP(B1702,'[4]cells down 27042026 18h01'!$B:$B,'[4]cells down 27042026 18h01'!$R:$R,"")</f>
        <v/>
      </c>
      <c r="AM1702" s="18" t="str">
        <f>_xlfn.XLOOKUP(B1702,'[5]cell downs 27042026 11h'!$B:$B,'[5]cell downs 27042026 11h'!$R:$R,"")</f>
        <v/>
      </c>
      <c r="AN1702" s="18" t="str">
        <f>_xlfn.XLOOKUP(B1702,'[5]cell downs 27042026 17h40'!$B:$B,'[5]cell downs 27042026 17h40'!$R:$R,"")</f>
        <v/>
      </c>
      <c r="AO1702" s="18" t="str">
        <f>_xlfn.XLOOKUP(B1702,'[6]ALL SITES DOWN'!$D:$D,'[6]ALL SITES DOWN'!$J:$J,"")</f>
        <v/>
      </c>
      <c r="AP1702" s="18" t="str">
        <f>_xlfn.XLOOKUP(B1702,'[7]ALL SITES DOWN'!$D:$D,'[7]ALL SITES DOWN'!$J:$J,"")</f>
        <v/>
      </c>
      <c r="AQ1702" s="9" t="str">
        <f>_xlfn.XLOOKUP(B1702,[8]sheet1!$AC:$AC,[8]sheet1!$AF:$AF,"")</f>
        <v/>
      </c>
      <c r="AR1702" s="14"/>
      <c r="AS1702" s="14" t="s">
        <v>5465</v>
      </c>
      <c r="AT1702" s="14" t="str">
        <f>_xlfn.XLOOKUP(B1702,'[9]cell downs 18042026 17h'!$B:$B,'[9]cell downs 18042026 17h'!$B:$B,"")</f>
        <v/>
      </c>
      <c r="AU1702" s="14" t="str">
        <f>_xlfn.XLOOKUP(B1702,'[10]Cells Huawei 19042026 15h'!$B:$B,'[10]Cells Huawei 19042026 15h'!$B:$B,"")</f>
        <v/>
      </c>
      <c r="AV1702" s="9" t="str">
        <f>_xlfn.XLOOKUP(B1702,'[11]cells down 19042026 9H40'!$B:$B,'[11]cells down 19042026 9H40'!$B:$B,"")</f>
        <v/>
      </c>
    </row>
    <row r="1703" spans="1:48" hidden="1" x14ac:dyDescent="0.3">
      <c r="A1703" s="19" t="s">
        <v>5384</v>
      </c>
      <c r="B1703" s="24" t="s">
        <v>5385</v>
      </c>
      <c r="C1703" s="3" t="str">
        <f>_xlfn.XLOOKUP(B1703,'[1]daily break down'!$D:$D,'[1]daily break down'!$E:$E,"")</f>
        <v>Garoua</v>
      </c>
      <c r="D1703" s="19" t="s">
        <v>357</v>
      </c>
      <c r="E1703" s="19" t="s">
        <v>988</v>
      </c>
      <c r="F1703" s="19" t="s">
        <v>5379</v>
      </c>
      <c r="G1703" s="19" t="s">
        <v>24</v>
      </c>
      <c r="H1703" s="27" t="str">
        <f>_xlfn.XLOOKUP(B1703,[2]CALCULATION!$B:$B,[2]CALCULATION!$H:$H,"")</f>
        <v>Huawei</v>
      </c>
      <c r="I1703" s="26">
        <v>0</v>
      </c>
      <c r="J1703" s="26">
        <v>0</v>
      </c>
      <c r="K1703" s="26">
        <v>0</v>
      </c>
      <c r="L1703" s="26">
        <v>0</v>
      </c>
      <c r="M1703" s="26">
        <v>0</v>
      </c>
      <c r="N1703" s="26">
        <v>0</v>
      </c>
      <c r="O1703" s="26">
        <v>0</v>
      </c>
      <c r="P1703" s="114" t="s">
        <v>6364</v>
      </c>
      <c r="Q1703" s="42" t="s">
        <v>5538</v>
      </c>
      <c r="R1703" s="42"/>
      <c r="S1703" s="41" t="str" cm="1">
        <f t="array" ref="S1703">IFERROR(_xlfn.IFS(
U1703="MPR ISSUE","PDH",
U1703="BSS Hardware Issue","BSS",
U1703="Sites strategiques, MLL, Pylone, etc.","ENVTECH",
U1703="AKTIVCO DEFAUT GE &amp; POWER Cabinet","AKTIVCO",
U1703="AKTIVCO Coupure ENEO &amp; Baisse de tension","AKTIVCO GRID ONLY",
U1703="Coupure ENEO &amp; Baisse de tension","IHS GRID ONLY",
U1703="Defaut GE &amp; POWER Cabinet","IHS",
U1703="Sharing","Partners",
U1703="Sites strategiques &amp; DataCenter","SST &amp; DC",
U1703="Exclu","Exclu",
U1703="SAT","SAT",
U1703="SPARE-ISSUE","SPARE-ISSUE",
U1703="Fiber CAmtel","TRANS_FO_CAMTEL",
U1703="Fiber AOF","Fiber AOF",
U1703="Projet OCM (HUAWEI)","TRAVAUX-HUAWEI",
U1703="Projet OCM (NOKIA)","TRAVAUX-NOKIA",
U1703="ACCESS-ISSUE","ACCESS-ISSUE",
U1703="Projet OCM (ZTE, NOKIA, autres projets)","TRAVAUX OCM",
U1703="No root CAuse","No root cause",
U1703="ODU HS","PDH",
U1703="IP &amp; VLAN","PDH",
U1703="Warehouse HUAWEI","SPARE-ISSUE",
U1703="SPARE-HS","SPARE-ISSUE",
U1703="Power Telco","BSS",U1703="no impacts","no impacts"
),"")</f>
        <v>No root cause</v>
      </c>
      <c r="T1703" s="41" t="str" cm="1">
        <f t="array" ref="T1703">IFERROR(_xlfn.IFS(
U1703="MPR ISSUE","TX ISSUE",
U1703="BSS Hardware Issue","RAN ISSUE",
U1703="Sites strategiques, MLL, Pylone, etc.","ENVTECH",
U1703="AKTIVCO DEFAUT GE &amp; POWER Cabinet","POWER ISSUE",
U1703="AKTIVCO Coupure ENEO &amp; Baisse de tension","POWER ISSUE",
U1703="Coupure ENEO &amp; Baisse de tension","POWER ISSUE",
U1703="Defaut GE &amp; POWER Cabinet","POWER ISSUE",
U1703="Sharing","POWER ISSUE",
U1703="Sites strategiques &amp; DataCenter","POWER ISSUE",
U1703="Exclu","Exclu",
U1703="SAT","TX ISSUE",
U1703="SPARE-ISSUE","SPARE-ISSUE",
U1703="Fiber CAmtel","TX ISSUE",
U1703="Fiber AOF","TX ISSUE",
U1703="Projet OCM (HUAWEI)","TRAVAUX-HUAWEI",
U1703="Projet OCM (NOKIA)","TRAVAUX -NOKIA",
U1703="ACCESS-ISSUE","ACCESS-ISSUE",
U1703="Projet OCM (ZTE, NOKIA, autres projets)","TRAVAUX OCM",
U1703="No root CAuse","No root cause",
U1703="ODU HS","TX ISSUE",
U1703="IP &amp; VLAN","TX ISSUE",
U1703="Warehouse HUAWEI","SPARE-ISSUE",
U1703="SPARE-HS","SPARE-ISSUE",
U1703="Power Telco","RAN ISSUE",U1703="no impacts","no impacts"
),"")</f>
        <v>No root cause</v>
      </c>
      <c r="U1703" s="68" t="s">
        <v>5691</v>
      </c>
      <c r="V1703" s="41" t="str" cm="1">
        <f t="array" ref="V1703">IFERROR(_xlfn.IFS(
U1703="MPR ISSUE","ACTIVE",
U1703="BSS Hardware Issue","ACTIVE",
U1703="Sites strategiques, MLL, Pylone, etc.","PASSIVE",
U1703="AKTIVCO DEFAUT GE &amp; POWER Cabinet","PASSIVE",
U1703="AKTIVCO Coupure ENEO &amp; Baisse de tension","PASSIVE",
U1703="Coupure ENEO &amp; Baisse de tension","PASSIVE",
U1703="Defaut GE &amp; POWER Cabinet","PASSIVE",
U1703="Sharing","PASSIVE",
U1703="Sites strategiques &amp; DataCenter","PASSIVE",
U1703="Exclu","Exclu",
U1703="SAT","ACTIVE",
U1703="SPARE-ISSUE","SPARE-ISSUE",
U1703="Fiber CAmtel","ACTIVE",
U1703="Fiber AOF","ACTIVE",
U1703="Projet OCM (HUAWEI)","PLANNED WORKS",
U1703="Projet OCM (NOKIA)","PLANNED WORKS",
U1703="ACCESS-ISSUE","ACCESS-ISSUE",
U1703="Projet OCM (ZTE, NOKIA, autres projets)","PLANNED WORKS",
U1703="No root CAuse","No root cause",
U1703="ODU HS","ACTIVE",
U1703="IP &amp; VLAN","ACTIVE",
U1703="Warehouse HUAWEI","SPARE-ISSUE",
U1703="SPARE-HS","SPARE-ISSUE",
U1703="Power Telco","ACTIVE", U1703="no impacts","no impacts"
),"")</f>
        <v>No root cause</v>
      </c>
      <c r="W1703" s="113"/>
      <c r="X1703" s="113"/>
      <c r="Y1703" s="113"/>
      <c r="Z1703" s="113"/>
      <c r="AA1703" s="113"/>
      <c r="AB1703" s="17" t="s">
        <v>5465</v>
      </c>
      <c r="AC1703" s="17" t="str">
        <f>_xlfn.XLOOKUP(B1703,'INCIDENT-04-27-2026'!E:E,'INCIDENT-04-27-2026'!F:F,"")</f>
        <v/>
      </c>
      <c r="AD1703" s="9"/>
      <c r="AE1703" s="7" t="s">
        <v>5465</v>
      </c>
      <c r="AF1703" s="6" t="str">
        <f>_xlfn.XLOOKUP(B1703,'[13]Input_27-04'!$B:$B,'[13]Input_27-04'!$M:$M,"")</f>
        <v/>
      </c>
      <c r="AG1703" s="7"/>
      <c r="AH1703" s="3"/>
      <c r="AI1703" s="18" t="str">
        <f>_xlfn.XLOOKUP(B1703,'[3]Cells Huawei 27042026 10h'!$B:$B,'[3]Cells Huawei 27042026 10h'!$T:$T,"")</f>
        <v/>
      </c>
      <c r="AJ1703" s="18" t="str">
        <f>_xlfn.XLOOKUP(B1703,'[3]Cells Huawei 27042026 15h'!$B:$B,'[3]Cells Huawei 27042026 15h'!$T:$T,"")</f>
        <v/>
      </c>
      <c r="AK1703" s="18" t="str">
        <f>_xlfn.XLOOKUP(B1703,'[4]cells down 27042026 11h28'!$B:$B,'[4]cells down 27042026 11h28'!$R:$R,"")</f>
        <v/>
      </c>
      <c r="AL1703" s="18" t="str">
        <f>_xlfn.XLOOKUP(B1703,'[4]cells down 27042026 18h01'!$B:$B,'[4]cells down 27042026 18h01'!$R:$R,"")</f>
        <v/>
      </c>
      <c r="AM1703" s="18" t="str">
        <f>_xlfn.XLOOKUP(B1703,'[5]cell downs 27042026 11h'!$B:$B,'[5]cell downs 27042026 11h'!$R:$R,"")</f>
        <v/>
      </c>
      <c r="AN1703" s="18" t="str">
        <f>_xlfn.XLOOKUP(B1703,'[5]cell downs 27042026 17h40'!$B:$B,'[5]cell downs 27042026 17h40'!$R:$R,"")</f>
        <v/>
      </c>
      <c r="AO1703" s="18" t="str">
        <f>_xlfn.XLOOKUP(B1703,'[6]ALL SITES DOWN'!$D:$D,'[6]ALL SITES DOWN'!$J:$J,"")</f>
        <v/>
      </c>
      <c r="AP1703" s="18" t="str">
        <f>_xlfn.XLOOKUP(B1703,'[7]ALL SITES DOWN'!$D:$D,'[7]ALL SITES DOWN'!$J:$J,"")</f>
        <v/>
      </c>
      <c r="AQ1703" s="9" t="str">
        <f>_xlfn.XLOOKUP(B1703,[8]sheet1!$AC:$AC,[8]sheet1!$AF:$AF,"")</f>
        <v/>
      </c>
      <c r="AR1703" s="14"/>
      <c r="AS1703" s="14" t="s">
        <v>5465</v>
      </c>
      <c r="AT1703" s="14" t="str">
        <f>_xlfn.XLOOKUP(B1703,'[9]cell downs 18042026 17h'!$B:$B,'[9]cell downs 18042026 17h'!$B:$B,"")</f>
        <v/>
      </c>
      <c r="AU1703" s="14" t="str">
        <f>_xlfn.XLOOKUP(B1703,'[10]Cells Huawei 19042026 15h'!$B:$B,'[10]Cells Huawei 19042026 15h'!$B:$B,"")</f>
        <v/>
      </c>
      <c r="AV1703" s="9" t="str">
        <f>_xlfn.XLOOKUP(B1703,'[11]cells down 19042026 9H40'!$B:$B,'[11]cells down 19042026 9H40'!$B:$B,"")</f>
        <v/>
      </c>
    </row>
    <row r="1704" spans="1:48" hidden="1" x14ac:dyDescent="0.3">
      <c r="A1704" s="1" t="s">
        <v>2743</v>
      </c>
      <c r="B1704" s="8" t="s">
        <v>2744</v>
      </c>
      <c r="C1704" s="3" t="str">
        <f>_xlfn.XLOOKUP(B1704,'[1]daily break down'!$D:$D,'[1]daily break down'!$E:$E,"")</f>
        <v>Douala</v>
      </c>
      <c r="D1704" s="1" t="s">
        <v>11</v>
      </c>
      <c r="E1704" s="1" t="s">
        <v>12</v>
      </c>
      <c r="F1704" s="3" t="s">
        <v>31</v>
      </c>
      <c r="G1704" s="1" t="s">
        <v>32</v>
      </c>
      <c r="H1704" s="29" t="str">
        <f>_xlfn.XLOOKUP(B1704,[2]CALCULATION!$B:$B,[2]CALCULATION!$H:$H,"")</f>
        <v>ZTE</v>
      </c>
      <c r="I1704" s="26">
        <v>0</v>
      </c>
      <c r="J1704" s="26">
        <v>0</v>
      </c>
      <c r="K1704" s="26">
        <v>0</v>
      </c>
      <c r="L1704" s="26">
        <v>0</v>
      </c>
      <c r="M1704" s="26">
        <v>0</v>
      </c>
      <c r="N1704" s="26">
        <v>0</v>
      </c>
      <c r="O1704" s="26">
        <v>0</v>
      </c>
      <c r="P1704" s="114" t="s">
        <v>6364</v>
      </c>
      <c r="Q1704" s="42" t="s">
        <v>5538</v>
      </c>
      <c r="R1704" s="42"/>
      <c r="S1704" s="41" t="str" cm="1">
        <f t="array" ref="S1704">IFERROR(_xlfn.IFS(
U1704="MPR ISSUE","PDH",
U1704="BSS Hardware Issue","BSS",
U1704="Sites strategiques, MLL, Pylone, etc.","ENVTECH",
U1704="AKTIVCO DEFAUT GE &amp; POWER Cabinet","AKTIVCO",
U1704="AKTIVCO Coupure ENEO &amp; Baisse de tension","AKTIVCO GRID ONLY",
U1704="Coupure ENEO &amp; Baisse de tension","IHS GRID ONLY",
U1704="Defaut GE &amp; POWER Cabinet","IHS",
U1704="Sharing","Partners",
U1704="Sites strategiques &amp; DataCenter","SST &amp; DC",
U1704="Exclu","Exclu",
U1704="SAT","SAT",
U1704="SPARE-ISSUE","SPARE-ISSUE",
U1704="Fiber CAmtel","TRANS_FO_CAMTEL",
U1704="Fiber AOF","Fiber AOF",
U1704="Projet OCM (HUAWEI)","TRAVAUX-HUAWEI",
U1704="Projet OCM (NOKIA)","TRAVAUX-NOKIA",
U1704="ACCESS-ISSUE","ACCESS-ISSUE",
U1704="Projet OCM (ZTE, NOKIA, autres projets)","TRAVAUX OCM",
U1704="No root CAuse","No root cause",
U1704="ODU HS","PDH",
U1704="IP &amp; VLAN","PDH",
U1704="Warehouse HUAWEI","SPARE-ISSUE",
U1704="SPARE-HS","SPARE-ISSUE",
U1704="Power Telco","BSS",U1704="no impacts","no impacts"
),"")</f>
        <v>No root cause</v>
      </c>
      <c r="T1704" s="41" t="str" cm="1">
        <f t="array" ref="T1704">IFERROR(_xlfn.IFS(
U1704="MPR ISSUE","TX ISSUE",
U1704="BSS Hardware Issue","RAN ISSUE",
U1704="Sites strategiques, MLL, Pylone, etc.","ENVTECH",
U1704="AKTIVCO DEFAUT GE &amp; POWER Cabinet","POWER ISSUE",
U1704="AKTIVCO Coupure ENEO &amp; Baisse de tension","POWER ISSUE",
U1704="Coupure ENEO &amp; Baisse de tension","POWER ISSUE",
U1704="Defaut GE &amp; POWER Cabinet","POWER ISSUE",
U1704="Sharing","POWER ISSUE",
U1704="Sites strategiques &amp; DataCenter","POWER ISSUE",
U1704="Exclu","Exclu",
U1704="SAT","TX ISSUE",
U1704="SPARE-ISSUE","SPARE-ISSUE",
U1704="Fiber CAmtel","TX ISSUE",
U1704="Fiber AOF","TX ISSUE",
U1704="Projet OCM (HUAWEI)","TRAVAUX-HUAWEI",
U1704="Projet OCM (NOKIA)","TRAVAUX -NOKIA",
U1704="ACCESS-ISSUE","ACCESS-ISSUE",
U1704="Projet OCM (ZTE, NOKIA, autres projets)","TRAVAUX OCM",
U1704="No root CAuse","No root cause",
U1704="ODU HS","TX ISSUE",
U1704="IP &amp; VLAN","TX ISSUE",
U1704="Warehouse HUAWEI","SPARE-ISSUE",
U1704="SPARE-HS","SPARE-ISSUE",
U1704="Power Telco","RAN ISSUE",U1704="no impacts","no impacts"
),"")</f>
        <v>No root cause</v>
      </c>
      <c r="U1704" s="68" t="s">
        <v>5691</v>
      </c>
      <c r="V1704" s="41" t="str" cm="1">
        <f t="array" ref="V1704">IFERROR(_xlfn.IFS(
U1704="MPR ISSUE","ACTIVE",
U1704="BSS Hardware Issue","ACTIVE",
U1704="Sites strategiques, MLL, Pylone, etc.","PASSIVE",
U1704="AKTIVCO DEFAUT GE &amp; POWER Cabinet","PASSIVE",
U1704="AKTIVCO Coupure ENEO &amp; Baisse de tension","PASSIVE",
U1704="Coupure ENEO &amp; Baisse de tension","PASSIVE",
U1704="Defaut GE &amp; POWER Cabinet","PASSIVE",
U1704="Sharing","PASSIVE",
U1704="Sites strategiques &amp; DataCenter","PASSIVE",
U1704="Exclu","Exclu",
U1704="SAT","ACTIVE",
U1704="SPARE-ISSUE","SPARE-ISSUE",
U1704="Fiber CAmtel","ACTIVE",
U1704="Fiber AOF","ACTIVE",
U1704="Projet OCM (HUAWEI)","PLANNED WORKS",
U1704="Projet OCM (NOKIA)","PLANNED WORKS",
U1704="ACCESS-ISSUE","ACCESS-ISSUE",
U1704="Projet OCM (ZTE, NOKIA, autres projets)","PLANNED WORKS",
U1704="No root CAuse","No root cause",
U1704="ODU HS","ACTIVE",
U1704="IP &amp; VLAN","ACTIVE",
U1704="Warehouse HUAWEI","SPARE-ISSUE",
U1704="SPARE-HS","SPARE-ISSUE",
U1704="Power Telco","ACTIVE", U1704="no impacts","no impacts"
),"")</f>
        <v>No root cause</v>
      </c>
      <c r="W1704" s="113"/>
      <c r="X1704" s="113"/>
      <c r="Y1704" s="113"/>
      <c r="Z1704" s="113"/>
      <c r="AA1704" s="113"/>
      <c r="AB1704" s="17" t="s">
        <v>5465</v>
      </c>
      <c r="AC1704" s="17" t="str">
        <f>_xlfn.XLOOKUP(B1704,'INCIDENT-04-27-2026'!E:E,'INCIDENT-04-27-2026'!F:F,"")</f>
        <v/>
      </c>
      <c r="AD1704" s="9"/>
      <c r="AE1704" s="7" t="s">
        <v>5465</v>
      </c>
      <c r="AF1704" s="6" t="str">
        <f>_xlfn.XLOOKUP(B1704,'[13]Input_27-04'!$B:$B,'[13]Input_27-04'!$M:$M,"")</f>
        <v/>
      </c>
      <c r="AG1704" s="7"/>
      <c r="AH1704" s="3"/>
      <c r="AI1704" s="18" t="str">
        <f>_xlfn.XLOOKUP(B1704,'[3]Cells Huawei 27042026 10h'!$B:$B,'[3]Cells Huawei 27042026 10h'!$T:$T,"")</f>
        <v/>
      </c>
      <c r="AJ1704" s="18" t="str">
        <f>_xlfn.XLOOKUP(B1704,'[3]Cells Huawei 27042026 15h'!$B:$B,'[3]Cells Huawei 27042026 15h'!$T:$T,"")</f>
        <v/>
      </c>
      <c r="AK1704" s="18" t="str">
        <f>_xlfn.XLOOKUP(B1704,'[4]cells down 27042026 11h28'!$B:$B,'[4]cells down 27042026 11h28'!$R:$R,"")</f>
        <v/>
      </c>
      <c r="AL1704" s="18" t="str">
        <f>_xlfn.XLOOKUP(B1704,'[4]cells down 27042026 18h01'!$B:$B,'[4]cells down 27042026 18h01'!$R:$R,"")</f>
        <v/>
      </c>
      <c r="AM1704" s="18" t="str">
        <f>_xlfn.XLOOKUP(B1704,'[5]cell downs 27042026 11h'!$B:$B,'[5]cell downs 27042026 11h'!$R:$R,"")</f>
        <v/>
      </c>
      <c r="AN1704" s="18" t="str">
        <f>_xlfn.XLOOKUP(B1704,'[5]cell downs 27042026 17h40'!$B:$B,'[5]cell downs 27042026 17h40'!$R:$R,"")</f>
        <v/>
      </c>
      <c r="AO1704" s="18" t="str">
        <f>_xlfn.XLOOKUP(B1704,'[6]ALL SITES DOWN'!$D:$D,'[6]ALL SITES DOWN'!$J:$J,"")</f>
        <v/>
      </c>
      <c r="AP1704" s="18" t="str">
        <f>_xlfn.XLOOKUP(B1704,'[7]ALL SITES DOWN'!$D:$D,'[7]ALL SITES DOWN'!$J:$J,"")</f>
        <v/>
      </c>
      <c r="AQ1704" s="9" t="str">
        <f>_xlfn.XLOOKUP(B1704,[8]sheet1!$AC:$AC,[8]sheet1!$AF:$AF,"")</f>
        <v/>
      </c>
      <c r="AR1704" s="14"/>
      <c r="AS1704" s="14" t="s">
        <v>5465</v>
      </c>
      <c r="AT1704" s="14" t="str">
        <f>_xlfn.XLOOKUP(B1704,'[9]cell downs 18042026 17h'!$B:$B,'[9]cell downs 18042026 17h'!$B:$B,"")</f>
        <v/>
      </c>
      <c r="AU1704" s="14" t="str">
        <f>_xlfn.XLOOKUP(B1704,'[10]Cells Huawei 19042026 15h'!$B:$B,'[10]Cells Huawei 19042026 15h'!$B:$B,"")</f>
        <v/>
      </c>
      <c r="AV1704" s="9" t="str">
        <f>_xlfn.XLOOKUP(B1704,'[11]cells down 19042026 9H40'!$B:$B,'[11]cells down 19042026 9H40'!$B:$B,"")</f>
        <v/>
      </c>
    </row>
    <row r="1705" spans="1:48" hidden="1" x14ac:dyDescent="0.3">
      <c r="A1705" s="1" t="s">
        <v>2737</v>
      </c>
      <c r="B1705" s="1" t="s">
        <v>2738</v>
      </c>
      <c r="C1705" s="3" t="str">
        <f>_xlfn.XLOOKUP(B1705,'[1]daily break down'!$D:$D,'[1]daily break down'!$E:$E,"")</f>
        <v>Douala</v>
      </c>
      <c r="D1705" s="1" t="s">
        <v>21</v>
      </c>
      <c r="E1705" s="1" t="s">
        <v>30</v>
      </c>
      <c r="F1705" s="3" t="s">
        <v>31</v>
      </c>
      <c r="G1705" s="1" t="s">
        <v>32</v>
      </c>
      <c r="H1705" s="29" t="str">
        <f>_xlfn.XLOOKUP(B1705,[2]CALCULATION!$B:$B,[2]CALCULATION!$H:$H,"")</f>
        <v>ZTE</v>
      </c>
      <c r="I1705" s="26">
        <v>0</v>
      </c>
      <c r="J1705" s="26">
        <v>0</v>
      </c>
      <c r="K1705" s="26">
        <v>0</v>
      </c>
      <c r="L1705" s="26">
        <v>0</v>
      </c>
      <c r="M1705" s="26">
        <v>0</v>
      </c>
      <c r="N1705" s="26">
        <v>0</v>
      </c>
      <c r="O1705" s="26">
        <v>0</v>
      </c>
      <c r="P1705" s="114" t="s">
        <v>6364</v>
      </c>
      <c r="Q1705" s="42" t="s">
        <v>5538</v>
      </c>
      <c r="R1705" s="42"/>
      <c r="S1705" s="41" t="str" cm="1">
        <f t="array" ref="S1705">IFERROR(_xlfn.IFS(
U1705="MPR ISSUE","PDH",
U1705="BSS Hardware Issue","BSS",
U1705="Sites strategiques, MLL, Pylone, etc.","ENVTECH",
U1705="AKTIVCO DEFAUT GE &amp; POWER Cabinet","AKTIVCO",
U1705="AKTIVCO Coupure ENEO &amp; Baisse de tension","AKTIVCO GRID ONLY",
U1705="Coupure ENEO &amp; Baisse de tension","IHS GRID ONLY",
U1705="Defaut GE &amp; POWER Cabinet","IHS",
U1705="Sharing","Partners",
U1705="Sites strategiques &amp; DataCenter","SST &amp; DC",
U1705="Exclu","Exclu",
U1705="SAT","SAT",
U1705="SPARE-ISSUE","SPARE-ISSUE",
U1705="Fiber CAmtel","TRANS_FO_CAMTEL",
U1705="Fiber AOF","Fiber AOF",
U1705="Projet OCM (HUAWEI)","TRAVAUX-HUAWEI",
U1705="Projet OCM (NOKIA)","TRAVAUX-NOKIA",
U1705="ACCESS-ISSUE","ACCESS-ISSUE",
U1705="Projet OCM (ZTE, NOKIA, autres projets)","TRAVAUX OCM",
U1705="No root CAuse","No root cause",
U1705="ODU HS","PDH",
U1705="IP &amp; VLAN","PDH",
U1705="Warehouse HUAWEI","SPARE-ISSUE",
U1705="SPARE-HS","SPARE-ISSUE",
U1705="Power Telco","BSS",U1705="no impacts","no impacts"
),"")</f>
        <v>No root cause</v>
      </c>
      <c r="T1705" s="41" t="str" cm="1">
        <f t="array" ref="T1705">IFERROR(_xlfn.IFS(
U1705="MPR ISSUE","TX ISSUE",
U1705="BSS Hardware Issue","RAN ISSUE",
U1705="Sites strategiques, MLL, Pylone, etc.","ENVTECH",
U1705="AKTIVCO DEFAUT GE &amp; POWER Cabinet","POWER ISSUE",
U1705="AKTIVCO Coupure ENEO &amp; Baisse de tension","POWER ISSUE",
U1705="Coupure ENEO &amp; Baisse de tension","POWER ISSUE",
U1705="Defaut GE &amp; POWER Cabinet","POWER ISSUE",
U1705="Sharing","POWER ISSUE",
U1705="Sites strategiques &amp; DataCenter","POWER ISSUE",
U1705="Exclu","Exclu",
U1705="SAT","TX ISSUE",
U1705="SPARE-ISSUE","SPARE-ISSUE",
U1705="Fiber CAmtel","TX ISSUE",
U1705="Fiber AOF","TX ISSUE",
U1705="Projet OCM (HUAWEI)","TRAVAUX-HUAWEI",
U1705="Projet OCM (NOKIA)","TRAVAUX -NOKIA",
U1705="ACCESS-ISSUE","ACCESS-ISSUE",
U1705="Projet OCM (ZTE, NOKIA, autres projets)","TRAVAUX OCM",
U1705="No root CAuse","No root cause",
U1705="ODU HS","TX ISSUE",
U1705="IP &amp; VLAN","TX ISSUE",
U1705="Warehouse HUAWEI","SPARE-ISSUE",
U1705="SPARE-HS","SPARE-ISSUE",
U1705="Power Telco","RAN ISSUE",U1705="no impacts","no impacts"
),"")</f>
        <v>No root cause</v>
      </c>
      <c r="U1705" s="68" t="s">
        <v>5691</v>
      </c>
      <c r="V1705" s="41" t="str" cm="1">
        <f t="array" ref="V1705">IFERROR(_xlfn.IFS(
U1705="MPR ISSUE","ACTIVE",
U1705="BSS Hardware Issue","ACTIVE",
U1705="Sites strategiques, MLL, Pylone, etc.","PASSIVE",
U1705="AKTIVCO DEFAUT GE &amp; POWER Cabinet","PASSIVE",
U1705="AKTIVCO Coupure ENEO &amp; Baisse de tension","PASSIVE",
U1705="Coupure ENEO &amp; Baisse de tension","PASSIVE",
U1705="Defaut GE &amp; POWER Cabinet","PASSIVE",
U1705="Sharing","PASSIVE",
U1705="Sites strategiques &amp; DataCenter","PASSIVE",
U1705="Exclu","Exclu",
U1705="SAT","ACTIVE",
U1705="SPARE-ISSUE","SPARE-ISSUE",
U1705="Fiber CAmtel","ACTIVE",
U1705="Fiber AOF","ACTIVE",
U1705="Projet OCM (HUAWEI)","PLANNED WORKS",
U1705="Projet OCM (NOKIA)","PLANNED WORKS",
U1705="ACCESS-ISSUE","ACCESS-ISSUE",
U1705="Projet OCM (ZTE, NOKIA, autres projets)","PLANNED WORKS",
U1705="No root CAuse","No root cause",
U1705="ODU HS","ACTIVE",
U1705="IP &amp; VLAN","ACTIVE",
U1705="Warehouse HUAWEI","SPARE-ISSUE",
U1705="SPARE-HS","SPARE-ISSUE",
U1705="Power Telco","ACTIVE", U1705="no impacts","no impacts"
),"")</f>
        <v>No root cause</v>
      </c>
      <c r="W1705" s="113"/>
      <c r="X1705" s="113"/>
      <c r="Y1705" s="113"/>
      <c r="Z1705" s="113"/>
      <c r="AA1705" s="113"/>
      <c r="AB1705" s="17" t="s">
        <v>5465</v>
      </c>
      <c r="AC1705" s="17" t="str">
        <f>_xlfn.XLOOKUP(B1705,'INCIDENT-04-27-2026'!E:E,'INCIDENT-04-27-2026'!F:F,"")</f>
        <v/>
      </c>
      <c r="AD1705" s="9"/>
      <c r="AE1705" s="7" t="s">
        <v>5465</v>
      </c>
      <c r="AF1705" s="6" t="str">
        <f>_xlfn.XLOOKUP(B1705,'[13]Input_27-04'!$B:$B,'[13]Input_27-04'!$M:$M,"")</f>
        <v/>
      </c>
      <c r="AG1705" s="7"/>
      <c r="AH1705" s="3"/>
      <c r="AI1705" s="18" t="str">
        <f>_xlfn.XLOOKUP(B1705,'[3]Cells Huawei 27042026 10h'!$B:$B,'[3]Cells Huawei 27042026 10h'!$T:$T,"")</f>
        <v/>
      </c>
      <c r="AJ1705" s="18" t="str">
        <f>_xlfn.XLOOKUP(B1705,'[3]Cells Huawei 27042026 15h'!$B:$B,'[3]Cells Huawei 27042026 15h'!$T:$T,"")</f>
        <v/>
      </c>
      <c r="AK1705" s="18" t="str">
        <f>_xlfn.XLOOKUP(B1705,'[4]cells down 27042026 11h28'!$B:$B,'[4]cells down 27042026 11h28'!$R:$R,"")</f>
        <v/>
      </c>
      <c r="AL1705" s="18" t="str">
        <f>_xlfn.XLOOKUP(B1705,'[4]cells down 27042026 18h01'!$B:$B,'[4]cells down 27042026 18h01'!$R:$R,"")</f>
        <v/>
      </c>
      <c r="AM1705" s="18" t="str">
        <f>_xlfn.XLOOKUP(B1705,'[5]cell downs 27042026 11h'!$B:$B,'[5]cell downs 27042026 11h'!$R:$R,"")</f>
        <v/>
      </c>
      <c r="AN1705" s="18" t="str">
        <f>_xlfn.XLOOKUP(B1705,'[5]cell downs 27042026 17h40'!$B:$B,'[5]cell downs 27042026 17h40'!$R:$R,"")</f>
        <v/>
      </c>
      <c r="AO1705" s="18" t="str">
        <f>_xlfn.XLOOKUP(B1705,'[6]ALL SITES DOWN'!$D:$D,'[6]ALL SITES DOWN'!$J:$J,"")</f>
        <v/>
      </c>
      <c r="AP1705" s="18" t="str">
        <f>_xlfn.XLOOKUP(B1705,'[7]ALL SITES DOWN'!$D:$D,'[7]ALL SITES DOWN'!$J:$J,"")</f>
        <v/>
      </c>
      <c r="AQ1705" s="9" t="str">
        <f>_xlfn.XLOOKUP(B1705,[8]sheet1!$AC:$AC,[8]sheet1!$AF:$AF,"")</f>
        <v/>
      </c>
      <c r="AR1705" s="14"/>
      <c r="AS1705" s="14" t="s">
        <v>5465</v>
      </c>
      <c r="AT1705" s="14" t="str">
        <f>_xlfn.XLOOKUP(B1705,'[9]cell downs 18042026 17h'!$B:$B,'[9]cell downs 18042026 17h'!$B:$B,"")</f>
        <v/>
      </c>
      <c r="AU1705" s="14" t="str">
        <f>_xlfn.XLOOKUP(B1705,'[10]Cells Huawei 19042026 15h'!$B:$B,'[10]Cells Huawei 19042026 15h'!$B:$B,"")</f>
        <v/>
      </c>
      <c r="AV1705" s="9" t="str">
        <f>_xlfn.XLOOKUP(B1705,'[11]cells down 19042026 9H40'!$B:$B,'[11]cells down 19042026 9H40'!$B:$B,"")</f>
        <v/>
      </c>
    </row>
    <row r="1706" spans="1:48" hidden="1" x14ac:dyDescent="0.3">
      <c r="A1706" s="1" t="s">
        <v>5015</v>
      </c>
      <c r="B1706" s="8" t="s">
        <v>5016</v>
      </c>
      <c r="C1706" s="3" t="str">
        <f>_xlfn.XLOOKUP(B1706,'[1]daily break down'!$D:$D,'[1]daily break down'!$E:$E,"")</f>
        <v>Douala</v>
      </c>
      <c r="D1706" s="1" t="s">
        <v>21</v>
      </c>
      <c r="E1706" s="1" t="s">
        <v>30</v>
      </c>
      <c r="F1706" s="3" t="s">
        <v>31</v>
      </c>
      <c r="G1706" s="1" t="s">
        <v>32</v>
      </c>
      <c r="H1706" s="29" t="str">
        <f>_xlfn.XLOOKUP(B1706,[2]CALCULATION!$B:$B,[2]CALCULATION!$H:$H,"")</f>
        <v>ZTE</v>
      </c>
      <c r="I1706" s="26">
        <v>0</v>
      </c>
      <c r="J1706" s="26">
        <v>0</v>
      </c>
      <c r="K1706" s="26">
        <v>0</v>
      </c>
      <c r="L1706" s="26">
        <v>0</v>
      </c>
      <c r="M1706" s="26">
        <v>0</v>
      </c>
      <c r="N1706" s="26">
        <v>0</v>
      </c>
      <c r="O1706" s="26">
        <v>0</v>
      </c>
      <c r="P1706" s="114" t="s">
        <v>6364</v>
      </c>
      <c r="Q1706" s="42" t="s">
        <v>5538</v>
      </c>
      <c r="R1706" s="42"/>
      <c r="S1706" s="41" t="str" cm="1">
        <f t="array" ref="S1706">IFERROR(_xlfn.IFS(
U1706="MPR ISSUE","PDH",
U1706="BSS Hardware Issue","BSS",
U1706="Sites strategiques, MLL, Pylone, etc.","ENVTECH",
U1706="AKTIVCO DEFAUT GE &amp; POWER Cabinet","AKTIVCO",
U1706="AKTIVCO Coupure ENEO &amp; Baisse de tension","AKTIVCO GRID ONLY",
U1706="Coupure ENEO &amp; Baisse de tension","IHS GRID ONLY",
U1706="Defaut GE &amp; POWER Cabinet","IHS",
U1706="Sharing","Partners",
U1706="Sites strategiques &amp; DataCenter","SST &amp; DC",
U1706="Exclu","Exclu",
U1706="SAT","SAT",
U1706="SPARE-ISSUE","SPARE-ISSUE",
U1706="Fiber CAmtel","TRANS_FO_CAMTEL",
U1706="Fiber AOF","Fiber AOF",
U1706="Projet OCM (HUAWEI)","TRAVAUX-HUAWEI",
U1706="Projet OCM (NOKIA)","TRAVAUX-NOKIA",
U1706="ACCESS-ISSUE","ACCESS-ISSUE",
U1706="Projet OCM (ZTE, NOKIA, autres projets)","TRAVAUX OCM",
U1706="No root CAuse","No root cause",
U1706="ODU HS","PDH",
U1706="IP &amp; VLAN","PDH",
U1706="Warehouse HUAWEI","SPARE-ISSUE",
U1706="SPARE-HS","SPARE-ISSUE",
U1706="Power Telco","BSS",U1706="no impacts","no impacts"
),"")</f>
        <v>No root cause</v>
      </c>
      <c r="T1706" s="41" t="str" cm="1">
        <f t="array" ref="T1706">IFERROR(_xlfn.IFS(
U1706="MPR ISSUE","TX ISSUE",
U1706="BSS Hardware Issue","RAN ISSUE",
U1706="Sites strategiques, MLL, Pylone, etc.","ENVTECH",
U1706="AKTIVCO DEFAUT GE &amp; POWER Cabinet","POWER ISSUE",
U1706="AKTIVCO Coupure ENEO &amp; Baisse de tension","POWER ISSUE",
U1706="Coupure ENEO &amp; Baisse de tension","POWER ISSUE",
U1706="Defaut GE &amp; POWER Cabinet","POWER ISSUE",
U1706="Sharing","POWER ISSUE",
U1706="Sites strategiques &amp; DataCenter","POWER ISSUE",
U1706="Exclu","Exclu",
U1706="SAT","TX ISSUE",
U1706="SPARE-ISSUE","SPARE-ISSUE",
U1706="Fiber CAmtel","TX ISSUE",
U1706="Fiber AOF","TX ISSUE",
U1706="Projet OCM (HUAWEI)","TRAVAUX-HUAWEI",
U1706="Projet OCM (NOKIA)","TRAVAUX -NOKIA",
U1706="ACCESS-ISSUE","ACCESS-ISSUE",
U1706="Projet OCM (ZTE, NOKIA, autres projets)","TRAVAUX OCM",
U1706="No root CAuse","No root cause",
U1706="ODU HS","TX ISSUE",
U1706="IP &amp; VLAN","TX ISSUE",
U1706="Warehouse HUAWEI","SPARE-ISSUE",
U1706="SPARE-HS","SPARE-ISSUE",
U1706="Power Telco","RAN ISSUE",U1706="no impacts","no impacts"
),"")</f>
        <v>No root cause</v>
      </c>
      <c r="U1706" s="68" t="s">
        <v>5691</v>
      </c>
      <c r="V1706" s="41" t="str" cm="1">
        <f t="array" ref="V1706">IFERROR(_xlfn.IFS(
U1706="MPR ISSUE","ACTIVE",
U1706="BSS Hardware Issue","ACTIVE",
U1706="Sites strategiques, MLL, Pylone, etc.","PASSIVE",
U1706="AKTIVCO DEFAUT GE &amp; POWER Cabinet","PASSIVE",
U1706="AKTIVCO Coupure ENEO &amp; Baisse de tension","PASSIVE",
U1706="Coupure ENEO &amp; Baisse de tension","PASSIVE",
U1706="Defaut GE &amp; POWER Cabinet","PASSIVE",
U1706="Sharing","PASSIVE",
U1706="Sites strategiques &amp; DataCenter","PASSIVE",
U1706="Exclu","Exclu",
U1706="SAT","ACTIVE",
U1706="SPARE-ISSUE","SPARE-ISSUE",
U1706="Fiber CAmtel","ACTIVE",
U1706="Fiber AOF","ACTIVE",
U1706="Projet OCM (HUAWEI)","PLANNED WORKS",
U1706="Projet OCM (NOKIA)","PLANNED WORKS",
U1706="ACCESS-ISSUE","ACCESS-ISSUE",
U1706="Projet OCM (ZTE, NOKIA, autres projets)","PLANNED WORKS",
U1706="No root CAuse","No root cause",
U1706="ODU HS","ACTIVE",
U1706="IP &amp; VLAN","ACTIVE",
U1706="Warehouse HUAWEI","SPARE-ISSUE",
U1706="SPARE-HS","SPARE-ISSUE",
U1706="Power Telco","ACTIVE", U1706="no impacts","no impacts"
),"")</f>
        <v>No root cause</v>
      </c>
      <c r="W1706" s="113"/>
      <c r="X1706" s="113"/>
      <c r="Y1706" s="113"/>
      <c r="Z1706" s="113"/>
      <c r="AA1706" s="113"/>
      <c r="AB1706" s="17" t="s">
        <v>5465</v>
      </c>
      <c r="AC1706" s="17" t="str">
        <f>_xlfn.XLOOKUP(B1706,'INCIDENT-04-27-2026'!E:E,'INCIDENT-04-27-2026'!F:F,"")</f>
        <v/>
      </c>
      <c r="AD1706" s="9"/>
      <c r="AE1706" s="7" t="s">
        <v>5465</v>
      </c>
      <c r="AF1706" s="6" t="str">
        <f>_xlfn.XLOOKUP(B1706,'[13]Input_27-04'!$B:$B,'[13]Input_27-04'!$M:$M,"")</f>
        <v/>
      </c>
      <c r="AG1706" s="7"/>
      <c r="AH1706" s="3"/>
      <c r="AI1706" s="18" t="str">
        <f>_xlfn.XLOOKUP(B1706,'[3]Cells Huawei 27042026 10h'!$B:$B,'[3]Cells Huawei 27042026 10h'!$T:$T,"")</f>
        <v/>
      </c>
      <c r="AJ1706" s="18" t="str">
        <f>_xlfn.XLOOKUP(B1706,'[3]Cells Huawei 27042026 15h'!$B:$B,'[3]Cells Huawei 27042026 15h'!$T:$T,"")</f>
        <v/>
      </c>
      <c r="AK1706" s="18" t="str">
        <f>_xlfn.XLOOKUP(B1706,'[4]cells down 27042026 11h28'!$B:$B,'[4]cells down 27042026 11h28'!$R:$R,"")</f>
        <v/>
      </c>
      <c r="AL1706" s="18" t="str">
        <f>_xlfn.XLOOKUP(B1706,'[4]cells down 27042026 18h01'!$B:$B,'[4]cells down 27042026 18h01'!$R:$R,"")</f>
        <v/>
      </c>
      <c r="AM1706" s="18" t="str">
        <f>_xlfn.XLOOKUP(B1706,'[5]cell downs 27042026 11h'!$B:$B,'[5]cell downs 27042026 11h'!$R:$R,"")</f>
        <v/>
      </c>
      <c r="AN1706" s="18" t="str">
        <f>_xlfn.XLOOKUP(B1706,'[5]cell downs 27042026 17h40'!$B:$B,'[5]cell downs 27042026 17h40'!$R:$R,"")</f>
        <v/>
      </c>
      <c r="AO1706" s="18" t="str">
        <f>_xlfn.XLOOKUP(B1706,'[6]ALL SITES DOWN'!$D:$D,'[6]ALL SITES DOWN'!$J:$J,"")</f>
        <v/>
      </c>
      <c r="AP1706" s="18" t="str">
        <f>_xlfn.XLOOKUP(B1706,'[7]ALL SITES DOWN'!$D:$D,'[7]ALL SITES DOWN'!$J:$J,"")</f>
        <v/>
      </c>
      <c r="AQ1706" s="9" t="str">
        <f>_xlfn.XLOOKUP(B1706,[8]sheet1!$AC:$AC,[8]sheet1!$AF:$AF,"")</f>
        <v/>
      </c>
      <c r="AR1706" s="14"/>
      <c r="AS1706" s="14" t="s">
        <v>5465</v>
      </c>
      <c r="AT1706" s="14" t="str">
        <f>_xlfn.XLOOKUP(B1706,'[9]cell downs 18042026 17h'!$B:$B,'[9]cell downs 18042026 17h'!$B:$B,"")</f>
        <v/>
      </c>
      <c r="AU1706" s="14" t="str">
        <f>_xlfn.XLOOKUP(B1706,'[10]Cells Huawei 19042026 15h'!$B:$B,'[10]Cells Huawei 19042026 15h'!$B:$B,"")</f>
        <v/>
      </c>
      <c r="AV1706" s="9" t="str">
        <f>_xlfn.XLOOKUP(B1706,'[11]cells down 19042026 9H40'!$B:$B,'[11]cells down 19042026 9H40'!$B:$B,"")</f>
        <v/>
      </c>
    </row>
    <row r="1707" spans="1:48" hidden="1" x14ac:dyDescent="0.3">
      <c r="A1707" s="1" t="s">
        <v>3377</v>
      </c>
      <c r="B1707" s="8" t="s">
        <v>3378</v>
      </c>
      <c r="C1707" s="3" t="str">
        <f>_xlfn.XLOOKUP(B1707,'[1]daily break down'!$D:$D,'[1]daily break down'!$E:$E,"")</f>
        <v>Douala</v>
      </c>
      <c r="D1707" s="1"/>
      <c r="E1707" s="1"/>
      <c r="F1707" s="3" t="s">
        <v>31</v>
      </c>
      <c r="G1707" s="1" t="s">
        <v>32</v>
      </c>
      <c r="H1707" s="29" t="str">
        <f>_xlfn.XLOOKUP(B1707,[2]CALCULATION!$B:$B,[2]CALCULATION!$H:$H,"")</f>
        <v>ZTE</v>
      </c>
      <c r="I1707" s="26">
        <v>0</v>
      </c>
      <c r="J1707" s="26">
        <v>0</v>
      </c>
      <c r="K1707" s="26">
        <v>0</v>
      </c>
      <c r="L1707" s="26">
        <v>0</v>
      </c>
      <c r="M1707" s="26">
        <v>0</v>
      </c>
      <c r="N1707" s="26">
        <v>0</v>
      </c>
      <c r="O1707" s="26">
        <v>0</v>
      </c>
      <c r="P1707" s="114" t="s">
        <v>6364</v>
      </c>
      <c r="Q1707" s="42" t="s">
        <v>5538</v>
      </c>
      <c r="R1707" s="42"/>
      <c r="S1707" s="41" t="str" cm="1">
        <f t="array" ref="S1707">IFERROR(_xlfn.IFS(
U1707="MPR ISSUE","PDH",
U1707="BSS Hardware Issue","BSS",
U1707="Sites strategiques, MLL, Pylone, etc.","ENVTECH",
U1707="AKTIVCO DEFAUT GE &amp; POWER Cabinet","AKTIVCO",
U1707="AKTIVCO Coupure ENEO &amp; Baisse de tension","AKTIVCO GRID ONLY",
U1707="Coupure ENEO &amp; Baisse de tension","IHS GRID ONLY",
U1707="Defaut GE &amp; POWER Cabinet","IHS",
U1707="Sharing","Partners",
U1707="Sites strategiques &amp; DataCenter","SST &amp; DC",
U1707="Exclu","Exclu",
U1707="SAT","SAT",
U1707="SPARE-ISSUE","SPARE-ISSUE",
U1707="Fiber CAmtel","TRANS_FO_CAMTEL",
U1707="Fiber AOF","Fiber AOF",
U1707="Projet OCM (HUAWEI)","TRAVAUX-HUAWEI",
U1707="Projet OCM (NOKIA)","TRAVAUX-NOKIA",
U1707="ACCESS-ISSUE","ACCESS-ISSUE",
U1707="Projet OCM (ZTE, NOKIA, autres projets)","TRAVAUX OCM",
U1707="No root CAuse","No root cause",
U1707="ODU HS","PDH",
U1707="IP &amp; VLAN","PDH",
U1707="Warehouse HUAWEI","SPARE-ISSUE",
U1707="SPARE-HS","SPARE-ISSUE",
U1707="Power Telco","BSS",U1707="no impacts","no impacts"
),"")</f>
        <v>No root cause</v>
      </c>
      <c r="T1707" s="41" t="str" cm="1">
        <f t="array" ref="T1707">IFERROR(_xlfn.IFS(
U1707="MPR ISSUE","TX ISSUE",
U1707="BSS Hardware Issue","RAN ISSUE",
U1707="Sites strategiques, MLL, Pylone, etc.","ENVTECH",
U1707="AKTIVCO DEFAUT GE &amp; POWER Cabinet","POWER ISSUE",
U1707="AKTIVCO Coupure ENEO &amp; Baisse de tension","POWER ISSUE",
U1707="Coupure ENEO &amp; Baisse de tension","POWER ISSUE",
U1707="Defaut GE &amp; POWER Cabinet","POWER ISSUE",
U1707="Sharing","POWER ISSUE",
U1707="Sites strategiques &amp; DataCenter","POWER ISSUE",
U1707="Exclu","Exclu",
U1707="SAT","TX ISSUE",
U1707="SPARE-ISSUE","SPARE-ISSUE",
U1707="Fiber CAmtel","TX ISSUE",
U1707="Fiber AOF","TX ISSUE",
U1707="Projet OCM (HUAWEI)","TRAVAUX-HUAWEI",
U1707="Projet OCM (NOKIA)","TRAVAUX -NOKIA",
U1707="ACCESS-ISSUE","ACCESS-ISSUE",
U1707="Projet OCM (ZTE, NOKIA, autres projets)","TRAVAUX OCM",
U1707="No root CAuse","No root cause",
U1707="ODU HS","TX ISSUE",
U1707="IP &amp; VLAN","TX ISSUE",
U1707="Warehouse HUAWEI","SPARE-ISSUE",
U1707="SPARE-HS","SPARE-ISSUE",
U1707="Power Telco","RAN ISSUE",U1707="no impacts","no impacts"
),"")</f>
        <v>No root cause</v>
      </c>
      <c r="U1707" s="68" t="s">
        <v>5691</v>
      </c>
      <c r="V1707" s="41" t="str" cm="1">
        <f t="array" ref="V1707">IFERROR(_xlfn.IFS(
U1707="MPR ISSUE","ACTIVE",
U1707="BSS Hardware Issue","ACTIVE",
U1707="Sites strategiques, MLL, Pylone, etc.","PASSIVE",
U1707="AKTIVCO DEFAUT GE &amp; POWER Cabinet","PASSIVE",
U1707="AKTIVCO Coupure ENEO &amp; Baisse de tension","PASSIVE",
U1707="Coupure ENEO &amp; Baisse de tension","PASSIVE",
U1707="Defaut GE &amp; POWER Cabinet","PASSIVE",
U1707="Sharing","PASSIVE",
U1707="Sites strategiques &amp; DataCenter","PASSIVE",
U1707="Exclu","Exclu",
U1707="SAT","ACTIVE",
U1707="SPARE-ISSUE","SPARE-ISSUE",
U1707="Fiber CAmtel","ACTIVE",
U1707="Fiber AOF","ACTIVE",
U1707="Projet OCM (HUAWEI)","PLANNED WORKS",
U1707="Projet OCM (NOKIA)","PLANNED WORKS",
U1707="ACCESS-ISSUE","ACCESS-ISSUE",
U1707="Projet OCM (ZTE, NOKIA, autres projets)","PLANNED WORKS",
U1707="No root CAuse","No root cause",
U1707="ODU HS","ACTIVE",
U1707="IP &amp; VLAN","ACTIVE",
U1707="Warehouse HUAWEI","SPARE-ISSUE",
U1707="SPARE-HS","SPARE-ISSUE",
U1707="Power Telco","ACTIVE", U1707="no impacts","no impacts"
),"")</f>
        <v>No root cause</v>
      </c>
      <c r="W1707" s="113"/>
      <c r="X1707" s="113"/>
      <c r="Y1707" s="113"/>
      <c r="Z1707" s="113"/>
      <c r="AA1707" s="113"/>
      <c r="AB1707" s="17" t="s">
        <v>5465</v>
      </c>
      <c r="AC1707" s="17" t="str">
        <f>_xlfn.XLOOKUP(B1707,'INCIDENT-04-27-2026'!E:E,'INCIDENT-04-27-2026'!F:F,"")</f>
        <v/>
      </c>
      <c r="AD1707" s="9"/>
      <c r="AE1707" s="7" t="s">
        <v>5465</v>
      </c>
      <c r="AF1707" s="6" t="str">
        <f>_xlfn.XLOOKUP(B1707,'[13]Input_27-04'!$B:$B,'[13]Input_27-04'!$M:$M,"")</f>
        <v/>
      </c>
      <c r="AG1707" s="7"/>
      <c r="AH1707" s="3"/>
      <c r="AI1707" s="18" t="str">
        <f>_xlfn.XLOOKUP(B1707,'[3]Cells Huawei 27042026 10h'!$B:$B,'[3]Cells Huawei 27042026 10h'!$T:$T,"")</f>
        <v/>
      </c>
      <c r="AJ1707" s="18" t="str">
        <f>_xlfn.XLOOKUP(B1707,'[3]Cells Huawei 27042026 15h'!$B:$B,'[3]Cells Huawei 27042026 15h'!$T:$T,"")</f>
        <v/>
      </c>
      <c r="AK1707" s="18" t="str">
        <f>_xlfn.XLOOKUP(B1707,'[4]cells down 27042026 11h28'!$B:$B,'[4]cells down 27042026 11h28'!$R:$R,"")</f>
        <v/>
      </c>
      <c r="AL1707" s="18" t="str">
        <f>_xlfn.XLOOKUP(B1707,'[4]cells down 27042026 18h01'!$B:$B,'[4]cells down 27042026 18h01'!$R:$R,"")</f>
        <v/>
      </c>
      <c r="AM1707" s="18" t="str">
        <f>_xlfn.XLOOKUP(B1707,'[5]cell downs 27042026 11h'!$B:$B,'[5]cell downs 27042026 11h'!$R:$R,"")</f>
        <v/>
      </c>
      <c r="AN1707" s="18" t="str">
        <f>_xlfn.XLOOKUP(B1707,'[5]cell downs 27042026 17h40'!$B:$B,'[5]cell downs 27042026 17h40'!$R:$R,"")</f>
        <v/>
      </c>
      <c r="AO1707" s="18" t="str">
        <f>_xlfn.XLOOKUP(B1707,'[6]ALL SITES DOWN'!$D:$D,'[6]ALL SITES DOWN'!$J:$J,"")</f>
        <v/>
      </c>
      <c r="AP1707" s="18" t="str">
        <f>_xlfn.XLOOKUP(B1707,'[7]ALL SITES DOWN'!$D:$D,'[7]ALL SITES DOWN'!$J:$J,"")</f>
        <v/>
      </c>
      <c r="AQ1707" s="9" t="str">
        <f>_xlfn.XLOOKUP(B1707,[8]sheet1!$AC:$AC,[8]sheet1!$AF:$AF,"")</f>
        <v/>
      </c>
      <c r="AR1707" s="14"/>
      <c r="AS1707" s="14" t="s">
        <v>5465</v>
      </c>
      <c r="AT1707" s="14" t="str">
        <f>_xlfn.XLOOKUP(B1707,'[9]cell downs 18042026 17h'!$B:$B,'[9]cell downs 18042026 17h'!$B:$B,"")</f>
        <v/>
      </c>
      <c r="AU1707" s="14" t="str">
        <f>_xlfn.XLOOKUP(B1707,'[10]Cells Huawei 19042026 15h'!$B:$B,'[10]Cells Huawei 19042026 15h'!$B:$B,"")</f>
        <v/>
      </c>
      <c r="AV1707" s="9" t="str">
        <f>_xlfn.XLOOKUP(B1707,'[11]cells down 19042026 9H40'!$B:$B,'[11]cells down 19042026 9H40'!$B:$B,"")</f>
        <v/>
      </c>
    </row>
    <row r="1708" spans="1:48" hidden="1" x14ac:dyDescent="0.3">
      <c r="A1708" s="1" t="s">
        <v>2913</v>
      </c>
      <c r="B1708" s="8" t="s">
        <v>2914</v>
      </c>
      <c r="C1708" s="3" t="str">
        <f>_xlfn.XLOOKUP(B1708,'[1]daily break down'!$D:$D,'[1]daily break down'!$E:$E,"")</f>
        <v>Maroua</v>
      </c>
      <c r="D1708" s="1" t="s">
        <v>21</v>
      </c>
      <c r="E1708" s="1" t="s">
        <v>22</v>
      </c>
      <c r="F1708" s="3" t="s">
        <v>55</v>
      </c>
      <c r="G1708" s="1" t="s">
        <v>84</v>
      </c>
      <c r="H1708" s="27" t="str">
        <f>_xlfn.XLOOKUP(B1708,[2]CALCULATION!$B:$B,[2]CALCULATION!$H:$H,"")</f>
        <v>Huawei</v>
      </c>
      <c r="I1708" s="26">
        <v>0</v>
      </c>
      <c r="J1708" s="26">
        <v>0</v>
      </c>
      <c r="K1708" s="26">
        <v>0</v>
      </c>
      <c r="L1708" s="26">
        <v>0</v>
      </c>
      <c r="M1708" s="26">
        <v>0</v>
      </c>
      <c r="N1708" s="26">
        <v>0</v>
      </c>
      <c r="O1708" s="26">
        <v>0</v>
      </c>
      <c r="P1708" s="114" t="s">
        <v>6364</v>
      </c>
      <c r="Q1708" s="42" t="s">
        <v>5538</v>
      </c>
      <c r="R1708" s="42"/>
      <c r="S1708" s="41" t="str" cm="1">
        <f t="array" ref="S1708">IFERROR(_xlfn.IFS(
U1708="MPR ISSUE","PDH",
U1708="BSS Hardware Issue","BSS",
U1708="Sites strategiques, MLL, Pylone, etc.","ENVTECH",
U1708="AKTIVCO DEFAUT GE &amp; POWER Cabinet","AKTIVCO",
U1708="AKTIVCO Coupure ENEO &amp; Baisse de tension","AKTIVCO GRID ONLY",
U1708="Coupure ENEO &amp; Baisse de tension","IHS GRID ONLY",
U1708="Defaut GE &amp; POWER Cabinet","IHS",
U1708="Sharing","Partners",
U1708="Sites strategiques &amp; DataCenter","SST &amp; DC",
U1708="Exclu","Exclu",
U1708="SAT","SAT",
U1708="SPARE-ISSUE","SPARE-ISSUE",
U1708="Fiber CAmtel","TRANS_FO_CAMTEL",
U1708="Fiber AOF","Fiber AOF",
U1708="Projet OCM (HUAWEI)","TRAVAUX-HUAWEI",
U1708="Projet OCM (NOKIA)","TRAVAUX-NOKIA",
U1708="ACCESS-ISSUE","ACCESS-ISSUE",
U1708="Projet OCM (ZTE, NOKIA, autres projets)","TRAVAUX OCM",
U1708="No root CAuse","No root cause",
U1708="ODU HS","PDH",
U1708="IP &amp; VLAN","PDH",
U1708="Warehouse HUAWEI","SPARE-ISSUE",
U1708="SPARE-HS","SPARE-ISSUE",
U1708="Power Telco","BSS",U1708="no impacts","no impacts"
),"")</f>
        <v>No root cause</v>
      </c>
      <c r="T1708" s="41" t="str" cm="1">
        <f t="array" ref="T1708">IFERROR(_xlfn.IFS(
U1708="MPR ISSUE","TX ISSUE",
U1708="BSS Hardware Issue","RAN ISSUE",
U1708="Sites strategiques, MLL, Pylone, etc.","ENVTECH",
U1708="AKTIVCO DEFAUT GE &amp; POWER Cabinet","POWER ISSUE",
U1708="AKTIVCO Coupure ENEO &amp; Baisse de tension","POWER ISSUE",
U1708="Coupure ENEO &amp; Baisse de tension","POWER ISSUE",
U1708="Defaut GE &amp; POWER Cabinet","POWER ISSUE",
U1708="Sharing","POWER ISSUE",
U1708="Sites strategiques &amp; DataCenter","POWER ISSUE",
U1708="Exclu","Exclu",
U1708="SAT","TX ISSUE",
U1708="SPARE-ISSUE","SPARE-ISSUE",
U1708="Fiber CAmtel","TX ISSUE",
U1708="Fiber AOF","TX ISSUE",
U1708="Projet OCM (HUAWEI)","TRAVAUX-HUAWEI",
U1708="Projet OCM (NOKIA)","TRAVAUX -NOKIA",
U1708="ACCESS-ISSUE","ACCESS-ISSUE",
U1708="Projet OCM (ZTE, NOKIA, autres projets)","TRAVAUX OCM",
U1708="No root CAuse","No root cause",
U1708="ODU HS","TX ISSUE",
U1708="IP &amp; VLAN","TX ISSUE",
U1708="Warehouse HUAWEI","SPARE-ISSUE",
U1708="SPARE-HS","SPARE-ISSUE",
U1708="Power Telco","RAN ISSUE",U1708="no impacts","no impacts"
),"")</f>
        <v>No root cause</v>
      </c>
      <c r="U1708" s="68" t="s">
        <v>5691</v>
      </c>
      <c r="V1708" s="41" t="str" cm="1">
        <f t="array" ref="V1708">IFERROR(_xlfn.IFS(
U1708="MPR ISSUE","ACTIVE",
U1708="BSS Hardware Issue","ACTIVE",
U1708="Sites strategiques, MLL, Pylone, etc.","PASSIVE",
U1708="AKTIVCO DEFAUT GE &amp; POWER Cabinet","PASSIVE",
U1708="AKTIVCO Coupure ENEO &amp; Baisse de tension","PASSIVE",
U1708="Coupure ENEO &amp; Baisse de tension","PASSIVE",
U1708="Defaut GE &amp; POWER Cabinet","PASSIVE",
U1708="Sharing","PASSIVE",
U1708="Sites strategiques &amp; DataCenter","PASSIVE",
U1708="Exclu","Exclu",
U1708="SAT","ACTIVE",
U1708="SPARE-ISSUE","SPARE-ISSUE",
U1708="Fiber CAmtel","ACTIVE",
U1708="Fiber AOF","ACTIVE",
U1708="Projet OCM (HUAWEI)","PLANNED WORKS",
U1708="Projet OCM (NOKIA)","PLANNED WORKS",
U1708="ACCESS-ISSUE","ACCESS-ISSUE",
U1708="Projet OCM (ZTE, NOKIA, autres projets)","PLANNED WORKS",
U1708="No root CAuse","No root cause",
U1708="ODU HS","ACTIVE",
U1708="IP &amp; VLAN","ACTIVE",
U1708="Warehouse HUAWEI","SPARE-ISSUE",
U1708="SPARE-HS","SPARE-ISSUE",
U1708="Power Telco","ACTIVE", U1708="no impacts","no impacts"
),"")</f>
        <v>No root cause</v>
      </c>
      <c r="W1708" s="113"/>
      <c r="X1708" s="113"/>
      <c r="Y1708" s="113"/>
      <c r="Z1708" s="113"/>
      <c r="AA1708" s="113"/>
      <c r="AB1708" s="17" t="s">
        <v>5465</v>
      </c>
      <c r="AC1708" s="17" t="str">
        <f>_xlfn.XLOOKUP(B1708,'INCIDENT-04-27-2026'!E:E,'INCIDENT-04-27-2026'!F:F,"")</f>
        <v/>
      </c>
      <c r="AD1708" s="9"/>
      <c r="AE1708" s="7" t="s">
        <v>5465</v>
      </c>
      <c r="AF1708" s="6" t="str">
        <f>_xlfn.XLOOKUP(B1708,'[13]Input_27-04'!$B:$B,'[13]Input_27-04'!$M:$M,"")</f>
        <v/>
      </c>
      <c r="AG1708" s="7"/>
      <c r="AH1708" s="3"/>
      <c r="AI1708" s="18" t="str">
        <f>_xlfn.XLOOKUP(B1708,'[3]Cells Huawei 27042026 10h'!$B:$B,'[3]Cells Huawei 27042026 10h'!$T:$T,"")</f>
        <v/>
      </c>
      <c r="AJ1708" s="18" t="str">
        <f>_xlfn.XLOOKUP(B1708,'[3]Cells Huawei 27042026 15h'!$B:$B,'[3]Cells Huawei 27042026 15h'!$T:$T,"")</f>
        <v/>
      </c>
      <c r="AK1708" s="18" t="str">
        <f>_xlfn.XLOOKUP(B1708,'[4]cells down 27042026 11h28'!$B:$B,'[4]cells down 27042026 11h28'!$R:$R,"")</f>
        <v/>
      </c>
      <c r="AL1708" s="18" t="str">
        <f>_xlfn.XLOOKUP(B1708,'[4]cells down 27042026 18h01'!$B:$B,'[4]cells down 27042026 18h01'!$R:$R,"")</f>
        <v/>
      </c>
      <c r="AM1708" s="18" t="str">
        <f>_xlfn.XLOOKUP(B1708,'[5]cell downs 27042026 11h'!$B:$B,'[5]cell downs 27042026 11h'!$R:$R,"")</f>
        <v/>
      </c>
      <c r="AN1708" s="18" t="str">
        <f>_xlfn.XLOOKUP(B1708,'[5]cell downs 27042026 17h40'!$B:$B,'[5]cell downs 27042026 17h40'!$R:$R,"")</f>
        <v/>
      </c>
      <c r="AO1708" s="18" t="str">
        <f>_xlfn.XLOOKUP(B1708,'[6]ALL SITES DOWN'!$D:$D,'[6]ALL SITES DOWN'!$J:$J,"")</f>
        <v/>
      </c>
      <c r="AP1708" s="18" t="str">
        <f>_xlfn.XLOOKUP(B1708,'[7]ALL SITES DOWN'!$D:$D,'[7]ALL SITES DOWN'!$J:$J,"")</f>
        <v/>
      </c>
      <c r="AQ1708" s="9" t="str">
        <f>_xlfn.XLOOKUP(B1708,[8]sheet1!$AC:$AC,[8]sheet1!$AF:$AF,"")</f>
        <v/>
      </c>
      <c r="AR1708" s="14"/>
      <c r="AS1708" s="14" t="s">
        <v>5465</v>
      </c>
      <c r="AT1708" s="14" t="str">
        <f>_xlfn.XLOOKUP(B1708,'[9]cell downs 18042026 17h'!$B:$B,'[9]cell downs 18042026 17h'!$B:$B,"")</f>
        <v/>
      </c>
      <c r="AU1708" s="14" t="str">
        <f>_xlfn.XLOOKUP(B1708,'[10]Cells Huawei 19042026 15h'!$B:$B,'[10]Cells Huawei 19042026 15h'!$B:$B,"")</f>
        <v/>
      </c>
      <c r="AV1708" s="9" t="str">
        <f>_xlfn.XLOOKUP(B1708,'[11]cells down 19042026 9H40'!$B:$B,'[11]cells down 19042026 9H40'!$B:$B,"")</f>
        <v/>
      </c>
    </row>
    <row r="1709" spans="1:48" hidden="1" x14ac:dyDescent="0.3">
      <c r="A1709" s="1" t="s">
        <v>3266</v>
      </c>
      <c r="B1709" s="8" t="s">
        <v>3267</v>
      </c>
      <c r="C1709" s="3" t="str">
        <f>_xlfn.XLOOKUP(B1709,'[1]daily break down'!$D:$D,'[1]daily break down'!$E:$E,"")</f>
        <v>LITTORAL</v>
      </c>
      <c r="D1709" s="1" t="s">
        <v>11</v>
      </c>
      <c r="E1709" s="1" t="s">
        <v>12</v>
      </c>
      <c r="F1709" s="3" t="s">
        <v>31</v>
      </c>
      <c r="G1709" s="1" t="s">
        <v>354</v>
      </c>
      <c r="H1709" s="29" t="str">
        <f>_xlfn.XLOOKUP(B1709,[2]CALCULATION!$B:$B,[2]CALCULATION!$H:$H,"")</f>
        <v>ZTE</v>
      </c>
      <c r="I1709" s="26">
        <v>0</v>
      </c>
      <c r="J1709" s="26">
        <v>0</v>
      </c>
      <c r="K1709" s="26">
        <v>0</v>
      </c>
      <c r="L1709" s="26">
        <v>0</v>
      </c>
      <c r="M1709" s="26">
        <v>0</v>
      </c>
      <c r="N1709" s="26">
        <v>0</v>
      </c>
      <c r="O1709" s="26">
        <v>0</v>
      </c>
      <c r="P1709" s="114" t="s">
        <v>6364</v>
      </c>
      <c r="Q1709" s="42" t="s">
        <v>5538</v>
      </c>
      <c r="R1709" s="42"/>
      <c r="S1709" s="41" t="str" cm="1">
        <f t="array" ref="S1709">IFERROR(_xlfn.IFS(
U1709="MPR ISSUE","PDH",
U1709="BSS Hardware Issue","BSS",
U1709="Sites strategiques, MLL, Pylone, etc.","ENVTECH",
U1709="AKTIVCO DEFAUT GE &amp; POWER Cabinet","AKTIVCO",
U1709="AKTIVCO Coupure ENEO &amp; Baisse de tension","AKTIVCO GRID ONLY",
U1709="Coupure ENEO &amp; Baisse de tension","IHS GRID ONLY",
U1709="Defaut GE &amp; POWER Cabinet","IHS",
U1709="Sharing","Partners",
U1709="Sites strategiques &amp; DataCenter","SST &amp; DC",
U1709="Exclu","Exclu",
U1709="SAT","SAT",
U1709="SPARE-ISSUE","SPARE-ISSUE",
U1709="Fiber CAmtel","TRANS_FO_CAMTEL",
U1709="Fiber AOF","Fiber AOF",
U1709="Projet OCM (HUAWEI)","TRAVAUX-HUAWEI",
U1709="Projet OCM (NOKIA)","TRAVAUX-NOKIA",
U1709="ACCESS-ISSUE","ACCESS-ISSUE",
U1709="Projet OCM (ZTE, NOKIA, autres projets)","TRAVAUX OCM",
U1709="No root CAuse","No root cause",
U1709="ODU HS","PDH",
U1709="IP &amp; VLAN","PDH",
U1709="Warehouse HUAWEI","SPARE-ISSUE",
U1709="SPARE-HS","SPARE-ISSUE",
U1709="Power Telco","BSS",U1709="no impacts","no impacts"
),"")</f>
        <v>No root cause</v>
      </c>
      <c r="T1709" s="41" t="str" cm="1">
        <f t="array" ref="T1709">IFERROR(_xlfn.IFS(
U1709="MPR ISSUE","TX ISSUE",
U1709="BSS Hardware Issue","RAN ISSUE",
U1709="Sites strategiques, MLL, Pylone, etc.","ENVTECH",
U1709="AKTIVCO DEFAUT GE &amp; POWER Cabinet","POWER ISSUE",
U1709="AKTIVCO Coupure ENEO &amp; Baisse de tension","POWER ISSUE",
U1709="Coupure ENEO &amp; Baisse de tension","POWER ISSUE",
U1709="Defaut GE &amp; POWER Cabinet","POWER ISSUE",
U1709="Sharing","POWER ISSUE",
U1709="Sites strategiques &amp; DataCenter","POWER ISSUE",
U1709="Exclu","Exclu",
U1709="SAT","TX ISSUE",
U1709="SPARE-ISSUE","SPARE-ISSUE",
U1709="Fiber CAmtel","TX ISSUE",
U1709="Fiber AOF","TX ISSUE",
U1709="Projet OCM (HUAWEI)","TRAVAUX-HUAWEI",
U1709="Projet OCM (NOKIA)","TRAVAUX -NOKIA",
U1709="ACCESS-ISSUE","ACCESS-ISSUE",
U1709="Projet OCM (ZTE, NOKIA, autres projets)","TRAVAUX OCM",
U1709="No root CAuse","No root cause",
U1709="ODU HS","TX ISSUE",
U1709="IP &amp; VLAN","TX ISSUE",
U1709="Warehouse HUAWEI","SPARE-ISSUE",
U1709="SPARE-HS","SPARE-ISSUE",
U1709="Power Telco","RAN ISSUE",U1709="no impacts","no impacts"
),"")</f>
        <v>No root cause</v>
      </c>
      <c r="U1709" s="68" t="s">
        <v>5691</v>
      </c>
      <c r="V1709" s="41" t="str" cm="1">
        <f t="array" ref="V1709">IFERROR(_xlfn.IFS(
U1709="MPR ISSUE","ACTIVE",
U1709="BSS Hardware Issue","ACTIVE",
U1709="Sites strategiques, MLL, Pylone, etc.","PASSIVE",
U1709="AKTIVCO DEFAUT GE &amp; POWER Cabinet","PASSIVE",
U1709="AKTIVCO Coupure ENEO &amp; Baisse de tension","PASSIVE",
U1709="Coupure ENEO &amp; Baisse de tension","PASSIVE",
U1709="Defaut GE &amp; POWER Cabinet","PASSIVE",
U1709="Sharing","PASSIVE",
U1709="Sites strategiques &amp; DataCenter","PASSIVE",
U1709="Exclu","Exclu",
U1709="SAT","ACTIVE",
U1709="SPARE-ISSUE","SPARE-ISSUE",
U1709="Fiber CAmtel","ACTIVE",
U1709="Fiber AOF","ACTIVE",
U1709="Projet OCM (HUAWEI)","PLANNED WORKS",
U1709="Projet OCM (NOKIA)","PLANNED WORKS",
U1709="ACCESS-ISSUE","ACCESS-ISSUE",
U1709="Projet OCM (ZTE, NOKIA, autres projets)","PLANNED WORKS",
U1709="No root CAuse","No root cause",
U1709="ODU HS","ACTIVE",
U1709="IP &amp; VLAN","ACTIVE",
U1709="Warehouse HUAWEI","SPARE-ISSUE",
U1709="SPARE-HS","SPARE-ISSUE",
U1709="Power Telco","ACTIVE", U1709="no impacts","no impacts"
),"")</f>
        <v>No root cause</v>
      </c>
      <c r="W1709" s="113"/>
      <c r="X1709" s="113"/>
      <c r="Y1709" s="113"/>
      <c r="Z1709" s="113"/>
      <c r="AA1709" s="113"/>
      <c r="AB1709" s="17" t="s">
        <v>5465</v>
      </c>
      <c r="AC1709" s="17" t="str">
        <f>_xlfn.XLOOKUP(B1709,'INCIDENT-04-27-2026'!E:E,'INCIDENT-04-27-2026'!F:F,"")</f>
        <v/>
      </c>
      <c r="AD1709" s="9"/>
      <c r="AE1709" s="7" t="s">
        <v>5465</v>
      </c>
      <c r="AF1709" s="6" t="str">
        <f>_xlfn.XLOOKUP(B1709,'[13]Input_27-04'!$B:$B,'[13]Input_27-04'!$M:$M,"")</f>
        <v/>
      </c>
      <c r="AG1709" s="7"/>
      <c r="AH1709" s="3"/>
      <c r="AI1709" s="18" t="str">
        <f>_xlfn.XLOOKUP(B1709,'[3]Cells Huawei 27042026 10h'!$B:$B,'[3]Cells Huawei 27042026 10h'!$T:$T,"")</f>
        <v/>
      </c>
      <c r="AJ1709" s="18" t="str">
        <f>_xlfn.XLOOKUP(B1709,'[3]Cells Huawei 27042026 15h'!$B:$B,'[3]Cells Huawei 27042026 15h'!$T:$T,"")</f>
        <v/>
      </c>
      <c r="AK1709" s="18" t="str">
        <f>_xlfn.XLOOKUP(B1709,'[4]cells down 27042026 11h28'!$B:$B,'[4]cells down 27042026 11h28'!$R:$R,"")</f>
        <v/>
      </c>
      <c r="AL1709" s="18" t="str">
        <f>_xlfn.XLOOKUP(B1709,'[4]cells down 27042026 18h01'!$B:$B,'[4]cells down 27042026 18h01'!$R:$R,"")</f>
        <v/>
      </c>
      <c r="AM1709" s="18" t="str">
        <f>_xlfn.XLOOKUP(B1709,'[5]cell downs 27042026 11h'!$B:$B,'[5]cell downs 27042026 11h'!$R:$R,"")</f>
        <v/>
      </c>
      <c r="AN1709" s="18" t="str">
        <f>_xlfn.XLOOKUP(B1709,'[5]cell downs 27042026 17h40'!$B:$B,'[5]cell downs 27042026 17h40'!$R:$R,"")</f>
        <v/>
      </c>
      <c r="AO1709" s="18" t="str">
        <f>_xlfn.XLOOKUP(B1709,'[6]ALL SITES DOWN'!$D:$D,'[6]ALL SITES DOWN'!$J:$J,"")</f>
        <v/>
      </c>
      <c r="AP1709" s="18" t="str">
        <f>_xlfn.XLOOKUP(B1709,'[7]ALL SITES DOWN'!$D:$D,'[7]ALL SITES DOWN'!$J:$J,"")</f>
        <v/>
      </c>
      <c r="AQ1709" s="9" t="str">
        <f>_xlfn.XLOOKUP(B1709,[8]sheet1!$AC:$AC,[8]sheet1!$AF:$AF,"")</f>
        <v/>
      </c>
      <c r="AR1709" s="14"/>
      <c r="AS1709" s="14" t="s">
        <v>5465</v>
      </c>
      <c r="AT1709" s="14" t="str">
        <f>_xlfn.XLOOKUP(B1709,'[9]cell downs 18042026 17h'!$B:$B,'[9]cell downs 18042026 17h'!$B:$B,"")</f>
        <v/>
      </c>
      <c r="AU1709" s="14" t="str">
        <f>_xlfn.XLOOKUP(B1709,'[10]Cells Huawei 19042026 15h'!$B:$B,'[10]Cells Huawei 19042026 15h'!$B:$B,"")</f>
        <v/>
      </c>
      <c r="AV1709" s="9" t="str">
        <f>_xlfn.XLOOKUP(B1709,'[11]cells down 19042026 9H40'!$B:$B,'[11]cells down 19042026 9H40'!$B:$B,"")</f>
        <v/>
      </c>
    </row>
    <row r="1710" spans="1:48" hidden="1" x14ac:dyDescent="0.3">
      <c r="A1710" s="1" t="s">
        <v>722</v>
      </c>
      <c r="B1710" s="8" t="s">
        <v>723</v>
      </c>
      <c r="C1710" s="3" t="str">
        <f>_xlfn.XLOOKUP(B1710,'[1]daily break down'!$D:$D,'[1]daily break down'!$E:$E,"")</f>
        <v>Douala</v>
      </c>
      <c r="D1710" s="1" t="s">
        <v>11</v>
      </c>
      <c r="E1710" s="1" t="s">
        <v>12</v>
      </c>
      <c r="F1710" s="3" t="s">
        <v>31</v>
      </c>
      <c r="G1710" s="1" t="s">
        <v>32</v>
      </c>
      <c r="H1710" s="29" t="str">
        <f>_xlfn.XLOOKUP(B1710,[2]CALCULATION!$B:$B,[2]CALCULATION!$H:$H,"")</f>
        <v>ZTE</v>
      </c>
      <c r="I1710" s="26">
        <v>0</v>
      </c>
      <c r="J1710" s="26">
        <v>0</v>
      </c>
      <c r="K1710" s="26">
        <v>0</v>
      </c>
      <c r="L1710" s="26">
        <v>0</v>
      </c>
      <c r="M1710" s="26">
        <v>0</v>
      </c>
      <c r="N1710" s="26">
        <v>0</v>
      </c>
      <c r="O1710" s="26">
        <v>0</v>
      </c>
      <c r="P1710" s="114" t="s">
        <v>6364</v>
      </c>
      <c r="Q1710" s="42" t="s">
        <v>5538</v>
      </c>
      <c r="R1710" s="42"/>
      <c r="S1710" s="41" t="str" cm="1">
        <f t="array" ref="S1710">IFERROR(_xlfn.IFS(
U1710="MPR ISSUE","PDH",
U1710="BSS Hardware Issue","BSS",
U1710="Sites strategiques, MLL, Pylone, etc.","ENVTECH",
U1710="AKTIVCO DEFAUT GE &amp; POWER Cabinet","AKTIVCO",
U1710="AKTIVCO Coupure ENEO &amp; Baisse de tension","AKTIVCO GRID ONLY",
U1710="Coupure ENEO &amp; Baisse de tension","IHS GRID ONLY",
U1710="Defaut GE &amp; POWER Cabinet","IHS",
U1710="Sharing","Partners",
U1710="Sites strategiques &amp; DataCenter","SST &amp; DC",
U1710="Exclu","Exclu",
U1710="SAT","SAT",
U1710="SPARE-ISSUE","SPARE-ISSUE",
U1710="Fiber CAmtel","TRANS_FO_CAMTEL",
U1710="Fiber AOF","Fiber AOF",
U1710="Projet OCM (HUAWEI)","TRAVAUX-HUAWEI",
U1710="Projet OCM (NOKIA)","TRAVAUX-NOKIA",
U1710="ACCESS-ISSUE","ACCESS-ISSUE",
U1710="Projet OCM (ZTE, NOKIA, autres projets)","TRAVAUX OCM",
U1710="No root CAuse","No root cause",
U1710="ODU HS","PDH",
U1710="IP &amp; VLAN","PDH",
U1710="Warehouse HUAWEI","SPARE-ISSUE",
U1710="SPARE-HS","SPARE-ISSUE",
U1710="Power Telco","BSS",U1710="no impacts","no impacts"
),"")</f>
        <v>No root cause</v>
      </c>
      <c r="T1710" s="41" t="str" cm="1">
        <f t="array" ref="T1710">IFERROR(_xlfn.IFS(
U1710="MPR ISSUE","TX ISSUE",
U1710="BSS Hardware Issue","RAN ISSUE",
U1710="Sites strategiques, MLL, Pylone, etc.","ENVTECH",
U1710="AKTIVCO DEFAUT GE &amp; POWER Cabinet","POWER ISSUE",
U1710="AKTIVCO Coupure ENEO &amp; Baisse de tension","POWER ISSUE",
U1710="Coupure ENEO &amp; Baisse de tension","POWER ISSUE",
U1710="Defaut GE &amp; POWER Cabinet","POWER ISSUE",
U1710="Sharing","POWER ISSUE",
U1710="Sites strategiques &amp; DataCenter","POWER ISSUE",
U1710="Exclu","Exclu",
U1710="SAT","TX ISSUE",
U1710="SPARE-ISSUE","SPARE-ISSUE",
U1710="Fiber CAmtel","TX ISSUE",
U1710="Fiber AOF","TX ISSUE",
U1710="Projet OCM (HUAWEI)","TRAVAUX-HUAWEI",
U1710="Projet OCM (NOKIA)","TRAVAUX -NOKIA",
U1710="ACCESS-ISSUE","ACCESS-ISSUE",
U1710="Projet OCM (ZTE, NOKIA, autres projets)","TRAVAUX OCM",
U1710="No root CAuse","No root cause",
U1710="ODU HS","TX ISSUE",
U1710="IP &amp; VLAN","TX ISSUE",
U1710="Warehouse HUAWEI","SPARE-ISSUE",
U1710="SPARE-HS","SPARE-ISSUE",
U1710="Power Telco","RAN ISSUE",U1710="no impacts","no impacts"
),"")</f>
        <v>No root cause</v>
      </c>
      <c r="U1710" s="68" t="s">
        <v>5691</v>
      </c>
      <c r="V1710" s="41" t="str" cm="1">
        <f t="array" ref="V1710">IFERROR(_xlfn.IFS(
U1710="MPR ISSUE","ACTIVE",
U1710="BSS Hardware Issue","ACTIVE",
U1710="Sites strategiques, MLL, Pylone, etc.","PASSIVE",
U1710="AKTIVCO DEFAUT GE &amp; POWER Cabinet","PASSIVE",
U1710="AKTIVCO Coupure ENEO &amp; Baisse de tension","PASSIVE",
U1710="Coupure ENEO &amp; Baisse de tension","PASSIVE",
U1710="Defaut GE &amp; POWER Cabinet","PASSIVE",
U1710="Sharing","PASSIVE",
U1710="Sites strategiques &amp; DataCenter","PASSIVE",
U1710="Exclu","Exclu",
U1710="SAT","ACTIVE",
U1710="SPARE-ISSUE","SPARE-ISSUE",
U1710="Fiber CAmtel","ACTIVE",
U1710="Fiber AOF","ACTIVE",
U1710="Projet OCM (HUAWEI)","PLANNED WORKS",
U1710="Projet OCM (NOKIA)","PLANNED WORKS",
U1710="ACCESS-ISSUE","ACCESS-ISSUE",
U1710="Projet OCM (ZTE, NOKIA, autres projets)","PLANNED WORKS",
U1710="No root CAuse","No root cause",
U1710="ODU HS","ACTIVE",
U1710="IP &amp; VLAN","ACTIVE",
U1710="Warehouse HUAWEI","SPARE-ISSUE",
U1710="SPARE-HS","SPARE-ISSUE",
U1710="Power Telco","ACTIVE", U1710="no impacts","no impacts"
),"")</f>
        <v>No root cause</v>
      </c>
      <c r="W1710" s="113"/>
      <c r="X1710" s="113"/>
      <c r="Y1710" s="113"/>
      <c r="Z1710" s="113"/>
      <c r="AA1710" s="113"/>
      <c r="AB1710" s="17" t="s">
        <v>5465</v>
      </c>
      <c r="AC1710" s="17" t="str">
        <f>_xlfn.XLOOKUP(B1710,'INCIDENT-04-27-2026'!E:E,'INCIDENT-04-27-2026'!F:F,"")</f>
        <v/>
      </c>
      <c r="AD1710" s="9"/>
      <c r="AE1710" s="7" t="s">
        <v>5465</v>
      </c>
      <c r="AF1710" s="6" t="str">
        <f>_xlfn.XLOOKUP(B1710,'[13]Input_27-04'!$B:$B,'[13]Input_27-04'!$M:$M,"")</f>
        <v/>
      </c>
      <c r="AG1710" s="7"/>
      <c r="AH1710" s="3"/>
      <c r="AI1710" s="18" t="str">
        <f>_xlfn.XLOOKUP(B1710,'[3]Cells Huawei 27042026 10h'!$B:$B,'[3]Cells Huawei 27042026 10h'!$T:$T,"")</f>
        <v/>
      </c>
      <c r="AJ1710" s="18" t="str">
        <f>_xlfn.XLOOKUP(B1710,'[3]Cells Huawei 27042026 15h'!$B:$B,'[3]Cells Huawei 27042026 15h'!$T:$T,"")</f>
        <v/>
      </c>
      <c r="AK1710" s="18" t="str">
        <f>_xlfn.XLOOKUP(B1710,'[4]cells down 27042026 11h28'!$B:$B,'[4]cells down 27042026 11h28'!$R:$R,"")</f>
        <v/>
      </c>
      <c r="AL1710" s="18" t="str">
        <f>_xlfn.XLOOKUP(B1710,'[4]cells down 27042026 18h01'!$B:$B,'[4]cells down 27042026 18h01'!$R:$R,"")</f>
        <v/>
      </c>
      <c r="AM1710" s="18" t="str">
        <f>_xlfn.XLOOKUP(B1710,'[5]cell downs 27042026 11h'!$B:$B,'[5]cell downs 27042026 11h'!$R:$R,"")</f>
        <v/>
      </c>
      <c r="AN1710" s="18" t="str">
        <f>_xlfn.XLOOKUP(B1710,'[5]cell downs 27042026 17h40'!$B:$B,'[5]cell downs 27042026 17h40'!$R:$R,"")</f>
        <v/>
      </c>
      <c r="AO1710" s="18" t="str">
        <f>_xlfn.XLOOKUP(B1710,'[6]ALL SITES DOWN'!$D:$D,'[6]ALL SITES DOWN'!$J:$J,"")</f>
        <v/>
      </c>
      <c r="AP1710" s="18" t="str">
        <f>_xlfn.XLOOKUP(B1710,'[7]ALL SITES DOWN'!$D:$D,'[7]ALL SITES DOWN'!$J:$J,"")</f>
        <v/>
      </c>
      <c r="AQ1710" s="9" t="str">
        <f>_xlfn.XLOOKUP(B1710,[8]sheet1!$AC:$AC,[8]sheet1!$AF:$AF,"")</f>
        <v/>
      </c>
      <c r="AR1710" s="14"/>
      <c r="AS1710" s="14" t="s">
        <v>5465</v>
      </c>
      <c r="AT1710" s="14" t="str">
        <f>_xlfn.XLOOKUP(B1710,'[9]cell downs 18042026 17h'!$B:$B,'[9]cell downs 18042026 17h'!$B:$B,"")</f>
        <v/>
      </c>
      <c r="AU1710" s="14" t="str">
        <f>_xlfn.XLOOKUP(B1710,'[10]Cells Huawei 19042026 15h'!$B:$B,'[10]Cells Huawei 19042026 15h'!$B:$B,"")</f>
        <v/>
      </c>
      <c r="AV1710" s="9" t="str">
        <f>_xlfn.XLOOKUP(B1710,'[11]cells down 19042026 9H40'!$B:$B,'[11]cells down 19042026 9H40'!$B:$B,"")</f>
        <v/>
      </c>
    </row>
    <row r="1711" spans="1:48" hidden="1" x14ac:dyDescent="0.3">
      <c r="A1711" s="1" t="s">
        <v>3222</v>
      </c>
      <c r="B1711" s="8" t="s">
        <v>3223</v>
      </c>
      <c r="C1711" s="3" t="str">
        <f>_xlfn.XLOOKUP(B1711,'[1]daily break down'!$D:$D,'[1]daily break down'!$E:$E,"")</f>
        <v>LITTORAL</v>
      </c>
      <c r="D1711" s="1" t="s">
        <v>11</v>
      </c>
      <c r="E1711" s="1" t="s">
        <v>12</v>
      </c>
      <c r="F1711" s="3" t="s">
        <v>31</v>
      </c>
      <c r="G1711" s="1" t="s">
        <v>354</v>
      </c>
      <c r="H1711" s="29" t="str">
        <f>_xlfn.XLOOKUP(B1711,[2]CALCULATION!$B:$B,[2]CALCULATION!$H:$H,"")</f>
        <v>ZTE</v>
      </c>
      <c r="I1711" s="26">
        <v>0</v>
      </c>
      <c r="J1711" s="26">
        <v>0</v>
      </c>
      <c r="K1711" s="26">
        <v>0</v>
      </c>
      <c r="L1711" s="26">
        <v>0</v>
      </c>
      <c r="M1711" s="26">
        <v>0</v>
      </c>
      <c r="N1711" s="26">
        <v>0</v>
      </c>
      <c r="O1711" s="26">
        <v>0</v>
      </c>
      <c r="P1711" s="114" t="s">
        <v>6364</v>
      </c>
      <c r="Q1711" s="42" t="s">
        <v>5538</v>
      </c>
      <c r="R1711" s="42"/>
      <c r="S1711" s="41" t="str" cm="1">
        <f t="array" ref="S1711">IFERROR(_xlfn.IFS(
U1711="MPR ISSUE","PDH",
U1711="BSS Hardware Issue","BSS",
U1711="Sites strategiques, MLL, Pylone, etc.","ENVTECH",
U1711="AKTIVCO DEFAUT GE &amp; POWER Cabinet","AKTIVCO",
U1711="AKTIVCO Coupure ENEO &amp; Baisse de tension","AKTIVCO GRID ONLY",
U1711="Coupure ENEO &amp; Baisse de tension","IHS GRID ONLY",
U1711="Defaut GE &amp; POWER Cabinet","IHS",
U1711="Sharing","Partners",
U1711="Sites strategiques &amp; DataCenter","SST &amp; DC",
U1711="Exclu","Exclu",
U1711="SAT","SAT",
U1711="SPARE-ISSUE","SPARE-ISSUE",
U1711="Fiber CAmtel","TRANS_FO_CAMTEL",
U1711="Fiber AOF","Fiber AOF",
U1711="Projet OCM (HUAWEI)","TRAVAUX-HUAWEI",
U1711="Projet OCM (NOKIA)","TRAVAUX-NOKIA",
U1711="ACCESS-ISSUE","ACCESS-ISSUE",
U1711="Projet OCM (ZTE, NOKIA, autres projets)","TRAVAUX OCM",
U1711="No root CAuse","No root cause",
U1711="ODU HS","PDH",
U1711="IP &amp; VLAN","PDH",
U1711="Warehouse HUAWEI","SPARE-ISSUE",
U1711="SPARE-HS","SPARE-ISSUE",
U1711="Power Telco","BSS",U1711="no impacts","no impacts"
),"")</f>
        <v>No root cause</v>
      </c>
      <c r="T1711" s="41" t="str" cm="1">
        <f t="array" ref="T1711">IFERROR(_xlfn.IFS(
U1711="MPR ISSUE","TX ISSUE",
U1711="BSS Hardware Issue","RAN ISSUE",
U1711="Sites strategiques, MLL, Pylone, etc.","ENVTECH",
U1711="AKTIVCO DEFAUT GE &amp; POWER Cabinet","POWER ISSUE",
U1711="AKTIVCO Coupure ENEO &amp; Baisse de tension","POWER ISSUE",
U1711="Coupure ENEO &amp; Baisse de tension","POWER ISSUE",
U1711="Defaut GE &amp; POWER Cabinet","POWER ISSUE",
U1711="Sharing","POWER ISSUE",
U1711="Sites strategiques &amp; DataCenter","POWER ISSUE",
U1711="Exclu","Exclu",
U1711="SAT","TX ISSUE",
U1711="SPARE-ISSUE","SPARE-ISSUE",
U1711="Fiber CAmtel","TX ISSUE",
U1711="Fiber AOF","TX ISSUE",
U1711="Projet OCM (HUAWEI)","TRAVAUX-HUAWEI",
U1711="Projet OCM (NOKIA)","TRAVAUX -NOKIA",
U1711="ACCESS-ISSUE","ACCESS-ISSUE",
U1711="Projet OCM (ZTE, NOKIA, autres projets)","TRAVAUX OCM",
U1711="No root CAuse","No root cause",
U1711="ODU HS","TX ISSUE",
U1711="IP &amp; VLAN","TX ISSUE",
U1711="Warehouse HUAWEI","SPARE-ISSUE",
U1711="SPARE-HS","SPARE-ISSUE",
U1711="Power Telco","RAN ISSUE",U1711="no impacts","no impacts"
),"")</f>
        <v>No root cause</v>
      </c>
      <c r="U1711" s="68" t="s">
        <v>5691</v>
      </c>
      <c r="V1711" s="41" t="str" cm="1">
        <f t="array" ref="V1711">IFERROR(_xlfn.IFS(
U1711="MPR ISSUE","ACTIVE",
U1711="BSS Hardware Issue","ACTIVE",
U1711="Sites strategiques, MLL, Pylone, etc.","PASSIVE",
U1711="AKTIVCO DEFAUT GE &amp; POWER Cabinet","PASSIVE",
U1711="AKTIVCO Coupure ENEO &amp; Baisse de tension","PASSIVE",
U1711="Coupure ENEO &amp; Baisse de tension","PASSIVE",
U1711="Defaut GE &amp; POWER Cabinet","PASSIVE",
U1711="Sharing","PASSIVE",
U1711="Sites strategiques &amp; DataCenter","PASSIVE",
U1711="Exclu","Exclu",
U1711="SAT","ACTIVE",
U1711="SPARE-ISSUE","SPARE-ISSUE",
U1711="Fiber CAmtel","ACTIVE",
U1711="Fiber AOF","ACTIVE",
U1711="Projet OCM (HUAWEI)","PLANNED WORKS",
U1711="Projet OCM (NOKIA)","PLANNED WORKS",
U1711="ACCESS-ISSUE","ACCESS-ISSUE",
U1711="Projet OCM (ZTE, NOKIA, autres projets)","PLANNED WORKS",
U1711="No root CAuse","No root cause",
U1711="ODU HS","ACTIVE",
U1711="IP &amp; VLAN","ACTIVE",
U1711="Warehouse HUAWEI","SPARE-ISSUE",
U1711="SPARE-HS","SPARE-ISSUE",
U1711="Power Telco","ACTIVE", U1711="no impacts","no impacts"
),"")</f>
        <v>No root cause</v>
      </c>
      <c r="W1711" s="113"/>
      <c r="X1711" s="113"/>
      <c r="Y1711" s="113"/>
      <c r="Z1711" s="113"/>
      <c r="AA1711" s="113"/>
      <c r="AB1711" s="17" t="s">
        <v>5465</v>
      </c>
      <c r="AC1711" s="17" t="str">
        <f>_xlfn.XLOOKUP(B1711,'INCIDENT-04-27-2026'!E:E,'INCIDENT-04-27-2026'!F:F,"")</f>
        <v/>
      </c>
      <c r="AD1711" s="9"/>
      <c r="AE1711" s="7" t="s">
        <v>5465</v>
      </c>
      <c r="AF1711" s="6" t="str">
        <f>_xlfn.XLOOKUP(B1711,'[13]Input_27-04'!$B:$B,'[13]Input_27-04'!$M:$M,"")</f>
        <v/>
      </c>
      <c r="AG1711" s="7"/>
      <c r="AH1711" s="3"/>
      <c r="AI1711" s="18" t="str">
        <f>_xlfn.XLOOKUP(B1711,'[3]Cells Huawei 27042026 10h'!$B:$B,'[3]Cells Huawei 27042026 10h'!$T:$T,"")</f>
        <v/>
      </c>
      <c r="AJ1711" s="18" t="str">
        <f>_xlfn.XLOOKUP(B1711,'[3]Cells Huawei 27042026 15h'!$B:$B,'[3]Cells Huawei 27042026 15h'!$T:$T,"")</f>
        <v/>
      </c>
      <c r="AK1711" s="18" t="str">
        <f>_xlfn.XLOOKUP(B1711,'[4]cells down 27042026 11h28'!$B:$B,'[4]cells down 27042026 11h28'!$R:$R,"")</f>
        <v/>
      </c>
      <c r="AL1711" s="18" t="str">
        <f>_xlfn.XLOOKUP(B1711,'[4]cells down 27042026 18h01'!$B:$B,'[4]cells down 27042026 18h01'!$R:$R,"")</f>
        <v/>
      </c>
      <c r="AM1711" s="18" t="str">
        <f>_xlfn.XLOOKUP(B1711,'[5]cell downs 27042026 11h'!$B:$B,'[5]cell downs 27042026 11h'!$R:$R,"")</f>
        <v/>
      </c>
      <c r="AN1711" s="18" t="str">
        <f>_xlfn.XLOOKUP(B1711,'[5]cell downs 27042026 17h40'!$B:$B,'[5]cell downs 27042026 17h40'!$R:$R,"")</f>
        <v/>
      </c>
      <c r="AO1711" s="18" t="str">
        <f>_xlfn.XLOOKUP(B1711,'[6]ALL SITES DOWN'!$D:$D,'[6]ALL SITES DOWN'!$J:$J,"")</f>
        <v/>
      </c>
      <c r="AP1711" s="18" t="str">
        <f>_xlfn.XLOOKUP(B1711,'[7]ALL SITES DOWN'!$D:$D,'[7]ALL SITES DOWN'!$J:$J,"")</f>
        <v/>
      </c>
      <c r="AQ1711" s="9" t="str">
        <f>_xlfn.XLOOKUP(B1711,[8]sheet1!$AC:$AC,[8]sheet1!$AF:$AF,"")</f>
        <v/>
      </c>
      <c r="AR1711" s="14"/>
      <c r="AS1711" s="14" t="s">
        <v>5465</v>
      </c>
      <c r="AT1711" s="14" t="str">
        <f>_xlfn.XLOOKUP(B1711,'[9]cell downs 18042026 17h'!$B:$B,'[9]cell downs 18042026 17h'!$B:$B,"")</f>
        <v/>
      </c>
      <c r="AU1711" s="14" t="str">
        <f>_xlfn.XLOOKUP(B1711,'[10]Cells Huawei 19042026 15h'!$B:$B,'[10]Cells Huawei 19042026 15h'!$B:$B,"")</f>
        <v/>
      </c>
      <c r="AV1711" s="9" t="str">
        <f>_xlfn.XLOOKUP(B1711,'[11]cells down 19042026 9H40'!$B:$B,'[11]cells down 19042026 9H40'!$B:$B,"")</f>
        <v/>
      </c>
    </row>
    <row r="1712" spans="1:48" hidden="1" x14ac:dyDescent="0.3">
      <c r="A1712" s="1" t="s">
        <v>3280</v>
      </c>
      <c r="B1712" s="8" t="s">
        <v>3281</v>
      </c>
      <c r="C1712" s="3" t="str">
        <f>_xlfn.XLOOKUP(B1712,'[1]daily break down'!$D:$D,'[1]daily break down'!$E:$E,"")</f>
        <v>Douala</v>
      </c>
      <c r="D1712" s="1" t="s">
        <v>11</v>
      </c>
      <c r="E1712" s="1" t="s">
        <v>12</v>
      </c>
      <c r="F1712" s="3" t="s">
        <v>31</v>
      </c>
      <c r="G1712" s="1" t="s">
        <v>32</v>
      </c>
      <c r="H1712" s="29" t="str">
        <f>_xlfn.XLOOKUP(B1712,[2]CALCULATION!$B:$B,[2]CALCULATION!$H:$H,"")</f>
        <v>ZTE</v>
      </c>
      <c r="I1712" s="26">
        <v>0</v>
      </c>
      <c r="J1712" s="26">
        <v>0</v>
      </c>
      <c r="K1712" s="26">
        <v>0</v>
      </c>
      <c r="L1712" s="26">
        <v>0</v>
      </c>
      <c r="M1712" s="26">
        <v>0</v>
      </c>
      <c r="N1712" s="26">
        <v>0</v>
      </c>
      <c r="O1712" s="26">
        <v>0</v>
      </c>
      <c r="P1712" s="114" t="s">
        <v>6364</v>
      </c>
      <c r="Q1712" s="42" t="s">
        <v>5538</v>
      </c>
      <c r="R1712" s="42"/>
      <c r="S1712" s="41" t="str" cm="1">
        <f t="array" ref="S1712">IFERROR(_xlfn.IFS(
U1712="MPR ISSUE","PDH",
U1712="BSS Hardware Issue","BSS",
U1712="Sites strategiques, MLL, Pylone, etc.","ENVTECH",
U1712="AKTIVCO DEFAUT GE &amp; POWER Cabinet","AKTIVCO",
U1712="AKTIVCO Coupure ENEO &amp; Baisse de tension","AKTIVCO GRID ONLY",
U1712="Coupure ENEO &amp; Baisse de tension","IHS GRID ONLY",
U1712="Defaut GE &amp; POWER Cabinet","IHS",
U1712="Sharing","Partners",
U1712="Sites strategiques &amp; DataCenter","SST &amp; DC",
U1712="Exclu","Exclu",
U1712="SAT","SAT",
U1712="SPARE-ISSUE","SPARE-ISSUE",
U1712="Fiber CAmtel","TRANS_FO_CAMTEL",
U1712="Fiber AOF","Fiber AOF",
U1712="Projet OCM (HUAWEI)","TRAVAUX-HUAWEI",
U1712="Projet OCM (NOKIA)","TRAVAUX-NOKIA",
U1712="ACCESS-ISSUE","ACCESS-ISSUE",
U1712="Projet OCM (ZTE, NOKIA, autres projets)","TRAVAUX OCM",
U1712="No root CAuse","No root cause",
U1712="ODU HS","PDH",
U1712="IP &amp; VLAN","PDH",
U1712="Warehouse HUAWEI","SPARE-ISSUE",
U1712="SPARE-HS","SPARE-ISSUE",
U1712="Power Telco","BSS",U1712="no impacts","no impacts"
),"")</f>
        <v>No root cause</v>
      </c>
      <c r="T1712" s="41" t="str" cm="1">
        <f t="array" ref="T1712">IFERROR(_xlfn.IFS(
U1712="MPR ISSUE","TX ISSUE",
U1712="BSS Hardware Issue","RAN ISSUE",
U1712="Sites strategiques, MLL, Pylone, etc.","ENVTECH",
U1712="AKTIVCO DEFAUT GE &amp; POWER Cabinet","POWER ISSUE",
U1712="AKTIVCO Coupure ENEO &amp; Baisse de tension","POWER ISSUE",
U1712="Coupure ENEO &amp; Baisse de tension","POWER ISSUE",
U1712="Defaut GE &amp; POWER Cabinet","POWER ISSUE",
U1712="Sharing","POWER ISSUE",
U1712="Sites strategiques &amp; DataCenter","POWER ISSUE",
U1712="Exclu","Exclu",
U1712="SAT","TX ISSUE",
U1712="SPARE-ISSUE","SPARE-ISSUE",
U1712="Fiber CAmtel","TX ISSUE",
U1712="Fiber AOF","TX ISSUE",
U1712="Projet OCM (HUAWEI)","TRAVAUX-HUAWEI",
U1712="Projet OCM (NOKIA)","TRAVAUX -NOKIA",
U1712="ACCESS-ISSUE","ACCESS-ISSUE",
U1712="Projet OCM (ZTE, NOKIA, autres projets)","TRAVAUX OCM",
U1712="No root CAuse","No root cause",
U1712="ODU HS","TX ISSUE",
U1712="IP &amp; VLAN","TX ISSUE",
U1712="Warehouse HUAWEI","SPARE-ISSUE",
U1712="SPARE-HS","SPARE-ISSUE",
U1712="Power Telco","RAN ISSUE",U1712="no impacts","no impacts"
),"")</f>
        <v>No root cause</v>
      </c>
      <c r="U1712" s="68" t="s">
        <v>5691</v>
      </c>
      <c r="V1712" s="41" t="str" cm="1">
        <f t="array" ref="V1712">IFERROR(_xlfn.IFS(
U1712="MPR ISSUE","ACTIVE",
U1712="BSS Hardware Issue","ACTIVE",
U1712="Sites strategiques, MLL, Pylone, etc.","PASSIVE",
U1712="AKTIVCO DEFAUT GE &amp; POWER Cabinet","PASSIVE",
U1712="AKTIVCO Coupure ENEO &amp; Baisse de tension","PASSIVE",
U1712="Coupure ENEO &amp; Baisse de tension","PASSIVE",
U1712="Defaut GE &amp; POWER Cabinet","PASSIVE",
U1712="Sharing","PASSIVE",
U1712="Sites strategiques &amp; DataCenter","PASSIVE",
U1712="Exclu","Exclu",
U1712="SAT","ACTIVE",
U1712="SPARE-ISSUE","SPARE-ISSUE",
U1712="Fiber CAmtel","ACTIVE",
U1712="Fiber AOF","ACTIVE",
U1712="Projet OCM (HUAWEI)","PLANNED WORKS",
U1712="Projet OCM (NOKIA)","PLANNED WORKS",
U1712="ACCESS-ISSUE","ACCESS-ISSUE",
U1712="Projet OCM (ZTE, NOKIA, autres projets)","PLANNED WORKS",
U1712="No root CAuse","No root cause",
U1712="ODU HS","ACTIVE",
U1712="IP &amp; VLAN","ACTIVE",
U1712="Warehouse HUAWEI","SPARE-ISSUE",
U1712="SPARE-HS","SPARE-ISSUE",
U1712="Power Telco","ACTIVE", U1712="no impacts","no impacts"
),"")</f>
        <v>No root cause</v>
      </c>
      <c r="W1712" s="113"/>
      <c r="X1712" s="113"/>
      <c r="Y1712" s="113"/>
      <c r="Z1712" s="113"/>
      <c r="AA1712" s="113"/>
      <c r="AB1712" s="17" t="s">
        <v>5465</v>
      </c>
      <c r="AC1712" s="17" t="str">
        <f>_xlfn.XLOOKUP(B1712,'INCIDENT-04-27-2026'!E:E,'INCIDENT-04-27-2026'!F:F,"")</f>
        <v/>
      </c>
      <c r="AD1712" s="9"/>
      <c r="AE1712" s="7" t="s">
        <v>5465</v>
      </c>
      <c r="AF1712" s="6" t="str">
        <f>_xlfn.XLOOKUP(B1712,'[13]Input_27-04'!$B:$B,'[13]Input_27-04'!$M:$M,"")</f>
        <v/>
      </c>
      <c r="AG1712" s="7"/>
      <c r="AH1712" s="3"/>
      <c r="AI1712" s="18" t="str">
        <f>_xlfn.XLOOKUP(B1712,'[3]Cells Huawei 27042026 10h'!$B:$B,'[3]Cells Huawei 27042026 10h'!$T:$T,"")</f>
        <v/>
      </c>
      <c r="AJ1712" s="18" t="str">
        <f>_xlfn.XLOOKUP(B1712,'[3]Cells Huawei 27042026 15h'!$B:$B,'[3]Cells Huawei 27042026 15h'!$T:$T,"")</f>
        <v/>
      </c>
      <c r="AK1712" s="18" t="str">
        <f>_xlfn.XLOOKUP(B1712,'[4]cells down 27042026 11h28'!$B:$B,'[4]cells down 27042026 11h28'!$R:$R,"")</f>
        <v/>
      </c>
      <c r="AL1712" s="18" t="str">
        <f>_xlfn.XLOOKUP(B1712,'[4]cells down 27042026 18h01'!$B:$B,'[4]cells down 27042026 18h01'!$R:$R,"")</f>
        <v/>
      </c>
      <c r="AM1712" s="18" t="str">
        <f>_xlfn.XLOOKUP(B1712,'[5]cell downs 27042026 11h'!$B:$B,'[5]cell downs 27042026 11h'!$R:$R,"")</f>
        <v/>
      </c>
      <c r="AN1712" s="18" t="str">
        <f>_xlfn.XLOOKUP(B1712,'[5]cell downs 27042026 17h40'!$B:$B,'[5]cell downs 27042026 17h40'!$R:$R,"")</f>
        <v/>
      </c>
      <c r="AO1712" s="18" t="str">
        <f>_xlfn.XLOOKUP(B1712,'[6]ALL SITES DOWN'!$D:$D,'[6]ALL SITES DOWN'!$J:$J,"")</f>
        <v/>
      </c>
      <c r="AP1712" s="18" t="str">
        <f>_xlfn.XLOOKUP(B1712,'[7]ALL SITES DOWN'!$D:$D,'[7]ALL SITES DOWN'!$J:$J,"")</f>
        <v/>
      </c>
      <c r="AQ1712" s="9" t="str">
        <f>_xlfn.XLOOKUP(B1712,[8]sheet1!$AC:$AC,[8]sheet1!$AF:$AF,"")</f>
        <v/>
      </c>
      <c r="AR1712" s="14"/>
      <c r="AS1712" s="14" t="s">
        <v>5465</v>
      </c>
      <c r="AT1712" s="14" t="str">
        <f>_xlfn.XLOOKUP(B1712,'[9]cell downs 18042026 17h'!$B:$B,'[9]cell downs 18042026 17h'!$B:$B,"")</f>
        <v/>
      </c>
      <c r="AU1712" s="14" t="str">
        <f>_xlfn.XLOOKUP(B1712,'[10]Cells Huawei 19042026 15h'!$B:$B,'[10]Cells Huawei 19042026 15h'!$B:$B,"")</f>
        <v/>
      </c>
      <c r="AV1712" s="9" t="str">
        <f>_xlfn.XLOOKUP(B1712,'[11]cells down 19042026 9H40'!$B:$B,'[11]cells down 19042026 9H40'!$B:$B,"")</f>
        <v/>
      </c>
    </row>
    <row r="1713" spans="1:48" hidden="1" x14ac:dyDescent="0.3">
      <c r="A1713" s="1" t="s">
        <v>3164</v>
      </c>
      <c r="B1713" s="1" t="s">
        <v>3165</v>
      </c>
      <c r="C1713" s="3" t="str">
        <f>_xlfn.XLOOKUP(B1713,'[1]daily break down'!$D:$D,'[1]daily break down'!$E:$E,"")</f>
        <v>Douala</v>
      </c>
      <c r="D1713" s="1" t="s">
        <v>21</v>
      </c>
      <c r="E1713" s="1" t="s">
        <v>30</v>
      </c>
      <c r="F1713" s="3" t="s">
        <v>31</v>
      </c>
      <c r="G1713" s="1" t="s">
        <v>32</v>
      </c>
      <c r="H1713" s="29" t="str">
        <f>_xlfn.XLOOKUP(B1713,[2]CALCULATION!$B:$B,[2]CALCULATION!$H:$H,"")</f>
        <v>ZTE</v>
      </c>
      <c r="I1713" s="26">
        <v>0</v>
      </c>
      <c r="J1713" s="26">
        <v>0</v>
      </c>
      <c r="K1713" s="26">
        <v>0</v>
      </c>
      <c r="L1713" s="26">
        <v>0</v>
      </c>
      <c r="M1713" s="26">
        <v>0</v>
      </c>
      <c r="N1713" s="26">
        <v>0</v>
      </c>
      <c r="O1713" s="26">
        <v>0</v>
      </c>
      <c r="P1713" s="114" t="s">
        <v>6364</v>
      </c>
      <c r="Q1713" s="42" t="s">
        <v>5538</v>
      </c>
      <c r="R1713" s="42"/>
      <c r="S1713" s="41" t="str" cm="1">
        <f t="array" ref="S1713">IFERROR(_xlfn.IFS(
U1713="MPR ISSUE","PDH",
U1713="BSS Hardware Issue","BSS",
U1713="Sites strategiques, MLL, Pylone, etc.","ENVTECH",
U1713="AKTIVCO DEFAUT GE &amp; POWER Cabinet","AKTIVCO",
U1713="AKTIVCO Coupure ENEO &amp; Baisse de tension","AKTIVCO GRID ONLY",
U1713="Coupure ENEO &amp; Baisse de tension","IHS GRID ONLY",
U1713="Defaut GE &amp; POWER Cabinet","IHS",
U1713="Sharing","Partners",
U1713="Sites strategiques &amp; DataCenter","SST &amp; DC",
U1713="Exclu","Exclu",
U1713="SAT","SAT",
U1713="SPARE-ISSUE","SPARE-ISSUE",
U1713="Fiber CAmtel","TRANS_FO_CAMTEL",
U1713="Fiber AOF","Fiber AOF",
U1713="Projet OCM (HUAWEI)","TRAVAUX-HUAWEI",
U1713="Projet OCM (NOKIA)","TRAVAUX-NOKIA",
U1713="ACCESS-ISSUE","ACCESS-ISSUE",
U1713="Projet OCM (ZTE, NOKIA, autres projets)","TRAVAUX OCM",
U1713="No root CAuse","No root cause",
U1713="ODU HS","PDH",
U1713="IP &amp; VLAN","PDH",
U1713="Warehouse HUAWEI","SPARE-ISSUE",
U1713="SPARE-HS","SPARE-ISSUE",
U1713="Power Telco","BSS",U1713="no impacts","no impacts"
),"")</f>
        <v>No root cause</v>
      </c>
      <c r="T1713" s="41" t="str" cm="1">
        <f t="array" ref="T1713">IFERROR(_xlfn.IFS(
U1713="MPR ISSUE","TX ISSUE",
U1713="BSS Hardware Issue","RAN ISSUE",
U1713="Sites strategiques, MLL, Pylone, etc.","ENVTECH",
U1713="AKTIVCO DEFAUT GE &amp; POWER Cabinet","POWER ISSUE",
U1713="AKTIVCO Coupure ENEO &amp; Baisse de tension","POWER ISSUE",
U1713="Coupure ENEO &amp; Baisse de tension","POWER ISSUE",
U1713="Defaut GE &amp; POWER Cabinet","POWER ISSUE",
U1713="Sharing","POWER ISSUE",
U1713="Sites strategiques &amp; DataCenter","POWER ISSUE",
U1713="Exclu","Exclu",
U1713="SAT","TX ISSUE",
U1713="SPARE-ISSUE","SPARE-ISSUE",
U1713="Fiber CAmtel","TX ISSUE",
U1713="Fiber AOF","TX ISSUE",
U1713="Projet OCM (HUAWEI)","TRAVAUX-HUAWEI",
U1713="Projet OCM (NOKIA)","TRAVAUX -NOKIA",
U1713="ACCESS-ISSUE","ACCESS-ISSUE",
U1713="Projet OCM (ZTE, NOKIA, autres projets)","TRAVAUX OCM",
U1713="No root CAuse","No root cause",
U1713="ODU HS","TX ISSUE",
U1713="IP &amp; VLAN","TX ISSUE",
U1713="Warehouse HUAWEI","SPARE-ISSUE",
U1713="SPARE-HS","SPARE-ISSUE",
U1713="Power Telco","RAN ISSUE",U1713="no impacts","no impacts"
),"")</f>
        <v>No root cause</v>
      </c>
      <c r="U1713" s="68" t="s">
        <v>5691</v>
      </c>
      <c r="V1713" s="41" t="str" cm="1">
        <f t="array" ref="V1713">IFERROR(_xlfn.IFS(
U1713="MPR ISSUE","ACTIVE",
U1713="BSS Hardware Issue","ACTIVE",
U1713="Sites strategiques, MLL, Pylone, etc.","PASSIVE",
U1713="AKTIVCO DEFAUT GE &amp; POWER Cabinet","PASSIVE",
U1713="AKTIVCO Coupure ENEO &amp; Baisse de tension","PASSIVE",
U1713="Coupure ENEO &amp; Baisse de tension","PASSIVE",
U1713="Defaut GE &amp; POWER Cabinet","PASSIVE",
U1713="Sharing","PASSIVE",
U1713="Sites strategiques &amp; DataCenter","PASSIVE",
U1713="Exclu","Exclu",
U1713="SAT","ACTIVE",
U1713="SPARE-ISSUE","SPARE-ISSUE",
U1713="Fiber CAmtel","ACTIVE",
U1713="Fiber AOF","ACTIVE",
U1713="Projet OCM (HUAWEI)","PLANNED WORKS",
U1713="Projet OCM (NOKIA)","PLANNED WORKS",
U1713="ACCESS-ISSUE","ACCESS-ISSUE",
U1713="Projet OCM (ZTE, NOKIA, autres projets)","PLANNED WORKS",
U1713="No root CAuse","No root cause",
U1713="ODU HS","ACTIVE",
U1713="IP &amp; VLAN","ACTIVE",
U1713="Warehouse HUAWEI","SPARE-ISSUE",
U1713="SPARE-HS","SPARE-ISSUE",
U1713="Power Telco","ACTIVE", U1713="no impacts","no impacts"
),"")</f>
        <v>No root cause</v>
      </c>
      <c r="W1713" s="113"/>
      <c r="X1713" s="113"/>
      <c r="Y1713" s="113"/>
      <c r="Z1713" s="113"/>
      <c r="AA1713" s="113"/>
      <c r="AB1713" s="17" t="s">
        <v>5465</v>
      </c>
      <c r="AC1713" s="17" t="str">
        <f>_xlfn.XLOOKUP(B1713,'INCIDENT-04-27-2026'!E:E,'INCIDENT-04-27-2026'!F:F,"")</f>
        <v/>
      </c>
      <c r="AD1713" s="9"/>
      <c r="AE1713" s="7" t="s">
        <v>5465</v>
      </c>
      <c r="AF1713" s="6" t="str">
        <f>_xlfn.XLOOKUP(B1713,'[13]Input_27-04'!$B:$B,'[13]Input_27-04'!$M:$M,"")</f>
        <v/>
      </c>
      <c r="AG1713" s="7"/>
      <c r="AH1713" s="3"/>
      <c r="AI1713" s="18" t="str">
        <f>_xlfn.XLOOKUP(B1713,'[3]Cells Huawei 27042026 10h'!$B:$B,'[3]Cells Huawei 27042026 10h'!$T:$T,"")</f>
        <v/>
      </c>
      <c r="AJ1713" s="18" t="str">
        <f>_xlfn.XLOOKUP(B1713,'[3]Cells Huawei 27042026 15h'!$B:$B,'[3]Cells Huawei 27042026 15h'!$T:$T,"")</f>
        <v/>
      </c>
      <c r="AK1713" s="18" t="str">
        <f>_xlfn.XLOOKUP(B1713,'[4]cells down 27042026 11h28'!$B:$B,'[4]cells down 27042026 11h28'!$R:$R,"")</f>
        <v/>
      </c>
      <c r="AL1713" s="18" t="str">
        <f>_xlfn.XLOOKUP(B1713,'[4]cells down 27042026 18h01'!$B:$B,'[4]cells down 27042026 18h01'!$R:$R,"")</f>
        <v/>
      </c>
      <c r="AM1713" s="18" t="str">
        <f>_xlfn.XLOOKUP(B1713,'[5]cell downs 27042026 11h'!$B:$B,'[5]cell downs 27042026 11h'!$R:$R,"")</f>
        <v/>
      </c>
      <c r="AN1713" s="18" t="str">
        <f>_xlfn.XLOOKUP(B1713,'[5]cell downs 27042026 17h40'!$B:$B,'[5]cell downs 27042026 17h40'!$R:$R,"")</f>
        <v/>
      </c>
      <c r="AO1713" s="18" t="str">
        <f>_xlfn.XLOOKUP(B1713,'[6]ALL SITES DOWN'!$D:$D,'[6]ALL SITES DOWN'!$J:$J,"")</f>
        <v/>
      </c>
      <c r="AP1713" s="18" t="str">
        <f>_xlfn.XLOOKUP(B1713,'[7]ALL SITES DOWN'!$D:$D,'[7]ALL SITES DOWN'!$J:$J,"")</f>
        <v/>
      </c>
      <c r="AQ1713" s="9" t="str">
        <f>_xlfn.XLOOKUP(B1713,[8]sheet1!$AC:$AC,[8]sheet1!$AF:$AF,"")</f>
        <v/>
      </c>
      <c r="AR1713" s="14"/>
      <c r="AS1713" s="14" t="s">
        <v>5465</v>
      </c>
      <c r="AT1713" s="14" t="str">
        <f>_xlfn.XLOOKUP(B1713,'[9]cell downs 18042026 17h'!$B:$B,'[9]cell downs 18042026 17h'!$B:$B,"")</f>
        <v/>
      </c>
      <c r="AU1713" s="14" t="str">
        <f>_xlfn.XLOOKUP(B1713,'[10]Cells Huawei 19042026 15h'!$B:$B,'[10]Cells Huawei 19042026 15h'!$B:$B,"")</f>
        <v/>
      </c>
      <c r="AV1713" s="9" t="str">
        <f>_xlfn.XLOOKUP(B1713,'[11]cells down 19042026 9H40'!$B:$B,'[11]cells down 19042026 9H40'!$B:$B,"")</f>
        <v/>
      </c>
    </row>
    <row r="1714" spans="1:48" hidden="1" x14ac:dyDescent="0.3">
      <c r="A1714" s="1" t="s">
        <v>4413</v>
      </c>
      <c r="B1714" s="8" t="s">
        <v>4414</v>
      </c>
      <c r="C1714" s="3" t="str">
        <f>_xlfn.XLOOKUP(B1714,'[1]daily break down'!$D:$D,'[1]daily break down'!$E:$E,"")</f>
        <v>CENTRE</v>
      </c>
      <c r="D1714" s="1" t="s">
        <v>11</v>
      </c>
      <c r="E1714" s="1" t="s">
        <v>96</v>
      </c>
      <c r="F1714" s="3" t="s">
        <v>37</v>
      </c>
      <c r="G1714" s="1" t="s">
        <v>4155</v>
      </c>
      <c r="H1714" s="29" t="str">
        <f>_xlfn.XLOOKUP(B1714,[2]CALCULATION!$B:$B,[2]CALCULATION!$H:$H,"")</f>
        <v>ZTE</v>
      </c>
      <c r="I1714" s="26">
        <v>0</v>
      </c>
      <c r="J1714" s="26">
        <v>0</v>
      </c>
      <c r="K1714" s="26">
        <v>0</v>
      </c>
      <c r="L1714" s="26">
        <v>0</v>
      </c>
      <c r="M1714" s="26">
        <v>0</v>
      </c>
      <c r="N1714" s="26">
        <v>0</v>
      </c>
      <c r="O1714" s="26">
        <v>0</v>
      </c>
      <c r="P1714" s="114" t="s">
        <v>6364</v>
      </c>
      <c r="Q1714" s="42" t="s">
        <v>5537</v>
      </c>
      <c r="R1714" s="42"/>
      <c r="S1714" s="41" t="str" cm="1">
        <f t="array" ref="S1714">IFERROR(_xlfn.IFS(
U1714="MPR ISSUE","PDH",
U1714="BSS Hardware Issue","BSS",
U1714="Sites strategiques, MLL, Pylone, etc.","ENVTECH",
U1714="AKTIVCO DEFAUT GE &amp; POWER Cabinet","AKTIVCO",
U1714="AKTIVCO Coupure ENEO &amp; Baisse de tension","AKTIVCO GRID ONLY",
U1714="Coupure ENEO &amp; Baisse de tension","IHS GRID ONLY",
U1714="Defaut GE &amp; POWER Cabinet","IHS",
U1714="Sharing","Partners",
U1714="Sites strategiques &amp; DataCenter","SST &amp; DC",
U1714="Exclu","Exclu",
U1714="SAT","SAT",
U1714="SPARE-ISSUE","SPARE-ISSUE",
U1714="Fiber CAmtel","TRANS_FO_CAMTEL",
U1714="Fiber AOF","Fiber AOF",
U1714="Projet OCM (HUAWEI)","TRAVAUX-HUAWEI",
U1714="Projet OCM (NOKIA)","TRAVAUX-NOKIA",
U1714="ACCESS-ISSUE","ACCESS-ISSUE",
U1714="Projet OCM (ZTE, NOKIA, autres projets)","TRAVAUX OCM",
U1714="No root CAuse","No root cause",
U1714="ODU HS","PDH",
U1714="IP &amp; VLAN","PDH",
U1714="Warehouse HUAWEI","SPARE-ISSUE",
U1714="SPARE-HS","SPARE-ISSUE",
U1714="Power Telco","BSS",U1714="no impacts","no impacts"
),"")</f>
        <v>Exclu</v>
      </c>
      <c r="T1714" s="41" t="str" cm="1">
        <f t="array" ref="T1714">IFERROR(_xlfn.IFS(
U1714="MPR ISSUE","TX ISSUE",
U1714="BSS Hardware Issue","RAN ISSUE",
U1714="Sites strategiques, MLL, Pylone, etc.","ENVTECH",
U1714="AKTIVCO DEFAUT GE &amp; POWER Cabinet","POWER ISSUE",
U1714="AKTIVCO Coupure ENEO &amp; Baisse de tension","POWER ISSUE",
U1714="Coupure ENEO &amp; Baisse de tension","POWER ISSUE",
U1714="Defaut GE &amp; POWER Cabinet","POWER ISSUE",
U1714="Sharing","POWER ISSUE",
U1714="Sites strategiques &amp; DataCenter","POWER ISSUE",
U1714="Exclu","Exclu",
U1714="SAT","TX ISSUE",
U1714="SPARE-ISSUE","SPARE-ISSUE",
U1714="Fiber CAmtel","TX ISSUE",
U1714="Fiber AOF","TX ISSUE",
U1714="Projet OCM (HUAWEI)","TRAVAUX-HUAWEI",
U1714="Projet OCM (NOKIA)","TRAVAUX -NOKIA",
U1714="ACCESS-ISSUE","ACCESS-ISSUE",
U1714="Projet OCM (ZTE, NOKIA, autres projets)","TRAVAUX OCM",
U1714="No root CAuse","No root cause",
U1714="ODU HS","TX ISSUE",
U1714="IP &amp; VLAN","TX ISSUE",
U1714="Warehouse HUAWEI","SPARE-ISSUE",
U1714="SPARE-HS","SPARE-ISSUE",
U1714="Power Telco","RAN ISSUE",U1714="no impacts","no impacts"
),"")</f>
        <v>Exclu</v>
      </c>
      <c r="U1714" s="68" t="s">
        <v>5537</v>
      </c>
      <c r="V1714" s="41" t="str" cm="1">
        <f t="array" ref="V1714">IFERROR(_xlfn.IFS(
U1714="MPR ISSUE","ACTIVE",
U1714="BSS Hardware Issue","ACTIVE",
U1714="Sites strategiques, MLL, Pylone, etc.","PASSIVE",
U1714="AKTIVCO DEFAUT GE &amp; POWER Cabinet","PASSIVE",
U1714="AKTIVCO Coupure ENEO &amp; Baisse de tension","PASSIVE",
U1714="Coupure ENEO &amp; Baisse de tension","PASSIVE",
U1714="Defaut GE &amp; POWER Cabinet","PASSIVE",
U1714="Sharing","PASSIVE",
U1714="Sites strategiques &amp; DataCenter","PASSIVE",
U1714="Exclu","Exclu",
U1714="SAT","ACTIVE",
U1714="SPARE-ISSUE","SPARE-ISSUE",
U1714="Fiber CAmtel","ACTIVE",
U1714="Fiber AOF","ACTIVE",
U1714="Projet OCM (HUAWEI)","PLANNED WORKS",
U1714="Projet OCM (NOKIA)","PLANNED WORKS",
U1714="ACCESS-ISSUE","ACCESS-ISSUE",
U1714="Projet OCM (ZTE, NOKIA, autres projets)","PLANNED WORKS",
U1714="No root CAuse","No root cause",
U1714="ODU HS","ACTIVE",
U1714="IP &amp; VLAN","ACTIVE",
U1714="Warehouse HUAWEI","SPARE-ISSUE",
U1714="SPARE-HS","SPARE-ISSUE",
U1714="Power Telco","ACTIVE", U1714="no impacts","no impacts"
),"")</f>
        <v>Exclu</v>
      </c>
      <c r="W1714" s="113"/>
      <c r="X1714" s="113"/>
      <c r="Y1714" s="113"/>
      <c r="Z1714" s="113"/>
      <c r="AA1714" s="113"/>
      <c r="AB1714" s="17" t="s">
        <v>5928</v>
      </c>
      <c r="AC1714" s="17" t="str">
        <f>_xlfn.XLOOKUP(B1714,'INCIDENT-04-27-2026'!E:E,'INCIDENT-04-27-2026'!F:F,"")</f>
        <v/>
      </c>
      <c r="AD1714" s="9"/>
      <c r="AE1714" s="7" t="s">
        <v>5465</v>
      </c>
      <c r="AF1714" s="6" t="str">
        <f>_xlfn.XLOOKUP(B1714,'[13]Input_27-04'!$B:$B,'[13]Input_27-04'!$M:$M,"")</f>
        <v/>
      </c>
      <c r="AG1714" s="7"/>
      <c r="AH1714" s="3"/>
      <c r="AI1714" s="18" t="str">
        <f>_xlfn.XLOOKUP(B1714,'[3]Cells Huawei 27042026 10h'!$B:$B,'[3]Cells Huawei 27042026 10h'!$T:$T,"")</f>
        <v/>
      </c>
      <c r="AJ1714" s="18" t="str">
        <f>_xlfn.XLOOKUP(B1714,'[3]Cells Huawei 27042026 15h'!$B:$B,'[3]Cells Huawei 27042026 15h'!$T:$T,"")</f>
        <v/>
      </c>
      <c r="AK1714" s="18" t="str">
        <f>_xlfn.XLOOKUP(B1714,'[4]cells down 27042026 11h28'!$B:$B,'[4]cells down 27042026 11h28'!$R:$R,"")</f>
        <v/>
      </c>
      <c r="AL1714" s="18" t="str">
        <f>_xlfn.XLOOKUP(B1714,'[4]cells down 27042026 18h01'!$B:$B,'[4]cells down 27042026 18h01'!$R:$R,"")</f>
        <v>(04/27/2026 cell zte):-27/04/2026 : Site down</v>
      </c>
      <c r="AM1714" s="18" t="str">
        <f>_xlfn.XLOOKUP(B1714,'[5]cell downs 27042026 11h'!$B:$B,'[5]cell downs 27042026 11h'!$R:$R,"")</f>
        <v/>
      </c>
      <c r="AN1714" s="18" t="str">
        <f>_xlfn.XLOOKUP(B1714,'[5]cell downs 27042026 17h40'!$B:$B,'[5]cell downs 27042026 17h40'!$R:$R,"")</f>
        <v/>
      </c>
      <c r="AO1714" s="18" t="str">
        <f>_xlfn.XLOOKUP(B1714,'[6]ALL SITES DOWN'!$D:$D,'[6]ALL SITES DOWN'!$J:$J,"")</f>
        <v/>
      </c>
      <c r="AP1714" s="18" t="str">
        <f>_xlfn.XLOOKUP(B1714,'[7]ALL SITES DOWN'!$D:$D,'[7]ALL SITES DOWN'!$J:$J,"")</f>
        <v/>
      </c>
      <c r="AQ1714" s="9" t="str">
        <f>_xlfn.XLOOKUP(B1714,[8]sheet1!$AC:$AC,[8]sheet1!$AF:$AF,"")</f>
        <v/>
      </c>
      <c r="AR1714" s="14"/>
      <c r="AS1714" s="14" t="s">
        <v>5465</v>
      </c>
      <c r="AT1714" s="14" t="str">
        <f>_xlfn.XLOOKUP(B1714,'[9]cell downs 18042026 17h'!$B:$B,'[9]cell downs 18042026 17h'!$B:$B,"")</f>
        <v/>
      </c>
      <c r="AU1714" s="14" t="str">
        <f>_xlfn.XLOOKUP(B1714,'[10]Cells Huawei 19042026 15h'!$B:$B,'[10]Cells Huawei 19042026 15h'!$B:$B,"")</f>
        <v/>
      </c>
      <c r="AV1714" s="9" t="str">
        <f>_xlfn.XLOOKUP(B1714,'[11]cells down 19042026 9H40'!$B:$B,'[11]cells down 19042026 9H40'!$B:$B,"")</f>
        <v/>
      </c>
    </row>
    <row r="1715" spans="1:48" hidden="1" x14ac:dyDescent="0.3">
      <c r="A1715" s="3" t="s">
        <v>4897</v>
      </c>
      <c r="B1715" s="23" t="s">
        <v>4898</v>
      </c>
      <c r="C1715" s="3" t="str">
        <f>_xlfn.XLOOKUP(B1715,'[1]daily break down'!$D:$D,'[1]daily break down'!$E:$E,"")</f>
        <v>Douala</v>
      </c>
      <c r="D1715" s="3" t="s">
        <v>113</v>
      </c>
      <c r="E1715" s="3" t="s">
        <v>12</v>
      </c>
      <c r="F1715" s="3" t="s">
        <v>31</v>
      </c>
      <c r="G1715" s="3" t="s">
        <v>32</v>
      </c>
      <c r="H1715" s="29" t="str">
        <f>_xlfn.XLOOKUP(B1715,[2]CALCULATION!$B:$B,[2]CALCULATION!$H:$H,"")</f>
        <v>ZTE</v>
      </c>
      <c r="I1715" s="26">
        <v>0</v>
      </c>
      <c r="J1715" s="26">
        <v>0</v>
      </c>
      <c r="K1715" s="26">
        <v>0</v>
      </c>
      <c r="L1715" s="26">
        <v>1.9618586149135714E-3</v>
      </c>
      <c r="M1715" s="26">
        <v>0</v>
      </c>
      <c r="N1715" s="26">
        <v>0</v>
      </c>
      <c r="O1715" s="26">
        <v>0</v>
      </c>
      <c r="P1715" s="114" t="s">
        <v>6364</v>
      </c>
      <c r="Q1715" s="42" t="s">
        <v>5538</v>
      </c>
      <c r="R1715" s="42"/>
      <c r="S1715" s="41" t="str" cm="1">
        <f t="array" ref="S1715">IFERROR(_xlfn.IFS(
U1715="MPR ISSUE","PDH",
U1715="BSS Hardware Issue","BSS",
U1715="Sites strategiques, MLL, Pylone, etc.","ENVTECH",
U1715="AKTIVCO DEFAUT GE &amp; POWER Cabinet","AKTIVCO",
U1715="AKTIVCO Coupure ENEO &amp; Baisse de tension","AKTIVCO GRID ONLY",
U1715="Coupure ENEO &amp; Baisse de tension","IHS GRID ONLY",
U1715="Defaut GE &amp; POWER Cabinet","IHS",
U1715="Sharing","Partners",
U1715="Sites strategiques &amp; DataCenter","SST &amp; DC",
U1715="Exclu","Exclu",
U1715="SAT","SAT",
U1715="SPARE-ISSUE","SPARE-ISSUE",
U1715="Fiber CAmtel","TRANS_FO_CAMTEL",
U1715="Fiber AOF","Fiber AOF",
U1715="Projet OCM (HUAWEI)","TRAVAUX-HUAWEI",
U1715="Projet OCM (NOKIA)","TRAVAUX-NOKIA",
U1715="ACCESS-ISSUE","ACCESS-ISSUE",
U1715="Projet OCM (ZTE, NOKIA, autres projets)","TRAVAUX OCM",
U1715="No root CAuse","No root cause",
U1715="ODU HS","PDH",
U1715="IP &amp; VLAN","PDH",
U1715="Warehouse HUAWEI","SPARE-ISSUE",
U1715="SPARE-HS","SPARE-ISSUE",
U1715="Power Telco","BSS",U1715="no impacts","no impacts"
),"")</f>
        <v>No root cause</v>
      </c>
      <c r="T1715" s="41" t="str" cm="1">
        <f t="array" ref="T1715">IFERROR(_xlfn.IFS(
U1715="MPR ISSUE","TX ISSUE",
U1715="BSS Hardware Issue","RAN ISSUE",
U1715="Sites strategiques, MLL, Pylone, etc.","ENVTECH",
U1715="AKTIVCO DEFAUT GE &amp; POWER Cabinet","POWER ISSUE",
U1715="AKTIVCO Coupure ENEO &amp; Baisse de tension","POWER ISSUE",
U1715="Coupure ENEO &amp; Baisse de tension","POWER ISSUE",
U1715="Defaut GE &amp; POWER Cabinet","POWER ISSUE",
U1715="Sharing","POWER ISSUE",
U1715="Sites strategiques &amp; DataCenter","POWER ISSUE",
U1715="Exclu","Exclu",
U1715="SAT","TX ISSUE",
U1715="SPARE-ISSUE","SPARE-ISSUE",
U1715="Fiber CAmtel","TX ISSUE",
U1715="Fiber AOF","TX ISSUE",
U1715="Projet OCM (HUAWEI)","TRAVAUX-HUAWEI",
U1715="Projet OCM (NOKIA)","TRAVAUX -NOKIA",
U1715="ACCESS-ISSUE","ACCESS-ISSUE",
U1715="Projet OCM (ZTE, NOKIA, autres projets)","TRAVAUX OCM",
U1715="No root CAuse","No root cause",
U1715="ODU HS","TX ISSUE",
U1715="IP &amp; VLAN","TX ISSUE",
U1715="Warehouse HUAWEI","SPARE-ISSUE",
U1715="SPARE-HS","SPARE-ISSUE",
U1715="Power Telco","RAN ISSUE",U1715="no impacts","no impacts"
),"")</f>
        <v>No root cause</v>
      </c>
      <c r="U1715" s="68" t="s">
        <v>5691</v>
      </c>
      <c r="V1715" s="41" t="str" cm="1">
        <f t="array" ref="V1715">IFERROR(_xlfn.IFS(
U1715="MPR ISSUE","ACTIVE",
U1715="BSS Hardware Issue","ACTIVE",
U1715="Sites strategiques, MLL, Pylone, etc.","PASSIVE",
U1715="AKTIVCO DEFAUT GE &amp; POWER Cabinet","PASSIVE",
U1715="AKTIVCO Coupure ENEO &amp; Baisse de tension","PASSIVE",
U1715="Coupure ENEO &amp; Baisse de tension","PASSIVE",
U1715="Defaut GE &amp; POWER Cabinet","PASSIVE",
U1715="Sharing","PASSIVE",
U1715="Sites strategiques &amp; DataCenter","PASSIVE",
U1715="Exclu","Exclu",
U1715="SAT","ACTIVE",
U1715="SPARE-ISSUE","SPARE-ISSUE",
U1715="Fiber CAmtel","ACTIVE",
U1715="Fiber AOF","ACTIVE",
U1715="Projet OCM (HUAWEI)","PLANNED WORKS",
U1715="Projet OCM (NOKIA)","PLANNED WORKS",
U1715="ACCESS-ISSUE","ACCESS-ISSUE",
U1715="Projet OCM (ZTE, NOKIA, autres projets)","PLANNED WORKS",
U1715="No root CAuse","No root cause",
U1715="ODU HS","ACTIVE",
U1715="IP &amp; VLAN","ACTIVE",
U1715="Warehouse HUAWEI","SPARE-ISSUE",
U1715="SPARE-HS","SPARE-ISSUE",
U1715="Power Telco","ACTIVE", U1715="no impacts","no impacts"
),"")</f>
        <v>No root cause</v>
      </c>
      <c r="W1715" s="113"/>
      <c r="X1715" s="113"/>
      <c r="Y1715" s="113"/>
      <c r="Z1715" s="113"/>
      <c r="AA1715" s="113"/>
      <c r="AB1715" s="17" t="s">
        <v>5465</v>
      </c>
      <c r="AC1715" s="17" t="str">
        <f>_xlfn.XLOOKUP(B1715,'INCIDENT-04-27-2026'!E:E,'INCIDENT-04-27-2026'!F:F,"")</f>
        <v/>
      </c>
      <c r="AD1715" s="9"/>
      <c r="AE1715" s="7" t="s">
        <v>5465</v>
      </c>
      <c r="AF1715" s="6" t="str">
        <f>_xlfn.XLOOKUP(B1715,'[13]Input_27-04'!$B:$B,'[13]Input_27-04'!$M:$M,"")</f>
        <v/>
      </c>
      <c r="AG1715" s="7"/>
      <c r="AH1715" s="3"/>
      <c r="AI1715" s="18" t="str">
        <f>_xlfn.XLOOKUP(B1715,'[3]Cells Huawei 27042026 10h'!$B:$B,'[3]Cells Huawei 27042026 10h'!$T:$T,"")</f>
        <v/>
      </c>
      <c r="AJ1715" s="18" t="str">
        <f>_xlfn.XLOOKUP(B1715,'[3]Cells Huawei 27042026 15h'!$B:$B,'[3]Cells Huawei 27042026 15h'!$T:$T,"")</f>
        <v/>
      </c>
      <c r="AK1715" s="18" t="str">
        <f>_xlfn.XLOOKUP(B1715,'[4]cells down 27042026 11h28'!$B:$B,'[4]cells down 27042026 11h28'!$R:$R,"")</f>
        <v/>
      </c>
      <c r="AL1715" s="18" t="str">
        <f>_xlfn.XLOOKUP(B1715,'[4]cells down 27042026 18h01'!$B:$B,'[4]cells down 27042026 18h01'!$R:$R,"")</f>
        <v/>
      </c>
      <c r="AM1715" s="18" t="str">
        <f>_xlfn.XLOOKUP(B1715,'[5]cell downs 27042026 11h'!$B:$B,'[5]cell downs 27042026 11h'!$R:$R,"")</f>
        <v/>
      </c>
      <c r="AN1715" s="18" t="str">
        <f>_xlfn.XLOOKUP(B1715,'[5]cell downs 27042026 17h40'!$B:$B,'[5]cell downs 27042026 17h40'!$R:$R,"")</f>
        <v/>
      </c>
      <c r="AO1715" s="18" t="str">
        <f>_xlfn.XLOOKUP(B1715,'[6]ALL SITES DOWN'!$D:$D,'[6]ALL SITES DOWN'!$J:$J,"")</f>
        <v/>
      </c>
      <c r="AP1715" s="18" t="str">
        <f>_xlfn.XLOOKUP(B1715,'[7]ALL SITES DOWN'!$D:$D,'[7]ALL SITES DOWN'!$J:$J,"")</f>
        <v/>
      </c>
      <c r="AQ1715" s="9" t="str">
        <f>_xlfn.XLOOKUP(B1715,[8]sheet1!$AC:$AC,[8]sheet1!$AF:$AF,"")</f>
        <v/>
      </c>
      <c r="AR1715" s="14"/>
      <c r="AS1715" s="14" t="s">
        <v>5465</v>
      </c>
      <c r="AT1715" s="14" t="str">
        <f>_xlfn.XLOOKUP(B1715,'[9]cell downs 18042026 17h'!$B:$B,'[9]cell downs 18042026 17h'!$B:$B,"")</f>
        <v/>
      </c>
      <c r="AU1715" s="14" t="str">
        <f>_xlfn.XLOOKUP(B1715,'[10]Cells Huawei 19042026 15h'!$B:$B,'[10]Cells Huawei 19042026 15h'!$B:$B,"")</f>
        <v/>
      </c>
      <c r="AV1715" s="9" t="str">
        <f>_xlfn.XLOOKUP(B1715,'[11]cells down 19042026 9H40'!$B:$B,'[11]cells down 19042026 9H40'!$B:$B,"")</f>
        <v/>
      </c>
    </row>
    <row r="1716" spans="1:48" hidden="1" x14ac:dyDescent="0.3">
      <c r="A1716" s="1" t="s">
        <v>2888</v>
      </c>
      <c r="B1716" s="8" t="s">
        <v>2889</v>
      </c>
      <c r="C1716" s="3" t="str">
        <f>_xlfn.XLOOKUP(B1716,'[1]daily break down'!$D:$D,'[1]daily break down'!$E:$E,"")</f>
        <v>Garoua</v>
      </c>
      <c r="D1716" s="1" t="s">
        <v>21</v>
      </c>
      <c r="E1716" s="1" t="s">
        <v>22</v>
      </c>
      <c r="F1716" s="3" t="s">
        <v>23</v>
      </c>
      <c r="G1716" s="1" t="s">
        <v>24</v>
      </c>
      <c r="H1716" s="27" t="str">
        <f>_xlfn.XLOOKUP(B1716,[2]CALCULATION!$B:$B,[2]CALCULATION!$H:$H,"")</f>
        <v>Huawei</v>
      </c>
      <c r="I1716" s="26">
        <v>0</v>
      </c>
      <c r="J1716" s="26">
        <v>0</v>
      </c>
      <c r="K1716" s="26">
        <v>0</v>
      </c>
      <c r="L1716" s="26">
        <v>0</v>
      </c>
      <c r="M1716" s="26">
        <v>4.775520570265928</v>
      </c>
      <c r="N1716" s="26">
        <v>0</v>
      </c>
      <c r="O1716" s="26">
        <v>0</v>
      </c>
      <c r="P1716" s="114" t="s">
        <v>6364</v>
      </c>
      <c r="Q1716" s="42" t="s">
        <v>5538</v>
      </c>
      <c r="R1716" s="42"/>
      <c r="S1716" s="41" t="str" cm="1">
        <f t="array" ref="S1716">IFERROR(_xlfn.IFS(
U1716="MPR ISSUE","PDH",
U1716="BSS Hardware Issue","BSS",
U1716="Sites strategiques, MLL, Pylone, etc.","ENVTECH",
U1716="AKTIVCO DEFAUT GE &amp; POWER Cabinet","AKTIVCO",
U1716="AKTIVCO Coupure ENEO &amp; Baisse de tension","AKTIVCO GRID ONLY",
U1716="Coupure ENEO &amp; Baisse de tension","IHS GRID ONLY",
U1716="Defaut GE &amp; POWER Cabinet","IHS",
U1716="Sharing","Partners",
U1716="Sites strategiques &amp; DataCenter","SST &amp; DC",
U1716="Exclu","Exclu",
U1716="SAT","SAT",
U1716="SPARE-ISSUE","SPARE-ISSUE",
U1716="Fiber CAmtel","TRANS_FO_CAMTEL",
U1716="Fiber AOF","Fiber AOF",
U1716="Projet OCM (HUAWEI)","TRAVAUX-HUAWEI",
U1716="Projet OCM (NOKIA)","TRAVAUX-NOKIA",
U1716="ACCESS-ISSUE","ACCESS-ISSUE",
U1716="Projet OCM (ZTE, NOKIA, autres projets)","TRAVAUX OCM",
U1716="No root CAuse","No root cause",
U1716="ODU HS","PDH",
U1716="IP &amp; VLAN","PDH",
U1716="Warehouse HUAWEI","SPARE-ISSUE",
U1716="SPARE-HS","SPARE-ISSUE",
U1716="Power Telco","BSS",U1716="no impacts","no impacts"
),"")</f>
        <v>No root cause</v>
      </c>
      <c r="T1716" s="41" t="str" cm="1">
        <f t="array" ref="T1716">IFERROR(_xlfn.IFS(
U1716="MPR ISSUE","TX ISSUE",
U1716="BSS Hardware Issue","RAN ISSUE",
U1716="Sites strategiques, MLL, Pylone, etc.","ENVTECH",
U1716="AKTIVCO DEFAUT GE &amp; POWER Cabinet","POWER ISSUE",
U1716="AKTIVCO Coupure ENEO &amp; Baisse de tension","POWER ISSUE",
U1716="Coupure ENEO &amp; Baisse de tension","POWER ISSUE",
U1716="Defaut GE &amp; POWER Cabinet","POWER ISSUE",
U1716="Sharing","POWER ISSUE",
U1716="Sites strategiques &amp; DataCenter","POWER ISSUE",
U1716="Exclu","Exclu",
U1716="SAT","TX ISSUE",
U1716="SPARE-ISSUE","SPARE-ISSUE",
U1716="Fiber CAmtel","TX ISSUE",
U1716="Fiber AOF","TX ISSUE",
U1716="Projet OCM (HUAWEI)","TRAVAUX-HUAWEI",
U1716="Projet OCM (NOKIA)","TRAVAUX -NOKIA",
U1716="ACCESS-ISSUE","ACCESS-ISSUE",
U1716="Projet OCM (ZTE, NOKIA, autres projets)","TRAVAUX OCM",
U1716="No root CAuse","No root cause",
U1716="ODU HS","TX ISSUE",
U1716="IP &amp; VLAN","TX ISSUE",
U1716="Warehouse HUAWEI","SPARE-ISSUE",
U1716="SPARE-HS","SPARE-ISSUE",
U1716="Power Telco","RAN ISSUE",U1716="no impacts","no impacts"
),"")</f>
        <v>No root cause</v>
      </c>
      <c r="U1716" s="68" t="s">
        <v>5691</v>
      </c>
      <c r="V1716" s="41" t="str" cm="1">
        <f t="array" ref="V1716">IFERROR(_xlfn.IFS(
U1716="MPR ISSUE","ACTIVE",
U1716="BSS Hardware Issue","ACTIVE",
U1716="Sites strategiques, MLL, Pylone, etc.","PASSIVE",
U1716="AKTIVCO DEFAUT GE &amp; POWER Cabinet","PASSIVE",
U1716="AKTIVCO Coupure ENEO &amp; Baisse de tension","PASSIVE",
U1716="Coupure ENEO &amp; Baisse de tension","PASSIVE",
U1716="Defaut GE &amp; POWER Cabinet","PASSIVE",
U1716="Sharing","PASSIVE",
U1716="Sites strategiques &amp; DataCenter","PASSIVE",
U1716="Exclu","Exclu",
U1716="SAT","ACTIVE",
U1716="SPARE-ISSUE","SPARE-ISSUE",
U1716="Fiber CAmtel","ACTIVE",
U1716="Fiber AOF","ACTIVE",
U1716="Projet OCM (HUAWEI)","PLANNED WORKS",
U1716="Projet OCM (NOKIA)","PLANNED WORKS",
U1716="ACCESS-ISSUE","ACCESS-ISSUE",
U1716="Projet OCM (ZTE, NOKIA, autres projets)","PLANNED WORKS",
U1716="No root CAuse","No root cause",
U1716="ODU HS","ACTIVE",
U1716="IP &amp; VLAN","ACTIVE",
U1716="Warehouse HUAWEI","SPARE-ISSUE",
U1716="SPARE-HS","SPARE-ISSUE",
U1716="Power Telco","ACTIVE", U1716="no impacts","no impacts"
),"")</f>
        <v>No root cause</v>
      </c>
      <c r="W1716" s="113"/>
      <c r="X1716" s="113"/>
      <c r="Y1716" s="113"/>
      <c r="Z1716" s="113"/>
      <c r="AA1716" s="113"/>
      <c r="AB1716" s="17" t="s">
        <v>6001</v>
      </c>
      <c r="AC1716" s="17" t="str">
        <f>_xlfn.XLOOKUP(B1716,'INCIDENT-04-27-2026'!E:E,'INCIDENT-04-27-2026'!F:F,"")</f>
        <v/>
      </c>
      <c r="AD1716" s="9"/>
      <c r="AE1716" s="7" t="s">
        <v>5465</v>
      </c>
      <c r="AF1716" s="6" t="str">
        <f>_xlfn.XLOOKUP(B1716,'[13]Input_27-04'!$B:$B,'[13]Input_27-04'!$M:$M,"")</f>
        <v/>
      </c>
      <c r="AG1716" s="7"/>
      <c r="AH1716" s="3"/>
      <c r="AI1716" s="18" t="str">
        <f>_xlfn.XLOOKUP(B1716,'[3]Cells Huawei 27042026 10h'!$B:$B,'[3]Cells Huawei 27042026 10h'!$T:$T,"")</f>
        <v/>
      </c>
      <c r="AJ1716" s="18" t="str">
        <f>_xlfn.XLOOKUP(B1716,'[3]Cells Huawei 27042026 15h'!$B:$B,'[3]Cells Huawei 27042026 15h'!$T:$T,"")</f>
        <v/>
      </c>
      <c r="AK1716" s="18" t="str">
        <f>_xlfn.XLOOKUP(B1716,'[4]cells down 27042026 11h28'!$B:$B,'[4]cells down 27042026 11h28'!$R:$R,"")</f>
        <v/>
      </c>
      <c r="AL1716" s="18" t="str">
        <f>_xlfn.XLOOKUP(B1716,'[4]cells down 27042026 18h01'!$B:$B,'[4]cells down 27042026 18h01'!$R:$R,"")</f>
        <v/>
      </c>
      <c r="AM1716" s="18" t="str">
        <f>_xlfn.XLOOKUP(B1716,'[5]cell downs 27042026 11h'!$B:$B,'[5]cell downs 27042026 11h'!$R:$R,"")</f>
        <v/>
      </c>
      <c r="AN1716" s="18" t="str">
        <f>_xlfn.XLOOKUP(B1716,'[5]cell downs 27042026 17h40'!$B:$B,'[5]cell downs 27042026 17h40'!$R:$R,"")</f>
        <v/>
      </c>
      <c r="AO1716" s="18" t="str">
        <f>_xlfn.XLOOKUP(B1716,'[6]ALL SITES DOWN'!$D:$D,'[6]ALL SITES DOWN'!$J:$J,"")</f>
        <v/>
      </c>
      <c r="AP1716" s="18" t="str">
        <f>_xlfn.XLOOKUP(B1716,'[7]ALL SITES DOWN'!$D:$D,'[7]ALL SITES DOWN'!$J:$J,"")</f>
        <v/>
      </c>
      <c r="AQ1716" s="9" t="str">
        <f>_xlfn.XLOOKUP(B1716,[8]sheet1!$AC:$AC,[8]sheet1!$AF:$AF,"")</f>
        <v>(04/27/2026 ticket):-INC-20260427-00008041…Others Transmission equipement fault</v>
      </c>
      <c r="AR1716" s="14"/>
      <c r="AS1716" s="14" t="s">
        <v>5465</v>
      </c>
      <c r="AT1716" s="14" t="str">
        <f>_xlfn.XLOOKUP(B1716,'[9]cell downs 18042026 17h'!$B:$B,'[9]cell downs 18042026 17h'!$B:$B,"")</f>
        <v/>
      </c>
      <c r="AU1716" s="14" t="str">
        <f>_xlfn.XLOOKUP(B1716,'[10]Cells Huawei 19042026 15h'!$B:$B,'[10]Cells Huawei 19042026 15h'!$B:$B,"")</f>
        <v/>
      </c>
      <c r="AV1716" s="9" t="str">
        <f>_xlfn.XLOOKUP(B1716,'[11]cells down 19042026 9H40'!$B:$B,'[11]cells down 19042026 9H40'!$B:$B,"")</f>
        <v/>
      </c>
    </row>
    <row r="1717" spans="1:48" hidden="1" x14ac:dyDescent="0.3">
      <c r="A1717" s="1" t="s">
        <v>2741</v>
      </c>
      <c r="B1717" s="8" t="s">
        <v>2742</v>
      </c>
      <c r="C1717" s="3" t="str">
        <f>_xlfn.XLOOKUP(B1717,'[1]daily break down'!$D:$D,'[1]daily break down'!$E:$E,"")</f>
        <v>LITTORAL</v>
      </c>
      <c r="D1717" s="1" t="s">
        <v>11</v>
      </c>
      <c r="E1717" s="1" t="s">
        <v>12</v>
      </c>
      <c r="F1717" s="3" t="s">
        <v>31</v>
      </c>
      <c r="G1717" s="1" t="s">
        <v>502</v>
      </c>
      <c r="H1717" s="29" t="str">
        <f>_xlfn.XLOOKUP(B1717,[2]CALCULATION!$B:$B,[2]CALCULATION!$H:$H,"")</f>
        <v>ZTE</v>
      </c>
      <c r="I1717" s="26">
        <v>0</v>
      </c>
      <c r="J1717" s="26">
        <v>0</v>
      </c>
      <c r="K1717" s="26">
        <v>0</v>
      </c>
      <c r="L1717" s="26">
        <v>0</v>
      </c>
      <c r="M1717" s="26">
        <v>0</v>
      </c>
      <c r="N1717" s="26">
        <v>0</v>
      </c>
      <c r="O1717" s="26">
        <v>0</v>
      </c>
      <c r="P1717" s="114" t="s">
        <v>6364</v>
      </c>
      <c r="Q1717" s="42" t="s">
        <v>5538</v>
      </c>
      <c r="R1717" s="42"/>
      <c r="S1717" s="41" t="str" cm="1">
        <f t="array" ref="S1717">IFERROR(_xlfn.IFS(
U1717="MPR ISSUE","PDH",
U1717="BSS Hardware Issue","BSS",
U1717="Sites strategiques, MLL, Pylone, etc.","ENVTECH",
U1717="AKTIVCO DEFAUT GE &amp; POWER Cabinet","AKTIVCO",
U1717="AKTIVCO Coupure ENEO &amp; Baisse de tension","AKTIVCO GRID ONLY",
U1717="Coupure ENEO &amp; Baisse de tension","IHS GRID ONLY",
U1717="Defaut GE &amp; POWER Cabinet","IHS",
U1717="Sharing","Partners",
U1717="Sites strategiques &amp; DataCenter","SST &amp; DC",
U1717="Exclu","Exclu",
U1717="SAT","SAT",
U1717="SPARE-ISSUE","SPARE-ISSUE",
U1717="Fiber CAmtel","TRANS_FO_CAMTEL",
U1717="Fiber AOF","Fiber AOF",
U1717="Projet OCM (HUAWEI)","TRAVAUX-HUAWEI",
U1717="Projet OCM (NOKIA)","TRAVAUX-NOKIA",
U1717="ACCESS-ISSUE","ACCESS-ISSUE",
U1717="Projet OCM (ZTE, NOKIA, autres projets)","TRAVAUX OCM",
U1717="No root CAuse","No root cause",
U1717="ODU HS","PDH",
U1717="IP &amp; VLAN","PDH",
U1717="Warehouse HUAWEI","SPARE-ISSUE",
U1717="SPARE-HS","SPARE-ISSUE",
U1717="Power Telco","BSS",U1717="no impacts","no impacts"
),"")</f>
        <v>No root cause</v>
      </c>
      <c r="T1717" s="41" t="str" cm="1">
        <f t="array" ref="T1717">IFERROR(_xlfn.IFS(
U1717="MPR ISSUE","TX ISSUE",
U1717="BSS Hardware Issue","RAN ISSUE",
U1717="Sites strategiques, MLL, Pylone, etc.","ENVTECH",
U1717="AKTIVCO DEFAUT GE &amp; POWER Cabinet","POWER ISSUE",
U1717="AKTIVCO Coupure ENEO &amp; Baisse de tension","POWER ISSUE",
U1717="Coupure ENEO &amp; Baisse de tension","POWER ISSUE",
U1717="Defaut GE &amp; POWER Cabinet","POWER ISSUE",
U1717="Sharing","POWER ISSUE",
U1717="Sites strategiques &amp; DataCenter","POWER ISSUE",
U1717="Exclu","Exclu",
U1717="SAT","TX ISSUE",
U1717="SPARE-ISSUE","SPARE-ISSUE",
U1717="Fiber CAmtel","TX ISSUE",
U1717="Fiber AOF","TX ISSUE",
U1717="Projet OCM (HUAWEI)","TRAVAUX-HUAWEI",
U1717="Projet OCM (NOKIA)","TRAVAUX -NOKIA",
U1717="ACCESS-ISSUE","ACCESS-ISSUE",
U1717="Projet OCM (ZTE, NOKIA, autres projets)","TRAVAUX OCM",
U1717="No root CAuse","No root cause",
U1717="ODU HS","TX ISSUE",
U1717="IP &amp; VLAN","TX ISSUE",
U1717="Warehouse HUAWEI","SPARE-ISSUE",
U1717="SPARE-HS","SPARE-ISSUE",
U1717="Power Telco","RAN ISSUE",U1717="no impacts","no impacts"
),"")</f>
        <v>No root cause</v>
      </c>
      <c r="U1717" s="68" t="s">
        <v>5691</v>
      </c>
      <c r="V1717" s="41" t="str" cm="1">
        <f t="array" ref="V1717">IFERROR(_xlfn.IFS(
U1717="MPR ISSUE","ACTIVE",
U1717="BSS Hardware Issue","ACTIVE",
U1717="Sites strategiques, MLL, Pylone, etc.","PASSIVE",
U1717="AKTIVCO DEFAUT GE &amp; POWER Cabinet","PASSIVE",
U1717="AKTIVCO Coupure ENEO &amp; Baisse de tension","PASSIVE",
U1717="Coupure ENEO &amp; Baisse de tension","PASSIVE",
U1717="Defaut GE &amp; POWER Cabinet","PASSIVE",
U1717="Sharing","PASSIVE",
U1717="Sites strategiques &amp; DataCenter","PASSIVE",
U1717="Exclu","Exclu",
U1717="SAT","ACTIVE",
U1717="SPARE-ISSUE","SPARE-ISSUE",
U1717="Fiber CAmtel","ACTIVE",
U1717="Fiber AOF","ACTIVE",
U1717="Projet OCM (HUAWEI)","PLANNED WORKS",
U1717="Projet OCM (NOKIA)","PLANNED WORKS",
U1717="ACCESS-ISSUE","ACCESS-ISSUE",
U1717="Projet OCM (ZTE, NOKIA, autres projets)","PLANNED WORKS",
U1717="No root CAuse","No root cause",
U1717="ODU HS","ACTIVE",
U1717="IP &amp; VLAN","ACTIVE",
U1717="Warehouse HUAWEI","SPARE-ISSUE",
U1717="SPARE-HS","SPARE-ISSUE",
U1717="Power Telco","ACTIVE", U1717="no impacts","no impacts"
),"")</f>
        <v>No root cause</v>
      </c>
      <c r="W1717" s="113"/>
      <c r="X1717" s="113"/>
      <c r="Y1717" s="113"/>
      <c r="Z1717" s="113"/>
      <c r="AA1717" s="113"/>
      <c r="AB1717" s="17" t="s">
        <v>5465</v>
      </c>
      <c r="AC1717" s="17" t="str">
        <f>_xlfn.XLOOKUP(B1717,'INCIDENT-04-27-2026'!E:E,'INCIDENT-04-27-2026'!F:F,"")</f>
        <v/>
      </c>
      <c r="AD1717" s="9"/>
      <c r="AE1717" s="7" t="s">
        <v>5465</v>
      </c>
      <c r="AF1717" s="6" t="str">
        <f>_xlfn.XLOOKUP(B1717,'[13]Input_27-04'!$B:$B,'[13]Input_27-04'!$M:$M,"")</f>
        <v/>
      </c>
      <c r="AG1717" s="7"/>
      <c r="AH1717" s="3"/>
      <c r="AI1717" s="18" t="str">
        <f>_xlfn.XLOOKUP(B1717,'[3]Cells Huawei 27042026 10h'!$B:$B,'[3]Cells Huawei 27042026 10h'!$T:$T,"")</f>
        <v/>
      </c>
      <c r="AJ1717" s="18" t="str">
        <f>_xlfn.XLOOKUP(B1717,'[3]Cells Huawei 27042026 15h'!$B:$B,'[3]Cells Huawei 27042026 15h'!$T:$T,"")</f>
        <v/>
      </c>
      <c r="AK1717" s="18" t="str">
        <f>_xlfn.XLOOKUP(B1717,'[4]cells down 27042026 11h28'!$B:$B,'[4]cells down 27042026 11h28'!$R:$R,"")</f>
        <v/>
      </c>
      <c r="AL1717" s="18" t="str">
        <f>_xlfn.XLOOKUP(B1717,'[4]cells down 27042026 18h01'!$B:$B,'[4]cells down 27042026 18h01'!$R:$R,"")</f>
        <v/>
      </c>
      <c r="AM1717" s="18" t="str">
        <f>_xlfn.XLOOKUP(B1717,'[5]cell downs 27042026 11h'!$B:$B,'[5]cell downs 27042026 11h'!$R:$R,"")</f>
        <v/>
      </c>
      <c r="AN1717" s="18" t="str">
        <f>_xlfn.XLOOKUP(B1717,'[5]cell downs 27042026 17h40'!$B:$B,'[5]cell downs 27042026 17h40'!$R:$R,"")</f>
        <v/>
      </c>
      <c r="AO1717" s="18" t="str">
        <f>_xlfn.XLOOKUP(B1717,'[6]ALL SITES DOWN'!$D:$D,'[6]ALL SITES DOWN'!$J:$J,"")</f>
        <v/>
      </c>
      <c r="AP1717" s="18" t="str">
        <f>_xlfn.XLOOKUP(B1717,'[7]ALL SITES DOWN'!$D:$D,'[7]ALL SITES DOWN'!$J:$J,"")</f>
        <v/>
      </c>
      <c r="AQ1717" s="9" t="str">
        <f>_xlfn.XLOOKUP(B1717,[8]sheet1!$AC:$AC,[8]sheet1!$AF:$AF,"")</f>
        <v/>
      </c>
      <c r="AR1717" s="14"/>
      <c r="AS1717" s="14" t="s">
        <v>5465</v>
      </c>
      <c r="AT1717" s="14" t="str">
        <f>_xlfn.XLOOKUP(B1717,'[9]cell downs 18042026 17h'!$B:$B,'[9]cell downs 18042026 17h'!$B:$B,"")</f>
        <v/>
      </c>
      <c r="AU1717" s="14" t="str">
        <f>_xlfn.XLOOKUP(B1717,'[10]Cells Huawei 19042026 15h'!$B:$B,'[10]Cells Huawei 19042026 15h'!$B:$B,"")</f>
        <v/>
      </c>
      <c r="AV1717" s="9" t="str">
        <f>_xlfn.XLOOKUP(B1717,'[11]cells down 19042026 9H40'!$B:$B,'[11]cells down 19042026 9H40'!$B:$B,"")</f>
        <v/>
      </c>
    </row>
    <row r="1718" spans="1:48" hidden="1" x14ac:dyDescent="0.3">
      <c r="A1718" s="1" t="s">
        <v>2880</v>
      </c>
      <c r="B1718" s="8" t="s">
        <v>2881</v>
      </c>
      <c r="C1718" s="3" t="str">
        <f>_xlfn.XLOOKUP(B1718,'[1]daily break down'!$D:$D,'[1]daily break down'!$E:$E,"")</f>
        <v>NORD</v>
      </c>
      <c r="D1718" s="1" t="s">
        <v>11</v>
      </c>
      <c r="E1718" s="1" t="s">
        <v>12</v>
      </c>
      <c r="F1718" s="3" t="s">
        <v>23</v>
      </c>
      <c r="G1718" s="1" t="s">
        <v>24</v>
      </c>
      <c r="H1718" s="27" t="str">
        <f>_xlfn.XLOOKUP(B1718,[2]CALCULATION!$B:$B,[2]CALCULATION!$H:$H,"")</f>
        <v>Huawei</v>
      </c>
      <c r="I1718" s="26">
        <v>0</v>
      </c>
      <c r="J1718" s="26">
        <v>0</v>
      </c>
      <c r="K1718" s="26">
        <v>0</v>
      </c>
      <c r="L1718" s="26">
        <v>0</v>
      </c>
      <c r="M1718" s="26">
        <v>0</v>
      </c>
      <c r="N1718" s="26">
        <v>0</v>
      </c>
      <c r="O1718" s="26">
        <v>0</v>
      </c>
      <c r="P1718" s="114" t="s">
        <v>6364</v>
      </c>
      <c r="Q1718" s="42" t="s">
        <v>5538</v>
      </c>
      <c r="R1718" s="42"/>
      <c r="S1718" s="41" t="str" cm="1">
        <f t="array" ref="S1718">IFERROR(_xlfn.IFS(
U1718="MPR ISSUE","PDH",
U1718="BSS Hardware Issue","BSS",
U1718="Sites strategiques, MLL, Pylone, etc.","ENVTECH",
U1718="AKTIVCO DEFAUT GE &amp; POWER Cabinet","AKTIVCO",
U1718="AKTIVCO Coupure ENEO &amp; Baisse de tension","AKTIVCO GRID ONLY",
U1718="Coupure ENEO &amp; Baisse de tension","IHS GRID ONLY",
U1718="Defaut GE &amp; POWER Cabinet","IHS",
U1718="Sharing","Partners",
U1718="Sites strategiques &amp; DataCenter","SST &amp; DC",
U1718="Exclu","Exclu",
U1718="SAT","SAT",
U1718="SPARE-ISSUE","SPARE-ISSUE",
U1718="Fiber CAmtel","TRANS_FO_CAMTEL",
U1718="Fiber AOF","Fiber AOF",
U1718="Projet OCM (HUAWEI)","TRAVAUX-HUAWEI",
U1718="Projet OCM (NOKIA)","TRAVAUX-NOKIA",
U1718="ACCESS-ISSUE","ACCESS-ISSUE",
U1718="Projet OCM (ZTE, NOKIA, autres projets)","TRAVAUX OCM",
U1718="No root CAuse","No root cause",
U1718="ODU HS","PDH",
U1718="IP &amp; VLAN","PDH",
U1718="Warehouse HUAWEI","SPARE-ISSUE",
U1718="SPARE-HS","SPARE-ISSUE",
U1718="Power Telco","BSS",U1718="no impacts","no impacts"
),"")</f>
        <v>No root cause</v>
      </c>
      <c r="T1718" s="41" t="str" cm="1">
        <f t="array" ref="T1718">IFERROR(_xlfn.IFS(
U1718="MPR ISSUE","TX ISSUE",
U1718="BSS Hardware Issue","RAN ISSUE",
U1718="Sites strategiques, MLL, Pylone, etc.","ENVTECH",
U1718="AKTIVCO DEFAUT GE &amp; POWER Cabinet","POWER ISSUE",
U1718="AKTIVCO Coupure ENEO &amp; Baisse de tension","POWER ISSUE",
U1718="Coupure ENEO &amp; Baisse de tension","POWER ISSUE",
U1718="Defaut GE &amp; POWER Cabinet","POWER ISSUE",
U1718="Sharing","POWER ISSUE",
U1718="Sites strategiques &amp; DataCenter","POWER ISSUE",
U1718="Exclu","Exclu",
U1718="SAT","TX ISSUE",
U1718="SPARE-ISSUE","SPARE-ISSUE",
U1718="Fiber CAmtel","TX ISSUE",
U1718="Fiber AOF","TX ISSUE",
U1718="Projet OCM (HUAWEI)","TRAVAUX-HUAWEI",
U1718="Projet OCM (NOKIA)","TRAVAUX -NOKIA",
U1718="ACCESS-ISSUE","ACCESS-ISSUE",
U1718="Projet OCM (ZTE, NOKIA, autres projets)","TRAVAUX OCM",
U1718="No root CAuse","No root cause",
U1718="ODU HS","TX ISSUE",
U1718="IP &amp; VLAN","TX ISSUE",
U1718="Warehouse HUAWEI","SPARE-ISSUE",
U1718="SPARE-HS","SPARE-ISSUE",
U1718="Power Telco","RAN ISSUE",U1718="no impacts","no impacts"
),"")</f>
        <v>No root cause</v>
      </c>
      <c r="U1718" s="68" t="s">
        <v>5691</v>
      </c>
      <c r="V1718" s="41" t="str" cm="1">
        <f t="array" ref="V1718">IFERROR(_xlfn.IFS(
U1718="MPR ISSUE","ACTIVE",
U1718="BSS Hardware Issue","ACTIVE",
U1718="Sites strategiques, MLL, Pylone, etc.","PASSIVE",
U1718="AKTIVCO DEFAUT GE &amp; POWER Cabinet","PASSIVE",
U1718="AKTIVCO Coupure ENEO &amp; Baisse de tension","PASSIVE",
U1718="Coupure ENEO &amp; Baisse de tension","PASSIVE",
U1718="Defaut GE &amp; POWER Cabinet","PASSIVE",
U1718="Sharing","PASSIVE",
U1718="Sites strategiques &amp; DataCenter","PASSIVE",
U1718="Exclu","Exclu",
U1718="SAT","ACTIVE",
U1718="SPARE-ISSUE","SPARE-ISSUE",
U1718="Fiber CAmtel","ACTIVE",
U1718="Fiber AOF","ACTIVE",
U1718="Projet OCM (HUAWEI)","PLANNED WORKS",
U1718="Projet OCM (NOKIA)","PLANNED WORKS",
U1718="ACCESS-ISSUE","ACCESS-ISSUE",
U1718="Projet OCM (ZTE, NOKIA, autres projets)","PLANNED WORKS",
U1718="No root CAuse","No root cause",
U1718="ODU HS","ACTIVE",
U1718="IP &amp; VLAN","ACTIVE",
U1718="Warehouse HUAWEI","SPARE-ISSUE",
U1718="SPARE-HS","SPARE-ISSUE",
U1718="Power Telco","ACTIVE", U1718="no impacts","no impacts"
),"")</f>
        <v>No root cause</v>
      </c>
      <c r="W1718" s="113"/>
      <c r="X1718" s="113"/>
      <c r="Y1718" s="113"/>
      <c r="Z1718" s="113"/>
      <c r="AA1718" s="113"/>
      <c r="AB1718" s="17" t="s">
        <v>5465</v>
      </c>
      <c r="AC1718" s="17" t="str">
        <f>_xlfn.XLOOKUP(B1718,'INCIDENT-04-27-2026'!E:E,'INCIDENT-04-27-2026'!F:F,"")</f>
        <v/>
      </c>
      <c r="AD1718" s="9"/>
      <c r="AE1718" s="7" t="s">
        <v>5465</v>
      </c>
      <c r="AF1718" s="6" t="str">
        <f>_xlfn.XLOOKUP(B1718,'[13]Input_27-04'!$B:$B,'[13]Input_27-04'!$M:$M,"")</f>
        <v/>
      </c>
      <c r="AG1718" s="7"/>
      <c r="AH1718" s="3"/>
      <c r="AI1718" s="18" t="str">
        <f>_xlfn.XLOOKUP(B1718,'[3]Cells Huawei 27042026 10h'!$B:$B,'[3]Cells Huawei 27042026 10h'!$T:$T,"")</f>
        <v/>
      </c>
      <c r="AJ1718" s="18" t="str">
        <f>_xlfn.XLOOKUP(B1718,'[3]Cells Huawei 27042026 15h'!$B:$B,'[3]Cells Huawei 27042026 15h'!$T:$T,"")</f>
        <v/>
      </c>
      <c r="AK1718" s="18" t="str">
        <f>_xlfn.XLOOKUP(B1718,'[4]cells down 27042026 11h28'!$B:$B,'[4]cells down 27042026 11h28'!$R:$R,"")</f>
        <v/>
      </c>
      <c r="AL1718" s="18" t="str">
        <f>_xlfn.XLOOKUP(B1718,'[4]cells down 27042026 18h01'!$B:$B,'[4]cells down 27042026 18h01'!$R:$R,"")</f>
        <v/>
      </c>
      <c r="AM1718" s="18" t="str">
        <f>_xlfn.XLOOKUP(B1718,'[5]cell downs 27042026 11h'!$B:$B,'[5]cell downs 27042026 11h'!$R:$R,"")</f>
        <v/>
      </c>
      <c r="AN1718" s="18" t="str">
        <f>_xlfn.XLOOKUP(B1718,'[5]cell downs 27042026 17h40'!$B:$B,'[5]cell downs 27042026 17h40'!$R:$R,"")</f>
        <v/>
      </c>
      <c r="AO1718" s="18" t="str">
        <f>_xlfn.XLOOKUP(B1718,'[6]ALL SITES DOWN'!$D:$D,'[6]ALL SITES DOWN'!$J:$J,"")</f>
        <v/>
      </c>
      <c r="AP1718" s="18" t="str">
        <f>_xlfn.XLOOKUP(B1718,'[7]ALL SITES DOWN'!$D:$D,'[7]ALL SITES DOWN'!$J:$J,"")</f>
        <v/>
      </c>
      <c r="AQ1718" s="9" t="str">
        <f>_xlfn.XLOOKUP(B1718,[8]sheet1!$AC:$AC,[8]sheet1!$AF:$AF,"")</f>
        <v/>
      </c>
      <c r="AR1718" s="14"/>
      <c r="AS1718" s="14" t="s">
        <v>5465</v>
      </c>
      <c r="AT1718" s="14" t="str">
        <f>_xlfn.XLOOKUP(B1718,'[9]cell downs 18042026 17h'!$B:$B,'[9]cell downs 18042026 17h'!$B:$B,"")</f>
        <v/>
      </c>
      <c r="AU1718" s="14" t="str">
        <f>_xlfn.XLOOKUP(B1718,'[10]Cells Huawei 19042026 15h'!$B:$B,'[10]Cells Huawei 19042026 15h'!$B:$B,"")</f>
        <v/>
      </c>
      <c r="AV1718" s="9" t="str">
        <f>_xlfn.XLOOKUP(B1718,'[11]cells down 19042026 9H40'!$B:$B,'[11]cells down 19042026 9H40'!$B:$B,"")</f>
        <v/>
      </c>
    </row>
    <row r="1719" spans="1:48" hidden="1" x14ac:dyDescent="0.3">
      <c r="A1719" s="1" t="s">
        <v>2594</v>
      </c>
      <c r="B1719" s="8" t="s">
        <v>2595</v>
      </c>
      <c r="C1719" s="3" t="str">
        <f>_xlfn.XLOOKUP(B1719,'[1]daily break down'!$D:$D,'[1]daily break down'!$E:$E,"")</f>
        <v>NORD</v>
      </c>
      <c r="D1719" s="1" t="s">
        <v>21</v>
      </c>
      <c r="E1719" s="1" t="s">
        <v>22</v>
      </c>
      <c r="F1719" s="3" t="s">
        <v>23</v>
      </c>
      <c r="G1719" s="1" t="s">
        <v>24</v>
      </c>
      <c r="H1719" s="27" t="str">
        <f>_xlfn.XLOOKUP(B1719,[2]CALCULATION!$B:$B,[2]CALCULATION!$H:$H,"")</f>
        <v>Huawei</v>
      </c>
      <c r="I1719" s="26">
        <v>0</v>
      </c>
      <c r="J1719" s="26">
        <v>0</v>
      </c>
      <c r="K1719" s="26">
        <v>0</v>
      </c>
      <c r="L1719" s="26">
        <v>0</v>
      </c>
      <c r="M1719" s="26">
        <v>0</v>
      </c>
      <c r="N1719" s="26">
        <v>0</v>
      </c>
      <c r="O1719" s="26">
        <v>0</v>
      </c>
      <c r="P1719" s="114" t="s">
        <v>6364</v>
      </c>
      <c r="Q1719" s="42" t="s">
        <v>5538</v>
      </c>
      <c r="R1719" s="42"/>
      <c r="S1719" s="41" t="str" cm="1">
        <f t="array" ref="S1719">IFERROR(_xlfn.IFS(
U1719="MPR ISSUE","PDH",
U1719="BSS Hardware Issue","BSS",
U1719="Sites strategiques, MLL, Pylone, etc.","ENVTECH",
U1719="AKTIVCO DEFAUT GE &amp; POWER Cabinet","AKTIVCO",
U1719="AKTIVCO Coupure ENEO &amp; Baisse de tension","AKTIVCO GRID ONLY",
U1719="Coupure ENEO &amp; Baisse de tension","IHS GRID ONLY",
U1719="Defaut GE &amp; POWER Cabinet","IHS",
U1719="Sharing","Partners",
U1719="Sites strategiques &amp; DataCenter","SST &amp; DC",
U1719="Exclu","Exclu",
U1719="SAT","SAT",
U1719="SPARE-ISSUE","SPARE-ISSUE",
U1719="Fiber CAmtel","TRANS_FO_CAMTEL",
U1719="Fiber AOF","Fiber AOF",
U1719="Projet OCM (HUAWEI)","TRAVAUX-HUAWEI",
U1719="Projet OCM (NOKIA)","TRAVAUX-NOKIA",
U1719="ACCESS-ISSUE","ACCESS-ISSUE",
U1719="Projet OCM (ZTE, NOKIA, autres projets)","TRAVAUX OCM",
U1719="No root CAuse","No root cause",
U1719="ODU HS","PDH",
U1719="IP &amp; VLAN","PDH",
U1719="Warehouse HUAWEI","SPARE-ISSUE",
U1719="SPARE-HS","SPARE-ISSUE",
U1719="Power Telco","BSS",U1719="no impacts","no impacts"
),"")</f>
        <v>No root cause</v>
      </c>
      <c r="T1719" s="41" t="str" cm="1">
        <f t="array" ref="T1719">IFERROR(_xlfn.IFS(
U1719="MPR ISSUE","TX ISSUE",
U1719="BSS Hardware Issue","RAN ISSUE",
U1719="Sites strategiques, MLL, Pylone, etc.","ENVTECH",
U1719="AKTIVCO DEFAUT GE &amp; POWER Cabinet","POWER ISSUE",
U1719="AKTIVCO Coupure ENEO &amp; Baisse de tension","POWER ISSUE",
U1719="Coupure ENEO &amp; Baisse de tension","POWER ISSUE",
U1719="Defaut GE &amp; POWER Cabinet","POWER ISSUE",
U1719="Sharing","POWER ISSUE",
U1719="Sites strategiques &amp; DataCenter","POWER ISSUE",
U1719="Exclu","Exclu",
U1719="SAT","TX ISSUE",
U1719="SPARE-ISSUE","SPARE-ISSUE",
U1719="Fiber CAmtel","TX ISSUE",
U1719="Fiber AOF","TX ISSUE",
U1719="Projet OCM (HUAWEI)","TRAVAUX-HUAWEI",
U1719="Projet OCM (NOKIA)","TRAVAUX -NOKIA",
U1719="ACCESS-ISSUE","ACCESS-ISSUE",
U1719="Projet OCM (ZTE, NOKIA, autres projets)","TRAVAUX OCM",
U1719="No root CAuse","No root cause",
U1719="ODU HS","TX ISSUE",
U1719="IP &amp; VLAN","TX ISSUE",
U1719="Warehouse HUAWEI","SPARE-ISSUE",
U1719="SPARE-HS","SPARE-ISSUE",
U1719="Power Telco","RAN ISSUE",U1719="no impacts","no impacts"
),"")</f>
        <v>No root cause</v>
      </c>
      <c r="U1719" s="68" t="s">
        <v>5691</v>
      </c>
      <c r="V1719" s="41" t="str" cm="1">
        <f t="array" ref="V1719">IFERROR(_xlfn.IFS(
U1719="MPR ISSUE","ACTIVE",
U1719="BSS Hardware Issue","ACTIVE",
U1719="Sites strategiques, MLL, Pylone, etc.","PASSIVE",
U1719="AKTIVCO DEFAUT GE &amp; POWER Cabinet","PASSIVE",
U1719="AKTIVCO Coupure ENEO &amp; Baisse de tension","PASSIVE",
U1719="Coupure ENEO &amp; Baisse de tension","PASSIVE",
U1719="Defaut GE &amp; POWER Cabinet","PASSIVE",
U1719="Sharing","PASSIVE",
U1719="Sites strategiques &amp; DataCenter","PASSIVE",
U1719="Exclu","Exclu",
U1719="SAT","ACTIVE",
U1719="SPARE-ISSUE","SPARE-ISSUE",
U1719="Fiber CAmtel","ACTIVE",
U1719="Fiber AOF","ACTIVE",
U1719="Projet OCM (HUAWEI)","PLANNED WORKS",
U1719="Projet OCM (NOKIA)","PLANNED WORKS",
U1719="ACCESS-ISSUE","ACCESS-ISSUE",
U1719="Projet OCM (ZTE, NOKIA, autres projets)","PLANNED WORKS",
U1719="No root CAuse","No root cause",
U1719="ODU HS","ACTIVE",
U1719="IP &amp; VLAN","ACTIVE",
U1719="Warehouse HUAWEI","SPARE-ISSUE",
U1719="SPARE-HS","SPARE-ISSUE",
U1719="Power Telco","ACTIVE", U1719="no impacts","no impacts"
),"")</f>
        <v>No root cause</v>
      </c>
      <c r="W1719" s="113"/>
      <c r="X1719" s="113"/>
      <c r="Y1719" s="113"/>
      <c r="Z1719" s="113"/>
      <c r="AA1719" s="113"/>
      <c r="AB1719" s="17" t="s">
        <v>5465</v>
      </c>
      <c r="AC1719" s="17" t="str">
        <f>_xlfn.XLOOKUP(B1719,'INCIDENT-04-27-2026'!E:E,'INCIDENT-04-27-2026'!F:F,"")</f>
        <v/>
      </c>
      <c r="AD1719" s="9"/>
      <c r="AE1719" s="7" t="s">
        <v>5465</v>
      </c>
      <c r="AF1719" s="6" t="str">
        <f>_xlfn.XLOOKUP(B1719,'[13]Input_27-04'!$B:$B,'[13]Input_27-04'!$M:$M,"")</f>
        <v/>
      </c>
      <c r="AG1719" s="7"/>
      <c r="AH1719" s="3"/>
      <c r="AI1719" s="18" t="str">
        <f>_xlfn.XLOOKUP(B1719,'[3]Cells Huawei 27042026 10h'!$B:$B,'[3]Cells Huawei 27042026 10h'!$T:$T,"")</f>
        <v/>
      </c>
      <c r="AJ1719" s="18" t="str">
        <f>_xlfn.XLOOKUP(B1719,'[3]Cells Huawei 27042026 15h'!$B:$B,'[3]Cells Huawei 27042026 15h'!$T:$T,"")</f>
        <v/>
      </c>
      <c r="AK1719" s="18" t="str">
        <f>_xlfn.XLOOKUP(B1719,'[4]cells down 27042026 11h28'!$B:$B,'[4]cells down 27042026 11h28'!$R:$R,"")</f>
        <v/>
      </c>
      <c r="AL1719" s="18" t="str">
        <f>_xlfn.XLOOKUP(B1719,'[4]cells down 27042026 18h01'!$B:$B,'[4]cells down 27042026 18h01'!$R:$R,"")</f>
        <v/>
      </c>
      <c r="AM1719" s="18" t="str">
        <f>_xlfn.XLOOKUP(B1719,'[5]cell downs 27042026 11h'!$B:$B,'[5]cell downs 27042026 11h'!$R:$R,"")</f>
        <v/>
      </c>
      <c r="AN1719" s="18" t="str">
        <f>_xlfn.XLOOKUP(B1719,'[5]cell downs 27042026 17h40'!$B:$B,'[5]cell downs 27042026 17h40'!$R:$R,"")</f>
        <v/>
      </c>
      <c r="AO1719" s="18" t="str">
        <f>_xlfn.XLOOKUP(B1719,'[6]ALL SITES DOWN'!$D:$D,'[6]ALL SITES DOWN'!$J:$J,"")</f>
        <v/>
      </c>
      <c r="AP1719" s="18" t="str">
        <f>_xlfn.XLOOKUP(B1719,'[7]ALL SITES DOWN'!$D:$D,'[7]ALL SITES DOWN'!$J:$J,"")</f>
        <v/>
      </c>
      <c r="AQ1719" s="9" t="str">
        <f>_xlfn.XLOOKUP(B1719,[8]sheet1!$AC:$AC,[8]sheet1!$AF:$AF,"")</f>
        <v/>
      </c>
      <c r="AR1719" s="14"/>
      <c r="AS1719" s="14" t="s">
        <v>5465</v>
      </c>
      <c r="AT1719" s="14" t="str">
        <f>_xlfn.XLOOKUP(B1719,'[9]cell downs 18042026 17h'!$B:$B,'[9]cell downs 18042026 17h'!$B:$B,"")</f>
        <v/>
      </c>
      <c r="AU1719" s="14" t="str">
        <f>_xlfn.XLOOKUP(B1719,'[10]Cells Huawei 19042026 15h'!$B:$B,'[10]Cells Huawei 19042026 15h'!$B:$B,"")</f>
        <v/>
      </c>
      <c r="AV1719" s="9" t="str">
        <f>_xlfn.XLOOKUP(B1719,'[11]cells down 19042026 9H40'!$B:$B,'[11]cells down 19042026 9H40'!$B:$B,"")</f>
        <v/>
      </c>
    </row>
    <row r="1720" spans="1:48" hidden="1" x14ac:dyDescent="0.3">
      <c r="A1720" s="1" t="s">
        <v>2922</v>
      </c>
      <c r="B1720" s="8" t="s">
        <v>2923</v>
      </c>
      <c r="C1720" s="3" t="str">
        <f>_xlfn.XLOOKUP(B1720,'[1]daily break down'!$D:$D,'[1]daily break down'!$E:$E,"")</f>
        <v>Garoua</v>
      </c>
      <c r="D1720" s="1" t="s">
        <v>11</v>
      </c>
      <c r="E1720" s="1" t="s">
        <v>12</v>
      </c>
      <c r="F1720" s="3" t="s">
        <v>23</v>
      </c>
      <c r="G1720" s="1" t="s">
        <v>24</v>
      </c>
      <c r="H1720" s="27" t="str">
        <f>_xlfn.XLOOKUP(B1720,[2]CALCULATION!$B:$B,[2]CALCULATION!$H:$H,"")</f>
        <v>Huawei</v>
      </c>
      <c r="I1720" s="26">
        <v>0</v>
      </c>
      <c r="J1720" s="26">
        <v>0</v>
      </c>
      <c r="K1720" s="26">
        <v>0</v>
      </c>
      <c r="L1720" s="26">
        <v>0</v>
      </c>
      <c r="M1720" s="26">
        <v>0</v>
      </c>
      <c r="N1720" s="26">
        <v>0</v>
      </c>
      <c r="O1720" s="26">
        <v>0</v>
      </c>
      <c r="P1720" s="114" t="s">
        <v>6364</v>
      </c>
      <c r="Q1720" s="42" t="s">
        <v>5538</v>
      </c>
      <c r="R1720" s="42"/>
      <c r="S1720" s="41" t="str" cm="1">
        <f t="array" ref="S1720">IFERROR(_xlfn.IFS(
U1720="MPR ISSUE","PDH",
U1720="BSS Hardware Issue","BSS",
U1720="Sites strategiques, MLL, Pylone, etc.","ENVTECH",
U1720="AKTIVCO DEFAUT GE &amp; POWER Cabinet","AKTIVCO",
U1720="AKTIVCO Coupure ENEO &amp; Baisse de tension","AKTIVCO GRID ONLY",
U1720="Coupure ENEO &amp; Baisse de tension","IHS GRID ONLY",
U1720="Defaut GE &amp; POWER Cabinet","IHS",
U1720="Sharing","Partners",
U1720="Sites strategiques &amp; DataCenter","SST &amp; DC",
U1720="Exclu","Exclu",
U1720="SAT","SAT",
U1720="SPARE-ISSUE","SPARE-ISSUE",
U1720="Fiber CAmtel","TRANS_FO_CAMTEL",
U1720="Fiber AOF","Fiber AOF",
U1720="Projet OCM (HUAWEI)","TRAVAUX-HUAWEI",
U1720="Projet OCM (NOKIA)","TRAVAUX-NOKIA",
U1720="ACCESS-ISSUE","ACCESS-ISSUE",
U1720="Projet OCM (ZTE, NOKIA, autres projets)","TRAVAUX OCM",
U1720="No root CAuse","No root cause",
U1720="ODU HS","PDH",
U1720="IP &amp; VLAN","PDH",
U1720="Warehouse HUAWEI","SPARE-ISSUE",
U1720="SPARE-HS","SPARE-ISSUE",
U1720="Power Telco","BSS",U1720="no impacts","no impacts"
),"")</f>
        <v>No root cause</v>
      </c>
      <c r="T1720" s="41" t="str" cm="1">
        <f t="array" ref="T1720">IFERROR(_xlfn.IFS(
U1720="MPR ISSUE","TX ISSUE",
U1720="BSS Hardware Issue","RAN ISSUE",
U1720="Sites strategiques, MLL, Pylone, etc.","ENVTECH",
U1720="AKTIVCO DEFAUT GE &amp; POWER Cabinet","POWER ISSUE",
U1720="AKTIVCO Coupure ENEO &amp; Baisse de tension","POWER ISSUE",
U1720="Coupure ENEO &amp; Baisse de tension","POWER ISSUE",
U1720="Defaut GE &amp; POWER Cabinet","POWER ISSUE",
U1720="Sharing","POWER ISSUE",
U1720="Sites strategiques &amp; DataCenter","POWER ISSUE",
U1720="Exclu","Exclu",
U1720="SAT","TX ISSUE",
U1720="SPARE-ISSUE","SPARE-ISSUE",
U1720="Fiber CAmtel","TX ISSUE",
U1720="Fiber AOF","TX ISSUE",
U1720="Projet OCM (HUAWEI)","TRAVAUX-HUAWEI",
U1720="Projet OCM (NOKIA)","TRAVAUX -NOKIA",
U1720="ACCESS-ISSUE","ACCESS-ISSUE",
U1720="Projet OCM (ZTE, NOKIA, autres projets)","TRAVAUX OCM",
U1720="No root CAuse","No root cause",
U1720="ODU HS","TX ISSUE",
U1720="IP &amp; VLAN","TX ISSUE",
U1720="Warehouse HUAWEI","SPARE-ISSUE",
U1720="SPARE-HS","SPARE-ISSUE",
U1720="Power Telco","RAN ISSUE",U1720="no impacts","no impacts"
),"")</f>
        <v>No root cause</v>
      </c>
      <c r="U1720" s="68" t="s">
        <v>5691</v>
      </c>
      <c r="V1720" s="41" t="str" cm="1">
        <f t="array" ref="V1720">IFERROR(_xlfn.IFS(
U1720="MPR ISSUE","ACTIVE",
U1720="BSS Hardware Issue","ACTIVE",
U1720="Sites strategiques, MLL, Pylone, etc.","PASSIVE",
U1720="AKTIVCO DEFAUT GE &amp; POWER Cabinet","PASSIVE",
U1720="AKTIVCO Coupure ENEO &amp; Baisse de tension","PASSIVE",
U1720="Coupure ENEO &amp; Baisse de tension","PASSIVE",
U1720="Defaut GE &amp; POWER Cabinet","PASSIVE",
U1720="Sharing","PASSIVE",
U1720="Sites strategiques &amp; DataCenter","PASSIVE",
U1720="Exclu","Exclu",
U1720="SAT","ACTIVE",
U1720="SPARE-ISSUE","SPARE-ISSUE",
U1720="Fiber CAmtel","ACTIVE",
U1720="Fiber AOF","ACTIVE",
U1720="Projet OCM (HUAWEI)","PLANNED WORKS",
U1720="Projet OCM (NOKIA)","PLANNED WORKS",
U1720="ACCESS-ISSUE","ACCESS-ISSUE",
U1720="Projet OCM (ZTE, NOKIA, autres projets)","PLANNED WORKS",
U1720="No root CAuse","No root cause",
U1720="ODU HS","ACTIVE",
U1720="IP &amp; VLAN","ACTIVE",
U1720="Warehouse HUAWEI","SPARE-ISSUE",
U1720="SPARE-HS","SPARE-ISSUE",
U1720="Power Telco","ACTIVE", U1720="no impacts","no impacts"
),"")</f>
        <v>No root cause</v>
      </c>
      <c r="W1720" s="113"/>
      <c r="X1720" s="113"/>
      <c r="Y1720" s="113"/>
      <c r="Z1720" s="113"/>
      <c r="AA1720" s="113"/>
      <c r="AB1720" s="17" t="s">
        <v>5465</v>
      </c>
      <c r="AC1720" s="17" t="str">
        <f>_xlfn.XLOOKUP(B1720,'INCIDENT-04-27-2026'!E:E,'INCIDENT-04-27-2026'!F:F,"")</f>
        <v/>
      </c>
      <c r="AD1720" s="9"/>
      <c r="AE1720" s="7" t="s">
        <v>5465</v>
      </c>
      <c r="AF1720" s="6" t="str">
        <f>_xlfn.XLOOKUP(B1720,'[13]Input_27-04'!$B:$B,'[13]Input_27-04'!$M:$M,"")</f>
        <v/>
      </c>
      <c r="AG1720" s="7"/>
      <c r="AH1720" s="3"/>
      <c r="AI1720" s="18" t="str">
        <f>_xlfn.XLOOKUP(B1720,'[3]Cells Huawei 27042026 10h'!$B:$B,'[3]Cells Huawei 27042026 10h'!$T:$T,"")</f>
        <v/>
      </c>
      <c r="AJ1720" s="18" t="str">
        <f>_xlfn.XLOOKUP(B1720,'[3]Cells Huawei 27042026 15h'!$B:$B,'[3]Cells Huawei 27042026 15h'!$T:$T,"")</f>
        <v/>
      </c>
      <c r="AK1720" s="18" t="str">
        <f>_xlfn.XLOOKUP(B1720,'[4]cells down 27042026 11h28'!$B:$B,'[4]cells down 27042026 11h28'!$R:$R,"")</f>
        <v/>
      </c>
      <c r="AL1720" s="18" t="str">
        <f>_xlfn.XLOOKUP(B1720,'[4]cells down 27042026 18h01'!$B:$B,'[4]cells down 27042026 18h01'!$R:$R,"")</f>
        <v/>
      </c>
      <c r="AM1720" s="18" t="str">
        <f>_xlfn.XLOOKUP(B1720,'[5]cell downs 27042026 11h'!$B:$B,'[5]cell downs 27042026 11h'!$R:$R,"")</f>
        <v/>
      </c>
      <c r="AN1720" s="18" t="str">
        <f>_xlfn.XLOOKUP(B1720,'[5]cell downs 27042026 17h40'!$B:$B,'[5]cell downs 27042026 17h40'!$R:$R,"")</f>
        <v/>
      </c>
      <c r="AO1720" s="18" t="str">
        <f>_xlfn.XLOOKUP(B1720,'[6]ALL SITES DOWN'!$D:$D,'[6]ALL SITES DOWN'!$J:$J,"")</f>
        <v/>
      </c>
      <c r="AP1720" s="18" t="str">
        <f>_xlfn.XLOOKUP(B1720,'[7]ALL SITES DOWN'!$D:$D,'[7]ALL SITES DOWN'!$J:$J,"")</f>
        <v/>
      </c>
      <c r="AQ1720" s="9" t="str">
        <f>_xlfn.XLOOKUP(B1720,[8]sheet1!$AC:$AC,[8]sheet1!$AF:$AF,"")</f>
        <v/>
      </c>
      <c r="AR1720" s="14"/>
      <c r="AS1720" s="14" t="s">
        <v>5465</v>
      </c>
      <c r="AT1720" s="14" t="str">
        <f>_xlfn.XLOOKUP(B1720,'[9]cell downs 18042026 17h'!$B:$B,'[9]cell downs 18042026 17h'!$B:$B,"")</f>
        <v/>
      </c>
      <c r="AU1720" s="14" t="str">
        <f>_xlfn.XLOOKUP(B1720,'[10]Cells Huawei 19042026 15h'!$B:$B,'[10]Cells Huawei 19042026 15h'!$B:$B,"")</f>
        <v/>
      </c>
      <c r="AV1720" s="9" t="str">
        <f>_xlfn.XLOOKUP(B1720,'[11]cells down 19042026 9H40'!$B:$B,'[11]cells down 19042026 9H40'!$B:$B,"")</f>
        <v/>
      </c>
    </row>
    <row r="1721" spans="1:48" hidden="1" x14ac:dyDescent="0.3">
      <c r="A1721" s="1" t="s">
        <v>4432</v>
      </c>
      <c r="B1721" s="8" t="s">
        <v>4433</v>
      </c>
      <c r="C1721" s="3" t="str">
        <f>_xlfn.XLOOKUP(B1721,'[1]daily break down'!$D:$D,'[1]daily break down'!$E:$E,"")</f>
        <v>CENTRE</v>
      </c>
      <c r="D1721" s="1" t="s">
        <v>11</v>
      </c>
      <c r="E1721" s="1" t="s">
        <v>12</v>
      </c>
      <c r="F1721" s="3" t="s">
        <v>226</v>
      </c>
      <c r="G1721" s="1" t="s">
        <v>4432</v>
      </c>
      <c r="H1721" s="29" t="str">
        <f>_xlfn.XLOOKUP(B1721,[2]CALCULATION!$B:$B,[2]CALCULATION!$H:$H,"")</f>
        <v>ZTE</v>
      </c>
      <c r="I1721" s="26">
        <v>0</v>
      </c>
      <c r="J1721" s="26">
        <v>0</v>
      </c>
      <c r="K1721" s="26">
        <v>0</v>
      </c>
      <c r="L1721" s="26">
        <v>0</v>
      </c>
      <c r="M1721" s="26">
        <v>0</v>
      </c>
      <c r="N1721" s="26">
        <v>0</v>
      </c>
      <c r="O1721" s="26">
        <v>0</v>
      </c>
      <c r="P1721" s="114" t="s">
        <v>6364</v>
      </c>
      <c r="Q1721" s="42" t="s">
        <v>5537</v>
      </c>
      <c r="R1721" s="42"/>
      <c r="S1721" s="41" t="str" cm="1">
        <f t="array" ref="S1721">IFERROR(_xlfn.IFS(
U1721="MPR ISSUE","PDH",
U1721="BSS Hardware Issue","BSS",
U1721="Sites strategiques, MLL, Pylone, etc.","ENVTECH",
U1721="AKTIVCO DEFAUT GE &amp; POWER Cabinet","AKTIVCO",
U1721="AKTIVCO Coupure ENEO &amp; Baisse de tension","AKTIVCO GRID ONLY",
U1721="Coupure ENEO &amp; Baisse de tension","IHS GRID ONLY",
U1721="Defaut GE &amp; POWER Cabinet","IHS",
U1721="Sharing","Partners",
U1721="Sites strategiques &amp; DataCenter","SST &amp; DC",
U1721="Exclu","Exclu",
U1721="SAT","SAT",
U1721="SPARE-ISSUE","SPARE-ISSUE",
U1721="Fiber CAmtel","TRANS_FO_CAMTEL",
U1721="Fiber AOF","Fiber AOF",
U1721="Projet OCM (HUAWEI)","TRAVAUX-HUAWEI",
U1721="Projet OCM (NOKIA)","TRAVAUX-NOKIA",
U1721="ACCESS-ISSUE","ACCESS-ISSUE",
U1721="Projet OCM (ZTE, NOKIA, autres projets)","TRAVAUX OCM",
U1721="No root CAuse","No root cause",
U1721="ODU HS","PDH",
U1721="IP &amp; VLAN","PDH",
U1721="Warehouse HUAWEI","SPARE-ISSUE",
U1721="SPARE-HS","SPARE-ISSUE",
U1721="Power Telco","BSS",U1721="no impacts","no impacts"
),"")</f>
        <v>Exclu</v>
      </c>
      <c r="T1721" s="41" t="str" cm="1">
        <f t="array" ref="T1721">IFERROR(_xlfn.IFS(
U1721="MPR ISSUE","TX ISSUE",
U1721="BSS Hardware Issue","RAN ISSUE",
U1721="Sites strategiques, MLL, Pylone, etc.","ENVTECH",
U1721="AKTIVCO DEFAUT GE &amp; POWER Cabinet","POWER ISSUE",
U1721="AKTIVCO Coupure ENEO &amp; Baisse de tension","POWER ISSUE",
U1721="Coupure ENEO &amp; Baisse de tension","POWER ISSUE",
U1721="Defaut GE &amp; POWER Cabinet","POWER ISSUE",
U1721="Sharing","POWER ISSUE",
U1721="Sites strategiques &amp; DataCenter","POWER ISSUE",
U1721="Exclu","Exclu",
U1721="SAT","TX ISSUE",
U1721="SPARE-ISSUE","SPARE-ISSUE",
U1721="Fiber CAmtel","TX ISSUE",
U1721="Fiber AOF","TX ISSUE",
U1721="Projet OCM (HUAWEI)","TRAVAUX-HUAWEI",
U1721="Projet OCM (NOKIA)","TRAVAUX -NOKIA",
U1721="ACCESS-ISSUE","ACCESS-ISSUE",
U1721="Projet OCM (ZTE, NOKIA, autres projets)","TRAVAUX OCM",
U1721="No root CAuse","No root cause",
U1721="ODU HS","TX ISSUE",
U1721="IP &amp; VLAN","TX ISSUE",
U1721="Warehouse HUAWEI","SPARE-ISSUE",
U1721="SPARE-HS","SPARE-ISSUE",
U1721="Power Telco","RAN ISSUE",U1721="no impacts","no impacts"
),"")</f>
        <v>Exclu</v>
      </c>
      <c r="U1721" s="68" t="s">
        <v>5537</v>
      </c>
      <c r="V1721" s="41" t="str" cm="1">
        <f t="array" ref="V1721">IFERROR(_xlfn.IFS(
U1721="MPR ISSUE","ACTIVE",
U1721="BSS Hardware Issue","ACTIVE",
U1721="Sites strategiques, MLL, Pylone, etc.","PASSIVE",
U1721="AKTIVCO DEFAUT GE &amp; POWER Cabinet","PASSIVE",
U1721="AKTIVCO Coupure ENEO &amp; Baisse de tension","PASSIVE",
U1721="Coupure ENEO &amp; Baisse de tension","PASSIVE",
U1721="Defaut GE &amp; POWER Cabinet","PASSIVE",
U1721="Sharing","PASSIVE",
U1721="Sites strategiques &amp; DataCenter","PASSIVE",
U1721="Exclu","Exclu",
U1721="SAT","ACTIVE",
U1721="SPARE-ISSUE","SPARE-ISSUE",
U1721="Fiber CAmtel","ACTIVE",
U1721="Fiber AOF","ACTIVE",
U1721="Projet OCM (HUAWEI)","PLANNED WORKS",
U1721="Projet OCM (NOKIA)","PLANNED WORKS",
U1721="ACCESS-ISSUE","ACCESS-ISSUE",
U1721="Projet OCM (ZTE, NOKIA, autres projets)","PLANNED WORKS",
U1721="No root CAuse","No root cause",
U1721="ODU HS","ACTIVE",
U1721="IP &amp; VLAN","ACTIVE",
U1721="Warehouse HUAWEI","SPARE-ISSUE",
U1721="SPARE-HS","SPARE-ISSUE",
U1721="Power Telco","ACTIVE", U1721="no impacts","no impacts"
),"")</f>
        <v>Exclu</v>
      </c>
      <c r="W1721" s="113"/>
      <c r="X1721" s="113"/>
      <c r="Y1721" s="113"/>
      <c r="Z1721" s="113"/>
      <c r="AA1721" s="113"/>
      <c r="AB1721" s="17" t="s">
        <v>5465</v>
      </c>
      <c r="AC1721" s="17" t="str">
        <f>_xlfn.XLOOKUP(B1721,'INCIDENT-04-27-2026'!E:E,'INCIDENT-04-27-2026'!F:F,"")</f>
        <v/>
      </c>
      <c r="AD1721" s="9"/>
      <c r="AE1721" s="7" t="s">
        <v>5465</v>
      </c>
      <c r="AF1721" s="6" t="str">
        <f>_xlfn.XLOOKUP(B1721,'[13]Input_27-04'!$B:$B,'[13]Input_27-04'!$M:$M,"")</f>
        <v/>
      </c>
      <c r="AG1721" s="7"/>
      <c r="AH1721" s="3"/>
      <c r="AI1721" s="18" t="str">
        <f>_xlfn.XLOOKUP(B1721,'[3]Cells Huawei 27042026 10h'!$B:$B,'[3]Cells Huawei 27042026 10h'!$T:$T,"")</f>
        <v/>
      </c>
      <c r="AJ1721" s="18" t="str">
        <f>_xlfn.XLOOKUP(B1721,'[3]Cells Huawei 27042026 15h'!$B:$B,'[3]Cells Huawei 27042026 15h'!$T:$T,"")</f>
        <v/>
      </c>
      <c r="AK1721" s="18" t="str">
        <f>_xlfn.XLOOKUP(B1721,'[4]cells down 27042026 11h28'!$B:$B,'[4]cells down 27042026 11h28'!$R:$R,"")</f>
        <v/>
      </c>
      <c r="AL1721" s="18" t="str">
        <f>_xlfn.XLOOKUP(B1721,'[4]cells down 27042026 18h01'!$B:$B,'[4]cells down 27042026 18h01'!$R:$R,"")</f>
        <v/>
      </c>
      <c r="AM1721" s="18" t="str">
        <f>_xlfn.XLOOKUP(B1721,'[5]cell downs 27042026 11h'!$B:$B,'[5]cell downs 27042026 11h'!$R:$R,"")</f>
        <v/>
      </c>
      <c r="AN1721" s="18" t="str">
        <f>_xlfn.XLOOKUP(B1721,'[5]cell downs 27042026 17h40'!$B:$B,'[5]cell downs 27042026 17h40'!$R:$R,"")</f>
        <v/>
      </c>
      <c r="AO1721" s="18" t="str">
        <f>_xlfn.XLOOKUP(B1721,'[6]ALL SITES DOWN'!$D:$D,'[6]ALL SITES DOWN'!$J:$J,"")</f>
        <v/>
      </c>
      <c r="AP1721" s="18" t="str">
        <f>_xlfn.XLOOKUP(B1721,'[7]ALL SITES DOWN'!$D:$D,'[7]ALL SITES DOWN'!$J:$J,"")</f>
        <v/>
      </c>
      <c r="AQ1721" s="9" t="str">
        <f>_xlfn.XLOOKUP(B1721,[8]sheet1!$AC:$AC,[8]sheet1!$AF:$AF,"")</f>
        <v/>
      </c>
      <c r="AR1721" s="14"/>
      <c r="AS1721" s="14" t="s">
        <v>5465</v>
      </c>
      <c r="AT1721" s="14" t="str">
        <f>_xlfn.XLOOKUP(B1721,'[9]cell downs 18042026 17h'!$B:$B,'[9]cell downs 18042026 17h'!$B:$B,"")</f>
        <v/>
      </c>
      <c r="AU1721" s="14" t="str">
        <f>_xlfn.XLOOKUP(B1721,'[10]Cells Huawei 19042026 15h'!$B:$B,'[10]Cells Huawei 19042026 15h'!$B:$B,"")</f>
        <v/>
      </c>
      <c r="AV1721" s="9" t="str">
        <f>_xlfn.XLOOKUP(B1721,'[11]cells down 19042026 9H40'!$B:$B,'[11]cells down 19042026 9H40'!$B:$B,"")</f>
        <v/>
      </c>
    </row>
    <row r="1722" spans="1:48" hidden="1" x14ac:dyDescent="0.3">
      <c r="A1722" s="1" t="s">
        <v>4559</v>
      </c>
      <c r="B1722" s="8" t="s">
        <v>4560</v>
      </c>
      <c r="C1722" s="3" t="str">
        <f>_xlfn.XLOOKUP(B1722,'[1]daily break down'!$D:$D,'[1]daily break down'!$E:$E,"")</f>
        <v>CENTRE</v>
      </c>
      <c r="D1722" s="1" t="s">
        <v>21</v>
      </c>
      <c r="E1722" s="1" t="s">
        <v>188</v>
      </c>
      <c r="F1722" s="3" t="s">
        <v>37</v>
      </c>
      <c r="G1722" s="1" t="s">
        <v>4559</v>
      </c>
      <c r="H1722" s="28" t="str">
        <f>_xlfn.XLOOKUP(B1722,[2]CALCULATION!$B:$B,[2]CALCULATION!$H:$H,"")</f>
        <v>NOKIA</v>
      </c>
      <c r="I1722" s="26">
        <v>0</v>
      </c>
      <c r="J1722" s="26">
        <v>0</v>
      </c>
      <c r="K1722" s="26">
        <v>0</v>
      </c>
      <c r="L1722" s="26">
        <v>0</v>
      </c>
      <c r="M1722" s="26">
        <v>0</v>
      </c>
      <c r="N1722" s="26">
        <v>0</v>
      </c>
      <c r="O1722" s="26">
        <v>0</v>
      </c>
      <c r="P1722" s="114" t="s">
        <v>6364</v>
      </c>
      <c r="Q1722" s="42" t="s">
        <v>5537</v>
      </c>
      <c r="R1722" s="42"/>
      <c r="S1722" s="41" t="str" cm="1">
        <f t="array" ref="S1722">IFERROR(_xlfn.IFS(
U1722="MPR ISSUE","PDH",
U1722="BSS Hardware Issue","BSS",
U1722="Sites strategiques, MLL, Pylone, etc.","ENVTECH",
U1722="AKTIVCO DEFAUT GE &amp; POWER Cabinet","AKTIVCO",
U1722="AKTIVCO Coupure ENEO &amp; Baisse de tension","AKTIVCO GRID ONLY",
U1722="Coupure ENEO &amp; Baisse de tension","IHS GRID ONLY",
U1722="Defaut GE &amp; POWER Cabinet","IHS",
U1722="Sharing","Partners",
U1722="Sites strategiques &amp; DataCenter","SST &amp; DC",
U1722="Exclu","Exclu",
U1722="SAT","SAT",
U1722="SPARE-ISSUE","SPARE-ISSUE",
U1722="Fiber CAmtel","TRANS_FO_CAMTEL",
U1722="Fiber AOF","Fiber AOF",
U1722="Projet OCM (HUAWEI)","TRAVAUX-HUAWEI",
U1722="Projet OCM (NOKIA)","TRAVAUX-NOKIA",
U1722="ACCESS-ISSUE","ACCESS-ISSUE",
U1722="Projet OCM (ZTE, NOKIA, autres projets)","TRAVAUX OCM",
U1722="No root CAuse","No root cause",
U1722="ODU HS","PDH",
U1722="IP &amp; VLAN","PDH",
U1722="Warehouse HUAWEI","SPARE-ISSUE",
U1722="SPARE-HS","SPARE-ISSUE",
U1722="Power Telco","BSS",U1722="no impacts","no impacts"
),"")</f>
        <v>Exclu</v>
      </c>
      <c r="T1722" s="41" t="str" cm="1">
        <f t="array" ref="T1722">IFERROR(_xlfn.IFS(
U1722="MPR ISSUE","TX ISSUE",
U1722="BSS Hardware Issue","RAN ISSUE",
U1722="Sites strategiques, MLL, Pylone, etc.","ENVTECH",
U1722="AKTIVCO DEFAUT GE &amp; POWER Cabinet","POWER ISSUE",
U1722="AKTIVCO Coupure ENEO &amp; Baisse de tension","POWER ISSUE",
U1722="Coupure ENEO &amp; Baisse de tension","POWER ISSUE",
U1722="Defaut GE &amp; POWER Cabinet","POWER ISSUE",
U1722="Sharing","POWER ISSUE",
U1722="Sites strategiques &amp; DataCenter","POWER ISSUE",
U1722="Exclu","Exclu",
U1722="SAT","TX ISSUE",
U1722="SPARE-ISSUE","SPARE-ISSUE",
U1722="Fiber CAmtel","TX ISSUE",
U1722="Fiber AOF","TX ISSUE",
U1722="Projet OCM (HUAWEI)","TRAVAUX-HUAWEI",
U1722="Projet OCM (NOKIA)","TRAVAUX -NOKIA",
U1722="ACCESS-ISSUE","ACCESS-ISSUE",
U1722="Projet OCM (ZTE, NOKIA, autres projets)","TRAVAUX OCM",
U1722="No root CAuse","No root cause",
U1722="ODU HS","TX ISSUE",
U1722="IP &amp; VLAN","TX ISSUE",
U1722="Warehouse HUAWEI","SPARE-ISSUE",
U1722="SPARE-HS","SPARE-ISSUE",
U1722="Power Telco","RAN ISSUE",U1722="no impacts","no impacts"
),"")</f>
        <v>Exclu</v>
      </c>
      <c r="U1722" s="68" t="s">
        <v>5537</v>
      </c>
      <c r="V1722" s="41" t="str" cm="1">
        <f t="array" ref="V1722">IFERROR(_xlfn.IFS(
U1722="MPR ISSUE","ACTIVE",
U1722="BSS Hardware Issue","ACTIVE",
U1722="Sites strategiques, MLL, Pylone, etc.","PASSIVE",
U1722="AKTIVCO DEFAUT GE &amp; POWER Cabinet","PASSIVE",
U1722="AKTIVCO Coupure ENEO &amp; Baisse de tension","PASSIVE",
U1722="Coupure ENEO &amp; Baisse de tension","PASSIVE",
U1722="Defaut GE &amp; POWER Cabinet","PASSIVE",
U1722="Sharing","PASSIVE",
U1722="Sites strategiques &amp; DataCenter","PASSIVE",
U1722="Exclu","Exclu",
U1722="SAT","ACTIVE",
U1722="SPARE-ISSUE","SPARE-ISSUE",
U1722="Fiber CAmtel","ACTIVE",
U1722="Fiber AOF","ACTIVE",
U1722="Projet OCM (HUAWEI)","PLANNED WORKS",
U1722="Projet OCM (NOKIA)","PLANNED WORKS",
U1722="ACCESS-ISSUE","ACCESS-ISSUE",
U1722="Projet OCM (ZTE, NOKIA, autres projets)","PLANNED WORKS",
U1722="No root CAuse","No root cause",
U1722="ODU HS","ACTIVE",
U1722="IP &amp; VLAN","ACTIVE",
U1722="Warehouse HUAWEI","SPARE-ISSUE",
U1722="SPARE-HS","SPARE-ISSUE",
U1722="Power Telco","ACTIVE", U1722="no impacts","no impacts"
),"")</f>
        <v>Exclu</v>
      </c>
      <c r="W1722" s="113"/>
      <c r="X1722" s="113"/>
      <c r="Y1722" s="113"/>
      <c r="Z1722" s="113"/>
      <c r="AA1722" s="113"/>
      <c r="AB1722" s="17" t="s">
        <v>5465</v>
      </c>
      <c r="AC1722" s="17" t="str">
        <f>_xlfn.XLOOKUP(B1722,'INCIDENT-04-27-2026'!E:E,'INCIDENT-04-27-2026'!F:F,"")</f>
        <v/>
      </c>
      <c r="AD1722" s="9"/>
      <c r="AE1722" s="7" t="s">
        <v>5465</v>
      </c>
      <c r="AF1722" s="6" t="str">
        <f>_xlfn.XLOOKUP(B1722,'[13]Input_27-04'!$B:$B,'[13]Input_27-04'!$M:$M,"")</f>
        <v/>
      </c>
      <c r="AG1722" s="7"/>
      <c r="AH1722" s="3"/>
      <c r="AI1722" s="18" t="str">
        <f>_xlfn.XLOOKUP(B1722,'[3]Cells Huawei 27042026 10h'!$B:$B,'[3]Cells Huawei 27042026 10h'!$T:$T,"")</f>
        <v/>
      </c>
      <c r="AJ1722" s="18" t="str">
        <f>_xlfn.XLOOKUP(B1722,'[3]Cells Huawei 27042026 15h'!$B:$B,'[3]Cells Huawei 27042026 15h'!$T:$T,"")</f>
        <v/>
      </c>
      <c r="AK1722" s="18" t="str">
        <f>_xlfn.XLOOKUP(B1722,'[4]cells down 27042026 11h28'!$B:$B,'[4]cells down 27042026 11h28'!$R:$R,"")</f>
        <v/>
      </c>
      <c r="AL1722" s="18" t="str">
        <f>_xlfn.XLOOKUP(B1722,'[4]cells down 27042026 18h01'!$B:$B,'[4]cells down 27042026 18h01'!$R:$R,"")</f>
        <v/>
      </c>
      <c r="AM1722" s="18" t="str">
        <f>_xlfn.XLOOKUP(B1722,'[5]cell downs 27042026 11h'!$B:$B,'[5]cell downs 27042026 11h'!$R:$R,"")</f>
        <v/>
      </c>
      <c r="AN1722" s="18" t="str">
        <f>_xlfn.XLOOKUP(B1722,'[5]cell downs 27042026 17h40'!$B:$B,'[5]cell downs 27042026 17h40'!$R:$R,"")</f>
        <v/>
      </c>
      <c r="AO1722" s="18" t="str">
        <f>_xlfn.XLOOKUP(B1722,'[6]ALL SITES DOWN'!$D:$D,'[6]ALL SITES DOWN'!$J:$J,"")</f>
        <v/>
      </c>
      <c r="AP1722" s="18" t="str">
        <f>_xlfn.XLOOKUP(B1722,'[7]ALL SITES DOWN'!$D:$D,'[7]ALL SITES DOWN'!$J:$J,"")</f>
        <v/>
      </c>
      <c r="AQ1722" s="9" t="str">
        <f>_xlfn.XLOOKUP(B1722,[8]sheet1!$AC:$AC,[8]sheet1!$AF:$AF,"")</f>
        <v/>
      </c>
      <c r="AR1722" s="14"/>
      <c r="AS1722" s="14" t="s">
        <v>5465</v>
      </c>
      <c r="AT1722" s="14" t="str">
        <f>_xlfn.XLOOKUP(B1722,'[9]cell downs 18042026 17h'!$B:$B,'[9]cell downs 18042026 17h'!$B:$B,"")</f>
        <v/>
      </c>
      <c r="AU1722" s="14" t="str">
        <f>_xlfn.XLOOKUP(B1722,'[10]Cells Huawei 19042026 15h'!$B:$B,'[10]Cells Huawei 19042026 15h'!$B:$B,"")</f>
        <v/>
      </c>
      <c r="AV1722" s="9" t="str">
        <f>_xlfn.XLOOKUP(B1722,'[11]cells down 19042026 9H40'!$B:$B,'[11]cells down 19042026 9H40'!$B:$B,"")</f>
        <v/>
      </c>
    </row>
    <row r="1723" spans="1:48" hidden="1" x14ac:dyDescent="0.3">
      <c r="A1723" s="1" t="s">
        <v>2890</v>
      </c>
      <c r="B1723" s="8" t="s">
        <v>2891</v>
      </c>
      <c r="C1723" s="3" t="str">
        <f>_xlfn.XLOOKUP(B1723,'[1]daily break down'!$D:$D,'[1]daily break down'!$E:$E,"")</f>
        <v>Garoua</v>
      </c>
      <c r="D1723" s="1" t="s">
        <v>11</v>
      </c>
      <c r="E1723" s="1" t="s">
        <v>12</v>
      </c>
      <c r="F1723" s="3" t="s">
        <v>23</v>
      </c>
      <c r="G1723" s="1" t="s">
        <v>24</v>
      </c>
      <c r="H1723" s="27" t="str">
        <f>_xlfn.XLOOKUP(B1723,[2]CALCULATION!$B:$B,[2]CALCULATION!$H:$H,"")</f>
        <v>Huawei</v>
      </c>
      <c r="I1723" s="26">
        <v>0</v>
      </c>
      <c r="J1723" s="26">
        <v>0</v>
      </c>
      <c r="K1723" s="26">
        <v>0</v>
      </c>
      <c r="L1723" s="26">
        <v>0</v>
      </c>
      <c r="M1723" s="26">
        <v>1.9694385231984428</v>
      </c>
      <c r="N1723" s="26">
        <v>0</v>
      </c>
      <c r="O1723" s="26">
        <v>0</v>
      </c>
      <c r="P1723" s="114" t="s">
        <v>6364</v>
      </c>
      <c r="Q1723" s="42" t="s">
        <v>5538</v>
      </c>
      <c r="R1723" s="42"/>
      <c r="S1723" s="41" t="str" cm="1">
        <f t="array" ref="S1723">IFERROR(_xlfn.IFS(
U1723="MPR ISSUE","PDH",
U1723="BSS Hardware Issue","BSS",
U1723="Sites strategiques, MLL, Pylone, etc.","ENVTECH",
U1723="AKTIVCO DEFAUT GE &amp; POWER Cabinet","AKTIVCO",
U1723="AKTIVCO Coupure ENEO &amp; Baisse de tension","AKTIVCO GRID ONLY",
U1723="Coupure ENEO &amp; Baisse de tension","IHS GRID ONLY",
U1723="Defaut GE &amp; POWER Cabinet","IHS",
U1723="Sharing","Partners",
U1723="Sites strategiques &amp; DataCenter","SST &amp; DC",
U1723="Exclu","Exclu",
U1723="SAT","SAT",
U1723="SPARE-ISSUE","SPARE-ISSUE",
U1723="Fiber CAmtel","TRANS_FO_CAMTEL",
U1723="Fiber AOF","Fiber AOF",
U1723="Projet OCM (HUAWEI)","TRAVAUX-HUAWEI",
U1723="Projet OCM (NOKIA)","TRAVAUX-NOKIA",
U1723="ACCESS-ISSUE","ACCESS-ISSUE",
U1723="Projet OCM (ZTE, NOKIA, autres projets)","TRAVAUX OCM",
U1723="No root CAuse","No root cause",
U1723="ODU HS","PDH",
U1723="IP &amp; VLAN","PDH",
U1723="Warehouse HUAWEI","SPARE-ISSUE",
U1723="SPARE-HS","SPARE-ISSUE",
U1723="Power Telco","BSS",U1723="no impacts","no impacts"
),"")</f>
        <v>No root cause</v>
      </c>
      <c r="T1723" s="41" t="str" cm="1">
        <f t="array" ref="T1723">IFERROR(_xlfn.IFS(
U1723="MPR ISSUE","TX ISSUE",
U1723="BSS Hardware Issue","RAN ISSUE",
U1723="Sites strategiques, MLL, Pylone, etc.","ENVTECH",
U1723="AKTIVCO DEFAUT GE &amp; POWER Cabinet","POWER ISSUE",
U1723="AKTIVCO Coupure ENEO &amp; Baisse de tension","POWER ISSUE",
U1723="Coupure ENEO &amp; Baisse de tension","POWER ISSUE",
U1723="Defaut GE &amp; POWER Cabinet","POWER ISSUE",
U1723="Sharing","POWER ISSUE",
U1723="Sites strategiques &amp; DataCenter","POWER ISSUE",
U1723="Exclu","Exclu",
U1723="SAT","TX ISSUE",
U1723="SPARE-ISSUE","SPARE-ISSUE",
U1723="Fiber CAmtel","TX ISSUE",
U1723="Fiber AOF","TX ISSUE",
U1723="Projet OCM (HUAWEI)","TRAVAUX-HUAWEI",
U1723="Projet OCM (NOKIA)","TRAVAUX -NOKIA",
U1723="ACCESS-ISSUE","ACCESS-ISSUE",
U1723="Projet OCM (ZTE, NOKIA, autres projets)","TRAVAUX OCM",
U1723="No root CAuse","No root cause",
U1723="ODU HS","TX ISSUE",
U1723="IP &amp; VLAN","TX ISSUE",
U1723="Warehouse HUAWEI","SPARE-ISSUE",
U1723="SPARE-HS","SPARE-ISSUE",
U1723="Power Telco","RAN ISSUE",U1723="no impacts","no impacts"
),"")</f>
        <v>No root cause</v>
      </c>
      <c r="U1723" s="68" t="s">
        <v>5691</v>
      </c>
      <c r="V1723" s="41" t="str" cm="1">
        <f t="array" ref="V1723">IFERROR(_xlfn.IFS(
U1723="MPR ISSUE","ACTIVE",
U1723="BSS Hardware Issue","ACTIVE",
U1723="Sites strategiques, MLL, Pylone, etc.","PASSIVE",
U1723="AKTIVCO DEFAUT GE &amp; POWER Cabinet","PASSIVE",
U1723="AKTIVCO Coupure ENEO &amp; Baisse de tension","PASSIVE",
U1723="Coupure ENEO &amp; Baisse de tension","PASSIVE",
U1723="Defaut GE &amp; POWER Cabinet","PASSIVE",
U1723="Sharing","PASSIVE",
U1723="Sites strategiques &amp; DataCenter","PASSIVE",
U1723="Exclu","Exclu",
U1723="SAT","ACTIVE",
U1723="SPARE-ISSUE","SPARE-ISSUE",
U1723="Fiber CAmtel","ACTIVE",
U1723="Fiber AOF","ACTIVE",
U1723="Projet OCM (HUAWEI)","PLANNED WORKS",
U1723="Projet OCM (NOKIA)","PLANNED WORKS",
U1723="ACCESS-ISSUE","ACCESS-ISSUE",
U1723="Projet OCM (ZTE, NOKIA, autres projets)","PLANNED WORKS",
U1723="No root CAuse","No root cause",
U1723="ODU HS","ACTIVE",
U1723="IP &amp; VLAN","ACTIVE",
U1723="Warehouse HUAWEI","SPARE-ISSUE",
U1723="SPARE-HS","SPARE-ISSUE",
U1723="Power Telco","ACTIVE", U1723="no impacts","no impacts"
),"")</f>
        <v>No root cause</v>
      </c>
      <c r="W1723" s="113"/>
      <c r="X1723" s="113"/>
      <c r="Y1723" s="113"/>
      <c r="Z1723" s="113"/>
      <c r="AA1723" s="113"/>
      <c r="AB1723" s="17" t="s">
        <v>5465</v>
      </c>
      <c r="AC1723" s="17" t="str">
        <f>_xlfn.XLOOKUP(B1723,'INCIDENT-04-27-2026'!E:E,'INCIDENT-04-27-2026'!F:F,"")</f>
        <v/>
      </c>
      <c r="AD1723" s="9"/>
      <c r="AE1723" s="7" t="s">
        <v>5465</v>
      </c>
      <c r="AF1723" s="6" t="str">
        <f>_xlfn.XLOOKUP(B1723,'[13]Input_27-04'!$B:$B,'[13]Input_27-04'!$M:$M,"")</f>
        <v/>
      </c>
      <c r="AG1723" s="7"/>
      <c r="AH1723" s="3"/>
      <c r="AI1723" s="18" t="str">
        <f>_xlfn.XLOOKUP(B1723,'[3]Cells Huawei 27042026 10h'!$B:$B,'[3]Cells Huawei 27042026 10h'!$T:$T,"")</f>
        <v/>
      </c>
      <c r="AJ1723" s="18" t="str">
        <f>_xlfn.XLOOKUP(B1723,'[3]Cells Huawei 27042026 15h'!$B:$B,'[3]Cells Huawei 27042026 15h'!$T:$T,"")</f>
        <v/>
      </c>
      <c r="AK1723" s="18" t="str">
        <f>_xlfn.XLOOKUP(B1723,'[4]cells down 27042026 11h28'!$B:$B,'[4]cells down 27042026 11h28'!$R:$R,"")</f>
        <v/>
      </c>
      <c r="AL1723" s="18" t="str">
        <f>_xlfn.XLOOKUP(B1723,'[4]cells down 27042026 18h01'!$B:$B,'[4]cells down 27042026 18h01'!$R:$R,"")</f>
        <v/>
      </c>
      <c r="AM1723" s="18" t="str">
        <f>_xlfn.XLOOKUP(B1723,'[5]cell downs 27042026 11h'!$B:$B,'[5]cell downs 27042026 11h'!$R:$R,"")</f>
        <v/>
      </c>
      <c r="AN1723" s="18" t="str">
        <f>_xlfn.XLOOKUP(B1723,'[5]cell downs 27042026 17h40'!$B:$B,'[5]cell downs 27042026 17h40'!$R:$R,"")</f>
        <v/>
      </c>
      <c r="AO1723" s="18" t="str">
        <f>_xlfn.XLOOKUP(B1723,'[6]ALL SITES DOWN'!$D:$D,'[6]ALL SITES DOWN'!$J:$J,"")</f>
        <v/>
      </c>
      <c r="AP1723" s="18" t="str">
        <f>_xlfn.XLOOKUP(B1723,'[7]ALL SITES DOWN'!$D:$D,'[7]ALL SITES DOWN'!$J:$J,"")</f>
        <v/>
      </c>
      <c r="AQ1723" s="9" t="str">
        <f>_xlfn.XLOOKUP(B1723,[8]sheet1!$AC:$AC,[8]sheet1!$AF:$AF,"")</f>
        <v/>
      </c>
      <c r="AR1723" s="14"/>
      <c r="AS1723" s="14" t="s">
        <v>5465</v>
      </c>
      <c r="AT1723" s="14" t="str">
        <f>_xlfn.XLOOKUP(B1723,'[9]cell downs 18042026 17h'!$B:$B,'[9]cell downs 18042026 17h'!$B:$B,"")</f>
        <v/>
      </c>
      <c r="AU1723" s="14" t="str">
        <f>_xlfn.XLOOKUP(B1723,'[10]Cells Huawei 19042026 15h'!$B:$B,'[10]Cells Huawei 19042026 15h'!$B:$B,"")</f>
        <v/>
      </c>
      <c r="AV1723" s="9" t="str">
        <f>_xlfn.XLOOKUP(B1723,'[11]cells down 19042026 9H40'!$B:$B,'[11]cells down 19042026 9H40'!$B:$B,"")</f>
        <v/>
      </c>
    </row>
    <row r="1724" spans="1:48" hidden="1" x14ac:dyDescent="0.3">
      <c r="A1724" s="1" t="s">
        <v>2399</v>
      </c>
      <c r="B1724" s="1" t="s">
        <v>2400</v>
      </c>
      <c r="C1724" s="3" t="str">
        <f>_xlfn.XLOOKUP(B1724,'[1]daily break down'!$D:$D,'[1]daily break down'!$E:$E,"")</f>
        <v>Douala</v>
      </c>
      <c r="D1724" s="1" t="s">
        <v>18</v>
      </c>
      <c r="E1724" s="22" t="s">
        <v>18</v>
      </c>
      <c r="F1724" s="3" t="s">
        <v>31</v>
      </c>
      <c r="G1724" s="1" t="s">
        <v>32</v>
      </c>
      <c r="H1724" s="29" t="str">
        <f>_xlfn.XLOOKUP(B1724,[2]CALCULATION!$B:$B,[2]CALCULATION!$H:$H,"")</f>
        <v>ZTE</v>
      </c>
      <c r="I1724" s="26">
        <v>0</v>
      </c>
      <c r="J1724" s="26">
        <v>0</v>
      </c>
      <c r="K1724" s="26">
        <v>0</v>
      </c>
      <c r="L1724" s="26">
        <v>0</v>
      </c>
      <c r="M1724" s="26">
        <v>0</v>
      </c>
      <c r="N1724" s="26">
        <v>0</v>
      </c>
      <c r="O1724" s="26">
        <v>0</v>
      </c>
      <c r="P1724" s="114" t="s">
        <v>6364</v>
      </c>
      <c r="Q1724" s="42" t="s">
        <v>5538</v>
      </c>
      <c r="R1724" s="42"/>
      <c r="S1724" s="41" t="str" cm="1">
        <f t="array" ref="S1724">IFERROR(_xlfn.IFS(
U1724="MPR ISSUE","PDH",
U1724="BSS Hardware Issue","BSS",
U1724="Sites strategiques, MLL, Pylone, etc.","ENVTECH",
U1724="AKTIVCO DEFAUT GE &amp; POWER Cabinet","AKTIVCO",
U1724="AKTIVCO Coupure ENEO &amp; Baisse de tension","AKTIVCO GRID ONLY",
U1724="Coupure ENEO &amp; Baisse de tension","IHS GRID ONLY",
U1724="Defaut GE &amp; POWER Cabinet","IHS",
U1724="Sharing","Partners",
U1724="Sites strategiques &amp; DataCenter","SST &amp; DC",
U1724="Exclu","Exclu",
U1724="SAT","SAT",
U1724="SPARE-ISSUE","SPARE-ISSUE",
U1724="Fiber CAmtel","TRANS_FO_CAMTEL",
U1724="Fiber AOF","Fiber AOF",
U1724="Projet OCM (HUAWEI)","TRAVAUX-HUAWEI",
U1724="Projet OCM (NOKIA)","TRAVAUX-NOKIA",
U1724="ACCESS-ISSUE","ACCESS-ISSUE",
U1724="Projet OCM (ZTE, NOKIA, autres projets)","TRAVAUX OCM",
U1724="No root CAuse","No root cause",
U1724="ODU HS","PDH",
U1724="IP &amp; VLAN","PDH",
U1724="Warehouse HUAWEI","SPARE-ISSUE",
U1724="SPARE-HS","SPARE-ISSUE",
U1724="Power Telco","BSS",U1724="no impacts","no impacts"
),"")</f>
        <v>No root cause</v>
      </c>
      <c r="T1724" s="41" t="str" cm="1">
        <f t="array" ref="T1724">IFERROR(_xlfn.IFS(
U1724="MPR ISSUE","TX ISSUE",
U1724="BSS Hardware Issue","RAN ISSUE",
U1724="Sites strategiques, MLL, Pylone, etc.","ENVTECH",
U1724="AKTIVCO DEFAUT GE &amp; POWER Cabinet","POWER ISSUE",
U1724="AKTIVCO Coupure ENEO &amp; Baisse de tension","POWER ISSUE",
U1724="Coupure ENEO &amp; Baisse de tension","POWER ISSUE",
U1724="Defaut GE &amp; POWER Cabinet","POWER ISSUE",
U1724="Sharing","POWER ISSUE",
U1724="Sites strategiques &amp; DataCenter","POWER ISSUE",
U1724="Exclu","Exclu",
U1724="SAT","TX ISSUE",
U1724="SPARE-ISSUE","SPARE-ISSUE",
U1724="Fiber CAmtel","TX ISSUE",
U1724="Fiber AOF","TX ISSUE",
U1724="Projet OCM (HUAWEI)","TRAVAUX-HUAWEI",
U1724="Projet OCM (NOKIA)","TRAVAUX -NOKIA",
U1724="ACCESS-ISSUE","ACCESS-ISSUE",
U1724="Projet OCM (ZTE, NOKIA, autres projets)","TRAVAUX OCM",
U1724="No root CAuse","No root cause",
U1724="ODU HS","TX ISSUE",
U1724="IP &amp; VLAN","TX ISSUE",
U1724="Warehouse HUAWEI","SPARE-ISSUE",
U1724="SPARE-HS","SPARE-ISSUE",
U1724="Power Telco","RAN ISSUE",U1724="no impacts","no impacts"
),"")</f>
        <v>No root cause</v>
      </c>
      <c r="U1724" s="68" t="s">
        <v>5691</v>
      </c>
      <c r="V1724" s="41" t="str" cm="1">
        <f t="array" ref="V1724">IFERROR(_xlfn.IFS(
U1724="MPR ISSUE","ACTIVE",
U1724="BSS Hardware Issue","ACTIVE",
U1724="Sites strategiques, MLL, Pylone, etc.","PASSIVE",
U1724="AKTIVCO DEFAUT GE &amp; POWER Cabinet","PASSIVE",
U1724="AKTIVCO Coupure ENEO &amp; Baisse de tension","PASSIVE",
U1724="Coupure ENEO &amp; Baisse de tension","PASSIVE",
U1724="Defaut GE &amp; POWER Cabinet","PASSIVE",
U1724="Sharing","PASSIVE",
U1724="Sites strategiques &amp; DataCenter","PASSIVE",
U1724="Exclu","Exclu",
U1724="SAT","ACTIVE",
U1724="SPARE-ISSUE","SPARE-ISSUE",
U1724="Fiber CAmtel","ACTIVE",
U1724="Fiber AOF","ACTIVE",
U1724="Projet OCM (HUAWEI)","PLANNED WORKS",
U1724="Projet OCM (NOKIA)","PLANNED WORKS",
U1724="ACCESS-ISSUE","ACCESS-ISSUE",
U1724="Projet OCM (ZTE, NOKIA, autres projets)","PLANNED WORKS",
U1724="No root CAuse","No root cause",
U1724="ODU HS","ACTIVE",
U1724="IP &amp; VLAN","ACTIVE",
U1724="Warehouse HUAWEI","SPARE-ISSUE",
U1724="SPARE-HS","SPARE-ISSUE",
U1724="Power Telco","ACTIVE", U1724="no impacts","no impacts"
),"")</f>
        <v>No root cause</v>
      </c>
      <c r="W1724" s="113"/>
      <c r="X1724" s="113"/>
      <c r="Y1724" s="113"/>
      <c r="Z1724" s="113"/>
      <c r="AA1724" s="113"/>
      <c r="AB1724" s="17" t="s">
        <v>5465</v>
      </c>
      <c r="AC1724" s="17" t="str">
        <f>_xlfn.XLOOKUP(B1724,'INCIDENT-04-27-2026'!E:E,'INCIDENT-04-27-2026'!F:F,"")</f>
        <v/>
      </c>
      <c r="AD1724" s="9"/>
      <c r="AE1724" s="7" t="s">
        <v>5465</v>
      </c>
      <c r="AF1724" s="6" t="str">
        <f>_xlfn.XLOOKUP(B1724,'[13]Input_27-04'!$B:$B,'[13]Input_27-04'!$M:$M,"")</f>
        <v/>
      </c>
      <c r="AG1724" s="7"/>
      <c r="AH1724" s="3"/>
      <c r="AI1724" s="18" t="str">
        <f>_xlfn.XLOOKUP(B1724,'[3]Cells Huawei 27042026 10h'!$B:$B,'[3]Cells Huawei 27042026 10h'!$T:$T,"")</f>
        <v/>
      </c>
      <c r="AJ1724" s="18" t="str">
        <f>_xlfn.XLOOKUP(B1724,'[3]Cells Huawei 27042026 15h'!$B:$B,'[3]Cells Huawei 27042026 15h'!$T:$T,"")</f>
        <v/>
      </c>
      <c r="AK1724" s="18" t="str">
        <f>_xlfn.XLOOKUP(B1724,'[4]cells down 27042026 11h28'!$B:$B,'[4]cells down 27042026 11h28'!$R:$R,"")</f>
        <v/>
      </c>
      <c r="AL1724" s="18" t="str">
        <f>_xlfn.XLOOKUP(B1724,'[4]cells down 27042026 18h01'!$B:$B,'[4]cells down 27042026 18h01'!$R:$R,"")</f>
        <v/>
      </c>
      <c r="AM1724" s="18" t="str">
        <f>_xlfn.XLOOKUP(B1724,'[5]cell downs 27042026 11h'!$B:$B,'[5]cell downs 27042026 11h'!$R:$R,"")</f>
        <v/>
      </c>
      <c r="AN1724" s="18" t="str">
        <f>_xlfn.XLOOKUP(B1724,'[5]cell downs 27042026 17h40'!$B:$B,'[5]cell downs 27042026 17h40'!$R:$R,"")</f>
        <v/>
      </c>
      <c r="AO1724" s="18" t="str">
        <f>_xlfn.XLOOKUP(B1724,'[6]ALL SITES DOWN'!$D:$D,'[6]ALL SITES DOWN'!$J:$J,"")</f>
        <v/>
      </c>
      <c r="AP1724" s="18" t="str">
        <f>_xlfn.XLOOKUP(B1724,'[7]ALL SITES DOWN'!$D:$D,'[7]ALL SITES DOWN'!$J:$J,"")</f>
        <v/>
      </c>
      <c r="AQ1724" s="9" t="str">
        <f>_xlfn.XLOOKUP(B1724,[8]sheet1!$AC:$AC,[8]sheet1!$AF:$AF,"")</f>
        <v/>
      </c>
      <c r="AR1724" s="14"/>
      <c r="AS1724" s="14" t="s">
        <v>5465</v>
      </c>
      <c r="AT1724" s="14" t="str">
        <f>_xlfn.XLOOKUP(B1724,'[9]cell downs 18042026 17h'!$B:$B,'[9]cell downs 18042026 17h'!$B:$B,"")</f>
        <v/>
      </c>
      <c r="AU1724" s="14" t="str">
        <f>_xlfn.XLOOKUP(B1724,'[10]Cells Huawei 19042026 15h'!$B:$B,'[10]Cells Huawei 19042026 15h'!$B:$B,"")</f>
        <v/>
      </c>
      <c r="AV1724" s="9" t="str">
        <f>_xlfn.XLOOKUP(B1724,'[11]cells down 19042026 9H40'!$B:$B,'[11]cells down 19042026 9H40'!$B:$B,"")</f>
        <v/>
      </c>
    </row>
    <row r="1725" spans="1:48" hidden="1" x14ac:dyDescent="0.3">
      <c r="A1725" s="1" t="s">
        <v>4619</v>
      </c>
      <c r="B1725" s="1" t="s">
        <v>4620</v>
      </c>
      <c r="C1725" s="3" t="str">
        <f>_xlfn.XLOOKUP(B1725,'[1]daily break down'!$D:$D,'[1]daily break down'!$E:$E,"")</f>
        <v>CENTRE</v>
      </c>
      <c r="D1725" s="1" t="s">
        <v>21</v>
      </c>
      <c r="E1725" s="1" t="s">
        <v>122</v>
      </c>
      <c r="F1725" s="3" t="s">
        <v>37</v>
      </c>
      <c r="G1725" s="1" t="s">
        <v>4084</v>
      </c>
      <c r="H1725" s="28" t="str">
        <f>_xlfn.XLOOKUP(B1725,[2]CALCULATION!$B:$B,[2]CALCULATION!$H:$H,"")</f>
        <v>NOKIA</v>
      </c>
      <c r="I1725" s="26">
        <v>0</v>
      </c>
      <c r="J1725" s="26">
        <v>0</v>
      </c>
      <c r="K1725" s="26">
        <v>0</v>
      </c>
      <c r="L1725" s="26">
        <v>0</v>
      </c>
      <c r="M1725" s="26">
        <v>0</v>
      </c>
      <c r="N1725" s="26">
        <v>0</v>
      </c>
      <c r="O1725" s="26">
        <v>0</v>
      </c>
      <c r="P1725" s="114" t="s">
        <v>6364</v>
      </c>
      <c r="Q1725" s="42" t="s">
        <v>5538</v>
      </c>
      <c r="R1725" s="42"/>
      <c r="S1725" s="41" t="str" cm="1">
        <f t="array" ref="S1725">IFERROR(_xlfn.IFS(
U1725="MPR ISSUE","PDH",
U1725="BSS Hardware Issue","BSS",
U1725="Sites strategiques, MLL, Pylone, etc.","ENVTECH",
U1725="AKTIVCO DEFAUT GE &amp; POWER Cabinet","AKTIVCO",
U1725="AKTIVCO Coupure ENEO &amp; Baisse de tension","AKTIVCO GRID ONLY",
U1725="Coupure ENEO &amp; Baisse de tension","IHS GRID ONLY",
U1725="Defaut GE &amp; POWER Cabinet","IHS",
U1725="Sharing","Partners",
U1725="Sites strategiques &amp; DataCenter","SST &amp; DC",
U1725="Exclu","Exclu",
U1725="SAT","SAT",
U1725="SPARE-ISSUE","SPARE-ISSUE",
U1725="Fiber CAmtel","TRANS_FO_CAMTEL",
U1725="Fiber AOF","Fiber AOF",
U1725="Projet OCM (HUAWEI)","TRAVAUX-HUAWEI",
U1725="Projet OCM (NOKIA)","TRAVAUX-NOKIA",
U1725="ACCESS-ISSUE","ACCESS-ISSUE",
U1725="Projet OCM (ZTE, NOKIA, autres projets)","TRAVAUX OCM",
U1725="No root CAuse","No root cause",
U1725="ODU HS","PDH",
U1725="IP &amp; VLAN","PDH",
U1725="Warehouse HUAWEI","SPARE-ISSUE",
U1725="SPARE-HS","SPARE-ISSUE",
U1725="Power Telco","BSS",U1725="no impacts","no impacts"
),"")</f>
        <v>No root cause</v>
      </c>
      <c r="T1725" s="41" t="str" cm="1">
        <f t="array" ref="T1725">IFERROR(_xlfn.IFS(
U1725="MPR ISSUE","TX ISSUE",
U1725="BSS Hardware Issue","RAN ISSUE",
U1725="Sites strategiques, MLL, Pylone, etc.","ENVTECH",
U1725="AKTIVCO DEFAUT GE &amp; POWER Cabinet","POWER ISSUE",
U1725="AKTIVCO Coupure ENEO &amp; Baisse de tension","POWER ISSUE",
U1725="Coupure ENEO &amp; Baisse de tension","POWER ISSUE",
U1725="Defaut GE &amp; POWER Cabinet","POWER ISSUE",
U1725="Sharing","POWER ISSUE",
U1725="Sites strategiques &amp; DataCenter","POWER ISSUE",
U1725="Exclu","Exclu",
U1725="SAT","TX ISSUE",
U1725="SPARE-ISSUE","SPARE-ISSUE",
U1725="Fiber CAmtel","TX ISSUE",
U1725="Fiber AOF","TX ISSUE",
U1725="Projet OCM (HUAWEI)","TRAVAUX-HUAWEI",
U1725="Projet OCM (NOKIA)","TRAVAUX -NOKIA",
U1725="ACCESS-ISSUE","ACCESS-ISSUE",
U1725="Projet OCM (ZTE, NOKIA, autres projets)","TRAVAUX OCM",
U1725="No root CAuse","No root cause",
U1725="ODU HS","TX ISSUE",
U1725="IP &amp; VLAN","TX ISSUE",
U1725="Warehouse HUAWEI","SPARE-ISSUE",
U1725="SPARE-HS","SPARE-ISSUE",
U1725="Power Telco","RAN ISSUE",U1725="no impacts","no impacts"
),"")</f>
        <v>No root cause</v>
      </c>
      <c r="U1725" s="68" t="s">
        <v>5691</v>
      </c>
      <c r="V1725" s="41" t="str" cm="1">
        <f t="array" ref="V1725">IFERROR(_xlfn.IFS(
U1725="MPR ISSUE","ACTIVE",
U1725="BSS Hardware Issue","ACTIVE",
U1725="Sites strategiques, MLL, Pylone, etc.","PASSIVE",
U1725="AKTIVCO DEFAUT GE &amp; POWER Cabinet","PASSIVE",
U1725="AKTIVCO Coupure ENEO &amp; Baisse de tension","PASSIVE",
U1725="Coupure ENEO &amp; Baisse de tension","PASSIVE",
U1725="Defaut GE &amp; POWER Cabinet","PASSIVE",
U1725="Sharing","PASSIVE",
U1725="Sites strategiques &amp; DataCenter","PASSIVE",
U1725="Exclu","Exclu",
U1725="SAT","ACTIVE",
U1725="SPARE-ISSUE","SPARE-ISSUE",
U1725="Fiber CAmtel","ACTIVE",
U1725="Fiber AOF","ACTIVE",
U1725="Projet OCM (HUAWEI)","PLANNED WORKS",
U1725="Projet OCM (NOKIA)","PLANNED WORKS",
U1725="ACCESS-ISSUE","ACCESS-ISSUE",
U1725="Projet OCM (ZTE, NOKIA, autres projets)","PLANNED WORKS",
U1725="No root CAuse","No root cause",
U1725="ODU HS","ACTIVE",
U1725="IP &amp; VLAN","ACTIVE",
U1725="Warehouse HUAWEI","SPARE-ISSUE",
U1725="SPARE-HS","SPARE-ISSUE",
U1725="Power Telco","ACTIVE", U1725="no impacts","no impacts"
),"")</f>
        <v>No root cause</v>
      </c>
      <c r="W1725" s="113"/>
      <c r="X1725" s="113"/>
      <c r="Y1725" s="113"/>
      <c r="Z1725" s="113"/>
      <c r="AA1725" s="113"/>
      <c r="AB1725" s="17" t="s">
        <v>5931</v>
      </c>
      <c r="AC1725" s="17" t="str">
        <f>_xlfn.XLOOKUP(B1725,'INCIDENT-04-27-2026'!E:E,'INCIDENT-04-27-2026'!F:F,"")</f>
        <v/>
      </c>
      <c r="AD1725" s="9"/>
      <c r="AE1725" s="7" t="s">
        <v>5465</v>
      </c>
      <c r="AF1725" s="6" t="str">
        <f>_xlfn.XLOOKUP(B1725,'[13]Input_27-04'!$B:$B,'[13]Input_27-04'!$M:$M,"")</f>
        <v/>
      </c>
      <c r="AG1725" s="7"/>
      <c r="AH1725" s="3"/>
      <c r="AI1725" s="18" t="str">
        <f>_xlfn.XLOOKUP(B1725,'[3]Cells Huawei 27042026 10h'!$B:$B,'[3]Cells Huawei 27042026 10h'!$T:$T,"")</f>
        <v/>
      </c>
      <c r="AJ1725" s="18" t="str">
        <f>_xlfn.XLOOKUP(B1725,'[3]Cells Huawei 27042026 15h'!$B:$B,'[3]Cells Huawei 27042026 15h'!$T:$T,"")</f>
        <v/>
      </c>
      <c r="AK1725" s="18" t="str">
        <f>_xlfn.XLOOKUP(B1725,'[4]cells down 27042026 11h28'!$B:$B,'[4]cells down 27042026 11h28'!$R:$R,"")</f>
        <v/>
      </c>
      <c r="AL1725" s="18" t="str">
        <f>_xlfn.XLOOKUP(B1725,'[4]cells down 27042026 18h01'!$B:$B,'[4]cells down 27042026 18h01'!$R:$R,"")</f>
        <v>(04/27/2026 cell zte):-27/04/2026 : Besoin d'analyse BO RAN</v>
      </c>
      <c r="AM1725" s="18" t="str">
        <f>_xlfn.XLOOKUP(B1725,'[5]cell downs 27042026 11h'!$B:$B,'[5]cell downs 27042026 11h'!$R:$R,"")</f>
        <v/>
      </c>
      <c r="AN1725" s="18" t="str">
        <f>_xlfn.XLOOKUP(B1725,'[5]cell downs 27042026 17h40'!$B:$B,'[5]cell downs 27042026 17h40'!$R:$R,"")</f>
        <v/>
      </c>
      <c r="AO1725" s="18" t="str">
        <f>_xlfn.XLOOKUP(B1725,'[6]ALL SITES DOWN'!$D:$D,'[6]ALL SITES DOWN'!$J:$J,"")</f>
        <v/>
      </c>
      <c r="AP1725" s="18" t="str">
        <f>_xlfn.XLOOKUP(B1725,'[7]ALL SITES DOWN'!$D:$D,'[7]ALL SITES DOWN'!$J:$J,"")</f>
        <v/>
      </c>
      <c r="AQ1725" s="9" t="str">
        <f>_xlfn.XLOOKUP(B1725,[8]sheet1!$AC:$AC,[8]sheet1!$AF:$AF,"")</f>
        <v/>
      </c>
      <c r="AR1725" s="14"/>
      <c r="AS1725" s="14" t="s">
        <v>5465</v>
      </c>
      <c r="AT1725" s="14" t="str">
        <f>_xlfn.XLOOKUP(B1725,'[9]cell downs 18042026 17h'!$B:$B,'[9]cell downs 18042026 17h'!$B:$B,"")</f>
        <v/>
      </c>
      <c r="AU1725" s="14" t="str">
        <f>_xlfn.XLOOKUP(B1725,'[10]Cells Huawei 19042026 15h'!$B:$B,'[10]Cells Huawei 19042026 15h'!$B:$B,"")</f>
        <v/>
      </c>
      <c r="AV1725" s="9" t="str">
        <f>_xlfn.XLOOKUP(B1725,'[11]cells down 19042026 9H40'!$B:$B,'[11]cells down 19042026 9H40'!$B:$B,"")</f>
        <v/>
      </c>
    </row>
    <row r="1726" spans="1:48" hidden="1" x14ac:dyDescent="0.3">
      <c r="A1726" s="1" t="s">
        <v>1370</v>
      </c>
      <c r="B1726" s="8" t="s">
        <v>1371</v>
      </c>
      <c r="C1726" s="3" t="str">
        <f>_xlfn.XLOOKUP(B1726,'[1]daily break down'!$D:$D,'[1]daily break down'!$E:$E,"")</f>
        <v>Douala</v>
      </c>
      <c r="D1726" s="1" t="s">
        <v>11</v>
      </c>
      <c r="E1726" s="1" t="s">
        <v>12</v>
      </c>
      <c r="F1726" s="3" t="s">
        <v>31</v>
      </c>
      <c r="G1726" s="1" t="s">
        <v>32</v>
      </c>
      <c r="H1726" s="29" t="str">
        <f>_xlfn.XLOOKUP(B1726,[2]CALCULATION!$B:$B,[2]CALCULATION!$H:$H,"")</f>
        <v>ZTE</v>
      </c>
      <c r="I1726" s="26">
        <v>0</v>
      </c>
      <c r="J1726" s="26">
        <v>0</v>
      </c>
      <c r="K1726" s="26">
        <v>0</v>
      </c>
      <c r="L1726" s="26">
        <v>0</v>
      </c>
      <c r="M1726" s="26">
        <v>0</v>
      </c>
      <c r="N1726" s="26">
        <v>0</v>
      </c>
      <c r="O1726" s="26">
        <v>0</v>
      </c>
      <c r="P1726" s="114" t="s">
        <v>6364</v>
      </c>
      <c r="Q1726" s="42" t="s">
        <v>5538</v>
      </c>
      <c r="R1726" s="42"/>
      <c r="S1726" s="41" t="str" cm="1">
        <f t="array" ref="S1726">IFERROR(_xlfn.IFS(
U1726="MPR ISSUE","PDH",
U1726="BSS Hardware Issue","BSS",
U1726="Sites strategiques, MLL, Pylone, etc.","ENVTECH",
U1726="AKTIVCO DEFAUT GE &amp; POWER Cabinet","AKTIVCO",
U1726="AKTIVCO Coupure ENEO &amp; Baisse de tension","AKTIVCO GRID ONLY",
U1726="Coupure ENEO &amp; Baisse de tension","IHS GRID ONLY",
U1726="Defaut GE &amp; POWER Cabinet","IHS",
U1726="Sharing","Partners",
U1726="Sites strategiques &amp; DataCenter","SST &amp; DC",
U1726="Exclu","Exclu",
U1726="SAT","SAT",
U1726="SPARE-ISSUE","SPARE-ISSUE",
U1726="Fiber CAmtel","TRANS_FO_CAMTEL",
U1726="Fiber AOF","Fiber AOF",
U1726="Projet OCM (HUAWEI)","TRAVAUX-HUAWEI",
U1726="Projet OCM (NOKIA)","TRAVAUX-NOKIA",
U1726="ACCESS-ISSUE","ACCESS-ISSUE",
U1726="Projet OCM (ZTE, NOKIA, autres projets)","TRAVAUX OCM",
U1726="No root CAuse","No root cause",
U1726="ODU HS","PDH",
U1726="IP &amp; VLAN","PDH",
U1726="Warehouse HUAWEI","SPARE-ISSUE",
U1726="SPARE-HS","SPARE-ISSUE",
U1726="Power Telco","BSS",U1726="no impacts","no impacts"
),"")</f>
        <v>No root cause</v>
      </c>
      <c r="T1726" s="41" t="str" cm="1">
        <f t="array" ref="T1726">IFERROR(_xlfn.IFS(
U1726="MPR ISSUE","TX ISSUE",
U1726="BSS Hardware Issue","RAN ISSUE",
U1726="Sites strategiques, MLL, Pylone, etc.","ENVTECH",
U1726="AKTIVCO DEFAUT GE &amp; POWER Cabinet","POWER ISSUE",
U1726="AKTIVCO Coupure ENEO &amp; Baisse de tension","POWER ISSUE",
U1726="Coupure ENEO &amp; Baisse de tension","POWER ISSUE",
U1726="Defaut GE &amp; POWER Cabinet","POWER ISSUE",
U1726="Sharing","POWER ISSUE",
U1726="Sites strategiques &amp; DataCenter","POWER ISSUE",
U1726="Exclu","Exclu",
U1726="SAT","TX ISSUE",
U1726="SPARE-ISSUE","SPARE-ISSUE",
U1726="Fiber CAmtel","TX ISSUE",
U1726="Fiber AOF","TX ISSUE",
U1726="Projet OCM (HUAWEI)","TRAVAUX-HUAWEI",
U1726="Projet OCM (NOKIA)","TRAVAUX -NOKIA",
U1726="ACCESS-ISSUE","ACCESS-ISSUE",
U1726="Projet OCM (ZTE, NOKIA, autres projets)","TRAVAUX OCM",
U1726="No root CAuse","No root cause",
U1726="ODU HS","TX ISSUE",
U1726="IP &amp; VLAN","TX ISSUE",
U1726="Warehouse HUAWEI","SPARE-ISSUE",
U1726="SPARE-HS","SPARE-ISSUE",
U1726="Power Telco","RAN ISSUE",U1726="no impacts","no impacts"
),"")</f>
        <v>No root cause</v>
      </c>
      <c r="U1726" s="68" t="s">
        <v>5691</v>
      </c>
      <c r="V1726" s="41" t="str" cm="1">
        <f t="array" ref="V1726">IFERROR(_xlfn.IFS(
U1726="MPR ISSUE","ACTIVE",
U1726="BSS Hardware Issue","ACTIVE",
U1726="Sites strategiques, MLL, Pylone, etc.","PASSIVE",
U1726="AKTIVCO DEFAUT GE &amp; POWER Cabinet","PASSIVE",
U1726="AKTIVCO Coupure ENEO &amp; Baisse de tension","PASSIVE",
U1726="Coupure ENEO &amp; Baisse de tension","PASSIVE",
U1726="Defaut GE &amp; POWER Cabinet","PASSIVE",
U1726="Sharing","PASSIVE",
U1726="Sites strategiques &amp; DataCenter","PASSIVE",
U1726="Exclu","Exclu",
U1726="SAT","ACTIVE",
U1726="SPARE-ISSUE","SPARE-ISSUE",
U1726="Fiber CAmtel","ACTIVE",
U1726="Fiber AOF","ACTIVE",
U1726="Projet OCM (HUAWEI)","PLANNED WORKS",
U1726="Projet OCM (NOKIA)","PLANNED WORKS",
U1726="ACCESS-ISSUE","ACCESS-ISSUE",
U1726="Projet OCM (ZTE, NOKIA, autres projets)","PLANNED WORKS",
U1726="No root CAuse","No root cause",
U1726="ODU HS","ACTIVE",
U1726="IP &amp; VLAN","ACTIVE",
U1726="Warehouse HUAWEI","SPARE-ISSUE",
U1726="SPARE-HS","SPARE-ISSUE",
U1726="Power Telco","ACTIVE", U1726="no impacts","no impacts"
),"")</f>
        <v>No root cause</v>
      </c>
      <c r="W1726" s="113"/>
      <c r="X1726" s="113"/>
      <c r="Y1726" s="113"/>
      <c r="Z1726" s="113"/>
      <c r="AA1726" s="113"/>
      <c r="AB1726" s="17" t="s">
        <v>5465</v>
      </c>
      <c r="AC1726" s="17" t="str">
        <f>_xlfn.XLOOKUP(B1726,'INCIDENT-04-27-2026'!E:E,'INCIDENT-04-27-2026'!F:F,"")</f>
        <v/>
      </c>
      <c r="AD1726" s="9"/>
      <c r="AE1726" s="7" t="s">
        <v>5465</v>
      </c>
      <c r="AF1726" s="6" t="str">
        <f>_xlfn.XLOOKUP(B1726,'[13]Input_27-04'!$B:$B,'[13]Input_27-04'!$M:$M,"")</f>
        <v/>
      </c>
      <c r="AG1726" s="7"/>
      <c r="AH1726" s="3"/>
      <c r="AI1726" s="18" t="str">
        <f>_xlfn.XLOOKUP(B1726,'[3]Cells Huawei 27042026 10h'!$B:$B,'[3]Cells Huawei 27042026 10h'!$T:$T,"")</f>
        <v/>
      </c>
      <c r="AJ1726" s="18" t="str">
        <f>_xlfn.XLOOKUP(B1726,'[3]Cells Huawei 27042026 15h'!$B:$B,'[3]Cells Huawei 27042026 15h'!$T:$T,"")</f>
        <v/>
      </c>
      <c r="AK1726" s="18" t="str">
        <f>_xlfn.XLOOKUP(B1726,'[4]cells down 27042026 11h28'!$B:$B,'[4]cells down 27042026 11h28'!$R:$R,"")</f>
        <v/>
      </c>
      <c r="AL1726" s="18" t="str">
        <f>_xlfn.XLOOKUP(B1726,'[4]cells down 27042026 18h01'!$B:$B,'[4]cells down 27042026 18h01'!$R:$R,"")</f>
        <v/>
      </c>
      <c r="AM1726" s="18" t="str">
        <f>_xlfn.XLOOKUP(B1726,'[5]cell downs 27042026 11h'!$B:$B,'[5]cell downs 27042026 11h'!$R:$R,"")</f>
        <v/>
      </c>
      <c r="AN1726" s="18" t="str">
        <f>_xlfn.XLOOKUP(B1726,'[5]cell downs 27042026 17h40'!$B:$B,'[5]cell downs 27042026 17h40'!$R:$R,"")</f>
        <v/>
      </c>
      <c r="AO1726" s="18" t="str">
        <f>_xlfn.XLOOKUP(B1726,'[6]ALL SITES DOWN'!$D:$D,'[6]ALL SITES DOWN'!$J:$J,"")</f>
        <v/>
      </c>
      <c r="AP1726" s="18" t="str">
        <f>_xlfn.XLOOKUP(B1726,'[7]ALL SITES DOWN'!$D:$D,'[7]ALL SITES DOWN'!$J:$J,"")</f>
        <v/>
      </c>
      <c r="AQ1726" s="9" t="str">
        <f>_xlfn.XLOOKUP(B1726,[8]sheet1!$AC:$AC,[8]sheet1!$AF:$AF,"")</f>
        <v/>
      </c>
      <c r="AR1726" s="14"/>
      <c r="AS1726" s="14" t="s">
        <v>5465</v>
      </c>
      <c r="AT1726" s="14" t="str">
        <f>_xlfn.XLOOKUP(B1726,'[9]cell downs 18042026 17h'!$B:$B,'[9]cell downs 18042026 17h'!$B:$B,"")</f>
        <v/>
      </c>
      <c r="AU1726" s="14" t="str">
        <f>_xlfn.XLOOKUP(B1726,'[10]Cells Huawei 19042026 15h'!$B:$B,'[10]Cells Huawei 19042026 15h'!$B:$B,"")</f>
        <v/>
      </c>
      <c r="AV1726" s="9" t="str">
        <f>_xlfn.XLOOKUP(B1726,'[11]cells down 19042026 9H40'!$B:$B,'[11]cells down 19042026 9H40'!$B:$B,"")</f>
        <v/>
      </c>
    </row>
    <row r="1727" spans="1:48" hidden="1" x14ac:dyDescent="0.3">
      <c r="A1727" s="1" t="s">
        <v>3272</v>
      </c>
      <c r="B1727" s="8" t="s">
        <v>3273</v>
      </c>
      <c r="C1727" s="3" t="str">
        <f>_xlfn.XLOOKUP(B1727,'[1]daily break down'!$D:$D,'[1]daily break down'!$E:$E,"")</f>
        <v>LITTORAL</v>
      </c>
      <c r="D1727" s="1" t="s">
        <v>11</v>
      </c>
      <c r="E1727" s="1" t="s">
        <v>12</v>
      </c>
      <c r="F1727" s="3" t="s">
        <v>31</v>
      </c>
      <c r="G1727" s="1" t="s">
        <v>354</v>
      </c>
      <c r="H1727" s="29" t="str">
        <f>_xlfn.XLOOKUP(B1727,[2]CALCULATION!$B:$B,[2]CALCULATION!$H:$H,"")</f>
        <v>ZTE</v>
      </c>
      <c r="I1727" s="26">
        <v>0</v>
      </c>
      <c r="J1727" s="26">
        <v>0</v>
      </c>
      <c r="K1727" s="26">
        <v>0</v>
      </c>
      <c r="L1727" s="26">
        <v>0</v>
      </c>
      <c r="M1727" s="26">
        <v>0</v>
      </c>
      <c r="N1727" s="26">
        <v>0</v>
      </c>
      <c r="O1727" s="26">
        <v>0</v>
      </c>
      <c r="P1727" s="114" t="s">
        <v>6364</v>
      </c>
      <c r="Q1727" s="42" t="s">
        <v>5538</v>
      </c>
      <c r="R1727" s="42"/>
      <c r="S1727" s="41" t="str" cm="1">
        <f t="array" ref="S1727">IFERROR(_xlfn.IFS(
U1727="MPR ISSUE","PDH",
U1727="BSS Hardware Issue","BSS",
U1727="Sites strategiques, MLL, Pylone, etc.","ENVTECH",
U1727="AKTIVCO DEFAUT GE &amp; POWER Cabinet","AKTIVCO",
U1727="AKTIVCO Coupure ENEO &amp; Baisse de tension","AKTIVCO GRID ONLY",
U1727="Coupure ENEO &amp; Baisse de tension","IHS GRID ONLY",
U1727="Defaut GE &amp; POWER Cabinet","IHS",
U1727="Sharing","Partners",
U1727="Sites strategiques &amp; DataCenter","SST &amp; DC",
U1727="Exclu","Exclu",
U1727="SAT","SAT",
U1727="SPARE-ISSUE","SPARE-ISSUE",
U1727="Fiber CAmtel","TRANS_FO_CAMTEL",
U1727="Fiber AOF","Fiber AOF",
U1727="Projet OCM (HUAWEI)","TRAVAUX-HUAWEI",
U1727="Projet OCM (NOKIA)","TRAVAUX-NOKIA",
U1727="ACCESS-ISSUE","ACCESS-ISSUE",
U1727="Projet OCM (ZTE, NOKIA, autres projets)","TRAVAUX OCM",
U1727="No root CAuse","No root cause",
U1727="ODU HS","PDH",
U1727="IP &amp; VLAN","PDH",
U1727="Warehouse HUAWEI","SPARE-ISSUE",
U1727="SPARE-HS","SPARE-ISSUE",
U1727="Power Telco","BSS",U1727="no impacts","no impacts"
),"")</f>
        <v>No root cause</v>
      </c>
      <c r="T1727" s="41" t="str" cm="1">
        <f t="array" ref="T1727">IFERROR(_xlfn.IFS(
U1727="MPR ISSUE","TX ISSUE",
U1727="BSS Hardware Issue","RAN ISSUE",
U1727="Sites strategiques, MLL, Pylone, etc.","ENVTECH",
U1727="AKTIVCO DEFAUT GE &amp; POWER Cabinet","POWER ISSUE",
U1727="AKTIVCO Coupure ENEO &amp; Baisse de tension","POWER ISSUE",
U1727="Coupure ENEO &amp; Baisse de tension","POWER ISSUE",
U1727="Defaut GE &amp; POWER Cabinet","POWER ISSUE",
U1727="Sharing","POWER ISSUE",
U1727="Sites strategiques &amp; DataCenter","POWER ISSUE",
U1727="Exclu","Exclu",
U1727="SAT","TX ISSUE",
U1727="SPARE-ISSUE","SPARE-ISSUE",
U1727="Fiber CAmtel","TX ISSUE",
U1727="Fiber AOF","TX ISSUE",
U1727="Projet OCM (HUAWEI)","TRAVAUX-HUAWEI",
U1727="Projet OCM (NOKIA)","TRAVAUX -NOKIA",
U1727="ACCESS-ISSUE","ACCESS-ISSUE",
U1727="Projet OCM (ZTE, NOKIA, autres projets)","TRAVAUX OCM",
U1727="No root CAuse","No root cause",
U1727="ODU HS","TX ISSUE",
U1727="IP &amp; VLAN","TX ISSUE",
U1727="Warehouse HUAWEI","SPARE-ISSUE",
U1727="SPARE-HS","SPARE-ISSUE",
U1727="Power Telco","RAN ISSUE",U1727="no impacts","no impacts"
),"")</f>
        <v>No root cause</v>
      </c>
      <c r="U1727" s="68" t="s">
        <v>5691</v>
      </c>
      <c r="V1727" s="41" t="str" cm="1">
        <f t="array" ref="V1727">IFERROR(_xlfn.IFS(
U1727="MPR ISSUE","ACTIVE",
U1727="BSS Hardware Issue","ACTIVE",
U1727="Sites strategiques, MLL, Pylone, etc.","PASSIVE",
U1727="AKTIVCO DEFAUT GE &amp; POWER Cabinet","PASSIVE",
U1727="AKTIVCO Coupure ENEO &amp; Baisse de tension","PASSIVE",
U1727="Coupure ENEO &amp; Baisse de tension","PASSIVE",
U1727="Defaut GE &amp; POWER Cabinet","PASSIVE",
U1727="Sharing","PASSIVE",
U1727="Sites strategiques &amp; DataCenter","PASSIVE",
U1727="Exclu","Exclu",
U1727="SAT","ACTIVE",
U1727="SPARE-ISSUE","SPARE-ISSUE",
U1727="Fiber CAmtel","ACTIVE",
U1727="Fiber AOF","ACTIVE",
U1727="Projet OCM (HUAWEI)","PLANNED WORKS",
U1727="Projet OCM (NOKIA)","PLANNED WORKS",
U1727="ACCESS-ISSUE","ACCESS-ISSUE",
U1727="Projet OCM (ZTE, NOKIA, autres projets)","PLANNED WORKS",
U1727="No root CAuse","No root cause",
U1727="ODU HS","ACTIVE",
U1727="IP &amp; VLAN","ACTIVE",
U1727="Warehouse HUAWEI","SPARE-ISSUE",
U1727="SPARE-HS","SPARE-ISSUE",
U1727="Power Telco","ACTIVE", U1727="no impacts","no impacts"
),"")</f>
        <v>No root cause</v>
      </c>
      <c r="W1727" s="113"/>
      <c r="X1727" s="113"/>
      <c r="Y1727" s="113"/>
      <c r="Z1727" s="113"/>
      <c r="AA1727" s="113"/>
      <c r="AB1727" s="17" t="s">
        <v>5465</v>
      </c>
      <c r="AC1727" s="17" t="str">
        <f>_xlfn.XLOOKUP(B1727,'INCIDENT-04-27-2026'!E:E,'INCIDENT-04-27-2026'!F:F,"")</f>
        <v/>
      </c>
      <c r="AD1727" s="9"/>
      <c r="AE1727" s="7" t="s">
        <v>5465</v>
      </c>
      <c r="AF1727" s="6" t="str">
        <f>_xlfn.XLOOKUP(B1727,'[13]Input_27-04'!$B:$B,'[13]Input_27-04'!$M:$M,"")</f>
        <v/>
      </c>
      <c r="AG1727" s="7"/>
      <c r="AH1727" s="3"/>
      <c r="AI1727" s="18" t="str">
        <f>_xlfn.XLOOKUP(B1727,'[3]Cells Huawei 27042026 10h'!$B:$B,'[3]Cells Huawei 27042026 10h'!$T:$T,"")</f>
        <v/>
      </c>
      <c r="AJ1727" s="18" t="str">
        <f>_xlfn.XLOOKUP(B1727,'[3]Cells Huawei 27042026 15h'!$B:$B,'[3]Cells Huawei 27042026 15h'!$T:$T,"")</f>
        <v/>
      </c>
      <c r="AK1727" s="18" t="str">
        <f>_xlfn.XLOOKUP(B1727,'[4]cells down 27042026 11h28'!$B:$B,'[4]cells down 27042026 11h28'!$R:$R,"")</f>
        <v/>
      </c>
      <c r="AL1727" s="18" t="str">
        <f>_xlfn.XLOOKUP(B1727,'[4]cells down 27042026 18h01'!$B:$B,'[4]cells down 27042026 18h01'!$R:$R,"")</f>
        <v/>
      </c>
      <c r="AM1727" s="18" t="str">
        <f>_xlfn.XLOOKUP(B1727,'[5]cell downs 27042026 11h'!$B:$B,'[5]cell downs 27042026 11h'!$R:$R,"")</f>
        <v/>
      </c>
      <c r="AN1727" s="18" t="str">
        <f>_xlfn.XLOOKUP(B1727,'[5]cell downs 27042026 17h40'!$B:$B,'[5]cell downs 27042026 17h40'!$R:$R,"")</f>
        <v/>
      </c>
      <c r="AO1727" s="18" t="str">
        <f>_xlfn.XLOOKUP(B1727,'[6]ALL SITES DOWN'!$D:$D,'[6]ALL SITES DOWN'!$J:$J,"")</f>
        <v/>
      </c>
      <c r="AP1727" s="18" t="str">
        <f>_xlfn.XLOOKUP(B1727,'[7]ALL SITES DOWN'!$D:$D,'[7]ALL SITES DOWN'!$J:$J,"")</f>
        <v/>
      </c>
      <c r="AQ1727" s="9" t="str">
        <f>_xlfn.XLOOKUP(B1727,[8]sheet1!$AC:$AC,[8]sheet1!$AF:$AF,"")</f>
        <v/>
      </c>
      <c r="AR1727" s="14"/>
      <c r="AS1727" s="14" t="s">
        <v>5465</v>
      </c>
      <c r="AT1727" s="14" t="str">
        <f>_xlfn.XLOOKUP(B1727,'[9]cell downs 18042026 17h'!$B:$B,'[9]cell downs 18042026 17h'!$B:$B,"")</f>
        <v/>
      </c>
      <c r="AU1727" s="14" t="str">
        <f>_xlfn.XLOOKUP(B1727,'[10]Cells Huawei 19042026 15h'!$B:$B,'[10]Cells Huawei 19042026 15h'!$B:$B,"")</f>
        <v/>
      </c>
      <c r="AV1727" s="9" t="str">
        <f>_xlfn.XLOOKUP(B1727,'[11]cells down 19042026 9H40'!$B:$B,'[11]cells down 19042026 9H40'!$B:$B,"")</f>
        <v/>
      </c>
    </row>
    <row r="1728" spans="1:48" hidden="1" x14ac:dyDescent="0.3">
      <c r="A1728" s="1" t="s">
        <v>3196</v>
      </c>
      <c r="B1728" s="8" t="s">
        <v>3197</v>
      </c>
      <c r="C1728" s="3" t="str">
        <f>_xlfn.XLOOKUP(B1728,'[1]daily break down'!$D:$D,'[1]daily break down'!$E:$E,"")</f>
        <v>Douala</v>
      </c>
      <c r="D1728" s="1" t="s">
        <v>21</v>
      </c>
      <c r="E1728" s="1" t="s">
        <v>36</v>
      </c>
      <c r="F1728" s="3" t="s">
        <v>31</v>
      </c>
      <c r="G1728" s="1" t="s">
        <v>32</v>
      </c>
      <c r="H1728" s="29" t="str">
        <f>_xlfn.XLOOKUP(B1728,[2]CALCULATION!$B:$B,[2]CALCULATION!$H:$H,"")</f>
        <v>ZTE</v>
      </c>
      <c r="I1728" s="26">
        <v>0</v>
      </c>
      <c r="J1728" s="26">
        <v>0</v>
      </c>
      <c r="K1728" s="26">
        <v>0</v>
      </c>
      <c r="L1728" s="26">
        <v>0</v>
      </c>
      <c r="M1728" s="26">
        <v>0</v>
      </c>
      <c r="N1728" s="26">
        <v>0</v>
      </c>
      <c r="O1728" s="26">
        <v>0</v>
      </c>
      <c r="P1728" s="114" t="s">
        <v>6364</v>
      </c>
      <c r="Q1728" s="42" t="s">
        <v>5538</v>
      </c>
      <c r="R1728" s="42"/>
      <c r="S1728" s="41" t="str" cm="1">
        <f t="array" ref="S1728">IFERROR(_xlfn.IFS(
U1728="MPR ISSUE","PDH",
U1728="BSS Hardware Issue","BSS",
U1728="Sites strategiques, MLL, Pylone, etc.","ENVTECH",
U1728="AKTIVCO DEFAUT GE &amp; POWER Cabinet","AKTIVCO",
U1728="AKTIVCO Coupure ENEO &amp; Baisse de tension","AKTIVCO GRID ONLY",
U1728="Coupure ENEO &amp; Baisse de tension","IHS GRID ONLY",
U1728="Defaut GE &amp; POWER Cabinet","IHS",
U1728="Sharing","Partners",
U1728="Sites strategiques &amp; DataCenter","SST &amp; DC",
U1728="Exclu","Exclu",
U1728="SAT","SAT",
U1728="SPARE-ISSUE","SPARE-ISSUE",
U1728="Fiber CAmtel","TRANS_FO_CAMTEL",
U1728="Fiber AOF","Fiber AOF",
U1728="Projet OCM (HUAWEI)","TRAVAUX-HUAWEI",
U1728="Projet OCM (NOKIA)","TRAVAUX-NOKIA",
U1728="ACCESS-ISSUE","ACCESS-ISSUE",
U1728="Projet OCM (ZTE, NOKIA, autres projets)","TRAVAUX OCM",
U1728="No root CAuse","No root cause",
U1728="ODU HS","PDH",
U1728="IP &amp; VLAN","PDH",
U1728="Warehouse HUAWEI","SPARE-ISSUE",
U1728="SPARE-HS","SPARE-ISSUE",
U1728="Power Telco","BSS",U1728="no impacts","no impacts"
),"")</f>
        <v>No root cause</v>
      </c>
      <c r="T1728" s="41" t="str" cm="1">
        <f t="array" ref="T1728">IFERROR(_xlfn.IFS(
U1728="MPR ISSUE","TX ISSUE",
U1728="BSS Hardware Issue","RAN ISSUE",
U1728="Sites strategiques, MLL, Pylone, etc.","ENVTECH",
U1728="AKTIVCO DEFAUT GE &amp; POWER Cabinet","POWER ISSUE",
U1728="AKTIVCO Coupure ENEO &amp; Baisse de tension","POWER ISSUE",
U1728="Coupure ENEO &amp; Baisse de tension","POWER ISSUE",
U1728="Defaut GE &amp; POWER Cabinet","POWER ISSUE",
U1728="Sharing","POWER ISSUE",
U1728="Sites strategiques &amp; DataCenter","POWER ISSUE",
U1728="Exclu","Exclu",
U1728="SAT","TX ISSUE",
U1728="SPARE-ISSUE","SPARE-ISSUE",
U1728="Fiber CAmtel","TX ISSUE",
U1728="Fiber AOF","TX ISSUE",
U1728="Projet OCM (HUAWEI)","TRAVAUX-HUAWEI",
U1728="Projet OCM (NOKIA)","TRAVAUX -NOKIA",
U1728="ACCESS-ISSUE","ACCESS-ISSUE",
U1728="Projet OCM (ZTE, NOKIA, autres projets)","TRAVAUX OCM",
U1728="No root CAuse","No root cause",
U1728="ODU HS","TX ISSUE",
U1728="IP &amp; VLAN","TX ISSUE",
U1728="Warehouse HUAWEI","SPARE-ISSUE",
U1728="SPARE-HS","SPARE-ISSUE",
U1728="Power Telco","RAN ISSUE",U1728="no impacts","no impacts"
),"")</f>
        <v>No root cause</v>
      </c>
      <c r="U1728" s="68" t="s">
        <v>5691</v>
      </c>
      <c r="V1728" s="41" t="str" cm="1">
        <f t="array" ref="V1728">IFERROR(_xlfn.IFS(
U1728="MPR ISSUE","ACTIVE",
U1728="BSS Hardware Issue","ACTIVE",
U1728="Sites strategiques, MLL, Pylone, etc.","PASSIVE",
U1728="AKTIVCO DEFAUT GE &amp; POWER Cabinet","PASSIVE",
U1728="AKTIVCO Coupure ENEO &amp; Baisse de tension","PASSIVE",
U1728="Coupure ENEO &amp; Baisse de tension","PASSIVE",
U1728="Defaut GE &amp; POWER Cabinet","PASSIVE",
U1728="Sharing","PASSIVE",
U1728="Sites strategiques &amp; DataCenter","PASSIVE",
U1728="Exclu","Exclu",
U1728="SAT","ACTIVE",
U1728="SPARE-ISSUE","SPARE-ISSUE",
U1728="Fiber CAmtel","ACTIVE",
U1728="Fiber AOF","ACTIVE",
U1728="Projet OCM (HUAWEI)","PLANNED WORKS",
U1728="Projet OCM (NOKIA)","PLANNED WORKS",
U1728="ACCESS-ISSUE","ACCESS-ISSUE",
U1728="Projet OCM (ZTE, NOKIA, autres projets)","PLANNED WORKS",
U1728="No root CAuse","No root cause",
U1728="ODU HS","ACTIVE",
U1728="IP &amp; VLAN","ACTIVE",
U1728="Warehouse HUAWEI","SPARE-ISSUE",
U1728="SPARE-HS","SPARE-ISSUE",
U1728="Power Telco","ACTIVE", U1728="no impacts","no impacts"
),"")</f>
        <v>No root cause</v>
      </c>
      <c r="W1728" s="113"/>
      <c r="X1728" s="113"/>
      <c r="Y1728" s="113"/>
      <c r="Z1728" s="113"/>
      <c r="AA1728" s="113"/>
      <c r="AB1728" s="17" t="s">
        <v>5465</v>
      </c>
      <c r="AC1728" s="17" t="str">
        <f>_xlfn.XLOOKUP(B1728,'INCIDENT-04-27-2026'!E:E,'INCIDENT-04-27-2026'!F:F,"")</f>
        <v/>
      </c>
      <c r="AD1728" s="9"/>
      <c r="AE1728" s="7" t="s">
        <v>5465</v>
      </c>
      <c r="AF1728" s="6" t="str">
        <f>_xlfn.XLOOKUP(B1728,'[13]Input_27-04'!$B:$B,'[13]Input_27-04'!$M:$M,"")</f>
        <v/>
      </c>
      <c r="AG1728" s="7"/>
      <c r="AH1728" s="3"/>
      <c r="AI1728" s="18" t="str">
        <f>_xlfn.XLOOKUP(B1728,'[3]Cells Huawei 27042026 10h'!$B:$B,'[3]Cells Huawei 27042026 10h'!$T:$T,"")</f>
        <v/>
      </c>
      <c r="AJ1728" s="18" t="str">
        <f>_xlfn.XLOOKUP(B1728,'[3]Cells Huawei 27042026 15h'!$B:$B,'[3]Cells Huawei 27042026 15h'!$T:$T,"")</f>
        <v/>
      </c>
      <c r="AK1728" s="18" t="str">
        <f>_xlfn.XLOOKUP(B1728,'[4]cells down 27042026 11h28'!$B:$B,'[4]cells down 27042026 11h28'!$R:$R,"")</f>
        <v/>
      </c>
      <c r="AL1728" s="18" t="str">
        <f>_xlfn.XLOOKUP(B1728,'[4]cells down 27042026 18h01'!$B:$B,'[4]cells down 27042026 18h01'!$R:$R,"")</f>
        <v/>
      </c>
      <c r="AM1728" s="18" t="str">
        <f>_xlfn.XLOOKUP(B1728,'[5]cell downs 27042026 11h'!$B:$B,'[5]cell downs 27042026 11h'!$R:$R,"")</f>
        <v/>
      </c>
      <c r="AN1728" s="18" t="str">
        <f>_xlfn.XLOOKUP(B1728,'[5]cell downs 27042026 17h40'!$B:$B,'[5]cell downs 27042026 17h40'!$R:$R,"")</f>
        <v/>
      </c>
      <c r="AO1728" s="18" t="str">
        <f>_xlfn.XLOOKUP(B1728,'[6]ALL SITES DOWN'!$D:$D,'[6]ALL SITES DOWN'!$J:$J,"")</f>
        <v/>
      </c>
      <c r="AP1728" s="18" t="str">
        <f>_xlfn.XLOOKUP(B1728,'[7]ALL SITES DOWN'!$D:$D,'[7]ALL SITES DOWN'!$J:$J,"")</f>
        <v/>
      </c>
      <c r="AQ1728" s="9" t="str">
        <f>_xlfn.XLOOKUP(B1728,[8]sheet1!$AC:$AC,[8]sheet1!$AF:$AF,"")</f>
        <v/>
      </c>
      <c r="AR1728" s="14"/>
      <c r="AS1728" s="14" t="s">
        <v>5465</v>
      </c>
      <c r="AT1728" s="14" t="str">
        <f>_xlfn.XLOOKUP(B1728,'[9]cell downs 18042026 17h'!$B:$B,'[9]cell downs 18042026 17h'!$B:$B,"")</f>
        <v/>
      </c>
      <c r="AU1728" s="14" t="str">
        <f>_xlfn.XLOOKUP(B1728,'[10]Cells Huawei 19042026 15h'!$B:$B,'[10]Cells Huawei 19042026 15h'!$B:$B,"")</f>
        <v/>
      </c>
      <c r="AV1728" s="9" t="str">
        <f>_xlfn.XLOOKUP(B1728,'[11]cells down 19042026 9H40'!$B:$B,'[11]cells down 19042026 9H40'!$B:$B,"")</f>
        <v/>
      </c>
    </row>
    <row r="1729" spans="1:48" hidden="1" x14ac:dyDescent="0.3">
      <c r="A1729" s="1" t="s">
        <v>921</v>
      </c>
      <c r="B1729" s="8" t="s">
        <v>922</v>
      </c>
      <c r="C1729" s="3" t="str">
        <f>_xlfn.XLOOKUP(B1729,'[1]daily break down'!$D:$D,'[1]daily break down'!$E:$E,"")</f>
        <v>Yaounde</v>
      </c>
      <c r="D1729" s="1" t="s">
        <v>11</v>
      </c>
      <c r="E1729" s="1" t="s">
        <v>12</v>
      </c>
      <c r="F1729" s="3" t="s">
        <v>37</v>
      </c>
      <c r="G1729" s="1" t="s">
        <v>38</v>
      </c>
      <c r="H1729" s="29" t="str">
        <f>_xlfn.XLOOKUP(B1729,[2]CALCULATION!$B:$B,[2]CALCULATION!$H:$H,"")</f>
        <v>ZTE</v>
      </c>
      <c r="I1729" s="26">
        <v>0</v>
      </c>
      <c r="J1729" s="26">
        <v>0</v>
      </c>
      <c r="K1729" s="26">
        <v>1.2645070527033734E-2</v>
      </c>
      <c r="L1729" s="26">
        <v>0</v>
      </c>
      <c r="M1729" s="26">
        <v>0</v>
      </c>
      <c r="N1729" s="26">
        <v>0</v>
      </c>
      <c r="O1729" s="26">
        <v>0</v>
      </c>
      <c r="P1729" s="114" t="s">
        <v>6364</v>
      </c>
      <c r="Q1729" s="42" t="s">
        <v>5538</v>
      </c>
      <c r="R1729" s="42"/>
      <c r="S1729" s="41" t="str" cm="1">
        <f t="array" ref="S1729">IFERROR(_xlfn.IFS(
U1729="MPR ISSUE","PDH",
U1729="BSS Hardware Issue","BSS",
U1729="Sites strategiques, MLL, Pylone, etc.","ENVTECH",
U1729="AKTIVCO DEFAUT GE &amp; POWER Cabinet","AKTIVCO",
U1729="AKTIVCO Coupure ENEO &amp; Baisse de tension","AKTIVCO GRID ONLY",
U1729="Coupure ENEO &amp; Baisse de tension","IHS GRID ONLY",
U1729="Defaut GE &amp; POWER Cabinet","IHS",
U1729="Sharing","Partners",
U1729="Sites strategiques &amp; DataCenter","SST &amp; DC",
U1729="Exclu","Exclu",
U1729="SAT","SAT",
U1729="SPARE-ISSUE","SPARE-ISSUE",
U1729="Fiber CAmtel","TRANS_FO_CAMTEL",
U1729="Fiber AOF","Fiber AOF",
U1729="Projet OCM (HUAWEI)","TRAVAUX-HUAWEI",
U1729="Projet OCM (NOKIA)","TRAVAUX-NOKIA",
U1729="ACCESS-ISSUE","ACCESS-ISSUE",
U1729="Projet OCM (ZTE, NOKIA, autres projets)","TRAVAUX OCM",
U1729="No root CAuse","No root cause",
U1729="ODU HS","PDH",
U1729="IP &amp; VLAN","PDH",
U1729="Warehouse HUAWEI","SPARE-ISSUE",
U1729="SPARE-HS","SPARE-ISSUE",
U1729="Power Telco","BSS",U1729="no impacts","no impacts"
),"")</f>
        <v>No root cause</v>
      </c>
      <c r="T1729" s="41" t="str" cm="1">
        <f t="array" ref="T1729">IFERROR(_xlfn.IFS(
U1729="MPR ISSUE","TX ISSUE",
U1729="BSS Hardware Issue","RAN ISSUE",
U1729="Sites strategiques, MLL, Pylone, etc.","ENVTECH",
U1729="AKTIVCO DEFAUT GE &amp; POWER Cabinet","POWER ISSUE",
U1729="AKTIVCO Coupure ENEO &amp; Baisse de tension","POWER ISSUE",
U1729="Coupure ENEO &amp; Baisse de tension","POWER ISSUE",
U1729="Defaut GE &amp; POWER Cabinet","POWER ISSUE",
U1729="Sharing","POWER ISSUE",
U1729="Sites strategiques &amp; DataCenter","POWER ISSUE",
U1729="Exclu","Exclu",
U1729="SAT","TX ISSUE",
U1729="SPARE-ISSUE","SPARE-ISSUE",
U1729="Fiber CAmtel","TX ISSUE",
U1729="Fiber AOF","TX ISSUE",
U1729="Projet OCM (HUAWEI)","TRAVAUX-HUAWEI",
U1729="Projet OCM (NOKIA)","TRAVAUX -NOKIA",
U1729="ACCESS-ISSUE","ACCESS-ISSUE",
U1729="Projet OCM (ZTE, NOKIA, autres projets)","TRAVAUX OCM",
U1729="No root CAuse","No root cause",
U1729="ODU HS","TX ISSUE",
U1729="IP &amp; VLAN","TX ISSUE",
U1729="Warehouse HUAWEI","SPARE-ISSUE",
U1729="SPARE-HS","SPARE-ISSUE",
U1729="Power Telco","RAN ISSUE",U1729="no impacts","no impacts"
),"")</f>
        <v>No root cause</v>
      </c>
      <c r="U1729" s="68" t="s">
        <v>5691</v>
      </c>
      <c r="V1729" s="41" t="str" cm="1">
        <f t="array" ref="V1729">IFERROR(_xlfn.IFS(
U1729="MPR ISSUE","ACTIVE",
U1729="BSS Hardware Issue","ACTIVE",
U1729="Sites strategiques, MLL, Pylone, etc.","PASSIVE",
U1729="AKTIVCO DEFAUT GE &amp; POWER Cabinet","PASSIVE",
U1729="AKTIVCO Coupure ENEO &amp; Baisse de tension","PASSIVE",
U1729="Coupure ENEO &amp; Baisse de tension","PASSIVE",
U1729="Defaut GE &amp; POWER Cabinet","PASSIVE",
U1729="Sharing","PASSIVE",
U1729="Sites strategiques &amp; DataCenter","PASSIVE",
U1729="Exclu","Exclu",
U1729="SAT","ACTIVE",
U1729="SPARE-ISSUE","SPARE-ISSUE",
U1729="Fiber CAmtel","ACTIVE",
U1729="Fiber AOF","ACTIVE",
U1729="Projet OCM (HUAWEI)","PLANNED WORKS",
U1729="Projet OCM (NOKIA)","PLANNED WORKS",
U1729="ACCESS-ISSUE","ACCESS-ISSUE",
U1729="Projet OCM (ZTE, NOKIA, autres projets)","PLANNED WORKS",
U1729="No root CAuse","No root cause",
U1729="ODU HS","ACTIVE",
U1729="IP &amp; VLAN","ACTIVE",
U1729="Warehouse HUAWEI","SPARE-ISSUE",
U1729="SPARE-HS","SPARE-ISSUE",
U1729="Power Telco","ACTIVE", U1729="no impacts","no impacts"
),"")</f>
        <v>No root cause</v>
      </c>
      <c r="W1729" s="113"/>
      <c r="X1729" s="113"/>
      <c r="Y1729" s="113"/>
      <c r="Z1729" s="113"/>
      <c r="AA1729" s="113"/>
      <c r="AB1729" s="17" t="s">
        <v>5465</v>
      </c>
      <c r="AC1729" s="17" t="str">
        <f>_xlfn.XLOOKUP(B1729,'INCIDENT-04-27-2026'!E:E,'INCIDENT-04-27-2026'!F:F,"")</f>
        <v/>
      </c>
      <c r="AD1729" s="9"/>
      <c r="AE1729" s="7" t="s">
        <v>5465</v>
      </c>
      <c r="AF1729" s="6" t="str">
        <f>_xlfn.XLOOKUP(B1729,'[13]Input_27-04'!$B:$B,'[13]Input_27-04'!$M:$M,"")</f>
        <v/>
      </c>
      <c r="AG1729" s="7"/>
      <c r="AH1729" s="3"/>
      <c r="AI1729" s="18" t="str">
        <f>_xlfn.XLOOKUP(B1729,'[3]Cells Huawei 27042026 10h'!$B:$B,'[3]Cells Huawei 27042026 10h'!$T:$T,"")</f>
        <v/>
      </c>
      <c r="AJ1729" s="18" t="str">
        <f>_xlfn.XLOOKUP(B1729,'[3]Cells Huawei 27042026 15h'!$B:$B,'[3]Cells Huawei 27042026 15h'!$T:$T,"")</f>
        <v/>
      </c>
      <c r="AK1729" s="18" t="str">
        <f>_xlfn.XLOOKUP(B1729,'[4]cells down 27042026 11h28'!$B:$B,'[4]cells down 27042026 11h28'!$R:$R,"")</f>
        <v/>
      </c>
      <c r="AL1729" s="18" t="str">
        <f>_xlfn.XLOOKUP(B1729,'[4]cells down 27042026 18h01'!$B:$B,'[4]cells down 27042026 18h01'!$R:$R,"")</f>
        <v/>
      </c>
      <c r="AM1729" s="18" t="str">
        <f>_xlfn.XLOOKUP(B1729,'[5]cell downs 27042026 11h'!$B:$B,'[5]cell downs 27042026 11h'!$R:$R,"")</f>
        <v/>
      </c>
      <c r="AN1729" s="18" t="str">
        <f>_xlfn.XLOOKUP(B1729,'[5]cell downs 27042026 17h40'!$B:$B,'[5]cell downs 27042026 17h40'!$R:$R,"")</f>
        <v/>
      </c>
      <c r="AO1729" s="18" t="str">
        <f>_xlfn.XLOOKUP(B1729,'[6]ALL SITES DOWN'!$D:$D,'[6]ALL SITES DOWN'!$J:$J,"")</f>
        <v/>
      </c>
      <c r="AP1729" s="18" t="str">
        <f>_xlfn.XLOOKUP(B1729,'[7]ALL SITES DOWN'!$D:$D,'[7]ALL SITES DOWN'!$J:$J,"")</f>
        <v/>
      </c>
      <c r="AQ1729" s="9" t="str">
        <f>_xlfn.XLOOKUP(B1729,[8]sheet1!$AC:$AC,[8]sheet1!$AF:$AF,"")</f>
        <v/>
      </c>
      <c r="AR1729" s="14"/>
      <c r="AS1729" s="14" t="s">
        <v>5465</v>
      </c>
      <c r="AT1729" s="14" t="str">
        <f>_xlfn.XLOOKUP(B1729,'[9]cell downs 18042026 17h'!$B:$B,'[9]cell downs 18042026 17h'!$B:$B,"")</f>
        <v/>
      </c>
      <c r="AU1729" s="14" t="str">
        <f>_xlfn.XLOOKUP(B1729,'[10]Cells Huawei 19042026 15h'!$B:$B,'[10]Cells Huawei 19042026 15h'!$B:$B,"")</f>
        <v/>
      </c>
      <c r="AV1729" s="9" t="str">
        <f>_xlfn.XLOOKUP(B1729,'[11]cells down 19042026 9H40'!$B:$B,'[11]cells down 19042026 9H40'!$B:$B,"")</f>
        <v/>
      </c>
    </row>
    <row r="1730" spans="1:48" hidden="1" x14ac:dyDescent="0.3">
      <c r="A1730" s="1" t="s">
        <v>2764</v>
      </c>
      <c r="B1730" s="8" t="s">
        <v>2765</v>
      </c>
      <c r="C1730" s="3" t="str">
        <f>_xlfn.XLOOKUP(B1730,'[1]daily break down'!$D:$D,'[1]daily break down'!$E:$E,"")</f>
        <v>Douala</v>
      </c>
      <c r="D1730" s="1"/>
      <c r="E1730" s="1"/>
      <c r="F1730" s="3" t="s">
        <v>31</v>
      </c>
      <c r="G1730" s="1" t="s">
        <v>32</v>
      </c>
      <c r="H1730" s="29" t="str">
        <f>_xlfn.XLOOKUP(B1730,[2]CALCULATION!$B:$B,[2]CALCULATION!$H:$H,"")</f>
        <v>ZTE</v>
      </c>
      <c r="I1730" s="26">
        <v>0</v>
      </c>
      <c r="J1730" s="26">
        <v>0</v>
      </c>
      <c r="K1730" s="26">
        <v>0</v>
      </c>
      <c r="L1730" s="26">
        <v>0</v>
      </c>
      <c r="M1730" s="26">
        <v>0</v>
      </c>
      <c r="N1730" s="26">
        <v>0</v>
      </c>
      <c r="O1730" s="26">
        <v>0</v>
      </c>
      <c r="P1730" s="114" t="s">
        <v>6364</v>
      </c>
      <c r="Q1730" s="42" t="s">
        <v>5538</v>
      </c>
      <c r="R1730" s="42"/>
      <c r="S1730" s="41" t="str" cm="1">
        <f t="array" ref="S1730">IFERROR(_xlfn.IFS(
U1730="MPR ISSUE","PDH",
U1730="BSS Hardware Issue","BSS",
U1730="Sites strategiques, MLL, Pylone, etc.","ENVTECH",
U1730="AKTIVCO DEFAUT GE &amp; POWER Cabinet","AKTIVCO",
U1730="AKTIVCO Coupure ENEO &amp; Baisse de tension","AKTIVCO GRID ONLY",
U1730="Coupure ENEO &amp; Baisse de tension","IHS GRID ONLY",
U1730="Defaut GE &amp; POWER Cabinet","IHS",
U1730="Sharing","Partners",
U1730="Sites strategiques &amp; DataCenter","SST &amp; DC",
U1730="Exclu","Exclu",
U1730="SAT","SAT",
U1730="SPARE-ISSUE","SPARE-ISSUE",
U1730="Fiber CAmtel","TRANS_FO_CAMTEL",
U1730="Fiber AOF","Fiber AOF",
U1730="Projet OCM (HUAWEI)","TRAVAUX-HUAWEI",
U1730="Projet OCM (NOKIA)","TRAVAUX-NOKIA",
U1730="ACCESS-ISSUE","ACCESS-ISSUE",
U1730="Projet OCM (ZTE, NOKIA, autres projets)","TRAVAUX OCM",
U1730="No root CAuse","No root cause",
U1730="ODU HS","PDH",
U1730="IP &amp; VLAN","PDH",
U1730="Warehouse HUAWEI","SPARE-ISSUE",
U1730="SPARE-HS","SPARE-ISSUE",
U1730="Power Telco","BSS",U1730="no impacts","no impacts"
),"")</f>
        <v>No root cause</v>
      </c>
      <c r="T1730" s="41" t="str" cm="1">
        <f t="array" ref="T1730">IFERROR(_xlfn.IFS(
U1730="MPR ISSUE","TX ISSUE",
U1730="BSS Hardware Issue","RAN ISSUE",
U1730="Sites strategiques, MLL, Pylone, etc.","ENVTECH",
U1730="AKTIVCO DEFAUT GE &amp; POWER Cabinet","POWER ISSUE",
U1730="AKTIVCO Coupure ENEO &amp; Baisse de tension","POWER ISSUE",
U1730="Coupure ENEO &amp; Baisse de tension","POWER ISSUE",
U1730="Defaut GE &amp; POWER Cabinet","POWER ISSUE",
U1730="Sharing","POWER ISSUE",
U1730="Sites strategiques &amp; DataCenter","POWER ISSUE",
U1730="Exclu","Exclu",
U1730="SAT","TX ISSUE",
U1730="SPARE-ISSUE","SPARE-ISSUE",
U1730="Fiber CAmtel","TX ISSUE",
U1730="Fiber AOF","TX ISSUE",
U1730="Projet OCM (HUAWEI)","TRAVAUX-HUAWEI",
U1730="Projet OCM (NOKIA)","TRAVAUX -NOKIA",
U1730="ACCESS-ISSUE","ACCESS-ISSUE",
U1730="Projet OCM (ZTE, NOKIA, autres projets)","TRAVAUX OCM",
U1730="No root CAuse","No root cause",
U1730="ODU HS","TX ISSUE",
U1730="IP &amp; VLAN","TX ISSUE",
U1730="Warehouse HUAWEI","SPARE-ISSUE",
U1730="SPARE-HS","SPARE-ISSUE",
U1730="Power Telco","RAN ISSUE",U1730="no impacts","no impacts"
),"")</f>
        <v>No root cause</v>
      </c>
      <c r="U1730" s="68" t="s">
        <v>5691</v>
      </c>
      <c r="V1730" s="41" t="str" cm="1">
        <f t="array" ref="V1730">IFERROR(_xlfn.IFS(
U1730="MPR ISSUE","ACTIVE",
U1730="BSS Hardware Issue","ACTIVE",
U1730="Sites strategiques, MLL, Pylone, etc.","PASSIVE",
U1730="AKTIVCO DEFAUT GE &amp; POWER Cabinet","PASSIVE",
U1730="AKTIVCO Coupure ENEO &amp; Baisse de tension","PASSIVE",
U1730="Coupure ENEO &amp; Baisse de tension","PASSIVE",
U1730="Defaut GE &amp; POWER Cabinet","PASSIVE",
U1730="Sharing","PASSIVE",
U1730="Sites strategiques &amp; DataCenter","PASSIVE",
U1730="Exclu","Exclu",
U1730="SAT","ACTIVE",
U1730="SPARE-ISSUE","SPARE-ISSUE",
U1730="Fiber CAmtel","ACTIVE",
U1730="Fiber AOF","ACTIVE",
U1730="Projet OCM (HUAWEI)","PLANNED WORKS",
U1730="Projet OCM (NOKIA)","PLANNED WORKS",
U1730="ACCESS-ISSUE","ACCESS-ISSUE",
U1730="Projet OCM (ZTE, NOKIA, autres projets)","PLANNED WORKS",
U1730="No root CAuse","No root cause",
U1730="ODU HS","ACTIVE",
U1730="IP &amp; VLAN","ACTIVE",
U1730="Warehouse HUAWEI","SPARE-ISSUE",
U1730="SPARE-HS","SPARE-ISSUE",
U1730="Power Telco","ACTIVE", U1730="no impacts","no impacts"
),"")</f>
        <v>No root cause</v>
      </c>
      <c r="W1730" s="113"/>
      <c r="X1730" s="113"/>
      <c r="Y1730" s="113"/>
      <c r="Z1730" s="113"/>
      <c r="AA1730" s="113"/>
      <c r="AB1730" s="17" t="s">
        <v>5465</v>
      </c>
      <c r="AC1730" s="17" t="str">
        <f>_xlfn.XLOOKUP(B1730,'INCIDENT-04-27-2026'!E:E,'INCIDENT-04-27-2026'!F:F,"")</f>
        <v/>
      </c>
      <c r="AD1730" s="9"/>
      <c r="AE1730" s="7" t="s">
        <v>5465</v>
      </c>
      <c r="AF1730" s="6" t="str">
        <f>_xlfn.XLOOKUP(B1730,'[13]Input_27-04'!$B:$B,'[13]Input_27-04'!$M:$M,"")</f>
        <v/>
      </c>
      <c r="AG1730" s="7"/>
      <c r="AH1730" s="3"/>
      <c r="AI1730" s="18" t="str">
        <f>_xlfn.XLOOKUP(B1730,'[3]Cells Huawei 27042026 10h'!$B:$B,'[3]Cells Huawei 27042026 10h'!$T:$T,"")</f>
        <v/>
      </c>
      <c r="AJ1730" s="18" t="str">
        <f>_xlfn.XLOOKUP(B1730,'[3]Cells Huawei 27042026 15h'!$B:$B,'[3]Cells Huawei 27042026 15h'!$T:$T,"")</f>
        <v/>
      </c>
      <c r="AK1730" s="18" t="str">
        <f>_xlfn.XLOOKUP(B1730,'[4]cells down 27042026 11h28'!$B:$B,'[4]cells down 27042026 11h28'!$R:$R,"")</f>
        <v/>
      </c>
      <c r="AL1730" s="18" t="str">
        <f>_xlfn.XLOOKUP(B1730,'[4]cells down 27042026 18h01'!$B:$B,'[4]cells down 27042026 18h01'!$R:$R,"")</f>
        <v/>
      </c>
      <c r="AM1730" s="18" t="str">
        <f>_xlfn.XLOOKUP(B1730,'[5]cell downs 27042026 11h'!$B:$B,'[5]cell downs 27042026 11h'!$R:$R,"")</f>
        <v/>
      </c>
      <c r="AN1730" s="18" t="str">
        <f>_xlfn.XLOOKUP(B1730,'[5]cell downs 27042026 17h40'!$B:$B,'[5]cell downs 27042026 17h40'!$R:$R,"")</f>
        <v/>
      </c>
      <c r="AO1730" s="18" t="str">
        <f>_xlfn.XLOOKUP(B1730,'[6]ALL SITES DOWN'!$D:$D,'[6]ALL SITES DOWN'!$J:$J,"")</f>
        <v/>
      </c>
      <c r="AP1730" s="18" t="str">
        <f>_xlfn.XLOOKUP(B1730,'[7]ALL SITES DOWN'!$D:$D,'[7]ALL SITES DOWN'!$J:$J,"")</f>
        <v/>
      </c>
      <c r="AQ1730" s="9" t="str">
        <f>_xlfn.XLOOKUP(B1730,[8]sheet1!$AC:$AC,[8]sheet1!$AF:$AF,"")</f>
        <v/>
      </c>
      <c r="AR1730" s="14"/>
      <c r="AS1730" s="14" t="s">
        <v>5465</v>
      </c>
      <c r="AT1730" s="14" t="str">
        <f>_xlfn.XLOOKUP(B1730,'[9]cell downs 18042026 17h'!$B:$B,'[9]cell downs 18042026 17h'!$B:$B,"")</f>
        <v/>
      </c>
      <c r="AU1730" s="14" t="str">
        <f>_xlfn.XLOOKUP(B1730,'[10]Cells Huawei 19042026 15h'!$B:$B,'[10]Cells Huawei 19042026 15h'!$B:$B,"")</f>
        <v/>
      </c>
      <c r="AV1730" s="9" t="str">
        <f>_xlfn.XLOOKUP(B1730,'[11]cells down 19042026 9H40'!$B:$B,'[11]cells down 19042026 9H40'!$B:$B,"")</f>
        <v/>
      </c>
    </row>
    <row r="1731" spans="1:48" hidden="1" x14ac:dyDescent="0.3">
      <c r="A1731" s="1" t="s">
        <v>1992</v>
      </c>
      <c r="B1731" s="8" t="s">
        <v>1993</v>
      </c>
      <c r="C1731" s="3" t="str">
        <f>_xlfn.XLOOKUP(B1731,'[1]daily break down'!$D:$D,'[1]daily break down'!$E:$E,"")</f>
        <v>Maroua</v>
      </c>
      <c r="D1731" s="1" t="s">
        <v>11</v>
      </c>
      <c r="E1731" s="1" t="s">
        <v>83</v>
      </c>
      <c r="F1731" s="3" t="s">
        <v>55</v>
      </c>
      <c r="G1731" s="1" t="s">
        <v>84</v>
      </c>
      <c r="H1731" s="27" t="str">
        <f>_xlfn.XLOOKUP(B1731,[2]CALCULATION!$B:$B,[2]CALCULATION!$H:$H,"")</f>
        <v>Huawei</v>
      </c>
      <c r="I1731" s="26">
        <v>0</v>
      </c>
      <c r="J1731" s="26">
        <v>0</v>
      </c>
      <c r="K1731" s="26">
        <v>0</v>
      </c>
      <c r="L1731" s="26">
        <v>0</v>
      </c>
      <c r="M1731" s="26">
        <v>0</v>
      </c>
      <c r="N1731" s="26">
        <v>0</v>
      </c>
      <c r="O1731" s="26">
        <v>0</v>
      </c>
      <c r="P1731" s="114" t="s">
        <v>6364</v>
      </c>
      <c r="Q1731" s="42" t="s">
        <v>5538</v>
      </c>
      <c r="R1731" s="42"/>
      <c r="S1731" s="41" t="str" cm="1">
        <f t="array" ref="S1731">IFERROR(_xlfn.IFS(
U1731="MPR ISSUE","PDH",
U1731="BSS Hardware Issue","BSS",
U1731="Sites strategiques, MLL, Pylone, etc.","ENVTECH",
U1731="AKTIVCO DEFAUT GE &amp; POWER Cabinet","AKTIVCO",
U1731="AKTIVCO Coupure ENEO &amp; Baisse de tension","AKTIVCO GRID ONLY",
U1731="Coupure ENEO &amp; Baisse de tension","IHS GRID ONLY",
U1731="Defaut GE &amp; POWER Cabinet","IHS",
U1731="Sharing","Partners",
U1731="Sites strategiques &amp; DataCenter","SST &amp; DC",
U1731="Exclu","Exclu",
U1731="SAT","SAT",
U1731="SPARE-ISSUE","SPARE-ISSUE",
U1731="Fiber CAmtel","TRANS_FO_CAMTEL",
U1731="Fiber AOF","Fiber AOF",
U1731="Projet OCM (HUAWEI)","TRAVAUX-HUAWEI",
U1731="Projet OCM (NOKIA)","TRAVAUX-NOKIA",
U1731="ACCESS-ISSUE","ACCESS-ISSUE",
U1731="Projet OCM (ZTE, NOKIA, autres projets)","TRAVAUX OCM",
U1731="No root CAuse","No root cause",
U1731="ODU HS","PDH",
U1731="IP &amp; VLAN","PDH",
U1731="Warehouse HUAWEI","SPARE-ISSUE",
U1731="SPARE-HS","SPARE-ISSUE",
U1731="Power Telco","BSS",U1731="no impacts","no impacts"
),"")</f>
        <v>No root cause</v>
      </c>
      <c r="T1731" s="41" t="str" cm="1">
        <f t="array" ref="T1731">IFERROR(_xlfn.IFS(
U1731="MPR ISSUE","TX ISSUE",
U1731="BSS Hardware Issue","RAN ISSUE",
U1731="Sites strategiques, MLL, Pylone, etc.","ENVTECH",
U1731="AKTIVCO DEFAUT GE &amp; POWER Cabinet","POWER ISSUE",
U1731="AKTIVCO Coupure ENEO &amp; Baisse de tension","POWER ISSUE",
U1731="Coupure ENEO &amp; Baisse de tension","POWER ISSUE",
U1731="Defaut GE &amp; POWER Cabinet","POWER ISSUE",
U1731="Sharing","POWER ISSUE",
U1731="Sites strategiques &amp; DataCenter","POWER ISSUE",
U1731="Exclu","Exclu",
U1731="SAT","TX ISSUE",
U1731="SPARE-ISSUE","SPARE-ISSUE",
U1731="Fiber CAmtel","TX ISSUE",
U1731="Fiber AOF","TX ISSUE",
U1731="Projet OCM (HUAWEI)","TRAVAUX-HUAWEI",
U1731="Projet OCM (NOKIA)","TRAVAUX -NOKIA",
U1731="ACCESS-ISSUE","ACCESS-ISSUE",
U1731="Projet OCM (ZTE, NOKIA, autres projets)","TRAVAUX OCM",
U1731="No root CAuse","No root cause",
U1731="ODU HS","TX ISSUE",
U1731="IP &amp; VLAN","TX ISSUE",
U1731="Warehouse HUAWEI","SPARE-ISSUE",
U1731="SPARE-HS","SPARE-ISSUE",
U1731="Power Telco","RAN ISSUE",U1731="no impacts","no impacts"
),"")</f>
        <v>No root cause</v>
      </c>
      <c r="U1731" s="68" t="s">
        <v>5691</v>
      </c>
      <c r="V1731" s="41" t="str" cm="1">
        <f t="array" ref="V1731">IFERROR(_xlfn.IFS(
U1731="MPR ISSUE","ACTIVE",
U1731="BSS Hardware Issue","ACTIVE",
U1731="Sites strategiques, MLL, Pylone, etc.","PASSIVE",
U1731="AKTIVCO DEFAUT GE &amp; POWER Cabinet","PASSIVE",
U1731="AKTIVCO Coupure ENEO &amp; Baisse de tension","PASSIVE",
U1731="Coupure ENEO &amp; Baisse de tension","PASSIVE",
U1731="Defaut GE &amp; POWER Cabinet","PASSIVE",
U1731="Sharing","PASSIVE",
U1731="Sites strategiques &amp; DataCenter","PASSIVE",
U1731="Exclu","Exclu",
U1731="SAT","ACTIVE",
U1731="SPARE-ISSUE","SPARE-ISSUE",
U1731="Fiber CAmtel","ACTIVE",
U1731="Fiber AOF","ACTIVE",
U1731="Projet OCM (HUAWEI)","PLANNED WORKS",
U1731="Projet OCM (NOKIA)","PLANNED WORKS",
U1731="ACCESS-ISSUE","ACCESS-ISSUE",
U1731="Projet OCM (ZTE, NOKIA, autres projets)","PLANNED WORKS",
U1731="No root CAuse","No root cause",
U1731="ODU HS","ACTIVE",
U1731="IP &amp; VLAN","ACTIVE",
U1731="Warehouse HUAWEI","SPARE-ISSUE",
U1731="SPARE-HS","SPARE-ISSUE",
U1731="Power Telco","ACTIVE", U1731="no impacts","no impacts"
),"")</f>
        <v>No root cause</v>
      </c>
      <c r="W1731" s="113"/>
      <c r="X1731" s="113"/>
      <c r="Y1731" s="113"/>
      <c r="Z1731" s="113"/>
      <c r="AA1731" s="113"/>
      <c r="AB1731" s="17" t="s">
        <v>5465</v>
      </c>
      <c r="AC1731" s="17" t="str">
        <f>_xlfn.XLOOKUP(B1731,'INCIDENT-04-27-2026'!E:E,'INCIDENT-04-27-2026'!F:F,"")</f>
        <v/>
      </c>
      <c r="AD1731" s="9"/>
      <c r="AE1731" s="7" t="s">
        <v>5465</v>
      </c>
      <c r="AF1731" s="6" t="str">
        <f>_xlfn.XLOOKUP(B1731,'[13]Input_27-04'!$B:$B,'[13]Input_27-04'!$M:$M,"")</f>
        <v/>
      </c>
      <c r="AG1731" s="7"/>
      <c r="AH1731" s="3"/>
      <c r="AI1731" s="18" t="str">
        <f>_xlfn.XLOOKUP(B1731,'[3]Cells Huawei 27042026 10h'!$B:$B,'[3]Cells Huawei 27042026 10h'!$T:$T,"")</f>
        <v/>
      </c>
      <c r="AJ1731" s="18" t="str">
        <f>_xlfn.XLOOKUP(B1731,'[3]Cells Huawei 27042026 15h'!$B:$B,'[3]Cells Huawei 27042026 15h'!$T:$T,"")</f>
        <v/>
      </c>
      <c r="AK1731" s="18" t="str">
        <f>_xlfn.XLOOKUP(B1731,'[4]cells down 27042026 11h28'!$B:$B,'[4]cells down 27042026 11h28'!$R:$R,"")</f>
        <v/>
      </c>
      <c r="AL1731" s="18" t="str">
        <f>_xlfn.XLOOKUP(B1731,'[4]cells down 27042026 18h01'!$B:$B,'[4]cells down 27042026 18h01'!$R:$R,"")</f>
        <v/>
      </c>
      <c r="AM1731" s="18" t="str">
        <f>_xlfn.XLOOKUP(B1731,'[5]cell downs 27042026 11h'!$B:$B,'[5]cell downs 27042026 11h'!$R:$R,"")</f>
        <v/>
      </c>
      <c r="AN1731" s="18" t="str">
        <f>_xlfn.XLOOKUP(B1731,'[5]cell downs 27042026 17h40'!$B:$B,'[5]cell downs 27042026 17h40'!$R:$R,"")</f>
        <v/>
      </c>
      <c r="AO1731" s="18" t="str">
        <f>_xlfn.XLOOKUP(B1731,'[6]ALL SITES DOWN'!$D:$D,'[6]ALL SITES DOWN'!$J:$J,"")</f>
        <v/>
      </c>
      <c r="AP1731" s="18" t="str">
        <f>_xlfn.XLOOKUP(B1731,'[7]ALL SITES DOWN'!$D:$D,'[7]ALL SITES DOWN'!$J:$J,"")</f>
        <v/>
      </c>
      <c r="AQ1731" s="9" t="str">
        <f>_xlfn.XLOOKUP(B1731,[8]sheet1!$AC:$AC,[8]sheet1!$AF:$AF,"")</f>
        <v/>
      </c>
      <c r="AR1731" s="14"/>
      <c r="AS1731" s="14" t="s">
        <v>5465</v>
      </c>
      <c r="AT1731" s="14" t="str">
        <f>_xlfn.XLOOKUP(B1731,'[9]cell downs 18042026 17h'!$B:$B,'[9]cell downs 18042026 17h'!$B:$B,"")</f>
        <v/>
      </c>
      <c r="AU1731" s="14" t="str">
        <f>_xlfn.XLOOKUP(B1731,'[10]Cells Huawei 19042026 15h'!$B:$B,'[10]Cells Huawei 19042026 15h'!$B:$B,"")</f>
        <v/>
      </c>
      <c r="AV1731" s="9" t="str">
        <f>_xlfn.XLOOKUP(B1731,'[11]cells down 19042026 9H40'!$B:$B,'[11]cells down 19042026 9H40'!$B:$B,"")</f>
        <v/>
      </c>
    </row>
    <row r="1732" spans="1:48" hidden="1" x14ac:dyDescent="0.3">
      <c r="A1732" s="1" t="s">
        <v>809</v>
      </c>
      <c r="B1732" s="8" t="s">
        <v>810</v>
      </c>
      <c r="C1732" s="3" t="str">
        <f>_xlfn.XLOOKUP(B1732,'[1]daily break down'!$D:$D,'[1]daily break down'!$E:$E,"")</f>
        <v>Douala</v>
      </c>
      <c r="D1732" s="1" t="s">
        <v>11</v>
      </c>
      <c r="E1732" s="1" t="s">
        <v>12</v>
      </c>
      <c r="F1732" s="3" t="s">
        <v>31</v>
      </c>
      <c r="G1732" s="1" t="s">
        <v>32</v>
      </c>
      <c r="H1732" s="29" t="str">
        <f>_xlfn.XLOOKUP(B1732,[2]CALCULATION!$B:$B,[2]CALCULATION!$H:$H,"")</f>
        <v>ZTE</v>
      </c>
      <c r="I1732" s="26">
        <v>0</v>
      </c>
      <c r="J1732" s="26">
        <v>0</v>
      </c>
      <c r="K1732" s="26">
        <v>0</v>
      </c>
      <c r="L1732" s="26">
        <v>0</v>
      </c>
      <c r="M1732" s="26">
        <v>0.20351607867980478</v>
      </c>
      <c r="N1732" s="26">
        <v>0</v>
      </c>
      <c r="O1732" s="26">
        <v>0</v>
      </c>
      <c r="P1732" s="114" t="s">
        <v>6364</v>
      </c>
      <c r="Q1732" s="42" t="s">
        <v>5538</v>
      </c>
      <c r="R1732" s="42"/>
      <c r="S1732" s="41" t="str" cm="1">
        <f t="array" ref="S1732">IFERROR(_xlfn.IFS(
U1732="MPR ISSUE","PDH",
U1732="BSS Hardware Issue","BSS",
U1732="Sites strategiques, MLL, Pylone, etc.","ENVTECH",
U1732="AKTIVCO DEFAUT GE &amp; POWER Cabinet","AKTIVCO",
U1732="AKTIVCO Coupure ENEO &amp; Baisse de tension","AKTIVCO GRID ONLY",
U1732="Coupure ENEO &amp; Baisse de tension","IHS GRID ONLY",
U1732="Defaut GE &amp; POWER Cabinet","IHS",
U1732="Sharing","Partners",
U1732="Sites strategiques &amp; DataCenter","SST &amp; DC",
U1732="Exclu","Exclu",
U1732="SAT","SAT",
U1732="SPARE-ISSUE","SPARE-ISSUE",
U1732="Fiber CAmtel","TRANS_FO_CAMTEL",
U1732="Fiber AOF","Fiber AOF",
U1732="Projet OCM (HUAWEI)","TRAVAUX-HUAWEI",
U1732="Projet OCM (NOKIA)","TRAVAUX-NOKIA",
U1732="ACCESS-ISSUE","ACCESS-ISSUE",
U1732="Projet OCM (ZTE, NOKIA, autres projets)","TRAVAUX OCM",
U1732="No root CAuse","No root cause",
U1732="ODU HS","PDH",
U1732="IP &amp; VLAN","PDH",
U1732="Warehouse HUAWEI","SPARE-ISSUE",
U1732="SPARE-HS","SPARE-ISSUE",
U1732="Power Telco","BSS",U1732="no impacts","no impacts"
),"")</f>
        <v>No root cause</v>
      </c>
      <c r="T1732" s="41" t="str" cm="1">
        <f t="array" ref="T1732">IFERROR(_xlfn.IFS(
U1732="MPR ISSUE","TX ISSUE",
U1732="BSS Hardware Issue","RAN ISSUE",
U1732="Sites strategiques, MLL, Pylone, etc.","ENVTECH",
U1732="AKTIVCO DEFAUT GE &amp; POWER Cabinet","POWER ISSUE",
U1732="AKTIVCO Coupure ENEO &amp; Baisse de tension","POWER ISSUE",
U1732="Coupure ENEO &amp; Baisse de tension","POWER ISSUE",
U1732="Defaut GE &amp; POWER Cabinet","POWER ISSUE",
U1732="Sharing","POWER ISSUE",
U1732="Sites strategiques &amp; DataCenter","POWER ISSUE",
U1732="Exclu","Exclu",
U1732="SAT","TX ISSUE",
U1732="SPARE-ISSUE","SPARE-ISSUE",
U1732="Fiber CAmtel","TX ISSUE",
U1732="Fiber AOF","TX ISSUE",
U1732="Projet OCM (HUAWEI)","TRAVAUX-HUAWEI",
U1732="Projet OCM (NOKIA)","TRAVAUX -NOKIA",
U1732="ACCESS-ISSUE","ACCESS-ISSUE",
U1732="Projet OCM (ZTE, NOKIA, autres projets)","TRAVAUX OCM",
U1732="No root CAuse","No root cause",
U1732="ODU HS","TX ISSUE",
U1732="IP &amp; VLAN","TX ISSUE",
U1732="Warehouse HUAWEI","SPARE-ISSUE",
U1732="SPARE-HS","SPARE-ISSUE",
U1732="Power Telco","RAN ISSUE",U1732="no impacts","no impacts"
),"")</f>
        <v>No root cause</v>
      </c>
      <c r="U1732" s="68" t="s">
        <v>5691</v>
      </c>
      <c r="V1732" s="41" t="str" cm="1">
        <f t="array" ref="V1732">IFERROR(_xlfn.IFS(
U1732="MPR ISSUE","ACTIVE",
U1732="BSS Hardware Issue","ACTIVE",
U1732="Sites strategiques, MLL, Pylone, etc.","PASSIVE",
U1732="AKTIVCO DEFAUT GE &amp; POWER Cabinet","PASSIVE",
U1732="AKTIVCO Coupure ENEO &amp; Baisse de tension","PASSIVE",
U1732="Coupure ENEO &amp; Baisse de tension","PASSIVE",
U1732="Defaut GE &amp; POWER Cabinet","PASSIVE",
U1732="Sharing","PASSIVE",
U1732="Sites strategiques &amp; DataCenter","PASSIVE",
U1732="Exclu","Exclu",
U1732="SAT","ACTIVE",
U1732="SPARE-ISSUE","SPARE-ISSUE",
U1732="Fiber CAmtel","ACTIVE",
U1732="Fiber AOF","ACTIVE",
U1732="Projet OCM (HUAWEI)","PLANNED WORKS",
U1732="Projet OCM (NOKIA)","PLANNED WORKS",
U1732="ACCESS-ISSUE","ACCESS-ISSUE",
U1732="Projet OCM (ZTE, NOKIA, autres projets)","PLANNED WORKS",
U1732="No root CAuse","No root cause",
U1732="ODU HS","ACTIVE",
U1732="IP &amp; VLAN","ACTIVE",
U1732="Warehouse HUAWEI","SPARE-ISSUE",
U1732="SPARE-HS","SPARE-ISSUE",
U1732="Power Telco","ACTIVE", U1732="no impacts","no impacts"
),"")</f>
        <v>No root cause</v>
      </c>
      <c r="W1732" s="113"/>
      <c r="X1732" s="113"/>
      <c r="Y1732" s="113"/>
      <c r="Z1732" s="113"/>
      <c r="AA1732" s="113"/>
      <c r="AB1732" s="17" t="s">
        <v>5465</v>
      </c>
      <c r="AC1732" s="17" t="str">
        <f>_xlfn.XLOOKUP(B1732,'INCIDENT-04-27-2026'!E:E,'INCIDENT-04-27-2026'!F:F,"")</f>
        <v/>
      </c>
      <c r="AD1732" s="9"/>
      <c r="AE1732" s="7" t="s">
        <v>5465</v>
      </c>
      <c r="AF1732" s="6" t="str">
        <f>_xlfn.XLOOKUP(B1732,'[13]Input_27-04'!$B:$B,'[13]Input_27-04'!$M:$M,"")</f>
        <v/>
      </c>
      <c r="AG1732" s="7"/>
      <c r="AH1732" s="3"/>
      <c r="AI1732" s="18" t="str">
        <f>_xlfn.XLOOKUP(B1732,'[3]Cells Huawei 27042026 10h'!$B:$B,'[3]Cells Huawei 27042026 10h'!$T:$T,"")</f>
        <v/>
      </c>
      <c r="AJ1732" s="18" t="str">
        <f>_xlfn.XLOOKUP(B1732,'[3]Cells Huawei 27042026 15h'!$B:$B,'[3]Cells Huawei 27042026 15h'!$T:$T,"")</f>
        <v/>
      </c>
      <c r="AK1732" s="18" t="str">
        <f>_xlfn.XLOOKUP(B1732,'[4]cells down 27042026 11h28'!$B:$B,'[4]cells down 27042026 11h28'!$R:$R,"")</f>
        <v/>
      </c>
      <c r="AL1732" s="18" t="str">
        <f>_xlfn.XLOOKUP(B1732,'[4]cells down 27042026 18h01'!$B:$B,'[4]cells down 27042026 18h01'!$R:$R,"")</f>
        <v/>
      </c>
      <c r="AM1732" s="18" t="str">
        <f>_xlfn.XLOOKUP(B1732,'[5]cell downs 27042026 11h'!$B:$B,'[5]cell downs 27042026 11h'!$R:$R,"")</f>
        <v/>
      </c>
      <c r="AN1732" s="18" t="str">
        <f>_xlfn.XLOOKUP(B1732,'[5]cell downs 27042026 17h40'!$B:$B,'[5]cell downs 27042026 17h40'!$R:$R,"")</f>
        <v/>
      </c>
      <c r="AO1732" s="18" t="str">
        <f>_xlfn.XLOOKUP(B1732,'[6]ALL SITES DOWN'!$D:$D,'[6]ALL SITES DOWN'!$J:$J,"")</f>
        <v/>
      </c>
      <c r="AP1732" s="18" t="str">
        <f>_xlfn.XLOOKUP(B1732,'[7]ALL SITES DOWN'!$D:$D,'[7]ALL SITES DOWN'!$J:$J,"")</f>
        <v/>
      </c>
      <c r="AQ1732" s="9" t="str">
        <f>_xlfn.XLOOKUP(B1732,[8]sheet1!$AC:$AC,[8]sheet1!$AF:$AF,"")</f>
        <v/>
      </c>
      <c r="AR1732" s="14"/>
      <c r="AS1732" s="14" t="s">
        <v>5465</v>
      </c>
      <c r="AT1732" s="14" t="str">
        <f>_xlfn.XLOOKUP(B1732,'[9]cell downs 18042026 17h'!$B:$B,'[9]cell downs 18042026 17h'!$B:$B,"")</f>
        <v/>
      </c>
      <c r="AU1732" s="14" t="str">
        <f>_xlfn.XLOOKUP(B1732,'[10]Cells Huawei 19042026 15h'!$B:$B,'[10]Cells Huawei 19042026 15h'!$B:$B,"")</f>
        <v/>
      </c>
      <c r="AV1732" s="9" t="str">
        <f>_xlfn.XLOOKUP(B1732,'[11]cells down 19042026 9H40'!$B:$B,'[11]cells down 19042026 9H40'!$B:$B,"")</f>
        <v/>
      </c>
    </row>
    <row r="1733" spans="1:48" hidden="1" x14ac:dyDescent="0.3">
      <c r="A1733" s="1" t="s">
        <v>3955</v>
      </c>
      <c r="B1733" s="8" t="s">
        <v>3956</v>
      </c>
      <c r="C1733" s="3" t="str">
        <f>_xlfn.XLOOKUP(B1733,'[1]daily break down'!$D:$D,'[1]daily break down'!$E:$E,"")</f>
        <v>CENTRE</v>
      </c>
      <c r="D1733" s="1" t="s">
        <v>21</v>
      </c>
      <c r="E1733" s="1" t="s">
        <v>188</v>
      </c>
      <c r="F1733" s="3" t="s">
        <v>37</v>
      </c>
      <c r="G1733" s="1" t="s">
        <v>3957</v>
      </c>
      <c r="H1733" s="28" t="str">
        <f>_xlfn.XLOOKUP(B1733,[2]CALCULATION!$B:$B,[2]CALCULATION!$H:$H,"")</f>
        <v>NOKIA</v>
      </c>
      <c r="I1733" s="26">
        <v>0</v>
      </c>
      <c r="J1733" s="26">
        <v>0</v>
      </c>
      <c r="K1733" s="26">
        <v>0</v>
      </c>
      <c r="L1733" s="26">
        <v>0</v>
      </c>
      <c r="M1733" s="26">
        <v>0</v>
      </c>
      <c r="N1733" s="26">
        <v>0</v>
      </c>
      <c r="O1733" s="26">
        <v>0</v>
      </c>
      <c r="P1733" s="114" t="s">
        <v>6364</v>
      </c>
      <c r="Q1733" s="42" t="s">
        <v>5538</v>
      </c>
      <c r="R1733" s="42"/>
      <c r="S1733" s="41" t="str" cm="1">
        <f t="array" ref="S1733">IFERROR(_xlfn.IFS(
U1733="MPR ISSUE","PDH",
U1733="BSS Hardware Issue","BSS",
U1733="Sites strategiques, MLL, Pylone, etc.","ENVTECH",
U1733="AKTIVCO DEFAUT GE &amp; POWER Cabinet","AKTIVCO",
U1733="AKTIVCO Coupure ENEO &amp; Baisse de tension","AKTIVCO GRID ONLY",
U1733="Coupure ENEO &amp; Baisse de tension","IHS GRID ONLY",
U1733="Defaut GE &amp; POWER Cabinet","IHS",
U1733="Sharing","Partners",
U1733="Sites strategiques &amp; DataCenter","SST &amp; DC",
U1733="Exclu","Exclu",
U1733="SAT","SAT",
U1733="SPARE-ISSUE","SPARE-ISSUE",
U1733="Fiber CAmtel","TRANS_FO_CAMTEL",
U1733="Fiber AOF","Fiber AOF",
U1733="Projet OCM (HUAWEI)","TRAVAUX-HUAWEI",
U1733="Projet OCM (NOKIA)","TRAVAUX-NOKIA",
U1733="ACCESS-ISSUE","ACCESS-ISSUE",
U1733="Projet OCM (ZTE, NOKIA, autres projets)","TRAVAUX OCM",
U1733="No root CAuse","No root cause",
U1733="ODU HS","PDH",
U1733="IP &amp; VLAN","PDH",
U1733="Warehouse HUAWEI","SPARE-ISSUE",
U1733="SPARE-HS","SPARE-ISSUE",
U1733="Power Telco","BSS",U1733="no impacts","no impacts"
),"")</f>
        <v>No root cause</v>
      </c>
      <c r="T1733" s="41" t="str" cm="1">
        <f t="array" ref="T1733">IFERROR(_xlfn.IFS(
U1733="MPR ISSUE","TX ISSUE",
U1733="BSS Hardware Issue","RAN ISSUE",
U1733="Sites strategiques, MLL, Pylone, etc.","ENVTECH",
U1733="AKTIVCO DEFAUT GE &amp; POWER Cabinet","POWER ISSUE",
U1733="AKTIVCO Coupure ENEO &amp; Baisse de tension","POWER ISSUE",
U1733="Coupure ENEO &amp; Baisse de tension","POWER ISSUE",
U1733="Defaut GE &amp; POWER Cabinet","POWER ISSUE",
U1733="Sharing","POWER ISSUE",
U1733="Sites strategiques &amp; DataCenter","POWER ISSUE",
U1733="Exclu","Exclu",
U1733="SAT","TX ISSUE",
U1733="SPARE-ISSUE","SPARE-ISSUE",
U1733="Fiber CAmtel","TX ISSUE",
U1733="Fiber AOF","TX ISSUE",
U1733="Projet OCM (HUAWEI)","TRAVAUX-HUAWEI",
U1733="Projet OCM (NOKIA)","TRAVAUX -NOKIA",
U1733="ACCESS-ISSUE","ACCESS-ISSUE",
U1733="Projet OCM (ZTE, NOKIA, autres projets)","TRAVAUX OCM",
U1733="No root CAuse","No root cause",
U1733="ODU HS","TX ISSUE",
U1733="IP &amp; VLAN","TX ISSUE",
U1733="Warehouse HUAWEI","SPARE-ISSUE",
U1733="SPARE-HS","SPARE-ISSUE",
U1733="Power Telco","RAN ISSUE",U1733="no impacts","no impacts"
),"")</f>
        <v>No root cause</v>
      </c>
      <c r="U1733" s="68" t="s">
        <v>5691</v>
      </c>
      <c r="V1733" s="41" t="str" cm="1">
        <f t="array" ref="V1733">IFERROR(_xlfn.IFS(
U1733="MPR ISSUE","ACTIVE",
U1733="BSS Hardware Issue","ACTIVE",
U1733="Sites strategiques, MLL, Pylone, etc.","PASSIVE",
U1733="AKTIVCO DEFAUT GE &amp; POWER Cabinet","PASSIVE",
U1733="AKTIVCO Coupure ENEO &amp; Baisse de tension","PASSIVE",
U1733="Coupure ENEO &amp; Baisse de tension","PASSIVE",
U1733="Defaut GE &amp; POWER Cabinet","PASSIVE",
U1733="Sharing","PASSIVE",
U1733="Sites strategiques &amp; DataCenter","PASSIVE",
U1733="Exclu","Exclu",
U1733="SAT","ACTIVE",
U1733="SPARE-ISSUE","SPARE-ISSUE",
U1733="Fiber CAmtel","ACTIVE",
U1733="Fiber AOF","ACTIVE",
U1733="Projet OCM (HUAWEI)","PLANNED WORKS",
U1733="Projet OCM (NOKIA)","PLANNED WORKS",
U1733="ACCESS-ISSUE","ACCESS-ISSUE",
U1733="Projet OCM (ZTE, NOKIA, autres projets)","PLANNED WORKS",
U1733="No root CAuse","No root cause",
U1733="ODU HS","ACTIVE",
U1733="IP &amp; VLAN","ACTIVE",
U1733="Warehouse HUAWEI","SPARE-ISSUE",
U1733="SPARE-HS","SPARE-ISSUE",
U1733="Power Telco","ACTIVE", U1733="no impacts","no impacts"
),"")</f>
        <v>No root cause</v>
      </c>
      <c r="W1733" s="113"/>
      <c r="X1733" s="113"/>
      <c r="Y1733" s="113"/>
      <c r="Z1733" s="113"/>
      <c r="AA1733" s="113"/>
      <c r="AB1733" s="17" t="s">
        <v>5465</v>
      </c>
      <c r="AC1733" s="17" t="str">
        <f>_xlfn.XLOOKUP(B1733,'INCIDENT-04-27-2026'!E:E,'INCIDENT-04-27-2026'!F:F,"")</f>
        <v/>
      </c>
      <c r="AD1733" s="9"/>
      <c r="AE1733" s="7" t="s">
        <v>5465</v>
      </c>
      <c r="AF1733" s="6" t="str">
        <f>_xlfn.XLOOKUP(B1733,'[13]Input_27-04'!$B:$B,'[13]Input_27-04'!$M:$M,"")</f>
        <v/>
      </c>
      <c r="AG1733" s="7"/>
      <c r="AH1733" s="3"/>
      <c r="AI1733" s="18" t="str">
        <f>_xlfn.XLOOKUP(B1733,'[3]Cells Huawei 27042026 10h'!$B:$B,'[3]Cells Huawei 27042026 10h'!$T:$T,"")</f>
        <v/>
      </c>
      <c r="AJ1733" s="18" t="str">
        <f>_xlfn.XLOOKUP(B1733,'[3]Cells Huawei 27042026 15h'!$B:$B,'[3]Cells Huawei 27042026 15h'!$T:$T,"")</f>
        <v/>
      </c>
      <c r="AK1733" s="18" t="str">
        <f>_xlfn.XLOOKUP(B1733,'[4]cells down 27042026 11h28'!$B:$B,'[4]cells down 27042026 11h28'!$R:$R,"")</f>
        <v/>
      </c>
      <c r="AL1733" s="18" t="str">
        <f>_xlfn.XLOOKUP(B1733,'[4]cells down 27042026 18h01'!$B:$B,'[4]cells down 27042026 18h01'!$R:$R,"")</f>
        <v/>
      </c>
      <c r="AM1733" s="18" t="str">
        <f>_xlfn.XLOOKUP(B1733,'[5]cell downs 27042026 11h'!$B:$B,'[5]cell downs 27042026 11h'!$R:$R,"")</f>
        <v/>
      </c>
      <c r="AN1733" s="18" t="str">
        <f>_xlfn.XLOOKUP(B1733,'[5]cell downs 27042026 17h40'!$B:$B,'[5]cell downs 27042026 17h40'!$R:$R,"")</f>
        <v/>
      </c>
      <c r="AO1733" s="18" t="str">
        <f>_xlfn.XLOOKUP(B1733,'[6]ALL SITES DOWN'!$D:$D,'[6]ALL SITES DOWN'!$J:$J,"")</f>
        <v/>
      </c>
      <c r="AP1733" s="18" t="str">
        <f>_xlfn.XLOOKUP(B1733,'[7]ALL SITES DOWN'!$D:$D,'[7]ALL SITES DOWN'!$J:$J,"")</f>
        <v/>
      </c>
      <c r="AQ1733" s="9" t="str">
        <f>_xlfn.XLOOKUP(B1733,[8]sheet1!$AC:$AC,[8]sheet1!$AF:$AF,"")</f>
        <v/>
      </c>
      <c r="AR1733" s="14"/>
      <c r="AS1733" s="14" t="s">
        <v>5465</v>
      </c>
      <c r="AT1733" s="14" t="str">
        <f>_xlfn.XLOOKUP(B1733,'[9]cell downs 18042026 17h'!$B:$B,'[9]cell downs 18042026 17h'!$B:$B,"")</f>
        <v/>
      </c>
      <c r="AU1733" s="14" t="str">
        <f>_xlfn.XLOOKUP(B1733,'[10]Cells Huawei 19042026 15h'!$B:$B,'[10]Cells Huawei 19042026 15h'!$B:$B,"")</f>
        <v/>
      </c>
      <c r="AV1733" s="9" t="str">
        <f>_xlfn.XLOOKUP(B1733,'[11]cells down 19042026 9H40'!$B:$B,'[11]cells down 19042026 9H40'!$B:$B,"")</f>
        <v/>
      </c>
    </row>
    <row r="1734" spans="1:48" hidden="1" x14ac:dyDescent="0.3">
      <c r="A1734" s="1" t="s">
        <v>2511</v>
      </c>
      <c r="B1734" s="8" t="s">
        <v>2512</v>
      </c>
      <c r="C1734" s="3" t="str">
        <f>_xlfn.XLOOKUP(B1734,'[1]daily break down'!$D:$D,'[1]daily break down'!$E:$E,"")</f>
        <v>SUD-OUEST</v>
      </c>
      <c r="D1734" s="1" t="s">
        <v>11</v>
      </c>
      <c r="E1734" s="1" t="s">
        <v>12</v>
      </c>
      <c r="F1734" s="3" t="s">
        <v>13</v>
      </c>
      <c r="G1734" s="1" t="s">
        <v>63</v>
      </c>
      <c r="H1734" s="27" t="str">
        <f>_xlfn.XLOOKUP(B1734,[2]CALCULATION!$B:$B,[2]CALCULATION!$H:$H,"")</f>
        <v>Huawei</v>
      </c>
      <c r="I1734" s="26">
        <v>0</v>
      </c>
      <c r="J1734" s="26">
        <v>0</v>
      </c>
      <c r="K1734" s="26">
        <v>0</v>
      </c>
      <c r="L1734" s="26">
        <v>5.9943698224767648</v>
      </c>
      <c r="M1734" s="26">
        <v>0</v>
      </c>
      <c r="N1734" s="26">
        <v>0</v>
      </c>
      <c r="O1734" s="26">
        <v>0</v>
      </c>
      <c r="P1734" s="114" t="s">
        <v>6364</v>
      </c>
      <c r="Q1734" s="42" t="s">
        <v>5538</v>
      </c>
      <c r="R1734" s="42"/>
      <c r="S1734" s="41" t="str" cm="1">
        <f t="array" ref="S1734">IFERROR(_xlfn.IFS(
U1734="MPR ISSUE","PDH",
U1734="BSS Hardware Issue","BSS",
U1734="Sites strategiques, MLL, Pylone, etc.","ENVTECH",
U1734="AKTIVCO DEFAUT GE &amp; POWER Cabinet","AKTIVCO",
U1734="AKTIVCO Coupure ENEO &amp; Baisse de tension","AKTIVCO GRID ONLY",
U1734="Coupure ENEO &amp; Baisse de tension","IHS GRID ONLY",
U1734="Defaut GE &amp; POWER Cabinet","IHS",
U1734="Sharing","Partners",
U1734="Sites strategiques &amp; DataCenter","SST &amp; DC",
U1734="Exclu","Exclu",
U1734="SAT","SAT",
U1734="SPARE-ISSUE","SPARE-ISSUE",
U1734="Fiber CAmtel","TRANS_FO_CAMTEL",
U1734="Fiber AOF","Fiber AOF",
U1734="Projet OCM (HUAWEI)","TRAVAUX-HUAWEI",
U1734="Projet OCM (NOKIA)","TRAVAUX-NOKIA",
U1734="ACCESS-ISSUE","ACCESS-ISSUE",
U1734="Projet OCM (ZTE, NOKIA, autres projets)","TRAVAUX OCM",
U1734="No root CAuse","No root cause",
U1734="ODU HS","PDH",
U1734="IP &amp; VLAN","PDH",
U1734="Warehouse HUAWEI","SPARE-ISSUE",
U1734="SPARE-HS","SPARE-ISSUE",
U1734="Power Telco","BSS",U1734="no impacts","no impacts"
),"")</f>
        <v>No root cause</v>
      </c>
      <c r="T1734" s="41" t="str" cm="1">
        <f t="array" ref="T1734">IFERROR(_xlfn.IFS(
U1734="MPR ISSUE","TX ISSUE",
U1734="BSS Hardware Issue","RAN ISSUE",
U1734="Sites strategiques, MLL, Pylone, etc.","ENVTECH",
U1734="AKTIVCO DEFAUT GE &amp; POWER Cabinet","POWER ISSUE",
U1734="AKTIVCO Coupure ENEO &amp; Baisse de tension","POWER ISSUE",
U1734="Coupure ENEO &amp; Baisse de tension","POWER ISSUE",
U1734="Defaut GE &amp; POWER Cabinet","POWER ISSUE",
U1734="Sharing","POWER ISSUE",
U1734="Sites strategiques &amp; DataCenter","POWER ISSUE",
U1734="Exclu","Exclu",
U1734="SAT","TX ISSUE",
U1734="SPARE-ISSUE","SPARE-ISSUE",
U1734="Fiber CAmtel","TX ISSUE",
U1734="Fiber AOF","TX ISSUE",
U1734="Projet OCM (HUAWEI)","TRAVAUX-HUAWEI",
U1734="Projet OCM (NOKIA)","TRAVAUX -NOKIA",
U1734="ACCESS-ISSUE","ACCESS-ISSUE",
U1734="Projet OCM (ZTE, NOKIA, autres projets)","TRAVAUX OCM",
U1734="No root CAuse","No root cause",
U1734="ODU HS","TX ISSUE",
U1734="IP &amp; VLAN","TX ISSUE",
U1734="Warehouse HUAWEI","SPARE-ISSUE",
U1734="SPARE-HS","SPARE-ISSUE",
U1734="Power Telco","RAN ISSUE",U1734="no impacts","no impacts"
),"")</f>
        <v>No root cause</v>
      </c>
      <c r="U1734" s="68" t="s">
        <v>5691</v>
      </c>
      <c r="V1734" s="41" t="str" cm="1">
        <f t="array" ref="V1734">IFERROR(_xlfn.IFS(
U1734="MPR ISSUE","ACTIVE",
U1734="BSS Hardware Issue","ACTIVE",
U1734="Sites strategiques, MLL, Pylone, etc.","PASSIVE",
U1734="AKTIVCO DEFAUT GE &amp; POWER Cabinet","PASSIVE",
U1734="AKTIVCO Coupure ENEO &amp; Baisse de tension","PASSIVE",
U1734="Coupure ENEO &amp; Baisse de tension","PASSIVE",
U1734="Defaut GE &amp; POWER Cabinet","PASSIVE",
U1734="Sharing","PASSIVE",
U1734="Sites strategiques &amp; DataCenter","PASSIVE",
U1734="Exclu","Exclu",
U1734="SAT","ACTIVE",
U1734="SPARE-ISSUE","SPARE-ISSUE",
U1734="Fiber CAmtel","ACTIVE",
U1734="Fiber AOF","ACTIVE",
U1734="Projet OCM (HUAWEI)","PLANNED WORKS",
U1734="Projet OCM (NOKIA)","PLANNED WORKS",
U1734="ACCESS-ISSUE","ACCESS-ISSUE",
U1734="Projet OCM (ZTE, NOKIA, autres projets)","PLANNED WORKS",
U1734="No root CAuse","No root cause",
U1734="ODU HS","ACTIVE",
U1734="IP &amp; VLAN","ACTIVE",
U1734="Warehouse HUAWEI","SPARE-ISSUE",
U1734="SPARE-HS","SPARE-ISSUE",
U1734="Power Telco","ACTIVE", U1734="no impacts","no impacts"
),"")</f>
        <v>No root cause</v>
      </c>
      <c r="W1734" s="113"/>
      <c r="X1734" s="113"/>
      <c r="Y1734" s="113"/>
      <c r="Z1734" s="113"/>
      <c r="AA1734" s="113"/>
      <c r="AB1734" s="17" t="s">
        <v>5465</v>
      </c>
      <c r="AC1734" s="17" t="str">
        <f>_xlfn.XLOOKUP(B1734,'INCIDENT-04-27-2026'!E:E,'INCIDENT-04-27-2026'!F:F,"")</f>
        <v/>
      </c>
      <c r="AD1734" s="9"/>
      <c r="AE1734" s="7" t="s">
        <v>5465</v>
      </c>
      <c r="AF1734" s="6" t="str">
        <f>_xlfn.XLOOKUP(B1734,'[13]Input_27-04'!$B:$B,'[13]Input_27-04'!$M:$M,"")</f>
        <v/>
      </c>
      <c r="AG1734" s="7"/>
      <c r="AH1734" s="3"/>
      <c r="AI1734" s="18" t="str">
        <f>_xlfn.XLOOKUP(B1734,'[3]Cells Huawei 27042026 10h'!$B:$B,'[3]Cells Huawei 27042026 10h'!$T:$T,"")</f>
        <v/>
      </c>
      <c r="AJ1734" s="18" t="str">
        <f>_xlfn.XLOOKUP(B1734,'[3]Cells Huawei 27042026 15h'!$B:$B,'[3]Cells Huawei 27042026 15h'!$T:$T,"")</f>
        <v/>
      </c>
      <c r="AK1734" s="18" t="str">
        <f>_xlfn.XLOOKUP(B1734,'[4]cells down 27042026 11h28'!$B:$B,'[4]cells down 27042026 11h28'!$R:$R,"")</f>
        <v/>
      </c>
      <c r="AL1734" s="18" t="str">
        <f>_xlfn.XLOOKUP(B1734,'[4]cells down 27042026 18h01'!$B:$B,'[4]cells down 27042026 18h01'!$R:$R,"")</f>
        <v/>
      </c>
      <c r="AM1734" s="18" t="str">
        <f>_xlfn.XLOOKUP(B1734,'[5]cell downs 27042026 11h'!$B:$B,'[5]cell downs 27042026 11h'!$R:$R,"")</f>
        <v/>
      </c>
      <c r="AN1734" s="18" t="str">
        <f>_xlfn.XLOOKUP(B1734,'[5]cell downs 27042026 17h40'!$B:$B,'[5]cell downs 27042026 17h40'!$R:$R,"")</f>
        <v/>
      </c>
      <c r="AO1734" s="18" t="str">
        <f>_xlfn.XLOOKUP(B1734,'[6]ALL SITES DOWN'!$D:$D,'[6]ALL SITES DOWN'!$J:$J,"")</f>
        <v/>
      </c>
      <c r="AP1734" s="18" t="str">
        <f>_xlfn.XLOOKUP(B1734,'[7]ALL SITES DOWN'!$D:$D,'[7]ALL SITES DOWN'!$J:$J,"")</f>
        <v/>
      </c>
      <c r="AQ1734" s="9" t="str">
        <f>_xlfn.XLOOKUP(B1734,[8]sheet1!$AC:$AC,[8]sheet1!$AF:$AF,"")</f>
        <v/>
      </c>
      <c r="AR1734" s="14"/>
      <c r="AS1734" s="14" t="s">
        <v>5465</v>
      </c>
      <c r="AT1734" s="14" t="str">
        <f>_xlfn.XLOOKUP(B1734,'[9]cell downs 18042026 17h'!$B:$B,'[9]cell downs 18042026 17h'!$B:$B,"")</f>
        <v/>
      </c>
      <c r="AU1734" s="14" t="str">
        <f>_xlfn.XLOOKUP(B1734,'[10]Cells Huawei 19042026 15h'!$B:$B,'[10]Cells Huawei 19042026 15h'!$B:$B,"")</f>
        <v/>
      </c>
      <c r="AV1734" s="9" t="str">
        <f>_xlfn.XLOOKUP(B1734,'[11]cells down 19042026 9H40'!$B:$B,'[11]cells down 19042026 9H40'!$B:$B,"")</f>
        <v/>
      </c>
    </row>
    <row r="1735" spans="1:48" hidden="1" x14ac:dyDescent="0.3">
      <c r="A1735" s="1" t="s">
        <v>4556</v>
      </c>
      <c r="B1735" s="8" t="s">
        <v>4557</v>
      </c>
      <c r="C1735" s="3" t="str">
        <f>_xlfn.XLOOKUP(B1735,'[1]daily break down'!$D:$D,'[1]daily break down'!$E:$E,"")</f>
        <v>CENTRE</v>
      </c>
      <c r="D1735" s="1"/>
      <c r="E1735" s="1"/>
      <c r="F1735" s="3" t="s">
        <v>226</v>
      </c>
      <c r="G1735" s="1" t="s">
        <v>4558</v>
      </c>
      <c r="H1735" s="29" t="str">
        <f>_xlfn.XLOOKUP(B1735,[2]CALCULATION!$B:$B,[2]CALCULATION!$H:$H,"")</f>
        <v>ZTE</v>
      </c>
      <c r="I1735" s="26">
        <v>0</v>
      </c>
      <c r="J1735" s="26">
        <v>0</v>
      </c>
      <c r="K1735" s="26">
        <v>0</v>
      </c>
      <c r="L1735" s="26">
        <v>0</v>
      </c>
      <c r="M1735" s="26">
        <v>0</v>
      </c>
      <c r="N1735" s="26">
        <v>0</v>
      </c>
      <c r="O1735" s="26">
        <v>0</v>
      </c>
      <c r="P1735" s="114" t="s">
        <v>6364</v>
      </c>
      <c r="Q1735" s="42" t="s">
        <v>5537</v>
      </c>
      <c r="R1735" s="42"/>
      <c r="S1735" s="41" t="str" cm="1">
        <f t="array" ref="S1735">IFERROR(_xlfn.IFS(
U1735="MPR ISSUE","PDH",
U1735="BSS Hardware Issue","BSS",
U1735="Sites strategiques, MLL, Pylone, etc.","ENVTECH",
U1735="AKTIVCO DEFAUT GE &amp; POWER Cabinet","AKTIVCO",
U1735="AKTIVCO Coupure ENEO &amp; Baisse de tension","AKTIVCO GRID ONLY",
U1735="Coupure ENEO &amp; Baisse de tension","IHS GRID ONLY",
U1735="Defaut GE &amp; POWER Cabinet","IHS",
U1735="Sharing","Partners",
U1735="Sites strategiques &amp; DataCenter","SST &amp; DC",
U1735="Exclu","Exclu",
U1735="SAT","SAT",
U1735="SPARE-ISSUE","SPARE-ISSUE",
U1735="Fiber CAmtel","TRANS_FO_CAMTEL",
U1735="Fiber AOF","Fiber AOF",
U1735="Projet OCM (HUAWEI)","TRAVAUX-HUAWEI",
U1735="Projet OCM (NOKIA)","TRAVAUX-NOKIA",
U1735="ACCESS-ISSUE","ACCESS-ISSUE",
U1735="Projet OCM (ZTE, NOKIA, autres projets)","TRAVAUX OCM",
U1735="No root CAuse","No root cause",
U1735="ODU HS","PDH",
U1735="IP &amp; VLAN","PDH",
U1735="Warehouse HUAWEI","SPARE-ISSUE",
U1735="SPARE-HS","SPARE-ISSUE",
U1735="Power Telco","BSS",U1735="no impacts","no impacts"
),"")</f>
        <v>Exclu</v>
      </c>
      <c r="T1735" s="41" t="str" cm="1">
        <f t="array" ref="T1735">IFERROR(_xlfn.IFS(
U1735="MPR ISSUE","TX ISSUE",
U1735="BSS Hardware Issue","RAN ISSUE",
U1735="Sites strategiques, MLL, Pylone, etc.","ENVTECH",
U1735="AKTIVCO DEFAUT GE &amp; POWER Cabinet","POWER ISSUE",
U1735="AKTIVCO Coupure ENEO &amp; Baisse de tension","POWER ISSUE",
U1735="Coupure ENEO &amp; Baisse de tension","POWER ISSUE",
U1735="Defaut GE &amp; POWER Cabinet","POWER ISSUE",
U1735="Sharing","POWER ISSUE",
U1735="Sites strategiques &amp; DataCenter","POWER ISSUE",
U1735="Exclu","Exclu",
U1735="SAT","TX ISSUE",
U1735="SPARE-ISSUE","SPARE-ISSUE",
U1735="Fiber CAmtel","TX ISSUE",
U1735="Fiber AOF","TX ISSUE",
U1735="Projet OCM (HUAWEI)","TRAVAUX-HUAWEI",
U1735="Projet OCM (NOKIA)","TRAVAUX -NOKIA",
U1735="ACCESS-ISSUE","ACCESS-ISSUE",
U1735="Projet OCM (ZTE, NOKIA, autres projets)","TRAVAUX OCM",
U1735="No root CAuse","No root cause",
U1735="ODU HS","TX ISSUE",
U1735="IP &amp; VLAN","TX ISSUE",
U1735="Warehouse HUAWEI","SPARE-ISSUE",
U1735="SPARE-HS","SPARE-ISSUE",
U1735="Power Telco","RAN ISSUE",U1735="no impacts","no impacts"
),"")</f>
        <v>Exclu</v>
      </c>
      <c r="U1735" s="68" t="s">
        <v>5537</v>
      </c>
      <c r="V1735" s="41" t="str" cm="1">
        <f t="array" ref="V1735">IFERROR(_xlfn.IFS(
U1735="MPR ISSUE","ACTIVE",
U1735="BSS Hardware Issue","ACTIVE",
U1735="Sites strategiques, MLL, Pylone, etc.","PASSIVE",
U1735="AKTIVCO DEFAUT GE &amp; POWER Cabinet","PASSIVE",
U1735="AKTIVCO Coupure ENEO &amp; Baisse de tension","PASSIVE",
U1735="Coupure ENEO &amp; Baisse de tension","PASSIVE",
U1735="Defaut GE &amp; POWER Cabinet","PASSIVE",
U1735="Sharing","PASSIVE",
U1735="Sites strategiques &amp; DataCenter","PASSIVE",
U1735="Exclu","Exclu",
U1735="SAT","ACTIVE",
U1735="SPARE-ISSUE","SPARE-ISSUE",
U1735="Fiber CAmtel","ACTIVE",
U1735="Fiber AOF","ACTIVE",
U1735="Projet OCM (HUAWEI)","PLANNED WORKS",
U1735="Projet OCM (NOKIA)","PLANNED WORKS",
U1735="ACCESS-ISSUE","ACCESS-ISSUE",
U1735="Projet OCM (ZTE, NOKIA, autres projets)","PLANNED WORKS",
U1735="No root CAuse","No root cause",
U1735="ODU HS","ACTIVE",
U1735="IP &amp; VLAN","ACTIVE",
U1735="Warehouse HUAWEI","SPARE-ISSUE",
U1735="SPARE-HS","SPARE-ISSUE",
U1735="Power Telco","ACTIVE", U1735="no impacts","no impacts"
),"")</f>
        <v>Exclu</v>
      </c>
      <c r="W1735" s="113"/>
      <c r="X1735" s="113"/>
      <c r="Y1735" s="113"/>
      <c r="Z1735" s="113"/>
      <c r="AA1735" s="113"/>
      <c r="AB1735" s="17" t="s">
        <v>5465</v>
      </c>
      <c r="AC1735" s="17" t="str">
        <f>_xlfn.XLOOKUP(B1735,'INCIDENT-04-27-2026'!E:E,'INCIDENT-04-27-2026'!F:F,"")</f>
        <v/>
      </c>
      <c r="AD1735" s="9"/>
      <c r="AE1735" s="7" t="s">
        <v>5465</v>
      </c>
      <c r="AF1735" s="6" t="str">
        <f>_xlfn.XLOOKUP(B1735,'[13]Input_27-04'!$B:$B,'[13]Input_27-04'!$M:$M,"")</f>
        <v/>
      </c>
      <c r="AG1735" s="7"/>
      <c r="AH1735" s="3"/>
      <c r="AI1735" s="18" t="str">
        <f>_xlfn.XLOOKUP(B1735,'[3]Cells Huawei 27042026 10h'!$B:$B,'[3]Cells Huawei 27042026 10h'!$T:$T,"")</f>
        <v/>
      </c>
      <c r="AJ1735" s="18" t="str">
        <f>_xlfn.XLOOKUP(B1735,'[3]Cells Huawei 27042026 15h'!$B:$B,'[3]Cells Huawei 27042026 15h'!$T:$T,"")</f>
        <v/>
      </c>
      <c r="AK1735" s="18" t="str">
        <f>_xlfn.XLOOKUP(B1735,'[4]cells down 27042026 11h28'!$B:$B,'[4]cells down 27042026 11h28'!$R:$R,"")</f>
        <v/>
      </c>
      <c r="AL1735" s="18" t="str">
        <f>_xlfn.XLOOKUP(B1735,'[4]cells down 27042026 18h01'!$B:$B,'[4]cells down 27042026 18h01'!$R:$R,"")</f>
        <v/>
      </c>
      <c r="AM1735" s="18" t="str">
        <f>_xlfn.XLOOKUP(B1735,'[5]cell downs 27042026 11h'!$B:$B,'[5]cell downs 27042026 11h'!$R:$R,"")</f>
        <v/>
      </c>
      <c r="AN1735" s="18" t="str">
        <f>_xlfn.XLOOKUP(B1735,'[5]cell downs 27042026 17h40'!$B:$B,'[5]cell downs 27042026 17h40'!$R:$R,"")</f>
        <v/>
      </c>
      <c r="AO1735" s="18" t="str">
        <f>_xlfn.XLOOKUP(B1735,'[6]ALL SITES DOWN'!$D:$D,'[6]ALL SITES DOWN'!$J:$J,"")</f>
        <v/>
      </c>
      <c r="AP1735" s="18" t="str">
        <f>_xlfn.XLOOKUP(B1735,'[7]ALL SITES DOWN'!$D:$D,'[7]ALL SITES DOWN'!$J:$J,"")</f>
        <v/>
      </c>
      <c r="AQ1735" s="9" t="str">
        <f>_xlfn.XLOOKUP(B1735,[8]sheet1!$AC:$AC,[8]sheet1!$AF:$AF,"")</f>
        <v/>
      </c>
      <c r="AR1735" s="14"/>
      <c r="AS1735" s="14" t="s">
        <v>5465</v>
      </c>
      <c r="AT1735" s="14" t="str">
        <f>_xlfn.XLOOKUP(B1735,'[9]cell downs 18042026 17h'!$B:$B,'[9]cell downs 18042026 17h'!$B:$B,"")</f>
        <v/>
      </c>
      <c r="AU1735" s="14" t="str">
        <f>_xlfn.XLOOKUP(B1735,'[10]Cells Huawei 19042026 15h'!$B:$B,'[10]Cells Huawei 19042026 15h'!$B:$B,"")</f>
        <v/>
      </c>
      <c r="AV1735" s="9" t="str">
        <f>_xlfn.XLOOKUP(B1735,'[11]cells down 19042026 9H40'!$B:$B,'[11]cells down 19042026 9H40'!$B:$B,"")</f>
        <v/>
      </c>
    </row>
    <row r="1736" spans="1:48" hidden="1" x14ac:dyDescent="0.3">
      <c r="A1736" s="1" t="s">
        <v>2358</v>
      </c>
      <c r="B1736" s="8" t="s">
        <v>2359</v>
      </c>
      <c r="C1736" s="3" t="str">
        <f>_xlfn.XLOOKUP(B1736,'[1]daily break down'!$D:$D,'[1]daily break down'!$E:$E,"")</f>
        <v>Douala</v>
      </c>
      <c r="D1736" s="1" t="s">
        <v>11</v>
      </c>
      <c r="E1736" s="1" t="s">
        <v>12</v>
      </c>
      <c r="F1736" s="3" t="s">
        <v>31</v>
      </c>
      <c r="G1736" s="1" t="s">
        <v>32</v>
      </c>
      <c r="H1736" s="29" t="str">
        <f>_xlfn.XLOOKUP(B1736,[2]CALCULATION!$B:$B,[2]CALCULATION!$H:$H,"")</f>
        <v>ZTE</v>
      </c>
      <c r="I1736" s="26">
        <v>0</v>
      </c>
      <c r="J1736" s="26">
        <v>0</v>
      </c>
      <c r="K1736" s="26">
        <v>0</v>
      </c>
      <c r="L1736" s="26">
        <v>1.0879397773612633E-3</v>
      </c>
      <c r="M1736" s="26">
        <v>0</v>
      </c>
      <c r="N1736" s="26">
        <v>0</v>
      </c>
      <c r="O1736" s="26">
        <v>0</v>
      </c>
      <c r="P1736" s="114" t="s">
        <v>6364</v>
      </c>
      <c r="Q1736" s="42" t="s">
        <v>5538</v>
      </c>
      <c r="R1736" s="42"/>
      <c r="S1736" s="41" t="str" cm="1">
        <f t="array" ref="S1736">IFERROR(_xlfn.IFS(
U1736="MPR ISSUE","PDH",
U1736="BSS Hardware Issue","BSS",
U1736="Sites strategiques, MLL, Pylone, etc.","ENVTECH",
U1736="AKTIVCO DEFAUT GE &amp; POWER Cabinet","AKTIVCO",
U1736="AKTIVCO Coupure ENEO &amp; Baisse de tension","AKTIVCO GRID ONLY",
U1736="Coupure ENEO &amp; Baisse de tension","IHS GRID ONLY",
U1736="Defaut GE &amp; POWER Cabinet","IHS",
U1736="Sharing","Partners",
U1736="Sites strategiques &amp; DataCenter","SST &amp; DC",
U1736="Exclu","Exclu",
U1736="SAT","SAT",
U1736="SPARE-ISSUE","SPARE-ISSUE",
U1736="Fiber CAmtel","TRANS_FO_CAMTEL",
U1736="Fiber AOF","Fiber AOF",
U1736="Projet OCM (HUAWEI)","TRAVAUX-HUAWEI",
U1736="Projet OCM (NOKIA)","TRAVAUX-NOKIA",
U1736="ACCESS-ISSUE","ACCESS-ISSUE",
U1736="Projet OCM (ZTE, NOKIA, autres projets)","TRAVAUX OCM",
U1736="No root CAuse","No root cause",
U1736="ODU HS","PDH",
U1736="IP &amp; VLAN","PDH",
U1736="Warehouse HUAWEI","SPARE-ISSUE",
U1736="SPARE-HS","SPARE-ISSUE",
U1736="Power Telco","BSS",U1736="no impacts","no impacts"
),"")</f>
        <v>No root cause</v>
      </c>
      <c r="T1736" s="41" t="str" cm="1">
        <f t="array" ref="T1736">IFERROR(_xlfn.IFS(
U1736="MPR ISSUE","TX ISSUE",
U1736="BSS Hardware Issue","RAN ISSUE",
U1736="Sites strategiques, MLL, Pylone, etc.","ENVTECH",
U1736="AKTIVCO DEFAUT GE &amp; POWER Cabinet","POWER ISSUE",
U1736="AKTIVCO Coupure ENEO &amp; Baisse de tension","POWER ISSUE",
U1736="Coupure ENEO &amp; Baisse de tension","POWER ISSUE",
U1736="Defaut GE &amp; POWER Cabinet","POWER ISSUE",
U1736="Sharing","POWER ISSUE",
U1736="Sites strategiques &amp; DataCenter","POWER ISSUE",
U1736="Exclu","Exclu",
U1736="SAT","TX ISSUE",
U1736="SPARE-ISSUE","SPARE-ISSUE",
U1736="Fiber CAmtel","TX ISSUE",
U1736="Fiber AOF","TX ISSUE",
U1736="Projet OCM (HUAWEI)","TRAVAUX-HUAWEI",
U1736="Projet OCM (NOKIA)","TRAVAUX -NOKIA",
U1736="ACCESS-ISSUE","ACCESS-ISSUE",
U1736="Projet OCM (ZTE, NOKIA, autres projets)","TRAVAUX OCM",
U1736="No root CAuse","No root cause",
U1736="ODU HS","TX ISSUE",
U1736="IP &amp; VLAN","TX ISSUE",
U1736="Warehouse HUAWEI","SPARE-ISSUE",
U1736="SPARE-HS","SPARE-ISSUE",
U1736="Power Telco","RAN ISSUE",U1736="no impacts","no impacts"
),"")</f>
        <v>No root cause</v>
      </c>
      <c r="U1736" s="68" t="s">
        <v>5691</v>
      </c>
      <c r="V1736" s="41" t="str" cm="1">
        <f t="array" ref="V1736">IFERROR(_xlfn.IFS(
U1736="MPR ISSUE","ACTIVE",
U1736="BSS Hardware Issue","ACTIVE",
U1736="Sites strategiques, MLL, Pylone, etc.","PASSIVE",
U1736="AKTIVCO DEFAUT GE &amp; POWER Cabinet","PASSIVE",
U1736="AKTIVCO Coupure ENEO &amp; Baisse de tension","PASSIVE",
U1736="Coupure ENEO &amp; Baisse de tension","PASSIVE",
U1736="Defaut GE &amp; POWER Cabinet","PASSIVE",
U1736="Sharing","PASSIVE",
U1736="Sites strategiques &amp; DataCenter","PASSIVE",
U1736="Exclu","Exclu",
U1736="SAT","ACTIVE",
U1736="SPARE-ISSUE","SPARE-ISSUE",
U1736="Fiber CAmtel","ACTIVE",
U1736="Fiber AOF","ACTIVE",
U1736="Projet OCM (HUAWEI)","PLANNED WORKS",
U1736="Projet OCM (NOKIA)","PLANNED WORKS",
U1736="ACCESS-ISSUE","ACCESS-ISSUE",
U1736="Projet OCM (ZTE, NOKIA, autres projets)","PLANNED WORKS",
U1736="No root CAuse","No root cause",
U1736="ODU HS","ACTIVE",
U1736="IP &amp; VLAN","ACTIVE",
U1736="Warehouse HUAWEI","SPARE-ISSUE",
U1736="SPARE-HS","SPARE-ISSUE",
U1736="Power Telco","ACTIVE", U1736="no impacts","no impacts"
),"")</f>
        <v>No root cause</v>
      </c>
      <c r="W1736" s="113"/>
      <c r="X1736" s="113"/>
      <c r="Y1736" s="113"/>
      <c r="Z1736" s="113"/>
      <c r="AA1736" s="113"/>
      <c r="AB1736" s="17" t="s">
        <v>5465</v>
      </c>
      <c r="AC1736" s="17" t="str">
        <f>_xlfn.XLOOKUP(B1736,'INCIDENT-04-27-2026'!E:E,'INCIDENT-04-27-2026'!F:F,"")</f>
        <v/>
      </c>
      <c r="AD1736" s="9"/>
      <c r="AE1736" s="7" t="s">
        <v>5465</v>
      </c>
      <c r="AF1736" s="6" t="str">
        <f>_xlfn.XLOOKUP(B1736,'[13]Input_27-04'!$B:$B,'[13]Input_27-04'!$M:$M,"")</f>
        <v/>
      </c>
      <c r="AG1736" s="7"/>
      <c r="AH1736" s="3"/>
      <c r="AI1736" s="18" t="str">
        <f>_xlfn.XLOOKUP(B1736,'[3]Cells Huawei 27042026 10h'!$B:$B,'[3]Cells Huawei 27042026 10h'!$T:$T,"")</f>
        <v/>
      </c>
      <c r="AJ1736" s="18" t="str">
        <f>_xlfn.XLOOKUP(B1736,'[3]Cells Huawei 27042026 15h'!$B:$B,'[3]Cells Huawei 27042026 15h'!$T:$T,"")</f>
        <v/>
      </c>
      <c r="AK1736" s="18" t="str">
        <f>_xlfn.XLOOKUP(B1736,'[4]cells down 27042026 11h28'!$B:$B,'[4]cells down 27042026 11h28'!$R:$R,"")</f>
        <v/>
      </c>
      <c r="AL1736" s="18" t="str">
        <f>_xlfn.XLOOKUP(B1736,'[4]cells down 27042026 18h01'!$B:$B,'[4]cells down 27042026 18h01'!$R:$R,"")</f>
        <v/>
      </c>
      <c r="AM1736" s="18" t="str">
        <f>_xlfn.XLOOKUP(B1736,'[5]cell downs 27042026 11h'!$B:$B,'[5]cell downs 27042026 11h'!$R:$R,"")</f>
        <v/>
      </c>
      <c r="AN1736" s="18" t="str">
        <f>_xlfn.XLOOKUP(B1736,'[5]cell downs 27042026 17h40'!$B:$B,'[5]cell downs 27042026 17h40'!$R:$R,"")</f>
        <v/>
      </c>
      <c r="AO1736" s="18" t="str">
        <f>_xlfn.XLOOKUP(B1736,'[6]ALL SITES DOWN'!$D:$D,'[6]ALL SITES DOWN'!$J:$J,"")</f>
        <v/>
      </c>
      <c r="AP1736" s="18" t="str">
        <f>_xlfn.XLOOKUP(B1736,'[7]ALL SITES DOWN'!$D:$D,'[7]ALL SITES DOWN'!$J:$J,"")</f>
        <v/>
      </c>
      <c r="AQ1736" s="9" t="str">
        <f>_xlfn.XLOOKUP(B1736,[8]sheet1!$AC:$AC,[8]sheet1!$AF:$AF,"")</f>
        <v/>
      </c>
      <c r="AR1736" s="14"/>
      <c r="AS1736" s="14" t="s">
        <v>5465</v>
      </c>
      <c r="AT1736" s="14" t="str">
        <f>_xlfn.XLOOKUP(B1736,'[9]cell downs 18042026 17h'!$B:$B,'[9]cell downs 18042026 17h'!$B:$B,"")</f>
        <v/>
      </c>
      <c r="AU1736" s="14" t="str">
        <f>_xlfn.XLOOKUP(B1736,'[10]Cells Huawei 19042026 15h'!$B:$B,'[10]Cells Huawei 19042026 15h'!$B:$B,"")</f>
        <v/>
      </c>
      <c r="AV1736" s="9" t="str">
        <f>_xlfn.XLOOKUP(B1736,'[11]cells down 19042026 9H40'!$B:$B,'[11]cells down 19042026 9H40'!$B:$B,"")</f>
        <v/>
      </c>
    </row>
    <row r="1737" spans="1:48" hidden="1" x14ac:dyDescent="0.3">
      <c r="A1737" s="1" t="s">
        <v>4561</v>
      </c>
      <c r="B1737" s="8" t="s">
        <v>4562</v>
      </c>
      <c r="C1737" s="3" t="str">
        <f>_xlfn.XLOOKUP(B1737,'[1]daily break down'!$D:$D,'[1]daily break down'!$E:$E,"")</f>
        <v>CENTRE</v>
      </c>
      <c r="D1737" s="1" t="s">
        <v>11</v>
      </c>
      <c r="E1737" s="1" t="s">
        <v>12</v>
      </c>
      <c r="F1737" s="3" t="s">
        <v>226</v>
      </c>
      <c r="G1737" s="1" t="s">
        <v>1762</v>
      </c>
      <c r="H1737" s="29" t="str">
        <f>_xlfn.XLOOKUP(B1737,[2]CALCULATION!$B:$B,[2]CALCULATION!$H:$H,"")</f>
        <v>ZTE</v>
      </c>
      <c r="I1737" s="26">
        <v>0</v>
      </c>
      <c r="J1737" s="26">
        <v>0</v>
      </c>
      <c r="K1737" s="26">
        <v>0</v>
      </c>
      <c r="L1737" s="26">
        <v>0</v>
      </c>
      <c r="M1737" s="26">
        <v>0</v>
      </c>
      <c r="N1737" s="26">
        <v>0</v>
      </c>
      <c r="O1737" s="26">
        <v>0</v>
      </c>
      <c r="P1737" s="114" t="s">
        <v>6364</v>
      </c>
      <c r="Q1737" s="42" t="s">
        <v>5537</v>
      </c>
      <c r="R1737" s="42"/>
      <c r="S1737" s="41" t="str" cm="1">
        <f t="array" ref="S1737">IFERROR(_xlfn.IFS(
U1737="MPR ISSUE","PDH",
U1737="BSS Hardware Issue","BSS",
U1737="Sites strategiques, MLL, Pylone, etc.","ENVTECH",
U1737="AKTIVCO DEFAUT GE &amp; POWER Cabinet","AKTIVCO",
U1737="AKTIVCO Coupure ENEO &amp; Baisse de tension","AKTIVCO GRID ONLY",
U1737="Coupure ENEO &amp; Baisse de tension","IHS GRID ONLY",
U1737="Defaut GE &amp; POWER Cabinet","IHS",
U1737="Sharing","Partners",
U1737="Sites strategiques &amp; DataCenter","SST &amp; DC",
U1737="Exclu","Exclu",
U1737="SAT","SAT",
U1737="SPARE-ISSUE","SPARE-ISSUE",
U1737="Fiber CAmtel","TRANS_FO_CAMTEL",
U1737="Fiber AOF","Fiber AOF",
U1737="Projet OCM (HUAWEI)","TRAVAUX-HUAWEI",
U1737="Projet OCM (NOKIA)","TRAVAUX-NOKIA",
U1737="ACCESS-ISSUE","ACCESS-ISSUE",
U1737="Projet OCM (ZTE, NOKIA, autres projets)","TRAVAUX OCM",
U1737="No root CAuse","No root cause",
U1737="ODU HS","PDH",
U1737="IP &amp; VLAN","PDH",
U1737="Warehouse HUAWEI","SPARE-ISSUE",
U1737="SPARE-HS","SPARE-ISSUE",
U1737="Power Telco","BSS",U1737="no impacts","no impacts"
),"")</f>
        <v>Exclu</v>
      </c>
      <c r="T1737" s="41" t="str" cm="1">
        <f t="array" ref="T1737">IFERROR(_xlfn.IFS(
U1737="MPR ISSUE","TX ISSUE",
U1737="BSS Hardware Issue","RAN ISSUE",
U1737="Sites strategiques, MLL, Pylone, etc.","ENVTECH",
U1737="AKTIVCO DEFAUT GE &amp; POWER Cabinet","POWER ISSUE",
U1737="AKTIVCO Coupure ENEO &amp; Baisse de tension","POWER ISSUE",
U1737="Coupure ENEO &amp; Baisse de tension","POWER ISSUE",
U1737="Defaut GE &amp; POWER Cabinet","POWER ISSUE",
U1737="Sharing","POWER ISSUE",
U1737="Sites strategiques &amp; DataCenter","POWER ISSUE",
U1737="Exclu","Exclu",
U1737="SAT","TX ISSUE",
U1737="SPARE-ISSUE","SPARE-ISSUE",
U1737="Fiber CAmtel","TX ISSUE",
U1737="Fiber AOF","TX ISSUE",
U1737="Projet OCM (HUAWEI)","TRAVAUX-HUAWEI",
U1737="Projet OCM (NOKIA)","TRAVAUX -NOKIA",
U1737="ACCESS-ISSUE","ACCESS-ISSUE",
U1737="Projet OCM (ZTE, NOKIA, autres projets)","TRAVAUX OCM",
U1737="No root CAuse","No root cause",
U1737="ODU HS","TX ISSUE",
U1737="IP &amp; VLAN","TX ISSUE",
U1737="Warehouse HUAWEI","SPARE-ISSUE",
U1737="SPARE-HS","SPARE-ISSUE",
U1737="Power Telco","RAN ISSUE",U1737="no impacts","no impacts"
),"")</f>
        <v>Exclu</v>
      </c>
      <c r="U1737" s="68" t="s">
        <v>5537</v>
      </c>
      <c r="V1737" s="41" t="str" cm="1">
        <f t="array" ref="V1737">IFERROR(_xlfn.IFS(
U1737="MPR ISSUE","ACTIVE",
U1737="BSS Hardware Issue","ACTIVE",
U1737="Sites strategiques, MLL, Pylone, etc.","PASSIVE",
U1737="AKTIVCO DEFAUT GE &amp; POWER Cabinet","PASSIVE",
U1737="AKTIVCO Coupure ENEO &amp; Baisse de tension","PASSIVE",
U1737="Coupure ENEO &amp; Baisse de tension","PASSIVE",
U1737="Defaut GE &amp; POWER Cabinet","PASSIVE",
U1737="Sharing","PASSIVE",
U1737="Sites strategiques &amp; DataCenter","PASSIVE",
U1737="Exclu","Exclu",
U1737="SAT","ACTIVE",
U1737="SPARE-ISSUE","SPARE-ISSUE",
U1737="Fiber CAmtel","ACTIVE",
U1737="Fiber AOF","ACTIVE",
U1737="Projet OCM (HUAWEI)","PLANNED WORKS",
U1737="Projet OCM (NOKIA)","PLANNED WORKS",
U1737="ACCESS-ISSUE","ACCESS-ISSUE",
U1737="Projet OCM (ZTE, NOKIA, autres projets)","PLANNED WORKS",
U1737="No root CAuse","No root cause",
U1737="ODU HS","ACTIVE",
U1737="IP &amp; VLAN","ACTIVE",
U1737="Warehouse HUAWEI","SPARE-ISSUE",
U1737="SPARE-HS","SPARE-ISSUE",
U1737="Power Telco","ACTIVE", U1737="no impacts","no impacts"
),"")</f>
        <v>Exclu</v>
      </c>
      <c r="W1737" s="113"/>
      <c r="X1737" s="113"/>
      <c r="Y1737" s="113"/>
      <c r="Z1737" s="113"/>
      <c r="AA1737" s="113"/>
      <c r="AB1737" s="17" t="s">
        <v>5465</v>
      </c>
      <c r="AC1737" s="17" t="str">
        <f>_xlfn.XLOOKUP(B1737,'INCIDENT-04-27-2026'!E:E,'INCIDENT-04-27-2026'!F:F,"")</f>
        <v/>
      </c>
      <c r="AD1737" s="9"/>
      <c r="AE1737" s="7" t="s">
        <v>5465</v>
      </c>
      <c r="AF1737" s="6" t="str">
        <f>_xlfn.XLOOKUP(B1737,'[13]Input_27-04'!$B:$B,'[13]Input_27-04'!$M:$M,"")</f>
        <v/>
      </c>
      <c r="AG1737" s="7"/>
      <c r="AH1737" s="3"/>
      <c r="AI1737" s="18" t="str">
        <f>_xlfn.XLOOKUP(B1737,'[3]Cells Huawei 27042026 10h'!$B:$B,'[3]Cells Huawei 27042026 10h'!$T:$T,"")</f>
        <v/>
      </c>
      <c r="AJ1737" s="18" t="str">
        <f>_xlfn.XLOOKUP(B1737,'[3]Cells Huawei 27042026 15h'!$B:$B,'[3]Cells Huawei 27042026 15h'!$T:$T,"")</f>
        <v/>
      </c>
      <c r="AK1737" s="18" t="str">
        <f>_xlfn.XLOOKUP(B1737,'[4]cells down 27042026 11h28'!$B:$B,'[4]cells down 27042026 11h28'!$R:$R,"")</f>
        <v/>
      </c>
      <c r="AL1737" s="18" t="str">
        <f>_xlfn.XLOOKUP(B1737,'[4]cells down 27042026 18h01'!$B:$B,'[4]cells down 27042026 18h01'!$R:$R,"")</f>
        <v/>
      </c>
      <c r="AM1737" s="18" t="str">
        <f>_xlfn.XLOOKUP(B1737,'[5]cell downs 27042026 11h'!$B:$B,'[5]cell downs 27042026 11h'!$R:$R,"")</f>
        <v/>
      </c>
      <c r="AN1737" s="18" t="str">
        <f>_xlfn.XLOOKUP(B1737,'[5]cell downs 27042026 17h40'!$B:$B,'[5]cell downs 27042026 17h40'!$R:$R,"")</f>
        <v/>
      </c>
      <c r="AO1737" s="18" t="str">
        <f>_xlfn.XLOOKUP(B1737,'[6]ALL SITES DOWN'!$D:$D,'[6]ALL SITES DOWN'!$J:$J,"")</f>
        <v/>
      </c>
      <c r="AP1737" s="18" t="str">
        <f>_xlfn.XLOOKUP(B1737,'[7]ALL SITES DOWN'!$D:$D,'[7]ALL SITES DOWN'!$J:$J,"")</f>
        <v/>
      </c>
      <c r="AQ1737" s="9" t="str">
        <f>_xlfn.XLOOKUP(B1737,[8]sheet1!$AC:$AC,[8]sheet1!$AF:$AF,"")</f>
        <v/>
      </c>
      <c r="AR1737" s="14"/>
      <c r="AS1737" s="14" t="s">
        <v>5465</v>
      </c>
      <c r="AT1737" s="14" t="str">
        <f>_xlfn.XLOOKUP(B1737,'[9]cell downs 18042026 17h'!$B:$B,'[9]cell downs 18042026 17h'!$B:$B,"")</f>
        <v/>
      </c>
      <c r="AU1737" s="14" t="str">
        <f>_xlfn.XLOOKUP(B1737,'[10]Cells Huawei 19042026 15h'!$B:$B,'[10]Cells Huawei 19042026 15h'!$B:$B,"")</f>
        <v/>
      </c>
      <c r="AV1737" s="9" t="str">
        <f>_xlfn.XLOOKUP(B1737,'[11]cells down 19042026 9H40'!$B:$B,'[11]cells down 19042026 9H40'!$B:$B,"")</f>
        <v/>
      </c>
    </row>
    <row r="1738" spans="1:48" hidden="1" x14ac:dyDescent="0.3">
      <c r="A1738" s="1" t="s">
        <v>1008</v>
      </c>
      <c r="B1738" s="8" t="s">
        <v>1009</v>
      </c>
      <c r="C1738" s="3" t="str">
        <f>_xlfn.XLOOKUP(B1738,'[1]daily break down'!$D:$D,'[1]daily break down'!$E:$E,"")</f>
        <v>Douala</v>
      </c>
      <c r="D1738" s="1"/>
      <c r="E1738" s="1"/>
      <c r="F1738" s="3" t="s">
        <v>31</v>
      </c>
      <c r="G1738" s="1" t="s">
        <v>32</v>
      </c>
      <c r="H1738" s="29" t="str">
        <f>_xlfn.XLOOKUP(B1738,[2]CALCULATION!$B:$B,[2]CALCULATION!$H:$H,"")</f>
        <v>ZTE</v>
      </c>
      <c r="I1738" s="26">
        <v>0</v>
      </c>
      <c r="J1738" s="26">
        <v>0</v>
      </c>
      <c r="K1738" s="26">
        <v>0</v>
      </c>
      <c r="L1738" s="26">
        <v>0</v>
      </c>
      <c r="M1738" s="26">
        <v>0</v>
      </c>
      <c r="N1738" s="26">
        <v>0</v>
      </c>
      <c r="O1738" s="26">
        <v>0</v>
      </c>
      <c r="P1738" s="114" t="s">
        <v>6364</v>
      </c>
      <c r="Q1738" s="42" t="s">
        <v>5538</v>
      </c>
      <c r="R1738" s="42"/>
      <c r="S1738" s="41" t="str" cm="1">
        <f t="array" ref="S1738">IFERROR(_xlfn.IFS(
U1738="MPR ISSUE","PDH",
U1738="BSS Hardware Issue","BSS",
U1738="Sites strategiques, MLL, Pylone, etc.","ENVTECH",
U1738="AKTIVCO DEFAUT GE &amp; POWER Cabinet","AKTIVCO",
U1738="AKTIVCO Coupure ENEO &amp; Baisse de tension","AKTIVCO GRID ONLY",
U1738="Coupure ENEO &amp; Baisse de tension","IHS GRID ONLY",
U1738="Defaut GE &amp; POWER Cabinet","IHS",
U1738="Sharing","Partners",
U1738="Sites strategiques &amp; DataCenter","SST &amp; DC",
U1738="Exclu","Exclu",
U1738="SAT","SAT",
U1738="SPARE-ISSUE","SPARE-ISSUE",
U1738="Fiber CAmtel","TRANS_FO_CAMTEL",
U1738="Fiber AOF","Fiber AOF",
U1738="Projet OCM (HUAWEI)","TRAVAUX-HUAWEI",
U1738="Projet OCM (NOKIA)","TRAVAUX-NOKIA",
U1738="ACCESS-ISSUE","ACCESS-ISSUE",
U1738="Projet OCM (ZTE, NOKIA, autres projets)","TRAVAUX OCM",
U1738="No root CAuse","No root cause",
U1738="ODU HS","PDH",
U1738="IP &amp; VLAN","PDH",
U1738="Warehouse HUAWEI","SPARE-ISSUE",
U1738="SPARE-HS","SPARE-ISSUE",
U1738="Power Telco","BSS",U1738="no impacts","no impacts"
),"")</f>
        <v>No root cause</v>
      </c>
      <c r="T1738" s="41" t="str" cm="1">
        <f t="array" ref="T1738">IFERROR(_xlfn.IFS(
U1738="MPR ISSUE","TX ISSUE",
U1738="BSS Hardware Issue","RAN ISSUE",
U1738="Sites strategiques, MLL, Pylone, etc.","ENVTECH",
U1738="AKTIVCO DEFAUT GE &amp; POWER Cabinet","POWER ISSUE",
U1738="AKTIVCO Coupure ENEO &amp; Baisse de tension","POWER ISSUE",
U1738="Coupure ENEO &amp; Baisse de tension","POWER ISSUE",
U1738="Defaut GE &amp; POWER Cabinet","POWER ISSUE",
U1738="Sharing","POWER ISSUE",
U1738="Sites strategiques &amp; DataCenter","POWER ISSUE",
U1738="Exclu","Exclu",
U1738="SAT","TX ISSUE",
U1738="SPARE-ISSUE","SPARE-ISSUE",
U1738="Fiber CAmtel","TX ISSUE",
U1738="Fiber AOF","TX ISSUE",
U1738="Projet OCM (HUAWEI)","TRAVAUX-HUAWEI",
U1738="Projet OCM (NOKIA)","TRAVAUX -NOKIA",
U1738="ACCESS-ISSUE","ACCESS-ISSUE",
U1738="Projet OCM (ZTE, NOKIA, autres projets)","TRAVAUX OCM",
U1738="No root CAuse","No root cause",
U1738="ODU HS","TX ISSUE",
U1738="IP &amp; VLAN","TX ISSUE",
U1738="Warehouse HUAWEI","SPARE-ISSUE",
U1738="SPARE-HS","SPARE-ISSUE",
U1738="Power Telco","RAN ISSUE",U1738="no impacts","no impacts"
),"")</f>
        <v>No root cause</v>
      </c>
      <c r="U1738" s="68" t="s">
        <v>5691</v>
      </c>
      <c r="V1738" s="41" t="str" cm="1">
        <f t="array" ref="V1738">IFERROR(_xlfn.IFS(
U1738="MPR ISSUE","ACTIVE",
U1738="BSS Hardware Issue","ACTIVE",
U1738="Sites strategiques, MLL, Pylone, etc.","PASSIVE",
U1738="AKTIVCO DEFAUT GE &amp; POWER Cabinet","PASSIVE",
U1738="AKTIVCO Coupure ENEO &amp; Baisse de tension","PASSIVE",
U1738="Coupure ENEO &amp; Baisse de tension","PASSIVE",
U1738="Defaut GE &amp; POWER Cabinet","PASSIVE",
U1738="Sharing","PASSIVE",
U1738="Sites strategiques &amp; DataCenter","PASSIVE",
U1738="Exclu","Exclu",
U1738="SAT","ACTIVE",
U1738="SPARE-ISSUE","SPARE-ISSUE",
U1738="Fiber CAmtel","ACTIVE",
U1738="Fiber AOF","ACTIVE",
U1738="Projet OCM (HUAWEI)","PLANNED WORKS",
U1738="Projet OCM (NOKIA)","PLANNED WORKS",
U1738="ACCESS-ISSUE","ACCESS-ISSUE",
U1738="Projet OCM (ZTE, NOKIA, autres projets)","PLANNED WORKS",
U1738="No root CAuse","No root cause",
U1738="ODU HS","ACTIVE",
U1738="IP &amp; VLAN","ACTIVE",
U1738="Warehouse HUAWEI","SPARE-ISSUE",
U1738="SPARE-HS","SPARE-ISSUE",
U1738="Power Telco","ACTIVE", U1738="no impacts","no impacts"
),"")</f>
        <v>No root cause</v>
      </c>
      <c r="W1738" s="113"/>
      <c r="X1738" s="113"/>
      <c r="Y1738" s="113"/>
      <c r="Z1738" s="113"/>
      <c r="AA1738" s="113"/>
      <c r="AB1738" s="17" t="s">
        <v>5465</v>
      </c>
      <c r="AC1738" s="17" t="str">
        <f>_xlfn.XLOOKUP(B1738,'INCIDENT-04-27-2026'!E:E,'INCIDENT-04-27-2026'!F:F,"")</f>
        <v/>
      </c>
      <c r="AD1738" s="9"/>
      <c r="AE1738" s="7" t="s">
        <v>5465</v>
      </c>
      <c r="AF1738" s="6" t="str">
        <f>_xlfn.XLOOKUP(B1738,'[13]Input_27-04'!$B:$B,'[13]Input_27-04'!$M:$M,"")</f>
        <v/>
      </c>
      <c r="AG1738" s="7"/>
      <c r="AH1738" s="3"/>
      <c r="AI1738" s="18" t="str">
        <f>_xlfn.XLOOKUP(B1738,'[3]Cells Huawei 27042026 10h'!$B:$B,'[3]Cells Huawei 27042026 10h'!$T:$T,"")</f>
        <v/>
      </c>
      <c r="AJ1738" s="18" t="str">
        <f>_xlfn.XLOOKUP(B1738,'[3]Cells Huawei 27042026 15h'!$B:$B,'[3]Cells Huawei 27042026 15h'!$T:$T,"")</f>
        <v/>
      </c>
      <c r="AK1738" s="18" t="str">
        <f>_xlfn.XLOOKUP(B1738,'[4]cells down 27042026 11h28'!$B:$B,'[4]cells down 27042026 11h28'!$R:$R,"")</f>
        <v/>
      </c>
      <c r="AL1738" s="18" t="str">
        <f>_xlfn.XLOOKUP(B1738,'[4]cells down 27042026 18h01'!$B:$B,'[4]cells down 27042026 18h01'!$R:$R,"")</f>
        <v/>
      </c>
      <c r="AM1738" s="18" t="str">
        <f>_xlfn.XLOOKUP(B1738,'[5]cell downs 27042026 11h'!$B:$B,'[5]cell downs 27042026 11h'!$R:$R,"")</f>
        <v/>
      </c>
      <c r="AN1738" s="18" t="str">
        <f>_xlfn.XLOOKUP(B1738,'[5]cell downs 27042026 17h40'!$B:$B,'[5]cell downs 27042026 17h40'!$R:$R,"")</f>
        <v/>
      </c>
      <c r="AO1738" s="18" t="str">
        <f>_xlfn.XLOOKUP(B1738,'[6]ALL SITES DOWN'!$D:$D,'[6]ALL SITES DOWN'!$J:$J,"")</f>
        <v/>
      </c>
      <c r="AP1738" s="18" t="str">
        <f>_xlfn.XLOOKUP(B1738,'[7]ALL SITES DOWN'!$D:$D,'[7]ALL SITES DOWN'!$J:$J,"")</f>
        <v/>
      </c>
      <c r="AQ1738" s="9" t="str">
        <f>_xlfn.XLOOKUP(B1738,[8]sheet1!$AC:$AC,[8]sheet1!$AF:$AF,"")</f>
        <v/>
      </c>
      <c r="AR1738" s="14"/>
      <c r="AS1738" s="14" t="s">
        <v>5465</v>
      </c>
      <c r="AT1738" s="14" t="str">
        <f>_xlfn.XLOOKUP(B1738,'[9]cell downs 18042026 17h'!$B:$B,'[9]cell downs 18042026 17h'!$B:$B,"")</f>
        <v/>
      </c>
      <c r="AU1738" s="14" t="str">
        <f>_xlfn.XLOOKUP(B1738,'[10]Cells Huawei 19042026 15h'!$B:$B,'[10]Cells Huawei 19042026 15h'!$B:$B,"")</f>
        <v/>
      </c>
      <c r="AV1738" s="9" t="str">
        <f>_xlfn.XLOOKUP(B1738,'[11]cells down 19042026 9H40'!$B:$B,'[11]cells down 19042026 9H40'!$B:$B,"")</f>
        <v/>
      </c>
    </row>
    <row r="1739" spans="1:48" hidden="1" x14ac:dyDescent="0.3">
      <c r="A1739" s="1" t="s">
        <v>4761</v>
      </c>
      <c r="B1739" s="8" t="s">
        <v>4762</v>
      </c>
      <c r="C1739" s="3" t="str">
        <f>_xlfn.XLOOKUP(B1739,'[1]daily break down'!$D:$D,'[1]daily break down'!$E:$E,"")</f>
        <v>Douala</v>
      </c>
      <c r="D1739" s="1" t="s">
        <v>11</v>
      </c>
      <c r="E1739" s="1" t="s">
        <v>12</v>
      </c>
      <c r="F1739" s="3" t="s">
        <v>31</v>
      </c>
      <c r="G1739" s="1" t="s">
        <v>32</v>
      </c>
      <c r="H1739" s="29" t="str">
        <f>_xlfn.XLOOKUP(B1739,[2]CALCULATION!$B:$B,[2]CALCULATION!$H:$H,"")</f>
        <v>ZTE</v>
      </c>
      <c r="I1739" s="26">
        <v>0</v>
      </c>
      <c r="J1739" s="26">
        <v>0</v>
      </c>
      <c r="K1739" s="26">
        <v>0</v>
      </c>
      <c r="L1739" s="26">
        <v>0</v>
      </c>
      <c r="M1739" s="26">
        <v>0</v>
      </c>
      <c r="N1739" s="26">
        <v>0</v>
      </c>
      <c r="O1739" s="26">
        <v>0</v>
      </c>
      <c r="P1739" s="114" t="s">
        <v>6364</v>
      </c>
      <c r="Q1739" s="42" t="s">
        <v>5538</v>
      </c>
      <c r="R1739" s="42"/>
      <c r="S1739" s="41" t="str" cm="1">
        <f t="array" ref="S1739">IFERROR(_xlfn.IFS(
U1739="MPR ISSUE","PDH",
U1739="BSS Hardware Issue","BSS",
U1739="Sites strategiques, MLL, Pylone, etc.","ENVTECH",
U1739="AKTIVCO DEFAUT GE &amp; POWER Cabinet","AKTIVCO",
U1739="AKTIVCO Coupure ENEO &amp; Baisse de tension","AKTIVCO GRID ONLY",
U1739="Coupure ENEO &amp; Baisse de tension","IHS GRID ONLY",
U1739="Defaut GE &amp; POWER Cabinet","IHS",
U1739="Sharing","Partners",
U1739="Sites strategiques &amp; DataCenter","SST &amp; DC",
U1739="Exclu","Exclu",
U1739="SAT","SAT",
U1739="SPARE-ISSUE","SPARE-ISSUE",
U1739="Fiber CAmtel","TRANS_FO_CAMTEL",
U1739="Fiber AOF","Fiber AOF",
U1739="Projet OCM (HUAWEI)","TRAVAUX-HUAWEI",
U1739="Projet OCM (NOKIA)","TRAVAUX-NOKIA",
U1739="ACCESS-ISSUE","ACCESS-ISSUE",
U1739="Projet OCM (ZTE, NOKIA, autres projets)","TRAVAUX OCM",
U1739="No root CAuse","No root cause",
U1739="ODU HS","PDH",
U1739="IP &amp; VLAN","PDH",
U1739="Warehouse HUAWEI","SPARE-ISSUE",
U1739="SPARE-HS","SPARE-ISSUE",
U1739="Power Telco","BSS",U1739="no impacts","no impacts"
),"")</f>
        <v>No root cause</v>
      </c>
      <c r="T1739" s="41" t="str" cm="1">
        <f t="array" ref="T1739">IFERROR(_xlfn.IFS(
U1739="MPR ISSUE","TX ISSUE",
U1739="BSS Hardware Issue","RAN ISSUE",
U1739="Sites strategiques, MLL, Pylone, etc.","ENVTECH",
U1739="AKTIVCO DEFAUT GE &amp; POWER Cabinet","POWER ISSUE",
U1739="AKTIVCO Coupure ENEO &amp; Baisse de tension","POWER ISSUE",
U1739="Coupure ENEO &amp; Baisse de tension","POWER ISSUE",
U1739="Defaut GE &amp; POWER Cabinet","POWER ISSUE",
U1739="Sharing","POWER ISSUE",
U1739="Sites strategiques &amp; DataCenter","POWER ISSUE",
U1739="Exclu","Exclu",
U1739="SAT","TX ISSUE",
U1739="SPARE-ISSUE","SPARE-ISSUE",
U1739="Fiber CAmtel","TX ISSUE",
U1739="Fiber AOF","TX ISSUE",
U1739="Projet OCM (HUAWEI)","TRAVAUX-HUAWEI",
U1739="Projet OCM (NOKIA)","TRAVAUX -NOKIA",
U1739="ACCESS-ISSUE","ACCESS-ISSUE",
U1739="Projet OCM (ZTE, NOKIA, autres projets)","TRAVAUX OCM",
U1739="No root CAuse","No root cause",
U1739="ODU HS","TX ISSUE",
U1739="IP &amp; VLAN","TX ISSUE",
U1739="Warehouse HUAWEI","SPARE-ISSUE",
U1739="SPARE-HS","SPARE-ISSUE",
U1739="Power Telco","RAN ISSUE",U1739="no impacts","no impacts"
),"")</f>
        <v>No root cause</v>
      </c>
      <c r="U1739" s="68" t="s">
        <v>5691</v>
      </c>
      <c r="V1739" s="41" t="str" cm="1">
        <f t="array" ref="V1739">IFERROR(_xlfn.IFS(
U1739="MPR ISSUE","ACTIVE",
U1739="BSS Hardware Issue","ACTIVE",
U1739="Sites strategiques, MLL, Pylone, etc.","PASSIVE",
U1739="AKTIVCO DEFAUT GE &amp; POWER Cabinet","PASSIVE",
U1739="AKTIVCO Coupure ENEO &amp; Baisse de tension","PASSIVE",
U1739="Coupure ENEO &amp; Baisse de tension","PASSIVE",
U1739="Defaut GE &amp; POWER Cabinet","PASSIVE",
U1739="Sharing","PASSIVE",
U1739="Sites strategiques &amp; DataCenter","PASSIVE",
U1739="Exclu","Exclu",
U1739="SAT","ACTIVE",
U1739="SPARE-ISSUE","SPARE-ISSUE",
U1739="Fiber CAmtel","ACTIVE",
U1739="Fiber AOF","ACTIVE",
U1739="Projet OCM (HUAWEI)","PLANNED WORKS",
U1739="Projet OCM (NOKIA)","PLANNED WORKS",
U1739="ACCESS-ISSUE","ACCESS-ISSUE",
U1739="Projet OCM (ZTE, NOKIA, autres projets)","PLANNED WORKS",
U1739="No root CAuse","No root cause",
U1739="ODU HS","ACTIVE",
U1739="IP &amp; VLAN","ACTIVE",
U1739="Warehouse HUAWEI","SPARE-ISSUE",
U1739="SPARE-HS","SPARE-ISSUE",
U1739="Power Telco","ACTIVE", U1739="no impacts","no impacts"
),"")</f>
        <v>No root cause</v>
      </c>
      <c r="W1739" s="113"/>
      <c r="X1739" s="113"/>
      <c r="Y1739" s="113"/>
      <c r="Z1739" s="113"/>
      <c r="AA1739" s="113"/>
      <c r="AB1739" s="17" t="s">
        <v>5465</v>
      </c>
      <c r="AC1739" s="17" t="str">
        <f>_xlfn.XLOOKUP(B1739,'INCIDENT-04-27-2026'!E:E,'INCIDENT-04-27-2026'!F:F,"")</f>
        <v/>
      </c>
      <c r="AD1739" s="9"/>
      <c r="AE1739" s="7" t="s">
        <v>5465</v>
      </c>
      <c r="AF1739" s="6" t="str">
        <f>_xlfn.XLOOKUP(B1739,'[13]Input_27-04'!$B:$B,'[13]Input_27-04'!$M:$M,"")</f>
        <v/>
      </c>
      <c r="AG1739" s="7"/>
      <c r="AH1739" s="3"/>
      <c r="AI1739" s="18" t="str">
        <f>_xlfn.XLOOKUP(B1739,'[3]Cells Huawei 27042026 10h'!$B:$B,'[3]Cells Huawei 27042026 10h'!$T:$T,"")</f>
        <v/>
      </c>
      <c r="AJ1739" s="18" t="str">
        <f>_xlfn.XLOOKUP(B1739,'[3]Cells Huawei 27042026 15h'!$B:$B,'[3]Cells Huawei 27042026 15h'!$T:$T,"")</f>
        <v/>
      </c>
      <c r="AK1739" s="18" t="str">
        <f>_xlfn.XLOOKUP(B1739,'[4]cells down 27042026 11h28'!$B:$B,'[4]cells down 27042026 11h28'!$R:$R,"")</f>
        <v/>
      </c>
      <c r="AL1739" s="18" t="str">
        <f>_xlfn.XLOOKUP(B1739,'[4]cells down 27042026 18h01'!$B:$B,'[4]cells down 27042026 18h01'!$R:$R,"")</f>
        <v/>
      </c>
      <c r="AM1739" s="18" t="str">
        <f>_xlfn.XLOOKUP(B1739,'[5]cell downs 27042026 11h'!$B:$B,'[5]cell downs 27042026 11h'!$R:$R,"")</f>
        <v/>
      </c>
      <c r="AN1739" s="18" t="str">
        <f>_xlfn.XLOOKUP(B1739,'[5]cell downs 27042026 17h40'!$B:$B,'[5]cell downs 27042026 17h40'!$R:$R,"")</f>
        <v/>
      </c>
      <c r="AO1739" s="18" t="str">
        <f>_xlfn.XLOOKUP(B1739,'[6]ALL SITES DOWN'!$D:$D,'[6]ALL SITES DOWN'!$J:$J,"")</f>
        <v/>
      </c>
      <c r="AP1739" s="18" t="str">
        <f>_xlfn.XLOOKUP(B1739,'[7]ALL SITES DOWN'!$D:$D,'[7]ALL SITES DOWN'!$J:$J,"")</f>
        <v/>
      </c>
      <c r="AQ1739" s="9" t="str">
        <f>_xlfn.XLOOKUP(B1739,[8]sheet1!$AC:$AC,[8]sheet1!$AF:$AF,"")</f>
        <v/>
      </c>
      <c r="AR1739" s="14"/>
      <c r="AS1739" s="14" t="s">
        <v>5465</v>
      </c>
      <c r="AT1739" s="14" t="str">
        <f>_xlfn.XLOOKUP(B1739,'[9]cell downs 18042026 17h'!$B:$B,'[9]cell downs 18042026 17h'!$B:$B,"")</f>
        <v/>
      </c>
      <c r="AU1739" s="14" t="str">
        <f>_xlfn.XLOOKUP(B1739,'[10]Cells Huawei 19042026 15h'!$B:$B,'[10]Cells Huawei 19042026 15h'!$B:$B,"")</f>
        <v/>
      </c>
      <c r="AV1739" s="9" t="str">
        <f>_xlfn.XLOOKUP(B1739,'[11]cells down 19042026 9H40'!$B:$B,'[11]cells down 19042026 9H40'!$B:$B,"")</f>
        <v/>
      </c>
    </row>
    <row r="1740" spans="1:48" hidden="1" x14ac:dyDescent="0.3">
      <c r="A1740" s="1" t="s">
        <v>2011</v>
      </c>
      <c r="B1740" s="8" t="s">
        <v>2012</v>
      </c>
      <c r="C1740" s="3" t="str">
        <f>_xlfn.XLOOKUP(B1740,'[1]daily break down'!$D:$D,'[1]daily break down'!$E:$E,"")</f>
        <v>Douala</v>
      </c>
      <c r="D1740" s="1" t="s">
        <v>1023</v>
      </c>
      <c r="E1740" s="1" t="s">
        <v>12</v>
      </c>
      <c r="F1740" s="3" t="s">
        <v>31</v>
      </c>
      <c r="G1740" s="1" t="s">
        <v>32</v>
      </c>
      <c r="H1740" s="29" t="str">
        <f>_xlfn.XLOOKUP(B1740,[2]CALCULATION!$B:$B,[2]CALCULATION!$H:$H,"")</f>
        <v>ZTE</v>
      </c>
      <c r="I1740" s="26">
        <v>0</v>
      </c>
      <c r="J1740" s="26">
        <v>0</v>
      </c>
      <c r="K1740" s="26">
        <v>0</v>
      </c>
      <c r="L1740" s="26">
        <v>0</v>
      </c>
      <c r="M1740" s="26">
        <v>0</v>
      </c>
      <c r="N1740" s="26">
        <v>0</v>
      </c>
      <c r="O1740" s="26">
        <v>0</v>
      </c>
      <c r="P1740" s="114" t="s">
        <v>6364</v>
      </c>
      <c r="Q1740" s="42" t="s">
        <v>5538</v>
      </c>
      <c r="R1740" s="42"/>
      <c r="S1740" s="41" t="str" cm="1">
        <f t="array" ref="S1740">IFERROR(_xlfn.IFS(
U1740="MPR ISSUE","PDH",
U1740="BSS Hardware Issue","BSS",
U1740="Sites strategiques, MLL, Pylone, etc.","ENVTECH",
U1740="AKTIVCO DEFAUT GE &amp; POWER Cabinet","AKTIVCO",
U1740="AKTIVCO Coupure ENEO &amp; Baisse de tension","AKTIVCO GRID ONLY",
U1740="Coupure ENEO &amp; Baisse de tension","IHS GRID ONLY",
U1740="Defaut GE &amp; POWER Cabinet","IHS",
U1740="Sharing","Partners",
U1740="Sites strategiques &amp; DataCenter","SST &amp; DC",
U1740="Exclu","Exclu",
U1740="SAT","SAT",
U1740="SPARE-ISSUE","SPARE-ISSUE",
U1740="Fiber CAmtel","TRANS_FO_CAMTEL",
U1740="Fiber AOF","Fiber AOF",
U1740="Projet OCM (HUAWEI)","TRAVAUX-HUAWEI",
U1740="Projet OCM (NOKIA)","TRAVAUX-NOKIA",
U1740="ACCESS-ISSUE","ACCESS-ISSUE",
U1740="Projet OCM (ZTE, NOKIA, autres projets)","TRAVAUX OCM",
U1740="No root CAuse","No root cause",
U1740="ODU HS","PDH",
U1740="IP &amp; VLAN","PDH",
U1740="Warehouse HUAWEI","SPARE-ISSUE",
U1740="SPARE-HS","SPARE-ISSUE",
U1740="Power Telco","BSS",U1740="no impacts","no impacts"
),"")</f>
        <v>No root cause</v>
      </c>
      <c r="T1740" s="41" t="str" cm="1">
        <f t="array" ref="T1740">IFERROR(_xlfn.IFS(
U1740="MPR ISSUE","TX ISSUE",
U1740="BSS Hardware Issue","RAN ISSUE",
U1740="Sites strategiques, MLL, Pylone, etc.","ENVTECH",
U1740="AKTIVCO DEFAUT GE &amp; POWER Cabinet","POWER ISSUE",
U1740="AKTIVCO Coupure ENEO &amp; Baisse de tension","POWER ISSUE",
U1740="Coupure ENEO &amp; Baisse de tension","POWER ISSUE",
U1740="Defaut GE &amp; POWER Cabinet","POWER ISSUE",
U1740="Sharing","POWER ISSUE",
U1740="Sites strategiques &amp; DataCenter","POWER ISSUE",
U1740="Exclu","Exclu",
U1740="SAT","TX ISSUE",
U1740="SPARE-ISSUE","SPARE-ISSUE",
U1740="Fiber CAmtel","TX ISSUE",
U1740="Fiber AOF","TX ISSUE",
U1740="Projet OCM (HUAWEI)","TRAVAUX-HUAWEI",
U1740="Projet OCM (NOKIA)","TRAVAUX -NOKIA",
U1740="ACCESS-ISSUE","ACCESS-ISSUE",
U1740="Projet OCM (ZTE, NOKIA, autres projets)","TRAVAUX OCM",
U1740="No root CAuse","No root cause",
U1740="ODU HS","TX ISSUE",
U1740="IP &amp; VLAN","TX ISSUE",
U1740="Warehouse HUAWEI","SPARE-ISSUE",
U1740="SPARE-HS","SPARE-ISSUE",
U1740="Power Telco","RAN ISSUE",U1740="no impacts","no impacts"
),"")</f>
        <v>No root cause</v>
      </c>
      <c r="U1740" s="68" t="s">
        <v>5691</v>
      </c>
      <c r="V1740" s="41" t="str" cm="1">
        <f t="array" ref="V1740">IFERROR(_xlfn.IFS(
U1740="MPR ISSUE","ACTIVE",
U1740="BSS Hardware Issue","ACTIVE",
U1740="Sites strategiques, MLL, Pylone, etc.","PASSIVE",
U1740="AKTIVCO DEFAUT GE &amp; POWER Cabinet","PASSIVE",
U1740="AKTIVCO Coupure ENEO &amp; Baisse de tension","PASSIVE",
U1740="Coupure ENEO &amp; Baisse de tension","PASSIVE",
U1740="Defaut GE &amp; POWER Cabinet","PASSIVE",
U1740="Sharing","PASSIVE",
U1740="Sites strategiques &amp; DataCenter","PASSIVE",
U1740="Exclu","Exclu",
U1740="SAT","ACTIVE",
U1740="SPARE-ISSUE","SPARE-ISSUE",
U1740="Fiber CAmtel","ACTIVE",
U1740="Fiber AOF","ACTIVE",
U1740="Projet OCM (HUAWEI)","PLANNED WORKS",
U1740="Projet OCM (NOKIA)","PLANNED WORKS",
U1740="ACCESS-ISSUE","ACCESS-ISSUE",
U1740="Projet OCM (ZTE, NOKIA, autres projets)","PLANNED WORKS",
U1740="No root CAuse","No root cause",
U1740="ODU HS","ACTIVE",
U1740="IP &amp; VLAN","ACTIVE",
U1740="Warehouse HUAWEI","SPARE-ISSUE",
U1740="SPARE-HS","SPARE-ISSUE",
U1740="Power Telco","ACTIVE", U1740="no impacts","no impacts"
),"")</f>
        <v>No root cause</v>
      </c>
      <c r="W1740" s="113"/>
      <c r="X1740" s="113"/>
      <c r="Y1740" s="113"/>
      <c r="Z1740" s="113"/>
      <c r="AA1740" s="113"/>
      <c r="AB1740" s="17" t="s">
        <v>5465</v>
      </c>
      <c r="AC1740" s="17" t="str">
        <f>_xlfn.XLOOKUP(B1740,'INCIDENT-04-27-2026'!E:E,'INCIDENT-04-27-2026'!F:F,"")</f>
        <v/>
      </c>
      <c r="AD1740" s="9"/>
      <c r="AE1740" s="7" t="s">
        <v>5465</v>
      </c>
      <c r="AF1740" s="6" t="str">
        <f>_xlfn.XLOOKUP(B1740,'[13]Input_27-04'!$B:$B,'[13]Input_27-04'!$M:$M,"")</f>
        <v/>
      </c>
      <c r="AG1740" s="7"/>
      <c r="AH1740" s="3"/>
      <c r="AI1740" s="18" t="str">
        <f>_xlfn.XLOOKUP(B1740,'[3]Cells Huawei 27042026 10h'!$B:$B,'[3]Cells Huawei 27042026 10h'!$T:$T,"")</f>
        <v/>
      </c>
      <c r="AJ1740" s="18" t="str">
        <f>_xlfn.XLOOKUP(B1740,'[3]Cells Huawei 27042026 15h'!$B:$B,'[3]Cells Huawei 27042026 15h'!$T:$T,"")</f>
        <v/>
      </c>
      <c r="AK1740" s="18" t="str">
        <f>_xlfn.XLOOKUP(B1740,'[4]cells down 27042026 11h28'!$B:$B,'[4]cells down 27042026 11h28'!$R:$R,"")</f>
        <v/>
      </c>
      <c r="AL1740" s="18" t="str">
        <f>_xlfn.XLOOKUP(B1740,'[4]cells down 27042026 18h01'!$B:$B,'[4]cells down 27042026 18h01'!$R:$R,"")</f>
        <v/>
      </c>
      <c r="AM1740" s="18" t="str">
        <f>_xlfn.XLOOKUP(B1740,'[5]cell downs 27042026 11h'!$B:$B,'[5]cell downs 27042026 11h'!$R:$R,"")</f>
        <v/>
      </c>
      <c r="AN1740" s="18" t="str">
        <f>_xlfn.XLOOKUP(B1740,'[5]cell downs 27042026 17h40'!$B:$B,'[5]cell downs 27042026 17h40'!$R:$R,"")</f>
        <v/>
      </c>
      <c r="AO1740" s="18" t="str">
        <f>_xlfn.XLOOKUP(B1740,'[6]ALL SITES DOWN'!$D:$D,'[6]ALL SITES DOWN'!$J:$J,"")</f>
        <v/>
      </c>
      <c r="AP1740" s="18" t="str">
        <f>_xlfn.XLOOKUP(B1740,'[7]ALL SITES DOWN'!$D:$D,'[7]ALL SITES DOWN'!$J:$J,"")</f>
        <v/>
      </c>
      <c r="AQ1740" s="9" t="str">
        <f>_xlfn.XLOOKUP(B1740,[8]sheet1!$AC:$AC,[8]sheet1!$AF:$AF,"")</f>
        <v/>
      </c>
      <c r="AR1740" s="14"/>
      <c r="AS1740" s="14" t="s">
        <v>5465</v>
      </c>
      <c r="AT1740" s="14" t="str">
        <f>_xlfn.XLOOKUP(B1740,'[9]cell downs 18042026 17h'!$B:$B,'[9]cell downs 18042026 17h'!$B:$B,"")</f>
        <v/>
      </c>
      <c r="AU1740" s="14" t="str">
        <f>_xlfn.XLOOKUP(B1740,'[10]Cells Huawei 19042026 15h'!$B:$B,'[10]Cells Huawei 19042026 15h'!$B:$B,"")</f>
        <v/>
      </c>
      <c r="AV1740" s="9" t="str">
        <f>_xlfn.XLOOKUP(B1740,'[11]cells down 19042026 9H40'!$B:$B,'[11]cells down 19042026 9H40'!$B:$B,"")</f>
        <v/>
      </c>
    </row>
    <row r="1741" spans="1:48" hidden="1" x14ac:dyDescent="0.3">
      <c r="A1741" s="1" t="s">
        <v>4598</v>
      </c>
      <c r="B1741" s="8" t="s">
        <v>4599</v>
      </c>
      <c r="C1741" s="3" t="str">
        <f>_xlfn.XLOOKUP(B1741,'[1]daily break down'!$D:$D,'[1]daily break down'!$E:$E,"")</f>
        <v>CENTRE</v>
      </c>
      <c r="D1741" s="1" t="s">
        <v>11</v>
      </c>
      <c r="E1741" s="1" t="s">
        <v>318</v>
      </c>
      <c r="F1741" s="3" t="s">
        <v>69</v>
      </c>
      <c r="G1741" s="1" t="s">
        <v>3539</v>
      </c>
      <c r="H1741" s="29" t="str">
        <f>_xlfn.XLOOKUP(B1741,[2]CALCULATION!$B:$B,[2]CALCULATION!$H:$H,"")</f>
        <v>ZTE</v>
      </c>
      <c r="I1741" s="26">
        <v>0</v>
      </c>
      <c r="J1741" s="26">
        <v>0</v>
      </c>
      <c r="K1741" s="26">
        <v>0</v>
      </c>
      <c r="L1741" s="26">
        <v>0</v>
      </c>
      <c r="M1741" s="26">
        <v>0</v>
      </c>
      <c r="N1741" s="26">
        <v>0</v>
      </c>
      <c r="O1741" s="26">
        <v>0</v>
      </c>
      <c r="P1741" s="114" t="s">
        <v>6364</v>
      </c>
      <c r="Q1741" s="42" t="s">
        <v>5537</v>
      </c>
      <c r="R1741" s="42"/>
      <c r="S1741" s="41" t="str" cm="1">
        <f t="array" ref="S1741">IFERROR(_xlfn.IFS(
U1741="MPR ISSUE","PDH",
U1741="BSS Hardware Issue","BSS",
U1741="Sites strategiques, MLL, Pylone, etc.","ENVTECH",
U1741="AKTIVCO DEFAUT GE &amp; POWER Cabinet","AKTIVCO",
U1741="AKTIVCO Coupure ENEO &amp; Baisse de tension","AKTIVCO GRID ONLY",
U1741="Coupure ENEO &amp; Baisse de tension","IHS GRID ONLY",
U1741="Defaut GE &amp; POWER Cabinet","IHS",
U1741="Sharing","Partners",
U1741="Sites strategiques &amp; DataCenter","SST &amp; DC",
U1741="Exclu","Exclu",
U1741="SAT","SAT",
U1741="SPARE-ISSUE","SPARE-ISSUE",
U1741="Fiber CAmtel","TRANS_FO_CAMTEL",
U1741="Fiber AOF","Fiber AOF",
U1741="Projet OCM (HUAWEI)","TRAVAUX-HUAWEI",
U1741="Projet OCM (NOKIA)","TRAVAUX-NOKIA",
U1741="ACCESS-ISSUE","ACCESS-ISSUE",
U1741="Projet OCM (ZTE, NOKIA, autres projets)","TRAVAUX OCM",
U1741="No root CAuse","No root cause",
U1741="ODU HS","PDH",
U1741="IP &amp; VLAN","PDH",
U1741="Warehouse HUAWEI","SPARE-ISSUE",
U1741="SPARE-HS","SPARE-ISSUE",
U1741="Power Telco","BSS",U1741="no impacts","no impacts"
),"")</f>
        <v>Exclu</v>
      </c>
      <c r="T1741" s="41" t="str" cm="1">
        <f t="array" ref="T1741">IFERROR(_xlfn.IFS(
U1741="MPR ISSUE","TX ISSUE",
U1741="BSS Hardware Issue","RAN ISSUE",
U1741="Sites strategiques, MLL, Pylone, etc.","ENVTECH",
U1741="AKTIVCO DEFAUT GE &amp; POWER Cabinet","POWER ISSUE",
U1741="AKTIVCO Coupure ENEO &amp; Baisse de tension","POWER ISSUE",
U1741="Coupure ENEO &amp; Baisse de tension","POWER ISSUE",
U1741="Defaut GE &amp; POWER Cabinet","POWER ISSUE",
U1741="Sharing","POWER ISSUE",
U1741="Sites strategiques &amp; DataCenter","POWER ISSUE",
U1741="Exclu","Exclu",
U1741="SAT","TX ISSUE",
U1741="SPARE-ISSUE","SPARE-ISSUE",
U1741="Fiber CAmtel","TX ISSUE",
U1741="Fiber AOF","TX ISSUE",
U1741="Projet OCM (HUAWEI)","TRAVAUX-HUAWEI",
U1741="Projet OCM (NOKIA)","TRAVAUX -NOKIA",
U1741="ACCESS-ISSUE","ACCESS-ISSUE",
U1741="Projet OCM (ZTE, NOKIA, autres projets)","TRAVAUX OCM",
U1741="No root CAuse","No root cause",
U1741="ODU HS","TX ISSUE",
U1741="IP &amp; VLAN","TX ISSUE",
U1741="Warehouse HUAWEI","SPARE-ISSUE",
U1741="SPARE-HS","SPARE-ISSUE",
U1741="Power Telco","RAN ISSUE",U1741="no impacts","no impacts"
),"")</f>
        <v>Exclu</v>
      </c>
      <c r="U1741" s="68" t="s">
        <v>5537</v>
      </c>
      <c r="V1741" s="41" t="str" cm="1">
        <f t="array" ref="V1741">IFERROR(_xlfn.IFS(
U1741="MPR ISSUE","ACTIVE",
U1741="BSS Hardware Issue","ACTIVE",
U1741="Sites strategiques, MLL, Pylone, etc.","PASSIVE",
U1741="AKTIVCO DEFAUT GE &amp; POWER Cabinet","PASSIVE",
U1741="AKTIVCO Coupure ENEO &amp; Baisse de tension","PASSIVE",
U1741="Coupure ENEO &amp; Baisse de tension","PASSIVE",
U1741="Defaut GE &amp; POWER Cabinet","PASSIVE",
U1741="Sharing","PASSIVE",
U1741="Sites strategiques &amp; DataCenter","PASSIVE",
U1741="Exclu","Exclu",
U1741="SAT","ACTIVE",
U1741="SPARE-ISSUE","SPARE-ISSUE",
U1741="Fiber CAmtel","ACTIVE",
U1741="Fiber AOF","ACTIVE",
U1741="Projet OCM (HUAWEI)","PLANNED WORKS",
U1741="Projet OCM (NOKIA)","PLANNED WORKS",
U1741="ACCESS-ISSUE","ACCESS-ISSUE",
U1741="Projet OCM (ZTE, NOKIA, autres projets)","PLANNED WORKS",
U1741="No root CAuse","No root cause",
U1741="ODU HS","ACTIVE",
U1741="IP &amp; VLAN","ACTIVE",
U1741="Warehouse HUAWEI","SPARE-ISSUE",
U1741="SPARE-HS","SPARE-ISSUE",
U1741="Power Telco","ACTIVE", U1741="no impacts","no impacts"
),"")</f>
        <v>Exclu</v>
      </c>
      <c r="W1741" s="113"/>
      <c r="X1741" s="113"/>
      <c r="Y1741" s="113"/>
      <c r="Z1741" s="113"/>
      <c r="AA1741" s="113"/>
      <c r="AB1741" s="17" t="s">
        <v>5465</v>
      </c>
      <c r="AC1741" s="17" t="str">
        <f>_xlfn.XLOOKUP(B1741,'INCIDENT-04-27-2026'!E:E,'INCIDENT-04-27-2026'!F:F,"")</f>
        <v/>
      </c>
      <c r="AD1741" s="9"/>
      <c r="AE1741" s="7" t="s">
        <v>5465</v>
      </c>
      <c r="AF1741" s="6" t="str">
        <f>_xlfn.XLOOKUP(B1741,'[13]Input_27-04'!$B:$B,'[13]Input_27-04'!$M:$M,"")</f>
        <v/>
      </c>
      <c r="AG1741" s="7"/>
      <c r="AH1741" s="3"/>
      <c r="AI1741" s="18" t="str">
        <f>_xlfn.XLOOKUP(B1741,'[3]Cells Huawei 27042026 10h'!$B:$B,'[3]Cells Huawei 27042026 10h'!$T:$T,"")</f>
        <v/>
      </c>
      <c r="AJ1741" s="18" t="str">
        <f>_xlfn.XLOOKUP(B1741,'[3]Cells Huawei 27042026 15h'!$B:$B,'[3]Cells Huawei 27042026 15h'!$T:$T,"")</f>
        <v/>
      </c>
      <c r="AK1741" s="18" t="str">
        <f>_xlfn.XLOOKUP(B1741,'[4]cells down 27042026 11h28'!$B:$B,'[4]cells down 27042026 11h28'!$R:$R,"")</f>
        <v/>
      </c>
      <c r="AL1741" s="18" t="str">
        <f>_xlfn.XLOOKUP(B1741,'[4]cells down 27042026 18h01'!$B:$B,'[4]cells down 27042026 18h01'!$R:$R,"")</f>
        <v/>
      </c>
      <c r="AM1741" s="18" t="str">
        <f>_xlfn.XLOOKUP(B1741,'[5]cell downs 27042026 11h'!$B:$B,'[5]cell downs 27042026 11h'!$R:$R,"")</f>
        <v/>
      </c>
      <c r="AN1741" s="18" t="str">
        <f>_xlfn.XLOOKUP(B1741,'[5]cell downs 27042026 17h40'!$B:$B,'[5]cell downs 27042026 17h40'!$R:$R,"")</f>
        <v/>
      </c>
      <c r="AO1741" s="18" t="str">
        <f>_xlfn.XLOOKUP(B1741,'[6]ALL SITES DOWN'!$D:$D,'[6]ALL SITES DOWN'!$J:$J,"")</f>
        <v/>
      </c>
      <c r="AP1741" s="18" t="str">
        <f>_xlfn.XLOOKUP(B1741,'[7]ALL SITES DOWN'!$D:$D,'[7]ALL SITES DOWN'!$J:$J,"")</f>
        <v/>
      </c>
      <c r="AQ1741" s="9" t="str">
        <f>_xlfn.XLOOKUP(B1741,[8]sheet1!$AC:$AC,[8]sheet1!$AF:$AF,"")</f>
        <v/>
      </c>
      <c r="AR1741" s="14"/>
      <c r="AS1741" s="14" t="s">
        <v>5465</v>
      </c>
      <c r="AT1741" s="14" t="str">
        <f>_xlfn.XLOOKUP(B1741,'[9]cell downs 18042026 17h'!$B:$B,'[9]cell downs 18042026 17h'!$B:$B,"")</f>
        <v/>
      </c>
      <c r="AU1741" s="14" t="str">
        <f>_xlfn.XLOOKUP(B1741,'[10]Cells Huawei 19042026 15h'!$B:$B,'[10]Cells Huawei 19042026 15h'!$B:$B,"")</f>
        <v/>
      </c>
      <c r="AV1741" s="9" t="str">
        <f>_xlfn.XLOOKUP(B1741,'[11]cells down 19042026 9H40'!$B:$B,'[11]cells down 19042026 9H40'!$B:$B,"")</f>
        <v/>
      </c>
    </row>
    <row r="1742" spans="1:48" hidden="1" x14ac:dyDescent="0.3">
      <c r="A1742" s="1" t="s">
        <v>4708</v>
      </c>
      <c r="B1742" s="1" t="s">
        <v>4709</v>
      </c>
      <c r="C1742" s="3" t="str">
        <f>_xlfn.XLOOKUP(B1742,'[1]daily break down'!$D:$D,'[1]daily break down'!$E:$E,"")</f>
        <v>Yaounde</v>
      </c>
      <c r="D1742" s="1" t="s">
        <v>21</v>
      </c>
      <c r="E1742" s="1" t="s">
        <v>30</v>
      </c>
      <c r="F1742" s="3" t="s">
        <v>37</v>
      </c>
      <c r="G1742" s="1" t="s">
        <v>38</v>
      </c>
      <c r="H1742" s="28" t="str">
        <f>_xlfn.XLOOKUP(B1742,[2]CALCULATION!$B:$B,[2]CALCULATION!$H:$H,"")</f>
        <v>NOKIA</v>
      </c>
      <c r="I1742" s="26">
        <v>0</v>
      </c>
      <c r="J1742" s="26">
        <v>0</v>
      </c>
      <c r="K1742" s="26">
        <v>0</v>
      </c>
      <c r="L1742" s="26">
        <v>0</v>
      </c>
      <c r="M1742" s="26">
        <v>0</v>
      </c>
      <c r="N1742" s="26">
        <v>0</v>
      </c>
      <c r="O1742" s="26">
        <v>0</v>
      </c>
      <c r="P1742" s="114" t="s">
        <v>6364</v>
      </c>
      <c r="Q1742" s="42" t="s">
        <v>5537</v>
      </c>
      <c r="R1742" s="42"/>
      <c r="S1742" s="41" t="str" cm="1">
        <f t="array" ref="S1742">IFERROR(_xlfn.IFS(
U1742="MPR ISSUE","PDH",
U1742="BSS Hardware Issue","BSS",
U1742="Sites strategiques, MLL, Pylone, etc.","ENVTECH",
U1742="AKTIVCO DEFAUT GE &amp; POWER Cabinet","AKTIVCO",
U1742="AKTIVCO Coupure ENEO &amp; Baisse de tension","AKTIVCO GRID ONLY",
U1742="Coupure ENEO &amp; Baisse de tension","IHS GRID ONLY",
U1742="Defaut GE &amp; POWER Cabinet","IHS",
U1742="Sharing","Partners",
U1742="Sites strategiques &amp; DataCenter","SST &amp; DC",
U1742="Exclu","Exclu",
U1742="SAT","SAT",
U1742="SPARE-ISSUE","SPARE-ISSUE",
U1742="Fiber CAmtel","TRANS_FO_CAMTEL",
U1742="Fiber AOF","Fiber AOF",
U1742="Projet OCM (HUAWEI)","TRAVAUX-HUAWEI",
U1742="Projet OCM (NOKIA)","TRAVAUX-NOKIA",
U1742="ACCESS-ISSUE","ACCESS-ISSUE",
U1742="Projet OCM (ZTE, NOKIA, autres projets)","TRAVAUX OCM",
U1742="No root CAuse","No root cause",
U1742="ODU HS","PDH",
U1742="IP &amp; VLAN","PDH",
U1742="Warehouse HUAWEI","SPARE-ISSUE",
U1742="SPARE-HS","SPARE-ISSUE",
U1742="Power Telco","BSS",U1742="no impacts","no impacts"
),"")</f>
        <v>Exclu</v>
      </c>
      <c r="T1742" s="41" t="str" cm="1">
        <f t="array" ref="T1742">IFERROR(_xlfn.IFS(
U1742="MPR ISSUE","TX ISSUE",
U1742="BSS Hardware Issue","RAN ISSUE",
U1742="Sites strategiques, MLL, Pylone, etc.","ENVTECH",
U1742="AKTIVCO DEFAUT GE &amp; POWER Cabinet","POWER ISSUE",
U1742="AKTIVCO Coupure ENEO &amp; Baisse de tension","POWER ISSUE",
U1742="Coupure ENEO &amp; Baisse de tension","POWER ISSUE",
U1742="Defaut GE &amp; POWER Cabinet","POWER ISSUE",
U1742="Sharing","POWER ISSUE",
U1742="Sites strategiques &amp; DataCenter","POWER ISSUE",
U1742="Exclu","Exclu",
U1742="SAT","TX ISSUE",
U1742="SPARE-ISSUE","SPARE-ISSUE",
U1742="Fiber CAmtel","TX ISSUE",
U1742="Fiber AOF","TX ISSUE",
U1742="Projet OCM (HUAWEI)","TRAVAUX-HUAWEI",
U1742="Projet OCM (NOKIA)","TRAVAUX -NOKIA",
U1742="ACCESS-ISSUE","ACCESS-ISSUE",
U1742="Projet OCM (ZTE, NOKIA, autres projets)","TRAVAUX OCM",
U1742="No root CAuse","No root cause",
U1742="ODU HS","TX ISSUE",
U1742="IP &amp; VLAN","TX ISSUE",
U1742="Warehouse HUAWEI","SPARE-ISSUE",
U1742="SPARE-HS","SPARE-ISSUE",
U1742="Power Telco","RAN ISSUE",U1742="no impacts","no impacts"
),"")</f>
        <v>Exclu</v>
      </c>
      <c r="U1742" s="68" t="s">
        <v>5537</v>
      </c>
      <c r="V1742" s="41" t="str" cm="1">
        <f t="array" ref="V1742">IFERROR(_xlfn.IFS(
U1742="MPR ISSUE","ACTIVE",
U1742="BSS Hardware Issue","ACTIVE",
U1742="Sites strategiques, MLL, Pylone, etc.","PASSIVE",
U1742="AKTIVCO DEFAUT GE &amp; POWER Cabinet","PASSIVE",
U1742="AKTIVCO Coupure ENEO &amp; Baisse de tension","PASSIVE",
U1742="Coupure ENEO &amp; Baisse de tension","PASSIVE",
U1742="Defaut GE &amp; POWER Cabinet","PASSIVE",
U1742="Sharing","PASSIVE",
U1742="Sites strategiques &amp; DataCenter","PASSIVE",
U1742="Exclu","Exclu",
U1742="SAT","ACTIVE",
U1742="SPARE-ISSUE","SPARE-ISSUE",
U1742="Fiber CAmtel","ACTIVE",
U1742="Fiber AOF","ACTIVE",
U1742="Projet OCM (HUAWEI)","PLANNED WORKS",
U1742="Projet OCM (NOKIA)","PLANNED WORKS",
U1742="ACCESS-ISSUE","ACCESS-ISSUE",
U1742="Projet OCM (ZTE, NOKIA, autres projets)","PLANNED WORKS",
U1742="No root CAuse","No root cause",
U1742="ODU HS","ACTIVE",
U1742="IP &amp; VLAN","ACTIVE",
U1742="Warehouse HUAWEI","SPARE-ISSUE",
U1742="SPARE-HS","SPARE-ISSUE",
U1742="Power Telco","ACTIVE", U1742="no impacts","no impacts"
),"")</f>
        <v>Exclu</v>
      </c>
      <c r="W1742" s="113"/>
      <c r="X1742" s="113"/>
      <c r="Y1742" s="113"/>
      <c r="Z1742" s="113"/>
      <c r="AA1742" s="113"/>
      <c r="AB1742" s="17" t="s">
        <v>5465</v>
      </c>
      <c r="AC1742" s="17" t="str">
        <f>_xlfn.XLOOKUP(B1742,'INCIDENT-04-27-2026'!E:E,'INCIDENT-04-27-2026'!F:F,"")</f>
        <v/>
      </c>
      <c r="AD1742" s="9"/>
      <c r="AE1742" s="7" t="s">
        <v>5465</v>
      </c>
      <c r="AF1742" s="6" t="str">
        <f>_xlfn.XLOOKUP(B1742,'[13]Input_27-04'!$B:$B,'[13]Input_27-04'!$M:$M,"")</f>
        <v/>
      </c>
      <c r="AG1742" s="7"/>
      <c r="AH1742" s="3"/>
      <c r="AI1742" s="18" t="str">
        <f>_xlfn.XLOOKUP(B1742,'[3]Cells Huawei 27042026 10h'!$B:$B,'[3]Cells Huawei 27042026 10h'!$T:$T,"")</f>
        <v/>
      </c>
      <c r="AJ1742" s="18" t="str">
        <f>_xlfn.XLOOKUP(B1742,'[3]Cells Huawei 27042026 15h'!$B:$B,'[3]Cells Huawei 27042026 15h'!$T:$T,"")</f>
        <v/>
      </c>
      <c r="AK1742" s="18" t="str">
        <f>_xlfn.XLOOKUP(B1742,'[4]cells down 27042026 11h28'!$B:$B,'[4]cells down 27042026 11h28'!$R:$R,"")</f>
        <v/>
      </c>
      <c r="AL1742" s="18" t="str">
        <f>_xlfn.XLOOKUP(B1742,'[4]cells down 27042026 18h01'!$B:$B,'[4]cells down 27042026 18h01'!$R:$R,"")</f>
        <v/>
      </c>
      <c r="AM1742" s="18" t="str">
        <f>_xlfn.XLOOKUP(B1742,'[5]cell downs 27042026 11h'!$B:$B,'[5]cell downs 27042026 11h'!$R:$R,"")</f>
        <v/>
      </c>
      <c r="AN1742" s="18" t="str">
        <f>_xlfn.XLOOKUP(B1742,'[5]cell downs 27042026 17h40'!$B:$B,'[5]cell downs 27042026 17h40'!$R:$R,"")</f>
        <v/>
      </c>
      <c r="AO1742" s="18" t="str">
        <f>_xlfn.XLOOKUP(B1742,'[6]ALL SITES DOWN'!$D:$D,'[6]ALL SITES DOWN'!$J:$J,"")</f>
        <v/>
      </c>
      <c r="AP1742" s="18" t="str">
        <f>_xlfn.XLOOKUP(B1742,'[7]ALL SITES DOWN'!$D:$D,'[7]ALL SITES DOWN'!$J:$J,"")</f>
        <v/>
      </c>
      <c r="AQ1742" s="9" t="str">
        <f>_xlfn.XLOOKUP(B1742,[8]sheet1!$AC:$AC,[8]sheet1!$AF:$AF,"")</f>
        <v/>
      </c>
      <c r="AR1742" s="14"/>
      <c r="AS1742" s="14" t="s">
        <v>5465</v>
      </c>
      <c r="AT1742" s="14" t="str">
        <f>_xlfn.XLOOKUP(B1742,'[9]cell downs 18042026 17h'!$B:$B,'[9]cell downs 18042026 17h'!$B:$B,"")</f>
        <v/>
      </c>
      <c r="AU1742" s="14" t="str">
        <f>_xlfn.XLOOKUP(B1742,'[10]Cells Huawei 19042026 15h'!$B:$B,'[10]Cells Huawei 19042026 15h'!$B:$B,"")</f>
        <v/>
      </c>
      <c r="AV1742" s="9" t="str">
        <f>_xlfn.XLOOKUP(B1742,'[11]cells down 19042026 9H40'!$B:$B,'[11]cells down 19042026 9H40'!$B:$B,"")</f>
        <v/>
      </c>
    </row>
    <row r="1743" spans="1:48" hidden="1" x14ac:dyDescent="0.3">
      <c r="A1743" s="1" t="s">
        <v>511</v>
      </c>
      <c r="B1743" s="8" t="s">
        <v>512</v>
      </c>
      <c r="C1743" s="3" t="str">
        <f>_xlfn.XLOOKUP(B1743,'[1]daily break down'!$D:$D,'[1]daily break down'!$E:$E,"")</f>
        <v>Douala</v>
      </c>
      <c r="D1743" s="1" t="s">
        <v>11</v>
      </c>
      <c r="E1743" s="1" t="s">
        <v>12</v>
      </c>
      <c r="F1743" s="3" t="s">
        <v>31</v>
      </c>
      <c r="G1743" s="1" t="s">
        <v>32</v>
      </c>
      <c r="H1743" s="29" t="str">
        <f>_xlfn.XLOOKUP(B1743,[2]CALCULATION!$B:$B,[2]CALCULATION!$H:$H,"")</f>
        <v>ZTE</v>
      </c>
      <c r="I1743" s="26">
        <v>0</v>
      </c>
      <c r="J1743" s="26">
        <v>0</v>
      </c>
      <c r="K1743" s="26">
        <v>0</v>
      </c>
      <c r="L1743" s="26">
        <v>0</v>
      </c>
      <c r="M1743" s="26">
        <v>0</v>
      </c>
      <c r="N1743" s="26">
        <v>0</v>
      </c>
      <c r="O1743" s="26">
        <v>0</v>
      </c>
      <c r="P1743" s="114" t="s">
        <v>6364</v>
      </c>
      <c r="Q1743" s="42" t="s">
        <v>5538</v>
      </c>
      <c r="R1743" s="42"/>
      <c r="S1743" s="41" t="str" cm="1">
        <f t="array" ref="S1743">IFERROR(_xlfn.IFS(
U1743="MPR ISSUE","PDH",
U1743="BSS Hardware Issue","BSS",
U1743="Sites strategiques, MLL, Pylone, etc.","ENVTECH",
U1743="AKTIVCO DEFAUT GE &amp; POWER Cabinet","AKTIVCO",
U1743="AKTIVCO Coupure ENEO &amp; Baisse de tension","AKTIVCO GRID ONLY",
U1743="Coupure ENEO &amp; Baisse de tension","IHS GRID ONLY",
U1743="Defaut GE &amp; POWER Cabinet","IHS",
U1743="Sharing","Partners",
U1743="Sites strategiques &amp; DataCenter","SST &amp; DC",
U1743="Exclu","Exclu",
U1743="SAT","SAT",
U1743="SPARE-ISSUE","SPARE-ISSUE",
U1743="Fiber CAmtel","TRANS_FO_CAMTEL",
U1743="Fiber AOF","Fiber AOF",
U1743="Projet OCM (HUAWEI)","TRAVAUX-HUAWEI",
U1743="Projet OCM (NOKIA)","TRAVAUX-NOKIA",
U1743="ACCESS-ISSUE","ACCESS-ISSUE",
U1743="Projet OCM (ZTE, NOKIA, autres projets)","TRAVAUX OCM",
U1743="No root CAuse","No root cause",
U1743="ODU HS","PDH",
U1743="IP &amp; VLAN","PDH",
U1743="Warehouse HUAWEI","SPARE-ISSUE",
U1743="SPARE-HS","SPARE-ISSUE",
U1743="Power Telco","BSS",U1743="no impacts","no impacts"
),"")</f>
        <v>No root cause</v>
      </c>
      <c r="T1743" s="41" t="str" cm="1">
        <f t="array" ref="T1743">IFERROR(_xlfn.IFS(
U1743="MPR ISSUE","TX ISSUE",
U1743="BSS Hardware Issue","RAN ISSUE",
U1743="Sites strategiques, MLL, Pylone, etc.","ENVTECH",
U1743="AKTIVCO DEFAUT GE &amp; POWER Cabinet","POWER ISSUE",
U1743="AKTIVCO Coupure ENEO &amp; Baisse de tension","POWER ISSUE",
U1743="Coupure ENEO &amp; Baisse de tension","POWER ISSUE",
U1743="Defaut GE &amp; POWER Cabinet","POWER ISSUE",
U1743="Sharing","POWER ISSUE",
U1743="Sites strategiques &amp; DataCenter","POWER ISSUE",
U1743="Exclu","Exclu",
U1743="SAT","TX ISSUE",
U1743="SPARE-ISSUE","SPARE-ISSUE",
U1743="Fiber CAmtel","TX ISSUE",
U1743="Fiber AOF","TX ISSUE",
U1743="Projet OCM (HUAWEI)","TRAVAUX-HUAWEI",
U1743="Projet OCM (NOKIA)","TRAVAUX -NOKIA",
U1743="ACCESS-ISSUE","ACCESS-ISSUE",
U1743="Projet OCM (ZTE, NOKIA, autres projets)","TRAVAUX OCM",
U1743="No root CAuse","No root cause",
U1743="ODU HS","TX ISSUE",
U1743="IP &amp; VLAN","TX ISSUE",
U1743="Warehouse HUAWEI","SPARE-ISSUE",
U1743="SPARE-HS","SPARE-ISSUE",
U1743="Power Telco","RAN ISSUE",U1743="no impacts","no impacts"
),"")</f>
        <v>No root cause</v>
      </c>
      <c r="U1743" s="68" t="s">
        <v>5691</v>
      </c>
      <c r="V1743" s="41" t="str" cm="1">
        <f t="array" ref="V1743">IFERROR(_xlfn.IFS(
U1743="MPR ISSUE","ACTIVE",
U1743="BSS Hardware Issue","ACTIVE",
U1743="Sites strategiques, MLL, Pylone, etc.","PASSIVE",
U1743="AKTIVCO DEFAUT GE &amp; POWER Cabinet","PASSIVE",
U1743="AKTIVCO Coupure ENEO &amp; Baisse de tension","PASSIVE",
U1743="Coupure ENEO &amp; Baisse de tension","PASSIVE",
U1743="Defaut GE &amp; POWER Cabinet","PASSIVE",
U1743="Sharing","PASSIVE",
U1743="Sites strategiques &amp; DataCenter","PASSIVE",
U1743="Exclu","Exclu",
U1743="SAT","ACTIVE",
U1743="SPARE-ISSUE","SPARE-ISSUE",
U1743="Fiber CAmtel","ACTIVE",
U1743="Fiber AOF","ACTIVE",
U1743="Projet OCM (HUAWEI)","PLANNED WORKS",
U1743="Projet OCM (NOKIA)","PLANNED WORKS",
U1743="ACCESS-ISSUE","ACCESS-ISSUE",
U1743="Projet OCM (ZTE, NOKIA, autres projets)","PLANNED WORKS",
U1743="No root CAuse","No root cause",
U1743="ODU HS","ACTIVE",
U1743="IP &amp; VLAN","ACTIVE",
U1743="Warehouse HUAWEI","SPARE-ISSUE",
U1743="SPARE-HS","SPARE-ISSUE",
U1743="Power Telco","ACTIVE", U1743="no impacts","no impacts"
),"")</f>
        <v>No root cause</v>
      </c>
      <c r="W1743" s="113"/>
      <c r="X1743" s="113"/>
      <c r="Y1743" s="113"/>
      <c r="Z1743" s="113"/>
      <c r="AA1743" s="113"/>
      <c r="AB1743" s="17" t="s">
        <v>5465</v>
      </c>
      <c r="AC1743" s="17" t="str">
        <f>_xlfn.XLOOKUP(B1743,'INCIDENT-04-27-2026'!E:E,'INCIDENT-04-27-2026'!F:F,"")</f>
        <v/>
      </c>
      <c r="AD1743" s="9"/>
      <c r="AE1743" s="7" t="s">
        <v>5465</v>
      </c>
      <c r="AF1743" s="6" t="str">
        <f>_xlfn.XLOOKUP(B1743,'[13]Input_27-04'!$B:$B,'[13]Input_27-04'!$M:$M,"")</f>
        <v/>
      </c>
      <c r="AG1743" s="7"/>
      <c r="AH1743" s="3"/>
      <c r="AI1743" s="18" t="str">
        <f>_xlfn.XLOOKUP(B1743,'[3]Cells Huawei 27042026 10h'!$B:$B,'[3]Cells Huawei 27042026 10h'!$T:$T,"")</f>
        <v/>
      </c>
      <c r="AJ1743" s="18" t="str">
        <f>_xlfn.XLOOKUP(B1743,'[3]Cells Huawei 27042026 15h'!$B:$B,'[3]Cells Huawei 27042026 15h'!$T:$T,"")</f>
        <v/>
      </c>
      <c r="AK1743" s="18" t="str">
        <f>_xlfn.XLOOKUP(B1743,'[4]cells down 27042026 11h28'!$B:$B,'[4]cells down 27042026 11h28'!$R:$R,"")</f>
        <v/>
      </c>
      <c r="AL1743" s="18" t="str">
        <f>_xlfn.XLOOKUP(B1743,'[4]cells down 27042026 18h01'!$B:$B,'[4]cells down 27042026 18h01'!$R:$R,"")</f>
        <v/>
      </c>
      <c r="AM1743" s="18" t="str">
        <f>_xlfn.XLOOKUP(B1743,'[5]cell downs 27042026 11h'!$B:$B,'[5]cell downs 27042026 11h'!$R:$R,"")</f>
        <v/>
      </c>
      <c r="AN1743" s="18" t="str">
        <f>_xlfn.XLOOKUP(B1743,'[5]cell downs 27042026 17h40'!$B:$B,'[5]cell downs 27042026 17h40'!$R:$R,"")</f>
        <v/>
      </c>
      <c r="AO1743" s="18" t="str">
        <f>_xlfn.XLOOKUP(B1743,'[6]ALL SITES DOWN'!$D:$D,'[6]ALL SITES DOWN'!$J:$J,"")</f>
        <v/>
      </c>
      <c r="AP1743" s="18" t="str">
        <f>_xlfn.XLOOKUP(B1743,'[7]ALL SITES DOWN'!$D:$D,'[7]ALL SITES DOWN'!$J:$J,"")</f>
        <v/>
      </c>
      <c r="AQ1743" s="9" t="str">
        <f>_xlfn.XLOOKUP(B1743,[8]sheet1!$AC:$AC,[8]sheet1!$AF:$AF,"")</f>
        <v/>
      </c>
      <c r="AR1743" s="14"/>
      <c r="AS1743" s="14" t="s">
        <v>5465</v>
      </c>
      <c r="AT1743" s="14" t="str">
        <f>_xlfn.XLOOKUP(B1743,'[9]cell downs 18042026 17h'!$B:$B,'[9]cell downs 18042026 17h'!$B:$B,"")</f>
        <v/>
      </c>
      <c r="AU1743" s="14" t="str">
        <f>_xlfn.XLOOKUP(B1743,'[10]Cells Huawei 19042026 15h'!$B:$B,'[10]Cells Huawei 19042026 15h'!$B:$B,"")</f>
        <v/>
      </c>
      <c r="AV1743" s="9" t="str">
        <f>_xlfn.XLOOKUP(B1743,'[11]cells down 19042026 9H40'!$B:$B,'[11]cells down 19042026 9H40'!$B:$B,"")</f>
        <v/>
      </c>
    </row>
    <row r="1744" spans="1:48" hidden="1" x14ac:dyDescent="0.3">
      <c r="A1744" s="1" t="s">
        <v>4769</v>
      </c>
      <c r="B1744" s="8" t="s">
        <v>4770</v>
      </c>
      <c r="C1744" s="3" t="str">
        <f>_xlfn.XLOOKUP(B1744,'[1]daily break down'!$D:$D,'[1]daily break down'!$E:$E,"")</f>
        <v>ADAMAOUA</v>
      </c>
      <c r="D1744" s="1" t="s">
        <v>11</v>
      </c>
      <c r="E1744" s="1" t="s">
        <v>96</v>
      </c>
      <c r="F1744" s="3" t="s">
        <v>90</v>
      </c>
      <c r="G1744" s="1" t="s">
        <v>4771</v>
      </c>
      <c r="H1744" s="28" t="str">
        <f>_xlfn.XLOOKUP(B1744,[2]CALCULATION!$B:$B,[2]CALCULATION!$H:$H,"")</f>
        <v>NOKIA</v>
      </c>
      <c r="I1744" s="26">
        <v>0</v>
      </c>
      <c r="J1744" s="26">
        <v>0</v>
      </c>
      <c r="K1744" s="26">
        <v>0</v>
      </c>
      <c r="L1744" s="26">
        <v>7.1352700891280868E-4</v>
      </c>
      <c r="M1744" s="26">
        <v>0</v>
      </c>
      <c r="N1744" s="26">
        <v>0</v>
      </c>
      <c r="O1744" s="26">
        <v>0</v>
      </c>
      <c r="P1744" s="114" t="s">
        <v>6364</v>
      </c>
      <c r="Q1744" s="42" t="s">
        <v>5538</v>
      </c>
      <c r="R1744" s="42"/>
      <c r="S1744" s="41" t="str" cm="1">
        <f t="array" ref="S1744">IFERROR(_xlfn.IFS(
U1744="MPR ISSUE","PDH",
U1744="BSS Hardware Issue","BSS",
U1744="Sites strategiques, MLL, Pylone, etc.","ENVTECH",
U1744="AKTIVCO DEFAUT GE &amp; POWER Cabinet","AKTIVCO",
U1744="AKTIVCO Coupure ENEO &amp; Baisse de tension","AKTIVCO GRID ONLY",
U1744="Coupure ENEO &amp; Baisse de tension","IHS GRID ONLY",
U1744="Defaut GE &amp; POWER Cabinet","IHS",
U1744="Sharing","Partners",
U1744="Sites strategiques &amp; DataCenter","SST &amp; DC",
U1744="Exclu","Exclu",
U1744="SAT","SAT",
U1744="SPARE-ISSUE","SPARE-ISSUE",
U1744="Fiber CAmtel","TRANS_FO_CAMTEL",
U1744="Fiber AOF","Fiber AOF",
U1744="Projet OCM (HUAWEI)","TRAVAUX-HUAWEI",
U1744="Projet OCM (NOKIA)","TRAVAUX-NOKIA",
U1744="ACCESS-ISSUE","ACCESS-ISSUE",
U1744="Projet OCM (ZTE, NOKIA, autres projets)","TRAVAUX OCM",
U1744="No root CAuse","No root cause",
U1744="ODU HS","PDH",
U1744="IP &amp; VLAN","PDH",
U1744="Warehouse HUAWEI","SPARE-ISSUE",
U1744="SPARE-HS","SPARE-ISSUE",
U1744="Power Telco","BSS",U1744="no impacts","no impacts"
),"")</f>
        <v>No root cause</v>
      </c>
      <c r="T1744" s="41" t="str" cm="1">
        <f t="array" ref="T1744">IFERROR(_xlfn.IFS(
U1744="MPR ISSUE","TX ISSUE",
U1744="BSS Hardware Issue","RAN ISSUE",
U1744="Sites strategiques, MLL, Pylone, etc.","ENVTECH",
U1744="AKTIVCO DEFAUT GE &amp; POWER Cabinet","POWER ISSUE",
U1744="AKTIVCO Coupure ENEO &amp; Baisse de tension","POWER ISSUE",
U1744="Coupure ENEO &amp; Baisse de tension","POWER ISSUE",
U1744="Defaut GE &amp; POWER Cabinet","POWER ISSUE",
U1744="Sharing","POWER ISSUE",
U1744="Sites strategiques &amp; DataCenter","POWER ISSUE",
U1744="Exclu","Exclu",
U1744="SAT","TX ISSUE",
U1744="SPARE-ISSUE","SPARE-ISSUE",
U1744="Fiber CAmtel","TX ISSUE",
U1744="Fiber AOF","TX ISSUE",
U1744="Projet OCM (HUAWEI)","TRAVAUX-HUAWEI",
U1744="Projet OCM (NOKIA)","TRAVAUX -NOKIA",
U1744="ACCESS-ISSUE","ACCESS-ISSUE",
U1744="Projet OCM (ZTE, NOKIA, autres projets)","TRAVAUX OCM",
U1744="No root CAuse","No root cause",
U1744="ODU HS","TX ISSUE",
U1744="IP &amp; VLAN","TX ISSUE",
U1744="Warehouse HUAWEI","SPARE-ISSUE",
U1744="SPARE-HS","SPARE-ISSUE",
U1744="Power Telco","RAN ISSUE",U1744="no impacts","no impacts"
),"")</f>
        <v>No root cause</v>
      </c>
      <c r="U1744" s="68" t="s">
        <v>5691</v>
      </c>
      <c r="V1744" s="41" t="str" cm="1">
        <f t="array" ref="V1744">IFERROR(_xlfn.IFS(
U1744="MPR ISSUE","ACTIVE",
U1744="BSS Hardware Issue","ACTIVE",
U1744="Sites strategiques, MLL, Pylone, etc.","PASSIVE",
U1744="AKTIVCO DEFAUT GE &amp; POWER Cabinet","PASSIVE",
U1744="AKTIVCO Coupure ENEO &amp; Baisse de tension","PASSIVE",
U1744="Coupure ENEO &amp; Baisse de tension","PASSIVE",
U1744="Defaut GE &amp; POWER Cabinet","PASSIVE",
U1744="Sharing","PASSIVE",
U1744="Sites strategiques &amp; DataCenter","PASSIVE",
U1744="Exclu","Exclu",
U1744="SAT","ACTIVE",
U1744="SPARE-ISSUE","SPARE-ISSUE",
U1744="Fiber CAmtel","ACTIVE",
U1744="Fiber AOF","ACTIVE",
U1744="Projet OCM (HUAWEI)","PLANNED WORKS",
U1744="Projet OCM (NOKIA)","PLANNED WORKS",
U1744="ACCESS-ISSUE","ACCESS-ISSUE",
U1744="Projet OCM (ZTE, NOKIA, autres projets)","PLANNED WORKS",
U1744="No root CAuse","No root cause",
U1744="ODU HS","ACTIVE",
U1744="IP &amp; VLAN","ACTIVE",
U1744="Warehouse HUAWEI","SPARE-ISSUE",
U1744="SPARE-HS","SPARE-ISSUE",
U1744="Power Telco","ACTIVE", U1744="no impacts","no impacts"
),"")</f>
        <v>No root cause</v>
      </c>
      <c r="W1744" s="113"/>
      <c r="X1744" s="113"/>
      <c r="Y1744" s="113"/>
      <c r="Z1744" s="113"/>
      <c r="AA1744" s="113"/>
      <c r="AB1744" s="17" t="s">
        <v>5465</v>
      </c>
      <c r="AC1744" s="17" t="str">
        <f>_xlfn.XLOOKUP(B1744,'INCIDENT-04-27-2026'!E:E,'INCIDENT-04-27-2026'!F:F,"")</f>
        <v/>
      </c>
      <c r="AD1744" s="9"/>
      <c r="AE1744" s="7" t="s">
        <v>5465</v>
      </c>
      <c r="AF1744" s="6" t="str">
        <f>_xlfn.XLOOKUP(B1744,'[13]Input_27-04'!$B:$B,'[13]Input_27-04'!$M:$M,"")</f>
        <v/>
      </c>
      <c r="AG1744" s="7"/>
      <c r="AH1744" s="3"/>
      <c r="AI1744" s="18" t="str">
        <f>_xlfn.XLOOKUP(B1744,'[3]Cells Huawei 27042026 10h'!$B:$B,'[3]Cells Huawei 27042026 10h'!$T:$T,"")</f>
        <v/>
      </c>
      <c r="AJ1744" s="18" t="str">
        <f>_xlfn.XLOOKUP(B1744,'[3]Cells Huawei 27042026 15h'!$B:$B,'[3]Cells Huawei 27042026 15h'!$T:$T,"")</f>
        <v/>
      </c>
      <c r="AK1744" s="18" t="str">
        <f>_xlfn.XLOOKUP(B1744,'[4]cells down 27042026 11h28'!$B:$B,'[4]cells down 27042026 11h28'!$R:$R,"")</f>
        <v/>
      </c>
      <c r="AL1744" s="18" t="str">
        <f>_xlfn.XLOOKUP(B1744,'[4]cells down 27042026 18h01'!$B:$B,'[4]cells down 27042026 18h01'!$R:$R,"")</f>
        <v/>
      </c>
      <c r="AM1744" s="18" t="str">
        <f>_xlfn.XLOOKUP(B1744,'[5]cell downs 27042026 11h'!$B:$B,'[5]cell downs 27042026 11h'!$R:$R,"")</f>
        <v/>
      </c>
      <c r="AN1744" s="18" t="str">
        <f>_xlfn.XLOOKUP(B1744,'[5]cell downs 27042026 17h40'!$B:$B,'[5]cell downs 27042026 17h40'!$R:$R,"")</f>
        <v/>
      </c>
      <c r="AO1744" s="18" t="str">
        <f>_xlfn.XLOOKUP(B1744,'[6]ALL SITES DOWN'!$D:$D,'[6]ALL SITES DOWN'!$J:$J,"")</f>
        <v/>
      </c>
      <c r="AP1744" s="18" t="str">
        <f>_xlfn.XLOOKUP(B1744,'[7]ALL SITES DOWN'!$D:$D,'[7]ALL SITES DOWN'!$J:$J,"")</f>
        <v/>
      </c>
      <c r="AQ1744" s="9" t="str">
        <f>_xlfn.XLOOKUP(B1744,[8]sheet1!$AC:$AC,[8]sheet1!$AF:$AF,"")</f>
        <v/>
      </c>
      <c r="AR1744" s="14"/>
      <c r="AS1744" s="14" t="s">
        <v>5465</v>
      </c>
      <c r="AT1744" s="14" t="str">
        <f>_xlfn.XLOOKUP(B1744,'[9]cell downs 18042026 17h'!$B:$B,'[9]cell downs 18042026 17h'!$B:$B,"")</f>
        <v/>
      </c>
      <c r="AU1744" s="14" t="str">
        <f>_xlfn.XLOOKUP(B1744,'[10]Cells Huawei 19042026 15h'!$B:$B,'[10]Cells Huawei 19042026 15h'!$B:$B,"")</f>
        <v/>
      </c>
      <c r="AV1744" s="9" t="str">
        <f>_xlfn.XLOOKUP(B1744,'[11]cells down 19042026 9H40'!$B:$B,'[11]cells down 19042026 9H40'!$B:$B,"")</f>
        <v/>
      </c>
    </row>
    <row r="1745" spans="1:48" hidden="1" x14ac:dyDescent="0.3">
      <c r="A1745" s="1" t="s">
        <v>584</v>
      </c>
      <c r="B1745" s="8" t="s">
        <v>585</v>
      </c>
      <c r="C1745" s="3" t="str">
        <f>_xlfn.XLOOKUP(B1745,'[1]daily break down'!$D:$D,'[1]daily break down'!$E:$E,"")</f>
        <v>Ngaoundere</v>
      </c>
      <c r="D1745" s="1" t="s">
        <v>11</v>
      </c>
      <c r="E1745" s="1" t="s">
        <v>12</v>
      </c>
      <c r="F1745" s="3" t="s">
        <v>90</v>
      </c>
      <c r="G1745" s="1" t="s">
        <v>91</v>
      </c>
      <c r="H1745" s="27" t="str">
        <f>_xlfn.XLOOKUP(B1745,[2]CALCULATION!$B:$B,[2]CALCULATION!$H:$H,"")</f>
        <v>Huawei</v>
      </c>
      <c r="I1745" s="26">
        <v>0</v>
      </c>
      <c r="J1745" s="26">
        <v>0</v>
      </c>
      <c r="K1745" s="26">
        <v>0</v>
      </c>
      <c r="L1745" s="26">
        <v>0</v>
      </c>
      <c r="M1745" s="26">
        <v>0</v>
      </c>
      <c r="N1745" s="26">
        <v>0</v>
      </c>
      <c r="O1745" s="26">
        <v>0</v>
      </c>
      <c r="P1745" s="114" t="s">
        <v>6364</v>
      </c>
      <c r="Q1745" s="42" t="s">
        <v>5538</v>
      </c>
      <c r="R1745" s="42"/>
      <c r="S1745" s="41" t="str" cm="1">
        <f t="array" ref="S1745">IFERROR(_xlfn.IFS(
U1745="MPR ISSUE","PDH",
U1745="BSS Hardware Issue","BSS",
U1745="Sites strategiques, MLL, Pylone, etc.","ENVTECH",
U1745="AKTIVCO DEFAUT GE &amp; POWER Cabinet","AKTIVCO",
U1745="AKTIVCO Coupure ENEO &amp; Baisse de tension","AKTIVCO GRID ONLY",
U1745="Coupure ENEO &amp; Baisse de tension","IHS GRID ONLY",
U1745="Defaut GE &amp; POWER Cabinet","IHS",
U1745="Sharing","Partners",
U1745="Sites strategiques &amp; DataCenter","SST &amp; DC",
U1745="Exclu","Exclu",
U1745="SAT","SAT",
U1745="SPARE-ISSUE","SPARE-ISSUE",
U1745="Fiber CAmtel","TRANS_FO_CAMTEL",
U1745="Fiber AOF","Fiber AOF",
U1745="Projet OCM (HUAWEI)","TRAVAUX-HUAWEI",
U1745="Projet OCM (NOKIA)","TRAVAUX-NOKIA",
U1745="ACCESS-ISSUE","ACCESS-ISSUE",
U1745="Projet OCM (ZTE, NOKIA, autres projets)","TRAVAUX OCM",
U1745="No root CAuse","No root cause",
U1745="ODU HS","PDH",
U1745="IP &amp; VLAN","PDH",
U1745="Warehouse HUAWEI","SPARE-ISSUE",
U1745="SPARE-HS","SPARE-ISSUE",
U1745="Power Telco","BSS",U1745="no impacts","no impacts"
),"")</f>
        <v>No root cause</v>
      </c>
      <c r="T1745" s="41" t="str" cm="1">
        <f t="array" ref="T1745">IFERROR(_xlfn.IFS(
U1745="MPR ISSUE","TX ISSUE",
U1745="BSS Hardware Issue","RAN ISSUE",
U1745="Sites strategiques, MLL, Pylone, etc.","ENVTECH",
U1745="AKTIVCO DEFAUT GE &amp; POWER Cabinet","POWER ISSUE",
U1745="AKTIVCO Coupure ENEO &amp; Baisse de tension","POWER ISSUE",
U1745="Coupure ENEO &amp; Baisse de tension","POWER ISSUE",
U1745="Defaut GE &amp; POWER Cabinet","POWER ISSUE",
U1745="Sharing","POWER ISSUE",
U1745="Sites strategiques &amp; DataCenter","POWER ISSUE",
U1745="Exclu","Exclu",
U1745="SAT","TX ISSUE",
U1745="SPARE-ISSUE","SPARE-ISSUE",
U1745="Fiber CAmtel","TX ISSUE",
U1745="Fiber AOF","TX ISSUE",
U1745="Projet OCM (HUAWEI)","TRAVAUX-HUAWEI",
U1745="Projet OCM (NOKIA)","TRAVAUX -NOKIA",
U1745="ACCESS-ISSUE","ACCESS-ISSUE",
U1745="Projet OCM (ZTE, NOKIA, autres projets)","TRAVAUX OCM",
U1745="No root CAuse","No root cause",
U1745="ODU HS","TX ISSUE",
U1745="IP &amp; VLAN","TX ISSUE",
U1745="Warehouse HUAWEI","SPARE-ISSUE",
U1745="SPARE-HS","SPARE-ISSUE",
U1745="Power Telco","RAN ISSUE",U1745="no impacts","no impacts"
),"")</f>
        <v>No root cause</v>
      </c>
      <c r="U1745" s="68" t="s">
        <v>5691</v>
      </c>
      <c r="V1745" s="41" t="str" cm="1">
        <f t="array" ref="V1745">IFERROR(_xlfn.IFS(
U1745="MPR ISSUE","ACTIVE",
U1745="BSS Hardware Issue","ACTIVE",
U1745="Sites strategiques, MLL, Pylone, etc.","PASSIVE",
U1745="AKTIVCO DEFAUT GE &amp; POWER Cabinet","PASSIVE",
U1745="AKTIVCO Coupure ENEO &amp; Baisse de tension","PASSIVE",
U1745="Coupure ENEO &amp; Baisse de tension","PASSIVE",
U1745="Defaut GE &amp; POWER Cabinet","PASSIVE",
U1745="Sharing","PASSIVE",
U1745="Sites strategiques &amp; DataCenter","PASSIVE",
U1745="Exclu","Exclu",
U1745="SAT","ACTIVE",
U1745="SPARE-ISSUE","SPARE-ISSUE",
U1745="Fiber CAmtel","ACTIVE",
U1745="Fiber AOF","ACTIVE",
U1745="Projet OCM (HUAWEI)","PLANNED WORKS",
U1745="Projet OCM (NOKIA)","PLANNED WORKS",
U1745="ACCESS-ISSUE","ACCESS-ISSUE",
U1745="Projet OCM (ZTE, NOKIA, autres projets)","PLANNED WORKS",
U1745="No root CAuse","No root cause",
U1745="ODU HS","ACTIVE",
U1745="IP &amp; VLAN","ACTIVE",
U1745="Warehouse HUAWEI","SPARE-ISSUE",
U1745="SPARE-HS","SPARE-ISSUE",
U1745="Power Telco","ACTIVE", U1745="no impacts","no impacts"
),"")</f>
        <v>No root cause</v>
      </c>
      <c r="W1745" s="113"/>
      <c r="X1745" s="113"/>
      <c r="Y1745" s="113"/>
      <c r="Z1745" s="113"/>
      <c r="AA1745" s="113"/>
      <c r="AB1745" s="17" t="s">
        <v>5465</v>
      </c>
      <c r="AC1745" s="17" t="str">
        <f>_xlfn.XLOOKUP(B1745,'INCIDENT-04-27-2026'!E:E,'INCIDENT-04-27-2026'!F:F,"")</f>
        <v/>
      </c>
      <c r="AD1745" s="9"/>
      <c r="AE1745" s="7" t="s">
        <v>5465</v>
      </c>
      <c r="AF1745" s="6" t="str">
        <f>_xlfn.XLOOKUP(B1745,'[13]Input_27-04'!$B:$B,'[13]Input_27-04'!$M:$M,"")</f>
        <v/>
      </c>
      <c r="AG1745" s="7"/>
      <c r="AH1745" s="3"/>
      <c r="AI1745" s="18" t="str">
        <f>_xlfn.XLOOKUP(B1745,'[3]Cells Huawei 27042026 10h'!$B:$B,'[3]Cells Huawei 27042026 10h'!$T:$T,"")</f>
        <v/>
      </c>
      <c r="AJ1745" s="18" t="str">
        <f>_xlfn.XLOOKUP(B1745,'[3]Cells Huawei 27042026 15h'!$B:$B,'[3]Cells Huawei 27042026 15h'!$T:$T,"")</f>
        <v/>
      </c>
      <c r="AK1745" s="18" t="str">
        <f>_xlfn.XLOOKUP(B1745,'[4]cells down 27042026 11h28'!$B:$B,'[4]cells down 27042026 11h28'!$R:$R,"")</f>
        <v/>
      </c>
      <c r="AL1745" s="18" t="str">
        <f>_xlfn.XLOOKUP(B1745,'[4]cells down 27042026 18h01'!$B:$B,'[4]cells down 27042026 18h01'!$R:$R,"")</f>
        <v/>
      </c>
      <c r="AM1745" s="18" t="str">
        <f>_xlfn.XLOOKUP(B1745,'[5]cell downs 27042026 11h'!$B:$B,'[5]cell downs 27042026 11h'!$R:$R,"")</f>
        <v/>
      </c>
      <c r="AN1745" s="18" t="str">
        <f>_xlfn.XLOOKUP(B1745,'[5]cell downs 27042026 17h40'!$B:$B,'[5]cell downs 27042026 17h40'!$R:$R,"")</f>
        <v/>
      </c>
      <c r="AO1745" s="18" t="str">
        <f>_xlfn.XLOOKUP(B1745,'[6]ALL SITES DOWN'!$D:$D,'[6]ALL SITES DOWN'!$J:$J,"")</f>
        <v/>
      </c>
      <c r="AP1745" s="18" t="str">
        <f>_xlfn.XLOOKUP(B1745,'[7]ALL SITES DOWN'!$D:$D,'[7]ALL SITES DOWN'!$J:$J,"")</f>
        <v/>
      </c>
      <c r="AQ1745" s="9" t="str">
        <f>_xlfn.XLOOKUP(B1745,[8]sheet1!$AC:$AC,[8]sheet1!$AF:$AF,"")</f>
        <v/>
      </c>
      <c r="AR1745" s="14"/>
      <c r="AS1745" s="14" t="s">
        <v>5465</v>
      </c>
      <c r="AT1745" s="14" t="str">
        <f>_xlfn.XLOOKUP(B1745,'[9]cell downs 18042026 17h'!$B:$B,'[9]cell downs 18042026 17h'!$B:$B,"")</f>
        <v/>
      </c>
      <c r="AU1745" s="14" t="str">
        <f>_xlfn.XLOOKUP(B1745,'[10]Cells Huawei 19042026 15h'!$B:$B,'[10]Cells Huawei 19042026 15h'!$B:$B,"")</f>
        <v/>
      </c>
      <c r="AV1745" s="9" t="str">
        <f>_xlfn.XLOOKUP(B1745,'[11]cells down 19042026 9H40'!$B:$B,'[11]cells down 19042026 9H40'!$B:$B,"")</f>
        <v/>
      </c>
    </row>
    <row r="1746" spans="1:48" hidden="1" x14ac:dyDescent="0.3">
      <c r="A1746" s="1" t="s">
        <v>2728</v>
      </c>
      <c r="B1746" s="8" t="s">
        <v>2729</v>
      </c>
      <c r="C1746" s="3" t="str">
        <f>_xlfn.XLOOKUP(B1746,'[1]daily break down'!$D:$D,'[1]daily break down'!$E:$E,"")</f>
        <v>Douala</v>
      </c>
      <c r="D1746" s="1" t="s">
        <v>11</v>
      </c>
      <c r="E1746" s="1" t="s">
        <v>12</v>
      </c>
      <c r="F1746" s="3" t="s">
        <v>31</v>
      </c>
      <c r="G1746" s="1" t="s">
        <v>32</v>
      </c>
      <c r="H1746" s="29" t="str">
        <f>_xlfn.XLOOKUP(B1746,[2]CALCULATION!$B:$B,[2]CALCULATION!$H:$H,"")</f>
        <v>ZTE</v>
      </c>
      <c r="I1746" s="26">
        <v>0</v>
      </c>
      <c r="J1746" s="26">
        <v>0</v>
      </c>
      <c r="K1746" s="26">
        <v>0</v>
      </c>
      <c r="L1746" s="26">
        <v>0</v>
      </c>
      <c r="M1746" s="26">
        <v>0</v>
      </c>
      <c r="N1746" s="26">
        <v>0</v>
      </c>
      <c r="O1746" s="26">
        <v>0</v>
      </c>
      <c r="P1746" s="114" t="s">
        <v>6364</v>
      </c>
      <c r="Q1746" s="42" t="s">
        <v>5538</v>
      </c>
      <c r="R1746" s="42"/>
      <c r="S1746" s="41" t="str" cm="1">
        <f t="array" ref="S1746">IFERROR(_xlfn.IFS(
U1746="MPR ISSUE","PDH",
U1746="BSS Hardware Issue","BSS",
U1746="Sites strategiques, MLL, Pylone, etc.","ENVTECH",
U1746="AKTIVCO DEFAUT GE &amp; POWER Cabinet","AKTIVCO",
U1746="AKTIVCO Coupure ENEO &amp; Baisse de tension","AKTIVCO GRID ONLY",
U1746="Coupure ENEO &amp; Baisse de tension","IHS GRID ONLY",
U1746="Defaut GE &amp; POWER Cabinet","IHS",
U1746="Sharing","Partners",
U1746="Sites strategiques &amp; DataCenter","SST &amp; DC",
U1746="Exclu","Exclu",
U1746="SAT","SAT",
U1746="SPARE-ISSUE","SPARE-ISSUE",
U1746="Fiber CAmtel","TRANS_FO_CAMTEL",
U1746="Fiber AOF","Fiber AOF",
U1746="Projet OCM (HUAWEI)","TRAVAUX-HUAWEI",
U1746="Projet OCM (NOKIA)","TRAVAUX-NOKIA",
U1746="ACCESS-ISSUE","ACCESS-ISSUE",
U1746="Projet OCM (ZTE, NOKIA, autres projets)","TRAVAUX OCM",
U1746="No root CAuse","No root cause",
U1746="ODU HS","PDH",
U1746="IP &amp; VLAN","PDH",
U1746="Warehouse HUAWEI","SPARE-ISSUE",
U1746="SPARE-HS","SPARE-ISSUE",
U1746="Power Telco","BSS",U1746="no impacts","no impacts"
),"")</f>
        <v>No root cause</v>
      </c>
      <c r="T1746" s="41" t="str" cm="1">
        <f t="array" ref="T1746">IFERROR(_xlfn.IFS(
U1746="MPR ISSUE","TX ISSUE",
U1746="BSS Hardware Issue","RAN ISSUE",
U1746="Sites strategiques, MLL, Pylone, etc.","ENVTECH",
U1746="AKTIVCO DEFAUT GE &amp; POWER Cabinet","POWER ISSUE",
U1746="AKTIVCO Coupure ENEO &amp; Baisse de tension","POWER ISSUE",
U1746="Coupure ENEO &amp; Baisse de tension","POWER ISSUE",
U1746="Defaut GE &amp; POWER Cabinet","POWER ISSUE",
U1746="Sharing","POWER ISSUE",
U1746="Sites strategiques &amp; DataCenter","POWER ISSUE",
U1746="Exclu","Exclu",
U1746="SAT","TX ISSUE",
U1746="SPARE-ISSUE","SPARE-ISSUE",
U1746="Fiber CAmtel","TX ISSUE",
U1746="Fiber AOF","TX ISSUE",
U1746="Projet OCM (HUAWEI)","TRAVAUX-HUAWEI",
U1746="Projet OCM (NOKIA)","TRAVAUX -NOKIA",
U1746="ACCESS-ISSUE","ACCESS-ISSUE",
U1746="Projet OCM (ZTE, NOKIA, autres projets)","TRAVAUX OCM",
U1746="No root CAuse","No root cause",
U1746="ODU HS","TX ISSUE",
U1746="IP &amp; VLAN","TX ISSUE",
U1746="Warehouse HUAWEI","SPARE-ISSUE",
U1746="SPARE-HS","SPARE-ISSUE",
U1746="Power Telco","RAN ISSUE",U1746="no impacts","no impacts"
),"")</f>
        <v>No root cause</v>
      </c>
      <c r="U1746" s="68" t="s">
        <v>5691</v>
      </c>
      <c r="V1746" s="41" t="str" cm="1">
        <f t="array" ref="V1746">IFERROR(_xlfn.IFS(
U1746="MPR ISSUE","ACTIVE",
U1746="BSS Hardware Issue","ACTIVE",
U1746="Sites strategiques, MLL, Pylone, etc.","PASSIVE",
U1746="AKTIVCO DEFAUT GE &amp; POWER Cabinet","PASSIVE",
U1746="AKTIVCO Coupure ENEO &amp; Baisse de tension","PASSIVE",
U1746="Coupure ENEO &amp; Baisse de tension","PASSIVE",
U1746="Defaut GE &amp; POWER Cabinet","PASSIVE",
U1746="Sharing","PASSIVE",
U1746="Sites strategiques &amp; DataCenter","PASSIVE",
U1746="Exclu","Exclu",
U1746="SAT","ACTIVE",
U1746="SPARE-ISSUE","SPARE-ISSUE",
U1746="Fiber CAmtel","ACTIVE",
U1746="Fiber AOF","ACTIVE",
U1746="Projet OCM (HUAWEI)","PLANNED WORKS",
U1746="Projet OCM (NOKIA)","PLANNED WORKS",
U1746="ACCESS-ISSUE","ACCESS-ISSUE",
U1746="Projet OCM (ZTE, NOKIA, autres projets)","PLANNED WORKS",
U1746="No root CAuse","No root cause",
U1746="ODU HS","ACTIVE",
U1746="IP &amp; VLAN","ACTIVE",
U1746="Warehouse HUAWEI","SPARE-ISSUE",
U1746="SPARE-HS","SPARE-ISSUE",
U1746="Power Telco","ACTIVE", U1746="no impacts","no impacts"
),"")</f>
        <v>No root cause</v>
      </c>
      <c r="W1746" s="113"/>
      <c r="X1746" s="113"/>
      <c r="Y1746" s="113"/>
      <c r="Z1746" s="113"/>
      <c r="AA1746" s="113"/>
      <c r="AB1746" s="17" t="s">
        <v>5465</v>
      </c>
      <c r="AC1746" s="17" t="str">
        <f>_xlfn.XLOOKUP(B1746,'INCIDENT-04-27-2026'!E:E,'INCIDENT-04-27-2026'!F:F,"")</f>
        <v/>
      </c>
      <c r="AD1746" s="9"/>
      <c r="AE1746" s="7" t="s">
        <v>5465</v>
      </c>
      <c r="AF1746" s="6" t="str">
        <f>_xlfn.XLOOKUP(B1746,'[13]Input_27-04'!$B:$B,'[13]Input_27-04'!$M:$M,"")</f>
        <v/>
      </c>
      <c r="AG1746" s="7"/>
      <c r="AH1746" s="3"/>
      <c r="AI1746" s="18" t="str">
        <f>_xlfn.XLOOKUP(B1746,'[3]Cells Huawei 27042026 10h'!$B:$B,'[3]Cells Huawei 27042026 10h'!$T:$T,"")</f>
        <v/>
      </c>
      <c r="AJ1746" s="18" t="str">
        <f>_xlfn.XLOOKUP(B1746,'[3]Cells Huawei 27042026 15h'!$B:$B,'[3]Cells Huawei 27042026 15h'!$T:$T,"")</f>
        <v/>
      </c>
      <c r="AK1746" s="18" t="str">
        <f>_xlfn.XLOOKUP(B1746,'[4]cells down 27042026 11h28'!$B:$B,'[4]cells down 27042026 11h28'!$R:$R,"")</f>
        <v/>
      </c>
      <c r="AL1746" s="18" t="str">
        <f>_xlfn.XLOOKUP(B1746,'[4]cells down 27042026 18h01'!$B:$B,'[4]cells down 27042026 18h01'!$R:$R,"")</f>
        <v/>
      </c>
      <c r="AM1746" s="18" t="str">
        <f>_xlfn.XLOOKUP(B1746,'[5]cell downs 27042026 11h'!$B:$B,'[5]cell downs 27042026 11h'!$R:$R,"")</f>
        <v/>
      </c>
      <c r="AN1746" s="18" t="str">
        <f>_xlfn.XLOOKUP(B1746,'[5]cell downs 27042026 17h40'!$B:$B,'[5]cell downs 27042026 17h40'!$R:$R,"")</f>
        <v/>
      </c>
      <c r="AO1746" s="18" t="str">
        <f>_xlfn.XLOOKUP(B1746,'[6]ALL SITES DOWN'!$D:$D,'[6]ALL SITES DOWN'!$J:$J,"")</f>
        <v/>
      </c>
      <c r="AP1746" s="18" t="str">
        <f>_xlfn.XLOOKUP(B1746,'[7]ALL SITES DOWN'!$D:$D,'[7]ALL SITES DOWN'!$J:$J,"")</f>
        <v/>
      </c>
      <c r="AQ1746" s="9" t="str">
        <f>_xlfn.XLOOKUP(B1746,[8]sheet1!$AC:$AC,[8]sheet1!$AF:$AF,"")</f>
        <v/>
      </c>
      <c r="AR1746" s="14"/>
      <c r="AS1746" s="14" t="s">
        <v>5465</v>
      </c>
      <c r="AT1746" s="14" t="str">
        <f>_xlfn.XLOOKUP(B1746,'[9]cell downs 18042026 17h'!$B:$B,'[9]cell downs 18042026 17h'!$B:$B,"")</f>
        <v/>
      </c>
      <c r="AU1746" s="14" t="str">
        <f>_xlfn.XLOOKUP(B1746,'[10]Cells Huawei 19042026 15h'!$B:$B,'[10]Cells Huawei 19042026 15h'!$B:$B,"")</f>
        <v/>
      </c>
      <c r="AV1746" s="9" t="str">
        <f>_xlfn.XLOOKUP(B1746,'[11]cells down 19042026 9H40'!$B:$B,'[11]cells down 19042026 9H40'!$B:$B,"")</f>
        <v/>
      </c>
    </row>
    <row r="1747" spans="1:48" hidden="1" x14ac:dyDescent="0.3">
      <c r="A1747" s="1" t="s">
        <v>1946</v>
      </c>
      <c r="B1747" s="8" t="s">
        <v>1947</v>
      </c>
      <c r="C1747" s="3" t="str">
        <f>_xlfn.XLOOKUP(B1747,'[1]daily break down'!$D:$D,'[1]daily break down'!$E:$E,"")</f>
        <v>Douala</v>
      </c>
      <c r="D1747" s="1" t="s">
        <v>11</v>
      </c>
      <c r="E1747" s="1" t="s">
        <v>12</v>
      </c>
      <c r="F1747" s="3" t="s">
        <v>31</v>
      </c>
      <c r="G1747" s="1" t="s">
        <v>32</v>
      </c>
      <c r="H1747" s="29" t="str">
        <f>_xlfn.XLOOKUP(B1747,[2]CALCULATION!$B:$B,[2]CALCULATION!$H:$H,"")</f>
        <v>ZTE</v>
      </c>
      <c r="I1747" s="26">
        <v>0</v>
      </c>
      <c r="J1747" s="26">
        <v>0</v>
      </c>
      <c r="K1747" s="26">
        <v>0</v>
      </c>
      <c r="L1747" s="26">
        <v>0</v>
      </c>
      <c r="M1747" s="26">
        <v>0</v>
      </c>
      <c r="N1747" s="26">
        <v>0</v>
      </c>
      <c r="O1747" s="26">
        <v>0</v>
      </c>
      <c r="P1747" s="114" t="s">
        <v>6364</v>
      </c>
      <c r="Q1747" s="42" t="s">
        <v>5538</v>
      </c>
      <c r="R1747" s="42"/>
      <c r="S1747" s="41" t="str" cm="1">
        <f t="array" ref="S1747">IFERROR(_xlfn.IFS(
U1747="MPR ISSUE","PDH",
U1747="BSS Hardware Issue","BSS",
U1747="Sites strategiques, MLL, Pylone, etc.","ENVTECH",
U1747="AKTIVCO DEFAUT GE &amp; POWER Cabinet","AKTIVCO",
U1747="AKTIVCO Coupure ENEO &amp; Baisse de tension","AKTIVCO GRID ONLY",
U1747="Coupure ENEO &amp; Baisse de tension","IHS GRID ONLY",
U1747="Defaut GE &amp; POWER Cabinet","IHS",
U1747="Sharing","Partners",
U1747="Sites strategiques &amp; DataCenter","SST &amp; DC",
U1747="Exclu","Exclu",
U1747="SAT","SAT",
U1747="SPARE-ISSUE","SPARE-ISSUE",
U1747="Fiber CAmtel","TRANS_FO_CAMTEL",
U1747="Fiber AOF","Fiber AOF",
U1747="Projet OCM (HUAWEI)","TRAVAUX-HUAWEI",
U1747="Projet OCM (NOKIA)","TRAVAUX-NOKIA",
U1747="ACCESS-ISSUE","ACCESS-ISSUE",
U1747="Projet OCM (ZTE, NOKIA, autres projets)","TRAVAUX OCM",
U1747="No root CAuse","No root cause",
U1747="ODU HS","PDH",
U1747="IP &amp; VLAN","PDH",
U1747="Warehouse HUAWEI","SPARE-ISSUE",
U1747="SPARE-HS","SPARE-ISSUE",
U1747="Power Telco","BSS",U1747="no impacts","no impacts"
),"")</f>
        <v>No root cause</v>
      </c>
      <c r="T1747" s="41" t="str" cm="1">
        <f t="array" ref="T1747">IFERROR(_xlfn.IFS(
U1747="MPR ISSUE","TX ISSUE",
U1747="BSS Hardware Issue","RAN ISSUE",
U1747="Sites strategiques, MLL, Pylone, etc.","ENVTECH",
U1747="AKTIVCO DEFAUT GE &amp; POWER Cabinet","POWER ISSUE",
U1747="AKTIVCO Coupure ENEO &amp; Baisse de tension","POWER ISSUE",
U1747="Coupure ENEO &amp; Baisse de tension","POWER ISSUE",
U1747="Defaut GE &amp; POWER Cabinet","POWER ISSUE",
U1747="Sharing","POWER ISSUE",
U1747="Sites strategiques &amp; DataCenter","POWER ISSUE",
U1747="Exclu","Exclu",
U1747="SAT","TX ISSUE",
U1747="SPARE-ISSUE","SPARE-ISSUE",
U1747="Fiber CAmtel","TX ISSUE",
U1747="Fiber AOF","TX ISSUE",
U1747="Projet OCM (HUAWEI)","TRAVAUX-HUAWEI",
U1747="Projet OCM (NOKIA)","TRAVAUX -NOKIA",
U1747="ACCESS-ISSUE","ACCESS-ISSUE",
U1747="Projet OCM (ZTE, NOKIA, autres projets)","TRAVAUX OCM",
U1747="No root CAuse","No root cause",
U1747="ODU HS","TX ISSUE",
U1747="IP &amp; VLAN","TX ISSUE",
U1747="Warehouse HUAWEI","SPARE-ISSUE",
U1747="SPARE-HS","SPARE-ISSUE",
U1747="Power Telco","RAN ISSUE",U1747="no impacts","no impacts"
),"")</f>
        <v>No root cause</v>
      </c>
      <c r="U1747" s="68" t="s">
        <v>5691</v>
      </c>
      <c r="V1747" s="41" t="str" cm="1">
        <f t="array" ref="V1747">IFERROR(_xlfn.IFS(
U1747="MPR ISSUE","ACTIVE",
U1747="BSS Hardware Issue","ACTIVE",
U1747="Sites strategiques, MLL, Pylone, etc.","PASSIVE",
U1747="AKTIVCO DEFAUT GE &amp; POWER Cabinet","PASSIVE",
U1747="AKTIVCO Coupure ENEO &amp; Baisse de tension","PASSIVE",
U1747="Coupure ENEO &amp; Baisse de tension","PASSIVE",
U1747="Defaut GE &amp; POWER Cabinet","PASSIVE",
U1747="Sharing","PASSIVE",
U1747="Sites strategiques &amp; DataCenter","PASSIVE",
U1747="Exclu","Exclu",
U1747="SAT","ACTIVE",
U1747="SPARE-ISSUE","SPARE-ISSUE",
U1747="Fiber CAmtel","ACTIVE",
U1747="Fiber AOF","ACTIVE",
U1747="Projet OCM (HUAWEI)","PLANNED WORKS",
U1747="Projet OCM (NOKIA)","PLANNED WORKS",
U1747="ACCESS-ISSUE","ACCESS-ISSUE",
U1747="Projet OCM (ZTE, NOKIA, autres projets)","PLANNED WORKS",
U1747="No root CAuse","No root cause",
U1747="ODU HS","ACTIVE",
U1747="IP &amp; VLAN","ACTIVE",
U1747="Warehouse HUAWEI","SPARE-ISSUE",
U1747="SPARE-HS","SPARE-ISSUE",
U1747="Power Telco","ACTIVE", U1747="no impacts","no impacts"
),"")</f>
        <v>No root cause</v>
      </c>
      <c r="W1747" s="113"/>
      <c r="X1747" s="113"/>
      <c r="Y1747" s="113"/>
      <c r="Z1747" s="113"/>
      <c r="AA1747" s="113"/>
      <c r="AB1747" s="17" t="s">
        <v>5465</v>
      </c>
      <c r="AC1747" s="17" t="str">
        <f>_xlfn.XLOOKUP(B1747,'INCIDENT-04-27-2026'!E:E,'INCIDENT-04-27-2026'!F:F,"")</f>
        <v/>
      </c>
      <c r="AD1747" s="9"/>
      <c r="AE1747" s="7" t="s">
        <v>5465</v>
      </c>
      <c r="AF1747" s="6" t="str">
        <f>_xlfn.XLOOKUP(B1747,'[13]Input_27-04'!$B:$B,'[13]Input_27-04'!$M:$M,"")</f>
        <v/>
      </c>
      <c r="AG1747" s="7"/>
      <c r="AH1747" s="3"/>
      <c r="AI1747" s="18" t="str">
        <f>_xlfn.XLOOKUP(B1747,'[3]Cells Huawei 27042026 10h'!$B:$B,'[3]Cells Huawei 27042026 10h'!$T:$T,"")</f>
        <v/>
      </c>
      <c r="AJ1747" s="18" t="str">
        <f>_xlfn.XLOOKUP(B1747,'[3]Cells Huawei 27042026 15h'!$B:$B,'[3]Cells Huawei 27042026 15h'!$T:$T,"")</f>
        <v/>
      </c>
      <c r="AK1747" s="18" t="str">
        <f>_xlfn.XLOOKUP(B1747,'[4]cells down 27042026 11h28'!$B:$B,'[4]cells down 27042026 11h28'!$R:$R,"")</f>
        <v/>
      </c>
      <c r="AL1747" s="18" t="str">
        <f>_xlfn.XLOOKUP(B1747,'[4]cells down 27042026 18h01'!$B:$B,'[4]cells down 27042026 18h01'!$R:$R,"")</f>
        <v/>
      </c>
      <c r="AM1747" s="18" t="str">
        <f>_xlfn.XLOOKUP(B1747,'[5]cell downs 27042026 11h'!$B:$B,'[5]cell downs 27042026 11h'!$R:$R,"")</f>
        <v/>
      </c>
      <c r="AN1747" s="18" t="str">
        <f>_xlfn.XLOOKUP(B1747,'[5]cell downs 27042026 17h40'!$B:$B,'[5]cell downs 27042026 17h40'!$R:$R,"")</f>
        <v/>
      </c>
      <c r="AO1747" s="18" t="str">
        <f>_xlfn.XLOOKUP(B1747,'[6]ALL SITES DOWN'!$D:$D,'[6]ALL SITES DOWN'!$J:$J,"")</f>
        <v/>
      </c>
      <c r="AP1747" s="18" t="str">
        <f>_xlfn.XLOOKUP(B1747,'[7]ALL SITES DOWN'!$D:$D,'[7]ALL SITES DOWN'!$J:$J,"")</f>
        <v/>
      </c>
      <c r="AQ1747" s="9" t="str">
        <f>_xlfn.XLOOKUP(B1747,[8]sheet1!$AC:$AC,[8]sheet1!$AF:$AF,"")</f>
        <v/>
      </c>
      <c r="AR1747" s="14"/>
      <c r="AS1747" s="14" t="s">
        <v>5465</v>
      </c>
      <c r="AT1747" s="14" t="str">
        <f>_xlfn.XLOOKUP(B1747,'[9]cell downs 18042026 17h'!$B:$B,'[9]cell downs 18042026 17h'!$B:$B,"")</f>
        <v/>
      </c>
      <c r="AU1747" s="14" t="str">
        <f>_xlfn.XLOOKUP(B1747,'[10]Cells Huawei 19042026 15h'!$B:$B,'[10]Cells Huawei 19042026 15h'!$B:$B,"")</f>
        <v/>
      </c>
      <c r="AV1747" s="9" t="str">
        <f>_xlfn.XLOOKUP(B1747,'[11]cells down 19042026 9H40'!$B:$B,'[11]cells down 19042026 9H40'!$B:$B,"")</f>
        <v/>
      </c>
    </row>
    <row r="1748" spans="1:48" hidden="1" x14ac:dyDescent="0.3">
      <c r="A1748" s="1" t="s">
        <v>711</v>
      </c>
      <c r="B1748" s="8" t="s">
        <v>712</v>
      </c>
      <c r="C1748" s="3" t="str">
        <f>_xlfn.XLOOKUP(B1748,'[1]daily break down'!$D:$D,'[1]daily break down'!$E:$E,"")</f>
        <v>Douala</v>
      </c>
      <c r="D1748" s="1" t="s">
        <v>11</v>
      </c>
      <c r="E1748" s="1" t="s">
        <v>145</v>
      </c>
      <c r="F1748" s="3" t="s">
        <v>31</v>
      </c>
      <c r="G1748" s="1" t="s">
        <v>32</v>
      </c>
      <c r="H1748" s="29" t="str">
        <f>_xlfn.XLOOKUP(B1748,[2]CALCULATION!$B:$B,[2]CALCULATION!$H:$H,"")</f>
        <v>ZTE</v>
      </c>
      <c r="I1748" s="26">
        <v>0</v>
      </c>
      <c r="J1748" s="26">
        <v>0</v>
      </c>
      <c r="K1748" s="26">
        <v>0</v>
      </c>
      <c r="L1748" s="26">
        <v>0</v>
      </c>
      <c r="M1748" s="26">
        <v>0</v>
      </c>
      <c r="N1748" s="26">
        <v>0</v>
      </c>
      <c r="O1748" s="26">
        <v>0</v>
      </c>
      <c r="P1748" s="114" t="s">
        <v>6364</v>
      </c>
      <c r="Q1748" s="42" t="s">
        <v>5538</v>
      </c>
      <c r="R1748" s="42"/>
      <c r="S1748" s="41" t="str" cm="1">
        <f t="array" ref="S1748">IFERROR(_xlfn.IFS(
U1748="MPR ISSUE","PDH",
U1748="BSS Hardware Issue","BSS",
U1748="Sites strategiques, MLL, Pylone, etc.","ENVTECH",
U1748="AKTIVCO DEFAUT GE &amp; POWER Cabinet","AKTIVCO",
U1748="AKTIVCO Coupure ENEO &amp; Baisse de tension","AKTIVCO GRID ONLY",
U1748="Coupure ENEO &amp; Baisse de tension","IHS GRID ONLY",
U1748="Defaut GE &amp; POWER Cabinet","IHS",
U1748="Sharing","Partners",
U1748="Sites strategiques &amp; DataCenter","SST &amp; DC",
U1748="Exclu","Exclu",
U1748="SAT","SAT",
U1748="SPARE-ISSUE","SPARE-ISSUE",
U1748="Fiber CAmtel","TRANS_FO_CAMTEL",
U1748="Fiber AOF","Fiber AOF",
U1748="Projet OCM (HUAWEI)","TRAVAUX-HUAWEI",
U1748="Projet OCM (NOKIA)","TRAVAUX-NOKIA",
U1748="ACCESS-ISSUE","ACCESS-ISSUE",
U1748="Projet OCM (ZTE, NOKIA, autres projets)","TRAVAUX OCM",
U1748="No root CAuse","No root cause",
U1748="ODU HS","PDH",
U1748="IP &amp; VLAN","PDH",
U1748="Warehouse HUAWEI","SPARE-ISSUE",
U1748="SPARE-HS","SPARE-ISSUE",
U1748="Power Telco","BSS",U1748="no impacts","no impacts"
),"")</f>
        <v>No root cause</v>
      </c>
      <c r="T1748" s="41" t="str" cm="1">
        <f t="array" ref="T1748">IFERROR(_xlfn.IFS(
U1748="MPR ISSUE","TX ISSUE",
U1748="BSS Hardware Issue","RAN ISSUE",
U1748="Sites strategiques, MLL, Pylone, etc.","ENVTECH",
U1748="AKTIVCO DEFAUT GE &amp; POWER Cabinet","POWER ISSUE",
U1748="AKTIVCO Coupure ENEO &amp; Baisse de tension","POWER ISSUE",
U1748="Coupure ENEO &amp; Baisse de tension","POWER ISSUE",
U1748="Defaut GE &amp; POWER Cabinet","POWER ISSUE",
U1748="Sharing","POWER ISSUE",
U1748="Sites strategiques &amp; DataCenter","POWER ISSUE",
U1748="Exclu","Exclu",
U1748="SAT","TX ISSUE",
U1748="SPARE-ISSUE","SPARE-ISSUE",
U1748="Fiber CAmtel","TX ISSUE",
U1748="Fiber AOF","TX ISSUE",
U1748="Projet OCM (HUAWEI)","TRAVAUX-HUAWEI",
U1748="Projet OCM (NOKIA)","TRAVAUX -NOKIA",
U1748="ACCESS-ISSUE","ACCESS-ISSUE",
U1748="Projet OCM (ZTE, NOKIA, autres projets)","TRAVAUX OCM",
U1748="No root CAuse","No root cause",
U1748="ODU HS","TX ISSUE",
U1748="IP &amp; VLAN","TX ISSUE",
U1748="Warehouse HUAWEI","SPARE-ISSUE",
U1748="SPARE-HS","SPARE-ISSUE",
U1748="Power Telco","RAN ISSUE",U1748="no impacts","no impacts"
),"")</f>
        <v>No root cause</v>
      </c>
      <c r="U1748" s="68" t="s">
        <v>5691</v>
      </c>
      <c r="V1748" s="41" t="str" cm="1">
        <f t="array" ref="V1748">IFERROR(_xlfn.IFS(
U1748="MPR ISSUE","ACTIVE",
U1748="BSS Hardware Issue","ACTIVE",
U1748="Sites strategiques, MLL, Pylone, etc.","PASSIVE",
U1748="AKTIVCO DEFAUT GE &amp; POWER Cabinet","PASSIVE",
U1748="AKTIVCO Coupure ENEO &amp; Baisse de tension","PASSIVE",
U1748="Coupure ENEO &amp; Baisse de tension","PASSIVE",
U1748="Defaut GE &amp; POWER Cabinet","PASSIVE",
U1748="Sharing","PASSIVE",
U1748="Sites strategiques &amp; DataCenter","PASSIVE",
U1748="Exclu","Exclu",
U1748="SAT","ACTIVE",
U1748="SPARE-ISSUE","SPARE-ISSUE",
U1748="Fiber CAmtel","ACTIVE",
U1748="Fiber AOF","ACTIVE",
U1748="Projet OCM (HUAWEI)","PLANNED WORKS",
U1748="Projet OCM (NOKIA)","PLANNED WORKS",
U1748="ACCESS-ISSUE","ACCESS-ISSUE",
U1748="Projet OCM (ZTE, NOKIA, autres projets)","PLANNED WORKS",
U1748="No root CAuse","No root cause",
U1748="ODU HS","ACTIVE",
U1748="IP &amp; VLAN","ACTIVE",
U1748="Warehouse HUAWEI","SPARE-ISSUE",
U1748="SPARE-HS","SPARE-ISSUE",
U1748="Power Telco","ACTIVE", U1748="no impacts","no impacts"
),"")</f>
        <v>No root cause</v>
      </c>
      <c r="W1748" s="113"/>
      <c r="X1748" s="113"/>
      <c r="Y1748" s="113"/>
      <c r="Z1748" s="113"/>
      <c r="AA1748" s="113"/>
      <c r="AB1748" s="17" t="s">
        <v>5465</v>
      </c>
      <c r="AC1748" s="17" t="str">
        <f>_xlfn.XLOOKUP(B1748,'INCIDENT-04-27-2026'!E:E,'INCIDENT-04-27-2026'!F:F,"")</f>
        <v/>
      </c>
      <c r="AD1748" s="9"/>
      <c r="AE1748" s="7" t="s">
        <v>5465</v>
      </c>
      <c r="AF1748" s="6" t="str">
        <f>_xlfn.XLOOKUP(B1748,'[13]Input_27-04'!$B:$B,'[13]Input_27-04'!$M:$M,"")</f>
        <v/>
      </c>
      <c r="AG1748" s="7"/>
      <c r="AH1748" s="3"/>
      <c r="AI1748" s="18" t="str">
        <f>_xlfn.XLOOKUP(B1748,'[3]Cells Huawei 27042026 10h'!$B:$B,'[3]Cells Huawei 27042026 10h'!$T:$T,"")</f>
        <v/>
      </c>
      <c r="AJ1748" s="18" t="str">
        <f>_xlfn.XLOOKUP(B1748,'[3]Cells Huawei 27042026 15h'!$B:$B,'[3]Cells Huawei 27042026 15h'!$T:$T,"")</f>
        <v/>
      </c>
      <c r="AK1748" s="18" t="str">
        <f>_xlfn.XLOOKUP(B1748,'[4]cells down 27042026 11h28'!$B:$B,'[4]cells down 27042026 11h28'!$R:$R,"")</f>
        <v/>
      </c>
      <c r="AL1748" s="18" t="str">
        <f>_xlfn.XLOOKUP(B1748,'[4]cells down 27042026 18h01'!$B:$B,'[4]cells down 27042026 18h01'!$R:$R,"")</f>
        <v/>
      </c>
      <c r="AM1748" s="18" t="str">
        <f>_xlfn.XLOOKUP(B1748,'[5]cell downs 27042026 11h'!$B:$B,'[5]cell downs 27042026 11h'!$R:$R,"")</f>
        <v/>
      </c>
      <c r="AN1748" s="18" t="str">
        <f>_xlfn.XLOOKUP(B1748,'[5]cell downs 27042026 17h40'!$B:$B,'[5]cell downs 27042026 17h40'!$R:$R,"")</f>
        <v/>
      </c>
      <c r="AO1748" s="18" t="str">
        <f>_xlfn.XLOOKUP(B1748,'[6]ALL SITES DOWN'!$D:$D,'[6]ALL SITES DOWN'!$J:$J,"")</f>
        <v/>
      </c>
      <c r="AP1748" s="18" t="str">
        <f>_xlfn.XLOOKUP(B1748,'[7]ALL SITES DOWN'!$D:$D,'[7]ALL SITES DOWN'!$J:$J,"")</f>
        <v/>
      </c>
      <c r="AQ1748" s="9" t="str">
        <f>_xlfn.XLOOKUP(B1748,[8]sheet1!$AC:$AC,[8]sheet1!$AF:$AF,"")</f>
        <v/>
      </c>
      <c r="AR1748" s="14"/>
      <c r="AS1748" s="14" t="s">
        <v>5465</v>
      </c>
      <c r="AT1748" s="14" t="str">
        <f>_xlfn.XLOOKUP(B1748,'[9]cell downs 18042026 17h'!$B:$B,'[9]cell downs 18042026 17h'!$B:$B,"")</f>
        <v/>
      </c>
      <c r="AU1748" s="14" t="str">
        <f>_xlfn.XLOOKUP(B1748,'[10]Cells Huawei 19042026 15h'!$B:$B,'[10]Cells Huawei 19042026 15h'!$B:$B,"")</f>
        <v/>
      </c>
      <c r="AV1748" s="9" t="str">
        <f>_xlfn.XLOOKUP(B1748,'[11]cells down 19042026 9H40'!$B:$B,'[11]cells down 19042026 9H40'!$B:$B,"")</f>
        <v/>
      </c>
    </row>
    <row r="1749" spans="1:48" hidden="1" x14ac:dyDescent="0.3">
      <c r="A1749" s="1" t="s">
        <v>4654</v>
      </c>
      <c r="B1749" s="8" t="s">
        <v>4655</v>
      </c>
      <c r="C1749" s="3" t="str">
        <f>_xlfn.XLOOKUP(B1749,'[1]daily break down'!$D:$D,'[1]daily break down'!$E:$E,"")</f>
        <v>CENTRE</v>
      </c>
      <c r="D1749" s="1" t="s">
        <v>11</v>
      </c>
      <c r="E1749" s="1" t="s">
        <v>12</v>
      </c>
      <c r="F1749" s="3" t="s">
        <v>226</v>
      </c>
      <c r="G1749" s="1" t="s">
        <v>4654</v>
      </c>
      <c r="H1749" s="29" t="str">
        <f>_xlfn.XLOOKUP(B1749,[2]CALCULATION!$B:$B,[2]CALCULATION!$H:$H,"")</f>
        <v>ZTE</v>
      </c>
      <c r="I1749" s="26">
        <v>0</v>
      </c>
      <c r="J1749" s="26">
        <v>0</v>
      </c>
      <c r="K1749" s="26">
        <v>0</v>
      </c>
      <c r="L1749" s="26">
        <v>0</v>
      </c>
      <c r="M1749" s="26">
        <v>0</v>
      </c>
      <c r="N1749" s="26">
        <v>0</v>
      </c>
      <c r="O1749" s="26">
        <v>0</v>
      </c>
      <c r="P1749" s="114" t="s">
        <v>6364</v>
      </c>
      <c r="Q1749" s="42" t="s">
        <v>5537</v>
      </c>
      <c r="R1749" s="42"/>
      <c r="S1749" s="41" t="str" cm="1">
        <f t="array" ref="S1749">IFERROR(_xlfn.IFS(
U1749="MPR ISSUE","PDH",
U1749="BSS Hardware Issue","BSS",
U1749="Sites strategiques, MLL, Pylone, etc.","ENVTECH",
U1749="AKTIVCO DEFAUT GE &amp; POWER Cabinet","AKTIVCO",
U1749="AKTIVCO Coupure ENEO &amp; Baisse de tension","AKTIVCO GRID ONLY",
U1749="Coupure ENEO &amp; Baisse de tension","IHS GRID ONLY",
U1749="Defaut GE &amp; POWER Cabinet","IHS",
U1749="Sharing","Partners",
U1749="Sites strategiques &amp; DataCenter","SST &amp; DC",
U1749="Exclu","Exclu",
U1749="SAT","SAT",
U1749="SPARE-ISSUE","SPARE-ISSUE",
U1749="Fiber CAmtel","TRANS_FO_CAMTEL",
U1749="Fiber AOF","Fiber AOF",
U1749="Projet OCM (HUAWEI)","TRAVAUX-HUAWEI",
U1749="Projet OCM (NOKIA)","TRAVAUX-NOKIA",
U1749="ACCESS-ISSUE","ACCESS-ISSUE",
U1749="Projet OCM (ZTE, NOKIA, autres projets)","TRAVAUX OCM",
U1749="No root CAuse","No root cause",
U1749="ODU HS","PDH",
U1749="IP &amp; VLAN","PDH",
U1749="Warehouse HUAWEI","SPARE-ISSUE",
U1749="SPARE-HS","SPARE-ISSUE",
U1749="Power Telco","BSS",U1749="no impacts","no impacts"
),"")</f>
        <v>Exclu</v>
      </c>
      <c r="T1749" s="41" t="str" cm="1">
        <f t="array" ref="T1749">IFERROR(_xlfn.IFS(
U1749="MPR ISSUE","TX ISSUE",
U1749="BSS Hardware Issue","RAN ISSUE",
U1749="Sites strategiques, MLL, Pylone, etc.","ENVTECH",
U1749="AKTIVCO DEFAUT GE &amp; POWER Cabinet","POWER ISSUE",
U1749="AKTIVCO Coupure ENEO &amp; Baisse de tension","POWER ISSUE",
U1749="Coupure ENEO &amp; Baisse de tension","POWER ISSUE",
U1749="Defaut GE &amp; POWER Cabinet","POWER ISSUE",
U1749="Sharing","POWER ISSUE",
U1749="Sites strategiques &amp; DataCenter","POWER ISSUE",
U1749="Exclu","Exclu",
U1749="SAT","TX ISSUE",
U1749="SPARE-ISSUE","SPARE-ISSUE",
U1749="Fiber CAmtel","TX ISSUE",
U1749="Fiber AOF","TX ISSUE",
U1749="Projet OCM (HUAWEI)","TRAVAUX-HUAWEI",
U1749="Projet OCM (NOKIA)","TRAVAUX -NOKIA",
U1749="ACCESS-ISSUE","ACCESS-ISSUE",
U1749="Projet OCM (ZTE, NOKIA, autres projets)","TRAVAUX OCM",
U1749="No root CAuse","No root cause",
U1749="ODU HS","TX ISSUE",
U1749="IP &amp; VLAN","TX ISSUE",
U1749="Warehouse HUAWEI","SPARE-ISSUE",
U1749="SPARE-HS","SPARE-ISSUE",
U1749="Power Telco","RAN ISSUE",U1749="no impacts","no impacts"
),"")</f>
        <v>Exclu</v>
      </c>
      <c r="U1749" s="68" t="s">
        <v>5537</v>
      </c>
      <c r="V1749" s="41" t="str" cm="1">
        <f t="array" ref="V1749">IFERROR(_xlfn.IFS(
U1749="MPR ISSUE","ACTIVE",
U1749="BSS Hardware Issue","ACTIVE",
U1749="Sites strategiques, MLL, Pylone, etc.","PASSIVE",
U1749="AKTIVCO DEFAUT GE &amp; POWER Cabinet","PASSIVE",
U1749="AKTIVCO Coupure ENEO &amp; Baisse de tension","PASSIVE",
U1749="Coupure ENEO &amp; Baisse de tension","PASSIVE",
U1749="Defaut GE &amp; POWER Cabinet","PASSIVE",
U1749="Sharing","PASSIVE",
U1749="Sites strategiques &amp; DataCenter","PASSIVE",
U1749="Exclu","Exclu",
U1749="SAT","ACTIVE",
U1749="SPARE-ISSUE","SPARE-ISSUE",
U1749="Fiber CAmtel","ACTIVE",
U1749="Fiber AOF","ACTIVE",
U1749="Projet OCM (HUAWEI)","PLANNED WORKS",
U1749="Projet OCM (NOKIA)","PLANNED WORKS",
U1749="ACCESS-ISSUE","ACCESS-ISSUE",
U1749="Projet OCM (ZTE, NOKIA, autres projets)","PLANNED WORKS",
U1749="No root CAuse","No root cause",
U1749="ODU HS","ACTIVE",
U1749="IP &amp; VLAN","ACTIVE",
U1749="Warehouse HUAWEI","SPARE-ISSUE",
U1749="SPARE-HS","SPARE-ISSUE",
U1749="Power Telco","ACTIVE", U1749="no impacts","no impacts"
),"")</f>
        <v>Exclu</v>
      </c>
      <c r="W1749" s="113"/>
      <c r="X1749" s="113"/>
      <c r="Y1749" s="113"/>
      <c r="Z1749" s="113"/>
      <c r="AA1749" s="113"/>
      <c r="AB1749" s="17" t="s">
        <v>5465</v>
      </c>
      <c r="AC1749" s="17" t="str">
        <f>_xlfn.XLOOKUP(B1749,'INCIDENT-04-27-2026'!E:E,'INCIDENT-04-27-2026'!F:F,"")</f>
        <v/>
      </c>
      <c r="AD1749" s="9"/>
      <c r="AE1749" s="7" t="s">
        <v>5465</v>
      </c>
      <c r="AF1749" s="6" t="str">
        <f>_xlfn.XLOOKUP(B1749,'[13]Input_27-04'!$B:$B,'[13]Input_27-04'!$M:$M,"")</f>
        <v/>
      </c>
      <c r="AG1749" s="7"/>
      <c r="AH1749" s="3"/>
      <c r="AI1749" s="18" t="str">
        <f>_xlfn.XLOOKUP(B1749,'[3]Cells Huawei 27042026 10h'!$B:$B,'[3]Cells Huawei 27042026 10h'!$T:$T,"")</f>
        <v/>
      </c>
      <c r="AJ1749" s="18" t="str">
        <f>_xlfn.XLOOKUP(B1749,'[3]Cells Huawei 27042026 15h'!$B:$B,'[3]Cells Huawei 27042026 15h'!$T:$T,"")</f>
        <v/>
      </c>
      <c r="AK1749" s="18" t="str">
        <f>_xlfn.XLOOKUP(B1749,'[4]cells down 27042026 11h28'!$B:$B,'[4]cells down 27042026 11h28'!$R:$R,"")</f>
        <v/>
      </c>
      <c r="AL1749" s="18" t="str">
        <f>_xlfn.XLOOKUP(B1749,'[4]cells down 27042026 18h01'!$B:$B,'[4]cells down 27042026 18h01'!$R:$R,"")</f>
        <v/>
      </c>
      <c r="AM1749" s="18" t="str">
        <f>_xlfn.XLOOKUP(B1749,'[5]cell downs 27042026 11h'!$B:$B,'[5]cell downs 27042026 11h'!$R:$R,"")</f>
        <v/>
      </c>
      <c r="AN1749" s="18" t="str">
        <f>_xlfn.XLOOKUP(B1749,'[5]cell downs 27042026 17h40'!$B:$B,'[5]cell downs 27042026 17h40'!$R:$R,"")</f>
        <v/>
      </c>
      <c r="AO1749" s="18" t="str">
        <f>_xlfn.XLOOKUP(B1749,'[6]ALL SITES DOWN'!$D:$D,'[6]ALL SITES DOWN'!$J:$J,"")</f>
        <v/>
      </c>
      <c r="AP1749" s="18" t="str">
        <f>_xlfn.XLOOKUP(B1749,'[7]ALL SITES DOWN'!$D:$D,'[7]ALL SITES DOWN'!$J:$J,"")</f>
        <v/>
      </c>
      <c r="AQ1749" s="9" t="str">
        <f>_xlfn.XLOOKUP(B1749,[8]sheet1!$AC:$AC,[8]sheet1!$AF:$AF,"")</f>
        <v/>
      </c>
      <c r="AR1749" s="14"/>
      <c r="AS1749" s="14" t="s">
        <v>5465</v>
      </c>
      <c r="AT1749" s="14" t="str">
        <f>_xlfn.XLOOKUP(B1749,'[9]cell downs 18042026 17h'!$B:$B,'[9]cell downs 18042026 17h'!$B:$B,"")</f>
        <v/>
      </c>
      <c r="AU1749" s="14" t="str">
        <f>_xlfn.XLOOKUP(B1749,'[10]Cells Huawei 19042026 15h'!$B:$B,'[10]Cells Huawei 19042026 15h'!$B:$B,"")</f>
        <v/>
      </c>
      <c r="AV1749" s="9" t="str">
        <f>_xlfn.XLOOKUP(B1749,'[11]cells down 19042026 9H40'!$B:$B,'[11]cells down 19042026 9H40'!$B:$B,"")</f>
        <v/>
      </c>
    </row>
    <row r="1750" spans="1:48" hidden="1" x14ac:dyDescent="0.3">
      <c r="A1750" s="1" t="s">
        <v>4656</v>
      </c>
      <c r="B1750" s="8" t="s">
        <v>4657</v>
      </c>
      <c r="C1750" s="3" t="str">
        <f>_xlfn.XLOOKUP(B1750,'[1]daily break down'!$D:$D,'[1]daily break down'!$E:$E,"")</f>
        <v>CENTRE</v>
      </c>
      <c r="D1750" s="1" t="s">
        <v>11</v>
      </c>
      <c r="E1750" s="1" t="s">
        <v>12</v>
      </c>
      <c r="F1750" s="3" t="s">
        <v>37</v>
      </c>
      <c r="G1750" s="1" t="s">
        <v>4658</v>
      </c>
      <c r="H1750" s="29" t="str">
        <f>_xlfn.XLOOKUP(B1750,[2]CALCULATION!$B:$B,[2]CALCULATION!$H:$H,"")</f>
        <v>ZTE</v>
      </c>
      <c r="I1750" s="26">
        <v>0</v>
      </c>
      <c r="J1750" s="26">
        <v>0</v>
      </c>
      <c r="K1750" s="26">
        <v>0</v>
      </c>
      <c r="L1750" s="26">
        <v>0</v>
      </c>
      <c r="M1750" s="26">
        <v>0</v>
      </c>
      <c r="N1750" s="26">
        <v>0</v>
      </c>
      <c r="O1750" s="26">
        <v>0</v>
      </c>
      <c r="P1750" s="114" t="s">
        <v>6364</v>
      </c>
      <c r="Q1750" s="42" t="s">
        <v>5537</v>
      </c>
      <c r="R1750" s="42"/>
      <c r="S1750" s="41" t="str" cm="1">
        <f t="array" ref="S1750">IFERROR(_xlfn.IFS(
U1750="MPR ISSUE","PDH",
U1750="BSS Hardware Issue","BSS",
U1750="Sites strategiques, MLL, Pylone, etc.","ENVTECH",
U1750="AKTIVCO DEFAUT GE &amp; POWER Cabinet","AKTIVCO",
U1750="AKTIVCO Coupure ENEO &amp; Baisse de tension","AKTIVCO GRID ONLY",
U1750="Coupure ENEO &amp; Baisse de tension","IHS GRID ONLY",
U1750="Defaut GE &amp; POWER Cabinet","IHS",
U1750="Sharing","Partners",
U1750="Sites strategiques &amp; DataCenter","SST &amp; DC",
U1750="Exclu","Exclu",
U1750="SAT","SAT",
U1750="SPARE-ISSUE","SPARE-ISSUE",
U1750="Fiber CAmtel","TRANS_FO_CAMTEL",
U1750="Fiber AOF","Fiber AOF",
U1750="Projet OCM (HUAWEI)","TRAVAUX-HUAWEI",
U1750="Projet OCM (NOKIA)","TRAVAUX-NOKIA",
U1750="ACCESS-ISSUE","ACCESS-ISSUE",
U1750="Projet OCM (ZTE, NOKIA, autres projets)","TRAVAUX OCM",
U1750="No root CAuse","No root cause",
U1750="ODU HS","PDH",
U1750="IP &amp; VLAN","PDH",
U1750="Warehouse HUAWEI","SPARE-ISSUE",
U1750="SPARE-HS","SPARE-ISSUE",
U1750="Power Telco","BSS",U1750="no impacts","no impacts"
),"")</f>
        <v>Exclu</v>
      </c>
      <c r="T1750" s="41" t="str" cm="1">
        <f t="array" ref="T1750">IFERROR(_xlfn.IFS(
U1750="MPR ISSUE","TX ISSUE",
U1750="BSS Hardware Issue","RAN ISSUE",
U1750="Sites strategiques, MLL, Pylone, etc.","ENVTECH",
U1750="AKTIVCO DEFAUT GE &amp; POWER Cabinet","POWER ISSUE",
U1750="AKTIVCO Coupure ENEO &amp; Baisse de tension","POWER ISSUE",
U1750="Coupure ENEO &amp; Baisse de tension","POWER ISSUE",
U1750="Defaut GE &amp; POWER Cabinet","POWER ISSUE",
U1750="Sharing","POWER ISSUE",
U1750="Sites strategiques &amp; DataCenter","POWER ISSUE",
U1750="Exclu","Exclu",
U1750="SAT","TX ISSUE",
U1750="SPARE-ISSUE","SPARE-ISSUE",
U1750="Fiber CAmtel","TX ISSUE",
U1750="Fiber AOF","TX ISSUE",
U1750="Projet OCM (HUAWEI)","TRAVAUX-HUAWEI",
U1750="Projet OCM (NOKIA)","TRAVAUX -NOKIA",
U1750="ACCESS-ISSUE","ACCESS-ISSUE",
U1750="Projet OCM (ZTE, NOKIA, autres projets)","TRAVAUX OCM",
U1750="No root CAuse","No root cause",
U1750="ODU HS","TX ISSUE",
U1750="IP &amp; VLAN","TX ISSUE",
U1750="Warehouse HUAWEI","SPARE-ISSUE",
U1750="SPARE-HS","SPARE-ISSUE",
U1750="Power Telco","RAN ISSUE",U1750="no impacts","no impacts"
),"")</f>
        <v>Exclu</v>
      </c>
      <c r="U1750" s="68" t="s">
        <v>5537</v>
      </c>
      <c r="V1750" s="41" t="str" cm="1">
        <f t="array" ref="V1750">IFERROR(_xlfn.IFS(
U1750="MPR ISSUE","ACTIVE",
U1750="BSS Hardware Issue","ACTIVE",
U1750="Sites strategiques, MLL, Pylone, etc.","PASSIVE",
U1750="AKTIVCO DEFAUT GE &amp; POWER Cabinet","PASSIVE",
U1750="AKTIVCO Coupure ENEO &amp; Baisse de tension","PASSIVE",
U1750="Coupure ENEO &amp; Baisse de tension","PASSIVE",
U1750="Defaut GE &amp; POWER Cabinet","PASSIVE",
U1750="Sharing","PASSIVE",
U1750="Sites strategiques &amp; DataCenter","PASSIVE",
U1750="Exclu","Exclu",
U1750="SAT","ACTIVE",
U1750="SPARE-ISSUE","SPARE-ISSUE",
U1750="Fiber CAmtel","ACTIVE",
U1750="Fiber AOF","ACTIVE",
U1750="Projet OCM (HUAWEI)","PLANNED WORKS",
U1750="Projet OCM (NOKIA)","PLANNED WORKS",
U1750="ACCESS-ISSUE","ACCESS-ISSUE",
U1750="Projet OCM (ZTE, NOKIA, autres projets)","PLANNED WORKS",
U1750="No root CAuse","No root cause",
U1750="ODU HS","ACTIVE",
U1750="IP &amp; VLAN","ACTIVE",
U1750="Warehouse HUAWEI","SPARE-ISSUE",
U1750="SPARE-HS","SPARE-ISSUE",
U1750="Power Telco","ACTIVE", U1750="no impacts","no impacts"
),"")</f>
        <v>Exclu</v>
      </c>
      <c r="W1750" s="113"/>
      <c r="X1750" s="113"/>
      <c r="Y1750" s="113"/>
      <c r="Z1750" s="113"/>
      <c r="AA1750" s="113"/>
      <c r="AB1750" s="17" t="s">
        <v>5465</v>
      </c>
      <c r="AC1750" s="17" t="str">
        <f>_xlfn.XLOOKUP(B1750,'INCIDENT-04-27-2026'!E:E,'INCIDENT-04-27-2026'!F:F,"")</f>
        <v/>
      </c>
      <c r="AD1750" s="9"/>
      <c r="AE1750" s="7" t="s">
        <v>5465</v>
      </c>
      <c r="AF1750" s="6" t="str">
        <f>_xlfn.XLOOKUP(B1750,'[13]Input_27-04'!$B:$B,'[13]Input_27-04'!$M:$M,"")</f>
        <v/>
      </c>
      <c r="AG1750" s="7"/>
      <c r="AH1750" s="3"/>
      <c r="AI1750" s="18" t="str">
        <f>_xlfn.XLOOKUP(B1750,'[3]Cells Huawei 27042026 10h'!$B:$B,'[3]Cells Huawei 27042026 10h'!$T:$T,"")</f>
        <v/>
      </c>
      <c r="AJ1750" s="18" t="str">
        <f>_xlfn.XLOOKUP(B1750,'[3]Cells Huawei 27042026 15h'!$B:$B,'[3]Cells Huawei 27042026 15h'!$T:$T,"")</f>
        <v/>
      </c>
      <c r="AK1750" s="18" t="str">
        <f>_xlfn.XLOOKUP(B1750,'[4]cells down 27042026 11h28'!$B:$B,'[4]cells down 27042026 11h28'!$R:$R,"")</f>
        <v/>
      </c>
      <c r="AL1750" s="18" t="str">
        <f>_xlfn.XLOOKUP(B1750,'[4]cells down 27042026 18h01'!$B:$B,'[4]cells down 27042026 18h01'!$R:$R,"")</f>
        <v/>
      </c>
      <c r="AM1750" s="18" t="str">
        <f>_xlfn.XLOOKUP(B1750,'[5]cell downs 27042026 11h'!$B:$B,'[5]cell downs 27042026 11h'!$R:$R,"")</f>
        <v/>
      </c>
      <c r="AN1750" s="18" t="str">
        <f>_xlfn.XLOOKUP(B1750,'[5]cell downs 27042026 17h40'!$B:$B,'[5]cell downs 27042026 17h40'!$R:$R,"")</f>
        <v/>
      </c>
      <c r="AO1750" s="18" t="str">
        <f>_xlfn.XLOOKUP(B1750,'[6]ALL SITES DOWN'!$D:$D,'[6]ALL SITES DOWN'!$J:$J,"")</f>
        <v/>
      </c>
      <c r="AP1750" s="18" t="str">
        <f>_xlfn.XLOOKUP(B1750,'[7]ALL SITES DOWN'!$D:$D,'[7]ALL SITES DOWN'!$J:$J,"")</f>
        <v/>
      </c>
      <c r="AQ1750" s="9" t="str">
        <f>_xlfn.XLOOKUP(B1750,[8]sheet1!$AC:$AC,[8]sheet1!$AF:$AF,"")</f>
        <v/>
      </c>
      <c r="AR1750" s="14"/>
      <c r="AS1750" s="14" t="s">
        <v>5465</v>
      </c>
      <c r="AT1750" s="14" t="str">
        <f>_xlfn.XLOOKUP(B1750,'[9]cell downs 18042026 17h'!$B:$B,'[9]cell downs 18042026 17h'!$B:$B,"")</f>
        <v/>
      </c>
      <c r="AU1750" s="14" t="str">
        <f>_xlfn.XLOOKUP(B1750,'[10]Cells Huawei 19042026 15h'!$B:$B,'[10]Cells Huawei 19042026 15h'!$B:$B,"")</f>
        <v/>
      </c>
      <c r="AV1750" s="9" t="str">
        <f>_xlfn.XLOOKUP(B1750,'[11]cells down 19042026 9H40'!$B:$B,'[11]cells down 19042026 9H40'!$B:$B,"")</f>
        <v>CTR_463</v>
      </c>
    </row>
    <row r="1751" spans="1:48" hidden="1" x14ac:dyDescent="0.3">
      <c r="A1751" s="1" t="s">
        <v>3408</v>
      </c>
      <c r="B1751" s="8" t="s">
        <v>3409</v>
      </c>
      <c r="C1751" s="3" t="str">
        <f>_xlfn.XLOOKUP(B1751,'[1]daily break down'!$D:$D,'[1]daily break down'!$E:$E,"")</f>
        <v>Douala</v>
      </c>
      <c r="D1751" s="1" t="s">
        <v>11</v>
      </c>
      <c r="E1751" s="1" t="s">
        <v>757</v>
      </c>
      <c r="F1751" s="3" t="s">
        <v>31</v>
      </c>
      <c r="G1751" s="1" t="s">
        <v>32</v>
      </c>
      <c r="H1751" s="29" t="str">
        <f>_xlfn.XLOOKUP(B1751,[2]CALCULATION!$B:$B,[2]CALCULATION!$H:$H,"")</f>
        <v>ZTE</v>
      </c>
      <c r="I1751" s="26">
        <v>0</v>
      </c>
      <c r="J1751" s="26">
        <v>0</v>
      </c>
      <c r="K1751" s="26">
        <v>0</v>
      </c>
      <c r="L1751" s="26">
        <v>0</v>
      </c>
      <c r="M1751" s="26">
        <v>0</v>
      </c>
      <c r="N1751" s="26">
        <v>0</v>
      </c>
      <c r="O1751" s="26">
        <v>0</v>
      </c>
      <c r="P1751" s="114" t="s">
        <v>6364</v>
      </c>
      <c r="Q1751" s="42" t="s">
        <v>5538</v>
      </c>
      <c r="R1751" s="42"/>
      <c r="S1751" s="41" t="str" cm="1">
        <f t="array" ref="S1751">IFERROR(_xlfn.IFS(
U1751="MPR ISSUE","PDH",
U1751="BSS Hardware Issue","BSS",
U1751="Sites strategiques, MLL, Pylone, etc.","ENVTECH",
U1751="AKTIVCO DEFAUT GE &amp; POWER Cabinet","AKTIVCO",
U1751="AKTIVCO Coupure ENEO &amp; Baisse de tension","AKTIVCO GRID ONLY",
U1751="Coupure ENEO &amp; Baisse de tension","IHS GRID ONLY",
U1751="Defaut GE &amp; POWER Cabinet","IHS",
U1751="Sharing","Partners",
U1751="Sites strategiques &amp; DataCenter","SST &amp; DC",
U1751="Exclu","Exclu",
U1751="SAT","SAT",
U1751="SPARE-ISSUE","SPARE-ISSUE",
U1751="Fiber CAmtel","TRANS_FO_CAMTEL",
U1751="Fiber AOF","Fiber AOF",
U1751="Projet OCM (HUAWEI)","TRAVAUX-HUAWEI",
U1751="Projet OCM (NOKIA)","TRAVAUX-NOKIA",
U1751="ACCESS-ISSUE","ACCESS-ISSUE",
U1751="Projet OCM (ZTE, NOKIA, autres projets)","TRAVAUX OCM",
U1751="No root CAuse","No root cause",
U1751="ODU HS","PDH",
U1751="IP &amp; VLAN","PDH",
U1751="Warehouse HUAWEI","SPARE-ISSUE",
U1751="SPARE-HS","SPARE-ISSUE",
U1751="Power Telco","BSS",U1751="no impacts","no impacts"
),"")</f>
        <v>No root cause</v>
      </c>
      <c r="T1751" s="41" t="str" cm="1">
        <f t="array" ref="T1751">IFERROR(_xlfn.IFS(
U1751="MPR ISSUE","TX ISSUE",
U1751="BSS Hardware Issue","RAN ISSUE",
U1751="Sites strategiques, MLL, Pylone, etc.","ENVTECH",
U1751="AKTIVCO DEFAUT GE &amp; POWER Cabinet","POWER ISSUE",
U1751="AKTIVCO Coupure ENEO &amp; Baisse de tension","POWER ISSUE",
U1751="Coupure ENEO &amp; Baisse de tension","POWER ISSUE",
U1751="Defaut GE &amp; POWER Cabinet","POWER ISSUE",
U1751="Sharing","POWER ISSUE",
U1751="Sites strategiques &amp; DataCenter","POWER ISSUE",
U1751="Exclu","Exclu",
U1751="SAT","TX ISSUE",
U1751="SPARE-ISSUE","SPARE-ISSUE",
U1751="Fiber CAmtel","TX ISSUE",
U1751="Fiber AOF","TX ISSUE",
U1751="Projet OCM (HUAWEI)","TRAVAUX-HUAWEI",
U1751="Projet OCM (NOKIA)","TRAVAUX -NOKIA",
U1751="ACCESS-ISSUE","ACCESS-ISSUE",
U1751="Projet OCM (ZTE, NOKIA, autres projets)","TRAVAUX OCM",
U1751="No root CAuse","No root cause",
U1751="ODU HS","TX ISSUE",
U1751="IP &amp; VLAN","TX ISSUE",
U1751="Warehouse HUAWEI","SPARE-ISSUE",
U1751="SPARE-HS","SPARE-ISSUE",
U1751="Power Telco","RAN ISSUE",U1751="no impacts","no impacts"
),"")</f>
        <v>No root cause</v>
      </c>
      <c r="U1751" s="68" t="s">
        <v>5691</v>
      </c>
      <c r="V1751" s="41" t="str" cm="1">
        <f t="array" ref="V1751">IFERROR(_xlfn.IFS(
U1751="MPR ISSUE","ACTIVE",
U1751="BSS Hardware Issue","ACTIVE",
U1751="Sites strategiques, MLL, Pylone, etc.","PASSIVE",
U1751="AKTIVCO DEFAUT GE &amp; POWER Cabinet","PASSIVE",
U1751="AKTIVCO Coupure ENEO &amp; Baisse de tension","PASSIVE",
U1751="Coupure ENEO &amp; Baisse de tension","PASSIVE",
U1751="Defaut GE &amp; POWER Cabinet","PASSIVE",
U1751="Sharing","PASSIVE",
U1751="Sites strategiques &amp; DataCenter","PASSIVE",
U1751="Exclu","Exclu",
U1751="SAT","ACTIVE",
U1751="SPARE-ISSUE","SPARE-ISSUE",
U1751="Fiber CAmtel","ACTIVE",
U1751="Fiber AOF","ACTIVE",
U1751="Projet OCM (HUAWEI)","PLANNED WORKS",
U1751="Projet OCM (NOKIA)","PLANNED WORKS",
U1751="ACCESS-ISSUE","ACCESS-ISSUE",
U1751="Projet OCM (ZTE, NOKIA, autres projets)","PLANNED WORKS",
U1751="No root CAuse","No root cause",
U1751="ODU HS","ACTIVE",
U1751="IP &amp; VLAN","ACTIVE",
U1751="Warehouse HUAWEI","SPARE-ISSUE",
U1751="SPARE-HS","SPARE-ISSUE",
U1751="Power Telco","ACTIVE", U1751="no impacts","no impacts"
),"")</f>
        <v>No root cause</v>
      </c>
      <c r="W1751" s="113"/>
      <c r="X1751" s="113"/>
      <c r="Y1751" s="113"/>
      <c r="Z1751" s="113"/>
      <c r="AA1751" s="113"/>
      <c r="AB1751" s="17" t="s">
        <v>5465</v>
      </c>
      <c r="AC1751" s="17" t="str">
        <f>_xlfn.XLOOKUP(B1751,'INCIDENT-04-27-2026'!E:E,'INCIDENT-04-27-2026'!F:F,"")</f>
        <v/>
      </c>
      <c r="AD1751" s="9"/>
      <c r="AE1751" s="7" t="s">
        <v>5465</v>
      </c>
      <c r="AF1751" s="6" t="str">
        <f>_xlfn.XLOOKUP(B1751,'[13]Input_27-04'!$B:$B,'[13]Input_27-04'!$M:$M,"")</f>
        <v/>
      </c>
      <c r="AG1751" s="7"/>
      <c r="AH1751" s="3"/>
      <c r="AI1751" s="18" t="str">
        <f>_xlfn.XLOOKUP(B1751,'[3]Cells Huawei 27042026 10h'!$B:$B,'[3]Cells Huawei 27042026 10h'!$T:$T,"")</f>
        <v/>
      </c>
      <c r="AJ1751" s="18" t="str">
        <f>_xlfn.XLOOKUP(B1751,'[3]Cells Huawei 27042026 15h'!$B:$B,'[3]Cells Huawei 27042026 15h'!$T:$T,"")</f>
        <v/>
      </c>
      <c r="AK1751" s="18" t="str">
        <f>_xlfn.XLOOKUP(B1751,'[4]cells down 27042026 11h28'!$B:$B,'[4]cells down 27042026 11h28'!$R:$R,"")</f>
        <v/>
      </c>
      <c r="AL1751" s="18" t="str">
        <f>_xlfn.XLOOKUP(B1751,'[4]cells down 27042026 18h01'!$B:$B,'[4]cells down 27042026 18h01'!$R:$R,"")</f>
        <v/>
      </c>
      <c r="AM1751" s="18" t="str">
        <f>_xlfn.XLOOKUP(B1751,'[5]cell downs 27042026 11h'!$B:$B,'[5]cell downs 27042026 11h'!$R:$R,"")</f>
        <v/>
      </c>
      <c r="AN1751" s="18" t="str">
        <f>_xlfn.XLOOKUP(B1751,'[5]cell downs 27042026 17h40'!$B:$B,'[5]cell downs 27042026 17h40'!$R:$R,"")</f>
        <v/>
      </c>
      <c r="AO1751" s="18" t="str">
        <f>_xlfn.XLOOKUP(B1751,'[6]ALL SITES DOWN'!$D:$D,'[6]ALL SITES DOWN'!$J:$J,"")</f>
        <v/>
      </c>
      <c r="AP1751" s="18" t="str">
        <f>_xlfn.XLOOKUP(B1751,'[7]ALL SITES DOWN'!$D:$D,'[7]ALL SITES DOWN'!$J:$J,"")</f>
        <v/>
      </c>
      <c r="AQ1751" s="9" t="str">
        <f>_xlfn.XLOOKUP(B1751,[8]sheet1!$AC:$AC,[8]sheet1!$AF:$AF,"")</f>
        <v/>
      </c>
      <c r="AR1751" s="14"/>
      <c r="AS1751" s="14" t="s">
        <v>5465</v>
      </c>
      <c r="AT1751" s="14" t="str">
        <f>_xlfn.XLOOKUP(B1751,'[9]cell downs 18042026 17h'!$B:$B,'[9]cell downs 18042026 17h'!$B:$B,"")</f>
        <v/>
      </c>
      <c r="AU1751" s="14" t="str">
        <f>_xlfn.XLOOKUP(B1751,'[10]Cells Huawei 19042026 15h'!$B:$B,'[10]Cells Huawei 19042026 15h'!$B:$B,"")</f>
        <v/>
      </c>
      <c r="AV1751" s="9" t="str">
        <f>_xlfn.XLOOKUP(B1751,'[11]cells down 19042026 9H40'!$B:$B,'[11]cells down 19042026 9H40'!$B:$B,"")</f>
        <v/>
      </c>
    </row>
    <row r="1752" spans="1:48" hidden="1" x14ac:dyDescent="0.3">
      <c r="A1752" s="1" t="s">
        <v>2406</v>
      </c>
      <c r="B1752" s="8" t="s">
        <v>2407</v>
      </c>
      <c r="C1752" s="3" t="str">
        <f>_xlfn.XLOOKUP(B1752,'[1]daily break down'!$D:$D,'[1]daily break down'!$E:$E,"")</f>
        <v>Douala</v>
      </c>
      <c r="D1752" s="1" t="s">
        <v>11</v>
      </c>
      <c r="E1752" s="1" t="s">
        <v>12</v>
      </c>
      <c r="F1752" s="3" t="s">
        <v>31</v>
      </c>
      <c r="G1752" s="1" t="s">
        <v>32</v>
      </c>
      <c r="H1752" s="29" t="str">
        <f>_xlfn.XLOOKUP(B1752,[2]CALCULATION!$B:$B,[2]CALCULATION!$H:$H,"")</f>
        <v>ZTE</v>
      </c>
      <c r="I1752" s="26">
        <v>0</v>
      </c>
      <c r="J1752" s="26">
        <v>0</v>
      </c>
      <c r="K1752" s="26">
        <v>0</v>
      </c>
      <c r="L1752" s="26">
        <v>0</v>
      </c>
      <c r="M1752" s="26">
        <v>0</v>
      </c>
      <c r="N1752" s="26">
        <v>0</v>
      </c>
      <c r="O1752" s="26">
        <v>0</v>
      </c>
      <c r="P1752" s="114" t="s">
        <v>6364</v>
      </c>
      <c r="Q1752" s="42" t="s">
        <v>5538</v>
      </c>
      <c r="R1752" s="42"/>
      <c r="S1752" s="41" t="str" cm="1">
        <f t="array" ref="S1752">IFERROR(_xlfn.IFS(
U1752="MPR ISSUE","PDH",
U1752="BSS Hardware Issue","BSS",
U1752="Sites strategiques, MLL, Pylone, etc.","ENVTECH",
U1752="AKTIVCO DEFAUT GE &amp; POWER Cabinet","AKTIVCO",
U1752="AKTIVCO Coupure ENEO &amp; Baisse de tension","AKTIVCO GRID ONLY",
U1752="Coupure ENEO &amp; Baisse de tension","IHS GRID ONLY",
U1752="Defaut GE &amp; POWER Cabinet","IHS",
U1752="Sharing","Partners",
U1752="Sites strategiques &amp; DataCenter","SST &amp; DC",
U1752="Exclu","Exclu",
U1752="SAT","SAT",
U1752="SPARE-ISSUE","SPARE-ISSUE",
U1752="Fiber CAmtel","TRANS_FO_CAMTEL",
U1752="Fiber AOF","Fiber AOF",
U1752="Projet OCM (HUAWEI)","TRAVAUX-HUAWEI",
U1752="Projet OCM (NOKIA)","TRAVAUX-NOKIA",
U1752="ACCESS-ISSUE","ACCESS-ISSUE",
U1752="Projet OCM (ZTE, NOKIA, autres projets)","TRAVAUX OCM",
U1752="No root CAuse","No root cause",
U1752="ODU HS","PDH",
U1752="IP &amp; VLAN","PDH",
U1752="Warehouse HUAWEI","SPARE-ISSUE",
U1752="SPARE-HS","SPARE-ISSUE",
U1752="Power Telco","BSS",U1752="no impacts","no impacts"
),"")</f>
        <v>No root cause</v>
      </c>
      <c r="T1752" s="41" t="str" cm="1">
        <f t="array" ref="T1752">IFERROR(_xlfn.IFS(
U1752="MPR ISSUE","TX ISSUE",
U1752="BSS Hardware Issue","RAN ISSUE",
U1752="Sites strategiques, MLL, Pylone, etc.","ENVTECH",
U1752="AKTIVCO DEFAUT GE &amp; POWER Cabinet","POWER ISSUE",
U1752="AKTIVCO Coupure ENEO &amp; Baisse de tension","POWER ISSUE",
U1752="Coupure ENEO &amp; Baisse de tension","POWER ISSUE",
U1752="Defaut GE &amp; POWER Cabinet","POWER ISSUE",
U1752="Sharing","POWER ISSUE",
U1752="Sites strategiques &amp; DataCenter","POWER ISSUE",
U1752="Exclu","Exclu",
U1752="SAT","TX ISSUE",
U1752="SPARE-ISSUE","SPARE-ISSUE",
U1752="Fiber CAmtel","TX ISSUE",
U1752="Fiber AOF","TX ISSUE",
U1752="Projet OCM (HUAWEI)","TRAVAUX-HUAWEI",
U1752="Projet OCM (NOKIA)","TRAVAUX -NOKIA",
U1752="ACCESS-ISSUE","ACCESS-ISSUE",
U1752="Projet OCM (ZTE, NOKIA, autres projets)","TRAVAUX OCM",
U1752="No root CAuse","No root cause",
U1752="ODU HS","TX ISSUE",
U1752="IP &amp; VLAN","TX ISSUE",
U1752="Warehouse HUAWEI","SPARE-ISSUE",
U1752="SPARE-HS","SPARE-ISSUE",
U1752="Power Telco","RAN ISSUE",U1752="no impacts","no impacts"
),"")</f>
        <v>No root cause</v>
      </c>
      <c r="U1752" s="68" t="s">
        <v>5691</v>
      </c>
      <c r="V1752" s="41" t="str" cm="1">
        <f t="array" ref="V1752">IFERROR(_xlfn.IFS(
U1752="MPR ISSUE","ACTIVE",
U1752="BSS Hardware Issue","ACTIVE",
U1752="Sites strategiques, MLL, Pylone, etc.","PASSIVE",
U1752="AKTIVCO DEFAUT GE &amp; POWER Cabinet","PASSIVE",
U1752="AKTIVCO Coupure ENEO &amp; Baisse de tension","PASSIVE",
U1752="Coupure ENEO &amp; Baisse de tension","PASSIVE",
U1752="Defaut GE &amp; POWER Cabinet","PASSIVE",
U1752="Sharing","PASSIVE",
U1752="Sites strategiques &amp; DataCenter","PASSIVE",
U1752="Exclu","Exclu",
U1752="SAT","ACTIVE",
U1752="SPARE-ISSUE","SPARE-ISSUE",
U1752="Fiber CAmtel","ACTIVE",
U1752="Fiber AOF","ACTIVE",
U1752="Projet OCM (HUAWEI)","PLANNED WORKS",
U1752="Projet OCM (NOKIA)","PLANNED WORKS",
U1752="ACCESS-ISSUE","ACCESS-ISSUE",
U1752="Projet OCM (ZTE, NOKIA, autres projets)","PLANNED WORKS",
U1752="No root CAuse","No root cause",
U1752="ODU HS","ACTIVE",
U1752="IP &amp; VLAN","ACTIVE",
U1752="Warehouse HUAWEI","SPARE-ISSUE",
U1752="SPARE-HS","SPARE-ISSUE",
U1752="Power Telco","ACTIVE", U1752="no impacts","no impacts"
),"")</f>
        <v>No root cause</v>
      </c>
      <c r="W1752" s="113"/>
      <c r="X1752" s="113"/>
      <c r="Y1752" s="113"/>
      <c r="Z1752" s="113"/>
      <c r="AA1752" s="113"/>
      <c r="AB1752" s="17" t="s">
        <v>5465</v>
      </c>
      <c r="AC1752" s="17" t="str">
        <f>_xlfn.XLOOKUP(B1752,'INCIDENT-04-27-2026'!E:E,'INCIDENT-04-27-2026'!F:F,"")</f>
        <v/>
      </c>
      <c r="AD1752" s="9"/>
      <c r="AE1752" s="7" t="s">
        <v>5465</v>
      </c>
      <c r="AF1752" s="6" t="str">
        <f>_xlfn.XLOOKUP(B1752,'[13]Input_27-04'!$B:$B,'[13]Input_27-04'!$M:$M,"")</f>
        <v/>
      </c>
      <c r="AG1752" s="7"/>
      <c r="AH1752" s="3"/>
      <c r="AI1752" s="18" t="str">
        <f>_xlfn.XLOOKUP(B1752,'[3]Cells Huawei 27042026 10h'!$B:$B,'[3]Cells Huawei 27042026 10h'!$T:$T,"")</f>
        <v/>
      </c>
      <c r="AJ1752" s="18" t="str">
        <f>_xlfn.XLOOKUP(B1752,'[3]Cells Huawei 27042026 15h'!$B:$B,'[3]Cells Huawei 27042026 15h'!$T:$T,"")</f>
        <v/>
      </c>
      <c r="AK1752" s="18" t="str">
        <f>_xlfn.XLOOKUP(B1752,'[4]cells down 27042026 11h28'!$B:$B,'[4]cells down 27042026 11h28'!$R:$R,"")</f>
        <v/>
      </c>
      <c r="AL1752" s="18" t="str">
        <f>_xlfn.XLOOKUP(B1752,'[4]cells down 27042026 18h01'!$B:$B,'[4]cells down 27042026 18h01'!$R:$R,"")</f>
        <v/>
      </c>
      <c r="AM1752" s="18" t="str">
        <f>_xlfn.XLOOKUP(B1752,'[5]cell downs 27042026 11h'!$B:$B,'[5]cell downs 27042026 11h'!$R:$R,"")</f>
        <v/>
      </c>
      <c r="AN1752" s="18" t="str">
        <f>_xlfn.XLOOKUP(B1752,'[5]cell downs 27042026 17h40'!$B:$B,'[5]cell downs 27042026 17h40'!$R:$R,"")</f>
        <v/>
      </c>
      <c r="AO1752" s="18" t="str">
        <f>_xlfn.XLOOKUP(B1752,'[6]ALL SITES DOWN'!$D:$D,'[6]ALL SITES DOWN'!$J:$J,"")</f>
        <v/>
      </c>
      <c r="AP1752" s="18" t="str">
        <f>_xlfn.XLOOKUP(B1752,'[7]ALL SITES DOWN'!$D:$D,'[7]ALL SITES DOWN'!$J:$J,"")</f>
        <v/>
      </c>
      <c r="AQ1752" s="9" t="str">
        <f>_xlfn.XLOOKUP(B1752,[8]sheet1!$AC:$AC,[8]sheet1!$AF:$AF,"")</f>
        <v/>
      </c>
      <c r="AR1752" s="14"/>
      <c r="AS1752" s="14" t="s">
        <v>5465</v>
      </c>
      <c r="AT1752" s="14" t="str">
        <f>_xlfn.XLOOKUP(B1752,'[9]cell downs 18042026 17h'!$B:$B,'[9]cell downs 18042026 17h'!$B:$B,"")</f>
        <v/>
      </c>
      <c r="AU1752" s="14" t="str">
        <f>_xlfn.XLOOKUP(B1752,'[10]Cells Huawei 19042026 15h'!$B:$B,'[10]Cells Huawei 19042026 15h'!$B:$B,"")</f>
        <v/>
      </c>
      <c r="AV1752" s="9" t="str">
        <f>_xlfn.XLOOKUP(B1752,'[11]cells down 19042026 9H40'!$B:$B,'[11]cells down 19042026 9H40'!$B:$B,"")</f>
        <v/>
      </c>
    </row>
    <row r="1753" spans="1:48" hidden="1" x14ac:dyDescent="0.3">
      <c r="A1753" s="1" t="s">
        <v>1906</v>
      </c>
      <c r="B1753" s="1" t="s">
        <v>1907</v>
      </c>
      <c r="C1753" s="3" t="str">
        <f>_xlfn.XLOOKUP(B1753,'[1]daily break down'!$D:$D,'[1]daily break down'!$E:$E,"")</f>
        <v>Douala</v>
      </c>
      <c r="D1753" s="1" t="s">
        <v>11</v>
      </c>
      <c r="E1753" s="1" t="s">
        <v>12</v>
      </c>
      <c r="F1753" s="3" t="s">
        <v>31</v>
      </c>
      <c r="G1753" s="1" t="s">
        <v>32</v>
      </c>
      <c r="H1753" s="29" t="str">
        <f>_xlfn.XLOOKUP(B1753,[2]CALCULATION!$B:$B,[2]CALCULATION!$H:$H,"")</f>
        <v>ZTE</v>
      </c>
      <c r="I1753" s="26">
        <v>0</v>
      </c>
      <c r="J1753" s="26">
        <v>0</v>
      </c>
      <c r="K1753" s="26">
        <v>0</v>
      </c>
      <c r="L1753" s="26">
        <v>0</v>
      </c>
      <c r="M1753" s="26">
        <v>0</v>
      </c>
      <c r="N1753" s="26">
        <v>0</v>
      </c>
      <c r="O1753" s="26">
        <v>0</v>
      </c>
      <c r="P1753" s="114" t="s">
        <v>6364</v>
      </c>
      <c r="Q1753" s="42" t="s">
        <v>5538</v>
      </c>
      <c r="R1753" s="42"/>
      <c r="S1753" s="41" t="str" cm="1">
        <f t="array" ref="S1753">IFERROR(_xlfn.IFS(
U1753="MPR ISSUE","PDH",
U1753="BSS Hardware Issue","BSS",
U1753="Sites strategiques, MLL, Pylone, etc.","ENVTECH",
U1753="AKTIVCO DEFAUT GE &amp; POWER Cabinet","AKTIVCO",
U1753="AKTIVCO Coupure ENEO &amp; Baisse de tension","AKTIVCO GRID ONLY",
U1753="Coupure ENEO &amp; Baisse de tension","IHS GRID ONLY",
U1753="Defaut GE &amp; POWER Cabinet","IHS",
U1753="Sharing","Partners",
U1753="Sites strategiques &amp; DataCenter","SST &amp; DC",
U1753="Exclu","Exclu",
U1753="SAT","SAT",
U1753="SPARE-ISSUE","SPARE-ISSUE",
U1753="Fiber CAmtel","TRANS_FO_CAMTEL",
U1753="Fiber AOF","Fiber AOF",
U1753="Projet OCM (HUAWEI)","TRAVAUX-HUAWEI",
U1753="Projet OCM (NOKIA)","TRAVAUX-NOKIA",
U1753="ACCESS-ISSUE","ACCESS-ISSUE",
U1753="Projet OCM (ZTE, NOKIA, autres projets)","TRAVAUX OCM",
U1753="No root CAuse","No root cause",
U1753="ODU HS","PDH",
U1753="IP &amp; VLAN","PDH",
U1753="Warehouse HUAWEI","SPARE-ISSUE",
U1753="SPARE-HS","SPARE-ISSUE",
U1753="Power Telco","BSS",U1753="no impacts","no impacts"
),"")</f>
        <v>No root cause</v>
      </c>
      <c r="T1753" s="41" t="str" cm="1">
        <f t="array" ref="T1753">IFERROR(_xlfn.IFS(
U1753="MPR ISSUE","TX ISSUE",
U1753="BSS Hardware Issue","RAN ISSUE",
U1753="Sites strategiques, MLL, Pylone, etc.","ENVTECH",
U1753="AKTIVCO DEFAUT GE &amp; POWER Cabinet","POWER ISSUE",
U1753="AKTIVCO Coupure ENEO &amp; Baisse de tension","POWER ISSUE",
U1753="Coupure ENEO &amp; Baisse de tension","POWER ISSUE",
U1753="Defaut GE &amp; POWER Cabinet","POWER ISSUE",
U1753="Sharing","POWER ISSUE",
U1753="Sites strategiques &amp; DataCenter","POWER ISSUE",
U1753="Exclu","Exclu",
U1753="SAT","TX ISSUE",
U1753="SPARE-ISSUE","SPARE-ISSUE",
U1753="Fiber CAmtel","TX ISSUE",
U1753="Fiber AOF","TX ISSUE",
U1753="Projet OCM (HUAWEI)","TRAVAUX-HUAWEI",
U1753="Projet OCM (NOKIA)","TRAVAUX -NOKIA",
U1753="ACCESS-ISSUE","ACCESS-ISSUE",
U1753="Projet OCM (ZTE, NOKIA, autres projets)","TRAVAUX OCM",
U1753="No root CAuse","No root cause",
U1753="ODU HS","TX ISSUE",
U1753="IP &amp; VLAN","TX ISSUE",
U1753="Warehouse HUAWEI","SPARE-ISSUE",
U1753="SPARE-HS","SPARE-ISSUE",
U1753="Power Telco","RAN ISSUE",U1753="no impacts","no impacts"
),"")</f>
        <v>No root cause</v>
      </c>
      <c r="U1753" s="68" t="s">
        <v>5691</v>
      </c>
      <c r="V1753" s="41" t="str" cm="1">
        <f t="array" ref="V1753">IFERROR(_xlfn.IFS(
U1753="MPR ISSUE","ACTIVE",
U1753="BSS Hardware Issue","ACTIVE",
U1753="Sites strategiques, MLL, Pylone, etc.","PASSIVE",
U1753="AKTIVCO DEFAUT GE &amp; POWER Cabinet","PASSIVE",
U1753="AKTIVCO Coupure ENEO &amp; Baisse de tension","PASSIVE",
U1753="Coupure ENEO &amp; Baisse de tension","PASSIVE",
U1753="Defaut GE &amp; POWER Cabinet","PASSIVE",
U1753="Sharing","PASSIVE",
U1753="Sites strategiques &amp; DataCenter","PASSIVE",
U1753="Exclu","Exclu",
U1753="SAT","ACTIVE",
U1753="SPARE-ISSUE","SPARE-ISSUE",
U1753="Fiber CAmtel","ACTIVE",
U1753="Fiber AOF","ACTIVE",
U1753="Projet OCM (HUAWEI)","PLANNED WORKS",
U1753="Projet OCM (NOKIA)","PLANNED WORKS",
U1753="ACCESS-ISSUE","ACCESS-ISSUE",
U1753="Projet OCM (ZTE, NOKIA, autres projets)","PLANNED WORKS",
U1753="No root CAuse","No root cause",
U1753="ODU HS","ACTIVE",
U1753="IP &amp; VLAN","ACTIVE",
U1753="Warehouse HUAWEI","SPARE-ISSUE",
U1753="SPARE-HS","SPARE-ISSUE",
U1753="Power Telco","ACTIVE", U1753="no impacts","no impacts"
),"")</f>
        <v>No root cause</v>
      </c>
      <c r="W1753" s="113"/>
      <c r="X1753" s="113"/>
      <c r="Y1753" s="113"/>
      <c r="Z1753" s="113"/>
      <c r="AA1753" s="113"/>
      <c r="AB1753" s="17" t="s">
        <v>5465</v>
      </c>
      <c r="AC1753" s="17" t="str">
        <f>_xlfn.XLOOKUP(B1753,'INCIDENT-04-27-2026'!E:E,'INCIDENT-04-27-2026'!F:F,"")</f>
        <v/>
      </c>
      <c r="AD1753" s="9"/>
      <c r="AE1753" s="7" t="s">
        <v>5465</v>
      </c>
      <c r="AF1753" s="6" t="str">
        <f>_xlfn.XLOOKUP(B1753,'[13]Input_27-04'!$B:$B,'[13]Input_27-04'!$M:$M,"")</f>
        <v/>
      </c>
      <c r="AG1753" s="7"/>
      <c r="AH1753" s="3"/>
      <c r="AI1753" s="18" t="str">
        <f>_xlfn.XLOOKUP(B1753,'[3]Cells Huawei 27042026 10h'!$B:$B,'[3]Cells Huawei 27042026 10h'!$T:$T,"")</f>
        <v/>
      </c>
      <c r="AJ1753" s="18" t="str">
        <f>_xlfn.XLOOKUP(B1753,'[3]Cells Huawei 27042026 15h'!$B:$B,'[3]Cells Huawei 27042026 15h'!$T:$T,"")</f>
        <v/>
      </c>
      <c r="AK1753" s="18" t="str">
        <f>_xlfn.XLOOKUP(B1753,'[4]cells down 27042026 11h28'!$B:$B,'[4]cells down 27042026 11h28'!$R:$R,"")</f>
        <v/>
      </c>
      <c r="AL1753" s="18" t="str">
        <f>_xlfn.XLOOKUP(B1753,'[4]cells down 27042026 18h01'!$B:$B,'[4]cells down 27042026 18h01'!$R:$R,"")</f>
        <v/>
      </c>
      <c r="AM1753" s="18" t="str">
        <f>_xlfn.XLOOKUP(B1753,'[5]cell downs 27042026 11h'!$B:$B,'[5]cell downs 27042026 11h'!$R:$R,"")</f>
        <v/>
      </c>
      <c r="AN1753" s="18" t="str">
        <f>_xlfn.XLOOKUP(B1753,'[5]cell downs 27042026 17h40'!$B:$B,'[5]cell downs 27042026 17h40'!$R:$R,"")</f>
        <v/>
      </c>
      <c r="AO1753" s="18" t="str">
        <f>_xlfn.XLOOKUP(B1753,'[6]ALL SITES DOWN'!$D:$D,'[6]ALL SITES DOWN'!$J:$J,"")</f>
        <v/>
      </c>
      <c r="AP1753" s="18" t="str">
        <f>_xlfn.XLOOKUP(B1753,'[7]ALL SITES DOWN'!$D:$D,'[7]ALL SITES DOWN'!$J:$J,"")</f>
        <v/>
      </c>
      <c r="AQ1753" s="9" t="str">
        <f>_xlfn.XLOOKUP(B1753,[8]sheet1!$AC:$AC,[8]sheet1!$AF:$AF,"")</f>
        <v/>
      </c>
      <c r="AR1753" s="14"/>
      <c r="AS1753" s="14" t="s">
        <v>5465</v>
      </c>
      <c r="AT1753" s="14" t="str">
        <f>_xlfn.XLOOKUP(B1753,'[9]cell downs 18042026 17h'!$B:$B,'[9]cell downs 18042026 17h'!$B:$B,"")</f>
        <v/>
      </c>
      <c r="AU1753" s="14" t="str">
        <f>_xlfn.XLOOKUP(B1753,'[10]Cells Huawei 19042026 15h'!$B:$B,'[10]Cells Huawei 19042026 15h'!$B:$B,"")</f>
        <v/>
      </c>
      <c r="AV1753" s="9" t="str">
        <f>_xlfn.XLOOKUP(B1753,'[11]cells down 19042026 9H40'!$B:$B,'[11]cells down 19042026 9H40'!$B:$B,"")</f>
        <v/>
      </c>
    </row>
    <row r="1754" spans="1:48" hidden="1" x14ac:dyDescent="0.3">
      <c r="A1754" s="1" t="s">
        <v>1693</v>
      </c>
      <c r="B1754" s="8" t="s">
        <v>1694</v>
      </c>
      <c r="C1754" s="3" t="str">
        <f>_xlfn.XLOOKUP(B1754,'[1]daily break down'!$D:$D,'[1]daily break down'!$E:$E,"")</f>
        <v>OUEST</v>
      </c>
      <c r="D1754" s="1" t="s">
        <v>11</v>
      </c>
      <c r="E1754" s="1" t="s">
        <v>145</v>
      </c>
      <c r="F1754" s="3" t="s">
        <v>102</v>
      </c>
      <c r="G1754" s="1" t="s">
        <v>103</v>
      </c>
      <c r="H1754" s="27" t="str">
        <f>_xlfn.XLOOKUP(B1754,[2]CALCULATION!$B:$B,[2]CALCULATION!$H:$H,"")</f>
        <v>Huawei</v>
      </c>
      <c r="I1754" s="26">
        <v>0</v>
      </c>
      <c r="J1754" s="26">
        <v>0</v>
      </c>
      <c r="K1754" s="26">
        <v>0</v>
      </c>
      <c r="L1754" s="26">
        <v>0</v>
      </c>
      <c r="M1754" s="26">
        <v>0</v>
      </c>
      <c r="N1754" s="26">
        <v>0</v>
      </c>
      <c r="O1754" s="26">
        <v>0</v>
      </c>
      <c r="P1754" s="114" t="s">
        <v>6364</v>
      </c>
      <c r="Q1754" s="42" t="s">
        <v>5538</v>
      </c>
      <c r="R1754" s="42"/>
      <c r="S1754" s="41" t="str" cm="1">
        <f t="array" ref="S1754">IFERROR(_xlfn.IFS(
U1754="MPR ISSUE","PDH",
U1754="BSS Hardware Issue","BSS",
U1754="Sites strategiques, MLL, Pylone, etc.","ENVTECH",
U1754="AKTIVCO DEFAUT GE &amp; POWER Cabinet","AKTIVCO",
U1754="AKTIVCO Coupure ENEO &amp; Baisse de tension","AKTIVCO GRID ONLY",
U1754="Coupure ENEO &amp; Baisse de tension","IHS GRID ONLY",
U1754="Defaut GE &amp; POWER Cabinet","IHS",
U1754="Sharing","Partners",
U1754="Sites strategiques &amp; DataCenter","SST &amp; DC",
U1754="Exclu","Exclu",
U1754="SAT","SAT",
U1754="SPARE-ISSUE","SPARE-ISSUE",
U1754="Fiber CAmtel","TRANS_FO_CAMTEL",
U1754="Fiber AOF","Fiber AOF",
U1754="Projet OCM (HUAWEI)","TRAVAUX-HUAWEI",
U1754="Projet OCM (NOKIA)","TRAVAUX-NOKIA",
U1754="ACCESS-ISSUE","ACCESS-ISSUE",
U1754="Projet OCM (ZTE, NOKIA, autres projets)","TRAVAUX OCM",
U1754="No root CAuse","No root cause",
U1754="ODU HS","PDH",
U1754="IP &amp; VLAN","PDH",
U1754="Warehouse HUAWEI","SPARE-ISSUE",
U1754="SPARE-HS","SPARE-ISSUE",
U1754="Power Telco","BSS",U1754="no impacts","no impacts"
),"")</f>
        <v>No root cause</v>
      </c>
      <c r="T1754" s="41" t="str" cm="1">
        <f t="array" ref="T1754">IFERROR(_xlfn.IFS(
U1754="MPR ISSUE","TX ISSUE",
U1754="BSS Hardware Issue","RAN ISSUE",
U1754="Sites strategiques, MLL, Pylone, etc.","ENVTECH",
U1754="AKTIVCO DEFAUT GE &amp; POWER Cabinet","POWER ISSUE",
U1754="AKTIVCO Coupure ENEO &amp; Baisse de tension","POWER ISSUE",
U1754="Coupure ENEO &amp; Baisse de tension","POWER ISSUE",
U1754="Defaut GE &amp; POWER Cabinet","POWER ISSUE",
U1754="Sharing","POWER ISSUE",
U1754="Sites strategiques &amp; DataCenter","POWER ISSUE",
U1754="Exclu","Exclu",
U1754="SAT","TX ISSUE",
U1754="SPARE-ISSUE","SPARE-ISSUE",
U1754="Fiber CAmtel","TX ISSUE",
U1754="Fiber AOF","TX ISSUE",
U1754="Projet OCM (HUAWEI)","TRAVAUX-HUAWEI",
U1754="Projet OCM (NOKIA)","TRAVAUX -NOKIA",
U1754="ACCESS-ISSUE","ACCESS-ISSUE",
U1754="Projet OCM (ZTE, NOKIA, autres projets)","TRAVAUX OCM",
U1754="No root CAuse","No root cause",
U1754="ODU HS","TX ISSUE",
U1754="IP &amp; VLAN","TX ISSUE",
U1754="Warehouse HUAWEI","SPARE-ISSUE",
U1754="SPARE-HS","SPARE-ISSUE",
U1754="Power Telco","RAN ISSUE",U1754="no impacts","no impacts"
),"")</f>
        <v>No root cause</v>
      </c>
      <c r="U1754" s="68" t="s">
        <v>5691</v>
      </c>
      <c r="V1754" s="41" t="str" cm="1">
        <f t="array" ref="V1754">IFERROR(_xlfn.IFS(
U1754="MPR ISSUE","ACTIVE",
U1754="BSS Hardware Issue","ACTIVE",
U1754="Sites strategiques, MLL, Pylone, etc.","PASSIVE",
U1754="AKTIVCO DEFAUT GE &amp; POWER Cabinet","PASSIVE",
U1754="AKTIVCO Coupure ENEO &amp; Baisse de tension","PASSIVE",
U1754="Coupure ENEO &amp; Baisse de tension","PASSIVE",
U1754="Defaut GE &amp; POWER Cabinet","PASSIVE",
U1754="Sharing","PASSIVE",
U1754="Sites strategiques &amp; DataCenter","PASSIVE",
U1754="Exclu","Exclu",
U1754="SAT","ACTIVE",
U1754="SPARE-ISSUE","SPARE-ISSUE",
U1754="Fiber CAmtel","ACTIVE",
U1754="Fiber AOF","ACTIVE",
U1754="Projet OCM (HUAWEI)","PLANNED WORKS",
U1754="Projet OCM (NOKIA)","PLANNED WORKS",
U1754="ACCESS-ISSUE","ACCESS-ISSUE",
U1754="Projet OCM (ZTE, NOKIA, autres projets)","PLANNED WORKS",
U1754="No root CAuse","No root cause",
U1754="ODU HS","ACTIVE",
U1754="IP &amp; VLAN","ACTIVE",
U1754="Warehouse HUAWEI","SPARE-ISSUE",
U1754="SPARE-HS","SPARE-ISSUE",
U1754="Power Telco","ACTIVE", U1754="no impacts","no impacts"
),"")</f>
        <v>No root cause</v>
      </c>
      <c r="W1754" s="113"/>
      <c r="X1754" s="113"/>
      <c r="Y1754" s="113"/>
      <c r="Z1754" s="113"/>
      <c r="AA1754" s="113"/>
      <c r="AB1754" s="17" t="s">
        <v>5465</v>
      </c>
      <c r="AC1754" s="17" t="str">
        <f>_xlfn.XLOOKUP(B1754,'INCIDENT-04-27-2026'!E:E,'INCIDENT-04-27-2026'!F:F,"")</f>
        <v/>
      </c>
      <c r="AD1754" s="9"/>
      <c r="AE1754" s="7" t="s">
        <v>5465</v>
      </c>
      <c r="AF1754" s="6" t="str">
        <f>_xlfn.XLOOKUP(B1754,'[13]Input_27-04'!$B:$B,'[13]Input_27-04'!$M:$M,"")</f>
        <v/>
      </c>
      <c r="AG1754" s="7"/>
      <c r="AH1754" s="3"/>
      <c r="AI1754" s="18" t="str">
        <f>_xlfn.XLOOKUP(B1754,'[3]Cells Huawei 27042026 10h'!$B:$B,'[3]Cells Huawei 27042026 10h'!$T:$T,"")</f>
        <v/>
      </c>
      <c r="AJ1754" s="18" t="str">
        <f>_xlfn.XLOOKUP(B1754,'[3]Cells Huawei 27042026 15h'!$B:$B,'[3]Cells Huawei 27042026 15h'!$T:$T,"")</f>
        <v/>
      </c>
      <c r="AK1754" s="18" t="str">
        <f>_xlfn.XLOOKUP(B1754,'[4]cells down 27042026 11h28'!$B:$B,'[4]cells down 27042026 11h28'!$R:$R,"")</f>
        <v/>
      </c>
      <c r="AL1754" s="18" t="str">
        <f>_xlfn.XLOOKUP(B1754,'[4]cells down 27042026 18h01'!$B:$B,'[4]cells down 27042026 18h01'!$R:$R,"")</f>
        <v/>
      </c>
      <c r="AM1754" s="18" t="str">
        <f>_xlfn.XLOOKUP(B1754,'[5]cell downs 27042026 11h'!$B:$B,'[5]cell downs 27042026 11h'!$R:$R,"")</f>
        <v/>
      </c>
      <c r="AN1754" s="18" t="str">
        <f>_xlfn.XLOOKUP(B1754,'[5]cell downs 27042026 17h40'!$B:$B,'[5]cell downs 27042026 17h40'!$R:$R,"")</f>
        <v/>
      </c>
      <c r="AO1754" s="18" t="str">
        <f>_xlfn.XLOOKUP(B1754,'[6]ALL SITES DOWN'!$D:$D,'[6]ALL SITES DOWN'!$J:$J,"")</f>
        <v/>
      </c>
      <c r="AP1754" s="18" t="str">
        <f>_xlfn.XLOOKUP(B1754,'[7]ALL SITES DOWN'!$D:$D,'[7]ALL SITES DOWN'!$J:$J,"")</f>
        <v/>
      </c>
      <c r="AQ1754" s="9" t="str">
        <f>_xlfn.XLOOKUP(B1754,[8]sheet1!$AC:$AC,[8]sheet1!$AF:$AF,"")</f>
        <v/>
      </c>
      <c r="AR1754" s="14"/>
      <c r="AS1754" s="14" t="s">
        <v>5465</v>
      </c>
      <c r="AT1754" s="14" t="str">
        <f>_xlfn.XLOOKUP(B1754,'[9]cell downs 18042026 17h'!$B:$B,'[9]cell downs 18042026 17h'!$B:$B,"")</f>
        <v/>
      </c>
      <c r="AU1754" s="14" t="str">
        <f>_xlfn.XLOOKUP(B1754,'[10]Cells Huawei 19042026 15h'!$B:$B,'[10]Cells Huawei 19042026 15h'!$B:$B,"")</f>
        <v/>
      </c>
      <c r="AV1754" s="9" t="str">
        <f>_xlfn.XLOOKUP(B1754,'[11]cells down 19042026 9H40'!$B:$B,'[11]cells down 19042026 9H40'!$B:$B,"")</f>
        <v/>
      </c>
    </row>
    <row r="1755" spans="1:48" hidden="1" x14ac:dyDescent="0.3">
      <c r="A1755" s="1" t="s">
        <v>19</v>
      </c>
      <c r="B1755" s="8" t="s">
        <v>20</v>
      </c>
      <c r="C1755" s="3" t="str">
        <f>_xlfn.XLOOKUP(B1755,'[1]daily break down'!$D:$D,'[1]daily break down'!$E:$E,"")</f>
        <v>Garoua</v>
      </c>
      <c r="D1755" s="1" t="s">
        <v>21</v>
      </c>
      <c r="E1755" s="1" t="s">
        <v>22</v>
      </c>
      <c r="F1755" s="3" t="s">
        <v>23</v>
      </c>
      <c r="G1755" s="1" t="s">
        <v>24</v>
      </c>
      <c r="H1755" s="27" t="str">
        <f>_xlfn.XLOOKUP(B1755,[2]CALCULATION!$B:$B,[2]CALCULATION!$H:$H,"")</f>
        <v>Huawei</v>
      </c>
      <c r="I1755" s="26">
        <v>0</v>
      </c>
      <c r="J1755" s="26">
        <v>0</v>
      </c>
      <c r="K1755" s="26">
        <v>0</v>
      </c>
      <c r="L1755" s="26">
        <v>0</v>
      </c>
      <c r="M1755" s="26">
        <v>0</v>
      </c>
      <c r="N1755" s="26">
        <v>0</v>
      </c>
      <c r="O1755" s="26">
        <v>0</v>
      </c>
      <c r="P1755" s="114" t="s">
        <v>6364</v>
      </c>
      <c r="Q1755" s="42" t="s">
        <v>5538</v>
      </c>
      <c r="R1755" s="42"/>
      <c r="S1755" s="41" t="str" cm="1">
        <f t="array" ref="S1755">IFERROR(_xlfn.IFS(
U1755="MPR ISSUE","PDH",
U1755="BSS Hardware Issue","BSS",
U1755="Sites strategiques, MLL, Pylone, etc.","ENVTECH",
U1755="AKTIVCO DEFAUT GE &amp; POWER Cabinet","AKTIVCO",
U1755="AKTIVCO Coupure ENEO &amp; Baisse de tension","AKTIVCO GRID ONLY",
U1755="Coupure ENEO &amp; Baisse de tension","IHS GRID ONLY",
U1755="Defaut GE &amp; POWER Cabinet","IHS",
U1755="Sharing","Partners",
U1755="Sites strategiques &amp; DataCenter","SST &amp; DC",
U1755="Exclu","Exclu",
U1755="SAT","SAT",
U1755="SPARE-ISSUE","SPARE-ISSUE",
U1755="Fiber CAmtel","TRANS_FO_CAMTEL",
U1755="Fiber AOF","Fiber AOF",
U1755="Projet OCM (HUAWEI)","TRAVAUX-HUAWEI",
U1755="Projet OCM (NOKIA)","TRAVAUX-NOKIA",
U1755="ACCESS-ISSUE","ACCESS-ISSUE",
U1755="Projet OCM (ZTE, NOKIA, autres projets)","TRAVAUX OCM",
U1755="No root CAuse","No root cause",
U1755="ODU HS","PDH",
U1755="IP &amp; VLAN","PDH",
U1755="Warehouse HUAWEI","SPARE-ISSUE",
U1755="SPARE-HS","SPARE-ISSUE",
U1755="Power Telco","BSS",U1755="no impacts","no impacts"
),"")</f>
        <v>No root cause</v>
      </c>
      <c r="T1755" s="41" t="str" cm="1">
        <f t="array" ref="T1755">IFERROR(_xlfn.IFS(
U1755="MPR ISSUE","TX ISSUE",
U1755="BSS Hardware Issue","RAN ISSUE",
U1755="Sites strategiques, MLL, Pylone, etc.","ENVTECH",
U1755="AKTIVCO DEFAUT GE &amp; POWER Cabinet","POWER ISSUE",
U1755="AKTIVCO Coupure ENEO &amp; Baisse de tension","POWER ISSUE",
U1755="Coupure ENEO &amp; Baisse de tension","POWER ISSUE",
U1755="Defaut GE &amp; POWER Cabinet","POWER ISSUE",
U1755="Sharing","POWER ISSUE",
U1755="Sites strategiques &amp; DataCenter","POWER ISSUE",
U1755="Exclu","Exclu",
U1755="SAT","TX ISSUE",
U1755="SPARE-ISSUE","SPARE-ISSUE",
U1755="Fiber CAmtel","TX ISSUE",
U1755="Fiber AOF","TX ISSUE",
U1755="Projet OCM (HUAWEI)","TRAVAUX-HUAWEI",
U1755="Projet OCM (NOKIA)","TRAVAUX -NOKIA",
U1755="ACCESS-ISSUE","ACCESS-ISSUE",
U1755="Projet OCM (ZTE, NOKIA, autres projets)","TRAVAUX OCM",
U1755="No root CAuse","No root cause",
U1755="ODU HS","TX ISSUE",
U1755="IP &amp; VLAN","TX ISSUE",
U1755="Warehouse HUAWEI","SPARE-ISSUE",
U1755="SPARE-HS","SPARE-ISSUE",
U1755="Power Telco","RAN ISSUE",U1755="no impacts","no impacts"
),"")</f>
        <v>No root cause</v>
      </c>
      <c r="U1755" s="68" t="s">
        <v>5691</v>
      </c>
      <c r="V1755" s="41" t="str" cm="1">
        <f t="array" ref="V1755">IFERROR(_xlfn.IFS(
U1755="MPR ISSUE","ACTIVE",
U1755="BSS Hardware Issue","ACTIVE",
U1755="Sites strategiques, MLL, Pylone, etc.","PASSIVE",
U1755="AKTIVCO DEFAUT GE &amp; POWER Cabinet","PASSIVE",
U1755="AKTIVCO Coupure ENEO &amp; Baisse de tension","PASSIVE",
U1755="Coupure ENEO &amp; Baisse de tension","PASSIVE",
U1755="Defaut GE &amp; POWER Cabinet","PASSIVE",
U1755="Sharing","PASSIVE",
U1755="Sites strategiques &amp; DataCenter","PASSIVE",
U1755="Exclu","Exclu",
U1755="SAT","ACTIVE",
U1755="SPARE-ISSUE","SPARE-ISSUE",
U1755="Fiber CAmtel","ACTIVE",
U1755="Fiber AOF","ACTIVE",
U1755="Projet OCM (HUAWEI)","PLANNED WORKS",
U1755="Projet OCM (NOKIA)","PLANNED WORKS",
U1755="ACCESS-ISSUE","ACCESS-ISSUE",
U1755="Projet OCM (ZTE, NOKIA, autres projets)","PLANNED WORKS",
U1755="No root CAuse","No root cause",
U1755="ODU HS","ACTIVE",
U1755="IP &amp; VLAN","ACTIVE",
U1755="Warehouse HUAWEI","SPARE-ISSUE",
U1755="SPARE-HS","SPARE-ISSUE",
U1755="Power Telco","ACTIVE", U1755="no impacts","no impacts"
),"")</f>
        <v>No root cause</v>
      </c>
      <c r="W1755" s="113"/>
      <c r="X1755" s="113"/>
      <c r="Y1755" s="113"/>
      <c r="Z1755" s="113"/>
      <c r="AA1755" s="113"/>
      <c r="AB1755" s="17" t="s">
        <v>5465</v>
      </c>
      <c r="AC1755" s="17" t="str">
        <f>_xlfn.XLOOKUP(B1755,'INCIDENT-04-27-2026'!E:E,'INCIDENT-04-27-2026'!F:F,"")</f>
        <v/>
      </c>
      <c r="AD1755" s="9"/>
      <c r="AE1755" s="7" t="s">
        <v>5465</v>
      </c>
      <c r="AF1755" s="6" t="str">
        <f>_xlfn.XLOOKUP(B1755,'[13]Input_27-04'!$B:$B,'[13]Input_27-04'!$M:$M,"")</f>
        <v/>
      </c>
      <c r="AG1755" s="7"/>
      <c r="AH1755" s="3"/>
      <c r="AI1755" s="18" t="str">
        <f>_xlfn.XLOOKUP(B1755,'[3]Cells Huawei 27042026 10h'!$B:$B,'[3]Cells Huawei 27042026 10h'!$T:$T,"")</f>
        <v/>
      </c>
      <c r="AJ1755" s="18" t="str">
        <f>_xlfn.XLOOKUP(B1755,'[3]Cells Huawei 27042026 15h'!$B:$B,'[3]Cells Huawei 27042026 15h'!$T:$T,"")</f>
        <v/>
      </c>
      <c r="AK1755" s="18" t="str">
        <f>_xlfn.XLOOKUP(B1755,'[4]cells down 27042026 11h28'!$B:$B,'[4]cells down 27042026 11h28'!$R:$R,"")</f>
        <v/>
      </c>
      <c r="AL1755" s="18" t="str">
        <f>_xlfn.XLOOKUP(B1755,'[4]cells down 27042026 18h01'!$B:$B,'[4]cells down 27042026 18h01'!$R:$R,"")</f>
        <v/>
      </c>
      <c r="AM1755" s="18" t="str">
        <f>_xlfn.XLOOKUP(B1755,'[5]cell downs 27042026 11h'!$B:$B,'[5]cell downs 27042026 11h'!$R:$R,"")</f>
        <v/>
      </c>
      <c r="AN1755" s="18" t="str">
        <f>_xlfn.XLOOKUP(B1755,'[5]cell downs 27042026 17h40'!$B:$B,'[5]cell downs 27042026 17h40'!$R:$R,"")</f>
        <v/>
      </c>
      <c r="AO1755" s="18" t="str">
        <f>_xlfn.XLOOKUP(B1755,'[6]ALL SITES DOWN'!$D:$D,'[6]ALL SITES DOWN'!$J:$J,"")</f>
        <v/>
      </c>
      <c r="AP1755" s="18" t="str">
        <f>_xlfn.XLOOKUP(B1755,'[7]ALL SITES DOWN'!$D:$D,'[7]ALL SITES DOWN'!$J:$J,"")</f>
        <v/>
      </c>
      <c r="AQ1755" s="9" t="str">
        <f>_xlfn.XLOOKUP(B1755,[8]sheet1!$AC:$AC,[8]sheet1!$AF:$AF,"")</f>
        <v/>
      </c>
      <c r="AR1755" s="14"/>
      <c r="AS1755" s="14" t="s">
        <v>5465</v>
      </c>
      <c r="AT1755" s="14" t="str">
        <f>_xlfn.XLOOKUP(B1755,'[9]cell downs 18042026 17h'!$B:$B,'[9]cell downs 18042026 17h'!$B:$B,"")</f>
        <v/>
      </c>
      <c r="AU1755" s="14" t="str">
        <f>_xlfn.XLOOKUP(B1755,'[10]Cells Huawei 19042026 15h'!$B:$B,'[10]Cells Huawei 19042026 15h'!$B:$B,"")</f>
        <v/>
      </c>
      <c r="AV1755" s="9" t="str">
        <f>_xlfn.XLOOKUP(B1755,'[11]cells down 19042026 9H40'!$B:$B,'[11]cells down 19042026 9H40'!$B:$B,"")</f>
        <v/>
      </c>
    </row>
    <row r="1756" spans="1:48" hidden="1" x14ac:dyDescent="0.3">
      <c r="A1756" s="1" t="s">
        <v>3063</v>
      </c>
      <c r="B1756" s="1" t="s">
        <v>3064</v>
      </c>
      <c r="C1756" s="3" t="str">
        <f>_xlfn.XLOOKUP(B1756,'[1]daily break down'!$D:$D,'[1]daily break down'!$E:$E,"")</f>
        <v>NORD-OUEST</v>
      </c>
      <c r="D1756" s="1" t="s">
        <v>11</v>
      </c>
      <c r="E1756" s="1" t="s">
        <v>12</v>
      </c>
      <c r="F1756" s="3" t="s">
        <v>51</v>
      </c>
      <c r="G1756" s="1" t="s">
        <v>52</v>
      </c>
      <c r="H1756" s="27" t="str">
        <f>_xlfn.XLOOKUP(B1756,[2]CALCULATION!$B:$B,[2]CALCULATION!$H:$H,"")</f>
        <v>Huawei</v>
      </c>
      <c r="I1756" s="26">
        <v>0</v>
      </c>
      <c r="J1756" s="26">
        <v>0</v>
      </c>
      <c r="K1756" s="26">
        <v>0</v>
      </c>
      <c r="L1756" s="26">
        <v>0</v>
      </c>
      <c r="M1756" s="26">
        <v>0</v>
      </c>
      <c r="N1756" s="26">
        <v>0</v>
      </c>
      <c r="O1756" s="26">
        <v>0</v>
      </c>
      <c r="P1756" s="114" t="s">
        <v>6364</v>
      </c>
      <c r="Q1756" s="42" t="s">
        <v>5538</v>
      </c>
      <c r="R1756" s="42"/>
      <c r="S1756" s="41" t="str" cm="1">
        <f t="array" ref="S1756">IFERROR(_xlfn.IFS(
U1756="MPR ISSUE","PDH",
U1756="BSS Hardware Issue","BSS",
U1756="Sites strategiques, MLL, Pylone, etc.","ENVTECH",
U1756="AKTIVCO DEFAUT GE &amp; POWER Cabinet","AKTIVCO",
U1756="AKTIVCO Coupure ENEO &amp; Baisse de tension","AKTIVCO GRID ONLY",
U1756="Coupure ENEO &amp; Baisse de tension","IHS GRID ONLY",
U1756="Defaut GE &amp; POWER Cabinet","IHS",
U1756="Sharing","Partners",
U1756="Sites strategiques &amp; DataCenter","SST &amp; DC",
U1756="Exclu","Exclu",
U1756="SAT","SAT",
U1756="SPARE-ISSUE","SPARE-ISSUE",
U1756="Fiber CAmtel","TRANS_FO_CAMTEL",
U1756="Fiber AOF","Fiber AOF",
U1756="Projet OCM (HUAWEI)","TRAVAUX-HUAWEI",
U1756="Projet OCM (NOKIA)","TRAVAUX-NOKIA",
U1756="ACCESS-ISSUE","ACCESS-ISSUE",
U1756="Projet OCM (ZTE, NOKIA, autres projets)","TRAVAUX OCM",
U1756="No root CAuse","No root cause",
U1756="ODU HS","PDH",
U1756="IP &amp; VLAN","PDH",
U1756="Warehouse HUAWEI","SPARE-ISSUE",
U1756="SPARE-HS","SPARE-ISSUE",
U1756="Power Telco","BSS",U1756="no impacts","no impacts"
),"")</f>
        <v>No root cause</v>
      </c>
      <c r="T1756" s="41" t="str" cm="1">
        <f t="array" ref="T1756">IFERROR(_xlfn.IFS(
U1756="MPR ISSUE","TX ISSUE",
U1756="BSS Hardware Issue","RAN ISSUE",
U1756="Sites strategiques, MLL, Pylone, etc.","ENVTECH",
U1756="AKTIVCO DEFAUT GE &amp; POWER Cabinet","POWER ISSUE",
U1756="AKTIVCO Coupure ENEO &amp; Baisse de tension","POWER ISSUE",
U1756="Coupure ENEO &amp; Baisse de tension","POWER ISSUE",
U1756="Defaut GE &amp; POWER Cabinet","POWER ISSUE",
U1756="Sharing","POWER ISSUE",
U1756="Sites strategiques &amp; DataCenter","POWER ISSUE",
U1756="Exclu","Exclu",
U1756="SAT","TX ISSUE",
U1756="SPARE-ISSUE","SPARE-ISSUE",
U1756="Fiber CAmtel","TX ISSUE",
U1756="Fiber AOF","TX ISSUE",
U1756="Projet OCM (HUAWEI)","TRAVAUX-HUAWEI",
U1756="Projet OCM (NOKIA)","TRAVAUX -NOKIA",
U1756="ACCESS-ISSUE","ACCESS-ISSUE",
U1756="Projet OCM (ZTE, NOKIA, autres projets)","TRAVAUX OCM",
U1756="No root CAuse","No root cause",
U1756="ODU HS","TX ISSUE",
U1756="IP &amp; VLAN","TX ISSUE",
U1756="Warehouse HUAWEI","SPARE-ISSUE",
U1756="SPARE-HS","SPARE-ISSUE",
U1756="Power Telco","RAN ISSUE",U1756="no impacts","no impacts"
),"")</f>
        <v>No root cause</v>
      </c>
      <c r="U1756" s="68" t="s">
        <v>5691</v>
      </c>
      <c r="V1756" s="41" t="str" cm="1">
        <f t="array" ref="V1756">IFERROR(_xlfn.IFS(
U1756="MPR ISSUE","ACTIVE",
U1756="BSS Hardware Issue","ACTIVE",
U1756="Sites strategiques, MLL, Pylone, etc.","PASSIVE",
U1756="AKTIVCO DEFAUT GE &amp; POWER Cabinet","PASSIVE",
U1756="AKTIVCO Coupure ENEO &amp; Baisse de tension","PASSIVE",
U1756="Coupure ENEO &amp; Baisse de tension","PASSIVE",
U1756="Defaut GE &amp; POWER Cabinet","PASSIVE",
U1756="Sharing","PASSIVE",
U1756="Sites strategiques &amp; DataCenter","PASSIVE",
U1756="Exclu","Exclu",
U1756="SAT","ACTIVE",
U1756="SPARE-ISSUE","SPARE-ISSUE",
U1756="Fiber CAmtel","ACTIVE",
U1756="Fiber AOF","ACTIVE",
U1756="Projet OCM (HUAWEI)","PLANNED WORKS",
U1756="Projet OCM (NOKIA)","PLANNED WORKS",
U1756="ACCESS-ISSUE","ACCESS-ISSUE",
U1756="Projet OCM (ZTE, NOKIA, autres projets)","PLANNED WORKS",
U1756="No root CAuse","No root cause",
U1756="ODU HS","ACTIVE",
U1756="IP &amp; VLAN","ACTIVE",
U1756="Warehouse HUAWEI","SPARE-ISSUE",
U1756="SPARE-HS","SPARE-ISSUE",
U1756="Power Telco","ACTIVE", U1756="no impacts","no impacts"
),"")</f>
        <v>No root cause</v>
      </c>
      <c r="W1756" s="113"/>
      <c r="X1756" s="113"/>
      <c r="Y1756" s="113"/>
      <c r="Z1756" s="113"/>
      <c r="AA1756" s="113"/>
      <c r="AB1756" s="17" t="s">
        <v>5465</v>
      </c>
      <c r="AC1756" s="17" t="str">
        <f>_xlfn.XLOOKUP(B1756,'INCIDENT-04-27-2026'!E:E,'INCIDENT-04-27-2026'!F:F,"")</f>
        <v/>
      </c>
      <c r="AD1756" s="9"/>
      <c r="AE1756" s="7" t="s">
        <v>5465</v>
      </c>
      <c r="AF1756" s="6" t="str">
        <f>_xlfn.XLOOKUP(B1756,'[13]Input_27-04'!$B:$B,'[13]Input_27-04'!$M:$M,"")</f>
        <v/>
      </c>
      <c r="AG1756" s="7"/>
      <c r="AH1756" s="3"/>
      <c r="AI1756" s="18" t="str">
        <f>_xlfn.XLOOKUP(B1756,'[3]Cells Huawei 27042026 10h'!$B:$B,'[3]Cells Huawei 27042026 10h'!$T:$T,"")</f>
        <v/>
      </c>
      <c r="AJ1756" s="18" t="str">
        <f>_xlfn.XLOOKUP(B1756,'[3]Cells Huawei 27042026 15h'!$B:$B,'[3]Cells Huawei 27042026 15h'!$T:$T,"")</f>
        <v/>
      </c>
      <c r="AK1756" s="18" t="str">
        <f>_xlfn.XLOOKUP(B1756,'[4]cells down 27042026 11h28'!$B:$B,'[4]cells down 27042026 11h28'!$R:$R,"")</f>
        <v/>
      </c>
      <c r="AL1756" s="18" t="str">
        <f>_xlfn.XLOOKUP(B1756,'[4]cells down 27042026 18h01'!$B:$B,'[4]cells down 27042026 18h01'!$R:$R,"")</f>
        <v/>
      </c>
      <c r="AM1756" s="18" t="str">
        <f>_xlfn.XLOOKUP(B1756,'[5]cell downs 27042026 11h'!$B:$B,'[5]cell downs 27042026 11h'!$R:$R,"")</f>
        <v/>
      </c>
      <c r="AN1756" s="18" t="str">
        <f>_xlfn.XLOOKUP(B1756,'[5]cell downs 27042026 17h40'!$B:$B,'[5]cell downs 27042026 17h40'!$R:$R,"")</f>
        <v/>
      </c>
      <c r="AO1756" s="18" t="str">
        <f>_xlfn.XLOOKUP(B1756,'[6]ALL SITES DOWN'!$D:$D,'[6]ALL SITES DOWN'!$J:$J,"")</f>
        <v/>
      </c>
      <c r="AP1756" s="18" t="str">
        <f>_xlfn.XLOOKUP(B1756,'[7]ALL SITES DOWN'!$D:$D,'[7]ALL SITES DOWN'!$J:$J,"")</f>
        <v/>
      </c>
      <c r="AQ1756" s="9" t="str">
        <f>_xlfn.XLOOKUP(B1756,[8]sheet1!$AC:$AC,[8]sheet1!$AF:$AF,"")</f>
        <v/>
      </c>
      <c r="AR1756" s="14"/>
      <c r="AS1756" s="14" t="s">
        <v>5465</v>
      </c>
      <c r="AT1756" s="14" t="str">
        <f>_xlfn.XLOOKUP(B1756,'[9]cell downs 18042026 17h'!$B:$B,'[9]cell downs 18042026 17h'!$B:$B,"")</f>
        <v/>
      </c>
      <c r="AU1756" s="14" t="str">
        <f>_xlfn.XLOOKUP(B1756,'[10]Cells Huawei 19042026 15h'!$B:$B,'[10]Cells Huawei 19042026 15h'!$B:$B,"")</f>
        <v/>
      </c>
      <c r="AV1756" s="9" t="str">
        <f>_xlfn.XLOOKUP(B1756,'[11]cells down 19042026 9H40'!$B:$B,'[11]cells down 19042026 9H40'!$B:$B,"")</f>
        <v/>
      </c>
    </row>
    <row r="1757" spans="1:48" hidden="1" x14ac:dyDescent="0.3">
      <c r="A1757" s="1" t="s">
        <v>1264</v>
      </c>
      <c r="B1757" s="8" t="s">
        <v>1265</v>
      </c>
      <c r="C1757" s="3" t="str">
        <f>_xlfn.XLOOKUP(B1757,'[1]daily break down'!$D:$D,'[1]daily break down'!$E:$E,"")</f>
        <v>SUD-OUEST</v>
      </c>
      <c r="D1757" s="1" t="s">
        <v>11</v>
      </c>
      <c r="E1757" s="1" t="s">
        <v>12</v>
      </c>
      <c r="F1757" s="3" t="s">
        <v>13</v>
      </c>
      <c r="G1757" s="1" t="s">
        <v>63</v>
      </c>
      <c r="H1757" s="27" t="str">
        <f>_xlfn.XLOOKUP(B1757,[2]CALCULATION!$B:$B,[2]CALCULATION!$H:$H,"")</f>
        <v>Huawei</v>
      </c>
      <c r="I1757" s="26">
        <v>0</v>
      </c>
      <c r="J1757" s="26">
        <v>0</v>
      </c>
      <c r="K1757" s="26">
        <v>0</v>
      </c>
      <c r="L1757" s="26">
        <v>5.8784418134136907</v>
      </c>
      <c r="M1757" s="26">
        <v>0</v>
      </c>
      <c r="N1757" s="26">
        <v>0</v>
      </c>
      <c r="O1757" s="26">
        <v>0</v>
      </c>
      <c r="P1757" s="114" t="s">
        <v>6364</v>
      </c>
      <c r="Q1757" s="42" t="s">
        <v>5538</v>
      </c>
      <c r="R1757" s="42"/>
      <c r="S1757" s="41" t="str" cm="1">
        <f t="array" ref="S1757">IFERROR(_xlfn.IFS(
U1757="MPR ISSUE","PDH",
U1757="BSS Hardware Issue","BSS",
U1757="Sites strategiques, MLL, Pylone, etc.","ENVTECH",
U1757="AKTIVCO DEFAUT GE &amp; POWER Cabinet","AKTIVCO",
U1757="AKTIVCO Coupure ENEO &amp; Baisse de tension","AKTIVCO GRID ONLY",
U1757="Coupure ENEO &amp; Baisse de tension","IHS GRID ONLY",
U1757="Defaut GE &amp; POWER Cabinet","IHS",
U1757="Sharing","Partners",
U1757="Sites strategiques &amp; DataCenter","SST &amp; DC",
U1757="Exclu","Exclu",
U1757="SAT","SAT",
U1757="SPARE-ISSUE","SPARE-ISSUE",
U1757="Fiber CAmtel","TRANS_FO_CAMTEL",
U1757="Fiber AOF","Fiber AOF",
U1757="Projet OCM (HUAWEI)","TRAVAUX-HUAWEI",
U1757="Projet OCM (NOKIA)","TRAVAUX-NOKIA",
U1757="ACCESS-ISSUE","ACCESS-ISSUE",
U1757="Projet OCM (ZTE, NOKIA, autres projets)","TRAVAUX OCM",
U1757="No root CAuse","No root cause",
U1757="ODU HS","PDH",
U1757="IP &amp; VLAN","PDH",
U1757="Warehouse HUAWEI","SPARE-ISSUE",
U1757="SPARE-HS","SPARE-ISSUE",
U1757="Power Telco","BSS",U1757="no impacts","no impacts"
),"")</f>
        <v>No root cause</v>
      </c>
      <c r="T1757" s="41" t="str" cm="1">
        <f t="array" ref="T1757">IFERROR(_xlfn.IFS(
U1757="MPR ISSUE","TX ISSUE",
U1757="BSS Hardware Issue","RAN ISSUE",
U1757="Sites strategiques, MLL, Pylone, etc.","ENVTECH",
U1757="AKTIVCO DEFAUT GE &amp; POWER Cabinet","POWER ISSUE",
U1757="AKTIVCO Coupure ENEO &amp; Baisse de tension","POWER ISSUE",
U1757="Coupure ENEO &amp; Baisse de tension","POWER ISSUE",
U1757="Defaut GE &amp; POWER Cabinet","POWER ISSUE",
U1757="Sharing","POWER ISSUE",
U1757="Sites strategiques &amp; DataCenter","POWER ISSUE",
U1757="Exclu","Exclu",
U1757="SAT","TX ISSUE",
U1757="SPARE-ISSUE","SPARE-ISSUE",
U1757="Fiber CAmtel","TX ISSUE",
U1757="Fiber AOF","TX ISSUE",
U1757="Projet OCM (HUAWEI)","TRAVAUX-HUAWEI",
U1757="Projet OCM (NOKIA)","TRAVAUX -NOKIA",
U1757="ACCESS-ISSUE","ACCESS-ISSUE",
U1757="Projet OCM (ZTE, NOKIA, autres projets)","TRAVAUX OCM",
U1757="No root CAuse","No root cause",
U1757="ODU HS","TX ISSUE",
U1757="IP &amp; VLAN","TX ISSUE",
U1757="Warehouse HUAWEI","SPARE-ISSUE",
U1757="SPARE-HS","SPARE-ISSUE",
U1757="Power Telco","RAN ISSUE",U1757="no impacts","no impacts"
),"")</f>
        <v>No root cause</v>
      </c>
      <c r="U1757" s="68" t="s">
        <v>5691</v>
      </c>
      <c r="V1757" s="41" t="str" cm="1">
        <f t="array" ref="V1757">IFERROR(_xlfn.IFS(
U1757="MPR ISSUE","ACTIVE",
U1757="BSS Hardware Issue","ACTIVE",
U1757="Sites strategiques, MLL, Pylone, etc.","PASSIVE",
U1757="AKTIVCO DEFAUT GE &amp; POWER Cabinet","PASSIVE",
U1757="AKTIVCO Coupure ENEO &amp; Baisse de tension","PASSIVE",
U1757="Coupure ENEO &amp; Baisse de tension","PASSIVE",
U1757="Defaut GE &amp; POWER Cabinet","PASSIVE",
U1757="Sharing","PASSIVE",
U1757="Sites strategiques &amp; DataCenter","PASSIVE",
U1757="Exclu","Exclu",
U1757="SAT","ACTIVE",
U1757="SPARE-ISSUE","SPARE-ISSUE",
U1757="Fiber CAmtel","ACTIVE",
U1757="Fiber AOF","ACTIVE",
U1757="Projet OCM (HUAWEI)","PLANNED WORKS",
U1757="Projet OCM (NOKIA)","PLANNED WORKS",
U1757="ACCESS-ISSUE","ACCESS-ISSUE",
U1757="Projet OCM (ZTE, NOKIA, autres projets)","PLANNED WORKS",
U1757="No root CAuse","No root cause",
U1757="ODU HS","ACTIVE",
U1757="IP &amp; VLAN","ACTIVE",
U1757="Warehouse HUAWEI","SPARE-ISSUE",
U1757="SPARE-HS","SPARE-ISSUE",
U1757="Power Telco","ACTIVE", U1757="no impacts","no impacts"
),"")</f>
        <v>No root cause</v>
      </c>
      <c r="W1757" s="113"/>
      <c r="X1757" s="113"/>
      <c r="Y1757" s="113"/>
      <c r="Z1757" s="113"/>
      <c r="AA1757" s="113"/>
      <c r="AB1757" s="17" t="s">
        <v>5465</v>
      </c>
      <c r="AC1757" s="17" t="str">
        <f>_xlfn.XLOOKUP(B1757,'INCIDENT-04-27-2026'!E:E,'INCIDENT-04-27-2026'!F:F,"")</f>
        <v/>
      </c>
      <c r="AD1757" s="9"/>
      <c r="AE1757" s="7" t="s">
        <v>5465</v>
      </c>
      <c r="AF1757" s="6" t="str">
        <f>_xlfn.XLOOKUP(B1757,'[13]Input_27-04'!$B:$B,'[13]Input_27-04'!$M:$M,"")</f>
        <v/>
      </c>
      <c r="AG1757" s="7"/>
      <c r="AH1757" s="3"/>
      <c r="AI1757" s="18" t="str">
        <f>_xlfn.XLOOKUP(B1757,'[3]Cells Huawei 27042026 10h'!$B:$B,'[3]Cells Huawei 27042026 10h'!$T:$T,"")</f>
        <v/>
      </c>
      <c r="AJ1757" s="18" t="str">
        <f>_xlfn.XLOOKUP(B1757,'[3]Cells Huawei 27042026 15h'!$B:$B,'[3]Cells Huawei 27042026 15h'!$T:$T,"")</f>
        <v/>
      </c>
      <c r="AK1757" s="18" t="str">
        <f>_xlfn.XLOOKUP(B1757,'[4]cells down 27042026 11h28'!$B:$B,'[4]cells down 27042026 11h28'!$R:$R,"")</f>
        <v/>
      </c>
      <c r="AL1757" s="18" t="str">
        <f>_xlfn.XLOOKUP(B1757,'[4]cells down 27042026 18h01'!$B:$B,'[4]cells down 27042026 18h01'!$R:$R,"")</f>
        <v/>
      </c>
      <c r="AM1757" s="18" t="str">
        <f>_xlfn.XLOOKUP(B1757,'[5]cell downs 27042026 11h'!$B:$B,'[5]cell downs 27042026 11h'!$R:$R,"")</f>
        <v/>
      </c>
      <c r="AN1757" s="18" t="str">
        <f>_xlfn.XLOOKUP(B1757,'[5]cell downs 27042026 17h40'!$B:$B,'[5]cell downs 27042026 17h40'!$R:$R,"")</f>
        <v/>
      </c>
      <c r="AO1757" s="18" t="str">
        <f>_xlfn.XLOOKUP(B1757,'[6]ALL SITES DOWN'!$D:$D,'[6]ALL SITES DOWN'!$J:$J,"")</f>
        <v/>
      </c>
      <c r="AP1757" s="18" t="str">
        <f>_xlfn.XLOOKUP(B1757,'[7]ALL SITES DOWN'!$D:$D,'[7]ALL SITES DOWN'!$J:$J,"")</f>
        <v/>
      </c>
      <c r="AQ1757" s="9" t="str">
        <f>_xlfn.XLOOKUP(B1757,[8]sheet1!$AC:$AC,[8]sheet1!$AF:$AF,"")</f>
        <v/>
      </c>
      <c r="AR1757" s="14"/>
      <c r="AS1757" s="14" t="s">
        <v>5465</v>
      </c>
      <c r="AT1757" s="14" t="str">
        <f>_xlfn.XLOOKUP(B1757,'[9]cell downs 18042026 17h'!$B:$B,'[9]cell downs 18042026 17h'!$B:$B,"")</f>
        <v/>
      </c>
      <c r="AU1757" s="14" t="str">
        <f>_xlfn.XLOOKUP(B1757,'[10]Cells Huawei 19042026 15h'!$B:$B,'[10]Cells Huawei 19042026 15h'!$B:$B,"")</f>
        <v/>
      </c>
      <c r="AV1757" s="9" t="str">
        <f>_xlfn.XLOOKUP(B1757,'[11]cells down 19042026 9H40'!$B:$B,'[11]cells down 19042026 9H40'!$B:$B,"")</f>
        <v/>
      </c>
    </row>
    <row r="1758" spans="1:48" hidden="1" x14ac:dyDescent="0.3">
      <c r="A1758" s="1" t="s">
        <v>998</v>
      </c>
      <c r="B1758" s="8" t="s">
        <v>2875</v>
      </c>
      <c r="C1758" s="3" t="str">
        <f>_xlfn.XLOOKUP(B1758,'[1]daily break down'!$D:$D,'[1]daily break down'!$E:$E,"")</f>
        <v>ADAMAOUA</v>
      </c>
      <c r="D1758" s="1" t="s">
        <v>11</v>
      </c>
      <c r="E1758" s="1" t="s">
        <v>12</v>
      </c>
      <c r="F1758" s="3" t="s">
        <v>90</v>
      </c>
      <c r="G1758" s="1" t="s">
        <v>998</v>
      </c>
      <c r="H1758" s="27" t="str">
        <f>_xlfn.XLOOKUP(B1758,[2]CALCULATION!$B:$B,[2]CALCULATION!$H:$H,"")</f>
        <v>Huawei</v>
      </c>
      <c r="I1758" s="26">
        <v>0</v>
      </c>
      <c r="J1758" s="26">
        <v>0</v>
      </c>
      <c r="K1758" s="26">
        <v>0</v>
      </c>
      <c r="L1758" s="26">
        <v>0</v>
      </c>
      <c r="M1758" s="26">
        <v>0</v>
      </c>
      <c r="N1758" s="26">
        <v>0</v>
      </c>
      <c r="O1758" s="26">
        <v>0</v>
      </c>
      <c r="P1758" s="114" t="s">
        <v>6364</v>
      </c>
      <c r="Q1758" s="42" t="s">
        <v>5538</v>
      </c>
      <c r="R1758" s="42"/>
      <c r="S1758" s="41" t="str" cm="1">
        <f t="array" ref="S1758">IFERROR(_xlfn.IFS(
U1758="MPR ISSUE","PDH",
U1758="BSS Hardware Issue","BSS",
U1758="Sites strategiques, MLL, Pylone, etc.","ENVTECH",
U1758="AKTIVCO DEFAUT GE &amp; POWER Cabinet","AKTIVCO",
U1758="AKTIVCO Coupure ENEO &amp; Baisse de tension","AKTIVCO GRID ONLY",
U1758="Coupure ENEO &amp; Baisse de tension","IHS GRID ONLY",
U1758="Defaut GE &amp; POWER Cabinet","IHS",
U1758="Sharing","Partners",
U1758="Sites strategiques &amp; DataCenter","SST &amp; DC",
U1758="Exclu","Exclu",
U1758="SAT","SAT",
U1758="SPARE-ISSUE","SPARE-ISSUE",
U1758="Fiber CAmtel","TRANS_FO_CAMTEL",
U1758="Fiber AOF","Fiber AOF",
U1758="Projet OCM (HUAWEI)","TRAVAUX-HUAWEI",
U1758="Projet OCM (NOKIA)","TRAVAUX-NOKIA",
U1758="ACCESS-ISSUE","ACCESS-ISSUE",
U1758="Projet OCM (ZTE, NOKIA, autres projets)","TRAVAUX OCM",
U1758="No root CAuse","No root cause",
U1758="ODU HS","PDH",
U1758="IP &amp; VLAN","PDH",
U1758="Warehouse HUAWEI","SPARE-ISSUE",
U1758="SPARE-HS","SPARE-ISSUE",
U1758="Power Telco","BSS",U1758="no impacts","no impacts"
),"")</f>
        <v>No root cause</v>
      </c>
      <c r="T1758" s="41" t="str" cm="1">
        <f t="array" ref="T1758">IFERROR(_xlfn.IFS(
U1758="MPR ISSUE","TX ISSUE",
U1758="BSS Hardware Issue","RAN ISSUE",
U1758="Sites strategiques, MLL, Pylone, etc.","ENVTECH",
U1758="AKTIVCO DEFAUT GE &amp; POWER Cabinet","POWER ISSUE",
U1758="AKTIVCO Coupure ENEO &amp; Baisse de tension","POWER ISSUE",
U1758="Coupure ENEO &amp; Baisse de tension","POWER ISSUE",
U1758="Defaut GE &amp; POWER Cabinet","POWER ISSUE",
U1758="Sharing","POWER ISSUE",
U1758="Sites strategiques &amp; DataCenter","POWER ISSUE",
U1758="Exclu","Exclu",
U1758="SAT","TX ISSUE",
U1758="SPARE-ISSUE","SPARE-ISSUE",
U1758="Fiber CAmtel","TX ISSUE",
U1758="Fiber AOF","TX ISSUE",
U1758="Projet OCM (HUAWEI)","TRAVAUX-HUAWEI",
U1758="Projet OCM (NOKIA)","TRAVAUX -NOKIA",
U1758="ACCESS-ISSUE","ACCESS-ISSUE",
U1758="Projet OCM (ZTE, NOKIA, autres projets)","TRAVAUX OCM",
U1758="No root CAuse","No root cause",
U1758="ODU HS","TX ISSUE",
U1758="IP &amp; VLAN","TX ISSUE",
U1758="Warehouse HUAWEI","SPARE-ISSUE",
U1758="SPARE-HS","SPARE-ISSUE",
U1758="Power Telco","RAN ISSUE",U1758="no impacts","no impacts"
),"")</f>
        <v>No root cause</v>
      </c>
      <c r="U1758" s="68" t="s">
        <v>5691</v>
      </c>
      <c r="V1758" s="41" t="str" cm="1">
        <f t="array" ref="V1758">IFERROR(_xlfn.IFS(
U1758="MPR ISSUE","ACTIVE",
U1758="BSS Hardware Issue","ACTIVE",
U1758="Sites strategiques, MLL, Pylone, etc.","PASSIVE",
U1758="AKTIVCO DEFAUT GE &amp; POWER Cabinet","PASSIVE",
U1758="AKTIVCO Coupure ENEO &amp; Baisse de tension","PASSIVE",
U1758="Coupure ENEO &amp; Baisse de tension","PASSIVE",
U1758="Defaut GE &amp; POWER Cabinet","PASSIVE",
U1758="Sharing","PASSIVE",
U1758="Sites strategiques &amp; DataCenter","PASSIVE",
U1758="Exclu","Exclu",
U1758="SAT","ACTIVE",
U1758="SPARE-ISSUE","SPARE-ISSUE",
U1758="Fiber CAmtel","ACTIVE",
U1758="Fiber AOF","ACTIVE",
U1758="Projet OCM (HUAWEI)","PLANNED WORKS",
U1758="Projet OCM (NOKIA)","PLANNED WORKS",
U1758="ACCESS-ISSUE","ACCESS-ISSUE",
U1758="Projet OCM (ZTE, NOKIA, autres projets)","PLANNED WORKS",
U1758="No root CAuse","No root cause",
U1758="ODU HS","ACTIVE",
U1758="IP &amp; VLAN","ACTIVE",
U1758="Warehouse HUAWEI","SPARE-ISSUE",
U1758="SPARE-HS","SPARE-ISSUE",
U1758="Power Telco","ACTIVE", U1758="no impacts","no impacts"
),"")</f>
        <v>No root cause</v>
      </c>
      <c r="W1758" s="113"/>
      <c r="X1758" s="113"/>
      <c r="Y1758" s="113"/>
      <c r="Z1758" s="113"/>
      <c r="AA1758" s="113"/>
      <c r="AB1758" s="17" t="s">
        <v>5465</v>
      </c>
      <c r="AC1758" s="17" t="str">
        <f>_xlfn.XLOOKUP(B1758,'INCIDENT-04-27-2026'!E:E,'INCIDENT-04-27-2026'!F:F,"")</f>
        <v/>
      </c>
      <c r="AD1758" s="9"/>
      <c r="AE1758" s="7" t="s">
        <v>5465</v>
      </c>
      <c r="AF1758" s="6" t="str">
        <f>_xlfn.XLOOKUP(B1758,'[13]Input_27-04'!$B:$B,'[13]Input_27-04'!$M:$M,"")</f>
        <v/>
      </c>
      <c r="AG1758" s="7"/>
      <c r="AH1758" s="3"/>
      <c r="AI1758" s="18" t="str">
        <f>_xlfn.XLOOKUP(B1758,'[3]Cells Huawei 27042026 10h'!$B:$B,'[3]Cells Huawei 27042026 10h'!$T:$T,"")</f>
        <v/>
      </c>
      <c r="AJ1758" s="18" t="str">
        <f>_xlfn.XLOOKUP(B1758,'[3]Cells Huawei 27042026 15h'!$B:$B,'[3]Cells Huawei 27042026 15h'!$T:$T,"")</f>
        <v/>
      </c>
      <c r="AK1758" s="18" t="str">
        <f>_xlfn.XLOOKUP(B1758,'[4]cells down 27042026 11h28'!$B:$B,'[4]cells down 27042026 11h28'!$R:$R,"")</f>
        <v/>
      </c>
      <c r="AL1758" s="18" t="str">
        <f>_xlfn.XLOOKUP(B1758,'[4]cells down 27042026 18h01'!$B:$B,'[4]cells down 27042026 18h01'!$R:$R,"")</f>
        <v/>
      </c>
      <c r="AM1758" s="18" t="str">
        <f>_xlfn.XLOOKUP(B1758,'[5]cell downs 27042026 11h'!$B:$B,'[5]cell downs 27042026 11h'!$R:$R,"")</f>
        <v/>
      </c>
      <c r="AN1758" s="18" t="str">
        <f>_xlfn.XLOOKUP(B1758,'[5]cell downs 27042026 17h40'!$B:$B,'[5]cell downs 27042026 17h40'!$R:$R,"")</f>
        <v/>
      </c>
      <c r="AO1758" s="18" t="str">
        <f>_xlfn.XLOOKUP(B1758,'[6]ALL SITES DOWN'!$D:$D,'[6]ALL SITES DOWN'!$J:$J,"")</f>
        <v/>
      </c>
      <c r="AP1758" s="18" t="str">
        <f>_xlfn.XLOOKUP(B1758,'[7]ALL SITES DOWN'!$D:$D,'[7]ALL SITES DOWN'!$J:$J,"")</f>
        <v/>
      </c>
      <c r="AQ1758" s="9" t="str">
        <f>_xlfn.XLOOKUP(B1758,[8]sheet1!$AC:$AC,[8]sheet1!$AF:$AF,"")</f>
        <v/>
      </c>
      <c r="AR1758" s="14"/>
      <c r="AS1758" s="14" t="s">
        <v>5465</v>
      </c>
      <c r="AT1758" s="14" t="str">
        <f>_xlfn.XLOOKUP(B1758,'[9]cell downs 18042026 17h'!$B:$B,'[9]cell downs 18042026 17h'!$B:$B,"")</f>
        <v/>
      </c>
      <c r="AU1758" s="14" t="str">
        <f>_xlfn.XLOOKUP(B1758,'[10]Cells Huawei 19042026 15h'!$B:$B,'[10]Cells Huawei 19042026 15h'!$B:$B,"")</f>
        <v/>
      </c>
      <c r="AV1758" s="9" t="str">
        <f>_xlfn.XLOOKUP(B1758,'[11]cells down 19042026 9H40'!$B:$B,'[11]cells down 19042026 9H40'!$B:$B,"")</f>
        <v/>
      </c>
    </row>
    <row r="1759" spans="1:48" hidden="1" x14ac:dyDescent="0.3">
      <c r="A1759" s="19" t="s">
        <v>5406</v>
      </c>
      <c r="B1759" s="24" t="s">
        <v>5407</v>
      </c>
      <c r="C1759" s="3" t="str">
        <f>_xlfn.XLOOKUP(B1759,'[1]daily break down'!$D:$D,'[1]daily break down'!$E:$E,"")</f>
        <v>NORD</v>
      </c>
      <c r="D1759" s="19" t="s">
        <v>357</v>
      </c>
      <c r="E1759" s="19" t="s">
        <v>122</v>
      </c>
      <c r="F1759" s="19" t="s">
        <v>5379</v>
      </c>
      <c r="G1759" s="19" t="s">
        <v>732</v>
      </c>
      <c r="H1759" s="27" t="str">
        <f>_xlfn.XLOOKUP(B1759,[2]CALCULATION!$B:$B,[2]CALCULATION!$H:$H,"")</f>
        <v>Huawei</v>
      </c>
      <c r="I1759" s="26">
        <v>0</v>
      </c>
      <c r="J1759" s="26">
        <v>0</v>
      </c>
      <c r="K1759" s="26">
        <v>0</v>
      </c>
      <c r="L1759" s="26">
        <v>0</v>
      </c>
      <c r="M1759" s="26">
        <v>0</v>
      </c>
      <c r="N1759" s="26">
        <v>0</v>
      </c>
      <c r="O1759" s="26">
        <v>0</v>
      </c>
      <c r="P1759" s="114" t="s">
        <v>6364</v>
      </c>
      <c r="Q1759" s="42" t="s">
        <v>5538</v>
      </c>
      <c r="R1759" s="42"/>
      <c r="S1759" s="41" t="str" cm="1">
        <f t="array" ref="S1759">IFERROR(_xlfn.IFS(
U1759="MPR ISSUE","PDH",
U1759="BSS Hardware Issue","BSS",
U1759="Sites strategiques, MLL, Pylone, etc.","ENVTECH",
U1759="AKTIVCO DEFAUT GE &amp; POWER Cabinet","AKTIVCO",
U1759="AKTIVCO Coupure ENEO &amp; Baisse de tension","AKTIVCO GRID ONLY",
U1759="Coupure ENEO &amp; Baisse de tension","IHS GRID ONLY",
U1759="Defaut GE &amp; POWER Cabinet","IHS",
U1759="Sharing","Partners",
U1759="Sites strategiques &amp; DataCenter","SST &amp; DC",
U1759="Exclu","Exclu",
U1759="SAT","SAT",
U1759="SPARE-ISSUE","SPARE-ISSUE",
U1759="Fiber CAmtel","TRANS_FO_CAMTEL",
U1759="Fiber AOF","Fiber AOF",
U1759="Projet OCM (HUAWEI)","TRAVAUX-HUAWEI",
U1759="Projet OCM (NOKIA)","TRAVAUX-NOKIA",
U1759="ACCESS-ISSUE","ACCESS-ISSUE",
U1759="Projet OCM (ZTE, NOKIA, autres projets)","TRAVAUX OCM",
U1759="No root CAuse","No root cause",
U1759="ODU HS","PDH",
U1759="IP &amp; VLAN","PDH",
U1759="Warehouse HUAWEI","SPARE-ISSUE",
U1759="SPARE-HS","SPARE-ISSUE",
U1759="Power Telco","BSS",U1759="no impacts","no impacts"
),"")</f>
        <v>No root cause</v>
      </c>
      <c r="T1759" s="41" t="str" cm="1">
        <f t="array" ref="T1759">IFERROR(_xlfn.IFS(
U1759="MPR ISSUE","TX ISSUE",
U1759="BSS Hardware Issue","RAN ISSUE",
U1759="Sites strategiques, MLL, Pylone, etc.","ENVTECH",
U1759="AKTIVCO DEFAUT GE &amp; POWER Cabinet","POWER ISSUE",
U1759="AKTIVCO Coupure ENEO &amp; Baisse de tension","POWER ISSUE",
U1759="Coupure ENEO &amp; Baisse de tension","POWER ISSUE",
U1759="Defaut GE &amp; POWER Cabinet","POWER ISSUE",
U1759="Sharing","POWER ISSUE",
U1759="Sites strategiques &amp; DataCenter","POWER ISSUE",
U1759="Exclu","Exclu",
U1759="SAT","TX ISSUE",
U1759="SPARE-ISSUE","SPARE-ISSUE",
U1759="Fiber CAmtel","TX ISSUE",
U1759="Fiber AOF","TX ISSUE",
U1759="Projet OCM (HUAWEI)","TRAVAUX-HUAWEI",
U1759="Projet OCM (NOKIA)","TRAVAUX -NOKIA",
U1759="ACCESS-ISSUE","ACCESS-ISSUE",
U1759="Projet OCM (ZTE, NOKIA, autres projets)","TRAVAUX OCM",
U1759="No root CAuse","No root cause",
U1759="ODU HS","TX ISSUE",
U1759="IP &amp; VLAN","TX ISSUE",
U1759="Warehouse HUAWEI","SPARE-ISSUE",
U1759="SPARE-HS","SPARE-ISSUE",
U1759="Power Telco","RAN ISSUE",U1759="no impacts","no impacts"
),"")</f>
        <v>No root cause</v>
      </c>
      <c r="U1759" s="68" t="s">
        <v>5691</v>
      </c>
      <c r="V1759" s="41" t="str" cm="1">
        <f t="array" ref="V1759">IFERROR(_xlfn.IFS(
U1759="MPR ISSUE","ACTIVE",
U1759="BSS Hardware Issue","ACTIVE",
U1759="Sites strategiques, MLL, Pylone, etc.","PASSIVE",
U1759="AKTIVCO DEFAUT GE &amp; POWER Cabinet","PASSIVE",
U1759="AKTIVCO Coupure ENEO &amp; Baisse de tension","PASSIVE",
U1759="Coupure ENEO &amp; Baisse de tension","PASSIVE",
U1759="Defaut GE &amp; POWER Cabinet","PASSIVE",
U1759="Sharing","PASSIVE",
U1759="Sites strategiques &amp; DataCenter","PASSIVE",
U1759="Exclu","Exclu",
U1759="SAT","ACTIVE",
U1759="SPARE-ISSUE","SPARE-ISSUE",
U1759="Fiber CAmtel","ACTIVE",
U1759="Fiber AOF","ACTIVE",
U1759="Projet OCM (HUAWEI)","PLANNED WORKS",
U1759="Projet OCM (NOKIA)","PLANNED WORKS",
U1759="ACCESS-ISSUE","ACCESS-ISSUE",
U1759="Projet OCM (ZTE, NOKIA, autres projets)","PLANNED WORKS",
U1759="No root CAuse","No root cause",
U1759="ODU HS","ACTIVE",
U1759="IP &amp; VLAN","ACTIVE",
U1759="Warehouse HUAWEI","SPARE-ISSUE",
U1759="SPARE-HS","SPARE-ISSUE",
U1759="Power Telco","ACTIVE", U1759="no impacts","no impacts"
),"")</f>
        <v>No root cause</v>
      </c>
      <c r="W1759" s="113"/>
      <c r="X1759" s="113"/>
      <c r="Y1759" s="113"/>
      <c r="Z1759" s="113"/>
      <c r="AA1759" s="113"/>
      <c r="AB1759" s="17" t="s">
        <v>5465</v>
      </c>
      <c r="AC1759" s="17" t="str">
        <f>_xlfn.XLOOKUP(B1759,'INCIDENT-04-27-2026'!E:E,'INCIDENT-04-27-2026'!F:F,"")</f>
        <v/>
      </c>
      <c r="AD1759" s="9"/>
      <c r="AE1759" s="7" t="s">
        <v>5465</v>
      </c>
      <c r="AF1759" s="6" t="str">
        <f>_xlfn.XLOOKUP(B1759,'[13]Input_27-04'!$B:$B,'[13]Input_27-04'!$M:$M,"")</f>
        <v/>
      </c>
      <c r="AG1759" s="7"/>
      <c r="AH1759" s="3"/>
      <c r="AI1759" s="18" t="str">
        <f>_xlfn.XLOOKUP(B1759,'[3]Cells Huawei 27042026 10h'!$B:$B,'[3]Cells Huawei 27042026 10h'!$T:$T,"")</f>
        <v/>
      </c>
      <c r="AJ1759" s="18" t="str">
        <f>_xlfn.XLOOKUP(B1759,'[3]Cells Huawei 27042026 15h'!$B:$B,'[3]Cells Huawei 27042026 15h'!$T:$T,"")</f>
        <v/>
      </c>
      <c r="AK1759" s="18" t="str">
        <f>_xlfn.XLOOKUP(B1759,'[4]cells down 27042026 11h28'!$B:$B,'[4]cells down 27042026 11h28'!$R:$R,"")</f>
        <v/>
      </c>
      <c r="AL1759" s="18" t="str">
        <f>_xlfn.XLOOKUP(B1759,'[4]cells down 27042026 18h01'!$B:$B,'[4]cells down 27042026 18h01'!$R:$R,"")</f>
        <v/>
      </c>
      <c r="AM1759" s="18" t="str">
        <f>_xlfn.XLOOKUP(B1759,'[5]cell downs 27042026 11h'!$B:$B,'[5]cell downs 27042026 11h'!$R:$R,"")</f>
        <v/>
      </c>
      <c r="AN1759" s="18" t="str">
        <f>_xlfn.XLOOKUP(B1759,'[5]cell downs 27042026 17h40'!$B:$B,'[5]cell downs 27042026 17h40'!$R:$R,"")</f>
        <v/>
      </c>
      <c r="AO1759" s="18" t="str">
        <f>_xlfn.XLOOKUP(B1759,'[6]ALL SITES DOWN'!$D:$D,'[6]ALL SITES DOWN'!$J:$J,"")</f>
        <v/>
      </c>
      <c r="AP1759" s="18" t="str">
        <f>_xlfn.XLOOKUP(B1759,'[7]ALL SITES DOWN'!$D:$D,'[7]ALL SITES DOWN'!$J:$J,"")</f>
        <v/>
      </c>
      <c r="AQ1759" s="9" t="str">
        <f>_xlfn.XLOOKUP(B1759,[8]sheet1!$AC:$AC,[8]sheet1!$AF:$AF,"")</f>
        <v/>
      </c>
      <c r="AR1759" s="14"/>
      <c r="AS1759" s="14" t="s">
        <v>5465</v>
      </c>
      <c r="AT1759" s="14" t="str">
        <f>_xlfn.XLOOKUP(B1759,'[9]cell downs 18042026 17h'!$B:$B,'[9]cell downs 18042026 17h'!$B:$B,"")</f>
        <v/>
      </c>
      <c r="AU1759" s="14" t="str">
        <f>_xlfn.XLOOKUP(B1759,'[10]Cells Huawei 19042026 15h'!$B:$B,'[10]Cells Huawei 19042026 15h'!$B:$B,"")</f>
        <v/>
      </c>
      <c r="AV1759" s="9" t="str">
        <f>_xlfn.XLOOKUP(B1759,'[11]cells down 19042026 9H40'!$B:$B,'[11]cells down 19042026 9H40'!$B:$B,"")</f>
        <v/>
      </c>
    </row>
    <row r="1760" spans="1:48" hidden="1" x14ac:dyDescent="0.3">
      <c r="A1760" s="1" t="s">
        <v>1017</v>
      </c>
      <c r="B1760" s="8" t="s">
        <v>1018</v>
      </c>
      <c r="C1760" s="3" t="str">
        <f>_xlfn.XLOOKUP(B1760,'[1]daily break down'!$D:$D,'[1]daily break down'!$E:$E,"")</f>
        <v>Bafoussam</v>
      </c>
      <c r="D1760" s="1" t="s">
        <v>11</v>
      </c>
      <c r="E1760" s="1" t="s">
        <v>145</v>
      </c>
      <c r="F1760" s="3" t="s">
        <v>102</v>
      </c>
      <c r="G1760" s="1" t="s">
        <v>299</v>
      </c>
      <c r="H1760" s="27" t="str">
        <f>_xlfn.XLOOKUP(B1760,[2]CALCULATION!$B:$B,[2]CALCULATION!$H:$H,"")</f>
        <v>Huawei</v>
      </c>
      <c r="I1760" s="26">
        <v>0</v>
      </c>
      <c r="J1760" s="26">
        <v>0</v>
      </c>
      <c r="K1760" s="26">
        <v>0</v>
      </c>
      <c r="L1760" s="26">
        <v>0</v>
      </c>
      <c r="M1760" s="26">
        <v>0</v>
      </c>
      <c r="N1760" s="26">
        <v>0</v>
      </c>
      <c r="O1760" s="26">
        <v>0</v>
      </c>
      <c r="P1760" s="114" t="s">
        <v>6364</v>
      </c>
      <c r="Q1760" s="42" t="s">
        <v>5538</v>
      </c>
      <c r="R1760" s="42"/>
      <c r="S1760" s="41" t="str" cm="1">
        <f t="array" ref="S1760">IFERROR(_xlfn.IFS(
U1760="MPR ISSUE","PDH",
U1760="BSS Hardware Issue","BSS",
U1760="Sites strategiques, MLL, Pylone, etc.","ENVTECH",
U1760="AKTIVCO DEFAUT GE &amp; POWER Cabinet","AKTIVCO",
U1760="AKTIVCO Coupure ENEO &amp; Baisse de tension","AKTIVCO GRID ONLY",
U1760="Coupure ENEO &amp; Baisse de tension","IHS GRID ONLY",
U1760="Defaut GE &amp; POWER Cabinet","IHS",
U1760="Sharing","Partners",
U1760="Sites strategiques &amp; DataCenter","SST &amp; DC",
U1760="Exclu","Exclu",
U1760="SAT","SAT",
U1760="SPARE-ISSUE","SPARE-ISSUE",
U1760="Fiber CAmtel","TRANS_FO_CAMTEL",
U1760="Fiber AOF","Fiber AOF",
U1760="Projet OCM (HUAWEI)","TRAVAUX-HUAWEI",
U1760="Projet OCM (NOKIA)","TRAVAUX-NOKIA",
U1760="ACCESS-ISSUE","ACCESS-ISSUE",
U1760="Projet OCM (ZTE, NOKIA, autres projets)","TRAVAUX OCM",
U1760="No root CAuse","No root cause",
U1760="ODU HS","PDH",
U1760="IP &amp; VLAN","PDH",
U1760="Warehouse HUAWEI","SPARE-ISSUE",
U1760="SPARE-HS","SPARE-ISSUE",
U1760="Power Telco","BSS",U1760="no impacts","no impacts"
),"")</f>
        <v>No root cause</v>
      </c>
      <c r="T1760" s="41" t="str" cm="1">
        <f t="array" ref="T1760">IFERROR(_xlfn.IFS(
U1760="MPR ISSUE","TX ISSUE",
U1760="BSS Hardware Issue","RAN ISSUE",
U1760="Sites strategiques, MLL, Pylone, etc.","ENVTECH",
U1760="AKTIVCO DEFAUT GE &amp; POWER Cabinet","POWER ISSUE",
U1760="AKTIVCO Coupure ENEO &amp; Baisse de tension","POWER ISSUE",
U1760="Coupure ENEO &amp; Baisse de tension","POWER ISSUE",
U1760="Defaut GE &amp; POWER Cabinet","POWER ISSUE",
U1760="Sharing","POWER ISSUE",
U1760="Sites strategiques &amp; DataCenter","POWER ISSUE",
U1760="Exclu","Exclu",
U1760="SAT","TX ISSUE",
U1760="SPARE-ISSUE","SPARE-ISSUE",
U1760="Fiber CAmtel","TX ISSUE",
U1760="Fiber AOF","TX ISSUE",
U1760="Projet OCM (HUAWEI)","TRAVAUX-HUAWEI",
U1760="Projet OCM (NOKIA)","TRAVAUX -NOKIA",
U1760="ACCESS-ISSUE","ACCESS-ISSUE",
U1760="Projet OCM (ZTE, NOKIA, autres projets)","TRAVAUX OCM",
U1760="No root CAuse","No root cause",
U1760="ODU HS","TX ISSUE",
U1760="IP &amp; VLAN","TX ISSUE",
U1760="Warehouse HUAWEI","SPARE-ISSUE",
U1760="SPARE-HS","SPARE-ISSUE",
U1760="Power Telco","RAN ISSUE",U1760="no impacts","no impacts"
),"")</f>
        <v>No root cause</v>
      </c>
      <c r="U1760" s="68" t="s">
        <v>5691</v>
      </c>
      <c r="V1760" s="41" t="str" cm="1">
        <f t="array" ref="V1760">IFERROR(_xlfn.IFS(
U1760="MPR ISSUE","ACTIVE",
U1760="BSS Hardware Issue","ACTIVE",
U1760="Sites strategiques, MLL, Pylone, etc.","PASSIVE",
U1760="AKTIVCO DEFAUT GE &amp; POWER Cabinet","PASSIVE",
U1760="AKTIVCO Coupure ENEO &amp; Baisse de tension","PASSIVE",
U1760="Coupure ENEO &amp; Baisse de tension","PASSIVE",
U1760="Defaut GE &amp; POWER Cabinet","PASSIVE",
U1760="Sharing","PASSIVE",
U1760="Sites strategiques &amp; DataCenter","PASSIVE",
U1760="Exclu","Exclu",
U1760="SAT","ACTIVE",
U1760="SPARE-ISSUE","SPARE-ISSUE",
U1760="Fiber CAmtel","ACTIVE",
U1760="Fiber AOF","ACTIVE",
U1760="Projet OCM (HUAWEI)","PLANNED WORKS",
U1760="Projet OCM (NOKIA)","PLANNED WORKS",
U1760="ACCESS-ISSUE","ACCESS-ISSUE",
U1760="Projet OCM (ZTE, NOKIA, autres projets)","PLANNED WORKS",
U1760="No root CAuse","No root cause",
U1760="ODU HS","ACTIVE",
U1760="IP &amp; VLAN","ACTIVE",
U1760="Warehouse HUAWEI","SPARE-ISSUE",
U1760="SPARE-HS","SPARE-ISSUE",
U1760="Power Telco","ACTIVE", U1760="no impacts","no impacts"
),"")</f>
        <v>No root cause</v>
      </c>
      <c r="W1760" s="113"/>
      <c r="X1760" s="113"/>
      <c r="Y1760" s="113"/>
      <c r="Z1760" s="113"/>
      <c r="AA1760" s="113"/>
      <c r="AB1760" s="17" t="s">
        <v>5465</v>
      </c>
      <c r="AC1760" s="17" t="str">
        <f>_xlfn.XLOOKUP(B1760,'INCIDENT-04-27-2026'!E:E,'INCIDENT-04-27-2026'!F:F,"")</f>
        <v/>
      </c>
      <c r="AD1760" s="9"/>
      <c r="AE1760" s="7" t="s">
        <v>5465</v>
      </c>
      <c r="AF1760" s="6" t="str">
        <f>_xlfn.XLOOKUP(B1760,'[13]Input_27-04'!$B:$B,'[13]Input_27-04'!$M:$M,"")</f>
        <v/>
      </c>
      <c r="AG1760" s="7"/>
      <c r="AH1760" s="3"/>
      <c r="AI1760" s="18" t="str">
        <f>_xlfn.XLOOKUP(B1760,'[3]Cells Huawei 27042026 10h'!$B:$B,'[3]Cells Huawei 27042026 10h'!$T:$T,"")</f>
        <v/>
      </c>
      <c r="AJ1760" s="18" t="str">
        <f>_xlfn.XLOOKUP(B1760,'[3]Cells Huawei 27042026 15h'!$B:$B,'[3]Cells Huawei 27042026 15h'!$T:$T,"")</f>
        <v/>
      </c>
      <c r="AK1760" s="18" t="str">
        <f>_xlfn.XLOOKUP(B1760,'[4]cells down 27042026 11h28'!$B:$B,'[4]cells down 27042026 11h28'!$R:$R,"")</f>
        <v/>
      </c>
      <c r="AL1760" s="18" t="str">
        <f>_xlfn.XLOOKUP(B1760,'[4]cells down 27042026 18h01'!$B:$B,'[4]cells down 27042026 18h01'!$R:$R,"")</f>
        <v/>
      </c>
      <c r="AM1760" s="18" t="str">
        <f>_xlfn.XLOOKUP(B1760,'[5]cell downs 27042026 11h'!$B:$B,'[5]cell downs 27042026 11h'!$R:$R,"")</f>
        <v/>
      </c>
      <c r="AN1760" s="18" t="str">
        <f>_xlfn.XLOOKUP(B1760,'[5]cell downs 27042026 17h40'!$B:$B,'[5]cell downs 27042026 17h40'!$R:$R,"")</f>
        <v/>
      </c>
      <c r="AO1760" s="18" t="str">
        <f>_xlfn.XLOOKUP(B1760,'[6]ALL SITES DOWN'!$D:$D,'[6]ALL SITES DOWN'!$J:$J,"")</f>
        <v/>
      </c>
      <c r="AP1760" s="18" t="str">
        <f>_xlfn.XLOOKUP(B1760,'[7]ALL SITES DOWN'!$D:$D,'[7]ALL SITES DOWN'!$J:$J,"")</f>
        <v/>
      </c>
      <c r="AQ1760" s="9" t="str">
        <f>_xlfn.XLOOKUP(B1760,[8]sheet1!$AC:$AC,[8]sheet1!$AF:$AF,"")</f>
        <v/>
      </c>
      <c r="AR1760" s="14"/>
      <c r="AS1760" s="14" t="s">
        <v>5465</v>
      </c>
      <c r="AT1760" s="14" t="str">
        <f>_xlfn.XLOOKUP(B1760,'[9]cell downs 18042026 17h'!$B:$B,'[9]cell downs 18042026 17h'!$B:$B,"")</f>
        <v/>
      </c>
      <c r="AU1760" s="14" t="str">
        <f>_xlfn.XLOOKUP(B1760,'[10]Cells Huawei 19042026 15h'!$B:$B,'[10]Cells Huawei 19042026 15h'!$B:$B,"")</f>
        <v/>
      </c>
      <c r="AV1760" s="9" t="str">
        <f>_xlfn.XLOOKUP(B1760,'[11]cells down 19042026 9H40'!$B:$B,'[11]cells down 19042026 9H40'!$B:$B,"")</f>
        <v/>
      </c>
    </row>
    <row r="1761" spans="1:48" hidden="1" x14ac:dyDescent="0.3">
      <c r="A1761" s="2" t="s">
        <v>4749</v>
      </c>
      <c r="B1761" s="8" t="s">
        <v>4750</v>
      </c>
      <c r="C1761" s="3" t="str">
        <f>_xlfn.XLOOKUP(B1761,'[1]daily break down'!$D:$D,'[1]daily break down'!$E:$E,"")</f>
        <v>CENTRE</v>
      </c>
      <c r="D1761" s="1" t="s">
        <v>11</v>
      </c>
      <c r="E1761" s="1" t="s">
        <v>12</v>
      </c>
      <c r="F1761" s="3" t="s">
        <v>37</v>
      </c>
      <c r="G1761" s="1" t="s">
        <v>4749</v>
      </c>
      <c r="H1761" s="29" t="str">
        <f>_xlfn.XLOOKUP(B1761,[2]CALCULATION!$B:$B,[2]CALCULATION!$H:$H,"")</f>
        <v>ZTE</v>
      </c>
      <c r="I1761" s="26">
        <v>0</v>
      </c>
      <c r="J1761" s="26">
        <v>0</v>
      </c>
      <c r="K1761" s="26">
        <v>0</v>
      </c>
      <c r="L1761" s="26">
        <v>0</v>
      </c>
      <c r="M1761" s="26">
        <v>0</v>
      </c>
      <c r="N1761" s="26">
        <v>0</v>
      </c>
      <c r="O1761" s="26">
        <v>0</v>
      </c>
      <c r="P1761" s="114" t="s">
        <v>6364</v>
      </c>
      <c r="Q1761" s="42" t="s">
        <v>5537</v>
      </c>
      <c r="R1761" s="42"/>
      <c r="S1761" s="41" t="str" cm="1">
        <f t="array" ref="S1761">IFERROR(_xlfn.IFS(
U1761="MPR ISSUE","PDH",
U1761="BSS Hardware Issue","BSS",
U1761="Sites strategiques, MLL, Pylone, etc.","ENVTECH",
U1761="AKTIVCO DEFAUT GE &amp; POWER Cabinet","AKTIVCO",
U1761="AKTIVCO Coupure ENEO &amp; Baisse de tension","AKTIVCO GRID ONLY",
U1761="Coupure ENEO &amp; Baisse de tension","IHS GRID ONLY",
U1761="Defaut GE &amp; POWER Cabinet","IHS",
U1761="Sharing","Partners",
U1761="Sites strategiques &amp; DataCenter","SST &amp; DC",
U1761="Exclu","Exclu",
U1761="SAT","SAT",
U1761="SPARE-ISSUE","SPARE-ISSUE",
U1761="Fiber CAmtel","TRANS_FO_CAMTEL",
U1761="Fiber AOF","Fiber AOF",
U1761="Projet OCM (HUAWEI)","TRAVAUX-HUAWEI",
U1761="Projet OCM (NOKIA)","TRAVAUX-NOKIA",
U1761="ACCESS-ISSUE","ACCESS-ISSUE",
U1761="Projet OCM (ZTE, NOKIA, autres projets)","TRAVAUX OCM",
U1761="No root CAuse","No root cause",
U1761="ODU HS","PDH",
U1761="IP &amp; VLAN","PDH",
U1761="Warehouse HUAWEI","SPARE-ISSUE",
U1761="SPARE-HS","SPARE-ISSUE",
U1761="Power Telco","BSS",U1761="no impacts","no impacts"
),"")</f>
        <v>Exclu</v>
      </c>
      <c r="T1761" s="41" t="str" cm="1">
        <f t="array" ref="T1761">IFERROR(_xlfn.IFS(
U1761="MPR ISSUE","TX ISSUE",
U1761="BSS Hardware Issue","RAN ISSUE",
U1761="Sites strategiques, MLL, Pylone, etc.","ENVTECH",
U1761="AKTIVCO DEFAUT GE &amp; POWER Cabinet","POWER ISSUE",
U1761="AKTIVCO Coupure ENEO &amp; Baisse de tension","POWER ISSUE",
U1761="Coupure ENEO &amp; Baisse de tension","POWER ISSUE",
U1761="Defaut GE &amp; POWER Cabinet","POWER ISSUE",
U1761="Sharing","POWER ISSUE",
U1761="Sites strategiques &amp; DataCenter","POWER ISSUE",
U1761="Exclu","Exclu",
U1761="SAT","TX ISSUE",
U1761="SPARE-ISSUE","SPARE-ISSUE",
U1761="Fiber CAmtel","TX ISSUE",
U1761="Fiber AOF","TX ISSUE",
U1761="Projet OCM (HUAWEI)","TRAVAUX-HUAWEI",
U1761="Projet OCM (NOKIA)","TRAVAUX -NOKIA",
U1761="ACCESS-ISSUE","ACCESS-ISSUE",
U1761="Projet OCM (ZTE, NOKIA, autres projets)","TRAVAUX OCM",
U1761="No root CAuse","No root cause",
U1761="ODU HS","TX ISSUE",
U1761="IP &amp; VLAN","TX ISSUE",
U1761="Warehouse HUAWEI","SPARE-ISSUE",
U1761="SPARE-HS","SPARE-ISSUE",
U1761="Power Telco","RAN ISSUE",U1761="no impacts","no impacts"
),"")</f>
        <v>Exclu</v>
      </c>
      <c r="U1761" s="68" t="s">
        <v>5537</v>
      </c>
      <c r="V1761" s="41" t="str" cm="1">
        <f t="array" ref="V1761">IFERROR(_xlfn.IFS(
U1761="MPR ISSUE","ACTIVE",
U1761="BSS Hardware Issue","ACTIVE",
U1761="Sites strategiques, MLL, Pylone, etc.","PASSIVE",
U1761="AKTIVCO DEFAUT GE &amp; POWER Cabinet","PASSIVE",
U1761="AKTIVCO Coupure ENEO &amp; Baisse de tension","PASSIVE",
U1761="Coupure ENEO &amp; Baisse de tension","PASSIVE",
U1761="Defaut GE &amp; POWER Cabinet","PASSIVE",
U1761="Sharing","PASSIVE",
U1761="Sites strategiques &amp; DataCenter","PASSIVE",
U1761="Exclu","Exclu",
U1761="SAT","ACTIVE",
U1761="SPARE-ISSUE","SPARE-ISSUE",
U1761="Fiber CAmtel","ACTIVE",
U1761="Fiber AOF","ACTIVE",
U1761="Projet OCM (HUAWEI)","PLANNED WORKS",
U1761="Projet OCM (NOKIA)","PLANNED WORKS",
U1761="ACCESS-ISSUE","ACCESS-ISSUE",
U1761="Projet OCM (ZTE, NOKIA, autres projets)","PLANNED WORKS",
U1761="No root CAuse","No root cause",
U1761="ODU HS","ACTIVE",
U1761="IP &amp; VLAN","ACTIVE",
U1761="Warehouse HUAWEI","SPARE-ISSUE",
U1761="SPARE-HS","SPARE-ISSUE",
U1761="Power Telco","ACTIVE", U1761="no impacts","no impacts"
),"")</f>
        <v>Exclu</v>
      </c>
      <c r="W1761" s="113"/>
      <c r="X1761" s="113"/>
      <c r="Y1761" s="113"/>
      <c r="Z1761" s="113"/>
      <c r="AA1761" s="113"/>
      <c r="AB1761" s="17" t="s">
        <v>5465</v>
      </c>
      <c r="AC1761" s="17" t="str">
        <f>_xlfn.XLOOKUP(B1761,'INCIDENT-04-27-2026'!E:E,'INCIDENT-04-27-2026'!F:F,"")</f>
        <v/>
      </c>
      <c r="AD1761" s="9"/>
      <c r="AE1761" s="7" t="s">
        <v>5465</v>
      </c>
      <c r="AF1761" s="6" t="str">
        <f>_xlfn.XLOOKUP(B1761,'[13]Input_27-04'!$B:$B,'[13]Input_27-04'!$M:$M,"")</f>
        <v/>
      </c>
      <c r="AG1761" s="7"/>
      <c r="AH1761" s="3"/>
      <c r="AI1761" s="18" t="str">
        <f>_xlfn.XLOOKUP(B1761,'[3]Cells Huawei 27042026 10h'!$B:$B,'[3]Cells Huawei 27042026 10h'!$T:$T,"")</f>
        <v/>
      </c>
      <c r="AJ1761" s="18" t="str">
        <f>_xlfn.XLOOKUP(B1761,'[3]Cells Huawei 27042026 15h'!$B:$B,'[3]Cells Huawei 27042026 15h'!$T:$T,"")</f>
        <v/>
      </c>
      <c r="AK1761" s="18" t="str">
        <f>_xlfn.XLOOKUP(B1761,'[4]cells down 27042026 11h28'!$B:$B,'[4]cells down 27042026 11h28'!$R:$R,"")</f>
        <v/>
      </c>
      <c r="AL1761" s="18" t="str">
        <f>_xlfn.XLOOKUP(B1761,'[4]cells down 27042026 18h01'!$B:$B,'[4]cells down 27042026 18h01'!$R:$R,"")</f>
        <v/>
      </c>
      <c r="AM1761" s="18" t="str">
        <f>_xlfn.XLOOKUP(B1761,'[5]cell downs 27042026 11h'!$B:$B,'[5]cell downs 27042026 11h'!$R:$R,"")</f>
        <v/>
      </c>
      <c r="AN1761" s="18" t="str">
        <f>_xlfn.XLOOKUP(B1761,'[5]cell downs 27042026 17h40'!$B:$B,'[5]cell downs 27042026 17h40'!$R:$R,"")</f>
        <v/>
      </c>
      <c r="AO1761" s="18" t="str">
        <f>_xlfn.XLOOKUP(B1761,'[6]ALL SITES DOWN'!$D:$D,'[6]ALL SITES DOWN'!$J:$J,"")</f>
        <v/>
      </c>
      <c r="AP1761" s="18" t="str">
        <f>_xlfn.XLOOKUP(B1761,'[7]ALL SITES DOWN'!$D:$D,'[7]ALL SITES DOWN'!$J:$J,"")</f>
        <v/>
      </c>
      <c r="AQ1761" s="9" t="str">
        <f>_xlfn.XLOOKUP(B1761,[8]sheet1!$AC:$AC,[8]sheet1!$AF:$AF,"")</f>
        <v/>
      </c>
      <c r="AR1761" s="14"/>
      <c r="AS1761" s="14" t="s">
        <v>5465</v>
      </c>
      <c r="AT1761" s="14" t="str">
        <f>_xlfn.XLOOKUP(B1761,'[9]cell downs 18042026 17h'!$B:$B,'[9]cell downs 18042026 17h'!$B:$B,"")</f>
        <v/>
      </c>
      <c r="AU1761" s="14" t="str">
        <f>_xlfn.XLOOKUP(B1761,'[10]Cells Huawei 19042026 15h'!$B:$B,'[10]Cells Huawei 19042026 15h'!$B:$B,"")</f>
        <v/>
      </c>
      <c r="AV1761" s="9" t="str">
        <f>_xlfn.XLOOKUP(B1761,'[11]cells down 19042026 9H40'!$B:$B,'[11]cells down 19042026 9H40'!$B:$B,"")</f>
        <v/>
      </c>
    </row>
    <row r="1762" spans="1:48" hidden="1" x14ac:dyDescent="0.3">
      <c r="A1762" s="1" t="s">
        <v>4751</v>
      </c>
      <c r="B1762" s="8" t="s">
        <v>4752</v>
      </c>
      <c r="C1762" s="3" t="str">
        <f>_xlfn.XLOOKUP(B1762,'[1]daily break down'!$D:$D,'[1]daily break down'!$E:$E,"")</f>
        <v>CENTRE</v>
      </c>
      <c r="D1762" s="1" t="s">
        <v>11</v>
      </c>
      <c r="E1762" s="1" t="s">
        <v>12</v>
      </c>
      <c r="F1762" s="3" t="s">
        <v>37</v>
      </c>
      <c r="G1762" s="1" t="s">
        <v>4751</v>
      </c>
      <c r="H1762" s="29" t="str">
        <f>_xlfn.XLOOKUP(B1762,[2]CALCULATION!$B:$B,[2]CALCULATION!$H:$H,"")</f>
        <v>ZTE</v>
      </c>
      <c r="I1762" s="26">
        <v>0</v>
      </c>
      <c r="J1762" s="26">
        <v>0</v>
      </c>
      <c r="K1762" s="26">
        <v>0</v>
      </c>
      <c r="L1762" s="26">
        <v>0</v>
      </c>
      <c r="M1762" s="26">
        <v>0</v>
      </c>
      <c r="N1762" s="26">
        <v>0</v>
      </c>
      <c r="O1762" s="26">
        <v>0</v>
      </c>
      <c r="P1762" s="114" t="s">
        <v>6364</v>
      </c>
      <c r="Q1762" s="42" t="s">
        <v>5537</v>
      </c>
      <c r="R1762" s="42"/>
      <c r="S1762" s="41" t="str" cm="1">
        <f t="array" ref="S1762">IFERROR(_xlfn.IFS(
U1762="MPR ISSUE","PDH",
U1762="BSS Hardware Issue","BSS",
U1762="Sites strategiques, MLL, Pylone, etc.","ENVTECH",
U1762="AKTIVCO DEFAUT GE &amp; POWER Cabinet","AKTIVCO",
U1762="AKTIVCO Coupure ENEO &amp; Baisse de tension","AKTIVCO GRID ONLY",
U1762="Coupure ENEO &amp; Baisse de tension","IHS GRID ONLY",
U1762="Defaut GE &amp; POWER Cabinet","IHS",
U1762="Sharing","Partners",
U1762="Sites strategiques &amp; DataCenter","SST &amp; DC",
U1762="Exclu","Exclu",
U1762="SAT","SAT",
U1762="SPARE-ISSUE","SPARE-ISSUE",
U1762="Fiber CAmtel","TRANS_FO_CAMTEL",
U1762="Fiber AOF","Fiber AOF",
U1762="Projet OCM (HUAWEI)","TRAVAUX-HUAWEI",
U1762="Projet OCM (NOKIA)","TRAVAUX-NOKIA",
U1762="ACCESS-ISSUE","ACCESS-ISSUE",
U1762="Projet OCM (ZTE, NOKIA, autres projets)","TRAVAUX OCM",
U1762="No root CAuse","No root cause",
U1762="ODU HS","PDH",
U1762="IP &amp; VLAN","PDH",
U1762="Warehouse HUAWEI","SPARE-ISSUE",
U1762="SPARE-HS","SPARE-ISSUE",
U1762="Power Telco","BSS",U1762="no impacts","no impacts"
),"")</f>
        <v>Exclu</v>
      </c>
      <c r="T1762" s="41" t="str" cm="1">
        <f t="array" ref="T1762">IFERROR(_xlfn.IFS(
U1762="MPR ISSUE","TX ISSUE",
U1762="BSS Hardware Issue","RAN ISSUE",
U1762="Sites strategiques, MLL, Pylone, etc.","ENVTECH",
U1762="AKTIVCO DEFAUT GE &amp; POWER Cabinet","POWER ISSUE",
U1762="AKTIVCO Coupure ENEO &amp; Baisse de tension","POWER ISSUE",
U1762="Coupure ENEO &amp; Baisse de tension","POWER ISSUE",
U1762="Defaut GE &amp; POWER Cabinet","POWER ISSUE",
U1762="Sharing","POWER ISSUE",
U1762="Sites strategiques &amp; DataCenter","POWER ISSUE",
U1762="Exclu","Exclu",
U1762="SAT","TX ISSUE",
U1762="SPARE-ISSUE","SPARE-ISSUE",
U1762="Fiber CAmtel","TX ISSUE",
U1762="Fiber AOF","TX ISSUE",
U1762="Projet OCM (HUAWEI)","TRAVAUX-HUAWEI",
U1762="Projet OCM (NOKIA)","TRAVAUX -NOKIA",
U1762="ACCESS-ISSUE","ACCESS-ISSUE",
U1762="Projet OCM (ZTE, NOKIA, autres projets)","TRAVAUX OCM",
U1762="No root CAuse","No root cause",
U1762="ODU HS","TX ISSUE",
U1762="IP &amp; VLAN","TX ISSUE",
U1762="Warehouse HUAWEI","SPARE-ISSUE",
U1762="SPARE-HS","SPARE-ISSUE",
U1762="Power Telco","RAN ISSUE",U1762="no impacts","no impacts"
),"")</f>
        <v>Exclu</v>
      </c>
      <c r="U1762" s="68" t="s">
        <v>5537</v>
      </c>
      <c r="V1762" s="41" t="str" cm="1">
        <f t="array" ref="V1762">IFERROR(_xlfn.IFS(
U1762="MPR ISSUE","ACTIVE",
U1762="BSS Hardware Issue","ACTIVE",
U1762="Sites strategiques, MLL, Pylone, etc.","PASSIVE",
U1762="AKTIVCO DEFAUT GE &amp; POWER Cabinet","PASSIVE",
U1762="AKTIVCO Coupure ENEO &amp; Baisse de tension","PASSIVE",
U1762="Coupure ENEO &amp; Baisse de tension","PASSIVE",
U1762="Defaut GE &amp; POWER Cabinet","PASSIVE",
U1762="Sharing","PASSIVE",
U1762="Sites strategiques &amp; DataCenter","PASSIVE",
U1762="Exclu","Exclu",
U1762="SAT","ACTIVE",
U1762="SPARE-ISSUE","SPARE-ISSUE",
U1762="Fiber CAmtel","ACTIVE",
U1762="Fiber AOF","ACTIVE",
U1762="Projet OCM (HUAWEI)","PLANNED WORKS",
U1762="Projet OCM (NOKIA)","PLANNED WORKS",
U1762="ACCESS-ISSUE","ACCESS-ISSUE",
U1762="Projet OCM (ZTE, NOKIA, autres projets)","PLANNED WORKS",
U1762="No root CAuse","No root cause",
U1762="ODU HS","ACTIVE",
U1762="IP &amp; VLAN","ACTIVE",
U1762="Warehouse HUAWEI","SPARE-ISSUE",
U1762="SPARE-HS","SPARE-ISSUE",
U1762="Power Telco","ACTIVE", U1762="no impacts","no impacts"
),"")</f>
        <v>Exclu</v>
      </c>
      <c r="W1762" s="113"/>
      <c r="X1762" s="113"/>
      <c r="Y1762" s="113"/>
      <c r="Z1762" s="113"/>
      <c r="AA1762" s="113"/>
      <c r="AB1762" s="17" t="s">
        <v>5465</v>
      </c>
      <c r="AC1762" s="17" t="str">
        <f>_xlfn.XLOOKUP(B1762,'INCIDENT-04-27-2026'!E:E,'INCIDENT-04-27-2026'!F:F,"")</f>
        <v/>
      </c>
      <c r="AD1762" s="9"/>
      <c r="AE1762" s="7" t="s">
        <v>5465</v>
      </c>
      <c r="AF1762" s="6" t="str">
        <f>_xlfn.XLOOKUP(B1762,'[13]Input_27-04'!$B:$B,'[13]Input_27-04'!$M:$M,"")</f>
        <v/>
      </c>
      <c r="AG1762" s="7"/>
      <c r="AH1762" s="3"/>
      <c r="AI1762" s="18" t="str">
        <f>_xlfn.XLOOKUP(B1762,'[3]Cells Huawei 27042026 10h'!$B:$B,'[3]Cells Huawei 27042026 10h'!$T:$T,"")</f>
        <v/>
      </c>
      <c r="AJ1762" s="18" t="str">
        <f>_xlfn.XLOOKUP(B1762,'[3]Cells Huawei 27042026 15h'!$B:$B,'[3]Cells Huawei 27042026 15h'!$T:$T,"")</f>
        <v/>
      </c>
      <c r="AK1762" s="18" t="str">
        <f>_xlfn.XLOOKUP(B1762,'[4]cells down 27042026 11h28'!$B:$B,'[4]cells down 27042026 11h28'!$R:$R,"")</f>
        <v/>
      </c>
      <c r="AL1762" s="18" t="str">
        <f>_xlfn.XLOOKUP(B1762,'[4]cells down 27042026 18h01'!$B:$B,'[4]cells down 27042026 18h01'!$R:$R,"")</f>
        <v/>
      </c>
      <c r="AM1762" s="18" t="str">
        <f>_xlfn.XLOOKUP(B1762,'[5]cell downs 27042026 11h'!$B:$B,'[5]cell downs 27042026 11h'!$R:$R,"")</f>
        <v/>
      </c>
      <c r="AN1762" s="18" t="str">
        <f>_xlfn.XLOOKUP(B1762,'[5]cell downs 27042026 17h40'!$B:$B,'[5]cell downs 27042026 17h40'!$R:$R,"")</f>
        <v/>
      </c>
      <c r="AO1762" s="18" t="str">
        <f>_xlfn.XLOOKUP(B1762,'[6]ALL SITES DOWN'!$D:$D,'[6]ALL SITES DOWN'!$J:$J,"")</f>
        <v/>
      </c>
      <c r="AP1762" s="18" t="str">
        <f>_xlfn.XLOOKUP(B1762,'[7]ALL SITES DOWN'!$D:$D,'[7]ALL SITES DOWN'!$J:$J,"")</f>
        <v/>
      </c>
      <c r="AQ1762" s="9" t="str">
        <f>_xlfn.XLOOKUP(B1762,[8]sheet1!$AC:$AC,[8]sheet1!$AF:$AF,"")</f>
        <v/>
      </c>
      <c r="AR1762" s="14"/>
      <c r="AS1762" s="14" t="s">
        <v>5465</v>
      </c>
      <c r="AT1762" s="14" t="str">
        <f>_xlfn.XLOOKUP(B1762,'[9]cell downs 18042026 17h'!$B:$B,'[9]cell downs 18042026 17h'!$B:$B,"")</f>
        <v/>
      </c>
      <c r="AU1762" s="14" t="str">
        <f>_xlfn.XLOOKUP(B1762,'[10]Cells Huawei 19042026 15h'!$B:$B,'[10]Cells Huawei 19042026 15h'!$B:$B,"")</f>
        <v/>
      </c>
      <c r="AV1762" s="9" t="str">
        <f>_xlfn.XLOOKUP(B1762,'[11]cells down 19042026 9H40'!$B:$B,'[11]cells down 19042026 9H40'!$B:$B,"")</f>
        <v/>
      </c>
    </row>
    <row r="1763" spans="1:48" hidden="1" x14ac:dyDescent="0.3">
      <c r="A1763" s="1" t="s">
        <v>4853</v>
      </c>
      <c r="B1763" s="8" t="s">
        <v>4854</v>
      </c>
      <c r="C1763" s="3" t="str">
        <f>_xlfn.XLOOKUP(B1763,'[1]daily break down'!$D:$D,'[1]daily break down'!$E:$E,"")</f>
        <v>SUD-OUEST</v>
      </c>
      <c r="D1763" s="1"/>
      <c r="E1763" s="1"/>
      <c r="F1763" s="3" t="s">
        <v>13</v>
      </c>
      <c r="G1763" s="1" t="s">
        <v>4855</v>
      </c>
      <c r="H1763" s="28" t="str">
        <f>_xlfn.XLOOKUP(B1763,[2]CALCULATION!$B:$B,[2]CALCULATION!$H:$H,"")</f>
        <v>NOKIA</v>
      </c>
      <c r="I1763" s="26">
        <v>0</v>
      </c>
      <c r="J1763" s="26">
        <v>0</v>
      </c>
      <c r="K1763" s="26">
        <v>0</v>
      </c>
      <c r="L1763" s="26">
        <v>0</v>
      </c>
      <c r="M1763" s="26">
        <v>0</v>
      </c>
      <c r="N1763" s="26">
        <v>0</v>
      </c>
      <c r="O1763" s="26">
        <v>0</v>
      </c>
      <c r="P1763" s="114" t="s">
        <v>6364</v>
      </c>
      <c r="Q1763" s="42" t="s">
        <v>5537</v>
      </c>
      <c r="R1763" s="42"/>
      <c r="S1763" s="41" t="str" cm="1">
        <f t="array" ref="S1763">IFERROR(_xlfn.IFS(
U1763="MPR ISSUE","PDH",
U1763="BSS Hardware Issue","BSS",
U1763="Sites strategiques, MLL, Pylone, etc.","ENVTECH",
U1763="AKTIVCO DEFAUT GE &amp; POWER Cabinet","AKTIVCO",
U1763="AKTIVCO Coupure ENEO &amp; Baisse de tension","AKTIVCO GRID ONLY",
U1763="Coupure ENEO &amp; Baisse de tension","IHS GRID ONLY",
U1763="Defaut GE &amp; POWER Cabinet","IHS",
U1763="Sharing","Partners",
U1763="Sites strategiques &amp; DataCenter","SST &amp; DC",
U1763="Exclu","Exclu",
U1763="SAT","SAT",
U1763="SPARE-ISSUE","SPARE-ISSUE",
U1763="Fiber CAmtel","TRANS_FO_CAMTEL",
U1763="Fiber AOF","Fiber AOF",
U1763="Projet OCM (HUAWEI)","TRAVAUX-HUAWEI",
U1763="Projet OCM (NOKIA)","TRAVAUX-NOKIA",
U1763="ACCESS-ISSUE","ACCESS-ISSUE",
U1763="Projet OCM (ZTE, NOKIA, autres projets)","TRAVAUX OCM",
U1763="No root CAuse","No root cause",
U1763="ODU HS","PDH",
U1763="IP &amp; VLAN","PDH",
U1763="Warehouse HUAWEI","SPARE-ISSUE",
U1763="SPARE-HS","SPARE-ISSUE",
U1763="Power Telco","BSS",U1763="no impacts","no impacts"
),"")</f>
        <v>Exclu</v>
      </c>
      <c r="T1763" s="41" t="str" cm="1">
        <f t="array" ref="T1763">IFERROR(_xlfn.IFS(
U1763="MPR ISSUE","TX ISSUE",
U1763="BSS Hardware Issue","RAN ISSUE",
U1763="Sites strategiques, MLL, Pylone, etc.","ENVTECH",
U1763="AKTIVCO DEFAUT GE &amp; POWER Cabinet","POWER ISSUE",
U1763="AKTIVCO Coupure ENEO &amp; Baisse de tension","POWER ISSUE",
U1763="Coupure ENEO &amp; Baisse de tension","POWER ISSUE",
U1763="Defaut GE &amp; POWER Cabinet","POWER ISSUE",
U1763="Sharing","POWER ISSUE",
U1763="Sites strategiques &amp; DataCenter","POWER ISSUE",
U1763="Exclu","Exclu",
U1763="SAT","TX ISSUE",
U1763="SPARE-ISSUE","SPARE-ISSUE",
U1763="Fiber CAmtel","TX ISSUE",
U1763="Fiber AOF","TX ISSUE",
U1763="Projet OCM (HUAWEI)","TRAVAUX-HUAWEI",
U1763="Projet OCM (NOKIA)","TRAVAUX -NOKIA",
U1763="ACCESS-ISSUE","ACCESS-ISSUE",
U1763="Projet OCM (ZTE, NOKIA, autres projets)","TRAVAUX OCM",
U1763="No root CAuse","No root cause",
U1763="ODU HS","TX ISSUE",
U1763="IP &amp; VLAN","TX ISSUE",
U1763="Warehouse HUAWEI","SPARE-ISSUE",
U1763="SPARE-HS","SPARE-ISSUE",
U1763="Power Telco","RAN ISSUE",U1763="no impacts","no impacts"
),"")</f>
        <v>Exclu</v>
      </c>
      <c r="U1763" s="68" t="s">
        <v>5537</v>
      </c>
      <c r="V1763" s="41" t="str" cm="1">
        <f t="array" ref="V1763">IFERROR(_xlfn.IFS(
U1763="MPR ISSUE","ACTIVE",
U1763="BSS Hardware Issue","ACTIVE",
U1763="Sites strategiques, MLL, Pylone, etc.","PASSIVE",
U1763="AKTIVCO DEFAUT GE &amp; POWER Cabinet","PASSIVE",
U1763="AKTIVCO Coupure ENEO &amp; Baisse de tension","PASSIVE",
U1763="Coupure ENEO &amp; Baisse de tension","PASSIVE",
U1763="Defaut GE &amp; POWER Cabinet","PASSIVE",
U1763="Sharing","PASSIVE",
U1763="Sites strategiques &amp; DataCenter","PASSIVE",
U1763="Exclu","Exclu",
U1763="SAT","ACTIVE",
U1763="SPARE-ISSUE","SPARE-ISSUE",
U1763="Fiber CAmtel","ACTIVE",
U1763="Fiber AOF","ACTIVE",
U1763="Projet OCM (HUAWEI)","PLANNED WORKS",
U1763="Projet OCM (NOKIA)","PLANNED WORKS",
U1763="ACCESS-ISSUE","ACCESS-ISSUE",
U1763="Projet OCM (ZTE, NOKIA, autres projets)","PLANNED WORKS",
U1763="No root CAuse","No root cause",
U1763="ODU HS","ACTIVE",
U1763="IP &amp; VLAN","ACTIVE",
U1763="Warehouse HUAWEI","SPARE-ISSUE",
U1763="SPARE-HS","SPARE-ISSUE",
U1763="Power Telco","ACTIVE", U1763="no impacts","no impacts"
),"")</f>
        <v>Exclu</v>
      </c>
      <c r="W1763" s="113"/>
      <c r="X1763" s="113"/>
      <c r="Y1763" s="113"/>
      <c r="Z1763" s="113"/>
      <c r="AA1763" s="113"/>
      <c r="AB1763" s="17" t="s">
        <v>5465</v>
      </c>
      <c r="AC1763" s="17" t="str">
        <f>_xlfn.XLOOKUP(B1763,'INCIDENT-04-27-2026'!E:E,'INCIDENT-04-27-2026'!F:F,"")</f>
        <v/>
      </c>
      <c r="AD1763" s="9"/>
      <c r="AE1763" s="7" t="s">
        <v>5465</v>
      </c>
      <c r="AF1763" s="6" t="str">
        <f>_xlfn.XLOOKUP(B1763,'[13]Input_27-04'!$B:$B,'[13]Input_27-04'!$M:$M,"")</f>
        <v/>
      </c>
      <c r="AG1763" s="7"/>
      <c r="AH1763" s="3"/>
      <c r="AI1763" s="18" t="str">
        <f>_xlfn.XLOOKUP(B1763,'[3]Cells Huawei 27042026 10h'!$B:$B,'[3]Cells Huawei 27042026 10h'!$T:$T,"")</f>
        <v/>
      </c>
      <c r="AJ1763" s="18" t="str">
        <f>_xlfn.XLOOKUP(B1763,'[3]Cells Huawei 27042026 15h'!$B:$B,'[3]Cells Huawei 27042026 15h'!$T:$T,"")</f>
        <v/>
      </c>
      <c r="AK1763" s="18" t="str">
        <f>_xlfn.XLOOKUP(B1763,'[4]cells down 27042026 11h28'!$B:$B,'[4]cells down 27042026 11h28'!$R:$R,"")</f>
        <v/>
      </c>
      <c r="AL1763" s="18" t="str">
        <f>_xlfn.XLOOKUP(B1763,'[4]cells down 27042026 18h01'!$B:$B,'[4]cells down 27042026 18h01'!$R:$R,"")</f>
        <v/>
      </c>
      <c r="AM1763" s="18" t="str">
        <f>_xlfn.XLOOKUP(B1763,'[5]cell downs 27042026 11h'!$B:$B,'[5]cell downs 27042026 11h'!$R:$R,"")</f>
        <v/>
      </c>
      <c r="AN1763" s="18" t="str">
        <f>_xlfn.XLOOKUP(B1763,'[5]cell downs 27042026 17h40'!$B:$B,'[5]cell downs 27042026 17h40'!$R:$R,"")</f>
        <v/>
      </c>
      <c r="AO1763" s="18" t="str">
        <f>_xlfn.XLOOKUP(B1763,'[6]ALL SITES DOWN'!$D:$D,'[6]ALL SITES DOWN'!$J:$J,"")</f>
        <v/>
      </c>
      <c r="AP1763" s="18" t="str">
        <f>_xlfn.XLOOKUP(B1763,'[7]ALL SITES DOWN'!$D:$D,'[7]ALL SITES DOWN'!$J:$J,"")</f>
        <v/>
      </c>
      <c r="AQ1763" s="9" t="str">
        <f>_xlfn.XLOOKUP(B1763,[8]sheet1!$AC:$AC,[8]sheet1!$AF:$AF,"")</f>
        <v/>
      </c>
      <c r="AR1763" s="14"/>
      <c r="AS1763" s="14" t="s">
        <v>5465</v>
      </c>
      <c r="AT1763" s="14" t="str">
        <f>_xlfn.XLOOKUP(B1763,'[9]cell downs 18042026 17h'!$B:$B,'[9]cell downs 18042026 17h'!$B:$B,"")</f>
        <v/>
      </c>
      <c r="AU1763" s="14" t="str">
        <f>_xlfn.XLOOKUP(B1763,'[10]Cells Huawei 19042026 15h'!$B:$B,'[10]Cells Huawei 19042026 15h'!$B:$B,"")</f>
        <v/>
      </c>
      <c r="AV1763" s="9" t="str">
        <f>_xlfn.XLOOKUP(B1763,'[11]cells down 19042026 9H40'!$B:$B,'[11]cells down 19042026 9H40'!$B:$B,"")</f>
        <v/>
      </c>
    </row>
    <row r="1764" spans="1:48" hidden="1" x14ac:dyDescent="0.3">
      <c r="A1764" s="1" t="s">
        <v>4757</v>
      </c>
      <c r="B1764" s="8" t="s">
        <v>4758</v>
      </c>
      <c r="C1764" s="3" t="str">
        <f>_xlfn.XLOOKUP(B1764,'[1]daily break down'!$D:$D,'[1]daily break down'!$E:$E,"")</f>
        <v>CENTRE</v>
      </c>
      <c r="D1764" s="1" t="s">
        <v>11</v>
      </c>
      <c r="E1764" s="1" t="s">
        <v>12</v>
      </c>
      <c r="F1764" s="3" t="s">
        <v>37</v>
      </c>
      <c r="G1764" s="1" t="s">
        <v>4757</v>
      </c>
      <c r="H1764" s="29" t="str">
        <f>_xlfn.XLOOKUP(B1764,[2]CALCULATION!$B:$B,[2]CALCULATION!$H:$H,"")</f>
        <v>ZTE</v>
      </c>
      <c r="I1764" s="26">
        <v>0</v>
      </c>
      <c r="J1764" s="26">
        <v>0</v>
      </c>
      <c r="K1764" s="26">
        <v>0</v>
      </c>
      <c r="L1764" s="26">
        <v>0</v>
      </c>
      <c r="M1764" s="26">
        <v>0</v>
      </c>
      <c r="N1764" s="26">
        <v>0</v>
      </c>
      <c r="O1764" s="26">
        <v>0</v>
      </c>
      <c r="P1764" s="114" t="s">
        <v>6364</v>
      </c>
      <c r="Q1764" s="42" t="s">
        <v>5537</v>
      </c>
      <c r="R1764" s="42"/>
      <c r="S1764" s="41" t="str" cm="1">
        <f t="array" ref="S1764">IFERROR(_xlfn.IFS(
U1764="MPR ISSUE","PDH",
U1764="BSS Hardware Issue","BSS",
U1764="Sites strategiques, MLL, Pylone, etc.","ENVTECH",
U1764="AKTIVCO DEFAUT GE &amp; POWER Cabinet","AKTIVCO",
U1764="AKTIVCO Coupure ENEO &amp; Baisse de tension","AKTIVCO GRID ONLY",
U1764="Coupure ENEO &amp; Baisse de tension","IHS GRID ONLY",
U1764="Defaut GE &amp; POWER Cabinet","IHS",
U1764="Sharing","Partners",
U1764="Sites strategiques &amp; DataCenter","SST &amp; DC",
U1764="Exclu","Exclu",
U1764="SAT","SAT",
U1764="SPARE-ISSUE","SPARE-ISSUE",
U1764="Fiber CAmtel","TRANS_FO_CAMTEL",
U1764="Fiber AOF","Fiber AOF",
U1764="Projet OCM (HUAWEI)","TRAVAUX-HUAWEI",
U1764="Projet OCM (NOKIA)","TRAVAUX-NOKIA",
U1764="ACCESS-ISSUE","ACCESS-ISSUE",
U1764="Projet OCM (ZTE, NOKIA, autres projets)","TRAVAUX OCM",
U1764="No root CAuse","No root cause",
U1764="ODU HS","PDH",
U1764="IP &amp; VLAN","PDH",
U1764="Warehouse HUAWEI","SPARE-ISSUE",
U1764="SPARE-HS","SPARE-ISSUE",
U1764="Power Telco","BSS",U1764="no impacts","no impacts"
),"")</f>
        <v>Exclu</v>
      </c>
      <c r="T1764" s="41" t="str" cm="1">
        <f t="array" ref="T1764">IFERROR(_xlfn.IFS(
U1764="MPR ISSUE","TX ISSUE",
U1764="BSS Hardware Issue","RAN ISSUE",
U1764="Sites strategiques, MLL, Pylone, etc.","ENVTECH",
U1764="AKTIVCO DEFAUT GE &amp; POWER Cabinet","POWER ISSUE",
U1764="AKTIVCO Coupure ENEO &amp; Baisse de tension","POWER ISSUE",
U1764="Coupure ENEO &amp; Baisse de tension","POWER ISSUE",
U1764="Defaut GE &amp; POWER Cabinet","POWER ISSUE",
U1764="Sharing","POWER ISSUE",
U1764="Sites strategiques &amp; DataCenter","POWER ISSUE",
U1764="Exclu","Exclu",
U1764="SAT","TX ISSUE",
U1764="SPARE-ISSUE","SPARE-ISSUE",
U1764="Fiber CAmtel","TX ISSUE",
U1764="Fiber AOF","TX ISSUE",
U1764="Projet OCM (HUAWEI)","TRAVAUX-HUAWEI",
U1764="Projet OCM (NOKIA)","TRAVAUX -NOKIA",
U1764="ACCESS-ISSUE","ACCESS-ISSUE",
U1764="Projet OCM (ZTE, NOKIA, autres projets)","TRAVAUX OCM",
U1764="No root CAuse","No root cause",
U1764="ODU HS","TX ISSUE",
U1764="IP &amp; VLAN","TX ISSUE",
U1764="Warehouse HUAWEI","SPARE-ISSUE",
U1764="SPARE-HS","SPARE-ISSUE",
U1764="Power Telco","RAN ISSUE",U1764="no impacts","no impacts"
),"")</f>
        <v>Exclu</v>
      </c>
      <c r="U1764" s="68" t="s">
        <v>5537</v>
      </c>
      <c r="V1764" s="41" t="str" cm="1">
        <f t="array" ref="V1764">IFERROR(_xlfn.IFS(
U1764="MPR ISSUE","ACTIVE",
U1764="BSS Hardware Issue","ACTIVE",
U1764="Sites strategiques, MLL, Pylone, etc.","PASSIVE",
U1764="AKTIVCO DEFAUT GE &amp; POWER Cabinet","PASSIVE",
U1764="AKTIVCO Coupure ENEO &amp; Baisse de tension","PASSIVE",
U1764="Coupure ENEO &amp; Baisse de tension","PASSIVE",
U1764="Defaut GE &amp; POWER Cabinet","PASSIVE",
U1764="Sharing","PASSIVE",
U1764="Sites strategiques &amp; DataCenter","PASSIVE",
U1764="Exclu","Exclu",
U1764="SAT","ACTIVE",
U1764="SPARE-ISSUE","SPARE-ISSUE",
U1764="Fiber CAmtel","ACTIVE",
U1764="Fiber AOF","ACTIVE",
U1764="Projet OCM (HUAWEI)","PLANNED WORKS",
U1764="Projet OCM (NOKIA)","PLANNED WORKS",
U1764="ACCESS-ISSUE","ACCESS-ISSUE",
U1764="Projet OCM (ZTE, NOKIA, autres projets)","PLANNED WORKS",
U1764="No root CAuse","No root cause",
U1764="ODU HS","ACTIVE",
U1764="IP &amp; VLAN","ACTIVE",
U1764="Warehouse HUAWEI","SPARE-ISSUE",
U1764="SPARE-HS","SPARE-ISSUE",
U1764="Power Telco","ACTIVE", U1764="no impacts","no impacts"
),"")</f>
        <v>Exclu</v>
      </c>
      <c r="W1764" s="113"/>
      <c r="X1764" s="113"/>
      <c r="Y1764" s="113"/>
      <c r="Z1764" s="113"/>
      <c r="AA1764" s="113"/>
      <c r="AB1764" s="17" t="s">
        <v>5465</v>
      </c>
      <c r="AC1764" s="17" t="str">
        <f>_xlfn.XLOOKUP(B1764,'INCIDENT-04-27-2026'!E:E,'INCIDENT-04-27-2026'!F:F,"")</f>
        <v/>
      </c>
      <c r="AD1764" s="9"/>
      <c r="AE1764" s="7" t="s">
        <v>5465</v>
      </c>
      <c r="AF1764" s="6" t="str">
        <f>_xlfn.XLOOKUP(B1764,'[13]Input_27-04'!$B:$B,'[13]Input_27-04'!$M:$M,"")</f>
        <v/>
      </c>
      <c r="AG1764" s="7"/>
      <c r="AH1764" s="3"/>
      <c r="AI1764" s="18" t="str">
        <f>_xlfn.XLOOKUP(B1764,'[3]Cells Huawei 27042026 10h'!$B:$B,'[3]Cells Huawei 27042026 10h'!$T:$T,"")</f>
        <v/>
      </c>
      <c r="AJ1764" s="18" t="str">
        <f>_xlfn.XLOOKUP(B1764,'[3]Cells Huawei 27042026 15h'!$B:$B,'[3]Cells Huawei 27042026 15h'!$T:$T,"")</f>
        <v/>
      </c>
      <c r="AK1764" s="18" t="str">
        <f>_xlfn.XLOOKUP(B1764,'[4]cells down 27042026 11h28'!$B:$B,'[4]cells down 27042026 11h28'!$R:$R,"")</f>
        <v/>
      </c>
      <c r="AL1764" s="18" t="str">
        <f>_xlfn.XLOOKUP(B1764,'[4]cells down 27042026 18h01'!$B:$B,'[4]cells down 27042026 18h01'!$R:$R,"")</f>
        <v/>
      </c>
      <c r="AM1764" s="18" t="str">
        <f>_xlfn.XLOOKUP(B1764,'[5]cell downs 27042026 11h'!$B:$B,'[5]cell downs 27042026 11h'!$R:$R,"")</f>
        <v/>
      </c>
      <c r="AN1764" s="18" t="str">
        <f>_xlfn.XLOOKUP(B1764,'[5]cell downs 27042026 17h40'!$B:$B,'[5]cell downs 27042026 17h40'!$R:$R,"")</f>
        <v/>
      </c>
      <c r="AO1764" s="18" t="str">
        <f>_xlfn.XLOOKUP(B1764,'[6]ALL SITES DOWN'!$D:$D,'[6]ALL SITES DOWN'!$J:$J,"")</f>
        <v/>
      </c>
      <c r="AP1764" s="18" t="str">
        <f>_xlfn.XLOOKUP(B1764,'[7]ALL SITES DOWN'!$D:$D,'[7]ALL SITES DOWN'!$J:$J,"")</f>
        <v/>
      </c>
      <c r="AQ1764" s="9" t="str">
        <f>_xlfn.XLOOKUP(B1764,[8]sheet1!$AC:$AC,[8]sheet1!$AF:$AF,"")</f>
        <v/>
      </c>
      <c r="AR1764" s="14"/>
      <c r="AS1764" s="14" t="s">
        <v>5465</v>
      </c>
      <c r="AT1764" s="14" t="str">
        <f>_xlfn.XLOOKUP(B1764,'[9]cell downs 18042026 17h'!$B:$B,'[9]cell downs 18042026 17h'!$B:$B,"")</f>
        <v/>
      </c>
      <c r="AU1764" s="14" t="str">
        <f>_xlfn.XLOOKUP(B1764,'[10]Cells Huawei 19042026 15h'!$B:$B,'[10]Cells Huawei 19042026 15h'!$B:$B,"")</f>
        <v/>
      </c>
      <c r="AV1764" s="9" t="str">
        <f>_xlfn.XLOOKUP(B1764,'[11]cells down 19042026 9H40'!$B:$B,'[11]cells down 19042026 9H40'!$B:$B,"")</f>
        <v/>
      </c>
    </row>
    <row r="1765" spans="1:48" hidden="1" x14ac:dyDescent="0.3">
      <c r="A1765" s="1" t="s">
        <v>5185</v>
      </c>
      <c r="B1765" s="8" t="s">
        <v>5186</v>
      </c>
      <c r="C1765" s="3" t="str">
        <f>_xlfn.XLOOKUP(B1765,'[1]daily break down'!$D:$D,'[1]daily break down'!$E:$E,"")</f>
        <v>OUEST</v>
      </c>
      <c r="D1765" s="1" t="s">
        <v>21</v>
      </c>
      <c r="E1765" s="1" t="s">
        <v>188</v>
      </c>
      <c r="F1765" s="3" t="s">
        <v>102</v>
      </c>
      <c r="G1765" s="1" t="s">
        <v>856</v>
      </c>
      <c r="H1765" s="27" t="str">
        <f>_xlfn.XLOOKUP(B1765,[2]CALCULATION!$B:$B,[2]CALCULATION!$H:$H,"")</f>
        <v>Huawei</v>
      </c>
      <c r="I1765" s="26">
        <v>0</v>
      </c>
      <c r="J1765" s="26">
        <v>0</v>
      </c>
      <c r="K1765" s="26">
        <v>0</v>
      </c>
      <c r="L1765" s="26">
        <v>0</v>
      </c>
      <c r="M1765" s="26">
        <v>0</v>
      </c>
      <c r="N1765" s="26">
        <v>0</v>
      </c>
      <c r="O1765" s="26">
        <v>0</v>
      </c>
      <c r="P1765" s="114" t="s">
        <v>6364</v>
      </c>
      <c r="Q1765" s="42" t="s">
        <v>5538</v>
      </c>
      <c r="R1765" s="42"/>
      <c r="S1765" s="41" t="str" cm="1">
        <f t="array" ref="S1765">IFERROR(_xlfn.IFS(
U1765="MPR ISSUE","PDH",
U1765="BSS Hardware Issue","BSS",
U1765="Sites strategiques, MLL, Pylone, etc.","ENVTECH",
U1765="AKTIVCO DEFAUT GE &amp; POWER Cabinet","AKTIVCO",
U1765="AKTIVCO Coupure ENEO &amp; Baisse de tension","AKTIVCO GRID ONLY",
U1765="Coupure ENEO &amp; Baisse de tension","IHS GRID ONLY",
U1765="Defaut GE &amp; POWER Cabinet","IHS",
U1765="Sharing","Partners",
U1765="Sites strategiques &amp; DataCenter","SST &amp; DC",
U1765="Exclu","Exclu",
U1765="SAT","SAT",
U1765="SPARE-ISSUE","SPARE-ISSUE",
U1765="Fiber CAmtel","TRANS_FO_CAMTEL",
U1765="Fiber AOF","Fiber AOF",
U1765="Projet OCM (HUAWEI)","TRAVAUX-HUAWEI",
U1765="Projet OCM (NOKIA)","TRAVAUX-NOKIA",
U1765="ACCESS-ISSUE","ACCESS-ISSUE",
U1765="Projet OCM (ZTE, NOKIA, autres projets)","TRAVAUX OCM",
U1765="No root CAuse","No root cause",
U1765="ODU HS","PDH",
U1765="IP &amp; VLAN","PDH",
U1765="Warehouse HUAWEI","SPARE-ISSUE",
U1765="SPARE-HS","SPARE-ISSUE",
U1765="Power Telco","BSS",U1765="no impacts","no impacts"
),"")</f>
        <v>No root cause</v>
      </c>
      <c r="T1765" s="41" t="str" cm="1">
        <f t="array" ref="T1765">IFERROR(_xlfn.IFS(
U1765="MPR ISSUE","TX ISSUE",
U1765="BSS Hardware Issue","RAN ISSUE",
U1765="Sites strategiques, MLL, Pylone, etc.","ENVTECH",
U1765="AKTIVCO DEFAUT GE &amp; POWER Cabinet","POWER ISSUE",
U1765="AKTIVCO Coupure ENEO &amp; Baisse de tension","POWER ISSUE",
U1765="Coupure ENEO &amp; Baisse de tension","POWER ISSUE",
U1765="Defaut GE &amp; POWER Cabinet","POWER ISSUE",
U1765="Sharing","POWER ISSUE",
U1765="Sites strategiques &amp; DataCenter","POWER ISSUE",
U1765="Exclu","Exclu",
U1765="SAT","TX ISSUE",
U1765="SPARE-ISSUE","SPARE-ISSUE",
U1765="Fiber CAmtel","TX ISSUE",
U1765="Fiber AOF","TX ISSUE",
U1765="Projet OCM (HUAWEI)","TRAVAUX-HUAWEI",
U1765="Projet OCM (NOKIA)","TRAVAUX -NOKIA",
U1765="ACCESS-ISSUE","ACCESS-ISSUE",
U1765="Projet OCM (ZTE, NOKIA, autres projets)","TRAVAUX OCM",
U1765="No root CAuse","No root cause",
U1765="ODU HS","TX ISSUE",
U1765="IP &amp; VLAN","TX ISSUE",
U1765="Warehouse HUAWEI","SPARE-ISSUE",
U1765="SPARE-HS","SPARE-ISSUE",
U1765="Power Telco","RAN ISSUE",U1765="no impacts","no impacts"
),"")</f>
        <v>No root cause</v>
      </c>
      <c r="U1765" s="68" t="s">
        <v>5691</v>
      </c>
      <c r="V1765" s="41" t="str" cm="1">
        <f t="array" ref="V1765">IFERROR(_xlfn.IFS(
U1765="MPR ISSUE","ACTIVE",
U1765="BSS Hardware Issue","ACTIVE",
U1765="Sites strategiques, MLL, Pylone, etc.","PASSIVE",
U1765="AKTIVCO DEFAUT GE &amp; POWER Cabinet","PASSIVE",
U1765="AKTIVCO Coupure ENEO &amp; Baisse de tension","PASSIVE",
U1765="Coupure ENEO &amp; Baisse de tension","PASSIVE",
U1765="Defaut GE &amp; POWER Cabinet","PASSIVE",
U1765="Sharing","PASSIVE",
U1765="Sites strategiques &amp; DataCenter","PASSIVE",
U1765="Exclu","Exclu",
U1765="SAT","ACTIVE",
U1765="SPARE-ISSUE","SPARE-ISSUE",
U1765="Fiber CAmtel","ACTIVE",
U1765="Fiber AOF","ACTIVE",
U1765="Projet OCM (HUAWEI)","PLANNED WORKS",
U1765="Projet OCM (NOKIA)","PLANNED WORKS",
U1765="ACCESS-ISSUE","ACCESS-ISSUE",
U1765="Projet OCM (ZTE, NOKIA, autres projets)","PLANNED WORKS",
U1765="No root CAuse","No root cause",
U1765="ODU HS","ACTIVE",
U1765="IP &amp; VLAN","ACTIVE",
U1765="Warehouse HUAWEI","SPARE-ISSUE",
U1765="SPARE-HS","SPARE-ISSUE",
U1765="Power Telco","ACTIVE", U1765="no impacts","no impacts"
),"")</f>
        <v>No root cause</v>
      </c>
      <c r="W1765" s="113"/>
      <c r="X1765" s="113"/>
      <c r="Y1765" s="113"/>
      <c r="Z1765" s="113"/>
      <c r="AA1765" s="113"/>
      <c r="AB1765" s="17" t="s">
        <v>5465</v>
      </c>
      <c r="AC1765" s="17" t="str">
        <f>_xlfn.XLOOKUP(B1765,'INCIDENT-04-27-2026'!E:E,'INCIDENT-04-27-2026'!F:F,"")</f>
        <v/>
      </c>
      <c r="AD1765" s="9"/>
      <c r="AE1765" s="7" t="s">
        <v>5465</v>
      </c>
      <c r="AF1765" s="6" t="str">
        <f>_xlfn.XLOOKUP(B1765,'[13]Input_27-04'!$B:$B,'[13]Input_27-04'!$M:$M,"")</f>
        <v/>
      </c>
      <c r="AG1765" s="7"/>
      <c r="AH1765" s="3"/>
      <c r="AI1765" s="18" t="str">
        <f>_xlfn.XLOOKUP(B1765,'[3]Cells Huawei 27042026 10h'!$B:$B,'[3]Cells Huawei 27042026 10h'!$T:$T,"")</f>
        <v/>
      </c>
      <c r="AJ1765" s="18" t="str">
        <f>_xlfn.XLOOKUP(B1765,'[3]Cells Huawei 27042026 15h'!$B:$B,'[3]Cells Huawei 27042026 15h'!$T:$T,"")</f>
        <v/>
      </c>
      <c r="AK1765" s="18" t="str">
        <f>_xlfn.XLOOKUP(B1765,'[4]cells down 27042026 11h28'!$B:$B,'[4]cells down 27042026 11h28'!$R:$R,"")</f>
        <v/>
      </c>
      <c r="AL1765" s="18" t="str">
        <f>_xlfn.XLOOKUP(B1765,'[4]cells down 27042026 18h01'!$B:$B,'[4]cells down 27042026 18h01'!$R:$R,"")</f>
        <v/>
      </c>
      <c r="AM1765" s="18" t="str">
        <f>_xlfn.XLOOKUP(B1765,'[5]cell downs 27042026 11h'!$B:$B,'[5]cell downs 27042026 11h'!$R:$R,"")</f>
        <v/>
      </c>
      <c r="AN1765" s="18" t="str">
        <f>_xlfn.XLOOKUP(B1765,'[5]cell downs 27042026 17h40'!$B:$B,'[5]cell downs 27042026 17h40'!$R:$R,"")</f>
        <v/>
      </c>
      <c r="AO1765" s="18" t="str">
        <f>_xlfn.XLOOKUP(B1765,'[6]ALL SITES DOWN'!$D:$D,'[6]ALL SITES DOWN'!$J:$J,"")</f>
        <v/>
      </c>
      <c r="AP1765" s="18" t="str">
        <f>_xlfn.XLOOKUP(B1765,'[7]ALL SITES DOWN'!$D:$D,'[7]ALL SITES DOWN'!$J:$J,"")</f>
        <v/>
      </c>
      <c r="AQ1765" s="9" t="str">
        <f>_xlfn.XLOOKUP(B1765,[8]sheet1!$AC:$AC,[8]sheet1!$AF:$AF,"")</f>
        <v/>
      </c>
      <c r="AR1765" s="14"/>
      <c r="AS1765" s="14" t="s">
        <v>5465</v>
      </c>
      <c r="AT1765" s="14" t="str">
        <f>_xlfn.XLOOKUP(B1765,'[9]cell downs 18042026 17h'!$B:$B,'[9]cell downs 18042026 17h'!$B:$B,"")</f>
        <v/>
      </c>
      <c r="AU1765" s="14" t="str">
        <f>_xlfn.XLOOKUP(B1765,'[10]Cells Huawei 19042026 15h'!$B:$B,'[10]Cells Huawei 19042026 15h'!$B:$B,"")</f>
        <v/>
      </c>
      <c r="AV1765" s="9" t="str">
        <f>_xlfn.XLOOKUP(B1765,'[11]cells down 19042026 9H40'!$B:$B,'[11]cells down 19042026 9H40'!$B:$B,"")</f>
        <v/>
      </c>
    </row>
    <row r="1766" spans="1:48" hidden="1" x14ac:dyDescent="0.3">
      <c r="A1766" s="1" t="s">
        <v>2955</v>
      </c>
      <c r="B1766" s="8" t="s">
        <v>2956</v>
      </c>
      <c r="C1766" s="3" t="str">
        <f>_xlfn.XLOOKUP(B1766,'[1]daily break down'!$D:$D,'[1]daily break down'!$E:$E,"")</f>
        <v>Ngaoundere</v>
      </c>
      <c r="D1766" s="1" t="s">
        <v>11</v>
      </c>
      <c r="E1766" s="1" t="s">
        <v>12</v>
      </c>
      <c r="F1766" s="3" t="s">
        <v>90</v>
      </c>
      <c r="G1766" s="1" t="s">
        <v>91</v>
      </c>
      <c r="H1766" s="27" t="str">
        <f>_xlfn.XLOOKUP(B1766,[2]CALCULATION!$B:$B,[2]CALCULATION!$H:$H,"")</f>
        <v>Huawei</v>
      </c>
      <c r="I1766" s="26">
        <v>0</v>
      </c>
      <c r="J1766" s="26">
        <v>0</v>
      </c>
      <c r="K1766" s="26">
        <v>0</v>
      </c>
      <c r="L1766" s="26">
        <v>0</v>
      </c>
      <c r="M1766" s="26">
        <v>0</v>
      </c>
      <c r="N1766" s="26">
        <v>0</v>
      </c>
      <c r="O1766" s="26">
        <v>0</v>
      </c>
      <c r="P1766" s="114" t="s">
        <v>6364</v>
      </c>
      <c r="Q1766" s="42" t="s">
        <v>5538</v>
      </c>
      <c r="R1766" s="42"/>
      <c r="S1766" s="41" t="str" cm="1">
        <f t="array" ref="S1766">IFERROR(_xlfn.IFS(
U1766="MPR ISSUE","PDH",
U1766="BSS Hardware Issue","BSS",
U1766="Sites strategiques, MLL, Pylone, etc.","ENVTECH",
U1766="AKTIVCO DEFAUT GE &amp; POWER Cabinet","AKTIVCO",
U1766="AKTIVCO Coupure ENEO &amp; Baisse de tension","AKTIVCO GRID ONLY",
U1766="Coupure ENEO &amp; Baisse de tension","IHS GRID ONLY",
U1766="Defaut GE &amp; POWER Cabinet","IHS",
U1766="Sharing","Partners",
U1766="Sites strategiques &amp; DataCenter","SST &amp; DC",
U1766="Exclu","Exclu",
U1766="SAT","SAT",
U1766="SPARE-ISSUE","SPARE-ISSUE",
U1766="Fiber CAmtel","TRANS_FO_CAMTEL",
U1766="Fiber AOF","Fiber AOF",
U1766="Projet OCM (HUAWEI)","TRAVAUX-HUAWEI",
U1766="Projet OCM (NOKIA)","TRAVAUX-NOKIA",
U1766="ACCESS-ISSUE","ACCESS-ISSUE",
U1766="Projet OCM (ZTE, NOKIA, autres projets)","TRAVAUX OCM",
U1766="No root CAuse","No root cause",
U1766="ODU HS","PDH",
U1766="IP &amp; VLAN","PDH",
U1766="Warehouse HUAWEI","SPARE-ISSUE",
U1766="SPARE-HS","SPARE-ISSUE",
U1766="Power Telco","BSS",U1766="no impacts","no impacts"
),"")</f>
        <v>No root cause</v>
      </c>
      <c r="T1766" s="41" t="str" cm="1">
        <f t="array" ref="T1766">IFERROR(_xlfn.IFS(
U1766="MPR ISSUE","TX ISSUE",
U1766="BSS Hardware Issue","RAN ISSUE",
U1766="Sites strategiques, MLL, Pylone, etc.","ENVTECH",
U1766="AKTIVCO DEFAUT GE &amp; POWER Cabinet","POWER ISSUE",
U1766="AKTIVCO Coupure ENEO &amp; Baisse de tension","POWER ISSUE",
U1766="Coupure ENEO &amp; Baisse de tension","POWER ISSUE",
U1766="Defaut GE &amp; POWER Cabinet","POWER ISSUE",
U1766="Sharing","POWER ISSUE",
U1766="Sites strategiques &amp; DataCenter","POWER ISSUE",
U1766="Exclu","Exclu",
U1766="SAT","TX ISSUE",
U1766="SPARE-ISSUE","SPARE-ISSUE",
U1766="Fiber CAmtel","TX ISSUE",
U1766="Fiber AOF","TX ISSUE",
U1766="Projet OCM (HUAWEI)","TRAVAUX-HUAWEI",
U1766="Projet OCM (NOKIA)","TRAVAUX -NOKIA",
U1766="ACCESS-ISSUE","ACCESS-ISSUE",
U1766="Projet OCM (ZTE, NOKIA, autres projets)","TRAVAUX OCM",
U1766="No root CAuse","No root cause",
U1766="ODU HS","TX ISSUE",
U1766="IP &amp; VLAN","TX ISSUE",
U1766="Warehouse HUAWEI","SPARE-ISSUE",
U1766="SPARE-HS","SPARE-ISSUE",
U1766="Power Telco","RAN ISSUE",U1766="no impacts","no impacts"
),"")</f>
        <v>No root cause</v>
      </c>
      <c r="U1766" s="68" t="s">
        <v>5691</v>
      </c>
      <c r="V1766" s="41" t="str" cm="1">
        <f t="array" ref="V1766">IFERROR(_xlfn.IFS(
U1766="MPR ISSUE","ACTIVE",
U1766="BSS Hardware Issue","ACTIVE",
U1766="Sites strategiques, MLL, Pylone, etc.","PASSIVE",
U1766="AKTIVCO DEFAUT GE &amp; POWER Cabinet","PASSIVE",
U1766="AKTIVCO Coupure ENEO &amp; Baisse de tension","PASSIVE",
U1766="Coupure ENEO &amp; Baisse de tension","PASSIVE",
U1766="Defaut GE &amp; POWER Cabinet","PASSIVE",
U1766="Sharing","PASSIVE",
U1766="Sites strategiques &amp; DataCenter","PASSIVE",
U1766="Exclu","Exclu",
U1766="SAT","ACTIVE",
U1766="SPARE-ISSUE","SPARE-ISSUE",
U1766="Fiber CAmtel","ACTIVE",
U1766="Fiber AOF","ACTIVE",
U1766="Projet OCM (HUAWEI)","PLANNED WORKS",
U1766="Projet OCM (NOKIA)","PLANNED WORKS",
U1766="ACCESS-ISSUE","ACCESS-ISSUE",
U1766="Projet OCM (ZTE, NOKIA, autres projets)","PLANNED WORKS",
U1766="No root CAuse","No root cause",
U1766="ODU HS","ACTIVE",
U1766="IP &amp; VLAN","ACTIVE",
U1766="Warehouse HUAWEI","SPARE-ISSUE",
U1766="SPARE-HS","SPARE-ISSUE",
U1766="Power Telco","ACTIVE", U1766="no impacts","no impacts"
),"")</f>
        <v>No root cause</v>
      </c>
      <c r="W1766" s="113"/>
      <c r="X1766" s="113"/>
      <c r="Y1766" s="113"/>
      <c r="Z1766" s="113"/>
      <c r="AA1766" s="113"/>
      <c r="AB1766" s="17" t="s">
        <v>5465</v>
      </c>
      <c r="AC1766" s="17" t="str">
        <f>_xlfn.XLOOKUP(B1766,'INCIDENT-04-27-2026'!E:E,'INCIDENT-04-27-2026'!F:F,"")</f>
        <v/>
      </c>
      <c r="AD1766" s="9"/>
      <c r="AE1766" s="7" t="s">
        <v>5465</v>
      </c>
      <c r="AF1766" s="6" t="str">
        <f>_xlfn.XLOOKUP(B1766,'[13]Input_27-04'!$B:$B,'[13]Input_27-04'!$M:$M,"")</f>
        <v/>
      </c>
      <c r="AG1766" s="7"/>
      <c r="AH1766" s="3"/>
      <c r="AI1766" s="18" t="str">
        <f>_xlfn.XLOOKUP(B1766,'[3]Cells Huawei 27042026 10h'!$B:$B,'[3]Cells Huawei 27042026 10h'!$T:$T,"")</f>
        <v/>
      </c>
      <c r="AJ1766" s="18" t="str">
        <f>_xlfn.XLOOKUP(B1766,'[3]Cells Huawei 27042026 15h'!$B:$B,'[3]Cells Huawei 27042026 15h'!$T:$T,"")</f>
        <v/>
      </c>
      <c r="AK1766" s="18" t="str">
        <f>_xlfn.XLOOKUP(B1766,'[4]cells down 27042026 11h28'!$B:$B,'[4]cells down 27042026 11h28'!$R:$R,"")</f>
        <v/>
      </c>
      <c r="AL1766" s="18" t="str">
        <f>_xlfn.XLOOKUP(B1766,'[4]cells down 27042026 18h01'!$B:$B,'[4]cells down 27042026 18h01'!$R:$R,"")</f>
        <v/>
      </c>
      <c r="AM1766" s="18" t="str">
        <f>_xlfn.XLOOKUP(B1766,'[5]cell downs 27042026 11h'!$B:$B,'[5]cell downs 27042026 11h'!$R:$R,"")</f>
        <v/>
      </c>
      <c r="AN1766" s="18" t="str">
        <f>_xlfn.XLOOKUP(B1766,'[5]cell downs 27042026 17h40'!$B:$B,'[5]cell downs 27042026 17h40'!$R:$R,"")</f>
        <v/>
      </c>
      <c r="AO1766" s="18" t="str">
        <f>_xlfn.XLOOKUP(B1766,'[6]ALL SITES DOWN'!$D:$D,'[6]ALL SITES DOWN'!$J:$J,"")</f>
        <v/>
      </c>
      <c r="AP1766" s="18" t="str">
        <f>_xlfn.XLOOKUP(B1766,'[7]ALL SITES DOWN'!$D:$D,'[7]ALL SITES DOWN'!$J:$J,"")</f>
        <v/>
      </c>
      <c r="AQ1766" s="9" t="str">
        <f>_xlfn.XLOOKUP(B1766,[8]sheet1!$AC:$AC,[8]sheet1!$AF:$AF,"")</f>
        <v/>
      </c>
      <c r="AR1766" s="14"/>
      <c r="AS1766" s="14" t="s">
        <v>5465</v>
      </c>
      <c r="AT1766" s="14" t="str">
        <f>_xlfn.XLOOKUP(B1766,'[9]cell downs 18042026 17h'!$B:$B,'[9]cell downs 18042026 17h'!$B:$B,"")</f>
        <v/>
      </c>
      <c r="AU1766" s="14" t="str">
        <f>_xlfn.XLOOKUP(B1766,'[10]Cells Huawei 19042026 15h'!$B:$B,'[10]Cells Huawei 19042026 15h'!$B:$B,"")</f>
        <v/>
      </c>
      <c r="AV1766" s="9" t="str">
        <f>_xlfn.XLOOKUP(B1766,'[11]cells down 19042026 9H40'!$B:$B,'[11]cells down 19042026 9H40'!$B:$B,"")</f>
        <v/>
      </c>
    </row>
    <row r="1767" spans="1:48" hidden="1" x14ac:dyDescent="0.3">
      <c r="A1767" s="1" t="s">
        <v>2915</v>
      </c>
      <c r="B1767" s="8" t="s">
        <v>2916</v>
      </c>
      <c r="C1767" s="3" t="str">
        <f>_xlfn.XLOOKUP(B1767,'[1]daily break down'!$D:$D,'[1]daily break down'!$E:$E,"")</f>
        <v>Maroua</v>
      </c>
      <c r="D1767" s="1" t="s">
        <v>11</v>
      </c>
      <c r="E1767" s="1" t="s">
        <v>12</v>
      </c>
      <c r="F1767" s="3" t="s">
        <v>55</v>
      </c>
      <c r="G1767" s="1" t="s">
        <v>84</v>
      </c>
      <c r="H1767" s="27" t="str">
        <f>_xlfn.XLOOKUP(B1767,[2]CALCULATION!$B:$B,[2]CALCULATION!$H:$H,"")</f>
        <v>Huawei</v>
      </c>
      <c r="I1767" s="26">
        <v>0</v>
      </c>
      <c r="J1767" s="26">
        <v>0</v>
      </c>
      <c r="K1767" s="26">
        <v>0</v>
      </c>
      <c r="L1767" s="26">
        <v>0</v>
      </c>
      <c r="M1767" s="26">
        <v>0</v>
      </c>
      <c r="N1767" s="26">
        <v>0</v>
      </c>
      <c r="O1767" s="26">
        <v>0</v>
      </c>
      <c r="P1767" s="114" t="s">
        <v>6364</v>
      </c>
      <c r="Q1767" s="42" t="s">
        <v>5538</v>
      </c>
      <c r="R1767" s="42"/>
      <c r="S1767" s="41" t="str" cm="1">
        <f t="array" ref="S1767">IFERROR(_xlfn.IFS(
U1767="MPR ISSUE","PDH",
U1767="BSS Hardware Issue","BSS",
U1767="Sites strategiques, MLL, Pylone, etc.","ENVTECH",
U1767="AKTIVCO DEFAUT GE &amp; POWER Cabinet","AKTIVCO",
U1767="AKTIVCO Coupure ENEO &amp; Baisse de tension","AKTIVCO GRID ONLY",
U1767="Coupure ENEO &amp; Baisse de tension","IHS GRID ONLY",
U1767="Defaut GE &amp; POWER Cabinet","IHS",
U1767="Sharing","Partners",
U1767="Sites strategiques &amp; DataCenter","SST &amp; DC",
U1767="Exclu","Exclu",
U1767="SAT","SAT",
U1767="SPARE-ISSUE","SPARE-ISSUE",
U1767="Fiber CAmtel","TRANS_FO_CAMTEL",
U1767="Fiber AOF","Fiber AOF",
U1767="Projet OCM (HUAWEI)","TRAVAUX-HUAWEI",
U1767="Projet OCM (NOKIA)","TRAVAUX-NOKIA",
U1767="ACCESS-ISSUE","ACCESS-ISSUE",
U1767="Projet OCM (ZTE, NOKIA, autres projets)","TRAVAUX OCM",
U1767="No root CAuse","No root cause",
U1767="ODU HS","PDH",
U1767="IP &amp; VLAN","PDH",
U1767="Warehouse HUAWEI","SPARE-ISSUE",
U1767="SPARE-HS","SPARE-ISSUE",
U1767="Power Telco","BSS",U1767="no impacts","no impacts"
),"")</f>
        <v>No root cause</v>
      </c>
      <c r="T1767" s="41" t="str" cm="1">
        <f t="array" ref="T1767">IFERROR(_xlfn.IFS(
U1767="MPR ISSUE","TX ISSUE",
U1767="BSS Hardware Issue","RAN ISSUE",
U1767="Sites strategiques, MLL, Pylone, etc.","ENVTECH",
U1767="AKTIVCO DEFAUT GE &amp; POWER Cabinet","POWER ISSUE",
U1767="AKTIVCO Coupure ENEO &amp; Baisse de tension","POWER ISSUE",
U1767="Coupure ENEO &amp; Baisse de tension","POWER ISSUE",
U1767="Defaut GE &amp; POWER Cabinet","POWER ISSUE",
U1767="Sharing","POWER ISSUE",
U1767="Sites strategiques &amp; DataCenter","POWER ISSUE",
U1767="Exclu","Exclu",
U1767="SAT","TX ISSUE",
U1767="SPARE-ISSUE","SPARE-ISSUE",
U1767="Fiber CAmtel","TX ISSUE",
U1767="Fiber AOF","TX ISSUE",
U1767="Projet OCM (HUAWEI)","TRAVAUX-HUAWEI",
U1767="Projet OCM (NOKIA)","TRAVAUX -NOKIA",
U1767="ACCESS-ISSUE","ACCESS-ISSUE",
U1767="Projet OCM (ZTE, NOKIA, autres projets)","TRAVAUX OCM",
U1767="No root CAuse","No root cause",
U1767="ODU HS","TX ISSUE",
U1767="IP &amp; VLAN","TX ISSUE",
U1767="Warehouse HUAWEI","SPARE-ISSUE",
U1767="SPARE-HS","SPARE-ISSUE",
U1767="Power Telco","RAN ISSUE",U1767="no impacts","no impacts"
),"")</f>
        <v>No root cause</v>
      </c>
      <c r="U1767" s="68" t="s">
        <v>5691</v>
      </c>
      <c r="V1767" s="41" t="str" cm="1">
        <f t="array" ref="V1767">IFERROR(_xlfn.IFS(
U1767="MPR ISSUE","ACTIVE",
U1767="BSS Hardware Issue","ACTIVE",
U1767="Sites strategiques, MLL, Pylone, etc.","PASSIVE",
U1767="AKTIVCO DEFAUT GE &amp; POWER Cabinet","PASSIVE",
U1767="AKTIVCO Coupure ENEO &amp; Baisse de tension","PASSIVE",
U1767="Coupure ENEO &amp; Baisse de tension","PASSIVE",
U1767="Defaut GE &amp; POWER Cabinet","PASSIVE",
U1767="Sharing","PASSIVE",
U1767="Sites strategiques &amp; DataCenter","PASSIVE",
U1767="Exclu","Exclu",
U1767="SAT","ACTIVE",
U1767="SPARE-ISSUE","SPARE-ISSUE",
U1767="Fiber CAmtel","ACTIVE",
U1767="Fiber AOF","ACTIVE",
U1767="Projet OCM (HUAWEI)","PLANNED WORKS",
U1767="Projet OCM (NOKIA)","PLANNED WORKS",
U1767="ACCESS-ISSUE","ACCESS-ISSUE",
U1767="Projet OCM (ZTE, NOKIA, autres projets)","PLANNED WORKS",
U1767="No root CAuse","No root cause",
U1767="ODU HS","ACTIVE",
U1767="IP &amp; VLAN","ACTIVE",
U1767="Warehouse HUAWEI","SPARE-ISSUE",
U1767="SPARE-HS","SPARE-ISSUE",
U1767="Power Telco","ACTIVE", U1767="no impacts","no impacts"
),"")</f>
        <v>No root cause</v>
      </c>
      <c r="W1767" s="113"/>
      <c r="X1767" s="113"/>
      <c r="Y1767" s="113"/>
      <c r="Z1767" s="113"/>
      <c r="AA1767" s="113"/>
      <c r="AB1767" s="17" t="s">
        <v>5465</v>
      </c>
      <c r="AC1767" s="17" t="str">
        <f>_xlfn.XLOOKUP(B1767,'INCIDENT-04-27-2026'!E:E,'INCIDENT-04-27-2026'!F:F,"")</f>
        <v/>
      </c>
      <c r="AD1767" s="9"/>
      <c r="AE1767" s="7" t="s">
        <v>5465</v>
      </c>
      <c r="AF1767" s="6" t="str">
        <f>_xlfn.XLOOKUP(B1767,'[13]Input_27-04'!$B:$B,'[13]Input_27-04'!$M:$M,"")</f>
        <v/>
      </c>
      <c r="AG1767" s="7"/>
      <c r="AH1767" s="3"/>
      <c r="AI1767" s="18" t="str">
        <f>_xlfn.XLOOKUP(B1767,'[3]Cells Huawei 27042026 10h'!$B:$B,'[3]Cells Huawei 27042026 10h'!$T:$T,"")</f>
        <v/>
      </c>
      <c r="AJ1767" s="18" t="str">
        <f>_xlfn.XLOOKUP(B1767,'[3]Cells Huawei 27042026 15h'!$B:$B,'[3]Cells Huawei 27042026 15h'!$T:$T,"")</f>
        <v/>
      </c>
      <c r="AK1767" s="18" t="str">
        <f>_xlfn.XLOOKUP(B1767,'[4]cells down 27042026 11h28'!$B:$B,'[4]cells down 27042026 11h28'!$R:$R,"")</f>
        <v/>
      </c>
      <c r="AL1767" s="18" t="str">
        <f>_xlfn.XLOOKUP(B1767,'[4]cells down 27042026 18h01'!$B:$B,'[4]cells down 27042026 18h01'!$R:$R,"")</f>
        <v/>
      </c>
      <c r="AM1767" s="18" t="str">
        <f>_xlfn.XLOOKUP(B1767,'[5]cell downs 27042026 11h'!$B:$B,'[5]cell downs 27042026 11h'!$R:$R,"")</f>
        <v/>
      </c>
      <c r="AN1767" s="18" t="str">
        <f>_xlfn.XLOOKUP(B1767,'[5]cell downs 27042026 17h40'!$B:$B,'[5]cell downs 27042026 17h40'!$R:$R,"")</f>
        <v/>
      </c>
      <c r="AO1767" s="18" t="str">
        <f>_xlfn.XLOOKUP(B1767,'[6]ALL SITES DOWN'!$D:$D,'[6]ALL SITES DOWN'!$J:$J,"")</f>
        <v/>
      </c>
      <c r="AP1767" s="18" t="str">
        <f>_xlfn.XLOOKUP(B1767,'[7]ALL SITES DOWN'!$D:$D,'[7]ALL SITES DOWN'!$J:$J,"")</f>
        <v/>
      </c>
      <c r="AQ1767" s="9" t="str">
        <f>_xlfn.XLOOKUP(B1767,[8]sheet1!$AC:$AC,[8]sheet1!$AF:$AF,"")</f>
        <v/>
      </c>
      <c r="AR1767" s="14"/>
      <c r="AS1767" s="14" t="s">
        <v>5465</v>
      </c>
      <c r="AT1767" s="14" t="str">
        <f>_xlfn.XLOOKUP(B1767,'[9]cell downs 18042026 17h'!$B:$B,'[9]cell downs 18042026 17h'!$B:$B,"")</f>
        <v/>
      </c>
      <c r="AU1767" s="14" t="str">
        <f>_xlfn.XLOOKUP(B1767,'[10]Cells Huawei 19042026 15h'!$B:$B,'[10]Cells Huawei 19042026 15h'!$B:$B,"")</f>
        <v/>
      </c>
      <c r="AV1767" s="9" t="str">
        <f>_xlfn.XLOOKUP(B1767,'[11]cells down 19042026 9H40'!$B:$B,'[11]cells down 19042026 9H40'!$B:$B,"")</f>
        <v/>
      </c>
    </row>
    <row r="1768" spans="1:48" hidden="1" x14ac:dyDescent="0.3">
      <c r="A1768" s="1" t="s">
        <v>2908</v>
      </c>
      <c r="B1768" s="8" t="s">
        <v>2909</v>
      </c>
      <c r="C1768" s="3" t="str">
        <f>_xlfn.XLOOKUP(B1768,'[1]daily break down'!$D:$D,'[1]daily break down'!$E:$E,"")</f>
        <v>Maroua</v>
      </c>
      <c r="D1768" s="1" t="s">
        <v>11</v>
      </c>
      <c r="E1768" s="1" t="s">
        <v>12</v>
      </c>
      <c r="F1768" s="3" t="s">
        <v>55</v>
      </c>
      <c r="G1768" s="1" t="s">
        <v>84</v>
      </c>
      <c r="H1768" s="27" t="str">
        <f>_xlfn.XLOOKUP(B1768,[2]CALCULATION!$B:$B,[2]CALCULATION!$H:$H,"")</f>
        <v>Huawei</v>
      </c>
      <c r="I1768" s="26">
        <v>0</v>
      </c>
      <c r="J1768" s="26">
        <v>0</v>
      </c>
      <c r="K1768" s="26">
        <v>0</v>
      </c>
      <c r="L1768" s="26">
        <v>0</v>
      </c>
      <c r="M1768" s="26">
        <v>0</v>
      </c>
      <c r="N1768" s="26">
        <v>0</v>
      </c>
      <c r="O1768" s="26">
        <v>0</v>
      </c>
      <c r="P1768" s="114" t="s">
        <v>6364</v>
      </c>
      <c r="Q1768" s="42" t="s">
        <v>5538</v>
      </c>
      <c r="R1768" s="42"/>
      <c r="S1768" s="41" t="str" cm="1">
        <f t="array" ref="S1768">IFERROR(_xlfn.IFS(
U1768="MPR ISSUE","PDH",
U1768="BSS Hardware Issue","BSS",
U1768="Sites strategiques, MLL, Pylone, etc.","ENVTECH",
U1768="AKTIVCO DEFAUT GE &amp; POWER Cabinet","AKTIVCO",
U1768="AKTIVCO Coupure ENEO &amp; Baisse de tension","AKTIVCO GRID ONLY",
U1768="Coupure ENEO &amp; Baisse de tension","IHS GRID ONLY",
U1768="Defaut GE &amp; POWER Cabinet","IHS",
U1768="Sharing","Partners",
U1768="Sites strategiques &amp; DataCenter","SST &amp; DC",
U1768="Exclu","Exclu",
U1768="SAT","SAT",
U1768="SPARE-ISSUE","SPARE-ISSUE",
U1768="Fiber CAmtel","TRANS_FO_CAMTEL",
U1768="Fiber AOF","Fiber AOF",
U1768="Projet OCM (HUAWEI)","TRAVAUX-HUAWEI",
U1768="Projet OCM (NOKIA)","TRAVAUX-NOKIA",
U1768="ACCESS-ISSUE","ACCESS-ISSUE",
U1768="Projet OCM (ZTE, NOKIA, autres projets)","TRAVAUX OCM",
U1768="No root CAuse","No root cause",
U1768="ODU HS","PDH",
U1768="IP &amp; VLAN","PDH",
U1768="Warehouse HUAWEI","SPARE-ISSUE",
U1768="SPARE-HS","SPARE-ISSUE",
U1768="Power Telco","BSS",U1768="no impacts","no impacts"
),"")</f>
        <v>No root cause</v>
      </c>
      <c r="T1768" s="41" t="str" cm="1">
        <f t="array" ref="T1768">IFERROR(_xlfn.IFS(
U1768="MPR ISSUE","TX ISSUE",
U1768="BSS Hardware Issue","RAN ISSUE",
U1768="Sites strategiques, MLL, Pylone, etc.","ENVTECH",
U1768="AKTIVCO DEFAUT GE &amp; POWER Cabinet","POWER ISSUE",
U1768="AKTIVCO Coupure ENEO &amp; Baisse de tension","POWER ISSUE",
U1768="Coupure ENEO &amp; Baisse de tension","POWER ISSUE",
U1768="Defaut GE &amp; POWER Cabinet","POWER ISSUE",
U1768="Sharing","POWER ISSUE",
U1768="Sites strategiques &amp; DataCenter","POWER ISSUE",
U1768="Exclu","Exclu",
U1768="SAT","TX ISSUE",
U1768="SPARE-ISSUE","SPARE-ISSUE",
U1768="Fiber CAmtel","TX ISSUE",
U1768="Fiber AOF","TX ISSUE",
U1768="Projet OCM (HUAWEI)","TRAVAUX-HUAWEI",
U1768="Projet OCM (NOKIA)","TRAVAUX -NOKIA",
U1768="ACCESS-ISSUE","ACCESS-ISSUE",
U1768="Projet OCM (ZTE, NOKIA, autres projets)","TRAVAUX OCM",
U1768="No root CAuse","No root cause",
U1768="ODU HS","TX ISSUE",
U1768="IP &amp; VLAN","TX ISSUE",
U1768="Warehouse HUAWEI","SPARE-ISSUE",
U1768="SPARE-HS","SPARE-ISSUE",
U1768="Power Telco","RAN ISSUE",U1768="no impacts","no impacts"
),"")</f>
        <v>No root cause</v>
      </c>
      <c r="U1768" s="68" t="s">
        <v>5691</v>
      </c>
      <c r="V1768" s="41" t="str" cm="1">
        <f t="array" ref="V1768">IFERROR(_xlfn.IFS(
U1768="MPR ISSUE","ACTIVE",
U1768="BSS Hardware Issue","ACTIVE",
U1768="Sites strategiques, MLL, Pylone, etc.","PASSIVE",
U1768="AKTIVCO DEFAUT GE &amp; POWER Cabinet","PASSIVE",
U1768="AKTIVCO Coupure ENEO &amp; Baisse de tension","PASSIVE",
U1768="Coupure ENEO &amp; Baisse de tension","PASSIVE",
U1768="Defaut GE &amp; POWER Cabinet","PASSIVE",
U1768="Sharing","PASSIVE",
U1768="Sites strategiques &amp; DataCenter","PASSIVE",
U1768="Exclu","Exclu",
U1768="SAT","ACTIVE",
U1768="SPARE-ISSUE","SPARE-ISSUE",
U1768="Fiber CAmtel","ACTIVE",
U1768="Fiber AOF","ACTIVE",
U1768="Projet OCM (HUAWEI)","PLANNED WORKS",
U1768="Projet OCM (NOKIA)","PLANNED WORKS",
U1768="ACCESS-ISSUE","ACCESS-ISSUE",
U1768="Projet OCM (ZTE, NOKIA, autres projets)","PLANNED WORKS",
U1768="No root CAuse","No root cause",
U1768="ODU HS","ACTIVE",
U1768="IP &amp; VLAN","ACTIVE",
U1768="Warehouse HUAWEI","SPARE-ISSUE",
U1768="SPARE-HS","SPARE-ISSUE",
U1768="Power Telco","ACTIVE", U1768="no impacts","no impacts"
),"")</f>
        <v>No root cause</v>
      </c>
      <c r="W1768" s="113"/>
      <c r="X1768" s="113"/>
      <c r="Y1768" s="113"/>
      <c r="Z1768" s="113"/>
      <c r="AA1768" s="113"/>
      <c r="AB1768" s="17" t="s">
        <v>5465</v>
      </c>
      <c r="AC1768" s="17" t="str">
        <f>_xlfn.XLOOKUP(B1768,'INCIDENT-04-27-2026'!E:E,'INCIDENT-04-27-2026'!F:F,"")</f>
        <v/>
      </c>
      <c r="AD1768" s="9"/>
      <c r="AE1768" s="7" t="s">
        <v>5465</v>
      </c>
      <c r="AF1768" s="6" t="str">
        <f>_xlfn.XLOOKUP(B1768,'[13]Input_27-04'!$B:$B,'[13]Input_27-04'!$M:$M,"")</f>
        <v/>
      </c>
      <c r="AG1768" s="7"/>
      <c r="AH1768" s="3"/>
      <c r="AI1768" s="18" t="str">
        <f>_xlfn.XLOOKUP(B1768,'[3]Cells Huawei 27042026 10h'!$B:$B,'[3]Cells Huawei 27042026 10h'!$T:$T,"")</f>
        <v/>
      </c>
      <c r="AJ1768" s="18" t="str">
        <f>_xlfn.XLOOKUP(B1768,'[3]Cells Huawei 27042026 15h'!$B:$B,'[3]Cells Huawei 27042026 15h'!$T:$T,"")</f>
        <v/>
      </c>
      <c r="AK1768" s="18" t="str">
        <f>_xlfn.XLOOKUP(B1768,'[4]cells down 27042026 11h28'!$B:$B,'[4]cells down 27042026 11h28'!$R:$R,"")</f>
        <v/>
      </c>
      <c r="AL1768" s="18" t="str">
        <f>_xlfn.XLOOKUP(B1768,'[4]cells down 27042026 18h01'!$B:$B,'[4]cells down 27042026 18h01'!$R:$R,"")</f>
        <v/>
      </c>
      <c r="AM1768" s="18" t="str">
        <f>_xlfn.XLOOKUP(B1768,'[5]cell downs 27042026 11h'!$B:$B,'[5]cell downs 27042026 11h'!$R:$R,"")</f>
        <v/>
      </c>
      <c r="AN1768" s="18" t="str">
        <f>_xlfn.XLOOKUP(B1768,'[5]cell downs 27042026 17h40'!$B:$B,'[5]cell downs 27042026 17h40'!$R:$R,"")</f>
        <v/>
      </c>
      <c r="AO1768" s="18" t="str">
        <f>_xlfn.XLOOKUP(B1768,'[6]ALL SITES DOWN'!$D:$D,'[6]ALL SITES DOWN'!$J:$J,"")</f>
        <v/>
      </c>
      <c r="AP1768" s="18" t="str">
        <f>_xlfn.XLOOKUP(B1768,'[7]ALL SITES DOWN'!$D:$D,'[7]ALL SITES DOWN'!$J:$J,"")</f>
        <v/>
      </c>
      <c r="AQ1768" s="9" t="str">
        <f>_xlfn.XLOOKUP(B1768,[8]sheet1!$AC:$AC,[8]sheet1!$AF:$AF,"")</f>
        <v/>
      </c>
      <c r="AR1768" s="14"/>
      <c r="AS1768" s="14" t="s">
        <v>5465</v>
      </c>
      <c r="AT1768" s="14" t="str">
        <f>_xlfn.XLOOKUP(B1768,'[9]cell downs 18042026 17h'!$B:$B,'[9]cell downs 18042026 17h'!$B:$B,"")</f>
        <v/>
      </c>
      <c r="AU1768" s="14" t="str">
        <f>_xlfn.XLOOKUP(B1768,'[10]Cells Huawei 19042026 15h'!$B:$B,'[10]Cells Huawei 19042026 15h'!$B:$B,"")</f>
        <v/>
      </c>
      <c r="AV1768" s="9" t="str">
        <f>_xlfn.XLOOKUP(B1768,'[11]cells down 19042026 9H40'!$B:$B,'[11]cells down 19042026 9H40'!$B:$B,"")</f>
        <v/>
      </c>
    </row>
    <row r="1769" spans="1:48" hidden="1" x14ac:dyDescent="0.3">
      <c r="A1769" s="4" t="s">
        <v>4914</v>
      </c>
      <c r="B1769" s="25" t="s">
        <v>4915</v>
      </c>
      <c r="C1769" s="3" t="str">
        <f>_xlfn.XLOOKUP(B1769,'[1]daily break down'!$D:$D,'[1]daily break down'!$E:$E,"")</f>
        <v>Douala</v>
      </c>
      <c r="D1769" s="3" t="s">
        <v>1485</v>
      </c>
      <c r="E1769" s="3" t="e">
        <v>#N/A</v>
      </c>
      <c r="F1769" s="3" t="s">
        <v>31</v>
      </c>
      <c r="G1769" s="4" t="s">
        <v>32</v>
      </c>
      <c r="H1769" s="29" t="str">
        <f>_xlfn.XLOOKUP(B1769,[2]CALCULATION!$B:$B,[2]CALCULATION!$H:$H,"")</f>
        <v>ZTE</v>
      </c>
      <c r="I1769" s="26">
        <v>0</v>
      </c>
      <c r="J1769" s="26">
        <v>0</v>
      </c>
      <c r="K1769" s="26">
        <v>0</v>
      </c>
      <c r="L1769" s="26">
        <v>0</v>
      </c>
      <c r="M1769" s="26">
        <v>0</v>
      </c>
      <c r="N1769" s="26">
        <v>0</v>
      </c>
      <c r="O1769" s="26">
        <v>0</v>
      </c>
      <c r="P1769" s="114" t="s">
        <v>6364</v>
      </c>
      <c r="Q1769" s="42" t="s">
        <v>5537</v>
      </c>
      <c r="R1769" s="42"/>
      <c r="S1769" s="41" t="str" cm="1">
        <f t="array" ref="S1769">IFERROR(_xlfn.IFS(
U1769="MPR ISSUE","PDH",
U1769="BSS Hardware Issue","BSS",
U1769="Sites strategiques, MLL, Pylone, etc.","ENVTECH",
U1769="AKTIVCO DEFAUT GE &amp; POWER Cabinet","AKTIVCO",
U1769="AKTIVCO Coupure ENEO &amp; Baisse de tension","AKTIVCO GRID ONLY",
U1769="Coupure ENEO &amp; Baisse de tension","IHS GRID ONLY",
U1769="Defaut GE &amp; POWER Cabinet","IHS",
U1769="Sharing","Partners",
U1769="Sites strategiques &amp; DataCenter","SST &amp; DC",
U1769="Exclu","Exclu",
U1769="SAT","SAT",
U1769="SPARE-ISSUE","SPARE-ISSUE",
U1769="Fiber CAmtel","TRANS_FO_CAMTEL",
U1769="Fiber AOF","Fiber AOF",
U1769="Projet OCM (HUAWEI)","TRAVAUX-HUAWEI",
U1769="Projet OCM (NOKIA)","TRAVAUX-NOKIA",
U1769="ACCESS-ISSUE","ACCESS-ISSUE",
U1769="Projet OCM (ZTE, NOKIA, autres projets)","TRAVAUX OCM",
U1769="No root CAuse","No root cause",
U1769="ODU HS","PDH",
U1769="IP &amp; VLAN","PDH",
U1769="Warehouse HUAWEI","SPARE-ISSUE",
U1769="SPARE-HS","SPARE-ISSUE",
U1769="Power Telco","BSS",U1769="no impacts","no impacts"
),"")</f>
        <v>Exclu</v>
      </c>
      <c r="T1769" s="41" t="str" cm="1">
        <f t="array" ref="T1769">IFERROR(_xlfn.IFS(
U1769="MPR ISSUE","TX ISSUE",
U1769="BSS Hardware Issue","RAN ISSUE",
U1769="Sites strategiques, MLL, Pylone, etc.","ENVTECH",
U1769="AKTIVCO DEFAUT GE &amp; POWER Cabinet","POWER ISSUE",
U1769="AKTIVCO Coupure ENEO &amp; Baisse de tension","POWER ISSUE",
U1769="Coupure ENEO &amp; Baisse de tension","POWER ISSUE",
U1769="Defaut GE &amp; POWER Cabinet","POWER ISSUE",
U1769="Sharing","POWER ISSUE",
U1769="Sites strategiques &amp; DataCenter","POWER ISSUE",
U1769="Exclu","Exclu",
U1769="SAT","TX ISSUE",
U1769="SPARE-ISSUE","SPARE-ISSUE",
U1769="Fiber CAmtel","TX ISSUE",
U1769="Fiber AOF","TX ISSUE",
U1769="Projet OCM (HUAWEI)","TRAVAUX-HUAWEI",
U1769="Projet OCM (NOKIA)","TRAVAUX -NOKIA",
U1769="ACCESS-ISSUE","ACCESS-ISSUE",
U1769="Projet OCM (ZTE, NOKIA, autres projets)","TRAVAUX OCM",
U1769="No root CAuse","No root cause",
U1769="ODU HS","TX ISSUE",
U1769="IP &amp; VLAN","TX ISSUE",
U1769="Warehouse HUAWEI","SPARE-ISSUE",
U1769="SPARE-HS","SPARE-ISSUE",
U1769="Power Telco","RAN ISSUE",U1769="no impacts","no impacts"
),"")</f>
        <v>Exclu</v>
      </c>
      <c r="U1769" s="68" t="s">
        <v>5537</v>
      </c>
      <c r="V1769" s="41" t="str" cm="1">
        <f t="array" ref="V1769">IFERROR(_xlfn.IFS(
U1769="MPR ISSUE","ACTIVE",
U1769="BSS Hardware Issue","ACTIVE",
U1769="Sites strategiques, MLL, Pylone, etc.","PASSIVE",
U1769="AKTIVCO DEFAUT GE &amp; POWER Cabinet","PASSIVE",
U1769="AKTIVCO Coupure ENEO &amp; Baisse de tension","PASSIVE",
U1769="Coupure ENEO &amp; Baisse de tension","PASSIVE",
U1769="Defaut GE &amp; POWER Cabinet","PASSIVE",
U1769="Sharing","PASSIVE",
U1769="Sites strategiques &amp; DataCenter","PASSIVE",
U1769="Exclu","Exclu",
U1769="SAT","ACTIVE",
U1769="SPARE-ISSUE","SPARE-ISSUE",
U1769="Fiber CAmtel","ACTIVE",
U1769="Fiber AOF","ACTIVE",
U1769="Projet OCM (HUAWEI)","PLANNED WORKS",
U1769="Projet OCM (NOKIA)","PLANNED WORKS",
U1769="ACCESS-ISSUE","ACCESS-ISSUE",
U1769="Projet OCM (ZTE, NOKIA, autres projets)","PLANNED WORKS",
U1769="No root CAuse","No root cause",
U1769="ODU HS","ACTIVE",
U1769="IP &amp; VLAN","ACTIVE",
U1769="Warehouse HUAWEI","SPARE-ISSUE",
U1769="SPARE-HS","SPARE-ISSUE",
U1769="Power Telco","ACTIVE", U1769="no impacts","no impacts"
),"")</f>
        <v>Exclu</v>
      </c>
      <c r="W1769" s="113"/>
      <c r="X1769" s="113"/>
      <c r="Y1769" s="113"/>
      <c r="Z1769" s="113"/>
      <c r="AA1769" s="113"/>
      <c r="AB1769" s="17" t="s">
        <v>5465</v>
      </c>
      <c r="AC1769" s="17" t="str">
        <f>_xlfn.XLOOKUP(B1769,'INCIDENT-04-27-2026'!E:E,'INCIDENT-04-27-2026'!F:F,"")</f>
        <v/>
      </c>
      <c r="AD1769" s="9"/>
      <c r="AE1769" s="7" t="s">
        <v>5465</v>
      </c>
      <c r="AF1769" s="6" t="str">
        <f>_xlfn.XLOOKUP(B1769,'[13]Input_27-04'!$B:$B,'[13]Input_27-04'!$M:$M,"")</f>
        <v/>
      </c>
      <c r="AG1769" s="7"/>
      <c r="AH1769" s="3"/>
      <c r="AI1769" s="18" t="str">
        <f>_xlfn.XLOOKUP(B1769,'[3]Cells Huawei 27042026 10h'!$B:$B,'[3]Cells Huawei 27042026 10h'!$T:$T,"")</f>
        <v/>
      </c>
      <c r="AJ1769" s="18" t="str">
        <f>_xlfn.XLOOKUP(B1769,'[3]Cells Huawei 27042026 15h'!$B:$B,'[3]Cells Huawei 27042026 15h'!$T:$T,"")</f>
        <v/>
      </c>
      <c r="AK1769" s="18" t="str">
        <f>_xlfn.XLOOKUP(B1769,'[4]cells down 27042026 11h28'!$B:$B,'[4]cells down 27042026 11h28'!$R:$R,"")</f>
        <v/>
      </c>
      <c r="AL1769" s="18" t="str">
        <f>_xlfn.XLOOKUP(B1769,'[4]cells down 27042026 18h01'!$B:$B,'[4]cells down 27042026 18h01'!$R:$R,"")</f>
        <v/>
      </c>
      <c r="AM1769" s="18" t="str">
        <f>_xlfn.XLOOKUP(B1769,'[5]cell downs 27042026 11h'!$B:$B,'[5]cell downs 27042026 11h'!$R:$R,"")</f>
        <v/>
      </c>
      <c r="AN1769" s="18" t="str">
        <f>_xlfn.XLOOKUP(B1769,'[5]cell downs 27042026 17h40'!$B:$B,'[5]cell downs 27042026 17h40'!$R:$R,"")</f>
        <v/>
      </c>
      <c r="AO1769" s="18" t="str">
        <f>_xlfn.XLOOKUP(B1769,'[6]ALL SITES DOWN'!$D:$D,'[6]ALL SITES DOWN'!$J:$J,"")</f>
        <v/>
      </c>
      <c r="AP1769" s="18" t="str">
        <f>_xlfn.XLOOKUP(B1769,'[7]ALL SITES DOWN'!$D:$D,'[7]ALL SITES DOWN'!$J:$J,"")</f>
        <v/>
      </c>
      <c r="AQ1769" s="9" t="str">
        <f>_xlfn.XLOOKUP(B1769,[8]sheet1!$AC:$AC,[8]sheet1!$AF:$AF,"")</f>
        <v/>
      </c>
      <c r="AR1769" s="14"/>
      <c r="AS1769" s="14" t="s">
        <v>5465</v>
      </c>
      <c r="AT1769" s="14" t="str">
        <f>_xlfn.XLOOKUP(B1769,'[9]cell downs 18042026 17h'!$B:$B,'[9]cell downs 18042026 17h'!$B:$B,"")</f>
        <v/>
      </c>
      <c r="AU1769" s="14" t="str">
        <f>_xlfn.XLOOKUP(B1769,'[10]Cells Huawei 19042026 15h'!$B:$B,'[10]Cells Huawei 19042026 15h'!$B:$B,"")</f>
        <v/>
      </c>
      <c r="AV1769" s="9" t="str">
        <f>_xlfn.XLOOKUP(B1769,'[11]cells down 19042026 9H40'!$B:$B,'[11]cells down 19042026 9H40'!$B:$B,"")</f>
        <v/>
      </c>
    </row>
    <row r="1770" spans="1:48" hidden="1" x14ac:dyDescent="0.3">
      <c r="A1770" s="1" t="s">
        <v>854</v>
      </c>
      <c r="B1770" s="8" t="s">
        <v>855</v>
      </c>
      <c r="C1770" s="3" t="str">
        <f>_xlfn.XLOOKUP(B1770,'[1]daily break down'!$D:$D,'[1]daily break down'!$E:$E,"")</f>
        <v>OUEST</v>
      </c>
      <c r="D1770" s="1" t="s">
        <v>21</v>
      </c>
      <c r="E1770" s="1" t="s">
        <v>22</v>
      </c>
      <c r="F1770" s="3" t="s">
        <v>102</v>
      </c>
      <c r="G1770" s="1" t="s">
        <v>856</v>
      </c>
      <c r="H1770" s="27" t="str">
        <f>_xlfn.XLOOKUP(B1770,[2]CALCULATION!$B:$B,[2]CALCULATION!$H:$H,"")</f>
        <v>Huawei</v>
      </c>
      <c r="I1770" s="26">
        <v>0</v>
      </c>
      <c r="J1770" s="26">
        <v>0</v>
      </c>
      <c r="K1770" s="26">
        <v>0</v>
      </c>
      <c r="L1770" s="26">
        <v>0</v>
      </c>
      <c r="M1770" s="26">
        <v>0</v>
      </c>
      <c r="N1770" s="26">
        <v>0</v>
      </c>
      <c r="O1770" s="26">
        <v>0</v>
      </c>
      <c r="P1770" s="114" t="s">
        <v>6364</v>
      </c>
      <c r="Q1770" s="42" t="s">
        <v>5538</v>
      </c>
      <c r="R1770" s="42"/>
      <c r="S1770" s="41" t="str" cm="1">
        <f t="array" ref="S1770">IFERROR(_xlfn.IFS(
U1770="MPR ISSUE","PDH",
U1770="BSS Hardware Issue","BSS",
U1770="Sites strategiques, MLL, Pylone, etc.","ENVTECH",
U1770="AKTIVCO DEFAUT GE &amp; POWER Cabinet","AKTIVCO",
U1770="AKTIVCO Coupure ENEO &amp; Baisse de tension","AKTIVCO GRID ONLY",
U1770="Coupure ENEO &amp; Baisse de tension","IHS GRID ONLY",
U1770="Defaut GE &amp; POWER Cabinet","IHS",
U1770="Sharing","Partners",
U1770="Sites strategiques &amp; DataCenter","SST &amp; DC",
U1770="Exclu","Exclu",
U1770="SAT","SAT",
U1770="SPARE-ISSUE","SPARE-ISSUE",
U1770="Fiber CAmtel","TRANS_FO_CAMTEL",
U1770="Fiber AOF","Fiber AOF",
U1770="Projet OCM (HUAWEI)","TRAVAUX-HUAWEI",
U1770="Projet OCM (NOKIA)","TRAVAUX-NOKIA",
U1770="ACCESS-ISSUE","ACCESS-ISSUE",
U1770="Projet OCM (ZTE, NOKIA, autres projets)","TRAVAUX OCM",
U1770="No root CAuse","No root cause",
U1770="ODU HS","PDH",
U1770="IP &amp; VLAN","PDH",
U1770="Warehouse HUAWEI","SPARE-ISSUE",
U1770="SPARE-HS","SPARE-ISSUE",
U1770="Power Telco","BSS",U1770="no impacts","no impacts"
),"")</f>
        <v>No root cause</v>
      </c>
      <c r="T1770" s="41" t="str" cm="1">
        <f t="array" ref="T1770">IFERROR(_xlfn.IFS(
U1770="MPR ISSUE","TX ISSUE",
U1770="BSS Hardware Issue","RAN ISSUE",
U1770="Sites strategiques, MLL, Pylone, etc.","ENVTECH",
U1770="AKTIVCO DEFAUT GE &amp; POWER Cabinet","POWER ISSUE",
U1770="AKTIVCO Coupure ENEO &amp; Baisse de tension","POWER ISSUE",
U1770="Coupure ENEO &amp; Baisse de tension","POWER ISSUE",
U1770="Defaut GE &amp; POWER Cabinet","POWER ISSUE",
U1770="Sharing","POWER ISSUE",
U1770="Sites strategiques &amp; DataCenter","POWER ISSUE",
U1770="Exclu","Exclu",
U1770="SAT","TX ISSUE",
U1770="SPARE-ISSUE","SPARE-ISSUE",
U1770="Fiber CAmtel","TX ISSUE",
U1770="Fiber AOF","TX ISSUE",
U1770="Projet OCM (HUAWEI)","TRAVAUX-HUAWEI",
U1770="Projet OCM (NOKIA)","TRAVAUX -NOKIA",
U1770="ACCESS-ISSUE","ACCESS-ISSUE",
U1770="Projet OCM (ZTE, NOKIA, autres projets)","TRAVAUX OCM",
U1770="No root CAuse","No root cause",
U1770="ODU HS","TX ISSUE",
U1770="IP &amp; VLAN","TX ISSUE",
U1770="Warehouse HUAWEI","SPARE-ISSUE",
U1770="SPARE-HS","SPARE-ISSUE",
U1770="Power Telco","RAN ISSUE",U1770="no impacts","no impacts"
),"")</f>
        <v>No root cause</v>
      </c>
      <c r="U1770" s="68" t="s">
        <v>5691</v>
      </c>
      <c r="V1770" s="41" t="str" cm="1">
        <f t="array" ref="V1770">IFERROR(_xlfn.IFS(
U1770="MPR ISSUE","ACTIVE",
U1770="BSS Hardware Issue","ACTIVE",
U1770="Sites strategiques, MLL, Pylone, etc.","PASSIVE",
U1770="AKTIVCO DEFAUT GE &amp; POWER Cabinet","PASSIVE",
U1770="AKTIVCO Coupure ENEO &amp; Baisse de tension","PASSIVE",
U1770="Coupure ENEO &amp; Baisse de tension","PASSIVE",
U1770="Defaut GE &amp; POWER Cabinet","PASSIVE",
U1770="Sharing","PASSIVE",
U1770="Sites strategiques &amp; DataCenter","PASSIVE",
U1770="Exclu","Exclu",
U1770="SAT","ACTIVE",
U1770="SPARE-ISSUE","SPARE-ISSUE",
U1770="Fiber CAmtel","ACTIVE",
U1770="Fiber AOF","ACTIVE",
U1770="Projet OCM (HUAWEI)","PLANNED WORKS",
U1770="Projet OCM (NOKIA)","PLANNED WORKS",
U1770="ACCESS-ISSUE","ACCESS-ISSUE",
U1770="Projet OCM (ZTE, NOKIA, autres projets)","PLANNED WORKS",
U1770="No root CAuse","No root cause",
U1770="ODU HS","ACTIVE",
U1770="IP &amp; VLAN","ACTIVE",
U1770="Warehouse HUAWEI","SPARE-ISSUE",
U1770="SPARE-HS","SPARE-ISSUE",
U1770="Power Telco","ACTIVE", U1770="no impacts","no impacts"
),"")</f>
        <v>No root cause</v>
      </c>
      <c r="W1770" s="113"/>
      <c r="X1770" s="113"/>
      <c r="Y1770" s="113"/>
      <c r="Z1770" s="113"/>
      <c r="AA1770" s="113"/>
      <c r="AB1770" s="17" t="s">
        <v>5465</v>
      </c>
      <c r="AC1770" s="17" t="str">
        <f>_xlfn.XLOOKUP(B1770,'INCIDENT-04-27-2026'!E:E,'INCIDENT-04-27-2026'!F:F,"")</f>
        <v/>
      </c>
      <c r="AD1770" s="9"/>
      <c r="AE1770" s="7" t="s">
        <v>5465</v>
      </c>
      <c r="AF1770" s="6" t="str">
        <f>_xlfn.XLOOKUP(B1770,'[13]Input_27-04'!$B:$B,'[13]Input_27-04'!$M:$M,"")</f>
        <v/>
      </c>
      <c r="AG1770" s="7"/>
      <c r="AH1770" s="3"/>
      <c r="AI1770" s="18" t="str">
        <f>_xlfn.XLOOKUP(B1770,'[3]Cells Huawei 27042026 10h'!$B:$B,'[3]Cells Huawei 27042026 10h'!$T:$T,"")</f>
        <v/>
      </c>
      <c r="AJ1770" s="18" t="str">
        <f>_xlfn.XLOOKUP(B1770,'[3]Cells Huawei 27042026 15h'!$B:$B,'[3]Cells Huawei 27042026 15h'!$T:$T,"")</f>
        <v/>
      </c>
      <c r="AK1770" s="18" t="str">
        <f>_xlfn.XLOOKUP(B1770,'[4]cells down 27042026 11h28'!$B:$B,'[4]cells down 27042026 11h28'!$R:$R,"")</f>
        <v/>
      </c>
      <c r="AL1770" s="18" t="str">
        <f>_xlfn.XLOOKUP(B1770,'[4]cells down 27042026 18h01'!$B:$B,'[4]cells down 27042026 18h01'!$R:$R,"")</f>
        <v/>
      </c>
      <c r="AM1770" s="18" t="str">
        <f>_xlfn.XLOOKUP(B1770,'[5]cell downs 27042026 11h'!$B:$B,'[5]cell downs 27042026 11h'!$R:$R,"")</f>
        <v/>
      </c>
      <c r="AN1770" s="18" t="str">
        <f>_xlfn.XLOOKUP(B1770,'[5]cell downs 27042026 17h40'!$B:$B,'[5]cell downs 27042026 17h40'!$R:$R,"")</f>
        <v/>
      </c>
      <c r="AO1770" s="18" t="str">
        <f>_xlfn.XLOOKUP(B1770,'[6]ALL SITES DOWN'!$D:$D,'[6]ALL SITES DOWN'!$J:$J,"")</f>
        <v/>
      </c>
      <c r="AP1770" s="18" t="str">
        <f>_xlfn.XLOOKUP(B1770,'[7]ALL SITES DOWN'!$D:$D,'[7]ALL SITES DOWN'!$J:$J,"")</f>
        <v/>
      </c>
      <c r="AQ1770" s="9" t="str">
        <f>_xlfn.XLOOKUP(B1770,[8]sheet1!$AC:$AC,[8]sheet1!$AF:$AF,"")</f>
        <v/>
      </c>
      <c r="AR1770" s="14"/>
      <c r="AS1770" s="14" t="s">
        <v>5465</v>
      </c>
      <c r="AT1770" s="14" t="str">
        <f>_xlfn.XLOOKUP(B1770,'[9]cell downs 18042026 17h'!$B:$B,'[9]cell downs 18042026 17h'!$B:$B,"")</f>
        <v/>
      </c>
      <c r="AU1770" s="14" t="str">
        <f>_xlfn.XLOOKUP(B1770,'[10]Cells Huawei 19042026 15h'!$B:$B,'[10]Cells Huawei 19042026 15h'!$B:$B,"")</f>
        <v/>
      </c>
      <c r="AV1770" s="9" t="str">
        <f>_xlfn.XLOOKUP(B1770,'[11]cells down 19042026 9H40'!$B:$B,'[11]cells down 19042026 9H40'!$B:$B,"")</f>
        <v/>
      </c>
    </row>
    <row r="1771" spans="1:48" hidden="1" x14ac:dyDescent="0.3">
      <c r="A1771" s="1" t="s">
        <v>4892</v>
      </c>
      <c r="B1771" s="8" t="s">
        <v>4893</v>
      </c>
      <c r="C1771" s="3" t="str">
        <f>_xlfn.XLOOKUP(B1771,'[1]daily break down'!$D:$D,'[1]daily break down'!$E:$E,"")</f>
        <v>SUD-OUEST</v>
      </c>
      <c r="D1771" s="1" t="s">
        <v>11</v>
      </c>
      <c r="E1771" s="1" t="s">
        <v>12</v>
      </c>
      <c r="F1771" s="3" t="s">
        <v>13</v>
      </c>
      <c r="G1771" s="1" t="s">
        <v>14</v>
      </c>
      <c r="H1771" s="27" t="str">
        <f>_xlfn.XLOOKUP(B1771,[2]CALCULATION!$B:$B,[2]CALCULATION!$H:$H,"")</f>
        <v>Huawei</v>
      </c>
      <c r="I1771" s="26">
        <v>0</v>
      </c>
      <c r="J1771" s="26">
        <v>0</v>
      </c>
      <c r="K1771" s="26">
        <v>0</v>
      </c>
      <c r="L1771" s="26">
        <v>0</v>
      </c>
      <c r="M1771" s="26">
        <v>0</v>
      </c>
      <c r="N1771" s="26">
        <v>0</v>
      </c>
      <c r="O1771" s="26">
        <v>0</v>
      </c>
      <c r="P1771" s="114" t="s">
        <v>6364</v>
      </c>
      <c r="Q1771" s="42" t="s">
        <v>5538</v>
      </c>
      <c r="R1771" s="42"/>
      <c r="S1771" s="41" t="str" cm="1">
        <f t="array" ref="S1771">IFERROR(_xlfn.IFS(
U1771="MPR ISSUE","PDH",
U1771="BSS Hardware Issue","BSS",
U1771="Sites strategiques, MLL, Pylone, etc.","ENVTECH",
U1771="AKTIVCO DEFAUT GE &amp; POWER Cabinet","AKTIVCO",
U1771="AKTIVCO Coupure ENEO &amp; Baisse de tension","AKTIVCO GRID ONLY",
U1771="Coupure ENEO &amp; Baisse de tension","IHS GRID ONLY",
U1771="Defaut GE &amp; POWER Cabinet","IHS",
U1771="Sharing","Partners",
U1771="Sites strategiques &amp; DataCenter","SST &amp; DC",
U1771="Exclu","Exclu",
U1771="SAT","SAT",
U1771="SPARE-ISSUE","SPARE-ISSUE",
U1771="Fiber CAmtel","TRANS_FO_CAMTEL",
U1771="Fiber AOF","Fiber AOF",
U1771="Projet OCM (HUAWEI)","TRAVAUX-HUAWEI",
U1771="Projet OCM (NOKIA)","TRAVAUX-NOKIA",
U1771="ACCESS-ISSUE","ACCESS-ISSUE",
U1771="Projet OCM (ZTE, NOKIA, autres projets)","TRAVAUX OCM",
U1771="No root CAuse","No root cause",
U1771="ODU HS","PDH",
U1771="IP &amp; VLAN","PDH",
U1771="Warehouse HUAWEI","SPARE-ISSUE",
U1771="SPARE-HS","SPARE-ISSUE",
U1771="Power Telco","BSS",U1771="no impacts","no impacts"
),"")</f>
        <v>No root cause</v>
      </c>
      <c r="T1771" s="41" t="str" cm="1">
        <f t="array" ref="T1771">IFERROR(_xlfn.IFS(
U1771="MPR ISSUE","TX ISSUE",
U1771="BSS Hardware Issue","RAN ISSUE",
U1771="Sites strategiques, MLL, Pylone, etc.","ENVTECH",
U1771="AKTIVCO DEFAUT GE &amp; POWER Cabinet","POWER ISSUE",
U1771="AKTIVCO Coupure ENEO &amp; Baisse de tension","POWER ISSUE",
U1771="Coupure ENEO &amp; Baisse de tension","POWER ISSUE",
U1771="Defaut GE &amp; POWER Cabinet","POWER ISSUE",
U1771="Sharing","POWER ISSUE",
U1771="Sites strategiques &amp; DataCenter","POWER ISSUE",
U1771="Exclu","Exclu",
U1771="SAT","TX ISSUE",
U1771="SPARE-ISSUE","SPARE-ISSUE",
U1771="Fiber CAmtel","TX ISSUE",
U1771="Fiber AOF","TX ISSUE",
U1771="Projet OCM (HUAWEI)","TRAVAUX-HUAWEI",
U1771="Projet OCM (NOKIA)","TRAVAUX -NOKIA",
U1771="ACCESS-ISSUE","ACCESS-ISSUE",
U1771="Projet OCM (ZTE, NOKIA, autres projets)","TRAVAUX OCM",
U1771="No root CAuse","No root cause",
U1771="ODU HS","TX ISSUE",
U1771="IP &amp; VLAN","TX ISSUE",
U1771="Warehouse HUAWEI","SPARE-ISSUE",
U1771="SPARE-HS","SPARE-ISSUE",
U1771="Power Telco","RAN ISSUE",U1771="no impacts","no impacts"
),"")</f>
        <v>No root cause</v>
      </c>
      <c r="U1771" s="68" t="s">
        <v>5691</v>
      </c>
      <c r="V1771" s="41" t="str" cm="1">
        <f t="array" ref="V1771">IFERROR(_xlfn.IFS(
U1771="MPR ISSUE","ACTIVE",
U1771="BSS Hardware Issue","ACTIVE",
U1771="Sites strategiques, MLL, Pylone, etc.","PASSIVE",
U1771="AKTIVCO DEFAUT GE &amp; POWER Cabinet","PASSIVE",
U1771="AKTIVCO Coupure ENEO &amp; Baisse de tension","PASSIVE",
U1771="Coupure ENEO &amp; Baisse de tension","PASSIVE",
U1771="Defaut GE &amp; POWER Cabinet","PASSIVE",
U1771="Sharing","PASSIVE",
U1771="Sites strategiques &amp; DataCenter","PASSIVE",
U1771="Exclu","Exclu",
U1771="SAT","ACTIVE",
U1771="SPARE-ISSUE","SPARE-ISSUE",
U1771="Fiber CAmtel","ACTIVE",
U1771="Fiber AOF","ACTIVE",
U1771="Projet OCM (HUAWEI)","PLANNED WORKS",
U1771="Projet OCM (NOKIA)","PLANNED WORKS",
U1771="ACCESS-ISSUE","ACCESS-ISSUE",
U1771="Projet OCM (ZTE, NOKIA, autres projets)","PLANNED WORKS",
U1771="No root CAuse","No root cause",
U1771="ODU HS","ACTIVE",
U1771="IP &amp; VLAN","ACTIVE",
U1771="Warehouse HUAWEI","SPARE-ISSUE",
U1771="SPARE-HS","SPARE-ISSUE",
U1771="Power Telco","ACTIVE", U1771="no impacts","no impacts"
),"")</f>
        <v>No root cause</v>
      </c>
      <c r="W1771" s="113"/>
      <c r="X1771" s="113"/>
      <c r="Y1771" s="113"/>
      <c r="Z1771" s="113"/>
      <c r="AA1771" s="113"/>
      <c r="AB1771" s="17" t="s">
        <v>5465</v>
      </c>
      <c r="AC1771" s="17" t="str">
        <f>_xlfn.XLOOKUP(B1771,'INCIDENT-04-27-2026'!E:E,'INCIDENT-04-27-2026'!F:F,"")</f>
        <v/>
      </c>
      <c r="AD1771" s="9"/>
      <c r="AE1771" s="7" t="s">
        <v>5465</v>
      </c>
      <c r="AF1771" s="6" t="str">
        <f>_xlfn.XLOOKUP(B1771,'[13]Input_27-04'!$B:$B,'[13]Input_27-04'!$M:$M,"")</f>
        <v/>
      </c>
      <c r="AG1771" s="7"/>
      <c r="AH1771" s="3"/>
      <c r="AI1771" s="18" t="str">
        <f>_xlfn.XLOOKUP(B1771,'[3]Cells Huawei 27042026 10h'!$B:$B,'[3]Cells Huawei 27042026 10h'!$T:$T,"")</f>
        <v/>
      </c>
      <c r="AJ1771" s="18" t="str">
        <f>_xlfn.XLOOKUP(B1771,'[3]Cells Huawei 27042026 15h'!$B:$B,'[3]Cells Huawei 27042026 15h'!$T:$T,"")</f>
        <v/>
      </c>
      <c r="AK1771" s="18" t="str">
        <f>_xlfn.XLOOKUP(B1771,'[4]cells down 27042026 11h28'!$B:$B,'[4]cells down 27042026 11h28'!$R:$R,"")</f>
        <v/>
      </c>
      <c r="AL1771" s="18" t="str">
        <f>_xlfn.XLOOKUP(B1771,'[4]cells down 27042026 18h01'!$B:$B,'[4]cells down 27042026 18h01'!$R:$R,"")</f>
        <v/>
      </c>
      <c r="AM1771" s="18" t="str">
        <f>_xlfn.XLOOKUP(B1771,'[5]cell downs 27042026 11h'!$B:$B,'[5]cell downs 27042026 11h'!$R:$R,"")</f>
        <v/>
      </c>
      <c r="AN1771" s="18" t="str">
        <f>_xlfn.XLOOKUP(B1771,'[5]cell downs 27042026 17h40'!$B:$B,'[5]cell downs 27042026 17h40'!$R:$R,"")</f>
        <v/>
      </c>
      <c r="AO1771" s="18" t="str">
        <f>_xlfn.XLOOKUP(B1771,'[6]ALL SITES DOWN'!$D:$D,'[6]ALL SITES DOWN'!$J:$J,"")</f>
        <v/>
      </c>
      <c r="AP1771" s="18" t="str">
        <f>_xlfn.XLOOKUP(B1771,'[7]ALL SITES DOWN'!$D:$D,'[7]ALL SITES DOWN'!$J:$J,"")</f>
        <v/>
      </c>
      <c r="AQ1771" s="9" t="str">
        <f>_xlfn.XLOOKUP(B1771,[8]sheet1!$AC:$AC,[8]sheet1!$AF:$AF,"")</f>
        <v/>
      </c>
      <c r="AR1771" s="14"/>
      <c r="AS1771" s="14" t="s">
        <v>5465</v>
      </c>
      <c r="AT1771" s="14" t="str">
        <f>_xlfn.XLOOKUP(B1771,'[9]cell downs 18042026 17h'!$B:$B,'[9]cell downs 18042026 17h'!$B:$B,"")</f>
        <v/>
      </c>
      <c r="AU1771" s="14" t="str">
        <f>_xlfn.XLOOKUP(B1771,'[10]Cells Huawei 19042026 15h'!$B:$B,'[10]Cells Huawei 19042026 15h'!$B:$B,"")</f>
        <v/>
      </c>
      <c r="AV1771" s="9" t="str">
        <f>_xlfn.XLOOKUP(B1771,'[11]cells down 19042026 9H40'!$B:$B,'[11]cells down 19042026 9H40'!$B:$B,"")</f>
        <v/>
      </c>
    </row>
    <row r="1772" spans="1:48" hidden="1" x14ac:dyDescent="0.3">
      <c r="A1772" s="1" t="s">
        <v>1888</v>
      </c>
      <c r="B1772" s="8" t="s">
        <v>1889</v>
      </c>
      <c r="C1772" s="3" t="str">
        <f>_xlfn.XLOOKUP(B1772,'[1]daily break down'!$D:$D,'[1]daily break down'!$E:$E,"")</f>
        <v>SUD-OUEST</v>
      </c>
      <c r="D1772" s="1" t="s">
        <v>11</v>
      </c>
      <c r="E1772" s="1" t="s">
        <v>12</v>
      </c>
      <c r="F1772" s="3" t="s">
        <v>13</v>
      </c>
      <c r="G1772" s="1" t="s">
        <v>14</v>
      </c>
      <c r="H1772" s="27" t="str">
        <f>_xlfn.XLOOKUP(B1772,[2]CALCULATION!$B:$B,[2]CALCULATION!$H:$H,"")</f>
        <v>Huawei</v>
      </c>
      <c r="I1772" s="26">
        <v>0</v>
      </c>
      <c r="J1772" s="26">
        <v>0</v>
      </c>
      <c r="K1772" s="26">
        <v>0</v>
      </c>
      <c r="L1772" s="26">
        <v>0</v>
      </c>
      <c r="M1772" s="26">
        <v>0</v>
      </c>
      <c r="N1772" s="26">
        <v>0</v>
      </c>
      <c r="O1772" s="26">
        <v>0</v>
      </c>
      <c r="P1772" s="114" t="s">
        <v>6364</v>
      </c>
      <c r="Q1772" s="42" t="s">
        <v>5538</v>
      </c>
      <c r="R1772" s="42"/>
      <c r="S1772" s="41" t="str" cm="1">
        <f t="array" ref="S1772">IFERROR(_xlfn.IFS(
U1772="MPR ISSUE","PDH",
U1772="BSS Hardware Issue","BSS",
U1772="Sites strategiques, MLL, Pylone, etc.","ENVTECH",
U1772="AKTIVCO DEFAUT GE &amp; POWER Cabinet","AKTIVCO",
U1772="AKTIVCO Coupure ENEO &amp; Baisse de tension","AKTIVCO GRID ONLY",
U1772="Coupure ENEO &amp; Baisse de tension","IHS GRID ONLY",
U1772="Defaut GE &amp; POWER Cabinet","IHS",
U1772="Sharing","Partners",
U1772="Sites strategiques &amp; DataCenter","SST &amp; DC",
U1772="Exclu","Exclu",
U1772="SAT","SAT",
U1772="SPARE-ISSUE","SPARE-ISSUE",
U1772="Fiber CAmtel","TRANS_FO_CAMTEL",
U1772="Fiber AOF","Fiber AOF",
U1772="Projet OCM (HUAWEI)","TRAVAUX-HUAWEI",
U1772="Projet OCM (NOKIA)","TRAVAUX-NOKIA",
U1772="ACCESS-ISSUE","ACCESS-ISSUE",
U1772="Projet OCM (ZTE, NOKIA, autres projets)","TRAVAUX OCM",
U1772="No root CAuse","No root cause",
U1772="ODU HS","PDH",
U1772="IP &amp; VLAN","PDH",
U1772="Warehouse HUAWEI","SPARE-ISSUE",
U1772="SPARE-HS","SPARE-ISSUE",
U1772="Power Telco","BSS",U1772="no impacts","no impacts"
),"")</f>
        <v>No root cause</v>
      </c>
      <c r="T1772" s="41" t="str" cm="1">
        <f t="array" ref="T1772">IFERROR(_xlfn.IFS(
U1772="MPR ISSUE","TX ISSUE",
U1772="BSS Hardware Issue","RAN ISSUE",
U1772="Sites strategiques, MLL, Pylone, etc.","ENVTECH",
U1772="AKTIVCO DEFAUT GE &amp; POWER Cabinet","POWER ISSUE",
U1772="AKTIVCO Coupure ENEO &amp; Baisse de tension","POWER ISSUE",
U1772="Coupure ENEO &amp; Baisse de tension","POWER ISSUE",
U1772="Defaut GE &amp; POWER Cabinet","POWER ISSUE",
U1772="Sharing","POWER ISSUE",
U1772="Sites strategiques &amp; DataCenter","POWER ISSUE",
U1772="Exclu","Exclu",
U1772="SAT","TX ISSUE",
U1772="SPARE-ISSUE","SPARE-ISSUE",
U1772="Fiber CAmtel","TX ISSUE",
U1772="Fiber AOF","TX ISSUE",
U1772="Projet OCM (HUAWEI)","TRAVAUX-HUAWEI",
U1772="Projet OCM (NOKIA)","TRAVAUX -NOKIA",
U1772="ACCESS-ISSUE","ACCESS-ISSUE",
U1772="Projet OCM (ZTE, NOKIA, autres projets)","TRAVAUX OCM",
U1772="No root CAuse","No root cause",
U1772="ODU HS","TX ISSUE",
U1772="IP &amp; VLAN","TX ISSUE",
U1772="Warehouse HUAWEI","SPARE-ISSUE",
U1772="SPARE-HS","SPARE-ISSUE",
U1772="Power Telco","RAN ISSUE",U1772="no impacts","no impacts"
),"")</f>
        <v>No root cause</v>
      </c>
      <c r="U1772" s="68" t="s">
        <v>5691</v>
      </c>
      <c r="V1772" s="41" t="str" cm="1">
        <f t="array" ref="V1772">IFERROR(_xlfn.IFS(
U1772="MPR ISSUE","ACTIVE",
U1772="BSS Hardware Issue","ACTIVE",
U1772="Sites strategiques, MLL, Pylone, etc.","PASSIVE",
U1772="AKTIVCO DEFAUT GE &amp; POWER Cabinet","PASSIVE",
U1772="AKTIVCO Coupure ENEO &amp; Baisse de tension","PASSIVE",
U1772="Coupure ENEO &amp; Baisse de tension","PASSIVE",
U1772="Defaut GE &amp; POWER Cabinet","PASSIVE",
U1772="Sharing","PASSIVE",
U1772="Sites strategiques &amp; DataCenter","PASSIVE",
U1772="Exclu","Exclu",
U1772="SAT","ACTIVE",
U1772="SPARE-ISSUE","SPARE-ISSUE",
U1772="Fiber CAmtel","ACTIVE",
U1772="Fiber AOF","ACTIVE",
U1772="Projet OCM (HUAWEI)","PLANNED WORKS",
U1772="Projet OCM (NOKIA)","PLANNED WORKS",
U1772="ACCESS-ISSUE","ACCESS-ISSUE",
U1772="Projet OCM (ZTE, NOKIA, autres projets)","PLANNED WORKS",
U1772="No root CAuse","No root cause",
U1772="ODU HS","ACTIVE",
U1772="IP &amp; VLAN","ACTIVE",
U1772="Warehouse HUAWEI","SPARE-ISSUE",
U1772="SPARE-HS","SPARE-ISSUE",
U1772="Power Telco","ACTIVE", U1772="no impacts","no impacts"
),"")</f>
        <v>No root cause</v>
      </c>
      <c r="W1772" s="113"/>
      <c r="X1772" s="113"/>
      <c r="Y1772" s="113"/>
      <c r="Z1772" s="113"/>
      <c r="AA1772" s="113"/>
      <c r="AB1772" s="17" t="s">
        <v>5465</v>
      </c>
      <c r="AC1772" s="17" t="str">
        <f>_xlfn.XLOOKUP(B1772,'INCIDENT-04-27-2026'!E:E,'INCIDENT-04-27-2026'!F:F,"")</f>
        <v/>
      </c>
      <c r="AD1772" s="9"/>
      <c r="AE1772" s="7" t="s">
        <v>5465</v>
      </c>
      <c r="AF1772" s="6" t="str">
        <f>_xlfn.XLOOKUP(B1772,'[13]Input_27-04'!$B:$B,'[13]Input_27-04'!$M:$M,"")</f>
        <v/>
      </c>
      <c r="AG1772" s="7"/>
      <c r="AH1772" s="3"/>
      <c r="AI1772" s="18" t="str">
        <f>_xlfn.XLOOKUP(B1772,'[3]Cells Huawei 27042026 10h'!$B:$B,'[3]Cells Huawei 27042026 10h'!$T:$T,"")</f>
        <v/>
      </c>
      <c r="AJ1772" s="18" t="str">
        <f>_xlfn.XLOOKUP(B1772,'[3]Cells Huawei 27042026 15h'!$B:$B,'[3]Cells Huawei 27042026 15h'!$T:$T,"")</f>
        <v/>
      </c>
      <c r="AK1772" s="18" t="str">
        <f>_xlfn.XLOOKUP(B1772,'[4]cells down 27042026 11h28'!$B:$B,'[4]cells down 27042026 11h28'!$R:$R,"")</f>
        <v/>
      </c>
      <c r="AL1772" s="18" t="str">
        <f>_xlfn.XLOOKUP(B1772,'[4]cells down 27042026 18h01'!$B:$B,'[4]cells down 27042026 18h01'!$R:$R,"")</f>
        <v/>
      </c>
      <c r="AM1772" s="18" t="str">
        <f>_xlfn.XLOOKUP(B1772,'[5]cell downs 27042026 11h'!$B:$B,'[5]cell downs 27042026 11h'!$R:$R,"")</f>
        <v/>
      </c>
      <c r="AN1772" s="18" t="str">
        <f>_xlfn.XLOOKUP(B1772,'[5]cell downs 27042026 17h40'!$B:$B,'[5]cell downs 27042026 17h40'!$R:$R,"")</f>
        <v/>
      </c>
      <c r="AO1772" s="18" t="str">
        <f>_xlfn.XLOOKUP(B1772,'[6]ALL SITES DOWN'!$D:$D,'[6]ALL SITES DOWN'!$J:$J,"")</f>
        <v/>
      </c>
      <c r="AP1772" s="18" t="str">
        <f>_xlfn.XLOOKUP(B1772,'[7]ALL SITES DOWN'!$D:$D,'[7]ALL SITES DOWN'!$J:$J,"")</f>
        <v/>
      </c>
      <c r="AQ1772" s="9" t="str">
        <f>_xlfn.XLOOKUP(B1772,[8]sheet1!$AC:$AC,[8]sheet1!$AF:$AF,"")</f>
        <v/>
      </c>
      <c r="AR1772" s="14"/>
      <c r="AS1772" s="14" t="s">
        <v>5465</v>
      </c>
      <c r="AT1772" s="14" t="str">
        <f>_xlfn.XLOOKUP(B1772,'[9]cell downs 18042026 17h'!$B:$B,'[9]cell downs 18042026 17h'!$B:$B,"")</f>
        <v/>
      </c>
      <c r="AU1772" s="14" t="str">
        <f>_xlfn.XLOOKUP(B1772,'[10]Cells Huawei 19042026 15h'!$B:$B,'[10]Cells Huawei 19042026 15h'!$B:$B,"")</f>
        <v/>
      </c>
      <c r="AV1772" s="9" t="str">
        <f>_xlfn.XLOOKUP(B1772,'[11]cells down 19042026 9H40'!$B:$B,'[11]cells down 19042026 9H40'!$B:$B,"")</f>
        <v/>
      </c>
    </row>
    <row r="1773" spans="1:48" hidden="1" x14ac:dyDescent="0.3">
      <c r="A1773" s="1" t="s">
        <v>2696</v>
      </c>
      <c r="B1773" s="8" t="s">
        <v>2697</v>
      </c>
      <c r="C1773" s="3" t="str">
        <f>_xlfn.XLOOKUP(B1773,'[1]daily break down'!$D:$D,'[1]daily break down'!$E:$E,"")</f>
        <v>SUD-OUEST</v>
      </c>
      <c r="D1773" s="1" t="s">
        <v>11</v>
      </c>
      <c r="E1773" s="1" t="s">
        <v>12</v>
      </c>
      <c r="F1773" s="3" t="s">
        <v>13</v>
      </c>
      <c r="G1773" s="1" t="s">
        <v>14</v>
      </c>
      <c r="H1773" s="27" t="str">
        <f>_xlfn.XLOOKUP(B1773,[2]CALCULATION!$B:$B,[2]CALCULATION!$H:$H,"")</f>
        <v>Huawei</v>
      </c>
      <c r="I1773" s="26">
        <v>0</v>
      </c>
      <c r="J1773" s="26">
        <v>0</v>
      </c>
      <c r="K1773" s="26">
        <v>0</v>
      </c>
      <c r="L1773" s="26">
        <v>0</v>
      </c>
      <c r="M1773" s="26">
        <v>0</v>
      </c>
      <c r="N1773" s="26">
        <v>0</v>
      </c>
      <c r="O1773" s="26">
        <v>0</v>
      </c>
      <c r="P1773" s="114" t="s">
        <v>6364</v>
      </c>
      <c r="Q1773" s="42" t="s">
        <v>5538</v>
      </c>
      <c r="R1773" s="42"/>
      <c r="S1773" s="41" t="str" cm="1">
        <f t="array" ref="S1773">IFERROR(_xlfn.IFS(
U1773="MPR ISSUE","PDH",
U1773="BSS Hardware Issue","BSS",
U1773="Sites strategiques, MLL, Pylone, etc.","ENVTECH",
U1773="AKTIVCO DEFAUT GE &amp; POWER Cabinet","AKTIVCO",
U1773="AKTIVCO Coupure ENEO &amp; Baisse de tension","AKTIVCO GRID ONLY",
U1773="Coupure ENEO &amp; Baisse de tension","IHS GRID ONLY",
U1773="Defaut GE &amp; POWER Cabinet","IHS",
U1773="Sharing","Partners",
U1773="Sites strategiques &amp; DataCenter","SST &amp; DC",
U1773="Exclu","Exclu",
U1773="SAT","SAT",
U1773="SPARE-ISSUE","SPARE-ISSUE",
U1773="Fiber CAmtel","TRANS_FO_CAMTEL",
U1773="Fiber AOF","Fiber AOF",
U1773="Projet OCM (HUAWEI)","TRAVAUX-HUAWEI",
U1773="Projet OCM (NOKIA)","TRAVAUX-NOKIA",
U1773="ACCESS-ISSUE","ACCESS-ISSUE",
U1773="Projet OCM (ZTE, NOKIA, autres projets)","TRAVAUX OCM",
U1773="No root CAuse","No root cause",
U1773="ODU HS","PDH",
U1773="IP &amp; VLAN","PDH",
U1773="Warehouse HUAWEI","SPARE-ISSUE",
U1773="SPARE-HS","SPARE-ISSUE",
U1773="Power Telco","BSS",U1773="no impacts","no impacts"
),"")</f>
        <v>No root cause</v>
      </c>
      <c r="T1773" s="41" t="str" cm="1">
        <f t="array" ref="T1773">IFERROR(_xlfn.IFS(
U1773="MPR ISSUE","TX ISSUE",
U1773="BSS Hardware Issue","RAN ISSUE",
U1773="Sites strategiques, MLL, Pylone, etc.","ENVTECH",
U1773="AKTIVCO DEFAUT GE &amp; POWER Cabinet","POWER ISSUE",
U1773="AKTIVCO Coupure ENEO &amp; Baisse de tension","POWER ISSUE",
U1773="Coupure ENEO &amp; Baisse de tension","POWER ISSUE",
U1773="Defaut GE &amp; POWER Cabinet","POWER ISSUE",
U1773="Sharing","POWER ISSUE",
U1773="Sites strategiques &amp; DataCenter","POWER ISSUE",
U1773="Exclu","Exclu",
U1773="SAT","TX ISSUE",
U1773="SPARE-ISSUE","SPARE-ISSUE",
U1773="Fiber CAmtel","TX ISSUE",
U1773="Fiber AOF","TX ISSUE",
U1773="Projet OCM (HUAWEI)","TRAVAUX-HUAWEI",
U1773="Projet OCM (NOKIA)","TRAVAUX -NOKIA",
U1773="ACCESS-ISSUE","ACCESS-ISSUE",
U1773="Projet OCM (ZTE, NOKIA, autres projets)","TRAVAUX OCM",
U1773="No root CAuse","No root cause",
U1773="ODU HS","TX ISSUE",
U1773="IP &amp; VLAN","TX ISSUE",
U1773="Warehouse HUAWEI","SPARE-ISSUE",
U1773="SPARE-HS","SPARE-ISSUE",
U1773="Power Telco","RAN ISSUE",U1773="no impacts","no impacts"
),"")</f>
        <v>No root cause</v>
      </c>
      <c r="U1773" s="68" t="s">
        <v>5691</v>
      </c>
      <c r="V1773" s="41" t="str" cm="1">
        <f t="array" ref="V1773">IFERROR(_xlfn.IFS(
U1773="MPR ISSUE","ACTIVE",
U1773="BSS Hardware Issue","ACTIVE",
U1773="Sites strategiques, MLL, Pylone, etc.","PASSIVE",
U1773="AKTIVCO DEFAUT GE &amp; POWER Cabinet","PASSIVE",
U1773="AKTIVCO Coupure ENEO &amp; Baisse de tension","PASSIVE",
U1773="Coupure ENEO &amp; Baisse de tension","PASSIVE",
U1773="Defaut GE &amp; POWER Cabinet","PASSIVE",
U1773="Sharing","PASSIVE",
U1773="Sites strategiques &amp; DataCenter","PASSIVE",
U1773="Exclu","Exclu",
U1773="SAT","ACTIVE",
U1773="SPARE-ISSUE","SPARE-ISSUE",
U1773="Fiber CAmtel","ACTIVE",
U1773="Fiber AOF","ACTIVE",
U1773="Projet OCM (HUAWEI)","PLANNED WORKS",
U1773="Projet OCM (NOKIA)","PLANNED WORKS",
U1773="ACCESS-ISSUE","ACCESS-ISSUE",
U1773="Projet OCM (ZTE, NOKIA, autres projets)","PLANNED WORKS",
U1773="No root CAuse","No root cause",
U1773="ODU HS","ACTIVE",
U1773="IP &amp; VLAN","ACTIVE",
U1773="Warehouse HUAWEI","SPARE-ISSUE",
U1773="SPARE-HS","SPARE-ISSUE",
U1773="Power Telco","ACTIVE", U1773="no impacts","no impacts"
),"")</f>
        <v>No root cause</v>
      </c>
      <c r="W1773" s="113"/>
      <c r="X1773" s="113"/>
      <c r="Y1773" s="113"/>
      <c r="Z1773" s="113"/>
      <c r="AA1773" s="113"/>
      <c r="AB1773" s="17" t="s">
        <v>5465</v>
      </c>
      <c r="AC1773" s="17" t="str">
        <f>_xlfn.XLOOKUP(B1773,'INCIDENT-04-27-2026'!E:E,'INCIDENT-04-27-2026'!F:F,"")</f>
        <v/>
      </c>
      <c r="AD1773" s="9"/>
      <c r="AE1773" s="7" t="s">
        <v>5465</v>
      </c>
      <c r="AF1773" s="6" t="str">
        <f>_xlfn.XLOOKUP(B1773,'[13]Input_27-04'!$B:$B,'[13]Input_27-04'!$M:$M,"")</f>
        <v/>
      </c>
      <c r="AG1773" s="7"/>
      <c r="AH1773" s="3"/>
      <c r="AI1773" s="18" t="str">
        <f>_xlfn.XLOOKUP(B1773,'[3]Cells Huawei 27042026 10h'!$B:$B,'[3]Cells Huawei 27042026 10h'!$T:$T,"")</f>
        <v/>
      </c>
      <c r="AJ1773" s="18" t="str">
        <f>_xlfn.XLOOKUP(B1773,'[3]Cells Huawei 27042026 15h'!$B:$B,'[3]Cells Huawei 27042026 15h'!$T:$T,"")</f>
        <v/>
      </c>
      <c r="AK1773" s="18" t="str">
        <f>_xlfn.XLOOKUP(B1773,'[4]cells down 27042026 11h28'!$B:$B,'[4]cells down 27042026 11h28'!$R:$R,"")</f>
        <v/>
      </c>
      <c r="AL1773" s="18" t="str">
        <f>_xlfn.XLOOKUP(B1773,'[4]cells down 27042026 18h01'!$B:$B,'[4]cells down 27042026 18h01'!$R:$R,"")</f>
        <v/>
      </c>
      <c r="AM1773" s="18" t="str">
        <f>_xlfn.XLOOKUP(B1773,'[5]cell downs 27042026 11h'!$B:$B,'[5]cell downs 27042026 11h'!$R:$R,"")</f>
        <v/>
      </c>
      <c r="AN1773" s="18" t="str">
        <f>_xlfn.XLOOKUP(B1773,'[5]cell downs 27042026 17h40'!$B:$B,'[5]cell downs 27042026 17h40'!$R:$R,"")</f>
        <v/>
      </c>
      <c r="AO1773" s="18" t="str">
        <f>_xlfn.XLOOKUP(B1773,'[6]ALL SITES DOWN'!$D:$D,'[6]ALL SITES DOWN'!$J:$J,"")</f>
        <v/>
      </c>
      <c r="AP1773" s="18" t="str">
        <f>_xlfn.XLOOKUP(B1773,'[7]ALL SITES DOWN'!$D:$D,'[7]ALL SITES DOWN'!$J:$J,"")</f>
        <v/>
      </c>
      <c r="AQ1773" s="9" t="str">
        <f>_xlfn.XLOOKUP(B1773,[8]sheet1!$AC:$AC,[8]sheet1!$AF:$AF,"")</f>
        <v/>
      </c>
      <c r="AR1773" s="14"/>
      <c r="AS1773" s="14" t="s">
        <v>5465</v>
      </c>
      <c r="AT1773" s="14" t="str">
        <f>_xlfn.XLOOKUP(B1773,'[9]cell downs 18042026 17h'!$B:$B,'[9]cell downs 18042026 17h'!$B:$B,"")</f>
        <v/>
      </c>
      <c r="AU1773" s="14" t="str">
        <f>_xlfn.XLOOKUP(B1773,'[10]Cells Huawei 19042026 15h'!$B:$B,'[10]Cells Huawei 19042026 15h'!$B:$B,"")</f>
        <v/>
      </c>
      <c r="AV1773" s="9" t="str">
        <f>_xlfn.XLOOKUP(B1773,'[11]cells down 19042026 9H40'!$B:$B,'[11]cells down 19042026 9H40'!$B:$B,"")</f>
        <v/>
      </c>
    </row>
    <row r="1774" spans="1:48" hidden="1" x14ac:dyDescent="0.3">
      <c r="A1774" s="1" t="s">
        <v>4277</v>
      </c>
      <c r="B1774" s="8" t="s">
        <v>4278</v>
      </c>
      <c r="C1774" s="3" t="str">
        <f>_xlfn.XLOOKUP(B1774,'[1]daily break down'!$D:$D,'[1]daily break down'!$E:$E,"")</f>
        <v>SUD-OUEST</v>
      </c>
      <c r="D1774" s="1"/>
      <c r="E1774" s="1"/>
      <c r="F1774" s="3" t="s">
        <v>13</v>
      </c>
      <c r="G1774" s="1" t="s">
        <v>14</v>
      </c>
      <c r="H1774" s="27" t="str">
        <f>_xlfn.XLOOKUP(B1774,[2]CALCULATION!$B:$B,[2]CALCULATION!$H:$H,"")</f>
        <v>Huawei</v>
      </c>
      <c r="I1774" s="26">
        <v>0</v>
      </c>
      <c r="J1774" s="26">
        <v>0</v>
      </c>
      <c r="K1774" s="26">
        <v>0</v>
      </c>
      <c r="L1774" s="26">
        <v>0</v>
      </c>
      <c r="M1774" s="26">
        <v>0</v>
      </c>
      <c r="N1774" s="26">
        <v>0</v>
      </c>
      <c r="O1774" s="26">
        <v>0</v>
      </c>
      <c r="P1774" s="114" t="s">
        <v>6364</v>
      </c>
      <c r="Q1774" s="42" t="s">
        <v>5538</v>
      </c>
      <c r="R1774" s="42"/>
      <c r="S1774" s="41" t="str" cm="1">
        <f t="array" ref="S1774">IFERROR(_xlfn.IFS(
U1774="MPR ISSUE","PDH",
U1774="BSS Hardware Issue","BSS",
U1774="Sites strategiques, MLL, Pylone, etc.","ENVTECH",
U1774="AKTIVCO DEFAUT GE &amp; POWER Cabinet","AKTIVCO",
U1774="AKTIVCO Coupure ENEO &amp; Baisse de tension","AKTIVCO GRID ONLY",
U1774="Coupure ENEO &amp; Baisse de tension","IHS GRID ONLY",
U1774="Defaut GE &amp; POWER Cabinet","IHS",
U1774="Sharing","Partners",
U1774="Sites strategiques &amp; DataCenter","SST &amp; DC",
U1774="Exclu","Exclu",
U1774="SAT","SAT",
U1774="SPARE-ISSUE","SPARE-ISSUE",
U1774="Fiber CAmtel","TRANS_FO_CAMTEL",
U1774="Fiber AOF","Fiber AOF",
U1774="Projet OCM (HUAWEI)","TRAVAUX-HUAWEI",
U1774="Projet OCM (NOKIA)","TRAVAUX-NOKIA",
U1774="ACCESS-ISSUE","ACCESS-ISSUE",
U1774="Projet OCM (ZTE, NOKIA, autres projets)","TRAVAUX OCM",
U1774="No root CAuse","No root cause",
U1774="ODU HS","PDH",
U1774="IP &amp; VLAN","PDH",
U1774="Warehouse HUAWEI","SPARE-ISSUE",
U1774="SPARE-HS","SPARE-ISSUE",
U1774="Power Telco","BSS",U1774="no impacts","no impacts"
),"")</f>
        <v>No root cause</v>
      </c>
      <c r="T1774" s="41" t="str" cm="1">
        <f t="array" ref="T1774">IFERROR(_xlfn.IFS(
U1774="MPR ISSUE","TX ISSUE",
U1774="BSS Hardware Issue","RAN ISSUE",
U1774="Sites strategiques, MLL, Pylone, etc.","ENVTECH",
U1774="AKTIVCO DEFAUT GE &amp; POWER Cabinet","POWER ISSUE",
U1774="AKTIVCO Coupure ENEO &amp; Baisse de tension","POWER ISSUE",
U1774="Coupure ENEO &amp; Baisse de tension","POWER ISSUE",
U1774="Defaut GE &amp; POWER Cabinet","POWER ISSUE",
U1774="Sharing","POWER ISSUE",
U1774="Sites strategiques &amp; DataCenter","POWER ISSUE",
U1774="Exclu","Exclu",
U1774="SAT","TX ISSUE",
U1774="SPARE-ISSUE","SPARE-ISSUE",
U1774="Fiber CAmtel","TX ISSUE",
U1774="Fiber AOF","TX ISSUE",
U1774="Projet OCM (HUAWEI)","TRAVAUX-HUAWEI",
U1774="Projet OCM (NOKIA)","TRAVAUX -NOKIA",
U1774="ACCESS-ISSUE","ACCESS-ISSUE",
U1774="Projet OCM (ZTE, NOKIA, autres projets)","TRAVAUX OCM",
U1774="No root CAuse","No root cause",
U1774="ODU HS","TX ISSUE",
U1774="IP &amp; VLAN","TX ISSUE",
U1774="Warehouse HUAWEI","SPARE-ISSUE",
U1774="SPARE-HS","SPARE-ISSUE",
U1774="Power Telco","RAN ISSUE",U1774="no impacts","no impacts"
),"")</f>
        <v>No root cause</v>
      </c>
      <c r="U1774" s="68" t="s">
        <v>5691</v>
      </c>
      <c r="V1774" s="41" t="str" cm="1">
        <f t="array" ref="V1774">IFERROR(_xlfn.IFS(
U1774="MPR ISSUE","ACTIVE",
U1774="BSS Hardware Issue","ACTIVE",
U1774="Sites strategiques, MLL, Pylone, etc.","PASSIVE",
U1774="AKTIVCO DEFAUT GE &amp; POWER Cabinet","PASSIVE",
U1774="AKTIVCO Coupure ENEO &amp; Baisse de tension","PASSIVE",
U1774="Coupure ENEO &amp; Baisse de tension","PASSIVE",
U1774="Defaut GE &amp; POWER Cabinet","PASSIVE",
U1774="Sharing","PASSIVE",
U1774="Sites strategiques &amp; DataCenter","PASSIVE",
U1774="Exclu","Exclu",
U1774="SAT","ACTIVE",
U1774="SPARE-ISSUE","SPARE-ISSUE",
U1774="Fiber CAmtel","ACTIVE",
U1774="Fiber AOF","ACTIVE",
U1774="Projet OCM (HUAWEI)","PLANNED WORKS",
U1774="Projet OCM (NOKIA)","PLANNED WORKS",
U1774="ACCESS-ISSUE","ACCESS-ISSUE",
U1774="Projet OCM (ZTE, NOKIA, autres projets)","PLANNED WORKS",
U1774="No root CAuse","No root cause",
U1774="ODU HS","ACTIVE",
U1774="IP &amp; VLAN","ACTIVE",
U1774="Warehouse HUAWEI","SPARE-ISSUE",
U1774="SPARE-HS","SPARE-ISSUE",
U1774="Power Telco","ACTIVE", U1774="no impacts","no impacts"
),"")</f>
        <v>No root cause</v>
      </c>
      <c r="W1774" s="113"/>
      <c r="X1774" s="113"/>
      <c r="Y1774" s="113"/>
      <c r="Z1774" s="113"/>
      <c r="AA1774" s="113"/>
      <c r="AB1774" s="17" t="s">
        <v>5465</v>
      </c>
      <c r="AC1774" s="17" t="str">
        <f>_xlfn.XLOOKUP(B1774,'INCIDENT-04-27-2026'!E:E,'INCIDENT-04-27-2026'!F:F,"")</f>
        <v/>
      </c>
      <c r="AD1774" s="9"/>
      <c r="AE1774" s="7" t="s">
        <v>5465</v>
      </c>
      <c r="AF1774" s="6" t="str">
        <f>_xlfn.XLOOKUP(B1774,'[13]Input_27-04'!$B:$B,'[13]Input_27-04'!$M:$M,"")</f>
        <v/>
      </c>
      <c r="AG1774" s="7"/>
      <c r="AH1774" s="3"/>
      <c r="AI1774" s="18" t="str">
        <f>_xlfn.XLOOKUP(B1774,'[3]Cells Huawei 27042026 10h'!$B:$B,'[3]Cells Huawei 27042026 10h'!$T:$T,"")</f>
        <v/>
      </c>
      <c r="AJ1774" s="18" t="str">
        <f>_xlfn.XLOOKUP(B1774,'[3]Cells Huawei 27042026 15h'!$B:$B,'[3]Cells Huawei 27042026 15h'!$T:$T,"")</f>
        <v/>
      </c>
      <c r="AK1774" s="18" t="str">
        <f>_xlfn.XLOOKUP(B1774,'[4]cells down 27042026 11h28'!$B:$B,'[4]cells down 27042026 11h28'!$R:$R,"")</f>
        <v/>
      </c>
      <c r="AL1774" s="18" t="str">
        <f>_xlfn.XLOOKUP(B1774,'[4]cells down 27042026 18h01'!$B:$B,'[4]cells down 27042026 18h01'!$R:$R,"")</f>
        <v/>
      </c>
      <c r="AM1774" s="18" t="str">
        <f>_xlfn.XLOOKUP(B1774,'[5]cell downs 27042026 11h'!$B:$B,'[5]cell downs 27042026 11h'!$R:$R,"")</f>
        <v/>
      </c>
      <c r="AN1774" s="18" t="str">
        <f>_xlfn.XLOOKUP(B1774,'[5]cell downs 27042026 17h40'!$B:$B,'[5]cell downs 27042026 17h40'!$R:$R,"")</f>
        <v/>
      </c>
      <c r="AO1774" s="18" t="str">
        <f>_xlfn.XLOOKUP(B1774,'[6]ALL SITES DOWN'!$D:$D,'[6]ALL SITES DOWN'!$J:$J,"")</f>
        <v/>
      </c>
      <c r="AP1774" s="18" t="str">
        <f>_xlfn.XLOOKUP(B1774,'[7]ALL SITES DOWN'!$D:$D,'[7]ALL SITES DOWN'!$J:$J,"")</f>
        <v/>
      </c>
      <c r="AQ1774" s="9" t="str">
        <f>_xlfn.XLOOKUP(B1774,[8]sheet1!$AC:$AC,[8]sheet1!$AF:$AF,"")</f>
        <v/>
      </c>
      <c r="AR1774" s="14"/>
      <c r="AS1774" s="14" t="s">
        <v>5465</v>
      </c>
      <c r="AT1774" s="14" t="str">
        <f>_xlfn.XLOOKUP(B1774,'[9]cell downs 18042026 17h'!$B:$B,'[9]cell downs 18042026 17h'!$B:$B,"")</f>
        <v/>
      </c>
      <c r="AU1774" s="14" t="str">
        <f>_xlfn.XLOOKUP(B1774,'[10]Cells Huawei 19042026 15h'!$B:$B,'[10]Cells Huawei 19042026 15h'!$B:$B,"")</f>
        <v/>
      </c>
      <c r="AV1774" s="9" t="str">
        <f>_xlfn.XLOOKUP(B1774,'[11]cells down 19042026 9H40'!$B:$B,'[11]cells down 19042026 9H40'!$B:$B,"")</f>
        <v/>
      </c>
    </row>
    <row r="1775" spans="1:48" hidden="1" x14ac:dyDescent="0.3">
      <c r="A1775" s="1" t="s">
        <v>2910</v>
      </c>
      <c r="B1775" s="8" t="s">
        <v>2911</v>
      </c>
      <c r="C1775" s="3" t="str">
        <f>_xlfn.XLOOKUP(B1775,'[1]daily break down'!$D:$D,'[1]daily break down'!$E:$E,"")</f>
        <v>ADAMAOUA</v>
      </c>
      <c r="D1775" s="1" t="s">
        <v>21</v>
      </c>
      <c r="E1775" s="1" t="s">
        <v>122</v>
      </c>
      <c r="F1775" s="3" t="s">
        <v>90</v>
      </c>
      <c r="G1775" s="1" t="s">
        <v>2912</v>
      </c>
      <c r="H1775" s="27" t="str">
        <f>_xlfn.XLOOKUP(B1775,[2]CALCULATION!$B:$B,[2]CALCULATION!$H:$H,"")</f>
        <v>Huawei</v>
      </c>
      <c r="I1775" s="26">
        <v>0</v>
      </c>
      <c r="J1775" s="26">
        <v>0</v>
      </c>
      <c r="K1775" s="26">
        <v>0</v>
      </c>
      <c r="L1775" s="26">
        <v>0</v>
      </c>
      <c r="M1775" s="26">
        <v>5.9406148964281336</v>
      </c>
      <c r="N1775" s="26">
        <v>0</v>
      </c>
      <c r="O1775" s="26">
        <v>0</v>
      </c>
      <c r="P1775" s="114" t="s">
        <v>6364</v>
      </c>
      <c r="Q1775" s="42" t="s">
        <v>5538</v>
      </c>
      <c r="R1775" s="42"/>
      <c r="S1775" s="41" t="str" cm="1">
        <f t="array" ref="S1775">IFERROR(_xlfn.IFS(
U1775="MPR ISSUE","PDH",
U1775="BSS Hardware Issue","BSS",
U1775="Sites strategiques, MLL, Pylone, etc.","ENVTECH",
U1775="AKTIVCO DEFAUT GE &amp; POWER Cabinet","AKTIVCO",
U1775="AKTIVCO Coupure ENEO &amp; Baisse de tension","AKTIVCO GRID ONLY",
U1775="Coupure ENEO &amp; Baisse de tension","IHS GRID ONLY",
U1775="Defaut GE &amp; POWER Cabinet","IHS",
U1775="Sharing","Partners",
U1775="Sites strategiques &amp; DataCenter","SST &amp; DC",
U1775="Exclu","Exclu",
U1775="SAT","SAT",
U1775="SPARE-ISSUE","SPARE-ISSUE",
U1775="Fiber CAmtel","TRANS_FO_CAMTEL",
U1775="Fiber AOF","Fiber AOF",
U1775="Projet OCM (HUAWEI)","TRAVAUX-HUAWEI",
U1775="Projet OCM (NOKIA)","TRAVAUX-NOKIA",
U1775="ACCESS-ISSUE","ACCESS-ISSUE",
U1775="Projet OCM (ZTE, NOKIA, autres projets)","TRAVAUX OCM",
U1775="No root CAuse","No root cause",
U1775="ODU HS","PDH",
U1775="IP &amp; VLAN","PDH",
U1775="Warehouse HUAWEI","SPARE-ISSUE",
U1775="SPARE-HS","SPARE-ISSUE",
U1775="Power Telco","BSS",U1775="no impacts","no impacts"
),"")</f>
        <v>No root cause</v>
      </c>
      <c r="T1775" s="41" t="str" cm="1">
        <f t="array" ref="T1775">IFERROR(_xlfn.IFS(
U1775="MPR ISSUE","TX ISSUE",
U1775="BSS Hardware Issue","RAN ISSUE",
U1775="Sites strategiques, MLL, Pylone, etc.","ENVTECH",
U1775="AKTIVCO DEFAUT GE &amp; POWER Cabinet","POWER ISSUE",
U1775="AKTIVCO Coupure ENEO &amp; Baisse de tension","POWER ISSUE",
U1775="Coupure ENEO &amp; Baisse de tension","POWER ISSUE",
U1775="Defaut GE &amp; POWER Cabinet","POWER ISSUE",
U1775="Sharing","POWER ISSUE",
U1775="Sites strategiques &amp; DataCenter","POWER ISSUE",
U1775="Exclu","Exclu",
U1775="SAT","TX ISSUE",
U1775="SPARE-ISSUE","SPARE-ISSUE",
U1775="Fiber CAmtel","TX ISSUE",
U1775="Fiber AOF","TX ISSUE",
U1775="Projet OCM (HUAWEI)","TRAVAUX-HUAWEI",
U1775="Projet OCM (NOKIA)","TRAVAUX -NOKIA",
U1775="ACCESS-ISSUE","ACCESS-ISSUE",
U1775="Projet OCM (ZTE, NOKIA, autres projets)","TRAVAUX OCM",
U1775="No root CAuse","No root cause",
U1775="ODU HS","TX ISSUE",
U1775="IP &amp; VLAN","TX ISSUE",
U1775="Warehouse HUAWEI","SPARE-ISSUE",
U1775="SPARE-HS","SPARE-ISSUE",
U1775="Power Telco","RAN ISSUE",U1775="no impacts","no impacts"
),"")</f>
        <v>No root cause</v>
      </c>
      <c r="U1775" s="68" t="s">
        <v>5691</v>
      </c>
      <c r="V1775" s="41" t="str" cm="1">
        <f t="array" ref="V1775">IFERROR(_xlfn.IFS(
U1775="MPR ISSUE","ACTIVE",
U1775="BSS Hardware Issue","ACTIVE",
U1775="Sites strategiques, MLL, Pylone, etc.","PASSIVE",
U1775="AKTIVCO DEFAUT GE &amp; POWER Cabinet","PASSIVE",
U1775="AKTIVCO Coupure ENEO &amp; Baisse de tension","PASSIVE",
U1775="Coupure ENEO &amp; Baisse de tension","PASSIVE",
U1775="Defaut GE &amp; POWER Cabinet","PASSIVE",
U1775="Sharing","PASSIVE",
U1775="Sites strategiques &amp; DataCenter","PASSIVE",
U1775="Exclu","Exclu",
U1775="SAT","ACTIVE",
U1775="SPARE-ISSUE","SPARE-ISSUE",
U1775="Fiber CAmtel","ACTIVE",
U1775="Fiber AOF","ACTIVE",
U1775="Projet OCM (HUAWEI)","PLANNED WORKS",
U1775="Projet OCM (NOKIA)","PLANNED WORKS",
U1775="ACCESS-ISSUE","ACCESS-ISSUE",
U1775="Projet OCM (ZTE, NOKIA, autres projets)","PLANNED WORKS",
U1775="No root CAuse","No root cause",
U1775="ODU HS","ACTIVE",
U1775="IP &amp; VLAN","ACTIVE",
U1775="Warehouse HUAWEI","SPARE-ISSUE",
U1775="SPARE-HS","SPARE-ISSUE",
U1775="Power Telco","ACTIVE", U1775="no impacts","no impacts"
),"")</f>
        <v>No root cause</v>
      </c>
      <c r="W1775" s="113"/>
      <c r="X1775" s="113"/>
      <c r="Y1775" s="113"/>
      <c r="Z1775" s="113"/>
      <c r="AA1775" s="113"/>
      <c r="AB1775" s="17" t="s">
        <v>5465</v>
      </c>
      <c r="AC1775" s="17" t="str">
        <f>_xlfn.XLOOKUP(B1775,'INCIDENT-04-27-2026'!E:E,'INCIDENT-04-27-2026'!F:F,"")</f>
        <v/>
      </c>
      <c r="AD1775" s="9"/>
      <c r="AE1775" s="7" t="s">
        <v>5465</v>
      </c>
      <c r="AF1775" s="6" t="str">
        <f>_xlfn.XLOOKUP(B1775,'[13]Input_27-04'!$B:$B,'[13]Input_27-04'!$M:$M,"")</f>
        <v/>
      </c>
      <c r="AG1775" s="7"/>
      <c r="AH1775" s="3"/>
      <c r="AI1775" s="18" t="str">
        <f>_xlfn.XLOOKUP(B1775,'[3]Cells Huawei 27042026 10h'!$B:$B,'[3]Cells Huawei 27042026 10h'!$T:$T,"")</f>
        <v/>
      </c>
      <c r="AJ1775" s="18" t="str">
        <f>_xlfn.XLOOKUP(B1775,'[3]Cells Huawei 27042026 15h'!$B:$B,'[3]Cells Huawei 27042026 15h'!$T:$T,"")</f>
        <v/>
      </c>
      <c r="AK1775" s="18" t="str">
        <f>_xlfn.XLOOKUP(B1775,'[4]cells down 27042026 11h28'!$B:$B,'[4]cells down 27042026 11h28'!$R:$R,"")</f>
        <v/>
      </c>
      <c r="AL1775" s="18" t="str">
        <f>_xlfn.XLOOKUP(B1775,'[4]cells down 27042026 18h01'!$B:$B,'[4]cells down 27042026 18h01'!$R:$R,"")</f>
        <v/>
      </c>
      <c r="AM1775" s="18" t="str">
        <f>_xlfn.XLOOKUP(B1775,'[5]cell downs 27042026 11h'!$B:$B,'[5]cell downs 27042026 11h'!$R:$R,"")</f>
        <v/>
      </c>
      <c r="AN1775" s="18" t="str">
        <f>_xlfn.XLOOKUP(B1775,'[5]cell downs 27042026 17h40'!$B:$B,'[5]cell downs 27042026 17h40'!$R:$R,"")</f>
        <v/>
      </c>
      <c r="AO1775" s="18" t="str">
        <f>_xlfn.XLOOKUP(B1775,'[6]ALL SITES DOWN'!$D:$D,'[6]ALL SITES DOWN'!$J:$J,"")</f>
        <v/>
      </c>
      <c r="AP1775" s="18" t="str">
        <f>_xlfn.XLOOKUP(B1775,'[7]ALL SITES DOWN'!$D:$D,'[7]ALL SITES DOWN'!$J:$J,"")</f>
        <v/>
      </c>
      <c r="AQ1775" s="9" t="str">
        <f>_xlfn.XLOOKUP(B1775,[8]sheet1!$AC:$AC,[8]sheet1!$AF:$AF,"")</f>
        <v/>
      </c>
      <c r="AR1775" s="14"/>
      <c r="AS1775" s="14" t="s">
        <v>5465</v>
      </c>
      <c r="AT1775" s="14" t="str">
        <f>_xlfn.XLOOKUP(B1775,'[9]cell downs 18042026 17h'!$B:$B,'[9]cell downs 18042026 17h'!$B:$B,"")</f>
        <v/>
      </c>
      <c r="AU1775" s="14" t="str">
        <f>_xlfn.XLOOKUP(B1775,'[10]Cells Huawei 19042026 15h'!$B:$B,'[10]Cells Huawei 19042026 15h'!$B:$B,"")</f>
        <v/>
      </c>
      <c r="AV1775" s="9" t="str">
        <f>_xlfn.XLOOKUP(B1775,'[11]cells down 19042026 9H40'!$B:$B,'[11]cells down 19042026 9H40'!$B:$B,"")</f>
        <v/>
      </c>
    </row>
    <row r="1776" spans="1:48" hidden="1" x14ac:dyDescent="0.3">
      <c r="A1776" s="1" t="s">
        <v>4861</v>
      </c>
      <c r="B1776" s="8" t="s">
        <v>4862</v>
      </c>
      <c r="C1776" s="3" t="str">
        <f>_xlfn.XLOOKUP(B1776,'[1]daily break down'!$D:$D,'[1]daily break down'!$E:$E,"")</f>
        <v>CENTRE</v>
      </c>
      <c r="D1776" s="1" t="s">
        <v>11</v>
      </c>
      <c r="E1776" s="1" t="s">
        <v>5437</v>
      </c>
      <c r="F1776" s="3" t="s">
        <v>13</v>
      </c>
      <c r="G1776" s="1" t="s">
        <v>4861</v>
      </c>
      <c r="H1776" s="29" t="str">
        <f>_xlfn.XLOOKUP(B1776,[2]CALCULATION!$B:$B,[2]CALCULATION!$H:$H,"")</f>
        <v>ZTE</v>
      </c>
      <c r="I1776" s="26">
        <v>0</v>
      </c>
      <c r="J1776" s="26">
        <v>0</v>
      </c>
      <c r="K1776" s="26">
        <v>0</v>
      </c>
      <c r="L1776" s="26">
        <v>0</v>
      </c>
      <c r="M1776" s="26">
        <v>0</v>
      </c>
      <c r="N1776" s="26">
        <v>0</v>
      </c>
      <c r="O1776" s="26">
        <v>0</v>
      </c>
      <c r="P1776" s="114" t="s">
        <v>6364</v>
      </c>
      <c r="Q1776" s="42" t="s">
        <v>6353</v>
      </c>
      <c r="R1776" s="42"/>
      <c r="S1776" s="41" t="str" cm="1">
        <f t="array" ref="S1776">IFERROR(_xlfn.IFS(
U1776="MPR ISSUE","PDH",
U1776="BSS Hardware Issue","BSS",
U1776="Sites strategiques, MLL, Pylone, etc.","ENVTECH",
U1776="AKTIVCO DEFAUT GE &amp; POWER Cabinet","AKTIVCO",
U1776="AKTIVCO Coupure ENEO &amp; Baisse de tension","AKTIVCO GRID ONLY",
U1776="Coupure ENEO &amp; Baisse de tension","IHS GRID ONLY",
U1776="Defaut GE &amp; POWER Cabinet","IHS",
U1776="Sharing","Partners",
U1776="Sites strategiques &amp; DataCenter","SST &amp; DC",
U1776="Exclu","Exclu",
U1776="SAT","SAT",
U1776="SPARE-ISSUE","SPARE-ISSUE",
U1776="Fiber CAmtel","TRANS_FO_CAMTEL",
U1776="Fiber AOF","Fiber AOF",
U1776="Projet OCM (HUAWEI)","TRAVAUX-HUAWEI",
U1776="Projet OCM (NOKIA)","TRAVAUX-NOKIA",
U1776="ACCESS-ISSUE","ACCESS-ISSUE",
U1776="Projet OCM (ZTE, NOKIA, autres projets)","TRAVAUX OCM",
U1776="No root CAuse","No root cause",
U1776="ODU HS","PDH",
U1776="IP &amp; VLAN","PDH",
U1776="Warehouse HUAWEI","SPARE-ISSUE",
U1776="SPARE-HS","SPARE-ISSUE",
U1776="Power Telco","BSS",U1776="no impacts","no impacts"
),"")</f>
        <v/>
      </c>
      <c r="T1776" s="41" t="str" cm="1">
        <f t="array" ref="T1776">IFERROR(_xlfn.IFS(
U1776="MPR ISSUE","TX ISSUE",
U1776="BSS Hardware Issue","RAN ISSUE",
U1776="Sites strategiques, MLL, Pylone, etc.","ENVTECH",
U1776="AKTIVCO DEFAUT GE &amp; POWER Cabinet","POWER ISSUE",
U1776="AKTIVCO Coupure ENEO &amp; Baisse de tension","POWER ISSUE",
U1776="Coupure ENEO &amp; Baisse de tension","POWER ISSUE",
U1776="Defaut GE &amp; POWER Cabinet","POWER ISSUE",
U1776="Sharing","POWER ISSUE",
U1776="Sites strategiques &amp; DataCenter","POWER ISSUE",
U1776="Exclu","Exclu",
U1776="SAT","TX ISSUE",
U1776="SPARE-ISSUE","SPARE-ISSUE",
U1776="Fiber CAmtel","TX ISSUE",
U1776="Fiber AOF","TX ISSUE",
U1776="Projet OCM (HUAWEI)","TRAVAUX-HUAWEI",
U1776="Projet OCM (NOKIA)","TRAVAUX -NOKIA",
U1776="ACCESS-ISSUE","ACCESS-ISSUE",
U1776="Projet OCM (ZTE, NOKIA, autres projets)","TRAVAUX OCM",
U1776="No root CAuse","No root cause",
U1776="ODU HS","TX ISSUE",
U1776="IP &amp; VLAN","TX ISSUE",
U1776="Warehouse HUAWEI","SPARE-ISSUE",
U1776="SPARE-HS","SPARE-ISSUE",
U1776="Power Telco","RAN ISSUE",U1776="no impacts","no impacts"
),"")</f>
        <v/>
      </c>
      <c r="U1776" s="68"/>
      <c r="V1776" s="41" t="str" cm="1">
        <f t="array" ref="V1776">IFERROR(_xlfn.IFS(
U1776="MPR ISSUE","ACTIVE",
U1776="BSS Hardware Issue","ACTIVE",
U1776="Sites strategiques, MLL, Pylone, etc.","PASSIVE",
U1776="AKTIVCO DEFAUT GE &amp; POWER Cabinet","PASSIVE",
U1776="AKTIVCO Coupure ENEO &amp; Baisse de tension","PASSIVE",
U1776="Coupure ENEO &amp; Baisse de tension","PASSIVE",
U1776="Defaut GE &amp; POWER Cabinet","PASSIVE",
U1776="Sharing","PASSIVE",
U1776="Sites strategiques &amp; DataCenter","PASSIVE",
U1776="Exclu","Exclu",
U1776="SAT","ACTIVE",
U1776="SPARE-ISSUE","SPARE-ISSUE",
U1776="Fiber CAmtel","ACTIVE",
U1776="Fiber AOF","ACTIVE",
U1776="Projet OCM (HUAWEI)","PLANNED WORKS",
U1776="Projet OCM (NOKIA)","PLANNED WORKS",
U1776="ACCESS-ISSUE","ACCESS-ISSUE",
U1776="Projet OCM (ZTE, NOKIA, autres projets)","PLANNED WORKS",
U1776="No root CAuse","No root cause",
U1776="ODU HS","ACTIVE",
U1776="IP &amp; VLAN","ACTIVE",
U1776="Warehouse HUAWEI","SPARE-ISSUE",
U1776="SPARE-HS","SPARE-ISSUE",
U1776="Power Telco","ACTIVE", U1776="no impacts","no impacts"
),"")</f>
        <v/>
      </c>
      <c r="W1776" s="113"/>
      <c r="X1776" s="113"/>
      <c r="Y1776" s="113"/>
      <c r="Z1776" s="113"/>
      <c r="AA1776" s="113"/>
      <c r="AB1776" s="17" t="s">
        <v>5465</v>
      </c>
      <c r="AC1776" s="17" t="str">
        <f>_xlfn.XLOOKUP(B1776,'INCIDENT-04-27-2026'!E:E,'INCIDENT-04-27-2026'!F:F,"")</f>
        <v/>
      </c>
      <c r="AD1776" s="9"/>
      <c r="AE1776" s="7" t="s">
        <v>5465</v>
      </c>
      <c r="AF1776" s="6" t="str">
        <f>_xlfn.XLOOKUP(B1776,'[13]Input_27-04'!$B:$B,'[13]Input_27-04'!$M:$M,"")</f>
        <v/>
      </c>
      <c r="AG1776" s="7"/>
      <c r="AH1776" s="3"/>
      <c r="AI1776" s="18" t="str">
        <f>_xlfn.XLOOKUP(B1776,'[3]Cells Huawei 27042026 10h'!$B:$B,'[3]Cells Huawei 27042026 10h'!$T:$T,"")</f>
        <v/>
      </c>
      <c r="AJ1776" s="18" t="str">
        <f>_xlfn.XLOOKUP(B1776,'[3]Cells Huawei 27042026 15h'!$B:$B,'[3]Cells Huawei 27042026 15h'!$T:$T,"")</f>
        <v/>
      </c>
      <c r="AK1776" s="18" t="str">
        <f>_xlfn.XLOOKUP(B1776,'[4]cells down 27042026 11h28'!$B:$B,'[4]cells down 27042026 11h28'!$R:$R,"")</f>
        <v/>
      </c>
      <c r="AL1776" s="18" t="str">
        <f>_xlfn.XLOOKUP(B1776,'[4]cells down 27042026 18h01'!$B:$B,'[4]cells down 27042026 18h01'!$R:$R,"")</f>
        <v/>
      </c>
      <c r="AM1776" s="18" t="str">
        <f>_xlfn.XLOOKUP(B1776,'[5]cell downs 27042026 11h'!$B:$B,'[5]cell downs 27042026 11h'!$R:$R,"")</f>
        <v/>
      </c>
      <c r="AN1776" s="18" t="str">
        <f>_xlfn.XLOOKUP(B1776,'[5]cell downs 27042026 17h40'!$B:$B,'[5]cell downs 27042026 17h40'!$R:$R,"")</f>
        <v/>
      </c>
      <c r="AO1776" s="18" t="str">
        <f>_xlfn.XLOOKUP(B1776,'[6]ALL SITES DOWN'!$D:$D,'[6]ALL SITES DOWN'!$J:$J,"")</f>
        <v/>
      </c>
      <c r="AP1776" s="18" t="str">
        <f>_xlfn.XLOOKUP(B1776,'[7]ALL SITES DOWN'!$D:$D,'[7]ALL SITES DOWN'!$J:$J,"")</f>
        <v/>
      </c>
      <c r="AQ1776" s="9" t="str">
        <f>_xlfn.XLOOKUP(B1776,[8]sheet1!$AC:$AC,[8]sheet1!$AF:$AF,"")</f>
        <v/>
      </c>
      <c r="AR1776" s="14"/>
      <c r="AS1776" s="14" t="s">
        <v>5465</v>
      </c>
      <c r="AT1776" s="14" t="str">
        <f>_xlfn.XLOOKUP(B1776,'[9]cell downs 18042026 17h'!$B:$B,'[9]cell downs 18042026 17h'!$B:$B,"")</f>
        <v/>
      </c>
      <c r="AU1776" s="14" t="str">
        <f>_xlfn.XLOOKUP(B1776,'[10]Cells Huawei 19042026 15h'!$B:$B,'[10]Cells Huawei 19042026 15h'!$B:$B,"")</f>
        <v/>
      </c>
      <c r="AV1776" s="9" t="str">
        <f>_xlfn.XLOOKUP(B1776,'[11]cells down 19042026 9H40'!$B:$B,'[11]cells down 19042026 9H40'!$B:$B,"")</f>
        <v/>
      </c>
    </row>
    <row r="1777" spans="1:48" hidden="1" x14ac:dyDescent="0.3">
      <c r="A1777" s="1" t="s">
        <v>4881</v>
      </c>
      <c r="B1777" s="8" t="s">
        <v>4882</v>
      </c>
      <c r="C1777" s="3" t="str">
        <f>_xlfn.XLOOKUP(B1777,'[1]daily break down'!$D:$D,'[1]daily break down'!$E:$E,"")</f>
        <v>SUD-OUEST</v>
      </c>
      <c r="D1777" s="1" t="s">
        <v>11</v>
      </c>
      <c r="E1777" s="1" t="s">
        <v>12</v>
      </c>
      <c r="F1777" s="3" t="s">
        <v>13</v>
      </c>
      <c r="G1777" s="1" t="s">
        <v>63</v>
      </c>
      <c r="H1777" s="27" t="str">
        <f>_xlfn.XLOOKUP(B1777,[2]CALCULATION!$B:$B,[2]CALCULATION!$H:$H,"")</f>
        <v>Huawei</v>
      </c>
      <c r="I1777" s="26">
        <v>0</v>
      </c>
      <c r="J1777" s="26">
        <v>0</v>
      </c>
      <c r="K1777" s="26">
        <v>0</v>
      </c>
      <c r="L1777" s="26">
        <v>9.3541418759078088</v>
      </c>
      <c r="M1777" s="26">
        <v>0</v>
      </c>
      <c r="N1777" s="26">
        <v>0</v>
      </c>
      <c r="O1777" s="26">
        <v>0</v>
      </c>
      <c r="P1777" s="114" t="s">
        <v>6364</v>
      </c>
      <c r="Q1777" s="42" t="s">
        <v>5538</v>
      </c>
      <c r="R1777" s="42"/>
      <c r="S1777" s="41" t="str" cm="1">
        <f t="array" ref="S1777">IFERROR(_xlfn.IFS(
U1777="MPR ISSUE","PDH",
U1777="BSS Hardware Issue","BSS",
U1777="Sites strategiques, MLL, Pylone, etc.","ENVTECH",
U1777="AKTIVCO DEFAUT GE &amp; POWER Cabinet","AKTIVCO",
U1777="AKTIVCO Coupure ENEO &amp; Baisse de tension","AKTIVCO GRID ONLY",
U1777="Coupure ENEO &amp; Baisse de tension","IHS GRID ONLY",
U1777="Defaut GE &amp; POWER Cabinet","IHS",
U1777="Sharing","Partners",
U1777="Sites strategiques &amp; DataCenter","SST &amp; DC",
U1777="Exclu","Exclu",
U1777="SAT","SAT",
U1777="SPARE-ISSUE","SPARE-ISSUE",
U1777="Fiber CAmtel","TRANS_FO_CAMTEL",
U1777="Fiber AOF","Fiber AOF",
U1777="Projet OCM (HUAWEI)","TRAVAUX-HUAWEI",
U1777="Projet OCM (NOKIA)","TRAVAUX-NOKIA",
U1777="ACCESS-ISSUE","ACCESS-ISSUE",
U1777="Projet OCM (ZTE, NOKIA, autres projets)","TRAVAUX OCM",
U1777="No root CAuse","No root cause",
U1777="ODU HS","PDH",
U1777="IP &amp; VLAN","PDH",
U1777="Warehouse HUAWEI","SPARE-ISSUE",
U1777="SPARE-HS","SPARE-ISSUE",
U1777="Power Telco","BSS",U1777="no impacts","no impacts"
),"")</f>
        <v>No root cause</v>
      </c>
      <c r="T1777" s="41" t="str" cm="1">
        <f t="array" ref="T1777">IFERROR(_xlfn.IFS(
U1777="MPR ISSUE","TX ISSUE",
U1777="BSS Hardware Issue","RAN ISSUE",
U1777="Sites strategiques, MLL, Pylone, etc.","ENVTECH",
U1777="AKTIVCO DEFAUT GE &amp; POWER Cabinet","POWER ISSUE",
U1777="AKTIVCO Coupure ENEO &amp; Baisse de tension","POWER ISSUE",
U1777="Coupure ENEO &amp; Baisse de tension","POWER ISSUE",
U1777="Defaut GE &amp; POWER Cabinet","POWER ISSUE",
U1777="Sharing","POWER ISSUE",
U1777="Sites strategiques &amp; DataCenter","POWER ISSUE",
U1777="Exclu","Exclu",
U1777="SAT","TX ISSUE",
U1777="SPARE-ISSUE","SPARE-ISSUE",
U1777="Fiber CAmtel","TX ISSUE",
U1777="Fiber AOF","TX ISSUE",
U1777="Projet OCM (HUAWEI)","TRAVAUX-HUAWEI",
U1777="Projet OCM (NOKIA)","TRAVAUX -NOKIA",
U1777="ACCESS-ISSUE","ACCESS-ISSUE",
U1777="Projet OCM (ZTE, NOKIA, autres projets)","TRAVAUX OCM",
U1777="No root CAuse","No root cause",
U1777="ODU HS","TX ISSUE",
U1777="IP &amp; VLAN","TX ISSUE",
U1777="Warehouse HUAWEI","SPARE-ISSUE",
U1777="SPARE-HS","SPARE-ISSUE",
U1777="Power Telco","RAN ISSUE",U1777="no impacts","no impacts"
),"")</f>
        <v>No root cause</v>
      </c>
      <c r="U1777" s="68" t="s">
        <v>5691</v>
      </c>
      <c r="V1777" s="41" t="str" cm="1">
        <f t="array" ref="V1777">IFERROR(_xlfn.IFS(
U1777="MPR ISSUE","ACTIVE",
U1777="BSS Hardware Issue","ACTIVE",
U1777="Sites strategiques, MLL, Pylone, etc.","PASSIVE",
U1777="AKTIVCO DEFAUT GE &amp; POWER Cabinet","PASSIVE",
U1777="AKTIVCO Coupure ENEO &amp; Baisse de tension","PASSIVE",
U1777="Coupure ENEO &amp; Baisse de tension","PASSIVE",
U1777="Defaut GE &amp; POWER Cabinet","PASSIVE",
U1777="Sharing","PASSIVE",
U1777="Sites strategiques &amp; DataCenter","PASSIVE",
U1777="Exclu","Exclu",
U1777="SAT","ACTIVE",
U1777="SPARE-ISSUE","SPARE-ISSUE",
U1777="Fiber CAmtel","ACTIVE",
U1777="Fiber AOF","ACTIVE",
U1777="Projet OCM (HUAWEI)","PLANNED WORKS",
U1777="Projet OCM (NOKIA)","PLANNED WORKS",
U1777="ACCESS-ISSUE","ACCESS-ISSUE",
U1777="Projet OCM (ZTE, NOKIA, autres projets)","PLANNED WORKS",
U1777="No root CAuse","No root cause",
U1777="ODU HS","ACTIVE",
U1777="IP &amp; VLAN","ACTIVE",
U1777="Warehouse HUAWEI","SPARE-ISSUE",
U1777="SPARE-HS","SPARE-ISSUE",
U1777="Power Telco","ACTIVE", U1777="no impacts","no impacts"
),"")</f>
        <v>No root cause</v>
      </c>
      <c r="W1777" s="113"/>
      <c r="X1777" s="113"/>
      <c r="Y1777" s="113"/>
      <c r="Z1777" s="113"/>
      <c r="AA1777" s="113"/>
      <c r="AB1777" s="17" t="s">
        <v>5465</v>
      </c>
      <c r="AC1777" s="17" t="str">
        <f>_xlfn.XLOOKUP(B1777,'INCIDENT-04-27-2026'!E:E,'INCIDENT-04-27-2026'!F:F,"")</f>
        <v/>
      </c>
      <c r="AD1777" s="9"/>
      <c r="AE1777" s="7" t="s">
        <v>5465</v>
      </c>
      <c r="AF1777" s="6" t="str">
        <f>_xlfn.XLOOKUP(B1777,'[13]Input_27-04'!$B:$B,'[13]Input_27-04'!$M:$M,"")</f>
        <v/>
      </c>
      <c r="AG1777" s="7"/>
      <c r="AH1777" s="3"/>
      <c r="AI1777" s="18" t="str">
        <f>_xlfn.XLOOKUP(B1777,'[3]Cells Huawei 27042026 10h'!$B:$B,'[3]Cells Huawei 27042026 10h'!$T:$T,"")</f>
        <v/>
      </c>
      <c r="AJ1777" s="18" t="str">
        <f>_xlfn.XLOOKUP(B1777,'[3]Cells Huawei 27042026 15h'!$B:$B,'[3]Cells Huawei 27042026 15h'!$T:$T,"")</f>
        <v/>
      </c>
      <c r="AK1777" s="18" t="str">
        <f>_xlfn.XLOOKUP(B1777,'[4]cells down 27042026 11h28'!$B:$B,'[4]cells down 27042026 11h28'!$R:$R,"")</f>
        <v/>
      </c>
      <c r="AL1777" s="18" t="str">
        <f>_xlfn.XLOOKUP(B1777,'[4]cells down 27042026 18h01'!$B:$B,'[4]cells down 27042026 18h01'!$R:$R,"")</f>
        <v/>
      </c>
      <c r="AM1777" s="18" t="str">
        <f>_xlfn.XLOOKUP(B1777,'[5]cell downs 27042026 11h'!$B:$B,'[5]cell downs 27042026 11h'!$R:$R,"")</f>
        <v/>
      </c>
      <c r="AN1777" s="18" t="str">
        <f>_xlfn.XLOOKUP(B1777,'[5]cell downs 27042026 17h40'!$B:$B,'[5]cell downs 27042026 17h40'!$R:$R,"")</f>
        <v/>
      </c>
      <c r="AO1777" s="18" t="str">
        <f>_xlfn.XLOOKUP(B1777,'[6]ALL SITES DOWN'!$D:$D,'[6]ALL SITES DOWN'!$J:$J,"")</f>
        <v/>
      </c>
      <c r="AP1777" s="18" t="str">
        <f>_xlfn.XLOOKUP(B1777,'[7]ALL SITES DOWN'!$D:$D,'[7]ALL SITES DOWN'!$J:$J,"")</f>
        <v/>
      </c>
      <c r="AQ1777" s="9" t="str">
        <f>_xlfn.XLOOKUP(B1777,[8]sheet1!$AC:$AC,[8]sheet1!$AF:$AF,"")</f>
        <v/>
      </c>
      <c r="AR1777" s="14"/>
      <c r="AS1777" s="14" t="s">
        <v>5465</v>
      </c>
      <c r="AT1777" s="14" t="str">
        <f>_xlfn.XLOOKUP(B1777,'[9]cell downs 18042026 17h'!$B:$B,'[9]cell downs 18042026 17h'!$B:$B,"")</f>
        <v/>
      </c>
      <c r="AU1777" s="14" t="str">
        <f>_xlfn.XLOOKUP(B1777,'[10]Cells Huawei 19042026 15h'!$B:$B,'[10]Cells Huawei 19042026 15h'!$B:$B,"")</f>
        <v/>
      </c>
      <c r="AV1777" s="9" t="str">
        <f>_xlfn.XLOOKUP(B1777,'[11]cells down 19042026 9H40'!$B:$B,'[11]cells down 19042026 9H40'!$B:$B,"")</f>
        <v/>
      </c>
    </row>
    <row r="1778" spans="1:48" hidden="1" x14ac:dyDescent="0.3">
      <c r="A1778" s="1" t="s">
        <v>2305</v>
      </c>
      <c r="B1778" s="8" t="s">
        <v>2306</v>
      </c>
      <c r="C1778" s="3" t="str">
        <f>_xlfn.XLOOKUP(B1778,'[1]daily break down'!$D:$D,'[1]daily break down'!$E:$E,"")</f>
        <v>Douala</v>
      </c>
      <c r="D1778" s="1" t="s">
        <v>11</v>
      </c>
      <c r="E1778" s="1" t="s">
        <v>12</v>
      </c>
      <c r="F1778" s="3" t="s">
        <v>31</v>
      </c>
      <c r="G1778" s="1" t="s">
        <v>32</v>
      </c>
      <c r="H1778" s="29" t="str">
        <f>_xlfn.XLOOKUP(B1778,[2]CALCULATION!$B:$B,[2]CALCULATION!$H:$H,"")</f>
        <v>ZTE</v>
      </c>
      <c r="I1778" s="26">
        <v>0</v>
      </c>
      <c r="J1778" s="26">
        <v>0</v>
      </c>
      <c r="K1778" s="26">
        <v>0</v>
      </c>
      <c r="L1778" s="26">
        <v>0</v>
      </c>
      <c r="M1778" s="26">
        <v>0</v>
      </c>
      <c r="N1778" s="26">
        <v>0</v>
      </c>
      <c r="O1778" s="26">
        <v>0</v>
      </c>
      <c r="P1778" s="114" t="s">
        <v>6364</v>
      </c>
      <c r="Q1778" s="42" t="s">
        <v>5538</v>
      </c>
      <c r="R1778" s="42"/>
      <c r="S1778" s="41" t="str" cm="1">
        <f t="array" ref="S1778">IFERROR(_xlfn.IFS(
U1778="MPR ISSUE","PDH",
U1778="BSS Hardware Issue","BSS",
U1778="Sites strategiques, MLL, Pylone, etc.","ENVTECH",
U1778="AKTIVCO DEFAUT GE &amp; POWER Cabinet","AKTIVCO",
U1778="AKTIVCO Coupure ENEO &amp; Baisse de tension","AKTIVCO GRID ONLY",
U1778="Coupure ENEO &amp; Baisse de tension","IHS GRID ONLY",
U1778="Defaut GE &amp; POWER Cabinet","IHS",
U1778="Sharing","Partners",
U1778="Sites strategiques &amp; DataCenter","SST &amp; DC",
U1778="Exclu","Exclu",
U1778="SAT","SAT",
U1778="SPARE-ISSUE","SPARE-ISSUE",
U1778="Fiber CAmtel","TRANS_FO_CAMTEL",
U1778="Fiber AOF","Fiber AOF",
U1778="Projet OCM (HUAWEI)","TRAVAUX-HUAWEI",
U1778="Projet OCM (NOKIA)","TRAVAUX-NOKIA",
U1778="ACCESS-ISSUE","ACCESS-ISSUE",
U1778="Projet OCM (ZTE, NOKIA, autres projets)","TRAVAUX OCM",
U1778="No root CAuse","No root cause",
U1778="ODU HS","PDH",
U1778="IP &amp; VLAN","PDH",
U1778="Warehouse HUAWEI","SPARE-ISSUE",
U1778="SPARE-HS","SPARE-ISSUE",
U1778="Power Telco","BSS",U1778="no impacts","no impacts"
),"")</f>
        <v>No root cause</v>
      </c>
      <c r="T1778" s="41" t="str" cm="1">
        <f t="array" ref="T1778">IFERROR(_xlfn.IFS(
U1778="MPR ISSUE","TX ISSUE",
U1778="BSS Hardware Issue","RAN ISSUE",
U1778="Sites strategiques, MLL, Pylone, etc.","ENVTECH",
U1778="AKTIVCO DEFAUT GE &amp; POWER Cabinet","POWER ISSUE",
U1778="AKTIVCO Coupure ENEO &amp; Baisse de tension","POWER ISSUE",
U1778="Coupure ENEO &amp; Baisse de tension","POWER ISSUE",
U1778="Defaut GE &amp; POWER Cabinet","POWER ISSUE",
U1778="Sharing","POWER ISSUE",
U1778="Sites strategiques &amp; DataCenter","POWER ISSUE",
U1778="Exclu","Exclu",
U1778="SAT","TX ISSUE",
U1778="SPARE-ISSUE","SPARE-ISSUE",
U1778="Fiber CAmtel","TX ISSUE",
U1778="Fiber AOF","TX ISSUE",
U1778="Projet OCM (HUAWEI)","TRAVAUX-HUAWEI",
U1778="Projet OCM (NOKIA)","TRAVAUX -NOKIA",
U1778="ACCESS-ISSUE","ACCESS-ISSUE",
U1778="Projet OCM (ZTE, NOKIA, autres projets)","TRAVAUX OCM",
U1778="No root CAuse","No root cause",
U1778="ODU HS","TX ISSUE",
U1778="IP &amp; VLAN","TX ISSUE",
U1778="Warehouse HUAWEI","SPARE-ISSUE",
U1778="SPARE-HS","SPARE-ISSUE",
U1778="Power Telco","RAN ISSUE",U1778="no impacts","no impacts"
),"")</f>
        <v>No root cause</v>
      </c>
      <c r="U1778" s="68" t="s">
        <v>5691</v>
      </c>
      <c r="V1778" s="41" t="str" cm="1">
        <f t="array" ref="V1778">IFERROR(_xlfn.IFS(
U1778="MPR ISSUE","ACTIVE",
U1778="BSS Hardware Issue","ACTIVE",
U1778="Sites strategiques, MLL, Pylone, etc.","PASSIVE",
U1778="AKTIVCO DEFAUT GE &amp; POWER Cabinet","PASSIVE",
U1778="AKTIVCO Coupure ENEO &amp; Baisse de tension","PASSIVE",
U1778="Coupure ENEO &amp; Baisse de tension","PASSIVE",
U1778="Defaut GE &amp; POWER Cabinet","PASSIVE",
U1778="Sharing","PASSIVE",
U1778="Sites strategiques &amp; DataCenter","PASSIVE",
U1778="Exclu","Exclu",
U1778="SAT","ACTIVE",
U1778="SPARE-ISSUE","SPARE-ISSUE",
U1778="Fiber CAmtel","ACTIVE",
U1778="Fiber AOF","ACTIVE",
U1778="Projet OCM (HUAWEI)","PLANNED WORKS",
U1778="Projet OCM (NOKIA)","PLANNED WORKS",
U1778="ACCESS-ISSUE","ACCESS-ISSUE",
U1778="Projet OCM (ZTE, NOKIA, autres projets)","PLANNED WORKS",
U1778="No root CAuse","No root cause",
U1778="ODU HS","ACTIVE",
U1778="IP &amp; VLAN","ACTIVE",
U1778="Warehouse HUAWEI","SPARE-ISSUE",
U1778="SPARE-HS","SPARE-ISSUE",
U1778="Power Telco","ACTIVE", U1778="no impacts","no impacts"
),"")</f>
        <v>No root cause</v>
      </c>
      <c r="W1778" s="113"/>
      <c r="X1778" s="113"/>
      <c r="Y1778" s="113"/>
      <c r="Z1778" s="113"/>
      <c r="AA1778" s="113"/>
      <c r="AB1778" s="17" t="s">
        <v>5465</v>
      </c>
      <c r="AC1778" s="17" t="str">
        <f>_xlfn.XLOOKUP(B1778,'INCIDENT-04-27-2026'!E:E,'INCIDENT-04-27-2026'!F:F,"")</f>
        <v/>
      </c>
      <c r="AD1778" s="9"/>
      <c r="AE1778" s="7" t="s">
        <v>5465</v>
      </c>
      <c r="AF1778" s="6" t="str">
        <f>_xlfn.XLOOKUP(B1778,'[13]Input_27-04'!$B:$B,'[13]Input_27-04'!$M:$M,"")</f>
        <v/>
      </c>
      <c r="AG1778" s="7"/>
      <c r="AH1778" s="3"/>
      <c r="AI1778" s="18" t="str">
        <f>_xlfn.XLOOKUP(B1778,'[3]Cells Huawei 27042026 10h'!$B:$B,'[3]Cells Huawei 27042026 10h'!$T:$T,"")</f>
        <v/>
      </c>
      <c r="AJ1778" s="18" t="str">
        <f>_xlfn.XLOOKUP(B1778,'[3]Cells Huawei 27042026 15h'!$B:$B,'[3]Cells Huawei 27042026 15h'!$T:$T,"")</f>
        <v/>
      </c>
      <c r="AK1778" s="18" t="str">
        <f>_xlfn.XLOOKUP(B1778,'[4]cells down 27042026 11h28'!$B:$B,'[4]cells down 27042026 11h28'!$R:$R,"")</f>
        <v/>
      </c>
      <c r="AL1778" s="18" t="str">
        <f>_xlfn.XLOOKUP(B1778,'[4]cells down 27042026 18h01'!$B:$B,'[4]cells down 27042026 18h01'!$R:$R,"")</f>
        <v/>
      </c>
      <c r="AM1778" s="18" t="str">
        <f>_xlfn.XLOOKUP(B1778,'[5]cell downs 27042026 11h'!$B:$B,'[5]cell downs 27042026 11h'!$R:$R,"")</f>
        <v/>
      </c>
      <c r="AN1778" s="18" t="str">
        <f>_xlfn.XLOOKUP(B1778,'[5]cell downs 27042026 17h40'!$B:$B,'[5]cell downs 27042026 17h40'!$R:$R,"")</f>
        <v/>
      </c>
      <c r="AO1778" s="18" t="str">
        <f>_xlfn.XLOOKUP(B1778,'[6]ALL SITES DOWN'!$D:$D,'[6]ALL SITES DOWN'!$J:$J,"")</f>
        <v/>
      </c>
      <c r="AP1778" s="18" t="str">
        <f>_xlfn.XLOOKUP(B1778,'[7]ALL SITES DOWN'!$D:$D,'[7]ALL SITES DOWN'!$J:$J,"")</f>
        <v/>
      </c>
      <c r="AQ1778" s="9" t="str">
        <f>_xlfn.XLOOKUP(B1778,[8]sheet1!$AC:$AC,[8]sheet1!$AF:$AF,"")</f>
        <v/>
      </c>
      <c r="AR1778" s="14"/>
      <c r="AS1778" s="14" t="s">
        <v>5465</v>
      </c>
      <c r="AT1778" s="14" t="str">
        <f>_xlfn.XLOOKUP(B1778,'[9]cell downs 18042026 17h'!$B:$B,'[9]cell downs 18042026 17h'!$B:$B,"")</f>
        <v/>
      </c>
      <c r="AU1778" s="14" t="str">
        <f>_xlfn.XLOOKUP(B1778,'[10]Cells Huawei 19042026 15h'!$B:$B,'[10]Cells Huawei 19042026 15h'!$B:$B,"")</f>
        <v/>
      </c>
      <c r="AV1778" s="9" t="str">
        <f>_xlfn.XLOOKUP(B1778,'[11]cells down 19042026 9H40'!$B:$B,'[11]cells down 19042026 9H40'!$B:$B,"")</f>
        <v/>
      </c>
    </row>
    <row r="1779" spans="1:48" hidden="1" x14ac:dyDescent="0.3">
      <c r="A1779" s="3" t="s">
        <v>2319</v>
      </c>
      <c r="B1779" s="23" t="s">
        <v>2320</v>
      </c>
      <c r="C1779" s="3" t="str">
        <f>_xlfn.XLOOKUP(B1779,'[1]daily break down'!$D:$D,'[1]daily break down'!$E:$E,"")</f>
        <v>Douala</v>
      </c>
      <c r="D1779" s="1"/>
      <c r="E1779" s="3" t="e">
        <v>#N/A</v>
      </c>
      <c r="F1779" s="3" t="s">
        <v>31</v>
      </c>
      <c r="G1779" s="3" t="s">
        <v>32</v>
      </c>
      <c r="H1779" s="29" t="str">
        <f>_xlfn.XLOOKUP(B1779,[2]CALCULATION!$B:$B,[2]CALCULATION!$H:$H,"")</f>
        <v>ZTE</v>
      </c>
      <c r="I1779" s="26">
        <v>0</v>
      </c>
      <c r="J1779" s="26">
        <v>0</v>
      </c>
      <c r="K1779" s="26">
        <v>0</v>
      </c>
      <c r="L1779" s="26">
        <v>0.31792810608589933</v>
      </c>
      <c r="M1779" s="26">
        <v>0</v>
      </c>
      <c r="N1779" s="26">
        <v>0</v>
      </c>
      <c r="O1779" s="26">
        <v>0</v>
      </c>
      <c r="P1779" s="114" t="s">
        <v>6364</v>
      </c>
      <c r="Q1779" s="42" t="s">
        <v>5538</v>
      </c>
      <c r="R1779" s="42"/>
      <c r="S1779" s="41" t="str" cm="1">
        <f t="array" ref="S1779">IFERROR(_xlfn.IFS(
U1779="MPR ISSUE","PDH",
U1779="BSS Hardware Issue","BSS",
U1779="Sites strategiques, MLL, Pylone, etc.","ENVTECH",
U1779="AKTIVCO DEFAUT GE &amp; POWER Cabinet","AKTIVCO",
U1779="AKTIVCO Coupure ENEO &amp; Baisse de tension","AKTIVCO GRID ONLY",
U1779="Coupure ENEO &amp; Baisse de tension","IHS GRID ONLY",
U1779="Defaut GE &amp; POWER Cabinet","IHS",
U1779="Sharing","Partners",
U1779="Sites strategiques &amp; DataCenter","SST &amp; DC",
U1779="Exclu","Exclu",
U1779="SAT","SAT",
U1779="SPARE-ISSUE","SPARE-ISSUE",
U1779="Fiber CAmtel","TRANS_FO_CAMTEL",
U1779="Fiber AOF","Fiber AOF",
U1779="Projet OCM (HUAWEI)","TRAVAUX-HUAWEI",
U1779="Projet OCM (NOKIA)","TRAVAUX-NOKIA",
U1779="ACCESS-ISSUE","ACCESS-ISSUE",
U1779="Projet OCM (ZTE, NOKIA, autres projets)","TRAVAUX OCM",
U1779="No root CAuse","No root cause",
U1779="ODU HS","PDH",
U1779="IP &amp; VLAN","PDH",
U1779="Warehouse HUAWEI","SPARE-ISSUE",
U1779="SPARE-HS","SPARE-ISSUE",
U1779="Power Telco","BSS",U1779="no impacts","no impacts"
),"")</f>
        <v>No root cause</v>
      </c>
      <c r="T1779" s="41" t="str" cm="1">
        <f t="array" ref="T1779">IFERROR(_xlfn.IFS(
U1779="MPR ISSUE","TX ISSUE",
U1779="BSS Hardware Issue","RAN ISSUE",
U1779="Sites strategiques, MLL, Pylone, etc.","ENVTECH",
U1779="AKTIVCO DEFAUT GE &amp; POWER Cabinet","POWER ISSUE",
U1779="AKTIVCO Coupure ENEO &amp; Baisse de tension","POWER ISSUE",
U1779="Coupure ENEO &amp; Baisse de tension","POWER ISSUE",
U1779="Defaut GE &amp; POWER Cabinet","POWER ISSUE",
U1779="Sharing","POWER ISSUE",
U1779="Sites strategiques &amp; DataCenter","POWER ISSUE",
U1779="Exclu","Exclu",
U1779="SAT","TX ISSUE",
U1779="SPARE-ISSUE","SPARE-ISSUE",
U1779="Fiber CAmtel","TX ISSUE",
U1779="Fiber AOF","TX ISSUE",
U1779="Projet OCM (HUAWEI)","TRAVAUX-HUAWEI",
U1779="Projet OCM (NOKIA)","TRAVAUX -NOKIA",
U1779="ACCESS-ISSUE","ACCESS-ISSUE",
U1779="Projet OCM (ZTE, NOKIA, autres projets)","TRAVAUX OCM",
U1779="No root CAuse","No root cause",
U1779="ODU HS","TX ISSUE",
U1779="IP &amp; VLAN","TX ISSUE",
U1779="Warehouse HUAWEI","SPARE-ISSUE",
U1779="SPARE-HS","SPARE-ISSUE",
U1779="Power Telco","RAN ISSUE",U1779="no impacts","no impacts"
),"")</f>
        <v>No root cause</v>
      </c>
      <c r="U1779" s="68" t="s">
        <v>5691</v>
      </c>
      <c r="V1779" s="41" t="str" cm="1">
        <f t="array" ref="V1779">IFERROR(_xlfn.IFS(
U1779="MPR ISSUE","ACTIVE",
U1779="BSS Hardware Issue","ACTIVE",
U1779="Sites strategiques, MLL, Pylone, etc.","PASSIVE",
U1779="AKTIVCO DEFAUT GE &amp; POWER Cabinet","PASSIVE",
U1779="AKTIVCO Coupure ENEO &amp; Baisse de tension","PASSIVE",
U1779="Coupure ENEO &amp; Baisse de tension","PASSIVE",
U1779="Defaut GE &amp; POWER Cabinet","PASSIVE",
U1779="Sharing","PASSIVE",
U1779="Sites strategiques &amp; DataCenter","PASSIVE",
U1779="Exclu","Exclu",
U1779="SAT","ACTIVE",
U1779="SPARE-ISSUE","SPARE-ISSUE",
U1779="Fiber CAmtel","ACTIVE",
U1779="Fiber AOF","ACTIVE",
U1779="Projet OCM (HUAWEI)","PLANNED WORKS",
U1779="Projet OCM (NOKIA)","PLANNED WORKS",
U1779="ACCESS-ISSUE","ACCESS-ISSUE",
U1779="Projet OCM (ZTE, NOKIA, autres projets)","PLANNED WORKS",
U1779="No root CAuse","No root cause",
U1779="ODU HS","ACTIVE",
U1779="IP &amp; VLAN","ACTIVE",
U1779="Warehouse HUAWEI","SPARE-ISSUE",
U1779="SPARE-HS","SPARE-ISSUE",
U1779="Power Telco","ACTIVE", U1779="no impacts","no impacts"
),"")</f>
        <v>No root cause</v>
      </c>
      <c r="W1779" s="113"/>
      <c r="X1779" s="113"/>
      <c r="Y1779" s="113"/>
      <c r="Z1779" s="113"/>
      <c r="AA1779" s="113"/>
      <c r="AB1779" s="17" t="s">
        <v>5465</v>
      </c>
      <c r="AC1779" s="17" t="str">
        <f>_xlfn.XLOOKUP(B1779,'INCIDENT-04-27-2026'!E:E,'INCIDENT-04-27-2026'!F:F,"")</f>
        <v/>
      </c>
      <c r="AD1779" s="9"/>
      <c r="AE1779" s="7" t="s">
        <v>5465</v>
      </c>
      <c r="AF1779" s="6" t="str">
        <f>_xlfn.XLOOKUP(B1779,'[13]Input_27-04'!$B:$B,'[13]Input_27-04'!$M:$M,"")</f>
        <v/>
      </c>
      <c r="AG1779" s="7"/>
      <c r="AH1779" s="3"/>
      <c r="AI1779" s="18" t="str">
        <f>_xlfn.XLOOKUP(B1779,'[3]Cells Huawei 27042026 10h'!$B:$B,'[3]Cells Huawei 27042026 10h'!$T:$T,"")</f>
        <v/>
      </c>
      <c r="AJ1779" s="18" t="str">
        <f>_xlfn.XLOOKUP(B1779,'[3]Cells Huawei 27042026 15h'!$B:$B,'[3]Cells Huawei 27042026 15h'!$T:$T,"")</f>
        <v/>
      </c>
      <c r="AK1779" s="18" t="str">
        <f>_xlfn.XLOOKUP(B1779,'[4]cells down 27042026 11h28'!$B:$B,'[4]cells down 27042026 11h28'!$R:$R,"")</f>
        <v/>
      </c>
      <c r="AL1779" s="18" t="str">
        <f>_xlfn.XLOOKUP(B1779,'[4]cells down 27042026 18h01'!$B:$B,'[4]cells down 27042026 18h01'!$R:$R,"")</f>
        <v/>
      </c>
      <c r="AM1779" s="18" t="str">
        <f>_xlfn.XLOOKUP(B1779,'[5]cell downs 27042026 11h'!$B:$B,'[5]cell downs 27042026 11h'!$R:$R,"")</f>
        <v/>
      </c>
      <c r="AN1779" s="18" t="str">
        <f>_xlfn.XLOOKUP(B1779,'[5]cell downs 27042026 17h40'!$B:$B,'[5]cell downs 27042026 17h40'!$R:$R,"")</f>
        <v/>
      </c>
      <c r="AO1779" s="18" t="str">
        <f>_xlfn.XLOOKUP(B1779,'[6]ALL SITES DOWN'!$D:$D,'[6]ALL SITES DOWN'!$J:$J,"")</f>
        <v/>
      </c>
      <c r="AP1779" s="18" t="str">
        <f>_xlfn.XLOOKUP(B1779,'[7]ALL SITES DOWN'!$D:$D,'[7]ALL SITES DOWN'!$J:$J,"")</f>
        <v/>
      </c>
      <c r="AQ1779" s="9" t="str">
        <f>_xlfn.XLOOKUP(B1779,[8]sheet1!$AC:$AC,[8]sheet1!$AF:$AF,"")</f>
        <v/>
      </c>
      <c r="AR1779" s="14"/>
      <c r="AS1779" s="14" t="s">
        <v>5465</v>
      </c>
      <c r="AT1779" s="14" t="str">
        <f>_xlfn.XLOOKUP(B1779,'[9]cell downs 18042026 17h'!$B:$B,'[9]cell downs 18042026 17h'!$B:$B,"")</f>
        <v/>
      </c>
      <c r="AU1779" s="14" t="str">
        <f>_xlfn.XLOOKUP(B1779,'[10]Cells Huawei 19042026 15h'!$B:$B,'[10]Cells Huawei 19042026 15h'!$B:$B,"")</f>
        <v/>
      </c>
      <c r="AV1779" s="9" t="str">
        <f>_xlfn.XLOOKUP(B1779,'[11]cells down 19042026 9H40'!$B:$B,'[11]cells down 19042026 9H40'!$B:$B,"")</f>
        <v/>
      </c>
    </row>
    <row r="1780" spans="1:48" hidden="1" x14ac:dyDescent="0.3">
      <c r="A1780" s="1" t="s">
        <v>2953</v>
      </c>
      <c r="B1780" s="8" t="s">
        <v>2954</v>
      </c>
      <c r="C1780" s="3" t="str">
        <f>_xlfn.XLOOKUP(B1780,'[1]daily break down'!$D:$D,'[1]daily break down'!$E:$E,"")</f>
        <v>Ngaoundere</v>
      </c>
      <c r="D1780" s="1" t="s">
        <v>11</v>
      </c>
      <c r="E1780" s="1" t="s">
        <v>12</v>
      </c>
      <c r="F1780" s="3" t="s">
        <v>90</v>
      </c>
      <c r="G1780" s="1" t="s">
        <v>91</v>
      </c>
      <c r="H1780" s="27" t="str">
        <f>_xlfn.XLOOKUP(B1780,[2]CALCULATION!$B:$B,[2]CALCULATION!$H:$H,"")</f>
        <v>Huawei</v>
      </c>
      <c r="I1780" s="26">
        <v>0</v>
      </c>
      <c r="J1780" s="26">
        <v>0</v>
      </c>
      <c r="K1780" s="26">
        <v>0</v>
      </c>
      <c r="L1780" s="26">
        <v>0</v>
      </c>
      <c r="M1780" s="26">
        <v>0</v>
      </c>
      <c r="N1780" s="26">
        <v>0</v>
      </c>
      <c r="O1780" s="26">
        <v>0</v>
      </c>
      <c r="P1780" s="114" t="s">
        <v>6364</v>
      </c>
      <c r="Q1780" s="42" t="s">
        <v>5538</v>
      </c>
      <c r="R1780" s="42"/>
      <c r="S1780" s="41" t="str" cm="1">
        <f t="array" ref="S1780">IFERROR(_xlfn.IFS(
U1780="MPR ISSUE","PDH",
U1780="BSS Hardware Issue","BSS",
U1780="Sites strategiques, MLL, Pylone, etc.","ENVTECH",
U1780="AKTIVCO DEFAUT GE &amp; POWER Cabinet","AKTIVCO",
U1780="AKTIVCO Coupure ENEO &amp; Baisse de tension","AKTIVCO GRID ONLY",
U1780="Coupure ENEO &amp; Baisse de tension","IHS GRID ONLY",
U1780="Defaut GE &amp; POWER Cabinet","IHS",
U1780="Sharing","Partners",
U1780="Sites strategiques &amp; DataCenter","SST &amp; DC",
U1780="Exclu","Exclu",
U1780="SAT","SAT",
U1780="SPARE-ISSUE","SPARE-ISSUE",
U1780="Fiber CAmtel","TRANS_FO_CAMTEL",
U1780="Fiber AOF","Fiber AOF",
U1780="Projet OCM (HUAWEI)","TRAVAUX-HUAWEI",
U1780="Projet OCM (NOKIA)","TRAVAUX-NOKIA",
U1780="ACCESS-ISSUE","ACCESS-ISSUE",
U1780="Projet OCM (ZTE, NOKIA, autres projets)","TRAVAUX OCM",
U1780="No root CAuse","No root cause",
U1780="ODU HS","PDH",
U1780="IP &amp; VLAN","PDH",
U1780="Warehouse HUAWEI","SPARE-ISSUE",
U1780="SPARE-HS","SPARE-ISSUE",
U1780="Power Telco","BSS",U1780="no impacts","no impacts"
),"")</f>
        <v>No root cause</v>
      </c>
      <c r="T1780" s="41" t="str" cm="1">
        <f t="array" ref="T1780">IFERROR(_xlfn.IFS(
U1780="MPR ISSUE","TX ISSUE",
U1780="BSS Hardware Issue","RAN ISSUE",
U1780="Sites strategiques, MLL, Pylone, etc.","ENVTECH",
U1780="AKTIVCO DEFAUT GE &amp; POWER Cabinet","POWER ISSUE",
U1780="AKTIVCO Coupure ENEO &amp; Baisse de tension","POWER ISSUE",
U1780="Coupure ENEO &amp; Baisse de tension","POWER ISSUE",
U1780="Defaut GE &amp; POWER Cabinet","POWER ISSUE",
U1780="Sharing","POWER ISSUE",
U1780="Sites strategiques &amp; DataCenter","POWER ISSUE",
U1780="Exclu","Exclu",
U1780="SAT","TX ISSUE",
U1780="SPARE-ISSUE","SPARE-ISSUE",
U1780="Fiber CAmtel","TX ISSUE",
U1780="Fiber AOF","TX ISSUE",
U1780="Projet OCM (HUAWEI)","TRAVAUX-HUAWEI",
U1780="Projet OCM (NOKIA)","TRAVAUX -NOKIA",
U1780="ACCESS-ISSUE","ACCESS-ISSUE",
U1780="Projet OCM (ZTE, NOKIA, autres projets)","TRAVAUX OCM",
U1780="No root CAuse","No root cause",
U1780="ODU HS","TX ISSUE",
U1780="IP &amp; VLAN","TX ISSUE",
U1780="Warehouse HUAWEI","SPARE-ISSUE",
U1780="SPARE-HS","SPARE-ISSUE",
U1780="Power Telco","RAN ISSUE",U1780="no impacts","no impacts"
),"")</f>
        <v>No root cause</v>
      </c>
      <c r="U1780" s="68" t="s">
        <v>5691</v>
      </c>
      <c r="V1780" s="41" t="str" cm="1">
        <f t="array" ref="V1780">IFERROR(_xlfn.IFS(
U1780="MPR ISSUE","ACTIVE",
U1780="BSS Hardware Issue","ACTIVE",
U1780="Sites strategiques, MLL, Pylone, etc.","PASSIVE",
U1780="AKTIVCO DEFAUT GE &amp; POWER Cabinet","PASSIVE",
U1780="AKTIVCO Coupure ENEO &amp; Baisse de tension","PASSIVE",
U1780="Coupure ENEO &amp; Baisse de tension","PASSIVE",
U1780="Defaut GE &amp; POWER Cabinet","PASSIVE",
U1780="Sharing","PASSIVE",
U1780="Sites strategiques &amp; DataCenter","PASSIVE",
U1780="Exclu","Exclu",
U1780="SAT","ACTIVE",
U1780="SPARE-ISSUE","SPARE-ISSUE",
U1780="Fiber CAmtel","ACTIVE",
U1780="Fiber AOF","ACTIVE",
U1780="Projet OCM (HUAWEI)","PLANNED WORKS",
U1780="Projet OCM (NOKIA)","PLANNED WORKS",
U1780="ACCESS-ISSUE","ACCESS-ISSUE",
U1780="Projet OCM (ZTE, NOKIA, autres projets)","PLANNED WORKS",
U1780="No root CAuse","No root cause",
U1780="ODU HS","ACTIVE",
U1780="IP &amp; VLAN","ACTIVE",
U1780="Warehouse HUAWEI","SPARE-ISSUE",
U1780="SPARE-HS","SPARE-ISSUE",
U1780="Power Telco","ACTIVE", U1780="no impacts","no impacts"
),"")</f>
        <v>No root cause</v>
      </c>
      <c r="W1780" s="113"/>
      <c r="X1780" s="113"/>
      <c r="Y1780" s="113"/>
      <c r="Z1780" s="113"/>
      <c r="AA1780" s="113"/>
      <c r="AB1780" s="17" t="s">
        <v>5465</v>
      </c>
      <c r="AC1780" s="17" t="str">
        <f>_xlfn.XLOOKUP(B1780,'INCIDENT-04-27-2026'!E:E,'INCIDENT-04-27-2026'!F:F,"")</f>
        <v/>
      </c>
      <c r="AD1780" s="9"/>
      <c r="AE1780" s="7" t="s">
        <v>5465</v>
      </c>
      <c r="AF1780" s="6" t="str">
        <f>_xlfn.XLOOKUP(B1780,'[13]Input_27-04'!$B:$B,'[13]Input_27-04'!$M:$M,"")</f>
        <v/>
      </c>
      <c r="AG1780" s="7"/>
      <c r="AH1780" s="3"/>
      <c r="AI1780" s="18" t="str">
        <f>_xlfn.XLOOKUP(B1780,'[3]Cells Huawei 27042026 10h'!$B:$B,'[3]Cells Huawei 27042026 10h'!$T:$T,"")</f>
        <v/>
      </c>
      <c r="AJ1780" s="18" t="str">
        <f>_xlfn.XLOOKUP(B1780,'[3]Cells Huawei 27042026 15h'!$B:$B,'[3]Cells Huawei 27042026 15h'!$T:$T,"")</f>
        <v/>
      </c>
      <c r="AK1780" s="18" t="str">
        <f>_xlfn.XLOOKUP(B1780,'[4]cells down 27042026 11h28'!$B:$B,'[4]cells down 27042026 11h28'!$R:$R,"")</f>
        <v/>
      </c>
      <c r="AL1780" s="18" t="str">
        <f>_xlfn.XLOOKUP(B1780,'[4]cells down 27042026 18h01'!$B:$B,'[4]cells down 27042026 18h01'!$R:$R,"")</f>
        <v/>
      </c>
      <c r="AM1780" s="18" t="str">
        <f>_xlfn.XLOOKUP(B1780,'[5]cell downs 27042026 11h'!$B:$B,'[5]cell downs 27042026 11h'!$R:$R,"")</f>
        <v/>
      </c>
      <c r="AN1780" s="18" t="str">
        <f>_xlfn.XLOOKUP(B1780,'[5]cell downs 27042026 17h40'!$B:$B,'[5]cell downs 27042026 17h40'!$R:$R,"")</f>
        <v/>
      </c>
      <c r="AO1780" s="18" t="str">
        <f>_xlfn.XLOOKUP(B1780,'[6]ALL SITES DOWN'!$D:$D,'[6]ALL SITES DOWN'!$J:$J,"")</f>
        <v/>
      </c>
      <c r="AP1780" s="18" t="str">
        <f>_xlfn.XLOOKUP(B1780,'[7]ALL SITES DOWN'!$D:$D,'[7]ALL SITES DOWN'!$J:$J,"")</f>
        <v/>
      </c>
      <c r="AQ1780" s="9" t="str">
        <f>_xlfn.XLOOKUP(B1780,[8]sheet1!$AC:$AC,[8]sheet1!$AF:$AF,"")</f>
        <v/>
      </c>
      <c r="AR1780" s="14"/>
      <c r="AS1780" s="14" t="s">
        <v>5465</v>
      </c>
      <c r="AT1780" s="14" t="str">
        <f>_xlfn.XLOOKUP(B1780,'[9]cell downs 18042026 17h'!$B:$B,'[9]cell downs 18042026 17h'!$B:$B,"")</f>
        <v/>
      </c>
      <c r="AU1780" s="14" t="str">
        <f>_xlfn.XLOOKUP(B1780,'[10]Cells Huawei 19042026 15h'!$B:$B,'[10]Cells Huawei 19042026 15h'!$B:$B,"")</f>
        <v/>
      </c>
      <c r="AV1780" s="9" t="str">
        <f>_xlfn.XLOOKUP(B1780,'[11]cells down 19042026 9H40'!$B:$B,'[11]cells down 19042026 9H40'!$B:$B,"")</f>
        <v/>
      </c>
    </row>
    <row r="1781" spans="1:48" hidden="1" x14ac:dyDescent="0.3">
      <c r="A1781" s="1" t="s">
        <v>3792</v>
      </c>
      <c r="B1781" s="8" t="s">
        <v>3793</v>
      </c>
      <c r="C1781" s="3" t="str">
        <f>_xlfn.XLOOKUP(B1781,'[1]daily break down'!$D:$D,'[1]daily break down'!$E:$E,"")</f>
        <v>Garoua</v>
      </c>
      <c r="D1781" s="1" t="s">
        <v>11</v>
      </c>
      <c r="E1781" s="1" t="s">
        <v>12</v>
      </c>
      <c r="F1781" s="3" t="s">
        <v>23</v>
      </c>
      <c r="G1781" s="1" t="s">
        <v>24</v>
      </c>
      <c r="H1781" s="27" t="str">
        <f>_xlfn.XLOOKUP(B1781,[2]CALCULATION!$B:$B,[2]CALCULATION!$H:$H,"")</f>
        <v>Huawei</v>
      </c>
      <c r="I1781" s="26">
        <v>0</v>
      </c>
      <c r="J1781" s="26">
        <v>0</v>
      </c>
      <c r="K1781" s="26">
        <v>0</v>
      </c>
      <c r="L1781" s="26">
        <v>0</v>
      </c>
      <c r="M1781" s="26">
        <v>0</v>
      </c>
      <c r="N1781" s="26">
        <v>0</v>
      </c>
      <c r="O1781" s="26">
        <v>0</v>
      </c>
      <c r="P1781" s="114" t="s">
        <v>6364</v>
      </c>
      <c r="Q1781" s="42" t="s">
        <v>5538</v>
      </c>
      <c r="R1781" s="42"/>
      <c r="S1781" s="41" t="str" cm="1">
        <f t="array" ref="S1781">IFERROR(_xlfn.IFS(
U1781="MPR ISSUE","PDH",
U1781="BSS Hardware Issue","BSS",
U1781="Sites strategiques, MLL, Pylone, etc.","ENVTECH",
U1781="AKTIVCO DEFAUT GE &amp; POWER Cabinet","AKTIVCO",
U1781="AKTIVCO Coupure ENEO &amp; Baisse de tension","AKTIVCO GRID ONLY",
U1781="Coupure ENEO &amp; Baisse de tension","IHS GRID ONLY",
U1781="Defaut GE &amp; POWER Cabinet","IHS",
U1781="Sharing","Partners",
U1781="Sites strategiques &amp; DataCenter","SST &amp; DC",
U1781="Exclu","Exclu",
U1781="SAT","SAT",
U1781="SPARE-ISSUE","SPARE-ISSUE",
U1781="Fiber CAmtel","TRANS_FO_CAMTEL",
U1781="Fiber AOF","Fiber AOF",
U1781="Projet OCM (HUAWEI)","TRAVAUX-HUAWEI",
U1781="Projet OCM (NOKIA)","TRAVAUX-NOKIA",
U1781="ACCESS-ISSUE","ACCESS-ISSUE",
U1781="Projet OCM (ZTE, NOKIA, autres projets)","TRAVAUX OCM",
U1781="No root CAuse","No root cause",
U1781="ODU HS","PDH",
U1781="IP &amp; VLAN","PDH",
U1781="Warehouse HUAWEI","SPARE-ISSUE",
U1781="SPARE-HS","SPARE-ISSUE",
U1781="Power Telco","BSS",U1781="no impacts","no impacts"
),"")</f>
        <v>No root cause</v>
      </c>
      <c r="T1781" s="41" t="str" cm="1">
        <f t="array" ref="T1781">IFERROR(_xlfn.IFS(
U1781="MPR ISSUE","TX ISSUE",
U1781="BSS Hardware Issue","RAN ISSUE",
U1781="Sites strategiques, MLL, Pylone, etc.","ENVTECH",
U1781="AKTIVCO DEFAUT GE &amp; POWER Cabinet","POWER ISSUE",
U1781="AKTIVCO Coupure ENEO &amp; Baisse de tension","POWER ISSUE",
U1781="Coupure ENEO &amp; Baisse de tension","POWER ISSUE",
U1781="Defaut GE &amp; POWER Cabinet","POWER ISSUE",
U1781="Sharing","POWER ISSUE",
U1781="Sites strategiques &amp; DataCenter","POWER ISSUE",
U1781="Exclu","Exclu",
U1781="SAT","TX ISSUE",
U1781="SPARE-ISSUE","SPARE-ISSUE",
U1781="Fiber CAmtel","TX ISSUE",
U1781="Fiber AOF","TX ISSUE",
U1781="Projet OCM (HUAWEI)","TRAVAUX-HUAWEI",
U1781="Projet OCM (NOKIA)","TRAVAUX -NOKIA",
U1781="ACCESS-ISSUE","ACCESS-ISSUE",
U1781="Projet OCM (ZTE, NOKIA, autres projets)","TRAVAUX OCM",
U1781="No root CAuse","No root cause",
U1781="ODU HS","TX ISSUE",
U1781="IP &amp; VLAN","TX ISSUE",
U1781="Warehouse HUAWEI","SPARE-ISSUE",
U1781="SPARE-HS","SPARE-ISSUE",
U1781="Power Telco","RAN ISSUE",U1781="no impacts","no impacts"
),"")</f>
        <v>No root cause</v>
      </c>
      <c r="U1781" s="68" t="s">
        <v>5691</v>
      </c>
      <c r="V1781" s="41" t="str" cm="1">
        <f t="array" ref="V1781">IFERROR(_xlfn.IFS(
U1781="MPR ISSUE","ACTIVE",
U1781="BSS Hardware Issue","ACTIVE",
U1781="Sites strategiques, MLL, Pylone, etc.","PASSIVE",
U1781="AKTIVCO DEFAUT GE &amp; POWER Cabinet","PASSIVE",
U1781="AKTIVCO Coupure ENEO &amp; Baisse de tension","PASSIVE",
U1781="Coupure ENEO &amp; Baisse de tension","PASSIVE",
U1781="Defaut GE &amp; POWER Cabinet","PASSIVE",
U1781="Sharing","PASSIVE",
U1781="Sites strategiques &amp; DataCenter","PASSIVE",
U1781="Exclu","Exclu",
U1781="SAT","ACTIVE",
U1781="SPARE-ISSUE","SPARE-ISSUE",
U1781="Fiber CAmtel","ACTIVE",
U1781="Fiber AOF","ACTIVE",
U1781="Projet OCM (HUAWEI)","PLANNED WORKS",
U1781="Projet OCM (NOKIA)","PLANNED WORKS",
U1781="ACCESS-ISSUE","ACCESS-ISSUE",
U1781="Projet OCM (ZTE, NOKIA, autres projets)","PLANNED WORKS",
U1781="No root CAuse","No root cause",
U1781="ODU HS","ACTIVE",
U1781="IP &amp; VLAN","ACTIVE",
U1781="Warehouse HUAWEI","SPARE-ISSUE",
U1781="SPARE-HS","SPARE-ISSUE",
U1781="Power Telco","ACTIVE", U1781="no impacts","no impacts"
),"")</f>
        <v>No root cause</v>
      </c>
      <c r="W1781" s="113"/>
      <c r="X1781" s="113"/>
      <c r="Y1781" s="113"/>
      <c r="Z1781" s="113"/>
      <c r="AA1781" s="113"/>
      <c r="AB1781" s="17" t="s">
        <v>5465</v>
      </c>
      <c r="AC1781" s="17" t="str">
        <f>_xlfn.XLOOKUP(B1781,'INCIDENT-04-27-2026'!E:E,'INCIDENT-04-27-2026'!F:F,"")</f>
        <v/>
      </c>
      <c r="AD1781" s="9"/>
      <c r="AE1781" s="7" t="s">
        <v>5465</v>
      </c>
      <c r="AF1781" s="6" t="str">
        <f>_xlfn.XLOOKUP(B1781,'[13]Input_27-04'!$B:$B,'[13]Input_27-04'!$M:$M,"")</f>
        <v/>
      </c>
      <c r="AG1781" s="7"/>
      <c r="AH1781" s="3"/>
      <c r="AI1781" s="18" t="str">
        <f>_xlfn.XLOOKUP(B1781,'[3]Cells Huawei 27042026 10h'!$B:$B,'[3]Cells Huawei 27042026 10h'!$T:$T,"")</f>
        <v/>
      </c>
      <c r="AJ1781" s="18" t="str">
        <f>_xlfn.XLOOKUP(B1781,'[3]Cells Huawei 27042026 15h'!$B:$B,'[3]Cells Huawei 27042026 15h'!$T:$T,"")</f>
        <v/>
      </c>
      <c r="AK1781" s="18" t="str">
        <f>_xlfn.XLOOKUP(B1781,'[4]cells down 27042026 11h28'!$B:$B,'[4]cells down 27042026 11h28'!$R:$R,"")</f>
        <v/>
      </c>
      <c r="AL1781" s="18" t="str">
        <f>_xlfn.XLOOKUP(B1781,'[4]cells down 27042026 18h01'!$B:$B,'[4]cells down 27042026 18h01'!$R:$R,"")</f>
        <v/>
      </c>
      <c r="AM1781" s="18" t="str">
        <f>_xlfn.XLOOKUP(B1781,'[5]cell downs 27042026 11h'!$B:$B,'[5]cell downs 27042026 11h'!$R:$R,"")</f>
        <v/>
      </c>
      <c r="AN1781" s="18" t="str">
        <f>_xlfn.XLOOKUP(B1781,'[5]cell downs 27042026 17h40'!$B:$B,'[5]cell downs 27042026 17h40'!$R:$R,"")</f>
        <v/>
      </c>
      <c r="AO1781" s="18" t="str">
        <f>_xlfn.XLOOKUP(B1781,'[6]ALL SITES DOWN'!$D:$D,'[6]ALL SITES DOWN'!$J:$J,"")</f>
        <v/>
      </c>
      <c r="AP1781" s="18" t="str">
        <f>_xlfn.XLOOKUP(B1781,'[7]ALL SITES DOWN'!$D:$D,'[7]ALL SITES DOWN'!$J:$J,"")</f>
        <v/>
      </c>
      <c r="AQ1781" s="9" t="str">
        <f>_xlfn.XLOOKUP(B1781,[8]sheet1!$AC:$AC,[8]sheet1!$AF:$AF,"")</f>
        <v/>
      </c>
      <c r="AR1781" s="14"/>
      <c r="AS1781" s="14" t="s">
        <v>5465</v>
      </c>
      <c r="AT1781" s="14" t="str">
        <f>_xlfn.XLOOKUP(B1781,'[9]cell downs 18042026 17h'!$B:$B,'[9]cell downs 18042026 17h'!$B:$B,"")</f>
        <v/>
      </c>
      <c r="AU1781" s="14" t="str">
        <f>_xlfn.XLOOKUP(B1781,'[10]Cells Huawei 19042026 15h'!$B:$B,'[10]Cells Huawei 19042026 15h'!$B:$B,"")</f>
        <v/>
      </c>
      <c r="AV1781" s="9" t="str">
        <f>_xlfn.XLOOKUP(B1781,'[11]cells down 19042026 9H40'!$B:$B,'[11]cells down 19042026 9H40'!$B:$B,"")</f>
        <v/>
      </c>
    </row>
    <row r="1782" spans="1:48" hidden="1" x14ac:dyDescent="0.3">
      <c r="A1782" s="1" t="s">
        <v>2292</v>
      </c>
      <c r="B1782" s="8" t="s">
        <v>2293</v>
      </c>
      <c r="C1782" s="3" t="str">
        <f>_xlfn.XLOOKUP(B1782,'[1]daily break down'!$D:$D,'[1]daily break down'!$E:$E,"")</f>
        <v>Douala</v>
      </c>
      <c r="D1782" s="1"/>
      <c r="E1782" s="1"/>
      <c r="F1782" s="3" t="s">
        <v>31</v>
      </c>
      <c r="G1782" s="1" t="s">
        <v>32</v>
      </c>
      <c r="H1782" s="29" t="str">
        <f>_xlfn.XLOOKUP(B1782,[2]CALCULATION!$B:$B,[2]CALCULATION!$H:$H,"")</f>
        <v>ZTE</v>
      </c>
      <c r="I1782" s="26">
        <v>0</v>
      </c>
      <c r="J1782" s="26">
        <v>0</v>
      </c>
      <c r="K1782" s="26">
        <v>0</v>
      </c>
      <c r="L1782" s="26">
        <v>0.41773320435004618</v>
      </c>
      <c r="M1782" s="26">
        <v>0</v>
      </c>
      <c r="N1782" s="26">
        <v>0</v>
      </c>
      <c r="O1782" s="26">
        <v>0</v>
      </c>
      <c r="P1782" s="114" t="s">
        <v>6364</v>
      </c>
      <c r="Q1782" s="42" t="s">
        <v>5538</v>
      </c>
      <c r="R1782" s="42"/>
      <c r="S1782" s="41" t="str" cm="1">
        <f t="array" ref="S1782">IFERROR(_xlfn.IFS(
U1782="MPR ISSUE","PDH",
U1782="BSS Hardware Issue","BSS",
U1782="Sites strategiques, MLL, Pylone, etc.","ENVTECH",
U1782="AKTIVCO DEFAUT GE &amp; POWER Cabinet","AKTIVCO",
U1782="AKTIVCO Coupure ENEO &amp; Baisse de tension","AKTIVCO GRID ONLY",
U1782="Coupure ENEO &amp; Baisse de tension","IHS GRID ONLY",
U1782="Defaut GE &amp; POWER Cabinet","IHS",
U1782="Sharing","Partners",
U1782="Sites strategiques &amp; DataCenter","SST &amp; DC",
U1782="Exclu","Exclu",
U1782="SAT","SAT",
U1782="SPARE-ISSUE","SPARE-ISSUE",
U1782="Fiber CAmtel","TRANS_FO_CAMTEL",
U1782="Fiber AOF","Fiber AOF",
U1782="Projet OCM (HUAWEI)","TRAVAUX-HUAWEI",
U1782="Projet OCM (NOKIA)","TRAVAUX-NOKIA",
U1782="ACCESS-ISSUE","ACCESS-ISSUE",
U1782="Projet OCM (ZTE, NOKIA, autres projets)","TRAVAUX OCM",
U1782="No root CAuse","No root cause",
U1782="ODU HS","PDH",
U1782="IP &amp; VLAN","PDH",
U1782="Warehouse HUAWEI","SPARE-ISSUE",
U1782="SPARE-HS","SPARE-ISSUE",
U1782="Power Telco","BSS",U1782="no impacts","no impacts"
),"")</f>
        <v>No root cause</v>
      </c>
      <c r="T1782" s="41" t="str" cm="1">
        <f t="array" ref="T1782">IFERROR(_xlfn.IFS(
U1782="MPR ISSUE","TX ISSUE",
U1782="BSS Hardware Issue","RAN ISSUE",
U1782="Sites strategiques, MLL, Pylone, etc.","ENVTECH",
U1782="AKTIVCO DEFAUT GE &amp; POWER Cabinet","POWER ISSUE",
U1782="AKTIVCO Coupure ENEO &amp; Baisse de tension","POWER ISSUE",
U1782="Coupure ENEO &amp; Baisse de tension","POWER ISSUE",
U1782="Defaut GE &amp; POWER Cabinet","POWER ISSUE",
U1782="Sharing","POWER ISSUE",
U1782="Sites strategiques &amp; DataCenter","POWER ISSUE",
U1782="Exclu","Exclu",
U1782="SAT","TX ISSUE",
U1782="SPARE-ISSUE","SPARE-ISSUE",
U1782="Fiber CAmtel","TX ISSUE",
U1782="Fiber AOF","TX ISSUE",
U1782="Projet OCM (HUAWEI)","TRAVAUX-HUAWEI",
U1782="Projet OCM (NOKIA)","TRAVAUX -NOKIA",
U1782="ACCESS-ISSUE","ACCESS-ISSUE",
U1782="Projet OCM (ZTE, NOKIA, autres projets)","TRAVAUX OCM",
U1782="No root CAuse","No root cause",
U1782="ODU HS","TX ISSUE",
U1782="IP &amp; VLAN","TX ISSUE",
U1782="Warehouse HUAWEI","SPARE-ISSUE",
U1782="SPARE-HS","SPARE-ISSUE",
U1782="Power Telco","RAN ISSUE",U1782="no impacts","no impacts"
),"")</f>
        <v>No root cause</v>
      </c>
      <c r="U1782" s="68" t="s">
        <v>5691</v>
      </c>
      <c r="V1782" s="41" t="str" cm="1">
        <f t="array" ref="V1782">IFERROR(_xlfn.IFS(
U1782="MPR ISSUE","ACTIVE",
U1782="BSS Hardware Issue","ACTIVE",
U1782="Sites strategiques, MLL, Pylone, etc.","PASSIVE",
U1782="AKTIVCO DEFAUT GE &amp; POWER Cabinet","PASSIVE",
U1782="AKTIVCO Coupure ENEO &amp; Baisse de tension","PASSIVE",
U1782="Coupure ENEO &amp; Baisse de tension","PASSIVE",
U1782="Defaut GE &amp; POWER Cabinet","PASSIVE",
U1782="Sharing","PASSIVE",
U1782="Sites strategiques &amp; DataCenter","PASSIVE",
U1782="Exclu","Exclu",
U1782="SAT","ACTIVE",
U1782="SPARE-ISSUE","SPARE-ISSUE",
U1782="Fiber CAmtel","ACTIVE",
U1782="Fiber AOF","ACTIVE",
U1782="Projet OCM (HUAWEI)","PLANNED WORKS",
U1782="Projet OCM (NOKIA)","PLANNED WORKS",
U1782="ACCESS-ISSUE","ACCESS-ISSUE",
U1782="Projet OCM (ZTE, NOKIA, autres projets)","PLANNED WORKS",
U1782="No root CAuse","No root cause",
U1782="ODU HS","ACTIVE",
U1782="IP &amp; VLAN","ACTIVE",
U1782="Warehouse HUAWEI","SPARE-ISSUE",
U1782="SPARE-HS","SPARE-ISSUE",
U1782="Power Telco","ACTIVE", U1782="no impacts","no impacts"
),"")</f>
        <v>No root cause</v>
      </c>
      <c r="W1782" s="113"/>
      <c r="X1782" s="113"/>
      <c r="Y1782" s="113"/>
      <c r="Z1782" s="113"/>
      <c r="AA1782" s="113"/>
      <c r="AB1782" s="17" t="s">
        <v>5465</v>
      </c>
      <c r="AC1782" s="17" t="str">
        <f>_xlfn.XLOOKUP(B1782,'INCIDENT-04-27-2026'!E:E,'INCIDENT-04-27-2026'!F:F,"")</f>
        <v/>
      </c>
      <c r="AD1782" s="9"/>
      <c r="AE1782" s="7" t="s">
        <v>5465</v>
      </c>
      <c r="AF1782" s="6" t="str">
        <f>_xlfn.XLOOKUP(B1782,'[13]Input_27-04'!$B:$B,'[13]Input_27-04'!$M:$M,"")</f>
        <v/>
      </c>
      <c r="AG1782" s="7"/>
      <c r="AH1782" s="3"/>
      <c r="AI1782" s="18" t="str">
        <f>_xlfn.XLOOKUP(B1782,'[3]Cells Huawei 27042026 10h'!$B:$B,'[3]Cells Huawei 27042026 10h'!$T:$T,"")</f>
        <v/>
      </c>
      <c r="AJ1782" s="18" t="str">
        <f>_xlfn.XLOOKUP(B1782,'[3]Cells Huawei 27042026 15h'!$B:$B,'[3]Cells Huawei 27042026 15h'!$T:$T,"")</f>
        <v/>
      </c>
      <c r="AK1782" s="18" t="str">
        <f>_xlfn.XLOOKUP(B1782,'[4]cells down 27042026 11h28'!$B:$B,'[4]cells down 27042026 11h28'!$R:$R,"")</f>
        <v/>
      </c>
      <c r="AL1782" s="18" t="str">
        <f>_xlfn.XLOOKUP(B1782,'[4]cells down 27042026 18h01'!$B:$B,'[4]cells down 27042026 18h01'!$R:$R,"")</f>
        <v/>
      </c>
      <c r="AM1782" s="18" t="str">
        <f>_xlfn.XLOOKUP(B1782,'[5]cell downs 27042026 11h'!$B:$B,'[5]cell downs 27042026 11h'!$R:$R,"")</f>
        <v/>
      </c>
      <c r="AN1782" s="18" t="str">
        <f>_xlfn.XLOOKUP(B1782,'[5]cell downs 27042026 17h40'!$B:$B,'[5]cell downs 27042026 17h40'!$R:$R,"")</f>
        <v/>
      </c>
      <c r="AO1782" s="18" t="str">
        <f>_xlfn.XLOOKUP(B1782,'[6]ALL SITES DOWN'!$D:$D,'[6]ALL SITES DOWN'!$J:$J,"")</f>
        <v/>
      </c>
      <c r="AP1782" s="18" t="str">
        <f>_xlfn.XLOOKUP(B1782,'[7]ALL SITES DOWN'!$D:$D,'[7]ALL SITES DOWN'!$J:$J,"")</f>
        <v/>
      </c>
      <c r="AQ1782" s="9" t="str">
        <f>_xlfn.XLOOKUP(B1782,[8]sheet1!$AC:$AC,[8]sheet1!$AF:$AF,"")</f>
        <v/>
      </c>
      <c r="AR1782" s="14"/>
      <c r="AS1782" s="14" t="s">
        <v>5465</v>
      </c>
      <c r="AT1782" s="14" t="str">
        <f>_xlfn.XLOOKUP(B1782,'[9]cell downs 18042026 17h'!$B:$B,'[9]cell downs 18042026 17h'!$B:$B,"")</f>
        <v/>
      </c>
      <c r="AU1782" s="14" t="str">
        <f>_xlfn.XLOOKUP(B1782,'[10]Cells Huawei 19042026 15h'!$B:$B,'[10]Cells Huawei 19042026 15h'!$B:$B,"")</f>
        <v/>
      </c>
      <c r="AV1782" s="9" t="str">
        <f>_xlfn.XLOOKUP(B1782,'[11]cells down 19042026 9H40'!$B:$B,'[11]cells down 19042026 9H40'!$B:$B,"")</f>
        <v/>
      </c>
    </row>
    <row r="1783" spans="1:48" hidden="1" x14ac:dyDescent="0.3">
      <c r="A1783" s="1" t="s">
        <v>3224</v>
      </c>
      <c r="B1783" s="8" t="s">
        <v>3225</v>
      </c>
      <c r="C1783" s="3" t="str">
        <f>_xlfn.XLOOKUP(B1783,'[1]daily break down'!$D:$D,'[1]daily break down'!$E:$E,"")</f>
        <v>SUD-OUEST</v>
      </c>
      <c r="D1783" s="1" t="s">
        <v>11</v>
      </c>
      <c r="E1783" s="1" t="s">
        <v>145</v>
      </c>
      <c r="F1783" s="3" t="s">
        <v>13</v>
      </c>
      <c r="G1783" s="1" t="s">
        <v>63</v>
      </c>
      <c r="H1783" s="27" t="str">
        <f>_xlfn.XLOOKUP(B1783,[2]CALCULATION!$B:$B,[2]CALCULATION!$H:$H,"")</f>
        <v>Huawei</v>
      </c>
      <c r="I1783" s="26">
        <v>0</v>
      </c>
      <c r="J1783" s="26">
        <v>0</v>
      </c>
      <c r="K1783" s="26">
        <v>0</v>
      </c>
      <c r="L1783" s="26">
        <v>10.558455539289968</v>
      </c>
      <c r="M1783" s="26">
        <v>0</v>
      </c>
      <c r="N1783" s="26">
        <v>0</v>
      </c>
      <c r="O1783" s="26">
        <v>0</v>
      </c>
      <c r="P1783" s="114" t="s">
        <v>6364</v>
      </c>
      <c r="Q1783" s="42" t="s">
        <v>5538</v>
      </c>
      <c r="R1783" s="42"/>
      <c r="S1783" s="41" t="str" cm="1">
        <f t="array" ref="S1783">IFERROR(_xlfn.IFS(
U1783="MPR ISSUE","PDH",
U1783="BSS Hardware Issue","BSS",
U1783="Sites strategiques, MLL, Pylone, etc.","ENVTECH",
U1783="AKTIVCO DEFAUT GE &amp; POWER Cabinet","AKTIVCO",
U1783="AKTIVCO Coupure ENEO &amp; Baisse de tension","AKTIVCO GRID ONLY",
U1783="Coupure ENEO &amp; Baisse de tension","IHS GRID ONLY",
U1783="Defaut GE &amp; POWER Cabinet","IHS",
U1783="Sharing","Partners",
U1783="Sites strategiques &amp; DataCenter","SST &amp; DC",
U1783="Exclu","Exclu",
U1783="SAT","SAT",
U1783="SPARE-ISSUE","SPARE-ISSUE",
U1783="Fiber CAmtel","TRANS_FO_CAMTEL",
U1783="Fiber AOF","Fiber AOF",
U1783="Projet OCM (HUAWEI)","TRAVAUX-HUAWEI",
U1783="Projet OCM (NOKIA)","TRAVAUX-NOKIA",
U1783="ACCESS-ISSUE","ACCESS-ISSUE",
U1783="Projet OCM (ZTE, NOKIA, autres projets)","TRAVAUX OCM",
U1783="No root CAuse","No root cause",
U1783="ODU HS","PDH",
U1783="IP &amp; VLAN","PDH",
U1783="Warehouse HUAWEI","SPARE-ISSUE",
U1783="SPARE-HS","SPARE-ISSUE",
U1783="Power Telco","BSS",U1783="no impacts","no impacts"
),"")</f>
        <v>No root cause</v>
      </c>
      <c r="T1783" s="41" t="str" cm="1">
        <f t="array" ref="T1783">IFERROR(_xlfn.IFS(
U1783="MPR ISSUE","TX ISSUE",
U1783="BSS Hardware Issue","RAN ISSUE",
U1783="Sites strategiques, MLL, Pylone, etc.","ENVTECH",
U1783="AKTIVCO DEFAUT GE &amp; POWER Cabinet","POWER ISSUE",
U1783="AKTIVCO Coupure ENEO &amp; Baisse de tension","POWER ISSUE",
U1783="Coupure ENEO &amp; Baisse de tension","POWER ISSUE",
U1783="Defaut GE &amp; POWER Cabinet","POWER ISSUE",
U1783="Sharing","POWER ISSUE",
U1783="Sites strategiques &amp; DataCenter","POWER ISSUE",
U1783="Exclu","Exclu",
U1783="SAT","TX ISSUE",
U1783="SPARE-ISSUE","SPARE-ISSUE",
U1783="Fiber CAmtel","TX ISSUE",
U1783="Fiber AOF","TX ISSUE",
U1783="Projet OCM (HUAWEI)","TRAVAUX-HUAWEI",
U1783="Projet OCM (NOKIA)","TRAVAUX -NOKIA",
U1783="ACCESS-ISSUE","ACCESS-ISSUE",
U1783="Projet OCM (ZTE, NOKIA, autres projets)","TRAVAUX OCM",
U1783="No root CAuse","No root cause",
U1783="ODU HS","TX ISSUE",
U1783="IP &amp; VLAN","TX ISSUE",
U1783="Warehouse HUAWEI","SPARE-ISSUE",
U1783="SPARE-HS","SPARE-ISSUE",
U1783="Power Telco","RAN ISSUE",U1783="no impacts","no impacts"
),"")</f>
        <v>No root cause</v>
      </c>
      <c r="U1783" s="68" t="s">
        <v>5691</v>
      </c>
      <c r="V1783" s="41" t="str" cm="1">
        <f t="array" ref="V1783">IFERROR(_xlfn.IFS(
U1783="MPR ISSUE","ACTIVE",
U1783="BSS Hardware Issue","ACTIVE",
U1783="Sites strategiques, MLL, Pylone, etc.","PASSIVE",
U1783="AKTIVCO DEFAUT GE &amp; POWER Cabinet","PASSIVE",
U1783="AKTIVCO Coupure ENEO &amp; Baisse de tension","PASSIVE",
U1783="Coupure ENEO &amp; Baisse de tension","PASSIVE",
U1783="Defaut GE &amp; POWER Cabinet","PASSIVE",
U1783="Sharing","PASSIVE",
U1783="Sites strategiques &amp; DataCenter","PASSIVE",
U1783="Exclu","Exclu",
U1783="SAT","ACTIVE",
U1783="SPARE-ISSUE","SPARE-ISSUE",
U1783="Fiber CAmtel","ACTIVE",
U1783="Fiber AOF","ACTIVE",
U1783="Projet OCM (HUAWEI)","PLANNED WORKS",
U1783="Projet OCM (NOKIA)","PLANNED WORKS",
U1783="ACCESS-ISSUE","ACCESS-ISSUE",
U1783="Projet OCM (ZTE, NOKIA, autres projets)","PLANNED WORKS",
U1783="No root CAuse","No root cause",
U1783="ODU HS","ACTIVE",
U1783="IP &amp; VLAN","ACTIVE",
U1783="Warehouse HUAWEI","SPARE-ISSUE",
U1783="SPARE-HS","SPARE-ISSUE",
U1783="Power Telco","ACTIVE", U1783="no impacts","no impacts"
),"")</f>
        <v>No root cause</v>
      </c>
      <c r="W1783" s="113"/>
      <c r="X1783" s="113"/>
      <c r="Y1783" s="113"/>
      <c r="Z1783" s="113"/>
      <c r="AA1783" s="113"/>
      <c r="AB1783" s="17" t="s">
        <v>5465</v>
      </c>
      <c r="AC1783" s="17" t="str">
        <f>_xlfn.XLOOKUP(B1783,'INCIDENT-04-27-2026'!E:E,'INCIDENT-04-27-2026'!F:F,"")</f>
        <v/>
      </c>
      <c r="AD1783" s="9"/>
      <c r="AE1783" s="7" t="s">
        <v>5465</v>
      </c>
      <c r="AF1783" s="6" t="str">
        <f>_xlfn.XLOOKUP(B1783,'[13]Input_27-04'!$B:$B,'[13]Input_27-04'!$M:$M,"")</f>
        <v/>
      </c>
      <c r="AG1783" s="7"/>
      <c r="AH1783" s="3"/>
      <c r="AI1783" s="18" t="str">
        <f>_xlfn.XLOOKUP(B1783,'[3]Cells Huawei 27042026 10h'!$B:$B,'[3]Cells Huawei 27042026 10h'!$T:$T,"")</f>
        <v/>
      </c>
      <c r="AJ1783" s="18" t="str">
        <f>_xlfn.XLOOKUP(B1783,'[3]Cells Huawei 27042026 15h'!$B:$B,'[3]Cells Huawei 27042026 15h'!$T:$T,"")</f>
        <v/>
      </c>
      <c r="AK1783" s="18" t="str">
        <f>_xlfn.XLOOKUP(B1783,'[4]cells down 27042026 11h28'!$B:$B,'[4]cells down 27042026 11h28'!$R:$R,"")</f>
        <v/>
      </c>
      <c r="AL1783" s="18" t="str">
        <f>_xlfn.XLOOKUP(B1783,'[4]cells down 27042026 18h01'!$B:$B,'[4]cells down 27042026 18h01'!$R:$R,"")</f>
        <v/>
      </c>
      <c r="AM1783" s="18" t="str">
        <f>_xlfn.XLOOKUP(B1783,'[5]cell downs 27042026 11h'!$B:$B,'[5]cell downs 27042026 11h'!$R:$R,"")</f>
        <v/>
      </c>
      <c r="AN1783" s="18" t="str">
        <f>_xlfn.XLOOKUP(B1783,'[5]cell downs 27042026 17h40'!$B:$B,'[5]cell downs 27042026 17h40'!$R:$R,"")</f>
        <v/>
      </c>
      <c r="AO1783" s="18" t="str">
        <f>_xlfn.XLOOKUP(B1783,'[6]ALL SITES DOWN'!$D:$D,'[6]ALL SITES DOWN'!$J:$J,"")</f>
        <v/>
      </c>
      <c r="AP1783" s="18" t="str">
        <f>_xlfn.XLOOKUP(B1783,'[7]ALL SITES DOWN'!$D:$D,'[7]ALL SITES DOWN'!$J:$J,"")</f>
        <v/>
      </c>
      <c r="AQ1783" s="9" t="str">
        <f>_xlfn.XLOOKUP(B1783,[8]sheet1!$AC:$AC,[8]sheet1!$AF:$AF,"")</f>
        <v/>
      </c>
      <c r="AR1783" s="14"/>
      <c r="AS1783" s="14" t="s">
        <v>5465</v>
      </c>
      <c r="AT1783" s="14" t="str">
        <f>_xlfn.XLOOKUP(B1783,'[9]cell downs 18042026 17h'!$B:$B,'[9]cell downs 18042026 17h'!$B:$B,"")</f>
        <v/>
      </c>
      <c r="AU1783" s="14" t="str">
        <f>_xlfn.XLOOKUP(B1783,'[10]Cells Huawei 19042026 15h'!$B:$B,'[10]Cells Huawei 19042026 15h'!$B:$B,"")</f>
        <v/>
      </c>
      <c r="AV1783" s="9" t="str">
        <f>_xlfn.XLOOKUP(B1783,'[11]cells down 19042026 9H40'!$B:$B,'[11]cells down 19042026 9H40'!$B:$B,"")</f>
        <v/>
      </c>
    </row>
    <row r="1784" spans="1:48" hidden="1" x14ac:dyDescent="0.3">
      <c r="A1784" s="1" t="s">
        <v>3325</v>
      </c>
      <c r="B1784" s="8" t="s">
        <v>3326</v>
      </c>
      <c r="C1784" s="3" t="str">
        <f>_xlfn.XLOOKUP(B1784,'[1]daily break down'!$D:$D,'[1]daily break down'!$E:$E,"")</f>
        <v>SUD-OUEST</v>
      </c>
      <c r="D1784" s="1" t="s">
        <v>11</v>
      </c>
      <c r="E1784" s="1" t="s">
        <v>12</v>
      </c>
      <c r="F1784" s="3" t="s">
        <v>13</v>
      </c>
      <c r="G1784" s="1" t="s">
        <v>63</v>
      </c>
      <c r="H1784" s="27" t="str">
        <f>_xlfn.XLOOKUP(B1784,[2]CALCULATION!$B:$B,[2]CALCULATION!$H:$H,"")</f>
        <v>Huawei</v>
      </c>
      <c r="I1784" s="26">
        <v>0</v>
      </c>
      <c r="J1784" s="26">
        <v>0</v>
      </c>
      <c r="K1784" s="26">
        <v>0</v>
      </c>
      <c r="L1784" s="26">
        <v>5.8401855704228787</v>
      </c>
      <c r="M1784" s="26">
        <v>0</v>
      </c>
      <c r="N1784" s="26">
        <v>0</v>
      </c>
      <c r="O1784" s="26">
        <v>0</v>
      </c>
      <c r="P1784" s="114" t="s">
        <v>6364</v>
      </c>
      <c r="Q1784" s="42" t="s">
        <v>5538</v>
      </c>
      <c r="R1784" s="42"/>
      <c r="S1784" s="41" t="str" cm="1">
        <f t="array" ref="S1784">IFERROR(_xlfn.IFS(
U1784="MPR ISSUE","PDH",
U1784="BSS Hardware Issue","BSS",
U1784="Sites strategiques, MLL, Pylone, etc.","ENVTECH",
U1784="AKTIVCO DEFAUT GE &amp; POWER Cabinet","AKTIVCO",
U1784="AKTIVCO Coupure ENEO &amp; Baisse de tension","AKTIVCO GRID ONLY",
U1784="Coupure ENEO &amp; Baisse de tension","IHS GRID ONLY",
U1784="Defaut GE &amp; POWER Cabinet","IHS",
U1784="Sharing","Partners",
U1784="Sites strategiques &amp; DataCenter","SST &amp; DC",
U1784="Exclu","Exclu",
U1784="SAT","SAT",
U1784="SPARE-ISSUE","SPARE-ISSUE",
U1784="Fiber CAmtel","TRANS_FO_CAMTEL",
U1784="Fiber AOF","Fiber AOF",
U1784="Projet OCM (HUAWEI)","TRAVAUX-HUAWEI",
U1784="Projet OCM (NOKIA)","TRAVAUX-NOKIA",
U1784="ACCESS-ISSUE","ACCESS-ISSUE",
U1784="Projet OCM (ZTE, NOKIA, autres projets)","TRAVAUX OCM",
U1784="No root CAuse","No root cause",
U1784="ODU HS","PDH",
U1784="IP &amp; VLAN","PDH",
U1784="Warehouse HUAWEI","SPARE-ISSUE",
U1784="SPARE-HS","SPARE-ISSUE",
U1784="Power Telco","BSS",U1784="no impacts","no impacts"
),"")</f>
        <v>No root cause</v>
      </c>
      <c r="T1784" s="41" t="str" cm="1">
        <f t="array" ref="T1784">IFERROR(_xlfn.IFS(
U1784="MPR ISSUE","TX ISSUE",
U1784="BSS Hardware Issue","RAN ISSUE",
U1784="Sites strategiques, MLL, Pylone, etc.","ENVTECH",
U1784="AKTIVCO DEFAUT GE &amp; POWER Cabinet","POWER ISSUE",
U1784="AKTIVCO Coupure ENEO &amp; Baisse de tension","POWER ISSUE",
U1784="Coupure ENEO &amp; Baisse de tension","POWER ISSUE",
U1784="Defaut GE &amp; POWER Cabinet","POWER ISSUE",
U1784="Sharing","POWER ISSUE",
U1784="Sites strategiques &amp; DataCenter","POWER ISSUE",
U1784="Exclu","Exclu",
U1784="SAT","TX ISSUE",
U1784="SPARE-ISSUE","SPARE-ISSUE",
U1784="Fiber CAmtel","TX ISSUE",
U1784="Fiber AOF","TX ISSUE",
U1784="Projet OCM (HUAWEI)","TRAVAUX-HUAWEI",
U1784="Projet OCM (NOKIA)","TRAVAUX -NOKIA",
U1784="ACCESS-ISSUE","ACCESS-ISSUE",
U1784="Projet OCM (ZTE, NOKIA, autres projets)","TRAVAUX OCM",
U1784="No root CAuse","No root cause",
U1784="ODU HS","TX ISSUE",
U1784="IP &amp; VLAN","TX ISSUE",
U1784="Warehouse HUAWEI","SPARE-ISSUE",
U1784="SPARE-HS","SPARE-ISSUE",
U1784="Power Telco","RAN ISSUE",U1784="no impacts","no impacts"
),"")</f>
        <v>No root cause</v>
      </c>
      <c r="U1784" s="68" t="s">
        <v>5691</v>
      </c>
      <c r="V1784" s="41" t="str" cm="1">
        <f t="array" ref="V1784">IFERROR(_xlfn.IFS(
U1784="MPR ISSUE","ACTIVE",
U1784="BSS Hardware Issue","ACTIVE",
U1784="Sites strategiques, MLL, Pylone, etc.","PASSIVE",
U1784="AKTIVCO DEFAUT GE &amp; POWER Cabinet","PASSIVE",
U1784="AKTIVCO Coupure ENEO &amp; Baisse de tension","PASSIVE",
U1784="Coupure ENEO &amp; Baisse de tension","PASSIVE",
U1784="Defaut GE &amp; POWER Cabinet","PASSIVE",
U1784="Sharing","PASSIVE",
U1784="Sites strategiques &amp; DataCenter","PASSIVE",
U1784="Exclu","Exclu",
U1784="SAT","ACTIVE",
U1784="SPARE-ISSUE","SPARE-ISSUE",
U1784="Fiber CAmtel","ACTIVE",
U1784="Fiber AOF","ACTIVE",
U1784="Projet OCM (HUAWEI)","PLANNED WORKS",
U1784="Projet OCM (NOKIA)","PLANNED WORKS",
U1784="ACCESS-ISSUE","ACCESS-ISSUE",
U1784="Projet OCM (ZTE, NOKIA, autres projets)","PLANNED WORKS",
U1784="No root CAuse","No root cause",
U1784="ODU HS","ACTIVE",
U1784="IP &amp; VLAN","ACTIVE",
U1784="Warehouse HUAWEI","SPARE-ISSUE",
U1784="SPARE-HS","SPARE-ISSUE",
U1784="Power Telco","ACTIVE", U1784="no impacts","no impacts"
),"")</f>
        <v>No root cause</v>
      </c>
      <c r="W1784" s="113"/>
      <c r="X1784" s="113"/>
      <c r="Y1784" s="113"/>
      <c r="Z1784" s="113"/>
      <c r="AA1784" s="113"/>
      <c r="AB1784" s="17" t="s">
        <v>5465</v>
      </c>
      <c r="AC1784" s="17" t="str">
        <f>_xlfn.XLOOKUP(B1784,'INCIDENT-04-27-2026'!E:E,'INCIDENT-04-27-2026'!F:F,"")</f>
        <v/>
      </c>
      <c r="AD1784" s="9"/>
      <c r="AE1784" s="7" t="s">
        <v>5465</v>
      </c>
      <c r="AF1784" s="6" t="str">
        <f>_xlfn.XLOOKUP(B1784,'[13]Input_27-04'!$B:$B,'[13]Input_27-04'!$M:$M,"")</f>
        <v/>
      </c>
      <c r="AG1784" s="7"/>
      <c r="AH1784" s="3"/>
      <c r="AI1784" s="18" t="str">
        <f>_xlfn.XLOOKUP(B1784,'[3]Cells Huawei 27042026 10h'!$B:$B,'[3]Cells Huawei 27042026 10h'!$T:$T,"")</f>
        <v/>
      </c>
      <c r="AJ1784" s="18" t="str">
        <f>_xlfn.XLOOKUP(B1784,'[3]Cells Huawei 27042026 15h'!$B:$B,'[3]Cells Huawei 27042026 15h'!$T:$T,"")</f>
        <v/>
      </c>
      <c r="AK1784" s="18" t="str">
        <f>_xlfn.XLOOKUP(B1784,'[4]cells down 27042026 11h28'!$B:$B,'[4]cells down 27042026 11h28'!$R:$R,"")</f>
        <v/>
      </c>
      <c r="AL1784" s="18" t="str">
        <f>_xlfn.XLOOKUP(B1784,'[4]cells down 27042026 18h01'!$B:$B,'[4]cells down 27042026 18h01'!$R:$R,"")</f>
        <v/>
      </c>
      <c r="AM1784" s="18" t="str">
        <f>_xlfn.XLOOKUP(B1784,'[5]cell downs 27042026 11h'!$B:$B,'[5]cell downs 27042026 11h'!$R:$R,"")</f>
        <v/>
      </c>
      <c r="AN1784" s="18" t="str">
        <f>_xlfn.XLOOKUP(B1784,'[5]cell downs 27042026 17h40'!$B:$B,'[5]cell downs 27042026 17h40'!$R:$R,"")</f>
        <v/>
      </c>
      <c r="AO1784" s="18" t="str">
        <f>_xlfn.XLOOKUP(B1784,'[6]ALL SITES DOWN'!$D:$D,'[6]ALL SITES DOWN'!$J:$J,"")</f>
        <v/>
      </c>
      <c r="AP1784" s="18" t="str">
        <f>_xlfn.XLOOKUP(B1784,'[7]ALL SITES DOWN'!$D:$D,'[7]ALL SITES DOWN'!$J:$J,"")</f>
        <v/>
      </c>
      <c r="AQ1784" s="9" t="str">
        <f>_xlfn.XLOOKUP(B1784,[8]sheet1!$AC:$AC,[8]sheet1!$AF:$AF,"")</f>
        <v/>
      </c>
      <c r="AR1784" s="14"/>
      <c r="AS1784" s="14" t="s">
        <v>5465</v>
      </c>
      <c r="AT1784" s="14" t="str">
        <f>_xlfn.XLOOKUP(B1784,'[9]cell downs 18042026 17h'!$B:$B,'[9]cell downs 18042026 17h'!$B:$B,"")</f>
        <v/>
      </c>
      <c r="AU1784" s="14" t="str">
        <f>_xlfn.XLOOKUP(B1784,'[10]Cells Huawei 19042026 15h'!$B:$B,'[10]Cells Huawei 19042026 15h'!$B:$B,"")</f>
        <v/>
      </c>
      <c r="AV1784" s="9" t="str">
        <f>_xlfn.XLOOKUP(B1784,'[11]cells down 19042026 9H40'!$B:$B,'[11]cells down 19042026 9H40'!$B:$B,"")</f>
        <v/>
      </c>
    </row>
    <row r="1785" spans="1:48" hidden="1" x14ac:dyDescent="0.3">
      <c r="A1785" s="1" t="s">
        <v>597</v>
      </c>
      <c r="B1785" s="8" t="s">
        <v>598</v>
      </c>
      <c r="C1785" s="3" t="str">
        <f>_xlfn.XLOOKUP(B1785,'[1]daily break down'!$D:$D,'[1]daily break down'!$E:$E,"")</f>
        <v>Douala</v>
      </c>
      <c r="D1785" s="1" t="s">
        <v>11</v>
      </c>
      <c r="E1785" s="1" t="s">
        <v>12</v>
      </c>
      <c r="F1785" s="3" t="s">
        <v>31</v>
      </c>
      <c r="G1785" s="1" t="s">
        <v>32</v>
      </c>
      <c r="H1785" s="29" t="str">
        <f>_xlfn.XLOOKUP(B1785,[2]CALCULATION!$B:$B,[2]CALCULATION!$H:$H,"")</f>
        <v>ZTE</v>
      </c>
      <c r="I1785" s="26">
        <v>0</v>
      </c>
      <c r="J1785" s="26">
        <v>0</v>
      </c>
      <c r="K1785" s="26">
        <v>0</v>
      </c>
      <c r="L1785" s="26">
        <v>0</v>
      </c>
      <c r="M1785" s="26">
        <v>0</v>
      </c>
      <c r="N1785" s="26">
        <v>0</v>
      </c>
      <c r="O1785" s="26">
        <v>0</v>
      </c>
      <c r="P1785" s="114" t="s">
        <v>6364</v>
      </c>
      <c r="Q1785" s="42" t="s">
        <v>5538</v>
      </c>
      <c r="R1785" s="42"/>
      <c r="S1785" s="41" t="str" cm="1">
        <f t="array" ref="S1785">IFERROR(_xlfn.IFS(
U1785="MPR ISSUE","PDH",
U1785="BSS Hardware Issue","BSS",
U1785="Sites strategiques, MLL, Pylone, etc.","ENVTECH",
U1785="AKTIVCO DEFAUT GE &amp; POWER Cabinet","AKTIVCO",
U1785="AKTIVCO Coupure ENEO &amp; Baisse de tension","AKTIVCO GRID ONLY",
U1785="Coupure ENEO &amp; Baisse de tension","IHS GRID ONLY",
U1785="Defaut GE &amp; POWER Cabinet","IHS",
U1785="Sharing","Partners",
U1785="Sites strategiques &amp; DataCenter","SST &amp; DC",
U1785="Exclu","Exclu",
U1785="SAT","SAT",
U1785="SPARE-ISSUE","SPARE-ISSUE",
U1785="Fiber CAmtel","TRANS_FO_CAMTEL",
U1785="Fiber AOF","Fiber AOF",
U1785="Projet OCM (HUAWEI)","TRAVAUX-HUAWEI",
U1785="Projet OCM (NOKIA)","TRAVAUX-NOKIA",
U1785="ACCESS-ISSUE","ACCESS-ISSUE",
U1785="Projet OCM (ZTE, NOKIA, autres projets)","TRAVAUX OCM",
U1785="No root CAuse","No root cause",
U1785="ODU HS","PDH",
U1785="IP &amp; VLAN","PDH",
U1785="Warehouse HUAWEI","SPARE-ISSUE",
U1785="SPARE-HS","SPARE-ISSUE",
U1785="Power Telco","BSS",U1785="no impacts","no impacts"
),"")</f>
        <v>No root cause</v>
      </c>
      <c r="T1785" s="41" t="str" cm="1">
        <f t="array" ref="T1785">IFERROR(_xlfn.IFS(
U1785="MPR ISSUE","TX ISSUE",
U1785="BSS Hardware Issue","RAN ISSUE",
U1785="Sites strategiques, MLL, Pylone, etc.","ENVTECH",
U1785="AKTIVCO DEFAUT GE &amp; POWER Cabinet","POWER ISSUE",
U1785="AKTIVCO Coupure ENEO &amp; Baisse de tension","POWER ISSUE",
U1785="Coupure ENEO &amp; Baisse de tension","POWER ISSUE",
U1785="Defaut GE &amp; POWER Cabinet","POWER ISSUE",
U1785="Sharing","POWER ISSUE",
U1785="Sites strategiques &amp; DataCenter","POWER ISSUE",
U1785="Exclu","Exclu",
U1785="SAT","TX ISSUE",
U1785="SPARE-ISSUE","SPARE-ISSUE",
U1785="Fiber CAmtel","TX ISSUE",
U1785="Fiber AOF","TX ISSUE",
U1785="Projet OCM (HUAWEI)","TRAVAUX-HUAWEI",
U1785="Projet OCM (NOKIA)","TRAVAUX -NOKIA",
U1785="ACCESS-ISSUE","ACCESS-ISSUE",
U1785="Projet OCM (ZTE, NOKIA, autres projets)","TRAVAUX OCM",
U1785="No root CAuse","No root cause",
U1785="ODU HS","TX ISSUE",
U1785="IP &amp; VLAN","TX ISSUE",
U1785="Warehouse HUAWEI","SPARE-ISSUE",
U1785="SPARE-HS","SPARE-ISSUE",
U1785="Power Telco","RAN ISSUE",U1785="no impacts","no impacts"
),"")</f>
        <v>No root cause</v>
      </c>
      <c r="U1785" s="68" t="s">
        <v>5691</v>
      </c>
      <c r="V1785" s="41" t="str" cm="1">
        <f t="array" ref="V1785">IFERROR(_xlfn.IFS(
U1785="MPR ISSUE","ACTIVE",
U1785="BSS Hardware Issue","ACTIVE",
U1785="Sites strategiques, MLL, Pylone, etc.","PASSIVE",
U1785="AKTIVCO DEFAUT GE &amp; POWER Cabinet","PASSIVE",
U1785="AKTIVCO Coupure ENEO &amp; Baisse de tension","PASSIVE",
U1785="Coupure ENEO &amp; Baisse de tension","PASSIVE",
U1785="Defaut GE &amp; POWER Cabinet","PASSIVE",
U1785="Sharing","PASSIVE",
U1785="Sites strategiques &amp; DataCenter","PASSIVE",
U1785="Exclu","Exclu",
U1785="SAT","ACTIVE",
U1785="SPARE-ISSUE","SPARE-ISSUE",
U1785="Fiber CAmtel","ACTIVE",
U1785="Fiber AOF","ACTIVE",
U1785="Projet OCM (HUAWEI)","PLANNED WORKS",
U1785="Projet OCM (NOKIA)","PLANNED WORKS",
U1785="ACCESS-ISSUE","ACCESS-ISSUE",
U1785="Projet OCM (ZTE, NOKIA, autres projets)","PLANNED WORKS",
U1785="No root CAuse","No root cause",
U1785="ODU HS","ACTIVE",
U1785="IP &amp; VLAN","ACTIVE",
U1785="Warehouse HUAWEI","SPARE-ISSUE",
U1785="SPARE-HS","SPARE-ISSUE",
U1785="Power Telco","ACTIVE", U1785="no impacts","no impacts"
),"")</f>
        <v>No root cause</v>
      </c>
      <c r="W1785" s="113"/>
      <c r="X1785" s="113"/>
      <c r="Y1785" s="113"/>
      <c r="Z1785" s="113"/>
      <c r="AA1785" s="113"/>
      <c r="AB1785" s="17" t="s">
        <v>5465</v>
      </c>
      <c r="AC1785" s="17" t="str">
        <f>_xlfn.XLOOKUP(B1785,'INCIDENT-04-27-2026'!E:E,'INCIDENT-04-27-2026'!F:F,"")</f>
        <v/>
      </c>
      <c r="AD1785" s="9"/>
      <c r="AE1785" s="7" t="s">
        <v>5465</v>
      </c>
      <c r="AF1785" s="6" t="str">
        <f>_xlfn.XLOOKUP(B1785,'[13]Input_27-04'!$B:$B,'[13]Input_27-04'!$M:$M,"")</f>
        <v/>
      </c>
      <c r="AG1785" s="7"/>
      <c r="AH1785" s="3"/>
      <c r="AI1785" s="18" t="str">
        <f>_xlfn.XLOOKUP(B1785,'[3]Cells Huawei 27042026 10h'!$B:$B,'[3]Cells Huawei 27042026 10h'!$T:$T,"")</f>
        <v/>
      </c>
      <c r="AJ1785" s="18" t="str">
        <f>_xlfn.XLOOKUP(B1785,'[3]Cells Huawei 27042026 15h'!$B:$B,'[3]Cells Huawei 27042026 15h'!$T:$T,"")</f>
        <v/>
      </c>
      <c r="AK1785" s="18" t="str">
        <f>_xlfn.XLOOKUP(B1785,'[4]cells down 27042026 11h28'!$B:$B,'[4]cells down 27042026 11h28'!$R:$R,"")</f>
        <v/>
      </c>
      <c r="AL1785" s="18" t="str">
        <f>_xlfn.XLOOKUP(B1785,'[4]cells down 27042026 18h01'!$B:$B,'[4]cells down 27042026 18h01'!$R:$R,"")</f>
        <v/>
      </c>
      <c r="AM1785" s="18" t="str">
        <f>_xlfn.XLOOKUP(B1785,'[5]cell downs 27042026 11h'!$B:$B,'[5]cell downs 27042026 11h'!$R:$R,"")</f>
        <v/>
      </c>
      <c r="AN1785" s="18" t="str">
        <f>_xlfn.XLOOKUP(B1785,'[5]cell downs 27042026 17h40'!$B:$B,'[5]cell downs 27042026 17h40'!$R:$R,"")</f>
        <v/>
      </c>
      <c r="AO1785" s="18" t="str">
        <f>_xlfn.XLOOKUP(B1785,'[6]ALL SITES DOWN'!$D:$D,'[6]ALL SITES DOWN'!$J:$J,"")</f>
        <v/>
      </c>
      <c r="AP1785" s="18" t="str">
        <f>_xlfn.XLOOKUP(B1785,'[7]ALL SITES DOWN'!$D:$D,'[7]ALL SITES DOWN'!$J:$J,"")</f>
        <v/>
      </c>
      <c r="AQ1785" s="9" t="str">
        <f>_xlfn.XLOOKUP(B1785,[8]sheet1!$AC:$AC,[8]sheet1!$AF:$AF,"")</f>
        <v/>
      </c>
      <c r="AR1785" s="14"/>
      <c r="AS1785" s="14" t="s">
        <v>5465</v>
      </c>
      <c r="AT1785" s="14" t="str">
        <f>_xlfn.XLOOKUP(B1785,'[9]cell downs 18042026 17h'!$B:$B,'[9]cell downs 18042026 17h'!$B:$B,"")</f>
        <v/>
      </c>
      <c r="AU1785" s="14" t="str">
        <f>_xlfn.XLOOKUP(B1785,'[10]Cells Huawei 19042026 15h'!$B:$B,'[10]Cells Huawei 19042026 15h'!$B:$B,"")</f>
        <v/>
      </c>
      <c r="AV1785" s="9" t="str">
        <f>_xlfn.XLOOKUP(B1785,'[11]cells down 19042026 9H40'!$B:$B,'[11]cells down 19042026 9H40'!$B:$B,"")</f>
        <v/>
      </c>
    </row>
    <row r="1786" spans="1:48" hidden="1" x14ac:dyDescent="0.3">
      <c r="A1786" s="1" t="s">
        <v>515</v>
      </c>
      <c r="B1786" s="8" t="s">
        <v>516</v>
      </c>
      <c r="C1786" s="3" t="str">
        <f>_xlfn.XLOOKUP(B1786,'[1]daily break down'!$D:$D,'[1]daily break down'!$E:$E,"")</f>
        <v>SUD-OUEST</v>
      </c>
      <c r="D1786" s="1" t="s">
        <v>21</v>
      </c>
      <c r="E1786" s="1" t="s">
        <v>22</v>
      </c>
      <c r="F1786" s="3" t="s">
        <v>13</v>
      </c>
      <c r="G1786" s="1" t="s">
        <v>63</v>
      </c>
      <c r="H1786" s="27" t="str">
        <f>_xlfn.XLOOKUP(B1786,[2]CALCULATION!$B:$B,[2]CALCULATION!$H:$H,"")</f>
        <v>Huawei</v>
      </c>
      <c r="I1786" s="26">
        <v>0</v>
      </c>
      <c r="J1786" s="26">
        <v>0</v>
      </c>
      <c r="K1786" s="26">
        <v>0</v>
      </c>
      <c r="L1786" s="26">
        <v>9.2493607907931032</v>
      </c>
      <c r="M1786" s="26">
        <v>0.78920221554476899</v>
      </c>
      <c r="N1786" s="26">
        <v>0</v>
      </c>
      <c r="O1786" s="26">
        <v>0</v>
      </c>
      <c r="P1786" s="114" t="s">
        <v>6364</v>
      </c>
      <c r="Q1786" s="42" t="s">
        <v>5538</v>
      </c>
      <c r="R1786" s="42"/>
      <c r="S1786" s="41" t="str" cm="1">
        <f t="array" ref="S1786">IFERROR(_xlfn.IFS(
U1786="MPR ISSUE","PDH",
U1786="BSS Hardware Issue","BSS",
U1786="Sites strategiques, MLL, Pylone, etc.","ENVTECH",
U1786="AKTIVCO DEFAUT GE &amp; POWER Cabinet","AKTIVCO",
U1786="AKTIVCO Coupure ENEO &amp; Baisse de tension","AKTIVCO GRID ONLY",
U1786="Coupure ENEO &amp; Baisse de tension","IHS GRID ONLY",
U1786="Defaut GE &amp; POWER Cabinet","IHS",
U1786="Sharing","Partners",
U1786="Sites strategiques &amp; DataCenter","SST &amp; DC",
U1786="Exclu","Exclu",
U1786="SAT","SAT",
U1786="SPARE-ISSUE","SPARE-ISSUE",
U1786="Fiber CAmtel","TRANS_FO_CAMTEL",
U1786="Fiber AOF","Fiber AOF",
U1786="Projet OCM (HUAWEI)","TRAVAUX-HUAWEI",
U1786="Projet OCM (NOKIA)","TRAVAUX-NOKIA",
U1786="ACCESS-ISSUE","ACCESS-ISSUE",
U1786="Projet OCM (ZTE, NOKIA, autres projets)","TRAVAUX OCM",
U1786="No root CAuse","No root cause",
U1786="ODU HS","PDH",
U1786="IP &amp; VLAN","PDH",
U1786="Warehouse HUAWEI","SPARE-ISSUE",
U1786="SPARE-HS","SPARE-ISSUE",
U1786="Power Telco","BSS",U1786="no impacts","no impacts"
),"")</f>
        <v>No root cause</v>
      </c>
      <c r="T1786" s="41" t="str" cm="1">
        <f t="array" ref="T1786">IFERROR(_xlfn.IFS(
U1786="MPR ISSUE","TX ISSUE",
U1786="BSS Hardware Issue","RAN ISSUE",
U1786="Sites strategiques, MLL, Pylone, etc.","ENVTECH",
U1786="AKTIVCO DEFAUT GE &amp; POWER Cabinet","POWER ISSUE",
U1786="AKTIVCO Coupure ENEO &amp; Baisse de tension","POWER ISSUE",
U1786="Coupure ENEO &amp; Baisse de tension","POWER ISSUE",
U1786="Defaut GE &amp; POWER Cabinet","POWER ISSUE",
U1786="Sharing","POWER ISSUE",
U1786="Sites strategiques &amp; DataCenter","POWER ISSUE",
U1786="Exclu","Exclu",
U1786="SAT","TX ISSUE",
U1786="SPARE-ISSUE","SPARE-ISSUE",
U1786="Fiber CAmtel","TX ISSUE",
U1786="Fiber AOF","TX ISSUE",
U1786="Projet OCM (HUAWEI)","TRAVAUX-HUAWEI",
U1786="Projet OCM (NOKIA)","TRAVAUX -NOKIA",
U1786="ACCESS-ISSUE","ACCESS-ISSUE",
U1786="Projet OCM (ZTE, NOKIA, autres projets)","TRAVAUX OCM",
U1786="No root CAuse","No root cause",
U1786="ODU HS","TX ISSUE",
U1786="IP &amp; VLAN","TX ISSUE",
U1786="Warehouse HUAWEI","SPARE-ISSUE",
U1786="SPARE-HS","SPARE-ISSUE",
U1786="Power Telco","RAN ISSUE",U1786="no impacts","no impacts"
),"")</f>
        <v>No root cause</v>
      </c>
      <c r="U1786" s="68" t="s">
        <v>5691</v>
      </c>
      <c r="V1786" s="41" t="str" cm="1">
        <f t="array" ref="V1786">IFERROR(_xlfn.IFS(
U1786="MPR ISSUE","ACTIVE",
U1786="BSS Hardware Issue","ACTIVE",
U1786="Sites strategiques, MLL, Pylone, etc.","PASSIVE",
U1786="AKTIVCO DEFAUT GE &amp; POWER Cabinet","PASSIVE",
U1786="AKTIVCO Coupure ENEO &amp; Baisse de tension","PASSIVE",
U1786="Coupure ENEO &amp; Baisse de tension","PASSIVE",
U1786="Defaut GE &amp; POWER Cabinet","PASSIVE",
U1786="Sharing","PASSIVE",
U1786="Sites strategiques &amp; DataCenter","PASSIVE",
U1786="Exclu","Exclu",
U1786="SAT","ACTIVE",
U1786="SPARE-ISSUE","SPARE-ISSUE",
U1786="Fiber CAmtel","ACTIVE",
U1786="Fiber AOF","ACTIVE",
U1786="Projet OCM (HUAWEI)","PLANNED WORKS",
U1786="Projet OCM (NOKIA)","PLANNED WORKS",
U1786="ACCESS-ISSUE","ACCESS-ISSUE",
U1786="Projet OCM (ZTE, NOKIA, autres projets)","PLANNED WORKS",
U1786="No root CAuse","No root cause",
U1786="ODU HS","ACTIVE",
U1786="IP &amp; VLAN","ACTIVE",
U1786="Warehouse HUAWEI","SPARE-ISSUE",
U1786="SPARE-HS","SPARE-ISSUE",
U1786="Power Telco","ACTIVE", U1786="no impacts","no impacts"
),"")</f>
        <v>No root cause</v>
      </c>
      <c r="W1786" s="113"/>
      <c r="X1786" s="113"/>
      <c r="Y1786" s="113"/>
      <c r="Z1786" s="113"/>
      <c r="AA1786" s="113"/>
      <c r="AB1786" s="17" t="s">
        <v>5465</v>
      </c>
      <c r="AC1786" s="17" t="str">
        <f>_xlfn.XLOOKUP(B1786,'INCIDENT-04-27-2026'!E:E,'INCIDENT-04-27-2026'!F:F,"")</f>
        <v/>
      </c>
      <c r="AD1786" s="9"/>
      <c r="AE1786" s="7" t="s">
        <v>5465</v>
      </c>
      <c r="AF1786" s="6" t="str">
        <f>_xlfn.XLOOKUP(B1786,'[13]Input_27-04'!$B:$B,'[13]Input_27-04'!$M:$M,"")</f>
        <v/>
      </c>
      <c r="AG1786" s="7"/>
      <c r="AH1786" s="3"/>
      <c r="AI1786" s="18" t="str">
        <f>_xlfn.XLOOKUP(B1786,'[3]Cells Huawei 27042026 10h'!$B:$B,'[3]Cells Huawei 27042026 10h'!$T:$T,"")</f>
        <v/>
      </c>
      <c r="AJ1786" s="18" t="str">
        <f>_xlfn.XLOOKUP(B1786,'[3]Cells Huawei 27042026 15h'!$B:$B,'[3]Cells Huawei 27042026 15h'!$T:$T,"")</f>
        <v/>
      </c>
      <c r="AK1786" s="18" t="str">
        <f>_xlfn.XLOOKUP(B1786,'[4]cells down 27042026 11h28'!$B:$B,'[4]cells down 27042026 11h28'!$R:$R,"")</f>
        <v/>
      </c>
      <c r="AL1786" s="18" t="str">
        <f>_xlfn.XLOOKUP(B1786,'[4]cells down 27042026 18h01'!$B:$B,'[4]cells down 27042026 18h01'!$R:$R,"")</f>
        <v/>
      </c>
      <c r="AM1786" s="18" t="str">
        <f>_xlfn.XLOOKUP(B1786,'[5]cell downs 27042026 11h'!$B:$B,'[5]cell downs 27042026 11h'!$R:$R,"")</f>
        <v/>
      </c>
      <c r="AN1786" s="18" t="str">
        <f>_xlfn.XLOOKUP(B1786,'[5]cell downs 27042026 17h40'!$B:$B,'[5]cell downs 27042026 17h40'!$R:$R,"")</f>
        <v/>
      </c>
      <c r="AO1786" s="18" t="str">
        <f>_xlfn.XLOOKUP(B1786,'[6]ALL SITES DOWN'!$D:$D,'[6]ALL SITES DOWN'!$J:$J,"")</f>
        <v/>
      </c>
      <c r="AP1786" s="18" t="str">
        <f>_xlfn.XLOOKUP(B1786,'[7]ALL SITES DOWN'!$D:$D,'[7]ALL SITES DOWN'!$J:$J,"")</f>
        <v/>
      </c>
      <c r="AQ1786" s="9" t="str">
        <f>_xlfn.XLOOKUP(B1786,[8]sheet1!$AC:$AC,[8]sheet1!$AF:$AF,"")</f>
        <v/>
      </c>
      <c r="AR1786" s="14"/>
      <c r="AS1786" s="14" t="s">
        <v>5465</v>
      </c>
      <c r="AT1786" s="14" t="str">
        <f>_xlfn.XLOOKUP(B1786,'[9]cell downs 18042026 17h'!$B:$B,'[9]cell downs 18042026 17h'!$B:$B,"")</f>
        <v/>
      </c>
      <c r="AU1786" s="14" t="str">
        <f>_xlfn.XLOOKUP(B1786,'[10]Cells Huawei 19042026 15h'!$B:$B,'[10]Cells Huawei 19042026 15h'!$B:$B,"")</f>
        <v/>
      </c>
      <c r="AV1786" s="9" t="str">
        <f>_xlfn.XLOOKUP(B1786,'[11]cells down 19042026 9H40'!$B:$B,'[11]cells down 19042026 9H40'!$B:$B,"")</f>
        <v/>
      </c>
    </row>
    <row r="1787" spans="1:48" hidden="1" x14ac:dyDescent="0.3">
      <c r="A1787" s="1" t="s">
        <v>732</v>
      </c>
      <c r="B1787" s="8" t="s">
        <v>3292</v>
      </c>
      <c r="C1787" s="3" t="str">
        <f>_xlfn.XLOOKUP(B1787,'[1]daily break down'!$D:$D,'[1]daily break down'!$E:$E,"")</f>
        <v>NORD</v>
      </c>
      <c r="D1787" s="1" t="s">
        <v>21</v>
      </c>
      <c r="E1787" s="1" t="s">
        <v>89</v>
      </c>
      <c r="F1787" s="3" t="s">
        <v>23</v>
      </c>
      <c r="G1787" s="1" t="s">
        <v>732</v>
      </c>
      <c r="H1787" s="27" t="str">
        <f>_xlfn.XLOOKUP(B1787,[2]CALCULATION!$B:$B,[2]CALCULATION!$H:$H,"")</f>
        <v>Huawei</v>
      </c>
      <c r="I1787" s="26">
        <v>0</v>
      </c>
      <c r="J1787" s="26">
        <v>0</v>
      </c>
      <c r="K1787" s="26">
        <v>0</v>
      </c>
      <c r="L1787" s="26">
        <v>0</v>
      </c>
      <c r="M1787" s="26">
        <v>0</v>
      </c>
      <c r="N1787" s="26">
        <v>0</v>
      </c>
      <c r="O1787" s="26">
        <v>0</v>
      </c>
      <c r="P1787" s="114" t="s">
        <v>6364</v>
      </c>
      <c r="Q1787" s="42" t="s">
        <v>5538</v>
      </c>
      <c r="R1787" s="42"/>
      <c r="S1787" s="41" t="str" cm="1">
        <f t="array" ref="S1787">IFERROR(_xlfn.IFS(
U1787="MPR ISSUE","PDH",
U1787="BSS Hardware Issue","BSS",
U1787="Sites strategiques, MLL, Pylone, etc.","ENVTECH",
U1787="AKTIVCO DEFAUT GE &amp; POWER Cabinet","AKTIVCO",
U1787="AKTIVCO Coupure ENEO &amp; Baisse de tension","AKTIVCO GRID ONLY",
U1787="Coupure ENEO &amp; Baisse de tension","IHS GRID ONLY",
U1787="Defaut GE &amp; POWER Cabinet","IHS",
U1787="Sharing","Partners",
U1787="Sites strategiques &amp; DataCenter","SST &amp; DC",
U1787="Exclu","Exclu",
U1787="SAT","SAT",
U1787="SPARE-ISSUE","SPARE-ISSUE",
U1787="Fiber CAmtel","TRANS_FO_CAMTEL",
U1787="Fiber AOF","Fiber AOF",
U1787="Projet OCM (HUAWEI)","TRAVAUX-HUAWEI",
U1787="Projet OCM (NOKIA)","TRAVAUX-NOKIA",
U1787="ACCESS-ISSUE","ACCESS-ISSUE",
U1787="Projet OCM (ZTE, NOKIA, autres projets)","TRAVAUX OCM",
U1787="No root CAuse","No root cause",
U1787="ODU HS","PDH",
U1787="IP &amp; VLAN","PDH",
U1787="Warehouse HUAWEI","SPARE-ISSUE",
U1787="SPARE-HS","SPARE-ISSUE",
U1787="Power Telco","BSS",U1787="no impacts","no impacts"
),"")</f>
        <v>No root cause</v>
      </c>
      <c r="T1787" s="41" t="str" cm="1">
        <f t="array" ref="T1787">IFERROR(_xlfn.IFS(
U1787="MPR ISSUE","TX ISSUE",
U1787="BSS Hardware Issue","RAN ISSUE",
U1787="Sites strategiques, MLL, Pylone, etc.","ENVTECH",
U1787="AKTIVCO DEFAUT GE &amp; POWER Cabinet","POWER ISSUE",
U1787="AKTIVCO Coupure ENEO &amp; Baisse de tension","POWER ISSUE",
U1787="Coupure ENEO &amp; Baisse de tension","POWER ISSUE",
U1787="Defaut GE &amp; POWER Cabinet","POWER ISSUE",
U1787="Sharing","POWER ISSUE",
U1787="Sites strategiques &amp; DataCenter","POWER ISSUE",
U1787="Exclu","Exclu",
U1787="SAT","TX ISSUE",
U1787="SPARE-ISSUE","SPARE-ISSUE",
U1787="Fiber CAmtel","TX ISSUE",
U1787="Fiber AOF","TX ISSUE",
U1787="Projet OCM (HUAWEI)","TRAVAUX-HUAWEI",
U1787="Projet OCM (NOKIA)","TRAVAUX -NOKIA",
U1787="ACCESS-ISSUE","ACCESS-ISSUE",
U1787="Projet OCM (ZTE, NOKIA, autres projets)","TRAVAUX OCM",
U1787="No root CAuse","No root cause",
U1787="ODU HS","TX ISSUE",
U1787="IP &amp; VLAN","TX ISSUE",
U1787="Warehouse HUAWEI","SPARE-ISSUE",
U1787="SPARE-HS","SPARE-ISSUE",
U1787="Power Telco","RAN ISSUE",U1787="no impacts","no impacts"
),"")</f>
        <v>No root cause</v>
      </c>
      <c r="U1787" s="68" t="s">
        <v>5691</v>
      </c>
      <c r="V1787" s="41" t="str" cm="1">
        <f t="array" ref="V1787">IFERROR(_xlfn.IFS(
U1787="MPR ISSUE","ACTIVE",
U1787="BSS Hardware Issue","ACTIVE",
U1787="Sites strategiques, MLL, Pylone, etc.","PASSIVE",
U1787="AKTIVCO DEFAUT GE &amp; POWER Cabinet","PASSIVE",
U1787="AKTIVCO Coupure ENEO &amp; Baisse de tension","PASSIVE",
U1787="Coupure ENEO &amp; Baisse de tension","PASSIVE",
U1787="Defaut GE &amp; POWER Cabinet","PASSIVE",
U1787="Sharing","PASSIVE",
U1787="Sites strategiques &amp; DataCenter","PASSIVE",
U1787="Exclu","Exclu",
U1787="SAT","ACTIVE",
U1787="SPARE-ISSUE","SPARE-ISSUE",
U1787="Fiber CAmtel","ACTIVE",
U1787="Fiber AOF","ACTIVE",
U1787="Projet OCM (HUAWEI)","PLANNED WORKS",
U1787="Projet OCM (NOKIA)","PLANNED WORKS",
U1787="ACCESS-ISSUE","ACCESS-ISSUE",
U1787="Projet OCM (ZTE, NOKIA, autres projets)","PLANNED WORKS",
U1787="No root CAuse","No root cause",
U1787="ODU HS","ACTIVE",
U1787="IP &amp; VLAN","ACTIVE",
U1787="Warehouse HUAWEI","SPARE-ISSUE",
U1787="SPARE-HS","SPARE-ISSUE",
U1787="Power Telco","ACTIVE", U1787="no impacts","no impacts"
),"")</f>
        <v>No root cause</v>
      </c>
      <c r="W1787" s="113"/>
      <c r="X1787" s="113"/>
      <c r="Y1787" s="113"/>
      <c r="Z1787" s="113"/>
      <c r="AA1787" s="113"/>
      <c r="AB1787" s="17" t="s">
        <v>6004</v>
      </c>
      <c r="AC1787" s="17" t="str">
        <f>_xlfn.XLOOKUP(B1787,'INCIDENT-04-27-2026'!E:E,'INCIDENT-04-27-2026'!F:F,"")</f>
        <v/>
      </c>
      <c r="AD1787" s="9"/>
      <c r="AE1787" s="7" t="s">
        <v>5465</v>
      </c>
      <c r="AF1787" s="6" t="str">
        <f>_xlfn.XLOOKUP(B1787,'[13]Input_27-04'!$B:$B,'[13]Input_27-04'!$M:$M,"")</f>
        <v/>
      </c>
      <c r="AG1787" s="7"/>
      <c r="AH1787" s="3"/>
      <c r="AI1787" s="18" t="str">
        <f>_xlfn.XLOOKUP(B1787,'[3]Cells Huawei 27042026 10h'!$B:$B,'[3]Cells Huawei 27042026 10h'!$T:$T,"")</f>
        <v/>
      </c>
      <c r="AJ1787" s="18" t="str">
        <f>_xlfn.XLOOKUP(B1787,'[3]Cells Huawei 27042026 15h'!$B:$B,'[3]Cells Huawei 27042026 15h'!$T:$T,"")</f>
        <v/>
      </c>
      <c r="AK1787" s="18" t="str">
        <f>_xlfn.XLOOKUP(B1787,'[4]cells down 27042026 11h28'!$B:$B,'[4]cells down 27042026 11h28'!$R:$R,"")</f>
        <v/>
      </c>
      <c r="AL1787" s="18" t="str">
        <f>_xlfn.XLOOKUP(B1787,'[4]cells down 27042026 18h01'!$B:$B,'[4]cells down 27042026 18h01'!$R:$R,"")</f>
        <v/>
      </c>
      <c r="AM1787" s="18" t="str">
        <f>_xlfn.XLOOKUP(B1787,'[5]cell downs 27042026 11h'!$B:$B,'[5]cell downs 27042026 11h'!$R:$R,"")</f>
        <v/>
      </c>
      <c r="AN1787" s="18" t="str">
        <f>_xlfn.XLOOKUP(B1787,'[5]cell downs 27042026 17h40'!$B:$B,'[5]cell downs 27042026 17h40'!$R:$R,"")</f>
        <v/>
      </c>
      <c r="AO1787" s="18" t="str">
        <f>_xlfn.XLOOKUP(B1787,'[6]ALL SITES DOWN'!$D:$D,'[6]ALL SITES DOWN'!$J:$J,"")</f>
        <v/>
      </c>
      <c r="AP1787" s="18" t="str">
        <f>_xlfn.XLOOKUP(B1787,'[7]ALL SITES DOWN'!$D:$D,'[7]ALL SITES DOWN'!$J:$J,"")</f>
        <v/>
      </c>
      <c r="AQ1787" s="9" t="str">
        <f>_xlfn.XLOOKUP(B1787,[8]sheet1!$AC:$AC,[8]sheet1!$AF:$AF,"")</f>
        <v>(04/27/2026 ticket):-INC-20260427-00003444…Others Transmission equipement fault</v>
      </c>
      <c r="AR1787" s="14"/>
      <c r="AS1787" s="14" t="s">
        <v>5465</v>
      </c>
      <c r="AT1787" s="14" t="str">
        <f>_xlfn.XLOOKUP(B1787,'[9]cell downs 18042026 17h'!$B:$B,'[9]cell downs 18042026 17h'!$B:$B,"")</f>
        <v/>
      </c>
      <c r="AU1787" s="14" t="str">
        <f>_xlfn.XLOOKUP(B1787,'[10]Cells Huawei 19042026 15h'!$B:$B,'[10]Cells Huawei 19042026 15h'!$B:$B,"")</f>
        <v/>
      </c>
      <c r="AV1787" s="9" t="str">
        <f>_xlfn.XLOOKUP(B1787,'[11]cells down 19042026 9H40'!$B:$B,'[11]cells down 19042026 9H40'!$B:$B,"")</f>
        <v/>
      </c>
    </row>
    <row r="1788" spans="1:48" hidden="1" x14ac:dyDescent="0.3">
      <c r="A1788" s="1" t="s">
        <v>1305</v>
      </c>
      <c r="B1788" s="8" t="s">
        <v>1306</v>
      </c>
      <c r="C1788" s="3" t="str">
        <f>_xlfn.XLOOKUP(B1788,'[1]daily break down'!$D:$D,'[1]daily break down'!$E:$E,"")</f>
        <v>OUEST</v>
      </c>
      <c r="D1788" s="1" t="s">
        <v>11</v>
      </c>
      <c r="E1788" s="1" t="s">
        <v>12</v>
      </c>
      <c r="F1788" s="3" t="s">
        <v>102</v>
      </c>
      <c r="G1788" s="1" t="s">
        <v>103</v>
      </c>
      <c r="H1788" s="28" t="str">
        <f>_xlfn.XLOOKUP(B1788,[2]CALCULATION!$B:$B,[2]CALCULATION!$H:$H,"")</f>
        <v>NOKIA</v>
      </c>
      <c r="I1788" s="26">
        <v>0</v>
      </c>
      <c r="J1788" s="26">
        <v>0</v>
      </c>
      <c r="K1788" s="26">
        <v>0</v>
      </c>
      <c r="L1788" s="26">
        <v>0</v>
      </c>
      <c r="M1788" s="26">
        <v>0</v>
      </c>
      <c r="N1788" s="26">
        <v>0</v>
      </c>
      <c r="O1788" s="26">
        <v>0</v>
      </c>
      <c r="P1788" s="114" t="s">
        <v>6364</v>
      </c>
      <c r="Q1788" s="42" t="s">
        <v>5538</v>
      </c>
      <c r="R1788" s="42"/>
      <c r="S1788" s="41" t="str" cm="1">
        <f t="array" ref="S1788">IFERROR(_xlfn.IFS(
U1788="MPR ISSUE","PDH",
U1788="BSS Hardware Issue","BSS",
U1788="Sites strategiques, MLL, Pylone, etc.","ENVTECH",
U1788="AKTIVCO DEFAUT GE &amp; POWER Cabinet","AKTIVCO",
U1788="AKTIVCO Coupure ENEO &amp; Baisse de tension","AKTIVCO GRID ONLY",
U1788="Coupure ENEO &amp; Baisse de tension","IHS GRID ONLY",
U1788="Defaut GE &amp; POWER Cabinet","IHS",
U1788="Sharing","Partners",
U1788="Sites strategiques &amp; DataCenter","SST &amp; DC",
U1788="Exclu","Exclu",
U1788="SAT","SAT",
U1788="SPARE-ISSUE","SPARE-ISSUE",
U1788="Fiber CAmtel","TRANS_FO_CAMTEL",
U1788="Fiber AOF","Fiber AOF",
U1788="Projet OCM (HUAWEI)","TRAVAUX-HUAWEI",
U1788="Projet OCM (NOKIA)","TRAVAUX-NOKIA",
U1788="ACCESS-ISSUE","ACCESS-ISSUE",
U1788="Projet OCM (ZTE, NOKIA, autres projets)","TRAVAUX OCM",
U1788="No root CAuse","No root cause",
U1788="ODU HS","PDH",
U1788="IP &amp; VLAN","PDH",
U1788="Warehouse HUAWEI","SPARE-ISSUE",
U1788="SPARE-HS","SPARE-ISSUE",
U1788="Power Telco","BSS",U1788="no impacts","no impacts"
),"")</f>
        <v>No root cause</v>
      </c>
      <c r="T1788" s="41" t="str" cm="1">
        <f t="array" ref="T1788">IFERROR(_xlfn.IFS(
U1788="MPR ISSUE","TX ISSUE",
U1788="BSS Hardware Issue","RAN ISSUE",
U1788="Sites strategiques, MLL, Pylone, etc.","ENVTECH",
U1788="AKTIVCO DEFAUT GE &amp; POWER Cabinet","POWER ISSUE",
U1788="AKTIVCO Coupure ENEO &amp; Baisse de tension","POWER ISSUE",
U1788="Coupure ENEO &amp; Baisse de tension","POWER ISSUE",
U1788="Defaut GE &amp; POWER Cabinet","POWER ISSUE",
U1788="Sharing","POWER ISSUE",
U1788="Sites strategiques &amp; DataCenter","POWER ISSUE",
U1788="Exclu","Exclu",
U1788="SAT","TX ISSUE",
U1788="SPARE-ISSUE","SPARE-ISSUE",
U1788="Fiber CAmtel","TX ISSUE",
U1788="Fiber AOF","TX ISSUE",
U1788="Projet OCM (HUAWEI)","TRAVAUX-HUAWEI",
U1788="Projet OCM (NOKIA)","TRAVAUX -NOKIA",
U1788="ACCESS-ISSUE","ACCESS-ISSUE",
U1788="Projet OCM (ZTE, NOKIA, autres projets)","TRAVAUX OCM",
U1788="No root CAuse","No root cause",
U1788="ODU HS","TX ISSUE",
U1788="IP &amp; VLAN","TX ISSUE",
U1788="Warehouse HUAWEI","SPARE-ISSUE",
U1788="SPARE-HS","SPARE-ISSUE",
U1788="Power Telco","RAN ISSUE",U1788="no impacts","no impacts"
),"")</f>
        <v>No root cause</v>
      </c>
      <c r="U1788" s="68" t="s">
        <v>5691</v>
      </c>
      <c r="V1788" s="41" t="str" cm="1">
        <f t="array" ref="V1788">IFERROR(_xlfn.IFS(
U1788="MPR ISSUE","ACTIVE",
U1788="BSS Hardware Issue","ACTIVE",
U1788="Sites strategiques, MLL, Pylone, etc.","PASSIVE",
U1788="AKTIVCO DEFAUT GE &amp; POWER Cabinet","PASSIVE",
U1788="AKTIVCO Coupure ENEO &amp; Baisse de tension","PASSIVE",
U1788="Coupure ENEO &amp; Baisse de tension","PASSIVE",
U1788="Defaut GE &amp; POWER Cabinet","PASSIVE",
U1788="Sharing","PASSIVE",
U1788="Sites strategiques &amp; DataCenter","PASSIVE",
U1788="Exclu","Exclu",
U1788="SAT","ACTIVE",
U1788="SPARE-ISSUE","SPARE-ISSUE",
U1788="Fiber CAmtel","ACTIVE",
U1788="Fiber AOF","ACTIVE",
U1788="Projet OCM (HUAWEI)","PLANNED WORKS",
U1788="Projet OCM (NOKIA)","PLANNED WORKS",
U1788="ACCESS-ISSUE","ACCESS-ISSUE",
U1788="Projet OCM (ZTE, NOKIA, autres projets)","PLANNED WORKS",
U1788="No root CAuse","No root cause",
U1788="ODU HS","ACTIVE",
U1788="IP &amp; VLAN","ACTIVE",
U1788="Warehouse HUAWEI","SPARE-ISSUE",
U1788="SPARE-HS","SPARE-ISSUE",
U1788="Power Telco","ACTIVE", U1788="no impacts","no impacts"
),"")</f>
        <v>No root cause</v>
      </c>
      <c r="W1788" s="113"/>
      <c r="X1788" s="113"/>
      <c r="Y1788" s="113"/>
      <c r="Z1788" s="113"/>
      <c r="AA1788" s="113"/>
      <c r="AB1788" s="17" t="s">
        <v>5465</v>
      </c>
      <c r="AC1788" s="17" t="str">
        <f>_xlfn.XLOOKUP(B1788,'INCIDENT-04-27-2026'!E:E,'INCIDENT-04-27-2026'!F:F,"")</f>
        <v/>
      </c>
      <c r="AD1788" s="9"/>
      <c r="AE1788" s="7" t="s">
        <v>5465</v>
      </c>
      <c r="AF1788" s="6" t="str">
        <f>_xlfn.XLOOKUP(B1788,'[13]Input_27-04'!$B:$B,'[13]Input_27-04'!$M:$M,"")</f>
        <v/>
      </c>
      <c r="AG1788" s="7"/>
      <c r="AH1788" s="3"/>
      <c r="AI1788" s="18" t="str">
        <f>_xlfn.XLOOKUP(B1788,'[3]Cells Huawei 27042026 10h'!$B:$B,'[3]Cells Huawei 27042026 10h'!$T:$T,"")</f>
        <v/>
      </c>
      <c r="AJ1788" s="18" t="str">
        <f>_xlfn.XLOOKUP(B1788,'[3]Cells Huawei 27042026 15h'!$B:$B,'[3]Cells Huawei 27042026 15h'!$T:$T,"")</f>
        <v/>
      </c>
      <c r="AK1788" s="18" t="str">
        <f>_xlfn.XLOOKUP(B1788,'[4]cells down 27042026 11h28'!$B:$B,'[4]cells down 27042026 11h28'!$R:$R,"")</f>
        <v/>
      </c>
      <c r="AL1788" s="18" t="str">
        <f>_xlfn.XLOOKUP(B1788,'[4]cells down 27042026 18h01'!$B:$B,'[4]cells down 27042026 18h01'!$R:$R,"")</f>
        <v/>
      </c>
      <c r="AM1788" s="18" t="str">
        <f>_xlfn.XLOOKUP(B1788,'[5]cell downs 27042026 11h'!$B:$B,'[5]cell downs 27042026 11h'!$R:$R,"")</f>
        <v/>
      </c>
      <c r="AN1788" s="18" t="str">
        <f>_xlfn.XLOOKUP(B1788,'[5]cell downs 27042026 17h40'!$B:$B,'[5]cell downs 27042026 17h40'!$R:$R,"")</f>
        <v/>
      </c>
      <c r="AO1788" s="18" t="str">
        <f>_xlfn.XLOOKUP(B1788,'[6]ALL SITES DOWN'!$D:$D,'[6]ALL SITES DOWN'!$J:$J,"")</f>
        <v/>
      </c>
      <c r="AP1788" s="18" t="str">
        <f>_xlfn.XLOOKUP(B1788,'[7]ALL SITES DOWN'!$D:$D,'[7]ALL SITES DOWN'!$J:$J,"")</f>
        <v/>
      </c>
      <c r="AQ1788" s="9" t="str">
        <f>_xlfn.XLOOKUP(B1788,[8]sheet1!$AC:$AC,[8]sheet1!$AF:$AF,"")</f>
        <v/>
      </c>
      <c r="AR1788" s="14"/>
      <c r="AS1788" s="14" t="s">
        <v>5465</v>
      </c>
      <c r="AT1788" s="14" t="str">
        <f>_xlfn.XLOOKUP(B1788,'[9]cell downs 18042026 17h'!$B:$B,'[9]cell downs 18042026 17h'!$B:$B,"")</f>
        <v/>
      </c>
      <c r="AU1788" s="14" t="str">
        <f>_xlfn.XLOOKUP(B1788,'[10]Cells Huawei 19042026 15h'!$B:$B,'[10]Cells Huawei 19042026 15h'!$B:$B,"")</f>
        <v/>
      </c>
      <c r="AV1788" s="9" t="str">
        <f>_xlfn.XLOOKUP(B1788,'[11]cells down 19042026 9H40'!$B:$B,'[11]cells down 19042026 9H40'!$B:$B,"")</f>
        <v/>
      </c>
    </row>
    <row r="1789" spans="1:48" hidden="1" x14ac:dyDescent="0.3">
      <c r="A1789" s="1" t="s">
        <v>2938</v>
      </c>
      <c r="B1789" s="8" t="s">
        <v>2939</v>
      </c>
      <c r="C1789" s="3" t="str">
        <f>_xlfn.XLOOKUP(B1789,'[1]daily break down'!$D:$D,'[1]daily break down'!$E:$E,"")</f>
        <v>Ngaoundere</v>
      </c>
      <c r="D1789" s="1" t="s">
        <v>11</v>
      </c>
      <c r="E1789" s="1" t="s">
        <v>12</v>
      </c>
      <c r="F1789" s="3" t="s">
        <v>90</v>
      </c>
      <c r="G1789" s="1" t="s">
        <v>91</v>
      </c>
      <c r="H1789" s="27" t="str">
        <f>_xlfn.XLOOKUP(B1789,[2]CALCULATION!$B:$B,[2]CALCULATION!$H:$H,"")</f>
        <v>Huawei</v>
      </c>
      <c r="I1789" s="26">
        <v>0</v>
      </c>
      <c r="J1789" s="26">
        <v>0</v>
      </c>
      <c r="K1789" s="26">
        <v>0</v>
      </c>
      <c r="L1789" s="26">
        <v>0</v>
      </c>
      <c r="M1789" s="26">
        <v>0</v>
      </c>
      <c r="N1789" s="26">
        <v>0</v>
      </c>
      <c r="O1789" s="26">
        <v>0</v>
      </c>
      <c r="P1789" s="114" t="s">
        <v>6364</v>
      </c>
      <c r="Q1789" s="42" t="s">
        <v>5538</v>
      </c>
      <c r="R1789" s="42"/>
      <c r="S1789" s="41" t="str" cm="1">
        <f t="array" ref="S1789">IFERROR(_xlfn.IFS(
U1789="MPR ISSUE","PDH",
U1789="BSS Hardware Issue","BSS",
U1789="Sites strategiques, MLL, Pylone, etc.","ENVTECH",
U1789="AKTIVCO DEFAUT GE &amp; POWER Cabinet","AKTIVCO",
U1789="AKTIVCO Coupure ENEO &amp; Baisse de tension","AKTIVCO GRID ONLY",
U1789="Coupure ENEO &amp; Baisse de tension","IHS GRID ONLY",
U1789="Defaut GE &amp; POWER Cabinet","IHS",
U1789="Sharing","Partners",
U1789="Sites strategiques &amp; DataCenter","SST &amp; DC",
U1789="Exclu","Exclu",
U1789="SAT","SAT",
U1789="SPARE-ISSUE","SPARE-ISSUE",
U1789="Fiber CAmtel","TRANS_FO_CAMTEL",
U1789="Fiber AOF","Fiber AOF",
U1789="Projet OCM (HUAWEI)","TRAVAUX-HUAWEI",
U1789="Projet OCM (NOKIA)","TRAVAUX-NOKIA",
U1789="ACCESS-ISSUE","ACCESS-ISSUE",
U1789="Projet OCM (ZTE, NOKIA, autres projets)","TRAVAUX OCM",
U1789="No root CAuse","No root cause",
U1789="ODU HS","PDH",
U1789="IP &amp; VLAN","PDH",
U1789="Warehouse HUAWEI","SPARE-ISSUE",
U1789="SPARE-HS","SPARE-ISSUE",
U1789="Power Telco","BSS",U1789="no impacts","no impacts"
),"")</f>
        <v>No root cause</v>
      </c>
      <c r="T1789" s="41" t="str" cm="1">
        <f t="array" ref="T1789">IFERROR(_xlfn.IFS(
U1789="MPR ISSUE","TX ISSUE",
U1789="BSS Hardware Issue","RAN ISSUE",
U1789="Sites strategiques, MLL, Pylone, etc.","ENVTECH",
U1789="AKTIVCO DEFAUT GE &amp; POWER Cabinet","POWER ISSUE",
U1789="AKTIVCO Coupure ENEO &amp; Baisse de tension","POWER ISSUE",
U1789="Coupure ENEO &amp; Baisse de tension","POWER ISSUE",
U1789="Defaut GE &amp; POWER Cabinet","POWER ISSUE",
U1789="Sharing","POWER ISSUE",
U1789="Sites strategiques &amp; DataCenter","POWER ISSUE",
U1789="Exclu","Exclu",
U1789="SAT","TX ISSUE",
U1789="SPARE-ISSUE","SPARE-ISSUE",
U1789="Fiber CAmtel","TX ISSUE",
U1789="Fiber AOF","TX ISSUE",
U1789="Projet OCM (HUAWEI)","TRAVAUX-HUAWEI",
U1789="Projet OCM (NOKIA)","TRAVAUX -NOKIA",
U1789="ACCESS-ISSUE","ACCESS-ISSUE",
U1789="Projet OCM (ZTE, NOKIA, autres projets)","TRAVAUX OCM",
U1789="No root CAuse","No root cause",
U1789="ODU HS","TX ISSUE",
U1789="IP &amp; VLAN","TX ISSUE",
U1789="Warehouse HUAWEI","SPARE-ISSUE",
U1789="SPARE-HS","SPARE-ISSUE",
U1789="Power Telco","RAN ISSUE",U1789="no impacts","no impacts"
),"")</f>
        <v>No root cause</v>
      </c>
      <c r="U1789" s="68" t="s">
        <v>5691</v>
      </c>
      <c r="V1789" s="41" t="str" cm="1">
        <f t="array" ref="V1789">IFERROR(_xlfn.IFS(
U1789="MPR ISSUE","ACTIVE",
U1789="BSS Hardware Issue","ACTIVE",
U1789="Sites strategiques, MLL, Pylone, etc.","PASSIVE",
U1789="AKTIVCO DEFAUT GE &amp; POWER Cabinet","PASSIVE",
U1789="AKTIVCO Coupure ENEO &amp; Baisse de tension","PASSIVE",
U1789="Coupure ENEO &amp; Baisse de tension","PASSIVE",
U1789="Defaut GE &amp; POWER Cabinet","PASSIVE",
U1789="Sharing","PASSIVE",
U1789="Sites strategiques &amp; DataCenter","PASSIVE",
U1789="Exclu","Exclu",
U1789="SAT","ACTIVE",
U1789="SPARE-ISSUE","SPARE-ISSUE",
U1789="Fiber CAmtel","ACTIVE",
U1789="Fiber AOF","ACTIVE",
U1789="Projet OCM (HUAWEI)","PLANNED WORKS",
U1789="Projet OCM (NOKIA)","PLANNED WORKS",
U1789="ACCESS-ISSUE","ACCESS-ISSUE",
U1789="Projet OCM (ZTE, NOKIA, autres projets)","PLANNED WORKS",
U1789="No root CAuse","No root cause",
U1789="ODU HS","ACTIVE",
U1789="IP &amp; VLAN","ACTIVE",
U1789="Warehouse HUAWEI","SPARE-ISSUE",
U1789="SPARE-HS","SPARE-ISSUE",
U1789="Power Telco","ACTIVE", U1789="no impacts","no impacts"
),"")</f>
        <v>No root cause</v>
      </c>
      <c r="W1789" s="113"/>
      <c r="X1789" s="113"/>
      <c r="Y1789" s="113"/>
      <c r="Z1789" s="113"/>
      <c r="AA1789" s="113"/>
      <c r="AB1789" s="17" t="s">
        <v>6005</v>
      </c>
      <c r="AC1789" s="17" t="str">
        <f>_xlfn.XLOOKUP(B1789,'INCIDENT-04-27-2026'!E:E,'INCIDENT-04-27-2026'!F:F,"")</f>
        <v/>
      </c>
      <c r="AD1789" s="9"/>
      <c r="AE1789" s="7" t="s">
        <v>5465</v>
      </c>
      <c r="AF1789" s="6" t="str">
        <f>_xlfn.XLOOKUP(B1789,'[13]Input_27-04'!$B:$B,'[13]Input_27-04'!$M:$M,"")</f>
        <v/>
      </c>
      <c r="AG1789" s="7"/>
      <c r="AH1789" s="3"/>
      <c r="AI1789" s="18" t="str">
        <f>_xlfn.XLOOKUP(B1789,'[3]Cells Huawei 27042026 10h'!$B:$B,'[3]Cells Huawei 27042026 10h'!$T:$T,"")</f>
        <v/>
      </c>
      <c r="AJ1789" s="18" t="str">
        <f>_xlfn.XLOOKUP(B1789,'[3]Cells Huawei 27042026 15h'!$B:$B,'[3]Cells Huawei 27042026 15h'!$T:$T,"")</f>
        <v/>
      </c>
      <c r="AK1789" s="18" t="str">
        <f>_xlfn.XLOOKUP(B1789,'[4]cells down 27042026 11h28'!$B:$B,'[4]cells down 27042026 11h28'!$R:$R,"")</f>
        <v/>
      </c>
      <c r="AL1789" s="18" t="str">
        <f>_xlfn.XLOOKUP(B1789,'[4]cells down 27042026 18h01'!$B:$B,'[4]cells down 27042026 18h01'!$R:$R,"")</f>
        <v/>
      </c>
      <c r="AM1789" s="18" t="str">
        <f>_xlfn.XLOOKUP(B1789,'[5]cell downs 27042026 11h'!$B:$B,'[5]cell downs 27042026 11h'!$R:$R,"")</f>
        <v/>
      </c>
      <c r="AN1789" s="18" t="str">
        <f>_xlfn.XLOOKUP(B1789,'[5]cell downs 27042026 17h40'!$B:$B,'[5]cell downs 27042026 17h40'!$R:$R,"")</f>
        <v/>
      </c>
      <c r="AO1789" s="18" t="str">
        <f>_xlfn.XLOOKUP(B1789,'[6]ALL SITES DOWN'!$D:$D,'[6]ALL SITES DOWN'!$J:$J,"")</f>
        <v/>
      </c>
      <c r="AP1789" s="18" t="str">
        <f>_xlfn.XLOOKUP(B1789,'[7]ALL SITES DOWN'!$D:$D,'[7]ALL SITES DOWN'!$J:$J,"")</f>
        <v/>
      </c>
      <c r="AQ1789" s="9" t="str">
        <f>_xlfn.XLOOKUP(B1789,[8]sheet1!$AC:$AC,[8]sheet1!$AF:$AF,"")</f>
        <v>(04/27/2026 ticket):-INC-20260427-00008320…Others Transmission equipement fault</v>
      </c>
      <c r="AR1789" s="14"/>
      <c r="AS1789" s="14" t="s">
        <v>5465</v>
      </c>
      <c r="AT1789" s="14" t="str">
        <f>_xlfn.XLOOKUP(B1789,'[9]cell downs 18042026 17h'!$B:$B,'[9]cell downs 18042026 17h'!$B:$B,"")</f>
        <v/>
      </c>
      <c r="AU1789" s="14" t="str">
        <f>_xlfn.XLOOKUP(B1789,'[10]Cells Huawei 19042026 15h'!$B:$B,'[10]Cells Huawei 19042026 15h'!$B:$B,"")</f>
        <v/>
      </c>
      <c r="AV1789" s="9" t="str">
        <f>_xlfn.XLOOKUP(B1789,'[11]cells down 19042026 9H40'!$B:$B,'[11]cells down 19042026 9H40'!$B:$B,"")</f>
        <v/>
      </c>
    </row>
    <row r="1790" spans="1:48" hidden="1" x14ac:dyDescent="0.3">
      <c r="A1790" s="1" t="s">
        <v>3001</v>
      </c>
      <c r="B1790" s="8" t="s">
        <v>3002</v>
      </c>
      <c r="C1790" s="3" t="str">
        <f>_xlfn.XLOOKUP(B1790,'[1]daily break down'!$D:$D,'[1]daily break down'!$E:$E,"")</f>
        <v>Ngaoundere</v>
      </c>
      <c r="D1790" s="1" t="s">
        <v>11</v>
      </c>
      <c r="E1790" s="1" t="s">
        <v>12</v>
      </c>
      <c r="F1790" s="3" t="s">
        <v>90</v>
      </c>
      <c r="G1790" s="1" t="s">
        <v>91</v>
      </c>
      <c r="H1790" s="27" t="str">
        <f>_xlfn.XLOOKUP(B1790,[2]CALCULATION!$B:$B,[2]CALCULATION!$H:$H,"")</f>
        <v>Huawei</v>
      </c>
      <c r="I1790" s="26">
        <v>0</v>
      </c>
      <c r="J1790" s="26">
        <v>0</v>
      </c>
      <c r="K1790" s="26">
        <v>0</v>
      </c>
      <c r="L1790" s="26">
        <v>0</v>
      </c>
      <c r="M1790" s="26">
        <v>0</v>
      </c>
      <c r="N1790" s="26">
        <v>0</v>
      </c>
      <c r="O1790" s="26">
        <v>0</v>
      </c>
      <c r="P1790" s="114" t="s">
        <v>6364</v>
      </c>
      <c r="Q1790" s="42" t="s">
        <v>5538</v>
      </c>
      <c r="R1790" s="42"/>
      <c r="S1790" s="41" t="str" cm="1">
        <f t="array" ref="S1790">IFERROR(_xlfn.IFS(
U1790="MPR ISSUE","PDH",
U1790="BSS Hardware Issue","BSS",
U1790="Sites strategiques, MLL, Pylone, etc.","ENVTECH",
U1790="AKTIVCO DEFAUT GE &amp; POWER Cabinet","AKTIVCO",
U1790="AKTIVCO Coupure ENEO &amp; Baisse de tension","AKTIVCO GRID ONLY",
U1790="Coupure ENEO &amp; Baisse de tension","IHS GRID ONLY",
U1790="Defaut GE &amp; POWER Cabinet","IHS",
U1790="Sharing","Partners",
U1790="Sites strategiques &amp; DataCenter","SST &amp; DC",
U1790="Exclu","Exclu",
U1790="SAT","SAT",
U1790="SPARE-ISSUE","SPARE-ISSUE",
U1790="Fiber CAmtel","TRANS_FO_CAMTEL",
U1790="Fiber AOF","Fiber AOF",
U1790="Projet OCM (HUAWEI)","TRAVAUX-HUAWEI",
U1790="Projet OCM (NOKIA)","TRAVAUX-NOKIA",
U1790="ACCESS-ISSUE","ACCESS-ISSUE",
U1790="Projet OCM (ZTE, NOKIA, autres projets)","TRAVAUX OCM",
U1790="No root CAuse","No root cause",
U1790="ODU HS","PDH",
U1790="IP &amp; VLAN","PDH",
U1790="Warehouse HUAWEI","SPARE-ISSUE",
U1790="SPARE-HS","SPARE-ISSUE",
U1790="Power Telco","BSS",U1790="no impacts","no impacts"
),"")</f>
        <v>No root cause</v>
      </c>
      <c r="T1790" s="41" t="str" cm="1">
        <f t="array" ref="T1790">IFERROR(_xlfn.IFS(
U1790="MPR ISSUE","TX ISSUE",
U1790="BSS Hardware Issue","RAN ISSUE",
U1790="Sites strategiques, MLL, Pylone, etc.","ENVTECH",
U1790="AKTIVCO DEFAUT GE &amp; POWER Cabinet","POWER ISSUE",
U1790="AKTIVCO Coupure ENEO &amp; Baisse de tension","POWER ISSUE",
U1790="Coupure ENEO &amp; Baisse de tension","POWER ISSUE",
U1790="Defaut GE &amp; POWER Cabinet","POWER ISSUE",
U1790="Sharing","POWER ISSUE",
U1790="Sites strategiques &amp; DataCenter","POWER ISSUE",
U1790="Exclu","Exclu",
U1790="SAT","TX ISSUE",
U1790="SPARE-ISSUE","SPARE-ISSUE",
U1790="Fiber CAmtel","TX ISSUE",
U1790="Fiber AOF","TX ISSUE",
U1790="Projet OCM (HUAWEI)","TRAVAUX-HUAWEI",
U1790="Projet OCM (NOKIA)","TRAVAUX -NOKIA",
U1790="ACCESS-ISSUE","ACCESS-ISSUE",
U1790="Projet OCM (ZTE, NOKIA, autres projets)","TRAVAUX OCM",
U1790="No root CAuse","No root cause",
U1790="ODU HS","TX ISSUE",
U1790="IP &amp; VLAN","TX ISSUE",
U1790="Warehouse HUAWEI","SPARE-ISSUE",
U1790="SPARE-HS","SPARE-ISSUE",
U1790="Power Telco","RAN ISSUE",U1790="no impacts","no impacts"
),"")</f>
        <v>No root cause</v>
      </c>
      <c r="U1790" s="68" t="s">
        <v>5691</v>
      </c>
      <c r="V1790" s="41" t="str" cm="1">
        <f t="array" ref="V1790">IFERROR(_xlfn.IFS(
U1790="MPR ISSUE","ACTIVE",
U1790="BSS Hardware Issue","ACTIVE",
U1790="Sites strategiques, MLL, Pylone, etc.","PASSIVE",
U1790="AKTIVCO DEFAUT GE &amp; POWER Cabinet","PASSIVE",
U1790="AKTIVCO Coupure ENEO &amp; Baisse de tension","PASSIVE",
U1790="Coupure ENEO &amp; Baisse de tension","PASSIVE",
U1790="Defaut GE &amp; POWER Cabinet","PASSIVE",
U1790="Sharing","PASSIVE",
U1790="Sites strategiques &amp; DataCenter","PASSIVE",
U1790="Exclu","Exclu",
U1790="SAT","ACTIVE",
U1790="SPARE-ISSUE","SPARE-ISSUE",
U1790="Fiber CAmtel","ACTIVE",
U1790="Fiber AOF","ACTIVE",
U1790="Projet OCM (HUAWEI)","PLANNED WORKS",
U1790="Projet OCM (NOKIA)","PLANNED WORKS",
U1790="ACCESS-ISSUE","ACCESS-ISSUE",
U1790="Projet OCM (ZTE, NOKIA, autres projets)","PLANNED WORKS",
U1790="No root CAuse","No root cause",
U1790="ODU HS","ACTIVE",
U1790="IP &amp; VLAN","ACTIVE",
U1790="Warehouse HUAWEI","SPARE-ISSUE",
U1790="SPARE-HS","SPARE-ISSUE",
U1790="Power Telco","ACTIVE", U1790="no impacts","no impacts"
),"")</f>
        <v>No root cause</v>
      </c>
      <c r="W1790" s="113"/>
      <c r="X1790" s="113"/>
      <c r="Y1790" s="113"/>
      <c r="Z1790" s="113"/>
      <c r="AA1790" s="113"/>
      <c r="AB1790" s="17" t="s">
        <v>5465</v>
      </c>
      <c r="AC1790" s="17" t="str">
        <f>_xlfn.XLOOKUP(B1790,'INCIDENT-04-27-2026'!E:E,'INCIDENT-04-27-2026'!F:F,"")</f>
        <v/>
      </c>
      <c r="AD1790" s="9"/>
      <c r="AE1790" s="7" t="s">
        <v>5465</v>
      </c>
      <c r="AF1790" s="6" t="str">
        <f>_xlfn.XLOOKUP(B1790,'[13]Input_27-04'!$B:$B,'[13]Input_27-04'!$M:$M,"")</f>
        <v/>
      </c>
      <c r="AG1790" s="7"/>
      <c r="AH1790" s="3"/>
      <c r="AI1790" s="18" t="str">
        <f>_xlfn.XLOOKUP(B1790,'[3]Cells Huawei 27042026 10h'!$B:$B,'[3]Cells Huawei 27042026 10h'!$T:$T,"")</f>
        <v/>
      </c>
      <c r="AJ1790" s="18" t="str">
        <f>_xlfn.XLOOKUP(B1790,'[3]Cells Huawei 27042026 15h'!$B:$B,'[3]Cells Huawei 27042026 15h'!$T:$T,"")</f>
        <v/>
      </c>
      <c r="AK1790" s="18" t="str">
        <f>_xlfn.XLOOKUP(B1790,'[4]cells down 27042026 11h28'!$B:$B,'[4]cells down 27042026 11h28'!$R:$R,"")</f>
        <v/>
      </c>
      <c r="AL1790" s="18" t="str">
        <f>_xlfn.XLOOKUP(B1790,'[4]cells down 27042026 18h01'!$B:$B,'[4]cells down 27042026 18h01'!$R:$R,"")</f>
        <v/>
      </c>
      <c r="AM1790" s="18" t="str">
        <f>_xlfn.XLOOKUP(B1790,'[5]cell downs 27042026 11h'!$B:$B,'[5]cell downs 27042026 11h'!$R:$R,"")</f>
        <v/>
      </c>
      <c r="AN1790" s="18" t="str">
        <f>_xlfn.XLOOKUP(B1790,'[5]cell downs 27042026 17h40'!$B:$B,'[5]cell downs 27042026 17h40'!$R:$R,"")</f>
        <v/>
      </c>
      <c r="AO1790" s="18" t="str">
        <f>_xlfn.XLOOKUP(B1790,'[6]ALL SITES DOWN'!$D:$D,'[6]ALL SITES DOWN'!$J:$J,"")</f>
        <v/>
      </c>
      <c r="AP1790" s="18" t="str">
        <f>_xlfn.XLOOKUP(B1790,'[7]ALL SITES DOWN'!$D:$D,'[7]ALL SITES DOWN'!$J:$J,"")</f>
        <v/>
      </c>
      <c r="AQ1790" s="9" t="str">
        <f>_xlfn.XLOOKUP(B1790,[8]sheet1!$AC:$AC,[8]sheet1!$AF:$AF,"")</f>
        <v/>
      </c>
      <c r="AR1790" s="14"/>
      <c r="AS1790" s="14" t="s">
        <v>5465</v>
      </c>
      <c r="AT1790" s="14" t="str">
        <f>_xlfn.XLOOKUP(B1790,'[9]cell downs 18042026 17h'!$B:$B,'[9]cell downs 18042026 17h'!$B:$B,"")</f>
        <v/>
      </c>
      <c r="AU1790" s="14" t="str">
        <f>_xlfn.XLOOKUP(B1790,'[10]Cells Huawei 19042026 15h'!$B:$B,'[10]Cells Huawei 19042026 15h'!$B:$B,"")</f>
        <v/>
      </c>
      <c r="AV1790" s="9" t="str">
        <f>_xlfn.XLOOKUP(B1790,'[11]cells down 19042026 9H40'!$B:$B,'[11]cells down 19042026 9H40'!$B:$B,"")</f>
        <v/>
      </c>
    </row>
    <row r="1791" spans="1:48" hidden="1" x14ac:dyDescent="0.3">
      <c r="A1791" s="1" t="s">
        <v>2999</v>
      </c>
      <c r="B1791" s="8" t="s">
        <v>3000</v>
      </c>
      <c r="C1791" s="3" t="str">
        <f>_xlfn.XLOOKUP(B1791,'[1]daily break down'!$D:$D,'[1]daily break down'!$E:$E,"")</f>
        <v>Ngaoundere</v>
      </c>
      <c r="D1791" s="1" t="s">
        <v>11</v>
      </c>
      <c r="E1791" s="1" t="s">
        <v>12</v>
      </c>
      <c r="F1791" s="3" t="s">
        <v>90</v>
      </c>
      <c r="G1791" s="1" t="s">
        <v>91</v>
      </c>
      <c r="H1791" s="27" t="str">
        <f>_xlfn.XLOOKUP(B1791,[2]CALCULATION!$B:$B,[2]CALCULATION!$H:$H,"")</f>
        <v>Huawei</v>
      </c>
      <c r="I1791" s="26">
        <v>0</v>
      </c>
      <c r="J1791" s="26">
        <v>0</v>
      </c>
      <c r="K1791" s="26">
        <v>0</v>
      </c>
      <c r="L1791" s="26">
        <v>0</v>
      </c>
      <c r="M1791" s="26">
        <v>0</v>
      </c>
      <c r="N1791" s="26">
        <v>0</v>
      </c>
      <c r="O1791" s="26">
        <v>0</v>
      </c>
      <c r="P1791" s="114" t="s">
        <v>6364</v>
      </c>
      <c r="Q1791" s="42" t="s">
        <v>5538</v>
      </c>
      <c r="R1791" s="42"/>
      <c r="S1791" s="41" t="str" cm="1">
        <f t="array" ref="S1791">IFERROR(_xlfn.IFS(
U1791="MPR ISSUE","PDH",
U1791="BSS Hardware Issue","BSS",
U1791="Sites strategiques, MLL, Pylone, etc.","ENVTECH",
U1791="AKTIVCO DEFAUT GE &amp; POWER Cabinet","AKTIVCO",
U1791="AKTIVCO Coupure ENEO &amp; Baisse de tension","AKTIVCO GRID ONLY",
U1791="Coupure ENEO &amp; Baisse de tension","IHS GRID ONLY",
U1791="Defaut GE &amp; POWER Cabinet","IHS",
U1791="Sharing","Partners",
U1791="Sites strategiques &amp; DataCenter","SST &amp; DC",
U1791="Exclu","Exclu",
U1791="SAT","SAT",
U1791="SPARE-ISSUE","SPARE-ISSUE",
U1791="Fiber CAmtel","TRANS_FO_CAMTEL",
U1791="Fiber AOF","Fiber AOF",
U1791="Projet OCM (HUAWEI)","TRAVAUX-HUAWEI",
U1791="Projet OCM (NOKIA)","TRAVAUX-NOKIA",
U1791="ACCESS-ISSUE","ACCESS-ISSUE",
U1791="Projet OCM (ZTE, NOKIA, autres projets)","TRAVAUX OCM",
U1791="No root CAuse","No root cause",
U1791="ODU HS","PDH",
U1791="IP &amp; VLAN","PDH",
U1791="Warehouse HUAWEI","SPARE-ISSUE",
U1791="SPARE-HS","SPARE-ISSUE",
U1791="Power Telco","BSS",U1791="no impacts","no impacts"
),"")</f>
        <v>No root cause</v>
      </c>
      <c r="T1791" s="41" t="str" cm="1">
        <f t="array" ref="T1791">IFERROR(_xlfn.IFS(
U1791="MPR ISSUE","TX ISSUE",
U1791="BSS Hardware Issue","RAN ISSUE",
U1791="Sites strategiques, MLL, Pylone, etc.","ENVTECH",
U1791="AKTIVCO DEFAUT GE &amp; POWER Cabinet","POWER ISSUE",
U1791="AKTIVCO Coupure ENEO &amp; Baisse de tension","POWER ISSUE",
U1791="Coupure ENEO &amp; Baisse de tension","POWER ISSUE",
U1791="Defaut GE &amp; POWER Cabinet","POWER ISSUE",
U1791="Sharing","POWER ISSUE",
U1791="Sites strategiques &amp; DataCenter","POWER ISSUE",
U1791="Exclu","Exclu",
U1791="SAT","TX ISSUE",
U1791="SPARE-ISSUE","SPARE-ISSUE",
U1791="Fiber CAmtel","TX ISSUE",
U1791="Fiber AOF","TX ISSUE",
U1791="Projet OCM (HUAWEI)","TRAVAUX-HUAWEI",
U1791="Projet OCM (NOKIA)","TRAVAUX -NOKIA",
U1791="ACCESS-ISSUE","ACCESS-ISSUE",
U1791="Projet OCM (ZTE, NOKIA, autres projets)","TRAVAUX OCM",
U1791="No root CAuse","No root cause",
U1791="ODU HS","TX ISSUE",
U1791="IP &amp; VLAN","TX ISSUE",
U1791="Warehouse HUAWEI","SPARE-ISSUE",
U1791="SPARE-HS","SPARE-ISSUE",
U1791="Power Telco","RAN ISSUE",U1791="no impacts","no impacts"
),"")</f>
        <v>No root cause</v>
      </c>
      <c r="U1791" s="68" t="s">
        <v>5691</v>
      </c>
      <c r="V1791" s="41" t="str" cm="1">
        <f t="array" ref="V1791">IFERROR(_xlfn.IFS(
U1791="MPR ISSUE","ACTIVE",
U1791="BSS Hardware Issue","ACTIVE",
U1791="Sites strategiques, MLL, Pylone, etc.","PASSIVE",
U1791="AKTIVCO DEFAUT GE &amp; POWER Cabinet","PASSIVE",
U1791="AKTIVCO Coupure ENEO &amp; Baisse de tension","PASSIVE",
U1791="Coupure ENEO &amp; Baisse de tension","PASSIVE",
U1791="Defaut GE &amp; POWER Cabinet","PASSIVE",
U1791="Sharing","PASSIVE",
U1791="Sites strategiques &amp; DataCenter","PASSIVE",
U1791="Exclu","Exclu",
U1791="SAT","ACTIVE",
U1791="SPARE-ISSUE","SPARE-ISSUE",
U1791="Fiber CAmtel","ACTIVE",
U1791="Fiber AOF","ACTIVE",
U1791="Projet OCM (HUAWEI)","PLANNED WORKS",
U1791="Projet OCM (NOKIA)","PLANNED WORKS",
U1791="ACCESS-ISSUE","ACCESS-ISSUE",
U1791="Projet OCM (ZTE, NOKIA, autres projets)","PLANNED WORKS",
U1791="No root CAuse","No root cause",
U1791="ODU HS","ACTIVE",
U1791="IP &amp; VLAN","ACTIVE",
U1791="Warehouse HUAWEI","SPARE-ISSUE",
U1791="SPARE-HS","SPARE-ISSUE",
U1791="Power Telco","ACTIVE", U1791="no impacts","no impacts"
),"")</f>
        <v>No root cause</v>
      </c>
      <c r="W1791" s="113"/>
      <c r="X1791" s="113"/>
      <c r="Y1791" s="113"/>
      <c r="Z1791" s="113"/>
      <c r="AA1791" s="113"/>
      <c r="AB1791" s="17" t="s">
        <v>5465</v>
      </c>
      <c r="AC1791" s="17" t="str">
        <f>_xlfn.XLOOKUP(B1791,'INCIDENT-04-27-2026'!E:E,'INCIDENT-04-27-2026'!F:F,"")</f>
        <v/>
      </c>
      <c r="AD1791" s="9"/>
      <c r="AE1791" s="7" t="s">
        <v>5465</v>
      </c>
      <c r="AF1791" s="6" t="str">
        <f>_xlfn.XLOOKUP(B1791,'[13]Input_27-04'!$B:$B,'[13]Input_27-04'!$M:$M,"")</f>
        <v/>
      </c>
      <c r="AG1791" s="7"/>
      <c r="AH1791" s="3"/>
      <c r="AI1791" s="18" t="str">
        <f>_xlfn.XLOOKUP(B1791,'[3]Cells Huawei 27042026 10h'!$B:$B,'[3]Cells Huawei 27042026 10h'!$T:$T,"")</f>
        <v/>
      </c>
      <c r="AJ1791" s="18" t="str">
        <f>_xlfn.XLOOKUP(B1791,'[3]Cells Huawei 27042026 15h'!$B:$B,'[3]Cells Huawei 27042026 15h'!$T:$T,"")</f>
        <v/>
      </c>
      <c r="AK1791" s="18" t="str">
        <f>_xlfn.XLOOKUP(B1791,'[4]cells down 27042026 11h28'!$B:$B,'[4]cells down 27042026 11h28'!$R:$R,"")</f>
        <v/>
      </c>
      <c r="AL1791" s="18" t="str">
        <f>_xlfn.XLOOKUP(B1791,'[4]cells down 27042026 18h01'!$B:$B,'[4]cells down 27042026 18h01'!$R:$R,"")</f>
        <v/>
      </c>
      <c r="AM1791" s="18" t="str">
        <f>_xlfn.XLOOKUP(B1791,'[5]cell downs 27042026 11h'!$B:$B,'[5]cell downs 27042026 11h'!$R:$R,"")</f>
        <v/>
      </c>
      <c r="AN1791" s="18" t="str">
        <f>_xlfn.XLOOKUP(B1791,'[5]cell downs 27042026 17h40'!$B:$B,'[5]cell downs 27042026 17h40'!$R:$R,"")</f>
        <v/>
      </c>
      <c r="AO1791" s="18" t="str">
        <f>_xlfn.XLOOKUP(B1791,'[6]ALL SITES DOWN'!$D:$D,'[6]ALL SITES DOWN'!$J:$J,"")</f>
        <v/>
      </c>
      <c r="AP1791" s="18" t="str">
        <f>_xlfn.XLOOKUP(B1791,'[7]ALL SITES DOWN'!$D:$D,'[7]ALL SITES DOWN'!$J:$J,"")</f>
        <v/>
      </c>
      <c r="AQ1791" s="9" t="str">
        <f>_xlfn.XLOOKUP(B1791,[8]sheet1!$AC:$AC,[8]sheet1!$AF:$AF,"")</f>
        <v/>
      </c>
      <c r="AR1791" s="14"/>
      <c r="AS1791" s="14" t="s">
        <v>5465</v>
      </c>
      <c r="AT1791" s="14" t="str">
        <f>_xlfn.XLOOKUP(B1791,'[9]cell downs 18042026 17h'!$B:$B,'[9]cell downs 18042026 17h'!$B:$B,"")</f>
        <v/>
      </c>
      <c r="AU1791" s="14" t="str">
        <f>_xlfn.XLOOKUP(B1791,'[10]Cells Huawei 19042026 15h'!$B:$B,'[10]Cells Huawei 19042026 15h'!$B:$B,"")</f>
        <v/>
      </c>
      <c r="AV1791" s="9" t="str">
        <f>_xlfn.XLOOKUP(B1791,'[11]cells down 19042026 9H40'!$B:$B,'[11]cells down 19042026 9H40'!$B:$B,"")</f>
        <v/>
      </c>
    </row>
    <row r="1792" spans="1:48" hidden="1" x14ac:dyDescent="0.3">
      <c r="A1792" s="1" t="s">
        <v>2942</v>
      </c>
      <c r="B1792" s="8" t="s">
        <v>2943</v>
      </c>
      <c r="C1792" s="3" t="str">
        <f>_xlfn.XLOOKUP(B1792,'[1]daily break down'!$D:$D,'[1]daily break down'!$E:$E,"")</f>
        <v>Ngaoundere</v>
      </c>
      <c r="D1792" s="1" t="s">
        <v>11</v>
      </c>
      <c r="E1792" s="1" t="s">
        <v>12</v>
      </c>
      <c r="F1792" s="3" t="s">
        <v>90</v>
      </c>
      <c r="G1792" s="1" t="s">
        <v>91</v>
      </c>
      <c r="H1792" s="27" t="str">
        <f>_xlfn.XLOOKUP(B1792,[2]CALCULATION!$B:$B,[2]CALCULATION!$H:$H,"")</f>
        <v>Huawei</v>
      </c>
      <c r="I1792" s="26">
        <v>0</v>
      </c>
      <c r="J1792" s="26">
        <v>0</v>
      </c>
      <c r="K1792" s="26">
        <v>0</v>
      </c>
      <c r="L1792" s="26">
        <v>0</v>
      </c>
      <c r="M1792" s="26">
        <v>0</v>
      </c>
      <c r="N1792" s="26">
        <v>0</v>
      </c>
      <c r="O1792" s="26">
        <v>0</v>
      </c>
      <c r="P1792" s="114" t="s">
        <v>6364</v>
      </c>
      <c r="Q1792" s="42" t="s">
        <v>5538</v>
      </c>
      <c r="R1792" s="42"/>
      <c r="S1792" s="41" t="str" cm="1">
        <f t="array" ref="S1792">IFERROR(_xlfn.IFS(
U1792="MPR ISSUE","PDH",
U1792="BSS Hardware Issue","BSS",
U1792="Sites strategiques, MLL, Pylone, etc.","ENVTECH",
U1792="AKTIVCO DEFAUT GE &amp; POWER Cabinet","AKTIVCO",
U1792="AKTIVCO Coupure ENEO &amp; Baisse de tension","AKTIVCO GRID ONLY",
U1792="Coupure ENEO &amp; Baisse de tension","IHS GRID ONLY",
U1792="Defaut GE &amp; POWER Cabinet","IHS",
U1792="Sharing","Partners",
U1792="Sites strategiques &amp; DataCenter","SST &amp; DC",
U1792="Exclu","Exclu",
U1792="SAT","SAT",
U1792="SPARE-ISSUE","SPARE-ISSUE",
U1792="Fiber CAmtel","TRANS_FO_CAMTEL",
U1792="Fiber AOF","Fiber AOF",
U1792="Projet OCM (HUAWEI)","TRAVAUX-HUAWEI",
U1792="Projet OCM (NOKIA)","TRAVAUX-NOKIA",
U1792="ACCESS-ISSUE","ACCESS-ISSUE",
U1792="Projet OCM (ZTE, NOKIA, autres projets)","TRAVAUX OCM",
U1792="No root CAuse","No root cause",
U1792="ODU HS","PDH",
U1792="IP &amp; VLAN","PDH",
U1792="Warehouse HUAWEI","SPARE-ISSUE",
U1792="SPARE-HS","SPARE-ISSUE",
U1792="Power Telco","BSS",U1792="no impacts","no impacts"
),"")</f>
        <v>No root cause</v>
      </c>
      <c r="T1792" s="41" t="str" cm="1">
        <f t="array" ref="T1792">IFERROR(_xlfn.IFS(
U1792="MPR ISSUE","TX ISSUE",
U1792="BSS Hardware Issue","RAN ISSUE",
U1792="Sites strategiques, MLL, Pylone, etc.","ENVTECH",
U1792="AKTIVCO DEFAUT GE &amp; POWER Cabinet","POWER ISSUE",
U1792="AKTIVCO Coupure ENEO &amp; Baisse de tension","POWER ISSUE",
U1792="Coupure ENEO &amp; Baisse de tension","POWER ISSUE",
U1792="Defaut GE &amp; POWER Cabinet","POWER ISSUE",
U1792="Sharing","POWER ISSUE",
U1792="Sites strategiques &amp; DataCenter","POWER ISSUE",
U1792="Exclu","Exclu",
U1792="SAT","TX ISSUE",
U1792="SPARE-ISSUE","SPARE-ISSUE",
U1792="Fiber CAmtel","TX ISSUE",
U1792="Fiber AOF","TX ISSUE",
U1792="Projet OCM (HUAWEI)","TRAVAUX-HUAWEI",
U1792="Projet OCM (NOKIA)","TRAVAUX -NOKIA",
U1792="ACCESS-ISSUE","ACCESS-ISSUE",
U1792="Projet OCM (ZTE, NOKIA, autres projets)","TRAVAUX OCM",
U1792="No root CAuse","No root cause",
U1792="ODU HS","TX ISSUE",
U1792="IP &amp; VLAN","TX ISSUE",
U1792="Warehouse HUAWEI","SPARE-ISSUE",
U1792="SPARE-HS","SPARE-ISSUE",
U1792="Power Telco","RAN ISSUE",U1792="no impacts","no impacts"
),"")</f>
        <v>No root cause</v>
      </c>
      <c r="U1792" s="68" t="s">
        <v>5691</v>
      </c>
      <c r="V1792" s="41" t="str" cm="1">
        <f t="array" ref="V1792">IFERROR(_xlfn.IFS(
U1792="MPR ISSUE","ACTIVE",
U1792="BSS Hardware Issue","ACTIVE",
U1792="Sites strategiques, MLL, Pylone, etc.","PASSIVE",
U1792="AKTIVCO DEFAUT GE &amp; POWER Cabinet","PASSIVE",
U1792="AKTIVCO Coupure ENEO &amp; Baisse de tension","PASSIVE",
U1792="Coupure ENEO &amp; Baisse de tension","PASSIVE",
U1792="Defaut GE &amp; POWER Cabinet","PASSIVE",
U1792="Sharing","PASSIVE",
U1792="Sites strategiques &amp; DataCenter","PASSIVE",
U1792="Exclu","Exclu",
U1792="SAT","ACTIVE",
U1792="SPARE-ISSUE","SPARE-ISSUE",
U1792="Fiber CAmtel","ACTIVE",
U1792="Fiber AOF","ACTIVE",
U1792="Projet OCM (HUAWEI)","PLANNED WORKS",
U1792="Projet OCM (NOKIA)","PLANNED WORKS",
U1792="ACCESS-ISSUE","ACCESS-ISSUE",
U1792="Projet OCM (ZTE, NOKIA, autres projets)","PLANNED WORKS",
U1792="No root CAuse","No root cause",
U1792="ODU HS","ACTIVE",
U1792="IP &amp; VLAN","ACTIVE",
U1792="Warehouse HUAWEI","SPARE-ISSUE",
U1792="SPARE-HS","SPARE-ISSUE",
U1792="Power Telco","ACTIVE", U1792="no impacts","no impacts"
),"")</f>
        <v>No root cause</v>
      </c>
      <c r="W1792" s="113"/>
      <c r="X1792" s="113"/>
      <c r="Y1792" s="113"/>
      <c r="Z1792" s="113"/>
      <c r="AA1792" s="113"/>
      <c r="AB1792" s="17" t="s">
        <v>5465</v>
      </c>
      <c r="AC1792" s="17" t="str">
        <f>_xlfn.XLOOKUP(B1792,'INCIDENT-04-27-2026'!E:E,'INCIDENT-04-27-2026'!F:F,"")</f>
        <v/>
      </c>
      <c r="AD1792" s="9"/>
      <c r="AE1792" s="7" t="s">
        <v>5465</v>
      </c>
      <c r="AF1792" s="6" t="str">
        <f>_xlfn.XLOOKUP(B1792,'[13]Input_27-04'!$B:$B,'[13]Input_27-04'!$M:$M,"")</f>
        <v/>
      </c>
      <c r="AG1792" s="7"/>
      <c r="AH1792" s="3"/>
      <c r="AI1792" s="18" t="str">
        <f>_xlfn.XLOOKUP(B1792,'[3]Cells Huawei 27042026 10h'!$B:$B,'[3]Cells Huawei 27042026 10h'!$T:$T,"")</f>
        <v/>
      </c>
      <c r="AJ1792" s="18" t="str">
        <f>_xlfn.XLOOKUP(B1792,'[3]Cells Huawei 27042026 15h'!$B:$B,'[3]Cells Huawei 27042026 15h'!$T:$T,"")</f>
        <v/>
      </c>
      <c r="AK1792" s="18" t="str">
        <f>_xlfn.XLOOKUP(B1792,'[4]cells down 27042026 11h28'!$B:$B,'[4]cells down 27042026 11h28'!$R:$R,"")</f>
        <v/>
      </c>
      <c r="AL1792" s="18" t="str">
        <f>_xlfn.XLOOKUP(B1792,'[4]cells down 27042026 18h01'!$B:$B,'[4]cells down 27042026 18h01'!$R:$R,"")</f>
        <v/>
      </c>
      <c r="AM1792" s="18" t="str">
        <f>_xlfn.XLOOKUP(B1792,'[5]cell downs 27042026 11h'!$B:$B,'[5]cell downs 27042026 11h'!$R:$R,"")</f>
        <v/>
      </c>
      <c r="AN1792" s="18" t="str">
        <f>_xlfn.XLOOKUP(B1792,'[5]cell downs 27042026 17h40'!$B:$B,'[5]cell downs 27042026 17h40'!$R:$R,"")</f>
        <v/>
      </c>
      <c r="AO1792" s="18" t="str">
        <f>_xlfn.XLOOKUP(B1792,'[6]ALL SITES DOWN'!$D:$D,'[6]ALL SITES DOWN'!$J:$J,"")</f>
        <v/>
      </c>
      <c r="AP1792" s="18" t="str">
        <f>_xlfn.XLOOKUP(B1792,'[7]ALL SITES DOWN'!$D:$D,'[7]ALL SITES DOWN'!$J:$J,"")</f>
        <v/>
      </c>
      <c r="AQ1792" s="9" t="str">
        <f>_xlfn.XLOOKUP(B1792,[8]sheet1!$AC:$AC,[8]sheet1!$AF:$AF,"")</f>
        <v/>
      </c>
      <c r="AR1792" s="14"/>
      <c r="AS1792" s="14" t="s">
        <v>5465</v>
      </c>
      <c r="AT1792" s="14" t="str">
        <f>_xlfn.XLOOKUP(B1792,'[9]cell downs 18042026 17h'!$B:$B,'[9]cell downs 18042026 17h'!$B:$B,"")</f>
        <v/>
      </c>
      <c r="AU1792" s="14" t="str">
        <f>_xlfn.XLOOKUP(B1792,'[10]Cells Huawei 19042026 15h'!$B:$B,'[10]Cells Huawei 19042026 15h'!$B:$B,"")</f>
        <v/>
      </c>
      <c r="AV1792" s="9" t="str">
        <f>_xlfn.XLOOKUP(B1792,'[11]cells down 19042026 9H40'!$B:$B,'[11]cells down 19042026 9H40'!$B:$B,"")</f>
        <v/>
      </c>
    </row>
    <row r="1793" spans="1:48" hidden="1" x14ac:dyDescent="0.3">
      <c r="A1793" s="1" t="s">
        <v>2997</v>
      </c>
      <c r="B1793" s="8" t="s">
        <v>2998</v>
      </c>
      <c r="C1793" s="3" t="str">
        <f>_xlfn.XLOOKUP(B1793,'[1]daily break down'!$D:$D,'[1]daily break down'!$E:$E,"")</f>
        <v>Ngaoundere</v>
      </c>
      <c r="D1793" s="1" t="s">
        <v>11</v>
      </c>
      <c r="E1793" s="1" t="s">
        <v>12</v>
      </c>
      <c r="F1793" s="3" t="s">
        <v>90</v>
      </c>
      <c r="G1793" s="1" t="s">
        <v>91</v>
      </c>
      <c r="H1793" s="27" t="str">
        <f>_xlfn.XLOOKUP(B1793,[2]CALCULATION!$B:$B,[2]CALCULATION!$H:$H,"")</f>
        <v>Huawei</v>
      </c>
      <c r="I1793" s="26">
        <v>0</v>
      </c>
      <c r="J1793" s="26">
        <v>0</v>
      </c>
      <c r="K1793" s="26">
        <v>0</v>
      </c>
      <c r="L1793" s="26">
        <v>0</v>
      </c>
      <c r="M1793" s="26">
        <v>0</v>
      </c>
      <c r="N1793" s="26">
        <v>0</v>
      </c>
      <c r="O1793" s="26">
        <v>0</v>
      </c>
      <c r="P1793" s="114" t="s">
        <v>6364</v>
      </c>
      <c r="Q1793" s="42" t="s">
        <v>5538</v>
      </c>
      <c r="R1793" s="42"/>
      <c r="S1793" s="41" t="str" cm="1">
        <f t="array" ref="S1793">IFERROR(_xlfn.IFS(
U1793="MPR ISSUE","PDH",
U1793="BSS Hardware Issue","BSS",
U1793="Sites strategiques, MLL, Pylone, etc.","ENVTECH",
U1793="AKTIVCO DEFAUT GE &amp; POWER Cabinet","AKTIVCO",
U1793="AKTIVCO Coupure ENEO &amp; Baisse de tension","AKTIVCO GRID ONLY",
U1793="Coupure ENEO &amp; Baisse de tension","IHS GRID ONLY",
U1793="Defaut GE &amp; POWER Cabinet","IHS",
U1793="Sharing","Partners",
U1793="Sites strategiques &amp; DataCenter","SST &amp; DC",
U1793="Exclu","Exclu",
U1793="SAT","SAT",
U1793="SPARE-ISSUE","SPARE-ISSUE",
U1793="Fiber CAmtel","TRANS_FO_CAMTEL",
U1793="Fiber AOF","Fiber AOF",
U1793="Projet OCM (HUAWEI)","TRAVAUX-HUAWEI",
U1793="Projet OCM (NOKIA)","TRAVAUX-NOKIA",
U1793="ACCESS-ISSUE","ACCESS-ISSUE",
U1793="Projet OCM (ZTE, NOKIA, autres projets)","TRAVAUX OCM",
U1793="No root CAuse","No root cause",
U1793="ODU HS","PDH",
U1793="IP &amp; VLAN","PDH",
U1793="Warehouse HUAWEI","SPARE-ISSUE",
U1793="SPARE-HS","SPARE-ISSUE",
U1793="Power Telco","BSS",U1793="no impacts","no impacts"
),"")</f>
        <v>No root cause</v>
      </c>
      <c r="T1793" s="41" t="str" cm="1">
        <f t="array" ref="T1793">IFERROR(_xlfn.IFS(
U1793="MPR ISSUE","TX ISSUE",
U1793="BSS Hardware Issue","RAN ISSUE",
U1793="Sites strategiques, MLL, Pylone, etc.","ENVTECH",
U1793="AKTIVCO DEFAUT GE &amp; POWER Cabinet","POWER ISSUE",
U1793="AKTIVCO Coupure ENEO &amp; Baisse de tension","POWER ISSUE",
U1793="Coupure ENEO &amp; Baisse de tension","POWER ISSUE",
U1793="Defaut GE &amp; POWER Cabinet","POWER ISSUE",
U1793="Sharing","POWER ISSUE",
U1793="Sites strategiques &amp; DataCenter","POWER ISSUE",
U1793="Exclu","Exclu",
U1793="SAT","TX ISSUE",
U1793="SPARE-ISSUE","SPARE-ISSUE",
U1793="Fiber CAmtel","TX ISSUE",
U1793="Fiber AOF","TX ISSUE",
U1793="Projet OCM (HUAWEI)","TRAVAUX-HUAWEI",
U1793="Projet OCM (NOKIA)","TRAVAUX -NOKIA",
U1793="ACCESS-ISSUE","ACCESS-ISSUE",
U1793="Projet OCM (ZTE, NOKIA, autres projets)","TRAVAUX OCM",
U1793="No root CAuse","No root cause",
U1793="ODU HS","TX ISSUE",
U1793="IP &amp; VLAN","TX ISSUE",
U1793="Warehouse HUAWEI","SPARE-ISSUE",
U1793="SPARE-HS","SPARE-ISSUE",
U1793="Power Telco","RAN ISSUE",U1793="no impacts","no impacts"
),"")</f>
        <v>No root cause</v>
      </c>
      <c r="U1793" s="68" t="s">
        <v>5691</v>
      </c>
      <c r="V1793" s="41" t="str" cm="1">
        <f t="array" ref="V1793">IFERROR(_xlfn.IFS(
U1793="MPR ISSUE","ACTIVE",
U1793="BSS Hardware Issue","ACTIVE",
U1793="Sites strategiques, MLL, Pylone, etc.","PASSIVE",
U1793="AKTIVCO DEFAUT GE &amp; POWER Cabinet","PASSIVE",
U1793="AKTIVCO Coupure ENEO &amp; Baisse de tension","PASSIVE",
U1793="Coupure ENEO &amp; Baisse de tension","PASSIVE",
U1793="Defaut GE &amp; POWER Cabinet","PASSIVE",
U1793="Sharing","PASSIVE",
U1793="Sites strategiques &amp; DataCenter","PASSIVE",
U1793="Exclu","Exclu",
U1793="SAT","ACTIVE",
U1793="SPARE-ISSUE","SPARE-ISSUE",
U1793="Fiber CAmtel","ACTIVE",
U1793="Fiber AOF","ACTIVE",
U1793="Projet OCM (HUAWEI)","PLANNED WORKS",
U1793="Projet OCM (NOKIA)","PLANNED WORKS",
U1793="ACCESS-ISSUE","ACCESS-ISSUE",
U1793="Projet OCM (ZTE, NOKIA, autres projets)","PLANNED WORKS",
U1793="No root CAuse","No root cause",
U1793="ODU HS","ACTIVE",
U1793="IP &amp; VLAN","ACTIVE",
U1793="Warehouse HUAWEI","SPARE-ISSUE",
U1793="SPARE-HS","SPARE-ISSUE",
U1793="Power Telco","ACTIVE", U1793="no impacts","no impacts"
),"")</f>
        <v>No root cause</v>
      </c>
      <c r="W1793" s="113"/>
      <c r="X1793" s="113"/>
      <c r="Y1793" s="113"/>
      <c r="Z1793" s="113"/>
      <c r="AA1793" s="113"/>
      <c r="AB1793" s="17" t="s">
        <v>5465</v>
      </c>
      <c r="AC1793" s="17" t="str">
        <f>_xlfn.XLOOKUP(B1793,'INCIDENT-04-27-2026'!E:E,'INCIDENT-04-27-2026'!F:F,"")</f>
        <v/>
      </c>
      <c r="AD1793" s="9"/>
      <c r="AE1793" s="7" t="s">
        <v>5465</v>
      </c>
      <c r="AF1793" s="6" t="str">
        <f>_xlfn.XLOOKUP(B1793,'[13]Input_27-04'!$B:$B,'[13]Input_27-04'!$M:$M,"")</f>
        <v/>
      </c>
      <c r="AG1793" s="7"/>
      <c r="AH1793" s="3"/>
      <c r="AI1793" s="18" t="str">
        <f>_xlfn.XLOOKUP(B1793,'[3]Cells Huawei 27042026 10h'!$B:$B,'[3]Cells Huawei 27042026 10h'!$T:$T,"")</f>
        <v/>
      </c>
      <c r="AJ1793" s="18" t="str">
        <f>_xlfn.XLOOKUP(B1793,'[3]Cells Huawei 27042026 15h'!$B:$B,'[3]Cells Huawei 27042026 15h'!$T:$T,"")</f>
        <v/>
      </c>
      <c r="AK1793" s="18" t="str">
        <f>_xlfn.XLOOKUP(B1793,'[4]cells down 27042026 11h28'!$B:$B,'[4]cells down 27042026 11h28'!$R:$R,"")</f>
        <v/>
      </c>
      <c r="AL1793" s="18" t="str">
        <f>_xlfn.XLOOKUP(B1793,'[4]cells down 27042026 18h01'!$B:$B,'[4]cells down 27042026 18h01'!$R:$R,"")</f>
        <v/>
      </c>
      <c r="AM1793" s="18" t="str">
        <f>_xlfn.XLOOKUP(B1793,'[5]cell downs 27042026 11h'!$B:$B,'[5]cell downs 27042026 11h'!$R:$R,"")</f>
        <v/>
      </c>
      <c r="AN1793" s="18" t="str">
        <f>_xlfn.XLOOKUP(B1793,'[5]cell downs 27042026 17h40'!$B:$B,'[5]cell downs 27042026 17h40'!$R:$R,"")</f>
        <v/>
      </c>
      <c r="AO1793" s="18" t="str">
        <f>_xlfn.XLOOKUP(B1793,'[6]ALL SITES DOWN'!$D:$D,'[6]ALL SITES DOWN'!$J:$J,"")</f>
        <v/>
      </c>
      <c r="AP1793" s="18" t="str">
        <f>_xlfn.XLOOKUP(B1793,'[7]ALL SITES DOWN'!$D:$D,'[7]ALL SITES DOWN'!$J:$J,"")</f>
        <v/>
      </c>
      <c r="AQ1793" s="9" t="str">
        <f>_xlfn.XLOOKUP(B1793,[8]sheet1!$AC:$AC,[8]sheet1!$AF:$AF,"")</f>
        <v/>
      </c>
      <c r="AR1793" s="14"/>
      <c r="AS1793" s="14" t="s">
        <v>5465</v>
      </c>
      <c r="AT1793" s="14" t="str">
        <f>_xlfn.XLOOKUP(B1793,'[9]cell downs 18042026 17h'!$B:$B,'[9]cell downs 18042026 17h'!$B:$B,"")</f>
        <v/>
      </c>
      <c r="AU1793" s="14" t="str">
        <f>_xlfn.XLOOKUP(B1793,'[10]Cells Huawei 19042026 15h'!$B:$B,'[10]Cells Huawei 19042026 15h'!$B:$B,"")</f>
        <v/>
      </c>
      <c r="AV1793" s="9" t="str">
        <f>_xlfn.XLOOKUP(B1793,'[11]cells down 19042026 9H40'!$B:$B,'[11]cells down 19042026 9H40'!$B:$B,"")</f>
        <v/>
      </c>
    </row>
    <row r="1794" spans="1:48" hidden="1" x14ac:dyDescent="0.3">
      <c r="A1794" s="1" t="s">
        <v>3044</v>
      </c>
      <c r="B1794" s="8" t="s">
        <v>3045</v>
      </c>
      <c r="C1794" s="3" t="str">
        <f>_xlfn.XLOOKUP(B1794,'[1]daily break down'!$D:$D,'[1]daily break down'!$E:$E,"")</f>
        <v>Ngaoundere</v>
      </c>
      <c r="D1794" s="1"/>
      <c r="E1794" s="1"/>
      <c r="F1794" s="3" t="s">
        <v>90</v>
      </c>
      <c r="G1794" s="1" t="s">
        <v>91</v>
      </c>
      <c r="H1794" s="27" t="str">
        <f>_xlfn.XLOOKUP(B1794,[2]CALCULATION!$B:$B,[2]CALCULATION!$H:$H,"")</f>
        <v>Huawei</v>
      </c>
      <c r="I1794" s="26">
        <v>0</v>
      </c>
      <c r="J1794" s="26">
        <v>0</v>
      </c>
      <c r="K1794" s="26">
        <v>0</v>
      </c>
      <c r="L1794" s="26">
        <v>0</v>
      </c>
      <c r="M1794" s="26">
        <v>0</v>
      </c>
      <c r="N1794" s="26">
        <v>0</v>
      </c>
      <c r="O1794" s="26">
        <v>0</v>
      </c>
      <c r="P1794" s="114" t="s">
        <v>6364</v>
      </c>
      <c r="Q1794" s="42" t="s">
        <v>5538</v>
      </c>
      <c r="R1794" s="42"/>
      <c r="S1794" s="41" t="str" cm="1">
        <f t="array" ref="S1794">IFERROR(_xlfn.IFS(
U1794="MPR ISSUE","PDH",
U1794="BSS Hardware Issue","BSS",
U1794="Sites strategiques, MLL, Pylone, etc.","ENVTECH",
U1794="AKTIVCO DEFAUT GE &amp; POWER Cabinet","AKTIVCO",
U1794="AKTIVCO Coupure ENEO &amp; Baisse de tension","AKTIVCO GRID ONLY",
U1794="Coupure ENEO &amp; Baisse de tension","IHS GRID ONLY",
U1794="Defaut GE &amp; POWER Cabinet","IHS",
U1794="Sharing","Partners",
U1794="Sites strategiques &amp; DataCenter","SST &amp; DC",
U1794="Exclu","Exclu",
U1794="SAT","SAT",
U1794="SPARE-ISSUE","SPARE-ISSUE",
U1794="Fiber CAmtel","TRANS_FO_CAMTEL",
U1794="Fiber AOF","Fiber AOF",
U1794="Projet OCM (HUAWEI)","TRAVAUX-HUAWEI",
U1794="Projet OCM (NOKIA)","TRAVAUX-NOKIA",
U1794="ACCESS-ISSUE","ACCESS-ISSUE",
U1794="Projet OCM (ZTE, NOKIA, autres projets)","TRAVAUX OCM",
U1794="No root CAuse","No root cause",
U1794="ODU HS","PDH",
U1794="IP &amp; VLAN","PDH",
U1794="Warehouse HUAWEI","SPARE-ISSUE",
U1794="SPARE-HS","SPARE-ISSUE",
U1794="Power Telco","BSS",U1794="no impacts","no impacts"
),"")</f>
        <v>No root cause</v>
      </c>
      <c r="T1794" s="41" t="str" cm="1">
        <f t="array" ref="T1794">IFERROR(_xlfn.IFS(
U1794="MPR ISSUE","TX ISSUE",
U1794="BSS Hardware Issue","RAN ISSUE",
U1794="Sites strategiques, MLL, Pylone, etc.","ENVTECH",
U1794="AKTIVCO DEFAUT GE &amp; POWER Cabinet","POWER ISSUE",
U1794="AKTIVCO Coupure ENEO &amp; Baisse de tension","POWER ISSUE",
U1794="Coupure ENEO &amp; Baisse de tension","POWER ISSUE",
U1794="Defaut GE &amp; POWER Cabinet","POWER ISSUE",
U1794="Sharing","POWER ISSUE",
U1794="Sites strategiques &amp; DataCenter","POWER ISSUE",
U1794="Exclu","Exclu",
U1794="SAT","TX ISSUE",
U1794="SPARE-ISSUE","SPARE-ISSUE",
U1794="Fiber CAmtel","TX ISSUE",
U1794="Fiber AOF","TX ISSUE",
U1794="Projet OCM (HUAWEI)","TRAVAUX-HUAWEI",
U1794="Projet OCM (NOKIA)","TRAVAUX -NOKIA",
U1794="ACCESS-ISSUE","ACCESS-ISSUE",
U1794="Projet OCM (ZTE, NOKIA, autres projets)","TRAVAUX OCM",
U1794="No root CAuse","No root cause",
U1794="ODU HS","TX ISSUE",
U1794="IP &amp; VLAN","TX ISSUE",
U1794="Warehouse HUAWEI","SPARE-ISSUE",
U1794="SPARE-HS","SPARE-ISSUE",
U1794="Power Telco","RAN ISSUE",U1794="no impacts","no impacts"
),"")</f>
        <v>No root cause</v>
      </c>
      <c r="U1794" s="68" t="s">
        <v>5691</v>
      </c>
      <c r="V1794" s="41" t="str" cm="1">
        <f t="array" ref="V1794">IFERROR(_xlfn.IFS(
U1794="MPR ISSUE","ACTIVE",
U1794="BSS Hardware Issue","ACTIVE",
U1794="Sites strategiques, MLL, Pylone, etc.","PASSIVE",
U1794="AKTIVCO DEFAUT GE &amp; POWER Cabinet","PASSIVE",
U1794="AKTIVCO Coupure ENEO &amp; Baisse de tension","PASSIVE",
U1794="Coupure ENEO &amp; Baisse de tension","PASSIVE",
U1794="Defaut GE &amp; POWER Cabinet","PASSIVE",
U1794="Sharing","PASSIVE",
U1794="Sites strategiques &amp; DataCenter","PASSIVE",
U1794="Exclu","Exclu",
U1794="SAT","ACTIVE",
U1794="SPARE-ISSUE","SPARE-ISSUE",
U1794="Fiber CAmtel","ACTIVE",
U1794="Fiber AOF","ACTIVE",
U1794="Projet OCM (HUAWEI)","PLANNED WORKS",
U1794="Projet OCM (NOKIA)","PLANNED WORKS",
U1794="ACCESS-ISSUE","ACCESS-ISSUE",
U1794="Projet OCM (ZTE, NOKIA, autres projets)","PLANNED WORKS",
U1794="No root CAuse","No root cause",
U1794="ODU HS","ACTIVE",
U1794="IP &amp; VLAN","ACTIVE",
U1794="Warehouse HUAWEI","SPARE-ISSUE",
U1794="SPARE-HS","SPARE-ISSUE",
U1794="Power Telco","ACTIVE", U1794="no impacts","no impacts"
),"")</f>
        <v>No root cause</v>
      </c>
      <c r="W1794" s="113"/>
      <c r="X1794" s="113"/>
      <c r="Y1794" s="113"/>
      <c r="Z1794" s="113"/>
      <c r="AA1794" s="113"/>
      <c r="AB1794" s="17" t="s">
        <v>5465</v>
      </c>
      <c r="AC1794" s="17" t="str">
        <f>_xlfn.XLOOKUP(B1794,'INCIDENT-04-27-2026'!E:E,'INCIDENT-04-27-2026'!F:F,"")</f>
        <v/>
      </c>
      <c r="AD1794" s="9"/>
      <c r="AE1794" s="7" t="s">
        <v>5465</v>
      </c>
      <c r="AF1794" s="6" t="str">
        <f>_xlfn.XLOOKUP(B1794,'[13]Input_27-04'!$B:$B,'[13]Input_27-04'!$M:$M,"")</f>
        <v/>
      </c>
      <c r="AG1794" s="7"/>
      <c r="AH1794" s="3"/>
      <c r="AI1794" s="18" t="str">
        <f>_xlfn.XLOOKUP(B1794,'[3]Cells Huawei 27042026 10h'!$B:$B,'[3]Cells Huawei 27042026 10h'!$T:$T,"")</f>
        <v/>
      </c>
      <c r="AJ1794" s="18" t="str">
        <f>_xlfn.XLOOKUP(B1794,'[3]Cells Huawei 27042026 15h'!$B:$B,'[3]Cells Huawei 27042026 15h'!$T:$T,"")</f>
        <v/>
      </c>
      <c r="AK1794" s="18" t="str">
        <f>_xlfn.XLOOKUP(B1794,'[4]cells down 27042026 11h28'!$B:$B,'[4]cells down 27042026 11h28'!$R:$R,"")</f>
        <v/>
      </c>
      <c r="AL1794" s="18" t="str">
        <f>_xlfn.XLOOKUP(B1794,'[4]cells down 27042026 18h01'!$B:$B,'[4]cells down 27042026 18h01'!$R:$R,"")</f>
        <v/>
      </c>
      <c r="AM1794" s="18" t="str">
        <f>_xlfn.XLOOKUP(B1794,'[5]cell downs 27042026 11h'!$B:$B,'[5]cell downs 27042026 11h'!$R:$R,"")</f>
        <v/>
      </c>
      <c r="AN1794" s="18" t="str">
        <f>_xlfn.XLOOKUP(B1794,'[5]cell downs 27042026 17h40'!$B:$B,'[5]cell downs 27042026 17h40'!$R:$R,"")</f>
        <v/>
      </c>
      <c r="AO1794" s="18" t="str">
        <f>_xlfn.XLOOKUP(B1794,'[6]ALL SITES DOWN'!$D:$D,'[6]ALL SITES DOWN'!$J:$J,"")</f>
        <v/>
      </c>
      <c r="AP1794" s="18" t="str">
        <f>_xlfn.XLOOKUP(B1794,'[7]ALL SITES DOWN'!$D:$D,'[7]ALL SITES DOWN'!$J:$J,"")</f>
        <v/>
      </c>
      <c r="AQ1794" s="9" t="str">
        <f>_xlfn.XLOOKUP(B1794,[8]sheet1!$AC:$AC,[8]sheet1!$AF:$AF,"")</f>
        <v/>
      </c>
      <c r="AR1794" s="14"/>
      <c r="AS1794" s="14" t="s">
        <v>5465</v>
      </c>
      <c r="AT1794" s="14" t="str">
        <f>_xlfn.XLOOKUP(B1794,'[9]cell downs 18042026 17h'!$B:$B,'[9]cell downs 18042026 17h'!$B:$B,"")</f>
        <v/>
      </c>
      <c r="AU1794" s="14" t="str">
        <f>_xlfn.XLOOKUP(B1794,'[10]Cells Huawei 19042026 15h'!$B:$B,'[10]Cells Huawei 19042026 15h'!$B:$B,"")</f>
        <v/>
      </c>
      <c r="AV1794" s="9" t="str">
        <f>_xlfn.XLOOKUP(B1794,'[11]cells down 19042026 9H40'!$B:$B,'[11]cells down 19042026 9H40'!$B:$B,"")</f>
        <v/>
      </c>
    </row>
    <row r="1795" spans="1:48" hidden="1" x14ac:dyDescent="0.3">
      <c r="A1795" s="1" t="s">
        <v>5187</v>
      </c>
      <c r="B1795" s="8" t="s">
        <v>5188</v>
      </c>
      <c r="C1795" s="3" t="str">
        <f>_xlfn.XLOOKUP(B1795,'[1]daily break down'!$D:$D,'[1]daily break down'!$E:$E,"")</f>
        <v>SUD-OUEST</v>
      </c>
      <c r="D1795" s="1" t="s">
        <v>11</v>
      </c>
      <c r="E1795" s="1" t="s">
        <v>12</v>
      </c>
      <c r="F1795" s="3" t="s">
        <v>13</v>
      </c>
      <c r="G1795" s="1" t="s">
        <v>14</v>
      </c>
      <c r="H1795" s="27" t="str">
        <f>_xlfn.XLOOKUP(B1795,[2]CALCULATION!$B:$B,[2]CALCULATION!$H:$H,"")</f>
        <v>Huawei</v>
      </c>
      <c r="I1795" s="26">
        <v>0</v>
      </c>
      <c r="J1795" s="26">
        <v>0</v>
      </c>
      <c r="K1795" s="26">
        <v>0</v>
      </c>
      <c r="L1795" s="26">
        <v>0</v>
      </c>
      <c r="M1795" s="26">
        <v>0</v>
      </c>
      <c r="N1795" s="26">
        <v>0</v>
      </c>
      <c r="O1795" s="26">
        <v>0</v>
      </c>
      <c r="P1795" s="114" t="s">
        <v>6364</v>
      </c>
      <c r="Q1795" s="42" t="s">
        <v>5538</v>
      </c>
      <c r="R1795" s="42"/>
      <c r="S1795" s="41" t="str" cm="1">
        <f t="array" ref="S1795">IFERROR(_xlfn.IFS(
U1795="MPR ISSUE","PDH",
U1795="BSS Hardware Issue","BSS",
U1795="Sites strategiques, MLL, Pylone, etc.","ENVTECH",
U1795="AKTIVCO DEFAUT GE &amp; POWER Cabinet","AKTIVCO",
U1795="AKTIVCO Coupure ENEO &amp; Baisse de tension","AKTIVCO GRID ONLY",
U1795="Coupure ENEO &amp; Baisse de tension","IHS GRID ONLY",
U1795="Defaut GE &amp; POWER Cabinet","IHS",
U1795="Sharing","Partners",
U1795="Sites strategiques &amp; DataCenter","SST &amp; DC",
U1795="Exclu","Exclu",
U1795="SAT","SAT",
U1795="SPARE-ISSUE","SPARE-ISSUE",
U1795="Fiber CAmtel","TRANS_FO_CAMTEL",
U1795="Fiber AOF","Fiber AOF",
U1795="Projet OCM (HUAWEI)","TRAVAUX-HUAWEI",
U1795="Projet OCM (NOKIA)","TRAVAUX-NOKIA",
U1795="ACCESS-ISSUE","ACCESS-ISSUE",
U1795="Projet OCM (ZTE, NOKIA, autres projets)","TRAVAUX OCM",
U1795="No root CAuse","No root cause",
U1795="ODU HS","PDH",
U1795="IP &amp; VLAN","PDH",
U1795="Warehouse HUAWEI","SPARE-ISSUE",
U1795="SPARE-HS","SPARE-ISSUE",
U1795="Power Telco","BSS",U1795="no impacts","no impacts"
),"")</f>
        <v>No root cause</v>
      </c>
      <c r="T1795" s="41" t="str" cm="1">
        <f t="array" ref="T1795">IFERROR(_xlfn.IFS(
U1795="MPR ISSUE","TX ISSUE",
U1795="BSS Hardware Issue","RAN ISSUE",
U1795="Sites strategiques, MLL, Pylone, etc.","ENVTECH",
U1795="AKTIVCO DEFAUT GE &amp; POWER Cabinet","POWER ISSUE",
U1795="AKTIVCO Coupure ENEO &amp; Baisse de tension","POWER ISSUE",
U1795="Coupure ENEO &amp; Baisse de tension","POWER ISSUE",
U1795="Defaut GE &amp; POWER Cabinet","POWER ISSUE",
U1795="Sharing","POWER ISSUE",
U1795="Sites strategiques &amp; DataCenter","POWER ISSUE",
U1795="Exclu","Exclu",
U1795="SAT","TX ISSUE",
U1795="SPARE-ISSUE","SPARE-ISSUE",
U1795="Fiber CAmtel","TX ISSUE",
U1795="Fiber AOF","TX ISSUE",
U1795="Projet OCM (HUAWEI)","TRAVAUX-HUAWEI",
U1795="Projet OCM (NOKIA)","TRAVAUX -NOKIA",
U1795="ACCESS-ISSUE","ACCESS-ISSUE",
U1795="Projet OCM (ZTE, NOKIA, autres projets)","TRAVAUX OCM",
U1795="No root CAuse","No root cause",
U1795="ODU HS","TX ISSUE",
U1795="IP &amp; VLAN","TX ISSUE",
U1795="Warehouse HUAWEI","SPARE-ISSUE",
U1795="SPARE-HS","SPARE-ISSUE",
U1795="Power Telco","RAN ISSUE",U1795="no impacts","no impacts"
),"")</f>
        <v>No root cause</v>
      </c>
      <c r="U1795" s="68" t="s">
        <v>5691</v>
      </c>
      <c r="V1795" s="41" t="str" cm="1">
        <f t="array" ref="V1795">IFERROR(_xlfn.IFS(
U1795="MPR ISSUE","ACTIVE",
U1795="BSS Hardware Issue","ACTIVE",
U1795="Sites strategiques, MLL, Pylone, etc.","PASSIVE",
U1795="AKTIVCO DEFAUT GE &amp; POWER Cabinet","PASSIVE",
U1795="AKTIVCO Coupure ENEO &amp; Baisse de tension","PASSIVE",
U1795="Coupure ENEO &amp; Baisse de tension","PASSIVE",
U1795="Defaut GE &amp; POWER Cabinet","PASSIVE",
U1795="Sharing","PASSIVE",
U1795="Sites strategiques &amp; DataCenter","PASSIVE",
U1795="Exclu","Exclu",
U1795="SAT","ACTIVE",
U1795="SPARE-ISSUE","SPARE-ISSUE",
U1795="Fiber CAmtel","ACTIVE",
U1795="Fiber AOF","ACTIVE",
U1795="Projet OCM (HUAWEI)","PLANNED WORKS",
U1795="Projet OCM (NOKIA)","PLANNED WORKS",
U1795="ACCESS-ISSUE","ACCESS-ISSUE",
U1795="Projet OCM (ZTE, NOKIA, autres projets)","PLANNED WORKS",
U1795="No root CAuse","No root cause",
U1795="ODU HS","ACTIVE",
U1795="IP &amp; VLAN","ACTIVE",
U1795="Warehouse HUAWEI","SPARE-ISSUE",
U1795="SPARE-HS","SPARE-ISSUE",
U1795="Power Telco","ACTIVE", U1795="no impacts","no impacts"
),"")</f>
        <v>No root cause</v>
      </c>
      <c r="W1795" s="113"/>
      <c r="X1795" s="113"/>
      <c r="Y1795" s="113"/>
      <c r="Z1795" s="113"/>
      <c r="AA1795" s="113"/>
      <c r="AB1795" s="17" t="s">
        <v>5465</v>
      </c>
      <c r="AC1795" s="17" t="str">
        <f>_xlfn.XLOOKUP(B1795,'INCIDENT-04-27-2026'!E:E,'INCIDENT-04-27-2026'!F:F,"")</f>
        <v/>
      </c>
      <c r="AD1795" s="9"/>
      <c r="AE1795" s="7" t="s">
        <v>5465</v>
      </c>
      <c r="AF1795" s="6" t="str">
        <f>_xlfn.XLOOKUP(B1795,'[13]Input_27-04'!$B:$B,'[13]Input_27-04'!$M:$M,"")</f>
        <v/>
      </c>
      <c r="AG1795" s="7"/>
      <c r="AH1795" s="3"/>
      <c r="AI1795" s="18" t="str">
        <f>_xlfn.XLOOKUP(B1795,'[3]Cells Huawei 27042026 10h'!$B:$B,'[3]Cells Huawei 27042026 10h'!$T:$T,"")</f>
        <v/>
      </c>
      <c r="AJ1795" s="18" t="str">
        <f>_xlfn.XLOOKUP(B1795,'[3]Cells Huawei 27042026 15h'!$B:$B,'[3]Cells Huawei 27042026 15h'!$T:$T,"")</f>
        <v/>
      </c>
      <c r="AK1795" s="18" t="str">
        <f>_xlfn.XLOOKUP(B1795,'[4]cells down 27042026 11h28'!$B:$B,'[4]cells down 27042026 11h28'!$R:$R,"")</f>
        <v/>
      </c>
      <c r="AL1795" s="18" t="str">
        <f>_xlfn.XLOOKUP(B1795,'[4]cells down 27042026 18h01'!$B:$B,'[4]cells down 27042026 18h01'!$R:$R,"")</f>
        <v/>
      </c>
      <c r="AM1795" s="18" t="str">
        <f>_xlfn.XLOOKUP(B1795,'[5]cell downs 27042026 11h'!$B:$B,'[5]cell downs 27042026 11h'!$R:$R,"")</f>
        <v/>
      </c>
      <c r="AN1795" s="18" t="str">
        <f>_xlfn.XLOOKUP(B1795,'[5]cell downs 27042026 17h40'!$B:$B,'[5]cell downs 27042026 17h40'!$R:$R,"")</f>
        <v/>
      </c>
      <c r="AO1795" s="18" t="str">
        <f>_xlfn.XLOOKUP(B1795,'[6]ALL SITES DOWN'!$D:$D,'[6]ALL SITES DOWN'!$J:$J,"")</f>
        <v/>
      </c>
      <c r="AP1795" s="18" t="str">
        <f>_xlfn.XLOOKUP(B1795,'[7]ALL SITES DOWN'!$D:$D,'[7]ALL SITES DOWN'!$J:$J,"")</f>
        <v/>
      </c>
      <c r="AQ1795" s="9" t="str">
        <f>_xlfn.XLOOKUP(B1795,[8]sheet1!$AC:$AC,[8]sheet1!$AF:$AF,"")</f>
        <v/>
      </c>
      <c r="AR1795" s="14"/>
      <c r="AS1795" s="14" t="s">
        <v>5465</v>
      </c>
      <c r="AT1795" s="14" t="str">
        <f>_xlfn.XLOOKUP(B1795,'[9]cell downs 18042026 17h'!$B:$B,'[9]cell downs 18042026 17h'!$B:$B,"")</f>
        <v/>
      </c>
      <c r="AU1795" s="14" t="str">
        <f>_xlfn.XLOOKUP(B1795,'[10]Cells Huawei 19042026 15h'!$B:$B,'[10]Cells Huawei 19042026 15h'!$B:$B,"")</f>
        <v/>
      </c>
      <c r="AV1795" s="9" t="str">
        <f>_xlfn.XLOOKUP(B1795,'[11]cells down 19042026 9H40'!$B:$B,'[11]cells down 19042026 9H40'!$B:$B,"")</f>
        <v/>
      </c>
    </row>
    <row r="1796" spans="1:48" hidden="1" x14ac:dyDescent="0.3">
      <c r="A1796" s="1" t="s">
        <v>3073</v>
      </c>
      <c r="B1796" s="8" t="s">
        <v>3074</v>
      </c>
      <c r="C1796" s="3" t="str">
        <f>_xlfn.XLOOKUP(B1796,'[1]daily break down'!$D:$D,'[1]daily break down'!$E:$E,"")</f>
        <v>Douala</v>
      </c>
      <c r="D1796" s="1" t="s">
        <v>21</v>
      </c>
      <c r="E1796" s="1" t="s">
        <v>3075</v>
      </c>
      <c r="F1796" s="3" t="s">
        <v>31</v>
      </c>
      <c r="G1796" s="1" t="s">
        <v>32</v>
      </c>
      <c r="H1796" s="29" t="str">
        <f>_xlfn.XLOOKUP(B1796,[2]CALCULATION!$B:$B,[2]CALCULATION!$H:$H,"")</f>
        <v>ZTE</v>
      </c>
      <c r="I1796" s="26">
        <v>0</v>
      </c>
      <c r="J1796" s="26">
        <v>0</v>
      </c>
      <c r="K1796" s="26">
        <v>0</v>
      </c>
      <c r="L1796" s="26">
        <v>0</v>
      </c>
      <c r="M1796" s="26">
        <v>0</v>
      </c>
      <c r="N1796" s="26">
        <v>0</v>
      </c>
      <c r="O1796" s="26">
        <v>0</v>
      </c>
      <c r="P1796" s="114" t="s">
        <v>6364</v>
      </c>
      <c r="Q1796" s="42" t="s">
        <v>5538</v>
      </c>
      <c r="R1796" s="42"/>
      <c r="S1796" s="41" t="str" cm="1">
        <f t="array" ref="S1796">IFERROR(_xlfn.IFS(
U1796="MPR ISSUE","PDH",
U1796="BSS Hardware Issue","BSS",
U1796="Sites strategiques, MLL, Pylone, etc.","ENVTECH",
U1796="AKTIVCO DEFAUT GE &amp; POWER Cabinet","AKTIVCO",
U1796="AKTIVCO Coupure ENEO &amp; Baisse de tension","AKTIVCO GRID ONLY",
U1796="Coupure ENEO &amp; Baisse de tension","IHS GRID ONLY",
U1796="Defaut GE &amp; POWER Cabinet","IHS",
U1796="Sharing","Partners",
U1796="Sites strategiques &amp; DataCenter","SST &amp; DC",
U1796="Exclu","Exclu",
U1796="SAT","SAT",
U1796="SPARE-ISSUE","SPARE-ISSUE",
U1796="Fiber CAmtel","TRANS_FO_CAMTEL",
U1796="Fiber AOF","Fiber AOF",
U1796="Projet OCM (HUAWEI)","TRAVAUX-HUAWEI",
U1796="Projet OCM (NOKIA)","TRAVAUX-NOKIA",
U1796="ACCESS-ISSUE","ACCESS-ISSUE",
U1796="Projet OCM (ZTE, NOKIA, autres projets)","TRAVAUX OCM",
U1796="No root CAuse","No root cause",
U1796="ODU HS","PDH",
U1796="IP &amp; VLAN","PDH",
U1796="Warehouse HUAWEI","SPARE-ISSUE",
U1796="SPARE-HS","SPARE-ISSUE",
U1796="Power Telco","BSS",U1796="no impacts","no impacts"
),"")</f>
        <v>No root cause</v>
      </c>
      <c r="T1796" s="41" t="str" cm="1">
        <f t="array" ref="T1796">IFERROR(_xlfn.IFS(
U1796="MPR ISSUE","TX ISSUE",
U1796="BSS Hardware Issue","RAN ISSUE",
U1796="Sites strategiques, MLL, Pylone, etc.","ENVTECH",
U1796="AKTIVCO DEFAUT GE &amp; POWER Cabinet","POWER ISSUE",
U1796="AKTIVCO Coupure ENEO &amp; Baisse de tension","POWER ISSUE",
U1796="Coupure ENEO &amp; Baisse de tension","POWER ISSUE",
U1796="Defaut GE &amp; POWER Cabinet","POWER ISSUE",
U1796="Sharing","POWER ISSUE",
U1796="Sites strategiques &amp; DataCenter","POWER ISSUE",
U1796="Exclu","Exclu",
U1796="SAT","TX ISSUE",
U1796="SPARE-ISSUE","SPARE-ISSUE",
U1796="Fiber CAmtel","TX ISSUE",
U1796="Fiber AOF","TX ISSUE",
U1796="Projet OCM (HUAWEI)","TRAVAUX-HUAWEI",
U1796="Projet OCM (NOKIA)","TRAVAUX -NOKIA",
U1796="ACCESS-ISSUE","ACCESS-ISSUE",
U1796="Projet OCM (ZTE, NOKIA, autres projets)","TRAVAUX OCM",
U1796="No root CAuse","No root cause",
U1796="ODU HS","TX ISSUE",
U1796="IP &amp; VLAN","TX ISSUE",
U1796="Warehouse HUAWEI","SPARE-ISSUE",
U1796="SPARE-HS","SPARE-ISSUE",
U1796="Power Telco","RAN ISSUE",U1796="no impacts","no impacts"
),"")</f>
        <v>No root cause</v>
      </c>
      <c r="U1796" s="68" t="s">
        <v>5691</v>
      </c>
      <c r="V1796" s="41" t="str" cm="1">
        <f t="array" ref="V1796">IFERROR(_xlfn.IFS(
U1796="MPR ISSUE","ACTIVE",
U1796="BSS Hardware Issue","ACTIVE",
U1796="Sites strategiques, MLL, Pylone, etc.","PASSIVE",
U1796="AKTIVCO DEFAUT GE &amp; POWER Cabinet","PASSIVE",
U1796="AKTIVCO Coupure ENEO &amp; Baisse de tension","PASSIVE",
U1796="Coupure ENEO &amp; Baisse de tension","PASSIVE",
U1796="Defaut GE &amp; POWER Cabinet","PASSIVE",
U1796="Sharing","PASSIVE",
U1796="Sites strategiques &amp; DataCenter","PASSIVE",
U1796="Exclu","Exclu",
U1796="SAT","ACTIVE",
U1796="SPARE-ISSUE","SPARE-ISSUE",
U1796="Fiber CAmtel","ACTIVE",
U1796="Fiber AOF","ACTIVE",
U1796="Projet OCM (HUAWEI)","PLANNED WORKS",
U1796="Projet OCM (NOKIA)","PLANNED WORKS",
U1796="ACCESS-ISSUE","ACCESS-ISSUE",
U1796="Projet OCM (ZTE, NOKIA, autres projets)","PLANNED WORKS",
U1796="No root CAuse","No root cause",
U1796="ODU HS","ACTIVE",
U1796="IP &amp; VLAN","ACTIVE",
U1796="Warehouse HUAWEI","SPARE-ISSUE",
U1796="SPARE-HS","SPARE-ISSUE",
U1796="Power Telco","ACTIVE", U1796="no impacts","no impacts"
),"")</f>
        <v>No root cause</v>
      </c>
      <c r="W1796" s="113"/>
      <c r="X1796" s="113"/>
      <c r="Y1796" s="113"/>
      <c r="Z1796" s="113"/>
      <c r="AA1796" s="113"/>
      <c r="AB1796" s="17" t="s">
        <v>5465</v>
      </c>
      <c r="AC1796" s="17" t="str">
        <f>_xlfn.XLOOKUP(B1796,'INCIDENT-04-27-2026'!E:E,'INCIDENT-04-27-2026'!F:F,"")</f>
        <v/>
      </c>
      <c r="AD1796" s="9"/>
      <c r="AE1796" s="7" t="s">
        <v>5465</v>
      </c>
      <c r="AF1796" s="6" t="str">
        <f>_xlfn.XLOOKUP(B1796,'[13]Input_27-04'!$B:$B,'[13]Input_27-04'!$M:$M,"")</f>
        <v/>
      </c>
      <c r="AG1796" s="7"/>
      <c r="AH1796" s="3"/>
      <c r="AI1796" s="18" t="str">
        <f>_xlfn.XLOOKUP(B1796,'[3]Cells Huawei 27042026 10h'!$B:$B,'[3]Cells Huawei 27042026 10h'!$T:$T,"")</f>
        <v/>
      </c>
      <c r="AJ1796" s="18" t="str">
        <f>_xlfn.XLOOKUP(B1796,'[3]Cells Huawei 27042026 15h'!$B:$B,'[3]Cells Huawei 27042026 15h'!$T:$T,"")</f>
        <v/>
      </c>
      <c r="AK1796" s="18" t="str">
        <f>_xlfn.XLOOKUP(B1796,'[4]cells down 27042026 11h28'!$B:$B,'[4]cells down 27042026 11h28'!$R:$R,"")</f>
        <v/>
      </c>
      <c r="AL1796" s="18" t="str">
        <f>_xlfn.XLOOKUP(B1796,'[4]cells down 27042026 18h01'!$B:$B,'[4]cells down 27042026 18h01'!$R:$R,"")</f>
        <v/>
      </c>
      <c r="AM1796" s="18" t="str">
        <f>_xlfn.XLOOKUP(B1796,'[5]cell downs 27042026 11h'!$B:$B,'[5]cell downs 27042026 11h'!$R:$R,"")</f>
        <v/>
      </c>
      <c r="AN1796" s="18" t="str">
        <f>_xlfn.XLOOKUP(B1796,'[5]cell downs 27042026 17h40'!$B:$B,'[5]cell downs 27042026 17h40'!$R:$R,"")</f>
        <v/>
      </c>
      <c r="AO1796" s="18" t="str">
        <f>_xlfn.XLOOKUP(B1796,'[6]ALL SITES DOWN'!$D:$D,'[6]ALL SITES DOWN'!$J:$J,"")</f>
        <v/>
      </c>
      <c r="AP1796" s="18" t="str">
        <f>_xlfn.XLOOKUP(B1796,'[7]ALL SITES DOWN'!$D:$D,'[7]ALL SITES DOWN'!$J:$J,"")</f>
        <v/>
      </c>
      <c r="AQ1796" s="9" t="str">
        <f>_xlfn.XLOOKUP(B1796,[8]sheet1!$AC:$AC,[8]sheet1!$AF:$AF,"")</f>
        <v/>
      </c>
      <c r="AR1796" s="14"/>
      <c r="AS1796" s="14" t="s">
        <v>5465</v>
      </c>
      <c r="AT1796" s="14" t="str">
        <f>_xlfn.XLOOKUP(B1796,'[9]cell downs 18042026 17h'!$B:$B,'[9]cell downs 18042026 17h'!$B:$B,"")</f>
        <v/>
      </c>
      <c r="AU1796" s="14" t="str">
        <f>_xlfn.XLOOKUP(B1796,'[10]Cells Huawei 19042026 15h'!$B:$B,'[10]Cells Huawei 19042026 15h'!$B:$B,"")</f>
        <v/>
      </c>
      <c r="AV1796" s="9" t="str">
        <f>_xlfn.XLOOKUP(B1796,'[11]cells down 19042026 9H40'!$B:$B,'[11]cells down 19042026 9H40'!$B:$B,"")</f>
        <v/>
      </c>
    </row>
    <row r="1797" spans="1:48" hidden="1" x14ac:dyDescent="0.3">
      <c r="A1797" s="1" t="s">
        <v>2003</v>
      </c>
      <c r="B1797" s="8" t="s">
        <v>2004</v>
      </c>
      <c r="C1797" s="3" t="str">
        <f>_xlfn.XLOOKUP(B1797,'[1]daily break down'!$D:$D,'[1]daily break down'!$E:$E,"")</f>
        <v>SUD-OUEST</v>
      </c>
      <c r="D1797" s="1" t="s">
        <v>11</v>
      </c>
      <c r="E1797" s="1"/>
      <c r="F1797" s="3" t="s">
        <v>13</v>
      </c>
      <c r="G1797" s="1" t="s">
        <v>14</v>
      </c>
      <c r="H1797" s="27" t="str">
        <f>_xlfn.XLOOKUP(B1797,[2]CALCULATION!$B:$B,[2]CALCULATION!$H:$H,"")</f>
        <v>Huawei</v>
      </c>
      <c r="I1797" s="26">
        <v>0</v>
      </c>
      <c r="J1797" s="26">
        <v>0</v>
      </c>
      <c r="K1797" s="26">
        <v>0</v>
      </c>
      <c r="L1797" s="26">
        <v>0</v>
      </c>
      <c r="M1797" s="26">
        <v>0</v>
      </c>
      <c r="N1797" s="26">
        <v>0</v>
      </c>
      <c r="O1797" s="26">
        <v>0</v>
      </c>
      <c r="P1797" s="114" t="s">
        <v>6364</v>
      </c>
      <c r="Q1797" s="42" t="s">
        <v>5538</v>
      </c>
      <c r="R1797" s="42"/>
      <c r="S1797" s="41" t="str" cm="1">
        <f t="array" ref="S1797">IFERROR(_xlfn.IFS(
U1797="MPR ISSUE","PDH",
U1797="BSS Hardware Issue","BSS",
U1797="Sites strategiques, MLL, Pylone, etc.","ENVTECH",
U1797="AKTIVCO DEFAUT GE &amp; POWER Cabinet","AKTIVCO",
U1797="AKTIVCO Coupure ENEO &amp; Baisse de tension","AKTIVCO GRID ONLY",
U1797="Coupure ENEO &amp; Baisse de tension","IHS GRID ONLY",
U1797="Defaut GE &amp; POWER Cabinet","IHS",
U1797="Sharing","Partners",
U1797="Sites strategiques &amp; DataCenter","SST &amp; DC",
U1797="Exclu","Exclu",
U1797="SAT","SAT",
U1797="SPARE-ISSUE","SPARE-ISSUE",
U1797="Fiber CAmtel","TRANS_FO_CAMTEL",
U1797="Fiber AOF","Fiber AOF",
U1797="Projet OCM (HUAWEI)","TRAVAUX-HUAWEI",
U1797="Projet OCM (NOKIA)","TRAVAUX-NOKIA",
U1797="ACCESS-ISSUE","ACCESS-ISSUE",
U1797="Projet OCM (ZTE, NOKIA, autres projets)","TRAVAUX OCM",
U1797="No root CAuse","No root cause",
U1797="ODU HS","PDH",
U1797="IP &amp; VLAN","PDH",
U1797="Warehouse HUAWEI","SPARE-ISSUE",
U1797="SPARE-HS","SPARE-ISSUE",
U1797="Power Telco","BSS",U1797="no impacts","no impacts"
),"")</f>
        <v>No root cause</v>
      </c>
      <c r="T1797" s="41" t="str" cm="1">
        <f t="array" ref="T1797">IFERROR(_xlfn.IFS(
U1797="MPR ISSUE","TX ISSUE",
U1797="BSS Hardware Issue","RAN ISSUE",
U1797="Sites strategiques, MLL, Pylone, etc.","ENVTECH",
U1797="AKTIVCO DEFAUT GE &amp; POWER Cabinet","POWER ISSUE",
U1797="AKTIVCO Coupure ENEO &amp; Baisse de tension","POWER ISSUE",
U1797="Coupure ENEO &amp; Baisse de tension","POWER ISSUE",
U1797="Defaut GE &amp; POWER Cabinet","POWER ISSUE",
U1797="Sharing","POWER ISSUE",
U1797="Sites strategiques &amp; DataCenter","POWER ISSUE",
U1797="Exclu","Exclu",
U1797="SAT","TX ISSUE",
U1797="SPARE-ISSUE","SPARE-ISSUE",
U1797="Fiber CAmtel","TX ISSUE",
U1797="Fiber AOF","TX ISSUE",
U1797="Projet OCM (HUAWEI)","TRAVAUX-HUAWEI",
U1797="Projet OCM (NOKIA)","TRAVAUX -NOKIA",
U1797="ACCESS-ISSUE","ACCESS-ISSUE",
U1797="Projet OCM (ZTE, NOKIA, autres projets)","TRAVAUX OCM",
U1797="No root CAuse","No root cause",
U1797="ODU HS","TX ISSUE",
U1797="IP &amp; VLAN","TX ISSUE",
U1797="Warehouse HUAWEI","SPARE-ISSUE",
U1797="SPARE-HS","SPARE-ISSUE",
U1797="Power Telco","RAN ISSUE",U1797="no impacts","no impacts"
),"")</f>
        <v>No root cause</v>
      </c>
      <c r="U1797" s="68" t="s">
        <v>5691</v>
      </c>
      <c r="V1797" s="41" t="str" cm="1">
        <f t="array" ref="V1797">IFERROR(_xlfn.IFS(
U1797="MPR ISSUE","ACTIVE",
U1797="BSS Hardware Issue","ACTIVE",
U1797="Sites strategiques, MLL, Pylone, etc.","PASSIVE",
U1797="AKTIVCO DEFAUT GE &amp; POWER Cabinet","PASSIVE",
U1797="AKTIVCO Coupure ENEO &amp; Baisse de tension","PASSIVE",
U1797="Coupure ENEO &amp; Baisse de tension","PASSIVE",
U1797="Defaut GE &amp; POWER Cabinet","PASSIVE",
U1797="Sharing","PASSIVE",
U1797="Sites strategiques &amp; DataCenter","PASSIVE",
U1797="Exclu","Exclu",
U1797="SAT","ACTIVE",
U1797="SPARE-ISSUE","SPARE-ISSUE",
U1797="Fiber CAmtel","ACTIVE",
U1797="Fiber AOF","ACTIVE",
U1797="Projet OCM (HUAWEI)","PLANNED WORKS",
U1797="Projet OCM (NOKIA)","PLANNED WORKS",
U1797="ACCESS-ISSUE","ACCESS-ISSUE",
U1797="Projet OCM (ZTE, NOKIA, autres projets)","PLANNED WORKS",
U1797="No root CAuse","No root cause",
U1797="ODU HS","ACTIVE",
U1797="IP &amp; VLAN","ACTIVE",
U1797="Warehouse HUAWEI","SPARE-ISSUE",
U1797="SPARE-HS","SPARE-ISSUE",
U1797="Power Telco","ACTIVE", U1797="no impacts","no impacts"
),"")</f>
        <v>No root cause</v>
      </c>
      <c r="W1797" s="113"/>
      <c r="X1797" s="113"/>
      <c r="Y1797" s="113"/>
      <c r="Z1797" s="113"/>
      <c r="AA1797" s="113"/>
      <c r="AB1797" s="17" t="s">
        <v>5465</v>
      </c>
      <c r="AC1797" s="17" t="str">
        <f>_xlfn.XLOOKUP(B1797,'INCIDENT-04-27-2026'!E:E,'INCIDENT-04-27-2026'!F:F,"")</f>
        <v/>
      </c>
      <c r="AD1797" s="9"/>
      <c r="AE1797" s="7" t="s">
        <v>5465</v>
      </c>
      <c r="AF1797" s="6" t="str">
        <f>_xlfn.XLOOKUP(B1797,'[13]Input_27-04'!$B:$B,'[13]Input_27-04'!$M:$M,"")</f>
        <v/>
      </c>
      <c r="AG1797" s="7"/>
      <c r="AH1797" s="3"/>
      <c r="AI1797" s="18" t="str">
        <f>_xlfn.XLOOKUP(B1797,'[3]Cells Huawei 27042026 10h'!$B:$B,'[3]Cells Huawei 27042026 10h'!$T:$T,"")</f>
        <v/>
      </c>
      <c r="AJ1797" s="18" t="str">
        <f>_xlfn.XLOOKUP(B1797,'[3]Cells Huawei 27042026 15h'!$B:$B,'[3]Cells Huawei 27042026 15h'!$T:$T,"")</f>
        <v/>
      </c>
      <c r="AK1797" s="18" t="str">
        <f>_xlfn.XLOOKUP(B1797,'[4]cells down 27042026 11h28'!$B:$B,'[4]cells down 27042026 11h28'!$R:$R,"")</f>
        <v/>
      </c>
      <c r="AL1797" s="18" t="str">
        <f>_xlfn.XLOOKUP(B1797,'[4]cells down 27042026 18h01'!$B:$B,'[4]cells down 27042026 18h01'!$R:$R,"")</f>
        <v/>
      </c>
      <c r="AM1797" s="18" t="str">
        <f>_xlfn.XLOOKUP(B1797,'[5]cell downs 27042026 11h'!$B:$B,'[5]cell downs 27042026 11h'!$R:$R,"")</f>
        <v/>
      </c>
      <c r="AN1797" s="18" t="str">
        <f>_xlfn.XLOOKUP(B1797,'[5]cell downs 27042026 17h40'!$B:$B,'[5]cell downs 27042026 17h40'!$R:$R,"")</f>
        <v/>
      </c>
      <c r="AO1797" s="18" t="str">
        <f>_xlfn.XLOOKUP(B1797,'[6]ALL SITES DOWN'!$D:$D,'[6]ALL SITES DOWN'!$J:$J,"")</f>
        <v/>
      </c>
      <c r="AP1797" s="18" t="str">
        <f>_xlfn.XLOOKUP(B1797,'[7]ALL SITES DOWN'!$D:$D,'[7]ALL SITES DOWN'!$J:$J,"")</f>
        <v/>
      </c>
      <c r="AQ1797" s="9" t="str">
        <f>_xlfn.XLOOKUP(B1797,[8]sheet1!$AC:$AC,[8]sheet1!$AF:$AF,"")</f>
        <v/>
      </c>
      <c r="AR1797" s="14"/>
      <c r="AS1797" s="14" t="s">
        <v>5465</v>
      </c>
      <c r="AT1797" s="14" t="str">
        <f>_xlfn.XLOOKUP(B1797,'[9]cell downs 18042026 17h'!$B:$B,'[9]cell downs 18042026 17h'!$B:$B,"")</f>
        <v/>
      </c>
      <c r="AU1797" s="14" t="str">
        <f>_xlfn.XLOOKUP(B1797,'[10]Cells Huawei 19042026 15h'!$B:$B,'[10]Cells Huawei 19042026 15h'!$B:$B,"")</f>
        <v/>
      </c>
      <c r="AV1797" s="9" t="str">
        <f>_xlfn.XLOOKUP(B1797,'[11]cells down 19042026 9H40'!$B:$B,'[11]cells down 19042026 9H40'!$B:$B,"")</f>
        <v/>
      </c>
    </row>
    <row r="1798" spans="1:48" hidden="1" x14ac:dyDescent="0.3">
      <c r="A1798" s="1" t="s">
        <v>2007</v>
      </c>
      <c r="B1798" s="8" t="s">
        <v>2008</v>
      </c>
      <c r="C1798" s="3" t="str">
        <f>_xlfn.XLOOKUP(B1798,'[1]daily break down'!$D:$D,'[1]daily break down'!$E:$E,"")</f>
        <v>SUD-OUEST</v>
      </c>
      <c r="D1798" s="1" t="s">
        <v>11</v>
      </c>
      <c r="E1798" s="1" t="s">
        <v>12</v>
      </c>
      <c r="F1798" s="3" t="s">
        <v>13</v>
      </c>
      <c r="G1798" s="1" t="s">
        <v>14</v>
      </c>
      <c r="H1798" s="27" t="str">
        <f>_xlfn.XLOOKUP(B1798,[2]CALCULATION!$B:$B,[2]CALCULATION!$H:$H,"")</f>
        <v>Huawei</v>
      </c>
      <c r="I1798" s="26">
        <v>0</v>
      </c>
      <c r="J1798" s="26">
        <v>0</v>
      </c>
      <c r="K1798" s="26">
        <v>0</v>
      </c>
      <c r="L1798" s="26">
        <v>0</v>
      </c>
      <c r="M1798" s="26">
        <v>0</v>
      </c>
      <c r="N1798" s="26">
        <v>0</v>
      </c>
      <c r="O1798" s="26">
        <v>0</v>
      </c>
      <c r="P1798" s="114" t="s">
        <v>6364</v>
      </c>
      <c r="Q1798" s="42" t="s">
        <v>5538</v>
      </c>
      <c r="R1798" s="42"/>
      <c r="S1798" s="41" t="str" cm="1">
        <f t="array" ref="S1798">IFERROR(_xlfn.IFS(
U1798="MPR ISSUE","PDH",
U1798="BSS Hardware Issue","BSS",
U1798="Sites strategiques, MLL, Pylone, etc.","ENVTECH",
U1798="AKTIVCO DEFAUT GE &amp; POWER Cabinet","AKTIVCO",
U1798="AKTIVCO Coupure ENEO &amp; Baisse de tension","AKTIVCO GRID ONLY",
U1798="Coupure ENEO &amp; Baisse de tension","IHS GRID ONLY",
U1798="Defaut GE &amp; POWER Cabinet","IHS",
U1798="Sharing","Partners",
U1798="Sites strategiques &amp; DataCenter","SST &amp; DC",
U1798="Exclu","Exclu",
U1798="SAT","SAT",
U1798="SPARE-ISSUE","SPARE-ISSUE",
U1798="Fiber CAmtel","TRANS_FO_CAMTEL",
U1798="Fiber AOF","Fiber AOF",
U1798="Projet OCM (HUAWEI)","TRAVAUX-HUAWEI",
U1798="Projet OCM (NOKIA)","TRAVAUX-NOKIA",
U1798="ACCESS-ISSUE","ACCESS-ISSUE",
U1798="Projet OCM (ZTE, NOKIA, autres projets)","TRAVAUX OCM",
U1798="No root CAuse","No root cause",
U1798="ODU HS","PDH",
U1798="IP &amp; VLAN","PDH",
U1798="Warehouse HUAWEI","SPARE-ISSUE",
U1798="SPARE-HS","SPARE-ISSUE",
U1798="Power Telco","BSS",U1798="no impacts","no impacts"
),"")</f>
        <v>No root cause</v>
      </c>
      <c r="T1798" s="41" t="str" cm="1">
        <f t="array" ref="T1798">IFERROR(_xlfn.IFS(
U1798="MPR ISSUE","TX ISSUE",
U1798="BSS Hardware Issue","RAN ISSUE",
U1798="Sites strategiques, MLL, Pylone, etc.","ENVTECH",
U1798="AKTIVCO DEFAUT GE &amp; POWER Cabinet","POWER ISSUE",
U1798="AKTIVCO Coupure ENEO &amp; Baisse de tension","POWER ISSUE",
U1798="Coupure ENEO &amp; Baisse de tension","POWER ISSUE",
U1798="Defaut GE &amp; POWER Cabinet","POWER ISSUE",
U1798="Sharing","POWER ISSUE",
U1798="Sites strategiques &amp; DataCenter","POWER ISSUE",
U1798="Exclu","Exclu",
U1798="SAT","TX ISSUE",
U1798="SPARE-ISSUE","SPARE-ISSUE",
U1798="Fiber CAmtel","TX ISSUE",
U1798="Fiber AOF","TX ISSUE",
U1798="Projet OCM (HUAWEI)","TRAVAUX-HUAWEI",
U1798="Projet OCM (NOKIA)","TRAVAUX -NOKIA",
U1798="ACCESS-ISSUE","ACCESS-ISSUE",
U1798="Projet OCM (ZTE, NOKIA, autres projets)","TRAVAUX OCM",
U1798="No root CAuse","No root cause",
U1798="ODU HS","TX ISSUE",
U1798="IP &amp; VLAN","TX ISSUE",
U1798="Warehouse HUAWEI","SPARE-ISSUE",
U1798="SPARE-HS","SPARE-ISSUE",
U1798="Power Telco","RAN ISSUE",U1798="no impacts","no impacts"
),"")</f>
        <v>No root cause</v>
      </c>
      <c r="U1798" s="68" t="s">
        <v>5691</v>
      </c>
      <c r="V1798" s="41" t="str" cm="1">
        <f t="array" ref="V1798">IFERROR(_xlfn.IFS(
U1798="MPR ISSUE","ACTIVE",
U1798="BSS Hardware Issue","ACTIVE",
U1798="Sites strategiques, MLL, Pylone, etc.","PASSIVE",
U1798="AKTIVCO DEFAUT GE &amp; POWER Cabinet","PASSIVE",
U1798="AKTIVCO Coupure ENEO &amp; Baisse de tension","PASSIVE",
U1798="Coupure ENEO &amp; Baisse de tension","PASSIVE",
U1798="Defaut GE &amp; POWER Cabinet","PASSIVE",
U1798="Sharing","PASSIVE",
U1798="Sites strategiques &amp; DataCenter","PASSIVE",
U1798="Exclu","Exclu",
U1798="SAT","ACTIVE",
U1798="SPARE-ISSUE","SPARE-ISSUE",
U1798="Fiber CAmtel","ACTIVE",
U1798="Fiber AOF","ACTIVE",
U1798="Projet OCM (HUAWEI)","PLANNED WORKS",
U1798="Projet OCM (NOKIA)","PLANNED WORKS",
U1798="ACCESS-ISSUE","ACCESS-ISSUE",
U1798="Projet OCM (ZTE, NOKIA, autres projets)","PLANNED WORKS",
U1798="No root CAuse","No root cause",
U1798="ODU HS","ACTIVE",
U1798="IP &amp; VLAN","ACTIVE",
U1798="Warehouse HUAWEI","SPARE-ISSUE",
U1798="SPARE-HS","SPARE-ISSUE",
U1798="Power Telco","ACTIVE", U1798="no impacts","no impacts"
),"")</f>
        <v>No root cause</v>
      </c>
      <c r="W1798" s="113"/>
      <c r="X1798" s="113"/>
      <c r="Y1798" s="113"/>
      <c r="Z1798" s="113"/>
      <c r="AA1798" s="113"/>
      <c r="AB1798" s="17" t="s">
        <v>5465</v>
      </c>
      <c r="AC1798" s="17" t="str">
        <f>_xlfn.XLOOKUP(B1798,'INCIDENT-04-27-2026'!E:E,'INCIDENT-04-27-2026'!F:F,"")</f>
        <v/>
      </c>
      <c r="AD1798" s="9"/>
      <c r="AE1798" s="7" t="s">
        <v>5465</v>
      </c>
      <c r="AF1798" s="6" t="str">
        <f>_xlfn.XLOOKUP(B1798,'[13]Input_27-04'!$B:$B,'[13]Input_27-04'!$M:$M,"")</f>
        <v/>
      </c>
      <c r="AG1798" s="7"/>
      <c r="AH1798" s="3"/>
      <c r="AI1798" s="18" t="str">
        <f>_xlfn.XLOOKUP(B1798,'[3]Cells Huawei 27042026 10h'!$B:$B,'[3]Cells Huawei 27042026 10h'!$T:$T,"")</f>
        <v/>
      </c>
      <c r="AJ1798" s="18" t="str">
        <f>_xlfn.XLOOKUP(B1798,'[3]Cells Huawei 27042026 15h'!$B:$B,'[3]Cells Huawei 27042026 15h'!$T:$T,"")</f>
        <v/>
      </c>
      <c r="AK1798" s="18" t="str">
        <f>_xlfn.XLOOKUP(B1798,'[4]cells down 27042026 11h28'!$B:$B,'[4]cells down 27042026 11h28'!$R:$R,"")</f>
        <v/>
      </c>
      <c r="AL1798" s="18" t="str">
        <f>_xlfn.XLOOKUP(B1798,'[4]cells down 27042026 18h01'!$B:$B,'[4]cells down 27042026 18h01'!$R:$R,"")</f>
        <v/>
      </c>
      <c r="AM1798" s="18" t="str">
        <f>_xlfn.XLOOKUP(B1798,'[5]cell downs 27042026 11h'!$B:$B,'[5]cell downs 27042026 11h'!$R:$R,"")</f>
        <v/>
      </c>
      <c r="AN1798" s="18" t="str">
        <f>_xlfn.XLOOKUP(B1798,'[5]cell downs 27042026 17h40'!$B:$B,'[5]cell downs 27042026 17h40'!$R:$R,"")</f>
        <v/>
      </c>
      <c r="AO1798" s="18" t="str">
        <f>_xlfn.XLOOKUP(B1798,'[6]ALL SITES DOWN'!$D:$D,'[6]ALL SITES DOWN'!$J:$J,"")</f>
        <v/>
      </c>
      <c r="AP1798" s="18" t="str">
        <f>_xlfn.XLOOKUP(B1798,'[7]ALL SITES DOWN'!$D:$D,'[7]ALL SITES DOWN'!$J:$J,"")</f>
        <v/>
      </c>
      <c r="AQ1798" s="9" t="str">
        <f>_xlfn.XLOOKUP(B1798,[8]sheet1!$AC:$AC,[8]sheet1!$AF:$AF,"")</f>
        <v/>
      </c>
      <c r="AR1798" s="14"/>
      <c r="AS1798" s="14" t="s">
        <v>5465</v>
      </c>
      <c r="AT1798" s="14" t="str">
        <f>_xlfn.XLOOKUP(B1798,'[9]cell downs 18042026 17h'!$B:$B,'[9]cell downs 18042026 17h'!$B:$B,"")</f>
        <v/>
      </c>
      <c r="AU1798" s="14" t="str">
        <f>_xlfn.XLOOKUP(B1798,'[10]Cells Huawei 19042026 15h'!$B:$B,'[10]Cells Huawei 19042026 15h'!$B:$B,"")</f>
        <v/>
      </c>
      <c r="AV1798" s="9" t="str">
        <f>_xlfn.XLOOKUP(B1798,'[11]cells down 19042026 9H40'!$B:$B,'[11]cells down 19042026 9H40'!$B:$B,"")</f>
        <v/>
      </c>
    </row>
    <row r="1799" spans="1:48" hidden="1" x14ac:dyDescent="0.3">
      <c r="A1799" s="1" t="s">
        <v>2009</v>
      </c>
      <c r="B1799" s="8" t="s">
        <v>2010</v>
      </c>
      <c r="C1799" s="3" t="str">
        <f>_xlfn.XLOOKUP(B1799,'[1]daily break down'!$D:$D,'[1]daily break down'!$E:$E,"")</f>
        <v>SUD-OUEST</v>
      </c>
      <c r="D1799" s="1" t="s">
        <v>11</v>
      </c>
      <c r="E1799" s="1" t="s">
        <v>12</v>
      </c>
      <c r="F1799" s="3" t="s">
        <v>13</v>
      </c>
      <c r="G1799" s="1" t="s">
        <v>14</v>
      </c>
      <c r="H1799" s="27" t="str">
        <f>_xlfn.XLOOKUP(B1799,[2]CALCULATION!$B:$B,[2]CALCULATION!$H:$H,"")</f>
        <v>Huawei</v>
      </c>
      <c r="I1799" s="26">
        <v>0</v>
      </c>
      <c r="J1799" s="26">
        <v>0</v>
      </c>
      <c r="K1799" s="26">
        <v>0</v>
      </c>
      <c r="L1799" s="26">
        <v>0</v>
      </c>
      <c r="M1799" s="26">
        <v>0</v>
      </c>
      <c r="N1799" s="26">
        <v>0</v>
      </c>
      <c r="O1799" s="26">
        <v>0</v>
      </c>
      <c r="P1799" s="114" t="s">
        <v>6364</v>
      </c>
      <c r="Q1799" s="42" t="s">
        <v>5538</v>
      </c>
      <c r="R1799" s="42"/>
      <c r="S1799" s="41" t="str" cm="1">
        <f t="array" ref="S1799">IFERROR(_xlfn.IFS(
U1799="MPR ISSUE","PDH",
U1799="BSS Hardware Issue","BSS",
U1799="Sites strategiques, MLL, Pylone, etc.","ENVTECH",
U1799="AKTIVCO DEFAUT GE &amp; POWER Cabinet","AKTIVCO",
U1799="AKTIVCO Coupure ENEO &amp; Baisse de tension","AKTIVCO GRID ONLY",
U1799="Coupure ENEO &amp; Baisse de tension","IHS GRID ONLY",
U1799="Defaut GE &amp; POWER Cabinet","IHS",
U1799="Sharing","Partners",
U1799="Sites strategiques &amp; DataCenter","SST &amp; DC",
U1799="Exclu","Exclu",
U1799="SAT","SAT",
U1799="SPARE-ISSUE","SPARE-ISSUE",
U1799="Fiber CAmtel","TRANS_FO_CAMTEL",
U1799="Fiber AOF","Fiber AOF",
U1799="Projet OCM (HUAWEI)","TRAVAUX-HUAWEI",
U1799="Projet OCM (NOKIA)","TRAVAUX-NOKIA",
U1799="ACCESS-ISSUE","ACCESS-ISSUE",
U1799="Projet OCM (ZTE, NOKIA, autres projets)","TRAVAUX OCM",
U1799="No root CAuse","No root cause",
U1799="ODU HS","PDH",
U1799="IP &amp; VLAN","PDH",
U1799="Warehouse HUAWEI","SPARE-ISSUE",
U1799="SPARE-HS","SPARE-ISSUE",
U1799="Power Telco","BSS",U1799="no impacts","no impacts"
),"")</f>
        <v>No root cause</v>
      </c>
      <c r="T1799" s="41" t="str" cm="1">
        <f t="array" ref="T1799">IFERROR(_xlfn.IFS(
U1799="MPR ISSUE","TX ISSUE",
U1799="BSS Hardware Issue","RAN ISSUE",
U1799="Sites strategiques, MLL, Pylone, etc.","ENVTECH",
U1799="AKTIVCO DEFAUT GE &amp; POWER Cabinet","POWER ISSUE",
U1799="AKTIVCO Coupure ENEO &amp; Baisse de tension","POWER ISSUE",
U1799="Coupure ENEO &amp; Baisse de tension","POWER ISSUE",
U1799="Defaut GE &amp; POWER Cabinet","POWER ISSUE",
U1799="Sharing","POWER ISSUE",
U1799="Sites strategiques &amp; DataCenter","POWER ISSUE",
U1799="Exclu","Exclu",
U1799="SAT","TX ISSUE",
U1799="SPARE-ISSUE","SPARE-ISSUE",
U1799="Fiber CAmtel","TX ISSUE",
U1799="Fiber AOF","TX ISSUE",
U1799="Projet OCM (HUAWEI)","TRAVAUX-HUAWEI",
U1799="Projet OCM (NOKIA)","TRAVAUX -NOKIA",
U1799="ACCESS-ISSUE","ACCESS-ISSUE",
U1799="Projet OCM (ZTE, NOKIA, autres projets)","TRAVAUX OCM",
U1799="No root CAuse","No root cause",
U1799="ODU HS","TX ISSUE",
U1799="IP &amp; VLAN","TX ISSUE",
U1799="Warehouse HUAWEI","SPARE-ISSUE",
U1799="SPARE-HS","SPARE-ISSUE",
U1799="Power Telco","RAN ISSUE",U1799="no impacts","no impacts"
),"")</f>
        <v>No root cause</v>
      </c>
      <c r="U1799" s="68" t="s">
        <v>5691</v>
      </c>
      <c r="V1799" s="41" t="str" cm="1">
        <f t="array" ref="V1799">IFERROR(_xlfn.IFS(
U1799="MPR ISSUE","ACTIVE",
U1799="BSS Hardware Issue","ACTIVE",
U1799="Sites strategiques, MLL, Pylone, etc.","PASSIVE",
U1799="AKTIVCO DEFAUT GE &amp; POWER Cabinet","PASSIVE",
U1799="AKTIVCO Coupure ENEO &amp; Baisse de tension","PASSIVE",
U1799="Coupure ENEO &amp; Baisse de tension","PASSIVE",
U1799="Defaut GE &amp; POWER Cabinet","PASSIVE",
U1799="Sharing","PASSIVE",
U1799="Sites strategiques &amp; DataCenter","PASSIVE",
U1799="Exclu","Exclu",
U1799="SAT","ACTIVE",
U1799="SPARE-ISSUE","SPARE-ISSUE",
U1799="Fiber CAmtel","ACTIVE",
U1799="Fiber AOF","ACTIVE",
U1799="Projet OCM (HUAWEI)","PLANNED WORKS",
U1799="Projet OCM (NOKIA)","PLANNED WORKS",
U1799="ACCESS-ISSUE","ACCESS-ISSUE",
U1799="Projet OCM (ZTE, NOKIA, autres projets)","PLANNED WORKS",
U1799="No root CAuse","No root cause",
U1799="ODU HS","ACTIVE",
U1799="IP &amp; VLAN","ACTIVE",
U1799="Warehouse HUAWEI","SPARE-ISSUE",
U1799="SPARE-HS","SPARE-ISSUE",
U1799="Power Telco","ACTIVE", U1799="no impacts","no impacts"
),"")</f>
        <v>No root cause</v>
      </c>
      <c r="W1799" s="113"/>
      <c r="X1799" s="113"/>
      <c r="Y1799" s="113"/>
      <c r="Z1799" s="113"/>
      <c r="AA1799" s="113"/>
      <c r="AB1799" s="17" t="s">
        <v>5465</v>
      </c>
      <c r="AC1799" s="17" t="str">
        <f>_xlfn.XLOOKUP(B1799,'INCIDENT-04-27-2026'!E:E,'INCIDENT-04-27-2026'!F:F,"")</f>
        <v/>
      </c>
      <c r="AD1799" s="9"/>
      <c r="AE1799" s="7" t="s">
        <v>5465</v>
      </c>
      <c r="AF1799" s="6" t="str">
        <f>_xlfn.XLOOKUP(B1799,'[13]Input_27-04'!$B:$B,'[13]Input_27-04'!$M:$M,"")</f>
        <v/>
      </c>
      <c r="AG1799" s="7"/>
      <c r="AH1799" s="3"/>
      <c r="AI1799" s="18" t="str">
        <f>_xlfn.XLOOKUP(B1799,'[3]Cells Huawei 27042026 10h'!$B:$B,'[3]Cells Huawei 27042026 10h'!$T:$T,"")</f>
        <v/>
      </c>
      <c r="AJ1799" s="18" t="str">
        <f>_xlfn.XLOOKUP(B1799,'[3]Cells Huawei 27042026 15h'!$B:$B,'[3]Cells Huawei 27042026 15h'!$T:$T,"")</f>
        <v/>
      </c>
      <c r="AK1799" s="18" t="str">
        <f>_xlfn.XLOOKUP(B1799,'[4]cells down 27042026 11h28'!$B:$B,'[4]cells down 27042026 11h28'!$R:$R,"")</f>
        <v/>
      </c>
      <c r="AL1799" s="18" t="str">
        <f>_xlfn.XLOOKUP(B1799,'[4]cells down 27042026 18h01'!$B:$B,'[4]cells down 27042026 18h01'!$R:$R,"")</f>
        <v/>
      </c>
      <c r="AM1799" s="18" t="str">
        <f>_xlfn.XLOOKUP(B1799,'[5]cell downs 27042026 11h'!$B:$B,'[5]cell downs 27042026 11h'!$R:$R,"")</f>
        <v/>
      </c>
      <c r="AN1799" s="18" t="str">
        <f>_xlfn.XLOOKUP(B1799,'[5]cell downs 27042026 17h40'!$B:$B,'[5]cell downs 27042026 17h40'!$R:$R,"")</f>
        <v/>
      </c>
      <c r="AO1799" s="18" t="str">
        <f>_xlfn.XLOOKUP(B1799,'[6]ALL SITES DOWN'!$D:$D,'[6]ALL SITES DOWN'!$J:$J,"")</f>
        <v/>
      </c>
      <c r="AP1799" s="18" t="str">
        <f>_xlfn.XLOOKUP(B1799,'[7]ALL SITES DOWN'!$D:$D,'[7]ALL SITES DOWN'!$J:$J,"")</f>
        <v/>
      </c>
      <c r="AQ1799" s="9" t="str">
        <f>_xlfn.XLOOKUP(B1799,[8]sheet1!$AC:$AC,[8]sheet1!$AF:$AF,"")</f>
        <v/>
      </c>
      <c r="AR1799" s="14"/>
      <c r="AS1799" s="14" t="s">
        <v>5465</v>
      </c>
      <c r="AT1799" s="14" t="str">
        <f>_xlfn.XLOOKUP(B1799,'[9]cell downs 18042026 17h'!$B:$B,'[9]cell downs 18042026 17h'!$B:$B,"")</f>
        <v/>
      </c>
      <c r="AU1799" s="14" t="str">
        <f>_xlfn.XLOOKUP(B1799,'[10]Cells Huawei 19042026 15h'!$B:$B,'[10]Cells Huawei 19042026 15h'!$B:$B,"")</f>
        <v/>
      </c>
      <c r="AV1799" s="9" t="str">
        <f>_xlfn.XLOOKUP(B1799,'[11]cells down 19042026 9H40'!$B:$B,'[11]cells down 19042026 9H40'!$B:$B,"")</f>
        <v/>
      </c>
    </row>
    <row r="1800" spans="1:48" hidden="1" x14ac:dyDescent="0.3">
      <c r="A1800" s="1" t="s">
        <v>394</v>
      </c>
      <c r="B1800" s="8" t="s">
        <v>395</v>
      </c>
      <c r="C1800" s="3" t="str">
        <f>_xlfn.XLOOKUP(B1800,'[1]daily break down'!$D:$D,'[1]daily break down'!$E:$E,"")</f>
        <v>NORD</v>
      </c>
      <c r="D1800" s="1" t="s">
        <v>11</v>
      </c>
      <c r="E1800" s="1" t="s">
        <v>66</v>
      </c>
      <c r="F1800" s="3" t="s">
        <v>23</v>
      </c>
      <c r="G1800" s="1" t="s">
        <v>396</v>
      </c>
      <c r="H1800" s="28" t="str">
        <f>_xlfn.XLOOKUP(B1800,[2]CALCULATION!$B:$B,[2]CALCULATION!$H:$H,"")</f>
        <v>NOKIA</v>
      </c>
      <c r="I1800" s="26">
        <v>0</v>
      </c>
      <c r="J1800" s="26">
        <v>0</v>
      </c>
      <c r="K1800" s="26">
        <v>0</v>
      </c>
      <c r="L1800" s="26">
        <v>3.1213193374503775E-3</v>
      </c>
      <c r="M1800" s="26">
        <v>2.240137961872123E-2</v>
      </c>
      <c r="N1800" s="26">
        <v>0</v>
      </c>
      <c r="O1800" s="26">
        <v>0</v>
      </c>
      <c r="P1800" s="114" t="s">
        <v>6364</v>
      </c>
      <c r="Q1800" s="42" t="s">
        <v>5538</v>
      </c>
      <c r="R1800" s="42"/>
      <c r="S1800" s="41" t="str" cm="1">
        <f t="array" ref="S1800">IFERROR(_xlfn.IFS(
U1800="MPR ISSUE","PDH",
U1800="BSS Hardware Issue","BSS",
U1800="Sites strategiques, MLL, Pylone, etc.","ENVTECH",
U1800="AKTIVCO DEFAUT GE &amp; POWER Cabinet","AKTIVCO",
U1800="AKTIVCO Coupure ENEO &amp; Baisse de tension","AKTIVCO GRID ONLY",
U1800="Coupure ENEO &amp; Baisse de tension","IHS GRID ONLY",
U1800="Defaut GE &amp; POWER Cabinet","IHS",
U1800="Sharing","Partners",
U1800="Sites strategiques &amp; DataCenter","SST &amp; DC",
U1800="Exclu","Exclu",
U1800="SAT","SAT",
U1800="SPARE-ISSUE","SPARE-ISSUE",
U1800="Fiber CAmtel","TRANS_FO_CAMTEL",
U1800="Fiber AOF","Fiber AOF",
U1800="Projet OCM (HUAWEI)","TRAVAUX-HUAWEI",
U1800="Projet OCM (NOKIA)","TRAVAUX-NOKIA",
U1800="ACCESS-ISSUE","ACCESS-ISSUE",
U1800="Projet OCM (ZTE, NOKIA, autres projets)","TRAVAUX OCM",
U1800="No root CAuse","No root cause",
U1800="ODU HS","PDH",
U1800="IP &amp; VLAN","PDH",
U1800="Warehouse HUAWEI","SPARE-ISSUE",
U1800="SPARE-HS","SPARE-ISSUE",
U1800="Power Telco","BSS",U1800="no impacts","no impacts"
),"")</f>
        <v>No root cause</v>
      </c>
      <c r="T1800" s="41" t="str" cm="1">
        <f t="array" ref="T1800">IFERROR(_xlfn.IFS(
U1800="MPR ISSUE","TX ISSUE",
U1800="BSS Hardware Issue","RAN ISSUE",
U1800="Sites strategiques, MLL, Pylone, etc.","ENVTECH",
U1800="AKTIVCO DEFAUT GE &amp; POWER Cabinet","POWER ISSUE",
U1800="AKTIVCO Coupure ENEO &amp; Baisse de tension","POWER ISSUE",
U1800="Coupure ENEO &amp; Baisse de tension","POWER ISSUE",
U1800="Defaut GE &amp; POWER Cabinet","POWER ISSUE",
U1800="Sharing","POWER ISSUE",
U1800="Sites strategiques &amp; DataCenter","POWER ISSUE",
U1800="Exclu","Exclu",
U1800="SAT","TX ISSUE",
U1800="SPARE-ISSUE","SPARE-ISSUE",
U1800="Fiber CAmtel","TX ISSUE",
U1800="Fiber AOF","TX ISSUE",
U1800="Projet OCM (HUAWEI)","TRAVAUX-HUAWEI",
U1800="Projet OCM (NOKIA)","TRAVAUX -NOKIA",
U1800="ACCESS-ISSUE","ACCESS-ISSUE",
U1800="Projet OCM (ZTE, NOKIA, autres projets)","TRAVAUX OCM",
U1800="No root CAuse","No root cause",
U1800="ODU HS","TX ISSUE",
U1800="IP &amp; VLAN","TX ISSUE",
U1800="Warehouse HUAWEI","SPARE-ISSUE",
U1800="SPARE-HS","SPARE-ISSUE",
U1800="Power Telco","RAN ISSUE",U1800="no impacts","no impacts"
),"")</f>
        <v>No root cause</v>
      </c>
      <c r="U1800" s="68" t="s">
        <v>5691</v>
      </c>
      <c r="V1800" s="41" t="str" cm="1">
        <f t="array" ref="V1800">IFERROR(_xlfn.IFS(
U1800="MPR ISSUE","ACTIVE",
U1800="BSS Hardware Issue","ACTIVE",
U1800="Sites strategiques, MLL, Pylone, etc.","PASSIVE",
U1800="AKTIVCO DEFAUT GE &amp; POWER Cabinet","PASSIVE",
U1800="AKTIVCO Coupure ENEO &amp; Baisse de tension","PASSIVE",
U1800="Coupure ENEO &amp; Baisse de tension","PASSIVE",
U1800="Defaut GE &amp; POWER Cabinet","PASSIVE",
U1800="Sharing","PASSIVE",
U1800="Sites strategiques &amp; DataCenter","PASSIVE",
U1800="Exclu","Exclu",
U1800="SAT","ACTIVE",
U1800="SPARE-ISSUE","SPARE-ISSUE",
U1800="Fiber CAmtel","ACTIVE",
U1800="Fiber AOF","ACTIVE",
U1800="Projet OCM (HUAWEI)","PLANNED WORKS",
U1800="Projet OCM (NOKIA)","PLANNED WORKS",
U1800="ACCESS-ISSUE","ACCESS-ISSUE",
U1800="Projet OCM (ZTE, NOKIA, autres projets)","PLANNED WORKS",
U1800="No root CAuse","No root cause",
U1800="ODU HS","ACTIVE",
U1800="IP &amp; VLAN","ACTIVE",
U1800="Warehouse HUAWEI","SPARE-ISSUE",
U1800="SPARE-HS","SPARE-ISSUE",
U1800="Power Telco","ACTIVE", U1800="no impacts","no impacts"
),"")</f>
        <v>No root cause</v>
      </c>
      <c r="W1800" s="113"/>
      <c r="X1800" s="113"/>
      <c r="Y1800" s="113"/>
      <c r="Z1800" s="113"/>
      <c r="AA1800" s="113"/>
      <c r="AB1800" s="17" t="s">
        <v>5465</v>
      </c>
      <c r="AC1800" s="17" t="str">
        <f>_xlfn.XLOOKUP(B1800,'INCIDENT-04-27-2026'!E:E,'INCIDENT-04-27-2026'!F:F,"")</f>
        <v/>
      </c>
      <c r="AD1800" s="9"/>
      <c r="AE1800" s="7" t="s">
        <v>5465</v>
      </c>
      <c r="AF1800" s="6" t="str">
        <f>_xlfn.XLOOKUP(B1800,'[13]Input_27-04'!$B:$B,'[13]Input_27-04'!$M:$M,"")</f>
        <v/>
      </c>
      <c r="AG1800" s="7"/>
      <c r="AH1800" s="3"/>
      <c r="AI1800" s="18" t="str">
        <f>_xlfn.XLOOKUP(B1800,'[3]Cells Huawei 27042026 10h'!$B:$B,'[3]Cells Huawei 27042026 10h'!$T:$T,"")</f>
        <v/>
      </c>
      <c r="AJ1800" s="18" t="str">
        <f>_xlfn.XLOOKUP(B1800,'[3]Cells Huawei 27042026 15h'!$B:$B,'[3]Cells Huawei 27042026 15h'!$T:$T,"")</f>
        <v/>
      </c>
      <c r="AK1800" s="18" t="str">
        <f>_xlfn.XLOOKUP(B1800,'[4]cells down 27042026 11h28'!$B:$B,'[4]cells down 27042026 11h28'!$R:$R,"")</f>
        <v/>
      </c>
      <c r="AL1800" s="18" t="str">
        <f>_xlfn.XLOOKUP(B1800,'[4]cells down 27042026 18h01'!$B:$B,'[4]cells down 27042026 18h01'!$R:$R,"")</f>
        <v/>
      </c>
      <c r="AM1800" s="18" t="str">
        <f>_xlfn.XLOOKUP(B1800,'[5]cell downs 27042026 11h'!$B:$B,'[5]cell downs 27042026 11h'!$R:$R,"")</f>
        <v/>
      </c>
      <c r="AN1800" s="18" t="str">
        <f>_xlfn.XLOOKUP(B1800,'[5]cell downs 27042026 17h40'!$B:$B,'[5]cell downs 27042026 17h40'!$R:$R,"")</f>
        <v/>
      </c>
      <c r="AO1800" s="18" t="str">
        <f>_xlfn.XLOOKUP(B1800,'[6]ALL SITES DOWN'!$D:$D,'[6]ALL SITES DOWN'!$J:$J,"")</f>
        <v/>
      </c>
      <c r="AP1800" s="18" t="str">
        <f>_xlfn.XLOOKUP(B1800,'[7]ALL SITES DOWN'!$D:$D,'[7]ALL SITES DOWN'!$J:$J,"")</f>
        <v/>
      </c>
      <c r="AQ1800" s="9" t="str">
        <f>_xlfn.XLOOKUP(B1800,[8]sheet1!$AC:$AC,[8]sheet1!$AF:$AF,"")</f>
        <v/>
      </c>
      <c r="AR1800" s="14"/>
      <c r="AS1800" s="14" t="s">
        <v>5465</v>
      </c>
      <c r="AT1800" s="14" t="str">
        <f>_xlfn.XLOOKUP(B1800,'[9]cell downs 18042026 17h'!$B:$B,'[9]cell downs 18042026 17h'!$B:$B,"")</f>
        <v/>
      </c>
      <c r="AU1800" s="14" t="str">
        <f>_xlfn.XLOOKUP(B1800,'[10]Cells Huawei 19042026 15h'!$B:$B,'[10]Cells Huawei 19042026 15h'!$B:$B,"")</f>
        <v/>
      </c>
      <c r="AV1800" s="9" t="str">
        <f>_xlfn.XLOOKUP(B1800,'[11]cells down 19042026 9H40'!$B:$B,'[11]cells down 19042026 9H40'!$B:$B,"")</f>
        <v/>
      </c>
    </row>
    <row r="1801" spans="1:48" hidden="1" x14ac:dyDescent="0.3">
      <c r="A1801" s="2" t="s">
        <v>4999</v>
      </c>
      <c r="B1801" s="8" t="s">
        <v>5000</v>
      </c>
      <c r="C1801" s="3" t="str">
        <f>_xlfn.XLOOKUP(B1801,'[1]daily break down'!$D:$D,'[1]daily break down'!$E:$E,"")</f>
        <v>NORD-OUEST</v>
      </c>
      <c r="D1801" s="1" t="s">
        <v>11</v>
      </c>
      <c r="E1801" s="1" t="s">
        <v>12</v>
      </c>
      <c r="F1801" s="3" t="s">
        <v>51</v>
      </c>
      <c r="G1801" s="1" t="s">
        <v>4999</v>
      </c>
      <c r="H1801" s="27" t="str">
        <f>_xlfn.XLOOKUP(B1801,[2]CALCULATION!$B:$B,[2]CALCULATION!$H:$H,"")</f>
        <v>HUAWEI</v>
      </c>
      <c r="I1801" s="26">
        <v>18.491409199476074</v>
      </c>
      <c r="J1801" s="26">
        <v>15.438721524513955</v>
      </c>
      <c r="K1801" s="26">
        <v>18.491409199476074</v>
      </c>
      <c r="L1801" s="26">
        <v>13.979419746427993</v>
      </c>
      <c r="M1801" s="26">
        <v>6.2422774110885652E-3</v>
      </c>
      <c r="N1801" s="26">
        <v>0</v>
      </c>
      <c r="O1801" s="26">
        <v>0</v>
      </c>
      <c r="P1801" s="114" t="s">
        <v>6364</v>
      </c>
      <c r="Q1801" s="42" t="s">
        <v>6353</v>
      </c>
      <c r="R1801" s="42"/>
      <c r="S1801" s="41" t="str" cm="1">
        <f t="array" ref="S1801">IFERROR(_xlfn.IFS(
U1801="MPR ISSUE","PDH",
U1801="BSS Hardware Issue","BSS",
U1801="Sites strategiques, MLL, Pylone, etc.","ENVTECH",
U1801="AKTIVCO DEFAUT GE &amp; POWER Cabinet","AKTIVCO",
U1801="AKTIVCO Coupure ENEO &amp; Baisse de tension","AKTIVCO GRID ONLY",
U1801="Coupure ENEO &amp; Baisse de tension","IHS GRID ONLY",
U1801="Defaut GE &amp; POWER Cabinet","IHS",
U1801="Sharing","Partners",
U1801="Sites strategiques &amp; DataCenter","SST &amp; DC",
U1801="Exclu","Exclu",
U1801="SAT","SAT",
U1801="SPARE-ISSUE","SPARE-ISSUE",
U1801="Fiber CAmtel","TRANS_FO_CAMTEL",
U1801="Fiber AOF","Fiber AOF",
U1801="Projet OCM (HUAWEI)","TRAVAUX-HUAWEI",
U1801="Projet OCM (NOKIA)","TRAVAUX-NOKIA",
U1801="ACCESS-ISSUE","ACCESS-ISSUE",
U1801="Projet OCM (ZTE, NOKIA, autres projets)","TRAVAUX OCM",
U1801="No root CAuse","No root cause",
U1801="ODU HS","PDH",
U1801="IP &amp; VLAN","PDH",
U1801="Warehouse HUAWEI","SPARE-ISSUE",
U1801="SPARE-HS","SPARE-ISSUE",
U1801="Power Telco","BSS",U1801="no impacts","no impacts"
),"")</f>
        <v/>
      </c>
      <c r="T1801" s="41" t="str" cm="1">
        <f t="array" ref="T1801">IFERROR(_xlfn.IFS(
U1801="MPR ISSUE","TX ISSUE",
U1801="BSS Hardware Issue","RAN ISSUE",
U1801="Sites strategiques, MLL, Pylone, etc.","ENVTECH",
U1801="AKTIVCO DEFAUT GE &amp; POWER Cabinet","POWER ISSUE",
U1801="AKTIVCO Coupure ENEO &amp; Baisse de tension","POWER ISSUE",
U1801="Coupure ENEO &amp; Baisse de tension","POWER ISSUE",
U1801="Defaut GE &amp; POWER Cabinet","POWER ISSUE",
U1801="Sharing","POWER ISSUE",
U1801="Sites strategiques &amp; DataCenter","POWER ISSUE",
U1801="Exclu","Exclu",
U1801="SAT","TX ISSUE",
U1801="SPARE-ISSUE","SPARE-ISSUE",
U1801="Fiber CAmtel","TX ISSUE",
U1801="Fiber AOF","TX ISSUE",
U1801="Projet OCM (HUAWEI)","TRAVAUX-HUAWEI",
U1801="Projet OCM (NOKIA)","TRAVAUX -NOKIA",
U1801="ACCESS-ISSUE","ACCESS-ISSUE",
U1801="Projet OCM (ZTE, NOKIA, autres projets)","TRAVAUX OCM",
U1801="No root CAuse","No root cause",
U1801="ODU HS","TX ISSUE",
U1801="IP &amp; VLAN","TX ISSUE",
U1801="Warehouse HUAWEI","SPARE-ISSUE",
U1801="SPARE-HS","SPARE-ISSUE",
U1801="Power Telco","RAN ISSUE",U1801="no impacts","no impacts"
),"")</f>
        <v/>
      </c>
      <c r="U1801" s="68"/>
      <c r="V1801" s="41" t="str" cm="1">
        <f t="array" ref="V1801">IFERROR(_xlfn.IFS(
U1801="MPR ISSUE","ACTIVE",
U1801="BSS Hardware Issue","ACTIVE",
U1801="Sites strategiques, MLL, Pylone, etc.","PASSIVE",
U1801="AKTIVCO DEFAUT GE &amp; POWER Cabinet","PASSIVE",
U1801="AKTIVCO Coupure ENEO &amp; Baisse de tension","PASSIVE",
U1801="Coupure ENEO &amp; Baisse de tension","PASSIVE",
U1801="Defaut GE &amp; POWER Cabinet","PASSIVE",
U1801="Sharing","PASSIVE",
U1801="Sites strategiques &amp; DataCenter","PASSIVE",
U1801="Exclu","Exclu",
U1801="SAT","ACTIVE",
U1801="SPARE-ISSUE","SPARE-ISSUE",
U1801="Fiber CAmtel","ACTIVE",
U1801="Fiber AOF","ACTIVE",
U1801="Projet OCM (HUAWEI)","PLANNED WORKS",
U1801="Projet OCM (NOKIA)","PLANNED WORKS",
U1801="ACCESS-ISSUE","ACCESS-ISSUE",
U1801="Projet OCM (ZTE, NOKIA, autres projets)","PLANNED WORKS",
U1801="No root CAuse","No root cause",
U1801="ODU HS","ACTIVE",
U1801="IP &amp; VLAN","ACTIVE",
U1801="Warehouse HUAWEI","SPARE-ISSUE",
U1801="SPARE-HS","SPARE-ISSUE",
U1801="Power Telco","ACTIVE", U1801="no impacts","no impacts"
),"")</f>
        <v/>
      </c>
      <c r="W1801" s="113"/>
      <c r="X1801" s="113"/>
      <c r="Y1801" s="113"/>
      <c r="Z1801" s="113"/>
      <c r="AA1801" s="113"/>
      <c r="AB1801" s="17" t="s">
        <v>5465</v>
      </c>
      <c r="AC1801" s="17" t="str">
        <f>_xlfn.XLOOKUP(B1801,'INCIDENT-04-27-2026'!E:E,'INCIDENT-04-27-2026'!F:F,"")</f>
        <v/>
      </c>
      <c r="AD1801" s="9"/>
      <c r="AE1801" s="7" t="s">
        <v>5465</v>
      </c>
      <c r="AF1801" s="6" t="str">
        <f>_xlfn.XLOOKUP(B1801,'[13]Input_27-04'!$B:$B,'[13]Input_27-04'!$M:$M,"")</f>
        <v/>
      </c>
      <c r="AG1801" s="7"/>
      <c r="AH1801" s="3"/>
      <c r="AI1801" s="18" t="str">
        <f>_xlfn.XLOOKUP(B1801,'[3]Cells Huawei 27042026 10h'!$B:$B,'[3]Cells Huawei 27042026 10h'!$T:$T,"")</f>
        <v/>
      </c>
      <c r="AJ1801" s="18" t="str">
        <f>_xlfn.XLOOKUP(B1801,'[3]Cells Huawei 27042026 15h'!$B:$B,'[3]Cells Huawei 27042026 15h'!$T:$T,"")</f>
        <v/>
      </c>
      <c r="AK1801" s="18" t="str">
        <f>_xlfn.XLOOKUP(B1801,'[4]cells down 27042026 11h28'!$B:$B,'[4]cells down 27042026 11h28'!$R:$R,"")</f>
        <v/>
      </c>
      <c r="AL1801" s="18" t="str">
        <f>_xlfn.XLOOKUP(B1801,'[4]cells down 27042026 18h01'!$B:$B,'[4]cells down 27042026 18h01'!$R:$R,"")</f>
        <v/>
      </c>
      <c r="AM1801" s="18" t="str">
        <f>_xlfn.XLOOKUP(B1801,'[5]cell downs 27042026 11h'!$B:$B,'[5]cell downs 27042026 11h'!$R:$R,"")</f>
        <v/>
      </c>
      <c r="AN1801" s="18" t="str">
        <f>_xlfn.XLOOKUP(B1801,'[5]cell downs 27042026 17h40'!$B:$B,'[5]cell downs 27042026 17h40'!$R:$R,"")</f>
        <v/>
      </c>
      <c r="AO1801" s="18" t="str">
        <f>_xlfn.XLOOKUP(B1801,'[6]ALL SITES DOWN'!$D:$D,'[6]ALL SITES DOWN'!$J:$J,"")</f>
        <v/>
      </c>
      <c r="AP1801" s="18" t="str">
        <f>_xlfn.XLOOKUP(B1801,'[7]ALL SITES DOWN'!$D:$D,'[7]ALL SITES DOWN'!$J:$J,"")</f>
        <v/>
      </c>
      <c r="AQ1801" s="9" t="str">
        <f>_xlfn.XLOOKUP(B1801,[8]sheet1!$AC:$AC,[8]sheet1!$AF:$AF,"")</f>
        <v/>
      </c>
      <c r="AR1801" s="14"/>
      <c r="AS1801" s="14" t="s">
        <v>5465</v>
      </c>
      <c r="AT1801" s="14" t="str">
        <f>_xlfn.XLOOKUP(B1801,'[9]cell downs 18042026 17h'!$B:$B,'[9]cell downs 18042026 17h'!$B:$B,"")</f>
        <v/>
      </c>
      <c r="AU1801" s="14" t="str">
        <f>_xlfn.XLOOKUP(B1801,'[10]Cells Huawei 19042026 15h'!$B:$B,'[10]Cells Huawei 19042026 15h'!$B:$B,"")</f>
        <v/>
      </c>
      <c r="AV1801" s="9" t="str">
        <f>_xlfn.XLOOKUP(B1801,'[11]cells down 19042026 9H40'!$B:$B,'[11]cells down 19042026 9H40'!$B:$B,"")</f>
        <v/>
      </c>
    </row>
    <row r="1802" spans="1:48" hidden="1" x14ac:dyDescent="0.3">
      <c r="A1802" s="1" t="s">
        <v>2541</v>
      </c>
      <c r="B1802" s="8" t="s">
        <v>2542</v>
      </c>
      <c r="C1802" s="3" t="str">
        <f>_xlfn.XLOOKUP(B1802,'[1]daily break down'!$D:$D,'[1]daily break down'!$E:$E,"")</f>
        <v>OUEST</v>
      </c>
      <c r="D1802" s="1" t="s">
        <v>21</v>
      </c>
      <c r="E1802" s="1" t="s">
        <v>563</v>
      </c>
      <c r="F1802" s="3" t="s">
        <v>102</v>
      </c>
      <c r="G1802" s="1" t="s">
        <v>856</v>
      </c>
      <c r="H1802" s="27" t="str">
        <f>_xlfn.XLOOKUP(B1802,[2]CALCULATION!$B:$B,[2]CALCULATION!$H:$H,"")</f>
        <v>Huawei</v>
      </c>
      <c r="I1802" s="26">
        <v>0</v>
      </c>
      <c r="J1802" s="26">
        <v>0</v>
      </c>
      <c r="K1802" s="26">
        <v>0</v>
      </c>
      <c r="L1802" s="26">
        <v>0</v>
      </c>
      <c r="M1802" s="26">
        <v>0</v>
      </c>
      <c r="N1802" s="26">
        <v>0</v>
      </c>
      <c r="O1802" s="26">
        <v>0</v>
      </c>
      <c r="P1802" s="114" t="s">
        <v>6364</v>
      </c>
      <c r="Q1802" s="42" t="s">
        <v>5538</v>
      </c>
      <c r="R1802" s="42"/>
      <c r="S1802" s="41" t="str" cm="1">
        <f t="array" ref="S1802">IFERROR(_xlfn.IFS(
U1802="MPR ISSUE","PDH",
U1802="BSS Hardware Issue","BSS",
U1802="Sites strategiques, MLL, Pylone, etc.","ENVTECH",
U1802="AKTIVCO DEFAUT GE &amp; POWER Cabinet","AKTIVCO",
U1802="AKTIVCO Coupure ENEO &amp; Baisse de tension","AKTIVCO GRID ONLY",
U1802="Coupure ENEO &amp; Baisse de tension","IHS GRID ONLY",
U1802="Defaut GE &amp; POWER Cabinet","IHS",
U1802="Sharing","Partners",
U1802="Sites strategiques &amp; DataCenter","SST &amp; DC",
U1802="Exclu","Exclu",
U1802="SAT","SAT",
U1802="SPARE-ISSUE","SPARE-ISSUE",
U1802="Fiber CAmtel","TRANS_FO_CAMTEL",
U1802="Fiber AOF","Fiber AOF",
U1802="Projet OCM (HUAWEI)","TRAVAUX-HUAWEI",
U1802="Projet OCM (NOKIA)","TRAVAUX-NOKIA",
U1802="ACCESS-ISSUE","ACCESS-ISSUE",
U1802="Projet OCM (ZTE, NOKIA, autres projets)","TRAVAUX OCM",
U1802="No root CAuse","No root cause",
U1802="ODU HS","PDH",
U1802="IP &amp; VLAN","PDH",
U1802="Warehouse HUAWEI","SPARE-ISSUE",
U1802="SPARE-HS","SPARE-ISSUE",
U1802="Power Telco","BSS",U1802="no impacts","no impacts"
),"")</f>
        <v>No root cause</v>
      </c>
      <c r="T1802" s="41" t="str" cm="1">
        <f t="array" ref="T1802">IFERROR(_xlfn.IFS(
U1802="MPR ISSUE","TX ISSUE",
U1802="BSS Hardware Issue","RAN ISSUE",
U1802="Sites strategiques, MLL, Pylone, etc.","ENVTECH",
U1802="AKTIVCO DEFAUT GE &amp; POWER Cabinet","POWER ISSUE",
U1802="AKTIVCO Coupure ENEO &amp; Baisse de tension","POWER ISSUE",
U1802="Coupure ENEO &amp; Baisse de tension","POWER ISSUE",
U1802="Defaut GE &amp; POWER Cabinet","POWER ISSUE",
U1802="Sharing","POWER ISSUE",
U1802="Sites strategiques &amp; DataCenter","POWER ISSUE",
U1802="Exclu","Exclu",
U1802="SAT","TX ISSUE",
U1802="SPARE-ISSUE","SPARE-ISSUE",
U1802="Fiber CAmtel","TX ISSUE",
U1802="Fiber AOF","TX ISSUE",
U1802="Projet OCM (HUAWEI)","TRAVAUX-HUAWEI",
U1802="Projet OCM (NOKIA)","TRAVAUX -NOKIA",
U1802="ACCESS-ISSUE","ACCESS-ISSUE",
U1802="Projet OCM (ZTE, NOKIA, autres projets)","TRAVAUX OCM",
U1802="No root CAuse","No root cause",
U1802="ODU HS","TX ISSUE",
U1802="IP &amp; VLAN","TX ISSUE",
U1802="Warehouse HUAWEI","SPARE-ISSUE",
U1802="SPARE-HS","SPARE-ISSUE",
U1802="Power Telco","RAN ISSUE",U1802="no impacts","no impacts"
),"")</f>
        <v>No root cause</v>
      </c>
      <c r="U1802" s="68" t="s">
        <v>5691</v>
      </c>
      <c r="V1802" s="41" t="str" cm="1">
        <f t="array" ref="V1802">IFERROR(_xlfn.IFS(
U1802="MPR ISSUE","ACTIVE",
U1802="BSS Hardware Issue","ACTIVE",
U1802="Sites strategiques, MLL, Pylone, etc.","PASSIVE",
U1802="AKTIVCO DEFAUT GE &amp; POWER Cabinet","PASSIVE",
U1802="AKTIVCO Coupure ENEO &amp; Baisse de tension","PASSIVE",
U1802="Coupure ENEO &amp; Baisse de tension","PASSIVE",
U1802="Defaut GE &amp; POWER Cabinet","PASSIVE",
U1802="Sharing","PASSIVE",
U1802="Sites strategiques &amp; DataCenter","PASSIVE",
U1802="Exclu","Exclu",
U1802="SAT","ACTIVE",
U1802="SPARE-ISSUE","SPARE-ISSUE",
U1802="Fiber CAmtel","ACTIVE",
U1802="Fiber AOF","ACTIVE",
U1802="Projet OCM (HUAWEI)","PLANNED WORKS",
U1802="Projet OCM (NOKIA)","PLANNED WORKS",
U1802="ACCESS-ISSUE","ACCESS-ISSUE",
U1802="Projet OCM (ZTE, NOKIA, autres projets)","PLANNED WORKS",
U1802="No root CAuse","No root cause",
U1802="ODU HS","ACTIVE",
U1802="IP &amp; VLAN","ACTIVE",
U1802="Warehouse HUAWEI","SPARE-ISSUE",
U1802="SPARE-HS","SPARE-ISSUE",
U1802="Power Telco","ACTIVE", U1802="no impacts","no impacts"
),"")</f>
        <v>No root cause</v>
      </c>
      <c r="W1802" s="113"/>
      <c r="X1802" s="113"/>
      <c r="Y1802" s="113"/>
      <c r="Z1802" s="113"/>
      <c r="AA1802" s="113"/>
      <c r="AB1802" s="17" t="s">
        <v>5465</v>
      </c>
      <c r="AC1802" s="17" t="str">
        <f>_xlfn.XLOOKUP(B1802,'INCIDENT-04-27-2026'!E:E,'INCIDENT-04-27-2026'!F:F,"")</f>
        <v/>
      </c>
      <c r="AD1802" s="9"/>
      <c r="AE1802" s="7" t="s">
        <v>5465</v>
      </c>
      <c r="AF1802" s="6" t="str">
        <f>_xlfn.XLOOKUP(B1802,'[13]Input_27-04'!$B:$B,'[13]Input_27-04'!$M:$M,"")</f>
        <v/>
      </c>
      <c r="AG1802" s="7"/>
      <c r="AH1802" s="3"/>
      <c r="AI1802" s="18" t="str">
        <f>_xlfn.XLOOKUP(B1802,'[3]Cells Huawei 27042026 10h'!$B:$B,'[3]Cells Huawei 27042026 10h'!$T:$T,"")</f>
        <v/>
      </c>
      <c r="AJ1802" s="18" t="str">
        <f>_xlfn.XLOOKUP(B1802,'[3]Cells Huawei 27042026 15h'!$B:$B,'[3]Cells Huawei 27042026 15h'!$T:$T,"")</f>
        <v/>
      </c>
      <c r="AK1802" s="18" t="str">
        <f>_xlfn.XLOOKUP(B1802,'[4]cells down 27042026 11h28'!$B:$B,'[4]cells down 27042026 11h28'!$R:$R,"")</f>
        <v/>
      </c>
      <c r="AL1802" s="18" t="str">
        <f>_xlfn.XLOOKUP(B1802,'[4]cells down 27042026 18h01'!$B:$B,'[4]cells down 27042026 18h01'!$R:$R,"")</f>
        <v/>
      </c>
      <c r="AM1802" s="18" t="str">
        <f>_xlfn.XLOOKUP(B1802,'[5]cell downs 27042026 11h'!$B:$B,'[5]cell downs 27042026 11h'!$R:$R,"")</f>
        <v/>
      </c>
      <c r="AN1802" s="18" t="str">
        <f>_xlfn.XLOOKUP(B1802,'[5]cell downs 27042026 17h40'!$B:$B,'[5]cell downs 27042026 17h40'!$R:$R,"")</f>
        <v/>
      </c>
      <c r="AO1802" s="18" t="str">
        <f>_xlfn.XLOOKUP(B1802,'[6]ALL SITES DOWN'!$D:$D,'[6]ALL SITES DOWN'!$J:$J,"")</f>
        <v/>
      </c>
      <c r="AP1802" s="18" t="str">
        <f>_xlfn.XLOOKUP(B1802,'[7]ALL SITES DOWN'!$D:$D,'[7]ALL SITES DOWN'!$J:$J,"")</f>
        <v/>
      </c>
      <c r="AQ1802" s="9" t="str">
        <f>_xlfn.XLOOKUP(B1802,[8]sheet1!$AC:$AC,[8]sheet1!$AF:$AF,"")</f>
        <v/>
      </c>
      <c r="AR1802" s="14"/>
      <c r="AS1802" s="14" t="s">
        <v>5465</v>
      </c>
      <c r="AT1802" s="14" t="str">
        <f>_xlfn.XLOOKUP(B1802,'[9]cell downs 18042026 17h'!$B:$B,'[9]cell downs 18042026 17h'!$B:$B,"")</f>
        <v/>
      </c>
      <c r="AU1802" s="14" t="str">
        <f>_xlfn.XLOOKUP(B1802,'[10]Cells Huawei 19042026 15h'!$B:$B,'[10]Cells Huawei 19042026 15h'!$B:$B,"")</f>
        <v/>
      </c>
      <c r="AV1802" s="9" t="str">
        <f>_xlfn.XLOOKUP(B1802,'[11]cells down 19042026 9H40'!$B:$B,'[11]cells down 19042026 9H40'!$B:$B,"")</f>
        <v/>
      </c>
    </row>
    <row r="1803" spans="1:48" hidden="1" x14ac:dyDescent="0.3">
      <c r="A1803" s="1" t="s">
        <v>4166</v>
      </c>
      <c r="B1803" s="8" t="s">
        <v>4167</v>
      </c>
      <c r="C1803" s="3" t="str">
        <f>_xlfn.XLOOKUP(B1803,'[1]daily break down'!$D:$D,'[1]daily break down'!$E:$E,"")</f>
        <v>Douala</v>
      </c>
      <c r="D1803" s="1" t="s">
        <v>11</v>
      </c>
      <c r="E1803" s="1" t="s">
        <v>302</v>
      </c>
      <c r="F1803" s="3" t="s">
        <v>31</v>
      </c>
      <c r="G1803" s="1" t="s">
        <v>32</v>
      </c>
      <c r="H1803" s="29" t="str">
        <f>_xlfn.XLOOKUP(B1803,[2]CALCULATION!$B:$B,[2]CALCULATION!$H:$H,"")</f>
        <v>ZTE</v>
      </c>
      <c r="I1803" s="26">
        <v>0</v>
      </c>
      <c r="J1803" s="26">
        <v>0</v>
      </c>
      <c r="K1803" s="26">
        <v>0</v>
      </c>
      <c r="L1803" s="26">
        <v>8.2415896904686509E-2</v>
      </c>
      <c r="M1803" s="26">
        <v>0</v>
      </c>
      <c r="N1803" s="26">
        <v>0</v>
      </c>
      <c r="O1803" s="26">
        <v>0</v>
      </c>
      <c r="P1803" s="114" t="s">
        <v>6364</v>
      </c>
      <c r="Q1803" s="42" t="s">
        <v>5538</v>
      </c>
      <c r="R1803" s="42"/>
      <c r="S1803" s="41" t="str" cm="1">
        <f t="array" ref="S1803">IFERROR(_xlfn.IFS(
U1803="MPR ISSUE","PDH",
U1803="BSS Hardware Issue","BSS",
U1803="Sites strategiques, MLL, Pylone, etc.","ENVTECH",
U1803="AKTIVCO DEFAUT GE &amp; POWER Cabinet","AKTIVCO",
U1803="AKTIVCO Coupure ENEO &amp; Baisse de tension","AKTIVCO GRID ONLY",
U1803="Coupure ENEO &amp; Baisse de tension","IHS GRID ONLY",
U1803="Defaut GE &amp; POWER Cabinet","IHS",
U1803="Sharing","Partners",
U1803="Sites strategiques &amp; DataCenter","SST &amp; DC",
U1803="Exclu","Exclu",
U1803="SAT","SAT",
U1803="SPARE-ISSUE","SPARE-ISSUE",
U1803="Fiber CAmtel","TRANS_FO_CAMTEL",
U1803="Fiber AOF","Fiber AOF",
U1803="Projet OCM (HUAWEI)","TRAVAUX-HUAWEI",
U1803="Projet OCM (NOKIA)","TRAVAUX-NOKIA",
U1803="ACCESS-ISSUE","ACCESS-ISSUE",
U1803="Projet OCM (ZTE, NOKIA, autres projets)","TRAVAUX OCM",
U1803="No root CAuse","No root cause",
U1803="ODU HS","PDH",
U1803="IP &amp; VLAN","PDH",
U1803="Warehouse HUAWEI","SPARE-ISSUE",
U1803="SPARE-HS","SPARE-ISSUE",
U1803="Power Telco","BSS",U1803="no impacts","no impacts"
),"")</f>
        <v>No root cause</v>
      </c>
      <c r="T1803" s="41" t="str" cm="1">
        <f t="array" ref="T1803">IFERROR(_xlfn.IFS(
U1803="MPR ISSUE","TX ISSUE",
U1803="BSS Hardware Issue","RAN ISSUE",
U1803="Sites strategiques, MLL, Pylone, etc.","ENVTECH",
U1803="AKTIVCO DEFAUT GE &amp; POWER Cabinet","POWER ISSUE",
U1803="AKTIVCO Coupure ENEO &amp; Baisse de tension","POWER ISSUE",
U1803="Coupure ENEO &amp; Baisse de tension","POWER ISSUE",
U1803="Defaut GE &amp; POWER Cabinet","POWER ISSUE",
U1803="Sharing","POWER ISSUE",
U1803="Sites strategiques &amp; DataCenter","POWER ISSUE",
U1803="Exclu","Exclu",
U1803="SAT","TX ISSUE",
U1803="SPARE-ISSUE","SPARE-ISSUE",
U1803="Fiber CAmtel","TX ISSUE",
U1803="Fiber AOF","TX ISSUE",
U1803="Projet OCM (HUAWEI)","TRAVAUX-HUAWEI",
U1803="Projet OCM (NOKIA)","TRAVAUX -NOKIA",
U1803="ACCESS-ISSUE","ACCESS-ISSUE",
U1803="Projet OCM (ZTE, NOKIA, autres projets)","TRAVAUX OCM",
U1803="No root CAuse","No root cause",
U1803="ODU HS","TX ISSUE",
U1803="IP &amp; VLAN","TX ISSUE",
U1803="Warehouse HUAWEI","SPARE-ISSUE",
U1803="SPARE-HS","SPARE-ISSUE",
U1803="Power Telco","RAN ISSUE",U1803="no impacts","no impacts"
),"")</f>
        <v>No root cause</v>
      </c>
      <c r="U1803" s="68" t="s">
        <v>5691</v>
      </c>
      <c r="V1803" s="41" t="str" cm="1">
        <f t="array" ref="V1803">IFERROR(_xlfn.IFS(
U1803="MPR ISSUE","ACTIVE",
U1803="BSS Hardware Issue","ACTIVE",
U1803="Sites strategiques, MLL, Pylone, etc.","PASSIVE",
U1803="AKTIVCO DEFAUT GE &amp; POWER Cabinet","PASSIVE",
U1803="AKTIVCO Coupure ENEO &amp; Baisse de tension","PASSIVE",
U1803="Coupure ENEO &amp; Baisse de tension","PASSIVE",
U1803="Defaut GE &amp; POWER Cabinet","PASSIVE",
U1803="Sharing","PASSIVE",
U1803="Sites strategiques &amp; DataCenter","PASSIVE",
U1803="Exclu","Exclu",
U1803="SAT","ACTIVE",
U1803="SPARE-ISSUE","SPARE-ISSUE",
U1803="Fiber CAmtel","ACTIVE",
U1803="Fiber AOF","ACTIVE",
U1803="Projet OCM (HUAWEI)","PLANNED WORKS",
U1803="Projet OCM (NOKIA)","PLANNED WORKS",
U1803="ACCESS-ISSUE","ACCESS-ISSUE",
U1803="Projet OCM (ZTE, NOKIA, autres projets)","PLANNED WORKS",
U1803="No root CAuse","No root cause",
U1803="ODU HS","ACTIVE",
U1803="IP &amp; VLAN","ACTIVE",
U1803="Warehouse HUAWEI","SPARE-ISSUE",
U1803="SPARE-HS","SPARE-ISSUE",
U1803="Power Telco","ACTIVE", U1803="no impacts","no impacts"
),"")</f>
        <v>No root cause</v>
      </c>
      <c r="W1803" s="113"/>
      <c r="X1803" s="113"/>
      <c r="Y1803" s="113"/>
      <c r="Z1803" s="113"/>
      <c r="AA1803" s="113"/>
      <c r="AB1803" s="17" t="s">
        <v>5465</v>
      </c>
      <c r="AC1803" s="17" t="str">
        <f>_xlfn.XLOOKUP(B1803,'INCIDENT-04-27-2026'!E:E,'INCIDENT-04-27-2026'!F:F,"")</f>
        <v/>
      </c>
      <c r="AD1803" s="9"/>
      <c r="AE1803" s="7" t="s">
        <v>5465</v>
      </c>
      <c r="AF1803" s="6" t="str">
        <f>_xlfn.XLOOKUP(B1803,'[13]Input_27-04'!$B:$B,'[13]Input_27-04'!$M:$M,"")</f>
        <v/>
      </c>
      <c r="AG1803" s="7"/>
      <c r="AH1803" s="3"/>
      <c r="AI1803" s="18" t="str">
        <f>_xlfn.XLOOKUP(B1803,'[3]Cells Huawei 27042026 10h'!$B:$B,'[3]Cells Huawei 27042026 10h'!$T:$T,"")</f>
        <v/>
      </c>
      <c r="AJ1803" s="18" t="str">
        <f>_xlfn.XLOOKUP(B1803,'[3]Cells Huawei 27042026 15h'!$B:$B,'[3]Cells Huawei 27042026 15h'!$T:$T,"")</f>
        <v/>
      </c>
      <c r="AK1803" s="18" t="str">
        <f>_xlfn.XLOOKUP(B1803,'[4]cells down 27042026 11h28'!$B:$B,'[4]cells down 27042026 11h28'!$R:$R,"")</f>
        <v/>
      </c>
      <c r="AL1803" s="18" t="str">
        <f>_xlfn.XLOOKUP(B1803,'[4]cells down 27042026 18h01'!$B:$B,'[4]cells down 27042026 18h01'!$R:$R,"")</f>
        <v/>
      </c>
      <c r="AM1803" s="18" t="str">
        <f>_xlfn.XLOOKUP(B1803,'[5]cell downs 27042026 11h'!$B:$B,'[5]cell downs 27042026 11h'!$R:$R,"")</f>
        <v/>
      </c>
      <c r="AN1803" s="18" t="str">
        <f>_xlfn.XLOOKUP(B1803,'[5]cell downs 27042026 17h40'!$B:$B,'[5]cell downs 27042026 17h40'!$R:$R,"")</f>
        <v/>
      </c>
      <c r="AO1803" s="18" t="str">
        <f>_xlfn.XLOOKUP(B1803,'[6]ALL SITES DOWN'!$D:$D,'[6]ALL SITES DOWN'!$J:$J,"")</f>
        <v/>
      </c>
      <c r="AP1803" s="18" t="str">
        <f>_xlfn.XLOOKUP(B1803,'[7]ALL SITES DOWN'!$D:$D,'[7]ALL SITES DOWN'!$J:$J,"")</f>
        <v/>
      </c>
      <c r="AQ1803" s="9" t="str">
        <f>_xlfn.XLOOKUP(B1803,[8]sheet1!$AC:$AC,[8]sheet1!$AF:$AF,"")</f>
        <v/>
      </c>
      <c r="AR1803" s="14"/>
      <c r="AS1803" s="14" t="s">
        <v>5465</v>
      </c>
      <c r="AT1803" s="14" t="str">
        <f>_xlfn.XLOOKUP(B1803,'[9]cell downs 18042026 17h'!$B:$B,'[9]cell downs 18042026 17h'!$B:$B,"")</f>
        <v/>
      </c>
      <c r="AU1803" s="14" t="str">
        <f>_xlfn.XLOOKUP(B1803,'[10]Cells Huawei 19042026 15h'!$B:$B,'[10]Cells Huawei 19042026 15h'!$B:$B,"")</f>
        <v/>
      </c>
      <c r="AV1803" s="9" t="str">
        <f>_xlfn.XLOOKUP(B1803,'[11]cells down 19042026 9H40'!$B:$B,'[11]cells down 19042026 9H40'!$B:$B,"")</f>
        <v/>
      </c>
    </row>
    <row r="1804" spans="1:48" hidden="1" x14ac:dyDescent="0.3">
      <c r="A1804" s="1" t="s">
        <v>582</v>
      </c>
      <c r="B1804" s="8" t="s">
        <v>583</v>
      </c>
      <c r="C1804" s="3" t="str">
        <f>_xlfn.XLOOKUP(B1804,'[1]daily break down'!$D:$D,'[1]daily break down'!$E:$E,"")</f>
        <v>OUEST</v>
      </c>
      <c r="D1804" s="1" t="s">
        <v>11</v>
      </c>
      <c r="E1804" s="1" t="s">
        <v>12</v>
      </c>
      <c r="F1804" s="3" t="s">
        <v>102</v>
      </c>
      <c r="G1804" s="1" t="s">
        <v>103</v>
      </c>
      <c r="H1804" s="27" t="str">
        <f>_xlfn.XLOOKUP(B1804,[2]CALCULATION!$B:$B,[2]CALCULATION!$H:$H,"")</f>
        <v>Huawei</v>
      </c>
      <c r="I1804" s="26">
        <v>0</v>
      </c>
      <c r="J1804" s="26">
        <v>0</v>
      </c>
      <c r="K1804" s="26">
        <v>0</v>
      </c>
      <c r="L1804" s="26">
        <v>0</v>
      </c>
      <c r="M1804" s="26">
        <v>0</v>
      </c>
      <c r="N1804" s="26">
        <v>0</v>
      </c>
      <c r="O1804" s="26">
        <v>0</v>
      </c>
      <c r="P1804" s="114" t="s">
        <v>6364</v>
      </c>
      <c r="Q1804" s="42" t="s">
        <v>5538</v>
      </c>
      <c r="R1804" s="42"/>
      <c r="S1804" s="41" t="str" cm="1">
        <f t="array" ref="S1804">IFERROR(_xlfn.IFS(
U1804="MPR ISSUE","PDH",
U1804="BSS Hardware Issue","BSS",
U1804="Sites strategiques, MLL, Pylone, etc.","ENVTECH",
U1804="AKTIVCO DEFAUT GE &amp; POWER Cabinet","AKTIVCO",
U1804="AKTIVCO Coupure ENEO &amp; Baisse de tension","AKTIVCO GRID ONLY",
U1804="Coupure ENEO &amp; Baisse de tension","IHS GRID ONLY",
U1804="Defaut GE &amp; POWER Cabinet","IHS",
U1804="Sharing","Partners",
U1804="Sites strategiques &amp; DataCenter","SST &amp; DC",
U1804="Exclu","Exclu",
U1804="SAT","SAT",
U1804="SPARE-ISSUE","SPARE-ISSUE",
U1804="Fiber CAmtel","TRANS_FO_CAMTEL",
U1804="Fiber AOF","Fiber AOF",
U1804="Projet OCM (HUAWEI)","TRAVAUX-HUAWEI",
U1804="Projet OCM (NOKIA)","TRAVAUX-NOKIA",
U1804="ACCESS-ISSUE","ACCESS-ISSUE",
U1804="Projet OCM (ZTE, NOKIA, autres projets)","TRAVAUX OCM",
U1804="No root CAuse","No root cause",
U1804="ODU HS","PDH",
U1804="IP &amp; VLAN","PDH",
U1804="Warehouse HUAWEI","SPARE-ISSUE",
U1804="SPARE-HS","SPARE-ISSUE",
U1804="Power Telco","BSS",U1804="no impacts","no impacts"
),"")</f>
        <v>No root cause</v>
      </c>
      <c r="T1804" s="41" t="str" cm="1">
        <f t="array" ref="T1804">IFERROR(_xlfn.IFS(
U1804="MPR ISSUE","TX ISSUE",
U1804="BSS Hardware Issue","RAN ISSUE",
U1804="Sites strategiques, MLL, Pylone, etc.","ENVTECH",
U1804="AKTIVCO DEFAUT GE &amp; POWER Cabinet","POWER ISSUE",
U1804="AKTIVCO Coupure ENEO &amp; Baisse de tension","POWER ISSUE",
U1804="Coupure ENEO &amp; Baisse de tension","POWER ISSUE",
U1804="Defaut GE &amp; POWER Cabinet","POWER ISSUE",
U1804="Sharing","POWER ISSUE",
U1804="Sites strategiques &amp; DataCenter","POWER ISSUE",
U1804="Exclu","Exclu",
U1804="SAT","TX ISSUE",
U1804="SPARE-ISSUE","SPARE-ISSUE",
U1804="Fiber CAmtel","TX ISSUE",
U1804="Fiber AOF","TX ISSUE",
U1804="Projet OCM (HUAWEI)","TRAVAUX-HUAWEI",
U1804="Projet OCM (NOKIA)","TRAVAUX -NOKIA",
U1804="ACCESS-ISSUE","ACCESS-ISSUE",
U1804="Projet OCM (ZTE, NOKIA, autres projets)","TRAVAUX OCM",
U1804="No root CAuse","No root cause",
U1804="ODU HS","TX ISSUE",
U1804="IP &amp; VLAN","TX ISSUE",
U1804="Warehouse HUAWEI","SPARE-ISSUE",
U1804="SPARE-HS","SPARE-ISSUE",
U1804="Power Telco","RAN ISSUE",U1804="no impacts","no impacts"
),"")</f>
        <v>No root cause</v>
      </c>
      <c r="U1804" s="68" t="s">
        <v>5691</v>
      </c>
      <c r="V1804" s="41" t="str" cm="1">
        <f t="array" ref="V1804">IFERROR(_xlfn.IFS(
U1804="MPR ISSUE","ACTIVE",
U1804="BSS Hardware Issue","ACTIVE",
U1804="Sites strategiques, MLL, Pylone, etc.","PASSIVE",
U1804="AKTIVCO DEFAUT GE &amp; POWER Cabinet","PASSIVE",
U1804="AKTIVCO Coupure ENEO &amp; Baisse de tension","PASSIVE",
U1804="Coupure ENEO &amp; Baisse de tension","PASSIVE",
U1804="Defaut GE &amp; POWER Cabinet","PASSIVE",
U1804="Sharing","PASSIVE",
U1804="Sites strategiques &amp; DataCenter","PASSIVE",
U1804="Exclu","Exclu",
U1804="SAT","ACTIVE",
U1804="SPARE-ISSUE","SPARE-ISSUE",
U1804="Fiber CAmtel","ACTIVE",
U1804="Fiber AOF","ACTIVE",
U1804="Projet OCM (HUAWEI)","PLANNED WORKS",
U1804="Projet OCM (NOKIA)","PLANNED WORKS",
U1804="ACCESS-ISSUE","ACCESS-ISSUE",
U1804="Projet OCM (ZTE, NOKIA, autres projets)","PLANNED WORKS",
U1804="No root CAuse","No root cause",
U1804="ODU HS","ACTIVE",
U1804="IP &amp; VLAN","ACTIVE",
U1804="Warehouse HUAWEI","SPARE-ISSUE",
U1804="SPARE-HS","SPARE-ISSUE",
U1804="Power Telco","ACTIVE", U1804="no impacts","no impacts"
),"")</f>
        <v>No root cause</v>
      </c>
      <c r="W1804" s="113"/>
      <c r="X1804" s="113"/>
      <c r="Y1804" s="113"/>
      <c r="Z1804" s="113"/>
      <c r="AA1804" s="113"/>
      <c r="AB1804" s="17" t="s">
        <v>5465</v>
      </c>
      <c r="AC1804" s="17" t="str">
        <f>_xlfn.XLOOKUP(B1804,'INCIDENT-04-27-2026'!E:E,'INCIDENT-04-27-2026'!F:F,"")</f>
        <v/>
      </c>
      <c r="AD1804" s="9"/>
      <c r="AE1804" s="7" t="s">
        <v>5465</v>
      </c>
      <c r="AF1804" s="6" t="str">
        <f>_xlfn.XLOOKUP(B1804,'[13]Input_27-04'!$B:$B,'[13]Input_27-04'!$M:$M,"")</f>
        <v/>
      </c>
      <c r="AG1804" s="7"/>
      <c r="AH1804" s="3"/>
      <c r="AI1804" s="18" t="str">
        <f>_xlfn.XLOOKUP(B1804,'[3]Cells Huawei 27042026 10h'!$B:$B,'[3]Cells Huawei 27042026 10h'!$T:$T,"")</f>
        <v/>
      </c>
      <c r="AJ1804" s="18" t="str">
        <f>_xlfn.XLOOKUP(B1804,'[3]Cells Huawei 27042026 15h'!$B:$B,'[3]Cells Huawei 27042026 15h'!$T:$T,"")</f>
        <v/>
      </c>
      <c r="AK1804" s="18" t="str">
        <f>_xlfn.XLOOKUP(B1804,'[4]cells down 27042026 11h28'!$B:$B,'[4]cells down 27042026 11h28'!$R:$R,"")</f>
        <v/>
      </c>
      <c r="AL1804" s="18" t="str">
        <f>_xlfn.XLOOKUP(B1804,'[4]cells down 27042026 18h01'!$B:$B,'[4]cells down 27042026 18h01'!$R:$R,"")</f>
        <v/>
      </c>
      <c r="AM1804" s="18" t="str">
        <f>_xlfn.XLOOKUP(B1804,'[5]cell downs 27042026 11h'!$B:$B,'[5]cell downs 27042026 11h'!$R:$R,"")</f>
        <v/>
      </c>
      <c r="AN1804" s="18" t="str">
        <f>_xlfn.XLOOKUP(B1804,'[5]cell downs 27042026 17h40'!$B:$B,'[5]cell downs 27042026 17h40'!$R:$R,"")</f>
        <v/>
      </c>
      <c r="AO1804" s="18" t="str">
        <f>_xlfn.XLOOKUP(B1804,'[6]ALL SITES DOWN'!$D:$D,'[6]ALL SITES DOWN'!$J:$J,"")</f>
        <v/>
      </c>
      <c r="AP1804" s="18" t="str">
        <f>_xlfn.XLOOKUP(B1804,'[7]ALL SITES DOWN'!$D:$D,'[7]ALL SITES DOWN'!$J:$J,"")</f>
        <v/>
      </c>
      <c r="AQ1804" s="9" t="str">
        <f>_xlfn.XLOOKUP(B1804,[8]sheet1!$AC:$AC,[8]sheet1!$AF:$AF,"")</f>
        <v/>
      </c>
      <c r="AR1804" s="14"/>
      <c r="AS1804" s="14" t="s">
        <v>5465</v>
      </c>
      <c r="AT1804" s="14" t="str">
        <f>_xlfn.XLOOKUP(B1804,'[9]cell downs 18042026 17h'!$B:$B,'[9]cell downs 18042026 17h'!$B:$B,"")</f>
        <v/>
      </c>
      <c r="AU1804" s="14" t="str">
        <f>_xlfn.XLOOKUP(B1804,'[10]Cells Huawei 19042026 15h'!$B:$B,'[10]Cells Huawei 19042026 15h'!$B:$B,"")</f>
        <v/>
      </c>
      <c r="AV1804" s="9" t="str">
        <f>_xlfn.XLOOKUP(B1804,'[11]cells down 19042026 9H40'!$B:$B,'[11]cells down 19042026 9H40'!$B:$B,"")</f>
        <v/>
      </c>
    </row>
    <row r="1805" spans="1:48" hidden="1" x14ac:dyDescent="0.3">
      <c r="A1805" s="1" t="s">
        <v>3204</v>
      </c>
      <c r="B1805" s="8" t="s">
        <v>3205</v>
      </c>
      <c r="C1805" s="3" t="str">
        <f>_xlfn.XLOOKUP(B1805,'[1]daily break down'!$D:$D,'[1]daily break down'!$E:$E,"")</f>
        <v>Douala</v>
      </c>
      <c r="D1805" s="1" t="s">
        <v>11</v>
      </c>
      <c r="E1805" s="1" t="s">
        <v>12</v>
      </c>
      <c r="F1805" s="3" t="s">
        <v>31</v>
      </c>
      <c r="G1805" s="1" t="s">
        <v>32</v>
      </c>
      <c r="H1805" s="29" t="str">
        <f>_xlfn.XLOOKUP(B1805,[2]CALCULATION!$B:$B,[2]CALCULATION!$H:$H,"")</f>
        <v>ZTE</v>
      </c>
      <c r="I1805" s="26">
        <v>0</v>
      </c>
      <c r="J1805" s="26">
        <v>0</v>
      </c>
      <c r="K1805" s="26">
        <v>0</v>
      </c>
      <c r="L1805" s="26">
        <v>0</v>
      </c>
      <c r="M1805" s="26">
        <v>0</v>
      </c>
      <c r="N1805" s="26">
        <v>0</v>
      </c>
      <c r="O1805" s="26">
        <v>0</v>
      </c>
      <c r="P1805" s="114" t="s">
        <v>6364</v>
      </c>
      <c r="Q1805" s="42" t="s">
        <v>5538</v>
      </c>
      <c r="R1805" s="42"/>
      <c r="S1805" s="41" t="str" cm="1">
        <f t="array" ref="S1805">IFERROR(_xlfn.IFS(
U1805="MPR ISSUE","PDH",
U1805="BSS Hardware Issue","BSS",
U1805="Sites strategiques, MLL, Pylone, etc.","ENVTECH",
U1805="AKTIVCO DEFAUT GE &amp; POWER Cabinet","AKTIVCO",
U1805="AKTIVCO Coupure ENEO &amp; Baisse de tension","AKTIVCO GRID ONLY",
U1805="Coupure ENEO &amp; Baisse de tension","IHS GRID ONLY",
U1805="Defaut GE &amp; POWER Cabinet","IHS",
U1805="Sharing","Partners",
U1805="Sites strategiques &amp; DataCenter","SST &amp; DC",
U1805="Exclu","Exclu",
U1805="SAT","SAT",
U1805="SPARE-ISSUE","SPARE-ISSUE",
U1805="Fiber CAmtel","TRANS_FO_CAMTEL",
U1805="Fiber AOF","Fiber AOF",
U1805="Projet OCM (HUAWEI)","TRAVAUX-HUAWEI",
U1805="Projet OCM (NOKIA)","TRAVAUX-NOKIA",
U1805="ACCESS-ISSUE","ACCESS-ISSUE",
U1805="Projet OCM (ZTE, NOKIA, autres projets)","TRAVAUX OCM",
U1805="No root CAuse","No root cause",
U1805="ODU HS","PDH",
U1805="IP &amp; VLAN","PDH",
U1805="Warehouse HUAWEI","SPARE-ISSUE",
U1805="SPARE-HS","SPARE-ISSUE",
U1805="Power Telco","BSS",U1805="no impacts","no impacts"
),"")</f>
        <v>No root cause</v>
      </c>
      <c r="T1805" s="41" t="str" cm="1">
        <f t="array" ref="T1805">IFERROR(_xlfn.IFS(
U1805="MPR ISSUE","TX ISSUE",
U1805="BSS Hardware Issue","RAN ISSUE",
U1805="Sites strategiques, MLL, Pylone, etc.","ENVTECH",
U1805="AKTIVCO DEFAUT GE &amp; POWER Cabinet","POWER ISSUE",
U1805="AKTIVCO Coupure ENEO &amp; Baisse de tension","POWER ISSUE",
U1805="Coupure ENEO &amp; Baisse de tension","POWER ISSUE",
U1805="Defaut GE &amp; POWER Cabinet","POWER ISSUE",
U1805="Sharing","POWER ISSUE",
U1805="Sites strategiques &amp; DataCenter","POWER ISSUE",
U1805="Exclu","Exclu",
U1805="SAT","TX ISSUE",
U1805="SPARE-ISSUE","SPARE-ISSUE",
U1805="Fiber CAmtel","TX ISSUE",
U1805="Fiber AOF","TX ISSUE",
U1805="Projet OCM (HUAWEI)","TRAVAUX-HUAWEI",
U1805="Projet OCM (NOKIA)","TRAVAUX -NOKIA",
U1805="ACCESS-ISSUE","ACCESS-ISSUE",
U1805="Projet OCM (ZTE, NOKIA, autres projets)","TRAVAUX OCM",
U1805="No root CAuse","No root cause",
U1805="ODU HS","TX ISSUE",
U1805="IP &amp; VLAN","TX ISSUE",
U1805="Warehouse HUAWEI","SPARE-ISSUE",
U1805="SPARE-HS","SPARE-ISSUE",
U1805="Power Telco","RAN ISSUE",U1805="no impacts","no impacts"
),"")</f>
        <v>No root cause</v>
      </c>
      <c r="U1805" s="68" t="s">
        <v>5691</v>
      </c>
      <c r="V1805" s="41" t="str" cm="1">
        <f t="array" ref="V1805">IFERROR(_xlfn.IFS(
U1805="MPR ISSUE","ACTIVE",
U1805="BSS Hardware Issue","ACTIVE",
U1805="Sites strategiques, MLL, Pylone, etc.","PASSIVE",
U1805="AKTIVCO DEFAUT GE &amp; POWER Cabinet","PASSIVE",
U1805="AKTIVCO Coupure ENEO &amp; Baisse de tension","PASSIVE",
U1805="Coupure ENEO &amp; Baisse de tension","PASSIVE",
U1805="Defaut GE &amp; POWER Cabinet","PASSIVE",
U1805="Sharing","PASSIVE",
U1805="Sites strategiques &amp; DataCenter","PASSIVE",
U1805="Exclu","Exclu",
U1805="SAT","ACTIVE",
U1805="SPARE-ISSUE","SPARE-ISSUE",
U1805="Fiber CAmtel","ACTIVE",
U1805="Fiber AOF","ACTIVE",
U1805="Projet OCM (HUAWEI)","PLANNED WORKS",
U1805="Projet OCM (NOKIA)","PLANNED WORKS",
U1805="ACCESS-ISSUE","ACCESS-ISSUE",
U1805="Projet OCM (ZTE, NOKIA, autres projets)","PLANNED WORKS",
U1805="No root CAuse","No root cause",
U1805="ODU HS","ACTIVE",
U1805="IP &amp; VLAN","ACTIVE",
U1805="Warehouse HUAWEI","SPARE-ISSUE",
U1805="SPARE-HS","SPARE-ISSUE",
U1805="Power Telco","ACTIVE", U1805="no impacts","no impacts"
),"")</f>
        <v>No root cause</v>
      </c>
      <c r="W1805" s="113"/>
      <c r="X1805" s="113"/>
      <c r="Y1805" s="113"/>
      <c r="Z1805" s="113"/>
      <c r="AA1805" s="113"/>
      <c r="AB1805" s="17" t="s">
        <v>5465</v>
      </c>
      <c r="AC1805" s="17" t="str">
        <f>_xlfn.XLOOKUP(B1805,'INCIDENT-04-27-2026'!E:E,'INCIDENT-04-27-2026'!F:F,"")</f>
        <v/>
      </c>
      <c r="AD1805" s="9"/>
      <c r="AE1805" s="7" t="s">
        <v>5465</v>
      </c>
      <c r="AF1805" s="6" t="str">
        <f>_xlfn.XLOOKUP(B1805,'[13]Input_27-04'!$B:$B,'[13]Input_27-04'!$M:$M,"")</f>
        <v/>
      </c>
      <c r="AG1805" s="7"/>
      <c r="AH1805" s="3"/>
      <c r="AI1805" s="18" t="str">
        <f>_xlfn.XLOOKUP(B1805,'[3]Cells Huawei 27042026 10h'!$B:$B,'[3]Cells Huawei 27042026 10h'!$T:$T,"")</f>
        <v/>
      </c>
      <c r="AJ1805" s="18" t="str">
        <f>_xlfn.XLOOKUP(B1805,'[3]Cells Huawei 27042026 15h'!$B:$B,'[3]Cells Huawei 27042026 15h'!$T:$T,"")</f>
        <v/>
      </c>
      <c r="AK1805" s="18" t="str">
        <f>_xlfn.XLOOKUP(B1805,'[4]cells down 27042026 11h28'!$B:$B,'[4]cells down 27042026 11h28'!$R:$R,"")</f>
        <v/>
      </c>
      <c r="AL1805" s="18" t="str">
        <f>_xlfn.XLOOKUP(B1805,'[4]cells down 27042026 18h01'!$B:$B,'[4]cells down 27042026 18h01'!$R:$R,"")</f>
        <v/>
      </c>
      <c r="AM1805" s="18" t="str">
        <f>_xlfn.XLOOKUP(B1805,'[5]cell downs 27042026 11h'!$B:$B,'[5]cell downs 27042026 11h'!$R:$R,"")</f>
        <v/>
      </c>
      <c r="AN1805" s="18" t="str">
        <f>_xlfn.XLOOKUP(B1805,'[5]cell downs 27042026 17h40'!$B:$B,'[5]cell downs 27042026 17h40'!$R:$R,"")</f>
        <v/>
      </c>
      <c r="AO1805" s="18" t="str">
        <f>_xlfn.XLOOKUP(B1805,'[6]ALL SITES DOWN'!$D:$D,'[6]ALL SITES DOWN'!$J:$J,"")</f>
        <v/>
      </c>
      <c r="AP1805" s="18" t="str">
        <f>_xlfn.XLOOKUP(B1805,'[7]ALL SITES DOWN'!$D:$D,'[7]ALL SITES DOWN'!$J:$J,"")</f>
        <v/>
      </c>
      <c r="AQ1805" s="9" t="str">
        <f>_xlfn.XLOOKUP(B1805,[8]sheet1!$AC:$AC,[8]sheet1!$AF:$AF,"")</f>
        <v/>
      </c>
      <c r="AR1805" s="14"/>
      <c r="AS1805" s="14" t="s">
        <v>5465</v>
      </c>
      <c r="AT1805" s="14" t="str">
        <f>_xlfn.XLOOKUP(B1805,'[9]cell downs 18042026 17h'!$B:$B,'[9]cell downs 18042026 17h'!$B:$B,"")</f>
        <v/>
      </c>
      <c r="AU1805" s="14" t="str">
        <f>_xlfn.XLOOKUP(B1805,'[10]Cells Huawei 19042026 15h'!$B:$B,'[10]Cells Huawei 19042026 15h'!$B:$B,"")</f>
        <v/>
      </c>
      <c r="AV1805" s="9" t="str">
        <f>_xlfn.XLOOKUP(B1805,'[11]cells down 19042026 9H40'!$B:$B,'[11]cells down 19042026 9H40'!$B:$B,"")</f>
        <v/>
      </c>
    </row>
    <row r="1806" spans="1:48" hidden="1" x14ac:dyDescent="0.3">
      <c r="A1806" s="1" t="s">
        <v>4474</v>
      </c>
      <c r="B1806" s="8" t="s">
        <v>4475</v>
      </c>
      <c r="C1806" s="3" t="str">
        <f>_xlfn.XLOOKUP(B1806,'[1]daily break down'!$D:$D,'[1]daily break down'!$E:$E,"")</f>
        <v>Douala</v>
      </c>
      <c r="D1806" s="1" t="s">
        <v>11</v>
      </c>
      <c r="E1806" s="1" t="s">
        <v>12</v>
      </c>
      <c r="F1806" s="3" t="s">
        <v>31</v>
      </c>
      <c r="G1806" s="1" t="s">
        <v>32</v>
      </c>
      <c r="H1806" s="29" t="str">
        <f>_xlfn.XLOOKUP(B1806,[2]CALCULATION!$B:$B,[2]CALCULATION!$H:$H,"")</f>
        <v>ZTE</v>
      </c>
      <c r="I1806" s="26">
        <v>0</v>
      </c>
      <c r="J1806" s="26">
        <v>0</v>
      </c>
      <c r="K1806" s="26">
        <v>0</v>
      </c>
      <c r="L1806" s="26">
        <v>0</v>
      </c>
      <c r="M1806" s="26">
        <v>0</v>
      </c>
      <c r="N1806" s="26">
        <v>0</v>
      </c>
      <c r="O1806" s="26">
        <v>0</v>
      </c>
      <c r="P1806" s="114" t="s">
        <v>6364</v>
      </c>
      <c r="Q1806" s="42" t="s">
        <v>5538</v>
      </c>
      <c r="R1806" s="42"/>
      <c r="S1806" s="41" t="str" cm="1">
        <f t="array" ref="S1806">IFERROR(_xlfn.IFS(
U1806="MPR ISSUE","PDH",
U1806="BSS Hardware Issue","BSS",
U1806="Sites strategiques, MLL, Pylone, etc.","ENVTECH",
U1806="AKTIVCO DEFAUT GE &amp; POWER Cabinet","AKTIVCO",
U1806="AKTIVCO Coupure ENEO &amp; Baisse de tension","AKTIVCO GRID ONLY",
U1806="Coupure ENEO &amp; Baisse de tension","IHS GRID ONLY",
U1806="Defaut GE &amp; POWER Cabinet","IHS",
U1806="Sharing","Partners",
U1806="Sites strategiques &amp; DataCenter","SST &amp; DC",
U1806="Exclu","Exclu",
U1806="SAT","SAT",
U1806="SPARE-ISSUE","SPARE-ISSUE",
U1806="Fiber CAmtel","TRANS_FO_CAMTEL",
U1806="Fiber AOF","Fiber AOF",
U1806="Projet OCM (HUAWEI)","TRAVAUX-HUAWEI",
U1806="Projet OCM (NOKIA)","TRAVAUX-NOKIA",
U1806="ACCESS-ISSUE","ACCESS-ISSUE",
U1806="Projet OCM (ZTE, NOKIA, autres projets)","TRAVAUX OCM",
U1806="No root CAuse","No root cause",
U1806="ODU HS","PDH",
U1806="IP &amp; VLAN","PDH",
U1806="Warehouse HUAWEI","SPARE-ISSUE",
U1806="SPARE-HS","SPARE-ISSUE",
U1806="Power Telco","BSS",U1806="no impacts","no impacts"
),"")</f>
        <v>No root cause</v>
      </c>
      <c r="T1806" s="41" t="str" cm="1">
        <f t="array" ref="T1806">IFERROR(_xlfn.IFS(
U1806="MPR ISSUE","TX ISSUE",
U1806="BSS Hardware Issue","RAN ISSUE",
U1806="Sites strategiques, MLL, Pylone, etc.","ENVTECH",
U1806="AKTIVCO DEFAUT GE &amp; POWER Cabinet","POWER ISSUE",
U1806="AKTIVCO Coupure ENEO &amp; Baisse de tension","POWER ISSUE",
U1806="Coupure ENEO &amp; Baisse de tension","POWER ISSUE",
U1806="Defaut GE &amp; POWER Cabinet","POWER ISSUE",
U1806="Sharing","POWER ISSUE",
U1806="Sites strategiques &amp; DataCenter","POWER ISSUE",
U1806="Exclu","Exclu",
U1806="SAT","TX ISSUE",
U1806="SPARE-ISSUE","SPARE-ISSUE",
U1806="Fiber CAmtel","TX ISSUE",
U1806="Fiber AOF","TX ISSUE",
U1806="Projet OCM (HUAWEI)","TRAVAUX-HUAWEI",
U1806="Projet OCM (NOKIA)","TRAVAUX -NOKIA",
U1806="ACCESS-ISSUE","ACCESS-ISSUE",
U1806="Projet OCM (ZTE, NOKIA, autres projets)","TRAVAUX OCM",
U1806="No root CAuse","No root cause",
U1806="ODU HS","TX ISSUE",
U1806="IP &amp; VLAN","TX ISSUE",
U1806="Warehouse HUAWEI","SPARE-ISSUE",
U1806="SPARE-HS","SPARE-ISSUE",
U1806="Power Telco","RAN ISSUE",U1806="no impacts","no impacts"
),"")</f>
        <v>No root cause</v>
      </c>
      <c r="U1806" s="68" t="s">
        <v>5691</v>
      </c>
      <c r="V1806" s="41" t="str" cm="1">
        <f t="array" ref="V1806">IFERROR(_xlfn.IFS(
U1806="MPR ISSUE","ACTIVE",
U1806="BSS Hardware Issue","ACTIVE",
U1806="Sites strategiques, MLL, Pylone, etc.","PASSIVE",
U1806="AKTIVCO DEFAUT GE &amp; POWER Cabinet","PASSIVE",
U1806="AKTIVCO Coupure ENEO &amp; Baisse de tension","PASSIVE",
U1806="Coupure ENEO &amp; Baisse de tension","PASSIVE",
U1806="Defaut GE &amp; POWER Cabinet","PASSIVE",
U1806="Sharing","PASSIVE",
U1806="Sites strategiques &amp; DataCenter","PASSIVE",
U1806="Exclu","Exclu",
U1806="SAT","ACTIVE",
U1806="SPARE-ISSUE","SPARE-ISSUE",
U1806="Fiber CAmtel","ACTIVE",
U1806="Fiber AOF","ACTIVE",
U1806="Projet OCM (HUAWEI)","PLANNED WORKS",
U1806="Projet OCM (NOKIA)","PLANNED WORKS",
U1806="ACCESS-ISSUE","ACCESS-ISSUE",
U1806="Projet OCM (ZTE, NOKIA, autres projets)","PLANNED WORKS",
U1806="No root CAuse","No root cause",
U1806="ODU HS","ACTIVE",
U1806="IP &amp; VLAN","ACTIVE",
U1806="Warehouse HUAWEI","SPARE-ISSUE",
U1806="SPARE-HS","SPARE-ISSUE",
U1806="Power Telco","ACTIVE", U1806="no impacts","no impacts"
),"")</f>
        <v>No root cause</v>
      </c>
      <c r="W1806" s="113"/>
      <c r="X1806" s="113"/>
      <c r="Y1806" s="113"/>
      <c r="Z1806" s="113"/>
      <c r="AA1806" s="113"/>
      <c r="AB1806" s="17" t="s">
        <v>5465</v>
      </c>
      <c r="AC1806" s="17" t="str">
        <f>_xlfn.XLOOKUP(B1806,'INCIDENT-04-27-2026'!E:E,'INCIDENT-04-27-2026'!F:F,"")</f>
        <v/>
      </c>
      <c r="AD1806" s="9"/>
      <c r="AE1806" s="7" t="s">
        <v>5465</v>
      </c>
      <c r="AF1806" s="6" t="str">
        <f>_xlfn.XLOOKUP(B1806,'[13]Input_27-04'!$B:$B,'[13]Input_27-04'!$M:$M,"")</f>
        <v/>
      </c>
      <c r="AG1806" s="7"/>
      <c r="AH1806" s="3"/>
      <c r="AI1806" s="18" t="str">
        <f>_xlfn.XLOOKUP(B1806,'[3]Cells Huawei 27042026 10h'!$B:$B,'[3]Cells Huawei 27042026 10h'!$T:$T,"")</f>
        <v/>
      </c>
      <c r="AJ1806" s="18" t="str">
        <f>_xlfn.XLOOKUP(B1806,'[3]Cells Huawei 27042026 15h'!$B:$B,'[3]Cells Huawei 27042026 15h'!$T:$T,"")</f>
        <v/>
      </c>
      <c r="AK1806" s="18" t="str">
        <f>_xlfn.XLOOKUP(B1806,'[4]cells down 27042026 11h28'!$B:$B,'[4]cells down 27042026 11h28'!$R:$R,"")</f>
        <v/>
      </c>
      <c r="AL1806" s="18" t="str">
        <f>_xlfn.XLOOKUP(B1806,'[4]cells down 27042026 18h01'!$B:$B,'[4]cells down 27042026 18h01'!$R:$R,"")</f>
        <v/>
      </c>
      <c r="AM1806" s="18" t="str">
        <f>_xlfn.XLOOKUP(B1806,'[5]cell downs 27042026 11h'!$B:$B,'[5]cell downs 27042026 11h'!$R:$R,"")</f>
        <v/>
      </c>
      <c r="AN1806" s="18" t="str">
        <f>_xlfn.XLOOKUP(B1806,'[5]cell downs 27042026 17h40'!$B:$B,'[5]cell downs 27042026 17h40'!$R:$R,"")</f>
        <v/>
      </c>
      <c r="AO1806" s="18" t="str">
        <f>_xlfn.XLOOKUP(B1806,'[6]ALL SITES DOWN'!$D:$D,'[6]ALL SITES DOWN'!$J:$J,"")</f>
        <v/>
      </c>
      <c r="AP1806" s="18" t="str">
        <f>_xlfn.XLOOKUP(B1806,'[7]ALL SITES DOWN'!$D:$D,'[7]ALL SITES DOWN'!$J:$J,"")</f>
        <v/>
      </c>
      <c r="AQ1806" s="9" t="str">
        <f>_xlfn.XLOOKUP(B1806,[8]sheet1!$AC:$AC,[8]sheet1!$AF:$AF,"")</f>
        <v/>
      </c>
      <c r="AR1806" s="14"/>
      <c r="AS1806" s="14" t="s">
        <v>5465</v>
      </c>
      <c r="AT1806" s="14" t="str">
        <f>_xlfn.XLOOKUP(B1806,'[9]cell downs 18042026 17h'!$B:$B,'[9]cell downs 18042026 17h'!$B:$B,"")</f>
        <v/>
      </c>
      <c r="AU1806" s="14" t="str">
        <f>_xlfn.XLOOKUP(B1806,'[10]Cells Huawei 19042026 15h'!$B:$B,'[10]Cells Huawei 19042026 15h'!$B:$B,"")</f>
        <v/>
      </c>
      <c r="AV1806" s="9" t="str">
        <f>_xlfn.XLOOKUP(B1806,'[11]cells down 19042026 9H40'!$B:$B,'[11]cells down 19042026 9H40'!$B:$B,"")</f>
        <v/>
      </c>
    </row>
    <row r="1807" spans="1:48" hidden="1" x14ac:dyDescent="0.3">
      <c r="A1807" s="1" t="s">
        <v>3015</v>
      </c>
      <c r="B1807" s="8" t="s">
        <v>3016</v>
      </c>
      <c r="C1807" s="3" t="str">
        <f>_xlfn.XLOOKUP(B1807,'[1]daily break down'!$D:$D,'[1]daily break down'!$E:$E,"")</f>
        <v>Ngaoundere</v>
      </c>
      <c r="D1807" s="1" t="s">
        <v>11</v>
      </c>
      <c r="E1807" s="1" t="s">
        <v>12</v>
      </c>
      <c r="F1807" s="3" t="s">
        <v>90</v>
      </c>
      <c r="G1807" s="1" t="s">
        <v>91</v>
      </c>
      <c r="H1807" s="27" t="str">
        <f>_xlfn.XLOOKUP(B1807,[2]CALCULATION!$B:$B,[2]CALCULATION!$H:$H,"")</f>
        <v>Huawei</v>
      </c>
      <c r="I1807" s="26">
        <v>0</v>
      </c>
      <c r="J1807" s="26">
        <v>0</v>
      </c>
      <c r="K1807" s="26">
        <v>0</v>
      </c>
      <c r="L1807" s="26">
        <v>0</v>
      </c>
      <c r="M1807" s="26">
        <v>0</v>
      </c>
      <c r="N1807" s="26">
        <v>0</v>
      </c>
      <c r="O1807" s="26">
        <v>0</v>
      </c>
      <c r="P1807" s="114" t="s">
        <v>6364</v>
      </c>
      <c r="Q1807" s="42" t="s">
        <v>5538</v>
      </c>
      <c r="R1807" s="42"/>
      <c r="S1807" s="41" t="str" cm="1">
        <f t="array" ref="S1807">IFERROR(_xlfn.IFS(
U1807="MPR ISSUE","PDH",
U1807="BSS Hardware Issue","BSS",
U1807="Sites strategiques, MLL, Pylone, etc.","ENVTECH",
U1807="AKTIVCO DEFAUT GE &amp; POWER Cabinet","AKTIVCO",
U1807="AKTIVCO Coupure ENEO &amp; Baisse de tension","AKTIVCO GRID ONLY",
U1807="Coupure ENEO &amp; Baisse de tension","IHS GRID ONLY",
U1807="Defaut GE &amp; POWER Cabinet","IHS",
U1807="Sharing","Partners",
U1807="Sites strategiques &amp; DataCenter","SST &amp; DC",
U1807="Exclu","Exclu",
U1807="SAT","SAT",
U1807="SPARE-ISSUE","SPARE-ISSUE",
U1807="Fiber CAmtel","TRANS_FO_CAMTEL",
U1807="Fiber AOF","Fiber AOF",
U1807="Projet OCM (HUAWEI)","TRAVAUX-HUAWEI",
U1807="Projet OCM (NOKIA)","TRAVAUX-NOKIA",
U1807="ACCESS-ISSUE","ACCESS-ISSUE",
U1807="Projet OCM (ZTE, NOKIA, autres projets)","TRAVAUX OCM",
U1807="No root CAuse","No root cause",
U1807="ODU HS","PDH",
U1807="IP &amp; VLAN","PDH",
U1807="Warehouse HUAWEI","SPARE-ISSUE",
U1807="SPARE-HS","SPARE-ISSUE",
U1807="Power Telco","BSS",U1807="no impacts","no impacts"
),"")</f>
        <v>No root cause</v>
      </c>
      <c r="T1807" s="41" t="str" cm="1">
        <f t="array" ref="T1807">IFERROR(_xlfn.IFS(
U1807="MPR ISSUE","TX ISSUE",
U1807="BSS Hardware Issue","RAN ISSUE",
U1807="Sites strategiques, MLL, Pylone, etc.","ENVTECH",
U1807="AKTIVCO DEFAUT GE &amp; POWER Cabinet","POWER ISSUE",
U1807="AKTIVCO Coupure ENEO &amp; Baisse de tension","POWER ISSUE",
U1807="Coupure ENEO &amp; Baisse de tension","POWER ISSUE",
U1807="Defaut GE &amp; POWER Cabinet","POWER ISSUE",
U1807="Sharing","POWER ISSUE",
U1807="Sites strategiques &amp; DataCenter","POWER ISSUE",
U1807="Exclu","Exclu",
U1807="SAT","TX ISSUE",
U1807="SPARE-ISSUE","SPARE-ISSUE",
U1807="Fiber CAmtel","TX ISSUE",
U1807="Fiber AOF","TX ISSUE",
U1807="Projet OCM (HUAWEI)","TRAVAUX-HUAWEI",
U1807="Projet OCM (NOKIA)","TRAVAUX -NOKIA",
U1807="ACCESS-ISSUE","ACCESS-ISSUE",
U1807="Projet OCM (ZTE, NOKIA, autres projets)","TRAVAUX OCM",
U1807="No root CAuse","No root cause",
U1807="ODU HS","TX ISSUE",
U1807="IP &amp; VLAN","TX ISSUE",
U1807="Warehouse HUAWEI","SPARE-ISSUE",
U1807="SPARE-HS","SPARE-ISSUE",
U1807="Power Telco","RAN ISSUE",U1807="no impacts","no impacts"
),"")</f>
        <v>No root cause</v>
      </c>
      <c r="U1807" s="68" t="s">
        <v>5691</v>
      </c>
      <c r="V1807" s="41" t="str" cm="1">
        <f t="array" ref="V1807">IFERROR(_xlfn.IFS(
U1807="MPR ISSUE","ACTIVE",
U1807="BSS Hardware Issue","ACTIVE",
U1807="Sites strategiques, MLL, Pylone, etc.","PASSIVE",
U1807="AKTIVCO DEFAUT GE &amp; POWER Cabinet","PASSIVE",
U1807="AKTIVCO Coupure ENEO &amp; Baisse de tension","PASSIVE",
U1807="Coupure ENEO &amp; Baisse de tension","PASSIVE",
U1807="Defaut GE &amp; POWER Cabinet","PASSIVE",
U1807="Sharing","PASSIVE",
U1807="Sites strategiques &amp; DataCenter","PASSIVE",
U1807="Exclu","Exclu",
U1807="SAT","ACTIVE",
U1807="SPARE-ISSUE","SPARE-ISSUE",
U1807="Fiber CAmtel","ACTIVE",
U1807="Fiber AOF","ACTIVE",
U1807="Projet OCM (HUAWEI)","PLANNED WORKS",
U1807="Projet OCM (NOKIA)","PLANNED WORKS",
U1807="ACCESS-ISSUE","ACCESS-ISSUE",
U1807="Projet OCM (ZTE, NOKIA, autres projets)","PLANNED WORKS",
U1807="No root CAuse","No root cause",
U1807="ODU HS","ACTIVE",
U1807="IP &amp; VLAN","ACTIVE",
U1807="Warehouse HUAWEI","SPARE-ISSUE",
U1807="SPARE-HS","SPARE-ISSUE",
U1807="Power Telco","ACTIVE", U1807="no impacts","no impacts"
),"")</f>
        <v>No root cause</v>
      </c>
      <c r="W1807" s="113"/>
      <c r="X1807" s="113"/>
      <c r="Y1807" s="113"/>
      <c r="Z1807" s="113"/>
      <c r="AA1807" s="113"/>
      <c r="AB1807" s="17" t="s">
        <v>5465</v>
      </c>
      <c r="AC1807" s="17" t="str">
        <f>_xlfn.XLOOKUP(B1807,'INCIDENT-04-27-2026'!E:E,'INCIDENT-04-27-2026'!F:F,"")</f>
        <v/>
      </c>
      <c r="AD1807" s="9"/>
      <c r="AE1807" s="7" t="s">
        <v>5465</v>
      </c>
      <c r="AF1807" s="6" t="str">
        <f>_xlfn.XLOOKUP(B1807,'[13]Input_27-04'!$B:$B,'[13]Input_27-04'!$M:$M,"")</f>
        <v/>
      </c>
      <c r="AG1807" s="7"/>
      <c r="AH1807" s="3"/>
      <c r="AI1807" s="18" t="str">
        <f>_xlfn.XLOOKUP(B1807,'[3]Cells Huawei 27042026 10h'!$B:$B,'[3]Cells Huawei 27042026 10h'!$T:$T,"")</f>
        <v/>
      </c>
      <c r="AJ1807" s="18" t="str">
        <f>_xlfn.XLOOKUP(B1807,'[3]Cells Huawei 27042026 15h'!$B:$B,'[3]Cells Huawei 27042026 15h'!$T:$T,"")</f>
        <v/>
      </c>
      <c r="AK1807" s="18" t="str">
        <f>_xlfn.XLOOKUP(B1807,'[4]cells down 27042026 11h28'!$B:$B,'[4]cells down 27042026 11h28'!$R:$R,"")</f>
        <v/>
      </c>
      <c r="AL1807" s="18" t="str">
        <f>_xlfn.XLOOKUP(B1807,'[4]cells down 27042026 18h01'!$B:$B,'[4]cells down 27042026 18h01'!$R:$R,"")</f>
        <v/>
      </c>
      <c r="AM1807" s="18" t="str">
        <f>_xlfn.XLOOKUP(B1807,'[5]cell downs 27042026 11h'!$B:$B,'[5]cell downs 27042026 11h'!$R:$R,"")</f>
        <v/>
      </c>
      <c r="AN1807" s="18" t="str">
        <f>_xlfn.XLOOKUP(B1807,'[5]cell downs 27042026 17h40'!$B:$B,'[5]cell downs 27042026 17h40'!$R:$R,"")</f>
        <v/>
      </c>
      <c r="AO1807" s="18" t="str">
        <f>_xlfn.XLOOKUP(B1807,'[6]ALL SITES DOWN'!$D:$D,'[6]ALL SITES DOWN'!$J:$J,"")</f>
        <v/>
      </c>
      <c r="AP1807" s="18" t="str">
        <f>_xlfn.XLOOKUP(B1807,'[7]ALL SITES DOWN'!$D:$D,'[7]ALL SITES DOWN'!$J:$J,"")</f>
        <v/>
      </c>
      <c r="AQ1807" s="9" t="str">
        <f>_xlfn.XLOOKUP(B1807,[8]sheet1!$AC:$AC,[8]sheet1!$AF:$AF,"")</f>
        <v/>
      </c>
      <c r="AR1807" s="14"/>
      <c r="AS1807" s="14" t="s">
        <v>5465</v>
      </c>
      <c r="AT1807" s="14" t="str">
        <f>_xlfn.XLOOKUP(B1807,'[9]cell downs 18042026 17h'!$B:$B,'[9]cell downs 18042026 17h'!$B:$B,"")</f>
        <v/>
      </c>
      <c r="AU1807" s="14" t="str">
        <f>_xlfn.XLOOKUP(B1807,'[10]Cells Huawei 19042026 15h'!$B:$B,'[10]Cells Huawei 19042026 15h'!$B:$B,"")</f>
        <v/>
      </c>
      <c r="AV1807" s="9" t="str">
        <f>_xlfn.XLOOKUP(B1807,'[11]cells down 19042026 9H40'!$B:$B,'[11]cells down 19042026 9H40'!$B:$B,"")</f>
        <v/>
      </c>
    </row>
    <row r="1808" spans="1:48" hidden="1" x14ac:dyDescent="0.3">
      <c r="A1808" s="1" t="s">
        <v>5087</v>
      </c>
      <c r="B1808" s="1" t="s">
        <v>5088</v>
      </c>
      <c r="C1808" s="3" t="str">
        <f>_xlfn.XLOOKUP(B1808,'[1]daily break down'!$D:$D,'[1]daily break down'!$E:$E,"")</f>
        <v>Yaounde</v>
      </c>
      <c r="D1808" s="1" t="s">
        <v>21</v>
      </c>
      <c r="E1808" s="1" t="s">
        <v>30</v>
      </c>
      <c r="F1808" s="3" t="s">
        <v>37</v>
      </c>
      <c r="G1808" s="1" t="s">
        <v>38</v>
      </c>
      <c r="H1808" s="29" t="str">
        <f>_xlfn.XLOOKUP(B1808,[2]CALCULATION!$B:$B,[2]CALCULATION!$H:$H,"")</f>
        <v>ZTE</v>
      </c>
      <c r="I1808" s="26">
        <v>0</v>
      </c>
      <c r="J1808" s="26">
        <v>0</v>
      </c>
      <c r="K1808" s="26">
        <v>0</v>
      </c>
      <c r="L1808" s="26">
        <v>0</v>
      </c>
      <c r="M1808" s="26">
        <v>0</v>
      </c>
      <c r="N1808" s="26">
        <v>0</v>
      </c>
      <c r="O1808" s="26">
        <v>0</v>
      </c>
      <c r="P1808" s="114" t="s">
        <v>6364</v>
      </c>
      <c r="Q1808" s="42" t="s">
        <v>5538</v>
      </c>
      <c r="R1808" s="42"/>
      <c r="S1808" s="41" t="str" cm="1">
        <f t="array" ref="S1808">IFERROR(_xlfn.IFS(
U1808="MPR ISSUE","PDH",
U1808="BSS Hardware Issue","BSS",
U1808="Sites strategiques, MLL, Pylone, etc.","ENVTECH",
U1808="AKTIVCO DEFAUT GE &amp; POWER Cabinet","AKTIVCO",
U1808="AKTIVCO Coupure ENEO &amp; Baisse de tension","AKTIVCO GRID ONLY",
U1808="Coupure ENEO &amp; Baisse de tension","IHS GRID ONLY",
U1808="Defaut GE &amp; POWER Cabinet","IHS",
U1808="Sharing","Partners",
U1808="Sites strategiques &amp; DataCenter","SST &amp; DC",
U1808="Exclu","Exclu",
U1808="SAT","SAT",
U1808="SPARE-ISSUE","SPARE-ISSUE",
U1808="Fiber CAmtel","TRANS_FO_CAMTEL",
U1808="Fiber AOF","Fiber AOF",
U1808="Projet OCM (HUAWEI)","TRAVAUX-HUAWEI",
U1808="Projet OCM (NOKIA)","TRAVAUX-NOKIA",
U1808="ACCESS-ISSUE","ACCESS-ISSUE",
U1808="Projet OCM (ZTE, NOKIA, autres projets)","TRAVAUX OCM",
U1808="No root CAuse","No root cause",
U1808="ODU HS","PDH",
U1808="IP &amp; VLAN","PDH",
U1808="Warehouse HUAWEI","SPARE-ISSUE",
U1808="SPARE-HS","SPARE-ISSUE",
U1808="Power Telco","BSS",U1808="no impacts","no impacts"
),"")</f>
        <v>AKTIVCO GRID ONLY</v>
      </c>
      <c r="T1808" s="41" t="str" cm="1">
        <f t="array" ref="T1808">IFERROR(_xlfn.IFS(
U1808="MPR ISSUE","TX ISSUE",
U1808="BSS Hardware Issue","RAN ISSUE",
U1808="Sites strategiques, MLL, Pylone, etc.","ENVTECH",
U1808="AKTIVCO DEFAUT GE &amp; POWER Cabinet","POWER ISSUE",
U1808="AKTIVCO Coupure ENEO &amp; Baisse de tension","POWER ISSUE",
U1808="Coupure ENEO &amp; Baisse de tension","POWER ISSUE",
U1808="Defaut GE &amp; POWER Cabinet","POWER ISSUE",
U1808="Sharing","POWER ISSUE",
U1808="Sites strategiques &amp; DataCenter","POWER ISSUE",
U1808="Exclu","Exclu",
U1808="SAT","TX ISSUE",
U1808="SPARE-ISSUE","SPARE-ISSUE",
U1808="Fiber CAmtel","TX ISSUE",
U1808="Fiber AOF","TX ISSUE",
U1808="Projet OCM (HUAWEI)","TRAVAUX-HUAWEI",
U1808="Projet OCM (NOKIA)","TRAVAUX -NOKIA",
U1808="ACCESS-ISSUE","ACCESS-ISSUE",
U1808="Projet OCM (ZTE, NOKIA, autres projets)","TRAVAUX OCM",
U1808="No root CAuse","No root cause",
U1808="ODU HS","TX ISSUE",
U1808="IP &amp; VLAN","TX ISSUE",
U1808="Warehouse HUAWEI","SPARE-ISSUE",
U1808="SPARE-HS","SPARE-ISSUE",
U1808="Power Telco","RAN ISSUE",U1808="no impacts","no impacts"
),"")</f>
        <v>POWER ISSUE</v>
      </c>
      <c r="U1808" s="68" t="s">
        <v>5326</v>
      </c>
      <c r="V1808" s="41" t="str" cm="1">
        <f t="array" ref="V1808">IFERROR(_xlfn.IFS(
U1808="MPR ISSUE","ACTIVE",
U1808="BSS Hardware Issue","ACTIVE",
U1808="Sites strategiques, MLL, Pylone, etc.","PASSIVE",
U1808="AKTIVCO DEFAUT GE &amp; POWER Cabinet","PASSIVE",
U1808="AKTIVCO Coupure ENEO &amp; Baisse de tension","PASSIVE",
U1808="Coupure ENEO &amp; Baisse de tension","PASSIVE",
U1808="Defaut GE &amp; POWER Cabinet","PASSIVE",
U1808="Sharing","PASSIVE",
U1808="Sites strategiques &amp; DataCenter","PASSIVE",
U1808="Exclu","Exclu",
U1808="SAT","ACTIVE",
U1808="SPARE-ISSUE","SPARE-ISSUE",
U1808="Fiber CAmtel","ACTIVE",
U1808="Fiber AOF","ACTIVE",
U1808="Projet OCM (HUAWEI)","PLANNED WORKS",
U1808="Projet OCM (NOKIA)","PLANNED WORKS",
U1808="ACCESS-ISSUE","ACCESS-ISSUE",
U1808="Projet OCM (ZTE, NOKIA, autres projets)","PLANNED WORKS",
U1808="No root CAuse","No root cause",
U1808="ODU HS","ACTIVE",
U1808="IP &amp; VLAN","ACTIVE",
U1808="Warehouse HUAWEI","SPARE-ISSUE",
U1808="SPARE-HS","SPARE-ISSUE",
U1808="Power Telco","ACTIVE", U1808="no impacts","no impacts"
),"")</f>
        <v>PASSIVE</v>
      </c>
      <c r="W1808" s="113"/>
      <c r="X1808" s="113"/>
      <c r="Y1808" s="113"/>
      <c r="Z1808" s="113"/>
      <c r="AA1808" s="113"/>
      <c r="AB1808" s="17" t="s">
        <v>6325</v>
      </c>
      <c r="AC1808" s="17" t="str">
        <f>_xlfn.XLOOKUP(B1808,'INCIDENT-04-27-2026'!E:E,'INCIDENT-04-27-2026'!F:F,"")</f>
        <v/>
      </c>
      <c r="AD1808" s="9"/>
      <c r="AE1808" s="7" t="s">
        <v>5465</v>
      </c>
      <c r="AF1808" s="6" t="str">
        <f>_xlfn.XLOOKUP(B1808,'[13]Input_27-04'!$B:$B,'[13]Input_27-04'!$M:$M,"")</f>
        <v/>
      </c>
      <c r="AG1808" s="7"/>
      <c r="AH1808" s="3"/>
      <c r="AI1808" s="18" t="str">
        <f>_xlfn.XLOOKUP(B1808,'[3]Cells Huawei 27042026 10h'!$B:$B,'[3]Cells Huawei 27042026 10h'!$T:$T,"")</f>
        <v/>
      </c>
      <c r="AJ1808" s="18" t="str">
        <f>_xlfn.XLOOKUP(B1808,'[3]Cells Huawei 27042026 15h'!$B:$B,'[3]Cells Huawei 27042026 15h'!$T:$T,"")</f>
        <v/>
      </c>
      <c r="AK1808" s="18" t="str">
        <f>_xlfn.XLOOKUP(B1808,'[4]cells down 27042026 11h28'!$B:$B,'[4]cells down 27042026 11h28'!$R:$R,"")</f>
        <v/>
      </c>
      <c r="AL1808" s="18" t="str">
        <f>_xlfn.XLOOKUP(B1808,'[4]cells down 27042026 18h01'!$B:$B,'[4]cells down 27042026 18h01'!$R:$R,"")</f>
        <v/>
      </c>
      <c r="AM1808" s="18" t="str">
        <f>_xlfn.XLOOKUP(B1808,'[5]cell downs 27042026 11h'!$B:$B,'[5]cell downs 27042026 11h'!$R:$R,"")</f>
        <v/>
      </c>
      <c r="AN1808" s="18" t="str">
        <f>_xlfn.XLOOKUP(B1808,'[5]cell downs 27042026 17h40'!$B:$B,'[5]cell downs 27042026 17h40'!$R:$R,"")</f>
        <v/>
      </c>
      <c r="AO1808" s="18" t="str">
        <f>_xlfn.XLOOKUP(B1808,'[6]ALL SITES DOWN'!$D:$D,'[6]ALL SITES DOWN'!$J:$J,"")</f>
        <v>(04/27/2026 ocm ran 17h):-27/04/2026 grid only site, grid outage / grid return awaited</v>
      </c>
      <c r="AP1808" s="18" t="str">
        <f>_xlfn.XLOOKUP(B1808,'[7]ALL SITES DOWN'!$D:$D,'[7]ALL SITES DOWN'!$J:$J,"")</f>
        <v>(04/27/2026 ocm ran 11h):-27/04/2026 grid only site, grid outage / grid return awaited</v>
      </c>
      <c r="AQ1808" s="9" t="str">
        <f>_xlfn.XLOOKUP(B1808,[8]sheet1!$AC:$AC,[8]sheet1!$AF:$AF,"")</f>
        <v xml:space="preserve">(04/27/2026 ticket):-INC-20260427-00002200…2026-04-28 04:21:06…Power issue resolved since yesterday. Kindly check on your side.…power issues responsabilité camusat </v>
      </c>
      <c r="AR1808" s="14"/>
      <c r="AS1808" s="14" t="s">
        <v>5465</v>
      </c>
      <c r="AT1808" s="14" t="str">
        <f>_xlfn.XLOOKUP(B1808,'[9]cell downs 18042026 17h'!$B:$B,'[9]cell downs 18042026 17h'!$B:$B,"")</f>
        <v/>
      </c>
      <c r="AU1808" s="14" t="str">
        <f>_xlfn.XLOOKUP(B1808,'[10]Cells Huawei 19042026 15h'!$B:$B,'[10]Cells Huawei 19042026 15h'!$B:$B,"")</f>
        <v/>
      </c>
      <c r="AV1808" s="9" t="str">
        <f>_xlfn.XLOOKUP(B1808,'[11]cells down 19042026 9H40'!$B:$B,'[11]cells down 19042026 9H40'!$B:$B,"")</f>
        <v/>
      </c>
    </row>
    <row r="1809" spans="1:48" hidden="1" x14ac:dyDescent="0.3">
      <c r="A1809" s="1" t="s">
        <v>3061</v>
      </c>
      <c r="B1809" s="8" t="s">
        <v>3062</v>
      </c>
      <c r="C1809" s="3" t="str">
        <f>_xlfn.XLOOKUP(B1809,'[1]daily break down'!$D:$D,'[1]daily break down'!$E:$E,"")</f>
        <v>NORD-OUEST</v>
      </c>
      <c r="D1809" s="1" t="s">
        <v>21</v>
      </c>
      <c r="E1809" s="1" t="s">
        <v>36</v>
      </c>
      <c r="F1809" s="3" t="s">
        <v>51</v>
      </c>
      <c r="G1809" s="1" t="s">
        <v>52</v>
      </c>
      <c r="H1809" s="27" t="str">
        <f>_xlfn.XLOOKUP(B1809,[2]CALCULATION!$B:$B,[2]CALCULATION!$H:$H,"")</f>
        <v>Huawei</v>
      </c>
      <c r="I1809" s="26">
        <v>0</v>
      </c>
      <c r="J1809" s="26">
        <v>0</v>
      </c>
      <c r="K1809" s="26">
        <v>0</v>
      </c>
      <c r="L1809" s="26">
        <v>0</v>
      </c>
      <c r="M1809" s="26">
        <v>0</v>
      </c>
      <c r="N1809" s="26">
        <v>0</v>
      </c>
      <c r="O1809" s="26">
        <v>0</v>
      </c>
      <c r="P1809" s="114" t="s">
        <v>6364</v>
      </c>
      <c r="Q1809" s="42" t="s">
        <v>5538</v>
      </c>
      <c r="R1809" s="42"/>
      <c r="S1809" s="41" t="str" cm="1">
        <f t="array" ref="S1809">IFERROR(_xlfn.IFS(
U1809="MPR ISSUE","PDH",
U1809="BSS Hardware Issue","BSS",
U1809="Sites strategiques, MLL, Pylone, etc.","ENVTECH",
U1809="AKTIVCO DEFAUT GE &amp; POWER Cabinet","AKTIVCO",
U1809="AKTIVCO Coupure ENEO &amp; Baisse de tension","AKTIVCO GRID ONLY",
U1809="Coupure ENEO &amp; Baisse de tension","IHS GRID ONLY",
U1809="Defaut GE &amp; POWER Cabinet","IHS",
U1809="Sharing","Partners",
U1809="Sites strategiques &amp; DataCenter","SST &amp; DC",
U1809="Exclu","Exclu",
U1809="SAT","SAT",
U1809="SPARE-ISSUE","SPARE-ISSUE",
U1809="Fiber CAmtel","TRANS_FO_CAMTEL",
U1809="Fiber AOF","Fiber AOF",
U1809="Projet OCM (HUAWEI)","TRAVAUX-HUAWEI",
U1809="Projet OCM (NOKIA)","TRAVAUX-NOKIA",
U1809="ACCESS-ISSUE","ACCESS-ISSUE",
U1809="Projet OCM (ZTE, NOKIA, autres projets)","TRAVAUX OCM",
U1809="No root CAuse","No root cause",
U1809="ODU HS","PDH",
U1809="IP &amp; VLAN","PDH",
U1809="Warehouse HUAWEI","SPARE-ISSUE",
U1809="SPARE-HS","SPARE-ISSUE",
U1809="Power Telco","BSS",U1809="no impacts","no impacts"
),"")</f>
        <v>No root cause</v>
      </c>
      <c r="T1809" s="41" t="str" cm="1">
        <f t="array" ref="T1809">IFERROR(_xlfn.IFS(
U1809="MPR ISSUE","TX ISSUE",
U1809="BSS Hardware Issue","RAN ISSUE",
U1809="Sites strategiques, MLL, Pylone, etc.","ENVTECH",
U1809="AKTIVCO DEFAUT GE &amp; POWER Cabinet","POWER ISSUE",
U1809="AKTIVCO Coupure ENEO &amp; Baisse de tension","POWER ISSUE",
U1809="Coupure ENEO &amp; Baisse de tension","POWER ISSUE",
U1809="Defaut GE &amp; POWER Cabinet","POWER ISSUE",
U1809="Sharing","POWER ISSUE",
U1809="Sites strategiques &amp; DataCenter","POWER ISSUE",
U1809="Exclu","Exclu",
U1809="SAT","TX ISSUE",
U1809="SPARE-ISSUE","SPARE-ISSUE",
U1809="Fiber CAmtel","TX ISSUE",
U1809="Fiber AOF","TX ISSUE",
U1809="Projet OCM (HUAWEI)","TRAVAUX-HUAWEI",
U1809="Projet OCM (NOKIA)","TRAVAUX -NOKIA",
U1809="ACCESS-ISSUE","ACCESS-ISSUE",
U1809="Projet OCM (ZTE, NOKIA, autres projets)","TRAVAUX OCM",
U1809="No root CAuse","No root cause",
U1809="ODU HS","TX ISSUE",
U1809="IP &amp; VLAN","TX ISSUE",
U1809="Warehouse HUAWEI","SPARE-ISSUE",
U1809="SPARE-HS","SPARE-ISSUE",
U1809="Power Telco","RAN ISSUE",U1809="no impacts","no impacts"
),"")</f>
        <v>No root cause</v>
      </c>
      <c r="U1809" s="68" t="s">
        <v>5691</v>
      </c>
      <c r="V1809" s="41" t="str" cm="1">
        <f t="array" ref="V1809">IFERROR(_xlfn.IFS(
U1809="MPR ISSUE","ACTIVE",
U1809="BSS Hardware Issue","ACTIVE",
U1809="Sites strategiques, MLL, Pylone, etc.","PASSIVE",
U1809="AKTIVCO DEFAUT GE &amp; POWER Cabinet","PASSIVE",
U1809="AKTIVCO Coupure ENEO &amp; Baisse de tension","PASSIVE",
U1809="Coupure ENEO &amp; Baisse de tension","PASSIVE",
U1809="Defaut GE &amp; POWER Cabinet","PASSIVE",
U1809="Sharing","PASSIVE",
U1809="Sites strategiques &amp; DataCenter","PASSIVE",
U1809="Exclu","Exclu",
U1809="SAT","ACTIVE",
U1809="SPARE-ISSUE","SPARE-ISSUE",
U1809="Fiber CAmtel","ACTIVE",
U1809="Fiber AOF","ACTIVE",
U1809="Projet OCM (HUAWEI)","PLANNED WORKS",
U1809="Projet OCM (NOKIA)","PLANNED WORKS",
U1809="ACCESS-ISSUE","ACCESS-ISSUE",
U1809="Projet OCM (ZTE, NOKIA, autres projets)","PLANNED WORKS",
U1809="No root CAuse","No root cause",
U1809="ODU HS","ACTIVE",
U1809="IP &amp; VLAN","ACTIVE",
U1809="Warehouse HUAWEI","SPARE-ISSUE",
U1809="SPARE-HS","SPARE-ISSUE",
U1809="Power Telco","ACTIVE", U1809="no impacts","no impacts"
),"")</f>
        <v>No root cause</v>
      </c>
      <c r="W1809" s="113"/>
      <c r="X1809" s="113"/>
      <c r="Y1809" s="113"/>
      <c r="Z1809" s="113"/>
      <c r="AA1809" s="113"/>
      <c r="AB1809" s="17" t="s">
        <v>5465</v>
      </c>
      <c r="AC1809" s="17" t="str">
        <f>_xlfn.XLOOKUP(B1809,'INCIDENT-04-27-2026'!E:E,'INCIDENT-04-27-2026'!F:F,"")</f>
        <v/>
      </c>
      <c r="AD1809" s="9"/>
      <c r="AE1809" s="7" t="s">
        <v>5465</v>
      </c>
      <c r="AF1809" s="6" t="str">
        <f>_xlfn.XLOOKUP(B1809,'[13]Input_27-04'!$B:$B,'[13]Input_27-04'!$M:$M,"")</f>
        <v/>
      </c>
      <c r="AG1809" s="7"/>
      <c r="AH1809" s="3"/>
      <c r="AI1809" s="18" t="str">
        <f>_xlfn.XLOOKUP(B1809,'[3]Cells Huawei 27042026 10h'!$B:$B,'[3]Cells Huawei 27042026 10h'!$T:$T,"")</f>
        <v/>
      </c>
      <c r="AJ1809" s="18" t="str">
        <f>_xlfn.XLOOKUP(B1809,'[3]Cells Huawei 27042026 15h'!$B:$B,'[3]Cells Huawei 27042026 15h'!$T:$T,"")</f>
        <v/>
      </c>
      <c r="AK1809" s="18" t="str">
        <f>_xlfn.XLOOKUP(B1809,'[4]cells down 27042026 11h28'!$B:$B,'[4]cells down 27042026 11h28'!$R:$R,"")</f>
        <v/>
      </c>
      <c r="AL1809" s="18" t="str">
        <f>_xlfn.XLOOKUP(B1809,'[4]cells down 27042026 18h01'!$B:$B,'[4]cells down 27042026 18h01'!$R:$R,"")</f>
        <v/>
      </c>
      <c r="AM1809" s="18" t="str">
        <f>_xlfn.XLOOKUP(B1809,'[5]cell downs 27042026 11h'!$B:$B,'[5]cell downs 27042026 11h'!$R:$R,"")</f>
        <v/>
      </c>
      <c r="AN1809" s="18" t="str">
        <f>_xlfn.XLOOKUP(B1809,'[5]cell downs 27042026 17h40'!$B:$B,'[5]cell downs 27042026 17h40'!$R:$R,"")</f>
        <v/>
      </c>
      <c r="AO1809" s="18" t="str">
        <f>_xlfn.XLOOKUP(B1809,'[6]ALL SITES DOWN'!$D:$D,'[6]ALL SITES DOWN'!$J:$J,"")</f>
        <v/>
      </c>
      <c r="AP1809" s="18" t="str">
        <f>_xlfn.XLOOKUP(B1809,'[7]ALL SITES DOWN'!$D:$D,'[7]ALL SITES DOWN'!$J:$J,"")</f>
        <v/>
      </c>
      <c r="AQ1809" s="9" t="str">
        <f>_xlfn.XLOOKUP(B1809,[8]sheet1!$AC:$AC,[8]sheet1!$AF:$AF,"")</f>
        <v/>
      </c>
      <c r="AR1809" s="14"/>
      <c r="AS1809" s="14" t="s">
        <v>5465</v>
      </c>
      <c r="AT1809" s="14" t="str">
        <f>_xlfn.XLOOKUP(B1809,'[9]cell downs 18042026 17h'!$B:$B,'[9]cell downs 18042026 17h'!$B:$B,"")</f>
        <v/>
      </c>
      <c r="AU1809" s="14" t="str">
        <f>_xlfn.XLOOKUP(B1809,'[10]Cells Huawei 19042026 15h'!$B:$B,'[10]Cells Huawei 19042026 15h'!$B:$B,"")</f>
        <v/>
      </c>
      <c r="AV1809" s="9" t="str">
        <f>_xlfn.XLOOKUP(B1809,'[11]cells down 19042026 9H40'!$B:$B,'[11]cells down 19042026 9H40'!$B:$B,"")</f>
        <v/>
      </c>
    </row>
    <row r="1810" spans="1:48" hidden="1" x14ac:dyDescent="0.3">
      <c r="A1810" s="1" t="s">
        <v>2382</v>
      </c>
      <c r="B1810" s="8" t="s">
        <v>2383</v>
      </c>
      <c r="C1810" s="3" t="str">
        <f>_xlfn.XLOOKUP(B1810,'[1]daily break down'!$D:$D,'[1]daily break down'!$E:$E,"")</f>
        <v>Douala</v>
      </c>
      <c r="D1810" s="1" t="s">
        <v>11</v>
      </c>
      <c r="E1810" s="1" t="s">
        <v>12</v>
      </c>
      <c r="F1810" s="3" t="s">
        <v>31</v>
      </c>
      <c r="G1810" s="1" t="s">
        <v>32</v>
      </c>
      <c r="H1810" s="29" t="str">
        <f>_xlfn.XLOOKUP(B1810,[2]CALCULATION!$B:$B,[2]CALCULATION!$H:$H,"")</f>
        <v>ZTE</v>
      </c>
      <c r="I1810" s="26">
        <v>0</v>
      </c>
      <c r="J1810" s="26">
        <v>0</v>
      </c>
      <c r="K1810" s="26">
        <v>0</v>
      </c>
      <c r="L1810" s="26">
        <v>0</v>
      </c>
      <c r="M1810" s="26">
        <v>0</v>
      </c>
      <c r="N1810" s="26">
        <v>0</v>
      </c>
      <c r="O1810" s="26">
        <v>0</v>
      </c>
      <c r="P1810" s="114" t="s">
        <v>6364</v>
      </c>
      <c r="Q1810" s="42" t="s">
        <v>5538</v>
      </c>
      <c r="R1810" s="42"/>
      <c r="S1810" s="41" t="str" cm="1">
        <f t="array" ref="S1810">IFERROR(_xlfn.IFS(
U1810="MPR ISSUE","PDH",
U1810="BSS Hardware Issue","BSS",
U1810="Sites strategiques, MLL, Pylone, etc.","ENVTECH",
U1810="AKTIVCO DEFAUT GE &amp; POWER Cabinet","AKTIVCO",
U1810="AKTIVCO Coupure ENEO &amp; Baisse de tension","AKTIVCO GRID ONLY",
U1810="Coupure ENEO &amp; Baisse de tension","IHS GRID ONLY",
U1810="Defaut GE &amp; POWER Cabinet","IHS",
U1810="Sharing","Partners",
U1810="Sites strategiques &amp; DataCenter","SST &amp; DC",
U1810="Exclu","Exclu",
U1810="SAT","SAT",
U1810="SPARE-ISSUE","SPARE-ISSUE",
U1810="Fiber CAmtel","TRANS_FO_CAMTEL",
U1810="Fiber AOF","Fiber AOF",
U1810="Projet OCM (HUAWEI)","TRAVAUX-HUAWEI",
U1810="Projet OCM (NOKIA)","TRAVAUX-NOKIA",
U1810="ACCESS-ISSUE","ACCESS-ISSUE",
U1810="Projet OCM (ZTE, NOKIA, autres projets)","TRAVAUX OCM",
U1810="No root CAuse","No root cause",
U1810="ODU HS","PDH",
U1810="IP &amp; VLAN","PDH",
U1810="Warehouse HUAWEI","SPARE-ISSUE",
U1810="SPARE-HS","SPARE-ISSUE",
U1810="Power Telco","BSS",U1810="no impacts","no impacts"
),"")</f>
        <v>No root cause</v>
      </c>
      <c r="T1810" s="41" t="str" cm="1">
        <f t="array" ref="T1810">IFERROR(_xlfn.IFS(
U1810="MPR ISSUE","TX ISSUE",
U1810="BSS Hardware Issue","RAN ISSUE",
U1810="Sites strategiques, MLL, Pylone, etc.","ENVTECH",
U1810="AKTIVCO DEFAUT GE &amp; POWER Cabinet","POWER ISSUE",
U1810="AKTIVCO Coupure ENEO &amp; Baisse de tension","POWER ISSUE",
U1810="Coupure ENEO &amp; Baisse de tension","POWER ISSUE",
U1810="Defaut GE &amp; POWER Cabinet","POWER ISSUE",
U1810="Sharing","POWER ISSUE",
U1810="Sites strategiques &amp; DataCenter","POWER ISSUE",
U1810="Exclu","Exclu",
U1810="SAT","TX ISSUE",
U1810="SPARE-ISSUE","SPARE-ISSUE",
U1810="Fiber CAmtel","TX ISSUE",
U1810="Fiber AOF","TX ISSUE",
U1810="Projet OCM (HUAWEI)","TRAVAUX-HUAWEI",
U1810="Projet OCM (NOKIA)","TRAVAUX -NOKIA",
U1810="ACCESS-ISSUE","ACCESS-ISSUE",
U1810="Projet OCM (ZTE, NOKIA, autres projets)","TRAVAUX OCM",
U1810="No root CAuse","No root cause",
U1810="ODU HS","TX ISSUE",
U1810="IP &amp; VLAN","TX ISSUE",
U1810="Warehouse HUAWEI","SPARE-ISSUE",
U1810="SPARE-HS","SPARE-ISSUE",
U1810="Power Telco","RAN ISSUE",U1810="no impacts","no impacts"
),"")</f>
        <v>No root cause</v>
      </c>
      <c r="U1810" s="68" t="s">
        <v>5691</v>
      </c>
      <c r="V1810" s="41" t="str" cm="1">
        <f t="array" ref="V1810">IFERROR(_xlfn.IFS(
U1810="MPR ISSUE","ACTIVE",
U1810="BSS Hardware Issue","ACTIVE",
U1810="Sites strategiques, MLL, Pylone, etc.","PASSIVE",
U1810="AKTIVCO DEFAUT GE &amp; POWER Cabinet","PASSIVE",
U1810="AKTIVCO Coupure ENEO &amp; Baisse de tension","PASSIVE",
U1810="Coupure ENEO &amp; Baisse de tension","PASSIVE",
U1810="Defaut GE &amp; POWER Cabinet","PASSIVE",
U1810="Sharing","PASSIVE",
U1810="Sites strategiques &amp; DataCenter","PASSIVE",
U1810="Exclu","Exclu",
U1810="SAT","ACTIVE",
U1810="SPARE-ISSUE","SPARE-ISSUE",
U1810="Fiber CAmtel","ACTIVE",
U1810="Fiber AOF","ACTIVE",
U1810="Projet OCM (HUAWEI)","PLANNED WORKS",
U1810="Projet OCM (NOKIA)","PLANNED WORKS",
U1810="ACCESS-ISSUE","ACCESS-ISSUE",
U1810="Projet OCM (ZTE, NOKIA, autres projets)","PLANNED WORKS",
U1810="No root CAuse","No root cause",
U1810="ODU HS","ACTIVE",
U1810="IP &amp; VLAN","ACTIVE",
U1810="Warehouse HUAWEI","SPARE-ISSUE",
U1810="SPARE-HS","SPARE-ISSUE",
U1810="Power Telco","ACTIVE", U1810="no impacts","no impacts"
),"")</f>
        <v>No root cause</v>
      </c>
      <c r="W1810" s="113"/>
      <c r="X1810" s="113"/>
      <c r="Y1810" s="113"/>
      <c r="Z1810" s="113"/>
      <c r="AA1810" s="113"/>
      <c r="AB1810" s="17" t="s">
        <v>5465</v>
      </c>
      <c r="AC1810" s="17" t="str">
        <f>_xlfn.XLOOKUP(B1810,'INCIDENT-04-27-2026'!E:E,'INCIDENT-04-27-2026'!F:F,"")</f>
        <v/>
      </c>
      <c r="AD1810" s="9"/>
      <c r="AE1810" s="7" t="s">
        <v>5465</v>
      </c>
      <c r="AF1810" s="6" t="str">
        <f>_xlfn.XLOOKUP(B1810,'[13]Input_27-04'!$B:$B,'[13]Input_27-04'!$M:$M,"")</f>
        <v/>
      </c>
      <c r="AG1810" s="7"/>
      <c r="AH1810" s="3"/>
      <c r="AI1810" s="18" t="str">
        <f>_xlfn.XLOOKUP(B1810,'[3]Cells Huawei 27042026 10h'!$B:$B,'[3]Cells Huawei 27042026 10h'!$T:$T,"")</f>
        <v/>
      </c>
      <c r="AJ1810" s="18" t="str">
        <f>_xlfn.XLOOKUP(B1810,'[3]Cells Huawei 27042026 15h'!$B:$B,'[3]Cells Huawei 27042026 15h'!$T:$T,"")</f>
        <v/>
      </c>
      <c r="AK1810" s="18" t="str">
        <f>_xlfn.XLOOKUP(B1810,'[4]cells down 27042026 11h28'!$B:$B,'[4]cells down 27042026 11h28'!$R:$R,"")</f>
        <v/>
      </c>
      <c r="AL1810" s="18" t="str">
        <f>_xlfn.XLOOKUP(B1810,'[4]cells down 27042026 18h01'!$B:$B,'[4]cells down 27042026 18h01'!$R:$R,"")</f>
        <v/>
      </c>
      <c r="AM1810" s="18" t="str">
        <f>_xlfn.XLOOKUP(B1810,'[5]cell downs 27042026 11h'!$B:$B,'[5]cell downs 27042026 11h'!$R:$R,"")</f>
        <v/>
      </c>
      <c r="AN1810" s="18" t="str">
        <f>_xlfn.XLOOKUP(B1810,'[5]cell downs 27042026 17h40'!$B:$B,'[5]cell downs 27042026 17h40'!$R:$R,"")</f>
        <v/>
      </c>
      <c r="AO1810" s="18" t="str">
        <f>_xlfn.XLOOKUP(B1810,'[6]ALL SITES DOWN'!$D:$D,'[6]ALL SITES DOWN'!$J:$J,"")</f>
        <v/>
      </c>
      <c r="AP1810" s="18" t="str">
        <f>_xlfn.XLOOKUP(B1810,'[7]ALL SITES DOWN'!$D:$D,'[7]ALL SITES DOWN'!$J:$J,"")</f>
        <v/>
      </c>
      <c r="AQ1810" s="9" t="str">
        <f>_xlfn.XLOOKUP(B1810,[8]sheet1!$AC:$AC,[8]sheet1!$AF:$AF,"")</f>
        <v/>
      </c>
      <c r="AR1810" s="14"/>
      <c r="AS1810" s="14" t="s">
        <v>5465</v>
      </c>
      <c r="AT1810" s="14" t="str">
        <f>_xlfn.XLOOKUP(B1810,'[9]cell downs 18042026 17h'!$B:$B,'[9]cell downs 18042026 17h'!$B:$B,"")</f>
        <v/>
      </c>
      <c r="AU1810" s="14" t="str">
        <f>_xlfn.XLOOKUP(B1810,'[10]Cells Huawei 19042026 15h'!$B:$B,'[10]Cells Huawei 19042026 15h'!$B:$B,"")</f>
        <v/>
      </c>
      <c r="AV1810" s="9" t="str">
        <f>_xlfn.XLOOKUP(B1810,'[11]cells down 19042026 9H40'!$B:$B,'[11]cells down 19042026 9H40'!$B:$B,"")</f>
        <v/>
      </c>
    </row>
    <row r="1811" spans="1:48" hidden="1" x14ac:dyDescent="0.3">
      <c r="A1811" s="1" t="s">
        <v>332</v>
      </c>
      <c r="B1811" s="8" t="s">
        <v>333</v>
      </c>
      <c r="C1811" s="3" t="str">
        <f>_xlfn.XLOOKUP(B1811,'[1]daily break down'!$D:$D,'[1]daily break down'!$E:$E,"")</f>
        <v>Douala</v>
      </c>
      <c r="D1811" s="1" t="s">
        <v>11</v>
      </c>
      <c r="E1811" s="1" t="s">
        <v>12</v>
      </c>
      <c r="F1811" s="3" t="s">
        <v>31</v>
      </c>
      <c r="G1811" s="1" t="s">
        <v>32</v>
      </c>
      <c r="H1811" s="29" t="str">
        <f>_xlfn.XLOOKUP(B1811,[2]CALCULATION!$B:$B,[2]CALCULATION!$H:$H,"")</f>
        <v>ZTE</v>
      </c>
      <c r="I1811" s="26">
        <v>0</v>
      </c>
      <c r="J1811" s="26">
        <v>0</v>
      </c>
      <c r="K1811" s="26">
        <v>0</v>
      </c>
      <c r="L1811" s="26">
        <v>0</v>
      </c>
      <c r="M1811" s="26">
        <v>0</v>
      </c>
      <c r="N1811" s="26">
        <v>0</v>
      </c>
      <c r="O1811" s="26">
        <v>0</v>
      </c>
      <c r="P1811" s="114" t="s">
        <v>6364</v>
      </c>
      <c r="Q1811" s="42" t="s">
        <v>5538</v>
      </c>
      <c r="R1811" s="42"/>
      <c r="S1811" s="41" t="str" cm="1">
        <f t="array" ref="S1811">IFERROR(_xlfn.IFS(
U1811="MPR ISSUE","PDH",
U1811="BSS Hardware Issue","BSS",
U1811="Sites strategiques, MLL, Pylone, etc.","ENVTECH",
U1811="AKTIVCO DEFAUT GE &amp; POWER Cabinet","AKTIVCO",
U1811="AKTIVCO Coupure ENEO &amp; Baisse de tension","AKTIVCO GRID ONLY",
U1811="Coupure ENEO &amp; Baisse de tension","IHS GRID ONLY",
U1811="Defaut GE &amp; POWER Cabinet","IHS",
U1811="Sharing","Partners",
U1811="Sites strategiques &amp; DataCenter","SST &amp; DC",
U1811="Exclu","Exclu",
U1811="SAT","SAT",
U1811="SPARE-ISSUE","SPARE-ISSUE",
U1811="Fiber CAmtel","TRANS_FO_CAMTEL",
U1811="Fiber AOF","Fiber AOF",
U1811="Projet OCM (HUAWEI)","TRAVAUX-HUAWEI",
U1811="Projet OCM (NOKIA)","TRAVAUX-NOKIA",
U1811="ACCESS-ISSUE","ACCESS-ISSUE",
U1811="Projet OCM (ZTE, NOKIA, autres projets)","TRAVAUX OCM",
U1811="No root CAuse","No root cause",
U1811="ODU HS","PDH",
U1811="IP &amp; VLAN","PDH",
U1811="Warehouse HUAWEI","SPARE-ISSUE",
U1811="SPARE-HS","SPARE-ISSUE",
U1811="Power Telco","BSS",U1811="no impacts","no impacts"
),"")</f>
        <v>No root cause</v>
      </c>
      <c r="T1811" s="41" t="str" cm="1">
        <f t="array" ref="T1811">IFERROR(_xlfn.IFS(
U1811="MPR ISSUE","TX ISSUE",
U1811="BSS Hardware Issue","RAN ISSUE",
U1811="Sites strategiques, MLL, Pylone, etc.","ENVTECH",
U1811="AKTIVCO DEFAUT GE &amp; POWER Cabinet","POWER ISSUE",
U1811="AKTIVCO Coupure ENEO &amp; Baisse de tension","POWER ISSUE",
U1811="Coupure ENEO &amp; Baisse de tension","POWER ISSUE",
U1811="Defaut GE &amp; POWER Cabinet","POWER ISSUE",
U1811="Sharing","POWER ISSUE",
U1811="Sites strategiques &amp; DataCenter","POWER ISSUE",
U1811="Exclu","Exclu",
U1811="SAT","TX ISSUE",
U1811="SPARE-ISSUE","SPARE-ISSUE",
U1811="Fiber CAmtel","TX ISSUE",
U1811="Fiber AOF","TX ISSUE",
U1811="Projet OCM (HUAWEI)","TRAVAUX-HUAWEI",
U1811="Projet OCM (NOKIA)","TRAVAUX -NOKIA",
U1811="ACCESS-ISSUE","ACCESS-ISSUE",
U1811="Projet OCM (ZTE, NOKIA, autres projets)","TRAVAUX OCM",
U1811="No root CAuse","No root cause",
U1811="ODU HS","TX ISSUE",
U1811="IP &amp; VLAN","TX ISSUE",
U1811="Warehouse HUAWEI","SPARE-ISSUE",
U1811="SPARE-HS","SPARE-ISSUE",
U1811="Power Telco","RAN ISSUE",U1811="no impacts","no impacts"
),"")</f>
        <v>No root cause</v>
      </c>
      <c r="U1811" s="68" t="s">
        <v>5691</v>
      </c>
      <c r="V1811" s="41" t="str" cm="1">
        <f t="array" ref="V1811">IFERROR(_xlfn.IFS(
U1811="MPR ISSUE","ACTIVE",
U1811="BSS Hardware Issue","ACTIVE",
U1811="Sites strategiques, MLL, Pylone, etc.","PASSIVE",
U1811="AKTIVCO DEFAUT GE &amp; POWER Cabinet","PASSIVE",
U1811="AKTIVCO Coupure ENEO &amp; Baisse de tension","PASSIVE",
U1811="Coupure ENEO &amp; Baisse de tension","PASSIVE",
U1811="Defaut GE &amp; POWER Cabinet","PASSIVE",
U1811="Sharing","PASSIVE",
U1811="Sites strategiques &amp; DataCenter","PASSIVE",
U1811="Exclu","Exclu",
U1811="SAT","ACTIVE",
U1811="SPARE-ISSUE","SPARE-ISSUE",
U1811="Fiber CAmtel","ACTIVE",
U1811="Fiber AOF","ACTIVE",
U1811="Projet OCM (HUAWEI)","PLANNED WORKS",
U1811="Projet OCM (NOKIA)","PLANNED WORKS",
U1811="ACCESS-ISSUE","ACCESS-ISSUE",
U1811="Projet OCM (ZTE, NOKIA, autres projets)","PLANNED WORKS",
U1811="No root CAuse","No root cause",
U1811="ODU HS","ACTIVE",
U1811="IP &amp; VLAN","ACTIVE",
U1811="Warehouse HUAWEI","SPARE-ISSUE",
U1811="SPARE-HS","SPARE-ISSUE",
U1811="Power Telco","ACTIVE", U1811="no impacts","no impacts"
),"")</f>
        <v>No root cause</v>
      </c>
      <c r="W1811" s="113"/>
      <c r="X1811" s="113"/>
      <c r="Y1811" s="113"/>
      <c r="Z1811" s="113"/>
      <c r="AA1811" s="113"/>
      <c r="AB1811" s="17" t="s">
        <v>5465</v>
      </c>
      <c r="AC1811" s="17" t="str">
        <f>_xlfn.XLOOKUP(B1811,'INCIDENT-04-27-2026'!E:E,'INCIDENT-04-27-2026'!F:F,"")</f>
        <v/>
      </c>
      <c r="AD1811" s="9"/>
      <c r="AE1811" s="7" t="s">
        <v>5465</v>
      </c>
      <c r="AF1811" s="6" t="str">
        <f>_xlfn.XLOOKUP(B1811,'[13]Input_27-04'!$B:$B,'[13]Input_27-04'!$M:$M,"")</f>
        <v/>
      </c>
      <c r="AG1811" s="7"/>
      <c r="AH1811" s="3"/>
      <c r="AI1811" s="18" t="str">
        <f>_xlfn.XLOOKUP(B1811,'[3]Cells Huawei 27042026 10h'!$B:$B,'[3]Cells Huawei 27042026 10h'!$T:$T,"")</f>
        <v/>
      </c>
      <c r="AJ1811" s="18" t="str">
        <f>_xlfn.XLOOKUP(B1811,'[3]Cells Huawei 27042026 15h'!$B:$B,'[3]Cells Huawei 27042026 15h'!$T:$T,"")</f>
        <v/>
      </c>
      <c r="AK1811" s="18" t="str">
        <f>_xlfn.XLOOKUP(B1811,'[4]cells down 27042026 11h28'!$B:$B,'[4]cells down 27042026 11h28'!$R:$R,"")</f>
        <v/>
      </c>
      <c r="AL1811" s="18" t="str">
        <f>_xlfn.XLOOKUP(B1811,'[4]cells down 27042026 18h01'!$B:$B,'[4]cells down 27042026 18h01'!$R:$R,"")</f>
        <v/>
      </c>
      <c r="AM1811" s="18" t="str">
        <f>_xlfn.XLOOKUP(B1811,'[5]cell downs 27042026 11h'!$B:$B,'[5]cell downs 27042026 11h'!$R:$R,"")</f>
        <v/>
      </c>
      <c r="AN1811" s="18" t="str">
        <f>_xlfn.XLOOKUP(B1811,'[5]cell downs 27042026 17h40'!$B:$B,'[5]cell downs 27042026 17h40'!$R:$R,"")</f>
        <v/>
      </c>
      <c r="AO1811" s="18" t="str">
        <f>_xlfn.XLOOKUP(B1811,'[6]ALL SITES DOWN'!$D:$D,'[6]ALL SITES DOWN'!$J:$J,"")</f>
        <v/>
      </c>
      <c r="AP1811" s="18" t="str">
        <f>_xlfn.XLOOKUP(B1811,'[7]ALL SITES DOWN'!$D:$D,'[7]ALL SITES DOWN'!$J:$J,"")</f>
        <v/>
      </c>
      <c r="AQ1811" s="9" t="str">
        <f>_xlfn.XLOOKUP(B1811,[8]sheet1!$AC:$AC,[8]sheet1!$AF:$AF,"")</f>
        <v/>
      </c>
      <c r="AR1811" s="14"/>
      <c r="AS1811" s="14" t="s">
        <v>5465</v>
      </c>
      <c r="AT1811" s="14" t="str">
        <f>_xlfn.XLOOKUP(B1811,'[9]cell downs 18042026 17h'!$B:$B,'[9]cell downs 18042026 17h'!$B:$B,"")</f>
        <v/>
      </c>
      <c r="AU1811" s="14" t="str">
        <f>_xlfn.XLOOKUP(B1811,'[10]Cells Huawei 19042026 15h'!$B:$B,'[10]Cells Huawei 19042026 15h'!$B:$B,"")</f>
        <v/>
      </c>
      <c r="AV1811" s="9" t="str">
        <f>_xlfn.XLOOKUP(B1811,'[11]cells down 19042026 9H40'!$B:$B,'[11]cells down 19042026 9H40'!$B:$B,"")</f>
        <v/>
      </c>
    </row>
    <row r="1812" spans="1:48" hidden="1" x14ac:dyDescent="0.3">
      <c r="A1812" s="1" t="s">
        <v>2234</v>
      </c>
      <c r="B1812" s="8" t="s">
        <v>2235</v>
      </c>
      <c r="C1812" s="3" t="str">
        <f>_xlfn.XLOOKUP(B1812,'[1]daily break down'!$D:$D,'[1]daily break down'!$E:$E,"")</f>
        <v>Douala</v>
      </c>
      <c r="D1812" s="1" t="s">
        <v>11</v>
      </c>
      <c r="E1812" s="1" t="s">
        <v>12</v>
      </c>
      <c r="F1812" s="3" t="s">
        <v>31</v>
      </c>
      <c r="G1812" s="1" t="s">
        <v>32</v>
      </c>
      <c r="H1812" s="29" t="str">
        <f>_xlfn.XLOOKUP(B1812,[2]CALCULATION!$B:$B,[2]CALCULATION!$H:$H,"")</f>
        <v>ZTE</v>
      </c>
      <c r="I1812" s="26">
        <v>0</v>
      </c>
      <c r="J1812" s="26">
        <v>0</v>
      </c>
      <c r="K1812" s="26">
        <v>0</v>
      </c>
      <c r="L1812" s="26">
        <v>0</v>
      </c>
      <c r="M1812" s="26">
        <v>0</v>
      </c>
      <c r="N1812" s="26">
        <v>0</v>
      </c>
      <c r="O1812" s="26">
        <v>0</v>
      </c>
      <c r="P1812" s="114" t="s">
        <v>6364</v>
      </c>
      <c r="Q1812" s="42" t="s">
        <v>5538</v>
      </c>
      <c r="R1812" s="42"/>
      <c r="S1812" s="41" t="str" cm="1">
        <f t="array" ref="S1812">IFERROR(_xlfn.IFS(
U1812="MPR ISSUE","PDH",
U1812="BSS Hardware Issue","BSS",
U1812="Sites strategiques, MLL, Pylone, etc.","ENVTECH",
U1812="AKTIVCO DEFAUT GE &amp; POWER Cabinet","AKTIVCO",
U1812="AKTIVCO Coupure ENEO &amp; Baisse de tension","AKTIVCO GRID ONLY",
U1812="Coupure ENEO &amp; Baisse de tension","IHS GRID ONLY",
U1812="Defaut GE &amp; POWER Cabinet","IHS",
U1812="Sharing","Partners",
U1812="Sites strategiques &amp; DataCenter","SST &amp; DC",
U1812="Exclu","Exclu",
U1812="SAT","SAT",
U1812="SPARE-ISSUE","SPARE-ISSUE",
U1812="Fiber CAmtel","TRANS_FO_CAMTEL",
U1812="Fiber AOF","Fiber AOF",
U1812="Projet OCM (HUAWEI)","TRAVAUX-HUAWEI",
U1812="Projet OCM (NOKIA)","TRAVAUX-NOKIA",
U1812="ACCESS-ISSUE","ACCESS-ISSUE",
U1812="Projet OCM (ZTE, NOKIA, autres projets)","TRAVAUX OCM",
U1812="No root CAuse","No root cause",
U1812="ODU HS","PDH",
U1812="IP &amp; VLAN","PDH",
U1812="Warehouse HUAWEI","SPARE-ISSUE",
U1812="SPARE-HS","SPARE-ISSUE",
U1812="Power Telco","BSS",U1812="no impacts","no impacts"
),"")</f>
        <v>No root cause</v>
      </c>
      <c r="T1812" s="41" t="str" cm="1">
        <f t="array" ref="T1812">IFERROR(_xlfn.IFS(
U1812="MPR ISSUE","TX ISSUE",
U1812="BSS Hardware Issue","RAN ISSUE",
U1812="Sites strategiques, MLL, Pylone, etc.","ENVTECH",
U1812="AKTIVCO DEFAUT GE &amp; POWER Cabinet","POWER ISSUE",
U1812="AKTIVCO Coupure ENEO &amp; Baisse de tension","POWER ISSUE",
U1812="Coupure ENEO &amp; Baisse de tension","POWER ISSUE",
U1812="Defaut GE &amp; POWER Cabinet","POWER ISSUE",
U1812="Sharing","POWER ISSUE",
U1812="Sites strategiques &amp; DataCenter","POWER ISSUE",
U1812="Exclu","Exclu",
U1812="SAT","TX ISSUE",
U1812="SPARE-ISSUE","SPARE-ISSUE",
U1812="Fiber CAmtel","TX ISSUE",
U1812="Fiber AOF","TX ISSUE",
U1812="Projet OCM (HUAWEI)","TRAVAUX-HUAWEI",
U1812="Projet OCM (NOKIA)","TRAVAUX -NOKIA",
U1812="ACCESS-ISSUE","ACCESS-ISSUE",
U1812="Projet OCM (ZTE, NOKIA, autres projets)","TRAVAUX OCM",
U1812="No root CAuse","No root cause",
U1812="ODU HS","TX ISSUE",
U1812="IP &amp; VLAN","TX ISSUE",
U1812="Warehouse HUAWEI","SPARE-ISSUE",
U1812="SPARE-HS","SPARE-ISSUE",
U1812="Power Telco","RAN ISSUE",U1812="no impacts","no impacts"
),"")</f>
        <v>No root cause</v>
      </c>
      <c r="U1812" s="68" t="s">
        <v>5691</v>
      </c>
      <c r="V1812" s="41" t="str" cm="1">
        <f t="array" ref="V1812">IFERROR(_xlfn.IFS(
U1812="MPR ISSUE","ACTIVE",
U1812="BSS Hardware Issue","ACTIVE",
U1812="Sites strategiques, MLL, Pylone, etc.","PASSIVE",
U1812="AKTIVCO DEFAUT GE &amp; POWER Cabinet","PASSIVE",
U1812="AKTIVCO Coupure ENEO &amp; Baisse de tension","PASSIVE",
U1812="Coupure ENEO &amp; Baisse de tension","PASSIVE",
U1812="Defaut GE &amp; POWER Cabinet","PASSIVE",
U1812="Sharing","PASSIVE",
U1812="Sites strategiques &amp; DataCenter","PASSIVE",
U1812="Exclu","Exclu",
U1812="SAT","ACTIVE",
U1812="SPARE-ISSUE","SPARE-ISSUE",
U1812="Fiber CAmtel","ACTIVE",
U1812="Fiber AOF","ACTIVE",
U1812="Projet OCM (HUAWEI)","PLANNED WORKS",
U1812="Projet OCM (NOKIA)","PLANNED WORKS",
U1812="ACCESS-ISSUE","ACCESS-ISSUE",
U1812="Projet OCM (ZTE, NOKIA, autres projets)","PLANNED WORKS",
U1812="No root CAuse","No root cause",
U1812="ODU HS","ACTIVE",
U1812="IP &amp; VLAN","ACTIVE",
U1812="Warehouse HUAWEI","SPARE-ISSUE",
U1812="SPARE-HS","SPARE-ISSUE",
U1812="Power Telco","ACTIVE", U1812="no impacts","no impacts"
),"")</f>
        <v>No root cause</v>
      </c>
      <c r="W1812" s="113"/>
      <c r="X1812" s="113"/>
      <c r="Y1812" s="113"/>
      <c r="Z1812" s="113"/>
      <c r="AA1812" s="113"/>
      <c r="AB1812" s="17" t="s">
        <v>5465</v>
      </c>
      <c r="AC1812" s="17" t="str">
        <f>_xlfn.XLOOKUP(B1812,'INCIDENT-04-27-2026'!E:E,'INCIDENT-04-27-2026'!F:F,"")</f>
        <v/>
      </c>
      <c r="AD1812" s="9"/>
      <c r="AE1812" s="7" t="s">
        <v>5465</v>
      </c>
      <c r="AF1812" s="6" t="str">
        <f>_xlfn.XLOOKUP(B1812,'[13]Input_27-04'!$B:$B,'[13]Input_27-04'!$M:$M,"")</f>
        <v/>
      </c>
      <c r="AG1812" s="7"/>
      <c r="AH1812" s="3"/>
      <c r="AI1812" s="18" t="str">
        <f>_xlfn.XLOOKUP(B1812,'[3]Cells Huawei 27042026 10h'!$B:$B,'[3]Cells Huawei 27042026 10h'!$T:$T,"")</f>
        <v/>
      </c>
      <c r="AJ1812" s="18" t="str">
        <f>_xlfn.XLOOKUP(B1812,'[3]Cells Huawei 27042026 15h'!$B:$B,'[3]Cells Huawei 27042026 15h'!$T:$T,"")</f>
        <v/>
      </c>
      <c r="AK1812" s="18" t="str">
        <f>_xlfn.XLOOKUP(B1812,'[4]cells down 27042026 11h28'!$B:$B,'[4]cells down 27042026 11h28'!$R:$R,"")</f>
        <v/>
      </c>
      <c r="AL1812" s="18" t="str">
        <f>_xlfn.XLOOKUP(B1812,'[4]cells down 27042026 18h01'!$B:$B,'[4]cells down 27042026 18h01'!$R:$R,"")</f>
        <v/>
      </c>
      <c r="AM1812" s="18" t="str">
        <f>_xlfn.XLOOKUP(B1812,'[5]cell downs 27042026 11h'!$B:$B,'[5]cell downs 27042026 11h'!$R:$R,"")</f>
        <v/>
      </c>
      <c r="AN1812" s="18" t="str">
        <f>_xlfn.XLOOKUP(B1812,'[5]cell downs 27042026 17h40'!$B:$B,'[5]cell downs 27042026 17h40'!$R:$R,"")</f>
        <v/>
      </c>
      <c r="AO1812" s="18" t="str">
        <f>_xlfn.XLOOKUP(B1812,'[6]ALL SITES DOWN'!$D:$D,'[6]ALL SITES DOWN'!$J:$J,"")</f>
        <v/>
      </c>
      <c r="AP1812" s="18" t="str">
        <f>_xlfn.XLOOKUP(B1812,'[7]ALL SITES DOWN'!$D:$D,'[7]ALL SITES DOWN'!$J:$J,"")</f>
        <v/>
      </c>
      <c r="AQ1812" s="9" t="str">
        <f>_xlfn.XLOOKUP(B1812,[8]sheet1!$AC:$AC,[8]sheet1!$AF:$AF,"")</f>
        <v/>
      </c>
      <c r="AR1812" s="14"/>
      <c r="AS1812" s="14" t="s">
        <v>5465</v>
      </c>
      <c r="AT1812" s="14" t="str">
        <f>_xlfn.XLOOKUP(B1812,'[9]cell downs 18042026 17h'!$B:$B,'[9]cell downs 18042026 17h'!$B:$B,"")</f>
        <v/>
      </c>
      <c r="AU1812" s="14" t="str">
        <f>_xlfn.XLOOKUP(B1812,'[10]Cells Huawei 19042026 15h'!$B:$B,'[10]Cells Huawei 19042026 15h'!$B:$B,"")</f>
        <v/>
      </c>
      <c r="AV1812" s="9" t="str">
        <f>_xlfn.XLOOKUP(B1812,'[11]cells down 19042026 9H40'!$B:$B,'[11]cells down 19042026 9H40'!$B:$B,"")</f>
        <v/>
      </c>
    </row>
    <row r="1813" spans="1:48" hidden="1" x14ac:dyDescent="0.3">
      <c r="A1813" s="1" t="s">
        <v>4615</v>
      </c>
      <c r="B1813" s="8" t="s">
        <v>4616</v>
      </c>
      <c r="C1813" s="3" t="str">
        <f>_xlfn.XLOOKUP(B1813,'[1]daily break down'!$D:$D,'[1]daily break down'!$E:$E,"")</f>
        <v>OUEST</v>
      </c>
      <c r="D1813" s="1" t="s">
        <v>11</v>
      </c>
      <c r="E1813" s="1" t="s">
        <v>12</v>
      </c>
      <c r="F1813" s="3" t="s">
        <v>102</v>
      </c>
      <c r="G1813" s="1" t="s">
        <v>856</v>
      </c>
      <c r="H1813" s="27" t="str">
        <f>_xlfn.XLOOKUP(B1813,[2]CALCULATION!$B:$B,[2]CALCULATION!$H:$H,"")</f>
        <v>Huawei</v>
      </c>
      <c r="I1813" s="26">
        <v>0</v>
      </c>
      <c r="J1813" s="26">
        <v>0</v>
      </c>
      <c r="K1813" s="26">
        <v>0</v>
      </c>
      <c r="L1813" s="26">
        <v>0</v>
      </c>
      <c r="M1813" s="26">
        <v>0</v>
      </c>
      <c r="N1813" s="26">
        <v>0</v>
      </c>
      <c r="O1813" s="26">
        <v>0</v>
      </c>
      <c r="P1813" s="114" t="s">
        <v>6364</v>
      </c>
      <c r="Q1813" s="42" t="s">
        <v>5538</v>
      </c>
      <c r="R1813" s="42"/>
      <c r="S1813" s="41" t="str" cm="1">
        <f t="array" ref="S1813">IFERROR(_xlfn.IFS(
U1813="MPR ISSUE","PDH",
U1813="BSS Hardware Issue","BSS",
U1813="Sites strategiques, MLL, Pylone, etc.","ENVTECH",
U1813="AKTIVCO DEFAUT GE &amp; POWER Cabinet","AKTIVCO",
U1813="AKTIVCO Coupure ENEO &amp; Baisse de tension","AKTIVCO GRID ONLY",
U1813="Coupure ENEO &amp; Baisse de tension","IHS GRID ONLY",
U1813="Defaut GE &amp; POWER Cabinet","IHS",
U1813="Sharing","Partners",
U1813="Sites strategiques &amp; DataCenter","SST &amp; DC",
U1813="Exclu","Exclu",
U1813="SAT","SAT",
U1813="SPARE-ISSUE","SPARE-ISSUE",
U1813="Fiber CAmtel","TRANS_FO_CAMTEL",
U1813="Fiber AOF","Fiber AOF",
U1813="Projet OCM (HUAWEI)","TRAVAUX-HUAWEI",
U1813="Projet OCM (NOKIA)","TRAVAUX-NOKIA",
U1813="ACCESS-ISSUE","ACCESS-ISSUE",
U1813="Projet OCM (ZTE, NOKIA, autres projets)","TRAVAUX OCM",
U1813="No root CAuse","No root cause",
U1813="ODU HS","PDH",
U1813="IP &amp; VLAN","PDH",
U1813="Warehouse HUAWEI","SPARE-ISSUE",
U1813="SPARE-HS","SPARE-ISSUE",
U1813="Power Telco","BSS",U1813="no impacts","no impacts"
),"")</f>
        <v>No root cause</v>
      </c>
      <c r="T1813" s="41" t="str" cm="1">
        <f t="array" ref="T1813">IFERROR(_xlfn.IFS(
U1813="MPR ISSUE","TX ISSUE",
U1813="BSS Hardware Issue","RAN ISSUE",
U1813="Sites strategiques, MLL, Pylone, etc.","ENVTECH",
U1813="AKTIVCO DEFAUT GE &amp; POWER Cabinet","POWER ISSUE",
U1813="AKTIVCO Coupure ENEO &amp; Baisse de tension","POWER ISSUE",
U1813="Coupure ENEO &amp; Baisse de tension","POWER ISSUE",
U1813="Defaut GE &amp; POWER Cabinet","POWER ISSUE",
U1813="Sharing","POWER ISSUE",
U1813="Sites strategiques &amp; DataCenter","POWER ISSUE",
U1813="Exclu","Exclu",
U1813="SAT","TX ISSUE",
U1813="SPARE-ISSUE","SPARE-ISSUE",
U1813="Fiber CAmtel","TX ISSUE",
U1813="Fiber AOF","TX ISSUE",
U1813="Projet OCM (HUAWEI)","TRAVAUX-HUAWEI",
U1813="Projet OCM (NOKIA)","TRAVAUX -NOKIA",
U1813="ACCESS-ISSUE","ACCESS-ISSUE",
U1813="Projet OCM (ZTE, NOKIA, autres projets)","TRAVAUX OCM",
U1813="No root CAuse","No root cause",
U1813="ODU HS","TX ISSUE",
U1813="IP &amp; VLAN","TX ISSUE",
U1813="Warehouse HUAWEI","SPARE-ISSUE",
U1813="SPARE-HS","SPARE-ISSUE",
U1813="Power Telco","RAN ISSUE",U1813="no impacts","no impacts"
),"")</f>
        <v>No root cause</v>
      </c>
      <c r="U1813" s="68" t="s">
        <v>5691</v>
      </c>
      <c r="V1813" s="41" t="str" cm="1">
        <f t="array" ref="V1813">IFERROR(_xlfn.IFS(
U1813="MPR ISSUE","ACTIVE",
U1813="BSS Hardware Issue","ACTIVE",
U1813="Sites strategiques, MLL, Pylone, etc.","PASSIVE",
U1813="AKTIVCO DEFAUT GE &amp; POWER Cabinet","PASSIVE",
U1813="AKTIVCO Coupure ENEO &amp; Baisse de tension","PASSIVE",
U1813="Coupure ENEO &amp; Baisse de tension","PASSIVE",
U1813="Defaut GE &amp; POWER Cabinet","PASSIVE",
U1813="Sharing","PASSIVE",
U1813="Sites strategiques &amp; DataCenter","PASSIVE",
U1813="Exclu","Exclu",
U1813="SAT","ACTIVE",
U1813="SPARE-ISSUE","SPARE-ISSUE",
U1813="Fiber CAmtel","ACTIVE",
U1813="Fiber AOF","ACTIVE",
U1813="Projet OCM (HUAWEI)","PLANNED WORKS",
U1813="Projet OCM (NOKIA)","PLANNED WORKS",
U1813="ACCESS-ISSUE","ACCESS-ISSUE",
U1813="Projet OCM (ZTE, NOKIA, autres projets)","PLANNED WORKS",
U1813="No root CAuse","No root cause",
U1813="ODU HS","ACTIVE",
U1813="IP &amp; VLAN","ACTIVE",
U1813="Warehouse HUAWEI","SPARE-ISSUE",
U1813="SPARE-HS","SPARE-ISSUE",
U1813="Power Telco","ACTIVE", U1813="no impacts","no impacts"
),"")</f>
        <v>No root cause</v>
      </c>
      <c r="W1813" s="113"/>
      <c r="X1813" s="113"/>
      <c r="Y1813" s="113"/>
      <c r="Z1813" s="113"/>
      <c r="AA1813" s="113"/>
      <c r="AB1813" s="17" t="s">
        <v>6006</v>
      </c>
      <c r="AC1813" s="17" t="str">
        <f>_xlfn.XLOOKUP(B1813,'INCIDENT-04-27-2026'!E:E,'INCIDENT-04-27-2026'!F:F,"")</f>
        <v/>
      </c>
      <c r="AD1813" s="9"/>
      <c r="AE1813" s="7" t="s">
        <v>5465</v>
      </c>
      <c r="AF1813" s="6" t="str">
        <f>_xlfn.XLOOKUP(B1813,'[13]Input_27-04'!$B:$B,'[13]Input_27-04'!$M:$M,"")</f>
        <v/>
      </c>
      <c r="AG1813" s="7"/>
      <c r="AH1813" s="3"/>
      <c r="AI1813" s="18" t="str">
        <f>_xlfn.XLOOKUP(B1813,'[3]Cells Huawei 27042026 10h'!$B:$B,'[3]Cells Huawei 27042026 10h'!$T:$T,"")</f>
        <v/>
      </c>
      <c r="AJ1813" s="18" t="str">
        <f>_xlfn.XLOOKUP(B1813,'[3]Cells Huawei 27042026 15h'!$B:$B,'[3]Cells Huawei 27042026 15h'!$T:$T,"")</f>
        <v/>
      </c>
      <c r="AK1813" s="18" t="str">
        <f>_xlfn.XLOOKUP(B1813,'[4]cells down 27042026 11h28'!$B:$B,'[4]cells down 27042026 11h28'!$R:$R,"")</f>
        <v/>
      </c>
      <c r="AL1813" s="18" t="str">
        <f>_xlfn.XLOOKUP(B1813,'[4]cells down 27042026 18h01'!$B:$B,'[4]cells down 27042026 18h01'!$R:$R,"")</f>
        <v/>
      </c>
      <c r="AM1813" s="18" t="str">
        <f>_xlfn.XLOOKUP(B1813,'[5]cell downs 27042026 11h'!$B:$B,'[5]cell downs 27042026 11h'!$R:$R,"")</f>
        <v/>
      </c>
      <c r="AN1813" s="18" t="str">
        <f>_xlfn.XLOOKUP(B1813,'[5]cell downs 27042026 17h40'!$B:$B,'[5]cell downs 27042026 17h40'!$R:$R,"")</f>
        <v/>
      </c>
      <c r="AO1813" s="18" t="str">
        <f>_xlfn.XLOOKUP(B1813,'[6]ALL SITES DOWN'!$D:$D,'[6]ALL SITES DOWN'!$J:$J,"")</f>
        <v/>
      </c>
      <c r="AP1813" s="18" t="str">
        <f>_xlfn.XLOOKUP(B1813,'[7]ALL SITES DOWN'!$D:$D,'[7]ALL SITES DOWN'!$J:$J,"")</f>
        <v/>
      </c>
      <c r="AQ1813" s="9" t="str">
        <f>_xlfn.XLOOKUP(B1813,[8]sheet1!$AC:$AC,[8]sheet1!$AF:$AF,"")</f>
        <v>(04/27/2026 ticket):-INC-20260427-00008046…Others Transmission equipement fault</v>
      </c>
      <c r="AR1813" s="14"/>
      <c r="AS1813" s="14" t="s">
        <v>5465</v>
      </c>
      <c r="AT1813" s="14" t="str">
        <f>_xlfn.XLOOKUP(B1813,'[9]cell downs 18042026 17h'!$B:$B,'[9]cell downs 18042026 17h'!$B:$B,"")</f>
        <v/>
      </c>
      <c r="AU1813" s="14" t="str">
        <f>_xlfn.XLOOKUP(B1813,'[10]Cells Huawei 19042026 15h'!$B:$B,'[10]Cells Huawei 19042026 15h'!$B:$B,"")</f>
        <v/>
      </c>
      <c r="AV1813" s="9" t="str">
        <f>_xlfn.XLOOKUP(B1813,'[11]cells down 19042026 9H40'!$B:$B,'[11]cells down 19042026 9H40'!$B:$B,"")</f>
        <v/>
      </c>
    </row>
    <row r="1814" spans="1:48" hidden="1" x14ac:dyDescent="0.3">
      <c r="A1814" s="1" t="s">
        <v>2900</v>
      </c>
      <c r="B1814" s="8" t="s">
        <v>2901</v>
      </c>
      <c r="C1814" s="3" t="str">
        <f>_xlfn.XLOOKUP(B1814,'[1]daily break down'!$D:$D,'[1]daily break down'!$E:$E,"")</f>
        <v>Douala</v>
      </c>
      <c r="D1814" s="1" t="s">
        <v>11</v>
      </c>
      <c r="E1814" s="1" t="s">
        <v>12</v>
      </c>
      <c r="F1814" s="3" t="s">
        <v>31</v>
      </c>
      <c r="G1814" s="1" t="s">
        <v>32</v>
      </c>
      <c r="H1814" s="29" t="str">
        <f>_xlfn.XLOOKUP(B1814,[2]CALCULATION!$B:$B,[2]CALCULATION!$H:$H,"")</f>
        <v>ZTE</v>
      </c>
      <c r="I1814" s="26">
        <v>0</v>
      </c>
      <c r="J1814" s="26">
        <v>0</v>
      </c>
      <c r="K1814" s="26">
        <v>0</v>
      </c>
      <c r="L1814" s="26">
        <v>0</v>
      </c>
      <c r="M1814" s="26">
        <v>0</v>
      </c>
      <c r="N1814" s="26">
        <v>0</v>
      </c>
      <c r="O1814" s="26">
        <v>0</v>
      </c>
      <c r="P1814" s="114" t="s">
        <v>6364</v>
      </c>
      <c r="Q1814" s="42" t="s">
        <v>5538</v>
      </c>
      <c r="R1814" s="42"/>
      <c r="S1814" s="41" t="str" cm="1">
        <f t="array" ref="S1814">IFERROR(_xlfn.IFS(
U1814="MPR ISSUE","PDH",
U1814="BSS Hardware Issue","BSS",
U1814="Sites strategiques, MLL, Pylone, etc.","ENVTECH",
U1814="AKTIVCO DEFAUT GE &amp; POWER Cabinet","AKTIVCO",
U1814="AKTIVCO Coupure ENEO &amp; Baisse de tension","AKTIVCO GRID ONLY",
U1814="Coupure ENEO &amp; Baisse de tension","IHS GRID ONLY",
U1814="Defaut GE &amp; POWER Cabinet","IHS",
U1814="Sharing","Partners",
U1814="Sites strategiques &amp; DataCenter","SST &amp; DC",
U1814="Exclu","Exclu",
U1814="SAT","SAT",
U1814="SPARE-ISSUE","SPARE-ISSUE",
U1814="Fiber CAmtel","TRANS_FO_CAMTEL",
U1814="Fiber AOF","Fiber AOF",
U1814="Projet OCM (HUAWEI)","TRAVAUX-HUAWEI",
U1814="Projet OCM (NOKIA)","TRAVAUX-NOKIA",
U1814="ACCESS-ISSUE","ACCESS-ISSUE",
U1814="Projet OCM (ZTE, NOKIA, autres projets)","TRAVAUX OCM",
U1814="No root CAuse","No root cause",
U1814="ODU HS","PDH",
U1814="IP &amp; VLAN","PDH",
U1814="Warehouse HUAWEI","SPARE-ISSUE",
U1814="SPARE-HS","SPARE-ISSUE",
U1814="Power Telco","BSS",U1814="no impacts","no impacts"
),"")</f>
        <v>No root cause</v>
      </c>
      <c r="T1814" s="41" t="str" cm="1">
        <f t="array" ref="T1814">IFERROR(_xlfn.IFS(
U1814="MPR ISSUE","TX ISSUE",
U1814="BSS Hardware Issue","RAN ISSUE",
U1814="Sites strategiques, MLL, Pylone, etc.","ENVTECH",
U1814="AKTIVCO DEFAUT GE &amp; POWER Cabinet","POWER ISSUE",
U1814="AKTIVCO Coupure ENEO &amp; Baisse de tension","POWER ISSUE",
U1814="Coupure ENEO &amp; Baisse de tension","POWER ISSUE",
U1814="Defaut GE &amp; POWER Cabinet","POWER ISSUE",
U1814="Sharing","POWER ISSUE",
U1814="Sites strategiques &amp; DataCenter","POWER ISSUE",
U1814="Exclu","Exclu",
U1814="SAT","TX ISSUE",
U1814="SPARE-ISSUE","SPARE-ISSUE",
U1814="Fiber CAmtel","TX ISSUE",
U1814="Fiber AOF","TX ISSUE",
U1814="Projet OCM (HUAWEI)","TRAVAUX-HUAWEI",
U1814="Projet OCM (NOKIA)","TRAVAUX -NOKIA",
U1814="ACCESS-ISSUE","ACCESS-ISSUE",
U1814="Projet OCM (ZTE, NOKIA, autres projets)","TRAVAUX OCM",
U1814="No root CAuse","No root cause",
U1814="ODU HS","TX ISSUE",
U1814="IP &amp; VLAN","TX ISSUE",
U1814="Warehouse HUAWEI","SPARE-ISSUE",
U1814="SPARE-HS","SPARE-ISSUE",
U1814="Power Telco","RAN ISSUE",U1814="no impacts","no impacts"
),"")</f>
        <v>No root cause</v>
      </c>
      <c r="U1814" s="68" t="s">
        <v>5691</v>
      </c>
      <c r="V1814" s="41" t="str" cm="1">
        <f t="array" ref="V1814">IFERROR(_xlfn.IFS(
U1814="MPR ISSUE","ACTIVE",
U1814="BSS Hardware Issue","ACTIVE",
U1814="Sites strategiques, MLL, Pylone, etc.","PASSIVE",
U1814="AKTIVCO DEFAUT GE &amp; POWER Cabinet","PASSIVE",
U1814="AKTIVCO Coupure ENEO &amp; Baisse de tension","PASSIVE",
U1814="Coupure ENEO &amp; Baisse de tension","PASSIVE",
U1814="Defaut GE &amp; POWER Cabinet","PASSIVE",
U1814="Sharing","PASSIVE",
U1814="Sites strategiques &amp; DataCenter","PASSIVE",
U1814="Exclu","Exclu",
U1814="SAT","ACTIVE",
U1814="SPARE-ISSUE","SPARE-ISSUE",
U1814="Fiber CAmtel","ACTIVE",
U1814="Fiber AOF","ACTIVE",
U1814="Projet OCM (HUAWEI)","PLANNED WORKS",
U1814="Projet OCM (NOKIA)","PLANNED WORKS",
U1814="ACCESS-ISSUE","ACCESS-ISSUE",
U1814="Projet OCM (ZTE, NOKIA, autres projets)","PLANNED WORKS",
U1814="No root CAuse","No root cause",
U1814="ODU HS","ACTIVE",
U1814="IP &amp; VLAN","ACTIVE",
U1814="Warehouse HUAWEI","SPARE-ISSUE",
U1814="SPARE-HS","SPARE-ISSUE",
U1814="Power Telco","ACTIVE", U1814="no impacts","no impacts"
),"")</f>
        <v>No root cause</v>
      </c>
      <c r="W1814" s="113"/>
      <c r="X1814" s="113"/>
      <c r="Y1814" s="113"/>
      <c r="Z1814" s="113"/>
      <c r="AA1814" s="113"/>
      <c r="AB1814" s="17" t="s">
        <v>5465</v>
      </c>
      <c r="AC1814" s="17" t="str">
        <f>_xlfn.XLOOKUP(B1814,'INCIDENT-04-27-2026'!E:E,'INCIDENT-04-27-2026'!F:F,"")</f>
        <v/>
      </c>
      <c r="AD1814" s="9"/>
      <c r="AE1814" s="7" t="s">
        <v>5465</v>
      </c>
      <c r="AF1814" s="6" t="str">
        <f>_xlfn.XLOOKUP(B1814,'[13]Input_27-04'!$B:$B,'[13]Input_27-04'!$M:$M,"")</f>
        <v/>
      </c>
      <c r="AG1814" s="7"/>
      <c r="AH1814" s="3"/>
      <c r="AI1814" s="18" t="str">
        <f>_xlfn.XLOOKUP(B1814,'[3]Cells Huawei 27042026 10h'!$B:$B,'[3]Cells Huawei 27042026 10h'!$T:$T,"")</f>
        <v/>
      </c>
      <c r="AJ1814" s="18" t="str">
        <f>_xlfn.XLOOKUP(B1814,'[3]Cells Huawei 27042026 15h'!$B:$B,'[3]Cells Huawei 27042026 15h'!$T:$T,"")</f>
        <v/>
      </c>
      <c r="AK1814" s="18" t="str">
        <f>_xlfn.XLOOKUP(B1814,'[4]cells down 27042026 11h28'!$B:$B,'[4]cells down 27042026 11h28'!$R:$R,"")</f>
        <v/>
      </c>
      <c r="AL1814" s="18" t="str">
        <f>_xlfn.XLOOKUP(B1814,'[4]cells down 27042026 18h01'!$B:$B,'[4]cells down 27042026 18h01'!$R:$R,"")</f>
        <v/>
      </c>
      <c r="AM1814" s="18" t="str">
        <f>_xlfn.XLOOKUP(B1814,'[5]cell downs 27042026 11h'!$B:$B,'[5]cell downs 27042026 11h'!$R:$R,"")</f>
        <v/>
      </c>
      <c r="AN1814" s="18" t="str">
        <f>_xlfn.XLOOKUP(B1814,'[5]cell downs 27042026 17h40'!$B:$B,'[5]cell downs 27042026 17h40'!$R:$R,"")</f>
        <v/>
      </c>
      <c r="AO1814" s="18" t="str">
        <f>_xlfn.XLOOKUP(B1814,'[6]ALL SITES DOWN'!$D:$D,'[6]ALL SITES DOWN'!$J:$J,"")</f>
        <v/>
      </c>
      <c r="AP1814" s="18" t="str">
        <f>_xlfn.XLOOKUP(B1814,'[7]ALL SITES DOWN'!$D:$D,'[7]ALL SITES DOWN'!$J:$J,"")</f>
        <v/>
      </c>
      <c r="AQ1814" s="9" t="str">
        <f>_xlfn.XLOOKUP(B1814,[8]sheet1!$AC:$AC,[8]sheet1!$AF:$AF,"")</f>
        <v/>
      </c>
      <c r="AR1814" s="14"/>
      <c r="AS1814" s="14" t="s">
        <v>5465</v>
      </c>
      <c r="AT1814" s="14" t="str">
        <f>_xlfn.XLOOKUP(B1814,'[9]cell downs 18042026 17h'!$B:$B,'[9]cell downs 18042026 17h'!$B:$B,"")</f>
        <v/>
      </c>
      <c r="AU1814" s="14" t="str">
        <f>_xlfn.XLOOKUP(B1814,'[10]Cells Huawei 19042026 15h'!$B:$B,'[10]Cells Huawei 19042026 15h'!$B:$B,"")</f>
        <v/>
      </c>
      <c r="AV1814" s="9" t="str">
        <f>_xlfn.XLOOKUP(B1814,'[11]cells down 19042026 9H40'!$B:$B,'[11]cells down 19042026 9H40'!$B:$B,"")</f>
        <v/>
      </c>
    </row>
    <row r="1815" spans="1:48" hidden="1" x14ac:dyDescent="0.3">
      <c r="A1815" s="1" t="s">
        <v>4345</v>
      </c>
      <c r="B1815" s="8" t="s">
        <v>4346</v>
      </c>
      <c r="C1815" s="3" t="str">
        <f>_xlfn.XLOOKUP(B1815,'[1]daily break down'!$D:$D,'[1]daily break down'!$E:$E,"")</f>
        <v>LITTORAL</v>
      </c>
      <c r="D1815" s="1" t="s">
        <v>11</v>
      </c>
      <c r="E1815" s="1" t="s">
        <v>154</v>
      </c>
      <c r="F1815" s="3" t="s">
        <v>31</v>
      </c>
      <c r="G1815" s="1" t="s">
        <v>4347</v>
      </c>
      <c r="H1815" s="29" t="str">
        <f>_xlfn.XLOOKUP(B1815,[2]CALCULATION!$B:$B,[2]CALCULATION!$H:$H,"")</f>
        <v>ZTE</v>
      </c>
      <c r="I1815" s="26">
        <v>0</v>
      </c>
      <c r="J1815" s="26">
        <v>0</v>
      </c>
      <c r="K1815" s="26">
        <v>0</v>
      </c>
      <c r="L1815" s="26">
        <v>0</v>
      </c>
      <c r="M1815" s="26">
        <v>0</v>
      </c>
      <c r="N1815" s="26">
        <v>0</v>
      </c>
      <c r="O1815" s="26">
        <v>0</v>
      </c>
      <c r="P1815" s="114" t="s">
        <v>6364</v>
      </c>
      <c r="Q1815" s="42" t="s">
        <v>5538</v>
      </c>
      <c r="R1815" s="42"/>
      <c r="S1815" s="41" t="str" cm="1">
        <f t="array" ref="S1815">IFERROR(_xlfn.IFS(
U1815="MPR ISSUE","PDH",
U1815="BSS Hardware Issue","BSS",
U1815="Sites strategiques, MLL, Pylone, etc.","ENVTECH",
U1815="AKTIVCO DEFAUT GE &amp; POWER Cabinet","AKTIVCO",
U1815="AKTIVCO Coupure ENEO &amp; Baisse de tension","AKTIVCO GRID ONLY",
U1815="Coupure ENEO &amp; Baisse de tension","IHS GRID ONLY",
U1815="Defaut GE &amp; POWER Cabinet","IHS",
U1815="Sharing","Partners",
U1815="Sites strategiques &amp; DataCenter","SST &amp; DC",
U1815="Exclu","Exclu",
U1815="SAT","SAT",
U1815="SPARE-ISSUE","SPARE-ISSUE",
U1815="Fiber CAmtel","TRANS_FO_CAMTEL",
U1815="Fiber AOF","Fiber AOF",
U1815="Projet OCM (HUAWEI)","TRAVAUX-HUAWEI",
U1815="Projet OCM (NOKIA)","TRAVAUX-NOKIA",
U1815="ACCESS-ISSUE","ACCESS-ISSUE",
U1815="Projet OCM (ZTE, NOKIA, autres projets)","TRAVAUX OCM",
U1815="No root CAuse","No root cause",
U1815="ODU HS","PDH",
U1815="IP &amp; VLAN","PDH",
U1815="Warehouse HUAWEI","SPARE-ISSUE",
U1815="SPARE-HS","SPARE-ISSUE",
U1815="Power Telco","BSS",U1815="no impacts","no impacts"
),"")</f>
        <v>SPARE-ISSUE</v>
      </c>
      <c r="T1815" s="41" t="str" cm="1">
        <f t="array" ref="T1815">IFERROR(_xlfn.IFS(
U1815="MPR ISSUE","TX ISSUE",
U1815="BSS Hardware Issue","RAN ISSUE",
U1815="Sites strategiques, MLL, Pylone, etc.","ENVTECH",
U1815="AKTIVCO DEFAUT GE &amp; POWER Cabinet","POWER ISSUE",
U1815="AKTIVCO Coupure ENEO &amp; Baisse de tension","POWER ISSUE",
U1815="Coupure ENEO &amp; Baisse de tension","POWER ISSUE",
U1815="Defaut GE &amp; POWER Cabinet","POWER ISSUE",
U1815="Sharing","POWER ISSUE",
U1815="Sites strategiques &amp; DataCenter","POWER ISSUE",
U1815="Exclu","Exclu",
U1815="SAT","TX ISSUE",
U1815="SPARE-ISSUE","SPARE-ISSUE",
U1815="Fiber CAmtel","TX ISSUE",
U1815="Fiber AOF","TX ISSUE",
U1815="Projet OCM (HUAWEI)","TRAVAUX-HUAWEI",
U1815="Projet OCM (NOKIA)","TRAVAUX -NOKIA",
U1815="ACCESS-ISSUE","ACCESS-ISSUE",
U1815="Projet OCM (ZTE, NOKIA, autres projets)","TRAVAUX OCM",
U1815="No root CAuse","No root cause",
U1815="ODU HS","TX ISSUE",
U1815="IP &amp; VLAN","TX ISSUE",
U1815="Warehouse HUAWEI","SPARE-ISSUE",
U1815="SPARE-HS","SPARE-ISSUE",
U1815="Power Telco","RAN ISSUE",U1815="no impacts","no impacts"
),"")</f>
        <v>SPARE-ISSUE</v>
      </c>
      <c r="U1815" s="68" t="s">
        <v>5353</v>
      </c>
      <c r="V1815" s="41" t="str" cm="1">
        <f t="array" ref="V1815">IFERROR(_xlfn.IFS(
U1815="MPR ISSUE","ACTIVE",
U1815="BSS Hardware Issue","ACTIVE",
U1815="Sites strategiques, MLL, Pylone, etc.","PASSIVE",
U1815="AKTIVCO DEFAUT GE &amp; POWER Cabinet","PASSIVE",
U1815="AKTIVCO Coupure ENEO &amp; Baisse de tension","PASSIVE",
U1815="Coupure ENEO &amp; Baisse de tension","PASSIVE",
U1815="Defaut GE &amp; POWER Cabinet","PASSIVE",
U1815="Sharing","PASSIVE",
U1815="Sites strategiques &amp; DataCenter","PASSIVE",
U1815="Exclu","Exclu",
U1815="SAT","ACTIVE",
U1815="SPARE-ISSUE","SPARE-ISSUE",
U1815="Fiber CAmtel","ACTIVE",
U1815="Fiber AOF","ACTIVE",
U1815="Projet OCM (HUAWEI)","PLANNED WORKS",
U1815="Projet OCM (NOKIA)","PLANNED WORKS",
U1815="ACCESS-ISSUE","ACCESS-ISSUE",
U1815="Projet OCM (ZTE, NOKIA, autres projets)","PLANNED WORKS",
U1815="No root CAuse","No root cause",
U1815="ODU HS","ACTIVE",
U1815="IP &amp; VLAN","ACTIVE",
U1815="Warehouse HUAWEI","SPARE-ISSUE",
U1815="SPARE-HS","SPARE-ISSUE",
U1815="Power Telco","ACTIVE", U1815="no impacts","no impacts"
),"")</f>
        <v>SPARE-ISSUE</v>
      </c>
      <c r="W1815" s="113"/>
      <c r="X1815" s="113"/>
      <c r="Y1815" s="113"/>
      <c r="Z1815" s="113"/>
      <c r="AA1815" s="113"/>
      <c r="AB1815" s="17" t="s">
        <v>6326</v>
      </c>
      <c r="AC1815" s="17" t="str">
        <f>_xlfn.XLOOKUP(B1815,'INCIDENT-04-27-2026'!E:E,'INCIDENT-04-27-2026'!F:F,"")</f>
        <v/>
      </c>
      <c r="AD1815" s="9"/>
      <c r="AE1815" s="7" t="s">
        <v>5465</v>
      </c>
      <c r="AF1815" s="6" t="str">
        <f>_xlfn.XLOOKUP(B1815,'[13]Input_27-04'!$B:$B,'[13]Input_27-04'!$M:$M,"")</f>
        <v/>
      </c>
      <c r="AG1815" s="7"/>
      <c r="AH1815" s="3"/>
      <c r="AI1815" s="18" t="str">
        <f>_xlfn.XLOOKUP(B1815,'[3]Cells Huawei 27042026 10h'!$B:$B,'[3]Cells Huawei 27042026 10h'!$T:$T,"")</f>
        <v/>
      </c>
      <c r="AJ1815" s="18" t="str">
        <f>_xlfn.XLOOKUP(B1815,'[3]Cells Huawei 27042026 15h'!$B:$B,'[3]Cells Huawei 27042026 15h'!$T:$T,"")</f>
        <v/>
      </c>
      <c r="AK1815" s="18" t="str">
        <f>_xlfn.XLOOKUP(B1815,'[4]cells down 27042026 11h28'!$B:$B,'[4]cells down 27042026 11h28'!$R:$R,"")</f>
        <v/>
      </c>
      <c r="AL1815" s="18" t="str">
        <f>_xlfn.XLOOKUP(B1815,'[4]cells down 27042026 18h01'!$B:$B,'[4]cells down 27042026 18h01'!$R:$R,"")</f>
        <v/>
      </c>
      <c r="AM1815" s="18" t="str">
        <f>_xlfn.XLOOKUP(B1815,'[5]cell downs 27042026 11h'!$B:$B,'[5]cell downs 27042026 11h'!$R:$R,"")</f>
        <v xml:space="preserve">(04/27/2026 cell nokia):-27/04/2026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v>
      </c>
      <c r="AN1815" s="18" t="str">
        <f>_xlfn.XLOOKUP(B1815,'[5]cell downs 27042026 17h40'!$B:$B,'[5]cell downs 27042026 17h40'!$R:$R,"")</f>
        <v xml:space="preserve">(04/27/2026 cell nokia):-27/04/2026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v>
      </c>
      <c r="AO1815" s="18" t="str">
        <f>_xlfn.XLOOKUP(B1815,'[6]ALL SITES DOWN'!$D:$D,'[6]ALL SITES DOWN'!$J:$J,"")</f>
        <v/>
      </c>
      <c r="AP1815" s="18" t="str">
        <f>_xlfn.XLOOKUP(B1815,'[7]ALL SITES DOWN'!$D:$D,'[7]ALL SITES DOWN'!$J:$J,"")</f>
        <v/>
      </c>
      <c r="AQ1815" s="9" t="str">
        <f>_xlfn.XLOOKUP(B1815,[8]sheet1!$AC:$AC,[8]sheet1!$AF:$AF,"")</f>
        <v/>
      </c>
      <c r="AR1815" s="14"/>
      <c r="AS1815" s="14" t="s">
        <v>5465</v>
      </c>
      <c r="AT1815" s="14" t="str">
        <f>_xlfn.XLOOKUP(B1815,'[9]cell downs 18042026 17h'!$B:$B,'[9]cell downs 18042026 17h'!$B:$B,"")</f>
        <v/>
      </c>
      <c r="AU1815" s="14" t="str">
        <f>_xlfn.XLOOKUP(B1815,'[10]Cells Huawei 19042026 15h'!$B:$B,'[10]Cells Huawei 19042026 15h'!$B:$B,"")</f>
        <v/>
      </c>
      <c r="AV1815" s="9" t="str">
        <f>_xlfn.XLOOKUP(B1815,'[11]cells down 19042026 9H40'!$B:$B,'[11]cells down 19042026 9H40'!$B:$B,"")</f>
        <v/>
      </c>
    </row>
    <row r="1816" spans="1:48" hidden="1" x14ac:dyDescent="0.3">
      <c r="A1816" s="1" t="s">
        <v>417</v>
      </c>
      <c r="B1816" s="8" t="s">
        <v>418</v>
      </c>
      <c r="C1816" s="3" t="str">
        <f>_xlfn.XLOOKUP(B1816,'[1]daily break down'!$D:$D,'[1]daily break down'!$E:$E,"")</f>
        <v>SUD-OUEST</v>
      </c>
      <c r="D1816" s="1" t="s">
        <v>11</v>
      </c>
      <c r="E1816" s="1" t="s">
        <v>12</v>
      </c>
      <c r="F1816" s="3" t="s">
        <v>13</v>
      </c>
      <c r="G1816" s="1" t="s">
        <v>106</v>
      </c>
      <c r="H1816" s="27" t="str">
        <f>_xlfn.XLOOKUP(B1816,[2]CALCULATION!$B:$B,[2]CALCULATION!$H:$H,"")</f>
        <v>Huawei</v>
      </c>
      <c r="I1816" s="26">
        <v>0</v>
      </c>
      <c r="J1816" s="26">
        <v>0</v>
      </c>
      <c r="K1816" s="26">
        <v>0</v>
      </c>
      <c r="L1816" s="26">
        <v>0</v>
      </c>
      <c r="M1816" s="26">
        <v>0</v>
      </c>
      <c r="N1816" s="26">
        <v>0</v>
      </c>
      <c r="O1816" s="26">
        <v>0</v>
      </c>
      <c r="P1816" s="114" t="s">
        <v>6364</v>
      </c>
      <c r="Q1816" s="42" t="s">
        <v>5538</v>
      </c>
      <c r="R1816" s="42"/>
      <c r="S1816" s="41" t="str" cm="1">
        <f t="array" ref="S1816">IFERROR(_xlfn.IFS(
U1816="MPR ISSUE","PDH",
U1816="BSS Hardware Issue","BSS",
U1816="Sites strategiques, MLL, Pylone, etc.","ENVTECH",
U1816="AKTIVCO DEFAUT GE &amp; POWER Cabinet","AKTIVCO",
U1816="AKTIVCO Coupure ENEO &amp; Baisse de tension","AKTIVCO GRID ONLY",
U1816="Coupure ENEO &amp; Baisse de tension","IHS GRID ONLY",
U1816="Defaut GE &amp; POWER Cabinet","IHS",
U1816="Sharing","Partners",
U1816="Sites strategiques &amp; DataCenter","SST &amp; DC",
U1816="Exclu","Exclu",
U1816="SAT","SAT",
U1816="SPARE-ISSUE","SPARE-ISSUE",
U1816="Fiber CAmtel","TRANS_FO_CAMTEL",
U1816="Fiber AOF","Fiber AOF",
U1816="Projet OCM (HUAWEI)","TRAVAUX-HUAWEI",
U1816="Projet OCM (NOKIA)","TRAVAUX-NOKIA",
U1816="ACCESS-ISSUE","ACCESS-ISSUE",
U1816="Projet OCM (ZTE, NOKIA, autres projets)","TRAVAUX OCM",
U1816="No root CAuse","No root cause",
U1816="ODU HS","PDH",
U1816="IP &amp; VLAN","PDH",
U1816="Warehouse HUAWEI","SPARE-ISSUE",
U1816="SPARE-HS","SPARE-ISSUE",
U1816="Power Telco","BSS",U1816="no impacts","no impacts"
),"")</f>
        <v>No root cause</v>
      </c>
      <c r="T1816" s="41" t="str" cm="1">
        <f t="array" ref="T1816">IFERROR(_xlfn.IFS(
U1816="MPR ISSUE","TX ISSUE",
U1816="BSS Hardware Issue","RAN ISSUE",
U1816="Sites strategiques, MLL, Pylone, etc.","ENVTECH",
U1816="AKTIVCO DEFAUT GE &amp; POWER Cabinet","POWER ISSUE",
U1816="AKTIVCO Coupure ENEO &amp; Baisse de tension","POWER ISSUE",
U1816="Coupure ENEO &amp; Baisse de tension","POWER ISSUE",
U1816="Defaut GE &amp; POWER Cabinet","POWER ISSUE",
U1816="Sharing","POWER ISSUE",
U1816="Sites strategiques &amp; DataCenter","POWER ISSUE",
U1816="Exclu","Exclu",
U1816="SAT","TX ISSUE",
U1816="SPARE-ISSUE","SPARE-ISSUE",
U1816="Fiber CAmtel","TX ISSUE",
U1816="Fiber AOF","TX ISSUE",
U1816="Projet OCM (HUAWEI)","TRAVAUX-HUAWEI",
U1816="Projet OCM (NOKIA)","TRAVAUX -NOKIA",
U1816="ACCESS-ISSUE","ACCESS-ISSUE",
U1816="Projet OCM (ZTE, NOKIA, autres projets)","TRAVAUX OCM",
U1816="No root CAuse","No root cause",
U1816="ODU HS","TX ISSUE",
U1816="IP &amp; VLAN","TX ISSUE",
U1816="Warehouse HUAWEI","SPARE-ISSUE",
U1816="SPARE-HS","SPARE-ISSUE",
U1816="Power Telco","RAN ISSUE",U1816="no impacts","no impacts"
),"")</f>
        <v>No root cause</v>
      </c>
      <c r="U1816" s="68" t="s">
        <v>5691</v>
      </c>
      <c r="V1816" s="41" t="str" cm="1">
        <f t="array" ref="V1816">IFERROR(_xlfn.IFS(
U1816="MPR ISSUE","ACTIVE",
U1816="BSS Hardware Issue","ACTIVE",
U1816="Sites strategiques, MLL, Pylone, etc.","PASSIVE",
U1816="AKTIVCO DEFAUT GE &amp; POWER Cabinet","PASSIVE",
U1816="AKTIVCO Coupure ENEO &amp; Baisse de tension","PASSIVE",
U1816="Coupure ENEO &amp; Baisse de tension","PASSIVE",
U1816="Defaut GE &amp; POWER Cabinet","PASSIVE",
U1816="Sharing","PASSIVE",
U1816="Sites strategiques &amp; DataCenter","PASSIVE",
U1816="Exclu","Exclu",
U1816="SAT","ACTIVE",
U1816="SPARE-ISSUE","SPARE-ISSUE",
U1816="Fiber CAmtel","ACTIVE",
U1816="Fiber AOF","ACTIVE",
U1816="Projet OCM (HUAWEI)","PLANNED WORKS",
U1816="Projet OCM (NOKIA)","PLANNED WORKS",
U1816="ACCESS-ISSUE","ACCESS-ISSUE",
U1816="Projet OCM (ZTE, NOKIA, autres projets)","PLANNED WORKS",
U1816="No root CAuse","No root cause",
U1816="ODU HS","ACTIVE",
U1816="IP &amp; VLAN","ACTIVE",
U1816="Warehouse HUAWEI","SPARE-ISSUE",
U1816="SPARE-HS","SPARE-ISSUE",
U1816="Power Telco","ACTIVE", U1816="no impacts","no impacts"
),"")</f>
        <v>No root cause</v>
      </c>
      <c r="W1816" s="113"/>
      <c r="X1816" s="113"/>
      <c r="Y1816" s="113"/>
      <c r="Z1816" s="113"/>
      <c r="AA1816" s="113"/>
      <c r="AB1816" s="17" t="s">
        <v>5465</v>
      </c>
      <c r="AC1816" s="17" t="str">
        <f>_xlfn.XLOOKUP(B1816,'INCIDENT-04-27-2026'!E:E,'INCIDENT-04-27-2026'!F:F,"")</f>
        <v/>
      </c>
      <c r="AD1816" s="9"/>
      <c r="AE1816" s="7" t="s">
        <v>5465</v>
      </c>
      <c r="AF1816" s="6" t="str">
        <f>_xlfn.XLOOKUP(B1816,'[13]Input_27-04'!$B:$B,'[13]Input_27-04'!$M:$M,"")</f>
        <v/>
      </c>
      <c r="AG1816" s="7"/>
      <c r="AH1816" s="3"/>
      <c r="AI1816" s="18" t="str">
        <f>_xlfn.XLOOKUP(B1816,'[3]Cells Huawei 27042026 10h'!$B:$B,'[3]Cells Huawei 27042026 10h'!$T:$T,"")</f>
        <v/>
      </c>
      <c r="AJ1816" s="18" t="str">
        <f>_xlfn.XLOOKUP(B1816,'[3]Cells Huawei 27042026 15h'!$B:$B,'[3]Cells Huawei 27042026 15h'!$T:$T,"")</f>
        <v/>
      </c>
      <c r="AK1816" s="18" t="str">
        <f>_xlfn.XLOOKUP(B1816,'[4]cells down 27042026 11h28'!$B:$B,'[4]cells down 27042026 11h28'!$R:$R,"")</f>
        <v/>
      </c>
      <c r="AL1816" s="18" t="str">
        <f>_xlfn.XLOOKUP(B1816,'[4]cells down 27042026 18h01'!$B:$B,'[4]cells down 27042026 18h01'!$R:$R,"")</f>
        <v/>
      </c>
      <c r="AM1816" s="18" t="str">
        <f>_xlfn.XLOOKUP(B1816,'[5]cell downs 27042026 11h'!$B:$B,'[5]cell downs 27042026 11h'!$R:$R,"")</f>
        <v/>
      </c>
      <c r="AN1816" s="18" t="str">
        <f>_xlfn.XLOOKUP(B1816,'[5]cell downs 27042026 17h40'!$B:$B,'[5]cell downs 27042026 17h40'!$R:$R,"")</f>
        <v/>
      </c>
      <c r="AO1816" s="18" t="str">
        <f>_xlfn.XLOOKUP(B1816,'[6]ALL SITES DOWN'!$D:$D,'[6]ALL SITES DOWN'!$J:$J,"")</f>
        <v/>
      </c>
      <c r="AP1816" s="18" t="str">
        <f>_xlfn.XLOOKUP(B1816,'[7]ALL SITES DOWN'!$D:$D,'[7]ALL SITES DOWN'!$J:$J,"")</f>
        <v/>
      </c>
      <c r="AQ1816" s="9" t="str">
        <f>_xlfn.XLOOKUP(B1816,[8]sheet1!$AC:$AC,[8]sheet1!$AF:$AF,"")</f>
        <v/>
      </c>
      <c r="AR1816" s="14"/>
      <c r="AS1816" s="14" t="s">
        <v>5465</v>
      </c>
      <c r="AT1816" s="14" t="str">
        <f>_xlfn.XLOOKUP(B1816,'[9]cell downs 18042026 17h'!$B:$B,'[9]cell downs 18042026 17h'!$B:$B,"")</f>
        <v/>
      </c>
      <c r="AU1816" s="14" t="str">
        <f>_xlfn.XLOOKUP(B1816,'[10]Cells Huawei 19042026 15h'!$B:$B,'[10]Cells Huawei 19042026 15h'!$B:$B,"")</f>
        <v/>
      </c>
      <c r="AV1816" s="9" t="str">
        <f>_xlfn.XLOOKUP(B1816,'[11]cells down 19042026 9H40'!$B:$B,'[11]cells down 19042026 9H40'!$B:$B,"")</f>
        <v/>
      </c>
    </row>
    <row r="1817" spans="1:48" hidden="1" x14ac:dyDescent="0.3">
      <c r="A1817" s="1" t="s">
        <v>1762</v>
      </c>
      <c r="B1817" s="8" t="s">
        <v>5082</v>
      </c>
      <c r="C1817" s="3" t="str">
        <f>_xlfn.XLOOKUP(B1817,'[1]daily break down'!$D:$D,'[1]daily break down'!$E:$E,"")</f>
        <v>CENTRE</v>
      </c>
      <c r="D1817" s="1" t="s">
        <v>11</v>
      </c>
      <c r="E1817" s="1" t="s">
        <v>594</v>
      </c>
      <c r="F1817" s="3" t="s">
        <v>226</v>
      </c>
      <c r="G1817" s="1" t="s">
        <v>1762</v>
      </c>
      <c r="H1817" s="29" t="str">
        <f>_xlfn.XLOOKUP(B1817,[2]CALCULATION!$B:$B,[2]CALCULATION!$H:$H,"")</f>
        <v>ZTE</v>
      </c>
      <c r="I1817" s="26">
        <v>0</v>
      </c>
      <c r="J1817" s="26">
        <v>0</v>
      </c>
      <c r="K1817" s="26">
        <v>0</v>
      </c>
      <c r="L1817" s="26">
        <v>0</v>
      </c>
      <c r="M1817" s="26">
        <v>0</v>
      </c>
      <c r="N1817" s="26">
        <v>0</v>
      </c>
      <c r="O1817" s="26">
        <v>0</v>
      </c>
      <c r="P1817" s="114" t="s">
        <v>6364</v>
      </c>
      <c r="Q1817" s="42" t="s">
        <v>5537</v>
      </c>
      <c r="R1817" s="42"/>
      <c r="S1817" s="41" t="str" cm="1">
        <f t="array" ref="S1817">IFERROR(_xlfn.IFS(
U1817="MPR ISSUE","PDH",
U1817="BSS Hardware Issue","BSS",
U1817="Sites strategiques, MLL, Pylone, etc.","ENVTECH",
U1817="AKTIVCO DEFAUT GE &amp; POWER Cabinet","AKTIVCO",
U1817="AKTIVCO Coupure ENEO &amp; Baisse de tension","AKTIVCO GRID ONLY",
U1817="Coupure ENEO &amp; Baisse de tension","IHS GRID ONLY",
U1817="Defaut GE &amp; POWER Cabinet","IHS",
U1817="Sharing","Partners",
U1817="Sites strategiques &amp; DataCenter","SST &amp; DC",
U1817="Exclu","Exclu",
U1817="SAT","SAT",
U1817="SPARE-ISSUE","SPARE-ISSUE",
U1817="Fiber CAmtel","TRANS_FO_CAMTEL",
U1817="Fiber AOF","Fiber AOF",
U1817="Projet OCM (HUAWEI)","TRAVAUX-HUAWEI",
U1817="Projet OCM (NOKIA)","TRAVAUX-NOKIA",
U1817="ACCESS-ISSUE","ACCESS-ISSUE",
U1817="Projet OCM (ZTE, NOKIA, autres projets)","TRAVAUX OCM",
U1817="No root CAuse","No root cause",
U1817="ODU HS","PDH",
U1817="IP &amp; VLAN","PDH",
U1817="Warehouse HUAWEI","SPARE-ISSUE",
U1817="SPARE-HS","SPARE-ISSUE",
U1817="Power Telco","BSS",U1817="no impacts","no impacts"
),"")</f>
        <v>Exclu</v>
      </c>
      <c r="T1817" s="41" t="str" cm="1">
        <f t="array" ref="T1817">IFERROR(_xlfn.IFS(
U1817="MPR ISSUE","TX ISSUE",
U1817="BSS Hardware Issue","RAN ISSUE",
U1817="Sites strategiques, MLL, Pylone, etc.","ENVTECH",
U1817="AKTIVCO DEFAUT GE &amp; POWER Cabinet","POWER ISSUE",
U1817="AKTIVCO Coupure ENEO &amp; Baisse de tension","POWER ISSUE",
U1817="Coupure ENEO &amp; Baisse de tension","POWER ISSUE",
U1817="Defaut GE &amp; POWER Cabinet","POWER ISSUE",
U1817="Sharing","POWER ISSUE",
U1817="Sites strategiques &amp; DataCenter","POWER ISSUE",
U1817="Exclu","Exclu",
U1817="SAT","TX ISSUE",
U1817="SPARE-ISSUE","SPARE-ISSUE",
U1817="Fiber CAmtel","TX ISSUE",
U1817="Fiber AOF","TX ISSUE",
U1817="Projet OCM (HUAWEI)","TRAVAUX-HUAWEI",
U1817="Projet OCM (NOKIA)","TRAVAUX -NOKIA",
U1817="ACCESS-ISSUE","ACCESS-ISSUE",
U1817="Projet OCM (ZTE, NOKIA, autres projets)","TRAVAUX OCM",
U1817="No root CAuse","No root cause",
U1817="ODU HS","TX ISSUE",
U1817="IP &amp; VLAN","TX ISSUE",
U1817="Warehouse HUAWEI","SPARE-ISSUE",
U1817="SPARE-HS","SPARE-ISSUE",
U1817="Power Telco","RAN ISSUE",U1817="no impacts","no impacts"
),"")</f>
        <v>Exclu</v>
      </c>
      <c r="U1817" s="68" t="s">
        <v>5537</v>
      </c>
      <c r="V1817" s="41" t="str" cm="1">
        <f t="array" ref="V1817">IFERROR(_xlfn.IFS(
U1817="MPR ISSUE","ACTIVE",
U1817="BSS Hardware Issue","ACTIVE",
U1817="Sites strategiques, MLL, Pylone, etc.","PASSIVE",
U1817="AKTIVCO DEFAUT GE &amp; POWER Cabinet","PASSIVE",
U1817="AKTIVCO Coupure ENEO &amp; Baisse de tension","PASSIVE",
U1817="Coupure ENEO &amp; Baisse de tension","PASSIVE",
U1817="Defaut GE &amp; POWER Cabinet","PASSIVE",
U1817="Sharing","PASSIVE",
U1817="Sites strategiques &amp; DataCenter","PASSIVE",
U1817="Exclu","Exclu",
U1817="SAT","ACTIVE",
U1817="SPARE-ISSUE","SPARE-ISSUE",
U1817="Fiber CAmtel","ACTIVE",
U1817="Fiber AOF","ACTIVE",
U1817="Projet OCM (HUAWEI)","PLANNED WORKS",
U1817="Projet OCM (NOKIA)","PLANNED WORKS",
U1817="ACCESS-ISSUE","ACCESS-ISSUE",
U1817="Projet OCM (ZTE, NOKIA, autres projets)","PLANNED WORKS",
U1817="No root CAuse","No root cause",
U1817="ODU HS","ACTIVE",
U1817="IP &amp; VLAN","ACTIVE",
U1817="Warehouse HUAWEI","SPARE-ISSUE",
U1817="SPARE-HS","SPARE-ISSUE",
U1817="Power Telco","ACTIVE", U1817="no impacts","no impacts"
),"")</f>
        <v>Exclu</v>
      </c>
      <c r="W1817" s="113"/>
      <c r="X1817" s="113"/>
      <c r="Y1817" s="113"/>
      <c r="Z1817" s="113"/>
      <c r="AA1817" s="113"/>
      <c r="AB1817" s="17" t="s">
        <v>5465</v>
      </c>
      <c r="AC1817" s="17" t="str">
        <f>_xlfn.XLOOKUP(B1817,'INCIDENT-04-27-2026'!E:E,'INCIDENT-04-27-2026'!F:F,"")</f>
        <v/>
      </c>
      <c r="AD1817" s="9"/>
      <c r="AE1817" s="7" t="s">
        <v>5465</v>
      </c>
      <c r="AF1817" s="6" t="str">
        <f>_xlfn.XLOOKUP(B1817,'[13]Input_27-04'!$B:$B,'[13]Input_27-04'!$M:$M,"")</f>
        <v/>
      </c>
      <c r="AG1817" s="7"/>
      <c r="AH1817" s="3"/>
      <c r="AI1817" s="18" t="str">
        <f>_xlfn.XLOOKUP(B1817,'[3]Cells Huawei 27042026 10h'!$B:$B,'[3]Cells Huawei 27042026 10h'!$T:$T,"")</f>
        <v/>
      </c>
      <c r="AJ1817" s="18" t="str">
        <f>_xlfn.XLOOKUP(B1817,'[3]Cells Huawei 27042026 15h'!$B:$B,'[3]Cells Huawei 27042026 15h'!$T:$T,"")</f>
        <v/>
      </c>
      <c r="AK1817" s="18" t="str">
        <f>_xlfn.XLOOKUP(B1817,'[4]cells down 27042026 11h28'!$B:$B,'[4]cells down 27042026 11h28'!$R:$R,"")</f>
        <v/>
      </c>
      <c r="AL1817" s="18" t="str">
        <f>_xlfn.XLOOKUP(B1817,'[4]cells down 27042026 18h01'!$B:$B,'[4]cells down 27042026 18h01'!$R:$R,"")</f>
        <v/>
      </c>
      <c r="AM1817" s="18" t="str">
        <f>_xlfn.XLOOKUP(B1817,'[5]cell downs 27042026 11h'!$B:$B,'[5]cell downs 27042026 11h'!$R:$R,"")</f>
        <v/>
      </c>
      <c r="AN1817" s="18" t="str">
        <f>_xlfn.XLOOKUP(B1817,'[5]cell downs 27042026 17h40'!$B:$B,'[5]cell downs 27042026 17h40'!$R:$R,"")</f>
        <v/>
      </c>
      <c r="AO1817" s="18" t="str">
        <f>_xlfn.XLOOKUP(B1817,'[6]ALL SITES DOWN'!$D:$D,'[6]ALL SITES DOWN'!$J:$J,"")</f>
        <v/>
      </c>
      <c r="AP1817" s="18" t="str">
        <f>_xlfn.XLOOKUP(B1817,'[7]ALL SITES DOWN'!$D:$D,'[7]ALL SITES DOWN'!$J:$J,"")</f>
        <v/>
      </c>
      <c r="AQ1817" s="9" t="str">
        <f>_xlfn.XLOOKUP(B1817,[8]sheet1!$AC:$AC,[8]sheet1!$AF:$AF,"")</f>
        <v/>
      </c>
      <c r="AR1817" s="14"/>
      <c r="AS1817" s="14" t="s">
        <v>5465</v>
      </c>
      <c r="AT1817" s="14" t="str">
        <f>_xlfn.XLOOKUP(B1817,'[9]cell downs 18042026 17h'!$B:$B,'[9]cell downs 18042026 17h'!$B:$B,"")</f>
        <v/>
      </c>
      <c r="AU1817" s="14" t="str">
        <f>_xlfn.XLOOKUP(B1817,'[10]Cells Huawei 19042026 15h'!$B:$B,'[10]Cells Huawei 19042026 15h'!$B:$B,"")</f>
        <v/>
      </c>
      <c r="AV1817" s="9" t="str">
        <f>_xlfn.XLOOKUP(B1817,'[11]cells down 19042026 9H40'!$B:$B,'[11]cells down 19042026 9H40'!$B:$B,"")</f>
        <v/>
      </c>
    </row>
    <row r="1818" spans="1:48" hidden="1" x14ac:dyDescent="0.3">
      <c r="A1818" s="1" t="s">
        <v>1923</v>
      </c>
      <c r="B1818" s="8" t="s">
        <v>1924</v>
      </c>
      <c r="C1818" s="3" t="str">
        <f>_xlfn.XLOOKUP(B1818,'[1]daily break down'!$D:$D,'[1]daily break down'!$E:$E,"")</f>
        <v>CENTRE</v>
      </c>
      <c r="D1818" s="1" t="s">
        <v>11</v>
      </c>
      <c r="E1818" s="1" t="s">
        <v>12</v>
      </c>
      <c r="F1818" s="3" t="s">
        <v>69</v>
      </c>
      <c r="G1818" s="1" t="s">
        <v>70</v>
      </c>
      <c r="H1818" s="29" t="str">
        <f>_xlfn.XLOOKUP(B1818,[2]CALCULATION!$B:$B,[2]CALCULATION!$H:$H,"")</f>
        <v>ZTE</v>
      </c>
      <c r="I1818" s="26">
        <v>0</v>
      </c>
      <c r="J1818" s="26">
        <v>0</v>
      </c>
      <c r="K1818" s="26">
        <v>0</v>
      </c>
      <c r="L1818" s="26">
        <v>0</v>
      </c>
      <c r="M1818" s="26">
        <v>0</v>
      </c>
      <c r="N1818" s="26">
        <v>0</v>
      </c>
      <c r="O1818" s="26">
        <v>0</v>
      </c>
      <c r="P1818" s="114" t="s">
        <v>6364</v>
      </c>
      <c r="Q1818" s="42" t="s">
        <v>5538</v>
      </c>
      <c r="R1818" s="42"/>
      <c r="S1818" s="41" t="str" cm="1">
        <f t="array" ref="S1818">IFERROR(_xlfn.IFS(
U1818="MPR ISSUE","PDH",
U1818="BSS Hardware Issue","BSS",
U1818="Sites strategiques, MLL, Pylone, etc.","ENVTECH",
U1818="AKTIVCO DEFAUT GE &amp; POWER Cabinet","AKTIVCO",
U1818="AKTIVCO Coupure ENEO &amp; Baisse de tension","AKTIVCO GRID ONLY",
U1818="Coupure ENEO &amp; Baisse de tension","IHS GRID ONLY",
U1818="Defaut GE &amp; POWER Cabinet","IHS",
U1818="Sharing","Partners",
U1818="Sites strategiques &amp; DataCenter","SST &amp; DC",
U1818="Exclu","Exclu",
U1818="SAT","SAT",
U1818="SPARE-ISSUE","SPARE-ISSUE",
U1818="Fiber CAmtel","TRANS_FO_CAMTEL",
U1818="Fiber AOF","Fiber AOF",
U1818="Projet OCM (HUAWEI)","TRAVAUX-HUAWEI",
U1818="Projet OCM (NOKIA)","TRAVAUX-NOKIA",
U1818="ACCESS-ISSUE","ACCESS-ISSUE",
U1818="Projet OCM (ZTE, NOKIA, autres projets)","TRAVAUX OCM",
U1818="No root CAuse","No root cause",
U1818="ODU HS","PDH",
U1818="IP &amp; VLAN","PDH",
U1818="Warehouse HUAWEI","SPARE-ISSUE",
U1818="SPARE-HS","SPARE-ISSUE",
U1818="Power Telco","BSS",U1818="no impacts","no impacts"
),"")</f>
        <v>No root cause</v>
      </c>
      <c r="T1818" s="41" t="str" cm="1">
        <f t="array" ref="T1818">IFERROR(_xlfn.IFS(
U1818="MPR ISSUE","TX ISSUE",
U1818="BSS Hardware Issue","RAN ISSUE",
U1818="Sites strategiques, MLL, Pylone, etc.","ENVTECH",
U1818="AKTIVCO DEFAUT GE &amp; POWER Cabinet","POWER ISSUE",
U1818="AKTIVCO Coupure ENEO &amp; Baisse de tension","POWER ISSUE",
U1818="Coupure ENEO &amp; Baisse de tension","POWER ISSUE",
U1818="Defaut GE &amp; POWER Cabinet","POWER ISSUE",
U1818="Sharing","POWER ISSUE",
U1818="Sites strategiques &amp; DataCenter","POWER ISSUE",
U1818="Exclu","Exclu",
U1818="SAT","TX ISSUE",
U1818="SPARE-ISSUE","SPARE-ISSUE",
U1818="Fiber CAmtel","TX ISSUE",
U1818="Fiber AOF","TX ISSUE",
U1818="Projet OCM (HUAWEI)","TRAVAUX-HUAWEI",
U1818="Projet OCM (NOKIA)","TRAVAUX -NOKIA",
U1818="ACCESS-ISSUE","ACCESS-ISSUE",
U1818="Projet OCM (ZTE, NOKIA, autres projets)","TRAVAUX OCM",
U1818="No root CAuse","No root cause",
U1818="ODU HS","TX ISSUE",
U1818="IP &amp; VLAN","TX ISSUE",
U1818="Warehouse HUAWEI","SPARE-ISSUE",
U1818="SPARE-HS","SPARE-ISSUE",
U1818="Power Telco","RAN ISSUE",U1818="no impacts","no impacts"
),"")</f>
        <v>No root cause</v>
      </c>
      <c r="U1818" s="68" t="s">
        <v>5691</v>
      </c>
      <c r="V1818" s="41" t="str" cm="1">
        <f t="array" ref="V1818">IFERROR(_xlfn.IFS(
U1818="MPR ISSUE","ACTIVE",
U1818="BSS Hardware Issue","ACTIVE",
U1818="Sites strategiques, MLL, Pylone, etc.","PASSIVE",
U1818="AKTIVCO DEFAUT GE &amp; POWER Cabinet","PASSIVE",
U1818="AKTIVCO Coupure ENEO &amp; Baisse de tension","PASSIVE",
U1818="Coupure ENEO &amp; Baisse de tension","PASSIVE",
U1818="Defaut GE &amp; POWER Cabinet","PASSIVE",
U1818="Sharing","PASSIVE",
U1818="Sites strategiques &amp; DataCenter","PASSIVE",
U1818="Exclu","Exclu",
U1818="SAT","ACTIVE",
U1818="SPARE-ISSUE","SPARE-ISSUE",
U1818="Fiber CAmtel","ACTIVE",
U1818="Fiber AOF","ACTIVE",
U1818="Projet OCM (HUAWEI)","PLANNED WORKS",
U1818="Projet OCM (NOKIA)","PLANNED WORKS",
U1818="ACCESS-ISSUE","ACCESS-ISSUE",
U1818="Projet OCM (ZTE, NOKIA, autres projets)","PLANNED WORKS",
U1818="No root CAuse","No root cause",
U1818="ODU HS","ACTIVE",
U1818="IP &amp; VLAN","ACTIVE",
U1818="Warehouse HUAWEI","SPARE-ISSUE",
U1818="SPARE-HS","SPARE-ISSUE",
U1818="Power Telco","ACTIVE", U1818="no impacts","no impacts"
),"")</f>
        <v>No root cause</v>
      </c>
      <c r="W1818" s="113"/>
      <c r="X1818" s="113"/>
      <c r="Y1818" s="113"/>
      <c r="Z1818" s="113"/>
      <c r="AA1818" s="113"/>
      <c r="AB1818" s="17" t="s">
        <v>5465</v>
      </c>
      <c r="AC1818" s="17" t="str">
        <f>_xlfn.XLOOKUP(B1818,'INCIDENT-04-27-2026'!E:E,'INCIDENT-04-27-2026'!F:F,"")</f>
        <v/>
      </c>
      <c r="AD1818" s="9"/>
      <c r="AE1818" s="7" t="s">
        <v>5465</v>
      </c>
      <c r="AF1818" s="6" t="str">
        <f>_xlfn.XLOOKUP(B1818,'[13]Input_27-04'!$B:$B,'[13]Input_27-04'!$M:$M,"")</f>
        <v/>
      </c>
      <c r="AG1818" s="7"/>
      <c r="AH1818" s="3"/>
      <c r="AI1818" s="18" t="str">
        <f>_xlfn.XLOOKUP(B1818,'[3]Cells Huawei 27042026 10h'!$B:$B,'[3]Cells Huawei 27042026 10h'!$T:$T,"")</f>
        <v/>
      </c>
      <c r="AJ1818" s="18" t="str">
        <f>_xlfn.XLOOKUP(B1818,'[3]Cells Huawei 27042026 15h'!$B:$B,'[3]Cells Huawei 27042026 15h'!$T:$T,"")</f>
        <v/>
      </c>
      <c r="AK1818" s="18" t="str">
        <f>_xlfn.XLOOKUP(B1818,'[4]cells down 27042026 11h28'!$B:$B,'[4]cells down 27042026 11h28'!$R:$R,"")</f>
        <v/>
      </c>
      <c r="AL1818" s="18" t="str">
        <f>_xlfn.XLOOKUP(B1818,'[4]cells down 27042026 18h01'!$B:$B,'[4]cells down 27042026 18h01'!$R:$R,"")</f>
        <v/>
      </c>
      <c r="AM1818" s="18" t="str">
        <f>_xlfn.XLOOKUP(B1818,'[5]cell downs 27042026 11h'!$B:$B,'[5]cell downs 27042026 11h'!$R:$R,"")</f>
        <v/>
      </c>
      <c r="AN1818" s="18" t="str">
        <f>_xlfn.XLOOKUP(B1818,'[5]cell downs 27042026 17h40'!$B:$B,'[5]cell downs 27042026 17h40'!$R:$R,"")</f>
        <v/>
      </c>
      <c r="AO1818" s="18" t="str">
        <f>_xlfn.XLOOKUP(B1818,'[6]ALL SITES DOWN'!$D:$D,'[6]ALL SITES DOWN'!$J:$J,"")</f>
        <v/>
      </c>
      <c r="AP1818" s="18" t="str">
        <f>_xlfn.XLOOKUP(B1818,'[7]ALL SITES DOWN'!$D:$D,'[7]ALL SITES DOWN'!$J:$J,"")</f>
        <v/>
      </c>
      <c r="AQ1818" s="9" t="str">
        <f>_xlfn.XLOOKUP(B1818,[8]sheet1!$AC:$AC,[8]sheet1!$AF:$AF,"")</f>
        <v/>
      </c>
      <c r="AR1818" s="14"/>
      <c r="AS1818" s="14" t="s">
        <v>5465</v>
      </c>
      <c r="AT1818" s="14" t="str">
        <f>_xlfn.XLOOKUP(B1818,'[9]cell downs 18042026 17h'!$B:$B,'[9]cell downs 18042026 17h'!$B:$B,"")</f>
        <v/>
      </c>
      <c r="AU1818" s="14" t="str">
        <f>_xlfn.XLOOKUP(B1818,'[10]Cells Huawei 19042026 15h'!$B:$B,'[10]Cells Huawei 19042026 15h'!$B:$B,"")</f>
        <v/>
      </c>
      <c r="AV1818" s="9" t="str">
        <f>_xlfn.XLOOKUP(B1818,'[11]cells down 19042026 9H40'!$B:$B,'[11]cells down 19042026 9H40'!$B:$B,"")</f>
        <v/>
      </c>
    </row>
    <row r="1819" spans="1:48" hidden="1" x14ac:dyDescent="0.3">
      <c r="A1819" s="1" t="s">
        <v>2084</v>
      </c>
      <c r="B1819" s="8" t="s">
        <v>2085</v>
      </c>
      <c r="C1819" s="3" t="str">
        <f>_xlfn.XLOOKUP(B1819,'[1]daily break down'!$D:$D,'[1]daily break down'!$E:$E,"")</f>
        <v>Douala</v>
      </c>
      <c r="D1819" s="1" t="s">
        <v>11</v>
      </c>
      <c r="E1819" s="1" t="s">
        <v>12</v>
      </c>
      <c r="F1819" s="3" t="s">
        <v>31</v>
      </c>
      <c r="G1819" s="1" t="s">
        <v>32</v>
      </c>
      <c r="H1819" s="29" t="str">
        <f>_xlfn.XLOOKUP(B1819,[2]CALCULATION!$B:$B,[2]CALCULATION!$H:$H,"")</f>
        <v>ZTE</v>
      </c>
      <c r="I1819" s="26">
        <v>0</v>
      </c>
      <c r="J1819" s="26">
        <v>0</v>
      </c>
      <c r="K1819" s="26">
        <v>0</v>
      </c>
      <c r="L1819" s="26">
        <v>0</v>
      </c>
      <c r="M1819" s="26">
        <v>0</v>
      </c>
      <c r="N1819" s="26">
        <v>0</v>
      </c>
      <c r="O1819" s="26">
        <v>0</v>
      </c>
      <c r="P1819" s="114" t="s">
        <v>6364</v>
      </c>
      <c r="Q1819" s="42" t="s">
        <v>5538</v>
      </c>
      <c r="R1819" s="42"/>
      <c r="S1819" s="41" t="str" cm="1">
        <f t="array" ref="S1819">IFERROR(_xlfn.IFS(
U1819="MPR ISSUE","PDH",
U1819="BSS Hardware Issue","BSS",
U1819="Sites strategiques, MLL, Pylone, etc.","ENVTECH",
U1819="AKTIVCO DEFAUT GE &amp; POWER Cabinet","AKTIVCO",
U1819="AKTIVCO Coupure ENEO &amp; Baisse de tension","AKTIVCO GRID ONLY",
U1819="Coupure ENEO &amp; Baisse de tension","IHS GRID ONLY",
U1819="Defaut GE &amp; POWER Cabinet","IHS",
U1819="Sharing","Partners",
U1819="Sites strategiques &amp; DataCenter","SST &amp; DC",
U1819="Exclu","Exclu",
U1819="SAT","SAT",
U1819="SPARE-ISSUE","SPARE-ISSUE",
U1819="Fiber CAmtel","TRANS_FO_CAMTEL",
U1819="Fiber AOF","Fiber AOF",
U1819="Projet OCM (HUAWEI)","TRAVAUX-HUAWEI",
U1819="Projet OCM (NOKIA)","TRAVAUX-NOKIA",
U1819="ACCESS-ISSUE","ACCESS-ISSUE",
U1819="Projet OCM (ZTE, NOKIA, autres projets)","TRAVAUX OCM",
U1819="No root CAuse","No root cause",
U1819="ODU HS","PDH",
U1819="IP &amp; VLAN","PDH",
U1819="Warehouse HUAWEI","SPARE-ISSUE",
U1819="SPARE-HS","SPARE-ISSUE",
U1819="Power Telco","BSS",U1819="no impacts","no impacts"
),"")</f>
        <v>No root cause</v>
      </c>
      <c r="T1819" s="41" t="str" cm="1">
        <f t="array" ref="T1819">IFERROR(_xlfn.IFS(
U1819="MPR ISSUE","TX ISSUE",
U1819="BSS Hardware Issue","RAN ISSUE",
U1819="Sites strategiques, MLL, Pylone, etc.","ENVTECH",
U1819="AKTIVCO DEFAUT GE &amp; POWER Cabinet","POWER ISSUE",
U1819="AKTIVCO Coupure ENEO &amp; Baisse de tension","POWER ISSUE",
U1819="Coupure ENEO &amp; Baisse de tension","POWER ISSUE",
U1819="Defaut GE &amp; POWER Cabinet","POWER ISSUE",
U1819="Sharing","POWER ISSUE",
U1819="Sites strategiques &amp; DataCenter","POWER ISSUE",
U1819="Exclu","Exclu",
U1819="SAT","TX ISSUE",
U1819="SPARE-ISSUE","SPARE-ISSUE",
U1819="Fiber CAmtel","TX ISSUE",
U1819="Fiber AOF","TX ISSUE",
U1819="Projet OCM (HUAWEI)","TRAVAUX-HUAWEI",
U1819="Projet OCM (NOKIA)","TRAVAUX -NOKIA",
U1819="ACCESS-ISSUE","ACCESS-ISSUE",
U1819="Projet OCM (ZTE, NOKIA, autres projets)","TRAVAUX OCM",
U1819="No root CAuse","No root cause",
U1819="ODU HS","TX ISSUE",
U1819="IP &amp; VLAN","TX ISSUE",
U1819="Warehouse HUAWEI","SPARE-ISSUE",
U1819="SPARE-HS","SPARE-ISSUE",
U1819="Power Telco","RAN ISSUE",U1819="no impacts","no impacts"
),"")</f>
        <v>No root cause</v>
      </c>
      <c r="U1819" s="68" t="s">
        <v>5691</v>
      </c>
      <c r="V1819" s="41" t="str" cm="1">
        <f t="array" ref="V1819">IFERROR(_xlfn.IFS(
U1819="MPR ISSUE","ACTIVE",
U1819="BSS Hardware Issue","ACTIVE",
U1819="Sites strategiques, MLL, Pylone, etc.","PASSIVE",
U1819="AKTIVCO DEFAUT GE &amp; POWER Cabinet","PASSIVE",
U1819="AKTIVCO Coupure ENEO &amp; Baisse de tension","PASSIVE",
U1819="Coupure ENEO &amp; Baisse de tension","PASSIVE",
U1819="Defaut GE &amp; POWER Cabinet","PASSIVE",
U1819="Sharing","PASSIVE",
U1819="Sites strategiques &amp; DataCenter","PASSIVE",
U1819="Exclu","Exclu",
U1819="SAT","ACTIVE",
U1819="SPARE-ISSUE","SPARE-ISSUE",
U1819="Fiber CAmtel","ACTIVE",
U1819="Fiber AOF","ACTIVE",
U1819="Projet OCM (HUAWEI)","PLANNED WORKS",
U1819="Projet OCM (NOKIA)","PLANNED WORKS",
U1819="ACCESS-ISSUE","ACCESS-ISSUE",
U1819="Projet OCM (ZTE, NOKIA, autres projets)","PLANNED WORKS",
U1819="No root CAuse","No root cause",
U1819="ODU HS","ACTIVE",
U1819="IP &amp; VLAN","ACTIVE",
U1819="Warehouse HUAWEI","SPARE-ISSUE",
U1819="SPARE-HS","SPARE-ISSUE",
U1819="Power Telco","ACTIVE", U1819="no impacts","no impacts"
),"")</f>
        <v>No root cause</v>
      </c>
      <c r="W1819" s="113"/>
      <c r="X1819" s="113"/>
      <c r="Y1819" s="113"/>
      <c r="Z1819" s="113"/>
      <c r="AA1819" s="113"/>
      <c r="AB1819" s="17" t="s">
        <v>5465</v>
      </c>
      <c r="AC1819" s="17" t="str">
        <f>_xlfn.XLOOKUP(B1819,'INCIDENT-04-27-2026'!E:E,'INCIDENT-04-27-2026'!F:F,"")</f>
        <v/>
      </c>
      <c r="AD1819" s="9"/>
      <c r="AE1819" s="7" t="s">
        <v>5465</v>
      </c>
      <c r="AF1819" s="6" t="str">
        <f>_xlfn.XLOOKUP(B1819,'[13]Input_27-04'!$B:$B,'[13]Input_27-04'!$M:$M,"")</f>
        <v/>
      </c>
      <c r="AG1819" s="7"/>
      <c r="AH1819" s="3"/>
      <c r="AI1819" s="18" t="str">
        <f>_xlfn.XLOOKUP(B1819,'[3]Cells Huawei 27042026 10h'!$B:$B,'[3]Cells Huawei 27042026 10h'!$T:$T,"")</f>
        <v/>
      </c>
      <c r="AJ1819" s="18" t="str">
        <f>_xlfn.XLOOKUP(B1819,'[3]Cells Huawei 27042026 15h'!$B:$B,'[3]Cells Huawei 27042026 15h'!$T:$T,"")</f>
        <v/>
      </c>
      <c r="AK1819" s="18" t="str">
        <f>_xlfn.XLOOKUP(B1819,'[4]cells down 27042026 11h28'!$B:$B,'[4]cells down 27042026 11h28'!$R:$R,"")</f>
        <v/>
      </c>
      <c r="AL1819" s="18" t="str">
        <f>_xlfn.XLOOKUP(B1819,'[4]cells down 27042026 18h01'!$B:$B,'[4]cells down 27042026 18h01'!$R:$R,"")</f>
        <v/>
      </c>
      <c r="AM1819" s="18" t="str">
        <f>_xlfn.XLOOKUP(B1819,'[5]cell downs 27042026 11h'!$B:$B,'[5]cell downs 27042026 11h'!$R:$R,"")</f>
        <v/>
      </c>
      <c r="AN1819" s="18" t="str">
        <f>_xlfn.XLOOKUP(B1819,'[5]cell downs 27042026 17h40'!$B:$B,'[5]cell downs 27042026 17h40'!$R:$R,"")</f>
        <v/>
      </c>
      <c r="AO1819" s="18" t="str">
        <f>_xlfn.XLOOKUP(B1819,'[6]ALL SITES DOWN'!$D:$D,'[6]ALL SITES DOWN'!$J:$J,"")</f>
        <v/>
      </c>
      <c r="AP1819" s="18" t="str">
        <f>_xlfn.XLOOKUP(B1819,'[7]ALL SITES DOWN'!$D:$D,'[7]ALL SITES DOWN'!$J:$J,"")</f>
        <v/>
      </c>
      <c r="AQ1819" s="9" t="str">
        <f>_xlfn.XLOOKUP(B1819,[8]sheet1!$AC:$AC,[8]sheet1!$AF:$AF,"")</f>
        <v/>
      </c>
      <c r="AR1819" s="14"/>
      <c r="AS1819" s="14" t="s">
        <v>5465</v>
      </c>
      <c r="AT1819" s="14" t="str">
        <f>_xlfn.XLOOKUP(B1819,'[9]cell downs 18042026 17h'!$B:$B,'[9]cell downs 18042026 17h'!$B:$B,"")</f>
        <v/>
      </c>
      <c r="AU1819" s="14" t="str">
        <f>_xlfn.XLOOKUP(B1819,'[10]Cells Huawei 19042026 15h'!$B:$B,'[10]Cells Huawei 19042026 15h'!$B:$B,"")</f>
        <v/>
      </c>
      <c r="AV1819" s="9" t="str">
        <f>_xlfn.XLOOKUP(B1819,'[11]cells down 19042026 9H40'!$B:$B,'[11]cells down 19042026 9H40'!$B:$B,"")</f>
        <v/>
      </c>
    </row>
    <row r="1820" spans="1:48" hidden="1" x14ac:dyDescent="0.3">
      <c r="A1820" s="1" t="s">
        <v>200</v>
      </c>
      <c r="B1820" s="8" t="s">
        <v>201</v>
      </c>
      <c r="C1820" s="3" t="str">
        <f>_xlfn.XLOOKUP(B1820,'[1]daily break down'!$D:$D,'[1]daily break down'!$E:$E,"")</f>
        <v>Douala</v>
      </c>
      <c r="D1820" s="1" t="s">
        <v>21</v>
      </c>
      <c r="E1820" s="1" t="s">
        <v>22</v>
      </c>
      <c r="F1820" s="3" t="s">
        <v>31</v>
      </c>
      <c r="G1820" s="1" t="s">
        <v>32</v>
      </c>
      <c r="H1820" s="29" t="str">
        <f>_xlfn.XLOOKUP(B1820,[2]CALCULATION!$B:$B,[2]CALCULATION!$H:$H,"")</f>
        <v>ZTE</v>
      </c>
      <c r="I1820" s="26">
        <v>0</v>
      </c>
      <c r="J1820" s="26">
        <v>0</v>
      </c>
      <c r="K1820" s="26">
        <v>0</v>
      </c>
      <c r="L1820" s="26">
        <v>2.0203755068729272</v>
      </c>
      <c r="M1820" s="26">
        <v>18.707766534544408</v>
      </c>
      <c r="N1820" s="26">
        <v>0</v>
      </c>
      <c r="O1820" s="26">
        <v>0</v>
      </c>
      <c r="P1820" s="114" t="s">
        <v>6364</v>
      </c>
      <c r="Q1820" s="42" t="s">
        <v>5538</v>
      </c>
      <c r="R1820" s="42"/>
      <c r="S1820" s="41" t="str" cm="1">
        <f t="array" ref="S1820">IFERROR(_xlfn.IFS(
U1820="MPR ISSUE","PDH",
U1820="BSS Hardware Issue","BSS",
U1820="Sites strategiques, MLL, Pylone, etc.","ENVTECH",
U1820="AKTIVCO DEFAUT GE &amp; POWER Cabinet","AKTIVCO",
U1820="AKTIVCO Coupure ENEO &amp; Baisse de tension","AKTIVCO GRID ONLY",
U1820="Coupure ENEO &amp; Baisse de tension","IHS GRID ONLY",
U1820="Defaut GE &amp; POWER Cabinet","IHS",
U1820="Sharing","Partners",
U1820="Sites strategiques &amp; DataCenter","SST &amp; DC",
U1820="Exclu","Exclu",
U1820="SAT","SAT",
U1820="SPARE-ISSUE","SPARE-ISSUE",
U1820="Fiber CAmtel","TRANS_FO_CAMTEL",
U1820="Fiber AOF","Fiber AOF",
U1820="Projet OCM (HUAWEI)","TRAVAUX-HUAWEI",
U1820="Projet OCM (NOKIA)","TRAVAUX-NOKIA",
U1820="ACCESS-ISSUE","ACCESS-ISSUE",
U1820="Projet OCM (ZTE, NOKIA, autres projets)","TRAVAUX OCM",
U1820="No root CAuse","No root cause",
U1820="ODU HS","PDH",
U1820="IP &amp; VLAN","PDH",
U1820="Warehouse HUAWEI","SPARE-ISSUE",
U1820="SPARE-HS","SPARE-ISSUE",
U1820="Power Telco","BSS",U1820="no impacts","no impacts"
),"")</f>
        <v>No root cause</v>
      </c>
      <c r="T1820" s="41" t="str" cm="1">
        <f t="array" ref="T1820">IFERROR(_xlfn.IFS(
U1820="MPR ISSUE","TX ISSUE",
U1820="BSS Hardware Issue","RAN ISSUE",
U1820="Sites strategiques, MLL, Pylone, etc.","ENVTECH",
U1820="AKTIVCO DEFAUT GE &amp; POWER Cabinet","POWER ISSUE",
U1820="AKTIVCO Coupure ENEO &amp; Baisse de tension","POWER ISSUE",
U1820="Coupure ENEO &amp; Baisse de tension","POWER ISSUE",
U1820="Defaut GE &amp; POWER Cabinet","POWER ISSUE",
U1820="Sharing","POWER ISSUE",
U1820="Sites strategiques &amp; DataCenter","POWER ISSUE",
U1820="Exclu","Exclu",
U1820="SAT","TX ISSUE",
U1820="SPARE-ISSUE","SPARE-ISSUE",
U1820="Fiber CAmtel","TX ISSUE",
U1820="Fiber AOF","TX ISSUE",
U1820="Projet OCM (HUAWEI)","TRAVAUX-HUAWEI",
U1820="Projet OCM (NOKIA)","TRAVAUX -NOKIA",
U1820="ACCESS-ISSUE","ACCESS-ISSUE",
U1820="Projet OCM (ZTE, NOKIA, autres projets)","TRAVAUX OCM",
U1820="No root CAuse","No root cause",
U1820="ODU HS","TX ISSUE",
U1820="IP &amp; VLAN","TX ISSUE",
U1820="Warehouse HUAWEI","SPARE-ISSUE",
U1820="SPARE-HS","SPARE-ISSUE",
U1820="Power Telco","RAN ISSUE",U1820="no impacts","no impacts"
),"")</f>
        <v>No root cause</v>
      </c>
      <c r="U1820" s="68" t="s">
        <v>5691</v>
      </c>
      <c r="V1820" s="41" t="str" cm="1">
        <f t="array" ref="V1820">IFERROR(_xlfn.IFS(
U1820="MPR ISSUE","ACTIVE",
U1820="BSS Hardware Issue","ACTIVE",
U1820="Sites strategiques, MLL, Pylone, etc.","PASSIVE",
U1820="AKTIVCO DEFAUT GE &amp; POWER Cabinet","PASSIVE",
U1820="AKTIVCO Coupure ENEO &amp; Baisse de tension","PASSIVE",
U1820="Coupure ENEO &amp; Baisse de tension","PASSIVE",
U1820="Defaut GE &amp; POWER Cabinet","PASSIVE",
U1820="Sharing","PASSIVE",
U1820="Sites strategiques &amp; DataCenter","PASSIVE",
U1820="Exclu","Exclu",
U1820="SAT","ACTIVE",
U1820="SPARE-ISSUE","SPARE-ISSUE",
U1820="Fiber CAmtel","ACTIVE",
U1820="Fiber AOF","ACTIVE",
U1820="Projet OCM (HUAWEI)","PLANNED WORKS",
U1820="Projet OCM (NOKIA)","PLANNED WORKS",
U1820="ACCESS-ISSUE","ACCESS-ISSUE",
U1820="Projet OCM (ZTE, NOKIA, autres projets)","PLANNED WORKS",
U1820="No root CAuse","No root cause",
U1820="ODU HS","ACTIVE",
U1820="IP &amp; VLAN","ACTIVE",
U1820="Warehouse HUAWEI","SPARE-ISSUE",
U1820="SPARE-HS","SPARE-ISSUE",
U1820="Power Telco","ACTIVE", U1820="no impacts","no impacts"
),"")</f>
        <v>No root cause</v>
      </c>
      <c r="W1820" s="113"/>
      <c r="X1820" s="113"/>
      <c r="Y1820" s="113"/>
      <c r="Z1820" s="113"/>
      <c r="AA1820" s="113"/>
      <c r="AB1820" s="17" t="s">
        <v>5465</v>
      </c>
      <c r="AC1820" s="17" t="str">
        <f>_xlfn.XLOOKUP(B1820,'INCIDENT-04-27-2026'!E:E,'INCIDENT-04-27-2026'!F:F,"")</f>
        <v/>
      </c>
      <c r="AD1820" s="9"/>
      <c r="AE1820" s="7" t="s">
        <v>5465</v>
      </c>
      <c r="AF1820" s="6" t="str">
        <f>_xlfn.XLOOKUP(B1820,'[13]Input_27-04'!$B:$B,'[13]Input_27-04'!$M:$M,"")</f>
        <v/>
      </c>
      <c r="AG1820" s="7"/>
      <c r="AH1820" s="3"/>
      <c r="AI1820" s="18" t="str">
        <f>_xlfn.XLOOKUP(B1820,'[3]Cells Huawei 27042026 10h'!$B:$B,'[3]Cells Huawei 27042026 10h'!$T:$T,"")</f>
        <v/>
      </c>
      <c r="AJ1820" s="18" t="str">
        <f>_xlfn.XLOOKUP(B1820,'[3]Cells Huawei 27042026 15h'!$B:$B,'[3]Cells Huawei 27042026 15h'!$T:$T,"")</f>
        <v/>
      </c>
      <c r="AK1820" s="18" t="str">
        <f>_xlfn.XLOOKUP(B1820,'[4]cells down 27042026 11h28'!$B:$B,'[4]cells down 27042026 11h28'!$R:$R,"")</f>
        <v/>
      </c>
      <c r="AL1820" s="18" t="str">
        <f>_xlfn.XLOOKUP(B1820,'[4]cells down 27042026 18h01'!$B:$B,'[4]cells down 27042026 18h01'!$R:$R,"")</f>
        <v/>
      </c>
      <c r="AM1820" s="18" t="str">
        <f>_xlfn.XLOOKUP(B1820,'[5]cell downs 27042026 11h'!$B:$B,'[5]cell downs 27042026 11h'!$R:$R,"")</f>
        <v/>
      </c>
      <c r="AN1820" s="18" t="str">
        <f>_xlfn.XLOOKUP(B1820,'[5]cell downs 27042026 17h40'!$B:$B,'[5]cell downs 27042026 17h40'!$R:$R,"")</f>
        <v/>
      </c>
      <c r="AO1820" s="18" t="str">
        <f>_xlfn.XLOOKUP(B1820,'[6]ALL SITES DOWN'!$D:$D,'[6]ALL SITES DOWN'!$J:$J,"")</f>
        <v/>
      </c>
      <c r="AP1820" s="18" t="str">
        <f>_xlfn.XLOOKUP(B1820,'[7]ALL SITES DOWN'!$D:$D,'[7]ALL SITES DOWN'!$J:$J,"")</f>
        <v/>
      </c>
      <c r="AQ1820" s="9" t="str">
        <f>_xlfn.XLOOKUP(B1820,[8]sheet1!$AC:$AC,[8]sheet1!$AF:$AF,"")</f>
        <v/>
      </c>
      <c r="AR1820" s="14"/>
      <c r="AS1820" s="14" t="s">
        <v>5465</v>
      </c>
      <c r="AT1820" s="14" t="str">
        <f>_xlfn.XLOOKUP(B1820,'[9]cell downs 18042026 17h'!$B:$B,'[9]cell downs 18042026 17h'!$B:$B,"")</f>
        <v/>
      </c>
      <c r="AU1820" s="14" t="str">
        <f>_xlfn.XLOOKUP(B1820,'[10]Cells Huawei 19042026 15h'!$B:$B,'[10]Cells Huawei 19042026 15h'!$B:$B,"")</f>
        <v/>
      </c>
      <c r="AV1820" s="9" t="str">
        <f>_xlfn.XLOOKUP(B1820,'[11]cells down 19042026 9H40'!$B:$B,'[11]cells down 19042026 9H40'!$B:$B,"")</f>
        <v/>
      </c>
    </row>
    <row r="1821" spans="1:48" hidden="1" x14ac:dyDescent="0.3">
      <c r="A1821" s="1" t="s">
        <v>5101</v>
      </c>
      <c r="B1821" s="8" t="s">
        <v>5102</v>
      </c>
      <c r="C1821" s="3" t="str">
        <f>_xlfn.XLOOKUP(B1821,'[1]daily break down'!$D:$D,'[1]daily break down'!$E:$E,"")</f>
        <v>CENTRE</v>
      </c>
      <c r="D1821" s="1" t="s">
        <v>11</v>
      </c>
      <c r="E1821" s="1" t="s">
        <v>12</v>
      </c>
      <c r="F1821" s="3" t="s">
        <v>37</v>
      </c>
      <c r="G1821" s="1" t="s">
        <v>5101</v>
      </c>
      <c r="H1821" s="29" t="str">
        <f>_xlfn.XLOOKUP(B1821,[2]CALCULATION!$B:$B,[2]CALCULATION!$H:$H,"")</f>
        <v>ZTE</v>
      </c>
      <c r="I1821" s="26">
        <v>0</v>
      </c>
      <c r="J1821" s="26">
        <v>0</v>
      </c>
      <c r="K1821" s="26">
        <v>0</v>
      </c>
      <c r="L1821" s="26">
        <v>0</v>
      </c>
      <c r="M1821" s="26">
        <v>0</v>
      </c>
      <c r="N1821" s="26">
        <v>0</v>
      </c>
      <c r="O1821" s="26">
        <v>0</v>
      </c>
      <c r="P1821" s="114" t="s">
        <v>6364</v>
      </c>
      <c r="Q1821" s="42" t="s">
        <v>5537</v>
      </c>
      <c r="R1821" s="42"/>
      <c r="S1821" s="41" t="str" cm="1">
        <f t="array" ref="S1821">IFERROR(_xlfn.IFS(
U1821="MPR ISSUE","PDH",
U1821="BSS Hardware Issue","BSS",
U1821="Sites strategiques, MLL, Pylone, etc.","ENVTECH",
U1821="AKTIVCO DEFAUT GE &amp; POWER Cabinet","AKTIVCO",
U1821="AKTIVCO Coupure ENEO &amp; Baisse de tension","AKTIVCO GRID ONLY",
U1821="Coupure ENEO &amp; Baisse de tension","IHS GRID ONLY",
U1821="Defaut GE &amp; POWER Cabinet","IHS",
U1821="Sharing","Partners",
U1821="Sites strategiques &amp; DataCenter","SST &amp; DC",
U1821="Exclu","Exclu",
U1821="SAT","SAT",
U1821="SPARE-ISSUE","SPARE-ISSUE",
U1821="Fiber CAmtel","TRANS_FO_CAMTEL",
U1821="Fiber AOF","Fiber AOF",
U1821="Projet OCM (HUAWEI)","TRAVAUX-HUAWEI",
U1821="Projet OCM (NOKIA)","TRAVAUX-NOKIA",
U1821="ACCESS-ISSUE","ACCESS-ISSUE",
U1821="Projet OCM (ZTE, NOKIA, autres projets)","TRAVAUX OCM",
U1821="No root CAuse","No root cause",
U1821="ODU HS","PDH",
U1821="IP &amp; VLAN","PDH",
U1821="Warehouse HUAWEI","SPARE-ISSUE",
U1821="SPARE-HS","SPARE-ISSUE",
U1821="Power Telco","BSS",U1821="no impacts","no impacts"
),"")</f>
        <v>Exclu</v>
      </c>
      <c r="T1821" s="41" t="str" cm="1">
        <f t="array" ref="T1821">IFERROR(_xlfn.IFS(
U1821="MPR ISSUE","TX ISSUE",
U1821="BSS Hardware Issue","RAN ISSUE",
U1821="Sites strategiques, MLL, Pylone, etc.","ENVTECH",
U1821="AKTIVCO DEFAUT GE &amp; POWER Cabinet","POWER ISSUE",
U1821="AKTIVCO Coupure ENEO &amp; Baisse de tension","POWER ISSUE",
U1821="Coupure ENEO &amp; Baisse de tension","POWER ISSUE",
U1821="Defaut GE &amp; POWER Cabinet","POWER ISSUE",
U1821="Sharing","POWER ISSUE",
U1821="Sites strategiques &amp; DataCenter","POWER ISSUE",
U1821="Exclu","Exclu",
U1821="SAT","TX ISSUE",
U1821="SPARE-ISSUE","SPARE-ISSUE",
U1821="Fiber CAmtel","TX ISSUE",
U1821="Fiber AOF","TX ISSUE",
U1821="Projet OCM (HUAWEI)","TRAVAUX-HUAWEI",
U1821="Projet OCM (NOKIA)","TRAVAUX -NOKIA",
U1821="ACCESS-ISSUE","ACCESS-ISSUE",
U1821="Projet OCM (ZTE, NOKIA, autres projets)","TRAVAUX OCM",
U1821="No root CAuse","No root cause",
U1821="ODU HS","TX ISSUE",
U1821="IP &amp; VLAN","TX ISSUE",
U1821="Warehouse HUAWEI","SPARE-ISSUE",
U1821="SPARE-HS","SPARE-ISSUE",
U1821="Power Telco","RAN ISSUE",U1821="no impacts","no impacts"
),"")</f>
        <v>Exclu</v>
      </c>
      <c r="U1821" s="68" t="s">
        <v>5537</v>
      </c>
      <c r="V1821" s="41" t="str" cm="1">
        <f t="array" ref="V1821">IFERROR(_xlfn.IFS(
U1821="MPR ISSUE","ACTIVE",
U1821="BSS Hardware Issue","ACTIVE",
U1821="Sites strategiques, MLL, Pylone, etc.","PASSIVE",
U1821="AKTIVCO DEFAUT GE &amp; POWER Cabinet","PASSIVE",
U1821="AKTIVCO Coupure ENEO &amp; Baisse de tension","PASSIVE",
U1821="Coupure ENEO &amp; Baisse de tension","PASSIVE",
U1821="Defaut GE &amp; POWER Cabinet","PASSIVE",
U1821="Sharing","PASSIVE",
U1821="Sites strategiques &amp; DataCenter","PASSIVE",
U1821="Exclu","Exclu",
U1821="SAT","ACTIVE",
U1821="SPARE-ISSUE","SPARE-ISSUE",
U1821="Fiber CAmtel","ACTIVE",
U1821="Fiber AOF","ACTIVE",
U1821="Projet OCM (HUAWEI)","PLANNED WORKS",
U1821="Projet OCM (NOKIA)","PLANNED WORKS",
U1821="ACCESS-ISSUE","ACCESS-ISSUE",
U1821="Projet OCM (ZTE, NOKIA, autres projets)","PLANNED WORKS",
U1821="No root CAuse","No root cause",
U1821="ODU HS","ACTIVE",
U1821="IP &amp; VLAN","ACTIVE",
U1821="Warehouse HUAWEI","SPARE-ISSUE",
U1821="SPARE-HS","SPARE-ISSUE",
U1821="Power Telco","ACTIVE", U1821="no impacts","no impacts"
),"")</f>
        <v>Exclu</v>
      </c>
      <c r="W1821" s="113"/>
      <c r="X1821" s="113"/>
      <c r="Y1821" s="113"/>
      <c r="Z1821" s="113"/>
      <c r="AA1821" s="113"/>
      <c r="AB1821" s="17" t="s">
        <v>5465</v>
      </c>
      <c r="AC1821" s="17" t="str">
        <f>_xlfn.XLOOKUP(B1821,'INCIDENT-04-27-2026'!E:E,'INCIDENT-04-27-2026'!F:F,"")</f>
        <v/>
      </c>
      <c r="AD1821" s="9"/>
      <c r="AE1821" s="7" t="s">
        <v>5465</v>
      </c>
      <c r="AF1821" s="6" t="str">
        <f>_xlfn.XLOOKUP(B1821,'[13]Input_27-04'!$B:$B,'[13]Input_27-04'!$M:$M,"")</f>
        <v/>
      </c>
      <c r="AG1821" s="7"/>
      <c r="AH1821" s="3"/>
      <c r="AI1821" s="18" t="str">
        <f>_xlfn.XLOOKUP(B1821,'[3]Cells Huawei 27042026 10h'!$B:$B,'[3]Cells Huawei 27042026 10h'!$T:$T,"")</f>
        <v/>
      </c>
      <c r="AJ1821" s="18" t="str">
        <f>_xlfn.XLOOKUP(B1821,'[3]Cells Huawei 27042026 15h'!$B:$B,'[3]Cells Huawei 27042026 15h'!$T:$T,"")</f>
        <v/>
      </c>
      <c r="AK1821" s="18" t="str">
        <f>_xlfn.XLOOKUP(B1821,'[4]cells down 27042026 11h28'!$B:$B,'[4]cells down 27042026 11h28'!$R:$R,"")</f>
        <v/>
      </c>
      <c r="AL1821" s="18" t="str">
        <f>_xlfn.XLOOKUP(B1821,'[4]cells down 27042026 18h01'!$B:$B,'[4]cells down 27042026 18h01'!$R:$R,"")</f>
        <v/>
      </c>
      <c r="AM1821" s="18" t="str">
        <f>_xlfn.XLOOKUP(B1821,'[5]cell downs 27042026 11h'!$B:$B,'[5]cell downs 27042026 11h'!$R:$R,"")</f>
        <v/>
      </c>
      <c r="AN1821" s="18" t="str">
        <f>_xlfn.XLOOKUP(B1821,'[5]cell downs 27042026 17h40'!$B:$B,'[5]cell downs 27042026 17h40'!$R:$R,"")</f>
        <v/>
      </c>
      <c r="AO1821" s="18" t="str">
        <f>_xlfn.XLOOKUP(B1821,'[6]ALL SITES DOWN'!$D:$D,'[6]ALL SITES DOWN'!$J:$J,"")</f>
        <v/>
      </c>
      <c r="AP1821" s="18" t="str">
        <f>_xlfn.XLOOKUP(B1821,'[7]ALL SITES DOWN'!$D:$D,'[7]ALL SITES DOWN'!$J:$J,"")</f>
        <v/>
      </c>
      <c r="AQ1821" s="9" t="str">
        <f>_xlfn.XLOOKUP(B1821,[8]sheet1!$AC:$AC,[8]sheet1!$AF:$AF,"")</f>
        <v/>
      </c>
      <c r="AR1821" s="14"/>
      <c r="AS1821" s="14" t="s">
        <v>5465</v>
      </c>
      <c r="AT1821" s="14" t="str">
        <f>_xlfn.XLOOKUP(B1821,'[9]cell downs 18042026 17h'!$B:$B,'[9]cell downs 18042026 17h'!$B:$B,"")</f>
        <v/>
      </c>
      <c r="AU1821" s="14" t="str">
        <f>_xlfn.XLOOKUP(B1821,'[10]Cells Huawei 19042026 15h'!$B:$B,'[10]Cells Huawei 19042026 15h'!$B:$B,"")</f>
        <v/>
      </c>
      <c r="AV1821" s="9" t="str">
        <f>_xlfn.XLOOKUP(B1821,'[11]cells down 19042026 9H40'!$B:$B,'[11]cells down 19042026 9H40'!$B:$B,"")</f>
        <v/>
      </c>
    </row>
    <row r="1822" spans="1:48" hidden="1" x14ac:dyDescent="0.3">
      <c r="A1822" s="1" t="s">
        <v>4765</v>
      </c>
      <c r="B1822" s="8" t="s">
        <v>4766</v>
      </c>
      <c r="C1822" s="3" t="str">
        <f>_xlfn.XLOOKUP(B1822,'[1]daily break down'!$D:$D,'[1]daily break down'!$E:$E,"")</f>
        <v>Douala</v>
      </c>
      <c r="D1822" s="1" t="s">
        <v>11</v>
      </c>
      <c r="E1822" s="1" t="s">
        <v>12</v>
      </c>
      <c r="F1822" s="3" t="s">
        <v>31</v>
      </c>
      <c r="G1822" s="1" t="s">
        <v>32</v>
      </c>
      <c r="H1822" s="29" t="str">
        <f>_xlfn.XLOOKUP(B1822,[2]CALCULATION!$B:$B,[2]CALCULATION!$H:$H,"")</f>
        <v>ZTE</v>
      </c>
      <c r="I1822" s="26">
        <v>0</v>
      </c>
      <c r="J1822" s="26">
        <v>0</v>
      </c>
      <c r="K1822" s="26">
        <v>0</v>
      </c>
      <c r="L1822" s="26">
        <v>0</v>
      </c>
      <c r="M1822" s="26">
        <v>0</v>
      </c>
      <c r="N1822" s="26">
        <v>0</v>
      </c>
      <c r="O1822" s="26">
        <v>0</v>
      </c>
      <c r="P1822" s="114" t="s">
        <v>6364</v>
      </c>
      <c r="Q1822" s="42" t="s">
        <v>5538</v>
      </c>
      <c r="R1822" s="42"/>
      <c r="S1822" s="41" t="str" cm="1">
        <f t="array" ref="S1822">IFERROR(_xlfn.IFS(
U1822="MPR ISSUE","PDH",
U1822="BSS Hardware Issue","BSS",
U1822="Sites strategiques, MLL, Pylone, etc.","ENVTECH",
U1822="AKTIVCO DEFAUT GE &amp; POWER Cabinet","AKTIVCO",
U1822="AKTIVCO Coupure ENEO &amp; Baisse de tension","AKTIVCO GRID ONLY",
U1822="Coupure ENEO &amp; Baisse de tension","IHS GRID ONLY",
U1822="Defaut GE &amp; POWER Cabinet","IHS",
U1822="Sharing","Partners",
U1822="Sites strategiques &amp; DataCenter","SST &amp; DC",
U1822="Exclu","Exclu",
U1822="SAT","SAT",
U1822="SPARE-ISSUE","SPARE-ISSUE",
U1822="Fiber CAmtel","TRANS_FO_CAMTEL",
U1822="Fiber AOF","Fiber AOF",
U1822="Projet OCM (HUAWEI)","TRAVAUX-HUAWEI",
U1822="Projet OCM (NOKIA)","TRAVAUX-NOKIA",
U1822="ACCESS-ISSUE","ACCESS-ISSUE",
U1822="Projet OCM (ZTE, NOKIA, autres projets)","TRAVAUX OCM",
U1822="No root CAuse","No root cause",
U1822="ODU HS","PDH",
U1822="IP &amp; VLAN","PDH",
U1822="Warehouse HUAWEI","SPARE-ISSUE",
U1822="SPARE-HS","SPARE-ISSUE",
U1822="Power Telco","BSS",U1822="no impacts","no impacts"
),"")</f>
        <v>No root cause</v>
      </c>
      <c r="T1822" s="41" t="str" cm="1">
        <f t="array" ref="T1822">IFERROR(_xlfn.IFS(
U1822="MPR ISSUE","TX ISSUE",
U1822="BSS Hardware Issue","RAN ISSUE",
U1822="Sites strategiques, MLL, Pylone, etc.","ENVTECH",
U1822="AKTIVCO DEFAUT GE &amp; POWER Cabinet","POWER ISSUE",
U1822="AKTIVCO Coupure ENEO &amp; Baisse de tension","POWER ISSUE",
U1822="Coupure ENEO &amp; Baisse de tension","POWER ISSUE",
U1822="Defaut GE &amp; POWER Cabinet","POWER ISSUE",
U1822="Sharing","POWER ISSUE",
U1822="Sites strategiques &amp; DataCenter","POWER ISSUE",
U1822="Exclu","Exclu",
U1822="SAT","TX ISSUE",
U1822="SPARE-ISSUE","SPARE-ISSUE",
U1822="Fiber CAmtel","TX ISSUE",
U1822="Fiber AOF","TX ISSUE",
U1822="Projet OCM (HUAWEI)","TRAVAUX-HUAWEI",
U1822="Projet OCM (NOKIA)","TRAVAUX -NOKIA",
U1822="ACCESS-ISSUE","ACCESS-ISSUE",
U1822="Projet OCM (ZTE, NOKIA, autres projets)","TRAVAUX OCM",
U1822="No root CAuse","No root cause",
U1822="ODU HS","TX ISSUE",
U1822="IP &amp; VLAN","TX ISSUE",
U1822="Warehouse HUAWEI","SPARE-ISSUE",
U1822="SPARE-HS","SPARE-ISSUE",
U1822="Power Telco","RAN ISSUE",U1822="no impacts","no impacts"
),"")</f>
        <v>No root cause</v>
      </c>
      <c r="U1822" s="68" t="s">
        <v>5691</v>
      </c>
      <c r="V1822" s="41" t="str" cm="1">
        <f t="array" ref="V1822">IFERROR(_xlfn.IFS(
U1822="MPR ISSUE","ACTIVE",
U1822="BSS Hardware Issue","ACTIVE",
U1822="Sites strategiques, MLL, Pylone, etc.","PASSIVE",
U1822="AKTIVCO DEFAUT GE &amp; POWER Cabinet","PASSIVE",
U1822="AKTIVCO Coupure ENEO &amp; Baisse de tension","PASSIVE",
U1822="Coupure ENEO &amp; Baisse de tension","PASSIVE",
U1822="Defaut GE &amp; POWER Cabinet","PASSIVE",
U1822="Sharing","PASSIVE",
U1822="Sites strategiques &amp; DataCenter","PASSIVE",
U1822="Exclu","Exclu",
U1822="SAT","ACTIVE",
U1822="SPARE-ISSUE","SPARE-ISSUE",
U1822="Fiber CAmtel","ACTIVE",
U1822="Fiber AOF","ACTIVE",
U1822="Projet OCM (HUAWEI)","PLANNED WORKS",
U1822="Projet OCM (NOKIA)","PLANNED WORKS",
U1822="ACCESS-ISSUE","ACCESS-ISSUE",
U1822="Projet OCM (ZTE, NOKIA, autres projets)","PLANNED WORKS",
U1822="No root CAuse","No root cause",
U1822="ODU HS","ACTIVE",
U1822="IP &amp; VLAN","ACTIVE",
U1822="Warehouse HUAWEI","SPARE-ISSUE",
U1822="SPARE-HS","SPARE-ISSUE",
U1822="Power Telco","ACTIVE", U1822="no impacts","no impacts"
),"")</f>
        <v>No root cause</v>
      </c>
      <c r="W1822" s="113"/>
      <c r="X1822" s="113"/>
      <c r="Y1822" s="113"/>
      <c r="Z1822" s="113"/>
      <c r="AA1822" s="113"/>
      <c r="AB1822" s="17" t="s">
        <v>5465</v>
      </c>
      <c r="AC1822" s="17" t="str">
        <f>_xlfn.XLOOKUP(B1822,'INCIDENT-04-27-2026'!E:E,'INCIDENT-04-27-2026'!F:F,"")</f>
        <v/>
      </c>
      <c r="AD1822" s="9"/>
      <c r="AE1822" s="7" t="s">
        <v>5465</v>
      </c>
      <c r="AF1822" s="6" t="str">
        <f>_xlfn.XLOOKUP(B1822,'[13]Input_27-04'!$B:$B,'[13]Input_27-04'!$M:$M,"")</f>
        <v/>
      </c>
      <c r="AG1822" s="7"/>
      <c r="AH1822" s="3"/>
      <c r="AI1822" s="18" t="str">
        <f>_xlfn.XLOOKUP(B1822,'[3]Cells Huawei 27042026 10h'!$B:$B,'[3]Cells Huawei 27042026 10h'!$T:$T,"")</f>
        <v/>
      </c>
      <c r="AJ1822" s="18" t="str">
        <f>_xlfn.XLOOKUP(B1822,'[3]Cells Huawei 27042026 15h'!$B:$B,'[3]Cells Huawei 27042026 15h'!$T:$T,"")</f>
        <v/>
      </c>
      <c r="AK1822" s="18" t="str">
        <f>_xlfn.XLOOKUP(B1822,'[4]cells down 27042026 11h28'!$B:$B,'[4]cells down 27042026 11h28'!$R:$R,"")</f>
        <v/>
      </c>
      <c r="AL1822" s="18" t="str">
        <f>_xlfn.XLOOKUP(B1822,'[4]cells down 27042026 18h01'!$B:$B,'[4]cells down 27042026 18h01'!$R:$R,"")</f>
        <v/>
      </c>
      <c r="AM1822" s="18" t="str">
        <f>_xlfn.XLOOKUP(B1822,'[5]cell downs 27042026 11h'!$B:$B,'[5]cell downs 27042026 11h'!$R:$R,"")</f>
        <v/>
      </c>
      <c r="AN1822" s="18" t="str">
        <f>_xlfn.XLOOKUP(B1822,'[5]cell downs 27042026 17h40'!$B:$B,'[5]cell downs 27042026 17h40'!$R:$R,"")</f>
        <v/>
      </c>
      <c r="AO1822" s="18" t="str">
        <f>_xlfn.XLOOKUP(B1822,'[6]ALL SITES DOWN'!$D:$D,'[6]ALL SITES DOWN'!$J:$J,"")</f>
        <v/>
      </c>
      <c r="AP1822" s="18" t="str">
        <f>_xlfn.XLOOKUP(B1822,'[7]ALL SITES DOWN'!$D:$D,'[7]ALL SITES DOWN'!$J:$J,"")</f>
        <v/>
      </c>
      <c r="AQ1822" s="9" t="str">
        <f>_xlfn.XLOOKUP(B1822,[8]sheet1!$AC:$AC,[8]sheet1!$AF:$AF,"")</f>
        <v/>
      </c>
      <c r="AR1822" s="14"/>
      <c r="AS1822" s="14" t="s">
        <v>5465</v>
      </c>
      <c r="AT1822" s="14" t="str">
        <f>_xlfn.XLOOKUP(B1822,'[9]cell downs 18042026 17h'!$B:$B,'[9]cell downs 18042026 17h'!$B:$B,"")</f>
        <v/>
      </c>
      <c r="AU1822" s="14" t="str">
        <f>_xlfn.XLOOKUP(B1822,'[10]Cells Huawei 19042026 15h'!$B:$B,'[10]Cells Huawei 19042026 15h'!$B:$B,"")</f>
        <v/>
      </c>
      <c r="AV1822" s="9" t="str">
        <f>_xlfn.XLOOKUP(B1822,'[11]cells down 19042026 9H40'!$B:$B,'[11]cells down 19042026 9H40'!$B:$B,"")</f>
        <v/>
      </c>
    </row>
    <row r="1823" spans="1:48" hidden="1" x14ac:dyDescent="0.3">
      <c r="A1823" s="1" t="s">
        <v>5137</v>
      </c>
      <c r="B1823" s="1" t="s">
        <v>5138</v>
      </c>
      <c r="C1823" s="3" t="str">
        <f>_xlfn.XLOOKUP(B1823,'[1]daily break down'!$D:$D,'[1]daily break down'!$E:$E,"")</f>
        <v>CENTRE</v>
      </c>
      <c r="D1823" s="1" t="s">
        <v>11</v>
      </c>
      <c r="E1823" s="1" t="s">
        <v>12</v>
      </c>
      <c r="F1823" s="3" t="s">
        <v>37</v>
      </c>
      <c r="G1823" s="1" t="s">
        <v>5137</v>
      </c>
      <c r="H1823" s="29" t="str">
        <f>_xlfn.XLOOKUP(B1823,[2]CALCULATION!$B:$B,[2]CALCULATION!$H:$H,"")</f>
        <v>ZTE</v>
      </c>
      <c r="I1823" s="26">
        <v>0</v>
      </c>
      <c r="J1823" s="26">
        <v>0</v>
      </c>
      <c r="K1823" s="26">
        <v>0</v>
      </c>
      <c r="L1823" s="26">
        <v>0</v>
      </c>
      <c r="M1823" s="26">
        <v>0</v>
      </c>
      <c r="N1823" s="26">
        <v>0</v>
      </c>
      <c r="O1823" s="26">
        <v>0</v>
      </c>
      <c r="P1823" s="114" t="s">
        <v>6364</v>
      </c>
      <c r="Q1823" s="42" t="s">
        <v>5538</v>
      </c>
      <c r="R1823" s="42"/>
      <c r="S1823" s="41" t="str" cm="1">
        <f t="array" ref="S1823">IFERROR(_xlfn.IFS(
U1823="MPR ISSUE","PDH",
U1823="BSS Hardware Issue","BSS",
U1823="Sites strategiques, MLL, Pylone, etc.","ENVTECH",
U1823="AKTIVCO DEFAUT GE &amp; POWER Cabinet","AKTIVCO",
U1823="AKTIVCO Coupure ENEO &amp; Baisse de tension","AKTIVCO GRID ONLY",
U1823="Coupure ENEO &amp; Baisse de tension","IHS GRID ONLY",
U1823="Defaut GE &amp; POWER Cabinet","IHS",
U1823="Sharing","Partners",
U1823="Sites strategiques &amp; DataCenter","SST &amp; DC",
U1823="Exclu","Exclu",
U1823="SAT","SAT",
U1823="SPARE-ISSUE","SPARE-ISSUE",
U1823="Fiber CAmtel","TRANS_FO_CAMTEL",
U1823="Fiber AOF","Fiber AOF",
U1823="Projet OCM (HUAWEI)","TRAVAUX-HUAWEI",
U1823="Projet OCM (NOKIA)","TRAVAUX-NOKIA",
U1823="ACCESS-ISSUE","ACCESS-ISSUE",
U1823="Projet OCM (ZTE, NOKIA, autres projets)","TRAVAUX OCM",
U1823="No root CAuse","No root cause",
U1823="ODU HS","PDH",
U1823="IP &amp; VLAN","PDH",
U1823="Warehouse HUAWEI","SPARE-ISSUE",
U1823="SPARE-HS","SPARE-ISSUE",
U1823="Power Telco","BSS",U1823="no impacts","no impacts"
),"")</f>
        <v>No root cause</v>
      </c>
      <c r="T1823" s="41" t="str" cm="1">
        <f t="array" ref="T1823">IFERROR(_xlfn.IFS(
U1823="MPR ISSUE","TX ISSUE",
U1823="BSS Hardware Issue","RAN ISSUE",
U1823="Sites strategiques, MLL, Pylone, etc.","ENVTECH",
U1823="AKTIVCO DEFAUT GE &amp; POWER Cabinet","POWER ISSUE",
U1823="AKTIVCO Coupure ENEO &amp; Baisse de tension","POWER ISSUE",
U1823="Coupure ENEO &amp; Baisse de tension","POWER ISSUE",
U1823="Defaut GE &amp; POWER Cabinet","POWER ISSUE",
U1823="Sharing","POWER ISSUE",
U1823="Sites strategiques &amp; DataCenter","POWER ISSUE",
U1823="Exclu","Exclu",
U1823="SAT","TX ISSUE",
U1823="SPARE-ISSUE","SPARE-ISSUE",
U1823="Fiber CAmtel","TX ISSUE",
U1823="Fiber AOF","TX ISSUE",
U1823="Projet OCM (HUAWEI)","TRAVAUX-HUAWEI",
U1823="Projet OCM (NOKIA)","TRAVAUX -NOKIA",
U1823="ACCESS-ISSUE","ACCESS-ISSUE",
U1823="Projet OCM (ZTE, NOKIA, autres projets)","TRAVAUX OCM",
U1823="No root CAuse","No root cause",
U1823="ODU HS","TX ISSUE",
U1823="IP &amp; VLAN","TX ISSUE",
U1823="Warehouse HUAWEI","SPARE-ISSUE",
U1823="SPARE-HS","SPARE-ISSUE",
U1823="Power Telco","RAN ISSUE",U1823="no impacts","no impacts"
),"")</f>
        <v>No root cause</v>
      </c>
      <c r="U1823" s="68" t="s">
        <v>5691</v>
      </c>
      <c r="V1823" s="41" t="str" cm="1">
        <f t="array" ref="V1823">IFERROR(_xlfn.IFS(
U1823="MPR ISSUE","ACTIVE",
U1823="BSS Hardware Issue","ACTIVE",
U1823="Sites strategiques, MLL, Pylone, etc.","PASSIVE",
U1823="AKTIVCO DEFAUT GE &amp; POWER Cabinet","PASSIVE",
U1823="AKTIVCO Coupure ENEO &amp; Baisse de tension","PASSIVE",
U1823="Coupure ENEO &amp; Baisse de tension","PASSIVE",
U1823="Defaut GE &amp; POWER Cabinet","PASSIVE",
U1823="Sharing","PASSIVE",
U1823="Sites strategiques &amp; DataCenter","PASSIVE",
U1823="Exclu","Exclu",
U1823="SAT","ACTIVE",
U1823="SPARE-ISSUE","SPARE-ISSUE",
U1823="Fiber CAmtel","ACTIVE",
U1823="Fiber AOF","ACTIVE",
U1823="Projet OCM (HUAWEI)","PLANNED WORKS",
U1823="Projet OCM (NOKIA)","PLANNED WORKS",
U1823="ACCESS-ISSUE","ACCESS-ISSUE",
U1823="Projet OCM (ZTE, NOKIA, autres projets)","PLANNED WORKS",
U1823="No root CAuse","No root cause",
U1823="ODU HS","ACTIVE",
U1823="IP &amp; VLAN","ACTIVE",
U1823="Warehouse HUAWEI","SPARE-ISSUE",
U1823="SPARE-HS","SPARE-ISSUE",
U1823="Power Telco","ACTIVE", U1823="no impacts","no impacts"
),"")</f>
        <v>No root cause</v>
      </c>
      <c r="W1823" s="113"/>
      <c r="X1823" s="113"/>
      <c r="Y1823" s="113"/>
      <c r="Z1823" s="113"/>
      <c r="AA1823" s="113"/>
      <c r="AB1823" s="17" t="s">
        <v>5465</v>
      </c>
      <c r="AC1823" s="17" t="str">
        <f>_xlfn.XLOOKUP(B1823,'INCIDENT-04-27-2026'!E:E,'INCIDENT-04-27-2026'!F:F,"")</f>
        <v/>
      </c>
      <c r="AD1823" s="9"/>
      <c r="AE1823" s="7" t="s">
        <v>5465</v>
      </c>
      <c r="AF1823" s="6" t="str">
        <f>_xlfn.XLOOKUP(B1823,'[13]Input_27-04'!$B:$B,'[13]Input_27-04'!$M:$M,"")</f>
        <v/>
      </c>
      <c r="AG1823" s="7"/>
      <c r="AH1823" s="3"/>
      <c r="AI1823" s="18" t="str">
        <f>_xlfn.XLOOKUP(B1823,'[3]Cells Huawei 27042026 10h'!$B:$B,'[3]Cells Huawei 27042026 10h'!$T:$T,"")</f>
        <v/>
      </c>
      <c r="AJ1823" s="18" t="str">
        <f>_xlfn.XLOOKUP(B1823,'[3]Cells Huawei 27042026 15h'!$B:$B,'[3]Cells Huawei 27042026 15h'!$T:$T,"")</f>
        <v/>
      </c>
      <c r="AK1823" s="18" t="str">
        <f>_xlfn.XLOOKUP(B1823,'[4]cells down 27042026 11h28'!$B:$B,'[4]cells down 27042026 11h28'!$R:$R,"")</f>
        <v/>
      </c>
      <c r="AL1823" s="18" t="str">
        <f>_xlfn.XLOOKUP(B1823,'[4]cells down 27042026 18h01'!$B:$B,'[4]cells down 27042026 18h01'!$R:$R,"")</f>
        <v/>
      </c>
      <c r="AM1823" s="18" t="str">
        <f>_xlfn.XLOOKUP(B1823,'[5]cell downs 27042026 11h'!$B:$B,'[5]cell downs 27042026 11h'!$R:$R,"")</f>
        <v/>
      </c>
      <c r="AN1823" s="18" t="str">
        <f>_xlfn.XLOOKUP(B1823,'[5]cell downs 27042026 17h40'!$B:$B,'[5]cell downs 27042026 17h40'!$R:$R,"")</f>
        <v/>
      </c>
      <c r="AO1823" s="18" t="str">
        <f>_xlfn.XLOOKUP(B1823,'[6]ALL SITES DOWN'!$D:$D,'[6]ALL SITES DOWN'!$J:$J,"")</f>
        <v/>
      </c>
      <c r="AP1823" s="18" t="str">
        <f>_xlfn.XLOOKUP(B1823,'[7]ALL SITES DOWN'!$D:$D,'[7]ALL SITES DOWN'!$J:$J,"")</f>
        <v/>
      </c>
      <c r="AQ1823" s="9" t="str">
        <f>_xlfn.XLOOKUP(B1823,[8]sheet1!$AC:$AC,[8]sheet1!$AF:$AF,"")</f>
        <v/>
      </c>
      <c r="AR1823" s="14"/>
      <c r="AS1823" s="14" t="s">
        <v>5465</v>
      </c>
      <c r="AT1823" s="14" t="str">
        <f>_xlfn.XLOOKUP(B1823,'[9]cell downs 18042026 17h'!$B:$B,'[9]cell downs 18042026 17h'!$B:$B,"")</f>
        <v/>
      </c>
      <c r="AU1823" s="14" t="str">
        <f>_xlfn.XLOOKUP(B1823,'[10]Cells Huawei 19042026 15h'!$B:$B,'[10]Cells Huawei 19042026 15h'!$B:$B,"")</f>
        <v/>
      </c>
      <c r="AV1823" s="9" t="str">
        <f>_xlfn.XLOOKUP(B1823,'[11]cells down 19042026 9H40'!$B:$B,'[11]cells down 19042026 9H40'!$B:$B,"")</f>
        <v>CTR_115</v>
      </c>
    </row>
    <row r="1824" spans="1:48" hidden="1" x14ac:dyDescent="0.3">
      <c r="A1824" s="1" t="s">
        <v>5152</v>
      </c>
      <c r="B1824" s="8" t="s">
        <v>5153</v>
      </c>
      <c r="C1824" s="3" t="str">
        <f>_xlfn.XLOOKUP(B1824,'[1]daily break down'!$D:$D,'[1]daily break down'!$E:$E,"")</f>
        <v>OUEST</v>
      </c>
      <c r="D1824" s="1" t="s">
        <v>11</v>
      </c>
      <c r="E1824" s="1" t="s">
        <v>12</v>
      </c>
      <c r="F1824" s="3" t="s">
        <v>102</v>
      </c>
      <c r="G1824" s="1" t="s">
        <v>1206</v>
      </c>
      <c r="H1824" s="27" t="str">
        <f>_xlfn.XLOOKUP(B1824,[2]CALCULATION!$B:$B,[2]CALCULATION!$H:$H,"")</f>
        <v>HUAWEI</v>
      </c>
      <c r="I1824" s="26">
        <v>4.8154711456968938E-3</v>
      </c>
      <c r="J1824" s="26">
        <v>0</v>
      </c>
      <c r="K1824" s="26">
        <v>0</v>
      </c>
      <c r="L1824" s="26">
        <v>0</v>
      </c>
      <c r="M1824" s="26">
        <v>0</v>
      </c>
      <c r="N1824" s="26">
        <v>0</v>
      </c>
      <c r="O1824" s="26">
        <v>0</v>
      </c>
      <c r="P1824" s="114" t="s">
        <v>6364</v>
      </c>
      <c r="Q1824" s="42" t="s">
        <v>5538</v>
      </c>
      <c r="R1824" s="42"/>
      <c r="S1824" s="41" t="str" cm="1">
        <f t="array" ref="S1824">IFERROR(_xlfn.IFS(
U1824="MPR ISSUE","PDH",
U1824="BSS Hardware Issue","BSS",
U1824="Sites strategiques, MLL, Pylone, etc.","ENVTECH",
U1824="AKTIVCO DEFAUT GE &amp; POWER Cabinet","AKTIVCO",
U1824="AKTIVCO Coupure ENEO &amp; Baisse de tension","AKTIVCO GRID ONLY",
U1824="Coupure ENEO &amp; Baisse de tension","IHS GRID ONLY",
U1824="Defaut GE &amp; POWER Cabinet","IHS",
U1824="Sharing","Partners",
U1824="Sites strategiques &amp; DataCenter","SST &amp; DC",
U1824="Exclu","Exclu",
U1824="SAT","SAT",
U1824="SPARE-ISSUE","SPARE-ISSUE",
U1824="Fiber CAmtel","TRANS_FO_CAMTEL",
U1824="Fiber AOF","Fiber AOF",
U1824="Projet OCM (HUAWEI)","TRAVAUX-HUAWEI",
U1824="Projet OCM (NOKIA)","TRAVAUX-NOKIA",
U1824="ACCESS-ISSUE","ACCESS-ISSUE",
U1824="Projet OCM (ZTE, NOKIA, autres projets)","TRAVAUX OCM",
U1824="No root CAuse","No root cause",
U1824="ODU HS","PDH",
U1824="IP &amp; VLAN","PDH",
U1824="Warehouse HUAWEI","SPARE-ISSUE",
U1824="SPARE-HS","SPARE-ISSUE",
U1824="Power Telco","BSS",U1824="no impacts","no impacts"
),"")</f>
        <v>No root cause</v>
      </c>
      <c r="T1824" s="41" t="str" cm="1">
        <f t="array" ref="T1824">IFERROR(_xlfn.IFS(
U1824="MPR ISSUE","TX ISSUE",
U1824="BSS Hardware Issue","RAN ISSUE",
U1824="Sites strategiques, MLL, Pylone, etc.","ENVTECH",
U1824="AKTIVCO DEFAUT GE &amp; POWER Cabinet","POWER ISSUE",
U1824="AKTIVCO Coupure ENEO &amp; Baisse de tension","POWER ISSUE",
U1824="Coupure ENEO &amp; Baisse de tension","POWER ISSUE",
U1824="Defaut GE &amp; POWER Cabinet","POWER ISSUE",
U1824="Sharing","POWER ISSUE",
U1824="Sites strategiques &amp; DataCenter","POWER ISSUE",
U1824="Exclu","Exclu",
U1824="SAT","TX ISSUE",
U1824="SPARE-ISSUE","SPARE-ISSUE",
U1824="Fiber CAmtel","TX ISSUE",
U1824="Fiber AOF","TX ISSUE",
U1824="Projet OCM (HUAWEI)","TRAVAUX-HUAWEI",
U1824="Projet OCM (NOKIA)","TRAVAUX -NOKIA",
U1824="ACCESS-ISSUE","ACCESS-ISSUE",
U1824="Projet OCM (ZTE, NOKIA, autres projets)","TRAVAUX OCM",
U1824="No root CAuse","No root cause",
U1824="ODU HS","TX ISSUE",
U1824="IP &amp; VLAN","TX ISSUE",
U1824="Warehouse HUAWEI","SPARE-ISSUE",
U1824="SPARE-HS","SPARE-ISSUE",
U1824="Power Telco","RAN ISSUE",U1824="no impacts","no impacts"
),"")</f>
        <v>No root cause</v>
      </c>
      <c r="U1824" s="68" t="s">
        <v>5691</v>
      </c>
      <c r="V1824" s="41" t="str" cm="1">
        <f t="array" ref="V1824">IFERROR(_xlfn.IFS(
U1824="MPR ISSUE","ACTIVE",
U1824="BSS Hardware Issue","ACTIVE",
U1824="Sites strategiques, MLL, Pylone, etc.","PASSIVE",
U1824="AKTIVCO DEFAUT GE &amp; POWER Cabinet","PASSIVE",
U1824="AKTIVCO Coupure ENEO &amp; Baisse de tension","PASSIVE",
U1824="Coupure ENEO &amp; Baisse de tension","PASSIVE",
U1824="Defaut GE &amp; POWER Cabinet","PASSIVE",
U1824="Sharing","PASSIVE",
U1824="Sites strategiques &amp; DataCenter","PASSIVE",
U1824="Exclu","Exclu",
U1824="SAT","ACTIVE",
U1824="SPARE-ISSUE","SPARE-ISSUE",
U1824="Fiber CAmtel","ACTIVE",
U1824="Fiber AOF","ACTIVE",
U1824="Projet OCM (HUAWEI)","PLANNED WORKS",
U1824="Projet OCM (NOKIA)","PLANNED WORKS",
U1824="ACCESS-ISSUE","ACCESS-ISSUE",
U1824="Projet OCM (ZTE, NOKIA, autres projets)","PLANNED WORKS",
U1824="No root CAuse","No root cause",
U1824="ODU HS","ACTIVE",
U1824="IP &amp; VLAN","ACTIVE",
U1824="Warehouse HUAWEI","SPARE-ISSUE",
U1824="SPARE-HS","SPARE-ISSUE",
U1824="Power Telco","ACTIVE", U1824="no impacts","no impacts"
),"")</f>
        <v>No root cause</v>
      </c>
      <c r="W1824" s="113"/>
      <c r="X1824" s="113"/>
      <c r="Y1824" s="113"/>
      <c r="Z1824" s="113"/>
      <c r="AA1824" s="113"/>
      <c r="AB1824" s="17" t="s">
        <v>5465</v>
      </c>
      <c r="AC1824" s="17" t="str">
        <f>_xlfn.XLOOKUP(B1824,'INCIDENT-04-27-2026'!E:E,'INCIDENT-04-27-2026'!F:F,"")</f>
        <v/>
      </c>
      <c r="AD1824" s="9"/>
      <c r="AE1824" s="7" t="s">
        <v>5465</v>
      </c>
      <c r="AF1824" s="6" t="str">
        <f>_xlfn.XLOOKUP(B1824,'[13]Input_27-04'!$B:$B,'[13]Input_27-04'!$M:$M,"")</f>
        <v/>
      </c>
      <c r="AG1824" s="7"/>
      <c r="AH1824" s="3"/>
      <c r="AI1824" s="18" t="str">
        <f>_xlfn.XLOOKUP(B1824,'[3]Cells Huawei 27042026 10h'!$B:$B,'[3]Cells Huawei 27042026 10h'!$T:$T,"")</f>
        <v/>
      </c>
      <c r="AJ1824" s="18" t="str">
        <f>_xlfn.XLOOKUP(B1824,'[3]Cells Huawei 27042026 15h'!$B:$B,'[3]Cells Huawei 27042026 15h'!$T:$T,"")</f>
        <v/>
      </c>
      <c r="AK1824" s="18" t="str">
        <f>_xlfn.XLOOKUP(B1824,'[4]cells down 27042026 11h28'!$B:$B,'[4]cells down 27042026 11h28'!$R:$R,"")</f>
        <v/>
      </c>
      <c r="AL1824" s="18" t="str">
        <f>_xlfn.XLOOKUP(B1824,'[4]cells down 27042026 18h01'!$B:$B,'[4]cells down 27042026 18h01'!$R:$R,"")</f>
        <v/>
      </c>
      <c r="AM1824" s="18" t="str">
        <f>_xlfn.XLOOKUP(B1824,'[5]cell downs 27042026 11h'!$B:$B,'[5]cell downs 27042026 11h'!$R:$R,"")</f>
        <v/>
      </c>
      <c r="AN1824" s="18" t="str">
        <f>_xlfn.XLOOKUP(B1824,'[5]cell downs 27042026 17h40'!$B:$B,'[5]cell downs 27042026 17h40'!$R:$R,"")</f>
        <v/>
      </c>
      <c r="AO1824" s="18" t="str">
        <f>_xlfn.XLOOKUP(B1824,'[6]ALL SITES DOWN'!$D:$D,'[6]ALL SITES DOWN'!$J:$J,"")</f>
        <v/>
      </c>
      <c r="AP1824" s="18" t="str">
        <f>_xlfn.XLOOKUP(B1824,'[7]ALL SITES DOWN'!$D:$D,'[7]ALL SITES DOWN'!$J:$J,"")</f>
        <v/>
      </c>
      <c r="AQ1824" s="9" t="str">
        <f>_xlfn.XLOOKUP(B1824,[8]sheet1!$AC:$AC,[8]sheet1!$AF:$AF,"")</f>
        <v/>
      </c>
      <c r="AR1824" s="14"/>
      <c r="AS1824" s="14" t="s">
        <v>5465</v>
      </c>
      <c r="AT1824" s="14" t="str">
        <f>_xlfn.XLOOKUP(B1824,'[9]cell downs 18042026 17h'!$B:$B,'[9]cell downs 18042026 17h'!$B:$B,"")</f>
        <v/>
      </c>
      <c r="AU1824" s="14" t="str">
        <f>_xlfn.XLOOKUP(B1824,'[10]Cells Huawei 19042026 15h'!$B:$B,'[10]Cells Huawei 19042026 15h'!$B:$B,"")</f>
        <v/>
      </c>
      <c r="AV1824" s="9" t="str">
        <f>_xlfn.XLOOKUP(B1824,'[11]cells down 19042026 9H40'!$B:$B,'[11]cells down 19042026 9H40'!$B:$B,"")</f>
        <v/>
      </c>
    </row>
    <row r="1825" spans="1:48" hidden="1" x14ac:dyDescent="0.3">
      <c r="A1825" s="1" t="s">
        <v>4486</v>
      </c>
      <c r="B1825" s="1" t="s">
        <v>4487</v>
      </c>
      <c r="C1825" s="3" t="str">
        <f>_xlfn.XLOOKUP(B1825,'[1]daily break down'!$D:$D,'[1]daily break down'!$E:$E,"")</f>
        <v>OUEST</v>
      </c>
      <c r="D1825" s="1" t="s">
        <v>11</v>
      </c>
      <c r="E1825" s="1" t="s">
        <v>12</v>
      </c>
      <c r="F1825" s="3" t="s">
        <v>102</v>
      </c>
      <c r="G1825" s="1" t="s">
        <v>4485</v>
      </c>
      <c r="H1825" s="27" t="str">
        <f>_xlfn.XLOOKUP(B1825,[2]CALCULATION!$B:$B,[2]CALCULATION!$H:$H,"")</f>
        <v>HUAWEI</v>
      </c>
      <c r="I1825" s="26">
        <v>18.491409199476074</v>
      </c>
      <c r="J1825" s="26">
        <v>18.491409199476074</v>
      </c>
      <c r="K1825" s="26">
        <v>11.38404131460222</v>
      </c>
      <c r="L1825" s="26">
        <v>0</v>
      </c>
      <c r="M1825" s="26">
        <v>0</v>
      </c>
      <c r="N1825" s="26">
        <v>0</v>
      </c>
      <c r="O1825" s="26">
        <v>0</v>
      </c>
      <c r="P1825" s="114" t="s">
        <v>6364</v>
      </c>
      <c r="Q1825" s="42" t="s">
        <v>5538</v>
      </c>
      <c r="R1825" s="42"/>
      <c r="S1825" s="41" t="str" cm="1">
        <f t="array" ref="S1825">IFERROR(_xlfn.IFS(
U1825="MPR ISSUE","PDH",
U1825="BSS Hardware Issue","BSS",
U1825="Sites strategiques, MLL, Pylone, etc.","ENVTECH",
U1825="AKTIVCO DEFAUT GE &amp; POWER Cabinet","AKTIVCO",
U1825="AKTIVCO Coupure ENEO &amp; Baisse de tension","AKTIVCO GRID ONLY",
U1825="Coupure ENEO &amp; Baisse de tension","IHS GRID ONLY",
U1825="Defaut GE &amp; POWER Cabinet","IHS",
U1825="Sharing","Partners",
U1825="Sites strategiques &amp; DataCenter","SST &amp; DC",
U1825="Exclu","Exclu",
U1825="SAT","SAT",
U1825="SPARE-ISSUE","SPARE-ISSUE",
U1825="Fiber CAmtel","TRANS_FO_CAMTEL",
U1825="Fiber AOF","Fiber AOF",
U1825="Projet OCM (HUAWEI)","TRAVAUX-HUAWEI",
U1825="Projet OCM (NOKIA)","TRAVAUX-NOKIA",
U1825="ACCESS-ISSUE","ACCESS-ISSUE",
U1825="Projet OCM (ZTE, NOKIA, autres projets)","TRAVAUX OCM",
U1825="No root CAuse","No root cause",
U1825="ODU HS","PDH",
U1825="IP &amp; VLAN","PDH",
U1825="Warehouse HUAWEI","SPARE-ISSUE",
U1825="SPARE-HS","SPARE-ISSUE",
U1825="Power Telco","BSS",U1825="no impacts","no impacts"
),"")</f>
        <v>No root cause</v>
      </c>
      <c r="T1825" s="41" t="str" cm="1">
        <f t="array" ref="T1825">IFERROR(_xlfn.IFS(
U1825="MPR ISSUE","TX ISSUE",
U1825="BSS Hardware Issue","RAN ISSUE",
U1825="Sites strategiques, MLL, Pylone, etc.","ENVTECH",
U1825="AKTIVCO DEFAUT GE &amp; POWER Cabinet","POWER ISSUE",
U1825="AKTIVCO Coupure ENEO &amp; Baisse de tension","POWER ISSUE",
U1825="Coupure ENEO &amp; Baisse de tension","POWER ISSUE",
U1825="Defaut GE &amp; POWER Cabinet","POWER ISSUE",
U1825="Sharing","POWER ISSUE",
U1825="Sites strategiques &amp; DataCenter","POWER ISSUE",
U1825="Exclu","Exclu",
U1825="SAT","TX ISSUE",
U1825="SPARE-ISSUE","SPARE-ISSUE",
U1825="Fiber CAmtel","TX ISSUE",
U1825="Fiber AOF","TX ISSUE",
U1825="Projet OCM (HUAWEI)","TRAVAUX-HUAWEI",
U1825="Projet OCM (NOKIA)","TRAVAUX -NOKIA",
U1825="ACCESS-ISSUE","ACCESS-ISSUE",
U1825="Projet OCM (ZTE, NOKIA, autres projets)","TRAVAUX OCM",
U1825="No root CAuse","No root cause",
U1825="ODU HS","TX ISSUE",
U1825="IP &amp; VLAN","TX ISSUE",
U1825="Warehouse HUAWEI","SPARE-ISSUE",
U1825="SPARE-HS","SPARE-ISSUE",
U1825="Power Telco","RAN ISSUE",U1825="no impacts","no impacts"
),"")</f>
        <v>No root cause</v>
      </c>
      <c r="U1825" s="68" t="s">
        <v>5691</v>
      </c>
      <c r="V1825" s="41" t="str" cm="1">
        <f t="array" ref="V1825">IFERROR(_xlfn.IFS(
U1825="MPR ISSUE","ACTIVE",
U1825="BSS Hardware Issue","ACTIVE",
U1825="Sites strategiques, MLL, Pylone, etc.","PASSIVE",
U1825="AKTIVCO DEFAUT GE &amp; POWER Cabinet","PASSIVE",
U1825="AKTIVCO Coupure ENEO &amp; Baisse de tension","PASSIVE",
U1825="Coupure ENEO &amp; Baisse de tension","PASSIVE",
U1825="Defaut GE &amp; POWER Cabinet","PASSIVE",
U1825="Sharing","PASSIVE",
U1825="Sites strategiques &amp; DataCenter","PASSIVE",
U1825="Exclu","Exclu",
U1825="SAT","ACTIVE",
U1825="SPARE-ISSUE","SPARE-ISSUE",
U1825="Fiber CAmtel","ACTIVE",
U1825="Fiber AOF","ACTIVE",
U1825="Projet OCM (HUAWEI)","PLANNED WORKS",
U1825="Projet OCM (NOKIA)","PLANNED WORKS",
U1825="ACCESS-ISSUE","ACCESS-ISSUE",
U1825="Projet OCM (ZTE, NOKIA, autres projets)","PLANNED WORKS",
U1825="No root CAuse","No root cause",
U1825="ODU HS","ACTIVE",
U1825="IP &amp; VLAN","ACTIVE",
U1825="Warehouse HUAWEI","SPARE-ISSUE",
U1825="SPARE-HS","SPARE-ISSUE",
U1825="Power Telco","ACTIVE", U1825="no impacts","no impacts"
),"")</f>
        <v>No root cause</v>
      </c>
      <c r="W1825" s="113"/>
      <c r="X1825" s="113"/>
      <c r="Y1825" s="113"/>
      <c r="Z1825" s="113"/>
      <c r="AA1825" s="113"/>
      <c r="AB1825" s="17" t="s">
        <v>5465</v>
      </c>
      <c r="AC1825" s="17" t="str">
        <f>_xlfn.XLOOKUP(B1825,'INCIDENT-04-27-2026'!E:E,'INCIDENT-04-27-2026'!F:F,"")</f>
        <v/>
      </c>
      <c r="AD1825" s="9"/>
      <c r="AE1825" s="7" t="s">
        <v>5465</v>
      </c>
      <c r="AF1825" s="6" t="str">
        <f>_xlfn.XLOOKUP(B1825,'[13]Input_27-04'!$B:$B,'[13]Input_27-04'!$M:$M,"")</f>
        <v/>
      </c>
      <c r="AG1825" s="7"/>
      <c r="AH1825" s="3"/>
      <c r="AI1825" s="18" t="str">
        <f>_xlfn.XLOOKUP(B1825,'[3]Cells Huawei 27042026 10h'!$B:$B,'[3]Cells Huawei 27042026 10h'!$T:$T,"")</f>
        <v/>
      </c>
      <c r="AJ1825" s="18" t="str">
        <f>_xlfn.XLOOKUP(B1825,'[3]Cells Huawei 27042026 15h'!$B:$B,'[3]Cells Huawei 27042026 15h'!$T:$T,"")</f>
        <v/>
      </c>
      <c r="AK1825" s="18" t="str">
        <f>_xlfn.XLOOKUP(B1825,'[4]cells down 27042026 11h28'!$B:$B,'[4]cells down 27042026 11h28'!$R:$R,"")</f>
        <v/>
      </c>
      <c r="AL1825" s="18" t="str">
        <f>_xlfn.XLOOKUP(B1825,'[4]cells down 27042026 18h01'!$B:$B,'[4]cells down 27042026 18h01'!$R:$R,"")</f>
        <v/>
      </c>
      <c r="AM1825" s="18" t="str">
        <f>_xlfn.XLOOKUP(B1825,'[5]cell downs 27042026 11h'!$B:$B,'[5]cell downs 27042026 11h'!$R:$R,"")</f>
        <v/>
      </c>
      <c r="AN1825" s="18" t="str">
        <f>_xlfn.XLOOKUP(B1825,'[5]cell downs 27042026 17h40'!$B:$B,'[5]cell downs 27042026 17h40'!$R:$R,"")</f>
        <v/>
      </c>
      <c r="AO1825" s="18" t="str">
        <f>_xlfn.XLOOKUP(B1825,'[6]ALL SITES DOWN'!$D:$D,'[6]ALL SITES DOWN'!$J:$J,"")</f>
        <v/>
      </c>
      <c r="AP1825" s="18" t="str">
        <f>_xlfn.XLOOKUP(B1825,'[7]ALL SITES DOWN'!$D:$D,'[7]ALL SITES DOWN'!$J:$J,"")</f>
        <v/>
      </c>
      <c r="AQ1825" s="9" t="str">
        <f>_xlfn.XLOOKUP(B1825,[8]sheet1!$AC:$AC,[8]sheet1!$AF:$AF,"")</f>
        <v/>
      </c>
      <c r="AR1825" s="14"/>
      <c r="AS1825" s="14" t="s">
        <v>5465</v>
      </c>
      <c r="AT1825" s="14" t="str">
        <f>_xlfn.XLOOKUP(B1825,'[9]cell downs 18042026 17h'!$B:$B,'[9]cell downs 18042026 17h'!$B:$B,"")</f>
        <v/>
      </c>
      <c r="AU1825" s="14" t="str">
        <f>_xlfn.XLOOKUP(B1825,'[10]Cells Huawei 19042026 15h'!$B:$B,'[10]Cells Huawei 19042026 15h'!$B:$B,"")</f>
        <v>OST_221</v>
      </c>
      <c r="AV1825" s="9" t="str">
        <f>_xlfn.XLOOKUP(B1825,'[11]cells down 19042026 9H40'!$B:$B,'[11]cells down 19042026 9H40'!$B:$B,"")</f>
        <v/>
      </c>
    </row>
    <row r="1826" spans="1:48" hidden="1" x14ac:dyDescent="0.3">
      <c r="A1826" s="1" t="s">
        <v>1872</v>
      </c>
      <c r="B1826" s="8" t="s">
        <v>1873</v>
      </c>
      <c r="C1826" s="3" t="str">
        <f>_xlfn.XLOOKUP(B1826,'[1]daily break down'!$D:$D,'[1]daily break down'!$E:$E,"")</f>
        <v>NORD-OUEST</v>
      </c>
      <c r="D1826" s="1" t="s">
        <v>11</v>
      </c>
      <c r="E1826" s="1" t="s">
        <v>12</v>
      </c>
      <c r="F1826" s="3" t="s">
        <v>102</v>
      </c>
      <c r="G1826" s="1" t="s">
        <v>1177</v>
      </c>
      <c r="H1826" s="27" t="str">
        <f>_xlfn.XLOOKUP(B1826,[2]CALCULATION!$B:$B,[2]CALCULATION!$H:$H,"")</f>
        <v>Huawei</v>
      </c>
      <c r="I1826" s="26">
        <v>0</v>
      </c>
      <c r="J1826" s="26">
        <v>0.73935317164764724</v>
      </c>
      <c r="K1826" s="26">
        <v>0</v>
      </c>
      <c r="L1826" s="26">
        <v>0</v>
      </c>
      <c r="M1826" s="26">
        <v>0.21651785077318628</v>
      </c>
      <c r="N1826" s="26">
        <v>0</v>
      </c>
      <c r="O1826" s="26">
        <v>0</v>
      </c>
      <c r="P1826" s="114" t="s">
        <v>6364</v>
      </c>
      <c r="Q1826" s="42" t="s">
        <v>5538</v>
      </c>
      <c r="R1826" s="42"/>
      <c r="S1826" s="41" t="str" cm="1">
        <f t="array" ref="S1826">IFERROR(_xlfn.IFS(
U1826="MPR ISSUE","PDH",
U1826="BSS Hardware Issue","BSS",
U1826="Sites strategiques, MLL, Pylone, etc.","ENVTECH",
U1826="AKTIVCO DEFAUT GE &amp; POWER Cabinet","AKTIVCO",
U1826="AKTIVCO Coupure ENEO &amp; Baisse de tension","AKTIVCO GRID ONLY",
U1826="Coupure ENEO &amp; Baisse de tension","IHS GRID ONLY",
U1826="Defaut GE &amp; POWER Cabinet","IHS",
U1826="Sharing","Partners",
U1826="Sites strategiques &amp; DataCenter","SST &amp; DC",
U1826="Exclu","Exclu",
U1826="SAT","SAT",
U1826="SPARE-ISSUE","SPARE-ISSUE",
U1826="Fiber CAmtel","TRANS_FO_CAMTEL",
U1826="Fiber AOF","Fiber AOF",
U1826="Projet OCM (HUAWEI)","TRAVAUX-HUAWEI",
U1826="Projet OCM (NOKIA)","TRAVAUX-NOKIA",
U1826="ACCESS-ISSUE","ACCESS-ISSUE",
U1826="Projet OCM (ZTE, NOKIA, autres projets)","TRAVAUX OCM",
U1826="No root CAuse","No root cause",
U1826="ODU HS","PDH",
U1826="IP &amp; VLAN","PDH",
U1826="Warehouse HUAWEI","SPARE-ISSUE",
U1826="SPARE-HS","SPARE-ISSUE",
U1826="Power Telco","BSS",U1826="no impacts","no impacts"
),"")</f>
        <v>No root cause</v>
      </c>
      <c r="T1826" s="41" t="str" cm="1">
        <f t="array" ref="T1826">IFERROR(_xlfn.IFS(
U1826="MPR ISSUE","TX ISSUE",
U1826="BSS Hardware Issue","RAN ISSUE",
U1826="Sites strategiques, MLL, Pylone, etc.","ENVTECH",
U1826="AKTIVCO DEFAUT GE &amp; POWER Cabinet","POWER ISSUE",
U1826="AKTIVCO Coupure ENEO &amp; Baisse de tension","POWER ISSUE",
U1826="Coupure ENEO &amp; Baisse de tension","POWER ISSUE",
U1826="Defaut GE &amp; POWER Cabinet","POWER ISSUE",
U1826="Sharing","POWER ISSUE",
U1826="Sites strategiques &amp; DataCenter","POWER ISSUE",
U1826="Exclu","Exclu",
U1826="SAT","TX ISSUE",
U1826="SPARE-ISSUE","SPARE-ISSUE",
U1826="Fiber CAmtel","TX ISSUE",
U1826="Fiber AOF","TX ISSUE",
U1826="Projet OCM (HUAWEI)","TRAVAUX-HUAWEI",
U1826="Projet OCM (NOKIA)","TRAVAUX -NOKIA",
U1826="ACCESS-ISSUE","ACCESS-ISSUE",
U1826="Projet OCM (ZTE, NOKIA, autres projets)","TRAVAUX OCM",
U1826="No root CAuse","No root cause",
U1826="ODU HS","TX ISSUE",
U1826="IP &amp; VLAN","TX ISSUE",
U1826="Warehouse HUAWEI","SPARE-ISSUE",
U1826="SPARE-HS","SPARE-ISSUE",
U1826="Power Telco","RAN ISSUE",U1826="no impacts","no impacts"
),"")</f>
        <v>No root cause</v>
      </c>
      <c r="U1826" s="68" t="s">
        <v>5691</v>
      </c>
      <c r="V1826" s="41" t="str" cm="1">
        <f t="array" ref="V1826">IFERROR(_xlfn.IFS(
U1826="MPR ISSUE","ACTIVE",
U1826="BSS Hardware Issue","ACTIVE",
U1826="Sites strategiques, MLL, Pylone, etc.","PASSIVE",
U1826="AKTIVCO DEFAUT GE &amp; POWER Cabinet","PASSIVE",
U1826="AKTIVCO Coupure ENEO &amp; Baisse de tension","PASSIVE",
U1826="Coupure ENEO &amp; Baisse de tension","PASSIVE",
U1826="Defaut GE &amp; POWER Cabinet","PASSIVE",
U1826="Sharing","PASSIVE",
U1826="Sites strategiques &amp; DataCenter","PASSIVE",
U1826="Exclu","Exclu",
U1826="SAT","ACTIVE",
U1826="SPARE-ISSUE","SPARE-ISSUE",
U1826="Fiber CAmtel","ACTIVE",
U1826="Fiber AOF","ACTIVE",
U1826="Projet OCM (HUAWEI)","PLANNED WORKS",
U1826="Projet OCM (NOKIA)","PLANNED WORKS",
U1826="ACCESS-ISSUE","ACCESS-ISSUE",
U1826="Projet OCM (ZTE, NOKIA, autres projets)","PLANNED WORKS",
U1826="No root CAuse","No root cause",
U1826="ODU HS","ACTIVE",
U1826="IP &amp; VLAN","ACTIVE",
U1826="Warehouse HUAWEI","SPARE-ISSUE",
U1826="SPARE-HS","SPARE-ISSUE",
U1826="Power Telco","ACTIVE", U1826="no impacts","no impacts"
),"")</f>
        <v>No root cause</v>
      </c>
      <c r="W1826" s="113"/>
      <c r="X1826" s="113"/>
      <c r="Y1826" s="113"/>
      <c r="Z1826" s="113"/>
      <c r="AA1826" s="113"/>
      <c r="AB1826" s="17" t="s">
        <v>5465</v>
      </c>
      <c r="AC1826" s="17" t="str">
        <f>_xlfn.XLOOKUP(B1826,'INCIDENT-04-27-2026'!E:E,'INCIDENT-04-27-2026'!F:F,"")</f>
        <v/>
      </c>
      <c r="AD1826" s="9"/>
      <c r="AE1826" s="7" t="s">
        <v>5465</v>
      </c>
      <c r="AF1826" s="6" t="str">
        <f>_xlfn.XLOOKUP(B1826,'[13]Input_27-04'!$B:$B,'[13]Input_27-04'!$M:$M,"")</f>
        <v/>
      </c>
      <c r="AG1826" s="7"/>
      <c r="AH1826" s="3"/>
      <c r="AI1826" s="18" t="str">
        <f>_xlfn.XLOOKUP(B1826,'[3]Cells Huawei 27042026 10h'!$B:$B,'[3]Cells Huawei 27042026 10h'!$T:$T,"")</f>
        <v/>
      </c>
      <c r="AJ1826" s="18" t="str">
        <f>_xlfn.XLOOKUP(B1826,'[3]Cells Huawei 27042026 15h'!$B:$B,'[3]Cells Huawei 27042026 15h'!$T:$T,"")</f>
        <v/>
      </c>
      <c r="AK1826" s="18" t="str">
        <f>_xlfn.XLOOKUP(B1826,'[4]cells down 27042026 11h28'!$B:$B,'[4]cells down 27042026 11h28'!$R:$R,"")</f>
        <v/>
      </c>
      <c r="AL1826" s="18" t="str">
        <f>_xlfn.XLOOKUP(B1826,'[4]cells down 27042026 18h01'!$B:$B,'[4]cells down 27042026 18h01'!$R:$R,"")</f>
        <v/>
      </c>
      <c r="AM1826" s="18" t="str">
        <f>_xlfn.XLOOKUP(B1826,'[5]cell downs 27042026 11h'!$B:$B,'[5]cell downs 27042026 11h'!$R:$R,"")</f>
        <v/>
      </c>
      <c r="AN1826" s="18" t="str">
        <f>_xlfn.XLOOKUP(B1826,'[5]cell downs 27042026 17h40'!$B:$B,'[5]cell downs 27042026 17h40'!$R:$R,"")</f>
        <v/>
      </c>
      <c r="AO1826" s="18" t="str">
        <f>_xlfn.XLOOKUP(B1826,'[6]ALL SITES DOWN'!$D:$D,'[6]ALL SITES DOWN'!$J:$J,"")</f>
        <v/>
      </c>
      <c r="AP1826" s="18" t="str">
        <f>_xlfn.XLOOKUP(B1826,'[7]ALL SITES DOWN'!$D:$D,'[7]ALL SITES DOWN'!$J:$J,"")</f>
        <v/>
      </c>
      <c r="AQ1826" s="9" t="str">
        <f>_xlfn.XLOOKUP(B1826,[8]sheet1!$AC:$AC,[8]sheet1!$AF:$AF,"")</f>
        <v/>
      </c>
      <c r="AR1826" s="14"/>
      <c r="AS1826" s="14" t="s">
        <v>5465</v>
      </c>
      <c r="AT1826" s="14" t="str">
        <f>_xlfn.XLOOKUP(B1826,'[9]cell downs 18042026 17h'!$B:$B,'[9]cell downs 18042026 17h'!$B:$B,"")</f>
        <v/>
      </c>
      <c r="AU1826" s="14" t="str">
        <f>_xlfn.XLOOKUP(B1826,'[10]Cells Huawei 19042026 15h'!$B:$B,'[10]Cells Huawei 19042026 15h'!$B:$B,"")</f>
        <v>OST_264</v>
      </c>
      <c r="AV1826" s="9" t="str">
        <f>_xlfn.XLOOKUP(B1826,'[11]cells down 19042026 9H40'!$B:$B,'[11]cells down 19042026 9H40'!$B:$B,"")</f>
        <v/>
      </c>
    </row>
    <row r="1827" spans="1:48" hidden="1" x14ac:dyDescent="0.3">
      <c r="A1827" s="1" t="s">
        <v>4784</v>
      </c>
      <c r="B1827" s="8" t="s">
        <v>4785</v>
      </c>
      <c r="C1827" s="3" t="str">
        <f>_xlfn.XLOOKUP(B1827,'[1]daily break down'!$D:$D,'[1]daily break down'!$E:$E,"")</f>
        <v>OUEST</v>
      </c>
      <c r="D1827" s="1" t="s">
        <v>21</v>
      </c>
      <c r="E1827" s="1" t="s">
        <v>22</v>
      </c>
      <c r="F1827" s="3" t="s">
        <v>102</v>
      </c>
      <c r="G1827" s="1" t="s">
        <v>1476</v>
      </c>
      <c r="H1827" s="27" t="str">
        <f>_xlfn.XLOOKUP(B1827,[2]CALCULATION!$B:$B,[2]CALCULATION!$H:$H,"")</f>
        <v>Huawei</v>
      </c>
      <c r="I1827" s="26">
        <v>0</v>
      </c>
      <c r="J1827" s="26">
        <v>0</v>
      </c>
      <c r="K1827" s="26">
        <v>0</v>
      </c>
      <c r="L1827" s="26">
        <v>0</v>
      </c>
      <c r="M1827" s="26">
        <v>0</v>
      </c>
      <c r="N1827" s="26">
        <v>0</v>
      </c>
      <c r="O1827" s="26">
        <v>0</v>
      </c>
      <c r="P1827" s="114" t="s">
        <v>6364</v>
      </c>
      <c r="Q1827" s="42" t="s">
        <v>5538</v>
      </c>
      <c r="R1827" s="42"/>
      <c r="S1827" s="41" t="str" cm="1">
        <f t="array" ref="S1827">IFERROR(_xlfn.IFS(
U1827="MPR ISSUE","PDH",
U1827="BSS Hardware Issue","BSS",
U1827="Sites strategiques, MLL, Pylone, etc.","ENVTECH",
U1827="AKTIVCO DEFAUT GE &amp; POWER Cabinet","AKTIVCO",
U1827="AKTIVCO Coupure ENEO &amp; Baisse de tension","AKTIVCO GRID ONLY",
U1827="Coupure ENEO &amp; Baisse de tension","IHS GRID ONLY",
U1827="Defaut GE &amp; POWER Cabinet","IHS",
U1827="Sharing","Partners",
U1827="Sites strategiques &amp; DataCenter","SST &amp; DC",
U1827="Exclu","Exclu",
U1827="SAT","SAT",
U1827="SPARE-ISSUE","SPARE-ISSUE",
U1827="Fiber CAmtel","TRANS_FO_CAMTEL",
U1827="Fiber AOF","Fiber AOF",
U1827="Projet OCM (HUAWEI)","TRAVAUX-HUAWEI",
U1827="Projet OCM (NOKIA)","TRAVAUX-NOKIA",
U1827="ACCESS-ISSUE","ACCESS-ISSUE",
U1827="Projet OCM (ZTE, NOKIA, autres projets)","TRAVAUX OCM",
U1827="No root CAuse","No root cause",
U1827="ODU HS","PDH",
U1827="IP &amp; VLAN","PDH",
U1827="Warehouse HUAWEI","SPARE-ISSUE",
U1827="SPARE-HS","SPARE-ISSUE",
U1827="Power Telco","BSS",U1827="no impacts","no impacts"
),"")</f>
        <v>No root cause</v>
      </c>
      <c r="T1827" s="41" t="str" cm="1">
        <f t="array" ref="T1827">IFERROR(_xlfn.IFS(
U1827="MPR ISSUE","TX ISSUE",
U1827="BSS Hardware Issue","RAN ISSUE",
U1827="Sites strategiques, MLL, Pylone, etc.","ENVTECH",
U1827="AKTIVCO DEFAUT GE &amp; POWER Cabinet","POWER ISSUE",
U1827="AKTIVCO Coupure ENEO &amp; Baisse de tension","POWER ISSUE",
U1827="Coupure ENEO &amp; Baisse de tension","POWER ISSUE",
U1827="Defaut GE &amp; POWER Cabinet","POWER ISSUE",
U1827="Sharing","POWER ISSUE",
U1827="Sites strategiques &amp; DataCenter","POWER ISSUE",
U1827="Exclu","Exclu",
U1827="SAT","TX ISSUE",
U1827="SPARE-ISSUE","SPARE-ISSUE",
U1827="Fiber CAmtel","TX ISSUE",
U1827="Fiber AOF","TX ISSUE",
U1827="Projet OCM (HUAWEI)","TRAVAUX-HUAWEI",
U1827="Projet OCM (NOKIA)","TRAVAUX -NOKIA",
U1827="ACCESS-ISSUE","ACCESS-ISSUE",
U1827="Projet OCM (ZTE, NOKIA, autres projets)","TRAVAUX OCM",
U1827="No root CAuse","No root cause",
U1827="ODU HS","TX ISSUE",
U1827="IP &amp; VLAN","TX ISSUE",
U1827="Warehouse HUAWEI","SPARE-ISSUE",
U1827="SPARE-HS","SPARE-ISSUE",
U1827="Power Telco","RAN ISSUE",U1827="no impacts","no impacts"
),"")</f>
        <v>No root cause</v>
      </c>
      <c r="U1827" s="68" t="s">
        <v>5691</v>
      </c>
      <c r="V1827" s="41" t="str" cm="1">
        <f t="array" ref="V1827">IFERROR(_xlfn.IFS(
U1827="MPR ISSUE","ACTIVE",
U1827="BSS Hardware Issue","ACTIVE",
U1827="Sites strategiques, MLL, Pylone, etc.","PASSIVE",
U1827="AKTIVCO DEFAUT GE &amp; POWER Cabinet","PASSIVE",
U1827="AKTIVCO Coupure ENEO &amp; Baisse de tension","PASSIVE",
U1827="Coupure ENEO &amp; Baisse de tension","PASSIVE",
U1827="Defaut GE &amp; POWER Cabinet","PASSIVE",
U1827="Sharing","PASSIVE",
U1827="Sites strategiques &amp; DataCenter","PASSIVE",
U1827="Exclu","Exclu",
U1827="SAT","ACTIVE",
U1827="SPARE-ISSUE","SPARE-ISSUE",
U1827="Fiber CAmtel","ACTIVE",
U1827="Fiber AOF","ACTIVE",
U1827="Projet OCM (HUAWEI)","PLANNED WORKS",
U1827="Projet OCM (NOKIA)","PLANNED WORKS",
U1827="ACCESS-ISSUE","ACCESS-ISSUE",
U1827="Projet OCM (ZTE, NOKIA, autres projets)","PLANNED WORKS",
U1827="No root CAuse","No root cause",
U1827="ODU HS","ACTIVE",
U1827="IP &amp; VLAN","ACTIVE",
U1827="Warehouse HUAWEI","SPARE-ISSUE",
U1827="SPARE-HS","SPARE-ISSUE",
U1827="Power Telco","ACTIVE", U1827="no impacts","no impacts"
),"")</f>
        <v>No root cause</v>
      </c>
      <c r="W1827" s="113"/>
      <c r="X1827" s="113"/>
      <c r="Y1827" s="113"/>
      <c r="Z1827" s="113"/>
      <c r="AA1827" s="113"/>
      <c r="AB1827" s="17" t="s">
        <v>5465</v>
      </c>
      <c r="AC1827" s="17" t="str">
        <f>_xlfn.XLOOKUP(B1827,'INCIDENT-04-27-2026'!E:E,'INCIDENT-04-27-2026'!F:F,"")</f>
        <v/>
      </c>
      <c r="AD1827" s="9"/>
      <c r="AE1827" s="7" t="s">
        <v>5465</v>
      </c>
      <c r="AF1827" s="6" t="str">
        <f>_xlfn.XLOOKUP(B1827,'[13]Input_27-04'!$B:$B,'[13]Input_27-04'!$M:$M,"")</f>
        <v/>
      </c>
      <c r="AG1827" s="7"/>
      <c r="AH1827" s="3"/>
      <c r="AI1827" s="18" t="str">
        <f>_xlfn.XLOOKUP(B1827,'[3]Cells Huawei 27042026 10h'!$B:$B,'[3]Cells Huawei 27042026 10h'!$T:$T,"")</f>
        <v/>
      </c>
      <c r="AJ1827" s="18" t="str">
        <f>_xlfn.XLOOKUP(B1827,'[3]Cells Huawei 27042026 15h'!$B:$B,'[3]Cells Huawei 27042026 15h'!$T:$T,"")</f>
        <v/>
      </c>
      <c r="AK1827" s="18" t="str">
        <f>_xlfn.XLOOKUP(B1827,'[4]cells down 27042026 11h28'!$B:$B,'[4]cells down 27042026 11h28'!$R:$R,"")</f>
        <v/>
      </c>
      <c r="AL1827" s="18" t="str">
        <f>_xlfn.XLOOKUP(B1827,'[4]cells down 27042026 18h01'!$B:$B,'[4]cells down 27042026 18h01'!$R:$R,"")</f>
        <v/>
      </c>
      <c r="AM1827" s="18" t="str">
        <f>_xlfn.XLOOKUP(B1827,'[5]cell downs 27042026 11h'!$B:$B,'[5]cell downs 27042026 11h'!$R:$R,"")</f>
        <v/>
      </c>
      <c r="AN1827" s="18" t="str">
        <f>_xlfn.XLOOKUP(B1827,'[5]cell downs 27042026 17h40'!$B:$B,'[5]cell downs 27042026 17h40'!$R:$R,"")</f>
        <v/>
      </c>
      <c r="AO1827" s="18" t="str">
        <f>_xlfn.XLOOKUP(B1827,'[6]ALL SITES DOWN'!$D:$D,'[6]ALL SITES DOWN'!$J:$J,"")</f>
        <v/>
      </c>
      <c r="AP1827" s="18" t="str">
        <f>_xlfn.XLOOKUP(B1827,'[7]ALL SITES DOWN'!$D:$D,'[7]ALL SITES DOWN'!$J:$J,"")</f>
        <v/>
      </c>
      <c r="AQ1827" s="9" t="str">
        <f>_xlfn.XLOOKUP(B1827,[8]sheet1!$AC:$AC,[8]sheet1!$AF:$AF,"")</f>
        <v/>
      </c>
      <c r="AR1827" s="14"/>
      <c r="AS1827" s="14" t="s">
        <v>5465</v>
      </c>
      <c r="AT1827" s="14" t="str">
        <f>_xlfn.XLOOKUP(B1827,'[9]cell downs 18042026 17h'!$B:$B,'[9]cell downs 18042026 17h'!$B:$B,"")</f>
        <v/>
      </c>
      <c r="AU1827" s="14" t="str">
        <f>_xlfn.XLOOKUP(B1827,'[10]Cells Huawei 19042026 15h'!$B:$B,'[10]Cells Huawei 19042026 15h'!$B:$B,"")</f>
        <v/>
      </c>
      <c r="AV1827" s="9" t="str">
        <f>_xlfn.XLOOKUP(B1827,'[11]cells down 19042026 9H40'!$B:$B,'[11]cells down 19042026 9H40'!$B:$B,"")</f>
        <v/>
      </c>
    </row>
    <row r="1828" spans="1:48" hidden="1" x14ac:dyDescent="0.3">
      <c r="A1828" s="1" t="s">
        <v>659</v>
      </c>
      <c r="B1828" s="1" t="s">
        <v>660</v>
      </c>
      <c r="C1828" s="3" t="str">
        <f>_xlfn.XLOOKUP(B1828,'[1]daily break down'!$D:$D,'[1]daily break down'!$E:$E,"")</f>
        <v>Douala</v>
      </c>
      <c r="D1828" s="1" t="s">
        <v>21</v>
      </c>
      <c r="E1828" s="1" t="s">
        <v>30</v>
      </c>
      <c r="F1828" s="3" t="s">
        <v>31</v>
      </c>
      <c r="G1828" s="1" t="s">
        <v>32</v>
      </c>
      <c r="H1828" s="29" t="str">
        <f>_xlfn.XLOOKUP(B1828,[2]CALCULATION!$B:$B,[2]CALCULATION!$H:$H,"")</f>
        <v>ZTE</v>
      </c>
      <c r="I1828" s="26">
        <v>0</v>
      </c>
      <c r="J1828" s="26">
        <v>0</v>
      </c>
      <c r="K1828" s="26">
        <v>0</v>
      </c>
      <c r="L1828" s="26">
        <v>0</v>
      </c>
      <c r="M1828" s="26">
        <v>0</v>
      </c>
      <c r="N1828" s="26">
        <v>0</v>
      </c>
      <c r="O1828" s="26">
        <v>0</v>
      </c>
      <c r="P1828" s="114" t="s">
        <v>6364</v>
      </c>
      <c r="Q1828" s="42" t="s">
        <v>5538</v>
      </c>
      <c r="R1828" s="42"/>
      <c r="S1828" s="41" t="str" cm="1">
        <f t="array" ref="S1828">IFERROR(_xlfn.IFS(
U1828="MPR ISSUE","PDH",
U1828="BSS Hardware Issue","BSS",
U1828="Sites strategiques, MLL, Pylone, etc.","ENVTECH",
U1828="AKTIVCO DEFAUT GE &amp; POWER Cabinet","AKTIVCO",
U1828="AKTIVCO Coupure ENEO &amp; Baisse de tension","AKTIVCO GRID ONLY",
U1828="Coupure ENEO &amp; Baisse de tension","IHS GRID ONLY",
U1828="Defaut GE &amp; POWER Cabinet","IHS",
U1828="Sharing","Partners",
U1828="Sites strategiques &amp; DataCenter","SST &amp; DC",
U1828="Exclu","Exclu",
U1828="SAT","SAT",
U1828="SPARE-ISSUE","SPARE-ISSUE",
U1828="Fiber CAmtel","TRANS_FO_CAMTEL",
U1828="Fiber AOF","Fiber AOF",
U1828="Projet OCM (HUAWEI)","TRAVAUX-HUAWEI",
U1828="Projet OCM (NOKIA)","TRAVAUX-NOKIA",
U1828="ACCESS-ISSUE","ACCESS-ISSUE",
U1828="Projet OCM (ZTE, NOKIA, autres projets)","TRAVAUX OCM",
U1828="No root CAuse","No root cause",
U1828="ODU HS","PDH",
U1828="IP &amp; VLAN","PDH",
U1828="Warehouse HUAWEI","SPARE-ISSUE",
U1828="SPARE-HS","SPARE-ISSUE",
U1828="Power Telco","BSS",U1828="no impacts","no impacts"
),"")</f>
        <v>No root cause</v>
      </c>
      <c r="T1828" s="41" t="str" cm="1">
        <f t="array" ref="T1828">IFERROR(_xlfn.IFS(
U1828="MPR ISSUE","TX ISSUE",
U1828="BSS Hardware Issue","RAN ISSUE",
U1828="Sites strategiques, MLL, Pylone, etc.","ENVTECH",
U1828="AKTIVCO DEFAUT GE &amp; POWER Cabinet","POWER ISSUE",
U1828="AKTIVCO Coupure ENEO &amp; Baisse de tension","POWER ISSUE",
U1828="Coupure ENEO &amp; Baisse de tension","POWER ISSUE",
U1828="Defaut GE &amp; POWER Cabinet","POWER ISSUE",
U1828="Sharing","POWER ISSUE",
U1828="Sites strategiques &amp; DataCenter","POWER ISSUE",
U1828="Exclu","Exclu",
U1828="SAT","TX ISSUE",
U1828="SPARE-ISSUE","SPARE-ISSUE",
U1828="Fiber CAmtel","TX ISSUE",
U1828="Fiber AOF","TX ISSUE",
U1828="Projet OCM (HUAWEI)","TRAVAUX-HUAWEI",
U1828="Projet OCM (NOKIA)","TRAVAUX -NOKIA",
U1828="ACCESS-ISSUE","ACCESS-ISSUE",
U1828="Projet OCM (ZTE, NOKIA, autres projets)","TRAVAUX OCM",
U1828="No root CAuse","No root cause",
U1828="ODU HS","TX ISSUE",
U1828="IP &amp; VLAN","TX ISSUE",
U1828="Warehouse HUAWEI","SPARE-ISSUE",
U1828="SPARE-HS","SPARE-ISSUE",
U1828="Power Telco","RAN ISSUE",U1828="no impacts","no impacts"
),"")</f>
        <v>No root cause</v>
      </c>
      <c r="U1828" s="68" t="s">
        <v>5691</v>
      </c>
      <c r="V1828" s="41" t="str" cm="1">
        <f t="array" ref="V1828">IFERROR(_xlfn.IFS(
U1828="MPR ISSUE","ACTIVE",
U1828="BSS Hardware Issue","ACTIVE",
U1828="Sites strategiques, MLL, Pylone, etc.","PASSIVE",
U1828="AKTIVCO DEFAUT GE &amp; POWER Cabinet","PASSIVE",
U1828="AKTIVCO Coupure ENEO &amp; Baisse de tension","PASSIVE",
U1828="Coupure ENEO &amp; Baisse de tension","PASSIVE",
U1828="Defaut GE &amp; POWER Cabinet","PASSIVE",
U1828="Sharing","PASSIVE",
U1828="Sites strategiques &amp; DataCenter","PASSIVE",
U1828="Exclu","Exclu",
U1828="SAT","ACTIVE",
U1828="SPARE-ISSUE","SPARE-ISSUE",
U1828="Fiber CAmtel","ACTIVE",
U1828="Fiber AOF","ACTIVE",
U1828="Projet OCM (HUAWEI)","PLANNED WORKS",
U1828="Projet OCM (NOKIA)","PLANNED WORKS",
U1828="ACCESS-ISSUE","ACCESS-ISSUE",
U1828="Projet OCM (ZTE, NOKIA, autres projets)","PLANNED WORKS",
U1828="No root CAuse","No root cause",
U1828="ODU HS","ACTIVE",
U1828="IP &amp; VLAN","ACTIVE",
U1828="Warehouse HUAWEI","SPARE-ISSUE",
U1828="SPARE-HS","SPARE-ISSUE",
U1828="Power Telco","ACTIVE", U1828="no impacts","no impacts"
),"")</f>
        <v>No root cause</v>
      </c>
      <c r="W1828" s="113"/>
      <c r="X1828" s="113"/>
      <c r="Y1828" s="113"/>
      <c r="Z1828" s="113"/>
      <c r="AA1828" s="113"/>
      <c r="AB1828" s="17" t="s">
        <v>5465</v>
      </c>
      <c r="AC1828" s="17" t="str">
        <f>_xlfn.XLOOKUP(B1828,'INCIDENT-04-27-2026'!E:E,'INCIDENT-04-27-2026'!F:F,"")</f>
        <v/>
      </c>
      <c r="AD1828" s="9"/>
      <c r="AE1828" s="7" t="s">
        <v>5465</v>
      </c>
      <c r="AF1828" s="6" t="str">
        <f>_xlfn.XLOOKUP(B1828,'[13]Input_27-04'!$B:$B,'[13]Input_27-04'!$M:$M,"")</f>
        <v/>
      </c>
      <c r="AG1828" s="7"/>
      <c r="AH1828" s="3"/>
      <c r="AI1828" s="18" t="str">
        <f>_xlfn.XLOOKUP(B1828,'[3]Cells Huawei 27042026 10h'!$B:$B,'[3]Cells Huawei 27042026 10h'!$T:$T,"")</f>
        <v/>
      </c>
      <c r="AJ1828" s="18" t="str">
        <f>_xlfn.XLOOKUP(B1828,'[3]Cells Huawei 27042026 15h'!$B:$B,'[3]Cells Huawei 27042026 15h'!$T:$T,"")</f>
        <v/>
      </c>
      <c r="AK1828" s="18" t="str">
        <f>_xlfn.XLOOKUP(B1828,'[4]cells down 27042026 11h28'!$B:$B,'[4]cells down 27042026 11h28'!$R:$R,"")</f>
        <v/>
      </c>
      <c r="AL1828" s="18" t="str">
        <f>_xlfn.XLOOKUP(B1828,'[4]cells down 27042026 18h01'!$B:$B,'[4]cells down 27042026 18h01'!$R:$R,"")</f>
        <v/>
      </c>
      <c r="AM1828" s="18" t="str">
        <f>_xlfn.XLOOKUP(B1828,'[5]cell downs 27042026 11h'!$B:$B,'[5]cell downs 27042026 11h'!$R:$R,"")</f>
        <v/>
      </c>
      <c r="AN1828" s="18" t="str">
        <f>_xlfn.XLOOKUP(B1828,'[5]cell downs 27042026 17h40'!$B:$B,'[5]cell downs 27042026 17h40'!$R:$R,"")</f>
        <v/>
      </c>
      <c r="AO1828" s="18" t="str">
        <f>_xlfn.XLOOKUP(B1828,'[6]ALL SITES DOWN'!$D:$D,'[6]ALL SITES DOWN'!$J:$J,"")</f>
        <v/>
      </c>
      <c r="AP1828" s="18" t="str">
        <f>_xlfn.XLOOKUP(B1828,'[7]ALL SITES DOWN'!$D:$D,'[7]ALL SITES DOWN'!$J:$J,"")</f>
        <v/>
      </c>
      <c r="AQ1828" s="9" t="str">
        <f>_xlfn.XLOOKUP(B1828,[8]sheet1!$AC:$AC,[8]sheet1!$AF:$AF,"")</f>
        <v/>
      </c>
      <c r="AR1828" s="14"/>
      <c r="AS1828" s="14" t="s">
        <v>5465</v>
      </c>
      <c r="AT1828" s="14" t="str">
        <f>_xlfn.XLOOKUP(B1828,'[9]cell downs 18042026 17h'!$B:$B,'[9]cell downs 18042026 17h'!$B:$B,"")</f>
        <v/>
      </c>
      <c r="AU1828" s="14" t="str">
        <f>_xlfn.XLOOKUP(B1828,'[10]Cells Huawei 19042026 15h'!$B:$B,'[10]Cells Huawei 19042026 15h'!$B:$B,"")</f>
        <v/>
      </c>
      <c r="AV1828" s="9" t="str">
        <f>_xlfn.XLOOKUP(B1828,'[11]cells down 19042026 9H40'!$B:$B,'[11]cells down 19042026 9H40'!$B:$B,"")</f>
        <v/>
      </c>
    </row>
    <row r="1829" spans="1:48" hidden="1" x14ac:dyDescent="0.3">
      <c r="A1829" s="1" t="s">
        <v>3883</v>
      </c>
      <c r="B1829" s="8" t="s">
        <v>3884</v>
      </c>
      <c r="C1829" s="3" t="str">
        <f>_xlfn.XLOOKUP(B1829,'[1]daily break down'!$D:$D,'[1]daily break down'!$E:$E,"")</f>
        <v>ADAMAOUA</v>
      </c>
      <c r="D1829" s="1"/>
      <c r="E1829" s="1"/>
      <c r="F1829" s="3" t="s">
        <v>90</v>
      </c>
      <c r="G1829" s="1" t="s">
        <v>3885</v>
      </c>
      <c r="H1829" s="27" t="str">
        <f>_xlfn.XLOOKUP(B1829,[2]CALCULATION!$B:$B,[2]CALCULATION!$H:$H,"")</f>
        <v>HUAWEI</v>
      </c>
      <c r="I1829" s="26">
        <v>5.9569161580102338E-3</v>
      </c>
      <c r="J1829" s="26">
        <v>1.826312019701341E-2</v>
      </c>
      <c r="K1829" s="26">
        <v>0.7352511036346463</v>
      </c>
      <c r="L1829" s="26">
        <v>0</v>
      </c>
      <c r="M1829" s="26">
        <v>0</v>
      </c>
      <c r="N1829" s="26">
        <v>0</v>
      </c>
      <c r="O1829" s="26">
        <v>0</v>
      </c>
      <c r="P1829" s="114" t="s">
        <v>6364</v>
      </c>
      <c r="Q1829" s="42" t="s">
        <v>5538</v>
      </c>
      <c r="R1829" s="42"/>
      <c r="S1829" s="41" t="str" cm="1">
        <f t="array" ref="S1829">IFERROR(_xlfn.IFS(
U1829="MPR ISSUE","PDH",
U1829="BSS Hardware Issue","BSS",
U1829="Sites strategiques, MLL, Pylone, etc.","ENVTECH",
U1829="AKTIVCO DEFAUT GE &amp; POWER Cabinet","AKTIVCO",
U1829="AKTIVCO Coupure ENEO &amp; Baisse de tension","AKTIVCO GRID ONLY",
U1829="Coupure ENEO &amp; Baisse de tension","IHS GRID ONLY",
U1829="Defaut GE &amp; POWER Cabinet","IHS",
U1829="Sharing","Partners",
U1829="Sites strategiques &amp; DataCenter","SST &amp; DC",
U1829="Exclu","Exclu",
U1829="SAT","SAT",
U1829="SPARE-ISSUE","SPARE-ISSUE",
U1829="Fiber CAmtel","TRANS_FO_CAMTEL",
U1829="Fiber AOF","Fiber AOF",
U1829="Projet OCM (HUAWEI)","TRAVAUX-HUAWEI",
U1829="Projet OCM (NOKIA)","TRAVAUX-NOKIA",
U1829="ACCESS-ISSUE","ACCESS-ISSUE",
U1829="Projet OCM (ZTE, NOKIA, autres projets)","TRAVAUX OCM",
U1829="No root CAuse","No root cause",
U1829="ODU HS","PDH",
U1829="IP &amp; VLAN","PDH",
U1829="Warehouse HUAWEI","SPARE-ISSUE",
U1829="SPARE-HS","SPARE-ISSUE",
U1829="Power Telco","BSS",U1829="no impacts","no impacts"
),"")</f>
        <v>No root cause</v>
      </c>
      <c r="T1829" s="41" t="str" cm="1">
        <f t="array" ref="T1829">IFERROR(_xlfn.IFS(
U1829="MPR ISSUE","TX ISSUE",
U1829="BSS Hardware Issue","RAN ISSUE",
U1829="Sites strategiques, MLL, Pylone, etc.","ENVTECH",
U1829="AKTIVCO DEFAUT GE &amp; POWER Cabinet","POWER ISSUE",
U1829="AKTIVCO Coupure ENEO &amp; Baisse de tension","POWER ISSUE",
U1829="Coupure ENEO &amp; Baisse de tension","POWER ISSUE",
U1829="Defaut GE &amp; POWER Cabinet","POWER ISSUE",
U1829="Sharing","POWER ISSUE",
U1829="Sites strategiques &amp; DataCenter","POWER ISSUE",
U1829="Exclu","Exclu",
U1829="SAT","TX ISSUE",
U1829="SPARE-ISSUE","SPARE-ISSUE",
U1829="Fiber CAmtel","TX ISSUE",
U1829="Fiber AOF","TX ISSUE",
U1829="Projet OCM (HUAWEI)","TRAVAUX-HUAWEI",
U1829="Projet OCM (NOKIA)","TRAVAUX -NOKIA",
U1829="ACCESS-ISSUE","ACCESS-ISSUE",
U1829="Projet OCM (ZTE, NOKIA, autres projets)","TRAVAUX OCM",
U1829="No root CAuse","No root cause",
U1829="ODU HS","TX ISSUE",
U1829="IP &amp; VLAN","TX ISSUE",
U1829="Warehouse HUAWEI","SPARE-ISSUE",
U1829="SPARE-HS","SPARE-ISSUE",
U1829="Power Telco","RAN ISSUE",U1829="no impacts","no impacts"
),"")</f>
        <v>No root cause</v>
      </c>
      <c r="U1829" s="68" t="s">
        <v>5691</v>
      </c>
      <c r="V1829" s="41" t="str" cm="1">
        <f t="array" ref="V1829">IFERROR(_xlfn.IFS(
U1829="MPR ISSUE","ACTIVE",
U1829="BSS Hardware Issue","ACTIVE",
U1829="Sites strategiques, MLL, Pylone, etc.","PASSIVE",
U1829="AKTIVCO DEFAUT GE &amp; POWER Cabinet","PASSIVE",
U1829="AKTIVCO Coupure ENEO &amp; Baisse de tension","PASSIVE",
U1829="Coupure ENEO &amp; Baisse de tension","PASSIVE",
U1829="Defaut GE &amp; POWER Cabinet","PASSIVE",
U1829="Sharing","PASSIVE",
U1829="Sites strategiques &amp; DataCenter","PASSIVE",
U1829="Exclu","Exclu",
U1829="SAT","ACTIVE",
U1829="SPARE-ISSUE","SPARE-ISSUE",
U1829="Fiber CAmtel","ACTIVE",
U1829="Fiber AOF","ACTIVE",
U1829="Projet OCM (HUAWEI)","PLANNED WORKS",
U1829="Projet OCM (NOKIA)","PLANNED WORKS",
U1829="ACCESS-ISSUE","ACCESS-ISSUE",
U1829="Projet OCM (ZTE, NOKIA, autres projets)","PLANNED WORKS",
U1829="No root CAuse","No root cause",
U1829="ODU HS","ACTIVE",
U1829="IP &amp; VLAN","ACTIVE",
U1829="Warehouse HUAWEI","SPARE-ISSUE",
U1829="SPARE-HS","SPARE-ISSUE",
U1829="Power Telco","ACTIVE", U1829="no impacts","no impacts"
),"")</f>
        <v>No root cause</v>
      </c>
      <c r="W1829" s="113"/>
      <c r="X1829" s="113"/>
      <c r="Y1829" s="113"/>
      <c r="Z1829" s="113"/>
      <c r="AA1829" s="113"/>
      <c r="AB1829" s="17" t="s">
        <v>5465</v>
      </c>
      <c r="AC1829" s="17" t="str">
        <f>_xlfn.XLOOKUP(B1829,'INCIDENT-04-27-2026'!E:E,'INCIDENT-04-27-2026'!F:F,"")</f>
        <v/>
      </c>
      <c r="AD1829" s="9"/>
      <c r="AE1829" s="7" t="s">
        <v>5465</v>
      </c>
      <c r="AF1829" s="6" t="str">
        <f>_xlfn.XLOOKUP(B1829,'[13]Input_27-04'!$B:$B,'[13]Input_27-04'!$M:$M,"")</f>
        <v/>
      </c>
      <c r="AG1829" s="7"/>
      <c r="AH1829" s="3"/>
      <c r="AI1829" s="18" t="str">
        <f>_xlfn.XLOOKUP(B1829,'[3]Cells Huawei 27042026 10h'!$B:$B,'[3]Cells Huawei 27042026 10h'!$T:$T,"")</f>
        <v/>
      </c>
      <c r="AJ1829" s="18" t="str">
        <f>_xlfn.XLOOKUP(B1829,'[3]Cells Huawei 27042026 15h'!$B:$B,'[3]Cells Huawei 27042026 15h'!$T:$T,"")</f>
        <v/>
      </c>
      <c r="AK1829" s="18" t="str">
        <f>_xlfn.XLOOKUP(B1829,'[4]cells down 27042026 11h28'!$B:$B,'[4]cells down 27042026 11h28'!$R:$R,"")</f>
        <v/>
      </c>
      <c r="AL1829" s="18" t="str">
        <f>_xlfn.XLOOKUP(B1829,'[4]cells down 27042026 18h01'!$B:$B,'[4]cells down 27042026 18h01'!$R:$R,"")</f>
        <v/>
      </c>
      <c r="AM1829" s="18" t="str">
        <f>_xlfn.XLOOKUP(B1829,'[5]cell downs 27042026 11h'!$B:$B,'[5]cell downs 27042026 11h'!$R:$R,"")</f>
        <v/>
      </c>
      <c r="AN1829" s="18" t="str">
        <f>_xlfn.XLOOKUP(B1829,'[5]cell downs 27042026 17h40'!$B:$B,'[5]cell downs 27042026 17h40'!$R:$R,"")</f>
        <v/>
      </c>
      <c r="AO1829" s="18" t="str">
        <f>_xlfn.XLOOKUP(B1829,'[6]ALL SITES DOWN'!$D:$D,'[6]ALL SITES DOWN'!$J:$J,"")</f>
        <v/>
      </c>
      <c r="AP1829" s="18" t="str">
        <f>_xlfn.XLOOKUP(B1829,'[7]ALL SITES DOWN'!$D:$D,'[7]ALL SITES DOWN'!$J:$J,"")</f>
        <v/>
      </c>
      <c r="AQ1829" s="9" t="str">
        <f>_xlfn.XLOOKUP(B1829,[8]sheet1!$AC:$AC,[8]sheet1!$AF:$AF,"")</f>
        <v/>
      </c>
      <c r="AR1829" s="14"/>
      <c r="AS1829" s="14" t="s">
        <v>5465</v>
      </c>
      <c r="AT1829" s="14" t="str">
        <f>_xlfn.XLOOKUP(B1829,'[9]cell downs 18042026 17h'!$B:$B,'[9]cell downs 18042026 17h'!$B:$B,"")</f>
        <v/>
      </c>
      <c r="AU1829" s="14" t="str">
        <f>_xlfn.XLOOKUP(B1829,'[10]Cells Huawei 19042026 15h'!$B:$B,'[10]Cells Huawei 19042026 15h'!$B:$B,"")</f>
        <v/>
      </c>
      <c r="AV1829" s="9" t="str">
        <f>_xlfn.XLOOKUP(B1829,'[11]cells down 19042026 9H40'!$B:$B,'[11]cells down 19042026 9H40'!$B:$B,"")</f>
        <v/>
      </c>
    </row>
    <row r="1830" spans="1:48" hidden="1" x14ac:dyDescent="0.3">
      <c r="A1830" s="1" t="s">
        <v>3154</v>
      </c>
      <c r="B1830" s="8" t="s">
        <v>3155</v>
      </c>
      <c r="C1830" s="3" t="str">
        <f>_xlfn.XLOOKUP(B1830,'[1]daily break down'!$D:$D,'[1]daily break down'!$E:$E,"")</f>
        <v>LITTORAL</v>
      </c>
      <c r="D1830" s="1" t="s">
        <v>11</v>
      </c>
      <c r="E1830" s="1" t="s">
        <v>12</v>
      </c>
      <c r="F1830" s="3" t="s">
        <v>31</v>
      </c>
      <c r="G1830" s="1" t="s">
        <v>502</v>
      </c>
      <c r="H1830" s="29" t="str">
        <f>_xlfn.XLOOKUP(B1830,[2]CALCULATION!$B:$B,[2]CALCULATION!$H:$H,"")</f>
        <v>ZTE</v>
      </c>
      <c r="I1830" s="26">
        <v>0</v>
      </c>
      <c r="J1830" s="26">
        <v>0</v>
      </c>
      <c r="K1830" s="26">
        <v>0</v>
      </c>
      <c r="L1830" s="26">
        <v>0</v>
      </c>
      <c r="M1830" s="26">
        <v>0</v>
      </c>
      <c r="N1830" s="26">
        <v>0</v>
      </c>
      <c r="O1830" s="26">
        <v>0</v>
      </c>
      <c r="P1830" s="114" t="s">
        <v>6364</v>
      </c>
      <c r="Q1830" s="42" t="s">
        <v>5538</v>
      </c>
      <c r="R1830" s="42"/>
      <c r="S1830" s="41" t="str" cm="1">
        <f t="array" ref="S1830">IFERROR(_xlfn.IFS(
U1830="MPR ISSUE","PDH",
U1830="BSS Hardware Issue","BSS",
U1830="Sites strategiques, MLL, Pylone, etc.","ENVTECH",
U1830="AKTIVCO DEFAUT GE &amp; POWER Cabinet","AKTIVCO",
U1830="AKTIVCO Coupure ENEO &amp; Baisse de tension","AKTIVCO GRID ONLY",
U1830="Coupure ENEO &amp; Baisse de tension","IHS GRID ONLY",
U1830="Defaut GE &amp; POWER Cabinet","IHS",
U1830="Sharing","Partners",
U1830="Sites strategiques &amp; DataCenter","SST &amp; DC",
U1830="Exclu","Exclu",
U1830="SAT","SAT",
U1830="SPARE-ISSUE","SPARE-ISSUE",
U1830="Fiber CAmtel","TRANS_FO_CAMTEL",
U1830="Fiber AOF","Fiber AOF",
U1830="Projet OCM (HUAWEI)","TRAVAUX-HUAWEI",
U1830="Projet OCM (NOKIA)","TRAVAUX-NOKIA",
U1830="ACCESS-ISSUE","ACCESS-ISSUE",
U1830="Projet OCM (ZTE, NOKIA, autres projets)","TRAVAUX OCM",
U1830="No root CAuse","No root cause",
U1830="ODU HS","PDH",
U1830="IP &amp; VLAN","PDH",
U1830="Warehouse HUAWEI","SPARE-ISSUE",
U1830="SPARE-HS","SPARE-ISSUE",
U1830="Power Telco","BSS",U1830="no impacts","no impacts"
),"")</f>
        <v>No root cause</v>
      </c>
      <c r="T1830" s="41" t="str" cm="1">
        <f t="array" ref="T1830">IFERROR(_xlfn.IFS(
U1830="MPR ISSUE","TX ISSUE",
U1830="BSS Hardware Issue","RAN ISSUE",
U1830="Sites strategiques, MLL, Pylone, etc.","ENVTECH",
U1830="AKTIVCO DEFAUT GE &amp; POWER Cabinet","POWER ISSUE",
U1830="AKTIVCO Coupure ENEO &amp; Baisse de tension","POWER ISSUE",
U1830="Coupure ENEO &amp; Baisse de tension","POWER ISSUE",
U1830="Defaut GE &amp; POWER Cabinet","POWER ISSUE",
U1830="Sharing","POWER ISSUE",
U1830="Sites strategiques &amp; DataCenter","POWER ISSUE",
U1830="Exclu","Exclu",
U1830="SAT","TX ISSUE",
U1830="SPARE-ISSUE","SPARE-ISSUE",
U1830="Fiber CAmtel","TX ISSUE",
U1830="Fiber AOF","TX ISSUE",
U1830="Projet OCM (HUAWEI)","TRAVAUX-HUAWEI",
U1830="Projet OCM (NOKIA)","TRAVAUX -NOKIA",
U1830="ACCESS-ISSUE","ACCESS-ISSUE",
U1830="Projet OCM (ZTE, NOKIA, autres projets)","TRAVAUX OCM",
U1830="No root CAuse","No root cause",
U1830="ODU HS","TX ISSUE",
U1830="IP &amp; VLAN","TX ISSUE",
U1830="Warehouse HUAWEI","SPARE-ISSUE",
U1830="SPARE-HS","SPARE-ISSUE",
U1830="Power Telco","RAN ISSUE",U1830="no impacts","no impacts"
),"")</f>
        <v>No root cause</v>
      </c>
      <c r="U1830" s="68" t="s">
        <v>5691</v>
      </c>
      <c r="V1830" s="41" t="str" cm="1">
        <f t="array" ref="V1830">IFERROR(_xlfn.IFS(
U1830="MPR ISSUE","ACTIVE",
U1830="BSS Hardware Issue","ACTIVE",
U1830="Sites strategiques, MLL, Pylone, etc.","PASSIVE",
U1830="AKTIVCO DEFAUT GE &amp; POWER Cabinet","PASSIVE",
U1830="AKTIVCO Coupure ENEO &amp; Baisse de tension","PASSIVE",
U1830="Coupure ENEO &amp; Baisse de tension","PASSIVE",
U1830="Defaut GE &amp; POWER Cabinet","PASSIVE",
U1830="Sharing","PASSIVE",
U1830="Sites strategiques &amp; DataCenter","PASSIVE",
U1830="Exclu","Exclu",
U1830="SAT","ACTIVE",
U1830="SPARE-ISSUE","SPARE-ISSUE",
U1830="Fiber CAmtel","ACTIVE",
U1830="Fiber AOF","ACTIVE",
U1830="Projet OCM (HUAWEI)","PLANNED WORKS",
U1830="Projet OCM (NOKIA)","PLANNED WORKS",
U1830="ACCESS-ISSUE","ACCESS-ISSUE",
U1830="Projet OCM (ZTE, NOKIA, autres projets)","PLANNED WORKS",
U1830="No root CAuse","No root cause",
U1830="ODU HS","ACTIVE",
U1830="IP &amp; VLAN","ACTIVE",
U1830="Warehouse HUAWEI","SPARE-ISSUE",
U1830="SPARE-HS","SPARE-ISSUE",
U1830="Power Telco","ACTIVE", U1830="no impacts","no impacts"
),"")</f>
        <v>No root cause</v>
      </c>
      <c r="W1830" s="113"/>
      <c r="X1830" s="113"/>
      <c r="Y1830" s="113"/>
      <c r="Z1830" s="113"/>
      <c r="AA1830" s="113"/>
      <c r="AB1830" s="17" t="s">
        <v>5465</v>
      </c>
      <c r="AC1830" s="17" t="str">
        <f>_xlfn.XLOOKUP(B1830,'INCIDENT-04-27-2026'!E:E,'INCIDENT-04-27-2026'!F:F,"")</f>
        <v/>
      </c>
      <c r="AD1830" s="9"/>
      <c r="AE1830" s="7" t="s">
        <v>5465</v>
      </c>
      <c r="AF1830" s="6" t="str">
        <f>_xlfn.XLOOKUP(B1830,'[13]Input_27-04'!$B:$B,'[13]Input_27-04'!$M:$M,"")</f>
        <v/>
      </c>
      <c r="AG1830" s="7"/>
      <c r="AH1830" s="3"/>
      <c r="AI1830" s="18" t="str">
        <f>_xlfn.XLOOKUP(B1830,'[3]Cells Huawei 27042026 10h'!$B:$B,'[3]Cells Huawei 27042026 10h'!$T:$T,"")</f>
        <v/>
      </c>
      <c r="AJ1830" s="18" t="str">
        <f>_xlfn.XLOOKUP(B1830,'[3]Cells Huawei 27042026 15h'!$B:$B,'[3]Cells Huawei 27042026 15h'!$T:$T,"")</f>
        <v/>
      </c>
      <c r="AK1830" s="18" t="str">
        <f>_xlfn.XLOOKUP(B1830,'[4]cells down 27042026 11h28'!$B:$B,'[4]cells down 27042026 11h28'!$R:$R,"")</f>
        <v/>
      </c>
      <c r="AL1830" s="18" t="str">
        <f>_xlfn.XLOOKUP(B1830,'[4]cells down 27042026 18h01'!$B:$B,'[4]cells down 27042026 18h01'!$R:$R,"")</f>
        <v/>
      </c>
      <c r="AM1830" s="18" t="str">
        <f>_xlfn.XLOOKUP(B1830,'[5]cell downs 27042026 11h'!$B:$B,'[5]cell downs 27042026 11h'!$R:$R,"")</f>
        <v/>
      </c>
      <c r="AN1830" s="18" t="str">
        <f>_xlfn.XLOOKUP(B1830,'[5]cell downs 27042026 17h40'!$B:$B,'[5]cell downs 27042026 17h40'!$R:$R,"")</f>
        <v/>
      </c>
      <c r="AO1830" s="18" t="str">
        <f>_xlfn.XLOOKUP(B1830,'[6]ALL SITES DOWN'!$D:$D,'[6]ALL SITES DOWN'!$J:$J,"")</f>
        <v/>
      </c>
      <c r="AP1830" s="18" t="str">
        <f>_xlfn.XLOOKUP(B1830,'[7]ALL SITES DOWN'!$D:$D,'[7]ALL SITES DOWN'!$J:$J,"")</f>
        <v/>
      </c>
      <c r="AQ1830" s="9" t="str">
        <f>_xlfn.XLOOKUP(B1830,[8]sheet1!$AC:$AC,[8]sheet1!$AF:$AF,"")</f>
        <v/>
      </c>
      <c r="AR1830" s="14"/>
      <c r="AS1830" s="14" t="s">
        <v>5465</v>
      </c>
      <c r="AT1830" s="14" t="str">
        <f>_xlfn.XLOOKUP(B1830,'[9]cell downs 18042026 17h'!$B:$B,'[9]cell downs 18042026 17h'!$B:$B,"")</f>
        <v/>
      </c>
      <c r="AU1830" s="14" t="str">
        <f>_xlfn.XLOOKUP(B1830,'[10]Cells Huawei 19042026 15h'!$B:$B,'[10]Cells Huawei 19042026 15h'!$B:$B,"")</f>
        <v/>
      </c>
      <c r="AV1830" s="9" t="str">
        <f>_xlfn.XLOOKUP(B1830,'[11]cells down 19042026 9H40'!$B:$B,'[11]cells down 19042026 9H40'!$B:$B,"")</f>
        <v/>
      </c>
    </row>
    <row r="1831" spans="1:48" hidden="1" x14ac:dyDescent="0.3">
      <c r="A1831" s="1" t="s">
        <v>5130</v>
      </c>
      <c r="B1831" s="8" t="s">
        <v>5131</v>
      </c>
      <c r="C1831" s="3" t="str">
        <f>_xlfn.XLOOKUP(B1831,'[1]daily break down'!$D:$D,'[1]daily break down'!$E:$E,"")</f>
        <v>CENTRE</v>
      </c>
      <c r="D1831" s="1" t="s">
        <v>11</v>
      </c>
      <c r="E1831" s="1" t="s">
        <v>12</v>
      </c>
      <c r="F1831" s="3" t="s">
        <v>37</v>
      </c>
      <c r="G1831" s="1" t="s">
        <v>5130</v>
      </c>
      <c r="H1831" s="29" t="str">
        <f>_xlfn.XLOOKUP(B1831,[2]CALCULATION!$B:$B,[2]CALCULATION!$H:$H,"")</f>
        <v>ZTE</v>
      </c>
      <c r="I1831" s="26">
        <v>0</v>
      </c>
      <c r="J1831" s="26">
        <v>0</v>
      </c>
      <c r="K1831" s="26">
        <v>0</v>
      </c>
      <c r="L1831" s="26">
        <v>0</v>
      </c>
      <c r="M1831" s="26">
        <v>0</v>
      </c>
      <c r="N1831" s="26">
        <v>0</v>
      </c>
      <c r="O1831" s="26">
        <v>0</v>
      </c>
      <c r="P1831" s="114" t="s">
        <v>6364</v>
      </c>
      <c r="Q1831" s="42" t="s">
        <v>5538</v>
      </c>
      <c r="R1831" s="42"/>
      <c r="S1831" s="41" t="str" cm="1">
        <f t="array" ref="S1831">IFERROR(_xlfn.IFS(
U1831="MPR ISSUE","PDH",
U1831="BSS Hardware Issue","BSS",
U1831="Sites strategiques, MLL, Pylone, etc.","ENVTECH",
U1831="AKTIVCO DEFAUT GE &amp; POWER Cabinet","AKTIVCO",
U1831="AKTIVCO Coupure ENEO &amp; Baisse de tension","AKTIVCO GRID ONLY",
U1831="Coupure ENEO &amp; Baisse de tension","IHS GRID ONLY",
U1831="Defaut GE &amp; POWER Cabinet","IHS",
U1831="Sharing","Partners",
U1831="Sites strategiques &amp; DataCenter","SST &amp; DC",
U1831="Exclu","Exclu",
U1831="SAT","SAT",
U1831="SPARE-ISSUE","SPARE-ISSUE",
U1831="Fiber CAmtel","TRANS_FO_CAMTEL",
U1831="Fiber AOF","Fiber AOF",
U1831="Projet OCM (HUAWEI)","TRAVAUX-HUAWEI",
U1831="Projet OCM (NOKIA)","TRAVAUX-NOKIA",
U1831="ACCESS-ISSUE","ACCESS-ISSUE",
U1831="Projet OCM (ZTE, NOKIA, autres projets)","TRAVAUX OCM",
U1831="No root CAuse","No root cause",
U1831="ODU HS","PDH",
U1831="IP &amp; VLAN","PDH",
U1831="Warehouse HUAWEI","SPARE-ISSUE",
U1831="SPARE-HS","SPARE-ISSUE",
U1831="Power Telco","BSS",U1831="no impacts","no impacts"
),"")</f>
        <v>No root cause</v>
      </c>
      <c r="T1831" s="41" t="str" cm="1">
        <f t="array" ref="T1831">IFERROR(_xlfn.IFS(
U1831="MPR ISSUE","TX ISSUE",
U1831="BSS Hardware Issue","RAN ISSUE",
U1831="Sites strategiques, MLL, Pylone, etc.","ENVTECH",
U1831="AKTIVCO DEFAUT GE &amp; POWER Cabinet","POWER ISSUE",
U1831="AKTIVCO Coupure ENEO &amp; Baisse de tension","POWER ISSUE",
U1831="Coupure ENEO &amp; Baisse de tension","POWER ISSUE",
U1831="Defaut GE &amp; POWER Cabinet","POWER ISSUE",
U1831="Sharing","POWER ISSUE",
U1831="Sites strategiques &amp; DataCenter","POWER ISSUE",
U1831="Exclu","Exclu",
U1831="SAT","TX ISSUE",
U1831="SPARE-ISSUE","SPARE-ISSUE",
U1831="Fiber CAmtel","TX ISSUE",
U1831="Fiber AOF","TX ISSUE",
U1831="Projet OCM (HUAWEI)","TRAVAUX-HUAWEI",
U1831="Projet OCM (NOKIA)","TRAVAUX -NOKIA",
U1831="ACCESS-ISSUE","ACCESS-ISSUE",
U1831="Projet OCM (ZTE, NOKIA, autres projets)","TRAVAUX OCM",
U1831="No root CAuse","No root cause",
U1831="ODU HS","TX ISSUE",
U1831="IP &amp; VLAN","TX ISSUE",
U1831="Warehouse HUAWEI","SPARE-ISSUE",
U1831="SPARE-HS","SPARE-ISSUE",
U1831="Power Telco","RAN ISSUE",U1831="no impacts","no impacts"
),"")</f>
        <v>No root cause</v>
      </c>
      <c r="U1831" s="68" t="s">
        <v>5691</v>
      </c>
      <c r="V1831" s="41" t="str" cm="1">
        <f t="array" ref="V1831">IFERROR(_xlfn.IFS(
U1831="MPR ISSUE","ACTIVE",
U1831="BSS Hardware Issue","ACTIVE",
U1831="Sites strategiques, MLL, Pylone, etc.","PASSIVE",
U1831="AKTIVCO DEFAUT GE &amp; POWER Cabinet","PASSIVE",
U1831="AKTIVCO Coupure ENEO &amp; Baisse de tension","PASSIVE",
U1831="Coupure ENEO &amp; Baisse de tension","PASSIVE",
U1831="Defaut GE &amp; POWER Cabinet","PASSIVE",
U1831="Sharing","PASSIVE",
U1831="Sites strategiques &amp; DataCenter","PASSIVE",
U1831="Exclu","Exclu",
U1831="SAT","ACTIVE",
U1831="SPARE-ISSUE","SPARE-ISSUE",
U1831="Fiber CAmtel","ACTIVE",
U1831="Fiber AOF","ACTIVE",
U1831="Projet OCM (HUAWEI)","PLANNED WORKS",
U1831="Projet OCM (NOKIA)","PLANNED WORKS",
U1831="ACCESS-ISSUE","ACCESS-ISSUE",
U1831="Projet OCM (ZTE, NOKIA, autres projets)","PLANNED WORKS",
U1831="No root CAuse","No root cause",
U1831="ODU HS","ACTIVE",
U1831="IP &amp; VLAN","ACTIVE",
U1831="Warehouse HUAWEI","SPARE-ISSUE",
U1831="SPARE-HS","SPARE-ISSUE",
U1831="Power Telco","ACTIVE", U1831="no impacts","no impacts"
),"")</f>
        <v>No root cause</v>
      </c>
      <c r="W1831" s="113"/>
      <c r="X1831" s="113"/>
      <c r="Y1831" s="113"/>
      <c r="Z1831" s="113"/>
      <c r="AA1831" s="113"/>
      <c r="AB1831" s="17" t="s">
        <v>5931</v>
      </c>
      <c r="AC1831" s="17" t="str">
        <f>_xlfn.XLOOKUP(B1831,'INCIDENT-04-27-2026'!E:E,'INCIDENT-04-27-2026'!F:F,"")</f>
        <v/>
      </c>
      <c r="AD1831" s="9"/>
      <c r="AE1831" s="7" t="s">
        <v>5465</v>
      </c>
      <c r="AF1831" s="6" t="str">
        <f>_xlfn.XLOOKUP(B1831,'[13]Input_27-04'!$B:$B,'[13]Input_27-04'!$M:$M,"")</f>
        <v/>
      </c>
      <c r="AG1831" s="7"/>
      <c r="AH1831" s="3"/>
      <c r="AI1831" s="18" t="str">
        <f>_xlfn.XLOOKUP(B1831,'[3]Cells Huawei 27042026 10h'!$B:$B,'[3]Cells Huawei 27042026 10h'!$T:$T,"")</f>
        <v/>
      </c>
      <c r="AJ1831" s="18" t="str">
        <f>_xlfn.XLOOKUP(B1831,'[3]Cells Huawei 27042026 15h'!$B:$B,'[3]Cells Huawei 27042026 15h'!$T:$T,"")</f>
        <v/>
      </c>
      <c r="AK1831" s="18" t="str">
        <f>_xlfn.XLOOKUP(B1831,'[4]cells down 27042026 11h28'!$B:$B,'[4]cells down 27042026 11h28'!$R:$R,"")</f>
        <v/>
      </c>
      <c r="AL1831" s="18" t="str">
        <f>_xlfn.XLOOKUP(B1831,'[4]cells down 27042026 18h01'!$B:$B,'[4]cells down 27042026 18h01'!$R:$R,"")</f>
        <v>(04/27/2026 cell zte):-27/04/2026 : Besoin d'analyse BO RAN</v>
      </c>
      <c r="AM1831" s="18" t="str">
        <f>_xlfn.XLOOKUP(B1831,'[5]cell downs 27042026 11h'!$B:$B,'[5]cell downs 27042026 11h'!$R:$R,"")</f>
        <v/>
      </c>
      <c r="AN1831" s="18" t="str">
        <f>_xlfn.XLOOKUP(B1831,'[5]cell downs 27042026 17h40'!$B:$B,'[5]cell downs 27042026 17h40'!$R:$R,"")</f>
        <v/>
      </c>
      <c r="AO1831" s="18" t="str">
        <f>_xlfn.XLOOKUP(B1831,'[6]ALL SITES DOWN'!$D:$D,'[6]ALL SITES DOWN'!$J:$J,"")</f>
        <v/>
      </c>
      <c r="AP1831" s="18" t="str">
        <f>_xlfn.XLOOKUP(B1831,'[7]ALL SITES DOWN'!$D:$D,'[7]ALL SITES DOWN'!$J:$J,"")</f>
        <v/>
      </c>
      <c r="AQ1831" s="9" t="str">
        <f>_xlfn.XLOOKUP(B1831,[8]sheet1!$AC:$AC,[8]sheet1!$AF:$AF,"")</f>
        <v/>
      </c>
      <c r="AR1831" s="14"/>
      <c r="AS1831" s="14" t="s">
        <v>5465</v>
      </c>
      <c r="AT1831" s="14" t="str">
        <f>_xlfn.XLOOKUP(B1831,'[9]cell downs 18042026 17h'!$B:$B,'[9]cell downs 18042026 17h'!$B:$B,"")</f>
        <v/>
      </c>
      <c r="AU1831" s="14" t="str">
        <f>_xlfn.XLOOKUP(B1831,'[10]Cells Huawei 19042026 15h'!$B:$B,'[10]Cells Huawei 19042026 15h'!$B:$B,"")</f>
        <v/>
      </c>
      <c r="AV1831" s="9" t="str">
        <f>_xlfn.XLOOKUP(B1831,'[11]cells down 19042026 9H40'!$B:$B,'[11]cells down 19042026 9H40'!$B:$B,"")</f>
        <v/>
      </c>
    </row>
    <row r="1832" spans="1:48" hidden="1" x14ac:dyDescent="0.3">
      <c r="A1832" s="1" t="s">
        <v>2185</v>
      </c>
      <c r="B1832" s="8" t="s">
        <v>2186</v>
      </c>
      <c r="C1832" s="3" t="str">
        <f>_xlfn.XLOOKUP(B1832,'[1]daily break down'!$D:$D,'[1]daily break down'!$E:$E,"")</f>
        <v>SUD-OUEST</v>
      </c>
      <c r="D1832" s="1" t="s">
        <v>21</v>
      </c>
      <c r="E1832" s="1" t="s">
        <v>30</v>
      </c>
      <c r="F1832" s="3" t="s">
        <v>13</v>
      </c>
      <c r="G1832" s="1" t="s">
        <v>2185</v>
      </c>
      <c r="H1832" s="28" t="str">
        <f>_xlfn.XLOOKUP(B1832,[2]CALCULATION!$B:$B,[2]CALCULATION!$H:$H,"")</f>
        <v>NOKIA</v>
      </c>
      <c r="I1832" s="26">
        <v>0</v>
      </c>
      <c r="J1832" s="26">
        <v>0</v>
      </c>
      <c r="K1832" s="26">
        <v>0</v>
      </c>
      <c r="L1832" s="26">
        <v>0</v>
      </c>
      <c r="M1832" s="26">
        <v>0</v>
      </c>
      <c r="N1832" s="26">
        <v>0</v>
      </c>
      <c r="O1832" s="26">
        <v>0</v>
      </c>
      <c r="P1832" s="114" t="s">
        <v>6364</v>
      </c>
      <c r="Q1832" s="42" t="s">
        <v>5538</v>
      </c>
      <c r="R1832" s="42"/>
      <c r="S1832" s="41" t="str" cm="1">
        <f t="array" ref="S1832">IFERROR(_xlfn.IFS(
U1832="MPR ISSUE","PDH",
U1832="BSS Hardware Issue","BSS",
U1832="Sites strategiques, MLL, Pylone, etc.","ENVTECH",
U1832="AKTIVCO DEFAUT GE &amp; POWER Cabinet","AKTIVCO",
U1832="AKTIVCO Coupure ENEO &amp; Baisse de tension","AKTIVCO GRID ONLY",
U1832="Coupure ENEO &amp; Baisse de tension","IHS GRID ONLY",
U1832="Defaut GE &amp; POWER Cabinet","IHS",
U1832="Sharing","Partners",
U1832="Sites strategiques &amp; DataCenter","SST &amp; DC",
U1832="Exclu","Exclu",
U1832="SAT","SAT",
U1832="SPARE-ISSUE","SPARE-ISSUE",
U1832="Fiber CAmtel","TRANS_FO_CAMTEL",
U1832="Fiber AOF","Fiber AOF",
U1832="Projet OCM (HUAWEI)","TRAVAUX-HUAWEI",
U1832="Projet OCM (NOKIA)","TRAVAUX-NOKIA",
U1832="ACCESS-ISSUE","ACCESS-ISSUE",
U1832="Projet OCM (ZTE, NOKIA, autres projets)","TRAVAUX OCM",
U1832="No root CAuse","No root cause",
U1832="ODU HS","PDH",
U1832="IP &amp; VLAN","PDH",
U1832="Warehouse HUAWEI","SPARE-ISSUE",
U1832="SPARE-HS","SPARE-ISSUE",
U1832="Power Telco","BSS",U1832="no impacts","no impacts"
),"")</f>
        <v>PDH</v>
      </c>
      <c r="T1832" s="41" t="str" cm="1">
        <f t="array" ref="T1832">IFERROR(_xlfn.IFS(
U1832="MPR ISSUE","TX ISSUE",
U1832="BSS Hardware Issue","RAN ISSUE",
U1832="Sites strategiques, MLL, Pylone, etc.","ENVTECH",
U1832="AKTIVCO DEFAUT GE &amp; POWER Cabinet","POWER ISSUE",
U1832="AKTIVCO Coupure ENEO &amp; Baisse de tension","POWER ISSUE",
U1832="Coupure ENEO &amp; Baisse de tension","POWER ISSUE",
U1832="Defaut GE &amp; POWER Cabinet","POWER ISSUE",
U1832="Sharing","POWER ISSUE",
U1832="Sites strategiques &amp; DataCenter","POWER ISSUE",
U1832="Exclu","Exclu",
U1832="SAT","TX ISSUE",
U1832="SPARE-ISSUE","SPARE-ISSUE",
U1832="Fiber CAmtel","TX ISSUE",
U1832="Fiber AOF","TX ISSUE",
U1832="Projet OCM (HUAWEI)","TRAVAUX-HUAWEI",
U1832="Projet OCM (NOKIA)","TRAVAUX -NOKIA",
U1832="ACCESS-ISSUE","ACCESS-ISSUE",
U1832="Projet OCM (ZTE, NOKIA, autres projets)","TRAVAUX OCM",
U1832="No root CAuse","No root cause",
U1832="ODU HS","TX ISSUE",
U1832="IP &amp; VLAN","TX ISSUE",
U1832="Warehouse HUAWEI","SPARE-ISSUE",
U1832="SPARE-HS","SPARE-ISSUE",
U1832="Power Telco","RAN ISSUE",U1832="no impacts","no impacts"
),"")</f>
        <v>TX ISSUE</v>
      </c>
      <c r="U1832" s="68" t="s">
        <v>5690</v>
      </c>
      <c r="V1832" s="41" t="str" cm="1">
        <f t="array" ref="V1832">IFERROR(_xlfn.IFS(
U1832="MPR ISSUE","ACTIVE",
U1832="BSS Hardware Issue","ACTIVE",
U1832="Sites strategiques, MLL, Pylone, etc.","PASSIVE",
U1832="AKTIVCO DEFAUT GE &amp; POWER Cabinet","PASSIVE",
U1832="AKTIVCO Coupure ENEO &amp; Baisse de tension","PASSIVE",
U1832="Coupure ENEO &amp; Baisse de tension","PASSIVE",
U1832="Defaut GE &amp; POWER Cabinet","PASSIVE",
U1832="Sharing","PASSIVE",
U1832="Sites strategiques &amp; DataCenter","PASSIVE",
U1832="Exclu","Exclu",
U1832="SAT","ACTIVE",
U1832="SPARE-ISSUE","SPARE-ISSUE",
U1832="Fiber CAmtel","ACTIVE",
U1832="Fiber AOF","ACTIVE",
U1832="Projet OCM (HUAWEI)","PLANNED WORKS",
U1832="Projet OCM (NOKIA)","PLANNED WORKS",
U1832="ACCESS-ISSUE","ACCESS-ISSUE",
U1832="Projet OCM (ZTE, NOKIA, autres projets)","PLANNED WORKS",
U1832="No root CAuse","No root cause",
U1832="ODU HS","ACTIVE",
U1832="IP &amp; VLAN","ACTIVE",
U1832="Warehouse HUAWEI","SPARE-ISSUE",
U1832="SPARE-HS","SPARE-ISSUE",
U1832="Power Telco","ACTIVE", U1832="no impacts","no impacts"
),"")</f>
        <v>ACTIVE</v>
      </c>
      <c r="W1832" s="113"/>
      <c r="X1832" s="113"/>
      <c r="Y1832" s="113"/>
      <c r="Z1832" s="113"/>
      <c r="AA1832" s="113"/>
      <c r="AB1832" s="17" t="s">
        <v>6327</v>
      </c>
      <c r="AC1832" s="17" t="str">
        <f>_xlfn.XLOOKUP(B1832,'INCIDENT-04-27-2026'!E:E,'INCIDENT-04-27-2026'!F:F,"")</f>
        <v/>
      </c>
      <c r="AD1832" s="9"/>
      <c r="AE1832" s="7" t="s">
        <v>5465</v>
      </c>
      <c r="AF1832" s="6" t="str">
        <f>_xlfn.XLOOKUP(B1832,'[13]Input_27-04'!$B:$B,'[13]Input_27-04'!$M:$M,"")</f>
        <v/>
      </c>
      <c r="AG1832" s="7"/>
      <c r="AH1832" s="3"/>
      <c r="AI1832" s="18" t="str">
        <f>_xlfn.XLOOKUP(B1832,'[3]Cells Huawei 27042026 10h'!$B:$B,'[3]Cells Huawei 27042026 10h'!$T:$T,"")</f>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
      <c r="AJ1832" s="18" t="str">
        <f>_xlfn.XLOOKUP(B1832,'[3]Cells Huawei 27042026 15h'!$B:$B,'[3]Cells Huawei 27042026 15h'!$T:$T,"")</f>
        <v>(04/27/2026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
      <c r="AK1832" s="18" t="str">
        <f>_xlfn.XLOOKUP(B1832,'[4]cells down 27042026 11h28'!$B:$B,'[4]cells down 27042026 11h28'!$R:$R,"")</f>
        <v/>
      </c>
      <c r="AL1832" s="18" t="str">
        <f>_xlfn.XLOOKUP(B1832,'[4]cells down 27042026 18h01'!$B:$B,'[4]cells down 27042026 18h01'!$R:$R,"")</f>
        <v/>
      </c>
      <c r="AM1832" s="18" t="str">
        <f>_xlfn.XLOOKUP(B1832,'[5]cell downs 27042026 11h'!$B:$B,'[5]cell downs 27042026 11h'!$R:$R,"")</f>
        <v/>
      </c>
      <c r="AN1832" s="18" t="str">
        <f>_xlfn.XLOOKUP(B1832,'[5]cell downs 27042026 17h40'!$B:$B,'[5]cell downs 27042026 17h40'!$R:$R,"")</f>
        <v/>
      </c>
      <c r="AO1832" s="18" t="str">
        <f>_xlfn.XLOOKUP(B1832,'[6]ALL SITES DOWN'!$D:$D,'[6]ALL SITES DOWN'!$J:$J,"")</f>
        <v/>
      </c>
      <c r="AP1832" s="18" t="str">
        <f>_xlfn.XLOOKUP(B1832,'[7]ALL SITES DOWN'!$D:$D,'[7]ALL SITES DOWN'!$J:$J,"")</f>
        <v/>
      </c>
      <c r="AQ1832" s="9" t="str">
        <f>_xlfn.XLOOKUP(B1832,[8]sheet1!$AC:$AC,[8]sheet1!$AF:$AF,"")</f>
        <v/>
      </c>
      <c r="AR1832" s="14"/>
      <c r="AS1832" s="14" t="s">
        <v>5465</v>
      </c>
      <c r="AT1832" s="14" t="str">
        <f>_xlfn.XLOOKUP(B1832,'[9]cell downs 18042026 17h'!$B:$B,'[9]cell downs 18042026 17h'!$B:$B,"")</f>
        <v/>
      </c>
      <c r="AU1832" s="14" t="str">
        <f>_xlfn.XLOOKUP(B1832,'[10]Cells Huawei 19042026 15h'!$B:$B,'[10]Cells Huawei 19042026 15h'!$B:$B,"")</f>
        <v>SUO_173</v>
      </c>
      <c r="AV1832" s="9" t="str">
        <f>_xlfn.XLOOKUP(B1832,'[11]cells down 19042026 9H40'!$B:$B,'[11]cells down 19042026 9H40'!$B:$B,"")</f>
        <v/>
      </c>
    </row>
    <row r="1833" spans="1:48" hidden="1" x14ac:dyDescent="0.3">
      <c r="A1833" s="1" t="s">
        <v>797</v>
      </c>
      <c r="B1833" s="8" t="s">
        <v>798</v>
      </c>
      <c r="C1833" s="3" t="str">
        <f>_xlfn.XLOOKUP(B1833,'[1]daily break down'!$D:$D,'[1]daily break down'!$E:$E,"")</f>
        <v>Douala</v>
      </c>
      <c r="D1833" s="1" t="s">
        <v>11</v>
      </c>
      <c r="E1833" s="1" t="s">
        <v>12</v>
      </c>
      <c r="F1833" s="3" t="s">
        <v>31</v>
      </c>
      <c r="G1833" s="1" t="s">
        <v>32</v>
      </c>
      <c r="H1833" s="29" t="str">
        <f>_xlfn.XLOOKUP(B1833,[2]CALCULATION!$B:$B,[2]CALCULATION!$H:$H,"")</f>
        <v>ZTE</v>
      </c>
      <c r="I1833" s="26">
        <v>0</v>
      </c>
      <c r="J1833" s="26">
        <v>0</v>
      </c>
      <c r="K1833" s="26">
        <v>0</v>
      </c>
      <c r="L1833" s="26">
        <v>0</v>
      </c>
      <c r="M1833" s="26">
        <v>0</v>
      </c>
      <c r="N1833" s="26">
        <v>0</v>
      </c>
      <c r="O1833" s="26">
        <v>0</v>
      </c>
      <c r="P1833" s="114" t="s">
        <v>6364</v>
      </c>
      <c r="Q1833" s="42" t="s">
        <v>5538</v>
      </c>
      <c r="R1833" s="42"/>
      <c r="S1833" s="41" t="str" cm="1">
        <f t="array" ref="S1833">IFERROR(_xlfn.IFS(
U1833="MPR ISSUE","PDH",
U1833="BSS Hardware Issue","BSS",
U1833="Sites strategiques, MLL, Pylone, etc.","ENVTECH",
U1833="AKTIVCO DEFAUT GE &amp; POWER Cabinet","AKTIVCO",
U1833="AKTIVCO Coupure ENEO &amp; Baisse de tension","AKTIVCO GRID ONLY",
U1833="Coupure ENEO &amp; Baisse de tension","IHS GRID ONLY",
U1833="Defaut GE &amp; POWER Cabinet","IHS",
U1833="Sharing","Partners",
U1833="Sites strategiques &amp; DataCenter","SST &amp; DC",
U1833="Exclu","Exclu",
U1833="SAT","SAT",
U1833="SPARE-ISSUE","SPARE-ISSUE",
U1833="Fiber CAmtel","TRANS_FO_CAMTEL",
U1833="Fiber AOF","Fiber AOF",
U1833="Projet OCM (HUAWEI)","TRAVAUX-HUAWEI",
U1833="Projet OCM (NOKIA)","TRAVAUX-NOKIA",
U1833="ACCESS-ISSUE","ACCESS-ISSUE",
U1833="Projet OCM (ZTE, NOKIA, autres projets)","TRAVAUX OCM",
U1833="No root CAuse","No root cause",
U1833="ODU HS","PDH",
U1833="IP &amp; VLAN","PDH",
U1833="Warehouse HUAWEI","SPARE-ISSUE",
U1833="SPARE-HS","SPARE-ISSUE",
U1833="Power Telco","BSS",U1833="no impacts","no impacts"
),"")</f>
        <v>No root cause</v>
      </c>
      <c r="T1833" s="41" t="str" cm="1">
        <f t="array" ref="T1833">IFERROR(_xlfn.IFS(
U1833="MPR ISSUE","TX ISSUE",
U1833="BSS Hardware Issue","RAN ISSUE",
U1833="Sites strategiques, MLL, Pylone, etc.","ENVTECH",
U1833="AKTIVCO DEFAUT GE &amp; POWER Cabinet","POWER ISSUE",
U1833="AKTIVCO Coupure ENEO &amp; Baisse de tension","POWER ISSUE",
U1833="Coupure ENEO &amp; Baisse de tension","POWER ISSUE",
U1833="Defaut GE &amp; POWER Cabinet","POWER ISSUE",
U1833="Sharing","POWER ISSUE",
U1833="Sites strategiques &amp; DataCenter","POWER ISSUE",
U1833="Exclu","Exclu",
U1833="SAT","TX ISSUE",
U1833="SPARE-ISSUE","SPARE-ISSUE",
U1833="Fiber CAmtel","TX ISSUE",
U1833="Fiber AOF","TX ISSUE",
U1833="Projet OCM (HUAWEI)","TRAVAUX-HUAWEI",
U1833="Projet OCM (NOKIA)","TRAVAUX -NOKIA",
U1833="ACCESS-ISSUE","ACCESS-ISSUE",
U1833="Projet OCM (ZTE, NOKIA, autres projets)","TRAVAUX OCM",
U1833="No root CAuse","No root cause",
U1833="ODU HS","TX ISSUE",
U1833="IP &amp; VLAN","TX ISSUE",
U1833="Warehouse HUAWEI","SPARE-ISSUE",
U1833="SPARE-HS","SPARE-ISSUE",
U1833="Power Telco","RAN ISSUE",U1833="no impacts","no impacts"
),"")</f>
        <v>No root cause</v>
      </c>
      <c r="U1833" s="68" t="s">
        <v>5691</v>
      </c>
      <c r="V1833" s="41" t="str" cm="1">
        <f t="array" ref="V1833">IFERROR(_xlfn.IFS(
U1833="MPR ISSUE","ACTIVE",
U1833="BSS Hardware Issue","ACTIVE",
U1833="Sites strategiques, MLL, Pylone, etc.","PASSIVE",
U1833="AKTIVCO DEFAUT GE &amp; POWER Cabinet","PASSIVE",
U1833="AKTIVCO Coupure ENEO &amp; Baisse de tension","PASSIVE",
U1833="Coupure ENEO &amp; Baisse de tension","PASSIVE",
U1833="Defaut GE &amp; POWER Cabinet","PASSIVE",
U1833="Sharing","PASSIVE",
U1833="Sites strategiques &amp; DataCenter","PASSIVE",
U1833="Exclu","Exclu",
U1833="SAT","ACTIVE",
U1833="SPARE-ISSUE","SPARE-ISSUE",
U1833="Fiber CAmtel","ACTIVE",
U1833="Fiber AOF","ACTIVE",
U1833="Projet OCM (HUAWEI)","PLANNED WORKS",
U1833="Projet OCM (NOKIA)","PLANNED WORKS",
U1833="ACCESS-ISSUE","ACCESS-ISSUE",
U1833="Projet OCM (ZTE, NOKIA, autres projets)","PLANNED WORKS",
U1833="No root CAuse","No root cause",
U1833="ODU HS","ACTIVE",
U1833="IP &amp; VLAN","ACTIVE",
U1833="Warehouse HUAWEI","SPARE-ISSUE",
U1833="SPARE-HS","SPARE-ISSUE",
U1833="Power Telco","ACTIVE", U1833="no impacts","no impacts"
),"")</f>
        <v>No root cause</v>
      </c>
      <c r="W1833" s="113"/>
      <c r="X1833" s="113"/>
      <c r="Y1833" s="113"/>
      <c r="Z1833" s="113"/>
      <c r="AA1833" s="113"/>
      <c r="AB1833" s="17" t="s">
        <v>5465</v>
      </c>
      <c r="AC1833" s="17" t="str">
        <f>_xlfn.XLOOKUP(B1833,'INCIDENT-04-27-2026'!E:E,'INCIDENT-04-27-2026'!F:F,"")</f>
        <v/>
      </c>
      <c r="AD1833" s="9"/>
      <c r="AE1833" s="7" t="s">
        <v>5465</v>
      </c>
      <c r="AF1833" s="6" t="str">
        <f>_xlfn.XLOOKUP(B1833,'[13]Input_27-04'!$B:$B,'[13]Input_27-04'!$M:$M,"")</f>
        <v/>
      </c>
      <c r="AG1833" s="7"/>
      <c r="AH1833" s="3"/>
      <c r="AI1833" s="18" t="str">
        <f>_xlfn.XLOOKUP(B1833,'[3]Cells Huawei 27042026 10h'!$B:$B,'[3]Cells Huawei 27042026 10h'!$T:$T,"")</f>
        <v/>
      </c>
      <c r="AJ1833" s="18" t="str">
        <f>_xlfn.XLOOKUP(B1833,'[3]Cells Huawei 27042026 15h'!$B:$B,'[3]Cells Huawei 27042026 15h'!$T:$T,"")</f>
        <v/>
      </c>
      <c r="AK1833" s="18" t="str">
        <f>_xlfn.XLOOKUP(B1833,'[4]cells down 27042026 11h28'!$B:$B,'[4]cells down 27042026 11h28'!$R:$R,"")</f>
        <v/>
      </c>
      <c r="AL1833" s="18" t="str">
        <f>_xlfn.XLOOKUP(B1833,'[4]cells down 27042026 18h01'!$B:$B,'[4]cells down 27042026 18h01'!$R:$R,"")</f>
        <v/>
      </c>
      <c r="AM1833" s="18" t="str">
        <f>_xlfn.XLOOKUP(B1833,'[5]cell downs 27042026 11h'!$B:$B,'[5]cell downs 27042026 11h'!$R:$R,"")</f>
        <v/>
      </c>
      <c r="AN1833" s="18" t="str">
        <f>_xlfn.XLOOKUP(B1833,'[5]cell downs 27042026 17h40'!$B:$B,'[5]cell downs 27042026 17h40'!$R:$R,"")</f>
        <v/>
      </c>
      <c r="AO1833" s="18" t="str">
        <f>_xlfn.XLOOKUP(B1833,'[6]ALL SITES DOWN'!$D:$D,'[6]ALL SITES DOWN'!$J:$J,"")</f>
        <v/>
      </c>
      <c r="AP1833" s="18" t="str">
        <f>_xlfn.XLOOKUP(B1833,'[7]ALL SITES DOWN'!$D:$D,'[7]ALL SITES DOWN'!$J:$J,"")</f>
        <v/>
      </c>
      <c r="AQ1833" s="9" t="str">
        <f>_xlfn.XLOOKUP(B1833,[8]sheet1!$AC:$AC,[8]sheet1!$AF:$AF,"")</f>
        <v/>
      </c>
      <c r="AR1833" s="14"/>
      <c r="AS1833" s="14" t="s">
        <v>5465</v>
      </c>
      <c r="AT1833" s="14" t="str">
        <f>_xlfn.XLOOKUP(B1833,'[9]cell downs 18042026 17h'!$B:$B,'[9]cell downs 18042026 17h'!$B:$B,"")</f>
        <v/>
      </c>
      <c r="AU1833" s="14" t="str">
        <f>_xlfn.XLOOKUP(B1833,'[10]Cells Huawei 19042026 15h'!$B:$B,'[10]Cells Huawei 19042026 15h'!$B:$B,"")</f>
        <v/>
      </c>
      <c r="AV1833" s="9" t="str">
        <f>_xlfn.XLOOKUP(B1833,'[11]cells down 19042026 9H40'!$B:$B,'[11]cells down 19042026 9H40'!$B:$B,"")</f>
        <v/>
      </c>
    </row>
    <row r="1834" spans="1:48" hidden="1" x14ac:dyDescent="0.3">
      <c r="A1834" s="1" t="s">
        <v>4323</v>
      </c>
      <c r="B1834" s="8" t="s">
        <v>4324</v>
      </c>
      <c r="C1834" s="3" t="str">
        <f>_xlfn.XLOOKUP(B1834,'[1]daily break down'!$D:$D,'[1]daily break down'!$E:$E,"")</f>
        <v>Douala</v>
      </c>
      <c r="D1834" s="1" t="s">
        <v>11</v>
      </c>
      <c r="E1834" s="1" t="s">
        <v>12</v>
      </c>
      <c r="F1834" s="3" t="s">
        <v>31</v>
      </c>
      <c r="G1834" s="1" t="s">
        <v>32</v>
      </c>
      <c r="H1834" s="29" t="str">
        <f>_xlfn.XLOOKUP(B1834,[2]CALCULATION!$B:$B,[2]CALCULATION!$H:$H,"")</f>
        <v>ZTE</v>
      </c>
      <c r="I1834" s="26">
        <v>0</v>
      </c>
      <c r="J1834" s="26">
        <v>0</v>
      </c>
      <c r="K1834" s="26">
        <v>0</v>
      </c>
      <c r="L1834" s="26">
        <v>0</v>
      </c>
      <c r="M1834" s="26">
        <v>0</v>
      </c>
      <c r="N1834" s="26">
        <v>0</v>
      </c>
      <c r="O1834" s="26">
        <v>0</v>
      </c>
      <c r="P1834" s="114" t="s">
        <v>6364</v>
      </c>
      <c r="Q1834" s="42" t="s">
        <v>5538</v>
      </c>
      <c r="R1834" s="42"/>
      <c r="S1834" s="41" t="str" cm="1">
        <f t="array" ref="S1834">IFERROR(_xlfn.IFS(
U1834="MPR ISSUE","PDH",
U1834="BSS Hardware Issue","BSS",
U1834="Sites strategiques, MLL, Pylone, etc.","ENVTECH",
U1834="AKTIVCO DEFAUT GE &amp; POWER Cabinet","AKTIVCO",
U1834="AKTIVCO Coupure ENEO &amp; Baisse de tension","AKTIVCO GRID ONLY",
U1834="Coupure ENEO &amp; Baisse de tension","IHS GRID ONLY",
U1834="Defaut GE &amp; POWER Cabinet","IHS",
U1834="Sharing","Partners",
U1834="Sites strategiques &amp; DataCenter","SST &amp; DC",
U1834="Exclu","Exclu",
U1834="SAT","SAT",
U1834="SPARE-ISSUE","SPARE-ISSUE",
U1834="Fiber CAmtel","TRANS_FO_CAMTEL",
U1834="Fiber AOF","Fiber AOF",
U1834="Projet OCM (HUAWEI)","TRAVAUX-HUAWEI",
U1834="Projet OCM (NOKIA)","TRAVAUX-NOKIA",
U1834="ACCESS-ISSUE","ACCESS-ISSUE",
U1834="Projet OCM (ZTE, NOKIA, autres projets)","TRAVAUX OCM",
U1834="No root CAuse","No root cause",
U1834="ODU HS","PDH",
U1834="IP &amp; VLAN","PDH",
U1834="Warehouse HUAWEI","SPARE-ISSUE",
U1834="SPARE-HS","SPARE-ISSUE",
U1834="Power Telco","BSS",U1834="no impacts","no impacts"
),"")</f>
        <v>No root cause</v>
      </c>
      <c r="T1834" s="41" t="str" cm="1">
        <f t="array" ref="T1834">IFERROR(_xlfn.IFS(
U1834="MPR ISSUE","TX ISSUE",
U1834="BSS Hardware Issue","RAN ISSUE",
U1834="Sites strategiques, MLL, Pylone, etc.","ENVTECH",
U1834="AKTIVCO DEFAUT GE &amp; POWER Cabinet","POWER ISSUE",
U1834="AKTIVCO Coupure ENEO &amp; Baisse de tension","POWER ISSUE",
U1834="Coupure ENEO &amp; Baisse de tension","POWER ISSUE",
U1834="Defaut GE &amp; POWER Cabinet","POWER ISSUE",
U1834="Sharing","POWER ISSUE",
U1834="Sites strategiques &amp; DataCenter","POWER ISSUE",
U1834="Exclu","Exclu",
U1834="SAT","TX ISSUE",
U1834="SPARE-ISSUE","SPARE-ISSUE",
U1834="Fiber CAmtel","TX ISSUE",
U1834="Fiber AOF","TX ISSUE",
U1834="Projet OCM (HUAWEI)","TRAVAUX-HUAWEI",
U1834="Projet OCM (NOKIA)","TRAVAUX -NOKIA",
U1834="ACCESS-ISSUE","ACCESS-ISSUE",
U1834="Projet OCM (ZTE, NOKIA, autres projets)","TRAVAUX OCM",
U1834="No root CAuse","No root cause",
U1834="ODU HS","TX ISSUE",
U1834="IP &amp; VLAN","TX ISSUE",
U1834="Warehouse HUAWEI","SPARE-ISSUE",
U1834="SPARE-HS","SPARE-ISSUE",
U1834="Power Telco","RAN ISSUE",U1834="no impacts","no impacts"
),"")</f>
        <v>No root cause</v>
      </c>
      <c r="U1834" s="68" t="s">
        <v>5691</v>
      </c>
      <c r="V1834" s="41" t="str" cm="1">
        <f t="array" ref="V1834">IFERROR(_xlfn.IFS(
U1834="MPR ISSUE","ACTIVE",
U1834="BSS Hardware Issue","ACTIVE",
U1834="Sites strategiques, MLL, Pylone, etc.","PASSIVE",
U1834="AKTIVCO DEFAUT GE &amp; POWER Cabinet","PASSIVE",
U1834="AKTIVCO Coupure ENEO &amp; Baisse de tension","PASSIVE",
U1834="Coupure ENEO &amp; Baisse de tension","PASSIVE",
U1834="Defaut GE &amp; POWER Cabinet","PASSIVE",
U1834="Sharing","PASSIVE",
U1834="Sites strategiques &amp; DataCenter","PASSIVE",
U1834="Exclu","Exclu",
U1834="SAT","ACTIVE",
U1834="SPARE-ISSUE","SPARE-ISSUE",
U1834="Fiber CAmtel","ACTIVE",
U1834="Fiber AOF","ACTIVE",
U1834="Projet OCM (HUAWEI)","PLANNED WORKS",
U1834="Projet OCM (NOKIA)","PLANNED WORKS",
U1834="ACCESS-ISSUE","ACCESS-ISSUE",
U1834="Projet OCM (ZTE, NOKIA, autres projets)","PLANNED WORKS",
U1834="No root CAuse","No root cause",
U1834="ODU HS","ACTIVE",
U1834="IP &amp; VLAN","ACTIVE",
U1834="Warehouse HUAWEI","SPARE-ISSUE",
U1834="SPARE-HS","SPARE-ISSUE",
U1834="Power Telco","ACTIVE", U1834="no impacts","no impacts"
),"")</f>
        <v>No root cause</v>
      </c>
      <c r="W1834" s="113"/>
      <c r="X1834" s="113"/>
      <c r="Y1834" s="113"/>
      <c r="Z1834" s="113"/>
      <c r="AA1834" s="113"/>
      <c r="AB1834" s="17" t="s">
        <v>5465</v>
      </c>
      <c r="AC1834" s="17" t="str">
        <f>_xlfn.XLOOKUP(B1834,'INCIDENT-04-27-2026'!E:E,'INCIDENT-04-27-2026'!F:F,"")</f>
        <v/>
      </c>
      <c r="AD1834" s="9"/>
      <c r="AE1834" s="7" t="s">
        <v>5465</v>
      </c>
      <c r="AF1834" s="6" t="str">
        <f>_xlfn.XLOOKUP(B1834,'[13]Input_27-04'!$B:$B,'[13]Input_27-04'!$M:$M,"")</f>
        <v/>
      </c>
      <c r="AG1834" s="7"/>
      <c r="AH1834" s="3"/>
      <c r="AI1834" s="18" t="str">
        <f>_xlfn.XLOOKUP(B1834,'[3]Cells Huawei 27042026 10h'!$B:$B,'[3]Cells Huawei 27042026 10h'!$T:$T,"")</f>
        <v/>
      </c>
      <c r="AJ1834" s="18" t="str">
        <f>_xlfn.XLOOKUP(B1834,'[3]Cells Huawei 27042026 15h'!$B:$B,'[3]Cells Huawei 27042026 15h'!$T:$T,"")</f>
        <v/>
      </c>
      <c r="AK1834" s="18" t="str">
        <f>_xlfn.XLOOKUP(B1834,'[4]cells down 27042026 11h28'!$B:$B,'[4]cells down 27042026 11h28'!$R:$R,"")</f>
        <v/>
      </c>
      <c r="AL1834" s="18" t="str">
        <f>_xlfn.XLOOKUP(B1834,'[4]cells down 27042026 18h01'!$B:$B,'[4]cells down 27042026 18h01'!$R:$R,"")</f>
        <v/>
      </c>
      <c r="AM1834" s="18" t="str">
        <f>_xlfn.XLOOKUP(B1834,'[5]cell downs 27042026 11h'!$B:$B,'[5]cell downs 27042026 11h'!$R:$R,"")</f>
        <v/>
      </c>
      <c r="AN1834" s="18" t="str">
        <f>_xlfn.XLOOKUP(B1834,'[5]cell downs 27042026 17h40'!$B:$B,'[5]cell downs 27042026 17h40'!$R:$R,"")</f>
        <v/>
      </c>
      <c r="AO1834" s="18" t="str">
        <f>_xlfn.XLOOKUP(B1834,'[6]ALL SITES DOWN'!$D:$D,'[6]ALL SITES DOWN'!$J:$J,"")</f>
        <v/>
      </c>
      <c r="AP1834" s="18" t="str">
        <f>_xlfn.XLOOKUP(B1834,'[7]ALL SITES DOWN'!$D:$D,'[7]ALL SITES DOWN'!$J:$J,"")</f>
        <v/>
      </c>
      <c r="AQ1834" s="9" t="str">
        <f>_xlfn.XLOOKUP(B1834,[8]sheet1!$AC:$AC,[8]sheet1!$AF:$AF,"")</f>
        <v/>
      </c>
      <c r="AR1834" s="14"/>
      <c r="AS1834" s="14" t="s">
        <v>5465</v>
      </c>
      <c r="AT1834" s="14" t="str">
        <f>_xlfn.XLOOKUP(B1834,'[9]cell downs 18042026 17h'!$B:$B,'[9]cell downs 18042026 17h'!$B:$B,"")</f>
        <v/>
      </c>
      <c r="AU1834" s="14" t="str">
        <f>_xlfn.XLOOKUP(B1834,'[10]Cells Huawei 19042026 15h'!$B:$B,'[10]Cells Huawei 19042026 15h'!$B:$B,"")</f>
        <v/>
      </c>
      <c r="AV1834" s="9" t="str">
        <f>_xlfn.XLOOKUP(B1834,'[11]cells down 19042026 9H40'!$B:$B,'[11]cells down 19042026 9H40'!$B:$B,"")</f>
        <v/>
      </c>
    </row>
    <row r="1835" spans="1:48" hidden="1" x14ac:dyDescent="0.3">
      <c r="A1835" s="1" t="s">
        <v>2388</v>
      </c>
      <c r="B1835" s="8" t="s">
        <v>2389</v>
      </c>
      <c r="C1835" s="3" t="str">
        <f>_xlfn.XLOOKUP(B1835,'[1]daily break down'!$D:$D,'[1]daily break down'!$E:$E,"")</f>
        <v>Douala</v>
      </c>
      <c r="D1835" s="1" t="s">
        <v>11</v>
      </c>
      <c r="E1835" s="1" t="s">
        <v>12</v>
      </c>
      <c r="F1835" s="3" t="s">
        <v>31</v>
      </c>
      <c r="G1835" s="1" t="s">
        <v>32</v>
      </c>
      <c r="H1835" s="29" t="str">
        <f>_xlfn.XLOOKUP(B1835,[2]CALCULATION!$B:$B,[2]CALCULATION!$H:$H,"")</f>
        <v>ZTE</v>
      </c>
      <c r="I1835" s="26">
        <v>0</v>
      </c>
      <c r="J1835" s="26">
        <v>0</v>
      </c>
      <c r="K1835" s="26">
        <v>0</v>
      </c>
      <c r="L1835" s="26">
        <v>0</v>
      </c>
      <c r="M1835" s="26">
        <v>0</v>
      </c>
      <c r="N1835" s="26">
        <v>0</v>
      </c>
      <c r="O1835" s="26">
        <v>0</v>
      </c>
      <c r="P1835" s="114" t="s">
        <v>6364</v>
      </c>
      <c r="Q1835" s="42" t="s">
        <v>5538</v>
      </c>
      <c r="R1835" s="42"/>
      <c r="S1835" s="41" t="str" cm="1">
        <f t="array" ref="S1835">IFERROR(_xlfn.IFS(
U1835="MPR ISSUE","PDH",
U1835="BSS Hardware Issue","BSS",
U1835="Sites strategiques, MLL, Pylone, etc.","ENVTECH",
U1835="AKTIVCO DEFAUT GE &amp; POWER Cabinet","AKTIVCO",
U1835="AKTIVCO Coupure ENEO &amp; Baisse de tension","AKTIVCO GRID ONLY",
U1835="Coupure ENEO &amp; Baisse de tension","IHS GRID ONLY",
U1835="Defaut GE &amp; POWER Cabinet","IHS",
U1835="Sharing","Partners",
U1835="Sites strategiques &amp; DataCenter","SST &amp; DC",
U1835="Exclu","Exclu",
U1835="SAT","SAT",
U1835="SPARE-ISSUE","SPARE-ISSUE",
U1835="Fiber CAmtel","TRANS_FO_CAMTEL",
U1835="Fiber AOF","Fiber AOF",
U1835="Projet OCM (HUAWEI)","TRAVAUX-HUAWEI",
U1835="Projet OCM (NOKIA)","TRAVAUX-NOKIA",
U1835="ACCESS-ISSUE","ACCESS-ISSUE",
U1835="Projet OCM (ZTE, NOKIA, autres projets)","TRAVAUX OCM",
U1835="No root CAuse","No root cause",
U1835="ODU HS","PDH",
U1835="IP &amp; VLAN","PDH",
U1835="Warehouse HUAWEI","SPARE-ISSUE",
U1835="SPARE-HS","SPARE-ISSUE",
U1835="Power Telco","BSS",U1835="no impacts","no impacts"
),"")</f>
        <v>No root cause</v>
      </c>
      <c r="T1835" s="41" t="str" cm="1">
        <f t="array" ref="T1835">IFERROR(_xlfn.IFS(
U1835="MPR ISSUE","TX ISSUE",
U1835="BSS Hardware Issue","RAN ISSUE",
U1835="Sites strategiques, MLL, Pylone, etc.","ENVTECH",
U1835="AKTIVCO DEFAUT GE &amp; POWER Cabinet","POWER ISSUE",
U1835="AKTIVCO Coupure ENEO &amp; Baisse de tension","POWER ISSUE",
U1835="Coupure ENEO &amp; Baisse de tension","POWER ISSUE",
U1835="Defaut GE &amp; POWER Cabinet","POWER ISSUE",
U1835="Sharing","POWER ISSUE",
U1835="Sites strategiques &amp; DataCenter","POWER ISSUE",
U1835="Exclu","Exclu",
U1835="SAT","TX ISSUE",
U1835="SPARE-ISSUE","SPARE-ISSUE",
U1835="Fiber CAmtel","TX ISSUE",
U1835="Fiber AOF","TX ISSUE",
U1835="Projet OCM (HUAWEI)","TRAVAUX-HUAWEI",
U1835="Projet OCM (NOKIA)","TRAVAUX -NOKIA",
U1835="ACCESS-ISSUE","ACCESS-ISSUE",
U1835="Projet OCM (ZTE, NOKIA, autres projets)","TRAVAUX OCM",
U1835="No root CAuse","No root cause",
U1835="ODU HS","TX ISSUE",
U1835="IP &amp; VLAN","TX ISSUE",
U1835="Warehouse HUAWEI","SPARE-ISSUE",
U1835="SPARE-HS","SPARE-ISSUE",
U1835="Power Telco","RAN ISSUE",U1835="no impacts","no impacts"
),"")</f>
        <v>No root cause</v>
      </c>
      <c r="U1835" s="68" t="s">
        <v>5691</v>
      </c>
      <c r="V1835" s="41" t="str" cm="1">
        <f t="array" ref="V1835">IFERROR(_xlfn.IFS(
U1835="MPR ISSUE","ACTIVE",
U1835="BSS Hardware Issue","ACTIVE",
U1835="Sites strategiques, MLL, Pylone, etc.","PASSIVE",
U1835="AKTIVCO DEFAUT GE &amp; POWER Cabinet","PASSIVE",
U1835="AKTIVCO Coupure ENEO &amp; Baisse de tension","PASSIVE",
U1835="Coupure ENEO &amp; Baisse de tension","PASSIVE",
U1835="Defaut GE &amp; POWER Cabinet","PASSIVE",
U1835="Sharing","PASSIVE",
U1835="Sites strategiques &amp; DataCenter","PASSIVE",
U1835="Exclu","Exclu",
U1835="SAT","ACTIVE",
U1835="SPARE-ISSUE","SPARE-ISSUE",
U1835="Fiber CAmtel","ACTIVE",
U1835="Fiber AOF","ACTIVE",
U1835="Projet OCM (HUAWEI)","PLANNED WORKS",
U1835="Projet OCM (NOKIA)","PLANNED WORKS",
U1835="ACCESS-ISSUE","ACCESS-ISSUE",
U1835="Projet OCM (ZTE, NOKIA, autres projets)","PLANNED WORKS",
U1835="No root CAuse","No root cause",
U1835="ODU HS","ACTIVE",
U1835="IP &amp; VLAN","ACTIVE",
U1835="Warehouse HUAWEI","SPARE-ISSUE",
U1835="SPARE-HS","SPARE-ISSUE",
U1835="Power Telco","ACTIVE", U1835="no impacts","no impacts"
),"")</f>
        <v>No root cause</v>
      </c>
      <c r="W1835" s="113"/>
      <c r="X1835" s="113"/>
      <c r="Y1835" s="113"/>
      <c r="Z1835" s="113"/>
      <c r="AA1835" s="113"/>
      <c r="AB1835" s="17" t="s">
        <v>5465</v>
      </c>
      <c r="AC1835" s="17" t="str">
        <f>_xlfn.XLOOKUP(B1835,'INCIDENT-04-27-2026'!E:E,'INCIDENT-04-27-2026'!F:F,"")</f>
        <v/>
      </c>
      <c r="AD1835" s="9"/>
      <c r="AE1835" s="7" t="s">
        <v>5465</v>
      </c>
      <c r="AF1835" s="6" t="str">
        <f>_xlfn.XLOOKUP(B1835,'[13]Input_27-04'!$B:$B,'[13]Input_27-04'!$M:$M,"")</f>
        <v/>
      </c>
      <c r="AG1835" s="7"/>
      <c r="AH1835" s="3"/>
      <c r="AI1835" s="18" t="str">
        <f>_xlfn.XLOOKUP(B1835,'[3]Cells Huawei 27042026 10h'!$B:$B,'[3]Cells Huawei 27042026 10h'!$T:$T,"")</f>
        <v/>
      </c>
      <c r="AJ1835" s="18" t="str">
        <f>_xlfn.XLOOKUP(B1835,'[3]Cells Huawei 27042026 15h'!$B:$B,'[3]Cells Huawei 27042026 15h'!$T:$T,"")</f>
        <v/>
      </c>
      <c r="AK1835" s="18" t="str">
        <f>_xlfn.XLOOKUP(B1835,'[4]cells down 27042026 11h28'!$B:$B,'[4]cells down 27042026 11h28'!$R:$R,"")</f>
        <v/>
      </c>
      <c r="AL1835" s="18" t="str">
        <f>_xlfn.XLOOKUP(B1835,'[4]cells down 27042026 18h01'!$B:$B,'[4]cells down 27042026 18h01'!$R:$R,"")</f>
        <v/>
      </c>
      <c r="AM1835" s="18" t="str">
        <f>_xlfn.XLOOKUP(B1835,'[5]cell downs 27042026 11h'!$B:$B,'[5]cell downs 27042026 11h'!$R:$R,"")</f>
        <v/>
      </c>
      <c r="AN1835" s="18" t="str">
        <f>_xlfn.XLOOKUP(B1835,'[5]cell downs 27042026 17h40'!$B:$B,'[5]cell downs 27042026 17h40'!$R:$R,"")</f>
        <v/>
      </c>
      <c r="AO1835" s="18" t="str">
        <f>_xlfn.XLOOKUP(B1835,'[6]ALL SITES DOWN'!$D:$D,'[6]ALL SITES DOWN'!$J:$J,"")</f>
        <v/>
      </c>
      <c r="AP1835" s="18" t="str">
        <f>_xlfn.XLOOKUP(B1835,'[7]ALL SITES DOWN'!$D:$D,'[7]ALL SITES DOWN'!$J:$J,"")</f>
        <v/>
      </c>
      <c r="AQ1835" s="9" t="str">
        <f>_xlfn.XLOOKUP(B1835,[8]sheet1!$AC:$AC,[8]sheet1!$AF:$AF,"")</f>
        <v/>
      </c>
      <c r="AR1835" s="14"/>
      <c r="AS1835" s="14" t="s">
        <v>5465</v>
      </c>
      <c r="AT1835" s="14" t="str">
        <f>_xlfn.XLOOKUP(B1835,'[9]cell downs 18042026 17h'!$B:$B,'[9]cell downs 18042026 17h'!$B:$B,"")</f>
        <v/>
      </c>
      <c r="AU1835" s="14" t="str">
        <f>_xlfn.XLOOKUP(B1835,'[10]Cells Huawei 19042026 15h'!$B:$B,'[10]Cells Huawei 19042026 15h'!$B:$B,"")</f>
        <v/>
      </c>
      <c r="AV1835" s="9" t="str">
        <f>_xlfn.XLOOKUP(B1835,'[11]cells down 19042026 9H40'!$B:$B,'[11]cells down 19042026 9H40'!$B:$B,"")</f>
        <v/>
      </c>
    </row>
    <row r="1836" spans="1:48" hidden="1" x14ac:dyDescent="0.3">
      <c r="A1836" s="1" t="s">
        <v>869</v>
      </c>
      <c r="B1836" s="8" t="s">
        <v>870</v>
      </c>
      <c r="C1836" s="3" t="str">
        <f>_xlfn.XLOOKUP(B1836,'[1]daily break down'!$D:$D,'[1]daily break down'!$E:$E,"")</f>
        <v>Douala</v>
      </c>
      <c r="D1836" s="1" t="s">
        <v>11</v>
      </c>
      <c r="E1836" s="1" t="s">
        <v>12</v>
      </c>
      <c r="F1836" s="3" t="s">
        <v>31</v>
      </c>
      <c r="G1836" s="1" t="s">
        <v>32</v>
      </c>
      <c r="H1836" s="29" t="str">
        <f>_xlfn.XLOOKUP(B1836,[2]CALCULATION!$B:$B,[2]CALCULATION!$H:$H,"")</f>
        <v>ZTE</v>
      </c>
      <c r="I1836" s="26">
        <v>0</v>
      </c>
      <c r="J1836" s="26">
        <v>0</v>
      </c>
      <c r="K1836" s="26">
        <v>0</v>
      </c>
      <c r="L1836" s="26">
        <v>0</v>
      </c>
      <c r="M1836" s="26">
        <v>0</v>
      </c>
      <c r="N1836" s="26">
        <v>0</v>
      </c>
      <c r="O1836" s="26">
        <v>0</v>
      </c>
      <c r="P1836" s="114" t="s">
        <v>6364</v>
      </c>
      <c r="Q1836" s="42" t="s">
        <v>5538</v>
      </c>
      <c r="R1836" s="42"/>
      <c r="S1836" s="41" t="str" cm="1">
        <f t="array" ref="S1836">IFERROR(_xlfn.IFS(
U1836="MPR ISSUE","PDH",
U1836="BSS Hardware Issue","BSS",
U1836="Sites strategiques, MLL, Pylone, etc.","ENVTECH",
U1836="AKTIVCO DEFAUT GE &amp; POWER Cabinet","AKTIVCO",
U1836="AKTIVCO Coupure ENEO &amp; Baisse de tension","AKTIVCO GRID ONLY",
U1836="Coupure ENEO &amp; Baisse de tension","IHS GRID ONLY",
U1836="Defaut GE &amp; POWER Cabinet","IHS",
U1836="Sharing","Partners",
U1836="Sites strategiques &amp; DataCenter","SST &amp; DC",
U1836="Exclu","Exclu",
U1836="SAT","SAT",
U1836="SPARE-ISSUE","SPARE-ISSUE",
U1836="Fiber CAmtel","TRANS_FO_CAMTEL",
U1836="Fiber AOF","Fiber AOF",
U1836="Projet OCM (HUAWEI)","TRAVAUX-HUAWEI",
U1836="Projet OCM (NOKIA)","TRAVAUX-NOKIA",
U1836="ACCESS-ISSUE","ACCESS-ISSUE",
U1836="Projet OCM (ZTE, NOKIA, autres projets)","TRAVAUX OCM",
U1836="No root CAuse","No root cause",
U1836="ODU HS","PDH",
U1836="IP &amp; VLAN","PDH",
U1836="Warehouse HUAWEI","SPARE-ISSUE",
U1836="SPARE-HS","SPARE-ISSUE",
U1836="Power Telco","BSS",U1836="no impacts","no impacts"
),"")</f>
        <v>No root cause</v>
      </c>
      <c r="T1836" s="41" t="str" cm="1">
        <f t="array" ref="T1836">IFERROR(_xlfn.IFS(
U1836="MPR ISSUE","TX ISSUE",
U1836="BSS Hardware Issue","RAN ISSUE",
U1836="Sites strategiques, MLL, Pylone, etc.","ENVTECH",
U1836="AKTIVCO DEFAUT GE &amp; POWER Cabinet","POWER ISSUE",
U1836="AKTIVCO Coupure ENEO &amp; Baisse de tension","POWER ISSUE",
U1836="Coupure ENEO &amp; Baisse de tension","POWER ISSUE",
U1836="Defaut GE &amp; POWER Cabinet","POWER ISSUE",
U1836="Sharing","POWER ISSUE",
U1836="Sites strategiques &amp; DataCenter","POWER ISSUE",
U1836="Exclu","Exclu",
U1836="SAT","TX ISSUE",
U1836="SPARE-ISSUE","SPARE-ISSUE",
U1836="Fiber CAmtel","TX ISSUE",
U1836="Fiber AOF","TX ISSUE",
U1836="Projet OCM (HUAWEI)","TRAVAUX-HUAWEI",
U1836="Projet OCM (NOKIA)","TRAVAUX -NOKIA",
U1836="ACCESS-ISSUE","ACCESS-ISSUE",
U1836="Projet OCM (ZTE, NOKIA, autres projets)","TRAVAUX OCM",
U1836="No root CAuse","No root cause",
U1836="ODU HS","TX ISSUE",
U1836="IP &amp; VLAN","TX ISSUE",
U1836="Warehouse HUAWEI","SPARE-ISSUE",
U1836="SPARE-HS","SPARE-ISSUE",
U1836="Power Telco","RAN ISSUE",U1836="no impacts","no impacts"
),"")</f>
        <v>No root cause</v>
      </c>
      <c r="U1836" s="68" t="s">
        <v>5691</v>
      </c>
      <c r="V1836" s="41" t="str" cm="1">
        <f t="array" ref="V1836">IFERROR(_xlfn.IFS(
U1836="MPR ISSUE","ACTIVE",
U1836="BSS Hardware Issue","ACTIVE",
U1836="Sites strategiques, MLL, Pylone, etc.","PASSIVE",
U1836="AKTIVCO DEFAUT GE &amp; POWER Cabinet","PASSIVE",
U1836="AKTIVCO Coupure ENEO &amp; Baisse de tension","PASSIVE",
U1836="Coupure ENEO &amp; Baisse de tension","PASSIVE",
U1836="Defaut GE &amp; POWER Cabinet","PASSIVE",
U1836="Sharing","PASSIVE",
U1836="Sites strategiques &amp; DataCenter","PASSIVE",
U1836="Exclu","Exclu",
U1836="SAT","ACTIVE",
U1836="SPARE-ISSUE","SPARE-ISSUE",
U1836="Fiber CAmtel","ACTIVE",
U1836="Fiber AOF","ACTIVE",
U1836="Projet OCM (HUAWEI)","PLANNED WORKS",
U1836="Projet OCM (NOKIA)","PLANNED WORKS",
U1836="ACCESS-ISSUE","ACCESS-ISSUE",
U1836="Projet OCM (ZTE, NOKIA, autres projets)","PLANNED WORKS",
U1836="No root CAuse","No root cause",
U1836="ODU HS","ACTIVE",
U1836="IP &amp; VLAN","ACTIVE",
U1836="Warehouse HUAWEI","SPARE-ISSUE",
U1836="SPARE-HS","SPARE-ISSUE",
U1836="Power Telco","ACTIVE", U1836="no impacts","no impacts"
),"")</f>
        <v>No root cause</v>
      </c>
      <c r="W1836" s="113"/>
      <c r="X1836" s="113"/>
      <c r="Y1836" s="113"/>
      <c r="Z1836" s="113"/>
      <c r="AA1836" s="113"/>
      <c r="AB1836" s="17" t="s">
        <v>5465</v>
      </c>
      <c r="AC1836" s="17" t="str">
        <f>_xlfn.XLOOKUP(B1836,'INCIDENT-04-27-2026'!E:E,'INCIDENT-04-27-2026'!F:F,"")</f>
        <v/>
      </c>
      <c r="AD1836" s="9"/>
      <c r="AE1836" s="7" t="s">
        <v>5465</v>
      </c>
      <c r="AF1836" s="6" t="str">
        <f>_xlfn.XLOOKUP(B1836,'[13]Input_27-04'!$B:$B,'[13]Input_27-04'!$M:$M,"")</f>
        <v/>
      </c>
      <c r="AG1836" s="7"/>
      <c r="AH1836" s="3"/>
      <c r="AI1836" s="18" t="str">
        <f>_xlfn.XLOOKUP(B1836,'[3]Cells Huawei 27042026 10h'!$B:$B,'[3]Cells Huawei 27042026 10h'!$T:$T,"")</f>
        <v/>
      </c>
      <c r="AJ1836" s="18" t="str">
        <f>_xlfn.XLOOKUP(B1836,'[3]Cells Huawei 27042026 15h'!$B:$B,'[3]Cells Huawei 27042026 15h'!$T:$T,"")</f>
        <v/>
      </c>
      <c r="AK1836" s="18" t="str">
        <f>_xlfn.XLOOKUP(B1836,'[4]cells down 27042026 11h28'!$B:$B,'[4]cells down 27042026 11h28'!$R:$R,"")</f>
        <v/>
      </c>
      <c r="AL1836" s="18" t="str">
        <f>_xlfn.XLOOKUP(B1836,'[4]cells down 27042026 18h01'!$B:$B,'[4]cells down 27042026 18h01'!$R:$R,"")</f>
        <v/>
      </c>
      <c r="AM1836" s="18" t="str">
        <f>_xlfn.XLOOKUP(B1836,'[5]cell downs 27042026 11h'!$B:$B,'[5]cell downs 27042026 11h'!$R:$R,"")</f>
        <v/>
      </c>
      <c r="AN1836" s="18" t="str">
        <f>_xlfn.XLOOKUP(B1836,'[5]cell downs 27042026 17h40'!$B:$B,'[5]cell downs 27042026 17h40'!$R:$R,"")</f>
        <v/>
      </c>
      <c r="AO1836" s="18" t="str">
        <f>_xlfn.XLOOKUP(B1836,'[6]ALL SITES DOWN'!$D:$D,'[6]ALL SITES DOWN'!$J:$J,"")</f>
        <v/>
      </c>
      <c r="AP1836" s="18" t="str">
        <f>_xlfn.XLOOKUP(B1836,'[7]ALL SITES DOWN'!$D:$D,'[7]ALL SITES DOWN'!$J:$J,"")</f>
        <v/>
      </c>
      <c r="AQ1836" s="9" t="str">
        <f>_xlfn.XLOOKUP(B1836,[8]sheet1!$AC:$AC,[8]sheet1!$AF:$AF,"")</f>
        <v/>
      </c>
      <c r="AR1836" s="14"/>
      <c r="AS1836" s="14" t="s">
        <v>5465</v>
      </c>
      <c r="AT1836" s="14" t="str">
        <f>_xlfn.XLOOKUP(B1836,'[9]cell downs 18042026 17h'!$B:$B,'[9]cell downs 18042026 17h'!$B:$B,"")</f>
        <v/>
      </c>
      <c r="AU1836" s="14" t="str">
        <f>_xlfn.XLOOKUP(B1836,'[10]Cells Huawei 19042026 15h'!$B:$B,'[10]Cells Huawei 19042026 15h'!$B:$B,"")</f>
        <v/>
      </c>
      <c r="AV1836" s="9" t="str">
        <f>_xlfn.XLOOKUP(B1836,'[11]cells down 19042026 9H40'!$B:$B,'[11]cells down 19042026 9H40'!$B:$B,"")</f>
        <v/>
      </c>
    </row>
    <row r="1837" spans="1:48" hidden="1" x14ac:dyDescent="0.3">
      <c r="A1837" s="1" t="s">
        <v>823</v>
      </c>
      <c r="B1837" s="8" t="s">
        <v>824</v>
      </c>
      <c r="C1837" s="3" t="str">
        <f>_xlfn.XLOOKUP(B1837,'[1]daily break down'!$D:$D,'[1]daily break down'!$E:$E,"")</f>
        <v>Douala</v>
      </c>
      <c r="D1837" s="1" t="s">
        <v>11</v>
      </c>
      <c r="E1837" s="1" t="s">
        <v>12</v>
      </c>
      <c r="F1837" s="3" t="s">
        <v>31</v>
      </c>
      <c r="G1837" s="1" t="s">
        <v>32</v>
      </c>
      <c r="H1837" s="29" t="str">
        <f>_xlfn.XLOOKUP(B1837,[2]CALCULATION!$B:$B,[2]CALCULATION!$H:$H,"")</f>
        <v>ZTE</v>
      </c>
      <c r="I1837" s="26">
        <v>0</v>
      </c>
      <c r="J1837" s="26">
        <v>0</v>
      </c>
      <c r="K1837" s="26">
        <v>0</v>
      </c>
      <c r="L1837" s="26">
        <v>0</v>
      </c>
      <c r="M1837" s="26">
        <v>0</v>
      </c>
      <c r="N1837" s="26">
        <v>0</v>
      </c>
      <c r="O1837" s="26">
        <v>0</v>
      </c>
      <c r="P1837" s="114" t="s">
        <v>6364</v>
      </c>
      <c r="Q1837" s="42" t="s">
        <v>5538</v>
      </c>
      <c r="R1837" s="42"/>
      <c r="S1837" s="41" t="str" cm="1">
        <f t="array" ref="S1837">IFERROR(_xlfn.IFS(
U1837="MPR ISSUE","PDH",
U1837="BSS Hardware Issue","BSS",
U1837="Sites strategiques, MLL, Pylone, etc.","ENVTECH",
U1837="AKTIVCO DEFAUT GE &amp; POWER Cabinet","AKTIVCO",
U1837="AKTIVCO Coupure ENEO &amp; Baisse de tension","AKTIVCO GRID ONLY",
U1837="Coupure ENEO &amp; Baisse de tension","IHS GRID ONLY",
U1837="Defaut GE &amp; POWER Cabinet","IHS",
U1837="Sharing","Partners",
U1837="Sites strategiques &amp; DataCenter","SST &amp; DC",
U1837="Exclu","Exclu",
U1837="SAT","SAT",
U1837="SPARE-ISSUE","SPARE-ISSUE",
U1837="Fiber CAmtel","TRANS_FO_CAMTEL",
U1837="Fiber AOF","Fiber AOF",
U1837="Projet OCM (HUAWEI)","TRAVAUX-HUAWEI",
U1837="Projet OCM (NOKIA)","TRAVAUX-NOKIA",
U1837="ACCESS-ISSUE","ACCESS-ISSUE",
U1837="Projet OCM (ZTE, NOKIA, autres projets)","TRAVAUX OCM",
U1837="No root CAuse","No root cause",
U1837="ODU HS","PDH",
U1837="IP &amp; VLAN","PDH",
U1837="Warehouse HUAWEI","SPARE-ISSUE",
U1837="SPARE-HS","SPARE-ISSUE",
U1837="Power Telco","BSS",U1837="no impacts","no impacts"
),"")</f>
        <v>No root cause</v>
      </c>
      <c r="T1837" s="41" t="str" cm="1">
        <f t="array" ref="T1837">IFERROR(_xlfn.IFS(
U1837="MPR ISSUE","TX ISSUE",
U1837="BSS Hardware Issue","RAN ISSUE",
U1837="Sites strategiques, MLL, Pylone, etc.","ENVTECH",
U1837="AKTIVCO DEFAUT GE &amp; POWER Cabinet","POWER ISSUE",
U1837="AKTIVCO Coupure ENEO &amp; Baisse de tension","POWER ISSUE",
U1837="Coupure ENEO &amp; Baisse de tension","POWER ISSUE",
U1837="Defaut GE &amp; POWER Cabinet","POWER ISSUE",
U1837="Sharing","POWER ISSUE",
U1837="Sites strategiques &amp; DataCenter","POWER ISSUE",
U1837="Exclu","Exclu",
U1837="SAT","TX ISSUE",
U1837="SPARE-ISSUE","SPARE-ISSUE",
U1837="Fiber CAmtel","TX ISSUE",
U1837="Fiber AOF","TX ISSUE",
U1837="Projet OCM (HUAWEI)","TRAVAUX-HUAWEI",
U1837="Projet OCM (NOKIA)","TRAVAUX -NOKIA",
U1837="ACCESS-ISSUE","ACCESS-ISSUE",
U1837="Projet OCM (ZTE, NOKIA, autres projets)","TRAVAUX OCM",
U1837="No root CAuse","No root cause",
U1837="ODU HS","TX ISSUE",
U1837="IP &amp; VLAN","TX ISSUE",
U1837="Warehouse HUAWEI","SPARE-ISSUE",
U1837="SPARE-HS","SPARE-ISSUE",
U1837="Power Telco","RAN ISSUE",U1837="no impacts","no impacts"
),"")</f>
        <v>No root cause</v>
      </c>
      <c r="U1837" s="68" t="s">
        <v>5691</v>
      </c>
      <c r="V1837" s="41" t="str" cm="1">
        <f t="array" ref="V1837">IFERROR(_xlfn.IFS(
U1837="MPR ISSUE","ACTIVE",
U1837="BSS Hardware Issue","ACTIVE",
U1837="Sites strategiques, MLL, Pylone, etc.","PASSIVE",
U1837="AKTIVCO DEFAUT GE &amp; POWER Cabinet","PASSIVE",
U1837="AKTIVCO Coupure ENEO &amp; Baisse de tension","PASSIVE",
U1837="Coupure ENEO &amp; Baisse de tension","PASSIVE",
U1837="Defaut GE &amp; POWER Cabinet","PASSIVE",
U1837="Sharing","PASSIVE",
U1837="Sites strategiques &amp; DataCenter","PASSIVE",
U1837="Exclu","Exclu",
U1837="SAT","ACTIVE",
U1837="SPARE-ISSUE","SPARE-ISSUE",
U1837="Fiber CAmtel","ACTIVE",
U1837="Fiber AOF","ACTIVE",
U1837="Projet OCM (HUAWEI)","PLANNED WORKS",
U1837="Projet OCM (NOKIA)","PLANNED WORKS",
U1837="ACCESS-ISSUE","ACCESS-ISSUE",
U1837="Projet OCM (ZTE, NOKIA, autres projets)","PLANNED WORKS",
U1837="No root CAuse","No root cause",
U1837="ODU HS","ACTIVE",
U1837="IP &amp; VLAN","ACTIVE",
U1837="Warehouse HUAWEI","SPARE-ISSUE",
U1837="SPARE-HS","SPARE-ISSUE",
U1837="Power Telco","ACTIVE", U1837="no impacts","no impacts"
),"")</f>
        <v>No root cause</v>
      </c>
      <c r="W1837" s="113"/>
      <c r="X1837" s="113"/>
      <c r="Y1837" s="113"/>
      <c r="Z1837" s="113"/>
      <c r="AA1837" s="113"/>
      <c r="AB1837" s="17" t="s">
        <v>5465</v>
      </c>
      <c r="AC1837" s="17" t="str">
        <f>_xlfn.XLOOKUP(B1837,'INCIDENT-04-27-2026'!E:E,'INCIDENT-04-27-2026'!F:F,"")</f>
        <v/>
      </c>
      <c r="AD1837" s="9"/>
      <c r="AE1837" s="7" t="s">
        <v>5465</v>
      </c>
      <c r="AF1837" s="6" t="str">
        <f>_xlfn.XLOOKUP(B1837,'[13]Input_27-04'!$B:$B,'[13]Input_27-04'!$M:$M,"")</f>
        <v/>
      </c>
      <c r="AG1837" s="7"/>
      <c r="AH1837" s="3"/>
      <c r="AI1837" s="18" t="str">
        <f>_xlfn.XLOOKUP(B1837,'[3]Cells Huawei 27042026 10h'!$B:$B,'[3]Cells Huawei 27042026 10h'!$T:$T,"")</f>
        <v/>
      </c>
      <c r="AJ1837" s="18" t="str">
        <f>_xlfn.XLOOKUP(B1837,'[3]Cells Huawei 27042026 15h'!$B:$B,'[3]Cells Huawei 27042026 15h'!$T:$T,"")</f>
        <v/>
      </c>
      <c r="AK1837" s="18" t="str">
        <f>_xlfn.XLOOKUP(B1837,'[4]cells down 27042026 11h28'!$B:$B,'[4]cells down 27042026 11h28'!$R:$R,"")</f>
        <v/>
      </c>
      <c r="AL1837" s="18" t="str">
        <f>_xlfn.XLOOKUP(B1837,'[4]cells down 27042026 18h01'!$B:$B,'[4]cells down 27042026 18h01'!$R:$R,"")</f>
        <v/>
      </c>
      <c r="AM1837" s="18" t="str">
        <f>_xlfn.XLOOKUP(B1837,'[5]cell downs 27042026 11h'!$B:$B,'[5]cell downs 27042026 11h'!$R:$R,"")</f>
        <v/>
      </c>
      <c r="AN1837" s="18" t="str">
        <f>_xlfn.XLOOKUP(B1837,'[5]cell downs 27042026 17h40'!$B:$B,'[5]cell downs 27042026 17h40'!$R:$R,"")</f>
        <v/>
      </c>
      <c r="AO1837" s="18" t="str">
        <f>_xlfn.XLOOKUP(B1837,'[6]ALL SITES DOWN'!$D:$D,'[6]ALL SITES DOWN'!$J:$J,"")</f>
        <v/>
      </c>
      <c r="AP1837" s="18" t="str">
        <f>_xlfn.XLOOKUP(B1837,'[7]ALL SITES DOWN'!$D:$D,'[7]ALL SITES DOWN'!$J:$J,"")</f>
        <v/>
      </c>
      <c r="AQ1837" s="9" t="str">
        <f>_xlfn.XLOOKUP(B1837,[8]sheet1!$AC:$AC,[8]sheet1!$AF:$AF,"")</f>
        <v/>
      </c>
      <c r="AR1837" s="14"/>
      <c r="AS1837" s="14" t="s">
        <v>5465</v>
      </c>
      <c r="AT1837" s="14" t="str">
        <f>_xlfn.XLOOKUP(B1837,'[9]cell downs 18042026 17h'!$B:$B,'[9]cell downs 18042026 17h'!$B:$B,"")</f>
        <v/>
      </c>
      <c r="AU1837" s="14" t="str">
        <f>_xlfn.XLOOKUP(B1837,'[10]Cells Huawei 19042026 15h'!$B:$B,'[10]Cells Huawei 19042026 15h'!$B:$B,"")</f>
        <v/>
      </c>
      <c r="AV1837" s="9" t="str">
        <f>_xlfn.XLOOKUP(B1837,'[11]cells down 19042026 9H40'!$B:$B,'[11]cells down 19042026 9H40'!$B:$B,"")</f>
        <v/>
      </c>
    </row>
    <row r="1838" spans="1:48" hidden="1" x14ac:dyDescent="0.3">
      <c r="A1838" s="1" t="s">
        <v>793</v>
      </c>
      <c r="B1838" s="8" t="s">
        <v>794</v>
      </c>
      <c r="C1838" s="3" t="str">
        <f>_xlfn.XLOOKUP(B1838,'[1]daily break down'!$D:$D,'[1]daily break down'!$E:$E,"")</f>
        <v>Douala</v>
      </c>
      <c r="D1838" s="1" t="s">
        <v>11</v>
      </c>
      <c r="E1838" s="1" t="s">
        <v>12</v>
      </c>
      <c r="F1838" s="3" t="s">
        <v>31</v>
      </c>
      <c r="G1838" s="1" t="s">
        <v>32</v>
      </c>
      <c r="H1838" s="29" t="str">
        <f>_xlfn.XLOOKUP(B1838,[2]CALCULATION!$B:$B,[2]CALCULATION!$H:$H,"")</f>
        <v>ZTE</v>
      </c>
      <c r="I1838" s="26">
        <v>0</v>
      </c>
      <c r="J1838" s="26">
        <v>0</v>
      </c>
      <c r="K1838" s="26">
        <v>0</v>
      </c>
      <c r="L1838" s="26">
        <v>0</v>
      </c>
      <c r="M1838" s="26">
        <v>0</v>
      </c>
      <c r="N1838" s="26">
        <v>0</v>
      </c>
      <c r="O1838" s="26">
        <v>0</v>
      </c>
      <c r="P1838" s="114" t="s">
        <v>6364</v>
      </c>
      <c r="Q1838" s="42" t="s">
        <v>5538</v>
      </c>
      <c r="R1838" s="42"/>
      <c r="S1838" s="41" t="str" cm="1">
        <f t="array" ref="S1838">IFERROR(_xlfn.IFS(
U1838="MPR ISSUE","PDH",
U1838="BSS Hardware Issue","BSS",
U1838="Sites strategiques, MLL, Pylone, etc.","ENVTECH",
U1838="AKTIVCO DEFAUT GE &amp; POWER Cabinet","AKTIVCO",
U1838="AKTIVCO Coupure ENEO &amp; Baisse de tension","AKTIVCO GRID ONLY",
U1838="Coupure ENEO &amp; Baisse de tension","IHS GRID ONLY",
U1838="Defaut GE &amp; POWER Cabinet","IHS",
U1838="Sharing","Partners",
U1838="Sites strategiques &amp; DataCenter","SST &amp; DC",
U1838="Exclu","Exclu",
U1838="SAT","SAT",
U1838="SPARE-ISSUE","SPARE-ISSUE",
U1838="Fiber CAmtel","TRANS_FO_CAMTEL",
U1838="Fiber AOF","Fiber AOF",
U1838="Projet OCM (HUAWEI)","TRAVAUX-HUAWEI",
U1838="Projet OCM (NOKIA)","TRAVAUX-NOKIA",
U1838="ACCESS-ISSUE","ACCESS-ISSUE",
U1838="Projet OCM (ZTE, NOKIA, autres projets)","TRAVAUX OCM",
U1838="No root CAuse","No root cause",
U1838="ODU HS","PDH",
U1838="IP &amp; VLAN","PDH",
U1838="Warehouse HUAWEI","SPARE-ISSUE",
U1838="SPARE-HS","SPARE-ISSUE",
U1838="Power Telco","BSS",U1838="no impacts","no impacts"
),"")</f>
        <v>No root cause</v>
      </c>
      <c r="T1838" s="41" t="str" cm="1">
        <f t="array" ref="T1838">IFERROR(_xlfn.IFS(
U1838="MPR ISSUE","TX ISSUE",
U1838="BSS Hardware Issue","RAN ISSUE",
U1838="Sites strategiques, MLL, Pylone, etc.","ENVTECH",
U1838="AKTIVCO DEFAUT GE &amp; POWER Cabinet","POWER ISSUE",
U1838="AKTIVCO Coupure ENEO &amp; Baisse de tension","POWER ISSUE",
U1838="Coupure ENEO &amp; Baisse de tension","POWER ISSUE",
U1838="Defaut GE &amp; POWER Cabinet","POWER ISSUE",
U1838="Sharing","POWER ISSUE",
U1838="Sites strategiques &amp; DataCenter","POWER ISSUE",
U1838="Exclu","Exclu",
U1838="SAT","TX ISSUE",
U1838="SPARE-ISSUE","SPARE-ISSUE",
U1838="Fiber CAmtel","TX ISSUE",
U1838="Fiber AOF","TX ISSUE",
U1838="Projet OCM (HUAWEI)","TRAVAUX-HUAWEI",
U1838="Projet OCM (NOKIA)","TRAVAUX -NOKIA",
U1838="ACCESS-ISSUE","ACCESS-ISSUE",
U1838="Projet OCM (ZTE, NOKIA, autres projets)","TRAVAUX OCM",
U1838="No root CAuse","No root cause",
U1838="ODU HS","TX ISSUE",
U1838="IP &amp; VLAN","TX ISSUE",
U1838="Warehouse HUAWEI","SPARE-ISSUE",
U1838="SPARE-HS","SPARE-ISSUE",
U1838="Power Telco","RAN ISSUE",U1838="no impacts","no impacts"
),"")</f>
        <v>No root cause</v>
      </c>
      <c r="U1838" s="68" t="s">
        <v>5691</v>
      </c>
      <c r="V1838" s="41" t="str" cm="1">
        <f t="array" ref="V1838">IFERROR(_xlfn.IFS(
U1838="MPR ISSUE","ACTIVE",
U1838="BSS Hardware Issue","ACTIVE",
U1838="Sites strategiques, MLL, Pylone, etc.","PASSIVE",
U1838="AKTIVCO DEFAUT GE &amp; POWER Cabinet","PASSIVE",
U1838="AKTIVCO Coupure ENEO &amp; Baisse de tension","PASSIVE",
U1838="Coupure ENEO &amp; Baisse de tension","PASSIVE",
U1838="Defaut GE &amp; POWER Cabinet","PASSIVE",
U1838="Sharing","PASSIVE",
U1838="Sites strategiques &amp; DataCenter","PASSIVE",
U1838="Exclu","Exclu",
U1838="SAT","ACTIVE",
U1838="SPARE-ISSUE","SPARE-ISSUE",
U1838="Fiber CAmtel","ACTIVE",
U1838="Fiber AOF","ACTIVE",
U1838="Projet OCM (HUAWEI)","PLANNED WORKS",
U1838="Projet OCM (NOKIA)","PLANNED WORKS",
U1838="ACCESS-ISSUE","ACCESS-ISSUE",
U1838="Projet OCM (ZTE, NOKIA, autres projets)","PLANNED WORKS",
U1838="No root CAuse","No root cause",
U1838="ODU HS","ACTIVE",
U1838="IP &amp; VLAN","ACTIVE",
U1838="Warehouse HUAWEI","SPARE-ISSUE",
U1838="SPARE-HS","SPARE-ISSUE",
U1838="Power Telco","ACTIVE", U1838="no impacts","no impacts"
),"")</f>
        <v>No root cause</v>
      </c>
      <c r="W1838" s="113"/>
      <c r="X1838" s="113"/>
      <c r="Y1838" s="113"/>
      <c r="Z1838" s="113"/>
      <c r="AA1838" s="113"/>
      <c r="AB1838" s="17" t="s">
        <v>5465</v>
      </c>
      <c r="AC1838" s="17" t="str">
        <f>_xlfn.XLOOKUP(B1838,'INCIDENT-04-27-2026'!E:E,'INCIDENT-04-27-2026'!F:F,"")</f>
        <v/>
      </c>
      <c r="AD1838" s="9"/>
      <c r="AE1838" s="7" t="s">
        <v>5465</v>
      </c>
      <c r="AF1838" s="6" t="str">
        <f>_xlfn.XLOOKUP(B1838,'[13]Input_27-04'!$B:$B,'[13]Input_27-04'!$M:$M,"")</f>
        <v/>
      </c>
      <c r="AG1838" s="7"/>
      <c r="AH1838" s="3"/>
      <c r="AI1838" s="18" t="str">
        <f>_xlfn.XLOOKUP(B1838,'[3]Cells Huawei 27042026 10h'!$B:$B,'[3]Cells Huawei 27042026 10h'!$T:$T,"")</f>
        <v/>
      </c>
      <c r="AJ1838" s="18" t="str">
        <f>_xlfn.XLOOKUP(B1838,'[3]Cells Huawei 27042026 15h'!$B:$B,'[3]Cells Huawei 27042026 15h'!$T:$T,"")</f>
        <v/>
      </c>
      <c r="AK1838" s="18" t="str">
        <f>_xlfn.XLOOKUP(B1838,'[4]cells down 27042026 11h28'!$B:$B,'[4]cells down 27042026 11h28'!$R:$R,"")</f>
        <v/>
      </c>
      <c r="AL1838" s="18" t="str">
        <f>_xlfn.XLOOKUP(B1838,'[4]cells down 27042026 18h01'!$B:$B,'[4]cells down 27042026 18h01'!$R:$R,"")</f>
        <v/>
      </c>
      <c r="AM1838" s="18" t="str">
        <f>_xlfn.XLOOKUP(B1838,'[5]cell downs 27042026 11h'!$B:$B,'[5]cell downs 27042026 11h'!$R:$R,"")</f>
        <v/>
      </c>
      <c r="AN1838" s="18" t="str">
        <f>_xlfn.XLOOKUP(B1838,'[5]cell downs 27042026 17h40'!$B:$B,'[5]cell downs 27042026 17h40'!$R:$R,"")</f>
        <v/>
      </c>
      <c r="AO1838" s="18" t="str">
        <f>_xlfn.XLOOKUP(B1838,'[6]ALL SITES DOWN'!$D:$D,'[6]ALL SITES DOWN'!$J:$J,"")</f>
        <v/>
      </c>
      <c r="AP1838" s="18" t="str">
        <f>_xlfn.XLOOKUP(B1838,'[7]ALL SITES DOWN'!$D:$D,'[7]ALL SITES DOWN'!$J:$J,"")</f>
        <v/>
      </c>
      <c r="AQ1838" s="9" t="str">
        <f>_xlfn.XLOOKUP(B1838,[8]sheet1!$AC:$AC,[8]sheet1!$AF:$AF,"")</f>
        <v/>
      </c>
      <c r="AR1838" s="14"/>
      <c r="AS1838" s="14" t="s">
        <v>5465</v>
      </c>
      <c r="AT1838" s="14" t="str">
        <f>_xlfn.XLOOKUP(B1838,'[9]cell downs 18042026 17h'!$B:$B,'[9]cell downs 18042026 17h'!$B:$B,"")</f>
        <v/>
      </c>
      <c r="AU1838" s="14" t="str">
        <f>_xlfn.XLOOKUP(B1838,'[10]Cells Huawei 19042026 15h'!$B:$B,'[10]Cells Huawei 19042026 15h'!$B:$B,"")</f>
        <v/>
      </c>
      <c r="AV1838" s="9" t="str">
        <f>_xlfn.XLOOKUP(B1838,'[11]cells down 19042026 9H40'!$B:$B,'[11]cells down 19042026 9H40'!$B:$B,"")</f>
        <v/>
      </c>
    </row>
    <row r="1839" spans="1:48" hidden="1" x14ac:dyDescent="0.3">
      <c r="A1839" s="1" t="s">
        <v>782</v>
      </c>
      <c r="B1839" s="8" t="s">
        <v>783</v>
      </c>
      <c r="C1839" s="3" t="str">
        <f>_xlfn.XLOOKUP(B1839,'[1]daily break down'!$D:$D,'[1]daily break down'!$E:$E,"")</f>
        <v>Douala</v>
      </c>
      <c r="D1839" s="1" t="s">
        <v>11</v>
      </c>
      <c r="E1839" s="1" t="s">
        <v>12</v>
      </c>
      <c r="F1839" s="3" t="s">
        <v>31</v>
      </c>
      <c r="G1839" s="1" t="s">
        <v>32</v>
      </c>
      <c r="H1839" s="29" t="str">
        <f>_xlfn.XLOOKUP(B1839,[2]CALCULATION!$B:$B,[2]CALCULATION!$H:$H,"")</f>
        <v>ZTE</v>
      </c>
      <c r="I1839" s="26">
        <v>0</v>
      </c>
      <c r="J1839" s="26">
        <v>0</v>
      </c>
      <c r="K1839" s="26">
        <v>0</v>
      </c>
      <c r="L1839" s="26">
        <v>0</v>
      </c>
      <c r="M1839" s="26">
        <v>0.36397827830141527</v>
      </c>
      <c r="N1839" s="26">
        <v>0</v>
      </c>
      <c r="O1839" s="26">
        <v>0</v>
      </c>
      <c r="P1839" s="114" t="s">
        <v>6364</v>
      </c>
      <c r="Q1839" s="42" t="s">
        <v>5538</v>
      </c>
      <c r="R1839" s="42"/>
      <c r="S1839" s="41" t="str" cm="1">
        <f t="array" ref="S1839">IFERROR(_xlfn.IFS(
U1839="MPR ISSUE","PDH",
U1839="BSS Hardware Issue","BSS",
U1839="Sites strategiques, MLL, Pylone, etc.","ENVTECH",
U1839="AKTIVCO DEFAUT GE &amp; POWER Cabinet","AKTIVCO",
U1839="AKTIVCO Coupure ENEO &amp; Baisse de tension","AKTIVCO GRID ONLY",
U1839="Coupure ENEO &amp; Baisse de tension","IHS GRID ONLY",
U1839="Defaut GE &amp; POWER Cabinet","IHS",
U1839="Sharing","Partners",
U1839="Sites strategiques &amp; DataCenter","SST &amp; DC",
U1839="Exclu","Exclu",
U1839="SAT","SAT",
U1839="SPARE-ISSUE","SPARE-ISSUE",
U1839="Fiber CAmtel","TRANS_FO_CAMTEL",
U1839="Fiber AOF","Fiber AOF",
U1839="Projet OCM (HUAWEI)","TRAVAUX-HUAWEI",
U1839="Projet OCM (NOKIA)","TRAVAUX-NOKIA",
U1839="ACCESS-ISSUE","ACCESS-ISSUE",
U1839="Projet OCM (ZTE, NOKIA, autres projets)","TRAVAUX OCM",
U1839="No root CAuse","No root cause",
U1839="ODU HS","PDH",
U1839="IP &amp; VLAN","PDH",
U1839="Warehouse HUAWEI","SPARE-ISSUE",
U1839="SPARE-HS","SPARE-ISSUE",
U1839="Power Telco","BSS",U1839="no impacts","no impacts"
),"")</f>
        <v>No root cause</v>
      </c>
      <c r="T1839" s="41" t="str" cm="1">
        <f t="array" ref="T1839">IFERROR(_xlfn.IFS(
U1839="MPR ISSUE","TX ISSUE",
U1839="BSS Hardware Issue","RAN ISSUE",
U1839="Sites strategiques, MLL, Pylone, etc.","ENVTECH",
U1839="AKTIVCO DEFAUT GE &amp; POWER Cabinet","POWER ISSUE",
U1839="AKTIVCO Coupure ENEO &amp; Baisse de tension","POWER ISSUE",
U1839="Coupure ENEO &amp; Baisse de tension","POWER ISSUE",
U1839="Defaut GE &amp; POWER Cabinet","POWER ISSUE",
U1839="Sharing","POWER ISSUE",
U1839="Sites strategiques &amp; DataCenter","POWER ISSUE",
U1839="Exclu","Exclu",
U1839="SAT","TX ISSUE",
U1839="SPARE-ISSUE","SPARE-ISSUE",
U1839="Fiber CAmtel","TX ISSUE",
U1839="Fiber AOF","TX ISSUE",
U1839="Projet OCM (HUAWEI)","TRAVAUX-HUAWEI",
U1839="Projet OCM (NOKIA)","TRAVAUX -NOKIA",
U1839="ACCESS-ISSUE","ACCESS-ISSUE",
U1839="Projet OCM (ZTE, NOKIA, autres projets)","TRAVAUX OCM",
U1839="No root CAuse","No root cause",
U1839="ODU HS","TX ISSUE",
U1839="IP &amp; VLAN","TX ISSUE",
U1839="Warehouse HUAWEI","SPARE-ISSUE",
U1839="SPARE-HS","SPARE-ISSUE",
U1839="Power Telco","RAN ISSUE",U1839="no impacts","no impacts"
),"")</f>
        <v>No root cause</v>
      </c>
      <c r="U1839" s="68" t="s">
        <v>5691</v>
      </c>
      <c r="V1839" s="41" t="str" cm="1">
        <f t="array" ref="V1839">IFERROR(_xlfn.IFS(
U1839="MPR ISSUE","ACTIVE",
U1839="BSS Hardware Issue","ACTIVE",
U1839="Sites strategiques, MLL, Pylone, etc.","PASSIVE",
U1839="AKTIVCO DEFAUT GE &amp; POWER Cabinet","PASSIVE",
U1839="AKTIVCO Coupure ENEO &amp; Baisse de tension","PASSIVE",
U1839="Coupure ENEO &amp; Baisse de tension","PASSIVE",
U1839="Defaut GE &amp; POWER Cabinet","PASSIVE",
U1839="Sharing","PASSIVE",
U1839="Sites strategiques &amp; DataCenter","PASSIVE",
U1839="Exclu","Exclu",
U1839="SAT","ACTIVE",
U1839="SPARE-ISSUE","SPARE-ISSUE",
U1839="Fiber CAmtel","ACTIVE",
U1839="Fiber AOF","ACTIVE",
U1839="Projet OCM (HUAWEI)","PLANNED WORKS",
U1839="Projet OCM (NOKIA)","PLANNED WORKS",
U1839="ACCESS-ISSUE","ACCESS-ISSUE",
U1839="Projet OCM (ZTE, NOKIA, autres projets)","PLANNED WORKS",
U1839="No root CAuse","No root cause",
U1839="ODU HS","ACTIVE",
U1839="IP &amp; VLAN","ACTIVE",
U1839="Warehouse HUAWEI","SPARE-ISSUE",
U1839="SPARE-HS","SPARE-ISSUE",
U1839="Power Telco","ACTIVE", U1839="no impacts","no impacts"
),"")</f>
        <v>No root cause</v>
      </c>
      <c r="W1839" s="113"/>
      <c r="X1839" s="113"/>
      <c r="Y1839" s="113"/>
      <c r="Z1839" s="113"/>
      <c r="AA1839" s="113"/>
      <c r="AB1839" s="17" t="s">
        <v>5465</v>
      </c>
      <c r="AC1839" s="17" t="str">
        <f>_xlfn.XLOOKUP(B1839,'INCIDENT-04-27-2026'!E:E,'INCIDENT-04-27-2026'!F:F,"")</f>
        <v/>
      </c>
      <c r="AD1839" s="9"/>
      <c r="AE1839" s="7" t="s">
        <v>5465</v>
      </c>
      <c r="AF1839" s="6" t="str">
        <f>_xlfn.XLOOKUP(B1839,'[13]Input_27-04'!$B:$B,'[13]Input_27-04'!$M:$M,"")</f>
        <v/>
      </c>
      <c r="AG1839" s="7"/>
      <c r="AH1839" s="3"/>
      <c r="AI1839" s="18" t="str">
        <f>_xlfn.XLOOKUP(B1839,'[3]Cells Huawei 27042026 10h'!$B:$B,'[3]Cells Huawei 27042026 10h'!$T:$T,"")</f>
        <v/>
      </c>
      <c r="AJ1839" s="18" t="str">
        <f>_xlfn.XLOOKUP(B1839,'[3]Cells Huawei 27042026 15h'!$B:$B,'[3]Cells Huawei 27042026 15h'!$T:$T,"")</f>
        <v/>
      </c>
      <c r="AK1839" s="18" t="str">
        <f>_xlfn.XLOOKUP(B1839,'[4]cells down 27042026 11h28'!$B:$B,'[4]cells down 27042026 11h28'!$R:$R,"")</f>
        <v/>
      </c>
      <c r="AL1839" s="18" t="str">
        <f>_xlfn.XLOOKUP(B1839,'[4]cells down 27042026 18h01'!$B:$B,'[4]cells down 27042026 18h01'!$R:$R,"")</f>
        <v/>
      </c>
      <c r="AM1839" s="18" t="str">
        <f>_xlfn.XLOOKUP(B1839,'[5]cell downs 27042026 11h'!$B:$B,'[5]cell downs 27042026 11h'!$R:$R,"")</f>
        <v/>
      </c>
      <c r="AN1839" s="18" t="str">
        <f>_xlfn.XLOOKUP(B1839,'[5]cell downs 27042026 17h40'!$B:$B,'[5]cell downs 27042026 17h40'!$R:$R,"")</f>
        <v/>
      </c>
      <c r="AO1839" s="18" t="str">
        <f>_xlfn.XLOOKUP(B1839,'[6]ALL SITES DOWN'!$D:$D,'[6]ALL SITES DOWN'!$J:$J,"")</f>
        <v/>
      </c>
      <c r="AP1839" s="18" t="str">
        <f>_xlfn.XLOOKUP(B1839,'[7]ALL SITES DOWN'!$D:$D,'[7]ALL SITES DOWN'!$J:$J,"")</f>
        <v/>
      </c>
      <c r="AQ1839" s="9" t="str">
        <f>_xlfn.XLOOKUP(B1839,[8]sheet1!$AC:$AC,[8]sheet1!$AF:$AF,"")</f>
        <v/>
      </c>
      <c r="AR1839" s="14"/>
      <c r="AS1839" s="14" t="s">
        <v>5465</v>
      </c>
      <c r="AT1839" s="14" t="str">
        <f>_xlfn.XLOOKUP(B1839,'[9]cell downs 18042026 17h'!$B:$B,'[9]cell downs 18042026 17h'!$B:$B,"")</f>
        <v/>
      </c>
      <c r="AU1839" s="14" t="str">
        <f>_xlfn.XLOOKUP(B1839,'[10]Cells Huawei 19042026 15h'!$B:$B,'[10]Cells Huawei 19042026 15h'!$B:$B,"")</f>
        <v/>
      </c>
      <c r="AV1839" s="9" t="str">
        <f>_xlfn.XLOOKUP(B1839,'[11]cells down 19042026 9H40'!$B:$B,'[11]cells down 19042026 9H40'!$B:$B,"")</f>
        <v/>
      </c>
    </row>
    <row r="1840" spans="1:48" hidden="1" x14ac:dyDescent="0.3">
      <c r="A1840" s="1" t="s">
        <v>526</v>
      </c>
      <c r="B1840" s="8" t="s">
        <v>527</v>
      </c>
      <c r="C1840" s="3" t="str">
        <f>_xlfn.XLOOKUP(B1840,'[1]daily break down'!$D:$D,'[1]daily break down'!$E:$E,"")</f>
        <v>Douala</v>
      </c>
      <c r="D1840" s="1" t="s">
        <v>11</v>
      </c>
      <c r="E1840" s="1" t="s">
        <v>12</v>
      </c>
      <c r="F1840" s="3" t="s">
        <v>31</v>
      </c>
      <c r="G1840" s="1" t="s">
        <v>32</v>
      </c>
      <c r="H1840" s="29" t="str">
        <f>_xlfn.XLOOKUP(B1840,[2]CALCULATION!$B:$B,[2]CALCULATION!$H:$H,"")</f>
        <v>ZTE</v>
      </c>
      <c r="I1840" s="26">
        <v>0</v>
      </c>
      <c r="J1840" s="26">
        <v>0</v>
      </c>
      <c r="K1840" s="26">
        <v>0</v>
      </c>
      <c r="L1840" s="26">
        <v>0</v>
      </c>
      <c r="M1840" s="26">
        <v>0</v>
      </c>
      <c r="N1840" s="26">
        <v>0</v>
      </c>
      <c r="O1840" s="26">
        <v>0</v>
      </c>
      <c r="P1840" s="114" t="s">
        <v>6364</v>
      </c>
      <c r="Q1840" s="42" t="s">
        <v>5538</v>
      </c>
      <c r="R1840" s="42"/>
      <c r="S1840" s="41" t="str" cm="1">
        <f t="array" ref="S1840">IFERROR(_xlfn.IFS(
U1840="MPR ISSUE","PDH",
U1840="BSS Hardware Issue","BSS",
U1840="Sites strategiques, MLL, Pylone, etc.","ENVTECH",
U1840="AKTIVCO DEFAUT GE &amp; POWER Cabinet","AKTIVCO",
U1840="AKTIVCO Coupure ENEO &amp; Baisse de tension","AKTIVCO GRID ONLY",
U1840="Coupure ENEO &amp; Baisse de tension","IHS GRID ONLY",
U1840="Defaut GE &amp; POWER Cabinet","IHS",
U1840="Sharing","Partners",
U1840="Sites strategiques &amp; DataCenter","SST &amp; DC",
U1840="Exclu","Exclu",
U1840="SAT","SAT",
U1840="SPARE-ISSUE","SPARE-ISSUE",
U1840="Fiber CAmtel","TRANS_FO_CAMTEL",
U1840="Fiber AOF","Fiber AOF",
U1840="Projet OCM (HUAWEI)","TRAVAUX-HUAWEI",
U1840="Projet OCM (NOKIA)","TRAVAUX-NOKIA",
U1840="ACCESS-ISSUE","ACCESS-ISSUE",
U1840="Projet OCM (ZTE, NOKIA, autres projets)","TRAVAUX OCM",
U1840="No root CAuse","No root cause",
U1840="ODU HS","PDH",
U1840="IP &amp; VLAN","PDH",
U1840="Warehouse HUAWEI","SPARE-ISSUE",
U1840="SPARE-HS","SPARE-ISSUE",
U1840="Power Telco","BSS",U1840="no impacts","no impacts"
),"")</f>
        <v>No root cause</v>
      </c>
      <c r="T1840" s="41" t="str" cm="1">
        <f t="array" ref="T1840">IFERROR(_xlfn.IFS(
U1840="MPR ISSUE","TX ISSUE",
U1840="BSS Hardware Issue","RAN ISSUE",
U1840="Sites strategiques, MLL, Pylone, etc.","ENVTECH",
U1840="AKTIVCO DEFAUT GE &amp; POWER Cabinet","POWER ISSUE",
U1840="AKTIVCO Coupure ENEO &amp; Baisse de tension","POWER ISSUE",
U1840="Coupure ENEO &amp; Baisse de tension","POWER ISSUE",
U1840="Defaut GE &amp; POWER Cabinet","POWER ISSUE",
U1840="Sharing","POWER ISSUE",
U1840="Sites strategiques &amp; DataCenter","POWER ISSUE",
U1840="Exclu","Exclu",
U1840="SAT","TX ISSUE",
U1840="SPARE-ISSUE","SPARE-ISSUE",
U1840="Fiber CAmtel","TX ISSUE",
U1840="Fiber AOF","TX ISSUE",
U1840="Projet OCM (HUAWEI)","TRAVAUX-HUAWEI",
U1840="Projet OCM (NOKIA)","TRAVAUX -NOKIA",
U1840="ACCESS-ISSUE","ACCESS-ISSUE",
U1840="Projet OCM (ZTE, NOKIA, autres projets)","TRAVAUX OCM",
U1840="No root CAuse","No root cause",
U1840="ODU HS","TX ISSUE",
U1840="IP &amp; VLAN","TX ISSUE",
U1840="Warehouse HUAWEI","SPARE-ISSUE",
U1840="SPARE-HS","SPARE-ISSUE",
U1840="Power Telco","RAN ISSUE",U1840="no impacts","no impacts"
),"")</f>
        <v>No root cause</v>
      </c>
      <c r="U1840" s="68" t="s">
        <v>5691</v>
      </c>
      <c r="V1840" s="41" t="str" cm="1">
        <f t="array" ref="V1840">IFERROR(_xlfn.IFS(
U1840="MPR ISSUE","ACTIVE",
U1840="BSS Hardware Issue","ACTIVE",
U1840="Sites strategiques, MLL, Pylone, etc.","PASSIVE",
U1840="AKTIVCO DEFAUT GE &amp; POWER Cabinet","PASSIVE",
U1840="AKTIVCO Coupure ENEO &amp; Baisse de tension","PASSIVE",
U1840="Coupure ENEO &amp; Baisse de tension","PASSIVE",
U1840="Defaut GE &amp; POWER Cabinet","PASSIVE",
U1840="Sharing","PASSIVE",
U1840="Sites strategiques &amp; DataCenter","PASSIVE",
U1840="Exclu","Exclu",
U1840="SAT","ACTIVE",
U1840="SPARE-ISSUE","SPARE-ISSUE",
U1840="Fiber CAmtel","ACTIVE",
U1840="Fiber AOF","ACTIVE",
U1840="Projet OCM (HUAWEI)","PLANNED WORKS",
U1840="Projet OCM (NOKIA)","PLANNED WORKS",
U1840="ACCESS-ISSUE","ACCESS-ISSUE",
U1840="Projet OCM (ZTE, NOKIA, autres projets)","PLANNED WORKS",
U1840="No root CAuse","No root cause",
U1840="ODU HS","ACTIVE",
U1840="IP &amp; VLAN","ACTIVE",
U1840="Warehouse HUAWEI","SPARE-ISSUE",
U1840="SPARE-HS","SPARE-ISSUE",
U1840="Power Telco","ACTIVE", U1840="no impacts","no impacts"
),"")</f>
        <v>No root cause</v>
      </c>
      <c r="W1840" s="113"/>
      <c r="X1840" s="113"/>
      <c r="Y1840" s="113"/>
      <c r="Z1840" s="113"/>
      <c r="AA1840" s="113"/>
      <c r="AB1840" s="17" t="s">
        <v>5465</v>
      </c>
      <c r="AC1840" s="17" t="str">
        <f>_xlfn.XLOOKUP(B1840,'INCIDENT-04-27-2026'!E:E,'INCIDENT-04-27-2026'!F:F,"")</f>
        <v/>
      </c>
      <c r="AD1840" s="9"/>
      <c r="AE1840" s="7" t="s">
        <v>5465</v>
      </c>
      <c r="AF1840" s="6" t="str">
        <f>_xlfn.XLOOKUP(B1840,'[13]Input_27-04'!$B:$B,'[13]Input_27-04'!$M:$M,"")</f>
        <v/>
      </c>
      <c r="AG1840" s="7"/>
      <c r="AH1840" s="3"/>
      <c r="AI1840" s="18" t="str">
        <f>_xlfn.XLOOKUP(B1840,'[3]Cells Huawei 27042026 10h'!$B:$B,'[3]Cells Huawei 27042026 10h'!$T:$T,"")</f>
        <v/>
      </c>
      <c r="AJ1840" s="18" t="str">
        <f>_xlfn.XLOOKUP(B1840,'[3]Cells Huawei 27042026 15h'!$B:$B,'[3]Cells Huawei 27042026 15h'!$T:$T,"")</f>
        <v/>
      </c>
      <c r="AK1840" s="18" t="str">
        <f>_xlfn.XLOOKUP(B1840,'[4]cells down 27042026 11h28'!$B:$B,'[4]cells down 27042026 11h28'!$R:$R,"")</f>
        <v/>
      </c>
      <c r="AL1840" s="18" t="str">
        <f>_xlfn.XLOOKUP(B1840,'[4]cells down 27042026 18h01'!$B:$B,'[4]cells down 27042026 18h01'!$R:$R,"")</f>
        <v/>
      </c>
      <c r="AM1840" s="18" t="str">
        <f>_xlfn.XLOOKUP(B1840,'[5]cell downs 27042026 11h'!$B:$B,'[5]cell downs 27042026 11h'!$R:$R,"")</f>
        <v/>
      </c>
      <c r="AN1840" s="18" t="str">
        <f>_xlfn.XLOOKUP(B1840,'[5]cell downs 27042026 17h40'!$B:$B,'[5]cell downs 27042026 17h40'!$R:$R,"")</f>
        <v/>
      </c>
      <c r="AO1840" s="18" t="str">
        <f>_xlfn.XLOOKUP(B1840,'[6]ALL SITES DOWN'!$D:$D,'[6]ALL SITES DOWN'!$J:$J,"")</f>
        <v/>
      </c>
      <c r="AP1840" s="18" t="str">
        <f>_xlfn.XLOOKUP(B1840,'[7]ALL SITES DOWN'!$D:$D,'[7]ALL SITES DOWN'!$J:$J,"")</f>
        <v/>
      </c>
      <c r="AQ1840" s="9" t="str">
        <f>_xlfn.XLOOKUP(B1840,[8]sheet1!$AC:$AC,[8]sheet1!$AF:$AF,"")</f>
        <v/>
      </c>
      <c r="AR1840" s="14"/>
      <c r="AS1840" s="14" t="s">
        <v>5465</v>
      </c>
      <c r="AT1840" s="14" t="str">
        <f>_xlfn.XLOOKUP(B1840,'[9]cell downs 18042026 17h'!$B:$B,'[9]cell downs 18042026 17h'!$B:$B,"")</f>
        <v/>
      </c>
      <c r="AU1840" s="14" t="str">
        <f>_xlfn.XLOOKUP(B1840,'[10]Cells Huawei 19042026 15h'!$B:$B,'[10]Cells Huawei 19042026 15h'!$B:$B,"")</f>
        <v/>
      </c>
      <c r="AV1840" s="9" t="str">
        <f>_xlfn.XLOOKUP(B1840,'[11]cells down 19042026 9H40'!$B:$B,'[11]cells down 19042026 9H40'!$B:$B,"")</f>
        <v/>
      </c>
    </row>
    <row r="1841" spans="1:48" hidden="1" x14ac:dyDescent="0.3">
      <c r="A1841" s="1" t="s">
        <v>678</v>
      </c>
      <c r="B1841" s="8" t="s">
        <v>679</v>
      </c>
      <c r="C1841" s="3" t="str">
        <f>_xlfn.XLOOKUP(B1841,'[1]daily break down'!$D:$D,'[1]daily break down'!$E:$E,"")</f>
        <v>Douala</v>
      </c>
      <c r="D1841" s="1" t="s">
        <v>21</v>
      </c>
      <c r="E1841" s="1" t="s">
        <v>36</v>
      </c>
      <c r="F1841" s="3" t="s">
        <v>31</v>
      </c>
      <c r="G1841" s="1" t="s">
        <v>32</v>
      </c>
      <c r="H1841" s="29" t="str">
        <f>_xlfn.XLOOKUP(B1841,[2]CALCULATION!$B:$B,[2]CALCULATION!$H:$H,"")</f>
        <v>ZTE</v>
      </c>
      <c r="I1841" s="26">
        <v>0</v>
      </c>
      <c r="J1841" s="26">
        <v>0</v>
      </c>
      <c r="K1841" s="26">
        <v>0</v>
      </c>
      <c r="L1841" s="26">
        <v>0</v>
      </c>
      <c r="M1841" s="26">
        <v>0</v>
      </c>
      <c r="N1841" s="26">
        <v>0</v>
      </c>
      <c r="O1841" s="26">
        <v>0</v>
      </c>
      <c r="P1841" s="114" t="s">
        <v>6364</v>
      </c>
      <c r="Q1841" s="42" t="s">
        <v>5538</v>
      </c>
      <c r="R1841" s="42"/>
      <c r="S1841" s="41" t="str" cm="1">
        <f t="array" ref="S1841">IFERROR(_xlfn.IFS(
U1841="MPR ISSUE","PDH",
U1841="BSS Hardware Issue","BSS",
U1841="Sites strategiques, MLL, Pylone, etc.","ENVTECH",
U1841="AKTIVCO DEFAUT GE &amp; POWER Cabinet","AKTIVCO",
U1841="AKTIVCO Coupure ENEO &amp; Baisse de tension","AKTIVCO GRID ONLY",
U1841="Coupure ENEO &amp; Baisse de tension","IHS GRID ONLY",
U1841="Defaut GE &amp; POWER Cabinet","IHS",
U1841="Sharing","Partners",
U1841="Sites strategiques &amp; DataCenter","SST &amp; DC",
U1841="Exclu","Exclu",
U1841="SAT","SAT",
U1841="SPARE-ISSUE","SPARE-ISSUE",
U1841="Fiber CAmtel","TRANS_FO_CAMTEL",
U1841="Fiber AOF","Fiber AOF",
U1841="Projet OCM (HUAWEI)","TRAVAUX-HUAWEI",
U1841="Projet OCM (NOKIA)","TRAVAUX-NOKIA",
U1841="ACCESS-ISSUE","ACCESS-ISSUE",
U1841="Projet OCM (ZTE, NOKIA, autres projets)","TRAVAUX OCM",
U1841="No root CAuse","No root cause",
U1841="ODU HS","PDH",
U1841="IP &amp; VLAN","PDH",
U1841="Warehouse HUAWEI","SPARE-ISSUE",
U1841="SPARE-HS","SPARE-ISSUE",
U1841="Power Telco","BSS",U1841="no impacts","no impacts"
),"")</f>
        <v>No root cause</v>
      </c>
      <c r="T1841" s="41" t="str" cm="1">
        <f t="array" ref="T1841">IFERROR(_xlfn.IFS(
U1841="MPR ISSUE","TX ISSUE",
U1841="BSS Hardware Issue","RAN ISSUE",
U1841="Sites strategiques, MLL, Pylone, etc.","ENVTECH",
U1841="AKTIVCO DEFAUT GE &amp; POWER Cabinet","POWER ISSUE",
U1841="AKTIVCO Coupure ENEO &amp; Baisse de tension","POWER ISSUE",
U1841="Coupure ENEO &amp; Baisse de tension","POWER ISSUE",
U1841="Defaut GE &amp; POWER Cabinet","POWER ISSUE",
U1841="Sharing","POWER ISSUE",
U1841="Sites strategiques &amp; DataCenter","POWER ISSUE",
U1841="Exclu","Exclu",
U1841="SAT","TX ISSUE",
U1841="SPARE-ISSUE","SPARE-ISSUE",
U1841="Fiber CAmtel","TX ISSUE",
U1841="Fiber AOF","TX ISSUE",
U1841="Projet OCM (HUAWEI)","TRAVAUX-HUAWEI",
U1841="Projet OCM (NOKIA)","TRAVAUX -NOKIA",
U1841="ACCESS-ISSUE","ACCESS-ISSUE",
U1841="Projet OCM (ZTE, NOKIA, autres projets)","TRAVAUX OCM",
U1841="No root CAuse","No root cause",
U1841="ODU HS","TX ISSUE",
U1841="IP &amp; VLAN","TX ISSUE",
U1841="Warehouse HUAWEI","SPARE-ISSUE",
U1841="SPARE-HS","SPARE-ISSUE",
U1841="Power Telco","RAN ISSUE",U1841="no impacts","no impacts"
),"")</f>
        <v>No root cause</v>
      </c>
      <c r="U1841" s="68" t="s">
        <v>5691</v>
      </c>
      <c r="V1841" s="41" t="str" cm="1">
        <f t="array" ref="V1841">IFERROR(_xlfn.IFS(
U1841="MPR ISSUE","ACTIVE",
U1841="BSS Hardware Issue","ACTIVE",
U1841="Sites strategiques, MLL, Pylone, etc.","PASSIVE",
U1841="AKTIVCO DEFAUT GE &amp; POWER Cabinet","PASSIVE",
U1841="AKTIVCO Coupure ENEO &amp; Baisse de tension","PASSIVE",
U1841="Coupure ENEO &amp; Baisse de tension","PASSIVE",
U1841="Defaut GE &amp; POWER Cabinet","PASSIVE",
U1841="Sharing","PASSIVE",
U1841="Sites strategiques &amp; DataCenter","PASSIVE",
U1841="Exclu","Exclu",
U1841="SAT","ACTIVE",
U1841="SPARE-ISSUE","SPARE-ISSUE",
U1841="Fiber CAmtel","ACTIVE",
U1841="Fiber AOF","ACTIVE",
U1841="Projet OCM (HUAWEI)","PLANNED WORKS",
U1841="Projet OCM (NOKIA)","PLANNED WORKS",
U1841="ACCESS-ISSUE","ACCESS-ISSUE",
U1841="Projet OCM (ZTE, NOKIA, autres projets)","PLANNED WORKS",
U1841="No root CAuse","No root cause",
U1841="ODU HS","ACTIVE",
U1841="IP &amp; VLAN","ACTIVE",
U1841="Warehouse HUAWEI","SPARE-ISSUE",
U1841="SPARE-HS","SPARE-ISSUE",
U1841="Power Telco","ACTIVE", U1841="no impacts","no impacts"
),"")</f>
        <v>No root cause</v>
      </c>
      <c r="W1841" s="113"/>
      <c r="X1841" s="113"/>
      <c r="Y1841" s="113"/>
      <c r="Z1841" s="113"/>
      <c r="AA1841" s="113"/>
      <c r="AB1841" s="17" t="s">
        <v>5465</v>
      </c>
      <c r="AC1841" s="17" t="str">
        <f>_xlfn.XLOOKUP(B1841,'INCIDENT-04-27-2026'!E:E,'INCIDENT-04-27-2026'!F:F,"")</f>
        <v/>
      </c>
      <c r="AD1841" s="9"/>
      <c r="AE1841" s="7" t="s">
        <v>5465</v>
      </c>
      <c r="AF1841" s="6" t="str">
        <f>_xlfn.XLOOKUP(B1841,'[13]Input_27-04'!$B:$B,'[13]Input_27-04'!$M:$M,"")</f>
        <v/>
      </c>
      <c r="AG1841" s="7"/>
      <c r="AH1841" s="3"/>
      <c r="AI1841" s="18" t="str">
        <f>_xlfn.XLOOKUP(B1841,'[3]Cells Huawei 27042026 10h'!$B:$B,'[3]Cells Huawei 27042026 10h'!$T:$T,"")</f>
        <v/>
      </c>
      <c r="AJ1841" s="18" t="str">
        <f>_xlfn.XLOOKUP(B1841,'[3]Cells Huawei 27042026 15h'!$B:$B,'[3]Cells Huawei 27042026 15h'!$T:$T,"")</f>
        <v/>
      </c>
      <c r="AK1841" s="18" t="str">
        <f>_xlfn.XLOOKUP(B1841,'[4]cells down 27042026 11h28'!$B:$B,'[4]cells down 27042026 11h28'!$R:$R,"")</f>
        <v/>
      </c>
      <c r="AL1841" s="18" t="str">
        <f>_xlfn.XLOOKUP(B1841,'[4]cells down 27042026 18h01'!$B:$B,'[4]cells down 27042026 18h01'!$R:$R,"")</f>
        <v/>
      </c>
      <c r="AM1841" s="18" t="str">
        <f>_xlfn.XLOOKUP(B1841,'[5]cell downs 27042026 11h'!$B:$B,'[5]cell downs 27042026 11h'!$R:$R,"")</f>
        <v/>
      </c>
      <c r="AN1841" s="18" t="str">
        <f>_xlfn.XLOOKUP(B1841,'[5]cell downs 27042026 17h40'!$B:$B,'[5]cell downs 27042026 17h40'!$R:$R,"")</f>
        <v/>
      </c>
      <c r="AO1841" s="18" t="str">
        <f>_xlfn.XLOOKUP(B1841,'[6]ALL SITES DOWN'!$D:$D,'[6]ALL SITES DOWN'!$J:$J,"")</f>
        <v/>
      </c>
      <c r="AP1841" s="18" t="str">
        <f>_xlfn.XLOOKUP(B1841,'[7]ALL SITES DOWN'!$D:$D,'[7]ALL SITES DOWN'!$J:$J,"")</f>
        <v/>
      </c>
      <c r="AQ1841" s="9" t="str">
        <f>_xlfn.XLOOKUP(B1841,[8]sheet1!$AC:$AC,[8]sheet1!$AF:$AF,"")</f>
        <v/>
      </c>
      <c r="AR1841" s="14"/>
      <c r="AS1841" s="14" t="s">
        <v>5465</v>
      </c>
      <c r="AT1841" s="14" t="str">
        <f>_xlfn.XLOOKUP(B1841,'[9]cell downs 18042026 17h'!$B:$B,'[9]cell downs 18042026 17h'!$B:$B,"")</f>
        <v/>
      </c>
      <c r="AU1841" s="14" t="str">
        <f>_xlfn.XLOOKUP(B1841,'[10]Cells Huawei 19042026 15h'!$B:$B,'[10]Cells Huawei 19042026 15h'!$B:$B,"")</f>
        <v/>
      </c>
      <c r="AV1841" s="9" t="str">
        <f>_xlfn.XLOOKUP(B1841,'[11]cells down 19042026 9H40'!$B:$B,'[11]cells down 19042026 9H40'!$B:$B,"")</f>
        <v/>
      </c>
    </row>
    <row r="1842" spans="1:48" hidden="1" x14ac:dyDescent="0.3">
      <c r="A1842" s="1" t="s">
        <v>1914</v>
      </c>
      <c r="B1842" s="8" t="s">
        <v>1915</v>
      </c>
      <c r="C1842" s="3" t="str">
        <f>_xlfn.XLOOKUP(B1842,'[1]daily break down'!$D:$D,'[1]daily break down'!$E:$E,"")</f>
        <v>Douala</v>
      </c>
      <c r="D1842" s="1" t="s">
        <v>11</v>
      </c>
      <c r="E1842" s="1" t="s">
        <v>12</v>
      </c>
      <c r="F1842" s="3" t="s">
        <v>31</v>
      </c>
      <c r="G1842" s="1" t="s">
        <v>32</v>
      </c>
      <c r="H1842" s="29" t="str">
        <f>_xlfn.XLOOKUP(B1842,[2]CALCULATION!$B:$B,[2]CALCULATION!$H:$H,"")</f>
        <v>ZTE</v>
      </c>
      <c r="I1842" s="26">
        <v>0</v>
      </c>
      <c r="J1842" s="26">
        <v>0</v>
      </c>
      <c r="K1842" s="26">
        <v>0</v>
      </c>
      <c r="L1842" s="26">
        <v>0</v>
      </c>
      <c r="M1842" s="26">
        <v>0</v>
      </c>
      <c r="N1842" s="26">
        <v>0</v>
      </c>
      <c r="O1842" s="26">
        <v>0</v>
      </c>
      <c r="P1842" s="114" t="s">
        <v>6364</v>
      </c>
      <c r="Q1842" s="42" t="s">
        <v>5538</v>
      </c>
      <c r="R1842" s="42"/>
      <c r="S1842" s="41" t="str" cm="1">
        <f t="array" ref="S1842">IFERROR(_xlfn.IFS(
U1842="MPR ISSUE","PDH",
U1842="BSS Hardware Issue","BSS",
U1842="Sites strategiques, MLL, Pylone, etc.","ENVTECH",
U1842="AKTIVCO DEFAUT GE &amp; POWER Cabinet","AKTIVCO",
U1842="AKTIVCO Coupure ENEO &amp; Baisse de tension","AKTIVCO GRID ONLY",
U1842="Coupure ENEO &amp; Baisse de tension","IHS GRID ONLY",
U1842="Defaut GE &amp; POWER Cabinet","IHS",
U1842="Sharing","Partners",
U1842="Sites strategiques &amp; DataCenter","SST &amp; DC",
U1842="Exclu","Exclu",
U1842="SAT","SAT",
U1842="SPARE-ISSUE","SPARE-ISSUE",
U1842="Fiber CAmtel","TRANS_FO_CAMTEL",
U1842="Fiber AOF","Fiber AOF",
U1842="Projet OCM (HUAWEI)","TRAVAUX-HUAWEI",
U1842="Projet OCM (NOKIA)","TRAVAUX-NOKIA",
U1842="ACCESS-ISSUE","ACCESS-ISSUE",
U1842="Projet OCM (ZTE, NOKIA, autres projets)","TRAVAUX OCM",
U1842="No root CAuse","No root cause",
U1842="ODU HS","PDH",
U1842="IP &amp; VLAN","PDH",
U1842="Warehouse HUAWEI","SPARE-ISSUE",
U1842="SPARE-HS","SPARE-ISSUE",
U1842="Power Telco","BSS",U1842="no impacts","no impacts"
),"")</f>
        <v>No root cause</v>
      </c>
      <c r="T1842" s="41" t="str" cm="1">
        <f t="array" ref="T1842">IFERROR(_xlfn.IFS(
U1842="MPR ISSUE","TX ISSUE",
U1842="BSS Hardware Issue","RAN ISSUE",
U1842="Sites strategiques, MLL, Pylone, etc.","ENVTECH",
U1842="AKTIVCO DEFAUT GE &amp; POWER Cabinet","POWER ISSUE",
U1842="AKTIVCO Coupure ENEO &amp; Baisse de tension","POWER ISSUE",
U1842="Coupure ENEO &amp; Baisse de tension","POWER ISSUE",
U1842="Defaut GE &amp; POWER Cabinet","POWER ISSUE",
U1842="Sharing","POWER ISSUE",
U1842="Sites strategiques &amp; DataCenter","POWER ISSUE",
U1842="Exclu","Exclu",
U1842="SAT","TX ISSUE",
U1842="SPARE-ISSUE","SPARE-ISSUE",
U1842="Fiber CAmtel","TX ISSUE",
U1842="Fiber AOF","TX ISSUE",
U1842="Projet OCM (HUAWEI)","TRAVAUX-HUAWEI",
U1842="Projet OCM (NOKIA)","TRAVAUX -NOKIA",
U1842="ACCESS-ISSUE","ACCESS-ISSUE",
U1842="Projet OCM (ZTE, NOKIA, autres projets)","TRAVAUX OCM",
U1842="No root CAuse","No root cause",
U1842="ODU HS","TX ISSUE",
U1842="IP &amp; VLAN","TX ISSUE",
U1842="Warehouse HUAWEI","SPARE-ISSUE",
U1842="SPARE-HS","SPARE-ISSUE",
U1842="Power Telco","RAN ISSUE",U1842="no impacts","no impacts"
),"")</f>
        <v>No root cause</v>
      </c>
      <c r="U1842" s="68" t="s">
        <v>5691</v>
      </c>
      <c r="V1842" s="41" t="str" cm="1">
        <f t="array" ref="V1842">IFERROR(_xlfn.IFS(
U1842="MPR ISSUE","ACTIVE",
U1842="BSS Hardware Issue","ACTIVE",
U1842="Sites strategiques, MLL, Pylone, etc.","PASSIVE",
U1842="AKTIVCO DEFAUT GE &amp; POWER Cabinet","PASSIVE",
U1842="AKTIVCO Coupure ENEO &amp; Baisse de tension","PASSIVE",
U1842="Coupure ENEO &amp; Baisse de tension","PASSIVE",
U1842="Defaut GE &amp; POWER Cabinet","PASSIVE",
U1842="Sharing","PASSIVE",
U1842="Sites strategiques &amp; DataCenter","PASSIVE",
U1842="Exclu","Exclu",
U1842="SAT","ACTIVE",
U1842="SPARE-ISSUE","SPARE-ISSUE",
U1842="Fiber CAmtel","ACTIVE",
U1842="Fiber AOF","ACTIVE",
U1842="Projet OCM (HUAWEI)","PLANNED WORKS",
U1842="Projet OCM (NOKIA)","PLANNED WORKS",
U1842="ACCESS-ISSUE","ACCESS-ISSUE",
U1842="Projet OCM (ZTE, NOKIA, autres projets)","PLANNED WORKS",
U1842="No root CAuse","No root cause",
U1842="ODU HS","ACTIVE",
U1842="IP &amp; VLAN","ACTIVE",
U1842="Warehouse HUAWEI","SPARE-ISSUE",
U1842="SPARE-HS","SPARE-ISSUE",
U1842="Power Telco","ACTIVE", U1842="no impacts","no impacts"
),"")</f>
        <v>No root cause</v>
      </c>
      <c r="W1842" s="113"/>
      <c r="X1842" s="113"/>
      <c r="Y1842" s="113"/>
      <c r="Z1842" s="113"/>
      <c r="AA1842" s="113"/>
      <c r="AB1842" s="17" t="s">
        <v>5465</v>
      </c>
      <c r="AC1842" s="17" t="str">
        <f>_xlfn.XLOOKUP(B1842,'INCIDENT-04-27-2026'!E:E,'INCIDENT-04-27-2026'!F:F,"")</f>
        <v/>
      </c>
      <c r="AD1842" s="9"/>
      <c r="AE1842" s="7" t="s">
        <v>5465</v>
      </c>
      <c r="AF1842" s="6" t="str">
        <f>_xlfn.XLOOKUP(B1842,'[13]Input_27-04'!$B:$B,'[13]Input_27-04'!$M:$M,"")</f>
        <v/>
      </c>
      <c r="AG1842" s="7"/>
      <c r="AH1842" s="3"/>
      <c r="AI1842" s="18" t="str">
        <f>_xlfn.XLOOKUP(B1842,'[3]Cells Huawei 27042026 10h'!$B:$B,'[3]Cells Huawei 27042026 10h'!$T:$T,"")</f>
        <v/>
      </c>
      <c r="AJ1842" s="18" t="str">
        <f>_xlfn.XLOOKUP(B1842,'[3]Cells Huawei 27042026 15h'!$B:$B,'[3]Cells Huawei 27042026 15h'!$T:$T,"")</f>
        <v/>
      </c>
      <c r="AK1842" s="18" t="str">
        <f>_xlfn.XLOOKUP(B1842,'[4]cells down 27042026 11h28'!$B:$B,'[4]cells down 27042026 11h28'!$R:$R,"")</f>
        <v/>
      </c>
      <c r="AL1842" s="18" t="str">
        <f>_xlfn.XLOOKUP(B1842,'[4]cells down 27042026 18h01'!$B:$B,'[4]cells down 27042026 18h01'!$R:$R,"")</f>
        <v/>
      </c>
      <c r="AM1842" s="18" t="str">
        <f>_xlfn.XLOOKUP(B1842,'[5]cell downs 27042026 11h'!$B:$B,'[5]cell downs 27042026 11h'!$R:$R,"")</f>
        <v/>
      </c>
      <c r="AN1842" s="18" t="str">
        <f>_xlfn.XLOOKUP(B1842,'[5]cell downs 27042026 17h40'!$B:$B,'[5]cell downs 27042026 17h40'!$R:$R,"")</f>
        <v/>
      </c>
      <c r="AO1842" s="18" t="str">
        <f>_xlfn.XLOOKUP(B1842,'[6]ALL SITES DOWN'!$D:$D,'[6]ALL SITES DOWN'!$J:$J,"")</f>
        <v/>
      </c>
      <c r="AP1842" s="18" t="str">
        <f>_xlfn.XLOOKUP(B1842,'[7]ALL SITES DOWN'!$D:$D,'[7]ALL SITES DOWN'!$J:$J,"")</f>
        <v/>
      </c>
      <c r="AQ1842" s="9" t="str">
        <f>_xlfn.XLOOKUP(B1842,[8]sheet1!$AC:$AC,[8]sheet1!$AF:$AF,"")</f>
        <v/>
      </c>
      <c r="AR1842" s="14"/>
      <c r="AS1842" s="14" t="s">
        <v>5465</v>
      </c>
      <c r="AT1842" s="14" t="str">
        <f>_xlfn.XLOOKUP(B1842,'[9]cell downs 18042026 17h'!$B:$B,'[9]cell downs 18042026 17h'!$B:$B,"")</f>
        <v/>
      </c>
      <c r="AU1842" s="14" t="str">
        <f>_xlfn.XLOOKUP(B1842,'[10]Cells Huawei 19042026 15h'!$B:$B,'[10]Cells Huawei 19042026 15h'!$B:$B,"")</f>
        <v/>
      </c>
      <c r="AV1842" s="9" t="str">
        <f>_xlfn.XLOOKUP(B1842,'[11]cells down 19042026 9H40'!$B:$B,'[11]cells down 19042026 9H40'!$B:$B,"")</f>
        <v/>
      </c>
    </row>
    <row r="1843" spans="1:48" hidden="1" x14ac:dyDescent="0.3">
      <c r="A1843" s="1" t="s">
        <v>5027</v>
      </c>
      <c r="B1843" s="1" t="s">
        <v>5028</v>
      </c>
      <c r="C1843" s="3" t="str">
        <f>_xlfn.XLOOKUP(B1843,'[1]daily break down'!$D:$D,'[1]daily break down'!$E:$E,"")</f>
        <v>Douala</v>
      </c>
      <c r="D1843" s="1" t="s">
        <v>11</v>
      </c>
      <c r="E1843" s="1" t="s">
        <v>12</v>
      </c>
      <c r="F1843" s="3" t="s">
        <v>31</v>
      </c>
      <c r="G1843" s="1" t="s">
        <v>32</v>
      </c>
      <c r="H1843" s="29" t="str">
        <f>_xlfn.XLOOKUP(B1843,[2]CALCULATION!$B:$B,[2]CALCULATION!$H:$H,"")</f>
        <v>ZTE</v>
      </c>
      <c r="I1843" s="26">
        <v>0</v>
      </c>
      <c r="J1843" s="26">
        <v>0</v>
      </c>
      <c r="K1843" s="26">
        <v>0</v>
      </c>
      <c r="L1843" s="26">
        <v>0</v>
      </c>
      <c r="M1843" s="26">
        <v>0</v>
      </c>
      <c r="N1843" s="26">
        <v>0</v>
      </c>
      <c r="O1843" s="26">
        <v>0</v>
      </c>
      <c r="P1843" s="114" t="s">
        <v>6364</v>
      </c>
      <c r="Q1843" s="42" t="s">
        <v>5538</v>
      </c>
      <c r="R1843" s="42"/>
      <c r="S1843" s="41" t="str" cm="1">
        <f t="array" ref="S1843">IFERROR(_xlfn.IFS(
U1843="MPR ISSUE","PDH",
U1843="BSS Hardware Issue","BSS",
U1843="Sites strategiques, MLL, Pylone, etc.","ENVTECH",
U1843="AKTIVCO DEFAUT GE &amp; POWER Cabinet","AKTIVCO",
U1843="AKTIVCO Coupure ENEO &amp; Baisse de tension","AKTIVCO GRID ONLY",
U1843="Coupure ENEO &amp; Baisse de tension","IHS GRID ONLY",
U1843="Defaut GE &amp; POWER Cabinet","IHS",
U1843="Sharing","Partners",
U1843="Sites strategiques &amp; DataCenter","SST &amp; DC",
U1843="Exclu","Exclu",
U1843="SAT","SAT",
U1843="SPARE-ISSUE","SPARE-ISSUE",
U1843="Fiber CAmtel","TRANS_FO_CAMTEL",
U1843="Fiber AOF","Fiber AOF",
U1843="Projet OCM (HUAWEI)","TRAVAUX-HUAWEI",
U1843="Projet OCM (NOKIA)","TRAVAUX-NOKIA",
U1843="ACCESS-ISSUE","ACCESS-ISSUE",
U1843="Projet OCM (ZTE, NOKIA, autres projets)","TRAVAUX OCM",
U1843="No root CAuse","No root cause",
U1843="ODU HS","PDH",
U1843="IP &amp; VLAN","PDH",
U1843="Warehouse HUAWEI","SPARE-ISSUE",
U1843="SPARE-HS","SPARE-ISSUE",
U1843="Power Telco","BSS",U1843="no impacts","no impacts"
),"")</f>
        <v>IHS</v>
      </c>
      <c r="T1843" s="41" t="str" cm="1">
        <f t="array" ref="T1843">IFERROR(_xlfn.IFS(
U1843="MPR ISSUE","TX ISSUE",
U1843="BSS Hardware Issue","RAN ISSUE",
U1843="Sites strategiques, MLL, Pylone, etc.","ENVTECH",
U1843="AKTIVCO DEFAUT GE &amp; POWER Cabinet","POWER ISSUE",
U1843="AKTIVCO Coupure ENEO &amp; Baisse de tension","POWER ISSUE",
U1843="Coupure ENEO &amp; Baisse de tension","POWER ISSUE",
U1843="Defaut GE &amp; POWER Cabinet","POWER ISSUE",
U1843="Sharing","POWER ISSUE",
U1843="Sites strategiques &amp; DataCenter","POWER ISSUE",
U1843="Exclu","Exclu",
U1843="SAT","TX ISSUE",
U1843="SPARE-ISSUE","SPARE-ISSUE",
U1843="Fiber CAmtel","TX ISSUE",
U1843="Fiber AOF","TX ISSUE",
U1843="Projet OCM (HUAWEI)","TRAVAUX-HUAWEI",
U1843="Projet OCM (NOKIA)","TRAVAUX -NOKIA",
U1843="ACCESS-ISSUE","ACCESS-ISSUE",
U1843="Projet OCM (ZTE, NOKIA, autres projets)","TRAVAUX OCM",
U1843="No root CAuse","No root cause",
U1843="ODU HS","TX ISSUE",
U1843="IP &amp; VLAN","TX ISSUE",
U1843="Warehouse HUAWEI","SPARE-ISSUE",
U1843="SPARE-HS","SPARE-ISSUE",
U1843="Power Telco","RAN ISSUE",U1843="no impacts","no impacts"
),"")</f>
        <v>POWER ISSUE</v>
      </c>
      <c r="U1843" s="68" t="s">
        <v>5329</v>
      </c>
      <c r="V1843" s="41" t="str" cm="1">
        <f t="array" ref="V1843">IFERROR(_xlfn.IFS(
U1843="MPR ISSUE","ACTIVE",
U1843="BSS Hardware Issue","ACTIVE",
U1843="Sites strategiques, MLL, Pylone, etc.","PASSIVE",
U1843="AKTIVCO DEFAUT GE &amp; POWER Cabinet","PASSIVE",
U1843="AKTIVCO Coupure ENEO &amp; Baisse de tension","PASSIVE",
U1843="Coupure ENEO &amp; Baisse de tension","PASSIVE",
U1843="Defaut GE &amp; POWER Cabinet","PASSIVE",
U1843="Sharing","PASSIVE",
U1843="Sites strategiques &amp; DataCenter","PASSIVE",
U1843="Exclu","Exclu",
U1843="SAT","ACTIVE",
U1843="SPARE-ISSUE","SPARE-ISSUE",
U1843="Fiber CAmtel","ACTIVE",
U1843="Fiber AOF","ACTIVE",
U1843="Projet OCM (HUAWEI)","PLANNED WORKS",
U1843="Projet OCM (NOKIA)","PLANNED WORKS",
U1843="ACCESS-ISSUE","ACCESS-ISSUE",
U1843="Projet OCM (ZTE, NOKIA, autres projets)","PLANNED WORKS",
U1843="No root CAuse","No root cause",
U1843="ODU HS","ACTIVE",
U1843="IP &amp; VLAN","ACTIVE",
U1843="Warehouse HUAWEI","SPARE-ISSUE",
U1843="SPARE-HS","SPARE-ISSUE",
U1843="Power Telco","ACTIVE", U1843="no impacts","no impacts"
),"")</f>
        <v>PASSIVE</v>
      </c>
      <c r="W1843" s="113"/>
      <c r="X1843" s="113"/>
      <c r="Y1843" s="113"/>
      <c r="Z1843" s="113"/>
      <c r="AA1843" s="113"/>
      <c r="AB1843" s="17" t="s">
        <v>6007</v>
      </c>
      <c r="AC1843" s="17" t="str">
        <f>_xlfn.XLOOKUP(B1843,'INCIDENT-04-27-2026'!E:E,'INCIDENT-04-27-2026'!F:F,"")</f>
        <v/>
      </c>
      <c r="AD1843" s="9"/>
      <c r="AE1843" s="7" t="s">
        <v>5465</v>
      </c>
      <c r="AF1843" s="6" t="str">
        <f>_xlfn.XLOOKUP(B1843,'[13]Input_27-04'!$B:$B,'[13]Input_27-04'!$M:$M,"")</f>
        <v/>
      </c>
      <c r="AG1843" s="7"/>
      <c r="AH1843" s="3"/>
      <c r="AI1843" s="18" t="str">
        <f>_xlfn.XLOOKUP(B1843,'[3]Cells Huawei 27042026 10h'!$B:$B,'[3]Cells Huawei 27042026 10h'!$T:$T,"")</f>
        <v/>
      </c>
      <c r="AJ1843" s="18" t="str">
        <f>_xlfn.XLOOKUP(B1843,'[3]Cells Huawei 27042026 15h'!$B:$B,'[3]Cells Huawei 27042026 15h'!$T:$T,"")</f>
        <v/>
      </c>
      <c r="AK1843" s="18" t="str">
        <f>_xlfn.XLOOKUP(B1843,'[4]cells down 27042026 11h28'!$B:$B,'[4]cells down 27042026 11h28'!$R:$R,"")</f>
        <v/>
      </c>
      <c r="AL1843" s="18" t="str">
        <f>_xlfn.XLOOKUP(B1843,'[4]cells down 27042026 18h01'!$B:$B,'[4]cells down 27042026 18h01'!$R:$R,"")</f>
        <v/>
      </c>
      <c r="AM1843" s="18" t="str">
        <f>_xlfn.XLOOKUP(B1843,'[5]cell downs 27042026 11h'!$B:$B,'[5]cell downs 27042026 11h'!$R:$R,"")</f>
        <v/>
      </c>
      <c r="AN1843" s="18" t="str">
        <f>_xlfn.XLOOKUP(B1843,'[5]cell downs 27042026 17h40'!$B:$B,'[5]cell downs 27042026 17h40'!$R:$R,"")</f>
        <v/>
      </c>
      <c r="AO1843" s="18" t="str">
        <f>_xlfn.XLOOKUP(B1843,'[6]ALL SITES DOWN'!$D:$D,'[6]ALL SITES DOWN'!$J:$J,"")</f>
        <v/>
      </c>
      <c r="AP1843" s="18" t="str">
        <f>_xlfn.XLOOKUP(B1843,'[7]ALL SITES DOWN'!$D:$D,'[7]ALL SITES DOWN'!$J:$J,"")</f>
        <v/>
      </c>
      <c r="AQ1843" s="9" t="str">
        <f>_xlfn.XLOOKUP(B1843,[8]sheet1!$AC:$AC,[8]sheet1!$AF:$AF,"")</f>
        <v>(04/27/2026 ticket):-INC-20260427-00002005…power issu coupure d'électricité dans la zone en attente du retour secteur défaut démarrage GE …Others Transmission equipement fault</v>
      </c>
      <c r="AR1843" s="14"/>
      <c r="AS1843" s="14" t="s">
        <v>5465</v>
      </c>
      <c r="AT1843" s="14" t="str">
        <f>_xlfn.XLOOKUP(B1843,'[9]cell downs 18042026 17h'!$B:$B,'[9]cell downs 18042026 17h'!$B:$B,"")</f>
        <v/>
      </c>
      <c r="AU1843" s="14" t="str">
        <f>_xlfn.XLOOKUP(B1843,'[10]Cells Huawei 19042026 15h'!$B:$B,'[10]Cells Huawei 19042026 15h'!$B:$B,"")</f>
        <v/>
      </c>
      <c r="AV1843" s="9" t="str">
        <f>_xlfn.XLOOKUP(B1843,'[11]cells down 19042026 9H40'!$B:$B,'[11]cells down 19042026 9H40'!$B:$B,"")</f>
        <v/>
      </c>
    </row>
    <row r="1844" spans="1:48" hidden="1" x14ac:dyDescent="0.3">
      <c r="A1844" s="1" t="s">
        <v>1393</v>
      </c>
      <c r="B1844" s="1" t="s">
        <v>3872</v>
      </c>
      <c r="C1844" s="3" t="str">
        <f>_xlfn.XLOOKUP(B1844,'[1]daily break down'!$D:$D,'[1]daily break down'!$E:$E,"")</f>
        <v>CENTRE</v>
      </c>
      <c r="D1844" s="1" t="s">
        <v>11</v>
      </c>
      <c r="E1844" s="1" t="s">
        <v>12</v>
      </c>
      <c r="F1844" s="3" t="s">
        <v>37</v>
      </c>
      <c r="G1844" s="1" t="s">
        <v>1393</v>
      </c>
      <c r="H1844" s="29" t="str">
        <f>_xlfn.XLOOKUP(B1844,[2]CALCULATION!$B:$B,[2]CALCULATION!$H:$H,"")</f>
        <v>ZTE</v>
      </c>
      <c r="I1844" s="26">
        <v>0</v>
      </c>
      <c r="J1844" s="26">
        <v>0</v>
      </c>
      <c r="K1844" s="26">
        <v>0</v>
      </c>
      <c r="L1844" s="26">
        <v>0</v>
      </c>
      <c r="M1844" s="26">
        <v>0</v>
      </c>
      <c r="N1844" s="26">
        <v>0</v>
      </c>
      <c r="O1844" s="26">
        <v>0</v>
      </c>
      <c r="P1844" s="114" t="s">
        <v>6364</v>
      </c>
      <c r="Q1844" s="42" t="s">
        <v>5538</v>
      </c>
      <c r="R1844" s="42"/>
      <c r="S1844" s="41" t="str" cm="1">
        <f t="array" ref="S1844">IFERROR(_xlfn.IFS(
U1844="MPR ISSUE","PDH",
U1844="BSS Hardware Issue","BSS",
U1844="Sites strategiques, MLL, Pylone, etc.","ENVTECH",
U1844="AKTIVCO DEFAUT GE &amp; POWER Cabinet","AKTIVCO",
U1844="AKTIVCO Coupure ENEO &amp; Baisse de tension","AKTIVCO GRID ONLY",
U1844="Coupure ENEO &amp; Baisse de tension","IHS GRID ONLY",
U1844="Defaut GE &amp; POWER Cabinet","IHS",
U1844="Sharing","Partners",
U1844="Sites strategiques &amp; DataCenter","SST &amp; DC",
U1844="Exclu","Exclu",
U1844="SAT","SAT",
U1844="SPARE-ISSUE","SPARE-ISSUE",
U1844="Fiber CAmtel","TRANS_FO_CAMTEL",
U1844="Fiber AOF","Fiber AOF",
U1844="Projet OCM (HUAWEI)","TRAVAUX-HUAWEI",
U1844="Projet OCM (NOKIA)","TRAVAUX-NOKIA",
U1844="ACCESS-ISSUE","ACCESS-ISSUE",
U1844="Projet OCM (ZTE, NOKIA, autres projets)","TRAVAUX OCM",
U1844="No root CAuse","No root cause",
U1844="ODU HS","PDH",
U1844="IP &amp; VLAN","PDH",
U1844="Warehouse HUAWEI","SPARE-ISSUE",
U1844="SPARE-HS","SPARE-ISSUE",
U1844="Power Telco","BSS",U1844="no impacts","no impacts"
),"")</f>
        <v>BSS</v>
      </c>
      <c r="T1844" s="41" t="str" cm="1">
        <f t="array" ref="T1844">IFERROR(_xlfn.IFS(
U1844="MPR ISSUE","TX ISSUE",
U1844="BSS Hardware Issue","RAN ISSUE",
U1844="Sites strategiques, MLL, Pylone, etc.","ENVTECH",
U1844="AKTIVCO DEFAUT GE &amp; POWER Cabinet","POWER ISSUE",
U1844="AKTIVCO Coupure ENEO &amp; Baisse de tension","POWER ISSUE",
U1844="Coupure ENEO &amp; Baisse de tension","POWER ISSUE",
U1844="Defaut GE &amp; POWER Cabinet","POWER ISSUE",
U1844="Sharing","POWER ISSUE",
U1844="Sites strategiques &amp; DataCenter","POWER ISSUE",
U1844="Exclu","Exclu",
U1844="SAT","TX ISSUE",
U1844="SPARE-ISSUE","SPARE-ISSUE",
U1844="Fiber CAmtel","TX ISSUE",
U1844="Fiber AOF","TX ISSUE",
U1844="Projet OCM (HUAWEI)","TRAVAUX-HUAWEI",
U1844="Projet OCM (NOKIA)","TRAVAUX -NOKIA",
U1844="ACCESS-ISSUE","ACCESS-ISSUE",
U1844="Projet OCM (ZTE, NOKIA, autres projets)","TRAVAUX OCM",
U1844="No root CAuse","No root cause",
U1844="ODU HS","TX ISSUE",
U1844="IP &amp; VLAN","TX ISSUE",
U1844="Warehouse HUAWEI","SPARE-ISSUE",
U1844="SPARE-HS","SPARE-ISSUE",
U1844="Power Telco","RAN ISSUE",U1844="no impacts","no impacts"
),"")</f>
        <v>RAN ISSUE</v>
      </c>
      <c r="U1844" s="68" t="s">
        <v>5319</v>
      </c>
      <c r="V1844" s="41" t="str" cm="1">
        <f t="array" ref="V1844">IFERROR(_xlfn.IFS(
U1844="MPR ISSUE","ACTIVE",
U1844="BSS Hardware Issue","ACTIVE",
U1844="Sites strategiques, MLL, Pylone, etc.","PASSIVE",
U1844="AKTIVCO DEFAUT GE &amp; POWER Cabinet","PASSIVE",
U1844="AKTIVCO Coupure ENEO &amp; Baisse de tension","PASSIVE",
U1844="Coupure ENEO &amp; Baisse de tension","PASSIVE",
U1844="Defaut GE &amp; POWER Cabinet","PASSIVE",
U1844="Sharing","PASSIVE",
U1844="Sites strategiques &amp; DataCenter","PASSIVE",
U1844="Exclu","Exclu",
U1844="SAT","ACTIVE",
U1844="SPARE-ISSUE","SPARE-ISSUE",
U1844="Fiber CAmtel","ACTIVE",
U1844="Fiber AOF","ACTIVE",
U1844="Projet OCM (HUAWEI)","PLANNED WORKS",
U1844="Projet OCM (NOKIA)","PLANNED WORKS",
U1844="ACCESS-ISSUE","ACCESS-ISSUE",
U1844="Projet OCM (ZTE, NOKIA, autres projets)","PLANNED WORKS",
U1844="No root CAuse","No root cause",
U1844="ODU HS","ACTIVE",
U1844="IP &amp; VLAN","ACTIVE",
U1844="Warehouse HUAWEI","SPARE-ISSUE",
U1844="SPARE-HS","SPARE-ISSUE",
U1844="Power Telco","ACTIVE", U1844="no impacts","no impacts"
),"")</f>
        <v>ACTIVE</v>
      </c>
      <c r="W1844" s="113"/>
      <c r="X1844" s="113"/>
      <c r="Y1844" s="113"/>
      <c r="Z1844" s="113"/>
      <c r="AA1844" s="113"/>
      <c r="AB1844" s="17" t="s">
        <v>6008</v>
      </c>
      <c r="AC1844" s="17" t="str">
        <f>_xlfn.XLOOKUP(B1844,'INCIDENT-04-27-2026'!E:E,'INCIDENT-04-27-2026'!F:F,"")</f>
        <v/>
      </c>
      <c r="AD1844" s="9"/>
      <c r="AE1844" s="7" t="s">
        <v>5465</v>
      </c>
      <c r="AF1844" s="6" t="str">
        <f>_xlfn.XLOOKUP(B1844,'[13]Input_27-04'!$B:$B,'[13]Input_27-04'!$M:$M,"")</f>
        <v/>
      </c>
      <c r="AG1844" s="7"/>
      <c r="AH1844" s="3"/>
      <c r="AI1844" s="18" t="str">
        <f>_xlfn.XLOOKUP(B1844,'[3]Cells Huawei 27042026 10h'!$B:$B,'[3]Cells Huawei 27042026 10h'!$T:$T,"")</f>
        <v/>
      </c>
      <c r="AJ1844" s="18" t="str">
        <f>_xlfn.XLOOKUP(B1844,'[3]Cells Huawei 27042026 15h'!$B:$B,'[3]Cells Huawei 27042026 15h'!$T:$T,"")</f>
        <v/>
      </c>
      <c r="AK1844" s="18" t="str">
        <f>_xlfn.XLOOKUP(B1844,'[4]cells down 27042026 11h28'!$B:$B,'[4]cells down 27042026 11h28'!$R:$R,"")</f>
        <v/>
      </c>
      <c r="AL1844" s="18" t="str">
        <f>_xlfn.XLOOKUP(B1844,'[4]cells down 27042026 18h01'!$B:$B,'[4]cells down 27042026 18h01'!$R:$R,"")</f>
        <v>(04/27/2026 cell zte):-19/04/2026 : Fme should check power on RRU 65 || Feedback Fme : Power sous dimensionné après le swap, ZTE a éteint certaines radios pour éviter les disjonctions interminables</v>
      </c>
      <c r="AM1844" s="18" t="str">
        <f>_xlfn.XLOOKUP(B1844,'[5]cell downs 27042026 11h'!$B:$B,'[5]cell downs 27042026 11h'!$R:$R,"")</f>
        <v/>
      </c>
      <c r="AN1844" s="18" t="str">
        <f>_xlfn.XLOOKUP(B1844,'[5]cell downs 27042026 17h40'!$B:$B,'[5]cell downs 27042026 17h40'!$R:$R,"")</f>
        <v/>
      </c>
      <c r="AO1844" s="18" t="str">
        <f>_xlfn.XLOOKUP(B1844,'[6]ALL SITES DOWN'!$D:$D,'[6]ALL SITES DOWN'!$J:$J,"")</f>
        <v/>
      </c>
      <c r="AP1844" s="18" t="str">
        <f>_xlfn.XLOOKUP(B1844,'[7]ALL SITES DOWN'!$D:$D,'[7]ALL SITES DOWN'!$J:$J,"")</f>
        <v/>
      </c>
      <c r="AQ1844" s="9" t="str">
        <f>_xlfn.XLOOKUP(B1844,[8]sheet1!$AC:$AC,[8]sheet1!$AF:$AF,"")</f>
        <v/>
      </c>
      <c r="AR1844" s="14"/>
      <c r="AS1844" s="14" t="s">
        <v>5465</v>
      </c>
      <c r="AT1844" s="14" t="str">
        <f>_xlfn.XLOOKUP(B1844,'[9]cell downs 18042026 17h'!$B:$B,'[9]cell downs 18042026 17h'!$B:$B,"")</f>
        <v/>
      </c>
      <c r="AU1844" s="14" t="str">
        <f>_xlfn.XLOOKUP(B1844,'[10]Cells Huawei 19042026 15h'!$B:$B,'[10]Cells Huawei 19042026 15h'!$B:$B,"")</f>
        <v/>
      </c>
      <c r="AV1844" s="9" t="str">
        <f>_xlfn.XLOOKUP(B1844,'[11]cells down 19042026 9H40'!$B:$B,'[11]cells down 19042026 9H40'!$B:$B,"")</f>
        <v>CTR_394</v>
      </c>
    </row>
    <row r="1845" spans="1:48" hidden="1" x14ac:dyDescent="0.3">
      <c r="A1845" s="1" t="s">
        <v>5214</v>
      </c>
      <c r="B1845" s="8" t="s">
        <v>5215</v>
      </c>
      <c r="C1845" s="3" t="str">
        <f>_xlfn.XLOOKUP(B1845,'[1]daily break down'!$D:$D,'[1]daily break down'!$E:$E,"")</f>
        <v>SUD-OUEST</v>
      </c>
      <c r="D1845" s="1" t="s">
        <v>11</v>
      </c>
      <c r="E1845" s="1" t="s">
        <v>96</v>
      </c>
      <c r="F1845" s="3" t="s">
        <v>13</v>
      </c>
      <c r="G1845" s="1" t="s">
        <v>5214</v>
      </c>
      <c r="H1845" s="28" t="str">
        <f>_xlfn.XLOOKUP(B1845,[2]CALCULATION!$B:$B,[2]CALCULATION!$H:$H,"")</f>
        <v>NOKIA</v>
      </c>
      <c r="I1845" s="26">
        <v>0</v>
      </c>
      <c r="J1845" s="26">
        <v>0</v>
      </c>
      <c r="K1845" s="26">
        <v>0</v>
      </c>
      <c r="L1845" s="26">
        <v>0</v>
      </c>
      <c r="M1845" s="26">
        <v>0</v>
      </c>
      <c r="N1845" s="26">
        <v>0</v>
      </c>
      <c r="O1845" s="26">
        <v>0</v>
      </c>
      <c r="P1845" s="114" t="s">
        <v>6364</v>
      </c>
      <c r="Q1845" s="42" t="s">
        <v>6353</v>
      </c>
      <c r="R1845" s="42"/>
      <c r="S1845" s="41" t="str" cm="1">
        <f t="array" ref="S1845">IFERROR(_xlfn.IFS(
U1845="MPR ISSUE","PDH",
U1845="BSS Hardware Issue","BSS",
U1845="Sites strategiques, MLL, Pylone, etc.","ENVTECH",
U1845="AKTIVCO DEFAUT GE &amp; POWER Cabinet","AKTIVCO",
U1845="AKTIVCO Coupure ENEO &amp; Baisse de tension","AKTIVCO GRID ONLY",
U1845="Coupure ENEO &amp; Baisse de tension","IHS GRID ONLY",
U1845="Defaut GE &amp; POWER Cabinet","IHS",
U1845="Sharing","Partners",
U1845="Sites strategiques &amp; DataCenter","SST &amp; DC",
U1845="Exclu","Exclu",
U1845="SAT","SAT",
U1845="SPARE-ISSUE","SPARE-ISSUE",
U1845="Fiber CAmtel","TRANS_FO_CAMTEL",
U1845="Fiber AOF","Fiber AOF",
U1845="Projet OCM (HUAWEI)","TRAVAUX-HUAWEI",
U1845="Projet OCM (NOKIA)","TRAVAUX-NOKIA",
U1845="ACCESS-ISSUE","ACCESS-ISSUE",
U1845="Projet OCM (ZTE, NOKIA, autres projets)","TRAVAUX OCM",
U1845="No root CAuse","No root cause",
U1845="ODU HS","PDH",
U1845="IP &amp; VLAN","PDH",
U1845="Warehouse HUAWEI","SPARE-ISSUE",
U1845="SPARE-HS","SPARE-ISSUE",
U1845="Power Telco","BSS",U1845="no impacts","no impacts"
),"")</f>
        <v/>
      </c>
      <c r="T1845" s="41" t="str" cm="1">
        <f t="array" ref="T1845">IFERROR(_xlfn.IFS(
U1845="MPR ISSUE","TX ISSUE",
U1845="BSS Hardware Issue","RAN ISSUE",
U1845="Sites strategiques, MLL, Pylone, etc.","ENVTECH",
U1845="AKTIVCO DEFAUT GE &amp; POWER Cabinet","POWER ISSUE",
U1845="AKTIVCO Coupure ENEO &amp; Baisse de tension","POWER ISSUE",
U1845="Coupure ENEO &amp; Baisse de tension","POWER ISSUE",
U1845="Defaut GE &amp; POWER Cabinet","POWER ISSUE",
U1845="Sharing","POWER ISSUE",
U1845="Sites strategiques &amp; DataCenter","POWER ISSUE",
U1845="Exclu","Exclu",
U1845="SAT","TX ISSUE",
U1845="SPARE-ISSUE","SPARE-ISSUE",
U1845="Fiber CAmtel","TX ISSUE",
U1845="Fiber AOF","TX ISSUE",
U1845="Projet OCM (HUAWEI)","TRAVAUX-HUAWEI",
U1845="Projet OCM (NOKIA)","TRAVAUX -NOKIA",
U1845="ACCESS-ISSUE","ACCESS-ISSUE",
U1845="Projet OCM (ZTE, NOKIA, autres projets)","TRAVAUX OCM",
U1845="No root CAuse","No root cause",
U1845="ODU HS","TX ISSUE",
U1845="IP &amp; VLAN","TX ISSUE",
U1845="Warehouse HUAWEI","SPARE-ISSUE",
U1845="SPARE-HS","SPARE-ISSUE",
U1845="Power Telco","RAN ISSUE",U1845="no impacts","no impacts"
),"")</f>
        <v/>
      </c>
      <c r="U1845" s="68"/>
      <c r="V1845" s="41" t="str" cm="1">
        <f t="array" ref="V1845">IFERROR(_xlfn.IFS(
U1845="MPR ISSUE","ACTIVE",
U1845="BSS Hardware Issue","ACTIVE",
U1845="Sites strategiques, MLL, Pylone, etc.","PASSIVE",
U1845="AKTIVCO DEFAUT GE &amp; POWER Cabinet","PASSIVE",
U1845="AKTIVCO Coupure ENEO &amp; Baisse de tension","PASSIVE",
U1845="Coupure ENEO &amp; Baisse de tension","PASSIVE",
U1845="Defaut GE &amp; POWER Cabinet","PASSIVE",
U1845="Sharing","PASSIVE",
U1845="Sites strategiques &amp; DataCenter","PASSIVE",
U1845="Exclu","Exclu",
U1845="SAT","ACTIVE",
U1845="SPARE-ISSUE","SPARE-ISSUE",
U1845="Fiber CAmtel","ACTIVE",
U1845="Fiber AOF","ACTIVE",
U1845="Projet OCM (HUAWEI)","PLANNED WORKS",
U1845="Projet OCM (NOKIA)","PLANNED WORKS",
U1845="ACCESS-ISSUE","ACCESS-ISSUE",
U1845="Projet OCM (ZTE, NOKIA, autres projets)","PLANNED WORKS",
U1845="No root CAuse","No root cause",
U1845="ODU HS","ACTIVE",
U1845="IP &amp; VLAN","ACTIVE",
U1845="Warehouse HUAWEI","SPARE-ISSUE",
U1845="SPARE-HS","SPARE-ISSUE",
U1845="Power Telco","ACTIVE", U1845="no impacts","no impacts"
),"")</f>
        <v/>
      </c>
      <c r="W1845" s="113"/>
      <c r="X1845" s="113"/>
      <c r="Y1845" s="113"/>
      <c r="Z1845" s="113"/>
      <c r="AA1845" s="113"/>
      <c r="AB1845" s="17" t="s">
        <v>5465</v>
      </c>
      <c r="AC1845" s="17" t="str">
        <f>_xlfn.XLOOKUP(B1845,'INCIDENT-04-27-2026'!E:E,'INCIDENT-04-27-2026'!F:F,"")</f>
        <v/>
      </c>
      <c r="AD1845" s="9"/>
      <c r="AE1845" s="7" t="s">
        <v>5465</v>
      </c>
      <c r="AF1845" s="6" t="str">
        <f>_xlfn.XLOOKUP(B1845,'[13]Input_27-04'!$B:$B,'[13]Input_27-04'!$M:$M,"")</f>
        <v/>
      </c>
      <c r="AG1845" s="7"/>
      <c r="AH1845" s="3"/>
      <c r="AI1845" s="18" t="str">
        <f>_xlfn.XLOOKUP(B1845,'[3]Cells Huawei 27042026 10h'!$B:$B,'[3]Cells Huawei 27042026 10h'!$T:$T,"")</f>
        <v/>
      </c>
      <c r="AJ1845" s="18" t="str">
        <f>_xlfn.XLOOKUP(B1845,'[3]Cells Huawei 27042026 15h'!$B:$B,'[3]Cells Huawei 27042026 15h'!$T:$T,"")</f>
        <v/>
      </c>
      <c r="AK1845" s="18" t="str">
        <f>_xlfn.XLOOKUP(B1845,'[4]cells down 27042026 11h28'!$B:$B,'[4]cells down 27042026 11h28'!$R:$R,"")</f>
        <v/>
      </c>
      <c r="AL1845" s="18" t="str">
        <f>_xlfn.XLOOKUP(B1845,'[4]cells down 27042026 18h01'!$B:$B,'[4]cells down 27042026 18h01'!$R:$R,"")</f>
        <v/>
      </c>
      <c r="AM1845" s="18" t="str">
        <f>_xlfn.XLOOKUP(B1845,'[5]cell downs 27042026 11h'!$B:$B,'[5]cell downs 27042026 11h'!$R:$R,"")</f>
        <v/>
      </c>
      <c r="AN1845" s="18" t="str">
        <f>_xlfn.XLOOKUP(B1845,'[5]cell downs 27042026 17h40'!$B:$B,'[5]cell downs 27042026 17h40'!$R:$R,"")</f>
        <v/>
      </c>
      <c r="AO1845" s="18" t="str">
        <f>_xlfn.XLOOKUP(B1845,'[6]ALL SITES DOWN'!$D:$D,'[6]ALL SITES DOWN'!$J:$J,"")</f>
        <v/>
      </c>
      <c r="AP1845" s="18" t="str">
        <f>_xlfn.XLOOKUP(B1845,'[7]ALL SITES DOWN'!$D:$D,'[7]ALL SITES DOWN'!$J:$J,"")</f>
        <v/>
      </c>
      <c r="AQ1845" s="9" t="str">
        <f>_xlfn.XLOOKUP(B1845,[8]sheet1!$AC:$AC,[8]sheet1!$AF:$AF,"")</f>
        <v/>
      </c>
      <c r="AR1845" s="14"/>
      <c r="AS1845" s="14" t="s">
        <v>5465</v>
      </c>
      <c r="AT1845" s="14" t="str">
        <f>_xlfn.XLOOKUP(B1845,'[9]cell downs 18042026 17h'!$B:$B,'[9]cell downs 18042026 17h'!$B:$B,"")</f>
        <v/>
      </c>
      <c r="AU1845" s="14" t="str">
        <f>_xlfn.XLOOKUP(B1845,'[10]Cells Huawei 19042026 15h'!$B:$B,'[10]Cells Huawei 19042026 15h'!$B:$B,"")</f>
        <v/>
      </c>
      <c r="AV1845" s="9" t="str">
        <f>_xlfn.XLOOKUP(B1845,'[11]cells down 19042026 9H40'!$B:$B,'[11]cells down 19042026 9H40'!$B:$B,"")</f>
        <v/>
      </c>
    </row>
    <row r="1846" spans="1:48" hidden="1" x14ac:dyDescent="0.3">
      <c r="A1846" s="1" t="s">
        <v>5216</v>
      </c>
      <c r="B1846" s="8" t="s">
        <v>5217</v>
      </c>
      <c r="C1846" s="3" t="str">
        <f>_xlfn.XLOOKUP(B1846,'[1]daily break down'!$D:$D,'[1]daily break down'!$E:$E,"")</f>
        <v>SUD-OUEST</v>
      </c>
      <c r="D1846" s="1" t="s">
        <v>21</v>
      </c>
      <c r="E1846" s="1" t="s">
        <v>563</v>
      </c>
      <c r="F1846" s="3" t="s">
        <v>13</v>
      </c>
      <c r="G1846" s="1" t="s">
        <v>5216</v>
      </c>
      <c r="H1846" s="28" t="str">
        <f>_xlfn.XLOOKUP(B1846,[2]CALCULATION!$B:$B,[2]CALCULATION!$H:$H,"")</f>
        <v>NOKIA</v>
      </c>
      <c r="I1846" s="26">
        <v>0</v>
      </c>
      <c r="J1846" s="26">
        <v>0</v>
      </c>
      <c r="K1846" s="26">
        <v>0</v>
      </c>
      <c r="L1846" s="26">
        <v>0</v>
      </c>
      <c r="M1846" s="26">
        <v>0</v>
      </c>
      <c r="N1846" s="26">
        <v>0</v>
      </c>
      <c r="O1846" s="26">
        <v>0</v>
      </c>
      <c r="P1846" s="114" t="s">
        <v>6364</v>
      </c>
      <c r="Q1846" s="42" t="s">
        <v>6353</v>
      </c>
      <c r="R1846" s="42"/>
      <c r="S1846" s="41" t="str" cm="1">
        <f t="array" ref="S1846">IFERROR(_xlfn.IFS(
U1846="MPR ISSUE","PDH",
U1846="BSS Hardware Issue","BSS",
U1846="Sites strategiques, MLL, Pylone, etc.","ENVTECH",
U1846="AKTIVCO DEFAUT GE &amp; POWER Cabinet","AKTIVCO",
U1846="AKTIVCO Coupure ENEO &amp; Baisse de tension","AKTIVCO GRID ONLY",
U1846="Coupure ENEO &amp; Baisse de tension","IHS GRID ONLY",
U1846="Defaut GE &amp; POWER Cabinet","IHS",
U1846="Sharing","Partners",
U1846="Sites strategiques &amp; DataCenter","SST &amp; DC",
U1846="Exclu","Exclu",
U1846="SAT","SAT",
U1846="SPARE-ISSUE","SPARE-ISSUE",
U1846="Fiber CAmtel","TRANS_FO_CAMTEL",
U1846="Fiber AOF","Fiber AOF",
U1846="Projet OCM (HUAWEI)","TRAVAUX-HUAWEI",
U1846="Projet OCM (NOKIA)","TRAVAUX-NOKIA",
U1846="ACCESS-ISSUE","ACCESS-ISSUE",
U1846="Projet OCM (ZTE, NOKIA, autres projets)","TRAVAUX OCM",
U1846="No root CAuse","No root cause",
U1846="ODU HS","PDH",
U1846="IP &amp; VLAN","PDH",
U1846="Warehouse HUAWEI","SPARE-ISSUE",
U1846="SPARE-HS","SPARE-ISSUE",
U1846="Power Telco","BSS",U1846="no impacts","no impacts"
),"")</f>
        <v/>
      </c>
      <c r="T1846" s="41" t="str" cm="1">
        <f t="array" ref="T1846">IFERROR(_xlfn.IFS(
U1846="MPR ISSUE","TX ISSUE",
U1846="BSS Hardware Issue","RAN ISSUE",
U1846="Sites strategiques, MLL, Pylone, etc.","ENVTECH",
U1846="AKTIVCO DEFAUT GE &amp; POWER Cabinet","POWER ISSUE",
U1846="AKTIVCO Coupure ENEO &amp; Baisse de tension","POWER ISSUE",
U1846="Coupure ENEO &amp; Baisse de tension","POWER ISSUE",
U1846="Defaut GE &amp; POWER Cabinet","POWER ISSUE",
U1846="Sharing","POWER ISSUE",
U1846="Sites strategiques &amp; DataCenter","POWER ISSUE",
U1846="Exclu","Exclu",
U1846="SAT","TX ISSUE",
U1846="SPARE-ISSUE","SPARE-ISSUE",
U1846="Fiber CAmtel","TX ISSUE",
U1846="Fiber AOF","TX ISSUE",
U1846="Projet OCM (HUAWEI)","TRAVAUX-HUAWEI",
U1846="Projet OCM (NOKIA)","TRAVAUX -NOKIA",
U1846="ACCESS-ISSUE","ACCESS-ISSUE",
U1846="Projet OCM (ZTE, NOKIA, autres projets)","TRAVAUX OCM",
U1846="No root CAuse","No root cause",
U1846="ODU HS","TX ISSUE",
U1846="IP &amp; VLAN","TX ISSUE",
U1846="Warehouse HUAWEI","SPARE-ISSUE",
U1846="SPARE-HS","SPARE-ISSUE",
U1846="Power Telco","RAN ISSUE",U1846="no impacts","no impacts"
),"")</f>
        <v/>
      </c>
      <c r="U1846" s="68"/>
      <c r="V1846" s="41" t="str" cm="1">
        <f t="array" ref="V1846">IFERROR(_xlfn.IFS(
U1846="MPR ISSUE","ACTIVE",
U1846="BSS Hardware Issue","ACTIVE",
U1846="Sites strategiques, MLL, Pylone, etc.","PASSIVE",
U1846="AKTIVCO DEFAUT GE &amp; POWER Cabinet","PASSIVE",
U1846="AKTIVCO Coupure ENEO &amp; Baisse de tension","PASSIVE",
U1846="Coupure ENEO &amp; Baisse de tension","PASSIVE",
U1846="Defaut GE &amp; POWER Cabinet","PASSIVE",
U1846="Sharing","PASSIVE",
U1846="Sites strategiques &amp; DataCenter","PASSIVE",
U1846="Exclu","Exclu",
U1846="SAT","ACTIVE",
U1846="SPARE-ISSUE","SPARE-ISSUE",
U1846="Fiber CAmtel","ACTIVE",
U1846="Fiber AOF","ACTIVE",
U1846="Projet OCM (HUAWEI)","PLANNED WORKS",
U1846="Projet OCM (NOKIA)","PLANNED WORKS",
U1846="ACCESS-ISSUE","ACCESS-ISSUE",
U1846="Projet OCM (ZTE, NOKIA, autres projets)","PLANNED WORKS",
U1846="No root CAuse","No root cause",
U1846="ODU HS","ACTIVE",
U1846="IP &amp; VLAN","ACTIVE",
U1846="Warehouse HUAWEI","SPARE-ISSUE",
U1846="SPARE-HS","SPARE-ISSUE",
U1846="Power Telco","ACTIVE", U1846="no impacts","no impacts"
),"")</f>
        <v/>
      </c>
      <c r="W1846" s="113"/>
      <c r="X1846" s="113"/>
      <c r="Y1846" s="113"/>
      <c r="Z1846" s="113"/>
      <c r="AA1846" s="113"/>
      <c r="AB1846" s="17" t="s">
        <v>5465</v>
      </c>
      <c r="AC1846" s="17" t="str">
        <f>_xlfn.XLOOKUP(B1846,'INCIDENT-04-27-2026'!E:E,'INCIDENT-04-27-2026'!F:F,"")</f>
        <v/>
      </c>
      <c r="AD1846" s="9"/>
      <c r="AE1846" s="7" t="s">
        <v>5465</v>
      </c>
      <c r="AF1846" s="6" t="str">
        <f>_xlfn.XLOOKUP(B1846,'[13]Input_27-04'!$B:$B,'[13]Input_27-04'!$M:$M,"")</f>
        <v/>
      </c>
      <c r="AG1846" s="7"/>
      <c r="AH1846" s="3"/>
      <c r="AI1846" s="18" t="str">
        <f>_xlfn.XLOOKUP(B1846,'[3]Cells Huawei 27042026 10h'!$B:$B,'[3]Cells Huawei 27042026 10h'!$T:$T,"")</f>
        <v/>
      </c>
      <c r="AJ1846" s="18" t="str">
        <f>_xlfn.XLOOKUP(B1846,'[3]Cells Huawei 27042026 15h'!$B:$B,'[3]Cells Huawei 27042026 15h'!$T:$T,"")</f>
        <v/>
      </c>
      <c r="AK1846" s="18" t="str">
        <f>_xlfn.XLOOKUP(B1846,'[4]cells down 27042026 11h28'!$B:$B,'[4]cells down 27042026 11h28'!$R:$R,"")</f>
        <v/>
      </c>
      <c r="AL1846" s="18" t="str">
        <f>_xlfn.XLOOKUP(B1846,'[4]cells down 27042026 18h01'!$B:$B,'[4]cells down 27042026 18h01'!$R:$R,"")</f>
        <v/>
      </c>
      <c r="AM1846" s="18" t="str">
        <f>_xlfn.XLOOKUP(B1846,'[5]cell downs 27042026 11h'!$B:$B,'[5]cell downs 27042026 11h'!$R:$R,"")</f>
        <v/>
      </c>
      <c r="AN1846" s="18" t="str">
        <f>_xlfn.XLOOKUP(B1846,'[5]cell downs 27042026 17h40'!$B:$B,'[5]cell downs 27042026 17h40'!$R:$R,"")</f>
        <v/>
      </c>
      <c r="AO1846" s="18" t="str">
        <f>_xlfn.XLOOKUP(B1846,'[6]ALL SITES DOWN'!$D:$D,'[6]ALL SITES DOWN'!$J:$J,"")</f>
        <v/>
      </c>
      <c r="AP1846" s="18" t="str">
        <f>_xlfn.XLOOKUP(B1846,'[7]ALL SITES DOWN'!$D:$D,'[7]ALL SITES DOWN'!$J:$J,"")</f>
        <v/>
      </c>
      <c r="AQ1846" s="9" t="str">
        <f>_xlfn.XLOOKUP(B1846,[8]sheet1!$AC:$AC,[8]sheet1!$AF:$AF,"")</f>
        <v/>
      </c>
      <c r="AR1846" s="14"/>
      <c r="AS1846" s="14" t="s">
        <v>5465</v>
      </c>
      <c r="AT1846" s="14" t="str">
        <f>_xlfn.XLOOKUP(B1846,'[9]cell downs 18042026 17h'!$B:$B,'[9]cell downs 18042026 17h'!$B:$B,"")</f>
        <v/>
      </c>
      <c r="AU1846" s="14" t="str">
        <f>_xlfn.XLOOKUP(B1846,'[10]Cells Huawei 19042026 15h'!$B:$B,'[10]Cells Huawei 19042026 15h'!$B:$B,"")</f>
        <v/>
      </c>
      <c r="AV1846" s="9" t="str">
        <f>_xlfn.XLOOKUP(B1846,'[11]cells down 19042026 9H40'!$B:$B,'[11]cells down 19042026 9H40'!$B:$B,"")</f>
        <v/>
      </c>
    </row>
    <row r="1847" spans="1:48" hidden="1" x14ac:dyDescent="0.3">
      <c r="A1847" s="1" t="s">
        <v>5230</v>
      </c>
      <c r="B1847" s="8" t="s">
        <v>5231</v>
      </c>
      <c r="C1847" s="3" t="str">
        <f>_xlfn.XLOOKUP(B1847,'[1]daily break down'!$D:$D,'[1]daily break down'!$E:$E,"")</f>
        <v>SUD-OUEST</v>
      </c>
      <c r="D1847" s="1" t="s">
        <v>11</v>
      </c>
      <c r="E1847" s="1" t="s">
        <v>96</v>
      </c>
      <c r="F1847" s="3" t="s">
        <v>13</v>
      </c>
      <c r="G1847" s="1" t="s">
        <v>5230</v>
      </c>
      <c r="H1847" s="28" t="str">
        <f>_xlfn.XLOOKUP(B1847,[2]CALCULATION!$B:$B,[2]CALCULATION!$H:$H,"")</f>
        <v>NOKIA</v>
      </c>
      <c r="I1847" s="26">
        <v>0</v>
      </c>
      <c r="J1847" s="26">
        <v>0</v>
      </c>
      <c r="K1847" s="26">
        <v>0</v>
      </c>
      <c r="L1847" s="26">
        <v>0</v>
      </c>
      <c r="M1847" s="26">
        <v>0</v>
      </c>
      <c r="N1847" s="26">
        <v>0</v>
      </c>
      <c r="O1847" s="26">
        <v>0</v>
      </c>
      <c r="P1847" s="114" t="s">
        <v>6364</v>
      </c>
      <c r="Q1847" s="42" t="s">
        <v>6353</v>
      </c>
      <c r="R1847" s="42"/>
      <c r="S1847" s="41" t="str" cm="1">
        <f t="array" ref="S1847">IFERROR(_xlfn.IFS(
U1847="MPR ISSUE","PDH",
U1847="BSS Hardware Issue","BSS",
U1847="Sites strategiques, MLL, Pylone, etc.","ENVTECH",
U1847="AKTIVCO DEFAUT GE &amp; POWER Cabinet","AKTIVCO",
U1847="AKTIVCO Coupure ENEO &amp; Baisse de tension","AKTIVCO GRID ONLY",
U1847="Coupure ENEO &amp; Baisse de tension","IHS GRID ONLY",
U1847="Defaut GE &amp; POWER Cabinet","IHS",
U1847="Sharing","Partners",
U1847="Sites strategiques &amp; DataCenter","SST &amp; DC",
U1847="Exclu","Exclu",
U1847="SAT","SAT",
U1847="SPARE-ISSUE","SPARE-ISSUE",
U1847="Fiber CAmtel","TRANS_FO_CAMTEL",
U1847="Fiber AOF","Fiber AOF",
U1847="Projet OCM (HUAWEI)","TRAVAUX-HUAWEI",
U1847="Projet OCM (NOKIA)","TRAVAUX-NOKIA",
U1847="ACCESS-ISSUE","ACCESS-ISSUE",
U1847="Projet OCM (ZTE, NOKIA, autres projets)","TRAVAUX OCM",
U1847="No root CAuse","No root cause",
U1847="ODU HS","PDH",
U1847="IP &amp; VLAN","PDH",
U1847="Warehouse HUAWEI","SPARE-ISSUE",
U1847="SPARE-HS","SPARE-ISSUE",
U1847="Power Telco","BSS",U1847="no impacts","no impacts"
),"")</f>
        <v/>
      </c>
      <c r="T1847" s="41" t="str" cm="1">
        <f t="array" ref="T1847">IFERROR(_xlfn.IFS(
U1847="MPR ISSUE","TX ISSUE",
U1847="BSS Hardware Issue","RAN ISSUE",
U1847="Sites strategiques, MLL, Pylone, etc.","ENVTECH",
U1847="AKTIVCO DEFAUT GE &amp; POWER Cabinet","POWER ISSUE",
U1847="AKTIVCO Coupure ENEO &amp; Baisse de tension","POWER ISSUE",
U1847="Coupure ENEO &amp; Baisse de tension","POWER ISSUE",
U1847="Defaut GE &amp; POWER Cabinet","POWER ISSUE",
U1847="Sharing","POWER ISSUE",
U1847="Sites strategiques &amp; DataCenter","POWER ISSUE",
U1847="Exclu","Exclu",
U1847="SAT","TX ISSUE",
U1847="SPARE-ISSUE","SPARE-ISSUE",
U1847="Fiber CAmtel","TX ISSUE",
U1847="Fiber AOF","TX ISSUE",
U1847="Projet OCM (HUAWEI)","TRAVAUX-HUAWEI",
U1847="Projet OCM (NOKIA)","TRAVAUX -NOKIA",
U1847="ACCESS-ISSUE","ACCESS-ISSUE",
U1847="Projet OCM (ZTE, NOKIA, autres projets)","TRAVAUX OCM",
U1847="No root CAuse","No root cause",
U1847="ODU HS","TX ISSUE",
U1847="IP &amp; VLAN","TX ISSUE",
U1847="Warehouse HUAWEI","SPARE-ISSUE",
U1847="SPARE-HS","SPARE-ISSUE",
U1847="Power Telco","RAN ISSUE",U1847="no impacts","no impacts"
),"")</f>
        <v/>
      </c>
      <c r="U1847" s="68"/>
      <c r="V1847" s="41" t="str" cm="1">
        <f t="array" ref="V1847">IFERROR(_xlfn.IFS(
U1847="MPR ISSUE","ACTIVE",
U1847="BSS Hardware Issue","ACTIVE",
U1847="Sites strategiques, MLL, Pylone, etc.","PASSIVE",
U1847="AKTIVCO DEFAUT GE &amp; POWER Cabinet","PASSIVE",
U1847="AKTIVCO Coupure ENEO &amp; Baisse de tension","PASSIVE",
U1847="Coupure ENEO &amp; Baisse de tension","PASSIVE",
U1847="Defaut GE &amp; POWER Cabinet","PASSIVE",
U1847="Sharing","PASSIVE",
U1847="Sites strategiques &amp; DataCenter","PASSIVE",
U1847="Exclu","Exclu",
U1847="SAT","ACTIVE",
U1847="SPARE-ISSUE","SPARE-ISSUE",
U1847="Fiber CAmtel","ACTIVE",
U1847="Fiber AOF","ACTIVE",
U1847="Projet OCM (HUAWEI)","PLANNED WORKS",
U1847="Projet OCM (NOKIA)","PLANNED WORKS",
U1847="ACCESS-ISSUE","ACCESS-ISSUE",
U1847="Projet OCM (ZTE, NOKIA, autres projets)","PLANNED WORKS",
U1847="No root CAuse","No root cause",
U1847="ODU HS","ACTIVE",
U1847="IP &amp; VLAN","ACTIVE",
U1847="Warehouse HUAWEI","SPARE-ISSUE",
U1847="SPARE-HS","SPARE-ISSUE",
U1847="Power Telco","ACTIVE", U1847="no impacts","no impacts"
),"")</f>
        <v/>
      </c>
      <c r="W1847" s="113"/>
      <c r="X1847" s="113"/>
      <c r="Y1847" s="113"/>
      <c r="Z1847" s="113"/>
      <c r="AA1847" s="113"/>
      <c r="AB1847" s="17" t="s">
        <v>5465</v>
      </c>
      <c r="AC1847" s="17" t="str">
        <f>_xlfn.XLOOKUP(B1847,'INCIDENT-04-27-2026'!E:E,'INCIDENT-04-27-2026'!F:F,"")</f>
        <v/>
      </c>
      <c r="AD1847" s="9"/>
      <c r="AE1847" s="7" t="s">
        <v>5465</v>
      </c>
      <c r="AF1847" s="6" t="str">
        <f>_xlfn.XLOOKUP(B1847,'[13]Input_27-04'!$B:$B,'[13]Input_27-04'!$M:$M,"")</f>
        <v/>
      </c>
      <c r="AG1847" s="7"/>
      <c r="AH1847" s="3"/>
      <c r="AI1847" s="18" t="str">
        <f>_xlfn.XLOOKUP(B1847,'[3]Cells Huawei 27042026 10h'!$B:$B,'[3]Cells Huawei 27042026 10h'!$T:$T,"")</f>
        <v/>
      </c>
      <c r="AJ1847" s="18" t="str">
        <f>_xlfn.XLOOKUP(B1847,'[3]Cells Huawei 27042026 15h'!$B:$B,'[3]Cells Huawei 27042026 15h'!$T:$T,"")</f>
        <v/>
      </c>
      <c r="AK1847" s="18" t="str">
        <f>_xlfn.XLOOKUP(B1847,'[4]cells down 27042026 11h28'!$B:$B,'[4]cells down 27042026 11h28'!$R:$R,"")</f>
        <v/>
      </c>
      <c r="AL1847" s="18" t="str">
        <f>_xlfn.XLOOKUP(B1847,'[4]cells down 27042026 18h01'!$B:$B,'[4]cells down 27042026 18h01'!$R:$R,"")</f>
        <v/>
      </c>
      <c r="AM1847" s="18" t="str">
        <f>_xlfn.XLOOKUP(B1847,'[5]cell downs 27042026 11h'!$B:$B,'[5]cell downs 27042026 11h'!$R:$R,"")</f>
        <v/>
      </c>
      <c r="AN1847" s="18" t="str">
        <f>_xlfn.XLOOKUP(B1847,'[5]cell downs 27042026 17h40'!$B:$B,'[5]cell downs 27042026 17h40'!$R:$R,"")</f>
        <v/>
      </c>
      <c r="AO1847" s="18" t="str">
        <f>_xlfn.XLOOKUP(B1847,'[6]ALL SITES DOWN'!$D:$D,'[6]ALL SITES DOWN'!$J:$J,"")</f>
        <v/>
      </c>
      <c r="AP1847" s="18" t="str">
        <f>_xlfn.XLOOKUP(B1847,'[7]ALL SITES DOWN'!$D:$D,'[7]ALL SITES DOWN'!$J:$J,"")</f>
        <v/>
      </c>
      <c r="AQ1847" s="9" t="str">
        <f>_xlfn.XLOOKUP(B1847,[8]sheet1!$AC:$AC,[8]sheet1!$AF:$AF,"")</f>
        <v/>
      </c>
      <c r="AR1847" s="14"/>
      <c r="AS1847" s="14" t="s">
        <v>5465</v>
      </c>
      <c r="AT1847" s="14" t="str">
        <f>_xlfn.XLOOKUP(B1847,'[9]cell downs 18042026 17h'!$B:$B,'[9]cell downs 18042026 17h'!$B:$B,"")</f>
        <v/>
      </c>
      <c r="AU1847" s="14" t="str">
        <f>_xlfn.XLOOKUP(B1847,'[10]Cells Huawei 19042026 15h'!$B:$B,'[10]Cells Huawei 19042026 15h'!$B:$B,"")</f>
        <v/>
      </c>
      <c r="AV1847" s="9" t="str">
        <f>_xlfn.XLOOKUP(B1847,'[11]cells down 19042026 9H40'!$B:$B,'[11]cells down 19042026 9H40'!$B:$B,"")</f>
        <v/>
      </c>
    </row>
    <row r="1848" spans="1:48" hidden="1" x14ac:dyDescent="0.3">
      <c r="A1848" s="1" t="s">
        <v>5232</v>
      </c>
      <c r="B1848" s="8" t="s">
        <v>5233</v>
      </c>
      <c r="C1848" s="3" t="str">
        <f>_xlfn.XLOOKUP(B1848,'[1]daily break down'!$D:$D,'[1]daily break down'!$E:$E,"")</f>
        <v>SUD-OUEST</v>
      </c>
      <c r="D1848" s="1" t="s">
        <v>21</v>
      </c>
      <c r="E1848" s="1" t="e">
        <v>#N/A</v>
      </c>
      <c r="F1848" s="3" t="s">
        <v>13</v>
      </c>
      <c r="G1848" s="1" t="s">
        <v>5232</v>
      </c>
      <c r="H1848" s="28" t="str">
        <f>_xlfn.XLOOKUP(B1848,[2]CALCULATION!$B:$B,[2]CALCULATION!$H:$H,"")</f>
        <v>NOKIA</v>
      </c>
      <c r="I1848" s="26">
        <v>0</v>
      </c>
      <c r="J1848" s="26">
        <v>0</v>
      </c>
      <c r="K1848" s="26">
        <v>0</v>
      </c>
      <c r="L1848" s="26">
        <v>0</v>
      </c>
      <c r="M1848" s="26">
        <v>0</v>
      </c>
      <c r="N1848" s="26">
        <v>0</v>
      </c>
      <c r="O1848" s="26">
        <v>0</v>
      </c>
      <c r="P1848" s="114" t="s">
        <v>6364</v>
      </c>
      <c r="Q1848" s="42" t="s">
        <v>6353</v>
      </c>
      <c r="R1848" s="42"/>
      <c r="S1848" s="41" t="str" cm="1">
        <f t="array" ref="S1848">IFERROR(_xlfn.IFS(
U1848="MPR ISSUE","PDH",
U1848="BSS Hardware Issue","BSS",
U1848="Sites strategiques, MLL, Pylone, etc.","ENVTECH",
U1848="AKTIVCO DEFAUT GE &amp; POWER Cabinet","AKTIVCO",
U1848="AKTIVCO Coupure ENEO &amp; Baisse de tension","AKTIVCO GRID ONLY",
U1848="Coupure ENEO &amp; Baisse de tension","IHS GRID ONLY",
U1848="Defaut GE &amp; POWER Cabinet","IHS",
U1848="Sharing","Partners",
U1848="Sites strategiques &amp; DataCenter","SST &amp; DC",
U1848="Exclu","Exclu",
U1848="SAT","SAT",
U1848="SPARE-ISSUE","SPARE-ISSUE",
U1848="Fiber CAmtel","TRANS_FO_CAMTEL",
U1848="Fiber AOF","Fiber AOF",
U1848="Projet OCM (HUAWEI)","TRAVAUX-HUAWEI",
U1848="Projet OCM (NOKIA)","TRAVAUX-NOKIA",
U1848="ACCESS-ISSUE","ACCESS-ISSUE",
U1848="Projet OCM (ZTE, NOKIA, autres projets)","TRAVAUX OCM",
U1848="No root CAuse","No root cause",
U1848="ODU HS","PDH",
U1848="IP &amp; VLAN","PDH",
U1848="Warehouse HUAWEI","SPARE-ISSUE",
U1848="SPARE-HS","SPARE-ISSUE",
U1848="Power Telco","BSS",U1848="no impacts","no impacts"
),"")</f>
        <v/>
      </c>
      <c r="T1848" s="41" t="str" cm="1">
        <f t="array" ref="T1848">IFERROR(_xlfn.IFS(
U1848="MPR ISSUE","TX ISSUE",
U1848="BSS Hardware Issue","RAN ISSUE",
U1848="Sites strategiques, MLL, Pylone, etc.","ENVTECH",
U1848="AKTIVCO DEFAUT GE &amp; POWER Cabinet","POWER ISSUE",
U1848="AKTIVCO Coupure ENEO &amp; Baisse de tension","POWER ISSUE",
U1848="Coupure ENEO &amp; Baisse de tension","POWER ISSUE",
U1848="Defaut GE &amp; POWER Cabinet","POWER ISSUE",
U1848="Sharing","POWER ISSUE",
U1848="Sites strategiques &amp; DataCenter","POWER ISSUE",
U1848="Exclu","Exclu",
U1848="SAT","TX ISSUE",
U1848="SPARE-ISSUE","SPARE-ISSUE",
U1848="Fiber CAmtel","TX ISSUE",
U1848="Fiber AOF","TX ISSUE",
U1848="Projet OCM (HUAWEI)","TRAVAUX-HUAWEI",
U1848="Projet OCM (NOKIA)","TRAVAUX -NOKIA",
U1848="ACCESS-ISSUE","ACCESS-ISSUE",
U1848="Projet OCM (ZTE, NOKIA, autres projets)","TRAVAUX OCM",
U1848="No root CAuse","No root cause",
U1848="ODU HS","TX ISSUE",
U1848="IP &amp; VLAN","TX ISSUE",
U1848="Warehouse HUAWEI","SPARE-ISSUE",
U1848="SPARE-HS","SPARE-ISSUE",
U1848="Power Telco","RAN ISSUE",U1848="no impacts","no impacts"
),"")</f>
        <v/>
      </c>
      <c r="U1848" s="68"/>
      <c r="V1848" s="41" t="str" cm="1">
        <f t="array" ref="V1848">IFERROR(_xlfn.IFS(
U1848="MPR ISSUE","ACTIVE",
U1848="BSS Hardware Issue","ACTIVE",
U1848="Sites strategiques, MLL, Pylone, etc.","PASSIVE",
U1848="AKTIVCO DEFAUT GE &amp; POWER Cabinet","PASSIVE",
U1848="AKTIVCO Coupure ENEO &amp; Baisse de tension","PASSIVE",
U1848="Coupure ENEO &amp; Baisse de tension","PASSIVE",
U1848="Defaut GE &amp; POWER Cabinet","PASSIVE",
U1848="Sharing","PASSIVE",
U1848="Sites strategiques &amp; DataCenter","PASSIVE",
U1848="Exclu","Exclu",
U1848="SAT","ACTIVE",
U1848="SPARE-ISSUE","SPARE-ISSUE",
U1848="Fiber CAmtel","ACTIVE",
U1848="Fiber AOF","ACTIVE",
U1848="Projet OCM (HUAWEI)","PLANNED WORKS",
U1848="Projet OCM (NOKIA)","PLANNED WORKS",
U1848="ACCESS-ISSUE","ACCESS-ISSUE",
U1848="Projet OCM (ZTE, NOKIA, autres projets)","PLANNED WORKS",
U1848="No root CAuse","No root cause",
U1848="ODU HS","ACTIVE",
U1848="IP &amp; VLAN","ACTIVE",
U1848="Warehouse HUAWEI","SPARE-ISSUE",
U1848="SPARE-HS","SPARE-ISSUE",
U1848="Power Telco","ACTIVE", U1848="no impacts","no impacts"
),"")</f>
        <v/>
      </c>
      <c r="W1848" s="113"/>
      <c r="X1848" s="113"/>
      <c r="Y1848" s="113"/>
      <c r="Z1848" s="113"/>
      <c r="AA1848" s="113"/>
      <c r="AB1848" s="17" t="s">
        <v>5465</v>
      </c>
      <c r="AC1848" s="17" t="str">
        <f>_xlfn.XLOOKUP(B1848,'INCIDENT-04-27-2026'!E:E,'INCIDENT-04-27-2026'!F:F,"")</f>
        <v/>
      </c>
      <c r="AD1848" s="9"/>
      <c r="AE1848" s="7" t="s">
        <v>5465</v>
      </c>
      <c r="AF1848" s="6" t="str">
        <f>_xlfn.XLOOKUP(B1848,'[13]Input_27-04'!$B:$B,'[13]Input_27-04'!$M:$M,"")</f>
        <v/>
      </c>
      <c r="AG1848" s="7"/>
      <c r="AH1848" s="3"/>
      <c r="AI1848" s="18" t="str">
        <f>_xlfn.XLOOKUP(B1848,'[3]Cells Huawei 27042026 10h'!$B:$B,'[3]Cells Huawei 27042026 10h'!$T:$T,"")</f>
        <v/>
      </c>
      <c r="AJ1848" s="18" t="str">
        <f>_xlfn.XLOOKUP(B1848,'[3]Cells Huawei 27042026 15h'!$B:$B,'[3]Cells Huawei 27042026 15h'!$T:$T,"")</f>
        <v/>
      </c>
      <c r="AK1848" s="18" t="str">
        <f>_xlfn.XLOOKUP(B1848,'[4]cells down 27042026 11h28'!$B:$B,'[4]cells down 27042026 11h28'!$R:$R,"")</f>
        <v/>
      </c>
      <c r="AL1848" s="18" t="str">
        <f>_xlfn.XLOOKUP(B1848,'[4]cells down 27042026 18h01'!$B:$B,'[4]cells down 27042026 18h01'!$R:$R,"")</f>
        <v/>
      </c>
      <c r="AM1848" s="18" t="str">
        <f>_xlfn.XLOOKUP(B1848,'[5]cell downs 27042026 11h'!$B:$B,'[5]cell downs 27042026 11h'!$R:$R,"")</f>
        <v/>
      </c>
      <c r="AN1848" s="18" t="str">
        <f>_xlfn.XLOOKUP(B1848,'[5]cell downs 27042026 17h40'!$B:$B,'[5]cell downs 27042026 17h40'!$R:$R,"")</f>
        <v/>
      </c>
      <c r="AO1848" s="18" t="str">
        <f>_xlfn.XLOOKUP(B1848,'[6]ALL SITES DOWN'!$D:$D,'[6]ALL SITES DOWN'!$J:$J,"")</f>
        <v/>
      </c>
      <c r="AP1848" s="18" t="str">
        <f>_xlfn.XLOOKUP(B1848,'[7]ALL SITES DOWN'!$D:$D,'[7]ALL SITES DOWN'!$J:$J,"")</f>
        <v/>
      </c>
      <c r="AQ1848" s="9" t="str">
        <f>_xlfn.XLOOKUP(B1848,[8]sheet1!$AC:$AC,[8]sheet1!$AF:$AF,"")</f>
        <v/>
      </c>
      <c r="AR1848" s="14"/>
      <c r="AS1848" s="14" t="s">
        <v>5465</v>
      </c>
      <c r="AT1848" s="14" t="str">
        <f>_xlfn.XLOOKUP(B1848,'[9]cell downs 18042026 17h'!$B:$B,'[9]cell downs 18042026 17h'!$B:$B,"")</f>
        <v/>
      </c>
      <c r="AU1848" s="14" t="str">
        <f>_xlfn.XLOOKUP(B1848,'[10]Cells Huawei 19042026 15h'!$B:$B,'[10]Cells Huawei 19042026 15h'!$B:$B,"")</f>
        <v/>
      </c>
      <c r="AV1848" s="9" t="str">
        <f>_xlfn.XLOOKUP(B1848,'[11]cells down 19042026 9H40'!$B:$B,'[11]cells down 19042026 9H40'!$B:$B,"")</f>
        <v/>
      </c>
    </row>
    <row r="1849" spans="1:48" hidden="1" x14ac:dyDescent="0.3">
      <c r="A1849" s="1" t="s">
        <v>5245</v>
      </c>
      <c r="B1849" s="8" t="s">
        <v>5246</v>
      </c>
      <c r="C1849" s="3" t="str">
        <f>_xlfn.XLOOKUP(B1849,'[1]daily break down'!$D:$D,'[1]daily break down'!$E:$E,"")</f>
        <v>SUD-OUEST</v>
      </c>
      <c r="D1849" s="1" t="s">
        <v>11</v>
      </c>
      <c r="E1849" s="1" t="s">
        <v>1161</v>
      </c>
      <c r="F1849" s="3" t="s">
        <v>13</v>
      </c>
      <c r="G1849" s="1" t="s">
        <v>5247</v>
      </c>
      <c r="H1849" s="27" t="str">
        <f>_xlfn.XLOOKUP(B1849,[2]CALCULATION!$B:$B,[2]CALCULATION!$H:$H,"")</f>
        <v>Huawei</v>
      </c>
      <c r="I1849" s="26">
        <v>0</v>
      </c>
      <c r="J1849" s="26">
        <v>0</v>
      </c>
      <c r="K1849" s="26">
        <v>0</v>
      </c>
      <c r="L1849" s="26">
        <v>0</v>
      </c>
      <c r="M1849" s="26">
        <v>0</v>
      </c>
      <c r="N1849" s="26">
        <v>0</v>
      </c>
      <c r="O1849" s="26">
        <v>0</v>
      </c>
      <c r="P1849" s="114" t="s">
        <v>6364</v>
      </c>
      <c r="Q1849" s="42" t="s">
        <v>5537</v>
      </c>
      <c r="R1849" s="42"/>
      <c r="S1849" s="41" t="str" cm="1">
        <f t="array" ref="S1849">IFERROR(_xlfn.IFS(
U1849="MPR ISSUE","PDH",
U1849="BSS Hardware Issue","BSS",
U1849="Sites strategiques, MLL, Pylone, etc.","ENVTECH",
U1849="AKTIVCO DEFAUT GE &amp; POWER Cabinet","AKTIVCO",
U1849="AKTIVCO Coupure ENEO &amp; Baisse de tension","AKTIVCO GRID ONLY",
U1849="Coupure ENEO &amp; Baisse de tension","IHS GRID ONLY",
U1849="Defaut GE &amp; POWER Cabinet","IHS",
U1849="Sharing","Partners",
U1849="Sites strategiques &amp; DataCenter","SST &amp; DC",
U1849="Exclu","Exclu",
U1849="SAT","SAT",
U1849="SPARE-ISSUE","SPARE-ISSUE",
U1849="Fiber CAmtel","TRANS_FO_CAMTEL",
U1849="Fiber AOF","Fiber AOF",
U1849="Projet OCM (HUAWEI)","TRAVAUX-HUAWEI",
U1849="Projet OCM (NOKIA)","TRAVAUX-NOKIA",
U1849="ACCESS-ISSUE","ACCESS-ISSUE",
U1849="Projet OCM (ZTE, NOKIA, autres projets)","TRAVAUX OCM",
U1849="No root CAuse","No root cause",
U1849="ODU HS","PDH",
U1849="IP &amp; VLAN","PDH",
U1849="Warehouse HUAWEI","SPARE-ISSUE",
U1849="SPARE-HS","SPARE-ISSUE",
U1849="Power Telco","BSS",U1849="no impacts","no impacts"
),"")</f>
        <v>Exclu</v>
      </c>
      <c r="T1849" s="41" t="str" cm="1">
        <f t="array" ref="T1849">IFERROR(_xlfn.IFS(
U1849="MPR ISSUE","TX ISSUE",
U1849="BSS Hardware Issue","RAN ISSUE",
U1849="Sites strategiques, MLL, Pylone, etc.","ENVTECH",
U1849="AKTIVCO DEFAUT GE &amp; POWER Cabinet","POWER ISSUE",
U1849="AKTIVCO Coupure ENEO &amp; Baisse de tension","POWER ISSUE",
U1849="Coupure ENEO &amp; Baisse de tension","POWER ISSUE",
U1849="Defaut GE &amp; POWER Cabinet","POWER ISSUE",
U1849="Sharing","POWER ISSUE",
U1849="Sites strategiques &amp; DataCenter","POWER ISSUE",
U1849="Exclu","Exclu",
U1849="SAT","TX ISSUE",
U1849="SPARE-ISSUE","SPARE-ISSUE",
U1849="Fiber CAmtel","TX ISSUE",
U1849="Fiber AOF","TX ISSUE",
U1849="Projet OCM (HUAWEI)","TRAVAUX-HUAWEI",
U1849="Projet OCM (NOKIA)","TRAVAUX -NOKIA",
U1849="ACCESS-ISSUE","ACCESS-ISSUE",
U1849="Projet OCM (ZTE, NOKIA, autres projets)","TRAVAUX OCM",
U1849="No root CAuse","No root cause",
U1849="ODU HS","TX ISSUE",
U1849="IP &amp; VLAN","TX ISSUE",
U1849="Warehouse HUAWEI","SPARE-ISSUE",
U1849="SPARE-HS","SPARE-ISSUE",
U1849="Power Telco","RAN ISSUE",U1849="no impacts","no impacts"
),"")</f>
        <v>Exclu</v>
      </c>
      <c r="U1849" s="68" t="s">
        <v>5537</v>
      </c>
      <c r="V1849" s="41" t="str" cm="1">
        <f t="array" ref="V1849">IFERROR(_xlfn.IFS(
U1849="MPR ISSUE","ACTIVE",
U1849="BSS Hardware Issue","ACTIVE",
U1849="Sites strategiques, MLL, Pylone, etc.","PASSIVE",
U1849="AKTIVCO DEFAUT GE &amp; POWER Cabinet","PASSIVE",
U1849="AKTIVCO Coupure ENEO &amp; Baisse de tension","PASSIVE",
U1849="Coupure ENEO &amp; Baisse de tension","PASSIVE",
U1849="Defaut GE &amp; POWER Cabinet","PASSIVE",
U1849="Sharing","PASSIVE",
U1849="Sites strategiques &amp; DataCenter","PASSIVE",
U1849="Exclu","Exclu",
U1849="SAT","ACTIVE",
U1849="SPARE-ISSUE","SPARE-ISSUE",
U1849="Fiber CAmtel","ACTIVE",
U1849="Fiber AOF","ACTIVE",
U1849="Projet OCM (HUAWEI)","PLANNED WORKS",
U1849="Projet OCM (NOKIA)","PLANNED WORKS",
U1849="ACCESS-ISSUE","ACCESS-ISSUE",
U1849="Projet OCM (ZTE, NOKIA, autres projets)","PLANNED WORKS",
U1849="No root CAuse","No root cause",
U1849="ODU HS","ACTIVE",
U1849="IP &amp; VLAN","ACTIVE",
U1849="Warehouse HUAWEI","SPARE-ISSUE",
U1849="SPARE-HS","SPARE-ISSUE",
U1849="Power Telco","ACTIVE", U1849="no impacts","no impacts"
),"")</f>
        <v>Exclu</v>
      </c>
      <c r="W1849" s="113"/>
      <c r="X1849" s="113"/>
      <c r="Y1849" s="113"/>
      <c r="Z1849" s="113"/>
      <c r="AA1849" s="113"/>
      <c r="AB1849" s="17" t="s">
        <v>5465</v>
      </c>
      <c r="AC1849" s="17" t="str">
        <f>_xlfn.XLOOKUP(B1849,'INCIDENT-04-27-2026'!E:E,'INCIDENT-04-27-2026'!F:F,"")</f>
        <v/>
      </c>
      <c r="AD1849" s="9"/>
      <c r="AE1849" s="7" t="s">
        <v>5465</v>
      </c>
      <c r="AF1849" s="6" t="str">
        <f>_xlfn.XLOOKUP(B1849,'[13]Input_27-04'!$B:$B,'[13]Input_27-04'!$M:$M,"")</f>
        <v/>
      </c>
      <c r="AG1849" s="7"/>
      <c r="AH1849" s="3"/>
      <c r="AI1849" s="18" t="str">
        <f>_xlfn.XLOOKUP(B1849,'[3]Cells Huawei 27042026 10h'!$B:$B,'[3]Cells Huawei 27042026 10h'!$T:$T,"")</f>
        <v/>
      </c>
      <c r="AJ1849" s="18" t="str">
        <f>_xlfn.XLOOKUP(B1849,'[3]Cells Huawei 27042026 15h'!$B:$B,'[3]Cells Huawei 27042026 15h'!$T:$T,"")</f>
        <v/>
      </c>
      <c r="AK1849" s="18" t="str">
        <f>_xlfn.XLOOKUP(B1849,'[4]cells down 27042026 11h28'!$B:$B,'[4]cells down 27042026 11h28'!$R:$R,"")</f>
        <v/>
      </c>
      <c r="AL1849" s="18" t="str">
        <f>_xlfn.XLOOKUP(B1849,'[4]cells down 27042026 18h01'!$B:$B,'[4]cells down 27042026 18h01'!$R:$R,"")</f>
        <v/>
      </c>
      <c r="AM1849" s="18" t="str">
        <f>_xlfn.XLOOKUP(B1849,'[5]cell downs 27042026 11h'!$B:$B,'[5]cell downs 27042026 11h'!$R:$R,"")</f>
        <v/>
      </c>
      <c r="AN1849" s="18" t="str">
        <f>_xlfn.XLOOKUP(B1849,'[5]cell downs 27042026 17h40'!$B:$B,'[5]cell downs 27042026 17h40'!$R:$R,"")</f>
        <v/>
      </c>
      <c r="AO1849" s="18" t="str">
        <f>_xlfn.XLOOKUP(B1849,'[6]ALL SITES DOWN'!$D:$D,'[6]ALL SITES DOWN'!$J:$J,"")</f>
        <v/>
      </c>
      <c r="AP1849" s="18" t="str">
        <f>_xlfn.XLOOKUP(B1849,'[7]ALL SITES DOWN'!$D:$D,'[7]ALL SITES DOWN'!$J:$J,"")</f>
        <v/>
      </c>
      <c r="AQ1849" s="9" t="str">
        <f>_xlfn.XLOOKUP(B1849,[8]sheet1!$AC:$AC,[8]sheet1!$AF:$AF,"")</f>
        <v/>
      </c>
      <c r="AR1849" s="14"/>
      <c r="AS1849" s="14" t="s">
        <v>5465</v>
      </c>
      <c r="AT1849" s="14" t="str">
        <f>_xlfn.XLOOKUP(B1849,'[9]cell downs 18042026 17h'!$B:$B,'[9]cell downs 18042026 17h'!$B:$B,"")</f>
        <v/>
      </c>
      <c r="AU1849" s="14" t="str">
        <f>_xlfn.XLOOKUP(B1849,'[10]Cells Huawei 19042026 15h'!$B:$B,'[10]Cells Huawei 19042026 15h'!$B:$B,"")</f>
        <v/>
      </c>
      <c r="AV1849" s="9" t="str">
        <f>_xlfn.XLOOKUP(B1849,'[11]cells down 19042026 9H40'!$B:$B,'[11]cells down 19042026 9H40'!$B:$B,"")</f>
        <v/>
      </c>
    </row>
    <row r="1850" spans="1:48" hidden="1" x14ac:dyDescent="0.3">
      <c r="A1850" s="1" t="s">
        <v>5253</v>
      </c>
      <c r="B1850" s="8" t="s">
        <v>5254</v>
      </c>
      <c r="C1850" s="3" t="str">
        <f>_xlfn.XLOOKUP(B1850,'[1]daily break down'!$D:$D,'[1]daily break down'!$E:$E,"")</f>
        <v>SUD-OUEST</v>
      </c>
      <c r="D1850" s="1" t="s">
        <v>11</v>
      </c>
      <c r="E1850" s="1" t="s">
        <v>1161</v>
      </c>
      <c r="F1850" s="3" t="s">
        <v>13</v>
      </c>
      <c r="G1850" s="1" t="s">
        <v>5255</v>
      </c>
      <c r="H1850" s="28" t="str">
        <f>_xlfn.XLOOKUP(B1850,[2]CALCULATION!$B:$B,[2]CALCULATION!$H:$H,"")</f>
        <v>NOKIA</v>
      </c>
      <c r="I1850" s="26">
        <v>0</v>
      </c>
      <c r="J1850" s="26">
        <v>0</v>
      </c>
      <c r="K1850" s="26">
        <v>0</v>
      </c>
      <c r="L1850" s="26">
        <v>0</v>
      </c>
      <c r="M1850" s="26">
        <v>0</v>
      </c>
      <c r="N1850" s="26">
        <v>0</v>
      </c>
      <c r="O1850" s="26">
        <v>0</v>
      </c>
      <c r="P1850" s="114" t="s">
        <v>6364</v>
      </c>
      <c r="Q1850" s="42" t="s">
        <v>6353</v>
      </c>
      <c r="R1850" s="42"/>
      <c r="S1850" s="41" t="str" cm="1">
        <f t="array" ref="S1850">IFERROR(_xlfn.IFS(
U1850="MPR ISSUE","PDH",
U1850="BSS Hardware Issue","BSS",
U1850="Sites strategiques, MLL, Pylone, etc.","ENVTECH",
U1850="AKTIVCO DEFAUT GE &amp; POWER Cabinet","AKTIVCO",
U1850="AKTIVCO Coupure ENEO &amp; Baisse de tension","AKTIVCO GRID ONLY",
U1850="Coupure ENEO &amp; Baisse de tension","IHS GRID ONLY",
U1850="Defaut GE &amp; POWER Cabinet","IHS",
U1850="Sharing","Partners",
U1850="Sites strategiques &amp; DataCenter","SST &amp; DC",
U1850="Exclu","Exclu",
U1850="SAT","SAT",
U1850="SPARE-ISSUE","SPARE-ISSUE",
U1850="Fiber CAmtel","TRANS_FO_CAMTEL",
U1850="Fiber AOF","Fiber AOF",
U1850="Projet OCM (HUAWEI)","TRAVAUX-HUAWEI",
U1850="Projet OCM (NOKIA)","TRAVAUX-NOKIA",
U1850="ACCESS-ISSUE","ACCESS-ISSUE",
U1850="Projet OCM (ZTE, NOKIA, autres projets)","TRAVAUX OCM",
U1850="No root CAuse","No root cause",
U1850="ODU HS","PDH",
U1850="IP &amp; VLAN","PDH",
U1850="Warehouse HUAWEI","SPARE-ISSUE",
U1850="SPARE-HS","SPARE-ISSUE",
U1850="Power Telco","BSS",U1850="no impacts","no impacts"
),"")</f>
        <v/>
      </c>
      <c r="T1850" s="41" t="str" cm="1">
        <f t="array" ref="T1850">IFERROR(_xlfn.IFS(
U1850="MPR ISSUE","TX ISSUE",
U1850="BSS Hardware Issue","RAN ISSUE",
U1850="Sites strategiques, MLL, Pylone, etc.","ENVTECH",
U1850="AKTIVCO DEFAUT GE &amp; POWER Cabinet","POWER ISSUE",
U1850="AKTIVCO Coupure ENEO &amp; Baisse de tension","POWER ISSUE",
U1850="Coupure ENEO &amp; Baisse de tension","POWER ISSUE",
U1850="Defaut GE &amp; POWER Cabinet","POWER ISSUE",
U1850="Sharing","POWER ISSUE",
U1850="Sites strategiques &amp; DataCenter","POWER ISSUE",
U1850="Exclu","Exclu",
U1850="SAT","TX ISSUE",
U1850="SPARE-ISSUE","SPARE-ISSUE",
U1850="Fiber CAmtel","TX ISSUE",
U1850="Fiber AOF","TX ISSUE",
U1850="Projet OCM (HUAWEI)","TRAVAUX-HUAWEI",
U1850="Projet OCM (NOKIA)","TRAVAUX -NOKIA",
U1850="ACCESS-ISSUE","ACCESS-ISSUE",
U1850="Projet OCM (ZTE, NOKIA, autres projets)","TRAVAUX OCM",
U1850="No root CAuse","No root cause",
U1850="ODU HS","TX ISSUE",
U1850="IP &amp; VLAN","TX ISSUE",
U1850="Warehouse HUAWEI","SPARE-ISSUE",
U1850="SPARE-HS","SPARE-ISSUE",
U1850="Power Telco","RAN ISSUE",U1850="no impacts","no impacts"
),"")</f>
        <v/>
      </c>
      <c r="U1850" s="68"/>
      <c r="V1850" s="41" t="str" cm="1">
        <f t="array" ref="V1850">IFERROR(_xlfn.IFS(
U1850="MPR ISSUE","ACTIVE",
U1850="BSS Hardware Issue","ACTIVE",
U1850="Sites strategiques, MLL, Pylone, etc.","PASSIVE",
U1850="AKTIVCO DEFAUT GE &amp; POWER Cabinet","PASSIVE",
U1850="AKTIVCO Coupure ENEO &amp; Baisse de tension","PASSIVE",
U1850="Coupure ENEO &amp; Baisse de tension","PASSIVE",
U1850="Defaut GE &amp; POWER Cabinet","PASSIVE",
U1850="Sharing","PASSIVE",
U1850="Sites strategiques &amp; DataCenter","PASSIVE",
U1850="Exclu","Exclu",
U1850="SAT","ACTIVE",
U1850="SPARE-ISSUE","SPARE-ISSUE",
U1850="Fiber CAmtel","ACTIVE",
U1850="Fiber AOF","ACTIVE",
U1850="Projet OCM (HUAWEI)","PLANNED WORKS",
U1850="Projet OCM (NOKIA)","PLANNED WORKS",
U1850="ACCESS-ISSUE","ACCESS-ISSUE",
U1850="Projet OCM (ZTE, NOKIA, autres projets)","PLANNED WORKS",
U1850="No root CAuse","No root cause",
U1850="ODU HS","ACTIVE",
U1850="IP &amp; VLAN","ACTIVE",
U1850="Warehouse HUAWEI","SPARE-ISSUE",
U1850="SPARE-HS","SPARE-ISSUE",
U1850="Power Telco","ACTIVE", U1850="no impacts","no impacts"
),"")</f>
        <v/>
      </c>
      <c r="W1850" s="113"/>
      <c r="X1850" s="113"/>
      <c r="Y1850" s="113"/>
      <c r="Z1850" s="113"/>
      <c r="AA1850" s="113"/>
      <c r="AB1850" s="17" t="s">
        <v>5465</v>
      </c>
      <c r="AC1850" s="17" t="str">
        <f>_xlfn.XLOOKUP(B1850,'INCIDENT-04-27-2026'!E:E,'INCIDENT-04-27-2026'!F:F,"")</f>
        <v/>
      </c>
      <c r="AD1850" s="9"/>
      <c r="AE1850" s="7" t="s">
        <v>5465</v>
      </c>
      <c r="AF1850" s="6" t="str">
        <f>_xlfn.XLOOKUP(B1850,'[13]Input_27-04'!$B:$B,'[13]Input_27-04'!$M:$M,"")</f>
        <v/>
      </c>
      <c r="AG1850" s="7"/>
      <c r="AH1850" s="3"/>
      <c r="AI1850" s="18" t="str">
        <f>_xlfn.XLOOKUP(B1850,'[3]Cells Huawei 27042026 10h'!$B:$B,'[3]Cells Huawei 27042026 10h'!$T:$T,"")</f>
        <v/>
      </c>
      <c r="AJ1850" s="18" t="str">
        <f>_xlfn.XLOOKUP(B1850,'[3]Cells Huawei 27042026 15h'!$B:$B,'[3]Cells Huawei 27042026 15h'!$T:$T,"")</f>
        <v/>
      </c>
      <c r="AK1850" s="18" t="str">
        <f>_xlfn.XLOOKUP(B1850,'[4]cells down 27042026 11h28'!$B:$B,'[4]cells down 27042026 11h28'!$R:$R,"")</f>
        <v/>
      </c>
      <c r="AL1850" s="18" t="str">
        <f>_xlfn.XLOOKUP(B1850,'[4]cells down 27042026 18h01'!$B:$B,'[4]cells down 27042026 18h01'!$R:$R,"")</f>
        <v/>
      </c>
      <c r="AM1850" s="18" t="str">
        <f>_xlfn.XLOOKUP(B1850,'[5]cell downs 27042026 11h'!$B:$B,'[5]cell downs 27042026 11h'!$R:$R,"")</f>
        <v/>
      </c>
      <c r="AN1850" s="18" t="str">
        <f>_xlfn.XLOOKUP(B1850,'[5]cell downs 27042026 17h40'!$B:$B,'[5]cell downs 27042026 17h40'!$R:$R,"")</f>
        <v/>
      </c>
      <c r="AO1850" s="18" t="str">
        <f>_xlfn.XLOOKUP(B1850,'[6]ALL SITES DOWN'!$D:$D,'[6]ALL SITES DOWN'!$J:$J,"")</f>
        <v/>
      </c>
      <c r="AP1850" s="18" t="str">
        <f>_xlfn.XLOOKUP(B1850,'[7]ALL SITES DOWN'!$D:$D,'[7]ALL SITES DOWN'!$J:$J,"")</f>
        <v/>
      </c>
      <c r="AQ1850" s="9" t="str">
        <f>_xlfn.XLOOKUP(B1850,[8]sheet1!$AC:$AC,[8]sheet1!$AF:$AF,"")</f>
        <v/>
      </c>
      <c r="AR1850" s="14"/>
      <c r="AS1850" s="14" t="s">
        <v>5465</v>
      </c>
      <c r="AT1850" s="14" t="str">
        <f>_xlfn.XLOOKUP(B1850,'[9]cell downs 18042026 17h'!$B:$B,'[9]cell downs 18042026 17h'!$B:$B,"")</f>
        <v/>
      </c>
      <c r="AU1850" s="14" t="str">
        <f>_xlfn.XLOOKUP(B1850,'[10]Cells Huawei 19042026 15h'!$B:$B,'[10]Cells Huawei 19042026 15h'!$B:$B,"")</f>
        <v/>
      </c>
      <c r="AV1850" s="9" t="str">
        <f>_xlfn.XLOOKUP(B1850,'[11]cells down 19042026 9H40'!$B:$B,'[11]cells down 19042026 9H40'!$B:$B,"")</f>
        <v/>
      </c>
    </row>
    <row r="1851" spans="1:48" hidden="1" x14ac:dyDescent="0.3">
      <c r="A1851" s="1" t="s">
        <v>4148</v>
      </c>
      <c r="B1851" s="1" t="s">
        <v>4149</v>
      </c>
      <c r="C1851" s="3" t="str">
        <f>_xlfn.XLOOKUP(B1851,'[1]daily break down'!$D:$D,'[1]daily break down'!$E:$E,"")</f>
        <v>CENTRE</v>
      </c>
      <c r="D1851" s="1" t="s">
        <v>11</v>
      </c>
      <c r="E1851" s="1" t="s">
        <v>12</v>
      </c>
      <c r="F1851" s="3" t="s">
        <v>37</v>
      </c>
      <c r="G1851" s="1" t="s">
        <v>4150</v>
      </c>
      <c r="H1851" s="29" t="str">
        <f>_xlfn.XLOOKUP(B1851,[2]CALCULATION!$B:$B,[2]CALCULATION!$H:$H,"")</f>
        <v>ZTE</v>
      </c>
      <c r="I1851" s="26">
        <v>0</v>
      </c>
      <c r="J1851" s="26">
        <v>0</v>
      </c>
      <c r="K1851" s="26">
        <v>0</v>
      </c>
      <c r="L1851" s="26">
        <v>0</v>
      </c>
      <c r="M1851" s="26">
        <v>0</v>
      </c>
      <c r="N1851" s="26">
        <v>0</v>
      </c>
      <c r="O1851" s="26">
        <v>0</v>
      </c>
      <c r="P1851" s="114" t="s">
        <v>6364</v>
      </c>
      <c r="Q1851" s="42" t="s">
        <v>5538</v>
      </c>
      <c r="R1851" s="42"/>
      <c r="S1851" s="41" t="str" cm="1">
        <f t="array" ref="S1851">IFERROR(_xlfn.IFS(
U1851="MPR ISSUE","PDH",
U1851="BSS Hardware Issue","BSS",
U1851="Sites strategiques, MLL, Pylone, etc.","ENVTECH",
U1851="AKTIVCO DEFAUT GE &amp; POWER Cabinet","AKTIVCO",
U1851="AKTIVCO Coupure ENEO &amp; Baisse de tension","AKTIVCO GRID ONLY",
U1851="Coupure ENEO &amp; Baisse de tension","IHS GRID ONLY",
U1851="Defaut GE &amp; POWER Cabinet","IHS",
U1851="Sharing","Partners",
U1851="Sites strategiques &amp; DataCenter","SST &amp; DC",
U1851="Exclu","Exclu",
U1851="SAT","SAT",
U1851="SPARE-ISSUE","SPARE-ISSUE",
U1851="Fiber CAmtel","TRANS_FO_CAMTEL",
U1851="Fiber AOF","Fiber AOF",
U1851="Projet OCM (HUAWEI)","TRAVAUX-HUAWEI",
U1851="Projet OCM (NOKIA)","TRAVAUX-NOKIA",
U1851="ACCESS-ISSUE","ACCESS-ISSUE",
U1851="Projet OCM (ZTE, NOKIA, autres projets)","TRAVAUX OCM",
U1851="No root CAuse","No root cause",
U1851="ODU HS","PDH",
U1851="IP &amp; VLAN","PDH",
U1851="Warehouse HUAWEI","SPARE-ISSUE",
U1851="SPARE-HS","SPARE-ISSUE",
U1851="Power Telco","BSS",U1851="no impacts","no impacts"
),"")</f>
        <v>IHS</v>
      </c>
      <c r="T1851" s="41" t="str" cm="1">
        <f t="array" ref="T1851">IFERROR(_xlfn.IFS(
U1851="MPR ISSUE","TX ISSUE",
U1851="BSS Hardware Issue","RAN ISSUE",
U1851="Sites strategiques, MLL, Pylone, etc.","ENVTECH",
U1851="AKTIVCO DEFAUT GE &amp; POWER Cabinet","POWER ISSUE",
U1851="AKTIVCO Coupure ENEO &amp; Baisse de tension","POWER ISSUE",
U1851="Coupure ENEO &amp; Baisse de tension","POWER ISSUE",
U1851="Defaut GE &amp; POWER Cabinet","POWER ISSUE",
U1851="Sharing","POWER ISSUE",
U1851="Sites strategiques &amp; DataCenter","POWER ISSUE",
U1851="Exclu","Exclu",
U1851="SAT","TX ISSUE",
U1851="SPARE-ISSUE","SPARE-ISSUE",
U1851="Fiber CAmtel","TX ISSUE",
U1851="Fiber AOF","TX ISSUE",
U1851="Projet OCM (HUAWEI)","TRAVAUX-HUAWEI",
U1851="Projet OCM (NOKIA)","TRAVAUX -NOKIA",
U1851="ACCESS-ISSUE","ACCESS-ISSUE",
U1851="Projet OCM (ZTE, NOKIA, autres projets)","TRAVAUX OCM",
U1851="No root CAuse","No root cause",
U1851="ODU HS","TX ISSUE",
U1851="IP &amp; VLAN","TX ISSUE",
U1851="Warehouse HUAWEI","SPARE-ISSUE",
U1851="SPARE-HS","SPARE-ISSUE",
U1851="Power Telco","RAN ISSUE",U1851="no impacts","no impacts"
),"")</f>
        <v>POWER ISSUE</v>
      </c>
      <c r="U1851" s="68" t="s">
        <v>5329</v>
      </c>
      <c r="V1851" s="41" t="str" cm="1">
        <f t="array" ref="V1851">IFERROR(_xlfn.IFS(
U1851="MPR ISSUE","ACTIVE",
U1851="BSS Hardware Issue","ACTIVE",
U1851="Sites strategiques, MLL, Pylone, etc.","PASSIVE",
U1851="AKTIVCO DEFAUT GE &amp; POWER Cabinet","PASSIVE",
U1851="AKTIVCO Coupure ENEO &amp; Baisse de tension","PASSIVE",
U1851="Coupure ENEO &amp; Baisse de tension","PASSIVE",
U1851="Defaut GE &amp; POWER Cabinet","PASSIVE",
U1851="Sharing","PASSIVE",
U1851="Sites strategiques &amp; DataCenter","PASSIVE",
U1851="Exclu","Exclu",
U1851="SAT","ACTIVE",
U1851="SPARE-ISSUE","SPARE-ISSUE",
U1851="Fiber CAmtel","ACTIVE",
U1851="Fiber AOF","ACTIVE",
U1851="Projet OCM (HUAWEI)","PLANNED WORKS",
U1851="Projet OCM (NOKIA)","PLANNED WORKS",
U1851="ACCESS-ISSUE","ACCESS-ISSUE",
U1851="Projet OCM (ZTE, NOKIA, autres projets)","PLANNED WORKS",
U1851="No root CAuse","No root cause",
U1851="ODU HS","ACTIVE",
U1851="IP &amp; VLAN","ACTIVE",
U1851="Warehouse HUAWEI","SPARE-ISSUE",
U1851="SPARE-HS","SPARE-ISSUE",
U1851="Power Telco","ACTIVE", U1851="no impacts","no impacts"
),"")</f>
        <v>PASSIVE</v>
      </c>
      <c r="W1851" s="113"/>
      <c r="X1851" s="113"/>
      <c r="Y1851" s="113"/>
      <c r="Z1851" s="113"/>
      <c r="AA1851" s="113"/>
      <c r="AB1851" s="17" t="s">
        <v>6009</v>
      </c>
      <c r="AC1851" s="17" t="str">
        <f>_xlfn.XLOOKUP(B1851,'INCIDENT-04-27-2026'!E:E,'INCIDENT-04-27-2026'!F:F,"")</f>
        <v/>
      </c>
      <c r="AD1851" s="9"/>
      <c r="AE1851" s="7" t="s">
        <v>5465</v>
      </c>
      <c r="AF1851" s="6" t="str">
        <f>_xlfn.XLOOKUP(B1851,'[13]Input_27-04'!$B:$B,'[13]Input_27-04'!$M:$M,"")</f>
        <v/>
      </c>
      <c r="AG1851" s="7"/>
      <c r="AH1851" s="3"/>
      <c r="AI1851" s="18" t="str">
        <f>_xlfn.XLOOKUP(B1851,'[3]Cells Huawei 27042026 10h'!$B:$B,'[3]Cells Huawei 27042026 10h'!$T:$T,"")</f>
        <v/>
      </c>
      <c r="AJ1851" s="18" t="str">
        <f>_xlfn.XLOOKUP(B1851,'[3]Cells Huawei 27042026 15h'!$B:$B,'[3]Cells Huawei 27042026 15h'!$T:$T,"")</f>
        <v/>
      </c>
      <c r="AK1851" s="18" t="str">
        <f>_xlfn.XLOOKUP(B1851,'[4]cells down 27042026 11h28'!$B:$B,'[4]cells down 27042026 11h28'!$R:$R,"")</f>
        <v>(04/27/2026 cell zte):-27/04/2026 : Intervention sur site ce jour || Up apres rearmement des breakers
24/04/2026 : RI recu ce jour et envoye a IHS
23/04/2026 : Intervention prevu ce jour || ETA 14h30 || Feedback Fme : Power pas toujours stable sur site RI en cours de redaction
22/04/2026 : Feedback level 3 : We have planned to upgrade the power system on this site. I will share the PIP deadline soon.
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v>
      </c>
      <c r="AL1851" s="18" t="str">
        <f>_xlfn.XLOOKUP(B1851,'[4]cells down 27042026 18h01'!$B:$B,'[4]cells down 27042026 18h01'!$R:$R,"")</f>
        <v/>
      </c>
      <c r="AM1851" s="18" t="str">
        <f>_xlfn.XLOOKUP(B1851,'[5]cell downs 27042026 11h'!$B:$B,'[5]cell downs 27042026 11h'!$R:$R,"")</f>
        <v/>
      </c>
      <c r="AN1851" s="18" t="str">
        <f>_xlfn.XLOOKUP(B1851,'[5]cell downs 27042026 17h40'!$B:$B,'[5]cell downs 27042026 17h40'!$R:$R,"")</f>
        <v/>
      </c>
      <c r="AO1851" s="18" t="str">
        <f>_xlfn.XLOOKUP(B1851,'[6]ALL SITES DOWN'!$D:$D,'[6]ALL SITES DOWN'!$J:$J,"")</f>
        <v/>
      </c>
      <c r="AP1851" s="18" t="str">
        <f>_xlfn.XLOOKUP(B1851,'[7]ALL SITES DOWN'!$D:$D,'[7]ALL SITES DOWN'!$J:$J,"")</f>
        <v/>
      </c>
      <c r="AQ1851" s="9" t="str">
        <f>_xlfn.XLOOKUP(B1851,[8]sheet1!$AC:$AC,[8]sheet1!$AF:$AF,"")</f>
        <v/>
      </c>
      <c r="AR1851" s="14"/>
      <c r="AS1851" s="14" t="s">
        <v>5465</v>
      </c>
      <c r="AT1851" s="14" t="str">
        <f>_xlfn.XLOOKUP(B1851,'[9]cell downs 18042026 17h'!$B:$B,'[9]cell downs 18042026 17h'!$B:$B,"")</f>
        <v/>
      </c>
      <c r="AU1851" s="14" t="str">
        <f>_xlfn.XLOOKUP(B1851,'[10]Cells Huawei 19042026 15h'!$B:$B,'[10]Cells Huawei 19042026 15h'!$B:$B,"")</f>
        <v/>
      </c>
      <c r="AV1851" s="9" t="str">
        <f>_xlfn.XLOOKUP(B1851,'[11]cells down 19042026 9H40'!$B:$B,'[11]cells down 19042026 9H40'!$B:$B,"")</f>
        <v>CTR_527</v>
      </c>
    </row>
    <row r="1852" spans="1:48" hidden="1" x14ac:dyDescent="0.3">
      <c r="A1852" s="1" t="s">
        <v>5262</v>
      </c>
      <c r="B1852" s="8" t="s">
        <v>5263</v>
      </c>
      <c r="C1852" s="3" t="str">
        <f>_xlfn.XLOOKUP(B1852,'[1]daily break down'!$D:$D,'[1]daily break down'!$E:$E,"")</f>
        <v>SUD-OUEST</v>
      </c>
      <c r="D1852" s="1" t="s">
        <v>11</v>
      </c>
      <c r="E1852" s="1" t="s">
        <v>154</v>
      </c>
      <c r="F1852" s="3" t="s">
        <v>13</v>
      </c>
      <c r="G1852" s="1" t="s">
        <v>4254</v>
      </c>
      <c r="H1852" s="28" t="str">
        <f>_xlfn.XLOOKUP(B1852,[2]CALCULATION!$B:$B,[2]CALCULATION!$H:$H,"")</f>
        <v>NOKIA</v>
      </c>
      <c r="I1852" s="26">
        <v>0</v>
      </c>
      <c r="J1852" s="26">
        <v>0</v>
      </c>
      <c r="K1852" s="26">
        <v>0</v>
      </c>
      <c r="L1852" s="26">
        <v>0</v>
      </c>
      <c r="M1852" s="26">
        <v>0</v>
      </c>
      <c r="N1852" s="26">
        <v>0</v>
      </c>
      <c r="O1852" s="26">
        <v>0</v>
      </c>
      <c r="P1852" s="114" t="s">
        <v>6364</v>
      </c>
      <c r="Q1852" s="42" t="s">
        <v>6353</v>
      </c>
      <c r="R1852" s="42"/>
      <c r="S1852" s="41" t="str" cm="1">
        <f t="array" ref="S1852">IFERROR(_xlfn.IFS(
U1852="MPR ISSUE","PDH",
U1852="BSS Hardware Issue","BSS",
U1852="Sites strategiques, MLL, Pylone, etc.","ENVTECH",
U1852="AKTIVCO DEFAUT GE &amp; POWER Cabinet","AKTIVCO",
U1852="AKTIVCO Coupure ENEO &amp; Baisse de tension","AKTIVCO GRID ONLY",
U1852="Coupure ENEO &amp; Baisse de tension","IHS GRID ONLY",
U1852="Defaut GE &amp; POWER Cabinet","IHS",
U1852="Sharing","Partners",
U1852="Sites strategiques &amp; DataCenter","SST &amp; DC",
U1852="Exclu","Exclu",
U1852="SAT","SAT",
U1852="SPARE-ISSUE","SPARE-ISSUE",
U1852="Fiber CAmtel","TRANS_FO_CAMTEL",
U1852="Fiber AOF","Fiber AOF",
U1852="Projet OCM (HUAWEI)","TRAVAUX-HUAWEI",
U1852="Projet OCM (NOKIA)","TRAVAUX-NOKIA",
U1852="ACCESS-ISSUE","ACCESS-ISSUE",
U1852="Projet OCM (ZTE, NOKIA, autres projets)","TRAVAUX OCM",
U1852="No root CAuse","No root cause",
U1852="ODU HS","PDH",
U1852="IP &amp; VLAN","PDH",
U1852="Warehouse HUAWEI","SPARE-ISSUE",
U1852="SPARE-HS","SPARE-ISSUE",
U1852="Power Telco","BSS",U1852="no impacts","no impacts"
),"")</f>
        <v/>
      </c>
      <c r="T1852" s="41" t="str" cm="1">
        <f t="array" ref="T1852">IFERROR(_xlfn.IFS(
U1852="MPR ISSUE","TX ISSUE",
U1852="BSS Hardware Issue","RAN ISSUE",
U1852="Sites strategiques, MLL, Pylone, etc.","ENVTECH",
U1852="AKTIVCO DEFAUT GE &amp; POWER Cabinet","POWER ISSUE",
U1852="AKTIVCO Coupure ENEO &amp; Baisse de tension","POWER ISSUE",
U1852="Coupure ENEO &amp; Baisse de tension","POWER ISSUE",
U1852="Defaut GE &amp; POWER Cabinet","POWER ISSUE",
U1852="Sharing","POWER ISSUE",
U1852="Sites strategiques &amp; DataCenter","POWER ISSUE",
U1852="Exclu","Exclu",
U1852="SAT","TX ISSUE",
U1852="SPARE-ISSUE","SPARE-ISSUE",
U1852="Fiber CAmtel","TX ISSUE",
U1852="Fiber AOF","TX ISSUE",
U1852="Projet OCM (HUAWEI)","TRAVAUX-HUAWEI",
U1852="Projet OCM (NOKIA)","TRAVAUX -NOKIA",
U1852="ACCESS-ISSUE","ACCESS-ISSUE",
U1852="Projet OCM (ZTE, NOKIA, autres projets)","TRAVAUX OCM",
U1852="No root CAuse","No root cause",
U1852="ODU HS","TX ISSUE",
U1852="IP &amp; VLAN","TX ISSUE",
U1852="Warehouse HUAWEI","SPARE-ISSUE",
U1852="SPARE-HS","SPARE-ISSUE",
U1852="Power Telco","RAN ISSUE",U1852="no impacts","no impacts"
),"")</f>
        <v/>
      </c>
      <c r="U1852" s="68"/>
      <c r="V1852" s="41" t="str" cm="1">
        <f t="array" ref="V1852">IFERROR(_xlfn.IFS(
U1852="MPR ISSUE","ACTIVE",
U1852="BSS Hardware Issue","ACTIVE",
U1852="Sites strategiques, MLL, Pylone, etc.","PASSIVE",
U1852="AKTIVCO DEFAUT GE &amp; POWER Cabinet","PASSIVE",
U1852="AKTIVCO Coupure ENEO &amp; Baisse de tension","PASSIVE",
U1852="Coupure ENEO &amp; Baisse de tension","PASSIVE",
U1852="Defaut GE &amp; POWER Cabinet","PASSIVE",
U1852="Sharing","PASSIVE",
U1852="Sites strategiques &amp; DataCenter","PASSIVE",
U1852="Exclu","Exclu",
U1852="SAT","ACTIVE",
U1852="SPARE-ISSUE","SPARE-ISSUE",
U1852="Fiber CAmtel","ACTIVE",
U1852="Fiber AOF","ACTIVE",
U1852="Projet OCM (HUAWEI)","PLANNED WORKS",
U1852="Projet OCM (NOKIA)","PLANNED WORKS",
U1852="ACCESS-ISSUE","ACCESS-ISSUE",
U1852="Projet OCM (ZTE, NOKIA, autres projets)","PLANNED WORKS",
U1852="No root CAuse","No root cause",
U1852="ODU HS","ACTIVE",
U1852="IP &amp; VLAN","ACTIVE",
U1852="Warehouse HUAWEI","SPARE-ISSUE",
U1852="SPARE-HS","SPARE-ISSUE",
U1852="Power Telco","ACTIVE", U1852="no impacts","no impacts"
),"")</f>
        <v/>
      </c>
      <c r="W1852" s="113"/>
      <c r="X1852" s="113"/>
      <c r="Y1852" s="113"/>
      <c r="Z1852" s="113"/>
      <c r="AA1852" s="113"/>
      <c r="AB1852" s="17" t="s">
        <v>5465</v>
      </c>
      <c r="AC1852" s="17" t="str">
        <f>_xlfn.XLOOKUP(B1852,'INCIDENT-04-27-2026'!E:E,'INCIDENT-04-27-2026'!F:F,"")</f>
        <v/>
      </c>
      <c r="AD1852" s="9"/>
      <c r="AE1852" s="7" t="s">
        <v>5465</v>
      </c>
      <c r="AF1852" s="6" t="str">
        <f>_xlfn.XLOOKUP(B1852,'[13]Input_27-04'!$B:$B,'[13]Input_27-04'!$M:$M,"")</f>
        <v/>
      </c>
      <c r="AG1852" s="7"/>
      <c r="AH1852" s="3"/>
      <c r="AI1852" s="18" t="str">
        <f>_xlfn.XLOOKUP(B1852,'[3]Cells Huawei 27042026 10h'!$B:$B,'[3]Cells Huawei 27042026 10h'!$T:$T,"")</f>
        <v/>
      </c>
      <c r="AJ1852" s="18" t="str">
        <f>_xlfn.XLOOKUP(B1852,'[3]Cells Huawei 27042026 15h'!$B:$B,'[3]Cells Huawei 27042026 15h'!$T:$T,"")</f>
        <v/>
      </c>
      <c r="AK1852" s="18" t="str">
        <f>_xlfn.XLOOKUP(B1852,'[4]cells down 27042026 11h28'!$B:$B,'[4]cells down 27042026 11h28'!$R:$R,"")</f>
        <v/>
      </c>
      <c r="AL1852" s="18" t="str">
        <f>_xlfn.XLOOKUP(B1852,'[4]cells down 27042026 18h01'!$B:$B,'[4]cells down 27042026 18h01'!$R:$R,"")</f>
        <v/>
      </c>
      <c r="AM1852" s="18" t="str">
        <f>_xlfn.XLOOKUP(B1852,'[5]cell downs 27042026 11h'!$B:$B,'[5]cell downs 27042026 11h'!$R:$R,"")</f>
        <v/>
      </c>
      <c r="AN1852" s="18" t="str">
        <f>_xlfn.XLOOKUP(B1852,'[5]cell downs 27042026 17h40'!$B:$B,'[5]cell downs 27042026 17h40'!$R:$R,"")</f>
        <v/>
      </c>
      <c r="AO1852" s="18" t="str">
        <f>_xlfn.XLOOKUP(B1852,'[6]ALL SITES DOWN'!$D:$D,'[6]ALL SITES DOWN'!$J:$J,"")</f>
        <v/>
      </c>
      <c r="AP1852" s="18" t="str">
        <f>_xlfn.XLOOKUP(B1852,'[7]ALL SITES DOWN'!$D:$D,'[7]ALL SITES DOWN'!$J:$J,"")</f>
        <v/>
      </c>
      <c r="AQ1852" s="9" t="str">
        <f>_xlfn.XLOOKUP(B1852,[8]sheet1!$AC:$AC,[8]sheet1!$AF:$AF,"")</f>
        <v/>
      </c>
      <c r="AR1852" s="14"/>
      <c r="AS1852" s="14" t="s">
        <v>5465</v>
      </c>
      <c r="AT1852" s="14" t="str">
        <f>_xlfn.XLOOKUP(B1852,'[9]cell downs 18042026 17h'!$B:$B,'[9]cell downs 18042026 17h'!$B:$B,"")</f>
        <v/>
      </c>
      <c r="AU1852" s="14" t="str">
        <f>_xlfn.XLOOKUP(B1852,'[10]Cells Huawei 19042026 15h'!$B:$B,'[10]Cells Huawei 19042026 15h'!$B:$B,"")</f>
        <v/>
      </c>
      <c r="AV1852" s="9" t="str">
        <f>_xlfn.XLOOKUP(B1852,'[11]cells down 19042026 9H40'!$B:$B,'[11]cells down 19042026 9H40'!$B:$B,"")</f>
        <v/>
      </c>
    </row>
    <row r="1853" spans="1:48" hidden="1" x14ac:dyDescent="0.3">
      <c r="A1853" s="1" t="s">
        <v>5264</v>
      </c>
      <c r="B1853" s="8" t="s">
        <v>5265</v>
      </c>
      <c r="C1853" s="3" t="str">
        <f>_xlfn.XLOOKUP(B1853,'[1]daily break down'!$D:$D,'[1]daily break down'!$E:$E,"")</f>
        <v>SUD-OUEST</v>
      </c>
      <c r="D1853" s="1" t="s">
        <v>11</v>
      </c>
      <c r="E1853" s="1" t="s">
        <v>12</v>
      </c>
      <c r="F1853" s="3" t="s">
        <v>13</v>
      </c>
      <c r="G1853" s="1" t="s">
        <v>4254</v>
      </c>
      <c r="H1853" s="28" t="str">
        <f>_xlfn.XLOOKUP(B1853,[2]CALCULATION!$B:$B,[2]CALCULATION!$H:$H,"")</f>
        <v>NOKIA</v>
      </c>
      <c r="I1853" s="26">
        <v>0</v>
      </c>
      <c r="J1853" s="26">
        <v>0</v>
      </c>
      <c r="K1853" s="26">
        <v>0</v>
      </c>
      <c r="L1853" s="26">
        <v>0</v>
      </c>
      <c r="M1853" s="26">
        <v>0</v>
      </c>
      <c r="N1853" s="26">
        <v>0</v>
      </c>
      <c r="O1853" s="26">
        <v>0</v>
      </c>
      <c r="P1853" s="114" t="s">
        <v>6364</v>
      </c>
      <c r="Q1853" s="42" t="s">
        <v>6353</v>
      </c>
      <c r="R1853" s="42"/>
      <c r="S1853" s="41" t="str" cm="1">
        <f t="array" ref="S1853">IFERROR(_xlfn.IFS(
U1853="MPR ISSUE","PDH",
U1853="BSS Hardware Issue","BSS",
U1853="Sites strategiques, MLL, Pylone, etc.","ENVTECH",
U1853="AKTIVCO DEFAUT GE &amp; POWER Cabinet","AKTIVCO",
U1853="AKTIVCO Coupure ENEO &amp; Baisse de tension","AKTIVCO GRID ONLY",
U1853="Coupure ENEO &amp; Baisse de tension","IHS GRID ONLY",
U1853="Defaut GE &amp; POWER Cabinet","IHS",
U1853="Sharing","Partners",
U1853="Sites strategiques &amp; DataCenter","SST &amp; DC",
U1853="Exclu","Exclu",
U1853="SAT","SAT",
U1853="SPARE-ISSUE","SPARE-ISSUE",
U1853="Fiber CAmtel","TRANS_FO_CAMTEL",
U1853="Fiber AOF","Fiber AOF",
U1853="Projet OCM (HUAWEI)","TRAVAUX-HUAWEI",
U1853="Projet OCM (NOKIA)","TRAVAUX-NOKIA",
U1853="ACCESS-ISSUE","ACCESS-ISSUE",
U1853="Projet OCM (ZTE, NOKIA, autres projets)","TRAVAUX OCM",
U1853="No root CAuse","No root cause",
U1853="ODU HS","PDH",
U1853="IP &amp; VLAN","PDH",
U1853="Warehouse HUAWEI","SPARE-ISSUE",
U1853="SPARE-HS","SPARE-ISSUE",
U1853="Power Telco","BSS",U1853="no impacts","no impacts"
),"")</f>
        <v/>
      </c>
      <c r="T1853" s="41" t="str" cm="1">
        <f t="array" ref="T1853">IFERROR(_xlfn.IFS(
U1853="MPR ISSUE","TX ISSUE",
U1853="BSS Hardware Issue","RAN ISSUE",
U1853="Sites strategiques, MLL, Pylone, etc.","ENVTECH",
U1853="AKTIVCO DEFAUT GE &amp; POWER Cabinet","POWER ISSUE",
U1853="AKTIVCO Coupure ENEO &amp; Baisse de tension","POWER ISSUE",
U1853="Coupure ENEO &amp; Baisse de tension","POWER ISSUE",
U1853="Defaut GE &amp; POWER Cabinet","POWER ISSUE",
U1853="Sharing","POWER ISSUE",
U1853="Sites strategiques &amp; DataCenter","POWER ISSUE",
U1853="Exclu","Exclu",
U1853="SAT","TX ISSUE",
U1853="SPARE-ISSUE","SPARE-ISSUE",
U1853="Fiber CAmtel","TX ISSUE",
U1853="Fiber AOF","TX ISSUE",
U1853="Projet OCM (HUAWEI)","TRAVAUX-HUAWEI",
U1853="Projet OCM (NOKIA)","TRAVAUX -NOKIA",
U1853="ACCESS-ISSUE","ACCESS-ISSUE",
U1853="Projet OCM (ZTE, NOKIA, autres projets)","TRAVAUX OCM",
U1853="No root CAuse","No root cause",
U1853="ODU HS","TX ISSUE",
U1853="IP &amp; VLAN","TX ISSUE",
U1853="Warehouse HUAWEI","SPARE-ISSUE",
U1853="SPARE-HS","SPARE-ISSUE",
U1853="Power Telco","RAN ISSUE",U1853="no impacts","no impacts"
),"")</f>
        <v/>
      </c>
      <c r="U1853" s="68"/>
      <c r="V1853" s="41" t="str" cm="1">
        <f t="array" ref="V1853">IFERROR(_xlfn.IFS(
U1853="MPR ISSUE","ACTIVE",
U1853="BSS Hardware Issue","ACTIVE",
U1853="Sites strategiques, MLL, Pylone, etc.","PASSIVE",
U1853="AKTIVCO DEFAUT GE &amp; POWER Cabinet","PASSIVE",
U1853="AKTIVCO Coupure ENEO &amp; Baisse de tension","PASSIVE",
U1853="Coupure ENEO &amp; Baisse de tension","PASSIVE",
U1853="Defaut GE &amp; POWER Cabinet","PASSIVE",
U1853="Sharing","PASSIVE",
U1853="Sites strategiques &amp; DataCenter","PASSIVE",
U1853="Exclu","Exclu",
U1853="SAT","ACTIVE",
U1853="SPARE-ISSUE","SPARE-ISSUE",
U1853="Fiber CAmtel","ACTIVE",
U1853="Fiber AOF","ACTIVE",
U1853="Projet OCM (HUAWEI)","PLANNED WORKS",
U1853="Projet OCM (NOKIA)","PLANNED WORKS",
U1853="ACCESS-ISSUE","ACCESS-ISSUE",
U1853="Projet OCM (ZTE, NOKIA, autres projets)","PLANNED WORKS",
U1853="No root CAuse","No root cause",
U1853="ODU HS","ACTIVE",
U1853="IP &amp; VLAN","ACTIVE",
U1853="Warehouse HUAWEI","SPARE-ISSUE",
U1853="SPARE-HS","SPARE-ISSUE",
U1853="Power Telco","ACTIVE", U1853="no impacts","no impacts"
),"")</f>
        <v/>
      </c>
      <c r="W1853" s="113"/>
      <c r="X1853" s="113"/>
      <c r="Y1853" s="113"/>
      <c r="Z1853" s="113"/>
      <c r="AA1853" s="113"/>
      <c r="AB1853" s="17" t="s">
        <v>5465</v>
      </c>
      <c r="AC1853" s="17" t="str">
        <f>_xlfn.XLOOKUP(B1853,'INCIDENT-04-27-2026'!E:E,'INCIDENT-04-27-2026'!F:F,"")</f>
        <v/>
      </c>
      <c r="AD1853" s="9"/>
      <c r="AE1853" s="7" t="s">
        <v>5465</v>
      </c>
      <c r="AF1853" s="6" t="str">
        <f>_xlfn.XLOOKUP(B1853,'[13]Input_27-04'!$B:$B,'[13]Input_27-04'!$M:$M,"")</f>
        <v/>
      </c>
      <c r="AG1853" s="7"/>
      <c r="AH1853" s="3"/>
      <c r="AI1853" s="18" t="str">
        <f>_xlfn.XLOOKUP(B1853,'[3]Cells Huawei 27042026 10h'!$B:$B,'[3]Cells Huawei 27042026 10h'!$T:$T,"")</f>
        <v/>
      </c>
      <c r="AJ1853" s="18" t="str">
        <f>_xlfn.XLOOKUP(B1853,'[3]Cells Huawei 27042026 15h'!$B:$B,'[3]Cells Huawei 27042026 15h'!$T:$T,"")</f>
        <v/>
      </c>
      <c r="AK1853" s="18" t="str">
        <f>_xlfn.XLOOKUP(B1853,'[4]cells down 27042026 11h28'!$B:$B,'[4]cells down 27042026 11h28'!$R:$R,"")</f>
        <v/>
      </c>
      <c r="AL1853" s="18" t="str">
        <f>_xlfn.XLOOKUP(B1853,'[4]cells down 27042026 18h01'!$B:$B,'[4]cells down 27042026 18h01'!$R:$R,"")</f>
        <v/>
      </c>
      <c r="AM1853" s="18" t="str">
        <f>_xlfn.XLOOKUP(B1853,'[5]cell downs 27042026 11h'!$B:$B,'[5]cell downs 27042026 11h'!$R:$R,"")</f>
        <v/>
      </c>
      <c r="AN1853" s="18" t="str">
        <f>_xlfn.XLOOKUP(B1853,'[5]cell downs 27042026 17h40'!$B:$B,'[5]cell downs 27042026 17h40'!$R:$R,"")</f>
        <v/>
      </c>
      <c r="AO1853" s="18" t="str">
        <f>_xlfn.XLOOKUP(B1853,'[6]ALL SITES DOWN'!$D:$D,'[6]ALL SITES DOWN'!$J:$J,"")</f>
        <v/>
      </c>
      <c r="AP1853" s="18" t="str">
        <f>_xlfn.XLOOKUP(B1853,'[7]ALL SITES DOWN'!$D:$D,'[7]ALL SITES DOWN'!$J:$J,"")</f>
        <v/>
      </c>
      <c r="AQ1853" s="9" t="str">
        <f>_xlfn.XLOOKUP(B1853,[8]sheet1!$AC:$AC,[8]sheet1!$AF:$AF,"")</f>
        <v/>
      </c>
      <c r="AR1853" s="14"/>
      <c r="AS1853" s="14" t="s">
        <v>5465</v>
      </c>
      <c r="AT1853" s="14" t="str">
        <f>_xlfn.XLOOKUP(B1853,'[9]cell downs 18042026 17h'!$B:$B,'[9]cell downs 18042026 17h'!$B:$B,"")</f>
        <v/>
      </c>
      <c r="AU1853" s="14" t="str">
        <f>_xlfn.XLOOKUP(B1853,'[10]Cells Huawei 19042026 15h'!$B:$B,'[10]Cells Huawei 19042026 15h'!$B:$B,"")</f>
        <v/>
      </c>
      <c r="AV1853" s="9" t="str">
        <f>_xlfn.XLOOKUP(B1853,'[11]cells down 19042026 9H40'!$B:$B,'[11]cells down 19042026 9H40'!$B:$B,"")</f>
        <v/>
      </c>
    </row>
    <row r="1854" spans="1:48" hidden="1" x14ac:dyDescent="0.3">
      <c r="A1854" s="1" t="s">
        <v>5270</v>
      </c>
      <c r="B1854" s="8" t="s">
        <v>5271</v>
      </c>
      <c r="C1854" s="3" t="str">
        <f>_xlfn.XLOOKUP(B1854,'[1]daily break down'!$D:$D,'[1]daily break down'!$E:$E,"")</f>
        <v>SUD-OUEST</v>
      </c>
      <c r="D1854" s="1" t="s">
        <v>11</v>
      </c>
      <c r="E1854" s="1" t="s">
        <v>154</v>
      </c>
      <c r="F1854" s="3" t="s">
        <v>13</v>
      </c>
      <c r="G1854" s="1" t="s">
        <v>5272</v>
      </c>
      <c r="H1854" s="28" t="str">
        <f>_xlfn.XLOOKUP(B1854,[2]CALCULATION!$B:$B,[2]CALCULATION!$H:$H,"")</f>
        <v>NOKIA</v>
      </c>
      <c r="I1854" s="26">
        <v>0</v>
      </c>
      <c r="J1854" s="26">
        <v>0</v>
      </c>
      <c r="K1854" s="26">
        <v>0</v>
      </c>
      <c r="L1854" s="26">
        <v>0</v>
      </c>
      <c r="M1854" s="26">
        <v>0</v>
      </c>
      <c r="N1854" s="26">
        <v>0</v>
      </c>
      <c r="O1854" s="26">
        <v>0</v>
      </c>
      <c r="P1854" s="114" t="s">
        <v>6364</v>
      </c>
      <c r="Q1854" s="42" t="s">
        <v>6353</v>
      </c>
      <c r="R1854" s="42"/>
      <c r="S1854" s="41" t="str" cm="1">
        <f t="array" ref="S1854">IFERROR(_xlfn.IFS(
U1854="MPR ISSUE","PDH",
U1854="BSS Hardware Issue","BSS",
U1854="Sites strategiques, MLL, Pylone, etc.","ENVTECH",
U1854="AKTIVCO DEFAUT GE &amp; POWER Cabinet","AKTIVCO",
U1854="AKTIVCO Coupure ENEO &amp; Baisse de tension","AKTIVCO GRID ONLY",
U1854="Coupure ENEO &amp; Baisse de tension","IHS GRID ONLY",
U1854="Defaut GE &amp; POWER Cabinet","IHS",
U1854="Sharing","Partners",
U1854="Sites strategiques &amp; DataCenter","SST &amp; DC",
U1854="Exclu","Exclu",
U1854="SAT","SAT",
U1854="SPARE-ISSUE","SPARE-ISSUE",
U1854="Fiber CAmtel","TRANS_FO_CAMTEL",
U1854="Fiber AOF","Fiber AOF",
U1854="Projet OCM (HUAWEI)","TRAVAUX-HUAWEI",
U1854="Projet OCM (NOKIA)","TRAVAUX-NOKIA",
U1854="ACCESS-ISSUE","ACCESS-ISSUE",
U1854="Projet OCM (ZTE, NOKIA, autres projets)","TRAVAUX OCM",
U1854="No root CAuse","No root cause",
U1854="ODU HS","PDH",
U1854="IP &amp; VLAN","PDH",
U1854="Warehouse HUAWEI","SPARE-ISSUE",
U1854="SPARE-HS","SPARE-ISSUE",
U1854="Power Telco","BSS",U1854="no impacts","no impacts"
),"")</f>
        <v/>
      </c>
      <c r="T1854" s="41" t="str" cm="1">
        <f t="array" ref="T1854">IFERROR(_xlfn.IFS(
U1854="MPR ISSUE","TX ISSUE",
U1854="BSS Hardware Issue","RAN ISSUE",
U1854="Sites strategiques, MLL, Pylone, etc.","ENVTECH",
U1854="AKTIVCO DEFAUT GE &amp; POWER Cabinet","POWER ISSUE",
U1854="AKTIVCO Coupure ENEO &amp; Baisse de tension","POWER ISSUE",
U1854="Coupure ENEO &amp; Baisse de tension","POWER ISSUE",
U1854="Defaut GE &amp; POWER Cabinet","POWER ISSUE",
U1854="Sharing","POWER ISSUE",
U1854="Sites strategiques &amp; DataCenter","POWER ISSUE",
U1854="Exclu","Exclu",
U1854="SAT","TX ISSUE",
U1854="SPARE-ISSUE","SPARE-ISSUE",
U1854="Fiber CAmtel","TX ISSUE",
U1854="Fiber AOF","TX ISSUE",
U1854="Projet OCM (HUAWEI)","TRAVAUX-HUAWEI",
U1854="Projet OCM (NOKIA)","TRAVAUX -NOKIA",
U1854="ACCESS-ISSUE","ACCESS-ISSUE",
U1854="Projet OCM (ZTE, NOKIA, autres projets)","TRAVAUX OCM",
U1854="No root CAuse","No root cause",
U1854="ODU HS","TX ISSUE",
U1854="IP &amp; VLAN","TX ISSUE",
U1854="Warehouse HUAWEI","SPARE-ISSUE",
U1854="SPARE-HS","SPARE-ISSUE",
U1854="Power Telco","RAN ISSUE",U1854="no impacts","no impacts"
),"")</f>
        <v/>
      </c>
      <c r="U1854" s="68"/>
      <c r="V1854" s="41" t="str" cm="1">
        <f t="array" ref="V1854">IFERROR(_xlfn.IFS(
U1854="MPR ISSUE","ACTIVE",
U1854="BSS Hardware Issue","ACTIVE",
U1854="Sites strategiques, MLL, Pylone, etc.","PASSIVE",
U1854="AKTIVCO DEFAUT GE &amp; POWER Cabinet","PASSIVE",
U1854="AKTIVCO Coupure ENEO &amp; Baisse de tension","PASSIVE",
U1854="Coupure ENEO &amp; Baisse de tension","PASSIVE",
U1854="Defaut GE &amp; POWER Cabinet","PASSIVE",
U1854="Sharing","PASSIVE",
U1854="Sites strategiques &amp; DataCenter","PASSIVE",
U1854="Exclu","Exclu",
U1854="SAT","ACTIVE",
U1854="SPARE-ISSUE","SPARE-ISSUE",
U1854="Fiber CAmtel","ACTIVE",
U1854="Fiber AOF","ACTIVE",
U1854="Projet OCM (HUAWEI)","PLANNED WORKS",
U1854="Projet OCM (NOKIA)","PLANNED WORKS",
U1854="ACCESS-ISSUE","ACCESS-ISSUE",
U1854="Projet OCM (ZTE, NOKIA, autres projets)","PLANNED WORKS",
U1854="No root CAuse","No root cause",
U1854="ODU HS","ACTIVE",
U1854="IP &amp; VLAN","ACTIVE",
U1854="Warehouse HUAWEI","SPARE-ISSUE",
U1854="SPARE-HS","SPARE-ISSUE",
U1854="Power Telco","ACTIVE", U1854="no impacts","no impacts"
),"")</f>
        <v/>
      </c>
      <c r="W1854" s="113"/>
      <c r="X1854" s="113"/>
      <c r="Y1854" s="113"/>
      <c r="Z1854" s="113"/>
      <c r="AA1854" s="113"/>
      <c r="AB1854" s="17" t="s">
        <v>5465</v>
      </c>
      <c r="AC1854" s="17" t="str">
        <f>_xlfn.XLOOKUP(B1854,'INCIDENT-04-27-2026'!E:E,'INCIDENT-04-27-2026'!F:F,"")</f>
        <v/>
      </c>
      <c r="AD1854" s="9"/>
      <c r="AE1854" s="7" t="s">
        <v>5465</v>
      </c>
      <c r="AF1854" s="6" t="str">
        <f>_xlfn.XLOOKUP(B1854,'[13]Input_27-04'!$B:$B,'[13]Input_27-04'!$M:$M,"")</f>
        <v/>
      </c>
      <c r="AG1854" s="7"/>
      <c r="AH1854" s="3"/>
      <c r="AI1854" s="18" t="str">
        <f>_xlfn.XLOOKUP(B1854,'[3]Cells Huawei 27042026 10h'!$B:$B,'[3]Cells Huawei 27042026 10h'!$T:$T,"")</f>
        <v/>
      </c>
      <c r="AJ1854" s="18" t="str">
        <f>_xlfn.XLOOKUP(B1854,'[3]Cells Huawei 27042026 15h'!$B:$B,'[3]Cells Huawei 27042026 15h'!$T:$T,"")</f>
        <v/>
      </c>
      <c r="AK1854" s="18" t="str">
        <f>_xlfn.XLOOKUP(B1854,'[4]cells down 27042026 11h28'!$B:$B,'[4]cells down 27042026 11h28'!$R:$R,"")</f>
        <v/>
      </c>
      <c r="AL1854" s="18" t="str">
        <f>_xlfn.XLOOKUP(B1854,'[4]cells down 27042026 18h01'!$B:$B,'[4]cells down 27042026 18h01'!$R:$R,"")</f>
        <v/>
      </c>
      <c r="AM1854" s="18" t="str">
        <f>_xlfn.XLOOKUP(B1854,'[5]cell downs 27042026 11h'!$B:$B,'[5]cell downs 27042026 11h'!$R:$R,"")</f>
        <v/>
      </c>
      <c r="AN1854" s="18" t="str">
        <f>_xlfn.XLOOKUP(B1854,'[5]cell downs 27042026 17h40'!$B:$B,'[5]cell downs 27042026 17h40'!$R:$R,"")</f>
        <v/>
      </c>
      <c r="AO1854" s="18" t="str">
        <f>_xlfn.XLOOKUP(B1854,'[6]ALL SITES DOWN'!$D:$D,'[6]ALL SITES DOWN'!$J:$J,"")</f>
        <v/>
      </c>
      <c r="AP1854" s="18" t="str">
        <f>_xlfn.XLOOKUP(B1854,'[7]ALL SITES DOWN'!$D:$D,'[7]ALL SITES DOWN'!$J:$J,"")</f>
        <v/>
      </c>
      <c r="AQ1854" s="9" t="str">
        <f>_xlfn.XLOOKUP(B1854,[8]sheet1!$AC:$AC,[8]sheet1!$AF:$AF,"")</f>
        <v/>
      </c>
      <c r="AR1854" s="14"/>
      <c r="AS1854" s="14" t="s">
        <v>5465</v>
      </c>
      <c r="AT1854" s="14" t="str">
        <f>_xlfn.XLOOKUP(B1854,'[9]cell downs 18042026 17h'!$B:$B,'[9]cell downs 18042026 17h'!$B:$B,"")</f>
        <v/>
      </c>
      <c r="AU1854" s="14" t="str">
        <f>_xlfn.XLOOKUP(B1854,'[10]Cells Huawei 19042026 15h'!$B:$B,'[10]Cells Huawei 19042026 15h'!$B:$B,"")</f>
        <v/>
      </c>
      <c r="AV1854" s="9" t="str">
        <f>_xlfn.XLOOKUP(B1854,'[11]cells down 19042026 9H40'!$B:$B,'[11]cells down 19042026 9H40'!$B:$B,"")</f>
        <v/>
      </c>
    </row>
    <row r="1855" spans="1:48" hidden="1" x14ac:dyDescent="0.3">
      <c r="A1855" s="1" t="s">
        <v>5273</v>
      </c>
      <c r="B1855" s="8" t="s">
        <v>5274</v>
      </c>
      <c r="C1855" s="3" t="str">
        <f>_xlfn.XLOOKUP(B1855,'[1]daily break down'!$D:$D,'[1]daily break down'!$E:$E,"")</f>
        <v>SUD-OUEST</v>
      </c>
      <c r="D1855" s="1" t="s">
        <v>11</v>
      </c>
      <c r="E1855" s="1" t="s">
        <v>1161</v>
      </c>
      <c r="F1855" s="3" t="s">
        <v>13</v>
      </c>
      <c r="G1855" s="1" t="s">
        <v>5255</v>
      </c>
      <c r="H1855" s="28" t="str">
        <f>_xlfn.XLOOKUP(B1855,[2]CALCULATION!$B:$B,[2]CALCULATION!$H:$H,"")</f>
        <v>NOKIA</v>
      </c>
      <c r="I1855" s="26">
        <v>0</v>
      </c>
      <c r="J1855" s="26">
        <v>0</v>
      </c>
      <c r="K1855" s="26">
        <v>0</v>
      </c>
      <c r="L1855" s="26">
        <v>0</v>
      </c>
      <c r="M1855" s="26">
        <v>0</v>
      </c>
      <c r="N1855" s="26">
        <v>0</v>
      </c>
      <c r="O1855" s="26">
        <v>0</v>
      </c>
      <c r="P1855" s="114" t="s">
        <v>6364</v>
      </c>
      <c r="Q1855" s="42" t="s">
        <v>6353</v>
      </c>
      <c r="R1855" s="42"/>
      <c r="S1855" s="41" t="str" cm="1">
        <f t="array" ref="S1855">IFERROR(_xlfn.IFS(
U1855="MPR ISSUE","PDH",
U1855="BSS Hardware Issue","BSS",
U1855="Sites strategiques, MLL, Pylone, etc.","ENVTECH",
U1855="AKTIVCO DEFAUT GE &amp; POWER Cabinet","AKTIVCO",
U1855="AKTIVCO Coupure ENEO &amp; Baisse de tension","AKTIVCO GRID ONLY",
U1855="Coupure ENEO &amp; Baisse de tension","IHS GRID ONLY",
U1855="Defaut GE &amp; POWER Cabinet","IHS",
U1855="Sharing","Partners",
U1855="Sites strategiques &amp; DataCenter","SST &amp; DC",
U1855="Exclu","Exclu",
U1855="SAT","SAT",
U1855="SPARE-ISSUE","SPARE-ISSUE",
U1855="Fiber CAmtel","TRANS_FO_CAMTEL",
U1855="Fiber AOF","Fiber AOF",
U1855="Projet OCM (HUAWEI)","TRAVAUX-HUAWEI",
U1855="Projet OCM (NOKIA)","TRAVAUX-NOKIA",
U1855="ACCESS-ISSUE","ACCESS-ISSUE",
U1855="Projet OCM (ZTE, NOKIA, autres projets)","TRAVAUX OCM",
U1855="No root CAuse","No root cause",
U1855="ODU HS","PDH",
U1855="IP &amp; VLAN","PDH",
U1855="Warehouse HUAWEI","SPARE-ISSUE",
U1855="SPARE-HS","SPARE-ISSUE",
U1855="Power Telco","BSS",U1855="no impacts","no impacts"
),"")</f>
        <v/>
      </c>
      <c r="T1855" s="41" t="str" cm="1">
        <f t="array" ref="T1855">IFERROR(_xlfn.IFS(
U1855="MPR ISSUE","TX ISSUE",
U1855="BSS Hardware Issue","RAN ISSUE",
U1855="Sites strategiques, MLL, Pylone, etc.","ENVTECH",
U1855="AKTIVCO DEFAUT GE &amp; POWER Cabinet","POWER ISSUE",
U1855="AKTIVCO Coupure ENEO &amp; Baisse de tension","POWER ISSUE",
U1855="Coupure ENEO &amp; Baisse de tension","POWER ISSUE",
U1855="Defaut GE &amp; POWER Cabinet","POWER ISSUE",
U1855="Sharing","POWER ISSUE",
U1855="Sites strategiques &amp; DataCenter","POWER ISSUE",
U1855="Exclu","Exclu",
U1855="SAT","TX ISSUE",
U1855="SPARE-ISSUE","SPARE-ISSUE",
U1855="Fiber CAmtel","TX ISSUE",
U1855="Fiber AOF","TX ISSUE",
U1855="Projet OCM (HUAWEI)","TRAVAUX-HUAWEI",
U1855="Projet OCM (NOKIA)","TRAVAUX -NOKIA",
U1855="ACCESS-ISSUE","ACCESS-ISSUE",
U1855="Projet OCM (ZTE, NOKIA, autres projets)","TRAVAUX OCM",
U1855="No root CAuse","No root cause",
U1855="ODU HS","TX ISSUE",
U1855="IP &amp; VLAN","TX ISSUE",
U1855="Warehouse HUAWEI","SPARE-ISSUE",
U1855="SPARE-HS","SPARE-ISSUE",
U1855="Power Telco","RAN ISSUE",U1855="no impacts","no impacts"
),"")</f>
        <v/>
      </c>
      <c r="U1855" s="68"/>
      <c r="V1855" s="41" t="str" cm="1">
        <f t="array" ref="V1855">IFERROR(_xlfn.IFS(
U1855="MPR ISSUE","ACTIVE",
U1855="BSS Hardware Issue","ACTIVE",
U1855="Sites strategiques, MLL, Pylone, etc.","PASSIVE",
U1855="AKTIVCO DEFAUT GE &amp; POWER Cabinet","PASSIVE",
U1855="AKTIVCO Coupure ENEO &amp; Baisse de tension","PASSIVE",
U1855="Coupure ENEO &amp; Baisse de tension","PASSIVE",
U1855="Defaut GE &amp; POWER Cabinet","PASSIVE",
U1855="Sharing","PASSIVE",
U1855="Sites strategiques &amp; DataCenter","PASSIVE",
U1855="Exclu","Exclu",
U1855="SAT","ACTIVE",
U1855="SPARE-ISSUE","SPARE-ISSUE",
U1855="Fiber CAmtel","ACTIVE",
U1855="Fiber AOF","ACTIVE",
U1855="Projet OCM (HUAWEI)","PLANNED WORKS",
U1855="Projet OCM (NOKIA)","PLANNED WORKS",
U1855="ACCESS-ISSUE","ACCESS-ISSUE",
U1855="Projet OCM (ZTE, NOKIA, autres projets)","PLANNED WORKS",
U1855="No root CAuse","No root cause",
U1855="ODU HS","ACTIVE",
U1855="IP &amp; VLAN","ACTIVE",
U1855="Warehouse HUAWEI","SPARE-ISSUE",
U1855="SPARE-HS","SPARE-ISSUE",
U1855="Power Telco","ACTIVE", U1855="no impacts","no impacts"
),"")</f>
        <v/>
      </c>
      <c r="W1855" s="113"/>
      <c r="X1855" s="113"/>
      <c r="Y1855" s="113"/>
      <c r="Z1855" s="113"/>
      <c r="AA1855" s="113"/>
      <c r="AB1855" s="17" t="s">
        <v>5465</v>
      </c>
      <c r="AC1855" s="17" t="str">
        <f>_xlfn.XLOOKUP(B1855,'INCIDENT-04-27-2026'!E:E,'INCIDENT-04-27-2026'!F:F,"")</f>
        <v/>
      </c>
      <c r="AD1855" s="9"/>
      <c r="AE1855" s="7" t="s">
        <v>5465</v>
      </c>
      <c r="AF1855" s="6" t="str">
        <f>_xlfn.XLOOKUP(B1855,'[13]Input_27-04'!$B:$B,'[13]Input_27-04'!$M:$M,"")</f>
        <v/>
      </c>
      <c r="AG1855" s="7"/>
      <c r="AH1855" s="3"/>
      <c r="AI1855" s="18" t="str">
        <f>_xlfn.XLOOKUP(B1855,'[3]Cells Huawei 27042026 10h'!$B:$B,'[3]Cells Huawei 27042026 10h'!$T:$T,"")</f>
        <v/>
      </c>
      <c r="AJ1855" s="18" t="str">
        <f>_xlfn.XLOOKUP(B1855,'[3]Cells Huawei 27042026 15h'!$B:$B,'[3]Cells Huawei 27042026 15h'!$T:$T,"")</f>
        <v/>
      </c>
      <c r="AK1855" s="18" t="str">
        <f>_xlfn.XLOOKUP(B1855,'[4]cells down 27042026 11h28'!$B:$B,'[4]cells down 27042026 11h28'!$R:$R,"")</f>
        <v/>
      </c>
      <c r="AL1855" s="18" t="str">
        <f>_xlfn.XLOOKUP(B1855,'[4]cells down 27042026 18h01'!$B:$B,'[4]cells down 27042026 18h01'!$R:$R,"")</f>
        <v/>
      </c>
      <c r="AM1855" s="18" t="str">
        <f>_xlfn.XLOOKUP(B1855,'[5]cell downs 27042026 11h'!$B:$B,'[5]cell downs 27042026 11h'!$R:$R,"")</f>
        <v/>
      </c>
      <c r="AN1855" s="18" t="str">
        <f>_xlfn.XLOOKUP(B1855,'[5]cell downs 27042026 17h40'!$B:$B,'[5]cell downs 27042026 17h40'!$R:$R,"")</f>
        <v/>
      </c>
      <c r="AO1855" s="18" t="str">
        <f>_xlfn.XLOOKUP(B1855,'[6]ALL SITES DOWN'!$D:$D,'[6]ALL SITES DOWN'!$J:$J,"")</f>
        <v/>
      </c>
      <c r="AP1855" s="18" t="str">
        <f>_xlfn.XLOOKUP(B1855,'[7]ALL SITES DOWN'!$D:$D,'[7]ALL SITES DOWN'!$J:$J,"")</f>
        <v/>
      </c>
      <c r="AQ1855" s="9" t="str">
        <f>_xlfn.XLOOKUP(B1855,[8]sheet1!$AC:$AC,[8]sheet1!$AF:$AF,"")</f>
        <v/>
      </c>
      <c r="AR1855" s="14"/>
      <c r="AS1855" s="14" t="s">
        <v>5465</v>
      </c>
      <c r="AT1855" s="14" t="str">
        <f>_xlfn.XLOOKUP(B1855,'[9]cell downs 18042026 17h'!$B:$B,'[9]cell downs 18042026 17h'!$B:$B,"")</f>
        <v/>
      </c>
      <c r="AU1855" s="14" t="str">
        <f>_xlfn.XLOOKUP(B1855,'[10]Cells Huawei 19042026 15h'!$B:$B,'[10]Cells Huawei 19042026 15h'!$B:$B,"")</f>
        <v/>
      </c>
      <c r="AV1855" s="9" t="str">
        <f>_xlfn.XLOOKUP(B1855,'[11]cells down 19042026 9H40'!$B:$B,'[11]cells down 19042026 9H40'!$B:$B,"")</f>
        <v/>
      </c>
    </row>
    <row r="1856" spans="1:48" hidden="1" x14ac:dyDescent="0.3">
      <c r="A1856" s="1" t="s">
        <v>5275</v>
      </c>
      <c r="B1856" s="8" t="s">
        <v>5276</v>
      </c>
      <c r="C1856" s="3" t="str">
        <f>_xlfn.XLOOKUP(B1856,'[1]daily break down'!$D:$D,'[1]daily break down'!$E:$E,"")</f>
        <v>SUD-OUEST</v>
      </c>
      <c r="D1856" s="1" t="s">
        <v>11</v>
      </c>
      <c r="E1856" s="1" t="s">
        <v>66</v>
      </c>
      <c r="F1856" s="3" t="s">
        <v>13</v>
      </c>
      <c r="G1856" s="1" t="s">
        <v>5277</v>
      </c>
      <c r="H1856" s="28" t="str">
        <f>_xlfn.XLOOKUP(B1856,[2]CALCULATION!$B:$B,[2]CALCULATION!$H:$H,"")</f>
        <v>NOKIA</v>
      </c>
      <c r="I1856" s="26">
        <v>0</v>
      </c>
      <c r="J1856" s="26">
        <v>0</v>
      </c>
      <c r="K1856" s="26">
        <v>0</v>
      </c>
      <c r="L1856" s="26">
        <v>0</v>
      </c>
      <c r="M1856" s="26">
        <v>0</v>
      </c>
      <c r="N1856" s="26">
        <v>0</v>
      </c>
      <c r="O1856" s="26">
        <v>0</v>
      </c>
      <c r="P1856" s="114" t="s">
        <v>6364</v>
      </c>
      <c r="Q1856" s="42" t="s">
        <v>6353</v>
      </c>
      <c r="R1856" s="42"/>
      <c r="S1856" s="41" t="str" cm="1">
        <f t="array" ref="S1856">IFERROR(_xlfn.IFS(
U1856="MPR ISSUE","PDH",
U1856="BSS Hardware Issue","BSS",
U1856="Sites strategiques, MLL, Pylone, etc.","ENVTECH",
U1856="AKTIVCO DEFAUT GE &amp; POWER Cabinet","AKTIVCO",
U1856="AKTIVCO Coupure ENEO &amp; Baisse de tension","AKTIVCO GRID ONLY",
U1856="Coupure ENEO &amp; Baisse de tension","IHS GRID ONLY",
U1856="Defaut GE &amp; POWER Cabinet","IHS",
U1856="Sharing","Partners",
U1856="Sites strategiques &amp; DataCenter","SST &amp; DC",
U1856="Exclu","Exclu",
U1856="SAT","SAT",
U1856="SPARE-ISSUE","SPARE-ISSUE",
U1856="Fiber CAmtel","TRANS_FO_CAMTEL",
U1856="Fiber AOF","Fiber AOF",
U1856="Projet OCM (HUAWEI)","TRAVAUX-HUAWEI",
U1856="Projet OCM (NOKIA)","TRAVAUX-NOKIA",
U1856="ACCESS-ISSUE","ACCESS-ISSUE",
U1856="Projet OCM (ZTE, NOKIA, autres projets)","TRAVAUX OCM",
U1856="No root CAuse","No root cause",
U1856="ODU HS","PDH",
U1856="IP &amp; VLAN","PDH",
U1856="Warehouse HUAWEI","SPARE-ISSUE",
U1856="SPARE-HS","SPARE-ISSUE",
U1856="Power Telco","BSS",U1856="no impacts","no impacts"
),"")</f>
        <v/>
      </c>
      <c r="T1856" s="41" t="str" cm="1">
        <f t="array" ref="T1856">IFERROR(_xlfn.IFS(
U1856="MPR ISSUE","TX ISSUE",
U1856="BSS Hardware Issue","RAN ISSUE",
U1856="Sites strategiques, MLL, Pylone, etc.","ENVTECH",
U1856="AKTIVCO DEFAUT GE &amp; POWER Cabinet","POWER ISSUE",
U1856="AKTIVCO Coupure ENEO &amp; Baisse de tension","POWER ISSUE",
U1856="Coupure ENEO &amp; Baisse de tension","POWER ISSUE",
U1856="Defaut GE &amp; POWER Cabinet","POWER ISSUE",
U1856="Sharing","POWER ISSUE",
U1856="Sites strategiques &amp; DataCenter","POWER ISSUE",
U1856="Exclu","Exclu",
U1856="SAT","TX ISSUE",
U1856="SPARE-ISSUE","SPARE-ISSUE",
U1856="Fiber CAmtel","TX ISSUE",
U1856="Fiber AOF","TX ISSUE",
U1856="Projet OCM (HUAWEI)","TRAVAUX-HUAWEI",
U1856="Projet OCM (NOKIA)","TRAVAUX -NOKIA",
U1856="ACCESS-ISSUE","ACCESS-ISSUE",
U1856="Projet OCM (ZTE, NOKIA, autres projets)","TRAVAUX OCM",
U1856="No root CAuse","No root cause",
U1856="ODU HS","TX ISSUE",
U1856="IP &amp; VLAN","TX ISSUE",
U1856="Warehouse HUAWEI","SPARE-ISSUE",
U1856="SPARE-HS","SPARE-ISSUE",
U1856="Power Telco","RAN ISSUE",U1856="no impacts","no impacts"
),"")</f>
        <v/>
      </c>
      <c r="U1856" s="68"/>
      <c r="V1856" s="41" t="str" cm="1">
        <f t="array" ref="V1856">IFERROR(_xlfn.IFS(
U1856="MPR ISSUE","ACTIVE",
U1856="BSS Hardware Issue","ACTIVE",
U1856="Sites strategiques, MLL, Pylone, etc.","PASSIVE",
U1856="AKTIVCO DEFAUT GE &amp; POWER Cabinet","PASSIVE",
U1856="AKTIVCO Coupure ENEO &amp; Baisse de tension","PASSIVE",
U1856="Coupure ENEO &amp; Baisse de tension","PASSIVE",
U1856="Defaut GE &amp; POWER Cabinet","PASSIVE",
U1856="Sharing","PASSIVE",
U1856="Sites strategiques &amp; DataCenter","PASSIVE",
U1856="Exclu","Exclu",
U1856="SAT","ACTIVE",
U1856="SPARE-ISSUE","SPARE-ISSUE",
U1856="Fiber CAmtel","ACTIVE",
U1856="Fiber AOF","ACTIVE",
U1856="Projet OCM (HUAWEI)","PLANNED WORKS",
U1856="Projet OCM (NOKIA)","PLANNED WORKS",
U1856="ACCESS-ISSUE","ACCESS-ISSUE",
U1856="Projet OCM (ZTE, NOKIA, autres projets)","PLANNED WORKS",
U1856="No root CAuse","No root cause",
U1856="ODU HS","ACTIVE",
U1856="IP &amp; VLAN","ACTIVE",
U1856="Warehouse HUAWEI","SPARE-ISSUE",
U1856="SPARE-HS","SPARE-ISSUE",
U1856="Power Telco","ACTIVE", U1856="no impacts","no impacts"
),"")</f>
        <v/>
      </c>
      <c r="W1856" s="113"/>
      <c r="X1856" s="113"/>
      <c r="Y1856" s="113"/>
      <c r="Z1856" s="113"/>
      <c r="AA1856" s="113"/>
      <c r="AB1856" s="17" t="s">
        <v>5465</v>
      </c>
      <c r="AC1856" s="17" t="str">
        <f>_xlfn.XLOOKUP(B1856,'INCIDENT-04-27-2026'!E:E,'INCIDENT-04-27-2026'!F:F,"")</f>
        <v/>
      </c>
      <c r="AD1856" s="9"/>
      <c r="AE1856" s="7" t="s">
        <v>5465</v>
      </c>
      <c r="AF1856" s="6" t="str">
        <f>_xlfn.XLOOKUP(B1856,'[13]Input_27-04'!$B:$B,'[13]Input_27-04'!$M:$M,"")</f>
        <v/>
      </c>
      <c r="AG1856" s="7"/>
      <c r="AH1856" s="3"/>
      <c r="AI1856" s="18" t="str">
        <f>_xlfn.XLOOKUP(B1856,'[3]Cells Huawei 27042026 10h'!$B:$B,'[3]Cells Huawei 27042026 10h'!$T:$T,"")</f>
        <v/>
      </c>
      <c r="AJ1856" s="18" t="str">
        <f>_xlfn.XLOOKUP(B1856,'[3]Cells Huawei 27042026 15h'!$B:$B,'[3]Cells Huawei 27042026 15h'!$T:$T,"")</f>
        <v/>
      </c>
      <c r="AK1856" s="18" t="str">
        <f>_xlfn.XLOOKUP(B1856,'[4]cells down 27042026 11h28'!$B:$B,'[4]cells down 27042026 11h28'!$R:$R,"")</f>
        <v/>
      </c>
      <c r="AL1856" s="18" t="str">
        <f>_xlfn.XLOOKUP(B1856,'[4]cells down 27042026 18h01'!$B:$B,'[4]cells down 27042026 18h01'!$R:$R,"")</f>
        <v/>
      </c>
      <c r="AM1856" s="18" t="str">
        <f>_xlfn.XLOOKUP(B1856,'[5]cell downs 27042026 11h'!$B:$B,'[5]cell downs 27042026 11h'!$R:$R,"")</f>
        <v/>
      </c>
      <c r="AN1856" s="18" t="str">
        <f>_xlfn.XLOOKUP(B1856,'[5]cell downs 27042026 17h40'!$B:$B,'[5]cell downs 27042026 17h40'!$R:$R,"")</f>
        <v/>
      </c>
      <c r="AO1856" s="18" t="str">
        <f>_xlfn.XLOOKUP(B1856,'[6]ALL SITES DOWN'!$D:$D,'[6]ALL SITES DOWN'!$J:$J,"")</f>
        <v/>
      </c>
      <c r="AP1856" s="18" t="str">
        <f>_xlfn.XLOOKUP(B1856,'[7]ALL SITES DOWN'!$D:$D,'[7]ALL SITES DOWN'!$J:$J,"")</f>
        <v/>
      </c>
      <c r="AQ1856" s="9" t="str">
        <f>_xlfn.XLOOKUP(B1856,[8]sheet1!$AC:$AC,[8]sheet1!$AF:$AF,"")</f>
        <v/>
      </c>
      <c r="AR1856" s="14"/>
      <c r="AS1856" s="14" t="s">
        <v>5465</v>
      </c>
      <c r="AT1856" s="14" t="str">
        <f>_xlfn.XLOOKUP(B1856,'[9]cell downs 18042026 17h'!$B:$B,'[9]cell downs 18042026 17h'!$B:$B,"")</f>
        <v/>
      </c>
      <c r="AU1856" s="14" t="str">
        <f>_xlfn.XLOOKUP(B1856,'[10]Cells Huawei 19042026 15h'!$B:$B,'[10]Cells Huawei 19042026 15h'!$B:$B,"")</f>
        <v/>
      </c>
      <c r="AV1856" s="9" t="str">
        <f>_xlfn.XLOOKUP(B1856,'[11]cells down 19042026 9H40'!$B:$B,'[11]cells down 19042026 9H40'!$B:$B,"")</f>
        <v/>
      </c>
    </row>
    <row r="1857" spans="1:48" hidden="1" x14ac:dyDescent="0.3">
      <c r="A1857" s="1" t="s">
        <v>5278</v>
      </c>
      <c r="B1857" s="8" t="s">
        <v>5279</v>
      </c>
      <c r="C1857" s="3" t="str">
        <f>_xlfn.XLOOKUP(B1857,'[1]daily break down'!$D:$D,'[1]daily break down'!$E:$E,"")</f>
        <v>NORD-OUEST</v>
      </c>
      <c r="D1857" s="1"/>
      <c r="E1857" s="1"/>
      <c r="F1857" s="3" t="s">
        <v>51</v>
      </c>
      <c r="G1857" s="1" t="s">
        <v>5280</v>
      </c>
      <c r="H1857" s="28" t="str">
        <f>_xlfn.XLOOKUP(B1857,[2]CALCULATION!$B:$B,[2]CALCULATION!$H:$H,"")</f>
        <v>NOKIA</v>
      </c>
      <c r="I1857" s="26">
        <v>0</v>
      </c>
      <c r="J1857" s="26">
        <v>0</v>
      </c>
      <c r="K1857" s="26">
        <v>0</v>
      </c>
      <c r="L1857" s="26">
        <v>0</v>
      </c>
      <c r="M1857" s="26">
        <v>0</v>
      </c>
      <c r="N1857" s="26">
        <v>0</v>
      </c>
      <c r="O1857" s="26">
        <v>0</v>
      </c>
      <c r="P1857" s="114" t="s">
        <v>6364</v>
      </c>
      <c r="Q1857" s="42" t="s">
        <v>6353</v>
      </c>
      <c r="R1857" s="42"/>
      <c r="S1857" s="41" t="str" cm="1">
        <f t="array" ref="S1857">IFERROR(_xlfn.IFS(
U1857="MPR ISSUE","PDH",
U1857="BSS Hardware Issue","BSS",
U1857="Sites strategiques, MLL, Pylone, etc.","ENVTECH",
U1857="AKTIVCO DEFAUT GE &amp; POWER Cabinet","AKTIVCO",
U1857="AKTIVCO Coupure ENEO &amp; Baisse de tension","AKTIVCO GRID ONLY",
U1857="Coupure ENEO &amp; Baisse de tension","IHS GRID ONLY",
U1857="Defaut GE &amp; POWER Cabinet","IHS",
U1857="Sharing","Partners",
U1857="Sites strategiques &amp; DataCenter","SST &amp; DC",
U1857="Exclu","Exclu",
U1857="SAT","SAT",
U1857="SPARE-ISSUE","SPARE-ISSUE",
U1857="Fiber CAmtel","TRANS_FO_CAMTEL",
U1857="Fiber AOF","Fiber AOF",
U1857="Projet OCM (HUAWEI)","TRAVAUX-HUAWEI",
U1857="Projet OCM (NOKIA)","TRAVAUX-NOKIA",
U1857="ACCESS-ISSUE","ACCESS-ISSUE",
U1857="Projet OCM (ZTE, NOKIA, autres projets)","TRAVAUX OCM",
U1857="No root CAuse","No root cause",
U1857="ODU HS","PDH",
U1857="IP &amp; VLAN","PDH",
U1857="Warehouse HUAWEI","SPARE-ISSUE",
U1857="SPARE-HS","SPARE-ISSUE",
U1857="Power Telco","BSS",U1857="no impacts","no impacts"
),"")</f>
        <v/>
      </c>
      <c r="T1857" s="41" t="str" cm="1">
        <f t="array" ref="T1857">IFERROR(_xlfn.IFS(
U1857="MPR ISSUE","TX ISSUE",
U1857="BSS Hardware Issue","RAN ISSUE",
U1857="Sites strategiques, MLL, Pylone, etc.","ENVTECH",
U1857="AKTIVCO DEFAUT GE &amp; POWER Cabinet","POWER ISSUE",
U1857="AKTIVCO Coupure ENEO &amp; Baisse de tension","POWER ISSUE",
U1857="Coupure ENEO &amp; Baisse de tension","POWER ISSUE",
U1857="Defaut GE &amp; POWER Cabinet","POWER ISSUE",
U1857="Sharing","POWER ISSUE",
U1857="Sites strategiques &amp; DataCenter","POWER ISSUE",
U1857="Exclu","Exclu",
U1857="SAT","TX ISSUE",
U1857="SPARE-ISSUE","SPARE-ISSUE",
U1857="Fiber CAmtel","TX ISSUE",
U1857="Fiber AOF","TX ISSUE",
U1857="Projet OCM (HUAWEI)","TRAVAUX-HUAWEI",
U1857="Projet OCM (NOKIA)","TRAVAUX -NOKIA",
U1857="ACCESS-ISSUE","ACCESS-ISSUE",
U1857="Projet OCM (ZTE, NOKIA, autres projets)","TRAVAUX OCM",
U1857="No root CAuse","No root cause",
U1857="ODU HS","TX ISSUE",
U1857="IP &amp; VLAN","TX ISSUE",
U1857="Warehouse HUAWEI","SPARE-ISSUE",
U1857="SPARE-HS","SPARE-ISSUE",
U1857="Power Telco","RAN ISSUE",U1857="no impacts","no impacts"
),"")</f>
        <v/>
      </c>
      <c r="U1857" s="68"/>
      <c r="V1857" s="41" t="str" cm="1">
        <f t="array" ref="V1857">IFERROR(_xlfn.IFS(
U1857="MPR ISSUE","ACTIVE",
U1857="BSS Hardware Issue","ACTIVE",
U1857="Sites strategiques, MLL, Pylone, etc.","PASSIVE",
U1857="AKTIVCO DEFAUT GE &amp; POWER Cabinet","PASSIVE",
U1857="AKTIVCO Coupure ENEO &amp; Baisse de tension","PASSIVE",
U1857="Coupure ENEO &amp; Baisse de tension","PASSIVE",
U1857="Defaut GE &amp; POWER Cabinet","PASSIVE",
U1857="Sharing","PASSIVE",
U1857="Sites strategiques &amp; DataCenter","PASSIVE",
U1857="Exclu","Exclu",
U1857="SAT","ACTIVE",
U1857="SPARE-ISSUE","SPARE-ISSUE",
U1857="Fiber CAmtel","ACTIVE",
U1857="Fiber AOF","ACTIVE",
U1857="Projet OCM (HUAWEI)","PLANNED WORKS",
U1857="Projet OCM (NOKIA)","PLANNED WORKS",
U1857="ACCESS-ISSUE","ACCESS-ISSUE",
U1857="Projet OCM (ZTE, NOKIA, autres projets)","PLANNED WORKS",
U1857="No root CAuse","No root cause",
U1857="ODU HS","ACTIVE",
U1857="IP &amp; VLAN","ACTIVE",
U1857="Warehouse HUAWEI","SPARE-ISSUE",
U1857="SPARE-HS","SPARE-ISSUE",
U1857="Power Telco","ACTIVE", U1857="no impacts","no impacts"
),"")</f>
        <v/>
      </c>
      <c r="W1857" s="113"/>
      <c r="X1857" s="113"/>
      <c r="Y1857" s="113"/>
      <c r="Z1857" s="113"/>
      <c r="AA1857" s="113"/>
      <c r="AB1857" s="17" t="s">
        <v>5465</v>
      </c>
      <c r="AC1857" s="17" t="str">
        <f>_xlfn.XLOOKUP(B1857,'INCIDENT-04-27-2026'!E:E,'INCIDENT-04-27-2026'!F:F,"")</f>
        <v/>
      </c>
      <c r="AD1857" s="9"/>
      <c r="AE1857" s="7" t="s">
        <v>5465</v>
      </c>
      <c r="AF1857" s="6" t="str">
        <f>_xlfn.XLOOKUP(B1857,'[13]Input_27-04'!$B:$B,'[13]Input_27-04'!$M:$M,"")</f>
        <v/>
      </c>
      <c r="AG1857" s="7"/>
      <c r="AH1857" s="3"/>
      <c r="AI1857" s="18" t="str">
        <f>_xlfn.XLOOKUP(B1857,'[3]Cells Huawei 27042026 10h'!$B:$B,'[3]Cells Huawei 27042026 10h'!$T:$T,"")</f>
        <v/>
      </c>
      <c r="AJ1857" s="18" t="str">
        <f>_xlfn.XLOOKUP(B1857,'[3]Cells Huawei 27042026 15h'!$B:$B,'[3]Cells Huawei 27042026 15h'!$T:$T,"")</f>
        <v/>
      </c>
      <c r="AK1857" s="18" t="str">
        <f>_xlfn.XLOOKUP(B1857,'[4]cells down 27042026 11h28'!$B:$B,'[4]cells down 27042026 11h28'!$R:$R,"")</f>
        <v/>
      </c>
      <c r="AL1857" s="18" t="str">
        <f>_xlfn.XLOOKUP(B1857,'[4]cells down 27042026 18h01'!$B:$B,'[4]cells down 27042026 18h01'!$R:$R,"")</f>
        <v/>
      </c>
      <c r="AM1857" s="18" t="str">
        <f>_xlfn.XLOOKUP(B1857,'[5]cell downs 27042026 11h'!$B:$B,'[5]cell downs 27042026 11h'!$R:$R,"")</f>
        <v/>
      </c>
      <c r="AN1857" s="18" t="str">
        <f>_xlfn.XLOOKUP(B1857,'[5]cell downs 27042026 17h40'!$B:$B,'[5]cell downs 27042026 17h40'!$R:$R,"")</f>
        <v/>
      </c>
      <c r="AO1857" s="18" t="str">
        <f>_xlfn.XLOOKUP(B1857,'[6]ALL SITES DOWN'!$D:$D,'[6]ALL SITES DOWN'!$J:$J,"")</f>
        <v/>
      </c>
      <c r="AP1857" s="18" t="str">
        <f>_xlfn.XLOOKUP(B1857,'[7]ALL SITES DOWN'!$D:$D,'[7]ALL SITES DOWN'!$J:$J,"")</f>
        <v/>
      </c>
      <c r="AQ1857" s="9" t="str">
        <f>_xlfn.XLOOKUP(B1857,[8]sheet1!$AC:$AC,[8]sheet1!$AF:$AF,"")</f>
        <v/>
      </c>
      <c r="AR1857" s="14"/>
      <c r="AS1857" s="14" t="s">
        <v>5465</v>
      </c>
      <c r="AT1857" s="14" t="str">
        <f>_xlfn.XLOOKUP(B1857,'[9]cell downs 18042026 17h'!$B:$B,'[9]cell downs 18042026 17h'!$B:$B,"")</f>
        <v/>
      </c>
      <c r="AU1857" s="14" t="str">
        <f>_xlfn.XLOOKUP(B1857,'[10]Cells Huawei 19042026 15h'!$B:$B,'[10]Cells Huawei 19042026 15h'!$B:$B,"")</f>
        <v/>
      </c>
      <c r="AV1857" s="9" t="str">
        <f>_xlfn.XLOOKUP(B1857,'[11]cells down 19042026 9H40'!$B:$B,'[11]cells down 19042026 9H40'!$B:$B,"")</f>
        <v/>
      </c>
    </row>
    <row r="1858" spans="1:48" hidden="1" x14ac:dyDescent="0.3">
      <c r="A1858" s="2" t="s">
        <v>5281</v>
      </c>
      <c r="B1858" s="8" t="s">
        <v>5282</v>
      </c>
      <c r="C1858" s="3" t="str">
        <f>_xlfn.XLOOKUP(B1858,'[1]daily break down'!$D:$D,'[1]daily break down'!$E:$E,"")</f>
        <v>SUD-OUEST</v>
      </c>
      <c r="D1858" s="1" t="s">
        <v>11</v>
      </c>
      <c r="E1858" s="1" t="s">
        <v>154</v>
      </c>
      <c r="F1858" s="3" t="s">
        <v>13</v>
      </c>
      <c r="G1858" s="1" t="s">
        <v>5283</v>
      </c>
      <c r="H1858" s="28" t="str">
        <f>_xlfn.XLOOKUP(B1858,[2]CALCULATION!$B:$B,[2]CALCULATION!$H:$H,"")</f>
        <v>NOKIA</v>
      </c>
      <c r="I1858" s="26">
        <v>0</v>
      </c>
      <c r="J1858" s="26">
        <v>0</v>
      </c>
      <c r="K1858" s="26">
        <v>0</v>
      </c>
      <c r="L1858" s="26">
        <v>0</v>
      </c>
      <c r="M1858" s="26">
        <v>0</v>
      </c>
      <c r="N1858" s="26">
        <v>0</v>
      </c>
      <c r="O1858" s="26">
        <v>0</v>
      </c>
      <c r="P1858" s="114" t="s">
        <v>6364</v>
      </c>
      <c r="Q1858" s="42" t="s">
        <v>6353</v>
      </c>
      <c r="R1858" s="42"/>
      <c r="S1858" s="41" t="str" cm="1">
        <f t="array" ref="S1858">IFERROR(_xlfn.IFS(
U1858="MPR ISSUE","PDH",
U1858="BSS Hardware Issue","BSS",
U1858="Sites strategiques, MLL, Pylone, etc.","ENVTECH",
U1858="AKTIVCO DEFAUT GE &amp; POWER Cabinet","AKTIVCO",
U1858="AKTIVCO Coupure ENEO &amp; Baisse de tension","AKTIVCO GRID ONLY",
U1858="Coupure ENEO &amp; Baisse de tension","IHS GRID ONLY",
U1858="Defaut GE &amp; POWER Cabinet","IHS",
U1858="Sharing","Partners",
U1858="Sites strategiques &amp; DataCenter","SST &amp; DC",
U1858="Exclu","Exclu",
U1858="SAT","SAT",
U1858="SPARE-ISSUE","SPARE-ISSUE",
U1858="Fiber CAmtel","TRANS_FO_CAMTEL",
U1858="Fiber AOF","Fiber AOF",
U1858="Projet OCM (HUAWEI)","TRAVAUX-HUAWEI",
U1858="Projet OCM (NOKIA)","TRAVAUX-NOKIA",
U1858="ACCESS-ISSUE","ACCESS-ISSUE",
U1858="Projet OCM (ZTE, NOKIA, autres projets)","TRAVAUX OCM",
U1858="No root CAuse","No root cause",
U1858="ODU HS","PDH",
U1858="IP &amp; VLAN","PDH",
U1858="Warehouse HUAWEI","SPARE-ISSUE",
U1858="SPARE-HS","SPARE-ISSUE",
U1858="Power Telco","BSS",U1858="no impacts","no impacts"
),"")</f>
        <v/>
      </c>
      <c r="T1858" s="41" t="str" cm="1">
        <f t="array" ref="T1858">IFERROR(_xlfn.IFS(
U1858="MPR ISSUE","TX ISSUE",
U1858="BSS Hardware Issue","RAN ISSUE",
U1858="Sites strategiques, MLL, Pylone, etc.","ENVTECH",
U1858="AKTIVCO DEFAUT GE &amp; POWER Cabinet","POWER ISSUE",
U1858="AKTIVCO Coupure ENEO &amp; Baisse de tension","POWER ISSUE",
U1858="Coupure ENEO &amp; Baisse de tension","POWER ISSUE",
U1858="Defaut GE &amp; POWER Cabinet","POWER ISSUE",
U1858="Sharing","POWER ISSUE",
U1858="Sites strategiques &amp; DataCenter","POWER ISSUE",
U1858="Exclu","Exclu",
U1858="SAT","TX ISSUE",
U1858="SPARE-ISSUE","SPARE-ISSUE",
U1858="Fiber CAmtel","TX ISSUE",
U1858="Fiber AOF","TX ISSUE",
U1858="Projet OCM (HUAWEI)","TRAVAUX-HUAWEI",
U1858="Projet OCM (NOKIA)","TRAVAUX -NOKIA",
U1858="ACCESS-ISSUE","ACCESS-ISSUE",
U1858="Projet OCM (ZTE, NOKIA, autres projets)","TRAVAUX OCM",
U1858="No root CAuse","No root cause",
U1858="ODU HS","TX ISSUE",
U1858="IP &amp; VLAN","TX ISSUE",
U1858="Warehouse HUAWEI","SPARE-ISSUE",
U1858="SPARE-HS","SPARE-ISSUE",
U1858="Power Telco","RAN ISSUE",U1858="no impacts","no impacts"
),"")</f>
        <v/>
      </c>
      <c r="U1858" s="68"/>
      <c r="V1858" s="41" t="str" cm="1">
        <f t="array" ref="V1858">IFERROR(_xlfn.IFS(
U1858="MPR ISSUE","ACTIVE",
U1858="BSS Hardware Issue","ACTIVE",
U1858="Sites strategiques, MLL, Pylone, etc.","PASSIVE",
U1858="AKTIVCO DEFAUT GE &amp; POWER Cabinet","PASSIVE",
U1858="AKTIVCO Coupure ENEO &amp; Baisse de tension","PASSIVE",
U1858="Coupure ENEO &amp; Baisse de tension","PASSIVE",
U1858="Defaut GE &amp; POWER Cabinet","PASSIVE",
U1858="Sharing","PASSIVE",
U1858="Sites strategiques &amp; DataCenter","PASSIVE",
U1858="Exclu","Exclu",
U1858="SAT","ACTIVE",
U1858="SPARE-ISSUE","SPARE-ISSUE",
U1858="Fiber CAmtel","ACTIVE",
U1858="Fiber AOF","ACTIVE",
U1858="Projet OCM (HUAWEI)","PLANNED WORKS",
U1858="Projet OCM (NOKIA)","PLANNED WORKS",
U1858="ACCESS-ISSUE","ACCESS-ISSUE",
U1858="Projet OCM (ZTE, NOKIA, autres projets)","PLANNED WORKS",
U1858="No root CAuse","No root cause",
U1858="ODU HS","ACTIVE",
U1858="IP &amp; VLAN","ACTIVE",
U1858="Warehouse HUAWEI","SPARE-ISSUE",
U1858="SPARE-HS","SPARE-ISSUE",
U1858="Power Telco","ACTIVE", U1858="no impacts","no impacts"
),"")</f>
        <v/>
      </c>
      <c r="W1858" s="113"/>
      <c r="X1858" s="113"/>
      <c r="Y1858" s="113"/>
      <c r="Z1858" s="113"/>
      <c r="AA1858" s="113"/>
      <c r="AB1858" s="17" t="s">
        <v>5465</v>
      </c>
      <c r="AC1858" s="17" t="str">
        <f>_xlfn.XLOOKUP(B1858,'INCIDENT-04-27-2026'!E:E,'INCIDENT-04-27-2026'!F:F,"")</f>
        <v/>
      </c>
      <c r="AD1858" s="9"/>
      <c r="AE1858" s="7" t="s">
        <v>5465</v>
      </c>
      <c r="AF1858" s="6" t="str">
        <f>_xlfn.XLOOKUP(B1858,'[13]Input_27-04'!$B:$B,'[13]Input_27-04'!$M:$M,"")</f>
        <v/>
      </c>
      <c r="AG1858" s="7"/>
      <c r="AH1858" s="3"/>
      <c r="AI1858" s="18" t="str">
        <f>_xlfn.XLOOKUP(B1858,'[3]Cells Huawei 27042026 10h'!$B:$B,'[3]Cells Huawei 27042026 10h'!$T:$T,"")</f>
        <v/>
      </c>
      <c r="AJ1858" s="18" t="str">
        <f>_xlfn.XLOOKUP(B1858,'[3]Cells Huawei 27042026 15h'!$B:$B,'[3]Cells Huawei 27042026 15h'!$T:$T,"")</f>
        <v/>
      </c>
      <c r="AK1858" s="18" t="str">
        <f>_xlfn.XLOOKUP(B1858,'[4]cells down 27042026 11h28'!$B:$B,'[4]cells down 27042026 11h28'!$R:$R,"")</f>
        <v/>
      </c>
      <c r="AL1858" s="18" t="str">
        <f>_xlfn.XLOOKUP(B1858,'[4]cells down 27042026 18h01'!$B:$B,'[4]cells down 27042026 18h01'!$R:$R,"")</f>
        <v/>
      </c>
      <c r="AM1858" s="18" t="str">
        <f>_xlfn.XLOOKUP(B1858,'[5]cell downs 27042026 11h'!$B:$B,'[5]cell downs 27042026 11h'!$R:$R,"")</f>
        <v/>
      </c>
      <c r="AN1858" s="18" t="str">
        <f>_xlfn.XLOOKUP(B1858,'[5]cell downs 27042026 17h40'!$B:$B,'[5]cell downs 27042026 17h40'!$R:$R,"")</f>
        <v/>
      </c>
      <c r="AO1858" s="18" t="str">
        <f>_xlfn.XLOOKUP(B1858,'[6]ALL SITES DOWN'!$D:$D,'[6]ALL SITES DOWN'!$J:$J,"")</f>
        <v/>
      </c>
      <c r="AP1858" s="18" t="str">
        <f>_xlfn.XLOOKUP(B1858,'[7]ALL SITES DOWN'!$D:$D,'[7]ALL SITES DOWN'!$J:$J,"")</f>
        <v/>
      </c>
      <c r="AQ1858" s="9" t="str">
        <f>_xlfn.XLOOKUP(B1858,[8]sheet1!$AC:$AC,[8]sheet1!$AF:$AF,"")</f>
        <v/>
      </c>
      <c r="AR1858" s="14"/>
      <c r="AS1858" s="14" t="s">
        <v>5465</v>
      </c>
      <c r="AT1858" s="14" t="str">
        <f>_xlfn.XLOOKUP(B1858,'[9]cell downs 18042026 17h'!$B:$B,'[9]cell downs 18042026 17h'!$B:$B,"")</f>
        <v/>
      </c>
      <c r="AU1858" s="14" t="str">
        <f>_xlfn.XLOOKUP(B1858,'[10]Cells Huawei 19042026 15h'!$B:$B,'[10]Cells Huawei 19042026 15h'!$B:$B,"")</f>
        <v/>
      </c>
      <c r="AV1858" s="9" t="str">
        <f>_xlfn.XLOOKUP(B1858,'[11]cells down 19042026 9H40'!$B:$B,'[11]cells down 19042026 9H40'!$B:$B,"")</f>
        <v/>
      </c>
    </row>
    <row r="1859" spans="1:48" hidden="1" x14ac:dyDescent="0.3">
      <c r="A1859" s="2" t="s">
        <v>5286</v>
      </c>
      <c r="B1859" s="8" t="s">
        <v>5287</v>
      </c>
      <c r="C1859" s="3" t="str">
        <f>_xlfn.XLOOKUP(B1859,'[1]daily break down'!$D:$D,'[1]daily break down'!$E:$E,"")</f>
        <v>NORD-OUEST</v>
      </c>
      <c r="D1859" s="1" t="s">
        <v>11</v>
      </c>
      <c r="E1859" s="1" t="s">
        <v>1161</v>
      </c>
      <c r="F1859" s="3" t="s">
        <v>51</v>
      </c>
      <c r="G1859" s="1" t="s">
        <v>5286</v>
      </c>
      <c r="H1859" s="28" t="str">
        <f>_xlfn.XLOOKUP(B1859,[2]CALCULATION!$B:$B,[2]CALCULATION!$H:$H,"")</f>
        <v>NOKIA</v>
      </c>
      <c r="I1859" s="26">
        <v>0</v>
      </c>
      <c r="J1859" s="26">
        <v>0</v>
      </c>
      <c r="K1859" s="26">
        <v>0</v>
      </c>
      <c r="L1859" s="26">
        <v>0</v>
      </c>
      <c r="M1859" s="26">
        <v>0</v>
      </c>
      <c r="N1859" s="26">
        <v>0</v>
      </c>
      <c r="O1859" s="26">
        <v>0</v>
      </c>
      <c r="P1859" s="114" t="s">
        <v>6364</v>
      </c>
      <c r="Q1859" s="42" t="s">
        <v>6353</v>
      </c>
      <c r="R1859" s="42"/>
      <c r="S1859" s="41" t="str" cm="1">
        <f t="array" ref="S1859">IFERROR(_xlfn.IFS(
U1859="MPR ISSUE","PDH",
U1859="BSS Hardware Issue","BSS",
U1859="Sites strategiques, MLL, Pylone, etc.","ENVTECH",
U1859="AKTIVCO DEFAUT GE &amp; POWER Cabinet","AKTIVCO",
U1859="AKTIVCO Coupure ENEO &amp; Baisse de tension","AKTIVCO GRID ONLY",
U1859="Coupure ENEO &amp; Baisse de tension","IHS GRID ONLY",
U1859="Defaut GE &amp; POWER Cabinet","IHS",
U1859="Sharing","Partners",
U1859="Sites strategiques &amp; DataCenter","SST &amp; DC",
U1859="Exclu","Exclu",
U1859="SAT","SAT",
U1859="SPARE-ISSUE","SPARE-ISSUE",
U1859="Fiber CAmtel","TRANS_FO_CAMTEL",
U1859="Fiber AOF","Fiber AOF",
U1859="Projet OCM (HUAWEI)","TRAVAUX-HUAWEI",
U1859="Projet OCM (NOKIA)","TRAVAUX-NOKIA",
U1859="ACCESS-ISSUE","ACCESS-ISSUE",
U1859="Projet OCM (ZTE, NOKIA, autres projets)","TRAVAUX OCM",
U1859="No root CAuse","No root cause",
U1859="ODU HS","PDH",
U1859="IP &amp; VLAN","PDH",
U1859="Warehouse HUAWEI","SPARE-ISSUE",
U1859="SPARE-HS","SPARE-ISSUE",
U1859="Power Telco","BSS",U1859="no impacts","no impacts"
),"")</f>
        <v/>
      </c>
      <c r="T1859" s="41" t="str" cm="1">
        <f t="array" ref="T1859">IFERROR(_xlfn.IFS(
U1859="MPR ISSUE","TX ISSUE",
U1859="BSS Hardware Issue","RAN ISSUE",
U1859="Sites strategiques, MLL, Pylone, etc.","ENVTECH",
U1859="AKTIVCO DEFAUT GE &amp; POWER Cabinet","POWER ISSUE",
U1859="AKTIVCO Coupure ENEO &amp; Baisse de tension","POWER ISSUE",
U1859="Coupure ENEO &amp; Baisse de tension","POWER ISSUE",
U1859="Defaut GE &amp; POWER Cabinet","POWER ISSUE",
U1859="Sharing","POWER ISSUE",
U1859="Sites strategiques &amp; DataCenter","POWER ISSUE",
U1859="Exclu","Exclu",
U1859="SAT","TX ISSUE",
U1859="SPARE-ISSUE","SPARE-ISSUE",
U1859="Fiber CAmtel","TX ISSUE",
U1859="Fiber AOF","TX ISSUE",
U1859="Projet OCM (HUAWEI)","TRAVAUX-HUAWEI",
U1859="Projet OCM (NOKIA)","TRAVAUX -NOKIA",
U1859="ACCESS-ISSUE","ACCESS-ISSUE",
U1859="Projet OCM (ZTE, NOKIA, autres projets)","TRAVAUX OCM",
U1859="No root CAuse","No root cause",
U1859="ODU HS","TX ISSUE",
U1859="IP &amp; VLAN","TX ISSUE",
U1859="Warehouse HUAWEI","SPARE-ISSUE",
U1859="SPARE-HS","SPARE-ISSUE",
U1859="Power Telco","RAN ISSUE",U1859="no impacts","no impacts"
),"")</f>
        <v/>
      </c>
      <c r="U1859" s="68"/>
      <c r="V1859" s="41" t="str" cm="1">
        <f t="array" ref="V1859">IFERROR(_xlfn.IFS(
U1859="MPR ISSUE","ACTIVE",
U1859="BSS Hardware Issue","ACTIVE",
U1859="Sites strategiques, MLL, Pylone, etc.","PASSIVE",
U1859="AKTIVCO DEFAUT GE &amp; POWER Cabinet","PASSIVE",
U1859="AKTIVCO Coupure ENEO &amp; Baisse de tension","PASSIVE",
U1859="Coupure ENEO &amp; Baisse de tension","PASSIVE",
U1859="Defaut GE &amp; POWER Cabinet","PASSIVE",
U1859="Sharing","PASSIVE",
U1859="Sites strategiques &amp; DataCenter","PASSIVE",
U1859="Exclu","Exclu",
U1859="SAT","ACTIVE",
U1859="SPARE-ISSUE","SPARE-ISSUE",
U1859="Fiber CAmtel","ACTIVE",
U1859="Fiber AOF","ACTIVE",
U1859="Projet OCM (HUAWEI)","PLANNED WORKS",
U1859="Projet OCM (NOKIA)","PLANNED WORKS",
U1859="ACCESS-ISSUE","ACCESS-ISSUE",
U1859="Projet OCM (ZTE, NOKIA, autres projets)","PLANNED WORKS",
U1859="No root CAuse","No root cause",
U1859="ODU HS","ACTIVE",
U1859="IP &amp; VLAN","ACTIVE",
U1859="Warehouse HUAWEI","SPARE-ISSUE",
U1859="SPARE-HS","SPARE-ISSUE",
U1859="Power Telco","ACTIVE", U1859="no impacts","no impacts"
),"")</f>
        <v/>
      </c>
      <c r="W1859" s="113"/>
      <c r="X1859" s="113"/>
      <c r="Y1859" s="113"/>
      <c r="Z1859" s="113"/>
      <c r="AA1859" s="113"/>
      <c r="AB1859" s="17" t="s">
        <v>5465</v>
      </c>
      <c r="AC1859" s="17" t="str">
        <f>_xlfn.XLOOKUP(B1859,'INCIDENT-04-27-2026'!E:E,'INCIDENT-04-27-2026'!F:F,"")</f>
        <v/>
      </c>
      <c r="AD1859" s="9"/>
      <c r="AE1859" s="7" t="s">
        <v>5465</v>
      </c>
      <c r="AF1859" s="6" t="str">
        <f>_xlfn.XLOOKUP(B1859,'[13]Input_27-04'!$B:$B,'[13]Input_27-04'!$M:$M,"")</f>
        <v/>
      </c>
      <c r="AG1859" s="7"/>
      <c r="AH1859" s="3"/>
      <c r="AI1859" s="18" t="str">
        <f>_xlfn.XLOOKUP(B1859,'[3]Cells Huawei 27042026 10h'!$B:$B,'[3]Cells Huawei 27042026 10h'!$T:$T,"")</f>
        <v/>
      </c>
      <c r="AJ1859" s="18" t="str">
        <f>_xlfn.XLOOKUP(B1859,'[3]Cells Huawei 27042026 15h'!$B:$B,'[3]Cells Huawei 27042026 15h'!$T:$T,"")</f>
        <v/>
      </c>
      <c r="AK1859" s="18" t="str">
        <f>_xlfn.XLOOKUP(B1859,'[4]cells down 27042026 11h28'!$B:$B,'[4]cells down 27042026 11h28'!$R:$R,"")</f>
        <v/>
      </c>
      <c r="AL1859" s="18" t="str">
        <f>_xlfn.XLOOKUP(B1859,'[4]cells down 27042026 18h01'!$B:$B,'[4]cells down 27042026 18h01'!$R:$R,"")</f>
        <v/>
      </c>
      <c r="AM1859" s="18" t="str">
        <f>_xlfn.XLOOKUP(B1859,'[5]cell downs 27042026 11h'!$B:$B,'[5]cell downs 27042026 11h'!$R:$R,"")</f>
        <v/>
      </c>
      <c r="AN1859" s="18" t="str">
        <f>_xlfn.XLOOKUP(B1859,'[5]cell downs 27042026 17h40'!$B:$B,'[5]cell downs 27042026 17h40'!$R:$R,"")</f>
        <v/>
      </c>
      <c r="AO1859" s="18" t="str">
        <f>_xlfn.XLOOKUP(B1859,'[6]ALL SITES DOWN'!$D:$D,'[6]ALL SITES DOWN'!$J:$J,"")</f>
        <v/>
      </c>
      <c r="AP1859" s="18" t="str">
        <f>_xlfn.XLOOKUP(B1859,'[7]ALL SITES DOWN'!$D:$D,'[7]ALL SITES DOWN'!$J:$J,"")</f>
        <v/>
      </c>
      <c r="AQ1859" s="9" t="str">
        <f>_xlfn.XLOOKUP(B1859,[8]sheet1!$AC:$AC,[8]sheet1!$AF:$AF,"")</f>
        <v/>
      </c>
      <c r="AR1859" s="14"/>
      <c r="AS1859" s="14" t="s">
        <v>5465</v>
      </c>
      <c r="AT1859" s="14" t="str">
        <f>_xlfn.XLOOKUP(B1859,'[9]cell downs 18042026 17h'!$B:$B,'[9]cell downs 18042026 17h'!$B:$B,"")</f>
        <v/>
      </c>
      <c r="AU1859" s="14" t="str">
        <f>_xlfn.XLOOKUP(B1859,'[10]Cells Huawei 19042026 15h'!$B:$B,'[10]Cells Huawei 19042026 15h'!$B:$B,"")</f>
        <v/>
      </c>
      <c r="AV1859" s="9" t="str">
        <f>_xlfn.XLOOKUP(B1859,'[11]cells down 19042026 9H40'!$B:$B,'[11]cells down 19042026 9H40'!$B:$B,"")</f>
        <v/>
      </c>
    </row>
    <row r="1860" spans="1:48" hidden="1" x14ac:dyDescent="0.3">
      <c r="A1860" s="1" t="s">
        <v>5288</v>
      </c>
      <c r="B1860" s="8" t="s">
        <v>5289</v>
      </c>
      <c r="C1860" s="3" t="str">
        <f>_xlfn.XLOOKUP(B1860,'[1]daily break down'!$D:$D,'[1]daily break down'!$E:$E,"")</f>
        <v>NORD-OUEST</v>
      </c>
      <c r="D1860" s="1"/>
      <c r="E1860" s="1"/>
      <c r="F1860" s="3" t="s">
        <v>51</v>
      </c>
      <c r="G1860" s="1" t="s">
        <v>5288</v>
      </c>
      <c r="H1860" s="28" t="str">
        <f>_xlfn.XLOOKUP(B1860,[2]CALCULATION!$B:$B,[2]CALCULATION!$H:$H,"")</f>
        <v>NOKIA</v>
      </c>
      <c r="I1860" s="26">
        <v>0</v>
      </c>
      <c r="J1860" s="26">
        <v>0</v>
      </c>
      <c r="K1860" s="26">
        <v>0</v>
      </c>
      <c r="L1860" s="26">
        <v>0</v>
      </c>
      <c r="M1860" s="26">
        <v>0</v>
      </c>
      <c r="N1860" s="26">
        <v>0</v>
      </c>
      <c r="O1860" s="26">
        <v>0</v>
      </c>
      <c r="P1860" s="114" t="s">
        <v>6364</v>
      </c>
      <c r="Q1860" s="42" t="s">
        <v>6353</v>
      </c>
      <c r="R1860" s="42"/>
      <c r="S1860" s="41" t="str" cm="1">
        <f t="array" ref="S1860">IFERROR(_xlfn.IFS(
U1860="MPR ISSUE","PDH",
U1860="BSS Hardware Issue","BSS",
U1860="Sites strategiques, MLL, Pylone, etc.","ENVTECH",
U1860="AKTIVCO DEFAUT GE &amp; POWER Cabinet","AKTIVCO",
U1860="AKTIVCO Coupure ENEO &amp; Baisse de tension","AKTIVCO GRID ONLY",
U1860="Coupure ENEO &amp; Baisse de tension","IHS GRID ONLY",
U1860="Defaut GE &amp; POWER Cabinet","IHS",
U1860="Sharing","Partners",
U1860="Sites strategiques &amp; DataCenter","SST &amp; DC",
U1860="Exclu","Exclu",
U1860="SAT","SAT",
U1860="SPARE-ISSUE","SPARE-ISSUE",
U1860="Fiber CAmtel","TRANS_FO_CAMTEL",
U1860="Fiber AOF","Fiber AOF",
U1860="Projet OCM (HUAWEI)","TRAVAUX-HUAWEI",
U1860="Projet OCM (NOKIA)","TRAVAUX-NOKIA",
U1860="ACCESS-ISSUE","ACCESS-ISSUE",
U1860="Projet OCM (ZTE, NOKIA, autres projets)","TRAVAUX OCM",
U1860="No root CAuse","No root cause",
U1860="ODU HS","PDH",
U1860="IP &amp; VLAN","PDH",
U1860="Warehouse HUAWEI","SPARE-ISSUE",
U1860="SPARE-HS","SPARE-ISSUE",
U1860="Power Telco","BSS",U1860="no impacts","no impacts"
),"")</f>
        <v/>
      </c>
      <c r="T1860" s="41" t="str" cm="1">
        <f t="array" ref="T1860">IFERROR(_xlfn.IFS(
U1860="MPR ISSUE","TX ISSUE",
U1860="BSS Hardware Issue","RAN ISSUE",
U1860="Sites strategiques, MLL, Pylone, etc.","ENVTECH",
U1860="AKTIVCO DEFAUT GE &amp; POWER Cabinet","POWER ISSUE",
U1860="AKTIVCO Coupure ENEO &amp; Baisse de tension","POWER ISSUE",
U1860="Coupure ENEO &amp; Baisse de tension","POWER ISSUE",
U1860="Defaut GE &amp; POWER Cabinet","POWER ISSUE",
U1860="Sharing","POWER ISSUE",
U1860="Sites strategiques &amp; DataCenter","POWER ISSUE",
U1860="Exclu","Exclu",
U1860="SAT","TX ISSUE",
U1860="SPARE-ISSUE","SPARE-ISSUE",
U1860="Fiber CAmtel","TX ISSUE",
U1860="Fiber AOF","TX ISSUE",
U1860="Projet OCM (HUAWEI)","TRAVAUX-HUAWEI",
U1860="Projet OCM (NOKIA)","TRAVAUX -NOKIA",
U1860="ACCESS-ISSUE","ACCESS-ISSUE",
U1860="Projet OCM (ZTE, NOKIA, autres projets)","TRAVAUX OCM",
U1860="No root CAuse","No root cause",
U1860="ODU HS","TX ISSUE",
U1860="IP &amp; VLAN","TX ISSUE",
U1860="Warehouse HUAWEI","SPARE-ISSUE",
U1860="SPARE-HS","SPARE-ISSUE",
U1860="Power Telco","RAN ISSUE",U1860="no impacts","no impacts"
),"")</f>
        <v/>
      </c>
      <c r="U1860" s="68"/>
      <c r="V1860" s="41" t="str" cm="1">
        <f t="array" ref="V1860">IFERROR(_xlfn.IFS(
U1860="MPR ISSUE","ACTIVE",
U1860="BSS Hardware Issue","ACTIVE",
U1860="Sites strategiques, MLL, Pylone, etc.","PASSIVE",
U1860="AKTIVCO DEFAUT GE &amp; POWER Cabinet","PASSIVE",
U1860="AKTIVCO Coupure ENEO &amp; Baisse de tension","PASSIVE",
U1860="Coupure ENEO &amp; Baisse de tension","PASSIVE",
U1860="Defaut GE &amp; POWER Cabinet","PASSIVE",
U1860="Sharing","PASSIVE",
U1860="Sites strategiques &amp; DataCenter","PASSIVE",
U1860="Exclu","Exclu",
U1860="SAT","ACTIVE",
U1860="SPARE-ISSUE","SPARE-ISSUE",
U1860="Fiber CAmtel","ACTIVE",
U1860="Fiber AOF","ACTIVE",
U1860="Projet OCM (HUAWEI)","PLANNED WORKS",
U1860="Projet OCM (NOKIA)","PLANNED WORKS",
U1860="ACCESS-ISSUE","ACCESS-ISSUE",
U1860="Projet OCM (ZTE, NOKIA, autres projets)","PLANNED WORKS",
U1860="No root CAuse","No root cause",
U1860="ODU HS","ACTIVE",
U1860="IP &amp; VLAN","ACTIVE",
U1860="Warehouse HUAWEI","SPARE-ISSUE",
U1860="SPARE-HS","SPARE-ISSUE",
U1860="Power Telco","ACTIVE", U1860="no impacts","no impacts"
),"")</f>
        <v/>
      </c>
      <c r="W1860" s="113"/>
      <c r="X1860" s="113"/>
      <c r="Y1860" s="113"/>
      <c r="Z1860" s="113"/>
      <c r="AA1860" s="113"/>
      <c r="AB1860" s="17" t="s">
        <v>5465</v>
      </c>
      <c r="AC1860" s="17" t="str">
        <f>_xlfn.XLOOKUP(B1860,'INCIDENT-04-27-2026'!E:E,'INCIDENT-04-27-2026'!F:F,"")</f>
        <v/>
      </c>
      <c r="AD1860" s="9"/>
      <c r="AE1860" s="7" t="s">
        <v>5465</v>
      </c>
      <c r="AF1860" s="6" t="str">
        <f>_xlfn.XLOOKUP(B1860,'[13]Input_27-04'!$B:$B,'[13]Input_27-04'!$M:$M,"")</f>
        <v/>
      </c>
      <c r="AG1860" s="7"/>
      <c r="AH1860" s="3"/>
      <c r="AI1860" s="18" t="str">
        <f>_xlfn.XLOOKUP(B1860,'[3]Cells Huawei 27042026 10h'!$B:$B,'[3]Cells Huawei 27042026 10h'!$T:$T,"")</f>
        <v/>
      </c>
      <c r="AJ1860" s="18" t="str">
        <f>_xlfn.XLOOKUP(B1860,'[3]Cells Huawei 27042026 15h'!$B:$B,'[3]Cells Huawei 27042026 15h'!$T:$T,"")</f>
        <v/>
      </c>
      <c r="AK1860" s="18" t="str">
        <f>_xlfn.XLOOKUP(B1860,'[4]cells down 27042026 11h28'!$B:$B,'[4]cells down 27042026 11h28'!$R:$R,"")</f>
        <v/>
      </c>
      <c r="AL1860" s="18" t="str">
        <f>_xlfn.XLOOKUP(B1860,'[4]cells down 27042026 18h01'!$B:$B,'[4]cells down 27042026 18h01'!$R:$R,"")</f>
        <v/>
      </c>
      <c r="AM1860" s="18" t="str">
        <f>_xlfn.XLOOKUP(B1860,'[5]cell downs 27042026 11h'!$B:$B,'[5]cell downs 27042026 11h'!$R:$R,"")</f>
        <v/>
      </c>
      <c r="AN1860" s="18" t="str">
        <f>_xlfn.XLOOKUP(B1860,'[5]cell downs 27042026 17h40'!$B:$B,'[5]cell downs 27042026 17h40'!$R:$R,"")</f>
        <v/>
      </c>
      <c r="AO1860" s="18" t="str">
        <f>_xlfn.XLOOKUP(B1860,'[6]ALL SITES DOWN'!$D:$D,'[6]ALL SITES DOWN'!$J:$J,"")</f>
        <v/>
      </c>
      <c r="AP1860" s="18" t="str">
        <f>_xlfn.XLOOKUP(B1860,'[7]ALL SITES DOWN'!$D:$D,'[7]ALL SITES DOWN'!$J:$J,"")</f>
        <v/>
      </c>
      <c r="AQ1860" s="9" t="str">
        <f>_xlfn.XLOOKUP(B1860,[8]sheet1!$AC:$AC,[8]sheet1!$AF:$AF,"")</f>
        <v/>
      </c>
      <c r="AR1860" s="14"/>
      <c r="AS1860" s="14" t="s">
        <v>5465</v>
      </c>
      <c r="AT1860" s="14" t="str">
        <f>_xlfn.XLOOKUP(B1860,'[9]cell downs 18042026 17h'!$B:$B,'[9]cell downs 18042026 17h'!$B:$B,"")</f>
        <v/>
      </c>
      <c r="AU1860" s="14" t="str">
        <f>_xlfn.XLOOKUP(B1860,'[10]Cells Huawei 19042026 15h'!$B:$B,'[10]Cells Huawei 19042026 15h'!$B:$B,"")</f>
        <v/>
      </c>
      <c r="AV1860" s="9" t="str">
        <f>_xlfn.XLOOKUP(B1860,'[11]cells down 19042026 9H40'!$B:$B,'[11]cells down 19042026 9H40'!$B:$B,"")</f>
        <v/>
      </c>
    </row>
    <row r="1861" spans="1:48" hidden="1" x14ac:dyDescent="0.3">
      <c r="A1861" s="1" t="s">
        <v>5290</v>
      </c>
      <c r="B1861" s="8" t="s">
        <v>5291</v>
      </c>
      <c r="C1861" s="3" t="str">
        <f>_xlfn.XLOOKUP(B1861,'[1]daily break down'!$D:$D,'[1]daily break down'!$E:$E,"")</f>
        <v>NORD-OUEST</v>
      </c>
      <c r="D1861" s="1" t="s">
        <v>11</v>
      </c>
      <c r="E1861" s="1" t="s">
        <v>96</v>
      </c>
      <c r="F1861" s="3" t="s">
        <v>51</v>
      </c>
      <c r="G1861" s="1" t="s">
        <v>5290</v>
      </c>
      <c r="H1861" s="28" t="str">
        <f>_xlfn.XLOOKUP(B1861,[2]CALCULATION!$B:$B,[2]CALCULATION!$H:$H,"")</f>
        <v>NOKIA</v>
      </c>
      <c r="I1861" s="26">
        <v>0</v>
      </c>
      <c r="J1861" s="26">
        <v>0</v>
      </c>
      <c r="K1861" s="26">
        <v>0</v>
      </c>
      <c r="L1861" s="26">
        <v>0</v>
      </c>
      <c r="M1861" s="26">
        <v>0</v>
      </c>
      <c r="N1861" s="26">
        <v>0</v>
      </c>
      <c r="O1861" s="26">
        <v>0</v>
      </c>
      <c r="P1861" s="114" t="s">
        <v>6364</v>
      </c>
      <c r="Q1861" s="42" t="s">
        <v>6353</v>
      </c>
      <c r="R1861" s="42"/>
      <c r="S1861" s="41" t="str" cm="1">
        <f t="array" ref="S1861">IFERROR(_xlfn.IFS(
U1861="MPR ISSUE","PDH",
U1861="BSS Hardware Issue","BSS",
U1861="Sites strategiques, MLL, Pylone, etc.","ENVTECH",
U1861="AKTIVCO DEFAUT GE &amp; POWER Cabinet","AKTIVCO",
U1861="AKTIVCO Coupure ENEO &amp; Baisse de tension","AKTIVCO GRID ONLY",
U1861="Coupure ENEO &amp; Baisse de tension","IHS GRID ONLY",
U1861="Defaut GE &amp; POWER Cabinet","IHS",
U1861="Sharing","Partners",
U1861="Sites strategiques &amp; DataCenter","SST &amp; DC",
U1861="Exclu","Exclu",
U1861="SAT","SAT",
U1861="SPARE-ISSUE","SPARE-ISSUE",
U1861="Fiber CAmtel","TRANS_FO_CAMTEL",
U1861="Fiber AOF","Fiber AOF",
U1861="Projet OCM (HUAWEI)","TRAVAUX-HUAWEI",
U1861="Projet OCM (NOKIA)","TRAVAUX-NOKIA",
U1861="ACCESS-ISSUE","ACCESS-ISSUE",
U1861="Projet OCM (ZTE, NOKIA, autres projets)","TRAVAUX OCM",
U1861="No root CAuse","No root cause",
U1861="ODU HS","PDH",
U1861="IP &amp; VLAN","PDH",
U1861="Warehouse HUAWEI","SPARE-ISSUE",
U1861="SPARE-HS","SPARE-ISSUE",
U1861="Power Telco","BSS",U1861="no impacts","no impacts"
),"")</f>
        <v/>
      </c>
      <c r="T1861" s="41" t="str" cm="1">
        <f t="array" ref="T1861">IFERROR(_xlfn.IFS(
U1861="MPR ISSUE","TX ISSUE",
U1861="BSS Hardware Issue","RAN ISSUE",
U1861="Sites strategiques, MLL, Pylone, etc.","ENVTECH",
U1861="AKTIVCO DEFAUT GE &amp; POWER Cabinet","POWER ISSUE",
U1861="AKTIVCO Coupure ENEO &amp; Baisse de tension","POWER ISSUE",
U1861="Coupure ENEO &amp; Baisse de tension","POWER ISSUE",
U1861="Defaut GE &amp; POWER Cabinet","POWER ISSUE",
U1861="Sharing","POWER ISSUE",
U1861="Sites strategiques &amp; DataCenter","POWER ISSUE",
U1861="Exclu","Exclu",
U1861="SAT","TX ISSUE",
U1861="SPARE-ISSUE","SPARE-ISSUE",
U1861="Fiber CAmtel","TX ISSUE",
U1861="Fiber AOF","TX ISSUE",
U1861="Projet OCM (HUAWEI)","TRAVAUX-HUAWEI",
U1861="Projet OCM (NOKIA)","TRAVAUX -NOKIA",
U1861="ACCESS-ISSUE","ACCESS-ISSUE",
U1861="Projet OCM (ZTE, NOKIA, autres projets)","TRAVAUX OCM",
U1861="No root CAuse","No root cause",
U1861="ODU HS","TX ISSUE",
U1861="IP &amp; VLAN","TX ISSUE",
U1861="Warehouse HUAWEI","SPARE-ISSUE",
U1861="SPARE-HS","SPARE-ISSUE",
U1861="Power Telco","RAN ISSUE",U1861="no impacts","no impacts"
),"")</f>
        <v/>
      </c>
      <c r="U1861" s="68"/>
      <c r="V1861" s="41" t="str" cm="1">
        <f t="array" ref="V1861">IFERROR(_xlfn.IFS(
U1861="MPR ISSUE","ACTIVE",
U1861="BSS Hardware Issue","ACTIVE",
U1861="Sites strategiques, MLL, Pylone, etc.","PASSIVE",
U1861="AKTIVCO DEFAUT GE &amp; POWER Cabinet","PASSIVE",
U1861="AKTIVCO Coupure ENEO &amp; Baisse de tension","PASSIVE",
U1861="Coupure ENEO &amp; Baisse de tension","PASSIVE",
U1861="Defaut GE &amp; POWER Cabinet","PASSIVE",
U1861="Sharing","PASSIVE",
U1861="Sites strategiques &amp; DataCenter","PASSIVE",
U1861="Exclu","Exclu",
U1861="SAT","ACTIVE",
U1861="SPARE-ISSUE","SPARE-ISSUE",
U1861="Fiber CAmtel","ACTIVE",
U1861="Fiber AOF","ACTIVE",
U1861="Projet OCM (HUAWEI)","PLANNED WORKS",
U1861="Projet OCM (NOKIA)","PLANNED WORKS",
U1861="ACCESS-ISSUE","ACCESS-ISSUE",
U1861="Projet OCM (ZTE, NOKIA, autres projets)","PLANNED WORKS",
U1861="No root CAuse","No root cause",
U1861="ODU HS","ACTIVE",
U1861="IP &amp; VLAN","ACTIVE",
U1861="Warehouse HUAWEI","SPARE-ISSUE",
U1861="SPARE-HS","SPARE-ISSUE",
U1861="Power Telco","ACTIVE", U1861="no impacts","no impacts"
),"")</f>
        <v/>
      </c>
      <c r="W1861" s="113"/>
      <c r="X1861" s="113"/>
      <c r="Y1861" s="113"/>
      <c r="Z1861" s="113"/>
      <c r="AA1861" s="113"/>
      <c r="AB1861" s="17" t="s">
        <v>5465</v>
      </c>
      <c r="AC1861" s="17" t="str">
        <f>_xlfn.XLOOKUP(B1861,'INCIDENT-04-27-2026'!E:E,'INCIDENT-04-27-2026'!F:F,"")</f>
        <v/>
      </c>
      <c r="AD1861" s="9"/>
      <c r="AE1861" s="7" t="s">
        <v>5465</v>
      </c>
      <c r="AF1861" s="6" t="str">
        <f>_xlfn.XLOOKUP(B1861,'[13]Input_27-04'!$B:$B,'[13]Input_27-04'!$M:$M,"")</f>
        <v/>
      </c>
      <c r="AG1861" s="7"/>
      <c r="AH1861" s="3"/>
      <c r="AI1861" s="18" t="str">
        <f>_xlfn.XLOOKUP(B1861,'[3]Cells Huawei 27042026 10h'!$B:$B,'[3]Cells Huawei 27042026 10h'!$T:$T,"")</f>
        <v/>
      </c>
      <c r="AJ1861" s="18" t="str">
        <f>_xlfn.XLOOKUP(B1861,'[3]Cells Huawei 27042026 15h'!$B:$B,'[3]Cells Huawei 27042026 15h'!$T:$T,"")</f>
        <v/>
      </c>
      <c r="AK1861" s="18" t="str">
        <f>_xlfn.XLOOKUP(B1861,'[4]cells down 27042026 11h28'!$B:$B,'[4]cells down 27042026 11h28'!$R:$R,"")</f>
        <v/>
      </c>
      <c r="AL1861" s="18" t="str">
        <f>_xlfn.XLOOKUP(B1861,'[4]cells down 27042026 18h01'!$B:$B,'[4]cells down 27042026 18h01'!$R:$R,"")</f>
        <v/>
      </c>
      <c r="AM1861" s="18" t="str">
        <f>_xlfn.XLOOKUP(B1861,'[5]cell downs 27042026 11h'!$B:$B,'[5]cell downs 27042026 11h'!$R:$R,"")</f>
        <v/>
      </c>
      <c r="AN1861" s="18" t="str">
        <f>_xlfn.XLOOKUP(B1861,'[5]cell downs 27042026 17h40'!$B:$B,'[5]cell downs 27042026 17h40'!$R:$R,"")</f>
        <v/>
      </c>
      <c r="AO1861" s="18" t="str">
        <f>_xlfn.XLOOKUP(B1861,'[6]ALL SITES DOWN'!$D:$D,'[6]ALL SITES DOWN'!$J:$J,"")</f>
        <v/>
      </c>
      <c r="AP1861" s="18" t="str">
        <f>_xlfn.XLOOKUP(B1861,'[7]ALL SITES DOWN'!$D:$D,'[7]ALL SITES DOWN'!$J:$J,"")</f>
        <v/>
      </c>
      <c r="AQ1861" s="9" t="str">
        <f>_xlfn.XLOOKUP(B1861,[8]sheet1!$AC:$AC,[8]sheet1!$AF:$AF,"")</f>
        <v/>
      </c>
      <c r="AR1861" s="14"/>
      <c r="AS1861" s="14" t="s">
        <v>5465</v>
      </c>
      <c r="AT1861" s="14" t="str">
        <f>_xlfn.XLOOKUP(B1861,'[9]cell downs 18042026 17h'!$B:$B,'[9]cell downs 18042026 17h'!$B:$B,"")</f>
        <v/>
      </c>
      <c r="AU1861" s="14" t="str">
        <f>_xlfn.XLOOKUP(B1861,'[10]Cells Huawei 19042026 15h'!$B:$B,'[10]Cells Huawei 19042026 15h'!$B:$B,"")</f>
        <v/>
      </c>
      <c r="AV1861" s="9" t="str">
        <f>_xlfn.XLOOKUP(B1861,'[11]cells down 19042026 9H40'!$B:$B,'[11]cells down 19042026 9H40'!$B:$B,"")</f>
        <v/>
      </c>
    </row>
    <row r="1862" spans="1:48" hidden="1" x14ac:dyDescent="0.3">
      <c r="A1862" s="1" t="s">
        <v>5295</v>
      </c>
      <c r="B1862" s="8" t="s">
        <v>5296</v>
      </c>
      <c r="C1862" s="3" t="str">
        <f>_xlfn.XLOOKUP(B1862,'[1]daily break down'!$D:$D,'[1]daily break down'!$E:$E,"")</f>
        <v>SUD-OUEST</v>
      </c>
      <c r="D1862" s="1" t="s">
        <v>11</v>
      </c>
      <c r="E1862" s="1" t="s">
        <v>1161</v>
      </c>
      <c r="F1862" s="3" t="s">
        <v>13</v>
      </c>
      <c r="G1862" s="1" t="s">
        <v>5297</v>
      </c>
      <c r="H1862" s="28" t="str">
        <f>_xlfn.XLOOKUP(B1862,[2]CALCULATION!$B:$B,[2]CALCULATION!$H:$H,"")</f>
        <v>NOKIA</v>
      </c>
      <c r="I1862" s="26">
        <v>0</v>
      </c>
      <c r="J1862" s="26">
        <v>0</v>
      </c>
      <c r="K1862" s="26">
        <v>0</v>
      </c>
      <c r="L1862" s="26">
        <v>0</v>
      </c>
      <c r="M1862" s="26">
        <v>0</v>
      </c>
      <c r="N1862" s="26">
        <v>0</v>
      </c>
      <c r="O1862" s="26">
        <v>0</v>
      </c>
      <c r="P1862" s="114" t="s">
        <v>6364</v>
      </c>
      <c r="Q1862" s="42" t="s">
        <v>6353</v>
      </c>
      <c r="R1862" s="42"/>
      <c r="S1862" s="41" t="str" cm="1">
        <f t="array" ref="S1862">IFERROR(_xlfn.IFS(
U1862="MPR ISSUE","PDH",
U1862="BSS Hardware Issue","BSS",
U1862="Sites strategiques, MLL, Pylone, etc.","ENVTECH",
U1862="AKTIVCO DEFAUT GE &amp; POWER Cabinet","AKTIVCO",
U1862="AKTIVCO Coupure ENEO &amp; Baisse de tension","AKTIVCO GRID ONLY",
U1862="Coupure ENEO &amp; Baisse de tension","IHS GRID ONLY",
U1862="Defaut GE &amp; POWER Cabinet","IHS",
U1862="Sharing","Partners",
U1862="Sites strategiques &amp; DataCenter","SST &amp; DC",
U1862="Exclu","Exclu",
U1862="SAT","SAT",
U1862="SPARE-ISSUE","SPARE-ISSUE",
U1862="Fiber CAmtel","TRANS_FO_CAMTEL",
U1862="Fiber AOF","Fiber AOF",
U1862="Projet OCM (HUAWEI)","TRAVAUX-HUAWEI",
U1862="Projet OCM (NOKIA)","TRAVAUX-NOKIA",
U1862="ACCESS-ISSUE","ACCESS-ISSUE",
U1862="Projet OCM (ZTE, NOKIA, autres projets)","TRAVAUX OCM",
U1862="No root CAuse","No root cause",
U1862="ODU HS","PDH",
U1862="IP &amp; VLAN","PDH",
U1862="Warehouse HUAWEI","SPARE-ISSUE",
U1862="SPARE-HS","SPARE-ISSUE",
U1862="Power Telco","BSS",U1862="no impacts","no impacts"
),"")</f>
        <v/>
      </c>
      <c r="T1862" s="41" t="str" cm="1">
        <f t="array" ref="T1862">IFERROR(_xlfn.IFS(
U1862="MPR ISSUE","TX ISSUE",
U1862="BSS Hardware Issue","RAN ISSUE",
U1862="Sites strategiques, MLL, Pylone, etc.","ENVTECH",
U1862="AKTIVCO DEFAUT GE &amp; POWER Cabinet","POWER ISSUE",
U1862="AKTIVCO Coupure ENEO &amp; Baisse de tension","POWER ISSUE",
U1862="Coupure ENEO &amp; Baisse de tension","POWER ISSUE",
U1862="Defaut GE &amp; POWER Cabinet","POWER ISSUE",
U1862="Sharing","POWER ISSUE",
U1862="Sites strategiques &amp; DataCenter","POWER ISSUE",
U1862="Exclu","Exclu",
U1862="SAT","TX ISSUE",
U1862="SPARE-ISSUE","SPARE-ISSUE",
U1862="Fiber CAmtel","TX ISSUE",
U1862="Fiber AOF","TX ISSUE",
U1862="Projet OCM (HUAWEI)","TRAVAUX-HUAWEI",
U1862="Projet OCM (NOKIA)","TRAVAUX -NOKIA",
U1862="ACCESS-ISSUE","ACCESS-ISSUE",
U1862="Projet OCM (ZTE, NOKIA, autres projets)","TRAVAUX OCM",
U1862="No root CAuse","No root cause",
U1862="ODU HS","TX ISSUE",
U1862="IP &amp; VLAN","TX ISSUE",
U1862="Warehouse HUAWEI","SPARE-ISSUE",
U1862="SPARE-HS","SPARE-ISSUE",
U1862="Power Telco","RAN ISSUE",U1862="no impacts","no impacts"
),"")</f>
        <v/>
      </c>
      <c r="U1862" s="68"/>
      <c r="V1862" s="41" t="str" cm="1">
        <f t="array" ref="V1862">IFERROR(_xlfn.IFS(
U1862="MPR ISSUE","ACTIVE",
U1862="BSS Hardware Issue","ACTIVE",
U1862="Sites strategiques, MLL, Pylone, etc.","PASSIVE",
U1862="AKTIVCO DEFAUT GE &amp; POWER Cabinet","PASSIVE",
U1862="AKTIVCO Coupure ENEO &amp; Baisse de tension","PASSIVE",
U1862="Coupure ENEO &amp; Baisse de tension","PASSIVE",
U1862="Defaut GE &amp; POWER Cabinet","PASSIVE",
U1862="Sharing","PASSIVE",
U1862="Sites strategiques &amp; DataCenter","PASSIVE",
U1862="Exclu","Exclu",
U1862="SAT","ACTIVE",
U1862="SPARE-ISSUE","SPARE-ISSUE",
U1862="Fiber CAmtel","ACTIVE",
U1862="Fiber AOF","ACTIVE",
U1862="Projet OCM (HUAWEI)","PLANNED WORKS",
U1862="Projet OCM (NOKIA)","PLANNED WORKS",
U1862="ACCESS-ISSUE","ACCESS-ISSUE",
U1862="Projet OCM (ZTE, NOKIA, autres projets)","PLANNED WORKS",
U1862="No root CAuse","No root cause",
U1862="ODU HS","ACTIVE",
U1862="IP &amp; VLAN","ACTIVE",
U1862="Warehouse HUAWEI","SPARE-ISSUE",
U1862="SPARE-HS","SPARE-ISSUE",
U1862="Power Telco","ACTIVE", U1862="no impacts","no impacts"
),"")</f>
        <v/>
      </c>
      <c r="W1862" s="113"/>
      <c r="X1862" s="113"/>
      <c r="Y1862" s="113"/>
      <c r="Z1862" s="113"/>
      <c r="AA1862" s="113"/>
      <c r="AB1862" s="17" t="s">
        <v>5465</v>
      </c>
      <c r="AC1862" s="17" t="str">
        <f>_xlfn.XLOOKUP(B1862,'INCIDENT-04-27-2026'!E:E,'INCIDENT-04-27-2026'!F:F,"")</f>
        <v/>
      </c>
      <c r="AD1862" s="9"/>
      <c r="AE1862" s="7" t="s">
        <v>5465</v>
      </c>
      <c r="AF1862" s="6" t="str">
        <f>_xlfn.XLOOKUP(B1862,'[13]Input_27-04'!$B:$B,'[13]Input_27-04'!$M:$M,"")</f>
        <v/>
      </c>
      <c r="AG1862" s="7"/>
      <c r="AH1862" s="3"/>
      <c r="AI1862" s="18" t="str">
        <f>_xlfn.XLOOKUP(B1862,'[3]Cells Huawei 27042026 10h'!$B:$B,'[3]Cells Huawei 27042026 10h'!$T:$T,"")</f>
        <v/>
      </c>
      <c r="AJ1862" s="18" t="str">
        <f>_xlfn.XLOOKUP(B1862,'[3]Cells Huawei 27042026 15h'!$B:$B,'[3]Cells Huawei 27042026 15h'!$T:$T,"")</f>
        <v/>
      </c>
      <c r="AK1862" s="18" t="str">
        <f>_xlfn.XLOOKUP(B1862,'[4]cells down 27042026 11h28'!$B:$B,'[4]cells down 27042026 11h28'!$R:$R,"")</f>
        <v/>
      </c>
      <c r="AL1862" s="18" t="str">
        <f>_xlfn.XLOOKUP(B1862,'[4]cells down 27042026 18h01'!$B:$B,'[4]cells down 27042026 18h01'!$R:$R,"")</f>
        <v/>
      </c>
      <c r="AM1862" s="18" t="str">
        <f>_xlfn.XLOOKUP(B1862,'[5]cell downs 27042026 11h'!$B:$B,'[5]cell downs 27042026 11h'!$R:$R,"")</f>
        <v/>
      </c>
      <c r="AN1862" s="18" t="str">
        <f>_xlfn.XLOOKUP(B1862,'[5]cell downs 27042026 17h40'!$B:$B,'[5]cell downs 27042026 17h40'!$R:$R,"")</f>
        <v/>
      </c>
      <c r="AO1862" s="18" t="str">
        <f>_xlfn.XLOOKUP(B1862,'[6]ALL SITES DOWN'!$D:$D,'[6]ALL SITES DOWN'!$J:$J,"")</f>
        <v/>
      </c>
      <c r="AP1862" s="18" t="str">
        <f>_xlfn.XLOOKUP(B1862,'[7]ALL SITES DOWN'!$D:$D,'[7]ALL SITES DOWN'!$J:$J,"")</f>
        <v/>
      </c>
      <c r="AQ1862" s="9" t="str">
        <f>_xlfn.XLOOKUP(B1862,[8]sheet1!$AC:$AC,[8]sheet1!$AF:$AF,"")</f>
        <v/>
      </c>
      <c r="AR1862" s="14"/>
      <c r="AS1862" s="14" t="s">
        <v>5465</v>
      </c>
      <c r="AT1862" s="14" t="str">
        <f>_xlfn.XLOOKUP(B1862,'[9]cell downs 18042026 17h'!$B:$B,'[9]cell downs 18042026 17h'!$B:$B,"")</f>
        <v/>
      </c>
      <c r="AU1862" s="14" t="str">
        <f>_xlfn.XLOOKUP(B1862,'[10]Cells Huawei 19042026 15h'!$B:$B,'[10]Cells Huawei 19042026 15h'!$B:$B,"")</f>
        <v/>
      </c>
      <c r="AV1862" s="9" t="str">
        <f>_xlfn.XLOOKUP(B1862,'[11]cells down 19042026 9H40'!$B:$B,'[11]cells down 19042026 9H40'!$B:$B,"")</f>
        <v/>
      </c>
    </row>
    <row r="1863" spans="1:48" hidden="1" x14ac:dyDescent="0.3">
      <c r="A1863" s="2" t="s">
        <v>5298</v>
      </c>
      <c r="B1863" s="8" t="s">
        <v>5299</v>
      </c>
      <c r="C1863" s="3" t="str">
        <f>_xlfn.XLOOKUP(B1863,'[1]daily break down'!$D:$D,'[1]daily break down'!$E:$E,"")</f>
        <v>NORD-OUEST</v>
      </c>
      <c r="D1863" s="1" t="s">
        <v>11</v>
      </c>
      <c r="E1863" s="1" t="s">
        <v>1161</v>
      </c>
      <c r="F1863" s="3" t="s">
        <v>51</v>
      </c>
      <c r="G1863" s="1" t="s">
        <v>5298</v>
      </c>
      <c r="H1863" s="28" t="str">
        <f>_xlfn.XLOOKUP(B1863,[2]CALCULATION!$B:$B,[2]CALCULATION!$H:$H,"")</f>
        <v>NOKIA</v>
      </c>
      <c r="I1863" s="26">
        <v>0</v>
      </c>
      <c r="J1863" s="26">
        <v>0</v>
      </c>
      <c r="K1863" s="26">
        <v>0</v>
      </c>
      <c r="L1863" s="26">
        <v>0</v>
      </c>
      <c r="M1863" s="26">
        <v>0</v>
      </c>
      <c r="N1863" s="26">
        <v>0</v>
      </c>
      <c r="O1863" s="26">
        <v>0</v>
      </c>
      <c r="P1863" s="114" t="s">
        <v>6364</v>
      </c>
      <c r="Q1863" s="42" t="s">
        <v>6353</v>
      </c>
      <c r="R1863" s="42"/>
      <c r="S1863" s="41" t="str" cm="1">
        <f t="array" ref="S1863">IFERROR(_xlfn.IFS(
U1863="MPR ISSUE","PDH",
U1863="BSS Hardware Issue","BSS",
U1863="Sites strategiques, MLL, Pylone, etc.","ENVTECH",
U1863="AKTIVCO DEFAUT GE &amp; POWER Cabinet","AKTIVCO",
U1863="AKTIVCO Coupure ENEO &amp; Baisse de tension","AKTIVCO GRID ONLY",
U1863="Coupure ENEO &amp; Baisse de tension","IHS GRID ONLY",
U1863="Defaut GE &amp; POWER Cabinet","IHS",
U1863="Sharing","Partners",
U1863="Sites strategiques &amp; DataCenter","SST &amp; DC",
U1863="Exclu","Exclu",
U1863="SAT","SAT",
U1863="SPARE-ISSUE","SPARE-ISSUE",
U1863="Fiber CAmtel","TRANS_FO_CAMTEL",
U1863="Fiber AOF","Fiber AOF",
U1863="Projet OCM (HUAWEI)","TRAVAUX-HUAWEI",
U1863="Projet OCM (NOKIA)","TRAVAUX-NOKIA",
U1863="ACCESS-ISSUE","ACCESS-ISSUE",
U1863="Projet OCM (ZTE, NOKIA, autres projets)","TRAVAUX OCM",
U1863="No root CAuse","No root cause",
U1863="ODU HS","PDH",
U1863="IP &amp; VLAN","PDH",
U1863="Warehouse HUAWEI","SPARE-ISSUE",
U1863="SPARE-HS","SPARE-ISSUE",
U1863="Power Telco","BSS",U1863="no impacts","no impacts"
),"")</f>
        <v/>
      </c>
      <c r="T1863" s="41" t="str" cm="1">
        <f t="array" ref="T1863">IFERROR(_xlfn.IFS(
U1863="MPR ISSUE","TX ISSUE",
U1863="BSS Hardware Issue","RAN ISSUE",
U1863="Sites strategiques, MLL, Pylone, etc.","ENVTECH",
U1863="AKTIVCO DEFAUT GE &amp; POWER Cabinet","POWER ISSUE",
U1863="AKTIVCO Coupure ENEO &amp; Baisse de tension","POWER ISSUE",
U1863="Coupure ENEO &amp; Baisse de tension","POWER ISSUE",
U1863="Defaut GE &amp; POWER Cabinet","POWER ISSUE",
U1863="Sharing","POWER ISSUE",
U1863="Sites strategiques &amp; DataCenter","POWER ISSUE",
U1863="Exclu","Exclu",
U1863="SAT","TX ISSUE",
U1863="SPARE-ISSUE","SPARE-ISSUE",
U1863="Fiber CAmtel","TX ISSUE",
U1863="Fiber AOF","TX ISSUE",
U1863="Projet OCM (HUAWEI)","TRAVAUX-HUAWEI",
U1863="Projet OCM (NOKIA)","TRAVAUX -NOKIA",
U1863="ACCESS-ISSUE","ACCESS-ISSUE",
U1863="Projet OCM (ZTE, NOKIA, autres projets)","TRAVAUX OCM",
U1863="No root CAuse","No root cause",
U1863="ODU HS","TX ISSUE",
U1863="IP &amp; VLAN","TX ISSUE",
U1863="Warehouse HUAWEI","SPARE-ISSUE",
U1863="SPARE-HS","SPARE-ISSUE",
U1863="Power Telco","RAN ISSUE",U1863="no impacts","no impacts"
),"")</f>
        <v/>
      </c>
      <c r="U1863" s="68"/>
      <c r="V1863" s="41" t="str" cm="1">
        <f t="array" ref="V1863">IFERROR(_xlfn.IFS(
U1863="MPR ISSUE","ACTIVE",
U1863="BSS Hardware Issue","ACTIVE",
U1863="Sites strategiques, MLL, Pylone, etc.","PASSIVE",
U1863="AKTIVCO DEFAUT GE &amp; POWER Cabinet","PASSIVE",
U1863="AKTIVCO Coupure ENEO &amp; Baisse de tension","PASSIVE",
U1863="Coupure ENEO &amp; Baisse de tension","PASSIVE",
U1863="Defaut GE &amp; POWER Cabinet","PASSIVE",
U1863="Sharing","PASSIVE",
U1863="Sites strategiques &amp; DataCenter","PASSIVE",
U1863="Exclu","Exclu",
U1863="SAT","ACTIVE",
U1863="SPARE-ISSUE","SPARE-ISSUE",
U1863="Fiber CAmtel","ACTIVE",
U1863="Fiber AOF","ACTIVE",
U1863="Projet OCM (HUAWEI)","PLANNED WORKS",
U1863="Projet OCM (NOKIA)","PLANNED WORKS",
U1863="ACCESS-ISSUE","ACCESS-ISSUE",
U1863="Projet OCM (ZTE, NOKIA, autres projets)","PLANNED WORKS",
U1863="No root CAuse","No root cause",
U1863="ODU HS","ACTIVE",
U1863="IP &amp; VLAN","ACTIVE",
U1863="Warehouse HUAWEI","SPARE-ISSUE",
U1863="SPARE-HS","SPARE-ISSUE",
U1863="Power Telco","ACTIVE", U1863="no impacts","no impacts"
),"")</f>
        <v/>
      </c>
      <c r="W1863" s="113"/>
      <c r="X1863" s="113"/>
      <c r="Y1863" s="113"/>
      <c r="Z1863" s="113"/>
      <c r="AA1863" s="113"/>
      <c r="AB1863" s="17" t="s">
        <v>5465</v>
      </c>
      <c r="AC1863" s="17" t="str">
        <f>_xlfn.XLOOKUP(B1863,'INCIDENT-04-27-2026'!E:E,'INCIDENT-04-27-2026'!F:F,"")</f>
        <v/>
      </c>
      <c r="AD1863" s="9"/>
      <c r="AE1863" s="7" t="s">
        <v>5465</v>
      </c>
      <c r="AF1863" s="6" t="str">
        <f>_xlfn.XLOOKUP(B1863,'[13]Input_27-04'!$B:$B,'[13]Input_27-04'!$M:$M,"")</f>
        <v/>
      </c>
      <c r="AG1863" s="7"/>
      <c r="AH1863" s="3"/>
      <c r="AI1863" s="18" t="str">
        <f>_xlfn.XLOOKUP(B1863,'[3]Cells Huawei 27042026 10h'!$B:$B,'[3]Cells Huawei 27042026 10h'!$T:$T,"")</f>
        <v/>
      </c>
      <c r="AJ1863" s="18" t="str">
        <f>_xlfn.XLOOKUP(B1863,'[3]Cells Huawei 27042026 15h'!$B:$B,'[3]Cells Huawei 27042026 15h'!$T:$T,"")</f>
        <v/>
      </c>
      <c r="AK1863" s="18" t="str">
        <f>_xlfn.XLOOKUP(B1863,'[4]cells down 27042026 11h28'!$B:$B,'[4]cells down 27042026 11h28'!$R:$R,"")</f>
        <v/>
      </c>
      <c r="AL1863" s="18" t="str">
        <f>_xlfn.XLOOKUP(B1863,'[4]cells down 27042026 18h01'!$B:$B,'[4]cells down 27042026 18h01'!$R:$R,"")</f>
        <v/>
      </c>
      <c r="AM1863" s="18" t="str">
        <f>_xlfn.XLOOKUP(B1863,'[5]cell downs 27042026 11h'!$B:$B,'[5]cell downs 27042026 11h'!$R:$R,"")</f>
        <v/>
      </c>
      <c r="AN1863" s="18" t="str">
        <f>_xlfn.XLOOKUP(B1863,'[5]cell downs 27042026 17h40'!$B:$B,'[5]cell downs 27042026 17h40'!$R:$R,"")</f>
        <v/>
      </c>
      <c r="AO1863" s="18" t="str">
        <f>_xlfn.XLOOKUP(B1863,'[6]ALL SITES DOWN'!$D:$D,'[6]ALL SITES DOWN'!$J:$J,"")</f>
        <v/>
      </c>
      <c r="AP1863" s="18" t="str">
        <f>_xlfn.XLOOKUP(B1863,'[7]ALL SITES DOWN'!$D:$D,'[7]ALL SITES DOWN'!$J:$J,"")</f>
        <v/>
      </c>
      <c r="AQ1863" s="9" t="str">
        <f>_xlfn.XLOOKUP(B1863,[8]sheet1!$AC:$AC,[8]sheet1!$AF:$AF,"")</f>
        <v/>
      </c>
      <c r="AR1863" s="14"/>
      <c r="AS1863" s="14" t="s">
        <v>5465</v>
      </c>
      <c r="AT1863" s="14" t="str">
        <f>_xlfn.XLOOKUP(B1863,'[9]cell downs 18042026 17h'!$B:$B,'[9]cell downs 18042026 17h'!$B:$B,"")</f>
        <v/>
      </c>
      <c r="AU1863" s="14" t="str">
        <f>_xlfn.XLOOKUP(B1863,'[10]Cells Huawei 19042026 15h'!$B:$B,'[10]Cells Huawei 19042026 15h'!$B:$B,"")</f>
        <v/>
      </c>
      <c r="AV1863" s="9" t="str">
        <f>_xlfn.XLOOKUP(B1863,'[11]cells down 19042026 9H40'!$B:$B,'[11]cells down 19042026 9H40'!$B:$B,"")</f>
        <v/>
      </c>
    </row>
    <row r="1864" spans="1:48" hidden="1" x14ac:dyDescent="0.3">
      <c r="A1864" s="2" t="s">
        <v>5300</v>
      </c>
      <c r="B1864" s="8" t="s">
        <v>5301</v>
      </c>
      <c r="C1864" s="3" t="str">
        <f>_xlfn.XLOOKUP(B1864,'[1]daily break down'!$D:$D,'[1]daily break down'!$E:$E,"")</f>
        <v>NORD-OUEST</v>
      </c>
      <c r="D1864" s="1"/>
      <c r="E1864" s="1"/>
      <c r="F1864" s="3" t="s">
        <v>51</v>
      </c>
      <c r="G1864" s="1" t="s">
        <v>5290</v>
      </c>
      <c r="H1864" s="28" t="str">
        <f>_xlfn.XLOOKUP(B1864,[2]CALCULATION!$B:$B,[2]CALCULATION!$H:$H,"")</f>
        <v>NOKIA</v>
      </c>
      <c r="I1864" s="26">
        <v>0</v>
      </c>
      <c r="J1864" s="26">
        <v>0</v>
      </c>
      <c r="K1864" s="26">
        <v>0</v>
      </c>
      <c r="L1864" s="26">
        <v>0</v>
      </c>
      <c r="M1864" s="26">
        <v>0</v>
      </c>
      <c r="N1864" s="26">
        <v>0</v>
      </c>
      <c r="O1864" s="26">
        <v>0</v>
      </c>
      <c r="P1864" s="114" t="s">
        <v>6364</v>
      </c>
      <c r="Q1864" s="42" t="s">
        <v>6353</v>
      </c>
      <c r="R1864" s="42"/>
      <c r="S1864" s="41" t="str" cm="1">
        <f t="array" ref="S1864">IFERROR(_xlfn.IFS(
U1864="MPR ISSUE","PDH",
U1864="BSS Hardware Issue","BSS",
U1864="Sites strategiques, MLL, Pylone, etc.","ENVTECH",
U1864="AKTIVCO DEFAUT GE &amp; POWER Cabinet","AKTIVCO",
U1864="AKTIVCO Coupure ENEO &amp; Baisse de tension","AKTIVCO GRID ONLY",
U1864="Coupure ENEO &amp; Baisse de tension","IHS GRID ONLY",
U1864="Defaut GE &amp; POWER Cabinet","IHS",
U1864="Sharing","Partners",
U1864="Sites strategiques &amp; DataCenter","SST &amp; DC",
U1864="Exclu","Exclu",
U1864="SAT","SAT",
U1864="SPARE-ISSUE","SPARE-ISSUE",
U1864="Fiber CAmtel","TRANS_FO_CAMTEL",
U1864="Fiber AOF","Fiber AOF",
U1864="Projet OCM (HUAWEI)","TRAVAUX-HUAWEI",
U1864="Projet OCM (NOKIA)","TRAVAUX-NOKIA",
U1864="ACCESS-ISSUE","ACCESS-ISSUE",
U1864="Projet OCM (ZTE, NOKIA, autres projets)","TRAVAUX OCM",
U1864="No root CAuse","No root cause",
U1864="ODU HS","PDH",
U1864="IP &amp; VLAN","PDH",
U1864="Warehouse HUAWEI","SPARE-ISSUE",
U1864="SPARE-HS","SPARE-ISSUE",
U1864="Power Telco","BSS",U1864="no impacts","no impacts"
),"")</f>
        <v/>
      </c>
      <c r="T1864" s="41" t="str" cm="1">
        <f t="array" ref="T1864">IFERROR(_xlfn.IFS(
U1864="MPR ISSUE","TX ISSUE",
U1864="BSS Hardware Issue","RAN ISSUE",
U1864="Sites strategiques, MLL, Pylone, etc.","ENVTECH",
U1864="AKTIVCO DEFAUT GE &amp; POWER Cabinet","POWER ISSUE",
U1864="AKTIVCO Coupure ENEO &amp; Baisse de tension","POWER ISSUE",
U1864="Coupure ENEO &amp; Baisse de tension","POWER ISSUE",
U1864="Defaut GE &amp; POWER Cabinet","POWER ISSUE",
U1864="Sharing","POWER ISSUE",
U1864="Sites strategiques &amp; DataCenter","POWER ISSUE",
U1864="Exclu","Exclu",
U1864="SAT","TX ISSUE",
U1864="SPARE-ISSUE","SPARE-ISSUE",
U1864="Fiber CAmtel","TX ISSUE",
U1864="Fiber AOF","TX ISSUE",
U1864="Projet OCM (HUAWEI)","TRAVAUX-HUAWEI",
U1864="Projet OCM (NOKIA)","TRAVAUX -NOKIA",
U1864="ACCESS-ISSUE","ACCESS-ISSUE",
U1864="Projet OCM (ZTE, NOKIA, autres projets)","TRAVAUX OCM",
U1864="No root CAuse","No root cause",
U1864="ODU HS","TX ISSUE",
U1864="IP &amp; VLAN","TX ISSUE",
U1864="Warehouse HUAWEI","SPARE-ISSUE",
U1864="SPARE-HS","SPARE-ISSUE",
U1864="Power Telco","RAN ISSUE",U1864="no impacts","no impacts"
),"")</f>
        <v/>
      </c>
      <c r="U1864" s="68"/>
      <c r="V1864" s="41" t="str" cm="1">
        <f t="array" ref="V1864">IFERROR(_xlfn.IFS(
U1864="MPR ISSUE","ACTIVE",
U1864="BSS Hardware Issue","ACTIVE",
U1864="Sites strategiques, MLL, Pylone, etc.","PASSIVE",
U1864="AKTIVCO DEFAUT GE &amp; POWER Cabinet","PASSIVE",
U1864="AKTIVCO Coupure ENEO &amp; Baisse de tension","PASSIVE",
U1864="Coupure ENEO &amp; Baisse de tension","PASSIVE",
U1864="Defaut GE &amp; POWER Cabinet","PASSIVE",
U1864="Sharing","PASSIVE",
U1864="Sites strategiques &amp; DataCenter","PASSIVE",
U1864="Exclu","Exclu",
U1864="SAT","ACTIVE",
U1864="SPARE-ISSUE","SPARE-ISSUE",
U1864="Fiber CAmtel","ACTIVE",
U1864="Fiber AOF","ACTIVE",
U1864="Projet OCM (HUAWEI)","PLANNED WORKS",
U1864="Projet OCM (NOKIA)","PLANNED WORKS",
U1864="ACCESS-ISSUE","ACCESS-ISSUE",
U1864="Projet OCM (ZTE, NOKIA, autres projets)","PLANNED WORKS",
U1864="No root CAuse","No root cause",
U1864="ODU HS","ACTIVE",
U1864="IP &amp; VLAN","ACTIVE",
U1864="Warehouse HUAWEI","SPARE-ISSUE",
U1864="SPARE-HS","SPARE-ISSUE",
U1864="Power Telco","ACTIVE", U1864="no impacts","no impacts"
),"")</f>
        <v/>
      </c>
      <c r="W1864" s="113"/>
      <c r="X1864" s="113"/>
      <c r="Y1864" s="113"/>
      <c r="Z1864" s="113"/>
      <c r="AA1864" s="113"/>
      <c r="AB1864" s="17" t="s">
        <v>5465</v>
      </c>
      <c r="AC1864" s="17" t="str">
        <f>_xlfn.XLOOKUP(B1864,'INCIDENT-04-27-2026'!E:E,'INCIDENT-04-27-2026'!F:F,"")</f>
        <v/>
      </c>
      <c r="AD1864" s="9"/>
      <c r="AE1864" s="7" t="s">
        <v>5465</v>
      </c>
      <c r="AF1864" s="6" t="str">
        <f>_xlfn.XLOOKUP(B1864,'[13]Input_27-04'!$B:$B,'[13]Input_27-04'!$M:$M,"")</f>
        <v/>
      </c>
      <c r="AG1864" s="7"/>
      <c r="AH1864" s="3"/>
      <c r="AI1864" s="18" t="str">
        <f>_xlfn.XLOOKUP(B1864,'[3]Cells Huawei 27042026 10h'!$B:$B,'[3]Cells Huawei 27042026 10h'!$T:$T,"")</f>
        <v/>
      </c>
      <c r="AJ1864" s="18" t="str">
        <f>_xlfn.XLOOKUP(B1864,'[3]Cells Huawei 27042026 15h'!$B:$B,'[3]Cells Huawei 27042026 15h'!$T:$T,"")</f>
        <v/>
      </c>
      <c r="AK1864" s="18" t="str">
        <f>_xlfn.XLOOKUP(B1864,'[4]cells down 27042026 11h28'!$B:$B,'[4]cells down 27042026 11h28'!$R:$R,"")</f>
        <v/>
      </c>
      <c r="AL1864" s="18" t="str">
        <f>_xlfn.XLOOKUP(B1864,'[4]cells down 27042026 18h01'!$B:$B,'[4]cells down 27042026 18h01'!$R:$R,"")</f>
        <v/>
      </c>
      <c r="AM1864" s="18" t="str">
        <f>_xlfn.XLOOKUP(B1864,'[5]cell downs 27042026 11h'!$B:$B,'[5]cell downs 27042026 11h'!$R:$R,"")</f>
        <v/>
      </c>
      <c r="AN1864" s="18" t="str">
        <f>_xlfn.XLOOKUP(B1864,'[5]cell downs 27042026 17h40'!$B:$B,'[5]cell downs 27042026 17h40'!$R:$R,"")</f>
        <v/>
      </c>
      <c r="AO1864" s="18" t="str">
        <f>_xlfn.XLOOKUP(B1864,'[6]ALL SITES DOWN'!$D:$D,'[6]ALL SITES DOWN'!$J:$J,"")</f>
        <v/>
      </c>
      <c r="AP1864" s="18" t="str">
        <f>_xlfn.XLOOKUP(B1864,'[7]ALL SITES DOWN'!$D:$D,'[7]ALL SITES DOWN'!$J:$J,"")</f>
        <v/>
      </c>
      <c r="AQ1864" s="9" t="str">
        <f>_xlfn.XLOOKUP(B1864,[8]sheet1!$AC:$AC,[8]sheet1!$AF:$AF,"")</f>
        <v/>
      </c>
      <c r="AR1864" s="14"/>
      <c r="AS1864" s="14" t="s">
        <v>5465</v>
      </c>
      <c r="AT1864" s="14" t="str">
        <f>_xlfn.XLOOKUP(B1864,'[9]cell downs 18042026 17h'!$B:$B,'[9]cell downs 18042026 17h'!$B:$B,"")</f>
        <v/>
      </c>
      <c r="AU1864" s="14" t="str">
        <f>_xlfn.XLOOKUP(B1864,'[10]Cells Huawei 19042026 15h'!$B:$B,'[10]Cells Huawei 19042026 15h'!$B:$B,"")</f>
        <v/>
      </c>
      <c r="AV1864" s="9" t="str">
        <f>_xlfn.XLOOKUP(B1864,'[11]cells down 19042026 9H40'!$B:$B,'[11]cells down 19042026 9H40'!$B:$B,"")</f>
        <v/>
      </c>
    </row>
    <row r="1865" spans="1:48" hidden="1" x14ac:dyDescent="0.3">
      <c r="A1865" s="1" t="s">
        <v>5302</v>
      </c>
      <c r="B1865" s="8" t="s">
        <v>5303</v>
      </c>
      <c r="C1865" s="3" t="str">
        <f>_xlfn.XLOOKUP(B1865,'[1]daily break down'!$D:$D,'[1]daily break down'!$E:$E,"")</f>
        <v>EXTREME-NORD</v>
      </c>
      <c r="D1865" s="1" t="s">
        <v>21</v>
      </c>
      <c r="E1865" s="1" t="s">
        <v>122</v>
      </c>
      <c r="F1865" s="3" t="s">
        <v>55</v>
      </c>
      <c r="G1865" s="1" t="s">
        <v>5304</v>
      </c>
      <c r="H1865" s="28" t="str">
        <f>_xlfn.XLOOKUP(B1865,[2]CALCULATION!$B:$B,[2]CALCULATION!$H:$H,"")</f>
        <v>NOKIA</v>
      </c>
      <c r="I1865" s="26">
        <v>0</v>
      </c>
      <c r="J1865" s="26">
        <v>0</v>
      </c>
      <c r="K1865" s="26">
        <v>0</v>
      </c>
      <c r="L1865" s="26">
        <v>0</v>
      </c>
      <c r="M1865" s="26">
        <v>0</v>
      </c>
      <c r="N1865" s="26">
        <v>0</v>
      </c>
      <c r="O1865" s="26">
        <v>0</v>
      </c>
      <c r="P1865" s="114" t="s">
        <v>6364</v>
      </c>
      <c r="Q1865" s="42" t="s">
        <v>6353</v>
      </c>
      <c r="R1865" s="42"/>
      <c r="S1865" s="41" t="str" cm="1">
        <f t="array" ref="S1865">IFERROR(_xlfn.IFS(
U1865="MPR ISSUE","PDH",
U1865="BSS Hardware Issue","BSS",
U1865="Sites strategiques, MLL, Pylone, etc.","ENVTECH",
U1865="AKTIVCO DEFAUT GE &amp; POWER Cabinet","AKTIVCO",
U1865="AKTIVCO Coupure ENEO &amp; Baisse de tension","AKTIVCO GRID ONLY",
U1865="Coupure ENEO &amp; Baisse de tension","IHS GRID ONLY",
U1865="Defaut GE &amp; POWER Cabinet","IHS",
U1865="Sharing","Partners",
U1865="Sites strategiques &amp; DataCenter","SST &amp; DC",
U1865="Exclu","Exclu",
U1865="SAT","SAT",
U1865="SPARE-ISSUE","SPARE-ISSUE",
U1865="Fiber CAmtel","TRANS_FO_CAMTEL",
U1865="Fiber AOF","Fiber AOF",
U1865="Projet OCM (HUAWEI)","TRAVAUX-HUAWEI",
U1865="Projet OCM (NOKIA)","TRAVAUX-NOKIA",
U1865="ACCESS-ISSUE","ACCESS-ISSUE",
U1865="Projet OCM (ZTE, NOKIA, autres projets)","TRAVAUX OCM",
U1865="No root CAuse","No root cause",
U1865="ODU HS","PDH",
U1865="IP &amp; VLAN","PDH",
U1865="Warehouse HUAWEI","SPARE-ISSUE",
U1865="SPARE-HS","SPARE-ISSUE",
U1865="Power Telco","BSS",U1865="no impacts","no impacts"
),"")</f>
        <v/>
      </c>
      <c r="T1865" s="41" t="str" cm="1">
        <f t="array" ref="T1865">IFERROR(_xlfn.IFS(
U1865="MPR ISSUE","TX ISSUE",
U1865="BSS Hardware Issue","RAN ISSUE",
U1865="Sites strategiques, MLL, Pylone, etc.","ENVTECH",
U1865="AKTIVCO DEFAUT GE &amp; POWER Cabinet","POWER ISSUE",
U1865="AKTIVCO Coupure ENEO &amp; Baisse de tension","POWER ISSUE",
U1865="Coupure ENEO &amp; Baisse de tension","POWER ISSUE",
U1865="Defaut GE &amp; POWER Cabinet","POWER ISSUE",
U1865="Sharing","POWER ISSUE",
U1865="Sites strategiques &amp; DataCenter","POWER ISSUE",
U1865="Exclu","Exclu",
U1865="SAT","TX ISSUE",
U1865="SPARE-ISSUE","SPARE-ISSUE",
U1865="Fiber CAmtel","TX ISSUE",
U1865="Fiber AOF","TX ISSUE",
U1865="Projet OCM (HUAWEI)","TRAVAUX-HUAWEI",
U1865="Projet OCM (NOKIA)","TRAVAUX -NOKIA",
U1865="ACCESS-ISSUE","ACCESS-ISSUE",
U1865="Projet OCM (ZTE, NOKIA, autres projets)","TRAVAUX OCM",
U1865="No root CAuse","No root cause",
U1865="ODU HS","TX ISSUE",
U1865="IP &amp; VLAN","TX ISSUE",
U1865="Warehouse HUAWEI","SPARE-ISSUE",
U1865="SPARE-HS","SPARE-ISSUE",
U1865="Power Telco","RAN ISSUE",U1865="no impacts","no impacts"
),"")</f>
        <v/>
      </c>
      <c r="U1865" s="68"/>
      <c r="V1865" s="41" t="str" cm="1">
        <f t="array" ref="V1865">IFERROR(_xlfn.IFS(
U1865="MPR ISSUE","ACTIVE",
U1865="BSS Hardware Issue","ACTIVE",
U1865="Sites strategiques, MLL, Pylone, etc.","PASSIVE",
U1865="AKTIVCO DEFAUT GE &amp; POWER Cabinet","PASSIVE",
U1865="AKTIVCO Coupure ENEO &amp; Baisse de tension","PASSIVE",
U1865="Coupure ENEO &amp; Baisse de tension","PASSIVE",
U1865="Defaut GE &amp; POWER Cabinet","PASSIVE",
U1865="Sharing","PASSIVE",
U1865="Sites strategiques &amp; DataCenter","PASSIVE",
U1865="Exclu","Exclu",
U1865="SAT","ACTIVE",
U1865="SPARE-ISSUE","SPARE-ISSUE",
U1865="Fiber CAmtel","ACTIVE",
U1865="Fiber AOF","ACTIVE",
U1865="Projet OCM (HUAWEI)","PLANNED WORKS",
U1865="Projet OCM (NOKIA)","PLANNED WORKS",
U1865="ACCESS-ISSUE","ACCESS-ISSUE",
U1865="Projet OCM (ZTE, NOKIA, autres projets)","PLANNED WORKS",
U1865="No root CAuse","No root cause",
U1865="ODU HS","ACTIVE",
U1865="IP &amp; VLAN","ACTIVE",
U1865="Warehouse HUAWEI","SPARE-ISSUE",
U1865="SPARE-HS","SPARE-ISSUE",
U1865="Power Telco","ACTIVE", U1865="no impacts","no impacts"
),"")</f>
        <v/>
      </c>
      <c r="W1865" s="113"/>
      <c r="X1865" s="113"/>
      <c r="Y1865" s="113"/>
      <c r="Z1865" s="113"/>
      <c r="AA1865" s="113"/>
      <c r="AB1865" s="17" t="s">
        <v>5465</v>
      </c>
      <c r="AC1865" s="17" t="str">
        <f>_xlfn.XLOOKUP(B1865,'INCIDENT-04-27-2026'!E:E,'INCIDENT-04-27-2026'!F:F,"")</f>
        <v/>
      </c>
      <c r="AD1865" s="9"/>
      <c r="AE1865" s="7" t="s">
        <v>5465</v>
      </c>
      <c r="AF1865" s="6" t="str">
        <f>_xlfn.XLOOKUP(B1865,'[13]Input_27-04'!$B:$B,'[13]Input_27-04'!$M:$M,"")</f>
        <v/>
      </c>
      <c r="AG1865" s="7"/>
      <c r="AH1865" s="3"/>
      <c r="AI1865" s="18" t="str">
        <f>_xlfn.XLOOKUP(B1865,'[3]Cells Huawei 27042026 10h'!$B:$B,'[3]Cells Huawei 27042026 10h'!$T:$T,"")</f>
        <v/>
      </c>
      <c r="AJ1865" s="18" t="str">
        <f>_xlfn.XLOOKUP(B1865,'[3]Cells Huawei 27042026 15h'!$B:$B,'[3]Cells Huawei 27042026 15h'!$T:$T,"")</f>
        <v/>
      </c>
      <c r="AK1865" s="18" t="str">
        <f>_xlfn.XLOOKUP(B1865,'[4]cells down 27042026 11h28'!$B:$B,'[4]cells down 27042026 11h28'!$R:$R,"")</f>
        <v/>
      </c>
      <c r="AL1865" s="18" t="str">
        <f>_xlfn.XLOOKUP(B1865,'[4]cells down 27042026 18h01'!$B:$B,'[4]cells down 27042026 18h01'!$R:$R,"")</f>
        <v/>
      </c>
      <c r="AM1865" s="18" t="str">
        <f>_xlfn.XLOOKUP(B1865,'[5]cell downs 27042026 11h'!$B:$B,'[5]cell downs 27042026 11h'!$R:$R,"")</f>
        <v/>
      </c>
      <c r="AN1865" s="18" t="str">
        <f>_xlfn.XLOOKUP(B1865,'[5]cell downs 27042026 17h40'!$B:$B,'[5]cell downs 27042026 17h40'!$R:$R,"")</f>
        <v/>
      </c>
      <c r="AO1865" s="18" t="str">
        <f>_xlfn.XLOOKUP(B1865,'[6]ALL SITES DOWN'!$D:$D,'[6]ALL SITES DOWN'!$J:$J,"")</f>
        <v/>
      </c>
      <c r="AP1865" s="18" t="str">
        <f>_xlfn.XLOOKUP(B1865,'[7]ALL SITES DOWN'!$D:$D,'[7]ALL SITES DOWN'!$J:$J,"")</f>
        <v/>
      </c>
      <c r="AQ1865" s="9" t="str">
        <f>_xlfn.XLOOKUP(B1865,[8]sheet1!$AC:$AC,[8]sheet1!$AF:$AF,"")</f>
        <v/>
      </c>
      <c r="AR1865" s="14"/>
      <c r="AS1865" s="14" t="s">
        <v>5465</v>
      </c>
      <c r="AT1865" s="14" t="str">
        <f>_xlfn.XLOOKUP(B1865,'[9]cell downs 18042026 17h'!$B:$B,'[9]cell downs 18042026 17h'!$B:$B,"")</f>
        <v/>
      </c>
      <c r="AU1865" s="14" t="str">
        <f>_xlfn.XLOOKUP(B1865,'[10]Cells Huawei 19042026 15h'!$B:$B,'[10]Cells Huawei 19042026 15h'!$B:$B,"")</f>
        <v/>
      </c>
      <c r="AV1865" s="9" t="str">
        <f>_xlfn.XLOOKUP(B1865,'[11]cells down 19042026 9H40'!$B:$B,'[11]cells down 19042026 9H40'!$B:$B,"")</f>
        <v/>
      </c>
    </row>
    <row r="1866" spans="1:48" hidden="1" x14ac:dyDescent="0.3">
      <c r="A1866" s="1" t="s">
        <v>4131</v>
      </c>
      <c r="B1866" s="8" t="s">
        <v>5307</v>
      </c>
      <c r="C1866" s="3" t="str">
        <f>_xlfn.XLOOKUP(B1866,'[1]daily break down'!$D:$D,'[1]daily break down'!$E:$E,"")</f>
        <v>CENTRE</v>
      </c>
      <c r="D1866" s="1" t="s">
        <v>11</v>
      </c>
      <c r="E1866" s="1" t="s">
        <v>12</v>
      </c>
      <c r="F1866" s="3" t="s">
        <v>37</v>
      </c>
      <c r="G1866" s="1" t="s">
        <v>4131</v>
      </c>
      <c r="H1866" s="29" t="str">
        <f>_xlfn.XLOOKUP(B1866,[2]CALCULATION!$B:$B,[2]CALCULATION!$H:$H,"")</f>
        <v>ZTE</v>
      </c>
      <c r="I1866" s="26">
        <v>0</v>
      </c>
      <c r="J1866" s="26">
        <v>0</v>
      </c>
      <c r="K1866" s="26">
        <v>0</v>
      </c>
      <c r="L1866" s="26">
        <v>0</v>
      </c>
      <c r="M1866" s="26">
        <v>0</v>
      </c>
      <c r="N1866" s="26">
        <v>0</v>
      </c>
      <c r="O1866" s="26">
        <v>0</v>
      </c>
      <c r="P1866" s="114" t="s">
        <v>6364</v>
      </c>
      <c r="Q1866" s="42" t="s">
        <v>5537</v>
      </c>
      <c r="R1866" s="42"/>
      <c r="S1866" s="41" t="str" cm="1">
        <f t="array" ref="S1866">IFERROR(_xlfn.IFS(
U1866="MPR ISSUE","PDH",
U1866="BSS Hardware Issue","BSS",
U1866="Sites strategiques, MLL, Pylone, etc.","ENVTECH",
U1866="AKTIVCO DEFAUT GE &amp; POWER Cabinet","AKTIVCO",
U1866="AKTIVCO Coupure ENEO &amp; Baisse de tension","AKTIVCO GRID ONLY",
U1866="Coupure ENEO &amp; Baisse de tension","IHS GRID ONLY",
U1866="Defaut GE &amp; POWER Cabinet","IHS",
U1866="Sharing","Partners",
U1866="Sites strategiques &amp; DataCenter","SST &amp; DC",
U1866="Exclu","Exclu",
U1866="SAT","SAT",
U1866="SPARE-ISSUE","SPARE-ISSUE",
U1866="Fiber CAmtel","TRANS_FO_CAMTEL",
U1866="Fiber AOF","Fiber AOF",
U1866="Projet OCM (HUAWEI)","TRAVAUX-HUAWEI",
U1866="Projet OCM (NOKIA)","TRAVAUX-NOKIA",
U1866="ACCESS-ISSUE","ACCESS-ISSUE",
U1866="Projet OCM (ZTE, NOKIA, autres projets)","TRAVAUX OCM",
U1866="No root CAuse","No root cause",
U1866="ODU HS","PDH",
U1866="IP &amp; VLAN","PDH",
U1866="Warehouse HUAWEI","SPARE-ISSUE",
U1866="SPARE-HS","SPARE-ISSUE",
U1866="Power Telco","BSS",U1866="no impacts","no impacts"
),"")</f>
        <v>Exclu</v>
      </c>
      <c r="T1866" s="41" t="str" cm="1">
        <f t="array" ref="T1866">IFERROR(_xlfn.IFS(
U1866="MPR ISSUE","TX ISSUE",
U1866="BSS Hardware Issue","RAN ISSUE",
U1866="Sites strategiques, MLL, Pylone, etc.","ENVTECH",
U1866="AKTIVCO DEFAUT GE &amp; POWER Cabinet","POWER ISSUE",
U1866="AKTIVCO Coupure ENEO &amp; Baisse de tension","POWER ISSUE",
U1866="Coupure ENEO &amp; Baisse de tension","POWER ISSUE",
U1866="Defaut GE &amp; POWER Cabinet","POWER ISSUE",
U1866="Sharing","POWER ISSUE",
U1866="Sites strategiques &amp; DataCenter","POWER ISSUE",
U1866="Exclu","Exclu",
U1866="SAT","TX ISSUE",
U1866="SPARE-ISSUE","SPARE-ISSUE",
U1866="Fiber CAmtel","TX ISSUE",
U1866="Fiber AOF","TX ISSUE",
U1866="Projet OCM (HUAWEI)","TRAVAUX-HUAWEI",
U1866="Projet OCM (NOKIA)","TRAVAUX -NOKIA",
U1866="ACCESS-ISSUE","ACCESS-ISSUE",
U1866="Projet OCM (ZTE, NOKIA, autres projets)","TRAVAUX OCM",
U1866="No root CAuse","No root cause",
U1866="ODU HS","TX ISSUE",
U1866="IP &amp; VLAN","TX ISSUE",
U1866="Warehouse HUAWEI","SPARE-ISSUE",
U1866="SPARE-HS","SPARE-ISSUE",
U1866="Power Telco","RAN ISSUE",U1866="no impacts","no impacts"
),"")</f>
        <v>Exclu</v>
      </c>
      <c r="U1866" s="68" t="s">
        <v>5537</v>
      </c>
      <c r="V1866" s="41" t="str" cm="1">
        <f t="array" ref="V1866">IFERROR(_xlfn.IFS(
U1866="MPR ISSUE","ACTIVE",
U1866="BSS Hardware Issue","ACTIVE",
U1866="Sites strategiques, MLL, Pylone, etc.","PASSIVE",
U1866="AKTIVCO DEFAUT GE &amp; POWER Cabinet","PASSIVE",
U1866="AKTIVCO Coupure ENEO &amp; Baisse de tension","PASSIVE",
U1866="Coupure ENEO &amp; Baisse de tension","PASSIVE",
U1866="Defaut GE &amp; POWER Cabinet","PASSIVE",
U1866="Sharing","PASSIVE",
U1866="Sites strategiques &amp; DataCenter","PASSIVE",
U1866="Exclu","Exclu",
U1866="SAT","ACTIVE",
U1866="SPARE-ISSUE","SPARE-ISSUE",
U1866="Fiber CAmtel","ACTIVE",
U1866="Fiber AOF","ACTIVE",
U1866="Projet OCM (HUAWEI)","PLANNED WORKS",
U1866="Projet OCM (NOKIA)","PLANNED WORKS",
U1866="ACCESS-ISSUE","ACCESS-ISSUE",
U1866="Projet OCM (ZTE, NOKIA, autres projets)","PLANNED WORKS",
U1866="No root CAuse","No root cause",
U1866="ODU HS","ACTIVE",
U1866="IP &amp; VLAN","ACTIVE",
U1866="Warehouse HUAWEI","SPARE-ISSUE",
U1866="SPARE-HS","SPARE-ISSUE",
U1866="Power Telco","ACTIVE", U1866="no impacts","no impacts"
),"")</f>
        <v>Exclu</v>
      </c>
      <c r="W1866" s="113"/>
      <c r="X1866" s="113"/>
      <c r="Y1866" s="113"/>
      <c r="Z1866" s="113"/>
      <c r="AA1866" s="113"/>
      <c r="AB1866" s="17" t="s">
        <v>5465</v>
      </c>
      <c r="AC1866" s="17" t="str">
        <f>_xlfn.XLOOKUP(B1866,'INCIDENT-04-27-2026'!E:E,'INCIDENT-04-27-2026'!F:F,"")</f>
        <v/>
      </c>
      <c r="AD1866" s="9"/>
      <c r="AE1866" s="7" t="s">
        <v>5465</v>
      </c>
      <c r="AF1866" s="6" t="str">
        <f>_xlfn.XLOOKUP(B1866,'[13]Input_27-04'!$B:$B,'[13]Input_27-04'!$M:$M,"")</f>
        <v/>
      </c>
      <c r="AG1866" s="7"/>
      <c r="AH1866" s="3"/>
      <c r="AI1866" s="18" t="str">
        <f>_xlfn.XLOOKUP(B1866,'[3]Cells Huawei 27042026 10h'!$B:$B,'[3]Cells Huawei 27042026 10h'!$T:$T,"")</f>
        <v/>
      </c>
      <c r="AJ1866" s="18" t="str">
        <f>_xlfn.XLOOKUP(B1866,'[3]Cells Huawei 27042026 15h'!$B:$B,'[3]Cells Huawei 27042026 15h'!$T:$T,"")</f>
        <v/>
      </c>
      <c r="AK1866" s="18" t="str">
        <f>_xlfn.XLOOKUP(B1866,'[4]cells down 27042026 11h28'!$B:$B,'[4]cells down 27042026 11h28'!$R:$R,"")</f>
        <v/>
      </c>
      <c r="AL1866" s="18" t="str">
        <f>_xlfn.XLOOKUP(B1866,'[4]cells down 27042026 18h01'!$B:$B,'[4]cells down 27042026 18h01'!$R:$R,"")</f>
        <v/>
      </c>
      <c r="AM1866" s="18" t="str">
        <f>_xlfn.XLOOKUP(B1866,'[5]cell downs 27042026 11h'!$B:$B,'[5]cell downs 27042026 11h'!$R:$R,"")</f>
        <v/>
      </c>
      <c r="AN1866" s="18" t="str">
        <f>_xlfn.XLOOKUP(B1866,'[5]cell downs 27042026 17h40'!$B:$B,'[5]cell downs 27042026 17h40'!$R:$R,"")</f>
        <v/>
      </c>
      <c r="AO1866" s="18" t="str">
        <f>_xlfn.XLOOKUP(B1866,'[6]ALL SITES DOWN'!$D:$D,'[6]ALL SITES DOWN'!$J:$J,"")</f>
        <v/>
      </c>
      <c r="AP1866" s="18" t="str">
        <f>_xlfn.XLOOKUP(B1866,'[7]ALL SITES DOWN'!$D:$D,'[7]ALL SITES DOWN'!$J:$J,"")</f>
        <v/>
      </c>
      <c r="AQ1866" s="9" t="str">
        <f>_xlfn.XLOOKUP(B1866,[8]sheet1!$AC:$AC,[8]sheet1!$AF:$AF,"")</f>
        <v/>
      </c>
      <c r="AR1866" s="14"/>
      <c r="AS1866" s="14" t="s">
        <v>5465</v>
      </c>
      <c r="AT1866" s="14" t="str">
        <f>_xlfn.XLOOKUP(B1866,'[9]cell downs 18042026 17h'!$B:$B,'[9]cell downs 18042026 17h'!$B:$B,"")</f>
        <v/>
      </c>
      <c r="AU1866" s="14" t="str">
        <f>_xlfn.XLOOKUP(B1866,'[10]Cells Huawei 19042026 15h'!$B:$B,'[10]Cells Huawei 19042026 15h'!$B:$B,"")</f>
        <v/>
      </c>
      <c r="AV1866" s="9" t="str">
        <f>_xlfn.XLOOKUP(B1866,'[11]cells down 19042026 9H40'!$B:$B,'[11]cells down 19042026 9H40'!$B:$B,"")</f>
        <v/>
      </c>
    </row>
    <row r="1867" spans="1:48" hidden="1" x14ac:dyDescent="0.3">
      <c r="A1867" s="1" t="s">
        <v>1626</v>
      </c>
      <c r="B1867" s="8" t="s">
        <v>5308</v>
      </c>
      <c r="C1867" s="3" t="str">
        <f>_xlfn.XLOOKUP(B1867,'[1]daily break down'!$D:$D,'[1]daily break down'!$E:$E,"")</f>
        <v>EXTREME-NORD</v>
      </c>
      <c r="D1867" s="1" t="s">
        <v>21</v>
      </c>
      <c r="E1867" s="1" t="s">
        <v>710</v>
      </c>
      <c r="F1867" s="3" t="s">
        <v>55</v>
      </c>
      <c r="G1867" s="1" t="s">
        <v>1626</v>
      </c>
      <c r="H1867" s="27" t="str">
        <f>_xlfn.XLOOKUP(B1867,[2]CALCULATION!$B:$B,[2]CALCULATION!$H:$H,"")</f>
        <v>Huawei</v>
      </c>
      <c r="I1867" s="26">
        <v>0</v>
      </c>
      <c r="J1867" s="26">
        <v>0</v>
      </c>
      <c r="K1867" s="26">
        <v>0</v>
      </c>
      <c r="L1867" s="26">
        <v>0</v>
      </c>
      <c r="M1867" s="26">
        <v>0</v>
      </c>
      <c r="N1867" s="26">
        <v>0</v>
      </c>
      <c r="O1867" s="26">
        <v>0</v>
      </c>
      <c r="P1867" s="114" t="s">
        <v>6364</v>
      </c>
      <c r="Q1867" s="42" t="s">
        <v>6353</v>
      </c>
      <c r="R1867" s="42"/>
      <c r="S1867" s="41" t="str" cm="1">
        <f t="array" ref="S1867">IFERROR(_xlfn.IFS(
U1867="MPR ISSUE","PDH",
U1867="BSS Hardware Issue","BSS",
U1867="Sites strategiques, MLL, Pylone, etc.","ENVTECH",
U1867="AKTIVCO DEFAUT GE &amp; POWER Cabinet","AKTIVCO",
U1867="AKTIVCO Coupure ENEO &amp; Baisse de tension","AKTIVCO GRID ONLY",
U1867="Coupure ENEO &amp; Baisse de tension","IHS GRID ONLY",
U1867="Defaut GE &amp; POWER Cabinet","IHS",
U1867="Sharing","Partners",
U1867="Sites strategiques &amp; DataCenter","SST &amp; DC",
U1867="Exclu","Exclu",
U1867="SAT","SAT",
U1867="SPARE-ISSUE","SPARE-ISSUE",
U1867="Fiber CAmtel","TRANS_FO_CAMTEL",
U1867="Fiber AOF","Fiber AOF",
U1867="Projet OCM (HUAWEI)","TRAVAUX-HUAWEI",
U1867="Projet OCM (NOKIA)","TRAVAUX-NOKIA",
U1867="ACCESS-ISSUE","ACCESS-ISSUE",
U1867="Projet OCM (ZTE, NOKIA, autres projets)","TRAVAUX OCM",
U1867="No root CAuse","No root cause",
U1867="ODU HS","PDH",
U1867="IP &amp; VLAN","PDH",
U1867="Warehouse HUAWEI","SPARE-ISSUE",
U1867="SPARE-HS","SPARE-ISSUE",
U1867="Power Telco","BSS",U1867="no impacts","no impacts"
),"")</f>
        <v/>
      </c>
      <c r="T1867" s="41" t="str" cm="1">
        <f t="array" ref="T1867">IFERROR(_xlfn.IFS(
U1867="MPR ISSUE","TX ISSUE",
U1867="BSS Hardware Issue","RAN ISSUE",
U1867="Sites strategiques, MLL, Pylone, etc.","ENVTECH",
U1867="AKTIVCO DEFAUT GE &amp; POWER Cabinet","POWER ISSUE",
U1867="AKTIVCO Coupure ENEO &amp; Baisse de tension","POWER ISSUE",
U1867="Coupure ENEO &amp; Baisse de tension","POWER ISSUE",
U1867="Defaut GE &amp; POWER Cabinet","POWER ISSUE",
U1867="Sharing","POWER ISSUE",
U1867="Sites strategiques &amp; DataCenter","POWER ISSUE",
U1867="Exclu","Exclu",
U1867="SAT","TX ISSUE",
U1867="SPARE-ISSUE","SPARE-ISSUE",
U1867="Fiber CAmtel","TX ISSUE",
U1867="Fiber AOF","TX ISSUE",
U1867="Projet OCM (HUAWEI)","TRAVAUX-HUAWEI",
U1867="Projet OCM (NOKIA)","TRAVAUX -NOKIA",
U1867="ACCESS-ISSUE","ACCESS-ISSUE",
U1867="Projet OCM (ZTE, NOKIA, autres projets)","TRAVAUX OCM",
U1867="No root CAuse","No root cause",
U1867="ODU HS","TX ISSUE",
U1867="IP &amp; VLAN","TX ISSUE",
U1867="Warehouse HUAWEI","SPARE-ISSUE",
U1867="SPARE-HS","SPARE-ISSUE",
U1867="Power Telco","RAN ISSUE",U1867="no impacts","no impacts"
),"")</f>
        <v/>
      </c>
      <c r="U1867" s="68"/>
      <c r="V1867" s="41" t="str" cm="1">
        <f t="array" ref="V1867">IFERROR(_xlfn.IFS(
U1867="MPR ISSUE","ACTIVE",
U1867="BSS Hardware Issue","ACTIVE",
U1867="Sites strategiques, MLL, Pylone, etc.","PASSIVE",
U1867="AKTIVCO DEFAUT GE &amp; POWER Cabinet","PASSIVE",
U1867="AKTIVCO Coupure ENEO &amp; Baisse de tension","PASSIVE",
U1867="Coupure ENEO &amp; Baisse de tension","PASSIVE",
U1867="Defaut GE &amp; POWER Cabinet","PASSIVE",
U1867="Sharing","PASSIVE",
U1867="Sites strategiques &amp; DataCenter","PASSIVE",
U1867="Exclu","Exclu",
U1867="SAT","ACTIVE",
U1867="SPARE-ISSUE","SPARE-ISSUE",
U1867="Fiber CAmtel","ACTIVE",
U1867="Fiber AOF","ACTIVE",
U1867="Projet OCM (HUAWEI)","PLANNED WORKS",
U1867="Projet OCM (NOKIA)","PLANNED WORKS",
U1867="ACCESS-ISSUE","ACCESS-ISSUE",
U1867="Projet OCM (ZTE, NOKIA, autres projets)","PLANNED WORKS",
U1867="No root CAuse","No root cause",
U1867="ODU HS","ACTIVE",
U1867="IP &amp; VLAN","ACTIVE",
U1867="Warehouse HUAWEI","SPARE-ISSUE",
U1867="SPARE-HS","SPARE-ISSUE",
U1867="Power Telco","ACTIVE", U1867="no impacts","no impacts"
),"")</f>
        <v/>
      </c>
      <c r="W1867" s="113"/>
      <c r="X1867" s="113"/>
      <c r="Y1867" s="113"/>
      <c r="Z1867" s="113"/>
      <c r="AA1867" s="113"/>
      <c r="AB1867" s="17" t="s">
        <v>5465</v>
      </c>
      <c r="AC1867" s="17" t="str">
        <f>_xlfn.XLOOKUP(B1867,'INCIDENT-04-27-2026'!E:E,'INCIDENT-04-27-2026'!F:F,"")</f>
        <v/>
      </c>
      <c r="AD1867" s="9"/>
      <c r="AE1867" s="7" t="s">
        <v>5465</v>
      </c>
      <c r="AF1867" s="6" t="str">
        <f>_xlfn.XLOOKUP(B1867,'[13]Input_27-04'!$B:$B,'[13]Input_27-04'!$M:$M,"")</f>
        <v/>
      </c>
      <c r="AG1867" s="7"/>
      <c r="AH1867" s="3"/>
      <c r="AI1867" s="18" t="str">
        <f>_xlfn.XLOOKUP(B1867,'[3]Cells Huawei 27042026 10h'!$B:$B,'[3]Cells Huawei 27042026 10h'!$T:$T,"")</f>
        <v/>
      </c>
      <c r="AJ1867" s="18" t="str">
        <f>_xlfn.XLOOKUP(B1867,'[3]Cells Huawei 27042026 15h'!$B:$B,'[3]Cells Huawei 27042026 15h'!$T:$T,"")</f>
        <v/>
      </c>
      <c r="AK1867" s="18" t="str">
        <f>_xlfn.XLOOKUP(B1867,'[4]cells down 27042026 11h28'!$B:$B,'[4]cells down 27042026 11h28'!$R:$R,"")</f>
        <v/>
      </c>
      <c r="AL1867" s="18" t="str">
        <f>_xlfn.XLOOKUP(B1867,'[4]cells down 27042026 18h01'!$B:$B,'[4]cells down 27042026 18h01'!$R:$R,"")</f>
        <v/>
      </c>
      <c r="AM1867" s="18" t="str">
        <f>_xlfn.XLOOKUP(B1867,'[5]cell downs 27042026 11h'!$B:$B,'[5]cell downs 27042026 11h'!$R:$R,"")</f>
        <v/>
      </c>
      <c r="AN1867" s="18" t="str">
        <f>_xlfn.XLOOKUP(B1867,'[5]cell downs 27042026 17h40'!$B:$B,'[5]cell downs 27042026 17h40'!$R:$R,"")</f>
        <v/>
      </c>
      <c r="AO1867" s="18" t="str">
        <f>_xlfn.XLOOKUP(B1867,'[6]ALL SITES DOWN'!$D:$D,'[6]ALL SITES DOWN'!$J:$J,"")</f>
        <v/>
      </c>
      <c r="AP1867" s="18" t="str">
        <f>_xlfn.XLOOKUP(B1867,'[7]ALL SITES DOWN'!$D:$D,'[7]ALL SITES DOWN'!$J:$J,"")</f>
        <v/>
      </c>
      <c r="AQ1867" s="9" t="str">
        <f>_xlfn.XLOOKUP(B1867,[8]sheet1!$AC:$AC,[8]sheet1!$AF:$AF,"")</f>
        <v/>
      </c>
      <c r="AR1867" s="14"/>
      <c r="AS1867" s="14" t="s">
        <v>5465</v>
      </c>
      <c r="AT1867" s="14" t="str">
        <f>_xlfn.XLOOKUP(B1867,'[9]cell downs 18042026 17h'!$B:$B,'[9]cell downs 18042026 17h'!$B:$B,"")</f>
        <v/>
      </c>
      <c r="AU1867" s="14" t="str">
        <f>_xlfn.XLOOKUP(B1867,'[10]Cells Huawei 19042026 15h'!$B:$B,'[10]Cells Huawei 19042026 15h'!$B:$B,"")</f>
        <v/>
      </c>
      <c r="AV1867" s="9" t="str">
        <f>_xlfn.XLOOKUP(B1867,'[11]cells down 19042026 9H40'!$B:$B,'[11]cells down 19042026 9H40'!$B:$B,"")</f>
        <v/>
      </c>
    </row>
    <row r="1868" spans="1:48" hidden="1" x14ac:dyDescent="0.3">
      <c r="A1868" s="1" t="s">
        <v>4226</v>
      </c>
      <c r="B1868" s="8" t="s">
        <v>4227</v>
      </c>
      <c r="C1868" s="3" t="str">
        <f>_xlfn.XLOOKUP(B1868,'[1]daily break down'!$D:$D,'[1]daily break down'!$E:$E,"")</f>
        <v>NORD-OUEST</v>
      </c>
      <c r="D1868" s="1" t="s">
        <v>11</v>
      </c>
      <c r="E1868" s="1" t="s">
        <v>96</v>
      </c>
      <c r="F1868" s="3" t="s">
        <v>51</v>
      </c>
      <c r="G1868" s="1" t="s">
        <v>4228</v>
      </c>
      <c r="H1868" s="27" t="str">
        <f>_xlfn.XLOOKUP(B1868,[2]CALCULATION!$B:$B,[2]CALCULATION!$H:$H,"")</f>
        <v>HUAWEI</v>
      </c>
      <c r="I1868" s="26">
        <v>0</v>
      </c>
      <c r="J1868" s="26">
        <v>9.5417668998068125E-3</v>
      </c>
      <c r="K1868" s="26">
        <v>0</v>
      </c>
      <c r="L1868" s="26">
        <v>0</v>
      </c>
      <c r="M1868" s="26">
        <v>0</v>
      </c>
      <c r="N1868" s="26">
        <v>0</v>
      </c>
      <c r="O1868" s="26">
        <v>0</v>
      </c>
      <c r="P1868" s="114" t="s">
        <v>6364</v>
      </c>
      <c r="Q1868" s="42" t="s">
        <v>6353</v>
      </c>
      <c r="R1868" s="42"/>
      <c r="S1868" s="41" t="str" cm="1">
        <f t="array" ref="S1868">IFERROR(_xlfn.IFS(
U1868="MPR ISSUE","PDH",
U1868="BSS Hardware Issue","BSS",
U1868="Sites strategiques, MLL, Pylone, etc.","ENVTECH",
U1868="AKTIVCO DEFAUT GE &amp; POWER Cabinet","AKTIVCO",
U1868="AKTIVCO Coupure ENEO &amp; Baisse de tension","AKTIVCO GRID ONLY",
U1868="Coupure ENEO &amp; Baisse de tension","IHS GRID ONLY",
U1868="Defaut GE &amp; POWER Cabinet","IHS",
U1868="Sharing","Partners",
U1868="Sites strategiques &amp; DataCenter","SST &amp; DC",
U1868="Exclu","Exclu",
U1868="SAT","SAT",
U1868="SPARE-ISSUE","SPARE-ISSUE",
U1868="Fiber CAmtel","TRANS_FO_CAMTEL",
U1868="Fiber AOF","Fiber AOF",
U1868="Projet OCM (HUAWEI)","TRAVAUX-HUAWEI",
U1868="Projet OCM (NOKIA)","TRAVAUX-NOKIA",
U1868="ACCESS-ISSUE","ACCESS-ISSUE",
U1868="Projet OCM (ZTE, NOKIA, autres projets)","TRAVAUX OCM",
U1868="No root CAuse","No root cause",
U1868="ODU HS","PDH",
U1868="IP &amp; VLAN","PDH",
U1868="Warehouse HUAWEI","SPARE-ISSUE",
U1868="SPARE-HS","SPARE-ISSUE",
U1868="Power Telco","BSS",U1868="no impacts","no impacts"
),"")</f>
        <v/>
      </c>
      <c r="T1868" s="41" t="str" cm="1">
        <f t="array" ref="T1868">IFERROR(_xlfn.IFS(
U1868="MPR ISSUE","TX ISSUE",
U1868="BSS Hardware Issue","RAN ISSUE",
U1868="Sites strategiques, MLL, Pylone, etc.","ENVTECH",
U1868="AKTIVCO DEFAUT GE &amp; POWER Cabinet","POWER ISSUE",
U1868="AKTIVCO Coupure ENEO &amp; Baisse de tension","POWER ISSUE",
U1868="Coupure ENEO &amp; Baisse de tension","POWER ISSUE",
U1868="Defaut GE &amp; POWER Cabinet","POWER ISSUE",
U1868="Sharing","POWER ISSUE",
U1868="Sites strategiques &amp; DataCenter","POWER ISSUE",
U1868="Exclu","Exclu",
U1868="SAT","TX ISSUE",
U1868="SPARE-ISSUE","SPARE-ISSUE",
U1868="Fiber CAmtel","TX ISSUE",
U1868="Fiber AOF","TX ISSUE",
U1868="Projet OCM (HUAWEI)","TRAVAUX-HUAWEI",
U1868="Projet OCM (NOKIA)","TRAVAUX -NOKIA",
U1868="ACCESS-ISSUE","ACCESS-ISSUE",
U1868="Projet OCM (ZTE, NOKIA, autres projets)","TRAVAUX OCM",
U1868="No root CAuse","No root cause",
U1868="ODU HS","TX ISSUE",
U1868="IP &amp; VLAN","TX ISSUE",
U1868="Warehouse HUAWEI","SPARE-ISSUE",
U1868="SPARE-HS","SPARE-ISSUE",
U1868="Power Telco","RAN ISSUE",U1868="no impacts","no impacts"
),"")</f>
        <v/>
      </c>
      <c r="U1868" s="68"/>
      <c r="V1868" s="41" t="str" cm="1">
        <f t="array" ref="V1868">IFERROR(_xlfn.IFS(
U1868="MPR ISSUE","ACTIVE",
U1868="BSS Hardware Issue","ACTIVE",
U1868="Sites strategiques, MLL, Pylone, etc.","PASSIVE",
U1868="AKTIVCO DEFAUT GE &amp; POWER Cabinet","PASSIVE",
U1868="AKTIVCO Coupure ENEO &amp; Baisse de tension","PASSIVE",
U1868="Coupure ENEO &amp; Baisse de tension","PASSIVE",
U1868="Defaut GE &amp; POWER Cabinet","PASSIVE",
U1868="Sharing","PASSIVE",
U1868="Sites strategiques &amp; DataCenter","PASSIVE",
U1868="Exclu","Exclu",
U1868="SAT","ACTIVE",
U1868="SPARE-ISSUE","SPARE-ISSUE",
U1868="Fiber CAmtel","ACTIVE",
U1868="Fiber AOF","ACTIVE",
U1868="Projet OCM (HUAWEI)","PLANNED WORKS",
U1868="Projet OCM (NOKIA)","PLANNED WORKS",
U1868="ACCESS-ISSUE","ACCESS-ISSUE",
U1868="Projet OCM (ZTE, NOKIA, autres projets)","PLANNED WORKS",
U1868="No root CAuse","No root cause",
U1868="ODU HS","ACTIVE",
U1868="IP &amp; VLAN","ACTIVE",
U1868="Warehouse HUAWEI","SPARE-ISSUE",
U1868="SPARE-HS","SPARE-ISSUE",
U1868="Power Telco","ACTIVE", U1868="no impacts","no impacts"
),"")</f>
        <v/>
      </c>
      <c r="W1868" s="113"/>
      <c r="X1868" s="113"/>
      <c r="Y1868" s="113"/>
      <c r="Z1868" s="113"/>
      <c r="AA1868" s="113"/>
      <c r="AB1868" s="17" t="s">
        <v>5465</v>
      </c>
      <c r="AC1868" s="17" t="str">
        <f>_xlfn.XLOOKUP(B1868,'INCIDENT-04-27-2026'!E:E,'INCIDENT-04-27-2026'!F:F,"")</f>
        <v/>
      </c>
      <c r="AD1868" s="9"/>
      <c r="AE1868" s="7" t="s">
        <v>5465</v>
      </c>
      <c r="AF1868" s="6" t="str">
        <f>_xlfn.XLOOKUP(B1868,'[13]Input_27-04'!$B:$B,'[13]Input_27-04'!$M:$M,"")</f>
        <v/>
      </c>
      <c r="AG1868" s="7"/>
      <c r="AH1868" s="3"/>
      <c r="AI1868" s="18" t="str">
        <f>_xlfn.XLOOKUP(B1868,'[3]Cells Huawei 27042026 10h'!$B:$B,'[3]Cells Huawei 27042026 10h'!$T:$T,"")</f>
        <v/>
      </c>
      <c r="AJ1868" s="18" t="str">
        <f>_xlfn.XLOOKUP(B1868,'[3]Cells Huawei 27042026 15h'!$B:$B,'[3]Cells Huawei 27042026 15h'!$T:$T,"")</f>
        <v/>
      </c>
      <c r="AK1868" s="18" t="str">
        <f>_xlfn.XLOOKUP(B1868,'[4]cells down 27042026 11h28'!$B:$B,'[4]cells down 27042026 11h28'!$R:$R,"")</f>
        <v/>
      </c>
      <c r="AL1868" s="18" t="str">
        <f>_xlfn.XLOOKUP(B1868,'[4]cells down 27042026 18h01'!$B:$B,'[4]cells down 27042026 18h01'!$R:$R,"")</f>
        <v/>
      </c>
      <c r="AM1868" s="18" t="str">
        <f>_xlfn.XLOOKUP(B1868,'[5]cell downs 27042026 11h'!$B:$B,'[5]cell downs 27042026 11h'!$R:$R,"")</f>
        <v/>
      </c>
      <c r="AN1868" s="18" t="str">
        <f>_xlfn.XLOOKUP(B1868,'[5]cell downs 27042026 17h40'!$B:$B,'[5]cell downs 27042026 17h40'!$R:$R,"")</f>
        <v/>
      </c>
      <c r="AO1868" s="18" t="str">
        <f>_xlfn.XLOOKUP(B1868,'[6]ALL SITES DOWN'!$D:$D,'[6]ALL SITES DOWN'!$J:$J,"")</f>
        <v/>
      </c>
      <c r="AP1868" s="18" t="str">
        <f>_xlfn.XLOOKUP(B1868,'[7]ALL SITES DOWN'!$D:$D,'[7]ALL SITES DOWN'!$J:$J,"")</f>
        <v/>
      </c>
      <c r="AQ1868" s="9" t="str">
        <f>_xlfn.XLOOKUP(B1868,[8]sheet1!$AC:$AC,[8]sheet1!$AF:$AF,"")</f>
        <v/>
      </c>
      <c r="AR1868" s="14"/>
      <c r="AS1868" s="14" t="s">
        <v>5465</v>
      </c>
      <c r="AT1868" s="14" t="str">
        <f>_xlfn.XLOOKUP(B1868,'[9]cell downs 18042026 17h'!$B:$B,'[9]cell downs 18042026 17h'!$B:$B,"")</f>
        <v/>
      </c>
      <c r="AU1868" s="14" t="str">
        <f>_xlfn.XLOOKUP(B1868,'[10]Cells Huawei 19042026 15h'!$B:$B,'[10]Cells Huawei 19042026 15h'!$B:$B,"")</f>
        <v/>
      </c>
      <c r="AV1868" s="9" t="str">
        <f>_xlfn.XLOOKUP(B1868,'[11]cells down 19042026 9H40'!$B:$B,'[11]cells down 19042026 9H40'!$B:$B,"")</f>
        <v/>
      </c>
    </row>
    <row r="1869" spans="1:48" hidden="1" x14ac:dyDescent="0.3">
      <c r="A1869" s="1" t="s">
        <v>726</v>
      </c>
      <c r="B1869" s="8" t="s">
        <v>727</v>
      </c>
      <c r="C1869" s="3" t="str">
        <f>_xlfn.XLOOKUP(B1869,'[1]daily break down'!$D:$D,'[1]daily break down'!$E:$E,"")</f>
        <v>Douala</v>
      </c>
      <c r="D1869" s="1" t="s">
        <v>11</v>
      </c>
      <c r="E1869" s="1" t="s">
        <v>12</v>
      </c>
      <c r="F1869" s="3" t="s">
        <v>31</v>
      </c>
      <c r="G1869" s="1" t="s">
        <v>32</v>
      </c>
      <c r="H1869" s="29" t="str">
        <f>_xlfn.XLOOKUP(B1869,[2]CALCULATION!$B:$B,[2]CALCULATION!$H:$H,"")</f>
        <v>ZTE</v>
      </c>
      <c r="I1869" s="26">
        <v>0</v>
      </c>
      <c r="J1869" s="26">
        <v>0</v>
      </c>
      <c r="K1869" s="26">
        <v>0</v>
      </c>
      <c r="L1869" s="26">
        <v>0</v>
      </c>
      <c r="M1869" s="26">
        <v>0</v>
      </c>
      <c r="N1869" s="26">
        <v>0</v>
      </c>
      <c r="O1869" s="26">
        <v>0</v>
      </c>
      <c r="P1869" s="114" t="s">
        <v>6364</v>
      </c>
      <c r="Q1869" s="42" t="s">
        <v>5538</v>
      </c>
      <c r="R1869" s="42"/>
      <c r="S1869" s="41" t="str" cm="1">
        <f t="array" ref="S1869">IFERROR(_xlfn.IFS(
U1869="MPR ISSUE","PDH",
U1869="BSS Hardware Issue","BSS",
U1869="Sites strategiques, MLL, Pylone, etc.","ENVTECH",
U1869="AKTIVCO DEFAUT GE &amp; POWER Cabinet","AKTIVCO",
U1869="AKTIVCO Coupure ENEO &amp; Baisse de tension","AKTIVCO GRID ONLY",
U1869="Coupure ENEO &amp; Baisse de tension","IHS GRID ONLY",
U1869="Defaut GE &amp; POWER Cabinet","IHS",
U1869="Sharing","Partners",
U1869="Sites strategiques &amp; DataCenter","SST &amp; DC",
U1869="Exclu","Exclu",
U1869="SAT","SAT",
U1869="SPARE-ISSUE","SPARE-ISSUE",
U1869="Fiber CAmtel","TRANS_FO_CAMTEL",
U1869="Fiber AOF","Fiber AOF",
U1869="Projet OCM (HUAWEI)","TRAVAUX-HUAWEI",
U1869="Projet OCM (NOKIA)","TRAVAUX-NOKIA",
U1869="ACCESS-ISSUE","ACCESS-ISSUE",
U1869="Projet OCM (ZTE, NOKIA, autres projets)","TRAVAUX OCM",
U1869="No root CAuse","No root cause",
U1869="ODU HS","PDH",
U1869="IP &amp; VLAN","PDH",
U1869="Warehouse HUAWEI","SPARE-ISSUE",
U1869="SPARE-HS","SPARE-ISSUE",
U1869="Power Telco","BSS",U1869="no impacts","no impacts"
),"")</f>
        <v>No root cause</v>
      </c>
      <c r="T1869" s="41" t="str" cm="1">
        <f t="array" ref="T1869">IFERROR(_xlfn.IFS(
U1869="MPR ISSUE","TX ISSUE",
U1869="BSS Hardware Issue","RAN ISSUE",
U1869="Sites strategiques, MLL, Pylone, etc.","ENVTECH",
U1869="AKTIVCO DEFAUT GE &amp; POWER Cabinet","POWER ISSUE",
U1869="AKTIVCO Coupure ENEO &amp; Baisse de tension","POWER ISSUE",
U1869="Coupure ENEO &amp; Baisse de tension","POWER ISSUE",
U1869="Defaut GE &amp; POWER Cabinet","POWER ISSUE",
U1869="Sharing","POWER ISSUE",
U1869="Sites strategiques &amp; DataCenter","POWER ISSUE",
U1869="Exclu","Exclu",
U1869="SAT","TX ISSUE",
U1869="SPARE-ISSUE","SPARE-ISSUE",
U1869="Fiber CAmtel","TX ISSUE",
U1869="Fiber AOF","TX ISSUE",
U1869="Projet OCM (HUAWEI)","TRAVAUX-HUAWEI",
U1869="Projet OCM (NOKIA)","TRAVAUX -NOKIA",
U1869="ACCESS-ISSUE","ACCESS-ISSUE",
U1869="Projet OCM (ZTE, NOKIA, autres projets)","TRAVAUX OCM",
U1869="No root CAuse","No root cause",
U1869="ODU HS","TX ISSUE",
U1869="IP &amp; VLAN","TX ISSUE",
U1869="Warehouse HUAWEI","SPARE-ISSUE",
U1869="SPARE-HS","SPARE-ISSUE",
U1869="Power Telco","RAN ISSUE",U1869="no impacts","no impacts"
),"")</f>
        <v>No root cause</v>
      </c>
      <c r="U1869" s="68" t="s">
        <v>5691</v>
      </c>
      <c r="V1869" s="41" t="str" cm="1">
        <f t="array" ref="V1869">IFERROR(_xlfn.IFS(
U1869="MPR ISSUE","ACTIVE",
U1869="BSS Hardware Issue","ACTIVE",
U1869="Sites strategiques, MLL, Pylone, etc.","PASSIVE",
U1869="AKTIVCO DEFAUT GE &amp; POWER Cabinet","PASSIVE",
U1869="AKTIVCO Coupure ENEO &amp; Baisse de tension","PASSIVE",
U1869="Coupure ENEO &amp; Baisse de tension","PASSIVE",
U1869="Defaut GE &amp; POWER Cabinet","PASSIVE",
U1869="Sharing","PASSIVE",
U1869="Sites strategiques &amp; DataCenter","PASSIVE",
U1869="Exclu","Exclu",
U1869="SAT","ACTIVE",
U1869="SPARE-ISSUE","SPARE-ISSUE",
U1869="Fiber CAmtel","ACTIVE",
U1869="Fiber AOF","ACTIVE",
U1869="Projet OCM (HUAWEI)","PLANNED WORKS",
U1869="Projet OCM (NOKIA)","PLANNED WORKS",
U1869="ACCESS-ISSUE","ACCESS-ISSUE",
U1869="Projet OCM (ZTE, NOKIA, autres projets)","PLANNED WORKS",
U1869="No root CAuse","No root cause",
U1869="ODU HS","ACTIVE",
U1869="IP &amp; VLAN","ACTIVE",
U1869="Warehouse HUAWEI","SPARE-ISSUE",
U1869="SPARE-HS","SPARE-ISSUE",
U1869="Power Telco","ACTIVE", U1869="no impacts","no impacts"
),"")</f>
        <v>No root cause</v>
      </c>
      <c r="W1869" s="113"/>
      <c r="X1869" s="113"/>
      <c r="Y1869" s="113"/>
      <c r="Z1869" s="113"/>
      <c r="AA1869" s="113"/>
      <c r="AB1869" s="17" t="s">
        <v>5465</v>
      </c>
      <c r="AC1869" s="17" t="str">
        <f>_xlfn.XLOOKUP(B1869,'INCIDENT-04-27-2026'!E:E,'INCIDENT-04-27-2026'!F:F,"")</f>
        <v/>
      </c>
      <c r="AD1869" s="9"/>
      <c r="AE1869" s="7" t="s">
        <v>5465</v>
      </c>
      <c r="AF1869" s="6" t="str">
        <f>_xlfn.XLOOKUP(B1869,'[13]Input_27-04'!$B:$B,'[13]Input_27-04'!$M:$M,"")</f>
        <v/>
      </c>
      <c r="AG1869" s="7"/>
      <c r="AH1869" s="3"/>
      <c r="AI1869" s="18" t="str">
        <f>_xlfn.XLOOKUP(B1869,'[3]Cells Huawei 27042026 10h'!$B:$B,'[3]Cells Huawei 27042026 10h'!$T:$T,"")</f>
        <v/>
      </c>
      <c r="AJ1869" s="18" t="str">
        <f>_xlfn.XLOOKUP(B1869,'[3]Cells Huawei 27042026 15h'!$B:$B,'[3]Cells Huawei 27042026 15h'!$T:$T,"")</f>
        <v/>
      </c>
      <c r="AK1869" s="18" t="str">
        <f>_xlfn.XLOOKUP(B1869,'[4]cells down 27042026 11h28'!$B:$B,'[4]cells down 27042026 11h28'!$R:$R,"")</f>
        <v/>
      </c>
      <c r="AL1869" s="18" t="str">
        <f>_xlfn.XLOOKUP(B1869,'[4]cells down 27042026 18h01'!$B:$B,'[4]cells down 27042026 18h01'!$R:$R,"")</f>
        <v/>
      </c>
      <c r="AM1869" s="18" t="str">
        <f>_xlfn.XLOOKUP(B1869,'[5]cell downs 27042026 11h'!$B:$B,'[5]cell downs 27042026 11h'!$R:$R,"")</f>
        <v/>
      </c>
      <c r="AN1869" s="18" t="str">
        <f>_xlfn.XLOOKUP(B1869,'[5]cell downs 27042026 17h40'!$B:$B,'[5]cell downs 27042026 17h40'!$R:$R,"")</f>
        <v/>
      </c>
      <c r="AO1869" s="18" t="str">
        <f>_xlfn.XLOOKUP(B1869,'[6]ALL SITES DOWN'!$D:$D,'[6]ALL SITES DOWN'!$J:$J,"")</f>
        <v/>
      </c>
      <c r="AP1869" s="18" t="str">
        <f>_xlfn.XLOOKUP(B1869,'[7]ALL SITES DOWN'!$D:$D,'[7]ALL SITES DOWN'!$J:$J,"")</f>
        <v/>
      </c>
      <c r="AQ1869" s="9" t="str">
        <f>_xlfn.XLOOKUP(B1869,[8]sheet1!$AC:$AC,[8]sheet1!$AF:$AF,"")</f>
        <v/>
      </c>
      <c r="AR1869" s="14"/>
      <c r="AS1869" s="14" t="s">
        <v>5465</v>
      </c>
      <c r="AT1869" s="14" t="str">
        <f>_xlfn.XLOOKUP(B1869,'[9]cell downs 18042026 17h'!$B:$B,'[9]cell downs 18042026 17h'!$B:$B,"")</f>
        <v/>
      </c>
      <c r="AU1869" s="14" t="str">
        <f>_xlfn.XLOOKUP(B1869,'[10]Cells Huawei 19042026 15h'!$B:$B,'[10]Cells Huawei 19042026 15h'!$B:$B,"")</f>
        <v/>
      </c>
      <c r="AV1869" s="9" t="str">
        <f>_xlfn.XLOOKUP(B1869,'[11]cells down 19042026 9H40'!$B:$B,'[11]cells down 19042026 9H40'!$B:$B,"")</f>
        <v/>
      </c>
    </row>
    <row r="1870" spans="1:48" hidden="1" x14ac:dyDescent="0.3">
      <c r="A1870" s="1" t="s">
        <v>4057</v>
      </c>
      <c r="B1870" s="8" t="s">
        <v>4058</v>
      </c>
      <c r="C1870" s="3" t="str">
        <f>_xlfn.XLOOKUP(B1870,'[1]daily break down'!$D:$D,'[1]daily break down'!$E:$E,"")</f>
        <v>OUEST</v>
      </c>
      <c r="D1870" s="1" t="s">
        <v>11</v>
      </c>
      <c r="E1870" s="1" t="s">
        <v>12</v>
      </c>
      <c r="F1870" s="3" t="s">
        <v>102</v>
      </c>
      <c r="G1870" s="1" t="s">
        <v>4059</v>
      </c>
      <c r="H1870" s="27" t="str">
        <f>_xlfn.XLOOKUP(B1870,[2]CALCULATION!$B:$B,[2]CALCULATION!$H:$H,"")</f>
        <v>HUAWEI</v>
      </c>
      <c r="I1870" s="26">
        <v>7.6512485981628436E-2</v>
      </c>
      <c r="J1870" s="26">
        <v>0.73944234703923428</v>
      </c>
      <c r="K1870" s="26">
        <v>2.7822722175137621E-2</v>
      </c>
      <c r="L1870" s="26">
        <v>0</v>
      </c>
      <c r="M1870" s="26">
        <v>0</v>
      </c>
      <c r="N1870" s="26">
        <v>0</v>
      </c>
      <c r="O1870" s="26">
        <v>0</v>
      </c>
      <c r="P1870" s="114" t="s">
        <v>6364</v>
      </c>
      <c r="Q1870" s="42" t="s">
        <v>5538</v>
      </c>
      <c r="R1870" s="42"/>
      <c r="S1870" s="41" t="str" cm="1">
        <f t="array" ref="S1870">IFERROR(_xlfn.IFS(
U1870="MPR ISSUE","PDH",
U1870="BSS Hardware Issue","BSS",
U1870="Sites strategiques, MLL, Pylone, etc.","ENVTECH",
U1870="AKTIVCO DEFAUT GE &amp; POWER Cabinet","AKTIVCO",
U1870="AKTIVCO Coupure ENEO &amp; Baisse de tension","AKTIVCO GRID ONLY",
U1870="Coupure ENEO &amp; Baisse de tension","IHS GRID ONLY",
U1870="Defaut GE &amp; POWER Cabinet","IHS",
U1870="Sharing","Partners",
U1870="Sites strategiques &amp; DataCenter","SST &amp; DC",
U1870="Exclu","Exclu",
U1870="SAT","SAT",
U1870="SPARE-ISSUE","SPARE-ISSUE",
U1870="Fiber CAmtel","TRANS_FO_CAMTEL",
U1870="Fiber AOF","Fiber AOF",
U1870="Projet OCM (HUAWEI)","TRAVAUX-HUAWEI",
U1870="Projet OCM (NOKIA)","TRAVAUX-NOKIA",
U1870="ACCESS-ISSUE","ACCESS-ISSUE",
U1870="Projet OCM (ZTE, NOKIA, autres projets)","TRAVAUX OCM",
U1870="No root CAuse","No root cause",
U1870="ODU HS","PDH",
U1870="IP &amp; VLAN","PDH",
U1870="Warehouse HUAWEI","SPARE-ISSUE",
U1870="SPARE-HS","SPARE-ISSUE",
U1870="Power Telco","BSS",U1870="no impacts","no impacts"
),"")</f>
        <v>No root cause</v>
      </c>
      <c r="T1870" s="41" t="str" cm="1">
        <f t="array" ref="T1870">IFERROR(_xlfn.IFS(
U1870="MPR ISSUE","TX ISSUE",
U1870="BSS Hardware Issue","RAN ISSUE",
U1870="Sites strategiques, MLL, Pylone, etc.","ENVTECH",
U1870="AKTIVCO DEFAUT GE &amp; POWER Cabinet","POWER ISSUE",
U1870="AKTIVCO Coupure ENEO &amp; Baisse de tension","POWER ISSUE",
U1870="Coupure ENEO &amp; Baisse de tension","POWER ISSUE",
U1870="Defaut GE &amp; POWER Cabinet","POWER ISSUE",
U1870="Sharing","POWER ISSUE",
U1870="Sites strategiques &amp; DataCenter","POWER ISSUE",
U1870="Exclu","Exclu",
U1870="SAT","TX ISSUE",
U1870="SPARE-ISSUE","SPARE-ISSUE",
U1870="Fiber CAmtel","TX ISSUE",
U1870="Fiber AOF","TX ISSUE",
U1870="Projet OCM (HUAWEI)","TRAVAUX-HUAWEI",
U1870="Projet OCM (NOKIA)","TRAVAUX -NOKIA",
U1870="ACCESS-ISSUE","ACCESS-ISSUE",
U1870="Projet OCM (ZTE, NOKIA, autres projets)","TRAVAUX OCM",
U1870="No root CAuse","No root cause",
U1870="ODU HS","TX ISSUE",
U1870="IP &amp; VLAN","TX ISSUE",
U1870="Warehouse HUAWEI","SPARE-ISSUE",
U1870="SPARE-HS","SPARE-ISSUE",
U1870="Power Telco","RAN ISSUE",U1870="no impacts","no impacts"
),"")</f>
        <v>No root cause</v>
      </c>
      <c r="U1870" s="68" t="s">
        <v>5691</v>
      </c>
      <c r="V1870" s="41" t="str" cm="1">
        <f t="array" ref="V1870">IFERROR(_xlfn.IFS(
U1870="MPR ISSUE","ACTIVE",
U1870="BSS Hardware Issue","ACTIVE",
U1870="Sites strategiques, MLL, Pylone, etc.","PASSIVE",
U1870="AKTIVCO DEFAUT GE &amp; POWER Cabinet","PASSIVE",
U1870="AKTIVCO Coupure ENEO &amp; Baisse de tension","PASSIVE",
U1870="Coupure ENEO &amp; Baisse de tension","PASSIVE",
U1870="Defaut GE &amp; POWER Cabinet","PASSIVE",
U1870="Sharing","PASSIVE",
U1870="Sites strategiques &amp; DataCenter","PASSIVE",
U1870="Exclu","Exclu",
U1870="SAT","ACTIVE",
U1870="SPARE-ISSUE","SPARE-ISSUE",
U1870="Fiber CAmtel","ACTIVE",
U1870="Fiber AOF","ACTIVE",
U1870="Projet OCM (HUAWEI)","PLANNED WORKS",
U1870="Projet OCM (NOKIA)","PLANNED WORKS",
U1870="ACCESS-ISSUE","ACCESS-ISSUE",
U1870="Projet OCM (ZTE, NOKIA, autres projets)","PLANNED WORKS",
U1870="No root CAuse","No root cause",
U1870="ODU HS","ACTIVE",
U1870="IP &amp; VLAN","ACTIVE",
U1870="Warehouse HUAWEI","SPARE-ISSUE",
U1870="SPARE-HS","SPARE-ISSUE",
U1870="Power Telco","ACTIVE", U1870="no impacts","no impacts"
),"")</f>
        <v>No root cause</v>
      </c>
      <c r="W1870" s="113"/>
      <c r="X1870" s="113"/>
      <c r="Y1870" s="113"/>
      <c r="Z1870" s="113"/>
      <c r="AA1870" s="113"/>
      <c r="AB1870" s="17" t="s">
        <v>5465</v>
      </c>
      <c r="AC1870" s="17" t="str">
        <f>_xlfn.XLOOKUP(B1870,'INCIDENT-04-27-2026'!E:E,'INCIDENT-04-27-2026'!F:F,"")</f>
        <v/>
      </c>
      <c r="AD1870" s="9"/>
      <c r="AE1870" s="7" t="s">
        <v>5465</v>
      </c>
      <c r="AF1870" s="6" t="str">
        <f>_xlfn.XLOOKUP(B1870,'[13]Input_27-04'!$B:$B,'[13]Input_27-04'!$M:$M,"")</f>
        <v/>
      </c>
      <c r="AG1870" s="7"/>
      <c r="AH1870" s="3"/>
      <c r="AI1870" s="18" t="str">
        <f>_xlfn.XLOOKUP(B1870,'[3]Cells Huawei 27042026 10h'!$B:$B,'[3]Cells Huawei 27042026 10h'!$T:$T,"")</f>
        <v/>
      </c>
      <c r="AJ1870" s="18" t="str">
        <f>_xlfn.XLOOKUP(B1870,'[3]Cells Huawei 27042026 15h'!$B:$B,'[3]Cells Huawei 27042026 15h'!$T:$T,"")</f>
        <v/>
      </c>
      <c r="AK1870" s="18" t="str">
        <f>_xlfn.XLOOKUP(B1870,'[4]cells down 27042026 11h28'!$B:$B,'[4]cells down 27042026 11h28'!$R:$R,"")</f>
        <v/>
      </c>
      <c r="AL1870" s="18" t="str">
        <f>_xlfn.XLOOKUP(B1870,'[4]cells down 27042026 18h01'!$B:$B,'[4]cells down 27042026 18h01'!$R:$R,"")</f>
        <v/>
      </c>
      <c r="AM1870" s="18" t="str">
        <f>_xlfn.XLOOKUP(B1870,'[5]cell downs 27042026 11h'!$B:$B,'[5]cell downs 27042026 11h'!$R:$R,"")</f>
        <v/>
      </c>
      <c r="AN1870" s="18" t="str">
        <f>_xlfn.XLOOKUP(B1870,'[5]cell downs 27042026 17h40'!$B:$B,'[5]cell downs 27042026 17h40'!$R:$R,"")</f>
        <v/>
      </c>
      <c r="AO1870" s="18" t="str">
        <f>_xlfn.XLOOKUP(B1870,'[6]ALL SITES DOWN'!$D:$D,'[6]ALL SITES DOWN'!$J:$J,"")</f>
        <v/>
      </c>
      <c r="AP1870" s="18" t="str">
        <f>_xlfn.XLOOKUP(B1870,'[7]ALL SITES DOWN'!$D:$D,'[7]ALL SITES DOWN'!$J:$J,"")</f>
        <v/>
      </c>
      <c r="AQ1870" s="9" t="str">
        <f>_xlfn.XLOOKUP(B1870,[8]sheet1!$AC:$AC,[8]sheet1!$AF:$AF,"")</f>
        <v/>
      </c>
      <c r="AR1870" s="14"/>
      <c r="AS1870" s="14" t="s">
        <v>5465</v>
      </c>
      <c r="AT1870" s="14" t="str">
        <f>_xlfn.XLOOKUP(B1870,'[9]cell downs 18042026 17h'!$B:$B,'[9]cell downs 18042026 17h'!$B:$B,"")</f>
        <v/>
      </c>
      <c r="AU1870" s="14" t="str">
        <f>_xlfn.XLOOKUP(B1870,'[10]Cells Huawei 19042026 15h'!$B:$B,'[10]Cells Huawei 19042026 15h'!$B:$B,"")</f>
        <v>OST_138</v>
      </c>
      <c r="AV1870" s="9" t="str">
        <f>_xlfn.XLOOKUP(B1870,'[11]cells down 19042026 9H40'!$B:$B,'[11]cells down 19042026 9H40'!$B:$B,"")</f>
        <v/>
      </c>
    </row>
    <row r="1871" spans="1:48" hidden="1" x14ac:dyDescent="0.3">
      <c r="A1871" s="1" t="s">
        <v>1412</v>
      </c>
      <c r="B1871" s="8" t="s">
        <v>1413</v>
      </c>
      <c r="C1871" s="3" t="str">
        <f>_xlfn.XLOOKUP(B1871,'[1]daily break down'!$D:$D,'[1]daily break down'!$E:$E,"")</f>
        <v>Bafoussam</v>
      </c>
      <c r="D1871" s="1" t="s">
        <v>11</v>
      </c>
      <c r="E1871" s="1" t="s">
        <v>12</v>
      </c>
      <c r="F1871" s="3" t="s">
        <v>102</v>
      </c>
      <c r="G1871" s="1" t="s">
        <v>299</v>
      </c>
      <c r="H1871" s="27" t="str">
        <f>_xlfn.XLOOKUP(B1871,[2]CALCULATION!$B:$B,[2]CALCULATION!$H:$H,"")</f>
        <v>Huawei</v>
      </c>
      <c r="I1871" s="26">
        <v>0</v>
      </c>
      <c r="J1871" s="26">
        <v>0</v>
      </c>
      <c r="K1871" s="26">
        <v>0</v>
      </c>
      <c r="L1871" s="26">
        <v>0</v>
      </c>
      <c r="M1871" s="26">
        <v>0</v>
      </c>
      <c r="N1871" s="26">
        <v>0</v>
      </c>
      <c r="O1871" s="26">
        <v>0</v>
      </c>
      <c r="P1871" s="114" t="s">
        <v>6364</v>
      </c>
      <c r="Q1871" s="42" t="s">
        <v>5538</v>
      </c>
      <c r="R1871" s="42"/>
      <c r="S1871" s="41" t="str" cm="1">
        <f t="array" ref="S1871">IFERROR(_xlfn.IFS(
U1871="MPR ISSUE","PDH",
U1871="BSS Hardware Issue","BSS",
U1871="Sites strategiques, MLL, Pylone, etc.","ENVTECH",
U1871="AKTIVCO DEFAUT GE &amp; POWER Cabinet","AKTIVCO",
U1871="AKTIVCO Coupure ENEO &amp; Baisse de tension","AKTIVCO GRID ONLY",
U1871="Coupure ENEO &amp; Baisse de tension","IHS GRID ONLY",
U1871="Defaut GE &amp; POWER Cabinet","IHS",
U1871="Sharing","Partners",
U1871="Sites strategiques &amp; DataCenter","SST &amp; DC",
U1871="Exclu","Exclu",
U1871="SAT","SAT",
U1871="SPARE-ISSUE","SPARE-ISSUE",
U1871="Fiber CAmtel","TRANS_FO_CAMTEL",
U1871="Fiber AOF","Fiber AOF",
U1871="Projet OCM (HUAWEI)","TRAVAUX-HUAWEI",
U1871="Projet OCM (NOKIA)","TRAVAUX-NOKIA",
U1871="ACCESS-ISSUE","ACCESS-ISSUE",
U1871="Projet OCM (ZTE, NOKIA, autres projets)","TRAVAUX OCM",
U1871="No root CAuse","No root cause",
U1871="ODU HS","PDH",
U1871="IP &amp; VLAN","PDH",
U1871="Warehouse HUAWEI","SPARE-ISSUE",
U1871="SPARE-HS","SPARE-ISSUE",
U1871="Power Telco","BSS",U1871="no impacts","no impacts"
),"")</f>
        <v>No root cause</v>
      </c>
      <c r="T1871" s="41" t="str" cm="1">
        <f t="array" ref="T1871">IFERROR(_xlfn.IFS(
U1871="MPR ISSUE","TX ISSUE",
U1871="BSS Hardware Issue","RAN ISSUE",
U1871="Sites strategiques, MLL, Pylone, etc.","ENVTECH",
U1871="AKTIVCO DEFAUT GE &amp; POWER Cabinet","POWER ISSUE",
U1871="AKTIVCO Coupure ENEO &amp; Baisse de tension","POWER ISSUE",
U1871="Coupure ENEO &amp; Baisse de tension","POWER ISSUE",
U1871="Defaut GE &amp; POWER Cabinet","POWER ISSUE",
U1871="Sharing","POWER ISSUE",
U1871="Sites strategiques &amp; DataCenter","POWER ISSUE",
U1871="Exclu","Exclu",
U1871="SAT","TX ISSUE",
U1871="SPARE-ISSUE","SPARE-ISSUE",
U1871="Fiber CAmtel","TX ISSUE",
U1871="Fiber AOF","TX ISSUE",
U1871="Projet OCM (HUAWEI)","TRAVAUX-HUAWEI",
U1871="Projet OCM (NOKIA)","TRAVAUX -NOKIA",
U1871="ACCESS-ISSUE","ACCESS-ISSUE",
U1871="Projet OCM (ZTE, NOKIA, autres projets)","TRAVAUX OCM",
U1871="No root CAuse","No root cause",
U1871="ODU HS","TX ISSUE",
U1871="IP &amp; VLAN","TX ISSUE",
U1871="Warehouse HUAWEI","SPARE-ISSUE",
U1871="SPARE-HS","SPARE-ISSUE",
U1871="Power Telco","RAN ISSUE",U1871="no impacts","no impacts"
),"")</f>
        <v>No root cause</v>
      </c>
      <c r="U1871" s="68" t="s">
        <v>5691</v>
      </c>
      <c r="V1871" s="41" t="str" cm="1">
        <f t="array" ref="V1871">IFERROR(_xlfn.IFS(
U1871="MPR ISSUE","ACTIVE",
U1871="BSS Hardware Issue","ACTIVE",
U1871="Sites strategiques, MLL, Pylone, etc.","PASSIVE",
U1871="AKTIVCO DEFAUT GE &amp; POWER Cabinet","PASSIVE",
U1871="AKTIVCO Coupure ENEO &amp; Baisse de tension","PASSIVE",
U1871="Coupure ENEO &amp; Baisse de tension","PASSIVE",
U1871="Defaut GE &amp; POWER Cabinet","PASSIVE",
U1871="Sharing","PASSIVE",
U1871="Sites strategiques &amp; DataCenter","PASSIVE",
U1871="Exclu","Exclu",
U1871="SAT","ACTIVE",
U1871="SPARE-ISSUE","SPARE-ISSUE",
U1871="Fiber CAmtel","ACTIVE",
U1871="Fiber AOF","ACTIVE",
U1871="Projet OCM (HUAWEI)","PLANNED WORKS",
U1871="Projet OCM (NOKIA)","PLANNED WORKS",
U1871="ACCESS-ISSUE","ACCESS-ISSUE",
U1871="Projet OCM (ZTE, NOKIA, autres projets)","PLANNED WORKS",
U1871="No root CAuse","No root cause",
U1871="ODU HS","ACTIVE",
U1871="IP &amp; VLAN","ACTIVE",
U1871="Warehouse HUAWEI","SPARE-ISSUE",
U1871="SPARE-HS","SPARE-ISSUE",
U1871="Power Telco","ACTIVE", U1871="no impacts","no impacts"
),"")</f>
        <v>No root cause</v>
      </c>
      <c r="W1871" s="113"/>
      <c r="X1871" s="113"/>
      <c r="Y1871" s="113"/>
      <c r="Z1871" s="113"/>
      <c r="AA1871" s="113"/>
      <c r="AB1871" s="17" t="s">
        <v>6010</v>
      </c>
      <c r="AC1871" s="17" t="str">
        <f>_xlfn.XLOOKUP(B1871,'INCIDENT-04-27-2026'!E:E,'INCIDENT-04-27-2026'!F:F,"")</f>
        <v/>
      </c>
      <c r="AD1871" s="9"/>
      <c r="AE1871" s="7" t="s">
        <v>5465</v>
      </c>
      <c r="AF1871" s="6" t="str">
        <f>_xlfn.XLOOKUP(B1871,'[13]Input_27-04'!$B:$B,'[13]Input_27-04'!$M:$M,"")</f>
        <v/>
      </c>
      <c r="AG1871" s="7"/>
      <c r="AH1871" s="3"/>
      <c r="AI1871" s="18" t="str">
        <f>_xlfn.XLOOKUP(B1871,'[3]Cells Huawei 27042026 10h'!$B:$B,'[3]Cells Huawei 27042026 10h'!$T:$T,"")</f>
        <v/>
      </c>
      <c r="AJ1871" s="18" t="str">
        <f>_xlfn.XLOOKUP(B1871,'[3]Cells Huawei 27042026 15h'!$B:$B,'[3]Cells Huawei 27042026 15h'!$T:$T,"")</f>
        <v/>
      </c>
      <c r="AK1871" s="18" t="str">
        <f>_xlfn.XLOOKUP(B1871,'[4]cells down 27042026 11h28'!$B:$B,'[4]cells down 27042026 11h28'!$R:$R,"")</f>
        <v/>
      </c>
      <c r="AL1871" s="18" t="str">
        <f>_xlfn.XLOOKUP(B1871,'[4]cells down 27042026 18h01'!$B:$B,'[4]cells down 27042026 18h01'!$R:$R,"")</f>
        <v/>
      </c>
      <c r="AM1871" s="18" t="str">
        <f>_xlfn.XLOOKUP(B1871,'[5]cell downs 27042026 11h'!$B:$B,'[5]cell downs 27042026 11h'!$R:$R,"")</f>
        <v/>
      </c>
      <c r="AN1871" s="18" t="str">
        <f>_xlfn.XLOOKUP(B1871,'[5]cell downs 27042026 17h40'!$B:$B,'[5]cell downs 27042026 17h40'!$R:$R,"")</f>
        <v/>
      </c>
      <c r="AO1871" s="18" t="str">
        <f>_xlfn.XLOOKUP(B1871,'[6]ALL SITES DOWN'!$D:$D,'[6]ALL SITES DOWN'!$J:$J,"")</f>
        <v/>
      </c>
      <c r="AP1871" s="18" t="str">
        <f>_xlfn.XLOOKUP(B1871,'[7]ALL SITES DOWN'!$D:$D,'[7]ALL SITES DOWN'!$J:$J,"")</f>
        <v/>
      </c>
      <c r="AQ1871" s="9" t="str">
        <f>_xlfn.XLOOKUP(B1871,[8]sheet1!$AC:$AC,[8]sheet1!$AF:$AF,"")</f>
        <v>(04/27/2026 ticket):-INC-20260427-00008469…Others Transmission equipement fault</v>
      </c>
      <c r="AR1871" s="14"/>
      <c r="AS1871" s="14" t="s">
        <v>5465</v>
      </c>
      <c r="AT1871" s="14" t="str">
        <f>_xlfn.XLOOKUP(B1871,'[9]cell downs 18042026 17h'!$B:$B,'[9]cell downs 18042026 17h'!$B:$B,"")</f>
        <v/>
      </c>
      <c r="AU1871" s="14" t="str">
        <f>_xlfn.XLOOKUP(B1871,'[10]Cells Huawei 19042026 15h'!$B:$B,'[10]Cells Huawei 19042026 15h'!$B:$B,"")</f>
        <v/>
      </c>
      <c r="AV1871" s="9" t="str">
        <f>_xlfn.XLOOKUP(B1871,'[11]cells down 19042026 9H40'!$B:$B,'[11]cells down 19042026 9H40'!$B:$B,"")</f>
        <v/>
      </c>
    </row>
    <row r="1872" spans="1:48" hidden="1" x14ac:dyDescent="0.3">
      <c r="A1872" s="2" t="s">
        <v>5284</v>
      </c>
      <c r="B1872" s="8" t="s">
        <v>5285</v>
      </c>
      <c r="C1872" s="3" t="str">
        <f>_xlfn.XLOOKUP(B1872,'[1]daily break down'!$D:$D,'[1]daily break down'!$E:$E,"")</f>
        <v>SUD-OUEST</v>
      </c>
      <c r="D1872" s="1" t="s">
        <v>11</v>
      </c>
      <c r="E1872" s="1" t="s">
        <v>96</v>
      </c>
      <c r="F1872" s="3" t="s">
        <v>13</v>
      </c>
      <c r="G1872" s="1" t="s">
        <v>5284</v>
      </c>
      <c r="H1872" s="27" t="str">
        <f>_xlfn.XLOOKUP(B1872,[2]CALCULATION!$B:$B,[2]CALCULATION!$H:$H,"")</f>
        <v>HUAWEI</v>
      </c>
      <c r="I1872" s="26">
        <v>4.3250064919685076E-2</v>
      </c>
      <c r="J1872" s="26">
        <v>0</v>
      </c>
      <c r="K1872" s="26">
        <v>0</v>
      </c>
      <c r="L1872" s="26">
        <v>0</v>
      </c>
      <c r="M1872" s="26">
        <v>0</v>
      </c>
      <c r="N1872" s="26">
        <v>0</v>
      </c>
      <c r="O1872" s="26">
        <v>0</v>
      </c>
      <c r="P1872" s="114" t="s">
        <v>6364</v>
      </c>
      <c r="Q1872" s="42" t="s">
        <v>5538</v>
      </c>
      <c r="R1872" s="42"/>
      <c r="S1872" s="41" t="str" cm="1">
        <f t="array" ref="S1872">IFERROR(_xlfn.IFS(
U1872="MPR ISSUE","PDH",
U1872="BSS Hardware Issue","BSS",
U1872="Sites strategiques, MLL, Pylone, etc.","ENVTECH",
U1872="AKTIVCO DEFAUT GE &amp; POWER Cabinet","AKTIVCO",
U1872="AKTIVCO Coupure ENEO &amp; Baisse de tension","AKTIVCO GRID ONLY",
U1872="Coupure ENEO &amp; Baisse de tension","IHS GRID ONLY",
U1872="Defaut GE &amp; POWER Cabinet","IHS",
U1872="Sharing","Partners",
U1872="Sites strategiques &amp; DataCenter","SST &amp; DC",
U1872="Exclu","Exclu",
U1872="SAT","SAT",
U1872="SPARE-ISSUE","SPARE-ISSUE",
U1872="Fiber CAmtel","TRANS_FO_CAMTEL",
U1872="Fiber AOF","Fiber AOF",
U1872="Projet OCM (HUAWEI)","TRAVAUX-HUAWEI",
U1872="Projet OCM (NOKIA)","TRAVAUX-NOKIA",
U1872="ACCESS-ISSUE","ACCESS-ISSUE",
U1872="Projet OCM (ZTE, NOKIA, autres projets)","TRAVAUX OCM",
U1872="No root CAuse","No root cause",
U1872="ODU HS","PDH",
U1872="IP &amp; VLAN","PDH",
U1872="Warehouse HUAWEI","SPARE-ISSUE",
U1872="SPARE-HS","SPARE-ISSUE",
U1872="Power Telco","BSS",U1872="no impacts","no impacts"
),"")</f>
        <v>No root cause</v>
      </c>
      <c r="T1872" s="41" t="str" cm="1">
        <f t="array" ref="T1872">IFERROR(_xlfn.IFS(
U1872="MPR ISSUE","TX ISSUE",
U1872="BSS Hardware Issue","RAN ISSUE",
U1872="Sites strategiques, MLL, Pylone, etc.","ENVTECH",
U1872="AKTIVCO DEFAUT GE &amp; POWER Cabinet","POWER ISSUE",
U1872="AKTIVCO Coupure ENEO &amp; Baisse de tension","POWER ISSUE",
U1872="Coupure ENEO &amp; Baisse de tension","POWER ISSUE",
U1872="Defaut GE &amp; POWER Cabinet","POWER ISSUE",
U1872="Sharing","POWER ISSUE",
U1872="Sites strategiques &amp; DataCenter","POWER ISSUE",
U1872="Exclu","Exclu",
U1872="SAT","TX ISSUE",
U1872="SPARE-ISSUE","SPARE-ISSUE",
U1872="Fiber CAmtel","TX ISSUE",
U1872="Fiber AOF","TX ISSUE",
U1872="Projet OCM (HUAWEI)","TRAVAUX-HUAWEI",
U1872="Projet OCM (NOKIA)","TRAVAUX -NOKIA",
U1872="ACCESS-ISSUE","ACCESS-ISSUE",
U1872="Projet OCM (ZTE, NOKIA, autres projets)","TRAVAUX OCM",
U1872="No root CAuse","No root cause",
U1872="ODU HS","TX ISSUE",
U1872="IP &amp; VLAN","TX ISSUE",
U1872="Warehouse HUAWEI","SPARE-ISSUE",
U1872="SPARE-HS","SPARE-ISSUE",
U1872="Power Telco","RAN ISSUE",U1872="no impacts","no impacts"
),"")</f>
        <v>No root cause</v>
      </c>
      <c r="U1872" s="68" t="s">
        <v>5691</v>
      </c>
      <c r="V1872" s="41" t="str" cm="1">
        <f t="array" ref="V1872">IFERROR(_xlfn.IFS(
U1872="MPR ISSUE","ACTIVE",
U1872="BSS Hardware Issue","ACTIVE",
U1872="Sites strategiques, MLL, Pylone, etc.","PASSIVE",
U1872="AKTIVCO DEFAUT GE &amp; POWER Cabinet","PASSIVE",
U1872="AKTIVCO Coupure ENEO &amp; Baisse de tension","PASSIVE",
U1872="Coupure ENEO &amp; Baisse de tension","PASSIVE",
U1872="Defaut GE &amp; POWER Cabinet","PASSIVE",
U1872="Sharing","PASSIVE",
U1872="Sites strategiques &amp; DataCenter","PASSIVE",
U1872="Exclu","Exclu",
U1872="SAT","ACTIVE",
U1872="SPARE-ISSUE","SPARE-ISSUE",
U1872="Fiber CAmtel","ACTIVE",
U1872="Fiber AOF","ACTIVE",
U1872="Projet OCM (HUAWEI)","PLANNED WORKS",
U1872="Projet OCM (NOKIA)","PLANNED WORKS",
U1872="ACCESS-ISSUE","ACCESS-ISSUE",
U1872="Projet OCM (ZTE, NOKIA, autres projets)","PLANNED WORKS",
U1872="No root CAuse","No root cause",
U1872="ODU HS","ACTIVE",
U1872="IP &amp; VLAN","ACTIVE",
U1872="Warehouse HUAWEI","SPARE-ISSUE",
U1872="SPARE-HS","SPARE-ISSUE",
U1872="Power Telco","ACTIVE", U1872="no impacts","no impacts"
),"")</f>
        <v>No root cause</v>
      </c>
      <c r="W1872" s="113"/>
      <c r="X1872" s="113"/>
      <c r="Y1872" s="113"/>
      <c r="Z1872" s="113"/>
      <c r="AA1872" s="113"/>
      <c r="AB1872" s="17" t="s">
        <v>5465</v>
      </c>
      <c r="AC1872" s="17" t="str">
        <f>_xlfn.XLOOKUP(B1872,'INCIDENT-04-27-2026'!E:E,'INCIDENT-04-27-2026'!F:F,"")</f>
        <v/>
      </c>
      <c r="AD1872" s="9"/>
      <c r="AE1872" s="7" t="s">
        <v>5465</v>
      </c>
      <c r="AF1872" s="6" t="str">
        <f>_xlfn.XLOOKUP(B1872,'[13]Input_27-04'!$B:$B,'[13]Input_27-04'!$M:$M,"")</f>
        <v/>
      </c>
      <c r="AG1872" s="7"/>
      <c r="AH1872" s="3"/>
      <c r="AI1872" s="18" t="str">
        <f>_xlfn.XLOOKUP(B1872,'[3]Cells Huawei 27042026 10h'!$B:$B,'[3]Cells Huawei 27042026 10h'!$T:$T,"")</f>
        <v/>
      </c>
      <c r="AJ1872" s="18" t="str">
        <f>_xlfn.XLOOKUP(B1872,'[3]Cells Huawei 27042026 15h'!$B:$B,'[3]Cells Huawei 27042026 15h'!$T:$T,"")</f>
        <v/>
      </c>
      <c r="AK1872" s="18" t="str">
        <f>_xlfn.XLOOKUP(B1872,'[4]cells down 27042026 11h28'!$B:$B,'[4]cells down 27042026 11h28'!$R:$R,"")</f>
        <v/>
      </c>
      <c r="AL1872" s="18" t="str">
        <f>_xlfn.XLOOKUP(B1872,'[4]cells down 27042026 18h01'!$B:$B,'[4]cells down 27042026 18h01'!$R:$R,"")</f>
        <v/>
      </c>
      <c r="AM1872" s="18" t="str">
        <f>_xlfn.XLOOKUP(B1872,'[5]cell downs 27042026 11h'!$B:$B,'[5]cell downs 27042026 11h'!$R:$R,"")</f>
        <v/>
      </c>
      <c r="AN1872" s="18" t="str">
        <f>_xlfn.XLOOKUP(B1872,'[5]cell downs 27042026 17h40'!$B:$B,'[5]cell downs 27042026 17h40'!$R:$R,"")</f>
        <v/>
      </c>
      <c r="AO1872" s="18" t="str">
        <f>_xlfn.XLOOKUP(B1872,'[6]ALL SITES DOWN'!$D:$D,'[6]ALL SITES DOWN'!$J:$J,"")</f>
        <v/>
      </c>
      <c r="AP1872" s="18" t="str">
        <f>_xlfn.XLOOKUP(B1872,'[7]ALL SITES DOWN'!$D:$D,'[7]ALL SITES DOWN'!$J:$J,"")</f>
        <v/>
      </c>
      <c r="AQ1872" s="9" t="str">
        <f>_xlfn.XLOOKUP(B1872,[8]sheet1!$AC:$AC,[8]sheet1!$AF:$AF,"")</f>
        <v/>
      </c>
      <c r="AR1872" s="14"/>
      <c r="AS1872" s="14" t="s">
        <v>5465</v>
      </c>
      <c r="AT1872" s="14" t="str">
        <f>_xlfn.XLOOKUP(B1872,'[9]cell downs 18042026 17h'!$B:$B,'[9]cell downs 18042026 17h'!$B:$B,"")</f>
        <v/>
      </c>
      <c r="AU1872" s="14" t="str">
        <f>_xlfn.XLOOKUP(B1872,'[10]Cells Huawei 19042026 15h'!$B:$B,'[10]Cells Huawei 19042026 15h'!$B:$B,"")</f>
        <v/>
      </c>
      <c r="AV1872" s="9" t="str">
        <f>_xlfn.XLOOKUP(B1872,'[11]cells down 19042026 9H40'!$B:$B,'[11]cells down 19042026 9H40'!$B:$B,"")</f>
        <v/>
      </c>
    </row>
    <row r="1873" spans="1:48" hidden="1" x14ac:dyDescent="0.3">
      <c r="A1873" s="1" t="s">
        <v>4419</v>
      </c>
      <c r="B1873" s="8" t="s">
        <v>4420</v>
      </c>
      <c r="C1873" s="3" t="str">
        <f>_xlfn.XLOOKUP(B1873,'[1]daily break down'!$D:$D,'[1]daily break down'!$E:$E,"")</f>
        <v>LITTORAL</v>
      </c>
      <c r="D1873" s="1" t="s">
        <v>21</v>
      </c>
      <c r="E1873" s="1" t="s">
        <v>188</v>
      </c>
      <c r="F1873" s="3" t="s">
        <v>31</v>
      </c>
      <c r="G1873" s="1" t="s">
        <v>3689</v>
      </c>
      <c r="H1873" s="29" t="str">
        <f>_xlfn.XLOOKUP(B1873,[2]CALCULATION!$B:$B,[2]CALCULATION!$H:$H,"")</f>
        <v>ZTE</v>
      </c>
      <c r="I1873" s="26">
        <v>0</v>
      </c>
      <c r="J1873" s="26">
        <v>0</v>
      </c>
      <c r="K1873" s="26">
        <v>0</v>
      </c>
      <c r="L1873" s="26">
        <v>0</v>
      </c>
      <c r="M1873" s="26">
        <v>0</v>
      </c>
      <c r="N1873" s="26">
        <v>0</v>
      </c>
      <c r="O1873" s="26">
        <v>0</v>
      </c>
      <c r="P1873" s="114" t="s">
        <v>6364</v>
      </c>
      <c r="Q1873" s="42" t="s">
        <v>5537</v>
      </c>
      <c r="R1873" s="42"/>
      <c r="S1873" s="41" t="str" cm="1">
        <f t="array" ref="S1873">IFERROR(_xlfn.IFS(
U1873="MPR ISSUE","PDH",
U1873="BSS Hardware Issue","BSS",
U1873="Sites strategiques, MLL, Pylone, etc.","ENVTECH",
U1873="AKTIVCO DEFAUT GE &amp; POWER Cabinet","AKTIVCO",
U1873="AKTIVCO Coupure ENEO &amp; Baisse de tension","AKTIVCO GRID ONLY",
U1873="Coupure ENEO &amp; Baisse de tension","IHS GRID ONLY",
U1873="Defaut GE &amp; POWER Cabinet","IHS",
U1873="Sharing","Partners",
U1873="Sites strategiques &amp; DataCenter","SST &amp; DC",
U1873="Exclu","Exclu",
U1873="SAT","SAT",
U1873="SPARE-ISSUE","SPARE-ISSUE",
U1873="Fiber CAmtel","TRANS_FO_CAMTEL",
U1873="Fiber AOF","Fiber AOF",
U1873="Projet OCM (HUAWEI)","TRAVAUX-HUAWEI",
U1873="Projet OCM (NOKIA)","TRAVAUX-NOKIA",
U1873="ACCESS-ISSUE","ACCESS-ISSUE",
U1873="Projet OCM (ZTE, NOKIA, autres projets)","TRAVAUX OCM",
U1873="No root CAuse","No root cause",
U1873="ODU HS","PDH",
U1873="IP &amp; VLAN","PDH",
U1873="Warehouse HUAWEI","SPARE-ISSUE",
U1873="SPARE-HS","SPARE-ISSUE",
U1873="Power Telco","BSS",U1873="no impacts","no impacts"
),"")</f>
        <v>Exclu</v>
      </c>
      <c r="T1873" s="41" t="str" cm="1">
        <f t="array" ref="T1873">IFERROR(_xlfn.IFS(
U1873="MPR ISSUE","TX ISSUE",
U1873="BSS Hardware Issue","RAN ISSUE",
U1873="Sites strategiques, MLL, Pylone, etc.","ENVTECH",
U1873="AKTIVCO DEFAUT GE &amp; POWER Cabinet","POWER ISSUE",
U1873="AKTIVCO Coupure ENEO &amp; Baisse de tension","POWER ISSUE",
U1873="Coupure ENEO &amp; Baisse de tension","POWER ISSUE",
U1873="Defaut GE &amp; POWER Cabinet","POWER ISSUE",
U1873="Sharing","POWER ISSUE",
U1873="Sites strategiques &amp; DataCenter","POWER ISSUE",
U1873="Exclu","Exclu",
U1873="SAT","TX ISSUE",
U1873="SPARE-ISSUE","SPARE-ISSUE",
U1873="Fiber CAmtel","TX ISSUE",
U1873="Fiber AOF","TX ISSUE",
U1873="Projet OCM (HUAWEI)","TRAVAUX-HUAWEI",
U1873="Projet OCM (NOKIA)","TRAVAUX -NOKIA",
U1873="ACCESS-ISSUE","ACCESS-ISSUE",
U1873="Projet OCM (ZTE, NOKIA, autres projets)","TRAVAUX OCM",
U1873="No root CAuse","No root cause",
U1873="ODU HS","TX ISSUE",
U1873="IP &amp; VLAN","TX ISSUE",
U1873="Warehouse HUAWEI","SPARE-ISSUE",
U1873="SPARE-HS","SPARE-ISSUE",
U1873="Power Telco","RAN ISSUE",U1873="no impacts","no impacts"
),"")</f>
        <v>Exclu</v>
      </c>
      <c r="U1873" s="68" t="s">
        <v>5537</v>
      </c>
      <c r="V1873" s="41" t="str" cm="1">
        <f t="array" ref="V1873">IFERROR(_xlfn.IFS(
U1873="MPR ISSUE","ACTIVE",
U1873="BSS Hardware Issue","ACTIVE",
U1873="Sites strategiques, MLL, Pylone, etc.","PASSIVE",
U1873="AKTIVCO DEFAUT GE &amp; POWER Cabinet","PASSIVE",
U1873="AKTIVCO Coupure ENEO &amp; Baisse de tension","PASSIVE",
U1873="Coupure ENEO &amp; Baisse de tension","PASSIVE",
U1873="Defaut GE &amp; POWER Cabinet","PASSIVE",
U1873="Sharing","PASSIVE",
U1873="Sites strategiques &amp; DataCenter","PASSIVE",
U1873="Exclu","Exclu",
U1873="SAT","ACTIVE",
U1873="SPARE-ISSUE","SPARE-ISSUE",
U1873="Fiber CAmtel","ACTIVE",
U1873="Fiber AOF","ACTIVE",
U1873="Projet OCM (HUAWEI)","PLANNED WORKS",
U1873="Projet OCM (NOKIA)","PLANNED WORKS",
U1873="ACCESS-ISSUE","ACCESS-ISSUE",
U1873="Projet OCM (ZTE, NOKIA, autres projets)","PLANNED WORKS",
U1873="No root CAuse","No root cause",
U1873="ODU HS","ACTIVE",
U1873="IP &amp; VLAN","ACTIVE",
U1873="Warehouse HUAWEI","SPARE-ISSUE",
U1873="SPARE-HS","SPARE-ISSUE",
U1873="Power Telco","ACTIVE", U1873="no impacts","no impacts"
),"")</f>
        <v>Exclu</v>
      </c>
      <c r="W1873" s="113"/>
      <c r="X1873" s="113"/>
      <c r="Y1873" s="113"/>
      <c r="Z1873" s="113"/>
      <c r="AA1873" s="113"/>
      <c r="AB1873" s="17" t="s">
        <v>5465</v>
      </c>
      <c r="AC1873" s="17" t="str">
        <f>_xlfn.XLOOKUP(B1873,'INCIDENT-04-27-2026'!E:E,'INCIDENT-04-27-2026'!F:F,"")</f>
        <v/>
      </c>
      <c r="AD1873" s="9"/>
      <c r="AE1873" s="7" t="s">
        <v>5465</v>
      </c>
      <c r="AF1873" s="6" t="str">
        <f>_xlfn.XLOOKUP(B1873,'[13]Input_27-04'!$B:$B,'[13]Input_27-04'!$M:$M,"")</f>
        <v/>
      </c>
      <c r="AG1873" s="7"/>
      <c r="AH1873" s="3"/>
      <c r="AI1873" s="18" t="str">
        <f>_xlfn.XLOOKUP(B1873,'[3]Cells Huawei 27042026 10h'!$B:$B,'[3]Cells Huawei 27042026 10h'!$T:$T,"")</f>
        <v/>
      </c>
      <c r="AJ1873" s="18" t="str">
        <f>_xlfn.XLOOKUP(B1873,'[3]Cells Huawei 27042026 15h'!$B:$B,'[3]Cells Huawei 27042026 15h'!$T:$T,"")</f>
        <v/>
      </c>
      <c r="AK1873" s="18" t="str">
        <f>_xlfn.XLOOKUP(B1873,'[4]cells down 27042026 11h28'!$B:$B,'[4]cells down 27042026 11h28'!$R:$R,"")</f>
        <v/>
      </c>
      <c r="AL1873" s="18" t="str">
        <f>_xlfn.XLOOKUP(B1873,'[4]cells down 27042026 18h01'!$B:$B,'[4]cells down 27042026 18h01'!$R:$R,"")</f>
        <v/>
      </c>
      <c r="AM1873" s="18" t="str">
        <f>_xlfn.XLOOKUP(B1873,'[5]cell downs 27042026 11h'!$B:$B,'[5]cell downs 27042026 11h'!$R:$R,"")</f>
        <v/>
      </c>
      <c r="AN1873" s="18" t="str">
        <f>_xlfn.XLOOKUP(B1873,'[5]cell downs 27042026 17h40'!$B:$B,'[5]cell downs 27042026 17h40'!$R:$R,"")</f>
        <v/>
      </c>
      <c r="AO1873" s="18" t="str">
        <f>_xlfn.XLOOKUP(B1873,'[6]ALL SITES DOWN'!$D:$D,'[6]ALL SITES DOWN'!$J:$J,"")</f>
        <v/>
      </c>
      <c r="AP1873" s="18" t="str">
        <f>_xlfn.XLOOKUP(B1873,'[7]ALL SITES DOWN'!$D:$D,'[7]ALL SITES DOWN'!$J:$J,"")</f>
        <v/>
      </c>
      <c r="AQ1873" s="9" t="str">
        <f>_xlfn.XLOOKUP(B1873,[8]sheet1!$AC:$AC,[8]sheet1!$AF:$AF,"")</f>
        <v/>
      </c>
      <c r="AR1873" s="14"/>
      <c r="AS1873" s="14" t="s">
        <v>5465</v>
      </c>
      <c r="AT1873" s="14" t="str">
        <f>_xlfn.XLOOKUP(B1873,'[9]cell downs 18042026 17h'!$B:$B,'[9]cell downs 18042026 17h'!$B:$B,"")</f>
        <v/>
      </c>
      <c r="AU1873" s="14" t="str">
        <f>_xlfn.XLOOKUP(B1873,'[10]Cells Huawei 19042026 15h'!$B:$B,'[10]Cells Huawei 19042026 15h'!$B:$B,"")</f>
        <v/>
      </c>
      <c r="AV1873" s="9" t="str">
        <f>_xlfn.XLOOKUP(B1873,'[11]cells down 19042026 9H40'!$B:$B,'[11]cells down 19042026 9H40'!$B:$B,"")</f>
        <v/>
      </c>
    </row>
    <row r="1874" spans="1:48" hidden="1" x14ac:dyDescent="0.3">
      <c r="A1874" s="2" t="s">
        <v>4368</v>
      </c>
      <c r="B1874" s="8" t="s">
        <v>4369</v>
      </c>
      <c r="C1874" s="3" t="str">
        <f>_xlfn.XLOOKUP(B1874,'[1]daily break down'!$D:$D,'[1]daily break down'!$E:$E,"")</f>
        <v>OUEST</v>
      </c>
      <c r="D1874" s="1" t="s">
        <v>357</v>
      </c>
      <c r="E1874" s="1" t="s">
        <v>22</v>
      </c>
      <c r="F1874" s="3" t="s">
        <v>102</v>
      </c>
      <c r="G1874" s="1" t="s">
        <v>4370</v>
      </c>
      <c r="H1874" s="27" t="str">
        <f>_xlfn.XLOOKUP(B1874,[2]CALCULATION!$B:$B,[2]CALCULATION!$H:$H,"")</f>
        <v>HUAWEI</v>
      </c>
      <c r="I1874" s="26">
        <v>0</v>
      </c>
      <c r="J1874" s="26">
        <v>0</v>
      </c>
      <c r="K1874" s="26">
        <v>0</v>
      </c>
      <c r="L1874" s="26">
        <v>2.8982002265768348E-2</v>
      </c>
      <c r="M1874" s="26">
        <v>7.2374747811992601E-2</v>
      </c>
      <c r="N1874" s="26">
        <v>0</v>
      </c>
      <c r="O1874" s="26">
        <v>0</v>
      </c>
      <c r="P1874" s="114" t="s">
        <v>6364</v>
      </c>
      <c r="Q1874" s="42" t="s">
        <v>5538</v>
      </c>
      <c r="R1874" s="42"/>
      <c r="S1874" s="41" t="str" cm="1">
        <f t="array" ref="S1874">IFERROR(_xlfn.IFS(
U1874="MPR ISSUE","PDH",
U1874="BSS Hardware Issue","BSS",
U1874="Sites strategiques, MLL, Pylone, etc.","ENVTECH",
U1874="AKTIVCO DEFAUT GE &amp; POWER Cabinet","AKTIVCO",
U1874="AKTIVCO Coupure ENEO &amp; Baisse de tension","AKTIVCO GRID ONLY",
U1874="Coupure ENEO &amp; Baisse de tension","IHS GRID ONLY",
U1874="Defaut GE &amp; POWER Cabinet","IHS",
U1874="Sharing","Partners",
U1874="Sites strategiques &amp; DataCenter","SST &amp; DC",
U1874="Exclu","Exclu",
U1874="SAT","SAT",
U1874="SPARE-ISSUE","SPARE-ISSUE",
U1874="Fiber CAmtel","TRANS_FO_CAMTEL",
U1874="Fiber AOF","Fiber AOF",
U1874="Projet OCM (HUAWEI)","TRAVAUX-HUAWEI",
U1874="Projet OCM (NOKIA)","TRAVAUX-NOKIA",
U1874="ACCESS-ISSUE","ACCESS-ISSUE",
U1874="Projet OCM (ZTE, NOKIA, autres projets)","TRAVAUX OCM",
U1874="No root CAuse","No root cause",
U1874="ODU HS","PDH",
U1874="IP &amp; VLAN","PDH",
U1874="Warehouse HUAWEI","SPARE-ISSUE",
U1874="SPARE-HS","SPARE-ISSUE",
U1874="Power Telco","BSS",U1874="no impacts","no impacts"
),"")</f>
        <v>No root cause</v>
      </c>
      <c r="T1874" s="41" t="str" cm="1">
        <f t="array" ref="T1874">IFERROR(_xlfn.IFS(
U1874="MPR ISSUE","TX ISSUE",
U1874="BSS Hardware Issue","RAN ISSUE",
U1874="Sites strategiques, MLL, Pylone, etc.","ENVTECH",
U1874="AKTIVCO DEFAUT GE &amp; POWER Cabinet","POWER ISSUE",
U1874="AKTIVCO Coupure ENEO &amp; Baisse de tension","POWER ISSUE",
U1874="Coupure ENEO &amp; Baisse de tension","POWER ISSUE",
U1874="Defaut GE &amp; POWER Cabinet","POWER ISSUE",
U1874="Sharing","POWER ISSUE",
U1874="Sites strategiques &amp; DataCenter","POWER ISSUE",
U1874="Exclu","Exclu",
U1874="SAT","TX ISSUE",
U1874="SPARE-ISSUE","SPARE-ISSUE",
U1874="Fiber CAmtel","TX ISSUE",
U1874="Fiber AOF","TX ISSUE",
U1874="Projet OCM (HUAWEI)","TRAVAUX-HUAWEI",
U1874="Projet OCM (NOKIA)","TRAVAUX -NOKIA",
U1874="ACCESS-ISSUE","ACCESS-ISSUE",
U1874="Projet OCM (ZTE, NOKIA, autres projets)","TRAVAUX OCM",
U1874="No root CAuse","No root cause",
U1874="ODU HS","TX ISSUE",
U1874="IP &amp; VLAN","TX ISSUE",
U1874="Warehouse HUAWEI","SPARE-ISSUE",
U1874="SPARE-HS","SPARE-ISSUE",
U1874="Power Telco","RAN ISSUE",U1874="no impacts","no impacts"
),"")</f>
        <v>No root cause</v>
      </c>
      <c r="U1874" s="68" t="s">
        <v>5691</v>
      </c>
      <c r="V1874" s="41" t="str" cm="1">
        <f t="array" ref="V1874">IFERROR(_xlfn.IFS(
U1874="MPR ISSUE","ACTIVE",
U1874="BSS Hardware Issue","ACTIVE",
U1874="Sites strategiques, MLL, Pylone, etc.","PASSIVE",
U1874="AKTIVCO DEFAUT GE &amp; POWER Cabinet","PASSIVE",
U1874="AKTIVCO Coupure ENEO &amp; Baisse de tension","PASSIVE",
U1874="Coupure ENEO &amp; Baisse de tension","PASSIVE",
U1874="Defaut GE &amp; POWER Cabinet","PASSIVE",
U1874="Sharing","PASSIVE",
U1874="Sites strategiques &amp; DataCenter","PASSIVE",
U1874="Exclu","Exclu",
U1874="SAT","ACTIVE",
U1874="SPARE-ISSUE","SPARE-ISSUE",
U1874="Fiber CAmtel","ACTIVE",
U1874="Fiber AOF","ACTIVE",
U1874="Projet OCM (HUAWEI)","PLANNED WORKS",
U1874="Projet OCM (NOKIA)","PLANNED WORKS",
U1874="ACCESS-ISSUE","ACCESS-ISSUE",
U1874="Projet OCM (ZTE, NOKIA, autres projets)","PLANNED WORKS",
U1874="No root CAuse","No root cause",
U1874="ODU HS","ACTIVE",
U1874="IP &amp; VLAN","ACTIVE",
U1874="Warehouse HUAWEI","SPARE-ISSUE",
U1874="SPARE-HS","SPARE-ISSUE",
U1874="Power Telco","ACTIVE", U1874="no impacts","no impacts"
),"")</f>
        <v>No root cause</v>
      </c>
      <c r="W1874" s="113"/>
      <c r="X1874" s="113"/>
      <c r="Y1874" s="113"/>
      <c r="Z1874" s="113"/>
      <c r="AA1874" s="113"/>
      <c r="AB1874" s="17" t="s">
        <v>5465</v>
      </c>
      <c r="AC1874" s="17" t="str">
        <f>_xlfn.XLOOKUP(B1874,'INCIDENT-04-27-2026'!E:E,'INCIDENT-04-27-2026'!F:F,"")</f>
        <v/>
      </c>
      <c r="AD1874" s="9"/>
      <c r="AE1874" s="7" t="s">
        <v>5465</v>
      </c>
      <c r="AF1874" s="6" t="str">
        <f>_xlfn.XLOOKUP(B1874,'[13]Input_27-04'!$B:$B,'[13]Input_27-04'!$M:$M,"")</f>
        <v/>
      </c>
      <c r="AG1874" s="7"/>
      <c r="AH1874" s="3"/>
      <c r="AI1874" s="18" t="str">
        <f>_xlfn.XLOOKUP(B1874,'[3]Cells Huawei 27042026 10h'!$B:$B,'[3]Cells Huawei 27042026 10h'!$T:$T,"")</f>
        <v/>
      </c>
      <c r="AJ1874" s="18" t="str">
        <f>_xlfn.XLOOKUP(B1874,'[3]Cells Huawei 27042026 15h'!$B:$B,'[3]Cells Huawei 27042026 15h'!$T:$T,"")</f>
        <v/>
      </c>
      <c r="AK1874" s="18" t="str">
        <f>_xlfn.XLOOKUP(B1874,'[4]cells down 27042026 11h28'!$B:$B,'[4]cells down 27042026 11h28'!$R:$R,"")</f>
        <v/>
      </c>
      <c r="AL1874" s="18" t="str">
        <f>_xlfn.XLOOKUP(B1874,'[4]cells down 27042026 18h01'!$B:$B,'[4]cells down 27042026 18h01'!$R:$R,"")</f>
        <v/>
      </c>
      <c r="AM1874" s="18" t="str">
        <f>_xlfn.XLOOKUP(B1874,'[5]cell downs 27042026 11h'!$B:$B,'[5]cell downs 27042026 11h'!$R:$R,"")</f>
        <v/>
      </c>
      <c r="AN1874" s="18" t="str">
        <f>_xlfn.XLOOKUP(B1874,'[5]cell downs 27042026 17h40'!$B:$B,'[5]cell downs 27042026 17h40'!$R:$R,"")</f>
        <v/>
      </c>
      <c r="AO1874" s="18" t="str">
        <f>_xlfn.XLOOKUP(B1874,'[6]ALL SITES DOWN'!$D:$D,'[6]ALL SITES DOWN'!$J:$J,"")</f>
        <v/>
      </c>
      <c r="AP1874" s="18" t="str">
        <f>_xlfn.XLOOKUP(B1874,'[7]ALL SITES DOWN'!$D:$D,'[7]ALL SITES DOWN'!$J:$J,"")</f>
        <v/>
      </c>
      <c r="AQ1874" s="9" t="str">
        <f>_xlfn.XLOOKUP(B1874,[8]sheet1!$AC:$AC,[8]sheet1!$AF:$AF,"")</f>
        <v/>
      </c>
      <c r="AR1874" s="14"/>
      <c r="AS1874" s="14" t="s">
        <v>5465</v>
      </c>
      <c r="AT1874" s="14" t="str">
        <f>_xlfn.XLOOKUP(B1874,'[9]cell downs 18042026 17h'!$B:$B,'[9]cell downs 18042026 17h'!$B:$B,"")</f>
        <v/>
      </c>
      <c r="AU1874" s="14" t="str">
        <f>_xlfn.XLOOKUP(B1874,'[10]Cells Huawei 19042026 15h'!$B:$B,'[10]Cells Huawei 19042026 15h'!$B:$B,"")</f>
        <v/>
      </c>
      <c r="AV1874" s="9" t="str">
        <f>_xlfn.XLOOKUP(B1874,'[11]cells down 19042026 9H40'!$B:$B,'[11]cells down 19042026 9H40'!$B:$B,"")</f>
        <v/>
      </c>
    </row>
    <row r="1875" spans="1:48" hidden="1" x14ac:dyDescent="0.3">
      <c r="A1875" s="1" t="s">
        <v>78</v>
      </c>
      <c r="B1875" s="8" t="s">
        <v>79</v>
      </c>
      <c r="C1875" s="3" t="str">
        <f>_xlfn.XLOOKUP(B1875,'[1]daily break down'!$D:$D,'[1]daily break down'!$E:$E,"")</f>
        <v>SUD-OUEST</v>
      </c>
      <c r="D1875" s="1" t="s">
        <v>21</v>
      </c>
      <c r="E1875" s="1" t="s">
        <v>80</v>
      </c>
      <c r="F1875" s="3" t="s">
        <v>13</v>
      </c>
      <c r="G1875" s="1" t="s">
        <v>78</v>
      </c>
      <c r="H1875" s="28" t="str">
        <f>_xlfn.XLOOKUP(B1875,[2]CALCULATION!$B:$B,[2]CALCULATION!$H:$H,"")</f>
        <v>NOKIA</v>
      </c>
      <c r="I1875" s="26">
        <v>0</v>
      </c>
      <c r="J1875" s="26">
        <v>0</v>
      </c>
      <c r="K1875" s="26">
        <v>0</v>
      </c>
      <c r="L1875" s="26">
        <v>0</v>
      </c>
      <c r="M1875" s="26">
        <v>0</v>
      </c>
      <c r="N1875" s="26">
        <v>0</v>
      </c>
      <c r="O1875" s="26">
        <v>0</v>
      </c>
      <c r="P1875" s="114" t="s">
        <v>6364</v>
      </c>
      <c r="Q1875" s="42" t="s">
        <v>6353</v>
      </c>
      <c r="R1875" s="42"/>
      <c r="S1875" s="41" t="str" cm="1">
        <f t="array" ref="S1875">IFERROR(_xlfn.IFS(
U1875="MPR ISSUE","PDH",
U1875="BSS Hardware Issue","BSS",
U1875="Sites strategiques, MLL, Pylone, etc.","ENVTECH",
U1875="AKTIVCO DEFAUT GE &amp; POWER Cabinet","AKTIVCO",
U1875="AKTIVCO Coupure ENEO &amp; Baisse de tension","AKTIVCO GRID ONLY",
U1875="Coupure ENEO &amp; Baisse de tension","IHS GRID ONLY",
U1875="Defaut GE &amp; POWER Cabinet","IHS",
U1875="Sharing","Partners",
U1875="Sites strategiques &amp; DataCenter","SST &amp; DC",
U1875="Exclu","Exclu",
U1875="SAT","SAT",
U1875="SPARE-ISSUE","SPARE-ISSUE",
U1875="Fiber CAmtel","TRANS_FO_CAMTEL",
U1875="Fiber AOF","Fiber AOF",
U1875="Projet OCM (HUAWEI)","TRAVAUX-HUAWEI",
U1875="Projet OCM (NOKIA)","TRAVAUX-NOKIA",
U1875="ACCESS-ISSUE","ACCESS-ISSUE",
U1875="Projet OCM (ZTE, NOKIA, autres projets)","TRAVAUX OCM",
U1875="No root CAuse","No root cause",
U1875="ODU HS","PDH",
U1875="IP &amp; VLAN","PDH",
U1875="Warehouse HUAWEI","SPARE-ISSUE",
U1875="SPARE-HS","SPARE-ISSUE",
U1875="Power Telco","BSS",U1875="no impacts","no impacts"
),"")</f>
        <v/>
      </c>
      <c r="T1875" s="41" t="str" cm="1">
        <f t="array" ref="T1875">IFERROR(_xlfn.IFS(
U1875="MPR ISSUE","TX ISSUE",
U1875="BSS Hardware Issue","RAN ISSUE",
U1875="Sites strategiques, MLL, Pylone, etc.","ENVTECH",
U1875="AKTIVCO DEFAUT GE &amp; POWER Cabinet","POWER ISSUE",
U1875="AKTIVCO Coupure ENEO &amp; Baisse de tension","POWER ISSUE",
U1875="Coupure ENEO &amp; Baisse de tension","POWER ISSUE",
U1875="Defaut GE &amp; POWER Cabinet","POWER ISSUE",
U1875="Sharing","POWER ISSUE",
U1875="Sites strategiques &amp; DataCenter","POWER ISSUE",
U1875="Exclu","Exclu",
U1875="SAT","TX ISSUE",
U1875="SPARE-ISSUE","SPARE-ISSUE",
U1875="Fiber CAmtel","TX ISSUE",
U1875="Fiber AOF","TX ISSUE",
U1875="Projet OCM (HUAWEI)","TRAVAUX-HUAWEI",
U1875="Projet OCM (NOKIA)","TRAVAUX -NOKIA",
U1875="ACCESS-ISSUE","ACCESS-ISSUE",
U1875="Projet OCM (ZTE, NOKIA, autres projets)","TRAVAUX OCM",
U1875="No root CAuse","No root cause",
U1875="ODU HS","TX ISSUE",
U1875="IP &amp; VLAN","TX ISSUE",
U1875="Warehouse HUAWEI","SPARE-ISSUE",
U1875="SPARE-HS","SPARE-ISSUE",
U1875="Power Telco","RAN ISSUE",U1875="no impacts","no impacts"
),"")</f>
        <v/>
      </c>
      <c r="U1875" s="68"/>
      <c r="V1875" s="41" t="str" cm="1">
        <f t="array" ref="V1875">IFERROR(_xlfn.IFS(
U1875="MPR ISSUE","ACTIVE",
U1875="BSS Hardware Issue","ACTIVE",
U1875="Sites strategiques, MLL, Pylone, etc.","PASSIVE",
U1875="AKTIVCO DEFAUT GE &amp; POWER Cabinet","PASSIVE",
U1875="AKTIVCO Coupure ENEO &amp; Baisse de tension","PASSIVE",
U1875="Coupure ENEO &amp; Baisse de tension","PASSIVE",
U1875="Defaut GE &amp; POWER Cabinet","PASSIVE",
U1875="Sharing","PASSIVE",
U1875="Sites strategiques &amp; DataCenter","PASSIVE",
U1875="Exclu","Exclu",
U1875="SAT","ACTIVE",
U1875="SPARE-ISSUE","SPARE-ISSUE",
U1875="Fiber CAmtel","ACTIVE",
U1875="Fiber AOF","ACTIVE",
U1875="Projet OCM (HUAWEI)","PLANNED WORKS",
U1875="Projet OCM (NOKIA)","PLANNED WORKS",
U1875="ACCESS-ISSUE","ACCESS-ISSUE",
U1875="Projet OCM (ZTE, NOKIA, autres projets)","PLANNED WORKS",
U1875="No root CAuse","No root cause",
U1875="ODU HS","ACTIVE",
U1875="IP &amp; VLAN","ACTIVE",
U1875="Warehouse HUAWEI","SPARE-ISSUE",
U1875="SPARE-HS","SPARE-ISSUE",
U1875="Power Telco","ACTIVE", U1875="no impacts","no impacts"
),"")</f>
        <v/>
      </c>
      <c r="W1875" s="113"/>
      <c r="X1875" s="113"/>
      <c r="Y1875" s="113"/>
      <c r="Z1875" s="113"/>
      <c r="AA1875" s="113"/>
      <c r="AB1875" s="17" t="s">
        <v>5465</v>
      </c>
      <c r="AC1875" s="17" t="str">
        <f>_xlfn.XLOOKUP(B1875,'INCIDENT-04-27-2026'!E:E,'INCIDENT-04-27-2026'!F:F,"")</f>
        <v/>
      </c>
      <c r="AD1875" s="9"/>
      <c r="AE1875" s="7" t="s">
        <v>5465</v>
      </c>
      <c r="AF1875" s="6" t="str">
        <f>_xlfn.XLOOKUP(B1875,'[13]Input_27-04'!$B:$B,'[13]Input_27-04'!$M:$M,"")</f>
        <v/>
      </c>
      <c r="AG1875" s="7"/>
      <c r="AH1875" s="3"/>
      <c r="AI1875" s="18" t="str">
        <f>_xlfn.XLOOKUP(B1875,'[3]Cells Huawei 27042026 10h'!$B:$B,'[3]Cells Huawei 27042026 10h'!$T:$T,"")</f>
        <v/>
      </c>
      <c r="AJ1875" s="18" t="str">
        <f>_xlfn.XLOOKUP(B1875,'[3]Cells Huawei 27042026 15h'!$B:$B,'[3]Cells Huawei 27042026 15h'!$T:$T,"")</f>
        <v/>
      </c>
      <c r="AK1875" s="18" t="str">
        <f>_xlfn.XLOOKUP(B1875,'[4]cells down 27042026 11h28'!$B:$B,'[4]cells down 27042026 11h28'!$R:$R,"")</f>
        <v/>
      </c>
      <c r="AL1875" s="18" t="str">
        <f>_xlfn.XLOOKUP(B1875,'[4]cells down 27042026 18h01'!$B:$B,'[4]cells down 27042026 18h01'!$R:$R,"")</f>
        <v/>
      </c>
      <c r="AM1875" s="18" t="str">
        <f>_xlfn.XLOOKUP(B1875,'[5]cell downs 27042026 11h'!$B:$B,'[5]cell downs 27042026 11h'!$R:$R,"")</f>
        <v/>
      </c>
      <c r="AN1875" s="18" t="str">
        <f>_xlfn.XLOOKUP(B1875,'[5]cell downs 27042026 17h40'!$B:$B,'[5]cell downs 27042026 17h40'!$R:$R,"")</f>
        <v/>
      </c>
      <c r="AO1875" s="18" t="str">
        <f>_xlfn.XLOOKUP(B1875,'[6]ALL SITES DOWN'!$D:$D,'[6]ALL SITES DOWN'!$J:$J,"")</f>
        <v/>
      </c>
      <c r="AP1875" s="18" t="str">
        <f>_xlfn.XLOOKUP(B1875,'[7]ALL SITES DOWN'!$D:$D,'[7]ALL SITES DOWN'!$J:$J,"")</f>
        <v/>
      </c>
      <c r="AQ1875" s="9" t="str">
        <f>_xlfn.XLOOKUP(B1875,[8]sheet1!$AC:$AC,[8]sheet1!$AF:$AF,"")</f>
        <v/>
      </c>
      <c r="AR1875" s="14"/>
      <c r="AS1875" s="14" t="s">
        <v>5465</v>
      </c>
      <c r="AT1875" s="14" t="str">
        <f>_xlfn.XLOOKUP(B1875,'[9]cell downs 18042026 17h'!$B:$B,'[9]cell downs 18042026 17h'!$B:$B,"")</f>
        <v/>
      </c>
      <c r="AU1875" s="14" t="str">
        <f>_xlfn.XLOOKUP(B1875,'[10]Cells Huawei 19042026 15h'!$B:$B,'[10]Cells Huawei 19042026 15h'!$B:$B,"")</f>
        <v/>
      </c>
      <c r="AV1875" s="9" t="str">
        <f>_xlfn.XLOOKUP(B1875,'[11]cells down 19042026 9H40'!$B:$B,'[11]cells down 19042026 9H40'!$B:$B,"")</f>
        <v/>
      </c>
    </row>
    <row r="1876" spans="1:48" hidden="1" x14ac:dyDescent="0.3">
      <c r="A1876" s="1" t="s">
        <v>4483</v>
      </c>
      <c r="B1876" s="8" t="s">
        <v>4484</v>
      </c>
      <c r="C1876" s="3" t="str">
        <f>_xlfn.XLOOKUP(B1876,'[1]daily break down'!$D:$D,'[1]daily break down'!$E:$E,"")</f>
        <v>OUEST</v>
      </c>
      <c r="D1876" s="1" t="s">
        <v>11</v>
      </c>
      <c r="E1876" s="1" t="s">
        <v>237</v>
      </c>
      <c r="F1876" s="3" t="s">
        <v>102</v>
      </c>
      <c r="G1876" s="1" t="s">
        <v>4485</v>
      </c>
      <c r="H1876" s="27" t="str">
        <f>_xlfn.XLOOKUP(B1876,[2]CALCULATION!$B:$B,[2]CALCULATION!$H:$H,"")</f>
        <v>HUAWEI</v>
      </c>
      <c r="I1876" s="26">
        <v>0</v>
      </c>
      <c r="J1876" s="26">
        <v>0</v>
      </c>
      <c r="K1876" s="26">
        <v>0</v>
      </c>
      <c r="L1876" s="26">
        <v>0</v>
      </c>
      <c r="M1876" s="26">
        <v>0</v>
      </c>
      <c r="N1876" s="26">
        <v>0</v>
      </c>
      <c r="O1876" s="26">
        <v>0</v>
      </c>
      <c r="P1876" s="114" t="s">
        <v>6364</v>
      </c>
      <c r="Q1876" s="42" t="s">
        <v>5538</v>
      </c>
      <c r="R1876" s="42"/>
      <c r="S1876" s="41" t="str" cm="1">
        <f t="array" ref="S1876">IFERROR(_xlfn.IFS(
U1876="MPR ISSUE","PDH",
U1876="BSS Hardware Issue","BSS",
U1876="Sites strategiques, MLL, Pylone, etc.","ENVTECH",
U1876="AKTIVCO DEFAUT GE &amp; POWER Cabinet","AKTIVCO",
U1876="AKTIVCO Coupure ENEO &amp; Baisse de tension","AKTIVCO GRID ONLY",
U1876="Coupure ENEO &amp; Baisse de tension","IHS GRID ONLY",
U1876="Defaut GE &amp; POWER Cabinet","IHS",
U1876="Sharing","Partners",
U1876="Sites strategiques &amp; DataCenter","SST &amp; DC",
U1876="Exclu","Exclu",
U1876="SAT","SAT",
U1876="SPARE-ISSUE","SPARE-ISSUE",
U1876="Fiber CAmtel","TRANS_FO_CAMTEL",
U1876="Fiber AOF","Fiber AOF",
U1876="Projet OCM (HUAWEI)","TRAVAUX-HUAWEI",
U1876="Projet OCM (NOKIA)","TRAVAUX-NOKIA",
U1876="ACCESS-ISSUE","ACCESS-ISSUE",
U1876="Projet OCM (ZTE, NOKIA, autres projets)","TRAVAUX OCM",
U1876="No root CAuse","No root cause",
U1876="ODU HS","PDH",
U1876="IP &amp; VLAN","PDH",
U1876="Warehouse HUAWEI","SPARE-ISSUE",
U1876="SPARE-HS","SPARE-ISSUE",
U1876="Power Telco","BSS",U1876="no impacts","no impacts"
),"")</f>
        <v>No root cause</v>
      </c>
      <c r="T1876" s="41" t="str" cm="1">
        <f t="array" ref="T1876">IFERROR(_xlfn.IFS(
U1876="MPR ISSUE","TX ISSUE",
U1876="BSS Hardware Issue","RAN ISSUE",
U1876="Sites strategiques, MLL, Pylone, etc.","ENVTECH",
U1876="AKTIVCO DEFAUT GE &amp; POWER Cabinet","POWER ISSUE",
U1876="AKTIVCO Coupure ENEO &amp; Baisse de tension","POWER ISSUE",
U1876="Coupure ENEO &amp; Baisse de tension","POWER ISSUE",
U1876="Defaut GE &amp; POWER Cabinet","POWER ISSUE",
U1876="Sharing","POWER ISSUE",
U1876="Sites strategiques &amp; DataCenter","POWER ISSUE",
U1876="Exclu","Exclu",
U1876="SAT","TX ISSUE",
U1876="SPARE-ISSUE","SPARE-ISSUE",
U1876="Fiber CAmtel","TX ISSUE",
U1876="Fiber AOF","TX ISSUE",
U1876="Projet OCM (HUAWEI)","TRAVAUX-HUAWEI",
U1876="Projet OCM (NOKIA)","TRAVAUX -NOKIA",
U1876="ACCESS-ISSUE","ACCESS-ISSUE",
U1876="Projet OCM (ZTE, NOKIA, autres projets)","TRAVAUX OCM",
U1876="No root CAuse","No root cause",
U1876="ODU HS","TX ISSUE",
U1876="IP &amp; VLAN","TX ISSUE",
U1876="Warehouse HUAWEI","SPARE-ISSUE",
U1876="SPARE-HS","SPARE-ISSUE",
U1876="Power Telco","RAN ISSUE",U1876="no impacts","no impacts"
),"")</f>
        <v>No root cause</v>
      </c>
      <c r="U1876" s="68" t="s">
        <v>5691</v>
      </c>
      <c r="V1876" s="41" t="str" cm="1">
        <f t="array" ref="V1876">IFERROR(_xlfn.IFS(
U1876="MPR ISSUE","ACTIVE",
U1876="BSS Hardware Issue","ACTIVE",
U1876="Sites strategiques, MLL, Pylone, etc.","PASSIVE",
U1876="AKTIVCO DEFAUT GE &amp; POWER Cabinet","PASSIVE",
U1876="AKTIVCO Coupure ENEO &amp; Baisse de tension","PASSIVE",
U1876="Coupure ENEO &amp; Baisse de tension","PASSIVE",
U1876="Defaut GE &amp; POWER Cabinet","PASSIVE",
U1876="Sharing","PASSIVE",
U1876="Sites strategiques &amp; DataCenter","PASSIVE",
U1876="Exclu","Exclu",
U1876="SAT","ACTIVE",
U1876="SPARE-ISSUE","SPARE-ISSUE",
U1876="Fiber CAmtel","ACTIVE",
U1876="Fiber AOF","ACTIVE",
U1876="Projet OCM (HUAWEI)","PLANNED WORKS",
U1876="Projet OCM (NOKIA)","PLANNED WORKS",
U1876="ACCESS-ISSUE","ACCESS-ISSUE",
U1876="Projet OCM (ZTE, NOKIA, autres projets)","PLANNED WORKS",
U1876="No root CAuse","No root cause",
U1876="ODU HS","ACTIVE",
U1876="IP &amp; VLAN","ACTIVE",
U1876="Warehouse HUAWEI","SPARE-ISSUE",
U1876="SPARE-HS","SPARE-ISSUE",
U1876="Power Telco","ACTIVE", U1876="no impacts","no impacts"
),"")</f>
        <v>No root cause</v>
      </c>
      <c r="W1876" s="113"/>
      <c r="X1876" s="113"/>
      <c r="Y1876" s="113"/>
      <c r="Z1876" s="113"/>
      <c r="AA1876" s="113"/>
      <c r="AB1876" s="17" t="s">
        <v>5465</v>
      </c>
      <c r="AC1876" s="17" t="str">
        <f>_xlfn.XLOOKUP(B1876,'INCIDENT-04-27-2026'!E:E,'INCIDENT-04-27-2026'!F:F,"")</f>
        <v/>
      </c>
      <c r="AD1876" s="9"/>
      <c r="AE1876" s="7" t="s">
        <v>5465</v>
      </c>
      <c r="AF1876" s="6" t="str">
        <f>_xlfn.XLOOKUP(B1876,'[13]Input_27-04'!$B:$B,'[13]Input_27-04'!$M:$M,"")</f>
        <v/>
      </c>
      <c r="AG1876" s="7"/>
      <c r="AH1876" s="3"/>
      <c r="AI1876" s="18" t="str">
        <f>_xlfn.XLOOKUP(B1876,'[3]Cells Huawei 27042026 10h'!$B:$B,'[3]Cells Huawei 27042026 10h'!$T:$T,"")</f>
        <v/>
      </c>
      <c r="AJ1876" s="18" t="str">
        <f>_xlfn.XLOOKUP(B1876,'[3]Cells Huawei 27042026 15h'!$B:$B,'[3]Cells Huawei 27042026 15h'!$T:$T,"")</f>
        <v/>
      </c>
      <c r="AK1876" s="18" t="str">
        <f>_xlfn.XLOOKUP(B1876,'[4]cells down 27042026 11h28'!$B:$B,'[4]cells down 27042026 11h28'!$R:$R,"")</f>
        <v/>
      </c>
      <c r="AL1876" s="18" t="str">
        <f>_xlfn.XLOOKUP(B1876,'[4]cells down 27042026 18h01'!$B:$B,'[4]cells down 27042026 18h01'!$R:$R,"")</f>
        <v/>
      </c>
      <c r="AM1876" s="18" t="str">
        <f>_xlfn.XLOOKUP(B1876,'[5]cell downs 27042026 11h'!$B:$B,'[5]cell downs 27042026 11h'!$R:$R,"")</f>
        <v/>
      </c>
      <c r="AN1876" s="18" t="str">
        <f>_xlfn.XLOOKUP(B1876,'[5]cell downs 27042026 17h40'!$B:$B,'[5]cell downs 27042026 17h40'!$R:$R,"")</f>
        <v/>
      </c>
      <c r="AO1876" s="18" t="str">
        <f>_xlfn.XLOOKUP(B1876,'[6]ALL SITES DOWN'!$D:$D,'[6]ALL SITES DOWN'!$J:$J,"")</f>
        <v/>
      </c>
      <c r="AP1876" s="18" t="str">
        <f>_xlfn.XLOOKUP(B1876,'[7]ALL SITES DOWN'!$D:$D,'[7]ALL SITES DOWN'!$J:$J,"")</f>
        <v/>
      </c>
      <c r="AQ1876" s="9" t="str">
        <f>_xlfn.XLOOKUP(B1876,[8]sheet1!$AC:$AC,[8]sheet1!$AF:$AF,"")</f>
        <v/>
      </c>
      <c r="AR1876" s="14"/>
      <c r="AS1876" s="14" t="s">
        <v>5465</v>
      </c>
      <c r="AT1876" s="14" t="str">
        <f>_xlfn.XLOOKUP(B1876,'[9]cell downs 18042026 17h'!$B:$B,'[9]cell downs 18042026 17h'!$B:$B,"")</f>
        <v/>
      </c>
      <c r="AU1876" s="14" t="str">
        <f>_xlfn.XLOOKUP(B1876,'[10]Cells Huawei 19042026 15h'!$B:$B,'[10]Cells Huawei 19042026 15h'!$B:$B,"")</f>
        <v/>
      </c>
      <c r="AV1876" s="9" t="str">
        <f>_xlfn.XLOOKUP(B1876,'[11]cells down 19042026 9H40'!$B:$B,'[11]cells down 19042026 9H40'!$B:$B,"")</f>
        <v/>
      </c>
    </row>
    <row r="1877" spans="1:48" hidden="1" x14ac:dyDescent="0.3">
      <c r="A1877" s="1" t="s">
        <v>4370</v>
      </c>
      <c r="B1877" s="8" t="s">
        <v>4499</v>
      </c>
      <c r="C1877" s="3" t="str">
        <f>_xlfn.XLOOKUP(B1877,'[1]daily break down'!$D:$D,'[1]daily break down'!$E:$E,"")</f>
        <v>OUEST</v>
      </c>
      <c r="D1877" s="1" t="s">
        <v>11</v>
      </c>
      <c r="E1877" s="1" t="s">
        <v>12</v>
      </c>
      <c r="F1877" s="3" t="s">
        <v>102</v>
      </c>
      <c r="G1877" s="1" t="s">
        <v>4370</v>
      </c>
      <c r="H1877" s="27" t="str">
        <f>_xlfn.XLOOKUP(B1877,[2]CALCULATION!$B:$B,[2]CALCULATION!$H:$H,"")</f>
        <v>HUAWEI</v>
      </c>
      <c r="I1877" s="26">
        <v>0</v>
      </c>
      <c r="J1877" s="26">
        <v>0</v>
      </c>
      <c r="K1877" s="26">
        <v>0</v>
      </c>
      <c r="L1877" s="26">
        <v>2.7733546783550639E-2</v>
      </c>
      <c r="M1877" s="26">
        <v>7.5620732065758645E-2</v>
      </c>
      <c r="N1877" s="26">
        <v>0</v>
      </c>
      <c r="O1877" s="26">
        <v>0</v>
      </c>
      <c r="P1877" s="114" t="s">
        <v>6364</v>
      </c>
      <c r="Q1877" s="42" t="s">
        <v>5538</v>
      </c>
      <c r="R1877" s="42"/>
      <c r="S1877" s="41" t="str" cm="1">
        <f t="array" ref="S1877">IFERROR(_xlfn.IFS(
U1877="MPR ISSUE","PDH",
U1877="BSS Hardware Issue","BSS",
U1877="Sites strategiques, MLL, Pylone, etc.","ENVTECH",
U1877="AKTIVCO DEFAUT GE &amp; POWER Cabinet","AKTIVCO",
U1877="AKTIVCO Coupure ENEO &amp; Baisse de tension","AKTIVCO GRID ONLY",
U1877="Coupure ENEO &amp; Baisse de tension","IHS GRID ONLY",
U1877="Defaut GE &amp; POWER Cabinet","IHS",
U1877="Sharing","Partners",
U1877="Sites strategiques &amp; DataCenter","SST &amp; DC",
U1877="Exclu","Exclu",
U1877="SAT","SAT",
U1877="SPARE-ISSUE","SPARE-ISSUE",
U1877="Fiber CAmtel","TRANS_FO_CAMTEL",
U1877="Fiber AOF","Fiber AOF",
U1877="Projet OCM (HUAWEI)","TRAVAUX-HUAWEI",
U1877="Projet OCM (NOKIA)","TRAVAUX-NOKIA",
U1877="ACCESS-ISSUE","ACCESS-ISSUE",
U1877="Projet OCM (ZTE, NOKIA, autres projets)","TRAVAUX OCM",
U1877="No root CAuse","No root cause",
U1877="ODU HS","PDH",
U1877="IP &amp; VLAN","PDH",
U1877="Warehouse HUAWEI","SPARE-ISSUE",
U1877="SPARE-HS","SPARE-ISSUE",
U1877="Power Telco","BSS",U1877="no impacts","no impacts"
),"")</f>
        <v>No root cause</v>
      </c>
      <c r="T1877" s="41" t="str" cm="1">
        <f t="array" ref="T1877">IFERROR(_xlfn.IFS(
U1877="MPR ISSUE","TX ISSUE",
U1877="BSS Hardware Issue","RAN ISSUE",
U1877="Sites strategiques, MLL, Pylone, etc.","ENVTECH",
U1877="AKTIVCO DEFAUT GE &amp; POWER Cabinet","POWER ISSUE",
U1877="AKTIVCO Coupure ENEO &amp; Baisse de tension","POWER ISSUE",
U1877="Coupure ENEO &amp; Baisse de tension","POWER ISSUE",
U1877="Defaut GE &amp; POWER Cabinet","POWER ISSUE",
U1877="Sharing","POWER ISSUE",
U1877="Sites strategiques &amp; DataCenter","POWER ISSUE",
U1877="Exclu","Exclu",
U1877="SAT","TX ISSUE",
U1877="SPARE-ISSUE","SPARE-ISSUE",
U1877="Fiber CAmtel","TX ISSUE",
U1877="Fiber AOF","TX ISSUE",
U1877="Projet OCM (HUAWEI)","TRAVAUX-HUAWEI",
U1877="Projet OCM (NOKIA)","TRAVAUX -NOKIA",
U1877="ACCESS-ISSUE","ACCESS-ISSUE",
U1877="Projet OCM (ZTE, NOKIA, autres projets)","TRAVAUX OCM",
U1877="No root CAuse","No root cause",
U1877="ODU HS","TX ISSUE",
U1877="IP &amp; VLAN","TX ISSUE",
U1877="Warehouse HUAWEI","SPARE-ISSUE",
U1877="SPARE-HS","SPARE-ISSUE",
U1877="Power Telco","RAN ISSUE",U1877="no impacts","no impacts"
),"")</f>
        <v>No root cause</v>
      </c>
      <c r="U1877" s="68" t="s">
        <v>5691</v>
      </c>
      <c r="V1877" s="41" t="str" cm="1">
        <f t="array" ref="V1877">IFERROR(_xlfn.IFS(
U1877="MPR ISSUE","ACTIVE",
U1877="BSS Hardware Issue","ACTIVE",
U1877="Sites strategiques, MLL, Pylone, etc.","PASSIVE",
U1877="AKTIVCO DEFAUT GE &amp; POWER Cabinet","PASSIVE",
U1877="AKTIVCO Coupure ENEO &amp; Baisse de tension","PASSIVE",
U1877="Coupure ENEO &amp; Baisse de tension","PASSIVE",
U1877="Defaut GE &amp; POWER Cabinet","PASSIVE",
U1877="Sharing","PASSIVE",
U1877="Sites strategiques &amp; DataCenter","PASSIVE",
U1877="Exclu","Exclu",
U1877="SAT","ACTIVE",
U1877="SPARE-ISSUE","SPARE-ISSUE",
U1877="Fiber CAmtel","ACTIVE",
U1877="Fiber AOF","ACTIVE",
U1877="Projet OCM (HUAWEI)","PLANNED WORKS",
U1877="Projet OCM (NOKIA)","PLANNED WORKS",
U1877="ACCESS-ISSUE","ACCESS-ISSUE",
U1877="Projet OCM (ZTE, NOKIA, autres projets)","PLANNED WORKS",
U1877="No root CAuse","No root cause",
U1877="ODU HS","ACTIVE",
U1877="IP &amp; VLAN","ACTIVE",
U1877="Warehouse HUAWEI","SPARE-ISSUE",
U1877="SPARE-HS","SPARE-ISSUE",
U1877="Power Telco","ACTIVE", U1877="no impacts","no impacts"
),"")</f>
        <v>No root cause</v>
      </c>
      <c r="W1877" s="113"/>
      <c r="X1877" s="113"/>
      <c r="Y1877" s="113"/>
      <c r="Z1877" s="113"/>
      <c r="AA1877" s="113"/>
      <c r="AB1877" s="17" t="s">
        <v>5465</v>
      </c>
      <c r="AC1877" s="17" t="str">
        <f>_xlfn.XLOOKUP(B1877,'INCIDENT-04-27-2026'!E:E,'INCIDENT-04-27-2026'!F:F,"")</f>
        <v/>
      </c>
      <c r="AD1877" s="9"/>
      <c r="AE1877" s="7" t="s">
        <v>5465</v>
      </c>
      <c r="AF1877" s="6" t="str">
        <f>_xlfn.XLOOKUP(B1877,'[13]Input_27-04'!$B:$B,'[13]Input_27-04'!$M:$M,"")</f>
        <v/>
      </c>
      <c r="AG1877" s="7"/>
      <c r="AH1877" s="3"/>
      <c r="AI1877" s="18" t="str">
        <f>_xlfn.XLOOKUP(B1877,'[3]Cells Huawei 27042026 10h'!$B:$B,'[3]Cells Huawei 27042026 10h'!$T:$T,"")</f>
        <v/>
      </c>
      <c r="AJ1877" s="18" t="str">
        <f>_xlfn.XLOOKUP(B1877,'[3]Cells Huawei 27042026 15h'!$B:$B,'[3]Cells Huawei 27042026 15h'!$T:$T,"")</f>
        <v/>
      </c>
      <c r="AK1877" s="18" t="str">
        <f>_xlfn.XLOOKUP(B1877,'[4]cells down 27042026 11h28'!$B:$B,'[4]cells down 27042026 11h28'!$R:$R,"")</f>
        <v/>
      </c>
      <c r="AL1877" s="18" t="str">
        <f>_xlfn.XLOOKUP(B1877,'[4]cells down 27042026 18h01'!$B:$B,'[4]cells down 27042026 18h01'!$R:$R,"")</f>
        <v/>
      </c>
      <c r="AM1877" s="18" t="str">
        <f>_xlfn.XLOOKUP(B1877,'[5]cell downs 27042026 11h'!$B:$B,'[5]cell downs 27042026 11h'!$R:$R,"")</f>
        <v/>
      </c>
      <c r="AN1877" s="18" t="str">
        <f>_xlfn.XLOOKUP(B1877,'[5]cell downs 27042026 17h40'!$B:$B,'[5]cell downs 27042026 17h40'!$R:$R,"")</f>
        <v/>
      </c>
      <c r="AO1877" s="18" t="str">
        <f>_xlfn.XLOOKUP(B1877,'[6]ALL SITES DOWN'!$D:$D,'[6]ALL SITES DOWN'!$J:$J,"")</f>
        <v/>
      </c>
      <c r="AP1877" s="18" t="str">
        <f>_xlfn.XLOOKUP(B1877,'[7]ALL SITES DOWN'!$D:$D,'[7]ALL SITES DOWN'!$J:$J,"")</f>
        <v/>
      </c>
      <c r="AQ1877" s="9" t="str">
        <f>_xlfn.XLOOKUP(B1877,[8]sheet1!$AC:$AC,[8]sheet1!$AF:$AF,"")</f>
        <v/>
      </c>
      <c r="AR1877" s="14"/>
      <c r="AS1877" s="14" t="s">
        <v>5465</v>
      </c>
      <c r="AT1877" s="14" t="str">
        <f>_xlfn.XLOOKUP(B1877,'[9]cell downs 18042026 17h'!$B:$B,'[9]cell downs 18042026 17h'!$B:$B,"")</f>
        <v/>
      </c>
      <c r="AU1877" s="14" t="str">
        <f>_xlfn.XLOOKUP(B1877,'[10]Cells Huawei 19042026 15h'!$B:$B,'[10]Cells Huawei 19042026 15h'!$B:$B,"")</f>
        <v/>
      </c>
      <c r="AV1877" s="9" t="str">
        <f>_xlfn.XLOOKUP(B1877,'[11]cells down 19042026 9H40'!$B:$B,'[11]cells down 19042026 9H40'!$B:$B,"")</f>
        <v/>
      </c>
    </row>
    <row r="1878" spans="1:48" hidden="1" x14ac:dyDescent="0.3">
      <c r="A1878" s="1" t="s">
        <v>2562</v>
      </c>
      <c r="B1878" s="8" t="s">
        <v>2563</v>
      </c>
      <c r="C1878" s="3" t="str">
        <f>_xlfn.XLOOKUP(B1878,'[1]daily break down'!$D:$D,'[1]daily break down'!$E:$E,"")</f>
        <v>EXTREME-NORD</v>
      </c>
      <c r="D1878" s="1" t="s">
        <v>11</v>
      </c>
      <c r="E1878" s="1" t="s">
        <v>66</v>
      </c>
      <c r="F1878" s="3" t="s">
        <v>55</v>
      </c>
      <c r="G1878" s="1" t="s">
        <v>2562</v>
      </c>
      <c r="H1878" s="28" t="str">
        <f>_xlfn.XLOOKUP(B1878,[2]CALCULATION!$B:$B,[2]CALCULATION!$H:$H,"")</f>
        <v>NOKIA</v>
      </c>
      <c r="I1878" s="26">
        <v>0</v>
      </c>
      <c r="J1878" s="26">
        <v>0</v>
      </c>
      <c r="K1878" s="26">
        <v>0</v>
      </c>
      <c r="L1878" s="26">
        <v>0</v>
      </c>
      <c r="M1878" s="26">
        <v>0</v>
      </c>
      <c r="N1878" s="26">
        <v>0</v>
      </c>
      <c r="O1878" s="26">
        <v>0</v>
      </c>
      <c r="P1878" s="114" t="s">
        <v>6364</v>
      </c>
      <c r="Q1878" s="42" t="s">
        <v>6353</v>
      </c>
      <c r="R1878" s="42"/>
      <c r="S1878" s="41" t="str" cm="1">
        <f t="array" ref="S1878">IFERROR(_xlfn.IFS(
U1878="MPR ISSUE","PDH",
U1878="BSS Hardware Issue","BSS",
U1878="Sites strategiques, MLL, Pylone, etc.","ENVTECH",
U1878="AKTIVCO DEFAUT GE &amp; POWER Cabinet","AKTIVCO",
U1878="AKTIVCO Coupure ENEO &amp; Baisse de tension","AKTIVCO GRID ONLY",
U1878="Coupure ENEO &amp; Baisse de tension","IHS GRID ONLY",
U1878="Defaut GE &amp; POWER Cabinet","IHS",
U1878="Sharing","Partners",
U1878="Sites strategiques &amp; DataCenter","SST &amp; DC",
U1878="Exclu","Exclu",
U1878="SAT","SAT",
U1878="SPARE-ISSUE","SPARE-ISSUE",
U1878="Fiber CAmtel","TRANS_FO_CAMTEL",
U1878="Fiber AOF","Fiber AOF",
U1878="Projet OCM (HUAWEI)","TRAVAUX-HUAWEI",
U1878="Projet OCM (NOKIA)","TRAVAUX-NOKIA",
U1878="ACCESS-ISSUE","ACCESS-ISSUE",
U1878="Projet OCM (ZTE, NOKIA, autres projets)","TRAVAUX OCM",
U1878="No root CAuse","No root cause",
U1878="ODU HS","PDH",
U1878="IP &amp; VLAN","PDH",
U1878="Warehouse HUAWEI","SPARE-ISSUE",
U1878="SPARE-HS","SPARE-ISSUE",
U1878="Power Telco","BSS",U1878="no impacts","no impacts"
),"")</f>
        <v>IHS</v>
      </c>
      <c r="T1878" s="41" t="str" cm="1">
        <f t="array" ref="T1878">IFERROR(_xlfn.IFS(
U1878="MPR ISSUE","TX ISSUE",
U1878="BSS Hardware Issue","RAN ISSUE",
U1878="Sites strategiques, MLL, Pylone, etc.","ENVTECH",
U1878="AKTIVCO DEFAUT GE &amp; POWER Cabinet","POWER ISSUE",
U1878="AKTIVCO Coupure ENEO &amp; Baisse de tension","POWER ISSUE",
U1878="Coupure ENEO &amp; Baisse de tension","POWER ISSUE",
U1878="Defaut GE &amp; POWER Cabinet","POWER ISSUE",
U1878="Sharing","POWER ISSUE",
U1878="Sites strategiques &amp; DataCenter","POWER ISSUE",
U1878="Exclu","Exclu",
U1878="SAT","TX ISSUE",
U1878="SPARE-ISSUE","SPARE-ISSUE",
U1878="Fiber CAmtel","TX ISSUE",
U1878="Fiber AOF","TX ISSUE",
U1878="Projet OCM (HUAWEI)","TRAVAUX-HUAWEI",
U1878="Projet OCM (NOKIA)","TRAVAUX -NOKIA",
U1878="ACCESS-ISSUE","ACCESS-ISSUE",
U1878="Projet OCM (ZTE, NOKIA, autres projets)","TRAVAUX OCM",
U1878="No root CAuse","No root cause",
U1878="ODU HS","TX ISSUE",
U1878="IP &amp; VLAN","TX ISSUE",
U1878="Warehouse HUAWEI","SPARE-ISSUE",
U1878="SPARE-HS","SPARE-ISSUE",
U1878="Power Telco","RAN ISSUE",U1878="no impacts","no impacts"
),"")</f>
        <v>POWER ISSUE</v>
      </c>
      <c r="U1878" s="68" t="s">
        <v>5329</v>
      </c>
      <c r="V1878" s="41" t="str" cm="1">
        <f t="array" ref="V1878">IFERROR(_xlfn.IFS(
U1878="MPR ISSUE","ACTIVE",
U1878="BSS Hardware Issue","ACTIVE",
U1878="Sites strategiques, MLL, Pylone, etc.","PASSIVE",
U1878="AKTIVCO DEFAUT GE &amp; POWER Cabinet","PASSIVE",
U1878="AKTIVCO Coupure ENEO &amp; Baisse de tension","PASSIVE",
U1878="Coupure ENEO &amp; Baisse de tension","PASSIVE",
U1878="Defaut GE &amp; POWER Cabinet","PASSIVE",
U1878="Sharing","PASSIVE",
U1878="Sites strategiques &amp; DataCenter","PASSIVE",
U1878="Exclu","Exclu",
U1878="SAT","ACTIVE",
U1878="SPARE-ISSUE","SPARE-ISSUE",
U1878="Fiber CAmtel","ACTIVE",
U1878="Fiber AOF","ACTIVE",
U1878="Projet OCM (HUAWEI)","PLANNED WORKS",
U1878="Projet OCM (NOKIA)","PLANNED WORKS",
U1878="ACCESS-ISSUE","ACCESS-ISSUE",
U1878="Projet OCM (ZTE, NOKIA, autres projets)","PLANNED WORKS",
U1878="No root CAuse","No root cause",
U1878="ODU HS","ACTIVE",
U1878="IP &amp; VLAN","ACTIVE",
U1878="Warehouse HUAWEI","SPARE-ISSUE",
U1878="SPARE-HS","SPARE-ISSUE",
U1878="Power Telco","ACTIVE", U1878="no impacts","no impacts"
),"")</f>
        <v>PASSIVE</v>
      </c>
      <c r="W1878" s="113"/>
      <c r="X1878" s="113"/>
      <c r="Y1878" s="113"/>
      <c r="Z1878" s="113"/>
      <c r="AA1878" s="113"/>
      <c r="AB1878" s="17" t="s">
        <v>6136</v>
      </c>
      <c r="AC1878" s="17" t="str">
        <f>_xlfn.XLOOKUP(B1878,'INCIDENT-04-27-2026'!E:E,'INCIDENT-04-27-2026'!F:F,"")</f>
        <v>(04/27/2026 incident ) :impacted by  EXN_013_H_Fotokol, Solar Gen site ,solar outage and DG was is manuel mode  || Action DG start manuely</v>
      </c>
      <c r="AD1878" s="9" t="s">
        <v>6136</v>
      </c>
      <c r="AE1878" s="7" t="s">
        <v>5465</v>
      </c>
      <c r="AF1878" s="6" t="str">
        <f>_xlfn.XLOOKUP(B1878,'[13]Input_27-04'!$B:$B,'[13]Input_27-04'!$M:$M,"")</f>
        <v/>
      </c>
      <c r="AG1878" s="7"/>
      <c r="AH1878" s="3"/>
      <c r="AI1878" s="18" t="str">
        <f>_xlfn.XLOOKUP(B1878,'[3]Cells Huawei 27042026 10h'!$B:$B,'[3]Cells Huawei 27042026 10h'!$T:$T,"")</f>
        <v/>
      </c>
      <c r="AJ1878" s="18" t="str">
        <f>_xlfn.XLOOKUP(B1878,'[3]Cells Huawei 27042026 15h'!$B:$B,'[3]Cells Huawei 27042026 15h'!$T:$T,"")</f>
        <v/>
      </c>
      <c r="AK1878" s="18" t="str">
        <f>_xlfn.XLOOKUP(B1878,'[4]cells down 27042026 11h28'!$B:$B,'[4]cells down 27042026 11h28'!$R:$R,"")</f>
        <v/>
      </c>
      <c r="AL1878" s="18" t="str">
        <f>_xlfn.XLOOKUP(B1878,'[4]cells down 27042026 18h01'!$B:$B,'[4]cells down 27042026 18h01'!$R:$R,"")</f>
        <v/>
      </c>
      <c r="AM1878" s="18" t="str">
        <f>_xlfn.XLOOKUP(B1878,'[5]cell downs 27042026 11h'!$B:$B,'[5]cell downs 27042026 11h'!$R:$R,"")</f>
        <v/>
      </c>
      <c r="AN1878" s="18" t="str">
        <f>_xlfn.XLOOKUP(B1878,'[5]cell downs 27042026 17h40'!$B:$B,'[5]cell downs 27042026 17h40'!$R:$R,"")</f>
        <v/>
      </c>
      <c r="AO1878" s="18" t="str">
        <f>_xlfn.XLOOKUP(B1878,'[6]ALL SITES DOWN'!$D:$D,'[6]ALL SITES DOWN'!$J:$J,"")</f>
        <v/>
      </c>
      <c r="AP1878" s="18" t="str">
        <f>_xlfn.XLOOKUP(B1878,'[7]ALL SITES DOWN'!$D:$D,'[7]ALL SITES DOWN'!$J:$J,"")</f>
        <v/>
      </c>
      <c r="AQ1878" s="9" t="str">
        <f>_xlfn.XLOOKUP(B1878,[8]sheet1!$AC:$AC,[8]sheet1!$AF:$AF,"")</f>
        <v/>
      </c>
      <c r="AR1878" s="14"/>
      <c r="AS1878" s="14" t="s">
        <v>5465</v>
      </c>
      <c r="AT1878" s="14" t="str">
        <f>_xlfn.XLOOKUP(B1878,'[9]cell downs 18042026 17h'!$B:$B,'[9]cell downs 18042026 17h'!$B:$B,"")</f>
        <v/>
      </c>
      <c r="AU1878" s="14" t="str">
        <f>_xlfn.XLOOKUP(B1878,'[10]Cells Huawei 19042026 15h'!$B:$B,'[10]Cells Huawei 19042026 15h'!$B:$B,"")</f>
        <v/>
      </c>
      <c r="AV1878" s="9" t="str">
        <f>_xlfn.XLOOKUP(B1878,'[11]cells down 19042026 9H40'!$B:$B,'[11]cells down 19042026 9H40'!$B:$B,"")</f>
        <v/>
      </c>
    </row>
    <row r="1879" spans="1:48" hidden="1" x14ac:dyDescent="0.3">
      <c r="A1879" s="1" t="s">
        <v>4093</v>
      </c>
      <c r="B1879" s="8" t="s">
        <v>4094</v>
      </c>
      <c r="C1879" s="3" t="str">
        <f>_xlfn.XLOOKUP(B1879,'[1]daily break down'!$D:$D,'[1]daily break down'!$E:$E,"")</f>
        <v>NORD-OUEST</v>
      </c>
      <c r="D1879" s="1" t="s">
        <v>11</v>
      </c>
      <c r="E1879" s="1" t="s">
        <v>12</v>
      </c>
      <c r="F1879" s="3" t="s">
        <v>51</v>
      </c>
      <c r="G1879" s="1" t="s">
        <v>3444</v>
      </c>
      <c r="H1879" s="27" t="str">
        <f>_xlfn.XLOOKUP(B1879,[2]CALCULATION!$B:$B,[2]CALCULATION!$H:$H,"")</f>
        <v>HUAWEI</v>
      </c>
      <c r="I1879" s="26">
        <v>0</v>
      </c>
      <c r="J1879" s="26">
        <v>0</v>
      </c>
      <c r="K1879" s="26">
        <v>0</v>
      </c>
      <c r="L1879" s="26">
        <v>0</v>
      </c>
      <c r="M1879" s="26">
        <v>0</v>
      </c>
      <c r="N1879" s="26">
        <v>0</v>
      </c>
      <c r="O1879" s="26">
        <v>0</v>
      </c>
      <c r="P1879" s="114" t="s">
        <v>6364</v>
      </c>
      <c r="Q1879" s="42" t="s">
        <v>6353</v>
      </c>
      <c r="R1879" s="42"/>
      <c r="S1879" s="41" t="str" cm="1">
        <f t="array" ref="S1879">IFERROR(_xlfn.IFS(
U1879="MPR ISSUE","PDH",
U1879="BSS Hardware Issue","BSS",
U1879="Sites strategiques, MLL, Pylone, etc.","ENVTECH",
U1879="AKTIVCO DEFAUT GE &amp; POWER Cabinet","AKTIVCO",
U1879="AKTIVCO Coupure ENEO &amp; Baisse de tension","AKTIVCO GRID ONLY",
U1879="Coupure ENEO &amp; Baisse de tension","IHS GRID ONLY",
U1879="Defaut GE &amp; POWER Cabinet","IHS",
U1879="Sharing","Partners",
U1879="Sites strategiques &amp; DataCenter","SST &amp; DC",
U1879="Exclu","Exclu",
U1879="SAT","SAT",
U1879="SPARE-ISSUE","SPARE-ISSUE",
U1879="Fiber CAmtel","TRANS_FO_CAMTEL",
U1879="Fiber AOF","Fiber AOF",
U1879="Projet OCM (HUAWEI)","TRAVAUX-HUAWEI",
U1879="Projet OCM (NOKIA)","TRAVAUX-NOKIA",
U1879="ACCESS-ISSUE","ACCESS-ISSUE",
U1879="Projet OCM (ZTE, NOKIA, autres projets)","TRAVAUX OCM",
U1879="No root CAuse","No root cause",
U1879="ODU HS","PDH",
U1879="IP &amp; VLAN","PDH",
U1879="Warehouse HUAWEI","SPARE-ISSUE",
U1879="SPARE-HS","SPARE-ISSUE",
U1879="Power Telco","BSS",U1879="no impacts","no impacts"
),"")</f>
        <v/>
      </c>
      <c r="T1879" s="41" t="str" cm="1">
        <f t="array" ref="T1879">IFERROR(_xlfn.IFS(
U1879="MPR ISSUE","TX ISSUE",
U1879="BSS Hardware Issue","RAN ISSUE",
U1879="Sites strategiques, MLL, Pylone, etc.","ENVTECH",
U1879="AKTIVCO DEFAUT GE &amp; POWER Cabinet","POWER ISSUE",
U1879="AKTIVCO Coupure ENEO &amp; Baisse de tension","POWER ISSUE",
U1879="Coupure ENEO &amp; Baisse de tension","POWER ISSUE",
U1879="Defaut GE &amp; POWER Cabinet","POWER ISSUE",
U1879="Sharing","POWER ISSUE",
U1879="Sites strategiques &amp; DataCenter","POWER ISSUE",
U1879="Exclu","Exclu",
U1879="SAT","TX ISSUE",
U1879="SPARE-ISSUE","SPARE-ISSUE",
U1879="Fiber CAmtel","TX ISSUE",
U1879="Fiber AOF","TX ISSUE",
U1879="Projet OCM (HUAWEI)","TRAVAUX-HUAWEI",
U1879="Projet OCM (NOKIA)","TRAVAUX -NOKIA",
U1879="ACCESS-ISSUE","ACCESS-ISSUE",
U1879="Projet OCM (ZTE, NOKIA, autres projets)","TRAVAUX OCM",
U1879="No root CAuse","No root cause",
U1879="ODU HS","TX ISSUE",
U1879="IP &amp; VLAN","TX ISSUE",
U1879="Warehouse HUAWEI","SPARE-ISSUE",
U1879="SPARE-HS","SPARE-ISSUE",
U1879="Power Telco","RAN ISSUE",U1879="no impacts","no impacts"
),"")</f>
        <v/>
      </c>
      <c r="U1879" s="68"/>
      <c r="V1879" s="41" t="str" cm="1">
        <f t="array" ref="V1879">IFERROR(_xlfn.IFS(
U1879="MPR ISSUE","ACTIVE",
U1879="BSS Hardware Issue","ACTIVE",
U1879="Sites strategiques, MLL, Pylone, etc.","PASSIVE",
U1879="AKTIVCO DEFAUT GE &amp; POWER Cabinet","PASSIVE",
U1879="AKTIVCO Coupure ENEO &amp; Baisse de tension","PASSIVE",
U1879="Coupure ENEO &amp; Baisse de tension","PASSIVE",
U1879="Defaut GE &amp; POWER Cabinet","PASSIVE",
U1879="Sharing","PASSIVE",
U1879="Sites strategiques &amp; DataCenter","PASSIVE",
U1879="Exclu","Exclu",
U1879="SAT","ACTIVE",
U1879="SPARE-ISSUE","SPARE-ISSUE",
U1879="Fiber CAmtel","ACTIVE",
U1879="Fiber AOF","ACTIVE",
U1879="Projet OCM (HUAWEI)","PLANNED WORKS",
U1879="Projet OCM (NOKIA)","PLANNED WORKS",
U1879="ACCESS-ISSUE","ACCESS-ISSUE",
U1879="Projet OCM (ZTE, NOKIA, autres projets)","PLANNED WORKS",
U1879="No root CAuse","No root cause",
U1879="ODU HS","ACTIVE",
U1879="IP &amp; VLAN","ACTIVE",
U1879="Warehouse HUAWEI","SPARE-ISSUE",
U1879="SPARE-HS","SPARE-ISSUE",
U1879="Power Telco","ACTIVE", U1879="no impacts","no impacts"
),"")</f>
        <v/>
      </c>
      <c r="W1879" s="113"/>
      <c r="X1879" s="113"/>
      <c r="Y1879" s="113"/>
      <c r="Z1879" s="113"/>
      <c r="AA1879" s="113"/>
      <c r="AB1879" s="17" t="s">
        <v>5465</v>
      </c>
      <c r="AC1879" s="17" t="str">
        <f>_xlfn.XLOOKUP(B1879,'INCIDENT-04-27-2026'!E:E,'INCIDENT-04-27-2026'!F:F,"")</f>
        <v/>
      </c>
      <c r="AD1879" s="9"/>
      <c r="AE1879" s="7" t="s">
        <v>5465</v>
      </c>
      <c r="AF1879" s="6" t="str">
        <f>_xlfn.XLOOKUP(B1879,'[13]Input_27-04'!$B:$B,'[13]Input_27-04'!$M:$M,"")</f>
        <v/>
      </c>
      <c r="AG1879" s="7"/>
      <c r="AH1879" s="3"/>
      <c r="AI1879" s="18" t="str">
        <f>_xlfn.XLOOKUP(B1879,'[3]Cells Huawei 27042026 10h'!$B:$B,'[3]Cells Huawei 27042026 10h'!$T:$T,"")</f>
        <v/>
      </c>
      <c r="AJ1879" s="18" t="str">
        <f>_xlfn.XLOOKUP(B1879,'[3]Cells Huawei 27042026 15h'!$B:$B,'[3]Cells Huawei 27042026 15h'!$T:$T,"")</f>
        <v/>
      </c>
      <c r="AK1879" s="18" t="str">
        <f>_xlfn.XLOOKUP(B1879,'[4]cells down 27042026 11h28'!$B:$B,'[4]cells down 27042026 11h28'!$R:$R,"")</f>
        <v/>
      </c>
      <c r="AL1879" s="18" t="str">
        <f>_xlfn.XLOOKUP(B1879,'[4]cells down 27042026 18h01'!$B:$B,'[4]cells down 27042026 18h01'!$R:$R,"")</f>
        <v/>
      </c>
      <c r="AM1879" s="18" t="str">
        <f>_xlfn.XLOOKUP(B1879,'[5]cell downs 27042026 11h'!$B:$B,'[5]cell downs 27042026 11h'!$R:$R,"")</f>
        <v/>
      </c>
      <c r="AN1879" s="18" t="str">
        <f>_xlfn.XLOOKUP(B1879,'[5]cell downs 27042026 17h40'!$B:$B,'[5]cell downs 27042026 17h40'!$R:$R,"")</f>
        <v/>
      </c>
      <c r="AO1879" s="18" t="str">
        <f>_xlfn.XLOOKUP(B1879,'[6]ALL SITES DOWN'!$D:$D,'[6]ALL SITES DOWN'!$J:$J,"")</f>
        <v/>
      </c>
      <c r="AP1879" s="18" t="str">
        <f>_xlfn.XLOOKUP(B1879,'[7]ALL SITES DOWN'!$D:$D,'[7]ALL SITES DOWN'!$J:$J,"")</f>
        <v/>
      </c>
      <c r="AQ1879" s="9" t="str">
        <f>_xlfn.XLOOKUP(B1879,[8]sheet1!$AC:$AC,[8]sheet1!$AF:$AF,"")</f>
        <v/>
      </c>
      <c r="AR1879" s="14"/>
      <c r="AS1879" s="14" t="s">
        <v>5465</v>
      </c>
      <c r="AT1879" s="14" t="str">
        <f>_xlfn.XLOOKUP(B1879,'[9]cell downs 18042026 17h'!$B:$B,'[9]cell downs 18042026 17h'!$B:$B,"")</f>
        <v/>
      </c>
      <c r="AU1879" s="14" t="str">
        <f>_xlfn.XLOOKUP(B1879,'[10]Cells Huawei 19042026 15h'!$B:$B,'[10]Cells Huawei 19042026 15h'!$B:$B,"")</f>
        <v/>
      </c>
      <c r="AV1879" s="9" t="str">
        <f>_xlfn.XLOOKUP(B1879,'[11]cells down 19042026 9H40'!$B:$B,'[11]cells down 19042026 9H40'!$B:$B,"")</f>
        <v/>
      </c>
    </row>
    <row r="1880" spans="1:48" hidden="1" x14ac:dyDescent="0.3">
      <c r="A1880" s="1" t="s">
        <v>5248</v>
      </c>
      <c r="B1880" s="8" t="s">
        <v>5249</v>
      </c>
      <c r="C1880" s="3" t="str">
        <f>_xlfn.XLOOKUP(B1880,'[1]daily break down'!$D:$D,'[1]daily break down'!$E:$E,"")</f>
        <v>SUD-OUEST</v>
      </c>
      <c r="D1880" s="1" t="s">
        <v>11</v>
      </c>
      <c r="E1880" s="1"/>
      <c r="F1880" s="3" t="s">
        <v>13</v>
      </c>
      <c r="G1880" s="1" t="s">
        <v>5248</v>
      </c>
      <c r="H1880" s="27" t="str">
        <f>_xlfn.XLOOKUP(B1880,[2]CALCULATION!$B:$B,[2]CALCULATION!$H:$H,"")</f>
        <v>HUAWEI</v>
      </c>
      <c r="I1880" s="26">
        <v>0</v>
      </c>
      <c r="J1880" s="26">
        <v>0</v>
      </c>
      <c r="K1880" s="26">
        <v>0</v>
      </c>
      <c r="L1880" s="26">
        <v>0</v>
      </c>
      <c r="M1880" s="26">
        <v>0.21869373032790859</v>
      </c>
      <c r="N1880" s="26">
        <v>0</v>
      </c>
      <c r="O1880" s="26">
        <v>0</v>
      </c>
      <c r="P1880" s="114" t="s">
        <v>6364</v>
      </c>
      <c r="Q1880" s="42" t="s">
        <v>5538</v>
      </c>
      <c r="R1880" s="42"/>
      <c r="S1880" s="41" t="str" cm="1">
        <f t="array" ref="S1880">IFERROR(_xlfn.IFS(
U1880="MPR ISSUE","PDH",
U1880="BSS Hardware Issue","BSS",
U1880="Sites strategiques, MLL, Pylone, etc.","ENVTECH",
U1880="AKTIVCO DEFAUT GE &amp; POWER Cabinet","AKTIVCO",
U1880="AKTIVCO Coupure ENEO &amp; Baisse de tension","AKTIVCO GRID ONLY",
U1880="Coupure ENEO &amp; Baisse de tension","IHS GRID ONLY",
U1880="Defaut GE &amp; POWER Cabinet","IHS",
U1880="Sharing","Partners",
U1880="Sites strategiques &amp; DataCenter","SST &amp; DC",
U1880="Exclu","Exclu",
U1880="SAT","SAT",
U1880="SPARE-ISSUE","SPARE-ISSUE",
U1880="Fiber CAmtel","TRANS_FO_CAMTEL",
U1880="Fiber AOF","Fiber AOF",
U1880="Projet OCM (HUAWEI)","TRAVAUX-HUAWEI",
U1880="Projet OCM (NOKIA)","TRAVAUX-NOKIA",
U1880="ACCESS-ISSUE","ACCESS-ISSUE",
U1880="Projet OCM (ZTE, NOKIA, autres projets)","TRAVAUX OCM",
U1880="No root CAuse","No root cause",
U1880="ODU HS","PDH",
U1880="IP &amp; VLAN","PDH",
U1880="Warehouse HUAWEI","SPARE-ISSUE",
U1880="SPARE-HS","SPARE-ISSUE",
U1880="Power Telco","BSS",U1880="no impacts","no impacts"
),"")</f>
        <v>No root cause</v>
      </c>
      <c r="T1880" s="41" t="str" cm="1">
        <f t="array" ref="T1880">IFERROR(_xlfn.IFS(
U1880="MPR ISSUE","TX ISSUE",
U1880="BSS Hardware Issue","RAN ISSUE",
U1880="Sites strategiques, MLL, Pylone, etc.","ENVTECH",
U1880="AKTIVCO DEFAUT GE &amp; POWER Cabinet","POWER ISSUE",
U1880="AKTIVCO Coupure ENEO &amp; Baisse de tension","POWER ISSUE",
U1880="Coupure ENEO &amp; Baisse de tension","POWER ISSUE",
U1880="Defaut GE &amp; POWER Cabinet","POWER ISSUE",
U1880="Sharing","POWER ISSUE",
U1880="Sites strategiques &amp; DataCenter","POWER ISSUE",
U1880="Exclu","Exclu",
U1880="SAT","TX ISSUE",
U1880="SPARE-ISSUE","SPARE-ISSUE",
U1880="Fiber CAmtel","TX ISSUE",
U1880="Fiber AOF","TX ISSUE",
U1880="Projet OCM (HUAWEI)","TRAVAUX-HUAWEI",
U1880="Projet OCM (NOKIA)","TRAVAUX -NOKIA",
U1880="ACCESS-ISSUE","ACCESS-ISSUE",
U1880="Projet OCM (ZTE, NOKIA, autres projets)","TRAVAUX OCM",
U1880="No root CAuse","No root cause",
U1880="ODU HS","TX ISSUE",
U1880="IP &amp; VLAN","TX ISSUE",
U1880="Warehouse HUAWEI","SPARE-ISSUE",
U1880="SPARE-HS","SPARE-ISSUE",
U1880="Power Telco","RAN ISSUE",U1880="no impacts","no impacts"
),"")</f>
        <v>No root cause</v>
      </c>
      <c r="U1880" s="68" t="s">
        <v>5691</v>
      </c>
      <c r="V1880" s="41" t="str" cm="1">
        <f t="array" ref="V1880">IFERROR(_xlfn.IFS(
U1880="MPR ISSUE","ACTIVE",
U1880="BSS Hardware Issue","ACTIVE",
U1880="Sites strategiques, MLL, Pylone, etc.","PASSIVE",
U1880="AKTIVCO DEFAUT GE &amp; POWER Cabinet","PASSIVE",
U1880="AKTIVCO Coupure ENEO &amp; Baisse de tension","PASSIVE",
U1880="Coupure ENEO &amp; Baisse de tension","PASSIVE",
U1880="Defaut GE &amp; POWER Cabinet","PASSIVE",
U1880="Sharing","PASSIVE",
U1880="Sites strategiques &amp; DataCenter","PASSIVE",
U1880="Exclu","Exclu",
U1880="SAT","ACTIVE",
U1880="SPARE-ISSUE","SPARE-ISSUE",
U1880="Fiber CAmtel","ACTIVE",
U1880="Fiber AOF","ACTIVE",
U1880="Projet OCM (HUAWEI)","PLANNED WORKS",
U1880="Projet OCM (NOKIA)","PLANNED WORKS",
U1880="ACCESS-ISSUE","ACCESS-ISSUE",
U1880="Projet OCM (ZTE, NOKIA, autres projets)","PLANNED WORKS",
U1880="No root CAuse","No root cause",
U1880="ODU HS","ACTIVE",
U1880="IP &amp; VLAN","ACTIVE",
U1880="Warehouse HUAWEI","SPARE-ISSUE",
U1880="SPARE-HS","SPARE-ISSUE",
U1880="Power Telco","ACTIVE", U1880="no impacts","no impacts"
),"")</f>
        <v>No root cause</v>
      </c>
      <c r="W1880" s="113"/>
      <c r="X1880" s="113"/>
      <c r="Y1880" s="113"/>
      <c r="Z1880" s="113"/>
      <c r="AA1880" s="113"/>
      <c r="AB1880" s="17" t="s">
        <v>5465</v>
      </c>
      <c r="AC1880" s="17" t="str">
        <f>_xlfn.XLOOKUP(B1880,'INCIDENT-04-27-2026'!E:E,'INCIDENT-04-27-2026'!F:F,"")</f>
        <v/>
      </c>
      <c r="AD1880" s="9"/>
      <c r="AE1880" s="7" t="s">
        <v>5465</v>
      </c>
      <c r="AF1880" s="6" t="str">
        <f>_xlfn.XLOOKUP(B1880,'[13]Input_27-04'!$B:$B,'[13]Input_27-04'!$M:$M,"")</f>
        <v/>
      </c>
      <c r="AG1880" s="7"/>
      <c r="AH1880" s="3"/>
      <c r="AI1880" s="18" t="str">
        <f>_xlfn.XLOOKUP(B1880,'[3]Cells Huawei 27042026 10h'!$B:$B,'[3]Cells Huawei 27042026 10h'!$T:$T,"")</f>
        <v/>
      </c>
      <c r="AJ1880" s="18" t="str">
        <f>_xlfn.XLOOKUP(B1880,'[3]Cells Huawei 27042026 15h'!$B:$B,'[3]Cells Huawei 27042026 15h'!$T:$T,"")</f>
        <v/>
      </c>
      <c r="AK1880" s="18" t="str">
        <f>_xlfn.XLOOKUP(B1880,'[4]cells down 27042026 11h28'!$B:$B,'[4]cells down 27042026 11h28'!$R:$R,"")</f>
        <v/>
      </c>
      <c r="AL1880" s="18" t="str">
        <f>_xlfn.XLOOKUP(B1880,'[4]cells down 27042026 18h01'!$B:$B,'[4]cells down 27042026 18h01'!$R:$R,"")</f>
        <v/>
      </c>
      <c r="AM1880" s="18" t="str">
        <f>_xlfn.XLOOKUP(B1880,'[5]cell downs 27042026 11h'!$B:$B,'[5]cell downs 27042026 11h'!$R:$R,"")</f>
        <v/>
      </c>
      <c r="AN1880" s="18" t="str">
        <f>_xlfn.XLOOKUP(B1880,'[5]cell downs 27042026 17h40'!$B:$B,'[5]cell downs 27042026 17h40'!$R:$R,"")</f>
        <v/>
      </c>
      <c r="AO1880" s="18" t="str">
        <f>_xlfn.XLOOKUP(B1880,'[6]ALL SITES DOWN'!$D:$D,'[6]ALL SITES DOWN'!$J:$J,"")</f>
        <v/>
      </c>
      <c r="AP1880" s="18" t="str">
        <f>_xlfn.XLOOKUP(B1880,'[7]ALL SITES DOWN'!$D:$D,'[7]ALL SITES DOWN'!$J:$J,"")</f>
        <v/>
      </c>
      <c r="AQ1880" s="9" t="str">
        <f>_xlfn.XLOOKUP(B1880,[8]sheet1!$AC:$AC,[8]sheet1!$AF:$AF,"")</f>
        <v/>
      </c>
      <c r="AR1880" s="14"/>
      <c r="AS1880" s="14" t="s">
        <v>5465</v>
      </c>
      <c r="AT1880" s="14" t="str">
        <f>_xlfn.XLOOKUP(B1880,'[9]cell downs 18042026 17h'!$B:$B,'[9]cell downs 18042026 17h'!$B:$B,"")</f>
        <v/>
      </c>
      <c r="AU1880" s="14" t="str">
        <f>_xlfn.XLOOKUP(B1880,'[10]Cells Huawei 19042026 15h'!$B:$B,'[10]Cells Huawei 19042026 15h'!$B:$B,"")</f>
        <v/>
      </c>
      <c r="AV1880" s="9" t="str">
        <f>_xlfn.XLOOKUP(B1880,'[11]cells down 19042026 9H40'!$B:$B,'[11]cells down 19042026 9H40'!$B:$B,"")</f>
        <v/>
      </c>
    </row>
    <row r="1881" spans="1:48" hidden="1" x14ac:dyDescent="0.3">
      <c r="A1881" s="1" t="s">
        <v>1486</v>
      </c>
      <c r="B1881" s="8" t="s">
        <v>2540</v>
      </c>
      <c r="C1881" s="3" t="str">
        <f>_xlfn.XLOOKUP(B1881,'[1]daily break down'!$D:$D,'[1]daily break down'!$E:$E,"")</f>
        <v>EXTREME-NORD</v>
      </c>
      <c r="D1881" s="1" t="s">
        <v>11</v>
      </c>
      <c r="E1881" s="1" t="s">
        <v>66</v>
      </c>
      <c r="F1881" s="3" t="s">
        <v>55</v>
      </c>
      <c r="G1881" s="1" t="s">
        <v>1486</v>
      </c>
      <c r="H1881" s="28" t="str">
        <f>_xlfn.XLOOKUP(B1881,[2]CALCULATION!$B:$B,[2]CALCULATION!$H:$H,"")</f>
        <v>NOKIA</v>
      </c>
      <c r="I1881" s="26">
        <v>0</v>
      </c>
      <c r="J1881" s="26">
        <v>0</v>
      </c>
      <c r="K1881" s="26">
        <v>0</v>
      </c>
      <c r="L1881" s="26">
        <v>0</v>
      </c>
      <c r="M1881" s="26">
        <v>0</v>
      </c>
      <c r="N1881" s="26">
        <v>0</v>
      </c>
      <c r="O1881" s="26">
        <v>0</v>
      </c>
      <c r="P1881" s="114" t="s">
        <v>6364</v>
      </c>
      <c r="Q1881" s="42" t="s">
        <v>6353</v>
      </c>
      <c r="R1881" s="42"/>
      <c r="S1881" s="41" t="str" cm="1">
        <f t="array" ref="S1881">IFERROR(_xlfn.IFS(
U1881="MPR ISSUE","PDH",
U1881="BSS Hardware Issue","BSS",
U1881="Sites strategiques, MLL, Pylone, etc.","ENVTECH",
U1881="AKTIVCO DEFAUT GE &amp; POWER Cabinet","AKTIVCO",
U1881="AKTIVCO Coupure ENEO &amp; Baisse de tension","AKTIVCO GRID ONLY",
U1881="Coupure ENEO &amp; Baisse de tension","IHS GRID ONLY",
U1881="Defaut GE &amp; POWER Cabinet","IHS",
U1881="Sharing","Partners",
U1881="Sites strategiques &amp; DataCenter","SST &amp; DC",
U1881="Exclu","Exclu",
U1881="SAT","SAT",
U1881="SPARE-ISSUE","SPARE-ISSUE",
U1881="Fiber CAmtel","TRANS_FO_CAMTEL",
U1881="Fiber AOF","Fiber AOF",
U1881="Projet OCM (HUAWEI)","TRAVAUX-HUAWEI",
U1881="Projet OCM (NOKIA)","TRAVAUX-NOKIA",
U1881="ACCESS-ISSUE","ACCESS-ISSUE",
U1881="Projet OCM (ZTE, NOKIA, autres projets)","TRAVAUX OCM",
U1881="No root CAuse","No root cause",
U1881="ODU HS","PDH",
U1881="IP &amp; VLAN","PDH",
U1881="Warehouse HUAWEI","SPARE-ISSUE",
U1881="SPARE-HS","SPARE-ISSUE",
U1881="Power Telco","BSS",U1881="no impacts","no impacts"
),"")</f>
        <v/>
      </c>
      <c r="T1881" s="41" t="str" cm="1">
        <f t="array" ref="T1881">IFERROR(_xlfn.IFS(
U1881="MPR ISSUE","TX ISSUE",
U1881="BSS Hardware Issue","RAN ISSUE",
U1881="Sites strategiques, MLL, Pylone, etc.","ENVTECH",
U1881="AKTIVCO DEFAUT GE &amp; POWER Cabinet","POWER ISSUE",
U1881="AKTIVCO Coupure ENEO &amp; Baisse de tension","POWER ISSUE",
U1881="Coupure ENEO &amp; Baisse de tension","POWER ISSUE",
U1881="Defaut GE &amp; POWER Cabinet","POWER ISSUE",
U1881="Sharing","POWER ISSUE",
U1881="Sites strategiques &amp; DataCenter","POWER ISSUE",
U1881="Exclu","Exclu",
U1881="SAT","TX ISSUE",
U1881="SPARE-ISSUE","SPARE-ISSUE",
U1881="Fiber CAmtel","TX ISSUE",
U1881="Fiber AOF","TX ISSUE",
U1881="Projet OCM (HUAWEI)","TRAVAUX-HUAWEI",
U1881="Projet OCM (NOKIA)","TRAVAUX -NOKIA",
U1881="ACCESS-ISSUE","ACCESS-ISSUE",
U1881="Projet OCM (ZTE, NOKIA, autres projets)","TRAVAUX OCM",
U1881="No root CAuse","No root cause",
U1881="ODU HS","TX ISSUE",
U1881="IP &amp; VLAN","TX ISSUE",
U1881="Warehouse HUAWEI","SPARE-ISSUE",
U1881="SPARE-HS","SPARE-ISSUE",
U1881="Power Telco","RAN ISSUE",U1881="no impacts","no impacts"
),"")</f>
        <v/>
      </c>
      <c r="U1881" s="68"/>
      <c r="V1881" s="41" t="str" cm="1">
        <f t="array" ref="V1881">IFERROR(_xlfn.IFS(
U1881="MPR ISSUE","ACTIVE",
U1881="BSS Hardware Issue","ACTIVE",
U1881="Sites strategiques, MLL, Pylone, etc.","PASSIVE",
U1881="AKTIVCO DEFAUT GE &amp; POWER Cabinet","PASSIVE",
U1881="AKTIVCO Coupure ENEO &amp; Baisse de tension","PASSIVE",
U1881="Coupure ENEO &amp; Baisse de tension","PASSIVE",
U1881="Defaut GE &amp; POWER Cabinet","PASSIVE",
U1881="Sharing","PASSIVE",
U1881="Sites strategiques &amp; DataCenter","PASSIVE",
U1881="Exclu","Exclu",
U1881="SAT","ACTIVE",
U1881="SPARE-ISSUE","SPARE-ISSUE",
U1881="Fiber CAmtel","ACTIVE",
U1881="Fiber AOF","ACTIVE",
U1881="Projet OCM (HUAWEI)","PLANNED WORKS",
U1881="Projet OCM (NOKIA)","PLANNED WORKS",
U1881="ACCESS-ISSUE","ACCESS-ISSUE",
U1881="Projet OCM (ZTE, NOKIA, autres projets)","PLANNED WORKS",
U1881="No root CAuse","No root cause",
U1881="ODU HS","ACTIVE",
U1881="IP &amp; VLAN","ACTIVE",
U1881="Warehouse HUAWEI","SPARE-ISSUE",
U1881="SPARE-HS","SPARE-ISSUE",
U1881="Power Telco","ACTIVE", U1881="no impacts","no impacts"
),"")</f>
        <v/>
      </c>
      <c r="W1881" s="113"/>
      <c r="X1881" s="113"/>
      <c r="Y1881" s="113"/>
      <c r="Z1881" s="113"/>
      <c r="AA1881" s="113"/>
      <c r="AB1881" s="17" t="s">
        <v>5465</v>
      </c>
      <c r="AC1881" s="17" t="str">
        <f>_xlfn.XLOOKUP(B1881,'INCIDENT-04-27-2026'!E:E,'INCIDENT-04-27-2026'!F:F,"")</f>
        <v/>
      </c>
      <c r="AD1881" s="9"/>
      <c r="AE1881" s="7" t="s">
        <v>5465</v>
      </c>
      <c r="AF1881" s="6" t="str">
        <f>_xlfn.XLOOKUP(B1881,'[13]Input_27-04'!$B:$B,'[13]Input_27-04'!$M:$M,"")</f>
        <v/>
      </c>
      <c r="AG1881" s="7"/>
      <c r="AH1881" s="3"/>
      <c r="AI1881" s="18" t="str">
        <f>_xlfn.XLOOKUP(B1881,'[3]Cells Huawei 27042026 10h'!$B:$B,'[3]Cells Huawei 27042026 10h'!$T:$T,"")</f>
        <v/>
      </c>
      <c r="AJ1881" s="18" t="str">
        <f>_xlfn.XLOOKUP(B1881,'[3]Cells Huawei 27042026 15h'!$B:$B,'[3]Cells Huawei 27042026 15h'!$T:$T,"")</f>
        <v/>
      </c>
      <c r="AK1881" s="18" t="str">
        <f>_xlfn.XLOOKUP(B1881,'[4]cells down 27042026 11h28'!$B:$B,'[4]cells down 27042026 11h28'!$R:$R,"")</f>
        <v/>
      </c>
      <c r="AL1881" s="18" t="str">
        <f>_xlfn.XLOOKUP(B1881,'[4]cells down 27042026 18h01'!$B:$B,'[4]cells down 27042026 18h01'!$R:$R,"")</f>
        <v/>
      </c>
      <c r="AM1881" s="18" t="str">
        <f>_xlfn.XLOOKUP(B1881,'[5]cell downs 27042026 11h'!$B:$B,'[5]cell downs 27042026 11h'!$R:$R,"")</f>
        <v/>
      </c>
      <c r="AN1881" s="18" t="str">
        <f>_xlfn.XLOOKUP(B1881,'[5]cell downs 27042026 17h40'!$B:$B,'[5]cell downs 27042026 17h40'!$R:$R,"")</f>
        <v/>
      </c>
      <c r="AO1881" s="18" t="str">
        <f>_xlfn.XLOOKUP(B1881,'[6]ALL SITES DOWN'!$D:$D,'[6]ALL SITES DOWN'!$J:$J,"")</f>
        <v/>
      </c>
      <c r="AP1881" s="18" t="str">
        <f>_xlfn.XLOOKUP(B1881,'[7]ALL SITES DOWN'!$D:$D,'[7]ALL SITES DOWN'!$J:$J,"")</f>
        <v/>
      </c>
      <c r="AQ1881" s="9" t="str">
        <f>_xlfn.XLOOKUP(B1881,[8]sheet1!$AC:$AC,[8]sheet1!$AF:$AF,"")</f>
        <v/>
      </c>
      <c r="AR1881" s="14"/>
      <c r="AS1881" s="14" t="s">
        <v>5465</v>
      </c>
      <c r="AT1881" s="14" t="str">
        <f>_xlfn.XLOOKUP(B1881,'[9]cell downs 18042026 17h'!$B:$B,'[9]cell downs 18042026 17h'!$B:$B,"")</f>
        <v/>
      </c>
      <c r="AU1881" s="14" t="str">
        <f>_xlfn.XLOOKUP(B1881,'[10]Cells Huawei 19042026 15h'!$B:$B,'[10]Cells Huawei 19042026 15h'!$B:$B,"")</f>
        <v/>
      </c>
      <c r="AV1881" s="9" t="str">
        <f>_xlfn.XLOOKUP(B1881,'[11]cells down 19042026 9H40'!$B:$B,'[11]cells down 19042026 9H40'!$B:$B,"")</f>
        <v/>
      </c>
    </row>
    <row r="1882" spans="1:48" hidden="1" x14ac:dyDescent="0.3">
      <c r="A1882" s="1" t="s">
        <v>4132</v>
      </c>
      <c r="B1882" s="8" t="s">
        <v>4133</v>
      </c>
      <c r="C1882" s="3" t="str">
        <f>_xlfn.XLOOKUP(B1882,'[1]daily break down'!$D:$D,'[1]daily break down'!$E:$E,"")</f>
        <v>OUEST</v>
      </c>
      <c r="D1882" s="1" t="s">
        <v>21</v>
      </c>
      <c r="E1882" s="1" t="s">
        <v>122</v>
      </c>
      <c r="F1882" s="3" t="s">
        <v>102</v>
      </c>
      <c r="G1882" s="1" t="s">
        <v>4132</v>
      </c>
      <c r="H1882" s="27" t="str">
        <f>_xlfn.XLOOKUP(B1882,[2]CALCULATION!$B:$B,[2]CALCULATION!$H:$H,"")</f>
        <v>HUAWEI</v>
      </c>
      <c r="I1882" s="26">
        <v>0</v>
      </c>
      <c r="J1882" s="26">
        <v>0.74158255643732185</v>
      </c>
      <c r="K1882" s="26">
        <v>0</v>
      </c>
      <c r="L1882" s="26">
        <v>0</v>
      </c>
      <c r="M1882" s="26">
        <v>0</v>
      </c>
      <c r="N1882" s="26">
        <v>0</v>
      </c>
      <c r="O1882" s="26">
        <v>0</v>
      </c>
      <c r="P1882" s="114" t="s">
        <v>6364</v>
      </c>
      <c r="Q1882" s="42" t="s">
        <v>5538</v>
      </c>
      <c r="R1882" s="42"/>
      <c r="S1882" s="41" t="str" cm="1">
        <f t="array" ref="S1882">IFERROR(_xlfn.IFS(
U1882="MPR ISSUE","PDH",
U1882="BSS Hardware Issue","BSS",
U1882="Sites strategiques, MLL, Pylone, etc.","ENVTECH",
U1882="AKTIVCO DEFAUT GE &amp; POWER Cabinet","AKTIVCO",
U1882="AKTIVCO Coupure ENEO &amp; Baisse de tension","AKTIVCO GRID ONLY",
U1882="Coupure ENEO &amp; Baisse de tension","IHS GRID ONLY",
U1882="Defaut GE &amp; POWER Cabinet","IHS",
U1882="Sharing","Partners",
U1882="Sites strategiques &amp; DataCenter","SST &amp; DC",
U1882="Exclu","Exclu",
U1882="SAT","SAT",
U1882="SPARE-ISSUE","SPARE-ISSUE",
U1882="Fiber CAmtel","TRANS_FO_CAMTEL",
U1882="Fiber AOF","Fiber AOF",
U1882="Projet OCM (HUAWEI)","TRAVAUX-HUAWEI",
U1882="Projet OCM (NOKIA)","TRAVAUX-NOKIA",
U1882="ACCESS-ISSUE","ACCESS-ISSUE",
U1882="Projet OCM (ZTE, NOKIA, autres projets)","TRAVAUX OCM",
U1882="No root CAuse","No root cause",
U1882="ODU HS","PDH",
U1882="IP &amp; VLAN","PDH",
U1882="Warehouse HUAWEI","SPARE-ISSUE",
U1882="SPARE-HS","SPARE-ISSUE",
U1882="Power Telco","BSS",U1882="no impacts","no impacts"
),"")</f>
        <v>No root cause</v>
      </c>
      <c r="T1882" s="41" t="str" cm="1">
        <f t="array" ref="T1882">IFERROR(_xlfn.IFS(
U1882="MPR ISSUE","TX ISSUE",
U1882="BSS Hardware Issue","RAN ISSUE",
U1882="Sites strategiques, MLL, Pylone, etc.","ENVTECH",
U1882="AKTIVCO DEFAUT GE &amp; POWER Cabinet","POWER ISSUE",
U1882="AKTIVCO Coupure ENEO &amp; Baisse de tension","POWER ISSUE",
U1882="Coupure ENEO &amp; Baisse de tension","POWER ISSUE",
U1882="Defaut GE &amp; POWER Cabinet","POWER ISSUE",
U1882="Sharing","POWER ISSUE",
U1882="Sites strategiques &amp; DataCenter","POWER ISSUE",
U1882="Exclu","Exclu",
U1882="SAT","TX ISSUE",
U1882="SPARE-ISSUE","SPARE-ISSUE",
U1882="Fiber CAmtel","TX ISSUE",
U1882="Fiber AOF","TX ISSUE",
U1882="Projet OCM (HUAWEI)","TRAVAUX-HUAWEI",
U1882="Projet OCM (NOKIA)","TRAVAUX -NOKIA",
U1882="ACCESS-ISSUE","ACCESS-ISSUE",
U1882="Projet OCM (ZTE, NOKIA, autres projets)","TRAVAUX OCM",
U1882="No root CAuse","No root cause",
U1882="ODU HS","TX ISSUE",
U1882="IP &amp; VLAN","TX ISSUE",
U1882="Warehouse HUAWEI","SPARE-ISSUE",
U1882="SPARE-HS","SPARE-ISSUE",
U1882="Power Telco","RAN ISSUE",U1882="no impacts","no impacts"
),"")</f>
        <v>No root cause</v>
      </c>
      <c r="U1882" s="68" t="s">
        <v>5691</v>
      </c>
      <c r="V1882" s="41" t="str" cm="1">
        <f t="array" ref="V1882">IFERROR(_xlfn.IFS(
U1882="MPR ISSUE","ACTIVE",
U1882="BSS Hardware Issue","ACTIVE",
U1882="Sites strategiques, MLL, Pylone, etc.","PASSIVE",
U1882="AKTIVCO DEFAUT GE &amp; POWER Cabinet","PASSIVE",
U1882="AKTIVCO Coupure ENEO &amp; Baisse de tension","PASSIVE",
U1882="Coupure ENEO &amp; Baisse de tension","PASSIVE",
U1882="Defaut GE &amp; POWER Cabinet","PASSIVE",
U1882="Sharing","PASSIVE",
U1882="Sites strategiques &amp; DataCenter","PASSIVE",
U1882="Exclu","Exclu",
U1882="SAT","ACTIVE",
U1882="SPARE-ISSUE","SPARE-ISSUE",
U1882="Fiber CAmtel","ACTIVE",
U1882="Fiber AOF","ACTIVE",
U1882="Projet OCM (HUAWEI)","PLANNED WORKS",
U1882="Projet OCM (NOKIA)","PLANNED WORKS",
U1882="ACCESS-ISSUE","ACCESS-ISSUE",
U1882="Projet OCM (ZTE, NOKIA, autres projets)","PLANNED WORKS",
U1882="No root CAuse","No root cause",
U1882="ODU HS","ACTIVE",
U1882="IP &amp; VLAN","ACTIVE",
U1882="Warehouse HUAWEI","SPARE-ISSUE",
U1882="SPARE-HS","SPARE-ISSUE",
U1882="Power Telco","ACTIVE", U1882="no impacts","no impacts"
),"")</f>
        <v>No root cause</v>
      </c>
      <c r="W1882" s="113"/>
      <c r="X1882" s="113"/>
      <c r="Y1882" s="113"/>
      <c r="Z1882" s="113"/>
      <c r="AA1882" s="113"/>
      <c r="AB1882" s="17" t="s">
        <v>5465</v>
      </c>
      <c r="AC1882" s="17" t="str">
        <f>_xlfn.XLOOKUP(B1882,'INCIDENT-04-27-2026'!E:E,'INCIDENT-04-27-2026'!F:F,"")</f>
        <v/>
      </c>
      <c r="AD1882" s="9"/>
      <c r="AE1882" s="7" t="s">
        <v>5465</v>
      </c>
      <c r="AF1882" s="6" t="str">
        <f>_xlfn.XLOOKUP(B1882,'[13]Input_27-04'!$B:$B,'[13]Input_27-04'!$M:$M,"")</f>
        <v/>
      </c>
      <c r="AG1882" s="7"/>
      <c r="AH1882" s="3"/>
      <c r="AI1882" s="18" t="str">
        <f>_xlfn.XLOOKUP(B1882,'[3]Cells Huawei 27042026 10h'!$B:$B,'[3]Cells Huawei 27042026 10h'!$T:$T,"")</f>
        <v/>
      </c>
      <c r="AJ1882" s="18" t="str">
        <f>_xlfn.XLOOKUP(B1882,'[3]Cells Huawei 27042026 15h'!$B:$B,'[3]Cells Huawei 27042026 15h'!$T:$T,"")</f>
        <v/>
      </c>
      <c r="AK1882" s="18" t="str">
        <f>_xlfn.XLOOKUP(B1882,'[4]cells down 27042026 11h28'!$B:$B,'[4]cells down 27042026 11h28'!$R:$R,"")</f>
        <v/>
      </c>
      <c r="AL1882" s="18" t="str">
        <f>_xlfn.XLOOKUP(B1882,'[4]cells down 27042026 18h01'!$B:$B,'[4]cells down 27042026 18h01'!$R:$R,"")</f>
        <v/>
      </c>
      <c r="AM1882" s="18" t="str">
        <f>_xlfn.XLOOKUP(B1882,'[5]cell downs 27042026 11h'!$B:$B,'[5]cell downs 27042026 11h'!$R:$R,"")</f>
        <v/>
      </c>
      <c r="AN1882" s="18" t="str">
        <f>_xlfn.XLOOKUP(B1882,'[5]cell downs 27042026 17h40'!$B:$B,'[5]cell downs 27042026 17h40'!$R:$R,"")</f>
        <v/>
      </c>
      <c r="AO1882" s="18" t="str">
        <f>_xlfn.XLOOKUP(B1882,'[6]ALL SITES DOWN'!$D:$D,'[6]ALL SITES DOWN'!$J:$J,"")</f>
        <v/>
      </c>
      <c r="AP1882" s="18" t="str">
        <f>_xlfn.XLOOKUP(B1882,'[7]ALL SITES DOWN'!$D:$D,'[7]ALL SITES DOWN'!$J:$J,"")</f>
        <v/>
      </c>
      <c r="AQ1882" s="9" t="str">
        <f>_xlfn.XLOOKUP(B1882,[8]sheet1!$AC:$AC,[8]sheet1!$AF:$AF,"")</f>
        <v/>
      </c>
      <c r="AR1882" s="14"/>
      <c r="AS1882" s="14" t="s">
        <v>5465</v>
      </c>
      <c r="AT1882" s="14" t="str">
        <f>_xlfn.XLOOKUP(B1882,'[9]cell downs 18042026 17h'!$B:$B,'[9]cell downs 18042026 17h'!$B:$B,"")</f>
        <v/>
      </c>
      <c r="AU1882" s="14" t="str">
        <f>_xlfn.XLOOKUP(B1882,'[10]Cells Huawei 19042026 15h'!$B:$B,'[10]Cells Huawei 19042026 15h'!$B:$B,"")</f>
        <v>OST_275</v>
      </c>
      <c r="AV1882" s="9" t="str">
        <f>_xlfn.XLOOKUP(B1882,'[11]cells down 19042026 9H40'!$B:$B,'[11]cells down 19042026 9H40'!$B:$B,"")</f>
        <v/>
      </c>
    </row>
    <row r="1883" spans="1:48" hidden="1" x14ac:dyDescent="0.3">
      <c r="A1883" s="1" t="s">
        <v>4554</v>
      </c>
      <c r="B1883" s="8" t="s">
        <v>4555</v>
      </c>
      <c r="C1883" s="3" t="str">
        <f>_xlfn.XLOOKUP(B1883,'[1]daily break down'!$D:$D,'[1]daily break down'!$E:$E,"")</f>
        <v>Yaounde</v>
      </c>
      <c r="D1883" s="1" t="s">
        <v>11</v>
      </c>
      <c r="E1883" s="1" t="s">
        <v>114</v>
      </c>
      <c r="F1883" s="3" t="s">
        <v>37</v>
      </c>
      <c r="G1883" s="1" t="s">
        <v>38</v>
      </c>
      <c r="H1883" s="28" t="str">
        <f>_xlfn.XLOOKUP(B1883,[2]CALCULATION!$B:$B,[2]CALCULATION!$H:$H,"")</f>
        <v>NOKIA</v>
      </c>
      <c r="I1883" s="26">
        <v>0</v>
      </c>
      <c r="J1883" s="26">
        <v>0</v>
      </c>
      <c r="K1883" s="26">
        <v>0</v>
      </c>
      <c r="L1883" s="26">
        <v>0</v>
      </c>
      <c r="M1883" s="26">
        <v>0</v>
      </c>
      <c r="N1883" s="26">
        <v>0</v>
      </c>
      <c r="O1883" s="26">
        <v>0</v>
      </c>
      <c r="P1883" s="114" t="s">
        <v>6364</v>
      </c>
      <c r="Q1883" s="42" t="s">
        <v>5537</v>
      </c>
      <c r="R1883" s="42"/>
      <c r="S1883" s="41" t="str" cm="1">
        <f t="array" ref="S1883">IFERROR(_xlfn.IFS(
U1883="MPR ISSUE","PDH",
U1883="BSS Hardware Issue","BSS",
U1883="Sites strategiques, MLL, Pylone, etc.","ENVTECH",
U1883="AKTIVCO DEFAUT GE &amp; POWER Cabinet","AKTIVCO",
U1883="AKTIVCO Coupure ENEO &amp; Baisse de tension","AKTIVCO GRID ONLY",
U1883="Coupure ENEO &amp; Baisse de tension","IHS GRID ONLY",
U1883="Defaut GE &amp; POWER Cabinet","IHS",
U1883="Sharing","Partners",
U1883="Sites strategiques &amp; DataCenter","SST &amp; DC",
U1883="Exclu","Exclu",
U1883="SAT","SAT",
U1883="SPARE-ISSUE","SPARE-ISSUE",
U1883="Fiber CAmtel","TRANS_FO_CAMTEL",
U1883="Fiber AOF","Fiber AOF",
U1883="Projet OCM (HUAWEI)","TRAVAUX-HUAWEI",
U1883="Projet OCM (NOKIA)","TRAVAUX-NOKIA",
U1883="ACCESS-ISSUE","ACCESS-ISSUE",
U1883="Projet OCM (ZTE, NOKIA, autres projets)","TRAVAUX OCM",
U1883="No root CAuse","No root cause",
U1883="ODU HS","PDH",
U1883="IP &amp; VLAN","PDH",
U1883="Warehouse HUAWEI","SPARE-ISSUE",
U1883="SPARE-HS","SPARE-ISSUE",
U1883="Power Telco","BSS",U1883="no impacts","no impacts"
),"")</f>
        <v>Exclu</v>
      </c>
      <c r="T1883" s="41" t="str" cm="1">
        <f t="array" ref="T1883">IFERROR(_xlfn.IFS(
U1883="MPR ISSUE","TX ISSUE",
U1883="BSS Hardware Issue","RAN ISSUE",
U1883="Sites strategiques, MLL, Pylone, etc.","ENVTECH",
U1883="AKTIVCO DEFAUT GE &amp; POWER Cabinet","POWER ISSUE",
U1883="AKTIVCO Coupure ENEO &amp; Baisse de tension","POWER ISSUE",
U1883="Coupure ENEO &amp; Baisse de tension","POWER ISSUE",
U1883="Defaut GE &amp; POWER Cabinet","POWER ISSUE",
U1883="Sharing","POWER ISSUE",
U1883="Sites strategiques &amp; DataCenter","POWER ISSUE",
U1883="Exclu","Exclu",
U1883="SAT","TX ISSUE",
U1883="SPARE-ISSUE","SPARE-ISSUE",
U1883="Fiber CAmtel","TX ISSUE",
U1883="Fiber AOF","TX ISSUE",
U1883="Projet OCM (HUAWEI)","TRAVAUX-HUAWEI",
U1883="Projet OCM (NOKIA)","TRAVAUX -NOKIA",
U1883="ACCESS-ISSUE","ACCESS-ISSUE",
U1883="Projet OCM (ZTE, NOKIA, autres projets)","TRAVAUX OCM",
U1883="No root CAuse","No root cause",
U1883="ODU HS","TX ISSUE",
U1883="IP &amp; VLAN","TX ISSUE",
U1883="Warehouse HUAWEI","SPARE-ISSUE",
U1883="SPARE-HS","SPARE-ISSUE",
U1883="Power Telco","RAN ISSUE",U1883="no impacts","no impacts"
),"")</f>
        <v>Exclu</v>
      </c>
      <c r="U1883" s="68" t="s">
        <v>5537</v>
      </c>
      <c r="V1883" s="41" t="str" cm="1">
        <f t="array" ref="V1883">IFERROR(_xlfn.IFS(
U1883="MPR ISSUE","ACTIVE",
U1883="BSS Hardware Issue","ACTIVE",
U1883="Sites strategiques, MLL, Pylone, etc.","PASSIVE",
U1883="AKTIVCO DEFAUT GE &amp; POWER Cabinet","PASSIVE",
U1883="AKTIVCO Coupure ENEO &amp; Baisse de tension","PASSIVE",
U1883="Coupure ENEO &amp; Baisse de tension","PASSIVE",
U1883="Defaut GE &amp; POWER Cabinet","PASSIVE",
U1883="Sharing","PASSIVE",
U1883="Sites strategiques &amp; DataCenter","PASSIVE",
U1883="Exclu","Exclu",
U1883="SAT","ACTIVE",
U1883="SPARE-ISSUE","SPARE-ISSUE",
U1883="Fiber CAmtel","ACTIVE",
U1883="Fiber AOF","ACTIVE",
U1883="Projet OCM (HUAWEI)","PLANNED WORKS",
U1883="Projet OCM (NOKIA)","PLANNED WORKS",
U1883="ACCESS-ISSUE","ACCESS-ISSUE",
U1883="Projet OCM (ZTE, NOKIA, autres projets)","PLANNED WORKS",
U1883="No root CAuse","No root cause",
U1883="ODU HS","ACTIVE",
U1883="IP &amp; VLAN","ACTIVE",
U1883="Warehouse HUAWEI","SPARE-ISSUE",
U1883="SPARE-HS","SPARE-ISSUE",
U1883="Power Telco","ACTIVE", U1883="no impacts","no impacts"
),"")</f>
        <v>Exclu</v>
      </c>
      <c r="W1883" s="113"/>
      <c r="X1883" s="113"/>
      <c r="Y1883" s="113"/>
      <c r="Z1883" s="113"/>
      <c r="AA1883" s="113"/>
      <c r="AB1883" s="17" t="s">
        <v>6328</v>
      </c>
      <c r="AC1883" s="17" t="str">
        <f>_xlfn.XLOOKUP(B1883,'INCIDENT-04-27-2026'!E:E,'INCIDENT-04-27-2026'!F:F,"")</f>
        <v/>
      </c>
      <c r="AD1883" s="9"/>
      <c r="AE1883" s="7" t="s">
        <v>5465</v>
      </c>
      <c r="AF1883" s="6" t="str">
        <f>_xlfn.XLOOKUP(B1883,'[13]Input_27-04'!$B:$B,'[13]Input_27-04'!$M:$M,"")</f>
        <v/>
      </c>
      <c r="AG1883" s="7"/>
      <c r="AH1883" s="3"/>
      <c r="AI1883" s="18" t="str">
        <f>_xlfn.XLOOKUP(B1883,'[3]Cells Huawei 27042026 10h'!$B:$B,'[3]Cells Huawei 27042026 10h'!$T:$T,"")</f>
        <v/>
      </c>
      <c r="AJ1883" s="18" t="str">
        <f>_xlfn.XLOOKUP(B1883,'[3]Cells Huawei 27042026 15h'!$B:$B,'[3]Cells Huawei 27042026 15h'!$T:$T,"")</f>
        <v/>
      </c>
      <c r="AK1883" s="18" t="str">
        <f>_xlfn.XLOOKUP(B1883,'[4]cells down 27042026 11h28'!$B:$B,'[4]cells down 27042026 11h28'!$R:$R,"")</f>
        <v/>
      </c>
      <c r="AL1883" s="18" t="str">
        <f>_xlfn.XLOOKUP(B1883,'[4]cells down 27042026 18h01'!$B:$B,'[4]cells down 27042026 18h01'!$R:$R,"")</f>
        <v/>
      </c>
      <c r="AM1883" s="18" t="str">
        <f>_xlfn.XLOOKUP(B1883,'[5]cell downs 27042026 11h'!$B:$B,'[5]cell downs 27042026 11h'!$R:$R,"")</f>
        <v/>
      </c>
      <c r="AN1883" s="18" t="str">
        <f>_xlfn.XLOOKUP(B1883,'[5]cell downs 27042026 17h40'!$B:$B,'[5]cell downs 27042026 17h40'!$R:$R,"")</f>
        <v/>
      </c>
      <c r="AO1883" s="18" t="str">
        <f>_xlfn.XLOOKUP(B1883,'[6]ALL SITES DOWN'!$D:$D,'[6]ALL SITES DOWN'!$J:$J,"")</f>
        <v>(04/27/2026 ocm ran 17h):-23.04.26; BTS en plan sur Netact. Travaux ing en cours</v>
      </c>
      <c r="AP1883" s="18" t="str">
        <f>_xlfn.XLOOKUP(B1883,'[7]ALL SITES DOWN'!$D:$D,'[7]ALL SITES DOWN'!$J:$J,"")</f>
        <v>(04/27/2026 ocm ran 11h):-23.04.26; BTS en plan sur Netact. Travaux ing en cours</v>
      </c>
      <c r="AQ1883" s="9" t="str">
        <f>_xlfn.XLOOKUP(B1883,[8]sheet1!$AC:$AC,[8]sheet1!$AF:$AF,"")</f>
        <v/>
      </c>
      <c r="AR1883" s="14"/>
      <c r="AS1883" s="14" t="s">
        <v>5465</v>
      </c>
      <c r="AT1883" s="14" t="str">
        <f>_xlfn.XLOOKUP(B1883,'[9]cell downs 18042026 17h'!$B:$B,'[9]cell downs 18042026 17h'!$B:$B,"")</f>
        <v/>
      </c>
      <c r="AU1883" s="14" t="str">
        <f>_xlfn.XLOOKUP(B1883,'[10]Cells Huawei 19042026 15h'!$B:$B,'[10]Cells Huawei 19042026 15h'!$B:$B,"")</f>
        <v/>
      </c>
      <c r="AV1883" s="9" t="str">
        <f>_xlfn.XLOOKUP(B1883,'[11]cells down 19042026 9H40'!$B:$B,'[11]cells down 19042026 9H40'!$B:$B,"")</f>
        <v/>
      </c>
    </row>
    <row r="1884" spans="1:48" hidden="1" x14ac:dyDescent="0.3">
      <c r="A1884" s="1" t="s">
        <v>4839</v>
      </c>
      <c r="B1884" s="8" t="s">
        <v>4840</v>
      </c>
      <c r="C1884" s="3" t="str">
        <f>_xlfn.XLOOKUP(B1884,'[1]daily break down'!$D:$D,'[1]daily break down'!$E:$E,"")</f>
        <v>Douala</v>
      </c>
      <c r="D1884" s="1" t="s">
        <v>21</v>
      </c>
      <c r="E1884" s="1" t="s">
        <v>30</v>
      </c>
      <c r="F1884" s="3" t="s">
        <v>31</v>
      </c>
      <c r="G1884" s="1" t="s">
        <v>32</v>
      </c>
      <c r="H1884" s="29" t="str">
        <f>_xlfn.XLOOKUP(B1884,[2]CALCULATION!$B:$B,[2]CALCULATION!$H:$H,"")</f>
        <v>ZTE</v>
      </c>
      <c r="I1884" s="26">
        <v>0</v>
      </c>
      <c r="J1884" s="26">
        <v>0</v>
      </c>
      <c r="K1884" s="26">
        <v>0</v>
      </c>
      <c r="L1884" s="26">
        <v>0</v>
      </c>
      <c r="M1884" s="26">
        <v>0</v>
      </c>
      <c r="N1884" s="26">
        <v>0</v>
      </c>
      <c r="O1884" s="26">
        <v>0</v>
      </c>
      <c r="P1884" s="114" t="s">
        <v>6364</v>
      </c>
      <c r="Q1884" s="42" t="s">
        <v>5537</v>
      </c>
      <c r="R1884" s="42"/>
      <c r="S1884" s="41" t="str" cm="1">
        <f t="array" ref="S1884">IFERROR(_xlfn.IFS(
U1884="MPR ISSUE","PDH",
U1884="BSS Hardware Issue","BSS",
U1884="Sites strategiques, MLL, Pylone, etc.","ENVTECH",
U1884="AKTIVCO DEFAUT GE &amp; POWER Cabinet","AKTIVCO",
U1884="AKTIVCO Coupure ENEO &amp; Baisse de tension","AKTIVCO GRID ONLY",
U1884="Coupure ENEO &amp; Baisse de tension","IHS GRID ONLY",
U1884="Defaut GE &amp; POWER Cabinet","IHS",
U1884="Sharing","Partners",
U1884="Sites strategiques &amp; DataCenter","SST &amp; DC",
U1884="Exclu","Exclu",
U1884="SAT","SAT",
U1884="SPARE-ISSUE","SPARE-ISSUE",
U1884="Fiber CAmtel","TRANS_FO_CAMTEL",
U1884="Fiber AOF","Fiber AOF",
U1884="Projet OCM (HUAWEI)","TRAVAUX-HUAWEI",
U1884="Projet OCM (NOKIA)","TRAVAUX-NOKIA",
U1884="ACCESS-ISSUE","ACCESS-ISSUE",
U1884="Projet OCM (ZTE, NOKIA, autres projets)","TRAVAUX OCM",
U1884="No root CAuse","No root cause",
U1884="ODU HS","PDH",
U1884="IP &amp; VLAN","PDH",
U1884="Warehouse HUAWEI","SPARE-ISSUE",
U1884="SPARE-HS","SPARE-ISSUE",
U1884="Power Telco","BSS",U1884="no impacts","no impacts"
),"")</f>
        <v>Exclu</v>
      </c>
      <c r="T1884" s="41" t="str" cm="1">
        <f t="array" ref="T1884">IFERROR(_xlfn.IFS(
U1884="MPR ISSUE","TX ISSUE",
U1884="BSS Hardware Issue","RAN ISSUE",
U1884="Sites strategiques, MLL, Pylone, etc.","ENVTECH",
U1884="AKTIVCO DEFAUT GE &amp; POWER Cabinet","POWER ISSUE",
U1884="AKTIVCO Coupure ENEO &amp; Baisse de tension","POWER ISSUE",
U1884="Coupure ENEO &amp; Baisse de tension","POWER ISSUE",
U1884="Defaut GE &amp; POWER Cabinet","POWER ISSUE",
U1884="Sharing","POWER ISSUE",
U1884="Sites strategiques &amp; DataCenter","POWER ISSUE",
U1884="Exclu","Exclu",
U1884="SAT","TX ISSUE",
U1884="SPARE-ISSUE","SPARE-ISSUE",
U1884="Fiber CAmtel","TX ISSUE",
U1884="Fiber AOF","TX ISSUE",
U1884="Projet OCM (HUAWEI)","TRAVAUX-HUAWEI",
U1884="Projet OCM (NOKIA)","TRAVAUX -NOKIA",
U1884="ACCESS-ISSUE","ACCESS-ISSUE",
U1884="Projet OCM (ZTE, NOKIA, autres projets)","TRAVAUX OCM",
U1884="No root CAuse","No root cause",
U1884="ODU HS","TX ISSUE",
U1884="IP &amp; VLAN","TX ISSUE",
U1884="Warehouse HUAWEI","SPARE-ISSUE",
U1884="SPARE-HS","SPARE-ISSUE",
U1884="Power Telco","RAN ISSUE",U1884="no impacts","no impacts"
),"")</f>
        <v>Exclu</v>
      </c>
      <c r="U1884" s="68" t="s">
        <v>5537</v>
      </c>
      <c r="V1884" s="41" t="str" cm="1">
        <f t="array" ref="V1884">IFERROR(_xlfn.IFS(
U1884="MPR ISSUE","ACTIVE",
U1884="BSS Hardware Issue","ACTIVE",
U1884="Sites strategiques, MLL, Pylone, etc.","PASSIVE",
U1884="AKTIVCO DEFAUT GE &amp; POWER Cabinet","PASSIVE",
U1884="AKTIVCO Coupure ENEO &amp; Baisse de tension","PASSIVE",
U1884="Coupure ENEO &amp; Baisse de tension","PASSIVE",
U1884="Defaut GE &amp; POWER Cabinet","PASSIVE",
U1884="Sharing","PASSIVE",
U1884="Sites strategiques &amp; DataCenter","PASSIVE",
U1884="Exclu","Exclu",
U1884="SAT","ACTIVE",
U1884="SPARE-ISSUE","SPARE-ISSUE",
U1884="Fiber CAmtel","ACTIVE",
U1884="Fiber AOF","ACTIVE",
U1884="Projet OCM (HUAWEI)","PLANNED WORKS",
U1884="Projet OCM (NOKIA)","PLANNED WORKS",
U1884="ACCESS-ISSUE","ACCESS-ISSUE",
U1884="Projet OCM (ZTE, NOKIA, autres projets)","PLANNED WORKS",
U1884="No root CAuse","No root cause",
U1884="ODU HS","ACTIVE",
U1884="IP &amp; VLAN","ACTIVE",
U1884="Warehouse HUAWEI","SPARE-ISSUE",
U1884="SPARE-HS","SPARE-ISSUE",
U1884="Power Telco","ACTIVE", U1884="no impacts","no impacts"
),"")</f>
        <v>Exclu</v>
      </c>
      <c r="W1884" s="113"/>
      <c r="X1884" s="113"/>
      <c r="Y1884" s="113"/>
      <c r="Z1884" s="113"/>
      <c r="AA1884" s="113"/>
      <c r="AB1884" s="17" t="s">
        <v>5465</v>
      </c>
      <c r="AC1884" s="17" t="str">
        <f>_xlfn.XLOOKUP(B1884,'INCIDENT-04-27-2026'!E:E,'INCIDENT-04-27-2026'!F:F,"")</f>
        <v/>
      </c>
      <c r="AD1884" s="9"/>
      <c r="AE1884" s="7" t="s">
        <v>5465</v>
      </c>
      <c r="AF1884" s="6" t="str">
        <f>_xlfn.XLOOKUP(B1884,'[13]Input_27-04'!$B:$B,'[13]Input_27-04'!$M:$M,"")</f>
        <v/>
      </c>
      <c r="AG1884" s="7"/>
      <c r="AH1884" s="3"/>
      <c r="AI1884" s="18" t="str">
        <f>_xlfn.XLOOKUP(B1884,'[3]Cells Huawei 27042026 10h'!$B:$B,'[3]Cells Huawei 27042026 10h'!$T:$T,"")</f>
        <v/>
      </c>
      <c r="AJ1884" s="18" t="str">
        <f>_xlfn.XLOOKUP(B1884,'[3]Cells Huawei 27042026 15h'!$B:$B,'[3]Cells Huawei 27042026 15h'!$T:$T,"")</f>
        <v/>
      </c>
      <c r="AK1884" s="18" t="str">
        <f>_xlfn.XLOOKUP(B1884,'[4]cells down 27042026 11h28'!$B:$B,'[4]cells down 27042026 11h28'!$R:$R,"")</f>
        <v/>
      </c>
      <c r="AL1884" s="18" t="str">
        <f>_xlfn.XLOOKUP(B1884,'[4]cells down 27042026 18h01'!$B:$B,'[4]cells down 27042026 18h01'!$R:$R,"")</f>
        <v/>
      </c>
      <c r="AM1884" s="18" t="str">
        <f>_xlfn.XLOOKUP(B1884,'[5]cell downs 27042026 11h'!$B:$B,'[5]cell downs 27042026 11h'!$R:$R,"")</f>
        <v/>
      </c>
      <c r="AN1884" s="18" t="str">
        <f>_xlfn.XLOOKUP(B1884,'[5]cell downs 27042026 17h40'!$B:$B,'[5]cell downs 27042026 17h40'!$R:$R,"")</f>
        <v/>
      </c>
      <c r="AO1884" s="18" t="str">
        <f>_xlfn.XLOOKUP(B1884,'[6]ALL SITES DOWN'!$D:$D,'[6]ALL SITES DOWN'!$J:$J,"")</f>
        <v/>
      </c>
      <c r="AP1884" s="18" t="str">
        <f>_xlfn.XLOOKUP(B1884,'[7]ALL SITES DOWN'!$D:$D,'[7]ALL SITES DOWN'!$J:$J,"")</f>
        <v/>
      </c>
      <c r="AQ1884" s="9" t="str">
        <f>_xlfn.XLOOKUP(B1884,[8]sheet1!$AC:$AC,[8]sheet1!$AF:$AF,"")</f>
        <v/>
      </c>
      <c r="AR1884" s="14"/>
      <c r="AS1884" s="14" t="s">
        <v>5465</v>
      </c>
      <c r="AT1884" s="14" t="str">
        <f>_xlfn.XLOOKUP(B1884,'[9]cell downs 18042026 17h'!$B:$B,'[9]cell downs 18042026 17h'!$B:$B,"")</f>
        <v/>
      </c>
      <c r="AU1884" s="14" t="str">
        <f>_xlfn.XLOOKUP(B1884,'[10]Cells Huawei 19042026 15h'!$B:$B,'[10]Cells Huawei 19042026 15h'!$B:$B,"")</f>
        <v/>
      </c>
      <c r="AV1884" s="9" t="str">
        <f>_xlfn.XLOOKUP(B1884,'[11]cells down 19042026 9H40'!$B:$B,'[11]cells down 19042026 9H40'!$B:$B,"")</f>
        <v/>
      </c>
    </row>
    <row r="1885" spans="1:48" hidden="1" x14ac:dyDescent="0.3">
      <c r="A1885" s="1" t="s">
        <v>3861</v>
      </c>
      <c r="B1885" s="8" t="s">
        <v>3862</v>
      </c>
      <c r="C1885" s="3" t="str">
        <f>_xlfn.XLOOKUP(B1885,'[1]daily break down'!$D:$D,'[1]daily break down'!$E:$E,"")</f>
        <v>NORD</v>
      </c>
      <c r="D1885" s="1" t="s">
        <v>11</v>
      </c>
      <c r="E1885" s="1" t="s">
        <v>96</v>
      </c>
      <c r="F1885" s="3" t="s">
        <v>23</v>
      </c>
      <c r="G1885" s="1" t="s">
        <v>3863</v>
      </c>
      <c r="H1885" s="27" t="str">
        <f>_xlfn.XLOOKUP(B1885,[2]CALCULATION!$B:$B,[2]CALCULATION!$H:$H,"")</f>
        <v>HUAWEI</v>
      </c>
      <c r="I1885" s="26">
        <v>0</v>
      </c>
      <c r="J1885" s="26">
        <v>0</v>
      </c>
      <c r="K1885" s="26">
        <v>0.5815662337736458</v>
      </c>
      <c r="L1885" s="26">
        <v>0</v>
      </c>
      <c r="M1885" s="26">
        <v>0</v>
      </c>
      <c r="N1885" s="26">
        <v>0</v>
      </c>
      <c r="O1885" s="26">
        <v>0</v>
      </c>
      <c r="P1885" s="114" t="s">
        <v>6364</v>
      </c>
      <c r="Q1885" s="42" t="s">
        <v>5538</v>
      </c>
      <c r="R1885" s="42"/>
      <c r="S1885" s="41" t="str" cm="1">
        <f t="array" ref="S1885">IFERROR(_xlfn.IFS(
U1885="MPR ISSUE","PDH",
U1885="BSS Hardware Issue","BSS",
U1885="Sites strategiques, MLL, Pylone, etc.","ENVTECH",
U1885="AKTIVCO DEFAUT GE &amp; POWER Cabinet","AKTIVCO",
U1885="AKTIVCO Coupure ENEO &amp; Baisse de tension","AKTIVCO GRID ONLY",
U1885="Coupure ENEO &amp; Baisse de tension","IHS GRID ONLY",
U1885="Defaut GE &amp; POWER Cabinet","IHS",
U1885="Sharing","Partners",
U1885="Sites strategiques &amp; DataCenter","SST &amp; DC",
U1885="Exclu","Exclu",
U1885="SAT","SAT",
U1885="SPARE-ISSUE","SPARE-ISSUE",
U1885="Fiber CAmtel","TRANS_FO_CAMTEL",
U1885="Fiber AOF","Fiber AOF",
U1885="Projet OCM (HUAWEI)","TRAVAUX-HUAWEI",
U1885="Projet OCM (NOKIA)","TRAVAUX-NOKIA",
U1885="ACCESS-ISSUE","ACCESS-ISSUE",
U1885="Projet OCM (ZTE, NOKIA, autres projets)","TRAVAUX OCM",
U1885="No root CAuse","No root cause",
U1885="ODU HS","PDH",
U1885="IP &amp; VLAN","PDH",
U1885="Warehouse HUAWEI","SPARE-ISSUE",
U1885="SPARE-HS","SPARE-ISSUE",
U1885="Power Telco","BSS",U1885="no impacts","no impacts"
),"")</f>
        <v>No root cause</v>
      </c>
      <c r="T1885" s="41" t="str" cm="1">
        <f t="array" ref="T1885">IFERROR(_xlfn.IFS(
U1885="MPR ISSUE","TX ISSUE",
U1885="BSS Hardware Issue","RAN ISSUE",
U1885="Sites strategiques, MLL, Pylone, etc.","ENVTECH",
U1885="AKTIVCO DEFAUT GE &amp; POWER Cabinet","POWER ISSUE",
U1885="AKTIVCO Coupure ENEO &amp; Baisse de tension","POWER ISSUE",
U1885="Coupure ENEO &amp; Baisse de tension","POWER ISSUE",
U1885="Defaut GE &amp; POWER Cabinet","POWER ISSUE",
U1885="Sharing","POWER ISSUE",
U1885="Sites strategiques &amp; DataCenter","POWER ISSUE",
U1885="Exclu","Exclu",
U1885="SAT","TX ISSUE",
U1885="SPARE-ISSUE","SPARE-ISSUE",
U1885="Fiber CAmtel","TX ISSUE",
U1885="Fiber AOF","TX ISSUE",
U1885="Projet OCM (HUAWEI)","TRAVAUX-HUAWEI",
U1885="Projet OCM (NOKIA)","TRAVAUX -NOKIA",
U1885="ACCESS-ISSUE","ACCESS-ISSUE",
U1885="Projet OCM (ZTE, NOKIA, autres projets)","TRAVAUX OCM",
U1885="No root CAuse","No root cause",
U1885="ODU HS","TX ISSUE",
U1885="IP &amp; VLAN","TX ISSUE",
U1885="Warehouse HUAWEI","SPARE-ISSUE",
U1885="SPARE-HS","SPARE-ISSUE",
U1885="Power Telco","RAN ISSUE",U1885="no impacts","no impacts"
),"")</f>
        <v>No root cause</v>
      </c>
      <c r="U1885" s="68" t="s">
        <v>5691</v>
      </c>
      <c r="V1885" s="41" t="str" cm="1">
        <f t="array" ref="V1885">IFERROR(_xlfn.IFS(
U1885="MPR ISSUE","ACTIVE",
U1885="BSS Hardware Issue","ACTIVE",
U1885="Sites strategiques, MLL, Pylone, etc.","PASSIVE",
U1885="AKTIVCO DEFAUT GE &amp; POWER Cabinet","PASSIVE",
U1885="AKTIVCO Coupure ENEO &amp; Baisse de tension","PASSIVE",
U1885="Coupure ENEO &amp; Baisse de tension","PASSIVE",
U1885="Defaut GE &amp; POWER Cabinet","PASSIVE",
U1885="Sharing","PASSIVE",
U1885="Sites strategiques &amp; DataCenter","PASSIVE",
U1885="Exclu","Exclu",
U1885="SAT","ACTIVE",
U1885="SPARE-ISSUE","SPARE-ISSUE",
U1885="Fiber CAmtel","ACTIVE",
U1885="Fiber AOF","ACTIVE",
U1885="Projet OCM (HUAWEI)","PLANNED WORKS",
U1885="Projet OCM (NOKIA)","PLANNED WORKS",
U1885="ACCESS-ISSUE","ACCESS-ISSUE",
U1885="Projet OCM (ZTE, NOKIA, autres projets)","PLANNED WORKS",
U1885="No root CAuse","No root cause",
U1885="ODU HS","ACTIVE",
U1885="IP &amp; VLAN","ACTIVE",
U1885="Warehouse HUAWEI","SPARE-ISSUE",
U1885="SPARE-HS","SPARE-ISSUE",
U1885="Power Telco","ACTIVE", U1885="no impacts","no impacts"
),"")</f>
        <v>No root cause</v>
      </c>
      <c r="W1885" s="113"/>
      <c r="X1885" s="113"/>
      <c r="Y1885" s="113"/>
      <c r="Z1885" s="113"/>
      <c r="AA1885" s="113"/>
      <c r="AB1885" s="17" t="s">
        <v>5465</v>
      </c>
      <c r="AC1885" s="17" t="str">
        <f>_xlfn.XLOOKUP(B1885,'INCIDENT-04-27-2026'!E:E,'INCIDENT-04-27-2026'!F:F,"")</f>
        <v/>
      </c>
      <c r="AD1885" s="9"/>
      <c r="AE1885" s="7" t="s">
        <v>5465</v>
      </c>
      <c r="AF1885" s="6" t="str">
        <f>_xlfn.XLOOKUP(B1885,'[13]Input_27-04'!$B:$B,'[13]Input_27-04'!$M:$M,"")</f>
        <v/>
      </c>
      <c r="AG1885" s="7"/>
      <c r="AH1885" s="3"/>
      <c r="AI1885" s="18" t="str">
        <f>_xlfn.XLOOKUP(B1885,'[3]Cells Huawei 27042026 10h'!$B:$B,'[3]Cells Huawei 27042026 10h'!$T:$T,"")</f>
        <v/>
      </c>
      <c r="AJ1885" s="18" t="str">
        <f>_xlfn.XLOOKUP(B1885,'[3]Cells Huawei 27042026 15h'!$B:$B,'[3]Cells Huawei 27042026 15h'!$T:$T,"")</f>
        <v/>
      </c>
      <c r="AK1885" s="18" t="str">
        <f>_xlfn.XLOOKUP(B1885,'[4]cells down 27042026 11h28'!$B:$B,'[4]cells down 27042026 11h28'!$R:$R,"")</f>
        <v/>
      </c>
      <c r="AL1885" s="18" t="str">
        <f>_xlfn.XLOOKUP(B1885,'[4]cells down 27042026 18h01'!$B:$B,'[4]cells down 27042026 18h01'!$R:$R,"")</f>
        <v/>
      </c>
      <c r="AM1885" s="18" t="str">
        <f>_xlfn.XLOOKUP(B1885,'[5]cell downs 27042026 11h'!$B:$B,'[5]cell downs 27042026 11h'!$R:$R,"")</f>
        <v/>
      </c>
      <c r="AN1885" s="18" t="str">
        <f>_xlfn.XLOOKUP(B1885,'[5]cell downs 27042026 17h40'!$B:$B,'[5]cell downs 27042026 17h40'!$R:$R,"")</f>
        <v/>
      </c>
      <c r="AO1885" s="18" t="str">
        <f>_xlfn.XLOOKUP(B1885,'[6]ALL SITES DOWN'!$D:$D,'[6]ALL SITES DOWN'!$J:$J,"")</f>
        <v/>
      </c>
      <c r="AP1885" s="18" t="str">
        <f>_xlfn.XLOOKUP(B1885,'[7]ALL SITES DOWN'!$D:$D,'[7]ALL SITES DOWN'!$J:$J,"")</f>
        <v/>
      </c>
      <c r="AQ1885" s="9" t="str">
        <f>_xlfn.XLOOKUP(B1885,[8]sheet1!$AC:$AC,[8]sheet1!$AF:$AF,"")</f>
        <v/>
      </c>
      <c r="AR1885" s="14"/>
      <c r="AS1885" s="14" t="s">
        <v>5465</v>
      </c>
      <c r="AT1885" s="14" t="str">
        <f>_xlfn.XLOOKUP(B1885,'[9]cell downs 18042026 17h'!$B:$B,'[9]cell downs 18042026 17h'!$B:$B,"")</f>
        <v/>
      </c>
      <c r="AU1885" s="14" t="str">
        <f>_xlfn.XLOOKUP(B1885,'[10]Cells Huawei 19042026 15h'!$B:$B,'[10]Cells Huawei 19042026 15h'!$B:$B,"")</f>
        <v>NRD_112</v>
      </c>
      <c r="AV1885" s="9" t="str">
        <f>_xlfn.XLOOKUP(B1885,'[11]cells down 19042026 9H40'!$B:$B,'[11]cells down 19042026 9H40'!$B:$B,"")</f>
        <v/>
      </c>
    </row>
    <row r="1886" spans="1:48" hidden="1" x14ac:dyDescent="0.3">
      <c r="A1886" s="1" t="s">
        <v>4101</v>
      </c>
      <c r="B1886" s="8" t="s">
        <v>4102</v>
      </c>
      <c r="C1886" s="3" t="str">
        <f>_xlfn.XLOOKUP(B1886,'[1]daily break down'!$D:$D,'[1]daily break down'!$E:$E,"")</f>
        <v>OUEST</v>
      </c>
      <c r="D1886" s="1" t="s">
        <v>11</v>
      </c>
      <c r="E1886" s="1" t="s">
        <v>96</v>
      </c>
      <c r="F1886" s="3" t="s">
        <v>102</v>
      </c>
      <c r="G1886" s="1" t="s">
        <v>4103</v>
      </c>
      <c r="H1886" s="27" t="str">
        <f>_xlfn.XLOOKUP(B1886,[2]CALCULATION!$B:$B,[2]CALCULATION!$H:$H,"")</f>
        <v>HUAWEI</v>
      </c>
      <c r="I1886" s="26">
        <v>0</v>
      </c>
      <c r="J1886" s="26">
        <v>0</v>
      </c>
      <c r="K1886" s="26">
        <v>0</v>
      </c>
      <c r="L1886" s="26">
        <v>1.4841460421821004</v>
      </c>
      <c r="M1886" s="26">
        <v>0.36041126263793649</v>
      </c>
      <c r="N1886" s="26">
        <v>0</v>
      </c>
      <c r="O1886" s="26">
        <v>0</v>
      </c>
      <c r="P1886" s="114" t="s">
        <v>6364</v>
      </c>
      <c r="Q1886" s="42" t="s">
        <v>5538</v>
      </c>
      <c r="R1886" s="42"/>
      <c r="S1886" s="41" t="str" cm="1">
        <f t="array" ref="S1886">IFERROR(_xlfn.IFS(
U1886="MPR ISSUE","PDH",
U1886="BSS Hardware Issue","BSS",
U1886="Sites strategiques, MLL, Pylone, etc.","ENVTECH",
U1886="AKTIVCO DEFAUT GE &amp; POWER Cabinet","AKTIVCO",
U1886="AKTIVCO Coupure ENEO &amp; Baisse de tension","AKTIVCO GRID ONLY",
U1886="Coupure ENEO &amp; Baisse de tension","IHS GRID ONLY",
U1886="Defaut GE &amp; POWER Cabinet","IHS",
U1886="Sharing","Partners",
U1886="Sites strategiques &amp; DataCenter","SST &amp; DC",
U1886="Exclu","Exclu",
U1886="SAT","SAT",
U1886="SPARE-ISSUE","SPARE-ISSUE",
U1886="Fiber CAmtel","TRANS_FO_CAMTEL",
U1886="Fiber AOF","Fiber AOF",
U1886="Projet OCM (HUAWEI)","TRAVAUX-HUAWEI",
U1886="Projet OCM (NOKIA)","TRAVAUX-NOKIA",
U1886="ACCESS-ISSUE","ACCESS-ISSUE",
U1886="Projet OCM (ZTE, NOKIA, autres projets)","TRAVAUX OCM",
U1886="No root CAuse","No root cause",
U1886="ODU HS","PDH",
U1886="IP &amp; VLAN","PDH",
U1886="Warehouse HUAWEI","SPARE-ISSUE",
U1886="SPARE-HS","SPARE-ISSUE",
U1886="Power Telco","BSS",U1886="no impacts","no impacts"
),"")</f>
        <v>No root cause</v>
      </c>
      <c r="T1886" s="41" t="str" cm="1">
        <f t="array" ref="T1886">IFERROR(_xlfn.IFS(
U1886="MPR ISSUE","TX ISSUE",
U1886="BSS Hardware Issue","RAN ISSUE",
U1886="Sites strategiques, MLL, Pylone, etc.","ENVTECH",
U1886="AKTIVCO DEFAUT GE &amp; POWER Cabinet","POWER ISSUE",
U1886="AKTIVCO Coupure ENEO &amp; Baisse de tension","POWER ISSUE",
U1886="Coupure ENEO &amp; Baisse de tension","POWER ISSUE",
U1886="Defaut GE &amp; POWER Cabinet","POWER ISSUE",
U1886="Sharing","POWER ISSUE",
U1886="Sites strategiques &amp; DataCenter","POWER ISSUE",
U1886="Exclu","Exclu",
U1886="SAT","TX ISSUE",
U1886="SPARE-ISSUE","SPARE-ISSUE",
U1886="Fiber CAmtel","TX ISSUE",
U1886="Fiber AOF","TX ISSUE",
U1886="Projet OCM (HUAWEI)","TRAVAUX-HUAWEI",
U1886="Projet OCM (NOKIA)","TRAVAUX -NOKIA",
U1886="ACCESS-ISSUE","ACCESS-ISSUE",
U1886="Projet OCM (ZTE, NOKIA, autres projets)","TRAVAUX OCM",
U1886="No root CAuse","No root cause",
U1886="ODU HS","TX ISSUE",
U1886="IP &amp; VLAN","TX ISSUE",
U1886="Warehouse HUAWEI","SPARE-ISSUE",
U1886="SPARE-HS","SPARE-ISSUE",
U1886="Power Telco","RAN ISSUE",U1886="no impacts","no impacts"
),"")</f>
        <v>No root cause</v>
      </c>
      <c r="U1886" s="68" t="s">
        <v>5691</v>
      </c>
      <c r="V1886" s="41" t="str" cm="1">
        <f t="array" ref="V1886">IFERROR(_xlfn.IFS(
U1886="MPR ISSUE","ACTIVE",
U1886="BSS Hardware Issue","ACTIVE",
U1886="Sites strategiques, MLL, Pylone, etc.","PASSIVE",
U1886="AKTIVCO DEFAUT GE &amp; POWER Cabinet","PASSIVE",
U1886="AKTIVCO Coupure ENEO &amp; Baisse de tension","PASSIVE",
U1886="Coupure ENEO &amp; Baisse de tension","PASSIVE",
U1886="Defaut GE &amp; POWER Cabinet","PASSIVE",
U1886="Sharing","PASSIVE",
U1886="Sites strategiques &amp; DataCenter","PASSIVE",
U1886="Exclu","Exclu",
U1886="SAT","ACTIVE",
U1886="SPARE-ISSUE","SPARE-ISSUE",
U1886="Fiber CAmtel","ACTIVE",
U1886="Fiber AOF","ACTIVE",
U1886="Projet OCM (HUAWEI)","PLANNED WORKS",
U1886="Projet OCM (NOKIA)","PLANNED WORKS",
U1886="ACCESS-ISSUE","ACCESS-ISSUE",
U1886="Projet OCM (ZTE, NOKIA, autres projets)","PLANNED WORKS",
U1886="No root CAuse","No root cause",
U1886="ODU HS","ACTIVE",
U1886="IP &amp; VLAN","ACTIVE",
U1886="Warehouse HUAWEI","SPARE-ISSUE",
U1886="SPARE-HS","SPARE-ISSUE",
U1886="Power Telco","ACTIVE", U1886="no impacts","no impacts"
),"")</f>
        <v>No root cause</v>
      </c>
      <c r="W1886" s="113"/>
      <c r="X1886" s="113"/>
      <c r="Y1886" s="113"/>
      <c r="Z1886" s="113"/>
      <c r="AA1886" s="113"/>
      <c r="AB1886" s="17" t="s">
        <v>5465</v>
      </c>
      <c r="AC1886" s="17" t="str">
        <f>_xlfn.XLOOKUP(B1886,'INCIDENT-04-27-2026'!E:E,'INCIDENT-04-27-2026'!F:F,"")</f>
        <v/>
      </c>
      <c r="AD1886" s="9"/>
      <c r="AE1886" s="7" t="s">
        <v>5465</v>
      </c>
      <c r="AF1886" s="6" t="str">
        <f>_xlfn.XLOOKUP(B1886,'[13]Input_27-04'!$B:$B,'[13]Input_27-04'!$M:$M,"")</f>
        <v/>
      </c>
      <c r="AG1886" s="7"/>
      <c r="AH1886" s="3"/>
      <c r="AI1886" s="18" t="str">
        <f>_xlfn.XLOOKUP(B1886,'[3]Cells Huawei 27042026 10h'!$B:$B,'[3]Cells Huawei 27042026 10h'!$T:$T,"")</f>
        <v/>
      </c>
      <c r="AJ1886" s="18" t="str">
        <f>_xlfn.XLOOKUP(B1886,'[3]Cells Huawei 27042026 15h'!$B:$B,'[3]Cells Huawei 27042026 15h'!$T:$T,"")</f>
        <v/>
      </c>
      <c r="AK1886" s="18" t="str">
        <f>_xlfn.XLOOKUP(B1886,'[4]cells down 27042026 11h28'!$B:$B,'[4]cells down 27042026 11h28'!$R:$R,"")</f>
        <v/>
      </c>
      <c r="AL1886" s="18" t="str">
        <f>_xlfn.XLOOKUP(B1886,'[4]cells down 27042026 18h01'!$B:$B,'[4]cells down 27042026 18h01'!$R:$R,"")</f>
        <v/>
      </c>
      <c r="AM1886" s="18" t="str">
        <f>_xlfn.XLOOKUP(B1886,'[5]cell downs 27042026 11h'!$B:$B,'[5]cell downs 27042026 11h'!$R:$R,"")</f>
        <v/>
      </c>
      <c r="AN1886" s="18" t="str">
        <f>_xlfn.XLOOKUP(B1886,'[5]cell downs 27042026 17h40'!$B:$B,'[5]cell downs 27042026 17h40'!$R:$R,"")</f>
        <v/>
      </c>
      <c r="AO1886" s="18" t="str">
        <f>_xlfn.XLOOKUP(B1886,'[6]ALL SITES DOWN'!$D:$D,'[6]ALL SITES DOWN'!$J:$J,"")</f>
        <v/>
      </c>
      <c r="AP1886" s="18" t="str">
        <f>_xlfn.XLOOKUP(B1886,'[7]ALL SITES DOWN'!$D:$D,'[7]ALL SITES DOWN'!$J:$J,"")</f>
        <v/>
      </c>
      <c r="AQ1886" s="9" t="str">
        <f>_xlfn.XLOOKUP(B1886,[8]sheet1!$AC:$AC,[8]sheet1!$AF:$AF,"")</f>
        <v/>
      </c>
      <c r="AR1886" s="14"/>
      <c r="AS1886" s="14" t="s">
        <v>5465</v>
      </c>
      <c r="AT1886" s="14" t="str">
        <f>_xlfn.XLOOKUP(B1886,'[9]cell downs 18042026 17h'!$B:$B,'[9]cell downs 18042026 17h'!$B:$B,"")</f>
        <v/>
      </c>
      <c r="AU1886" s="14" t="str">
        <f>_xlfn.XLOOKUP(B1886,'[10]Cells Huawei 19042026 15h'!$B:$B,'[10]Cells Huawei 19042026 15h'!$B:$B,"")</f>
        <v/>
      </c>
      <c r="AV1886" s="9" t="str">
        <f>_xlfn.XLOOKUP(B1886,'[11]cells down 19042026 9H40'!$B:$B,'[11]cells down 19042026 9H40'!$B:$B,"")</f>
        <v/>
      </c>
    </row>
    <row r="1887" spans="1:48" hidden="1" x14ac:dyDescent="0.3">
      <c r="A1887" s="1" t="s">
        <v>4281</v>
      </c>
      <c r="B1887" s="8" t="s">
        <v>4282</v>
      </c>
      <c r="C1887" s="3" t="str">
        <f>_xlfn.XLOOKUP(B1887,'[1]daily break down'!$D:$D,'[1]daily break down'!$E:$E,"")</f>
        <v>OUEST</v>
      </c>
      <c r="D1887" s="1" t="s">
        <v>11</v>
      </c>
      <c r="E1887" s="1" t="s">
        <v>12</v>
      </c>
      <c r="F1887" s="3" t="s">
        <v>102</v>
      </c>
      <c r="G1887" s="1" t="s">
        <v>4281</v>
      </c>
      <c r="H1887" s="27" t="str">
        <f>_xlfn.XLOOKUP(B1887,[2]CALCULATION!$B:$B,[2]CALCULATION!$H:$H,"")</f>
        <v>HUAWEI</v>
      </c>
      <c r="I1887" s="26">
        <v>0</v>
      </c>
      <c r="J1887" s="26">
        <v>0</v>
      </c>
      <c r="K1887" s="26">
        <v>0</v>
      </c>
      <c r="L1887" s="26">
        <v>0</v>
      </c>
      <c r="M1887" s="26">
        <v>0</v>
      </c>
      <c r="N1887" s="26">
        <v>0</v>
      </c>
      <c r="O1887" s="26">
        <v>0</v>
      </c>
      <c r="P1887" s="114" t="s">
        <v>6364</v>
      </c>
      <c r="Q1887" s="42" t="s">
        <v>5538</v>
      </c>
      <c r="R1887" s="42"/>
      <c r="S1887" s="41" t="str" cm="1">
        <f t="array" ref="S1887">IFERROR(_xlfn.IFS(
U1887="MPR ISSUE","PDH",
U1887="BSS Hardware Issue","BSS",
U1887="Sites strategiques, MLL, Pylone, etc.","ENVTECH",
U1887="AKTIVCO DEFAUT GE &amp; POWER Cabinet","AKTIVCO",
U1887="AKTIVCO Coupure ENEO &amp; Baisse de tension","AKTIVCO GRID ONLY",
U1887="Coupure ENEO &amp; Baisse de tension","IHS GRID ONLY",
U1887="Defaut GE &amp; POWER Cabinet","IHS",
U1887="Sharing","Partners",
U1887="Sites strategiques &amp; DataCenter","SST &amp; DC",
U1887="Exclu","Exclu",
U1887="SAT","SAT",
U1887="SPARE-ISSUE","SPARE-ISSUE",
U1887="Fiber CAmtel","TRANS_FO_CAMTEL",
U1887="Fiber AOF","Fiber AOF",
U1887="Projet OCM (HUAWEI)","TRAVAUX-HUAWEI",
U1887="Projet OCM (NOKIA)","TRAVAUX-NOKIA",
U1887="ACCESS-ISSUE","ACCESS-ISSUE",
U1887="Projet OCM (ZTE, NOKIA, autres projets)","TRAVAUX OCM",
U1887="No root CAuse","No root cause",
U1887="ODU HS","PDH",
U1887="IP &amp; VLAN","PDH",
U1887="Warehouse HUAWEI","SPARE-ISSUE",
U1887="SPARE-HS","SPARE-ISSUE",
U1887="Power Telco","BSS",U1887="no impacts","no impacts"
),"")</f>
        <v>No root cause</v>
      </c>
      <c r="T1887" s="41" t="str" cm="1">
        <f t="array" ref="T1887">IFERROR(_xlfn.IFS(
U1887="MPR ISSUE","TX ISSUE",
U1887="BSS Hardware Issue","RAN ISSUE",
U1887="Sites strategiques, MLL, Pylone, etc.","ENVTECH",
U1887="AKTIVCO DEFAUT GE &amp; POWER Cabinet","POWER ISSUE",
U1887="AKTIVCO Coupure ENEO &amp; Baisse de tension","POWER ISSUE",
U1887="Coupure ENEO &amp; Baisse de tension","POWER ISSUE",
U1887="Defaut GE &amp; POWER Cabinet","POWER ISSUE",
U1887="Sharing","POWER ISSUE",
U1887="Sites strategiques &amp; DataCenter","POWER ISSUE",
U1887="Exclu","Exclu",
U1887="SAT","TX ISSUE",
U1887="SPARE-ISSUE","SPARE-ISSUE",
U1887="Fiber CAmtel","TX ISSUE",
U1887="Fiber AOF","TX ISSUE",
U1887="Projet OCM (HUAWEI)","TRAVAUX-HUAWEI",
U1887="Projet OCM (NOKIA)","TRAVAUX -NOKIA",
U1887="ACCESS-ISSUE","ACCESS-ISSUE",
U1887="Projet OCM (ZTE, NOKIA, autres projets)","TRAVAUX OCM",
U1887="No root CAuse","No root cause",
U1887="ODU HS","TX ISSUE",
U1887="IP &amp; VLAN","TX ISSUE",
U1887="Warehouse HUAWEI","SPARE-ISSUE",
U1887="SPARE-HS","SPARE-ISSUE",
U1887="Power Telco","RAN ISSUE",U1887="no impacts","no impacts"
),"")</f>
        <v>No root cause</v>
      </c>
      <c r="U1887" s="68" t="s">
        <v>5691</v>
      </c>
      <c r="V1887" s="41" t="str" cm="1">
        <f t="array" ref="V1887">IFERROR(_xlfn.IFS(
U1887="MPR ISSUE","ACTIVE",
U1887="BSS Hardware Issue","ACTIVE",
U1887="Sites strategiques, MLL, Pylone, etc.","PASSIVE",
U1887="AKTIVCO DEFAUT GE &amp; POWER Cabinet","PASSIVE",
U1887="AKTIVCO Coupure ENEO &amp; Baisse de tension","PASSIVE",
U1887="Coupure ENEO &amp; Baisse de tension","PASSIVE",
U1887="Defaut GE &amp; POWER Cabinet","PASSIVE",
U1887="Sharing","PASSIVE",
U1887="Sites strategiques &amp; DataCenter","PASSIVE",
U1887="Exclu","Exclu",
U1887="SAT","ACTIVE",
U1887="SPARE-ISSUE","SPARE-ISSUE",
U1887="Fiber CAmtel","ACTIVE",
U1887="Fiber AOF","ACTIVE",
U1887="Projet OCM (HUAWEI)","PLANNED WORKS",
U1887="Projet OCM (NOKIA)","PLANNED WORKS",
U1887="ACCESS-ISSUE","ACCESS-ISSUE",
U1887="Projet OCM (ZTE, NOKIA, autres projets)","PLANNED WORKS",
U1887="No root CAuse","No root cause",
U1887="ODU HS","ACTIVE",
U1887="IP &amp; VLAN","ACTIVE",
U1887="Warehouse HUAWEI","SPARE-ISSUE",
U1887="SPARE-HS","SPARE-ISSUE",
U1887="Power Telco","ACTIVE", U1887="no impacts","no impacts"
),"")</f>
        <v>No root cause</v>
      </c>
      <c r="W1887" s="113"/>
      <c r="X1887" s="113"/>
      <c r="Y1887" s="113"/>
      <c r="Z1887" s="113"/>
      <c r="AA1887" s="113"/>
      <c r="AB1887" s="17" t="s">
        <v>5465</v>
      </c>
      <c r="AC1887" s="17" t="str">
        <f>_xlfn.XLOOKUP(B1887,'INCIDENT-04-27-2026'!E:E,'INCIDENT-04-27-2026'!F:F,"")</f>
        <v/>
      </c>
      <c r="AD1887" s="9"/>
      <c r="AE1887" s="7" t="s">
        <v>5465</v>
      </c>
      <c r="AF1887" s="6" t="str">
        <f>_xlfn.XLOOKUP(B1887,'[13]Input_27-04'!$B:$B,'[13]Input_27-04'!$M:$M,"")</f>
        <v/>
      </c>
      <c r="AG1887" s="7"/>
      <c r="AH1887" s="3"/>
      <c r="AI1887" s="18" t="str">
        <f>_xlfn.XLOOKUP(B1887,'[3]Cells Huawei 27042026 10h'!$B:$B,'[3]Cells Huawei 27042026 10h'!$T:$T,"")</f>
        <v/>
      </c>
      <c r="AJ1887" s="18" t="str">
        <f>_xlfn.XLOOKUP(B1887,'[3]Cells Huawei 27042026 15h'!$B:$B,'[3]Cells Huawei 27042026 15h'!$T:$T,"")</f>
        <v/>
      </c>
      <c r="AK1887" s="18" t="str">
        <f>_xlfn.XLOOKUP(B1887,'[4]cells down 27042026 11h28'!$B:$B,'[4]cells down 27042026 11h28'!$R:$R,"")</f>
        <v/>
      </c>
      <c r="AL1887" s="18" t="str">
        <f>_xlfn.XLOOKUP(B1887,'[4]cells down 27042026 18h01'!$B:$B,'[4]cells down 27042026 18h01'!$R:$R,"")</f>
        <v/>
      </c>
      <c r="AM1887" s="18" t="str">
        <f>_xlfn.XLOOKUP(B1887,'[5]cell downs 27042026 11h'!$B:$B,'[5]cell downs 27042026 11h'!$R:$R,"")</f>
        <v/>
      </c>
      <c r="AN1887" s="18" t="str">
        <f>_xlfn.XLOOKUP(B1887,'[5]cell downs 27042026 17h40'!$B:$B,'[5]cell downs 27042026 17h40'!$R:$R,"")</f>
        <v/>
      </c>
      <c r="AO1887" s="18" t="str">
        <f>_xlfn.XLOOKUP(B1887,'[6]ALL SITES DOWN'!$D:$D,'[6]ALL SITES DOWN'!$J:$J,"")</f>
        <v/>
      </c>
      <c r="AP1887" s="18" t="str">
        <f>_xlfn.XLOOKUP(B1887,'[7]ALL SITES DOWN'!$D:$D,'[7]ALL SITES DOWN'!$J:$J,"")</f>
        <v/>
      </c>
      <c r="AQ1887" s="9" t="str">
        <f>_xlfn.XLOOKUP(B1887,[8]sheet1!$AC:$AC,[8]sheet1!$AF:$AF,"")</f>
        <v/>
      </c>
      <c r="AR1887" s="14"/>
      <c r="AS1887" s="14" t="s">
        <v>5465</v>
      </c>
      <c r="AT1887" s="14" t="str">
        <f>_xlfn.XLOOKUP(B1887,'[9]cell downs 18042026 17h'!$B:$B,'[9]cell downs 18042026 17h'!$B:$B,"")</f>
        <v/>
      </c>
      <c r="AU1887" s="14" t="str">
        <f>_xlfn.XLOOKUP(B1887,'[10]Cells Huawei 19042026 15h'!$B:$B,'[10]Cells Huawei 19042026 15h'!$B:$B,"")</f>
        <v>OST_022</v>
      </c>
      <c r="AV1887" s="9" t="str">
        <f>_xlfn.XLOOKUP(B1887,'[11]cells down 19042026 9H40'!$B:$B,'[11]cells down 19042026 9H40'!$B:$B,"")</f>
        <v/>
      </c>
    </row>
    <row r="1888" spans="1:48" hidden="1" x14ac:dyDescent="0.3">
      <c r="A1888" s="1" t="s">
        <v>3038</v>
      </c>
      <c r="B1888" s="8" t="s">
        <v>3039</v>
      </c>
      <c r="C1888" s="3" t="str">
        <f>_xlfn.XLOOKUP(B1888,'[1]daily break down'!$D:$D,'[1]daily break down'!$E:$E,"")</f>
        <v>ADAMAOUA</v>
      </c>
      <c r="D1888" s="1" t="s">
        <v>11</v>
      </c>
      <c r="E1888" s="1" t="s">
        <v>12</v>
      </c>
      <c r="F1888" s="3" t="s">
        <v>90</v>
      </c>
      <c r="G1888" s="1" t="s">
        <v>3038</v>
      </c>
      <c r="H1888" s="27" t="str">
        <f>_xlfn.XLOOKUP(B1888,[2]CALCULATION!$B:$B,[2]CALCULATION!$H:$H,"")</f>
        <v>HUAWEI</v>
      </c>
      <c r="I1888" s="26">
        <v>0</v>
      </c>
      <c r="J1888" s="26">
        <v>2.6961287892407384</v>
      </c>
      <c r="K1888" s="26">
        <v>8.2594247687860445E-2</v>
      </c>
      <c r="L1888" s="26">
        <v>0.14401825741297197</v>
      </c>
      <c r="M1888" s="26">
        <v>0</v>
      </c>
      <c r="N1888" s="26">
        <v>0</v>
      </c>
      <c r="O1888" s="26">
        <v>0</v>
      </c>
      <c r="P1888" s="114" t="s">
        <v>6364</v>
      </c>
      <c r="Q1888" s="42" t="s">
        <v>5538</v>
      </c>
      <c r="R1888" s="42"/>
      <c r="S1888" s="41" t="str" cm="1">
        <f t="array" ref="S1888">IFERROR(_xlfn.IFS(
U1888="MPR ISSUE","PDH",
U1888="BSS Hardware Issue","BSS",
U1888="Sites strategiques, MLL, Pylone, etc.","ENVTECH",
U1888="AKTIVCO DEFAUT GE &amp; POWER Cabinet","AKTIVCO",
U1888="AKTIVCO Coupure ENEO &amp; Baisse de tension","AKTIVCO GRID ONLY",
U1888="Coupure ENEO &amp; Baisse de tension","IHS GRID ONLY",
U1888="Defaut GE &amp; POWER Cabinet","IHS",
U1888="Sharing","Partners",
U1888="Sites strategiques &amp; DataCenter","SST &amp; DC",
U1888="Exclu","Exclu",
U1888="SAT","SAT",
U1888="SPARE-ISSUE","SPARE-ISSUE",
U1888="Fiber CAmtel","TRANS_FO_CAMTEL",
U1888="Fiber AOF","Fiber AOF",
U1888="Projet OCM (HUAWEI)","TRAVAUX-HUAWEI",
U1888="Projet OCM (NOKIA)","TRAVAUX-NOKIA",
U1888="ACCESS-ISSUE","ACCESS-ISSUE",
U1888="Projet OCM (ZTE, NOKIA, autres projets)","TRAVAUX OCM",
U1888="No root CAuse","No root cause",
U1888="ODU HS","PDH",
U1888="IP &amp; VLAN","PDH",
U1888="Warehouse HUAWEI","SPARE-ISSUE",
U1888="SPARE-HS","SPARE-ISSUE",
U1888="Power Telco","BSS",U1888="no impacts","no impacts"
),"")</f>
        <v>No root cause</v>
      </c>
      <c r="T1888" s="41" t="str" cm="1">
        <f t="array" ref="T1888">IFERROR(_xlfn.IFS(
U1888="MPR ISSUE","TX ISSUE",
U1888="BSS Hardware Issue","RAN ISSUE",
U1888="Sites strategiques, MLL, Pylone, etc.","ENVTECH",
U1888="AKTIVCO DEFAUT GE &amp; POWER Cabinet","POWER ISSUE",
U1888="AKTIVCO Coupure ENEO &amp; Baisse de tension","POWER ISSUE",
U1888="Coupure ENEO &amp; Baisse de tension","POWER ISSUE",
U1888="Defaut GE &amp; POWER Cabinet","POWER ISSUE",
U1888="Sharing","POWER ISSUE",
U1888="Sites strategiques &amp; DataCenter","POWER ISSUE",
U1888="Exclu","Exclu",
U1888="SAT","TX ISSUE",
U1888="SPARE-ISSUE","SPARE-ISSUE",
U1888="Fiber CAmtel","TX ISSUE",
U1888="Fiber AOF","TX ISSUE",
U1888="Projet OCM (HUAWEI)","TRAVAUX-HUAWEI",
U1888="Projet OCM (NOKIA)","TRAVAUX -NOKIA",
U1888="ACCESS-ISSUE","ACCESS-ISSUE",
U1888="Projet OCM (ZTE, NOKIA, autres projets)","TRAVAUX OCM",
U1888="No root CAuse","No root cause",
U1888="ODU HS","TX ISSUE",
U1888="IP &amp; VLAN","TX ISSUE",
U1888="Warehouse HUAWEI","SPARE-ISSUE",
U1888="SPARE-HS","SPARE-ISSUE",
U1888="Power Telco","RAN ISSUE",U1888="no impacts","no impacts"
),"")</f>
        <v>No root cause</v>
      </c>
      <c r="U1888" s="68" t="s">
        <v>5691</v>
      </c>
      <c r="V1888" s="41" t="str" cm="1">
        <f t="array" ref="V1888">IFERROR(_xlfn.IFS(
U1888="MPR ISSUE","ACTIVE",
U1888="BSS Hardware Issue","ACTIVE",
U1888="Sites strategiques, MLL, Pylone, etc.","PASSIVE",
U1888="AKTIVCO DEFAUT GE &amp; POWER Cabinet","PASSIVE",
U1888="AKTIVCO Coupure ENEO &amp; Baisse de tension","PASSIVE",
U1888="Coupure ENEO &amp; Baisse de tension","PASSIVE",
U1888="Defaut GE &amp; POWER Cabinet","PASSIVE",
U1888="Sharing","PASSIVE",
U1888="Sites strategiques &amp; DataCenter","PASSIVE",
U1888="Exclu","Exclu",
U1888="SAT","ACTIVE",
U1888="SPARE-ISSUE","SPARE-ISSUE",
U1888="Fiber CAmtel","ACTIVE",
U1888="Fiber AOF","ACTIVE",
U1888="Projet OCM (HUAWEI)","PLANNED WORKS",
U1888="Projet OCM (NOKIA)","PLANNED WORKS",
U1888="ACCESS-ISSUE","ACCESS-ISSUE",
U1888="Projet OCM (ZTE, NOKIA, autres projets)","PLANNED WORKS",
U1888="No root CAuse","No root cause",
U1888="ODU HS","ACTIVE",
U1888="IP &amp; VLAN","ACTIVE",
U1888="Warehouse HUAWEI","SPARE-ISSUE",
U1888="SPARE-HS","SPARE-ISSUE",
U1888="Power Telco","ACTIVE", U1888="no impacts","no impacts"
),"")</f>
        <v>No root cause</v>
      </c>
      <c r="W1888" s="113"/>
      <c r="X1888" s="113"/>
      <c r="Y1888" s="113"/>
      <c r="Z1888" s="113"/>
      <c r="AA1888" s="113"/>
      <c r="AB1888" s="17" t="s">
        <v>5465</v>
      </c>
      <c r="AC1888" s="17" t="str">
        <f>_xlfn.XLOOKUP(B1888,'INCIDENT-04-27-2026'!E:E,'INCIDENT-04-27-2026'!F:F,"")</f>
        <v/>
      </c>
      <c r="AD1888" s="9"/>
      <c r="AE1888" s="7" t="s">
        <v>5465</v>
      </c>
      <c r="AF1888" s="6" t="str">
        <f>_xlfn.XLOOKUP(B1888,'[13]Input_27-04'!$B:$B,'[13]Input_27-04'!$M:$M,"")</f>
        <v/>
      </c>
      <c r="AG1888" s="7"/>
      <c r="AH1888" s="3"/>
      <c r="AI1888" s="18" t="str">
        <f>_xlfn.XLOOKUP(B1888,'[3]Cells Huawei 27042026 10h'!$B:$B,'[3]Cells Huawei 27042026 10h'!$T:$T,"")</f>
        <v/>
      </c>
      <c r="AJ1888" s="18" t="str">
        <f>_xlfn.XLOOKUP(B1888,'[3]Cells Huawei 27042026 15h'!$B:$B,'[3]Cells Huawei 27042026 15h'!$T:$T,"")</f>
        <v/>
      </c>
      <c r="AK1888" s="18" t="str">
        <f>_xlfn.XLOOKUP(B1888,'[4]cells down 27042026 11h28'!$B:$B,'[4]cells down 27042026 11h28'!$R:$R,"")</f>
        <v/>
      </c>
      <c r="AL1888" s="18" t="str">
        <f>_xlfn.XLOOKUP(B1888,'[4]cells down 27042026 18h01'!$B:$B,'[4]cells down 27042026 18h01'!$R:$R,"")</f>
        <v/>
      </c>
      <c r="AM1888" s="18" t="str">
        <f>_xlfn.XLOOKUP(B1888,'[5]cell downs 27042026 11h'!$B:$B,'[5]cell downs 27042026 11h'!$R:$R,"")</f>
        <v/>
      </c>
      <c r="AN1888" s="18" t="str">
        <f>_xlfn.XLOOKUP(B1888,'[5]cell downs 27042026 17h40'!$B:$B,'[5]cell downs 27042026 17h40'!$R:$R,"")</f>
        <v/>
      </c>
      <c r="AO1888" s="18" t="str">
        <f>_xlfn.XLOOKUP(B1888,'[6]ALL SITES DOWN'!$D:$D,'[6]ALL SITES DOWN'!$J:$J,"")</f>
        <v/>
      </c>
      <c r="AP1888" s="18" t="str">
        <f>_xlfn.XLOOKUP(B1888,'[7]ALL SITES DOWN'!$D:$D,'[7]ALL SITES DOWN'!$J:$J,"")</f>
        <v/>
      </c>
      <c r="AQ1888" s="9" t="str">
        <f>_xlfn.XLOOKUP(B1888,[8]sheet1!$AC:$AC,[8]sheet1!$AF:$AF,"")</f>
        <v/>
      </c>
      <c r="AR1888" s="14"/>
      <c r="AS1888" s="14" t="s">
        <v>5465</v>
      </c>
      <c r="AT1888" s="14" t="str">
        <f>_xlfn.XLOOKUP(B1888,'[9]cell downs 18042026 17h'!$B:$B,'[9]cell downs 18042026 17h'!$B:$B,"")</f>
        <v/>
      </c>
      <c r="AU1888" s="14" t="str">
        <f>_xlfn.XLOOKUP(B1888,'[10]Cells Huawei 19042026 15h'!$B:$B,'[10]Cells Huawei 19042026 15h'!$B:$B,"")</f>
        <v/>
      </c>
      <c r="AV1888" s="9" t="str">
        <f>_xlfn.XLOOKUP(B1888,'[11]cells down 19042026 9H40'!$B:$B,'[11]cells down 19042026 9H40'!$B:$B,"")</f>
        <v/>
      </c>
    </row>
    <row r="1889" spans="1:48" hidden="1" x14ac:dyDescent="0.3">
      <c r="A1889" s="1" t="s">
        <v>3513</v>
      </c>
      <c r="B1889" s="1" t="s">
        <v>3564</v>
      </c>
      <c r="C1889" s="3" t="str">
        <f>_xlfn.XLOOKUP(B1889,'[1]daily break down'!$D:$D,'[1]daily break down'!$E:$E,"")</f>
        <v>LITTORAL</v>
      </c>
      <c r="D1889" s="1" t="s">
        <v>11</v>
      </c>
      <c r="E1889" s="1" t="s">
        <v>12</v>
      </c>
      <c r="F1889" s="3" t="s">
        <v>31</v>
      </c>
      <c r="G1889" s="1" t="s">
        <v>3513</v>
      </c>
      <c r="H1889" s="29" t="str">
        <f>_xlfn.XLOOKUP(B1889,[2]CALCULATION!$B:$B,[2]CALCULATION!$H:$H,"")</f>
        <v>ZTE</v>
      </c>
      <c r="I1889" s="26">
        <v>0</v>
      </c>
      <c r="J1889" s="26">
        <v>0</v>
      </c>
      <c r="K1889" s="26">
        <v>0</v>
      </c>
      <c r="L1889" s="26">
        <v>0</v>
      </c>
      <c r="M1889" s="26">
        <v>0</v>
      </c>
      <c r="N1889" s="26">
        <v>0</v>
      </c>
      <c r="O1889" s="26">
        <v>0</v>
      </c>
      <c r="P1889" s="114" t="s">
        <v>6364</v>
      </c>
      <c r="Q1889" s="42" t="s">
        <v>5538</v>
      </c>
      <c r="R1889" s="42"/>
      <c r="S1889" s="41" t="str" cm="1">
        <f t="array" ref="S1889">IFERROR(_xlfn.IFS(
U1889="MPR ISSUE","PDH",
U1889="BSS Hardware Issue","BSS",
U1889="Sites strategiques, MLL, Pylone, etc.","ENVTECH",
U1889="AKTIVCO DEFAUT GE &amp; POWER Cabinet","AKTIVCO",
U1889="AKTIVCO Coupure ENEO &amp; Baisse de tension","AKTIVCO GRID ONLY",
U1889="Coupure ENEO &amp; Baisse de tension","IHS GRID ONLY",
U1889="Defaut GE &amp; POWER Cabinet","IHS",
U1889="Sharing","Partners",
U1889="Sites strategiques &amp; DataCenter","SST &amp; DC",
U1889="Exclu","Exclu",
U1889="SAT","SAT",
U1889="SPARE-ISSUE","SPARE-ISSUE",
U1889="Fiber CAmtel","TRANS_FO_CAMTEL",
U1889="Fiber AOF","Fiber AOF",
U1889="Projet OCM (HUAWEI)","TRAVAUX-HUAWEI",
U1889="Projet OCM (NOKIA)","TRAVAUX-NOKIA",
U1889="ACCESS-ISSUE","ACCESS-ISSUE",
U1889="Projet OCM (ZTE, NOKIA, autres projets)","TRAVAUX OCM",
U1889="No root CAuse","No root cause",
U1889="ODU HS","PDH",
U1889="IP &amp; VLAN","PDH",
U1889="Warehouse HUAWEI","SPARE-ISSUE",
U1889="SPARE-HS","SPARE-ISSUE",
U1889="Power Telco","BSS",U1889="no impacts","no impacts"
),"")</f>
        <v>No root cause</v>
      </c>
      <c r="T1889" s="41" t="str" cm="1">
        <f t="array" ref="T1889">IFERROR(_xlfn.IFS(
U1889="MPR ISSUE","TX ISSUE",
U1889="BSS Hardware Issue","RAN ISSUE",
U1889="Sites strategiques, MLL, Pylone, etc.","ENVTECH",
U1889="AKTIVCO DEFAUT GE &amp; POWER Cabinet","POWER ISSUE",
U1889="AKTIVCO Coupure ENEO &amp; Baisse de tension","POWER ISSUE",
U1889="Coupure ENEO &amp; Baisse de tension","POWER ISSUE",
U1889="Defaut GE &amp; POWER Cabinet","POWER ISSUE",
U1889="Sharing","POWER ISSUE",
U1889="Sites strategiques &amp; DataCenter","POWER ISSUE",
U1889="Exclu","Exclu",
U1889="SAT","TX ISSUE",
U1889="SPARE-ISSUE","SPARE-ISSUE",
U1889="Fiber CAmtel","TX ISSUE",
U1889="Fiber AOF","TX ISSUE",
U1889="Projet OCM (HUAWEI)","TRAVAUX-HUAWEI",
U1889="Projet OCM (NOKIA)","TRAVAUX -NOKIA",
U1889="ACCESS-ISSUE","ACCESS-ISSUE",
U1889="Projet OCM (ZTE, NOKIA, autres projets)","TRAVAUX OCM",
U1889="No root CAuse","No root cause",
U1889="ODU HS","TX ISSUE",
U1889="IP &amp; VLAN","TX ISSUE",
U1889="Warehouse HUAWEI","SPARE-ISSUE",
U1889="SPARE-HS","SPARE-ISSUE",
U1889="Power Telco","RAN ISSUE",U1889="no impacts","no impacts"
),"")</f>
        <v>No root cause</v>
      </c>
      <c r="U1889" s="68" t="s">
        <v>5691</v>
      </c>
      <c r="V1889" s="41" t="str" cm="1">
        <f t="array" ref="V1889">IFERROR(_xlfn.IFS(
U1889="MPR ISSUE","ACTIVE",
U1889="BSS Hardware Issue","ACTIVE",
U1889="Sites strategiques, MLL, Pylone, etc.","PASSIVE",
U1889="AKTIVCO DEFAUT GE &amp; POWER Cabinet","PASSIVE",
U1889="AKTIVCO Coupure ENEO &amp; Baisse de tension","PASSIVE",
U1889="Coupure ENEO &amp; Baisse de tension","PASSIVE",
U1889="Defaut GE &amp; POWER Cabinet","PASSIVE",
U1889="Sharing","PASSIVE",
U1889="Sites strategiques &amp; DataCenter","PASSIVE",
U1889="Exclu","Exclu",
U1889="SAT","ACTIVE",
U1889="SPARE-ISSUE","SPARE-ISSUE",
U1889="Fiber CAmtel","ACTIVE",
U1889="Fiber AOF","ACTIVE",
U1889="Projet OCM (HUAWEI)","PLANNED WORKS",
U1889="Projet OCM (NOKIA)","PLANNED WORKS",
U1889="ACCESS-ISSUE","ACCESS-ISSUE",
U1889="Projet OCM (ZTE, NOKIA, autres projets)","PLANNED WORKS",
U1889="No root CAuse","No root cause",
U1889="ODU HS","ACTIVE",
U1889="IP &amp; VLAN","ACTIVE",
U1889="Warehouse HUAWEI","SPARE-ISSUE",
U1889="SPARE-HS","SPARE-ISSUE",
U1889="Power Telco","ACTIVE", U1889="no impacts","no impacts"
),"")</f>
        <v>No root cause</v>
      </c>
      <c r="W1889" s="113"/>
      <c r="X1889" s="113"/>
      <c r="Y1889" s="113"/>
      <c r="Z1889" s="113"/>
      <c r="AA1889" s="113"/>
      <c r="AB1889" s="17" t="s">
        <v>5465</v>
      </c>
      <c r="AC1889" s="17" t="str">
        <f>_xlfn.XLOOKUP(B1889,'INCIDENT-04-27-2026'!E:E,'INCIDENT-04-27-2026'!F:F,"")</f>
        <v/>
      </c>
      <c r="AD1889" s="9"/>
      <c r="AE1889" s="7" t="s">
        <v>5465</v>
      </c>
      <c r="AF1889" s="6" t="str">
        <f>_xlfn.XLOOKUP(B1889,'[13]Input_27-04'!$B:$B,'[13]Input_27-04'!$M:$M,"")</f>
        <v/>
      </c>
      <c r="AG1889" s="7"/>
      <c r="AH1889" s="3"/>
      <c r="AI1889" s="18" t="str">
        <f>_xlfn.XLOOKUP(B1889,'[3]Cells Huawei 27042026 10h'!$B:$B,'[3]Cells Huawei 27042026 10h'!$T:$T,"")</f>
        <v/>
      </c>
      <c r="AJ1889" s="18" t="str">
        <f>_xlfn.XLOOKUP(B1889,'[3]Cells Huawei 27042026 15h'!$B:$B,'[3]Cells Huawei 27042026 15h'!$T:$T,"")</f>
        <v/>
      </c>
      <c r="AK1889" s="18" t="str">
        <f>_xlfn.XLOOKUP(B1889,'[4]cells down 27042026 11h28'!$B:$B,'[4]cells down 27042026 11h28'!$R:$R,"")</f>
        <v/>
      </c>
      <c r="AL1889" s="18" t="str">
        <f>_xlfn.XLOOKUP(B1889,'[4]cells down 27042026 18h01'!$B:$B,'[4]cells down 27042026 18h01'!$R:$R,"")</f>
        <v/>
      </c>
      <c r="AM1889" s="18" t="str">
        <f>_xlfn.XLOOKUP(B1889,'[5]cell downs 27042026 11h'!$B:$B,'[5]cell downs 27042026 11h'!$R:$R,"")</f>
        <v/>
      </c>
      <c r="AN1889" s="18" t="str">
        <f>_xlfn.XLOOKUP(B1889,'[5]cell downs 27042026 17h40'!$B:$B,'[5]cell downs 27042026 17h40'!$R:$R,"")</f>
        <v/>
      </c>
      <c r="AO1889" s="18" t="str">
        <f>_xlfn.XLOOKUP(B1889,'[6]ALL SITES DOWN'!$D:$D,'[6]ALL SITES DOWN'!$J:$J,"")</f>
        <v/>
      </c>
      <c r="AP1889" s="18" t="str">
        <f>_xlfn.XLOOKUP(B1889,'[7]ALL SITES DOWN'!$D:$D,'[7]ALL SITES DOWN'!$J:$J,"")</f>
        <v/>
      </c>
      <c r="AQ1889" s="9" t="str">
        <f>_xlfn.XLOOKUP(B1889,[8]sheet1!$AC:$AC,[8]sheet1!$AF:$AF,"")</f>
        <v/>
      </c>
      <c r="AR1889" s="14"/>
      <c r="AS1889" s="14" t="s">
        <v>5465</v>
      </c>
      <c r="AT1889" s="14" t="str">
        <f>_xlfn.XLOOKUP(B1889,'[9]cell downs 18042026 17h'!$B:$B,'[9]cell downs 18042026 17h'!$B:$B,"")</f>
        <v/>
      </c>
      <c r="AU1889" s="14" t="str">
        <f>_xlfn.XLOOKUP(B1889,'[10]Cells Huawei 19042026 15h'!$B:$B,'[10]Cells Huawei 19042026 15h'!$B:$B,"")</f>
        <v/>
      </c>
      <c r="AV1889" s="9" t="str">
        <f>_xlfn.XLOOKUP(B1889,'[11]cells down 19042026 9H40'!$B:$B,'[11]cells down 19042026 9H40'!$B:$B,"")</f>
        <v>LIT_113</v>
      </c>
    </row>
    <row r="1890" spans="1:48" hidden="1" x14ac:dyDescent="0.3">
      <c r="A1890" s="1" t="s">
        <v>3683</v>
      </c>
      <c r="B1890" s="8" t="s">
        <v>3684</v>
      </c>
      <c r="C1890" s="3" t="str">
        <f>_xlfn.XLOOKUP(B1890,'[1]daily break down'!$D:$D,'[1]daily break down'!$E:$E,"")</f>
        <v>CENTRE</v>
      </c>
      <c r="D1890" s="1" t="s">
        <v>21</v>
      </c>
      <c r="E1890" s="1" t="s">
        <v>122</v>
      </c>
      <c r="F1890" s="3" t="s">
        <v>69</v>
      </c>
      <c r="G1890" s="1" t="s">
        <v>3683</v>
      </c>
      <c r="H1890" s="29" t="str">
        <f>_xlfn.XLOOKUP(B1890,[2]CALCULATION!$B:$B,[2]CALCULATION!$H:$H,"")</f>
        <v>ZTE</v>
      </c>
      <c r="I1890" s="26">
        <v>0</v>
      </c>
      <c r="J1890" s="26">
        <v>0</v>
      </c>
      <c r="K1890" s="26">
        <v>0</v>
      </c>
      <c r="L1890" s="26">
        <v>0</v>
      </c>
      <c r="M1890" s="26">
        <v>0</v>
      </c>
      <c r="N1890" s="26">
        <v>0</v>
      </c>
      <c r="O1890" s="26">
        <v>0</v>
      </c>
      <c r="P1890" s="114" t="s">
        <v>6364</v>
      </c>
      <c r="Q1890" s="42" t="s">
        <v>5538</v>
      </c>
      <c r="R1890" s="42"/>
      <c r="S1890" s="41" t="str" cm="1">
        <f t="array" ref="S1890">IFERROR(_xlfn.IFS(
U1890="MPR ISSUE","PDH",
U1890="BSS Hardware Issue","BSS",
U1890="Sites strategiques, MLL, Pylone, etc.","ENVTECH",
U1890="AKTIVCO DEFAUT GE &amp; POWER Cabinet","AKTIVCO",
U1890="AKTIVCO Coupure ENEO &amp; Baisse de tension","AKTIVCO GRID ONLY",
U1890="Coupure ENEO &amp; Baisse de tension","IHS GRID ONLY",
U1890="Defaut GE &amp; POWER Cabinet","IHS",
U1890="Sharing","Partners",
U1890="Sites strategiques &amp; DataCenter","SST &amp; DC",
U1890="Exclu","Exclu",
U1890="SAT","SAT",
U1890="SPARE-ISSUE","SPARE-ISSUE",
U1890="Fiber CAmtel","TRANS_FO_CAMTEL",
U1890="Fiber AOF","Fiber AOF",
U1890="Projet OCM (HUAWEI)","TRAVAUX-HUAWEI",
U1890="Projet OCM (NOKIA)","TRAVAUX-NOKIA",
U1890="ACCESS-ISSUE","ACCESS-ISSUE",
U1890="Projet OCM (ZTE, NOKIA, autres projets)","TRAVAUX OCM",
U1890="No root CAuse","No root cause",
U1890="ODU HS","PDH",
U1890="IP &amp; VLAN","PDH",
U1890="Warehouse HUAWEI","SPARE-ISSUE",
U1890="SPARE-HS","SPARE-ISSUE",
U1890="Power Telco","BSS",U1890="no impacts","no impacts"
),"")</f>
        <v>ENVTECH</v>
      </c>
      <c r="T1890" s="41" t="str" cm="1">
        <f t="array" ref="T1890">IFERROR(_xlfn.IFS(
U1890="MPR ISSUE","TX ISSUE",
U1890="BSS Hardware Issue","RAN ISSUE",
U1890="Sites strategiques, MLL, Pylone, etc.","ENVTECH",
U1890="AKTIVCO DEFAUT GE &amp; POWER Cabinet","POWER ISSUE",
U1890="AKTIVCO Coupure ENEO &amp; Baisse de tension","POWER ISSUE",
U1890="Coupure ENEO &amp; Baisse de tension","POWER ISSUE",
U1890="Defaut GE &amp; POWER Cabinet","POWER ISSUE",
U1890="Sharing","POWER ISSUE",
U1890="Sites strategiques &amp; DataCenter","POWER ISSUE",
U1890="Exclu","Exclu",
U1890="SAT","TX ISSUE",
U1890="SPARE-ISSUE","SPARE-ISSUE",
U1890="Fiber CAmtel","TX ISSUE",
U1890="Fiber AOF","TX ISSUE",
U1890="Projet OCM (HUAWEI)","TRAVAUX-HUAWEI",
U1890="Projet OCM (NOKIA)","TRAVAUX -NOKIA",
U1890="ACCESS-ISSUE","ACCESS-ISSUE",
U1890="Projet OCM (ZTE, NOKIA, autres projets)","TRAVAUX OCM",
U1890="No root CAuse","No root cause",
U1890="ODU HS","TX ISSUE",
U1890="IP &amp; VLAN","TX ISSUE",
U1890="Warehouse HUAWEI","SPARE-ISSUE",
U1890="SPARE-HS","SPARE-ISSUE",
U1890="Power Telco","RAN ISSUE",U1890="no impacts","no impacts"
),"")</f>
        <v>ENVTECH</v>
      </c>
      <c r="U1890" s="68" t="s">
        <v>5322</v>
      </c>
      <c r="V1890" s="41" t="str" cm="1">
        <f t="array" ref="V1890">IFERROR(_xlfn.IFS(
U1890="MPR ISSUE","ACTIVE",
U1890="BSS Hardware Issue","ACTIVE",
U1890="Sites strategiques, MLL, Pylone, etc.","PASSIVE",
U1890="AKTIVCO DEFAUT GE &amp; POWER Cabinet","PASSIVE",
U1890="AKTIVCO Coupure ENEO &amp; Baisse de tension","PASSIVE",
U1890="Coupure ENEO &amp; Baisse de tension","PASSIVE",
U1890="Defaut GE &amp; POWER Cabinet","PASSIVE",
U1890="Sharing","PASSIVE",
U1890="Sites strategiques &amp; DataCenter","PASSIVE",
U1890="Exclu","Exclu",
U1890="SAT","ACTIVE",
U1890="SPARE-ISSUE","SPARE-ISSUE",
U1890="Fiber CAmtel","ACTIVE",
U1890="Fiber AOF","ACTIVE",
U1890="Projet OCM (HUAWEI)","PLANNED WORKS",
U1890="Projet OCM (NOKIA)","PLANNED WORKS",
U1890="ACCESS-ISSUE","ACCESS-ISSUE",
U1890="Projet OCM (ZTE, NOKIA, autres projets)","PLANNED WORKS",
U1890="No root CAuse","No root cause",
U1890="ODU HS","ACTIVE",
U1890="IP &amp; VLAN","ACTIVE",
U1890="Warehouse HUAWEI","SPARE-ISSUE",
U1890="SPARE-HS","SPARE-ISSUE",
U1890="Power Telco","ACTIVE", U1890="no impacts","no impacts"
),"")</f>
        <v>PASSIVE</v>
      </c>
      <c r="W1890" s="113"/>
      <c r="X1890" s="113"/>
      <c r="Y1890" s="113"/>
      <c r="Z1890" s="113"/>
      <c r="AA1890" s="113"/>
      <c r="AB1890" s="17" t="s">
        <v>6329</v>
      </c>
      <c r="AC1890" s="17" t="str">
        <f>_xlfn.XLOOKUP(B1890,'INCIDENT-04-27-2026'!E:E,'INCIDENT-04-27-2026'!F:F,"")</f>
        <v/>
      </c>
      <c r="AD1890" s="9"/>
      <c r="AE1890" s="7" t="s">
        <v>5465</v>
      </c>
      <c r="AF1890" s="6" t="str">
        <f>_xlfn.XLOOKUP(B1890,'[13]Input_27-04'!$B:$B,'[13]Input_27-04'!$M:$M,"")</f>
        <v/>
      </c>
      <c r="AG1890" s="7"/>
      <c r="AH1890" s="3"/>
      <c r="AI1890" s="18" t="str">
        <f>_xlfn.XLOOKUP(B1890,'[3]Cells Huawei 27042026 10h'!$B:$B,'[3]Cells Huawei 27042026 10h'!$T:$T,"")</f>
        <v/>
      </c>
      <c r="AJ1890" s="18" t="str">
        <f>_xlfn.XLOOKUP(B1890,'[3]Cells Huawei 27042026 15h'!$B:$B,'[3]Cells Huawei 27042026 15h'!$T:$T,"")</f>
        <v/>
      </c>
      <c r="AK1890" s="18" t="str">
        <f>_xlfn.XLOOKUP(B1890,'[4]cells down 27042026 11h28'!$B:$B,'[4]cells down 27042026 11h28'!$R:$R,"")</f>
        <v>(04/27/2026 cell zte):-23/04/2026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
      <c r="AL1890" s="18" t="str">
        <f>_xlfn.XLOOKUP(B1890,'[4]cells down 27042026 18h01'!$B:$B,'[4]cells down 27042026 18h01'!$R:$R,"")</f>
        <v>(04/27/2026 cell zte):-27/04/2026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
      <c r="AM1890" s="18" t="str">
        <f>_xlfn.XLOOKUP(B1890,'[5]cell downs 27042026 11h'!$B:$B,'[5]cell downs 27042026 11h'!$R:$R,"")</f>
        <v/>
      </c>
      <c r="AN1890" s="18" t="str">
        <f>_xlfn.XLOOKUP(B1890,'[5]cell downs 27042026 17h40'!$B:$B,'[5]cell downs 27042026 17h40'!$R:$R,"")</f>
        <v/>
      </c>
      <c r="AO1890" s="18" t="str">
        <f>_xlfn.XLOOKUP(B1890,'[6]ALL SITES DOWN'!$D:$D,'[6]ALL SITES DOWN'!$J:$J,"")</f>
        <v/>
      </c>
      <c r="AP1890" s="18" t="str">
        <f>_xlfn.XLOOKUP(B1890,'[7]ALL SITES DOWN'!$D:$D,'[7]ALL SITES DOWN'!$J:$J,"")</f>
        <v/>
      </c>
      <c r="AQ1890" s="9" t="str">
        <f>_xlfn.XLOOKUP(B1890,[8]sheet1!$AC:$AC,[8]sheet1!$AF:$AF,"")</f>
        <v/>
      </c>
      <c r="AR1890" s="14"/>
      <c r="AS1890" s="14" t="s">
        <v>5465</v>
      </c>
      <c r="AT1890" s="14" t="str">
        <f>_xlfn.XLOOKUP(B1890,'[9]cell downs 18042026 17h'!$B:$B,'[9]cell downs 18042026 17h'!$B:$B,"")</f>
        <v/>
      </c>
      <c r="AU1890" s="14" t="str">
        <f>_xlfn.XLOOKUP(B1890,'[10]Cells Huawei 19042026 15h'!$B:$B,'[10]Cells Huawei 19042026 15h'!$B:$B,"")</f>
        <v/>
      </c>
      <c r="AV1890" s="9" t="str">
        <f>_xlfn.XLOOKUP(B1890,'[11]cells down 19042026 9H40'!$B:$B,'[11]cells down 19042026 9H40'!$B:$B,"")</f>
        <v>SUD_122</v>
      </c>
    </row>
    <row r="1891" spans="1:48" hidden="1" x14ac:dyDescent="0.3">
      <c r="A1891" s="1" t="s">
        <v>4020</v>
      </c>
      <c r="B1891" s="1" t="s">
        <v>4021</v>
      </c>
      <c r="C1891" s="3" t="str">
        <f>_xlfn.XLOOKUP(B1891,'[1]daily break down'!$D:$D,'[1]daily break down'!$E:$E,"")</f>
        <v>CENTRE</v>
      </c>
      <c r="D1891" s="1" t="s">
        <v>11</v>
      </c>
      <c r="E1891" s="1" t="s">
        <v>318</v>
      </c>
      <c r="F1891" s="3" t="s">
        <v>69</v>
      </c>
      <c r="G1891" s="1" t="s">
        <v>4022</v>
      </c>
      <c r="H1891" s="29" t="str">
        <f>_xlfn.XLOOKUP(B1891,[2]CALCULATION!$B:$B,[2]CALCULATION!$H:$H,"")</f>
        <v>ZTE</v>
      </c>
      <c r="I1891" s="26">
        <v>0</v>
      </c>
      <c r="J1891" s="26">
        <v>0</v>
      </c>
      <c r="K1891" s="26">
        <v>0</v>
      </c>
      <c r="L1891" s="26">
        <v>0</v>
      </c>
      <c r="M1891" s="26">
        <v>0</v>
      </c>
      <c r="N1891" s="26">
        <v>0</v>
      </c>
      <c r="O1891" s="26">
        <v>0</v>
      </c>
      <c r="P1891" s="114" t="s">
        <v>6364</v>
      </c>
      <c r="Q1891" s="42" t="s">
        <v>5538</v>
      </c>
      <c r="R1891" s="42"/>
      <c r="S1891" s="41" t="str" cm="1">
        <f t="array" ref="S1891">IFERROR(_xlfn.IFS(
U1891="MPR ISSUE","PDH",
U1891="BSS Hardware Issue","BSS",
U1891="Sites strategiques, MLL, Pylone, etc.","ENVTECH",
U1891="AKTIVCO DEFAUT GE &amp; POWER Cabinet","AKTIVCO",
U1891="AKTIVCO Coupure ENEO &amp; Baisse de tension","AKTIVCO GRID ONLY",
U1891="Coupure ENEO &amp; Baisse de tension","IHS GRID ONLY",
U1891="Defaut GE &amp; POWER Cabinet","IHS",
U1891="Sharing","Partners",
U1891="Sites strategiques &amp; DataCenter","SST &amp; DC",
U1891="Exclu","Exclu",
U1891="SAT","SAT",
U1891="SPARE-ISSUE","SPARE-ISSUE",
U1891="Fiber CAmtel","TRANS_FO_CAMTEL",
U1891="Fiber AOF","Fiber AOF",
U1891="Projet OCM (HUAWEI)","TRAVAUX-HUAWEI",
U1891="Projet OCM (NOKIA)","TRAVAUX-NOKIA",
U1891="ACCESS-ISSUE","ACCESS-ISSUE",
U1891="Projet OCM (ZTE, NOKIA, autres projets)","TRAVAUX OCM",
U1891="No root CAuse","No root cause",
U1891="ODU HS","PDH",
U1891="IP &amp; VLAN","PDH",
U1891="Warehouse HUAWEI","SPARE-ISSUE",
U1891="SPARE-HS","SPARE-ISSUE",
U1891="Power Telco","BSS",U1891="no impacts","no impacts"
),"")</f>
        <v>TRAVAUX OCM</v>
      </c>
      <c r="T1891" s="41" t="str" cm="1">
        <f t="array" ref="T1891">IFERROR(_xlfn.IFS(
U1891="MPR ISSUE","TX ISSUE",
U1891="BSS Hardware Issue","RAN ISSUE",
U1891="Sites strategiques, MLL, Pylone, etc.","ENVTECH",
U1891="AKTIVCO DEFAUT GE &amp; POWER Cabinet","POWER ISSUE",
U1891="AKTIVCO Coupure ENEO &amp; Baisse de tension","POWER ISSUE",
U1891="Coupure ENEO &amp; Baisse de tension","POWER ISSUE",
U1891="Defaut GE &amp; POWER Cabinet","POWER ISSUE",
U1891="Sharing","POWER ISSUE",
U1891="Sites strategiques &amp; DataCenter","POWER ISSUE",
U1891="Exclu","Exclu",
U1891="SAT","TX ISSUE",
U1891="SPARE-ISSUE","SPARE-ISSUE",
U1891="Fiber CAmtel","TX ISSUE",
U1891="Fiber AOF","TX ISSUE",
U1891="Projet OCM (HUAWEI)","TRAVAUX-HUAWEI",
U1891="Projet OCM (NOKIA)","TRAVAUX -NOKIA",
U1891="ACCESS-ISSUE","ACCESS-ISSUE",
U1891="Projet OCM (ZTE, NOKIA, autres projets)","TRAVAUX OCM",
U1891="No root CAuse","No root cause",
U1891="ODU HS","TX ISSUE",
U1891="IP &amp; VLAN","TX ISSUE",
U1891="Warehouse HUAWEI","SPARE-ISSUE",
U1891="SPARE-HS","SPARE-ISSUE",
U1891="Power Telco","RAN ISSUE",U1891="no impacts","no impacts"
),"")</f>
        <v>TRAVAUX OCM</v>
      </c>
      <c r="U1891" s="68" t="s">
        <v>5340</v>
      </c>
      <c r="V1891" s="41" t="str" cm="1">
        <f t="array" ref="V1891">IFERROR(_xlfn.IFS(
U1891="MPR ISSUE","ACTIVE",
U1891="BSS Hardware Issue","ACTIVE",
U1891="Sites strategiques, MLL, Pylone, etc.","PASSIVE",
U1891="AKTIVCO DEFAUT GE &amp; POWER Cabinet","PASSIVE",
U1891="AKTIVCO Coupure ENEO &amp; Baisse de tension","PASSIVE",
U1891="Coupure ENEO &amp; Baisse de tension","PASSIVE",
U1891="Defaut GE &amp; POWER Cabinet","PASSIVE",
U1891="Sharing","PASSIVE",
U1891="Sites strategiques &amp; DataCenter","PASSIVE",
U1891="Exclu","Exclu",
U1891="SAT","ACTIVE",
U1891="SPARE-ISSUE","SPARE-ISSUE",
U1891="Fiber CAmtel","ACTIVE",
U1891="Fiber AOF","ACTIVE",
U1891="Projet OCM (HUAWEI)","PLANNED WORKS",
U1891="Projet OCM (NOKIA)","PLANNED WORKS",
U1891="ACCESS-ISSUE","ACCESS-ISSUE",
U1891="Projet OCM (ZTE, NOKIA, autres projets)","PLANNED WORKS",
U1891="No root CAuse","No root cause",
U1891="ODU HS","ACTIVE",
U1891="IP &amp; VLAN","ACTIVE",
U1891="Warehouse HUAWEI","SPARE-ISSUE",
U1891="SPARE-HS","SPARE-ISSUE",
U1891="Power Telco","ACTIVE", U1891="no impacts","no impacts"
),"")</f>
        <v>PLANNED WORKS</v>
      </c>
      <c r="W1891" s="113"/>
      <c r="X1891" s="113"/>
      <c r="Y1891" s="113"/>
      <c r="Z1891" s="113"/>
      <c r="AA1891" s="113"/>
      <c r="AB1891" s="17" t="s">
        <v>6011</v>
      </c>
      <c r="AC1891" s="17" t="str">
        <f>_xlfn.XLOOKUP(B1891,'INCIDENT-04-27-2026'!E:E,'INCIDENT-04-27-2026'!F:F,"")</f>
        <v/>
      </c>
      <c r="AD1891" s="9"/>
      <c r="AE1891" s="7" t="s">
        <v>5465</v>
      </c>
      <c r="AF1891" s="6" t="str">
        <f>_xlfn.XLOOKUP(B1891,'[13]Input_27-04'!$B:$B,'[13]Input_27-04'!$M:$M,"")</f>
        <v/>
      </c>
      <c r="AG1891" s="7"/>
      <c r="AH1891" s="3"/>
      <c r="AI1891" s="18" t="str">
        <f>_xlfn.XLOOKUP(B1891,'[3]Cells Huawei 27042026 10h'!$B:$B,'[3]Cells Huawei 27042026 10h'!$T:$T,"")</f>
        <v/>
      </c>
      <c r="AJ1891" s="18" t="str">
        <f>_xlfn.XLOOKUP(B1891,'[3]Cells Huawei 27042026 15h'!$B:$B,'[3]Cells Huawei 27042026 15h'!$T:$T,"")</f>
        <v/>
      </c>
      <c r="AK1891" s="18" t="str">
        <f>_xlfn.XLOOKUP(B1891,'[4]cells down 27042026 11h28'!$B:$B,'[4]cells down 27042026 11h28'!$R:$R,"")</f>
        <v/>
      </c>
      <c r="AL1891" s="18" t="str">
        <f>_xlfn.XLOOKUP(B1891,'[4]cells down 27042026 18h01'!$B:$B,'[4]cells down 27042026 18h01'!$R:$R,"")</f>
        <v>(04/27/2026 cell zte):-21/04/2026 : Not accepted</v>
      </c>
      <c r="AM1891" s="18" t="str">
        <f>_xlfn.XLOOKUP(B1891,'[5]cell downs 27042026 11h'!$B:$B,'[5]cell downs 27042026 11h'!$R:$R,"")</f>
        <v/>
      </c>
      <c r="AN1891" s="18" t="str">
        <f>_xlfn.XLOOKUP(B1891,'[5]cell downs 27042026 17h40'!$B:$B,'[5]cell downs 27042026 17h40'!$R:$R,"")</f>
        <v/>
      </c>
      <c r="AO1891" s="18" t="str">
        <f>_xlfn.XLOOKUP(B1891,'[6]ALL SITES DOWN'!$D:$D,'[6]ALL SITES DOWN'!$J:$J,"")</f>
        <v/>
      </c>
      <c r="AP1891" s="18" t="str">
        <f>_xlfn.XLOOKUP(B1891,'[7]ALL SITES DOWN'!$D:$D,'[7]ALL SITES DOWN'!$J:$J,"")</f>
        <v/>
      </c>
      <c r="AQ1891" s="9" t="str">
        <f>_xlfn.XLOOKUP(B1891,[8]sheet1!$AC:$AC,[8]sheet1!$AF:$AF,"")</f>
        <v/>
      </c>
      <c r="AR1891" s="14"/>
      <c r="AS1891" s="14" t="s">
        <v>5465</v>
      </c>
      <c r="AT1891" s="14" t="str">
        <f>_xlfn.XLOOKUP(B1891,'[9]cell downs 18042026 17h'!$B:$B,'[9]cell downs 18042026 17h'!$B:$B,"")</f>
        <v/>
      </c>
      <c r="AU1891" s="14" t="str">
        <f>_xlfn.XLOOKUP(B1891,'[10]Cells Huawei 19042026 15h'!$B:$B,'[10]Cells Huawei 19042026 15h'!$B:$B,"")</f>
        <v/>
      </c>
      <c r="AV1891" s="9" t="str">
        <f>_xlfn.XLOOKUP(B1891,'[11]cells down 19042026 9H40'!$B:$B,'[11]cells down 19042026 9H40'!$B:$B,"")</f>
        <v>SUD_054</v>
      </c>
    </row>
    <row r="1892" spans="1:48" hidden="1" x14ac:dyDescent="0.3">
      <c r="A1892" s="1" t="s">
        <v>3506</v>
      </c>
      <c r="B1892" s="8" t="s">
        <v>3507</v>
      </c>
      <c r="C1892" s="3" t="str">
        <f>_xlfn.XLOOKUP(B1892,'[1]daily break down'!$D:$D,'[1]daily break down'!$E:$E,"")</f>
        <v>LITTORAL</v>
      </c>
      <c r="D1892" s="1" t="s">
        <v>21</v>
      </c>
      <c r="E1892" s="1" t="s">
        <v>30</v>
      </c>
      <c r="F1892" s="3" t="s">
        <v>31</v>
      </c>
      <c r="G1892" s="1" t="s">
        <v>3508</v>
      </c>
      <c r="H1892" s="29" t="str">
        <f>_xlfn.XLOOKUP(B1892,[2]CALCULATION!$B:$B,[2]CALCULATION!$H:$H,"")</f>
        <v>ZTE</v>
      </c>
      <c r="I1892" s="26">
        <v>0</v>
      </c>
      <c r="J1892" s="26">
        <v>0</v>
      </c>
      <c r="K1892" s="26">
        <v>0</v>
      </c>
      <c r="L1892" s="26">
        <v>0</v>
      </c>
      <c r="M1892" s="26">
        <v>0</v>
      </c>
      <c r="N1892" s="26">
        <v>0</v>
      </c>
      <c r="O1892" s="26">
        <v>0</v>
      </c>
      <c r="P1892" s="114" t="s">
        <v>6364</v>
      </c>
      <c r="Q1892" s="42" t="s">
        <v>5538</v>
      </c>
      <c r="R1892" s="42"/>
      <c r="S1892" s="41" t="str" cm="1">
        <f t="array" ref="S1892">IFERROR(_xlfn.IFS(
U1892="MPR ISSUE","PDH",
U1892="BSS Hardware Issue","BSS",
U1892="Sites strategiques, MLL, Pylone, etc.","ENVTECH",
U1892="AKTIVCO DEFAUT GE &amp; POWER Cabinet","AKTIVCO",
U1892="AKTIVCO Coupure ENEO &amp; Baisse de tension","AKTIVCO GRID ONLY",
U1892="Coupure ENEO &amp; Baisse de tension","IHS GRID ONLY",
U1892="Defaut GE &amp; POWER Cabinet","IHS",
U1892="Sharing","Partners",
U1892="Sites strategiques &amp; DataCenter","SST &amp; DC",
U1892="Exclu","Exclu",
U1892="SAT","SAT",
U1892="SPARE-ISSUE","SPARE-ISSUE",
U1892="Fiber CAmtel","TRANS_FO_CAMTEL",
U1892="Fiber AOF","Fiber AOF",
U1892="Projet OCM (HUAWEI)","TRAVAUX-HUAWEI",
U1892="Projet OCM (NOKIA)","TRAVAUX-NOKIA",
U1892="ACCESS-ISSUE","ACCESS-ISSUE",
U1892="Projet OCM (ZTE, NOKIA, autres projets)","TRAVAUX OCM",
U1892="No root CAuse","No root cause",
U1892="ODU HS","PDH",
U1892="IP &amp; VLAN","PDH",
U1892="Warehouse HUAWEI","SPARE-ISSUE",
U1892="SPARE-HS","SPARE-ISSUE",
U1892="Power Telco","BSS",U1892="no impacts","no impacts"
),"")</f>
        <v>No root cause</v>
      </c>
      <c r="T1892" s="41" t="str" cm="1">
        <f t="array" ref="T1892">IFERROR(_xlfn.IFS(
U1892="MPR ISSUE","TX ISSUE",
U1892="BSS Hardware Issue","RAN ISSUE",
U1892="Sites strategiques, MLL, Pylone, etc.","ENVTECH",
U1892="AKTIVCO DEFAUT GE &amp; POWER Cabinet","POWER ISSUE",
U1892="AKTIVCO Coupure ENEO &amp; Baisse de tension","POWER ISSUE",
U1892="Coupure ENEO &amp; Baisse de tension","POWER ISSUE",
U1892="Defaut GE &amp; POWER Cabinet","POWER ISSUE",
U1892="Sharing","POWER ISSUE",
U1892="Sites strategiques &amp; DataCenter","POWER ISSUE",
U1892="Exclu","Exclu",
U1892="SAT","TX ISSUE",
U1892="SPARE-ISSUE","SPARE-ISSUE",
U1892="Fiber CAmtel","TX ISSUE",
U1892="Fiber AOF","TX ISSUE",
U1892="Projet OCM (HUAWEI)","TRAVAUX-HUAWEI",
U1892="Projet OCM (NOKIA)","TRAVAUX -NOKIA",
U1892="ACCESS-ISSUE","ACCESS-ISSUE",
U1892="Projet OCM (ZTE, NOKIA, autres projets)","TRAVAUX OCM",
U1892="No root CAuse","No root cause",
U1892="ODU HS","TX ISSUE",
U1892="IP &amp; VLAN","TX ISSUE",
U1892="Warehouse HUAWEI","SPARE-ISSUE",
U1892="SPARE-HS","SPARE-ISSUE",
U1892="Power Telco","RAN ISSUE",U1892="no impacts","no impacts"
),"")</f>
        <v>No root cause</v>
      </c>
      <c r="U1892" s="68" t="s">
        <v>5691</v>
      </c>
      <c r="V1892" s="41" t="str" cm="1">
        <f t="array" ref="V1892">IFERROR(_xlfn.IFS(
U1892="MPR ISSUE","ACTIVE",
U1892="BSS Hardware Issue","ACTIVE",
U1892="Sites strategiques, MLL, Pylone, etc.","PASSIVE",
U1892="AKTIVCO DEFAUT GE &amp; POWER Cabinet","PASSIVE",
U1892="AKTIVCO Coupure ENEO &amp; Baisse de tension","PASSIVE",
U1892="Coupure ENEO &amp; Baisse de tension","PASSIVE",
U1892="Defaut GE &amp; POWER Cabinet","PASSIVE",
U1892="Sharing","PASSIVE",
U1892="Sites strategiques &amp; DataCenter","PASSIVE",
U1892="Exclu","Exclu",
U1892="SAT","ACTIVE",
U1892="SPARE-ISSUE","SPARE-ISSUE",
U1892="Fiber CAmtel","ACTIVE",
U1892="Fiber AOF","ACTIVE",
U1892="Projet OCM (HUAWEI)","PLANNED WORKS",
U1892="Projet OCM (NOKIA)","PLANNED WORKS",
U1892="ACCESS-ISSUE","ACCESS-ISSUE",
U1892="Projet OCM (ZTE, NOKIA, autres projets)","PLANNED WORKS",
U1892="No root CAuse","No root cause",
U1892="ODU HS","ACTIVE",
U1892="IP &amp; VLAN","ACTIVE",
U1892="Warehouse HUAWEI","SPARE-ISSUE",
U1892="SPARE-HS","SPARE-ISSUE",
U1892="Power Telco","ACTIVE", U1892="no impacts","no impacts"
),"")</f>
        <v>No root cause</v>
      </c>
      <c r="W1892" s="113"/>
      <c r="X1892" s="113"/>
      <c r="Y1892" s="113"/>
      <c r="Z1892" s="113"/>
      <c r="AA1892" s="113"/>
      <c r="AB1892" s="17" t="s">
        <v>6330</v>
      </c>
      <c r="AC1892" s="17" t="str">
        <f>_xlfn.XLOOKUP(B1892,'INCIDENT-04-27-2026'!E:E,'INCIDENT-04-27-2026'!F:F,"")</f>
        <v/>
      </c>
      <c r="AD1892" s="9"/>
      <c r="AE1892" s="7" t="s">
        <v>5465</v>
      </c>
      <c r="AF1892" s="6" t="str">
        <f>_xlfn.XLOOKUP(B1892,'[13]Input_27-04'!$B:$B,'[13]Input_27-04'!$M:$M,"")</f>
        <v/>
      </c>
      <c r="AG1892" s="7"/>
      <c r="AH1892" s="3"/>
      <c r="AI1892" s="18" t="str">
        <f>_xlfn.XLOOKUP(B1892,'[3]Cells Huawei 27042026 10h'!$B:$B,'[3]Cells Huawei 27042026 10h'!$T:$T,"")</f>
        <v/>
      </c>
      <c r="AJ1892" s="18" t="str">
        <f>_xlfn.XLOOKUP(B1892,'[3]Cells Huawei 27042026 15h'!$B:$B,'[3]Cells Huawei 27042026 15h'!$T:$T,"")</f>
        <v/>
      </c>
      <c r="AK1892" s="18" t="str">
        <f>_xlfn.XLOOKUP(B1892,'[4]cells down 27042026 11h28'!$B:$B,'[4]cells down 27042026 11h28'!$R:$R,"")</f>
        <v>(04/27/2026 cell zte):-27/04/2026 : Besoin d'analyse BO RAN</v>
      </c>
      <c r="AL1892" s="18" t="str">
        <f>_xlfn.XLOOKUP(B1892,'[4]cells down 27042026 18h01'!$B:$B,'[4]cells down 27042026 18h01'!$R:$R,"")</f>
        <v>(04/27/2026 cell zte):-27/04/2026 : Besoin d'analyse BO RAN || Site down</v>
      </c>
      <c r="AM1892" s="18" t="str">
        <f>_xlfn.XLOOKUP(B1892,'[5]cell downs 27042026 11h'!$B:$B,'[5]cell downs 27042026 11h'!$R:$R,"")</f>
        <v/>
      </c>
      <c r="AN1892" s="18" t="str">
        <f>_xlfn.XLOOKUP(B1892,'[5]cell downs 27042026 17h40'!$B:$B,'[5]cell downs 27042026 17h40'!$R:$R,"")</f>
        <v/>
      </c>
      <c r="AO1892" s="18" t="str">
        <f>_xlfn.XLOOKUP(B1892,'[6]ALL SITES DOWN'!$D:$D,'[6]ALL SITES DOWN'!$J:$J,"")</f>
        <v>(04/27/2026 ocm ran 17h):-power status check ongoing</v>
      </c>
      <c r="AP1892" s="18" t="str">
        <f>_xlfn.XLOOKUP(B1892,'[7]ALL SITES DOWN'!$D:$D,'[7]ALL SITES DOWN'!$J:$J,"")</f>
        <v>(04/27/2026 ocm ran 11h):-power status check ongoing</v>
      </c>
      <c r="AQ1892" s="9" t="str">
        <f>_xlfn.XLOOKUP(B1892,[8]sheet1!$AC:$AC,[8]sheet1!$AF:$AF,"")</f>
        <v/>
      </c>
      <c r="AR1892" s="14"/>
      <c r="AS1892" s="14" t="s">
        <v>5465</v>
      </c>
      <c r="AT1892" s="14" t="str">
        <f>_xlfn.XLOOKUP(B1892,'[9]cell downs 18042026 17h'!$B:$B,'[9]cell downs 18042026 17h'!$B:$B,"")</f>
        <v/>
      </c>
      <c r="AU1892" s="14" t="str">
        <f>_xlfn.XLOOKUP(B1892,'[10]Cells Huawei 19042026 15h'!$B:$B,'[10]Cells Huawei 19042026 15h'!$B:$B,"")</f>
        <v/>
      </c>
      <c r="AV1892" s="9" t="str">
        <f>_xlfn.XLOOKUP(B1892,'[11]cells down 19042026 9H40'!$B:$B,'[11]cells down 19042026 9H40'!$B:$B,"")</f>
        <v/>
      </c>
    </row>
    <row r="1893" spans="1:48" hidden="1" x14ac:dyDescent="0.3">
      <c r="A1893" s="1" t="s">
        <v>4219</v>
      </c>
      <c r="B1893" s="1" t="s">
        <v>4220</v>
      </c>
      <c r="C1893" s="3" t="str">
        <f>_xlfn.XLOOKUP(B1893,'[1]daily break down'!$D:$D,'[1]daily break down'!$E:$E,"")</f>
        <v>CENTRE</v>
      </c>
      <c r="D1893" s="1" t="s">
        <v>11</v>
      </c>
      <c r="E1893" s="1" t="s">
        <v>594</v>
      </c>
      <c r="F1893" s="3" t="s">
        <v>37</v>
      </c>
      <c r="G1893" s="1" t="s">
        <v>4221</v>
      </c>
      <c r="H1893" s="29" t="str">
        <f>_xlfn.XLOOKUP(B1893,[2]CALCULATION!$B:$B,[2]CALCULATION!$H:$H,"")</f>
        <v>ZTE</v>
      </c>
      <c r="I1893" s="26">
        <v>0</v>
      </c>
      <c r="J1893" s="26">
        <v>0</v>
      </c>
      <c r="K1893" s="26">
        <v>0</v>
      </c>
      <c r="L1893" s="26">
        <v>0</v>
      </c>
      <c r="M1893" s="26">
        <v>0</v>
      </c>
      <c r="N1893" s="26">
        <v>0</v>
      </c>
      <c r="O1893" s="26">
        <v>0</v>
      </c>
      <c r="P1893" s="114" t="s">
        <v>6364</v>
      </c>
      <c r="Q1893" s="42" t="s">
        <v>5538</v>
      </c>
      <c r="R1893" s="42"/>
      <c r="S1893" s="41" t="str" cm="1">
        <f t="array" ref="S1893">IFERROR(_xlfn.IFS(
U1893="MPR ISSUE","PDH",
U1893="BSS Hardware Issue","BSS",
U1893="Sites strategiques, MLL, Pylone, etc.","ENVTECH",
U1893="AKTIVCO DEFAUT GE &amp; POWER Cabinet","AKTIVCO",
U1893="AKTIVCO Coupure ENEO &amp; Baisse de tension","AKTIVCO GRID ONLY",
U1893="Coupure ENEO &amp; Baisse de tension","IHS GRID ONLY",
U1893="Defaut GE &amp; POWER Cabinet","IHS",
U1893="Sharing","Partners",
U1893="Sites strategiques &amp; DataCenter","SST &amp; DC",
U1893="Exclu","Exclu",
U1893="SAT","SAT",
U1893="SPARE-ISSUE","SPARE-ISSUE",
U1893="Fiber CAmtel","TRANS_FO_CAMTEL",
U1893="Fiber AOF","Fiber AOF",
U1893="Projet OCM (HUAWEI)","TRAVAUX-HUAWEI",
U1893="Projet OCM (NOKIA)","TRAVAUX-NOKIA",
U1893="ACCESS-ISSUE","ACCESS-ISSUE",
U1893="Projet OCM (ZTE, NOKIA, autres projets)","TRAVAUX OCM",
U1893="No root CAuse","No root cause",
U1893="ODU HS","PDH",
U1893="IP &amp; VLAN","PDH",
U1893="Warehouse HUAWEI","SPARE-ISSUE",
U1893="SPARE-HS","SPARE-ISSUE",
U1893="Power Telco","BSS",U1893="no impacts","no impacts"
),"")</f>
        <v>No root cause</v>
      </c>
      <c r="T1893" s="41" t="str" cm="1">
        <f t="array" ref="T1893">IFERROR(_xlfn.IFS(
U1893="MPR ISSUE","TX ISSUE",
U1893="BSS Hardware Issue","RAN ISSUE",
U1893="Sites strategiques, MLL, Pylone, etc.","ENVTECH",
U1893="AKTIVCO DEFAUT GE &amp; POWER Cabinet","POWER ISSUE",
U1893="AKTIVCO Coupure ENEO &amp; Baisse de tension","POWER ISSUE",
U1893="Coupure ENEO &amp; Baisse de tension","POWER ISSUE",
U1893="Defaut GE &amp; POWER Cabinet","POWER ISSUE",
U1893="Sharing","POWER ISSUE",
U1893="Sites strategiques &amp; DataCenter","POWER ISSUE",
U1893="Exclu","Exclu",
U1893="SAT","TX ISSUE",
U1893="SPARE-ISSUE","SPARE-ISSUE",
U1893="Fiber CAmtel","TX ISSUE",
U1893="Fiber AOF","TX ISSUE",
U1893="Projet OCM (HUAWEI)","TRAVAUX-HUAWEI",
U1893="Projet OCM (NOKIA)","TRAVAUX -NOKIA",
U1893="ACCESS-ISSUE","ACCESS-ISSUE",
U1893="Projet OCM (ZTE, NOKIA, autres projets)","TRAVAUX OCM",
U1893="No root CAuse","No root cause",
U1893="ODU HS","TX ISSUE",
U1893="IP &amp; VLAN","TX ISSUE",
U1893="Warehouse HUAWEI","SPARE-ISSUE",
U1893="SPARE-HS","SPARE-ISSUE",
U1893="Power Telco","RAN ISSUE",U1893="no impacts","no impacts"
),"")</f>
        <v>No root cause</v>
      </c>
      <c r="U1893" s="68" t="s">
        <v>5691</v>
      </c>
      <c r="V1893" s="41" t="str" cm="1">
        <f t="array" ref="V1893">IFERROR(_xlfn.IFS(
U1893="MPR ISSUE","ACTIVE",
U1893="BSS Hardware Issue","ACTIVE",
U1893="Sites strategiques, MLL, Pylone, etc.","PASSIVE",
U1893="AKTIVCO DEFAUT GE &amp; POWER Cabinet","PASSIVE",
U1893="AKTIVCO Coupure ENEO &amp; Baisse de tension","PASSIVE",
U1893="Coupure ENEO &amp; Baisse de tension","PASSIVE",
U1893="Defaut GE &amp; POWER Cabinet","PASSIVE",
U1893="Sharing","PASSIVE",
U1893="Sites strategiques &amp; DataCenter","PASSIVE",
U1893="Exclu","Exclu",
U1893="SAT","ACTIVE",
U1893="SPARE-ISSUE","SPARE-ISSUE",
U1893="Fiber CAmtel","ACTIVE",
U1893="Fiber AOF","ACTIVE",
U1893="Projet OCM (HUAWEI)","PLANNED WORKS",
U1893="Projet OCM (NOKIA)","PLANNED WORKS",
U1893="ACCESS-ISSUE","ACCESS-ISSUE",
U1893="Projet OCM (ZTE, NOKIA, autres projets)","PLANNED WORKS",
U1893="No root CAuse","No root cause",
U1893="ODU HS","ACTIVE",
U1893="IP &amp; VLAN","ACTIVE",
U1893="Warehouse HUAWEI","SPARE-ISSUE",
U1893="SPARE-HS","SPARE-ISSUE",
U1893="Power Telco","ACTIVE", U1893="no impacts","no impacts"
),"")</f>
        <v>No root cause</v>
      </c>
      <c r="W1893" s="113"/>
      <c r="X1893" s="113"/>
      <c r="Y1893" s="113"/>
      <c r="Z1893" s="113"/>
      <c r="AA1893" s="113"/>
      <c r="AB1893" s="17" t="s">
        <v>5465</v>
      </c>
      <c r="AC1893" s="17" t="str">
        <f>_xlfn.XLOOKUP(B1893,'INCIDENT-04-27-2026'!E:E,'INCIDENT-04-27-2026'!F:F,"")</f>
        <v/>
      </c>
      <c r="AD1893" s="9"/>
      <c r="AE1893" s="7" t="s">
        <v>5465</v>
      </c>
      <c r="AF1893" s="6" t="str">
        <f>_xlfn.XLOOKUP(B1893,'[13]Input_27-04'!$B:$B,'[13]Input_27-04'!$M:$M,"")</f>
        <v/>
      </c>
      <c r="AG1893" s="7"/>
      <c r="AH1893" s="3"/>
      <c r="AI1893" s="18" t="str">
        <f>_xlfn.XLOOKUP(B1893,'[3]Cells Huawei 27042026 10h'!$B:$B,'[3]Cells Huawei 27042026 10h'!$T:$T,"")</f>
        <v/>
      </c>
      <c r="AJ1893" s="18" t="str">
        <f>_xlfn.XLOOKUP(B1893,'[3]Cells Huawei 27042026 15h'!$B:$B,'[3]Cells Huawei 27042026 15h'!$T:$T,"")</f>
        <v/>
      </c>
      <c r="AK1893" s="18" t="str">
        <f>_xlfn.XLOOKUP(B1893,'[4]cells down 27042026 11h28'!$B:$B,'[4]cells down 27042026 11h28'!$R:$R,"")</f>
        <v/>
      </c>
      <c r="AL1893" s="18" t="str">
        <f>_xlfn.XLOOKUP(B1893,'[4]cells down 27042026 18h01'!$B:$B,'[4]cells down 27042026 18h01'!$R:$R,"")</f>
        <v/>
      </c>
      <c r="AM1893" s="18" t="str">
        <f>_xlfn.XLOOKUP(B1893,'[5]cell downs 27042026 11h'!$B:$B,'[5]cell downs 27042026 11h'!$R:$R,"")</f>
        <v/>
      </c>
      <c r="AN1893" s="18" t="str">
        <f>_xlfn.XLOOKUP(B1893,'[5]cell downs 27042026 17h40'!$B:$B,'[5]cell downs 27042026 17h40'!$R:$R,"")</f>
        <v/>
      </c>
      <c r="AO1893" s="18" t="str">
        <f>_xlfn.XLOOKUP(B1893,'[6]ALL SITES DOWN'!$D:$D,'[6]ALL SITES DOWN'!$J:$J,"")</f>
        <v/>
      </c>
      <c r="AP1893" s="18" t="str">
        <f>_xlfn.XLOOKUP(B1893,'[7]ALL SITES DOWN'!$D:$D,'[7]ALL SITES DOWN'!$J:$J,"")</f>
        <v/>
      </c>
      <c r="AQ1893" s="9" t="str">
        <f>_xlfn.XLOOKUP(B1893,[8]sheet1!$AC:$AC,[8]sheet1!$AF:$AF,"")</f>
        <v/>
      </c>
      <c r="AR1893" s="14"/>
      <c r="AS1893" s="14" t="s">
        <v>5465</v>
      </c>
      <c r="AT1893" s="14" t="str">
        <f>_xlfn.XLOOKUP(B1893,'[9]cell downs 18042026 17h'!$B:$B,'[9]cell downs 18042026 17h'!$B:$B,"")</f>
        <v/>
      </c>
      <c r="AU1893" s="14" t="str">
        <f>_xlfn.XLOOKUP(B1893,'[10]Cells Huawei 19042026 15h'!$B:$B,'[10]Cells Huawei 19042026 15h'!$B:$B,"")</f>
        <v/>
      </c>
      <c r="AV1893" s="9" t="str">
        <f>_xlfn.XLOOKUP(B1893,'[11]cells down 19042026 9H40'!$B:$B,'[11]cells down 19042026 9H40'!$B:$B,"")</f>
        <v>CTR_226</v>
      </c>
    </row>
    <row r="1894" spans="1:48" hidden="1" x14ac:dyDescent="0.3">
      <c r="A1894" s="1" t="s">
        <v>4030</v>
      </c>
      <c r="B1894" s="8" t="s">
        <v>4031</v>
      </c>
      <c r="C1894" s="3" t="str">
        <f>_xlfn.XLOOKUP(B1894,'[1]daily break down'!$D:$D,'[1]daily break down'!$E:$E,"")</f>
        <v>LITTORAL</v>
      </c>
      <c r="D1894" s="1" t="s">
        <v>11</v>
      </c>
      <c r="E1894" s="1" t="s">
        <v>1714</v>
      </c>
      <c r="F1894" s="3" t="s">
        <v>31</v>
      </c>
      <c r="G1894" s="1" t="s">
        <v>4032</v>
      </c>
      <c r="H1894" s="29" t="str">
        <f>_xlfn.XLOOKUP(B1894,[2]CALCULATION!$B:$B,[2]CALCULATION!$H:$H,"")</f>
        <v>ZTE</v>
      </c>
      <c r="I1894" s="26">
        <v>0</v>
      </c>
      <c r="J1894" s="26">
        <v>0</v>
      </c>
      <c r="K1894" s="26">
        <v>0</v>
      </c>
      <c r="L1894" s="26">
        <v>0</v>
      </c>
      <c r="M1894" s="26">
        <v>0</v>
      </c>
      <c r="N1894" s="26">
        <v>0</v>
      </c>
      <c r="O1894" s="26">
        <v>0</v>
      </c>
      <c r="P1894" s="114" t="s">
        <v>6364</v>
      </c>
      <c r="Q1894" s="42" t="s">
        <v>5538</v>
      </c>
      <c r="R1894" s="42"/>
      <c r="S1894" s="41" t="str" cm="1">
        <f t="array" ref="S1894">IFERROR(_xlfn.IFS(
U1894="MPR ISSUE","PDH",
U1894="BSS Hardware Issue","BSS",
U1894="Sites strategiques, MLL, Pylone, etc.","ENVTECH",
U1894="AKTIVCO DEFAUT GE &amp; POWER Cabinet","AKTIVCO",
U1894="AKTIVCO Coupure ENEO &amp; Baisse de tension","AKTIVCO GRID ONLY",
U1894="Coupure ENEO &amp; Baisse de tension","IHS GRID ONLY",
U1894="Defaut GE &amp; POWER Cabinet","IHS",
U1894="Sharing","Partners",
U1894="Sites strategiques &amp; DataCenter","SST &amp; DC",
U1894="Exclu","Exclu",
U1894="SAT","SAT",
U1894="SPARE-ISSUE","SPARE-ISSUE",
U1894="Fiber CAmtel","TRANS_FO_CAMTEL",
U1894="Fiber AOF","Fiber AOF",
U1894="Projet OCM (HUAWEI)","TRAVAUX-HUAWEI",
U1894="Projet OCM (NOKIA)","TRAVAUX-NOKIA",
U1894="ACCESS-ISSUE","ACCESS-ISSUE",
U1894="Projet OCM (ZTE, NOKIA, autres projets)","TRAVAUX OCM",
U1894="No root CAuse","No root cause",
U1894="ODU HS","PDH",
U1894="IP &amp; VLAN","PDH",
U1894="Warehouse HUAWEI","SPARE-ISSUE",
U1894="SPARE-HS","SPARE-ISSUE",
U1894="Power Telco","BSS",U1894="no impacts","no impacts"
),"")</f>
        <v>No root cause</v>
      </c>
      <c r="T1894" s="41" t="str" cm="1">
        <f t="array" ref="T1894">IFERROR(_xlfn.IFS(
U1894="MPR ISSUE","TX ISSUE",
U1894="BSS Hardware Issue","RAN ISSUE",
U1894="Sites strategiques, MLL, Pylone, etc.","ENVTECH",
U1894="AKTIVCO DEFAUT GE &amp; POWER Cabinet","POWER ISSUE",
U1894="AKTIVCO Coupure ENEO &amp; Baisse de tension","POWER ISSUE",
U1894="Coupure ENEO &amp; Baisse de tension","POWER ISSUE",
U1894="Defaut GE &amp; POWER Cabinet","POWER ISSUE",
U1894="Sharing","POWER ISSUE",
U1894="Sites strategiques &amp; DataCenter","POWER ISSUE",
U1894="Exclu","Exclu",
U1894="SAT","TX ISSUE",
U1894="SPARE-ISSUE","SPARE-ISSUE",
U1894="Fiber CAmtel","TX ISSUE",
U1894="Fiber AOF","TX ISSUE",
U1894="Projet OCM (HUAWEI)","TRAVAUX-HUAWEI",
U1894="Projet OCM (NOKIA)","TRAVAUX -NOKIA",
U1894="ACCESS-ISSUE","ACCESS-ISSUE",
U1894="Projet OCM (ZTE, NOKIA, autres projets)","TRAVAUX OCM",
U1894="No root CAuse","No root cause",
U1894="ODU HS","TX ISSUE",
U1894="IP &amp; VLAN","TX ISSUE",
U1894="Warehouse HUAWEI","SPARE-ISSUE",
U1894="SPARE-HS","SPARE-ISSUE",
U1894="Power Telco","RAN ISSUE",U1894="no impacts","no impacts"
),"")</f>
        <v>No root cause</v>
      </c>
      <c r="U1894" s="68" t="s">
        <v>5691</v>
      </c>
      <c r="V1894" s="41" t="str" cm="1">
        <f t="array" ref="V1894">IFERROR(_xlfn.IFS(
U1894="MPR ISSUE","ACTIVE",
U1894="BSS Hardware Issue","ACTIVE",
U1894="Sites strategiques, MLL, Pylone, etc.","PASSIVE",
U1894="AKTIVCO DEFAUT GE &amp; POWER Cabinet","PASSIVE",
U1894="AKTIVCO Coupure ENEO &amp; Baisse de tension","PASSIVE",
U1894="Coupure ENEO &amp; Baisse de tension","PASSIVE",
U1894="Defaut GE &amp; POWER Cabinet","PASSIVE",
U1894="Sharing","PASSIVE",
U1894="Sites strategiques &amp; DataCenter","PASSIVE",
U1894="Exclu","Exclu",
U1894="SAT","ACTIVE",
U1894="SPARE-ISSUE","SPARE-ISSUE",
U1894="Fiber CAmtel","ACTIVE",
U1894="Fiber AOF","ACTIVE",
U1894="Projet OCM (HUAWEI)","PLANNED WORKS",
U1894="Projet OCM (NOKIA)","PLANNED WORKS",
U1894="ACCESS-ISSUE","ACCESS-ISSUE",
U1894="Projet OCM (ZTE, NOKIA, autres projets)","PLANNED WORKS",
U1894="No root CAuse","No root cause",
U1894="ODU HS","ACTIVE",
U1894="IP &amp; VLAN","ACTIVE",
U1894="Warehouse HUAWEI","SPARE-ISSUE",
U1894="SPARE-HS","SPARE-ISSUE",
U1894="Power Telco","ACTIVE", U1894="no impacts","no impacts"
),"")</f>
        <v>No root cause</v>
      </c>
      <c r="W1894" s="113"/>
      <c r="X1894" s="113"/>
      <c r="Y1894" s="113"/>
      <c r="Z1894" s="113"/>
      <c r="AA1894" s="113"/>
      <c r="AB1894" s="17" t="s">
        <v>5465</v>
      </c>
      <c r="AC1894" s="17" t="str">
        <f>_xlfn.XLOOKUP(B1894,'INCIDENT-04-27-2026'!E:E,'INCIDENT-04-27-2026'!F:F,"")</f>
        <v/>
      </c>
      <c r="AD1894" s="9"/>
      <c r="AE1894" s="7" t="s">
        <v>5465</v>
      </c>
      <c r="AF1894" s="6" t="str">
        <f>_xlfn.XLOOKUP(B1894,'[13]Input_27-04'!$B:$B,'[13]Input_27-04'!$M:$M,"")</f>
        <v/>
      </c>
      <c r="AG1894" s="7"/>
      <c r="AH1894" s="3"/>
      <c r="AI1894" s="18" t="str">
        <f>_xlfn.XLOOKUP(B1894,'[3]Cells Huawei 27042026 10h'!$B:$B,'[3]Cells Huawei 27042026 10h'!$T:$T,"")</f>
        <v/>
      </c>
      <c r="AJ1894" s="18" t="str">
        <f>_xlfn.XLOOKUP(B1894,'[3]Cells Huawei 27042026 15h'!$B:$B,'[3]Cells Huawei 27042026 15h'!$T:$T,"")</f>
        <v/>
      </c>
      <c r="AK1894" s="18" t="str">
        <f>_xlfn.XLOOKUP(B1894,'[4]cells down 27042026 11h28'!$B:$B,'[4]cells down 27042026 11h28'!$R:$R,"")</f>
        <v/>
      </c>
      <c r="AL1894" s="18" t="str">
        <f>_xlfn.XLOOKUP(B1894,'[4]cells down 27042026 18h01'!$B:$B,'[4]cells down 27042026 18h01'!$R:$R,"")</f>
        <v/>
      </c>
      <c r="AM1894" s="18" t="str">
        <f>_xlfn.XLOOKUP(B1894,'[5]cell downs 27042026 11h'!$B:$B,'[5]cell downs 27042026 11h'!$R:$R,"")</f>
        <v/>
      </c>
      <c r="AN1894" s="18" t="str">
        <f>_xlfn.XLOOKUP(B1894,'[5]cell downs 27042026 17h40'!$B:$B,'[5]cell downs 27042026 17h40'!$R:$R,"")</f>
        <v/>
      </c>
      <c r="AO1894" s="18" t="str">
        <f>_xlfn.XLOOKUP(B1894,'[6]ALL SITES DOWN'!$D:$D,'[6]ALL SITES DOWN'!$J:$J,"")</f>
        <v/>
      </c>
      <c r="AP1894" s="18" t="str">
        <f>_xlfn.XLOOKUP(B1894,'[7]ALL SITES DOWN'!$D:$D,'[7]ALL SITES DOWN'!$J:$J,"")</f>
        <v/>
      </c>
      <c r="AQ1894" s="9" t="str">
        <f>_xlfn.XLOOKUP(B1894,[8]sheet1!$AC:$AC,[8]sheet1!$AF:$AF,"")</f>
        <v/>
      </c>
      <c r="AR1894" s="14"/>
      <c r="AS1894" s="14" t="s">
        <v>5465</v>
      </c>
      <c r="AT1894" s="14" t="str">
        <f>_xlfn.XLOOKUP(B1894,'[9]cell downs 18042026 17h'!$B:$B,'[9]cell downs 18042026 17h'!$B:$B,"")</f>
        <v/>
      </c>
      <c r="AU1894" s="14" t="str">
        <f>_xlfn.XLOOKUP(B1894,'[10]Cells Huawei 19042026 15h'!$B:$B,'[10]Cells Huawei 19042026 15h'!$B:$B,"")</f>
        <v/>
      </c>
      <c r="AV1894" s="9" t="str">
        <f>_xlfn.XLOOKUP(B1894,'[11]cells down 19042026 9H40'!$B:$B,'[11]cells down 19042026 9H40'!$B:$B,"")</f>
        <v/>
      </c>
    </row>
    <row r="1895" spans="1:48" hidden="1" x14ac:dyDescent="0.3">
      <c r="A1895" s="1" t="s">
        <v>1100</v>
      </c>
      <c r="B1895" s="8" t="s">
        <v>1101</v>
      </c>
      <c r="C1895" s="3" t="str">
        <f>_xlfn.XLOOKUP(B1895,'[1]daily break down'!$D:$D,'[1]daily break down'!$E:$E,"")</f>
        <v>OUEST</v>
      </c>
      <c r="D1895" s="1" t="s">
        <v>11</v>
      </c>
      <c r="E1895" s="1" t="s">
        <v>12</v>
      </c>
      <c r="F1895" s="3" t="s">
        <v>102</v>
      </c>
      <c r="G1895" s="1" t="s">
        <v>1100</v>
      </c>
      <c r="H1895" s="28" t="str">
        <f>_xlfn.XLOOKUP(B1895,[2]CALCULATION!$B:$B,[2]CALCULATION!$H:$H,"")</f>
        <v>NOKIA</v>
      </c>
      <c r="I1895" s="26">
        <v>0</v>
      </c>
      <c r="J1895" s="26">
        <v>0</v>
      </c>
      <c r="K1895" s="26">
        <v>0</v>
      </c>
      <c r="L1895" s="26">
        <v>0</v>
      </c>
      <c r="M1895" s="26">
        <v>0</v>
      </c>
      <c r="N1895" s="26">
        <v>0</v>
      </c>
      <c r="O1895" s="26">
        <v>0</v>
      </c>
      <c r="P1895" s="114" t="s">
        <v>6364</v>
      </c>
      <c r="Q1895" s="42" t="s">
        <v>5538</v>
      </c>
      <c r="R1895" s="42"/>
      <c r="S1895" s="41" t="str" cm="1">
        <f t="array" ref="S1895">IFERROR(_xlfn.IFS(
U1895="MPR ISSUE","PDH",
U1895="BSS Hardware Issue","BSS",
U1895="Sites strategiques, MLL, Pylone, etc.","ENVTECH",
U1895="AKTIVCO DEFAUT GE &amp; POWER Cabinet","AKTIVCO",
U1895="AKTIVCO Coupure ENEO &amp; Baisse de tension","AKTIVCO GRID ONLY",
U1895="Coupure ENEO &amp; Baisse de tension","IHS GRID ONLY",
U1895="Defaut GE &amp; POWER Cabinet","IHS",
U1895="Sharing","Partners",
U1895="Sites strategiques &amp; DataCenter","SST &amp; DC",
U1895="Exclu","Exclu",
U1895="SAT","SAT",
U1895="SPARE-ISSUE","SPARE-ISSUE",
U1895="Fiber CAmtel","TRANS_FO_CAMTEL",
U1895="Fiber AOF","Fiber AOF",
U1895="Projet OCM (HUAWEI)","TRAVAUX-HUAWEI",
U1895="Projet OCM (NOKIA)","TRAVAUX-NOKIA",
U1895="ACCESS-ISSUE","ACCESS-ISSUE",
U1895="Projet OCM (ZTE, NOKIA, autres projets)","TRAVAUX OCM",
U1895="No root CAuse","No root cause",
U1895="ODU HS","PDH",
U1895="IP &amp; VLAN","PDH",
U1895="Warehouse HUAWEI","SPARE-ISSUE",
U1895="SPARE-HS","SPARE-ISSUE",
U1895="Power Telco","BSS",U1895="no impacts","no impacts"
),"")</f>
        <v>No root cause</v>
      </c>
      <c r="T1895" s="41" t="str" cm="1">
        <f t="array" ref="T1895">IFERROR(_xlfn.IFS(
U1895="MPR ISSUE","TX ISSUE",
U1895="BSS Hardware Issue","RAN ISSUE",
U1895="Sites strategiques, MLL, Pylone, etc.","ENVTECH",
U1895="AKTIVCO DEFAUT GE &amp; POWER Cabinet","POWER ISSUE",
U1895="AKTIVCO Coupure ENEO &amp; Baisse de tension","POWER ISSUE",
U1895="Coupure ENEO &amp; Baisse de tension","POWER ISSUE",
U1895="Defaut GE &amp; POWER Cabinet","POWER ISSUE",
U1895="Sharing","POWER ISSUE",
U1895="Sites strategiques &amp; DataCenter","POWER ISSUE",
U1895="Exclu","Exclu",
U1895="SAT","TX ISSUE",
U1895="SPARE-ISSUE","SPARE-ISSUE",
U1895="Fiber CAmtel","TX ISSUE",
U1895="Fiber AOF","TX ISSUE",
U1895="Projet OCM (HUAWEI)","TRAVAUX-HUAWEI",
U1895="Projet OCM (NOKIA)","TRAVAUX -NOKIA",
U1895="ACCESS-ISSUE","ACCESS-ISSUE",
U1895="Projet OCM (ZTE, NOKIA, autres projets)","TRAVAUX OCM",
U1895="No root CAuse","No root cause",
U1895="ODU HS","TX ISSUE",
U1895="IP &amp; VLAN","TX ISSUE",
U1895="Warehouse HUAWEI","SPARE-ISSUE",
U1895="SPARE-HS","SPARE-ISSUE",
U1895="Power Telco","RAN ISSUE",U1895="no impacts","no impacts"
),"")</f>
        <v>No root cause</v>
      </c>
      <c r="U1895" s="68" t="s">
        <v>5691</v>
      </c>
      <c r="V1895" s="41" t="str" cm="1">
        <f t="array" ref="V1895">IFERROR(_xlfn.IFS(
U1895="MPR ISSUE","ACTIVE",
U1895="BSS Hardware Issue","ACTIVE",
U1895="Sites strategiques, MLL, Pylone, etc.","PASSIVE",
U1895="AKTIVCO DEFAUT GE &amp; POWER Cabinet","PASSIVE",
U1895="AKTIVCO Coupure ENEO &amp; Baisse de tension","PASSIVE",
U1895="Coupure ENEO &amp; Baisse de tension","PASSIVE",
U1895="Defaut GE &amp; POWER Cabinet","PASSIVE",
U1895="Sharing","PASSIVE",
U1895="Sites strategiques &amp; DataCenter","PASSIVE",
U1895="Exclu","Exclu",
U1895="SAT","ACTIVE",
U1895="SPARE-ISSUE","SPARE-ISSUE",
U1895="Fiber CAmtel","ACTIVE",
U1895="Fiber AOF","ACTIVE",
U1895="Projet OCM (HUAWEI)","PLANNED WORKS",
U1895="Projet OCM (NOKIA)","PLANNED WORKS",
U1895="ACCESS-ISSUE","ACCESS-ISSUE",
U1895="Projet OCM (ZTE, NOKIA, autres projets)","PLANNED WORKS",
U1895="No root CAuse","No root cause",
U1895="ODU HS","ACTIVE",
U1895="IP &amp; VLAN","ACTIVE",
U1895="Warehouse HUAWEI","SPARE-ISSUE",
U1895="SPARE-HS","SPARE-ISSUE",
U1895="Power Telco","ACTIVE", U1895="no impacts","no impacts"
),"")</f>
        <v>No root cause</v>
      </c>
      <c r="W1895" s="113"/>
      <c r="X1895" s="113"/>
      <c r="Y1895" s="113"/>
      <c r="Z1895" s="113"/>
      <c r="AA1895" s="113"/>
      <c r="AB1895" s="17" t="s">
        <v>5465</v>
      </c>
      <c r="AC1895" s="17" t="str">
        <f>_xlfn.XLOOKUP(B1895,'INCIDENT-04-27-2026'!E:E,'INCIDENT-04-27-2026'!F:F,"")</f>
        <v/>
      </c>
      <c r="AD1895" s="9"/>
      <c r="AE1895" s="7" t="s">
        <v>5465</v>
      </c>
      <c r="AF1895" s="6" t="str">
        <f>_xlfn.XLOOKUP(B1895,'[13]Input_27-04'!$B:$B,'[13]Input_27-04'!$M:$M,"")</f>
        <v/>
      </c>
      <c r="AG1895" s="7"/>
      <c r="AH1895" s="3"/>
      <c r="AI1895" s="18" t="str">
        <f>_xlfn.XLOOKUP(B1895,'[3]Cells Huawei 27042026 10h'!$B:$B,'[3]Cells Huawei 27042026 10h'!$T:$T,"")</f>
        <v/>
      </c>
      <c r="AJ1895" s="18" t="str">
        <f>_xlfn.XLOOKUP(B1895,'[3]Cells Huawei 27042026 15h'!$B:$B,'[3]Cells Huawei 27042026 15h'!$T:$T,"")</f>
        <v/>
      </c>
      <c r="AK1895" s="18" t="str">
        <f>_xlfn.XLOOKUP(B1895,'[4]cells down 27042026 11h28'!$B:$B,'[4]cells down 27042026 11h28'!$R:$R,"")</f>
        <v/>
      </c>
      <c r="AL1895" s="18" t="str">
        <f>_xlfn.XLOOKUP(B1895,'[4]cells down 27042026 18h01'!$B:$B,'[4]cells down 27042026 18h01'!$R:$R,"")</f>
        <v/>
      </c>
      <c r="AM1895" s="18" t="str">
        <f>_xlfn.XLOOKUP(B1895,'[5]cell downs 27042026 11h'!$B:$B,'[5]cell downs 27042026 11h'!$R:$R,"")</f>
        <v/>
      </c>
      <c r="AN1895" s="18" t="str">
        <f>_xlfn.XLOOKUP(B1895,'[5]cell downs 27042026 17h40'!$B:$B,'[5]cell downs 27042026 17h40'!$R:$R,"")</f>
        <v/>
      </c>
      <c r="AO1895" s="18" t="str">
        <f>_xlfn.XLOOKUP(B1895,'[6]ALL SITES DOWN'!$D:$D,'[6]ALL SITES DOWN'!$J:$J,"")</f>
        <v/>
      </c>
      <c r="AP1895" s="18" t="str">
        <f>_xlfn.XLOOKUP(B1895,'[7]ALL SITES DOWN'!$D:$D,'[7]ALL SITES DOWN'!$J:$J,"")</f>
        <v/>
      </c>
      <c r="AQ1895" s="9" t="str">
        <f>_xlfn.XLOOKUP(B1895,[8]sheet1!$AC:$AC,[8]sheet1!$AF:$AF,"")</f>
        <v/>
      </c>
      <c r="AR1895" s="14"/>
      <c r="AS1895" s="14" t="s">
        <v>5465</v>
      </c>
      <c r="AT1895" s="14" t="str">
        <f>_xlfn.XLOOKUP(B1895,'[9]cell downs 18042026 17h'!$B:$B,'[9]cell downs 18042026 17h'!$B:$B,"")</f>
        <v/>
      </c>
      <c r="AU1895" s="14" t="str">
        <f>_xlfn.XLOOKUP(B1895,'[10]Cells Huawei 19042026 15h'!$B:$B,'[10]Cells Huawei 19042026 15h'!$B:$B,"")</f>
        <v/>
      </c>
      <c r="AV1895" s="9" t="str">
        <f>_xlfn.XLOOKUP(B1895,'[11]cells down 19042026 9H40'!$B:$B,'[11]cells down 19042026 9H40'!$B:$B,"")</f>
        <v/>
      </c>
    </row>
    <row r="1896" spans="1:48" hidden="1" x14ac:dyDescent="0.3">
      <c r="A1896" s="1" t="s">
        <v>2490</v>
      </c>
      <c r="B1896" s="8" t="s">
        <v>2491</v>
      </c>
      <c r="C1896" s="3" t="str">
        <f>_xlfn.XLOOKUP(B1896,'[1]daily break down'!$D:$D,'[1]daily break down'!$E:$E,"")</f>
        <v>OUEST</v>
      </c>
      <c r="D1896" s="1" t="s">
        <v>11</v>
      </c>
      <c r="E1896" s="1" t="s">
        <v>12</v>
      </c>
      <c r="F1896" s="3" t="s">
        <v>102</v>
      </c>
      <c r="G1896" s="1" t="s">
        <v>2490</v>
      </c>
      <c r="H1896" s="28" t="str">
        <f>_xlfn.XLOOKUP(B1896,[2]CALCULATION!$B:$B,[2]CALCULATION!$H:$H,"")</f>
        <v>NOKIA</v>
      </c>
      <c r="I1896" s="26">
        <v>0</v>
      </c>
      <c r="J1896" s="26">
        <v>0</v>
      </c>
      <c r="K1896" s="26">
        <v>0</v>
      </c>
      <c r="L1896" s="26">
        <v>0</v>
      </c>
      <c r="M1896" s="26">
        <v>0</v>
      </c>
      <c r="N1896" s="26">
        <v>0</v>
      </c>
      <c r="O1896" s="26">
        <v>0</v>
      </c>
      <c r="P1896" s="114" t="s">
        <v>6364</v>
      </c>
      <c r="Q1896" s="42" t="s">
        <v>5538</v>
      </c>
      <c r="R1896" s="42"/>
      <c r="S1896" s="41" t="str" cm="1">
        <f t="array" ref="S1896">IFERROR(_xlfn.IFS(
U1896="MPR ISSUE","PDH",
U1896="BSS Hardware Issue","BSS",
U1896="Sites strategiques, MLL, Pylone, etc.","ENVTECH",
U1896="AKTIVCO DEFAUT GE &amp; POWER Cabinet","AKTIVCO",
U1896="AKTIVCO Coupure ENEO &amp; Baisse de tension","AKTIVCO GRID ONLY",
U1896="Coupure ENEO &amp; Baisse de tension","IHS GRID ONLY",
U1896="Defaut GE &amp; POWER Cabinet","IHS",
U1896="Sharing","Partners",
U1896="Sites strategiques &amp; DataCenter","SST &amp; DC",
U1896="Exclu","Exclu",
U1896="SAT","SAT",
U1896="SPARE-ISSUE","SPARE-ISSUE",
U1896="Fiber CAmtel","TRANS_FO_CAMTEL",
U1896="Fiber AOF","Fiber AOF",
U1896="Projet OCM (HUAWEI)","TRAVAUX-HUAWEI",
U1896="Projet OCM (NOKIA)","TRAVAUX-NOKIA",
U1896="ACCESS-ISSUE","ACCESS-ISSUE",
U1896="Projet OCM (ZTE, NOKIA, autres projets)","TRAVAUX OCM",
U1896="No root CAuse","No root cause",
U1896="ODU HS","PDH",
U1896="IP &amp; VLAN","PDH",
U1896="Warehouse HUAWEI","SPARE-ISSUE",
U1896="SPARE-HS","SPARE-ISSUE",
U1896="Power Telco","BSS",U1896="no impacts","no impacts"
),"")</f>
        <v>No root cause</v>
      </c>
      <c r="T1896" s="41" t="str" cm="1">
        <f t="array" ref="T1896">IFERROR(_xlfn.IFS(
U1896="MPR ISSUE","TX ISSUE",
U1896="BSS Hardware Issue","RAN ISSUE",
U1896="Sites strategiques, MLL, Pylone, etc.","ENVTECH",
U1896="AKTIVCO DEFAUT GE &amp; POWER Cabinet","POWER ISSUE",
U1896="AKTIVCO Coupure ENEO &amp; Baisse de tension","POWER ISSUE",
U1896="Coupure ENEO &amp; Baisse de tension","POWER ISSUE",
U1896="Defaut GE &amp; POWER Cabinet","POWER ISSUE",
U1896="Sharing","POWER ISSUE",
U1896="Sites strategiques &amp; DataCenter","POWER ISSUE",
U1896="Exclu","Exclu",
U1896="SAT","TX ISSUE",
U1896="SPARE-ISSUE","SPARE-ISSUE",
U1896="Fiber CAmtel","TX ISSUE",
U1896="Fiber AOF","TX ISSUE",
U1896="Projet OCM (HUAWEI)","TRAVAUX-HUAWEI",
U1896="Projet OCM (NOKIA)","TRAVAUX -NOKIA",
U1896="ACCESS-ISSUE","ACCESS-ISSUE",
U1896="Projet OCM (ZTE, NOKIA, autres projets)","TRAVAUX OCM",
U1896="No root CAuse","No root cause",
U1896="ODU HS","TX ISSUE",
U1896="IP &amp; VLAN","TX ISSUE",
U1896="Warehouse HUAWEI","SPARE-ISSUE",
U1896="SPARE-HS","SPARE-ISSUE",
U1896="Power Telco","RAN ISSUE",U1896="no impacts","no impacts"
),"")</f>
        <v>No root cause</v>
      </c>
      <c r="U1896" s="68" t="s">
        <v>5691</v>
      </c>
      <c r="V1896" s="41" t="str" cm="1">
        <f t="array" ref="V1896">IFERROR(_xlfn.IFS(
U1896="MPR ISSUE","ACTIVE",
U1896="BSS Hardware Issue","ACTIVE",
U1896="Sites strategiques, MLL, Pylone, etc.","PASSIVE",
U1896="AKTIVCO DEFAUT GE &amp; POWER Cabinet","PASSIVE",
U1896="AKTIVCO Coupure ENEO &amp; Baisse de tension","PASSIVE",
U1896="Coupure ENEO &amp; Baisse de tension","PASSIVE",
U1896="Defaut GE &amp; POWER Cabinet","PASSIVE",
U1896="Sharing","PASSIVE",
U1896="Sites strategiques &amp; DataCenter","PASSIVE",
U1896="Exclu","Exclu",
U1896="SAT","ACTIVE",
U1896="SPARE-ISSUE","SPARE-ISSUE",
U1896="Fiber CAmtel","ACTIVE",
U1896="Fiber AOF","ACTIVE",
U1896="Projet OCM (HUAWEI)","PLANNED WORKS",
U1896="Projet OCM (NOKIA)","PLANNED WORKS",
U1896="ACCESS-ISSUE","ACCESS-ISSUE",
U1896="Projet OCM (ZTE, NOKIA, autres projets)","PLANNED WORKS",
U1896="No root CAuse","No root cause",
U1896="ODU HS","ACTIVE",
U1896="IP &amp; VLAN","ACTIVE",
U1896="Warehouse HUAWEI","SPARE-ISSUE",
U1896="SPARE-HS","SPARE-ISSUE",
U1896="Power Telco","ACTIVE", U1896="no impacts","no impacts"
),"")</f>
        <v>No root cause</v>
      </c>
      <c r="W1896" s="113"/>
      <c r="X1896" s="113"/>
      <c r="Y1896" s="113"/>
      <c r="Z1896" s="113"/>
      <c r="AA1896" s="113"/>
      <c r="AB1896" s="17" t="s">
        <v>5465</v>
      </c>
      <c r="AC1896" s="17" t="str">
        <f>_xlfn.XLOOKUP(B1896,'INCIDENT-04-27-2026'!E:E,'INCIDENT-04-27-2026'!F:F,"")</f>
        <v/>
      </c>
      <c r="AD1896" s="9"/>
      <c r="AE1896" s="7" t="s">
        <v>5465</v>
      </c>
      <c r="AF1896" s="6" t="str">
        <f>_xlfn.XLOOKUP(B1896,'[13]Input_27-04'!$B:$B,'[13]Input_27-04'!$M:$M,"")</f>
        <v/>
      </c>
      <c r="AG1896" s="7"/>
      <c r="AH1896" s="3"/>
      <c r="AI1896" s="18" t="str">
        <f>_xlfn.XLOOKUP(B1896,'[3]Cells Huawei 27042026 10h'!$B:$B,'[3]Cells Huawei 27042026 10h'!$T:$T,"")</f>
        <v/>
      </c>
      <c r="AJ1896" s="18" t="str">
        <f>_xlfn.XLOOKUP(B1896,'[3]Cells Huawei 27042026 15h'!$B:$B,'[3]Cells Huawei 27042026 15h'!$T:$T,"")</f>
        <v/>
      </c>
      <c r="AK1896" s="18" t="str">
        <f>_xlfn.XLOOKUP(B1896,'[4]cells down 27042026 11h28'!$B:$B,'[4]cells down 27042026 11h28'!$R:$R,"")</f>
        <v/>
      </c>
      <c r="AL1896" s="18" t="str">
        <f>_xlfn.XLOOKUP(B1896,'[4]cells down 27042026 18h01'!$B:$B,'[4]cells down 27042026 18h01'!$R:$R,"")</f>
        <v/>
      </c>
      <c r="AM1896" s="18" t="str">
        <f>_xlfn.XLOOKUP(B1896,'[5]cell downs 27042026 11h'!$B:$B,'[5]cell downs 27042026 11h'!$R:$R,"")</f>
        <v/>
      </c>
      <c r="AN1896" s="18" t="str">
        <f>_xlfn.XLOOKUP(B1896,'[5]cell downs 27042026 17h40'!$B:$B,'[5]cell downs 27042026 17h40'!$R:$R,"")</f>
        <v/>
      </c>
      <c r="AO1896" s="18" t="str">
        <f>_xlfn.XLOOKUP(B1896,'[6]ALL SITES DOWN'!$D:$D,'[6]ALL SITES DOWN'!$J:$J,"")</f>
        <v/>
      </c>
      <c r="AP1896" s="18" t="str">
        <f>_xlfn.XLOOKUP(B1896,'[7]ALL SITES DOWN'!$D:$D,'[7]ALL SITES DOWN'!$J:$J,"")</f>
        <v/>
      </c>
      <c r="AQ1896" s="9" t="str">
        <f>_xlfn.XLOOKUP(B1896,[8]sheet1!$AC:$AC,[8]sheet1!$AF:$AF,"")</f>
        <v/>
      </c>
      <c r="AR1896" s="14"/>
      <c r="AS1896" s="14" t="s">
        <v>5465</v>
      </c>
      <c r="AT1896" s="14" t="str">
        <f>_xlfn.XLOOKUP(B1896,'[9]cell downs 18042026 17h'!$B:$B,'[9]cell downs 18042026 17h'!$B:$B,"")</f>
        <v/>
      </c>
      <c r="AU1896" s="14" t="str">
        <f>_xlfn.XLOOKUP(B1896,'[10]Cells Huawei 19042026 15h'!$B:$B,'[10]Cells Huawei 19042026 15h'!$B:$B,"")</f>
        <v>OST_039</v>
      </c>
      <c r="AV1896" s="9" t="str">
        <f>_xlfn.XLOOKUP(B1896,'[11]cells down 19042026 9H40'!$B:$B,'[11]cells down 19042026 9H40'!$B:$B,"")</f>
        <v/>
      </c>
    </row>
    <row r="1897" spans="1:48" hidden="1" x14ac:dyDescent="0.3">
      <c r="A1897" s="1" t="s">
        <v>4503</v>
      </c>
      <c r="B1897" s="8" t="s">
        <v>4504</v>
      </c>
      <c r="C1897" s="3" t="str">
        <f>_xlfn.XLOOKUP(B1897,'[1]daily break down'!$D:$D,'[1]daily break down'!$E:$E,"")</f>
        <v>CENTRE</v>
      </c>
      <c r="D1897" s="1"/>
      <c r="E1897" s="1"/>
      <c r="F1897" s="3" t="s">
        <v>37</v>
      </c>
      <c r="G1897" s="1" t="s">
        <v>4503</v>
      </c>
      <c r="H1897" s="29" t="str">
        <f>_xlfn.XLOOKUP(B1897,[2]CALCULATION!$B:$B,[2]CALCULATION!$H:$H,"")</f>
        <v>ZTE</v>
      </c>
      <c r="I1897" s="26">
        <v>0</v>
      </c>
      <c r="J1897" s="26">
        <v>0</v>
      </c>
      <c r="K1897" s="26">
        <v>0</v>
      </c>
      <c r="L1897" s="26">
        <v>0</v>
      </c>
      <c r="M1897" s="26">
        <v>0</v>
      </c>
      <c r="N1897" s="26">
        <v>0</v>
      </c>
      <c r="O1897" s="26">
        <v>0</v>
      </c>
      <c r="P1897" s="114" t="s">
        <v>6364</v>
      </c>
      <c r="Q1897" s="42" t="s">
        <v>5538</v>
      </c>
      <c r="R1897" s="42"/>
      <c r="S1897" s="41" t="str" cm="1">
        <f t="array" ref="S1897">IFERROR(_xlfn.IFS(
U1897="MPR ISSUE","PDH",
U1897="BSS Hardware Issue","BSS",
U1897="Sites strategiques, MLL, Pylone, etc.","ENVTECH",
U1897="AKTIVCO DEFAUT GE &amp; POWER Cabinet","AKTIVCO",
U1897="AKTIVCO Coupure ENEO &amp; Baisse de tension","AKTIVCO GRID ONLY",
U1897="Coupure ENEO &amp; Baisse de tension","IHS GRID ONLY",
U1897="Defaut GE &amp; POWER Cabinet","IHS",
U1897="Sharing","Partners",
U1897="Sites strategiques &amp; DataCenter","SST &amp; DC",
U1897="Exclu","Exclu",
U1897="SAT","SAT",
U1897="SPARE-ISSUE","SPARE-ISSUE",
U1897="Fiber CAmtel","TRANS_FO_CAMTEL",
U1897="Fiber AOF","Fiber AOF",
U1897="Projet OCM (HUAWEI)","TRAVAUX-HUAWEI",
U1897="Projet OCM (NOKIA)","TRAVAUX-NOKIA",
U1897="ACCESS-ISSUE","ACCESS-ISSUE",
U1897="Projet OCM (ZTE, NOKIA, autres projets)","TRAVAUX OCM",
U1897="No root CAuse","No root cause",
U1897="ODU HS","PDH",
U1897="IP &amp; VLAN","PDH",
U1897="Warehouse HUAWEI","SPARE-ISSUE",
U1897="SPARE-HS","SPARE-ISSUE",
U1897="Power Telco","BSS",U1897="no impacts","no impacts"
),"")</f>
        <v>No root cause</v>
      </c>
      <c r="T1897" s="41" t="str" cm="1">
        <f t="array" ref="T1897">IFERROR(_xlfn.IFS(
U1897="MPR ISSUE","TX ISSUE",
U1897="BSS Hardware Issue","RAN ISSUE",
U1897="Sites strategiques, MLL, Pylone, etc.","ENVTECH",
U1897="AKTIVCO DEFAUT GE &amp; POWER Cabinet","POWER ISSUE",
U1897="AKTIVCO Coupure ENEO &amp; Baisse de tension","POWER ISSUE",
U1897="Coupure ENEO &amp; Baisse de tension","POWER ISSUE",
U1897="Defaut GE &amp; POWER Cabinet","POWER ISSUE",
U1897="Sharing","POWER ISSUE",
U1897="Sites strategiques &amp; DataCenter","POWER ISSUE",
U1897="Exclu","Exclu",
U1897="SAT","TX ISSUE",
U1897="SPARE-ISSUE","SPARE-ISSUE",
U1897="Fiber CAmtel","TX ISSUE",
U1897="Fiber AOF","TX ISSUE",
U1897="Projet OCM (HUAWEI)","TRAVAUX-HUAWEI",
U1897="Projet OCM (NOKIA)","TRAVAUX -NOKIA",
U1897="ACCESS-ISSUE","ACCESS-ISSUE",
U1897="Projet OCM (ZTE, NOKIA, autres projets)","TRAVAUX OCM",
U1897="No root CAuse","No root cause",
U1897="ODU HS","TX ISSUE",
U1897="IP &amp; VLAN","TX ISSUE",
U1897="Warehouse HUAWEI","SPARE-ISSUE",
U1897="SPARE-HS","SPARE-ISSUE",
U1897="Power Telco","RAN ISSUE",U1897="no impacts","no impacts"
),"")</f>
        <v>No root cause</v>
      </c>
      <c r="U1897" s="68" t="s">
        <v>5691</v>
      </c>
      <c r="V1897" s="41" t="str" cm="1">
        <f t="array" ref="V1897">IFERROR(_xlfn.IFS(
U1897="MPR ISSUE","ACTIVE",
U1897="BSS Hardware Issue","ACTIVE",
U1897="Sites strategiques, MLL, Pylone, etc.","PASSIVE",
U1897="AKTIVCO DEFAUT GE &amp; POWER Cabinet","PASSIVE",
U1897="AKTIVCO Coupure ENEO &amp; Baisse de tension","PASSIVE",
U1897="Coupure ENEO &amp; Baisse de tension","PASSIVE",
U1897="Defaut GE &amp; POWER Cabinet","PASSIVE",
U1897="Sharing","PASSIVE",
U1897="Sites strategiques &amp; DataCenter","PASSIVE",
U1897="Exclu","Exclu",
U1897="SAT","ACTIVE",
U1897="SPARE-ISSUE","SPARE-ISSUE",
U1897="Fiber CAmtel","ACTIVE",
U1897="Fiber AOF","ACTIVE",
U1897="Projet OCM (HUAWEI)","PLANNED WORKS",
U1897="Projet OCM (NOKIA)","PLANNED WORKS",
U1897="ACCESS-ISSUE","ACCESS-ISSUE",
U1897="Projet OCM (ZTE, NOKIA, autres projets)","PLANNED WORKS",
U1897="No root CAuse","No root cause",
U1897="ODU HS","ACTIVE",
U1897="IP &amp; VLAN","ACTIVE",
U1897="Warehouse HUAWEI","SPARE-ISSUE",
U1897="SPARE-HS","SPARE-ISSUE",
U1897="Power Telco","ACTIVE", U1897="no impacts","no impacts"
),"")</f>
        <v>No root cause</v>
      </c>
      <c r="W1897" s="113"/>
      <c r="X1897" s="113"/>
      <c r="Y1897" s="113"/>
      <c r="Z1897" s="113"/>
      <c r="AA1897" s="113"/>
      <c r="AB1897" s="17" t="s">
        <v>5465</v>
      </c>
      <c r="AC1897" s="17" t="str">
        <f>_xlfn.XLOOKUP(B1897,'INCIDENT-04-27-2026'!E:E,'INCIDENT-04-27-2026'!F:F,"")</f>
        <v/>
      </c>
      <c r="AD1897" s="9"/>
      <c r="AE1897" s="7" t="s">
        <v>5465</v>
      </c>
      <c r="AF1897" s="6" t="str">
        <f>_xlfn.XLOOKUP(B1897,'[13]Input_27-04'!$B:$B,'[13]Input_27-04'!$M:$M,"")</f>
        <v/>
      </c>
      <c r="AG1897" s="7"/>
      <c r="AH1897" s="3"/>
      <c r="AI1897" s="18" t="str">
        <f>_xlfn.XLOOKUP(B1897,'[3]Cells Huawei 27042026 10h'!$B:$B,'[3]Cells Huawei 27042026 10h'!$T:$T,"")</f>
        <v/>
      </c>
      <c r="AJ1897" s="18" t="str">
        <f>_xlfn.XLOOKUP(B1897,'[3]Cells Huawei 27042026 15h'!$B:$B,'[3]Cells Huawei 27042026 15h'!$T:$T,"")</f>
        <v/>
      </c>
      <c r="AK1897" s="18" t="str">
        <f>_xlfn.XLOOKUP(B1897,'[4]cells down 27042026 11h28'!$B:$B,'[4]cells down 27042026 11h28'!$R:$R,"")</f>
        <v/>
      </c>
      <c r="AL1897" s="18" t="str">
        <f>_xlfn.XLOOKUP(B1897,'[4]cells down 27042026 18h01'!$B:$B,'[4]cells down 27042026 18h01'!$R:$R,"")</f>
        <v/>
      </c>
      <c r="AM1897" s="18" t="str">
        <f>_xlfn.XLOOKUP(B1897,'[5]cell downs 27042026 11h'!$B:$B,'[5]cell downs 27042026 11h'!$R:$R,"")</f>
        <v/>
      </c>
      <c r="AN1897" s="18" t="str">
        <f>_xlfn.XLOOKUP(B1897,'[5]cell downs 27042026 17h40'!$B:$B,'[5]cell downs 27042026 17h40'!$R:$R,"")</f>
        <v/>
      </c>
      <c r="AO1897" s="18" t="str">
        <f>_xlfn.XLOOKUP(B1897,'[6]ALL SITES DOWN'!$D:$D,'[6]ALL SITES DOWN'!$J:$J,"")</f>
        <v/>
      </c>
      <c r="AP1897" s="18" t="str">
        <f>_xlfn.XLOOKUP(B1897,'[7]ALL SITES DOWN'!$D:$D,'[7]ALL SITES DOWN'!$J:$J,"")</f>
        <v/>
      </c>
      <c r="AQ1897" s="9" t="str">
        <f>_xlfn.XLOOKUP(B1897,[8]sheet1!$AC:$AC,[8]sheet1!$AF:$AF,"")</f>
        <v/>
      </c>
      <c r="AR1897" s="14"/>
      <c r="AS1897" s="14" t="s">
        <v>5465</v>
      </c>
      <c r="AT1897" s="14" t="str">
        <f>_xlfn.XLOOKUP(B1897,'[9]cell downs 18042026 17h'!$B:$B,'[9]cell downs 18042026 17h'!$B:$B,"")</f>
        <v/>
      </c>
      <c r="AU1897" s="14" t="str">
        <f>_xlfn.XLOOKUP(B1897,'[10]Cells Huawei 19042026 15h'!$B:$B,'[10]Cells Huawei 19042026 15h'!$B:$B,"")</f>
        <v/>
      </c>
      <c r="AV1897" s="9" t="str">
        <f>_xlfn.XLOOKUP(B1897,'[11]cells down 19042026 9H40'!$B:$B,'[11]cells down 19042026 9H40'!$B:$B,"")</f>
        <v/>
      </c>
    </row>
    <row r="1898" spans="1:48" hidden="1" x14ac:dyDescent="0.3">
      <c r="A1898" s="1" t="s">
        <v>4638</v>
      </c>
      <c r="B1898" s="8" t="s">
        <v>4639</v>
      </c>
      <c r="C1898" s="3" t="str">
        <f>_xlfn.XLOOKUP(B1898,'[1]daily break down'!$D:$D,'[1]daily break down'!$E:$E,"")</f>
        <v>OUEST</v>
      </c>
      <c r="D1898" s="1" t="s">
        <v>11</v>
      </c>
      <c r="E1898" s="1" t="s">
        <v>12</v>
      </c>
      <c r="F1898" s="3" t="s">
        <v>102</v>
      </c>
      <c r="G1898" s="1" t="s">
        <v>856</v>
      </c>
      <c r="H1898" s="27" t="str">
        <f>_xlfn.XLOOKUP(B1898,[2]CALCULATION!$B:$B,[2]CALCULATION!$H:$H,"")</f>
        <v>Huawei</v>
      </c>
      <c r="I1898" s="26">
        <v>0</v>
      </c>
      <c r="J1898" s="26">
        <v>0</v>
      </c>
      <c r="K1898" s="26">
        <v>0</v>
      </c>
      <c r="L1898" s="26">
        <v>0</v>
      </c>
      <c r="M1898" s="26">
        <v>0</v>
      </c>
      <c r="N1898" s="26">
        <v>0</v>
      </c>
      <c r="O1898" s="26">
        <v>0</v>
      </c>
      <c r="P1898" s="114" t="s">
        <v>6364</v>
      </c>
      <c r="Q1898" s="42" t="s">
        <v>5538</v>
      </c>
      <c r="R1898" s="42"/>
      <c r="S1898" s="41" t="str" cm="1">
        <f t="array" ref="S1898">IFERROR(_xlfn.IFS(
U1898="MPR ISSUE","PDH",
U1898="BSS Hardware Issue","BSS",
U1898="Sites strategiques, MLL, Pylone, etc.","ENVTECH",
U1898="AKTIVCO DEFAUT GE &amp; POWER Cabinet","AKTIVCO",
U1898="AKTIVCO Coupure ENEO &amp; Baisse de tension","AKTIVCO GRID ONLY",
U1898="Coupure ENEO &amp; Baisse de tension","IHS GRID ONLY",
U1898="Defaut GE &amp; POWER Cabinet","IHS",
U1898="Sharing","Partners",
U1898="Sites strategiques &amp; DataCenter","SST &amp; DC",
U1898="Exclu","Exclu",
U1898="SAT","SAT",
U1898="SPARE-ISSUE","SPARE-ISSUE",
U1898="Fiber CAmtel","TRANS_FO_CAMTEL",
U1898="Fiber AOF","Fiber AOF",
U1898="Projet OCM (HUAWEI)","TRAVAUX-HUAWEI",
U1898="Projet OCM (NOKIA)","TRAVAUX-NOKIA",
U1898="ACCESS-ISSUE","ACCESS-ISSUE",
U1898="Projet OCM (ZTE, NOKIA, autres projets)","TRAVAUX OCM",
U1898="No root CAuse","No root cause",
U1898="ODU HS","PDH",
U1898="IP &amp; VLAN","PDH",
U1898="Warehouse HUAWEI","SPARE-ISSUE",
U1898="SPARE-HS","SPARE-ISSUE",
U1898="Power Telco","BSS",U1898="no impacts","no impacts"
),"")</f>
        <v>No root cause</v>
      </c>
      <c r="T1898" s="41" t="str" cm="1">
        <f t="array" ref="T1898">IFERROR(_xlfn.IFS(
U1898="MPR ISSUE","TX ISSUE",
U1898="BSS Hardware Issue","RAN ISSUE",
U1898="Sites strategiques, MLL, Pylone, etc.","ENVTECH",
U1898="AKTIVCO DEFAUT GE &amp; POWER Cabinet","POWER ISSUE",
U1898="AKTIVCO Coupure ENEO &amp; Baisse de tension","POWER ISSUE",
U1898="Coupure ENEO &amp; Baisse de tension","POWER ISSUE",
U1898="Defaut GE &amp; POWER Cabinet","POWER ISSUE",
U1898="Sharing","POWER ISSUE",
U1898="Sites strategiques &amp; DataCenter","POWER ISSUE",
U1898="Exclu","Exclu",
U1898="SAT","TX ISSUE",
U1898="SPARE-ISSUE","SPARE-ISSUE",
U1898="Fiber CAmtel","TX ISSUE",
U1898="Fiber AOF","TX ISSUE",
U1898="Projet OCM (HUAWEI)","TRAVAUX-HUAWEI",
U1898="Projet OCM (NOKIA)","TRAVAUX -NOKIA",
U1898="ACCESS-ISSUE","ACCESS-ISSUE",
U1898="Projet OCM (ZTE, NOKIA, autres projets)","TRAVAUX OCM",
U1898="No root CAuse","No root cause",
U1898="ODU HS","TX ISSUE",
U1898="IP &amp; VLAN","TX ISSUE",
U1898="Warehouse HUAWEI","SPARE-ISSUE",
U1898="SPARE-HS","SPARE-ISSUE",
U1898="Power Telco","RAN ISSUE",U1898="no impacts","no impacts"
),"")</f>
        <v>No root cause</v>
      </c>
      <c r="U1898" s="68" t="s">
        <v>5691</v>
      </c>
      <c r="V1898" s="41" t="str" cm="1">
        <f t="array" ref="V1898">IFERROR(_xlfn.IFS(
U1898="MPR ISSUE","ACTIVE",
U1898="BSS Hardware Issue","ACTIVE",
U1898="Sites strategiques, MLL, Pylone, etc.","PASSIVE",
U1898="AKTIVCO DEFAUT GE &amp; POWER Cabinet","PASSIVE",
U1898="AKTIVCO Coupure ENEO &amp; Baisse de tension","PASSIVE",
U1898="Coupure ENEO &amp; Baisse de tension","PASSIVE",
U1898="Defaut GE &amp; POWER Cabinet","PASSIVE",
U1898="Sharing","PASSIVE",
U1898="Sites strategiques &amp; DataCenter","PASSIVE",
U1898="Exclu","Exclu",
U1898="SAT","ACTIVE",
U1898="SPARE-ISSUE","SPARE-ISSUE",
U1898="Fiber CAmtel","ACTIVE",
U1898="Fiber AOF","ACTIVE",
U1898="Projet OCM (HUAWEI)","PLANNED WORKS",
U1898="Projet OCM (NOKIA)","PLANNED WORKS",
U1898="ACCESS-ISSUE","ACCESS-ISSUE",
U1898="Projet OCM (ZTE, NOKIA, autres projets)","PLANNED WORKS",
U1898="No root CAuse","No root cause",
U1898="ODU HS","ACTIVE",
U1898="IP &amp; VLAN","ACTIVE",
U1898="Warehouse HUAWEI","SPARE-ISSUE",
U1898="SPARE-HS","SPARE-ISSUE",
U1898="Power Telco","ACTIVE", U1898="no impacts","no impacts"
),"")</f>
        <v>No root cause</v>
      </c>
      <c r="W1898" s="113"/>
      <c r="X1898" s="113"/>
      <c r="Y1898" s="113"/>
      <c r="Z1898" s="113"/>
      <c r="AA1898" s="113"/>
      <c r="AB1898" s="17" t="s">
        <v>5465</v>
      </c>
      <c r="AC1898" s="17" t="str">
        <f>_xlfn.XLOOKUP(B1898,'INCIDENT-04-27-2026'!E:E,'INCIDENT-04-27-2026'!F:F,"")</f>
        <v/>
      </c>
      <c r="AD1898" s="9"/>
      <c r="AE1898" s="7" t="s">
        <v>5465</v>
      </c>
      <c r="AF1898" s="6" t="str">
        <f>_xlfn.XLOOKUP(B1898,'[13]Input_27-04'!$B:$B,'[13]Input_27-04'!$M:$M,"")</f>
        <v/>
      </c>
      <c r="AG1898" s="7"/>
      <c r="AH1898" s="3"/>
      <c r="AI1898" s="18" t="str">
        <f>_xlfn.XLOOKUP(B1898,'[3]Cells Huawei 27042026 10h'!$B:$B,'[3]Cells Huawei 27042026 10h'!$T:$T,"")</f>
        <v/>
      </c>
      <c r="AJ1898" s="18" t="str">
        <f>_xlfn.XLOOKUP(B1898,'[3]Cells Huawei 27042026 15h'!$B:$B,'[3]Cells Huawei 27042026 15h'!$T:$T,"")</f>
        <v/>
      </c>
      <c r="AK1898" s="18" t="str">
        <f>_xlfn.XLOOKUP(B1898,'[4]cells down 27042026 11h28'!$B:$B,'[4]cells down 27042026 11h28'!$R:$R,"")</f>
        <v/>
      </c>
      <c r="AL1898" s="18" t="str">
        <f>_xlfn.XLOOKUP(B1898,'[4]cells down 27042026 18h01'!$B:$B,'[4]cells down 27042026 18h01'!$R:$R,"")</f>
        <v/>
      </c>
      <c r="AM1898" s="18" t="str">
        <f>_xlfn.XLOOKUP(B1898,'[5]cell downs 27042026 11h'!$B:$B,'[5]cell downs 27042026 11h'!$R:$R,"")</f>
        <v/>
      </c>
      <c r="AN1898" s="18" t="str">
        <f>_xlfn.XLOOKUP(B1898,'[5]cell downs 27042026 17h40'!$B:$B,'[5]cell downs 27042026 17h40'!$R:$R,"")</f>
        <v/>
      </c>
      <c r="AO1898" s="18" t="str">
        <f>_xlfn.XLOOKUP(B1898,'[6]ALL SITES DOWN'!$D:$D,'[6]ALL SITES DOWN'!$J:$J,"")</f>
        <v/>
      </c>
      <c r="AP1898" s="18" t="str">
        <f>_xlfn.XLOOKUP(B1898,'[7]ALL SITES DOWN'!$D:$D,'[7]ALL SITES DOWN'!$J:$J,"")</f>
        <v/>
      </c>
      <c r="AQ1898" s="9" t="str">
        <f>_xlfn.XLOOKUP(B1898,[8]sheet1!$AC:$AC,[8]sheet1!$AF:$AF,"")</f>
        <v/>
      </c>
      <c r="AR1898" s="14"/>
      <c r="AS1898" s="14" t="s">
        <v>5465</v>
      </c>
      <c r="AT1898" s="14" t="str">
        <f>_xlfn.XLOOKUP(B1898,'[9]cell downs 18042026 17h'!$B:$B,'[9]cell downs 18042026 17h'!$B:$B,"")</f>
        <v/>
      </c>
      <c r="AU1898" s="14" t="str">
        <f>_xlfn.XLOOKUP(B1898,'[10]Cells Huawei 19042026 15h'!$B:$B,'[10]Cells Huawei 19042026 15h'!$B:$B,"")</f>
        <v/>
      </c>
      <c r="AV1898" s="9" t="str">
        <f>_xlfn.XLOOKUP(B1898,'[11]cells down 19042026 9H40'!$B:$B,'[11]cells down 19042026 9H40'!$B:$B,"")</f>
        <v/>
      </c>
    </row>
    <row r="1899" spans="1:48" hidden="1" x14ac:dyDescent="0.3">
      <c r="A1899" s="1" t="s">
        <v>912</v>
      </c>
      <c r="B1899" s="8" t="s">
        <v>913</v>
      </c>
      <c r="C1899" s="3" t="str">
        <f>_xlfn.XLOOKUP(B1899,'[1]daily break down'!$D:$D,'[1]daily break down'!$E:$E,"")</f>
        <v>OUEST</v>
      </c>
      <c r="D1899" s="1" t="s">
        <v>11</v>
      </c>
      <c r="E1899" s="1" t="s">
        <v>12</v>
      </c>
      <c r="F1899" s="3" t="s">
        <v>102</v>
      </c>
      <c r="G1899" s="1" t="s">
        <v>856</v>
      </c>
      <c r="H1899" s="27" t="str">
        <f>_xlfn.XLOOKUP(B1899,[2]CALCULATION!$B:$B,[2]CALCULATION!$H:$H,"")</f>
        <v>Huawei</v>
      </c>
      <c r="I1899" s="26">
        <v>0</v>
      </c>
      <c r="J1899" s="26">
        <v>0</v>
      </c>
      <c r="K1899" s="26">
        <v>0</v>
      </c>
      <c r="L1899" s="26">
        <v>0</v>
      </c>
      <c r="M1899" s="26">
        <v>0</v>
      </c>
      <c r="N1899" s="26">
        <v>0</v>
      </c>
      <c r="O1899" s="26">
        <v>0</v>
      </c>
      <c r="P1899" s="114" t="s">
        <v>6364</v>
      </c>
      <c r="Q1899" s="42" t="s">
        <v>5538</v>
      </c>
      <c r="R1899" s="42"/>
      <c r="S1899" s="41" t="str" cm="1">
        <f t="array" ref="S1899">IFERROR(_xlfn.IFS(
U1899="MPR ISSUE","PDH",
U1899="BSS Hardware Issue","BSS",
U1899="Sites strategiques, MLL, Pylone, etc.","ENVTECH",
U1899="AKTIVCO DEFAUT GE &amp; POWER Cabinet","AKTIVCO",
U1899="AKTIVCO Coupure ENEO &amp; Baisse de tension","AKTIVCO GRID ONLY",
U1899="Coupure ENEO &amp; Baisse de tension","IHS GRID ONLY",
U1899="Defaut GE &amp; POWER Cabinet","IHS",
U1899="Sharing","Partners",
U1899="Sites strategiques &amp; DataCenter","SST &amp; DC",
U1899="Exclu","Exclu",
U1899="SAT","SAT",
U1899="SPARE-ISSUE","SPARE-ISSUE",
U1899="Fiber CAmtel","TRANS_FO_CAMTEL",
U1899="Fiber AOF","Fiber AOF",
U1899="Projet OCM (HUAWEI)","TRAVAUX-HUAWEI",
U1899="Projet OCM (NOKIA)","TRAVAUX-NOKIA",
U1899="ACCESS-ISSUE","ACCESS-ISSUE",
U1899="Projet OCM (ZTE, NOKIA, autres projets)","TRAVAUX OCM",
U1899="No root CAuse","No root cause",
U1899="ODU HS","PDH",
U1899="IP &amp; VLAN","PDH",
U1899="Warehouse HUAWEI","SPARE-ISSUE",
U1899="SPARE-HS","SPARE-ISSUE",
U1899="Power Telco","BSS",U1899="no impacts","no impacts"
),"")</f>
        <v>No root cause</v>
      </c>
      <c r="T1899" s="41" t="str" cm="1">
        <f t="array" ref="T1899">IFERROR(_xlfn.IFS(
U1899="MPR ISSUE","TX ISSUE",
U1899="BSS Hardware Issue","RAN ISSUE",
U1899="Sites strategiques, MLL, Pylone, etc.","ENVTECH",
U1899="AKTIVCO DEFAUT GE &amp; POWER Cabinet","POWER ISSUE",
U1899="AKTIVCO Coupure ENEO &amp; Baisse de tension","POWER ISSUE",
U1899="Coupure ENEO &amp; Baisse de tension","POWER ISSUE",
U1899="Defaut GE &amp; POWER Cabinet","POWER ISSUE",
U1899="Sharing","POWER ISSUE",
U1899="Sites strategiques &amp; DataCenter","POWER ISSUE",
U1899="Exclu","Exclu",
U1899="SAT","TX ISSUE",
U1899="SPARE-ISSUE","SPARE-ISSUE",
U1899="Fiber CAmtel","TX ISSUE",
U1899="Fiber AOF","TX ISSUE",
U1899="Projet OCM (HUAWEI)","TRAVAUX-HUAWEI",
U1899="Projet OCM (NOKIA)","TRAVAUX -NOKIA",
U1899="ACCESS-ISSUE","ACCESS-ISSUE",
U1899="Projet OCM (ZTE, NOKIA, autres projets)","TRAVAUX OCM",
U1899="No root CAuse","No root cause",
U1899="ODU HS","TX ISSUE",
U1899="IP &amp; VLAN","TX ISSUE",
U1899="Warehouse HUAWEI","SPARE-ISSUE",
U1899="SPARE-HS","SPARE-ISSUE",
U1899="Power Telco","RAN ISSUE",U1899="no impacts","no impacts"
),"")</f>
        <v>No root cause</v>
      </c>
      <c r="U1899" s="68" t="s">
        <v>5691</v>
      </c>
      <c r="V1899" s="41" t="str" cm="1">
        <f t="array" ref="V1899">IFERROR(_xlfn.IFS(
U1899="MPR ISSUE","ACTIVE",
U1899="BSS Hardware Issue","ACTIVE",
U1899="Sites strategiques, MLL, Pylone, etc.","PASSIVE",
U1899="AKTIVCO DEFAUT GE &amp; POWER Cabinet","PASSIVE",
U1899="AKTIVCO Coupure ENEO &amp; Baisse de tension","PASSIVE",
U1899="Coupure ENEO &amp; Baisse de tension","PASSIVE",
U1899="Defaut GE &amp; POWER Cabinet","PASSIVE",
U1899="Sharing","PASSIVE",
U1899="Sites strategiques &amp; DataCenter","PASSIVE",
U1899="Exclu","Exclu",
U1899="SAT","ACTIVE",
U1899="SPARE-ISSUE","SPARE-ISSUE",
U1899="Fiber CAmtel","ACTIVE",
U1899="Fiber AOF","ACTIVE",
U1899="Projet OCM (HUAWEI)","PLANNED WORKS",
U1899="Projet OCM (NOKIA)","PLANNED WORKS",
U1899="ACCESS-ISSUE","ACCESS-ISSUE",
U1899="Projet OCM (ZTE, NOKIA, autres projets)","PLANNED WORKS",
U1899="No root CAuse","No root cause",
U1899="ODU HS","ACTIVE",
U1899="IP &amp; VLAN","ACTIVE",
U1899="Warehouse HUAWEI","SPARE-ISSUE",
U1899="SPARE-HS","SPARE-ISSUE",
U1899="Power Telco","ACTIVE", U1899="no impacts","no impacts"
),"")</f>
        <v>No root cause</v>
      </c>
      <c r="W1899" s="113"/>
      <c r="X1899" s="113"/>
      <c r="Y1899" s="113"/>
      <c r="Z1899" s="113"/>
      <c r="AA1899" s="113"/>
      <c r="AB1899" s="17" t="s">
        <v>5465</v>
      </c>
      <c r="AC1899" s="17" t="str">
        <f>_xlfn.XLOOKUP(B1899,'INCIDENT-04-27-2026'!E:E,'INCIDENT-04-27-2026'!F:F,"")</f>
        <v/>
      </c>
      <c r="AD1899" s="9"/>
      <c r="AE1899" s="7" t="s">
        <v>5465</v>
      </c>
      <c r="AF1899" s="6" t="str">
        <f>_xlfn.XLOOKUP(B1899,'[13]Input_27-04'!$B:$B,'[13]Input_27-04'!$M:$M,"")</f>
        <v/>
      </c>
      <c r="AG1899" s="7"/>
      <c r="AH1899" s="3"/>
      <c r="AI1899" s="18" t="str">
        <f>_xlfn.XLOOKUP(B1899,'[3]Cells Huawei 27042026 10h'!$B:$B,'[3]Cells Huawei 27042026 10h'!$T:$T,"")</f>
        <v/>
      </c>
      <c r="AJ1899" s="18" t="str">
        <f>_xlfn.XLOOKUP(B1899,'[3]Cells Huawei 27042026 15h'!$B:$B,'[3]Cells Huawei 27042026 15h'!$T:$T,"")</f>
        <v/>
      </c>
      <c r="AK1899" s="18" t="str">
        <f>_xlfn.XLOOKUP(B1899,'[4]cells down 27042026 11h28'!$B:$B,'[4]cells down 27042026 11h28'!$R:$R,"")</f>
        <v/>
      </c>
      <c r="AL1899" s="18" t="str">
        <f>_xlfn.XLOOKUP(B1899,'[4]cells down 27042026 18h01'!$B:$B,'[4]cells down 27042026 18h01'!$R:$R,"")</f>
        <v/>
      </c>
      <c r="AM1899" s="18" t="str">
        <f>_xlfn.XLOOKUP(B1899,'[5]cell downs 27042026 11h'!$B:$B,'[5]cell downs 27042026 11h'!$R:$R,"")</f>
        <v/>
      </c>
      <c r="AN1899" s="18" t="str">
        <f>_xlfn.XLOOKUP(B1899,'[5]cell downs 27042026 17h40'!$B:$B,'[5]cell downs 27042026 17h40'!$R:$R,"")</f>
        <v/>
      </c>
      <c r="AO1899" s="18" t="str">
        <f>_xlfn.XLOOKUP(B1899,'[6]ALL SITES DOWN'!$D:$D,'[6]ALL SITES DOWN'!$J:$J,"")</f>
        <v/>
      </c>
      <c r="AP1899" s="18" t="str">
        <f>_xlfn.XLOOKUP(B1899,'[7]ALL SITES DOWN'!$D:$D,'[7]ALL SITES DOWN'!$J:$J,"")</f>
        <v/>
      </c>
      <c r="AQ1899" s="9" t="str">
        <f>_xlfn.XLOOKUP(B1899,[8]sheet1!$AC:$AC,[8]sheet1!$AF:$AF,"")</f>
        <v/>
      </c>
      <c r="AR1899" s="14"/>
      <c r="AS1899" s="14" t="s">
        <v>5465</v>
      </c>
      <c r="AT1899" s="14" t="str">
        <f>_xlfn.XLOOKUP(B1899,'[9]cell downs 18042026 17h'!$B:$B,'[9]cell downs 18042026 17h'!$B:$B,"")</f>
        <v/>
      </c>
      <c r="AU1899" s="14" t="str">
        <f>_xlfn.XLOOKUP(B1899,'[10]Cells Huawei 19042026 15h'!$B:$B,'[10]Cells Huawei 19042026 15h'!$B:$B,"")</f>
        <v/>
      </c>
      <c r="AV1899" s="9" t="str">
        <f>_xlfn.XLOOKUP(B1899,'[11]cells down 19042026 9H40'!$B:$B,'[11]cells down 19042026 9H40'!$B:$B,"")</f>
        <v/>
      </c>
    </row>
    <row r="1900" spans="1:48" hidden="1" x14ac:dyDescent="0.3">
      <c r="A1900" s="1" t="s">
        <v>3705</v>
      </c>
      <c r="B1900" s="8" t="s">
        <v>3706</v>
      </c>
      <c r="C1900" s="3" t="str">
        <f>_xlfn.XLOOKUP(B1900,'[1]daily break down'!$D:$D,'[1]daily break down'!$E:$E,"")</f>
        <v>CENTRE</v>
      </c>
      <c r="D1900" s="1" t="s">
        <v>11</v>
      </c>
      <c r="E1900" s="1" t="s">
        <v>237</v>
      </c>
      <c r="F1900" s="3" t="s">
        <v>37</v>
      </c>
      <c r="G1900" s="1" t="s">
        <v>3705</v>
      </c>
      <c r="H1900" s="29" t="str">
        <f>_xlfn.XLOOKUP(B1900,[2]CALCULATION!$B:$B,[2]CALCULATION!$H:$H,"")</f>
        <v>ZTE</v>
      </c>
      <c r="I1900" s="26">
        <v>0</v>
      </c>
      <c r="J1900" s="26">
        <v>0</v>
      </c>
      <c r="K1900" s="26">
        <v>0</v>
      </c>
      <c r="L1900" s="26">
        <v>0</v>
      </c>
      <c r="M1900" s="26">
        <v>0</v>
      </c>
      <c r="N1900" s="26">
        <v>0</v>
      </c>
      <c r="O1900" s="26">
        <v>0</v>
      </c>
      <c r="P1900" s="114" t="s">
        <v>6364</v>
      </c>
      <c r="Q1900" s="42" t="s">
        <v>5538</v>
      </c>
      <c r="R1900" s="42"/>
      <c r="S1900" s="41" t="str" cm="1">
        <f t="array" ref="S1900">IFERROR(_xlfn.IFS(
U1900="MPR ISSUE","PDH",
U1900="BSS Hardware Issue","BSS",
U1900="Sites strategiques, MLL, Pylone, etc.","ENVTECH",
U1900="AKTIVCO DEFAUT GE &amp; POWER Cabinet","AKTIVCO",
U1900="AKTIVCO Coupure ENEO &amp; Baisse de tension","AKTIVCO GRID ONLY",
U1900="Coupure ENEO &amp; Baisse de tension","IHS GRID ONLY",
U1900="Defaut GE &amp; POWER Cabinet","IHS",
U1900="Sharing","Partners",
U1900="Sites strategiques &amp; DataCenter","SST &amp; DC",
U1900="Exclu","Exclu",
U1900="SAT","SAT",
U1900="SPARE-ISSUE","SPARE-ISSUE",
U1900="Fiber CAmtel","TRANS_FO_CAMTEL",
U1900="Fiber AOF","Fiber AOF",
U1900="Projet OCM (HUAWEI)","TRAVAUX-HUAWEI",
U1900="Projet OCM (NOKIA)","TRAVAUX-NOKIA",
U1900="ACCESS-ISSUE","ACCESS-ISSUE",
U1900="Projet OCM (ZTE, NOKIA, autres projets)","TRAVAUX OCM",
U1900="No root CAuse","No root cause",
U1900="ODU HS","PDH",
U1900="IP &amp; VLAN","PDH",
U1900="Warehouse HUAWEI","SPARE-ISSUE",
U1900="SPARE-HS","SPARE-ISSUE",
U1900="Power Telco","BSS",U1900="no impacts","no impacts"
),"")</f>
        <v>No root cause</v>
      </c>
      <c r="T1900" s="41" t="str" cm="1">
        <f t="array" ref="T1900">IFERROR(_xlfn.IFS(
U1900="MPR ISSUE","TX ISSUE",
U1900="BSS Hardware Issue","RAN ISSUE",
U1900="Sites strategiques, MLL, Pylone, etc.","ENVTECH",
U1900="AKTIVCO DEFAUT GE &amp; POWER Cabinet","POWER ISSUE",
U1900="AKTIVCO Coupure ENEO &amp; Baisse de tension","POWER ISSUE",
U1900="Coupure ENEO &amp; Baisse de tension","POWER ISSUE",
U1900="Defaut GE &amp; POWER Cabinet","POWER ISSUE",
U1900="Sharing","POWER ISSUE",
U1900="Sites strategiques &amp; DataCenter","POWER ISSUE",
U1900="Exclu","Exclu",
U1900="SAT","TX ISSUE",
U1900="SPARE-ISSUE","SPARE-ISSUE",
U1900="Fiber CAmtel","TX ISSUE",
U1900="Fiber AOF","TX ISSUE",
U1900="Projet OCM (HUAWEI)","TRAVAUX-HUAWEI",
U1900="Projet OCM (NOKIA)","TRAVAUX -NOKIA",
U1900="ACCESS-ISSUE","ACCESS-ISSUE",
U1900="Projet OCM (ZTE, NOKIA, autres projets)","TRAVAUX OCM",
U1900="No root CAuse","No root cause",
U1900="ODU HS","TX ISSUE",
U1900="IP &amp; VLAN","TX ISSUE",
U1900="Warehouse HUAWEI","SPARE-ISSUE",
U1900="SPARE-HS","SPARE-ISSUE",
U1900="Power Telco","RAN ISSUE",U1900="no impacts","no impacts"
),"")</f>
        <v>No root cause</v>
      </c>
      <c r="U1900" s="68" t="s">
        <v>5691</v>
      </c>
      <c r="V1900" s="41" t="str" cm="1">
        <f t="array" ref="V1900">IFERROR(_xlfn.IFS(
U1900="MPR ISSUE","ACTIVE",
U1900="BSS Hardware Issue","ACTIVE",
U1900="Sites strategiques, MLL, Pylone, etc.","PASSIVE",
U1900="AKTIVCO DEFAUT GE &amp; POWER Cabinet","PASSIVE",
U1900="AKTIVCO Coupure ENEO &amp; Baisse de tension","PASSIVE",
U1900="Coupure ENEO &amp; Baisse de tension","PASSIVE",
U1900="Defaut GE &amp; POWER Cabinet","PASSIVE",
U1900="Sharing","PASSIVE",
U1900="Sites strategiques &amp; DataCenter","PASSIVE",
U1900="Exclu","Exclu",
U1900="SAT","ACTIVE",
U1900="SPARE-ISSUE","SPARE-ISSUE",
U1900="Fiber CAmtel","ACTIVE",
U1900="Fiber AOF","ACTIVE",
U1900="Projet OCM (HUAWEI)","PLANNED WORKS",
U1900="Projet OCM (NOKIA)","PLANNED WORKS",
U1900="ACCESS-ISSUE","ACCESS-ISSUE",
U1900="Projet OCM (ZTE, NOKIA, autres projets)","PLANNED WORKS",
U1900="No root CAuse","No root cause",
U1900="ODU HS","ACTIVE",
U1900="IP &amp; VLAN","ACTIVE",
U1900="Warehouse HUAWEI","SPARE-ISSUE",
U1900="SPARE-HS","SPARE-ISSUE",
U1900="Power Telco","ACTIVE", U1900="no impacts","no impacts"
),"")</f>
        <v>No root cause</v>
      </c>
      <c r="W1900" s="113"/>
      <c r="X1900" s="113"/>
      <c r="Y1900" s="113"/>
      <c r="Z1900" s="113"/>
      <c r="AA1900" s="113"/>
      <c r="AB1900" s="17" t="s">
        <v>5930</v>
      </c>
      <c r="AC1900" s="17" t="str">
        <f>_xlfn.XLOOKUP(B1900,'INCIDENT-04-27-2026'!E:E,'INCIDENT-04-27-2026'!F:F,"")</f>
        <v/>
      </c>
      <c r="AD1900" s="9"/>
      <c r="AE1900" s="7" t="s">
        <v>5465</v>
      </c>
      <c r="AF1900" s="6" t="str">
        <f>_xlfn.XLOOKUP(B1900,'[13]Input_27-04'!$B:$B,'[13]Input_27-04'!$M:$M,"")</f>
        <v/>
      </c>
      <c r="AG1900" s="7"/>
      <c r="AH1900" s="3"/>
      <c r="AI1900" s="18" t="str">
        <f>_xlfn.XLOOKUP(B1900,'[3]Cells Huawei 27042026 10h'!$B:$B,'[3]Cells Huawei 27042026 10h'!$T:$T,"")</f>
        <v/>
      </c>
      <c r="AJ1900" s="18" t="str">
        <f>_xlfn.XLOOKUP(B1900,'[3]Cells Huawei 27042026 15h'!$B:$B,'[3]Cells Huawei 27042026 15h'!$T:$T,"")</f>
        <v/>
      </c>
      <c r="AK1900" s="18" t="str">
        <f>_xlfn.XLOOKUP(B1900,'[4]cells down 27042026 11h28'!$B:$B,'[4]cells down 27042026 11h28'!$R:$R,"")</f>
        <v/>
      </c>
      <c r="AL1900" s="18" t="str">
        <f>_xlfn.XLOOKUP(B1900,'[4]cells down 27042026 18h01'!$B:$B,'[4]cells down 27042026 18h01'!$R:$R,"")</f>
        <v>(04/27/2026 cell zte):-18/04/2026 : Site down</v>
      </c>
      <c r="AM1900" s="18" t="str">
        <f>_xlfn.XLOOKUP(B1900,'[5]cell downs 27042026 11h'!$B:$B,'[5]cell downs 27042026 11h'!$R:$R,"")</f>
        <v/>
      </c>
      <c r="AN1900" s="18" t="str">
        <f>_xlfn.XLOOKUP(B1900,'[5]cell downs 27042026 17h40'!$B:$B,'[5]cell downs 27042026 17h40'!$R:$R,"")</f>
        <v/>
      </c>
      <c r="AO1900" s="18" t="str">
        <f>_xlfn.XLOOKUP(B1900,'[6]ALL SITES DOWN'!$D:$D,'[6]ALL SITES DOWN'!$J:$J,"")</f>
        <v/>
      </c>
      <c r="AP1900" s="18" t="str">
        <f>_xlfn.XLOOKUP(B1900,'[7]ALL SITES DOWN'!$D:$D,'[7]ALL SITES DOWN'!$J:$J,"")</f>
        <v/>
      </c>
      <c r="AQ1900" s="9" t="str">
        <f>_xlfn.XLOOKUP(B1900,[8]sheet1!$AC:$AC,[8]sheet1!$AF:$AF,"")</f>
        <v/>
      </c>
      <c r="AR1900" s="14"/>
      <c r="AS1900" s="14" t="s">
        <v>5465</v>
      </c>
      <c r="AT1900" s="14" t="str">
        <f>_xlfn.XLOOKUP(B1900,'[9]cell downs 18042026 17h'!$B:$B,'[9]cell downs 18042026 17h'!$B:$B,"")</f>
        <v/>
      </c>
      <c r="AU1900" s="14" t="str">
        <f>_xlfn.XLOOKUP(B1900,'[10]Cells Huawei 19042026 15h'!$B:$B,'[10]Cells Huawei 19042026 15h'!$B:$B,"")</f>
        <v/>
      </c>
      <c r="AV1900" s="9" t="str">
        <f>_xlfn.XLOOKUP(B1900,'[11]cells down 19042026 9H40'!$B:$B,'[11]cells down 19042026 9H40'!$B:$B,"")</f>
        <v>CTR_117</v>
      </c>
    </row>
    <row r="1901" spans="1:48" hidden="1" x14ac:dyDescent="0.3">
      <c r="A1901" s="1" t="s">
        <v>4047</v>
      </c>
      <c r="B1901" s="8" t="s">
        <v>4048</v>
      </c>
      <c r="C1901" s="3" t="str">
        <f>_xlfn.XLOOKUP(B1901,'[1]daily break down'!$D:$D,'[1]daily break down'!$E:$E,"")</f>
        <v>CENTRE</v>
      </c>
      <c r="D1901" s="1" t="s">
        <v>11</v>
      </c>
      <c r="E1901" s="1" t="s">
        <v>12</v>
      </c>
      <c r="F1901" s="3" t="s">
        <v>37</v>
      </c>
      <c r="G1901" s="1" t="s">
        <v>4044</v>
      </c>
      <c r="H1901" s="29" t="str">
        <f>_xlfn.XLOOKUP(B1901,[2]CALCULATION!$B:$B,[2]CALCULATION!$H:$H,"")</f>
        <v>ZTE</v>
      </c>
      <c r="I1901" s="26">
        <v>0</v>
      </c>
      <c r="J1901" s="26">
        <v>0</v>
      </c>
      <c r="K1901" s="26">
        <v>0</v>
      </c>
      <c r="L1901" s="26">
        <v>0</v>
      </c>
      <c r="M1901" s="26">
        <v>0</v>
      </c>
      <c r="N1901" s="26">
        <v>0</v>
      </c>
      <c r="O1901" s="26">
        <v>0</v>
      </c>
      <c r="P1901" s="114" t="s">
        <v>6364</v>
      </c>
      <c r="Q1901" s="42" t="s">
        <v>5538</v>
      </c>
      <c r="R1901" s="42"/>
      <c r="S1901" s="41" t="str" cm="1">
        <f t="array" ref="S1901">IFERROR(_xlfn.IFS(
U1901="MPR ISSUE","PDH",
U1901="BSS Hardware Issue","BSS",
U1901="Sites strategiques, MLL, Pylone, etc.","ENVTECH",
U1901="AKTIVCO DEFAUT GE &amp; POWER Cabinet","AKTIVCO",
U1901="AKTIVCO Coupure ENEO &amp; Baisse de tension","AKTIVCO GRID ONLY",
U1901="Coupure ENEO &amp; Baisse de tension","IHS GRID ONLY",
U1901="Defaut GE &amp; POWER Cabinet","IHS",
U1901="Sharing","Partners",
U1901="Sites strategiques &amp; DataCenter","SST &amp; DC",
U1901="Exclu","Exclu",
U1901="SAT","SAT",
U1901="SPARE-ISSUE","SPARE-ISSUE",
U1901="Fiber CAmtel","TRANS_FO_CAMTEL",
U1901="Fiber AOF","Fiber AOF",
U1901="Projet OCM (HUAWEI)","TRAVAUX-HUAWEI",
U1901="Projet OCM (NOKIA)","TRAVAUX-NOKIA",
U1901="ACCESS-ISSUE","ACCESS-ISSUE",
U1901="Projet OCM (ZTE, NOKIA, autres projets)","TRAVAUX OCM",
U1901="No root CAuse","No root cause",
U1901="ODU HS","PDH",
U1901="IP &amp; VLAN","PDH",
U1901="Warehouse HUAWEI","SPARE-ISSUE",
U1901="SPARE-HS","SPARE-ISSUE",
U1901="Power Telco","BSS",U1901="no impacts","no impacts"
),"")</f>
        <v>No root cause</v>
      </c>
      <c r="T1901" s="41" t="str" cm="1">
        <f t="array" ref="T1901">IFERROR(_xlfn.IFS(
U1901="MPR ISSUE","TX ISSUE",
U1901="BSS Hardware Issue","RAN ISSUE",
U1901="Sites strategiques, MLL, Pylone, etc.","ENVTECH",
U1901="AKTIVCO DEFAUT GE &amp; POWER Cabinet","POWER ISSUE",
U1901="AKTIVCO Coupure ENEO &amp; Baisse de tension","POWER ISSUE",
U1901="Coupure ENEO &amp; Baisse de tension","POWER ISSUE",
U1901="Defaut GE &amp; POWER Cabinet","POWER ISSUE",
U1901="Sharing","POWER ISSUE",
U1901="Sites strategiques &amp; DataCenter","POWER ISSUE",
U1901="Exclu","Exclu",
U1901="SAT","TX ISSUE",
U1901="SPARE-ISSUE","SPARE-ISSUE",
U1901="Fiber CAmtel","TX ISSUE",
U1901="Fiber AOF","TX ISSUE",
U1901="Projet OCM (HUAWEI)","TRAVAUX-HUAWEI",
U1901="Projet OCM (NOKIA)","TRAVAUX -NOKIA",
U1901="ACCESS-ISSUE","ACCESS-ISSUE",
U1901="Projet OCM (ZTE, NOKIA, autres projets)","TRAVAUX OCM",
U1901="No root CAuse","No root cause",
U1901="ODU HS","TX ISSUE",
U1901="IP &amp; VLAN","TX ISSUE",
U1901="Warehouse HUAWEI","SPARE-ISSUE",
U1901="SPARE-HS","SPARE-ISSUE",
U1901="Power Telco","RAN ISSUE",U1901="no impacts","no impacts"
),"")</f>
        <v>No root cause</v>
      </c>
      <c r="U1901" s="68" t="s">
        <v>5691</v>
      </c>
      <c r="V1901" s="41" t="str" cm="1">
        <f t="array" ref="V1901">IFERROR(_xlfn.IFS(
U1901="MPR ISSUE","ACTIVE",
U1901="BSS Hardware Issue","ACTIVE",
U1901="Sites strategiques, MLL, Pylone, etc.","PASSIVE",
U1901="AKTIVCO DEFAUT GE &amp; POWER Cabinet","PASSIVE",
U1901="AKTIVCO Coupure ENEO &amp; Baisse de tension","PASSIVE",
U1901="Coupure ENEO &amp; Baisse de tension","PASSIVE",
U1901="Defaut GE &amp; POWER Cabinet","PASSIVE",
U1901="Sharing","PASSIVE",
U1901="Sites strategiques &amp; DataCenter","PASSIVE",
U1901="Exclu","Exclu",
U1901="SAT","ACTIVE",
U1901="SPARE-ISSUE","SPARE-ISSUE",
U1901="Fiber CAmtel","ACTIVE",
U1901="Fiber AOF","ACTIVE",
U1901="Projet OCM (HUAWEI)","PLANNED WORKS",
U1901="Projet OCM (NOKIA)","PLANNED WORKS",
U1901="ACCESS-ISSUE","ACCESS-ISSUE",
U1901="Projet OCM (ZTE, NOKIA, autres projets)","PLANNED WORKS",
U1901="No root CAuse","No root cause",
U1901="ODU HS","ACTIVE",
U1901="IP &amp; VLAN","ACTIVE",
U1901="Warehouse HUAWEI","SPARE-ISSUE",
U1901="SPARE-HS","SPARE-ISSUE",
U1901="Power Telco","ACTIVE", U1901="no impacts","no impacts"
),"")</f>
        <v>No root cause</v>
      </c>
      <c r="W1901" s="113"/>
      <c r="X1901" s="113"/>
      <c r="Y1901" s="113"/>
      <c r="Z1901" s="113"/>
      <c r="AA1901" s="113"/>
      <c r="AB1901" s="17" t="s">
        <v>5931</v>
      </c>
      <c r="AC1901" s="17" t="str">
        <f>_xlfn.XLOOKUP(B1901,'INCIDENT-04-27-2026'!E:E,'INCIDENT-04-27-2026'!F:F,"")</f>
        <v/>
      </c>
      <c r="AD1901" s="9"/>
      <c r="AE1901" s="7" t="s">
        <v>5465</v>
      </c>
      <c r="AF1901" s="6" t="str">
        <f>_xlfn.XLOOKUP(B1901,'[13]Input_27-04'!$B:$B,'[13]Input_27-04'!$M:$M,"")</f>
        <v/>
      </c>
      <c r="AG1901" s="7"/>
      <c r="AH1901" s="3"/>
      <c r="AI1901" s="18" t="str">
        <f>_xlfn.XLOOKUP(B1901,'[3]Cells Huawei 27042026 10h'!$B:$B,'[3]Cells Huawei 27042026 10h'!$T:$T,"")</f>
        <v/>
      </c>
      <c r="AJ1901" s="18" t="str">
        <f>_xlfn.XLOOKUP(B1901,'[3]Cells Huawei 27042026 15h'!$B:$B,'[3]Cells Huawei 27042026 15h'!$T:$T,"")</f>
        <v/>
      </c>
      <c r="AK1901" s="18" t="str">
        <f>_xlfn.XLOOKUP(B1901,'[4]cells down 27042026 11h28'!$B:$B,'[4]cells down 27042026 11h28'!$R:$R,"")</f>
        <v>(04/27/2026 cell zte):-27/04/2026 : Besoin d'analyse BO RAN</v>
      </c>
      <c r="AL1901" s="18" t="str">
        <f>_xlfn.XLOOKUP(B1901,'[4]cells down 27042026 18h01'!$B:$B,'[4]cells down 27042026 18h01'!$R:$R,"")</f>
        <v/>
      </c>
      <c r="AM1901" s="18" t="str">
        <f>_xlfn.XLOOKUP(B1901,'[5]cell downs 27042026 11h'!$B:$B,'[5]cell downs 27042026 11h'!$R:$R,"")</f>
        <v/>
      </c>
      <c r="AN1901" s="18" t="str">
        <f>_xlfn.XLOOKUP(B1901,'[5]cell downs 27042026 17h40'!$B:$B,'[5]cell downs 27042026 17h40'!$R:$R,"")</f>
        <v/>
      </c>
      <c r="AO1901" s="18" t="str">
        <f>_xlfn.XLOOKUP(B1901,'[6]ALL SITES DOWN'!$D:$D,'[6]ALL SITES DOWN'!$J:$J,"")</f>
        <v/>
      </c>
      <c r="AP1901" s="18" t="str">
        <f>_xlfn.XLOOKUP(B1901,'[7]ALL SITES DOWN'!$D:$D,'[7]ALL SITES DOWN'!$J:$J,"")</f>
        <v/>
      </c>
      <c r="AQ1901" s="9" t="str">
        <f>_xlfn.XLOOKUP(B1901,[8]sheet1!$AC:$AC,[8]sheet1!$AF:$AF,"")</f>
        <v/>
      </c>
      <c r="AR1901" s="14"/>
      <c r="AS1901" s="14" t="s">
        <v>5465</v>
      </c>
      <c r="AT1901" s="14" t="str">
        <f>_xlfn.XLOOKUP(B1901,'[9]cell downs 18042026 17h'!$B:$B,'[9]cell downs 18042026 17h'!$B:$B,"")</f>
        <v/>
      </c>
      <c r="AU1901" s="14" t="str">
        <f>_xlfn.XLOOKUP(B1901,'[10]Cells Huawei 19042026 15h'!$B:$B,'[10]Cells Huawei 19042026 15h'!$B:$B,"")</f>
        <v/>
      </c>
      <c r="AV1901" s="9" t="str">
        <f>_xlfn.XLOOKUP(B1901,'[11]cells down 19042026 9H40'!$B:$B,'[11]cells down 19042026 9H40'!$B:$B,"")</f>
        <v>CTR_113</v>
      </c>
    </row>
    <row r="1902" spans="1:48" hidden="1" x14ac:dyDescent="0.3">
      <c r="A1902" s="1" t="s">
        <v>4957</v>
      </c>
      <c r="B1902" s="8" t="s">
        <v>4958</v>
      </c>
      <c r="C1902" s="3" t="str">
        <f>_xlfn.XLOOKUP(B1902,'[1]daily break down'!$D:$D,'[1]daily break down'!$E:$E,"")</f>
        <v>LITTORAL</v>
      </c>
      <c r="D1902" s="1" t="s">
        <v>11</v>
      </c>
      <c r="E1902" s="1" t="s">
        <v>12</v>
      </c>
      <c r="F1902" s="3" t="s">
        <v>31</v>
      </c>
      <c r="G1902" s="1" t="s">
        <v>3940</v>
      </c>
      <c r="H1902" s="29" t="str">
        <f>_xlfn.XLOOKUP(B1902,[2]CALCULATION!$B:$B,[2]CALCULATION!$H:$H,"")</f>
        <v>ZTE</v>
      </c>
      <c r="I1902" s="26">
        <v>0</v>
      </c>
      <c r="J1902" s="26">
        <v>0</v>
      </c>
      <c r="K1902" s="26">
        <v>0</v>
      </c>
      <c r="L1902" s="26">
        <v>0</v>
      </c>
      <c r="M1902" s="26">
        <v>0</v>
      </c>
      <c r="N1902" s="26">
        <v>0</v>
      </c>
      <c r="O1902" s="26">
        <v>0</v>
      </c>
      <c r="P1902" s="114" t="s">
        <v>6364</v>
      </c>
      <c r="Q1902" s="42" t="s">
        <v>5538</v>
      </c>
      <c r="R1902" s="42"/>
      <c r="S1902" s="41" t="str" cm="1">
        <f t="array" ref="S1902">IFERROR(_xlfn.IFS(
U1902="MPR ISSUE","PDH",
U1902="BSS Hardware Issue","BSS",
U1902="Sites strategiques, MLL, Pylone, etc.","ENVTECH",
U1902="AKTIVCO DEFAUT GE &amp; POWER Cabinet","AKTIVCO",
U1902="AKTIVCO Coupure ENEO &amp; Baisse de tension","AKTIVCO GRID ONLY",
U1902="Coupure ENEO &amp; Baisse de tension","IHS GRID ONLY",
U1902="Defaut GE &amp; POWER Cabinet","IHS",
U1902="Sharing","Partners",
U1902="Sites strategiques &amp; DataCenter","SST &amp; DC",
U1902="Exclu","Exclu",
U1902="SAT","SAT",
U1902="SPARE-ISSUE","SPARE-ISSUE",
U1902="Fiber CAmtel","TRANS_FO_CAMTEL",
U1902="Fiber AOF","Fiber AOF",
U1902="Projet OCM (HUAWEI)","TRAVAUX-HUAWEI",
U1902="Projet OCM (NOKIA)","TRAVAUX-NOKIA",
U1902="ACCESS-ISSUE","ACCESS-ISSUE",
U1902="Projet OCM (ZTE, NOKIA, autres projets)","TRAVAUX OCM",
U1902="No root CAuse","No root cause",
U1902="ODU HS","PDH",
U1902="IP &amp; VLAN","PDH",
U1902="Warehouse HUAWEI","SPARE-ISSUE",
U1902="SPARE-HS","SPARE-ISSUE",
U1902="Power Telco","BSS",U1902="no impacts","no impacts"
),"")</f>
        <v>No root cause</v>
      </c>
      <c r="T1902" s="41" t="str" cm="1">
        <f t="array" ref="T1902">IFERROR(_xlfn.IFS(
U1902="MPR ISSUE","TX ISSUE",
U1902="BSS Hardware Issue","RAN ISSUE",
U1902="Sites strategiques, MLL, Pylone, etc.","ENVTECH",
U1902="AKTIVCO DEFAUT GE &amp; POWER Cabinet","POWER ISSUE",
U1902="AKTIVCO Coupure ENEO &amp; Baisse de tension","POWER ISSUE",
U1902="Coupure ENEO &amp; Baisse de tension","POWER ISSUE",
U1902="Defaut GE &amp; POWER Cabinet","POWER ISSUE",
U1902="Sharing","POWER ISSUE",
U1902="Sites strategiques &amp; DataCenter","POWER ISSUE",
U1902="Exclu","Exclu",
U1902="SAT","TX ISSUE",
U1902="SPARE-ISSUE","SPARE-ISSUE",
U1902="Fiber CAmtel","TX ISSUE",
U1902="Fiber AOF","TX ISSUE",
U1902="Projet OCM (HUAWEI)","TRAVAUX-HUAWEI",
U1902="Projet OCM (NOKIA)","TRAVAUX -NOKIA",
U1902="ACCESS-ISSUE","ACCESS-ISSUE",
U1902="Projet OCM (ZTE, NOKIA, autres projets)","TRAVAUX OCM",
U1902="No root CAuse","No root cause",
U1902="ODU HS","TX ISSUE",
U1902="IP &amp; VLAN","TX ISSUE",
U1902="Warehouse HUAWEI","SPARE-ISSUE",
U1902="SPARE-HS","SPARE-ISSUE",
U1902="Power Telco","RAN ISSUE",U1902="no impacts","no impacts"
),"")</f>
        <v>No root cause</v>
      </c>
      <c r="U1902" s="68" t="s">
        <v>5691</v>
      </c>
      <c r="V1902" s="41" t="str" cm="1">
        <f t="array" ref="V1902">IFERROR(_xlfn.IFS(
U1902="MPR ISSUE","ACTIVE",
U1902="BSS Hardware Issue","ACTIVE",
U1902="Sites strategiques, MLL, Pylone, etc.","PASSIVE",
U1902="AKTIVCO DEFAUT GE &amp; POWER Cabinet","PASSIVE",
U1902="AKTIVCO Coupure ENEO &amp; Baisse de tension","PASSIVE",
U1902="Coupure ENEO &amp; Baisse de tension","PASSIVE",
U1902="Defaut GE &amp; POWER Cabinet","PASSIVE",
U1902="Sharing","PASSIVE",
U1902="Sites strategiques &amp; DataCenter","PASSIVE",
U1902="Exclu","Exclu",
U1902="SAT","ACTIVE",
U1902="SPARE-ISSUE","SPARE-ISSUE",
U1902="Fiber CAmtel","ACTIVE",
U1902="Fiber AOF","ACTIVE",
U1902="Projet OCM (HUAWEI)","PLANNED WORKS",
U1902="Projet OCM (NOKIA)","PLANNED WORKS",
U1902="ACCESS-ISSUE","ACCESS-ISSUE",
U1902="Projet OCM (ZTE, NOKIA, autres projets)","PLANNED WORKS",
U1902="No root CAuse","No root cause",
U1902="ODU HS","ACTIVE",
U1902="IP &amp; VLAN","ACTIVE",
U1902="Warehouse HUAWEI","SPARE-ISSUE",
U1902="SPARE-HS","SPARE-ISSUE",
U1902="Power Telco","ACTIVE", U1902="no impacts","no impacts"
),"")</f>
        <v>No root cause</v>
      </c>
      <c r="W1902" s="113"/>
      <c r="X1902" s="113"/>
      <c r="Y1902" s="113"/>
      <c r="Z1902" s="113"/>
      <c r="AA1902" s="113"/>
      <c r="AB1902" s="17" t="s">
        <v>5465</v>
      </c>
      <c r="AC1902" s="17" t="str">
        <f>_xlfn.XLOOKUP(B1902,'INCIDENT-04-27-2026'!E:E,'INCIDENT-04-27-2026'!F:F,"")</f>
        <v/>
      </c>
      <c r="AD1902" s="9"/>
      <c r="AE1902" s="7" t="s">
        <v>5465</v>
      </c>
      <c r="AF1902" s="6" t="str">
        <f>_xlfn.XLOOKUP(B1902,'[13]Input_27-04'!$B:$B,'[13]Input_27-04'!$M:$M,"")</f>
        <v/>
      </c>
      <c r="AG1902" s="7"/>
      <c r="AH1902" s="3"/>
      <c r="AI1902" s="18" t="str">
        <f>_xlfn.XLOOKUP(B1902,'[3]Cells Huawei 27042026 10h'!$B:$B,'[3]Cells Huawei 27042026 10h'!$T:$T,"")</f>
        <v/>
      </c>
      <c r="AJ1902" s="18" t="str">
        <f>_xlfn.XLOOKUP(B1902,'[3]Cells Huawei 27042026 15h'!$B:$B,'[3]Cells Huawei 27042026 15h'!$T:$T,"")</f>
        <v/>
      </c>
      <c r="AK1902" s="18" t="str">
        <f>_xlfn.XLOOKUP(B1902,'[4]cells down 27042026 11h28'!$B:$B,'[4]cells down 27042026 11h28'!$R:$R,"")</f>
        <v/>
      </c>
      <c r="AL1902" s="18" t="str">
        <f>_xlfn.XLOOKUP(B1902,'[4]cells down 27042026 18h01'!$B:$B,'[4]cells down 27042026 18h01'!$R:$R,"")</f>
        <v/>
      </c>
      <c r="AM1902" s="18" t="str">
        <f>_xlfn.XLOOKUP(B1902,'[5]cell downs 27042026 11h'!$B:$B,'[5]cell downs 27042026 11h'!$R:$R,"")</f>
        <v/>
      </c>
      <c r="AN1902" s="18" t="str">
        <f>_xlfn.XLOOKUP(B1902,'[5]cell downs 27042026 17h40'!$B:$B,'[5]cell downs 27042026 17h40'!$R:$R,"")</f>
        <v/>
      </c>
      <c r="AO1902" s="18" t="str">
        <f>_xlfn.XLOOKUP(B1902,'[6]ALL SITES DOWN'!$D:$D,'[6]ALL SITES DOWN'!$J:$J,"")</f>
        <v/>
      </c>
      <c r="AP1902" s="18" t="str">
        <f>_xlfn.XLOOKUP(B1902,'[7]ALL SITES DOWN'!$D:$D,'[7]ALL SITES DOWN'!$J:$J,"")</f>
        <v/>
      </c>
      <c r="AQ1902" s="9" t="str">
        <f>_xlfn.XLOOKUP(B1902,[8]sheet1!$AC:$AC,[8]sheet1!$AF:$AF,"")</f>
        <v/>
      </c>
      <c r="AR1902" s="14"/>
      <c r="AS1902" s="14" t="s">
        <v>5465</v>
      </c>
      <c r="AT1902" s="14" t="str">
        <f>_xlfn.XLOOKUP(B1902,'[9]cell downs 18042026 17h'!$B:$B,'[9]cell downs 18042026 17h'!$B:$B,"")</f>
        <v/>
      </c>
      <c r="AU1902" s="14" t="str">
        <f>_xlfn.XLOOKUP(B1902,'[10]Cells Huawei 19042026 15h'!$B:$B,'[10]Cells Huawei 19042026 15h'!$B:$B,"")</f>
        <v/>
      </c>
      <c r="AV1902" s="9" t="str">
        <f>_xlfn.XLOOKUP(B1902,'[11]cells down 19042026 9H40'!$B:$B,'[11]cells down 19042026 9H40'!$B:$B,"")</f>
        <v/>
      </c>
    </row>
    <row r="1903" spans="1:48" hidden="1" x14ac:dyDescent="0.3">
      <c r="A1903" s="1" t="s">
        <v>3509</v>
      </c>
      <c r="B1903" s="8" t="s">
        <v>3510</v>
      </c>
      <c r="C1903" s="3" t="str">
        <f>_xlfn.XLOOKUP(B1903,'[1]daily break down'!$D:$D,'[1]daily break down'!$E:$E,"")</f>
        <v>LITTORAL</v>
      </c>
      <c r="D1903" s="1" t="s">
        <v>11</v>
      </c>
      <c r="E1903" s="1" t="s">
        <v>12</v>
      </c>
      <c r="F1903" s="3" t="s">
        <v>31</v>
      </c>
      <c r="G1903" s="1" t="s">
        <v>3509</v>
      </c>
      <c r="H1903" s="29" t="str">
        <f>_xlfn.XLOOKUP(B1903,[2]CALCULATION!$B:$B,[2]CALCULATION!$H:$H,"")</f>
        <v>ZTE</v>
      </c>
      <c r="I1903" s="26">
        <v>0</v>
      </c>
      <c r="J1903" s="26">
        <v>0</v>
      </c>
      <c r="K1903" s="26">
        <v>0</v>
      </c>
      <c r="L1903" s="26">
        <v>0</v>
      </c>
      <c r="M1903" s="26">
        <v>0</v>
      </c>
      <c r="N1903" s="26">
        <v>0</v>
      </c>
      <c r="O1903" s="26">
        <v>0</v>
      </c>
      <c r="P1903" s="114" t="s">
        <v>6364</v>
      </c>
      <c r="Q1903" s="42" t="s">
        <v>5538</v>
      </c>
      <c r="R1903" s="42"/>
      <c r="S1903" s="41" t="str" cm="1">
        <f t="array" ref="S1903">IFERROR(_xlfn.IFS(
U1903="MPR ISSUE","PDH",
U1903="BSS Hardware Issue","BSS",
U1903="Sites strategiques, MLL, Pylone, etc.","ENVTECH",
U1903="AKTIVCO DEFAUT GE &amp; POWER Cabinet","AKTIVCO",
U1903="AKTIVCO Coupure ENEO &amp; Baisse de tension","AKTIVCO GRID ONLY",
U1903="Coupure ENEO &amp; Baisse de tension","IHS GRID ONLY",
U1903="Defaut GE &amp; POWER Cabinet","IHS",
U1903="Sharing","Partners",
U1903="Sites strategiques &amp; DataCenter","SST &amp; DC",
U1903="Exclu","Exclu",
U1903="SAT","SAT",
U1903="SPARE-ISSUE","SPARE-ISSUE",
U1903="Fiber CAmtel","TRANS_FO_CAMTEL",
U1903="Fiber AOF","Fiber AOF",
U1903="Projet OCM (HUAWEI)","TRAVAUX-HUAWEI",
U1903="Projet OCM (NOKIA)","TRAVAUX-NOKIA",
U1903="ACCESS-ISSUE","ACCESS-ISSUE",
U1903="Projet OCM (ZTE, NOKIA, autres projets)","TRAVAUX OCM",
U1903="No root CAuse","No root cause",
U1903="ODU HS","PDH",
U1903="IP &amp; VLAN","PDH",
U1903="Warehouse HUAWEI","SPARE-ISSUE",
U1903="SPARE-HS","SPARE-ISSUE",
U1903="Power Telco","BSS",U1903="no impacts","no impacts"
),"")</f>
        <v>No root cause</v>
      </c>
      <c r="T1903" s="41" t="str" cm="1">
        <f t="array" ref="T1903">IFERROR(_xlfn.IFS(
U1903="MPR ISSUE","TX ISSUE",
U1903="BSS Hardware Issue","RAN ISSUE",
U1903="Sites strategiques, MLL, Pylone, etc.","ENVTECH",
U1903="AKTIVCO DEFAUT GE &amp; POWER Cabinet","POWER ISSUE",
U1903="AKTIVCO Coupure ENEO &amp; Baisse de tension","POWER ISSUE",
U1903="Coupure ENEO &amp; Baisse de tension","POWER ISSUE",
U1903="Defaut GE &amp; POWER Cabinet","POWER ISSUE",
U1903="Sharing","POWER ISSUE",
U1903="Sites strategiques &amp; DataCenter","POWER ISSUE",
U1903="Exclu","Exclu",
U1903="SAT","TX ISSUE",
U1903="SPARE-ISSUE","SPARE-ISSUE",
U1903="Fiber CAmtel","TX ISSUE",
U1903="Fiber AOF","TX ISSUE",
U1903="Projet OCM (HUAWEI)","TRAVAUX-HUAWEI",
U1903="Projet OCM (NOKIA)","TRAVAUX -NOKIA",
U1903="ACCESS-ISSUE","ACCESS-ISSUE",
U1903="Projet OCM (ZTE, NOKIA, autres projets)","TRAVAUX OCM",
U1903="No root CAuse","No root cause",
U1903="ODU HS","TX ISSUE",
U1903="IP &amp; VLAN","TX ISSUE",
U1903="Warehouse HUAWEI","SPARE-ISSUE",
U1903="SPARE-HS","SPARE-ISSUE",
U1903="Power Telco","RAN ISSUE",U1903="no impacts","no impacts"
),"")</f>
        <v>No root cause</v>
      </c>
      <c r="U1903" s="68" t="s">
        <v>5691</v>
      </c>
      <c r="V1903" s="41" t="str" cm="1">
        <f t="array" ref="V1903">IFERROR(_xlfn.IFS(
U1903="MPR ISSUE","ACTIVE",
U1903="BSS Hardware Issue","ACTIVE",
U1903="Sites strategiques, MLL, Pylone, etc.","PASSIVE",
U1903="AKTIVCO DEFAUT GE &amp; POWER Cabinet","PASSIVE",
U1903="AKTIVCO Coupure ENEO &amp; Baisse de tension","PASSIVE",
U1903="Coupure ENEO &amp; Baisse de tension","PASSIVE",
U1903="Defaut GE &amp; POWER Cabinet","PASSIVE",
U1903="Sharing","PASSIVE",
U1903="Sites strategiques &amp; DataCenter","PASSIVE",
U1903="Exclu","Exclu",
U1903="SAT","ACTIVE",
U1903="SPARE-ISSUE","SPARE-ISSUE",
U1903="Fiber CAmtel","ACTIVE",
U1903="Fiber AOF","ACTIVE",
U1903="Projet OCM (HUAWEI)","PLANNED WORKS",
U1903="Projet OCM (NOKIA)","PLANNED WORKS",
U1903="ACCESS-ISSUE","ACCESS-ISSUE",
U1903="Projet OCM (ZTE, NOKIA, autres projets)","PLANNED WORKS",
U1903="No root CAuse","No root cause",
U1903="ODU HS","ACTIVE",
U1903="IP &amp; VLAN","ACTIVE",
U1903="Warehouse HUAWEI","SPARE-ISSUE",
U1903="SPARE-HS","SPARE-ISSUE",
U1903="Power Telco","ACTIVE", U1903="no impacts","no impacts"
),"")</f>
        <v>No root cause</v>
      </c>
      <c r="W1903" s="113"/>
      <c r="X1903" s="113"/>
      <c r="Y1903" s="113"/>
      <c r="Z1903" s="113"/>
      <c r="AA1903" s="113"/>
      <c r="AB1903" s="17" t="s">
        <v>5465</v>
      </c>
      <c r="AC1903" s="17" t="str">
        <f>_xlfn.XLOOKUP(B1903,'INCIDENT-04-27-2026'!E:E,'INCIDENT-04-27-2026'!F:F,"")</f>
        <v/>
      </c>
      <c r="AD1903" s="9"/>
      <c r="AE1903" s="7" t="s">
        <v>5465</v>
      </c>
      <c r="AF1903" s="6" t="str">
        <f>_xlfn.XLOOKUP(B1903,'[13]Input_27-04'!$B:$B,'[13]Input_27-04'!$M:$M,"")</f>
        <v/>
      </c>
      <c r="AG1903" s="7"/>
      <c r="AH1903" s="3"/>
      <c r="AI1903" s="18" t="str">
        <f>_xlfn.XLOOKUP(B1903,'[3]Cells Huawei 27042026 10h'!$B:$B,'[3]Cells Huawei 27042026 10h'!$T:$T,"")</f>
        <v/>
      </c>
      <c r="AJ1903" s="18" t="str">
        <f>_xlfn.XLOOKUP(B1903,'[3]Cells Huawei 27042026 15h'!$B:$B,'[3]Cells Huawei 27042026 15h'!$T:$T,"")</f>
        <v/>
      </c>
      <c r="AK1903" s="18" t="str">
        <f>_xlfn.XLOOKUP(B1903,'[4]cells down 27042026 11h28'!$B:$B,'[4]cells down 27042026 11h28'!$R:$R,"")</f>
        <v/>
      </c>
      <c r="AL1903" s="18" t="str">
        <f>_xlfn.XLOOKUP(B1903,'[4]cells down 27042026 18h01'!$B:$B,'[4]cells down 27042026 18h01'!$R:$R,"")</f>
        <v/>
      </c>
      <c r="AM1903" s="18" t="str">
        <f>_xlfn.XLOOKUP(B1903,'[5]cell downs 27042026 11h'!$B:$B,'[5]cell downs 27042026 11h'!$R:$R,"")</f>
        <v/>
      </c>
      <c r="AN1903" s="18" t="str">
        <f>_xlfn.XLOOKUP(B1903,'[5]cell downs 27042026 17h40'!$B:$B,'[5]cell downs 27042026 17h40'!$R:$R,"")</f>
        <v/>
      </c>
      <c r="AO1903" s="18" t="str">
        <f>_xlfn.XLOOKUP(B1903,'[6]ALL SITES DOWN'!$D:$D,'[6]ALL SITES DOWN'!$J:$J,"")</f>
        <v/>
      </c>
      <c r="AP1903" s="18" t="str">
        <f>_xlfn.XLOOKUP(B1903,'[7]ALL SITES DOWN'!$D:$D,'[7]ALL SITES DOWN'!$J:$J,"")</f>
        <v/>
      </c>
      <c r="AQ1903" s="9" t="str">
        <f>_xlfn.XLOOKUP(B1903,[8]sheet1!$AC:$AC,[8]sheet1!$AF:$AF,"")</f>
        <v/>
      </c>
      <c r="AR1903" s="14"/>
      <c r="AS1903" s="14" t="s">
        <v>5465</v>
      </c>
      <c r="AT1903" s="14" t="str">
        <f>_xlfn.XLOOKUP(B1903,'[9]cell downs 18042026 17h'!$B:$B,'[9]cell downs 18042026 17h'!$B:$B,"")</f>
        <v/>
      </c>
      <c r="AU1903" s="14" t="str">
        <f>_xlfn.XLOOKUP(B1903,'[10]Cells Huawei 19042026 15h'!$B:$B,'[10]Cells Huawei 19042026 15h'!$B:$B,"")</f>
        <v/>
      </c>
      <c r="AV1903" s="9" t="str">
        <f>_xlfn.XLOOKUP(B1903,'[11]cells down 19042026 9H40'!$B:$B,'[11]cells down 19042026 9H40'!$B:$B,"")</f>
        <v/>
      </c>
    </row>
    <row r="1904" spans="1:48" hidden="1" x14ac:dyDescent="0.3">
      <c r="A1904" s="1" t="s">
        <v>4142</v>
      </c>
      <c r="B1904" s="8" t="s">
        <v>4145</v>
      </c>
      <c r="C1904" s="3" t="str">
        <f>_xlfn.XLOOKUP(B1904,'[1]daily break down'!$D:$D,'[1]daily break down'!$E:$E,"")</f>
        <v>CENTRE</v>
      </c>
      <c r="D1904" s="1" t="s">
        <v>11</v>
      </c>
      <c r="E1904" s="1" t="s">
        <v>12</v>
      </c>
      <c r="F1904" s="3" t="s">
        <v>37</v>
      </c>
      <c r="G1904" s="1" t="s">
        <v>4142</v>
      </c>
      <c r="H1904" s="29" t="str">
        <f>_xlfn.XLOOKUP(B1904,[2]CALCULATION!$B:$B,[2]CALCULATION!$H:$H,"")</f>
        <v>ZTE</v>
      </c>
      <c r="I1904" s="26">
        <v>0</v>
      </c>
      <c r="J1904" s="26">
        <v>0</v>
      </c>
      <c r="K1904" s="26">
        <v>0</v>
      </c>
      <c r="L1904" s="26">
        <v>0</v>
      </c>
      <c r="M1904" s="26">
        <v>0</v>
      </c>
      <c r="N1904" s="26">
        <v>0</v>
      </c>
      <c r="O1904" s="26">
        <v>0</v>
      </c>
      <c r="P1904" s="114" t="s">
        <v>6364</v>
      </c>
      <c r="Q1904" s="42" t="s">
        <v>5538</v>
      </c>
      <c r="R1904" s="42"/>
      <c r="S1904" s="41" t="str" cm="1">
        <f t="array" ref="S1904">IFERROR(_xlfn.IFS(
U1904="MPR ISSUE","PDH",
U1904="BSS Hardware Issue","BSS",
U1904="Sites strategiques, MLL, Pylone, etc.","ENVTECH",
U1904="AKTIVCO DEFAUT GE &amp; POWER Cabinet","AKTIVCO",
U1904="AKTIVCO Coupure ENEO &amp; Baisse de tension","AKTIVCO GRID ONLY",
U1904="Coupure ENEO &amp; Baisse de tension","IHS GRID ONLY",
U1904="Defaut GE &amp; POWER Cabinet","IHS",
U1904="Sharing","Partners",
U1904="Sites strategiques &amp; DataCenter","SST &amp; DC",
U1904="Exclu","Exclu",
U1904="SAT","SAT",
U1904="SPARE-ISSUE","SPARE-ISSUE",
U1904="Fiber CAmtel","TRANS_FO_CAMTEL",
U1904="Fiber AOF","Fiber AOF",
U1904="Projet OCM (HUAWEI)","TRAVAUX-HUAWEI",
U1904="Projet OCM (NOKIA)","TRAVAUX-NOKIA",
U1904="ACCESS-ISSUE","ACCESS-ISSUE",
U1904="Projet OCM (ZTE, NOKIA, autres projets)","TRAVAUX OCM",
U1904="No root CAuse","No root cause",
U1904="ODU HS","PDH",
U1904="IP &amp; VLAN","PDH",
U1904="Warehouse HUAWEI","SPARE-ISSUE",
U1904="SPARE-HS","SPARE-ISSUE",
U1904="Power Telco","BSS",U1904="no impacts","no impacts"
),"")</f>
        <v>No root cause</v>
      </c>
      <c r="T1904" s="41" t="str" cm="1">
        <f t="array" ref="T1904">IFERROR(_xlfn.IFS(
U1904="MPR ISSUE","TX ISSUE",
U1904="BSS Hardware Issue","RAN ISSUE",
U1904="Sites strategiques, MLL, Pylone, etc.","ENVTECH",
U1904="AKTIVCO DEFAUT GE &amp; POWER Cabinet","POWER ISSUE",
U1904="AKTIVCO Coupure ENEO &amp; Baisse de tension","POWER ISSUE",
U1904="Coupure ENEO &amp; Baisse de tension","POWER ISSUE",
U1904="Defaut GE &amp; POWER Cabinet","POWER ISSUE",
U1904="Sharing","POWER ISSUE",
U1904="Sites strategiques &amp; DataCenter","POWER ISSUE",
U1904="Exclu","Exclu",
U1904="SAT","TX ISSUE",
U1904="SPARE-ISSUE","SPARE-ISSUE",
U1904="Fiber CAmtel","TX ISSUE",
U1904="Fiber AOF","TX ISSUE",
U1904="Projet OCM (HUAWEI)","TRAVAUX-HUAWEI",
U1904="Projet OCM (NOKIA)","TRAVAUX -NOKIA",
U1904="ACCESS-ISSUE","ACCESS-ISSUE",
U1904="Projet OCM (ZTE, NOKIA, autres projets)","TRAVAUX OCM",
U1904="No root CAuse","No root cause",
U1904="ODU HS","TX ISSUE",
U1904="IP &amp; VLAN","TX ISSUE",
U1904="Warehouse HUAWEI","SPARE-ISSUE",
U1904="SPARE-HS","SPARE-ISSUE",
U1904="Power Telco","RAN ISSUE",U1904="no impacts","no impacts"
),"")</f>
        <v>No root cause</v>
      </c>
      <c r="U1904" s="68" t="s">
        <v>5691</v>
      </c>
      <c r="V1904" s="41" t="str" cm="1">
        <f t="array" ref="V1904">IFERROR(_xlfn.IFS(
U1904="MPR ISSUE","ACTIVE",
U1904="BSS Hardware Issue","ACTIVE",
U1904="Sites strategiques, MLL, Pylone, etc.","PASSIVE",
U1904="AKTIVCO DEFAUT GE &amp; POWER Cabinet","PASSIVE",
U1904="AKTIVCO Coupure ENEO &amp; Baisse de tension","PASSIVE",
U1904="Coupure ENEO &amp; Baisse de tension","PASSIVE",
U1904="Defaut GE &amp; POWER Cabinet","PASSIVE",
U1904="Sharing","PASSIVE",
U1904="Sites strategiques &amp; DataCenter","PASSIVE",
U1904="Exclu","Exclu",
U1904="SAT","ACTIVE",
U1904="SPARE-ISSUE","SPARE-ISSUE",
U1904="Fiber CAmtel","ACTIVE",
U1904="Fiber AOF","ACTIVE",
U1904="Projet OCM (HUAWEI)","PLANNED WORKS",
U1904="Projet OCM (NOKIA)","PLANNED WORKS",
U1904="ACCESS-ISSUE","ACCESS-ISSUE",
U1904="Projet OCM (ZTE, NOKIA, autres projets)","PLANNED WORKS",
U1904="No root CAuse","No root cause",
U1904="ODU HS","ACTIVE",
U1904="IP &amp; VLAN","ACTIVE",
U1904="Warehouse HUAWEI","SPARE-ISSUE",
U1904="SPARE-HS","SPARE-ISSUE",
U1904="Power Telco","ACTIVE", U1904="no impacts","no impacts"
),"")</f>
        <v>No root cause</v>
      </c>
      <c r="W1904" s="113"/>
      <c r="X1904" s="113"/>
      <c r="Y1904" s="113"/>
      <c r="Z1904" s="113"/>
      <c r="AA1904" s="113"/>
      <c r="AB1904" s="17" t="s">
        <v>5930</v>
      </c>
      <c r="AC1904" s="17" t="str">
        <f>_xlfn.XLOOKUP(B1904,'INCIDENT-04-27-2026'!E:E,'INCIDENT-04-27-2026'!F:F,"")</f>
        <v/>
      </c>
      <c r="AD1904" s="9"/>
      <c r="AE1904" s="7" t="s">
        <v>5465</v>
      </c>
      <c r="AF1904" s="6" t="str">
        <f>_xlfn.XLOOKUP(B1904,'[13]Input_27-04'!$B:$B,'[13]Input_27-04'!$M:$M,"")</f>
        <v/>
      </c>
      <c r="AG1904" s="7"/>
      <c r="AH1904" s="3"/>
      <c r="AI1904" s="18" t="str">
        <f>_xlfn.XLOOKUP(B1904,'[3]Cells Huawei 27042026 10h'!$B:$B,'[3]Cells Huawei 27042026 10h'!$T:$T,"")</f>
        <v/>
      </c>
      <c r="AJ1904" s="18" t="str">
        <f>_xlfn.XLOOKUP(B1904,'[3]Cells Huawei 27042026 15h'!$B:$B,'[3]Cells Huawei 27042026 15h'!$T:$T,"")</f>
        <v/>
      </c>
      <c r="AK1904" s="18" t="str">
        <f>_xlfn.XLOOKUP(B1904,'[4]cells down 27042026 11h28'!$B:$B,'[4]cells down 27042026 11h28'!$R:$R,"")</f>
        <v/>
      </c>
      <c r="AL1904" s="18" t="str">
        <f>_xlfn.XLOOKUP(B1904,'[4]cells down 27042026 18h01'!$B:$B,'[4]cells down 27042026 18h01'!$R:$R,"")</f>
        <v>(04/27/2026 cell zte):-18/04/2026 : Site down</v>
      </c>
      <c r="AM1904" s="18" t="str">
        <f>_xlfn.XLOOKUP(B1904,'[5]cell downs 27042026 11h'!$B:$B,'[5]cell downs 27042026 11h'!$R:$R,"")</f>
        <v/>
      </c>
      <c r="AN1904" s="18" t="str">
        <f>_xlfn.XLOOKUP(B1904,'[5]cell downs 27042026 17h40'!$B:$B,'[5]cell downs 27042026 17h40'!$R:$R,"")</f>
        <v/>
      </c>
      <c r="AO1904" s="18" t="str">
        <f>_xlfn.XLOOKUP(B1904,'[6]ALL SITES DOWN'!$D:$D,'[6]ALL SITES DOWN'!$J:$J,"")</f>
        <v/>
      </c>
      <c r="AP1904" s="18" t="str">
        <f>_xlfn.XLOOKUP(B1904,'[7]ALL SITES DOWN'!$D:$D,'[7]ALL SITES DOWN'!$J:$J,"")</f>
        <v/>
      </c>
      <c r="AQ1904" s="9" t="str">
        <f>_xlfn.XLOOKUP(B1904,[8]sheet1!$AC:$AC,[8]sheet1!$AF:$AF,"")</f>
        <v/>
      </c>
      <c r="AR1904" s="14"/>
      <c r="AS1904" s="14" t="s">
        <v>5465</v>
      </c>
      <c r="AT1904" s="14" t="str">
        <f>_xlfn.XLOOKUP(B1904,'[9]cell downs 18042026 17h'!$B:$B,'[9]cell downs 18042026 17h'!$B:$B,"")</f>
        <v/>
      </c>
      <c r="AU1904" s="14" t="str">
        <f>_xlfn.XLOOKUP(B1904,'[10]Cells Huawei 19042026 15h'!$B:$B,'[10]Cells Huawei 19042026 15h'!$B:$B,"")</f>
        <v/>
      </c>
      <c r="AV1904" s="9" t="str">
        <f>_xlfn.XLOOKUP(B1904,'[11]cells down 19042026 9H40'!$B:$B,'[11]cells down 19042026 9H40'!$B:$B,"")</f>
        <v>CTR_112</v>
      </c>
    </row>
    <row r="1905" spans="1:48" hidden="1" x14ac:dyDescent="0.3">
      <c r="A1905" s="1" t="s">
        <v>3284</v>
      </c>
      <c r="B1905" s="8" t="s">
        <v>3285</v>
      </c>
      <c r="C1905" s="3" t="str">
        <f>_xlfn.XLOOKUP(B1905,'[1]daily break down'!$D:$D,'[1]daily break down'!$E:$E,"")</f>
        <v>LITTORAL</v>
      </c>
      <c r="D1905" s="1" t="s">
        <v>11</v>
      </c>
      <c r="E1905" s="1" t="s">
        <v>12</v>
      </c>
      <c r="F1905" s="3" t="s">
        <v>31</v>
      </c>
      <c r="G1905" s="1" t="s">
        <v>354</v>
      </c>
      <c r="H1905" s="29" t="str">
        <f>_xlfn.XLOOKUP(B1905,[2]CALCULATION!$B:$B,[2]CALCULATION!$H:$H,"")</f>
        <v>ZTE</v>
      </c>
      <c r="I1905" s="26">
        <v>0</v>
      </c>
      <c r="J1905" s="26">
        <v>0</v>
      </c>
      <c r="K1905" s="26">
        <v>0</v>
      </c>
      <c r="L1905" s="26">
        <v>0</v>
      </c>
      <c r="M1905" s="26">
        <v>0</v>
      </c>
      <c r="N1905" s="26">
        <v>0</v>
      </c>
      <c r="O1905" s="26">
        <v>0</v>
      </c>
      <c r="P1905" s="114" t="s">
        <v>6364</v>
      </c>
      <c r="Q1905" s="42" t="s">
        <v>5538</v>
      </c>
      <c r="R1905" s="42"/>
      <c r="S1905" s="41" t="str" cm="1">
        <f t="array" ref="S1905">IFERROR(_xlfn.IFS(
U1905="MPR ISSUE","PDH",
U1905="BSS Hardware Issue","BSS",
U1905="Sites strategiques, MLL, Pylone, etc.","ENVTECH",
U1905="AKTIVCO DEFAUT GE &amp; POWER Cabinet","AKTIVCO",
U1905="AKTIVCO Coupure ENEO &amp; Baisse de tension","AKTIVCO GRID ONLY",
U1905="Coupure ENEO &amp; Baisse de tension","IHS GRID ONLY",
U1905="Defaut GE &amp; POWER Cabinet","IHS",
U1905="Sharing","Partners",
U1905="Sites strategiques &amp; DataCenter","SST &amp; DC",
U1905="Exclu","Exclu",
U1905="SAT","SAT",
U1905="SPARE-ISSUE","SPARE-ISSUE",
U1905="Fiber CAmtel","TRANS_FO_CAMTEL",
U1905="Fiber AOF","Fiber AOF",
U1905="Projet OCM (HUAWEI)","TRAVAUX-HUAWEI",
U1905="Projet OCM (NOKIA)","TRAVAUX-NOKIA",
U1905="ACCESS-ISSUE","ACCESS-ISSUE",
U1905="Projet OCM (ZTE, NOKIA, autres projets)","TRAVAUX OCM",
U1905="No root CAuse","No root cause",
U1905="ODU HS","PDH",
U1905="IP &amp; VLAN","PDH",
U1905="Warehouse HUAWEI","SPARE-ISSUE",
U1905="SPARE-HS","SPARE-ISSUE",
U1905="Power Telco","BSS",U1905="no impacts","no impacts"
),"")</f>
        <v>No root cause</v>
      </c>
      <c r="T1905" s="41" t="str" cm="1">
        <f t="array" ref="T1905">IFERROR(_xlfn.IFS(
U1905="MPR ISSUE","TX ISSUE",
U1905="BSS Hardware Issue","RAN ISSUE",
U1905="Sites strategiques, MLL, Pylone, etc.","ENVTECH",
U1905="AKTIVCO DEFAUT GE &amp; POWER Cabinet","POWER ISSUE",
U1905="AKTIVCO Coupure ENEO &amp; Baisse de tension","POWER ISSUE",
U1905="Coupure ENEO &amp; Baisse de tension","POWER ISSUE",
U1905="Defaut GE &amp; POWER Cabinet","POWER ISSUE",
U1905="Sharing","POWER ISSUE",
U1905="Sites strategiques &amp; DataCenter","POWER ISSUE",
U1905="Exclu","Exclu",
U1905="SAT","TX ISSUE",
U1905="SPARE-ISSUE","SPARE-ISSUE",
U1905="Fiber CAmtel","TX ISSUE",
U1905="Fiber AOF","TX ISSUE",
U1905="Projet OCM (HUAWEI)","TRAVAUX-HUAWEI",
U1905="Projet OCM (NOKIA)","TRAVAUX -NOKIA",
U1905="ACCESS-ISSUE","ACCESS-ISSUE",
U1905="Projet OCM (ZTE, NOKIA, autres projets)","TRAVAUX OCM",
U1905="No root CAuse","No root cause",
U1905="ODU HS","TX ISSUE",
U1905="IP &amp; VLAN","TX ISSUE",
U1905="Warehouse HUAWEI","SPARE-ISSUE",
U1905="SPARE-HS","SPARE-ISSUE",
U1905="Power Telco","RAN ISSUE",U1905="no impacts","no impacts"
),"")</f>
        <v>No root cause</v>
      </c>
      <c r="U1905" s="68" t="s">
        <v>5691</v>
      </c>
      <c r="V1905" s="41" t="str" cm="1">
        <f t="array" ref="V1905">IFERROR(_xlfn.IFS(
U1905="MPR ISSUE","ACTIVE",
U1905="BSS Hardware Issue","ACTIVE",
U1905="Sites strategiques, MLL, Pylone, etc.","PASSIVE",
U1905="AKTIVCO DEFAUT GE &amp; POWER Cabinet","PASSIVE",
U1905="AKTIVCO Coupure ENEO &amp; Baisse de tension","PASSIVE",
U1905="Coupure ENEO &amp; Baisse de tension","PASSIVE",
U1905="Defaut GE &amp; POWER Cabinet","PASSIVE",
U1905="Sharing","PASSIVE",
U1905="Sites strategiques &amp; DataCenter","PASSIVE",
U1905="Exclu","Exclu",
U1905="SAT","ACTIVE",
U1905="SPARE-ISSUE","SPARE-ISSUE",
U1905="Fiber CAmtel","ACTIVE",
U1905="Fiber AOF","ACTIVE",
U1905="Projet OCM (HUAWEI)","PLANNED WORKS",
U1905="Projet OCM (NOKIA)","PLANNED WORKS",
U1905="ACCESS-ISSUE","ACCESS-ISSUE",
U1905="Projet OCM (ZTE, NOKIA, autres projets)","PLANNED WORKS",
U1905="No root CAuse","No root cause",
U1905="ODU HS","ACTIVE",
U1905="IP &amp; VLAN","ACTIVE",
U1905="Warehouse HUAWEI","SPARE-ISSUE",
U1905="SPARE-HS","SPARE-ISSUE",
U1905="Power Telco","ACTIVE", U1905="no impacts","no impacts"
),"")</f>
        <v>No root cause</v>
      </c>
      <c r="W1905" s="113"/>
      <c r="X1905" s="113"/>
      <c r="Y1905" s="113"/>
      <c r="Z1905" s="113"/>
      <c r="AA1905" s="113"/>
      <c r="AB1905" s="17" t="s">
        <v>5465</v>
      </c>
      <c r="AC1905" s="17" t="str">
        <f>_xlfn.XLOOKUP(B1905,'INCIDENT-04-27-2026'!E:E,'INCIDENT-04-27-2026'!F:F,"")</f>
        <v/>
      </c>
      <c r="AD1905" s="9"/>
      <c r="AE1905" s="7" t="s">
        <v>5465</v>
      </c>
      <c r="AF1905" s="6" t="str">
        <f>_xlfn.XLOOKUP(B1905,'[13]Input_27-04'!$B:$B,'[13]Input_27-04'!$M:$M,"")</f>
        <v/>
      </c>
      <c r="AG1905" s="7"/>
      <c r="AH1905" s="3"/>
      <c r="AI1905" s="18" t="str">
        <f>_xlfn.XLOOKUP(B1905,'[3]Cells Huawei 27042026 10h'!$B:$B,'[3]Cells Huawei 27042026 10h'!$T:$T,"")</f>
        <v/>
      </c>
      <c r="AJ1905" s="18" t="str">
        <f>_xlfn.XLOOKUP(B1905,'[3]Cells Huawei 27042026 15h'!$B:$B,'[3]Cells Huawei 27042026 15h'!$T:$T,"")</f>
        <v/>
      </c>
      <c r="AK1905" s="18" t="str">
        <f>_xlfn.XLOOKUP(B1905,'[4]cells down 27042026 11h28'!$B:$B,'[4]cells down 27042026 11h28'!$R:$R,"")</f>
        <v/>
      </c>
      <c r="AL1905" s="18" t="str">
        <f>_xlfn.XLOOKUP(B1905,'[4]cells down 27042026 18h01'!$B:$B,'[4]cells down 27042026 18h01'!$R:$R,"")</f>
        <v/>
      </c>
      <c r="AM1905" s="18" t="str">
        <f>_xlfn.XLOOKUP(B1905,'[5]cell downs 27042026 11h'!$B:$B,'[5]cell downs 27042026 11h'!$R:$R,"")</f>
        <v/>
      </c>
      <c r="AN1905" s="18" t="str">
        <f>_xlfn.XLOOKUP(B1905,'[5]cell downs 27042026 17h40'!$B:$B,'[5]cell downs 27042026 17h40'!$R:$R,"")</f>
        <v/>
      </c>
      <c r="AO1905" s="18" t="str">
        <f>_xlfn.XLOOKUP(B1905,'[6]ALL SITES DOWN'!$D:$D,'[6]ALL SITES DOWN'!$J:$J,"")</f>
        <v/>
      </c>
      <c r="AP1905" s="18" t="str">
        <f>_xlfn.XLOOKUP(B1905,'[7]ALL SITES DOWN'!$D:$D,'[7]ALL SITES DOWN'!$J:$J,"")</f>
        <v/>
      </c>
      <c r="AQ1905" s="9" t="str">
        <f>_xlfn.XLOOKUP(B1905,[8]sheet1!$AC:$AC,[8]sheet1!$AF:$AF,"")</f>
        <v/>
      </c>
      <c r="AR1905" s="14"/>
      <c r="AS1905" s="14" t="s">
        <v>5465</v>
      </c>
      <c r="AT1905" s="14" t="str">
        <f>_xlfn.XLOOKUP(B1905,'[9]cell downs 18042026 17h'!$B:$B,'[9]cell downs 18042026 17h'!$B:$B,"")</f>
        <v/>
      </c>
      <c r="AU1905" s="14" t="str">
        <f>_xlfn.XLOOKUP(B1905,'[10]Cells Huawei 19042026 15h'!$B:$B,'[10]Cells Huawei 19042026 15h'!$B:$B,"")</f>
        <v/>
      </c>
      <c r="AV1905" s="9" t="str">
        <f>_xlfn.XLOOKUP(B1905,'[11]cells down 19042026 9H40'!$B:$B,'[11]cells down 19042026 9H40'!$B:$B,"")</f>
        <v/>
      </c>
    </row>
    <row r="1906" spans="1:48" hidden="1" x14ac:dyDescent="0.3">
      <c r="A1906" s="1" t="s">
        <v>3095</v>
      </c>
      <c r="B1906" s="8" t="s">
        <v>3096</v>
      </c>
      <c r="C1906" s="3" t="str">
        <f>_xlfn.XLOOKUP(B1906,'[1]daily break down'!$D:$D,'[1]daily break down'!$E:$E,"")</f>
        <v>EXTREME-NORD</v>
      </c>
      <c r="D1906" s="1" t="s">
        <v>11</v>
      </c>
      <c r="E1906" s="1" t="s">
        <v>66</v>
      </c>
      <c r="F1906" s="3" t="s">
        <v>55</v>
      </c>
      <c r="G1906" s="1" t="s">
        <v>3097</v>
      </c>
      <c r="H1906" s="27" t="str">
        <f>_xlfn.XLOOKUP(B1906,[2]CALCULATION!$B:$B,[2]CALCULATION!$H:$H,"")</f>
        <v>HUAWEI</v>
      </c>
      <c r="I1906" s="26">
        <v>0</v>
      </c>
      <c r="J1906" s="26">
        <v>0</v>
      </c>
      <c r="K1906" s="26">
        <v>0</v>
      </c>
      <c r="L1906" s="26">
        <v>0</v>
      </c>
      <c r="M1906" s="26">
        <v>0</v>
      </c>
      <c r="N1906" s="26">
        <v>2.675261747609386E-4</v>
      </c>
      <c r="O1906" s="26">
        <v>0</v>
      </c>
      <c r="P1906" s="114" t="s">
        <v>6364</v>
      </c>
      <c r="Q1906" s="42" t="s">
        <v>6353</v>
      </c>
      <c r="R1906" s="42"/>
      <c r="S1906" s="41" t="str" cm="1">
        <f t="array" ref="S1906">IFERROR(_xlfn.IFS(
U1906="MPR ISSUE","PDH",
U1906="BSS Hardware Issue","BSS",
U1906="Sites strategiques, MLL, Pylone, etc.","ENVTECH",
U1906="AKTIVCO DEFAUT GE &amp; POWER Cabinet","AKTIVCO",
U1906="AKTIVCO Coupure ENEO &amp; Baisse de tension","AKTIVCO GRID ONLY",
U1906="Coupure ENEO &amp; Baisse de tension","IHS GRID ONLY",
U1906="Defaut GE &amp; POWER Cabinet","IHS",
U1906="Sharing","Partners",
U1906="Sites strategiques &amp; DataCenter","SST &amp; DC",
U1906="Exclu","Exclu",
U1906="SAT","SAT",
U1906="SPARE-ISSUE","SPARE-ISSUE",
U1906="Fiber CAmtel","TRANS_FO_CAMTEL",
U1906="Fiber AOF","Fiber AOF",
U1906="Projet OCM (HUAWEI)","TRAVAUX-HUAWEI",
U1906="Projet OCM (NOKIA)","TRAVAUX-NOKIA",
U1906="ACCESS-ISSUE","ACCESS-ISSUE",
U1906="Projet OCM (ZTE, NOKIA, autres projets)","TRAVAUX OCM",
U1906="No root CAuse","No root cause",
U1906="ODU HS","PDH",
U1906="IP &amp; VLAN","PDH",
U1906="Warehouse HUAWEI","SPARE-ISSUE",
U1906="SPARE-HS","SPARE-ISSUE",
U1906="Power Telco","BSS",U1906="no impacts","no impacts"
),"")</f>
        <v/>
      </c>
      <c r="T1906" s="41" t="str" cm="1">
        <f t="array" ref="T1906">IFERROR(_xlfn.IFS(
U1906="MPR ISSUE","TX ISSUE",
U1906="BSS Hardware Issue","RAN ISSUE",
U1906="Sites strategiques, MLL, Pylone, etc.","ENVTECH",
U1906="AKTIVCO DEFAUT GE &amp; POWER Cabinet","POWER ISSUE",
U1906="AKTIVCO Coupure ENEO &amp; Baisse de tension","POWER ISSUE",
U1906="Coupure ENEO &amp; Baisse de tension","POWER ISSUE",
U1906="Defaut GE &amp; POWER Cabinet","POWER ISSUE",
U1906="Sharing","POWER ISSUE",
U1906="Sites strategiques &amp; DataCenter","POWER ISSUE",
U1906="Exclu","Exclu",
U1906="SAT","TX ISSUE",
U1906="SPARE-ISSUE","SPARE-ISSUE",
U1906="Fiber CAmtel","TX ISSUE",
U1906="Fiber AOF","TX ISSUE",
U1906="Projet OCM (HUAWEI)","TRAVAUX-HUAWEI",
U1906="Projet OCM (NOKIA)","TRAVAUX -NOKIA",
U1906="ACCESS-ISSUE","ACCESS-ISSUE",
U1906="Projet OCM (ZTE, NOKIA, autres projets)","TRAVAUX OCM",
U1906="No root CAuse","No root cause",
U1906="ODU HS","TX ISSUE",
U1906="IP &amp; VLAN","TX ISSUE",
U1906="Warehouse HUAWEI","SPARE-ISSUE",
U1906="SPARE-HS","SPARE-ISSUE",
U1906="Power Telco","RAN ISSUE",U1906="no impacts","no impacts"
),"")</f>
        <v/>
      </c>
      <c r="U1906" s="68"/>
      <c r="V1906" s="41" t="str" cm="1">
        <f t="array" ref="V1906">IFERROR(_xlfn.IFS(
U1906="MPR ISSUE","ACTIVE",
U1906="BSS Hardware Issue","ACTIVE",
U1906="Sites strategiques, MLL, Pylone, etc.","PASSIVE",
U1906="AKTIVCO DEFAUT GE &amp; POWER Cabinet","PASSIVE",
U1906="AKTIVCO Coupure ENEO &amp; Baisse de tension","PASSIVE",
U1906="Coupure ENEO &amp; Baisse de tension","PASSIVE",
U1906="Defaut GE &amp; POWER Cabinet","PASSIVE",
U1906="Sharing","PASSIVE",
U1906="Sites strategiques &amp; DataCenter","PASSIVE",
U1906="Exclu","Exclu",
U1906="SAT","ACTIVE",
U1906="SPARE-ISSUE","SPARE-ISSUE",
U1906="Fiber CAmtel","ACTIVE",
U1906="Fiber AOF","ACTIVE",
U1906="Projet OCM (HUAWEI)","PLANNED WORKS",
U1906="Projet OCM (NOKIA)","PLANNED WORKS",
U1906="ACCESS-ISSUE","ACCESS-ISSUE",
U1906="Projet OCM (ZTE, NOKIA, autres projets)","PLANNED WORKS",
U1906="No root CAuse","No root cause",
U1906="ODU HS","ACTIVE",
U1906="IP &amp; VLAN","ACTIVE",
U1906="Warehouse HUAWEI","SPARE-ISSUE",
U1906="SPARE-HS","SPARE-ISSUE",
U1906="Power Telco","ACTIVE", U1906="no impacts","no impacts"
),"")</f>
        <v/>
      </c>
      <c r="W1906" s="113"/>
      <c r="X1906" s="113"/>
      <c r="Y1906" s="113"/>
      <c r="Z1906" s="113"/>
      <c r="AA1906" s="113"/>
      <c r="AB1906" s="17" t="s">
        <v>5465</v>
      </c>
      <c r="AC1906" s="17" t="str">
        <f>_xlfn.XLOOKUP(B1906,'INCIDENT-04-27-2026'!E:E,'INCIDENT-04-27-2026'!F:F,"")</f>
        <v/>
      </c>
      <c r="AD1906" s="9"/>
      <c r="AE1906" s="7" t="s">
        <v>5465</v>
      </c>
      <c r="AF1906" s="6" t="str">
        <f>_xlfn.XLOOKUP(B1906,'[13]Input_27-04'!$B:$B,'[13]Input_27-04'!$M:$M,"")</f>
        <v/>
      </c>
      <c r="AG1906" s="7"/>
      <c r="AH1906" s="3"/>
      <c r="AI1906" s="18" t="str">
        <f>_xlfn.XLOOKUP(B1906,'[3]Cells Huawei 27042026 10h'!$B:$B,'[3]Cells Huawei 27042026 10h'!$T:$T,"")</f>
        <v/>
      </c>
      <c r="AJ1906" s="18" t="str">
        <f>_xlfn.XLOOKUP(B1906,'[3]Cells Huawei 27042026 15h'!$B:$B,'[3]Cells Huawei 27042026 15h'!$T:$T,"")</f>
        <v/>
      </c>
      <c r="AK1906" s="18" t="str">
        <f>_xlfn.XLOOKUP(B1906,'[4]cells down 27042026 11h28'!$B:$B,'[4]cells down 27042026 11h28'!$R:$R,"")</f>
        <v/>
      </c>
      <c r="AL1906" s="18" t="str">
        <f>_xlfn.XLOOKUP(B1906,'[4]cells down 27042026 18h01'!$B:$B,'[4]cells down 27042026 18h01'!$R:$R,"")</f>
        <v/>
      </c>
      <c r="AM1906" s="18" t="str">
        <f>_xlfn.XLOOKUP(B1906,'[5]cell downs 27042026 11h'!$B:$B,'[5]cell downs 27042026 11h'!$R:$R,"")</f>
        <v/>
      </c>
      <c r="AN1906" s="18" t="str">
        <f>_xlfn.XLOOKUP(B1906,'[5]cell downs 27042026 17h40'!$B:$B,'[5]cell downs 27042026 17h40'!$R:$R,"")</f>
        <v/>
      </c>
      <c r="AO1906" s="18" t="str">
        <f>_xlfn.XLOOKUP(B1906,'[6]ALL SITES DOWN'!$D:$D,'[6]ALL SITES DOWN'!$J:$J,"")</f>
        <v/>
      </c>
      <c r="AP1906" s="18" t="str">
        <f>_xlfn.XLOOKUP(B1906,'[7]ALL SITES DOWN'!$D:$D,'[7]ALL SITES DOWN'!$J:$J,"")</f>
        <v/>
      </c>
      <c r="AQ1906" s="9" t="str">
        <f>_xlfn.XLOOKUP(B1906,[8]sheet1!$AC:$AC,[8]sheet1!$AF:$AF,"")</f>
        <v/>
      </c>
      <c r="AR1906" s="14"/>
      <c r="AS1906" s="14" t="s">
        <v>5465</v>
      </c>
      <c r="AT1906" s="14" t="str">
        <f>_xlfn.XLOOKUP(B1906,'[9]cell downs 18042026 17h'!$B:$B,'[9]cell downs 18042026 17h'!$B:$B,"")</f>
        <v/>
      </c>
      <c r="AU1906" s="14" t="str">
        <f>_xlfn.XLOOKUP(B1906,'[10]Cells Huawei 19042026 15h'!$B:$B,'[10]Cells Huawei 19042026 15h'!$B:$B,"")</f>
        <v>EXN_154</v>
      </c>
      <c r="AV1906" s="9" t="str">
        <f>_xlfn.XLOOKUP(B1906,'[11]cells down 19042026 9H40'!$B:$B,'[11]cells down 19042026 9H40'!$B:$B,"")</f>
        <v/>
      </c>
    </row>
    <row r="1907" spans="1:48" hidden="1" x14ac:dyDescent="0.3">
      <c r="A1907" s="1" t="s">
        <v>3055</v>
      </c>
      <c r="B1907" s="8" t="s">
        <v>3056</v>
      </c>
      <c r="C1907" s="3" t="str">
        <f>_xlfn.XLOOKUP(B1907,'[1]daily break down'!$D:$D,'[1]daily break down'!$E:$E,"")</f>
        <v>Douala</v>
      </c>
      <c r="D1907" s="1" t="s">
        <v>11</v>
      </c>
      <c r="E1907" s="1" t="s">
        <v>12</v>
      </c>
      <c r="F1907" s="3" t="s">
        <v>31</v>
      </c>
      <c r="G1907" s="1" t="s">
        <v>32</v>
      </c>
      <c r="H1907" s="29" t="str">
        <f>_xlfn.XLOOKUP(B1907,[2]CALCULATION!$B:$B,[2]CALCULATION!$H:$H,"")</f>
        <v>ZTE</v>
      </c>
      <c r="I1907" s="26">
        <v>0</v>
      </c>
      <c r="J1907" s="26">
        <v>0</v>
      </c>
      <c r="K1907" s="26">
        <v>0</v>
      </c>
      <c r="L1907" s="26">
        <v>0</v>
      </c>
      <c r="M1907" s="26">
        <v>0</v>
      </c>
      <c r="N1907" s="26">
        <v>0</v>
      </c>
      <c r="O1907" s="26">
        <v>0</v>
      </c>
      <c r="P1907" s="114" t="s">
        <v>6364</v>
      </c>
      <c r="Q1907" s="42" t="s">
        <v>5538</v>
      </c>
      <c r="R1907" s="42"/>
      <c r="S1907" s="41" t="str" cm="1">
        <f t="array" ref="S1907">IFERROR(_xlfn.IFS(
U1907="MPR ISSUE","PDH",
U1907="BSS Hardware Issue","BSS",
U1907="Sites strategiques, MLL, Pylone, etc.","ENVTECH",
U1907="AKTIVCO DEFAUT GE &amp; POWER Cabinet","AKTIVCO",
U1907="AKTIVCO Coupure ENEO &amp; Baisse de tension","AKTIVCO GRID ONLY",
U1907="Coupure ENEO &amp; Baisse de tension","IHS GRID ONLY",
U1907="Defaut GE &amp; POWER Cabinet","IHS",
U1907="Sharing","Partners",
U1907="Sites strategiques &amp; DataCenter","SST &amp; DC",
U1907="Exclu","Exclu",
U1907="SAT","SAT",
U1907="SPARE-ISSUE","SPARE-ISSUE",
U1907="Fiber CAmtel","TRANS_FO_CAMTEL",
U1907="Fiber AOF","Fiber AOF",
U1907="Projet OCM (HUAWEI)","TRAVAUX-HUAWEI",
U1907="Projet OCM (NOKIA)","TRAVAUX-NOKIA",
U1907="ACCESS-ISSUE","ACCESS-ISSUE",
U1907="Projet OCM (ZTE, NOKIA, autres projets)","TRAVAUX OCM",
U1907="No root CAuse","No root cause",
U1907="ODU HS","PDH",
U1907="IP &amp; VLAN","PDH",
U1907="Warehouse HUAWEI","SPARE-ISSUE",
U1907="SPARE-HS","SPARE-ISSUE",
U1907="Power Telco","BSS",U1907="no impacts","no impacts"
),"")</f>
        <v>No root cause</v>
      </c>
      <c r="T1907" s="41" t="str" cm="1">
        <f t="array" ref="T1907">IFERROR(_xlfn.IFS(
U1907="MPR ISSUE","TX ISSUE",
U1907="BSS Hardware Issue","RAN ISSUE",
U1907="Sites strategiques, MLL, Pylone, etc.","ENVTECH",
U1907="AKTIVCO DEFAUT GE &amp; POWER Cabinet","POWER ISSUE",
U1907="AKTIVCO Coupure ENEO &amp; Baisse de tension","POWER ISSUE",
U1907="Coupure ENEO &amp; Baisse de tension","POWER ISSUE",
U1907="Defaut GE &amp; POWER Cabinet","POWER ISSUE",
U1907="Sharing","POWER ISSUE",
U1907="Sites strategiques &amp; DataCenter","POWER ISSUE",
U1907="Exclu","Exclu",
U1907="SAT","TX ISSUE",
U1907="SPARE-ISSUE","SPARE-ISSUE",
U1907="Fiber CAmtel","TX ISSUE",
U1907="Fiber AOF","TX ISSUE",
U1907="Projet OCM (HUAWEI)","TRAVAUX-HUAWEI",
U1907="Projet OCM (NOKIA)","TRAVAUX -NOKIA",
U1907="ACCESS-ISSUE","ACCESS-ISSUE",
U1907="Projet OCM (ZTE, NOKIA, autres projets)","TRAVAUX OCM",
U1907="No root CAuse","No root cause",
U1907="ODU HS","TX ISSUE",
U1907="IP &amp; VLAN","TX ISSUE",
U1907="Warehouse HUAWEI","SPARE-ISSUE",
U1907="SPARE-HS","SPARE-ISSUE",
U1907="Power Telco","RAN ISSUE",U1907="no impacts","no impacts"
),"")</f>
        <v>No root cause</v>
      </c>
      <c r="U1907" s="68" t="s">
        <v>5691</v>
      </c>
      <c r="V1907" s="41" t="str" cm="1">
        <f t="array" ref="V1907">IFERROR(_xlfn.IFS(
U1907="MPR ISSUE","ACTIVE",
U1907="BSS Hardware Issue","ACTIVE",
U1907="Sites strategiques, MLL, Pylone, etc.","PASSIVE",
U1907="AKTIVCO DEFAUT GE &amp; POWER Cabinet","PASSIVE",
U1907="AKTIVCO Coupure ENEO &amp; Baisse de tension","PASSIVE",
U1907="Coupure ENEO &amp; Baisse de tension","PASSIVE",
U1907="Defaut GE &amp; POWER Cabinet","PASSIVE",
U1907="Sharing","PASSIVE",
U1907="Sites strategiques &amp; DataCenter","PASSIVE",
U1907="Exclu","Exclu",
U1907="SAT","ACTIVE",
U1907="SPARE-ISSUE","SPARE-ISSUE",
U1907="Fiber CAmtel","ACTIVE",
U1907="Fiber AOF","ACTIVE",
U1907="Projet OCM (HUAWEI)","PLANNED WORKS",
U1907="Projet OCM (NOKIA)","PLANNED WORKS",
U1907="ACCESS-ISSUE","ACCESS-ISSUE",
U1907="Projet OCM (ZTE, NOKIA, autres projets)","PLANNED WORKS",
U1907="No root CAuse","No root cause",
U1907="ODU HS","ACTIVE",
U1907="IP &amp; VLAN","ACTIVE",
U1907="Warehouse HUAWEI","SPARE-ISSUE",
U1907="SPARE-HS","SPARE-ISSUE",
U1907="Power Telco","ACTIVE", U1907="no impacts","no impacts"
),"")</f>
        <v>No root cause</v>
      </c>
      <c r="W1907" s="113"/>
      <c r="X1907" s="113"/>
      <c r="Y1907" s="113"/>
      <c r="Z1907" s="113"/>
      <c r="AA1907" s="113"/>
      <c r="AB1907" s="17" t="s">
        <v>5465</v>
      </c>
      <c r="AC1907" s="17" t="str">
        <f>_xlfn.XLOOKUP(B1907,'INCIDENT-04-27-2026'!E:E,'INCIDENT-04-27-2026'!F:F,"")</f>
        <v/>
      </c>
      <c r="AD1907" s="9"/>
      <c r="AE1907" s="7" t="s">
        <v>5465</v>
      </c>
      <c r="AF1907" s="6" t="str">
        <f>_xlfn.XLOOKUP(B1907,'[13]Input_27-04'!$B:$B,'[13]Input_27-04'!$M:$M,"")</f>
        <v/>
      </c>
      <c r="AG1907" s="7"/>
      <c r="AH1907" s="3"/>
      <c r="AI1907" s="18" t="str">
        <f>_xlfn.XLOOKUP(B1907,'[3]Cells Huawei 27042026 10h'!$B:$B,'[3]Cells Huawei 27042026 10h'!$T:$T,"")</f>
        <v/>
      </c>
      <c r="AJ1907" s="18" t="str">
        <f>_xlfn.XLOOKUP(B1907,'[3]Cells Huawei 27042026 15h'!$B:$B,'[3]Cells Huawei 27042026 15h'!$T:$T,"")</f>
        <v/>
      </c>
      <c r="AK1907" s="18" t="str">
        <f>_xlfn.XLOOKUP(B1907,'[4]cells down 27042026 11h28'!$B:$B,'[4]cells down 27042026 11h28'!$R:$R,"")</f>
        <v/>
      </c>
      <c r="AL1907" s="18" t="str">
        <f>_xlfn.XLOOKUP(B1907,'[4]cells down 27042026 18h01'!$B:$B,'[4]cells down 27042026 18h01'!$R:$R,"")</f>
        <v/>
      </c>
      <c r="AM1907" s="18" t="str">
        <f>_xlfn.XLOOKUP(B1907,'[5]cell downs 27042026 11h'!$B:$B,'[5]cell downs 27042026 11h'!$R:$R,"")</f>
        <v/>
      </c>
      <c r="AN1907" s="18" t="str">
        <f>_xlfn.XLOOKUP(B1907,'[5]cell downs 27042026 17h40'!$B:$B,'[5]cell downs 27042026 17h40'!$R:$R,"")</f>
        <v/>
      </c>
      <c r="AO1907" s="18" t="str">
        <f>_xlfn.XLOOKUP(B1907,'[6]ALL SITES DOWN'!$D:$D,'[6]ALL SITES DOWN'!$J:$J,"")</f>
        <v/>
      </c>
      <c r="AP1907" s="18" t="str">
        <f>_xlfn.XLOOKUP(B1907,'[7]ALL SITES DOWN'!$D:$D,'[7]ALL SITES DOWN'!$J:$J,"")</f>
        <v/>
      </c>
      <c r="AQ1907" s="9" t="str">
        <f>_xlfn.XLOOKUP(B1907,[8]sheet1!$AC:$AC,[8]sheet1!$AF:$AF,"")</f>
        <v/>
      </c>
      <c r="AR1907" s="14"/>
      <c r="AS1907" s="14" t="s">
        <v>5465</v>
      </c>
      <c r="AT1907" s="14" t="str">
        <f>_xlfn.XLOOKUP(B1907,'[9]cell downs 18042026 17h'!$B:$B,'[9]cell downs 18042026 17h'!$B:$B,"")</f>
        <v/>
      </c>
      <c r="AU1907" s="14" t="str">
        <f>_xlfn.XLOOKUP(B1907,'[10]Cells Huawei 19042026 15h'!$B:$B,'[10]Cells Huawei 19042026 15h'!$B:$B,"")</f>
        <v/>
      </c>
      <c r="AV1907" s="9" t="str">
        <f>_xlfn.XLOOKUP(B1907,'[11]cells down 19042026 9H40'!$B:$B,'[11]cells down 19042026 9H40'!$B:$B,"")</f>
        <v/>
      </c>
    </row>
    <row r="1908" spans="1:48" hidden="1" x14ac:dyDescent="0.3">
      <c r="A1908" s="19" t="s">
        <v>5416</v>
      </c>
      <c r="B1908" s="24" t="s">
        <v>5417</v>
      </c>
      <c r="C1908" s="3" t="str">
        <f>_xlfn.XLOOKUP(B1908,'[1]daily break down'!$D:$D,'[1]daily break down'!$E:$E,"")</f>
        <v>LITTORAL</v>
      </c>
      <c r="D1908" s="19" t="e">
        <v>#N/A</v>
      </c>
      <c r="E1908" s="19" t="e">
        <v>#N/A</v>
      </c>
      <c r="F1908" s="19" t="s">
        <v>5367</v>
      </c>
      <c r="G1908" s="19" t="s">
        <v>3042</v>
      </c>
      <c r="H1908" s="29" t="str">
        <f>_xlfn.XLOOKUP(B1908,[2]CALCULATION!$B:$B,[2]CALCULATION!$H:$H,"")</f>
        <v>ZTE</v>
      </c>
      <c r="I1908" s="26">
        <v>0</v>
      </c>
      <c r="J1908" s="26">
        <v>0</v>
      </c>
      <c r="K1908" s="26">
        <v>0</v>
      </c>
      <c r="L1908" s="26">
        <v>0</v>
      </c>
      <c r="M1908" s="26">
        <v>0</v>
      </c>
      <c r="N1908" s="26">
        <v>0</v>
      </c>
      <c r="O1908" s="26">
        <v>0</v>
      </c>
      <c r="P1908" s="114" t="s">
        <v>6364</v>
      </c>
      <c r="Q1908" s="42" t="s">
        <v>5538</v>
      </c>
      <c r="R1908" s="42"/>
      <c r="S1908" s="41" t="str" cm="1">
        <f t="array" ref="S1908">IFERROR(_xlfn.IFS(
U1908="MPR ISSUE","PDH",
U1908="BSS Hardware Issue","BSS",
U1908="Sites strategiques, MLL, Pylone, etc.","ENVTECH",
U1908="AKTIVCO DEFAUT GE &amp; POWER Cabinet","AKTIVCO",
U1908="AKTIVCO Coupure ENEO &amp; Baisse de tension","AKTIVCO GRID ONLY",
U1908="Coupure ENEO &amp; Baisse de tension","IHS GRID ONLY",
U1908="Defaut GE &amp; POWER Cabinet","IHS",
U1908="Sharing","Partners",
U1908="Sites strategiques &amp; DataCenter","SST &amp; DC",
U1908="Exclu","Exclu",
U1908="SAT","SAT",
U1908="SPARE-ISSUE","SPARE-ISSUE",
U1908="Fiber CAmtel","TRANS_FO_CAMTEL",
U1908="Fiber AOF","Fiber AOF",
U1908="Projet OCM (HUAWEI)","TRAVAUX-HUAWEI",
U1908="Projet OCM (NOKIA)","TRAVAUX-NOKIA",
U1908="ACCESS-ISSUE","ACCESS-ISSUE",
U1908="Projet OCM (ZTE, NOKIA, autres projets)","TRAVAUX OCM",
U1908="No root CAuse","No root cause",
U1908="ODU HS","PDH",
U1908="IP &amp; VLAN","PDH",
U1908="Warehouse HUAWEI","SPARE-ISSUE",
U1908="SPARE-HS","SPARE-ISSUE",
U1908="Power Telco","BSS",U1908="no impacts","no impacts"
),"")</f>
        <v>No root cause</v>
      </c>
      <c r="T1908" s="41" t="str" cm="1">
        <f t="array" ref="T1908">IFERROR(_xlfn.IFS(
U1908="MPR ISSUE","TX ISSUE",
U1908="BSS Hardware Issue","RAN ISSUE",
U1908="Sites strategiques, MLL, Pylone, etc.","ENVTECH",
U1908="AKTIVCO DEFAUT GE &amp; POWER Cabinet","POWER ISSUE",
U1908="AKTIVCO Coupure ENEO &amp; Baisse de tension","POWER ISSUE",
U1908="Coupure ENEO &amp; Baisse de tension","POWER ISSUE",
U1908="Defaut GE &amp; POWER Cabinet","POWER ISSUE",
U1908="Sharing","POWER ISSUE",
U1908="Sites strategiques &amp; DataCenter","POWER ISSUE",
U1908="Exclu","Exclu",
U1908="SAT","TX ISSUE",
U1908="SPARE-ISSUE","SPARE-ISSUE",
U1908="Fiber CAmtel","TX ISSUE",
U1908="Fiber AOF","TX ISSUE",
U1908="Projet OCM (HUAWEI)","TRAVAUX-HUAWEI",
U1908="Projet OCM (NOKIA)","TRAVAUX -NOKIA",
U1908="ACCESS-ISSUE","ACCESS-ISSUE",
U1908="Projet OCM (ZTE, NOKIA, autres projets)","TRAVAUX OCM",
U1908="No root CAuse","No root cause",
U1908="ODU HS","TX ISSUE",
U1908="IP &amp; VLAN","TX ISSUE",
U1908="Warehouse HUAWEI","SPARE-ISSUE",
U1908="SPARE-HS","SPARE-ISSUE",
U1908="Power Telco","RAN ISSUE",U1908="no impacts","no impacts"
),"")</f>
        <v>No root cause</v>
      </c>
      <c r="U1908" s="68" t="s">
        <v>5691</v>
      </c>
      <c r="V1908" s="41" t="str" cm="1">
        <f t="array" ref="V1908">IFERROR(_xlfn.IFS(
U1908="MPR ISSUE","ACTIVE",
U1908="BSS Hardware Issue","ACTIVE",
U1908="Sites strategiques, MLL, Pylone, etc.","PASSIVE",
U1908="AKTIVCO DEFAUT GE &amp; POWER Cabinet","PASSIVE",
U1908="AKTIVCO Coupure ENEO &amp; Baisse de tension","PASSIVE",
U1908="Coupure ENEO &amp; Baisse de tension","PASSIVE",
U1908="Defaut GE &amp; POWER Cabinet","PASSIVE",
U1908="Sharing","PASSIVE",
U1908="Sites strategiques &amp; DataCenter","PASSIVE",
U1908="Exclu","Exclu",
U1908="SAT","ACTIVE",
U1908="SPARE-ISSUE","SPARE-ISSUE",
U1908="Fiber CAmtel","ACTIVE",
U1908="Fiber AOF","ACTIVE",
U1908="Projet OCM (HUAWEI)","PLANNED WORKS",
U1908="Projet OCM (NOKIA)","PLANNED WORKS",
U1908="ACCESS-ISSUE","ACCESS-ISSUE",
U1908="Projet OCM (ZTE, NOKIA, autres projets)","PLANNED WORKS",
U1908="No root CAuse","No root cause",
U1908="ODU HS","ACTIVE",
U1908="IP &amp; VLAN","ACTIVE",
U1908="Warehouse HUAWEI","SPARE-ISSUE",
U1908="SPARE-HS","SPARE-ISSUE",
U1908="Power Telco","ACTIVE", U1908="no impacts","no impacts"
),"")</f>
        <v>No root cause</v>
      </c>
      <c r="W1908" s="113"/>
      <c r="X1908" s="113"/>
      <c r="Y1908" s="113"/>
      <c r="Z1908" s="113"/>
      <c r="AA1908" s="113"/>
      <c r="AB1908" s="17" t="s">
        <v>5465</v>
      </c>
      <c r="AC1908" s="17" t="str">
        <f>_xlfn.XLOOKUP(B1908,'INCIDENT-04-27-2026'!E:E,'INCIDENT-04-27-2026'!F:F,"")</f>
        <v/>
      </c>
      <c r="AD1908" s="9"/>
      <c r="AE1908" s="7" t="s">
        <v>5465</v>
      </c>
      <c r="AF1908" s="6" t="str">
        <f>_xlfn.XLOOKUP(B1908,'[13]Input_27-04'!$B:$B,'[13]Input_27-04'!$M:$M,"")</f>
        <v/>
      </c>
      <c r="AG1908" s="7"/>
      <c r="AH1908" s="3"/>
      <c r="AI1908" s="18" t="str">
        <f>_xlfn.XLOOKUP(B1908,'[3]Cells Huawei 27042026 10h'!$B:$B,'[3]Cells Huawei 27042026 10h'!$T:$T,"")</f>
        <v/>
      </c>
      <c r="AJ1908" s="18" t="str">
        <f>_xlfn.XLOOKUP(B1908,'[3]Cells Huawei 27042026 15h'!$B:$B,'[3]Cells Huawei 27042026 15h'!$T:$T,"")</f>
        <v/>
      </c>
      <c r="AK1908" s="18" t="str">
        <f>_xlfn.XLOOKUP(B1908,'[4]cells down 27042026 11h28'!$B:$B,'[4]cells down 27042026 11h28'!$R:$R,"")</f>
        <v/>
      </c>
      <c r="AL1908" s="18" t="str">
        <f>_xlfn.XLOOKUP(B1908,'[4]cells down 27042026 18h01'!$B:$B,'[4]cells down 27042026 18h01'!$R:$R,"")</f>
        <v/>
      </c>
      <c r="AM1908" s="18" t="str">
        <f>_xlfn.XLOOKUP(B1908,'[5]cell downs 27042026 11h'!$B:$B,'[5]cell downs 27042026 11h'!$R:$R,"")</f>
        <v/>
      </c>
      <c r="AN1908" s="18" t="str">
        <f>_xlfn.XLOOKUP(B1908,'[5]cell downs 27042026 17h40'!$B:$B,'[5]cell downs 27042026 17h40'!$R:$R,"")</f>
        <v/>
      </c>
      <c r="AO1908" s="18" t="str">
        <f>_xlfn.XLOOKUP(B1908,'[6]ALL SITES DOWN'!$D:$D,'[6]ALL SITES DOWN'!$J:$J,"")</f>
        <v/>
      </c>
      <c r="AP1908" s="18" t="str">
        <f>_xlfn.XLOOKUP(B1908,'[7]ALL SITES DOWN'!$D:$D,'[7]ALL SITES DOWN'!$J:$J,"")</f>
        <v/>
      </c>
      <c r="AQ1908" s="9" t="str">
        <f>_xlfn.XLOOKUP(B1908,[8]sheet1!$AC:$AC,[8]sheet1!$AF:$AF,"")</f>
        <v/>
      </c>
      <c r="AR1908" s="14"/>
      <c r="AS1908" s="14" t="s">
        <v>5465</v>
      </c>
      <c r="AT1908" s="14" t="str">
        <f>_xlfn.XLOOKUP(B1908,'[9]cell downs 18042026 17h'!$B:$B,'[9]cell downs 18042026 17h'!$B:$B,"")</f>
        <v/>
      </c>
      <c r="AU1908" s="14" t="str">
        <f>_xlfn.XLOOKUP(B1908,'[10]Cells Huawei 19042026 15h'!$B:$B,'[10]Cells Huawei 19042026 15h'!$B:$B,"")</f>
        <v/>
      </c>
      <c r="AV1908" s="9" t="str">
        <f>_xlfn.XLOOKUP(B1908,'[11]cells down 19042026 9H40'!$B:$B,'[11]cells down 19042026 9H40'!$B:$B,"")</f>
        <v/>
      </c>
    </row>
    <row r="1909" spans="1:48" hidden="1" x14ac:dyDescent="0.3">
      <c r="A1909" s="1" t="s">
        <v>2067</v>
      </c>
      <c r="B1909" s="8" t="s">
        <v>2068</v>
      </c>
      <c r="C1909" s="3" t="str">
        <f>_xlfn.XLOOKUP(B1909,'[1]daily break down'!$D:$D,'[1]daily break down'!$E:$E,"")</f>
        <v>LITTORAL</v>
      </c>
      <c r="D1909" s="1" t="s">
        <v>11</v>
      </c>
      <c r="E1909" s="1" t="s">
        <v>154</v>
      </c>
      <c r="F1909" s="3" t="s">
        <v>31</v>
      </c>
      <c r="G1909" s="1" t="s">
        <v>2069</v>
      </c>
      <c r="H1909" s="28" t="str">
        <f>_xlfn.XLOOKUP(B1909,[2]CALCULATION!$B:$B,[2]CALCULATION!$H:$H,"")</f>
        <v>NOKIA</v>
      </c>
      <c r="I1909" s="26">
        <v>0</v>
      </c>
      <c r="J1909" s="26">
        <v>0</v>
      </c>
      <c r="K1909" s="26">
        <v>0</v>
      </c>
      <c r="L1909" s="26">
        <v>0</v>
      </c>
      <c r="M1909" s="26">
        <v>0</v>
      </c>
      <c r="N1909" s="26">
        <v>0</v>
      </c>
      <c r="O1909" s="26">
        <v>0</v>
      </c>
      <c r="P1909" s="114" t="s">
        <v>6364</v>
      </c>
      <c r="Q1909" s="42" t="s">
        <v>5538</v>
      </c>
      <c r="R1909" s="42"/>
      <c r="S1909" s="41" t="str" cm="1">
        <f t="array" ref="S1909">IFERROR(_xlfn.IFS(
U1909="MPR ISSUE","PDH",
U1909="BSS Hardware Issue","BSS",
U1909="Sites strategiques, MLL, Pylone, etc.","ENVTECH",
U1909="AKTIVCO DEFAUT GE &amp; POWER Cabinet","AKTIVCO",
U1909="AKTIVCO Coupure ENEO &amp; Baisse de tension","AKTIVCO GRID ONLY",
U1909="Coupure ENEO &amp; Baisse de tension","IHS GRID ONLY",
U1909="Defaut GE &amp; POWER Cabinet","IHS",
U1909="Sharing","Partners",
U1909="Sites strategiques &amp; DataCenter","SST &amp; DC",
U1909="Exclu","Exclu",
U1909="SAT","SAT",
U1909="SPARE-ISSUE","SPARE-ISSUE",
U1909="Fiber CAmtel","TRANS_FO_CAMTEL",
U1909="Fiber AOF","Fiber AOF",
U1909="Projet OCM (HUAWEI)","TRAVAUX-HUAWEI",
U1909="Projet OCM (NOKIA)","TRAVAUX-NOKIA",
U1909="ACCESS-ISSUE","ACCESS-ISSUE",
U1909="Projet OCM (ZTE, NOKIA, autres projets)","TRAVAUX OCM",
U1909="No root CAuse","No root cause",
U1909="ODU HS","PDH",
U1909="IP &amp; VLAN","PDH",
U1909="Warehouse HUAWEI","SPARE-ISSUE",
U1909="SPARE-HS","SPARE-ISSUE",
U1909="Power Telco","BSS",U1909="no impacts","no impacts"
),"")</f>
        <v>No root cause</v>
      </c>
      <c r="T1909" s="41" t="str" cm="1">
        <f t="array" ref="T1909">IFERROR(_xlfn.IFS(
U1909="MPR ISSUE","TX ISSUE",
U1909="BSS Hardware Issue","RAN ISSUE",
U1909="Sites strategiques, MLL, Pylone, etc.","ENVTECH",
U1909="AKTIVCO DEFAUT GE &amp; POWER Cabinet","POWER ISSUE",
U1909="AKTIVCO Coupure ENEO &amp; Baisse de tension","POWER ISSUE",
U1909="Coupure ENEO &amp; Baisse de tension","POWER ISSUE",
U1909="Defaut GE &amp; POWER Cabinet","POWER ISSUE",
U1909="Sharing","POWER ISSUE",
U1909="Sites strategiques &amp; DataCenter","POWER ISSUE",
U1909="Exclu","Exclu",
U1909="SAT","TX ISSUE",
U1909="SPARE-ISSUE","SPARE-ISSUE",
U1909="Fiber CAmtel","TX ISSUE",
U1909="Fiber AOF","TX ISSUE",
U1909="Projet OCM (HUAWEI)","TRAVAUX-HUAWEI",
U1909="Projet OCM (NOKIA)","TRAVAUX -NOKIA",
U1909="ACCESS-ISSUE","ACCESS-ISSUE",
U1909="Projet OCM (ZTE, NOKIA, autres projets)","TRAVAUX OCM",
U1909="No root CAuse","No root cause",
U1909="ODU HS","TX ISSUE",
U1909="IP &amp; VLAN","TX ISSUE",
U1909="Warehouse HUAWEI","SPARE-ISSUE",
U1909="SPARE-HS","SPARE-ISSUE",
U1909="Power Telco","RAN ISSUE",U1909="no impacts","no impacts"
),"")</f>
        <v>No root cause</v>
      </c>
      <c r="U1909" s="68" t="s">
        <v>5691</v>
      </c>
      <c r="V1909" s="41" t="str" cm="1">
        <f t="array" ref="V1909">IFERROR(_xlfn.IFS(
U1909="MPR ISSUE","ACTIVE",
U1909="BSS Hardware Issue","ACTIVE",
U1909="Sites strategiques, MLL, Pylone, etc.","PASSIVE",
U1909="AKTIVCO DEFAUT GE &amp; POWER Cabinet","PASSIVE",
U1909="AKTIVCO Coupure ENEO &amp; Baisse de tension","PASSIVE",
U1909="Coupure ENEO &amp; Baisse de tension","PASSIVE",
U1909="Defaut GE &amp; POWER Cabinet","PASSIVE",
U1909="Sharing","PASSIVE",
U1909="Sites strategiques &amp; DataCenter","PASSIVE",
U1909="Exclu","Exclu",
U1909="SAT","ACTIVE",
U1909="SPARE-ISSUE","SPARE-ISSUE",
U1909="Fiber CAmtel","ACTIVE",
U1909="Fiber AOF","ACTIVE",
U1909="Projet OCM (HUAWEI)","PLANNED WORKS",
U1909="Projet OCM (NOKIA)","PLANNED WORKS",
U1909="ACCESS-ISSUE","ACCESS-ISSUE",
U1909="Projet OCM (ZTE, NOKIA, autres projets)","PLANNED WORKS",
U1909="No root CAuse","No root cause",
U1909="ODU HS","ACTIVE",
U1909="IP &amp; VLAN","ACTIVE",
U1909="Warehouse HUAWEI","SPARE-ISSUE",
U1909="SPARE-HS","SPARE-ISSUE",
U1909="Power Telco","ACTIVE", U1909="no impacts","no impacts"
),"")</f>
        <v>No root cause</v>
      </c>
      <c r="W1909" s="113"/>
      <c r="X1909" s="113"/>
      <c r="Y1909" s="113"/>
      <c r="Z1909" s="113"/>
      <c r="AA1909" s="113"/>
      <c r="AB1909" s="17" t="s">
        <v>5465</v>
      </c>
      <c r="AC1909" s="17" t="str">
        <f>_xlfn.XLOOKUP(B1909,'INCIDENT-04-27-2026'!E:E,'INCIDENT-04-27-2026'!F:F,"")</f>
        <v/>
      </c>
      <c r="AD1909" s="9"/>
      <c r="AE1909" s="7" t="s">
        <v>5465</v>
      </c>
      <c r="AF1909" s="6" t="str">
        <f>_xlfn.XLOOKUP(B1909,'[13]Input_27-04'!$B:$B,'[13]Input_27-04'!$M:$M,"")</f>
        <v/>
      </c>
      <c r="AG1909" s="7"/>
      <c r="AH1909" s="3"/>
      <c r="AI1909" s="18" t="str">
        <f>_xlfn.XLOOKUP(B1909,'[3]Cells Huawei 27042026 10h'!$B:$B,'[3]Cells Huawei 27042026 10h'!$T:$T,"")</f>
        <v/>
      </c>
      <c r="AJ1909" s="18" t="str">
        <f>_xlfn.XLOOKUP(B1909,'[3]Cells Huawei 27042026 15h'!$B:$B,'[3]Cells Huawei 27042026 15h'!$T:$T,"")</f>
        <v/>
      </c>
      <c r="AK1909" s="18" t="str">
        <f>_xlfn.XLOOKUP(B1909,'[4]cells down 27042026 11h28'!$B:$B,'[4]cells down 27042026 11h28'!$R:$R,"")</f>
        <v/>
      </c>
      <c r="AL1909" s="18" t="str">
        <f>_xlfn.XLOOKUP(B1909,'[4]cells down 27042026 18h01'!$B:$B,'[4]cells down 27042026 18h01'!$R:$R,"")</f>
        <v/>
      </c>
      <c r="AM1909" s="18" t="str">
        <f>_xlfn.XLOOKUP(B1909,'[5]cell downs 27042026 11h'!$B:$B,'[5]cell downs 27042026 11h'!$R:$R,"")</f>
        <v/>
      </c>
      <c r="AN1909" s="18" t="str">
        <f>_xlfn.XLOOKUP(B1909,'[5]cell downs 27042026 17h40'!$B:$B,'[5]cell downs 27042026 17h40'!$R:$R,"")</f>
        <v/>
      </c>
      <c r="AO1909" s="18" t="str">
        <f>_xlfn.XLOOKUP(B1909,'[6]ALL SITES DOWN'!$D:$D,'[6]ALL SITES DOWN'!$J:$J,"")</f>
        <v/>
      </c>
      <c r="AP1909" s="18" t="str">
        <f>_xlfn.XLOOKUP(B1909,'[7]ALL SITES DOWN'!$D:$D,'[7]ALL SITES DOWN'!$J:$J,"")</f>
        <v/>
      </c>
      <c r="AQ1909" s="9" t="str">
        <f>_xlfn.XLOOKUP(B1909,[8]sheet1!$AC:$AC,[8]sheet1!$AF:$AF,"")</f>
        <v/>
      </c>
      <c r="AR1909" s="14"/>
      <c r="AS1909" s="14" t="s">
        <v>5465</v>
      </c>
      <c r="AT1909" s="14" t="str">
        <f>_xlfn.XLOOKUP(B1909,'[9]cell downs 18042026 17h'!$B:$B,'[9]cell downs 18042026 17h'!$B:$B,"")</f>
        <v/>
      </c>
      <c r="AU1909" s="14" t="str">
        <f>_xlfn.XLOOKUP(B1909,'[10]Cells Huawei 19042026 15h'!$B:$B,'[10]Cells Huawei 19042026 15h'!$B:$B,"")</f>
        <v/>
      </c>
      <c r="AV1909" s="9" t="str">
        <f>_xlfn.XLOOKUP(B1909,'[11]cells down 19042026 9H40'!$B:$B,'[11]cells down 19042026 9H40'!$B:$B,"")</f>
        <v/>
      </c>
    </row>
    <row r="1910" spans="1:48" hidden="1" x14ac:dyDescent="0.3">
      <c r="A1910" s="1" t="s">
        <v>3042</v>
      </c>
      <c r="B1910" s="8" t="s">
        <v>3043</v>
      </c>
      <c r="C1910" s="3" t="str">
        <f>_xlfn.XLOOKUP(B1910,'[1]daily break down'!$D:$D,'[1]daily break down'!$E:$E,"")</f>
        <v>LITTORAL</v>
      </c>
      <c r="D1910" s="1"/>
      <c r="E1910" s="1"/>
      <c r="F1910" s="3" t="s">
        <v>31</v>
      </c>
      <c r="G1910" s="1" t="s">
        <v>3042</v>
      </c>
      <c r="H1910" s="29" t="str">
        <f>_xlfn.XLOOKUP(B1910,[2]CALCULATION!$B:$B,[2]CALCULATION!$H:$H,"")</f>
        <v>ZTE</v>
      </c>
      <c r="I1910" s="26">
        <v>0</v>
      </c>
      <c r="J1910" s="26">
        <v>0</v>
      </c>
      <c r="K1910" s="26">
        <v>0</v>
      </c>
      <c r="L1910" s="26">
        <v>0</v>
      </c>
      <c r="M1910" s="26">
        <v>0</v>
      </c>
      <c r="N1910" s="26">
        <v>0</v>
      </c>
      <c r="O1910" s="26">
        <v>0</v>
      </c>
      <c r="P1910" s="114" t="s">
        <v>6364</v>
      </c>
      <c r="Q1910" s="42" t="s">
        <v>5538</v>
      </c>
      <c r="R1910" s="42"/>
      <c r="S1910" s="41" t="str" cm="1">
        <f t="array" ref="S1910">IFERROR(_xlfn.IFS(
U1910="MPR ISSUE","PDH",
U1910="BSS Hardware Issue","BSS",
U1910="Sites strategiques, MLL, Pylone, etc.","ENVTECH",
U1910="AKTIVCO DEFAUT GE &amp; POWER Cabinet","AKTIVCO",
U1910="AKTIVCO Coupure ENEO &amp; Baisse de tension","AKTIVCO GRID ONLY",
U1910="Coupure ENEO &amp; Baisse de tension","IHS GRID ONLY",
U1910="Defaut GE &amp; POWER Cabinet","IHS",
U1910="Sharing","Partners",
U1910="Sites strategiques &amp; DataCenter","SST &amp; DC",
U1910="Exclu","Exclu",
U1910="SAT","SAT",
U1910="SPARE-ISSUE","SPARE-ISSUE",
U1910="Fiber CAmtel","TRANS_FO_CAMTEL",
U1910="Fiber AOF","Fiber AOF",
U1910="Projet OCM (HUAWEI)","TRAVAUX-HUAWEI",
U1910="Projet OCM (NOKIA)","TRAVAUX-NOKIA",
U1910="ACCESS-ISSUE","ACCESS-ISSUE",
U1910="Projet OCM (ZTE, NOKIA, autres projets)","TRAVAUX OCM",
U1910="No root CAuse","No root cause",
U1910="ODU HS","PDH",
U1910="IP &amp; VLAN","PDH",
U1910="Warehouse HUAWEI","SPARE-ISSUE",
U1910="SPARE-HS","SPARE-ISSUE",
U1910="Power Telco","BSS",U1910="no impacts","no impacts"
),"")</f>
        <v>No root cause</v>
      </c>
      <c r="T1910" s="41" t="str" cm="1">
        <f t="array" ref="T1910">IFERROR(_xlfn.IFS(
U1910="MPR ISSUE","TX ISSUE",
U1910="BSS Hardware Issue","RAN ISSUE",
U1910="Sites strategiques, MLL, Pylone, etc.","ENVTECH",
U1910="AKTIVCO DEFAUT GE &amp; POWER Cabinet","POWER ISSUE",
U1910="AKTIVCO Coupure ENEO &amp; Baisse de tension","POWER ISSUE",
U1910="Coupure ENEO &amp; Baisse de tension","POWER ISSUE",
U1910="Defaut GE &amp; POWER Cabinet","POWER ISSUE",
U1910="Sharing","POWER ISSUE",
U1910="Sites strategiques &amp; DataCenter","POWER ISSUE",
U1910="Exclu","Exclu",
U1910="SAT","TX ISSUE",
U1910="SPARE-ISSUE","SPARE-ISSUE",
U1910="Fiber CAmtel","TX ISSUE",
U1910="Fiber AOF","TX ISSUE",
U1910="Projet OCM (HUAWEI)","TRAVAUX-HUAWEI",
U1910="Projet OCM (NOKIA)","TRAVAUX -NOKIA",
U1910="ACCESS-ISSUE","ACCESS-ISSUE",
U1910="Projet OCM (ZTE, NOKIA, autres projets)","TRAVAUX OCM",
U1910="No root CAuse","No root cause",
U1910="ODU HS","TX ISSUE",
U1910="IP &amp; VLAN","TX ISSUE",
U1910="Warehouse HUAWEI","SPARE-ISSUE",
U1910="SPARE-HS","SPARE-ISSUE",
U1910="Power Telco","RAN ISSUE",U1910="no impacts","no impacts"
),"")</f>
        <v>No root cause</v>
      </c>
      <c r="U1910" s="68" t="s">
        <v>5691</v>
      </c>
      <c r="V1910" s="41" t="str" cm="1">
        <f t="array" ref="V1910">IFERROR(_xlfn.IFS(
U1910="MPR ISSUE","ACTIVE",
U1910="BSS Hardware Issue","ACTIVE",
U1910="Sites strategiques, MLL, Pylone, etc.","PASSIVE",
U1910="AKTIVCO DEFAUT GE &amp; POWER Cabinet","PASSIVE",
U1910="AKTIVCO Coupure ENEO &amp; Baisse de tension","PASSIVE",
U1910="Coupure ENEO &amp; Baisse de tension","PASSIVE",
U1910="Defaut GE &amp; POWER Cabinet","PASSIVE",
U1910="Sharing","PASSIVE",
U1910="Sites strategiques &amp; DataCenter","PASSIVE",
U1910="Exclu","Exclu",
U1910="SAT","ACTIVE",
U1910="SPARE-ISSUE","SPARE-ISSUE",
U1910="Fiber CAmtel","ACTIVE",
U1910="Fiber AOF","ACTIVE",
U1910="Projet OCM (HUAWEI)","PLANNED WORKS",
U1910="Projet OCM (NOKIA)","PLANNED WORKS",
U1910="ACCESS-ISSUE","ACCESS-ISSUE",
U1910="Projet OCM (ZTE, NOKIA, autres projets)","PLANNED WORKS",
U1910="No root CAuse","No root cause",
U1910="ODU HS","ACTIVE",
U1910="IP &amp; VLAN","ACTIVE",
U1910="Warehouse HUAWEI","SPARE-ISSUE",
U1910="SPARE-HS","SPARE-ISSUE",
U1910="Power Telco","ACTIVE", U1910="no impacts","no impacts"
),"")</f>
        <v>No root cause</v>
      </c>
      <c r="W1910" s="113"/>
      <c r="X1910" s="113"/>
      <c r="Y1910" s="113"/>
      <c r="Z1910" s="113"/>
      <c r="AA1910" s="113"/>
      <c r="AB1910" s="17" t="s">
        <v>5465</v>
      </c>
      <c r="AC1910" s="17" t="str">
        <f>_xlfn.XLOOKUP(B1910,'INCIDENT-04-27-2026'!E:E,'INCIDENT-04-27-2026'!F:F,"")</f>
        <v/>
      </c>
      <c r="AD1910" s="9"/>
      <c r="AE1910" s="7" t="s">
        <v>5465</v>
      </c>
      <c r="AF1910" s="6" t="str">
        <f>_xlfn.XLOOKUP(B1910,'[13]Input_27-04'!$B:$B,'[13]Input_27-04'!$M:$M,"")</f>
        <v/>
      </c>
      <c r="AG1910" s="7"/>
      <c r="AH1910" s="3"/>
      <c r="AI1910" s="18" t="str">
        <f>_xlfn.XLOOKUP(B1910,'[3]Cells Huawei 27042026 10h'!$B:$B,'[3]Cells Huawei 27042026 10h'!$T:$T,"")</f>
        <v/>
      </c>
      <c r="AJ1910" s="18" t="str">
        <f>_xlfn.XLOOKUP(B1910,'[3]Cells Huawei 27042026 15h'!$B:$B,'[3]Cells Huawei 27042026 15h'!$T:$T,"")</f>
        <v/>
      </c>
      <c r="AK1910" s="18" t="str">
        <f>_xlfn.XLOOKUP(B1910,'[4]cells down 27042026 11h28'!$B:$B,'[4]cells down 27042026 11h28'!$R:$R,"")</f>
        <v/>
      </c>
      <c r="AL1910" s="18" t="str">
        <f>_xlfn.XLOOKUP(B1910,'[4]cells down 27042026 18h01'!$B:$B,'[4]cells down 27042026 18h01'!$R:$R,"")</f>
        <v/>
      </c>
      <c r="AM1910" s="18" t="str">
        <f>_xlfn.XLOOKUP(B1910,'[5]cell downs 27042026 11h'!$B:$B,'[5]cell downs 27042026 11h'!$R:$R,"")</f>
        <v/>
      </c>
      <c r="AN1910" s="18" t="str">
        <f>_xlfn.XLOOKUP(B1910,'[5]cell downs 27042026 17h40'!$B:$B,'[5]cell downs 27042026 17h40'!$R:$R,"")</f>
        <v/>
      </c>
      <c r="AO1910" s="18" t="str">
        <f>_xlfn.XLOOKUP(B1910,'[6]ALL SITES DOWN'!$D:$D,'[6]ALL SITES DOWN'!$J:$J,"")</f>
        <v/>
      </c>
      <c r="AP1910" s="18" t="str">
        <f>_xlfn.XLOOKUP(B1910,'[7]ALL SITES DOWN'!$D:$D,'[7]ALL SITES DOWN'!$J:$J,"")</f>
        <v/>
      </c>
      <c r="AQ1910" s="9" t="str">
        <f>_xlfn.XLOOKUP(B1910,[8]sheet1!$AC:$AC,[8]sheet1!$AF:$AF,"")</f>
        <v/>
      </c>
      <c r="AR1910" s="14"/>
      <c r="AS1910" s="14" t="s">
        <v>5465</v>
      </c>
      <c r="AT1910" s="14" t="str">
        <f>_xlfn.XLOOKUP(B1910,'[9]cell downs 18042026 17h'!$B:$B,'[9]cell downs 18042026 17h'!$B:$B,"")</f>
        <v/>
      </c>
      <c r="AU1910" s="14" t="str">
        <f>_xlfn.XLOOKUP(B1910,'[10]Cells Huawei 19042026 15h'!$B:$B,'[10]Cells Huawei 19042026 15h'!$B:$B,"")</f>
        <v/>
      </c>
      <c r="AV1910" s="9" t="str">
        <f>_xlfn.XLOOKUP(B1910,'[11]cells down 19042026 9H40'!$B:$B,'[11]cells down 19042026 9H40'!$B:$B,"")</f>
        <v/>
      </c>
    </row>
    <row r="1911" spans="1:48" hidden="1" x14ac:dyDescent="0.3">
      <c r="A1911" s="1" t="s">
        <v>4678</v>
      </c>
      <c r="B1911" s="8" t="s">
        <v>4679</v>
      </c>
      <c r="C1911" s="3" t="str">
        <f>_xlfn.XLOOKUP(B1911,'[1]daily break down'!$D:$D,'[1]daily break down'!$E:$E,"")</f>
        <v>Bafoussam</v>
      </c>
      <c r="D1911" s="1" t="s">
        <v>11</v>
      </c>
      <c r="E1911" s="1" t="s">
        <v>145</v>
      </c>
      <c r="F1911" s="3" t="s">
        <v>102</v>
      </c>
      <c r="G1911" s="1" t="s">
        <v>299</v>
      </c>
      <c r="H1911" s="27" t="str">
        <f>_xlfn.XLOOKUP(B1911,[2]CALCULATION!$B:$B,[2]CALCULATION!$H:$H,"")</f>
        <v>Huawei</v>
      </c>
      <c r="I1911" s="26">
        <v>0</v>
      </c>
      <c r="J1911" s="26">
        <v>0</v>
      </c>
      <c r="K1911" s="26">
        <v>0</v>
      </c>
      <c r="L1911" s="26">
        <v>0</v>
      </c>
      <c r="M1911" s="26">
        <v>0</v>
      </c>
      <c r="N1911" s="26">
        <v>0</v>
      </c>
      <c r="O1911" s="26">
        <v>0</v>
      </c>
      <c r="P1911" s="114" t="s">
        <v>6364</v>
      </c>
      <c r="Q1911" s="42" t="s">
        <v>5538</v>
      </c>
      <c r="R1911" s="42"/>
      <c r="S1911" s="41" t="str" cm="1">
        <f t="array" ref="S1911">IFERROR(_xlfn.IFS(
U1911="MPR ISSUE","PDH",
U1911="BSS Hardware Issue","BSS",
U1911="Sites strategiques, MLL, Pylone, etc.","ENVTECH",
U1911="AKTIVCO DEFAUT GE &amp; POWER Cabinet","AKTIVCO",
U1911="AKTIVCO Coupure ENEO &amp; Baisse de tension","AKTIVCO GRID ONLY",
U1911="Coupure ENEO &amp; Baisse de tension","IHS GRID ONLY",
U1911="Defaut GE &amp; POWER Cabinet","IHS",
U1911="Sharing","Partners",
U1911="Sites strategiques &amp; DataCenter","SST &amp; DC",
U1911="Exclu","Exclu",
U1911="SAT","SAT",
U1911="SPARE-ISSUE","SPARE-ISSUE",
U1911="Fiber CAmtel","TRANS_FO_CAMTEL",
U1911="Fiber AOF","Fiber AOF",
U1911="Projet OCM (HUAWEI)","TRAVAUX-HUAWEI",
U1911="Projet OCM (NOKIA)","TRAVAUX-NOKIA",
U1911="ACCESS-ISSUE","ACCESS-ISSUE",
U1911="Projet OCM (ZTE, NOKIA, autres projets)","TRAVAUX OCM",
U1911="No root CAuse","No root cause",
U1911="ODU HS","PDH",
U1911="IP &amp; VLAN","PDH",
U1911="Warehouse HUAWEI","SPARE-ISSUE",
U1911="SPARE-HS","SPARE-ISSUE",
U1911="Power Telco","BSS",U1911="no impacts","no impacts"
),"")</f>
        <v>No root cause</v>
      </c>
      <c r="T1911" s="41" t="str" cm="1">
        <f t="array" ref="T1911">IFERROR(_xlfn.IFS(
U1911="MPR ISSUE","TX ISSUE",
U1911="BSS Hardware Issue","RAN ISSUE",
U1911="Sites strategiques, MLL, Pylone, etc.","ENVTECH",
U1911="AKTIVCO DEFAUT GE &amp; POWER Cabinet","POWER ISSUE",
U1911="AKTIVCO Coupure ENEO &amp; Baisse de tension","POWER ISSUE",
U1911="Coupure ENEO &amp; Baisse de tension","POWER ISSUE",
U1911="Defaut GE &amp; POWER Cabinet","POWER ISSUE",
U1911="Sharing","POWER ISSUE",
U1911="Sites strategiques &amp; DataCenter","POWER ISSUE",
U1911="Exclu","Exclu",
U1911="SAT","TX ISSUE",
U1911="SPARE-ISSUE","SPARE-ISSUE",
U1911="Fiber CAmtel","TX ISSUE",
U1911="Fiber AOF","TX ISSUE",
U1911="Projet OCM (HUAWEI)","TRAVAUX-HUAWEI",
U1911="Projet OCM (NOKIA)","TRAVAUX -NOKIA",
U1911="ACCESS-ISSUE","ACCESS-ISSUE",
U1911="Projet OCM (ZTE, NOKIA, autres projets)","TRAVAUX OCM",
U1911="No root CAuse","No root cause",
U1911="ODU HS","TX ISSUE",
U1911="IP &amp; VLAN","TX ISSUE",
U1911="Warehouse HUAWEI","SPARE-ISSUE",
U1911="SPARE-HS","SPARE-ISSUE",
U1911="Power Telco","RAN ISSUE",U1911="no impacts","no impacts"
),"")</f>
        <v>No root cause</v>
      </c>
      <c r="U1911" s="68" t="s">
        <v>5691</v>
      </c>
      <c r="V1911" s="41" t="str" cm="1">
        <f t="array" ref="V1911">IFERROR(_xlfn.IFS(
U1911="MPR ISSUE","ACTIVE",
U1911="BSS Hardware Issue","ACTIVE",
U1911="Sites strategiques, MLL, Pylone, etc.","PASSIVE",
U1911="AKTIVCO DEFAUT GE &amp; POWER Cabinet","PASSIVE",
U1911="AKTIVCO Coupure ENEO &amp; Baisse de tension","PASSIVE",
U1911="Coupure ENEO &amp; Baisse de tension","PASSIVE",
U1911="Defaut GE &amp; POWER Cabinet","PASSIVE",
U1911="Sharing","PASSIVE",
U1911="Sites strategiques &amp; DataCenter","PASSIVE",
U1911="Exclu","Exclu",
U1911="SAT","ACTIVE",
U1911="SPARE-ISSUE","SPARE-ISSUE",
U1911="Fiber CAmtel","ACTIVE",
U1911="Fiber AOF","ACTIVE",
U1911="Projet OCM (HUAWEI)","PLANNED WORKS",
U1911="Projet OCM (NOKIA)","PLANNED WORKS",
U1911="ACCESS-ISSUE","ACCESS-ISSUE",
U1911="Projet OCM (ZTE, NOKIA, autres projets)","PLANNED WORKS",
U1911="No root CAuse","No root cause",
U1911="ODU HS","ACTIVE",
U1911="IP &amp; VLAN","ACTIVE",
U1911="Warehouse HUAWEI","SPARE-ISSUE",
U1911="SPARE-HS","SPARE-ISSUE",
U1911="Power Telco","ACTIVE", U1911="no impacts","no impacts"
),"")</f>
        <v>No root cause</v>
      </c>
      <c r="W1911" s="113"/>
      <c r="X1911" s="113"/>
      <c r="Y1911" s="113"/>
      <c r="Z1911" s="113"/>
      <c r="AA1911" s="113"/>
      <c r="AB1911" s="17" t="s">
        <v>5465</v>
      </c>
      <c r="AC1911" s="17" t="str">
        <f>_xlfn.XLOOKUP(B1911,'INCIDENT-04-27-2026'!E:E,'INCIDENT-04-27-2026'!F:F,"")</f>
        <v/>
      </c>
      <c r="AD1911" s="9"/>
      <c r="AE1911" s="7" t="s">
        <v>5465</v>
      </c>
      <c r="AF1911" s="6" t="str">
        <f>_xlfn.XLOOKUP(B1911,'[13]Input_27-04'!$B:$B,'[13]Input_27-04'!$M:$M,"")</f>
        <v/>
      </c>
      <c r="AG1911" s="7"/>
      <c r="AH1911" s="3"/>
      <c r="AI1911" s="18" t="str">
        <f>_xlfn.XLOOKUP(B1911,'[3]Cells Huawei 27042026 10h'!$B:$B,'[3]Cells Huawei 27042026 10h'!$T:$T,"")</f>
        <v/>
      </c>
      <c r="AJ1911" s="18" t="str">
        <f>_xlfn.XLOOKUP(B1911,'[3]Cells Huawei 27042026 15h'!$B:$B,'[3]Cells Huawei 27042026 15h'!$T:$T,"")</f>
        <v/>
      </c>
      <c r="AK1911" s="18" t="str">
        <f>_xlfn.XLOOKUP(B1911,'[4]cells down 27042026 11h28'!$B:$B,'[4]cells down 27042026 11h28'!$R:$R,"")</f>
        <v/>
      </c>
      <c r="AL1911" s="18" t="str">
        <f>_xlfn.XLOOKUP(B1911,'[4]cells down 27042026 18h01'!$B:$B,'[4]cells down 27042026 18h01'!$R:$R,"")</f>
        <v/>
      </c>
      <c r="AM1911" s="18" t="str">
        <f>_xlfn.XLOOKUP(B1911,'[5]cell downs 27042026 11h'!$B:$B,'[5]cell downs 27042026 11h'!$R:$R,"")</f>
        <v/>
      </c>
      <c r="AN1911" s="18" t="str">
        <f>_xlfn.XLOOKUP(B1911,'[5]cell downs 27042026 17h40'!$B:$B,'[5]cell downs 27042026 17h40'!$R:$R,"")</f>
        <v/>
      </c>
      <c r="AO1911" s="18" t="str">
        <f>_xlfn.XLOOKUP(B1911,'[6]ALL SITES DOWN'!$D:$D,'[6]ALL SITES DOWN'!$J:$J,"")</f>
        <v/>
      </c>
      <c r="AP1911" s="18" t="str">
        <f>_xlfn.XLOOKUP(B1911,'[7]ALL SITES DOWN'!$D:$D,'[7]ALL SITES DOWN'!$J:$J,"")</f>
        <v/>
      </c>
      <c r="AQ1911" s="9" t="str">
        <f>_xlfn.XLOOKUP(B1911,[8]sheet1!$AC:$AC,[8]sheet1!$AF:$AF,"")</f>
        <v/>
      </c>
      <c r="AR1911" s="14"/>
      <c r="AS1911" s="14" t="s">
        <v>5465</v>
      </c>
      <c r="AT1911" s="14" t="str">
        <f>_xlfn.XLOOKUP(B1911,'[9]cell downs 18042026 17h'!$B:$B,'[9]cell downs 18042026 17h'!$B:$B,"")</f>
        <v/>
      </c>
      <c r="AU1911" s="14" t="str">
        <f>_xlfn.XLOOKUP(B1911,'[10]Cells Huawei 19042026 15h'!$B:$B,'[10]Cells Huawei 19042026 15h'!$B:$B,"")</f>
        <v/>
      </c>
      <c r="AV1911" s="9" t="str">
        <f>_xlfn.XLOOKUP(B1911,'[11]cells down 19042026 9H40'!$B:$B,'[11]cells down 19042026 9H40'!$B:$B,"")</f>
        <v/>
      </c>
    </row>
    <row r="1912" spans="1:48" hidden="1" x14ac:dyDescent="0.3">
      <c r="A1912" s="1" t="s">
        <v>5208</v>
      </c>
      <c r="B1912" s="8" t="s">
        <v>5209</v>
      </c>
      <c r="C1912" s="3" t="str">
        <f>_xlfn.XLOOKUP(B1912,'[1]daily break down'!$D:$D,'[1]daily break down'!$E:$E,"")</f>
        <v>SUD-OUEST</v>
      </c>
      <c r="D1912" s="1" t="s">
        <v>11</v>
      </c>
      <c r="E1912" s="1" t="s">
        <v>12</v>
      </c>
      <c r="F1912" s="3" t="s">
        <v>13</v>
      </c>
      <c r="G1912" s="1" t="s">
        <v>14</v>
      </c>
      <c r="H1912" s="27" t="str">
        <f>_xlfn.XLOOKUP(B1912,[2]CALCULATION!$B:$B,[2]CALCULATION!$H:$H,"")</f>
        <v>Huawei</v>
      </c>
      <c r="I1912" s="26">
        <v>0</v>
      </c>
      <c r="J1912" s="26">
        <v>0</v>
      </c>
      <c r="K1912" s="26">
        <v>0</v>
      </c>
      <c r="L1912" s="26">
        <v>0</v>
      </c>
      <c r="M1912" s="26">
        <v>0</v>
      </c>
      <c r="N1912" s="26">
        <v>0</v>
      </c>
      <c r="O1912" s="26">
        <v>0</v>
      </c>
      <c r="P1912" s="114" t="s">
        <v>6364</v>
      </c>
      <c r="Q1912" s="42" t="s">
        <v>5538</v>
      </c>
      <c r="R1912" s="42"/>
      <c r="S1912" s="41" t="str" cm="1">
        <f t="array" ref="S1912">IFERROR(_xlfn.IFS(
U1912="MPR ISSUE","PDH",
U1912="BSS Hardware Issue","BSS",
U1912="Sites strategiques, MLL, Pylone, etc.","ENVTECH",
U1912="AKTIVCO DEFAUT GE &amp; POWER Cabinet","AKTIVCO",
U1912="AKTIVCO Coupure ENEO &amp; Baisse de tension","AKTIVCO GRID ONLY",
U1912="Coupure ENEO &amp; Baisse de tension","IHS GRID ONLY",
U1912="Defaut GE &amp; POWER Cabinet","IHS",
U1912="Sharing","Partners",
U1912="Sites strategiques &amp; DataCenter","SST &amp; DC",
U1912="Exclu","Exclu",
U1912="SAT","SAT",
U1912="SPARE-ISSUE","SPARE-ISSUE",
U1912="Fiber CAmtel","TRANS_FO_CAMTEL",
U1912="Fiber AOF","Fiber AOF",
U1912="Projet OCM (HUAWEI)","TRAVAUX-HUAWEI",
U1912="Projet OCM (NOKIA)","TRAVAUX-NOKIA",
U1912="ACCESS-ISSUE","ACCESS-ISSUE",
U1912="Projet OCM (ZTE, NOKIA, autres projets)","TRAVAUX OCM",
U1912="No root CAuse","No root cause",
U1912="ODU HS","PDH",
U1912="IP &amp; VLAN","PDH",
U1912="Warehouse HUAWEI","SPARE-ISSUE",
U1912="SPARE-HS","SPARE-ISSUE",
U1912="Power Telco","BSS",U1912="no impacts","no impacts"
),"")</f>
        <v>No root cause</v>
      </c>
      <c r="T1912" s="41" t="str" cm="1">
        <f t="array" ref="T1912">IFERROR(_xlfn.IFS(
U1912="MPR ISSUE","TX ISSUE",
U1912="BSS Hardware Issue","RAN ISSUE",
U1912="Sites strategiques, MLL, Pylone, etc.","ENVTECH",
U1912="AKTIVCO DEFAUT GE &amp; POWER Cabinet","POWER ISSUE",
U1912="AKTIVCO Coupure ENEO &amp; Baisse de tension","POWER ISSUE",
U1912="Coupure ENEO &amp; Baisse de tension","POWER ISSUE",
U1912="Defaut GE &amp; POWER Cabinet","POWER ISSUE",
U1912="Sharing","POWER ISSUE",
U1912="Sites strategiques &amp; DataCenter","POWER ISSUE",
U1912="Exclu","Exclu",
U1912="SAT","TX ISSUE",
U1912="SPARE-ISSUE","SPARE-ISSUE",
U1912="Fiber CAmtel","TX ISSUE",
U1912="Fiber AOF","TX ISSUE",
U1912="Projet OCM (HUAWEI)","TRAVAUX-HUAWEI",
U1912="Projet OCM (NOKIA)","TRAVAUX -NOKIA",
U1912="ACCESS-ISSUE","ACCESS-ISSUE",
U1912="Projet OCM (ZTE, NOKIA, autres projets)","TRAVAUX OCM",
U1912="No root CAuse","No root cause",
U1912="ODU HS","TX ISSUE",
U1912="IP &amp; VLAN","TX ISSUE",
U1912="Warehouse HUAWEI","SPARE-ISSUE",
U1912="SPARE-HS","SPARE-ISSUE",
U1912="Power Telco","RAN ISSUE",U1912="no impacts","no impacts"
),"")</f>
        <v>No root cause</v>
      </c>
      <c r="U1912" s="68" t="s">
        <v>5691</v>
      </c>
      <c r="V1912" s="41" t="str" cm="1">
        <f t="array" ref="V1912">IFERROR(_xlfn.IFS(
U1912="MPR ISSUE","ACTIVE",
U1912="BSS Hardware Issue","ACTIVE",
U1912="Sites strategiques, MLL, Pylone, etc.","PASSIVE",
U1912="AKTIVCO DEFAUT GE &amp; POWER Cabinet","PASSIVE",
U1912="AKTIVCO Coupure ENEO &amp; Baisse de tension","PASSIVE",
U1912="Coupure ENEO &amp; Baisse de tension","PASSIVE",
U1912="Defaut GE &amp; POWER Cabinet","PASSIVE",
U1912="Sharing","PASSIVE",
U1912="Sites strategiques &amp; DataCenter","PASSIVE",
U1912="Exclu","Exclu",
U1912="SAT","ACTIVE",
U1912="SPARE-ISSUE","SPARE-ISSUE",
U1912="Fiber CAmtel","ACTIVE",
U1912="Fiber AOF","ACTIVE",
U1912="Projet OCM (HUAWEI)","PLANNED WORKS",
U1912="Projet OCM (NOKIA)","PLANNED WORKS",
U1912="ACCESS-ISSUE","ACCESS-ISSUE",
U1912="Projet OCM (ZTE, NOKIA, autres projets)","PLANNED WORKS",
U1912="No root CAuse","No root cause",
U1912="ODU HS","ACTIVE",
U1912="IP &amp; VLAN","ACTIVE",
U1912="Warehouse HUAWEI","SPARE-ISSUE",
U1912="SPARE-HS","SPARE-ISSUE",
U1912="Power Telco","ACTIVE", U1912="no impacts","no impacts"
),"")</f>
        <v>No root cause</v>
      </c>
      <c r="W1912" s="113"/>
      <c r="X1912" s="113"/>
      <c r="Y1912" s="113"/>
      <c r="Z1912" s="113"/>
      <c r="AA1912" s="113"/>
      <c r="AB1912" s="17" t="s">
        <v>5465</v>
      </c>
      <c r="AC1912" s="17" t="str">
        <f>_xlfn.XLOOKUP(B1912,'INCIDENT-04-27-2026'!E:E,'INCIDENT-04-27-2026'!F:F,"")</f>
        <v/>
      </c>
      <c r="AD1912" s="9"/>
      <c r="AE1912" s="7" t="s">
        <v>5465</v>
      </c>
      <c r="AF1912" s="6" t="str">
        <f>_xlfn.XLOOKUP(B1912,'[13]Input_27-04'!$B:$B,'[13]Input_27-04'!$M:$M,"")</f>
        <v/>
      </c>
      <c r="AG1912" s="7"/>
      <c r="AH1912" s="3"/>
      <c r="AI1912" s="18" t="str">
        <f>_xlfn.XLOOKUP(B1912,'[3]Cells Huawei 27042026 10h'!$B:$B,'[3]Cells Huawei 27042026 10h'!$T:$T,"")</f>
        <v/>
      </c>
      <c r="AJ1912" s="18" t="str">
        <f>_xlfn.XLOOKUP(B1912,'[3]Cells Huawei 27042026 15h'!$B:$B,'[3]Cells Huawei 27042026 15h'!$T:$T,"")</f>
        <v/>
      </c>
      <c r="AK1912" s="18" t="str">
        <f>_xlfn.XLOOKUP(B1912,'[4]cells down 27042026 11h28'!$B:$B,'[4]cells down 27042026 11h28'!$R:$R,"")</f>
        <v/>
      </c>
      <c r="AL1912" s="18" t="str">
        <f>_xlfn.XLOOKUP(B1912,'[4]cells down 27042026 18h01'!$B:$B,'[4]cells down 27042026 18h01'!$R:$R,"")</f>
        <v/>
      </c>
      <c r="AM1912" s="18" t="str">
        <f>_xlfn.XLOOKUP(B1912,'[5]cell downs 27042026 11h'!$B:$B,'[5]cell downs 27042026 11h'!$R:$R,"")</f>
        <v/>
      </c>
      <c r="AN1912" s="18" t="str">
        <f>_xlfn.XLOOKUP(B1912,'[5]cell downs 27042026 17h40'!$B:$B,'[5]cell downs 27042026 17h40'!$R:$R,"")</f>
        <v/>
      </c>
      <c r="AO1912" s="18" t="str">
        <f>_xlfn.XLOOKUP(B1912,'[6]ALL SITES DOWN'!$D:$D,'[6]ALL SITES DOWN'!$J:$J,"")</f>
        <v/>
      </c>
      <c r="AP1912" s="18" t="str">
        <f>_xlfn.XLOOKUP(B1912,'[7]ALL SITES DOWN'!$D:$D,'[7]ALL SITES DOWN'!$J:$J,"")</f>
        <v/>
      </c>
      <c r="AQ1912" s="9" t="str">
        <f>_xlfn.XLOOKUP(B1912,[8]sheet1!$AC:$AC,[8]sheet1!$AF:$AF,"")</f>
        <v/>
      </c>
      <c r="AR1912" s="14"/>
      <c r="AS1912" s="14" t="s">
        <v>5465</v>
      </c>
      <c r="AT1912" s="14" t="str">
        <f>_xlfn.XLOOKUP(B1912,'[9]cell downs 18042026 17h'!$B:$B,'[9]cell downs 18042026 17h'!$B:$B,"")</f>
        <v/>
      </c>
      <c r="AU1912" s="14" t="str">
        <f>_xlfn.XLOOKUP(B1912,'[10]Cells Huawei 19042026 15h'!$B:$B,'[10]Cells Huawei 19042026 15h'!$B:$B,"")</f>
        <v/>
      </c>
      <c r="AV1912" s="9" t="str">
        <f>_xlfn.XLOOKUP(B1912,'[11]cells down 19042026 9H40'!$B:$B,'[11]cells down 19042026 9H40'!$B:$B,"")</f>
        <v/>
      </c>
    </row>
    <row r="1913" spans="1:48" hidden="1" x14ac:dyDescent="0.3">
      <c r="A1913" s="1" t="s">
        <v>5094</v>
      </c>
      <c r="B1913" s="8" t="s">
        <v>5095</v>
      </c>
      <c r="C1913" s="3" t="str">
        <f>_xlfn.XLOOKUP(B1913,'[1]daily break down'!$D:$D,'[1]daily break down'!$E:$E,"")</f>
        <v>CENTRE</v>
      </c>
      <c r="D1913" s="1" t="s">
        <v>11</v>
      </c>
      <c r="E1913" s="1" t="s">
        <v>594</v>
      </c>
      <c r="F1913" s="3" t="s">
        <v>37</v>
      </c>
      <c r="G1913" s="1" t="s">
        <v>5094</v>
      </c>
      <c r="H1913" s="29" t="str">
        <f>_xlfn.XLOOKUP(B1913,[2]CALCULATION!$B:$B,[2]CALCULATION!$H:$H,"")</f>
        <v>ZTE</v>
      </c>
      <c r="I1913" s="26">
        <v>0</v>
      </c>
      <c r="J1913" s="26">
        <v>0</v>
      </c>
      <c r="K1913" s="26">
        <v>0</v>
      </c>
      <c r="L1913" s="26">
        <v>0</v>
      </c>
      <c r="M1913" s="26">
        <v>0</v>
      </c>
      <c r="N1913" s="26">
        <v>0</v>
      </c>
      <c r="O1913" s="26">
        <v>0</v>
      </c>
      <c r="P1913" s="114" t="s">
        <v>6364</v>
      </c>
      <c r="Q1913" s="42" t="s">
        <v>5538</v>
      </c>
      <c r="R1913" s="42"/>
      <c r="S1913" s="41" t="str" cm="1">
        <f t="array" ref="S1913">IFERROR(_xlfn.IFS(
U1913="MPR ISSUE","PDH",
U1913="BSS Hardware Issue","BSS",
U1913="Sites strategiques, MLL, Pylone, etc.","ENVTECH",
U1913="AKTIVCO DEFAUT GE &amp; POWER Cabinet","AKTIVCO",
U1913="AKTIVCO Coupure ENEO &amp; Baisse de tension","AKTIVCO GRID ONLY",
U1913="Coupure ENEO &amp; Baisse de tension","IHS GRID ONLY",
U1913="Defaut GE &amp; POWER Cabinet","IHS",
U1913="Sharing","Partners",
U1913="Sites strategiques &amp; DataCenter","SST &amp; DC",
U1913="Exclu","Exclu",
U1913="SAT","SAT",
U1913="SPARE-ISSUE","SPARE-ISSUE",
U1913="Fiber CAmtel","TRANS_FO_CAMTEL",
U1913="Fiber AOF","Fiber AOF",
U1913="Projet OCM (HUAWEI)","TRAVAUX-HUAWEI",
U1913="Projet OCM (NOKIA)","TRAVAUX-NOKIA",
U1913="ACCESS-ISSUE","ACCESS-ISSUE",
U1913="Projet OCM (ZTE, NOKIA, autres projets)","TRAVAUX OCM",
U1913="No root CAuse","No root cause",
U1913="ODU HS","PDH",
U1913="IP &amp; VLAN","PDH",
U1913="Warehouse HUAWEI","SPARE-ISSUE",
U1913="SPARE-HS","SPARE-ISSUE",
U1913="Power Telco","BSS",U1913="no impacts","no impacts"
),"")</f>
        <v>No root cause</v>
      </c>
      <c r="T1913" s="41" t="str" cm="1">
        <f t="array" ref="T1913">IFERROR(_xlfn.IFS(
U1913="MPR ISSUE","TX ISSUE",
U1913="BSS Hardware Issue","RAN ISSUE",
U1913="Sites strategiques, MLL, Pylone, etc.","ENVTECH",
U1913="AKTIVCO DEFAUT GE &amp; POWER Cabinet","POWER ISSUE",
U1913="AKTIVCO Coupure ENEO &amp; Baisse de tension","POWER ISSUE",
U1913="Coupure ENEO &amp; Baisse de tension","POWER ISSUE",
U1913="Defaut GE &amp; POWER Cabinet","POWER ISSUE",
U1913="Sharing","POWER ISSUE",
U1913="Sites strategiques &amp; DataCenter","POWER ISSUE",
U1913="Exclu","Exclu",
U1913="SAT","TX ISSUE",
U1913="SPARE-ISSUE","SPARE-ISSUE",
U1913="Fiber CAmtel","TX ISSUE",
U1913="Fiber AOF","TX ISSUE",
U1913="Projet OCM (HUAWEI)","TRAVAUX-HUAWEI",
U1913="Projet OCM (NOKIA)","TRAVAUX -NOKIA",
U1913="ACCESS-ISSUE","ACCESS-ISSUE",
U1913="Projet OCM (ZTE, NOKIA, autres projets)","TRAVAUX OCM",
U1913="No root CAuse","No root cause",
U1913="ODU HS","TX ISSUE",
U1913="IP &amp; VLAN","TX ISSUE",
U1913="Warehouse HUAWEI","SPARE-ISSUE",
U1913="SPARE-HS","SPARE-ISSUE",
U1913="Power Telco","RAN ISSUE",U1913="no impacts","no impacts"
),"")</f>
        <v>No root cause</v>
      </c>
      <c r="U1913" s="68" t="s">
        <v>5691</v>
      </c>
      <c r="V1913" s="41" t="str" cm="1">
        <f t="array" ref="V1913">IFERROR(_xlfn.IFS(
U1913="MPR ISSUE","ACTIVE",
U1913="BSS Hardware Issue","ACTIVE",
U1913="Sites strategiques, MLL, Pylone, etc.","PASSIVE",
U1913="AKTIVCO DEFAUT GE &amp; POWER Cabinet","PASSIVE",
U1913="AKTIVCO Coupure ENEO &amp; Baisse de tension","PASSIVE",
U1913="Coupure ENEO &amp; Baisse de tension","PASSIVE",
U1913="Defaut GE &amp; POWER Cabinet","PASSIVE",
U1913="Sharing","PASSIVE",
U1913="Sites strategiques &amp; DataCenter","PASSIVE",
U1913="Exclu","Exclu",
U1913="SAT","ACTIVE",
U1913="SPARE-ISSUE","SPARE-ISSUE",
U1913="Fiber CAmtel","ACTIVE",
U1913="Fiber AOF","ACTIVE",
U1913="Projet OCM (HUAWEI)","PLANNED WORKS",
U1913="Projet OCM (NOKIA)","PLANNED WORKS",
U1913="ACCESS-ISSUE","ACCESS-ISSUE",
U1913="Projet OCM (ZTE, NOKIA, autres projets)","PLANNED WORKS",
U1913="No root CAuse","No root cause",
U1913="ODU HS","ACTIVE",
U1913="IP &amp; VLAN","ACTIVE",
U1913="Warehouse HUAWEI","SPARE-ISSUE",
U1913="SPARE-HS","SPARE-ISSUE",
U1913="Power Telco","ACTIVE", U1913="no impacts","no impacts"
),"")</f>
        <v>No root cause</v>
      </c>
      <c r="W1913" s="113"/>
      <c r="X1913" s="113"/>
      <c r="Y1913" s="113"/>
      <c r="Z1913" s="113"/>
      <c r="AA1913" s="113"/>
      <c r="AB1913" s="17" t="s">
        <v>5465</v>
      </c>
      <c r="AC1913" s="17" t="str">
        <f>_xlfn.XLOOKUP(B1913,'INCIDENT-04-27-2026'!E:E,'INCIDENT-04-27-2026'!F:F,"")</f>
        <v/>
      </c>
      <c r="AD1913" s="9"/>
      <c r="AE1913" s="7" t="s">
        <v>5465</v>
      </c>
      <c r="AF1913" s="6" t="str">
        <f>_xlfn.XLOOKUP(B1913,'[13]Input_27-04'!$B:$B,'[13]Input_27-04'!$M:$M,"")</f>
        <v/>
      </c>
      <c r="AG1913" s="7"/>
      <c r="AH1913" s="3"/>
      <c r="AI1913" s="18" t="str">
        <f>_xlfn.XLOOKUP(B1913,'[3]Cells Huawei 27042026 10h'!$B:$B,'[3]Cells Huawei 27042026 10h'!$T:$T,"")</f>
        <v/>
      </c>
      <c r="AJ1913" s="18" t="str">
        <f>_xlfn.XLOOKUP(B1913,'[3]Cells Huawei 27042026 15h'!$B:$B,'[3]Cells Huawei 27042026 15h'!$T:$T,"")</f>
        <v/>
      </c>
      <c r="AK1913" s="18" t="str">
        <f>_xlfn.XLOOKUP(B1913,'[4]cells down 27042026 11h28'!$B:$B,'[4]cells down 27042026 11h28'!$R:$R,"")</f>
        <v/>
      </c>
      <c r="AL1913" s="18" t="str">
        <f>_xlfn.XLOOKUP(B1913,'[4]cells down 27042026 18h01'!$B:$B,'[4]cells down 27042026 18h01'!$R:$R,"")</f>
        <v/>
      </c>
      <c r="AM1913" s="18" t="str">
        <f>_xlfn.XLOOKUP(B1913,'[5]cell downs 27042026 11h'!$B:$B,'[5]cell downs 27042026 11h'!$R:$R,"")</f>
        <v/>
      </c>
      <c r="AN1913" s="18" t="str">
        <f>_xlfn.XLOOKUP(B1913,'[5]cell downs 27042026 17h40'!$B:$B,'[5]cell downs 27042026 17h40'!$R:$R,"")</f>
        <v/>
      </c>
      <c r="AO1913" s="18" t="str">
        <f>_xlfn.XLOOKUP(B1913,'[6]ALL SITES DOWN'!$D:$D,'[6]ALL SITES DOWN'!$J:$J,"")</f>
        <v/>
      </c>
      <c r="AP1913" s="18" t="str">
        <f>_xlfn.XLOOKUP(B1913,'[7]ALL SITES DOWN'!$D:$D,'[7]ALL SITES DOWN'!$J:$J,"")</f>
        <v/>
      </c>
      <c r="AQ1913" s="9" t="str">
        <f>_xlfn.XLOOKUP(B1913,[8]sheet1!$AC:$AC,[8]sheet1!$AF:$AF,"")</f>
        <v/>
      </c>
      <c r="AR1913" s="14"/>
      <c r="AS1913" s="14" t="s">
        <v>5465</v>
      </c>
      <c r="AT1913" s="14" t="str">
        <f>_xlfn.XLOOKUP(B1913,'[9]cell downs 18042026 17h'!$B:$B,'[9]cell downs 18042026 17h'!$B:$B,"")</f>
        <v/>
      </c>
      <c r="AU1913" s="14" t="str">
        <f>_xlfn.XLOOKUP(B1913,'[10]Cells Huawei 19042026 15h'!$B:$B,'[10]Cells Huawei 19042026 15h'!$B:$B,"")</f>
        <v/>
      </c>
      <c r="AV1913" s="9" t="str">
        <f>_xlfn.XLOOKUP(B1913,'[11]cells down 19042026 9H40'!$B:$B,'[11]cells down 19042026 9H40'!$B:$B,"")</f>
        <v/>
      </c>
    </row>
    <row r="1914" spans="1:48" hidden="1" x14ac:dyDescent="0.3">
      <c r="A1914" s="1" t="s">
        <v>2716</v>
      </c>
      <c r="B1914" s="8" t="s">
        <v>2717</v>
      </c>
      <c r="C1914" s="3" t="str">
        <f>_xlfn.XLOOKUP(B1914,'[1]daily break down'!$D:$D,'[1]daily break down'!$E:$E,"")</f>
        <v>Douala</v>
      </c>
      <c r="D1914" s="1" t="s">
        <v>11</v>
      </c>
      <c r="E1914" s="1" t="s">
        <v>757</v>
      </c>
      <c r="F1914" s="3" t="s">
        <v>31</v>
      </c>
      <c r="G1914" s="1" t="s">
        <v>32</v>
      </c>
      <c r="H1914" s="29" t="str">
        <f>_xlfn.XLOOKUP(B1914,[2]CALCULATION!$B:$B,[2]CALCULATION!$H:$H,"")</f>
        <v>ZTE</v>
      </c>
      <c r="I1914" s="26">
        <v>0</v>
      </c>
      <c r="J1914" s="26">
        <v>0</v>
      </c>
      <c r="K1914" s="26">
        <v>0</v>
      </c>
      <c r="L1914" s="26">
        <v>0</v>
      </c>
      <c r="M1914" s="26">
        <v>0</v>
      </c>
      <c r="N1914" s="26">
        <v>0</v>
      </c>
      <c r="O1914" s="26">
        <v>0</v>
      </c>
      <c r="P1914" s="114" t="s">
        <v>6364</v>
      </c>
      <c r="Q1914" s="42" t="s">
        <v>5538</v>
      </c>
      <c r="R1914" s="42"/>
      <c r="S1914" s="41" t="str" cm="1">
        <f t="array" ref="S1914">IFERROR(_xlfn.IFS(
U1914="MPR ISSUE","PDH",
U1914="BSS Hardware Issue","BSS",
U1914="Sites strategiques, MLL, Pylone, etc.","ENVTECH",
U1914="AKTIVCO DEFAUT GE &amp; POWER Cabinet","AKTIVCO",
U1914="AKTIVCO Coupure ENEO &amp; Baisse de tension","AKTIVCO GRID ONLY",
U1914="Coupure ENEO &amp; Baisse de tension","IHS GRID ONLY",
U1914="Defaut GE &amp; POWER Cabinet","IHS",
U1914="Sharing","Partners",
U1914="Sites strategiques &amp; DataCenter","SST &amp; DC",
U1914="Exclu","Exclu",
U1914="SAT","SAT",
U1914="SPARE-ISSUE","SPARE-ISSUE",
U1914="Fiber CAmtel","TRANS_FO_CAMTEL",
U1914="Fiber AOF","Fiber AOF",
U1914="Projet OCM (HUAWEI)","TRAVAUX-HUAWEI",
U1914="Projet OCM (NOKIA)","TRAVAUX-NOKIA",
U1914="ACCESS-ISSUE","ACCESS-ISSUE",
U1914="Projet OCM (ZTE, NOKIA, autres projets)","TRAVAUX OCM",
U1914="No root CAuse","No root cause",
U1914="ODU HS","PDH",
U1914="IP &amp; VLAN","PDH",
U1914="Warehouse HUAWEI","SPARE-ISSUE",
U1914="SPARE-HS","SPARE-ISSUE",
U1914="Power Telco","BSS",U1914="no impacts","no impacts"
),"")</f>
        <v>No root cause</v>
      </c>
      <c r="T1914" s="41" t="str" cm="1">
        <f t="array" ref="T1914">IFERROR(_xlfn.IFS(
U1914="MPR ISSUE","TX ISSUE",
U1914="BSS Hardware Issue","RAN ISSUE",
U1914="Sites strategiques, MLL, Pylone, etc.","ENVTECH",
U1914="AKTIVCO DEFAUT GE &amp; POWER Cabinet","POWER ISSUE",
U1914="AKTIVCO Coupure ENEO &amp; Baisse de tension","POWER ISSUE",
U1914="Coupure ENEO &amp; Baisse de tension","POWER ISSUE",
U1914="Defaut GE &amp; POWER Cabinet","POWER ISSUE",
U1914="Sharing","POWER ISSUE",
U1914="Sites strategiques &amp; DataCenter","POWER ISSUE",
U1914="Exclu","Exclu",
U1914="SAT","TX ISSUE",
U1914="SPARE-ISSUE","SPARE-ISSUE",
U1914="Fiber CAmtel","TX ISSUE",
U1914="Fiber AOF","TX ISSUE",
U1914="Projet OCM (HUAWEI)","TRAVAUX-HUAWEI",
U1914="Projet OCM (NOKIA)","TRAVAUX -NOKIA",
U1914="ACCESS-ISSUE","ACCESS-ISSUE",
U1914="Projet OCM (ZTE, NOKIA, autres projets)","TRAVAUX OCM",
U1914="No root CAuse","No root cause",
U1914="ODU HS","TX ISSUE",
U1914="IP &amp; VLAN","TX ISSUE",
U1914="Warehouse HUAWEI","SPARE-ISSUE",
U1914="SPARE-HS","SPARE-ISSUE",
U1914="Power Telco","RAN ISSUE",U1914="no impacts","no impacts"
),"")</f>
        <v>No root cause</v>
      </c>
      <c r="U1914" s="68" t="s">
        <v>5691</v>
      </c>
      <c r="V1914" s="41" t="str" cm="1">
        <f t="array" ref="V1914">IFERROR(_xlfn.IFS(
U1914="MPR ISSUE","ACTIVE",
U1914="BSS Hardware Issue","ACTIVE",
U1914="Sites strategiques, MLL, Pylone, etc.","PASSIVE",
U1914="AKTIVCO DEFAUT GE &amp; POWER Cabinet","PASSIVE",
U1914="AKTIVCO Coupure ENEO &amp; Baisse de tension","PASSIVE",
U1914="Coupure ENEO &amp; Baisse de tension","PASSIVE",
U1914="Defaut GE &amp; POWER Cabinet","PASSIVE",
U1914="Sharing","PASSIVE",
U1914="Sites strategiques &amp; DataCenter","PASSIVE",
U1914="Exclu","Exclu",
U1914="SAT","ACTIVE",
U1914="SPARE-ISSUE","SPARE-ISSUE",
U1914="Fiber CAmtel","ACTIVE",
U1914="Fiber AOF","ACTIVE",
U1914="Projet OCM (HUAWEI)","PLANNED WORKS",
U1914="Projet OCM (NOKIA)","PLANNED WORKS",
U1914="ACCESS-ISSUE","ACCESS-ISSUE",
U1914="Projet OCM (ZTE, NOKIA, autres projets)","PLANNED WORKS",
U1914="No root CAuse","No root cause",
U1914="ODU HS","ACTIVE",
U1914="IP &amp; VLAN","ACTIVE",
U1914="Warehouse HUAWEI","SPARE-ISSUE",
U1914="SPARE-HS","SPARE-ISSUE",
U1914="Power Telco","ACTIVE", U1914="no impacts","no impacts"
),"")</f>
        <v>No root cause</v>
      </c>
      <c r="W1914" s="113"/>
      <c r="X1914" s="113"/>
      <c r="Y1914" s="113"/>
      <c r="Z1914" s="113"/>
      <c r="AA1914" s="113"/>
      <c r="AB1914" s="17" t="s">
        <v>5465</v>
      </c>
      <c r="AC1914" s="17" t="str">
        <f>_xlfn.XLOOKUP(B1914,'INCIDENT-04-27-2026'!E:E,'INCIDENT-04-27-2026'!F:F,"")</f>
        <v/>
      </c>
      <c r="AD1914" s="9"/>
      <c r="AE1914" s="7" t="s">
        <v>5465</v>
      </c>
      <c r="AF1914" s="6" t="str">
        <f>_xlfn.XLOOKUP(B1914,'[13]Input_27-04'!$B:$B,'[13]Input_27-04'!$M:$M,"")</f>
        <v/>
      </c>
      <c r="AG1914" s="7"/>
      <c r="AH1914" s="3"/>
      <c r="AI1914" s="18" t="str">
        <f>_xlfn.XLOOKUP(B1914,'[3]Cells Huawei 27042026 10h'!$B:$B,'[3]Cells Huawei 27042026 10h'!$T:$T,"")</f>
        <v/>
      </c>
      <c r="AJ1914" s="18" t="str">
        <f>_xlfn.XLOOKUP(B1914,'[3]Cells Huawei 27042026 15h'!$B:$B,'[3]Cells Huawei 27042026 15h'!$T:$T,"")</f>
        <v/>
      </c>
      <c r="AK1914" s="18" t="str">
        <f>_xlfn.XLOOKUP(B1914,'[4]cells down 27042026 11h28'!$B:$B,'[4]cells down 27042026 11h28'!$R:$R,"")</f>
        <v/>
      </c>
      <c r="AL1914" s="18" t="str">
        <f>_xlfn.XLOOKUP(B1914,'[4]cells down 27042026 18h01'!$B:$B,'[4]cells down 27042026 18h01'!$R:$R,"")</f>
        <v/>
      </c>
      <c r="AM1914" s="18" t="str">
        <f>_xlfn.XLOOKUP(B1914,'[5]cell downs 27042026 11h'!$B:$B,'[5]cell downs 27042026 11h'!$R:$R,"")</f>
        <v/>
      </c>
      <c r="AN1914" s="18" t="str">
        <f>_xlfn.XLOOKUP(B1914,'[5]cell downs 27042026 17h40'!$B:$B,'[5]cell downs 27042026 17h40'!$R:$R,"")</f>
        <v/>
      </c>
      <c r="AO1914" s="18" t="str">
        <f>_xlfn.XLOOKUP(B1914,'[6]ALL SITES DOWN'!$D:$D,'[6]ALL SITES DOWN'!$J:$J,"")</f>
        <v/>
      </c>
      <c r="AP1914" s="18" t="str">
        <f>_xlfn.XLOOKUP(B1914,'[7]ALL SITES DOWN'!$D:$D,'[7]ALL SITES DOWN'!$J:$J,"")</f>
        <v/>
      </c>
      <c r="AQ1914" s="9" t="str">
        <f>_xlfn.XLOOKUP(B1914,[8]sheet1!$AC:$AC,[8]sheet1!$AF:$AF,"")</f>
        <v/>
      </c>
      <c r="AR1914" s="14"/>
      <c r="AS1914" s="14" t="s">
        <v>5465</v>
      </c>
      <c r="AT1914" s="14" t="str">
        <f>_xlfn.XLOOKUP(B1914,'[9]cell downs 18042026 17h'!$B:$B,'[9]cell downs 18042026 17h'!$B:$B,"")</f>
        <v/>
      </c>
      <c r="AU1914" s="14" t="str">
        <f>_xlfn.XLOOKUP(B1914,'[10]Cells Huawei 19042026 15h'!$B:$B,'[10]Cells Huawei 19042026 15h'!$B:$B,"")</f>
        <v/>
      </c>
      <c r="AV1914" s="9" t="str">
        <f>_xlfn.XLOOKUP(B1914,'[11]cells down 19042026 9H40'!$B:$B,'[11]cells down 19042026 9H40'!$B:$B,"")</f>
        <v/>
      </c>
    </row>
    <row r="1915" spans="1:48" hidden="1" x14ac:dyDescent="0.3">
      <c r="A1915" s="1" t="s">
        <v>1021</v>
      </c>
      <c r="B1915" s="8" t="s">
        <v>1022</v>
      </c>
      <c r="C1915" s="3" t="str">
        <f>_xlfn.XLOOKUP(B1915,'[1]daily break down'!$D:$D,'[1]daily break down'!$E:$E,"")</f>
        <v>Bafoussam</v>
      </c>
      <c r="D1915" s="1" t="s">
        <v>1023</v>
      </c>
      <c r="E1915" s="1"/>
      <c r="F1915" s="3" t="s">
        <v>102</v>
      </c>
      <c r="G1915" s="1" t="s">
        <v>299</v>
      </c>
      <c r="H1915" s="27" t="str">
        <f>_xlfn.XLOOKUP(B1915,[2]CALCULATION!$B:$B,[2]CALCULATION!$H:$H,"")</f>
        <v>Huawei</v>
      </c>
      <c r="I1915" s="26">
        <v>0</v>
      </c>
      <c r="J1915" s="26">
        <v>0</v>
      </c>
      <c r="K1915" s="26">
        <v>0</v>
      </c>
      <c r="L1915" s="26">
        <v>0</v>
      </c>
      <c r="M1915" s="26">
        <v>0</v>
      </c>
      <c r="N1915" s="26">
        <v>0</v>
      </c>
      <c r="O1915" s="26">
        <v>0</v>
      </c>
      <c r="P1915" s="114" t="s">
        <v>6364</v>
      </c>
      <c r="Q1915" s="42" t="s">
        <v>5538</v>
      </c>
      <c r="R1915" s="42"/>
      <c r="S1915" s="41" t="str" cm="1">
        <f t="array" ref="S1915">IFERROR(_xlfn.IFS(
U1915="MPR ISSUE","PDH",
U1915="BSS Hardware Issue","BSS",
U1915="Sites strategiques, MLL, Pylone, etc.","ENVTECH",
U1915="AKTIVCO DEFAUT GE &amp; POWER Cabinet","AKTIVCO",
U1915="AKTIVCO Coupure ENEO &amp; Baisse de tension","AKTIVCO GRID ONLY",
U1915="Coupure ENEO &amp; Baisse de tension","IHS GRID ONLY",
U1915="Defaut GE &amp; POWER Cabinet","IHS",
U1915="Sharing","Partners",
U1915="Sites strategiques &amp; DataCenter","SST &amp; DC",
U1915="Exclu","Exclu",
U1915="SAT","SAT",
U1915="SPARE-ISSUE","SPARE-ISSUE",
U1915="Fiber CAmtel","TRANS_FO_CAMTEL",
U1915="Fiber AOF","Fiber AOF",
U1915="Projet OCM (HUAWEI)","TRAVAUX-HUAWEI",
U1915="Projet OCM (NOKIA)","TRAVAUX-NOKIA",
U1915="ACCESS-ISSUE","ACCESS-ISSUE",
U1915="Projet OCM (ZTE, NOKIA, autres projets)","TRAVAUX OCM",
U1915="No root CAuse","No root cause",
U1915="ODU HS","PDH",
U1915="IP &amp; VLAN","PDH",
U1915="Warehouse HUAWEI","SPARE-ISSUE",
U1915="SPARE-HS","SPARE-ISSUE",
U1915="Power Telco","BSS",U1915="no impacts","no impacts"
),"")</f>
        <v>No root cause</v>
      </c>
      <c r="T1915" s="41" t="str" cm="1">
        <f t="array" ref="T1915">IFERROR(_xlfn.IFS(
U1915="MPR ISSUE","TX ISSUE",
U1915="BSS Hardware Issue","RAN ISSUE",
U1915="Sites strategiques, MLL, Pylone, etc.","ENVTECH",
U1915="AKTIVCO DEFAUT GE &amp; POWER Cabinet","POWER ISSUE",
U1915="AKTIVCO Coupure ENEO &amp; Baisse de tension","POWER ISSUE",
U1915="Coupure ENEO &amp; Baisse de tension","POWER ISSUE",
U1915="Defaut GE &amp; POWER Cabinet","POWER ISSUE",
U1915="Sharing","POWER ISSUE",
U1915="Sites strategiques &amp; DataCenter","POWER ISSUE",
U1915="Exclu","Exclu",
U1915="SAT","TX ISSUE",
U1915="SPARE-ISSUE","SPARE-ISSUE",
U1915="Fiber CAmtel","TX ISSUE",
U1915="Fiber AOF","TX ISSUE",
U1915="Projet OCM (HUAWEI)","TRAVAUX-HUAWEI",
U1915="Projet OCM (NOKIA)","TRAVAUX -NOKIA",
U1915="ACCESS-ISSUE","ACCESS-ISSUE",
U1915="Projet OCM (ZTE, NOKIA, autres projets)","TRAVAUX OCM",
U1915="No root CAuse","No root cause",
U1915="ODU HS","TX ISSUE",
U1915="IP &amp; VLAN","TX ISSUE",
U1915="Warehouse HUAWEI","SPARE-ISSUE",
U1915="SPARE-HS","SPARE-ISSUE",
U1915="Power Telco","RAN ISSUE",U1915="no impacts","no impacts"
),"")</f>
        <v>No root cause</v>
      </c>
      <c r="U1915" s="68" t="s">
        <v>5691</v>
      </c>
      <c r="V1915" s="41" t="str" cm="1">
        <f t="array" ref="V1915">IFERROR(_xlfn.IFS(
U1915="MPR ISSUE","ACTIVE",
U1915="BSS Hardware Issue","ACTIVE",
U1915="Sites strategiques, MLL, Pylone, etc.","PASSIVE",
U1915="AKTIVCO DEFAUT GE &amp; POWER Cabinet","PASSIVE",
U1915="AKTIVCO Coupure ENEO &amp; Baisse de tension","PASSIVE",
U1915="Coupure ENEO &amp; Baisse de tension","PASSIVE",
U1915="Defaut GE &amp; POWER Cabinet","PASSIVE",
U1915="Sharing","PASSIVE",
U1915="Sites strategiques &amp; DataCenter","PASSIVE",
U1915="Exclu","Exclu",
U1915="SAT","ACTIVE",
U1915="SPARE-ISSUE","SPARE-ISSUE",
U1915="Fiber CAmtel","ACTIVE",
U1915="Fiber AOF","ACTIVE",
U1915="Projet OCM (HUAWEI)","PLANNED WORKS",
U1915="Projet OCM (NOKIA)","PLANNED WORKS",
U1915="ACCESS-ISSUE","ACCESS-ISSUE",
U1915="Projet OCM (ZTE, NOKIA, autres projets)","PLANNED WORKS",
U1915="No root CAuse","No root cause",
U1915="ODU HS","ACTIVE",
U1915="IP &amp; VLAN","ACTIVE",
U1915="Warehouse HUAWEI","SPARE-ISSUE",
U1915="SPARE-HS","SPARE-ISSUE",
U1915="Power Telco","ACTIVE", U1915="no impacts","no impacts"
),"")</f>
        <v>No root cause</v>
      </c>
      <c r="W1915" s="113"/>
      <c r="X1915" s="113"/>
      <c r="Y1915" s="113"/>
      <c r="Z1915" s="113"/>
      <c r="AA1915" s="113"/>
      <c r="AB1915" s="17" t="s">
        <v>5465</v>
      </c>
      <c r="AC1915" s="17" t="str">
        <f>_xlfn.XLOOKUP(B1915,'INCIDENT-04-27-2026'!E:E,'INCIDENT-04-27-2026'!F:F,"")</f>
        <v/>
      </c>
      <c r="AD1915" s="9"/>
      <c r="AE1915" s="7" t="s">
        <v>5465</v>
      </c>
      <c r="AF1915" s="6" t="str">
        <f>_xlfn.XLOOKUP(B1915,'[13]Input_27-04'!$B:$B,'[13]Input_27-04'!$M:$M,"")</f>
        <v/>
      </c>
      <c r="AG1915" s="7"/>
      <c r="AH1915" s="3"/>
      <c r="AI1915" s="18" t="str">
        <f>_xlfn.XLOOKUP(B1915,'[3]Cells Huawei 27042026 10h'!$B:$B,'[3]Cells Huawei 27042026 10h'!$T:$T,"")</f>
        <v/>
      </c>
      <c r="AJ1915" s="18" t="str">
        <f>_xlfn.XLOOKUP(B1915,'[3]Cells Huawei 27042026 15h'!$B:$B,'[3]Cells Huawei 27042026 15h'!$T:$T,"")</f>
        <v/>
      </c>
      <c r="AK1915" s="18" t="str">
        <f>_xlfn.XLOOKUP(B1915,'[4]cells down 27042026 11h28'!$B:$B,'[4]cells down 27042026 11h28'!$R:$R,"")</f>
        <v/>
      </c>
      <c r="AL1915" s="18" t="str">
        <f>_xlfn.XLOOKUP(B1915,'[4]cells down 27042026 18h01'!$B:$B,'[4]cells down 27042026 18h01'!$R:$R,"")</f>
        <v/>
      </c>
      <c r="AM1915" s="18" t="str">
        <f>_xlfn.XLOOKUP(B1915,'[5]cell downs 27042026 11h'!$B:$B,'[5]cell downs 27042026 11h'!$R:$R,"")</f>
        <v/>
      </c>
      <c r="AN1915" s="18" t="str">
        <f>_xlfn.XLOOKUP(B1915,'[5]cell downs 27042026 17h40'!$B:$B,'[5]cell downs 27042026 17h40'!$R:$R,"")</f>
        <v/>
      </c>
      <c r="AO1915" s="18" t="str">
        <f>_xlfn.XLOOKUP(B1915,'[6]ALL SITES DOWN'!$D:$D,'[6]ALL SITES DOWN'!$J:$J,"")</f>
        <v/>
      </c>
      <c r="AP1915" s="18" t="str">
        <f>_xlfn.XLOOKUP(B1915,'[7]ALL SITES DOWN'!$D:$D,'[7]ALL SITES DOWN'!$J:$J,"")</f>
        <v/>
      </c>
      <c r="AQ1915" s="9" t="str">
        <f>_xlfn.XLOOKUP(B1915,[8]sheet1!$AC:$AC,[8]sheet1!$AF:$AF,"")</f>
        <v/>
      </c>
      <c r="AR1915" s="14"/>
      <c r="AS1915" s="14" t="s">
        <v>5465</v>
      </c>
      <c r="AT1915" s="14" t="str">
        <f>_xlfn.XLOOKUP(B1915,'[9]cell downs 18042026 17h'!$B:$B,'[9]cell downs 18042026 17h'!$B:$B,"")</f>
        <v/>
      </c>
      <c r="AU1915" s="14" t="str">
        <f>_xlfn.XLOOKUP(B1915,'[10]Cells Huawei 19042026 15h'!$B:$B,'[10]Cells Huawei 19042026 15h'!$B:$B,"")</f>
        <v/>
      </c>
      <c r="AV1915" s="9" t="str">
        <f>_xlfn.XLOOKUP(B1915,'[11]cells down 19042026 9H40'!$B:$B,'[11]cells down 19042026 9H40'!$B:$B,"")</f>
        <v/>
      </c>
    </row>
    <row r="1916" spans="1:48" hidden="1" x14ac:dyDescent="0.3">
      <c r="A1916" s="1" t="s">
        <v>4664</v>
      </c>
      <c r="B1916" s="8" t="s">
        <v>4665</v>
      </c>
      <c r="C1916" s="3" t="str">
        <f>_xlfn.XLOOKUP(B1916,'[1]daily break down'!$D:$D,'[1]daily break down'!$E:$E,"")</f>
        <v>CENTRE</v>
      </c>
      <c r="D1916" s="1" t="s">
        <v>21</v>
      </c>
      <c r="E1916" s="1" t="s">
        <v>988</v>
      </c>
      <c r="F1916" s="3" t="s">
        <v>37</v>
      </c>
      <c r="G1916" s="1" t="s">
        <v>1578</v>
      </c>
      <c r="H1916" s="28" t="str">
        <f>_xlfn.XLOOKUP(B1916,[2]CALCULATION!$B:$B,[2]CALCULATION!$H:$H,"")</f>
        <v>NOKIA</v>
      </c>
      <c r="I1916" s="26">
        <v>0</v>
      </c>
      <c r="J1916" s="26">
        <v>0</v>
      </c>
      <c r="K1916" s="26">
        <v>0</v>
      </c>
      <c r="L1916" s="26">
        <v>0</v>
      </c>
      <c r="M1916" s="26">
        <v>0</v>
      </c>
      <c r="N1916" s="26">
        <v>0</v>
      </c>
      <c r="O1916" s="26">
        <v>0</v>
      </c>
      <c r="P1916" s="114" t="s">
        <v>6364</v>
      </c>
      <c r="Q1916" s="42" t="s">
        <v>5538</v>
      </c>
      <c r="R1916" s="42"/>
      <c r="S1916" s="41" t="str" cm="1">
        <f t="array" ref="S1916">IFERROR(_xlfn.IFS(
U1916="MPR ISSUE","PDH",
U1916="BSS Hardware Issue","BSS",
U1916="Sites strategiques, MLL, Pylone, etc.","ENVTECH",
U1916="AKTIVCO DEFAUT GE &amp; POWER Cabinet","AKTIVCO",
U1916="AKTIVCO Coupure ENEO &amp; Baisse de tension","AKTIVCO GRID ONLY",
U1916="Coupure ENEO &amp; Baisse de tension","IHS GRID ONLY",
U1916="Defaut GE &amp; POWER Cabinet","IHS",
U1916="Sharing","Partners",
U1916="Sites strategiques &amp; DataCenter","SST &amp; DC",
U1916="Exclu","Exclu",
U1916="SAT","SAT",
U1916="SPARE-ISSUE","SPARE-ISSUE",
U1916="Fiber CAmtel","TRANS_FO_CAMTEL",
U1916="Fiber AOF","Fiber AOF",
U1916="Projet OCM (HUAWEI)","TRAVAUX-HUAWEI",
U1916="Projet OCM (NOKIA)","TRAVAUX-NOKIA",
U1916="ACCESS-ISSUE","ACCESS-ISSUE",
U1916="Projet OCM (ZTE, NOKIA, autres projets)","TRAVAUX OCM",
U1916="No root CAuse","No root cause",
U1916="ODU HS","PDH",
U1916="IP &amp; VLAN","PDH",
U1916="Warehouse HUAWEI","SPARE-ISSUE",
U1916="SPARE-HS","SPARE-ISSUE",
U1916="Power Telco","BSS",U1916="no impacts","no impacts"
),"")</f>
        <v>No root cause</v>
      </c>
      <c r="T1916" s="41" t="str" cm="1">
        <f t="array" ref="T1916">IFERROR(_xlfn.IFS(
U1916="MPR ISSUE","TX ISSUE",
U1916="BSS Hardware Issue","RAN ISSUE",
U1916="Sites strategiques, MLL, Pylone, etc.","ENVTECH",
U1916="AKTIVCO DEFAUT GE &amp; POWER Cabinet","POWER ISSUE",
U1916="AKTIVCO Coupure ENEO &amp; Baisse de tension","POWER ISSUE",
U1916="Coupure ENEO &amp; Baisse de tension","POWER ISSUE",
U1916="Defaut GE &amp; POWER Cabinet","POWER ISSUE",
U1916="Sharing","POWER ISSUE",
U1916="Sites strategiques &amp; DataCenter","POWER ISSUE",
U1916="Exclu","Exclu",
U1916="SAT","TX ISSUE",
U1916="SPARE-ISSUE","SPARE-ISSUE",
U1916="Fiber CAmtel","TX ISSUE",
U1916="Fiber AOF","TX ISSUE",
U1916="Projet OCM (HUAWEI)","TRAVAUX-HUAWEI",
U1916="Projet OCM (NOKIA)","TRAVAUX -NOKIA",
U1916="ACCESS-ISSUE","ACCESS-ISSUE",
U1916="Projet OCM (ZTE, NOKIA, autres projets)","TRAVAUX OCM",
U1916="No root CAuse","No root cause",
U1916="ODU HS","TX ISSUE",
U1916="IP &amp; VLAN","TX ISSUE",
U1916="Warehouse HUAWEI","SPARE-ISSUE",
U1916="SPARE-HS","SPARE-ISSUE",
U1916="Power Telco","RAN ISSUE",U1916="no impacts","no impacts"
),"")</f>
        <v>No root cause</v>
      </c>
      <c r="U1916" s="68" t="s">
        <v>5691</v>
      </c>
      <c r="V1916" s="41" t="str" cm="1">
        <f t="array" ref="V1916">IFERROR(_xlfn.IFS(
U1916="MPR ISSUE","ACTIVE",
U1916="BSS Hardware Issue","ACTIVE",
U1916="Sites strategiques, MLL, Pylone, etc.","PASSIVE",
U1916="AKTIVCO DEFAUT GE &amp; POWER Cabinet","PASSIVE",
U1916="AKTIVCO Coupure ENEO &amp; Baisse de tension","PASSIVE",
U1916="Coupure ENEO &amp; Baisse de tension","PASSIVE",
U1916="Defaut GE &amp; POWER Cabinet","PASSIVE",
U1916="Sharing","PASSIVE",
U1916="Sites strategiques &amp; DataCenter","PASSIVE",
U1916="Exclu","Exclu",
U1916="SAT","ACTIVE",
U1916="SPARE-ISSUE","SPARE-ISSUE",
U1916="Fiber CAmtel","ACTIVE",
U1916="Fiber AOF","ACTIVE",
U1916="Projet OCM (HUAWEI)","PLANNED WORKS",
U1916="Projet OCM (NOKIA)","PLANNED WORKS",
U1916="ACCESS-ISSUE","ACCESS-ISSUE",
U1916="Projet OCM (ZTE, NOKIA, autres projets)","PLANNED WORKS",
U1916="No root CAuse","No root cause",
U1916="ODU HS","ACTIVE",
U1916="IP &amp; VLAN","ACTIVE",
U1916="Warehouse HUAWEI","SPARE-ISSUE",
U1916="SPARE-HS","SPARE-ISSUE",
U1916="Power Telco","ACTIVE", U1916="no impacts","no impacts"
),"")</f>
        <v>No root cause</v>
      </c>
      <c r="W1916" s="113"/>
      <c r="X1916" s="113"/>
      <c r="Y1916" s="113"/>
      <c r="Z1916" s="113"/>
      <c r="AA1916" s="113"/>
      <c r="AB1916" s="17" t="s">
        <v>5465</v>
      </c>
      <c r="AC1916" s="17" t="str">
        <f>_xlfn.XLOOKUP(B1916,'INCIDENT-04-27-2026'!E:E,'INCIDENT-04-27-2026'!F:F,"")</f>
        <v/>
      </c>
      <c r="AD1916" s="9"/>
      <c r="AE1916" s="7" t="s">
        <v>5465</v>
      </c>
      <c r="AF1916" s="6" t="str">
        <f>_xlfn.XLOOKUP(B1916,'[13]Input_27-04'!$B:$B,'[13]Input_27-04'!$M:$M,"")</f>
        <v/>
      </c>
      <c r="AG1916" s="7"/>
      <c r="AH1916" s="3"/>
      <c r="AI1916" s="18" t="str">
        <f>_xlfn.XLOOKUP(B1916,'[3]Cells Huawei 27042026 10h'!$B:$B,'[3]Cells Huawei 27042026 10h'!$T:$T,"")</f>
        <v/>
      </c>
      <c r="AJ1916" s="18" t="str">
        <f>_xlfn.XLOOKUP(B1916,'[3]Cells Huawei 27042026 15h'!$B:$B,'[3]Cells Huawei 27042026 15h'!$T:$T,"")</f>
        <v/>
      </c>
      <c r="AK1916" s="18" t="str">
        <f>_xlfn.XLOOKUP(B1916,'[4]cells down 27042026 11h28'!$B:$B,'[4]cells down 27042026 11h28'!$R:$R,"")</f>
        <v/>
      </c>
      <c r="AL1916" s="18" t="str">
        <f>_xlfn.XLOOKUP(B1916,'[4]cells down 27042026 18h01'!$B:$B,'[4]cells down 27042026 18h01'!$R:$R,"")</f>
        <v/>
      </c>
      <c r="AM1916" s="18" t="str">
        <f>_xlfn.XLOOKUP(B1916,'[5]cell downs 27042026 11h'!$B:$B,'[5]cell downs 27042026 11h'!$R:$R,"")</f>
        <v/>
      </c>
      <c r="AN1916" s="18" t="str">
        <f>_xlfn.XLOOKUP(B1916,'[5]cell downs 27042026 17h40'!$B:$B,'[5]cell downs 27042026 17h40'!$R:$R,"")</f>
        <v/>
      </c>
      <c r="AO1916" s="18" t="str">
        <f>_xlfn.XLOOKUP(B1916,'[6]ALL SITES DOWN'!$D:$D,'[6]ALL SITES DOWN'!$J:$J,"")</f>
        <v/>
      </c>
      <c r="AP1916" s="18" t="str">
        <f>_xlfn.XLOOKUP(B1916,'[7]ALL SITES DOWN'!$D:$D,'[7]ALL SITES DOWN'!$J:$J,"")</f>
        <v/>
      </c>
      <c r="AQ1916" s="9" t="str">
        <f>_xlfn.XLOOKUP(B1916,[8]sheet1!$AC:$AC,[8]sheet1!$AF:$AF,"")</f>
        <v/>
      </c>
      <c r="AR1916" s="14"/>
      <c r="AS1916" s="14" t="s">
        <v>5465</v>
      </c>
      <c r="AT1916" s="14" t="str">
        <f>_xlfn.XLOOKUP(B1916,'[9]cell downs 18042026 17h'!$B:$B,'[9]cell downs 18042026 17h'!$B:$B,"")</f>
        <v/>
      </c>
      <c r="AU1916" s="14" t="str">
        <f>_xlfn.XLOOKUP(B1916,'[10]Cells Huawei 19042026 15h'!$B:$B,'[10]Cells Huawei 19042026 15h'!$B:$B,"")</f>
        <v/>
      </c>
      <c r="AV1916" s="9" t="str">
        <f>_xlfn.XLOOKUP(B1916,'[11]cells down 19042026 9H40'!$B:$B,'[11]cells down 19042026 9H40'!$B:$B,"")</f>
        <v/>
      </c>
    </row>
    <row r="1917" spans="1:48" hidden="1" x14ac:dyDescent="0.3">
      <c r="A1917" s="1" t="s">
        <v>3130</v>
      </c>
      <c r="B1917" s="8" t="s">
        <v>3131</v>
      </c>
      <c r="C1917" s="3" t="str">
        <f>_xlfn.XLOOKUP(B1917,'[1]daily break down'!$D:$D,'[1]daily break down'!$E:$E,"")</f>
        <v>NORD-OUEST</v>
      </c>
      <c r="D1917" s="1" t="s">
        <v>11</v>
      </c>
      <c r="E1917" s="1" t="s">
        <v>12</v>
      </c>
      <c r="F1917" s="3" t="s">
        <v>51</v>
      </c>
      <c r="G1917" s="1" t="s">
        <v>3132</v>
      </c>
      <c r="H1917" s="27" t="str">
        <f>_xlfn.XLOOKUP(B1917,[2]CALCULATION!$B:$B,[2]CALCULATION!$H:$H,"")</f>
        <v>HUAWEI</v>
      </c>
      <c r="I1917" s="26">
        <v>0</v>
      </c>
      <c r="J1917" s="26">
        <v>1.6832390214391908</v>
      </c>
      <c r="K1917" s="26">
        <v>9.7022826046633728E-3</v>
      </c>
      <c r="L1917" s="26">
        <v>0.88035730082497943</v>
      </c>
      <c r="M1917" s="26">
        <v>6.4919685075321074E-3</v>
      </c>
      <c r="N1917" s="26">
        <v>8.0257852428281581E-4</v>
      </c>
      <c r="O1917" s="26">
        <v>0</v>
      </c>
      <c r="P1917" s="114" t="s">
        <v>6364</v>
      </c>
      <c r="Q1917" s="42" t="s">
        <v>6353</v>
      </c>
      <c r="R1917" s="42"/>
      <c r="S1917" s="41" t="str" cm="1">
        <f t="array" ref="S1917">IFERROR(_xlfn.IFS(
U1917="MPR ISSUE","PDH",
U1917="BSS Hardware Issue","BSS",
U1917="Sites strategiques, MLL, Pylone, etc.","ENVTECH",
U1917="AKTIVCO DEFAUT GE &amp; POWER Cabinet","AKTIVCO",
U1917="AKTIVCO Coupure ENEO &amp; Baisse de tension","AKTIVCO GRID ONLY",
U1917="Coupure ENEO &amp; Baisse de tension","IHS GRID ONLY",
U1917="Defaut GE &amp; POWER Cabinet","IHS",
U1917="Sharing","Partners",
U1917="Sites strategiques &amp; DataCenter","SST &amp; DC",
U1917="Exclu","Exclu",
U1917="SAT","SAT",
U1917="SPARE-ISSUE","SPARE-ISSUE",
U1917="Fiber CAmtel","TRANS_FO_CAMTEL",
U1917="Fiber AOF","Fiber AOF",
U1917="Projet OCM (HUAWEI)","TRAVAUX-HUAWEI",
U1917="Projet OCM (NOKIA)","TRAVAUX-NOKIA",
U1917="ACCESS-ISSUE","ACCESS-ISSUE",
U1917="Projet OCM (ZTE, NOKIA, autres projets)","TRAVAUX OCM",
U1917="No root CAuse","No root cause",
U1917="ODU HS","PDH",
U1917="IP &amp; VLAN","PDH",
U1917="Warehouse HUAWEI","SPARE-ISSUE",
U1917="SPARE-HS","SPARE-ISSUE",
U1917="Power Telco","BSS",U1917="no impacts","no impacts"
),"")</f>
        <v/>
      </c>
      <c r="T1917" s="41" t="str" cm="1">
        <f t="array" ref="T1917">IFERROR(_xlfn.IFS(
U1917="MPR ISSUE","TX ISSUE",
U1917="BSS Hardware Issue","RAN ISSUE",
U1917="Sites strategiques, MLL, Pylone, etc.","ENVTECH",
U1917="AKTIVCO DEFAUT GE &amp; POWER Cabinet","POWER ISSUE",
U1917="AKTIVCO Coupure ENEO &amp; Baisse de tension","POWER ISSUE",
U1917="Coupure ENEO &amp; Baisse de tension","POWER ISSUE",
U1917="Defaut GE &amp; POWER Cabinet","POWER ISSUE",
U1917="Sharing","POWER ISSUE",
U1917="Sites strategiques &amp; DataCenter","POWER ISSUE",
U1917="Exclu","Exclu",
U1917="SAT","TX ISSUE",
U1917="SPARE-ISSUE","SPARE-ISSUE",
U1917="Fiber CAmtel","TX ISSUE",
U1917="Fiber AOF","TX ISSUE",
U1917="Projet OCM (HUAWEI)","TRAVAUX-HUAWEI",
U1917="Projet OCM (NOKIA)","TRAVAUX -NOKIA",
U1917="ACCESS-ISSUE","ACCESS-ISSUE",
U1917="Projet OCM (ZTE, NOKIA, autres projets)","TRAVAUX OCM",
U1917="No root CAuse","No root cause",
U1917="ODU HS","TX ISSUE",
U1917="IP &amp; VLAN","TX ISSUE",
U1917="Warehouse HUAWEI","SPARE-ISSUE",
U1917="SPARE-HS","SPARE-ISSUE",
U1917="Power Telco","RAN ISSUE",U1917="no impacts","no impacts"
),"")</f>
        <v/>
      </c>
      <c r="U1917" s="68"/>
      <c r="V1917" s="41" t="str" cm="1">
        <f t="array" ref="V1917">IFERROR(_xlfn.IFS(
U1917="MPR ISSUE","ACTIVE",
U1917="BSS Hardware Issue","ACTIVE",
U1917="Sites strategiques, MLL, Pylone, etc.","PASSIVE",
U1917="AKTIVCO DEFAUT GE &amp; POWER Cabinet","PASSIVE",
U1917="AKTIVCO Coupure ENEO &amp; Baisse de tension","PASSIVE",
U1917="Coupure ENEO &amp; Baisse de tension","PASSIVE",
U1917="Defaut GE &amp; POWER Cabinet","PASSIVE",
U1917="Sharing","PASSIVE",
U1917="Sites strategiques &amp; DataCenter","PASSIVE",
U1917="Exclu","Exclu",
U1917="SAT","ACTIVE",
U1917="SPARE-ISSUE","SPARE-ISSUE",
U1917="Fiber CAmtel","ACTIVE",
U1917="Fiber AOF","ACTIVE",
U1917="Projet OCM (HUAWEI)","PLANNED WORKS",
U1917="Projet OCM (NOKIA)","PLANNED WORKS",
U1917="ACCESS-ISSUE","ACCESS-ISSUE",
U1917="Projet OCM (ZTE, NOKIA, autres projets)","PLANNED WORKS",
U1917="No root CAuse","No root cause",
U1917="ODU HS","ACTIVE",
U1917="IP &amp; VLAN","ACTIVE",
U1917="Warehouse HUAWEI","SPARE-ISSUE",
U1917="SPARE-HS","SPARE-ISSUE",
U1917="Power Telco","ACTIVE", U1917="no impacts","no impacts"
),"")</f>
        <v/>
      </c>
      <c r="W1917" s="113"/>
      <c r="X1917" s="113"/>
      <c r="Y1917" s="113"/>
      <c r="Z1917" s="113"/>
      <c r="AA1917" s="113"/>
      <c r="AB1917" s="17" t="s">
        <v>5465</v>
      </c>
      <c r="AC1917" s="17" t="str">
        <f>_xlfn.XLOOKUP(B1917,'INCIDENT-04-27-2026'!E:E,'INCIDENT-04-27-2026'!F:F,"")</f>
        <v/>
      </c>
      <c r="AD1917" s="9"/>
      <c r="AE1917" s="7" t="s">
        <v>5465</v>
      </c>
      <c r="AF1917" s="6" t="str">
        <f>_xlfn.XLOOKUP(B1917,'[13]Input_27-04'!$B:$B,'[13]Input_27-04'!$M:$M,"")</f>
        <v/>
      </c>
      <c r="AG1917" s="7"/>
      <c r="AH1917" s="3"/>
      <c r="AI1917" s="18" t="str">
        <f>_xlfn.XLOOKUP(B1917,'[3]Cells Huawei 27042026 10h'!$B:$B,'[3]Cells Huawei 27042026 10h'!$T:$T,"")</f>
        <v/>
      </c>
      <c r="AJ1917" s="18" t="str">
        <f>_xlfn.XLOOKUP(B1917,'[3]Cells Huawei 27042026 15h'!$B:$B,'[3]Cells Huawei 27042026 15h'!$T:$T,"")</f>
        <v/>
      </c>
      <c r="AK1917" s="18" t="str">
        <f>_xlfn.XLOOKUP(B1917,'[4]cells down 27042026 11h28'!$B:$B,'[4]cells down 27042026 11h28'!$R:$R,"")</f>
        <v/>
      </c>
      <c r="AL1917" s="18" t="str">
        <f>_xlfn.XLOOKUP(B1917,'[4]cells down 27042026 18h01'!$B:$B,'[4]cells down 27042026 18h01'!$R:$R,"")</f>
        <v/>
      </c>
      <c r="AM1917" s="18" t="str">
        <f>_xlfn.XLOOKUP(B1917,'[5]cell downs 27042026 11h'!$B:$B,'[5]cell downs 27042026 11h'!$R:$R,"")</f>
        <v/>
      </c>
      <c r="AN1917" s="18" t="str">
        <f>_xlfn.XLOOKUP(B1917,'[5]cell downs 27042026 17h40'!$B:$B,'[5]cell downs 27042026 17h40'!$R:$R,"")</f>
        <v/>
      </c>
      <c r="AO1917" s="18" t="str">
        <f>_xlfn.XLOOKUP(B1917,'[6]ALL SITES DOWN'!$D:$D,'[6]ALL SITES DOWN'!$J:$J,"")</f>
        <v/>
      </c>
      <c r="AP1917" s="18" t="str">
        <f>_xlfn.XLOOKUP(B1917,'[7]ALL SITES DOWN'!$D:$D,'[7]ALL SITES DOWN'!$J:$J,"")</f>
        <v/>
      </c>
      <c r="AQ1917" s="9" t="str">
        <f>_xlfn.XLOOKUP(B1917,[8]sheet1!$AC:$AC,[8]sheet1!$AF:$AF,"")</f>
        <v/>
      </c>
      <c r="AR1917" s="14"/>
      <c r="AS1917" s="14" t="s">
        <v>5465</v>
      </c>
      <c r="AT1917" s="14" t="str">
        <f>_xlfn.XLOOKUP(B1917,'[9]cell downs 18042026 17h'!$B:$B,'[9]cell downs 18042026 17h'!$B:$B,"")</f>
        <v/>
      </c>
      <c r="AU1917" s="14" t="str">
        <f>_xlfn.XLOOKUP(B1917,'[10]Cells Huawei 19042026 15h'!$B:$B,'[10]Cells Huawei 19042026 15h'!$B:$B,"")</f>
        <v/>
      </c>
      <c r="AV1917" s="9" t="str">
        <f>_xlfn.XLOOKUP(B1917,'[11]cells down 19042026 9H40'!$B:$B,'[11]cells down 19042026 9H40'!$B:$B,"")</f>
        <v/>
      </c>
    </row>
    <row r="1918" spans="1:48" hidden="1" x14ac:dyDescent="0.3">
      <c r="A1918" s="1" t="s">
        <v>452</v>
      </c>
      <c r="B1918" s="8" t="s">
        <v>453</v>
      </c>
      <c r="C1918" s="3" t="str">
        <f>_xlfn.XLOOKUP(B1918,'[1]daily break down'!$D:$D,'[1]daily break down'!$E:$E,"")</f>
        <v>SUD-OUEST</v>
      </c>
      <c r="D1918" s="1" t="s">
        <v>11</v>
      </c>
      <c r="E1918" s="1" t="s">
        <v>12</v>
      </c>
      <c r="F1918" s="3" t="s">
        <v>13</v>
      </c>
      <c r="G1918" s="1" t="s">
        <v>106</v>
      </c>
      <c r="H1918" s="27" t="str">
        <f>_xlfn.XLOOKUP(B1918,[2]CALCULATION!$B:$B,[2]CALCULATION!$H:$H,"")</f>
        <v>Huawei</v>
      </c>
      <c r="I1918" s="26">
        <v>0</v>
      </c>
      <c r="J1918" s="26">
        <v>0</v>
      </c>
      <c r="K1918" s="26">
        <v>0</v>
      </c>
      <c r="L1918" s="26">
        <v>0</v>
      </c>
      <c r="M1918" s="26">
        <v>0</v>
      </c>
      <c r="N1918" s="26">
        <v>0</v>
      </c>
      <c r="O1918" s="26">
        <v>0</v>
      </c>
      <c r="P1918" s="114" t="s">
        <v>6364</v>
      </c>
      <c r="Q1918" s="42" t="s">
        <v>5538</v>
      </c>
      <c r="R1918" s="42"/>
      <c r="S1918" s="41" t="str" cm="1">
        <f t="array" ref="S1918">IFERROR(_xlfn.IFS(
U1918="MPR ISSUE","PDH",
U1918="BSS Hardware Issue","BSS",
U1918="Sites strategiques, MLL, Pylone, etc.","ENVTECH",
U1918="AKTIVCO DEFAUT GE &amp; POWER Cabinet","AKTIVCO",
U1918="AKTIVCO Coupure ENEO &amp; Baisse de tension","AKTIVCO GRID ONLY",
U1918="Coupure ENEO &amp; Baisse de tension","IHS GRID ONLY",
U1918="Defaut GE &amp; POWER Cabinet","IHS",
U1918="Sharing","Partners",
U1918="Sites strategiques &amp; DataCenter","SST &amp; DC",
U1918="Exclu","Exclu",
U1918="SAT","SAT",
U1918="SPARE-ISSUE","SPARE-ISSUE",
U1918="Fiber CAmtel","TRANS_FO_CAMTEL",
U1918="Fiber AOF","Fiber AOF",
U1918="Projet OCM (HUAWEI)","TRAVAUX-HUAWEI",
U1918="Projet OCM (NOKIA)","TRAVAUX-NOKIA",
U1918="ACCESS-ISSUE","ACCESS-ISSUE",
U1918="Projet OCM (ZTE, NOKIA, autres projets)","TRAVAUX OCM",
U1918="No root CAuse","No root cause",
U1918="ODU HS","PDH",
U1918="IP &amp; VLAN","PDH",
U1918="Warehouse HUAWEI","SPARE-ISSUE",
U1918="SPARE-HS","SPARE-ISSUE",
U1918="Power Telco","BSS",U1918="no impacts","no impacts"
),"")</f>
        <v>No root cause</v>
      </c>
      <c r="T1918" s="41" t="str" cm="1">
        <f t="array" ref="T1918">IFERROR(_xlfn.IFS(
U1918="MPR ISSUE","TX ISSUE",
U1918="BSS Hardware Issue","RAN ISSUE",
U1918="Sites strategiques, MLL, Pylone, etc.","ENVTECH",
U1918="AKTIVCO DEFAUT GE &amp; POWER Cabinet","POWER ISSUE",
U1918="AKTIVCO Coupure ENEO &amp; Baisse de tension","POWER ISSUE",
U1918="Coupure ENEO &amp; Baisse de tension","POWER ISSUE",
U1918="Defaut GE &amp; POWER Cabinet","POWER ISSUE",
U1918="Sharing","POWER ISSUE",
U1918="Sites strategiques &amp; DataCenter","POWER ISSUE",
U1918="Exclu","Exclu",
U1918="SAT","TX ISSUE",
U1918="SPARE-ISSUE","SPARE-ISSUE",
U1918="Fiber CAmtel","TX ISSUE",
U1918="Fiber AOF","TX ISSUE",
U1918="Projet OCM (HUAWEI)","TRAVAUX-HUAWEI",
U1918="Projet OCM (NOKIA)","TRAVAUX -NOKIA",
U1918="ACCESS-ISSUE","ACCESS-ISSUE",
U1918="Projet OCM (ZTE, NOKIA, autres projets)","TRAVAUX OCM",
U1918="No root CAuse","No root cause",
U1918="ODU HS","TX ISSUE",
U1918="IP &amp; VLAN","TX ISSUE",
U1918="Warehouse HUAWEI","SPARE-ISSUE",
U1918="SPARE-HS","SPARE-ISSUE",
U1918="Power Telco","RAN ISSUE",U1918="no impacts","no impacts"
),"")</f>
        <v>No root cause</v>
      </c>
      <c r="U1918" s="68" t="s">
        <v>5691</v>
      </c>
      <c r="V1918" s="41" t="str" cm="1">
        <f t="array" ref="V1918">IFERROR(_xlfn.IFS(
U1918="MPR ISSUE","ACTIVE",
U1918="BSS Hardware Issue","ACTIVE",
U1918="Sites strategiques, MLL, Pylone, etc.","PASSIVE",
U1918="AKTIVCO DEFAUT GE &amp; POWER Cabinet","PASSIVE",
U1918="AKTIVCO Coupure ENEO &amp; Baisse de tension","PASSIVE",
U1918="Coupure ENEO &amp; Baisse de tension","PASSIVE",
U1918="Defaut GE &amp; POWER Cabinet","PASSIVE",
U1918="Sharing","PASSIVE",
U1918="Sites strategiques &amp; DataCenter","PASSIVE",
U1918="Exclu","Exclu",
U1918="SAT","ACTIVE",
U1918="SPARE-ISSUE","SPARE-ISSUE",
U1918="Fiber CAmtel","ACTIVE",
U1918="Fiber AOF","ACTIVE",
U1918="Projet OCM (HUAWEI)","PLANNED WORKS",
U1918="Projet OCM (NOKIA)","PLANNED WORKS",
U1918="ACCESS-ISSUE","ACCESS-ISSUE",
U1918="Projet OCM (ZTE, NOKIA, autres projets)","PLANNED WORKS",
U1918="No root CAuse","No root cause",
U1918="ODU HS","ACTIVE",
U1918="IP &amp; VLAN","ACTIVE",
U1918="Warehouse HUAWEI","SPARE-ISSUE",
U1918="SPARE-HS","SPARE-ISSUE",
U1918="Power Telco","ACTIVE", U1918="no impacts","no impacts"
),"")</f>
        <v>No root cause</v>
      </c>
      <c r="W1918" s="113"/>
      <c r="X1918" s="113"/>
      <c r="Y1918" s="113"/>
      <c r="Z1918" s="113"/>
      <c r="AA1918" s="113"/>
      <c r="AB1918" s="17" t="s">
        <v>5465</v>
      </c>
      <c r="AC1918" s="17" t="str">
        <f>_xlfn.XLOOKUP(B1918,'INCIDENT-04-27-2026'!E:E,'INCIDENT-04-27-2026'!F:F,"")</f>
        <v/>
      </c>
      <c r="AD1918" s="9"/>
      <c r="AE1918" s="7" t="s">
        <v>5465</v>
      </c>
      <c r="AF1918" s="6" t="str">
        <f>_xlfn.XLOOKUP(B1918,'[13]Input_27-04'!$B:$B,'[13]Input_27-04'!$M:$M,"")</f>
        <v/>
      </c>
      <c r="AG1918" s="7"/>
      <c r="AH1918" s="3"/>
      <c r="AI1918" s="18" t="str">
        <f>_xlfn.XLOOKUP(B1918,'[3]Cells Huawei 27042026 10h'!$B:$B,'[3]Cells Huawei 27042026 10h'!$T:$T,"")</f>
        <v/>
      </c>
      <c r="AJ1918" s="18" t="str">
        <f>_xlfn.XLOOKUP(B1918,'[3]Cells Huawei 27042026 15h'!$B:$B,'[3]Cells Huawei 27042026 15h'!$T:$T,"")</f>
        <v/>
      </c>
      <c r="AK1918" s="18" t="str">
        <f>_xlfn.XLOOKUP(B1918,'[4]cells down 27042026 11h28'!$B:$B,'[4]cells down 27042026 11h28'!$R:$R,"")</f>
        <v/>
      </c>
      <c r="AL1918" s="18" t="str">
        <f>_xlfn.XLOOKUP(B1918,'[4]cells down 27042026 18h01'!$B:$B,'[4]cells down 27042026 18h01'!$R:$R,"")</f>
        <v/>
      </c>
      <c r="AM1918" s="18" t="str">
        <f>_xlfn.XLOOKUP(B1918,'[5]cell downs 27042026 11h'!$B:$B,'[5]cell downs 27042026 11h'!$R:$R,"")</f>
        <v/>
      </c>
      <c r="AN1918" s="18" t="str">
        <f>_xlfn.XLOOKUP(B1918,'[5]cell downs 27042026 17h40'!$B:$B,'[5]cell downs 27042026 17h40'!$R:$R,"")</f>
        <v/>
      </c>
      <c r="AO1918" s="18" t="str">
        <f>_xlfn.XLOOKUP(B1918,'[6]ALL SITES DOWN'!$D:$D,'[6]ALL SITES DOWN'!$J:$J,"")</f>
        <v/>
      </c>
      <c r="AP1918" s="18" t="str">
        <f>_xlfn.XLOOKUP(B1918,'[7]ALL SITES DOWN'!$D:$D,'[7]ALL SITES DOWN'!$J:$J,"")</f>
        <v/>
      </c>
      <c r="AQ1918" s="9" t="str">
        <f>_xlfn.XLOOKUP(B1918,[8]sheet1!$AC:$AC,[8]sheet1!$AF:$AF,"")</f>
        <v/>
      </c>
      <c r="AR1918" s="14"/>
      <c r="AS1918" s="14" t="s">
        <v>5465</v>
      </c>
      <c r="AT1918" s="14" t="str">
        <f>_xlfn.XLOOKUP(B1918,'[9]cell downs 18042026 17h'!$B:$B,'[9]cell downs 18042026 17h'!$B:$B,"")</f>
        <v/>
      </c>
      <c r="AU1918" s="14" t="str">
        <f>_xlfn.XLOOKUP(B1918,'[10]Cells Huawei 19042026 15h'!$B:$B,'[10]Cells Huawei 19042026 15h'!$B:$B,"")</f>
        <v/>
      </c>
      <c r="AV1918" s="9" t="str">
        <f>_xlfn.XLOOKUP(B1918,'[11]cells down 19042026 9H40'!$B:$B,'[11]cells down 19042026 9H40'!$B:$B,"")</f>
        <v/>
      </c>
    </row>
    <row r="1919" spans="1:48" hidden="1" x14ac:dyDescent="0.3">
      <c r="A1919" s="1" t="s">
        <v>4801</v>
      </c>
      <c r="B1919" s="8" t="s">
        <v>4802</v>
      </c>
      <c r="C1919" s="3" t="str">
        <f>_xlfn.XLOOKUP(B1919,'[1]daily break down'!$D:$D,'[1]daily break down'!$E:$E,"")</f>
        <v>Douala</v>
      </c>
      <c r="D1919" s="1" t="s">
        <v>11</v>
      </c>
      <c r="E1919" s="1" t="s">
        <v>12</v>
      </c>
      <c r="F1919" s="3" t="s">
        <v>31</v>
      </c>
      <c r="G1919" s="1" t="s">
        <v>32</v>
      </c>
      <c r="H1919" s="29" t="str">
        <f>_xlfn.XLOOKUP(B1919,[2]CALCULATION!$B:$B,[2]CALCULATION!$H:$H,"")</f>
        <v>ZTE</v>
      </c>
      <c r="I1919" s="26">
        <v>0</v>
      </c>
      <c r="J1919" s="26">
        <v>0</v>
      </c>
      <c r="K1919" s="26">
        <v>0</v>
      </c>
      <c r="L1919" s="26">
        <v>0</v>
      </c>
      <c r="M1919" s="26">
        <v>0</v>
      </c>
      <c r="N1919" s="26">
        <v>0</v>
      </c>
      <c r="O1919" s="26">
        <v>0</v>
      </c>
      <c r="P1919" s="114" t="s">
        <v>6364</v>
      </c>
      <c r="Q1919" s="42" t="s">
        <v>5538</v>
      </c>
      <c r="R1919" s="42"/>
      <c r="S1919" s="41" t="str" cm="1">
        <f t="array" ref="S1919">IFERROR(_xlfn.IFS(
U1919="MPR ISSUE","PDH",
U1919="BSS Hardware Issue","BSS",
U1919="Sites strategiques, MLL, Pylone, etc.","ENVTECH",
U1919="AKTIVCO DEFAUT GE &amp; POWER Cabinet","AKTIVCO",
U1919="AKTIVCO Coupure ENEO &amp; Baisse de tension","AKTIVCO GRID ONLY",
U1919="Coupure ENEO &amp; Baisse de tension","IHS GRID ONLY",
U1919="Defaut GE &amp; POWER Cabinet","IHS",
U1919="Sharing","Partners",
U1919="Sites strategiques &amp; DataCenter","SST &amp; DC",
U1919="Exclu","Exclu",
U1919="SAT","SAT",
U1919="SPARE-ISSUE","SPARE-ISSUE",
U1919="Fiber CAmtel","TRANS_FO_CAMTEL",
U1919="Fiber AOF","Fiber AOF",
U1919="Projet OCM (HUAWEI)","TRAVAUX-HUAWEI",
U1919="Projet OCM (NOKIA)","TRAVAUX-NOKIA",
U1919="ACCESS-ISSUE","ACCESS-ISSUE",
U1919="Projet OCM (ZTE, NOKIA, autres projets)","TRAVAUX OCM",
U1919="No root CAuse","No root cause",
U1919="ODU HS","PDH",
U1919="IP &amp; VLAN","PDH",
U1919="Warehouse HUAWEI","SPARE-ISSUE",
U1919="SPARE-HS","SPARE-ISSUE",
U1919="Power Telco","BSS",U1919="no impacts","no impacts"
),"")</f>
        <v>No root cause</v>
      </c>
      <c r="T1919" s="41" t="str" cm="1">
        <f t="array" ref="T1919">IFERROR(_xlfn.IFS(
U1919="MPR ISSUE","TX ISSUE",
U1919="BSS Hardware Issue","RAN ISSUE",
U1919="Sites strategiques, MLL, Pylone, etc.","ENVTECH",
U1919="AKTIVCO DEFAUT GE &amp; POWER Cabinet","POWER ISSUE",
U1919="AKTIVCO Coupure ENEO &amp; Baisse de tension","POWER ISSUE",
U1919="Coupure ENEO &amp; Baisse de tension","POWER ISSUE",
U1919="Defaut GE &amp; POWER Cabinet","POWER ISSUE",
U1919="Sharing","POWER ISSUE",
U1919="Sites strategiques &amp; DataCenter","POWER ISSUE",
U1919="Exclu","Exclu",
U1919="SAT","TX ISSUE",
U1919="SPARE-ISSUE","SPARE-ISSUE",
U1919="Fiber CAmtel","TX ISSUE",
U1919="Fiber AOF","TX ISSUE",
U1919="Projet OCM (HUAWEI)","TRAVAUX-HUAWEI",
U1919="Projet OCM (NOKIA)","TRAVAUX -NOKIA",
U1919="ACCESS-ISSUE","ACCESS-ISSUE",
U1919="Projet OCM (ZTE, NOKIA, autres projets)","TRAVAUX OCM",
U1919="No root CAuse","No root cause",
U1919="ODU HS","TX ISSUE",
U1919="IP &amp; VLAN","TX ISSUE",
U1919="Warehouse HUAWEI","SPARE-ISSUE",
U1919="SPARE-HS","SPARE-ISSUE",
U1919="Power Telco","RAN ISSUE",U1919="no impacts","no impacts"
),"")</f>
        <v>No root cause</v>
      </c>
      <c r="U1919" s="68" t="s">
        <v>5691</v>
      </c>
      <c r="V1919" s="41" t="str" cm="1">
        <f t="array" ref="V1919">IFERROR(_xlfn.IFS(
U1919="MPR ISSUE","ACTIVE",
U1919="BSS Hardware Issue","ACTIVE",
U1919="Sites strategiques, MLL, Pylone, etc.","PASSIVE",
U1919="AKTIVCO DEFAUT GE &amp; POWER Cabinet","PASSIVE",
U1919="AKTIVCO Coupure ENEO &amp; Baisse de tension","PASSIVE",
U1919="Coupure ENEO &amp; Baisse de tension","PASSIVE",
U1919="Defaut GE &amp; POWER Cabinet","PASSIVE",
U1919="Sharing","PASSIVE",
U1919="Sites strategiques &amp; DataCenter","PASSIVE",
U1919="Exclu","Exclu",
U1919="SAT","ACTIVE",
U1919="SPARE-ISSUE","SPARE-ISSUE",
U1919="Fiber CAmtel","ACTIVE",
U1919="Fiber AOF","ACTIVE",
U1919="Projet OCM (HUAWEI)","PLANNED WORKS",
U1919="Projet OCM (NOKIA)","PLANNED WORKS",
U1919="ACCESS-ISSUE","ACCESS-ISSUE",
U1919="Projet OCM (ZTE, NOKIA, autres projets)","PLANNED WORKS",
U1919="No root CAuse","No root cause",
U1919="ODU HS","ACTIVE",
U1919="IP &amp; VLAN","ACTIVE",
U1919="Warehouse HUAWEI","SPARE-ISSUE",
U1919="SPARE-HS","SPARE-ISSUE",
U1919="Power Telco","ACTIVE", U1919="no impacts","no impacts"
),"")</f>
        <v>No root cause</v>
      </c>
      <c r="W1919" s="113"/>
      <c r="X1919" s="113"/>
      <c r="Y1919" s="113"/>
      <c r="Z1919" s="113"/>
      <c r="AA1919" s="113"/>
      <c r="AB1919" s="17" t="s">
        <v>5465</v>
      </c>
      <c r="AC1919" s="17" t="str">
        <f>_xlfn.XLOOKUP(B1919,'INCIDENT-04-27-2026'!E:E,'INCIDENT-04-27-2026'!F:F,"")</f>
        <v/>
      </c>
      <c r="AD1919" s="9"/>
      <c r="AE1919" s="7" t="s">
        <v>5465</v>
      </c>
      <c r="AF1919" s="6" t="str">
        <f>_xlfn.XLOOKUP(B1919,'[13]Input_27-04'!$B:$B,'[13]Input_27-04'!$M:$M,"")</f>
        <v/>
      </c>
      <c r="AG1919" s="7"/>
      <c r="AH1919" s="3"/>
      <c r="AI1919" s="18" t="str">
        <f>_xlfn.XLOOKUP(B1919,'[3]Cells Huawei 27042026 10h'!$B:$B,'[3]Cells Huawei 27042026 10h'!$T:$T,"")</f>
        <v/>
      </c>
      <c r="AJ1919" s="18" t="str">
        <f>_xlfn.XLOOKUP(B1919,'[3]Cells Huawei 27042026 15h'!$B:$B,'[3]Cells Huawei 27042026 15h'!$T:$T,"")</f>
        <v/>
      </c>
      <c r="AK1919" s="18" t="str">
        <f>_xlfn.XLOOKUP(B1919,'[4]cells down 27042026 11h28'!$B:$B,'[4]cells down 27042026 11h28'!$R:$R,"")</f>
        <v/>
      </c>
      <c r="AL1919" s="18" t="str">
        <f>_xlfn.XLOOKUP(B1919,'[4]cells down 27042026 18h01'!$B:$B,'[4]cells down 27042026 18h01'!$R:$R,"")</f>
        <v/>
      </c>
      <c r="AM1919" s="18" t="str">
        <f>_xlfn.XLOOKUP(B1919,'[5]cell downs 27042026 11h'!$B:$B,'[5]cell downs 27042026 11h'!$R:$R,"")</f>
        <v/>
      </c>
      <c r="AN1919" s="18" t="str">
        <f>_xlfn.XLOOKUP(B1919,'[5]cell downs 27042026 17h40'!$B:$B,'[5]cell downs 27042026 17h40'!$R:$R,"")</f>
        <v/>
      </c>
      <c r="AO1919" s="18" t="str">
        <f>_xlfn.XLOOKUP(B1919,'[6]ALL SITES DOWN'!$D:$D,'[6]ALL SITES DOWN'!$J:$J,"")</f>
        <v/>
      </c>
      <c r="AP1919" s="18" t="str">
        <f>_xlfn.XLOOKUP(B1919,'[7]ALL SITES DOWN'!$D:$D,'[7]ALL SITES DOWN'!$J:$J,"")</f>
        <v/>
      </c>
      <c r="AQ1919" s="9" t="str">
        <f>_xlfn.XLOOKUP(B1919,[8]sheet1!$AC:$AC,[8]sheet1!$AF:$AF,"")</f>
        <v/>
      </c>
      <c r="AR1919" s="14"/>
      <c r="AS1919" s="14" t="s">
        <v>5465</v>
      </c>
      <c r="AT1919" s="14" t="str">
        <f>_xlfn.XLOOKUP(B1919,'[9]cell downs 18042026 17h'!$B:$B,'[9]cell downs 18042026 17h'!$B:$B,"")</f>
        <v/>
      </c>
      <c r="AU1919" s="14" t="str">
        <f>_xlfn.XLOOKUP(B1919,'[10]Cells Huawei 19042026 15h'!$B:$B,'[10]Cells Huawei 19042026 15h'!$B:$B,"")</f>
        <v/>
      </c>
      <c r="AV1919" s="9" t="str">
        <f>_xlfn.XLOOKUP(B1919,'[11]cells down 19042026 9H40'!$B:$B,'[11]cells down 19042026 9H40'!$B:$B,"")</f>
        <v/>
      </c>
    </row>
    <row r="1920" spans="1:48" hidden="1" x14ac:dyDescent="0.3">
      <c r="A1920" s="1" t="s">
        <v>3511</v>
      </c>
      <c r="B1920" s="8" t="s">
        <v>3512</v>
      </c>
      <c r="C1920" s="3" t="str">
        <f>_xlfn.XLOOKUP(B1920,'[1]daily break down'!$D:$D,'[1]daily break down'!$E:$E,"")</f>
        <v>LITTORAL</v>
      </c>
      <c r="D1920" s="1" t="s">
        <v>11</v>
      </c>
      <c r="E1920" s="1" t="s">
        <v>12</v>
      </c>
      <c r="F1920" s="3" t="s">
        <v>31</v>
      </c>
      <c r="G1920" s="1" t="s">
        <v>3513</v>
      </c>
      <c r="H1920" s="29" t="str">
        <f>_xlfn.XLOOKUP(B1920,[2]CALCULATION!$B:$B,[2]CALCULATION!$H:$H,"")</f>
        <v>ZTE</v>
      </c>
      <c r="I1920" s="26">
        <v>0</v>
      </c>
      <c r="J1920" s="26">
        <v>0</v>
      </c>
      <c r="K1920" s="26">
        <v>0</v>
      </c>
      <c r="L1920" s="26">
        <v>0</v>
      </c>
      <c r="M1920" s="26">
        <v>0</v>
      </c>
      <c r="N1920" s="26">
        <v>0</v>
      </c>
      <c r="O1920" s="26">
        <v>0</v>
      </c>
      <c r="P1920" s="114" t="s">
        <v>6364</v>
      </c>
      <c r="Q1920" s="42" t="s">
        <v>5538</v>
      </c>
      <c r="R1920" s="42"/>
      <c r="S1920" s="41" t="str" cm="1">
        <f t="array" ref="S1920">IFERROR(_xlfn.IFS(
U1920="MPR ISSUE","PDH",
U1920="BSS Hardware Issue","BSS",
U1920="Sites strategiques, MLL, Pylone, etc.","ENVTECH",
U1920="AKTIVCO DEFAUT GE &amp; POWER Cabinet","AKTIVCO",
U1920="AKTIVCO Coupure ENEO &amp; Baisse de tension","AKTIVCO GRID ONLY",
U1920="Coupure ENEO &amp; Baisse de tension","IHS GRID ONLY",
U1920="Defaut GE &amp; POWER Cabinet","IHS",
U1920="Sharing","Partners",
U1920="Sites strategiques &amp; DataCenter","SST &amp; DC",
U1920="Exclu","Exclu",
U1920="SAT","SAT",
U1920="SPARE-ISSUE","SPARE-ISSUE",
U1920="Fiber CAmtel","TRANS_FO_CAMTEL",
U1920="Fiber AOF","Fiber AOF",
U1920="Projet OCM (HUAWEI)","TRAVAUX-HUAWEI",
U1920="Projet OCM (NOKIA)","TRAVAUX-NOKIA",
U1920="ACCESS-ISSUE","ACCESS-ISSUE",
U1920="Projet OCM (ZTE, NOKIA, autres projets)","TRAVAUX OCM",
U1920="No root CAuse","No root cause",
U1920="ODU HS","PDH",
U1920="IP &amp; VLAN","PDH",
U1920="Warehouse HUAWEI","SPARE-ISSUE",
U1920="SPARE-HS","SPARE-ISSUE",
U1920="Power Telco","BSS",U1920="no impacts","no impacts"
),"")</f>
        <v>No root cause</v>
      </c>
      <c r="T1920" s="41" t="str" cm="1">
        <f t="array" ref="T1920">IFERROR(_xlfn.IFS(
U1920="MPR ISSUE","TX ISSUE",
U1920="BSS Hardware Issue","RAN ISSUE",
U1920="Sites strategiques, MLL, Pylone, etc.","ENVTECH",
U1920="AKTIVCO DEFAUT GE &amp; POWER Cabinet","POWER ISSUE",
U1920="AKTIVCO Coupure ENEO &amp; Baisse de tension","POWER ISSUE",
U1920="Coupure ENEO &amp; Baisse de tension","POWER ISSUE",
U1920="Defaut GE &amp; POWER Cabinet","POWER ISSUE",
U1920="Sharing","POWER ISSUE",
U1920="Sites strategiques &amp; DataCenter","POWER ISSUE",
U1920="Exclu","Exclu",
U1920="SAT","TX ISSUE",
U1920="SPARE-ISSUE","SPARE-ISSUE",
U1920="Fiber CAmtel","TX ISSUE",
U1920="Fiber AOF","TX ISSUE",
U1920="Projet OCM (HUAWEI)","TRAVAUX-HUAWEI",
U1920="Projet OCM (NOKIA)","TRAVAUX -NOKIA",
U1920="ACCESS-ISSUE","ACCESS-ISSUE",
U1920="Projet OCM (ZTE, NOKIA, autres projets)","TRAVAUX OCM",
U1920="No root CAuse","No root cause",
U1920="ODU HS","TX ISSUE",
U1920="IP &amp; VLAN","TX ISSUE",
U1920="Warehouse HUAWEI","SPARE-ISSUE",
U1920="SPARE-HS","SPARE-ISSUE",
U1920="Power Telco","RAN ISSUE",U1920="no impacts","no impacts"
),"")</f>
        <v>No root cause</v>
      </c>
      <c r="U1920" s="68" t="s">
        <v>5691</v>
      </c>
      <c r="V1920" s="41" t="str" cm="1">
        <f t="array" ref="V1920">IFERROR(_xlfn.IFS(
U1920="MPR ISSUE","ACTIVE",
U1920="BSS Hardware Issue","ACTIVE",
U1920="Sites strategiques, MLL, Pylone, etc.","PASSIVE",
U1920="AKTIVCO DEFAUT GE &amp; POWER Cabinet","PASSIVE",
U1920="AKTIVCO Coupure ENEO &amp; Baisse de tension","PASSIVE",
U1920="Coupure ENEO &amp; Baisse de tension","PASSIVE",
U1920="Defaut GE &amp; POWER Cabinet","PASSIVE",
U1920="Sharing","PASSIVE",
U1920="Sites strategiques &amp; DataCenter","PASSIVE",
U1920="Exclu","Exclu",
U1920="SAT","ACTIVE",
U1920="SPARE-ISSUE","SPARE-ISSUE",
U1920="Fiber CAmtel","ACTIVE",
U1920="Fiber AOF","ACTIVE",
U1920="Projet OCM (HUAWEI)","PLANNED WORKS",
U1920="Projet OCM (NOKIA)","PLANNED WORKS",
U1920="ACCESS-ISSUE","ACCESS-ISSUE",
U1920="Projet OCM (ZTE, NOKIA, autres projets)","PLANNED WORKS",
U1920="No root CAuse","No root cause",
U1920="ODU HS","ACTIVE",
U1920="IP &amp; VLAN","ACTIVE",
U1920="Warehouse HUAWEI","SPARE-ISSUE",
U1920="SPARE-HS","SPARE-ISSUE",
U1920="Power Telco","ACTIVE", U1920="no impacts","no impacts"
),"")</f>
        <v>No root cause</v>
      </c>
      <c r="W1920" s="113"/>
      <c r="X1920" s="113"/>
      <c r="Y1920" s="113"/>
      <c r="Z1920" s="113"/>
      <c r="AA1920" s="113"/>
      <c r="AB1920" s="17" t="s">
        <v>5465</v>
      </c>
      <c r="AC1920" s="17" t="str">
        <f>_xlfn.XLOOKUP(B1920,'INCIDENT-04-27-2026'!E:E,'INCIDENT-04-27-2026'!F:F,"")</f>
        <v/>
      </c>
      <c r="AD1920" s="9"/>
      <c r="AE1920" s="7" t="s">
        <v>5465</v>
      </c>
      <c r="AF1920" s="6" t="str">
        <f>_xlfn.XLOOKUP(B1920,'[13]Input_27-04'!$B:$B,'[13]Input_27-04'!$M:$M,"")</f>
        <v/>
      </c>
      <c r="AG1920" s="7"/>
      <c r="AH1920" s="3"/>
      <c r="AI1920" s="18" t="str">
        <f>_xlfn.XLOOKUP(B1920,'[3]Cells Huawei 27042026 10h'!$B:$B,'[3]Cells Huawei 27042026 10h'!$T:$T,"")</f>
        <v/>
      </c>
      <c r="AJ1920" s="18" t="str">
        <f>_xlfn.XLOOKUP(B1920,'[3]Cells Huawei 27042026 15h'!$B:$B,'[3]Cells Huawei 27042026 15h'!$T:$T,"")</f>
        <v/>
      </c>
      <c r="AK1920" s="18" t="str">
        <f>_xlfn.XLOOKUP(B1920,'[4]cells down 27042026 11h28'!$B:$B,'[4]cells down 27042026 11h28'!$R:$R,"")</f>
        <v/>
      </c>
      <c r="AL1920" s="18" t="str">
        <f>_xlfn.XLOOKUP(B1920,'[4]cells down 27042026 18h01'!$B:$B,'[4]cells down 27042026 18h01'!$R:$R,"")</f>
        <v/>
      </c>
      <c r="AM1920" s="18" t="str">
        <f>_xlfn.XLOOKUP(B1920,'[5]cell downs 27042026 11h'!$B:$B,'[5]cell downs 27042026 11h'!$R:$R,"")</f>
        <v/>
      </c>
      <c r="AN1920" s="18" t="str">
        <f>_xlfn.XLOOKUP(B1920,'[5]cell downs 27042026 17h40'!$B:$B,'[5]cell downs 27042026 17h40'!$R:$R,"")</f>
        <v/>
      </c>
      <c r="AO1920" s="18" t="str">
        <f>_xlfn.XLOOKUP(B1920,'[6]ALL SITES DOWN'!$D:$D,'[6]ALL SITES DOWN'!$J:$J,"")</f>
        <v/>
      </c>
      <c r="AP1920" s="18" t="str">
        <f>_xlfn.XLOOKUP(B1920,'[7]ALL SITES DOWN'!$D:$D,'[7]ALL SITES DOWN'!$J:$J,"")</f>
        <v/>
      </c>
      <c r="AQ1920" s="9" t="str">
        <f>_xlfn.XLOOKUP(B1920,[8]sheet1!$AC:$AC,[8]sheet1!$AF:$AF,"")</f>
        <v/>
      </c>
      <c r="AR1920" s="14"/>
      <c r="AS1920" s="14" t="s">
        <v>5465</v>
      </c>
      <c r="AT1920" s="14" t="str">
        <f>_xlfn.XLOOKUP(B1920,'[9]cell downs 18042026 17h'!$B:$B,'[9]cell downs 18042026 17h'!$B:$B,"")</f>
        <v/>
      </c>
      <c r="AU1920" s="14" t="str">
        <f>_xlfn.XLOOKUP(B1920,'[10]Cells Huawei 19042026 15h'!$B:$B,'[10]Cells Huawei 19042026 15h'!$B:$B,"")</f>
        <v/>
      </c>
      <c r="AV1920" s="9" t="str">
        <f>_xlfn.XLOOKUP(B1920,'[11]cells down 19042026 9H40'!$B:$B,'[11]cells down 19042026 9H40'!$B:$B,"")</f>
        <v/>
      </c>
    </row>
    <row r="1921" spans="1:48" hidden="1" x14ac:dyDescent="0.3">
      <c r="A1921" s="1" t="s">
        <v>4569</v>
      </c>
      <c r="B1921" s="8" t="s">
        <v>4570</v>
      </c>
      <c r="C1921" s="3" t="str">
        <f>_xlfn.XLOOKUP(B1921,'[1]daily break down'!$D:$D,'[1]daily break down'!$E:$E,"")</f>
        <v>CENTRE</v>
      </c>
      <c r="D1921" s="1" t="s">
        <v>11</v>
      </c>
      <c r="E1921" s="1" t="s">
        <v>96</v>
      </c>
      <c r="F1921" s="3" t="s">
        <v>37</v>
      </c>
      <c r="G1921" s="1" t="s">
        <v>4571</v>
      </c>
      <c r="H1921" s="29" t="str">
        <f>_xlfn.XLOOKUP(B1921,[2]CALCULATION!$B:$B,[2]CALCULATION!$H:$H,"")</f>
        <v>ZTE</v>
      </c>
      <c r="I1921" s="26">
        <v>0</v>
      </c>
      <c r="J1921" s="26">
        <v>0</v>
      </c>
      <c r="K1921" s="26">
        <v>0</v>
      </c>
      <c r="L1921" s="26">
        <v>0</v>
      </c>
      <c r="M1921" s="26">
        <v>0</v>
      </c>
      <c r="N1921" s="26">
        <v>0</v>
      </c>
      <c r="O1921" s="26">
        <v>0</v>
      </c>
      <c r="P1921" s="114" t="s">
        <v>6364</v>
      </c>
      <c r="Q1921" s="42" t="s">
        <v>5538</v>
      </c>
      <c r="R1921" s="42"/>
      <c r="S1921" s="41" t="str" cm="1">
        <f t="array" ref="S1921">IFERROR(_xlfn.IFS(
U1921="MPR ISSUE","PDH",
U1921="BSS Hardware Issue","BSS",
U1921="Sites strategiques, MLL, Pylone, etc.","ENVTECH",
U1921="AKTIVCO DEFAUT GE &amp; POWER Cabinet","AKTIVCO",
U1921="AKTIVCO Coupure ENEO &amp; Baisse de tension","AKTIVCO GRID ONLY",
U1921="Coupure ENEO &amp; Baisse de tension","IHS GRID ONLY",
U1921="Defaut GE &amp; POWER Cabinet","IHS",
U1921="Sharing","Partners",
U1921="Sites strategiques &amp; DataCenter","SST &amp; DC",
U1921="Exclu","Exclu",
U1921="SAT","SAT",
U1921="SPARE-ISSUE","SPARE-ISSUE",
U1921="Fiber CAmtel","TRANS_FO_CAMTEL",
U1921="Fiber AOF","Fiber AOF",
U1921="Projet OCM (HUAWEI)","TRAVAUX-HUAWEI",
U1921="Projet OCM (NOKIA)","TRAVAUX-NOKIA",
U1921="ACCESS-ISSUE","ACCESS-ISSUE",
U1921="Projet OCM (ZTE, NOKIA, autres projets)","TRAVAUX OCM",
U1921="No root CAuse","No root cause",
U1921="ODU HS","PDH",
U1921="IP &amp; VLAN","PDH",
U1921="Warehouse HUAWEI","SPARE-ISSUE",
U1921="SPARE-HS","SPARE-ISSUE",
U1921="Power Telco","BSS",U1921="no impacts","no impacts"
),"")</f>
        <v>No root cause</v>
      </c>
      <c r="T1921" s="41" t="str" cm="1">
        <f t="array" ref="T1921">IFERROR(_xlfn.IFS(
U1921="MPR ISSUE","TX ISSUE",
U1921="BSS Hardware Issue","RAN ISSUE",
U1921="Sites strategiques, MLL, Pylone, etc.","ENVTECH",
U1921="AKTIVCO DEFAUT GE &amp; POWER Cabinet","POWER ISSUE",
U1921="AKTIVCO Coupure ENEO &amp; Baisse de tension","POWER ISSUE",
U1921="Coupure ENEO &amp; Baisse de tension","POWER ISSUE",
U1921="Defaut GE &amp; POWER Cabinet","POWER ISSUE",
U1921="Sharing","POWER ISSUE",
U1921="Sites strategiques &amp; DataCenter","POWER ISSUE",
U1921="Exclu","Exclu",
U1921="SAT","TX ISSUE",
U1921="SPARE-ISSUE","SPARE-ISSUE",
U1921="Fiber CAmtel","TX ISSUE",
U1921="Fiber AOF","TX ISSUE",
U1921="Projet OCM (HUAWEI)","TRAVAUX-HUAWEI",
U1921="Projet OCM (NOKIA)","TRAVAUX -NOKIA",
U1921="ACCESS-ISSUE","ACCESS-ISSUE",
U1921="Projet OCM (ZTE, NOKIA, autres projets)","TRAVAUX OCM",
U1921="No root CAuse","No root cause",
U1921="ODU HS","TX ISSUE",
U1921="IP &amp; VLAN","TX ISSUE",
U1921="Warehouse HUAWEI","SPARE-ISSUE",
U1921="SPARE-HS","SPARE-ISSUE",
U1921="Power Telco","RAN ISSUE",U1921="no impacts","no impacts"
),"")</f>
        <v>No root cause</v>
      </c>
      <c r="U1921" s="68" t="s">
        <v>5691</v>
      </c>
      <c r="V1921" s="41" t="str" cm="1">
        <f t="array" ref="V1921">IFERROR(_xlfn.IFS(
U1921="MPR ISSUE","ACTIVE",
U1921="BSS Hardware Issue","ACTIVE",
U1921="Sites strategiques, MLL, Pylone, etc.","PASSIVE",
U1921="AKTIVCO DEFAUT GE &amp; POWER Cabinet","PASSIVE",
U1921="AKTIVCO Coupure ENEO &amp; Baisse de tension","PASSIVE",
U1921="Coupure ENEO &amp; Baisse de tension","PASSIVE",
U1921="Defaut GE &amp; POWER Cabinet","PASSIVE",
U1921="Sharing","PASSIVE",
U1921="Sites strategiques &amp; DataCenter","PASSIVE",
U1921="Exclu","Exclu",
U1921="SAT","ACTIVE",
U1921="SPARE-ISSUE","SPARE-ISSUE",
U1921="Fiber CAmtel","ACTIVE",
U1921="Fiber AOF","ACTIVE",
U1921="Projet OCM (HUAWEI)","PLANNED WORKS",
U1921="Projet OCM (NOKIA)","PLANNED WORKS",
U1921="ACCESS-ISSUE","ACCESS-ISSUE",
U1921="Projet OCM (ZTE, NOKIA, autres projets)","PLANNED WORKS",
U1921="No root CAuse","No root cause",
U1921="ODU HS","ACTIVE",
U1921="IP &amp; VLAN","ACTIVE",
U1921="Warehouse HUAWEI","SPARE-ISSUE",
U1921="SPARE-HS","SPARE-ISSUE",
U1921="Power Telco","ACTIVE", U1921="no impacts","no impacts"
),"")</f>
        <v>No root cause</v>
      </c>
      <c r="W1921" s="113"/>
      <c r="X1921" s="113"/>
      <c r="Y1921" s="113"/>
      <c r="Z1921" s="113"/>
      <c r="AA1921" s="113"/>
      <c r="AB1921" s="17" t="s">
        <v>5465</v>
      </c>
      <c r="AC1921" s="17" t="str">
        <f>_xlfn.XLOOKUP(B1921,'INCIDENT-04-27-2026'!E:E,'INCIDENT-04-27-2026'!F:F,"")</f>
        <v/>
      </c>
      <c r="AD1921" s="9"/>
      <c r="AE1921" s="7" t="s">
        <v>5465</v>
      </c>
      <c r="AF1921" s="6" t="str">
        <f>_xlfn.XLOOKUP(B1921,'[13]Input_27-04'!$B:$B,'[13]Input_27-04'!$M:$M,"")</f>
        <v/>
      </c>
      <c r="AG1921" s="7"/>
      <c r="AH1921" s="3"/>
      <c r="AI1921" s="18" t="str">
        <f>_xlfn.XLOOKUP(B1921,'[3]Cells Huawei 27042026 10h'!$B:$B,'[3]Cells Huawei 27042026 10h'!$T:$T,"")</f>
        <v/>
      </c>
      <c r="AJ1921" s="18" t="str">
        <f>_xlfn.XLOOKUP(B1921,'[3]Cells Huawei 27042026 15h'!$B:$B,'[3]Cells Huawei 27042026 15h'!$T:$T,"")</f>
        <v/>
      </c>
      <c r="AK1921" s="18" t="str">
        <f>_xlfn.XLOOKUP(B1921,'[4]cells down 27042026 11h28'!$B:$B,'[4]cells down 27042026 11h28'!$R:$R,"")</f>
        <v/>
      </c>
      <c r="AL1921" s="18" t="str">
        <f>_xlfn.XLOOKUP(B1921,'[4]cells down 27042026 18h01'!$B:$B,'[4]cells down 27042026 18h01'!$R:$R,"")</f>
        <v/>
      </c>
      <c r="AM1921" s="18" t="str">
        <f>_xlfn.XLOOKUP(B1921,'[5]cell downs 27042026 11h'!$B:$B,'[5]cell downs 27042026 11h'!$R:$R,"")</f>
        <v/>
      </c>
      <c r="AN1921" s="18" t="str">
        <f>_xlfn.XLOOKUP(B1921,'[5]cell downs 27042026 17h40'!$B:$B,'[5]cell downs 27042026 17h40'!$R:$R,"")</f>
        <v/>
      </c>
      <c r="AO1921" s="18" t="str">
        <f>_xlfn.XLOOKUP(B1921,'[6]ALL SITES DOWN'!$D:$D,'[6]ALL SITES DOWN'!$J:$J,"")</f>
        <v/>
      </c>
      <c r="AP1921" s="18" t="str">
        <f>_xlfn.XLOOKUP(B1921,'[7]ALL SITES DOWN'!$D:$D,'[7]ALL SITES DOWN'!$J:$J,"")</f>
        <v/>
      </c>
      <c r="AQ1921" s="9" t="str">
        <f>_xlfn.XLOOKUP(B1921,[8]sheet1!$AC:$AC,[8]sheet1!$AF:$AF,"")</f>
        <v/>
      </c>
      <c r="AR1921" s="14"/>
      <c r="AS1921" s="14" t="s">
        <v>5465</v>
      </c>
      <c r="AT1921" s="14" t="str">
        <f>_xlfn.XLOOKUP(B1921,'[9]cell downs 18042026 17h'!$B:$B,'[9]cell downs 18042026 17h'!$B:$B,"")</f>
        <v/>
      </c>
      <c r="AU1921" s="14" t="str">
        <f>_xlfn.XLOOKUP(B1921,'[10]Cells Huawei 19042026 15h'!$B:$B,'[10]Cells Huawei 19042026 15h'!$B:$B,"")</f>
        <v/>
      </c>
      <c r="AV1921" s="9" t="str">
        <f>_xlfn.XLOOKUP(B1921,'[11]cells down 19042026 9H40'!$B:$B,'[11]cells down 19042026 9H40'!$B:$B,"")</f>
        <v/>
      </c>
    </row>
    <row r="1922" spans="1:48" hidden="1" x14ac:dyDescent="0.3">
      <c r="A1922" s="1" t="s">
        <v>4387</v>
      </c>
      <c r="B1922" s="8" t="s">
        <v>4388</v>
      </c>
      <c r="C1922" s="3" t="str">
        <f>_xlfn.XLOOKUP(B1922,'[1]daily break down'!$D:$D,'[1]daily break down'!$E:$E,"")</f>
        <v>Yaounde</v>
      </c>
      <c r="D1922" s="1" t="s">
        <v>11</v>
      </c>
      <c r="E1922" s="1" t="s">
        <v>12</v>
      </c>
      <c r="F1922" s="3" t="s">
        <v>37</v>
      </c>
      <c r="G1922" s="1" t="s">
        <v>38</v>
      </c>
      <c r="H1922" s="29" t="str">
        <f>_xlfn.XLOOKUP(B1922,[2]CALCULATION!$B:$B,[2]CALCULATION!$H:$H,"")</f>
        <v>ZTE</v>
      </c>
      <c r="I1922" s="26">
        <v>0</v>
      </c>
      <c r="J1922" s="26">
        <v>0</v>
      </c>
      <c r="K1922" s="26">
        <v>0</v>
      </c>
      <c r="L1922" s="26">
        <v>0</v>
      </c>
      <c r="M1922" s="26">
        <v>0</v>
      </c>
      <c r="N1922" s="26">
        <v>0</v>
      </c>
      <c r="O1922" s="26">
        <v>0</v>
      </c>
      <c r="P1922" s="114" t="s">
        <v>6364</v>
      </c>
      <c r="Q1922" s="42" t="s">
        <v>5538</v>
      </c>
      <c r="R1922" s="42"/>
      <c r="S1922" s="41" t="str" cm="1">
        <f t="array" ref="S1922">IFERROR(_xlfn.IFS(
U1922="MPR ISSUE","PDH",
U1922="BSS Hardware Issue","BSS",
U1922="Sites strategiques, MLL, Pylone, etc.","ENVTECH",
U1922="AKTIVCO DEFAUT GE &amp; POWER Cabinet","AKTIVCO",
U1922="AKTIVCO Coupure ENEO &amp; Baisse de tension","AKTIVCO GRID ONLY",
U1922="Coupure ENEO &amp; Baisse de tension","IHS GRID ONLY",
U1922="Defaut GE &amp; POWER Cabinet","IHS",
U1922="Sharing","Partners",
U1922="Sites strategiques &amp; DataCenter","SST &amp; DC",
U1922="Exclu","Exclu",
U1922="SAT","SAT",
U1922="SPARE-ISSUE","SPARE-ISSUE",
U1922="Fiber CAmtel","TRANS_FO_CAMTEL",
U1922="Fiber AOF","Fiber AOF",
U1922="Projet OCM (HUAWEI)","TRAVAUX-HUAWEI",
U1922="Projet OCM (NOKIA)","TRAVAUX-NOKIA",
U1922="ACCESS-ISSUE","ACCESS-ISSUE",
U1922="Projet OCM (ZTE, NOKIA, autres projets)","TRAVAUX OCM",
U1922="No root CAuse","No root cause",
U1922="ODU HS","PDH",
U1922="IP &amp; VLAN","PDH",
U1922="Warehouse HUAWEI","SPARE-ISSUE",
U1922="SPARE-HS","SPARE-ISSUE",
U1922="Power Telco","BSS",U1922="no impacts","no impacts"
),"")</f>
        <v>No root cause</v>
      </c>
      <c r="T1922" s="41" t="str" cm="1">
        <f t="array" ref="T1922">IFERROR(_xlfn.IFS(
U1922="MPR ISSUE","TX ISSUE",
U1922="BSS Hardware Issue","RAN ISSUE",
U1922="Sites strategiques, MLL, Pylone, etc.","ENVTECH",
U1922="AKTIVCO DEFAUT GE &amp; POWER Cabinet","POWER ISSUE",
U1922="AKTIVCO Coupure ENEO &amp; Baisse de tension","POWER ISSUE",
U1922="Coupure ENEO &amp; Baisse de tension","POWER ISSUE",
U1922="Defaut GE &amp; POWER Cabinet","POWER ISSUE",
U1922="Sharing","POWER ISSUE",
U1922="Sites strategiques &amp; DataCenter","POWER ISSUE",
U1922="Exclu","Exclu",
U1922="SAT","TX ISSUE",
U1922="SPARE-ISSUE","SPARE-ISSUE",
U1922="Fiber CAmtel","TX ISSUE",
U1922="Fiber AOF","TX ISSUE",
U1922="Projet OCM (HUAWEI)","TRAVAUX-HUAWEI",
U1922="Projet OCM (NOKIA)","TRAVAUX -NOKIA",
U1922="ACCESS-ISSUE","ACCESS-ISSUE",
U1922="Projet OCM (ZTE, NOKIA, autres projets)","TRAVAUX OCM",
U1922="No root CAuse","No root cause",
U1922="ODU HS","TX ISSUE",
U1922="IP &amp; VLAN","TX ISSUE",
U1922="Warehouse HUAWEI","SPARE-ISSUE",
U1922="SPARE-HS","SPARE-ISSUE",
U1922="Power Telco","RAN ISSUE",U1922="no impacts","no impacts"
),"")</f>
        <v>No root cause</v>
      </c>
      <c r="U1922" s="68" t="s">
        <v>5691</v>
      </c>
      <c r="V1922" s="41" t="str" cm="1">
        <f t="array" ref="V1922">IFERROR(_xlfn.IFS(
U1922="MPR ISSUE","ACTIVE",
U1922="BSS Hardware Issue","ACTIVE",
U1922="Sites strategiques, MLL, Pylone, etc.","PASSIVE",
U1922="AKTIVCO DEFAUT GE &amp; POWER Cabinet","PASSIVE",
U1922="AKTIVCO Coupure ENEO &amp; Baisse de tension","PASSIVE",
U1922="Coupure ENEO &amp; Baisse de tension","PASSIVE",
U1922="Defaut GE &amp; POWER Cabinet","PASSIVE",
U1922="Sharing","PASSIVE",
U1922="Sites strategiques &amp; DataCenter","PASSIVE",
U1922="Exclu","Exclu",
U1922="SAT","ACTIVE",
U1922="SPARE-ISSUE","SPARE-ISSUE",
U1922="Fiber CAmtel","ACTIVE",
U1922="Fiber AOF","ACTIVE",
U1922="Projet OCM (HUAWEI)","PLANNED WORKS",
U1922="Projet OCM (NOKIA)","PLANNED WORKS",
U1922="ACCESS-ISSUE","ACCESS-ISSUE",
U1922="Projet OCM (ZTE, NOKIA, autres projets)","PLANNED WORKS",
U1922="No root CAuse","No root cause",
U1922="ODU HS","ACTIVE",
U1922="IP &amp; VLAN","ACTIVE",
U1922="Warehouse HUAWEI","SPARE-ISSUE",
U1922="SPARE-HS","SPARE-ISSUE",
U1922="Power Telco","ACTIVE", U1922="no impacts","no impacts"
),"")</f>
        <v>No root cause</v>
      </c>
      <c r="W1922" s="113"/>
      <c r="X1922" s="113"/>
      <c r="Y1922" s="113"/>
      <c r="Z1922" s="113"/>
      <c r="AA1922" s="113"/>
      <c r="AB1922" s="17" t="s">
        <v>5465</v>
      </c>
      <c r="AC1922" s="17" t="str">
        <f>_xlfn.XLOOKUP(B1922,'INCIDENT-04-27-2026'!E:E,'INCIDENT-04-27-2026'!F:F,"")</f>
        <v/>
      </c>
      <c r="AD1922" s="9"/>
      <c r="AE1922" s="7" t="s">
        <v>5465</v>
      </c>
      <c r="AF1922" s="6" t="str">
        <f>_xlfn.XLOOKUP(B1922,'[13]Input_27-04'!$B:$B,'[13]Input_27-04'!$M:$M,"")</f>
        <v/>
      </c>
      <c r="AG1922" s="7"/>
      <c r="AH1922" s="3"/>
      <c r="AI1922" s="18" t="str">
        <f>_xlfn.XLOOKUP(B1922,'[3]Cells Huawei 27042026 10h'!$B:$B,'[3]Cells Huawei 27042026 10h'!$T:$T,"")</f>
        <v/>
      </c>
      <c r="AJ1922" s="18" t="str">
        <f>_xlfn.XLOOKUP(B1922,'[3]Cells Huawei 27042026 15h'!$B:$B,'[3]Cells Huawei 27042026 15h'!$T:$T,"")</f>
        <v/>
      </c>
      <c r="AK1922" s="18" t="str">
        <f>_xlfn.XLOOKUP(B1922,'[4]cells down 27042026 11h28'!$B:$B,'[4]cells down 27042026 11h28'!$R:$R,"")</f>
        <v/>
      </c>
      <c r="AL1922" s="18" t="str">
        <f>_xlfn.XLOOKUP(B1922,'[4]cells down 27042026 18h01'!$B:$B,'[4]cells down 27042026 18h01'!$R:$R,"")</f>
        <v/>
      </c>
      <c r="AM1922" s="18" t="str">
        <f>_xlfn.XLOOKUP(B1922,'[5]cell downs 27042026 11h'!$B:$B,'[5]cell downs 27042026 11h'!$R:$R,"")</f>
        <v/>
      </c>
      <c r="AN1922" s="18" t="str">
        <f>_xlfn.XLOOKUP(B1922,'[5]cell downs 27042026 17h40'!$B:$B,'[5]cell downs 27042026 17h40'!$R:$R,"")</f>
        <v/>
      </c>
      <c r="AO1922" s="18" t="str">
        <f>_xlfn.XLOOKUP(B1922,'[6]ALL SITES DOWN'!$D:$D,'[6]ALL SITES DOWN'!$J:$J,"")</f>
        <v/>
      </c>
      <c r="AP1922" s="18" t="str">
        <f>_xlfn.XLOOKUP(B1922,'[7]ALL SITES DOWN'!$D:$D,'[7]ALL SITES DOWN'!$J:$J,"")</f>
        <v/>
      </c>
      <c r="AQ1922" s="9" t="str">
        <f>_xlfn.XLOOKUP(B1922,[8]sheet1!$AC:$AC,[8]sheet1!$AF:$AF,"")</f>
        <v/>
      </c>
      <c r="AR1922" s="14"/>
      <c r="AS1922" s="14" t="s">
        <v>5465</v>
      </c>
      <c r="AT1922" s="14" t="str">
        <f>_xlfn.XLOOKUP(B1922,'[9]cell downs 18042026 17h'!$B:$B,'[9]cell downs 18042026 17h'!$B:$B,"")</f>
        <v/>
      </c>
      <c r="AU1922" s="14" t="str">
        <f>_xlfn.XLOOKUP(B1922,'[10]Cells Huawei 19042026 15h'!$B:$B,'[10]Cells Huawei 19042026 15h'!$B:$B,"")</f>
        <v/>
      </c>
      <c r="AV1922" s="9" t="str">
        <f>_xlfn.XLOOKUP(B1922,'[11]cells down 19042026 9H40'!$B:$B,'[11]cells down 19042026 9H40'!$B:$B,"")</f>
        <v/>
      </c>
    </row>
    <row r="1923" spans="1:48" hidden="1" x14ac:dyDescent="0.3">
      <c r="A1923" s="1" t="s">
        <v>4851</v>
      </c>
      <c r="B1923" s="8" t="s">
        <v>4852</v>
      </c>
      <c r="C1923" s="3" t="str">
        <f>_xlfn.XLOOKUP(B1923,'[1]daily break down'!$D:$D,'[1]daily break down'!$E:$E,"")</f>
        <v>CENTRE</v>
      </c>
      <c r="D1923" s="1" t="s">
        <v>357</v>
      </c>
      <c r="E1923" s="1" t="s">
        <v>5433</v>
      </c>
      <c r="F1923" s="3" t="s">
        <v>37</v>
      </c>
      <c r="G1923" s="1" t="s">
        <v>4851</v>
      </c>
      <c r="H1923" s="29" t="str">
        <f>_xlfn.XLOOKUP(B1923,[2]CALCULATION!$B:$B,[2]CALCULATION!$H:$H,"")</f>
        <v>ZTE</v>
      </c>
      <c r="I1923" s="26">
        <v>0</v>
      </c>
      <c r="J1923" s="26">
        <v>0</v>
      </c>
      <c r="K1923" s="26">
        <v>0</v>
      </c>
      <c r="L1923" s="26">
        <v>0</v>
      </c>
      <c r="M1923" s="26">
        <v>0</v>
      </c>
      <c r="N1923" s="26">
        <v>0</v>
      </c>
      <c r="O1923" s="26">
        <v>0</v>
      </c>
      <c r="P1923" s="114" t="s">
        <v>6364</v>
      </c>
      <c r="Q1923" s="42" t="s">
        <v>5538</v>
      </c>
      <c r="R1923" s="42"/>
      <c r="S1923" s="41" t="str" cm="1">
        <f t="array" ref="S1923">IFERROR(_xlfn.IFS(
U1923="MPR ISSUE","PDH",
U1923="BSS Hardware Issue","BSS",
U1923="Sites strategiques, MLL, Pylone, etc.","ENVTECH",
U1923="AKTIVCO DEFAUT GE &amp; POWER Cabinet","AKTIVCO",
U1923="AKTIVCO Coupure ENEO &amp; Baisse de tension","AKTIVCO GRID ONLY",
U1923="Coupure ENEO &amp; Baisse de tension","IHS GRID ONLY",
U1923="Defaut GE &amp; POWER Cabinet","IHS",
U1923="Sharing","Partners",
U1923="Sites strategiques &amp; DataCenter","SST &amp; DC",
U1923="Exclu","Exclu",
U1923="SAT","SAT",
U1923="SPARE-ISSUE","SPARE-ISSUE",
U1923="Fiber CAmtel","TRANS_FO_CAMTEL",
U1923="Fiber AOF","Fiber AOF",
U1923="Projet OCM (HUAWEI)","TRAVAUX-HUAWEI",
U1923="Projet OCM (NOKIA)","TRAVAUX-NOKIA",
U1923="ACCESS-ISSUE","ACCESS-ISSUE",
U1923="Projet OCM (ZTE, NOKIA, autres projets)","TRAVAUX OCM",
U1923="No root CAuse","No root cause",
U1923="ODU HS","PDH",
U1923="IP &amp; VLAN","PDH",
U1923="Warehouse HUAWEI","SPARE-ISSUE",
U1923="SPARE-HS","SPARE-ISSUE",
U1923="Power Telco","BSS",U1923="no impacts","no impacts"
),"")</f>
        <v>No root cause</v>
      </c>
      <c r="T1923" s="41" t="str" cm="1">
        <f t="array" ref="T1923">IFERROR(_xlfn.IFS(
U1923="MPR ISSUE","TX ISSUE",
U1923="BSS Hardware Issue","RAN ISSUE",
U1923="Sites strategiques, MLL, Pylone, etc.","ENVTECH",
U1923="AKTIVCO DEFAUT GE &amp; POWER Cabinet","POWER ISSUE",
U1923="AKTIVCO Coupure ENEO &amp; Baisse de tension","POWER ISSUE",
U1923="Coupure ENEO &amp; Baisse de tension","POWER ISSUE",
U1923="Defaut GE &amp; POWER Cabinet","POWER ISSUE",
U1923="Sharing","POWER ISSUE",
U1923="Sites strategiques &amp; DataCenter","POWER ISSUE",
U1923="Exclu","Exclu",
U1923="SAT","TX ISSUE",
U1923="SPARE-ISSUE","SPARE-ISSUE",
U1923="Fiber CAmtel","TX ISSUE",
U1923="Fiber AOF","TX ISSUE",
U1923="Projet OCM (HUAWEI)","TRAVAUX-HUAWEI",
U1923="Projet OCM (NOKIA)","TRAVAUX -NOKIA",
U1923="ACCESS-ISSUE","ACCESS-ISSUE",
U1923="Projet OCM (ZTE, NOKIA, autres projets)","TRAVAUX OCM",
U1923="No root CAuse","No root cause",
U1923="ODU HS","TX ISSUE",
U1923="IP &amp; VLAN","TX ISSUE",
U1923="Warehouse HUAWEI","SPARE-ISSUE",
U1923="SPARE-HS","SPARE-ISSUE",
U1923="Power Telco","RAN ISSUE",U1923="no impacts","no impacts"
),"")</f>
        <v>No root cause</v>
      </c>
      <c r="U1923" s="68" t="s">
        <v>5691</v>
      </c>
      <c r="V1923" s="41" t="str" cm="1">
        <f t="array" ref="V1923">IFERROR(_xlfn.IFS(
U1923="MPR ISSUE","ACTIVE",
U1923="BSS Hardware Issue","ACTIVE",
U1923="Sites strategiques, MLL, Pylone, etc.","PASSIVE",
U1923="AKTIVCO DEFAUT GE &amp; POWER Cabinet","PASSIVE",
U1923="AKTIVCO Coupure ENEO &amp; Baisse de tension","PASSIVE",
U1923="Coupure ENEO &amp; Baisse de tension","PASSIVE",
U1923="Defaut GE &amp; POWER Cabinet","PASSIVE",
U1923="Sharing","PASSIVE",
U1923="Sites strategiques &amp; DataCenter","PASSIVE",
U1923="Exclu","Exclu",
U1923="SAT","ACTIVE",
U1923="SPARE-ISSUE","SPARE-ISSUE",
U1923="Fiber CAmtel","ACTIVE",
U1923="Fiber AOF","ACTIVE",
U1923="Projet OCM (HUAWEI)","PLANNED WORKS",
U1923="Projet OCM (NOKIA)","PLANNED WORKS",
U1923="ACCESS-ISSUE","ACCESS-ISSUE",
U1923="Projet OCM (ZTE, NOKIA, autres projets)","PLANNED WORKS",
U1923="No root CAuse","No root cause",
U1923="ODU HS","ACTIVE",
U1923="IP &amp; VLAN","ACTIVE",
U1923="Warehouse HUAWEI","SPARE-ISSUE",
U1923="SPARE-HS","SPARE-ISSUE",
U1923="Power Telco","ACTIVE", U1923="no impacts","no impacts"
),"")</f>
        <v>No root cause</v>
      </c>
      <c r="W1923" s="113"/>
      <c r="X1923" s="113"/>
      <c r="Y1923" s="113"/>
      <c r="Z1923" s="113"/>
      <c r="AA1923" s="113"/>
      <c r="AB1923" s="17" t="s">
        <v>5465</v>
      </c>
      <c r="AC1923" s="17" t="str">
        <f>_xlfn.XLOOKUP(B1923,'INCIDENT-04-27-2026'!E:E,'INCIDENT-04-27-2026'!F:F,"")</f>
        <v/>
      </c>
      <c r="AD1923" s="9"/>
      <c r="AE1923" s="7" t="s">
        <v>5465</v>
      </c>
      <c r="AF1923" s="6" t="str">
        <f>_xlfn.XLOOKUP(B1923,'[13]Input_27-04'!$B:$B,'[13]Input_27-04'!$M:$M,"")</f>
        <v/>
      </c>
      <c r="AG1923" s="7"/>
      <c r="AH1923" s="3"/>
      <c r="AI1923" s="18" t="str">
        <f>_xlfn.XLOOKUP(B1923,'[3]Cells Huawei 27042026 10h'!$B:$B,'[3]Cells Huawei 27042026 10h'!$T:$T,"")</f>
        <v/>
      </c>
      <c r="AJ1923" s="18" t="str">
        <f>_xlfn.XLOOKUP(B1923,'[3]Cells Huawei 27042026 15h'!$B:$B,'[3]Cells Huawei 27042026 15h'!$T:$T,"")</f>
        <v/>
      </c>
      <c r="AK1923" s="18" t="str">
        <f>_xlfn.XLOOKUP(B1923,'[4]cells down 27042026 11h28'!$B:$B,'[4]cells down 27042026 11h28'!$R:$R,"")</f>
        <v/>
      </c>
      <c r="AL1923" s="18" t="str">
        <f>_xlfn.XLOOKUP(B1923,'[4]cells down 27042026 18h01'!$B:$B,'[4]cells down 27042026 18h01'!$R:$R,"")</f>
        <v/>
      </c>
      <c r="AM1923" s="18" t="str">
        <f>_xlfn.XLOOKUP(B1923,'[5]cell downs 27042026 11h'!$B:$B,'[5]cell downs 27042026 11h'!$R:$R,"")</f>
        <v/>
      </c>
      <c r="AN1923" s="18" t="str">
        <f>_xlfn.XLOOKUP(B1923,'[5]cell downs 27042026 17h40'!$B:$B,'[5]cell downs 27042026 17h40'!$R:$R,"")</f>
        <v/>
      </c>
      <c r="AO1923" s="18" t="str">
        <f>_xlfn.XLOOKUP(B1923,'[6]ALL SITES DOWN'!$D:$D,'[6]ALL SITES DOWN'!$J:$J,"")</f>
        <v/>
      </c>
      <c r="AP1923" s="18" t="str">
        <f>_xlfn.XLOOKUP(B1923,'[7]ALL SITES DOWN'!$D:$D,'[7]ALL SITES DOWN'!$J:$J,"")</f>
        <v/>
      </c>
      <c r="AQ1923" s="9" t="str">
        <f>_xlfn.XLOOKUP(B1923,[8]sheet1!$AC:$AC,[8]sheet1!$AF:$AF,"")</f>
        <v/>
      </c>
      <c r="AR1923" s="14"/>
      <c r="AS1923" s="14" t="s">
        <v>5465</v>
      </c>
      <c r="AT1923" s="14" t="str">
        <f>_xlfn.XLOOKUP(B1923,'[9]cell downs 18042026 17h'!$B:$B,'[9]cell downs 18042026 17h'!$B:$B,"")</f>
        <v/>
      </c>
      <c r="AU1923" s="14" t="str">
        <f>_xlfn.XLOOKUP(B1923,'[10]Cells Huawei 19042026 15h'!$B:$B,'[10]Cells Huawei 19042026 15h'!$B:$B,"")</f>
        <v/>
      </c>
      <c r="AV1923" s="9" t="str">
        <f>_xlfn.XLOOKUP(B1923,'[11]cells down 19042026 9H40'!$B:$B,'[11]cells down 19042026 9H40'!$B:$B,"")</f>
        <v/>
      </c>
    </row>
    <row r="1924" spans="1:48" hidden="1" x14ac:dyDescent="0.3">
      <c r="A1924" s="1" t="s">
        <v>4438</v>
      </c>
      <c r="B1924" s="8" t="s">
        <v>4439</v>
      </c>
      <c r="C1924" s="3" t="str">
        <f>_xlfn.XLOOKUP(B1924,'[1]daily break down'!$D:$D,'[1]daily break down'!$E:$E,"")</f>
        <v>Douala</v>
      </c>
      <c r="D1924" s="1" t="s">
        <v>11</v>
      </c>
      <c r="E1924" s="1" t="s">
        <v>145</v>
      </c>
      <c r="F1924" s="3" t="s">
        <v>31</v>
      </c>
      <c r="G1924" s="1" t="s">
        <v>32</v>
      </c>
      <c r="H1924" s="29" t="str">
        <f>_xlfn.XLOOKUP(B1924,[2]CALCULATION!$B:$B,[2]CALCULATION!$H:$H,"")</f>
        <v>ZTE</v>
      </c>
      <c r="I1924" s="26">
        <v>0</v>
      </c>
      <c r="J1924" s="26">
        <v>0</v>
      </c>
      <c r="K1924" s="26">
        <v>0</v>
      </c>
      <c r="L1924" s="26">
        <v>0.12996421569886366</v>
      </c>
      <c r="M1924" s="26">
        <v>0</v>
      </c>
      <c r="N1924" s="26">
        <v>0</v>
      </c>
      <c r="O1924" s="26">
        <v>0</v>
      </c>
      <c r="P1924" s="114" t="s">
        <v>6364</v>
      </c>
      <c r="Q1924" s="42" t="s">
        <v>5538</v>
      </c>
      <c r="R1924" s="42"/>
      <c r="S1924" s="41" t="str" cm="1">
        <f t="array" ref="S1924">IFERROR(_xlfn.IFS(
U1924="MPR ISSUE","PDH",
U1924="BSS Hardware Issue","BSS",
U1924="Sites strategiques, MLL, Pylone, etc.","ENVTECH",
U1924="AKTIVCO DEFAUT GE &amp; POWER Cabinet","AKTIVCO",
U1924="AKTIVCO Coupure ENEO &amp; Baisse de tension","AKTIVCO GRID ONLY",
U1924="Coupure ENEO &amp; Baisse de tension","IHS GRID ONLY",
U1924="Defaut GE &amp; POWER Cabinet","IHS",
U1924="Sharing","Partners",
U1924="Sites strategiques &amp; DataCenter","SST &amp; DC",
U1924="Exclu","Exclu",
U1924="SAT","SAT",
U1924="SPARE-ISSUE","SPARE-ISSUE",
U1924="Fiber CAmtel","TRANS_FO_CAMTEL",
U1924="Fiber AOF","Fiber AOF",
U1924="Projet OCM (HUAWEI)","TRAVAUX-HUAWEI",
U1924="Projet OCM (NOKIA)","TRAVAUX-NOKIA",
U1924="ACCESS-ISSUE","ACCESS-ISSUE",
U1924="Projet OCM (ZTE, NOKIA, autres projets)","TRAVAUX OCM",
U1924="No root CAuse","No root cause",
U1924="ODU HS","PDH",
U1924="IP &amp; VLAN","PDH",
U1924="Warehouse HUAWEI","SPARE-ISSUE",
U1924="SPARE-HS","SPARE-ISSUE",
U1924="Power Telco","BSS",U1924="no impacts","no impacts"
),"")</f>
        <v>No root cause</v>
      </c>
      <c r="T1924" s="41" t="str" cm="1">
        <f t="array" ref="T1924">IFERROR(_xlfn.IFS(
U1924="MPR ISSUE","TX ISSUE",
U1924="BSS Hardware Issue","RAN ISSUE",
U1924="Sites strategiques, MLL, Pylone, etc.","ENVTECH",
U1924="AKTIVCO DEFAUT GE &amp; POWER Cabinet","POWER ISSUE",
U1924="AKTIVCO Coupure ENEO &amp; Baisse de tension","POWER ISSUE",
U1924="Coupure ENEO &amp; Baisse de tension","POWER ISSUE",
U1924="Defaut GE &amp; POWER Cabinet","POWER ISSUE",
U1924="Sharing","POWER ISSUE",
U1924="Sites strategiques &amp; DataCenter","POWER ISSUE",
U1924="Exclu","Exclu",
U1924="SAT","TX ISSUE",
U1924="SPARE-ISSUE","SPARE-ISSUE",
U1924="Fiber CAmtel","TX ISSUE",
U1924="Fiber AOF","TX ISSUE",
U1924="Projet OCM (HUAWEI)","TRAVAUX-HUAWEI",
U1924="Projet OCM (NOKIA)","TRAVAUX -NOKIA",
U1924="ACCESS-ISSUE","ACCESS-ISSUE",
U1924="Projet OCM (ZTE, NOKIA, autres projets)","TRAVAUX OCM",
U1924="No root CAuse","No root cause",
U1924="ODU HS","TX ISSUE",
U1924="IP &amp; VLAN","TX ISSUE",
U1924="Warehouse HUAWEI","SPARE-ISSUE",
U1924="SPARE-HS","SPARE-ISSUE",
U1924="Power Telco","RAN ISSUE",U1924="no impacts","no impacts"
),"")</f>
        <v>No root cause</v>
      </c>
      <c r="U1924" s="68" t="s">
        <v>5691</v>
      </c>
      <c r="V1924" s="41" t="str" cm="1">
        <f t="array" ref="V1924">IFERROR(_xlfn.IFS(
U1924="MPR ISSUE","ACTIVE",
U1924="BSS Hardware Issue","ACTIVE",
U1924="Sites strategiques, MLL, Pylone, etc.","PASSIVE",
U1924="AKTIVCO DEFAUT GE &amp; POWER Cabinet","PASSIVE",
U1924="AKTIVCO Coupure ENEO &amp; Baisse de tension","PASSIVE",
U1924="Coupure ENEO &amp; Baisse de tension","PASSIVE",
U1924="Defaut GE &amp; POWER Cabinet","PASSIVE",
U1924="Sharing","PASSIVE",
U1924="Sites strategiques &amp; DataCenter","PASSIVE",
U1924="Exclu","Exclu",
U1924="SAT","ACTIVE",
U1924="SPARE-ISSUE","SPARE-ISSUE",
U1924="Fiber CAmtel","ACTIVE",
U1924="Fiber AOF","ACTIVE",
U1924="Projet OCM (HUAWEI)","PLANNED WORKS",
U1924="Projet OCM (NOKIA)","PLANNED WORKS",
U1924="ACCESS-ISSUE","ACCESS-ISSUE",
U1924="Projet OCM (ZTE, NOKIA, autres projets)","PLANNED WORKS",
U1924="No root CAuse","No root cause",
U1924="ODU HS","ACTIVE",
U1924="IP &amp; VLAN","ACTIVE",
U1924="Warehouse HUAWEI","SPARE-ISSUE",
U1924="SPARE-HS","SPARE-ISSUE",
U1924="Power Telco","ACTIVE", U1924="no impacts","no impacts"
),"")</f>
        <v>No root cause</v>
      </c>
      <c r="W1924" s="113"/>
      <c r="X1924" s="113"/>
      <c r="Y1924" s="113"/>
      <c r="Z1924" s="113"/>
      <c r="AA1924" s="113"/>
      <c r="AB1924" s="17" t="s">
        <v>5465</v>
      </c>
      <c r="AC1924" s="17" t="str">
        <f>_xlfn.XLOOKUP(B1924,'INCIDENT-04-27-2026'!E:E,'INCIDENT-04-27-2026'!F:F,"")</f>
        <v/>
      </c>
      <c r="AD1924" s="9"/>
      <c r="AE1924" s="7" t="s">
        <v>5465</v>
      </c>
      <c r="AF1924" s="6" t="str">
        <f>_xlfn.XLOOKUP(B1924,'[13]Input_27-04'!$B:$B,'[13]Input_27-04'!$M:$M,"")</f>
        <v/>
      </c>
      <c r="AG1924" s="7"/>
      <c r="AH1924" s="3"/>
      <c r="AI1924" s="18" t="str">
        <f>_xlfn.XLOOKUP(B1924,'[3]Cells Huawei 27042026 10h'!$B:$B,'[3]Cells Huawei 27042026 10h'!$T:$T,"")</f>
        <v/>
      </c>
      <c r="AJ1924" s="18" t="str">
        <f>_xlfn.XLOOKUP(B1924,'[3]Cells Huawei 27042026 15h'!$B:$B,'[3]Cells Huawei 27042026 15h'!$T:$T,"")</f>
        <v/>
      </c>
      <c r="AK1924" s="18" t="str">
        <f>_xlfn.XLOOKUP(B1924,'[4]cells down 27042026 11h28'!$B:$B,'[4]cells down 27042026 11h28'!$R:$R,"")</f>
        <v/>
      </c>
      <c r="AL1924" s="18" t="str">
        <f>_xlfn.XLOOKUP(B1924,'[4]cells down 27042026 18h01'!$B:$B,'[4]cells down 27042026 18h01'!$R:$R,"")</f>
        <v/>
      </c>
      <c r="AM1924" s="18" t="str">
        <f>_xlfn.XLOOKUP(B1924,'[5]cell downs 27042026 11h'!$B:$B,'[5]cell downs 27042026 11h'!$R:$R,"")</f>
        <v/>
      </c>
      <c r="AN1924" s="18" t="str">
        <f>_xlfn.XLOOKUP(B1924,'[5]cell downs 27042026 17h40'!$B:$B,'[5]cell downs 27042026 17h40'!$R:$R,"")</f>
        <v/>
      </c>
      <c r="AO1924" s="18" t="str">
        <f>_xlfn.XLOOKUP(B1924,'[6]ALL SITES DOWN'!$D:$D,'[6]ALL SITES DOWN'!$J:$J,"")</f>
        <v/>
      </c>
      <c r="AP1924" s="18" t="str">
        <f>_xlfn.XLOOKUP(B1924,'[7]ALL SITES DOWN'!$D:$D,'[7]ALL SITES DOWN'!$J:$J,"")</f>
        <v/>
      </c>
      <c r="AQ1924" s="9" t="str">
        <f>_xlfn.XLOOKUP(B1924,[8]sheet1!$AC:$AC,[8]sheet1!$AF:$AF,"")</f>
        <v/>
      </c>
      <c r="AR1924" s="14"/>
      <c r="AS1924" s="14" t="s">
        <v>5465</v>
      </c>
      <c r="AT1924" s="14" t="str">
        <f>_xlfn.XLOOKUP(B1924,'[9]cell downs 18042026 17h'!$B:$B,'[9]cell downs 18042026 17h'!$B:$B,"")</f>
        <v/>
      </c>
      <c r="AU1924" s="14" t="str">
        <f>_xlfn.XLOOKUP(B1924,'[10]Cells Huawei 19042026 15h'!$B:$B,'[10]Cells Huawei 19042026 15h'!$B:$B,"")</f>
        <v/>
      </c>
      <c r="AV1924" s="9" t="str">
        <f>_xlfn.XLOOKUP(B1924,'[11]cells down 19042026 9H40'!$B:$B,'[11]cells down 19042026 9H40'!$B:$B,"")</f>
        <v/>
      </c>
    </row>
    <row r="1925" spans="1:48" hidden="1" x14ac:dyDescent="0.3">
      <c r="A1925" s="1" t="s">
        <v>4714</v>
      </c>
      <c r="B1925" s="8" t="s">
        <v>4715</v>
      </c>
      <c r="C1925" s="3" t="str">
        <f>_xlfn.XLOOKUP(B1925,'[1]daily break down'!$D:$D,'[1]daily break down'!$E:$E,"")</f>
        <v>CENTRE</v>
      </c>
      <c r="D1925" s="1" t="s">
        <v>11</v>
      </c>
      <c r="E1925" s="1" t="s">
        <v>12</v>
      </c>
      <c r="F1925" s="3" t="s">
        <v>37</v>
      </c>
      <c r="G1925" s="1" t="s">
        <v>4155</v>
      </c>
      <c r="H1925" s="29" t="str">
        <f>_xlfn.XLOOKUP(B1925,[2]CALCULATION!$B:$B,[2]CALCULATION!$H:$H,"")</f>
        <v>ZTE</v>
      </c>
      <c r="I1925" s="26">
        <v>0</v>
      </c>
      <c r="J1925" s="26">
        <v>0</v>
      </c>
      <c r="K1925" s="26">
        <v>0</v>
      </c>
      <c r="L1925" s="26">
        <v>0</v>
      </c>
      <c r="M1925" s="26">
        <v>0</v>
      </c>
      <c r="N1925" s="26">
        <v>0</v>
      </c>
      <c r="O1925" s="26">
        <v>0</v>
      </c>
      <c r="P1925" s="114" t="s">
        <v>6364</v>
      </c>
      <c r="Q1925" s="42" t="s">
        <v>5538</v>
      </c>
      <c r="R1925" s="42"/>
      <c r="S1925" s="41" t="str" cm="1">
        <f t="array" ref="S1925">IFERROR(_xlfn.IFS(
U1925="MPR ISSUE","PDH",
U1925="BSS Hardware Issue","BSS",
U1925="Sites strategiques, MLL, Pylone, etc.","ENVTECH",
U1925="AKTIVCO DEFAUT GE &amp; POWER Cabinet","AKTIVCO",
U1925="AKTIVCO Coupure ENEO &amp; Baisse de tension","AKTIVCO GRID ONLY",
U1925="Coupure ENEO &amp; Baisse de tension","IHS GRID ONLY",
U1925="Defaut GE &amp; POWER Cabinet","IHS",
U1925="Sharing","Partners",
U1925="Sites strategiques &amp; DataCenter","SST &amp; DC",
U1925="Exclu","Exclu",
U1925="SAT","SAT",
U1925="SPARE-ISSUE","SPARE-ISSUE",
U1925="Fiber CAmtel","TRANS_FO_CAMTEL",
U1925="Fiber AOF","Fiber AOF",
U1925="Projet OCM (HUAWEI)","TRAVAUX-HUAWEI",
U1925="Projet OCM (NOKIA)","TRAVAUX-NOKIA",
U1925="ACCESS-ISSUE","ACCESS-ISSUE",
U1925="Projet OCM (ZTE, NOKIA, autres projets)","TRAVAUX OCM",
U1925="No root CAuse","No root cause",
U1925="ODU HS","PDH",
U1925="IP &amp; VLAN","PDH",
U1925="Warehouse HUAWEI","SPARE-ISSUE",
U1925="SPARE-HS","SPARE-ISSUE",
U1925="Power Telco","BSS",U1925="no impacts","no impacts"
),"")</f>
        <v>No root cause</v>
      </c>
      <c r="T1925" s="41" t="str" cm="1">
        <f t="array" ref="T1925">IFERROR(_xlfn.IFS(
U1925="MPR ISSUE","TX ISSUE",
U1925="BSS Hardware Issue","RAN ISSUE",
U1925="Sites strategiques, MLL, Pylone, etc.","ENVTECH",
U1925="AKTIVCO DEFAUT GE &amp; POWER Cabinet","POWER ISSUE",
U1925="AKTIVCO Coupure ENEO &amp; Baisse de tension","POWER ISSUE",
U1925="Coupure ENEO &amp; Baisse de tension","POWER ISSUE",
U1925="Defaut GE &amp; POWER Cabinet","POWER ISSUE",
U1925="Sharing","POWER ISSUE",
U1925="Sites strategiques &amp; DataCenter","POWER ISSUE",
U1925="Exclu","Exclu",
U1925="SAT","TX ISSUE",
U1925="SPARE-ISSUE","SPARE-ISSUE",
U1925="Fiber CAmtel","TX ISSUE",
U1925="Fiber AOF","TX ISSUE",
U1925="Projet OCM (HUAWEI)","TRAVAUX-HUAWEI",
U1925="Projet OCM (NOKIA)","TRAVAUX -NOKIA",
U1925="ACCESS-ISSUE","ACCESS-ISSUE",
U1925="Projet OCM (ZTE, NOKIA, autres projets)","TRAVAUX OCM",
U1925="No root CAuse","No root cause",
U1925="ODU HS","TX ISSUE",
U1925="IP &amp; VLAN","TX ISSUE",
U1925="Warehouse HUAWEI","SPARE-ISSUE",
U1925="SPARE-HS","SPARE-ISSUE",
U1925="Power Telco","RAN ISSUE",U1925="no impacts","no impacts"
),"")</f>
        <v>No root cause</v>
      </c>
      <c r="U1925" s="68" t="s">
        <v>5691</v>
      </c>
      <c r="V1925" s="41" t="str" cm="1">
        <f t="array" ref="V1925">IFERROR(_xlfn.IFS(
U1925="MPR ISSUE","ACTIVE",
U1925="BSS Hardware Issue","ACTIVE",
U1925="Sites strategiques, MLL, Pylone, etc.","PASSIVE",
U1925="AKTIVCO DEFAUT GE &amp; POWER Cabinet","PASSIVE",
U1925="AKTIVCO Coupure ENEO &amp; Baisse de tension","PASSIVE",
U1925="Coupure ENEO &amp; Baisse de tension","PASSIVE",
U1925="Defaut GE &amp; POWER Cabinet","PASSIVE",
U1925="Sharing","PASSIVE",
U1925="Sites strategiques &amp; DataCenter","PASSIVE",
U1925="Exclu","Exclu",
U1925="SAT","ACTIVE",
U1925="SPARE-ISSUE","SPARE-ISSUE",
U1925="Fiber CAmtel","ACTIVE",
U1925="Fiber AOF","ACTIVE",
U1925="Projet OCM (HUAWEI)","PLANNED WORKS",
U1925="Projet OCM (NOKIA)","PLANNED WORKS",
U1925="ACCESS-ISSUE","ACCESS-ISSUE",
U1925="Projet OCM (ZTE, NOKIA, autres projets)","PLANNED WORKS",
U1925="No root CAuse","No root cause",
U1925="ODU HS","ACTIVE",
U1925="IP &amp; VLAN","ACTIVE",
U1925="Warehouse HUAWEI","SPARE-ISSUE",
U1925="SPARE-HS","SPARE-ISSUE",
U1925="Power Telco","ACTIVE", U1925="no impacts","no impacts"
),"")</f>
        <v>No root cause</v>
      </c>
      <c r="W1925" s="113"/>
      <c r="X1925" s="113"/>
      <c r="Y1925" s="113"/>
      <c r="Z1925" s="113"/>
      <c r="AA1925" s="113"/>
      <c r="AB1925" s="17" t="s">
        <v>5465</v>
      </c>
      <c r="AC1925" s="17" t="str">
        <f>_xlfn.XLOOKUP(B1925,'INCIDENT-04-27-2026'!E:E,'INCIDENT-04-27-2026'!F:F,"")</f>
        <v/>
      </c>
      <c r="AD1925" s="9"/>
      <c r="AE1925" s="7" t="s">
        <v>5465</v>
      </c>
      <c r="AF1925" s="6" t="str">
        <f>_xlfn.XLOOKUP(B1925,'[13]Input_27-04'!$B:$B,'[13]Input_27-04'!$M:$M,"")</f>
        <v/>
      </c>
      <c r="AG1925" s="7"/>
      <c r="AH1925" s="3"/>
      <c r="AI1925" s="18" t="str">
        <f>_xlfn.XLOOKUP(B1925,'[3]Cells Huawei 27042026 10h'!$B:$B,'[3]Cells Huawei 27042026 10h'!$T:$T,"")</f>
        <v/>
      </c>
      <c r="AJ1925" s="18" t="str">
        <f>_xlfn.XLOOKUP(B1925,'[3]Cells Huawei 27042026 15h'!$B:$B,'[3]Cells Huawei 27042026 15h'!$T:$T,"")</f>
        <v/>
      </c>
      <c r="AK1925" s="18" t="str">
        <f>_xlfn.XLOOKUP(B1925,'[4]cells down 27042026 11h28'!$B:$B,'[4]cells down 27042026 11h28'!$R:$R,"")</f>
        <v/>
      </c>
      <c r="AL1925" s="18" t="str">
        <f>_xlfn.XLOOKUP(B1925,'[4]cells down 27042026 18h01'!$B:$B,'[4]cells down 27042026 18h01'!$R:$R,"")</f>
        <v/>
      </c>
      <c r="AM1925" s="18" t="str">
        <f>_xlfn.XLOOKUP(B1925,'[5]cell downs 27042026 11h'!$B:$B,'[5]cell downs 27042026 11h'!$R:$R,"")</f>
        <v/>
      </c>
      <c r="AN1925" s="18" t="str">
        <f>_xlfn.XLOOKUP(B1925,'[5]cell downs 27042026 17h40'!$B:$B,'[5]cell downs 27042026 17h40'!$R:$R,"")</f>
        <v/>
      </c>
      <c r="AO1925" s="18" t="str">
        <f>_xlfn.XLOOKUP(B1925,'[6]ALL SITES DOWN'!$D:$D,'[6]ALL SITES DOWN'!$J:$J,"")</f>
        <v/>
      </c>
      <c r="AP1925" s="18" t="str">
        <f>_xlfn.XLOOKUP(B1925,'[7]ALL SITES DOWN'!$D:$D,'[7]ALL SITES DOWN'!$J:$J,"")</f>
        <v/>
      </c>
      <c r="AQ1925" s="9" t="str">
        <f>_xlfn.XLOOKUP(B1925,[8]sheet1!$AC:$AC,[8]sheet1!$AF:$AF,"")</f>
        <v/>
      </c>
      <c r="AR1925" s="14"/>
      <c r="AS1925" s="14" t="s">
        <v>5465</v>
      </c>
      <c r="AT1925" s="14" t="str">
        <f>_xlfn.XLOOKUP(B1925,'[9]cell downs 18042026 17h'!$B:$B,'[9]cell downs 18042026 17h'!$B:$B,"")</f>
        <v/>
      </c>
      <c r="AU1925" s="14" t="str">
        <f>_xlfn.XLOOKUP(B1925,'[10]Cells Huawei 19042026 15h'!$B:$B,'[10]Cells Huawei 19042026 15h'!$B:$B,"")</f>
        <v/>
      </c>
      <c r="AV1925" s="9" t="str">
        <f>_xlfn.XLOOKUP(B1925,'[11]cells down 19042026 9H40'!$B:$B,'[11]cells down 19042026 9H40'!$B:$B,"")</f>
        <v/>
      </c>
    </row>
    <row r="1926" spans="1:48" hidden="1" x14ac:dyDescent="0.3">
      <c r="A1926" s="2" t="s">
        <v>3650</v>
      </c>
      <c r="B1926" s="8" t="s">
        <v>3651</v>
      </c>
      <c r="C1926" s="3" t="str">
        <f>_xlfn.XLOOKUP(B1926,'[1]daily break down'!$D:$D,'[1]daily break down'!$E:$E,"")</f>
        <v>CENTRE</v>
      </c>
      <c r="D1926" s="1" t="s">
        <v>21</v>
      </c>
      <c r="E1926" s="1" t="s">
        <v>36</v>
      </c>
      <c r="F1926" s="3" t="s">
        <v>37</v>
      </c>
      <c r="G1926" s="1" t="s">
        <v>3652</v>
      </c>
      <c r="H1926" s="29" t="str">
        <f>_xlfn.XLOOKUP(B1926,[2]CALCULATION!$B:$B,[2]CALCULATION!$H:$H,"")</f>
        <v>ZTE</v>
      </c>
      <c r="I1926" s="26">
        <v>0</v>
      </c>
      <c r="J1926" s="26">
        <v>0</v>
      </c>
      <c r="K1926" s="26">
        <v>0</v>
      </c>
      <c r="L1926" s="26">
        <v>0</v>
      </c>
      <c r="M1926" s="26">
        <v>0</v>
      </c>
      <c r="N1926" s="26">
        <v>0</v>
      </c>
      <c r="O1926" s="26">
        <v>0</v>
      </c>
      <c r="P1926" s="114" t="s">
        <v>6364</v>
      </c>
      <c r="Q1926" s="42" t="s">
        <v>5538</v>
      </c>
      <c r="R1926" s="42"/>
      <c r="S1926" s="41" t="str" cm="1">
        <f t="array" ref="S1926">IFERROR(_xlfn.IFS(
U1926="MPR ISSUE","PDH",
U1926="BSS Hardware Issue","BSS",
U1926="Sites strategiques, MLL, Pylone, etc.","ENVTECH",
U1926="AKTIVCO DEFAUT GE &amp; POWER Cabinet","AKTIVCO",
U1926="AKTIVCO Coupure ENEO &amp; Baisse de tension","AKTIVCO GRID ONLY",
U1926="Coupure ENEO &amp; Baisse de tension","IHS GRID ONLY",
U1926="Defaut GE &amp; POWER Cabinet","IHS",
U1926="Sharing","Partners",
U1926="Sites strategiques &amp; DataCenter","SST &amp; DC",
U1926="Exclu","Exclu",
U1926="SAT","SAT",
U1926="SPARE-ISSUE","SPARE-ISSUE",
U1926="Fiber CAmtel","TRANS_FO_CAMTEL",
U1926="Fiber AOF","Fiber AOF",
U1926="Projet OCM (HUAWEI)","TRAVAUX-HUAWEI",
U1926="Projet OCM (NOKIA)","TRAVAUX-NOKIA",
U1926="ACCESS-ISSUE","ACCESS-ISSUE",
U1926="Projet OCM (ZTE, NOKIA, autres projets)","TRAVAUX OCM",
U1926="No root CAuse","No root cause",
U1926="ODU HS","PDH",
U1926="IP &amp; VLAN","PDH",
U1926="Warehouse HUAWEI","SPARE-ISSUE",
U1926="SPARE-HS","SPARE-ISSUE",
U1926="Power Telco","BSS",U1926="no impacts","no impacts"
),"")</f>
        <v>No root cause</v>
      </c>
      <c r="T1926" s="41" t="str" cm="1">
        <f t="array" ref="T1926">IFERROR(_xlfn.IFS(
U1926="MPR ISSUE","TX ISSUE",
U1926="BSS Hardware Issue","RAN ISSUE",
U1926="Sites strategiques, MLL, Pylone, etc.","ENVTECH",
U1926="AKTIVCO DEFAUT GE &amp; POWER Cabinet","POWER ISSUE",
U1926="AKTIVCO Coupure ENEO &amp; Baisse de tension","POWER ISSUE",
U1926="Coupure ENEO &amp; Baisse de tension","POWER ISSUE",
U1926="Defaut GE &amp; POWER Cabinet","POWER ISSUE",
U1926="Sharing","POWER ISSUE",
U1926="Sites strategiques &amp; DataCenter","POWER ISSUE",
U1926="Exclu","Exclu",
U1926="SAT","TX ISSUE",
U1926="SPARE-ISSUE","SPARE-ISSUE",
U1926="Fiber CAmtel","TX ISSUE",
U1926="Fiber AOF","TX ISSUE",
U1926="Projet OCM (HUAWEI)","TRAVAUX-HUAWEI",
U1926="Projet OCM (NOKIA)","TRAVAUX -NOKIA",
U1926="ACCESS-ISSUE","ACCESS-ISSUE",
U1926="Projet OCM (ZTE, NOKIA, autres projets)","TRAVAUX OCM",
U1926="No root CAuse","No root cause",
U1926="ODU HS","TX ISSUE",
U1926="IP &amp; VLAN","TX ISSUE",
U1926="Warehouse HUAWEI","SPARE-ISSUE",
U1926="SPARE-HS","SPARE-ISSUE",
U1926="Power Telco","RAN ISSUE",U1926="no impacts","no impacts"
),"")</f>
        <v>No root cause</v>
      </c>
      <c r="U1926" s="68" t="s">
        <v>5691</v>
      </c>
      <c r="V1926" s="41" t="str" cm="1">
        <f t="array" ref="V1926">IFERROR(_xlfn.IFS(
U1926="MPR ISSUE","ACTIVE",
U1926="BSS Hardware Issue","ACTIVE",
U1926="Sites strategiques, MLL, Pylone, etc.","PASSIVE",
U1926="AKTIVCO DEFAUT GE &amp; POWER Cabinet","PASSIVE",
U1926="AKTIVCO Coupure ENEO &amp; Baisse de tension","PASSIVE",
U1926="Coupure ENEO &amp; Baisse de tension","PASSIVE",
U1926="Defaut GE &amp; POWER Cabinet","PASSIVE",
U1926="Sharing","PASSIVE",
U1926="Sites strategiques &amp; DataCenter","PASSIVE",
U1926="Exclu","Exclu",
U1926="SAT","ACTIVE",
U1926="SPARE-ISSUE","SPARE-ISSUE",
U1926="Fiber CAmtel","ACTIVE",
U1926="Fiber AOF","ACTIVE",
U1926="Projet OCM (HUAWEI)","PLANNED WORKS",
U1926="Projet OCM (NOKIA)","PLANNED WORKS",
U1926="ACCESS-ISSUE","ACCESS-ISSUE",
U1926="Projet OCM (ZTE, NOKIA, autres projets)","PLANNED WORKS",
U1926="No root CAuse","No root cause",
U1926="ODU HS","ACTIVE",
U1926="IP &amp; VLAN","ACTIVE",
U1926="Warehouse HUAWEI","SPARE-ISSUE",
U1926="SPARE-HS","SPARE-ISSUE",
U1926="Power Telco","ACTIVE", U1926="no impacts","no impacts"
),"")</f>
        <v>No root cause</v>
      </c>
      <c r="W1926" s="113"/>
      <c r="X1926" s="113"/>
      <c r="Y1926" s="113"/>
      <c r="Z1926" s="113"/>
      <c r="AA1926" s="113"/>
      <c r="AB1926" s="17" t="s">
        <v>5465</v>
      </c>
      <c r="AC1926" s="17" t="str">
        <f>_xlfn.XLOOKUP(B1926,'INCIDENT-04-27-2026'!E:E,'INCIDENT-04-27-2026'!F:F,"")</f>
        <v/>
      </c>
      <c r="AD1926" s="9"/>
      <c r="AE1926" s="7" t="s">
        <v>5465</v>
      </c>
      <c r="AF1926" s="6" t="str">
        <f>_xlfn.XLOOKUP(B1926,'[13]Input_27-04'!$B:$B,'[13]Input_27-04'!$M:$M,"")</f>
        <v/>
      </c>
      <c r="AG1926" s="7"/>
      <c r="AH1926" s="3"/>
      <c r="AI1926" s="18" t="str">
        <f>_xlfn.XLOOKUP(B1926,'[3]Cells Huawei 27042026 10h'!$B:$B,'[3]Cells Huawei 27042026 10h'!$T:$T,"")</f>
        <v/>
      </c>
      <c r="AJ1926" s="18" t="str">
        <f>_xlfn.XLOOKUP(B1926,'[3]Cells Huawei 27042026 15h'!$B:$B,'[3]Cells Huawei 27042026 15h'!$T:$T,"")</f>
        <v/>
      </c>
      <c r="AK1926" s="18" t="str">
        <f>_xlfn.XLOOKUP(B1926,'[4]cells down 27042026 11h28'!$B:$B,'[4]cells down 27042026 11h28'!$R:$R,"")</f>
        <v/>
      </c>
      <c r="AL1926" s="18" t="str">
        <f>_xlfn.XLOOKUP(B1926,'[4]cells down 27042026 18h01'!$B:$B,'[4]cells down 27042026 18h01'!$R:$R,"")</f>
        <v/>
      </c>
      <c r="AM1926" s="18" t="str">
        <f>_xlfn.XLOOKUP(B1926,'[5]cell downs 27042026 11h'!$B:$B,'[5]cell downs 27042026 11h'!$R:$R,"")</f>
        <v/>
      </c>
      <c r="AN1926" s="18" t="str">
        <f>_xlfn.XLOOKUP(B1926,'[5]cell downs 27042026 17h40'!$B:$B,'[5]cell downs 27042026 17h40'!$R:$R,"")</f>
        <v/>
      </c>
      <c r="AO1926" s="18" t="str">
        <f>_xlfn.XLOOKUP(B1926,'[6]ALL SITES DOWN'!$D:$D,'[6]ALL SITES DOWN'!$J:$J,"")</f>
        <v/>
      </c>
      <c r="AP1926" s="18" t="str">
        <f>_xlfn.XLOOKUP(B1926,'[7]ALL SITES DOWN'!$D:$D,'[7]ALL SITES DOWN'!$J:$J,"")</f>
        <v/>
      </c>
      <c r="AQ1926" s="9" t="str">
        <f>_xlfn.XLOOKUP(B1926,[8]sheet1!$AC:$AC,[8]sheet1!$AF:$AF,"")</f>
        <v/>
      </c>
      <c r="AR1926" s="14"/>
      <c r="AS1926" s="14" t="s">
        <v>5465</v>
      </c>
      <c r="AT1926" s="14" t="str">
        <f>_xlfn.XLOOKUP(B1926,'[9]cell downs 18042026 17h'!$B:$B,'[9]cell downs 18042026 17h'!$B:$B,"")</f>
        <v/>
      </c>
      <c r="AU1926" s="14" t="str">
        <f>_xlfn.XLOOKUP(B1926,'[10]Cells Huawei 19042026 15h'!$B:$B,'[10]Cells Huawei 19042026 15h'!$B:$B,"")</f>
        <v/>
      </c>
      <c r="AV1926" s="9" t="str">
        <f>_xlfn.XLOOKUP(B1926,'[11]cells down 19042026 9H40'!$B:$B,'[11]cells down 19042026 9H40'!$B:$B,"")</f>
        <v/>
      </c>
    </row>
    <row r="1927" spans="1:48" hidden="1" x14ac:dyDescent="0.3">
      <c r="A1927" s="1" t="s">
        <v>3782</v>
      </c>
      <c r="B1927" s="8" t="s">
        <v>3783</v>
      </c>
      <c r="C1927" s="3" t="str">
        <f>_xlfn.XLOOKUP(B1927,'[1]daily break down'!$D:$D,'[1]daily break down'!$E:$E,"")</f>
        <v>LITTORAL</v>
      </c>
      <c r="D1927" s="1" t="s">
        <v>21</v>
      </c>
      <c r="E1927" s="1" t="s">
        <v>30</v>
      </c>
      <c r="F1927" s="3" t="s">
        <v>31</v>
      </c>
      <c r="G1927" s="1" t="s">
        <v>3784</v>
      </c>
      <c r="H1927" s="29" t="str">
        <f>_xlfn.XLOOKUP(B1927,[2]CALCULATION!$B:$B,[2]CALCULATION!$H:$H,"")</f>
        <v>ZTE</v>
      </c>
      <c r="I1927" s="26">
        <v>0</v>
      </c>
      <c r="J1927" s="26">
        <v>0</v>
      </c>
      <c r="K1927" s="26">
        <v>0</v>
      </c>
      <c r="L1927" s="26">
        <v>0</v>
      </c>
      <c r="M1927" s="26">
        <v>0</v>
      </c>
      <c r="N1927" s="26">
        <v>0</v>
      </c>
      <c r="O1927" s="26">
        <v>0</v>
      </c>
      <c r="P1927" s="114" t="s">
        <v>6364</v>
      </c>
      <c r="Q1927" s="42" t="s">
        <v>5538</v>
      </c>
      <c r="R1927" s="42"/>
      <c r="S1927" s="41" t="str" cm="1">
        <f t="array" ref="S1927">IFERROR(_xlfn.IFS(
U1927="MPR ISSUE","PDH",
U1927="BSS Hardware Issue","BSS",
U1927="Sites strategiques, MLL, Pylone, etc.","ENVTECH",
U1927="AKTIVCO DEFAUT GE &amp; POWER Cabinet","AKTIVCO",
U1927="AKTIVCO Coupure ENEO &amp; Baisse de tension","AKTIVCO GRID ONLY",
U1927="Coupure ENEO &amp; Baisse de tension","IHS GRID ONLY",
U1927="Defaut GE &amp; POWER Cabinet","IHS",
U1927="Sharing","Partners",
U1927="Sites strategiques &amp; DataCenter","SST &amp; DC",
U1927="Exclu","Exclu",
U1927="SAT","SAT",
U1927="SPARE-ISSUE","SPARE-ISSUE",
U1927="Fiber CAmtel","TRANS_FO_CAMTEL",
U1927="Fiber AOF","Fiber AOF",
U1927="Projet OCM (HUAWEI)","TRAVAUX-HUAWEI",
U1927="Projet OCM (NOKIA)","TRAVAUX-NOKIA",
U1927="ACCESS-ISSUE","ACCESS-ISSUE",
U1927="Projet OCM (ZTE, NOKIA, autres projets)","TRAVAUX OCM",
U1927="No root CAuse","No root cause",
U1927="ODU HS","PDH",
U1927="IP &amp; VLAN","PDH",
U1927="Warehouse HUAWEI","SPARE-ISSUE",
U1927="SPARE-HS","SPARE-ISSUE",
U1927="Power Telco","BSS",U1927="no impacts","no impacts"
),"")</f>
        <v>No root cause</v>
      </c>
      <c r="T1927" s="41" t="str" cm="1">
        <f t="array" ref="T1927">IFERROR(_xlfn.IFS(
U1927="MPR ISSUE","TX ISSUE",
U1927="BSS Hardware Issue","RAN ISSUE",
U1927="Sites strategiques, MLL, Pylone, etc.","ENVTECH",
U1927="AKTIVCO DEFAUT GE &amp; POWER Cabinet","POWER ISSUE",
U1927="AKTIVCO Coupure ENEO &amp; Baisse de tension","POWER ISSUE",
U1927="Coupure ENEO &amp; Baisse de tension","POWER ISSUE",
U1927="Defaut GE &amp; POWER Cabinet","POWER ISSUE",
U1927="Sharing","POWER ISSUE",
U1927="Sites strategiques &amp; DataCenter","POWER ISSUE",
U1927="Exclu","Exclu",
U1927="SAT","TX ISSUE",
U1927="SPARE-ISSUE","SPARE-ISSUE",
U1927="Fiber CAmtel","TX ISSUE",
U1927="Fiber AOF","TX ISSUE",
U1927="Projet OCM (HUAWEI)","TRAVAUX-HUAWEI",
U1927="Projet OCM (NOKIA)","TRAVAUX -NOKIA",
U1927="ACCESS-ISSUE","ACCESS-ISSUE",
U1927="Projet OCM (ZTE, NOKIA, autres projets)","TRAVAUX OCM",
U1927="No root CAuse","No root cause",
U1927="ODU HS","TX ISSUE",
U1927="IP &amp; VLAN","TX ISSUE",
U1927="Warehouse HUAWEI","SPARE-ISSUE",
U1927="SPARE-HS","SPARE-ISSUE",
U1927="Power Telco","RAN ISSUE",U1927="no impacts","no impacts"
),"")</f>
        <v>No root cause</v>
      </c>
      <c r="U1927" s="68" t="s">
        <v>5691</v>
      </c>
      <c r="V1927" s="41" t="str" cm="1">
        <f t="array" ref="V1927">IFERROR(_xlfn.IFS(
U1927="MPR ISSUE","ACTIVE",
U1927="BSS Hardware Issue","ACTIVE",
U1927="Sites strategiques, MLL, Pylone, etc.","PASSIVE",
U1927="AKTIVCO DEFAUT GE &amp; POWER Cabinet","PASSIVE",
U1927="AKTIVCO Coupure ENEO &amp; Baisse de tension","PASSIVE",
U1927="Coupure ENEO &amp; Baisse de tension","PASSIVE",
U1927="Defaut GE &amp; POWER Cabinet","PASSIVE",
U1927="Sharing","PASSIVE",
U1927="Sites strategiques &amp; DataCenter","PASSIVE",
U1927="Exclu","Exclu",
U1927="SAT","ACTIVE",
U1927="SPARE-ISSUE","SPARE-ISSUE",
U1927="Fiber CAmtel","ACTIVE",
U1927="Fiber AOF","ACTIVE",
U1927="Projet OCM (HUAWEI)","PLANNED WORKS",
U1927="Projet OCM (NOKIA)","PLANNED WORKS",
U1927="ACCESS-ISSUE","ACCESS-ISSUE",
U1927="Projet OCM (ZTE, NOKIA, autres projets)","PLANNED WORKS",
U1927="No root CAuse","No root cause",
U1927="ODU HS","ACTIVE",
U1927="IP &amp; VLAN","ACTIVE",
U1927="Warehouse HUAWEI","SPARE-ISSUE",
U1927="SPARE-HS","SPARE-ISSUE",
U1927="Power Telco","ACTIVE", U1927="no impacts","no impacts"
),"")</f>
        <v>No root cause</v>
      </c>
      <c r="W1927" s="113"/>
      <c r="X1927" s="113"/>
      <c r="Y1927" s="113"/>
      <c r="Z1927" s="113"/>
      <c r="AA1927" s="113"/>
      <c r="AB1927" s="17" t="s">
        <v>5465</v>
      </c>
      <c r="AC1927" s="17" t="str">
        <f>_xlfn.XLOOKUP(B1927,'INCIDENT-04-27-2026'!E:E,'INCIDENT-04-27-2026'!F:F,"")</f>
        <v/>
      </c>
      <c r="AD1927" s="9"/>
      <c r="AE1927" s="7" t="s">
        <v>5465</v>
      </c>
      <c r="AF1927" s="6" t="str">
        <f>_xlfn.XLOOKUP(B1927,'[13]Input_27-04'!$B:$B,'[13]Input_27-04'!$M:$M,"")</f>
        <v/>
      </c>
      <c r="AG1927" s="7"/>
      <c r="AH1927" s="3"/>
      <c r="AI1927" s="18" t="str">
        <f>_xlfn.XLOOKUP(B1927,'[3]Cells Huawei 27042026 10h'!$B:$B,'[3]Cells Huawei 27042026 10h'!$T:$T,"")</f>
        <v/>
      </c>
      <c r="AJ1927" s="18" t="str">
        <f>_xlfn.XLOOKUP(B1927,'[3]Cells Huawei 27042026 15h'!$B:$B,'[3]Cells Huawei 27042026 15h'!$T:$T,"")</f>
        <v/>
      </c>
      <c r="AK1927" s="18" t="str">
        <f>_xlfn.XLOOKUP(B1927,'[4]cells down 27042026 11h28'!$B:$B,'[4]cells down 27042026 11h28'!$R:$R,"")</f>
        <v/>
      </c>
      <c r="AL1927" s="18" t="str">
        <f>_xlfn.XLOOKUP(B1927,'[4]cells down 27042026 18h01'!$B:$B,'[4]cells down 27042026 18h01'!$R:$R,"")</f>
        <v/>
      </c>
      <c r="AM1927" s="18" t="str">
        <f>_xlfn.XLOOKUP(B1927,'[5]cell downs 27042026 11h'!$B:$B,'[5]cell downs 27042026 11h'!$R:$R,"")</f>
        <v/>
      </c>
      <c r="AN1927" s="18" t="str">
        <f>_xlfn.XLOOKUP(B1927,'[5]cell downs 27042026 17h40'!$B:$B,'[5]cell downs 27042026 17h40'!$R:$R,"")</f>
        <v/>
      </c>
      <c r="AO1927" s="18" t="str">
        <f>_xlfn.XLOOKUP(B1927,'[6]ALL SITES DOWN'!$D:$D,'[6]ALL SITES DOWN'!$J:$J,"")</f>
        <v/>
      </c>
      <c r="AP1927" s="18" t="str">
        <f>_xlfn.XLOOKUP(B1927,'[7]ALL SITES DOWN'!$D:$D,'[7]ALL SITES DOWN'!$J:$J,"")</f>
        <v/>
      </c>
      <c r="AQ1927" s="9" t="str">
        <f>_xlfn.XLOOKUP(B1927,[8]sheet1!$AC:$AC,[8]sheet1!$AF:$AF,"")</f>
        <v/>
      </c>
      <c r="AR1927" s="14"/>
      <c r="AS1927" s="14" t="s">
        <v>5465</v>
      </c>
      <c r="AT1927" s="14" t="str">
        <f>_xlfn.XLOOKUP(B1927,'[9]cell downs 18042026 17h'!$B:$B,'[9]cell downs 18042026 17h'!$B:$B,"")</f>
        <v/>
      </c>
      <c r="AU1927" s="14" t="str">
        <f>_xlfn.XLOOKUP(B1927,'[10]Cells Huawei 19042026 15h'!$B:$B,'[10]Cells Huawei 19042026 15h'!$B:$B,"")</f>
        <v/>
      </c>
      <c r="AV1927" s="9" t="str">
        <f>_xlfn.XLOOKUP(B1927,'[11]cells down 19042026 9H40'!$B:$B,'[11]cells down 19042026 9H40'!$B:$B,"")</f>
        <v/>
      </c>
    </row>
    <row r="1928" spans="1:48" hidden="1" x14ac:dyDescent="0.3">
      <c r="A1928" s="1" t="s">
        <v>4400</v>
      </c>
      <c r="B1928" s="1" t="s">
        <v>4401</v>
      </c>
      <c r="C1928" s="3" t="str">
        <f>_xlfn.XLOOKUP(B1928,'[1]daily break down'!$D:$D,'[1]daily break down'!$E:$E,"")</f>
        <v>CENTRE</v>
      </c>
      <c r="D1928" s="1" t="s">
        <v>21</v>
      </c>
      <c r="E1928" s="1" t="s">
        <v>563</v>
      </c>
      <c r="F1928" s="3" t="s">
        <v>69</v>
      </c>
      <c r="G1928" s="1" t="s">
        <v>4400</v>
      </c>
      <c r="H1928" s="29" t="str">
        <f>_xlfn.XLOOKUP(B1928,[2]CALCULATION!$B:$B,[2]CALCULATION!$H:$H,"")</f>
        <v>ZTE</v>
      </c>
      <c r="I1928" s="26">
        <v>0</v>
      </c>
      <c r="J1928" s="26">
        <v>0</v>
      </c>
      <c r="K1928" s="26">
        <v>0</v>
      </c>
      <c r="L1928" s="26">
        <v>0</v>
      </c>
      <c r="M1928" s="26">
        <v>0</v>
      </c>
      <c r="N1928" s="26">
        <v>0</v>
      </c>
      <c r="O1928" s="26">
        <v>0</v>
      </c>
      <c r="P1928" s="114" t="s">
        <v>6364</v>
      </c>
      <c r="Q1928" s="42" t="s">
        <v>5538</v>
      </c>
      <c r="R1928" s="42"/>
      <c r="S1928" s="41" t="str" cm="1">
        <f t="array" ref="S1928">IFERROR(_xlfn.IFS(
U1928="MPR ISSUE","PDH",
U1928="BSS Hardware Issue","BSS",
U1928="Sites strategiques, MLL, Pylone, etc.","ENVTECH",
U1928="AKTIVCO DEFAUT GE &amp; POWER Cabinet","AKTIVCO",
U1928="AKTIVCO Coupure ENEO &amp; Baisse de tension","AKTIVCO GRID ONLY",
U1928="Coupure ENEO &amp; Baisse de tension","IHS GRID ONLY",
U1928="Defaut GE &amp; POWER Cabinet","IHS",
U1928="Sharing","Partners",
U1928="Sites strategiques &amp; DataCenter","SST &amp; DC",
U1928="Exclu","Exclu",
U1928="SAT","SAT",
U1928="SPARE-ISSUE","SPARE-ISSUE",
U1928="Fiber CAmtel","TRANS_FO_CAMTEL",
U1928="Fiber AOF","Fiber AOF",
U1928="Projet OCM (HUAWEI)","TRAVAUX-HUAWEI",
U1928="Projet OCM (NOKIA)","TRAVAUX-NOKIA",
U1928="ACCESS-ISSUE","ACCESS-ISSUE",
U1928="Projet OCM (ZTE, NOKIA, autres projets)","TRAVAUX OCM",
U1928="No root CAuse","No root cause",
U1928="ODU HS","PDH",
U1928="IP &amp; VLAN","PDH",
U1928="Warehouse HUAWEI","SPARE-ISSUE",
U1928="SPARE-HS","SPARE-ISSUE",
U1928="Power Telco","BSS",U1928="no impacts","no impacts"
),"")</f>
        <v>No root cause</v>
      </c>
      <c r="T1928" s="41" t="str" cm="1">
        <f t="array" ref="T1928">IFERROR(_xlfn.IFS(
U1928="MPR ISSUE","TX ISSUE",
U1928="BSS Hardware Issue","RAN ISSUE",
U1928="Sites strategiques, MLL, Pylone, etc.","ENVTECH",
U1928="AKTIVCO DEFAUT GE &amp; POWER Cabinet","POWER ISSUE",
U1928="AKTIVCO Coupure ENEO &amp; Baisse de tension","POWER ISSUE",
U1928="Coupure ENEO &amp; Baisse de tension","POWER ISSUE",
U1928="Defaut GE &amp; POWER Cabinet","POWER ISSUE",
U1928="Sharing","POWER ISSUE",
U1928="Sites strategiques &amp; DataCenter","POWER ISSUE",
U1928="Exclu","Exclu",
U1928="SAT","TX ISSUE",
U1928="SPARE-ISSUE","SPARE-ISSUE",
U1928="Fiber CAmtel","TX ISSUE",
U1928="Fiber AOF","TX ISSUE",
U1928="Projet OCM (HUAWEI)","TRAVAUX-HUAWEI",
U1928="Projet OCM (NOKIA)","TRAVAUX -NOKIA",
U1928="ACCESS-ISSUE","ACCESS-ISSUE",
U1928="Projet OCM (ZTE, NOKIA, autres projets)","TRAVAUX OCM",
U1928="No root CAuse","No root cause",
U1928="ODU HS","TX ISSUE",
U1928="IP &amp; VLAN","TX ISSUE",
U1928="Warehouse HUAWEI","SPARE-ISSUE",
U1928="SPARE-HS","SPARE-ISSUE",
U1928="Power Telco","RAN ISSUE",U1928="no impacts","no impacts"
),"")</f>
        <v>No root cause</v>
      </c>
      <c r="U1928" s="68" t="s">
        <v>5691</v>
      </c>
      <c r="V1928" s="41" t="str" cm="1">
        <f t="array" ref="V1928">IFERROR(_xlfn.IFS(
U1928="MPR ISSUE","ACTIVE",
U1928="BSS Hardware Issue","ACTIVE",
U1928="Sites strategiques, MLL, Pylone, etc.","PASSIVE",
U1928="AKTIVCO DEFAUT GE &amp; POWER Cabinet","PASSIVE",
U1928="AKTIVCO Coupure ENEO &amp; Baisse de tension","PASSIVE",
U1928="Coupure ENEO &amp; Baisse de tension","PASSIVE",
U1928="Defaut GE &amp; POWER Cabinet","PASSIVE",
U1928="Sharing","PASSIVE",
U1928="Sites strategiques &amp; DataCenter","PASSIVE",
U1928="Exclu","Exclu",
U1928="SAT","ACTIVE",
U1928="SPARE-ISSUE","SPARE-ISSUE",
U1928="Fiber CAmtel","ACTIVE",
U1928="Fiber AOF","ACTIVE",
U1928="Projet OCM (HUAWEI)","PLANNED WORKS",
U1928="Projet OCM (NOKIA)","PLANNED WORKS",
U1928="ACCESS-ISSUE","ACCESS-ISSUE",
U1928="Projet OCM (ZTE, NOKIA, autres projets)","PLANNED WORKS",
U1928="No root CAuse","No root cause",
U1928="ODU HS","ACTIVE",
U1928="IP &amp; VLAN","ACTIVE",
U1928="Warehouse HUAWEI","SPARE-ISSUE",
U1928="SPARE-HS","SPARE-ISSUE",
U1928="Power Telco","ACTIVE", U1928="no impacts","no impacts"
),"")</f>
        <v>No root cause</v>
      </c>
      <c r="W1928" s="113"/>
      <c r="X1928" s="113"/>
      <c r="Y1928" s="113"/>
      <c r="Z1928" s="113"/>
      <c r="AA1928" s="113"/>
      <c r="AB1928" s="17" t="s">
        <v>5465</v>
      </c>
      <c r="AC1928" s="17" t="str">
        <f>_xlfn.XLOOKUP(B1928,'INCIDENT-04-27-2026'!E:E,'INCIDENT-04-27-2026'!F:F,"")</f>
        <v/>
      </c>
      <c r="AD1928" s="9"/>
      <c r="AE1928" s="7" t="s">
        <v>5465</v>
      </c>
      <c r="AF1928" s="6" t="str">
        <f>_xlfn.XLOOKUP(B1928,'[13]Input_27-04'!$B:$B,'[13]Input_27-04'!$M:$M,"")</f>
        <v/>
      </c>
      <c r="AG1928" s="7"/>
      <c r="AH1928" s="3"/>
      <c r="AI1928" s="18" t="str">
        <f>_xlfn.XLOOKUP(B1928,'[3]Cells Huawei 27042026 10h'!$B:$B,'[3]Cells Huawei 27042026 10h'!$T:$T,"")</f>
        <v/>
      </c>
      <c r="AJ1928" s="18" t="str">
        <f>_xlfn.XLOOKUP(B1928,'[3]Cells Huawei 27042026 15h'!$B:$B,'[3]Cells Huawei 27042026 15h'!$T:$T,"")</f>
        <v/>
      </c>
      <c r="AK1928" s="18" t="str">
        <f>_xlfn.XLOOKUP(B1928,'[4]cells down 27042026 11h28'!$B:$B,'[4]cells down 27042026 11h28'!$R:$R,"")</f>
        <v/>
      </c>
      <c r="AL1928" s="18" t="str">
        <f>_xlfn.XLOOKUP(B1928,'[4]cells down 27042026 18h01'!$B:$B,'[4]cells down 27042026 18h01'!$R:$R,"")</f>
        <v/>
      </c>
      <c r="AM1928" s="18" t="str">
        <f>_xlfn.XLOOKUP(B1928,'[5]cell downs 27042026 11h'!$B:$B,'[5]cell downs 27042026 11h'!$R:$R,"")</f>
        <v/>
      </c>
      <c r="AN1928" s="18" t="str">
        <f>_xlfn.XLOOKUP(B1928,'[5]cell downs 27042026 17h40'!$B:$B,'[5]cell downs 27042026 17h40'!$R:$R,"")</f>
        <v/>
      </c>
      <c r="AO1928" s="18" t="str">
        <f>_xlfn.XLOOKUP(B1928,'[6]ALL SITES DOWN'!$D:$D,'[6]ALL SITES DOWN'!$J:$J,"")</f>
        <v/>
      </c>
      <c r="AP1928" s="18" t="str">
        <f>_xlfn.XLOOKUP(B1928,'[7]ALL SITES DOWN'!$D:$D,'[7]ALL SITES DOWN'!$J:$J,"")</f>
        <v/>
      </c>
      <c r="AQ1928" s="9" t="str">
        <f>_xlfn.XLOOKUP(B1928,[8]sheet1!$AC:$AC,[8]sheet1!$AF:$AF,"")</f>
        <v/>
      </c>
      <c r="AR1928" s="14"/>
      <c r="AS1928" s="14" t="s">
        <v>5465</v>
      </c>
      <c r="AT1928" s="14" t="str">
        <f>_xlfn.XLOOKUP(B1928,'[9]cell downs 18042026 17h'!$B:$B,'[9]cell downs 18042026 17h'!$B:$B,"")</f>
        <v/>
      </c>
      <c r="AU1928" s="14" t="str">
        <f>_xlfn.XLOOKUP(B1928,'[10]Cells Huawei 19042026 15h'!$B:$B,'[10]Cells Huawei 19042026 15h'!$B:$B,"")</f>
        <v/>
      </c>
      <c r="AV1928" s="9" t="str">
        <f>_xlfn.XLOOKUP(B1928,'[11]cells down 19042026 9H40'!$B:$B,'[11]cells down 19042026 9H40'!$B:$B,"")</f>
        <v>SUD_099</v>
      </c>
    </row>
    <row r="1929" spans="1:48" hidden="1" x14ac:dyDescent="0.3">
      <c r="A1929" s="1" t="s">
        <v>4423</v>
      </c>
      <c r="B1929" s="1" t="s">
        <v>4424</v>
      </c>
      <c r="C1929" s="3" t="str">
        <f>_xlfn.XLOOKUP(B1929,'[1]daily break down'!$D:$D,'[1]daily break down'!$E:$E,"")</f>
        <v>CENTRE</v>
      </c>
      <c r="D1929" s="1" t="s">
        <v>11</v>
      </c>
      <c r="E1929" s="1" t="s">
        <v>12</v>
      </c>
      <c r="F1929" s="3" t="s">
        <v>37</v>
      </c>
      <c r="G1929" s="1" t="s">
        <v>4425</v>
      </c>
      <c r="H1929" s="29" t="str">
        <f>_xlfn.XLOOKUP(B1929,[2]CALCULATION!$B:$B,[2]CALCULATION!$H:$H,"")</f>
        <v>ZTE</v>
      </c>
      <c r="I1929" s="26">
        <v>0</v>
      </c>
      <c r="J1929" s="26">
        <v>0</v>
      </c>
      <c r="K1929" s="26">
        <v>0</v>
      </c>
      <c r="L1929" s="26">
        <v>0</v>
      </c>
      <c r="M1929" s="26">
        <v>0</v>
      </c>
      <c r="N1929" s="26">
        <v>0</v>
      </c>
      <c r="O1929" s="26">
        <v>0</v>
      </c>
      <c r="P1929" s="114" t="s">
        <v>6364</v>
      </c>
      <c r="Q1929" s="42" t="s">
        <v>5538</v>
      </c>
      <c r="R1929" s="42"/>
      <c r="S1929" s="41" t="str" cm="1">
        <f t="array" ref="S1929">IFERROR(_xlfn.IFS(
U1929="MPR ISSUE","PDH",
U1929="BSS Hardware Issue","BSS",
U1929="Sites strategiques, MLL, Pylone, etc.","ENVTECH",
U1929="AKTIVCO DEFAUT GE &amp; POWER Cabinet","AKTIVCO",
U1929="AKTIVCO Coupure ENEO &amp; Baisse de tension","AKTIVCO GRID ONLY",
U1929="Coupure ENEO &amp; Baisse de tension","IHS GRID ONLY",
U1929="Defaut GE &amp; POWER Cabinet","IHS",
U1929="Sharing","Partners",
U1929="Sites strategiques &amp; DataCenter","SST &amp; DC",
U1929="Exclu","Exclu",
U1929="SAT","SAT",
U1929="SPARE-ISSUE","SPARE-ISSUE",
U1929="Fiber CAmtel","TRANS_FO_CAMTEL",
U1929="Fiber AOF","Fiber AOF",
U1929="Projet OCM (HUAWEI)","TRAVAUX-HUAWEI",
U1929="Projet OCM (NOKIA)","TRAVAUX-NOKIA",
U1929="ACCESS-ISSUE","ACCESS-ISSUE",
U1929="Projet OCM (ZTE, NOKIA, autres projets)","TRAVAUX OCM",
U1929="No root CAuse","No root cause",
U1929="ODU HS","PDH",
U1929="IP &amp; VLAN","PDH",
U1929="Warehouse HUAWEI","SPARE-ISSUE",
U1929="SPARE-HS","SPARE-ISSUE",
U1929="Power Telco","BSS",U1929="no impacts","no impacts"
),"")</f>
        <v>No root cause</v>
      </c>
      <c r="T1929" s="41" t="str" cm="1">
        <f t="array" ref="T1929">IFERROR(_xlfn.IFS(
U1929="MPR ISSUE","TX ISSUE",
U1929="BSS Hardware Issue","RAN ISSUE",
U1929="Sites strategiques, MLL, Pylone, etc.","ENVTECH",
U1929="AKTIVCO DEFAUT GE &amp; POWER Cabinet","POWER ISSUE",
U1929="AKTIVCO Coupure ENEO &amp; Baisse de tension","POWER ISSUE",
U1929="Coupure ENEO &amp; Baisse de tension","POWER ISSUE",
U1929="Defaut GE &amp; POWER Cabinet","POWER ISSUE",
U1929="Sharing","POWER ISSUE",
U1929="Sites strategiques &amp; DataCenter","POWER ISSUE",
U1929="Exclu","Exclu",
U1929="SAT","TX ISSUE",
U1929="SPARE-ISSUE","SPARE-ISSUE",
U1929="Fiber CAmtel","TX ISSUE",
U1929="Fiber AOF","TX ISSUE",
U1929="Projet OCM (HUAWEI)","TRAVAUX-HUAWEI",
U1929="Projet OCM (NOKIA)","TRAVAUX -NOKIA",
U1929="ACCESS-ISSUE","ACCESS-ISSUE",
U1929="Projet OCM (ZTE, NOKIA, autres projets)","TRAVAUX OCM",
U1929="No root CAuse","No root cause",
U1929="ODU HS","TX ISSUE",
U1929="IP &amp; VLAN","TX ISSUE",
U1929="Warehouse HUAWEI","SPARE-ISSUE",
U1929="SPARE-HS","SPARE-ISSUE",
U1929="Power Telco","RAN ISSUE",U1929="no impacts","no impacts"
),"")</f>
        <v>No root cause</v>
      </c>
      <c r="U1929" s="68" t="s">
        <v>5691</v>
      </c>
      <c r="V1929" s="41" t="str" cm="1">
        <f t="array" ref="V1929">IFERROR(_xlfn.IFS(
U1929="MPR ISSUE","ACTIVE",
U1929="BSS Hardware Issue","ACTIVE",
U1929="Sites strategiques, MLL, Pylone, etc.","PASSIVE",
U1929="AKTIVCO DEFAUT GE &amp; POWER Cabinet","PASSIVE",
U1929="AKTIVCO Coupure ENEO &amp; Baisse de tension","PASSIVE",
U1929="Coupure ENEO &amp; Baisse de tension","PASSIVE",
U1929="Defaut GE &amp; POWER Cabinet","PASSIVE",
U1929="Sharing","PASSIVE",
U1929="Sites strategiques &amp; DataCenter","PASSIVE",
U1929="Exclu","Exclu",
U1929="SAT","ACTIVE",
U1929="SPARE-ISSUE","SPARE-ISSUE",
U1929="Fiber CAmtel","ACTIVE",
U1929="Fiber AOF","ACTIVE",
U1929="Projet OCM (HUAWEI)","PLANNED WORKS",
U1929="Projet OCM (NOKIA)","PLANNED WORKS",
U1929="ACCESS-ISSUE","ACCESS-ISSUE",
U1929="Projet OCM (ZTE, NOKIA, autres projets)","PLANNED WORKS",
U1929="No root CAuse","No root cause",
U1929="ODU HS","ACTIVE",
U1929="IP &amp; VLAN","ACTIVE",
U1929="Warehouse HUAWEI","SPARE-ISSUE",
U1929="SPARE-HS","SPARE-ISSUE",
U1929="Power Telco","ACTIVE", U1929="no impacts","no impacts"
),"")</f>
        <v>No root cause</v>
      </c>
      <c r="W1929" s="113"/>
      <c r="X1929" s="113"/>
      <c r="Y1929" s="113"/>
      <c r="Z1929" s="113"/>
      <c r="AA1929" s="113"/>
      <c r="AB1929" s="17" t="s">
        <v>5465</v>
      </c>
      <c r="AC1929" s="17" t="str">
        <f>_xlfn.XLOOKUP(B1929,'INCIDENT-04-27-2026'!E:E,'INCIDENT-04-27-2026'!F:F,"")</f>
        <v/>
      </c>
      <c r="AD1929" s="9"/>
      <c r="AE1929" s="7" t="s">
        <v>5465</v>
      </c>
      <c r="AF1929" s="6" t="str">
        <f>_xlfn.XLOOKUP(B1929,'[13]Input_27-04'!$B:$B,'[13]Input_27-04'!$M:$M,"")</f>
        <v/>
      </c>
      <c r="AG1929" s="7"/>
      <c r="AH1929" s="3"/>
      <c r="AI1929" s="18" t="str">
        <f>_xlfn.XLOOKUP(B1929,'[3]Cells Huawei 27042026 10h'!$B:$B,'[3]Cells Huawei 27042026 10h'!$T:$T,"")</f>
        <v/>
      </c>
      <c r="AJ1929" s="18" t="str">
        <f>_xlfn.XLOOKUP(B1929,'[3]Cells Huawei 27042026 15h'!$B:$B,'[3]Cells Huawei 27042026 15h'!$T:$T,"")</f>
        <v/>
      </c>
      <c r="AK1929" s="18" t="str">
        <f>_xlfn.XLOOKUP(B1929,'[4]cells down 27042026 11h28'!$B:$B,'[4]cells down 27042026 11h28'!$R:$R,"")</f>
        <v/>
      </c>
      <c r="AL1929" s="18" t="str">
        <f>_xlfn.XLOOKUP(B1929,'[4]cells down 27042026 18h01'!$B:$B,'[4]cells down 27042026 18h01'!$R:$R,"")</f>
        <v/>
      </c>
      <c r="AM1929" s="18" t="str">
        <f>_xlfn.XLOOKUP(B1929,'[5]cell downs 27042026 11h'!$B:$B,'[5]cell downs 27042026 11h'!$R:$R,"")</f>
        <v/>
      </c>
      <c r="AN1929" s="18" t="str">
        <f>_xlfn.XLOOKUP(B1929,'[5]cell downs 27042026 17h40'!$B:$B,'[5]cell downs 27042026 17h40'!$R:$R,"")</f>
        <v/>
      </c>
      <c r="AO1929" s="18" t="str">
        <f>_xlfn.XLOOKUP(B1929,'[6]ALL SITES DOWN'!$D:$D,'[6]ALL SITES DOWN'!$J:$J,"")</f>
        <v/>
      </c>
      <c r="AP1929" s="18" t="str">
        <f>_xlfn.XLOOKUP(B1929,'[7]ALL SITES DOWN'!$D:$D,'[7]ALL SITES DOWN'!$J:$J,"")</f>
        <v/>
      </c>
      <c r="AQ1929" s="9" t="str">
        <f>_xlfn.XLOOKUP(B1929,[8]sheet1!$AC:$AC,[8]sheet1!$AF:$AF,"")</f>
        <v/>
      </c>
      <c r="AR1929" s="14"/>
      <c r="AS1929" s="14" t="s">
        <v>5465</v>
      </c>
      <c r="AT1929" s="14" t="str">
        <f>_xlfn.XLOOKUP(B1929,'[9]cell downs 18042026 17h'!$B:$B,'[9]cell downs 18042026 17h'!$B:$B,"")</f>
        <v/>
      </c>
      <c r="AU1929" s="14" t="str">
        <f>_xlfn.XLOOKUP(B1929,'[10]Cells Huawei 19042026 15h'!$B:$B,'[10]Cells Huawei 19042026 15h'!$B:$B,"")</f>
        <v/>
      </c>
      <c r="AV1929" s="9" t="str">
        <f>_xlfn.XLOOKUP(B1929,'[11]cells down 19042026 9H40'!$B:$B,'[11]cells down 19042026 9H40'!$B:$B,"")</f>
        <v/>
      </c>
    </row>
    <row r="1930" spans="1:48" hidden="1" x14ac:dyDescent="0.3">
      <c r="A1930" s="1" t="s">
        <v>2712</v>
      </c>
      <c r="B1930" s="8" t="s">
        <v>2713</v>
      </c>
      <c r="C1930" s="3" t="str">
        <f>_xlfn.XLOOKUP(B1930,'[1]daily break down'!$D:$D,'[1]daily break down'!$E:$E,"")</f>
        <v>LITTORAL</v>
      </c>
      <c r="D1930" s="1"/>
      <c r="E1930" s="1"/>
      <c r="F1930" s="3" t="s">
        <v>31</v>
      </c>
      <c r="G1930" s="1" t="s">
        <v>354</v>
      </c>
      <c r="H1930" s="29" t="str">
        <f>_xlfn.XLOOKUP(B1930,[2]CALCULATION!$B:$B,[2]CALCULATION!$H:$H,"")</f>
        <v>ZTE</v>
      </c>
      <c r="I1930" s="26">
        <v>0</v>
      </c>
      <c r="J1930" s="26">
        <v>0</v>
      </c>
      <c r="K1930" s="26">
        <v>0</v>
      </c>
      <c r="L1930" s="26">
        <v>0</v>
      </c>
      <c r="M1930" s="26">
        <v>0</v>
      </c>
      <c r="N1930" s="26">
        <v>0</v>
      </c>
      <c r="O1930" s="26">
        <v>0</v>
      </c>
      <c r="P1930" s="114" t="s">
        <v>6364</v>
      </c>
      <c r="Q1930" s="42" t="s">
        <v>5538</v>
      </c>
      <c r="R1930" s="42"/>
      <c r="S1930" s="41" t="str" cm="1">
        <f t="array" ref="S1930">IFERROR(_xlfn.IFS(
U1930="MPR ISSUE","PDH",
U1930="BSS Hardware Issue","BSS",
U1930="Sites strategiques, MLL, Pylone, etc.","ENVTECH",
U1930="AKTIVCO DEFAUT GE &amp; POWER Cabinet","AKTIVCO",
U1930="AKTIVCO Coupure ENEO &amp; Baisse de tension","AKTIVCO GRID ONLY",
U1930="Coupure ENEO &amp; Baisse de tension","IHS GRID ONLY",
U1930="Defaut GE &amp; POWER Cabinet","IHS",
U1930="Sharing","Partners",
U1930="Sites strategiques &amp; DataCenter","SST &amp; DC",
U1930="Exclu","Exclu",
U1930="SAT","SAT",
U1930="SPARE-ISSUE","SPARE-ISSUE",
U1930="Fiber CAmtel","TRANS_FO_CAMTEL",
U1930="Fiber AOF","Fiber AOF",
U1930="Projet OCM (HUAWEI)","TRAVAUX-HUAWEI",
U1930="Projet OCM (NOKIA)","TRAVAUX-NOKIA",
U1930="ACCESS-ISSUE","ACCESS-ISSUE",
U1930="Projet OCM (ZTE, NOKIA, autres projets)","TRAVAUX OCM",
U1930="No root CAuse","No root cause",
U1930="ODU HS","PDH",
U1930="IP &amp; VLAN","PDH",
U1930="Warehouse HUAWEI","SPARE-ISSUE",
U1930="SPARE-HS","SPARE-ISSUE",
U1930="Power Telco","BSS",U1930="no impacts","no impacts"
),"")</f>
        <v>No root cause</v>
      </c>
      <c r="T1930" s="41" t="str" cm="1">
        <f t="array" ref="T1930">IFERROR(_xlfn.IFS(
U1930="MPR ISSUE","TX ISSUE",
U1930="BSS Hardware Issue","RAN ISSUE",
U1930="Sites strategiques, MLL, Pylone, etc.","ENVTECH",
U1930="AKTIVCO DEFAUT GE &amp; POWER Cabinet","POWER ISSUE",
U1930="AKTIVCO Coupure ENEO &amp; Baisse de tension","POWER ISSUE",
U1930="Coupure ENEO &amp; Baisse de tension","POWER ISSUE",
U1930="Defaut GE &amp; POWER Cabinet","POWER ISSUE",
U1930="Sharing","POWER ISSUE",
U1930="Sites strategiques &amp; DataCenter","POWER ISSUE",
U1930="Exclu","Exclu",
U1930="SAT","TX ISSUE",
U1930="SPARE-ISSUE","SPARE-ISSUE",
U1930="Fiber CAmtel","TX ISSUE",
U1930="Fiber AOF","TX ISSUE",
U1930="Projet OCM (HUAWEI)","TRAVAUX-HUAWEI",
U1930="Projet OCM (NOKIA)","TRAVAUX -NOKIA",
U1930="ACCESS-ISSUE","ACCESS-ISSUE",
U1930="Projet OCM (ZTE, NOKIA, autres projets)","TRAVAUX OCM",
U1930="No root CAuse","No root cause",
U1930="ODU HS","TX ISSUE",
U1930="IP &amp; VLAN","TX ISSUE",
U1930="Warehouse HUAWEI","SPARE-ISSUE",
U1930="SPARE-HS","SPARE-ISSUE",
U1930="Power Telco","RAN ISSUE",U1930="no impacts","no impacts"
),"")</f>
        <v>No root cause</v>
      </c>
      <c r="U1930" s="68" t="s">
        <v>5691</v>
      </c>
      <c r="V1930" s="41" t="str" cm="1">
        <f t="array" ref="V1930">IFERROR(_xlfn.IFS(
U1930="MPR ISSUE","ACTIVE",
U1930="BSS Hardware Issue","ACTIVE",
U1930="Sites strategiques, MLL, Pylone, etc.","PASSIVE",
U1930="AKTIVCO DEFAUT GE &amp; POWER Cabinet","PASSIVE",
U1930="AKTIVCO Coupure ENEO &amp; Baisse de tension","PASSIVE",
U1930="Coupure ENEO &amp; Baisse de tension","PASSIVE",
U1930="Defaut GE &amp; POWER Cabinet","PASSIVE",
U1930="Sharing","PASSIVE",
U1930="Sites strategiques &amp; DataCenter","PASSIVE",
U1930="Exclu","Exclu",
U1930="SAT","ACTIVE",
U1930="SPARE-ISSUE","SPARE-ISSUE",
U1930="Fiber CAmtel","ACTIVE",
U1930="Fiber AOF","ACTIVE",
U1930="Projet OCM (HUAWEI)","PLANNED WORKS",
U1930="Projet OCM (NOKIA)","PLANNED WORKS",
U1930="ACCESS-ISSUE","ACCESS-ISSUE",
U1930="Projet OCM (ZTE, NOKIA, autres projets)","PLANNED WORKS",
U1930="No root CAuse","No root cause",
U1930="ODU HS","ACTIVE",
U1930="IP &amp; VLAN","ACTIVE",
U1930="Warehouse HUAWEI","SPARE-ISSUE",
U1930="SPARE-HS","SPARE-ISSUE",
U1930="Power Telco","ACTIVE", U1930="no impacts","no impacts"
),"")</f>
        <v>No root cause</v>
      </c>
      <c r="W1930" s="113"/>
      <c r="X1930" s="113"/>
      <c r="Y1930" s="113"/>
      <c r="Z1930" s="113"/>
      <c r="AA1930" s="113"/>
      <c r="AB1930" s="17" t="s">
        <v>5465</v>
      </c>
      <c r="AC1930" s="17" t="str">
        <f>_xlfn.XLOOKUP(B1930,'INCIDENT-04-27-2026'!E:E,'INCIDENT-04-27-2026'!F:F,"")</f>
        <v/>
      </c>
      <c r="AD1930" s="9"/>
      <c r="AE1930" s="7" t="s">
        <v>5465</v>
      </c>
      <c r="AF1930" s="6" t="str">
        <f>_xlfn.XLOOKUP(B1930,'[13]Input_27-04'!$B:$B,'[13]Input_27-04'!$M:$M,"")</f>
        <v/>
      </c>
      <c r="AG1930" s="7"/>
      <c r="AH1930" s="3"/>
      <c r="AI1930" s="18" t="str">
        <f>_xlfn.XLOOKUP(B1930,'[3]Cells Huawei 27042026 10h'!$B:$B,'[3]Cells Huawei 27042026 10h'!$T:$T,"")</f>
        <v/>
      </c>
      <c r="AJ1930" s="18" t="str">
        <f>_xlfn.XLOOKUP(B1930,'[3]Cells Huawei 27042026 15h'!$B:$B,'[3]Cells Huawei 27042026 15h'!$T:$T,"")</f>
        <v/>
      </c>
      <c r="AK1930" s="18" t="str">
        <f>_xlfn.XLOOKUP(B1930,'[4]cells down 27042026 11h28'!$B:$B,'[4]cells down 27042026 11h28'!$R:$R,"")</f>
        <v/>
      </c>
      <c r="AL1930" s="18" t="str">
        <f>_xlfn.XLOOKUP(B1930,'[4]cells down 27042026 18h01'!$B:$B,'[4]cells down 27042026 18h01'!$R:$R,"")</f>
        <v/>
      </c>
      <c r="AM1930" s="18" t="str">
        <f>_xlfn.XLOOKUP(B1930,'[5]cell downs 27042026 11h'!$B:$B,'[5]cell downs 27042026 11h'!$R:$R,"")</f>
        <v/>
      </c>
      <c r="AN1930" s="18" t="str">
        <f>_xlfn.XLOOKUP(B1930,'[5]cell downs 27042026 17h40'!$B:$B,'[5]cell downs 27042026 17h40'!$R:$R,"")</f>
        <v/>
      </c>
      <c r="AO1930" s="18" t="str">
        <f>_xlfn.XLOOKUP(B1930,'[6]ALL SITES DOWN'!$D:$D,'[6]ALL SITES DOWN'!$J:$J,"")</f>
        <v/>
      </c>
      <c r="AP1930" s="18" t="str">
        <f>_xlfn.XLOOKUP(B1930,'[7]ALL SITES DOWN'!$D:$D,'[7]ALL SITES DOWN'!$J:$J,"")</f>
        <v/>
      </c>
      <c r="AQ1930" s="9" t="str">
        <f>_xlfn.XLOOKUP(B1930,[8]sheet1!$AC:$AC,[8]sheet1!$AF:$AF,"")</f>
        <v/>
      </c>
      <c r="AR1930" s="14"/>
      <c r="AS1930" s="14" t="s">
        <v>5465</v>
      </c>
      <c r="AT1930" s="14" t="str">
        <f>_xlfn.XLOOKUP(B1930,'[9]cell downs 18042026 17h'!$B:$B,'[9]cell downs 18042026 17h'!$B:$B,"")</f>
        <v/>
      </c>
      <c r="AU1930" s="14" t="str">
        <f>_xlfn.XLOOKUP(B1930,'[10]Cells Huawei 19042026 15h'!$B:$B,'[10]Cells Huawei 19042026 15h'!$B:$B,"")</f>
        <v/>
      </c>
      <c r="AV1930" s="9" t="str">
        <f>_xlfn.XLOOKUP(B1930,'[11]cells down 19042026 9H40'!$B:$B,'[11]cells down 19042026 9H40'!$B:$B,"")</f>
        <v/>
      </c>
    </row>
    <row r="1931" spans="1:48" hidden="1" x14ac:dyDescent="0.3">
      <c r="A1931" s="1" t="s">
        <v>3400</v>
      </c>
      <c r="B1931" s="8" t="s">
        <v>3401</v>
      </c>
      <c r="C1931" s="3" t="str">
        <f>_xlfn.XLOOKUP(B1931,'[1]daily break down'!$D:$D,'[1]daily break down'!$E:$E,"")</f>
        <v>Douala</v>
      </c>
      <c r="D1931" s="1" t="s">
        <v>11</v>
      </c>
      <c r="E1931" s="1" t="s">
        <v>12</v>
      </c>
      <c r="F1931" s="3" t="s">
        <v>31</v>
      </c>
      <c r="G1931" s="1" t="s">
        <v>32</v>
      </c>
      <c r="H1931" s="29" t="str">
        <f>_xlfn.XLOOKUP(B1931,[2]CALCULATION!$B:$B,[2]CALCULATION!$H:$H,"")</f>
        <v>ZTE</v>
      </c>
      <c r="I1931" s="26">
        <v>0</v>
      </c>
      <c r="J1931" s="26">
        <v>0</v>
      </c>
      <c r="K1931" s="26">
        <v>0</v>
      </c>
      <c r="L1931" s="26">
        <v>0</v>
      </c>
      <c r="M1931" s="26">
        <v>0</v>
      </c>
      <c r="N1931" s="26">
        <v>0</v>
      </c>
      <c r="O1931" s="26">
        <v>0</v>
      </c>
      <c r="P1931" s="114" t="s">
        <v>6364</v>
      </c>
      <c r="Q1931" s="42" t="s">
        <v>5538</v>
      </c>
      <c r="R1931" s="42"/>
      <c r="S1931" s="41" t="str" cm="1">
        <f t="array" ref="S1931">IFERROR(_xlfn.IFS(
U1931="MPR ISSUE","PDH",
U1931="BSS Hardware Issue","BSS",
U1931="Sites strategiques, MLL, Pylone, etc.","ENVTECH",
U1931="AKTIVCO DEFAUT GE &amp; POWER Cabinet","AKTIVCO",
U1931="AKTIVCO Coupure ENEO &amp; Baisse de tension","AKTIVCO GRID ONLY",
U1931="Coupure ENEO &amp; Baisse de tension","IHS GRID ONLY",
U1931="Defaut GE &amp; POWER Cabinet","IHS",
U1931="Sharing","Partners",
U1931="Sites strategiques &amp; DataCenter","SST &amp; DC",
U1931="Exclu","Exclu",
U1931="SAT","SAT",
U1931="SPARE-ISSUE","SPARE-ISSUE",
U1931="Fiber CAmtel","TRANS_FO_CAMTEL",
U1931="Fiber AOF","Fiber AOF",
U1931="Projet OCM (HUAWEI)","TRAVAUX-HUAWEI",
U1931="Projet OCM (NOKIA)","TRAVAUX-NOKIA",
U1931="ACCESS-ISSUE","ACCESS-ISSUE",
U1931="Projet OCM (ZTE, NOKIA, autres projets)","TRAVAUX OCM",
U1931="No root CAuse","No root cause",
U1931="ODU HS","PDH",
U1931="IP &amp; VLAN","PDH",
U1931="Warehouse HUAWEI","SPARE-ISSUE",
U1931="SPARE-HS","SPARE-ISSUE",
U1931="Power Telco","BSS",U1931="no impacts","no impacts"
),"")</f>
        <v>No root cause</v>
      </c>
      <c r="T1931" s="41" t="str" cm="1">
        <f t="array" ref="T1931">IFERROR(_xlfn.IFS(
U1931="MPR ISSUE","TX ISSUE",
U1931="BSS Hardware Issue","RAN ISSUE",
U1931="Sites strategiques, MLL, Pylone, etc.","ENVTECH",
U1931="AKTIVCO DEFAUT GE &amp; POWER Cabinet","POWER ISSUE",
U1931="AKTIVCO Coupure ENEO &amp; Baisse de tension","POWER ISSUE",
U1931="Coupure ENEO &amp; Baisse de tension","POWER ISSUE",
U1931="Defaut GE &amp; POWER Cabinet","POWER ISSUE",
U1931="Sharing","POWER ISSUE",
U1931="Sites strategiques &amp; DataCenter","POWER ISSUE",
U1931="Exclu","Exclu",
U1931="SAT","TX ISSUE",
U1931="SPARE-ISSUE","SPARE-ISSUE",
U1931="Fiber CAmtel","TX ISSUE",
U1931="Fiber AOF","TX ISSUE",
U1931="Projet OCM (HUAWEI)","TRAVAUX-HUAWEI",
U1931="Projet OCM (NOKIA)","TRAVAUX -NOKIA",
U1931="ACCESS-ISSUE","ACCESS-ISSUE",
U1931="Projet OCM (ZTE, NOKIA, autres projets)","TRAVAUX OCM",
U1931="No root CAuse","No root cause",
U1931="ODU HS","TX ISSUE",
U1931="IP &amp; VLAN","TX ISSUE",
U1931="Warehouse HUAWEI","SPARE-ISSUE",
U1931="SPARE-HS","SPARE-ISSUE",
U1931="Power Telco","RAN ISSUE",U1931="no impacts","no impacts"
),"")</f>
        <v>No root cause</v>
      </c>
      <c r="U1931" s="68" t="s">
        <v>5691</v>
      </c>
      <c r="V1931" s="41" t="str" cm="1">
        <f t="array" ref="V1931">IFERROR(_xlfn.IFS(
U1931="MPR ISSUE","ACTIVE",
U1931="BSS Hardware Issue","ACTIVE",
U1931="Sites strategiques, MLL, Pylone, etc.","PASSIVE",
U1931="AKTIVCO DEFAUT GE &amp; POWER Cabinet","PASSIVE",
U1931="AKTIVCO Coupure ENEO &amp; Baisse de tension","PASSIVE",
U1931="Coupure ENEO &amp; Baisse de tension","PASSIVE",
U1931="Defaut GE &amp; POWER Cabinet","PASSIVE",
U1931="Sharing","PASSIVE",
U1931="Sites strategiques &amp; DataCenter","PASSIVE",
U1931="Exclu","Exclu",
U1931="SAT","ACTIVE",
U1931="SPARE-ISSUE","SPARE-ISSUE",
U1931="Fiber CAmtel","ACTIVE",
U1931="Fiber AOF","ACTIVE",
U1931="Projet OCM (HUAWEI)","PLANNED WORKS",
U1931="Projet OCM (NOKIA)","PLANNED WORKS",
U1931="ACCESS-ISSUE","ACCESS-ISSUE",
U1931="Projet OCM (ZTE, NOKIA, autres projets)","PLANNED WORKS",
U1931="No root CAuse","No root cause",
U1931="ODU HS","ACTIVE",
U1931="IP &amp; VLAN","ACTIVE",
U1931="Warehouse HUAWEI","SPARE-ISSUE",
U1931="SPARE-HS","SPARE-ISSUE",
U1931="Power Telco","ACTIVE", U1931="no impacts","no impacts"
),"")</f>
        <v>No root cause</v>
      </c>
      <c r="W1931" s="113"/>
      <c r="X1931" s="113"/>
      <c r="Y1931" s="113"/>
      <c r="Z1931" s="113"/>
      <c r="AA1931" s="113"/>
      <c r="AB1931" s="17" t="s">
        <v>5465</v>
      </c>
      <c r="AC1931" s="17" t="str">
        <f>_xlfn.XLOOKUP(B1931,'INCIDENT-04-27-2026'!E:E,'INCIDENT-04-27-2026'!F:F,"")</f>
        <v/>
      </c>
      <c r="AD1931" s="9"/>
      <c r="AE1931" s="7" t="s">
        <v>5465</v>
      </c>
      <c r="AF1931" s="6" t="str">
        <f>_xlfn.XLOOKUP(B1931,'[13]Input_27-04'!$B:$B,'[13]Input_27-04'!$M:$M,"")</f>
        <v/>
      </c>
      <c r="AG1931" s="7"/>
      <c r="AH1931" s="3"/>
      <c r="AI1931" s="18" t="str">
        <f>_xlfn.XLOOKUP(B1931,'[3]Cells Huawei 27042026 10h'!$B:$B,'[3]Cells Huawei 27042026 10h'!$T:$T,"")</f>
        <v/>
      </c>
      <c r="AJ1931" s="18" t="str">
        <f>_xlfn.XLOOKUP(B1931,'[3]Cells Huawei 27042026 15h'!$B:$B,'[3]Cells Huawei 27042026 15h'!$T:$T,"")</f>
        <v/>
      </c>
      <c r="AK1931" s="18" t="str">
        <f>_xlfn.XLOOKUP(B1931,'[4]cells down 27042026 11h28'!$B:$B,'[4]cells down 27042026 11h28'!$R:$R,"")</f>
        <v/>
      </c>
      <c r="AL1931" s="18" t="str">
        <f>_xlfn.XLOOKUP(B1931,'[4]cells down 27042026 18h01'!$B:$B,'[4]cells down 27042026 18h01'!$R:$R,"")</f>
        <v/>
      </c>
      <c r="AM1931" s="18" t="str">
        <f>_xlfn.XLOOKUP(B1931,'[5]cell downs 27042026 11h'!$B:$B,'[5]cell downs 27042026 11h'!$R:$R,"")</f>
        <v/>
      </c>
      <c r="AN1931" s="18" t="str">
        <f>_xlfn.XLOOKUP(B1931,'[5]cell downs 27042026 17h40'!$B:$B,'[5]cell downs 27042026 17h40'!$R:$R,"")</f>
        <v/>
      </c>
      <c r="AO1931" s="18" t="str">
        <f>_xlfn.XLOOKUP(B1931,'[6]ALL SITES DOWN'!$D:$D,'[6]ALL SITES DOWN'!$J:$J,"")</f>
        <v/>
      </c>
      <c r="AP1931" s="18" t="str">
        <f>_xlfn.XLOOKUP(B1931,'[7]ALL SITES DOWN'!$D:$D,'[7]ALL SITES DOWN'!$J:$J,"")</f>
        <v/>
      </c>
      <c r="AQ1931" s="9" t="str">
        <f>_xlfn.XLOOKUP(B1931,[8]sheet1!$AC:$AC,[8]sheet1!$AF:$AF,"")</f>
        <v/>
      </c>
      <c r="AR1931" s="14"/>
      <c r="AS1931" s="14" t="s">
        <v>5465</v>
      </c>
      <c r="AT1931" s="14" t="str">
        <f>_xlfn.XLOOKUP(B1931,'[9]cell downs 18042026 17h'!$B:$B,'[9]cell downs 18042026 17h'!$B:$B,"")</f>
        <v/>
      </c>
      <c r="AU1931" s="14" t="str">
        <f>_xlfn.XLOOKUP(B1931,'[10]Cells Huawei 19042026 15h'!$B:$B,'[10]Cells Huawei 19042026 15h'!$B:$B,"")</f>
        <v/>
      </c>
      <c r="AV1931" s="9" t="str">
        <f>_xlfn.XLOOKUP(B1931,'[11]cells down 19042026 9H40'!$B:$B,'[11]cells down 19042026 9H40'!$B:$B,"")</f>
        <v/>
      </c>
    </row>
    <row r="1932" spans="1:48" hidden="1" x14ac:dyDescent="0.3">
      <c r="A1932" s="1" t="s">
        <v>272</v>
      </c>
      <c r="B1932" s="8" t="s">
        <v>273</v>
      </c>
      <c r="C1932" s="3" t="str">
        <f>_xlfn.XLOOKUP(B1932,'[1]daily break down'!$D:$D,'[1]daily break down'!$E:$E,"")</f>
        <v>Douala</v>
      </c>
      <c r="D1932" s="1" t="s">
        <v>11</v>
      </c>
      <c r="E1932" s="1" t="s">
        <v>145</v>
      </c>
      <c r="F1932" s="3" t="s">
        <v>31</v>
      </c>
      <c r="G1932" s="1" t="s">
        <v>32</v>
      </c>
      <c r="H1932" s="29" t="str">
        <f>_xlfn.XLOOKUP(B1932,[2]CALCULATION!$B:$B,[2]CALCULATION!$H:$H,"")</f>
        <v>ZTE</v>
      </c>
      <c r="I1932" s="26">
        <v>0</v>
      </c>
      <c r="J1932" s="26">
        <v>0</v>
      </c>
      <c r="K1932" s="26">
        <v>0</v>
      </c>
      <c r="L1932" s="26">
        <v>0</v>
      </c>
      <c r="M1932" s="26">
        <v>0</v>
      </c>
      <c r="N1932" s="26">
        <v>0</v>
      </c>
      <c r="O1932" s="26">
        <v>0</v>
      </c>
      <c r="P1932" s="114" t="s">
        <v>6364</v>
      </c>
      <c r="Q1932" s="42" t="s">
        <v>5538</v>
      </c>
      <c r="R1932" s="42"/>
      <c r="S1932" s="41" t="str" cm="1">
        <f t="array" ref="S1932">IFERROR(_xlfn.IFS(
U1932="MPR ISSUE","PDH",
U1932="BSS Hardware Issue","BSS",
U1932="Sites strategiques, MLL, Pylone, etc.","ENVTECH",
U1932="AKTIVCO DEFAUT GE &amp; POWER Cabinet","AKTIVCO",
U1932="AKTIVCO Coupure ENEO &amp; Baisse de tension","AKTIVCO GRID ONLY",
U1932="Coupure ENEO &amp; Baisse de tension","IHS GRID ONLY",
U1932="Defaut GE &amp; POWER Cabinet","IHS",
U1932="Sharing","Partners",
U1932="Sites strategiques &amp; DataCenter","SST &amp; DC",
U1932="Exclu","Exclu",
U1932="SAT","SAT",
U1932="SPARE-ISSUE","SPARE-ISSUE",
U1932="Fiber CAmtel","TRANS_FO_CAMTEL",
U1932="Fiber AOF","Fiber AOF",
U1932="Projet OCM (HUAWEI)","TRAVAUX-HUAWEI",
U1932="Projet OCM (NOKIA)","TRAVAUX-NOKIA",
U1932="ACCESS-ISSUE","ACCESS-ISSUE",
U1932="Projet OCM (ZTE, NOKIA, autres projets)","TRAVAUX OCM",
U1932="No root CAuse","No root cause",
U1932="ODU HS","PDH",
U1932="IP &amp; VLAN","PDH",
U1932="Warehouse HUAWEI","SPARE-ISSUE",
U1932="SPARE-HS","SPARE-ISSUE",
U1932="Power Telco","BSS",U1932="no impacts","no impacts"
),"")</f>
        <v>No root cause</v>
      </c>
      <c r="T1932" s="41" t="str" cm="1">
        <f t="array" ref="T1932">IFERROR(_xlfn.IFS(
U1932="MPR ISSUE","TX ISSUE",
U1932="BSS Hardware Issue","RAN ISSUE",
U1932="Sites strategiques, MLL, Pylone, etc.","ENVTECH",
U1932="AKTIVCO DEFAUT GE &amp; POWER Cabinet","POWER ISSUE",
U1932="AKTIVCO Coupure ENEO &amp; Baisse de tension","POWER ISSUE",
U1932="Coupure ENEO &amp; Baisse de tension","POWER ISSUE",
U1932="Defaut GE &amp; POWER Cabinet","POWER ISSUE",
U1932="Sharing","POWER ISSUE",
U1932="Sites strategiques &amp; DataCenter","POWER ISSUE",
U1932="Exclu","Exclu",
U1932="SAT","TX ISSUE",
U1932="SPARE-ISSUE","SPARE-ISSUE",
U1932="Fiber CAmtel","TX ISSUE",
U1932="Fiber AOF","TX ISSUE",
U1932="Projet OCM (HUAWEI)","TRAVAUX-HUAWEI",
U1932="Projet OCM (NOKIA)","TRAVAUX -NOKIA",
U1932="ACCESS-ISSUE","ACCESS-ISSUE",
U1932="Projet OCM (ZTE, NOKIA, autres projets)","TRAVAUX OCM",
U1932="No root CAuse","No root cause",
U1932="ODU HS","TX ISSUE",
U1932="IP &amp; VLAN","TX ISSUE",
U1932="Warehouse HUAWEI","SPARE-ISSUE",
U1932="SPARE-HS","SPARE-ISSUE",
U1932="Power Telco","RAN ISSUE",U1932="no impacts","no impacts"
),"")</f>
        <v>No root cause</v>
      </c>
      <c r="U1932" s="68" t="s">
        <v>5691</v>
      </c>
      <c r="V1932" s="41" t="str" cm="1">
        <f t="array" ref="V1932">IFERROR(_xlfn.IFS(
U1932="MPR ISSUE","ACTIVE",
U1932="BSS Hardware Issue","ACTIVE",
U1932="Sites strategiques, MLL, Pylone, etc.","PASSIVE",
U1932="AKTIVCO DEFAUT GE &amp; POWER Cabinet","PASSIVE",
U1932="AKTIVCO Coupure ENEO &amp; Baisse de tension","PASSIVE",
U1932="Coupure ENEO &amp; Baisse de tension","PASSIVE",
U1932="Defaut GE &amp; POWER Cabinet","PASSIVE",
U1932="Sharing","PASSIVE",
U1932="Sites strategiques &amp; DataCenter","PASSIVE",
U1932="Exclu","Exclu",
U1932="SAT","ACTIVE",
U1932="SPARE-ISSUE","SPARE-ISSUE",
U1932="Fiber CAmtel","ACTIVE",
U1932="Fiber AOF","ACTIVE",
U1932="Projet OCM (HUAWEI)","PLANNED WORKS",
U1932="Projet OCM (NOKIA)","PLANNED WORKS",
U1932="ACCESS-ISSUE","ACCESS-ISSUE",
U1932="Projet OCM (ZTE, NOKIA, autres projets)","PLANNED WORKS",
U1932="No root CAuse","No root cause",
U1932="ODU HS","ACTIVE",
U1932="IP &amp; VLAN","ACTIVE",
U1932="Warehouse HUAWEI","SPARE-ISSUE",
U1932="SPARE-HS","SPARE-ISSUE",
U1932="Power Telco","ACTIVE", U1932="no impacts","no impacts"
),"")</f>
        <v>No root cause</v>
      </c>
      <c r="W1932" s="113"/>
      <c r="X1932" s="113"/>
      <c r="Y1932" s="113"/>
      <c r="Z1932" s="113"/>
      <c r="AA1932" s="113"/>
      <c r="AB1932" s="17" t="s">
        <v>5465</v>
      </c>
      <c r="AC1932" s="17" t="str">
        <f>_xlfn.XLOOKUP(B1932,'INCIDENT-04-27-2026'!E:E,'INCIDENT-04-27-2026'!F:F,"")</f>
        <v/>
      </c>
      <c r="AD1932" s="9"/>
      <c r="AE1932" s="7" t="s">
        <v>5465</v>
      </c>
      <c r="AF1932" s="6" t="str">
        <f>_xlfn.XLOOKUP(B1932,'[13]Input_27-04'!$B:$B,'[13]Input_27-04'!$M:$M,"")</f>
        <v/>
      </c>
      <c r="AG1932" s="7"/>
      <c r="AH1932" s="3"/>
      <c r="AI1932" s="18" t="str">
        <f>_xlfn.XLOOKUP(B1932,'[3]Cells Huawei 27042026 10h'!$B:$B,'[3]Cells Huawei 27042026 10h'!$T:$T,"")</f>
        <v/>
      </c>
      <c r="AJ1932" s="18" t="str">
        <f>_xlfn.XLOOKUP(B1932,'[3]Cells Huawei 27042026 15h'!$B:$B,'[3]Cells Huawei 27042026 15h'!$T:$T,"")</f>
        <v/>
      </c>
      <c r="AK1932" s="18" t="str">
        <f>_xlfn.XLOOKUP(B1932,'[4]cells down 27042026 11h28'!$B:$B,'[4]cells down 27042026 11h28'!$R:$R,"")</f>
        <v/>
      </c>
      <c r="AL1932" s="18" t="str">
        <f>_xlfn.XLOOKUP(B1932,'[4]cells down 27042026 18h01'!$B:$B,'[4]cells down 27042026 18h01'!$R:$R,"")</f>
        <v/>
      </c>
      <c r="AM1932" s="18" t="str">
        <f>_xlfn.XLOOKUP(B1932,'[5]cell downs 27042026 11h'!$B:$B,'[5]cell downs 27042026 11h'!$R:$R,"")</f>
        <v/>
      </c>
      <c r="AN1932" s="18" t="str">
        <f>_xlfn.XLOOKUP(B1932,'[5]cell downs 27042026 17h40'!$B:$B,'[5]cell downs 27042026 17h40'!$R:$R,"")</f>
        <v/>
      </c>
      <c r="AO1932" s="18" t="str">
        <f>_xlfn.XLOOKUP(B1932,'[6]ALL SITES DOWN'!$D:$D,'[6]ALL SITES DOWN'!$J:$J,"")</f>
        <v/>
      </c>
      <c r="AP1932" s="18" t="str">
        <f>_xlfn.XLOOKUP(B1932,'[7]ALL SITES DOWN'!$D:$D,'[7]ALL SITES DOWN'!$J:$J,"")</f>
        <v/>
      </c>
      <c r="AQ1932" s="9" t="str">
        <f>_xlfn.XLOOKUP(B1932,[8]sheet1!$AC:$AC,[8]sheet1!$AF:$AF,"")</f>
        <v/>
      </c>
      <c r="AR1932" s="14"/>
      <c r="AS1932" s="14" t="s">
        <v>5465</v>
      </c>
      <c r="AT1932" s="14" t="str">
        <f>_xlfn.XLOOKUP(B1932,'[9]cell downs 18042026 17h'!$B:$B,'[9]cell downs 18042026 17h'!$B:$B,"")</f>
        <v/>
      </c>
      <c r="AU1932" s="14" t="str">
        <f>_xlfn.XLOOKUP(B1932,'[10]Cells Huawei 19042026 15h'!$B:$B,'[10]Cells Huawei 19042026 15h'!$B:$B,"")</f>
        <v/>
      </c>
      <c r="AV1932" s="9" t="str">
        <f>_xlfn.XLOOKUP(B1932,'[11]cells down 19042026 9H40'!$B:$B,'[11]cells down 19042026 9H40'!$B:$B,"")</f>
        <v/>
      </c>
    </row>
    <row r="1933" spans="1:48" hidden="1" x14ac:dyDescent="0.3">
      <c r="A1933" s="1" t="s">
        <v>138</v>
      </c>
      <c r="B1933" s="8" t="s">
        <v>139</v>
      </c>
      <c r="C1933" s="3" t="str">
        <f>_xlfn.XLOOKUP(B1933,'[1]daily break down'!$D:$D,'[1]daily break down'!$E:$E,"")</f>
        <v>Douala</v>
      </c>
      <c r="D1933" s="1"/>
      <c r="E1933" s="1"/>
      <c r="F1933" s="3" t="s">
        <v>31</v>
      </c>
      <c r="G1933" s="1" t="s">
        <v>32</v>
      </c>
      <c r="H1933" s="29" t="str">
        <f>_xlfn.XLOOKUP(B1933,[2]CALCULATION!$B:$B,[2]CALCULATION!$H:$H,"")</f>
        <v>ZTE</v>
      </c>
      <c r="I1933" s="26">
        <v>0</v>
      </c>
      <c r="J1933" s="26">
        <v>0</v>
      </c>
      <c r="K1933" s="26">
        <v>0</v>
      </c>
      <c r="L1933" s="26">
        <v>0</v>
      </c>
      <c r="M1933" s="26">
        <v>0</v>
      </c>
      <c r="N1933" s="26">
        <v>0</v>
      </c>
      <c r="O1933" s="26">
        <v>0</v>
      </c>
      <c r="P1933" s="114" t="s">
        <v>6364</v>
      </c>
      <c r="Q1933" s="42" t="s">
        <v>5538</v>
      </c>
      <c r="R1933" s="42"/>
      <c r="S1933" s="41" t="str" cm="1">
        <f t="array" ref="S1933">IFERROR(_xlfn.IFS(
U1933="MPR ISSUE","PDH",
U1933="BSS Hardware Issue","BSS",
U1933="Sites strategiques, MLL, Pylone, etc.","ENVTECH",
U1933="AKTIVCO DEFAUT GE &amp; POWER Cabinet","AKTIVCO",
U1933="AKTIVCO Coupure ENEO &amp; Baisse de tension","AKTIVCO GRID ONLY",
U1933="Coupure ENEO &amp; Baisse de tension","IHS GRID ONLY",
U1933="Defaut GE &amp; POWER Cabinet","IHS",
U1933="Sharing","Partners",
U1933="Sites strategiques &amp; DataCenter","SST &amp; DC",
U1933="Exclu","Exclu",
U1933="SAT","SAT",
U1933="SPARE-ISSUE","SPARE-ISSUE",
U1933="Fiber CAmtel","TRANS_FO_CAMTEL",
U1933="Fiber AOF","Fiber AOF",
U1933="Projet OCM (HUAWEI)","TRAVAUX-HUAWEI",
U1933="Projet OCM (NOKIA)","TRAVAUX-NOKIA",
U1933="ACCESS-ISSUE","ACCESS-ISSUE",
U1933="Projet OCM (ZTE, NOKIA, autres projets)","TRAVAUX OCM",
U1933="No root CAuse","No root cause",
U1933="ODU HS","PDH",
U1933="IP &amp; VLAN","PDH",
U1933="Warehouse HUAWEI","SPARE-ISSUE",
U1933="SPARE-HS","SPARE-ISSUE",
U1933="Power Telco","BSS",U1933="no impacts","no impacts"
),"")</f>
        <v>No root cause</v>
      </c>
      <c r="T1933" s="41" t="str" cm="1">
        <f t="array" ref="T1933">IFERROR(_xlfn.IFS(
U1933="MPR ISSUE","TX ISSUE",
U1933="BSS Hardware Issue","RAN ISSUE",
U1933="Sites strategiques, MLL, Pylone, etc.","ENVTECH",
U1933="AKTIVCO DEFAUT GE &amp; POWER Cabinet","POWER ISSUE",
U1933="AKTIVCO Coupure ENEO &amp; Baisse de tension","POWER ISSUE",
U1933="Coupure ENEO &amp; Baisse de tension","POWER ISSUE",
U1933="Defaut GE &amp; POWER Cabinet","POWER ISSUE",
U1933="Sharing","POWER ISSUE",
U1933="Sites strategiques &amp; DataCenter","POWER ISSUE",
U1933="Exclu","Exclu",
U1933="SAT","TX ISSUE",
U1933="SPARE-ISSUE","SPARE-ISSUE",
U1933="Fiber CAmtel","TX ISSUE",
U1933="Fiber AOF","TX ISSUE",
U1933="Projet OCM (HUAWEI)","TRAVAUX-HUAWEI",
U1933="Projet OCM (NOKIA)","TRAVAUX -NOKIA",
U1933="ACCESS-ISSUE","ACCESS-ISSUE",
U1933="Projet OCM (ZTE, NOKIA, autres projets)","TRAVAUX OCM",
U1933="No root CAuse","No root cause",
U1933="ODU HS","TX ISSUE",
U1933="IP &amp; VLAN","TX ISSUE",
U1933="Warehouse HUAWEI","SPARE-ISSUE",
U1933="SPARE-HS","SPARE-ISSUE",
U1933="Power Telco","RAN ISSUE",U1933="no impacts","no impacts"
),"")</f>
        <v>No root cause</v>
      </c>
      <c r="U1933" s="68" t="s">
        <v>5691</v>
      </c>
      <c r="V1933" s="41" t="str" cm="1">
        <f t="array" ref="V1933">IFERROR(_xlfn.IFS(
U1933="MPR ISSUE","ACTIVE",
U1933="BSS Hardware Issue","ACTIVE",
U1933="Sites strategiques, MLL, Pylone, etc.","PASSIVE",
U1933="AKTIVCO DEFAUT GE &amp; POWER Cabinet","PASSIVE",
U1933="AKTIVCO Coupure ENEO &amp; Baisse de tension","PASSIVE",
U1933="Coupure ENEO &amp; Baisse de tension","PASSIVE",
U1933="Defaut GE &amp; POWER Cabinet","PASSIVE",
U1933="Sharing","PASSIVE",
U1933="Sites strategiques &amp; DataCenter","PASSIVE",
U1933="Exclu","Exclu",
U1933="SAT","ACTIVE",
U1933="SPARE-ISSUE","SPARE-ISSUE",
U1933="Fiber CAmtel","ACTIVE",
U1933="Fiber AOF","ACTIVE",
U1933="Projet OCM (HUAWEI)","PLANNED WORKS",
U1933="Projet OCM (NOKIA)","PLANNED WORKS",
U1933="ACCESS-ISSUE","ACCESS-ISSUE",
U1933="Projet OCM (ZTE, NOKIA, autres projets)","PLANNED WORKS",
U1933="No root CAuse","No root cause",
U1933="ODU HS","ACTIVE",
U1933="IP &amp; VLAN","ACTIVE",
U1933="Warehouse HUAWEI","SPARE-ISSUE",
U1933="SPARE-HS","SPARE-ISSUE",
U1933="Power Telco","ACTIVE", U1933="no impacts","no impacts"
),"")</f>
        <v>No root cause</v>
      </c>
      <c r="W1933" s="113"/>
      <c r="X1933" s="113"/>
      <c r="Y1933" s="113"/>
      <c r="Z1933" s="113"/>
      <c r="AA1933" s="113"/>
      <c r="AB1933" s="17" t="s">
        <v>5465</v>
      </c>
      <c r="AC1933" s="17" t="str">
        <f>_xlfn.XLOOKUP(B1933,'INCIDENT-04-27-2026'!E:E,'INCIDENT-04-27-2026'!F:F,"")</f>
        <v/>
      </c>
      <c r="AD1933" s="9"/>
      <c r="AE1933" s="7" t="s">
        <v>5465</v>
      </c>
      <c r="AF1933" s="6" t="str">
        <f>_xlfn.XLOOKUP(B1933,'[13]Input_27-04'!$B:$B,'[13]Input_27-04'!$M:$M,"")</f>
        <v/>
      </c>
      <c r="AG1933" s="7"/>
      <c r="AH1933" s="3"/>
      <c r="AI1933" s="18" t="str">
        <f>_xlfn.XLOOKUP(B1933,'[3]Cells Huawei 27042026 10h'!$B:$B,'[3]Cells Huawei 27042026 10h'!$T:$T,"")</f>
        <v/>
      </c>
      <c r="AJ1933" s="18" t="str">
        <f>_xlfn.XLOOKUP(B1933,'[3]Cells Huawei 27042026 15h'!$B:$B,'[3]Cells Huawei 27042026 15h'!$T:$T,"")</f>
        <v/>
      </c>
      <c r="AK1933" s="18" t="str">
        <f>_xlfn.XLOOKUP(B1933,'[4]cells down 27042026 11h28'!$B:$B,'[4]cells down 27042026 11h28'!$R:$R,"")</f>
        <v/>
      </c>
      <c r="AL1933" s="18" t="str">
        <f>_xlfn.XLOOKUP(B1933,'[4]cells down 27042026 18h01'!$B:$B,'[4]cells down 27042026 18h01'!$R:$R,"")</f>
        <v/>
      </c>
      <c r="AM1933" s="18" t="str">
        <f>_xlfn.XLOOKUP(B1933,'[5]cell downs 27042026 11h'!$B:$B,'[5]cell downs 27042026 11h'!$R:$R,"")</f>
        <v/>
      </c>
      <c r="AN1933" s="18" t="str">
        <f>_xlfn.XLOOKUP(B1933,'[5]cell downs 27042026 17h40'!$B:$B,'[5]cell downs 27042026 17h40'!$R:$R,"")</f>
        <v/>
      </c>
      <c r="AO1933" s="18" t="str">
        <f>_xlfn.XLOOKUP(B1933,'[6]ALL SITES DOWN'!$D:$D,'[6]ALL SITES DOWN'!$J:$J,"")</f>
        <v/>
      </c>
      <c r="AP1933" s="18" t="str">
        <f>_xlfn.XLOOKUP(B1933,'[7]ALL SITES DOWN'!$D:$D,'[7]ALL SITES DOWN'!$J:$J,"")</f>
        <v/>
      </c>
      <c r="AQ1933" s="9" t="str">
        <f>_xlfn.XLOOKUP(B1933,[8]sheet1!$AC:$AC,[8]sheet1!$AF:$AF,"")</f>
        <v/>
      </c>
      <c r="AR1933" s="14"/>
      <c r="AS1933" s="14" t="s">
        <v>5465</v>
      </c>
      <c r="AT1933" s="14" t="str">
        <f>_xlfn.XLOOKUP(B1933,'[9]cell downs 18042026 17h'!$B:$B,'[9]cell downs 18042026 17h'!$B:$B,"")</f>
        <v/>
      </c>
      <c r="AU1933" s="14" t="str">
        <f>_xlfn.XLOOKUP(B1933,'[10]Cells Huawei 19042026 15h'!$B:$B,'[10]Cells Huawei 19042026 15h'!$B:$B,"")</f>
        <v/>
      </c>
      <c r="AV1933" s="9" t="str">
        <f>_xlfn.XLOOKUP(B1933,'[11]cells down 19042026 9H40'!$B:$B,'[11]cells down 19042026 9H40'!$B:$B,"")</f>
        <v/>
      </c>
    </row>
    <row r="1934" spans="1:48" hidden="1" x14ac:dyDescent="0.3">
      <c r="A1934" s="2" t="s">
        <v>107</v>
      </c>
      <c r="B1934" s="8" t="s">
        <v>108</v>
      </c>
      <c r="C1934" s="3" t="str">
        <f>_xlfn.XLOOKUP(B1934,'[1]daily break down'!$D:$D,'[1]daily break down'!$E:$E,"")</f>
        <v>Douala</v>
      </c>
      <c r="D1934" s="1"/>
      <c r="E1934" s="1"/>
      <c r="F1934" s="3" t="s">
        <v>31</v>
      </c>
      <c r="G1934" s="1" t="s">
        <v>32</v>
      </c>
      <c r="H1934" s="29" t="str">
        <f>_xlfn.XLOOKUP(B1934,[2]CALCULATION!$B:$B,[2]CALCULATION!$H:$H,"")</f>
        <v>ZTE</v>
      </c>
      <c r="I1934" s="26">
        <v>0</v>
      </c>
      <c r="J1934" s="26">
        <v>0</v>
      </c>
      <c r="K1934" s="26">
        <v>0</v>
      </c>
      <c r="L1934" s="26">
        <v>0</v>
      </c>
      <c r="M1934" s="26">
        <v>0</v>
      </c>
      <c r="N1934" s="26">
        <v>0</v>
      </c>
      <c r="O1934" s="26">
        <v>0</v>
      </c>
      <c r="P1934" s="114" t="s">
        <v>6364</v>
      </c>
      <c r="Q1934" s="42" t="s">
        <v>5538</v>
      </c>
      <c r="R1934" s="42"/>
      <c r="S1934" s="41" t="str" cm="1">
        <f t="array" ref="S1934">IFERROR(_xlfn.IFS(
U1934="MPR ISSUE","PDH",
U1934="BSS Hardware Issue","BSS",
U1934="Sites strategiques, MLL, Pylone, etc.","ENVTECH",
U1934="AKTIVCO DEFAUT GE &amp; POWER Cabinet","AKTIVCO",
U1934="AKTIVCO Coupure ENEO &amp; Baisse de tension","AKTIVCO GRID ONLY",
U1934="Coupure ENEO &amp; Baisse de tension","IHS GRID ONLY",
U1934="Defaut GE &amp; POWER Cabinet","IHS",
U1934="Sharing","Partners",
U1934="Sites strategiques &amp; DataCenter","SST &amp; DC",
U1934="Exclu","Exclu",
U1934="SAT","SAT",
U1934="SPARE-ISSUE","SPARE-ISSUE",
U1934="Fiber CAmtel","TRANS_FO_CAMTEL",
U1934="Fiber AOF","Fiber AOF",
U1934="Projet OCM (HUAWEI)","TRAVAUX-HUAWEI",
U1934="Projet OCM (NOKIA)","TRAVAUX-NOKIA",
U1934="ACCESS-ISSUE","ACCESS-ISSUE",
U1934="Projet OCM (ZTE, NOKIA, autres projets)","TRAVAUX OCM",
U1934="No root CAuse","No root cause",
U1934="ODU HS","PDH",
U1934="IP &amp; VLAN","PDH",
U1934="Warehouse HUAWEI","SPARE-ISSUE",
U1934="SPARE-HS","SPARE-ISSUE",
U1934="Power Telco","BSS",U1934="no impacts","no impacts"
),"")</f>
        <v>No root cause</v>
      </c>
      <c r="T1934" s="41" t="str" cm="1">
        <f t="array" ref="T1934">IFERROR(_xlfn.IFS(
U1934="MPR ISSUE","TX ISSUE",
U1934="BSS Hardware Issue","RAN ISSUE",
U1934="Sites strategiques, MLL, Pylone, etc.","ENVTECH",
U1934="AKTIVCO DEFAUT GE &amp; POWER Cabinet","POWER ISSUE",
U1934="AKTIVCO Coupure ENEO &amp; Baisse de tension","POWER ISSUE",
U1934="Coupure ENEO &amp; Baisse de tension","POWER ISSUE",
U1934="Defaut GE &amp; POWER Cabinet","POWER ISSUE",
U1934="Sharing","POWER ISSUE",
U1934="Sites strategiques &amp; DataCenter","POWER ISSUE",
U1934="Exclu","Exclu",
U1934="SAT","TX ISSUE",
U1934="SPARE-ISSUE","SPARE-ISSUE",
U1934="Fiber CAmtel","TX ISSUE",
U1934="Fiber AOF","TX ISSUE",
U1934="Projet OCM (HUAWEI)","TRAVAUX-HUAWEI",
U1934="Projet OCM (NOKIA)","TRAVAUX -NOKIA",
U1934="ACCESS-ISSUE","ACCESS-ISSUE",
U1934="Projet OCM (ZTE, NOKIA, autres projets)","TRAVAUX OCM",
U1934="No root CAuse","No root cause",
U1934="ODU HS","TX ISSUE",
U1934="IP &amp; VLAN","TX ISSUE",
U1934="Warehouse HUAWEI","SPARE-ISSUE",
U1934="SPARE-HS","SPARE-ISSUE",
U1934="Power Telco","RAN ISSUE",U1934="no impacts","no impacts"
),"")</f>
        <v>No root cause</v>
      </c>
      <c r="U1934" s="68" t="s">
        <v>5691</v>
      </c>
      <c r="V1934" s="41" t="str" cm="1">
        <f t="array" ref="V1934">IFERROR(_xlfn.IFS(
U1934="MPR ISSUE","ACTIVE",
U1934="BSS Hardware Issue","ACTIVE",
U1934="Sites strategiques, MLL, Pylone, etc.","PASSIVE",
U1934="AKTIVCO DEFAUT GE &amp; POWER Cabinet","PASSIVE",
U1934="AKTIVCO Coupure ENEO &amp; Baisse de tension","PASSIVE",
U1934="Coupure ENEO &amp; Baisse de tension","PASSIVE",
U1934="Defaut GE &amp; POWER Cabinet","PASSIVE",
U1934="Sharing","PASSIVE",
U1934="Sites strategiques &amp; DataCenter","PASSIVE",
U1934="Exclu","Exclu",
U1934="SAT","ACTIVE",
U1934="SPARE-ISSUE","SPARE-ISSUE",
U1934="Fiber CAmtel","ACTIVE",
U1934="Fiber AOF","ACTIVE",
U1934="Projet OCM (HUAWEI)","PLANNED WORKS",
U1934="Projet OCM (NOKIA)","PLANNED WORKS",
U1934="ACCESS-ISSUE","ACCESS-ISSUE",
U1934="Projet OCM (ZTE, NOKIA, autres projets)","PLANNED WORKS",
U1934="No root CAuse","No root cause",
U1934="ODU HS","ACTIVE",
U1934="IP &amp; VLAN","ACTIVE",
U1934="Warehouse HUAWEI","SPARE-ISSUE",
U1934="SPARE-HS","SPARE-ISSUE",
U1934="Power Telco","ACTIVE", U1934="no impacts","no impacts"
),"")</f>
        <v>No root cause</v>
      </c>
      <c r="W1934" s="113"/>
      <c r="X1934" s="113"/>
      <c r="Y1934" s="113"/>
      <c r="Z1934" s="113"/>
      <c r="AA1934" s="113"/>
      <c r="AB1934" s="17" t="s">
        <v>5465</v>
      </c>
      <c r="AC1934" s="17" t="str">
        <f>_xlfn.XLOOKUP(B1934,'INCIDENT-04-27-2026'!E:E,'INCIDENT-04-27-2026'!F:F,"")</f>
        <v/>
      </c>
      <c r="AD1934" s="9"/>
      <c r="AE1934" s="7" t="s">
        <v>5465</v>
      </c>
      <c r="AF1934" s="6" t="str">
        <f>_xlfn.XLOOKUP(B1934,'[13]Input_27-04'!$B:$B,'[13]Input_27-04'!$M:$M,"")</f>
        <v/>
      </c>
      <c r="AG1934" s="7"/>
      <c r="AH1934" s="3"/>
      <c r="AI1934" s="18" t="str">
        <f>_xlfn.XLOOKUP(B1934,'[3]Cells Huawei 27042026 10h'!$B:$B,'[3]Cells Huawei 27042026 10h'!$T:$T,"")</f>
        <v/>
      </c>
      <c r="AJ1934" s="18" t="str">
        <f>_xlfn.XLOOKUP(B1934,'[3]Cells Huawei 27042026 15h'!$B:$B,'[3]Cells Huawei 27042026 15h'!$T:$T,"")</f>
        <v/>
      </c>
      <c r="AK1934" s="18" t="str">
        <f>_xlfn.XLOOKUP(B1934,'[4]cells down 27042026 11h28'!$B:$B,'[4]cells down 27042026 11h28'!$R:$R,"")</f>
        <v/>
      </c>
      <c r="AL1934" s="18" t="str">
        <f>_xlfn.XLOOKUP(B1934,'[4]cells down 27042026 18h01'!$B:$B,'[4]cells down 27042026 18h01'!$R:$R,"")</f>
        <v/>
      </c>
      <c r="AM1934" s="18" t="str">
        <f>_xlfn.XLOOKUP(B1934,'[5]cell downs 27042026 11h'!$B:$B,'[5]cell downs 27042026 11h'!$R:$R,"")</f>
        <v/>
      </c>
      <c r="AN1934" s="18" t="str">
        <f>_xlfn.XLOOKUP(B1934,'[5]cell downs 27042026 17h40'!$B:$B,'[5]cell downs 27042026 17h40'!$R:$R,"")</f>
        <v/>
      </c>
      <c r="AO1934" s="18" t="str">
        <f>_xlfn.XLOOKUP(B1934,'[6]ALL SITES DOWN'!$D:$D,'[6]ALL SITES DOWN'!$J:$J,"")</f>
        <v/>
      </c>
      <c r="AP1934" s="18" t="str">
        <f>_xlfn.XLOOKUP(B1934,'[7]ALL SITES DOWN'!$D:$D,'[7]ALL SITES DOWN'!$J:$J,"")</f>
        <v/>
      </c>
      <c r="AQ1934" s="9" t="str">
        <f>_xlfn.XLOOKUP(B1934,[8]sheet1!$AC:$AC,[8]sheet1!$AF:$AF,"")</f>
        <v/>
      </c>
      <c r="AR1934" s="14"/>
      <c r="AS1934" s="14" t="s">
        <v>5465</v>
      </c>
      <c r="AT1934" s="14" t="str">
        <f>_xlfn.XLOOKUP(B1934,'[9]cell downs 18042026 17h'!$B:$B,'[9]cell downs 18042026 17h'!$B:$B,"")</f>
        <v/>
      </c>
      <c r="AU1934" s="14" t="str">
        <f>_xlfn.XLOOKUP(B1934,'[10]Cells Huawei 19042026 15h'!$B:$B,'[10]Cells Huawei 19042026 15h'!$B:$B,"")</f>
        <v/>
      </c>
      <c r="AV1934" s="9" t="str">
        <f>_xlfn.XLOOKUP(B1934,'[11]cells down 19042026 9H40'!$B:$B,'[11]cells down 19042026 9H40'!$B:$B,"")</f>
        <v/>
      </c>
    </row>
    <row r="1935" spans="1:48" hidden="1" x14ac:dyDescent="0.3">
      <c r="A1935" s="1" t="s">
        <v>4333</v>
      </c>
      <c r="B1935" s="8" t="s">
        <v>4334</v>
      </c>
      <c r="C1935" s="3" t="str">
        <f>_xlfn.XLOOKUP(B1935,'[1]daily break down'!$D:$D,'[1]daily break down'!$E:$E,"")</f>
        <v>CENTRE</v>
      </c>
      <c r="D1935" s="1" t="s">
        <v>11</v>
      </c>
      <c r="E1935" s="1" t="s">
        <v>12</v>
      </c>
      <c r="F1935" s="3" t="s">
        <v>69</v>
      </c>
      <c r="G1935" s="1" t="s">
        <v>70</v>
      </c>
      <c r="H1935" s="29" t="str">
        <f>_xlfn.XLOOKUP(B1935,[2]CALCULATION!$B:$B,[2]CALCULATION!$H:$H,"")</f>
        <v>ZTE</v>
      </c>
      <c r="I1935" s="26">
        <v>0</v>
      </c>
      <c r="J1935" s="26">
        <v>0</v>
      </c>
      <c r="K1935" s="26">
        <v>0</v>
      </c>
      <c r="L1935" s="26">
        <v>0</v>
      </c>
      <c r="M1935" s="26">
        <v>0</v>
      </c>
      <c r="N1935" s="26">
        <v>0</v>
      </c>
      <c r="O1935" s="26">
        <v>0</v>
      </c>
      <c r="P1935" s="114" t="s">
        <v>6364</v>
      </c>
      <c r="Q1935" s="42" t="s">
        <v>5538</v>
      </c>
      <c r="R1935" s="42"/>
      <c r="S1935" s="41" t="str" cm="1">
        <f t="array" ref="S1935">IFERROR(_xlfn.IFS(
U1935="MPR ISSUE","PDH",
U1935="BSS Hardware Issue","BSS",
U1935="Sites strategiques, MLL, Pylone, etc.","ENVTECH",
U1935="AKTIVCO DEFAUT GE &amp; POWER Cabinet","AKTIVCO",
U1935="AKTIVCO Coupure ENEO &amp; Baisse de tension","AKTIVCO GRID ONLY",
U1935="Coupure ENEO &amp; Baisse de tension","IHS GRID ONLY",
U1935="Defaut GE &amp; POWER Cabinet","IHS",
U1935="Sharing","Partners",
U1935="Sites strategiques &amp; DataCenter","SST &amp; DC",
U1935="Exclu","Exclu",
U1935="SAT","SAT",
U1935="SPARE-ISSUE","SPARE-ISSUE",
U1935="Fiber CAmtel","TRANS_FO_CAMTEL",
U1935="Fiber AOF","Fiber AOF",
U1935="Projet OCM (HUAWEI)","TRAVAUX-HUAWEI",
U1935="Projet OCM (NOKIA)","TRAVAUX-NOKIA",
U1935="ACCESS-ISSUE","ACCESS-ISSUE",
U1935="Projet OCM (ZTE, NOKIA, autres projets)","TRAVAUX OCM",
U1935="No root CAuse","No root cause",
U1935="ODU HS","PDH",
U1935="IP &amp; VLAN","PDH",
U1935="Warehouse HUAWEI","SPARE-ISSUE",
U1935="SPARE-HS","SPARE-ISSUE",
U1935="Power Telco","BSS",U1935="no impacts","no impacts"
),"")</f>
        <v>No root cause</v>
      </c>
      <c r="T1935" s="41" t="str" cm="1">
        <f t="array" ref="T1935">IFERROR(_xlfn.IFS(
U1935="MPR ISSUE","TX ISSUE",
U1935="BSS Hardware Issue","RAN ISSUE",
U1935="Sites strategiques, MLL, Pylone, etc.","ENVTECH",
U1935="AKTIVCO DEFAUT GE &amp; POWER Cabinet","POWER ISSUE",
U1935="AKTIVCO Coupure ENEO &amp; Baisse de tension","POWER ISSUE",
U1935="Coupure ENEO &amp; Baisse de tension","POWER ISSUE",
U1935="Defaut GE &amp; POWER Cabinet","POWER ISSUE",
U1935="Sharing","POWER ISSUE",
U1935="Sites strategiques &amp; DataCenter","POWER ISSUE",
U1935="Exclu","Exclu",
U1935="SAT","TX ISSUE",
U1935="SPARE-ISSUE","SPARE-ISSUE",
U1935="Fiber CAmtel","TX ISSUE",
U1935="Fiber AOF","TX ISSUE",
U1935="Projet OCM (HUAWEI)","TRAVAUX-HUAWEI",
U1935="Projet OCM (NOKIA)","TRAVAUX -NOKIA",
U1935="ACCESS-ISSUE","ACCESS-ISSUE",
U1935="Projet OCM (ZTE, NOKIA, autres projets)","TRAVAUX OCM",
U1935="No root CAuse","No root cause",
U1935="ODU HS","TX ISSUE",
U1935="IP &amp; VLAN","TX ISSUE",
U1935="Warehouse HUAWEI","SPARE-ISSUE",
U1935="SPARE-HS","SPARE-ISSUE",
U1935="Power Telco","RAN ISSUE",U1935="no impacts","no impacts"
),"")</f>
        <v>No root cause</v>
      </c>
      <c r="U1935" s="68" t="s">
        <v>5691</v>
      </c>
      <c r="V1935" s="41" t="str" cm="1">
        <f t="array" ref="V1935">IFERROR(_xlfn.IFS(
U1935="MPR ISSUE","ACTIVE",
U1935="BSS Hardware Issue","ACTIVE",
U1935="Sites strategiques, MLL, Pylone, etc.","PASSIVE",
U1935="AKTIVCO DEFAUT GE &amp; POWER Cabinet","PASSIVE",
U1935="AKTIVCO Coupure ENEO &amp; Baisse de tension","PASSIVE",
U1935="Coupure ENEO &amp; Baisse de tension","PASSIVE",
U1935="Defaut GE &amp; POWER Cabinet","PASSIVE",
U1935="Sharing","PASSIVE",
U1935="Sites strategiques &amp; DataCenter","PASSIVE",
U1935="Exclu","Exclu",
U1935="SAT","ACTIVE",
U1935="SPARE-ISSUE","SPARE-ISSUE",
U1935="Fiber CAmtel","ACTIVE",
U1935="Fiber AOF","ACTIVE",
U1935="Projet OCM (HUAWEI)","PLANNED WORKS",
U1935="Projet OCM (NOKIA)","PLANNED WORKS",
U1935="ACCESS-ISSUE","ACCESS-ISSUE",
U1935="Projet OCM (ZTE, NOKIA, autres projets)","PLANNED WORKS",
U1935="No root CAuse","No root cause",
U1935="ODU HS","ACTIVE",
U1935="IP &amp; VLAN","ACTIVE",
U1935="Warehouse HUAWEI","SPARE-ISSUE",
U1935="SPARE-HS","SPARE-ISSUE",
U1935="Power Telco","ACTIVE", U1935="no impacts","no impacts"
),"")</f>
        <v>No root cause</v>
      </c>
      <c r="W1935" s="113"/>
      <c r="X1935" s="113"/>
      <c r="Y1935" s="113"/>
      <c r="Z1935" s="113"/>
      <c r="AA1935" s="113"/>
      <c r="AB1935" s="17" t="s">
        <v>5465</v>
      </c>
      <c r="AC1935" s="17" t="str">
        <f>_xlfn.XLOOKUP(B1935,'INCIDENT-04-27-2026'!E:E,'INCIDENT-04-27-2026'!F:F,"")</f>
        <v/>
      </c>
      <c r="AD1935" s="9"/>
      <c r="AE1935" s="7" t="s">
        <v>5465</v>
      </c>
      <c r="AF1935" s="6" t="str">
        <f>_xlfn.XLOOKUP(B1935,'[13]Input_27-04'!$B:$B,'[13]Input_27-04'!$M:$M,"")</f>
        <v/>
      </c>
      <c r="AG1935" s="7"/>
      <c r="AH1935" s="3"/>
      <c r="AI1935" s="18" t="str">
        <f>_xlfn.XLOOKUP(B1935,'[3]Cells Huawei 27042026 10h'!$B:$B,'[3]Cells Huawei 27042026 10h'!$T:$T,"")</f>
        <v/>
      </c>
      <c r="AJ1935" s="18" t="str">
        <f>_xlfn.XLOOKUP(B1935,'[3]Cells Huawei 27042026 15h'!$B:$B,'[3]Cells Huawei 27042026 15h'!$T:$T,"")</f>
        <v/>
      </c>
      <c r="AK1935" s="18" t="str">
        <f>_xlfn.XLOOKUP(B1935,'[4]cells down 27042026 11h28'!$B:$B,'[4]cells down 27042026 11h28'!$R:$R,"")</f>
        <v/>
      </c>
      <c r="AL1935" s="18" t="str">
        <f>_xlfn.XLOOKUP(B1935,'[4]cells down 27042026 18h01'!$B:$B,'[4]cells down 27042026 18h01'!$R:$R,"")</f>
        <v/>
      </c>
      <c r="AM1935" s="18" t="str">
        <f>_xlfn.XLOOKUP(B1935,'[5]cell downs 27042026 11h'!$B:$B,'[5]cell downs 27042026 11h'!$R:$R,"")</f>
        <v/>
      </c>
      <c r="AN1935" s="18" t="str">
        <f>_xlfn.XLOOKUP(B1935,'[5]cell downs 27042026 17h40'!$B:$B,'[5]cell downs 27042026 17h40'!$R:$R,"")</f>
        <v/>
      </c>
      <c r="AO1935" s="18" t="str">
        <f>_xlfn.XLOOKUP(B1935,'[6]ALL SITES DOWN'!$D:$D,'[6]ALL SITES DOWN'!$J:$J,"")</f>
        <v/>
      </c>
      <c r="AP1935" s="18" t="str">
        <f>_xlfn.XLOOKUP(B1935,'[7]ALL SITES DOWN'!$D:$D,'[7]ALL SITES DOWN'!$J:$J,"")</f>
        <v/>
      </c>
      <c r="AQ1935" s="9" t="str">
        <f>_xlfn.XLOOKUP(B1935,[8]sheet1!$AC:$AC,[8]sheet1!$AF:$AF,"")</f>
        <v/>
      </c>
      <c r="AR1935" s="14"/>
      <c r="AS1935" s="14" t="s">
        <v>5465</v>
      </c>
      <c r="AT1935" s="14" t="str">
        <f>_xlfn.XLOOKUP(B1935,'[9]cell downs 18042026 17h'!$B:$B,'[9]cell downs 18042026 17h'!$B:$B,"")</f>
        <v/>
      </c>
      <c r="AU1935" s="14" t="str">
        <f>_xlfn.XLOOKUP(B1935,'[10]Cells Huawei 19042026 15h'!$B:$B,'[10]Cells Huawei 19042026 15h'!$B:$B,"")</f>
        <v/>
      </c>
      <c r="AV1935" s="9" t="str">
        <f>_xlfn.XLOOKUP(B1935,'[11]cells down 19042026 9H40'!$B:$B,'[11]cells down 19042026 9H40'!$B:$B,"")</f>
        <v/>
      </c>
    </row>
    <row r="1936" spans="1:48" hidden="1" x14ac:dyDescent="0.3">
      <c r="A1936" s="1" t="s">
        <v>3418</v>
      </c>
      <c r="B1936" s="8" t="s">
        <v>3419</v>
      </c>
      <c r="C1936" s="3" t="str">
        <f>_xlfn.XLOOKUP(B1936,'[1]daily break down'!$D:$D,'[1]daily break down'!$E:$E,"")</f>
        <v>CENTRE</v>
      </c>
      <c r="D1936" s="1" t="s">
        <v>11</v>
      </c>
      <c r="E1936" s="1" t="s">
        <v>12</v>
      </c>
      <c r="F1936" s="3" t="s">
        <v>69</v>
      </c>
      <c r="G1936" s="1" t="s">
        <v>70</v>
      </c>
      <c r="H1936" s="29" t="str">
        <f>_xlfn.XLOOKUP(B1936,[2]CALCULATION!$B:$B,[2]CALCULATION!$H:$H,"")</f>
        <v>ZTE</v>
      </c>
      <c r="I1936" s="26">
        <v>0</v>
      </c>
      <c r="J1936" s="26">
        <v>0</v>
      </c>
      <c r="K1936" s="26">
        <v>0</v>
      </c>
      <c r="L1936" s="26">
        <v>0</v>
      </c>
      <c r="M1936" s="26">
        <v>0</v>
      </c>
      <c r="N1936" s="26">
        <v>0</v>
      </c>
      <c r="O1936" s="26">
        <v>0</v>
      </c>
      <c r="P1936" s="114" t="s">
        <v>6364</v>
      </c>
      <c r="Q1936" s="42" t="s">
        <v>5538</v>
      </c>
      <c r="R1936" s="42"/>
      <c r="S1936" s="41" t="str" cm="1">
        <f t="array" ref="S1936">IFERROR(_xlfn.IFS(
U1936="MPR ISSUE","PDH",
U1936="BSS Hardware Issue","BSS",
U1936="Sites strategiques, MLL, Pylone, etc.","ENVTECH",
U1936="AKTIVCO DEFAUT GE &amp; POWER Cabinet","AKTIVCO",
U1936="AKTIVCO Coupure ENEO &amp; Baisse de tension","AKTIVCO GRID ONLY",
U1936="Coupure ENEO &amp; Baisse de tension","IHS GRID ONLY",
U1936="Defaut GE &amp; POWER Cabinet","IHS",
U1936="Sharing","Partners",
U1936="Sites strategiques &amp; DataCenter","SST &amp; DC",
U1936="Exclu","Exclu",
U1936="SAT","SAT",
U1936="SPARE-ISSUE","SPARE-ISSUE",
U1936="Fiber CAmtel","TRANS_FO_CAMTEL",
U1936="Fiber AOF","Fiber AOF",
U1936="Projet OCM (HUAWEI)","TRAVAUX-HUAWEI",
U1936="Projet OCM (NOKIA)","TRAVAUX-NOKIA",
U1936="ACCESS-ISSUE","ACCESS-ISSUE",
U1936="Projet OCM (ZTE, NOKIA, autres projets)","TRAVAUX OCM",
U1936="No root CAuse","No root cause",
U1936="ODU HS","PDH",
U1936="IP &amp; VLAN","PDH",
U1936="Warehouse HUAWEI","SPARE-ISSUE",
U1936="SPARE-HS","SPARE-ISSUE",
U1936="Power Telco","BSS",U1936="no impacts","no impacts"
),"")</f>
        <v>No root cause</v>
      </c>
      <c r="T1936" s="41" t="str" cm="1">
        <f t="array" ref="T1936">IFERROR(_xlfn.IFS(
U1936="MPR ISSUE","TX ISSUE",
U1936="BSS Hardware Issue","RAN ISSUE",
U1936="Sites strategiques, MLL, Pylone, etc.","ENVTECH",
U1936="AKTIVCO DEFAUT GE &amp; POWER Cabinet","POWER ISSUE",
U1936="AKTIVCO Coupure ENEO &amp; Baisse de tension","POWER ISSUE",
U1936="Coupure ENEO &amp; Baisse de tension","POWER ISSUE",
U1936="Defaut GE &amp; POWER Cabinet","POWER ISSUE",
U1936="Sharing","POWER ISSUE",
U1936="Sites strategiques &amp; DataCenter","POWER ISSUE",
U1936="Exclu","Exclu",
U1936="SAT","TX ISSUE",
U1936="SPARE-ISSUE","SPARE-ISSUE",
U1936="Fiber CAmtel","TX ISSUE",
U1936="Fiber AOF","TX ISSUE",
U1936="Projet OCM (HUAWEI)","TRAVAUX-HUAWEI",
U1936="Projet OCM (NOKIA)","TRAVAUX -NOKIA",
U1936="ACCESS-ISSUE","ACCESS-ISSUE",
U1936="Projet OCM (ZTE, NOKIA, autres projets)","TRAVAUX OCM",
U1936="No root CAuse","No root cause",
U1936="ODU HS","TX ISSUE",
U1936="IP &amp; VLAN","TX ISSUE",
U1936="Warehouse HUAWEI","SPARE-ISSUE",
U1936="SPARE-HS","SPARE-ISSUE",
U1936="Power Telco","RAN ISSUE",U1936="no impacts","no impacts"
),"")</f>
        <v>No root cause</v>
      </c>
      <c r="U1936" s="68" t="s">
        <v>5691</v>
      </c>
      <c r="V1936" s="41" t="str" cm="1">
        <f t="array" ref="V1936">IFERROR(_xlfn.IFS(
U1936="MPR ISSUE","ACTIVE",
U1936="BSS Hardware Issue","ACTIVE",
U1936="Sites strategiques, MLL, Pylone, etc.","PASSIVE",
U1936="AKTIVCO DEFAUT GE &amp; POWER Cabinet","PASSIVE",
U1936="AKTIVCO Coupure ENEO &amp; Baisse de tension","PASSIVE",
U1936="Coupure ENEO &amp; Baisse de tension","PASSIVE",
U1936="Defaut GE &amp; POWER Cabinet","PASSIVE",
U1936="Sharing","PASSIVE",
U1936="Sites strategiques &amp; DataCenter","PASSIVE",
U1936="Exclu","Exclu",
U1936="SAT","ACTIVE",
U1936="SPARE-ISSUE","SPARE-ISSUE",
U1936="Fiber CAmtel","ACTIVE",
U1936="Fiber AOF","ACTIVE",
U1936="Projet OCM (HUAWEI)","PLANNED WORKS",
U1936="Projet OCM (NOKIA)","PLANNED WORKS",
U1936="ACCESS-ISSUE","ACCESS-ISSUE",
U1936="Projet OCM (ZTE, NOKIA, autres projets)","PLANNED WORKS",
U1936="No root CAuse","No root cause",
U1936="ODU HS","ACTIVE",
U1936="IP &amp; VLAN","ACTIVE",
U1936="Warehouse HUAWEI","SPARE-ISSUE",
U1936="SPARE-HS","SPARE-ISSUE",
U1936="Power Telco","ACTIVE", U1936="no impacts","no impacts"
),"")</f>
        <v>No root cause</v>
      </c>
      <c r="W1936" s="113"/>
      <c r="X1936" s="113"/>
      <c r="Y1936" s="113"/>
      <c r="Z1936" s="113"/>
      <c r="AA1936" s="113"/>
      <c r="AB1936" s="17" t="s">
        <v>5465</v>
      </c>
      <c r="AC1936" s="17" t="str">
        <f>_xlfn.XLOOKUP(B1936,'INCIDENT-04-27-2026'!E:E,'INCIDENT-04-27-2026'!F:F,"")</f>
        <v/>
      </c>
      <c r="AD1936" s="9"/>
      <c r="AE1936" s="7" t="s">
        <v>5465</v>
      </c>
      <c r="AF1936" s="6" t="str">
        <f>_xlfn.XLOOKUP(B1936,'[13]Input_27-04'!$B:$B,'[13]Input_27-04'!$M:$M,"")</f>
        <v/>
      </c>
      <c r="AG1936" s="7"/>
      <c r="AH1936" s="3"/>
      <c r="AI1936" s="18" t="str">
        <f>_xlfn.XLOOKUP(B1936,'[3]Cells Huawei 27042026 10h'!$B:$B,'[3]Cells Huawei 27042026 10h'!$T:$T,"")</f>
        <v/>
      </c>
      <c r="AJ1936" s="18" t="str">
        <f>_xlfn.XLOOKUP(B1936,'[3]Cells Huawei 27042026 15h'!$B:$B,'[3]Cells Huawei 27042026 15h'!$T:$T,"")</f>
        <v/>
      </c>
      <c r="AK1936" s="18" t="str">
        <f>_xlfn.XLOOKUP(B1936,'[4]cells down 27042026 11h28'!$B:$B,'[4]cells down 27042026 11h28'!$R:$R,"")</f>
        <v/>
      </c>
      <c r="AL1936" s="18" t="str">
        <f>_xlfn.XLOOKUP(B1936,'[4]cells down 27042026 18h01'!$B:$B,'[4]cells down 27042026 18h01'!$R:$R,"")</f>
        <v/>
      </c>
      <c r="AM1936" s="18" t="str">
        <f>_xlfn.XLOOKUP(B1936,'[5]cell downs 27042026 11h'!$B:$B,'[5]cell downs 27042026 11h'!$R:$R,"")</f>
        <v/>
      </c>
      <c r="AN1936" s="18" t="str">
        <f>_xlfn.XLOOKUP(B1936,'[5]cell downs 27042026 17h40'!$B:$B,'[5]cell downs 27042026 17h40'!$R:$R,"")</f>
        <v/>
      </c>
      <c r="AO1936" s="18" t="str">
        <f>_xlfn.XLOOKUP(B1936,'[6]ALL SITES DOWN'!$D:$D,'[6]ALL SITES DOWN'!$J:$J,"")</f>
        <v/>
      </c>
      <c r="AP1936" s="18" t="str">
        <f>_xlfn.XLOOKUP(B1936,'[7]ALL SITES DOWN'!$D:$D,'[7]ALL SITES DOWN'!$J:$J,"")</f>
        <v/>
      </c>
      <c r="AQ1936" s="9" t="str">
        <f>_xlfn.XLOOKUP(B1936,[8]sheet1!$AC:$AC,[8]sheet1!$AF:$AF,"")</f>
        <v/>
      </c>
      <c r="AR1936" s="14"/>
      <c r="AS1936" s="14" t="s">
        <v>5465</v>
      </c>
      <c r="AT1936" s="14" t="str">
        <f>_xlfn.XLOOKUP(B1936,'[9]cell downs 18042026 17h'!$B:$B,'[9]cell downs 18042026 17h'!$B:$B,"")</f>
        <v/>
      </c>
      <c r="AU1936" s="14" t="str">
        <f>_xlfn.XLOOKUP(B1936,'[10]Cells Huawei 19042026 15h'!$B:$B,'[10]Cells Huawei 19042026 15h'!$B:$B,"")</f>
        <v/>
      </c>
      <c r="AV1936" s="9" t="str">
        <f>_xlfn.XLOOKUP(B1936,'[11]cells down 19042026 9H40'!$B:$B,'[11]cells down 19042026 9H40'!$B:$B,"")</f>
        <v/>
      </c>
    </row>
    <row r="1937" spans="1:48" hidden="1" x14ac:dyDescent="0.3">
      <c r="A1937" s="1" t="s">
        <v>3234</v>
      </c>
      <c r="B1937" s="8" t="s">
        <v>3235</v>
      </c>
      <c r="C1937" s="3" t="str">
        <f>_xlfn.XLOOKUP(B1937,'[1]daily break down'!$D:$D,'[1]daily break down'!$E:$E,"")</f>
        <v>Douala</v>
      </c>
      <c r="D1937" s="1" t="s">
        <v>11</v>
      </c>
      <c r="E1937" s="1" t="s">
        <v>12</v>
      </c>
      <c r="F1937" s="3" t="s">
        <v>31</v>
      </c>
      <c r="G1937" s="1" t="s">
        <v>32</v>
      </c>
      <c r="H1937" s="29" t="str">
        <f>_xlfn.XLOOKUP(B1937,[2]CALCULATION!$B:$B,[2]CALCULATION!$H:$H,"")</f>
        <v>ZTE</v>
      </c>
      <c r="I1937" s="26">
        <v>0</v>
      </c>
      <c r="J1937" s="26">
        <v>0</v>
      </c>
      <c r="K1937" s="26">
        <v>0</v>
      </c>
      <c r="L1937" s="26">
        <v>0</v>
      </c>
      <c r="M1937" s="26">
        <v>0</v>
      </c>
      <c r="N1937" s="26">
        <v>0</v>
      </c>
      <c r="O1937" s="26">
        <v>0</v>
      </c>
      <c r="P1937" s="114" t="s">
        <v>6364</v>
      </c>
      <c r="Q1937" s="42" t="s">
        <v>5538</v>
      </c>
      <c r="R1937" s="42"/>
      <c r="S1937" s="41" t="str" cm="1">
        <f t="array" ref="S1937">IFERROR(_xlfn.IFS(
U1937="MPR ISSUE","PDH",
U1937="BSS Hardware Issue","BSS",
U1937="Sites strategiques, MLL, Pylone, etc.","ENVTECH",
U1937="AKTIVCO DEFAUT GE &amp; POWER Cabinet","AKTIVCO",
U1937="AKTIVCO Coupure ENEO &amp; Baisse de tension","AKTIVCO GRID ONLY",
U1937="Coupure ENEO &amp; Baisse de tension","IHS GRID ONLY",
U1937="Defaut GE &amp; POWER Cabinet","IHS",
U1937="Sharing","Partners",
U1937="Sites strategiques &amp; DataCenter","SST &amp; DC",
U1937="Exclu","Exclu",
U1937="SAT","SAT",
U1937="SPARE-ISSUE","SPARE-ISSUE",
U1937="Fiber CAmtel","TRANS_FO_CAMTEL",
U1937="Fiber AOF","Fiber AOF",
U1937="Projet OCM (HUAWEI)","TRAVAUX-HUAWEI",
U1937="Projet OCM (NOKIA)","TRAVAUX-NOKIA",
U1937="ACCESS-ISSUE","ACCESS-ISSUE",
U1937="Projet OCM (ZTE, NOKIA, autres projets)","TRAVAUX OCM",
U1937="No root CAuse","No root cause",
U1937="ODU HS","PDH",
U1937="IP &amp; VLAN","PDH",
U1937="Warehouse HUAWEI","SPARE-ISSUE",
U1937="SPARE-HS","SPARE-ISSUE",
U1937="Power Telco","BSS",U1937="no impacts","no impacts"
),"")</f>
        <v>No root cause</v>
      </c>
      <c r="T1937" s="41" t="str" cm="1">
        <f t="array" ref="T1937">IFERROR(_xlfn.IFS(
U1937="MPR ISSUE","TX ISSUE",
U1937="BSS Hardware Issue","RAN ISSUE",
U1937="Sites strategiques, MLL, Pylone, etc.","ENVTECH",
U1937="AKTIVCO DEFAUT GE &amp; POWER Cabinet","POWER ISSUE",
U1937="AKTIVCO Coupure ENEO &amp; Baisse de tension","POWER ISSUE",
U1937="Coupure ENEO &amp; Baisse de tension","POWER ISSUE",
U1937="Defaut GE &amp; POWER Cabinet","POWER ISSUE",
U1937="Sharing","POWER ISSUE",
U1937="Sites strategiques &amp; DataCenter","POWER ISSUE",
U1937="Exclu","Exclu",
U1937="SAT","TX ISSUE",
U1937="SPARE-ISSUE","SPARE-ISSUE",
U1937="Fiber CAmtel","TX ISSUE",
U1937="Fiber AOF","TX ISSUE",
U1937="Projet OCM (HUAWEI)","TRAVAUX-HUAWEI",
U1937="Projet OCM (NOKIA)","TRAVAUX -NOKIA",
U1937="ACCESS-ISSUE","ACCESS-ISSUE",
U1937="Projet OCM (ZTE, NOKIA, autres projets)","TRAVAUX OCM",
U1937="No root CAuse","No root cause",
U1937="ODU HS","TX ISSUE",
U1937="IP &amp; VLAN","TX ISSUE",
U1937="Warehouse HUAWEI","SPARE-ISSUE",
U1937="SPARE-HS","SPARE-ISSUE",
U1937="Power Telco","RAN ISSUE",U1937="no impacts","no impacts"
),"")</f>
        <v>No root cause</v>
      </c>
      <c r="U1937" s="68" t="s">
        <v>5691</v>
      </c>
      <c r="V1937" s="41" t="str" cm="1">
        <f t="array" ref="V1937">IFERROR(_xlfn.IFS(
U1937="MPR ISSUE","ACTIVE",
U1937="BSS Hardware Issue","ACTIVE",
U1937="Sites strategiques, MLL, Pylone, etc.","PASSIVE",
U1937="AKTIVCO DEFAUT GE &amp; POWER Cabinet","PASSIVE",
U1937="AKTIVCO Coupure ENEO &amp; Baisse de tension","PASSIVE",
U1937="Coupure ENEO &amp; Baisse de tension","PASSIVE",
U1937="Defaut GE &amp; POWER Cabinet","PASSIVE",
U1937="Sharing","PASSIVE",
U1937="Sites strategiques &amp; DataCenter","PASSIVE",
U1937="Exclu","Exclu",
U1937="SAT","ACTIVE",
U1937="SPARE-ISSUE","SPARE-ISSUE",
U1937="Fiber CAmtel","ACTIVE",
U1937="Fiber AOF","ACTIVE",
U1937="Projet OCM (HUAWEI)","PLANNED WORKS",
U1937="Projet OCM (NOKIA)","PLANNED WORKS",
U1937="ACCESS-ISSUE","ACCESS-ISSUE",
U1937="Projet OCM (ZTE, NOKIA, autres projets)","PLANNED WORKS",
U1937="No root CAuse","No root cause",
U1937="ODU HS","ACTIVE",
U1937="IP &amp; VLAN","ACTIVE",
U1937="Warehouse HUAWEI","SPARE-ISSUE",
U1937="SPARE-HS","SPARE-ISSUE",
U1937="Power Telco","ACTIVE", U1937="no impacts","no impacts"
),"")</f>
        <v>No root cause</v>
      </c>
      <c r="W1937" s="113"/>
      <c r="X1937" s="113"/>
      <c r="Y1937" s="113"/>
      <c r="Z1937" s="113"/>
      <c r="AA1937" s="113"/>
      <c r="AB1937" s="17" t="s">
        <v>5465</v>
      </c>
      <c r="AC1937" s="17" t="str">
        <f>_xlfn.XLOOKUP(B1937,'INCIDENT-04-27-2026'!E:E,'INCIDENT-04-27-2026'!F:F,"")</f>
        <v/>
      </c>
      <c r="AD1937" s="9"/>
      <c r="AE1937" s="7" t="s">
        <v>5465</v>
      </c>
      <c r="AF1937" s="6" t="str">
        <f>_xlfn.XLOOKUP(B1937,'[13]Input_27-04'!$B:$B,'[13]Input_27-04'!$M:$M,"")</f>
        <v/>
      </c>
      <c r="AG1937" s="7"/>
      <c r="AH1937" s="3"/>
      <c r="AI1937" s="18" t="str">
        <f>_xlfn.XLOOKUP(B1937,'[3]Cells Huawei 27042026 10h'!$B:$B,'[3]Cells Huawei 27042026 10h'!$T:$T,"")</f>
        <v/>
      </c>
      <c r="AJ1937" s="18" t="str">
        <f>_xlfn.XLOOKUP(B1937,'[3]Cells Huawei 27042026 15h'!$B:$B,'[3]Cells Huawei 27042026 15h'!$T:$T,"")</f>
        <v/>
      </c>
      <c r="AK1937" s="18" t="str">
        <f>_xlfn.XLOOKUP(B1937,'[4]cells down 27042026 11h28'!$B:$B,'[4]cells down 27042026 11h28'!$R:$R,"")</f>
        <v/>
      </c>
      <c r="AL1937" s="18" t="str">
        <f>_xlfn.XLOOKUP(B1937,'[4]cells down 27042026 18h01'!$B:$B,'[4]cells down 27042026 18h01'!$R:$R,"")</f>
        <v/>
      </c>
      <c r="AM1937" s="18" t="str">
        <f>_xlfn.XLOOKUP(B1937,'[5]cell downs 27042026 11h'!$B:$B,'[5]cell downs 27042026 11h'!$R:$R,"")</f>
        <v/>
      </c>
      <c r="AN1937" s="18" t="str">
        <f>_xlfn.XLOOKUP(B1937,'[5]cell downs 27042026 17h40'!$B:$B,'[5]cell downs 27042026 17h40'!$R:$R,"")</f>
        <v/>
      </c>
      <c r="AO1937" s="18" t="str">
        <f>_xlfn.XLOOKUP(B1937,'[6]ALL SITES DOWN'!$D:$D,'[6]ALL SITES DOWN'!$J:$J,"")</f>
        <v/>
      </c>
      <c r="AP1937" s="18" t="str">
        <f>_xlfn.XLOOKUP(B1937,'[7]ALL SITES DOWN'!$D:$D,'[7]ALL SITES DOWN'!$J:$J,"")</f>
        <v/>
      </c>
      <c r="AQ1937" s="9" t="str">
        <f>_xlfn.XLOOKUP(B1937,[8]sheet1!$AC:$AC,[8]sheet1!$AF:$AF,"")</f>
        <v/>
      </c>
      <c r="AR1937" s="14"/>
      <c r="AS1937" s="14" t="s">
        <v>5465</v>
      </c>
      <c r="AT1937" s="14" t="str">
        <f>_xlfn.XLOOKUP(B1937,'[9]cell downs 18042026 17h'!$B:$B,'[9]cell downs 18042026 17h'!$B:$B,"")</f>
        <v/>
      </c>
      <c r="AU1937" s="14" t="str">
        <f>_xlfn.XLOOKUP(B1937,'[10]Cells Huawei 19042026 15h'!$B:$B,'[10]Cells Huawei 19042026 15h'!$B:$B,"")</f>
        <v/>
      </c>
      <c r="AV1937" s="9" t="str">
        <f>_xlfn.XLOOKUP(B1937,'[11]cells down 19042026 9H40'!$B:$B,'[11]cells down 19042026 9H40'!$B:$B,"")</f>
        <v/>
      </c>
    </row>
    <row r="1938" spans="1:48" hidden="1" x14ac:dyDescent="0.3">
      <c r="A1938" s="1" t="s">
        <v>4317</v>
      </c>
      <c r="B1938" s="8" t="s">
        <v>4318</v>
      </c>
      <c r="C1938" s="3" t="str">
        <f>_xlfn.XLOOKUP(B1938,'[1]daily break down'!$D:$D,'[1]daily break down'!$E:$E,"")</f>
        <v>Douala</v>
      </c>
      <c r="D1938" s="1" t="s">
        <v>21</v>
      </c>
      <c r="E1938" s="1" t="s">
        <v>36</v>
      </c>
      <c r="F1938" s="3" t="s">
        <v>31</v>
      </c>
      <c r="G1938" s="1" t="s">
        <v>32</v>
      </c>
      <c r="H1938" s="29" t="str">
        <f>_xlfn.XLOOKUP(B1938,[2]CALCULATION!$B:$B,[2]CALCULATION!$H:$H,"")</f>
        <v>ZTE</v>
      </c>
      <c r="I1938" s="26">
        <v>0</v>
      </c>
      <c r="J1938" s="26">
        <v>0</v>
      </c>
      <c r="K1938" s="26">
        <v>0</v>
      </c>
      <c r="L1938" s="26">
        <v>0</v>
      </c>
      <c r="M1938" s="26">
        <v>0</v>
      </c>
      <c r="N1938" s="26">
        <v>0</v>
      </c>
      <c r="O1938" s="26">
        <v>0</v>
      </c>
      <c r="P1938" s="114" t="s">
        <v>6364</v>
      </c>
      <c r="Q1938" s="42" t="s">
        <v>5538</v>
      </c>
      <c r="R1938" s="42"/>
      <c r="S1938" s="41" t="str" cm="1">
        <f t="array" ref="S1938">IFERROR(_xlfn.IFS(
U1938="MPR ISSUE","PDH",
U1938="BSS Hardware Issue","BSS",
U1938="Sites strategiques, MLL, Pylone, etc.","ENVTECH",
U1938="AKTIVCO DEFAUT GE &amp; POWER Cabinet","AKTIVCO",
U1938="AKTIVCO Coupure ENEO &amp; Baisse de tension","AKTIVCO GRID ONLY",
U1938="Coupure ENEO &amp; Baisse de tension","IHS GRID ONLY",
U1938="Defaut GE &amp; POWER Cabinet","IHS",
U1938="Sharing","Partners",
U1938="Sites strategiques &amp; DataCenter","SST &amp; DC",
U1938="Exclu","Exclu",
U1938="SAT","SAT",
U1938="SPARE-ISSUE","SPARE-ISSUE",
U1938="Fiber CAmtel","TRANS_FO_CAMTEL",
U1938="Fiber AOF","Fiber AOF",
U1938="Projet OCM (HUAWEI)","TRAVAUX-HUAWEI",
U1938="Projet OCM (NOKIA)","TRAVAUX-NOKIA",
U1938="ACCESS-ISSUE","ACCESS-ISSUE",
U1938="Projet OCM (ZTE, NOKIA, autres projets)","TRAVAUX OCM",
U1938="No root CAuse","No root cause",
U1938="ODU HS","PDH",
U1938="IP &amp; VLAN","PDH",
U1938="Warehouse HUAWEI","SPARE-ISSUE",
U1938="SPARE-HS","SPARE-ISSUE",
U1938="Power Telco","BSS",U1938="no impacts","no impacts"
),"")</f>
        <v>No root cause</v>
      </c>
      <c r="T1938" s="41" t="str" cm="1">
        <f t="array" ref="T1938">IFERROR(_xlfn.IFS(
U1938="MPR ISSUE","TX ISSUE",
U1938="BSS Hardware Issue","RAN ISSUE",
U1938="Sites strategiques, MLL, Pylone, etc.","ENVTECH",
U1938="AKTIVCO DEFAUT GE &amp; POWER Cabinet","POWER ISSUE",
U1938="AKTIVCO Coupure ENEO &amp; Baisse de tension","POWER ISSUE",
U1938="Coupure ENEO &amp; Baisse de tension","POWER ISSUE",
U1938="Defaut GE &amp; POWER Cabinet","POWER ISSUE",
U1938="Sharing","POWER ISSUE",
U1938="Sites strategiques &amp; DataCenter","POWER ISSUE",
U1938="Exclu","Exclu",
U1938="SAT","TX ISSUE",
U1938="SPARE-ISSUE","SPARE-ISSUE",
U1938="Fiber CAmtel","TX ISSUE",
U1938="Fiber AOF","TX ISSUE",
U1938="Projet OCM (HUAWEI)","TRAVAUX-HUAWEI",
U1938="Projet OCM (NOKIA)","TRAVAUX -NOKIA",
U1938="ACCESS-ISSUE","ACCESS-ISSUE",
U1938="Projet OCM (ZTE, NOKIA, autres projets)","TRAVAUX OCM",
U1938="No root CAuse","No root cause",
U1938="ODU HS","TX ISSUE",
U1938="IP &amp; VLAN","TX ISSUE",
U1938="Warehouse HUAWEI","SPARE-ISSUE",
U1938="SPARE-HS","SPARE-ISSUE",
U1938="Power Telco","RAN ISSUE",U1938="no impacts","no impacts"
),"")</f>
        <v>No root cause</v>
      </c>
      <c r="U1938" s="68" t="s">
        <v>5691</v>
      </c>
      <c r="V1938" s="41" t="str" cm="1">
        <f t="array" ref="V1938">IFERROR(_xlfn.IFS(
U1938="MPR ISSUE","ACTIVE",
U1938="BSS Hardware Issue","ACTIVE",
U1938="Sites strategiques, MLL, Pylone, etc.","PASSIVE",
U1938="AKTIVCO DEFAUT GE &amp; POWER Cabinet","PASSIVE",
U1938="AKTIVCO Coupure ENEO &amp; Baisse de tension","PASSIVE",
U1938="Coupure ENEO &amp; Baisse de tension","PASSIVE",
U1938="Defaut GE &amp; POWER Cabinet","PASSIVE",
U1938="Sharing","PASSIVE",
U1938="Sites strategiques &amp; DataCenter","PASSIVE",
U1938="Exclu","Exclu",
U1938="SAT","ACTIVE",
U1938="SPARE-ISSUE","SPARE-ISSUE",
U1938="Fiber CAmtel","ACTIVE",
U1938="Fiber AOF","ACTIVE",
U1938="Projet OCM (HUAWEI)","PLANNED WORKS",
U1938="Projet OCM (NOKIA)","PLANNED WORKS",
U1938="ACCESS-ISSUE","ACCESS-ISSUE",
U1938="Projet OCM (ZTE, NOKIA, autres projets)","PLANNED WORKS",
U1938="No root CAuse","No root cause",
U1938="ODU HS","ACTIVE",
U1938="IP &amp; VLAN","ACTIVE",
U1938="Warehouse HUAWEI","SPARE-ISSUE",
U1938="SPARE-HS","SPARE-ISSUE",
U1938="Power Telco","ACTIVE", U1938="no impacts","no impacts"
),"")</f>
        <v>No root cause</v>
      </c>
      <c r="W1938" s="113"/>
      <c r="X1938" s="113"/>
      <c r="Y1938" s="113"/>
      <c r="Z1938" s="113"/>
      <c r="AA1938" s="113"/>
      <c r="AB1938" s="17" t="s">
        <v>5465</v>
      </c>
      <c r="AC1938" s="17" t="str">
        <f>_xlfn.XLOOKUP(B1938,'INCIDENT-04-27-2026'!E:E,'INCIDENT-04-27-2026'!F:F,"")</f>
        <v/>
      </c>
      <c r="AD1938" s="9"/>
      <c r="AE1938" s="7" t="s">
        <v>5465</v>
      </c>
      <c r="AF1938" s="6" t="str">
        <f>_xlfn.XLOOKUP(B1938,'[13]Input_27-04'!$B:$B,'[13]Input_27-04'!$M:$M,"")</f>
        <v/>
      </c>
      <c r="AG1938" s="7"/>
      <c r="AH1938" s="3"/>
      <c r="AI1938" s="18" t="str">
        <f>_xlfn.XLOOKUP(B1938,'[3]Cells Huawei 27042026 10h'!$B:$B,'[3]Cells Huawei 27042026 10h'!$T:$T,"")</f>
        <v/>
      </c>
      <c r="AJ1938" s="18" t="str">
        <f>_xlfn.XLOOKUP(B1938,'[3]Cells Huawei 27042026 15h'!$B:$B,'[3]Cells Huawei 27042026 15h'!$T:$T,"")</f>
        <v/>
      </c>
      <c r="AK1938" s="18" t="str">
        <f>_xlfn.XLOOKUP(B1938,'[4]cells down 27042026 11h28'!$B:$B,'[4]cells down 27042026 11h28'!$R:$R,"")</f>
        <v/>
      </c>
      <c r="AL1938" s="18" t="str">
        <f>_xlfn.XLOOKUP(B1938,'[4]cells down 27042026 18h01'!$B:$B,'[4]cells down 27042026 18h01'!$R:$R,"")</f>
        <v/>
      </c>
      <c r="AM1938" s="18" t="str">
        <f>_xlfn.XLOOKUP(B1938,'[5]cell downs 27042026 11h'!$B:$B,'[5]cell downs 27042026 11h'!$R:$R,"")</f>
        <v/>
      </c>
      <c r="AN1938" s="18" t="str">
        <f>_xlfn.XLOOKUP(B1938,'[5]cell downs 27042026 17h40'!$B:$B,'[5]cell downs 27042026 17h40'!$R:$R,"")</f>
        <v/>
      </c>
      <c r="AO1938" s="18" t="str">
        <f>_xlfn.XLOOKUP(B1938,'[6]ALL SITES DOWN'!$D:$D,'[6]ALL SITES DOWN'!$J:$J,"")</f>
        <v/>
      </c>
      <c r="AP1938" s="18" t="str">
        <f>_xlfn.XLOOKUP(B1938,'[7]ALL SITES DOWN'!$D:$D,'[7]ALL SITES DOWN'!$J:$J,"")</f>
        <v/>
      </c>
      <c r="AQ1938" s="9" t="str">
        <f>_xlfn.XLOOKUP(B1938,[8]sheet1!$AC:$AC,[8]sheet1!$AF:$AF,"")</f>
        <v/>
      </c>
      <c r="AR1938" s="14"/>
      <c r="AS1938" s="14" t="s">
        <v>5465</v>
      </c>
      <c r="AT1938" s="14" t="str">
        <f>_xlfn.XLOOKUP(B1938,'[9]cell downs 18042026 17h'!$B:$B,'[9]cell downs 18042026 17h'!$B:$B,"")</f>
        <v/>
      </c>
      <c r="AU1938" s="14" t="str">
        <f>_xlfn.XLOOKUP(B1938,'[10]Cells Huawei 19042026 15h'!$B:$B,'[10]Cells Huawei 19042026 15h'!$B:$B,"")</f>
        <v/>
      </c>
      <c r="AV1938" s="9" t="str">
        <f>_xlfn.XLOOKUP(B1938,'[11]cells down 19042026 9H40'!$B:$B,'[11]cells down 19042026 9H40'!$B:$B,"")</f>
        <v/>
      </c>
    </row>
    <row r="1939" spans="1:48" hidden="1" x14ac:dyDescent="0.3">
      <c r="A1939" s="1" t="s">
        <v>4542</v>
      </c>
      <c r="B1939" s="8" t="s">
        <v>4543</v>
      </c>
      <c r="C1939" s="3" t="str">
        <f>_xlfn.XLOOKUP(B1939,'[1]daily break down'!$D:$D,'[1]daily break down'!$E:$E,"")</f>
        <v>Douala</v>
      </c>
      <c r="D1939" s="1" t="s">
        <v>11</v>
      </c>
      <c r="E1939" s="1" t="s">
        <v>145</v>
      </c>
      <c r="F1939" s="3" t="s">
        <v>31</v>
      </c>
      <c r="G1939" s="1" t="s">
        <v>32</v>
      </c>
      <c r="H1939" s="29" t="str">
        <f>_xlfn.XLOOKUP(B1939,[2]CALCULATION!$B:$B,[2]CALCULATION!$H:$H,"")</f>
        <v>ZTE</v>
      </c>
      <c r="I1939" s="26">
        <v>0</v>
      </c>
      <c r="J1939" s="26">
        <v>0</v>
      </c>
      <c r="K1939" s="26">
        <v>0</v>
      </c>
      <c r="L1939" s="26">
        <v>0</v>
      </c>
      <c r="M1939" s="26">
        <v>0</v>
      </c>
      <c r="N1939" s="26">
        <v>0</v>
      </c>
      <c r="O1939" s="26">
        <v>0</v>
      </c>
      <c r="P1939" s="114" t="s">
        <v>6364</v>
      </c>
      <c r="Q1939" s="42" t="s">
        <v>5538</v>
      </c>
      <c r="R1939" s="42"/>
      <c r="S1939" s="41" t="str" cm="1">
        <f t="array" ref="S1939">IFERROR(_xlfn.IFS(
U1939="MPR ISSUE","PDH",
U1939="BSS Hardware Issue","BSS",
U1939="Sites strategiques, MLL, Pylone, etc.","ENVTECH",
U1939="AKTIVCO DEFAUT GE &amp; POWER Cabinet","AKTIVCO",
U1939="AKTIVCO Coupure ENEO &amp; Baisse de tension","AKTIVCO GRID ONLY",
U1939="Coupure ENEO &amp; Baisse de tension","IHS GRID ONLY",
U1939="Defaut GE &amp; POWER Cabinet","IHS",
U1939="Sharing","Partners",
U1939="Sites strategiques &amp; DataCenter","SST &amp; DC",
U1939="Exclu","Exclu",
U1939="SAT","SAT",
U1939="SPARE-ISSUE","SPARE-ISSUE",
U1939="Fiber CAmtel","TRANS_FO_CAMTEL",
U1939="Fiber AOF","Fiber AOF",
U1939="Projet OCM (HUAWEI)","TRAVAUX-HUAWEI",
U1939="Projet OCM (NOKIA)","TRAVAUX-NOKIA",
U1939="ACCESS-ISSUE","ACCESS-ISSUE",
U1939="Projet OCM (ZTE, NOKIA, autres projets)","TRAVAUX OCM",
U1939="No root CAuse","No root cause",
U1939="ODU HS","PDH",
U1939="IP &amp; VLAN","PDH",
U1939="Warehouse HUAWEI","SPARE-ISSUE",
U1939="SPARE-HS","SPARE-ISSUE",
U1939="Power Telco","BSS",U1939="no impacts","no impacts"
),"")</f>
        <v>No root cause</v>
      </c>
      <c r="T1939" s="41" t="str" cm="1">
        <f t="array" ref="T1939">IFERROR(_xlfn.IFS(
U1939="MPR ISSUE","TX ISSUE",
U1939="BSS Hardware Issue","RAN ISSUE",
U1939="Sites strategiques, MLL, Pylone, etc.","ENVTECH",
U1939="AKTIVCO DEFAUT GE &amp; POWER Cabinet","POWER ISSUE",
U1939="AKTIVCO Coupure ENEO &amp; Baisse de tension","POWER ISSUE",
U1939="Coupure ENEO &amp; Baisse de tension","POWER ISSUE",
U1939="Defaut GE &amp; POWER Cabinet","POWER ISSUE",
U1939="Sharing","POWER ISSUE",
U1939="Sites strategiques &amp; DataCenter","POWER ISSUE",
U1939="Exclu","Exclu",
U1939="SAT","TX ISSUE",
U1939="SPARE-ISSUE","SPARE-ISSUE",
U1939="Fiber CAmtel","TX ISSUE",
U1939="Fiber AOF","TX ISSUE",
U1939="Projet OCM (HUAWEI)","TRAVAUX-HUAWEI",
U1939="Projet OCM (NOKIA)","TRAVAUX -NOKIA",
U1939="ACCESS-ISSUE","ACCESS-ISSUE",
U1939="Projet OCM (ZTE, NOKIA, autres projets)","TRAVAUX OCM",
U1939="No root CAuse","No root cause",
U1939="ODU HS","TX ISSUE",
U1939="IP &amp; VLAN","TX ISSUE",
U1939="Warehouse HUAWEI","SPARE-ISSUE",
U1939="SPARE-HS","SPARE-ISSUE",
U1939="Power Telco","RAN ISSUE",U1939="no impacts","no impacts"
),"")</f>
        <v>No root cause</v>
      </c>
      <c r="U1939" s="68" t="s">
        <v>5691</v>
      </c>
      <c r="V1939" s="41" t="str" cm="1">
        <f t="array" ref="V1939">IFERROR(_xlfn.IFS(
U1939="MPR ISSUE","ACTIVE",
U1939="BSS Hardware Issue","ACTIVE",
U1939="Sites strategiques, MLL, Pylone, etc.","PASSIVE",
U1939="AKTIVCO DEFAUT GE &amp; POWER Cabinet","PASSIVE",
U1939="AKTIVCO Coupure ENEO &amp; Baisse de tension","PASSIVE",
U1939="Coupure ENEO &amp; Baisse de tension","PASSIVE",
U1939="Defaut GE &amp; POWER Cabinet","PASSIVE",
U1939="Sharing","PASSIVE",
U1939="Sites strategiques &amp; DataCenter","PASSIVE",
U1939="Exclu","Exclu",
U1939="SAT","ACTIVE",
U1939="SPARE-ISSUE","SPARE-ISSUE",
U1939="Fiber CAmtel","ACTIVE",
U1939="Fiber AOF","ACTIVE",
U1939="Projet OCM (HUAWEI)","PLANNED WORKS",
U1939="Projet OCM (NOKIA)","PLANNED WORKS",
U1939="ACCESS-ISSUE","ACCESS-ISSUE",
U1939="Projet OCM (ZTE, NOKIA, autres projets)","PLANNED WORKS",
U1939="No root CAuse","No root cause",
U1939="ODU HS","ACTIVE",
U1939="IP &amp; VLAN","ACTIVE",
U1939="Warehouse HUAWEI","SPARE-ISSUE",
U1939="SPARE-HS","SPARE-ISSUE",
U1939="Power Telco","ACTIVE", U1939="no impacts","no impacts"
),"")</f>
        <v>No root cause</v>
      </c>
      <c r="W1939" s="113"/>
      <c r="X1939" s="113"/>
      <c r="Y1939" s="113"/>
      <c r="Z1939" s="113"/>
      <c r="AA1939" s="113"/>
      <c r="AB1939" s="17" t="s">
        <v>5465</v>
      </c>
      <c r="AC1939" s="17" t="str">
        <f>_xlfn.XLOOKUP(B1939,'INCIDENT-04-27-2026'!E:E,'INCIDENT-04-27-2026'!F:F,"")</f>
        <v/>
      </c>
      <c r="AD1939" s="9"/>
      <c r="AE1939" s="7" t="s">
        <v>5465</v>
      </c>
      <c r="AF1939" s="6" t="str">
        <f>_xlfn.XLOOKUP(B1939,'[13]Input_27-04'!$B:$B,'[13]Input_27-04'!$M:$M,"")</f>
        <v/>
      </c>
      <c r="AG1939" s="7"/>
      <c r="AH1939" s="3"/>
      <c r="AI1939" s="18" t="str">
        <f>_xlfn.XLOOKUP(B1939,'[3]Cells Huawei 27042026 10h'!$B:$B,'[3]Cells Huawei 27042026 10h'!$T:$T,"")</f>
        <v/>
      </c>
      <c r="AJ1939" s="18" t="str">
        <f>_xlfn.XLOOKUP(B1939,'[3]Cells Huawei 27042026 15h'!$B:$B,'[3]Cells Huawei 27042026 15h'!$T:$T,"")</f>
        <v/>
      </c>
      <c r="AK1939" s="18" t="str">
        <f>_xlfn.XLOOKUP(B1939,'[4]cells down 27042026 11h28'!$B:$B,'[4]cells down 27042026 11h28'!$R:$R,"")</f>
        <v/>
      </c>
      <c r="AL1939" s="18" t="str">
        <f>_xlfn.XLOOKUP(B1939,'[4]cells down 27042026 18h01'!$B:$B,'[4]cells down 27042026 18h01'!$R:$R,"")</f>
        <v/>
      </c>
      <c r="AM1939" s="18" t="str">
        <f>_xlfn.XLOOKUP(B1939,'[5]cell downs 27042026 11h'!$B:$B,'[5]cell downs 27042026 11h'!$R:$R,"")</f>
        <v/>
      </c>
      <c r="AN1939" s="18" t="str">
        <f>_xlfn.XLOOKUP(B1939,'[5]cell downs 27042026 17h40'!$B:$B,'[5]cell downs 27042026 17h40'!$R:$R,"")</f>
        <v/>
      </c>
      <c r="AO1939" s="18" t="str">
        <f>_xlfn.XLOOKUP(B1939,'[6]ALL SITES DOWN'!$D:$D,'[6]ALL SITES DOWN'!$J:$J,"")</f>
        <v/>
      </c>
      <c r="AP1939" s="18" t="str">
        <f>_xlfn.XLOOKUP(B1939,'[7]ALL SITES DOWN'!$D:$D,'[7]ALL SITES DOWN'!$J:$J,"")</f>
        <v/>
      </c>
      <c r="AQ1939" s="9" t="str">
        <f>_xlfn.XLOOKUP(B1939,[8]sheet1!$AC:$AC,[8]sheet1!$AF:$AF,"")</f>
        <v/>
      </c>
      <c r="AR1939" s="14"/>
      <c r="AS1939" s="14" t="s">
        <v>5465</v>
      </c>
      <c r="AT1939" s="14" t="str">
        <f>_xlfn.XLOOKUP(B1939,'[9]cell downs 18042026 17h'!$B:$B,'[9]cell downs 18042026 17h'!$B:$B,"")</f>
        <v/>
      </c>
      <c r="AU1939" s="14" t="str">
        <f>_xlfn.XLOOKUP(B1939,'[10]Cells Huawei 19042026 15h'!$B:$B,'[10]Cells Huawei 19042026 15h'!$B:$B,"")</f>
        <v/>
      </c>
      <c r="AV1939" s="9" t="str">
        <f>_xlfn.XLOOKUP(B1939,'[11]cells down 19042026 9H40'!$B:$B,'[11]cells down 19042026 9H40'!$B:$B,"")</f>
        <v/>
      </c>
    </row>
    <row r="1940" spans="1:48" hidden="1" x14ac:dyDescent="0.3">
      <c r="A1940" s="1" t="s">
        <v>3404</v>
      </c>
      <c r="B1940" s="8" t="s">
        <v>3405</v>
      </c>
      <c r="C1940" s="3" t="str">
        <f>_xlfn.XLOOKUP(B1940,'[1]daily break down'!$D:$D,'[1]daily break down'!$E:$E,"")</f>
        <v>Douala</v>
      </c>
      <c r="D1940" s="1" t="s">
        <v>11</v>
      </c>
      <c r="E1940" s="1" t="s">
        <v>145</v>
      </c>
      <c r="F1940" s="3" t="s">
        <v>31</v>
      </c>
      <c r="G1940" s="1" t="s">
        <v>32</v>
      </c>
      <c r="H1940" s="29" t="str">
        <f>_xlfn.XLOOKUP(B1940,[2]CALCULATION!$B:$B,[2]CALCULATION!$H:$H,"")</f>
        <v>ZTE</v>
      </c>
      <c r="I1940" s="26">
        <v>0</v>
      </c>
      <c r="J1940" s="26">
        <v>0</v>
      </c>
      <c r="K1940" s="26">
        <v>0</v>
      </c>
      <c r="L1940" s="26">
        <v>0</v>
      </c>
      <c r="M1940" s="26">
        <v>0</v>
      </c>
      <c r="N1940" s="26">
        <v>0</v>
      </c>
      <c r="O1940" s="26">
        <v>0</v>
      </c>
      <c r="P1940" s="114" t="s">
        <v>6364</v>
      </c>
      <c r="Q1940" s="42" t="s">
        <v>5538</v>
      </c>
      <c r="R1940" s="42"/>
      <c r="S1940" s="41" t="str" cm="1">
        <f t="array" ref="S1940">IFERROR(_xlfn.IFS(
U1940="MPR ISSUE","PDH",
U1940="BSS Hardware Issue","BSS",
U1940="Sites strategiques, MLL, Pylone, etc.","ENVTECH",
U1940="AKTIVCO DEFAUT GE &amp; POWER Cabinet","AKTIVCO",
U1940="AKTIVCO Coupure ENEO &amp; Baisse de tension","AKTIVCO GRID ONLY",
U1940="Coupure ENEO &amp; Baisse de tension","IHS GRID ONLY",
U1940="Defaut GE &amp; POWER Cabinet","IHS",
U1940="Sharing","Partners",
U1940="Sites strategiques &amp; DataCenter","SST &amp; DC",
U1940="Exclu","Exclu",
U1940="SAT","SAT",
U1940="SPARE-ISSUE","SPARE-ISSUE",
U1940="Fiber CAmtel","TRANS_FO_CAMTEL",
U1940="Fiber AOF","Fiber AOF",
U1940="Projet OCM (HUAWEI)","TRAVAUX-HUAWEI",
U1940="Projet OCM (NOKIA)","TRAVAUX-NOKIA",
U1940="ACCESS-ISSUE","ACCESS-ISSUE",
U1940="Projet OCM (ZTE, NOKIA, autres projets)","TRAVAUX OCM",
U1940="No root CAuse","No root cause",
U1940="ODU HS","PDH",
U1940="IP &amp; VLAN","PDH",
U1940="Warehouse HUAWEI","SPARE-ISSUE",
U1940="SPARE-HS","SPARE-ISSUE",
U1940="Power Telco","BSS",U1940="no impacts","no impacts"
),"")</f>
        <v>No root cause</v>
      </c>
      <c r="T1940" s="41" t="str" cm="1">
        <f t="array" ref="T1940">IFERROR(_xlfn.IFS(
U1940="MPR ISSUE","TX ISSUE",
U1940="BSS Hardware Issue","RAN ISSUE",
U1940="Sites strategiques, MLL, Pylone, etc.","ENVTECH",
U1940="AKTIVCO DEFAUT GE &amp; POWER Cabinet","POWER ISSUE",
U1940="AKTIVCO Coupure ENEO &amp; Baisse de tension","POWER ISSUE",
U1940="Coupure ENEO &amp; Baisse de tension","POWER ISSUE",
U1940="Defaut GE &amp; POWER Cabinet","POWER ISSUE",
U1940="Sharing","POWER ISSUE",
U1940="Sites strategiques &amp; DataCenter","POWER ISSUE",
U1940="Exclu","Exclu",
U1940="SAT","TX ISSUE",
U1940="SPARE-ISSUE","SPARE-ISSUE",
U1940="Fiber CAmtel","TX ISSUE",
U1940="Fiber AOF","TX ISSUE",
U1940="Projet OCM (HUAWEI)","TRAVAUX-HUAWEI",
U1940="Projet OCM (NOKIA)","TRAVAUX -NOKIA",
U1940="ACCESS-ISSUE","ACCESS-ISSUE",
U1940="Projet OCM (ZTE, NOKIA, autres projets)","TRAVAUX OCM",
U1940="No root CAuse","No root cause",
U1940="ODU HS","TX ISSUE",
U1940="IP &amp; VLAN","TX ISSUE",
U1940="Warehouse HUAWEI","SPARE-ISSUE",
U1940="SPARE-HS","SPARE-ISSUE",
U1940="Power Telco","RAN ISSUE",U1940="no impacts","no impacts"
),"")</f>
        <v>No root cause</v>
      </c>
      <c r="U1940" s="68" t="s">
        <v>5691</v>
      </c>
      <c r="V1940" s="41" t="str" cm="1">
        <f t="array" ref="V1940">IFERROR(_xlfn.IFS(
U1940="MPR ISSUE","ACTIVE",
U1940="BSS Hardware Issue","ACTIVE",
U1940="Sites strategiques, MLL, Pylone, etc.","PASSIVE",
U1940="AKTIVCO DEFAUT GE &amp; POWER Cabinet","PASSIVE",
U1940="AKTIVCO Coupure ENEO &amp; Baisse de tension","PASSIVE",
U1940="Coupure ENEO &amp; Baisse de tension","PASSIVE",
U1940="Defaut GE &amp; POWER Cabinet","PASSIVE",
U1940="Sharing","PASSIVE",
U1940="Sites strategiques &amp; DataCenter","PASSIVE",
U1940="Exclu","Exclu",
U1940="SAT","ACTIVE",
U1940="SPARE-ISSUE","SPARE-ISSUE",
U1940="Fiber CAmtel","ACTIVE",
U1940="Fiber AOF","ACTIVE",
U1940="Projet OCM (HUAWEI)","PLANNED WORKS",
U1940="Projet OCM (NOKIA)","PLANNED WORKS",
U1940="ACCESS-ISSUE","ACCESS-ISSUE",
U1940="Projet OCM (ZTE, NOKIA, autres projets)","PLANNED WORKS",
U1940="No root CAuse","No root cause",
U1940="ODU HS","ACTIVE",
U1940="IP &amp; VLAN","ACTIVE",
U1940="Warehouse HUAWEI","SPARE-ISSUE",
U1940="SPARE-HS","SPARE-ISSUE",
U1940="Power Telco","ACTIVE", U1940="no impacts","no impacts"
),"")</f>
        <v>No root cause</v>
      </c>
      <c r="W1940" s="113"/>
      <c r="X1940" s="113"/>
      <c r="Y1940" s="113"/>
      <c r="Z1940" s="113"/>
      <c r="AA1940" s="113"/>
      <c r="AB1940" s="17" t="s">
        <v>5465</v>
      </c>
      <c r="AC1940" s="17" t="str">
        <f>_xlfn.XLOOKUP(B1940,'INCIDENT-04-27-2026'!E:E,'INCIDENT-04-27-2026'!F:F,"")</f>
        <v/>
      </c>
      <c r="AD1940" s="9"/>
      <c r="AE1940" s="7" t="s">
        <v>5465</v>
      </c>
      <c r="AF1940" s="6" t="str">
        <f>_xlfn.XLOOKUP(B1940,'[13]Input_27-04'!$B:$B,'[13]Input_27-04'!$M:$M,"")</f>
        <v/>
      </c>
      <c r="AG1940" s="7"/>
      <c r="AH1940" s="3"/>
      <c r="AI1940" s="18" t="str">
        <f>_xlfn.XLOOKUP(B1940,'[3]Cells Huawei 27042026 10h'!$B:$B,'[3]Cells Huawei 27042026 10h'!$T:$T,"")</f>
        <v/>
      </c>
      <c r="AJ1940" s="18" t="str">
        <f>_xlfn.XLOOKUP(B1940,'[3]Cells Huawei 27042026 15h'!$B:$B,'[3]Cells Huawei 27042026 15h'!$T:$T,"")</f>
        <v/>
      </c>
      <c r="AK1940" s="18" t="str">
        <f>_xlfn.XLOOKUP(B1940,'[4]cells down 27042026 11h28'!$B:$B,'[4]cells down 27042026 11h28'!$R:$R,"")</f>
        <v/>
      </c>
      <c r="AL1940" s="18" t="str">
        <f>_xlfn.XLOOKUP(B1940,'[4]cells down 27042026 18h01'!$B:$B,'[4]cells down 27042026 18h01'!$R:$R,"")</f>
        <v/>
      </c>
      <c r="AM1940" s="18" t="str">
        <f>_xlfn.XLOOKUP(B1940,'[5]cell downs 27042026 11h'!$B:$B,'[5]cell downs 27042026 11h'!$R:$R,"")</f>
        <v/>
      </c>
      <c r="AN1940" s="18" t="str">
        <f>_xlfn.XLOOKUP(B1940,'[5]cell downs 27042026 17h40'!$B:$B,'[5]cell downs 27042026 17h40'!$R:$R,"")</f>
        <v/>
      </c>
      <c r="AO1940" s="18" t="str">
        <f>_xlfn.XLOOKUP(B1940,'[6]ALL SITES DOWN'!$D:$D,'[6]ALL SITES DOWN'!$J:$J,"")</f>
        <v/>
      </c>
      <c r="AP1940" s="18" t="str">
        <f>_xlfn.XLOOKUP(B1940,'[7]ALL SITES DOWN'!$D:$D,'[7]ALL SITES DOWN'!$J:$J,"")</f>
        <v/>
      </c>
      <c r="AQ1940" s="9" t="str">
        <f>_xlfn.XLOOKUP(B1940,[8]sheet1!$AC:$AC,[8]sheet1!$AF:$AF,"")</f>
        <v/>
      </c>
      <c r="AR1940" s="14"/>
      <c r="AS1940" s="14" t="s">
        <v>5465</v>
      </c>
      <c r="AT1940" s="14" t="str">
        <f>_xlfn.XLOOKUP(B1940,'[9]cell downs 18042026 17h'!$B:$B,'[9]cell downs 18042026 17h'!$B:$B,"")</f>
        <v/>
      </c>
      <c r="AU1940" s="14" t="str">
        <f>_xlfn.XLOOKUP(B1940,'[10]Cells Huawei 19042026 15h'!$B:$B,'[10]Cells Huawei 19042026 15h'!$B:$B,"")</f>
        <v/>
      </c>
      <c r="AV1940" s="9" t="str">
        <f>_xlfn.XLOOKUP(B1940,'[11]cells down 19042026 9H40'!$B:$B,'[11]cells down 19042026 9H40'!$B:$B,"")</f>
        <v/>
      </c>
    </row>
    <row r="1941" spans="1:48" hidden="1" x14ac:dyDescent="0.3">
      <c r="A1941" s="1" t="s">
        <v>2430</v>
      </c>
      <c r="B1941" s="8" t="s">
        <v>2431</v>
      </c>
      <c r="C1941" s="3" t="str">
        <f>_xlfn.XLOOKUP(B1941,'[1]daily break down'!$D:$D,'[1]daily break down'!$E:$E,"")</f>
        <v>Douala</v>
      </c>
      <c r="D1941" s="1" t="s">
        <v>11</v>
      </c>
      <c r="E1941" s="1" t="s">
        <v>12</v>
      </c>
      <c r="F1941" s="3" t="s">
        <v>31</v>
      </c>
      <c r="G1941" s="1" t="s">
        <v>32</v>
      </c>
      <c r="H1941" s="29" t="str">
        <f>_xlfn.XLOOKUP(B1941,[2]CALCULATION!$B:$B,[2]CALCULATION!$H:$H,"")</f>
        <v>ZTE</v>
      </c>
      <c r="I1941" s="26">
        <v>0</v>
      </c>
      <c r="J1941" s="26">
        <v>0</v>
      </c>
      <c r="K1941" s="26">
        <v>0</v>
      </c>
      <c r="L1941" s="26">
        <v>0</v>
      </c>
      <c r="M1941" s="26">
        <v>0</v>
      </c>
      <c r="N1941" s="26">
        <v>0</v>
      </c>
      <c r="O1941" s="26">
        <v>0</v>
      </c>
      <c r="P1941" s="114" t="s">
        <v>6364</v>
      </c>
      <c r="Q1941" s="42" t="s">
        <v>5538</v>
      </c>
      <c r="R1941" s="42"/>
      <c r="S1941" s="41" t="str" cm="1">
        <f t="array" ref="S1941">IFERROR(_xlfn.IFS(
U1941="MPR ISSUE","PDH",
U1941="BSS Hardware Issue","BSS",
U1941="Sites strategiques, MLL, Pylone, etc.","ENVTECH",
U1941="AKTIVCO DEFAUT GE &amp; POWER Cabinet","AKTIVCO",
U1941="AKTIVCO Coupure ENEO &amp; Baisse de tension","AKTIVCO GRID ONLY",
U1941="Coupure ENEO &amp; Baisse de tension","IHS GRID ONLY",
U1941="Defaut GE &amp; POWER Cabinet","IHS",
U1941="Sharing","Partners",
U1941="Sites strategiques &amp; DataCenter","SST &amp; DC",
U1941="Exclu","Exclu",
U1941="SAT","SAT",
U1941="SPARE-ISSUE","SPARE-ISSUE",
U1941="Fiber CAmtel","TRANS_FO_CAMTEL",
U1941="Fiber AOF","Fiber AOF",
U1941="Projet OCM (HUAWEI)","TRAVAUX-HUAWEI",
U1941="Projet OCM (NOKIA)","TRAVAUX-NOKIA",
U1941="ACCESS-ISSUE","ACCESS-ISSUE",
U1941="Projet OCM (ZTE, NOKIA, autres projets)","TRAVAUX OCM",
U1941="No root CAuse","No root cause",
U1941="ODU HS","PDH",
U1941="IP &amp; VLAN","PDH",
U1941="Warehouse HUAWEI","SPARE-ISSUE",
U1941="SPARE-HS","SPARE-ISSUE",
U1941="Power Telco","BSS",U1941="no impacts","no impacts"
),"")</f>
        <v>No root cause</v>
      </c>
      <c r="T1941" s="41" t="str" cm="1">
        <f t="array" ref="T1941">IFERROR(_xlfn.IFS(
U1941="MPR ISSUE","TX ISSUE",
U1941="BSS Hardware Issue","RAN ISSUE",
U1941="Sites strategiques, MLL, Pylone, etc.","ENVTECH",
U1941="AKTIVCO DEFAUT GE &amp; POWER Cabinet","POWER ISSUE",
U1941="AKTIVCO Coupure ENEO &amp; Baisse de tension","POWER ISSUE",
U1941="Coupure ENEO &amp; Baisse de tension","POWER ISSUE",
U1941="Defaut GE &amp; POWER Cabinet","POWER ISSUE",
U1941="Sharing","POWER ISSUE",
U1941="Sites strategiques &amp; DataCenter","POWER ISSUE",
U1941="Exclu","Exclu",
U1941="SAT","TX ISSUE",
U1941="SPARE-ISSUE","SPARE-ISSUE",
U1941="Fiber CAmtel","TX ISSUE",
U1941="Fiber AOF","TX ISSUE",
U1941="Projet OCM (HUAWEI)","TRAVAUX-HUAWEI",
U1941="Projet OCM (NOKIA)","TRAVAUX -NOKIA",
U1941="ACCESS-ISSUE","ACCESS-ISSUE",
U1941="Projet OCM (ZTE, NOKIA, autres projets)","TRAVAUX OCM",
U1941="No root CAuse","No root cause",
U1941="ODU HS","TX ISSUE",
U1941="IP &amp; VLAN","TX ISSUE",
U1941="Warehouse HUAWEI","SPARE-ISSUE",
U1941="SPARE-HS","SPARE-ISSUE",
U1941="Power Telco","RAN ISSUE",U1941="no impacts","no impacts"
),"")</f>
        <v>No root cause</v>
      </c>
      <c r="U1941" s="68" t="s">
        <v>5691</v>
      </c>
      <c r="V1941" s="41" t="str" cm="1">
        <f t="array" ref="V1941">IFERROR(_xlfn.IFS(
U1941="MPR ISSUE","ACTIVE",
U1941="BSS Hardware Issue","ACTIVE",
U1941="Sites strategiques, MLL, Pylone, etc.","PASSIVE",
U1941="AKTIVCO DEFAUT GE &amp; POWER Cabinet","PASSIVE",
U1941="AKTIVCO Coupure ENEO &amp; Baisse de tension","PASSIVE",
U1941="Coupure ENEO &amp; Baisse de tension","PASSIVE",
U1941="Defaut GE &amp; POWER Cabinet","PASSIVE",
U1941="Sharing","PASSIVE",
U1941="Sites strategiques &amp; DataCenter","PASSIVE",
U1941="Exclu","Exclu",
U1941="SAT","ACTIVE",
U1941="SPARE-ISSUE","SPARE-ISSUE",
U1941="Fiber CAmtel","ACTIVE",
U1941="Fiber AOF","ACTIVE",
U1941="Projet OCM (HUAWEI)","PLANNED WORKS",
U1941="Projet OCM (NOKIA)","PLANNED WORKS",
U1941="ACCESS-ISSUE","ACCESS-ISSUE",
U1941="Projet OCM (ZTE, NOKIA, autres projets)","PLANNED WORKS",
U1941="No root CAuse","No root cause",
U1941="ODU HS","ACTIVE",
U1941="IP &amp; VLAN","ACTIVE",
U1941="Warehouse HUAWEI","SPARE-ISSUE",
U1941="SPARE-HS","SPARE-ISSUE",
U1941="Power Telco","ACTIVE", U1941="no impacts","no impacts"
),"")</f>
        <v>No root cause</v>
      </c>
      <c r="W1941" s="113"/>
      <c r="X1941" s="113"/>
      <c r="Y1941" s="113"/>
      <c r="Z1941" s="113"/>
      <c r="AA1941" s="113"/>
      <c r="AB1941" s="17" t="s">
        <v>5465</v>
      </c>
      <c r="AC1941" s="17" t="str">
        <f>_xlfn.XLOOKUP(B1941,'INCIDENT-04-27-2026'!E:E,'INCIDENT-04-27-2026'!F:F,"")</f>
        <v/>
      </c>
      <c r="AD1941" s="9"/>
      <c r="AE1941" s="7" t="s">
        <v>5465</v>
      </c>
      <c r="AF1941" s="6" t="str">
        <f>_xlfn.XLOOKUP(B1941,'[13]Input_27-04'!$B:$B,'[13]Input_27-04'!$M:$M,"")</f>
        <v/>
      </c>
      <c r="AG1941" s="7"/>
      <c r="AH1941" s="3"/>
      <c r="AI1941" s="18" t="str">
        <f>_xlfn.XLOOKUP(B1941,'[3]Cells Huawei 27042026 10h'!$B:$B,'[3]Cells Huawei 27042026 10h'!$T:$T,"")</f>
        <v/>
      </c>
      <c r="AJ1941" s="18" t="str">
        <f>_xlfn.XLOOKUP(B1941,'[3]Cells Huawei 27042026 15h'!$B:$B,'[3]Cells Huawei 27042026 15h'!$T:$T,"")</f>
        <v/>
      </c>
      <c r="AK1941" s="18" t="str">
        <f>_xlfn.XLOOKUP(B1941,'[4]cells down 27042026 11h28'!$B:$B,'[4]cells down 27042026 11h28'!$R:$R,"")</f>
        <v/>
      </c>
      <c r="AL1941" s="18" t="str">
        <f>_xlfn.XLOOKUP(B1941,'[4]cells down 27042026 18h01'!$B:$B,'[4]cells down 27042026 18h01'!$R:$R,"")</f>
        <v/>
      </c>
      <c r="AM1941" s="18" t="str">
        <f>_xlfn.XLOOKUP(B1941,'[5]cell downs 27042026 11h'!$B:$B,'[5]cell downs 27042026 11h'!$R:$R,"")</f>
        <v/>
      </c>
      <c r="AN1941" s="18" t="str">
        <f>_xlfn.XLOOKUP(B1941,'[5]cell downs 27042026 17h40'!$B:$B,'[5]cell downs 27042026 17h40'!$R:$R,"")</f>
        <v/>
      </c>
      <c r="AO1941" s="18" t="str">
        <f>_xlfn.XLOOKUP(B1941,'[6]ALL SITES DOWN'!$D:$D,'[6]ALL SITES DOWN'!$J:$J,"")</f>
        <v/>
      </c>
      <c r="AP1941" s="18" t="str">
        <f>_xlfn.XLOOKUP(B1941,'[7]ALL SITES DOWN'!$D:$D,'[7]ALL SITES DOWN'!$J:$J,"")</f>
        <v/>
      </c>
      <c r="AQ1941" s="9" t="str">
        <f>_xlfn.XLOOKUP(B1941,[8]sheet1!$AC:$AC,[8]sheet1!$AF:$AF,"")</f>
        <v/>
      </c>
      <c r="AR1941" s="14"/>
      <c r="AS1941" s="14" t="s">
        <v>5465</v>
      </c>
      <c r="AT1941" s="14" t="str">
        <f>_xlfn.XLOOKUP(B1941,'[9]cell downs 18042026 17h'!$B:$B,'[9]cell downs 18042026 17h'!$B:$B,"")</f>
        <v/>
      </c>
      <c r="AU1941" s="14" t="str">
        <f>_xlfn.XLOOKUP(B1941,'[10]Cells Huawei 19042026 15h'!$B:$B,'[10]Cells Huawei 19042026 15h'!$B:$B,"")</f>
        <v/>
      </c>
      <c r="AV1941" s="9" t="str">
        <f>_xlfn.XLOOKUP(B1941,'[11]cells down 19042026 9H40'!$B:$B,'[11]cells down 19042026 9H40'!$B:$B,"")</f>
        <v/>
      </c>
    </row>
    <row r="1942" spans="1:48" hidden="1" x14ac:dyDescent="0.3">
      <c r="A1942" s="1" t="s">
        <v>1840</v>
      </c>
      <c r="B1942" s="8" t="s">
        <v>1841</v>
      </c>
      <c r="C1942" s="3" t="str">
        <f>_xlfn.XLOOKUP(B1942,'[1]daily break down'!$D:$D,'[1]daily break down'!$E:$E,"")</f>
        <v>Douala</v>
      </c>
      <c r="D1942" s="1" t="s">
        <v>11</v>
      </c>
      <c r="E1942" s="1" t="s">
        <v>12</v>
      </c>
      <c r="F1942" s="3" t="s">
        <v>31</v>
      </c>
      <c r="G1942" s="1" t="s">
        <v>32</v>
      </c>
      <c r="H1942" s="29" t="str">
        <f>_xlfn.XLOOKUP(B1942,[2]CALCULATION!$B:$B,[2]CALCULATION!$H:$H,"")</f>
        <v>ZTE</v>
      </c>
      <c r="I1942" s="26">
        <v>0</v>
      </c>
      <c r="J1942" s="26">
        <v>0</v>
      </c>
      <c r="K1942" s="26">
        <v>0</v>
      </c>
      <c r="L1942" s="26">
        <v>0</v>
      </c>
      <c r="M1942" s="26">
        <v>0</v>
      </c>
      <c r="N1942" s="26">
        <v>0</v>
      </c>
      <c r="O1942" s="26">
        <v>0</v>
      </c>
      <c r="P1942" s="114" t="s">
        <v>6364</v>
      </c>
      <c r="Q1942" s="42" t="s">
        <v>5538</v>
      </c>
      <c r="R1942" s="42"/>
      <c r="S1942" s="41" t="str" cm="1">
        <f t="array" ref="S1942">IFERROR(_xlfn.IFS(
U1942="MPR ISSUE","PDH",
U1942="BSS Hardware Issue","BSS",
U1942="Sites strategiques, MLL, Pylone, etc.","ENVTECH",
U1942="AKTIVCO DEFAUT GE &amp; POWER Cabinet","AKTIVCO",
U1942="AKTIVCO Coupure ENEO &amp; Baisse de tension","AKTIVCO GRID ONLY",
U1942="Coupure ENEO &amp; Baisse de tension","IHS GRID ONLY",
U1942="Defaut GE &amp; POWER Cabinet","IHS",
U1942="Sharing","Partners",
U1942="Sites strategiques &amp; DataCenter","SST &amp; DC",
U1942="Exclu","Exclu",
U1942="SAT","SAT",
U1942="SPARE-ISSUE","SPARE-ISSUE",
U1942="Fiber CAmtel","TRANS_FO_CAMTEL",
U1942="Fiber AOF","Fiber AOF",
U1942="Projet OCM (HUAWEI)","TRAVAUX-HUAWEI",
U1942="Projet OCM (NOKIA)","TRAVAUX-NOKIA",
U1942="ACCESS-ISSUE","ACCESS-ISSUE",
U1942="Projet OCM (ZTE, NOKIA, autres projets)","TRAVAUX OCM",
U1942="No root CAuse","No root cause",
U1942="ODU HS","PDH",
U1942="IP &amp; VLAN","PDH",
U1942="Warehouse HUAWEI","SPARE-ISSUE",
U1942="SPARE-HS","SPARE-ISSUE",
U1942="Power Telco","BSS",U1942="no impacts","no impacts"
),"")</f>
        <v>No root cause</v>
      </c>
      <c r="T1942" s="41" t="str" cm="1">
        <f t="array" ref="T1942">IFERROR(_xlfn.IFS(
U1942="MPR ISSUE","TX ISSUE",
U1942="BSS Hardware Issue","RAN ISSUE",
U1942="Sites strategiques, MLL, Pylone, etc.","ENVTECH",
U1942="AKTIVCO DEFAUT GE &amp; POWER Cabinet","POWER ISSUE",
U1942="AKTIVCO Coupure ENEO &amp; Baisse de tension","POWER ISSUE",
U1942="Coupure ENEO &amp; Baisse de tension","POWER ISSUE",
U1942="Defaut GE &amp; POWER Cabinet","POWER ISSUE",
U1942="Sharing","POWER ISSUE",
U1942="Sites strategiques &amp; DataCenter","POWER ISSUE",
U1942="Exclu","Exclu",
U1942="SAT","TX ISSUE",
U1942="SPARE-ISSUE","SPARE-ISSUE",
U1942="Fiber CAmtel","TX ISSUE",
U1942="Fiber AOF","TX ISSUE",
U1942="Projet OCM (HUAWEI)","TRAVAUX-HUAWEI",
U1942="Projet OCM (NOKIA)","TRAVAUX -NOKIA",
U1942="ACCESS-ISSUE","ACCESS-ISSUE",
U1942="Projet OCM (ZTE, NOKIA, autres projets)","TRAVAUX OCM",
U1942="No root CAuse","No root cause",
U1942="ODU HS","TX ISSUE",
U1942="IP &amp; VLAN","TX ISSUE",
U1942="Warehouse HUAWEI","SPARE-ISSUE",
U1942="SPARE-HS","SPARE-ISSUE",
U1942="Power Telco","RAN ISSUE",U1942="no impacts","no impacts"
),"")</f>
        <v>No root cause</v>
      </c>
      <c r="U1942" s="68" t="s">
        <v>5691</v>
      </c>
      <c r="V1942" s="41" t="str" cm="1">
        <f t="array" ref="V1942">IFERROR(_xlfn.IFS(
U1942="MPR ISSUE","ACTIVE",
U1942="BSS Hardware Issue","ACTIVE",
U1942="Sites strategiques, MLL, Pylone, etc.","PASSIVE",
U1942="AKTIVCO DEFAUT GE &amp; POWER Cabinet","PASSIVE",
U1942="AKTIVCO Coupure ENEO &amp; Baisse de tension","PASSIVE",
U1942="Coupure ENEO &amp; Baisse de tension","PASSIVE",
U1942="Defaut GE &amp; POWER Cabinet","PASSIVE",
U1942="Sharing","PASSIVE",
U1942="Sites strategiques &amp; DataCenter","PASSIVE",
U1942="Exclu","Exclu",
U1942="SAT","ACTIVE",
U1942="SPARE-ISSUE","SPARE-ISSUE",
U1942="Fiber CAmtel","ACTIVE",
U1942="Fiber AOF","ACTIVE",
U1942="Projet OCM (HUAWEI)","PLANNED WORKS",
U1942="Projet OCM (NOKIA)","PLANNED WORKS",
U1942="ACCESS-ISSUE","ACCESS-ISSUE",
U1942="Projet OCM (ZTE, NOKIA, autres projets)","PLANNED WORKS",
U1942="No root CAuse","No root cause",
U1942="ODU HS","ACTIVE",
U1942="IP &amp; VLAN","ACTIVE",
U1942="Warehouse HUAWEI","SPARE-ISSUE",
U1942="SPARE-HS","SPARE-ISSUE",
U1942="Power Telco","ACTIVE", U1942="no impacts","no impacts"
),"")</f>
        <v>No root cause</v>
      </c>
      <c r="W1942" s="113"/>
      <c r="X1942" s="113"/>
      <c r="Y1942" s="113"/>
      <c r="Z1942" s="113"/>
      <c r="AA1942" s="113"/>
      <c r="AB1942" s="17" t="s">
        <v>5465</v>
      </c>
      <c r="AC1942" s="17" t="str">
        <f>_xlfn.XLOOKUP(B1942,'INCIDENT-04-27-2026'!E:E,'INCIDENT-04-27-2026'!F:F,"")</f>
        <v/>
      </c>
      <c r="AD1942" s="9"/>
      <c r="AE1942" s="7" t="s">
        <v>5465</v>
      </c>
      <c r="AF1942" s="6" t="str">
        <f>_xlfn.XLOOKUP(B1942,'[13]Input_27-04'!$B:$B,'[13]Input_27-04'!$M:$M,"")</f>
        <v/>
      </c>
      <c r="AG1942" s="7"/>
      <c r="AH1942" s="3"/>
      <c r="AI1942" s="18" t="str">
        <f>_xlfn.XLOOKUP(B1942,'[3]Cells Huawei 27042026 10h'!$B:$B,'[3]Cells Huawei 27042026 10h'!$T:$T,"")</f>
        <v/>
      </c>
      <c r="AJ1942" s="18" t="str">
        <f>_xlfn.XLOOKUP(B1942,'[3]Cells Huawei 27042026 15h'!$B:$B,'[3]Cells Huawei 27042026 15h'!$T:$T,"")</f>
        <v/>
      </c>
      <c r="AK1942" s="18" t="str">
        <f>_xlfn.XLOOKUP(B1942,'[4]cells down 27042026 11h28'!$B:$B,'[4]cells down 27042026 11h28'!$R:$R,"")</f>
        <v/>
      </c>
      <c r="AL1942" s="18" t="str">
        <f>_xlfn.XLOOKUP(B1942,'[4]cells down 27042026 18h01'!$B:$B,'[4]cells down 27042026 18h01'!$R:$R,"")</f>
        <v/>
      </c>
      <c r="AM1942" s="18" t="str">
        <f>_xlfn.XLOOKUP(B1942,'[5]cell downs 27042026 11h'!$B:$B,'[5]cell downs 27042026 11h'!$R:$R,"")</f>
        <v/>
      </c>
      <c r="AN1942" s="18" t="str">
        <f>_xlfn.XLOOKUP(B1942,'[5]cell downs 27042026 17h40'!$B:$B,'[5]cell downs 27042026 17h40'!$R:$R,"")</f>
        <v/>
      </c>
      <c r="AO1942" s="18" t="str">
        <f>_xlfn.XLOOKUP(B1942,'[6]ALL SITES DOWN'!$D:$D,'[6]ALL SITES DOWN'!$J:$J,"")</f>
        <v/>
      </c>
      <c r="AP1942" s="18" t="str">
        <f>_xlfn.XLOOKUP(B1942,'[7]ALL SITES DOWN'!$D:$D,'[7]ALL SITES DOWN'!$J:$J,"")</f>
        <v/>
      </c>
      <c r="AQ1942" s="9" t="str">
        <f>_xlfn.XLOOKUP(B1942,[8]sheet1!$AC:$AC,[8]sheet1!$AF:$AF,"")</f>
        <v/>
      </c>
      <c r="AR1942" s="14"/>
      <c r="AS1942" s="14" t="s">
        <v>5465</v>
      </c>
      <c r="AT1942" s="14" t="str">
        <f>_xlfn.XLOOKUP(B1942,'[9]cell downs 18042026 17h'!$B:$B,'[9]cell downs 18042026 17h'!$B:$B,"")</f>
        <v/>
      </c>
      <c r="AU1942" s="14" t="str">
        <f>_xlfn.XLOOKUP(B1942,'[10]Cells Huawei 19042026 15h'!$B:$B,'[10]Cells Huawei 19042026 15h'!$B:$B,"")</f>
        <v/>
      </c>
      <c r="AV1942" s="9" t="str">
        <f>_xlfn.XLOOKUP(B1942,'[11]cells down 19042026 9H40'!$B:$B,'[11]cells down 19042026 9H40'!$B:$B,"")</f>
        <v/>
      </c>
    </row>
    <row r="1943" spans="1:48" hidden="1" x14ac:dyDescent="0.3">
      <c r="A1943" s="1" t="s">
        <v>1842</v>
      </c>
      <c r="B1943" s="8" t="s">
        <v>1843</v>
      </c>
      <c r="C1943" s="3" t="str">
        <f>_xlfn.XLOOKUP(B1943,'[1]daily break down'!$D:$D,'[1]daily break down'!$E:$E,"")</f>
        <v>Douala</v>
      </c>
      <c r="D1943" s="1" t="s">
        <v>21</v>
      </c>
      <c r="E1943" s="1" t="s">
        <v>36</v>
      </c>
      <c r="F1943" s="3" t="s">
        <v>31</v>
      </c>
      <c r="G1943" s="1" t="s">
        <v>32</v>
      </c>
      <c r="H1943" s="29" t="str">
        <f>_xlfn.XLOOKUP(B1943,[2]CALCULATION!$B:$B,[2]CALCULATION!$H:$H,"")</f>
        <v>ZTE</v>
      </c>
      <c r="I1943" s="26">
        <v>0</v>
      </c>
      <c r="J1943" s="26">
        <v>0</v>
      </c>
      <c r="K1943" s="26">
        <v>0</v>
      </c>
      <c r="L1943" s="26">
        <v>0</v>
      </c>
      <c r="M1943" s="26">
        <v>0</v>
      </c>
      <c r="N1943" s="26">
        <v>0</v>
      </c>
      <c r="O1943" s="26">
        <v>0</v>
      </c>
      <c r="P1943" s="114" t="s">
        <v>6364</v>
      </c>
      <c r="Q1943" s="42" t="s">
        <v>5538</v>
      </c>
      <c r="R1943" s="42"/>
      <c r="S1943" s="41" t="str" cm="1">
        <f t="array" ref="S1943">IFERROR(_xlfn.IFS(
U1943="MPR ISSUE","PDH",
U1943="BSS Hardware Issue","BSS",
U1943="Sites strategiques, MLL, Pylone, etc.","ENVTECH",
U1943="AKTIVCO DEFAUT GE &amp; POWER Cabinet","AKTIVCO",
U1943="AKTIVCO Coupure ENEO &amp; Baisse de tension","AKTIVCO GRID ONLY",
U1943="Coupure ENEO &amp; Baisse de tension","IHS GRID ONLY",
U1943="Defaut GE &amp; POWER Cabinet","IHS",
U1943="Sharing","Partners",
U1943="Sites strategiques &amp; DataCenter","SST &amp; DC",
U1943="Exclu","Exclu",
U1943="SAT","SAT",
U1943="SPARE-ISSUE","SPARE-ISSUE",
U1943="Fiber CAmtel","TRANS_FO_CAMTEL",
U1943="Fiber AOF","Fiber AOF",
U1943="Projet OCM (HUAWEI)","TRAVAUX-HUAWEI",
U1943="Projet OCM (NOKIA)","TRAVAUX-NOKIA",
U1943="ACCESS-ISSUE","ACCESS-ISSUE",
U1943="Projet OCM (ZTE, NOKIA, autres projets)","TRAVAUX OCM",
U1943="No root CAuse","No root cause",
U1943="ODU HS","PDH",
U1943="IP &amp; VLAN","PDH",
U1943="Warehouse HUAWEI","SPARE-ISSUE",
U1943="SPARE-HS","SPARE-ISSUE",
U1943="Power Telco","BSS",U1943="no impacts","no impacts"
),"")</f>
        <v>No root cause</v>
      </c>
      <c r="T1943" s="41" t="str" cm="1">
        <f t="array" ref="T1943">IFERROR(_xlfn.IFS(
U1943="MPR ISSUE","TX ISSUE",
U1943="BSS Hardware Issue","RAN ISSUE",
U1943="Sites strategiques, MLL, Pylone, etc.","ENVTECH",
U1943="AKTIVCO DEFAUT GE &amp; POWER Cabinet","POWER ISSUE",
U1943="AKTIVCO Coupure ENEO &amp; Baisse de tension","POWER ISSUE",
U1943="Coupure ENEO &amp; Baisse de tension","POWER ISSUE",
U1943="Defaut GE &amp; POWER Cabinet","POWER ISSUE",
U1943="Sharing","POWER ISSUE",
U1943="Sites strategiques &amp; DataCenter","POWER ISSUE",
U1943="Exclu","Exclu",
U1943="SAT","TX ISSUE",
U1943="SPARE-ISSUE","SPARE-ISSUE",
U1943="Fiber CAmtel","TX ISSUE",
U1943="Fiber AOF","TX ISSUE",
U1943="Projet OCM (HUAWEI)","TRAVAUX-HUAWEI",
U1943="Projet OCM (NOKIA)","TRAVAUX -NOKIA",
U1943="ACCESS-ISSUE","ACCESS-ISSUE",
U1943="Projet OCM (ZTE, NOKIA, autres projets)","TRAVAUX OCM",
U1943="No root CAuse","No root cause",
U1943="ODU HS","TX ISSUE",
U1943="IP &amp; VLAN","TX ISSUE",
U1943="Warehouse HUAWEI","SPARE-ISSUE",
U1943="SPARE-HS","SPARE-ISSUE",
U1943="Power Telco","RAN ISSUE",U1943="no impacts","no impacts"
),"")</f>
        <v>No root cause</v>
      </c>
      <c r="U1943" s="68" t="s">
        <v>5691</v>
      </c>
      <c r="V1943" s="41" t="str" cm="1">
        <f t="array" ref="V1943">IFERROR(_xlfn.IFS(
U1943="MPR ISSUE","ACTIVE",
U1943="BSS Hardware Issue","ACTIVE",
U1943="Sites strategiques, MLL, Pylone, etc.","PASSIVE",
U1943="AKTIVCO DEFAUT GE &amp; POWER Cabinet","PASSIVE",
U1943="AKTIVCO Coupure ENEO &amp; Baisse de tension","PASSIVE",
U1943="Coupure ENEO &amp; Baisse de tension","PASSIVE",
U1943="Defaut GE &amp; POWER Cabinet","PASSIVE",
U1943="Sharing","PASSIVE",
U1943="Sites strategiques &amp; DataCenter","PASSIVE",
U1943="Exclu","Exclu",
U1943="SAT","ACTIVE",
U1943="SPARE-ISSUE","SPARE-ISSUE",
U1943="Fiber CAmtel","ACTIVE",
U1943="Fiber AOF","ACTIVE",
U1943="Projet OCM (HUAWEI)","PLANNED WORKS",
U1943="Projet OCM (NOKIA)","PLANNED WORKS",
U1943="ACCESS-ISSUE","ACCESS-ISSUE",
U1943="Projet OCM (ZTE, NOKIA, autres projets)","PLANNED WORKS",
U1943="No root CAuse","No root cause",
U1943="ODU HS","ACTIVE",
U1943="IP &amp; VLAN","ACTIVE",
U1943="Warehouse HUAWEI","SPARE-ISSUE",
U1943="SPARE-HS","SPARE-ISSUE",
U1943="Power Telco","ACTIVE", U1943="no impacts","no impacts"
),"")</f>
        <v>No root cause</v>
      </c>
      <c r="W1943" s="113"/>
      <c r="X1943" s="113"/>
      <c r="Y1943" s="113"/>
      <c r="Z1943" s="113"/>
      <c r="AA1943" s="113"/>
      <c r="AB1943" s="17" t="s">
        <v>5465</v>
      </c>
      <c r="AC1943" s="17" t="str">
        <f>_xlfn.XLOOKUP(B1943,'INCIDENT-04-27-2026'!E:E,'INCIDENT-04-27-2026'!F:F,"")</f>
        <v/>
      </c>
      <c r="AD1943" s="9"/>
      <c r="AE1943" s="7" t="s">
        <v>5465</v>
      </c>
      <c r="AF1943" s="6" t="str">
        <f>_xlfn.XLOOKUP(B1943,'[13]Input_27-04'!$B:$B,'[13]Input_27-04'!$M:$M,"")</f>
        <v/>
      </c>
      <c r="AG1943" s="7"/>
      <c r="AH1943" s="3"/>
      <c r="AI1943" s="18" t="str">
        <f>_xlfn.XLOOKUP(B1943,'[3]Cells Huawei 27042026 10h'!$B:$B,'[3]Cells Huawei 27042026 10h'!$T:$T,"")</f>
        <v/>
      </c>
      <c r="AJ1943" s="18" t="str">
        <f>_xlfn.XLOOKUP(B1943,'[3]Cells Huawei 27042026 15h'!$B:$B,'[3]Cells Huawei 27042026 15h'!$T:$T,"")</f>
        <v/>
      </c>
      <c r="AK1943" s="18" t="str">
        <f>_xlfn.XLOOKUP(B1943,'[4]cells down 27042026 11h28'!$B:$B,'[4]cells down 27042026 11h28'!$R:$R,"")</f>
        <v/>
      </c>
      <c r="AL1943" s="18" t="str">
        <f>_xlfn.XLOOKUP(B1943,'[4]cells down 27042026 18h01'!$B:$B,'[4]cells down 27042026 18h01'!$R:$R,"")</f>
        <v/>
      </c>
      <c r="AM1943" s="18" t="str">
        <f>_xlfn.XLOOKUP(B1943,'[5]cell downs 27042026 11h'!$B:$B,'[5]cell downs 27042026 11h'!$R:$R,"")</f>
        <v/>
      </c>
      <c r="AN1943" s="18" t="str">
        <f>_xlfn.XLOOKUP(B1943,'[5]cell downs 27042026 17h40'!$B:$B,'[5]cell downs 27042026 17h40'!$R:$R,"")</f>
        <v/>
      </c>
      <c r="AO1943" s="18" t="str">
        <f>_xlfn.XLOOKUP(B1943,'[6]ALL SITES DOWN'!$D:$D,'[6]ALL SITES DOWN'!$J:$J,"")</f>
        <v/>
      </c>
      <c r="AP1943" s="18" t="str">
        <f>_xlfn.XLOOKUP(B1943,'[7]ALL SITES DOWN'!$D:$D,'[7]ALL SITES DOWN'!$J:$J,"")</f>
        <v/>
      </c>
      <c r="AQ1943" s="9" t="str">
        <f>_xlfn.XLOOKUP(B1943,[8]sheet1!$AC:$AC,[8]sheet1!$AF:$AF,"")</f>
        <v/>
      </c>
      <c r="AR1943" s="14"/>
      <c r="AS1943" s="14" t="s">
        <v>5465</v>
      </c>
      <c r="AT1943" s="14" t="str">
        <f>_xlfn.XLOOKUP(B1943,'[9]cell downs 18042026 17h'!$B:$B,'[9]cell downs 18042026 17h'!$B:$B,"")</f>
        <v/>
      </c>
      <c r="AU1943" s="14" t="str">
        <f>_xlfn.XLOOKUP(B1943,'[10]Cells Huawei 19042026 15h'!$B:$B,'[10]Cells Huawei 19042026 15h'!$B:$B,"")</f>
        <v/>
      </c>
      <c r="AV1943" s="9" t="str">
        <f>_xlfn.XLOOKUP(B1943,'[11]cells down 19042026 9H40'!$B:$B,'[11]cells down 19042026 9H40'!$B:$B,"")</f>
        <v/>
      </c>
    </row>
    <row r="1944" spans="1:48" hidden="1" x14ac:dyDescent="0.3">
      <c r="A1944" s="1" t="s">
        <v>1852</v>
      </c>
      <c r="B1944" s="8" t="s">
        <v>1853</v>
      </c>
      <c r="C1944" s="3" t="str">
        <f>_xlfn.XLOOKUP(B1944,'[1]daily break down'!$D:$D,'[1]daily break down'!$E:$E,"")</f>
        <v>Douala</v>
      </c>
      <c r="D1944" s="1" t="s">
        <v>11</v>
      </c>
      <c r="E1944" s="1" t="s">
        <v>12</v>
      </c>
      <c r="F1944" s="3" t="s">
        <v>31</v>
      </c>
      <c r="G1944" s="1" t="s">
        <v>32</v>
      </c>
      <c r="H1944" s="29" t="str">
        <f>_xlfn.XLOOKUP(B1944,[2]CALCULATION!$B:$B,[2]CALCULATION!$H:$H,"")</f>
        <v>ZTE</v>
      </c>
      <c r="I1944" s="26">
        <v>0</v>
      </c>
      <c r="J1944" s="26">
        <v>0</v>
      </c>
      <c r="K1944" s="26">
        <v>0</v>
      </c>
      <c r="L1944" s="26">
        <v>0</v>
      </c>
      <c r="M1944" s="26">
        <v>0</v>
      </c>
      <c r="N1944" s="26">
        <v>0</v>
      </c>
      <c r="O1944" s="26">
        <v>0</v>
      </c>
      <c r="P1944" s="114" t="s">
        <v>6364</v>
      </c>
      <c r="Q1944" s="42" t="s">
        <v>5538</v>
      </c>
      <c r="R1944" s="42"/>
      <c r="S1944" s="41" t="str" cm="1">
        <f t="array" ref="S1944">IFERROR(_xlfn.IFS(
U1944="MPR ISSUE","PDH",
U1944="BSS Hardware Issue","BSS",
U1944="Sites strategiques, MLL, Pylone, etc.","ENVTECH",
U1944="AKTIVCO DEFAUT GE &amp; POWER Cabinet","AKTIVCO",
U1944="AKTIVCO Coupure ENEO &amp; Baisse de tension","AKTIVCO GRID ONLY",
U1944="Coupure ENEO &amp; Baisse de tension","IHS GRID ONLY",
U1944="Defaut GE &amp; POWER Cabinet","IHS",
U1944="Sharing","Partners",
U1944="Sites strategiques &amp; DataCenter","SST &amp; DC",
U1944="Exclu","Exclu",
U1944="SAT","SAT",
U1944="SPARE-ISSUE","SPARE-ISSUE",
U1944="Fiber CAmtel","TRANS_FO_CAMTEL",
U1944="Fiber AOF","Fiber AOF",
U1944="Projet OCM (HUAWEI)","TRAVAUX-HUAWEI",
U1944="Projet OCM (NOKIA)","TRAVAUX-NOKIA",
U1944="ACCESS-ISSUE","ACCESS-ISSUE",
U1944="Projet OCM (ZTE, NOKIA, autres projets)","TRAVAUX OCM",
U1944="No root CAuse","No root cause",
U1944="ODU HS","PDH",
U1944="IP &amp; VLAN","PDH",
U1944="Warehouse HUAWEI","SPARE-ISSUE",
U1944="SPARE-HS","SPARE-ISSUE",
U1944="Power Telco","BSS",U1944="no impacts","no impacts"
),"")</f>
        <v>No root cause</v>
      </c>
      <c r="T1944" s="41" t="str" cm="1">
        <f t="array" ref="T1944">IFERROR(_xlfn.IFS(
U1944="MPR ISSUE","TX ISSUE",
U1944="BSS Hardware Issue","RAN ISSUE",
U1944="Sites strategiques, MLL, Pylone, etc.","ENVTECH",
U1944="AKTIVCO DEFAUT GE &amp; POWER Cabinet","POWER ISSUE",
U1944="AKTIVCO Coupure ENEO &amp; Baisse de tension","POWER ISSUE",
U1944="Coupure ENEO &amp; Baisse de tension","POWER ISSUE",
U1944="Defaut GE &amp; POWER Cabinet","POWER ISSUE",
U1944="Sharing","POWER ISSUE",
U1944="Sites strategiques &amp; DataCenter","POWER ISSUE",
U1944="Exclu","Exclu",
U1944="SAT","TX ISSUE",
U1944="SPARE-ISSUE","SPARE-ISSUE",
U1944="Fiber CAmtel","TX ISSUE",
U1944="Fiber AOF","TX ISSUE",
U1944="Projet OCM (HUAWEI)","TRAVAUX-HUAWEI",
U1944="Projet OCM (NOKIA)","TRAVAUX -NOKIA",
U1944="ACCESS-ISSUE","ACCESS-ISSUE",
U1944="Projet OCM (ZTE, NOKIA, autres projets)","TRAVAUX OCM",
U1944="No root CAuse","No root cause",
U1944="ODU HS","TX ISSUE",
U1944="IP &amp; VLAN","TX ISSUE",
U1944="Warehouse HUAWEI","SPARE-ISSUE",
U1944="SPARE-HS","SPARE-ISSUE",
U1944="Power Telco","RAN ISSUE",U1944="no impacts","no impacts"
),"")</f>
        <v>No root cause</v>
      </c>
      <c r="U1944" s="68" t="s">
        <v>5691</v>
      </c>
      <c r="V1944" s="41" t="str" cm="1">
        <f t="array" ref="V1944">IFERROR(_xlfn.IFS(
U1944="MPR ISSUE","ACTIVE",
U1944="BSS Hardware Issue","ACTIVE",
U1944="Sites strategiques, MLL, Pylone, etc.","PASSIVE",
U1944="AKTIVCO DEFAUT GE &amp; POWER Cabinet","PASSIVE",
U1944="AKTIVCO Coupure ENEO &amp; Baisse de tension","PASSIVE",
U1944="Coupure ENEO &amp; Baisse de tension","PASSIVE",
U1944="Defaut GE &amp; POWER Cabinet","PASSIVE",
U1944="Sharing","PASSIVE",
U1944="Sites strategiques &amp; DataCenter","PASSIVE",
U1944="Exclu","Exclu",
U1944="SAT","ACTIVE",
U1944="SPARE-ISSUE","SPARE-ISSUE",
U1944="Fiber CAmtel","ACTIVE",
U1944="Fiber AOF","ACTIVE",
U1944="Projet OCM (HUAWEI)","PLANNED WORKS",
U1944="Projet OCM (NOKIA)","PLANNED WORKS",
U1944="ACCESS-ISSUE","ACCESS-ISSUE",
U1944="Projet OCM (ZTE, NOKIA, autres projets)","PLANNED WORKS",
U1944="No root CAuse","No root cause",
U1944="ODU HS","ACTIVE",
U1944="IP &amp; VLAN","ACTIVE",
U1944="Warehouse HUAWEI","SPARE-ISSUE",
U1944="SPARE-HS","SPARE-ISSUE",
U1944="Power Telco","ACTIVE", U1944="no impacts","no impacts"
),"")</f>
        <v>No root cause</v>
      </c>
      <c r="W1944" s="113"/>
      <c r="X1944" s="113"/>
      <c r="Y1944" s="113"/>
      <c r="Z1944" s="113"/>
      <c r="AA1944" s="113"/>
      <c r="AB1944" s="17" t="s">
        <v>5465</v>
      </c>
      <c r="AC1944" s="17" t="str">
        <f>_xlfn.XLOOKUP(B1944,'INCIDENT-04-27-2026'!E:E,'INCIDENT-04-27-2026'!F:F,"")</f>
        <v/>
      </c>
      <c r="AD1944" s="9"/>
      <c r="AE1944" s="7" t="s">
        <v>5465</v>
      </c>
      <c r="AF1944" s="6" t="str">
        <f>_xlfn.XLOOKUP(B1944,'[13]Input_27-04'!$B:$B,'[13]Input_27-04'!$M:$M,"")</f>
        <v/>
      </c>
      <c r="AG1944" s="7"/>
      <c r="AH1944" s="3"/>
      <c r="AI1944" s="18" t="str">
        <f>_xlfn.XLOOKUP(B1944,'[3]Cells Huawei 27042026 10h'!$B:$B,'[3]Cells Huawei 27042026 10h'!$T:$T,"")</f>
        <v/>
      </c>
      <c r="AJ1944" s="18" t="str">
        <f>_xlfn.XLOOKUP(B1944,'[3]Cells Huawei 27042026 15h'!$B:$B,'[3]Cells Huawei 27042026 15h'!$T:$T,"")</f>
        <v/>
      </c>
      <c r="AK1944" s="18" t="str">
        <f>_xlfn.XLOOKUP(B1944,'[4]cells down 27042026 11h28'!$B:$B,'[4]cells down 27042026 11h28'!$R:$R,"")</f>
        <v/>
      </c>
      <c r="AL1944" s="18" t="str">
        <f>_xlfn.XLOOKUP(B1944,'[4]cells down 27042026 18h01'!$B:$B,'[4]cells down 27042026 18h01'!$R:$R,"")</f>
        <v/>
      </c>
      <c r="AM1944" s="18" t="str">
        <f>_xlfn.XLOOKUP(B1944,'[5]cell downs 27042026 11h'!$B:$B,'[5]cell downs 27042026 11h'!$R:$R,"")</f>
        <v/>
      </c>
      <c r="AN1944" s="18" t="str">
        <f>_xlfn.XLOOKUP(B1944,'[5]cell downs 27042026 17h40'!$B:$B,'[5]cell downs 27042026 17h40'!$R:$R,"")</f>
        <v/>
      </c>
      <c r="AO1944" s="18" t="str">
        <f>_xlfn.XLOOKUP(B1944,'[6]ALL SITES DOWN'!$D:$D,'[6]ALL SITES DOWN'!$J:$J,"")</f>
        <v/>
      </c>
      <c r="AP1944" s="18" t="str">
        <f>_xlfn.XLOOKUP(B1944,'[7]ALL SITES DOWN'!$D:$D,'[7]ALL SITES DOWN'!$J:$J,"")</f>
        <v/>
      </c>
      <c r="AQ1944" s="9" t="str">
        <f>_xlfn.XLOOKUP(B1944,[8]sheet1!$AC:$AC,[8]sheet1!$AF:$AF,"")</f>
        <v/>
      </c>
      <c r="AR1944" s="14"/>
      <c r="AS1944" s="14" t="s">
        <v>5465</v>
      </c>
      <c r="AT1944" s="14" t="str">
        <f>_xlfn.XLOOKUP(B1944,'[9]cell downs 18042026 17h'!$B:$B,'[9]cell downs 18042026 17h'!$B:$B,"")</f>
        <v/>
      </c>
      <c r="AU1944" s="14" t="str">
        <f>_xlfn.XLOOKUP(B1944,'[10]Cells Huawei 19042026 15h'!$B:$B,'[10]Cells Huawei 19042026 15h'!$B:$B,"")</f>
        <v/>
      </c>
      <c r="AV1944" s="9" t="str">
        <f>_xlfn.XLOOKUP(B1944,'[11]cells down 19042026 9H40'!$B:$B,'[11]cells down 19042026 9H40'!$B:$B,"")</f>
        <v/>
      </c>
    </row>
    <row r="1945" spans="1:48" hidden="1" x14ac:dyDescent="0.3">
      <c r="A1945" s="5" t="s">
        <v>2470</v>
      </c>
      <c r="B1945" s="5" t="s">
        <v>2471</v>
      </c>
      <c r="C1945" s="3" t="str">
        <f>_xlfn.XLOOKUP(B1945,'[1]daily break down'!$D:$D,'[1]daily break down'!$E:$E,"")</f>
        <v>Yaounde</v>
      </c>
      <c r="D1945" s="3" t="s">
        <v>18</v>
      </c>
      <c r="E1945" s="3" t="s">
        <v>12</v>
      </c>
      <c r="F1945" s="3" t="s">
        <v>31</v>
      </c>
      <c r="G1945" s="5" t="s">
        <v>38</v>
      </c>
      <c r="H1945" s="29" t="str">
        <f>_xlfn.XLOOKUP(B1945,[2]CALCULATION!$B:$B,[2]CALCULATION!$H:$H,"")</f>
        <v>ZTE</v>
      </c>
      <c r="I1945" s="26">
        <v>0</v>
      </c>
      <c r="J1945" s="26">
        <v>0</v>
      </c>
      <c r="K1945" s="26">
        <v>0</v>
      </c>
      <c r="L1945" s="26">
        <v>0</v>
      </c>
      <c r="M1945" s="26">
        <v>0</v>
      </c>
      <c r="N1945" s="26">
        <v>0</v>
      </c>
      <c r="O1945" s="26">
        <v>0</v>
      </c>
      <c r="P1945" s="114" t="s">
        <v>6364</v>
      </c>
      <c r="Q1945" s="42" t="s">
        <v>5538</v>
      </c>
      <c r="R1945" s="42"/>
      <c r="S1945" s="41" t="str" cm="1">
        <f t="array" ref="S1945">IFERROR(_xlfn.IFS(
U1945="MPR ISSUE","PDH",
U1945="BSS Hardware Issue","BSS",
U1945="Sites strategiques, MLL, Pylone, etc.","ENVTECH",
U1945="AKTIVCO DEFAUT GE &amp; POWER Cabinet","AKTIVCO",
U1945="AKTIVCO Coupure ENEO &amp; Baisse de tension","AKTIVCO GRID ONLY",
U1945="Coupure ENEO &amp; Baisse de tension","IHS GRID ONLY",
U1945="Defaut GE &amp; POWER Cabinet","IHS",
U1945="Sharing","Partners",
U1945="Sites strategiques &amp; DataCenter","SST &amp; DC",
U1945="Exclu","Exclu",
U1945="SAT","SAT",
U1945="SPARE-ISSUE","SPARE-ISSUE",
U1945="Fiber CAmtel","TRANS_FO_CAMTEL",
U1945="Fiber AOF","Fiber AOF",
U1945="Projet OCM (HUAWEI)","TRAVAUX-HUAWEI",
U1945="Projet OCM (NOKIA)","TRAVAUX-NOKIA",
U1945="ACCESS-ISSUE","ACCESS-ISSUE",
U1945="Projet OCM (ZTE, NOKIA, autres projets)","TRAVAUX OCM",
U1945="No root CAuse","No root cause",
U1945="ODU HS","PDH",
U1945="IP &amp; VLAN","PDH",
U1945="Warehouse HUAWEI","SPARE-ISSUE",
U1945="SPARE-HS","SPARE-ISSUE",
U1945="Power Telco","BSS",U1945="no impacts","no impacts"
),"")</f>
        <v>No root cause</v>
      </c>
      <c r="T1945" s="41" t="str" cm="1">
        <f t="array" ref="T1945">IFERROR(_xlfn.IFS(
U1945="MPR ISSUE","TX ISSUE",
U1945="BSS Hardware Issue","RAN ISSUE",
U1945="Sites strategiques, MLL, Pylone, etc.","ENVTECH",
U1945="AKTIVCO DEFAUT GE &amp; POWER Cabinet","POWER ISSUE",
U1945="AKTIVCO Coupure ENEO &amp; Baisse de tension","POWER ISSUE",
U1945="Coupure ENEO &amp; Baisse de tension","POWER ISSUE",
U1945="Defaut GE &amp; POWER Cabinet","POWER ISSUE",
U1945="Sharing","POWER ISSUE",
U1945="Sites strategiques &amp; DataCenter","POWER ISSUE",
U1945="Exclu","Exclu",
U1945="SAT","TX ISSUE",
U1945="SPARE-ISSUE","SPARE-ISSUE",
U1945="Fiber CAmtel","TX ISSUE",
U1945="Fiber AOF","TX ISSUE",
U1945="Projet OCM (HUAWEI)","TRAVAUX-HUAWEI",
U1945="Projet OCM (NOKIA)","TRAVAUX -NOKIA",
U1945="ACCESS-ISSUE","ACCESS-ISSUE",
U1945="Projet OCM (ZTE, NOKIA, autres projets)","TRAVAUX OCM",
U1945="No root CAuse","No root cause",
U1945="ODU HS","TX ISSUE",
U1945="IP &amp; VLAN","TX ISSUE",
U1945="Warehouse HUAWEI","SPARE-ISSUE",
U1945="SPARE-HS","SPARE-ISSUE",
U1945="Power Telco","RAN ISSUE",U1945="no impacts","no impacts"
),"")</f>
        <v>No root cause</v>
      </c>
      <c r="U1945" s="68" t="s">
        <v>5691</v>
      </c>
      <c r="V1945" s="41" t="str" cm="1">
        <f t="array" ref="V1945">IFERROR(_xlfn.IFS(
U1945="MPR ISSUE","ACTIVE",
U1945="BSS Hardware Issue","ACTIVE",
U1945="Sites strategiques, MLL, Pylone, etc.","PASSIVE",
U1945="AKTIVCO DEFAUT GE &amp; POWER Cabinet","PASSIVE",
U1945="AKTIVCO Coupure ENEO &amp; Baisse de tension","PASSIVE",
U1945="Coupure ENEO &amp; Baisse de tension","PASSIVE",
U1945="Defaut GE &amp; POWER Cabinet","PASSIVE",
U1945="Sharing","PASSIVE",
U1945="Sites strategiques &amp; DataCenter","PASSIVE",
U1945="Exclu","Exclu",
U1945="SAT","ACTIVE",
U1945="SPARE-ISSUE","SPARE-ISSUE",
U1945="Fiber CAmtel","ACTIVE",
U1945="Fiber AOF","ACTIVE",
U1945="Projet OCM (HUAWEI)","PLANNED WORKS",
U1945="Projet OCM (NOKIA)","PLANNED WORKS",
U1945="ACCESS-ISSUE","ACCESS-ISSUE",
U1945="Projet OCM (ZTE, NOKIA, autres projets)","PLANNED WORKS",
U1945="No root CAuse","No root cause",
U1945="ODU HS","ACTIVE",
U1945="IP &amp; VLAN","ACTIVE",
U1945="Warehouse HUAWEI","SPARE-ISSUE",
U1945="SPARE-HS","SPARE-ISSUE",
U1945="Power Telco","ACTIVE", U1945="no impacts","no impacts"
),"")</f>
        <v>No root cause</v>
      </c>
      <c r="W1945" s="113"/>
      <c r="X1945" s="113"/>
      <c r="Y1945" s="113"/>
      <c r="Z1945" s="113"/>
      <c r="AA1945" s="113"/>
      <c r="AB1945" s="17" t="s">
        <v>5465</v>
      </c>
      <c r="AC1945" s="17" t="str">
        <f>_xlfn.XLOOKUP(B1945,'INCIDENT-04-27-2026'!E:E,'INCIDENT-04-27-2026'!F:F,"")</f>
        <v/>
      </c>
      <c r="AD1945" s="9"/>
      <c r="AE1945" s="7" t="s">
        <v>5465</v>
      </c>
      <c r="AF1945" s="6" t="str">
        <f>_xlfn.XLOOKUP(B1945,'[13]Input_27-04'!$B:$B,'[13]Input_27-04'!$M:$M,"")</f>
        <v/>
      </c>
      <c r="AG1945" s="7"/>
      <c r="AH1945" s="3"/>
      <c r="AI1945" s="18" t="str">
        <f>_xlfn.XLOOKUP(B1945,'[3]Cells Huawei 27042026 10h'!$B:$B,'[3]Cells Huawei 27042026 10h'!$T:$T,"")</f>
        <v/>
      </c>
      <c r="AJ1945" s="18" t="str">
        <f>_xlfn.XLOOKUP(B1945,'[3]Cells Huawei 27042026 15h'!$B:$B,'[3]Cells Huawei 27042026 15h'!$T:$T,"")</f>
        <v/>
      </c>
      <c r="AK1945" s="18" t="str">
        <f>_xlfn.XLOOKUP(B1945,'[4]cells down 27042026 11h28'!$B:$B,'[4]cells down 27042026 11h28'!$R:$R,"")</f>
        <v/>
      </c>
      <c r="AL1945" s="18" t="str">
        <f>_xlfn.XLOOKUP(B1945,'[4]cells down 27042026 18h01'!$B:$B,'[4]cells down 27042026 18h01'!$R:$R,"")</f>
        <v/>
      </c>
      <c r="AM1945" s="18" t="str">
        <f>_xlfn.XLOOKUP(B1945,'[5]cell downs 27042026 11h'!$B:$B,'[5]cell downs 27042026 11h'!$R:$R,"")</f>
        <v/>
      </c>
      <c r="AN1945" s="18" t="str">
        <f>_xlfn.XLOOKUP(B1945,'[5]cell downs 27042026 17h40'!$B:$B,'[5]cell downs 27042026 17h40'!$R:$R,"")</f>
        <v/>
      </c>
      <c r="AO1945" s="18" t="str">
        <f>_xlfn.XLOOKUP(B1945,'[6]ALL SITES DOWN'!$D:$D,'[6]ALL SITES DOWN'!$J:$J,"")</f>
        <v/>
      </c>
      <c r="AP1945" s="18" t="str">
        <f>_xlfn.XLOOKUP(B1945,'[7]ALL SITES DOWN'!$D:$D,'[7]ALL SITES DOWN'!$J:$J,"")</f>
        <v/>
      </c>
      <c r="AQ1945" s="9" t="str">
        <f>_xlfn.XLOOKUP(B1945,[8]sheet1!$AC:$AC,[8]sheet1!$AF:$AF,"")</f>
        <v/>
      </c>
      <c r="AR1945" s="14"/>
      <c r="AS1945" s="14" t="s">
        <v>5465</v>
      </c>
      <c r="AT1945" s="14" t="str">
        <f>_xlfn.XLOOKUP(B1945,'[9]cell downs 18042026 17h'!$B:$B,'[9]cell downs 18042026 17h'!$B:$B,"")</f>
        <v/>
      </c>
      <c r="AU1945" s="14" t="str">
        <f>_xlfn.XLOOKUP(B1945,'[10]Cells Huawei 19042026 15h'!$B:$B,'[10]Cells Huawei 19042026 15h'!$B:$B,"")</f>
        <v/>
      </c>
      <c r="AV1945" s="9" t="str">
        <f>_xlfn.XLOOKUP(B1945,'[11]cells down 19042026 9H40'!$B:$B,'[11]cells down 19042026 9H40'!$B:$B,"")</f>
        <v/>
      </c>
    </row>
    <row r="1946" spans="1:48" hidden="1" x14ac:dyDescent="0.3">
      <c r="A1946" s="5" t="s">
        <v>355</v>
      </c>
      <c r="B1946" s="25" t="s">
        <v>356</v>
      </c>
      <c r="C1946" s="3" t="str">
        <f>_xlfn.XLOOKUP(B1946,'[1]daily break down'!$D:$D,'[1]daily break down'!$E:$E,"")</f>
        <v>Yaounde</v>
      </c>
      <c r="D1946" s="3" t="s">
        <v>357</v>
      </c>
      <c r="E1946" s="3" t="s">
        <v>12</v>
      </c>
      <c r="F1946" s="3" t="s">
        <v>31</v>
      </c>
      <c r="G1946" s="5" t="s">
        <v>38</v>
      </c>
      <c r="H1946" s="29" t="str">
        <f>_xlfn.XLOOKUP(B1946,[2]CALCULATION!$B:$B,[2]CALCULATION!$H:$H,"")</f>
        <v>ZTE</v>
      </c>
      <c r="I1946" s="26">
        <v>0</v>
      </c>
      <c r="J1946" s="26">
        <v>0</v>
      </c>
      <c r="K1946" s="26">
        <v>0</v>
      </c>
      <c r="L1946" s="26">
        <v>0</v>
      </c>
      <c r="M1946" s="26">
        <v>0</v>
      </c>
      <c r="N1946" s="26">
        <v>0</v>
      </c>
      <c r="O1946" s="26">
        <v>0</v>
      </c>
      <c r="P1946" s="114" t="s">
        <v>6364</v>
      </c>
      <c r="Q1946" s="42" t="s">
        <v>5538</v>
      </c>
      <c r="R1946" s="42"/>
      <c r="S1946" s="41" t="str" cm="1">
        <f t="array" ref="S1946">IFERROR(_xlfn.IFS(
U1946="MPR ISSUE","PDH",
U1946="BSS Hardware Issue","BSS",
U1946="Sites strategiques, MLL, Pylone, etc.","ENVTECH",
U1946="AKTIVCO DEFAUT GE &amp; POWER Cabinet","AKTIVCO",
U1946="AKTIVCO Coupure ENEO &amp; Baisse de tension","AKTIVCO GRID ONLY",
U1946="Coupure ENEO &amp; Baisse de tension","IHS GRID ONLY",
U1946="Defaut GE &amp; POWER Cabinet","IHS",
U1946="Sharing","Partners",
U1946="Sites strategiques &amp; DataCenter","SST &amp; DC",
U1946="Exclu","Exclu",
U1946="SAT","SAT",
U1946="SPARE-ISSUE","SPARE-ISSUE",
U1946="Fiber CAmtel","TRANS_FO_CAMTEL",
U1946="Fiber AOF","Fiber AOF",
U1946="Projet OCM (HUAWEI)","TRAVAUX-HUAWEI",
U1946="Projet OCM (NOKIA)","TRAVAUX-NOKIA",
U1946="ACCESS-ISSUE","ACCESS-ISSUE",
U1946="Projet OCM (ZTE, NOKIA, autres projets)","TRAVAUX OCM",
U1946="No root CAuse","No root cause",
U1946="ODU HS","PDH",
U1946="IP &amp; VLAN","PDH",
U1946="Warehouse HUAWEI","SPARE-ISSUE",
U1946="SPARE-HS","SPARE-ISSUE",
U1946="Power Telco","BSS",U1946="no impacts","no impacts"
),"")</f>
        <v>No root cause</v>
      </c>
      <c r="T1946" s="41" t="str" cm="1">
        <f t="array" ref="T1946">IFERROR(_xlfn.IFS(
U1946="MPR ISSUE","TX ISSUE",
U1946="BSS Hardware Issue","RAN ISSUE",
U1946="Sites strategiques, MLL, Pylone, etc.","ENVTECH",
U1946="AKTIVCO DEFAUT GE &amp; POWER Cabinet","POWER ISSUE",
U1946="AKTIVCO Coupure ENEO &amp; Baisse de tension","POWER ISSUE",
U1946="Coupure ENEO &amp; Baisse de tension","POWER ISSUE",
U1946="Defaut GE &amp; POWER Cabinet","POWER ISSUE",
U1946="Sharing","POWER ISSUE",
U1946="Sites strategiques &amp; DataCenter","POWER ISSUE",
U1946="Exclu","Exclu",
U1946="SAT","TX ISSUE",
U1946="SPARE-ISSUE","SPARE-ISSUE",
U1946="Fiber CAmtel","TX ISSUE",
U1946="Fiber AOF","TX ISSUE",
U1946="Projet OCM (HUAWEI)","TRAVAUX-HUAWEI",
U1946="Projet OCM (NOKIA)","TRAVAUX -NOKIA",
U1946="ACCESS-ISSUE","ACCESS-ISSUE",
U1946="Projet OCM (ZTE, NOKIA, autres projets)","TRAVAUX OCM",
U1946="No root CAuse","No root cause",
U1946="ODU HS","TX ISSUE",
U1946="IP &amp; VLAN","TX ISSUE",
U1946="Warehouse HUAWEI","SPARE-ISSUE",
U1946="SPARE-HS","SPARE-ISSUE",
U1946="Power Telco","RAN ISSUE",U1946="no impacts","no impacts"
),"")</f>
        <v>No root cause</v>
      </c>
      <c r="U1946" s="68" t="s">
        <v>5691</v>
      </c>
      <c r="V1946" s="41" t="str" cm="1">
        <f t="array" ref="V1946">IFERROR(_xlfn.IFS(
U1946="MPR ISSUE","ACTIVE",
U1946="BSS Hardware Issue","ACTIVE",
U1946="Sites strategiques, MLL, Pylone, etc.","PASSIVE",
U1946="AKTIVCO DEFAUT GE &amp; POWER Cabinet","PASSIVE",
U1946="AKTIVCO Coupure ENEO &amp; Baisse de tension","PASSIVE",
U1946="Coupure ENEO &amp; Baisse de tension","PASSIVE",
U1946="Defaut GE &amp; POWER Cabinet","PASSIVE",
U1946="Sharing","PASSIVE",
U1946="Sites strategiques &amp; DataCenter","PASSIVE",
U1946="Exclu","Exclu",
U1946="SAT","ACTIVE",
U1946="SPARE-ISSUE","SPARE-ISSUE",
U1946="Fiber CAmtel","ACTIVE",
U1946="Fiber AOF","ACTIVE",
U1946="Projet OCM (HUAWEI)","PLANNED WORKS",
U1946="Projet OCM (NOKIA)","PLANNED WORKS",
U1946="ACCESS-ISSUE","ACCESS-ISSUE",
U1946="Projet OCM (ZTE, NOKIA, autres projets)","PLANNED WORKS",
U1946="No root CAuse","No root cause",
U1946="ODU HS","ACTIVE",
U1946="IP &amp; VLAN","ACTIVE",
U1946="Warehouse HUAWEI","SPARE-ISSUE",
U1946="SPARE-HS","SPARE-ISSUE",
U1946="Power Telco","ACTIVE", U1946="no impacts","no impacts"
),"")</f>
        <v>No root cause</v>
      </c>
      <c r="W1946" s="113"/>
      <c r="X1946" s="113"/>
      <c r="Y1946" s="113"/>
      <c r="Z1946" s="113"/>
      <c r="AA1946" s="113"/>
      <c r="AB1946" s="17" t="s">
        <v>5465</v>
      </c>
      <c r="AC1946" s="17" t="str">
        <f>_xlfn.XLOOKUP(B1946,'INCIDENT-04-27-2026'!E:E,'INCIDENT-04-27-2026'!F:F,"")</f>
        <v/>
      </c>
      <c r="AD1946" s="9"/>
      <c r="AE1946" s="7" t="s">
        <v>5465</v>
      </c>
      <c r="AF1946" s="6" t="str">
        <f>_xlfn.XLOOKUP(B1946,'[13]Input_27-04'!$B:$B,'[13]Input_27-04'!$M:$M,"")</f>
        <v/>
      </c>
      <c r="AG1946" s="7"/>
      <c r="AH1946" s="3"/>
      <c r="AI1946" s="18" t="str">
        <f>_xlfn.XLOOKUP(B1946,'[3]Cells Huawei 27042026 10h'!$B:$B,'[3]Cells Huawei 27042026 10h'!$T:$T,"")</f>
        <v/>
      </c>
      <c r="AJ1946" s="18" t="str">
        <f>_xlfn.XLOOKUP(B1946,'[3]Cells Huawei 27042026 15h'!$B:$B,'[3]Cells Huawei 27042026 15h'!$T:$T,"")</f>
        <v/>
      </c>
      <c r="AK1946" s="18" t="str">
        <f>_xlfn.XLOOKUP(B1946,'[4]cells down 27042026 11h28'!$B:$B,'[4]cells down 27042026 11h28'!$R:$R,"")</f>
        <v/>
      </c>
      <c r="AL1946" s="18" t="str">
        <f>_xlfn.XLOOKUP(B1946,'[4]cells down 27042026 18h01'!$B:$B,'[4]cells down 27042026 18h01'!$R:$R,"")</f>
        <v/>
      </c>
      <c r="AM1946" s="18" t="str">
        <f>_xlfn.XLOOKUP(B1946,'[5]cell downs 27042026 11h'!$B:$B,'[5]cell downs 27042026 11h'!$R:$R,"")</f>
        <v/>
      </c>
      <c r="AN1946" s="18" t="str">
        <f>_xlfn.XLOOKUP(B1946,'[5]cell downs 27042026 17h40'!$B:$B,'[5]cell downs 27042026 17h40'!$R:$R,"")</f>
        <v/>
      </c>
      <c r="AO1946" s="18" t="str">
        <f>_xlfn.XLOOKUP(B1946,'[6]ALL SITES DOWN'!$D:$D,'[6]ALL SITES DOWN'!$J:$J,"")</f>
        <v/>
      </c>
      <c r="AP1946" s="18" t="str">
        <f>_xlfn.XLOOKUP(B1946,'[7]ALL SITES DOWN'!$D:$D,'[7]ALL SITES DOWN'!$J:$J,"")</f>
        <v/>
      </c>
      <c r="AQ1946" s="9" t="str">
        <f>_xlfn.XLOOKUP(B1946,[8]sheet1!$AC:$AC,[8]sheet1!$AF:$AF,"")</f>
        <v/>
      </c>
      <c r="AR1946" s="14"/>
      <c r="AS1946" s="14" t="s">
        <v>5465</v>
      </c>
      <c r="AT1946" s="14" t="str">
        <f>_xlfn.XLOOKUP(B1946,'[9]cell downs 18042026 17h'!$B:$B,'[9]cell downs 18042026 17h'!$B:$B,"")</f>
        <v/>
      </c>
      <c r="AU1946" s="14" t="str">
        <f>_xlfn.XLOOKUP(B1946,'[10]Cells Huawei 19042026 15h'!$B:$B,'[10]Cells Huawei 19042026 15h'!$B:$B,"")</f>
        <v/>
      </c>
      <c r="AV1946" s="9" t="str">
        <f>_xlfn.XLOOKUP(B1946,'[11]cells down 19042026 9H40'!$B:$B,'[11]cells down 19042026 9H40'!$B:$B,"")</f>
        <v/>
      </c>
    </row>
    <row r="1947" spans="1:48" hidden="1" x14ac:dyDescent="0.3">
      <c r="A1947" s="1" t="s">
        <v>4927</v>
      </c>
      <c r="B1947" s="8" t="s">
        <v>4928</v>
      </c>
      <c r="C1947" s="3" t="str">
        <f>_xlfn.XLOOKUP(B1947,'[1]daily break down'!$D:$D,'[1]daily break down'!$E:$E,"")</f>
        <v>Yaounde</v>
      </c>
      <c r="D1947" s="1"/>
      <c r="E1947" s="1"/>
      <c r="F1947" s="3" t="s">
        <v>37</v>
      </c>
      <c r="G1947" s="1" t="s">
        <v>38</v>
      </c>
      <c r="H1947" s="29" t="str">
        <f>_xlfn.XLOOKUP(B1947,[2]CALCULATION!$B:$B,[2]CALCULATION!$H:$H,"")</f>
        <v>ZTE</v>
      </c>
      <c r="I1947" s="26">
        <v>0</v>
      </c>
      <c r="J1947" s="26">
        <v>0</v>
      </c>
      <c r="K1947" s="26">
        <v>0</v>
      </c>
      <c r="L1947" s="26">
        <v>0</v>
      </c>
      <c r="M1947" s="26">
        <v>0</v>
      </c>
      <c r="N1947" s="26">
        <v>0</v>
      </c>
      <c r="O1947" s="26">
        <v>0</v>
      </c>
      <c r="P1947" s="114" t="s">
        <v>6364</v>
      </c>
      <c r="Q1947" s="42" t="s">
        <v>5538</v>
      </c>
      <c r="R1947" s="42"/>
      <c r="S1947" s="41" t="str" cm="1">
        <f t="array" ref="S1947">IFERROR(_xlfn.IFS(
U1947="MPR ISSUE","PDH",
U1947="BSS Hardware Issue","BSS",
U1947="Sites strategiques, MLL, Pylone, etc.","ENVTECH",
U1947="AKTIVCO DEFAUT GE &amp; POWER Cabinet","AKTIVCO",
U1947="AKTIVCO Coupure ENEO &amp; Baisse de tension","AKTIVCO GRID ONLY",
U1947="Coupure ENEO &amp; Baisse de tension","IHS GRID ONLY",
U1947="Defaut GE &amp; POWER Cabinet","IHS",
U1947="Sharing","Partners",
U1947="Sites strategiques &amp; DataCenter","SST &amp; DC",
U1947="Exclu","Exclu",
U1947="SAT","SAT",
U1947="SPARE-ISSUE","SPARE-ISSUE",
U1947="Fiber CAmtel","TRANS_FO_CAMTEL",
U1947="Fiber AOF","Fiber AOF",
U1947="Projet OCM (HUAWEI)","TRAVAUX-HUAWEI",
U1947="Projet OCM (NOKIA)","TRAVAUX-NOKIA",
U1947="ACCESS-ISSUE","ACCESS-ISSUE",
U1947="Projet OCM (ZTE, NOKIA, autres projets)","TRAVAUX OCM",
U1947="No root CAuse","No root cause",
U1947="ODU HS","PDH",
U1947="IP &amp; VLAN","PDH",
U1947="Warehouse HUAWEI","SPARE-ISSUE",
U1947="SPARE-HS","SPARE-ISSUE",
U1947="Power Telco","BSS",U1947="no impacts","no impacts"
),"")</f>
        <v>No root cause</v>
      </c>
      <c r="T1947" s="41" t="str" cm="1">
        <f t="array" ref="T1947">IFERROR(_xlfn.IFS(
U1947="MPR ISSUE","TX ISSUE",
U1947="BSS Hardware Issue","RAN ISSUE",
U1947="Sites strategiques, MLL, Pylone, etc.","ENVTECH",
U1947="AKTIVCO DEFAUT GE &amp; POWER Cabinet","POWER ISSUE",
U1947="AKTIVCO Coupure ENEO &amp; Baisse de tension","POWER ISSUE",
U1947="Coupure ENEO &amp; Baisse de tension","POWER ISSUE",
U1947="Defaut GE &amp; POWER Cabinet","POWER ISSUE",
U1947="Sharing","POWER ISSUE",
U1947="Sites strategiques &amp; DataCenter","POWER ISSUE",
U1947="Exclu","Exclu",
U1947="SAT","TX ISSUE",
U1947="SPARE-ISSUE","SPARE-ISSUE",
U1947="Fiber CAmtel","TX ISSUE",
U1947="Fiber AOF","TX ISSUE",
U1947="Projet OCM (HUAWEI)","TRAVAUX-HUAWEI",
U1947="Projet OCM (NOKIA)","TRAVAUX -NOKIA",
U1947="ACCESS-ISSUE","ACCESS-ISSUE",
U1947="Projet OCM (ZTE, NOKIA, autres projets)","TRAVAUX OCM",
U1947="No root CAuse","No root cause",
U1947="ODU HS","TX ISSUE",
U1947="IP &amp; VLAN","TX ISSUE",
U1947="Warehouse HUAWEI","SPARE-ISSUE",
U1947="SPARE-HS","SPARE-ISSUE",
U1947="Power Telco","RAN ISSUE",U1947="no impacts","no impacts"
),"")</f>
        <v>No root cause</v>
      </c>
      <c r="U1947" s="68" t="s">
        <v>5691</v>
      </c>
      <c r="V1947" s="41" t="str" cm="1">
        <f t="array" ref="V1947">IFERROR(_xlfn.IFS(
U1947="MPR ISSUE","ACTIVE",
U1947="BSS Hardware Issue","ACTIVE",
U1947="Sites strategiques, MLL, Pylone, etc.","PASSIVE",
U1947="AKTIVCO DEFAUT GE &amp; POWER Cabinet","PASSIVE",
U1947="AKTIVCO Coupure ENEO &amp; Baisse de tension","PASSIVE",
U1947="Coupure ENEO &amp; Baisse de tension","PASSIVE",
U1947="Defaut GE &amp; POWER Cabinet","PASSIVE",
U1947="Sharing","PASSIVE",
U1947="Sites strategiques &amp; DataCenter","PASSIVE",
U1947="Exclu","Exclu",
U1947="SAT","ACTIVE",
U1947="SPARE-ISSUE","SPARE-ISSUE",
U1947="Fiber CAmtel","ACTIVE",
U1947="Fiber AOF","ACTIVE",
U1947="Projet OCM (HUAWEI)","PLANNED WORKS",
U1947="Projet OCM (NOKIA)","PLANNED WORKS",
U1947="ACCESS-ISSUE","ACCESS-ISSUE",
U1947="Projet OCM (ZTE, NOKIA, autres projets)","PLANNED WORKS",
U1947="No root CAuse","No root cause",
U1947="ODU HS","ACTIVE",
U1947="IP &amp; VLAN","ACTIVE",
U1947="Warehouse HUAWEI","SPARE-ISSUE",
U1947="SPARE-HS","SPARE-ISSUE",
U1947="Power Telco","ACTIVE", U1947="no impacts","no impacts"
),"")</f>
        <v>No root cause</v>
      </c>
      <c r="W1947" s="113"/>
      <c r="X1947" s="113"/>
      <c r="Y1947" s="113"/>
      <c r="Z1947" s="113"/>
      <c r="AA1947" s="113"/>
      <c r="AB1947" s="17" t="s">
        <v>5465</v>
      </c>
      <c r="AC1947" s="17" t="str">
        <f>_xlfn.XLOOKUP(B1947,'INCIDENT-04-27-2026'!E:E,'INCIDENT-04-27-2026'!F:F,"")</f>
        <v/>
      </c>
      <c r="AD1947" s="9"/>
      <c r="AE1947" s="7" t="s">
        <v>5465</v>
      </c>
      <c r="AF1947" s="6" t="str">
        <f>_xlfn.XLOOKUP(B1947,'[13]Input_27-04'!$B:$B,'[13]Input_27-04'!$M:$M,"")</f>
        <v/>
      </c>
      <c r="AG1947" s="7"/>
      <c r="AH1947" s="3"/>
      <c r="AI1947" s="18" t="str">
        <f>_xlfn.XLOOKUP(B1947,'[3]Cells Huawei 27042026 10h'!$B:$B,'[3]Cells Huawei 27042026 10h'!$T:$T,"")</f>
        <v/>
      </c>
      <c r="AJ1947" s="18" t="str">
        <f>_xlfn.XLOOKUP(B1947,'[3]Cells Huawei 27042026 15h'!$B:$B,'[3]Cells Huawei 27042026 15h'!$T:$T,"")</f>
        <v/>
      </c>
      <c r="AK1947" s="18" t="str">
        <f>_xlfn.XLOOKUP(B1947,'[4]cells down 27042026 11h28'!$B:$B,'[4]cells down 27042026 11h28'!$R:$R,"")</f>
        <v/>
      </c>
      <c r="AL1947" s="18" t="str">
        <f>_xlfn.XLOOKUP(B1947,'[4]cells down 27042026 18h01'!$B:$B,'[4]cells down 27042026 18h01'!$R:$R,"")</f>
        <v/>
      </c>
      <c r="AM1947" s="18" t="str">
        <f>_xlfn.XLOOKUP(B1947,'[5]cell downs 27042026 11h'!$B:$B,'[5]cell downs 27042026 11h'!$R:$R,"")</f>
        <v/>
      </c>
      <c r="AN1947" s="18" t="str">
        <f>_xlfn.XLOOKUP(B1947,'[5]cell downs 27042026 17h40'!$B:$B,'[5]cell downs 27042026 17h40'!$R:$R,"")</f>
        <v/>
      </c>
      <c r="AO1947" s="18" t="str">
        <f>_xlfn.XLOOKUP(B1947,'[6]ALL SITES DOWN'!$D:$D,'[6]ALL SITES DOWN'!$J:$J,"")</f>
        <v/>
      </c>
      <c r="AP1947" s="18" t="str">
        <f>_xlfn.XLOOKUP(B1947,'[7]ALL SITES DOWN'!$D:$D,'[7]ALL SITES DOWN'!$J:$J,"")</f>
        <v/>
      </c>
      <c r="AQ1947" s="9" t="str">
        <f>_xlfn.XLOOKUP(B1947,[8]sheet1!$AC:$AC,[8]sheet1!$AF:$AF,"")</f>
        <v/>
      </c>
      <c r="AR1947" s="14"/>
      <c r="AS1947" s="14" t="s">
        <v>5465</v>
      </c>
      <c r="AT1947" s="14" t="str">
        <f>_xlfn.XLOOKUP(B1947,'[9]cell downs 18042026 17h'!$B:$B,'[9]cell downs 18042026 17h'!$B:$B,"")</f>
        <v/>
      </c>
      <c r="AU1947" s="14" t="str">
        <f>_xlfn.XLOOKUP(B1947,'[10]Cells Huawei 19042026 15h'!$B:$B,'[10]Cells Huawei 19042026 15h'!$B:$B,"")</f>
        <v/>
      </c>
      <c r="AV1947" s="9" t="str">
        <f>_xlfn.XLOOKUP(B1947,'[11]cells down 19042026 9H40'!$B:$B,'[11]cells down 19042026 9H40'!$B:$B,"")</f>
        <v/>
      </c>
    </row>
    <row r="1948" spans="1:48" hidden="1" x14ac:dyDescent="0.3">
      <c r="A1948" s="1" t="s">
        <v>4932</v>
      </c>
      <c r="B1948" s="8" t="s">
        <v>4933</v>
      </c>
      <c r="C1948" s="3" t="str">
        <f>_xlfn.XLOOKUP(B1948,'[1]daily break down'!$D:$D,'[1]daily break down'!$E:$E,"")</f>
        <v>LITTORAL</v>
      </c>
      <c r="D1948" s="1"/>
      <c r="E1948" s="1"/>
      <c r="F1948" s="3" t="s">
        <v>31</v>
      </c>
      <c r="G1948" s="1"/>
      <c r="H1948" s="29" t="str">
        <f>_xlfn.XLOOKUP(B1948,[2]CALCULATION!$B:$B,[2]CALCULATION!$H:$H,"")</f>
        <v>ZTE</v>
      </c>
      <c r="I1948" s="26">
        <v>0</v>
      </c>
      <c r="J1948" s="26">
        <v>0</v>
      </c>
      <c r="K1948" s="26">
        <v>0</v>
      </c>
      <c r="L1948" s="26">
        <v>0</v>
      </c>
      <c r="M1948" s="26">
        <v>0</v>
      </c>
      <c r="N1948" s="26">
        <v>0</v>
      </c>
      <c r="O1948" s="26">
        <v>0</v>
      </c>
      <c r="P1948" s="114" t="s">
        <v>6364</v>
      </c>
      <c r="Q1948" s="42" t="s">
        <v>5538</v>
      </c>
      <c r="R1948" s="42"/>
      <c r="S1948" s="41" t="str" cm="1">
        <f t="array" ref="S1948">IFERROR(_xlfn.IFS(
U1948="MPR ISSUE","PDH",
U1948="BSS Hardware Issue","BSS",
U1948="Sites strategiques, MLL, Pylone, etc.","ENVTECH",
U1948="AKTIVCO DEFAUT GE &amp; POWER Cabinet","AKTIVCO",
U1948="AKTIVCO Coupure ENEO &amp; Baisse de tension","AKTIVCO GRID ONLY",
U1948="Coupure ENEO &amp; Baisse de tension","IHS GRID ONLY",
U1948="Defaut GE &amp; POWER Cabinet","IHS",
U1948="Sharing","Partners",
U1948="Sites strategiques &amp; DataCenter","SST &amp; DC",
U1948="Exclu","Exclu",
U1948="SAT","SAT",
U1948="SPARE-ISSUE","SPARE-ISSUE",
U1948="Fiber CAmtel","TRANS_FO_CAMTEL",
U1948="Fiber AOF","Fiber AOF",
U1948="Projet OCM (HUAWEI)","TRAVAUX-HUAWEI",
U1948="Projet OCM (NOKIA)","TRAVAUX-NOKIA",
U1948="ACCESS-ISSUE","ACCESS-ISSUE",
U1948="Projet OCM (ZTE, NOKIA, autres projets)","TRAVAUX OCM",
U1948="No root CAuse","No root cause",
U1948="ODU HS","PDH",
U1948="IP &amp; VLAN","PDH",
U1948="Warehouse HUAWEI","SPARE-ISSUE",
U1948="SPARE-HS","SPARE-ISSUE",
U1948="Power Telco","BSS",U1948="no impacts","no impacts"
),"")</f>
        <v>No root cause</v>
      </c>
      <c r="T1948" s="41" t="str" cm="1">
        <f t="array" ref="T1948">IFERROR(_xlfn.IFS(
U1948="MPR ISSUE","TX ISSUE",
U1948="BSS Hardware Issue","RAN ISSUE",
U1948="Sites strategiques, MLL, Pylone, etc.","ENVTECH",
U1948="AKTIVCO DEFAUT GE &amp; POWER Cabinet","POWER ISSUE",
U1948="AKTIVCO Coupure ENEO &amp; Baisse de tension","POWER ISSUE",
U1948="Coupure ENEO &amp; Baisse de tension","POWER ISSUE",
U1948="Defaut GE &amp; POWER Cabinet","POWER ISSUE",
U1948="Sharing","POWER ISSUE",
U1948="Sites strategiques &amp; DataCenter","POWER ISSUE",
U1948="Exclu","Exclu",
U1948="SAT","TX ISSUE",
U1948="SPARE-ISSUE","SPARE-ISSUE",
U1948="Fiber CAmtel","TX ISSUE",
U1948="Fiber AOF","TX ISSUE",
U1948="Projet OCM (HUAWEI)","TRAVAUX-HUAWEI",
U1948="Projet OCM (NOKIA)","TRAVAUX -NOKIA",
U1948="ACCESS-ISSUE","ACCESS-ISSUE",
U1948="Projet OCM (ZTE, NOKIA, autres projets)","TRAVAUX OCM",
U1948="No root CAuse","No root cause",
U1948="ODU HS","TX ISSUE",
U1948="IP &amp; VLAN","TX ISSUE",
U1948="Warehouse HUAWEI","SPARE-ISSUE",
U1948="SPARE-HS","SPARE-ISSUE",
U1948="Power Telco","RAN ISSUE",U1948="no impacts","no impacts"
),"")</f>
        <v>No root cause</v>
      </c>
      <c r="U1948" s="68" t="s">
        <v>5691</v>
      </c>
      <c r="V1948" s="41" t="str" cm="1">
        <f t="array" ref="V1948">IFERROR(_xlfn.IFS(
U1948="MPR ISSUE","ACTIVE",
U1948="BSS Hardware Issue","ACTIVE",
U1948="Sites strategiques, MLL, Pylone, etc.","PASSIVE",
U1948="AKTIVCO DEFAUT GE &amp; POWER Cabinet","PASSIVE",
U1948="AKTIVCO Coupure ENEO &amp; Baisse de tension","PASSIVE",
U1948="Coupure ENEO &amp; Baisse de tension","PASSIVE",
U1948="Defaut GE &amp; POWER Cabinet","PASSIVE",
U1948="Sharing","PASSIVE",
U1948="Sites strategiques &amp; DataCenter","PASSIVE",
U1948="Exclu","Exclu",
U1948="SAT","ACTIVE",
U1948="SPARE-ISSUE","SPARE-ISSUE",
U1948="Fiber CAmtel","ACTIVE",
U1948="Fiber AOF","ACTIVE",
U1948="Projet OCM (HUAWEI)","PLANNED WORKS",
U1948="Projet OCM (NOKIA)","PLANNED WORKS",
U1948="ACCESS-ISSUE","ACCESS-ISSUE",
U1948="Projet OCM (ZTE, NOKIA, autres projets)","PLANNED WORKS",
U1948="No root CAuse","No root cause",
U1948="ODU HS","ACTIVE",
U1948="IP &amp; VLAN","ACTIVE",
U1948="Warehouse HUAWEI","SPARE-ISSUE",
U1948="SPARE-HS","SPARE-ISSUE",
U1948="Power Telco","ACTIVE", U1948="no impacts","no impacts"
),"")</f>
        <v>No root cause</v>
      </c>
      <c r="W1948" s="113"/>
      <c r="X1948" s="113"/>
      <c r="Y1948" s="113"/>
      <c r="Z1948" s="113"/>
      <c r="AA1948" s="113"/>
      <c r="AB1948" s="17" t="s">
        <v>5465</v>
      </c>
      <c r="AC1948" s="17" t="str">
        <f>_xlfn.XLOOKUP(B1948,'INCIDENT-04-27-2026'!E:E,'INCIDENT-04-27-2026'!F:F,"")</f>
        <v/>
      </c>
      <c r="AD1948" s="9"/>
      <c r="AE1948" s="7" t="s">
        <v>5465</v>
      </c>
      <c r="AF1948" s="6" t="str">
        <f>_xlfn.XLOOKUP(B1948,'[13]Input_27-04'!$B:$B,'[13]Input_27-04'!$M:$M,"")</f>
        <v/>
      </c>
      <c r="AG1948" s="7"/>
      <c r="AH1948" s="3"/>
      <c r="AI1948" s="18" t="str">
        <f>_xlfn.XLOOKUP(B1948,'[3]Cells Huawei 27042026 10h'!$B:$B,'[3]Cells Huawei 27042026 10h'!$T:$T,"")</f>
        <v/>
      </c>
      <c r="AJ1948" s="18" t="str">
        <f>_xlfn.XLOOKUP(B1948,'[3]Cells Huawei 27042026 15h'!$B:$B,'[3]Cells Huawei 27042026 15h'!$T:$T,"")</f>
        <v/>
      </c>
      <c r="AK1948" s="18" t="str">
        <f>_xlfn.XLOOKUP(B1948,'[4]cells down 27042026 11h28'!$B:$B,'[4]cells down 27042026 11h28'!$R:$R,"")</f>
        <v/>
      </c>
      <c r="AL1948" s="18" t="str">
        <f>_xlfn.XLOOKUP(B1948,'[4]cells down 27042026 18h01'!$B:$B,'[4]cells down 27042026 18h01'!$R:$R,"")</f>
        <v/>
      </c>
      <c r="AM1948" s="18" t="str">
        <f>_xlfn.XLOOKUP(B1948,'[5]cell downs 27042026 11h'!$B:$B,'[5]cell downs 27042026 11h'!$R:$R,"")</f>
        <v/>
      </c>
      <c r="AN1948" s="18" t="str">
        <f>_xlfn.XLOOKUP(B1948,'[5]cell downs 27042026 17h40'!$B:$B,'[5]cell downs 27042026 17h40'!$R:$R,"")</f>
        <v/>
      </c>
      <c r="AO1948" s="18" t="str">
        <f>_xlfn.XLOOKUP(B1948,'[6]ALL SITES DOWN'!$D:$D,'[6]ALL SITES DOWN'!$J:$J,"")</f>
        <v/>
      </c>
      <c r="AP1948" s="18" t="str">
        <f>_xlfn.XLOOKUP(B1948,'[7]ALL SITES DOWN'!$D:$D,'[7]ALL SITES DOWN'!$J:$J,"")</f>
        <v/>
      </c>
      <c r="AQ1948" s="9" t="str">
        <f>_xlfn.XLOOKUP(B1948,[8]sheet1!$AC:$AC,[8]sheet1!$AF:$AF,"")</f>
        <v/>
      </c>
      <c r="AR1948" s="14"/>
      <c r="AS1948" s="14" t="s">
        <v>5465</v>
      </c>
      <c r="AT1948" s="14" t="str">
        <f>_xlfn.XLOOKUP(B1948,'[9]cell downs 18042026 17h'!$B:$B,'[9]cell downs 18042026 17h'!$B:$B,"")</f>
        <v/>
      </c>
      <c r="AU1948" s="14" t="str">
        <f>_xlfn.XLOOKUP(B1948,'[10]Cells Huawei 19042026 15h'!$B:$B,'[10]Cells Huawei 19042026 15h'!$B:$B,"")</f>
        <v/>
      </c>
      <c r="AV1948" s="9" t="str">
        <f>_xlfn.XLOOKUP(B1948,'[11]cells down 19042026 9H40'!$B:$B,'[11]cells down 19042026 9H40'!$B:$B,"")</f>
        <v/>
      </c>
    </row>
    <row r="1949" spans="1:48" hidden="1" x14ac:dyDescent="0.3">
      <c r="A1949" s="1" t="s">
        <v>4934</v>
      </c>
      <c r="B1949" s="8" t="s">
        <v>4935</v>
      </c>
      <c r="C1949" s="3" t="str">
        <f>_xlfn.XLOOKUP(B1949,'[1]daily break down'!$D:$D,'[1]daily break down'!$E:$E,"")</f>
        <v>LITTORAL</v>
      </c>
      <c r="D1949" s="1"/>
      <c r="E1949" s="1"/>
      <c r="F1949" s="3" t="s">
        <v>31</v>
      </c>
      <c r="G1949" s="1"/>
      <c r="H1949" s="29" t="str">
        <f>_xlfn.XLOOKUP(B1949,[2]CALCULATION!$B:$B,[2]CALCULATION!$H:$H,"")</f>
        <v>ZTE</v>
      </c>
      <c r="I1949" s="26">
        <v>0</v>
      </c>
      <c r="J1949" s="26">
        <v>0</v>
      </c>
      <c r="K1949" s="26">
        <v>0</v>
      </c>
      <c r="L1949" s="26">
        <v>0</v>
      </c>
      <c r="M1949" s="26">
        <v>0</v>
      </c>
      <c r="N1949" s="26">
        <v>0</v>
      </c>
      <c r="O1949" s="26">
        <v>0</v>
      </c>
      <c r="P1949" s="114" t="s">
        <v>6364</v>
      </c>
      <c r="Q1949" s="42" t="s">
        <v>5538</v>
      </c>
      <c r="R1949" s="42"/>
      <c r="S1949" s="41" t="str" cm="1">
        <f t="array" ref="S1949">IFERROR(_xlfn.IFS(
U1949="MPR ISSUE","PDH",
U1949="BSS Hardware Issue","BSS",
U1949="Sites strategiques, MLL, Pylone, etc.","ENVTECH",
U1949="AKTIVCO DEFAUT GE &amp; POWER Cabinet","AKTIVCO",
U1949="AKTIVCO Coupure ENEO &amp; Baisse de tension","AKTIVCO GRID ONLY",
U1949="Coupure ENEO &amp; Baisse de tension","IHS GRID ONLY",
U1949="Defaut GE &amp; POWER Cabinet","IHS",
U1949="Sharing","Partners",
U1949="Sites strategiques &amp; DataCenter","SST &amp; DC",
U1949="Exclu","Exclu",
U1949="SAT","SAT",
U1949="SPARE-ISSUE","SPARE-ISSUE",
U1949="Fiber CAmtel","TRANS_FO_CAMTEL",
U1949="Fiber AOF","Fiber AOF",
U1949="Projet OCM (HUAWEI)","TRAVAUX-HUAWEI",
U1949="Projet OCM (NOKIA)","TRAVAUX-NOKIA",
U1949="ACCESS-ISSUE","ACCESS-ISSUE",
U1949="Projet OCM (ZTE, NOKIA, autres projets)","TRAVAUX OCM",
U1949="No root CAuse","No root cause",
U1949="ODU HS","PDH",
U1949="IP &amp; VLAN","PDH",
U1949="Warehouse HUAWEI","SPARE-ISSUE",
U1949="SPARE-HS","SPARE-ISSUE",
U1949="Power Telco","BSS",U1949="no impacts","no impacts"
),"")</f>
        <v>No root cause</v>
      </c>
      <c r="T1949" s="41" t="str" cm="1">
        <f t="array" ref="T1949">IFERROR(_xlfn.IFS(
U1949="MPR ISSUE","TX ISSUE",
U1949="BSS Hardware Issue","RAN ISSUE",
U1949="Sites strategiques, MLL, Pylone, etc.","ENVTECH",
U1949="AKTIVCO DEFAUT GE &amp; POWER Cabinet","POWER ISSUE",
U1949="AKTIVCO Coupure ENEO &amp; Baisse de tension","POWER ISSUE",
U1949="Coupure ENEO &amp; Baisse de tension","POWER ISSUE",
U1949="Defaut GE &amp; POWER Cabinet","POWER ISSUE",
U1949="Sharing","POWER ISSUE",
U1949="Sites strategiques &amp; DataCenter","POWER ISSUE",
U1949="Exclu","Exclu",
U1949="SAT","TX ISSUE",
U1949="SPARE-ISSUE","SPARE-ISSUE",
U1949="Fiber CAmtel","TX ISSUE",
U1949="Fiber AOF","TX ISSUE",
U1949="Projet OCM (HUAWEI)","TRAVAUX-HUAWEI",
U1949="Projet OCM (NOKIA)","TRAVAUX -NOKIA",
U1949="ACCESS-ISSUE","ACCESS-ISSUE",
U1949="Projet OCM (ZTE, NOKIA, autres projets)","TRAVAUX OCM",
U1949="No root CAuse","No root cause",
U1949="ODU HS","TX ISSUE",
U1949="IP &amp; VLAN","TX ISSUE",
U1949="Warehouse HUAWEI","SPARE-ISSUE",
U1949="SPARE-HS","SPARE-ISSUE",
U1949="Power Telco","RAN ISSUE",U1949="no impacts","no impacts"
),"")</f>
        <v>No root cause</v>
      </c>
      <c r="U1949" s="68" t="s">
        <v>5691</v>
      </c>
      <c r="V1949" s="41" t="str" cm="1">
        <f t="array" ref="V1949">IFERROR(_xlfn.IFS(
U1949="MPR ISSUE","ACTIVE",
U1949="BSS Hardware Issue","ACTIVE",
U1949="Sites strategiques, MLL, Pylone, etc.","PASSIVE",
U1949="AKTIVCO DEFAUT GE &amp; POWER Cabinet","PASSIVE",
U1949="AKTIVCO Coupure ENEO &amp; Baisse de tension","PASSIVE",
U1949="Coupure ENEO &amp; Baisse de tension","PASSIVE",
U1949="Defaut GE &amp; POWER Cabinet","PASSIVE",
U1949="Sharing","PASSIVE",
U1949="Sites strategiques &amp; DataCenter","PASSIVE",
U1949="Exclu","Exclu",
U1949="SAT","ACTIVE",
U1949="SPARE-ISSUE","SPARE-ISSUE",
U1949="Fiber CAmtel","ACTIVE",
U1949="Fiber AOF","ACTIVE",
U1949="Projet OCM (HUAWEI)","PLANNED WORKS",
U1949="Projet OCM (NOKIA)","PLANNED WORKS",
U1949="ACCESS-ISSUE","ACCESS-ISSUE",
U1949="Projet OCM (ZTE, NOKIA, autres projets)","PLANNED WORKS",
U1949="No root CAuse","No root cause",
U1949="ODU HS","ACTIVE",
U1949="IP &amp; VLAN","ACTIVE",
U1949="Warehouse HUAWEI","SPARE-ISSUE",
U1949="SPARE-HS","SPARE-ISSUE",
U1949="Power Telco","ACTIVE", U1949="no impacts","no impacts"
),"")</f>
        <v>No root cause</v>
      </c>
      <c r="W1949" s="113"/>
      <c r="X1949" s="113"/>
      <c r="Y1949" s="113"/>
      <c r="Z1949" s="113"/>
      <c r="AA1949" s="113"/>
      <c r="AB1949" s="17" t="s">
        <v>5465</v>
      </c>
      <c r="AC1949" s="17" t="str">
        <f>_xlfn.XLOOKUP(B1949,'INCIDENT-04-27-2026'!E:E,'INCIDENT-04-27-2026'!F:F,"")</f>
        <v/>
      </c>
      <c r="AD1949" s="9"/>
      <c r="AE1949" s="7" t="s">
        <v>5465</v>
      </c>
      <c r="AF1949" s="6" t="str">
        <f>_xlfn.XLOOKUP(B1949,'[13]Input_27-04'!$B:$B,'[13]Input_27-04'!$M:$M,"")</f>
        <v/>
      </c>
      <c r="AG1949" s="7"/>
      <c r="AH1949" s="3"/>
      <c r="AI1949" s="18" t="str">
        <f>_xlfn.XLOOKUP(B1949,'[3]Cells Huawei 27042026 10h'!$B:$B,'[3]Cells Huawei 27042026 10h'!$T:$T,"")</f>
        <v/>
      </c>
      <c r="AJ1949" s="18" t="str">
        <f>_xlfn.XLOOKUP(B1949,'[3]Cells Huawei 27042026 15h'!$B:$B,'[3]Cells Huawei 27042026 15h'!$T:$T,"")</f>
        <v/>
      </c>
      <c r="AK1949" s="18" t="str">
        <f>_xlfn.XLOOKUP(B1949,'[4]cells down 27042026 11h28'!$B:$B,'[4]cells down 27042026 11h28'!$R:$R,"")</f>
        <v/>
      </c>
      <c r="AL1949" s="18" t="str">
        <f>_xlfn.XLOOKUP(B1949,'[4]cells down 27042026 18h01'!$B:$B,'[4]cells down 27042026 18h01'!$R:$R,"")</f>
        <v/>
      </c>
      <c r="AM1949" s="18" t="str">
        <f>_xlfn.XLOOKUP(B1949,'[5]cell downs 27042026 11h'!$B:$B,'[5]cell downs 27042026 11h'!$R:$R,"")</f>
        <v/>
      </c>
      <c r="AN1949" s="18" t="str">
        <f>_xlfn.XLOOKUP(B1949,'[5]cell downs 27042026 17h40'!$B:$B,'[5]cell downs 27042026 17h40'!$R:$R,"")</f>
        <v/>
      </c>
      <c r="AO1949" s="18" t="str">
        <f>_xlfn.XLOOKUP(B1949,'[6]ALL SITES DOWN'!$D:$D,'[6]ALL SITES DOWN'!$J:$J,"")</f>
        <v/>
      </c>
      <c r="AP1949" s="18" t="str">
        <f>_xlfn.XLOOKUP(B1949,'[7]ALL SITES DOWN'!$D:$D,'[7]ALL SITES DOWN'!$J:$J,"")</f>
        <v/>
      </c>
      <c r="AQ1949" s="9" t="str">
        <f>_xlfn.XLOOKUP(B1949,[8]sheet1!$AC:$AC,[8]sheet1!$AF:$AF,"")</f>
        <v/>
      </c>
      <c r="AR1949" s="14"/>
      <c r="AS1949" s="14" t="s">
        <v>5465</v>
      </c>
      <c r="AT1949" s="14" t="str">
        <f>_xlfn.XLOOKUP(B1949,'[9]cell downs 18042026 17h'!$B:$B,'[9]cell downs 18042026 17h'!$B:$B,"")</f>
        <v/>
      </c>
      <c r="AU1949" s="14" t="str">
        <f>_xlfn.XLOOKUP(B1949,'[10]Cells Huawei 19042026 15h'!$B:$B,'[10]Cells Huawei 19042026 15h'!$B:$B,"")</f>
        <v/>
      </c>
      <c r="AV1949" s="9" t="str">
        <f>_xlfn.XLOOKUP(B1949,'[11]cells down 19042026 9H40'!$B:$B,'[11]cells down 19042026 9H40'!$B:$B,"")</f>
        <v/>
      </c>
    </row>
    <row r="1950" spans="1:48" hidden="1" x14ac:dyDescent="0.3">
      <c r="A1950" s="1" t="s">
        <v>4943</v>
      </c>
      <c r="B1950" s="8" t="s">
        <v>4944</v>
      </c>
      <c r="C1950" s="3" t="str">
        <f>_xlfn.XLOOKUP(B1950,'[1]daily break down'!$D:$D,'[1]daily break down'!$E:$E,"")</f>
        <v>CENTRE</v>
      </c>
      <c r="D1950" s="1"/>
      <c r="E1950" s="1"/>
      <c r="F1950" s="3" t="s">
        <v>37</v>
      </c>
      <c r="G1950" s="1"/>
      <c r="H1950" s="29" t="str">
        <f>_xlfn.XLOOKUP(B1950,[2]CALCULATION!$B:$B,[2]CALCULATION!$H:$H,"")</f>
        <v>ZTE</v>
      </c>
      <c r="I1950" s="26">
        <v>0</v>
      </c>
      <c r="J1950" s="26">
        <v>0</v>
      </c>
      <c r="K1950" s="26">
        <v>0</v>
      </c>
      <c r="L1950" s="26">
        <v>0</v>
      </c>
      <c r="M1950" s="26">
        <v>0</v>
      </c>
      <c r="N1950" s="26">
        <v>0</v>
      </c>
      <c r="O1950" s="26">
        <v>0</v>
      </c>
      <c r="P1950" s="114" t="s">
        <v>6364</v>
      </c>
      <c r="Q1950" s="42" t="s">
        <v>5538</v>
      </c>
      <c r="R1950" s="42"/>
      <c r="S1950" s="41" t="str" cm="1">
        <f t="array" ref="S1950">IFERROR(_xlfn.IFS(
U1950="MPR ISSUE","PDH",
U1950="BSS Hardware Issue","BSS",
U1950="Sites strategiques, MLL, Pylone, etc.","ENVTECH",
U1950="AKTIVCO DEFAUT GE &amp; POWER Cabinet","AKTIVCO",
U1950="AKTIVCO Coupure ENEO &amp; Baisse de tension","AKTIVCO GRID ONLY",
U1950="Coupure ENEO &amp; Baisse de tension","IHS GRID ONLY",
U1950="Defaut GE &amp; POWER Cabinet","IHS",
U1950="Sharing","Partners",
U1950="Sites strategiques &amp; DataCenter","SST &amp; DC",
U1950="Exclu","Exclu",
U1950="SAT","SAT",
U1950="SPARE-ISSUE","SPARE-ISSUE",
U1950="Fiber CAmtel","TRANS_FO_CAMTEL",
U1950="Fiber AOF","Fiber AOF",
U1950="Projet OCM (HUAWEI)","TRAVAUX-HUAWEI",
U1950="Projet OCM (NOKIA)","TRAVAUX-NOKIA",
U1950="ACCESS-ISSUE","ACCESS-ISSUE",
U1950="Projet OCM (ZTE, NOKIA, autres projets)","TRAVAUX OCM",
U1950="No root CAuse","No root cause",
U1950="ODU HS","PDH",
U1950="IP &amp; VLAN","PDH",
U1950="Warehouse HUAWEI","SPARE-ISSUE",
U1950="SPARE-HS","SPARE-ISSUE",
U1950="Power Telco","BSS",U1950="no impacts","no impacts"
),"")</f>
        <v>No root cause</v>
      </c>
      <c r="T1950" s="41" t="str" cm="1">
        <f t="array" ref="T1950">IFERROR(_xlfn.IFS(
U1950="MPR ISSUE","TX ISSUE",
U1950="BSS Hardware Issue","RAN ISSUE",
U1950="Sites strategiques, MLL, Pylone, etc.","ENVTECH",
U1950="AKTIVCO DEFAUT GE &amp; POWER Cabinet","POWER ISSUE",
U1950="AKTIVCO Coupure ENEO &amp; Baisse de tension","POWER ISSUE",
U1950="Coupure ENEO &amp; Baisse de tension","POWER ISSUE",
U1950="Defaut GE &amp; POWER Cabinet","POWER ISSUE",
U1950="Sharing","POWER ISSUE",
U1950="Sites strategiques &amp; DataCenter","POWER ISSUE",
U1950="Exclu","Exclu",
U1950="SAT","TX ISSUE",
U1950="SPARE-ISSUE","SPARE-ISSUE",
U1950="Fiber CAmtel","TX ISSUE",
U1950="Fiber AOF","TX ISSUE",
U1950="Projet OCM (HUAWEI)","TRAVAUX-HUAWEI",
U1950="Projet OCM (NOKIA)","TRAVAUX -NOKIA",
U1950="ACCESS-ISSUE","ACCESS-ISSUE",
U1950="Projet OCM (ZTE, NOKIA, autres projets)","TRAVAUX OCM",
U1950="No root CAuse","No root cause",
U1950="ODU HS","TX ISSUE",
U1950="IP &amp; VLAN","TX ISSUE",
U1950="Warehouse HUAWEI","SPARE-ISSUE",
U1950="SPARE-HS","SPARE-ISSUE",
U1950="Power Telco","RAN ISSUE",U1950="no impacts","no impacts"
),"")</f>
        <v>No root cause</v>
      </c>
      <c r="U1950" s="68" t="s">
        <v>5691</v>
      </c>
      <c r="V1950" s="41" t="str" cm="1">
        <f t="array" ref="V1950">IFERROR(_xlfn.IFS(
U1950="MPR ISSUE","ACTIVE",
U1950="BSS Hardware Issue","ACTIVE",
U1950="Sites strategiques, MLL, Pylone, etc.","PASSIVE",
U1950="AKTIVCO DEFAUT GE &amp; POWER Cabinet","PASSIVE",
U1950="AKTIVCO Coupure ENEO &amp; Baisse de tension","PASSIVE",
U1950="Coupure ENEO &amp; Baisse de tension","PASSIVE",
U1950="Defaut GE &amp; POWER Cabinet","PASSIVE",
U1950="Sharing","PASSIVE",
U1950="Sites strategiques &amp; DataCenter","PASSIVE",
U1950="Exclu","Exclu",
U1950="SAT","ACTIVE",
U1950="SPARE-ISSUE","SPARE-ISSUE",
U1950="Fiber CAmtel","ACTIVE",
U1950="Fiber AOF","ACTIVE",
U1950="Projet OCM (HUAWEI)","PLANNED WORKS",
U1950="Projet OCM (NOKIA)","PLANNED WORKS",
U1950="ACCESS-ISSUE","ACCESS-ISSUE",
U1950="Projet OCM (ZTE, NOKIA, autres projets)","PLANNED WORKS",
U1950="No root CAuse","No root cause",
U1950="ODU HS","ACTIVE",
U1950="IP &amp; VLAN","ACTIVE",
U1950="Warehouse HUAWEI","SPARE-ISSUE",
U1950="SPARE-HS","SPARE-ISSUE",
U1950="Power Telco","ACTIVE", U1950="no impacts","no impacts"
),"")</f>
        <v>No root cause</v>
      </c>
      <c r="W1950" s="113"/>
      <c r="X1950" s="113"/>
      <c r="Y1950" s="113"/>
      <c r="Z1950" s="113"/>
      <c r="AA1950" s="113"/>
      <c r="AB1950" s="17" t="s">
        <v>5465</v>
      </c>
      <c r="AC1950" s="17" t="str">
        <f>_xlfn.XLOOKUP(B1950,'INCIDENT-04-27-2026'!E:E,'INCIDENT-04-27-2026'!F:F,"")</f>
        <v/>
      </c>
      <c r="AD1950" s="9"/>
      <c r="AE1950" s="7" t="s">
        <v>5465</v>
      </c>
      <c r="AF1950" s="6" t="str">
        <f>_xlfn.XLOOKUP(B1950,'[13]Input_27-04'!$B:$B,'[13]Input_27-04'!$M:$M,"")</f>
        <v/>
      </c>
      <c r="AG1950" s="7"/>
      <c r="AH1950" s="3"/>
      <c r="AI1950" s="18" t="str">
        <f>_xlfn.XLOOKUP(B1950,'[3]Cells Huawei 27042026 10h'!$B:$B,'[3]Cells Huawei 27042026 10h'!$T:$T,"")</f>
        <v/>
      </c>
      <c r="AJ1950" s="18" t="str">
        <f>_xlfn.XLOOKUP(B1950,'[3]Cells Huawei 27042026 15h'!$B:$B,'[3]Cells Huawei 27042026 15h'!$T:$T,"")</f>
        <v/>
      </c>
      <c r="AK1950" s="18" t="str">
        <f>_xlfn.XLOOKUP(B1950,'[4]cells down 27042026 11h28'!$B:$B,'[4]cells down 27042026 11h28'!$R:$R,"")</f>
        <v/>
      </c>
      <c r="AL1950" s="18" t="str">
        <f>_xlfn.XLOOKUP(B1950,'[4]cells down 27042026 18h01'!$B:$B,'[4]cells down 27042026 18h01'!$R:$R,"")</f>
        <v/>
      </c>
      <c r="AM1950" s="18" t="str">
        <f>_xlfn.XLOOKUP(B1950,'[5]cell downs 27042026 11h'!$B:$B,'[5]cell downs 27042026 11h'!$R:$R,"")</f>
        <v/>
      </c>
      <c r="AN1950" s="18" t="str">
        <f>_xlfn.XLOOKUP(B1950,'[5]cell downs 27042026 17h40'!$B:$B,'[5]cell downs 27042026 17h40'!$R:$R,"")</f>
        <v/>
      </c>
      <c r="AO1950" s="18" t="str">
        <f>_xlfn.XLOOKUP(B1950,'[6]ALL SITES DOWN'!$D:$D,'[6]ALL SITES DOWN'!$J:$J,"")</f>
        <v/>
      </c>
      <c r="AP1950" s="18" t="str">
        <f>_xlfn.XLOOKUP(B1950,'[7]ALL SITES DOWN'!$D:$D,'[7]ALL SITES DOWN'!$J:$J,"")</f>
        <v/>
      </c>
      <c r="AQ1950" s="9" t="str">
        <f>_xlfn.XLOOKUP(B1950,[8]sheet1!$AC:$AC,[8]sheet1!$AF:$AF,"")</f>
        <v/>
      </c>
      <c r="AR1950" s="14"/>
      <c r="AS1950" s="14" t="s">
        <v>5465</v>
      </c>
      <c r="AT1950" s="14" t="str">
        <f>_xlfn.XLOOKUP(B1950,'[9]cell downs 18042026 17h'!$B:$B,'[9]cell downs 18042026 17h'!$B:$B,"")</f>
        <v/>
      </c>
      <c r="AU1950" s="14" t="str">
        <f>_xlfn.XLOOKUP(B1950,'[10]Cells Huawei 19042026 15h'!$B:$B,'[10]Cells Huawei 19042026 15h'!$B:$B,"")</f>
        <v/>
      </c>
      <c r="AV1950" s="9" t="str">
        <f>_xlfn.XLOOKUP(B1950,'[11]cells down 19042026 9H40'!$B:$B,'[11]cells down 19042026 9H40'!$B:$B,"")</f>
        <v/>
      </c>
    </row>
    <row r="1951" spans="1:48" hidden="1" x14ac:dyDescent="0.3">
      <c r="A1951" s="1" t="s">
        <v>5031</v>
      </c>
      <c r="B1951" s="8" t="s">
        <v>5032</v>
      </c>
      <c r="C1951" s="3" t="str">
        <f>_xlfn.XLOOKUP(B1951,'[1]daily break down'!$D:$D,'[1]daily break down'!$E:$E,"")</f>
        <v>Yaounde</v>
      </c>
      <c r="D1951" s="1" t="s">
        <v>11</v>
      </c>
      <c r="E1951" s="1" t="s">
        <v>145</v>
      </c>
      <c r="F1951" s="3" t="s">
        <v>37</v>
      </c>
      <c r="G1951" s="1" t="s">
        <v>38</v>
      </c>
      <c r="H1951" s="29" t="str">
        <f>_xlfn.XLOOKUP(B1951,[2]CALCULATION!$B:$B,[2]CALCULATION!$H:$H,"")</f>
        <v>ZTE</v>
      </c>
      <c r="I1951" s="26">
        <v>0</v>
      </c>
      <c r="J1951" s="26">
        <v>0</v>
      </c>
      <c r="K1951" s="26">
        <v>0</v>
      </c>
      <c r="L1951" s="26">
        <v>0</v>
      </c>
      <c r="M1951" s="26">
        <v>0</v>
      </c>
      <c r="N1951" s="26">
        <v>0</v>
      </c>
      <c r="O1951" s="26">
        <v>0</v>
      </c>
      <c r="P1951" s="114" t="s">
        <v>6364</v>
      </c>
      <c r="Q1951" s="42" t="s">
        <v>5538</v>
      </c>
      <c r="R1951" s="42"/>
      <c r="S1951" s="41" t="str" cm="1">
        <f t="array" ref="S1951">IFERROR(_xlfn.IFS(
U1951="MPR ISSUE","PDH",
U1951="BSS Hardware Issue","BSS",
U1951="Sites strategiques, MLL, Pylone, etc.","ENVTECH",
U1951="AKTIVCO DEFAUT GE &amp; POWER Cabinet","AKTIVCO",
U1951="AKTIVCO Coupure ENEO &amp; Baisse de tension","AKTIVCO GRID ONLY",
U1951="Coupure ENEO &amp; Baisse de tension","IHS GRID ONLY",
U1951="Defaut GE &amp; POWER Cabinet","IHS",
U1951="Sharing","Partners",
U1951="Sites strategiques &amp; DataCenter","SST &amp; DC",
U1951="Exclu","Exclu",
U1951="SAT","SAT",
U1951="SPARE-ISSUE","SPARE-ISSUE",
U1951="Fiber CAmtel","TRANS_FO_CAMTEL",
U1951="Fiber AOF","Fiber AOF",
U1951="Projet OCM (HUAWEI)","TRAVAUX-HUAWEI",
U1951="Projet OCM (NOKIA)","TRAVAUX-NOKIA",
U1951="ACCESS-ISSUE","ACCESS-ISSUE",
U1951="Projet OCM (ZTE, NOKIA, autres projets)","TRAVAUX OCM",
U1951="No root CAuse","No root cause",
U1951="ODU HS","PDH",
U1951="IP &amp; VLAN","PDH",
U1951="Warehouse HUAWEI","SPARE-ISSUE",
U1951="SPARE-HS","SPARE-ISSUE",
U1951="Power Telco","BSS",U1951="no impacts","no impacts"
),"")</f>
        <v>No root cause</v>
      </c>
      <c r="T1951" s="41" t="str" cm="1">
        <f t="array" ref="T1951">IFERROR(_xlfn.IFS(
U1951="MPR ISSUE","TX ISSUE",
U1951="BSS Hardware Issue","RAN ISSUE",
U1951="Sites strategiques, MLL, Pylone, etc.","ENVTECH",
U1951="AKTIVCO DEFAUT GE &amp; POWER Cabinet","POWER ISSUE",
U1951="AKTIVCO Coupure ENEO &amp; Baisse de tension","POWER ISSUE",
U1951="Coupure ENEO &amp; Baisse de tension","POWER ISSUE",
U1951="Defaut GE &amp; POWER Cabinet","POWER ISSUE",
U1951="Sharing","POWER ISSUE",
U1951="Sites strategiques &amp; DataCenter","POWER ISSUE",
U1951="Exclu","Exclu",
U1951="SAT","TX ISSUE",
U1951="SPARE-ISSUE","SPARE-ISSUE",
U1951="Fiber CAmtel","TX ISSUE",
U1951="Fiber AOF","TX ISSUE",
U1951="Projet OCM (HUAWEI)","TRAVAUX-HUAWEI",
U1951="Projet OCM (NOKIA)","TRAVAUX -NOKIA",
U1951="ACCESS-ISSUE","ACCESS-ISSUE",
U1951="Projet OCM (ZTE, NOKIA, autres projets)","TRAVAUX OCM",
U1951="No root CAuse","No root cause",
U1951="ODU HS","TX ISSUE",
U1951="IP &amp; VLAN","TX ISSUE",
U1951="Warehouse HUAWEI","SPARE-ISSUE",
U1951="SPARE-HS","SPARE-ISSUE",
U1951="Power Telco","RAN ISSUE",U1951="no impacts","no impacts"
),"")</f>
        <v>No root cause</v>
      </c>
      <c r="U1951" s="68" t="s">
        <v>5691</v>
      </c>
      <c r="V1951" s="41" t="str" cm="1">
        <f t="array" ref="V1951">IFERROR(_xlfn.IFS(
U1951="MPR ISSUE","ACTIVE",
U1951="BSS Hardware Issue","ACTIVE",
U1951="Sites strategiques, MLL, Pylone, etc.","PASSIVE",
U1951="AKTIVCO DEFAUT GE &amp; POWER Cabinet","PASSIVE",
U1951="AKTIVCO Coupure ENEO &amp; Baisse de tension","PASSIVE",
U1951="Coupure ENEO &amp; Baisse de tension","PASSIVE",
U1951="Defaut GE &amp; POWER Cabinet","PASSIVE",
U1951="Sharing","PASSIVE",
U1951="Sites strategiques &amp; DataCenter","PASSIVE",
U1951="Exclu","Exclu",
U1951="SAT","ACTIVE",
U1951="SPARE-ISSUE","SPARE-ISSUE",
U1951="Fiber CAmtel","ACTIVE",
U1951="Fiber AOF","ACTIVE",
U1951="Projet OCM (HUAWEI)","PLANNED WORKS",
U1951="Projet OCM (NOKIA)","PLANNED WORKS",
U1951="ACCESS-ISSUE","ACCESS-ISSUE",
U1951="Projet OCM (ZTE, NOKIA, autres projets)","PLANNED WORKS",
U1951="No root CAuse","No root cause",
U1951="ODU HS","ACTIVE",
U1951="IP &amp; VLAN","ACTIVE",
U1951="Warehouse HUAWEI","SPARE-ISSUE",
U1951="SPARE-HS","SPARE-ISSUE",
U1951="Power Telco","ACTIVE", U1951="no impacts","no impacts"
),"")</f>
        <v>No root cause</v>
      </c>
      <c r="W1951" s="113"/>
      <c r="X1951" s="113"/>
      <c r="Y1951" s="113"/>
      <c r="Z1951" s="113"/>
      <c r="AA1951" s="113"/>
      <c r="AB1951" s="17" t="s">
        <v>5465</v>
      </c>
      <c r="AC1951" s="17" t="str">
        <f>_xlfn.XLOOKUP(B1951,'INCIDENT-04-27-2026'!E:E,'INCIDENT-04-27-2026'!F:F,"")</f>
        <v/>
      </c>
      <c r="AD1951" s="9"/>
      <c r="AE1951" s="7" t="s">
        <v>5465</v>
      </c>
      <c r="AF1951" s="6" t="str">
        <f>_xlfn.XLOOKUP(B1951,'[13]Input_27-04'!$B:$B,'[13]Input_27-04'!$M:$M,"")</f>
        <v/>
      </c>
      <c r="AG1951" s="7"/>
      <c r="AH1951" s="3"/>
      <c r="AI1951" s="18" t="str">
        <f>_xlfn.XLOOKUP(B1951,'[3]Cells Huawei 27042026 10h'!$B:$B,'[3]Cells Huawei 27042026 10h'!$T:$T,"")</f>
        <v/>
      </c>
      <c r="AJ1951" s="18" t="str">
        <f>_xlfn.XLOOKUP(B1951,'[3]Cells Huawei 27042026 15h'!$B:$B,'[3]Cells Huawei 27042026 15h'!$T:$T,"")</f>
        <v/>
      </c>
      <c r="AK1951" s="18" t="str">
        <f>_xlfn.XLOOKUP(B1951,'[4]cells down 27042026 11h28'!$B:$B,'[4]cells down 27042026 11h28'!$R:$R,"")</f>
        <v/>
      </c>
      <c r="AL1951" s="18" t="str">
        <f>_xlfn.XLOOKUP(B1951,'[4]cells down 27042026 18h01'!$B:$B,'[4]cells down 27042026 18h01'!$R:$R,"")</f>
        <v/>
      </c>
      <c r="AM1951" s="18" t="str">
        <f>_xlfn.XLOOKUP(B1951,'[5]cell downs 27042026 11h'!$B:$B,'[5]cell downs 27042026 11h'!$R:$R,"")</f>
        <v/>
      </c>
      <c r="AN1951" s="18" t="str">
        <f>_xlfn.XLOOKUP(B1951,'[5]cell downs 27042026 17h40'!$B:$B,'[5]cell downs 27042026 17h40'!$R:$R,"")</f>
        <v/>
      </c>
      <c r="AO1951" s="18" t="str">
        <f>_xlfn.XLOOKUP(B1951,'[6]ALL SITES DOWN'!$D:$D,'[6]ALL SITES DOWN'!$J:$J,"")</f>
        <v/>
      </c>
      <c r="AP1951" s="18" t="str">
        <f>_xlfn.XLOOKUP(B1951,'[7]ALL SITES DOWN'!$D:$D,'[7]ALL SITES DOWN'!$J:$J,"")</f>
        <v/>
      </c>
      <c r="AQ1951" s="9" t="str">
        <f>_xlfn.XLOOKUP(B1951,[8]sheet1!$AC:$AC,[8]sheet1!$AF:$AF,"")</f>
        <v/>
      </c>
      <c r="AR1951" s="14"/>
      <c r="AS1951" s="14" t="s">
        <v>5465</v>
      </c>
      <c r="AT1951" s="14" t="str">
        <f>_xlfn.XLOOKUP(B1951,'[9]cell downs 18042026 17h'!$B:$B,'[9]cell downs 18042026 17h'!$B:$B,"")</f>
        <v/>
      </c>
      <c r="AU1951" s="14" t="str">
        <f>_xlfn.XLOOKUP(B1951,'[10]Cells Huawei 19042026 15h'!$B:$B,'[10]Cells Huawei 19042026 15h'!$B:$B,"")</f>
        <v/>
      </c>
      <c r="AV1951" s="9" t="str">
        <f>_xlfn.XLOOKUP(B1951,'[11]cells down 19042026 9H40'!$B:$B,'[11]cells down 19042026 9H40'!$B:$B,"")</f>
        <v/>
      </c>
    </row>
    <row r="1952" spans="1:48" hidden="1" x14ac:dyDescent="0.3">
      <c r="A1952" s="1" t="s">
        <v>5033</v>
      </c>
      <c r="B1952" s="8" t="s">
        <v>5034</v>
      </c>
      <c r="C1952" s="3" t="str">
        <f>_xlfn.XLOOKUP(B1952,'[1]daily break down'!$D:$D,'[1]daily break down'!$E:$E,"")</f>
        <v>Yaounde</v>
      </c>
      <c r="D1952" s="1" t="s">
        <v>11</v>
      </c>
      <c r="E1952" s="1" t="s">
        <v>12</v>
      </c>
      <c r="F1952" s="3" t="s">
        <v>37</v>
      </c>
      <c r="G1952" s="1" t="s">
        <v>38</v>
      </c>
      <c r="H1952" s="29" t="str">
        <f>_xlfn.XLOOKUP(B1952,[2]CALCULATION!$B:$B,[2]CALCULATION!$H:$H,"")</f>
        <v>ZTE</v>
      </c>
      <c r="I1952" s="26">
        <v>0</v>
      </c>
      <c r="J1952" s="26">
        <v>0</v>
      </c>
      <c r="K1952" s="26">
        <v>0</v>
      </c>
      <c r="L1952" s="26">
        <v>0</v>
      </c>
      <c r="M1952" s="26">
        <v>0</v>
      </c>
      <c r="N1952" s="26">
        <v>0</v>
      </c>
      <c r="O1952" s="26">
        <v>0</v>
      </c>
      <c r="P1952" s="114" t="s">
        <v>6364</v>
      </c>
      <c r="Q1952" s="42" t="s">
        <v>5538</v>
      </c>
      <c r="R1952" s="42"/>
      <c r="S1952" s="41" t="str" cm="1">
        <f t="array" ref="S1952">IFERROR(_xlfn.IFS(
U1952="MPR ISSUE","PDH",
U1952="BSS Hardware Issue","BSS",
U1952="Sites strategiques, MLL, Pylone, etc.","ENVTECH",
U1952="AKTIVCO DEFAUT GE &amp; POWER Cabinet","AKTIVCO",
U1952="AKTIVCO Coupure ENEO &amp; Baisse de tension","AKTIVCO GRID ONLY",
U1952="Coupure ENEO &amp; Baisse de tension","IHS GRID ONLY",
U1952="Defaut GE &amp; POWER Cabinet","IHS",
U1952="Sharing","Partners",
U1952="Sites strategiques &amp; DataCenter","SST &amp; DC",
U1952="Exclu","Exclu",
U1952="SAT","SAT",
U1952="SPARE-ISSUE","SPARE-ISSUE",
U1952="Fiber CAmtel","TRANS_FO_CAMTEL",
U1952="Fiber AOF","Fiber AOF",
U1952="Projet OCM (HUAWEI)","TRAVAUX-HUAWEI",
U1952="Projet OCM (NOKIA)","TRAVAUX-NOKIA",
U1952="ACCESS-ISSUE","ACCESS-ISSUE",
U1952="Projet OCM (ZTE, NOKIA, autres projets)","TRAVAUX OCM",
U1952="No root CAuse","No root cause",
U1952="ODU HS","PDH",
U1952="IP &amp; VLAN","PDH",
U1952="Warehouse HUAWEI","SPARE-ISSUE",
U1952="SPARE-HS","SPARE-ISSUE",
U1952="Power Telco","BSS",U1952="no impacts","no impacts"
),"")</f>
        <v>No root cause</v>
      </c>
      <c r="T1952" s="41" t="str" cm="1">
        <f t="array" ref="T1952">IFERROR(_xlfn.IFS(
U1952="MPR ISSUE","TX ISSUE",
U1952="BSS Hardware Issue","RAN ISSUE",
U1952="Sites strategiques, MLL, Pylone, etc.","ENVTECH",
U1952="AKTIVCO DEFAUT GE &amp; POWER Cabinet","POWER ISSUE",
U1952="AKTIVCO Coupure ENEO &amp; Baisse de tension","POWER ISSUE",
U1952="Coupure ENEO &amp; Baisse de tension","POWER ISSUE",
U1952="Defaut GE &amp; POWER Cabinet","POWER ISSUE",
U1952="Sharing","POWER ISSUE",
U1952="Sites strategiques &amp; DataCenter","POWER ISSUE",
U1952="Exclu","Exclu",
U1952="SAT","TX ISSUE",
U1952="SPARE-ISSUE","SPARE-ISSUE",
U1952="Fiber CAmtel","TX ISSUE",
U1952="Fiber AOF","TX ISSUE",
U1952="Projet OCM (HUAWEI)","TRAVAUX-HUAWEI",
U1952="Projet OCM (NOKIA)","TRAVAUX -NOKIA",
U1952="ACCESS-ISSUE","ACCESS-ISSUE",
U1952="Projet OCM (ZTE, NOKIA, autres projets)","TRAVAUX OCM",
U1952="No root CAuse","No root cause",
U1952="ODU HS","TX ISSUE",
U1952="IP &amp; VLAN","TX ISSUE",
U1952="Warehouse HUAWEI","SPARE-ISSUE",
U1952="SPARE-HS","SPARE-ISSUE",
U1952="Power Telco","RAN ISSUE",U1952="no impacts","no impacts"
),"")</f>
        <v>No root cause</v>
      </c>
      <c r="U1952" s="68" t="s">
        <v>5691</v>
      </c>
      <c r="V1952" s="41" t="str" cm="1">
        <f t="array" ref="V1952">IFERROR(_xlfn.IFS(
U1952="MPR ISSUE","ACTIVE",
U1952="BSS Hardware Issue","ACTIVE",
U1952="Sites strategiques, MLL, Pylone, etc.","PASSIVE",
U1952="AKTIVCO DEFAUT GE &amp; POWER Cabinet","PASSIVE",
U1952="AKTIVCO Coupure ENEO &amp; Baisse de tension","PASSIVE",
U1952="Coupure ENEO &amp; Baisse de tension","PASSIVE",
U1952="Defaut GE &amp; POWER Cabinet","PASSIVE",
U1952="Sharing","PASSIVE",
U1952="Sites strategiques &amp; DataCenter","PASSIVE",
U1952="Exclu","Exclu",
U1952="SAT","ACTIVE",
U1952="SPARE-ISSUE","SPARE-ISSUE",
U1952="Fiber CAmtel","ACTIVE",
U1952="Fiber AOF","ACTIVE",
U1952="Projet OCM (HUAWEI)","PLANNED WORKS",
U1952="Projet OCM (NOKIA)","PLANNED WORKS",
U1952="ACCESS-ISSUE","ACCESS-ISSUE",
U1952="Projet OCM (ZTE, NOKIA, autres projets)","PLANNED WORKS",
U1952="No root CAuse","No root cause",
U1952="ODU HS","ACTIVE",
U1952="IP &amp; VLAN","ACTIVE",
U1952="Warehouse HUAWEI","SPARE-ISSUE",
U1952="SPARE-HS","SPARE-ISSUE",
U1952="Power Telco","ACTIVE", U1952="no impacts","no impacts"
),"")</f>
        <v>No root cause</v>
      </c>
      <c r="W1952" s="113"/>
      <c r="X1952" s="113"/>
      <c r="Y1952" s="113"/>
      <c r="Z1952" s="113"/>
      <c r="AA1952" s="113"/>
      <c r="AB1952" s="17" t="s">
        <v>5465</v>
      </c>
      <c r="AC1952" s="17" t="str">
        <f>_xlfn.XLOOKUP(B1952,'INCIDENT-04-27-2026'!E:E,'INCIDENT-04-27-2026'!F:F,"")</f>
        <v/>
      </c>
      <c r="AD1952" s="9"/>
      <c r="AE1952" s="7" t="s">
        <v>5465</v>
      </c>
      <c r="AF1952" s="6" t="str">
        <f>_xlfn.XLOOKUP(B1952,'[13]Input_27-04'!$B:$B,'[13]Input_27-04'!$M:$M,"")</f>
        <v/>
      </c>
      <c r="AG1952" s="7"/>
      <c r="AH1952" s="3"/>
      <c r="AI1952" s="18" t="str">
        <f>_xlfn.XLOOKUP(B1952,'[3]Cells Huawei 27042026 10h'!$B:$B,'[3]Cells Huawei 27042026 10h'!$T:$T,"")</f>
        <v/>
      </c>
      <c r="AJ1952" s="18" t="str">
        <f>_xlfn.XLOOKUP(B1952,'[3]Cells Huawei 27042026 15h'!$B:$B,'[3]Cells Huawei 27042026 15h'!$T:$T,"")</f>
        <v/>
      </c>
      <c r="AK1952" s="18" t="str">
        <f>_xlfn.XLOOKUP(B1952,'[4]cells down 27042026 11h28'!$B:$B,'[4]cells down 27042026 11h28'!$R:$R,"")</f>
        <v/>
      </c>
      <c r="AL1952" s="18" t="str">
        <f>_xlfn.XLOOKUP(B1952,'[4]cells down 27042026 18h01'!$B:$B,'[4]cells down 27042026 18h01'!$R:$R,"")</f>
        <v/>
      </c>
      <c r="AM1952" s="18" t="str">
        <f>_xlfn.XLOOKUP(B1952,'[5]cell downs 27042026 11h'!$B:$B,'[5]cell downs 27042026 11h'!$R:$R,"")</f>
        <v/>
      </c>
      <c r="AN1952" s="18" t="str">
        <f>_xlfn.XLOOKUP(B1952,'[5]cell downs 27042026 17h40'!$B:$B,'[5]cell downs 27042026 17h40'!$R:$R,"")</f>
        <v/>
      </c>
      <c r="AO1952" s="18" t="str">
        <f>_xlfn.XLOOKUP(B1952,'[6]ALL SITES DOWN'!$D:$D,'[6]ALL SITES DOWN'!$J:$J,"")</f>
        <v/>
      </c>
      <c r="AP1952" s="18" t="str">
        <f>_xlfn.XLOOKUP(B1952,'[7]ALL SITES DOWN'!$D:$D,'[7]ALL SITES DOWN'!$J:$J,"")</f>
        <v/>
      </c>
      <c r="AQ1952" s="9" t="str">
        <f>_xlfn.XLOOKUP(B1952,[8]sheet1!$AC:$AC,[8]sheet1!$AF:$AF,"")</f>
        <v/>
      </c>
      <c r="AR1952" s="14"/>
      <c r="AS1952" s="14" t="s">
        <v>5465</v>
      </c>
      <c r="AT1952" s="14" t="str">
        <f>_xlfn.XLOOKUP(B1952,'[9]cell downs 18042026 17h'!$B:$B,'[9]cell downs 18042026 17h'!$B:$B,"")</f>
        <v/>
      </c>
      <c r="AU1952" s="14" t="str">
        <f>_xlfn.XLOOKUP(B1952,'[10]Cells Huawei 19042026 15h'!$B:$B,'[10]Cells Huawei 19042026 15h'!$B:$B,"")</f>
        <v/>
      </c>
      <c r="AV1952" s="9" t="str">
        <f>_xlfn.XLOOKUP(B1952,'[11]cells down 19042026 9H40'!$B:$B,'[11]cells down 19042026 9H40'!$B:$B,"")</f>
        <v/>
      </c>
    </row>
    <row r="1953" spans="1:48" hidden="1" x14ac:dyDescent="0.3">
      <c r="A1953" s="1" t="s">
        <v>856</v>
      </c>
      <c r="B1953" s="8" t="s">
        <v>5223</v>
      </c>
      <c r="C1953" s="3" t="str">
        <f>_xlfn.XLOOKUP(B1953,'[1]daily break down'!$D:$D,'[1]daily break down'!$E:$E,"")</f>
        <v>OUEST</v>
      </c>
      <c r="D1953" s="1" t="s">
        <v>11</v>
      </c>
      <c r="E1953" s="1" t="s">
        <v>12</v>
      </c>
      <c r="F1953" s="3" t="s">
        <v>102</v>
      </c>
      <c r="G1953" s="1" t="s">
        <v>856</v>
      </c>
      <c r="H1953" s="27" t="str">
        <f>_xlfn.XLOOKUP(B1953,[2]CALCULATION!$B:$B,[2]CALCULATION!$H:$H,"")</f>
        <v>Huawei</v>
      </c>
      <c r="I1953" s="26">
        <v>0</v>
      </c>
      <c r="J1953" s="26">
        <v>0</v>
      </c>
      <c r="K1953" s="26">
        <v>0</v>
      </c>
      <c r="L1953" s="26">
        <v>0</v>
      </c>
      <c r="M1953" s="26">
        <v>0</v>
      </c>
      <c r="N1953" s="26">
        <v>0</v>
      </c>
      <c r="O1953" s="26">
        <v>0</v>
      </c>
      <c r="P1953" s="114" t="s">
        <v>6364</v>
      </c>
      <c r="Q1953" s="42" t="s">
        <v>5538</v>
      </c>
      <c r="R1953" s="42"/>
      <c r="S1953" s="41" t="str" cm="1">
        <f t="array" ref="S1953">IFERROR(_xlfn.IFS(
U1953="MPR ISSUE","PDH",
U1953="BSS Hardware Issue","BSS",
U1953="Sites strategiques, MLL, Pylone, etc.","ENVTECH",
U1953="AKTIVCO DEFAUT GE &amp; POWER Cabinet","AKTIVCO",
U1953="AKTIVCO Coupure ENEO &amp; Baisse de tension","AKTIVCO GRID ONLY",
U1953="Coupure ENEO &amp; Baisse de tension","IHS GRID ONLY",
U1953="Defaut GE &amp; POWER Cabinet","IHS",
U1953="Sharing","Partners",
U1953="Sites strategiques &amp; DataCenter","SST &amp; DC",
U1953="Exclu","Exclu",
U1953="SAT","SAT",
U1953="SPARE-ISSUE","SPARE-ISSUE",
U1953="Fiber CAmtel","TRANS_FO_CAMTEL",
U1953="Fiber AOF","Fiber AOF",
U1953="Projet OCM (HUAWEI)","TRAVAUX-HUAWEI",
U1953="Projet OCM (NOKIA)","TRAVAUX-NOKIA",
U1953="ACCESS-ISSUE","ACCESS-ISSUE",
U1953="Projet OCM (ZTE, NOKIA, autres projets)","TRAVAUX OCM",
U1953="No root CAuse","No root cause",
U1953="ODU HS","PDH",
U1953="IP &amp; VLAN","PDH",
U1953="Warehouse HUAWEI","SPARE-ISSUE",
U1953="SPARE-HS","SPARE-ISSUE",
U1953="Power Telco","BSS",U1953="no impacts","no impacts"
),"")</f>
        <v>No root cause</v>
      </c>
      <c r="T1953" s="41" t="str" cm="1">
        <f t="array" ref="T1953">IFERROR(_xlfn.IFS(
U1953="MPR ISSUE","TX ISSUE",
U1953="BSS Hardware Issue","RAN ISSUE",
U1953="Sites strategiques, MLL, Pylone, etc.","ENVTECH",
U1953="AKTIVCO DEFAUT GE &amp; POWER Cabinet","POWER ISSUE",
U1953="AKTIVCO Coupure ENEO &amp; Baisse de tension","POWER ISSUE",
U1953="Coupure ENEO &amp; Baisse de tension","POWER ISSUE",
U1953="Defaut GE &amp; POWER Cabinet","POWER ISSUE",
U1953="Sharing","POWER ISSUE",
U1953="Sites strategiques &amp; DataCenter","POWER ISSUE",
U1953="Exclu","Exclu",
U1953="SAT","TX ISSUE",
U1953="SPARE-ISSUE","SPARE-ISSUE",
U1953="Fiber CAmtel","TX ISSUE",
U1953="Fiber AOF","TX ISSUE",
U1953="Projet OCM (HUAWEI)","TRAVAUX-HUAWEI",
U1953="Projet OCM (NOKIA)","TRAVAUX -NOKIA",
U1953="ACCESS-ISSUE","ACCESS-ISSUE",
U1953="Projet OCM (ZTE, NOKIA, autres projets)","TRAVAUX OCM",
U1953="No root CAuse","No root cause",
U1953="ODU HS","TX ISSUE",
U1953="IP &amp; VLAN","TX ISSUE",
U1953="Warehouse HUAWEI","SPARE-ISSUE",
U1953="SPARE-HS","SPARE-ISSUE",
U1953="Power Telco","RAN ISSUE",U1953="no impacts","no impacts"
),"")</f>
        <v>No root cause</v>
      </c>
      <c r="U1953" s="68" t="s">
        <v>5691</v>
      </c>
      <c r="V1953" s="41" t="str" cm="1">
        <f t="array" ref="V1953">IFERROR(_xlfn.IFS(
U1953="MPR ISSUE","ACTIVE",
U1953="BSS Hardware Issue","ACTIVE",
U1953="Sites strategiques, MLL, Pylone, etc.","PASSIVE",
U1953="AKTIVCO DEFAUT GE &amp; POWER Cabinet","PASSIVE",
U1953="AKTIVCO Coupure ENEO &amp; Baisse de tension","PASSIVE",
U1953="Coupure ENEO &amp; Baisse de tension","PASSIVE",
U1953="Defaut GE &amp; POWER Cabinet","PASSIVE",
U1953="Sharing","PASSIVE",
U1953="Sites strategiques &amp; DataCenter","PASSIVE",
U1953="Exclu","Exclu",
U1953="SAT","ACTIVE",
U1953="SPARE-ISSUE","SPARE-ISSUE",
U1953="Fiber CAmtel","ACTIVE",
U1953="Fiber AOF","ACTIVE",
U1953="Projet OCM (HUAWEI)","PLANNED WORKS",
U1953="Projet OCM (NOKIA)","PLANNED WORKS",
U1953="ACCESS-ISSUE","ACCESS-ISSUE",
U1953="Projet OCM (ZTE, NOKIA, autres projets)","PLANNED WORKS",
U1953="No root CAuse","No root cause",
U1953="ODU HS","ACTIVE",
U1953="IP &amp; VLAN","ACTIVE",
U1953="Warehouse HUAWEI","SPARE-ISSUE",
U1953="SPARE-HS","SPARE-ISSUE",
U1953="Power Telco","ACTIVE", U1953="no impacts","no impacts"
),"")</f>
        <v>No root cause</v>
      </c>
      <c r="W1953" s="113"/>
      <c r="X1953" s="113"/>
      <c r="Y1953" s="113"/>
      <c r="Z1953" s="113"/>
      <c r="AA1953" s="113"/>
      <c r="AB1953" s="17" t="s">
        <v>5465</v>
      </c>
      <c r="AC1953" s="17" t="str">
        <f>_xlfn.XLOOKUP(B1953,'INCIDENT-04-27-2026'!E:E,'INCIDENT-04-27-2026'!F:F,"")</f>
        <v/>
      </c>
      <c r="AD1953" s="9"/>
      <c r="AE1953" s="7" t="s">
        <v>5465</v>
      </c>
      <c r="AF1953" s="6" t="str">
        <f>_xlfn.XLOOKUP(B1953,'[13]Input_27-04'!$B:$B,'[13]Input_27-04'!$M:$M,"")</f>
        <v/>
      </c>
      <c r="AG1953" s="7"/>
      <c r="AH1953" s="3"/>
      <c r="AI1953" s="18" t="str">
        <f>_xlfn.XLOOKUP(B1953,'[3]Cells Huawei 27042026 10h'!$B:$B,'[3]Cells Huawei 27042026 10h'!$T:$T,"")</f>
        <v/>
      </c>
      <c r="AJ1953" s="18" t="str">
        <f>_xlfn.XLOOKUP(B1953,'[3]Cells Huawei 27042026 15h'!$B:$B,'[3]Cells Huawei 27042026 15h'!$T:$T,"")</f>
        <v/>
      </c>
      <c r="AK1953" s="18" t="str">
        <f>_xlfn.XLOOKUP(B1953,'[4]cells down 27042026 11h28'!$B:$B,'[4]cells down 27042026 11h28'!$R:$R,"")</f>
        <v/>
      </c>
      <c r="AL1953" s="18" t="str">
        <f>_xlfn.XLOOKUP(B1953,'[4]cells down 27042026 18h01'!$B:$B,'[4]cells down 27042026 18h01'!$R:$R,"")</f>
        <v/>
      </c>
      <c r="AM1953" s="18" t="str">
        <f>_xlfn.XLOOKUP(B1953,'[5]cell downs 27042026 11h'!$B:$B,'[5]cell downs 27042026 11h'!$R:$R,"")</f>
        <v/>
      </c>
      <c r="AN1953" s="18" t="str">
        <f>_xlfn.XLOOKUP(B1953,'[5]cell downs 27042026 17h40'!$B:$B,'[5]cell downs 27042026 17h40'!$R:$R,"")</f>
        <v/>
      </c>
      <c r="AO1953" s="18" t="str">
        <f>_xlfn.XLOOKUP(B1953,'[6]ALL SITES DOWN'!$D:$D,'[6]ALL SITES DOWN'!$J:$J,"")</f>
        <v/>
      </c>
      <c r="AP1953" s="18" t="str">
        <f>_xlfn.XLOOKUP(B1953,'[7]ALL SITES DOWN'!$D:$D,'[7]ALL SITES DOWN'!$J:$J,"")</f>
        <v/>
      </c>
      <c r="AQ1953" s="9" t="str">
        <f>_xlfn.XLOOKUP(B1953,[8]sheet1!$AC:$AC,[8]sheet1!$AF:$AF,"")</f>
        <v/>
      </c>
      <c r="AR1953" s="14"/>
      <c r="AS1953" s="14" t="s">
        <v>5465</v>
      </c>
      <c r="AT1953" s="14" t="str">
        <f>_xlfn.XLOOKUP(B1953,'[9]cell downs 18042026 17h'!$B:$B,'[9]cell downs 18042026 17h'!$B:$B,"")</f>
        <v/>
      </c>
      <c r="AU1953" s="14" t="str">
        <f>_xlfn.XLOOKUP(B1953,'[10]Cells Huawei 19042026 15h'!$B:$B,'[10]Cells Huawei 19042026 15h'!$B:$B,"")</f>
        <v/>
      </c>
      <c r="AV1953" s="9" t="str">
        <f>_xlfn.XLOOKUP(B1953,'[11]cells down 19042026 9H40'!$B:$B,'[11]cells down 19042026 9H40'!$B:$B,"")</f>
        <v/>
      </c>
    </row>
    <row r="1954" spans="1:48" hidden="1" x14ac:dyDescent="0.3">
      <c r="A1954" s="1" t="s">
        <v>5305</v>
      </c>
      <c r="B1954" s="8" t="s">
        <v>5306</v>
      </c>
      <c r="C1954" s="3" t="str">
        <f>_xlfn.XLOOKUP(B1954,'[1]daily break down'!$D:$D,'[1]daily break down'!$E:$E,"")</f>
        <v>CENTRE</v>
      </c>
      <c r="D1954" s="1"/>
      <c r="E1954" s="1"/>
      <c r="F1954" s="3" t="s">
        <v>69</v>
      </c>
      <c r="G1954" s="1"/>
      <c r="H1954" s="29" t="str">
        <f>_xlfn.XLOOKUP(B1954,[2]CALCULATION!$B:$B,[2]CALCULATION!$H:$H,"")</f>
        <v>ZTE</v>
      </c>
      <c r="I1954" s="26">
        <v>0</v>
      </c>
      <c r="J1954" s="26">
        <v>0</v>
      </c>
      <c r="K1954" s="26">
        <v>0</v>
      </c>
      <c r="L1954" s="26">
        <v>0</v>
      </c>
      <c r="M1954" s="26">
        <v>0</v>
      </c>
      <c r="N1954" s="26">
        <v>0</v>
      </c>
      <c r="O1954" s="26">
        <v>0</v>
      </c>
      <c r="P1954" s="114" t="s">
        <v>6364</v>
      </c>
      <c r="Q1954" s="42" t="s">
        <v>5538</v>
      </c>
      <c r="R1954" s="42"/>
      <c r="S1954" s="41" t="str" cm="1">
        <f t="array" ref="S1954">IFERROR(_xlfn.IFS(
U1954="MPR ISSUE","PDH",
U1954="BSS Hardware Issue","BSS",
U1954="Sites strategiques, MLL, Pylone, etc.","ENVTECH",
U1954="AKTIVCO DEFAUT GE &amp; POWER Cabinet","AKTIVCO",
U1954="AKTIVCO Coupure ENEO &amp; Baisse de tension","AKTIVCO GRID ONLY",
U1954="Coupure ENEO &amp; Baisse de tension","IHS GRID ONLY",
U1954="Defaut GE &amp; POWER Cabinet","IHS",
U1954="Sharing","Partners",
U1954="Sites strategiques &amp; DataCenter","SST &amp; DC",
U1954="Exclu","Exclu",
U1954="SAT","SAT",
U1954="SPARE-ISSUE","SPARE-ISSUE",
U1954="Fiber CAmtel","TRANS_FO_CAMTEL",
U1954="Fiber AOF","Fiber AOF",
U1954="Projet OCM (HUAWEI)","TRAVAUX-HUAWEI",
U1954="Projet OCM (NOKIA)","TRAVAUX-NOKIA",
U1954="ACCESS-ISSUE","ACCESS-ISSUE",
U1954="Projet OCM (ZTE, NOKIA, autres projets)","TRAVAUX OCM",
U1954="No root CAuse","No root cause",
U1954="ODU HS","PDH",
U1954="IP &amp; VLAN","PDH",
U1954="Warehouse HUAWEI","SPARE-ISSUE",
U1954="SPARE-HS","SPARE-ISSUE",
U1954="Power Telco","BSS",U1954="no impacts","no impacts"
),"")</f>
        <v>No root cause</v>
      </c>
      <c r="T1954" s="41" t="str" cm="1">
        <f t="array" ref="T1954">IFERROR(_xlfn.IFS(
U1954="MPR ISSUE","TX ISSUE",
U1954="BSS Hardware Issue","RAN ISSUE",
U1954="Sites strategiques, MLL, Pylone, etc.","ENVTECH",
U1954="AKTIVCO DEFAUT GE &amp; POWER Cabinet","POWER ISSUE",
U1954="AKTIVCO Coupure ENEO &amp; Baisse de tension","POWER ISSUE",
U1954="Coupure ENEO &amp; Baisse de tension","POWER ISSUE",
U1954="Defaut GE &amp; POWER Cabinet","POWER ISSUE",
U1954="Sharing","POWER ISSUE",
U1954="Sites strategiques &amp; DataCenter","POWER ISSUE",
U1954="Exclu","Exclu",
U1954="SAT","TX ISSUE",
U1954="SPARE-ISSUE","SPARE-ISSUE",
U1954="Fiber CAmtel","TX ISSUE",
U1954="Fiber AOF","TX ISSUE",
U1954="Projet OCM (HUAWEI)","TRAVAUX-HUAWEI",
U1954="Projet OCM (NOKIA)","TRAVAUX -NOKIA",
U1954="ACCESS-ISSUE","ACCESS-ISSUE",
U1954="Projet OCM (ZTE, NOKIA, autres projets)","TRAVAUX OCM",
U1954="No root CAuse","No root cause",
U1954="ODU HS","TX ISSUE",
U1954="IP &amp; VLAN","TX ISSUE",
U1954="Warehouse HUAWEI","SPARE-ISSUE",
U1954="SPARE-HS","SPARE-ISSUE",
U1954="Power Telco","RAN ISSUE",U1954="no impacts","no impacts"
),"")</f>
        <v>No root cause</v>
      </c>
      <c r="U1954" s="68" t="s">
        <v>5691</v>
      </c>
      <c r="V1954" s="41" t="str" cm="1">
        <f t="array" ref="V1954">IFERROR(_xlfn.IFS(
U1954="MPR ISSUE","ACTIVE",
U1954="BSS Hardware Issue","ACTIVE",
U1954="Sites strategiques, MLL, Pylone, etc.","PASSIVE",
U1954="AKTIVCO DEFAUT GE &amp; POWER Cabinet","PASSIVE",
U1954="AKTIVCO Coupure ENEO &amp; Baisse de tension","PASSIVE",
U1954="Coupure ENEO &amp; Baisse de tension","PASSIVE",
U1954="Defaut GE &amp; POWER Cabinet","PASSIVE",
U1954="Sharing","PASSIVE",
U1954="Sites strategiques &amp; DataCenter","PASSIVE",
U1954="Exclu","Exclu",
U1954="SAT","ACTIVE",
U1954="SPARE-ISSUE","SPARE-ISSUE",
U1954="Fiber CAmtel","ACTIVE",
U1954="Fiber AOF","ACTIVE",
U1954="Projet OCM (HUAWEI)","PLANNED WORKS",
U1954="Projet OCM (NOKIA)","PLANNED WORKS",
U1954="ACCESS-ISSUE","ACCESS-ISSUE",
U1954="Projet OCM (ZTE, NOKIA, autres projets)","PLANNED WORKS",
U1954="No root CAuse","No root cause",
U1954="ODU HS","ACTIVE",
U1954="IP &amp; VLAN","ACTIVE",
U1954="Warehouse HUAWEI","SPARE-ISSUE",
U1954="SPARE-HS","SPARE-ISSUE",
U1954="Power Telco","ACTIVE", U1954="no impacts","no impacts"
),"")</f>
        <v>No root cause</v>
      </c>
      <c r="W1954" s="113"/>
      <c r="X1954" s="113"/>
      <c r="Y1954" s="113"/>
      <c r="Z1954" s="113"/>
      <c r="AA1954" s="113"/>
      <c r="AB1954" s="17" t="s">
        <v>5465</v>
      </c>
      <c r="AC1954" s="17" t="str">
        <f>_xlfn.XLOOKUP(B1954,'INCIDENT-04-27-2026'!E:E,'INCIDENT-04-27-2026'!F:F,"")</f>
        <v/>
      </c>
      <c r="AD1954" s="9"/>
      <c r="AE1954" s="7" t="s">
        <v>5465</v>
      </c>
      <c r="AF1954" s="6" t="str">
        <f>_xlfn.XLOOKUP(B1954,'[13]Input_27-04'!$B:$B,'[13]Input_27-04'!$M:$M,"")</f>
        <v/>
      </c>
      <c r="AG1954" s="7"/>
      <c r="AH1954" s="3"/>
      <c r="AI1954" s="18" t="str">
        <f>_xlfn.XLOOKUP(B1954,'[3]Cells Huawei 27042026 10h'!$B:$B,'[3]Cells Huawei 27042026 10h'!$T:$T,"")</f>
        <v/>
      </c>
      <c r="AJ1954" s="18" t="str">
        <f>_xlfn.XLOOKUP(B1954,'[3]Cells Huawei 27042026 15h'!$B:$B,'[3]Cells Huawei 27042026 15h'!$T:$T,"")</f>
        <v/>
      </c>
      <c r="AK1954" s="18" t="str">
        <f>_xlfn.XLOOKUP(B1954,'[4]cells down 27042026 11h28'!$B:$B,'[4]cells down 27042026 11h28'!$R:$R,"")</f>
        <v/>
      </c>
      <c r="AL1954" s="18" t="str">
        <f>_xlfn.XLOOKUP(B1954,'[4]cells down 27042026 18h01'!$B:$B,'[4]cells down 27042026 18h01'!$R:$R,"")</f>
        <v/>
      </c>
      <c r="AM1954" s="18" t="str">
        <f>_xlfn.XLOOKUP(B1954,'[5]cell downs 27042026 11h'!$B:$B,'[5]cell downs 27042026 11h'!$R:$R,"")</f>
        <v/>
      </c>
      <c r="AN1954" s="18" t="str">
        <f>_xlfn.XLOOKUP(B1954,'[5]cell downs 27042026 17h40'!$B:$B,'[5]cell downs 27042026 17h40'!$R:$R,"")</f>
        <v/>
      </c>
      <c r="AO1954" s="18" t="str">
        <f>_xlfn.XLOOKUP(B1954,'[6]ALL SITES DOWN'!$D:$D,'[6]ALL SITES DOWN'!$J:$J,"")</f>
        <v/>
      </c>
      <c r="AP1954" s="18" t="str">
        <f>_xlfn.XLOOKUP(B1954,'[7]ALL SITES DOWN'!$D:$D,'[7]ALL SITES DOWN'!$J:$J,"")</f>
        <v/>
      </c>
      <c r="AQ1954" s="9" t="str">
        <f>_xlfn.XLOOKUP(B1954,[8]sheet1!$AC:$AC,[8]sheet1!$AF:$AF,"")</f>
        <v/>
      </c>
      <c r="AR1954" s="14"/>
      <c r="AS1954" s="14" t="s">
        <v>5465</v>
      </c>
      <c r="AT1954" s="14" t="str">
        <f>_xlfn.XLOOKUP(B1954,'[9]cell downs 18042026 17h'!$B:$B,'[9]cell downs 18042026 17h'!$B:$B,"")</f>
        <v/>
      </c>
      <c r="AU1954" s="14" t="str">
        <f>_xlfn.XLOOKUP(B1954,'[10]Cells Huawei 19042026 15h'!$B:$B,'[10]Cells Huawei 19042026 15h'!$B:$B,"")</f>
        <v/>
      </c>
      <c r="AV1954" s="9" t="str">
        <f>_xlfn.XLOOKUP(B1954,'[11]cells down 19042026 9H40'!$B:$B,'[11]cells down 19042026 9H40'!$B:$B,"")</f>
        <v/>
      </c>
    </row>
    <row r="1955" spans="1:48" hidden="1" x14ac:dyDescent="0.3">
      <c r="A1955" s="1" t="s">
        <v>3114</v>
      </c>
      <c r="B1955" s="8" t="s">
        <v>3115</v>
      </c>
      <c r="C1955" s="3" t="str">
        <f>_xlfn.XLOOKUP(B1955,'[1]daily break down'!$D:$D,'[1]daily break down'!$E:$E,"")</f>
        <v>EXTREME-NORD</v>
      </c>
      <c r="D1955" s="1" t="s">
        <v>11</v>
      </c>
      <c r="E1955" s="1" t="s">
        <v>96</v>
      </c>
      <c r="F1955" s="3" t="s">
        <v>55</v>
      </c>
      <c r="G1955" s="1" t="s">
        <v>2974</v>
      </c>
      <c r="H1955" s="27" t="str">
        <f>_xlfn.XLOOKUP(B1955,[2]CALCULATION!$B:$B,[2]CALCULATION!$H:$H,"")</f>
        <v>HUAWEI</v>
      </c>
      <c r="I1955" s="26">
        <v>8.9175391586979543E-5</v>
      </c>
      <c r="J1955" s="26">
        <v>0</v>
      </c>
      <c r="K1955" s="26">
        <v>0</v>
      </c>
      <c r="L1955" s="26">
        <v>0.6490006648917197</v>
      </c>
      <c r="M1955" s="26">
        <v>0</v>
      </c>
      <c r="N1955" s="26">
        <v>3.4778402718922009E-3</v>
      </c>
      <c r="O1955" s="26">
        <v>0</v>
      </c>
      <c r="P1955" s="114" t="s">
        <v>6364</v>
      </c>
      <c r="Q1955" s="42" t="s">
        <v>6353</v>
      </c>
      <c r="R1955" s="42"/>
      <c r="S1955" s="41" t="str" cm="1">
        <f t="array" ref="S1955">IFERROR(_xlfn.IFS(
U1955="MPR ISSUE","PDH",
U1955="BSS Hardware Issue","BSS",
U1955="Sites strategiques, MLL, Pylone, etc.","ENVTECH",
U1955="AKTIVCO DEFAUT GE &amp; POWER Cabinet","AKTIVCO",
U1955="AKTIVCO Coupure ENEO &amp; Baisse de tension","AKTIVCO GRID ONLY",
U1955="Coupure ENEO &amp; Baisse de tension","IHS GRID ONLY",
U1955="Defaut GE &amp; POWER Cabinet","IHS",
U1955="Sharing","Partners",
U1955="Sites strategiques &amp; DataCenter","SST &amp; DC",
U1955="Exclu","Exclu",
U1955="SAT","SAT",
U1955="SPARE-ISSUE","SPARE-ISSUE",
U1955="Fiber CAmtel","TRANS_FO_CAMTEL",
U1955="Fiber AOF","Fiber AOF",
U1955="Projet OCM (HUAWEI)","TRAVAUX-HUAWEI",
U1955="Projet OCM (NOKIA)","TRAVAUX-NOKIA",
U1955="ACCESS-ISSUE","ACCESS-ISSUE",
U1955="Projet OCM (ZTE, NOKIA, autres projets)","TRAVAUX OCM",
U1955="No root CAuse","No root cause",
U1955="ODU HS","PDH",
U1955="IP &amp; VLAN","PDH",
U1955="Warehouse HUAWEI","SPARE-ISSUE",
U1955="SPARE-HS","SPARE-ISSUE",
U1955="Power Telco","BSS",U1955="no impacts","no impacts"
),"")</f>
        <v/>
      </c>
      <c r="T1955" s="41" t="str" cm="1">
        <f t="array" ref="T1955">IFERROR(_xlfn.IFS(
U1955="MPR ISSUE","TX ISSUE",
U1955="BSS Hardware Issue","RAN ISSUE",
U1955="Sites strategiques, MLL, Pylone, etc.","ENVTECH",
U1955="AKTIVCO DEFAUT GE &amp; POWER Cabinet","POWER ISSUE",
U1955="AKTIVCO Coupure ENEO &amp; Baisse de tension","POWER ISSUE",
U1955="Coupure ENEO &amp; Baisse de tension","POWER ISSUE",
U1955="Defaut GE &amp; POWER Cabinet","POWER ISSUE",
U1955="Sharing","POWER ISSUE",
U1955="Sites strategiques &amp; DataCenter","POWER ISSUE",
U1955="Exclu","Exclu",
U1955="SAT","TX ISSUE",
U1955="SPARE-ISSUE","SPARE-ISSUE",
U1955="Fiber CAmtel","TX ISSUE",
U1955="Fiber AOF","TX ISSUE",
U1955="Projet OCM (HUAWEI)","TRAVAUX-HUAWEI",
U1955="Projet OCM (NOKIA)","TRAVAUX -NOKIA",
U1955="ACCESS-ISSUE","ACCESS-ISSUE",
U1955="Projet OCM (ZTE, NOKIA, autres projets)","TRAVAUX OCM",
U1955="No root CAuse","No root cause",
U1955="ODU HS","TX ISSUE",
U1955="IP &amp; VLAN","TX ISSUE",
U1955="Warehouse HUAWEI","SPARE-ISSUE",
U1955="SPARE-HS","SPARE-ISSUE",
U1955="Power Telco","RAN ISSUE",U1955="no impacts","no impacts"
),"")</f>
        <v/>
      </c>
      <c r="U1955" s="68"/>
      <c r="V1955" s="41" t="str" cm="1">
        <f t="array" ref="V1955">IFERROR(_xlfn.IFS(
U1955="MPR ISSUE","ACTIVE",
U1955="BSS Hardware Issue","ACTIVE",
U1955="Sites strategiques, MLL, Pylone, etc.","PASSIVE",
U1955="AKTIVCO DEFAUT GE &amp; POWER Cabinet","PASSIVE",
U1955="AKTIVCO Coupure ENEO &amp; Baisse de tension","PASSIVE",
U1955="Coupure ENEO &amp; Baisse de tension","PASSIVE",
U1955="Defaut GE &amp; POWER Cabinet","PASSIVE",
U1955="Sharing","PASSIVE",
U1955="Sites strategiques &amp; DataCenter","PASSIVE",
U1955="Exclu","Exclu",
U1955="SAT","ACTIVE",
U1955="SPARE-ISSUE","SPARE-ISSUE",
U1955="Fiber CAmtel","ACTIVE",
U1955="Fiber AOF","ACTIVE",
U1955="Projet OCM (HUAWEI)","PLANNED WORKS",
U1955="Projet OCM (NOKIA)","PLANNED WORKS",
U1955="ACCESS-ISSUE","ACCESS-ISSUE",
U1955="Projet OCM (ZTE, NOKIA, autres projets)","PLANNED WORKS",
U1955="No root CAuse","No root cause",
U1955="ODU HS","ACTIVE",
U1955="IP &amp; VLAN","ACTIVE",
U1955="Warehouse HUAWEI","SPARE-ISSUE",
U1955="SPARE-HS","SPARE-ISSUE",
U1955="Power Telco","ACTIVE", U1955="no impacts","no impacts"
),"")</f>
        <v/>
      </c>
      <c r="W1955" s="113"/>
      <c r="X1955" s="113"/>
      <c r="Y1955" s="113"/>
      <c r="Z1955" s="113"/>
      <c r="AA1955" s="113"/>
      <c r="AB1955" s="17" t="s">
        <v>5465</v>
      </c>
      <c r="AC1955" s="17" t="str">
        <f>_xlfn.XLOOKUP(B1955,'INCIDENT-04-27-2026'!E:E,'INCIDENT-04-27-2026'!F:F,"")</f>
        <v/>
      </c>
      <c r="AD1955" s="9"/>
      <c r="AE1955" s="7" t="s">
        <v>5465</v>
      </c>
      <c r="AF1955" s="6" t="str">
        <f>_xlfn.XLOOKUP(B1955,'[13]Input_27-04'!$B:$B,'[13]Input_27-04'!$M:$M,"")</f>
        <v/>
      </c>
      <c r="AG1955" s="7"/>
      <c r="AH1955" s="3"/>
      <c r="AI1955" s="18" t="str">
        <f>_xlfn.XLOOKUP(B1955,'[3]Cells Huawei 27042026 10h'!$B:$B,'[3]Cells Huawei 27042026 10h'!$T:$T,"")</f>
        <v/>
      </c>
      <c r="AJ1955" s="18" t="str">
        <f>_xlfn.XLOOKUP(B1955,'[3]Cells Huawei 27042026 15h'!$B:$B,'[3]Cells Huawei 27042026 15h'!$T:$T,"")</f>
        <v/>
      </c>
      <c r="AK1955" s="18" t="str">
        <f>_xlfn.XLOOKUP(B1955,'[4]cells down 27042026 11h28'!$B:$B,'[4]cells down 27042026 11h28'!$R:$R,"")</f>
        <v/>
      </c>
      <c r="AL1955" s="18" t="str">
        <f>_xlfn.XLOOKUP(B1955,'[4]cells down 27042026 18h01'!$B:$B,'[4]cells down 27042026 18h01'!$R:$R,"")</f>
        <v/>
      </c>
      <c r="AM1955" s="18" t="str">
        <f>_xlfn.XLOOKUP(B1955,'[5]cell downs 27042026 11h'!$B:$B,'[5]cell downs 27042026 11h'!$R:$R,"")</f>
        <v/>
      </c>
      <c r="AN1955" s="18" t="str">
        <f>_xlfn.XLOOKUP(B1955,'[5]cell downs 27042026 17h40'!$B:$B,'[5]cell downs 27042026 17h40'!$R:$R,"")</f>
        <v/>
      </c>
      <c r="AO1955" s="18" t="str">
        <f>_xlfn.XLOOKUP(B1955,'[6]ALL SITES DOWN'!$D:$D,'[6]ALL SITES DOWN'!$J:$J,"")</f>
        <v/>
      </c>
      <c r="AP1955" s="18" t="str">
        <f>_xlfn.XLOOKUP(B1955,'[7]ALL SITES DOWN'!$D:$D,'[7]ALL SITES DOWN'!$J:$J,"")</f>
        <v/>
      </c>
      <c r="AQ1955" s="9" t="str">
        <f>_xlfn.XLOOKUP(B1955,[8]sheet1!$AC:$AC,[8]sheet1!$AF:$AF,"")</f>
        <v/>
      </c>
      <c r="AR1955" s="14"/>
      <c r="AS1955" s="14" t="s">
        <v>5465</v>
      </c>
      <c r="AT1955" s="14" t="str">
        <f>_xlfn.XLOOKUP(B1955,'[9]cell downs 18042026 17h'!$B:$B,'[9]cell downs 18042026 17h'!$B:$B,"")</f>
        <v/>
      </c>
      <c r="AU1955" s="14" t="str">
        <f>_xlfn.XLOOKUP(B1955,'[10]Cells Huawei 19042026 15h'!$B:$B,'[10]Cells Huawei 19042026 15h'!$B:$B,"")</f>
        <v/>
      </c>
      <c r="AV1955" s="9" t="str">
        <f>_xlfn.XLOOKUP(B1955,'[11]cells down 19042026 9H40'!$B:$B,'[11]cells down 19042026 9H40'!$B:$B,"")</f>
        <v/>
      </c>
    </row>
    <row r="1956" spans="1:48" hidden="1" x14ac:dyDescent="0.3">
      <c r="A1956" s="1" t="s">
        <v>4313</v>
      </c>
      <c r="B1956" s="1" t="s">
        <v>4314</v>
      </c>
      <c r="C1956" s="3" t="str">
        <f>_xlfn.XLOOKUP(B1956,'[1]daily break down'!$D:$D,'[1]daily break down'!$E:$E,"")</f>
        <v>OUEST</v>
      </c>
      <c r="D1956" s="1" t="s">
        <v>11</v>
      </c>
      <c r="E1956" s="1" t="s">
        <v>12</v>
      </c>
      <c r="F1956" s="3" t="s">
        <v>102</v>
      </c>
      <c r="G1956" s="1" t="s">
        <v>4071</v>
      </c>
      <c r="H1956" s="27" t="str">
        <f>_xlfn.XLOOKUP(B1956,[2]CALCULATION!$B:$B,[2]CALCULATION!$H:$H,"")</f>
        <v>HUAWEI</v>
      </c>
      <c r="I1956" s="26">
        <v>0.20916979850641917</v>
      </c>
      <c r="J1956" s="26">
        <v>2.2757559932997173E-2</v>
      </c>
      <c r="K1956" s="26">
        <v>0.11933450902169603</v>
      </c>
      <c r="L1956" s="26">
        <v>0</v>
      </c>
      <c r="M1956" s="26">
        <v>7.4621967679984469E-2</v>
      </c>
      <c r="N1956" s="26">
        <v>0</v>
      </c>
      <c r="O1956" s="26">
        <v>0</v>
      </c>
      <c r="P1956" s="114" t="s">
        <v>6364</v>
      </c>
      <c r="Q1956" s="42" t="s">
        <v>5538</v>
      </c>
      <c r="R1956" s="42"/>
      <c r="S1956" s="41" t="str" cm="1">
        <f t="array" ref="S1956">IFERROR(_xlfn.IFS(
U1956="MPR ISSUE","PDH",
U1956="BSS Hardware Issue","BSS",
U1956="Sites strategiques, MLL, Pylone, etc.","ENVTECH",
U1956="AKTIVCO DEFAUT GE &amp; POWER Cabinet","AKTIVCO",
U1956="AKTIVCO Coupure ENEO &amp; Baisse de tension","AKTIVCO GRID ONLY",
U1956="Coupure ENEO &amp; Baisse de tension","IHS GRID ONLY",
U1956="Defaut GE &amp; POWER Cabinet","IHS",
U1956="Sharing","Partners",
U1956="Sites strategiques &amp; DataCenter","SST &amp; DC",
U1956="Exclu","Exclu",
U1956="SAT","SAT",
U1956="SPARE-ISSUE","SPARE-ISSUE",
U1956="Fiber CAmtel","TRANS_FO_CAMTEL",
U1956="Fiber AOF","Fiber AOF",
U1956="Projet OCM (HUAWEI)","TRAVAUX-HUAWEI",
U1956="Projet OCM (NOKIA)","TRAVAUX-NOKIA",
U1956="ACCESS-ISSUE","ACCESS-ISSUE",
U1956="Projet OCM (ZTE, NOKIA, autres projets)","TRAVAUX OCM",
U1956="No root CAuse","No root cause",
U1956="ODU HS","PDH",
U1956="IP &amp; VLAN","PDH",
U1956="Warehouse HUAWEI","SPARE-ISSUE",
U1956="SPARE-HS","SPARE-ISSUE",
U1956="Power Telco","BSS",U1956="no impacts","no impacts"
),"")</f>
        <v>No root cause</v>
      </c>
      <c r="T1956" s="41" t="str" cm="1">
        <f t="array" ref="T1956">IFERROR(_xlfn.IFS(
U1956="MPR ISSUE","TX ISSUE",
U1956="BSS Hardware Issue","RAN ISSUE",
U1956="Sites strategiques, MLL, Pylone, etc.","ENVTECH",
U1956="AKTIVCO DEFAUT GE &amp; POWER Cabinet","POWER ISSUE",
U1956="AKTIVCO Coupure ENEO &amp; Baisse de tension","POWER ISSUE",
U1956="Coupure ENEO &amp; Baisse de tension","POWER ISSUE",
U1956="Defaut GE &amp; POWER Cabinet","POWER ISSUE",
U1956="Sharing","POWER ISSUE",
U1956="Sites strategiques &amp; DataCenter","POWER ISSUE",
U1956="Exclu","Exclu",
U1956="SAT","TX ISSUE",
U1956="SPARE-ISSUE","SPARE-ISSUE",
U1956="Fiber CAmtel","TX ISSUE",
U1956="Fiber AOF","TX ISSUE",
U1956="Projet OCM (HUAWEI)","TRAVAUX-HUAWEI",
U1956="Projet OCM (NOKIA)","TRAVAUX -NOKIA",
U1956="ACCESS-ISSUE","ACCESS-ISSUE",
U1956="Projet OCM (ZTE, NOKIA, autres projets)","TRAVAUX OCM",
U1956="No root CAuse","No root cause",
U1956="ODU HS","TX ISSUE",
U1956="IP &amp; VLAN","TX ISSUE",
U1956="Warehouse HUAWEI","SPARE-ISSUE",
U1956="SPARE-HS","SPARE-ISSUE",
U1956="Power Telco","RAN ISSUE",U1956="no impacts","no impacts"
),"")</f>
        <v>No root cause</v>
      </c>
      <c r="U1956" s="68" t="s">
        <v>5691</v>
      </c>
      <c r="V1956" s="41" t="str" cm="1">
        <f t="array" ref="V1956">IFERROR(_xlfn.IFS(
U1956="MPR ISSUE","ACTIVE",
U1956="BSS Hardware Issue","ACTIVE",
U1956="Sites strategiques, MLL, Pylone, etc.","PASSIVE",
U1956="AKTIVCO DEFAUT GE &amp; POWER Cabinet","PASSIVE",
U1956="AKTIVCO Coupure ENEO &amp; Baisse de tension","PASSIVE",
U1956="Coupure ENEO &amp; Baisse de tension","PASSIVE",
U1956="Defaut GE &amp; POWER Cabinet","PASSIVE",
U1956="Sharing","PASSIVE",
U1956="Sites strategiques &amp; DataCenter","PASSIVE",
U1956="Exclu","Exclu",
U1956="SAT","ACTIVE",
U1956="SPARE-ISSUE","SPARE-ISSUE",
U1956="Fiber CAmtel","ACTIVE",
U1956="Fiber AOF","ACTIVE",
U1956="Projet OCM (HUAWEI)","PLANNED WORKS",
U1956="Projet OCM (NOKIA)","PLANNED WORKS",
U1956="ACCESS-ISSUE","ACCESS-ISSUE",
U1956="Projet OCM (ZTE, NOKIA, autres projets)","PLANNED WORKS",
U1956="No root CAuse","No root cause",
U1956="ODU HS","ACTIVE",
U1956="IP &amp; VLAN","ACTIVE",
U1956="Warehouse HUAWEI","SPARE-ISSUE",
U1956="SPARE-HS","SPARE-ISSUE",
U1956="Power Telco","ACTIVE", U1956="no impacts","no impacts"
),"")</f>
        <v>No root cause</v>
      </c>
      <c r="W1956" s="113"/>
      <c r="X1956" s="113"/>
      <c r="Y1956" s="113"/>
      <c r="Z1956" s="113"/>
      <c r="AA1956" s="113"/>
      <c r="AB1956" s="17" t="s">
        <v>5465</v>
      </c>
      <c r="AC1956" s="17" t="str">
        <f>_xlfn.XLOOKUP(B1956,'INCIDENT-04-27-2026'!E:E,'INCIDENT-04-27-2026'!F:F,"")</f>
        <v/>
      </c>
      <c r="AD1956" s="9"/>
      <c r="AE1956" s="7" t="s">
        <v>5465</v>
      </c>
      <c r="AF1956" s="6" t="str">
        <f>_xlfn.XLOOKUP(B1956,'[13]Input_27-04'!$B:$B,'[13]Input_27-04'!$M:$M,"")</f>
        <v/>
      </c>
      <c r="AG1956" s="7"/>
      <c r="AH1956" s="3"/>
      <c r="AI1956" s="18" t="str">
        <f>_xlfn.XLOOKUP(B1956,'[3]Cells Huawei 27042026 10h'!$B:$B,'[3]Cells Huawei 27042026 10h'!$T:$T,"")</f>
        <v/>
      </c>
      <c r="AJ1956" s="18" t="str">
        <f>_xlfn.XLOOKUP(B1956,'[3]Cells Huawei 27042026 15h'!$B:$B,'[3]Cells Huawei 27042026 15h'!$T:$T,"")</f>
        <v/>
      </c>
      <c r="AK1956" s="18" t="str">
        <f>_xlfn.XLOOKUP(B1956,'[4]cells down 27042026 11h28'!$B:$B,'[4]cells down 27042026 11h28'!$R:$R,"")</f>
        <v/>
      </c>
      <c r="AL1956" s="18" t="str">
        <f>_xlfn.XLOOKUP(B1956,'[4]cells down 27042026 18h01'!$B:$B,'[4]cells down 27042026 18h01'!$R:$R,"")</f>
        <v/>
      </c>
      <c r="AM1956" s="18" t="str">
        <f>_xlfn.XLOOKUP(B1956,'[5]cell downs 27042026 11h'!$B:$B,'[5]cell downs 27042026 11h'!$R:$R,"")</f>
        <v/>
      </c>
      <c r="AN1956" s="18" t="str">
        <f>_xlfn.XLOOKUP(B1956,'[5]cell downs 27042026 17h40'!$B:$B,'[5]cell downs 27042026 17h40'!$R:$R,"")</f>
        <v/>
      </c>
      <c r="AO1956" s="18" t="str">
        <f>_xlfn.XLOOKUP(B1956,'[6]ALL SITES DOWN'!$D:$D,'[6]ALL SITES DOWN'!$J:$J,"")</f>
        <v/>
      </c>
      <c r="AP1956" s="18" t="str">
        <f>_xlfn.XLOOKUP(B1956,'[7]ALL SITES DOWN'!$D:$D,'[7]ALL SITES DOWN'!$J:$J,"")</f>
        <v/>
      </c>
      <c r="AQ1956" s="9" t="str">
        <f>_xlfn.XLOOKUP(B1956,[8]sheet1!$AC:$AC,[8]sheet1!$AF:$AF,"")</f>
        <v/>
      </c>
      <c r="AR1956" s="14"/>
      <c r="AS1956" s="14" t="s">
        <v>5465</v>
      </c>
      <c r="AT1956" s="14" t="str">
        <f>_xlfn.XLOOKUP(B1956,'[9]cell downs 18042026 17h'!$B:$B,'[9]cell downs 18042026 17h'!$B:$B,"")</f>
        <v/>
      </c>
      <c r="AU1956" s="14" t="str">
        <f>_xlfn.XLOOKUP(B1956,'[10]Cells Huawei 19042026 15h'!$B:$B,'[10]Cells Huawei 19042026 15h'!$B:$B,"")</f>
        <v/>
      </c>
      <c r="AV1956" s="9" t="str">
        <f>_xlfn.XLOOKUP(B1956,'[11]cells down 19042026 9H40'!$B:$B,'[11]cells down 19042026 9H40'!$B:$B,"")</f>
        <v/>
      </c>
    </row>
    <row r="1957" spans="1:48" hidden="1" x14ac:dyDescent="0.3">
      <c r="A1957" s="3" t="s">
        <v>3213</v>
      </c>
      <c r="B1957" s="23" t="s">
        <v>3214</v>
      </c>
      <c r="C1957" s="3" t="str">
        <f>_xlfn.XLOOKUP(B1957,'[1]daily break down'!$D:$D,'[1]daily break down'!$E:$E,"")</f>
        <v>Douala</v>
      </c>
      <c r="D1957" s="1"/>
      <c r="E1957" s="3" t="e">
        <v>#N/A</v>
      </c>
      <c r="F1957" s="3" t="s">
        <v>31</v>
      </c>
      <c r="G1957" s="3" t="s">
        <v>32</v>
      </c>
      <c r="H1957" s="29" t="str">
        <f>_xlfn.XLOOKUP(B1957,[2]CALCULATION!$B:$B,[2]CALCULATION!$H:$H,"")</f>
        <v>ZTE</v>
      </c>
      <c r="I1957" s="26">
        <v>0</v>
      </c>
      <c r="J1957" s="26">
        <v>0</v>
      </c>
      <c r="K1957" s="26">
        <v>0</v>
      </c>
      <c r="L1957" s="26">
        <v>0</v>
      </c>
      <c r="M1957" s="26">
        <v>0</v>
      </c>
      <c r="N1957" s="26">
        <v>0</v>
      </c>
      <c r="O1957" s="26">
        <v>0</v>
      </c>
      <c r="P1957" s="114" t="s">
        <v>6364</v>
      </c>
      <c r="Q1957" s="42" t="s">
        <v>5538</v>
      </c>
      <c r="R1957" s="42"/>
      <c r="S1957" s="41" t="str" cm="1">
        <f t="array" ref="S1957">IFERROR(_xlfn.IFS(
U1957="MPR ISSUE","PDH",
U1957="BSS Hardware Issue","BSS",
U1957="Sites strategiques, MLL, Pylone, etc.","ENVTECH",
U1957="AKTIVCO DEFAUT GE &amp; POWER Cabinet","AKTIVCO",
U1957="AKTIVCO Coupure ENEO &amp; Baisse de tension","AKTIVCO GRID ONLY",
U1957="Coupure ENEO &amp; Baisse de tension","IHS GRID ONLY",
U1957="Defaut GE &amp; POWER Cabinet","IHS",
U1957="Sharing","Partners",
U1957="Sites strategiques &amp; DataCenter","SST &amp; DC",
U1957="Exclu","Exclu",
U1957="SAT","SAT",
U1957="SPARE-ISSUE","SPARE-ISSUE",
U1957="Fiber CAmtel","TRANS_FO_CAMTEL",
U1957="Fiber AOF","Fiber AOF",
U1957="Projet OCM (HUAWEI)","TRAVAUX-HUAWEI",
U1957="Projet OCM (NOKIA)","TRAVAUX-NOKIA",
U1957="ACCESS-ISSUE","ACCESS-ISSUE",
U1957="Projet OCM (ZTE, NOKIA, autres projets)","TRAVAUX OCM",
U1957="No root CAuse","No root cause",
U1957="ODU HS","PDH",
U1957="IP &amp; VLAN","PDH",
U1957="Warehouse HUAWEI","SPARE-ISSUE",
U1957="SPARE-HS","SPARE-ISSUE",
U1957="Power Telco","BSS",U1957="no impacts","no impacts"
),"")</f>
        <v>No root cause</v>
      </c>
      <c r="T1957" s="41" t="str" cm="1">
        <f t="array" ref="T1957">IFERROR(_xlfn.IFS(
U1957="MPR ISSUE","TX ISSUE",
U1957="BSS Hardware Issue","RAN ISSUE",
U1957="Sites strategiques, MLL, Pylone, etc.","ENVTECH",
U1957="AKTIVCO DEFAUT GE &amp; POWER Cabinet","POWER ISSUE",
U1957="AKTIVCO Coupure ENEO &amp; Baisse de tension","POWER ISSUE",
U1957="Coupure ENEO &amp; Baisse de tension","POWER ISSUE",
U1957="Defaut GE &amp; POWER Cabinet","POWER ISSUE",
U1957="Sharing","POWER ISSUE",
U1957="Sites strategiques &amp; DataCenter","POWER ISSUE",
U1957="Exclu","Exclu",
U1957="SAT","TX ISSUE",
U1957="SPARE-ISSUE","SPARE-ISSUE",
U1957="Fiber CAmtel","TX ISSUE",
U1957="Fiber AOF","TX ISSUE",
U1957="Projet OCM (HUAWEI)","TRAVAUX-HUAWEI",
U1957="Projet OCM (NOKIA)","TRAVAUX -NOKIA",
U1957="ACCESS-ISSUE","ACCESS-ISSUE",
U1957="Projet OCM (ZTE, NOKIA, autres projets)","TRAVAUX OCM",
U1957="No root CAuse","No root cause",
U1957="ODU HS","TX ISSUE",
U1957="IP &amp; VLAN","TX ISSUE",
U1957="Warehouse HUAWEI","SPARE-ISSUE",
U1957="SPARE-HS","SPARE-ISSUE",
U1957="Power Telco","RAN ISSUE",U1957="no impacts","no impacts"
),"")</f>
        <v>No root cause</v>
      </c>
      <c r="U1957" s="68" t="s">
        <v>5691</v>
      </c>
      <c r="V1957" s="41" t="str" cm="1">
        <f t="array" ref="V1957">IFERROR(_xlfn.IFS(
U1957="MPR ISSUE","ACTIVE",
U1957="BSS Hardware Issue","ACTIVE",
U1957="Sites strategiques, MLL, Pylone, etc.","PASSIVE",
U1957="AKTIVCO DEFAUT GE &amp; POWER Cabinet","PASSIVE",
U1957="AKTIVCO Coupure ENEO &amp; Baisse de tension","PASSIVE",
U1957="Coupure ENEO &amp; Baisse de tension","PASSIVE",
U1957="Defaut GE &amp; POWER Cabinet","PASSIVE",
U1957="Sharing","PASSIVE",
U1957="Sites strategiques &amp; DataCenter","PASSIVE",
U1957="Exclu","Exclu",
U1957="SAT","ACTIVE",
U1957="SPARE-ISSUE","SPARE-ISSUE",
U1957="Fiber CAmtel","ACTIVE",
U1957="Fiber AOF","ACTIVE",
U1957="Projet OCM (HUAWEI)","PLANNED WORKS",
U1957="Projet OCM (NOKIA)","PLANNED WORKS",
U1957="ACCESS-ISSUE","ACCESS-ISSUE",
U1957="Projet OCM (ZTE, NOKIA, autres projets)","PLANNED WORKS",
U1957="No root CAuse","No root cause",
U1957="ODU HS","ACTIVE",
U1957="IP &amp; VLAN","ACTIVE",
U1957="Warehouse HUAWEI","SPARE-ISSUE",
U1957="SPARE-HS","SPARE-ISSUE",
U1957="Power Telco","ACTIVE", U1957="no impacts","no impacts"
),"")</f>
        <v>No root cause</v>
      </c>
      <c r="W1957" s="113"/>
      <c r="X1957" s="113"/>
      <c r="Y1957" s="113"/>
      <c r="Z1957" s="113"/>
      <c r="AA1957" s="113"/>
      <c r="AB1957" s="17" t="s">
        <v>5465</v>
      </c>
      <c r="AC1957" s="17" t="str">
        <f>_xlfn.XLOOKUP(B1957,'INCIDENT-04-27-2026'!E:E,'INCIDENT-04-27-2026'!F:F,"")</f>
        <v/>
      </c>
      <c r="AD1957" s="9"/>
      <c r="AE1957" s="7" t="s">
        <v>5465</v>
      </c>
      <c r="AF1957" s="6" t="str">
        <f>_xlfn.XLOOKUP(B1957,'[13]Input_27-04'!$B:$B,'[13]Input_27-04'!$M:$M,"")</f>
        <v/>
      </c>
      <c r="AG1957" s="7"/>
      <c r="AH1957" s="3"/>
      <c r="AI1957" s="18" t="str">
        <f>_xlfn.XLOOKUP(B1957,'[3]Cells Huawei 27042026 10h'!$B:$B,'[3]Cells Huawei 27042026 10h'!$T:$T,"")</f>
        <v/>
      </c>
      <c r="AJ1957" s="18" t="str">
        <f>_xlfn.XLOOKUP(B1957,'[3]Cells Huawei 27042026 15h'!$B:$B,'[3]Cells Huawei 27042026 15h'!$T:$T,"")</f>
        <v/>
      </c>
      <c r="AK1957" s="18" t="str">
        <f>_xlfn.XLOOKUP(B1957,'[4]cells down 27042026 11h28'!$B:$B,'[4]cells down 27042026 11h28'!$R:$R,"")</f>
        <v/>
      </c>
      <c r="AL1957" s="18" t="str">
        <f>_xlfn.XLOOKUP(B1957,'[4]cells down 27042026 18h01'!$B:$B,'[4]cells down 27042026 18h01'!$R:$R,"")</f>
        <v/>
      </c>
      <c r="AM1957" s="18" t="str">
        <f>_xlfn.XLOOKUP(B1957,'[5]cell downs 27042026 11h'!$B:$B,'[5]cell downs 27042026 11h'!$R:$R,"")</f>
        <v/>
      </c>
      <c r="AN1957" s="18" t="str">
        <f>_xlfn.XLOOKUP(B1957,'[5]cell downs 27042026 17h40'!$B:$B,'[5]cell downs 27042026 17h40'!$R:$R,"")</f>
        <v/>
      </c>
      <c r="AO1957" s="18" t="str">
        <f>_xlfn.XLOOKUP(B1957,'[6]ALL SITES DOWN'!$D:$D,'[6]ALL SITES DOWN'!$J:$J,"")</f>
        <v/>
      </c>
      <c r="AP1957" s="18" t="str">
        <f>_xlfn.XLOOKUP(B1957,'[7]ALL SITES DOWN'!$D:$D,'[7]ALL SITES DOWN'!$J:$J,"")</f>
        <v/>
      </c>
      <c r="AQ1957" s="9" t="str">
        <f>_xlfn.XLOOKUP(B1957,[8]sheet1!$AC:$AC,[8]sheet1!$AF:$AF,"")</f>
        <v/>
      </c>
      <c r="AR1957" s="14"/>
      <c r="AS1957" s="14" t="s">
        <v>5465</v>
      </c>
      <c r="AT1957" s="14" t="str">
        <f>_xlfn.XLOOKUP(B1957,'[9]cell downs 18042026 17h'!$B:$B,'[9]cell downs 18042026 17h'!$B:$B,"")</f>
        <v/>
      </c>
      <c r="AU1957" s="14" t="str">
        <f>_xlfn.XLOOKUP(B1957,'[10]Cells Huawei 19042026 15h'!$B:$B,'[10]Cells Huawei 19042026 15h'!$B:$B,"")</f>
        <v/>
      </c>
      <c r="AV1957" s="9" t="str">
        <f>_xlfn.XLOOKUP(B1957,'[11]cells down 19042026 9H40'!$B:$B,'[11]cells down 19042026 9H40'!$B:$B,"")</f>
        <v/>
      </c>
    </row>
    <row r="1958" spans="1:48" hidden="1" x14ac:dyDescent="0.3">
      <c r="A1958" s="1" t="s">
        <v>3726</v>
      </c>
      <c r="B1958" s="8" t="s">
        <v>3727</v>
      </c>
      <c r="C1958" s="3" t="str">
        <f>_xlfn.XLOOKUP(B1958,'[1]daily break down'!$D:$D,'[1]daily break down'!$E:$E,"")</f>
        <v>EXTREME-NORD</v>
      </c>
      <c r="D1958" s="1" t="s">
        <v>11</v>
      </c>
      <c r="E1958" s="1" t="s">
        <v>154</v>
      </c>
      <c r="F1958" s="3" t="s">
        <v>55</v>
      </c>
      <c r="G1958" s="1" t="s">
        <v>3728</v>
      </c>
      <c r="H1958" s="27" t="str">
        <f>_xlfn.XLOOKUP(B1958,[2]CALCULATION!$B:$B,[2]CALCULATION!$H:$H,"")</f>
        <v>HUAWEI</v>
      </c>
      <c r="I1958" s="26">
        <v>0</v>
      </c>
      <c r="J1958" s="26">
        <v>0.15127713428815209</v>
      </c>
      <c r="K1958" s="26">
        <v>0</v>
      </c>
      <c r="L1958" s="26">
        <v>4.1447116852579526</v>
      </c>
      <c r="M1958" s="26">
        <v>0.21821218321333893</v>
      </c>
      <c r="N1958" s="26">
        <v>4.0128926214140796E-3</v>
      </c>
      <c r="O1958" s="26">
        <v>0</v>
      </c>
      <c r="P1958" s="114" t="s">
        <v>6364</v>
      </c>
      <c r="Q1958" s="42" t="s">
        <v>6353</v>
      </c>
      <c r="R1958" s="42"/>
      <c r="S1958" s="41" t="str" cm="1">
        <f t="array" ref="S1958">IFERROR(_xlfn.IFS(
U1958="MPR ISSUE","PDH",
U1958="BSS Hardware Issue","BSS",
U1958="Sites strategiques, MLL, Pylone, etc.","ENVTECH",
U1958="AKTIVCO DEFAUT GE &amp; POWER Cabinet","AKTIVCO",
U1958="AKTIVCO Coupure ENEO &amp; Baisse de tension","AKTIVCO GRID ONLY",
U1958="Coupure ENEO &amp; Baisse de tension","IHS GRID ONLY",
U1958="Defaut GE &amp; POWER Cabinet","IHS",
U1958="Sharing","Partners",
U1958="Sites strategiques &amp; DataCenter","SST &amp; DC",
U1958="Exclu","Exclu",
U1958="SAT","SAT",
U1958="SPARE-ISSUE","SPARE-ISSUE",
U1958="Fiber CAmtel","TRANS_FO_CAMTEL",
U1958="Fiber AOF","Fiber AOF",
U1958="Projet OCM (HUAWEI)","TRAVAUX-HUAWEI",
U1958="Projet OCM (NOKIA)","TRAVAUX-NOKIA",
U1958="ACCESS-ISSUE","ACCESS-ISSUE",
U1958="Projet OCM (ZTE, NOKIA, autres projets)","TRAVAUX OCM",
U1958="No root CAuse","No root cause",
U1958="ODU HS","PDH",
U1958="IP &amp; VLAN","PDH",
U1958="Warehouse HUAWEI","SPARE-ISSUE",
U1958="SPARE-HS","SPARE-ISSUE",
U1958="Power Telco","BSS",U1958="no impacts","no impacts"
),"")</f>
        <v/>
      </c>
      <c r="T1958" s="41" t="str" cm="1">
        <f t="array" ref="T1958">IFERROR(_xlfn.IFS(
U1958="MPR ISSUE","TX ISSUE",
U1958="BSS Hardware Issue","RAN ISSUE",
U1958="Sites strategiques, MLL, Pylone, etc.","ENVTECH",
U1958="AKTIVCO DEFAUT GE &amp; POWER Cabinet","POWER ISSUE",
U1958="AKTIVCO Coupure ENEO &amp; Baisse de tension","POWER ISSUE",
U1958="Coupure ENEO &amp; Baisse de tension","POWER ISSUE",
U1958="Defaut GE &amp; POWER Cabinet","POWER ISSUE",
U1958="Sharing","POWER ISSUE",
U1958="Sites strategiques &amp; DataCenter","POWER ISSUE",
U1958="Exclu","Exclu",
U1958="SAT","TX ISSUE",
U1958="SPARE-ISSUE","SPARE-ISSUE",
U1958="Fiber CAmtel","TX ISSUE",
U1958="Fiber AOF","TX ISSUE",
U1958="Projet OCM (HUAWEI)","TRAVAUX-HUAWEI",
U1958="Projet OCM (NOKIA)","TRAVAUX -NOKIA",
U1958="ACCESS-ISSUE","ACCESS-ISSUE",
U1958="Projet OCM (ZTE, NOKIA, autres projets)","TRAVAUX OCM",
U1958="No root CAuse","No root cause",
U1958="ODU HS","TX ISSUE",
U1958="IP &amp; VLAN","TX ISSUE",
U1958="Warehouse HUAWEI","SPARE-ISSUE",
U1958="SPARE-HS","SPARE-ISSUE",
U1958="Power Telco","RAN ISSUE",U1958="no impacts","no impacts"
),"")</f>
        <v/>
      </c>
      <c r="U1958" s="68"/>
      <c r="V1958" s="41" t="str" cm="1">
        <f t="array" ref="V1958">IFERROR(_xlfn.IFS(
U1958="MPR ISSUE","ACTIVE",
U1958="BSS Hardware Issue","ACTIVE",
U1958="Sites strategiques, MLL, Pylone, etc.","PASSIVE",
U1958="AKTIVCO DEFAUT GE &amp; POWER Cabinet","PASSIVE",
U1958="AKTIVCO Coupure ENEO &amp; Baisse de tension","PASSIVE",
U1958="Coupure ENEO &amp; Baisse de tension","PASSIVE",
U1958="Defaut GE &amp; POWER Cabinet","PASSIVE",
U1958="Sharing","PASSIVE",
U1958="Sites strategiques &amp; DataCenter","PASSIVE",
U1958="Exclu","Exclu",
U1958="SAT","ACTIVE",
U1958="SPARE-ISSUE","SPARE-ISSUE",
U1958="Fiber CAmtel","ACTIVE",
U1958="Fiber AOF","ACTIVE",
U1958="Projet OCM (HUAWEI)","PLANNED WORKS",
U1958="Projet OCM (NOKIA)","PLANNED WORKS",
U1958="ACCESS-ISSUE","ACCESS-ISSUE",
U1958="Projet OCM (ZTE, NOKIA, autres projets)","PLANNED WORKS",
U1958="No root CAuse","No root cause",
U1958="ODU HS","ACTIVE",
U1958="IP &amp; VLAN","ACTIVE",
U1958="Warehouse HUAWEI","SPARE-ISSUE",
U1958="SPARE-HS","SPARE-ISSUE",
U1958="Power Telco","ACTIVE", U1958="no impacts","no impacts"
),"")</f>
        <v/>
      </c>
      <c r="W1958" s="113"/>
      <c r="X1958" s="113"/>
      <c r="Y1958" s="113"/>
      <c r="Z1958" s="113"/>
      <c r="AA1958" s="113"/>
      <c r="AB1958" s="17" t="s">
        <v>5465</v>
      </c>
      <c r="AC1958" s="17" t="str">
        <f>_xlfn.XLOOKUP(B1958,'INCIDENT-04-27-2026'!E:E,'INCIDENT-04-27-2026'!F:F,"")</f>
        <v/>
      </c>
      <c r="AD1958" s="9"/>
      <c r="AE1958" s="7" t="s">
        <v>5465</v>
      </c>
      <c r="AF1958" s="6" t="str">
        <f>_xlfn.XLOOKUP(B1958,'[13]Input_27-04'!$B:$B,'[13]Input_27-04'!$M:$M,"")</f>
        <v/>
      </c>
      <c r="AG1958" s="7"/>
      <c r="AH1958" s="3"/>
      <c r="AI1958" s="18" t="str">
        <f>_xlfn.XLOOKUP(B1958,'[3]Cells Huawei 27042026 10h'!$B:$B,'[3]Cells Huawei 27042026 10h'!$T:$T,"")</f>
        <v/>
      </c>
      <c r="AJ1958" s="18" t="str">
        <f>_xlfn.XLOOKUP(B1958,'[3]Cells Huawei 27042026 15h'!$B:$B,'[3]Cells Huawei 27042026 15h'!$T:$T,"")</f>
        <v/>
      </c>
      <c r="AK1958" s="18" t="str">
        <f>_xlfn.XLOOKUP(B1958,'[4]cells down 27042026 11h28'!$B:$B,'[4]cells down 27042026 11h28'!$R:$R,"")</f>
        <v/>
      </c>
      <c r="AL1958" s="18" t="str">
        <f>_xlfn.XLOOKUP(B1958,'[4]cells down 27042026 18h01'!$B:$B,'[4]cells down 27042026 18h01'!$R:$R,"")</f>
        <v/>
      </c>
      <c r="AM1958" s="18" t="str">
        <f>_xlfn.XLOOKUP(B1958,'[5]cell downs 27042026 11h'!$B:$B,'[5]cell downs 27042026 11h'!$R:$R,"")</f>
        <v/>
      </c>
      <c r="AN1958" s="18" t="str">
        <f>_xlfn.XLOOKUP(B1958,'[5]cell downs 27042026 17h40'!$B:$B,'[5]cell downs 27042026 17h40'!$R:$R,"")</f>
        <v/>
      </c>
      <c r="AO1958" s="18" t="str">
        <f>_xlfn.XLOOKUP(B1958,'[6]ALL SITES DOWN'!$D:$D,'[6]ALL SITES DOWN'!$J:$J,"")</f>
        <v/>
      </c>
      <c r="AP1958" s="18" t="str">
        <f>_xlfn.XLOOKUP(B1958,'[7]ALL SITES DOWN'!$D:$D,'[7]ALL SITES DOWN'!$J:$J,"")</f>
        <v/>
      </c>
      <c r="AQ1958" s="9" t="str">
        <f>_xlfn.XLOOKUP(B1958,[8]sheet1!$AC:$AC,[8]sheet1!$AF:$AF,"")</f>
        <v/>
      </c>
      <c r="AR1958" s="14"/>
      <c r="AS1958" s="14" t="s">
        <v>5465</v>
      </c>
      <c r="AT1958" s="14" t="str">
        <f>_xlfn.XLOOKUP(B1958,'[9]cell downs 18042026 17h'!$B:$B,'[9]cell downs 18042026 17h'!$B:$B,"")</f>
        <v/>
      </c>
      <c r="AU1958" s="14" t="str">
        <f>_xlfn.XLOOKUP(B1958,'[10]Cells Huawei 19042026 15h'!$B:$B,'[10]Cells Huawei 19042026 15h'!$B:$B,"")</f>
        <v/>
      </c>
      <c r="AV1958" s="9" t="str">
        <f>_xlfn.XLOOKUP(B1958,'[11]cells down 19042026 9H40'!$B:$B,'[11]cells down 19042026 9H40'!$B:$B,"")</f>
        <v/>
      </c>
    </row>
    <row r="1959" spans="1:48" hidden="1" x14ac:dyDescent="0.3">
      <c r="A1959" s="1" t="s">
        <v>282</v>
      </c>
      <c r="B1959" s="8" t="s">
        <v>283</v>
      </c>
      <c r="C1959" s="3" t="str">
        <f>_xlfn.XLOOKUP(B1959,'[1]daily break down'!$D:$D,'[1]daily break down'!$E:$E,"")</f>
        <v>Douala</v>
      </c>
      <c r="D1959" s="1" t="s">
        <v>11</v>
      </c>
      <c r="E1959" s="1" t="s">
        <v>12</v>
      </c>
      <c r="F1959" s="3" t="s">
        <v>31</v>
      </c>
      <c r="G1959" s="1" t="s">
        <v>32</v>
      </c>
      <c r="H1959" s="29" t="str">
        <f>_xlfn.XLOOKUP(B1959,[2]CALCULATION!$B:$B,[2]CALCULATION!$H:$H,"")</f>
        <v>ZTE</v>
      </c>
      <c r="I1959" s="26">
        <v>0</v>
      </c>
      <c r="J1959" s="26">
        <v>0</v>
      </c>
      <c r="K1959" s="26">
        <v>0</v>
      </c>
      <c r="L1959" s="26">
        <v>0</v>
      </c>
      <c r="M1959" s="26">
        <v>0</v>
      </c>
      <c r="N1959" s="26">
        <v>0</v>
      </c>
      <c r="O1959" s="26">
        <v>0</v>
      </c>
      <c r="P1959" s="114" t="s">
        <v>6364</v>
      </c>
      <c r="Q1959" s="42" t="s">
        <v>5538</v>
      </c>
      <c r="R1959" s="42"/>
      <c r="S1959" s="41" t="str" cm="1">
        <f t="array" ref="S1959">IFERROR(_xlfn.IFS(
U1959="MPR ISSUE","PDH",
U1959="BSS Hardware Issue","BSS",
U1959="Sites strategiques, MLL, Pylone, etc.","ENVTECH",
U1959="AKTIVCO DEFAUT GE &amp; POWER Cabinet","AKTIVCO",
U1959="AKTIVCO Coupure ENEO &amp; Baisse de tension","AKTIVCO GRID ONLY",
U1959="Coupure ENEO &amp; Baisse de tension","IHS GRID ONLY",
U1959="Defaut GE &amp; POWER Cabinet","IHS",
U1959="Sharing","Partners",
U1959="Sites strategiques &amp; DataCenter","SST &amp; DC",
U1959="Exclu","Exclu",
U1959="SAT","SAT",
U1959="SPARE-ISSUE","SPARE-ISSUE",
U1959="Fiber CAmtel","TRANS_FO_CAMTEL",
U1959="Fiber AOF","Fiber AOF",
U1959="Projet OCM (HUAWEI)","TRAVAUX-HUAWEI",
U1959="Projet OCM (NOKIA)","TRAVAUX-NOKIA",
U1959="ACCESS-ISSUE","ACCESS-ISSUE",
U1959="Projet OCM (ZTE, NOKIA, autres projets)","TRAVAUX OCM",
U1959="No root CAuse","No root cause",
U1959="ODU HS","PDH",
U1959="IP &amp; VLAN","PDH",
U1959="Warehouse HUAWEI","SPARE-ISSUE",
U1959="SPARE-HS","SPARE-ISSUE",
U1959="Power Telco","BSS",U1959="no impacts","no impacts"
),"")</f>
        <v>No root cause</v>
      </c>
      <c r="T1959" s="41" t="str" cm="1">
        <f t="array" ref="T1959">IFERROR(_xlfn.IFS(
U1959="MPR ISSUE","TX ISSUE",
U1959="BSS Hardware Issue","RAN ISSUE",
U1959="Sites strategiques, MLL, Pylone, etc.","ENVTECH",
U1959="AKTIVCO DEFAUT GE &amp; POWER Cabinet","POWER ISSUE",
U1959="AKTIVCO Coupure ENEO &amp; Baisse de tension","POWER ISSUE",
U1959="Coupure ENEO &amp; Baisse de tension","POWER ISSUE",
U1959="Defaut GE &amp; POWER Cabinet","POWER ISSUE",
U1959="Sharing","POWER ISSUE",
U1959="Sites strategiques &amp; DataCenter","POWER ISSUE",
U1959="Exclu","Exclu",
U1959="SAT","TX ISSUE",
U1959="SPARE-ISSUE","SPARE-ISSUE",
U1959="Fiber CAmtel","TX ISSUE",
U1959="Fiber AOF","TX ISSUE",
U1959="Projet OCM (HUAWEI)","TRAVAUX-HUAWEI",
U1959="Projet OCM (NOKIA)","TRAVAUX -NOKIA",
U1959="ACCESS-ISSUE","ACCESS-ISSUE",
U1959="Projet OCM (ZTE, NOKIA, autres projets)","TRAVAUX OCM",
U1959="No root CAuse","No root cause",
U1959="ODU HS","TX ISSUE",
U1959="IP &amp; VLAN","TX ISSUE",
U1959="Warehouse HUAWEI","SPARE-ISSUE",
U1959="SPARE-HS","SPARE-ISSUE",
U1959="Power Telco","RAN ISSUE",U1959="no impacts","no impacts"
),"")</f>
        <v>No root cause</v>
      </c>
      <c r="U1959" s="68" t="s">
        <v>5691</v>
      </c>
      <c r="V1959" s="41" t="str" cm="1">
        <f t="array" ref="V1959">IFERROR(_xlfn.IFS(
U1959="MPR ISSUE","ACTIVE",
U1959="BSS Hardware Issue","ACTIVE",
U1959="Sites strategiques, MLL, Pylone, etc.","PASSIVE",
U1959="AKTIVCO DEFAUT GE &amp; POWER Cabinet","PASSIVE",
U1959="AKTIVCO Coupure ENEO &amp; Baisse de tension","PASSIVE",
U1959="Coupure ENEO &amp; Baisse de tension","PASSIVE",
U1959="Defaut GE &amp; POWER Cabinet","PASSIVE",
U1959="Sharing","PASSIVE",
U1959="Sites strategiques &amp; DataCenter","PASSIVE",
U1959="Exclu","Exclu",
U1959="SAT","ACTIVE",
U1959="SPARE-ISSUE","SPARE-ISSUE",
U1959="Fiber CAmtel","ACTIVE",
U1959="Fiber AOF","ACTIVE",
U1959="Projet OCM (HUAWEI)","PLANNED WORKS",
U1959="Projet OCM (NOKIA)","PLANNED WORKS",
U1959="ACCESS-ISSUE","ACCESS-ISSUE",
U1959="Projet OCM (ZTE, NOKIA, autres projets)","PLANNED WORKS",
U1959="No root CAuse","No root cause",
U1959="ODU HS","ACTIVE",
U1959="IP &amp; VLAN","ACTIVE",
U1959="Warehouse HUAWEI","SPARE-ISSUE",
U1959="SPARE-HS","SPARE-ISSUE",
U1959="Power Telco","ACTIVE", U1959="no impacts","no impacts"
),"")</f>
        <v>No root cause</v>
      </c>
      <c r="W1959" s="113"/>
      <c r="X1959" s="113"/>
      <c r="Y1959" s="113"/>
      <c r="Z1959" s="113"/>
      <c r="AA1959" s="113"/>
      <c r="AB1959" s="17" t="s">
        <v>5465</v>
      </c>
      <c r="AC1959" s="17" t="str">
        <f>_xlfn.XLOOKUP(B1959,'INCIDENT-04-27-2026'!E:E,'INCIDENT-04-27-2026'!F:F,"")</f>
        <v/>
      </c>
      <c r="AD1959" s="9"/>
      <c r="AE1959" s="7" t="s">
        <v>5465</v>
      </c>
      <c r="AF1959" s="6" t="str">
        <f>_xlfn.XLOOKUP(B1959,'[13]Input_27-04'!$B:$B,'[13]Input_27-04'!$M:$M,"")</f>
        <v/>
      </c>
      <c r="AG1959" s="7"/>
      <c r="AH1959" s="3"/>
      <c r="AI1959" s="18" t="str">
        <f>_xlfn.XLOOKUP(B1959,'[3]Cells Huawei 27042026 10h'!$B:$B,'[3]Cells Huawei 27042026 10h'!$T:$T,"")</f>
        <v/>
      </c>
      <c r="AJ1959" s="18" t="str">
        <f>_xlfn.XLOOKUP(B1959,'[3]Cells Huawei 27042026 15h'!$B:$B,'[3]Cells Huawei 27042026 15h'!$T:$T,"")</f>
        <v/>
      </c>
      <c r="AK1959" s="18" t="str">
        <f>_xlfn.XLOOKUP(B1959,'[4]cells down 27042026 11h28'!$B:$B,'[4]cells down 27042026 11h28'!$R:$R,"")</f>
        <v/>
      </c>
      <c r="AL1959" s="18" t="str">
        <f>_xlfn.XLOOKUP(B1959,'[4]cells down 27042026 18h01'!$B:$B,'[4]cells down 27042026 18h01'!$R:$R,"")</f>
        <v/>
      </c>
      <c r="AM1959" s="18" t="str">
        <f>_xlfn.XLOOKUP(B1959,'[5]cell downs 27042026 11h'!$B:$B,'[5]cell downs 27042026 11h'!$R:$R,"")</f>
        <v/>
      </c>
      <c r="AN1959" s="18" t="str">
        <f>_xlfn.XLOOKUP(B1959,'[5]cell downs 27042026 17h40'!$B:$B,'[5]cell downs 27042026 17h40'!$R:$R,"")</f>
        <v/>
      </c>
      <c r="AO1959" s="18" t="str">
        <f>_xlfn.XLOOKUP(B1959,'[6]ALL SITES DOWN'!$D:$D,'[6]ALL SITES DOWN'!$J:$J,"")</f>
        <v/>
      </c>
      <c r="AP1959" s="18" t="str">
        <f>_xlfn.XLOOKUP(B1959,'[7]ALL SITES DOWN'!$D:$D,'[7]ALL SITES DOWN'!$J:$J,"")</f>
        <v/>
      </c>
      <c r="AQ1959" s="9" t="str">
        <f>_xlfn.XLOOKUP(B1959,[8]sheet1!$AC:$AC,[8]sheet1!$AF:$AF,"")</f>
        <v/>
      </c>
      <c r="AR1959" s="14"/>
      <c r="AS1959" s="14" t="s">
        <v>5465</v>
      </c>
      <c r="AT1959" s="14" t="str">
        <f>_xlfn.XLOOKUP(B1959,'[9]cell downs 18042026 17h'!$B:$B,'[9]cell downs 18042026 17h'!$B:$B,"")</f>
        <v/>
      </c>
      <c r="AU1959" s="14" t="str">
        <f>_xlfn.XLOOKUP(B1959,'[10]Cells Huawei 19042026 15h'!$B:$B,'[10]Cells Huawei 19042026 15h'!$B:$B,"")</f>
        <v/>
      </c>
      <c r="AV1959" s="9" t="str">
        <f>_xlfn.XLOOKUP(B1959,'[11]cells down 19042026 9H40'!$B:$B,'[11]cells down 19042026 9H40'!$B:$B,"")</f>
        <v/>
      </c>
    </row>
    <row r="1960" spans="1:48" hidden="1" x14ac:dyDescent="0.3">
      <c r="A1960" s="1" t="s">
        <v>2616</v>
      </c>
      <c r="B1960" s="8" t="s">
        <v>2617</v>
      </c>
      <c r="C1960" s="3" t="str">
        <f>_xlfn.XLOOKUP(B1960,'[1]daily break down'!$D:$D,'[1]daily break down'!$E:$E,"")</f>
        <v>Douala</v>
      </c>
      <c r="D1960" s="1" t="s">
        <v>21</v>
      </c>
      <c r="E1960" s="1" t="s">
        <v>12</v>
      </c>
      <c r="F1960" s="3" t="s">
        <v>31</v>
      </c>
      <c r="G1960" s="1" t="s">
        <v>32</v>
      </c>
      <c r="H1960" s="29" t="str">
        <f>_xlfn.XLOOKUP(B1960,[2]CALCULATION!$B:$B,[2]CALCULATION!$H:$H,"")</f>
        <v>ZTE</v>
      </c>
      <c r="I1960" s="26">
        <v>0</v>
      </c>
      <c r="J1960" s="26">
        <v>0</v>
      </c>
      <c r="K1960" s="26">
        <v>0</v>
      </c>
      <c r="L1960" s="26">
        <v>0</v>
      </c>
      <c r="M1960" s="26">
        <v>0</v>
      </c>
      <c r="N1960" s="26">
        <v>0</v>
      </c>
      <c r="O1960" s="26">
        <v>0</v>
      </c>
      <c r="P1960" s="114" t="s">
        <v>6364</v>
      </c>
      <c r="Q1960" s="42" t="s">
        <v>5538</v>
      </c>
      <c r="R1960" s="42"/>
      <c r="S1960" s="41" t="str" cm="1">
        <f t="array" ref="S1960">IFERROR(_xlfn.IFS(
U1960="MPR ISSUE","PDH",
U1960="BSS Hardware Issue","BSS",
U1960="Sites strategiques, MLL, Pylone, etc.","ENVTECH",
U1960="AKTIVCO DEFAUT GE &amp; POWER Cabinet","AKTIVCO",
U1960="AKTIVCO Coupure ENEO &amp; Baisse de tension","AKTIVCO GRID ONLY",
U1960="Coupure ENEO &amp; Baisse de tension","IHS GRID ONLY",
U1960="Defaut GE &amp; POWER Cabinet","IHS",
U1960="Sharing","Partners",
U1960="Sites strategiques &amp; DataCenter","SST &amp; DC",
U1960="Exclu","Exclu",
U1960="SAT","SAT",
U1960="SPARE-ISSUE","SPARE-ISSUE",
U1960="Fiber CAmtel","TRANS_FO_CAMTEL",
U1960="Fiber AOF","Fiber AOF",
U1960="Projet OCM (HUAWEI)","TRAVAUX-HUAWEI",
U1960="Projet OCM (NOKIA)","TRAVAUX-NOKIA",
U1960="ACCESS-ISSUE","ACCESS-ISSUE",
U1960="Projet OCM (ZTE, NOKIA, autres projets)","TRAVAUX OCM",
U1960="No root CAuse","No root cause",
U1960="ODU HS","PDH",
U1960="IP &amp; VLAN","PDH",
U1960="Warehouse HUAWEI","SPARE-ISSUE",
U1960="SPARE-HS","SPARE-ISSUE",
U1960="Power Telco","BSS",U1960="no impacts","no impacts"
),"")</f>
        <v>No root cause</v>
      </c>
      <c r="T1960" s="41" t="str" cm="1">
        <f t="array" ref="T1960">IFERROR(_xlfn.IFS(
U1960="MPR ISSUE","TX ISSUE",
U1960="BSS Hardware Issue","RAN ISSUE",
U1960="Sites strategiques, MLL, Pylone, etc.","ENVTECH",
U1960="AKTIVCO DEFAUT GE &amp; POWER Cabinet","POWER ISSUE",
U1960="AKTIVCO Coupure ENEO &amp; Baisse de tension","POWER ISSUE",
U1960="Coupure ENEO &amp; Baisse de tension","POWER ISSUE",
U1960="Defaut GE &amp; POWER Cabinet","POWER ISSUE",
U1960="Sharing","POWER ISSUE",
U1960="Sites strategiques &amp; DataCenter","POWER ISSUE",
U1960="Exclu","Exclu",
U1960="SAT","TX ISSUE",
U1960="SPARE-ISSUE","SPARE-ISSUE",
U1960="Fiber CAmtel","TX ISSUE",
U1960="Fiber AOF","TX ISSUE",
U1960="Projet OCM (HUAWEI)","TRAVAUX-HUAWEI",
U1960="Projet OCM (NOKIA)","TRAVAUX -NOKIA",
U1960="ACCESS-ISSUE","ACCESS-ISSUE",
U1960="Projet OCM (ZTE, NOKIA, autres projets)","TRAVAUX OCM",
U1960="No root CAuse","No root cause",
U1960="ODU HS","TX ISSUE",
U1960="IP &amp; VLAN","TX ISSUE",
U1960="Warehouse HUAWEI","SPARE-ISSUE",
U1960="SPARE-HS","SPARE-ISSUE",
U1960="Power Telco","RAN ISSUE",U1960="no impacts","no impacts"
),"")</f>
        <v>No root cause</v>
      </c>
      <c r="U1960" s="68" t="s">
        <v>5691</v>
      </c>
      <c r="V1960" s="41" t="str" cm="1">
        <f t="array" ref="V1960">IFERROR(_xlfn.IFS(
U1960="MPR ISSUE","ACTIVE",
U1960="BSS Hardware Issue","ACTIVE",
U1960="Sites strategiques, MLL, Pylone, etc.","PASSIVE",
U1960="AKTIVCO DEFAUT GE &amp; POWER Cabinet","PASSIVE",
U1960="AKTIVCO Coupure ENEO &amp; Baisse de tension","PASSIVE",
U1960="Coupure ENEO &amp; Baisse de tension","PASSIVE",
U1960="Defaut GE &amp; POWER Cabinet","PASSIVE",
U1960="Sharing","PASSIVE",
U1960="Sites strategiques &amp; DataCenter","PASSIVE",
U1960="Exclu","Exclu",
U1960="SAT","ACTIVE",
U1960="SPARE-ISSUE","SPARE-ISSUE",
U1960="Fiber CAmtel","ACTIVE",
U1960="Fiber AOF","ACTIVE",
U1960="Projet OCM (HUAWEI)","PLANNED WORKS",
U1960="Projet OCM (NOKIA)","PLANNED WORKS",
U1960="ACCESS-ISSUE","ACCESS-ISSUE",
U1960="Projet OCM (ZTE, NOKIA, autres projets)","PLANNED WORKS",
U1960="No root CAuse","No root cause",
U1960="ODU HS","ACTIVE",
U1960="IP &amp; VLAN","ACTIVE",
U1960="Warehouse HUAWEI","SPARE-ISSUE",
U1960="SPARE-HS","SPARE-ISSUE",
U1960="Power Telco","ACTIVE", U1960="no impacts","no impacts"
),"")</f>
        <v>No root cause</v>
      </c>
      <c r="W1960" s="113"/>
      <c r="X1960" s="113"/>
      <c r="Y1960" s="113"/>
      <c r="Z1960" s="113"/>
      <c r="AA1960" s="113"/>
      <c r="AB1960" s="17" t="s">
        <v>5465</v>
      </c>
      <c r="AC1960" s="17" t="str">
        <f>_xlfn.XLOOKUP(B1960,'INCIDENT-04-27-2026'!E:E,'INCIDENT-04-27-2026'!F:F,"")</f>
        <v/>
      </c>
      <c r="AD1960" s="9"/>
      <c r="AE1960" s="7" t="s">
        <v>5465</v>
      </c>
      <c r="AF1960" s="6" t="str">
        <f>_xlfn.XLOOKUP(B1960,'[13]Input_27-04'!$B:$B,'[13]Input_27-04'!$M:$M,"")</f>
        <v/>
      </c>
      <c r="AG1960" s="7"/>
      <c r="AH1960" s="3"/>
      <c r="AI1960" s="18" t="str">
        <f>_xlfn.XLOOKUP(B1960,'[3]Cells Huawei 27042026 10h'!$B:$B,'[3]Cells Huawei 27042026 10h'!$T:$T,"")</f>
        <v/>
      </c>
      <c r="AJ1960" s="18" t="str">
        <f>_xlfn.XLOOKUP(B1960,'[3]Cells Huawei 27042026 15h'!$B:$B,'[3]Cells Huawei 27042026 15h'!$T:$T,"")</f>
        <v/>
      </c>
      <c r="AK1960" s="18" t="str">
        <f>_xlfn.XLOOKUP(B1960,'[4]cells down 27042026 11h28'!$B:$B,'[4]cells down 27042026 11h28'!$R:$R,"")</f>
        <v/>
      </c>
      <c r="AL1960" s="18" t="str">
        <f>_xlfn.XLOOKUP(B1960,'[4]cells down 27042026 18h01'!$B:$B,'[4]cells down 27042026 18h01'!$R:$R,"")</f>
        <v/>
      </c>
      <c r="AM1960" s="18" t="str">
        <f>_xlfn.XLOOKUP(B1960,'[5]cell downs 27042026 11h'!$B:$B,'[5]cell downs 27042026 11h'!$R:$R,"")</f>
        <v/>
      </c>
      <c r="AN1960" s="18" t="str">
        <f>_xlfn.XLOOKUP(B1960,'[5]cell downs 27042026 17h40'!$B:$B,'[5]cell downs 27042026 17h40'!$R:$R,"")</f>
        <v/>
      </c>
      <c r="AO1960" s="18" t="str">
        <f>_xlfn.XLOOKUP(B1960,'[6]ALL SITES DOWN'!$D:$D,'[6]ALL SITES DOWN'!$J:$J,"")</f>
        <v/>
      </c>
      <c r="AP1960" s="18" t="str">
        <f>_xlfn.XLOOKUP(B1960,'[7]ALL SITES DOWN'!$D:$D,'[7]ALL SITES DOWN'!$J:$J,"")</f>
        <v/>
      </c>
      <c r="AQ1960" s="9" t="str">
        <f>_xlfn.XLOOKUP(B1960,[8]sheet1!$AC:$AC,[8]sheet1!$AF:$AF,"")</f>
        <v/>
      </c>
      <c r="AR1960" s="14"/>
      <c r="AS1960" s="14" t="s">
        <v>5465</v>
      </c>
      <c r="AT1960" s="14" t="str">
        <f>_xlfn.XLOOKUP(B1960,'[9]cell downs 18042026 17h'!$B:$B,'[9]cell downs 18042026 17h'!$B:$B,"")</f>
        <v/>
      </c>
      <c r="AU1960" s="14" t="str">
        <f>_xlfn.XLOOKUP(B1960,'[10]Cells Huawei 19042026 15h'!$B:$B,'[10]Cells Huawei 19042026 15h'!$B:$B,"")</f>
        <v/>
      </c>
      <c r="AV1960" s="9" t="str">
        <f>_xlfn.XLOOKUP(B1960,'[11]cells down 19042026 9H40'!$B:$B,'[11]cells down 19042026 9H40'!$B:$B,"")</f>
        <v/>
      </c>
    </row>
    <row r="1961" spans="1:48" hidden="1" x14ac:dyDescent="0.3">
      <c r="A1961" s="1" t="s">
        <v>3364</v>
      </c>
      <c r="B1961" s="8" t="s">
        <v>3365</v>
      </c>
      <c r="C1961" s="3" t="str">
        <f>_xlfn.XLOOKUP(B1961,'[1]daily break down'!$D:$D,'[1]daily break down'!$E:$E,"")</f>
        <v>Douala</v>
      </c>
      <c r="D1961" s="1"/>
      <c r="E1961" s="1"/>
      <c r="F1961" s="3" t="s">
        <v>31</v>
      </c>
      <c r="G1961" s="1" t="s">
        <v>32</v>
      </c>
      <c r="H1961" s="29" t="str">
        <f>_xlfn.XLOOKUP(B1961,[2]CALCULATION!$B:$B,[2]CALCULATION!$H:$H,"")</f>
        <v>ZTE</v>
      </c>
      <c r="I1961" s="26">
        <v>0</v>
      </c>
      <c r="J1961" s="26">
        <v>0</v>
      </c>
      <c r="K1961" s="26">
        <v>0</v>
      </c>
      <c r="L1961" s="26">
        <v>0</v>
      </c>
      <c r="M1961" s="26">
        <v>0</v>
      </c>
      <c r="N1961" s="26">
        <v>0</v>
      </c>
      <c r="O1961" s="26">
        <v>0</v>
      </c>
      <c r="P1961" s="114" t="s">
        <v>6364</v>
      </c>
      <c r="Q1961" s="42" t="s">
        <v>5538</v>
      </c>
      <c r="R1961" s="42"/>
      <c r="S1961" s="41" t="str" cm="1">
        <f t="array" ref="S1961">IFERROR(_xlfn.IFS(
U1961="MPR ISSUE","PDH",
U1961="BSS Hardware Issue","BSS",
U1961="Sites strategiques, MLL, Pylone, etc.","ENVTECH",
U1961="AKTIVCO DEFAUT GE &amp; POWER Cabinet","AKTIVCO",
U1961="AKTIVCO Coupure ENEO &amp; Baisse de tension","AKTIVCO GRID ONLY",
U1961="Coupure ENEO &amp; Baisse de tension","IHS GRID ONLY",
U1961="Defaut GE &amp; POWER Cabinet","IHS",
U1961="Sharing","Partners",
U1961="Sites strategiques &amp; DataCenter","SST &amp; DC",
U1961="Exclu","Exclu",
U1961="SAT","SAT",
U1961="SPARE-ISSUE","SPARE-ISSUE",
U1961="Fiber CAmtel","TRANS_FO_CAMTEL",
U1961="Fiber AOF","Fiber AOF",
U1961="Projet OCM (HUAWEI)","TRAVAUX-HUAWEI",
U1961="Projet OCM (NOKIA)","TRAVAUX-NOKIA",
U1961="ACCESS-ISSUE","ACCESS-ISSUE",
U1961="Projet OCM (ZTE, NOKIA, autres projets)","TRAVAUX OCM",
U1961="No root CAuse","No root cause",
U1961="ODU HS","PDH",
U1961="IP &amp; VLAN","PDH",
U1961="Warehouse HUAWEI","SPARE-ISSUE",
U1961="SPARE-HS","SPARE-ISSUE",
U1961="Power Telco","BSS",U1961="no impacts","no impacts"
),"")</f>
        <v>No root cause</v>
      </c>
      <c r="T1961" s="41" t="str" cm="1">
        <f t="array" ref="T1961">IFERROR(_xlfn.IFS(
U1961="MPR ISSUE","TX ISSUE",
U1961="BSS Hardware Issue","RAN ISSUE",
U1961="Sites strategiques, MLL, Pylone, etc.","ENVTECH",
U1961="AKTIVCO DEFAUT GE &amp; POWER Cabinet","POWER ISSUE",
U1961="AKTIVCO Coupure ENEO &amp; Baisse de tension","POWER ISSUE",
U1961="Coupure ENEO &amp; Baisse de tension","POWER ISSUE",
U1961="Defaut GE &amp; POWER Cabinet","POWER ISSUE",
U1961="Sharing","POWER ISSUE",
U1961="Sites strategiques &amp; DataCenter","POWER ISSUE",
U1961="Exclu","Exclu",
U1961="SAT","TX ISSUE",
U1961="SPARE-ISSUE","SPARE-ISSUE",
U1961="Fiber CAmtel","TX ISSUE",
U1961="Fiber AOF","TX ISSUE",
U1961="Projet OCM (HUAWEI)","TRAVAUX-HUAWEI",
U1961="Projet OCM (NOKIA)","TRAVAUX -NOKIA",
U1961="ACCESS-ISSUE","ACCESS-ISSUE",
U1961="Projet OCM (ZTE, NOKIA, autres projets)","TRAVAUX OCM",
U1961="No root CAuse","No root cause",
U1961="ODU HS","TX ISSUE",
U1961="IP &amp; VLAN","TX ISSUE",
U1961="Warehouse HUAWEI","SPARE-ISSUE",
U1961="SPARE-HS","SPARE-ISSUE",
U1961="Power Telco","RAN ISSUE",U1961="no impacts","no impacts"
),"")</f>
        <v>No root cause</v>
      </c>
      <c r="U1961" s="68" t="s">
        <v>5691</v>
      </c>
      <c r="V1961" s="41" t="str" cm="1">
        <f t="array" ref="V1961">IFERROR(_xlfn.IFS(
U1961="MPR ISSUE","ACTIVE",
U1961="BSS Hardware Issue","ACTIVE",
U1961="Sites strategiques, MLL, Pylone, etc.","PASSIVE",
U1961="AKTIVCO DEFAUT GE &amp; POWER Cabinet","PASSIVE",
U1961="AKTIVCO Coupure ENEO &amp; Baisse de tension","PASSIVE",
U1961="Coupure ENEO &amp; Baisse de tension","PASSIVE",
U1961="Defaut GE &amp; POWER Cabinet","PASSIVE",
U1961="Sharing","PASSIVE",
U1961="Sites strategiques &amp; DataCenter","PASSIVE",
U1961="Exclu","Exclu",
U1961="SAT","ACTIVE",
U1961="SPARE-ISSUE","SPARE-ISSUE",
U1961="Fiber CAmtel","ACTIVE",
U1961="Fiber AOF","ACTIVE",
U1961="Projet OCM (HUAWEI)","PLANNED WORKS",
U1961="Projet OCM (NOKIA)","PLANNED WORKS",
U1961="ACCESS-ISSUE","ACCESS-ISSUE",
U1961="Projet OCM (ZTE, NOKIA, autres projets)","PLANNED WORKS",
U1961="No root CAuse","No root cause",
U1961="ODU HS","ACTIVE",
U1961="IP &amp; VLAN","ACTIVE",
U1961="Warehouse HUAWEI","SPARE-ISSUE",
U1961="SPARE-HS","SPARE-ISSUE",
U1961="Power Telco","ACTIVE", U1961="no impacts","no impacts"
),"")</f>
        <v>No root cause</v>
      </c>
      <c r="W1961" s="113"/>
      <c r="X1961" s="113"/>
      <c r="Y1961" s="113"/>
      <c r="Z1961" s="113"/>
      <c r="AA1961" s="113"/>
      <c r="AB1961" s="17" t="s">
        <v>5465</v>
      </c>
      <c r="AC1961" s="17" t="str">
        <f>_xlfn.XLOOKUP(B1961,'INCIDENT-04-27-2026'!E:E,'INCIDENT-04-27-2026'!F:F,"")</f>
        <v/>
      </c>
      <c r="AD1961" s="9"/>
      <c r="AE1961" s="7" t="s">
        <v>5465</v>
      </c>
      <c r="AF1961" s="6" t="str">
        <f>_xlfn.XLOOKUP(B1961,'[13]Input_27-04'!$B:$B,'[13]Input_27-04'!$M:$M,"")</f>
        <v/>
      </c>
      <c r="AG1961" s="7"/>
      <c r="AH1961" s="3"/>
      <c r="AI1961" s="18" t="str">
        <f>_xlfn.XLOOKUP(B1961,'[3]Cells Huawei 27042026 10h'!$B:$B,'[3]Cells Huawei 27042026 10h'!$T:$T,"")</f>
        <v/>
      </c>
      <c r="AJ1961" s="18" t="str">
        <f>_xlfn.XLOOKUP(B1961,'[3]Cells Huawei 27042026 15h'!$B:$B,'[3]Cells Huawei 27042026 15h'!$T:$T,"")</f>
        <v/>
      </c>
      <c r="AK1961" s="18" t="str">
        <f>_xlfn.XLOOKUP(B1961,'[4]cells down 27042026 11h28'!$B:$B,'[4]cells down 27042026 11h28'!$R:$R,"")</f>
        <v/>
      </c>
      <c r="AL1961" s="18" t="str">
        <f>_xlfn.XLOOKUP(B1961,'[4]cells down 27042026 18h01'!$B:$B,'[4]cells down 27042026 18h01'!$R:$R,"")</f>
        <v/>
      </c>
      <c r="AM1961" s="18" t="str">
        <f>_xlfn.XLOOKUP(B1961,'[5]cell downs 27042026 11h'!$B:$B,'[5]cell downs 27042026 11h'!$R:$R,"")</f>
        <v/>
      </c>
      <c r="AN1961" s="18" t="str">
        <f>_xlfn.XLOOKUP(B1961,'[5]cell downs 27042026 17h40'!$B:$B,'[5]cell downs 27042026 17h40'!$R:$R,"")</f>
        <v/>
      </c>
      <c r="AO1961" s="18" t="str">
        <f>_xlfn.XLOOKUP(B1961,'[6]ALL SITES DOWN'!$D:$D,'[6]ALL SITES DOWN'!$J:$J,"")</f>
        <v/>
      </c>
      <c r="AP1961" s="18" t="str">
        <f>_xlfn.XLOOKUP(B1961,'[7]ALL SITES DOWN'!$D:$D,'[7]ALL SITES DOWN'!$J:$J,"")</f>
        <v/>
      </c>
      <c r="AQ1961" s="9" t="str">
        <f>_xlfn.XLOOKUP(B1961,[8]sheet1!$AC:$AC,[8]sheet1!$AF:$AF,"")</f>
        <v/>
      </c>
      <c r="AR1961" s="14"/>
      <c r="AS1961" s="14" t="s">
        <v>5465</v>
      </c>
      <c r="AT1961" s="14" t="str">
        <f>_xlfn.XLOOKUP(B1961,'[9]cell downs 18042026 17h'!$B:$B,'[9]cell downs 18042026 17h'!$B:$B,"")</f>
        <v/>
      </c>
      <c r="AU1961" s="14" t="str">
        <f>_xlfn.XLOOKUP(B1961,'[10]Cells Huawei 19042026 15h'!$B:$B,'[10]Cells Huawei 19042026 15h'!$B:$B,"")</f>
        <v/>
      </c>
      <c r="AV1961" s="9" t="str">
        <f>_xlfn.XLOOKUP(B1961,'[11]cells down 19042026 9H40'!$B:$B,'[11]cells down 19042026 9H40'!$B:$B,"")</f>
        <v/>
      </c>
    </row>
    <row r="1962" spans="1:48" hidden="1" x14ac:dyDescent="0.3">
      <c r="A1962" s="1" t="s">
        <v>3013</v>
      </c>
      <c r="B1962" s="8" t="s">
        <v>3014</v>
      </c>
      <c r="C1962" s="3" t="str">
        <f>_xlfn.XLOOKUP(B1962,'[1]daily break down'!$D:$D,'[1]daily break down'!$E:$E,"")</f>
        <v>NORD</v>
      </c>
      <c r="D1962" s="1" t="s">
        <v>11</v>
      </c>
      <c r="E1962" s="1" t="s">
        <v>66</v>
      </c>
      <c r="F1962" s="3" t="s">
        <v>23</v>
      </c>
      <c r="G1962" s="1" t="s">
        <v>3013</v>
      </c>
      <c r="H1962" s="27" t="str">
        <f>_xlfn.XLOOKUP(B1962,[2]CALCULATION!$B:$B,[2]CALCULATION!$H:$H,"")</f>
        <v>Huawei</v>
      </c>
      <c r="I1962" s="26">
        <v>0</v>
      </c>
      <c r="J1962" s="26">
        <v>0</v>
      </c>
      <c r="K1962" s="26">
        <v>0</v>
      </c>
      <c r="L1962" s="26">
        <v>2.7276968778625301</v>
      </c>
      <c r="M1962" s="26">
        <v>5.8591085885176328</v>
      </c>
      <c r="N1962" s="26">
        <v>0</v>
      </c>
      <c r="O1962" s="26">
        <v>0</v>
      </c>
      <c r="P1962" s="114" t="s">
        <v>6364</v>
      </c>
      <c r="Q1962" s="42" t="s">
        <v>5538</v>
      </c>
      <c r="R1962" s="42"/>
      <c r="S1962" s="41" t="str" cm="1">
        <f t="array" ref="S1962">IFERROR(_xlfn.IFS(
U1962="MPR ISSUE","PDH",
U1962="BSS Hardware Issue","BSS",
U1962="Sites strategiques, MLL, Pylone, etc.","ENVTECH",
U1962="AKTIVCO DEFAUT GE &amp; POWER Cabinet","AKTIVCO",
U1962="AKTIVCO Coupure ENEO &amp; Baisse de tension","AKTIVCO GRID ONLY",
U1962="Coupure ENEO &amp; Baisse de tension","IHS GRID ONLY",
U1962="Defaut GE &amp; POWER Cabinet","IHS",
U1962="Sharing","Partners",
U1962="Sites strategiques &amp; DataCenter","SST &amp; DC",
U1962="Exclu","Exclu",
U1962="SAT","SAT",
U1962="SPARE-ISSUE","SPARE-ISSUE",
U1962="Fiber CAmtel","TRANS_FO_CAMTEL",
U1962="Fiber AOF","Fiber AOF",
U1962="Projet OCM (HUAWEI)","TRAVAUX-HUAWEI",
U1962="Projet OCM (NOKIA)","TRAVAUX-NOKIA",
U1962="ACCESS-ISSUE","ACCESS-ISSUE",
U1962="Projet OCM (ZTE, NOKIA, autres projets)","TRAVAUX OCM",
U1962="No root CAuse","No root cause",
U1962="ODU HS","PDH",
U1962="IP &amp; VLAN","PDH",
U1962="Warehouse HUAWEI","SPARE-ISSUE",
U1962="SPARE-HS","SPARE-ISSUE",
U1962="Power Telco","BSS",U1962="no impacts","no impacts"
),"")</f>
        <v>No root cause</v>
      </c>
      <c r="T1962" s="41" t="str" cm="1">
        <f t="array" ref="T1962">IFERROR(_xlfn.IFS(
U1962="MPR ISSUE","TX ISSUE",
U1962="BSS Hardware Issue","RAN ISSUE",
U1962="Sites strategiques, MLL, Pylone, etc.","ENVTECH",
U1962="AKTIVCO DEFAUT GE &amp; POWER Cabinet","POWER ISSUE",
U1962="AKTIVCO Coupure ENEO &amp; Baisse de tension","POWER ISSUE",
U1962="Coupure ENEO &amp; Baisse de tension","POWER ISSUE",
U1962="Defaut GE &amp; POWER Cabinet","POWER ISSUE",
U1962="Sharing","POWER ISSUE",
U1962="Sites strategiques &amp; DataCenter","POWER ISSUE",
U1962="Exclu","Exclu",
U1962="SAT","TX ISSUE",
U1962="SPARE-ISSUE","SPARE-ISSUE",
U1962="Fiber CAmtel","TX ISSUE",
U1962="Fiber AOF","TX ISSUE",
U1962="Projet OCM (HUAWEI)","TRAVAUX-HUAWEI",
U1962="Projet OCM (NOKIA)","TRAVAUX -NOKIA",
U1962="ACCESS-ISSUE","ACCESS-ISSUE",
U1962="Projet OCM (ZTE, NOKIA, autres projets)","TRAVAUX OCM",
U1962="No root CAuse","No root cause",
U1962="ODU HS","TX ISSUE",
U1962="IP &amp; VLAN","TX ISSUE",
U1962="Warehouse HUAWEI","SPARE-ISSUE",
U1962="SPARE-HS","SPARE-ISSUE",
U1962="Power Telco","RAN ISSUE",U1962="no impacts","no impacts"
),"")</f>
        <v>No root cause</v>
      </c>
      <c r="U1962" s="68" t="s">
        <v>5691</v>
      </c>
      <c r="V1962" s="41" t="str" cm="1">
        <f t="array" ref="V1962">IFERROR(_xlfn.IFS(
U1962="MPR ISSUE","ACTIVE",
U1962="BSS Hardware Issue","ACTIVE",
U1962="Sites strategiques, MLL, Pylone, etc.","PASSIVE",
U1962="AKTIVCO DEFAUT GE &amp; POWER Cabinet","PASSIVE",
U1962="AKTIVCO Coupure ENEO &amp; Baisse de tension","PASSIVE",
U1962="Coupure ENEO &amp; Baisse de tension","PASSIVE",
U1962="Defaut GE &amp; POWER Cabinet","PASSIVE",
U1962="Sharing","PASSIVE",
U1962="Sites strategiques &amp; DataCenter","PASSIVE",
U1962="Exclu","Exclu",
U1962="SAT","ACTIVE",
U1962="SPARE-ISSUE","SPARE-ISSUE",
U1962="Fiber CAmtel","ACTIVE",
U1962="Fiber AOF","ACTIVE",
U1962="Projet OCM (HUAWEI)","PLANNED WORKS",
U1962="Projet OCM (NOKIA)","PLANNED WORKS",
U1962="ACCESS-ISSUE","ACCESS-ISSUE",
U1962="Projet OCM (ZTE, NOKIA, autres projets)","PLANNED WORKS",
U1962="No root CAuse","No root cause",
U1962="ODU HS","ACTIVE",
U1962="IP &amp; VLAN","ACTIVE",
U1962="Warehouse HUAWEI","SPARE-ISSUE",
U1962="SPARE-HS","SPARE-ISSUE",
U1962="Power Telco","ACTIVE", U1962="no impacts","no impacts"
),"")</f>
        <v>No root cause</v>
      </c>
      <c r="W1962" s="113"/>
      <c r="X1962" s="113"/>
      <c r="Y1962" s="113"/>
      <c r="Z1962" s="113"/>
      <c r="AA1962" s="113"/>
      <c r="AB1962" s="17" t="s">
        <v>5465</v>
      </c>
      <c r="AC1962" s="17" t="str">
        <f>_xlfn.XLOOKUP(B1962,'INCIDENT-04-27-2026'!E:E,'INCIDENT-04-27-2026'!F:F,"")</f>
        <v/>
      </c>
      <c r="AD1962" s="9"/>
      <c r="AE1962" s="7" t="s">
        <v>5465</v>
      </c>
      <c r="AF1962" s="6" t="str">
        <f>_xlfn.XLOOKUP(B1962,'[13]Input_27-04'!$B:$B,'[13]Input_27-04'!$M:$M,"")</f>
        <v/>
      </c>
      <c r="AG1962" s="7"/>
      <c r="AH1962" s="3"/>
      <c r="AI1962" s="18" t="str">
        <f>_xlfn.XLOOKUP(B1962,'[3]Cells Huawei 27042026 10h'!$B:$B,'[3]Cells Huawei 27042026 10h'!$T:$T,"")</f>
        <v/>
      </c>
      <c r="AJ1962" s="18" t="str">
        <f>_xlfn.XLOOKUP(B1962,'[3]Cells Huawei 27042026 15h'!$B:$B,'[3]Cells Huawei 27042026 15h'!$T:$T,"")</f>
        <v/>
      </c>
      <c r="AK1962" s="18" t="str">
        <f>_xlfn.XLOOKUP(B1962,'[4]cells down 27042026 11h28'!$B:$B,'[4]cells down 27042026 11h28'!$R:$R,"")</f>
        <v/>
      </c>
      <c r="AL1962" s="18" t="str">
        <f>_xlfn.XLOOKUP(B1962,'[4]cells down 27042026 18h01'!$B:$B,'[4]cells down 27042026 18h01'!$R:$R,"")</f>
        <v/>
      </c>
      <c r="AM1962" s="18" t="str">
        <f>_xlfn.XLOOKUP(B1962,'[5]cell downs 27042026 11h'!$B:$B,'[5]cell downs 27042026 11h'!$R:$R,"")</f>
        <v/>
      </c>
      <c r="AN1962" s="18" t="str">
        <f>_xlfn.XLOOKUP(B1962,'[5]cell downs 27042026 17h40'!$B:$B,'[5]cell downs 27042026 17h40'!$R:$R,"")</f>
        <v/>
      </c>
      <c r="AO1962" s="18" t="str">
        <f>_xlfn.XLOOKUP(B1962,'[6]ALL SITES DOWN'!$D:$D,'[6]ALL SITES DOWN'!$J:$J,"")</f>
        <v/>
      </c>
      <c r="AP1962" s="18" t="str">
        <f>_xlfn.XLOOKUP(B1962,'[7]ALL SITES DOWN'!$D:$D,'[7]ALL SITES DOWN'!$J:$J,"")</f>
        <v/>
      </c>
      <c r="AQ1962" s="9" t="str">
        <f>_xlfn.XLOOKUP(B1962,[8]sheet1!$AC:$AC,[8]sheet1!$AF:$AF,"")</f>
        <v/>
      </c>
      <c r="AR1962" s="14"/>
      <c r="AS1962" s="14" t="s">
        <v>5465</v>
      </c>
      <c r="AT1962" s="14" t="str">
        <f>_xlfn.XLOOKUP(B1962,'[9]cell downs 18042026 17h'!$B:$B,'[9]cell downs 18042026 17h'!$B:$B,"")</f>
        <v/>
      </c>
      <c r="AU1962" s="14" t="str">
        <f>_xlfn.XLOOKUP(B1962,'[10]Cells Huawei 19042026 15h'!$B:$B,'[10]Cells Huawei 19042026 15h'!$B:$B,"")</f>
        <v/>
      </c>
      <c r="AV1962" s="9" t="str">
        <f>_xlfn.XLOOKUP(B1962,'[11]cells down 19042026 9H40'!$B:$B,'[11]cells down 19042026 9H40'!$B:$B,"")</f>
        <v/>
      </c>
    </row>
    <row r="1963" spans="1:48" hidden="1" x14ac:dyDescent="0.3">
      <c r="A1963" s="1" t="s">
        <v>5169</v>
      </c>
      <c r="B1963" s="8" t="s">
        <v>5170</v>
      </c>
      <c r="C1963" s="3" t="str">
        <f>_xlfn.XLOOKUP(B1963,'[1]daily break down'!$D:$D,'[1]daily break down'!$E:$E,"")</f>
        <v>OUEST</v>
      </c>
      <c r="D1963" s="1" t="s">
        <v>11</v>
      </c>
      <c r="E1963" s="1" t="s">
        <v>12</v>
      </c>
      <c r="F1963" s="3" t="s">
        <v>102</v>
      </c>
      <c r="G1963" s="1" t="s">
        <v>5169</v>
      </c>
      <c r="H1963" s="27" t="str">
        <f>_xlfn.XLOOKUP(B1963,[2]CALCULATION!$B:$B,[2]CALCULATION!$H:$H,"")</f>
        <v>HUAWEI</v>
      </c>
      <c r="I1963" s="26">
        <v>0</v>
      </c>
      <c r="J1963" s="26">
        <v>0</v>
      </c>
      <c r="K1963" s="26">
        <v>0</v>
      </c>
      <c r="L1963" s="26">
        <v>0</v>
      </c>
      <c r="M1963" s="26">
        <v>0</v>
      </c>
      <c r="N1963" s="26">
        <v>0</v>
      </c>
      <c r="O1963" s="26">
        <v>0</v>
      </c>
      <c r="P1963" s="114" t="s">
        <v>6364</v>
      </c>
      <c r="Q1963" s="42" t="s">
        <v>5538</v>
      </c>
      <c r="R1963" s="42"/>
      <c r="S1963" s="41" t="str" cm="1">
        <f t="array" ref="S1963">IFERROR(_xlfn.IFS(
U1963="MPR ISSUE","PDH",
U1963="BSS Hardware Issue","BSS",
U1963="Sites strategiques, MLL, Pylone, etc.","ENVTECH",
U1963="AKTIVCO DEFAUT GE &amp; POWER Cabinet","AKTIVCO",
U1963="AKTIVCO Coupure ENEO &amp; Baisse de tension","AKTIVCO GRID ONLY",
U1963="Coupure ENEO &amp; Baisse de tension","IHS GRID ONLY",
U1963="Defaut GE &amp; POWER Cabinet","IHS",
U1963="Sharing","Partners",
U1963="Sites strategiques &amp; DataCenter","SST &amp; DC",
U1963="Exclu","Exclu",
U1963="SAT","SAT",
U1963="SPARE-ISSUE","SPARE-ISSUE",
U1963="Fiber CAmtel","TRANS_FO_CAMTEL",
U1963="Fiber AOF","Fiber AOF",
U1963="Projet OCM (HUAWEI)","TRAVAUX-HUAWEI",
U1963="Projet OCM (NOKIA)","TRAVAUX-NOKIA",
U1963="ACCESS-ISSUE","ACCESS-ISSUE",
U1963="Projet OCM (ZTE, NOKIA, autres projets)","TRAVAUX OCM",
U1963="No root CAuse","No root cause",
U1963="ODU HS","PDH",
U1963="IP &amp; VLAN","PDH",
U1963="Warehouse HUAWEI","SPARE-ISSUE",
U1963="SPARE-HS","SPARE-ISSUE",
U1963="Power Telco","BSS",U1963="no impacts","no impacts"
),"")</f>
        <v>No root cause</v>
      </c>
      <c r="T1963" s="41" t="str" cm="1">
        <f t="array" ref="T1963">IFERROR(_xlfn.IFS(
U1963="MPR ISSUE","TX ISSUE",
U1963="BSS Hardware Issue","RAN ISSUE",
U1963="Sites strategiques, MLL, Pylone, etc.","ENVTECH",
U1963="AKTIVCO DEFAUT GE &amp; POWER Cabinet","POWER ISSUE",
U1963="AKTIVCO Coupure ENEO &amp; Baisse de tension","POWER ISSUE",
U1963="Coupure ENEO &amp; Baisse de tension","POWER ISSUE",
U1963="Defaut GE &amp; POWER Cabinet","POWER ISSUE",
U1963="Sharing","POWER ISSUE",
U1963="Sites strategiques &amp; DataCenter","POWER ISSUE",
U1963="Exclu","Exclu",
U1963="SAT","TX ISSUE",
U1963="SPARE-ISSUE","SPARE-ISSUE",
U1963="Fiber CAmtel","TX ISSUE",
U1963="Fiber AOF","TX ISSUE",
U1963="Projet OCM (HUAWEI)","TRAVAUX-HUAWEI",
U1963="Projet OCM (NOKIA)","TRAVAUX -NOKIA",
U1963="ACCESS-ISSUE","ACCESS-ISSUE",
U1963="Projet OCM (ZTE, NOKIA, autres projets)","TRAVAUX OCM",
U1963="No root CAuse","No root cause",
U1963="ODU HS","TX ISSUE",
U1963="IP &amp; VLAN","TX ISSUE",
U1963="Warehouse HUAWEI","SPARE-ISSUE",
U1963="SPARE-HS","SPARE-ISSUE",
U1963="Power Telco","RAN ISSUE",U1963="no impacts","no impacts"
),"")</f>
        <v>No root cause</v>
      </c>
      <c r="U1963" s="68" t="s">
        <v>5691</v>
      </c>
      <c r="V1963" s="41" t="str" cm="1">
        <f t="array" ref="V1963">IFERROR(_xlfn.IFS(
U1963="MPR ISSUE","ACTIVE",
U1963="BSS Hardware Issue","ACTIVE",
U1963="Sites strategiques, MLL, Pylone, etc.","PASSIVE",
U1963="AKTIVCO DEFAUT GE &amp; POWER Cabinet","PASSIVE",
U1963="AKTIVCO Coupure ENEO &amp; Baisse de tension","PASSIVE",
U1963="Coupure ENEO &amp; Baisse de tension","PASSIVE",
U1963="Defaut GE &amp; POWER Cabinet","PASSIVE",
U1963="Sharing","PASSIVE",
U1963="Sites strategiques &amp; DataCenter","PASSIVE",
U1963="Exclu","Exclu",
U1963="SAT","ACTIVE",
U1963="SPARE-ISSUE","SPARE-ISSUE",
U1963="Fiber CAmtel","ACTIVE",
U1963="Fiber AOF","ACTIVE",
U1963="Projet OCM (HUAWEI)","PLANNED WORKS",
U1963="Projet OCM (NOKIA)","PLANNED WORKS",
U1963="ACCESS-ISSUE","ACCESS-ISSUE",
U1963="Projet OCM (ZTE, NOKIA, autres projets)","PLANNED WORKS",
U1963="No root CAuse","No root cause",
U1963="ODU HS","ACTIVE",
U1963="IP &amp; VLAN","ACTIVE",
U1963="Warehouse HUAWEI","SPARE-ISSUE",
U1963="SPARE-HS","SPARE-ISSUE",
U1963="Power Telco","ACTIVE", U1963="no impacts","no impacts"
),"")</f>
        <v>No root cause</v>
      </c>
      <c r="W1963" s="113"/>
      <c r="X1963" s="113"/>
      <c r="Y1963" s="113"/>
      <c r="Z1963" s="113"/>
      <c r="AA1963" s="113"/>
      <c r="AB1963" s="17" t="s">
        <v>5465</v>
      </c>
      <c r="AC1963" s="17" t="str">
        <f>_xlfn.XLOOKUP(B1963,'INCIDENT-04-27-2026'!E:E,'INCIDENT-04-27-2026'!F:F,"")</f>
        <v/>
      </c>
      <c r="AD1963" s="9"/>
      <c r="AE1963" s="7" t="s">
        <v>5465</v>
      </c>
      <c r="AF1963" s="6" t="str">
        <f>_xlfn.XLOOKUP(B1963,'[13]Input_27-04'!$B:$B,'[13]Input_27-04'!$M:$M,"")</f>
        <v/>
      </c>
      <c r="AG1963" s="7"/>
      <c r="AH1963" s="3"/>
      <c r="AI1963" s="18" t="str">
        <f>_xlfn.XLOOKUP(B1963,'[3]Cells Huawei 27042026 10h'!$B:$B,'[3]Cells Huawei 27042026 10h'!$T:$T,"")</f>
        <v/>
      </c>
      <c r="AJ1963" s="18" t="str">
        <f>_xlfn.XLOOKUP(B1963,'[3]Cells Huawei 27042026 15h'!$B:$B,'[3]Cells Huawei 27042026 15h'!$T:$T,"")</f>
        <v/>
      </c>
      <c r="AK1963" s="18" t="str">
        <f>_xlfn.XLOOKUP(B1963,'[4]cells down 27042026 11h28'!$B:$B,'[4]cells down 27042026 11h28'!$R:$R,"")</f>
        <v/>
      </c>
      <c r="AL1963" s="18" t="str">
        <f>_xlfn.XLOOKUP(B1963,'[4]cells down 27042026 18h01'!$B:$B,'[4]cells down 27042026 18h01'!$R:$R,"")</f>
        <v/>
      </c>
      <c r="AM1963" s="18" t="str">
        <f>_xlfn.XLOOKUP(B1963,'[5]cell downs 27042026 11h'!$B:$B,'[5]cell downs 27042026 11h'!$R:$R,"")</f>
        <v/>
      </c>
      <c r="AN1963" s="18" t="str">
        <f>_xlfn.XLOOKUP(B1963,'[5]cell downs 27042026 17h40'!$B:$B,'[5]cell downs 27042026 17h40'!$R:$R,"")</f>
        <v/>
      </c>
      <c r="AO1963" s="18" t="str">
        <f>_xlfn.XLOOKUP(B1963,'[6]ALL SITES DOWN'!$D:$D,'[6]ALL SITES DOWN'!$J:$J,"")</f>
        <v/>
      </c>
      <c r="AP1963" s="18" t="str">
        <f>_xlfn.XLOOKUP(B1963,'[7]ALL SITES DOWN'!$D:$D,'[7]ALL SITES DOWN'!$J:$J,"")</f>
        <v/>
      </c>
      <c r="AQ1963" s="9" t="str">
        <f>_xlfn.XLOOKUP(B1963,[8]sheet1!$AC:$AC,[8]sheet1!$AF:$AF,"")</f>
        <v/>
      </c>
      <c r="AR1963" s="14"/>
      <c r="AS1963" s="14" t="s">
        <v>5465</v>
      </c>
      <c r="AT1963" s="14" t="str">
        <f>_xlfn.XLOOKUP(B1963,'[9]cell downs 18042026 17h'!$B:$B,'[9]cell downs 18042026 17h'!$B:$B,"")</f>
        <v/>
      </c>
      <c r="AU1963" s="14" t="str">
        <f>_xlfn.XLOOKUP(B1963,'[10]Cells Huawei 19042026 15h'!$B:$B,'[10]Cells Huawei 19042026 15h'!$B:$B,"")</f>
        <v/>
      </c>
      <c r="AV1963" s="9" t="str">
        <f>_xlfn.XLOOKUP(B1963,'[11]cells down 19042026 9H40'!$B:$B,'[11]cells down 19042026 9H40'!$B:$B,"")</f>
        <v/>
      </c>
    </row>
    <row r="1964" spans="1:48" hidden="1" x14ac:dyDescent="0.3">
      <c r="A1964" s="2" t="s">
        <v>4065</v>
      </c>
      <c r="B1964" s="8" t="s">
        <v>4066</v>
      </c>
      <c r="C1964" s="3" t="str">
        <f>_xlfn.XLOOKUP(B1964,'[1]daily break down'!$D:$D,'[1]daily break down'!$E:$E,"")</f>
        <v>Bafoussam</v>
      </c>
      <c r="D1964" s="1" t="s">
        <v>21</v>
      </c>
      <c r="E1964" s="1" t="s">
        <v>36</v>
      </c>
      <c r="F1964" s="3" t="s">
        <v>102</v>
      </c>
      <c r="G1964" s="1" t="s">
        <v>299</v>
      </c>
      <c r="H1964" s="27" t="str">
        <f>_xlfn.XLOOKUP(B1964,[2]CALCULATION!$B:$B,[2]CALCULATION!$H:$H,"")</f>
        <v>HUAWEI</v>
      </c>
      <c r="I1964" s="26">
        <v>0</v>
      </c>
      <c r="J1964" s="26">
        <v>0</v>
      </c>
      <c r="K1964" s="26">
        <v>1.6229921268830279E-2</v>
      </c>
      <c r="L1964" s="26">
        <v>0</v>
      </c>
      <c r="M1964" s="26">
        <v>0</v>
      </c>
      <c r="N1964" s="26">
        <v>0</v>
      </c>
      <c r="O1964" s="26">
        <v>0</v>
      </c>
      <c r="P1964" s="114" t="s">
        <v>6364</v>
      </c>
      <c r="Q1964" s="42" t="s">
        <v>5538</v>
      </c>
      <c r="R1964" s="42"/>
      <c r="S1964" s="41" t="str" cm="1">
        <f t="array" ref="S1964">IFERROR(_xlfn.IFS(
U1964="MPR ISSUE","PDH",
U1964="BSS Hardware Issue","BSS",
U1964="Sites strategiques, MLL, Pylone, etc.","ENVTECH",
U1964="AKTIVCO DEFAUT GE &amp; POWER Cabinet","AKTIVCO",
U1964="AKTIVCO Coupure ENEO &amp; Baisse de tension","AKTIVCO GRID ONLY",
U1964="Coupure ENEO &amp; Baisse de tension","IHS GRID ONLY",
U1964="Defaut GE &amp; POWER Cabinet","IHS",
U1964="Sharing","Partners",
U1964="Sites strategiques &amp; DataCenter","SST &amp; DC",
U1964="Exclu","Exclu",
U1964="SAT","SAT",
U1964="SPARE-ISSUE","SPARE-ISSUE",
U1964="Fiber CAmtel","TRANS_FO_CAMTEL",
U1964="Fiber AOF","Fiber AOF",
U1964="Projet OCM (HUAWEI)","TRAVAUX-HUAWEI",
U1964="Projet OCM (NOKIA)","TRAVAUX-NOKIA",
U1964="ACCESS-ISSUE","ACCESS-ISSUE",
U1964="Projet OCM (ZTE, NOKIA, autres projets)","TRAVAUX OCM",
U1964="No root CAuse","No root cause",
U1964="ODU HS","PDH",
U1964="IP &amp; VLAN","PDH",
U1964="Warehouse HUAWEI","SPARE-ISSUE",
U1964="SPARE-HS","SPARE-ISSUE",
U1964="Power Telco","BSS",U1964="no impacts","no impacts"
),"")</f>
        <v>No root cause</v>
      </c>
      <c r="T1964" s="41" t="str" cm="1">
        <f t="array" ref="T1964">IFERROR(_xlfn.IFS(
U1964="MPR ISSUE","TX ISSUE",
U1964="BSS Hardware Issue","RAN ISSUE",
U1964="Sites strategiques, MLL, Pylone, etc.","ENVTECH",
U1964="AKTIVCO DEFAUT GE &amp; POWER Cabinet","POWER ISSUE",
U1964="AKTIVCO Coupure ENEO &amp; Baisse de tension","POWER ISSUE",
U1964="Coupure ENEO &amp; Baisse de tension","POWER ISSUE",
U1964="Defaut GE &amp; POWER Cabinet","POWER ISSUE",
U1964="Sharing","POWER ISSUE",
U1964="Sites strategiques &amp; DataCenter","POWER ISSUE",
U1964="Exclu","Exclu",
U1964="SAT","TX ISSUE",
U1964="SPARE-ISSUE","SPARE-ISSUE",
U1964="Fiber CAmtel","TX ISSUE",
U1964="Fiber AOF","TX ISSUE",
U1964="Projet OCM (HUAWEI)","TRAVAUX-HUAWEI",
U1964="Projet OCM (NOKIA)","TRAVAUX -NOKIA",
U1964="ACCESS-ISSUE","ACCESS-ISSUE",
U1964="Projet OCM (ZTE, NOKIA, autres projets)","TRAVAUX OCM",
U1964="No root CAuse","No root cause",
U1964="ODU HS","TX ISSUE",
U1964="IP &amp; VLAN","TX ISSUE",
U1964="Warehouse HUAWEI","SPARE-ISSUE",
U1964="SPARE-HS","SPARE-ISSUE",
U1964="Power Telco","RAN ISSUE",U1964="no impacts","no impacts"
),"")</f>
        <v>No root cause</v>
      </c>
      <c r="U1964" s="68" t="s">
        <v>5691</v>
      </c>
      <c r="V1964" s="41" t="str" cm="1">
        <f t="array" ref="V1964">IFERROR(_xlfn.IFS(
U1964="MPR ISSUE","ACTIVE",
U1964="BSS Hardware Issue","ACTIVE",
U1964="Sites strategiques, MLL, Pylone, etc.","PASSIVE",
U1964="AKTIVCO DEFAUT GE &amp; POWER Cabinet","PASSIVE",
U1964="AKTIVCO Coupure ENEO &amp; Baisse de tension","PASSIVE",
U1964="Coupure ENEO &amp; Baisse de tension","PASSIVE",
U1964="Defaut GE &amp; POWER Cabinet","PASSIVE",
U1964="Sharing","PASSIVE",
U1964="Sites strategiques &amp; DataCenter","PASSIVE",
U1964="Exclu","Exclu",
U1964="SAT","ACTIVE",
U1964="SPARE-ISSUE","SPARE-ISSUE",
U1964="Fiber CAmtel","ACTIVE",
U1964="Fiber AOF","ACTIVE",
U1964="Projet OCM (HUAWEI)","PLANNED WORKS",
U1964="Projet OCM (NOKIA)","PLANNED WORKS",
U1964="ACCESS-ISSUE","ACCESS-ISSUE",
U1964="Projet OCM (ZTE, NOKIA, autres projets)","PLANNED WORKS",
U1964="No root CAuse","No root cause",
U1964="ODU HS","ACTIVE",
U1964="IP &amp; VLAN","ACTIVE",
U1964="Warehouse HUAWEI","SPARE-ISSUE",
U1964="SPARE-HS","SPARE-ISSUE",
U1964="Power Telco","ACTIVE", U1964="no impacts","no impacts"
),"")</f>
        <v>No root cause</v>
      </c>
      <c r="W1964" s="113"/>
      <c r="X1964" s="113"/>
      <c r="Y1964" s="113"/>
      <c r="Z1964" s="113"/>
      <c r="AA1964" s="113"/>
      <c r="AB1964" s="17" t="s">
        <v>5465</v>
      </c>
      <c r="AC1964" s="17" t="str">
        <f>_xlfn.XLOOKUP(B1964,'INCIDENT-04-27-2026'!E:E,'INCIDENT-04-27-2026'!F:F,"")</f>
        <v/>
      </c>
      <c r="AD1964" s="9"/>
      <c r="AE1964" s="7" t="s">
        <v>5465</v>
      </c>
      <c r="AF1964" s="6" t="str">
        <f>_xlfn.XLOOKUP(B1964,'[13]Input_27-04'!$B:$B,'[13]Input_27-04'!$M:$M,"")</f>
        <v/>
      </c>
      <c r="AG1964" s="7"/>
      <c r="AH1964" s="3"/>
      <c r="AI1964" s="18" t="str">
        <f>_xlfn.XLOOKUP(B1964,'[3]Cells Huawei 27042026 10h'!$B:$B,'[3]Cells Huawei 27042026 10h'!$T:$T,"")</f>
        <v/>
      </c>
      <c r="AJ1964" s="18" t="str">
        <f>_xlfn.XLOOKUP(B1964,'[3]Cells Huawei 27042026 15h'!$B:$B,'[3]Cells Huawei 27042026 15h'!$T:$T,"")</f>
        <v/>
      </c>
      <c r="AK1964" s="18" t="str">
        <f>_xlfn.XLOOKUP(B1964,'[4]cells down 27042026 11h28'!$B:$B,'[4]cells down 27042026 11h28'!$R:$R,"")</f>
        <v/>
      </c>
      <c r="AL1964" s="18" t="str">
        <f>_xlfn.XLOOKUP(B1964,'[4]cells down 27042026 18h01'!$B:$B,'[4]cells down 27042026 18h01'!$R:$R,"")</f>
        <v/>
      </c>
      <c r="AM1964" s="18" t="str">
        <f>_xlfn.XLOOKUP(B1964,'[5]cell downs 27042026 11h'!$B:$B,'[5]cell downs 27042026 11h'!$R:$R,"")</f>
        <v/>
      </c>
      <c r="AN1964" s="18" t="str">
        <f>_xlfn.XLOOKUP(B1964,'[5]cell downs 27042026 17h40'!$B:$B,'[5]cell downs 27042026 17h40'!$R:$R,"")</f>
        <v/>
      </c>
      <c r="AO1964" s="18" t="str">
        <f>_xlfn.XLOOKUP(B1964,'[6]ALL SITES DOWN'!$D:$D,'[6]ALL SITES DOWN'!$J:$J,"")</f>
        <v/>
      </c>
      <c r="AP1964" s="18" t="str">
        <f>_xlfn.XLOOKUP(B1964,'[7]ALL SITES DOWN'!$D:$D,'[7]ALL SITES DOWN'!$J:$J,"")</f>
        <v/>
      </c>
      <c r="AQ1964" s="9" t="str">
        <f>_xlfn.XLOOKUP(B1964,[8]sheet1!$AC:$AC,[8]sheet1!$AF:$AF,"")</f>
        <v/>
      </c>
      <c r="AR1964" s="14"/>
      <c r="AS1964" s="14" t="s">
        <v>5465</v>
      </c>
      <c r="AT1964" s="14" t="str">
        <f>_xlfn.XLOOKUP(B1964,'[9]cell downs 18042026 17h'!$B:$B,'[9]cell downs 18042026 17h'!$B:$B,"")</f>
        <v/>
      </c>
      <c r="AU1964" s="14" t="str">
        <f>_xlfn.XLOOKUP(B1964,'[10]Cells Huawei 19042026 15h'!$B:$B,'[10]Cells Huawei 19042026 15h'!$B:$B,"")</f>
        <v/>
      </c>
      <c r="AV1964" s="9" t="str">
        <f>_xlfn.XLOOKUP(B1964,'[11]cells down 19042026 9H40'!$B:$B,'[11]cells down 19042026 9H40'!$B:$B,"")</f>
        <v/>
      </c>
    </row>
    <row r="1965" spans="1:48" hidden="1" x14ac:dyDescent="0.3">
      <c r="A1965" s="1" t="s">
        <v>4408</v>
      </c>
      <c r="B1965" s="8" t="s">
        <v>4409</v>
      </c>
      <c r="C1965" s="3" t="str">
        <f>_xlfn.XLOOKUP(B1965,'[1]daily break down'!$D:$D,'[1]daily break down'!$E:$E,"")</f>
        <v>OUEST</v>
      </c>
      <c r="D1965" s="1" t="s">
        <v>11</v>
      </c>
      <c r="E1965" s="1" t="s">
        <v>12</v>
      </c>
      <c r="F1965" s="3" t="s">
        <v>102</v>
      </c>
      <c r="G1965" s="1" t="s">
        <v>4410</v>
      </c>
      <c r="H1965" s="27" t="str">
        <f>_xlfn.XLOOKUP(B1965,[2]CALCULATION!$B:$B,[2]CALCULATION!$H:$H,"")</f>
        <v>HUAWEI</v>
      </c>
      <c r="I1965" s="26">
        <v>0</v>
      </c>
      <c r="J1965" s="26">
        <v>0</v>
      </c>
      <c r="K1965" s="26">
        <v>0</v>
      </c>
      <c r="L1965" s="26">
        <v>0</v>
      </c>
      <c r="M1965" s="26">
        <v>8.9175391586979543E-5</v>
      </c>
      <c r="N1965" s="26">
        <v>0</v>
      </c>
      <c r="O1965" s="26">
        <v>0</v>
      </c>
      <c r="P1965" s="114" t="s">
        <v>6364</v>
      </c>
      <c r="Q1965" s="42" t="s">
        <v>5538</v>
      </c>
      <c r="R1965" s="42"/>
      <c r="S1965" s="41" t="str" cm="1">
        <f t="array" ref="S1965">IFERROR(_xlfn.IFS(
U1965="MPR ISSUE","PDH",
U1965="BSS Hardware Issue","BSS",
U1965="Sites strategiques, MLL, Pylone, etc.","ENVTECH",
U1965="AKTIVCO DEFAUT GE &amp; POWER Cabinet","AKTIVCO",
U1965="AKTIVCO Coupure ENEO &amp; Baisse de tension","AKTIVCO GRID ONLY",
U1965="Coupure ENEO &amp; Baisse de tension","IHS GRID ONLY",
U1965="Defaut GE &amp; POWER Cabinet","IHS",
U1965="Sharing","Partners",
U1965="Sites strategiques &amp; DataCenter","SST &amp; DC",
U1965="Exclu","Exclu",
U1965="SAT","SAT",
U1965="SPARE-ISSUE","SPARE-ISSUE",
U1965="Fiber CAmtel","TRANS_FO_CAMTEL",
U1965="Fiber AOF","Fiber AOF",
U1965="Projet OCM (HUAWEI)","TRAVAUX-HUAWEI",
U1965="Projet OCM (NOKIA)","TRAVAUX-NOKIA",
U1965="ACCESS-ISSUE","ACCESS-ISSUE",
U1965="Projet OCM (ZTE, NOKIA, autres projets)","TRAVAUX OCM",
U1965="No root CAuse","No root cause",
U1965="ODU HS","PDH",
U1965="IP &amp; VLAN","PDH",
U1965="Warehouse HUAWEI","SPARE-ISSUE",
U1965="SPARE-HS","SPARE-ISSUE",
U1965="Power Telco","BSS",U1965="no impacts","no impacts"
),"")</f>
        <v>No root cause</v>
      </c>
      <c r="T1965" s="41" t="str" cm="1">
        <f t="array" ref="T1965">IFERROR(_xlfn.IFS(
U1965="MPR ISSUE","TX ISSUE",
U1965="BSS Hardware Issue","RAN ISSUE",
U1965="Sites strategiques, MLL, Pylone, etc.","ENVTECH",
U1965="AKTIVCO DEFAUT GE &amp; POWER Cabinet","POWER ISSUE",
U1965="AKTIVCO Coupure ENEO &amp; Baisse de tension","POWER ISSUE",
U1965="Coupure ENEO &amp; Baisse de tension","POWER ISSUE",
U1965="Defaut GE &amp; POWER Cabinet","POWER ISSUE",
U1965="Sharing","POWER ISSUE",
U1965="Sites strategiques &amp; DataCenter","POWER ISSUE",
U1965="Exclu","Exclu",
U1965="SAT","TX ISSUE",
U1965="SPARE-ISSUE","SPARE-ISSUE",
U1965="Fiber CAmtel","TX ISSUE",
U1965="Fiber AOF","TX ISSUE",
U1965="Projet OCM (HUAWEI)","TRAVAUX-HUAWEI",
U1965="Projet OCM (NOKIA)","TRAVAUX -NOKIA",
U1965="ACCESS-ISSUE","ACCESS-ISSUE",
U1965="Projet OCM (ZTE, NOKIA, autres projets)","TRAVAUX OCM",
U1965="No root CAuse","No root cause",
U1965="ODU HS","TX ISSUE",
U1965="IP &amp; VLAN","TX ISSUE",
U1965="Warehouse HUAWEI","SPARE-ISSUE",
U1965="SPARE-HS","SPARE-ISSUE",
U1965="Power Telco","RAN ISSUE",U1965="no impacts","no impacts"
),"")</f>
        <v>No root cause</v>
      </c>
      <c r="U1965" s="68" t="s">
        <v>5691</v>
      </c>
      <c r="V1965" s="41" t="str" cm="1">
        <f t="array" ref="V1965">IFERROR(_xlfn.IFS(
U1965="MPR ISSUE","ACTIVE",
U1965="BSS Hardware Issue","ACTIVE",
U1965="Sites strategiques, MLL, Pylone, etc.","PASSIVE",
U1965="AKTIVCO DEFAUT GE &amp; POWER Cabinet","PASSIVE",
U1965="AKTIVCO Coupure ENEO &amp; Baisse de tension","PASSIVE",
U1965="Coupure ENEO &amp; Baisse de tension","PASSIVE",
U1965="Defaut GE &amp; POWER Cabinet","PASSIVE",
U1965="Sharing","PASSIVE",
U1965="Sites strategiques &amp; DataCenter","PASSIVE",
U1965="Exclu","Exclu",
U1965="SAT","ACTIVE",
U1965="SPARE-ISSUE","SPARE-ISSUE",
U1965="Fiber CAmtel","ACTIVE",
U1965="Fiber AOF","ACTIVE",
U1965="Projet OCM (HUAWEI)","PLANNED WORKS",
U1965="Projet OCM (NOKIA)","PLANNED WORKS",
U1965="ACCESS-ISSUE","ACCESS-ISSUE",
U1965="Projet OCM (ZTE, NOKIA, autres projets)","PLANNED WORKS",
U1965="No root CAuse","No root cause",
U1965="ODU HS","ACTIVE",
U1965="IP &amp; VLAN","ACTIVE",
U1965="Warehouse HUAWEI","SPARE-ISSUE",
U1965="SPARE-HS","SPARE-ISSUE",
U1965="Power Telco","ACTIVE", U1965="no impacts","no impacts"
),"")</f>
        <v>No root cause</v>
      </c>
      <c r="W1965" s="113"/>
      <c r="X1965" s="113"/>
      <c r="Y1965" s="113"/>
      <c r="Z1965" s="113"/>
      <c r="AA1965" s="113"/>
      <c r="AB1965" s="17" t="s">
        <v>5465</v>
      </c>
      <c r="AC1965" s="17" t="str">
        <f>_xlfn.XLOOKUP(B1965,'INCIDENT-04-27-2026'!E:E,'INCIDENT-04-27-2026'!F:F,"")</f>
        <v/>
      </c>
      <c r="AD1965" s="9"/>
      <c r="AE1965" s="7" t="s">
        <v>5465</v>
      </c>
      <c r="AF1965" s="6" t="str">
        <f>_xlfn.XLOOKUP(B1965,'[13]Input_27-04'!$B:$B,'[13]Input_27-04'!$M:$M,"")</f>
        <v/>
      </c>
      <c r="AG1965" s="7"/>
      <c r="AH1965" s="3"/>
      <c r="AI1965" s="18" t="str">
        <f>_xlfn.XLOOKUP(B1965,'[3]Cells Huawei 27042026 10h'!$B:$B,'[3]Cells Huawei 27042026 10h'!$T:$T,"")</f>
        <v/>
      </c>
      <c r="AJ1965" s="18" t="str">
        <f>_xlfn.XLOOKUP(B1965,'[3]Cells Huawei 27042026 15h'!$B:$B,'[3]Cells Huawei 27042026 15h'!$T:$T,"")</f>
        <v/>
      </c>
      <c r="AK1965" s="18" t="str">
        <f>_xlfn.XLOOKUP(B1965,'[4]cells down 27042026 11h28'!$B:$B,'[4]cells down 27042026 11h28'!$R:$R,"")</f>
        <v/>
      </c>
      <c r="AL1965" s="18" t="str">
        <f>_xlfn.XLOOKUP(B1965,'[4]cells down 27042026 18h01'!$B:$B,'[4]cells down 27042026 18h01'!$R:$R,"")</f>
        <v/>
      </c>
      <c r="AM1965" s="18" t="str">
        <f>_xlfn.XLOOKUP(B1965,'[5]cell downs 27042026 11h'!$B:$B,'[5]cell downs 27042026 11h'!$R:$R,"")</f>
        <v/>
      </c>
      <c r="AN1965" s="18" t="str">
        <f>_xlfn.XLOOKUP(B1965,'[5]cell downs 27042026 17h40'!$B:$B,'[5]cell downs 27042026 17h40'!$R:$R,"")</f>
        <v/>
      </c>
      <c r="AO1965" s="18" t="str">
        <f>_xlfn.XLOOKUP(B1965,'[6]ALL SITES DOWN'!$D:$D,'[6]ALL SITES DOWN'!$J:$J,"")</f>
        <v/>
      </c>
      <c r="AP1965" s="18" t="str">
        <f>_xlfn.XLOOKUP(B1965,'[7]ALL SITES DOWN'!$D:$D,'[7]ALL SITES DOWN'!$J:$J,"")</f>
        <v/>
      </c>
      <c r="AQ1965" s="9" t="str">
        <f>_xlfn.XLOOKUP(B1965,[8]sheet1!$AC:$AC,[8]sheet1!$AF:$AF,"")</f>
        <v/>
      </c>
      <c r="AR1965" s="14"/>
      <c r="AS1965" s="14" t="s">
        <v>5465</v>
      </c>
      <c r="AT1965" s="14" t="str">
        <f>_xlfn.XLOOKUP(B1965,'[9]cell downs 18042026 17h'!$B:$B,'[9]cell downs 18042026 17h'!$B:$B,"")</f>
        <v/>
      </c>
      <c r="AU1965" s="14" t="str">
        <f>_xlfn.XLOOKUP(B1965,'[10]Cells Huawei 19042026 15h'!$B:$B,'[10]Cells Huawei 19042026 15h'!$B:$B,"")</f>
        <v/>
      </c>
      <c r="AV1965" s="9" t="str">
        <f>_xlfn.XLOOKUP(B1965,'[11]cells down 19042026 9H40'!$B:$B,'[11]cells down 19042026 9H40'!$B:$B,"")</f>
        <v/>
      </c>
    </row>
    <row r="1966" spans="1:48" hidden="1" x14ac:dyDescent="0.3">
      <c r="A1966" s="1" t="s">
        <v>4232</v>
      </c>
      <c r="B1966" s="8" t="s">
        <v>4233</v>
      </c>
      <c r="C1966" s="3" t="str">
        <f>_xlfn.XLOOKUP(B1966,'[1]daily break down'!$D:$D,'[1]daily break down'!$E:$E,"")</f>
        <v>OUEST</v>
      </c>
      <c r="D1966" s="1" t="s">
        <v>2751</v>
      </c>
      <c r="E1966" s="1" t="s">
        <v>12</v>
      </c>
      <c r="F1966" s="3" t="s">
        <v>102</v>
      </c>
      <c r="G1966" s="1" t="s">
        <v>4234</v>
      </c>
      <c r="H1966" s="27" t="str">
        <f>_xlfn.XLOOKUP(B1966,[2]CALCULATION!$B:$B,[2]CALCULATION!$H:$H,"")</f>
        <v>HUAWEI</v>
      </c>
      <c r="I1966" s="26">
        <v>0</v>
      </c>
      <c r="J1966" s="26">
        <v>0</v>
      </c>
      <c r="K1966" s="26">
        <v>0</v>
      </c>
      <c r="L1966" s="26">
        <v>0</v>
      </c>
      <c r="M1966" s="26">
        <v>0</v>
      </c>
      <c r="N1966" s="26">
        <v>0</v>
      </c>
      <c r="O1966" s="26">
        <v>0</v>
      </c>
      <c r="P1966" s="114" t="s">
        <v>6364</v>
      </c>
      <c r="Q1966" s="42" t="s">
        <v>5538</v>
      </c>
      <c r="R1966" s="42"/>
      <c r="S1966" s="41" t="str" cm="1">
        <f t="array" ref="S1966">IFERROR(_xlfn.IFS(
U1966="MPR ISSUE","PDH",
U1966="BSS Hardware Issue","BSS",
U1966="Sites strategiques, MLL, Pylone, etc.","ENVTECH",
U1966="AKTIVCO DEFAUT GE &amp; POWER Cabinet","AKTIVCO",
U1966="AKTIVCO Coupure ENEO &amp; Baisse de tension","AKTIVCO GRID ONLY",
U1966="Coupure ENEO &amp; Baisse de tension","IHS GRID ONLY",
U1966="Defaut GE &amp; POWER Cabinet","IHS",
U1966="Sharing","Partners",
U1966="Sites strategiques &amp; DataCenter","SST &amp; DC",
U1966="Exclu","Exclu",
U1966="SAT","SAT",
U1966="SPARE-ISSUE","SPARE-ISSUE",
U1966="Fiber CAmtel","TRANS_FO_CAMTEL",
U1966="Fiber AOF","Fiber AOF",
U1966="Projet OCM (HUAWEI)","TRAVAUX-HUAWEI",
U1966="Projet OCM (NOKIA)","TRAVAUX-NOKIA",
U1966="ACCESS-ISSUE","ACCESS-ISSUE",
U1966="Projet OCM (ZTE, NOKIA, autres projets)","TRAVAUX OCM",
U1966="No root CAuse","No root cause",
U1966="ODU HS","PDH",
U1966="IP &amp; VLAN","PDH",
U1966="Warehouse HUAWEI","SPARE-ISSUE",
U1966="SPARE-HS","SPARE-ISSUE",
U1966="Power Telco","BSS",U1966="no impacts","no impacts"
),"")</f>
        <v>No root cause</v>
      </c>
      <c r="T1966" s="41" t="str" cm="1">
        <f t="array" ref="T1966">IFERROR(_xlfn.IFS(
U1966="MPR ISSUE","TX ISSUE",
U1966="BSS Hardware Issue","RAN ISSUE",
U1966="Sites strategiques, MLL, Pylone, etc.","ENVTECH",
U1966="AKTIVCO DEFAUT GE &amp; POWER Cabinet","POWER ISSUE",
U1966="AKTIVCO Coupure ENEO &amp; Baisse de tension","POWER ISSUE",
U1966="Coupure ENEO &amp; Baisse de tension","POWER ISSUE",
U1966="Defaut GE &amp; POWER Cabinet","POWER ISSUE",
U1966="Sharing","POWER ISSUE",
U1966="Sites strategiques &amp; DataCenter","POWER ISSUE",
U1966="Exclu","Exclu",
U1966="SAT","TX ISSUE",
U1966="SPARE-ISSUE","SPARE-ISSUE",
U1966="Fiber CAmtel","TX ISSUE",
U1966="Fiber AOF","TX ISSUE",
U1966="Projet OCM (HUAWEI)","TRAVAUX-HUAWEI",
U1966="Projet OCM (NOKIA)","TRAVAUX -NOKIA",
U1966="ACCESS-ISSUE","ACCESS-ISSUE",
U1966="Projet OCM (ZTE, NOKIA, autres projets)","TRAVAUX OCM",
U1966="No root CAuse","No root cause",
U1966="ODU HS","TX ISSUE",
U1966="IP &amp; VLAN","TX ISSUE",
U1966="Warehouse HUAWEI","SPARE-ISSUE",
U1966="SPARE-HS","SPARE-ISSUE",
U1966="Power Telco","RAN ISSUE",U1966="no impacts","no impacts"
),"")</f>
        <v>No root cause</v>
      </c>
      <c r="U1966" s="68" t="s">
        <v>5691</v>
      </c>
      <c r="V1966" s="41" t="str" cm="1">
        <f t="array" ref="V1966">IFERROR(_xlfn.IFS(
U1966="MPR ISSUE","ACTIVE",
U1966="BSS Hardware Issue","ACTIVE",
U1966="Sites strategiques, MLL, Pylone, etc.","PASSIVE",
U1966="AKTIVCO DEFAUT GE &amp; POWER Cabinet","PASSIVE",
U1966="AKTIVCO Coupure ENEO &amp; Baisse de tension","PASSIVE",
U1966="Coupure ENEO &amp; Baisse de tension","PASSIVE",
U1966="Defaut GE &amp; POWER Cabinet","PASSIVE",
U1966="Sharing","PASSIVE",
U1966="Sites strategiques &amp; DataCenter","PASSIVE",
U1966="Exclu","Exclu",
U1966="SAT","ACTIVE",
U1966="SPARE-ISSUE","SPARE-ISSUE",
U1966="Fiber CAmtel","ACTIVE",
U1966="Fiber AOF","ACTIVE",
U1966="Projet OCM (HUAWEI)","PLANNED WORKS",
U1966="Projet OCM (NOKIA)","PLANNED WORKS",
U1966="ACCESS-ISSUE","ACCESS-ISSUE",
U1966="Projet OCM (ZTE, NOKIA, autres projets)","PLANNED WORKS",
U1966="No root CAuse","No root cause",
U1966="ODU HS","ACTIVE",
U1966="IP &amp; VLAN","ACTIVE",
U1966="Warehouse HUAWEI","SPARE-ISSUE",
U1966="SPARE-HS","SPARE-ISSUE",
U1966="Power Telco","ACTIVE", U1966="no impacts","no impacts"
),"")</f>
        <v>No root cause</v>
      </c>
      <c r="W1966" s="113"/>
      <c r="X1966" s="113"/>
      <c r="Y1966" s="113"/>
      <c r="Z1966" s="113"/>
      <c r="AA1966" s="113"/>
      <c r="AB1966" s="17" t="s">
        <v>5465</v>
      </c>
      <c r="AC1966" s="17" t="str">
        <f>_xlfn.XLOOKUP(B1966,'INCIDENT-04-27-2026'!E:E,'INCIDENT-04-27-2026'!F:F,"")</f>
        <v/>
      </c>
      <c r="AD1966" s="9"/>
      <c r="AE1966" s="7" t="s">
        <v>5465</v>
      </c>
      <c r="AF1966" s="6" t="str">
        <f>_xlfn.XLOOKUP(B1966,'[13]Input_27-04'!$B:$B,'[13]Input_27-04'!$M:$M,"")</f>
        <v/>
      </c>
      <c r="AG1966" s="7"/>
      <c r="AH1966" s="3"/>
      <c r="AI1966" s="18" t="str">
        <f>_xlfn.XLOOKUP(B1966,'[3]Cells Huawei 27042026 10h'!$B:$B,'[3]Cells Huawei 27042026 10h'!$T:$T,"")</f>
        <v/>
      </c>
      <c r="AJ1966" s="18" t="str">
        <f>_xlfn.XLOOKUP(B1966,'[3]Cells Huawei 27042026 15h'!$B:$B,'[3]Cells Huawei 27042026 15h'!$T:$T,"")</f>
        <v/>
      </c>
      <c r="AK1966" s="18" t="str">
        <f>_xlfn.XLOOKUP(B1966,'[4]cells down 27042026 11h28'!$B:$B,'[4]cells down 27042026 11h28'!$R:$R,"")</f>
        <v/>
      </c>
      <c r="AL1966" s="18" t="str">
        <f>_xlfn.XLOOKUP(B1966,'[4]cells down 27042026 18h01'!$B:$B,'[4]cells down 27042026 18h01'!$R:$R,"")</f>
        <v/>
      </c>
      <c r="AM1966" s="18" t="str">
        <f>_xlfn.XLOOKUP(B1966,'[5]cell downs 27042026 11h'!$B:$B,'[5]cell downs 27042026 11h'!$R:$R,"")</f>
        <v/>
      </c>
      <c r="AN1966" s="18" t="str">
        <f>_xlfn.XLOOKUP(B1966,'[5]cell downs 27042026 17h40'!$B:$B,'[5]cell downs 27042026 17h40'!$R:$R,"")</f>
        <v/>
      </c>
      <c r="AO1966" s="18" t="str">
        <f>_xlfn.XLOOKUP(B1966,'[6]ALL SITES DOWN'!$D:$D,'[6]ALL SITES DOWN'!$J:$J,"")</f>
        <v/>
      </c>
      <c r="AP1966" s="18" t="str">
        <f>_xlfn.XLOOKUP(B1966,'[7]ALL SITES DOWN'!$D:$D,'[7]ALL SITES DOWN'!$J:$J,"")</f>
        <v/>
      </c>
      <c r="AQ1966" s="9" t="str">
        <f>_xlfn.XLOOKUP(B1966,[8]sheet1!$AC:$AC,[8]sheet1!$AF:$AF,"")</f>
        <v/>
      </c>
      <c r="AR1966" s="14"/>
      <c r="AS1966" s="14" t="s">
        <v>5465</v>
      </c>
      <c r="AT1966" s="14" t="str">
        <f>_xlfn.XLOOKUP(B1966,'[9]cell downs 18042026 17h'!$B:$B,'[9]cell downs 18042026 17h'!$B:$B,"")</f>
        <v/>
      </c>
      <c r="AU1966" s="14" t="str">
        <f>_xlfn.XLOOKUP(B1966,'[10]Cells Huawei 19042026 15h'!$B:$B,'[10]Cells Huawei 19042026 15h'!$B:$B,"")</f>
        <v/>
      </c>
      <c r="AV1966" s="9" t="str">
        <f>_xlfn.XLOOKUP(B1966,'[11]cells down 19042026 9H40'!$B:$B,'[11]cells down 19042026 9H40'!$B:$B,"")</f>
        <v/>
      </c>
    </row>
    <row r="1967" spans="1:48" hidden="1" x14ac:dyDescent="0.3">
      <c r="A1967" s="1" t="s">
        <v>3714</v>
      </c>
      <c r="B1967" s="8" t="s">
        <v>3715</v>
      </c>
      <c r="C1967" s="3" t="str">
        <f>_xlfn.XLOOKUP(B1967,'[1]daily break down'!$D:$D,'[1]daily break down'!$E:$E,"")</f>
        <v>OUEST</v>
      </c>
      <c r="D1967" s="1" t="s">
        <v>21</v>
      </c>
      <c r="E1967" s="1" t="s">
        <v>36</v>
      </c>
      <c r="F1967" s="3" t="s">
        <v>102</v>
      </c>
      <c r="G1967" s="1" t="s">
        <v>3714</v>
      </c>
      <c r="H1967" s="27" t="str">
        <f>_xlfn.XLOOKUP(B1967,[2]CALCULATION!$B:$B,[2]CALCULATION!$H:$H,"")</f>
        <v>HUAWEI</v>
      </c>
      <c r="I1967" s="26">
        <v>0</v>
      </c>
      <c r="J1967" s="26">
        <v>0</v>
      </c>
      <c r="K1967" s="26">
        <v>0</v>
      </c>
      <c r="L1967" s="26">
        <v>0</v>
      </c>
      <c r="M1967" s="26">
        <v>0</v>
      </c>
      <c r="N1967" s="26">
        <v>0</v>
      </c>
      <c r="O1967" s="26">
        <v>0</v>
      </c>
      <c r="P1967" s="114" t="s">
        <v>6364</v>
      </c>
      <c r="Q1967" s="42" t="s">
        <v>5538</v>
      </c>
      <c r="R1967" s="42"/>
      <c r="S1967" s="41" t="str" cm="1">
        <f t="array" ref="S1967">IFERROR(_xlfn.IFS(
U1967="MPR ISSUE","PDH",
U1967="BSS Hardware Issue","BSS",
U1967="Sites strategiques, MLL, Pylone, etc.","ENVTECH",
U1967="AKTIVCO DEFAUT GE &amp; POWER Cabinet","AKTIVCO",
U1967="AKTIVCO Coupure ENEO &amp; Baisse de tension","AKTIVCO GRID ONLY",
U1967="Coupure ENEO &amp; Baisse de tension","IHS GRID ONLY",
U1967="Defaut GE &amp; POWER Cabinet","IHS",
U1967="Sharing","Partners",
U1967="Sites strategiques &amp; DataCenter","SST &amp; DC",
U1967="Exclu","Exclu",
U1967="SAT","SAT",
U1967="SPARE-ISSUE","SPARE-ISSUE",
U1967="Fiber CAmtel","TRANS_FO_CAMTEL",
U1967="Fiber AOF","Fiber AOF",
U1967="Projet OCM (HUAWEI)","TRAVAUX-HUAWEI",
U1967="Projet OCM (NOKIA)","TRAVAUX-NOKIA",
U1967="ACCESS-ISSUE","ACCESS-ISSUE",
U1967="Projet OCM (ZTE, NOKIA, autres projets)","TRAVAUX OCM",
U1967="No root CAuse","No root cause",
U1967="ODU HS","PDH",
U1967="IP &amp; VLAN","PDH",
U1967="Warehouse HUAWEI","SPARE-ISSUE",
U1967="SPARE-HS","SPARE-ISSUE",
U1967="Power Telco","BSS",U1967="no impacts","no impacts"
),"")</f>
        <v>No root cause</v>
      </c>
      <c r="T1967" s="41" t="str" cm="1">
        <f t="array" ref="T1967">IFERROR(_xlfn.IFS(
U1967="MPR ISSUE","TX ISSUE",
U1967="BSS Hardware Issue","RAN ISSUE",
U1967="Sites strategiques, MLL, Pylone, etc.","ENVTECH",
U1967="AKTIVCO DEFAUT GE &amp; POWER Cabinet","POWER ISSUE",
U1967="AKTIVCO Coupure ENEO &amp; Baisse de tension","POWER ISSUE",
U1967="Coupure ENEO &amp; Baisse de tension","POWER ISSUE",
U1967="Defaut GE &amp; POWER Cabinet","POWER ISSUE",
U1967="Sharing","POWER ISSUE",
U1967="Sites strategiques &amp; DataCenter","POWER ISSUE",
U1967="Exclu","Exclu",
U1967="SAT","TX ISSUE",
U1967="SPARE-ISSUE","SPARE-ISSUE",
U1967="Fiber CAmtel","TX ISSUE",
U1967="Fiber AOF","TX ISSUE",
U1967="Projet OCM (HUAWEI)","TRAVAUX-HUAWEI",
U1967="Projet OCM (NOKIA)","TRAVAUX -NOKIA",
U1967="ACCESS-ISSUE","ACCESS-ISSUE",
U1967="Projet OCM (ZTE, NOKIA, autres projets)","TRAVAUX OCM",
U1967="No root CAuse","No root cause",
U1967="ODU HS","TX ISSUE",
U1967="IP &amp; VLAN","TX ISSUE",
U1967="Warehouse HUAWEI","SPARE-ISSUE",
U1967="SPARE-HS","SPARE-ISSUE",
U1967="Power Telco","RAN ISSUE",U1967="no impacts","no impacts"
),"")</f>
        <v>No root cause</v>
      </c>
      <c r="U1967" s="68" t="s">
        <v>5691</v>
      </c>
      <c r="V1967" s="41" t="str" cm="1">
        <f t="array" ref="V1967">IFERROR(_xlfn.IFS(
U1967="MPR ISSUE","ACTIVE",
U1967="BSS Hardware Issue","ACTIVE",
U1967="Sites strategiques, MLL, Pylone, etc.","PASSIVE",
U1967="AKTIVCO DEFAUT GE &amp; POWER Cabinet","PASSIVE",
U1967="AKTIVCO Coupure ENEO &amp; Baisse de tension","PASSIVE",
U1967="Coupure ENEO &amp; Baisse de tension","PASSIVE",
U1967="Defaut GE &amp; POWER Cabinet","PASSIVE",
U1967="Sharing","PASSIVE",
U1967="Sites strategiques &amp; DataCenter","PASSIVE",
U1967="Exclu","Exclu",
U1967="SAT","ACTIVE",
U1967="SPARE-ISSUE","SPARE-ISSUE",
U1967="Fiber CAmtel","ACTIVE",
U1967="Fiber AOF","ACTIVE",
U1967="Projet OCM (HUAWEI)","PLANNED WORKS",
U1967="Projet OCM (NOKIA)","PLANNED WORKS",
U1967="ACCESS-ISSUE","ACCESS-ISSUE",
U1967="Projet OCM (ZTE, NOKIA, autres projets)","PLANNED WORKS",
U1967="No root CAuse","No root cause",
U1967="ODU HS","ACTIVE",
U1967="IP &amp; VLAN","ACTIVE",
U1967="Warehouse HUAWEI","SPARE-ISSUE",
U1967="SPARE-HS","SPARE-ISSUE",
U1967="Power Telco","ACTIVE", U1967="no impacts","no impacts"
),"")</f>
        <v>No root cause</v>
      </c>
      <c r="W1967" s="113"/>
      <c r="X1967" s="113"/>
      <c r="Y1967" s="113"/>
      <c r="Z1967" s="113"/>
      <c r="AA1967" s="113"/>
      <c r="AB1967" s="17" t="s">
        <v>5465</v>
      </c>
      <c r="AC1967" s="17" t="str">
        <f>_xlfn.XLOOKUP(B1967,'INCIDENT-04-27-2026'!E:E,'INCIDENT-04-27-2026'!F:F,"")</f>
        <v/>
      </c>
      <c r="AD1967" s="9"/>
      <c r="AE1967" s="7" t="s">
        <v>5465</v>
      </c>
      <c r="AF1967" s="6" t="str">
        <f>_xlfn.XLOOKUP(B1967,'[13]Input_27-04'!$B:$B,'[13]Input_27-04'!$M:$M,"")</f>
        <v/>
      </c>
      <c r="AG1967" s="7"/>
      <c r="AH1967" s="3"/>
      <c r="AI1967" s="18" t="str">
        <f>_xlfn.XLOOKUP(B1967,'[3]Cells Huawei 27042026 10h'!$B:$B,'[3]Cells Huawei 27042026 10h'!$T:$T,"")</f>
        <v/>
      </c>
      <c r="AJ1967" s="18" t="str">
        <f>_xlfn.XLOOKUP(B1967,'[3]Cells Huawei 27042026 15h'!$B:$B,'[3]Cells Huawei 27042026 15h'!$T:$T,"")</f>
        <v/>
      </c>
      <c r="AK1967" s="18" t="str">
        <f>_xlfn.XLOOKUP(B1967,'[4]cells down 27042026 11h28'!$B:$B,'[4]cells down 27042026 11h28'!$R:$R,"")</f>
        <v/>
      </c>
      <c r="AL1967" s="18" t="str">
        <f>_xlfn.XLOOKUP(B1967,'[4]cells down 27042026 18h01'!$B:$B,'[4]cells down 27042026 18h01'!$R:$R,"")</f>
        <v/>
      </c>
      <c r="AM1967" s="18" t="str">
        <f>_xlfn.XLOOKUP(B1967,'[5]cell downs 27042026 11h'!$B:$B,'[5]cell downs 27042026 11h'!$R:$R,"")</f>
        <v/>
      </c>
      <c r="AN1967" s="18" t="str">
        <f>_xlfn.XLOOKUP(B1967,'[5]cell downs 27042026 17h40'!$B:$B,'[5]cell downs 27042026 17h40'!$R:$R,"")</f>
        <v/>
      </c>
      <c r="AO1967" s="18" t="str">
        <f>_xlfn.XLOOKUP(B1967,'[6]ALL SITES DOWN'!$D:$D,'[6]ALL SITES DOWN'!$J:$J,"")</f>
        <v/>
      </c>
      <c r="AP1967" s="18" t="str">
        <f>_xlfn.XLOOKUP(B1967,'[7]ALL SITES DOWN'!$D:$D,'[7]ALL SITES DOWN'!$J:$J,"")</f>
        <v/>
      </c>
      <c r="AQ1967" s="9" t="str">
        <f>_xlfn.XLOOKUP(B1967,[8]sheet1!$AC:$AC,[8]sheet1!$AF:$AF,"")</f>
        <v/>
      </c>
      <c r="AR1967" s="14"/>
      <c r="AS1967" s="14" t="s">
        <v>5465</v>
      </c>
      <c r="AT1967" s="14" t="str">
        <f>_xlfn.XLOOKUP(B1967,'[9]cell downs 18042026 17h'!$B:$B,'[9]cell downs 18042026 17h'!$B:$B,"")</f>
        <v/>
      </c>
      <c r="AU1967" s="14" t="str">
        <f>_xlfn.XLOOKUP(B1967,'[10]Cells Huawei 19042026 15h'!$B:$B,'[10]Cells Huawei 19042026 15h'!$B:$B,"")</f>
        <v/>
      </c>
      <c r="AV1967" s="9" t="str">
        <f>_xlfn.XLOOKUP(B1967,'[11]cells down 19042026 9H40'!$B:$B,'[11]cells down 19042026 9H40'!$B:$B,"")</f>
        <v/>
      </c>
    </row>
    <row r="1968" spans="1:48" hidden="1" x14ac:dyDescent="0.3">
      <c r="A1968" s="1" t="s">
        <v>1834</v>
      </c>
      <c r="B1968" s="8" t="s">
        <v>1835</v>
      </c>
      <c r="C1968" s="3" t="str">
        <f>_xlfn.XLOOKUP(B1968,'[1]daily break down'!$D:$D,'[1]daily break down'!$E:$E,"")</f>
        <v>Bafoussam</v>
      </c>
      <c r="D1968" s="1" t="s">
        <v>1023</v>
      </c>
      <c r="E1968" s="1"/>
      <c r="F1968" s="3" t="s">
        <v>102</v>
      </c>
      <c r="G1968" s="1" t="s">
        <v>299</v>
      </c>
      <c r="H1968" s="27" t="str">
        <f>_xlfn.XLOOKUP(B1968,[2]CALCULATION!$B:$B,[2]CALCULATION!$H:$H,"")</f>
        <v>Huawei</v>
      </c>
      <c r="I1968" s="26">
        <v>0</v>
      </c>
      <c r="J1968" s="26">
        <v>0</v>
      </c>
      <c r="K1968" s="26">
        <v>0</v>
      </c>
      <c r="L1968" s="26">
        <v>0</v>
      </c>
      <c r="M1968" s="26">
        <v>0</v>
      </c>
      <c r="N1968" s="26">
        <v>0</v>
      </c>
      <c r="O1968" s="26">
        <v>0</v>
      </c>
      <c r="P1968" s="114" t="s">
        <v>6364</v>
      </c>
      <c r="Q1968" s="42" t="s">
        <v>5538</v>
      </c>
      <c r="R1968" s="42"/>
      <c r="S1968" s="41" t="str" cm="1">
        <f t="array" ref="S1968">IFERROR(_xlfn.IFS(
U1968="MPR ISSUE","PDH",
U1968="BSS Hardware Issue","BSS",
U1968="Sites strategiques, MLL, Pylone, etc.","ENVTECH",
U1968="AKTIVCO DEFAUT GE &amp; POWER Cabinet","AKTIVCO",
U1968="AKTIVCO Coupure ENEO &amp; Baisse de tension","AKTIVCO GRID ONLY",
U1968="Coupure ENEO &amp; Baisse de tension","IHS GRID ONLY",
U1968="Defaut GE &amp; POWER Cabinet","IHS",
U1968="Sharing","Partners",
U1968="Sites strategiques &amp; DataCenter","SST &amp; DC",
U1968="Exclu","Exclu",
U1968="SAT","SAT",
U1968="SPARE-ISSUE","SPARE-ISSUE",
U1968="Fiber CAmtel","TRANS_FO_CAMTEL",
U1968="Fiber AOF","Fiber AOF",
U1968="Projet OCM (HUAWEI)","TRAVAUX-HUAWEI",
U1968="Projet OCM (NOKIA)","TRAVAUX-NOKIA",
U1968="ACCESS-ISSUE","ACCESS-ISSUE",
U1968="Projet OCM (ZTE, NOKIA, autres projets)","TRAVAUX OCM",
U1968="No root CAuse","No root cause",
U1968="ODU HS","PDH",
U1968="IP &amp; VLAN","PDH",
U1968="Warehouse HUAWEI","SPARE-ISSUE",
U1968="SPARE-HS","SPARE-ISSUE",
U1968="Power Telco","BSS",U1968="no impacts","no impacts"
),"")</f>
        <v>BSS</v>
      </c>
      <c r="T1968" s="41" t="str" cm="1">
        <f t="array" ref="T1968">IFERROR(_xlfn.IFS(
U1968="MPR ISSUE","TX ISSUE",
U1968="BSS Hardware Issue","RAN ISSUE",
U1968="Sites strategiques, MLL, Pylone, etc.","ENVTECH",
U1968="AKTIVCO DEFAUT GE &amp; POWER Cabinet","POWER ISSUE",
U1968="AKTIVCO Coupure ENEO &amp; Baisse de tension","POWER ISSUE",
U1968="Coupure ENEO &amp; Baisse de tension","POWER ISSUE",
U1968="Defaut GE &amp; POWER Cabinet","POWER ISSUE",
U1968="Sharing","POWER ISSUE",
U1968="Sites strategiques &amp; DataCenter","POWER ISSUE",
U1968="Exclu","Exclu",
U1968="SAT","TX ISSUE",
U1968="SPARE-ISSUE","SPARE-ISSUE",
U1968="Fiber CAmtel","TX ISSUE",
U1968="Fiber AOF","TX ISSUE",
U1968="Projet OCM (HUAWEI)","TRAVAUX-HUAWEI",
U1968="Projet OCM (NOKIA)","TRAVAUX -NOKIA",
U1968="ACCESS-ISSUE","ACCESS-ISSUE",
U1968="Projet OCM (ZTE, NOKIA, autres projets)","TRAVAUX OCM",
U1968="No root CAuse","No root cause",
U1968="ODU HS","TX ISSUE",
U1968="IP &amp; VLAN","TX ISSUE",
U1968="Warehouse HUAWEI","SPARE-ISSUE",
U1968="SPARE-HS","SPARE-ISSUE",
U1968="Power Telco","RAN ISSUE",U1968="no impacts","no impacts"
),"")</f>
        <v>RAN ISSUE</v>
      </c>
      <c r="U1968" s="68" t="s">
        <v>5319</v>
      </c>
      <c r="V1968" s="41" t="str" cm="1">
        <f t="array" ref="V1968">IFERROR(_xlfn.IFS(
U1968="MPR ISSUE","ACTIVE",
U1968="BSS Hardware Issue","ACTIVE",
U1968="Sites strategiques, MLL, Pylone, etc.","PASSIVE",
U1968="AKTIVCO DEFAUT GE &amp; POWER Cabinet","PASSIVE",
U1968="AKTIVCO Coupure ENEO &amp; Baisse de tension","PASSIVE",
U1968="Coupure ENEO &amp; Baisse de tension","PASSIVE",
U1968="Defaut GE &amp; POWER Cabinet","PASSIVE",
U1968="Sharing","PASSIVE",
U1968="Sites strategiques &amp; DataCenter","PASSIVE",
U1968="Exclu","Exclu",
U1968="SAT","ACTIVE",
U1968="SPARE-ISSUE","SPARE-ISSUE",
U1968="Fiber CAmtel","ACTIVE",
U1968="Fiber AOF","ACTIVE",
U1968="Projet OCM (HUAWEI)","PLANNED WORKS",
U1968="Projet OCM (NOKIA)","PLANNED WORKS",
U1968="ACCESS-ISSUE","ACCESS-ISSUE",
U1968="Projet OCM (ZTE, NOKIA, autres projets)","PLANNED WORKS",
U1968="No root CAuse","No root cause",
U1968="ODU HS","ACTIVE",
U1968="IP &amp; VLAN","ACTIVE",
U1968="Warehouse HUAWEI","SPARE-ISSUE",
U1968="SPARE-HS","SPARE-ISSUE",
U1968="Power Telco","ACTIVE", U1968="no impacts","no impacts"
),"")</f>
        <v>ACTIVE</v>
      </c>
      <c r="W1968" s="113"/>
      <c r="X1968" s="113"/>
      <c r="Y1968" s="113"/>
      <c r="Z1968" s="113"/>
      <c r="AA1968" s="113"/>
      <c r="AB1968" s="17" t="s">
        <v>6331</v>
      </c>
      <c r="AC1968" s="17" t="str">
        <f>_xlfn.XLOOKUP(B1968,'INCIDENT-04-27-2026'!E:E,'INCIDENT-04-27-2026'!F:F,"")</f>
        <v/>
      </c>
      <c r="AD1968" s="9"/>
      <c r="AE1968" s="7" t="s">
        <v>5465</v>
      </c>
      <c r="AF1968" s="6" t="str">
        <f>_xlfn.XLOOKUP(B1968,'[13]Input_27-04'!$B:$B,'[13]Input_27-04'!$M:$M,"")</f>
        <v/>
      </c>
      <c r="AG1968" s="7"/>
      <c r="AH1968" s="3"/>
      <c r="AI1968" s="18" t="str">
        <f>_xlfn.XLOOKUP(B1968,'[3]Cells Huawei 27042026 10h'!$B:$B,'[3]Cells Huawei 27042026 10h'!$T:$T,"")</f>
        <v>(04/27/2026 cell huawei):-27/04/2026 : Besoin d'analyse BO RAN || Configured Capacity Limit Exceeding Licensed Limit</v>
      </c>
      <c r="AJ1968" s="18" t="str">
        <f>_xlfn.XLOOKUP(B1968,'[3]Cells Huawei 27042026 15h'!$B:$B,'[3]Cells Huawei 27042026 15h'!$T:$T,"")</f>
        <v>(04/27/2026 cell huawei):-27/04/2026 : Besoin d'analyse BO RAN || Configured Capacity Limit Exceeding Licensed Limit</v>
      </c>
      <c r="AK1968" s="18" t="str">
        <f>_xlfn.XLOOKUP(B1968,'[4]cells down 27042026 11h28'!$B:$B,'[4]cells down 27042026 11h28'!$R:$R,"")</f>
        <v/>
      </c>
      <c r="AL1968" s="18" t="str">
        <f>_xlfn.XLOOKUP(B1968,'[4]cells down 27042026 18h01'!$B:$B,'[4]cells down 27042026 18h01'!$R:$R,"")</f>
        <v/>
      </c>
      <c r="AM1968" s="18" t="str">
        <f>_xlfn.XLOOKUP(B1968,'[5]cell downs 27042026 11h'!$B:$B,'[5]cell downs 27042026 11h'!$R:$R,"")</f>
        <v/>
      </c>
      <c r="AN1968" s="18" t="str">
        <f>_xlfn.XLOOKUP(B1968,'[5]cell downs 27042026 17h40'!$B:$B,'[5]cell downs 27042026 17h40'!$R:$R,"")</f>
        <v/>
      </c>
      <c r="AO1968" s="18" t="str">
        <f>_xlfn.XLOOKUP(B1968,'[6]ALL SITES DOWN'!$D:$D,'[6]ALL SITES DOWN'!$J:$J,"")</f>
        <v/>
      </c>
      <c r="AP1968" s="18" t="str">
        <f>_xlfn.XLOOKUP(B1968,'[7]ALL SITES DOWN'!$D:$D,'[7]ALL SITES DOWN'!$J:$J,"")</f>
        <v/>
      </c>
      <c r="AQ1968" s="9" t="str">
        <f>_xlfn.XLOOKUP(B1968,[8]sheet1!$AC:$AC,[8]sheet1!$AF:$AF,"")</f>
        <v>(04/27/2026 ticket):-INC-20260427-00007770…Others Transmission equipement fault</v>
      </c>
      <c r="AR1968" s="14"/>
      <c r="AS1968" s="14" t="s">
        <v>5465</v>
      </c>
      <c r="AT1968" s="14" t="str">
        <f>_xlfn.XLOOKUP(B1968,'[9]cell downs 18042026 17h'!$B:$B,'[9]cell downs 18042026 17h'!$B:$B,"")</f>
        <v/>
      </c>
      <c r="AU1968" s="14" t="str">
        <f>_xlfn.XLOOKUP(B1968,'[10]Cells Huawei 19042026 15h'!$B:$B,'[10]Cells Huawei 19042026 15h'!$B:$B,"")</f>
        <v/>
      </c>
      <c r="AV1968" s="9" t="str">
        <f>_xlfn.XLOOKUP(B1968,'[11]cells down 19042026 9H40'!$B:$B,'[11]cells down 19042026 9H40'!$B:$B,"")</f>
        <v/>
      </c>
    </row>
    <row r="1969" spans="1:48" hidden="1" x14ac:dyDescent="0.3">
      <c r="A1969" s="1" t="s">
        <v>4611</v>
      </c>
      <c r="B1969" s="8" t="s">
        <v>4612</v>
      </c>
      <c r="C1969" s="3" t="str">
        <f>_xlfn.XLOOKUP(B1969,'[1]daily break down'!$D:$D,'[1]daily break down'!$E:$E,"")</f>
        <v>NGAOUNDERE</v>
      </c>
      <c r="D1969" s="1" t="s">
        <v>11</v>
      </c>
      <c r="E1969" s="1" t="s">
        <v>12</v>
      </c>
      <c r="F1969" s="3" t="s">
        <v>90</v>
      </c>
      <c r="G1969" s="1" t="s">
        <v>2912</v>
      </c>
      <c r="H1969" s="27" t="str">
        <f>_xlfn.XLOOKUP(B1969,[2]CALCULATION!$B:$B,[2]CALCULATION!$H:$H,"")</f>
        <v>Huawei</v>
      </c>
      <c r="I1969" s="26">
        <v>0</v>
      </c>
      <c r="J1969" s="26">
        <v>0</v>
      </c>
      <c r="K1969" s="26">
        <v>0</v>
      </c>
      <c r="L1969" s="26">
        <v>0</v>
      </c>
      <c r="M1969" s="26">
        <v>0</v>
      </c>
      <c r="N1969" s="26">
        <v>0</v>
      </c>
      <c r="O1969" s="26">
        <v>0</v>
      </c>
      <c r="P1969" s="114" t="s">
        <v>6364</v>
      </c>
      <c r="Q1969" s="42" t="s">
        <v>5538</v>
      </c>
      <c r="R1969" s="42"/>
      <c r="S1969" s="41" t="str" cm="1">
        <f t="array" ref="S1969">IFERROR(_xlfn.IFS(
U1969="MPR ISSUE","PDH",
U1969="BSS Hardware Issue","BSS",
U1969="Sites strategiques, MLL, Pylone, etc.","ENVTECH",
U1969="AKTIVCO DEFAUT GE &amp; POWER Cabinet","AKTIVCO",
U1969="AKTIVCO Coupure ENEO &amp; Baisse de tension","AKTIVCO GRID ONLY",
U1969="Coupure ENEO &amp; Baisse de tension","IHS GRID ONLY",
U1969="Defaut GE &amp; POWER Cabinet","IHS",
U1969="Sharing","Partners",
U1969="Sites strategiques &amp; DataCenter","SST &amp; DC",
U1969="Exclu","Exclu",
U1969="SAT","SAT",
U1969="SPARE-ISSUE","SPARE-ISSUE",
U1969="Fiber CAmtel","TRANS_FO_CAMTEL",
U1969="Fiber AOF","Fiber AOF",
U1969="Projet OCM (HUAWEI)","TRAVAUX-HUAWEI",
U1969="Projet OCM (NOKIA)","TRAVAUX-NOKIA",
U1969="ACCESS-ISSUE","ACCESS-ISSUE",
U1969="Projet OCM (ZTE, NOKIA, autres projets)","TRAVAUX OCM",
U1969="No root CAuse","No root cause",
U1969="ODU HS","PDH",
U1969="IP &amp; VLAN","PDH",
U1969="Warehouse HUAWEI","SPARE-ISSUE",
U1969="SPARE-HS","SPARE-ISSUE",
U1969="Power Telco","BSS",U1969="no impacts","no impacts"
),"")</f>
        <v>No root cause</v>
      </c>
      <c r="T1969" s="41" t="str" cm="1">
        <f t="array" ref="T1969">IFERROR(_xlfn.IFS(
U1969="MPR ISSUE","TX ISSUE",
U1969="BSS Hardware Issue","RAN ISSUE",
U1969="Sites strategiques, MLL, Pylone, etc.","ENVTECH",
U1969="AKTIVCO DEFAUT GE &amp; POWER Cabinet","POWER ISSUE",
U1969="AKTIVCO Coupure ENEO &amp; Baisse de tension","POWER ISSUE",
U1969="Coupure ENEO &amp; Baisse de tension","POWER ISSUE",
U1969="Defaut GE &amp; POWER Cabinet","POWER ISSUE",
U1969="Sharing","POWER ISSUE",
U1969="Sites strategiques &amp; DataCenter","POWER ISSUE",
U1969="Exclu","Exclu",
U1969="SAT","TX ISSUE",
U1969="SPARE-ISSUE","SPARE-ISSUE",
U1969="Fiber CAmtel","TX ISSUE",
U1969="Fiber AOF","TX ISSUE",
U1969="Projet OCM (HUAWEI)","TRAVAUX-HUAWEI",
U1969="Projet OCM (NOKIA)","TRAVAUX -NOKIA",
U1969="ACCESS-ISSUE","ACCESS-ISSUE",
U1969="Projet OCM (ZTE, NOKIA, autres projets)","TRAVAUX OCM",
U1969="No root CAuse","No root cause",
U1969="ODU HS","TX ISSUE",
U1969="IP &amp; VLAN","TX ISSUE",
U1969="Warehouse HUAWEI","SPARE-ISSUE",
U1969="SPARE-HS","SPARE-ISSUE",
U1969="Power Telco","RAN ISSUE",U1969="no impacts","no impacts"
),"")</f>
        <v>No root cause</v>
      </c>
      <c r="U1969" s="68" t="s">
        <v>5691</v>
      </c>
      <c r="V1969" s="41" t="str" cm="1">
        <f t="array" ref="V1969">IFERROR(_xlfn.IFS(
U1969="MPR ISSUE","ACTIVE",
U1969="BSS Hardware Issue","ACTIVE",
U1969="Sites strategiques, MLL, Pylone, etc.","PASSIVE",
U1969="AKTIVCO DEFAUT GE &amp; POWER Cabinet","PASSIVE",
U1969="AKTIVCO Coupure ENEO &amp; Baisse de tension","PASSIVE",
U1969="Coupure ENEO &amp; Baisse de tension","PASSIVE",
U1969="Defaut GE &amp; POWER Cabinet","PASSIVE",
U1969="Sharing","PASSIVE",
U1969="Sites strategiques &amp; DataCenter","PASSIVE",
U1969="Exclu","Exclu",
U1969="SAT","ACTIVE",
U1969="SPARE-ISSUE","SPARE-ISSUE",
U1969="Fiber CAmtel","ACTIVE",
U1969="Fiber AOF","ACTIVE",
U1969="Projet OCM (HUAWEI)","PLANNED WORKS",
U1969="Projet OCM (NOKIA)","PLANNED WORKS",
U1969="ACCESS-ISSUE","ACCESS-ISSUE",
U1969="Projet OCM (ZTE, NOKIA, autres projets)","PLANNED WORKS",
U1969="No root CAuse","No root cause",
U1969="ODU HS","ACTIVE",
U1969="IP &amp; VLAN","ACTIVE",
U1969="Warehouse HUAWEI","SPARE-ISSUE",
U1969="SPARE-HS","SPARE-ISSUE",
U1969="Power Telco","ACTIVE", U1969="no impacts","no impacts"
),"")</f>
        <v>No root cause</v>
      </c>
      <c r="W1969" s="113"/>
      <c r="X1969" s="113"/>
      <c r="Y1969" s="113"/>
      <c r="Z1969" s="113"/>
      <c r="AA1969" s="113"/>
      <c r="AB1969" s="17" t="s">
        <v>5465</v>
      </c>
      <c r="AC1969" s="17" t="str">
        <f>_xlfn.XLOOKUP(B1969,'INCIDENT-04-27-2026'!E:E,'INCIDENT-04-27-2026'!F:F,"")</f>
        <v/>
      </c>
      <c r="AD1969" s="9"/>
      <c r="AE1969" s="7" t="s">
        <v>5465</v>
      </c>
      <c r="AF1969" s="6" t="str">
        <f>_xlfn.XLOOKUP(B1969,'[13]Input_27-04'!$B:$B,'[13]Input_27-04'!$M:$M,"")</f>
        <v/>
      </c>
      <c r="AG1969" s="7"/>
      <c r="AH1969" s="3"/>
      <c r="AI1969" s="18" t="str">
        <f>_xlfn.XLOOKUP(B1969,'[3]Cells Huawei 27042026 10h'!$B:$B,'[3]Cells Huawei 27042026 10h'!$T:$T,"")</f>
        <v/>
      </c>
      <c r="AJ1969" s="18" t="str">
        <f>_xlfn.XLOOKUP(B1969,'[3]Cells Huawei 27042026 15h'!$B:$B,'[3]Cells Huawei 27042026 15h'!$T:$T,"")</f>
        <v/>
      </c>
      <c r="AK1969" s="18" t="str">
        <f>_xlfn.XLOOKUP(B1969,'[4]cells down 27042026 11h28'!$B:$B,'[4]cells down 27042026 11h28'!$R:$R,"")</f>
        <v/>
      </c>
      <c r="AL1969" s="18" t="str">
        <f>_xlfn.XLOOKUP(B1969,'[4]cells down 27042026 18h01'!$B:$B,'[4]cells down 27042026 18h01'!$R:$R,"")</f>
        <v/>
      </c>
      <c r="AM1969" s="18" t="str">
        <f>_xlfn.XLOOKUP(B1969,'[5]cell downs 27042026 11h'!$B:$B,'[5]cell downs 27042026 11h'!$R:$R,"")</f>
        <v/>
      </c>
      <c r="AN1969" s="18" t="str">
        <f>_xlfn.XLOOKUP(B1969,'[5]cell downs 27042026 17h40'!$B:$B,'[5]cell downs 27042026 17h40'!$R:$R,"")</f>
        <v/>
      </c>
      <c r="AO1969" s="18" t="str">
        <f>_xlfn.XLOOKUP(B1969,'[6]ALL SITES DOWN'!$D:$D,'[6]ALL SITES DOWN'!$J:$J,"")</f>
        <v/>
      </c>
      <c r="AP1969" s="18" t="str">
        <f>_xlfn.XLOOKUP(B1969,'[7]ALL SITES DOWN'!$D:$D,'[7]ALL SITES DOWN'!$J:$J,"")</f>
        <v/>
      </c>
      <c r="AQ1969" s="9" t="str">
        <f>_xlfn.XLOOKUP(B1969,[8]sheet1!$AC:$AC,[8]sheet1!$AF:$AF,"")</f>
        <v/>
      </c>
      <c r="AR1969" s="14"/>
      <c r="AS1969" s="14" t="s">
        <v>5465</v>
      </c>
      <c r="AT1969" s="14" t="str">
        <f>_xlfn.XLOOKUP(B1969,'[9]cell downs 18042026 17h'!$B:$B,'[9]cell downs 18042026 17h'!$B:$B,"")</f>
        <v/>
      </c>
      <c r="AU1969" s="14" t="str">
        <f>_xlfn.XLOOKUP(B1969,'[10]Cells Huawei 19042026 15h'!$B:$B,'[10]Cells Huawei 19042026 15h'!$B:$B,"")</f>
        <v/>
      </c>
      <c r="AV1969" s="9" t="str">
        <f>_xlfn.XLOOKUP(B1969,'[11]cells down 19042026 9H40'!$B:$B,'[11]cells down 19042026 9H40'!$B:$B,"")</f>
        <v/>
      </c>
    </row>
    <row r="1970" spans="1:48" hidden="1" x14ac:dyDescent="0.3">
      <c r="A1970" s="1" t="s">
        <v>1346</v>
      </c>
      <c r="B1970" s="8" t="s">
        <v>1347</v>
      </c>
      <c r="C1970" s="3" t="str">
        <f>_xlfn.XLOOKUP(B1970,'[1]daily break down'!$D:$D,'[1]daily break down'!$E:$E,"")</f>
        <v>EXTREME-NORD</v>
      </c>
      <c r="D1970" s="1" t="s">
        <v>11</v>
      </c>
      <c r="E1970" s="1" t="s">
        <v>12</v>
      </c>
      <c r="F1970" s="3" t="s">
        <v>55</v>
      </c>
      <c r="G1970" s="1" t="s">
        <v>185</v>
      </c>
      <c r="H1970" s="27" t="str">
        <f>_xlfn.XLOOKUP(B1970,[2]CALCULATION!$B:$B,[2]CALCULATION!$H:$H,"")</f>
        <v>Huawei</v>
      </c>
      <c r="I1970" s="26">
        <v>8.6856831405718055E-3</v>
      </c>
      <c r="J1970" s="26">
        <v>5.0473271638230418E-3</v>
      </c>
      <c r="K1970" s="26">
        <v>2.0296319125196541E-2</v>
      </c>
      <c r="L1970" s="26">
        <v>1.1771151689481299E-2</v>
      </c>
      <c r="M1970" s="26">
        <v>0.16738221000876058</v>
      </c>
      <c r="N1970" s="26">
        <v>7.6690836764802392E-3</v>
      </c>
      <c r="O1970" s="26">
        <v>0</v>
      </c>
      <c r="P1970" s="114" t="s">
        <v>6364</v>
      </c>
      <c r="Q1970" s="42" t="s">
        <v>6353</v>
      </c>
      <c r="R1970" s="42"/>
      <c r="S1970" s="41" t="str" cm="1">
        <f t="array" ref="S1970">IFERROR(_xlfn.IFS(
U1970="MPR ISSUE","PDH",
U1970="BSS Hardware Issue","BSS",
U1970="Sites strategiques, MLL, Pylone, etc.","ENVTECH",
U1970="AKTIVCO DEFAUT GE &amp; POWER Cabinet","AKTIVCO",
U1970="AKTIVCO Coupure ENEO &amp; Baisse de tension","AKTIVCO GRID ONLY",
U1970="Coupure ENEO &amp; Baisse de tension","IHS GRID ONLY",
U1970="Defaut GE &amp; POWER Cabinet","IHS",
U1970="Sharing","Partners",
U1970="Sites strategiques &amp; DataCenter","SST &amp; DC",
U1970="Exclu","Exclu",
U1970="SAT","SAT",
U1970="SPARE-ISSUE","SPARE-ISSUE",
U1970="Fiber CAmtel","TRANS_FO_CAMTEL",
U1970="Fiber AOF","Fiber AOF",
U1970="Projet OCM (HUAWEI)","TRAVAUX-HUAWEI",
U1970="Projet OCM (NOKIA)","TRAVAUX-NOKIA",
U1970="ACCESS-ISSUE","ACCESS-ISSUE",
U1970="Projet OCM (ZTE, NOKIA, autres projets)","TRAVAUX OCM",
U1970="No root CAuse","No root cause",
U1970="ODU HS","PDH",
U1970="IP &amp; VLAN","PDH",
U1970="Warehouse HUAWEI","SPARE-ISSUE",
U1970="SPARE-HS","SPARE-ISSUE",
U1970="Power Telco","BSS",U1970="no impacts","no impacts"
),"")</f>
        <v>No root cause</v>
      </c>
      <c r="T1970" s="41" t="str" cm="1">
        <f t="array" ref="T1970">IFERROR(_xlfn.IFS(
U1970="MPR ISSUE","TX ISSUE",
U1970="BSS Hardware Issue","RAN ISSUE",
U1970="Sites strategiques, MLL, Pylone, etc.","ENVTECH",
U1970="AKTIVCO DEFAUT GE &amp; POWER Cabinet","POWER ISSUE",
U1970="AKTIVCO Coupure ENEO &amp; Baisse de tension","POWER ISSUE",
U1970="Coupure ENEO &amp; Baisse de tension","POWER ISSUE",
U1970="Defaut GE &amp; POWER Cabinet","POWER ISSUE",
U1970="Sharing","POWER ISSUE",
U1970="Sites strategiques &amp; DataCenter","POWER ISSUE",
U1970="Exclu","Exclu",
U1970="SAT","TX ISSUE",
U1970="SPARE-ISSUE","SPARE-ISSUE",
U1970="Fiber CAmtel","TX ISSUE",
U1970="Fiber AOF","TX ISSUE",
U1970="Projet OCM (HUAWEI)","TRAVAUX-HUAWEI",
U1970="Projet OCM (NOKIA)","TRAVAUX -NOKIA",
U1970="ACCESS-ISSUE","ACCESS-ISSUE",
U1970="Projet OCM (ZTE, NOKIA, autres projets)","TRAVAUX OCM",
U1970="No root CAuse","No root cause",
U1970="ODU HS","TX ISSUE",
U1970="IP &amp; VLAN","TX ISSUE",
U1970="Warehouse HUAWEI","SPARE-ISSUE",
U1970="SPARE-HS","SPARE-ISSUE",
U1970="Power Telco","RAN ISSUE",U1970="no impacts","no impacts"
),"")</f>
        <v>No root cause</v>
      </c>
      <c r="U1970" s="68" t="s">
        <v>5691</v>
      </c>
      <c r="V1970" s="41" t="str" cm="1">
        <f t="array" ref="V1970">IFERROR(_xlfn.IFS(
U1970="MPR ISSUE","ACTIVE",
U1970="BSS Hardware Issue","ACTIVE",
U1970="Sites strategiques, MLL, Pylone, etc.","PASSIVE",
U1970="AKTIVCO DEFAUT GE &amp; POWER Cabinet","PASSIVE",
U1970="AKTIVCO Coupure ENEO &amp; Baisse de tension","PASSIVE",
U1970="Coupure ENEO &amp; Baisse de tension","PASSIVE",
U1970="Defaut GE &amp; POWER Cabinet","PASSIVE",
U1970="Sharing","PASSIVE",
U1970="Sites strategiques &amp; DataCenter","PASSIVE",
U1970="Exclu","Exclu",
U1970="SAT","ACTIVE",
U1970="SPARE-ISSUE","SPARE-ISSUE",
U1970="Fiber CAmtel","ACTIVE",
U1970="Fiber AOF","ACTIVE",
U1970="Projet OCM (HUAWEI)","PLANNED WORKS",
U1970="Projet OCM (NOKIA)","PLANNED WORKS",
U1970="ACCESS-ISSUE","ACCESS-ISSUE",
U1970="Projet OCM (ZTE, NOKIA, autres projets)","PLANNED WORKS",
U1970="No root CAuse","No root cause",
U1970="ODU HS","ACTIVE",
U1970="IP &amp; VLAN","ACTIVE",
U1970="Warehouse HUAWEI","SPARE-ISSUE",
U1970="SPARE-HS","SPARE-ISSUE",
U1970="Power Telco","ACTIVE", U1970="no impacts","no impacts"
),"")</f>
        <v>No root cause</v>
      </c>
      <c r="W1970" s="113"/>
      <c r="X1970" s="113"/>
      <c r="Y1970" s="113"/>
      <c r="Z1970" s="113"/>
      <c r="AA1970" s="113"/>
      <c r="AB1970" s="17" t="s">
        <v>6012</v>
      </c>
      <c r="AC1970" s="17" t="str">
        <f>_xlfn.XLOOKUP(B1970,'INCIDENT-04-27-2026'!E:E,'INCIDENT-04-27-2026'!F:F,"")</f>
        <v/>
      </c>
      <c r="AD1970" s="9"/>
      <c r="AE1970" s="7" t="s">
        <v>5465</v>
      </c>
      <c r="AF1970" s="6" t="str">
        <f>_xlfn.XLOOKUP(B1970,'[13]Input_27-04'!$B:$B,'[13]Input_27-04'!$M:$M,"")</f>
        <v/>
      </c>
      <c r="AG1970" s="7"/>
      <c r="AH1970" s="3"/>
      <c r="AI1970" s="18" t="str">
        <f>_xlfn.XLOOKUP(B1970,'[3]Cells Huawei 27042026 10h'!$B:$B,'[3]Cells Huawei 27042026 10h'!$T:$T,"")</f>
        <v/>
      </c>
      <c r="AJ1970" s="18" t="str">
        <f>_xlfn.XLOOKUP(B1970,'[3]Cells Huawei 27042026 15h'!$B:$B,'[3]Cells Huawei 27042026 15h'!$T:$T,"")</f>
        <v/>
      </c>
      <c r="AK1970" s="18" t="str">
        <f>_xlfn.XLOOKUP(B1970,'[4]cells down 27042026 11h28'!$B:$B,'[4]cells down 27042026 11h28'!$R:$R,"")</f>
        <v/>
      </c>
      <c r="AL1970" s="18" t="str">
        <f>_xlfn.XLOOKUP(B1970,'[4]cells down 27042026 18h01'!$B:$B,'[4]cells down 27042026 18h01'!$R:$R,"")</f>
        <v/>
      </c>
      <c r="AM1970" s="18" t="str">
        <f>_xlfn.XLOOKUP(B1970,'[5]cell downs 27042026 11h'!$B:$B,'[5]cell downs 27042026 11h'!$R:$R,"")</f>
        <v/>
      </c>
      <c r="AN1970" s="18" t="str">
        <f>_xlfn.XLOOKUP(B1970,'[5]cell downs 27042026 17h40'!$B:$B,'[5]cell downs 27042026 17h40'!$R:$R,"")</f>
        <v/>
      </c>
      <c r="AO1970" s="18" t="str">
        <f>_xlfn.XLOOKUP(B1970,'[6]ALL SITES DOWN'!$D:$D,'[6]ALL SITES DOWN'!$J:$J,"")</f>
        <v/>
      </c>
      <c r="AP1970" s="18" t="str">
        <f>_xlfn.XLOOKUP(B1970,'[7]ALL SITES DOWN'!$D:$D,'[7]ALL SITES DOWN'!$J:$J,"")</f>
        <v/>
      </c>
      <c r="AQ1970" s="9" t="str">
        <f>_xlfn.XLOOKUP(B1970,[8]sheet1!$AC:$AC,[8]sheet1!$AF:$AF,"")</f>
        <v>(04/27/2026 ticket):-INC-20260427-00008137…Others Transmission equipement fault</v>
      </c>
      <c r="AR1970" s="14"/>
      <c r="AS1970" s="14" t="s">
        <v>5465</v>
      </c>
      <c r="AT1970" s="14" t="str">
        <f>_xlfn.XLOOKUP(B1970,'[9]cell downs 18042026 17h'!$B:$B,'[9]cell downs 18042026 17h'!$B:$B,"")</f>
        <v/>
      </c>
      <c r="AU1970" s="14" t="str">
        <f>_xlfn.XLOOKUP(B1970,'[10]Cells Huawei 19042026 15h'!$B:$B,'[10]Cells Huawei 19042026 15h'!$B:$B,"")</f>
        <v/>
      </c>
      <c r="AV1970" s="9" t="str">
        <f>_xlfn.XLOOKUP(B1970,'[11]cells down 19042026 9H40'!$B:$B,'[11]cells down 19042026 9H40'!$B:$B,"")</f>
        <v/>
      </c>
    </row>
    <row r="1971" spans="1:48" hidden="1" x14ac:dyDescent="0.3">
      <c r="A1971" s="1" t="s">
        <v>4291</v>
      </c>
      <c r="B1971" s="8" t="s">
        <v>4292</v>
      </c>
      <c r="C1971" s="3" t="str">
        <f>_xlfn.XLOOKUP(B1971,'[1]daily break down'!$D:$D,'[1]daily break down'!$E:$E,"")</f>
        <v>OUEST</v>
      </c>
      <c r="D1971" s="1" t="s">
        <v>11</v>
      </c>
      <c r="E1971" s="1" t="s">
        <v>12</v>
      </c>
      <c r="F1971" s="3" t="s">
        <v>102</v>
      </c>
      <c r="G1971" s="1" t="s">
        <v>4291</v>
      </c>
      <c r="H1971" s="27" t="str">
        <f>_xlfn.XLOOKUP(B1971,[2]CALCULATION!$B:$B,[2]CALCULATION!$H:$H,"")</f>
        <v>HUAWEI</v>
      </c>
      <c r="I1971" s="26">
        <v>0</v>
      </c>
      <c r="J1971" s="26">
        <v>0</v>
      </c>
      <c r="K1971" s="26">
        <v>0</v>
      </c>
      <c r="L1971" s="26">
        <v>0</v>
      </c>
      <c r="M1971" s="26">
        <v>0.57753550607391424</v>
      </c>
      <c r="N1971" s="26">
        <v>0</v>
      </c>
      <c r="O1971" s="26">
        <v>0</v>
      </c>
      <c r="P1971" s="114" t="s">
        <v>6364</v>
      </c>
      <c r="Q1971" s="42" t="s">
        <v>5538</v>
      </c>
      <c r="R1971" s="42"/>
      <c r="S1971" s="41" t="str" cm="1">
        <f t="array" ref="S1971">IFERROR(_xlfn.IFS(
U1971="MPR ISSUE","PDH",
U1971="BSS Hardware Issue","BSS",
U1971="Sites strategiques, MLL, Pylone, etc.","ENVTECH",
U1971="AKTIVCO DEFAUT GE &amp; POWER Cabinet","AKTIVCO",
U1971="AKTIVCO Coupure ENEO &amp; Baisse de tension","AKTIVCO GRID ONLY",
U1971="Coupure ENEO &amp; Baisse de tension","IHS GRID ONLY",
U1971="Defaut GE &amp; POWER Cabinet","IHS",
U1971="Sharing","Partners",
U1971="Sites strategiques &amp; DataCenter","SST &amp; DC",
U1971="Exclu","Exclu",
U1971="SAT","SAT",
U1971="SPARE-ISSUE","SPARE-ISSUE",
U1971="Fiber CAmtel","TRANS_FO_CAMTEL",
U1971="Fiber AOF","Fiber AOF",
U1971="Projet OCM (HUAWEI)","TRAVAUX-HUAWEI",
U1971="Projet OCM (NOKIA)","TRAVAUX-NOKIA",
U1971="ACCESS-ISSUE","ACCESS-ISSUE",
U1971="Projet OCM (ZTE, NOKIA, autres projets)","TRAVAUX OCM",
U1971="No root CAuse","No root cause",
U1971="ODU HS","PDH",
U1971="IP &amp; VLAN","PDH",
U1971="Warehouse HUAWEI","SPARE-ISSUE",
U1971="SPARE-HS","SPARE-ISSUE",
U1971="Power Telco","BSS",U1971="no impacts","no impacts"
),"")</f>
        <v>No root cause</v>
      </c>
      <c r="T1971" s="41" t="str" cm="1">
        <f t="array" ref="T1971">IFERROR(_xlfn.IFS(
U1971="MPR ISSUE","TX ISSUE",
U1971="BSS Hardware Issue","RAN ISSUE",
U1971="Sites strategiques, MLL, Pylone, etc.","ENVTECH",
U1971="AKTIVCO DEFAUT GE &amp; POWER Cabinet","POWER ISSUE",
U1971="AKTIVCO Coupure ENEO &amp; Baisse de tension","POWER ISSUE",
U1971="Coupure ENEO &amp; Baisse de tension","POWER ISSUE",
U1971="Defaut GE &amp; POWER Cabinet","POWER ISSUE",
U1971="Sharing","POWER ISSUE",
U1971="Sites strategiques &amp; DataCenter","POWER ISSUE",
U1971="Exclu","Exclu",
U1971="SAT","TX ISSUE",
U1971="SPARE-ISSUE","SPARE-ISSUE",
U1971="Fiber CAmtel","TX ISSUE",
U1971="Fiber AOF","TX ISSUE",
U1971="Projet OCM (HUAWEI)","TRAVAUX-HUAWEI",
U1971="Projet OCM (NOKIA)","TRAVAUX -NOKIA",
U1971="ACCESS-ISSUE","ACCESS-ISSUE",
U1971="Projet OCM (ZTE, NOKIA, autres projets)","TRAVAUX OCM",
U1971="No root CAuse","No root cause",
U1971="ODU HS","TX ISSUE",
U1971="IP &amp; VLAN","TX ISSUE",
U1971="Warehouse HUAWEI","SPARE-ISSUE",
U1971="SPARE-HS","SPARE-ISSUE",
U1971="Power Telco","RAN ISSUE",U1971="no impacts","no impacts"
),"")</f>
        <v>No root cause</v>
      </c>
      <c r="U1971" s="68" t="s">
        <v>5691</v>
      </c>
      <c r="V1971" s="41" t="str" cm="1">
        <f t="array" ref="V1971">IFERROR(_xlfn.IFS(
U1971="MPR ISSUE","ACTIVE",
U1971="BSS Hardware Issue","ACTIVE",
U1971="Sites strategiques, MLL, Pylone, etc.","PASSIVE",
U1971="AKTIVCO DEFAUT GE &amp; POWER Cabinet","PASSIVE",
U1971="AKTIVCO Coupure ENEO &amp; Baisse de tension","PASSIVE",
U1971="Coupure ENEO &amp; Baisse de tension","PASSIVE",
U1971="Defaut GE &amp; POWER Cabinet","PASSIVE",
U1971="Sharing","PASSIVE",
U1971="Sites strategiques &amp; DataCenter","PASSIVE",
U1971="Exclu","Exclu",
U1971="SAT","ACTIVE",
U1971="SPARE-ISSUE","SPARE-ISSUE",
U1971="Fiber CAmtel","ACTIVE",
U1971="Fiber AOF","ACTIVE",
U1971="Projet OCM (HUAWEI)","PLANNED WORKS",
U1971="Projet OCM (NOKIA)","PLANNED WORKS",
U1971="ACCESS-ISSUE","ACCESS-ISSUE",
U1971="Projet OCM (ZTE, NOKIA, autres projets)","PLANNED WORKS",
U1971="No root CAuse","No root cause",
U1971="ODU HS","ACTIVE",
U1971="IP &amp; VLAN","ACTIVE",
U1971="Warehouse HUAWEI","SPARE-ISSUE",
U1971="SPARE-HS","SPARE-ISSUE",
U1971="Power Telco","ACTIVE", U1971="no impacts","no impacts"
),"")</f>
        <v>No root cause</v>
      </c>
      <c r="W1971" s="113"/>
      <c r="X1971" s="113"/>
      <c r="Y1971" s="113"/>
      <c r="Z1971" s="113"/>
      <c r="AA1971" s="113"/>
      <c r="AB1971" s="17" t="s">
        <v>5465</v>
      </c>
      <c r="AC1971" s="17" t="str">
        <f>_xlfn.XLOOKUP(B1971,'INCIDENT-04-27-2026'!E:E,'INCIDENT-04-27-2026'!F:F,"")</f>
        <v/>
      </c>
      <c r="AD1971" s="9"/>
      <c r="AE1971" s="7" t="s">
        <v>5465</v>
      </c>
      <c r="AF1971" s="6" t="str">
        <f>_xlfn.XLOOKUP(B1971,'[13]Input_27-04'!$B:$B,'[13]Input_27-04'!$M:$M,"")</f>
        <v/>
      </c>
      <c r="AG1971" s="7"/>
      <c r="AH1971" s="3"/>
      <c r="AI1971" s="18" t="str">
        <f>_xlfn.XLOOKUP(B1971,'[3]Cells Huawei 27042026 10h'!$B:$B,'[3]Cells Huawei 27042026 10h'!$T:$T,"")</f>
        <v/>
      </c>
      <c r="AJ1971" s="18" t="str">
        <f>_xlfn.XLOOKUP(B1971,'[3]Cells Huawei 27042026 15h'!$B:$B,'[3]Cells Huawei 27042026 15h'!$T:$T,"")</f>
        <v/>
      </c>
      <c r="AK1971" s="18" t="str">
        <f>_xlfn.XLOOKUP(B1971,'[4]cells down 27042026 11h28'!$B:$B,'[4]cells down 27042026 11h28'!$R:$R,"")</f>
        <v/>
      </c>
      <c r="AL1971" s="18" t="str">
        <f>_xlfn.XLOOKUP(B1971,'[4]cells down 27042026 18h01'!$B:$B,'[4]cells down 27042026 18h01'!$R:$R,"")</f>
        <v/>
      </c>
      <c r="AM1971" s="18" t="str">
        <f>_xlfn.XLOOKUP(B1971,'[5]cell downs 27042026 11h'!$B:$B,'[5]cell downs 27042026 11h'!$R:$R,"")</f>
        <v/>
      </c>
      <c r="AN1971" s="18" t="str">
        <f>_xlfn.XLOOKUP(B1971,'[5]cell downs 27042026 17h40'!$B:$B,'[5]cell downs 27042026 17h40'!$R:$R,"")</f>
        <v/>
      </c>
      <c r="AO1971" s="18" t="str">
        <f>_xlfn.XLOOKUP(B1971,'[6]ALL SITES DOWN'!$D:$D,'[6]ALL SITES DOWN'!$J:$J,"")</f>
        <v/>
      </c>
      <c r="AP1971" s="18" t="str">
        <f>_xlfn.XLOOKUP(B1971,'[7]ALL SITES DOWN'!$D:$D,'[7]ALL SITES DOWN'!$J:$J,"")</f>
        <v/>
      </c>
      <c r="AQ1971" s="9" t="str">
        <f>_xlfn.XLOOKUP(B1971,[8]sheet1!$AC:$AC,[8]sheet1!$AF:$AF,"")</f>
        <v/>
      </c>
      <c r="AR1971" s="14"/>
      <c r="AS1971" s="14" t="s">
        <v>5465</v>
      </c>
      <c r="AT1971" s="14" t="str">
        <f>_xlfn.XLOOKUP(B1971,'[9]cell downs 18042026 17h'!$B:$B,'[9]cell downs 18042026 17h'!$B:$B,"")</f>
        <v/>
      </c>
      <c r="AU1971" s="14" t="str">
        <f>_xlfn.XLOOKUP(B1971,'[10]Cells Huawei 19042026 15h'!$B:$B,'[10]Cells Huawei 19042026 15h'!$B:$B,"")</f>
        <v/>
      </c>
      <c r="AV1971" s="9" t="str">
        <f>_xlfn.XLOOKUP(B1971,'[11]cells down 19042026 9H40'!$B:$B,'[11]cells down 19042026 9H40'!$B:$B,"")</f>
        <v/>
      </c>
    </row>
    <row r="1972" spans="1:48" hidden="1" x14ac:dyDescent="0.3">
      <c r="A1972" s="1" t="s">
        <v>4820</v>
      </c>
      <c r="B1972" s="8" t="s">
        <v>4821</v>
      </c>
      <c r="C1972" s="3" t="str">
        <f>_xlfn.XLOOKUP(B1972,'[1]daily break down'!$D:$D,'[1]daily break down'!$E:$E,"")</f>
        <v>SUD-OUEST</v>
      </c>
      <c r="D1972" s="1" t="s">
        <v>11</v>
      </c>
      <c r="E1972" s="1" t="s">
        <v>12</v>
      </c>
      <c r="F1972" s="3" t="s">
        <v>13</v>
      </c>
      <c r="G1972" s="1" t="s">
        <v>63</v>
      </c>
      <c r="H1972" s="27" t="str">
        <f>_xlfn.XLOOKUP(B1972,[2]CALCULATION!$B:$B,[2]CALCULATION!$H:$H,"")</f>
        <v>HUAWEI</v>
      </c>
      <c r="I1972" s="26">
        <v>0</v>
      </c>
      <c r="J1972" s="26">
        <v>0</v>
      </c>
      <c r="K1972" s="26">
        <v>0</v>
      </c>
      <c r="L1972" s="26">
        <v>0</v>
      </c>
      <c r="M1972" s="26">
        <v>0</v>
      </c>
      <c r="N1972" s="26">
        <v>0</v>
      </c>
      <c r="O1972" s="26">
        <v>0</v>
      </c>
      <c r="P1972" s="114" t="s">
        <v>6364</v>
      </c>
      <c r="Q1972" s="42" t="s">
        <v>5538</v>
      </c>
      <c r="R1972" s="42"/>
      <c r="S1972" s="41" t="str" cm="1">
        <f t="array" ref="S1972">IFERROR(_xlfn.IFS(
U1972="MPR ISSUE","PDH",
U1972="BSS Hardware Issue","BSS",
U1972="Sites strategiques, MLL, Pylone, etc.","ENVTECH",
U1972="AKTIVCO DEFAUT GE &amp; POWER Cabinet","AKTIVCO",
U1972="AKTIVCO Coupure ENEO &amp; Baisse de tension","AKTIVCO GRID ONLY",
U1972="Coupure ENEO &amp; Baisse de tension","IHS GRID ONLY",
U1972="Defaut GE &amp; POWER Cabinet","IHS",
U1972="Sharing","Partners",
U1972="Sites strategiques &amp; DataCenter","SST &amp; DC",
U1972="Exclu","Exclu",
U1972="SAT","SAT",
U1972="SPARE-ISSUE","SPARE-ISSUE",
U1972="Fiber CAmtel","TRANS_FO_CAMTEL",
U1972="Fiber AOF","Fiber AOF",
U1972="Projet OCM (HUAWEI)","TRAVAUX-HUAWEI",
U1972="Projet OCM (NOKIA)","TRAVAUX-NOKIA",
U1972="ACCESS-ISSUE","ACCESS-ISSUE",
U1972="Projet OCM (ZTE, NOKIA, autres projets)","TRAVAUX OCM",
U1972="No root CAuse","No root cause",
U1972="ODU HS","PDH",
U1972="IP &amp; VLAN","PDH",
U1972="Warehouse HUAWEI","SPARE-ISSUE",
U1972="SPARE-HS","SPARE-ISSUE",
U1972="Power Telco","BSS",U1972="no impacts","no impacts"
),"")</f>
        <v>No root cause</v>
      </c>
      <c r="T1972" s="41" t="str" cm="1">
        <f t="array" ref="T1972">IFERROR(_xlfn.IFS(
U1972="MPR ISSUE","TX ISSUE",
U1972="BSS Hardware Issue","RAN ISSUE",
U1972="Sites strategiques, MLL, Pylone, etc.","ENVTECH",
U1972="AKTIVCO DEFAUT GE &amp; POWER Cabinet","POWER ISSUE",
U1972="AKTIVCO Coupure ENEO &amp; Baisse de tension","POWER ISSUE",
U1972="Coupure ENEO &amp; Baisse de tension","POWER ISSUE",
U1972="Defaut GE &amp; POWER Cabinet","POWER ISSUE",
U1972="Sharing","POWER ISSUE",
U1972="Sites strategiques &amp; DataCenter","POWER ISSUE",
U1972="Exclu","Exclu",
U1972="SAT","TX ISSUE",
U1972="SPARE-ISSUE","SPARE-ISSUE",
U1972="Fiber CAmtel","TX ISSUE",
U1972="Fiber AOF","TX ISSUE",
U1972="Projet OCM (HUAWEI)","TRAVAUX-HUAWEI",
U1972="Projet OCM (NOKIA)","TRAVAUX -NOKIA",
U1972="ACCESS-ISSUE","ACCESS-ISSUE",
U1972="Projet OCM (ZTE, NOKIA, autres projets)","TRAVAUX OCM",
U1972="No root CAuse","No root cause",
U1972="ODU HS","TX ISSUE",
U1972="IP &amp; VLAN","TX ISSUE",
U1972="Warehouse HUAWEI","SPARE-ISSUE",
U1972="SPARE-HS","SPARE-ISSUE",
U1972="Power Telco","RAN ISSUE",U1972="no impacts","no impacts"
),"")</f>
        <v>No root cause</v>
      </c>
      <c r="U1972" s="68" t="s">
        <v>5691</v>
      </c>
      <c r="V1972" s="41" t="str" cm="1">
        <f t="array" ref="V1972">IFERROR(_xlfn.IFS(
U1972="MPR ISSUE","ACTIVE",
U1972="BSS Hardware Issue","ACTIVE",
U1972="Sites strategiques, MLL, Pylone, etc.","PASSIVE",
U1972="AKTIVCO DEFAUT GE &amp; POWER Cabinet","PASSIVE",
U1972="AKTIVCO Coupure ENEO &amp; Baisse de tension","PASSIVE",
U1972="Coupure ENEO &amp; Baisse de tension","PASSIVE",
U1972="Defaut GE &amp; POWER Cabinet","PASSIVE",
U1972="Sharing","PASSIVE",
U1972="Sites strategiques &amp; DataCenter","PASSIVE",
U1972="Exclu","Exclu",
U1972="SAT","ACTIVE",
U1972="SPARE-ISSUE","SPARE-ISSUE",
U1972="Fiber CAmtel","ACTIVE",
U1972="Fiber AOF","ACTIVE",
U1972="Projet OCM (HUAWEI)","PLANNED WORKS",
U1972="Projet OCM (NOKIA)","PLANNED WORKS",
U1972="ACCESS-ISSUE","ACCESS-ISSUE",
U1972="Projet OCM (ZTE, NOKIA, autres projets)","PLANNED WORKS",
U1972="No root CAuse","No root cause",
U1972="ODU HS","ACTIVE",
U1972="IP &amp; VLAN","ACTIVE",
U1972="Warehouse HUAWEI","SPARE-ISSUE",
U1972="SPARE-HS","SPARE-ISSUE",
U1972="Power Telco","ACTIVE", U1972="no impacts","no impacts"
),"")</f>
        <v>No root cause</v>
      </c>
      <c r="W1972" s="113"/>
      <c r="X1972" s="113"/>
      <c r="Y1972" s="113"/>
      <c r="Z1972" s="113"/>
      <c r="AA1972" s="113"/>
      <c r="AB1972" s="17" t="s">
        <v>5465</v>
      </c>
      <c r="AC1972" s="17" t="str">
        <f>_xlfn.XLOOKUP(B1972,'INCIDENT-04-27-2026'!E:E,'INCIDENT-04-27-2026'!F:F,"")</f>
        <v/>
      </c>
      <c r="AD1972" s="9"/>
      <c r="AE1972" s="7" t="s">
        <v>5465</v>
      </c>
      <c r="AF1972" s="6" t="str">
        <f>_xlfn.XLOOKUP(B1972,'[13]Input_27-04'!$B:$B,'[13]Input_27-04'!$M:$M,"")</f>
        <v/>
      </c>
      <c r="AG1972" s="7"/>
      <c r="AH1972" s="3"/>
      <c r="AI1972" s="18" t="str">
        <f>_xlfn.XLOOKUP(B1972,'[3]Cells Huawei 27042026 10h'!$B:$B,'[3]Cells Huawei 27042026 10h'!$T:$T,"")</f>
        <v/>
      </c>
      <c r="AJ1972" s="18" t="str">
        <f>_xlfn.XLOOKUP(B1972,'[3]Cells Huawei 27042026 15h'!$B:$B,'[3]Cells Huawei 27042026 15h'!$T:$T,"")</f>
        <v/>
      </c>
      <c r="AK1972" s="18" t="str">
        <f>_xlfn.XLOOKUP(B1972,'[4]cells down 27042026 11h28'!$B:$B,'[4]cells down 27042026 11h28'!$R:$R,"")</f>
        <v/>
      </c>
      <c r="AL1972" s="18" t="str">
        <f>_xlfn.XLOOKUP(B1972,'[4]cells down 27042026 18h01'!$B:$B,'[4]cells down 27042026 18h01'!$R:$R,"")</f>
        <v/>
      </c>
      <c r="AM1972" s="18" t="str">
        <f>_xlfn.XLOOKUP(B1972,'[5]cell downs 27042026 11h'!$B:$B,'[5]cell downs 27042026 11h'!$R:$R,"")</f>
        <v/>
      </c>
      <c r="AN1972" s="18" t="str">
        <f>_xlfn.XLOOKUP(B1972,'[5]cell downs 27042026 17h40'!$B:$B,'[5]cell downs 27042026 17h40'!$R:$R,"")</f>
        <v/>
      </c>
      <c r="AO1972" s="18" t="str">
        <f>_xlfn.XLOOKUP(B1972,'[6]ALL SITES DOWN'!$D:$D,'[6]ALL SITES DOWN'!$J:$J,"")</f>
        <v/>
      </c>
      <c r="AP1972" s="18" t="str">
        <f>_xlfn.XLOOKUP(B1972,'[7]ALL SITES DOWN'!$D:$D,'[7]ALL SITES DOWN'!$J:$J,"")</f>
        <v/>
      </c>
      <c r="AQ1972" s="9" t="str">
        <f>_xlfn.XLOOKUP(B1972,[8]sheet1!$AC:$AC,[8]sheet1!$AF:$AF,"")</f>
        <v/>
      </c>
      <c r="AR1972" s="14"/>
      <c r="AS1972" s="14" t="s">
        <v>5465</v>
      </c>
      <c r="AT1972" s="14" t="str">
        <f>_xlfn.XLOOKUP(B1972,'[9]cell downs 18042026 17h'!$B:$B,'[9]cell downs 18042026 17h'!$B:$B,"")</f>
        <v/>
      </c>
      <c r="AU1972" s="14" t="str">
        <f>_xlfn.XLOOKUP(B1972,'[10]Cells Huawei 19042026 15h'!$B:$B,'[10]Cells Huawei 19042026 15h'!$B:$B,"")</f>
        <v/>
      </c>
      <c r="AV1972" s="9" t="str">
        <f>_xlfn.XLOOKUP(B1972,'[11]cells down 19042026 9H40'!$B:$B,'[11]cells down 19042026 9H40'!$B:$B,"")</f>
        <v/>
      </c>
    </row>
    <row r="1973" spans="1:48" hidden="1" x14ac:dyDescent="0.3">
      <c r="A1973" s="1" t="s">
        <v>2608</v>
      </c>
      <c r="B1973" s="8" t="s">
        <v>2609</v>
      </c>
      <c r="C1973" s="3" t="str">
        <f>_xlfn.XLOOKUP(B1973,'[1]daily break down'!$D:$D,'[1]daily break down'!$E:$E,"")</f>
        <v>Douala</v>
      </c>
      <c r="D1973" s="1" t="s">
        <v>11</v>
      </c>
      <c r="E1973" s="1" t="s">
        <v>12</v>
      </c>
      <c r="F1973" s="3" t="s">
        <v>31</v>
      </c>
      <c r="G1973" s="1" t="s">
        <v>32</v>
      </c>
      <c r="H1973" s="29" t="str">
        <f>_xlfn.XLOOKUP(B1973,[2]CALCULATION!$B:$B,[2]CALCULATION!$H:$H,"")</f>
        <v>ZTE</v>
      </c>
      <c r="I1973" s="26">
        <v>0</v>
      </c>
      <c r="J1973" s="26">
        <v>0</v>
      </c>
      <c r="K1973" s="26">
        <v>0</v>
      </c>
      <c r="L1973" s="26">
        <v>0</v>
      </c>
      <c r="M1973" s="26">
        <v>0</v>
      </c>
      <c r="N1973" s="26">
        <v>0</v>
      </c>
      <c r="O1973" s="26">
        <v>0</v>
      </c>
      <c r="P1973" s="114" t="s">
        <v>6364</v>
      </c>
      <c r="Q1973" s="42" t="s">
        <v>5538</v>
      </c>
      <c r="R1973" s="42"/>
      <c r="S1973" s="41" t="str" cm="1">
        <f t="array" ref="S1973">IFERROR(_xlfn.IFS(
U1973="MPR ISSUE","PDH",
U1973="BSS Hardware Issue","BSS",
U1973="Sites strategiques, MLL, Pylone, etc.","ENVTECH",
U1973="AKTIVCO DEFAUT GE &amp; POWER Cabinet","AKTIVCO",
U1973="AKTIVCO Coupure ENEO &amp; Baisse de tension","AKTIVCO GRID ONLY",
U1973="Coupure ENEO &amp; Baisse de tension","IHS GRID ONLY",
U1973="Defaut GE &amp; POWER Cabinet","IHS",
U1973="Sharing","Partners",
U1973="Sites strategiques &amp; DataCenter","SST &amp; DC",
U1973="Exclu","Exclu",
U1973="SAT","SAT",
U1973="SPARE-ISSUE","SPARE-ISSUE",
U1973="Fiber CAmtel","TRANS_FO_CAMTEL",
U1973="Fiber AOF","Fiber AOF",
U1973="Projet OCM (HUAWEI)","TRAVAUX-HUAWEI",
U1973="Projet OCM (NOKIA)","TRAVAUX-NOKIA",
U1973="ACCESS-ISSUE","ACCESS-ISSUE",
U1973="Projet OCM (ZTE, NOKIA, autres projets)","TRAVAUX OCM",
U1973="No root CAuse","No root cause",
U1973="ODU HS","PDH",
U1973="IP &amp; VLAN","PDH",
U1973="Warehouse HUAWEI","SPARE-ISSUE",
U1973="SPARE-HS","SPARE-ISSUE",
U1973="Power Telco","BSS",U1973="no impacts","no impacts"
),"")</f>
        <v>No root cause</v>
      </c>
      <c r="T1973" s="41" t="str" cm="1">
        <f t="array" ref="T1973">IFERROR(_xlfn.IFS(
U1973="MPR ISSUE","TX ISSUE",
U1973="BSS Hardware Issue","RAN ISSUE",
U1973="Sites strategiques, MLL, Pylone, etc.","ENVTECH",
U1973="AKTIVCO DEFAUT GE &amp; POWER Cabinet","POWER ISSUE",
U1973="AKTIVCO Coupure ENEO &amp; Baisse de tension","POWER ISSUE",
U1973="Coupure ENEO &amp; Baisse de tension","POWER ISSUE",
U1973="Defaut GE &amp; POWER Cabinet","POWER ISSUE",
U1973="Sharing","POWER ISSUE",
U1973="Sites strategiques &amp; DataCenter","POWER ISSUE",
U1973="Exclu","Exclu",
U1973="SAT","TX ISSUE",
U1973="SPARE-ISSUE","SPARE-ISSUE",
U1973="Fiber CAmtel","TX ISSUE",
U1973="Fiber AOF","TX ISSUE",
U1973="Projet OCM (HUAWEI)","TRAVAUX-HUAWEI",
U1973="Projet OCM (NOKIA)","TRAVAUX -NOKIA",
U1973="ACCESS-ISSUE","ACCESS-ISSUE",
U1973="Projet OCM (ZTE, NOKIA, autres projets)","TRAVAUX OCM",
U1973="No root CAuse","No root cause",
U1973="ODU HS","TX ISSUE",
U1973="IP &amp; VLAN","TX ISSUE",
U1973="Warehouse HUAWEI","SPARE-ISSUE",
U1973="SPARE-HS","SPARE-ISSUE",
U1973="Power Telco","RAN ISSUE",U1973="no impacts","no impacts"
),"")</f>
        <v>No root cause</v>
      </c>
      <c r="U1973" s="68" t="s">
        <v>5691</v>
      </c>
      <c r="V1973" s="41" t="str" cm="1">
        <f t="array" ref="V1973">IFERROR(_xlfn.IFS(
U1973="MPR ISSUE","ACTIVE",
U1973="BSS Hardware Issue","ACTIVE",
U1973="Sites strategiques, MLL, Pylone, etc.","PASSIVE",
U1973="AKTIVCO DEFAUT GE &amp; POWER Cabinet","PASSIVE",
U1973="AKTIVCO Coupure ENEO &amp; Baisse de tension","PASSIVE",
U1973="Coupure ENEO &amp; Baisse de tension","PASSIVE",
U1973="Defaut GE &amp; POWER Cabinet","PASSIVE",
U1973="Sharing","PASSIVE",
U1973="Sites strategiques &amp; DataCenter","PASSIVE",
U1973="Exclu","Exclu",
U1973="SAT","ACTIVE",
U1973="SPARE-ISSUE","SPARE-ISSUE",
U1973="Fiber CAmtel","ACTIVE",
U1973="Fiber AOF","ACTIVE",
U1973="Projet OCM (HUAWEI)","PLANNED WORKS",
U1973="Projet OCM (NOKIA)","PLANNED WORKS",
U1973="ACCESS-ISSUE","ACCESS-ISSUE",
U1973="Projet OCM (ZTE, NOKIA, autres projets)","PLANNED WORKS",
U1973="No root CAuse","No root cause",
U1973="ODU HS","ACTIVE",
U1973="IP &amp; VLAN","ACTIVE",
U1973="Warehouse HUAWEI","SPARE-ISSUE",
U1973="SPARE-HS","SPARE-ISSUE",
U1973="Power Telco","ACTIVE", U1973="no impacts","no impacts"
),"")</f>
        <v>No root cause</v>
      </c>
      <c r="W1973" s="113"/>
      <c r="X1973" s="113"/>
      <c r="Y1973" s="113"/>
      <c r="Z1973" s="113"/>
      <c r="AA1973" s="113"/>
      <c r="AB1973" s="17" t="s">
        <v>5465</v>
      </c>
      <c r="AC1973" s="17" t="str">
        <f>_xlfn.XLOOKUP(B1973,'INCIDENT-04-27-2026'!E:E,'INCIDENT-04-27-2026'!F:F,"")</f>
        <v/>
      </c>
      <c r="AD1973" s="9"/>
      <c r="AE1973" s="7" t="s">
        <v>5465</v>
      </c>
      <c r="AF1973" s="6" t="str">
        <f>_xlfn.XLOOKUP(B1973,'[13]Input_27-04'!$B:$B,'[13]Input_27-04'!$M:$M,"")</f>
        <v/>
      </c>
      <c r="AG1973" s="7"/>
      <c r="AH1973" s="3"/>
      <c r="AI1973" s="18" t="str">
        <f>_xlfn.XLOOKUP(B1973,'[3]Cells Huawei 27042026 10h'!$B:$B,'[3]Cells Huawei 27042026 10h'!$T:$T,"")</f>
        <v/>
      </c>
      <c r="AJ1973" s="18" t="str">
        <f>_xlfn.XLOOKUP(B1973,'[3]Cells Huawei 27042026 15h'!$B:$B,'[3]Cells Huawei 27042026 15h'!$T:$T,"")</f>
        <v/>
      </c>
      <c r="AK1973" s="18" t="str">
        <f>_xlfn.XLOOKUP(B1973,'[4]cells down 27042026 11h28'!$B:$B,'[4]cells down 27042026 11h28'!$R:$R,"")</f>
        <v/>
      </c>
      <c r="AL1973" s="18" t="str">
        <f>_xlfn.XLOOKUP(B1973,'[4]cells down 27042026 18h01'!$B:$B,'[4]cells down 27042026 18h01'!$R:$R,"")</f>
        <v/>
      </c>
      <c r="AM1973" s="18" t="str">
        <f>_xlfn.XLOOKUP(B1973,'[5]cell downs 27042026 11h'!$B:$B,'[5]cell downs 27042026 11h'!$R:$R,"")</f>
        <v/>
      </c>
      <c r="AN1973" s="18" t="str">
        <f>_xlfn.XLOOKUP(B1973,'[5]cell downs 27042026 17h40'!$B:$B,'[5]cell downs 27042026 17h40'!$R:$R,"")</f>
        <v/>
      </c>
      <c r="AO1973" s="18" t="str">
        <f>_xlfn.XLOOKUP(B1973,'[6]ALL SITES DOWN'!$D:$D,'[6]ALL SITES DOWN'!$J:$J,"")</f>
        <v/>
      </c>
      <c r="AP1973" s="18" t="str">
        <f>_xlfn.XLOOKUP(B1973,'[7]ALL SITES DOWN'!$D:$D,'[7]ALL SITES DOWN'!$J:$J,"")</f>
        <v/>
      </c>
      <c r="AQ1973" s="9" t="str">
        <f>_xlfn.XLOOKUP(B1973,[8]sheet1!$AC:$AC,[8]sheet1!$AF:$AF,"")</f>
        <v/>
      </c>
      <c r="AR1973" s="14"/>
      <c r="AS1973" s="14" t="s">
        <v>5465</v>
      </c>
      <c r="AT1973" s="14" t="str">
        <f>_xlfn.XLOOKUP(B1973,'[9]cell downs 18042026 17h'!$B:$B,'[9]cell downs 18042026 17h'!$B:$B,"")</f>
        <v/>
      </c>
      <c r="AU1973" s="14" t="str">
        <f>_xlfn.XLOOKUP(B1973,'[10]Cells Huawei 19042026 15h'!$B:$B,'[10]Cells Huawei 19042026 15h'!$B:$B,"")</f>
        <v/>
      </c>
      <c r="AV1973" s="9" t="str">
        <f>_xlfn.XLOOKUP(B1973,'[11]cells down 19042026 9H40'!$B:$B,'[11]cells down 19042026 9H40'!$B:$B,"")</f>
        <v/>
      </c>
    </row>
    <row r="1974" spans="1:48" hidden="1" x14ac:dyDescent="0.3">
      <c r="A1974" s="1" t="s">
        <v>1426</v>
      </c>
      <c r="B1974" s="8" t="s">
        <v>1427</v>
      </c>
      <c r="C1974" s="3" t="str">
        <f>_xlfn.XLOOKUP(B1974,'[1]daily break down'!$D:$D,'[1]daily break down'!$E:$E,"")</f>
        <v>NORD-OUEST</v>
      </c>
      <c r="D1974" s="1" t="s">
        <v>11</v>
      </c>
      <c r="E1974" s="1" t="s">
        <v>12</v>
      </c>
      <c r="F1974" s="3" t="s">
        <v>51</v>
      </c>
      <c r="G1974" s="1" t="s">
        <v>1426</v>
      </c>
      <c r="H1974" s="28" t="str">
        <f>_xlfn.XLOOKUP(B1974,[2]CALCULATION!$B:$B,[2]CALCULATION!$H:$H,"")</f>
        <v>NOKIA</v>
      </c>
      <c r="I1974" s="26">
        <v>0.14519537258192006</v>
      </c>
      <c r="J1974" s="26">
        <v>1.0366995973552717</v>
      </c>
      <c r="K1974" s="26">
        <v>1.0701046990437544E-3</v>
      </c>
      <c r="L1974" s="26">
        <v>7.116196248640968E-3</v>
      </c>
      <c r="M1974" s="26">
        <v>7.1697014835931556E-3</v>
      </c>
      <c r="N1974" s="26">
        <v>9.5417668998068125E-3</v>
      </c>
      <c r="O1974" s="26">
        <v>0</v>
      </c>
      <c r="P1974" s="114" t="s">
        <v>6364</v>
      </c>
      <c r="Q1974" s="42" t="s">
        <v>6353</v>
      </c>
      <c r="R1974" s="42"/>
      <c r="S1974" s="41" t="str" cm="1">
        <f t="array" ref="S1974">IFERROR(_xlfn.IFS(
U1974="MPR ISSUE","PDH",
U1974="BSS Hardware Issue","BSS",
U1974="Sites strategiques, MLL, Pylone, etc.","ENVTECH",
U1974="AKTIVCO DEFAUT GE &amp; POWER Cabinet","AKTIVCO",
U1974="AKTIVCO Coupure ENEO &amp; Baisse de tension","AKTIVCO GRID ONLY",
U1974="Coupure ENEO &amp; Baisse de tension","IHS GRID ONLY",
U1974="Defaut GE &amp; POWER Cabinet","IHS",
U1974="Sharing","Partners",
U1974="Sites strategiques &amp; DataCenter","SST &amp; DC",
U1974="Exclu","Exclu",
U1974="SAT","SAT",
U1974="SPARE-ISSUE","SPARE-ISSUE",
U1974="Fiber CAmtel","TRANS_FO_CAMTEL",
U1974="Fiber AOF","Fiber AOF",
U1974="Projet OCM (HUAWEI)","TRAVAUX-HUAWEI",
U1974="Projet OCM (NOKIA)","TRAVAUX-NOKIA",
U1974="ACCESS-ISSUE","ACCESS-ISSUE",
U1974="Projet OCM (ZTE, NOKIA, autres projets)","TRAVAUX OCM",
U1974="No root CAuse","No root cause",
U1974="ODU HS","PDH",
U1974="IP &amp; VLAN","PDH",
U1974="Warehouse HUAWEI","SPARE-ISSUE",
U1974="SPARE-HS","SPARE-ISSUE",
U1974="Power Telco","BSS",U1974="no impacts","no impacts"
),"")</f>
        <v/>
      </c>
      <c r="T1974" s="41" t="str" cm="1">
        <f t="array" ref="T1974">IFERROR(_xlfn.IFS(
U1974="MPR ISSUE","TX ISSUE",
U1974="BSS Hardware Issue","RAN ISSUE",
U1974="Sites strategiques, MLL, Pylone, etc.","ENVTECH",
U1974="AKTIVCO DEFAUT GE &amp; POWER Cabinet","POWER ISSUE",
U1974="AKTIVCO Coupure ENEO &amp; Baisse de tension","POWER ISSUE",
U1974="Coupure ENEO &amp; Baisse de tension","POWER ISSUE",
U1974="Defaut GE &amp; POWER Cabinet","POWER ISSUE",
U1974="Sharing","POWER ISSUE",
U1974="Sites strategiques &amp; DataCenter","POWER ISSUE",
U1974="Exclu","Exclu",
U1974="SAT","TX ISSUE",
U1974="SPARE-ISSUE","SPARE-ISSUE",
U1974="Fiber CAmtel","TX ISSUE",
U1974="Fiber AOF","TX ISSUE",
U1974="Projet OCM (HUAWEI)","TRAVAUX-HUAWEI",
U1974="Projet OCM (NOKIA)","TRAVAUX -NOKIA",
U1974="ACCESS-ISSUE","ACCESS-ISSUE",
U1974="Projet OCM (ZTE, NOKIA, autres projets)","TRAVAUX OCM",
U1974="No root CAuse","No root cause",
U1974="ODU HS","TX ISSUE",
U1974="IP &amp; VLAN","TX ISSUE",
U1974="Warehouse HUAWEI","SPARE-ISSUE",
U1974="SPARE-HS","SPARE-ISSUE",
U1974="Power Telco","RAN ISSUE",U1974="no impacts","no impacts"
),"")</f>
        <v/>
      </c>
      <c r="U1974" s="68"/>
      <c r="V1974" s="41" t="str" cm="1">
        <f t="array" ref="V1974">IFERROR(_xlfn.IFS(
U1974="MPR ISSUE","ACTIVE",
U1974="BSS Hardware Issue","ACTIVE",
U1974="Sites strategiques, MLL, Pylone, etc.","PASSIVE",
U1974="AKTIVCO DEFAUT GE &amp; POWER Cabinet","PASSIVE",
U1974="AKTIVCO Coupure ENEO &amp; Baisse de tension","PASSIVE",
U1974="Coupure ENEO &amp; Baisse de tension","PASSIVE",
U1974="Defaut GE &amp; POWER Cabinet","PASSIVE",
U1974="Sharing","PASSIVE",
U1974="Sites strategiques &amp; DataCenter","PASSIVE",
U1974="Exclu","Exclu",
U1974="SAT","ACTIVE",
U1974="SPARE-ISSUE","SPARE-ISSUE",
U1974="Fiber CAmtel","ACTIVE",
U1974="Fiber AOF","ACTIVE",
U1974="Projet OCM (HUAWEI)","PLANNED WORKS",
U1974="Projet OCM (NOKIA)","PLANNED WORKS",
U1974="ACCESS-ISSUE","ACCESS-ISSUE",
U1974="Projet OCM (ZTE, NOKIA, autres projets)","PLANNED WORKS",
U1974="No root CAuse","No root cause",
U1974="ODU HS","ACTIVE",
U1974="IP &amp; VLAN","ACTIVE",
U1974="Warehouse HUAWEI","SPARE-ISSUE",
U1974="SPARE-HS","SPARE-ISSUE",
U1974="Power Telco","ACTIVE", U1974="no impacts","no impacts"
),"")</f>
        <v/>
      </c>
      <c r="W1974" s="113"/>
      <c r="X1974" s="113"/>
      <c r="Y1974" s="113"/>
      <c r="Z1974" s="113"/>
      <c r="AA1974" s="113"/>
      <c r="AB1974" s="17" t="s">
        <v>5465</v>
      </c>
      <c r="AC1974" s="17" t="str">
        <f>_xlfn.XLOOKUP(B1974,'INCIDENT-04-27-2026'!E:E,'INCIDENT-04-27-2026'!F:F,"")</f>
        <v/>
      </c>
      <c r="AD1974" s="9"/>
      <c r="AE1974" s="7" t="s">
        <v>5465</v>
      </c>
      <c r="AF1974" s="6" t="str">
        <f>_xlfn.XLOOKUP(B1974,'[13]Input_27-04'!$B:$B,'[13]Input_27-04'!$M:$M,"")</f>
        <v/>
      </c>
      <c r="AG1974" s="7"/>
      <c r="AH1974" s="3"/>
      <c r="AI1974" s="18" t="str">
        <f>_xlfn.XLOOKUP(B1974,'[3]Cells Huawei 27042026 10h'!$B:$B,'[3]Cells Huawei 27042026 10h'!$T:$T,"")</f>
        <v/>
      </c>
      <c r="AJ1974" s="18" t="str">
        <f>_xlfn.XLOOKUP(B1974,'[3]Cells Huawei 27042026 15h'!$B:$B,'[3]Cells Huawei 27042026 15h'!$T:$T,"")</f>
        <v/>
      </c>
      <c r="AK1974" s="18" t="str">
        <f>_xlfn.XLOOKUP(B1974,'[4]cells down 27042026 11h28'!$B:$B,'[4]cells down 27042026 11h28'!$R:$R,"")</f>
        <v/>
      </c>
      <c r="AL1974" s="18" t="str">
        <f>_xlfn.XLOOKUP(B1974,'[4]cells down 27042026 18h01'!$B:$B,'[4]cells down 27042026 18h01'!$R:$R,"")</f>
        <v/>
      </c>
      <c r="AM1974" s="18" t="str">
        <f>_xlfn.XLOOKUP(B1974,'[5]cell downs 27042026 11h'!$B:$B,'[5]cell downs 27042026 11h'!$R:$R,"")</f>
        <v/>
      </c>
      <c r="AN1974" s="18" t="str">
        <f>_xlfn.XLOOKUP(B1974,'[5]cell downs 27042026 17h40'!$B:$B,'[5]cell downs 27042026 17h40'!$R:$R,"")</f>
        <v/>
      </c>
      <c r="AO1974" s="18" t="str">
        <f>_xlfn.XLOOKUP(B1974,'[6]ALL SITES DOWN'!$D:$D,'[6]ALL SITES DOWN'!$J:$J,"")</f>
        <v/>
      </c>
      <c r="AP1974" s="18" t="str">
        <f>_xlfn.XLOOKUP(B1974,'[7]ALL SITES DOWN'!$D:$D,'[7]ALL SITES DOWN'!$J:$J,"")</f>
        <v/>
      </c>
      <c r="AQ1974" s="9" t="str">
        <f>_xlfn.XLOOKUP(B1974,[8]sheet1!$AC:$AC,[8]sheet1!$AF:$AF,"")</f>
        <v/>
      </c>
      <c r="AR1974" s="14"/>
      <c r="AS1974" s="14" t="s">
        <v>5465</v>
      </c>
      <c r="AT1974" s="14" t="str">
        <f>_xlfn.XLOOKUP(B1974,'[9]cell downs 18042026 17h'!$B:$B,'[9]cell downs 18042026 17h'!$B:$B,"")</f>
        <v/>
      </c>
      <c r="AU1974" s="14" t="str">
        <f>_xlfn.XLOOKUP(B1974,'[10]Cells Huawei 19042026 15h'!$B:$B,'[10]Cells Huawei 19042026 15h'!$B:$B,"")</f>
        <v/>
      </c>
      <c r="AV1974" s="9" t="str">
        <f>_xlfn.XLOOKUP(B1974,'[11]cells down 19042026 9H40'!$B:$B,'[11]cells down 19042026 9H40'!$B:$B,"")</f>
        <v/>
      </c>
    </row>
    <row r="1975" spans="1:48" hidden="1" x14ac:dyDescent="0.3">
      <c r="A1975" s="1" t="s">
        <v>2500</v>
      </c>
      <c r="B1975" s="8" t="s">
        <v>2501</v>
      </c>
      <c r="C1975" s="3" t="str">
        <f>_xlfn.XLOOKUP(B1975,'[1]daily break down'!$D:$D,'[1]daily break down'!$E:$E,"")</f>
        <v>Bafoussam</v>
      </c>
      <c r="D1975" s="1" t="s">
        <v>11</v>
      </c>
      <c r="E1975" s="1" t="s">
        <v>12</v>
      </c>
      <c r="F1975" s="3" t="s">
        <v>102</v>
      </c>
      <c r="G1975" s="1" t="s">
        <v>299</v>
      </c>
      <c r="H1975" s="27" t="str">
        <f>_xlfn.XLOOKUP(B1975,[2]CALCULATION!$B:$B,[2]CALCULATION!$H:$H,"")</f>
        <v>Huawei</v>
      </c>
      <c r="I1975" s="26">
        <v>0</v>
      </c>
      <c r="J1975" s="26">
        <v>0</v>
      </c>
      <c r="K1975" s="26">
        <v>0</v>
      </c>
      <c r="L1975" s="26">
        <v>0</v>
      </c>
      <c r="M1975" s="26">
        <v>0</v>
      </c>
      <c r="N1975" s="26">
        <v>0</v>
      </c>
      <c r="O1975" s="26">
        <v>0</v>
      </c>
      <c r="P1975" s="114" t="s">
        <v>6364</v>
      </c>
      <c r="Q1975" s="42" t="s">
        <v>5538</v>
      </c>
      <c r="R1975" s="42"/>
      <c r="S1975" s="41" t="str" cm="1">
        <f t="array" ref="S1975">IFERROR(_xlfn.IFS(
U1975="MPR ISSUE","PDH",
U1975="BSS Hardware Issue","BSS",
U1975="Sites strategiques, MLL, Pylone, etc.","ENVTECH",
U1975="AKTIVCO DEFAUT GE &amp; POWER Cabinet","AKTIVCO",
U1975="AKTIVCO Coupure ENEO &amp; Baisse de tension","AKTIVCO GRID ONLY",
U1975="Coupure ENEO &amp; Baisse de tension","IHS GRID ONLY",
U1975="Defaut GE &amp; POWER Cabinet","IHS",
U1975="Sharing","Partners",
U1975="Sites strategiques &amp; DataCenter","SST &amp; DC",
U1975="Exclu","Exclu",
U1975="SAT","SAT",
U1975="SPARE-ISSUE","SPARE-ISSUE",
U1975="Fiber CAmtel","TRANS_FO_CAMTEL",
U1975="Fiber AOF","Fiber AOF",
U1975="Projet OCM (HUAWEI)","TRAVAUX-HUAWEI",
U1975="Projet OCM (NOKIA)","TRAVAUX-NOKIA",
U1975="ACCESS-ISSUE","ACCESS-ISSUE",
U1975="Projet OCM (ZTE, NOKIA, autres projets)","TRAVAUX OCM",
U1975="No root CAuse","No root cause",
U1975="ODU HS","PDH",
U1975="IP &amp; VLAN","PDH",
U1975="Warehouse HUAWEI","SPARE-ISSUE",
U1975="SPARE-HS","SPARE-ISSUE",
U1975="Power Telco","BSS",U1975="no impacts","no impacts"
),"")</f>
        <v>No root cause</v>
      </c>
      <c r="T1975" s="41" t="str" cm="1">
        <f t="array" ref="T1975">IFERROR(_xlfn.IFS(
U1975="MPR ISSUE","TX ISSUE",
U1975="BSS Hardware Issue","RAN ISSUE",
U1975="Sites strategiques, MLL, Pylone, etc.","ENVTECH",
U1975="AKTIVCO DEFAUT GE &amp; POWER Cabinet","POWER ISSUE",
U1975="AKTIVCO Coupure ENEO &amp; Baisse de tension","POWER ISSUE",
U1975="Coupure ENEO &amp; Baisse de tension","POWER ISSUE",
U1975="Defaut GE &amp; POWER Cabinet","POWER ISSUE",
U1975="Sharing","POWER ISSUE",
U1975="Sites strategiques &amp; DataCenter","POWER ISSUE",
U1975="Exclu","Exclu",
U1975="SAT","TX ISSUE",
U1975="SPARE-ISSUE","SPARE-ISSUE",
U1975="Fiber CAmtel","TX ISSUE",
U1975="Fiber AOF","TX ISSUE",
U1975="Projet OCM (HUAWEI)","TRAVAUX-HUAWEI",
U1975="Projet OCM (NOKIA)","TRAVAUX -NOKIA",
U1975="ACCESS-ISSUE","ACCESS-ISSUE",
U1975="Projet OCM (ZTE, NOKIA, autres projets)","TRAVAUX OCM",
U1975="No root CAuse","No root cause",
U1975="ODU HS","TX ISSUE",
U1975="IP &amp; VLAN","TX ISSUE",
U1975="Warehouse HUAWEI","SPARE-ISSUE",
U1975="SPARE-HS","SPARE-ISSUE",
U1975="Power Telco","RAN ISSUE",U1975="no impacts","no impacts"
),"")</f>
        <v>No root cause</v>
      </c>
      <c r="U1975" s="68" t="s">
        <v>5691</v>
      </c>
      <c r="V1975" s="41" t="str" cm="1">
        <f t="array" ref="V1975">IFERROR(_xlfn.IFS(
U1975="MPR ISSUE","ACTIVE",
U1975="BSS Hardware Issue","ACTIVE",
U1975="Sites strategiques, MLL, Pylone, etc.","PASSIVE",
U1975="AKTIVCO DEFAUT GE &amp; POWER Cabinet","PASSIVE",
U1975="AKTIVCO Coupure ENEO &amp; Baisse de tension","PASSIVE",
U1975="Coupure ENEO &amp; Baisse de tension","PASSIVE",
U1975="Defaut GE &amp; POWER Cabinet","PASSIVE",
U1975="Sharing","PASSIVE",
U1975="Sites strategiques &amp; DataCenter","PASSIVE",
U1975="Exclu","Exclu",
U1975="SAT","ACTIVE",
U1975="SPARE-ISSUE","SPARE-ISSUE",
U1975="Fiber CAmtel","ACTIVE",
U1975="Fiber AOF","ACTIVE",
U1975="Projet OCM (HUAWEI)","PLANNED WORKS",
U1975="Projet OCM (NOKIA)","PLANNED WORKS",
U1975="ACCESS-ISSUE","ACCESS-ISSUE",
U1975="Projet OCM (ZTE, NOKIA, autres projets)","PLANNED WORKS",
U1975="No root CAuse","No root cause",
U1975="ODU HS","ACTIVE",
U1975="IP &amp; VLAN","ACTIVE",
U1975="Warehouse HUAWEI","SPARE-ISSUE",
U1975="SPARE-HS","SPARE-ISSUE",
U1975="Power Telco","ACTIVE", U1975="no impacts","no impacts"
),"")</f>
        <v>No root cause</v>
      </c>
      <c r="W1975" s="113"/>
      <c r="X1975" s="113"/>
      <c r="Y1975" s="113"/>
      <c r="Z1975" s="113"/>
      <c r="AA1975" s="113"/>
      <c r="AB1975" s="17" t="s">
        <v>5465</v>
      </c>
      <c r="AC1975" s="17" t="str">
        <f>_xlfn.XLOOKUP(B1975,'INCIDENT-04-27-2026'!E:E,'INCIDENT-04-27-2026'!F:F,"")</f>
        <v/>
      </c>
      <c r="AD1975" s="9"/>
      <c r="AE1975" s="7" t="s">
        <v>5465</v>
      </c>
      <c r="AF1975" s="6" t="str">
        <f>_xlfn.XLOOKUP(B1975,'[13]Input_27-04'!$B:$B,'[13]Input_27-04'!$M:$M,"")</f>
        <v/>
      </c>
      <c r="AG1975" s="7"/>
      <c r="AH1975" s="3"/>
      <c r="AI1975" s="18" t="str">
        <f>_xlfn.XLOOKUP(B1975,'[3]Cells Huawei 27042026 10h'!$B:$B,'[3]Cells Huawei 27042026 10h'!$T:$T,"")</f>
        <v/>
      </c>
      <c r="AJ1975" s="18" t="str">
        <f>_xlfn.XLOOKUP(B1975,'[3]Cells Huawei 27042026 15h'!$B:$B,'[3]Cells Huawei 27042026 15h'!$T:$T,"")</f>
        <v/>
      </c>
      <c r="AK1975" s="18" t="str">
        <f>_xlfn.XLOOKUP(B1975,'[4]cells down 27042026 11h28'!$B:$B,'[4]cells down 27042026 11h28'!$R:$R,"")</f>
        <v/>
      </c>
      <c r="AL1975" s="18" t="str">
        <f>_xlfn.XLOOKUP(B1975,'[4]cells down 27042026 18h01'!$B:$B,'[4]cells down 27042026 18h01'!$R:$R,"")</f>
        <v/>
      </c>
      <c r="AM1975" s="18" t="str">
        <f>_xlfn.XLOOKUP(B1975,'[5]cell downs 27042026 11h'!$B:$B,'[5]cell downs 27042026 11h'!$R:$R,"")</f>
        <v/>
      </c>
      <c r="AN1975" s="18" t="str">
        <f>_xlfn.XLOOKUP(B1975,'[5]cell downs 27042026 17h40'!$B:$B,'[5]cell downs 27042026 17h40'!$R:$R,"")</f>
        <v/>
      </c>
      <c r="AO1975" s="18" t="str">
        <f>_xlfn.XLOOKUP(B1975,'[6]ALL SITES DOWN'!$D:$D,'[6]ALL SITES DOWN'!$J:$J,"")</f>
        <v/>
      </c>
      <c r="AP1975" s="18" t="str">
        <f>_xlfn.XLOOKUP(B1975,'[7]ALL SITES DOWN'!$D:$D,'[7]ALL SITES DOWN'!$J:$J,"")</f>
        <v/>
      </c>
      <c r="AQ1975" s="9" t="str">
        <f>_xlfn.XLOOKUP(B1975,[8]sheet1!$AC:$AC,[8]sheet1!$AF:$AF,"")</f>
        <v/>
      </c>
      <c r="AR1975" s="14"/>
      <c r="AS1975" s="14" t="s">
        <v>5465</v>
      </c>
      <c r="AT1975" s="14" t="str">
        <f>_xlfn.XLOOKUP(B1975,'[9]cell downs 18042026 17h'!$B:$B,'[9]cell downs 18042026 17h'!$B:$B,"")</f>
        <v/>
      </c>
      <c r="AU1975" s="14" t="str">
        <f>_xlfn.XLOOKUP(B1975,'[10]Cells Huawei 19042026 15h'!$B:$B,'[10]Cells Huawei 19042026 15h'!$B:$B,"")</f>
        <v/>
      </c>
      <c r="AV1975" s="9" t="str">
        <f>_xlfn.XLOOKUP(B1975,'[11]cells down 19042026 9H40'!$B:$B,'[11]cells down 19042026 9H40'!$B:$B,"")</f>
        <v/>
      </c>
    </row>
    <row r="1976" spans="1:48" hidden="1" x14ac:dyDescent="0.3">
      <c r="A1976" s="1" t="s">
        <v>2808</v>
      </c>
      <c r="B1976" s="8" t="s">
        <v>2809</v>
      </c>
      <c r="C1976" s="3" t="str">
        <f>_xlfn.XLOOKUP(B1976,'[1]daily break down'!$D:$D,'[1]daily break down'!$E:$E,"")</f>
        <v>SUD-OUEST</v>
      </c>
      <c r="D1976" s="1" t="s">
        <v>21</v>
      </c>
      <c r="E1976" s="1" t="s">
        <v>5456</v>
      </c>
      <c r="F1976" s="3" t="s">
        <v>13</v>
      </c>
      <c r="G1976" s="1" t="s">
        <v>63</v>
      </c>
      <c r="H1976" s="27" t="str">
        <f>_xlfn.XLOOKUP(B1976,[2]CALCULATION!$B:$B,[2]CALCULATION!$H:$H,"")</f>
        <v>HUAWEI</v>
      </c>
      <c r="I1976" s="26">
        <v>0.55830929164776133</v>
      </c>
      <c r="J1976" s="26">
        <v>0</v>
      </c>
      <c r="K1976" s="26">
        <v>0</v>
      </c>
      <c r="L1976" s="26">
        <v>1.2027976817251798</v>
      </c>
      <c r="M1976" s="26">
        <v>0</v>
      </c>
      <c r="N1976" s="26">
        <v>0</v>
      </c>
      <c r="O1976" s="26">
        <v>0</v>
      </c>
      <c r="P1976" s="114" t="s">
        <v>6364</v>
      </c>
      <c r="Q1976" s="42" t="s">
        <v>5538</v>
      </c>
      <c r="R1976" s="42"/>
      <c r="S1976" s="41" t="str" cm="1">
        <f t="array" ref="S1976">IFERROR(_xlfn.IFS(
U1976="MPR ISSUE","PDH",
U1976="BSS Hardware Issue","BSS",
U1976="Sites strategiques, MLL, Pylone, etc.","ENVTECH",
U1976="AKTIVCO DEFAUT GE &amp; POWER Cabinet","AKTIVCO",
U1976="AKTIVCO Coupure ENEO &amp; Baisse de tension","AKTIVCO GRID ONLY",
U1976="Coupure ENEO &amp; Baisse de tension","IHS GRID ONLY",
U1976="Defaut GE &amp; POWER Cabinet","IHS",
U1976="Sharing","Partners",
U1976="Sites strategiques &amp; DataCenter","SST &amp; DC",
U1976="Exclu","Exclu",
U1976="SAT","SAT",
U1976="SPARE-ISSUE","SPARE-ISSUE",
U1976="Fiber CAmtel","TRANS_FO_CAMTEL",
U1976="Fiber AOF","Fiber AOF",
U1976="Projet OCM (HUAWEI)","TRAVAUX-HUAWEI",
U1976="Projet OCM (NOKIA)","TRAVAUX-NOKIA",
U1976="ACCESS-ISSUE","ACCESS-ISSUE",
U1976="Projet OCM (ZTE, NOKIA, autres projets)","TRAVAUX OCM",
U1976="No root CAuse","No root cause",
U1976="ODU HS","PDH",
U1976="IP &amp; VLAN","PDH",
U1976="Warehouse HUAWEI","SPARE-ISSUE",
U1976="SPARE-HS","SPARE-ISSUE",
U1976="Power Telco","BSS",U1976="no impacts","no impacts"
),"")</f>
        <v>No root cause</v>
      </c>
      <c r="T1976" s="41" t="str" cm="1">
        <f t="array" ref="T1976">IFERROR(_xlfn.IFS(
U1976="MPR ISSUE","TX ISSUE",
U1976="BSS Hardware Issue","RAN ISSUE",
U1976="Sites strategiques, MLL, Pylone, etc.","ENVTECH",
U1976="AKTIVCO DEFAUT GE &amp; POWER Cabinet","POWER ISSUE",
U1976="AKTIVCO Coupure ENEO &amp; Baisse de tension","POWER ISSUE",
U1976="Coupure ENEO &amp; Baisse de tension","POWER ISSUE",
U1976="Defaut GE &amp; POWER Cabinet","POWER ISSUE",
U1976="Sharing","POWER ISSUE",
U1976="Sites strategiques &amp; DataCenter","POWER ISSUE",
U1976="Exclu","Exclu",
U1976="SAT","TX ISSUE",
U1976="SPARE-ISSUE","SPARE-ISSUE",
U1976="Fiber CAmtel","TX ISSUE",
U1976="Fiber AOF","TX ISSUE",
U1976="Projet OCM (HUAWEI)","TRAVAUX-HUAWEI",
U1976="Projet OCM (NOKIA)","TRAVAUX -NOKIA",
U1976="ACCESS-ISSUE","ACCESS-ISSUE",
U1976="Projet OCM (ZTE, NOKIA, autres projets)","TRAVAUX OCM",
U1976="No root CAuse","No root cause",
U1976="ODU HS","TX ISSUE",
U1976="IP &amp; VLAN","TX ISSUE",
U1976="Warehouse HUAWEI","SPARE-ISSUE",
U1976="SPARE-HS","SPARE-ISSUE",
U1976="Power Telco","RAN ISSUE",U1976="no impacts","no impacts"
),"")</f>
        <v>No root cause</v>
      </c>
      <c r="U1976" s="68" t="s">
        <v>5691</v>
      </c>
      <c r="V1976" s="41" t="str" cm="1">
        <f t="array" ref="V1976">IFERROR(_xlfn.IFS(
U1976="MPR ISSUE","ACTIVE",
U1976="BSS Hardware Issue","ACTIVE",
U1976="Sites strategiques, MLL, Pylone, etc.","PASSIVE",
U1976="AKTIVCO DEFAUT GE &amp; POWER Cabinet","PASSIVE",
U1976="AKTIVCO Coupure ENEO &amp; Baisse de tension","PASSIVE",
U1976="Coupure ENEO &amp; Baisse de tension","PASSIVE",
U1976="Defaut GE &amp; POWER Cabinet","PASSIVE",
U1976="Sharing","PASSIVE",
U1976="Sites strategiques &amp; DataCenter","PASSIVE",
U1976="Exclu","Exclu",
U1976="SAT","ACTIVE",
U1976="SPARE-ISSUE","SPARE-ISSUE",
U1976="Fiber CAmtel","ACTIVE",
U1976="Fiber AOF","ACTIVE",
U1976="Projet OCM (HUAWEI)","PLANNED WORKS",
U1976="Projet OCM (NOKIA)","PLANNED WORKS",
U1976="ACCESS-ISSUE","ACCESS-ISSUE",
U1976="Projet OCM (ZTE, NOKIA, autres projets)","PLANNED WORKS",
U1976="No root CAuse","No root cause",
U1976="ODU HS","ACTIVE",
U1976="IP &amp; VLAN","ACTIVE",
U1976="Warehouse HUAWEI","SPARE-ISSUE",
U1976="SPARE-HS","SPARE-ISSUE",
U1976="Power Telco","ACTIVE", U1976="no impacts","no impacts"
),"")</f>
        <v>No root cause</v>
      </c>
      <c r="W1976" s="113"/>
      <c r="X1976" s="113"/>
      <c r="Y1976" s="113"/>
      <c r="Z1976" s="113"/>
      <c r="AA1976" s="113"/>
      <c r="AB1976" s="17" t="s">
        <v>5465</v>
      </c>
      <c r="AC1976" s="17" t="str">
        <f>_xlfn.XLOOKUP(B1976,'INCIDENT-04-27-2026'!E:E,'INCIDENT-04-27-2026'!F:F,"")</f>
        <v/>
      </c>
      <c r="AD1976" s="9"/>
      <c r="AE1976" s="7" t="s">
        <v>5465</v>
      </c>
      <c r="AF1976" s="6" t="str">
        <f>_xlfn.XLOOKUP(B1976,'[13]Input_27-04'!$B:$B,'[13]Input_27-04'!$M:$M,"")</f>
        <v/>
      </c>
      <c r="AG1976" s="7"/>
      <c r="AH1976" s="3"/>
      <c r="AI1976" s="18" t="str">
        <f>_xlfn.XLOOKUP(B1976,'[3]Cells Huawei 27042026 10h'!$B:$B,'[3]Cells Huawei 27042026 10h'!$T:$T,"")</f>
        <v/>
      </c>
      <c r="AJ1976" s="18" t="str">
        <f>_xlfn.XLOOKUP(B1976,'[3]Cells Huawei 27042026 15h'!$B:$B,'[3]Cells Huawei 27042026 15h'!$T:$T,"")</f>
        <v/>
      </c>
      <c r="AK1976" s="18" t="str">
        <f>_xlfn.XLOOKUP(B1976,'[4]cells down 27042026 11h28'!$B:$B,'[4]cells down 27042026 11h28'!$R:$R,"")</f>
        <v/>
      </c>
      <c r="AL1976" s="18" t="str">
        <f>_xlfn.XLOOKUP(B1976,'[4]cells down 27042026 18h01'!$B:$B,'[4]cells down 27042026 18h01'!$R:$R,"")</f>
        <v/>
      </c>
      <c r="AM1976" s="18" t="str">
        <f>_xlfn.XLOOKUP(B1976,'[5]cell downs 27042026 11h'!$B:$B,'[5]cell downs 27042026 11h'!$R:$R,"")</f>
        <v/>
      </c>
      <c r="AN1976" s="18" t="str">
        <f>_xlfn.XLOOKUP(B1976,'[5]cell downs 27042026 17h40'!$B:$B,'[5]cell downs 27042026 17h40'!$R:$R,"")</f>
        <v/>
      </c>
      <c r="AO1976" s="18" t="str">
        <f>_xlfn.XLOOKUP(B1976,'[6]ALL SITES DOWN'!$D:$D,'[6]ALL SITES DOWN'!$J:$J,"")</f>
        <v/>
      </c>
      <c r="AP1976" s="18" t="str">
        <f>_xlfn.XLOOKUP(B1976,'[7]ALL SITES DOWN'!$D:$D,'[7]ALL SITES DOWN'!$J:$J,"")</f>
        <v/>
      </c>
      <c r="AQ1976" s="9" t="str">
        <f>_xlfn.XLOOKUP(B1976,[8]sheet1!$AC:$AC,[8]sheet1!$AF:$AF,"")</f>
        <v/>
      </c>
      <c r="AR1976" s="14"/>
      <c r="AS1976" s="14" t="s">
        <v>5465</v>
      </c>
      <c r="AT1976" s="14" t="str">
        <f>_xlfn.XLOOKUP(B1976,'[9]cell downs 18042026 17h'!$B:$B,'[9]cell downs 18042026 17h'!$B:$B,"")</f>
        <v/>
      </c>
      <c r="AU1976" s="14" t="str">
        <f>_xlfn.XLOOKUP(B1976,'[10]Cells Huawei 19042026 15h'!$B:$B,'[10]Cells Huawei 19042026 15h'!$B:$B,"")</f>
        <v/>
      </c>
      <c r="AV1976" s="9" t="str">
        <f>_xlfn.XLOOKUP(B1976,'[11]cells down 19042026 9H40'!$B:$B,'[11]cells down 19042026 9H40'!$B:$B,"")</f>
        <v/>
      </c>
    </row>
    <row r="1977" spans="1:48" hidden="1" x14ac:dyDescent="0.3">
      <c r="A1977" s="1" t="s">
        <v>5199</v>
      </c>
      <c r="B1977" s="8" t="s">
        <v>5200</v>
      </c>
      <c r="C1977" s="3" t="str">
        <f>_xlfn.XLOOKUP(B1977,'[1]daily break down'!$D:$D,'[1]daily break down'!$E:$E,"")</f>
        <v>SUD-OUEST</v>
      </c>
      <c r="D1977" s="1" t="s">
        <v>11</v>
      </c>
      <c r="E1977" s="1" t="s">
        <v>12</v>
      </c>
      <c r="F1977" s="3" t="s">
        <v>13</v>
      </c>
      <c r="G1977" s="1" t="s">
        <v>63</v>
      </c>
      <c r="H1977" s="27" t="str">
        <f>_xlfn.XLOOKUP(B1977,[2]CALCULATION!$B:$B,[2]CALCULATION!$H:$H,"")</f>
        <v>Huawei</v>
      </c>
      <c r="I1977" s="26">
        <v>0</v>
      </c>
      <c r="J1977" s="26">
        <v>0</v>
      </c>
      <c r="K1977" s="26">
        <v>0</v>
      </c>
      <c r="L1977" s="26">
        <v>5.8617660151869249</v>
      </c>
      <c r="M1977" s="26">
        <v>0</v>
      </c>
      <c r="N1977" s="26">
        <v>0</v>
      </c>
      <c r="O1977" s="26">
        <v>0</v>
      </c>
      <c r="P1977" s="114" t="s">
        <v>6364</v>
      </c>
      <c r="Q1977" s="42" t="s">
        <v>5538</v>
      </c>
      <c r="R1977" s="42"/>
      <c r="S1977" s="41" t="str" cm="1">
        <f t="array" ref="S1977">IFERROR(_xlfn.IFS(
U1977="MPR ISSUE","PDH",
U1977="BSS Hardware Issue","BSS",
U1977="Sites strategiques, MLL, Pylone, etc.","ENVTECH",
U1977="AKTIVCO DEFAUT GE &amp; POWER Cabinet","AKTIVCO",
U1977="AKTIVCO Coupure ENEO &amp; Baisse de tension","AKTIVCO GRID ONLY",
U1977="Coupure ENEO &amp; Baisse de tension","IHS GRID ONLY",
U1977="Defaut GE &amp; POWER Cabinet","IHS",
U1977="Sharing","Partners",
U1977="Sites strategiques &amp; DataCenter","SST &amp; DC",
U1977="Exclu","Exclu",
U1977="SAT","SAT",
U1977="SPARE-ISSUE","SPARE-ISSUE",
U1977="Fiber CAmtel","TRANS_FO_CAMTEL",
U1977="Fiber AOF","Fiber AOF",
U1977="Projet OCM (HUAWEI)","TRAVAUX-HUAWEI",
U1977="Projet OCM (NOKIA)","TRAVAUX-NOKIA",
U1977="ACCESS-ISSUE","ACCESS-ISSUE",
U1977="Projet OCM (ZTE, NOKIA, autres projets)","TRAVAUX OCM",
U1977="No root CAuse","No root cause",
U1977="ODU HS","PDH",
U1977="IP &amp; VLAN","PDH",
U1977="Warehouse HUAWEI","SPARE-ISSUE",
U1977="SPARE-HS","SPARE-ISSUE",
U1977="Power Telco","BSS",U1977="no impacts","no impacts"
),"")</f>
        <v>No root cause</v>
      </c>
      <c r="T1977" s="41" t="str" cm="1">
        <f t="array" ref="T1977">IFERROR(_xlfn.IFS(
U1977="MPR ISSUE","TX ISSUE",
U1977="BSS Hardware Issue","RAN ISSUE",
U1977="Sites strategiques, MLL, Pylone, etc.","ENVTECH",
U1977="AKTIVCO DEFAUT GE &amp; POWER Cabinet","POWER ISSUE",
U1977="AKTIVCO Coupure ENEO &amp; Baisse de tension","POWER ISSUE",
U1977="Coupure ENEO &amp; Baisse de tension","POWER ISSUE",
U1977="Defaut GE &amp; POWER Cabinet","POWER ISSUE",
U1977="Sharing","POWER ISSUE",
U1977="Sites strategiques &amp; DataCenter","POWER ISSUE",
U1977="Exclu","Exclu",
U1977="SAT","TX ISSUE",
U1977="SPARE-ISSUE","SPARE-ISSUE",
U1977="Fiber CAmtel","TX ISSUE",
U1977="Fiber AOF","TX ISSUE",
U1977="Projet OCM (HUAWEI)","TRAVAUX-HUAWEI",
U1977="Projet OCM (NOKIA)","TRAVAUX -NOKIA",
U1977="ACCESS-ISSUE","ACCESS-ISSUE",
U1977="Projet OCM (ZTE, NOKIA, autres projets)","TRAVAUX OCM",
U1977="No root CAuse","No root cause",
U1977="ODU HS","TX ISSUE",
U1977="IP &amp; VLAN","TX ISSUE",
U1977="Warehouse HUAWEI","SPARE-ISSUE",
U1977="SPARE-HS","SPARE-ISSUE",
U1977="Power Telco","RAN ISSUE",U1977="no impacts","no impacts"
),"")</f>
        <v>No root cause</v>
      </c>
      <c r="U1977" s="68" t="s">
        <v>5691</v>
      </c>
      <c r="V1977" s="41" t="str" cm="1">
        <f t="array" ref="V1977">IFERROR(_xlfn.IFS(
U1977="MPR ISSUE","ACTIVE",
U1977="BSS Hardware Issue","ACTIVE",
U1977="Sites strategiques, MLL, Pylone, etc.","PASSIVE",
U1977="AKTIVCO DEFAUT GE &amp; POWER Cabinet","PASSIVE",
U1977="AKTIVCO Coupure ENEO &amp; Baisse de tension","PASSIVE",
U1977="Coupure ENEO &amp; Baisse de tension","PASSIVE",
U1977="Defaut GE &amp; POWER Cabinet","PASSIVE",
U1977="Sharing","PASSIVE",
U1977="Sites strategiques &amp; DataCenter","PASSIVE",
U1977="Exclu","Exclu",
U1977="SAT","ACTIVE",
U1977="SPARE-ISSUE","SPARE-ISSUE",
U1977="Fiber CAmtel","ACTIVE",
U1977="Fiber AOF","ACTIVE",
U1977="Projet OCM (HUAWEI)","PLANNED WORKS",
U1977="Projet OCM (NOKIA)","PLANNED WORKS",
U1977="ACCESS-ISSUE","ACCESS-ISSUE",
U1977="Projet OCM (ZTE, NOKIA, autres projets)","PLANNED WORKS",
U1977="No root CAuse","No root cause",
U1977="ODU HS","ACTIVE",
U1977="IP &amp; VLAN","ACTIVE",
U1977="Warehouse HUAWEI","SPARE-ISSUE",
U1977="SPARE-HS","SPARE-ISSUE",
U1977="Power Telco","ACTIVE", U1977="no impacts","no impacts"
),"")</f>
        <v>No root cause</v>
      </c>
      <c r="W1977" s="113"/>
      <c r="X1977" s="113"/>
      <c r="Y1977" s="113"/>
      <c r="Z1977" s="113"/>
      <c r="AA1977" s="113"/>
      <c r="AB1977" s="17" t="s">
        <v>5465</v>
      </c>
      <c r="AC1977" s="17" t="str">
        <f>_xlfn.XLOOKUP(B1977,'INCIDENT-04-27-2026'!E:E,'INCIDENT-04-27-2026'!F:F,"")</f>
        <v/>
      </c>
      <c r="AD1977" s="9"/>
      <c r="AE1977" s="7" t="s">
        <v>5465</v>
      </c>
      <c r="AF1977" s="6" t="str">
        <f>_xlfn.XLOOKUP(B1977,'[13]Input_27-04'!$B:$B,'[13]Input_27-04'!$M:$M,"")</f>
        <v/>
      </c>
      <c r="AG1977" s="7"/>
      <c r="AH1977" s="3"/>
      <c r="AI1977" s="18" t="str">
        <f>_xlfn.XLOOKUP(B1977,'[3]Cells Huawei 27042026 10h'!$B:$B,'[3]Cells Huawei 27042026 10h'!$T:$T,"")</f>
        <v/>
      </c>
      <c r="AJ1977" s="18" t="str">
        <f>_xlfn.XLOOKUP(B1977,'[3]Cells Huawei 27042026 15h'!$B:$B,'[3]Cells Huawei 27042026 15h'!$T:$T,"")</f>
        <v/>
      </c>
      <c r="AK1977" s="18" t="str">
        <f>_xlfn.XLOOKUP(B1977,'[4]cells down 27042026 11h28'!$B:$B,'[4]cells down 27042026 11h28'!$R:$R,"")</f>
        <v/>
      </c>
      <c r="AL1977" s="18" t="str">
        <f>_xlfn.XLOOKUP(B1977,'[4]cells down 27042026 18h01'!$B:$B,'[4]cells down 27042026 18h01'!$R:$R,"")</f>
        <v/>
      </c>
      <c r="AM1977" s="18" t="str">
        <f>_xlfn.XLOOKUP(B1977,'[5]cell downs 27042026 11h'!$B:$B,'[5]cell downs 27042026 11h'!$R:$R,"")</f>
        <v/>
      </c>
      <c r="AN1977" s="18" t="str">
        <f>_xlfn.XLOOKUP(B1977,'[5]cell downs 27042026 17h40'!$B:$B,'[5]cell downs 27042026 17h40'!$R:$R,"")</f>
        <v/>
      </c>
      <c r="AO1977" s="18" t="str">
        <f>_xlfn.XLOOKUP(B1977,'[6]ALL SITES DOWN'!$D:$D,'[6]ALL SITES DOWN'!$J:$J,"")</f>
        <v/>
      </c>
      <c r="AP1977" s="18" t="str">
        <f>_xlfn.XLOOKUP(B1977,'[7]ALL SITES DOWN'!$D:$D,'[7]ALL SITES DOWN'!$J:$J,"")</f>
        <v/>
      </c>
      <c r="AQ1977" s="9" t="str">
        <f>_xlfn.XLOOKUP(B1977,[8]sheet1!$AC:$AC,[8]sheet1!$AF:$AF,"")</f>
        <v/>
      </c>
      <c r="AR1977" s="14"/>
      <c r="AS1977" s="14" t="s">
        <v>5465</v>
      </c>
      <c r="AT1977" s="14" t="str">
        <f>_xlfn.XLOOKUP(B1977,'[9]cell downs 18042026 17h'!$B:$B,'[9]cell downs 18042026 17h'!$B:$B,"")</f>
        <v/>
      </c>
      <c r="AU1977" s="14" t="str">
        <f>_xlfn.XLOOKUP(B1977,'[10]Cells Huawei 19042026 15h'!$B:$B,'[10]Cells Huawei 19042026 15h'!$B:$B,"")</f>
        <v/>
      </c>
      <c r="AV1977" s="9" t="str">
        <f>_xlfn.XLOOKUP(B1977,'[11]cells down 19042026 9H40'!$B:$B,'[11]cells down 19042026 9H40'!$B:$B,"")</f>
        <v/>
      </c>
    </row>
    <row r="1978" spans="1:48" hidden="1" x14ac:dyDescent="0.3">
      <c r="A1978" s="1" t="s">
        <v>5218</v>
      </c>
      <c r="B1978" s="8" t="s">
        <v>5219</v>
      </c>
      <c r="C1978" s="3" t="str">
        <f>_xlfn.XLOOKUP(B1978,'[1]daily break down'!$D:$D,'[1]daily break down'!$E:$E,"")</f>
        <v>SUD-OUEST</v>
      </c>
      <c r="D1978" s="1" t="s">
        <v>11</v>
      </c>
      <c r="E1978" s="1"/>
      <c r="F1978" s="3" t="s">
        <v>13</v>
      </c>
      <c r="G1978" s="1" t="s">
        <v>63</v>
      </c>
      <c r="H1978" s="27" t="str">
        <f>_xlfn.XLOOKUP(B1978,[2]CALCULATION!$B:$B,[2]CALCULATION!$H:$H,"")</f>
        <v>Huawei</v>
      </c>
      <c r="I1978" s="26">
        <v>0</v>
      </c>
      <c r="J1978" s="26">
        <v>0</v>
      </c>
      <c r="K1978" s="26">
        <v>0</v>
      </c>
      <c r="L1978" s="26">
        <v>5.8670095282122405</v>
      </c>
      <c r="M1978" s="26">
        <v>0</v>
      </c>
      <c r="N1978" s="26">
        <v>0</v>
      </c>
      <c r="O1978" s="26">
        <v>0</v>
      </c>
      <c r="P1978" s="114" t="s">
        <v>6364</v>
      </c>
      <c r="Q1978" s="42" t="s">
        <v>5538</v>
      </c>
      <c r="R1978" s="42"/>
      <c r="S1978" s="41" t="str" cm="1">
        <f t="array" ref="S1978">IFERROR(_xlfn.IFS(
U1978="MPR ISSUE","PDH",
U1978="BSS Hardware Issue","BSS",
U1978="Sites strategiques, MLL, Pylone, etc.","ENVTECH",
U1978="AKTIVCO DEFAUT GE &amp; POWER Cabinet","AKTIVCO",
U1978="AKTIVCO Coupure ENEO &amp; Baisse de tension","AKTIVCO GRID ONLY",
U1978="Coupure ENEO &amp; Baisse de tension","IHS GRID ONLY",
U1978="Defaut GE &amp; POWER Cabinet","IHS",
U1978="Sharing","Partners",
U1978="Sites strategiques &amp; DataCenter","SST &amp; DC",
U1978="Exclu","Exclu",
U1978="SAT","SAT",
U1978="SPARE-ISSUE","SPARE-ISSUE",
U1978="Fiber CAmtel","TRANS_FO_CAMTEL",
U1978="Fiber AOF","Fiber AOF",
U1978="Projet OCM (HUAWEI)","TRAVAUX-HUAWEI",
U1978="Projet OCM (NOKIA)","TRAVAUX-NOKIA",
U1978="ACCESS-ISSUE","ACCESS-ISSUE",
U1978="Projet OCM (ZTE, NOKIA, autres projets)","TRAVAUX OCM",
U1978="No root CAuse","No root cause",
U1978="ODU HS","PDH",
U1978="IP &amp; VLAN","PDH",
U1978="Warehouse HUAWEI","SPARE-ISSUE",
U1978="SPARE-HS","SPARE-ISSUE",
U1978="Power Telco","BSS",U1978="no impacts","no impacts"
),"")</f>
        <v>No root cause</v>
      </c>
      <c r="T1978" s="41" t="str" cm="1">
        <f t="array" ref="T1978">IFERROR(_xlfn.IFS(
U1978="MPR ISSUE","TX ISSUE",
U1978="BSS Hardware Issue","RAN ISSUE",
U1978="Sites strategiques, MLL, Pylone, etc.","ENVTECH",
U1978="AKTIVCO DEFAUT GE &amp; POWER Cabinet","POWER ISSUE",
U1978="AKTIVCO Coupure ENEO &amp; Baisse de tension","POWER ISSUE",
U1978="Coupure ENEO &amp; Baisse de tension","POWER ISSUE",
U1978="Defaut GE &amp; POWER Cabinet","POWER ISSUE",
U1978="Sharing","POWER ISSUE",
U1978="Sites strategiques &amp; DataCenter","POWER ISSUE",
U1978="Exclu","Exclu",
U1978="SAT","TX ISSUE",
U1978="SPARE-ISSUE","SPARE-ISSUE",
U1978="Fiber CAmtel","TX ISSUE",
U1978="Fiber AOF","TX ISSUE",
U1978="Projet OCM (HUAWEI)","TRAVAUX-HUAWEI",
U1978="Projet OCM (NOKIA)","TRAVAUX -NOKIA",
U1978="ACCESS-ISSUE","ACCESS-ISSUE",
U1978="Projet OCM (ZTE, NOKIA, autres projets)","TRAVAUX OCM",
U1978="No root CAuse","No root cause",
U1978="ODU HS","TX ISSUE",
U1978="IP &amp; VLAN","TX ISSUE",
U1978="Warehouse HUAWEI","SPARE-ISSUE",
U1978="SPARE-HS","SPARE-ISSUE",
U1978="Power Telco","RAN ISSUE",U1978="no impacts","no impacts"
),"")</f>
        <v>No root cause</v>
      </c>
      <c r="U1978" s="68" t="s">
        <v>5691</v>
      </c>
      <c r="V1978" s="41" t="str" cm="1">
        <f t="array" ref="V1978">IFERROR(_xlfn.IFS(
U1978="MPR ISSUE","ACTIVE",
U1978="BSS Hardware Issue","ACTIVE",
U1978="Sites strategiques, MLL, Pylone, etc.","PASSIVE",
U1978="AKTIVCO DEFAUT GE &amp; POWER Cabinet","PASSIVE",
U1978="AKTIVCO Coupure ENEO &amp; Baisse de tension","PASSIVE",
U1978="Coupure ENEO &amp; Baisse de tension","PASSIVE",
U1978="Defaut GE &amp; POWER Cabinet","PASSIVE",
U1978="Sharing","PASSIVE",
U1978="Sites strategiques &amp; DataCenter","PASSIVE",
U1978="Exclu","Exclu",
U1978="SAT","ACTIVE",
U1978="SPARE-ISSUE","SPARE-ISSUE",
U1978="Fiber CAmtel","ACTIVE",
U1978="Fiber AOF","ACTIVE",
U1978="Projet OCM (HUAWEI)","PLANNED WORKS",
U1978="Projet OCM (NOKIA)","PLANNED WORKS",
U1978="ACCESS-ISSUE","ACCESS-ISSUE",
U1978="Projet OCM (ZTE, NOKIA, autres projets)","PLANNED WORKS",
U1978="No root CAuse","No root cause",
U1978="ODU HS","ACTIVE",
U1978="IP &amp; VLAN","ACTIVE",
U1978="Warehouse HUAWEI","SPARE-ISSUE",
U1978="SPARE-HS","SPARE-ISSUE",
U1978="Power Telco","ACTIVE", U1978="no impacts","no impacts"
),"")</f>
        <v>No root cause</v>
      </c>
      <c r="W1978" s="113"/>
      <c r="X1978" s="113"/>
      <c r="Y1978" s="113"/>
      <c r="Z1978" s="113"/>
      <c r="AA1978" s="113"/>
      <c r="AB1978" s="17" t="s">
        <v>5465</v>
      </c>
      <c r="AC1978" s="17" t="str">
        <f>_xlfn.XLOOKUP(B1978,'INCIDENT-04-27-2026'!E:E,'INCIDENT-04-27-2026'!F:F,"")</f>
        <v/>
      </c>
      <c r="AD1978" s="9"/>
      <c r="AE1978" s="7" t="s">
        <v>5465</v>
      </c>
      <c r="AF1978" s="6" t="str">
        <f>_xlfn.XLOOKUP(B1978,'[13]Input_27-04'!$B:$B,'[13]Input_27-04'!$M:$M,"")</f>
        <v/>
      </c>
      <c r="AG1978" s="7"/>
      <c r="AH1978" s="3"/>
      <c r="AI1978" s="18" t="str">
        <f>_xlfn.XLOOKUP(B1978,'[3]Cells Huawei 27042026 10h'!$B:$B,'[3]Cells Huawei 27042026 10h'!$T:$T,"")</f>
        <v/>
      </c>
      <c r="AJ1978" s="18" t="str">
        <f>_xlfn.XLOOKUP(B1978,'[3]Cells Huawei 27042026 15h'!$B:$B,'[3]Cells Huawei 27042026 15h'!$T:$T,"")</f>
        <v/>
      </c>
      <c r="AK1978" s="18" t="str">
        <f>_xlfn.XLOOKUP(B1978,'[4]cells down 27042026 11h28'!$B:$B,'[4]cells down 27042026 11h28'!$R:$R,"")</f>
        <v/>
      </c>
      <c r="AL1978" s="18" t="str">
        <f>_xlfn.XLOOKUP(B1978,'[4]cells down 27042026 18h01'!$B:$B,'[4]cells down 27042026 18h01'!$R:$R,"")</f>
        <v/>
      </c>
      <c r="AM1978" s="18" t="str">
        <f>_xlfn.XLOOKUP(B1978,'[5]cell downs 27042026 11h'!$B:$B,'[5]cell downs 27042026 11h'!$R:$R,"")</f>
        <v/>
      </c>
      <c r="AN1978" s="18" t="str">
        <f>_xlfn.XLOOKUP(B1978,'[5]cell downs 27042026 17h40'!$B:$B,'[5]cell downs 27042026 17h40'!$R:$R,"")</f>
        <v/>
      </c>
      <c r="AO1978" s="18" t="str">
        <f>_xlfn.XLOOKUP(B1978,'[6]ALL SITES DOWN'!$D:$D,'[6]ALL SITES DOWN'!$J:$J,"")</f>
        <v/>
      </c>
      <c r="AP1978" s="18" t="str">
        <f>_xlfn.XLOOKUP(B1978,'[7]ALL SITES DOWN'!$D:$D,'[7]ALL SITES DOWN'!$J:$J,"")</f>
        <v/>
      </c>
      <c r="AQ1978" s="9" t="str">
        <f>_xlfn.XLOOKUP(B1978,[8]sheet1!$AC:$AC,[8]sheet1!$AF:$AF,"")</f>
        <v/>
      </c>
      <c r="AR1978" s="14"/>
      <c r="AS1978" s="14" t="s">
        <v>5465</v>
      </c>
      <c r="AT1978" s="14" t="str">
        <f>_xlfn.XLOOKUP(B1978,'[9]cell downs 18042026 17h'!$B:$B,'[9]cell downs 18042026 17h'!$B:$B,"")</f>
        <v/>
      </c>
      <c r="AU1978" s="14" t="str">
        <f>_xlfn.XLOOKUP(B1978,'[10]Cells Huawei 19042026 15h'!$B:$B,'[10]Cells Huawei 19042026 15h'!$B:$B,"")</f>
        <v/>
      </c>
      <c r="AV1978" s="9" t="str">
        <f>_xlfn.XLOOKUP(B1978,'[11]cells down 19042026 9H40'!$B:$B,'[11]cells down 19042026 9H40'!$B:$B,"")</f>
        <v/>
      </c>
    </row>
    <row r="1979" spans="1:48" hidden="1" x14ac:dyDescent="0.3">
      <c r="A1979" s="1" t="s">
        <v>5197</v>
      </c>
      <c r="B1979" s="8" t="s">
        <v>5198</v>
      </c>
      <c r="C1979" s="3" t="str">
        <f>_xlfn.XLOOKUP(B1979,'[1]daily break down'!$D:$D,'[1]daily break down'!$E:$E,"")</f>
        <v>SUD-OUEST</v>
      </c>
      <c r="D1979" s="1" t="s">
        <v>11</v>
      </c>
      <c r="E1979" s="1" t="s">
        <v>12</v>
      </c>
      <c r="F1979" s="3" t="s">
        <v>13</v>
      </c>
      <c r="G1979" s="1" t="s">
        <v>63</v>
      </c>
      <c r="H1979" s="27" t="str">
        <f>_xlfn.XLOOKUP(B1979,[2]CALCULATION!$B:$B,[2]CALCULATION!$H:$H,"")</f>
        <v>Huawei</v>
      </c>
      <c r="I1979" s="26">
        <v>0</v>
      </c>
      <c r="J1979" s="26">
        <v>0</v>
      </c>
      <c r="K1979" s="26">
        <v>0</v>
      </c>
      <c r="L1979" s="26">
        <v>5.3289430504547219</v>
      </c>
      <c r="M1979" s="26">
        <v>0</v>
      </c>
      <c r="N1979" s="26">
        <v>0</v>
      </c>
      <c r="O1979" s="26">
        <v>0</v>
      </c>
      <c r="P1979" s="114" t="s">
        <v>6364</v>
      </c>
      <c r="Q1979" s="42" t="s">
        <v>5538</v>
      </c>
      <c r="R1979" s="42"/>
      <c r="S1979" s="41" t="str" cm="1">
        <f t="array" ref="S1979">IFERROR(_xlfn.IFS(
U1979="MPR ISSUE","PDH",
U1979="BSS Hardware Issue","BSS",
U1979="Sites strategiques, MLL, Pylone, etc.","ENVTECH",
U1979="AKTIVCO DEFAUT GE &amp; POWER Cabinet","AKTIVCO",
U1979="AKTIVCO Coupure ENEO &amp; Baisse de tension","AKTIVCO GRID ONLY",
U1979="Coupure ENEO &amp; Baisse de tension","IHS GRID ONLY",
U1979="Defaut GE &amp; POWER Cabinet","IHS",
U1979="Sharing","Partners",
U1979="Sites strategiques &amp; DataCenter","SST &amp; DC",
U1979="Exclu","Exclu",
U1979="SAT","SAT",
U1979="SPARE-ISSUE","SPARE-ISSUE",
U1979="Fiber CAmtel","TRANS_FO_CAMTEL",
U1979="Fiber AOF","Fiber AOF",
U1979="Projet OCM (HUAWEI)","TRAVAUX-HUAWEI",
U1979="Projet OCM (NOKIA)","TRAVAUX-NOKIA",
U1979="ACCESS-ISSUE","ACCESS-ISSUE",
U1979="Projet OCM (ZTE, NOKIA, autres projets)","TRAVAUX OCM",
U1979="No root CAuse","No root cause",
U1979="ODU HS","PDH",
U1979="IP &amp; VLAN","PDH",
U1979="Warehouse HUAWEI","SPARE-ISSUE",
U1979="SPARE-HS","SPARE-ISSUE",
U1979="Power Telco","BSS",U1979="no impacts","no impacts"
),"")</f>
        <v>No root cause</v>
      </c>
      <c r="T1979" s="41" t="str" cm="1">
        <f t="array" ref="T1979">IFERROR(_xlfn.IFS(
U1979="MPR ISSUE","TX ISSUE",
U1979="BSS Hardware Issue","RAN ISSUE",
U1979="Sites strategiques, MLL, Pylone, etc.","ENVTECH",
U1979="AKTIVCO DEFAUT GE &amp; POWER Cabinet","POWER ISSUE",
U1979="AKTIVCO Coupure ENEO &amp; Baisse de tension","POWER ISSUE",
U1979="Coupure ENEO &amp; Baisse de tension","POWER ISSUE",
U1979="Defaut GE &amp; POWER Cabinet","POWER ISSUE",
U1979="Sharing","POWER ISSUE",
U1979="Sites strategiques &amp; DataCenter","POWER ISSUE",
U1979="Exclu","Exclu",
U1979="SAT","TX ISSUE",
U1979="SPARE-ISSUE","SPARE-ISSUE",
U1979="Fiber CAmtel","TX ISSUE",
U1979="Fiber AOF","TX ISSUE",
U1979="Projet OCM (HUAWEI)","TRAVAUX-HUAWEI",
U1979="Projet OCM (NOKIA)","TRAVAUX -NOKIA",
U1979="ACCESS-ISSUE","ACCESS-ISSUE",
U1979="Projet OCM (ZTE, NOKIA, autres projets)","TRAVAUX OCM",
U1979="No root CAuse","No root cause",
U1979="ODU HS","TX ISSUE",
U1979="IP &amp; VLAN","TX ISSUE",
U1979="Warehouse HUAWEI","SPARE-ISSUE",
U1979="SPARE-HS","SPARE-ISSUE",
U1979="Power Telco","RAN ISSUE",U1979="no impacts","no impacts"
),"")</f>
        <v>No root cause</v>
      </c>
      <c r="U1979" s="68" t="s">
        <v>5691</v>
      </c>
      <c r="V1979" s="41" t="str" cm="1">
        <f t="array" ref="V1979">IFERROR(_xlfn.IFS(
U1979="MPR ISSUE","ACTIVE",
U1979="BSS Hardware Issue","ACTIVE",
U1979="Sites strategiques, MLL, Pylone, etc.","PASSIVE",
U1979="AKTIVCO DEFAUT GE &amp; POWER Cabinet","PASSIVE",
U1979="AKTIVCO Coupure ENEO &amp; Baisse de tension","PASSIVE",
U1979="Coupure ENEO &amp; Baisse de tension","PASSIVE",
U1979="Defaut GE &amp; POWER Cabinet","PASSIVE",
U1979="Sharing","PASSIVE",
U1979="Sites strategiques &amp; DataCenter","PASSIVE",
U1979="Exclu","Exclu",
U1979="SAT","ACTIVE",
U1979="SPARE-ISSUE","SPARE-ISSUE",
U1979="Fiber CAmtel","ACTIVE",
U1979="Fiber AOF","ACTIVE",
U1979="Projet OCM (HUAWEI)","PLANNED WORKS",
U1979="Projet OCM (NOKIA)","PLANNED WORKS",
U1979="ACCESS-ISSUE","ACCESS-ISSUE",
U1979="Projet OCM (ZTE, NOKIA, autres projets)","PLANNED WORKS",
U1979="No root CAuse","No root cause",
U1979="ODU HS","ACTIVE",
U1979="IP &amp; VLAN","ACTIVE",
U1979="Warehouse HUAWEI","SPARE-ISSUE",
U1979="SPARE-HS","SPARE-ISSUE",
U1979="Power Telco","ACTIVE", U1979="no impacts","no impacts"
),"")</f>
        <v>No root cause</v>
      </c>
      <c r="W1979" s="113"/>
      <c r="X1979" s="113"/>
      <c r="Y1979" s="113"/>
      <c r="Z1979" s="113"/>
      <c r="AA1979" s="113"/>
      <c r="AB1979" s="17" t="s">
        <v>5465</v>
      </c>
      <c r="AC1979" s="17" t="str">
        <f>_xlfn.XLOOKUP(B1979,'INCIDENT-04-27-2026'!E:E,'INCIDENT-04-27-2026'!F:F,"")</f>
        <v/>
      </c>
      <c r="AD1979" s="9"/>
      <c r="AE1979" s="7" t="s">
        <v>5465</v>
      </c>
      <c r="AF1979" s="6" t="str">
        <f>_xlfn.XLOOKUP(B1979,'[13]Input_27-04'!$B:$B,'[13]Input_27-04'!$M:$M,"")</f>
        <v/>
      </c>
      <c r="AG1979" s="7"/>
      <c r="AH1979" s="3"/>
      <c r="AI1979" s="18" t="str">
        <f>_xlfn.XLOOKUP(B1979,'[3]Cells Huawei 27042026 10h'!$B:$B,'[3]Cells Huawei 27042026 10h'!$T:$T,"")</f>
        <v/>
      </c>
      <c r="AJ1979" s="18" t="str">
        <f>_xlfn.XLOOKUP(B1979,'[3]Cells Huawei 27042026 15h'!$B:$B,'[3]Cells Huawei 27042026 15h'!$T:$T,"")</f>
        <v/>
      </c>
      <c r="AK1979" s="18" t="str">
        <f>_xlfn.XLOOKUP(B1979,'[4]cells down 27042026 11h28'!$B:$B,'[4]cells down 27042026 11h28'!$R:$R,"")</f>
        <v/>
      </c>
      <c r="AL1979" s="18" t="str">
        <f>_xlfn.XLOOKUP(B1979,'[4]cells down 27042026 18h01'!$B:$B,'[4]cells down 27042026 18h01'!$R:$R,"")</f>
        <v/>
      </c>
      <c r="AM1979" s="18" t="str">
        <f>_xlfn.XLOOKUP(B1979,'[5]cell downs 27042026 11h'!$B:$B,'[5]cell downs 27042026 11h'!$R:$R,"")</f>
        <v/>
      </c>
      <c r="AN1979" s="18" t="str">
        <f>_xlfn.XLOOKUP(B1979,'[5]cell downs 27042026 17h40'!$B:$B,'[5]cell downs 27042026 17h40'!$R:$R,"")</f>
        <v/>
      </c>
      <c r="AO1979" s="18" t="str">
        <f>_xlfn.XLOOKUP(B1979,'[6]ALL SITES DOWN'!$D:$D,'[6]ALL SITES DOWN'!$J:$J,"")</f>
        <v/>
      </c>
      <c r="AP1979" s="18" t="str">
        <f>_xlfn.XLOOKUP(B1979,'[7]ALL SITES DOWN'!$D:$D,'[7]ALL SITES DOWN'!$J:$J,"")</f>
        <v/>
      </c>
      <c r="AQ1979" s="9" t="str">
        <f>_xlfn.XLOOKUP(B1979,[8]sheet1!$AC:$AC,[8]sheet1!$AF:$AF,"")</f>
        <v/>
      </c>
      <c r="AR1979" s="14"/>
      <c r="AS1979" s="14" t="s">
        <v>5465</v>
      </c>
      <c r="AT1979" s="14" t="str">
        <f>_xlfn.XLOOKUP(B1979,'[9]cell downs 18042026 17h'!$B:$B,'[9]cell downs 18042026 17h'!$B:$B,"")</f>
        <v/>
      </c>
      <c r="AU1979" s="14" t="str">
        <f>_xlfn.XLOOKUP(B1979,'[10]Cells Huawei 19042026 15h'!$B:$B,'[10]Cells Huawei 19042026 15h'!$B:$B,"")</f>
        <v/>
      </c>
      <c r="AV1979" s="9" t="str">
        <f>_xlfn.XLOOKUP(B1979,'[11]cells down 19042026 9H40'!$B:$B,'[11]cells down 19042026 9H40'!$B:$B,"")</f>
        <v/>
      </c>
    </row>
    <row r="1980" spans="1:48" hidden="1" x14ac:dyDescent="0.3">
      <c r="A1980" s="1" t="s">
        <v>4285</v>
      </c>
      <c r="B1980" s="8" t="s">
        <v>4286</v>
      </c>
      <c r="C1980" s="3" t="str">
        <f>_xlfn.XLOOKUP(B1980,'[1]daily break down'!$D:$D,'[1]daily break down'!$E:$E,"")</f>
        <v>ADAMAOUA</v>
      </c>
      <c r="D1980" s="1"/>
      <c r="E1980" s="1"/>
      <c r="F1980" s="3" t="s">
        <v>90</v>
      </c>
      <c r="G1980" s="1" t="s">
        <v>4266</v>
      </c>
      <c r="H1980" s="27" t="str">
        <f>_xlfn.XLOOKUP(B1980,[2]CALCULATION!$B:$B,[2]CALCULATION!$H:$H,"")</f>
        <v>HUAWEI</v>
      </c>
      <c r="I1980" s="26">
        <v>6.0639266279146082E-3</v>
      </c>
      <c r="J1980" s="26">
        <v>3.8060057129322859E-2</v>
      </c>
      <c r="K1980" s="26">
        <v>0.70396837626593389</v>
      </c>
      <c r="L1980" s="26">
        <v>0</v>
      </c>
      <c r="M1980" s="26">
        <v>0</v>
      </c>
      <c r="N1980" s="26">
        <v>0</v>
      </c>
      <c r="O1980" s="26">
        <v>0</v>
      </c>
      <c r="P1980" s="114" t="s">
        <v>6364</v>
      </c>
      <c r="Q1980" s="42" t="s">
        <v>5538</v>
      </c>
      <c r="R1980" s="42"/>
      <c r="S1980" s="41" t="str" cm="1">
        <f t="array" ref="S1980">IFERROR(_xlfn.IFS(
U1980="MPR ISSUE","PDH",
U1980="BSS Hardware Issue","BSS",
U1980="Sites strategiques, MLL, Pylone, etc.","ENVTECH",
U1980="AKTIVCO DEFAUT GE &amp; POWER Cabinet","AKTIVCO",
U1980="AKTIVCO Coupure ENEO &amp; Baisse de tension","AKTIVCO GRID ONLY",
U1980="Coupure ENEO &amp; Baisse de tension","IHS GRID ONLY",
U1980="Defaut GE &amp; POWER Cabinet","IHS",
U1980="Sharing","Partners",
U1980="Sites strategiques &amp; DataCenter","SST &amp; DC",
U1980="Exclu","Exclu",
U1980="SAT","SAT",
U1980="SPARE-ISSUE","SPARE-ISSUE",
U1980="Fiber CAmtel","TRANS_FO_CAMTEL",
U1980="Fiber AOF","Fiber AOF",
U1980="Projet OCM (HUAWEI)","TRAVAUX-HUAWEI",
U1980="Projet OCM (NOKIA)","TRAVAUX-NOKIA",
U1980="ACCESS-ISSUE","ACCESS-ISSUE",
U1980="Projet OCM (ZTE, NOKIA, autres projets)","TRAVAUX OCM",
U1980="No root CAuse","No root cause",
U1980="ODU HS","PDH",
U1980="IP &amp; VLAN","PDH",
U1980="Warehouse HUAWEI","SPARE-ISSUE",
U1980="SPARE-HS","SPARE-ISSUE",
U1980="Power Telco","BSS",U1980="no impacts","no impacts"
),"")</f>
        <v>No root cause</v>
      </c>
      <c r="T1980" s="41" t="str" cm="1">
        <f t="array" ref="T1980">IFERROR(_xlfn.IFS(
U1980="MPR ISSUE","TX ISSUE",
U1980="BSS Hardware Issue","RAN ISSUE",
U1980="Sites strategiques, MLL, Pylone, etc.","ENVTECH",
U1980="AKTIVCO DEFAUT GE &amp; POWER Cabinet","POWER ISSUE",
U1980="AKTIVCO Coupure ENEO &amp; Baisse de tension","POWER ISSUE",
U1980="Coupure ENEO &amp; Baisse de tension","POWER ISSUE",
U1980="Defaut GE &amp; POWER Cabinet","POWER ISSUE",
U1980="Sharing","POWER ISSUE",
U1980="Sites strategiques &amp; DataCenter","POWER ISSUE",
U1980="Exclu","Exclu",
U1980="SAT","TX ISSUE",
U1980="SPARE-ISSUE","SPARE-ISSUE",
U1980="Fiber CAmtel","TX ISSUE",
U1980="Fiber AOF","TX ISSUE",
U1980="Projet OCM (HUAWEI)","TRAVAUX-HUAWEI",
U1980="Projet OCM (NOKIA)","TRAVAUX -NOKIA",
U1980="ACCESS-ISSUE","ACCESS-ISSUE",
U1980="Projet OCM (ZTE, NOKIA, autres projets)","TRAVAUX OCM",
U1980="No root CAuse","No root cause",
U1980="ODU HS","TX ISSUE",
U1980="IP &amp; VLAN","TX ISSUE",
U1980="Warehouse HUAWEI","SPARE-ISSUE",
U1980="SPARE-HS","SPARE-ISSUE",
U1980="Power Telco","RAN ISSUE",U1980="no impacts","no impacts"
),"")</f>
        <v>No root cause</v>
      </c>
      <c r="U1980" s="68" t="s">
        <v>5691</v>
      </c>
      <c r="V1980" s="41" t="str" cm="1">
        <f t="array" ref="V1980">IFERROR(_xlfn.IFS(
U1980="MPR ISSUE","ACTIVE",
U1980="BSS Hardware Issue","ACTIVE",
U1980="Sites strategiques, MLL, Pylone, etc.","PASSIVE",
U1980="AKTIVCO DEFAUT GE &amp; POWER Cabinet","PASSIVE",
U1980="AKTIVCO Coupure ENEO &amp; Baisse de tension","PASSIVE",
U1980="Coupure ENEO &amp; Baisse de tension","PASSIVE",
U1980="Defaut GE &amp; POWER Cabinet","PASSIVE",
U1980="Sharing","PASSIVE",
U1980="Sites strategiques &amp; DataCenter","PASSIVE",
U1980="Exclu","Exclu",
U1980="SAT","ACTIVE",
U1980="SPARE-ISSUE","SPARE-ISSUE",
U1980="Fiber CAmtel","ACTIVE",
U1980="Fiber AOF","ACTIVE",
U1980="Projet OCM (HUAWEI)","PLANNED WORKS",
U1980="Projet OCM (NOKIA)","PLANNED WORKS",
U1980="ACCESS-ISSUE","ACCESS-ISSUE",
U1980="Projet OCM (ZTE, NOKIA, autres projets)","PLANNED WORKS",
U1980="No root CAuse","No root cause",
U1980="ODU HS","ACTIVE",
U1980="IP &amp; VLAN","ACTIVE",
U1980="Warehouse HUAWEI","SPARE-ISSUE",
U1980="SPARE-HS","SPARE-ISSUE",
U1980="Power Telco","ACTIVE", U1980="no impacts","no impacts"
),"")</f>
        <v>No root cause</v>
      </c>
      <c r="W1980" s="113"/>
      <c r="X1980" s="113"/>
      <c r="Y1980" s="113"/>
      <c r="Z1980" s="113"/>
      <c r="AA1980" s="113"/>
      <c r="AB1980" s="17" t="s">
        <v>5465</v>
      </c>
      <c r="AC1980" s="17" t="str">
        <f>_xlfn.XLOOKUP(B1980,'INCIDENT-04-27-2026'!E:E,'INCIDENT-04-27-2026'!F:F,"")</f>
        <v/>
      </c>
      <c r="AD1980" s="9"/>
      <c r="AE1980" s="7" t="s">
        <v>5465</v>
      </c>
      <c r="AF1980" s="6" t="str">
        <f>_xlfn.XLOOKUP(B1980,'[13]Input_27-04'!$B:$B,'[13]Input_27-04'!$M:$M,"")</f>
        <v/>
      </c>
      <c r="AG1980" s="7"/>
      <c r="AH1980" s="3"/>
      <c r="AI1980" s="18" t="str">
        <f>_xlfn.XLOOKUP(B1980,'[3]Cells Huawei 27042026 10h'!$B:$B,'[3]Cells Huawei 27042026 10h'!$T:$T,"")</f>
        <v/>
      </c>
      <c r="AJ1980" s="18" t="str">
        <f>_xlfn.XLOOKUP(B1980,'[3]Cells Huawei 27042026 15h'!$B:$B,'[3]Cells Huawei 27042026 15h'!$T:$T,"")</f>
        <v/>
      </c>
      <c r="AK1980" s="18" t="str">
        <f>_xlfn.XLOOKUP(B1980,'[4]cells down 27042026 11h28'!$B:$B,'[4]cells down 27042026 11h28'!$R:$R,"")</f>
        <v/>
      </c>
      <c r="AL1980" s="18" t="str">
        <f>_xlfn.XLOOKUP(B1980,'[4]cells down 27042026 18h01'!$B:$B,'[4]cells down 27042026 18h01'!$R:$R,"")</f>
        <v/>
      </c>
      <c r="AM1980" s="18" t="str">
        <f>_xlfn.XLOOKUP(B1980,'[5]cell downs 27042026 11h'!$B:$B,'[5]cell downs 27042026 11h'!$R:$R,"")</f>
        <v/>
      </c>
      <c r="AN1980" s="18" t="str">
        <f>_xlfn.XLOOKUP(B1980,'[5]cell downs 27042026 17h40'!$B:$B,'[5]cell downs 27042026 17h40'!$R:$R,"")</f>
        <v/>
      </c>
      <c r="AO1980" s="18" t="str">
        <f>_xlfn.XLOOKUP(B1980,'[6]ALL SITES DOWN'!$D:$D,'[6]ALL SITES DOWN'!$J:$J,"")</f>
        <v/>
      </c>
      <c r="AP1980" s="18" t="str">
        <f>_xlfn.XLOOKUP(B1980,'[7]ALL SITES DOWN'!$D:$D,'[7]ALL SITES DOWN'!$J:$J,"")</f>
        <v/>
      </c>
      <c r="AQ1980" s="9" t="str">
        <f>_xlfn.XLOOKUP(B1980,[8]sheet1!$AC:$AC,[8]sheet1!$AF:$AF,"")</f>
        <v/>
      </c>
      <c r="AR1980" s="14"/>
      <c r="AS1980" s="14" t="s">
        <v>5465</v>
      </c>
      <c r="AT1980" s="14" t="str">
        <f>_xlfn.XLOOKUP(B1980,'[9]cell downs 18042026 17h'!$B:$B,'[9]cell downs 18042026 17h'!$B:$B,"")</f>
        <v/>
      </c>
      <c r="AU1980" s="14" t="str">
        <f>_xlfn.XLOOKUP(B1980,'[10]Cells Huawei 19042026 15h'!$B:$B,'[10]Cells Huawei 19042026 15h'!$B:$B,"")</f>
        <v/>
      </c>
      <c r="AV1980" s="9" t="str">
        <f>_xlfn.XLOOKUP(B1980,'[11]cells down 19042026 9H40'!$B:$B,'[11]cells down 19042026 9H40'!$B:$B,"")</f>
        <v/>
      </c>
    </row>
    <row r="1981" spans="1:48" hidden="1" x14ac:dyDescent="0.3">
      <c r="A1981" s="1" t="s">
        <v>4774</v>
      </c>
      <c r="B1981" s="8" t="s">
        <v>4775</v>
      </c>
      <c r="C1981" s="3" t="str">
        <f>_xlfn.XLOOKUP(B1981,'[1]daily break down'!$D:$D,'[1]daily break down'!$E:$E,"")</f>
        <v>SUD-OUEST</v>
      </c>
      <c r="D1981" s="1" t="s">
        <v>11</v>
      </c>
      <c r="E1981" s="1" t="s">
        <v>12</v>
      </c>
      <c r="F1981" s="3" t="s">
        <v>13</v>
      </c>
      <c r="G1981" s="1" t="s">
        <v>14</v>
      </c>
      <c r="H1981" s="27" t="str">
        <f>_xlfn.XLOOKUP(B1981,[2]CALCULATION!$B:$B,[2]CALCULATION!$H:$H,"")</f>
        <v>Huawei</v>
      </c>
      <c r="I1981" s="26">
        <v>0</v>
      </c>
      <c r="J1981" s="26">
        <v>0</v>
      </c>
      <c r="K1981" s="26">
        <v>0</v>
      </c>
      <c r="L1981" s="26">
        <v>0</v>
      </c>
      <c r="M1981" s="26">
        <v>0</v>
      </c>
      <c r="N1981" s="26">
        <v>0</v>
      </c>
      <c r="O1981" s="26">
        <v>0</v>
      </c>
      <c r="P1981" s="114" t="s">
        <v>6364</v>
      </c>
      <c r="Q1981" s="42" t="s">
        <v>5538</v>
      </c>
      <c r="R1981" s="42"/>
      <c r="S1981" s="41" t="str" cm="1">
        <f t="array" ref="S1981">IFERROR(_xlfn.IFS(
U1981="MPR ISSUE","PDH",
U1981="BSS Hardware Issue","BSS",
U1981="Sites strategiques, MLL, Pylone, etc.","ENVTECH",
U1981="AKTIVCO DEFAUT GE &amp; POWER Cabinet","AKTIVCO",
U1981="AKTIVCO Coupure ENEO &amp; Baisse de tension","AKTIVCO GRID ONLY",
U1981="Coupure ENEO &amp; Baisse de tension","IHS GRID ONLY",
U1981="Defaut GE &amp; POWER Cabinet","IHS",
U1981="Sharing","Partners",
U1981="Sites strategiques &amp; DataCenter","SST &amp; DC",
U1981="Exclu","Exclu",
U1981="SAT","SAT",
U1981="SPARE-ISSUE","SPARE-ISSUE",
U1981="Fiber CAmtel","TRANS_FO_CAMTEL",
U1981="Fiber AOF","Fiber AOF",
U1981="Projet OCM (HUAWEI)","TRAVAUX-HUAWEI",
U1981="Projet OCM (NOKIA)","TRAVAUX-NOKIA",
U1981="ACCESS-ISSUE","ACCESS-ISSUE",
U1981="Projet OCM (ZTE, NOKIA, autres projets)","TRAVAUX OCM",
U1981="No root CAuse","No root cause",
U1981="ODU HS","PDH",
U1981="IP &amp; VLAN","PDH",
U1981="Warehouse HUAWEI","SPARE-ISSUE",
U1981="SPARE-HS","SPARE-ISSUE",
U1981="Power Telco","BSS",U1981="no impacts","no impacts"
),"")</f>
        <v>No root cause</v>
      </c>
      <c r="T1981" s="41" t="str" cm="1">
        <f t="array" ref="T1981">IFERROR(_xlfn.IFS(
U1981="MPR ISSUE","TX ISSUE",
U1981="BSS Hardware Issue","RAN ISSUE",
U1981="Sites strategiques, MLL, Pylone, etc.","ENVTECH",
U1981="AKTIVCO DEFAUT GE &amp; POWER Cabinet","POWER ISSUE",
U1981="AKTIVCO Coupure ENEO &amp; Baisse de tension","POWER ISSUE",
U1981="Coupure ENEO &amp; Baisse de tension","POWER ISSUE",
U1981="Defaut GE &amp; POWER Cabinet","POWER ISSUE",
U1981="Sharing","POWER ISSUE",
U1981="Sites strategiques &amp; DataCenter","POWER ISSUE",
U1981="Exclu","Exclu",
U1981="SAT","TX ISSUE",
U1981="SPARE-ISSUE","SPARE-ISSUE",
U1981="Fiber CAmtel","TX ISSUE",
U1981="Fiber AOF","TX ISSUE",
U1981="Projet OCM (HUAWEI)","TRAVAUX-HUAWEI",
U1981="Projet OCM (NOKIA)","TRAVAUX -NOKIA",
U1981="ACCESS-ISSUE","ACCESS-ISSUE",
U1981="Projet OCM (ZTE, NOKIA, autres projets)","TRAVAUX OCM",
U1981="No root CAuse","No root cause",
U1981="ODU HS","TX ISSUE",
U1981="IP &amp; VLAN","TX ISSUE",
U1981="Warehouse HUAWEI","SPARE-ISSUE",
U1981="SPARE-HS","SPARE-ISSUE",
U1981="Power Telco","RAN ISSUE",U1981="no impacts","no impacts"
),"")</f>
        <v>No root cause</v>
      </c>
      <c r="U1981" s="68" t="s">
        <v>5691</v>
      </c>
      <c r="V1981" s="41" t="str" cm="1">
        <f t="array" ref="V1981">IFERROR(_xlfn.IFS(
U1981="MPR ISSUE","ACTIVE",
U1981="BSS Hardware Issue","ACTIVE",
U1981="Sites strategiques, MLL, Pylone, etc.","PASSIVE",
U1981="AKTIVCO DEFAUT GE &amp; POWER Cabinet","PASSIVE",
U1981="AKTIVCO Coupure ENEO &amp; Baisse de tension","PASSIVE",
U1981="Coupure ENEO &amp; Baisse de tension","PASSIVE",
U1981="Defaut GE &amp; POWER Cabinet","PASSIVE",
U1981="Sharing","PASSIVE",
U1981="Sites strategiques &amp; DataCenter","PASSIVE",
U1981="Exclu","Exclu",
U1981="SAT","ACTIVE",
U1981="SPARE-ISSUE","SPARE-ISSUE",
U1981="Fiber CAmtel","ACTIVE",
U1981="Fiber AOF","ACTIVE",
U1981="Projet OCM (HUAWEI)","PLANNED WORKS",
U1981="Projet OCM (NOKIA)","PLANNED WORKS",
U1981="ACCESS-ISSUE","ACCESS-ISSUE",
U1981="Projet OCM (ZTE, NOKIA, autres projets)","PLANNED WORKS",
U1981="No root CAuse","No root cause",
U1981="ODU HS","ACTIVE",
U1981="IP &amp; VLAN","ACTIVE",
U1981="Warehouse HUAWEI","SPARE-ISSUE",
U1981="SPARE-HS","SPARE-ISSUE",
U1981="Power Telco","ACTIVE", U1981="no impacts","no impacts"
),"")</f>
        <v>No root cause</v>
      </c>
      <c r="W1981" s="113"/>
      <c r="X1981" s="113"/>
      <c r="Y1981" s="113"/>
      <c r="Z1981" s="113"/>
      <c r="AA1981" s="113"/>
      <c r="AB1981" s="17" t="s">
        <v>5465</v>
      </c>
      <c r="AC1981" s="17" t="str">
        <f>_xlfn.XLOOKUP(B1981,'INCIDENT-04-27-2026'!E:E,'INCIDENT-04-27-2026'!F:F,"")</f>
        <v/>
      </c>
      <c r="AD1981" s="9"/>
      <c r="AE1981" s="7" t="s">
        <v>5465</v>
      </c>
      <c r="AF1981" s="6" t="str">
        <f>_xlfn.XLOOKUP(B1981,'[13]Input_27-04'!$B:$B,'[13]Input_27-04'!$M:$M,"")</f>
        <v/>
      </c>
      <c r="AG1981" s="7"/>
      <c r="AH1981" s="3"/>
      <c r="AI1981" s="18" t="str">
        <f>_xlfn.XLOOKUP(B1981,'[3]Cells Huawei 27042026 10h'!$B:$B,'[3]Cells Huawei 27042026 10h'!$T:$T,"")</f>
        <v/>
      </c>
      <c r="AJ1981" s="18" t="str">
        <f>_xlfn.XLOOKUP(B1981,'[3]Cells Huawei 27042026 15h'!$B:$B,'[3]Cells Huawei 27042026 15h'!$T:$T,"")</f>
        <v/>
      </c>
      <c r="AK1981" s="18" t="str">
        <f>_xlfn.XLOOKUP(B1981,'[4]cells down 27042026 11h28'!$B:$B,'[4]cells down 27042026 11h28'!$R:$R,"")</f>
        <v/>
      </c>
      <c r="AL1981" s="18" t="str">
        <f>_xlfn.XLOOKUP(B1981,'[4]cells down 27042026 18h01'!$B:$B,'[4]cells down 27042026 18h01'!$R:$R,"")</f>
        <v/>
      </c>
      <c r="AM1981" s="18" t="str">
        <f>_xlfn.XLOOKUP(B1981,'[5]cell downs 27042026 11h'!$B:$B,'[5]cell downs 27042026 11h'!$R:$R,"")</f>
        <v/>
      </c>
      <c r="AN1981" s="18" t="str">
        <f>_xlfn.XLOOKUP(B1981,'[5]cell downs 27042026 17h40'!$B:$B,'[5]cell downs 27042026 17h40'!$R:$R,"")</f>
        <v/>
      </c>
      <c r="AO1981" s="18" t="str">
        <f>_xlfn.XLOOKUP(B1981,'[6]ALL SITES DOWN'!$D:$D,'[6]ALL SITES DOWN'!$J:$J,"")</f>
        <v/>
      </c>
      <c r="AP1981" s="18" t="str">
        <f>_xlfn.XLOOKUP(B1981,'[7]ALL SITES DOWN'!$D:$D,'[7]ALL SITES DOWN'!$J:$J,"")</f>
        <v/>
      </c>
      <c r="AQ1981" s="9" t="str">
        <f>_xlfn.XLOOKUP(B1981,[8]sheet1!$AC:$AC,[8]sheet1!$AF:$AF,"")</f>
        <v/>
      </c>
      <c r="AR1981" s="14"/>
      <c r="AS1981" s="14" t="s">
        <v>5465</v>
      </c>
      <c r="AT1981" s="14" t="str">
        <f>_xlfn.XLOOKUP(B1981,'[9]cell downs 18042026 17h'!$B:$B,'[9]cell downs 18042026 17h'!$B:$B,"")</f>
        <v/>
      </c>
      <c r="AU1981" s="14" t="str">
        <f>_xlfn.XLOOKUP(B1981,'[10]Cells Huawei 19042026 15h'!$B:$B,'[10]Cells Huawei 19042026 15h'!$B:$B,"")</f>
        <v/>
      </c>
      <c r="AV1981" s="9" t="str">
        <f>_xlfn.XLOOKUP(B1981,'[11]cells down 19042026 9H40'!$B:$B,'[11]cells down 19042026 9H40'!$B:$B,"")</f>
        <v/>
      </c>
    </row>
    <row r="1982" spans="1:48" hidden="1" x14ac:dyDescent="0.3">
      <c r="A1982" s="1" t="s">
        <v>4266</v>
      </c>
      <c r="B1982" s="8" t="s">
        <v>4267</v>
      </c>
      <c r="C1982" s="3" t="str">
        <f>_xlfn.XLOOKUP(B1982,'[1]daily break down'!$D:$D,'[1]daily break down'!$E:$E,"")</f>
        <v>ADAMAOUA</v>
      </c>
      <c r="D1982" s="1" t="s">
        <v>21</v>
      </c>
      <c r="E1982" s="1" t="s">
        <v>80</v>
      </c>
      <c r="F1982" s="3" t="s">
        <v>90</v>
      </c>
      <c r="G1982" s="1" t="s">
        <v>4266</v>
      </c>
      <c r="H1982" s="27" t="str">
        <f>_xlfn.XLOOKUP(B1982,[2]CALCULATION!$B:$B,[2]CALCULATION!$H:$H,"")</f>
        <v>HUAWEI</v>
      </c>
      <c r="I1982" s="26">
        <v>1.7835078317395908E-3</v>
      </c>
      <c r="J1982" s="26">
        <v>7.2232067185453424E-3</v>
      </c>
      <c r="K1982" s="26">
        <v>0.70881951756826567</v>
      </c>
      <c r="L1982" s="26">
        <v>0.92876170337839181</v>
      </c>
      <c r="M1982" s="26">
        <v>0</v>
      </c>
      <c r="N1982" s="26">
        <v>0</v>
      </c>
      <c r="O1982" s="26">
        <v>0</v>
      </c>
      <c r="P1982" s="114" t="s">
        <v>6364</v>
      </c>
      <c r="Q1982" s="42" t="s">
        <v>5538</v>
      </c>
      <c r="R1982" s="42"/>
      <c r="S1982" s="41" t="str" cm="1">
        <f t="array" ref="S1982">IFERROR(_xlfn.IFS(
U1982="MPR ISSUE","PDH",
U1982="BSS Hardware Issue","BSS",
U1982="Sites strategiques, MLL, Pylone, etc.","ENVTECH",
U1982="AKTIVCO DEFAUT GE &amp; POWER Cabinet","AKTIVCO",
U1982="AKTIVCO Coupure ENEO &amp; Baisse de tension","AKTIVCO GRID ONLY",
U1982="Coupure ENEO &amp; Baisse de tension","IHS GRID ONLY",
U1982="Defaut GE &amp; POWER Cabinet","IHS",
U1982="Sharing","Partners",
U1982="Sites strategiques &amp; DataCenter","SST &amp; DC",
U1982="Exclu","Exclu",
U1982="SAT","SAT",
U1982="SPARE-ISSUE","SPARE-ISSUE",
U1982="Fiber CAmtel","TRANS_FO_CAMTEL",
U1982="Fiber AOF","Fiber AOF",
U1982="Projet OCM (HUAWEI)","TRAVAUX-HUAWEI",
U1982="Projet OCM (NOKIA)","TRAVAUX-NOKIA",
U1982="ACCESS-ISSUE","ACCESS-ISSUE",
U1982="Projet OCM (ZTE, NOKIA, autres projets)","TRAVAUX OCM",
U1982="No root CAuse","No root cause",
U1982="ODU HS","PDH",
U1982="IP &amp; VLAN","PDH",
U1982="Warehouse HUAWEI","SPARE-ISSUE",
U1982="SPARE-HS","SPARE-ISSUE",
U1982="Power Telco","BSS",U1982="no impacts","no impacts"
),"")</f>
        <v>No root cause</v>
      </c>
      <c r="T1982" s="41" t="str" cm="1">
        <f t="array" ref="T1982">IFERROR(_xlfn.IFS(
U1982="MPR ISSUE","TX ISSUE",
U1982="BSS Hardware Issue","RAN ISSUE",
U1982="Sites strategiques, MLL, Pylone, etc.","ENVTECH",
U1982="AKTIVCO DEFAUT GE &amp; POWER Cabinet","POWER ISSUE",
U1982="AKTIVCO Coupure ENEO &amp; Baisse de tension","POWER ISSUE",
U1982="Coupure ENEO &amp; Baisse de tension","POWER ISSUE",
U1982="Defaut GE &amp; POWER Cabinet","POWER ISSUE",
U1982="Sharing","POWER ISSUE",
U1982="Sites strategiques &amp; DataCenter","POWER ISSUE",
U1982="Exclu","Exclu",
U1982="SAT","TX ISSUE",
U1982="SPARE-ISSUE","SPARE-ISSUE",
U1982="Fiber CAmtel","TX ISSUE",
U1982="Fiber AOF","TX ISSUE",
U1982="Projet OCM (HUAWEI)","TRAVAUX-HUAWEI",
U1982="Projet OCM (NOKIA)","TRAVAUX -NOKIA",
U1982="ACCESS-ISSUE","ACCESS-ISSUE",
U1982="Projet OCM (ZTE, NOKIA, autres projets)","TRAVAUX OCM",
U1982="No root CAuse","No root cause",
U1982="ODU HS","TX ISSUE",
U1982="IP &amp; VLAN","TX ISSUE",
U1982="Warehouse HUAWEI","SPARE-ISSUE",
U1982="SPARE-HS","SPARE-ISSUE",
U1982="Power Telco","RAN ISSUE",U1982="no impacts","no impacts"
),"")</f>
        <v>No root cause</v>
      </c>
      <c r="U1982" s="68" t="s">
        <v>5691</v>
      </c>
      <c r="V1982" s="41" t="str" cm="1">
        <f t="array" ref="V1982">IFERROR(_xlfn.IFS(
U1982="MPR ISSUE","ACTIVE",
U1982="BSS Hardware Issue","ACTIVE",
U1982="Sites strategiques, MLL, Pylone, etc.","PASSIVE",
U1982="AKTIVCO DEFAUT GE &amp; POWER Cabinet","PASSIVE",
U1982="AKTIVCO Coupure ENEO &amp; Baisse de tension","PASSIVE",
U1982="Coupure ENEO &amp; Baisse de tension","PASSIVE",
U1982="Defaut GE &amp; POWER Cabinet","PASSIVE",
U1982="Sharing","PASSIVE",
U1982="Sites strategiques &amp; DataCenter","PASSIVE",
U1982="Exclu","Exclu",
U1982="SAT","ACTIVE",
U1982="SPARE-ISSUE","SPARE-ISSUE",
U1982="Fiber CAmtel","ACTIVE",
U1982="Fiber AOF","ACTIVE",
U1982="Projet OCM (HUAWEI)","PLANNED WORKS",
U1982="Projet OCM (NOKIA)","PLANNED WORKS",
U1982="ACCESS-ISSUE","ACCESS-ISSUE",
U1982="Projet OCM (ZTE, NOKIA, autres projets)","PLANNED WORKS",
U1982="No root CAuse","No root cause",
U1982="ODU HS","ACTIVE",
U1982="IP &amp; VLAN","ACTIVE",
U1982="Warehouse HUAWEI","SPARE-ISSUE",
U1982="SPARE-HS","SPARE-ISSUE",
U1982="Power Telco","ACTIVE", U1982="no impacts","no impacts"
),"")</f>
        <v>No root cause</v>
      </c>
      <c r="W1982" s="113"/>
      <c r="X1982" s="113"/>
      <c r="Y1982" s="113"/>
      <c r="Z1982" s="113"/>
      <c r="AA1982" s="113"/>
      <c r="AB1982" s="17" t="s">
        <v>5465</v>
      </c>
      <c r="AC1982" s="17" t="str">
        <f>_xlfn.XLOOKUP(B1982,'INCIDENT-04-27-2026'!E:E,'INCIDENT-04-27-2026'!F:F,"")</f>
        <v/>
      </c>
      <c r="AD1982" s="9"/>
      <c r="AE1982" s="7" t="s">
        <v>5465</v>
      </c>
      <c r="AF1982" s="6" t="str">
        <f>_xlfn.XLOOKUP(B1982,'[13]Input_27-04'!$B:$B,'[13]Input_27-04'!$M:$M,"")</f>
        <v/>
      </c>
      <c r="AG1982" s="7"/>
      <c r="AH1982" s="3"/>
      <c r="AI1982" s="18" t="str">
        <f>_xlfn.XLOOKUP(B1982,'[3]Cells Huawei 27042026 10h'!$B:$B,'[3]Cells Huawei 27042026 10h'!$T:$T,"")</f>
        <v/>
      </c>
      <c r="AJ1982" s="18" t="str">
        <f>_xlfn.XLOOKUP(B1982,'[3]Cells Huawei 27042026 15h'!$B:$B,'[3]Cells Huawei 27042026 15h'!$T:$T,"")</f>
        <v/>
      </c>
      <c r="AK1982" s="18" t="str">
        <f>_xlfn.XLOOKUP(B1982,'[4]cells down 27042026 11h28'!$B:$B,'[4]cells down 27042026 11h28'!$R:$R,"")</f>
        <v/>
      </c>
      <c r="AL1982" s="18" t="str">
        <f>_xlfn.XLOOKUP(B1982,'[4]cells down 27042026 18h01'!$B:$B,'[4]cells down 27042026 18h01'!$R:$R,"")</f>
        <v/>
      </c>
      <c r="AM1982" s="18" t="str">
        <f>_xlfn.XLOOKUP(B1982,'[5]cell downs 27042026 11h'!$B:$B,'[5]cell downs 27042026 11h'!$R:$R,"")</f>
        <v/>
      </c>
      <c r="AN1982" s="18" t="str">
        <f>_xlfn.XLOOKUP(B1982,'[5]cell downs 27042026 17h40'!$B:$B,'[5]cell downs 27042026 17h40'!$R:$R,"")</f>
        <v/>
      </c>
      <c r="AO1982" s="18" t="str">
        <f>_xlfn.XLOOKUP(B1982,'[6]ALL SITES DOWN'!$D:$D,'[6]ALL SITES DOWN'!$J:$J,"")</f>
        <v/>
      </c>
      <c r="AP1982" s="18" t="str">
        <f>_xlfn.XLOOKUP(B1982,'[7]ALL SITES DOWN'!$D:$D,'[7]ALL SITES DOWN'!$J:$J,"")</f>
        <v/>
      </c>
      <c r="AQ1982" s="9" t="str">
        <f>_xlfn.XLOOKUP(B1982,[8]sheet1!$AC:$AC,[8]sheet1!$AF:$AF,"")</f>
        <v/>
      </c>
      <c r="AR1982" s="14"/>
      <c r="AS1982" s="14" t="s">
        <v>5465</v>
      </c>
      <c r="AT1982" s="14" t="str">
        <f>_xlfn.XLOOKUP(B1982,'[9]cell downs 18042026 17h'!$B:$B,'[9]cell downs 18042026 17h'!$B:$B,"")</f>
        <v/>
      </c>
      <c r="AU1982" s="14" t="str">
        <f>_xlfn.XLOOKUP(B1982,'[10]Cells Huawei 19042026 15h'!$B:$B,'[10]Cells Huawei 19042026 15h'!$B:$B,"")</f>
        <v/>
      </c>
      <c r="AV1982" s="9" t="str">
        <f>_xlfn.XLOOKUP(B1982,'[11]cells down 19042026 9H40'!$B:$B,'[11]cells down 19042026 9H40'!$B:$B,"")</f>
        <v/>
      </c>
    </row>
    <row r="1983" spans="1:48" hidden="1" x14ac:dyDescent="0.3">
      <c r="A1983" s="1" t="s">
        <v>4247</v>
      </c>
      <c r="B1983" s="8" t="s">
        <v>4248</v>
      </c>
      <c r="C1983" s="3" t="str">
        <f>_xlfn.XLOOKUP(B1983,'[1]daily break down'!$D:$D,'[1]daily break down'!$E:$E,"")</f>
        <v>ADAMAOUA</v>
      </c>
      <c r="D1983" s="1"/>
      <c r="E1983" s="1"/>
      <c r="F1983" s="3" t="s">
        <v>90</v>
      </c>
      <c r="G1983" s="1" t="s">
        <v>4249</v>
      </c>
      <c r="H1983" s="27" t="str">
        <f>_xlfn.XLOOKUP(B1983,[2]CALCULATION!$B:$B,[2]CALCULATION!$H:$H,"")</f>
        <v>HUAWEI</v>
      </c>
      <c r="I1983" s="26">
        <v>0</v>
      </c>
      <c r="J1983" s="26">
        <v>1.5748374154260582E-2</v>
      </c>
      <c r="K1983" s="26">
        <v>5.6180496699797106E-3</v>
      </c>
      <c r="L1983" s="26">
        <v>0</v>
      </c>
      <c r="M1983" s="26">
        <v>0</v>
      </c>
      <c r="N1983" s="26">
        <v>0</v>
      </c>
      <c r="O1983" s="26">
        <v>0</v>
      </c>
      <c r="P1983" s="114" t="s">
        <v>6364</v>
      </c>
      <c r="Q1983" s="42" t="s">
        <v>5538</v>
      </c>
      <c r="R1983" s="42"/>
      <c r="S1983" s="41" t="str" cm="1">
        <f t="array" ref="S1983">IFERROR(_xlfn.IFS(
U1983="MPR ISSUE","PDH",
U1983="BSS Hardware Issue","BSS",
U1983="Sites strategiques, MLL, Pylone, etc.","ENVTECH",
U1983="AKTIVCO DEFAUT GE &amp; POWER Cabinet","AKTIVCO",
U1983="AKTIVCO Coupure ENEO &amp; Baisse de tension","AKTIVCO GRID ONLY",
U1983="Coupure ENEO &amp; Baisse de tension","IHS GRID ONLY",
U1983="Defaut GE &amp; POWER Cabinet","IHS",
U1983="Sharing","Partners",
U1983="Sites strategiques &amp; DataCenter","SST &amp; DC",
U1983="Exclu","Exclu",
U1983="SAT","SAT",
U1983="SPARE-ISSUE","SPARE-ISSUE",
U1983="Fiber CAmtel","TRANS_FO_CAMTEL",
U1983="Fiber AOF","Fiber AOF",
U1983="Projet OCM (HUAWEI)","TRAVAUX-HUAWEI",
U1983="Projet OCM (NOKIA)","TRAVAUX-NOKIA",
U1983="ACCESS-ISSUE","ACCESS-ISSUE",
U1983="Projet OCM (ZTE, NOKIA, autres projets)","TRAVAUX OCM",
U1983="No root CAuse","No root cause",
U1983="ODU HS","PDH",
U1983="IP &amp; VLAN","PDH",
U1983="Warehouse HUAWEI","SPARE-ISSUE",
U1983="SPARE-HS","SPARE-ISSUE",
U1983="Power Telco","BSS",U1983="no impacts","no impacts"
),"")</f>
        <v>No root cause</v>
      </c>
      <c r="T1983" s="41" t="str" cm="1">
        <f t="array" ref="T1983">IFERROR(_xlfn.IFS(
U1983="MPR ISSUE","TX ISSUE",
U1983="BSS Hardware Issue","RAN ISSUE",
U1983="Sites strategiques, MLL, Pylone, etc.","ENVTECH",
U1983="AKTIVCO DEFAUT GE &amp; POWER Cabinet","POWER ISSUE",
U1983="AKTIVCO Coupure ENEO &amp; Baisse de tension","POWER ISSUE",
U1983="Coupure ENEO &amp; Baisse de tension","POWER ISSUE",
U1983="Defaut GE &amp; POWER Cabinet","POWER ISSUE",
U1983="Sharing","POWER ISSUE",
U1983="Sites strategiques &amp; DataCenter","POWER ISSUE",
U1983="Exclu","Exclu",
U1983="SAT","TX ISSUE",
U1983="SPARE-ISSUE","SPARE-ISSUE",
U1983="Fiber CAmtel","TX ISSUE",
U1983="Fiber AOF","TX ISSUE",
U1983="Projet OCM (HUAWEI)","TRAVAUX-HUAWEI",
U1983="Projet OCM (NOKIA)","TRAVAUX -NOKIA",
U1983="ACCESS-ISSUE","ACCESS-ISSUE",
U1983="Projet OCM (ZTE, NOKIA, autres projets)","TRAVAUX OCM",
U1983="No root CAuse","No root cause",
U1983="ODU HS","TX ISSUE",
U1983="IP &amp; VLAN","TX ISSUE",
U1983="Warehouse HUAWEI","SPARE-ISSUE",
U1983="SPARE-HS","SPARE-ISSUE",
U1983="Power Telco","RAN ISSUE",U1983="no impacts","no impacts"
),"")</f>
        <v>No root cause</v>
      </c>
      <c r="U1983" s="68" t="s">
        <v>5691</v>
      </c>
      <c r="V1983" s="41" t="str" cm="1">
        <f t="array" ref="V1983">IFERROR(_xlfn.IFS(
U1983="MPR ISSUE","ACTIVE",
U1983="BSS Hardware Issue","ACTIVE",
U1983="Sites strategiques, MLL, Pylone, etc.","PASSIVE",
U1983="AKTIVCO DEFAUT GE &amp; POWER Cabinet","PASSIVE",
U1983="AKTIVCO Coupure ENEO &amp; Baisse de tension","PASSIVE",
U1983="Coupure ENEO &amp; Baisse de tension","PASSIVE",
U1983="Defaut GE &amp; POWER Cabinet","PASSIVE",
U1983="Sharing","PASSIVE",
U1983="Sites strategiques &amp; DataCenter","PASSIVE",
U1983="Exclu","Exclu",
U1983="SAT","ACTIVE",
U1983="SPARE-ISSUE","SPARE-ISSUE",
U1983="Fiber CAmtel","ACTIVE",
U1983="Fiber AOF","ACTIVE",
U1983="Projet OCM (HUAWEI)","PLANNED WORKS",
U1983="Projet OCM (NOKIA)","PLANNED WORKS",
U1983="ACCESS-ISSUE","ACCESS-ISSUE",
U1983="Projet OCM (ZTE, NOKIA, autres projets)","PLANNED WORKS",
U1983="No root CAuse","No root cause",
U1983="ODU HS","ACTIVE",
U1983="IP &amp; VLAN","ACTIVE",
U1983="Warehouse HUAWEI","SPARE-ISSUE",
U1983="SPARE-HS","SPARE-ISSUE",
U1983="Power Telco","ACTIVE", U1983="no impacts","no impacts"
),"")</f>
        <v>No root cause</v>
      </c>
      <c r="W1983" s="113"/>
      <c r="X1983" s="113"/>
      <c r="Y1983" s="113"/>
      <c r="Z1983" s="113"/>
      <c r="AA1983" s="113"/>
      <c r="AB1983" s="17" t="s">
        <v>5465</v>
      </c>
      <c r="AC1983" s="17" t="str">
        <f>_xlfn.XLOOKUP(B1983,'INCIDENT-04-27-2026'!E:E,'INCIDENT-04-27-2026'!F:F,"")</f>
        <v/>
      </c>
      <c r="AD1983" s="9"/>
      <c r="AE1983" s="7" t="s">
        <v>5465</v>
      </c>
      <c r="AF1983" s="6" t="str">
        <f>_xlfn.XLOOKUP(B1983,'[13]Input_27-04'!$B:$B,'[13]Input_27-04'!$M:$M,"")</f>
        <v/>
      </c>
      <c r="AG1983" s="7"/>
      <c r="AH1983" s="3"/>
      <c r="AI1983" s="18" t="str">
        <f>_xlfn.XLOOKUP(B1983,'[3]Cells Huawei 27042026 10h'!$B:$B,'[3]Cells Huawei 27042026 10h'!$T:$T,"")</f>
        <v/>
      </c>
      <c r="AJ1983" s="18" t="str">
        <f>_xlfn.XLOOKUP(B1983,'[3]Cells Huawei 27042026 15h'!$B:$B,'[3]Cells Huawei 27042026 15h'!$T:$T,"")</f>
        <v/>
      </c>
      <c r="AK1983" s="18" t="str">
        <f>_xlfn.XLOOKUP(B1983,'[4]cells down 27042026 11h28'!$B:$B,'[4]cells down 27042026 11h28'!$R:$R,"")</f>
        <v/>
      </c>
      <c r="AL1983" s="18" t="str">
        <f>_xlfn.XLOOKUP(B1983,'[4]cells down 27042026 18h01'!$B:$B,'[4]cells down 27042026 18h01'!$R:$R,"")</f>
        <v/>
      </c>
      <c r="AM1983" s="18" t="str">
        <f>_xlfn.XLOOKUP(B1983,'[5]cell downs 27042026 11h'!$B:$B,'[5]cell downs 27042026 11h'!$R:$R,"")</f>
        <v/>
      </c>
      <c r="AN1983" s="18" t="str">
        <f>_xlfn.XLOOKUP(B1983,'[5]cell downs 27042026 17h40'!$B:$B,'[5]cell downs 27042026 17h40'!$R:$R,"")</f>
        <v/>
      </c>
      <c r="AO1983" s="18" t="str">
        <f>_xlfn.XLOOKUP(B1983,'[6]ALL SITES DOWN'!$D:$D,'[6]ALL SITES DOWN'!$J:$J,"")</f>
        <v/>
      </c>
      <c r="AP1983" s="18" t="str">
        <f>_xlfn.XLOOKUP(B1983,'[7]ALL SITES DOWN'!$D:$D,'[7]ALL SITES DOWN'!$J:$J,"")</f>
        <v/>
      </c>
      <c r="AQ1983" s="9" t="str">
        <f>_xlfn.XLOOKUP(B1983,[8]sheet1!$AC:$AC,[8]sheet1!$AF:$AF,"")</f>
        <v/>
      </c>
      <c r="AR1983" s="14"/>
      <c r="AS1983" s="14" t="s">
        <v>5465</v>
      </c>
      <c r="AT1983" s="14" t="str">
        <f>_xlfn.XLOOKUP(B1983,'[9]cell downs 18042026 17h'!$B:$B,'[9]cell downs 18042026 17h'!$B:$B,"")</f>
        <v/>
      </c>
      <c r="AU1983" s="14" t="str">
        <f>_xlfn.XLOOKUP(B1983,'[10]Cells Huawei 19042026 15h'!$B:$B,'[10]Cells Huawei 19042026 15h'!$B:$B,"")</f>
        <v/>
      </c>
      <c r="AV1983" s="9" t="str">
        <f>_xlfn.XLOOKUP(B1983,'[11]cells down 19042026 9H40'!$B:$B,'[11]cells down 19042026 9H40'!$B:$B,"")</f>
        <v/>
      </c>
    </row>
    <row r="1984" spans="1:48" hidden="1" x14ac:dyDescent="0.3">
      <c r="A1984" s="1" t="s">
        <v>5259</v>
      </c>
      <c r="B1984" s="8" t="s">
        <v>5260</v>
      </c>
      <c r="C1984" s="3" t="str">
        <f>_xlfn.XLOOKUP(B1984,'[1]daily break down'!$D:$D,'[1]daily break down'!$E:$E,"")</f>
        <v>SUD-OUEST</v>
      </c>
      <c r="D1984" s="1" t="s">
        <v>11</v>
      </c>
      <c r="E1984" s="1" t="s">
        <v>1161</v>
      </c>
      <c r="F1984" s="3" t="s">
        <v>13</v>
      </c>
      <c r="G1984" s="1" t="s">
        <v>5261</v>
      </c>
      <c r="H1984" s="27" t="str">
        <f>_xlfn.XLOOKUP(B1984,[2]CALCULATION!$B:$B,[2]CALCULATION!$H:$H,"")</f>
        <v>HUAWEI</v>
      </c>
      <c r="I1984" s="26">
        <v>0</v>
      </c>
      <c r="J1984" s="26">
        <v>0</v>
      </c>
      <c r="K1984" s="26">
        <v>0</v>
      </c>
      <c r="L1984" s="26">
        <v>0</v>
      </c>
      <c r="M1984" s="26">
        <v>0</v>
      </c>
      <c r="N1984" s="26">
        <v>0</v>
      </c>
      <c r="O1984" s="26">
        <v>0</v>
      </c>
      <c r="P1984" s="114" t="s">
        <v>6364</v>
      </c>
      <c r="Q1984" s="42" t="s">
        <v>5538</v>
      </c>
      <c r="R1984" s="42"/>
      <c r="S1984" s="41" t="str" cm="1">
        <f t="array" ref="S1984">IFERROR(_xlfn.IFS(
U1984="MPR ISSUE","PDH",
U1984="BSS Hardware Issue","BSS",
U1984="Sites strategiques, MLL, Pylone, etc.","ENVTECH",
U1984="AKTIVCO DEFAUT GE &amp; POWER Cabinet","AKTIVCO",
U1984="AKTIVCO Coupure ENEO &amp; Baisse de tension","AKTIVCO GRID ONLY",
U1984="Coupure ENEO &amp; Baisse de tension","IHS GRID ONLY",
U1984="Defaut GE &amp; POWER Cabinet","IHS",
U1984="Sharing","Partners",
U1984="Sites strategiques &amp; DataCenter","SST &amp; DC",
U1984="Exclu","Exclu",
U1984="SAT","SAT",
U1984="SPARE-ISSUE","SPARE-ISSUE",
U1984="Fiber CAmtel","TRANS_FO_CAMTEL",
U1984="Fiber AOF","Fiber AOF",
U1984="Projet OCM (HUAWEI)","TRAVAUX-HUAWEI",
U1984="Projet OCM (NOKIA)","TRAVAUX-NOKIA",
U1984="ACCESS-ISSUE","ACCESS-ISSUE",
U1984="Projet OCM (ZTE, NOKIA, autres projets)","TRAVAUX OCM",
U1984="No root CAuse","No root cause",
U1984="ODU HS","PDH",
U1984="IP &amp; VLAN","PDH",
U1984="Warehouse HUAWEI","SPARE-ISSUE",
U1984="SPARE-HS","SPARE-ISSUE",
U1984="Power Telco","BSS",U1984="no impacts","no impacts"
),"")</f>
        <v>No root cause</v>
      </c>
      <c r="T1984" s="41" t="str" cm="1">
        <f t="array" ref="T1984">IFERROR(_xlfn.IFS(
U1984="MPR ISSUE","TX ISSUE",
U1984="BSS Hardware Issue","RAN ISSUE",
U1984="Sites strategiques, MLL, Pylone, etc.","ENVTECH",
U1984="AKTIVCO DEFAUT GE &amp; POWER Cabinet","POWER ISSUE",
U1984="AKTIVCO Coupure ENEO &amp; Baisse de tension","POWER ISSUE",
U1984="Coupure ENEO &amp; Baisse de tension","POWER ISSUE",
U1984="Defaut GE &amp; POWER Cabinet","POWER ISSUE",
U1984="Sharing","POWER ISSUE",
U1984="Sites strategiques &amp; DataCenter","POWER ISSUE",
U1984="Exclu","Exclu",
U1984="SAT","TX ISSUE",
U1984="SPARE-ISSUE","SPARE-ISSUE",
U1984="Fiber CAmtel","TX ISSUE",
U1984="Fiber AOF","TX ISSUE",
U1984="Projet OCM (HUAWEI)","TRAVAUX-HUAWEI",
U1984="Projet OCM (NOKIA)","TRAVAUX -NOKIA",
U1984="ACCESS-ISSUE","ACCESS-ISSUE",
U1984="Projet OCM (ZTE, NOKIA, autres projets)","TRAVAUX OCM",
U1984="No root CAuse","No root cause",
U1984="ODU HS","TX ISSUE",
U1984="IP &amp; VLAN","TX ISSUE",
U1984="Warehouse HUAWEI","SPARE-ISSUE",
U1984="SPARE-HS","SPARE-ISSUE",
U1984="Power Telco","RAN ISSUE",U1984="no impacts","no impacts"
),"")</f>
        <v>No root cause</v>
      </c>
      <c r="U1984" s="68" t="s">
        <v>5691</v>
      </c>
      <c r="V1984" s="41" t="str" cm="1">
        <f t="array" ref="V1984">IFERROR(_xlfn.IFS(
U1984="MPR ISSUE","ACTIVE",
U1984="BSS Hardware Issue","ACTIVE",
U1984="Sites strategiques, MLL, Pylone, etc.","PASSIVE",
U1984="AKTIVCO DEFAUT GE &amp; POWER Cabinet","PASSIVE",
U1984="AKTIVCO Coupure ENEO &amp; Baisse de tension","PASSIVE",
U1984="Coupure ENEO &amp; Baisse de tension","PASSIVE",
U1984="Defaut GE &amp; POWER Cabinet","PASSIVE",
U1984="Sharing","PASSIVE",
U1984="Sites strategiques &amp; DataCenter","PASSIVE",
U1984="Exclu","Exclu",
U1984="SAT","ACTIVE",
U1984="SPARE-ISSUE","SPARE-ISSUE",
U1984="Fiber CAmtel","ACTIVE",
U1984="Fiber AOF","ACTIVE",
U1984="Projet OCM (HUAWEI)","PLANNED WORKS",
U1984="Projet OCM (NOKIA)","PLANNED WORKS",
U1984="ACCESS-ISSUE","ACCESS-ISSUE",
U1984="Projet OCM (ZTE, NOKIA, autres projets)","PLANNED WORKS",
U1984="No root CAuse","No root cause",
U1984="ODU HS","ACTIVE",
U1984="IP &amp; VLAN","ACTIVE",
U1984="Warehouse HUAWEI","SPARE-ISSUE",
U1984="SPARE-HS","SPARE-ISSUE",
U1984="Power Telco","ACTIVE", U1984="no impacts","no impacts"
),"")</f>
        <v>No root cause</v>
      </c>
      <c r="W1984" s="113"/>
      <c r="X1984" s="113"/>
      <c r="Y1984" s="113"/>
      <c r="Z1984" s="113"/>
      <c r="AA1984" s="113"/>
      <c r="AB1984" s="17" t="s">
        <v>5465</v>
      </c>
      <c r="AC1984" s="17" t="str">
        <f>_xlfn.XLOOKUP(B1984,'INCIDENT-04-27-2026'!E:E,'INCIDENT-04-27-2026'!F:F,"")</f>
        <v/>
      </c>
      <c r="AD1984" s="9"/>
      <c r="AE1984" s="7" t="s">
        <v>5465</v>
      </c>
      <c r="AF1984" s="6" t="str">
        <f>_xlfn.XLOOKUP(B1984,'[13]Input_27-04'!$B:$B,'[13]Input_27-04'!$M:$M,"")</f>
        <v/>
      </c>
      <c r="AG1984" s="7"/>
      <c r="AH1984" s="3"/>
      <c r="AI1984" s="18" t="str">
        <f>_xlfn.XLOOKUP(B1984,'[3]Cells Huawei 27042026 10h'!$B:$B,'[3]Cells Huawei 27042026 10h'!$T:$T,"")</f>
        <v/>
      </c>
      <c r="AJ1984" s="18" t="str">
        <f>_xlfn.XLOOKUP(B1984,'[3]Cells Huawei 27042026 15h'!$B:$B,'[3]Cells Huawei 27042026 15h'!$T:$T,"")</f>
        <v/>
      </c>
      <c r="AK1984" s="18" t="str">
        <f>_xlfn.XLOOKUP(B1984,'[4]cells down 27042026 11h28'!$B:$B,'[4]cells down 27042026 11h28'!$R:$R,"")</f>
        <v/>
      </c>
      <c r="AL1984" s="18" t="str">
        <f>_xlfn.XLOOKUP(B1984,'[4]cells down 27042026 18h01'!$B:$B,'[4]cells down 27042026 18h01'!$R:$R,"")</f>
        <v/>
      </c>
      <c r="AM1984" s="18" t="str">
        <f>_xlfn.XLOOKUP(B1984,'[5]cell downs 27042026 11h'!$B:$B,'[5]cell downs 27042026 11h'!$R:$R,"")</f>
        <v/>
      </c>
      <c r="AN1984" s="18" t="str">
        <f>_xlfn.XLOOKUP(B1984,'[5]cell downs 27042026 17h40'!$B:$B,'[5]cell downs 27042026 17h40'!$R:$R,"")</f>
        <v/>
      </c>
      <c r="AO1984" s="18" t="str">
        <f>_xlfn.XLOOKUP(B1984,'[6]ALL SITES DOWN'!$D:$D,'[6]ALL SITES DOWN'!$J:$J,"")</f>
        <v/>
      </c>
      <c r="AP1984" s="18" t="str">
        <f>_xlfn.XLOOKUP(B1984,'[7]ALL SITES DOWN'!$D:$D,'[7]ALL SITES DOWN'!$J:$J,"")</f>
        <v/>
      </c>
      <c r="AQ1984" s="9" t="str">
        <f>_xlfn.XLOOKUP(B1984,[8]sheet1!$AC:$AC,[8]sheet1!$AF:$AF,"")</f>
        <v/>
      </c>
      <c r="AR1984" s="14"/>
      <c r="AS1984" s="14" t="s">
        <v>5465</v>
      </c>
      <c r="AT1984" s="14" t="str">
        <f>_xlfn.XLOOKUP(B1984,'[9]cell downs 18042026 17h'!$B:$B,'[9]cell downs 18042026 17h'!$B:$B,"")</f>
        <v/>
      </c>
      <c r="AU1984" s="14" t="str">
        <f>_xlfn.XLOOKUP(B1984,'[10]Cells Huawei 19042026 15h'!$B:$B,'[10]Cells Huawei 19042026 15h'!$B:$B,"")</f>
        <v/>
      </c>
      <c r="AV1984" s="9" t="str">
        <f>_xlfn.XLOOKUP(B1984,'[11]cells down 19042026 9H40'!$B:$B,'[11]cells down 19042026 9H40'!$B:$B,"")</f>
        <v/>
      </c>
    </row>
    <row r="1985" spans="1:48" hidden="1" x14ac:dyDescent="0.3">
      <c r="A1985" s="1" t="s">
        <v>3809</v>
      </c>
      <c r="B1985" s="8" t="s">
        <v>3810</v>
      </c>
      <c r="C1985" s="3" t="str">
        <f>_xlfn.XLOOKUP(B1985,'[1]daily break down'!$D:$D,'[1]daily break down'!$E:$E,"")</f>
        <v>EXTREME-NORD</v>
      </c>
      <c r="D1985" s="1" t="s">
        <v>11</v>
      </c>
      <c r="E1985" s="1" t="s">
        <v>66</v>
      </c>
      <c r="F1985" s="3" t="s">
        <v>55</v>
      </c>
      <c r="G1985" s="1" t="s">
        <v>3809</v>
      </c>
      <c r="H1985" s="27" t="str">
        <f>_xlfn.XLOOKUP(B1985,[2]CALCULATION!$B:$B,[2]CALCULATION!$H:$H,"")</f>
        <v>HUAWEI</v>
      </c>
      <c r="I1985" s="26">
        <v>0</v>
      </c>
      <c r="J1985" s="26">
        <v>0</v>
      </c>
      <c r="K1985" s="26">
        <v>1.5807229912707992</v>
      </c>
      <c r="L1985" s="26">
        <v>0.26278204392851123</v>
      </c>
      <c r="M1985" s="26">
        <v>0</v>
      </c>
      <c r="N1985" s="26">
        <v>1.298393701506422E-2</v>
      </c>
      <c r="O1985" s="26">
        <v>0</v>
      </c>
      <c r="P1985" s="114" t="s">
        <v>6364</v>
      </c>
      <c r="Q1985" s="42" t="s">
        <v>6353</v>
      </c>
      <c r="R1985" s="42"/>
      <c r="S1985" s="41" t="str" cm="1">
        <f t="array" ref="S1985">IFERROR(_xlfn.IFS(
U1985="MPR ISSUE","PDH",
U1985="BSS Hardware Issue","BSS",
U1985="Sites strategiques, MLL, Pylone, etc.","ENVTECH",
U1985="AKTIVCO DEFAUT GE &amp; POWER Cabinet","AKTIVCO",
U1985="AKTIVCO Coupure ENEO &amp; Baisse de tension","AKTIVCO GRID ONLY",
U1985="Coupure ENEO &amp; Baisse de tension","IHS GRID ONLY",
U1985="Defaut GE &amp; POWER Cabinet","IHS",
U1985="Sharing","Partners",
U1985="Sites strategiques &amp; DataCenter","SST &amp; DC",
U1985="Exclu","Exclu",
U1985="SAT","SAT",
U1985="SPARE-ISSUE","SPARE-ISSUE",
U1985="Fiber CAmtel","TRANS_FO_CAMTEL",
U1985="Fiber AOF","Fiber AOF",
U1985="Projet OCM (HUAWEI)","TRAVAUX-HUAWEI",
U1985="Projet OCM (NOKIA)","TRAVAUX-NOKIA",
U1985="ACCESS-ISSUE","ACCESS-ISSUE",
U1985="Projet OCM (ZTE, NOKIA, autres projets)","TRAVAUX OCM",
U1985="No root CAuse","No root cause",
U1985="ODU HS","PDH",
U1985="IP &amp; VLAN","PDH",
U1985="Warehouse HUAWEI","SPARE-ISSUE",
U1985="SPARE-HS","SPARE-ISSUE",
U1985="Power Telco","BSS",U1985="no impacts","no impacts"
),"")</f>
        <v/>
      </c>
      <c r="T1985" s="41" t="str" cm="1">
        <f t="array" ref="T1985">IFERROR(_xlfn.IFS(
U1985="MPR ISSUE","TX ISSUE",
U1985="BSS Hardware Issue","RAN ISSUE",
U1985="Sites strategiques, MLL, Pylone, etc.","ENVTECH",
U1985="AKTIVCO DEFAUT GE &amp; POWER Cabinet","POWER ISSUE",
U1985="AKTIVCO Coupure ENEO &amp; Baisse de tension","POWER ISSUE",
U1985="Coupure ENEO &amp; Baisse de tension","POWER ISSUE",
U1985="Defaut GE &amp; POWER Cabinet","POWER ISSUE",
U1985="Sharing","POWER ISSUE",
U1985="Sites strategiques &amp; DataCenter","POWER ISSUE",
U1985="Exclu","Exclu",
U1985="SAT","TX ISSUE",
U1985="SPARE-ISSUE","SPARE-ISSUE",
U1985="Fiber CAmtel","TX ISSUE",
U1985="Fiber AOF","TX ISSUE",
U1985="Projet OCM (HUAWEI)","TRAVAUX-HUAWEI",
U1985="Projet OCM (NOKIA)","TRAVAUX -NOKIA",
U1985="ACCESS-ISSUE","ACCESS-ISSUE",
U1985="Projet OCM (ZTE, NOKIA, autres projets)","TRAVAUX OCM",
U1985="No root CAuse","No root cause",
U1985="ODU HS","TX ISSUE",
U1985="IP &amp; VLAN","TX ISSUE",
U1985="Warehouse HUAWEI","SPARE-ISSUE",
U1985="SPARE-HS","SPARE-ISSUE",
U1985="Power Telco","RAN ISSUE",U1985="no impacts","no impacts"
),"")</f>
        <v/>
      </c>
      <c r="U1985" s="68"/>
      <c r="V1985" s="41" t="str" cm="1">
        <f t="array" ref="V1985">IFERROR(_xlfn.IFS(
U1985="MPR ISSUE","ACTIVE",
U1985="BSS Hardware Issue","ACTIVE",
U1985="Sites strategiques, MLL, Pylone, etc.","PASSIVE",
U1985="AKTIVCO DEFAUT GE &amp; POWER Cabinet","PASSIVE",
U1985="AKTIVCO Coupure ENEO &amp; Baisse de tension","PASSIVE",
U1985="Coupure ENEO &amp; Baisse de tension","PASSIVE",
U1985="Defaut GE &amp; POWER Cabinet","PASSIVE",
U1985="Sharing","PASSIVE",
U1985="Sites strategiques &amp; DataCenter","PASSIVE",
U1985="Exclu","Exclu",
U1985="SAT","ACTIVE",
U1985="SPARE-ISSUE","SPARE-ISSUE",
U1985="Fiber CAmtel","ACTIVE",
U1985="Fiber AOF","ACTIVE",
U1985="Projet OCM (HUAWEI)","PLANNED WORKS",
U1985="Projet OCM (NOKIA)","PLANNED WORKS",
U1985="ACCESS-ISSUE","ACCESS-ISSUE",
U1985="Projet OCM (ZTE, NOKIA, autres projets)","PLANNED WORKS",
U1985="No root CAuse","No root cause",
U1985="ODU HS","ACTIVE",
U1985="IP &amp; VLAN","ACTIVE",
U1985="Warehouse HUAWEI","SPARE-ISSUE",
U1985="SPARE-HS","SPARE-ISSUE",
U1985="Power Telco","ACTIVE", U1985="no impacts","no impacts"
),"")</f>
        <v/>
      </c>
      <c r="W1985" s="113"/>
      <c r="X1985" s="113"/>
      <c r="Y1985" s="113"/>
      <c r="Z1985" s="113"/>
      <c r="AA1985" s="113"/>
      <c r="AB1985" s="17" t="s">
        <v>5465</v>
      </c>
      <c r="AC1985" s="17" t="str">
        <f>_xlfn.XLOOKUP(B1985,'INCIDENT-04-27-2026'!E:E,'INCIDENT-04-27-2026'!F:F,"")</f>
        <v/>
      </c>
      <c r="AD1985" s="9"/>
      <c r="AE1985" s="7" t="s">
        <v>5465</v>
      </c>
      <c r="AF1985" s="6" t="str">
        <f>_xlfn.XLOOKUP(B1985,'[13]Input_27-04'!$B:$B,'[13]Input_27-04'!$M:$M,"")</f>
        <v/>
      </c>
      <c r="AG1985" s="7"/>
      <c r="AH1985" s="3"/>
      <c r="AI1985" s="18" t="str">
        <f>_xlfn.XLOOKUP(B1985,'[3]Cells Huawei 27042026 10h'!$B:$B,'[3]Cells Huawei 27042026 10h'!$T:$T,"")</f>
        <v/>
      </c>
      <c r="AJ1985" s="18" t="str">
        <f>_xlfn.XLOOKUP(B1985,'[3]Cells Huawei 27042026 15h'!$B:$B,'[3]Cells Huawei 27042026 15h'!$T:$T,"")</f>
        <v/>
      </c>
      <c r="AK1985" s="18" t="str">
        <f>_xlfn.XLOOKUP(B1985,'[4]cells down 27042026 11h28'!$B:$B,'[4]cells down 27042026 11h28'!$R:$R,"")</f>
        <v/>
      </c>
      <c r="AL1985" s="18" t="str">
        <f>_xlfn.XLOOKUP(B1985,'[4]cells down 27042026 18h01'!$B:$B,'[4]cells down 27042026 18h01'!$R:$R,"")</f>
        <v/>
      </c>
      <c r="AM1985" s="18" t="str">
        <f>_xlfn.XLOOKUP(B1985,'[5]cell downs 27042026 11h'!$B:$B,'[5]cell downs 27042026 11h'!$R:$R,"")</f>
        <v/>
      </c>
      <c r="AN1985" s="18" t="str">
        <f>_xlfn.XLOOKUP(B1985,'[5]cell downs 27042026 17h40'!$B:$B,'[5]cell downs 27042026 17h40'!$R:$R,"")</f>
        <v/>
      </c>
      <c r="AO1985" s="18" t="str">
        <f>_xlfn.XLOOKUP(B1985,'[6]ALL SITES DOWN'!$D:$D,'[6]ALL SITES DOWN'!$J:$J,"")</f>
        <v/>
      </c>
      <c r="AP1985" s="18" t="str">
        <f>_xlfn.XLOOKUP(B1985,'[7]ALL SITES DOWN'!$D:$D,'[7]ALL SITES DOWN'!$J:$J,"")</f>
        <v/>
      </c>
      <c r="AQ1985" s="9" t="str">
        <f>_xlfn.XLOOKUP(B1985,[8]sheet1!$AC:$AC,[8]sheet1!$AF:$AF,"")</f>
        <v/>
      </c>
      <c r="AR1985" s="14"/>
      <c r="AS1985" s="14" t="s">
        <v>5465</v>
      </c>
      <c r="AT1985" s="14" t="str">
        <f>_xlfn.XLOOKUP(B1985,'[9]cell downs 18042026 17h'!$B:$B,'[9]cell downs 18042026 17h'!$B:$B,"")</f>
        <v/>
      </c>
      <c r="AU1985" s="14" t="str">
        <f>_xlfn.XLOOKUP(B1985,'[10]Cells Huawei 19042026 15h'!$B:$B,'[10]Cells Huawei 19042026 15h'!$B:$B,"")</f>
        <v/>
      </c>
      <c r="AV1985" s="9" t="str">
        <f>_xlfn.XLOOKUP(B1985,'[11]cells down 19042026 9H40'!$B:$B,'[11]cells down 19042026 9H40'!$B:$B,"")</f>
        <v/>
      </c>
    </row>
    <row r="1986" spans="1:48" hidden="1" x14ac:dyDescent="0.3">
      <c r="A1986" s="1" t="s">
        <v>3372</v>
      </c>
      <c r="B1986" s="8" t="s">
        <v>3373</v>
      </c>
      <c r="C1986" s="3" t="str">
        <f>_xlfn.XLOOKUP(B1986,'[1]daily break down'!$D:$D,'[1]daily break down'!$E:$E,"")</f>
        <v>EXTREME-NORD</v>
      </c>
      <c r="D1986" s="1" t="s">
        <v>11</v>
      </c>
      <c r="E1986" s="1" t="s">
        <v>154</v>
      </c>
      <c r="F1986" s="3" t="s">
        <v>55</v>
      </c>
      <c r="G1986" s="1" t="s">
        <v>3374</v>
      </c>
      <c r="H1986" s="27" t="str">
        <f>_xlfn.XLOOKUP(B1986,[2]CALCULATION!$B:$B,[2]CALCULATION!$H:$H,"")</f>
        <v>HUAWEI</v>
      </c>
      <c r="I1986" s="26">
        <v>0</v>
      </c>
      <c r="J1986" s="26">
        <v>0</v>
      </c>
      <c r="K1986" s="26">
        <v>1.8948522256750937</v>
      </c>
      <c r="L1986" s="26">
        <v>0.24933439487719478</v>
      </c>
      <c r="M1986" s="26">
        <v>0</v>
      </c>
      <c r="N1986" s="26">
        <v>1.326929826814255E-2</v>
      </c>
      <c r="O1986" s="26">
        <v>0</v>
      </c>
      <c r="P1986" s="114" t="s">
        <v>6364</v>
      </c>
      <c r="Q1986" s="42" t="s">
        <v>6353</v>
      </c>
      <c r="R1986" s="42"/>
      <c r="S1986" s="41" t="str" cm="1">
        <f t="array" ref="S1986">IFERROR(_xlfn.IFS(
U1986="MPR ISSUE","PDH",
U1986="BSS Hardware Issue","BSS",
U1986="Sites strategiques, MLL, Pylone, etc.","ENVTECH",
U1986="AKTIVCO DEFAUT GE &amp; POWER Cabinet","AKTIVCO",
U1986="AKTIVCO Coupure ENEO &amp; Baisse de tension","AKTIVCO GRID ONLY",
U1986="Coupure ENEO &amp; Baisse de tension","IHS GRID ONLY",
U1986="Defaut GE &amp; POWER Cabinet","IHS",
U1986="Sharing","Partners",
U1986="Sites strategiques &amp; DataCenter","SST &amp; DC",
U1986="Exclu","Exclu",
U1986="SAT","SAT",
U1986="SPARE-ISSUE","SPARE-ISSUE",
U1986="Fiber CAmtel","TRANS_FO_CAMTEL",
U1986="Fiber AOF","Fiber AOF",
U1986="Projet OCM (HUAWEI)","TRAVAUX-HUAWEI",
U1986="Projet OCM (NOKIA)","TRAVAUX-NOKIA",
U1986="ACCESS-ISSUE","ACCESS-ISSUE",
U1986="Projet OCM (ZTE, NOKIA, autres projets)","TRAVAUX OCM",
U1986="No root CAuse","No root cause",
U1986="ODU HS","PDH",
U1986="IP &amp; VLAN","PDH",
U1986="Warehouse HUAWEI","SPARE-ISSUE",
U1986="SPARE-HS","SPARE-ISSUE",
U1986="Power Telco","BSS",U1986="no impacts","no impacts"
),"")</f>
        <v/>
      </c>
      <c r="T1986" s="41" t="str" cm="1">
        <f t="array" ref="T1986">IFERROR(_xlfn.IFS(
U1986="MPR ISSUE","TX ISSUE",
U1986="BSS Hardware Issue","RAN ISSUE",
U1986="Sites strategiques, MLL, Pylone, etc.","ENVTECH",
U1986="AKTIVCO DEFAUT GE &amp; POWER Cabinet","POWER ISSUE",
U1986="AKTIVCO Coupure ENEO &amp; Baisse de tension","POWER ISSUE",
U1986="Coupure ENEO &amp; Baisse de tension","POWER ISSUE",
U1986="Defaut GE &amp; POWER Cabinet","POWER ISSUE",
U1986="Sharing","POWER ISSUE",
U1986="Sites strategiques &amp; DataCenter","POWER ISSUE",
U1986="Exclu","Exclu",
U1986="SAT","TX ISSUE",
U1986="SPARE-ISSUE","SPARE-ISSUE",
U1986="Fiber CAmtel","TX ISSUE",
U1986="Fiber AOF","TX ISSUE",
U1986="Projet OCM (HUAWEI)","TRAVAUX-HUAWEI",
U1986="Projet OCM (NOKIA)","TRAVAUX -NOKIA",
U1986="ACCESS-ISSUE","ACCESS-ISSUE",
U1986="Projet OCM (ZTE, NOKIA, autres projets)","TRAVAUX OCM",
U1986="No root CAuse","No root cause",
U1986="ODU HS","TX ISSUE",
U1986="IP &amp; VLAN","TX ISSUE",
U1986="Warehouse HUAWEI","SPARE-ISSUE",
U1986="SPARE-HS","SPARE-ISSUE",
U1986="Power Telco","RAN ISSUE",U1986="no impacts","no impacts"
),"")</f>
        <v/>
      </c>
      <c r="U1986" s="68"/>
      <c r="V1986" s="41" t="str" cm="1">
        <f t="array" ref="V1986">IFERROR(_xlfn.IFS(
U1986="MPR ISSUE","ACTIVE",
U1986="BSS Hardware Issue","ACTIVE",
U1986="Sites strategiques, MLL, Pylone, etc.","PASSIVE",
U1986="AKTIVCO DEFAUT GE &amp; POWER Cabinet","PASSIVE",
U1986="AKTIVCO Coupure ENEO &amp; Baisse de tension","PASSIVE",
U1986="Coupure ENEO &amp; Baisse de tension","PASSIVE",
U1986="Defaut GE &amp; POWER Cabinet","PASSIVE",
U1986="Sharing","PASSIVE",
U1986="Sites strategiques &amp; DataCenter","PASSIVE",
U1986="Exclu","Exclu",
U1986="SAT","ACTIVE",
U1986="SPARE-ISSUE","SPARE-ISSUE",
U1986="Fiber CAmtel","ACTIVE",
U1986="Fiber AOF","ACTIVE",
U1986="Projet OCM (HUAWEI)","PLANNED WORKS",
U1986="Projet OCM (NOKIA)","PLANNED WORKS",
U1986="ACCESS-ISSUE","ACCESS-ISSUE",
U1986="Projet OCM (ZTE, NOKIA, autres projets)","PLANNED WORKS",
U1986="No root CAuse","No root cause",
U1986="ODU HS","ACTIVE",
U1986="IP &amp; VLAN","ACTIVE",
U1986="Warehouse HUAWEI","SPARE-ISSUE",
U1986="SPARE-HS","SPARE-ISSUE",
U1986="Power Telco","ACTIVE", U1986="no impacts","no impacts"
),"")</f>
        <v/>
      </c>
      <c r="W1986" s="113"/>
      <c r="X1986" s="113"/>
      <c r="Y1986" s="113"/>
      <c r="Z1986" s="113"/>
      <c r="AA1986" s="113"/>
      <c r="AB1986" s="17" t="s">
        <v>5465</v>
      </c>
      <c r="AC1986" s="17" t="str">
        <f>_xlfn.XLOOKUP(B1986,'INCIDENT-04-27-2026'!E:E,'INCIDENT-04-27-2026'!F:F,"")</f>
        <v/>
      </c>
      <c r="AD1986" s="9"/>
      <c r="AE1986" s="7" t="s">
        <v>5465</v>
      </c>
      <c r="AF1986" s="6" t="str">
        <f>_xlfn.XLOOKUP(B1986,'[13]Input_27-04'!$B:$B,'[13]Input_27-04'!$M:$M,"")</f>
        <v/>
      </c>
      <c r="AG1986" s="7"/>
      <c r="AH1986" s="3"/>
      <c r="AI1986" s="18" t="str">
        <f>_xlfn.XLOOKUP(B1986,'[3]Cells Huawei 27042026 10h'!$B:$B,'[3]Cells Huawei 27042026 10h'!$T:$T,"")</f>
        <v/>
      </c>
      <c r="AJ1986" s="18" t="str">
        <f>_xlfn.XLOOKUP(B1986,'[3]Cells Huawei 27042026 15h'!$B:$B,'[3]Cells Huawei 27042026 15h'!$T:$T,"")</f>
        <v/>
      </c>
      <c r="AK1986" s="18" t="str">
        <f>_xlfn.XLOOKUP(B1986,'[4]cells down 27042026 11h28'!$B:$B,'[4]cells down 27042026 11h28'!$R:$R,"")</f>
        <v/>
      </c>
      <c r="AL1986" s="18" t="str">
        <f>_xlfn.XLOOKUP(B1986,'[4]cells down 27042026 18h01'!$B:$B,'[4]cells down 27042026 18h01'!$R:$R,"")</f>
        <v/>
      </c>
      <c r="AM1986" s="18" t="str">
        <f>_xlfn.XLOOKUP(B1986,'[5]cell downs 27042026 11h'!$B:$B,'[5]cell downs 27042026 11h'!$R:$R,"")</f>
        <v/>
      </c>
      <c r="AN1986" s="18" t="str">
        <f>_xlfn.XLOOKUP(B1986,'[5]cell downs 27042026 17h40'!$B:$B,'[5]cell downs 27042026 17h40'!$R:$R,"")</f>
        <v/>
      </c>
      <c r="AO1986" s="18" t="str">
        <f>_xlfn.XLOOKUP(B1986,'[6]ALL SITES DOWN'!$D:$D,'[6]ALL SITES DOWN'!$J:$J,"")</f>
        <v/>
      </c>
      <c r="AP1986" s="18" t="str">
        <f>_xlfn.XLOOKUP(B1986,'[7]ALL SITES DOWN'!$D:$D,'[7]ALL SITES DOWN'!$J:$J,"")</f>
        <v/>
      </c>
      <c r="AQ1986" s="9" t="str">
        <f>_xlfn.XLOOKUP(B1986,[8]sheet1!$AC:$AC,[8]sheet1!$AF:$AF,"")</f>
        <v/>
      </c>
      <c r="AR1986" s="14"/>
      <c r="AS1986" s="14" t="s">
        <v>5465</v>
      </c>
      <c r="AT1986" s="14" t="str">
        <f>_xlfn.XLOOKUP(B1986,'[9]cell downs 18042026 17h'!$B:$B,'[9]cell downs 18042026 17h'!$B:$B,"")</f>
        <v/>
      </c>
      <c r="AU1986" s="14" t="str">
        <f>_xlfn.XLOOKUP(B1986,'[10]Cells Huawei 19042026 15h'!$B:$B,'[10]Cells Huawei 19042026 15h'!$B:$B,"")</f>
        <v/>
      </c>
      <c r="AV1986" s="9" t="str">
        <f>_xlfn.XLOOKUP(B1986,'[11]cells down 19042026 9H40'!$B:$B,'[11]cells down 19042026 9H40'!$B:$B,"")</f>
        <v/>
      </c>
    </row>
    <row r="1987" spans="1:48" hidden="1" x14ac:dyDescent="0.3">
      <c r="A1987" s="1" t="s">
        <v>170</v>
      </c>
      <c r="B1987" s="8" t="s">
        <v>171</v>
      </c>
      <c r="C1987" s="3" t="str">
        <f>_xlfn.XLOOKUP(B1987,'[1]daily break down'!$D:$D,'[1]daily break down'!$E:$E,"")</f>
        <v>Douala</v>
      </c>
      <c r="D1987" s="1" t="s">
        <v>11</v>
      </c>
      <c r="E1987" s="1" t="s">
        <v>12</v>
      </c>
      <c r="F1987" s="3" t="s">
        <v>31</v>
      </c>
      <c r="G1987" s="1" t="s">
        <v>32</v>
      </c>
      <c r="H1987" s="29" t="str">
        <f>_xlfn.XLOOKUP(B1987,[2]CALCULATION!$B:$B,[2]CALCULATION!$H:$H,"")</f>
        <v>ZTE</v>
      </c>
      <c r="I1987" s="26">
        <v>0</v>
      </c>
      <c r="J1987" s="26">
        <v>0</v>
      </c>
      <c r="K1987" s="26">
        <v>0</v>
      </c>
      <c r="L1987" s="26">
        <v>0</v>
      </c>
      <c r="M1987" s="26">
        <v>0</v>
      </c>
      <c r="N1987" s="26">
        <v>0</v>
      </c>
      <c r="O1987" s="26">
        <v>0</v>
      </c>
      <c r="P1987" s="114" t="s">
        <v>6364</v>
      </c>
      <c r="Q1987" s="42" t="s">
        <v>5538</v>
      </c>
      <c r="R1987" s="42"/>
      <c r="S1987" s="41" t="str" cm="1">
        <f t="array" ref="S1987">IFERROR(_xlfn.IFS(
U1987="MPR ISSUE","PDH",
U1987="BSS Hardware Issue","BSS",
U1987="Sites strategiques, MLL, Pylone, etc.","ENVTECH",
U1987="AKTIVCO DEFAUT GE &amp; POWER Cabinet","AKTIVCO",
U1987="AKTIVCO Coupure ENEO &amp; Baisse de tension","AKTIVCO GRID ONLY",
U1987="Coupure ENEO &amp; Baisse de tension","IHS GRID ONLY",
U1987="Defaut GE &amp; POWER Cabinet","IHS",
U1987="Sharing","Partners",
U1987="Sites strategiques &amp; DataCenter","SST &amp; DC",
U1987="Exclu","Exclu",
U1987="SAT","SAT",
U1987="SPARE-ISSUE","SPARE-ISSUE",
U1987="Fiber CAmtel","TRANS_FO_CAMTEL",
U1987="Fiber AOF","Fiber AOF",
U1987="Projet OCM (HUAWEI)","TRAVAUX-HUAWEI",
U1987="Projet OCM (NOKIA)","TRAVAUX-NOKIA",
U1987="ACCESS-ISSUE","ACCESS-ISSUE",
U1987="Projet OCM (ZTE, NOKIA, autres projets)","TRAVAUX OCM",
U1987="No root CAuse","No root cause",
U1987="ODU HS","PDH",
U1987="IP &amp; VLAN","PDH",
U1987="Warehouse HUAWEI","SPARE-ISSUE",
U1987="SPARE-HS","SPARE-ISSUE",
U1987="Power Telco","BSS",U1987="no impacts","no impacts"
),"")</f>
        <v>No root cause</v>
      </c>
      <c r="T1987" s="41" t="str" cm="1">
        <f t="array" ref="T1987">IFERROR(_xlfn.IFS(
U1987="MPR ISSUE","TX ISSUE",
U1987="BSS Hardware Issue","RAN ISSUE",
U1987="Sites strategiques, MLL, Pylone, etc.","ENVTECH",
U1987="AKTIVCO DEFAUT GE &amp; POWER Cabinet","POWER ISSUE",
U1987="AKTIVCO Coupure ENEO &amp; Baisse de tension","POWER ISSUE",
U1987="Coupure ENEO &amp; Baisse de tension","POWER ISSUE",
U1987="Defaut GE &amp; POWER Cabinet","POWER ISSUE",
U1987="Sharing","POWER ISSUE",
U1987="Sites strategiques &amp; DataCenter","POWER ISSUE",
U1987="Exclu","Exclu",
U1987="SAT","TX ISSUE",
U1987="SPARE-ISSUE","SPARE-ISSUE",
U1987="Fiber CAmtel","TX ISSUE",
U1987="Fiber AOF","TX ISSUE",
U1987="Projet OCM (HUAWEI)","TRAVAUX-HUAWEI",
U1987="Projet OCM (NOKIA)","TRAVAUX -NOKIA",
U1987="ACCESS-ISSUE","ACCESS-ISSUE",
U1987="Projet OCM (ZTE, NOKIA, autres projets)","TRAVAUX OCM",
U1987="No root CAuse","No root cause",
U1987="ODU HS","TX ISSUE",
U1987="IP &amp; VLAN","TX ISSUE",
U1987="Warehouse HUAWEI","SPARE-ISSUE",
U1987="SPARE-HS","SPARE-ISSUE",
U1987="Power Telco","RAN ISSUE",U1987="no impacts","no impacts"
),"")</f>
        <v>No root cause</v>
      </c>
      <c r="U1987" s="68" t="s">
        <v>5691</v>
      </c>
      <c r="V1987" s="41" t="str" cm="1">
        <f t="array" ref="V1987">IFERROR(_xlfn.IFS(
U1987="MPR ISSUE","ACTIVE",
U1987="BSS Hardware Issue","ACTIVE",
U1987="Sites strategiques, MLL, Pylone, etc.","PASSIVE",
U1987="AKTIVCO DEFAUT GE &amp; POWER Cabinet","PASSIVE",
U1987="AKTIVCO Coupure ENEO &amp; Baisse de tension","PASSIVE",
U1987="Coupure ENEO &amp; Baisse de tension","PASSIVE",
U1987="Defaut GE &amp; POWER Cabinet","PASSIVE",
U1987="Sharing","PASSIVE",
U1987="Sites strategiques &amp; DataCenter","PASSIVE",
U1987="Exclu","Exclu",
U1987="SAT","ACTIVE",
U1987="SPARE-ISSUE","SPARE-ISSUE",
U1987="Fiber CAmtel","ACTIVE",
U1987="Fiber AOF","ACTIVE",
U1987="Projet OCM (HUAWEI)","PLANNED WORKS",
U1987="Projet OCM (NOKIA)","PLANNED WORKS",
U1987="ACCESS-ISSUE","ACCESS-ISSUE",
U1987="Projet OCM (ZTE, NOKIA, autres projets)","PLANNED WORKS",
U1987="No root CAuse","No root cause",
U1987="ODU HS","ACTIVE",
U1987="IP &amp; VLAN","ACTIVE",
U1987="Warehouse HUAWEI","SPARE-ISSUE",
U1987="SPARE-HS","SPARE-ISSUE",
U1987="Power Telco","ACTIVE", U1987="no impacts","no impacts"
),"")</f>
        <v>No root cause</v>
      </c>
      <c r="W1987" s="113"/>
      <c r="X1987" s="113"/>
      <c r="Y1987" s="113"/>
      <c r="Z1987" s="113"/>
      <c r="AA1987" s="113"/>
      <c r="AB1987" s="17" t="s">
        <v>5465</v>
      </c>
      <c r="AC1987" s="17" t="str">
        <f>_xlfn.XLOOKUP(B1987,'INCIDENT-04-27-2026'!E:E,'INCIDENT-04-27-2026'!F:F,"")</f>
        <v/>
      </c>
      <c r="AD1987" s="9"/>
      <c r="AE1987" s="7" t="s">
        <v>5465</v>
      </c>
      <c r="AF1987" s="6" t="str">
        <f>_xlfn.XLOOKUP(B1987,'[13]Input_27-04'!$B:$B,'[13]Input_27-04'!$M:$M,"")</f>
        <v/>
      </c>
      <c r="AG1987" s="7"/>
      <c r="AH1987" s="3"/>
      <c r="AI1987" s="18" t="str">
        <f>_xlfn.XLOOKUP(B1987,'[3]Cells Huawei 27042026 10h'!$B:$B,'[3]Cells Huawei 27042026 10h'!$T:$T,"")</f>
        <v/>
      </c>
      <c r="AJ1987" s="18" t="str">
        <f>_xlfn.XLOOKUP(B1987,'[3]Cells Huawei 27042026 15h'!$B:$B,'[3]Cells Huawei 27042026 15h'!$T:$T,"")</f>
        <v/>
      </c>
      <c r="AK1987" s="18" t="str">
        <f>_xlfn.XLOOKUP(B1987,'[4]cells down 27042026 11h28'!$B:$B,'[4]cells down 27042026 11h28'!$R:$R,"")</f>
        <v/>
      </c>
      <c r="AL1987" s="18" t="str">
        <f>_xlfn.XLOOKUP(B1987,'[4]cells down 27042026 18h01'!$B:$B,'[4]cells down 27042026 18h01'!$R:$R,"")</f>
        <v/>
      </c>
      <c r="AM1987" s="18" t="str">
        <f>_xlfn.XLOOKUP(B1987,'[5]cell downs 27042026 11h'!$B:$B,'[5]cell downs 27042026 11h'!$R:$R,"")</f>
        <v/>
      </c>
      <c r="AN1987" s="18" t="str">
        <f>_xlfn.XLOOKUP(B1987,'[5]cell downs 27042026 17h40'!$B:$B,'[5]cell downs 27042026 17h40'!$R:$R,"")</f>
        <v/>
      </c>
      <c r="AO1987" s="18" t="str">
        <f>_xlfn.XLOOKUP(B1987,'[6]ALL SITES DOWN'!$D:$D,'[6]ALL SITES DOWN'!$J:$J,"")</f>
        <v/>
      </c>
      <c r="AP1987" s="18" t="str">
        <f>_xlfn.XLOOKUP(B1987,'[7]ALL SITES DOWN'!$D:$D,'[7]ALL SITES DOWN'!$J:$J,"")</f>
        <v/>
      </c>
      <c r="AQ1987" s="9" t="str">
        <f>_xlfn.XLOOKUP(B1987,[8]sheet1!$AC:$AC,[8]sheet1!$AF:$AF,"")</f>
        <v/>
      </c>
      <c r="AR1987" s="14"/>
      <c r="AS1987" s="14" t="s">
        <v>5465</v>
      </c>
      <c r="AT1987" s="14" t="str">
        <f>_xlfn.XLOOKUP(B1987,'[9]cell downs 18042026 17h'!$B:$B,'[9]cell downs 18042026 17h'!$B:$B,"")</f>
        <v/>
      </c>
      <c r="AU1987" s="14" t="str">
        <f>_xlfn.XLOOKUP(B1987,'[10]Cells Huawei 19042026 15h'!$B:$B,'[10]Cells Huawei 19042026 15h'!$B:$B,"")</f>
        <v/>
      </c>
      <c r="AV1987" s="9" t="str">
        <f>_xlfn.XLOOKUP(B1987,'[11]cells down 19042026 9H40'!$B:$B,'[11]cells down 19042026 9H40'!$B:$B,"")</f>
        <v/>
      </c>
    </row>
    <row r="1988" spans="1:48" hidden="1" x14ac:dyDescent="0.3">
      <c r="A1988" s="1" t="s">
        <v>2083</v>
      </c>
      <c r="B1988" s="8" t="s">
        <v>3363</v>
      </c>
      <c r="C1988" s="3" t="str">
        <f>_xlfn.XLOOKUP(B1988,'[1]daily break down'!$D:$D,'[1]daily break down'!$E:$E,"")</f>
        <v>EXTREME-NORD</v>
      </c>
      <c r="D1988" s="1" t="s">
        <v>11</v>
      </c>
      <c r="E1988" s="1" t="s">
        <v>12</v>
      </c>
      <c r="F1988" s="3" t="s">
        <v>55</v>
      </c>
      <c r="G1988" s="1" t="s">
        <v>2083</v>
      </c>
      <c r="H1988" s="27" t="str">
        <f>_xlfn.XLOOKUP(B1988,[2]CALCULATION!$B:$B,[2]CALCULATION!$H:$H,"")</f>
        <v>HUAWEI</v>
      </c>
      <c r="I1988" s="26">
        <v>0</v>
      </c>
      <c r="J1988" s="26">
        <v>0</v>
      </c>
      <c r="K1988" s="26">
        <v>1.809547046082989</v>
      </c>
      <c r="L1988" s="26">
        <v>0.25694997331872282</v>
      </c>
      <c r="M1988" s="26">
        <v>0</v>
      </c>
      <c r="N1988" s="26">
        <v>1.3394143816364326E-2</v>
      </c>
      <c r="O1988" s="26">
        <v>0</v>
      </c>
      <c r="P1988" s="114" t="s">
        <v>6364</v>
      </c>
      <c r="Q1988" s="42" t="s">
        <v>6353</v>
      </c>
      <c r="R1988" s="42"/>
      <c r="S1988" s="41" t="str" cm="1">
        <f t="array" ref="S1988">IFERROR(_xlfn.IFS(
U1988="MPR ISSUE","PDH",
U1988="BSS Hardware Issue","BSS",
U1988="Sites strategiques, MLL, Pylone, etc.","ENVTECH",
U1988="AKTIVCO DEFAUT GE &amp; POWER Cabinet","AKTIVCO",
U1988="AKTIVCO Coupure ENEO &amp; Baisse de tension","AKTIVCO GRID ONLY",
U1988="Coupure ENEO &amp; Baisse de tension","IHS GRID ONLY",
U1988="Defaut GE &amp; POWER Cabinet","IHS",
U1988="Sharing","Partners",
U1988="Sites strategiques &amp; DataCenter","SST &amp; DC",
U1988="Exclu","Exclu",
U1988="SAT","SAT",
U1988="SPARE-ISSUE","SPARE-ISSUE",
U1988="Fiber CAmtel","TRANS_FO_CAMTEL",
U1988="Fiber AOF","Fiber AOF",
U1988="Projet OCM (HUAWEI)","TRAVAUX-HUAWEI",
U1988="Projet OCM (NOKIA)","TRAVAUX-NOKIA",
U1988="ACCESS-ISSUE","ACCESS-ISSUE",
U1988="Projet OCM (ZTE, NOKIA, autres projets)","TRAVAUX OCM",
U1988="No root CAuse","No root cause",
U1988="ODU HS","PDH",
U1988="IP &amp; VLAN","PDH",
U1988="Warehouse HUAWEI","SPARE-ISSUE",
U1988="SPARE-HS","SPARE-ISSUE",
U1988="Power Telco","BSS",U1988="no impacts","no impacts"
),"")</f>
        <v/>
      </c>
      <c r="T1988" s="41" t="str" cm="1">
        <f t="array" ref="T1988">IFERROR(_xlfn.IFS(
U1988="MPR ISSUE","TX ISSUE",
U1988="BSS Hardware Issue","RAN ISSUE",
U1988="Sites strategiques, MLL, Pylone, etc.","ENVTECH",
U1988="AKTIVCO DEFAUT GE &amp; POWER Cabinet","POWER ISSUE",
U1988="AKTIVCO Coupure ENEO &amp; Baisse de tension","POWER ISSUE",
U1988="Coupure ENEO &amp; Baisse de tension","POWER ISSUE",
U1988="Defaut GE &amp; POWER Cabinet","POWER ISSUE",
U1988="Sharing","POWER ISSUE",
U1988="Sites strategiques &amp; DataCenter","POWER ISSUE",
U1988="Exclu","Exclu",
U1988="SAT","TX ISSUE",
U1988="SPARE-ISSUE","SPARE-ISSUE",
U1988="Fiber CAmtel","TX ISSUE",
U1988="Fiber AOF","TX ISSUE",
U1988="Projet OCM (HUAWEI)","TRAVAUX-HUAWEI",
U1988="Projet OCM (NOKIA)","TRAVAUX -NOKIA",
U1988="ACCESS-ISSUE","ACCESS-ISSUE",
U1988="Projet OCM (ZTE, NOKIA, autres projets)","TRAVAUX OCM",
U1988="No root CAuse","No root cause",
U1988="ODU HS","TX ISSUE",
U1988="IP &amp; VLAN","TX ISSUE",
U1988="Warehouse HUAWEI","SPARE-ISSUE",
U1988="SPARE-HS","SPARE-ISSUE",
U1988="Power Telco","RAN ISSUE",U1988="no impacts","no impacts"
),"")</f>
        <v/>
      </c>
      <c r="U1988" s="68"/>
      <c r="V1988" s="41" t="str" cm="1">
        <f t="array" ref="V1988">IFERROR(_xlfn.IFS(
U1988="MPR ISSUE","ACTIVE",
U1988="BSS Hardware Issue","ACTIVE",
U1988="Sites strategiques, MLL, Pylone, etc.","PASSIVE",
U1988="AKTIVCO DEFAUT GE &amp; POWER Cabinet","PASSIVE",
U1988="AKTIVCO Coupure ENEO &amp; Baisse de tension","PASSIVE",
U1988="Coupure ENEO &amp; Baisse de tension","PASSIVE",
U1988="Defaut GE &amp; POWER Cabinet","PASSIVE",
U1988="Sharing","PASSIVE",
U1988="Sites strategiques &amp; DataCenter","PASSIVE",
U1988="Exclu","Exclu",
U1988="SAT","ACTIVE",
U1988="SPARE-ISSUE","SPARE-ISSUE",
U1988="Fiber CAmtel","ACTIVE",
U1988="Fiber AOF","ACTIVE",
U1988="Projet OCM (HUAWEI)","PLANNED WORKS",
U1988="Projet OCM (NOKIA)","PLANNED WORKS",
U1988="ACCESS-ISSUE","ACCESS-ISSUE",
U1988="Projet OCM (ZTE, NOKIA, autres projets)","PLANNED WORKS",
U1988="No root CAuse","No root cause",
U1988="ODU HS","ACTIVE",
U1988="IP &amp; VLAN","ACTIVE",
U1988="Warehouse HUAWEI","SPARE-ISSUE",
U1988="SPARE-HS","SPARE-ISSUE",
U1988="Power Telco","ACTIVE", U1988="no impacts","no impacts"
),"")</f>
        <v/>
      </c>
      <c r="W1988" s="113"/>
      <c r="X1988" s="113"/>
      <c r="Y1988" s="113"/>
      <c r="Z1988" s="113"/>
      <c r="AA1988" s="113"/>
      <c r="AB1988" s="17" t="s">
        <v>5465</v>
      </c>
      <c r="AC1988" s="17" t="str">
        <f>_xlfn.XLOOKUP(B1988,'INCIDENT-04-27-2026'!E:E,'INCIDENT-04-27-2026'!F:F,"")</f>
        <v/>
      </c>
      <c r="AD1988" s="9"/>
      <c r="AE1988" s="7" t="s">
        <v>5465</v>
      </c>
      <c r="AF1988" s="6" t="str">
        <f>_xlfn.XLOOKUP(B1988,'[13]Input_27-04'!$B:$B,'[13]Input_27-04'!$M:$M,"")</f>
        <v/>
      </c>
      <c r="AG1988" s="7"/>
      <c r="AH1988" s="3"/>
      <c r="AI1988" s="18" t="str">
        <f>_xlfn.XLOOKUP(B1988,'[3]Cells Huawei 27042026 10h'!$B:$B,'[3]Cells Huawei 27042026 10h'!$T:$T,"")</f>
        <v/>
      </c>
      <c r="AJ1988" s="18" t="str">
        <f>_xlfn.XLOOKUP(B1988,'[3]Cells Huawei 27042026 15h'!$B:$B,'[3]Cells Huawei 27042026 15h'!$T:$T,"")</f>
        <v/>
      </c>
      <c r="AK1988" s="18" t="str">
        <f>_xlfn.XLOOKUP(B1988,'[4]cells down 27042026 11h28'!$B:$B,'[4]cells down 27042026 11h28'!$R:$R,"")</f>
        <v/>
      </c>
      <c r="AL1988" s="18" t="str">
        <f>_xlfn.XLOOKUP(B1988,'[4]cells down 27042026 18h01'!$B:$B,'[4]cells down 27042026 18h01'!$R:$R,"")</f>
        <v/>
      </c>
      <c r="AM1988" s="18" t="str">
        <f>_xlfn.XLOOKUP(B1988,'[5]cell downs 27042026 11h'!$B:$B,'[5]cell downs 27042026 11h'!$R:$R,"")</f>
        <v/>
      </c>
      <c r="AN1988" s="18" t="str">
        <f>_xlfn.XLOOKUP(B1988,'[5]cell downs 27042026 17h40'!$B:$B,'[5]cell downs 27042026 17h40'!$R:$R,"")</f>
        <v/>
      </c>
      <c r="AO1988" s="18" t="str">
        <f>_xlfn.XLOOKUP(B1988,'[6]ALL SITES DOWN'!$D:$D,'[6]ALL SITES DOWN'!$J:$J,"")</f>
        <v/>
      </c>
      <c r="AP1988" s="18" t="str">
        <f>_xlfn.XLOOKUP(B1988,'[7]ALL SITES DOWN'!$D:$D,'[7]ALL SITES DOWN'!$J:$J,"")</f>
        <v/>
      </c>
      <c r="AQ1988" s="9" t="str">
        <f>_xlfn.XLOOKUP(B1988,[8]sheet1!$AC:$AC,[8]sheet1!$AF:$AF,"")</f>
        <v/>
      </c>
      <c r="AR1988" s="14"/>
      <c r="AS1988" s="14" t="s">
        <v>5465</v>
      </c>
      <c r="AT1988" s="14" t="str">
        <f>_xlfn.XLOOKUP(B1988,'[9]cell downs 18042026 17h'!$B:$B,'[9]cell downs 18042026 17h'!$B:$B,"")</f>
        <v/>
      </c>
      <c r="AU1988" s="14" t="str">
        <f>_xlfn.XLOOKUP(B1988,'[10]Cells Huawei 19042026 15h'!$B:$B,'[10]Cells Huawei 19042026 15h'!$B:$B,"")</f>
        <v/>
      </c>
      <c r="AV1988" s="9" t="str">
        <f>_xlfn.XLOOKUP(B1988,'[11]cells down 19042026 9H40'!$B:$B,'[11]cells down 19042026 9H40'!$B:$B,"")</f>
        <v/>
      </c>
    </row>
    <row r="1989" spans="1:48" hidden="1" x14ac:dyDescent="0.3">
      <c r="A1989" s="1" t="s">
        <v>2646</v>
      </c>
      <c r="B1989" s="8" t="s">
        <v>2647</v>
      </c>
      <c r="C1989" s="3" t="str">
        <f>_xlfn.XLOOKUP(B1989,'[1]daily break down'!$D:$D,'[1]daily break down'!$E:$E,"")</f>
        <v>NORD-OUEST</v>
      </c>
      <c r="D1989" s="1" t="s">
        <v>11</v>
      </c>
      <c r="E1989" s="1" t="s">
        <v>12</v>
      </c>
      <c r="F1989" s="3" t="s">
        <v>102</v>
      </c>
      <c r="G1989" s="1" t="s">
        <v>2646</v>
      </c>
      <c r="H1989" s="28" t="str">
        <f>_xlfn.XLOOKUP(B1989,[2]CALCULATION!$B:$B,[2]CALCULATION!$H:$H,"")</f>
        <v>NOKIA</v>
      </c>
      <c r="I1989" s="26">
        <v>0</v>
      </c>
      <c r="J1989" s="26">
        <v>0</v>
      </c>
      <c r="K1989" s="26">
        <v>0</v>
      </c>
      <c r="L1989" s="26">
        <v>0</v>
      </c>
      <c r="M1989" s="26">
        <v>0</v>
      </c>
      <c r="N1989" s="26">
        <v>0</v>
      </c>
      <c r="O1989" s="26">
        <v>0</v>
      </c>
      <c r="P1989" s="114" t="s">
        <v>6364</v>
      </c>
      <c r="Q1989" s="42" t="s">
        <v>5538</v>
      </c>
      <c r="R1989" s="42"/>
      <c r="S1989" s="41" t="str" cm="1">
        <f t="array" ref="S1989">IFERROR(_xlfn.IFS(
U1989="MPR ISSUE","PDH",
U1989="BSS Hardware Issue","BSS",
U1989="Sites strategiques, MLL, Pylone, etc.","ENVTECH",
U1989="AKTIVCO DEFAUT GE &amp; POWER Cabinet","AKTIVCO",
U1989="AKTIVCO Coupure ENEO &amp; Baisse de tension","AKTIVCO GRID ONLY",
U1989="Coupure ENEO &amp; Baisse de tension","IHS GRID ONLY",
U1989="Defaut GE &amp; POWER Cabinet","IHS",
U1989="Sharing","Partners",
U1989="Sites strategiques &amp; DataCenter","SST &amp; DC",
U1989="Exclu","Exclu",
U1989="SAT","SAT",
U1989="SPARE-ISSUE","SPARE-ISSUE",
U1989="Fiber CAmtel","TRANS_FO_CAMTEL",
U1989="Fiber AOF","Fiber AOF",
U1989="Projet OCM (HUAWEI)","TRAVAUX-HUAWEI",
U1989="Projet OCM (NOKIA)","TRAVAUX-NOKIA",
U1989="ACCESS-ISSUE","ACCESS-ISSUE",
U1989="Projet OCM (ZTE, NOKIA, autres projets)","TRAVAUX OCM",
U1989="No root CAuse","No root cause",
U1989="ODU HS","PDH",
U1989="IP &amp; VLAN","PDH",
U1989="Warehouse HUAWEI","SPARE-ISSUE",
U1989="SPARE-HS","SPARE-ISSUE",
U1989="Power Telco","BSS",U1989="no impacts","no impacts"
),"")</f>
        <v>IHS</v>
      </c>
      <c r="T1989" s="41" t="str" cm="1">
        <f t="array" ref="T1989">IFERROR(_xlfn.IFS(
U1989="MPR ISSUE","TX ISSUE",
U1989="BSS Hardware Issue","RAN ISSUE",
U1989="Sites strategiques, MLL, Pylone, etc.","ENVTECH",
U1989="AKTIVCO DEFAUT GE &amp; POWER Cabinet","POWER ISSUE",
U1989="AKTIVCO Coupure ENEO &amp; Baisse de tension","POWER ISSUE",
U1989="Coupure ENEO &amp; Baisse de tension","POWER ISSUE",
U1989="Defaut GE &amp; POWER Cabinet","POWER ISSUE",
U1989="Sharing","POWER ISSUE",
U1989="Sites strategiques &amp; DataCenter","POWER ISSUE",
U1989="Exclu","Exclu",
U1989="SAT","TX ISSUE",
U1989="SPARE-ISSUE","SPARE-ISSUE",
U1989="Fiber CAmtel","TX ISSUE",
U1989="Fiber AOF","TX ISSUE",
U1989="Projet OCM (HUAWEI)","TRAVAUX-HUAWEI",
U1989="Projet OCM (NOKIA)","TRAVAUX -NOKIA",
U1989="ACCESS-ISSUE","ACCESS-ISSUE",
U1989="Projet OCM (ZTE, NOKIA, autres projets)","TRAVAUX OCM",
U1989="No root CAuse","No root cause",
U1989="ODU HS","TX ISSUE",
U1989="IP &amp; VLAN","TX ISSUE",
U1989="Warehouse HUAWEI","SPARE-ISSUE",
U1989="SPARE-HS","SPARE-ISSUE",
U1989="Power Telco","RAN ISSUE",U1989="no impacts","no impacts"
),"")</f>
        <v>POWER ISSUE</v>
      </c>
      <c r="U1989" s="68" t="s">
        <v>5329</v>
      </c>
      <c r="V1989" s="41" t="str" cm="1">
        <f t="array" ref="V1989">IFERROR(_xlfn.IFS(
U1989="MPR ISSUE","ACTIVE",
U1989="BSS Hardware Issue","ACTIVE",
U1989="Sites strategiques, MLL, Pylone, etc.","PASSIVE",
U1989="AKTIVCO DEFAUT GE &amp; POWER Cabinet","PASSIVE",
U1989="AKTIVCO Coupure ENEO &amp; Baisse de tension","PASSIVE",
U1989="Coupure ENEO &amp; Baisse de tension","PASSIVE",
U1989="Defaut GE &amp; POWER Cabinet","PASSIVE",
U1989="Sharing","PASSIVE",
U1989="Sites strategiques &amp; DataCenter","PASSIVE",
U1989="Exclu","Exclu",
U1989="SAT","ACTIVE",
U1989="SPARE-ISSUE","SPARE-ISSUE",
U1989="Fiber CAmtel","ACTIVE",
U1989="Fiber AOF","ACTIVE",
U1989="Projet OCM (HUAWEI)","PLANNED WORKS",
U1989="Projet OCM (NOKIA)","PLANNED WORKS",
U1989="ACCESS-ISSUE","ACCESS-ISSUE",
U1989="Projet OCM (ZTE, NOKIA, autres projets)","PLANNED WORKS",
U1989="No root CAuse","No root cause",
U1989="ODU HS","ACTIVE",
U1989="IP &amp; VLAN","ACTIVE",
U1989="Warehouse HUAWEI","SPARE-ISSUE",
U1989="SPARE-HS","SPARE-ISSUE",
U1989="Power Telco","ACTIVE", U1989="no impacts","no impacts"
),"")</f>
        <v>PASSIVE</v>
      </c>
      <c r="W1989" s="113"/>
      <c r="X1989" s="113"/>
      <c r="Y1989" s="113"/>
      <c r="Z1989" s="113"/>
      <c r="AA1989" s="113"/>
      <c r="AB1989" s="17" t="s">
        <v>6332</v>
      </c>
      <c r="AC1989" s="17" t="str">
        <f>_xlfn.XLOOKUP(B1989,'INCIDENT-04-27-2026'!E:E,'INCIDENT-04-27-2026'!F:F,"")</f>
        <v/>
      </c>
      <c r="AD1989" s="9"/>
      <c r="AE1989" s="7" t="s">
        <v>5465</v>
      </c>
      <c r="AF1989" s="6" t="str">
        <f>_xlfn.XLOOKUP(B1989,'[13]Input_27-04'!$B:$B,'[13]Input_27-04'!$M:$M,"")</f>
        <v/>
      </c>
      <c r="AG1989" s="7"/>
      <c r="AH1989" s="3"/>
      <c r="AI1989" s="18" t="str">
        <f>_xlfn.XLOOKUP(B1989,'[3]Cells Huawei 27042026 10h'!$B:$B,'[3]Cells Huawei 27042026 10h'!$T:$T,"")</f>
        <v/>
      </c>
      <c r="AJ1989" s="18" t="str">
        <f>_xlfn.XLOOKUP(B1989,'[3]Cells Huawei 27042026 15h'!$B:$B,'[3]Cells Huawei 27042026 15h'!$T:$T,"")</f>
        <v/>
      </c>
      <c r="AK1989" s="18" t="str">
        <f>_xlfn.XLOOKUP(B1989,'[4]cells down 27042026 11h28'!$B:$B,'[4]cells down 27042026 11h28'!$R:$R,"")</f>
        <v/>
      </c>
      <c r="AL1989" s="18" t="str">
        <f>_xlfn.XLOOKUP(B1989,'[4]cells down 27042026 18h01'!$B:$B,'[4]cells down 27042026 18h01'!$R:$R,"")</f>
        <v/>
      </c>
      <c r="AM1989" s="18" t="str">
        <f>_xlfn.XLOOKUP(B1989,'[5]cell downs 27042026 11h'!$B:$B,'[5]cell downs 27042026 11h'!$R:$R,"")</f>
        <v/>
      </c>
      <c r="AN1989" s="18" t="str">
        <f>_xlfn.XLOOKUP(B1989,'[5]cell downs 27042026 17h40'!$B:$B,'[5]cell downs 27042026 17h40'!$R:$R,"")</f>
        <v/>
      </c>
      <c r="AO1989" s="18" t="str">
        <f>_xlfn.XLOOKUP(B1989,'[6]ALL SITES DOWN'!$D:$D,'[6]ALL SITES DOWN'!$J:$J,"")</f>
        <v>(04/27/2026 ocm ran 17h):-P1 incident at Bambalang</v>
      </c>
      <c r="AP1989" s="18" t="str">
        <f>_xlfn.XLOOKUP(B1989,'[7]ALL SITES DOWN'!$D:$D,'[7]ALL SITES DOWN'!$J:$J,"")</f>
        <v>(04/27/2026 ocm ran 11h):-P1 incident at Bambalang</v>
      </c>
      <c r="AQ1989" s="9" t="str">
        <f>_xlfn.XLOOKUP(B1989,[8]sheet1!$AC:$AC,[8]sheet1!$AF:$AF,"")</f>
        <v/>
      </c>
      <c r="AR1989" s="14"/>
      <c r="AS1989" s="14" t="s">
        <v>5465</v>
      </c>
      <c r="AT1989" s="14" t="str">
        <f>_xlfn.XLOOKUP(B1989,'[9]cell downs 18042026 17h'!$B:$B,'[9]cell downs 18042026 17h'!$B:$B,"")</f>
        <v/>
      </c>
      <c r="AU1989" s="14" t="str">
        <f>_xlfn.XLOOKUP(B1989,'[10]Cells Huawei 19042026 15h'!$B:$B,'[10]Cells Huawei 19042026 15h'!$B:$B,"")</f>
        <v/>
      </c>
      <c r="AV1989" s="9" t="str">
        <f>_xlfn.XLOOKUP(B1989,'[11]cells down 19042026 9H40'!$B:$B,'[11]cells down 19042026 9H40'!$B:$B,"")</f>
        <v/>
      </c>
    </row>
    <row r="1990" spans="1:48" hidden="1" x14ac:dyDescent="0.3">
      <c r="A1990" s="1" t="s">
        <v>3690</v>
      </c>
      <c r="B1990" s="8" t="s">
        <v>3691</v>
      </c>
      <c r="C1990" s="3" t="str">
        <f>_xlfn.XLOOKUP(B1990,'[1]daily break down'!$D:$D,'[1]daily break down'!$E:$E,"")</f>
        <v>OUEST</v>
      </c>
      <c r="D1990" s="1" t="s">
        <v>11</v>
      </c>
      <c r="E1990" s="1" t="s">
        <v>12</v>
      </c>
      <c r="F1990" s="3" t="s">
        <v>102</v>
      </c>
      <c r="G1990" s="1" t="s">
        <v>3690</v>
      </c>
      <c r="H1990" s="27" t="str">
        <f>_xlfn.XLOOKUP(B1990,[2]CALCULATION!$B:$B,[2]CALCULATION!$H:$H,"")</f>
        <v>HUAWEI</v>
      </c>
      <c r="I1990" s="26">
        <v>0</v>
      </c>
      <c r="J1990" s="26">
        <v>0</v>
      </c>
      <c r="K1990" s="26">
        <v>0</v>
      </c>
      <c r="L1990" s="26">
        <v>0</v>
      </c>
      <c r="M1990" s="26">
        <v>2.675261747609386E-4</v>
      </c>
      <c r="N1990" s="26">
        <v>0</v>
      </c>
      <c r="O1990" s="26">
        <v>0</v>
      </c>
      <c r="P1990" s="114" t="s">
        <v>6364</v>
      </c>
      <c r="Q1990" s="42" t="s">
        <v>5538</v>
      </c>
      <c r="R1990" s="42"/>
      <c r="S1990" s="41" t="str" cm="1">
        <f t="array" ref="S1990">IFERROR(_xlfn.IFS(
U1990="MPR ISSUE","PDH",
U1990="BSS Hardware Issue","BSS",
U1990="Sites strategiques, MLL, Pylone, etc.","ENVTECH",
U1990="AKTIVCO DEFAUT GE &amp; POWER Cabinet","AKTIVCO",
U1990="AKTIVCO Coupure ENEO &amp; Baisse de tension","AKTIVCO GRID ONLY",
U1990="Coupure ENEO &amp; Baisse de tension","IHS GRID ONLY",
U1990="Defaut GE &amp; POWER Cabinet","IHS",
U1990="Sharing","Partners",
U1990="Sites strategiques &amp; DataCenter","SST &amp; DC",
U1990="Exclu","Exclu",
U1990="SAT","SAT",
U1990="SPARE-ISSUE","SPARE-ISSUE",
U1990="Fiber CAmtel","TRANS_FO_CAMTEL",
U1990="Fiber AOF","Fiber AOF",
U1990="Projet OCM (HUAWEI)","TRAVAUX-HUAWEI",
U1990="Projet OCM (NOKIA)","TRAVAUX-NOKIA",
U1990="ACCESS-ISSUE","ACCESS-ISSUE",
U1990="Projet OCM (ZTE, NOKIA, autres projets)","TRAVAUX OCM",
U1990="No root CAuse","No root cause",
U1990="ODU HS","PDH",
U1990="IP &amp; VLAN","PDH",
U1990="Warehouse HUAWEI","SPARE-ISSUE",
U1990="SPARE-HS","SPARE-ISSUE",
U1990="Power Telco","BSS",U1990="no impacts","no impacts"
),"")</f>
        <v>No root cause</v>
      </c>
      <c r="T1990" s="41" t="str" cm="1">
        <f t="array" ref="T1990">IFERROR(_xlfn.IFS(
U1990="MPR ISSUE","TX ISSUE",
U1990="BSS Hardware Issue","RAN ISSUE",
U1990="Sites strategiques, MLL, Pylone, etc.","ENVTECH",
U1990="AKTIVCO DEFAUT GE &amp; POWER Cabinet","POWER ISSUE",
U1990="AKTIVCO Coupure ENEO &amp; Baisse de tension","POWER ISSUE",
U1990="Coupure ENEO &amp; Baisse de tension","POWER ISSUE",
U1990="Defaut GE &amp; POWER Cabinet","POWER ISSUE",
U1990="Sharing","POWER ISSUE",
U1990="Sites strategiques &amp; DataCenter","POWER ISSUE",
U1990="Exclu","Exclu",
U1990="SAT","TX ISSUE",
U1990="SPARE-ISSUE","SPARE-ISSUE",
U1990="Fiber CAmtel","TX ISSUE",
U1990="Fiber AOF","TX ISSUE",
U1990="Projet OCM (HUAWEI)","TRAVAUX-HUAWEI",
U1990="Projet OCM (NOKIA)","TRAVAUX -NOKIA",
U1990="ACCESS-ISSUE","ACCESS-ISSUE",
U1990="Projet OCM (ZTE, NOKIA, autres projets)","TRAVAUX OCM",
U1990="No root CAuse","No root cause",
U1990="ODU HS","TX ISSUE",
U1990="IP &amp; VLAN","TX ISSUE",
U1990="Warehouse HUAWEI","SPARE-ISSUE",
U1990="SPARE-HS","SPARE-ISSUE",
U1990="Power Telco","RAN ISSUE",U1990="no impacts","no impacts"
),"")</f>
        <v>No root cause</v>
      </c>
      <c r="U1990" s="68" t="s">
        <v>5691</v>
      </c>
      <c r="V1990" s="41" t="str" cm="1">
        <f t="array" ref="V1990">IFERROR(_xlfn.IFS(
U1990="MPR ISSUE","ACTIVE",
U1990="BSS Hardware Issue","ACTIVE",
U1990="Sites strategiques, MLL, Pylone, etc.","PASSIVE",
U1990="AKTIVCO DEFAUT GE &amp; POWER Cabinet","PASSIVE",
U1990="AKTIVCO Coupure ENEO &amp; Baisse de tension","PASSIVE",
U1990="Coupure ENEO &amp; Baisse de tension","PASSIVE",
U1990="Defaut GE &amp; POWER Cabinet","PASSIVE",
U1990="Sharing","PASSIVE",
U1990="Sites strategiques &amp; DataCenter","PASSIVE",
U1990="Exclu","Exclu",
U1990="SAT","ACTIVE",
U1990="SPARE-ISSUE","SPARE-ISSUE",
U1990="Fiber CAmtel","ACTIVE",
U1990="Fiber AOF","ACTIVE",
U1990="Projet OCM (HUAWEI)","PLANNED WORKS",
U1990="Projet OCM (NOKIA)","PLANNED WORKS",
U1990="ACCESS-ISSUE","ACCESS-ISSUE",
U1990="Projet OCM (ZTE, NOKIA, autres projets)","PLANNED WORKS",
U1990="No root CAuse","No root cause",
U1990="ODU HS","ACTIVE",
U1990="IP &amp; VLAN","ACTIVE",
U1990="Warehouse HUAWEI","SPARE-ISSUE",
U1990="SPARE-HS","SPARE-ISSUE",
U1990="Power Telco","ACTIVE", U1990="no impacts","no impacts"
),"")</f>
        <v>No root cause</v>
      </c>
      <c r="W1990" s="113"/>
      <c r="X1990" s="113"/>
      <c r="Y1990" s="113"/>
      <c r="Z1990" s="113"/>
      <c r="AA1990" s="113"/>
      <c r="AB1990" s="17" t="s">
        <v>5465</v>
      </c>
      <c r="AC1990" s="17" t="str">
        <f>_xlfn.XLOOKUP(B1990,'INCIDENT-04-27-2026'!E:E,'INCIDENT-04-27-2026'!F:F,"")</f>
        <v/>
      </c>
      <c r="AD1990" s="9"/>
      <c r="AE1990" s="7" t="s">
        <v>5465</v>
      </c>
      <c r="AF1990" s="6" t="str">
        <f>_xlfn.XLOOKUP(B1990,'[13]Input_27-04'!$B:$B,'[13]Input_27-04'!$M:$M,"")</f>
        <v/>
      </c>
      <c r="AG1990" s="7"/>
      <c r="AH1990" s="3"/>
      <c r="AI1990" s="18" t="str">
        <f>_xlfn.XLOOKUP(B1990,'[3]Cells Huawei 27042026 10h'!$B:$B,'[3]Cells Huawei 27042026 10h'!$T:$T,"")</f>
        <v/>
      </c>
      <c r="AJ1990" s="18" t="str">
        <f>_xlfn.XLOOKUP(B1990,'[3]Cells Huawei 27042026 15h'!$B:$B,'[3]Cells Huawei 27042026 15h'!$T:$T,"")</f>
        <v/>
      </c>
      <c r="AK1990" s="18" t="str">
        <f>_xlfn.XLOOKUP(B1990,'[4]cells down 27042026 11h28'!$B:$B,'[4]cells down 27042026 11h28'!$R:$R,"")</f>
        <v/>
      </c>
      <c r="AL1990" s="18" t="str">
        <f>_xlfn.XLOOKUP(B1990,'[4]cells down 27042026 18h01'!$B:$B,'[4]cells down 27042026 18h01'!$R:$R,"")</f>
        <v/>
      </c>
      <c r="AM1990" s="18" t="str">
        <f>_xlfn.XLOOKUP(B1990,'[5]cell downs 27042026 11h'!$B:$B,'[5]cell downs 27042026 11h'!$R:$R,"")</f>
        <v/>
      </c>
      <c r="AN1990" s="18" t="str">
        <f>_xlfn.XLOOKUP(B1990,'[5]cell downs 27042026 17h40'!$B:$B,'[5]cell downs 27042026 17h40'!$R:$R,"")</f>
        <v/>
      </c>
      <c r="AO1990" s="18" t="str">
        <f>_xlfn.XLOOKUP(B1990,'[6]ALL SITES DOWN'!$D:$D,'[6]ALL SITES DOWN'!$J:$J,"")</f>
        <v/>
      </c>
      <c r="AP1990" s="18" t="str">
        <f>_xlfn.XLOOKUP(B1990,'[7]ALL SITES DOWN'!$D:$D,'[7]ALL SITES DOWN'!$J:$J,"")</f>
        <v/>
      </c>
      <c r="AQ1990" s="9" t="str">
        <f>_xlfn.XLOOKUP(B1990,[8]sheet1!$AC:$AC,[8]sheet1!$AF:$AF,"")</f>
        <v/>
      </c>
      <c r="AR1990" s="14"/>
      <c r="AS1990" s="14" t="s">
        <v>5465</v>
      </c>
      <c r="AT1990" s="14" t="str">
        <f>_xlfn.XLOOKUP(B1990,'[9]cell downs 18042026 17h'!$B:$B,'[9]cell downs 18042026 17h'!$B:$B,"")</f>
        <v/>
      </c>
      <c r="AU1990" s="14" t="str">
        <f>_xlfn.XLOOKUP(B1990,'[10]Cells Huawei 19042026 15h'!$B:$B,'[10]Cells Huawei 19042026 15h'!$B:$B,"")</f>
        <v/>
      </c>
      <c r="AV1990" s="9" t="str">
        <f>_xlfn.XLOOKUP(B1990,'[11]cells down 19042026 9H40'!$B:$B,'[11]cells down 19042026 9H40'!$B:$B,"")</f>
        <v/>
      </c>
    </row>
    <row r="1991" spans="1:48" hidden="1" x14ac:dyDescent="0.3">
      <c r="A1991" s="1" t="s">
        <v>4452</v>
      </c>
      <c r="B1991" s="8" t="s">
        <v>4453</v>
      </c>
      <c r="C1991" s="3" t="str">
        <f>_xlfn.XLOOKUP(B1991,'[1]daily break down'!$D:$D,'[1]daily break down'!$E:$E,"")</f>
        <v>SUD-OUEST</v>
      </c>
      <c r="D1991" s="1"/>
      <c r="E1991" s="1"/>
      <c r="F1991" s="3" t="s">
        <v>13</v>
      </c>
      <c r="G1991" s="1" t="s">
        <v>4454</v>
      </c>
      <c r="H1991" s="27" t="str">
        <f>_xlfn.XLOOKUP(B1991,[2]CALCULATION!$B:$B,[2]CALCULATION!$H:$H,"")</f>
        <v>HUAWEI</v>
      </c>
      <c r="I1991" s="26">
        <v>2.8785816404276993E-2</v>
      </c>
      <c r="J1991" s="26">
        <v>0</v>
      </c>
      <c r="K1991" s="26">
        <v>0</v>
      </c>
      <c r="L1991" s="26">
        <v>0</v>
      </c>
      <c r="M1991" s="26">
        <v>0</v>
      </c>
      <c r="N1991" s="26">
        <v>0</v>
      </c>
      <c r="O1991" s="26">
        <v>0</v>
      </c>
      <c r="P1991" s="114" t="s">
        <v>6364</v>
      </c>
      <c r="Q1991" s="42" t="s">
        <v>5538</v>
      </c>
      <c r="R1991" s="42"/>
      <c r="S1991" s="41" t="str" cm="1">
        <f t="array" ref="S1991">IFERROR(_xlfn.IFS(
U1991="MPR ISSUE","PDH",
U1991="BSS Hardware Issue","BSS",
U1991="Sites strategiques, MLL, Pylone, etc.","ENVTECH",
U1991="AKTIVCO DEFAUT GE &amp; POWER Cabinet","AKTIVCO",
U1991="AKTIVCO Coupure ENEO &amp; Baisse de tension","AKTIVCO GRID ONLY",
U1991="Coupure ENEO &amp; Baisse de tension","IHS GRID ONLY",
U1991="Defaut GE &amp; POWER Cabinet","IHS",
U1991="Sharing","Partners",
U1991="Sites strategiques &amp; DataCenter","SST &amp; DC",
U1991="Exclu","Exclu",
U1991="SAT","SAT",
U1991="SPARE-ISSUE","SPARE-ISSUE",
U1991="Fiber CAmtel","TRANS_FO_CAMTEL",
U1991="Fiber AOF","Fiber AOF",
U1991="Projet OCM (HUAWEI)","TRAVAUX-HUAWEI",
U1991="Projet OCM (NOKIA)","TRAVAUX-NOKIA",
U1991="ACCESS-ISSUE","ACCESS-ISSUE",
U1991="Projet OCM (ZTE, NOKIA, autres projets)","TRAVAUX OCM",
U1991="No root CAuse","No root cause",
U1991="ODU HS","PDH",
U1991="IP &amp; VLAN","PDH",
U1991="Warehouse HUAWEI","SPARE-ISSUE",
U1991="SPARE-HS","SPARE-ISSUE",
U1991="Power Telco","BSS",U1991="no impacts","no impacts"
),"")</f>
        <v>No root cause</v>
      </c>
      <c r="T1991" s="41" t="str" cm="1">
        <f t="array" ref="T1991">IFERROR(_xlfn.IFS(
U1991="MPR ISSUE","TX ISSUE",
U1991="BSS Hardware Issue","RAN ISSUE",
U1991="Sites strategiques, MLL, Pylone, etc.","ENVTECH",
U1991="AKTIVCO DEFAUT GE &amp; POWER Cabinet","POWER ISSUE",
U1991="AKTIVCO Coupure ENEO &amp; Baisse de tension","POWER ISSUE",
U1991="Coupure ENEO &amp; Baisse de tension","POWER ISSUE",
U1991="Defaut GE &amp; POWER Cabinet","POWER ISSUE",
U1991="Sharing","POWER ISSUE",
U1991="Sites strategiques &amp; DataCenter","POWER ISSUE",
U1991="Exclu","Exclu",
U1991="SAT","TX ISSUE",
U1991="SPARE-ISSUE","SPARE-ISSUE",
U1991="Fiber CAmtel","TX ISSUE",
U1991="Fiber AOF","TX ISSUE",
U1991="Projet OCM (HUAWEI)","TRAVAUX-HUAWEI",
U1991="Projet OCM (NOKIA)","TRAVAUX -NOKIA",
U1991="ACCESS-ISSUE","ACCESS-ISSUE",
U1991="Projet OCM (ZTE, NOKIA, autres projets)","TRAVAUX OCM",
U1991="No root CAuse","No root cause",
U1991="ODU HS","TX ISSUE",
U1991="IP &amp; VLAN","TX ISSUE",
U1991="Warehouse HUAWEI","SPARE-ISSUE",
U1991="SPARE-HS","SPARE-ISSUE",
U1991="Power Telco","RAN ISSUE",U1991="no impacts","no impacts"
),"")</f>
        <v>No root cause</v>
      </c>
      <c r="U1991" s="68" t="s">
        <v>5691</v>
      </c>
      <c r="V1991" s="41" t="str" cm="1">
        <f t="array" ref="V1991">IFERROR(_xlfn.IFS(
U1991="MPR ISSUE","ACTIVE",
U1991="BSS Hardware Issue","ACTIVE",
U1991="Sites strategiques, MLL, Pylone, etc.","PASSIVE",
U1991="AKTIVCO DEFAUT GE &amp; POWER Cabinet","PASSIVE",
U1991="AKTIVCO Coupure ENEO &amp; Baisse de tension","PASSIVE",
U1991="Coupure ENEO &amp; Baisse de tension","PASSIVE",
U1991="Defaut GE &amp; POWER Cabinet","PASSIVE",
U1991="Sharing","PASSIVE",
U1991="Sites strategiques &amp; DataCenter","PASSIVE",
U1991="Exclu","Exclu",
U1991="SAT","ACTIVE",
U1991="SPARE-ISSUE","SPARE-ISSUE",
U1991="Fiber CAmtel","ACTIVE",
U1991="Fiber AOF","ACTIVE",
U1991="Projet OCM (HUAWEI)","PLANNED WORKS",
U1991="Projet OCM (NOKIA)","PLANNED WORKS",
U1991="ACCESS-ISSUE","ACCESS-ISSUE",
U1991="Projet OCM (ZTE, NOKIA, autres projets)","PLANNED WORKS",
U1991="No root CAuse","No root cause",
U1991="ODU HS","ACTIVE",
U1991="IP &amp; VLAN","ACTIVE",
U1991="Warehouse HUAWEI","SPARE-ISSUE",
U1991="SPARE-HS","SPARE-ISSUE",
U1991="Power Telco","ACTIVE", U1991="no impacts","no impacts"
),"")</f>
        <v>No root cause</v>
      </c>
      <c r="W1991" s="113"/>
      <c r="X1991" s="113"/>
      <c r="Y1991" s="113"/>
      <c r="Z1991" s="113"/>
      <c r="AA1991" s="113"/>
      <c r="AB1991" s="17" t="s">
        <v>5465</v>
      </c>
      <c r="AC1991" s="17" t="str">
        <f>_xlfn.XLOOKUP(B1991,'INCIDENT-04-27-2026'!E:E,'INCIDENT-04-27-2026'!F:F,"")</f>
        <v/>
      </c>
      <c r="AD1991" s="9"/>
      <c r="AE1991" s="7" t="s">
        <v>5465</v>
      </c>
      <c r="AF1991" s="6" t="str">
        <f>_xlfn.XLOOKUP(B1991,'[13]Input_27-04'!$B:$B,'[13]Input_27-04'!$M:$M,"")</f>
        <v/>
      </c>
      <c r="AG1991" s="7"/>
      <c r="AH1991" s="3"/>
      <c r="AI1991" s="18" t="str">
        <f>_xlfn.XLOOKUP(B1991,'[3]Cells Huawei 27042026 10h'!$B:$B,'[3]Cells Huawei 27042026 10h'!$T:$T,"")</f>
        <v/>
      </c>
      <c r="AJ1991" s="18" t="str">
        <f>_xlfn.XLOOKUP(B1991,'[3]Cells Huawei 27042026 15h'!$B:$B,'[3]Cells Huawei 27042026 15h'!$T:$T,"")</f>
        <v/>
      </c>
      <c r="AK1991" s="18" t="str">
        <f>_xlfn.XLOOKUP(B1991,'[4]cells down 27042026 11h28'!$B:$B,'[4]cells down 27042026 11h28'!$R:$R,"")</f>
        <v/>
      </c>
      <c r="AL1991" s="18" t="str">
        <f>_xlfn.XLOOKUP(B1991,'[4]cells down 27042026 18h01'!$B:$B,'[4]cells down 27042026 18h01'!$R:$R,"")</f>
        <v/>
      </c>
      <c r="AM1991" s="18" t="str">
        <f>_xlfn.XLOOKUP(B1991,'[5]cell downs 27042026 11h'!$B:$B,'[5]cell downs 27042026 11h'!$R:$R,"")</f>
        <v/>
      </c>
      <c r="AN1991" s="18" t="str">
        <f>_xlfn.XLOOKUP(B1991,'[5]cell downs 27042026 17h40'!$B:$B,'[5]cell downs 27042026 17h40'!$R:$R,"")</f>
        <v/>
      </c>
      <c r="AO1991" s="18" t="str">
        <f>_xlfn.XLOOKUP(B1991,'[6]ALL SITES DOWN'!$D:$D,'[6]ALL SITES DOWN'!$J:$J,"")</f>
        <v/>
      </c>
      <c r="AP1991" s="18" t="str">
        <f>_xlfn.XLOOKUP(B1991,'[7]ALL SITES DOWN'!$D:$D,'[7]ALL SITES DOWN'!$J:$J,"")</f>
        <v/>
      </c>
      <c r="AQ1991" s="9" t="str">
        <f>_xlfn.XLOOKUP(B1991,[8]sheet1!$AC:$AC,[8]sheet1!$AF:$AF,"")</f>
        <v/>
      </c>
      <c r="AR1991" s="14"/>
      <c r="AS1991" s="14" t="s">
        <v>5465</v>
      </c>
      <c r="AT1991" s="14" t="str">
        <f>_xlfn.XLOOKUP(B1991,'[9]cell downs 18042026 17h'!$B:$B,'[9]cell downs 18042026 17h'!$B:$B,"")</f>
        <v/>
      </c>
      <c r="AU1991" s="14" t="str">
        <f>_xlfn.XLOOKUP(B1991,'[10]Cells Huawei 19042026 15h'!$B:$B,'[10]Cells Huawei 19042026 15h'!$B:$B,"")</f>
        <v/>
      </c>
      <c r="AV1991" s="9" t="str">
        <f>_xlfn.XLOOKUP(B1991,'[11]cells down 19042026 9H40'!$B:$B,'[11]cells down 19042026 9H40'!$B:$B,"")</f>
        <v/>
      </c>
    </row>
    <row r="1992" spans="1:48" hidden="1" x14ac:dyDescent="0.3">
      <c r="A1992" s="1" t="s">
        <v>26</v>
      </c>
      <c r="B1992" s="8" t="s">
        <v>27</v>
      </c>
      <c r="C1992" s="3" t="str">
        <f>_xlfn.XLOOKUP(B1992,'[1]daily break down'!$D:$D,'[1]daily break down'!$E:$E,"")</f>
        <v>Garoua</v>
      </c>
      <c r="D1992" s="1" t="s">
        <v>11</v>
      </c>
      <c r="E1992" s="1" t="s">
        <v>12</v>
      </c>
      <c r="F1992" s="3" t="s">
        <v>23</v>
      </c>
      <c r="G1992" s="1" t="s">
        <v>24</v>
      </c>
      <c r="H1992" s="27" t="str">
        <f>_xlfn.XLOOKUP(B1992,[2]CALCULATION!$B:$B,[2]CALCULATION!$H:$H,"")</f>
        <v>Huawei</v>
      </c>
      <c r="I1992" s="26">
        <v>0</v>
      </c>
      <c r="J1992" s="26">
        <v>0</v>
      </c>
      <c r="K1992" s="26">
        <v>0</v>
      </c>
      <c r="L1992" s="26">
        <v>0</v>
      </c>
      <c r="M1992" s="26">
        <v>0</v>
      </c>
      <c r="N1992" s="26">
        <v>0</v>
      </c>
      <c r="O1992" s="26">
        <v>0</v>
      </c>
      <c r="P1992" s="114" t="s">
        <v>6364</v>
      </c>
      <c r="Q1992" s="42" t="s">
        <v>5538</v>
      </c>
      <c r="R1992" s="42"/>
      <c r="S1992" s="41" t="str" cm="1">
        <f t="array" ref="S1992">IFERROR(_xlfn.IFS(
U1992="MPR ISSUE","PDH",
U1992="BSS Hardware Issue","BSS",
U1992="Sites strategiques, MLL, Pylone, etc.","ENVTECH",
U1992="AKTIVCO DEFAUT GE &amp; POWER Cabinet","AKTIVCO",
U1992="AKTIVCO Coupure ENEO &amp; Baisse de tension","AKTIVCO GRID ONLY",
U1992="Coupure ENEO &amp; Baisse de tension","IHS GRID ONLY",
U1992="Defaut GE &amp; POWER Cabinet","IHS",
U1992="Sharing","Partners",
U1992="Sites strategiques &amp; DataCenter","SST &amp; DC",
U1992="Exclu","Exclu",
U1992="SAT","SAT",
U1992="SPARE-ISSUE","SPARE-ISSUE",
U1992="Fiber CAmtel","TRANS_FO_CAMTEL",
U1992="Fiber AOF","Fiber AOF",
U1992="Projet OCM (HUAWEI)","TRAVAUX-HUAWEI",
U1992="Projet OCM (NOKIA)","TRAVAUX-NOKIA",
U1992="ACCESS-ISSUE","ACCESS-ISSUE",
U1992="Projet OCM (ZTE, NOKIA, autres projets)","TRAVAUX OCM",
U1992="No root CAuse","No root cause",
U1992="ODU HS","PDH",
U1992="IP &amp; VLAN","PDH",
U1992="Warehouse HUAWEI","SPARE-ISSUE",
U1992="SPARE-HS","SPARE-ISSUE",
U1992="Power Telco","BSS",U1992="no impacts","no impacts"
),"")</f>
        <v>No root cause</v>
      </c>
      <c r="T1992" s="41" t="str" cm="1">
        <f t="array" ref="T1992">IFERROR(_xlfn.IFS(
U1992="MPR ISSUE","TX ISSUE",
U1992="BSS Hardware Issue","RAN ISSUE",
U1992="Sites strategiques, MLL, Pylone, etc.","ENVTECH",
U1992="AKTIVCO DEFAUT GE &amp; POWER Cabinet","POWER ISSUE",
U1992="AKTIVCO Coupure ENEO &amp; Baisse de tension","POWER ISSUE",
U1992="Coupure ENEO &amp; Baisse de tension","POWER ISSUE",
U1992="Defaut GE &amp; POWER Cabinet","POWER ISSUE",
U1992="Sharing","POWER ISSUE",
U1992="Sites strategiques &amp; DataCenter","POWER ISSUE",
U1992="Exclu","Exclu",
U1992="SAT","TX ISSUE",
U1992="SPARE-ISSUE","SPARE-ISSUE",
U1992="Fiber CAmtel","TX ISSUE",
U1992="Fiber AOF","TX ISSUE",
U1992="Projet OCM (HUAWEI)","TRAVAUX-HUAWEI",
U1992="Projet OCM (NOKIA)","TRAVAUX -NOKIA",
U1992="ACCESS-ISSUE","ACCESS-ISSUE",
U1992="Projet OCM (ZTE, NOKIA, autres projets)","TRAVAUX OCM",
U1992="No root CAuse","No root cause",
U1992="ODU HS","TX ISSUE",
U1992="IP &amp; VLAN","TX ISSUE",
U1992="Warehouse HUAWEI","SPARE-ISSUE",
U1992="SPARE-HS","SPARE-ISSUE",
U1992="Power Telco","RAN ISSUE",U1992="no impacts","no impacts"
),"")</f>
        <v>No root cause</v>
      </c>
      <c r="U1992" s="68" t="s">
        <v>5691</v>
      </c>
      <c r="V1992" s="41" t="str" cm="1">
        <f t="array" ref="V1992">IFERROR(_xlfn.IFS(
U1992="MPR ISSUE","ACTIVE",
U1992="BSS Hardware Issue","ACTIVE",
U1992="Sites strategiques, MLL, Pylone, etc.","PASSIVE",
U1992="AKTIVCO DEFAUT GE &amp; POWER Cabinet","PASSIVE",
U1992="AKTIVCO Coupure ENEO &amp; Baisse de tension","PASSIVE",
U1992="Coupure ENEO &amp; Baisse de tension","PASSIVE",
U1992="Defaut GE &amp; POWER Cabinet","PASSIVE",
U1992="Sharing","PASSIVE",
U1992="Sites strategiques &amp; DataCenter","PASSIVE",
U1992="Exclu","Exclu",
U1992="SAT","ACTIVE",
U1992="SPARE-ISSUE","SPARE-ISSUE",
U1992="Fiber CAmtel","ACTIVE",
U1992="Fiber AOF","ACTIVE",
U1992="Projet OCM (HUAWEI)","PLANNED WORKS",
U1992="Projet OCM (NOKIA)","PLANNED WORKS",
U1992="ACCESS-ISSUE","ACCESS-ISSUE",
U1992="Projet OCM (ZTE, NOKIA, autres projets)","PLANNED WORKS",
U1992="No root CAuse","No root cause",
U1992="ODU HS","ACTIVE",
U1992="IP &amp; VLAN","ACTIVE",
U1992="Warehouse HUAWEI","SPARE-ISSUE",
U1992="SPARE-HS","SPARE-ISSUE",
U1992="Power Telco","ACTIVE", U1992="no impacts","no impacts"
),"")</f>
        <v>No root cause</v>
      </c>
      <c r="W1992" s="113"/>
      <c r="X1992" s="113"/>
      <c r="Y1992" s="113"/>
      <c r="Z1992" s="113"/>
      <c r="AA1992" s="113"/>
      <c r="AB1992" s="17" t="s">
        <v>5465</v>
      </c>
      <c r="AC1992" s="17" t="str">
        <f>_xlfn.XLOOKUP(B1992,'INCIDENT-04-27-2026'!E:E,'INCIDENT-04-27-2026'!F:F,"")</f>
        <v/>
      </c>
      <c r="AD1992" s="9"/>
      <c r="AE1992" s="7" t="s">
        <v>5465</v>
      </c>
      <c r="AF1992" s="6" t="str">
        <f>_xlfn.XLOOKUP(B1992,'[13]Input_27-04'!$B:$B,'[13]Input_27-04'!$M:$M,"")</f>
        <v/>
      </c>
      <c r="AG1992" s="7"/>
      <c r="AH1992" s="3"/>
      <c r="AI1992" s="18" t="str">
        <f>_xlfn.XLOOKUP(B1992,'[3]Cells Huawei 27042026 10h'!$B:$B,'[3]Cells Huawei 27042026 10h'!$T:$T,"")</f>
        <v/>
      </c>
      <c r="AJ1992" s="18" t="str">
        <f>_xlfn.XLOOKUP(B1992,'[3]Cells Huawei 27042026 15h'!$B:$B,'[3]Cells Huawei 27042026 15h'!$T:$T,"")</f>
        <v/>
      </c>
      <c r="AK1992" s="18" t="str">
        <f>_xlfn.XLOOKUP(B1992,'[4]cells down 27042026 11h28'!$B:$B,'[4]cells down 27042026 11h28'!$R:$R,"")</f>
        <v/>
      </c>
      <c r="AL1992" s="18" t="str">
        <f>_xlfn.XLOOKUP(B1992,'[4]cells down 27042026 18h01'!$B:$B,'[4]cells down 27042026 18h01'!$R:$R,"")</f>
        <v/>
      </c>
      <c r="AM1992" s="18" t="str">
        <f>_xlfn.XLOOKUP(B1992,'[5]cell downs 27042026 11h'!$B:$B,'[5]cell downs 27042026 11h'!$R:$R,"")</f>
        <v/>
      </c>
      <c r="AN1992" s="18" t="str">
        <f>_xlfn.XLOOKUP(B1992,'[5]cell downs 27042026 17h40'!$B:$B,'[5]cell downs 27042026 17h40'!$R:$R,"")</f>
        <v/>
      </c>
      <c r="AO1992" s="18" t="str">
        <f>_xlfn.XLOOKUP(B1992,'[6]ALL SITES DOWN'!$D:$D,'[6]ALL SITES DOWN'!$J:$J,"")</f>
        <v/>
      </c>
      <c r="AP1992" s="18" t="str">
        <f>_xlfn.XLOOKUP(B1992,'[7]ALL SITES DOWN'!$D:$D,'[7]ALL SITES DOWN'!$J:$J,"")</f>
        <v/>
      </c>
      <c r="AQ1992" s="9" t="str">
        <f>_xlfn.XLOOKUP(B1992,[8]sheet1!$AC:$AC,[8]sheet1!$AF:$AF,"")</f>
        <v/>
      </c>
      <c r="AR1992" s="14"/>
      <c r="AS1992" s="14" t="s">
        <v>5465</v>
      </c>
      <c r="AT1992" s="14" t="str">
        <f>_xlfn.XLOOKUP(B1992,'[9]cell downs 18042026 17h'!$B:$B,'[9]cell downs 18042026 17h'!$B:$B,"")</f>
        <v/>
      </c>
      <c r="AU1992" s="14" t="str">
        <f>_xlfn.XLOOKUP(B1992,'[10]Cells Huawei 19042026 15h'!$B:$B,'[10]Cells Huawei 19042026 15h'!$B:$B,"")</f>
        <v/>
      </c>
      <c r="AV1992" s="9" t="str">
        <f>_xlfn.XLOOKUP(B1992,'[11]cells down 19042026 9H40'!$B:$B,'[11]cells down 19042026 9H40'!$B:$B,"")</f>
        <v/>
      </c>
    </row>
    <row r="1993" spans="1:48" hidden="1" x14ac:dyDescent="0.3">
      <c r="A1993" s="1" t="s">
        <v>5025</v>
      </c>
      <c r="B1993" s="8" t="s">
        <v>5026</v>
      </c>
      <c r="C1993" s="3" t="str">
        <f>_xlfn.XLOOKUP(B1993,'[1]daily break down'!$D:$D,'[1]daily break down'!$E:$E,"")</f>
        <v>Douala</v>
      </c>
      <c r="D1993" s="1" t="s">
        <v>11</v>
      </c>
      <c r="E1993" s="1"/>
      <c r="F1993" s="3" t="s">
        <v>31</v>
      </c>
      <c r="G1993" s="1" t="s">
        <v>32</v>
      </c>
      <c r="H1993" s="29" t="str">
        <f>_xlfn.XLOOKUP(B1993,[2]CALCULATION!$B:$B,[2]CALCULATION!$H:$H,"")</f>
        <v>ZTE</v>
      </c>
      <c r="I1993" s="26">
        <v>0</v>
      </c>
      <c r="J1993" s="26">
        <v>0</v>
      </c>
      <c r="K1993" s="26">
        <v>0</v>
      </c>
      <c r="L1993" s="26">
        <v>0</v>
      </c>
      <c r="M1993" s="26">
        <v>0</v>
      </c>
      <c r="N1993" s="26">
        <v>0</v>
      </c>
      <c r="O1993" s="26">
        <v>0</v>
      </c>
      <c r="P1993" s="114" t="s">
        <v>6364</v>
      </c>
      <c r="Q1993" s="42" t="s">
        <v>5538</v>
      </c>
      <c r="R1993" s="42"/>
      <c r="S1993" s="41" t="str" cm="1">
        <f t="array" ref="S1993">IFERROR(_xlfn.IFS(
U1993="MPR ISSUE","PDH",
U1993="BSS Hardware Issue","BSS",
U1993="Sites strategiques, MLL, Pylone, etc.","ENVTECH",
U1993="AKTIVCO DEFAUT GE &amp; POWER Cabinet","AKTIVCO",
U1993="AKTIVCO Coupure ENEO &amp; Baisse de tension","AKTIVCO GRID ONLY",
U1993="Coupure ENEO &amp; Baisse de tension","IHS GRID ONLY",
U1993="Defaut GE &amp; POWER Cabinet","IHS",
U1993="Sharing","Partners",
U1993="Sites strategiques &amp; DataCenter","SST &amp; DC",
U1993="Exclu","Exclu",
U1993="SAT","SAT",
U1993="SPARE-ISSUE","SPARE-ISSUE",
U1993="Fiber CAmtel","TRANS_FO_CAMTEL",
U1993="Fiber AOF","Fiber AOF",
U1993="Projet OCM (HUAWEI)","TRAVAUX-HUAWEI",
U1993="Projet OCM (NOKIA)","TRAVAUX-NOKIA",
U1993="ACCESS-ISSUE","ACCESS-ISSUE",
U1993="Projet OCM (ZTE, NOKIA, autres projets)","TRAVAUX OCM",
U1993="No root CAuse","No root cause",
U1993="ODU HS","PDH",
U1993="IP &amp; VLAN","PDH",
U1993="Warehouse HUAWEI","SPARE-ISSUE",
U1993="SPARE-HS","SPARE-ISSUE",
U1993="Power Telco","BSS",U1993="no impacts","no impacts"
),"")</f>
        <v>No root cause</v>
      </c>
      <c r="T1993" s="41" t="str" cm="1">
        <f t="array" ref="T1993">IFERROR(_xlfn.IFS(
U1993="MPR ISSUE","TX ISSUE",
U1993="BSS Hardware Issue","RAN ISSUE",
U1993="Sites strategiques, MLL, Pylone, etc.","ENVTECH",
U1993="AKTIVCO DEFAUT GE &amp; POWER Cabinet","POWER ISSUE",
U1993="AKTIVCO Coupure ENEO &amp; Baisse de tension","POWER ISSUE",
U1993="Coupure ENEO &amp; Baisse de tension","POWER ISSUE",
U1993="Defaut GE &amp; POWER Cabinet","POWER ISSUE",
U1993="Sharing","POWER ISSUE",
U1993="Sites strategiques &amp; DataCenter","POWER ISSUE",
U1993="Exclu","Exclu",
U1993="SAT","TX ISSUE",
U1993="SPARE-ISSUE","SPARE-ISSUE",
U1993="Fiber CAmtel","TX ISSUE",
U1993="Fiber AOF","TX ISSUE",
U1993="Projet OCM (HUAWEI)","TRAVAUX-HUAWEI",
U1993="Projet OCM (NOKIA)","TRAVAUX -NOKIA",
U1993="ACCESS-ISSUE","ACCESS-ISSUE",
U1993="Projet OCM (ZTE, NOKIA, autres projets)","TRAVAUX OCM",
U1993="No root CAuse","No root cause",
U1993="ODU HS","TX ISSUE",
U1993="IP &amp; VLAN","TX ISSUE",
U1993="Warehouse HUAWEI","SPARE-ISSUE",
U1993="SPARE-HS","SPARE-ISSUE",
U1993="Power Telco","RAN ISSUE",U1993="no impacts","no impacts"
),"")</f>
        <v>No root cause</v>
      </c>
      <c r="U1993" s="68" t="s">
        <v>5691</v>
      </c>
      <c r="V1993" s="41" t="str" cm="1">
        <f t="array" ref="V1993">IFERROR(_xlfn.IFS(
U1993="MPR ISSUE","ACTIVE",
U1993="BSS Hardware Issue","ACTIVE",
U1993="Sites strategiques, MLL, Pylone, etc.","PASSIVE",
U1993="AKTIVCO DEFAUT GE &amp; POWER Cabinet","PASSIVE",
U1993="AKTIVCO Coupure ENEO &amp; Baisse de tension","PASSIVE",
U1993="Coupure ENEO &amp; Baisse de tension","PASSIVE",
U1993="Defaut GE &amp; POWER Cabinet","PASSIVE",
U1993="Sharing","PASSIVE",
U1993="Sites strategiques &amp; DataCenter","PASSIVE",
U1993="Exclu","Exclu",
U1993="SAT","ACTIVE",
U1993="SPARE-ISSUE","SPARE-ISSUE",
U1993="Fiber CAmtel","ACTIVE",
U1993="Fiber AOF","ACTIVE",
U1993="Projet OCM (HUAWEI)","PLANNED WORKS",
U1993="Projet OCM (NOKIA)","PLANNED WORKS",
U1993="ACCESS-ISSUE","ACCESS-ISSUE",
U1993="Projet OCM (ZTE, NOKIA, autres projets)","PLANNED WORKS",
U1993="No root CAuse","No root cause",
U1993="ODU HS","ACTIVE",
U1993="IP &amp; VLAN","ACTIVE",
U1993="Warehouse HUAWEI","SPARE-ISSUE",
U1993="SPARE-HS","SPARE-ISSUE",
U1993="Power Telco","ACTIVE", U1993="no impacts","no impacts"
),"")</f>
        <v>No root cause</v>
      </c>
      <c r="W1993" s="113"/>
      <c r="X1993" s="113"/>
      <c r="Y1993" s="113"/>
      <c r="Z1993" s="113"/>
      <c r="AA1993" s="113"/>
      <c r="AB1993" s="17" t="s">
        <v>5465</v>
      </c>
      <c r="AC1993" s="17" t="str">
        <f>_xlfn.XLOOKUP(B1993,'INCIDENT-04-27-2026'!E:E,'INCIDENT-04-27-2026'!F:F,"")</f>
        <v/>
      </c>
      <c r="AD1993" s="9"/>
      <c r="AE1993" s="7" t="s">
        <v>5465</v>
      </c>
      <c r="AF1993" s="6" t="str">
        <f>_xlfn.XLOOKUP(B1993,'[13]Input_27-04'!$B:$B,'[13]Input_27-04'!$M:$M,"")</f>
        <v/>
      </c>
      <c r="AG1993" s="7"/>
      <c r="AH1993" s="3"/>
      <c r="AI1993" s="18" t="str">
        <f>_xlfn.XLOOKUP(B1993,'[3]Cells Huawei 27042026 10h'!$B:$B,'[3]Cells Huawei 27042026 10h'!$T:$T,"")</f>
        <v/>
      </c>
      <c r="AJ1993" s="18" t="str">
        <f>_xlfn.XLOOKUP(B1993,'[3]Cells Huawei 27042026 15h'!$B:$B,'[3]Cells Huawei 27042026 15h'!$T:$T,"")</f>
        <v/>
      </c>
      <c r="AK1993" s="18" t="str">
        <f>_xlfn.XLOOKUP(B1993,'[4]cells down 27042026 11h28'!$B:$B,'[4]cells down 27042026 11h28'!$R:$R,"")</f>
        <v/>
      </c>
      <c r="AL1993" s="18" t="str">
        <f>_xlfn.XLOOKUP(B1993,'[4]cells down 27042026 18h01'!$B:$B,'[4]cells down 27042026 18h01'!$R:$R,"")</f>
        <v/>
      </c>
      <c r="AM1993" s="18" t="str">
        <f>_xlfn.XLOOKUP(B1993,'[5]cell downs 27042026 11h'!$B:$B,'[5]cell downs 27042026 11h'!$R:$R,"")</f>
        <v/>
      </c>
      <c r="AN1993" s="18" t="str">
        <f>_xlfn.XLOOKUP(B1993,'[5]cell downs 27042026 17h40'!$B:$B,'[5]cell downs 27042026 17h40'!$R:$R,"")</f>
        <v/>
      </c>
      <c r="AO1993" s="18" t="str">
        <f>_xlfn.XLOOKUP(B1993,'[6]ALL SITES DOWN'!$D:$D,'[6]ALL SITES DOWN'!$J:$J,"")</f>
        <v/>
      </c>
      <c r="AP1993" s="18" t="str">
        <f>_xlfn.XLOOKUP(B1993,'[7]ALL SITES DOWN'!$D:$D,'[7]ALL SITES DOWN'!$J:$J,"")</f>
        <v/>
      </c>
      <c r="AQ1993" s="9" t="str">
        <f>_xlfn.XLOOKUP(B1993,[8]sheet1!$AC:$AC,[8]sheet1!$AF:$AF,"")</f>
        <v/>
      </c>
      <c r="AR1993" s="14"/>
      <c r="AS1993" s="14" t="s">
        <v>5465</v>
      </c>
      <c r="AT1993" s="14" t="str">
        <f>_xlfn.XLOOKUP(B1993,'[9]cell downs 18042026 17h'!$B:$B,'[9]cell downs 18042026 17h'!$B:$B,"")</f>
        <v/>
      </c>
      <c r="AU1993" s="14" t="str">
        <f>_xlfn.XLOOKUP(B1993,'[10]Cells Huawei 19042026 15h'!$B:$B,'[10]Cells Huawei 19042026 15h'!$B:$B,"")</f>
        <v/>
      </c>
      <c r="AV1993" s="9" t="str">
        <f>_xlfn.XLOOKUP(B1993,'[11]cells down 19042026 9H40'!$B:$B,'[11]cells down 19042026 9H40'!$B:$B,"")</f>
        <v/>
      </c>
    </row>
    <row r="1994" spans="1:48" hidden="1" x14ac:dyDescent="0.3">
      <c r="A1994" s="1" t="s">
        <v>560</v>
      </c>
      <c r="B1994" s="8" t="s">
        <v>1996</v>
      </c>
      <c r="C1994" s="3" t="str">
        <f>_xlfn.XLOOKUP(B1994,'[1]daily break down'!$D:$D,'[1]daily break down'!$E:$E,"")</f>
        <v>EXTREME-NORD</v>
      </c>
      <c r="D1994" s="1" t="s">
        <v>21</v>
      </c>
      <c r="E1994" s="1" t="s">
        <v>710</v>
      </c>
      <c r="F1994" s="3" t="s">
        <v>55</v>
      </c>
      <c r="G1994" s="1" t="s">
        <v>560</v>
      </c>
      <c r="H1994" s="27" t="str">
        <f>_xlfn.XLOOKUP(B1994,[2]CALCULATION!$B:$B,[2]CALCULATION!$H:$H,"")</f>
        <v>Huawei</v>
      </c>
      <c r="I1994" s="26">
        <v>0</v>
      </c>
      <c r="J1994" s="26">
        <v>0</v>
      </c>
      <c r="K1994" s="26">
        <v>1.5315695154280562</v>
      </c>
      <c r="L1994" s="26">
        <v>0.24922738440729045</v>
      </c>
      <c r="M1994" s="26">
        <v>0</v>
      </c>
      <c r="N1994" s="26">
        <v>1.5730539075943184E-2</v>
      </c>
      <c r="O1994" s="26">
        <v>0</v>
      </c>
      <c r="P1994" s="114" t="s">
        <v>6364</v>
      </c>
      <c r="Q1994" s="42" t="s">
        <v>6353</v>
      </c>
      <c r="R1994" s="42"/>
      <c r="S1994" s="41" t="str" cm="1">
        <f t="array" ref="S1994">IFERROR(_xlfn.IFS(
U1994="MPR ISSUE","PDH",
U1994="BSS Hardware Issue","BSS",
U1994="Sites strategiques, MLL, Pylone, etc.","ENVTECH",
U1994="AKTIVCO DEFAUT GE &amp; POWER Cabinet","AKTIVCO",
U1994="AKTIVCO Coupure ENEO &amp; Baisse de tension","AKTIVCO GRID ONLY",
U1994="Coupure ENEO &amp; Baisse de tension","IHS GRID ONLY",
U1994="Defaut GE &amp; POWER Cabinet","IHS",
U1994="Sharing","Partners",
U1994="Sites strategiques &amp; DataCenter","SST &amp; DC",
U1994="Exclu","Exclu",
U1994="SAT","SAT",
U1994="SPARE-ISSUE","SPARE-ISSUE",
U1994="Fiber CAmtel","TRANS_FO_CAMTEL",
U1994="Fiber AOF","Fiber AOF",
U1994="Projet OCM (HUAWEI)","TRAVAUX-HUAWEI",
U1994="Projet OCM (NOKIA)","TRAVAUX-NOKIA",
U1994="ACCESS-ISSUE","ACCESS-ISSUE",
U1994="Projet OCM (ZTE, NOKIA, autres projets)","TRAVAUX OCM",
U1994="No root CAuse","No root cause",
U1994="ODU HS","PDH",
U1994="IP &amp; VLAN","PDH",
U1994="Warehouse HUAWEI","SPARE-ISSUE",
U1994="SPARE-HS","SPARE-ISSUE",
U1994="Power Telco","BSS",U1994="no impacts","no impacts"
),"")</f>
        <v/>
      </c>
      <c r="T1994" s="41" t="str" cm="1">
        <f t="array" ref="T1994">IFERROR(_xlfn.IFS(
U1994="MPR ISSUE","TX ISSUE",
U1994="BSS Hardware Issue","RAN ISSUE",
U1994="Sites strategiques, MLL, Pylone, etc.","ENVTECH",
U1994="AKTIVCO DEFAUT GE &amp; POWER Cabinet","POWER ISSUE",
U1994="AKTIVCO Coupure ENEO &amp; Baisse de tension","POWER ISSUE",
U1994="Coupure ENEO &amp; Baisse de tension","POWER ISSUE",
U1994="Defaut GE &amp; POWER Cabinet","POWER ISSUE",
U1994="Sharing","POWER ISSUE",
U1994="Sites strategiques &amp; DataCenter","POWER ISSUE",
U1994="Exclu","Exclu",
U1994="SAT","TX ISSUE",
U1994="SPARE-ISSUE","SPARE-ISSUE",
U1994="Fiber CAmtel","TX ISSUE",
U1994="Fiber AOF","TX ISSUE",
U1994="Projet OCM (HUAWEI)","TRAVAUX-HUAWEI",
U1994="Projet OCM (NOKIA)","TRAVAUX -NOKIA",
U1994="ACCESS-ISSUE","ACCESS-ISSUE",
U1994="Projet OCM (ZTE, NOKIA, autres projets)","TRAVAUX OCM",
U1994="No root CAuse","No root cause",
U1994="ODU HS","TX ISSUE",
U1994="IP &amp; VLAN","TX ISSUE",
U1994="Warehouse HUAWEI","SPARE-ISSUE",
U1994="SPARE-HS","SPARE-ISSUE",
U1994="Power Telco","RAN ISSUE",U1994="no impacts","no impacts"
),"")</f>
        <v/>
      </c>
      <c r="U1994" s="68"/>
      <c r="V1994" s="41" t="str" cm="1">
        <f t="array" ref="V1994">IFERROR(_xlfn.IFS(
U1994="MPR ISSUE","ACTIVE",
U1994="BSS Hardware Issue","ACTIVE",
U1994="Sites strategiques, MLL, Pylone, etc.","PASSIVE",
U1994="AKTIVCO DEFAUT GE &amp; POWER Cabinet","PASSIVE",
U1994="AKTIVCO Coupure ENEO &amp; Baisse de tension","PASSIVE",
U1994="Coupure ENEO &amp; Baisse de tension","PASSIVE",
U1994="Defaut GE &amp; POWER Cabinet","PASSIVE",
U1994="Sharing","PASSIVE",
U1994="Sites strategiques &amp; DataCenter","PASSIVE",
U1994="Exclu","Exclu",
U1994="SAT","ACTIVE",
U1994="SPARE-ISSUE","SPARE-ISSUE",
U1994="Fiber CAmtel","ACTIVE",
U1994="Fiber AOF","ACTIVE",
U1994="Projet OCM (HUAWEI)","PLANNED WORKS",
U1994="Projet OCM (NOKIA)","PLANNED WORKS",
U1994="ACCESS-ISSUE","ACCESS-ISSUE",
U1994="Projet OCM (ZTE, NOKIA, autres projets)","PLANNED WORKS",
U1994="No root CAuse","No root cause",
U1994="ODU HS","ACTIVE",
U1994="IP &amp; VLAN","ACTIVE",
U1994="Warehouse HUAWEI","SPARE-ISSUE",
U1994="SPARE-HS","SPARE-ISSUE",
U1994="Power Telco","ACTIVE", U1994="no impacts","no impacts"
),"")</f>
        <v/>
      </c>
      <c r="W1994" s="113"/>
      <c r="X1994" s="113"/>
      <c r="Y1994" s="113"/>
      <c r="Z1994" s="113"/>
      <c r="AA1994" s="113"/>
      <c r="AB1994" s="17" t="s">
        <v>5465</v>
      </c>
      <c r="AC1994" s="17" t="str">
        <f>_xlfn.XLOOKUP(B1994,'INCIDENT-04-27-2026'!E:E,'INCIDENT-04-27-2026'!F:F,"")</f>
        <v/>
      </c>
      <c r="AD1994" s="9"/>
      <c r="AE1994" s="7" t="s">
        <v>5465</v>
      </c>
      <c r="AF1994" s="6" t="str">
        <f>_xlfn.XLOOKUP(B1994,'[13]Input_27-04'!$B:$B,'[13]Input_27-04'!$M:$M,"")</f>
        <v/>
      </c>
      <c r="AG1994" s="7"/>
      <c r="AH1994" s="3"/>
      <c r="AI1994" s="18" t="str">
        <f>_xlfn.XLOOKUP(B1994,'[3]Cells Huawei 27042026 10h'!$B:$B,'[3]Cells Huawei 27042026 10h'!$T:$T,"")</f>
        <v/>
      </c>
      <c r="AJ1994" s="18" t="str">
        <f>_xlfn.XLOOKUP(B1994,'[3]Cells Huawei 27042026 15h'!$B:$B,'[3]Cells Huawei 27042026 15h'!$T:$T,"")</f>
        <v/>
      </c>
      <c r="AK1994" s="18" t="str">
        <f>_xlfn.XLOOKUP(B1994,'[4]cells down 27042026 11h28'!$B:$B,'[4]cells down 27042026 11h28'!$R:$R,"")</f>
        <v/>
      </c>
      <c r="AL1994" s="18" t="str">
        <f>_xlfn.XLOOKUP(B1994,'[4]cells down 27042026 18h01'!$B:$B,'[4]cells down 27042026 18h01'!$R:$R,"")</f>
        <v/>
      </c>
      <c r="AM1994" s="18" t="str">
        <f>_xlfn.XLOOKUP(B1994,'[5]cell downs 27042026 11h'!$B:$B,'[5]cell downs 27042026 11h'!$R:$R,"")</f>
        <v/>
      </c>
      <c r="AN1994" s="18" t="str">
        <f>_xlfn.XLOOKUP(B1994,'[5]cell downs 27042026 17h40'!$B:$B,'[5]cell downs 27042026 17h40'!$R:$R,"")</f>
        <v/>
      </c>
      <c r="AO1994" s="18" t="str">
        <f>_xlfn.XLOOKUP(B1994,'[6]ALL SITES DOWN'!$D:$D,'[6]ALL SITES DOWN'!$J:$J,"")</f>
        <v/>
      </c>
      <c r="AP1994" s="18" t="str">
        <f>_xlfn.XLOOKUP(B1994,'[7]ALL SITES DOWN'!$D:$D,'[7]ALL SITES DOWN'!$J:$J,"")</f>
        <v/>
      </c>
      <c r="AQ1994" s="9" t="str">
        <f>_xlfn.XLOOKUP(B1994,[8]sheet1!$AC:$AC,[8]sheet1!$AF:$AF,"")</f>
        <v/>
      </c>
      <c r="AR1994" s="14"/>
      <c r="AS1994" s="14" t="s">
        <v>5465</v>
      </c>
      <c r="AT1994" s="14" t="str">
        <f>_xlfn.XLOOKUP(B1994,'[9]cell downs 18042026 17h'!$B:$B,'[9]cell downs 18042026 17h'!$B:$B,"")</f>
        <v/>
      </c>
      <c r="AU1994" s="14" t="str">
        <f>_xlfn.XLOOKUP(B1994,'[10]Cells Huawei 19042026 15h'!$B:$B,'[10]Cells Huawei 19042026 15h'!$B:$B,"")</f>
        <v/>
      </c>
      <c r="AV1994" s="9" t="str">
        <f>_xlfn.XLOOKUP(B1994,'[11]cells down 19042026 9H40'!$B:$B,'[11]cells down 19042026 9H40'!$B:$B,"")</f>
        <v/>
      </c>
    </row>
    <row r="1995" spans="1:48" hidden="1" x14ac:dyDescent="0.3">
      <c r="A1995" s="1" t="s">
        <v>4682</v>
      </c>
      <c r="B1995" s="8" t="s">
        <v>4683</v>
      </c>
      <c r="C1995" s="3" t="str">
        <f>_xlfn.XLOOKUP(B1995,'[1]daily break down'!$D:$D,'[1]daily break down'!$E:$E,"")</f>
        <v>Bafoussam</v>
      </c>
      <c r="D1995" s="1" t="s">
        <v>11</v>
      </c>
      <c r="E1995" s="1" t="s">
        <v>12</v>
      </c>
      <c r="F1995" s="3" t="s">
        <v>102</v>
      </c>
      <c r="G1995" s="1" t="s">
        <v>299</v>
      </c>
      <c r="H1995" s="27" t="str">
        <f>_xlfn.XLOOKUP(B1995,[2]CALCULATION!$B:$B,[2]CALCULATION!$H:$H,"")</f>
        <v>Huawei</v>
      </c>
      <c r="I1995" s="26">
        <v>0</v>
      </c>
      <c r="J1995" s="26">
        <v>0</v>
      </c>
      <c r="K1995" s="26">
        <v>0</v>
      </c>
      <c r="L1995" s="26">
        <v>0</v>
      </c>
      <c r="M1995" s="26">
        <v>0</v>
      </c>
      <c r="N1995" s="26">
        <v>0</v>
      </c>
      <c r="O1995" s="26">
        <v>0</v>
      </c>
      <c r="P1995" s="114" t="s">
        <v>6364</v>
      </c>
      <c r="Q1995" s="42" t="s">
        <v>5538</v>
      </c>
      <c r="R1995" s="42"/>
      <c r="S1995" s="41" t="str" cm="1">
        <f t="array" ref="S1995">IFERROR(_xlfn.IFS(
U1995="MPR ISSUE","PDH",
U1995="BSS Hardware Issue","BSS",
U1995="Sites strategiques, MLL, Pylone, etc.","ENVTECH",
U1995="AKTIVCO DEFAUT GE &amp; POWER Cabinet","AKTIVCO",
U1995="AKTIVCO Coupure ENEO &amp; Baisse de tension","AKTIVCO GRID ONLY",
U1995="Coupure ENEO &amp; Baisse de tension","IHS GRID ONLY",
U1995="Defaut GE &amp; POWER Cabinet","IHS",
U1995="Sharing","Partners",
U1995="Sites strategiques &amp; DataCenter","SST &amp; DC",
U1995="Exclu","Exclu",
U1995="SAT","SAT",
U1995="SPARE-ISSUE","SPARE-ISSUE",
U1995="Fiber CAmtel","TRANS_FO_CAMTEL",
U1995="Fiber AOF","Fiber AOF",
U1995="Projet OCM (HUAWEI)","TRAVAUX-HUAWEI",
U1995="Projet OCM (NOKIA)","TRAVAUX-NOKIA",
U1995="ACCESS-ISSUE","ACCESS-ISSUE",
U1995="Projet OCM (ZTE, NOKIA, autres projets)","TRAVAUX OCM",
U1995="No root CAuse","No root cause",
U1995="ODU HS","PDH",
U1995="IP &amp; VLAN","PDH",
U1995="Warehouse HUAWEI","SPARE-ISSUE",
U1995="SPARE-HS","SPARE-ISSUE",
U1995="Power Telco","BSS",U1995="no impacts","no impacts"
),"")</f>
        <v>No root cause</v>
      </c>
      <c r="T1995" s="41" t="str" cm="1">
        <f t="array" ref="T1995">IFERROR(_xlfn.IFS(
U1995="MPR ISSUE","TX ISSUE",
U1995="BSS Hardware Issue","RAN ISSUE",
U1995="Sites strategiques, MLL, Pylone, etc.","ENVTECH",
U1995="AKTIVCO DEFAUT GE &amp; POWER Cabinet","POWER ISSUE",
U1995="AKTIVCO Coupure ENEO &amp; Baisse de tension","POWER ISSUE",
U1995="Coupure ENEO &amp; Baisse de tension","POWER ISSUE",
U1995="Defaut GE &amp; POWER Cabinet","POWER ISSUE",
U1995="Sharing","POWER ISSUE",
U1995="Sites strategiques &amp; DataCenter","POWER ISSUE",
U1995="Exclu","Exclu",
U1995="SAT","TX ISSUE",
U1995="SPARE-ISSUE","SPARE-ISSUE",
U1995="Fiber CAmtel","TX ISSUE",
U1995="Fiber AOF","TX ISSUE",
U1995="Projet OCM (HUAWEI)","TRAVAUX-HUAWEI",
U1995="Projet OCM (NOKIA)","TRAVAUX -NOKIA",
U1995="ACCESS-ISSUE","ACCESS-ISSUE",
U1995="Projet OCM (ZTE, NOKIA, autres projets)","TRAVAUX OCM",
U1995="No root CAuse","No root cause",
U1995="ODU HS","TX ISSUE",
U1995="IP &amp; VLAN","TX ISSUE",
U1995="Warehouse HUAWEI","SPARE-ISSUE",
U1995="SPARE-HS","SPARE-ISSUE",
U1995="Power Telco","RAN ISSUE",U1995="no impacts","no impacts"
),"")</f>
        <v>No root cause</v>
      </c>
      <c r="U1995" s="68" t="s">
        <v>5691</v>
      </c>
      <c r="V1995" s="41" t="str" cm="1">
        <f t="array" ref="V1995">IFERROR(_xlfn.IFS(
U1995="MPR ISSUE","ACTIVE",
U1995="BSS Hardware Issue","ACTIVE",
U1995="Sites strategiques, MLL, Pylone, etc.","PASSIVE",
U1995="AKTIVCO DEFAUT GE &amp; POWER Cabinet","PASSIVE",
U1995="AKTIVCO Coupure ENEO &amp; Baisse de tension","PASSIVE",
U1995="Coupure ENEO &amp; Baisse de tension","PASSIVE",
U1995="Defaut GE &amp; POWER Cabinet","PASSIVE",
U1995="Sharing","PASSIVE",
U1995="Sites strategiques &amp; DataCenter","PASSIVE",
U1995="Exclu","Exclu",
U1995="SAT","ACTIVE",
U1995="SPARE-ISSUE","SPARE-ISSUE",
U1995="Fiber CAmtel","ACTIVE",
U1995="Fiber AOF","ACTIVE",
U1995="Projet OCM (HUAWEI)","PLANNED WORKS",
U1995="Projet OCM (NOKIA)","PLANNED WORKS",
U1995="ACCESS-ISSUE","ACCESS-ISSUE",
U1995="Projet OCM (ZTE, NOKIA, autres projets)","PLANNED WORKS",
U1995="No root CAuse","No root cause",
U1995="ODU HS","ACTIVE",
U1995="IP &amp; VLAN","ACTIVE",
U1995="Warehouse HUAWEI","SPARE-ISSUE",
U1995="SPARE-HS","SPARE-ISSUE",
U1995="Power Telco","ACTIVE", U1995="no impacts","no impacts"
),"")</f>
        <v>No root cause</v>
      </c>
      <c r="W1995" s="113"/>
      <c r="X1995" s="113"/>
      <c r="Y1995" s="113"/>
      <c r="Z1995" s="113"/>
      <c r="AA1995" s="113"/>
      <c r="AB1995" s="17" t="s">
        <v>6013</v>
      </c>
      <c r="AC1995" s="17" t="str">
        <f>_xlfn.XLOOKUP(B1995,'INCIDENT-04-27-2026'!E:E,'INCIDENT-04-27-2026'!F:F,"")</f>
        <v/>
      </c>
      <c r="AD1995" s="9"/>
      <c r="AE1995" s="7" t="s">
        <v>5465</v>
      </c>
      <c r="AF1995" s="6" t="str">
        <f>_xlfn.XLOOKUP(B1995,'[13]Input_27-04'!$B:$B,'[13]Input_27-04'!$M:$M,"")</f>
        <v/>
      </c>
      <c r="AG1995" s="7"/>
      <c r="AH1995" s="3"/>
      <c r="AI1995" s="18" t="str">
        <f>_xlfn.XLOOKUP(B1995,'[3]Cells Huawei 27042026 10h'!$B:$B,'[3]Cells Huawei 27042026 10h'!$T:$T,"")</f>
        <v/>
      </c>
      <c r="AJ1995" s="18" t="str">
        <f>_xlfn.XLOOKUP(B1995,'[3]Cells Huawei 27042026 15h'!$B:$B,'[3]Cells Huawei 27042026 15h'!$T:$T,"")</f>
        <v/>
      </c>
      <c r="AK1995" s="18" t="str">
        <f>_xlfn.XLOOKUP(B1995,'[4]cells down 27042026 11h28'!$B:$B,'[4]cells down 27042026 11h28'!$R:$R,"")</f>
        <v/>
      </c>
      <c r="AL1995" s="18" t="str">
        <f>_xlfn.XLOOKUP(B1995,'[4]cells down 27042026 18h01'!$B:$B,'[4]cells down 27042026 18h01'!$R:$R,"")</f>
        <v/>
      </c>
      <c r="AM1995" s="18" t="str">
        <f>_xlfn.XLOOKUP(B1995,'[5]cell downs 27042026 11h'!$B:$B,'[5]cell downs 27042026 11h'!$R:$R,"")</f>
        <v/>
      </c>
      <c r="AN1995" s="18" t="str">
        <f>_xlfn.XLOOKUP(B1995,'[5]cell downs 27042026 17h40'!$B:$B,'[5]cell downs 27042026 17h40'!$R:$R,"")</f>
        <v/>
      </c>
      <c r="AO1995" s="18" t="str">
        <f>_xlfn.XLOOKUP(B1995,'[6]ALL SITES DOWN'!$D:$D,'[6]ALL SITES DOWN'!$J:$J,"")</f>
        <v/>
      </c>
      <c r="AP1995" s="18" t="str">
        <f>_xlfn.XLOOKUP(B1995,'[7]ALL SITES DOWN'!$D:$D,'[7]ALL SITES DOWN'!$J:$J,"")</f>
        <v/>
      </c>
      <c r="AQ1995" s="9" t="str">
        <f>_xlfn.XLOOKUP(B1995,[8]sheet1!$AC:$AC,[8]sheet1!$AF:$AF,"")</f>
        <v>(04/27/2026 ticket):-INC-20260427-00008780…Others Transmission equipement fault</v>
      </c>
      <c r="AR1995" s="14"/>
      <c r="AS1995" s="14" t="s">
        <v>5465</v>
      </c>
      <c r="AT1995" s="14" t="str">
        <f>_xlfn.XLOOKUP(B1995,'[9]cell downs 18042026 17h'!$B:$B,'[9]cell downs 18042026 17h'!$B:$B,"")</f>
        <v/>
      </c>
      <c r="AU1995" s="14" t="str">
        <f>_xlfn.XLOOKUP(B1995,'[10]Cells Huawei 19042026 15h'!$B:$B,'[10]Cells Huawei 19042026 15h'!$B:$B,"")</f>
        <v/>
      </c>
      <c r="AV1995" s="9" t="str">
        <f>_xlfn.XLOOKUP(B1995,'[11]cells down 19042026 9H40'!$B:$B,'[11]cells down 19042026 9H40'!$B:$B,"")</f>
        <v/>
      </c>
    </row>
    <row r="1996" spans="1:48" hidden="1" x14ac:dyDescent="0.3">
      <c r="A1996" s="1" t="s">
        <v>2642</v>
      </c>
      <c r="B1996" s="8" t="s">
        <v>2643</v>
      </c>
      <c r="C1996" s="3" t="str">
        <f>_xlfn.XLOOKUP(B1996,'[1]daily break down'!$D:$D,'[1]daily break down'!$E:$E,"")</f>
        <v>CENTRE</v>
      </c>
      <c r="D1996" s="1" t="s">
        <v>11</v>
      </c>
      <c r="E1996" s="1" t="s">
        <v>12</v>
      </c>
      <c r="F1996" s="3" t="s">
        <v>37</v>
      </c>
      <c r="G1996" s="1" t="s">
        <v>70</v>
      </c>
      <c r="H1996" s="29" t="str">
        <f>_xlfn.XLOOKUP(B1996,[2]CALCULATION!$B:$B,[2]CALCULATION!$H:$H,"")</f>
        <v>ZTE</v>
      </c>
      <c r="I1996" s="26">
        <v>0</v>
      </c>
      <c r="J1996" s="26">
        <v>0</v>
      </c>
      <c r="K1996" s="26">
        <v>0</v>
      </c>
      <c r="L1996" s="26">
        <v>0</v>
      </c>
      <c r="M1996" s="26">
        <v>0</v>
      </c>
      <c r="N1996" s="26">
        <v>0</v>
      </c>
      <c r="O1996" s="26">
        <v>0</v>
      </c>
      <c r="P1996" s="114" t="s">
        <v>6364</v>
      </c>
      <c r="Q1996" s="42" t="s">
        <v>5538</v>
      </c>
      <c r="R1996" s="42"/>
      <c r="S1996" s="41" t="str" cm="1">
        <f t="array" ref="S1996">IFERROR(_xlfn.IFS(
U1996="MPR ISSUE","PDH",
U1996="BSS Hardware Issue","BSS",
U1996="Sites strategiques, MLL, Pylone, etc.","ENVTECH",
U1996="AKTIVCO DEFAUT GE &amp; POWER Cabinet","AKTIVCO",
U1996="AKTIVCO Coupure ENEO &amp; Baisse de tension","AKTIVCO GRID ONLY",
U1996="Coupure ENEO &amp; Baisse de tension","IHS GRID ONLY",
U1996="Defaut GE &amp; POWER Cabinet","IHS",
U1996="Sharing","Partners",
U1996="Sites strategiques &amp; DataCenter","SST &amp; DC",
U1996="Exclu","Exclu",
U1996="SAT","SAT",
U1996="SPARE-ISSUE","SPARE-ISSUE",
U1996="Fiber CAmtel","TRANS_FO_CAMTEL",
U1996="Fiber AOF","Fiber AOF",
U1996="Projet OCM (HUAWEI)","TRAVAUX-HUAWEI",
U1996="Projet OCM (NOKIA)","TRAVAUX-NOKIA",
U1996="ACCESS-ISSUE","ACCESS-ISSUE",
U1996="Projet OCM (ZTE, NOKIA, autres projets)","TRAVAUX OCM",
U1996="No root CAuse","No root cause",
U1996="ODU HS","PDH",
U1996="IP &amp; VLAN","PDH",
U1996="Warehouse HUAWEI","SPARE-ISSUE",
U1996="SPARE-HS","SPARE-ISSUE",
U1996="Power Telco","BSS",U1996="no impacts","no impacts"
),"")</f>
        <v>No root cause</v>
      </c>
      <c r="T1996" s="41" t="str" cm="1">
        <f t="array" ref="T1996">IFERROR(_xlfn.IFS(
U1996="MPR ISSUE","TX ISSUE",
U1996="BSS Hardware Issue","RAN ISSUE",
U1996="Sites strategiques, MLL, Pylone, etc.","ENVTECH",
U1996="AKTIVCO DEFAUT GE &amp; POWER Cabinet","POWER ISSUE",
U1996="AKTIVCO Coupure ENEO &amp; Baisse de tension","POWER ISSUE",
U1996="Coupure ENEO &amp; Baisse de tension","POWER ISSUE",
U1996="Defaut GE &amp; POWER Cabinet","POWER ISSUE",
U1996="Sharing","POWER ISSUE",
U1996="Sites strategiques &amp; DataCenter","POWER ISSUE",
U1996="Exclu","Exclu",
U1996="SAT","TX ISSUE",
U1996="SPARE-ISSUE","SPARE-ISSUE",
U1996="Fiber CAmtel","TX ISSUE",
U1996="Fiber AOF","TX ISSUE",
U1996="Projet OCM (HUAWEI)","TRAVAUX-HUAWEI",
U1996="Projet OCM (NOKIA)","TRAVAUX -NOKIA",
U1996="ACCESS-ISSUE","ACCESS-ISSUE",
U1996="Projet OCM (ZTE, NOKIA, autres projets)","TRAVAUX OCM",
U1996="No root CAuse","No root cause",
U1996="ODU HS","TX ISSUE",
U1996="IP &amp; VLAN","TX ISSUE",
U1996="Warehouse HUAWEI","SPARE-ISSUE",
U1996="SPARE-HS","SPARE-ISSUE",
U1996="Power Telco","RAN ISSUE",U1996="no impacts","no impacts"
),"")</f>
        <v>No root cause</v>
      </c>
      <c r="U1996" s="68" t="s">
        <v>5691</v>
      </c>
      <c r="V1996" s="41" t="str" cm="1">
        <f t="array" ref="V1996">IFERROR(_xlfn.IFS(
U1996="MPR ISSUE","ACTIVE",
U1996="BSS Hardware Issue","ACTIVE",
U1996="Sites strategiques, MLL, Pylone, etc.","PASSIVE",
U1996="AKTIVCO DEFAUT GE &amp; POWER Cabinet","PASSIVE",
U1996="AKTIVCO Coupure ENEO &amp; Baisse de tension","PASSIVE",
U1996="Coupure ENEO &amp; Baisse de tension","PASSIVE",
U1996="Defaut GE &amp; POWER Cabinet","PASSIVE",
U1996="Sharing","PASSIVE",
U1996="Sites strategiques &amp; DataCenter","PASSIVE",
U1996="Exclu","Exclu",
U1996="SAT","ACTIVE",
U1996="SPARE-ISSUE","SPARE-ISSUE",
U1996="Fiber CAmtel","ACTIVE",
U1996="Fiber AOF","ACTIVE",
U1996="Projet OCM (HUAWEI)","PLANNED WORKS",
U1996="Projet OCM (NOKIA)","PLANNED WORKS",
U1996="ACCESS-ISSUE","ACCESS-ISSUE",
U1996="Projet OCM (ZTE, NOKIA, autres projets)","PLANNED WORKS",
U1996="No root CAuse","No root cause",
U1996="ODU HS","ACTIVE",
U1996="IP &amp; VLAN","ACTIVE",
U1996="Warehouse HUAWEI","SPARE-ISSUE",
U1996="SPARE-HS","SPARE-ISSUE",
U1996="Power Telco","ACTIVE", U1996="no impacts","no impacts"
),"")</f>
        <v>No root cause</v>
      </c>
      <c r="W1996" s="113"/>
      <c r="X1996" s="113"/>
      <c r="Y1996" s="113"/>
      <c r="Z1996" s="113"/>
      <c r="AA1996" s="113"/>
      <c r="AB1996" s="17" t="s">
        <v>5465</v>
      </c>
      <c r="AC1996" s="17" t="str">
        <f>_xlfn.XLOOKUP(B1996,'INCIDENT-04-27-2026'!E:E,'INCIDENT-04-27-2026'!F:F,"")</f>
        <v/>
      </c>
      <c r="AD1996" s="9"/>
      <c r="AE1996" s="7" t="s">
        <v>5465</v>
      </c>
      <c r="AF1996" s="6" t="str">
        <f>_xlfn.XLOOKUP(B1996,'[13]Input_27-04'!$B:$B,'[13]Input_27-04'!$M:$M,"")</f>
        <v/>
      </c>
      <c r="AG1996" s="7"/>
      <c r="AH1996" s="3"/>
      <c r="AI1996" s="18" t="str">
        <f>_xlfn.XLOOKUP(B1996,'[3]Cells Huawei 27042026 10h'!$B:$B,'[3]Cells Huawei 27042026 10h'!$T:$T,"")</f>
        <v/>
      </c>
      <c r="AJ1996" s="18" t="str">
        <f>_xlfn.XLOOKUP(B1996,'[3]Cells Huawei 27042026 15h'!$B:$B,'[3]Cells Huawei 27042026 15h'!$T:$T,"")</f>
        <v/>
      </c>
      <c r="AK1996" s="18" t="str">
        <f>_xlfn.XLOOKUP(B1996,'[4]cells down 27042026 11h28'!$B:$B,'[4]cells down 27042026 11h28'!$R:$R,"")</f>
        <v/>
      </c>
      <c r="AL1996" s="18" t="str">
        <f>_xlfn.XLOOKUP(B1996,'[4]cells down 27042026 18h01'!$B:$B,'[4]cells down 27042026 18h01'!$R:$R,"")</f>
        <v/>
      </c>
      <c r="AM1996" s="18" t="str">
        <f>_xlfn.XLOOKUP(B1996,'[5]cell downs 27042026 11h'!$B:$B,'[5]cell downs 27042026 11h'!$R:$R,"")</f>
        <v/>
      </c>
      <c r="AN1996" s="18" t="str">
        <f>_xlfn.XLOOKUP(B1996,'[5]cell downs 27042026 17h40'!$B:$B,'[5]cell downs 27042026 17h40'!$R:$R,"")</f>
        <v/>
      </c>
      <c r="AO1996" s="18" t="str">
        <f>_xlfn.XLOOKUP(B1996,'[6]ALL SITES DOWN'!$D:$D,'[6]ALL SITES DOWN'!$J:$J,"")</f>
        <v/>
      </c>
      <c r="AP1996" s="18" t="str">
        <f>_xlfn.XLOOKUP(B1996,'[7]ALL SITES DOWN'!$D:$D,'[7]ALL SITES DOWN'!$J:$J,"")</f>
        <v/>
      </c>
      <c r="AQ1996" s="9" t="str">
        <f>_xlfn.XLOOKUP(B1996,[8]sheet1!$AC:$AC,[8]sheet1!$AF:$AF,"")</f>
        <v/>
      </c>
      <c r="AR1996" s="14"/>
      <c r="AS1996" s="14" t="s">
        <v>5465</v>
      </c>
      <c r="AT1996" s="14" t="str">
        <f>_xlfn.XLOOKUP(B1996,'[9]cell downs 18042026 17h'!$B:$B,'[9]cell downs 18042026 17h'!$B:$B,"")</f>
        <v/>
      </c>
      <c r="AU1996" s="14" t="str">
        <f>_xlfn.XLOOKUP(B1996,'[10]Cells Huawei 19042026 15h'!$B:$B,'[10]Cells Huawei 19042026 15h'!$B:$B,"")</f>
        <v/>
      </c>
      <c r="AV1996" s="9" t="str">
        <f>_xlfn.XLOOKUP(B1996,'[11]cells down 19042026 9H40'!$B:$B,'[11]cells down 19042026 9H40'!$B:$B,"")</f>
        <v/>
      </c>
    </row>
    <row r="1997" spans="1:48" hidden="1" x14ac:dyDescent="0.3">
      <c r="A1997" s="1" t="s">
        <v>3735</v>
      </c>
      <c r="B1997" s="8" t="s">
        <v>3736</v>
      </c>
      <c r="C1997" s="3" t="str">
        <f>_xlfn.XLOOKUP(B1997,'[1]daily break down'!$D:$D,'[1]daily break down'!$E:$E,"")</f>
        <v>Yaounde</v>
      </c>
      <c r="D1997" s="1" t="s">
        <v>21</v>
      </c>
      <c r="E1997" s="1" t="s">
        <v>12</v>
      </c>
      <c r="F1997" s="3" t="s">
        <v>37</v>
      </c>
      <c r="G1997" s="1" t="s">
        <v>38</v>
      </c>
      <c r="H1997" s="29" t="str">
        <f>_xlfn.XLOOKUP(B1997,[2]CALCULATION!$B:$B,[2]CALCULATION!$H:$H,"")</f>
        <v>ZTE</v>
      </c>
      <c r="I1997" s="26">
        <v>0</v>
      </c>
      <c r="J1997" s="26">
        <v>0</v>
      </c>
      <c r="K1997" s="26">
        <v>3.0069942043129409E-2</v>
      </c>
      <c r="L1997" s="26">
        <v>0</v>
      </c>
      <c r="M1997" s="26">
        <v>0</v>
      </c>
      <c r="N1997" s="26">
        <v>0</v>
      </c>
      <c r="O1997" s="26">
        <v>0</v>
      </c>
      <c r="P1997" s="114" t="s">
        <v>6364</v>
      </c>
      <c r="Q1997" s="42" t="s">
        <v>5538</v>
      </c>
      <c r="R1997" s="42"/>
      <c r="S1997" s="41" t="str" cm="1">
        <f t="array" ref="S1997">IFERROR(_xlfn.IFS(
U1997="MPR ISSUE","PDH",
U1997="BSS Hardware Issue","BSS",
U1997="Sites strategiques, MLL, Pylone, etc.","ENVTECH",
U1997="AKTIVCO DEFAUT GE &amp; POWER Cabinet","AKTIVCO",
U1997="AKTIVCO Coupure ENEO &amp; Baisse de tension","AKTIVCO GRID ONLY",
U1997="Coupure ENEO &amp; Baisse de tension","IHS GRID ONLY",
U1997="Defaut GE &amp; POWER Cabinet","IHS",
U1997="Sharing","Partners",
U1997="Sites strategiques &amp; DataCenter","SST &amp; DC",
U1997="Exclu","Exclu",
U1997="SAT","SAT",
U1997="SPARE-ISSUE","SPARE-ISSUE",
U1997="Fiber CAmtel","TRANS_FO_CAMTEL",
U1997="Fiber AOF","Fiber AOF",
U1997="Projet OCM (HUAWEI)","TRAVAUX-HUAWEI",
U1997="Projet OCM (NOKIA)","TRAVAUX-NOKIA",
U1997="ACCESS-ISSUE","ACCESS-ISSUE",
U1997="Projet OCM (ZTE, NOKIA, autres projets)","TRAVAUX OCM",
U1997="No root CAuse","No root cause",
U1997="ODU HS","PDH",
U1997="IP &amp; VLAN","PDH",
U1997="Warehouse HUAWEI","SPARE-ISSUE",
U1997="SPARE-HS","SPARE-ISSUE",
U1997="Power Telco","BSS",U1997="no impacts","no impacts"
),"")</f>
        <v>No root cause</v>
      </c>
      <c r="T1997" s="41" t="str" cm="1">
        <f t="array" ref="T1997">IFERROR(_xlfn.IFS(
U1997="MPR ISSUE","TX ISSUE",
U1997="BSS Hardware Issue","RAN ISSUE",
U1997="Sites strategiques, MLL, Pylone, etc.","ENVTECH",
U1997="AKTIVCO DEFAUT GE &amp; POWER Cabinet","POWER ISSUE",
U1997="AKTIVCO Coupure ENEO &amp; Baisse de tension","POWER ISSUE",
U1997="Coupure ENEO &amp; Baisse de tension","POWER ISSUE",
U1997="Defaut GE &amp; POWER Cabinet","POWER ISSUE",
U1997="Sharing","POWER ISSUE",
U1997="Sites strategiques &amp; DataCenter","POWER ISSUE",
U1997="Exclu","Exclu",
U1997="SAT","TX ISSUE",
U1997="SPARE-ISSUE","SPARE-ISSUE",
U1997="Fiber CAmtel","TX ISSUE",
U1997="Fiber AOF","TX ISSUE",
U1997="Projet OCM (HUAWEI)","TRAVAUX-HUAWEI",
U1997="Projet OCM (NOKIA)","TRAVAUX -NOKIA",
U1997="ACCESS-ISSUE","ACCESS-ISSUE",
U1997="Projet OCM (ZTE, NOKIA, autres projets)","TRAVAUX OCM",
U1997="No root CAuse","No root cause",
U1997="ODU HS","TX ISSUE",
U1997="IP &amp; VLAN","TX ISSUE",
U1997="Warehouse HUAWEI","SPARE-ISSUE",
U1997="SPARE-HS","SPARE-ISSUE",
U1997="Power Telco","RAN ISSUE",U1997="no impacts","no impacts"
),"")</f>
        <v>No root cause</v>
      </c>
      <c r="U1997" s="68" t="s">
        <v>5691</v>
      </c>
      <c r="V1997" s="41" t="str" cm="1">
        <f t="array" ref="V1997">IFERROR(_xlfn.IFS(
U1997="MPR ISSUE","ACTIVE",
U1997="BSS Hardware Issue","ACTIVE",
U1997="Sites strategiques, MLL, Pylone, etc.","PASSIVE",
U1997="AKTIVCO DEFAUT GE &amp; POWER Cabinet","PASSIVE",
U1997="AKTIVCO Coupure ENEO &amp; Baisse de tension","PASSIVE",
U1997="Coupure ENEO &amp; Baisse de tension","PASSIVE",
U1997="Defaut GE &amp; POWER Cabinet","PASSIVE",
U1997="Sharing","PASSIVE",
U1997="Sites strategiques &amp; DataCenter","PASSIVE",
U1997="Exclu","Exclu",
U1997="SAT","ACTIVE",
U1997="SPARE-ISSUE","SPARE-ISSUE",
U1997="Fiber CAmtel","ACTIVE",
U1997="Fiber AOF","ACTIVE",
U1997="Projet OCM (HUAWEI)","PLANNED WORKS",
U1997="Projet OCM (NOKIA)","PLANNED WORKS",
U1997="ACCESS-ISSUE","ACCESS-ISSUE",
U1997="Projet OCM (ZTE, NOKIA, autres projets)","PLANNED WORKS",
U1997="No root CAuse","No root cause",
U1997="ODU HS","ACTIVE",
U1997="IP &amp; VLAN","ACTIVE",
U1997="Warehouse HUAWEI","SPARE-ISSUE",
U1997="SPARE-HS","SPARE-ISSUE",
U1997="Power Telco","ACTIVE", U1997="no impacts","no impacts"
),"")</f>
        <v>No root cause</v>
      </c>
      <c r="W1997" s="113"/>
      <c r="X1997" s="113"/>
      <c r="Y1997" s="113"/>
      <c r="Z1997" s="113"/>
      <c r="AA1997" s="113"/>
      <c r="AB1997" s="17" t="s">
        <v>5465</v>
      </c>
      <c r="AC1997" s="17" t="str">
        <f>_xlfn.XLOOKUP(B1997,'INCIDENT-04-27-2026'!E:E,'INCIDENT-04-27-2026'!F:F,"")</f>
        <v/>
      </c>
      <c r="AD1997" s="9"/>
      <c r="AE1997" s="7" t="s">
        <v>5465</v>
      </c>
      <c r="AF1997" s="6" t="str">
        <f>_xlfn.XLOOKUP(B1997,'[13]Input_27-04'!$B:$B,'[13]Input_27-04'!$M:$M,"")</f>
        <v/>
      </c>
      <c r="AG1997" s="7"/>
      <c r="AH1997" s="3"/>
      <c r="AI1997" s="18" t="str">
        <f>_xlfn.XLOOKUP(B1997,'[3]Cells Huawei 27042026 10h'!$B:$B,'[3]Cells Huawei 27042026 10h'!$T:$T,"")</f>
        <v/>
      </c>
      <c r="AJ1997" s="18" t="str">
        <f>_xlfn.XLOOKUP(B1997,'[3]Cells Huawei 27042026 15h'!$B:$B,'[3]Cells Huawei 27042026 15h'!$T:$T,"")</f>
        <v/>
      </c>
      <c r="AK1997" s="18" t="str">
        <f>_xlfn.XLOOKUP(B1997,'[4]cells down 27042026 11h28'!$B:$B,'[4]cells down 27042026 11h28'!$R:$R,"")</f>
        <v/>
      </c>
      <c r="AL1997" s="18" t="str">
        <f>_xlfn.XLOOKUP(B1997,'[4]cells down 27042026 18h01'!$B:$B,'[4]cells down 27042026 18h01'!$R:$R,"")</f>
        <v/>
      </c>
      <c r="AM1997" s="18" t="str">
        <f>_xlfn.XLOOKUP(B1997,'[5]cell downs 27042026 11h'!$B:$B,'[5]cell downs 27042026 11h'!$R:$R,"")</f>
        <v/>
      </c>
      <c r="AN1997" s="18" t="str">
        <f>_xlfn.XLOOKUP(B1997,'[5]cell downs 27042026 17h40'!$B:$B,'[5]cell downs 27042026 17h40'!$R:$R,"")</f>
        <v/>
      </c>
      <c r="AO1997" s="18" t="str">
        <f>_xlfn.XLOOKUP(B1997,'[6]ALL SITES DOWN'!$D:$D,'[6]ALL SITES DOWN'!$J:$J,"")</f>
        <v/>
      </c>
      <c r="AP1997" s="18" t="str">
        <f>_xlfn.XLOOKUP(B1997,'[7]ALL SITES DOWN'!$D:$D,'[7]ALL SITES DOWN'!$J:$J,"")</f>
        <v/>
      </c>
      <c r="AQ1997" s="9" t="str">
        <f>_xlfn.XLOOKUP(B1997,[8]sheet1!$AC:$AC,[8]sheet1!$AF:$AF,"")</f>
        <v/>
      </c>
      <c r="AR1997" s="14"/>
      <c r="AS1997" s="14" t="s">
        <v>5465</v>
      </c>
      <c r="AT1997" s="14" t="str">
        <f>_xlfn.XLOOKUP(B1997,'[9]cell downs 18042026 17h'!$B:$B,'[9]cell downs 18042026 17h'!$B:$B,"")</f>
        <v/>
      </c>
      <c r="AU1997" s="14" t="str">
        <f>_xlfn.XLOOKUP(B1997,'[10]Cells Huawei 19042026 15h'!$B:$B,'[10]Cells Huawei 19042026 15h'!$B:$B,"")</f>
        <v/>
      </c>
      <c r="AV1997" s="9" t="str">
        <f>_xlfn.XLOOKUP(B1997,'[11]cells down 19042026 9H40'!$B:$B,'[11]cells down 19042026 9H40'!$B:$B,"")</f>
        <v/>
      </c>
    </row>
    <row r="1998" spans="1:48" hidden="1" x14ac:dyDescent="0.3">
      <c r="A1998" s="1" t="s">
        <v>1419</v>
      </c>
      <c r="B1998" s="8" t="s">
        <v>1420</v>
      </c>
      <c r="C1998" s="3" t="str">
        <f>_xlfn.XLOOKUP(B1998,'[1]daily break down'!$D:$D,'[1]daily break down'!$E:$E,"")</f>
        <v>Douala</v>
      </c>
      <c r="D1998" s="1" t="s">
        <v>11</v>
      </c>
      <c r="E1998" s="1" t="s">
        <v>757</v>
      </c>
      <c r="F1998" s="3" t="s">
        <v>31</v>
      </c>
      <c r="G1998" s="1" t="s">
        <v>32</v>
      </c>
      <c r="H1998" s="29" t="str">
        <f>_xlfn.XLOOKUP(B1998,[2]CALCULATION!$B:$B,[2]CALCULATION!$H:$H,"")</f>
        <v>ZTE</v>
      </c>
      <c r="I1998" s="26">
        <v>0</v>
      </c>
      <c r="J1998" s="26">
        <v>0</v>
      </c>
      <c r="K1998" s="26">
        <v>0</v>
      </c>
      <c r="L1998" s="26">
        <v>0</v>
      </c>
      <c r="M1998" s="26">
        <v>0</v>
      </c>
      <c r="N1998" s="26">
        <v>0</v>
      </c>
      <c r="O1998" s="26">
        <v>0</v>
      </c>
      <c r="P1998" s="114" t="s">
        <v>6364</v>
      </c>
      <c r="Q1998" s="42" t="s">
        <v>5538</v>
      </c>
      <c r="R1998" s="42"/>
      <c r="S1998" s="41" t="str" cm="1">
        <f t="array" ref="S1998">IFERROR(_xlfn.IFS(
U1998="MPR ISSUE","PDH",
U1998="BSS Hardware Issue","BSS",
U1998="Sites strategiques, MLL, Pylone, etc.","ENVTECH",
U1998="AKTIVCO DEFAUT GE &amp; POWER Cabinet","AKTIVCO",
U1998="AKTIVCO Coupure ENEO &amp; Baisse de tension","AKTIVCO GRID ONLY",
U1998="Coupure ENEO &amp; Baisse de tension","IHS GRID ONLY",
U1998="Defaut GE &amp; POWER Cabinet","IHS",
U1998="Sharing","Partners",
U1998="Sites strategiques &amp; DataCenter","SST &amp; DC",
U1998="Exclu","Exclu",
U1998="SAT","SAT",
U1998="SPARE-ISSUE","SPARE-ISSUE",
U1998="Fiber CAmtel","TRANS_FO_CAMTEL",
U1998="Fiber AOF","Fiber AOF",
U1998="Projet OCM (HUAWEI)","TRAVAUX-HUAWEI",
U1998="Projet OCM (NOKIA)","TRAVAUX-NOKIA",
U1998="ACCESS-ISSUE","ACCESS-ISSUE",
U1998="Projet OCM (ZTE, NOKIA, autres projets)","TRAVAUX OCM",
U1998="No root CAuse","No root cause",
U1998="ODU HS","PDH",
U1998="IP &amp; VLAN","PDH",
U1998="Warehouse HUAWEI","SPARE-ISSUE",
U1998="SPARE-HS","SPARE-ISSUE",
U1998="Power Telco","BSS",U1998="no impacts","no impacts"
),"")</f>
        <v>No root cause</v>
      </c>
      <c r="T1998" s="41" t="str" cm="1">
        <f t="array" ref="T1998">IFERROR(_xlfn.IFS(
U1998="MPR ISSUE","TX ISSUE",
U1998="BSS Hardware Issue","RAN ISSUE",
U1998="Sites strategiques, MLL, Pylone, etc.","ENVTECH",
U1998="AKTIVCO DEFAUT GE &amp; POWER Cabinet","POWER ISSUE",
U1998="AKTIVCO Coupure ENEO &amp; Baisse de tension","POWER ISSUE",
U1998="Coupure ENEO &amp; Baisse de tension","POWER ISSUE",
U1998="Defaut GE &amp; POWER Cabinet","POWER ISSUE",
U1998="Sharing","POWER ISSUE",
U1998="Sites strategiques &amp; DataCenter","POWER ISSUE",
U1998="Exclu","Exclu",
U1998="SAT","TX ISSUE",
U1998="SPARE-ISSUE","SPARE-ISSUE",
U1998="Fiber CAmtel","TX ISSUE",
U1998="Fiber AOF","TX ISSUE",
U1998="Projet OCM (HUAWEI)","TRAVAUX-HUAWEI",
U1998="Projet OCM (NOKIA)","TRAVAUX -NOKIA",
U1998="ACCESS-ISSUE","ACCESS-ISSUE",
U1998="Projet OCM (ZTE, NOKIA, autres projets)","TRAVAUX OCM",
U1998="No root CAuse","No root cause",
U1998="ODU HS","TX ISSUE",
U1998="IP &amp; VLAN","TX ISSUE",
U1998="Warehouse HUAWEI","SPARE-ISSUE",
U1998="SPARE-HS","SPARE-ISSUE",
U1998="Power Telco","RAN ISSUE",U1998="no impacts","no impacts"
),"")</f>
        <v>No root cause</v>
      </c>
      <c r="U1998" s="68" t="s">
        <v>5691</v>
      </c>
      <c r="V1998" s="41" t="str" cm="1">
        <f t="array" ref="V1998">IFERROR(_xlfn.IFS(
U1998="MPR ISSUE","ACTIVE",
U1998="BSS Hardware Issue","ACTIVE",
U1998="Sites strategiques, MLL, Pylone, etc.","PASSIVE",
U1998="AKTIVCO DEFAUT GE &amp; POWER Cabinet","PASSIVE",
U1998="AKTIVCO Coupure ENEO &amp; Baisse de tension","PASSIVE",
U1998="Coupure ENEO &amp; Baisse de tension","PASSIVE",
U1998="Defaut GE &amp; POWER Cabinet","PASSIVE",
U1998="Sharing","PASSIVE",
U1998="Sites strategiques &amp; DataCenter","PASSIVE",
U1998="Exclu","Exclu",
U1998="SAT","ACTIVE",
U1998="SPARE-ISSUE","SPARE-ISSUE",
U1998="Fiber CAmtel","ACTIVE",
U1998="Fiber AOF","ACTIVE",
U1998="Projet OCM (HUAWEI)","PLANNED WORKS",
U1998="Projet OCM (NOKIA)","PLANNED WORKS",
U1998="ACCESS-ISSUE","ACCESS-ISSUE",
U1998="Projet OCM (ZTE, NOKIA, autres projets)","PLANNED WORKS",
U1998="No root CAuse","No root cause",
U1998="ODU HS","ACTIVE",
U1998="IP &amp; VLAN","ACTIVE",
U1998="Warehouse HUAWEI","SPARE-ISSUE",
U1998="SPARE-HS","SPARE-ISSUE",
U1998="Power Telco","ACTIVE", U1998="no impacts","no impacts"
),"")</f>
        <v>No root cause</v>
      </c>
      <c r="W1998" s="113"/>
      <c r="X1998" s="113"/>
      <c r="Y1998" s="113"/>
      <c r="Z1998" s="113"/>
      <c r="AA1998" s="113"/>
      <c r="AB1998" s="17" t="s">
        <v>5465</v>
      </c>
      <c r="AC1998" s="17" t="str">
        <f>_xlfn.XLOOKUP(B1998,'INCIDENT-04-27-2026'!E:E,'INCIDENT-04-27-2026'!F:F,"")</f>
        <v/>
      </c>
      <c r="AD1998" s="9"/>
      <c r="AE1998" s="7" t="s">
        <v>5465</v>
      </c>
      <c r="AF1998" s="6" t="str">
        <f>_xlfn.XLOOKUP(B1998,'[13]Input_27-04'!$B:$B,'[13]Input_27-04'!$M:$M,"")</f>
        <v/>
      </c>
      <c r="AG1998" s="7"/>
      <c r="AH1998" s="3"/>
      <c r="AI1998" s="18" t="str">
        <f>_xlfn.XLOOKUP(B1998,'[3]Cells Huawei 27042026 10h'!$B:$B,'[3]Cells Huawei 27042026 10h'!$T:$T,"")</f>
        <v/>
      </c>
      <c r="AJ1998" s="18" t="str">
        <f>_xlfn.XLOOKUP(B1998,'[3]Cells Huawei 27042026 15h'!$B:$B,'[3]Cells Huawei 27042026 15h'!$T:$T,"")</f>
        <v/>
      </c>
      <c r="AK1998" s="18" t="str">
        <f>_xlfn.XLOOKUP(B1998,'[4]cells down 27042026 11h28'!$B:$B,'[4]cells down 27042026 11h28'!$R:$R,"")</f>
        <v/>
      </c>
      <c r="AL1998" s="18" t="str">
        <f>_xlfn.XLOOKUP(B1998,'[4]cells down 27042026 18h01'!$B:$B,'[4]cells down 27042026 18h01'!$R:$R,"")</f>
        <v/>
      </c>
      <c r="AM1998" s="18" t="str">
        <f>_xlfn.XLOOKUP(B1998,'[5]cell downs 27042026 11h'!$B:$B,'[5]cell downs 27042026 11h'!$R:$R,"")</f>
        <v/>
      </c>
      <c r="AN1998" s="18" t="str">
        <f>_xlfn.XLOOKUP(B1998,'[5]cell downs 27042026 17h40'!$B:$B,'[5]cell downs 27042026 17h40'!$R:$R,"")</f>
        <v/>
      </c>
      <c r="AO1998" s="18" t="str">
        <f>_xlfn.XLOOKUP(B1998,'[6]ALL SITES DOWN'!$D:$D,'[6]ALL SITES DOWN'!$J:$J,"")</f>
        <v/>
      </c>
      <c r="AP1998" s="18" t="str">
        <f>_xlfn.XLOOKUP(B1998,'[7]ALL SITES DOWN'!$D:$D,'[7]ALL SITES DOWN'!$J:$J,"")</f>
        <v/>
      </c>
      <c r="AQ1998" s="9" t="str">
        <f>_xlfn.XLOOKUP(B1998,[8]sheet1!$AC:$AC,[8]sheet1!$AF:$AF,"")</f>
        <v/>
      </c>
      <c r="AR1998" s="14"/>
      <c r="AS1998" s="14" t="s">
        <v>5465</v>
      </c>
      <c r="AT1998" s="14" t="str">
        <f>_xlfn.XLOOKUP(B1998,'[9]cell downs 18042026 17h'!$B:$B,'[9]cell downs 18042026 17h'!$B:$B,"")</f>
        <v/>
      </c>
      <c r="AU1998" s="14" t="str">
        <f>_xlfn.XLOOKUP(B1998,'[10]Cells Huawei 19042026 15h'!$B:$B,'[10]Cells Huawei 19042026 15h'!$B:$B,"")</f>
        <v/>
      </c>
      <c r="AV1998" s="9" t="str">
        <f>_xlfn.XLOOKUP(B1998,'[11]cells down 19042026 9H40'!$B:$B,'[11]cells down 19042026 9H40'!$B:$B,"")</f>
        <v/>
      </c>
    </row>
    <row r="1999" spans="1:48" hidden="1" x14ac:dyDescent="0.3">
      <c r="A1999" s="1" t="s">
        <v>3232</v>
      </c>
      <c r="B1999" s="8" t="s">
        <v>3233</v>
      </c>
      <c r="C1999" s="3" t="str">
        <f>_xlfn.XLOOKUP(B1999,'[1]daily break down'!$D:$D,'[1]daily break down'!$E:$E,"")</f>
        <v>Douala</v>
      </c>
      <c r="D1999" s="1" t="s">
        <v>11</v>
      </c>
      <c r="E1999" s="1" t="s">
        <v>757</v>
      </c>
      <c r="F1999" s="3" t="s">
        <v>31</v>
      </c>
      <c r="G1999" s="1" t="s">
        <v>32</v>
      </c>
      <c r="H1999" s="29" t="str">
        <f>_xlfn.XLOOKUP(B1999,[2]CALCULATION!$B:$B,[2]CALCULATION!$H:$H,"")</f>
        <v>ZTE</v>
      </c>
      <c r="I1999" s="26">
        <v>0</v>
      </c>
      <c r="J1999" s="26">
        <v>0</v>
      </c>
      <c r="K1999" s="26">
        <v>0</v>
      </c>
      <c r="L1999" s="26">
        <v>0</v>
      </c>
      <c r="M1999" s="26">
        <v>0</v>
      </c>
      <c r="N1999" s="26">
        <v>0</v>
      </c>
      <c r="O1999" s="26">
        <v>0</v>
      </c>
      <c r="P1999" s="114" t="s">
        <v>6364</v>
      </c>
      <c r="Q1999" s="42" t="s">
        <v>5538</v>
      </c>
      <c r="R1999" s="42"/>
      <c r="S1999" s="41" t="str" cm="1">
        <f t="array" ref="S1999">IFERROR(_xlfn.IFS(
U1999="MPR ISSUE","PDH",
U1999="BSS Hardware Issue","BSS",
U1999="Sites strategiques, MLL, Pylone, etc.","ENVTECH",
U1999="AKTIVCO DEFAUT GE &amp; POWER Cabinet","AKTIVCO",
U1999="AKTIVCO Coupure ENEO &amp; Baisse de tension","AKTIVCO GRID ONLY",
U1999="Coupure ENEO &amp; Baisse de tension","IHS GRID ONLY",
U1999="Defaut GE &amp; POWER Cabinet","IHS",
U1999="Sharing","Partners",
U1999="Sites strategiques &amp; DataCenter","SST &amp; DC",
U1999="Exclu","Exclu",
U1999="SAT","SAT",
U1999="SPARE-ISSUE","SPARE-ISSUE",
U1999="Fiber CAmtel","TRANS_FO_CAMTEL",
U1999="Fiber AOF","Fiber AOF",
U1999="Projet OCM (HUAWEI)","TRAVAUX-HUAWEI",
U1999="Projet OCM (NOKIA)","TRAVAUX-NOKIA",
U1999="ACCESS-ISSUE","ACCESS-ISSUE",
U1999="Projet OCM (ZTE, NOKIA, autres projets)","TRAVAUX OCM",
U1999="No root CAuse","No root cause",
U1999="ODU HS","PDH",
U1999="IP &amp; VLAN","PDH",
U1999="Warehouse HUAWEI","SPARE-ISSUE",
U1999="SPARE-HS","SPARE-ISSUE",
U1999="Power Telco","BSS",U1999="no impacts","no impacts"
),"")</f>
        <v>No root cause</v>
      </c>
      <c r="T1999" s="41" t="str" cm="1">
        <f t="array" ref="T1999">IFERROR(_xlfn.IFS(
U1999="MPR ISSUE","TX ISSUE",
U1999="BSS Hardware Issue","RAN ISSUE",
U1999="Sites strategiques, MLL, Pylone, etc.","ENVTECH",
U1999="AKTIVCO DEFAUT GE &amp; POWER Cabinet","POWER ISSUE",
U1999="AKTIVCO Coupure ENEO &amp; Baisse de tension","POWER ISSUE",
U1999="Coupure ENEO &amp; Baisse de tension","POWER ISSUE",
U1999="Defaut GE &amp; POWER Cabinet","POWER ISSUE",
U1999="Sharing","POWER ISSUE",
U1999="Sites strategiques &amp; DataCenter","POWER ISSUE",
U1999="Exclu","Exclu",
U1999="SAT","TX ISSUE",
U1999="SPARE-ISSUE","SPARE-ISSUE",
U1999="Fiber CAmtel","TX ISSUE",
U1999="Fiber AOF","TX ISSUE",
U1999="Projet OCM (HUAWEI)","TRAVAUX-HUAWEI",
U1999="Projet OCM (NOKIA)","TRAVAUX -NOKIA",
U1999="ACCESS-ISSUE","ACCESS-ISSUE",
U1999="Projet OCM (ZTE, NOKIA, autres projets)","TRAVAUX OCM",
U1999="No root CAuse","No root cause",
U1999="ODU HS","TX ISSUE",
U1999="IP &amp; VLAN","TX ISSUE",
U1999="Warehouse HUAWEI","SPARE-ISSUE",
U1999="SPARE-HS","SPARE-ISSUE",
U1999="Power Telco","RAN ISSUE",U1999="no impacts","no impacts"
),"")</f>
        <v>No root cause</v>
      </c>
      <c r="U1999" s="68" t="s">
        <v>5691</v>
      </c>
      <c r="V1999" s="41" t="str" cm="1">
        <f t="array" ref="V1999">IFERROR(_xlfn.IFS(
U1999="MPR ISSUE","ACTIVE",
U1999="BSS Hardware Issue","ACTIVE",
U1999="Sites strategiques, MLL, Pylone, etc.","PASSIVE",
U1999="AKTIVCO DEFAUT GE &amp; POWER Cabinet","PASSIVE",
U1999="AKTIVCO Coupure ENEO &amp; Baisse de tension","PASSIVE",
U1999="Coupure ENEO &amp; Baisse de tension","PASSIVE",
U1999="Defaut GE &amp; POWER Cabinet","PASSIVE",
U1999="Sharing","PASSIVE",
U1999="Sites strategiques &amp; DataCenter","PASSIVE",
U1999="Exclu","Exclu",
U1999="SAT","ACTIVE",
U1999="SPARE-ISSUE","SPARE-ISSUE",
U1999="Fiber CAmtel","ACTIVE",
U1999="Fiber AOF","ACTIVE",
U1999="Projet OCM (HUAWEI)","PLANNED WORKS",
U1999="Projet OCM (NOKIA)","PLANNED WORKS",
U1999="ACCESS-ISSUE","ACCESS-ISSUE",
U1999="Projet OCM (ZTE, NOKIA, autres projets)","PLANNED WORKS",
U1999="No root CAuse","No root cause",
U1999="ODU HS","ACTIVE",
U1999="IP &amp; VLAN","ACTIVE",
U1999="Warehouse HUAWEI","SPARE-ISSUE",
U1999="SPARE-HS","SPARE-ISSUE",
U1999="Power Telco","ACTIVE", U1999="no impacts","no impacts"
),"")</f>
        <v>No root cause</v>
      </c>
      <c r="W1999" s="113"/>
      <c r="X1999" s="113"/>
      <c r="Y1999" s="113"/>
      <c r="Z1999" s="113"/>
      <c r="AA1999" s="113"/>
      <c r="AB1999" s="17" t="s">
        <v>5465</v>
      </c>
      <c r="AC1999" s="17" t="str">
        <f>_xlfn.XLOOKUP(B1999,'INCIDENT-04-27-2026'!E:E,'INCIDENT-04-27-2026'!F:F,"")</f>
        <v/>
      </c>
      <c r="AD1999" s="9"/>
      <c r="AE1999" s="7" t="s">
        <v>5465</v>
      </c>
      <c r="AF1999" s="6" t="str">
        <f>_xlfn.XLOOKUP(B1999,'[13]Input_27-04'!$B:$B,'[13]Input_27-04'!$M:$M,"")</f>
        <v/>
      </c>
      <c r="AG1999" s="7"/>
      <c r="AH1999" s="3"/>
      <c r="AI1999" s="18" t="str">
        <f>_xlfn.XLOOKUP(B1999,'[3]Cells Huawei 27042026 10h'!$B:$B,'[3]Cells Huawei 27042026 10h'!$T:$T,"")</f>
        <v/>
      </c>
      <c r="AJ1999" s="18" t="str">
        <f>_xlfn.XLOOKUP(B1999,'[3]Cells Huawei 27042026 15h'!$B:$B,'[3]Cells Huawei 27042026 15h'!$T:$T,"")</f>
        <v/>
      </c>
      <c r="AK1999" s="18" t="str">
        <f>_xlfn.XLOOKUP(B1999,'[4]cells down 27042026 11h28'!$B:$B,'[4]cells down 27042026 11h28'!$R:$R,"")</f>
        <v/>
      </c>
      <c r="AL1999" s="18" t="str">
        <f>_xlfn.XLOOKUP(B1999,'[4]cells down 27042026 18h01'!$B:$B,'[4]cells down 27042026 18h01'!$R:$R,"")</f>
        <v/>
      </c>
      <c r="AM1999" s="18" t="str">
        <f>_xlfn.XLOOKUP(B1999,'[5]cell downs 27042026 11h'!$B:$B,'[5]cell downs 27042026 11h'!$R:$R,"")</f>
        <v/>
      </c>
      <c r="AN1999" s="18" t="str">
        <f>_xlfn.XLOOKUP(B1999,'[5]cell downs 27042026 17h40'!$B:$B,'[5]cell downs 27042026 17h40'!$R:$R,"")</f>
        <v/>
      </c>
      <c r="AO1999" s="18" t="str">
        <f>_xlfn.XLOOKUP(B1999,'[6]ALL SITES DOWN'!$D:$D,'[6]ALL SITES DOWN'!$J:$J,"")</f>
        <v/>
      </c>
      <c r="AP1999" s="18" t="str">
        <f>_xlfn.XLOOKUP(B1999,'[7]ALL SITES DOWN'!$D:$D,'[7]ALL SITES DOWN'!$J:$J,"")</f>
        <v/>
      </c>
      <c r="AQ1999" s="9" t="str">
        <f>_xlfn.XLOOKUP(B1999,[8]sheet1!$AC:$AC,[8]sheet1!$AF:$AF,"")</f>
        <v/>
      </c>
      <c r="AR1999" s="14"/>
      <c r="AS1999" s="14" t="s">
        <v>5465</v>
      </c>
      <c r="AT1999" s="14" t="str">
        <f>_xlfn.XLOOKUP(B1999,'[9]cell downs 18042026 17h'!$B:$B,'[9]cell downs 18042026 17h'!$B:$B,"")</f>
        <v/>
      </c>
      <c r="AU1999" s="14" t="str">
        <f>_xlfn.XLOOKUP(B1999,'[10]Cells Huawei 19042026 15h'!$B:$B,'[10]Cells Huawei 19042026 15h'!$B:$B,"")</f>
        <v/>
      </c>
      <c r="AV1999" s="9" t="str">
        <f>_xlfn.XLOOKUP(B1999,'[11]cells down 19042026 9H40'!$B:$B,'[11]cells down 19042026 9H40'!$B:$B,"")</f>
        <v/>
      </c>
    </row>
    <row r="2000" spans="1:48" hidden="1" x14ac:dyDescent="0.3">
      <c r="A2000" s="1" t="s">
        <v>5001</v>
      </c>
      <c r="B2000" s="8" t="s">
        <v>5002</v>
      </c>
      <c r="C2000" s="3" t="str">
        <f>_xlfn.XLOOKUP(B2000,'[1]daily break down'!$D:$D,'[1]daily break down'!$E:$E,"")</f>
        <v>Douala</v>
      </c>
      <c r="D2000" s="1" t="s">
        <v>11</v>
      </c>
      <c r="E2000" s="1" t="s">
        <v>12</v>
      </c>
      <c r="F2000" s="3" t="s">
        <v>31</v>
      </c>
      <c r="G2000" s="1" t="s">
        <v>32</v>
      </c>
      <c r="H2000" s="29" t="str">
        <f>_xlfn.XLOOKUP(B2000,[2]CALCULATION!$B:$B,[2]CALCULATION!$H:$H,"")</f>
        <v>ZTE</v>
      </c>
      <c r="I2000" s="26">
        <v>0</v>
      </c>
      <c r="J2000" s="26">
        <v>0</v>
      </c>
      <c r="K2000" s="26">
        <v>0</v>
      </c>
      <c r="L2000" s="26">
        <v>0</v>
      </c>
      <c r="M2000" s="26">
        <v>0</v>
      </c>
      <c r="N2000" s="26">
        <v>0</v>
      </c>
      <c r="O2000" s="26">
        <v>0</v>
      </c>
      <c r="P2000" s="114" t="s">
        <v>6364</v>
      </c>
      <c r="Q2000" s="42" t="s">
        <v>5538</v>
      </c>
      <c r="R2000" s="42"/>
      <c r="S2000" s="41" t="str" cm="1">
        <f t="array" ref="S2000">IFERROR(_xlfn.IFS(
U2000="MPR ISSUE","PDH",
U2000="BSS Hardware Issue","BSS",
U2000="Sites strategiques, MLL, Pylone, etc.","ENVTECH",
U2000="AKTIVCO DEFAUT GE &amp; POWER Cabinet","AKTIVCO",
U2000="AKTIVCO Coupure ENEO &amp; Baisse de tension","AKTIVCO GRID ONLY",
U2000="Coupure ENEO &amp; Baisse de tension","IHS GRID ONLY",
U2000="Defaut GE &amp; POWER Cabinet","IHS",
U2000="Sharing","Partners",
U2000="Sites strategiques &amp; DataCenter","SST &amp; DC",
U2000="Exclu","Exclu",
U2000="SAT","SAT",
U2000="SPARE-ISSUE","SPARE-ISSUE",
U2000="Fiber CAmtel","TRANS_FO_CAMTEL",
U2000="Fiber AOF","Fiber AOF",
U2000="Projet OCM (HUAWEI)","TRAVAUX-HUAWEI",
U2000="Projet OCM (NOKIA)","TRAVAUX-NOKIA",
U2000="ACCESS-ISSUE","ACCESS-ISSUE",
U2000="Projet OCM (ZTE, NOKIA, autres projets)","TRAVAUX OCM",
U2000="No root CAuse","No root cause",
U2000="ODU HS","PDH",
U2000="IP &amp; VLAN","PDH",
U2000="Warehouse HUAWEI","SPARE-ISSUE",
U2000="SPARE-HS","SPARE-ISSUE",
U2000="Power Telco","BSS",U2000="no impacts","no impacts"
),"")</f>
        <v>No root cause</v>
      </c>
      <c r="T2000" s="41" t="str" cm="1">
        <f t="array" ref="T2000">IFERROR(_xlfn.IFS(
U2000="MPR ISSUE","TX ISSUE",
U2000="BSS Hardware Issue","RAN ISSUE",
U2000="Sites strategiques, MLL, Pylone, etc.","ENVTECH",
U2000="AKTIVCO DEFAUT GE &amp; POWER Cabinet","POWER ISSUE",
U2000="AKTIVCO Coupure ENEO &amp; Baisse de tension","POWER ISSUE",
U2000="Coupure ENEO &amp; Baisse de tension","POWER ISSUE",
U2000="Defaut GE &amp; POWER Cabinet","POWER ISSUE",
U2000="Sharing","POWER ISSUE",
U2000="Sites strategiques &amp; DataCenter","POWER ISSUE",
U2000="Exclu","Exclu",
U2000="SAT","TX ISSUE",
U2000="SPARE-ISSUE","SPARE-ISSUE",
U2000="Fiber CAmtel","TX ISSUE",
U2000="Fiber AOF","TX ISSUE",
U2000="Projet OCM (HUAWEI)","TRAVAUX-HUAWEI",
U2000="Projet OCM (NOKIA)","TRAVAUX -NOKIA",
U2000="ACCESS-ISSUE","ACCESS-ISSUE",
U2000="Projet OCM (ZTE, NOKIA, autres projets)","TRAVAUX OCM",
U2000="No root CAuse","No root cause",
U2000="ODU HS","TX ISSUE",
U2000="IP &amp; VLAN","TX ISSUE",
U2000="Warehouse HUAWEI","SPARE-ISSUE",
U2000="SPARE-HS","SPARE-ISSUE",
U2000="Power Telco","RAN ISSUE",U2000="no impacts","no impacts"
),"")</f>
        <v>No root cause</v>
      </c>
      <c r="U2000" s="68" t="s">
        <v>5691</v>
      </c>
      <c r="V2000" s="41" t="str" cm="1">
        <f t="array" ref="V2000">IFERROR(_xlfn.IFS(
U2000="MPR ISSUE","ACTIVE",
U2000="BSS Hardware Issue","ACTIVE",
U2000="Sites strategiques, MLL, Pylone, etc.","PASSIVE",
U2000="AKTIVCO DEFAUT GE &amp; POWER Cabinet","PASSIVE",
U2000="AKTIVCO Coupure ENEO &amp; Baisse de tension","PASSIVE",
U2000="Coupure ENEO &amp; Baisse de tension","PASSIVE",
U2000="Defaut GE &amp; POWER Cabinet","PASSIVE",
U2000="Sharing","PASSIVE",
U2000="Sites strategiques &amp; DataCenter","PASSIVE",
U2000="Exclu","Exclu",
U2000="SAT","ACTIVE",
U2000="SPARE-ISSUE","SPARE-ISSUE",
U2000="Fiber CAmtel","ACTIVE",
U2000="Fiber AOF","ACTIVE",
U2000="Projet OCM (HUAWEI)","PLANNED WORKS",
U2000="Projet OCM (NOKIA)","PLANNED WORKS",
U2000="ACCESS-ISSUE","ACCESS-ISSUE",
U2000="Projet OCM (ZTE, NOKIA, autres projets)","PLANNED WORKS",
U2000="No root CAuse","No root cause",
U2000="ODU HS","ACTIVE",
U2000="IP &amp; VLAN","ACTIVE",
U2000="Warehouse HUAWEI","SPARE-ISSUE",
U2000="SPARE-HS","SPARE-ISSUE",
U2000="Power Telco","ACTIVE", U2000="no impacts","no impacts"
),"")</f>
        <v>No root cause</v>
      </c>
      <c r="W2000" s="113"/>
      <c r="X2000" s="113"/>
      <c r="Y2000" s="113"/>
      <c r="Z2000" s="113"/>
      <c r="AA2000" s="113"/>
      <c r="AB2000" s="17" t="s">
        <v>5465</v>
      </c>
      <c r="AC2000" s="17" t="str">
        <f>_xlfn.XLOOKUP(B2000,'INCIDENT-04-27-2026'!E:E,'INCIDENT-04-27-2026'!F:F,"")</f>
        <v/>
      </c>
      <c r="AD2000" s="9"/>
      <c r="AE2000" s="7" t="s">
        <v>5465</v>
      </c>
      <c r="AF2000" s="6" t="str">
        <f>_xlfn.XLOOKUP(B2000,'[13]Input_27-04'!$B:$B,'[13]Input_27-04'!$M:$M,"")</f>
        <v/>
      </c>
      <c r="AG2000" s="7"/>
      <c r="AH2000" s="3"/>
      <c r="AI2000" s="18" t="str">
        <f>_xlfn.XLOOKUP(B2000,'[3]Cells Huawei 27042026 10h'!$B:$B,'[3]Cells Huawei 27042026 10h'!$T:$T,"")</f>
        <v/>
      </c>
      <c r="AJ2000" s="18" t="str">
        <f>_xlfn.XLOOKUP(B2000,'[3]Cells Huawei 27042026 15h'!$B:$B,'[3]Cells Huawei 27042026 15h'!$T:$T,"")</f>
        <v/>
      </c>
      <c r="AK2000" s="18" t="str">
        <f>_xlfn.XLOOKUP(B2000,'[4]cells down 27042026 11h28'!$B:$B,'[4]cells down 27042026 11h28'!$R:$R,"")</f>
        <v/>
      </c>
      <c r="AL2000" s="18" t="str">
        <f>_xlfn.XLOOKUP(B2000,'[4]cells down 27042026 18h01'!$B:$B,'[4]cells down 27042026 18h01'!$R:$R,"")</f>
        <v/>
      </c>
      <c r="AM2000" s="18" t="str">
        <f>_xlfn.XLOOKUP(B2000,'[5]cell downs 27042026 11h'!$B:$B,'[5]cell downs 27042026 11h'!$R:$R,"")</f>
        <v/>
      </c>
      <c r="AN2000" s="18" t="str">
        <f>_xlfn.XLOOKUP(B2000,'[5]cell downs 27042026 17h40'!$B:$B,'[5]cell downs 27042026 17h40'!$R:$R,"")</f>
        <v/>
      </c>
      <c r="AO2000" s="18" t="str">
        <f>_xlfn.XLOOKUP(B2000,'[6]ALL SITES DOWN'!$D:$D,'[6]ALL SITES DOWN'!$J:$J,"")</f>
        <v/>
      </c>
      <c r="AP2000" s="18" t="str">
        <f>_xlfn.XLOOKUP(B2000,'[7]ALL SITES DOWN'!$D:$D,'[7]ALL SITES DOWN'!$J:$J,"")</f>
        <v/>
      </c>
      <c r="AQ2000" s="9" t="str">
        <f>_xlfn.XLOOKUP(B2000,[8]sheet1!$AC:$AC,[8]sheet1!$AF:$AF,"")</f>
        <v/>
      </c>
      <c r="AR2000" s="14"/>
      <c r="AS2000" s="14" t="s">
        <v>5465</v>
      </c>
      <c r="AT2000" s="14" t="str">
        <f>_xlfn.XLOOKUP(B2000,'[9]cell downs 18042026 17h'!$B:$B,'[9]cell downs 18042026 17h'!$B:$B,"")</f>
        <v/>
      </c>
      <c r="AU2000" s="14" t="str">
        <f>_xlfn.XLOOKUP(B2000,'[10]Cells Huawei 19042026 15h'!$B:$B,'[10]Cells Huawei 19042026 15h'!$B:$B,"")</f>
        <v/>
      </c>
      <c r="AV2000" s="9" t="str">
        <f>_xlfn.XLOOKUP(B2000,'[11]cells down 19042026 9H40'!$B:$B,'[11]cells down 19042026 9H40'!$B:$B,"")</f>
        <v/>
      </c>
    </row>
    <row r="2001" spans="1:48" hidden="1" x14ac:dyDescent="0.3">
      <c r="A2001" s="1" t="s">
        <v>2179</v>
      </c>
      <c r="B2001" s="8" t="s">
        <v>2180</v>
      </c>
      <c r="C2001" s="3" t="str">
        <f>_xlfn.XLOOKUP(B2001,'[1]daily break down'!$D:$D,'[1]daily break down'!$E:$E,"")</f>
        <v>OUEST</v>
      </c>
      <c r="D2001" s="1" t="s">
        <v>11</v>
      </c>
      <c r="E2001" s="1" t="s">
        <v>12</v>
      </c>
      <c r="F2001" s="3" t="s">
        <v>102</v>
      </c>
      <c r="G2001" s="1" t="s">
        <v>103</v>
      </c>
      <c r="H2001" s="27" t="str">
        <f>_xlfn.XLOOKUP(B2001,[2]CALCULATION!$B:$B,[2]CALCULATION!$H:$H,"")</f>
        <v>Huawei</v>
      </c>
      <c r="I2001" s="26">
        <v>0</v>
      </c>
      <c r="J2001" s="26">
        <v>0</v>
      </c>
      <c r="K2001" s="26">
        <v>0</v>
      </c>
      <c r="L2001" s="26">
        <v>0</v>
      </c>
      <c r="M2001" s="26">
        <v>0</v>
      </c>
      <c r="N2001" s="26">
        <v>0</v>
      </c>
      <c r="O2001" s="26">
        <v>0</v>
      </c>
      <c r="P2001" s="114" t="s">
        <v>6364</v>
      </c>
      <c r="Q2001" s="42" t="s">
        <v>5538</v>
      </c>
      <c r="R2001" s="42"/>
      <c r="S2001" s="41" t="str" cm="1">
        <f t="array" ref="S2001">IFERROR(_xlfn.IFS(
U2001="MPR ISSUE","PDH",
U2001="BSS Hardware Issue","BSS",
U2001="Sites strategiques, MLL, Pylone, etc.","ENVTECH",
U2001="AKTIVCO DEFAUT GE &amp; POWER Cabinet","AKTIVCO",
U2001="AKTIVCO Coupure ENEO &amp; Baisse de tension","AKTIVCO GRID ONLY",
U2001="Coupure ENEO &amp; Baisse de tension","IHS GRID ONLY",
U2001="Defaut GE &amp; POWER Cabinet","IHS",
U2001="Sharing","Partners",
U2001="Sites strategiques &amp; DataCenter","SST &amp; DC",
U2001="Exclu","Exclu",
U2001="SAT","SAT",
U2001="SPARE-ISSUE","SPARE-ISSUE",
U2001="Fiber CAmtel","TRANS_FO_CAMTEL",
U2001="Fiber AOF","Fiber AOF",
U2001="Projet OCM (HUAWEI)","TRAVAUX-HUAWEI",
U2001="Projet OCM (NOKIA)","TRAVAUX-NOKIA",
U2001="ACCESS-ISSUE","ACCESS-ISSUE",
U2001="Projet OCM (ZTE, NOKIA, autres projets)","TRAVAUX OCM",
U2001="No root CAuse","No root cause",
U2001="ODU HS","PDH",
U2001="IP &amp; VLAN","PDH",
U2001="Warehouse HUAWEI","SPARE-ISSUE",
U2001="SPARE-HS","SPARE-ISSUE",
U2001="Power Telco","BSS",U2001="no impacts","no impacts"
),"")</f>
        <v>No root cause</v>
      </c>
      <c r="T2001" s="41" t="str" cm="1">
        <f t="array" ref="T2001">IFERROR(_xlfn.IFS(
U2001="MPR ISSUE","TX ISSUE",
U2001="BSS Hardware Issue","RAN ISSUE",
U2001="Sites strategiques, MLL, Pylone, etc.","ENVTECH",
U2001="AKTIVCO DEFAUT GE &amp; POWER Cabinet","POWER ISSUE",
U2001="AKTIVCO Coupure ENEO &amp; Baisse de tension","POWER ISSUE",
U2001="Coupure ENEO &amp; Baisse de tension","POWER ISSUE",
U2001="Defaut GE &amp; POWER Cabinet","POWER ISSUE",
U2001="Sharing","POWER ISSUE",
U2001="Sites strategiques &amp; DataCenter","POWER ISSUE",
U2001="Exclu","Exclu",
U2001="SAT","TX ISSUE",
U2001="SPARE-ISSUE","SPARE-ISSUE",
U2001="Fiber CAmtel","TX ISSUE",
U2001="Fiber AOF","TX ISSUE",
U2001="Projet OCM (HUAWEI)","TRAVAUX-HUAWEI",
U2001="Projet OCM (NOKIA)","TRAVAUX -NOKIA",
U2001="ACCESS-ISSUE","ACCESS-ISSUE",
U2001="Projet OCM (ZTE, NOKIA, autres projets)","TRAVAUX OCM",
U2001="No root CAuse","No root cause",
U2001="ODU HS","TX ISSUE",
U2001="IP &amp; VLAN","TX ISSUE",
U2001="Warehouse HUAWEI","SPARE-ISSUE",
U2001="SPARE-HS","SPARE-ISSUE",
U2001="Power Telco","RAN ISSUE",U2001="no impacts","no impacts"
),"")</f>
        <v>No root cause</v>
      </c>
      <c r="U2001" s="68" t="s">
        <v>5691</v>
      </c>
      <c r="V2001" s="41" t="str" cm="1">
        <f t="array" ref="V2001">IFERROR(_xlfn.IFS(
U2001="MPR ISSUE","ACTIVE",
U2001="BSS Hardware Issue","ACTIVE",
U2001="Sites strategiques, MLL, Pylone, etc.","PASSIVE",
U2001="AKTIVCO DEFAUT GE &amp; POWER Cabinet","PASSIVE",
U2001="AKTIVCO Coupure ENEO &amp; Baisse de tension","PASSIVE",
U2001="Coupure ENEO &amp; Baisse de tension","PASSIVE",
U2001="Defaut GE &amp; POWER Cabinet","PASSIVE",
U2001="Sharing","PASSIVE",
U2001="Sites strategiques &amp; DataCenter","PASSIVE",
U2001="Exclu","Exclu",
U2001="SAT","ACTIVE",
U2001="SPARE-ISSUE","SPARE-ISSUE",
U2001="Fiber CAmtel","ACTIVE",
U2001="Fiber AOF","ACTIVE",
U2001="Projet OCM (HUAWEI)","PLANNED WORKS",
U2001="Projet OCM (NOKIA)","PLANNED WORKS",
U2001="ACCESS-ISSUE","ACCESS-ISSUE",
U2001="Projet OCM (ZTE, NOKIA, autres projets)","PLANNED WORKS",
U2001="No root CAuse","No root cause",
U2001="ODU HS","ACTIVE",
U2001="IP &amp; VLAN","ACTIVE",
U2001="Warehouse HUAWEI","SPARE-ISSUE",
U2001="SPARE-HS","SPARE-ISSUE",
U2001="Power Telco","ACTIVE", U2001="no impacts","no impacts"
),"")</f>
        <v>No root cause</v>
      </c>
      <c r="W2001" s="113"/>
      <c r="X2001" s="113"/>
      <c r="Y2001" s="113"/>
      <c r="Z2001" s="113"/>
      <c r="AA2001" s="113"/>
      <c r="AB2001" s="17" t="s">
        <v>5465</v>
      </c>
      <c r="AC2001" s="17" t="str">
        <f>_xlfn.XLOOKUP(B2001,'INCIDENT-04-27-2026'!E:E,'INCIDENT-04-27-2026'!F:F,"")</f>
        <v/>
      </c>
      <c r="AD2001" s="9"/>
      <c r="AE2001" s="7" t="s">
        <v>5465</v>
      </c>
      <c r="AF2001" s="6" t="str">
        <f>_xlfn.XLOOKUP(B2001,'[13]Input_27-04'!$B:$B,'[13]Input_27-04'!$M:$M,"")</f>
        <v/>
      </c>
      <c r="AG2001" s="7"/>
      <c r="AH2001" s="3"/>
      <c r="AI2001" s="18" t="str">
        <f>_xlfn.XLOOKUP(B2001,'[3]Cells Huawei 27042026 10h'!$B:$B,'[3]Cells Huawei 27042026 10h'!$T:$T,"")</f>
        <v/>
      </c>
      <c r="AJ2001" s="18" t="str">
        <f>_xlfn.XLOOKUP(B2001,'[3]Cells Huawei 27042026 15h'!$B:$B,'[3]Cells Huawei 27042026 15h'!$T:$T,"")</f>
        <v/>
      </c>
      <c r="AK2001" s="18" t="str">
        <f>_xlfn.XLOOKUP(B2001,'[4]cells down 27042026 11h28'!$B:$B,'[4]cells down 27042026 11h28'!$R:$R,"")</f>
        <v/>
      </c>
      <c r="AL2001" s="18" t="str">
        <f>_xlfn.XLOOKUP(B2001,'[4]cells down 27042026 18h01'!$B:$B,'[4]cells down 27042026 18h01'!$R:$R,"")</f>
        <v/>
      </c>
      <c r="AM2001" s="18" t="str">
        <f>_xlfn.XLOOKUP(B2001,'[5]cell downs 27042026 11h'!$B:$B,'[5]cell downs 27042026 11h'!$R:$R,"")</f>
        <v/>
      </c>
      <c r="AN2001" s="18" t="str">
        <f>_xlfn.XLOOKUP(B2001,'[5]cell downs 27042026 17h40'!$B:$B,'[5]cell downs 27042026 17h40'!$R:$R,"")</f>
        <v/>
      </c>
      <c r="AO2001" s="18" t="str">
        <f>_xlfn.XLOOKUP(B2001,'[6]ALL SITES DOWN'!$D:$D,'[6]ALL SITES DOWN'!$J:$J,"")</f>
        <v/>
      </c>
      <c r="AP2001" s="18" t="str">
        <f>_xlfn.XLOOKUP(B2001,'[7]ALL SITES DOWN'!$D:$D,'[7]ALL SITES DOWN'!$J:$J,"")</f>
        <v/>
      </c>
      <c r="AQ2001" s="9" t="str">
        <f>_xlfn.XLOOKUP(B2001,[8]sheet1!$AC:$AC,[8]sheet1!$AF:$AF,"")</f>
        <v/>
      </c>
      <c r="AR2001" s="14"/>
      <c r="AS2001" s="14" t="s">
        <v>5465</v>
      </c>
      <c r="AT2001" s="14" t="str">
        <f>_xlfn.XLOOKUP(B2001,'[9]cell downs 18042026 17h'!$B:$B,'[9]cell downs 18042026 17h'!$B:$B,"")</f>
        <v/>
      </c>
      <c r="AU2001" s="14" t="str">
        <f>_xlfn.XLOOKUP(B2001,'[10]Cells Huawei 19042026 15h'!$B:$B,'[10]Cells Huawei 19042026 15h'!$B:$B,"")</f>
        <v/>
      </c>
      <c r="AV2001" s="9" t="str">
        <f>_xlfn.XLOOKUP(B2001,'[11]cells down 19042026 9H40'!$B:$B,'[11]cells down 19042026 9H40'!$B:$B,"")</f>
        <v/>
      </c>
    </row>
    <row r="2002" spans="1:48" hidden="1" x14ac:dyDescent="0.3">
      <c r="A2002" s="1" t="s">
        <v>2189</v>
      </c>
      <c r="B2002" s="8" t="s">
        <v>2190</v>
      </c>
      <c r="C2002" s="3" t="str">
        <f>_xlfn.XLOOKUP(B2002,'[1]daily break down'!$D:$D,'[1]daily break down'!$E:$E,"")</f>
        <v>OUEST</v>
      </c>
      <c r="D2002" s="1" t="s">
        <v>11</v>
      </c>
      <c r="E2002" s="1" t="s">
        <v>12</v>
      </c>
      <c r="F2002" s="3" t="s">
        <v>102</v>
      </c>
      <c r="G2002" s="1" t="s">
        <v>103</v>
      </c>
      <c r="H2002" s="27" t="str">
        <f>_xlfn.XLOOKUP(B2002,[2]CALCULATION!$B:$B,[2]CALCULATION!$H:$H,"")</f>
        <v>Huawei</v>
      </c>
      <c r="I2002" s="26">
        <v>0</v>
      </c>
      <c r="J2002" s="26">
        <v>0</v>
      </c>
      <c r="K2002" s="26">
        <v>0</v>
      </c>
      <c r="L2002" s="26">
        <v>0</v>
      </c>
      <c r="M2002" s="26">
        <v>0</v>
      </c>
      <c r="N2002" s="26">
        <v>0</v>
      </c>
      <c r="O2002" s="26">
        <v>0</v>
      </c>
      <c r="P2002" s="114" t="s">
        <v>6364</v>
      </c>
      <c r="Q2002" s="42" t="s">
        <v>5538</v>
      </c>
      <c r="R2002" s="42"/>
      <c r="S2002" s="41" t="str" cm="1">
        <f t="array" ref="S2002">IFERROR(_xlfn.IFS(
U2002="MPR ISSUE","PDH",
U2002="BSS Hardware Issue","BSS",
U2002="Sites strategiques, MLL, Pylone, etc.","ENVTECH",
U2002="AKTIVCO DEFAUT GE &amp; POWER Cabinet","AKTIVCO",
U2002="AKTIVCO Coupure ENEO &amp; Baisse de tension","AKTIVCO GRID ONLY",
U2002="Coupure ENEO &amp; Baisse de tension","IHS GRID ONLY",
U2002="Defaut GE &amp; POWER Cabinet","IHS",
U2002="Sharing","Partners",
U2002="Sites strategiques &amp; DataCenter","SST &amp; DC",
U2002="Exclu","Exclu",
U2002="SAT","SAT",
U2002="SPARE-ISSUE","SPARE-ISSUE",
U2002="Fiber CAmtel","TRANS_FO_CAMTEL",
U2002="Fiber AOF","Fiber AOF",
U2002="Projet OCM (HUAWEI)","TRAVAUX-HUAWEI",
U2002="Projet OCM (NOKIA)","TRAVAUX-NOKIA",
U2002="ACCESS-ISSUE","ACCESS-ISSUE",
U2002="Projet OCM (ZTE, NOKIA, autres projets)","TRAVAUX OCM",
U2002="No root CAuse","No root cause",
U2002="ODU HS","PDH",
U2002="IP &amp; VLAN","PDH",
U2002="Warehouse HUAWEI","SPARE-ISSUE",
U2002="SPARE-HS","SPARE-ISSUE",
U2002="Power Telco","BSS",U2002="no impacts","no impacts"
),"")</f>
        <v>No root cause</v>
      </c>
      <c r="T2002" s="41" t="str" cm="1">
        <f t="array" ref="T2002">IFERROR(_xlfn.IFS(
U2002="MPR ISSUE","TX ISSUE",
U2002="BSS Hardware Issue","RAN ISSUE",
U2002="Sites strategiques, MLL, Pylone, etc.","ENVTECH",
U2002="AKTIVCO DEFAUT GE &amp; POWER Cabinet","POWER ISSUE",
U2002="AKTIVCO Coupure ENEO &amp; Baisse de tension","POWER ISSUE",
U2002="Coupure ENEO &amp; Baisse de tension","POWER ISSUE",
U2002="Defaut GE &amp; POWER Cabinet","POWER ISSUE",
U2002="Sharing","POWER ISSUE",
U2002="Sites strategiques &amp; DataCenter","POWER ISSUE",
U2002="Exclu","Exclu",
U2002="SAT","TX ISSUE",
U2002="SPARE-ISSUE","SPARE-ISSUE",
U2002="Fiber CAmtel","TX ISSUE",
U2002="Fiber AOF","TX ISSUE",
U2002="Projet OCM (HUAWEI)","TRAVAUX-HUAWEI",
U2002="Projet OCM (NOKIA)","TRAVAUX -NOKIA",
U2002="ACCESS-ISSUE","ACCESS-ISSUE",
U2002="Projet OCM (ZTE, NOKIA, autres projets)","TRAVAUX OCM",
U2002="No root CAuse","No root cause",
U2002="ODU HS","TX ISSUE",
U2002="IP &amp; VLAN","TX ISSUE",
U2002="Warehouse HUAWEI","SPARE-ISSUE",
U2002="SPARE-HS","SPARE-ISSUE",
U2002="Power Telco","RAN ISSUE",U2002="no impacts","no impacts"
),"")</f>
        <v>No root cause</v>
      </c>
      <c r="U2002" s="68" t="s">
        <v>5691</v>
      </c>
      <c r="V2002" s="41" t="str" cm="1">
        <f t="array" ref="V2002">IFERROR(_xlfn.IFS(
U2002="MPR ISSUE","ACTIVE",
U2002="BSS Hardware Issue","ACTIVE",
U2002="Sites strategiques, MLL, Pylone, etc.","PASSIVE",
U2002="AKTIVCO DEFAUT GE &amp; POWER Cabinet","PASSIVE",
U2002="AKTIVCO Coupure ENEO &amp; Baisse de tension","PASSIVE",
U2002="Coupure ENEO &amp; Baisse de tension","PASSIVE",
U2002="Defaut GE &amp; POWER Cabinet","PASSIVE",
U2002="Sharing","PASSIVE",
U2002="Sites strategiques &amp; DataCenter","PASSIVE",
U2002="Exclu","Exclu",
U2002="SAT","ACTIVE",
U2002="SPARE-ISSUE","SPARE-ISSUE",
U2002="Fiber CAmtel","ACTIVE",
U2002="Fiber AOF","ACTIVE",
U2002="Projet OCM (HUAWEI)","PLANNED WORKS",
U2002="Projet OCM (NOKIA)","PLANNED WORKS",
U2002="ACCESS-ISSUE","ACCESS-ISSUE",
U2002="Projet OCM (ZTE, NOKIA, autres projets)","PLANNED WORKS",
U2002="No root CAuse","No root cause",
U2002="ODU HS","ACTIVE",
U2002="IP &amp; VLAN","ACTIVE",
U2002="Warehouse HUAWEI","SPARE-ISSUE",
U2002="SPARE-HS","SPARE-ISSUE",
U2002="Power Telco","ACTIVE", U2002="no impacts","no impacts"
),"")</f>
        <v>No root cause</v>
      </c>
      <c r="W2002" s="113"/>
      <c r="X2002" s="113"/>
      <c r="Y2002" s="113"/>
      <c r="Z2002" s="113"/>
      <c r="AA2002" s="113"/>
      <c r="AB2002" s="17" t="s">
        <v>5465</v>
      </c>
      <c r="AC2002" s="17" t="str">
        <f>_xlfn.XLOOKUP(B2002,'INCIDENT-04-27-2026'!E:E,'INCIDENT-04-27-2026'!F:F,"")</f>
        <v/>
      </c>
      <c r="AD2002" s="9"/>
      <c r="AE2002" s="7" t="s">
        <v>5465</v>
      </c>
      <c r="AF2002" s="6" t="str">
        <f>_xlfn.XLOOKUP(B2002,'[13]Input_27-04'!$B:$B,'[13]Input_27-04'!$M:$M,"")</f>
        <v/>
      </c>
      <c r="AG2002" s="7"/>
      <c r="AH2002" s="3"/>
      <c r="AI2002" s="18" t="str">
        <f>_xlfn.XLOOKUP(B2002,'[3]Cells Huawei 27042026 10h'!$B:$B,'[3]Cells Huawei 27042026 10h'!$T:$T,"")</f>
        <v/>
      </c>
      <c r="AJ2002" s="18" t="str">
        <f>_xlfn.XLOOKUP(B2002,'[3]Cells Huawei 27042026 15h'!$B:$B,'[3]Cells Huawei 27042026 15h'!$T:$T,"")</f>
        <v/>
      </c>
      <c r="AK2002" s="18" t="str">
        <f>_xlfn.XLOOKUP(B2002,'[4]cells down 27042026 11h28'!$B:$B,'[4]cells down 27042026 11h28'!$R:$R,"")</f>
        <v/>
      </c>
      <c r="AL2002" s="18" t="str">
        <f>_xlfn.XLOOKUP(B2002,'[4]cells down 27042026 18h01'!$B:$B,'[4]cells down 27042026 18h01'!$R:$R,"")</f>
        <v/>
      </c>
      <c r="AM2002" s="18" t="str">
        <f>_xlfn.XLOOKUP(B2002,'[5]cell downs 27042026 11h'!$B:$B,'[5]cell downs 27042026 11h'!$R:$R,"")</f>
        <v/>
      </c>
      <c r="AN2002" s="18" t="str">
        <f>_xlfn.XLOOKUP(B2002,'[5]cell downs 27042026 17h40'!$B:$B,'[5]cell downs 27042026 17h40'!$R:$R,"")</f>
        <v/>
      </c>
      <c r="AO2002" s="18" t="str">
        <f>_xlfn.XLOOKUP(B2002,'[6]ALL SITES DOWN'!$D:$D,'[6]ALL SITES DOWN'!$J:$J,"")</f>
        <v/>
      </c>
      <c r="AP2002" s="18" t="str">
        <f>_xlfn.XLOOKUP(B2002,'[7]ALL SITES DOWN'!$D:$D,'[7]ALL SITES DOWN'!$J:$J,"")</f>
        <v/>
      </c>
      <c r="AQ2002" s="9" t="str">
        <f>_xlfn.XLOOKUP(B2002,[8]sheet1!$AC:$AC,[8]sheet1!$AF:$AF,"")</f>
        <v/>
      </c>
      <c r="AR2002" s="14"/>
      <c r="AS2002" s="14" t="s">
        <v>5465</v>
      </c>
      <c r="AT2002" s="14" t="str">
        <f>_xlfn.XLOOKUP(B2002,'[9]cell downs 18042026 17h'!$B:$B,'[9]cell downs 18042026 17h'!$B:$B,"")</f>
        <v/>
      </c>
      <c r="AU2002" s="14" t="str">
        <f>_xlfn.XLOOKUP(B2002,'[10]Cells Huawei 19042026 15h'!$B:$B,'[10]Cells Huawei 19042026 15h'!$B:$B,"")</f>
        <v/>
      </c>
      <c r="AV2002" s="9" t="str">
        <f>_xlfn.XLOOKUP(B2002,'[11]cells down 19042026 9H40'!$B:$B,'[11]cells down 19042026 9H40'!$B:$B,"")</f>
        <v/>
      </c>
    </row>
    <row r="2003" spans="1:48" hidden="1" x14ac:dyDescent="0.3">
      <c r="A2003" s="1" t="s">
        <v>2191</v>
      </c>
      <c r="B2003" s="8" t="s">
        <v>2192</v>
      </c>
      <c r="C2003" s="3" t="str">
        <f>_xlfn.XLOOKUP(B2003,'[1]daily break down'!$D:$D,'[1]daily break down'!$E:$E,"")</f>
        <v>OUEST</v>
      </c>
      <c r="D2003" s="1" t="s">
        <v>11</v>
      </c>
      <c r="E2003" s="1" t="s">
        <v>12</v>
      </c>
      <c r="F2003" s="3" t="s">
        <v>102</v>
      </c>
      <c r="G2003" s="1" t="s">
        <v>103</v>
      </c>
      <c r="H2003" s="27" t="str">
        <f>_xlfn.XLOOKUP(B2003,[2]CALCULATION!$B:$B,[2]CALCULATION!$H:$H,"")</f>
        <v>Huawei</v>
      </c>
      <c r="I2003" s="26">
        <v>0</v>
      </c>
      <c r="J2003" s="26">
        <v>0</v>
      </c>
      <c r="K2003" s="26">
        <v>0</v>
      </c>
      <c r="L2003" s="26">
        <v>0</v>
      </c>
      <c r="M2003" s="26">
        <v>0</v>
      </c>
      <c r="N2003" s="26">
        <v>0</v>
      </c>
      <c r="O2003" s="26">
        <v>0</v>
      </c>
      <c r="P2003" s="114" t="s">
        <v>6364</v>
      </c>
      <c r="Q2003" s="42" t="s">
        <v>5538</v>
      </c>
      <c r="R2003" s="42"/>
      <c r="S2003" s="41" t="str" cm="1">
        <f t="array" ref="S2003">IFERROR(_xlfn.IFS(
U2003="MPR ISSUE","PDH",
U2003="BSS Hardware Issue","BSS",
U2003="Sites strategiques, MLL, Pylone, etc.","ENVTECH",
U2003="AKTIVCO DEFAUT GE &amp; POWER Cabinet","AKTIVCO",
U2003="AKTIVCO Coupure ENEO &amp; Baisse de tension","AKTIVCO GRID ONLY",
U2003="Coupure ENEO &amp; Baisse de tension","IHS GRID ONLY",
U2003="Defaut GE &amp; POWER Cabinet","IHS",
U2003="Sharing","Partners",
U2003="Sites strategiques &amp; DataCenter","SST &amp; DC",
U2003="Exclu","Exclu",
U2003="SAT","SAT",
U2003="SPARE-ISSUE","SPARE-ISSUE",
U2003="Fiber CAmtel","TRANS_FO_CAMTEL",
U2003="Fiber AOF","Fiber AOF",
U2003="Projet OCM (HUAWEI)","TRAVAUX-HUAWEI",
U2003="Projet OCM (NOKIA)","TRAVAUX-NOKIA",
U2003="ACCESS-ISSUE","ACCESS-ISSUE",
U2003="Projet OCM (ZTE, NOKIA, autres projets)","TRAVAUX OCM",
U2003="No root CAuse","No root cause",
U2003="ODU HS","PDH",
U2003="IP &amp; VLAN","PDH",
U2003="Warehouse HUAWEI","SPARE-ISSUE",
U2003="SPARE-HS","SPARE-ISSUE",
U2003="Power Telco","BSS",U2003="no impacts","no impacts"
),"")</f>
        <v>No root cause</v>
      </c>
      <c r="T2003" s="41" t="str" cm="1">
        <f t="array" ref="T2003">IFERROR(_xlfn.IFS(
U2003="MPR ISSUE","TX ISSUE",
U2003="BSS Hardware Issue","RAN ISSUE",
U2003="Sites strategiques, MLL, Pylone, etc.","ENVTECH",
U2003="AKTIVCO DEFAUT GE &amp; POWER Cabinet","POWER ISSUE",
U2003="AKTIVCO Coupure ENEO &amp; Baisse de tension","POWER ISSUE",
U2003="Coupure ENEO &amp; Baisse de tension","POWER ISSUE",
U2003="Defaut GE &amp; POWER Cabinet","POWER ISSUE",
U2003="Sharing","POWER ISSUE",
U2003="Sites strategiques &amp; DataCenter","POWER ISSUE",
U2003="Exclu","Exclu",
U2003="SAT","TX ISSUE",
U2003="SPARE-ISSUE","SPARE-ISSUE",
U2003="Fiber CAmtel","TX ISSUE",
U2003="Fiber AOF","TX ISSUE",
U2003="Projet OCM (HUAWEI)","TRAVAUX-HUAWEI",
U2003="Projet OCM (NOKIA)","TRAVAUX -NOKIA",
U2003="ACCESS-ISSUE","ACCESS-ISSUE",
U2003="Projet OCM (ZTE, NOKIA, autres projets)","TRAVAUX OCM",
U2003="No root CAuse","No root cause",
U2003="ODU HS","TX ISSUE",
U2003="IP &amp; VLAN","TX ISSUE",
U2003="Warehouse HUAWEI","SPARE-ISSUE",
U2003="SPARE-HS","SPARE-ISSUE",
U2003="Power Telco","RAN ISSUE",U2003="no impacts","no impacts"
),"")</f>
        <v>No root cause</v>
      </c>
      <c r="U2003" s="68" t="s">
        <v>5691</v>
      </c>
      <c r="V2003" s="41" t="str" cm="1">
        <f t="array" ref="V2003">IFERROR(_xlfn.IFS(
U2003="MPR ISSUE","ACTIVE",
U2003="BSS Hardware Issue","ACTIVE",
U2003="Sites strategiques, MLL, Pylone, etc.","PASSIVE",
U2003="AKTIVCO DEFAUT GE &amp; POWER Cabinet","PASSIVE",
U2003="AKTIVCO Coupure ENEO &amp; Baisse de tension","PASSIVE",
U2003="Coupure ENEO &amp; Baisse de tension","PASSIVE",
U2003="Defaut GE &amp; POWER Cabinet","PASSIVE",
U2003="Sharing","PASSIVE",
U2003="Sites strategiques &amp; DataCenter","PASSIVE",
U2003="Exclu","Exclu",
U2003="SAT","ACTIVE",
U2003="SPARE-ISSUE","SPARE-ISSUE",
U2003="Fiber CAmtel","ACTIVE",
U2003="Fiber AOF","ACTIVE",
U2003="Projet OCM (HUAWEI)","PLANNED WORKS",
U2003="Projet OCM (NOKIA)","PLANNED WORKS",
U2003="ACCESS-ISSUE","ACCESS-ISSUE",
U2003="Projet OCM (ZTE, NOKIA, autres projets)","PLANNED WORKS",
U2003="No root CAuse","No root cause",
U2003="ODU HS","ACTIVE",
U2003="IP &amp; VLAN","ACTIVE",
U2003="Warehouse HUAWEI","SPARE-ISSUE",
U2003="SPARE-HS","SPARE-ISSUE",
U2003="Power Telco","ACTIVE", U2003="no impacts","no impacts"
),"")</f>
        <v>No root cause</v>
      </c>
      <c r="W2003" s="113"/>
      <c r="X2003" s="113"/>
      <c r="Y2003" s="113"/>
      <c r="Z2003" s="113"/>
      <c r="AA2003" s="113"/>
      <c r="AB2003" s="17" t="s">
        <v>5465</v>
      </c>
      <c r="AC2003" s="17" t="str">
        <f>_xlfn.XLOOKUP(B2003,'INCIDENT-04-27-2026'!E:E,'INCIDENT-04-27-2026'!F:F,"")</f>
        <v/>
      </c>
      <c r="AD2003" s="9"/>
      <c r="AE2003" s="7" t="s">
        <v>5465</v>
      </c>
      <c r="AF2003" s="6" t="str">
        <f>_xlfn.XLOOKUP(B2003,'[13]Input_27-04'!$B:$B,'[13]Input_27-04'!$M:$M,"")</f>
        <v/>
      </c>
      <c r="AG2003" s="7"/>
      <c r="AH2003" s="3"/>
      <c r="AI2003" s="18" t="str">
        <f>_xlfn.XLOOKUP(B2003,'[3]Cells Huawei 27042026 10h'!$B:$B,'[3]Cells Huawei 27042026 10h'!$T:$T,"")</f>
        <v/>
      </c>
      <c r="AJ2003" s="18" t="str">
        <f>_xlfn.XLOOKUP(B2003,'[3]Cells Huawei 27042026 15h'!$B:$B,'[3]Cells Huawei 27042026 15h'!$T:$T,"")</f>
        <v/>
      </c>
      <c r="AK2003" s="18" t="str">
        <f>_xlfn.XLOOKUP(B2003,'[4]cells down 27042026 11h28'!$B:$B,'[4]cells down 27042026 11h28'!$R:$R,"")</f>
        <v/>
      </c>
      <c r="AL2003" s="18" t="str">
        <f>_xlfn.XLOOKUP(B2003,'[4]cells down 27042026 18h01'!$B:$B,'[4]cells down 27042026 18h01'!$R:$R,"")</f>
        <v/>
      </c>
      <c r="AM2003" s="18" t="str">
        <f>_xlfn.XLOOKUP(B2003,'[5]cell downs 27042026 11h'!$B:$B,'[5]cell downs 27042026 11h'!$R:$R,"")</f>
        <v/>
      </c>
      <c r="AN2003" s="18" t="str">
        <f>_xlfn.XLOOKUP(B2003,'[5]cell downs 27042026 17h40'!$B:$B,'[5]cell downs 27042026 17h40'!$R:$R,"")</f>
        <v/>
      </c>
      <c r="AO2003" s="18" t="str">
        <f>_xlfn.XLOOKUP(B2003,'[6]ALL SITES DOWN'!$D:$D,'[6]ALL SITES DOWN'!$J:$J,"")</f>
        <v/>
      </c>
      <c r="AP2003" s="18" t="str">
        <f>_xlfn.XLOOKUP(B2003,'[7]ALL SITES DOWN'!$D:$D,'[7]ALL SITES DOWN'!$J:$J,"")</f>
        <v/>
      </c>
      <c r="AQ2003" s="9" t="str">
        <f>_xlfn.XLOOKUP(B2003,[8]sheet1!$AC:$AC,[8]sheet1!$AF:$AF,"")</f>
        <v/>
      </c>
      <c r="AR2003" s="14"/>
      <c r="AS2003" s="14" t="s">
        <v>5465</v>
      </c>
      <c r="AT2003" s="14" t="str">
        <f>_xlfn.XLOOKUP(B2003,'[9]cell downs 18042026 17h'!$B:$B,'[9]cell downs 18042026 17h'!$B:$B,"")</f>
        <v/>
      </c>
      <c r="AU2003" s="14" t="str">
        <f>_xlfn.XLOOKUP(B2003,'[10]Cells Huawei 19042026 15h'!$B:$B,'[10]Cells Huawei 19042026 15h'!$B:$B,"")</f>
        <v/>
      </c>
      <c r="AV2003" s="9" t="str">
        <f>_xlfn.XLOOKUP(B2003,'[11]cells down 19042026 9H40'!$B:$B,'[11]cells down 19042026 9H40'!$B:$B,"")</f>
        <v/>
      </c>
    </row>
    <row r="2004" spans="1:48" hidden="1" x14ac:dyDescent="0.3">
      <c r="A2004" s="1" t="s">
        <v>103</v>
      </c>
      <c r="B2004" s="8" t="s">
        <v>2022</v>
      </c>
      <c r="C2004" s="3" t="str">
        <f>_xlfn.XLOOKUP(B2004,'[1]daily break down'!$D:$D,'[1]daily break down'!$E:$E,"")</f>
        <v>OUEST</v>
      </c>
      <c r="D2004" s="1" t="s">
        <v>21</v>
      </c>
      <c r="E2004" s="1" t="s">
        <v>188</v>
      </c>
      <c r="F2004" s="3" t="s">
        <v>102</v>
      </c>
      <c r="G2004" s="1" t="s">
        <v>103</v>
      </c>
      <c r="H2004" s="27" t="str">
        <f>_xlfn.XLOOKUP(B2004,[2]CALCULATION!$B:$B,[2]CALCULATION!$H:$H,"")</f>
        <v>Huawei</v>
      </c>
      <c r="I2004" s="26">
        <v>0</v>
      </c>
      <c r="J2004" s="26">
        <v>0</v>
      </c>
      <c r="K2004" s="26">
        <v>0</v>
      </c>
      <c r="L2004" s="26">
        <v>0</v>
      </c>
      <c r="M2004" s="26">
        <v>0</v>
      </c>
      <c r="N2004" s="26">
        <v>0</v>
      </c>
      <c r="O2004" s="26">
        <v>0</v>
      </c>
      <c r="P2004" s="114" t="s">
        <v>6364</v>
      </c>
      <c r="Q2004" s="42" t="s">
        <v>5538</v>
      </c>
      <c r="R2004" s="42"/>
      <c r="S2004" s="41" t="str" cm="1">
        <f t="array" ref="S2004">IFERROR(_xlfn.IFS(
U2004="MPR ISSUE","PDH",
U2004="BSS Hardware Issue","BSS",
U2004="Sites strategiques, MLL, Pylone, etc.","ENVTECH",
U2004="AKTIVCO DEFAUT GE &amp; POWER Cabinet","AKTIVCO",
U2004="AKTIVCO Coupure ENEO &amp; Baisse de tension","AKTIVCO GRID ONLY",
U2004="Coupure ENEO &amp; Baisse de tension","IHS GRID ONLY",
U2004="Defaut GE &amp; POWER Cabinet","IHS",
U2004="Sharing","Partners",
U2004="Sites strategiques &amp; DataCenter","SST &amp; DC",
U2004="Exclu","Exclu",
U2004="SAT","SAT",
U2004="SPARE-ISSUE","SPARE-ISSUE",
U2004="Fiber CAmtel","TRANS_FO_CAMTEL",
U2004="Fiber AOF","Fiber AOF",
U2004="Projet OCM (HUAWEI)","TRAVAUX-HUAWEI",
U2004="Projet OCM (NOKIA)","TRAVAUX-NOKIA",
U2004="ACCESS-ISSUE","ACCESS-ISSUE",
U2004="Projet OCM (ZTE, NOKIA, autres projets)","TRAVAUX OCM",
U2004="No root CAuse","No root cause",
U2004="ODU HS","PDH",
U2004="IP &amp; VLAN","PDH",
U2004="Warehouse HUAWEI","SPARE-ISSUE",
U2004="SPARE-HS","SPARE-ISSUE",
U2004="Power Telco","BSS",U2004="no impacts","no impacts"
),"")</f>
        <v>No root cause</v>
      </c>
      <c r="T2004" s="41" t="str" cm="1">
        <f t="array" ref="T2004">IFERROR(_xlfn.IFS(
U2004="MPR ISSUE","TX ISSUE",
U2004="BSS Hardware Issue","RAN ISSUE",
U2004="Sites strategiques, MLL, Pylone, etc.","ENVTECH",
U2004="AKTIVCO DEFAUT GE &amp; POWER Cabinet","POWER ISSUE",
U2004="AKTIVCO Coupure ENEO &amp; Baisse de tension","POWER ISSUE",
U2004="Coupure ENEO &amp; Baisse de tension","POWER ISSUE",
U2004="Defaut GE &amp; POWER Cabinet","POWER ISSUE",
U2004="Sharing","POWER ISSUE",
U2004="Sites strategiques &amp; DataCenter","POWER ISSUE",
U2004="Exclu","Exclu",
U2004="SAT","TX ISSUE",
U2004="SPARE-ISSUE","SPARE-ISSUE",
U2004="Fiber CAmtel","TX ISSUE",
U2004="Fiber AOF","TX ISSUE",
U2004="Projet OCM (HUAWEI)","TRAVAUX-HUAWEI",
U2004="Projet OCM (NOKIA)","TRAVAUX -NOKIA",
U2004="ACCESS-ISSUE","ACCESS-ISSUE",
U2004="Projet OCM (ZTE, NOKIA, autres projets)","TRAVAUX OCM",
U2004="No root CAuse","No root cause",
U2004="ODU HS","TX ISSUE",
U2004="IP &amp; VLAN","TX ISSUE",
U2004="Warehouse HUAWEI","SPARE-ISSUE",
U2004="SPARE-HS","SPARE-ISSUE",
U2004="Power Telco","RAN ISSUE",U2004="no impacts","no impacts"
),"")</f>
        <v>No root cause</v>
      </c>
      <c r="U2004" s="68" t="s">
        <v>5691</v>
      </c>
      <c r="V2004" s="41" t="str" cm="1">
        <f t="array" ref="V2004">IFERROR(_xlfn.IFS(
U2004="MPR ISSUE","ACTIVE",
U2004="BSS Hardware Issue","ACTIVE",
U2004="Sites strategiques, MLL, Pylone, etc.","PASSIVE",
U2004="AKTIVCO DEFAUT GE &amp; POWER Cabinet","PASSIVE",
U2004="AKTIVCO Coupure ENEO &amp; Baisse de tension","PASSIVE",
U2004="Coupure ENEO &amp; Baisse de tension","PASSIVE",
U2004="Defaut GE &amp; POWER Cabinet","PASSIVE",
U2004="Sharing","PASSIVE",
U2004="Sites strategiques &amp; DataCenter","PASSIVE",
U2004="Exclu","Exclu",
U2004="SAT","ACTIVE",
U2004="SPARE-ISSUE","SPARE-ISSUE",
U2004="Fiber CAmtel","ACTIVE",
U2004="Fiber AOF","ACTIVE",
U2004="Projet OCM (HUAWEI)","PLANNED WORKS",
U2004="Projet OCM (NOKIA)","PLANNED WORKS",
U2004="ACCESS-ISSUE","ACCESS-ISSUE",
U2004="Projet OCM (ZTE, NOKIA, autres projets)","PLANNED WORKS",
U2004="No root CAuse","No root cause",
U2004="ODU HS","ACTIVE",
U2004="IP &amp; VLAN","ACTIVE",
U2004="Warehouse HUAWEI","SPARE-ISSUE",
U2004="SPARE-HS","SPARE-ISSUE",
U2004="Power Telco","ACTIVE", U2004="no impacts","no impacts"
),"")</f>
        <v>No root cause</v>
      </c>
      <c r="W2004" s="113"/>
      <c r="X2004" s="113"/>
      <c r="Y2004" s="113"/>
      <c r="Z2004" s="113"/>
      <c r="AA2004" s="113"/>
      <c r="AB2004" s="17" t="s">
        <v>5465</v>
      </c>
      <c r="AC2004" s="17" t="str">
        <f>_xlfn.XLOOKUP(B2004,'INCIDENT-04-27-2026'!E:E,'INCIDENT-04-27-2026'!F:F,"")</f>
        <v/>
      </c>
      <c r="AD2004" s="9"/>
      <c r="AE2004" s="7" t="s">
        <v>5465</v>
      </c>
      <c r="AF2004" s="6" t="str">
        <f>_xlfn.XLOOKUP(B2004,'[13]Input_27-04'!$B:$B,'[13]Input_27-04'!$M:$M,"")</f>
        <v/>
      </c>
      <c r="AG2004" s="7"/>
      <c r="AH2004" s="3"/>
      <c r="AI2004" s="18" t="str">
        <f>_xlfn.XLOOKUP(B2004,'[3]Cells Huawei 27042026 10h'!$B:$B,'[3]Cells Huawei 27042026 10h'!$T:$T,"")</f>
        <v/>
      </c>
      <c r="AJ2004" s="18" t="str">
        <f>_xlfn.XLOOKUP(B2004,'[3]Cells Huawei 27042026 15h'!$B:$B,'[3]Cells Huawei 27042026 15h'!$T:$T,"")</f>
        <v/>
      </c>
      <c r="AK2004" s="18" t="str">
        <f>_xlfn.XLOOKUP(B2004,'[4]cells down 27042026 11h28'!$B:$B,'[4]cells down 27042026 11h28'!$R:$R,"")</f>
        <v/>
      </c>
      <c r="AL2004" s="18" t="str">
        <f>_xlfn.XLOOKUP(B2004,'[4]cells down 27042026 18h01'!$B:$B,'[4]cells down 27042026 18h01'!$R:$R,"")</f>
        <v/>
      </c>
      <c r="AM2004" s="18" t="str">
        <f>_xlfn.XLOOKUP(B2004,'[5]cell downs 27042026 11h'!$B:$B,'[5]cell downs 27042026 11h'!$R:$R,"")</f>
        <v/>
      </c>
      <c r="AN2004" s="18" t="str">
        <f>_xlfn.XLOOKUP(B2004,'[5]cell downs 27042026 17h40'!$B:$B,'[5]cell downs 27042026 17h40'!$R:$R,"")</f>
        <v/>
      </c>
      <c r="AO2004" s="18" t="str">
        <f>_xlfn.XLOOKUP(B2004,'[6]ALL SITES DOWN'!$D:$D,'[6]ALL SITES DOWN'!$J:$J,"")</f>
        <v/>
      </c>
      <c r="AP2004" s="18" t="str">
        <f>_xlfn.XLOOKUP(B2004,'[7]ALL SITES DOWN'!$D:$D,'[7]ALL SITES DOWN'!$J:$J,"")</f>
        <v/>
      </c>
      <c r="AQ2004" s="9" t="str">
        <f>_xlfn.XLOOKUP(B2004,[8]sheet1!$AC:$AC,[8]sheet1!$AF:$AF,"")</f>
        <v/>
      </c>
      <c r="AR2004" s="14"/>
      <c r="AS2004" s="14" t="s">
        <v>5465</v>
      </c>
      <c r="AT2004" s="14" t="str">
        <f>_xlfn.XLOOKUP(B2004,'[9]cell downs 18042026 17h'!$B:$B,'[9]cell downs 18042026 17h'!$B:$B,"")</f>
        <v/>
      </c>
      <c r="AU2004" s="14" t="str">
        <f>_xlfn.XLOOKUP(B2004,'[10]Cells Huawei 19042026 15h'!$B:$B,'[10]Cells Huawei 19042026 15h'!$B:$B,"")</f>
        <v/>
      </c>
      <c r="AV2004" s="9" t="str">
        <f>_xlfn.XLOOKUP(B2004,'[11]cells down 19042026 9H40'!$B:$B,'[11]cells down 19042026 9H40'!$B:$B,"")</f>
        <v/>
      </c>
    </row>
    <row r="2005" spans="1:48" hidden="1" x14ac:dyDescent="0.3">
      <c r="A2005" s="1" t="s">
        <v>1366</v>
      </c>
      <c r="B2005" s="8" t="s">
        <v>1839</v>
      </c>
      <c r="C2005" s="3" t="str">
        <f>_xlfn.XLOOKUP(B2005,'[1]daily break down'!$D:$D,'[1]daily break down'!$E:$E,"")</f>
        <v>OUEST</v>
      </c>
      <c r="D2005" s="1" t="s">
        <v>21</v>
      </c>
      <c r="E2005" s="1" t="e">
        <v>#N/A</v>
      </c>
      <c r="F2005" s="3" t="s">
        <v>102</v>
      </c>
      <c r="G2005" s="1" t="s">
        <v>1366</v>
      </c>
      <c r="H2005" s="27" t="str">
        <f>_xlfn.XLOOKUP(B2005,[2]CALCULATION!$B:$B,[2]CALCULATION!$H:$H,"")</f>
        <v>Huawei</v>
      </c>
      <c r="I2005" s="26">
        <v>0</v>
      </c>
      <c r="J2005" s="26">
        <v>0</v>
      </c>
      <c r="K2005" s="26">
        <v>0</v>
      </c>
      <c r="L2005" s="26">
        <v>0</v>
      </c>
      <c r="M2005" s="26">
        <v>0</v>
      </c>
      <c r="N2005" s="26">
        <v>0</v>
      </c>
      <c r="O2005" s="26">
        <v>0</v>
      </c>
      <c r="P2005" s="114" t="s">
        <v>6364</v>
      </c>
      <c r="Q2005" s="42" t="s">
        <v>5538</v>
      </c>
      <c r="R2005" s="42"/>
      <c r="S2005" s="41" t="str" cm="1">
        <f t="array" ref="S2005">IFERROR(_xlfn.IFS(
U2005="MPR ISSUE","PDH",
U2005="BSS Hardware Issue","BSS",
U2005="Sites strategiques, MLL, Pylone, etc.","ENVTECH",
U2005="AKTIVCO DEFAUT GE &amp; POWER Cabinet","AKTIVCO",
U2005="AKTIVCO Coupure ENEO &amp; Baisse de tension","AKTIVCO GRID ONLY",
U2005="Coupure ENEO &amp; Baisse de tension","IHS GRID ONLY",
U2005="Defaut GE &amp; POWER Cabinet","IHS",
U2005="Sharing","Partners",
U2005="Sites strategiques &amp; DataCenter","SST &amp; DC",
U2005="Exclu","Exclu",
U2005="SAT","SAT",
U2005="SPARE-ISSUE","SPARE-ISSUE",
U2005="Fiber CAmtel","TRANS_FO_CAMTEL",
U2005="Fiber AOF","Fiber AOF",
U2005="Projet OCM (HUAWEI)","TRAVAUX-HUAWEI",
U2005="Projet OCM (NOKIA)","TRAVAUX-NOKIA",
U2005="ACCESS-ISSUE","ACCESS-ISSUE",
U2005="Projet OCM (ZTE, NOKIA, autres projets)","TRAVAUX OCM",
U2005="No root CAuse","No root cause",
U2005="ODU HS","PDH",
U2005="IP &amp; VLAN","PDH",
U2005="Warehouse HUAWEI","SPARE-ISSUE",
U2005="SPARE-HS","SPARE-ISSUE",
U2005="Power Telco","BSS",U2005="no impacts","no impacts"
),"")</f>
        <v>No root cause</v>
      </c>
      <c r="T2005" s="41" t="str" cm="1">
        <f t="array" ref="T2005">IFERROR(_xlfn.IFS(
U2005="MPR ISSUE","TX ISSUE",
U2005="BSS Hardware Issue","RAN ISSUE",
U2005="Sites strategiques, MLL, Pylone, etc.","ENVTECH",
U2005="AKTIVCO DEFAUT GE &amp; POWER Cabinet","POWER ISSUE",
U2005="AKTIVCO Coupure ENEO &amp; Baisse de tension","POWER ISSUE",
U2005="Coupure ENEO &amp; Baisse de tension","POWER ISSUE",
U2005="Defaut GE &amp; POWER Cabinet","POWER ISSUE",
U2005="Sharing","POWER ISSUE",
U2005="Sites strategiques &amp; DataCenter","POWER ISSUE",
U2005="Exclu","Exclu",
U2005="SAT","TX ISSUE",
U2005="SPARE-ISSUE","SPARE-ISSUE",
U2005="Fiber CAmtel","TX ISSUE",
U2005="Fiber AOF","TX ISSUE",
U2005="Projet OCM (HUAWEI)","TRAVAUX-HUAWEI",
U2005="Projet OCM (NOKIA)","TRAVAUX -NOKIA",
U2005="ACCESS-ISSUE","ACCESS-ISSUE",
U2005="Projet OCM (ZTE, NOKIA, autres projets)","TRAVAUX OCM",
U2005="No root CAuse","No root cause",
U2005="ODU HS","TX ISSUE",
U2005="IP &amp; VLAN","TX ISSUE",
U2005="Warehouse HUAWEI","SPARE-ISSUE",
U2005="SPARE-HS","SPARE-ISSUE",
U2005="Power Telco","RAN ISSUE",U2005="no impacts","no impacts"
),"")</f>
        <v>No root cause</v>
      </c>
      <c r="U2005" s="68" t="s">
        <v>5691</v>
      </c>
      <c r="V2005" s="41" t="str" cm="1">
        <f t="array" ref="V2005">IFERROR(_xlfn.IFS(
U2005="MPR ISSUE","ACTIVE",
U2005="BSS Hardware Issue","ACTIVE",
U2005="Sites strategiques, MLL, Pylone, etc.","PASSIVE",
U2005="AKTIVCO DEFAUT GE &amp; POWER Cabinet","PASSIVE",
U2005="AKTIVCO Coupure ENEO &amp; Baisse de tension","PASSIVE",
U2005="Coupure ENEO &amp; Baisse de tension","PASSIVE",
U2005="Defaut GE &amp; POWER Cabinet","PASSIVE",
U2005="Sharing","PASSIVE",
U2005="Sites strategiques &amp; DataCenter","PASSIVE",
U2005="Exclu","Exclu",
U2005="SAT","ACTIVE",
U2005="SPARE-ISSUE","SPARE-ISSUE",
U2005="Fiber CAmtel","ACTIVE",
U2005="Fiber AOF","ACTIVE",
U2005="Projet OCM (HUAWEI)","PLANNED WORKS",
U2005="Projet OCM (NOKIA)","PLANNED WORKS",
U2005="ACCESS-ISSUE","ACCESS-ISSUE",
U2005="Projet OCM (ZTE, NOKIA, autres projets)","PLANNED WORKS",
U2005="No root CAuse","No root cause",
U2005="ODU HS","ACTIVE",
U2005="IP &amp; VLAN","ACTIVE",
U2005="Warehouse HUAWEI","SPARE-ISSUE",
U2005="SPARE-HS","SPARE-ISSUE",
U2005="Power Telco","ACTIVE", U2005="no impacts","no impacts"
),"")</f>
        <v>No root cause</v>
      </c>
      <c r="W2005" s="113"/>
      <c r="X2005" s="113"/>
      <c r="Y2005" s="113"/>
      <c r="Z2005" s="113"/>
      <c r="AA2005" s="113"/>
      <c r="AB2005" s="17" t="s">
        <v>5465</v>
      </c>
      <c r="AC2005" s="17" t="str">
        <f>_xlfn.XLOOKUP(B2005,'INCIDENT-04-27-2026'!E:E,'INCIDENT-04-27-2026'!F:F,"")</f>
        <v/>
      </c>
      <c r="AD2005" s="9"/>
      <c r="AE2005" s="7" t="s">
        <v>5465</v>
      </c>
      <c r="AF2005" s="6" t="str">
        <f>_xlfn.XLOOKUP(B2005,'[13]Input_27-04'!$B:$B,'[13]Input_27-04'!$M:$M,"")</f>
        <v/>
      </c>
      <c r="AG2005" s="7"/>
      <c r="AH2005" s="3"/>
      <c r="AI2005" s="18" t="str">
        <f>_xlfn.XLOOKUP(B2005,'[3]Cells Huawei 27042026 10h'!$B:$B,'[3]Cells Huawei 27042026 10h'!$T:$T,"")</f>
        <v/>
      </c>
      <c r="AJ2005" s="18" t="str">
        <f>_xlfn.XLOOKUP(B2005,'[3]Cells Huawei 27042026 15h'!$B:$B,'[3]Cells Huawei 27042026 15h'!$T:$T,"")</f>
        <v/>
      </c>
      <c r="AK2005" s="18" t="str">
        <f>_xlfn.XLOOKUP(B2005,'[4]cells down 27042026 11h28'!$B:$B,'[4]cells down 27042026 11h28'!$R:$R,"")</f>
        <v/>
      </c>
      <c r="AL2005" s="18" t="str">
        <f>_xlfn.XLOOKUP(B2005,'[4]cells down 27042026 18h01'!$B:$B,'[4]cells down 27042026 18h01'!$R:$R,"")</f>
        <v/>
      </c>
      <c r="AM2005" s="18" t="str">
        <f>_xlfn.XLOOKUP(B2005,'[5]cell downs 27042026 11h'!$B:$B,'[5]cell downs 27042026 11h'!$R:$R,"")</f>
        <v/>
      </c>
      <c r="AN2005" s="18" t="str">
        <f>_xlfn.XLOOKUP(B2005,'[5]cell downs 27042026 17h40'!$B:$B,'[5]cell downs 27042026 17h40'!$R:$R,"")</f>
        <v/>
      </c>
      <c r="AO2005" s="18" t="str">
        <f>_xlfn.XLOOKUP(B2005,'[6]ALL SITES DOWN'!$D:$D,'[6]ALL SITES DOWN'!$J:$J,"")</f>
        <v/>
      </c>
      <c r="AP2005" s="18" t="str">
        <f>_xlfn.XLOOKUP(B2005,'[7]ALL SITES DOWN'!$D:$D,'[7]ALL SITES DOWN'!$J:$J,"")</f>
        <v/>
      </c>
      <c r="AQ2005" s="9" t="str">
        <f>_xlfn.XLOOKUP(B2005,[8]sheet1!$AC:$AC,[8]sheet1!$AF:$AF,"")</f>
        <v/>
      </c>
      <c r="AR2005" s="14"/>
      <c r="AS2005" s="14" t="s">
        <v>5465</v>
      </c>
      <c r="AT2005" s="14" t="str">
        <f>_xlfn.XLOOKUP(B2005,'[9]cell downs 18042026 17h'!$B:$B,'[9]cell downs 18042026 17h'!$B:$B,"")</f>
        <v/>
      </c>
      <c r="AU2005" s="14" t="str">
        <f>_xlfn.XLOOKUP(B2005,'[10]Cells Huawei 19042026 15h'!$B:$B,'[10]Cells Huawei 19042026 15h'!$B:$B,"")</f>
        <v/>
      </c>
      <c r="AV2005" s="9" t="str">
        <f>_xlfn.XLOOKUP(B2005,'[11]cells down 19042026 9H40'!$B:$B,'[11]cells down 19042026 9H40'!$B:$B,"")</f>
        <v/>
      </c>
    </row>
    <row r="2006" spans="1:48" hidden="1" x14ac:dyDescent="0.3">
      <c r="A2006" s="1" t="s">
        <v>2093</v>
      </c>
      <c r="B2006" s="8" t="s">
        <v>2094</v>
      </c>
      <c r="C2006" s="3" t="str">
        <f>_xlfn.XLOOKUP(B2006,'[1]daily break down'!$D:$D,'[1]daily break down'!$E:$E,"")</f>
        <v>Garoua</v>
      </c>
      <c r="D2006" s="1" t="s">
        <v>11</v>
      </c>
      <c r="E2006" s="1" t="s">
        <v>12</v>
      </c>
      <c r="F2006" s="3" t="s">
        <v>23</v>
      </c>
      <c r="G2006" s="1" t="s">
        <v>24</v>
      </c>
      <c r="H2006" s="27" t="str">
        <f>_xlfn.XLOOKUP(B2006,[2]CALCULATION!$B:$B,[2]CALCULATION!$H:$H,"")</f>
        <v>Huawei</v>
      </c>
      <c r="I2006" s="26">
        <v>0</v>
      </c>
      <c r="J2006" s="26">
        <v>0</v>
      </c>
      <c r="K2006" s="26">
        <v>0</v>
      </c>
      <c r="L2006" s="26">
        <v>0</v>
      </c>
      <c r="M2006" s="26">
        <v>0</v>
      </c>
      <c r="N2006" s="26">
        <v>0</v>
      </c>
      <c r="O2006" s="26">
        <v>0</v>
      </c>
      <c r="P2006" s="114" t="s">
        <v>6364</v>
      </c>
      <c r="Q2006" s="42" t="s">
        <v>5538</v>
      </c>
      <c r="R2006" s="42"/>
      <c r="S2006" s="41" t="str" cm="1">
        <f t="array" ref="S2006">IFERROR(_xlfn.IFS(
U2006="MPR ISSUE","PDH",
U2006="BSS Hardware Issue","BSS",
U2006="Sites strategiques, MLL, Pylone, etc.","ENVTECH",
U2006="AKTIVCO DEFAUT GE &amp; POWER Cabinet","AKTIVCO",
U2006="AKTIVCO Coupure ENEO &amp; Baisse de tension","AKTIVCO GRID ONLY",
U2006="Coupure ENEO &amp; Baisse de tension","IHS GRID ONLY",
U2006="Defaut GE &amp; POWER Cabinet","IHS",
U2006="Sharing","Partners",
U2006="Sites strategiques &amp; DataCenter","SST &amp; DC",
U2006="Exclu","Exclu",
U2006="SAT","SAT",
U2006="SPARE-ISSUE","SPARE-ISSUE",
U2006="Fiber CAmtel","TRANS_FO_CAMTEL",
U2006="Fiber AOF","Fiber AOF",
U2006="Projet OCM (HUAWEI)","TRAVAUX-HUAWEI",
U2006="Projet OCM (NOKIA)","TRAVAUX-NOKIA",
U2006="ACCESS-ISSUE","ACCESS-ISSUE",
U2006="Projet OCM (ZTE, NOKIA, autres projets)","TRAVAUX OCM",
U2006="No root CAuse","No root cause",
U2006="ODU HS","PDH",
U2006="IP &amp; VLAN","PDH",
U2006="Warehouse HUAWEI","SPARE-ISSUE",
U2006="SPARE-HS","SPARE-ISSUE",
U2006="Power Telco","BSS",U2006="no impacts","no impacts"
),"")</f>
        <v>No root cause</v>
      </c>
      <c r="T2006" s="41" t="str" cm="1">
        <f t="array" ref="T2006">IFERROR(_xlfn.IFS(
U2006="MPR ISSUE","TX ISSUE",
U2006="BSS Hardware Issue","RAN ISSUE",
U2006="Sites strategiques, MLL, Pylone, etc.","ENVTECH",
U2006="AKTIVCO DEFAUT GE &amp; POWER Cabinet","POWER ISSUE",
U2006="AKTIVCO Coupure ENEO &amp; Baisse de tension","POWER ISSUE",
U2006="Coupure ENEO &amp; Baisse de tension","POWER ISSUE",
U2006="Defaut GE &amp; POWER Cabinet","POWER ISSUE",
U2006="Sharing","POWER ISSUE",
U2006="Sites strategiques &amp; DataCenter","POWER ISSUE",
U2006="Exclu","Exclu",
U2006="SAT","TX ISSUE",
U2006="SPARE-ISSUE","SPARE-ISSUE",
U2006="Fiber CAmtel","TX ISSUE",
U2006="Fiber AOF","TX ISSUE",
U2006="Projet OCM (HUAWEI)","TRAVAUX-HUAWEI",
U2006="Projet OCM (NOKIA)","TRAVAUX -NOKIA",
U2006="ACCESS-ISSUE","ACCESS-ISSUE",
U2006="Projet OCM (ZTE, NOKIA, autres projets)","TRAVAUX OCM",
U2006="No root CAuse","No root cause",
U2006="ODU HS","TX ISSUE",
U2006="IP &amp; VLAN","TX ISSUE",
U2006="Warehouse HUAWEI","SPARE-ISSUE",
U2006="SPARE-HS","SPARE-ISSUE",
U2006="Power Telco","RAN ISSUE",U2006="no impacts","no impacts"
),"")</f>
        <v>No root cause</v>
      </c>
      <c r="U2006" s="68" t="s">
        <v>5691</v>
      </c>
      <c r="V2006" s="41" t="str" cm="1">
        <f t="array" ref="V2006">IFERROR(_xlfn.IFS(
U2006="MPR ISSUE","ACTIVE",
U2006="BSS Hardware Issue","ACTIVE",
U2006="Sites strategiques, MLL, Pylone, etc.","PASSIVE",
U2006="AKTIVCO DEFAUT GE &amp; POWER Cabinet","PASSIVE",
U2006="AKTIVCO Coupure ENEO &amp; Baisse de tension","PASSIVE",
U2006="Coupure ENEO &amp; Baisse de tension","PASSIVE",
U2006="Defaut GE &amp; POWER Cabinet","PASSIVE",
U2006="Sharing","PASSIVE",
U2006="Sites strategiques &amp; DataCenter","PASSIVE",
U2006="Exclu","Exclu",
U2006="SAT","ACTIVE",
U2006="SPARE-ISSUE","SPARE-ISSUE",
U2006="Fiber CAmtel","ACTIVE",
U2006="Fiber AOF","ACTIVE",
U2006="Projet OCM (HUAWEI)","PLANNED WORKS",
U2006="Projet OCM (NOKIA)","PLANNED WORKS",
U2006="ACCESS-ISSUE","ACCESS-ISSUE",
U2006="Projet OCM (ZTE, NOKIA, autres projets)","PLANNED WORKS",
U2006="No root CAuse","No root cause",
U2006="ODU HS","ACTIVE",
U2006="IP &amp; VLAN","ACTIVE",
U2006="Warehouse HUAWEI","SPARE-ISSUE",
U2006="SPARE-HS","SPARE-ISSUE",
U2006="Power Telco","ACTIVE", U2006="no impacts","no impacts"
),"")</f>
        <v>No root cause</v>
      </c>
      <c r="W2006" s="113"/>
      <c r="X2006" s="113"/>
      <c r="Y2006" s="113"/>
      <c r="Z2006" s="113"/>
      <c r="AA2006" s="113"/>
      <c r="AB2006" s="17" t="s">
        <v>5465</v>
      </c>
      <c r="AC2006" s="17" t="str">
        <f>_xlfn.XLOOKUP(B2006,'INCIDENT-04-27-2026'!E:E,'INCIDENT-04-27-2026'!F:F,"")</f>
        <v/>
      </c>
      <c r="AD2006" s="9"/>
      <c r="AE2006" s="7" t="s">
        <v>5465</v>
      </c>
      <c r="AF2006" s="6" t="str">
        <f>_xlfn.XLOOKUP(B2006,'[13]Input_27-04'!$B:$B,'[13]Input_27-04'!$M:$M,"")</f>
        <v/>
      </c>
      <c r="AG2006" s="7"/>
      <c r="AH2006" s="3"/>
      <c r="AI2006" s="18" t="str">
        <f>_xlfn.XLOOKUP(B2006,'[3]Cells Huawei 27042026 10h'!$B:$B,'[3]Cells Huawei 27042026 10h'!$T:$T,"")</f>
        <v/>
      </c>
      <c r="AJ2006" s="18" t="str">
        <f>_xlfn.XLOOKUP(B2006,'[3]Cells Huawei 27042026 15h'!$B:$B,'[3]Cells Huawei 27042026 15h'!$T:$T,"")</f>
        <v/>
      </c>
      <c r="AK2006" s="18" t="str">
        <f>_xlfn.XLOOKUP(B2006,'[4]cells down 27042026 11h28'!$B:$B,'[4]cells down 27042026 11h28'!$R:$R,"")</f>
        <v/>
      </c>
      <c r="AL2006" s="18" t="str">
        <f>_xlfn.XLOOKUP(B2006,'[4]cells down 27042026 18h01'!$B:$B,'[4]cells down 27042026 18h01'!$R:$R,"")</f>
        <v/>
      </c>
      <c r="AM2006" s="18" t="str">
        <f>_xlfn.XLOOKUP(B2006,'[5]cell downs 27042026 11h'!$B:$B,'[5]cell downs 27042026 11h'!$R:$R,"")</f>
        <v/>
      </c>
      <c r="AN2006" s="18" t="str">
        <f>_xlfn.XLOOKUP(B2006,'[5]cell downs 27042026 17h40'!$B:$B,'[5]cell downs 27042026 17h40'!$R:$R,"")</f>
        <v/>
      </c>
      <c r="AO2006" s="18" t="str">
        <f>_xlfn.XLOOKUP(B2006,'[6]ALL SITES DOWN'!$D:$D,'[6]ALL SITES DOWN'!$J:$J,"")</f>
        <v/>
      </c>
      <c r="AP2006" s="18" t="str">
        <f>_xlfn.XLOOKUP(B2006,'[7]ALL SITES DOWN'!$D:$D,'[7]ALL SITES DOWN'!$J:$J,"")</f>
        <v/>
      </c>
      <c r="AQ2006" s="9" t="str">
        <f>_xlfn.XLOOKUP(B2006,[8]sheet1!$AC:$AC,[8]sheet1!$AF:$AF,"")</f>
        <v/>
      </c>
      <c r="AR2006" s="14"/>
      <c r="AS2006" s="14" t="s">
        <v>5465</v>
      </c>
      <c r="AT2006" s="14" t="str">
        <f>_xlfn.XLOOKUP(B2006,'[9]cell downs 18042026 17h'!$B:$B,'[9]cell downs 18042026 17h'!$B:$B,"")</f>
        <v/>
      </c>
      <c r="AU2006" s="14" t="str">
        <f>_xlfn.XLOOKUP(B2006,'[10]Cells Huawei 19042026 15h'!$B:$B,'[10]Cells Huawei 19042026 15h'!$B:$B,"")</f>
        <v/>
      </c>
      <c r="AV2006" s="9" t="str">
        <f>_xlfn.XLOOKUP(B2006,'[11]cells down 19042026 9H40'!$B:$B,'[11]cells down 19042026 9H40'!$B:$B,"")</f>
        <v/>
      </c>
    </row>
    <row r="2007" spans="1:48" hidden="1" x14ac:dyDescent="0.3">
      <c r="A2007" s="1" t="s">
        <v>2674</v>
      </c>
      <c r="B2007" s="8" t="s">
        <v>2675</v>
      </c>
      <c r="C2007" s="3" t="str">
        <f>_xlfn.XLOOKUP(B2007,'[1]daily break down'!$D:$D,'[1]daily break down'!$E:$E,"")</f>
        <v>NORD-OUEST</v>
      </c>
      <c r="D2007" s="1" t="s">
        <v>11</v>
      </c>
      <c r="E2007" s="1" t="s">
        <v>12</v>
      </c>
      <c r="F2007" s="3" t="s">
        <v>51</v>
      </c>
      <c r="G2007" s="1" t="s">
        <v>52</v>
      </c>
      <c r="H2007" s="27" t="str">
        <f>_xlfn.XLOOKUP(B2007,[2]CALCULATION!$B:$B,[2]CALCULATION!$H:$H,"")</f>
        <v>Huawei</v>
      </c>
      <c r="I2007" s="26">
        <v>9.3085197455719086</v>
      </c>
      <c r="J2007" s="26">
        <v>0.95984824488561293</v>
      </c>
      <c r="K2007" s="26">
        <v>0</v>
      </c>
      <c r="L2007" s="26">
        <v>0.12332956656479271</v>
      </c>
      <c r="M2007" s="26">
        <v>0.30979531037316688</v>
      </c>
      <c r="N2007" s="26">
        <v>3.9058821515097035E-2</v>
      </c>
      <c r="O2007" s="26">
        <v>0</v>
      </c>
      <c r="P2007" s="114" t="s">
        <v>6364</v>
      </c>
      <c r="Q2007" s="42" t="s">
        <v>6353</v>
      </c>
      <c r="R2007" s="42"/>
      <c r="S2007" s="41" t="str" cm="1">
        <f t="array" ref="S2007">IFERROR(_xlfn.IFS(
U2007="MPR ISSUE","PDH",
U2007="BSS Hardware Issue","BSS",
U2007="Sites strategiques, MLL, Pylone, etc.","ENVTECH",
U2007="AKTIVCO DEFAUT GE &amp; POWER Cabinet","AKTIVCO",
U2007="AKTIVCO Coupure ENEO &amp; Baisse de tension","AKTIVCO GRID ONLY",
U2007="Coupure ENEO &amp; Baisse de tension","IHS GRID ONLY",
U2007="Defaut GE &amp; POWER Cabinet","IHS",
U2007="Sharing","Partners",
U2007="Sites strategiques &amp; DataCenter","SST &amp; DC",
U2007="Exclu","Exclu",
U2007="SAT","SAT",
U2007="SPARE-ISSUE","SPARE-ISSUE",
U2007="Fiber CAmtel","TRANS_FO_CAMTEL",
U2007="Fiber AOF","Fiber AOF",
U2007="Projet OCM (HUAWEI)","TRAVAUX-HUAWEI",
U2007="Projet OCM (NOKIA)","TRAVAUX-NOKIA",
U2007="ACCESS-ISSUE","ACCESS-ISSUE",
U2007="Projet OCM (ZTE, NOKIA, autres projets)","TRAVAUX OCM",
U2007="No root CAuse","No root cause",
U2007="ODU HS","PDH",
U2007="IP &amp; VLAN","PDH",
U2007="Warehouse HUAWEI","SPARE-ISSUE",
U2007="SPARE-HS","SPARE-ISSUE",
U2007="Power Telco","BSS",U2007="no impacts","no impacts"
),"")</f>
        <v/>
      </c>
      <c r="T2007" s="41" t="str" cm="1">
        <f t="array" ref="T2007">IFERROR(_xlfn.IFS(
U2007="MPR ISSUE","TX ISSUE",
U2007="BSS Hardware Issue","RAN ISSUE",
U2007="Sites strategiques, MLL, Pylone, etc.","ENVTECH",
U2007="AKTIVCO DEFAUT GE &amp; POWER Cabinet","POWER ISSUE",
U2007="AKTIVCO Coupure ENEO &amp; Baisse de tension","POWER ISSUE",
U2007="Coupure ENEO &amp; Baisse de tension","POWER ISSUE",
U2007="Defaut GE &amp; POWER Cabinet","POWER ISSUE",
U2007="Sharing","POWER ISSUE",
U2007="Sites strategiques &amp; DataCenter","POWER ISSUE",
U2007="Exclu","Exclu",
U2007="SAT","TX ISSUE",
U2007="SPARE-ISSUE","SPARE-ISSUE",
U2007="Fiber CAmtel","TX ISSUE",
U2007="Fiber AOF","TX ISSUE",
U2007="Projet OCM (HUAWEI)","TRAVAUX-HUAWEI",
U2007="Projet OCM (NOKIA)","TRAVAUX -NOKIA",
U2007="ACCESS-ISSUE","ACCESS-ISSUE",
U2007="Projet OCM (ZTE, NOKIA, autres projets)","TRAVAUX OCM",
U2007="No root CAuse","No root cause",
U2007="ODU HS","TX ISSUE",
U2007="IP &amp; VLAN","TX ISSUE",
U2007="Warehouse HUAWEI","SPARE-ISSUE",
U2007="SPARE-HS","SPARE-ISSUE",
U2007="Power Telco","RAN ISSUE",U2007="no impacts","no impacts"
),"")</f>
        <v/>
      </c>
      <c r="U2007" s="68"/>
      <c r="V2007" s="41" t="str" cm="1">
        <f t="array" ref="V2007">IFERROR(_xlfn.IFS(
U2007="MPR ISSUE","ACTIVE",
U2007="BSS Hardware Issue","ACTIVE",
U2007="Sites strategiques, MLL, Pylone, etc.","PASSIVE",
U2007="AKTIVCO DEFAUT GE &amp; POWER Cabinet","PASSIVE",
U2007="AKTIVCO Coupure ENEO &amp; Baisse de tension","PASSIVE",
U2007="Coupure ENEO &amp; Baisse de tension","PASSIVE",
U2007="Defaut GE &amp; POWER Cabinet","PASSIVE",
U2007="Sharing","PASSIVE",
U2007="Sites strategiques &amp; DataCenter","PASSIVE",
U2007="Exclu","Exclu",
U2007="SAT","ACTIVE",
U2007="SPARE-ISSUE","SPARE-ISSUE",
U2007="Fiber CAmtel","ACTIVE",
U2007="Fiber AOF","ACTIVE",
U2007="Projet OCM (HUAWEI)","PLANNED WORKS",
U2007="Projet OCM (NOKIA)","PLANNED WORKS",
U2007="ACCESS-ISSUE","ACCESS-ISSUE",
U2007="Projet OCM (ZTE, NOKIA, autres projets)","PLANNED WORKS",
U2007="No root CAuse","No root cause",
U2007="ODU HS","ACTIVE",
U2007="IP &amp; VLAN","ACTIVE",
U2007="Warehouse HUAWEI","SPARE-ISSUE",
U2007="SPARE-HS","SPARE-ISSUE",
U2007="Power Telco","ACTIVE", U2007="no impacts","no impacts"
),"")</f>
        <v/>
      </c>
      <c r="W2007" s="113"/>
      <c r="X2007" s="113"/>
      <c r="Y2007" s="113"/>
      <c r="Z2007" s="113"/>
      <c r="AA2007" s="113"/>
      <c r="AB2007" s="17" t="s">
        <v>5465</v>
      </c>
      <c r="AC2007" s="17" t="str">
        <f>_xlfn.XLOOKUP(B2007,'INCIDENT-04-27-2026'!E:E,'INCIDENT-04-27-2026'!F:F,"")</f>
        <v/>
      </c>
      <c r="AD2007" s="9"/>
      <c r="AE2007" s="7" t="s">
        <v>5465</v>
      </c>
      <c r="AF2007" s="6" t="str">
        <f>_xlfn.XLOOKUP(B2007,'[13]Input_27-04'!$B:$B,'[13]Input_27-04'!$M:$M,"")</f>
        <v/>
      </c>
      <c r="AG2007" s="7"/>
      <c r="AH2007" s="3"/>
      <c r="AI2007" s="18" t="str">
        <f>_xlfn.XLOOKUP(B2007,'[3]Cells Huawei 27042026 10h'!$B:$B,'[3]Cells Huawei 27042026 10h'!$T:$T,"")</f>
        <v/>
      </c>
      <c r="AJ2007" s="18" t="str">
        <f>_xlfn.XLOOKUP(B2007,'[3]Cells Huawei 27042026 15h'!$B:$B,'[3]Cells Huawei 27042026 15h'!$T:$T,"")</f>
        <v/>
      </c>
      <c r="AK2007" s="18" t="str">
        <f>_xlfn.XLOOKUP(B2007,'[4]cells down 27042026 11h28'!$B:$B,'[4]cells down 27042026 11h28'!$R:$R,"")</f>
        <v/>
      </c>
      <c r="AL2007" s="18" t="str">
        <f>_xlfn.XLOOKUP(B2007,'[4]cells down 27042026 18h01'!$B:$B,'[4]cells down 27042026 18h01'!$R:$R,"")</f>
        <v/>
      </c>
      <c r="AM2007" s="18" t="str">
        <f>_xlfn.XLOOKUP(B2007,'[5]cell downs 27042026 11h'!$B:$B,'[5]cell downs 27042026 11h'!$R:$R,"")</f>
        <v/>
      </c>
      <c r="AN2007" s="18" t="str">
        <f>_xlfn.XLOOKUP(B2007,'[5]cell downs 27042026 17h40'!$B:$B,'[5]cell downs 27042026 17h40'!$R:$R,"")</f>
        <v/>
      </c>
      <c r="AO2007" s="18" t="str">
        <f>_xlfn.XLOOKUP(B2007,'[6]ALL SITES DOWN'!$D:$D,'[6]ALL SITES DOWN'!$J:$J,"")</f>
        <v/>
      </c>
      <c r="AP2007" s="18" t="str">
        <f>_xlfn.XLOOKUP(B2007,'[7]ALL SITES DOWN'!$D:$D,'[7]ALL SITES DOWN'!$J:$J,"")</f>
        <v/>
      </c>
      <c r="AQ2007" s="9" t="str">
        <f>_xlfn.XLOOKUP(B2007,[8]sheet1!$AC:$AC,[8]sheet1!$AF:$AF,"")</f>
        <v/>
      </c>
      <c r="AR2007" s="14"/>
      <c r="AS2007" s="14" t="s">
        <v>5465</v>
      </c>
      <c r="AT2007" s="14" t="str">
        <f>_xlfn.XLOOKUP(B2007,'[9]cell downs 18042026 17h'!$B:$B,'[9]cell downs 18042026 17h'!$B:$B,"")</f>
        <v/>
      </c>
      <c r="AU2007" s="14" t="str">
        <f>_xlfn.XLOOKUP(B2007,'[10]Cells Huawei 19042026 15h'!$B:$B,'[10]Cells Huawei 19042026 15h'!$B:$B,"")</f>
        <v/>
      </c>
      <c r="AV2007" s="9" t="str">
        <f>_xlfn.XLOOKUP(B2007,'[11]cells down 19042026 9H40'!$B:$B,'[11]cells down 19042026 9H40'!$B:$B,"")</f>
        <v/>
      </c>
    </row>
    <row r="2008" spans="1:48" hidden="1" x14ac:dyDescent="0.3">
      <c r="A2008" s="1" t="s">
        <v>5203</v>
      </c>
      <c r="B2008" s="8" t="s">
        <v>5204</v>
      </c>
      <c r="C2008" s="3" t="str">
        <f>_xlfn.XLOOKUP(B2008,'[1]daily break down'!$D:$D,'[1]daily break down'!$E:$E,"")</f>
        <v>OUEST</v>
      </c>
      <c r="D2008" s="1" t="s">
        <v>11</v>
      </c>
      <c r="E2008" s="1" t="s">
        <v>12</v>
      </c>
      <c r="F2008" s="3" t="s">
        <v>102</v>
      </c>
      <c r="G2008" s="1" t="s">
        <v>856</v>
      </c>
      <c r="H2008" s="27" t="str">
        <f>_xlfn.XLOOKUP(B2008,[2]CALCULATION!$B:$B,[2]CALCULATION!$H:$H,"")</f>
        <v>Huawei</v>
      </c>
      <c r="I2008" s="26">
        <v>0</v>
      </c>
      <c r="J2008" s="26">
        <v>0</v>
      </c>
      <c r="K2008" s="26">
        <v>0</v>
      </c>
      <c r="L2008" s="26">
        <v>0</v>
      </c>
      <c r="M2008" s="26">
        <v>0</v>
      </c>
      <c r="N2008" s="26">
        <v>0</v>
      </c>
      <c r="O2008" s="26">
        <v>0</v>
      </c>
      <c r="P2008" s="114" t="s">
        <v>6364</v>
      </c>
      <c r="Q2008" s="42" t="s">
        <v>5538</v>
      </c>
      <c r="R2008" s="42"/>
      <c r="S2008" s="41" t="str" cm="1">
        <f t="array" ref="S2008">IFERROR(_xlfn.IFS(
U2008="MPR ISSUE","PDH",
U2008="BSS Hardware Issue","BSS",
U2008="Sites strategiques, MLL, Pylone, etc.","ENVTECH",
U2008="AKTIVCO DEFAUT GE &amp; POWER Cabinet","AKTIVCO",
U2008="AKTIVCO Coupure ENEO &amp; Baisse de tension","AKTIVCO GRID ONLY",
U2008="Coupure ENEO &amp; Baisse de tension","IHS GRID ONLY",
U2008="Defaut GE &amp; POWER Cabinet","IHS",
U2008="Sharing","Partners",
U2008="Sites strategiques &amp; DataCenter","SST &amp; DC",
U2008="Exclu","Exclu",
U2008="SAT","SAT",
U2008="SPARE-ISSUE","SPARE-ISSUE",
U2008="Fiber CAmtel","TRANS_FO_CAMTEL",
U2008="Fiber AOF","Fiber AOF",
U2008="Projet OCM (HUAWEI)","TRAVAUX-HUAWEI",
U2008="Projet OCM (NOKIA)","TRAVAUX-NOKIA",
U2008="ACCESS-ISSUE","ACCESS-ISSUE",
U2008="Projet OCM (ZTE, NOKIA, autres projets)","TRAVAUX OCM",
U2008="No root CAuse","No root cause",
U2008="ODU HS","PDH",
U2008="IP &amp; VLAN","PDH",
U2008="Warehouse HUAWEI","SPARE-ISSUE",
U2008="SPARE-HS","SPARE-ISSUE",
U2008="Power Telco","BSS",U2008="no impacts","no impacts"
),"")</f>
        <v>No root cause</v>
      </c>
      <c r="T2008" s="41" t="str" cm="1">
        <f t="array" ref="T2008">IFERROR(_xlfn.IFS(
U2008="MPR ISSUE","TX ISSUE",
U2008="BSS Hardware Issue","RAN ISSUE",
U2008="Sites strategiques, MLL, Pylone, etc.","ENVTECH",
U2008="AKTIVCO DEFAUT GE &amp; POWER Cabinet","POWER ISSUE",
U2008="AKTIVCO Coupure ENEO &amp; Baisse de tension","POWER ISSUE",
U2008="Coupure ENEO &amp; Baisse de tension","POWER ISSUE",
U2008="Defaut GE &amp; POWER Cabinet","POWER ISSUE",
U2008="Sharing","POWER ISSUE",
U2008="Sites strategiques &amp; DataCenter","POWER ISSUE",
U2008="Exclu","Exclu",
U2008="SAT","TX ISSUE",
U2008="SPARE-ISSUE","SPARE-ISSUE",
U2008="Fiber CAmtel","TX ISSUE",
U2008="Fiber AOF","TX ISSUE",
U2008="Projet OCM (HUAWEI)","TRAVAUX-HUAWEI",
U2008="Projet OCM (NOKIA)","TRAVAUX -NOKIA",
U2008="ACCESS-ISSUE","ACCESS-ISSUE",
U2008="Projet OCM (ZTE, NOKIA, autres projets)","TRAVAUX OCM",
U2008="No root CAuse","No root cause",
U2008="ODU HS","TX ISSUE",
U2008="IP &amp; VLAN","TX ISSUE",
U2008="Warehouse HUAWEI","SPARE-ISSUE",
U2008="SPARE-HS","SPARE-ISSUE",
U2008="Power Telco","RAN ISSUE",U2008="no impacts","no impacts"
),"")</f>
        <v>No root cause</v>
      </c>
      <c r="U2008" s="68" t="s">
        <v>5691</v>
      </c>
      <c r="V2008" s="41" t="str" cm="1">
        <f t="array" ref="V2008">IFERROR(_xlfn.IFS(
U2008="MPR ISSUE","ACTIVE",
U2008="BSS Hardware Issue","ACTIVE",
U2008="Sites strategiques, MLL, Pylone, etc.","PASSIVE",
U2008="AKTIVCO DEFAUT GE &amp; POWER Cabinet","PASSIVE",
U2008="AKTIVCO Coupure ENEO &amp; Baisse de tension","PASSIVE",
U2008="Coupure ENEO &amp; Baisse de tension","PASSIVE",
U2008="Defaut GE &amp; POWER Cabinet","PASSIVE",
U2008="Sharing","PASSIVE",
U2008="Sites strategiques &amp; DataCenter","PASSIVE",
U2008="Exclu","Exclu",
U2008="SAT","ACTIVE",
U2008="SPARE-ISSUE","SPARE-ISSUE",
U2008="Fiber CAmtel","ACTIVE",
U2008="Fiber AOF","ACTIVE",
U2008="Projet OCM (HUAWEI)","PLANNED WORKS",
U2008="Projet OCM (NOKIA)","PLANNED WORKS",
U2008="ACCESS-ISSUE","ACCESS-ISSUE",
U2008="Projet OCM (ZTE, NOKIA, autres projets)","PLANNED WORKS",
U2008="No root CAuse","No root cause",
U2008="ODU HS","ACTIVE",
U2008="IP &amp; VLAN","ACTIVE",
U2008="Warehouse HUAWEI","SPARE-ISSUE",
U2008="SPARE-HS","SPARE-ISSUE",
U2008="Power Telco","ACTIVE", U2008="no impacts","no impacts"
),"")</f>
        <v>No root cause</v>
      </c>
      <c r="W2008" s="113"/>
      <c r="X2008" s="113"/>
      <c r="Y2008" s="113"/>
      <c r="Z2008" s="113"/>
      <c r="AA2008" s="113"/>
      <c r="AB2008" s="17" t="s">
        <v>5465</v>
      </c>
      <c r="AC2008" s="17" t="str">
        <f>_xlfn.XLOOKUP(B2008,'INCIDENT-04-27-2026'!E:E,'INCIDENT-04-27-2026'!F:F,"")</f>
        <v/>
      </c>
      <c r="AD2008" s="9"/>
      <c r="AE2008" s="7" t="s">
        <v>5465</v>
      </c>
      <c r="AF2008" s="6" t="str">
        <f>_xlfn.XLOOKUP(B2008,'[13]Input_27-04'!$B:$B,'[13]Input_27-04'!$M:$M,"")</f>
        <v/>
      </c>
      <c r="AG2008" s="7"/>
      <c r="AH2008" s="3"/>
      <c r="AI2008" s="18" t="str">
        <f>_xlfn.XLOOKUP(B2008,'[3]Cells Huawei 27042026 10h'!$B:$B,'[3]Cells Huawei 27042026 10h'!$T:$T,"")</f>
        <v/>
      </c>
      <c r="AJ2008" s="18" t="str">
        <f>_xlfn.XLOOKUP(B2008,'[3]Cells Huawei 27042026 15h'!$B:$B,'[3]Cells Huawei 27042026 15h'!$T:$T,"")</f>
        <v/>
      </c>
      <c r="AK2008" s="18" t="str">
        <f>_xlfn.XLOOKUP(B2008,'[4]cells down 27042026 11h28'!$B:$B,'[4]cells down 27042026 11h28'!$R:$R,"")</f>
        <v/>
      </c>
      <c r="AL2008" s="18" t="str">
        <f>_xlfn.XLOOKUP(B2008,'[4]cells down 27042026 18h01'!$B:$B,'[4]cells down 27042026 18h01'!$R:$R,"")</f>
        <v/>
      </c>
      <c r="AM2008" s="18" t="str">
        <f>_xlfn.XLOOKUP(B2008,'[5]cell downs 27042026 11h'!$B:$B,'[5]cell downs 27042026 11h'!$R:$R,"")</f>
        <v/>
      </c>
      <c r="AN2008" s="18" t="str">
        <f>_xlfn.XLOOKUP(B2008,'[5]cell downs 27042026 17h40'!$B:$B,'[5]cell downs 27042026 17h40'!$R:$R,"")</f>
        <v/>
      </c>
      <c r="AO2008" s="18" t="str">
        <f>_xlfn.XLOOKUP(B2008,'[6]ALL SITES DOWN'!$D:$D,'[6]ALL SITES DOWN'!$J:$J,"")</f>
        <v/>
      </c>
      <c r="AP2008" s="18" t="str">
        <f>_xlfn.XLOOKUP(B2008,'[7]ALL SITES DOWN'!$D:$D,'[7]ALL SITES DOWN'!$J:$J,"")</f>
        <v/>
      </c>
      <c r="AQ2008" s="9" t="str">
        <f>_xlfn.XLOOKUP(B2008,[8]sheet1!$AC:$AC,[8]sheet1!$AF:$AF,"")</f>
        <v/>
      </c>
      <c r="AR2008" s="14"/>
      <c r="AS2008" s="14" t="s">
        <v>5465</v>
      </c>
      <c r="AT2008" s="14" t="str">
        <f>_xlfn.XLOOKUP(B2008,'[9]cell downs 18042026 17h'!$B:$B,'[9]cell downs 18042026 17h'!$B:$B,"")</f>
        <v/>
      </c>
      <c r="AU2008" s="14" t="str">
        <f>_xlfn.XLOOKUP(B2008,'[10]Cells Huawei 19042026 15h'!$B:$B,'[10]Cells Huawei 19042026 15h'!$B:$B,"")</f>
        <v/>
      </c>
      <c r="AV2008" s="9" t="str">
        <f>_xlfn.XLOOKUP(B2008,'[11]cells down 19042026 9H40'!$B:$B,'[11]cells down 19042026 9H40'!$B:$B,"")</f>
        <v/>
      </c>
    </row>
    <row r="2009" spans="1:48" hidden="1" x14ac:dyDescent="0.3">
      <c r="A2009" s="1" t="s">
        <v>701</v>
      </c>
      <c r="B2009" s="8" t="s">
        <v>702</v>
      </c>
      <c r="C2009" s="3" t="str">
        <f>_xlfn.XLOOKUP(B2009,'[1]daily break down'!$D:$D,'[1]daily break down'!$E:$E,"")</f>
        <v>Douala</v>
      </c>
      <c r="D2009" s="1" t="s">
        <v>11</v>
      </c>
      <c r="E2009" s="1" t="s">
        <v>12</v>
      </c>
      <c r="F2009" s="3" t="s">
        <v>31</v>
      </c>
      <c r="G2009" s="1" t="s">
        <v>32</v>
      </c>
      <c r="H2009" s="29" t="str">
        <f>_xlfn.XLOOKUP(B2009,[2]CALCULATION!$B:$B,[2]CALCULATION!$H:$H,"")</f>
        <v>ZTE</v>
      </c>
      <c r="I2009" s="26">
        <v>0</v>
      </c>
      <c r="J2009" s="26">
        <v>0</v>
      </c>
      <c r="K2009" s="26">
        <v>0</v>
      </c>
      <c r="L2009" s="26">
        <v>0</v>
      </c>
      <c r="M2009" s="26">
        <v>0</v>
      </c>
      <c r="N2009" s="26">
        <v>0</v>
      </c>
      <c r="O2009" s="26">
        <v>0</v>
      </c>
      <c r="P2009" s="114" t="s">
        <v>6364</v>
      </c>
      <c r="Q2009" s="42" t="s">
        <v>5538</v>
      </c>
      <c r="R2009" s="42"/>
      <c r="S2009" s="41" t="str" cm="1">
        <f t="array" ref="S2009">IFERROR(_xlfn.IFS(
U2009="MPR ISSUE","PDH",
U2009="BSS Hardware Issue","BSS",
U2009="Sites strategiques, MLL, Pylone, etc.","ENVTECH",
U2009="AKTIVCO DEFAUT GE &amp; POWER Cabinet","AKTIVCO",
U2009="AKTIVCO Coupure ENEO &amp; Baisse de tension","AKTIVCO GRID ONLY",
U2009="Coupure ENEO &amp; Baisse de tension","IHS GRID ONLY",
U2009="Defaut GE &amp; POWER Cabinet","IHS",
U2009="Sharing","Partners",
U2009="Sites strategiques &amp; DataCenter","SST &amp; DC",
U2009="Exclu","Exclu",
U2009="SAT","SAT",
U2009="SPARE-ISSUE","SPARE-ISSUE",
U2009="Fiber CAmtel","TRANS_FO_CAMTEL",
U2009="Fiber AOF","Fiber AOF",
U2009="Projet OCM (HUAWEI)","TRAVAUX-HUAWEI",
U2009="Projet OCM (NOKIA)","TRAVAUX-NOKIA",
U2009="ACCESS-ISSUE","ACCESS-ISSUE",
U2009="Projet OCM (ZTE, NOKIA, autres projets)","TRAVAUX OCM",
U2009="No root CAuse","No root cause",
U2009="ODU HS","PDH",
U2009="IP &amp; VLAN","PDH",
U2009="Warehouse HUAWEI","SPARE-ISSUE",
U2009="SPARE-HS","SPARE-ISSUE",
U2009="Power Telco","BSS",U2009="no impacts","no impacts"
),"")</f>
        <v>No root cause</v>
      </c>
      <c r="T2009" s="41" t="str" cm="1">
        <f t="array" ref="T2009">IFERROR(_xlfn.IFS(
U2009="MPR ISSUE","TX ISSUE",
U2009="BSS Hardware Issue","RAN ISSUE",
U2009="Sites strategiques, MLL, Pylone, etc.","ENVTECH",
U2009="AKTIVCO DEFAUT GE &amp; POWER Cabinet","POWER ISSUE",
U2009="AKTIVCO Coupure ENEO &amp; Baisse de tension","POWER ISSUE",
U2009="Coupure ENEO &amp; Baisse de tension","POWER ISSUE",
U2009="Defaut GE &amp; POWER Cabinet","POWER ISSUE",
U2009="Sharing","POWER ISSUE",
U2009="Sites strategiques &amp; DataCenter","POWER ISSUE",
U2009="Exclu","Exclu",
U2009="SAT","TX ISSUE",
U2009="SPARE-ISSUE","SPARE-ISSUE",
U2009="Fiber CAmtel","TX ISSUE",
U2009="Fiber AOF","TX ISSUE",
U2009="Projet OCM (HUAWEI)","TRAVAUX-HUAWEI",
U2009="Projet OCM (NOKIA)","TRAVAUX -NOKIA",
U2009="ACCESS-ISSUE","ACCESS-ISSUE",
U2009="Projet OCM (ZTE, NOKIA, autres projets)","TRAVAUX OCM",
U2009="No root CAuse","No root cause",
U2009="ODU HS","TX ISSUE",
U2009="IP &amp; VLAN","TX ISSUE",
U2009="Warehouse HUAWEI","SPARE-ISSUE",
U2009="SPARE-HS","SPARE-ISSUE",
U2009="Power Telco","RAN ISSUE",U2009="no impacts","no impacts"
),"")</f>
        <v>No root cause</v>
      </c>
      <c r="U2009" s="68" t="s">
        <v>5691</v>
      </c>
      <c r="V2009" s="41" t="str" cm="1">
        <f t="array" ref="V2009">IFERROR(_xlfn.IFS(
U2009="MPR ISSUE","ACTIVE",
U2009="BSS Hardware Issue","ACTIVE",
U2009="Sites strategiques, MLL, Pylone, etc.","PASSIVE",
U2009="AKTIVCO DEFAUT GE &amp; POWER Cabinet","PASSIVE",
U2009="AKTIVCO Coupure ENEO &amp; Baisse de tension","PASSIVE",
U2009="Coupure ENEO &amp; Baisse de tension","PASSIVE",
U2009="Defaut GE &amp; POWER Cabinet","PASSIVE",
U2009="Sharing","PASSIVE",
U2009="Sites strategiques &amp; DataCenter","PASSIVE",
U2009="Exclu","Exclu",
U2009="SAT","ACTIVE",
U2009="SPARE-ISSUE","SPARE-ISSUE",
U2009="Fiber CAmtel","ACTIVE",
U2009="Fiber AOF","ACTIVE",
U2009="Projet OCM (HUAWEI)","PLANNED WORKS",
U2009="Projet OCM (NOKIA)","PLANNED WORKS",
U2009="ACCESS-ISSUE","ACCESS-ISSUE",
U2009="Projet OCM (ZTE, NOKIA, autres projets)","PLANNED WORKS",
U2009="No root CAuse","No root cause",
U2009="ODU HS","ACTIVE",
U2009="IP &amp; VLAN","ACTIVE",
U2009="Warehouse HUAWEI","SPARE-ISSUE",
U2009="SPARE-HS","SPARE-ISSUE",
U2009="Power Telco","ACTIVE", U2009="no impacts","no impacts"
),"")</f>
        <v>No root cause</v>
      </c>
      <c r="W2009" s="113"/>
      <c r="X2009" s="113"/>
      <c r="Y2009" s="113"/>
      <c r="Z2009" s="113"/>
      <c r="AA2009" s="113"/>
      <c r="AB2009" s="17" t="s">
        <v>5465</v>
      </c>
      <c r="AC2009" s="17" t="str">
        <f>_xlfn.XLOOKUP(B2009,'INCIDENT-04-27-2026'!E:E,'INCIDENT-04-27-2026'!F:F,"")</f>
        <v/>
      </c>
      <c r="AD2009" s="9"/>
      <c r="AE2009" s="7" t="s">
        <v>5465</v>
      </c>
      <c r="AF2009" s="6" t="str">
        <f>_xlfn.XLOOKUP(B2009,'[13]Input_27-04'!$B:$B,'[13]Input_27-04'!$M:$M,"")</f>
        <v/>
      </c>
      <c r="AG2009" s="7"/>
      <c r="AH2009" s="3"/>
      <c r="AI2009" s="18" t="str">
        <f>_xlfn.XLOOKUP(B2009,'[3]Cells Huawei 27042026 10h'!$B:$B,'[3]Cells Huawei 27042026 10h'!$T:$T,"")</f>
        <v/>
      </c>
      <c r="AJ2009" s="18" t="str">
        <f>_xlfn.XLOOKUP(B2009,'[3]Cells Huawei 27042026 15h'!$B:$B,'[3]Cells Huawei 27042026 15h'!$T:$T,"")</f>
        <v/>
      </c>
      <c r="AK2009" s="18" t="str">
        <f>_xlfn.XLOOKUP(B2009,'[4]cells down 27042026 11h28'!$B:$B,'[4]cells down 27042026 11h28'!$R:$R,"")</f>
        <v/>
      </c>
      <c r="AL2009" s="18" t="str">
        <f>_xlfn.XLOOKUP(B2009,'[4]cells down 27042026 18h01'!$B:$B,'[4]cells down 27042026 18h01'!$R:$R,"")</f>
        <v/>
      </c>
      <c r="AM2009" s="18" t="str">
        <f>_xlfn.XLOOKUP(B2009,'[5]cell downs 27042026 11h'!$B:$B,'[5]cell downs 27042026 11h'!$R:$R,"")</f>
        <v/>
      </c>
      <c r="AN2009" s="18" t="str">
        <f>_xlfn.XLOOKUP(B2009,'[5]cell downs 27042026 17h40'!$B:$B,'[5]cell downs 27042026 17h40'!$R:$R,"")</f>
        <v/>
      </c>
      <c r="AO2009" s="18" t="str">
        <f>_xlfn.XLOOKUP(B2009,'[6]ALL SITES DOWN'!$D:$D,'[6]ALL SITES DOWN'!$J:$J,"")</f>
        <v/>
      </c>
      <c r="AP2009" s="18" t="str">
        <f>_xlfn.XLOOKUP(B2009,'[7]ALL SITES DOWN'!$D:$D,'[7]ALL SITES DOWN'!$J:$J,"")</f>
        <v/>
      </c>
      <c r="AQ2009" s="9" t="str">
        <f>_xlfn.XLOOKUP(B2009,[8]sheet1!$AC:$AC,[8]sheet1!$AF:$AF,"")</f>
        <v/>
      </c>
      <c r="AR2009" s="14"/>
      <c r="AS2009" s="14" t="s">
        <v>5465</v>
      </c>
      <c r="AT2009" s="14" t="str">
        <f>_xlfn.XLOOKUP(B2009,'[9]cell downs 18042026 17h'!$B:$B,'[9]cell downs 18042026 17h'!$B:$B,"")</f>
        <v/>
      </c>
      <c r="AU2009" s="14" t="str">
        <f>_xlfn.XLOOKUP(B2009,'[10]Cells Huawei 19042026 15h'!$B:$B,'[10]Cells Huawei 19042026 15h'!$B:$B,"")</f>
        <v/>
      </c>
      <c r="AV2009" s="9" t="str">
        <f>_xlfn.XLOOKUP(B2009,'[11]cells down 19042026 9H40'!$B:$B,'[11]cells down 19042026 9H40'!$B:$B,"")</f>
        <v/>
      </c>
    </row>
    <row r="2010" spans="1:48" hidden="1" x14ac:dyDescent="0.3">
      <c r="A2010" s="1" t="s">
        <v>3879</v>
      </c>
      <c r="B2010" s="8" t="s">
        <v>3880</v>
      </c>
      <c r="C2010" s="3" t="str">
        <f>_xlfn.XLOOKUP(B2010,'[1]daily break down'!$D:$D,'[1]daily break down'!$E:$E,"")</f>
        <v>Maroua</v>
      </c>
      <c r="D2010" s="1" t="s">
        <v>11</v>
      </c>
      <c r="E2010" s="1" t="s">
        <v>12</v>
      </c>
      <c r="F2010" s="3" t="s">
        <v>55</v>
      </c>
      <c r="G2010" s="1" t="s">
        <v>84</v>
      </c>
      <c r="H2010" s="27" t="str">
        <f>_xlfn.XLOOKUP(B2010,[2]CALCULATION!$B:$B,[2]CALCULATION!$H:$H,"")</f>
        <v>Huawei</v>
      </c>
      <c r="I2010" s="26">
        <v>0</v>
      </c>
      <c r="J2010" s="26">
        <v>0</v>
      </c>
      <c r="K2010" s="26">
        <v>0</v>
      </c>
      <c r="L2010" s="26">
        <v>0</v>
      </c>
      <c r="M2010" s="26">
        <v>0</v>
      </c>
      <c r="N2010" s="26">
        <v>0</v>
      </c>
      <c r="O2010" s="26">
        <v>0</v>
      </c>
      <c r="P2010" s="114" t="s">
        <v>6364</v>
      </c>
      <c r="Q2010" s="42" t="s">
        <v>5538</v>
      </c>
      <c r="R2010" s="42"/>
      <c r="S2010" s="41" t="str" cm="1">
        <f t="array" ref="S2010">IFERROR(_xlfn.IFS(
U2010="MPR ISSUE","PDH",
U2010="BSS Hardware Issue","BSS",
U2010="Sites strategiques, MLL, Pylone, etc.","ENVTECH",
U2010="AKTIVCO DEFAUT GE &amp; POWER Cabinet","AKTIVCO",
U2010="AKTIVCO Coupure ENEO &amp; Baisse de tension","AKTIVCO GRID ONLY",
U2010="Coupure ENEO &amp; Baisse de tension","IHS GRID ONLY",
U2010="Defaut GE &amp; POWER Cabinet","IHS",
U2010="Sharing","Partners",
U2010="Sites strategiques &amp; DataCenter","SST &amp; DC",
U2010="Exclu","Exclu",
U2010="SAT","SAT",
U2010="SPARE-ISSUE","SPARE-ISSUE",
U2010="Fiber CAmtel","TRANS_FO_CAMTEL",
U2010="Fiber AOF","Fiber AOF",
U2010="Projet OCM (HUAWEI)","TRAVAUX-HUAWEI",
U2010="Projet OCM (NOKIA)","TRAVAUX-NOKIA",
U2010="ACCESS-ISSUE","ACCESS-ISSUE",
U2010="Projet OCM (ZTE, NOKIA, autres projets)","TRAVAUX OCM",
U2010="No root CAuse","No root cause",
U2010="ODU HS","PDH",
U2010="IP &amp; VLAN","PDH",
U2010="Warehouse HUAWEI","SPARE-ISSUE",
U2010="SPARE-HS","SPARE-ISSUE",
U2010="Power Telco","BSS",U2010="no impacts","no impacts"
),"")</f>
        <v>No root cause</v>
      </c>
      <c r="T2010" s="41" t="str" cm="1">
        <f t="array" ref="T2010">IFERROR(_xlfn.IFS(
U2010="MPR ISSUE","TX ISSUE",
U2010="BSS Hardware Issue","RAN ISSUE",
U2010="Sites strategiques, MLL, Pylone, etc.","ENVTECH",
U2010="AKTIVCO DEFAUT GE &amp; POWER Cabinet","POWER ISSUE",
U2010="AKTIVCO Coupure ENEO &amp; Baisse de tension","POWER ISSUE",
U2010="Coupure ENEO &amp; Baisse de tension","POWER ISSUE",
U2010="Defaut GE &amp; POWER Cabinet","POWER ISSUE",
U2010="Sharing","POWER ISSUE",
U2010="Sites strategiques &amp; DataCenter","POWER ISSUE",
U2010="Exclu","Exclu",
U2010="SAT","TX ISSUE",
U2010="SPARE-ISSUE","SPARE-ISSUE",
U2010="Fiber CAmtel","TX ISSUE",
U2010="Fiber AOF","TX ISSUE",
U2010="Projet OCM (HUAWEI)","TRAVAUX-HUAWEI",
U2010="Projet OCM (NOKIA)","TRAVAUX -NOKIA",
U2010="ACCESS-ISSUE","ACCESS-ISSUE",
U2010="Projet OCM (ZTE, NOKIA, autres projets)","TRAVAUX OCM",
U2010="No root CAuse","No root cause",
U2010="ODU HS","TX ISSUE",
U2010="IP &amp; VLAN","TX ISSUE",
U2010="Warehouse HUAWEI","SPARE-ISSUE",
U2010="SPARE-HS","SPARE-ISSUE",
U2010="Power Telco","RAN ISSUE",U2010="no impacts","no impacts"
),"")</f>
        <v>No root cause</v>
      </c>
      <c r="U2010" s="68" t="s">
        <v>5691</v>
      </c>
      <c r="V2010" s="41" t="str" cm="1">
        <f t="array" ref="V2010">IFERROR(_xlfn.IFS(
U2010="MPR ISSUE","ACTIVE",
U2010="BSS Hardware Issue","ACTIVE",
U2010="Sites strategiques, MLL, Pylone, etc.","PASSIVE",
U2010="AKTIVCO DEFAUT GE &amp; POWER Cabinet","PASSIVE",
U2010="AKTIVCO Coupure ENEO &amp; Baisse de tension","PASSIVE",
U2010="Coupure ENEO &amp; Baisse de tension","PASSIVE",
U2010="Defaut GE &amp; POWER Cabinet","PASSIVE",
U2010="Sharing","PASSIVE",
U2010="Sites strategiques &amp; DataCenter","PASSIVE",
U2010="Exclu","Exclu",
U2010="SAT","ACTIVE",
U2010="SPARE-ISSUE","SPARE-ISSUE",
U2010="Fiber CAmtel","ACTIVE",
U2010="Fiber AOF","ACTIVE",
U2010="Projet OCM (HUAWEI)","PLANNED WORKS",
U2010="Projet OCM (NOKIA)","PLANNED WORKS",
U2010="ACCESS-ISSUE","ACCESS-ISSUE",
U2010="Projet OCM (ZTE, NOKIA, autres projets)","PLANNED WORKS",
U2010="No root CAuse","No root cause",
U2010="ODU HS","ACTIVE",
U2010="IP &amp; VLAN","ACTIVE",
U2010="Warehouse HUAWEI","SPARE-ISSUE",
U2010="SPARE-HS","SPARE-ISSUE",
U2010="Power Telco","ACTIVE", U2010="no impacts","no impacts"
),"")</f>
        <v>No root cause</v>
      </c>
      <c r="W2010" s="113"/>
      <c r="X2010" s="113"/>
      <c r="Y2010" s="113"/>
      <c r="Z2010" s="113"/>
      <c r="AA2010" s="113"/>
      <c r="AB2010" s="17" t="s">
        <v>5465</v>
      </c>
      <c r="AC2010" s="17" t="str">
        <f>_xlfn.XLOOKUP(B2010,'INCIDENT-04-27-2026'!E:E,'INCIDENT-04-27-2026'!F:F,"")</f>
        <v/>
      </c>
      <c r="AD2010" s="9"/>
      <c r="AE2010" s="7" t="s">
        <v>5465</v>
      </c>
      <c r="AF2010" s="6" t="str">
        <f>_xlfn.XLOOKUP(B2010,'[13]Input_27-04'!$B:$B,'[13]Input_27-04'!$M:$M,"")</f>
        <v/>
      </c>
      <c r="AG2010" s="7"/>
      <c r="AH2010" s="3"/>
      <c r="AI2010" s="18" t="str">
        <f>_xlfn.XLOOKUP(B2010,'[3]Cells Huawei 27042026 10h'!$B:$B,'[3]Cells Huawei 27042026 10h'!$T:$T,"")</f>
        <v/>
      </c>
      <c r="AJ2010" s="18" t="str">
        <f>_xlfn.XLOOKUP(B2010,'[3]Cells Huawei 27042026 15h'!$B:$B,'[3]Cells Huawei 27042026 15h'!$T:$T,"")</f>
        <v/>
      </c>
      <c r="AK2010" s="18" t="str">
        <f>_xlfn.XLOOKUP(B2010,'[4]cells down 27042026 11h28'!$B:$B,'[4]cells down 27042026 11h28'!$R:$R,"")</f>
        <v/>
      </c>
      <c r="AL2010" s="18" t="str">
        <f>_xlfn.XLOOKUP(B2010,'[4]cells down 27042026 18h01'!$B:$B,'[4]cells down 27042026 18h01'!$R:$R,"")</f>
        <v/>
      </c>
      <c r="AM2010" s="18" t="str">
        <f>_xlfn.XLOOKUP(B2010,'[5]cell downs 27042026 11h'!$B:$B,'[5]cell downs 27042026 11h'!$R:$R,"")</f>
        <v/>
      </c>
      <c r="AN2010" s="18" t="str">
        <f>_xlfn.XLOOKUP(B2010,'[5]cell downs 27042026 17h40'!$B:$B,'[5]cell downs 27042026 17h40'!$R:$R,"")</f>
        <v/>
      </c>
      <c r="AO2010" s="18" t="str">
        <f>_xlfn.XLOOKUP(B2010,'[6]ALL SITES DOWN'!$D:$D,'[6]ALL SITES DOWN'!$J:$J,"")</f>
        <v/>
      </c>
      <c r="AP2010" s="18" t="str">
        <f>_xlfn.XLOOKUP(B2010,'[7]ALL SITES DOWN'!$D:$D,'[7]ALL SITES DOWN'!$J:$J,"")</f>
        <v/>
      </c>
      <c r="AQ2010" s="9" t="str">
        <f>_xlfn.XLOOKUP(B2010,[8]sheet1!$AC:$AC,[8]sheet1!$AF:$AF,"")</f>
        <v/>
      </c>
      <c r="AR2010" s="14"/>
      <c r="AS2010" s="14" t="s">
        <v>5465</v>
      </c>
      <c r="AT2010" s="14" t="str">
        <f>_xlfn.XLOOKUP(B2010,'[9]cell downs 18042026 17h'!$B:$B,'[9]cell downs 18042026 17h'!$B:$B,"")</f>
        <v/>
      </c>
      <c r="AU2010" s="14" t="str">
        <f>_xlfn.XLOOKUP(B2010,'[10]Cells Huawei 19042026 15h'!$B:$B,'[10]Cells Huawei 19042026 15h'!$B:$B,"")</f>
        <v/>
      </c>
      <c r="AV2010" s="9" t="str">
        <f>_xlfn.XLOOKUP(B2010,'[11]cells down 19042026 9H40'!$B:$B,'[11]cells down 19042026 9H40'!$B:$B,"")</f>
        <v/>
      </c>
    </row>
    <row r="2011" spans="1:48" hidden="1" x14ac:dyDescent="0.3">
      <c r="A2011" s="1" t="s">
        <v>2555</v>
      </c>
      <c r="B2011" s="8" t="s">
        <v>2556</v>
      </c>
      <c r="C2011" s="3" t="str">
        <f>_xlfn.XLOOKUP(B2011,'[1]daily break down'!$D:$D,'[1]daily break down'!$E:$E,"")</f>
        <v>Bafoussam</v>
      </c>
      <c r="D2011" s="1" t="s">
        <v>11</v>
      </c>
      <c r="E2011" s="1" t="s">
        <v>12</v>
      </c>
      <c r="F2011" s="3" t="s">
        <v>102</v>
      </c>
      <c r="G2011" s="1" t="s">
        <v>299</v>
      </c>
      <c r="H2011" s="27" t="str">
        <f>_xlfn.XLOOKUP(B2011,[2]CALCULATION!$B:$B,[2]CALCULATION!$H:$H,"")</f>
        <v>Huawei</v>
      </c>
      <c r="I2011" s="26">
        <v>0</v>
      </c>
      <c r="J2011" s="26">
        <v>0</v>
      </c>
      <c r="K2011" s="26">
        <v>0</v>
      </c>
      <c r="L2011" s="26">
        <v>0</v>
      </c>
      <c r="M2011" s="26">
        <v>0</v>
      </c>
      <c r="N2011" s="26">
        <v>0</v>
      </c>
      <c r="O2011" s="26">
        <v>0</v>
      </c>
      <c r="P2011" s="114" t="s">
        <v>6364</v>
      </c>
      <c r="Q2011" s="42" t="s">
        <v>5538</v>
      </c>
      <c r="R2011" s="42"/>
      <c r="S2011" s="41" t="str" cm="1">
        <f t="array" ref="S2011">IFERROR(_xlfn.IFS(
U2011="MPR ISSUE","PDH",
U2011="BSS Hardware Issue","BSS",
U2011="Sites strategiques, MLL, Pylone, etc.","ENVTECH",
U2011="AKTIVCO DEFAUT GE &amp; POWER Cabinet","AKTIVCO",
U2011="AKTIVCO Coupure ENEO &amp; Baisse de tension","AKTIVCO GRID ONLY",
U2011="Coupure ENEO &amp; Baisse de tension","IHS GRID ONLY",
U2011="Defaut GE &amp; POWER Cabinet","IHS",
U2011="Sharing","Partners",
U2011="Sites strategiques &amp; DataCenter","SST &amp; DC",
U2011="Exclu","Exclu",
U2011="SAT","SAT",
U2011="SPARE-ISSUE","SPARE-ISSUE",
U2011="Fiber CAmtel","TRANS_FO_CAMTEL",
U2011="Fiber AOF","Fiber AOF",
U2011="Projet OCM (HUAWEI)","TRAVAUX-HUAWEI",
U2011="Projet OCM (NOKIA)","TRAVAUX-NOKIA",
U2011="ACCESS-ISSUE","ACCESS-ISSUE",
U2011="Projet OCM (ZTE, NOKIA, autres projets)","TRAVAUX OCM",
U2011="No root CAuse","No root cause",
U2011="ODU HS","PDH",
U2011="IP &amp; VLAN","PDH",
U2011="Warehouse HUAWEI","SPARE-ISSUE",
U2011="SPARE-HS","SPARE-ISSUE",
U2011="Power Telco","BSS",U2011="no impacts","no impacts"
),"")</f>
        <v>No root cause</v>
      </c>
      <c r="T2011" s="41" t="str" cm="1">
        <f t="array" ref="T2011">IFERROR(_xlfn.IFS(
U2011="MPR ISSUE","TX ISSUE",
U2011="BSS Hardware Issue","RAN ISSUE",
U2011="Sites strategiques, MLL, Pylone, etc.","ENVTECH",
U2011="AKTIVCO DEFAUT GE &amp; POWER Cabinet","POWER ISSUE",
U2011="AKTIVCO Coupure ENEO &amp; Baisse de tension","POWER ISSUE",
U2011="Coupure ENEO &amp; Baisse de tension","POWER ISSUE",
U2011="Defaut GE &amp; POWER Cabinet","POWER ISSUE",
U2011="Sharing","POWER ISSUE",
U2011="Sites strategiques &amp; DataCenter","POWER ISSUE",
U2011="Exclu","Exclu",
U2011="SAT","TX ISSUE",
U2011="SPARE-ISSUE","SPARE-ISSUE",
U2011="Fiber CAmtel","TX ISSUE",
U2011="Fiber AOF","TX ISSUE",
U2011="Projet OCM (HUAWEI)","TRAVAUX-HUAWEI",
U2011="Projet OCM (NOKIA)","TRAVAUX -NOKIA",
U2011="ACCESS-ISSUE","ACCESS-ISSUE",
U2011="Projet OCM (ZTE, NOKIA, autres projets)","TRAVAUX OCM",
U2011="No root CAuse","No root cause",
U2011="ODU HS","TX ISSUE",
U2011="IP &amp; VLAN","TX ISSUE",
U2011="Warehouse HUAWEI","SPARE-ISSUE",
U2011="SPARE-HS","SPARE-ISSUE",
U2011="Power Telco","RAN ISSUE",U2011="no impacts","no impacts"
),"")</f>
        <v>No root cause</v>
      </c>
      <c r="U2011" s="68" t="s">
        <v>5691</v>
      </c>
      <c r="V2011" s="41" t="str" cm="1">
        <f t="array" ref="V2011">IFERROR(_xlfn.IFS(
U2011="MPR ISSUE","ACTIVE",
U2011="BSS Hardware Issue","ACTIVE",
U2011="Sites strategiques, MLL, Pylone, etc.","PASSIVE",
U2011="AKTIVCO DEFAUT GE &amp; POWER Cabinet","PASSIVE",
U2011="AKTIVCO Coupure ENEO &amp; Baisse de tension","PASSIVE",
U2011="Coupure ENEO &amp; Baisse de tension","PASSIVE",
U2011="Defaut GE &amp; POWER Cabinet","PASSIVE",
U2011="Sharing","PASSIVE",
U2011="Sites strategiques &amp; DataCenter","PASSIVE",
U2011="Exclu","Exclu",
U2011="SAT","ACTIVE",
U2011="SPARE-ISSUE","SPARE-ISSUE",
U2011="Fiber CAmtel","ACTIVE",
U2011="Fiber AOF","ACTIVE",
U2011="Projet OCM (HUAWEI)","PLANNED WORKS",
U2011="Projet OCM (NOKIA)","PLANNED WORKS",
U2011="ACCESS-ISSUE","ACCESS-ISSUE",
U2011="Projet OCM (ZTE, NOKIA, autres projets)","PLANNED WORKS",
U2011="No root CAuse","No root cause",
U2011="ODU HS","ACTIVE",
U2011="IP &amp; VLAN","ACTIVE",
U2011="Warehouse HUAWEI","SPARE-ISSUE",
U2011="SPARE-HS","SPARE-ISSUE",
U2011="Power Telco","ACTIVE", U2011="no impacts","no impacts"
),"")</f>
        <v>No root cause</v>
      </c>
      <c r="W2011" s="113"/>
      <c r="X2011" s="113"/>
      <c r="Y2011" s="113"/>
      <c r="Z2011" s="113"/>
      <c r="AA2011" s="113"/>
      <c r="AB2011" s="17" t="s">
        <v>5465</v>
      </c>
      <c r="AC2011" s="17" t="str">
        <f>_xlfn.XLOOKUP(B2011,'INCIDENT-04-27-2026'!E:E,'INCIDENT-04-27-2026'!F:F,"")</f>
        <v/>
      </c>
      <c r="AD2011" s="9"/>
      <c r="AE2011" s="7" t="s">
        <v>5465</v>
      </c>
      <c r="AF2011" s="6" t="str">
        <f>_xlfn.XLOOKUP(B2011,'[13]Input_27-04'!$B:$B,'[13]Input_27-04'!$M:$M,"")</f>
        <v/>
      </c>
      <c r="AG2011" s="7"/>
      <c r="AH2011" s="3"/>
      <c r="AI2011" s="18" t="str">
        <f>_xlfn.XLOOKUP(B2011,'[3]Cells Huawei 27042026 10h'!$B:$B,'[3]Cells Huawei 27042026 10h'!$T:$T,"")</f>
        <v/>
      </c>
      <c r="AJ2011" s="18" t="str">
        <f>_xlfn.XLOOKUP(B2011,'[3]Cells Huawei 27042026 15h'!$B:$B,'[3]Cells Huawei 27042026 15h'!$T:$T,"")</f>
        <v/>
      </c>
      <c r="AK2011" s="18" t="str">
        <f>_xlfn.XLOOKUP(B2011,'[4]cells down 27042026 11h28'!$B:$B,'[4]cells down 27042026 11h28'!$R:$R,"")</f>
        <v/>
      </c>
      <c r="AL2011" s="18" t="str">
        <f>_xlfn.XLOOKUP(B2011,'[4]cells down 27042026 18h01'!$B:$B,'[4]cells down 27042026 18h01'!$R:$R,"")</f>
        <v/>
      </c>
      <c r="AM2011" s="18" t="str">
        <f>_xlfn.XLOOKUP(B2011,'[5]cell downs 27042026 11h'!$B:$B,'[5]cell downs 27042026 11h'!$R:$R,"")</f>
        <v/>
      </c>
      <c r="AN2011" s="18" t="str">
        <f>_xlfn.XLOOKUP(B2011,'[5]cell downs 27042026 17h40'!$B:$B,'[5]cell downs 27042026 17h40'!$R:$R,"")</f>
        <v/>
      </c>
      <c r="AO2011" s="18" t="str">
        <f>_xlfn.XLOOKUP(B2011,'[6]ALL SITES DOWN'!$D:$D,'[6]ALL SITES DOWN'!$J:$J,"")</f>
        <v/>
      </c>
      <c r="AP2011" s="18" t="str">
        <f>_xlfn.XLOOKUP(B2011,'[7]ALL SITES DOWN'!$D:$D,'[7]ALL SITES DOWN'!$J:$J,"")</f>
        <v/>
      </c>
      <c r="AQ2011" s="9" t="str">
        <f>_xlfn.XLOOKUP(B2011,[8]sheet1!$AC:$AC,[8]sheet1!$AF:$AF,"")</f>
        <v/>
      </c>
      <c r="AR2011" s="14"/>
      <c r="AS2011" s="14" t="s">
        <v>5465</v>
      </c>
      <c r="AT2011" s="14" t="str">
        <f>_xlfn.XLOOKUP(B2011,'[9]cell downs 18042026 17h'!$B:$B,'[9]cell downs 18042026 17h'!$B:$B,"")</f>
        <v/>
      </c>
      <c r="AU2011" s="14" t="str">
        <f>_xlfn.XLOOKUP(B2011,'[10]Cells Huawei 19042026 15h'!$B:$B,'[10]Cells Huawei 19042026 15h'!$B:$B,"")</f>
        <v/>
      </c>
      <c r="AV2011" s="9" t="str">
        <f>_xlfn.XLOOKUP(B2011,'[11]cells down 19042026 9H40'!$B:$B,'[11]cells down 19042026 9H40'!$B:$B,"")</f>
        <v/>
      </c>
    </row>
    <row r="2012" spans="1:48" hidden="1" x14ac:dyDescent="0.3">
      <c r="A2012" s="1" t="s">
        <v>4680</v>
      </c>
      <c r="B2012" s="8" t="s">
        <v>4681</v>
      </c>
      <c r="C2012" s="3" t="str">
        <f>_xlfn.XLOOKUP(B2012,'[1]daily break down'!$D:$D,'[1]daily break down'!$E:$E,"")</f>
        <v>Bafoussam</v>
      </c>
      <c r="D2012" s="1" t="s">
        <v>11</v>
      </c>
      <c r="E2012" s="1" t="s">
        <v>12</v>
      </c>
      <c r="F2012" s="3" t="s">
        <v>102</v>
      </c>
      <c r="G2012" s="1" t="s">
        <v>299</v>
      </c>
      <c r="H2012" s="27" t="str">
        <f>_xlfn.XLOOKUP(B2012,[2]CALCULATION!$B:$B,[2]CALCULATION!$H:$H,"")</f>
        <v>Huawei</v>
      </c>
      <c r="I2012" s="26">
        <v>0</v>
      </c>
      <c r="J2012" s="26">
        <v>0</v>
      </c>
      <c r="K2012" s="26">
        <v>0</v>
      </c>
      <c r="L2012" s="26">
        <v>0</v>
      </c>
      <c r="M2012" s="26">
        <v>0</v>
      </c>
      <c r="N2012" s="26">
        <v>0</v>
      </c>
      <c r="O2012" s="26">
        <v>0</v>
      </c>
      <c r="P2012" s="114" t="s">
        <v>6364</v>
      </c>
      <c r="Q2012" s="42" t="s">
        <v>5538</v>
      </c>
      <c r="R2012" s="42"/>
      <c r="S2012" s="41" t="str" cm="1">
        <f t="array" ref="S2012">IFERROR(_xlfn.IFS(
U2012="MPR ISSUE","PDH",
U2012="BSS Hardware Issue","BSS",
U2012="Sites strategiques, MLL, Pylone, etc.","ENVTECH",
U2012="AKTIVCO DEFAUT GE &amp; POWER Cabinet","AKTIVCO",
U2012="AKTIVCO Coupure ENEO &amp; Baisse de tension","AKTIVCO GRID ONLY",
U2012="Coupure ENEO &amp; Baisse de tension","IHS GRID ONLY",
U2012="Defaut GE &amp; POWER Cabinet","IHS",
U2012="Sharing","Partners",
U2012="Sites strategiques &amp; DataCenter","SST &amp; DC",
U2012="Exclu","Exclu",
U2012="SAT","SAT",
U2012="SPARE-ISSUE","SPARE-ISSUE",
U2012="Fiber CAmtel","TRANS_FO_CAMTEL",
U2012="Fiber AOF","Fiber AOF",
U2012="Projet OCM (HUAWEI)","TRAVAUX-HUAWEI",
U2012="Projet OCM (NOKIA)","TRAVAUX-NOKIA",
U2012="ACCESS-ISSUE","ACCESS-ISSUE",
U2012="Projet OCM (ZTE, NOKIA, autres projets)","TRAVAUX OCM",
U2012="No root CAuse","No root cause",
U2012="ODU HS","PDH",
U2012="IP &amp; VLAN","PDH",
U2012="Warehouse HUAWEI","SPARE-ISSUE",
U2012="SPARE-HS","SPARE-ISSUE",
U2012="Power Telco","BSS",U2012="no impacts","no impacts"
),"")</f>
        <v>No root cause</v>
      </c>
      <c r="T2012" s="41" t="str" cm="1">
        <f t="array" ref="T2012">IFERROR(_xlfn.IFS(
U2012="MPR ISSUE","TX ISSUE",
U2012="BSS Hardware Issue","RAN ISSUE",
U2012="Sites strategiques, MLL, Pylone, etc.","ENVTECH",
U2012="AKTIVCO DEFAUT GE &amp; POWER Cabinet","POWER ISSUE",
U2012="AKTIVCO Coupure ENEO &amp; Baisse de tension","POWER ISSUE",
U2012="Coupure ENEO &amp; Baisse de tension","POWER ISSUE",
U2012="Defaut GE &amp; POWER Cabinet","POWER ISSUE",
U2012="Sharing","POWER ISSUE",
U2012="Sites strategiques &amp; DataCenter","POWER ISSUE",
U2012="Exclu","Exclu",
U2012="SAT","TX ISSUE",
U2012="SPARE-ISSUE","SPARE-ISSUE",
U2012="Fiber CAmtel","TX ISSUE",
U2012="Fiber AOF","TX ISSUE",
U2012="Projet OCM (HUAWEI)","TRAVAUX-HUAWEI",
U2012="Projet OCM (NOKIA)","TRAVAUX -NOKIA",
U2012="ACCESS-ISSUE","ACCESS-ISSUE",
U2012="Projet OCM (ZTE, NOKIA, autres projets)","TRAVAUX OCM",
U2012="No root CAuse","No root cause",
U2012="ODU HS","TX ISSUE",
U2012="IP &amp; VLAN","TX ISSUE",
U2012="Warehouse HUAWEI","SPARE-ISSUE",
U2012="SPARE-HS","SPARE-ISSUE",
U2012="Power Telco","RAN ISSUE",U2012="no impacts","no impacts"
),"")</f>
        <v>No root cause</v>
      </c>
      <c r="U2012" s="68" t="s">
        <v>5691</v>
      </c>
      <c r="V2012" s="41" t="str" cm="1">
        <f t="array" ref="V2012">IFERROR(_xlfn.IFS(
U2012="MPR ISSUE","ACTIVE",
U2012="BSS Hardware Issue","ACTIVE",
U2012="Sites strategiques, MLL, Pylone, etc.","PASSIVE",
U2012="AKTIVCO DEFAUT GE &amp; POWER Cabinet","PASSIVE",
U2012="AKTIVCO Coupure ENEO &amp; Baisse de tension","PASSIVE",
U2012="Coupure ENEO &amp; Baisse de tension","PASSIVE",
U2012="Defaut GE &amp; POWER Cabinet","PASSIVE",
U2012="Sharing","PASSIVE",
U2012="Sites strategiques &amp; DataCenter","PASSIVE",
U2012="Exclu","Exclu",
U2012="SAT","ACTIVE",
U2012="SPARE-ISSUE","SPARE-ISSUE",
U2012="Fiber CAmtel","ACTIVE",
U2012="Fiber AOF","ACTIVE",
U2012="Projet OCM (HUAWEI)","PLANNED WORKS",
U2012="Projet OCM (NOKIA)","PLANNED WORKS",
U2012="ACCESS-ISSUE","ACCESS-ISSUE",
U2012="Projet OCM (ZTE, NOKIA, autres projets)","PLANNED WORKS",
U2012="No root CAuse","No root cause",
U2012="ODU HS","ACTIVE",
U2012="IP &amp; VLAN","ACTIVE",
U2012="Warehouse HUAWEI","SPARE-ISSUE",
U2012="SPARE-HS","SPARE-ISSUE",
U2012="Power Telco","ACTIVE", U2012="no impacts","no impacts"
),"")</f>
        <v>No root cause</v>
      </c>
      <c r="W2012" s="113"/>
      <c r="X2012" s="113"/>
      <c r="Y2012" s="113"/>
      <c r="Z2012" s="113"/>
      <c r="AA2012" s="113"/>
      <c r="AB2012" s="17" t="s">
        <v>5465</v>
      </c>
      <c r="AC2012" s="17" t="str">
        <f>_xlfn.XLOOKUP(B2012,'INCIDENT-04-27-2026'!E:E,'INCIDENT-04-27-2026'!F:F,"")</f>
        <v/>
      </c>
      <c r="AD2012" s="9"/>
      <c r="AE2012" s="7" t="s">
        <v>5465</v>
      </c>
      <c r="AF2012" s="6" t="str">
        <f>_xlfn.XLOOKUP(B2012,'[13]Input_27-04'!$B:$B,'[13]Input_27-04'!$M:$M,"")</f>
        <v/>
      </c>
      <c r="AG2012" s="7"/>
      <c r="AH2012" s="3"/>
      <c r="AI2012" s="18" t="str">
        <f>_xlfn.XLOOKUP(B2012,'[3]Cells Huawei 27042026 10h'!$B:$B,'[3]Cells Huawei 27042026 10h'!$T:$T,"")</f>
        <v/>
      </c>
      <c r="AJ2012" s="18" t="str">
        <f>_xlfn.XLOOKUP(B2012,'[3]Cells Huawei 27042026 15h'!$B:$B,'[3]Cells Huawei 27042026 15h'!$T:$T,"")</f>
        <v/>
      </c>
      <c r="AK2012" s="18" t="str">
        <f>_xlfn.XLOOKUP(B2012,'[4]cells down 27042026 11h28'!$B:$B,'[4]cells down 27042026 11h28'!$R:$R,"")</f>
        <v/>
      </c>
      <c r="AL2012" s="18" t="str">
        <f>_xlfn.XLOOKUP(B2012,'[4]cells down 27042026 18h01'!$B:$B,'[4]cells down 27042026 18h01'!$R:$R,"")</f>
        <v/>
      </c>
      <c r="AM2012" s="18" t="str">
        <f>_xlfn.XLOOKUP(B2012,'[5]cell downs 27042026 11h'!$B:$B,'[5]cell downs 27042026 11h'!$R:$R,"")</f>
        <v/>
      </c>
      <c r="AN2012" s="18" t="str">
        <f>_xlfn.XLOOKUP(B2012,'[5]cell downs 27042026 17h40'!$B:$B,'[5]cell downs 27042026 17h40'!$R:$R,"")</f>
        <v/>
      </c>
      <c r="AO2012" s="18" t="str">
        <f>_xlfn.XLOOKUP(B2012,'[6]ALL SITES DOWN'!$D:$D,'[6]ALL SITES DOWN'!$J:$J,"")</f>
        <v/>
      </c>
      <c r="AP2012" s="18" t="str">
        <f>_xlfn.XLOOKUP(B2012,'[7]ALL SITES DOWN'!$D:$D,'[7]ALL SITES DOWN'!$J:$J,"")</f>
        <v/>
      </c>
      <c r="AQ2012" s="9" t="str">
        <f>_xlfn.XLOOKUP(B2012,[8]sheet1!$AC:$AC,[8]sheet1!$AF:$AF,"")</f>
        <v/>
      </c>
      <c r="AR2012" s="14"/>
      <c r="AS2012" s="14" t="s">
        <v>5465</v>
      </c>
      <c r="AT2012" s="14" t="str">
        <f>_xlfn.XLOOKUP(B2012,'[9]cell downs 18042026 17h'!$B:$B,'[9]cell downs 18042026 17h'!$B:$B,"")</f>
        <v/>
      </c>
      <c r="AU2012" s="14" t="str">
        <f>_xlfn.XLOOKUP(B2012,'[10]Cells Huawei 19042026 15h'!$B:$B,'[10]Cells Huawei 19042026 15h'!$B:$B,"")</f>
        <v/>
      </c>
      <c r="AV2012" s="9" t="str">
        <f>_xlfn.XLOOKUP(B2012,'[11]cells down 19042026 9H40'!$B:$B,'[11]cells down 19042026 9H40'!$B:$B,"")</f>
        <v/>
      </c>
    </row>
    <row r="2013" spans="1:48" hidden="1" x14ac:dyDescent="0.3">
      <c r="A2013" s="1" t="s">
        <v>4903</v>
      </c>
      <c r="B2013" s="8" t="s">
        <v>4904</v>
      </c>
      <c r="C2013" s="3" t="str">
        <f>_xlfn.XLOOKUP(B2013,'[1]daily break down'!$D:$D,'[1]daily break down'!$E:$E,"")</f>
        <v>Douala</v>
      </c>
      <c r="D2013" s="1" t="s">
        <v>11</v>
      </c>
      <c r="E2013" s="1" t="s">
        <v>12</v>
      </c>
      <c r="F2013" s="3" t="s">
        <v>31</v>
      </c>
      <c r="G2013" s="1" t="s">
        <v>32</v>
      </c>
      <c r="H2013" s="29" t="str">
        <f>_xlfn.XLOOKUP(B2013,[2]CALCULATION!$B:$B,[2]CALCULATION!$H:$H,"")</f>
        <v>ZTE</v>
      </c>
      <c r="I2013" s="26">
        <v>0</v>
      </c>
      <c r="J2013" s="26">
        <v>0</v>
      </c>
      <c r="K2013" s="26">
        <v>0</v>
      </c>
      <c r="L2013" s="26">
        <v>0</v>
      </c>
      <c r="M2013" s="26">
        <v>0</v>
      </c>
      <c r="N2013" s="26">
        <v>0</v>
      </c>
      <c r="O2013" s="26">
        <v>0</v>
      </c>
      <c r="P2013" s="114" t="s">
        <v>6364</v>
      </c>
      <c r="Q2013" s="42" t="s">
        <v>5538</v>
      </c>
      <c r="R2013" s="42"/>
      <c r="S2013" s="41" t="str" cm="1">
        <f t="array" ref="S2013">IFERROR(_xlfn.IFS(
U2013="MPR ISSUE","PDH",
U2013="BSS Hardware Issue","BSS",
U2013="Sites strategiques, MLL, Pylone, etc.","ENVTECH",
U2013="AKTIVCO DEFAUT GE &amp; POWER Cabinet","AKTIVCO",
U2013="AKTIVCO Coupure ENEO &amp; Baisse de tension","AKTIVCO GRID ONLY",
U2013="Coupure ENEO &amp; Baisse de tension","IHS GRID ONLY",
U2013="Defaut GE &amp; POWER Cabinet","IHS",
U2013="Sharing","Partners",
U2013="Sites strategiques &amp; DataCenter","SST &amp; DC",
U2013="Exclu","Exclu",
U2013="SAT","SAT",
U2013="SPARE-ISSUE","SPARE-ISSUE",
U2013="Fiber CAmtel","TRANS_FO_CAMTEL",
U2013="Fiber AOF","Fiber AOF",
U2013="Projet OCM (HUAWEI)","TRAVAUX-HUAWEI",
U2013="Projet OCM (NOKIA)","TRAVAUX-NOKIA",
U2013="ACCESS-ISSUE","ACCESS-ISSUE",
U2013="Projet OCM (ZTE, NOKIA, autres projets)","TRAVAUX OCM",
U2013="No root CAuse","No root cause",
U2013="ODU HS","PDH",
U2013="IP &amp; VLAN","PDH",
U2013="Warehouse HUAWEI","SPARE-ISSUE",
U2013="SPARE-HS","SPARE-ISSUE",
U2013="Power Telco","BSS",U2013="no impacts","no impacts"
),"")</f>
        <v>No root cause</v>
      </c>
      <c r="T2013" s="41" t="str" cm="1">
        <f t="array" ref="T2013">IFERROR(_xlfn.IFS(
U2013="MPR ISSUE","TX ISSUE",
U2013="BSS Hardware Issue","RAN ISSUE",
U2013="Sites strategiques, MLL, Pylone, etc.","ENVTECH",
U2013="AKTIVCO DEFAUT GE &amp; POWER Cabinet","POWER ISSUE",
U2013="AKTIVCO Coupure ENEO &amp; Baisse de tension","POWER ISSUE",
U2013="Coupure ENEO &amp; Baisse de tension","POWER ISSUE",
U2013="Defaut GE &amp; POWER Cabinet","POWER ISSUE",
U2013="Sharing","POWER ISSUE",
U2013="Sites strategiques &amp; DataCenter","POWER ISSUE",
U2013="Exclu","Exclu",
U2013="SAT","TX ISSUE",
U2013="SPARE-ISSUE","SPARE-ISSUE",
U2013="Fiber CAmtel","TX ISSUE",
U2013="Fiber AOF","TX ISSUE",
U2013="Projet OCM (HUAWEI)","TRAVAUX-HUAWEI",
U2013="Projet OCM (NOKIA)","TRAVAUX -NOKIA",
U2013="ACCESS-ISSUE","ACCESS-ISSUE",
U2013="Projet OCM (ZTE, NOKIA, autres projets)","TRAVAUX OCM",
U2013="No root CAuse","No root cause",
U2013="ODU HS","TX ISSUE",
U2013="IP &amp; VLAN","TX ISSUE",
U2013="Warehouse HUAWEI","SPARE-ISSUE",
U2013="SPARE-HS","SPARE-ISSUE",
U2013="Power Telco","RAN ISSUE",U2013="no impacts","no impacts"
),"")</f>
        <v>No root cause</v>
      </c>
      <c r="U2013" s="68" t="s">
        <v>5691</v>
      </c>
      <c r="V2013" s="41" t="str" cm="1">
        <f t="array" ref="V2013">IFERROR(_xlfn.IFS(
U2013="MPR ISSUE","ACTIVE",
U2013="BSS Hardware Issue","ACTIVE",
U2013="Sites strategiques, MLL, Pylone, etc.","PASSIVE",
U2013="AKTIVCO DEFAUT GE &amp; POWER Cabinet","PASSIVE",
U2013="AKTIVCO Coupure ENEO &amp; Baisse de tension","PASSIVE",
U2013="Coupure ENEO &amp; Baisse de tension","PASSIVE",
U2013="Defaut GE &amp; POWER Cabinet","PASSIVE",
U2013="Sharing","PASSIVE",
U2013="Sites strategiques &amp; DataCenter","PASSIVE",
U2013="Exclu","Exclu",
U2013="SAT","ACTIVE",
U2013="SPARE-ISSUE","SPARE-ISSUE",
U2013="Fiber CAmtel","ACTIVE",
U2013="Fiber AOF","ACTIVE",
U2013="Projet OCM (HUAWEI)","PLANNED WORKS",
U2013="Projet OCM (NOKIA)","PLANNED WORKS",
U2013="ACCESS-ISSUE","ACCESS-ISSUE",
U2013="Projet OCM (ZTE, NOKIA, autres projets)","PLANNED WORKS",
U2013="No root CAuse","No root cause",
U2013="ODU HS","ACTIVE",
U2013="IP &amp; VLAN","ACTIVE",
U2013="Warehouse HUAWEI","SPARE-ISSUE",
U2013="SPARE-HS","SPARE-ISSUE",
U2013="Power Telco","ACTIVE", U2013="no impacts","no impacts"
),"")</f>
        <v>No root cause</v>
      </c>
      <c r="W2013" s="113"/>
      <c r="X2013" s="113"/>
      <c r="Y2013" s="113"/>
      <c r="Z2013" s="113"/>
      <c r="AA2013" s="113"/>
      <c r="AB2013" s="17" t="s">
        <v>5465</v>
      </c>
      <c r="AC2013" s="17" t="str">
        <f>_xlfn.XLOOKUP(B2013,'INCIDENT-04-27-2026'!E:E,'INCIDENT-04-27-2026'!F:F,"")</f>
        <v/>
      </c>
      <c r="AD2013" s="9"/>
      <c r="AE2013" s="7" t="s">
        <v>5465</v>
      </c>
      <c r="AF2013" s="6" t="str">
        <f>_xlfn.XLOOKUP(B2013,'[13]Input_27-04'!$B:$B,'[13]Input_27-04'!$M:$M,"")</f>
        <v/>
      </c>
      <c r="AG2013" s="7"/>
      <c r="AH2013" s="3"/>
      <c r="AI2013" s="18" t="str">
        <f>_xlfn.XLOOKUP(B2013,'[3]Cells Huawei 27042026 10h'!$B:$B,'[3]Cells Huawei 27042026 10h'!$T:$T,"")</f>
        <v/>
      </c>
      <c r="AJ2013" s="18" t="str">
        <f>_xlfn.XLOOKUP(B2013,'[3]Cells Huawei 27042026 15h'!$B:$B,'[3]Cells Huawei 27042026 15h'!$T:$T,"")</f>
        <v/>
      </c>
      <c r="AK2013" s="18" t="str">
        <f>_xlfn.XLOOKUP(B2013,'[4]cells down 27042026 11h28'!$B:$B,'[4]cells down 27042026 11h28'!$R:$R,"")</f>
        <v/>
      </c>
      <c r="AL2013" s="18" t="str">
        <f>_xlfn.XLOOKUP(B2013,'[4]cells down 27042026 18h01'!$B:$B,'[4]cells down 27042026 18h01'!$R:$R,"")</f>
        <v/>
      </c>
      <c r="AM2013" s="18" t="str">
        <f>_xlfn.XLOOKUP(B2013,'[5]cell downs 27042026 11h'!$B:$B,'[5]cell downs 27042026 11h'!$R:$R,"")</f>
        <v/>
      </c>
      <c r="AN2013" s="18" t="str">
        <f>_xlfn.XLOOKUP(B2013,'[5]cell downs 27042026 17h40'!$B:$B,'[5]cell downs 27042026 17h40'!$R:$R,"")</f>
        <v/>
      </c>
      <c r="AO2013" s="18" t="str">
        <f>_xlfn.XLOOKUP(B2013,'[6]ALL SITES DOWN'!$D:$D,'[6]ALL SITES DOWN'!$J:$J,"")</f>
        <v/>
      </c>
      <c r="AP2013" s="18" t="str">
        <f>_xlfn.XLOOKUP(B2013,'[7]ALL SITES DOWN'!$D:$D,'[7]ALL SITES DOWN'!$J:$J,"")</f>
        <v/>
      </c>
      <c r="AQ2013" s="9" t="str">
        <f>_xlfn.XLOOKUP(B2013,[8]sheet1!$AC:$AC,[8]sheet1!$AF:$AF,"")</f>
        <v/>
      </c>
      <c r="AR2013" s="14"/>
      <c r="AS2013" s="14" t="s">
        <v>5465</v>
      </c>
      <c r="AT2013" s="14" t="str">
        <f>_xlfn.XLOOKUP(B2013,'[9]cell downs 18042026 17h'!$B:$B,'[9]cell downs 18042026 17h'!$B:$B,"")</f>
        <v/>
      </c>
      <c r="AU2013" s="14" t="str">
        <f>_xlfn.XLOOKUP(B2013,'[10]Cells Huawei 19042026 15h'!$B:$B,'[10]Cells Huawei 19042026 15h'!$B:$B,"")</f>
        <v/>
      </c>
      <c r="AV2013" s="9" t="str">
        <f>_xlfn.XLOOKUP(B2013,'[11]cells down 19042026 9H40'!$B:$B,'[11]cells down 19042026 9H40'!$B:$B,"")</f>
        <v/>
      </c>
    </row>
    <row r="2014" spans="1:48" hidden="1" x14ac:dyDescent="0.3">
      <c r="A2014" s="1" t="s">
        <v>4217</v>
      </c>
      <c r="B2014" s="8" t="s">
        <v>4218</v>
      </c>
      <c r="C2014" s="3" t="str">
        <f>_xlfn.XLOOKUP(B2014,'[1]daily break down'!$D:$D,'[1]daily break down'!$E:$E,"")</f>
        <v>Bafoussam</v>
      </c>
      <c r="D2014" s="1" t="s">
        <v>11</v>
      </c>
      <c r="E2014" s="1" t="s">
        <v>12</v>
      </c>
      <c r="F2014" s="3" t="s">
        <v>102</v>
      </c>
      <c r="G2014" s="1" t="s">
        <v>299</v>
      </c>
      <c r="H2014" s="27" t="str">
        <f>_xlfn.XLOOKUP(B2014,[2]CALCULATION!$B:$B,[2]CALCULATION!$H:$H,"")</f>
        <v>Huawei</v>
      </c>
      <c r="I2014" s="26">
        <v>0</v>
      </c>
      <c r="J2014" s="26">
        <v>0</v>
      </c>
      <c r="K2014" s="26">
        <v>0</v>
      </c>
      <c r="L2014" s="26">
        <v>0</v>
      </c>
      <c r="M2014" s="26">
        <v>0</v>
      </c>
      <c r="N2014" s="26">
        <v>0</v>
      </c>
      <c r="O2014" s="26">
        <v>0</v>
      </c>
      <c r="P2014" s="114" t="s">
        <v>6364</v>
      </c>
      <c r="Q2014" s="42" t="s">
        <v>5538</v>
      </c>
      <c r="R2014" s="42"/>
      <c r="S2014" s="41" t="str" cm="1">
        <f t="array" ref="S2014">IFERROR(_xlfn.IFS(
U2014="MPR ISSUE","PDH",
U2014="BSS Hardware Issue","BSS",
U2014="Sites strategiques, MLL, Pylone, etc.","ENVTECH",
U2014="AKTIVCO DEFAUT GE &amp; POWER Cabinet","AKTIVCO",
U2014="AKTIVCO Coupure ENEO &amp; Baisse de tension","AKTIVCO GRID ONLY",
U2014="Coupure ENEO &amp; Baisse de tension","IHS GRID ONLY",
U2014="Defaut GE &amp; POWER Cabinet","IHS",
U2014="Sharing","Partners",
U2014="Sites strategiques &amp; DataCenter","SST &amp; DC",
U2014="Exclu","Exclu",
U2014="SAT","SAT",
U2014="SPARE-ISSUE","SPARE-ISSUE",
U2014="Fiber CAmtel","TRANS_FO_CAMTEL",
U2014="Fiber AOF","Fiber AOF",
U2014="Projet OCM (HUAWEI)","TRAVAUX-HUAWEI",
U2014="Projet OCM (NOKIA)","TRAVAUX-NOKIA",
U2014="ACCESS-ISSUE","ACCESS-ISSUE",
U2014="Projet OCM (ZTE, NOKIA, autres projets)","TRAVAUX OCM",
U2014="No root CAuse","No root cause",
U2014="ODU HS","PDH",
U2014="IP &amp; VLAN","PDH",
U2014="Warehouse HUAWEI","SPARE-ISSUE",
U2014="SPARE-HS","SPARE-ISSUE",
U2014="Power Telco","BSS",U2014="no impacts","no impacts"
),"")</f>
        <v>No root cause</v>
      </c>
      <c r="T2014" s="41" t="str" cm="1">
        <f t="array" ref="T2014">IFERROR(_xlfn.IFS(
U2014="MPR ISSUE","TX ISSUE",
U2014="BSS Hardware Issue","RAN ISSUE",
U2014="Sites strategiques, MLL, Pylone, etc.","ENVTECH",
U2014="AKTIVCO DEFAUT GE &amp; POWER Cabinet","POWER ISSUE",
U2014="AKTIVCO Coupure ENEO &amp; Baisse de tension","POWER ISSUE",
U2014="Coupure ENEO &amp; Baisse de tension","POWER ISSUE",
U2014="Defaut GE &amp; POWER Cabinet","POWER ISSUE",
U2014="Sharing","POWER ISSUE",
U2014="Sites strategiques &amp; DataCenter","POWER ISSUE",
U2014="Exclu","Exclu",
U2014="SAT","TX ISSUE",
U2014="SPARE-ISSUE","SPARE-ISSUE",
U2014="Fiber CAmtel","TX ISSUE",
U2014="Fiber AOF","TX ISSUE",
U2014="Projet OCM (HUAWEI)","TRAVAUX-HUAWEI",
U2014="Projet OCM (NOKIA)","TRAVAUX -NOKIA",
U2014="ACCESS-ISSUE","ACCESS-ISSUE",
U2014="Projet OCM (ZTE, NOKIA, autres projets)","TRAVAUX OCM",
U2014="No root CAuse","No root cause",
U2014="ODU HS","TX ISSUE",
U2014="IP &amp; VLAN","TX ISSUE",
U2014="Warehouse HUAWEI","SPARE-ISSUE",
U2014="SPARE-HS","SPARE-ISSUE",
U2014="Power Telco","RAN ISSUE",U2014="no impacts","no impacts"
),"")</f>
        <v>No root cause</v>
      </c>
      <c r="U2014" s="68" t="s">
        <v>5691</v>
      </c>
      <c r="V2014" s="41" t="str" cm="1">
        <f t="array" ref="V2014">IFERROR(_xlfn.IFS(
U2014="MPR ISSUE","ACTIVE",
U2014="BSS Hardware Issue","ACTIVE",
U2014="Sites strategiques, MLL, Pylone, etc.","PASSIVE",
U2014="AKTIVCO DEFAUT GE &amp; POWER Cabinet","PASSIVE",
U2014="AKTIVCO Coupure ENEO &amp; Baisse de tension","PASSIVE",
U2014="Coupure ENEO &amp; Baisse de tension","PASSIVE",
U2014="Defaut GE &amp; POWER Cabinet","PASSIVE",
U2014="Sharing","PASSIVE",
U2014="Sites strategiques &amp; DataCenter","PASSIVE",
U2014="Exclu","Exclu",
U2014="SAT","ACTIVE",
U2014="SPARE-ISSUE","SPARE-ISSUE",
U2014="Fiber CAmtel","ACTIVE",
U2014="Fiber AOF","ACTIVE",
U2014="Projet OCM (HUAWEI)","PLANNED WORKS",
U2014="Projet OCM (NOKIA)","PLANNED WORKS",
U2014="ACCESS-ISSUE","ACCESS-ISSUE",
U2014="Projet OCM (ZTE, NOKIA, autres projets)","PLANNED WORKS",
U2014="No root CAuse","No root cause",
U2014="ODU HS","ACTIVE",
U2014="IP &amp; VLAN","ACTIVE",
U2014="Warehouse HUAWEI","SPARE-ISSUE",
U2014="SPARE-HS","SPARE-ISSUE",
U2014="Power Telco","ACTIVE", U2014="no impacts","no impacts"
),"")</f>
        <v>No root cause</v>
      </c>
      <c r="W2014" s="113"/>
      <c r="X2014" s="113"/>
      <c r="Y2014" s="113"/>
      <c r="Z2014" s="113"/>
      <c r="AA2014" s="113"/>
      <c r="AB2014" s="17" t="s">
        <v>5465</v>
      </c>
      <c r="AC2014" s="17" t="str">
        <f>_xlfn.XLOOKUP(B2014,'INCIDENT-04-27-2026'!E:E,'INCIDENT-04-27-2026'!F:F,"")</f>
        <v/>
      </c>
      <c r="AD2014" s="9"/>
      <c r="AE2014" s="7" t="s">
        <v>5465</v>
      </c>
      <c r="AF2014" s="6" t="str">
        <f>_xlfn.XLOOKUP(B2014,'[13]Input_27-04'!$B:$B,'[13]Input_27-04'!$M:$M,"")</f>
        <v/>
      </c>
      <c r="AG2014" s="7"/>
      <c r="AH2014" s="3"/>
      <c r="AI2014" s="18" t="str">
        <f>_xlfn.XLOOKUP(B2014,'[3]Cells Huawei 27042026 10h'!$B:$B,'[3]Cells Huawei 27042026 10h'!$T:$T,"")</f>
        <v/>
      </c>
      <c r="AJ2014" s="18" t="str">
        <f>_xlfn.XLOOKUP(B2014,'[3]Cells Huawei 27042026 15h'!$B:$B,'[3]Cells Huawei 27042026 15h'!$T:$T,"")</f>
        <v/>
      </c>
      <c r="AK2014" s="18" t="str">
        <f>_xlfn.XLOOKUP(B2014,'[4]cells down 27042026 11h28'!$B:$B,'[4]cells down 27042026 11h28'!$R:$R,"")</f>
        <v/>
      </c>
      <c r="AL2014" s="18" t="str">
        <f>_xlfn.XLOOKUP(B2014,'[4]cells down 27042026 18h01'!$B:$B,'[4]cells down 27042026 18h01'!$R:$R,"")</f>
        <v/>
      </c>
      <c r="AM2014" s="18" t="str">
        <f>_xlfn.XLOOKUP(B2014,'[5]cell downs 27042026 11h'!$B:$B,'[5]cell downs 27042026 11h'!$R:$R,"")</f>
        <v/>
      </c>
      <c r="AN2014" s="18" t="str">
        <f>_xlfn.XLOOKUP(B2014,'[5]cell downs 27042026 17h40'!$B:$B,'[5]cell downs 27042026 17h40'!$R:$R,"")</f>
        <v/>
      </c>
      <c r="AO2014" s="18" t="str">
        <f>_xlfn.XLOOKUP(B2014,'[6]ALL SITES DOWN'!$D:$D,'[6]ALL SITES DOWN'!$J:$J,"")</f>
        <v/>
      </c>
      <c r="AP2014" s="18" t="str">
        <f>_xlfn.XLOOKUP(B2014,'[7]ALL SITES DOWN'!$D:$D,'[7]ALL SITES DOWN'!$J:$J,"")</f>
        <v/>
      </c>
      <c r="AQ2014" s="9" t="str">
        <f>_xlfn.XLOOKUP(B2014,[8]sheet1!$AC:$AC,[8]sheet1!$AF:$AF,"")</f>
        <v/>
      </c>
      <c r="AR2014" s="14"/>
      <c r="AS2014" s="14" t="s">
        <v>5465</v>
      </c>
      <c r="AT2014" s="14" t="str">
        <f>_xlfn.XLOOKUP(B2014,'[9]cell downs 18042026 17h'!$B:$B,'[9]cell downs 18042026 17h'!$B:$B,"")</f>
        <v/>
      </c>
      <c r="AU2014" s="14" t="str">
        <f>_xlfn.XLOOKUP(B2014,'[10]Cells Huawei 19042026 15h'!$B:$B,'[10]Cells Huawei 19042026 15h'!$B:$B,"")</f>
        <v/>
      </c>
      <c r="AV2014" s="9" t="str">
        <f>_xlfn.XLOOKUP(B2014,'[11]cells down 19042026 9H40'!$B:$B,'[11]cells down 19042026 9H40'!$B:$B,"")</f>
        <v/>
      </c>
    </row>
    <row r="2015" spans="1:48" hidden="1" x14ac:dyDescent="0.3">
      <c r="A2015" s="1" t="s">
        <v>724</v>
      </c>
      <c r="B2015" s="8" t="s">
        <v>725</v>
      </c>
      <c r="C2015" s="3" t="str">
        <f>_xlfn.XLOOKUP(B2015,'[1]daily break down'!$D:$D,'[1]daily break down'!$E:$E,"")</f>
        <v>Douala</v>
      </c>
      <c r="D2015" s="1" t="s">
        <v>11</v>
      </c>
      <c r="E2015" s="1" t="s">
        <v>12</v>
      </c>
      <c r="F2015" s="3" t="s">
        <v>31</v>
      </c>
      <c r="G2015" s="1" t="s">
        <v>32</v>
      </c>
      <c r="H2015" s="29" t="str">
        <f>_xlfn.XLOOKUP(B2015,[2]CALCULATION!$B:$B,[2]CALCULATION!$H:$H,"")</f>
        <v>ZTE</v>
      </c>
      <c r="I2015" s="26">
        <v>0</v>
      </c>
      <c r="J2015" s="26">
        <v>0</v>
      </c>
      <c r="K2015" s="26">
        <v>0</v>
      </c>
      <c r="L2015" s="26">
        <v>0</v>
      </c>
      <c r="M2015" s="26">
        <v>0</v>
      </c>
      <c r="N2015" s="26">
        <v>0</v>
      </c>
      <c r="O2015" s="26">
        <v>0</v>
      </c>
      <c r="P2015" s="114" t="s">
        <v>6364</v>
      </c>
      <c r="Q2015" s="42" t="s">
        <v>5538</v>
      </c>
      <c r="R2015" s="42"/>
      <c r="S2015" s="41" t="str" cm="1">
        <f t="array" ref="S2015">IFERROR(_xlfn.IFS(
U2015="MPR ISSUE","PDH",
U2015="BSS Hardware Issue","BSS",
U2015="Sites strategiques, MLL, Pylone, etc.","ENVTECH",
U2015="AKTIVCO DEFAUT GE &amp; POWER Cabinet","AKTIVCO",
U2015="AKTIVCO Coupure ENEO &amp; Baisse de tension","AKTIVCO GRID ONLY",
U2015="Coupure ENEO &amp; Baisse de tension","IHS GRID ONLY",
U2015="Defaut GE &amp; POWER Cabinet","IHS",
U2015="Sharing","Partners",
U2015="Sites strategiques &amp; DataCenter","SST &amp; DC",
U2015="Exclu","Exclu",
U2015="SAT","SAT",
U2015="SPARE-ISSUE","SPARE-ISSUE",
U2015="Fiber CAmtel","TRANS_FO_CAMTEL",
U2015="Fiber AOF","Fiber AOF",
U2015="Projet OCM (HUAWEI)","TRAVAUX-HUAWEI",
U2015="Projet OCM (NOKIA)","TRAVAUX-NOKIA",
U2015="ACCESS-ISSUE","ACCESS-ISSUE",
U2015="Projet OCM (ZTE, NOKIA, autres projets)","TRAVAUX OCM",
U2015="No root CAuse","No root cause",
U2015="ODU HS","PDH",
U2015="IP &amp; VLAN","PDH",
U2015="Warehouse HUAWEI","SPARE-ISSUE",
U2015="SPARE-HS","SPARE-ISSUE",
U2015="Power Telco","BSS",U2015="no impacts","no impacts"
),"")</f>
        <v>No root cause</v>
      </c>
      <c r="T2015" s="41" t="str" cm="1">
        <f t="array" ref="T2015">IFERROR(_xlfn.IFS(
U2015="MPR ISSUE","TX ISSUE",
U2015="BSS Hardware Issue","RAN ISSUE",
U2015="Sites strategiques, MLL, Pylone, etc.","ENVTECH",
U2015="AKTIVCO DEFAUT GE &amp; POWER Cabinet","POWER ISSUE",
U2015="AKTIVCO Coupure ENEO &amp; Baisse de tension","POWER ISSUE",
U2015="Coupure ENEO &amp; Baisse de tension","POWER ISSUE",
U2015="Defaut GE &amp; POWER Cabinet","POWER ISSUE",
U2015="Sharing","POWER ISSUE",
U2015="Sites strategiques &amp; DataCenter","POWER ISSUE",
U2015="Exclu","Exclu",
U2015="SAT","TX ISSUE",
U2015="SPARE-ISSUE","SPARE-ISSUE",
U2015="Fiber CAmtel","TX ISSUE",
U2015="Fiber AOF","TX ISSUE",
U2015="Projet OCM (HUAWEI)","TRAVAUX-HUAWEI",
U2015="Projet OCM (NOKIA)","TRAVAUX -NOKIA",
U2015="ACCESS-ISSUE","ACCESS-ISSUE",
U2015="Projet OCM (ZTE, NOKIA, autres projets)","TRAVAUX OCM",
U2015="No root CAuse","No root cause",
U2015="ODU HS","TX ISSUE",
U2015="IP &amp; VLAN","TX ISSUE",
U2015="Warehouse HUAWEI","SPARE-ISSUE",
U2015="SPARE-HS","SPARE-ISSUE",
U2015="Power Telco","RAN ISSUE",U2015="no impacts","no impacts"
),"")</f>
        <v>No root cause</v>
      </c>
      <c r="U2015" s="68" t="s">
        <v>5691</v>
      </c>
      <c r="V2015" s="41" t="str" cm="1">
        <f t="array" ref="V2015">IFERROR(_xlfn.IFS(
U2015="MPR ISSUE","ACTIVE",
U2015="BSS Hardware Issue","ACTIVE",
U2015="Sites strategiques, MLL, Pylone, etc.","PASSIVE",
U2015="AKTIVCO DEFAUT GE &amp; POWER Cabinet","PASSIVE",
U2015="AKTIVCO Coupure ENEO &amp; Baisse de tension","PASSIVE",
U2015="Coupure ENEO &amp; Baisse de tension","PASSIVE",
U2015="Defaut GE &amp; POWER Cabinet","PASSIVE",
U2015="Sharing","PASSIVE",
U2015="Sites strategiques &amp; DataCenter","PASSIVE",
U2015="Exclu","Exclu",
U2015="SAT","ACTIVE",
U2015="SPARE-ISSUE","SPARE-ISSUE",
U2015="Fiber CAmtel","ACTIVE",
U2015="Fiber AOF","ACTIVE",
U2015="Projet OCM (HUAWEI)","PLANNED WORKS",
U2015="Projet OCM (NOKIA)","PLANNED WORKS",
U2015="ACCESS-ISSUE","ACCESS-ISSUE",
U2015="Projet OCM (ZTE, NOKIA, autres projets)","PLANNED WORKS",
U2015="No root CAuse","No root cause",
U2015="ODU HS","ACTIVE",
U2015="IP &amp; VLAN","ACTIVE",
U2015="Warehouse HUAWEI","SPARE-ISSUE",
U2015="SPARE-HS","SPARE-ISSUE",
U2015="Power Telco","ACTIVE", U2015="no impacts","no impacts"
),"")</f>
        <v>No root cause</v>
      </c>
      <c r="W2015" s="113"/>
      <c r="X2015" s="113"/>
      <c r="Y2015" s="113"/>
      <c r="Z2015" s="113"/>
      <c r="AA2015" s="113"/>
      <c r="AB2015" s="17" t="s">
        <v>5465</v>
      </c>
      <c r="AC2015" s="17" t="str">
        <f>_xlfn.XLOOKUP(B2015,'INCIDENT-04-27-2026'!E:E,'INCIDENT-04-27-2026'!F:F,"")</f>
        <v/>
      </c>
      <c r="AD2015" s="9"/>
      <c r="AE2015" s="7" t="s">
        <v>5465</v>
      </c>
      <c r="AF2015" s="6" t="str">
        <f>_xlfn.XLOOKUP(B2015,'[13]Input_27-04'!$B:$B,'[13]Input_27-04'!$M:$M,"")</f>
        <v/>
      </c>
      <c r="AG2015" s="7"/>
      <c r="AH2015" s="3"/>
      <c r="AI2015" s="18" t="str">
        <f>_xlfn.XLOOKUP(B2015,'[3]Cells Huawei 27042026 10h'!$B:$B,'[3]Cells Huawei 27042026 10h'!$T:$T,"")</f>
        <v/>
      </c>
      <c r="AJ2015" s="18" t="str">
        <f>_xlfn.XLOOKUP(B2015,'[3]Cells Huawei 27042026 15h'!$B:$B,'[3]Cells Huawei 27042026 15h'!$T:$T,"")</f>
        <v/>
      </c>
      <c r="AK2015" s="18" t="str">
        <f>_xlfn.XLOOKUP(B2015,'[4]cells down 27042026 11h28'!$B:$B,'[4]cells down 27042026 11h28'!$R:$R,"")</f>
        <v/>
      </c>
      <c r="AL2015" s="18" t="str">
        <f>_xlfn.XLOOKUP(B2015,'[4]cells down 27042026 18h01'!$B:$B,'[4]cells down 27042026 18h01'!$R:$R,"")</f>
        <v/>
      </c>
      <c r="AM2015" s="18" t="str">
        <f>_xlfn.XLOOKUP(B2015,'[5]cell downs 27042026 11h'!$B:$B,'[5]cell downs 27042026 11h'!$R:$R,"")</f>
        <v/>
      </c>
      <c r="AN2015" s="18" t="str">
        <f>_xlfn.XLOOKUP(B2015,'[5]cell downs 27042026 17h40'!$B:$B,'[5]cell downs 27042026 17h40'!$R:$R,"")</f>
        <v/>
      </c>
      <c r="AO2015" s="18" t="str">
        <f>_xlfn.XLOOKUP(B2015,'[6]ALL SITES DOWN'!$D:$D,'[6]ALL SITES DOWN'!$J:$J,"")</f>
        <v/>
      </c>
      <c r="AP2015" s="18" t="str">
        <f>_xlfn.XLOOKUP(B2015,'[7]ALL SITES DOWN'!$D:$D,'[7]ALL SITES DOWN'!$J:$J,"")</f>
        <v/>
      </c>
      <c r="AQ2015" s="9" t="str">
        <f>_xlfn.XLOOKUP(B2015,[8]sheet1!$AC:$AC,[8]sheet1!$AF:$AF,"")</f>
        <v/>
      </c>
      <c r="AR2015" s="14"/>
      <c r="AS2015" s="14" t="s">
        <v>5465</v>
      </c>
      <c r="AT2015" s="14" t="str">
        <f>_xlfn.XLOOKUP(B2015,'[9]cell downs 18042026 17h'!$B:$B,'[9]cell downs 18042026 17h'!$B:$B,"")</f>
        <v/>
      </c>
      <c r="AU2015" s="14" t="str">
        <f>_xlfn.XLOOKUP(B2015,'[10]Cells Huawei 19042026 15h'!$B:$B,'[10]Cells Huawei 19042026 15h'!$B:$B,"")</f>
        <v/>
      </c>
      <c r="AV2015" s="9" t="str">
        <f>_xlfn.XLOOKUP(B2015,'[11]cells down 19042026 9H40'!$B:$B,'[11]cells down 19042026 9H40'!$B:$B,"")</f>
        <v/>
      </c>
    </row>
    <row r="2016" spans="1:48" hidden="1" x14ac:dyDescent="0.3">
      <c r="A2016" s="1" t="s">
        <v>789</v>
      </c>
      <c r="B2016" s="8" t="s">
        <v>790</v>
      </c>
      <c r="C2016" s="3" t="str">
        <f>_xlfn.XLOOKUP(B2016,'[1]daily break down'!$D:$D,'[1]daily break down'!$E:$E,"")</f>
        <v>Douala</v>
      </c>
      <c r="D2016" s="1"/>
      <c r="E2016" s="1"/>
      <c r="F2016" s="3" t="s">
        <v>31</v>
      </c>
      <c r="G2016" s="1" t="s">
        <v>32</v>
      </c>
      <c r="H2016" s="29" t="str">
        <f>_xlfn.XLOOKUP(B2016,[2]CALCULATION!$B:$B,[2]CALCULATION!$H:$H,"")</f>
        <v>ZTE</v>
      </c>
      <c r="I2016" s="26">
        <v>0</v>
      </c>
      <c r="J2016" s="26">
        <v>0</v>
      </c>
      <c r="K2016" s="26">
        <v>0</v>
      </c>
      <c r="L2016" s="26">
        <v>0</v>
      </c>
      <c r="M2016" s="26">
        <v>0</v>
      </c>
      <c r="N2016" s="26">
        <v>0</v>
      </c>
      <c r="O2016" s="26">
        <v>0</v>
      </c>
      <c r="P2016" s="114" t="s">
        <v>6364</v>
      </c>
      <c r="Q2016" s="42" t="s">
        <v>5538</v>
      </c>
      <c r="R2016" s="42"/>
      <c r="S2016" s="41" t="str" cm="1">
        <f t="array" ref="S2016">IFERROR(_xlfn.IFS(
U2016="MPR ISSUE","PDH",
U2016="BSS Hardware Issue","BSS",
U2016="Sites strategiques, MLL, Pylone, etc.","ENVTECH",
U2016="AKTIVCO DEFAUT GE &amp; POWER Cabinet","AKTIVCO",
U2016="AKTIVCO Coupure ENEO &amp; Baisse de tension","AKTIVCO GRID ONLY",
U2016="Coupure ENEO &amp; Baisse de tension","IHS GRID ONLY",
U2016="Defaut GE &amp; POWER Cabinet","IHS",
U2016="Sharing","Partners",
U2016="Sites strategiques &amp; DataCenter","SST &amp; DC",
U2016="Exclu","Exclu",
U2016="SAT","SAT",
U2016="SPARE-ISSUE","SPARE-ISSUE",
U2016="Fiber CAmtel","TRANS_FO_CAMTEL",
U2016="Fiber AOF","Fiber AOF",
U2016="Projet OCM (HUAWEI)","TRAVAUX-HUAWEI",
U2016="Projet OCM (NOKIA)","TRAVAUX-NOKIA",
U2016="ACCESS-ISSUE","ACCESS-ISSUE",
U2016="Projet OCM (ZTE, NOKIA, autres projets)","TRAVAUX OCM",
U2016="No root CAuse","No root cause",
U2016="ODU HS","PDH",
U2016="IP &amp; VLAN","PDH",
U2016="Warehouse HUAWEI","SPARE-ISSUE",
U2016="SPARE-HS","SPARE-ISSUE",
U2016="Power Telco","BSS",U2016="no impacts","no impacts"
),"")</f>
        <v>No root cause</v>
      </c>
      <c r="T2016" s="41" t="str" cm="1">
        <f t="array" ref="T2016">IFERROR(_xlfn.IFS(
U2016="MPR ISSUE","TX ISSUE",
U2016="BSS Hardware Issue","RAN ISSUE",
U2016="Sites strategiques, MLL, Pylone, etc.","ENVTECH",
U2016="AKTIVCO DEFAUT GE &amp; POWER Cabinet","POWER ISSUE",
U2016="AKTIVCO Coupure ENEO &amp; Baisse de tension","POWER ISSUE",
U2016="Coupure ENEO &amp; Baisse de tension","POWER ISSUE",
U2016="Defaut GE &amp; POWER Cabinet","POWER ISSUE",
U2016="Sharing","POWER ISSUE",
U2016="Sites strategiques &amp; DataCenter","POWER ISSUE",
U2016="Exclu","Exclu",
U2016="SAT","TX ISSUE",
U2016="SPARE-ISSUE","SPARE-ISSUE",
U2016="Fiber CAmtel","TX ISSUE",
U2016="Fiber AOF","TX ISSUE",
U2016="Projet OCM (HUAWEI)","TRAVAUX-HUAWEI",
U2016="Projet OCM (NOKIA)","TRAVAUX -NOKIA",
U2016="ACCESS-ISSUE","ACCESS-ISSUE",
U2016="Projet OCM (ZTE, NOKIA, autres projets)","TRAVAUX OCM",
U2016="No root CAuse","No root cause",
U2016="ODU HS","TX ISSUE",
U2016="IP &amp; VLAN","TX ISSUE",
U2016="Warehouse HUAWEI","SPARE-ISSUE",
U2016="SPARE-HS","SPARE-ISSUE",
U2016="Power Telco","RAN ISSUE",U2016="no impacts","no impacts"
),"")</f>
        <v>No root cause</v>
      </c>
      <c r="U2016" s="68" t="s">
        <v>5691</v>
      </c>
      <c r="V2016" s="41" t="str" cm="1">
        <f t="array" ref="V2016">IFERROR(_xlfn.IFS(
U2016="MPR ISSUE","ACTIVE",
U2016="BSS Hardware Issue","ACTIVE",
U2016="Sites strategiques, MLL, Pylone, etc.","PASSIVE",
U2016="AKTIVCO DEFAUT GE &amp; POWER Cabinet","PASSIVE",
U2016="AKTIVCO Coupure ENEO &amp; Baisse de tension","PASSIVE",
U2016="Coupure ENEO &amp; Baisse de tension","PASSIVE",
U2016="Defaut GE &amp; POWER Cabinet","PASSIVE",
U2016="Sharing","PASSIVE",
U2016="Sites strategiques &amp; DataCenter","PASSIVE",
U2016="Exclu","Exclu",
U2016="SAT","ACTIVE",
U2016="SPARE-ISSUE","SPARE-ISSUE",
U2016="Fiber CAmtel","ACTIVE",
U2016="Fiber AOF","ACTIVE",
U2016="Projet OCM (HUAWEI)","PLANNED WORKS",
U2016="Projet OCM (NOKIA)","PLANNED WORKS",
U2016="ACCESS-ISSUE","ACCESS-ISSUE",
U2016="Projet OCM (ZTE, NOKIA, autres projets)","PLANNED WORKS",
U2016="No root CAuse","No root cause",
U2016="ODU HS","ACTIVE",
U2016="IP &amp; VLAN","ACTIVE",
U2016="Warehouse HUAWEI","SPARE-ISSUE",
U2016="SPARE-HS","SPARE-ISSUE",
U2016="Power Telco","ACTIVE", U2016="no impacts","no impacts"
),"")</f>
        <v>No root cause</v>
      </c>
      <c r="W2016" s="113"/>
      <c r="X2016" s="113"/>
      <c r="Y2016" s="113"/>
      <c r="Z2016" s="113"/>
      <c r="AA2016" s="113"/>
      <c r="AB2016" s="17" t="s">
        <v>5465</v>
      </c>
      <c r="AC2016" s="17" t="str">
        <f>_xlfn.XLOOKUP(B2016,'INCIDENT-04-27-2026'!E:E,'INCIDENT-04-27-2026'!F:F,"")</f>
        <v/>
      </c>
      <c r="AD2016" s="9"/>
      <c r="AE2016" s="7" t="s">
        <v>5465</v>
      </c>
      <c r="AF2016" s="6" t="str">
        <f>_xlfn.XLOOKUP(B2016,'[13]Input_27-04'!$B:$B,'[13]Input_27-04'!$M:$M,"")</f>
        <v/>
      </c>
      <c r="AG2016" s="7"/>
      <c r="AH2016" s="3"/>
      <c r="AI2016" s="18" t="str">
        <f>_xlfn.XLOOKUP(B2016,'[3]Cells Huawei 27042026 10h'!$B:$B,'[3]Cells Huawei 27042026 10h'!$T:$T,"")</f>
        <v/>
      </c>
      <c r="AJ2016" s="18" t="str">
        <f>_xlfn.XLOOKUP(B2016,'[3]Cells Huawei 27042026 15h'!$B:$B,'[3]Cells Huawei 27042026 15h'!$T:$T,"")</f>
        <v/>
      </c>
      <c r="AK2016" s="18" t="str">
        <f>_xlfn.XLOOKUP(B2016,'[4]cells down 27042026 11h28'!$B:$B,'[4]cells down 27042026 11h28'!$R:$R,"")</f>
        <v/>
      </c>
      <c r="AL2016" s="18" t="str">
        <f>_xlfn.XLOOKUP(B2016,'[4]cells down 27042026 18h01'!$B:$B,'[4]cells down 27042026 18h01'!$R:$R,"")</f>
        <v/>
      </c>
      <c r="AM2016" s="18" t="str">
        <f>_xlfn.XLOOKUP(B2016,'[5]cell downs 27042026 11h'!$B:$B,'[5]cell downs 27042026 11h'!$R:$R,"")</f>
        <v/>
      </c>
      <c r="AN2016" s="18" t="str">
        <f>_xlfn.XLOOKUP(B2016,'[5]cell downs 27042026 17h40'!$B:$B,'[5]cell downs 27042026 17h40'!$R:$R,"")</f>
        <v/>
      </c>
      <c r="AO2016" s="18" t="str">
        <f>_xlfn.XLOOKUP(B2016,'[6]ALL SITES DOWN'!$D:$D,'[6]ALL SITES DOWN'!$J:$J,"")</f>
        <v/>
      </c>
      <c r="AP2016" s="18" t="str">
        <f>_xlfn.XLOOKUP(B2016,'[7]ALL SITES DOWN'!$D:$D,'[7]ALL SITES DOWN'!$J:$J,"")</f>
        <v/>
      </c>
      <c r="AQ2016" s="9" t="str">
        <f>_xlfn.XLOOKUP(B2016,[8]sheet1!$AC:$AC,[8]sheet1!$AF:$AF,"")</f>
        <v/>
      </c>
      <c r="AR2016" s="14"/>
      <c r="AS2016" s="14" t="s">
        <v>5465</v>
      </c>
      <c r="AT2016" s="14" t="str">
        <f>_xlfn.XLOOKUP(B2016,'[9]cell downs 18042026 17h'!$B:$B,'[9]cell downs 18042026 17h'!$B:$B,"")</f>
        <v/>
      </c>
      <c r="AU2016" s="14" t="str">
        <f>_xlfn.XLOOKUP(B2016,'[10]Cells Huawei 19042026 15h'!$B:$B,'[10]Cells Huawei 19042026 15h'!$B:$B,"")</f>
        <v/>
      </c>
      <c r="AV2016" s="9" t="str">
        <f>_xlfn.XLOOKUP(B2016,'[11]cells down 19042026 9H40'!$B:$B,'[11]cells down 19042026 9H40'!$B:$B,"")</f>
        <v/>
      </c>
    </row>
    <row r="2017" spans="1:48" hidden="1" x14ac:dyDescent="0.3">
      <c r="A2017" s="1" t="s">
        <v>767</v>
      </c>
      <c r="B2017" s="8" t="s">
        <v>768</v>
      </c>
      <c r="C2017" s="3" t="str">
        <f>_xlfn.XLOOKUP(B2017,'[1]daily break down'!$D:$D,'[1]daily break down'!$E:$E,"")</f>
        <v>Douala</v>
      </c>
      <c r="D2017" s="1" t="s">
        <v>11</v>
      </c>
      <c r="E2017" s="1" t="s">
        <v>12</v>
      </c>
      <c r="F2017" s="3" t="s">
        <v>31</v>
      </c>
      <c r="G2017" s="1" t="s">
        <v>32</v>
      </c>
      <c r="H2017" s="29" t="str">
        <f>_xlfn.XLOOKUP(B2017,[2]CALCULATION!$B:$B,[2]CALCULATION!$H:$H,"")</f>
        <v>ZTE</v>
      </c>
      <c r="I2017" s="26">
        <v>0</v>
      </c>
      <c r="J2017" s="26">
        <v>0</v>
      </c>
      <c r="K2017" s="26">
        <v>0</v>
      </c>
      <c r="L2017" s="26">
        <v>0</v>
      </c>
      <c r="M2017" s="26">
        <v>0</v>
      </c>
      <c r="N2017" s="26">
        <v>0</v>
      </c>
      <c r="O2017" s="26">
        <v>0</v>
      </c>
      <c r="P2017" s="114" t="s">
        <v>6364</v>
      </c>
      <c r="Q2017" s="42" t="s">
        <v>5538</v>
      </c>
      <c r="R2017" s="42"/>
      <c r="S2017" s="41" t="str" cm="1">
        <f t="array" ref="S2017">IFERROR(_xlfn.IFS(
U2017="MPR ISSUE","PDH",
U2017="BSS Hardware Issue","BSS",
U2017="Sites strategiques, MLL, Pylone, etc.","ENVTECH",
U2017="AKTIVCO DEFAUT GE &amp; POWER Cabinet","AKTIVCO",
U2017="AKTIVCO Coupure ENEO &amp; Baisse de tension","AKTIVCO GRID ONLY",
U2017="Coupure ENEO &amp; Baisse de tension","IHS GRID ONLY",
U2017="Defaut GE &amp; POWER Cabinet","IHS",
U2017="Sharing","Partners",
U2017="Sites strategiques &amp; DataCenter","SST &amp; DC",
U2017="Exclu","Exclu",
U2017="SAT","SAT",
U2017="SPARE-ISSUE","SPARE-ISSUE",
U2017="Fiber CAmtel","TRANS_FO_CAMTEL",
U2017="Fiber AOF","Fiber AOF",
U2017="Projet OCM (HUAWEI)","TRAVAUX-HUAWEI",
U2017="Projet OCM (NOKIA)","TRAVAUX-NOKIA",
U2017="ACCESS-ISSUE","ACCESS-ISSUE",
U2017="Projet OCM (ZTE, NOKIA, autres projets)","TRAVAUX OCM",
U2017="No root CAuse","No root cause",
U2017="ODU HS","PDH",
U2017="IP &amp; VLAN","PDH",
U2017="Warehouse HUAWEI","SPARE-ISSUE",
U2017="SPARE-HS","SPARE-ISSUE",
U2017="Power Telco","BSS",U2017="no impacts","no impacts"
),"")</f>
        <v>No root cause</v>
      </c>
      <c r="T2017" s="41" t="str" cm="1">
        <f t="array" ref="T2017">IFERROR(_xlfn.IFS(
U2017="MPR ISSUE","TX ISSUE",
U2017="BSS Hardware Issue","RAN ISSUE",
U2017="Sites strategiques, MLL, Pylone, etc.","ENVTECH",
U2017="AKTIVCO DEFAUT GE &amp; POWER Cabinet","POWER ISSUE",
U2017="AKTIVCO Coupure ENEO &amp; Baisse de tension","POWER ISSUE",
U2017="Coupure ENEO &amp; Baisse de tension","POWER ISSUE",
U2017="Defaut GE &amp; POWER Cabinet","POWER ISSUE",
U2017="Sharing","POWER ISSUE",
U2017="Sites strategiques &amp; DataCenter","POWER ISSUE",
U2017="Exclu","Exclu",
U2017="SAT","TX ISSUE",
U2017="SPARE-ISSUE","SPARE-ISSUE",
U2017="Fiber CAmtel","TX ISSUE",
U2017="Fiber AOF","TX ISSUE",
U2017="Projet OCM (HUAWEI)","TRAVAUX-HUAWEI",
U2017="Projet OCM (NOKIA)","TRAVAUX -NOKIA",
U2017="ACCESS-ISSUE","ACCESS-ISSUE",
U2017="Projet OCM (ZTE, NOKIA, autres projets)","TRAVAUX OCM",
U2017="No root CAuse","No root cause",
U2017="ODU HS","TX ISSUE",
U2017="IP &amp; VLAN","TX ISSUE",
U2017="Warehouse HUAWEI","SPARE-ISSUE",
U2017="SPARE-HS","SPARE-ISSUE",
U2017="Power Telco","RAN ISSUE",U2017="no impacts","no impacts"
),"")</f>
        <v>No root cause</v>
      </c>
      <c r="U2017" s="68" t="s">
        <v>5691</v>
      </c>
      <c r="V2017" s="41" t="str" cm="1">
        <f t="array" ref="V2017">IFERROR(_xlfn.IFS(
U2017="MPR ISSUE","ACTIVE",
U2017="BSS Hardware Issue","ACTIVE",
U2017="Sites strategiques, MLL, Pylone, etc.","PASSIVE",
U2017="AKTIVCO DEFAUT GE &amp; POWER Cabinet","PASSIVE",
U2017="AKTIVCO Coupure ENEO &amp; Baisse de tension","PASSIVE",
U2017="Coupure ENEO &amp; Baisse de tension","PASSIVE",
U2017="Defaut GE &amp; POWER Cabinet","PASSIVE",
U2017="Sharing","PASSIVE",
U2017="Sites strategiques &amp; DataCenter","PASSIVE",
U2017="Exclu","Exclu",
U2017="SAT","ACTIVE",
U2017="SPARE-ISSUE","SPARE-ISSUE",
U2017="Fiber CAmtel","ACTIVE",
U2017="Fiber AOF","ACTIVE",
U2017="Projet OCM (HUAWEI)","PLANNED WORKS",
U2017="Projet OCM (NOKIA)","PLANNED WORKS",
U2017="ACCESS-ISSUE","ACCESS-ISSUE",
U2017="Projet OCM (ZTE, NOKIA, autres projets)","PLANNED WORKS",
U2017="No root CAuse","No root cause",
U2017="ODU HS","ACTIVE",
U2017="IP &amp; VLAN","ACTIVE",
U2017="Warehouse HUAWEI","SPARE-ISSUE",
U2017="SPARE-HS","SPARE-ISSUE",
U2017="Power Telco","ACTIVE", U2017="no impacts","no impacts"
),"")</f>
        <v>No root cause</v>
      </c>
      <c r="W2017" s="113"/>
      <c r="X2017" s="113"/>
      <c r="Y2017" s="113"/>
      <c r="Z2017" s="113"/>
      <c r="AA2017" s="113"/>
      <c r="AB2017" s="17" t="s">
        <v>5465</v>
      </c>
      <c r="AC2017" s="17" t="str">
        <f>_xlfn.XLOOKUP(B2017,'INCIDENT-04-27-2026'!E:E,'INCIDENT-04-27-2026'!F:F,"")</f>
        <v/>
      </c>
      <c r="AD2017" s="9"/>
      <c r="AE2017" s="7" t="s">
        <v>5465</v>
      </c>
      <c r="AF2017" s="6" t="str">
        <f>_xlfn.XLOOKUP(B2017,'[13]Input_27-04'!$B:$B,'[13]Input_27-04'!$M:$M,"")</f>
        <v/>
      </c>
      <c r="AG2017" s="7"/>
      <c r="AH2017" s="3"/>
      <c r="AI2017" s="18" t="str">
        <f>_xlfn.XLOOKUP(B2017,'[3]Cells Huawei 27042026 10h'!$B:$B,'[3]Cells Huawei 27042026 10h'!$T:$T,"")</f>
        <v/>
      </c>
      <c r="AJ2017" s="18" t="str">
        <f>_xlfn.XLOOKUP(B2017,'[3]Cells Huawei 27042026 15h'!$B:$B,'[3]Cells Huawei 27042026 15h'!$T:$T,"")</f>
        <v/>
      </c>
      <c r="AK2017" s="18" t="str">
        <f>_xlfn.XLOOKUP(B2017,'[4]cells down 27042026 11h28'!$B:$B,'[4]cells down 27042026 11h28'!$R:$R,"")</f>
        <v/>
      </c>
      <c r="AL2017" s="18" t="str">
        <f>_xlfn.XLOOKUP(B2017,'[4]cells down 27042026 18h01'!$B:$B,'[4]cells down 27042026 18h01'!$R:$R,"")</f>
        <v/>
      </c>
      <c r="AM2017" s="18" t="str">
        <f>_xlfn.XLOOKUP(B2017,'[5]cell downs 27042026 11h'!$B:$B,'[5]cell downs 27042026 11h'!$R:$R,"")</f>
        <v/>
      </c>
      <c r="AN2017" s="18" t="str">
        <f>_xlfn.XLOOKUP(B2017,'[5]cell downs 27042026 17h40'!$B:$B,'[5]cell downs 27042026 17h40'!$R:$R,"")</f>
        <v/>
      </c>
      <c r="AO2017" s="18" t="str">
        <f>_xlfn.XLOOKUP(B2017,'[6]ALL SITES DOWN'!$D:$D,'[6]ALL SITES DOWN'!$J:$J,"")</f>
        <v/>
      </c>
      <c r="AP2017" s="18" t="str">
        <f>_xlfn.XLOOKUP(B2017,'[7]ALL SITES DOWN'!$D:$D,'[7]ALL SITES DOWN'!$J:$J,"")</f>
        <v/>
      </c>
      <c r="AQ2017" s="9" t="str">
        <f>_xlfn.XLOOKUP(B2017,[8]sheet1!$AC:$AC,[8]sheet1!$AF:$AF,"")</f>
        <v/>
      </c>
      <c r="AR2017" s="14"/>
      <c r="AS2017" s="14" t="s">
        <v>5465</v>
      </c>
      <c r="AT2017" s="14" t="str">
        <f>_xlfn.XLOOKUP(B2017,'[9]cell downs 18042026 17h'!$B:$B,'[9]cell downs 18042026 17h'!$B:$B,"")</f>
        <v/>
      </c>
      <c r="AU2017" s="14" t="str">
        <f>_xlfn.XLOOKUP(B2017,'[10]Cells Huawei 19042026 15h'!$B:$B,'[10]Cells Huawei 19042026 15h'!$B:$B,"")</f>
        <v/>
      </c>
      <c r="AV2017" s="9" t="str">
        <f>_xlfn.XLOOKUP(B2017,'[11]cells down 19042026 9H40'!$B:$B,'[11]cells down 19042026 9H40'!$B:$B,"")</f>
        <v/>
      </c>
    </row>
    <row r="2018" spans="1:48" hidden="1" x14ac:dyDescent="0.3">
      <c r="A2018" s="1" t="s">
        <v>848</v>
      </c>
      <c r="B2018" s="8" t="s">
        <v>849</v>
      </c>
      <c r="C2018" s="3" t="str">
        <f>_xlfn.XLOOKUP(B2018,'[1]daily break down'!$D:$D,'[1]daily break down'!$E:$E,"")</f>
        <v>Douala</v>
      </c>
      <c r="D2018" s="1" t="s">
        <v>11</v>
      </c>
      <c r="E2018" s="1" t="s">
        <v>12</v>
      </c>
      <c r="F2018" s="3" t="s">
        <v>31</v>
      </c>
      <c r="G2018" s="1" t="s">
        <v>32</v>
      </c>
      <c r="H2018" s="29" t="str">
        <f>_xlfn.XLOOKUP(B2018,[2]CALCULATION!$B:$B,[2]CALCULATION!$H:$H,"")</f>
        <v>ZTE</v>
      </c>
      <c r="I2018" s="26">
        <v>0</v>
      </c>
      <c r="J2018" s="26">
        <v>0</v>
      </c>
      <c r="K2018" s="26">
        <v>0</v>
      </c>
      <c r="L2018" s="26">
        <v>0</v>
      </c>
      <c r="M2018" s="26">
        <v>0</v>
      </c>
      <c r="N2018" s="26">
        <v>0</v>
      </c>
      <c r="O2018" s="26">
        <v>0</v>
      </c>
      <c r="P2018" s="114" t="s">
        <v>6364</v>
      </c>
      <c r="Q2018" s="42" t="s">
        <v>5538</v>
      </c>
      <c r="R2018" s="42"/>
      <c r="S2018" s="41" t="str" cm="1">
        <f t="array" ref="S2018">IFERROR(_xlfn.IFS(
U2018="MPR ISSUE","PDH",
U2018="BSS Hardware Issue","BSS",
U2018="Sites strategiques, MLL, Pylone, etc.","ENVTECH",
U2018="AKTIVCO DEFAUT GE &amp; POWER Cabinet","AKTIVCO",
U2018="AKTIVCO Coupure ENEO &amp; Baisse de tension","AKTIVCO GRID ONLY",
U2018="Coupure ENEO &amp; Baisse de tension","IHS GRID ONLY",
U2018="Defaut GE &amp; POWER Cabinet","IHS",
U2018="Sharing","Partners",
U2018="Sites strategiques &amp; DataCenter","SST &amp; DC",
U2018="Exclu","Exclu",
U2018="SAT","SAT",
U2018="SPARE-ISSUE","SPARE-ISSUE",
U2018="Fiber CAmtel","TRANS_FO_CAMTEL",
U2018="Fiber AOF","Fiber AOF",
U2018="Projet OCM (HUAWEI)","TRAVAUX-HUAWEI",
U2018="Projet OCM (NOKIA)","TRAVAUX-NOKIA",
U2018="ACCESS-ISSUE","ACCESS-ISSUE",
U2018="Projet OCM (ZTE, NOKIA, autres projets)","TRAVAUX OCM",
U2018="No root CAuse","No root cause",
U2018="ODU HS","PDH",
U2018="IP &amp; VLAN","PDH",
U2018="Warehouse HUAWEI","SPARE-ISSUE",
U2018="SPARE-HS","SPARE-ISSUE",
U2018="Power Telco","BSS",U2018="no impacts","no impacts"
),"")</f>
        <v>No root cause</v>
      </c>
      <c r="T2018" s="41" t="str" cm="1">
        <f t="array" ref="T2018">IFERROR(_xlfn.IFS(
U2018="MPR ISSUE","TX ISSUE",
U2018="BSS Hardware Issue","RAN ISSUE",
U2018="Sites strategiques, MLL, Pylone, etc.","ENVTECH",
U2018="AKTIVCO DEFAUT GE &amp; POWER Cabinet","POWER ISSUE",
U2018="AKTIVCO Coupure ENEO &amp; Baisse de tension","POWER ISSUE",
U2018="Coupure ENEO &amp; Baisse de tension","POWER ISSUE",
U2018="Defaut GE &amp; POWER Cabinet","POWER ISSUE",
U2018="Sharing","POWER ISSUE",
U2018="Sites strategiques &amp; DataCenter","POWER ISSUE",
U2018="Exclu","Exclu",
U2018="SAT","TX ISSUE",
U2018="SPARE-ISSUE","SPARE-ISSUE",
U2018="Fiber CAmtel","TX ISSUE",
U2018="Fiber AOF","TX ISSUE",
U2018="Projet OCM (HUAWEI)","TRAVAUX-HUAWEI",
U2018="Projet OCM (NOKIA)","TRAVAUX -NOKIA",
U2018="ACCESS-ISSUE","ACCESS-ISSUE",
U2018="Projet OCM (ZTE, NOKIA, autres projets)","TRAVAUX OCM",
U2018="No root CAuse","No root cause",
U2018="ODU HS","TX ISSUE",
U2018="IP &amp; VLAN","TX ISSUE",
U2018="Warehouse HUAWEI","SPARE-ISSUE",
U2018="SPARE-HS","SPARE-ISSUE",
U2018="Power Telco","RAN ISSUE",U2018="no impacts","no impacts"
),"")</f>
        <v>No root cause</v>
      </c>
      <c r="U2018" s="68" t="s">
        <v>5691</v>
      </c>
      <c r="V2018" s="41" t="str" cm="1">
        <f t="array" ref="V2018">IFERROR(_xlfn.IFS(
U2018="MPR ISSUE","ACTIVE",
U2018="BSS Hardware Issue","ACTIVE",
U2018="Sites strategiques, MLL, Pylone, etc.","PASSIVE",
U2018="AKTIVCO DEFAUT GE &amp; POWER Cabinet","PASSIVE",
U2018="AKTIVCO Coupure ENEO &amp; Baisse de tension","PASSIVE",
U2018="Coupure ENEO &amp; Baisse de tension","PASSIVE",
U2018="Defaut GE &amp; POWER Cabinet","PASSIVE",
U2018="Sharing","PASSIVE",
U2018="Sites strategiques &amp; DataCenter","PASSIVE",
U2018="Exclu","Exclu",
U2018="SAT","ACTIVE",
U2018="SPARE-ISSUE","SPARE-ISSUE",
U2018="Fiber CAmtel","ACTIVE",
U2018="Fiber AOF","ACTIVE",
U2018="Projet OCM (HUAWEI)","PLANNED WORKS",
U2018="Projet OCM (NOKIA)","PLANNED WORKS",
U2018="ACCESS-ISSUE","ACCESS-ISSUE",
U2018="Projet OCM (ZTE, NOKIA, autres projets)","PLANNED WORKS",
U2018="No root CAuse","No root cause",
U2018="ODU HS","ACTIVE",
U2018="IP &amp; VLAN","ACTIVE",
U2018="Warehouse HUAWEI","SPARE-ISSUE",
U2018="SPARE-HS","SPARE-ISSUE",
U2018="Power Telco","ACTIVE", U2018="no impacts","no impacts"
),"")</f>
        <v>No root cause</v>
      </c>
      <c r="W2018" s="113"/>
      <c r="X2018" s="113"/>
      <c r="Y2018" s="113"/>
      <c r="Z2018" s="113"/>
      <c r="AA2018" s="113"/>
      <c r="AB2018" s="17" t="s">
        <v>5465</v>
      </c>
      <c r="AC2018" s="17" t="str">
        <f>_xlfn.XLOOKUP(B2018,'INCIDENT-04-27-2026'!E:E,'INCIDENT-04-27-2026'!F:F,"")</f>
        <v/>
      </c>
      <c r="AD2018" s="9"/>
      <c r="AE2018" s="7" t="s">
        <v>5465</v>
      </c>
      <c r="AF2018" s="6" t="str">
        <f>_xlfn.XLOOKUP(B2018,'[13]Input_27-04'!$B:$B,'[13]Input_27-04'!$M:$M,"")</f>
        <v/>
      </c>
      <c r="AG2018" s="7"/>
      <c r="AH2018" s="3"/>
      <c r="AI2018" s="18" t="str">
        <f>_xlfn.XLOOKUP(B2018,'[3]Cells Huawei 27042026 10h'!$B:$B,'[3]Cells Huawei 27042026 10h'!$T:$T,"")</f>
        <v/>
      </c>
      <c r="AJ2018" s="18" t="str">
        <f>_xlfn.XLOOKUP(B2018,'[3]Cells Huawei 27042026 15h'!$B:$B,'[3]Cells Huawei 27042026 15h'!$T:$T,"")</f>
        <v/>
      </c>
      <c r="AK2018" s="18" t="str">
        <f>_xlfn.XLOOKUP(B2018,'[4]cells down 27042026 11h28'!$B:$B,'[4]cells down 27042026 11h28'!$R:$R,"")</f>
        <v/>
      </c>
      <c r="AL2018" s="18" t="str">
        <f>_xlfn.XLOOKUP(B2018,'[4]cells down 27042026 18h01'!$B:$B,'[4]cells down 27042026 18h01'!$R:$R,"")</f>
        <v/>
      </c>
      <c r="AM2018" s="18" t="str">
        <f>_xlfn.XLOOKUP(B2018,'[5]cell downs 27042026 11h'!$B:$B,'[5]cell downs 27042026 11h'!$R:$R,"")</f>
        <v/>
      </c>
      <c r="AN2018" s="18" t="str">
        <f>_xlfn.XLOOKUP(B2018,'[5]cell downs 27042026 17h40'!$B:$B,'[5]cell downs 27042026 17h40'!$R:$R,"")</f>
        <v/>
      </c>
      <c r="AO2018" s="18" t="str">
        <f>_xlfn.XLOOKUP(B2018,'[6]ALL SITES DOWN'!$D:$D,'[6]ALL SITES DOWN'!$J:$J,"")</f>
        <v/>
      </c>
      <c r="AP2018" s="18" t="str">
        <f>_xlfn.XLOOKUP(B2018,'[7]ALL SITES DOWN'!$D:$D,'[7]ALL SITES DOWN'!$J:$J,"")</f>
        <v/>
      </c>
      <c r="AQ2018" s="9" t="str">
        <f>_xlfn.XLOOKUP(B2018,[8]sheet1!$AC:$AC,[8]sheet1!$AF:$AF,"")</f>
        <v/>
      </c>
      <c r="AR2018" s="14"/>
      <c r="AS2018" s="14" t="s">
        <v>5465</v>
      </c>
      <c r="AT2018" s="14" t="str">
        <f>_xlfn.XLOOKUP(B2018,'[9]cell downs 18042026 17h'!$B:$B,'[9]cell downs 18042026 17h'!$B:$B,"")</f>
        <v/>
      </c>
      <c r="AU2018" s="14" t="str">
        <f>_xlfn.XLOOKUP(B2018,'[10]Cells Huawei 19042026 15h'!$B:$B,'[10]Cells Huawei 19042026 15h'!$B:$B,"")</f>
        <v/>
      </c>
      <c r="AV2018" s="9" t="str">
        <f>_xlfn.XLOOKUP(B2018,'[11]cells down 19042026 9H40'!$B:$B,'[11]cells down 19042026 9H40'!$B:$B,"")</f>
        <v/>
      </c>
    </row>
    <row r="2019" spans="1:48" hidden="1" x14ac:dyDescent="0.3">
      <c r="A2019" s="1" t="s">
        <v>875</v>
      </c>
      <c r="B2019" s="8" t="s">
        <v>876</v>
      </c>
      <c r="C2019" s="3" t="str">
        <f>_xlfn.XLOOKUP(B2019,'[1]daily break down'!$D:$D,'[1]daily break down'!$E:$E,"")</f>
        <v>Douala</v>
      </c>
      <c r="D2019" s="1" t="s">
        <v>11</v>
      </c>
      <c r="E2019" s="1" t="s">
        <v>12</v>
      </c>
      <c r="F2019" s="3" t="s">
        <v>31</v>
      </c>
      <c r="G2019" s="1" t="s">
        <v>32</v>
      </c>
      <c r="H2019" s="29" t="str">
        <f>_xlfn.XLOOKUP(B2019,[2]CALCULATION!$B:$B,[2]CALCULATION!$H:$H,"")</f>
        <v>ZTE</v>
      </c>
      <c r="I2019" s="26">
        <v>0</v>
      </c>
      <c r="J2019" s="26">
        <v>0</v>
      </c>
      <c r="K2019" s="26">
        <v>0</v>
      </c>
      <c r="L2019" s="26">
        <v>0</v>
      </c>
      <c r="M2019" s="26">
        <v>0</v>
      </c>
      <c r="N2019" s="26">
        <v>0</v>
      </c>
      <c r="O2019" s="26">
        <v>0</v>
      </c>
      <c r="P2019" s="114" t="s">
        <v>6364</v>
      </c>
      <c r="Q2019" s="42" t="s">
        <v>5538</v>
      </c>
      <c r="R2019" s="42"/>
      <c r="S2019" s="41" t="str" cm="1">
        <f t="array" ref="S2019">IFERROR(_xlfn.IFS(
U2019="MPR ISSUE","PDH",
U2019="BSS Hardware Issue","BSS",
U2019="Sites strategiques, MLL, Pylone, etc.","ENVTECH",
U2019="AKTIVCO DEFAUT GE &amp; POWER Cabinet","AKTIVCO",
U2019="AKTIVCO Coupure ENEO &amp; Baisse de tension","AKTIVCO GRID ONLY",
U2019="Coupure ENEO &amp; Baisse de tension","IHS GRID ONLY",
U2019="Defaut GE &amp; POWER Cabinet","IHS",
U2019="Sharing","Partners",
U2019="Sites strategiques &amp; DataCenter","SST &amp; DC",
U2019="Exclu","Exclu",
U2019="SAT","SAT",
U2019="SPARE-ISSUE","SPARE-ISSUE",
U2019="Fiber CAmtel","TRANS_FO_CAMTEL",
U2019="Fiber AOF","Fiber AOF",
U2019="Projet OCM (HUAWEI)","TRAVAUX-HUAWEI",
U2019="Projet OCM (NOKIA)","TRAVAUX-NOKIA",
U2019="ACCESS-ISSUE","ACCESS-ISSUE",
U2019="Projet OCM (ZTE, NOKIA, autres projets)","TRAVAUX OCM",
U2019="No root CAuse","No root cause",
U2019="ODU HS","PDH",
U2019="IP &amp; VLAN","PDH",
U2019="Warehouse HUAWEI","SPARE-ISSUE",
U2019="SPARE-HS","SPARE-ISSUE",
U2019="Power Telco","BSS",U2019="no impacts","no impacts"
),"")</f>
        <v>No root cause</v>
      </c>
      <c r="T2019" s="41" t="str" cm="1">
        <f t="array" ref="T2019">IFERROR(_xlfn.IFS(
U2019="MPR ISSUE","TX ISSUE",
U2019="BSS Hardware Issue","RAN ISSUE",
U2019="Sites strategiques, MLL, Pylone, etc.","ENVTECH",
U2019="AKTIVCO DEFAUT GE &amp; POWER Cabinet","POWER ISSUE",
U2019="AKTIVCO Coupure ENEO &amp; Baisse de tension","POWER ISSUE",
U2019="Coupure ENEO &amp; Baisse de tension","POWER ISSUE",
U2019="Defaut GE &amp; POWER Cabinet","POWER ISSUE",
U2019="Sharing","POWER ISSUE",
U2019="Sites strategiques &amp; DataCenter","POWER ISSUE",
U2019="Exclu","Exclu",
U2019="SAT","TX ISSUE",
U2019="SPARE-ISSUE","SPARE-ISSUE",
U2019="Fiber CAmtel","TX ISSUE",
U2019="Fiber AOF","TX ISSUE",
U2019="Projet OCM (HUAWEI)","TRAVAUX-HUAWEI",
U2019="Projet OCM (NOKIA)","TRAVAUX -NOKIA",
U2019="ACCESS-ISSUE","ACCESS-ISSUE",
U2019="Projet OCM (ZTE, NOKIA, autres projets)","TRAVAUX OCM",
U2019="No root CAuse","No root cause",
U2019="ODU HS","TX ISSUE",
U2019="IP &amp; VLAN","TX ISSUE",
U2019="Warehouse HUAWEI","SPARE-ISSUE",
U2019="SPARE-HS","SPARE-ISSUE",
U2019="Power Telco","RAN ISSUE",U2019="no impacts","no impacts"
),"")</f>
        <v>No root cause</v>
      </c>
      <c r="U2019" s="68" t="s">
        <v>5691</v>
      </c>
      <c r="V2019" s="41" t="str" cm="1">
        <f t="array" ref="V2019">IFERROR(_xlfn.IFS(
U2019="MPR ISSUE","ACTIVE",
U2019="BSS Hardware Issue","ACTIVE",
U2019="Sites strategiques, MLL, Pylone, etc.","PASSIVE",
U2019="AKTIVCO DEFAUT GE &amp; POWER Cabinet","PASSIVE",
U2019="AKTIVCO Coupure ENEO &amp; Baisse de tension","PASSIVE",
U2019="Coupure ENEO &amp; Baisse de tension","PASSIVE",
U2019="Defaut GE &amp; POWER Cabinet","PASSIVE",
U2019="Sharing","PASSIVE",
U2019="Sites strategiques &amp; DataCenter","PASSIVE",
U2019="Exclu","Exclu",
U2019="SAT","ACTIVE",
U2019="SPARE-ISSUE","SPARE-ISSUE",
U2019="Fiber CAmtel","ACTIVE",
U2019="Fiber AOF","ACTIVE",
U2019="Projet OCM (HUAWEI)","PLANNED WORKS",
U2019="Projet OCM (NOKIA)","PLANNED WORKS",
U2019="ACCESS-ISSUE","ACCESS-ISSUE",
U2019="Projet OCM (ZTE, NOKIA, autres projets)","PLANNED WORKS",
U2019="No root CAuse","No root cause",
U2019="ODU HS","ACTIVE",
U2019="IP &amp; VLAN","ACTIVE",
U2019="Warehouse HUAWEI","SPARE-ISSUE",
U2019="SPARE-HS","SPARE-ISSUE",
U2019="Power Telco","ACTIVE", U2019="no impacts","no impacts"
),"")</f>
        <v>No root cause</v>
      </c>
      <c r="W2019" s="113"/>
      <c r="X2019" s="113"/>
      <c r="Y2019" s="113"/>
      <c r="Z2019" s="113"/>
      <c r="AA2019" s="113"/>
      <c r="AB2019" s="17" t="s">
        <v>5465</v>
      </c>
      <c r="AC2019" s="17" t="str">
        <f>_xlfn.XLOOKUP(B2019,'INCIDENT-04-27-2026'!E:E,'INCIDENT-04-27-2026'!F:F,"")</f>
        <v/>
      </c>
      <c r="AD2019" s="9"/>
      <c r="AE2019" s="7" t="s">
        <v>5465</v>
      </c>
      <c r="AF2019" s="6" t="str">
        <f>_xlfn.XLOOKUP(B2019,'[13]Input_27-04'!$B:$B,'[13]Input_27-04'!$M:$M,"")</f>
        <v/>
      </c>
      <c r="AG2019" s="7"/>
      <c r="AH2019" s="3"/>
      <c r="AI2019" s="18" t="str">
        <f>_xlfn.XLOOKUP(B2019,'[3]Cells Huawei 27042026 10h'!$B:$B,'[3]Cells Huawei 27042026 10h'!$T:$T,"")</f>
        <v/>
      </c>
      <c r="AJ2019" s="18" t="str">
        <f>_xlfn.XLOOKUP(B2019,'[3]Cells Huawei 27042026 15h'!$B:$B,'[3]Cells Huawei 27042026 15h'!$T:$T,"")</f>
        <v/>
      </c>
      <c r="AK2019" s="18" t="str">
        <f>_xlfn.XLOOKUP(B2019,'[4]cells down 27042026 11h28'!$B:$B,'[4]cells down 27042026 11h28'!$R:$R,"")</f>
        <v/>
      </c>
      <c r="AL2019" s="18" t="str">
        <f>_xlfn.XLOOKUP(B2019,'[4]cells down 27042026 18h01'!$B:$B,'[4]cells down 27042026 18h01'!$R:$R,"")</f>
        <v/>
      </c>
      <c r="AM2019" s="18" t="str">
        <f>_xlfn.XLOOKUP(B2019,'[5]cell downs 27042026 11h'!$B:$B,'[5]cell downs 27042026 11h'!$R:$R,"")</f>
        <v/>
      </c>
      <c r="AN2019" s="18" t="str">
        <f>_xlfn.XLOOKUP(B2019,'[5]cell downs 27042026 17h40'!$B:$B,'[5]cell downs 27042026 17h40'!$R:$R,"")</f>
        <v/>
      </c>
      <c r="AO2019" s="18" t="str">
        <f>_xlfn.XLOOKUP(B2019,'[6]ALL SITES DOWN'!$D:$D,'[6]ALL SITES DOWN'!$J:$J,"")</f>
        <v/>
      </c>
      <c r="AP2019" s="18" t="str">
        <f>_xlfn.XLOOKUP(B2019,'[7]ALL SITES DOWN'!$D:$D,'[7]ALL SITES DOWN'!$J:$J,"")</f>
        <v/>
      </c>
      <c r="AQ2019" s="9" t="str">
        <f>_xlfn.XLOOKUP(B2019,[8]sheet1!$AC:$AC,[8]sheet1!$AF:$AF,"")</f>
        <v/>
      </c>
      <c r="AR2019" s="14"/>
      <c r="AS2019" s="14" t="s">
        <v>5465</v>
      </c>
      <c r="AT2019" s="14" t="str">
        <f>_xlfn.XLOOKUP(B2019,'[9]cell downs 18042026 17h'!$B:$B,'[9]cell downs 18042026 17h'!$B:$B,"")</f>
        <v/>
      </c>
      <c r="AU2019" s="14" t="str">
        <f>_xlfn.XLOOKUP(B2019,'[10]Cells Huawei 19042026 15h'!$B:$B,'[10]Cells Huawei 19042026 15h'!$B:$B,"")</f>
        <v/>
      </c>
      <c r="AV2019" s="9" t="str">
        <f>_xlfn.XLOOKUP(B2019,'[11]cells down 19042026 9H40'!$B:$B,'[11]cells down 19042026 9H40'!$B:$B,"")</f>
        <v/>
      </c>
    </row>
    <row r="2020" spans="1:48" hidden="1" x14ac:dyDescent="0.3">
      <c r="A2020" s="1" t="s">
        <v>218</v>
      </c>
      <c r="B2020" s="8" t="s">
        <v>219</v>
      </c>
      <c r="C2020" s="3" t="str">
        <f>_xlfn.XLOOKUP(B2020,'[1]daily break down'!$D:$D,'[1]daily break down'!$E:$E,"")</f>
        <v>OUEST</v>
      </c>
      <c r="D2020" s="1" t="s">
        <v>21</v>
      </c>
      <c r="E2020" s="1" t="s">
        <v>36</v>
      </c>
      <c r="F2020" s="3" t="s">
        <v>102</v>
      </c>
      <c r="G2020" s="1" t="s">
        <v>220</v>
      </c>
      <c r="H2020" s="27" t="str">
        <f>_xlfn.XLOOKUP(B2020,[2]CALCULATION!$B:$B,[2]CALCULATION!$H:$H,"")</f>
        <v>HUAWEI</v>
      </c>
      <c r="I2020" s="26">
        <v>0</v>
      </c>
      <c r="J2020" s="26">
        <v>0</v>
      </c>
      <c r="K2020" s="26">
        <v>0</v>
      </c>
      <c r="L2020" s="26">
        <v>0</v>
      </c>
      <c r="M2020" s="26">
        <v>0</v>
      </c>
      <c r="N2020" s="26">
        <v>0</v>
      </c>
      <c r="O2020" s="26">
        <v>0</v>
      </c>
      <c r="P2020" s="114" t="s">
        <v>6364</v>
      </c>
      <c r="Q2020" s="42" t="s">
        <v>5538</v>
      </c>
      <c r="R2020" s="42"/>
      <c r="S2020" s="41" t="str" cm="1">
        <f t="array" ref="S2020">IFERROR(_xlfn.IFS(
U2020="MPR ISSUE","PDH",
U2020="BSS Hardware Issue","BSS",
U2020="Sites strategiques, MLL, Pylone, etc.","ENVTECH",
U2020="AKTIVCO DEFAUT GE &amp; POWER Cabinet","AKTIVCO",
U2020="AKTIVCO Coupure ENEO &amp; Baisse de tension","AKTIVCO GRID ONLY",
U2020="Coupure ENEO &amp; Baisse de tension","IHS GRID ONLY",
U2020="Defaut GE &amp; POWER Cabinet","IHS",
U2020="Sharing","Partners",
U2020="Sites strategiques &amp; DataCenter","SST &amp; DC",
U2020="Exclu","Exclu",
U2020="SAT","SAT",
U2020="SPARE-ISSUE","SPARE-ISSUE",
U2020="Fiber CAmtel","TRANS_FO_CAMTEL",
U2020="Fiber AOF","Fiber AOF",
U2020="Projet OCM (HUAWEI)","TRAVAUX-HUAWEI",
U2020="Projet OCM (NOKIA)","TRAVAUX-NOKIA",
U2020="ACCESS-ISSUE","ACCESS-ISSUE",
U2020="Projet OCM (ZTE, NOKIA, autres projets)","TRAVAUX OCM",
U2020="No root CAuse","No root cause",
U2020="ODU HS","PDH",
U2020="IP &amp; VLAN","PDH",
U2020="Warehouse HUAWEI","SPARE-ISSUE",
U2020="SPARE-HS","SPARE-ISSUE",
U2020="Power Telco","BSS",U2020="no impacts","no impacts"
),"")</f>
        <v>No root cause</v>
      </c>
      <c r="T2020" s="41" t="str" cm="1">
        <f t="array" ref="T2020">IFERROR(_xlfn.IFS(
U2020="MPR ISSUE","TX ISSUE",
U2020="BSS Hardware Issue","RAN ISSUE",
U2020="Sites strategiques, MLL, Pylone, etc.","ENVTECH",
U2020="AKTIVCO DEFAUT GE &amp; POWER Cabinet","POWER ISSUE",
U2020="AKTIVCO Coupure ENEO &amp; Baisse de tension","POWER ISSUE",
U2020="Coupure ENEO &amp; Baisse de tension","POWER ISSUE",
U2020="Defaut GE &amp; POWER Cabinet","POWER ISSUE",
U2020="Sharing","POWER ISSUE",
U2020="Sites strategiques &amp; DataCenter","POWER ISSUE",
U2020="Exclu","Exclu",
U2020="SAT","TX ISSUE",
U2020="SPARE-ISSUE","SPARE-ISSUE",
U2020="Fiber CAmtel","TX ISSUE",
U2020="Fiber AOF","TX ISSUE",
U2020="Projet OCM (HUAWEI)","TRAVAUX-HUAWEI",
U2020="Projet OCM (NOKIA)","TRAVAUX -NOKIA",
U2020="ACCESS-ISSUE","ACCESS-ISSUE",
U2020="Projet OCM (ZTE, NOKIA, autres projets)","TRAVAUX OCM",
U2020="No root CAuse","No root cause",
U2020="ODU HS","TX ISSUE",
U2020="IP &amp; VLAN","TX ISSUE",
U2020="Warehouse HUAWEI","SPARE-ISSUE",
U2020="SPARE-HS","SPARE-ISSUE",
U2020="Power Telco","RAN ISSUE",U2020="no impacts","no impacts"
),"")</f>
        <v>No root cause</v>
      </c>
      <c r="U2020" s="68" t="s">
        <v>5691</v>
      </c>
      <c r="V2020" s="41" t="str" cm="1">
        <f t="array" ref="V2020">IFERROR(_xlfn.IFS(
U2020="MPR ISSUE","ACTIVE",
U2020="BSS Hardware Issue","ACTIVE",
U2020="Sites strategiques, MLL, Pylone, etc.","PASSIVE",
U2020="AKTIVCO DEFAUT GE &amp; POWER Cabinet","PASSIVE",
U2020="AKTIVCO Coupure ENEO &amp; Baisse de tension","PASSIVE",
U2020="Coupure ENEO &amp; Baisse de tension","PASSIVE",
U2020="Defaut GE &amp; POWER Cabinet","PASSIVE",
U2020="Sharing","PASSIVE",
U2020="Sites strategiques &amp; DataCenter","PASSIVE",
U2020="Exclu","Exclu",
U2020="SAT","ACTIVE",
U2020="SPARE-ISSUE","SPARE-ISSUE",
U2020="Fiber CAmtel","ACTIVE",
U2020="Fiber AOF","ACTIVE",
U2020="Projet OCM (HUAWEI)","PLANNED WORKS",
U2020="Projet OCM (NOKIA)","PLANNED WORKS",
U2020="ACCESS-ISSUE","ACCESS-ISSUE",
U2020="Projet OCM (ZTE, NOKIA, autres projets)","PLANNED WORKS",
U2020="No root CAuse","No root cause",
U2020="ODU HS","ACTIVE",
U2020="IP &amp; VLAN","ACTIVE",
U2020="Warehouse HUAWEI","SPARE-ISSUE",
U2020="SPARE-HS","SPARE-ISSUE",
U2020="Power Telco","ACTIVE", U2020="no impacts","no impacts"
),"")</f>
        <v>No root cause</v>
      </c>
      <c r="W2020" s="113"/>
      <c r="X2020" s="113"/>
      <c r="Y2020" s="113"/>
      <c r="Z2020" s="113"/>
      <c r="AA2020" s="113"/>
      <c r="AB2020" s="17" t="s">
        <v>5465</v>
      </c>
      <c r="AC2020" s="17" t="str">
        <f>_xlfn.XLOOKUP(B2020,'INCIDENT-04-27-2026'!E:E,'INCIDENT-04-27-2026'!F:F,"")</f>
        <v/>
      </c>
      <c r="AD2020" s="9"/>
      <c r="AE2020" s="7" t="s">
        <v>5465</v>
      </c>
      <c r="AF2020" s="6" t="str">
        <f>_xlfn.XLOOKUP(B2020,'[13]Input_27-04'!$B:$B,'[13]Input_27-04'!$M:$M,"")</f>
        <v/>
      </c>
      <c r="AG2020" s="7"/>
      <c r="AH2020" s="3"/>
      <c r="AI2020" s="18" t="str">
        <f>_xlfn.XLOOKUP(B2020,'[3]Cells Huawei 27042026 10h'!$B:$B,'[3]Cells Huawei 27042026 10h'!$T:$T,"")</f>
        <v/>
      </c>
      <c r="AJ2020" s="18" t="str">
        <f>_xlfn.XLOOKUP(B2020,'[3]Cells Huawei 27042026 15h'!$B:$B,'[3]Cells Huawei 27042026 15h'!$T:$T,"")</f>
        <v/>
      </c>
      <c r="AK2020" s="18" t="str">
        <f>_xlfn.XLOOKUP(B2020,'[4]cells down 27042026 11h28'!$B:$B,'[4]cells down 27042026 11h28'!$R:$R,"")</f>
        <v/>
      </c>
      <c r="AL2020" s="18" t="str">
        <f>_xlfn.XLOOKUP(B2020,'[4]cells down 27042026 18h01'!$B:$B,'[4]cells down 27042026 18h01'!$R:$R,"")</f>
        <v/>
      </c>
      <c r="AM2020" s="18" t="str">
        <f>_xlfn.XLOOKUP(B2020,'[5]cell downs 27042026 11h'!$B:$B,'[5]cell downs 27042026 11h'!$R:$R,"")</f>
        <v/>
      </c>
      <c r="AN2020" s="18" t="str">
        <f>_xlfn.XLOOKUP(B2020,'[5]cell downs 27042026 17h40'!$B:$B,'[5]cell downs 27042026 17h40'!$R:$R,"")</f>
        <v/>
      </c>
      <c r="AO2020" s="18" t="str">
        <f>_xlfn.XLOOKUP(B2020,'[6]ALL SITES DOWN'!$D:$D,'[6]ALL SITES DOWN'!$J:$J,"")</f>
        <v/>
      </c>
      <c r="AP2020" s="18" t="str">
        <f>_xlfn.XLOOKUP(B2020,'[7]ALL SITES DOWN'!$D:$D,'[7]ALL SITES DOWN'!$J:$J,"")</f>
        <v/>
      </c>
      <c r="AQ2020" s="9" t="str">
        <f>_xlfn.XLOOKUP(B2020,[8]sheet1!$AC:$AC,[8]sheet1!$AF:$AF,"")</f>
        <v/>
      </c>
      <c r="AR2020" s="14"/>
      <c r="AS2020" s="14" t="s">
        <v>5465</v>
      </c>
      <c r="AT2020" s="14" t="str">
        <f>_xlfn.XLOOKUP(B2020,'[9]cell downs 18042026 17h'!$B:$B,'[9]cell downs 18042026 17h'!$B:$B,"")</f>
        <v/>
      </c>
      <c r="AU2020" s="14" t="str">
        <f>_xlfn.XLOOKUP(B2020,'[10]Cells Huawei 19042026 15h'!$B:$B,'[10]Cells Huawei 19042026 15h'!$B:$B,"")</f>
        <v/>
      </c>
      <c r="AV2020" s="9" t="str">
        <f>_xlfn.XLOOKUP(B2020,'[11]cells down 19042026 9H40'!$B:$B,'[11]cells down 19042026 9H40'!$B:$B,"")</f>
        <v/>
      </c>
    </row>
    <row r="2021" spans="1:48" hidden="1" x14ac:dyDescent="0.3">
      <c r="A2021" s="1" t="s">
        <v>931</v>
      </c>
      <c r="B2021" s="8" t="s">
        <v>932</v>
      </c>
      <c r="C2021" s="3" t="str">
        <f>_xlfn.XLOOKUP(B2021,'[1]daily break down'!$D:$D,'[1]daily break down'!$E:$E,"")</f>
        <v>Garoua</v>
      </c>
      <c r="D2021" s="1" t="s">
        <v>11</v>
      </c>
      <c r="E2021" s="1" t="s">
        <v>12</v>
      </c>
      <c r="F2021" s="3" t="s">
        <v>23</v>
      </c>
      <c r="G2021" s="1" t="s">
        <v>24</v>
      </c>
      <c r="H2021" s="27" t="str">
        <f>_xlfn.XLOOKUP(B2021,[2]CALCULATION!$B:$B,[2]CALCULATION!$H:$H,"")</f>
        <v>Huawei</v>
      </c>
      <c r="I2021" s="26">
        <v>0</v>
      </c>
      <c r="J2021" s="26">
        <v>0</v>
      </c>
      <c r="K2021" s="26">
        <v>0</v>
      </c>
      <c r="L2021" s="26">
        <v>0</v>
      </c>
      <c r="M2021" s="26">
        <v>0</v>
      </c>
      <c r="N2021" s="26">
        <v>0</v>
      </c>
      <c r="O2021" s="26">
        <v>0</v>
      </c>
      <c r="P2021" s="114" t="s">
        <v>6364</v>
      </c>
      <c r="Q2021" s="42" t="s">
        <v>5538</v>
      </c>
      <c r="R2021" s="42"/>
      <c r="S2021" s="41" t="str" cm="1">
        <f t="array" ref="S2021">IFERROR(_xlfn.IFS(
U2021="MPR ISSUE","PDH",
U2021="BSS Hardware Issue","BSS",
U2021="Sites strategiques, MLL, Pylone, etc.","ENVTECH",
U2021="AKTIVCO DEFAUT GE &amp; POWER Cabinet","AKTIVCO",
U2021="AKTIVCO Coupure ENEO &amp; Baisse de tension","AKTIVCO GRID ONLY",
U2021="Coupure ENEO &amp; Baisse de tension","IHS GRID ONLY",
U2021="Defaut GE &amp; POWER Cabinet","IHS",
U2021="Sharing","Partners",
U2021="Sites strategiques &amp; DataCenter","SST &amp; DC",
U2021="Exclu","Exclu",
U2021="SAT","SAT",
U2021="SPARE-ISSUE","SPARE-ISSUE",
U2021="Fiber CAmtel","TRANS_FO_CAMTEL",
U2021="Fiber AOF","Fiber AOF",
U2021="Projet OCM (HUAWEI)","TRAVAUX-HUAWEI",
U2021="Projet OCM (NOKIA)","TRAVAUX-NOKIA",
U2021="ACCESS-ISSUE","ACCESS-ISSUE",
U2021="Projet OCM (ZTE, NOKIA, autres projets)","TRAVAUX OCM",
U2021="No root CAuse","No root cause",
U2021="ODU HS","PDH",
U2021="IP &amp; VLAN","PDH",
U2021="Warehouse HUAWEI","SPARE-ISSUE",
U2021="SPARE-HS","SPARE-ISSUE",
U2021="Power Telco","BSS",U2021="no impacts","no impacts"
),"")</f>
        <v>No root cause</v>
      </c>
      <c r="T2021" s="41" t="str" cm="1">
        <f t="array" ref="T2021">IFERROR(_xlfn.IFS(
U2021="MPR ISSUE","TX ISSUE",
U2021="BSS Hardware Issue","RAN ISSUE",
U2021="Sites strategiques, MLL, Pylone, etc.","ENVTECH",
U2021="AKTIVCO DEFAUT GE &amp; POWER Cabinet","POWER ISSUE",
U2021="AKTIVCO Coupure ENEO &amp; Baisse de tension","POWER ISSUE",
U2021="Coupure ENEO &amp; Baisse de tension","POWER ISSUE",
U2021="Defaut GE &amp; POWER Cabinet","POWER ISSUE",
U2021="Sharing","POWER ISSUE",
U2021="Sites strategiques &amp; DataCenter","POWER ISSUE",
U2021="Exclu","Exclu",
U2021="SAT","TX ISSUE",
U2021="SPARE-ISSUE","SPARE-ISSUE",
U2021="Fiber CAmtel","TX ISSUE",
U2021="Fiber AOF","TX ISSUE",
U2021="Projet OCM (HUAWEI)","TRAVAUX-HUAWEI",
U2021="Projet OCM (NOKIA)","TRAVAUX -NOKIA",
U2021="ACCESS-ISSUE","ACCESS-ISSUE",
U2021="Projet OCM (ZTE, NOKIA, autres projets)","TRAVAUX OCM",
U2021="No root CAuse","No root cause",
U2021="ODU HS","TX ISSUE",
U2021="IP &amp; VLAN","TX ISSUE",
U2021="Warehouse HUAWEI","SPARE-ISSUE",
U2021="SPARE-HS","SPARE-ISSUE",
U2021="Power Telco","RAN ISSUE",U2021="no impacts","no impacts"
),"")</f>
        <v>No root cause</v>
      </c>
      <c r="U2021" s="68" t="s">
        <v>5691</v>
      </c>
      <c r="V2021" s="41" t="str" cm="1">
        <f t="array" ref="V2021">IFERROR(_xlfn.IFS(
U2021="MPR ISSUE","ACTIVE",
U2021="BSS Hardware Issue","ACTIVE",
U2021="Sites strategiques, MLL, Pylone, etc.","PASSIVE",
U2021="AKTIVCO DEFAUT GE &amp; POWER Cabinet","PASSIVE",
U2021="AKTIVCO Coupure ENEO &amp; Baisse de tension","PASSIVE",
U2021="Coupure ENEO &amp; Baisse de tension","PASSIVE",
U2021="Defaut GE &amp; POWER Cabinet","PASSIVE",
U2021="Sharing","PASSIVE",
U2021="Sites strategiques &amp; DataCenter","PASSIVE",
U2021="Exclu","Exclu",
U2021="SAT","ACTIVE",
U2021="SPARE-ISSUE","SPARE-ISSUE",
U2021="Fiber CAmtel","ACTIVE",
U2021="Fiber AOF","ACTIVE",
U2021="Projet OCM (HUAWEI)","PLANNED WORKS",
U2021="Projet OCM (NOKIA)","PLANNED WORKS",
U2021="ACCESS-ISSUE","ACCESS-ISSUE",
U2021="Projet OCM (ZTE, NOKIA, autres projets)","PLANNED WORKS",
U2021="No root CAuse","No root cause",
U2021="ODU HS","ACTIVE",
U2021="IP &amp; VLAN","ACTIVE",
U2021="Warehouse HUAWEI","SPARE-ISSUE",
U2021="SPARE-HS","SPARE-ISSUE",
U2021="Power Telco","ACTIVE", U2021="no impacts","no impacts"
),"")</f>
        <v>No root cause</v>
      </c>
      <c r="W2021" s="113"/>
      <c r="X2021" s="113"/>
      <c r="Y2021" s="113"/>
      <c r="Z2021" s="113"/>
      <c r="AA2021" s="113"/>
      <c r="AB2021" s="17" t="s">
        <v>5465</v>
      </c>
      <c r="AC2021" s="17" t="str">
        <f>_xlfn.XLOOKUP(B2021,'INCIDENT-04-27-2026'!E:E,'INCIDENT-04-27-2026'!F:F,"")</f>
        <v/>
      </c>
      <c r="AD2021" s="9"/>
      <c r="AE2021" s="7" t="s">
        <v>5465</v>
      </c>
      <c r="AF2021" s="6" t="str">
        <f>_xlfn.XLOOKUP(B2021,'[13]Input_27-04'!$B:$B,'[13]Input_27-04'!$M:$M,"")</f>
        <v/>
      </c>
      <c r="AG2021" s="7"/>
      <c r="AH2021" s="3"/>
      <c r="AI2021" s="18" t="str">
        <f>_xlfn.XLOOKUP(B2021,'[3]Cells Huawei 27042026 10h'!$B:$B,'[3]Cells Huawei 27042026 10h'!$T:$T,"")</f>
        <v/>
      </c>
      <c r="AJ2021" s="18" t="str">
        <f>_xlfn.XLOOKUP(B2021,'[3]Cells Huawei 27042026 15h'!$B:$B,'[3]Cells Huawei 27042026 15h'!$T:$T,"")</f>
        <v/>
      </c>
      <c r="AK2021" s="18" t="str">
        <f>_xlfn.XLOOKUP(B2021,'[4]cells down 27042026 11h28'!$B:$B,'[4]cells down 27042026 11h28'!$R:$R,"")</f>
        <v/>
      </c>
      <c r="AL2021" s="18" t="str">
        <f>_xlfn.XLOOKUP(B2021,'[4]cells down 27042026 18h01'!$B:$B,'[4]cells down 27042026 18h01'!$R:$R,"")</f>
        <v/>
      </c>
      <c r="AM2021" s="18" t="str">
        <f>_xlfn.XLOOKUP(B2021,'[5]cell downs 27042026 11h'!$B:$B,'[5]cell downs 27042026 11h'!$R:$R,"")</f>
        <v/>
      </c>
      <c r="AN2021" s="18" t="str">
        <f>_xlfn.XLOOKUP(B2021,'[5]cell downs 27042026 17h40'!$B:$B,'[5]cell downs 27042026 17h40'!$R:$R,"")</f>
        <v/>
      </c>
      <c r="AO2021" s="18" t="str">
        <f>_xlfn.XLOOKUP(B2021,'[6]ALL SITES DOWN'!$D:$D,'[6]ALL SITES DOWN'!$J:$J,"")</f>
        <v/>
      </c>
      <c r="AP2021" s="18" t="str">
        <f>_xlfn.XLOOKUP(B2021,'[7]ALL SITES DOWN'!$D:$D,'[7]ALL SITES DOWN'!$J:$J,"")</f>
        <v/>
      </c>
      <c r="AQ2021" s="9" t="str">
        <f>_xlfn.XLOOKUP(B2021,[8]sheet1!$AC:$AC,[8]sheet1!$AF:$AF,"")</f>
        <v/>
      </c>
      <c r="AR2021" s="14"/>
      <c r="AS2021" s="14" t="s">
        <v>5465</v>
      </c>
      <c r="AT2021" s="14" t="str">
        <f>_xlfn.XLOOKUP(B2021,'[9]cell downs 18042026 17h'!$B:$B,'[9]cell downs 18042026 17h'!$B:$B,"")</f>
        <v/>
      </c>
      <c r="AU2021" s="14" t="str">
        <f>_xlfn.XLOOKUP(B2021,'[10]Cells Huawei 19042026 15h'!$B:$B,'[10]Cells Huawei 19042026 15h'!$B:$B,"")</f>
        <v/>
      </c>
      <c r="AV2021" s="9" t="str">
        <f>_xlfn.XLOOKUP(B2021,'[11]cells down 19042026 9H40'!$B:$B,'[11]cells down 19042026 9H40'!$B:$B,"")</f>
        <v/>
      </c>
    </row>
    <row r="2022" spans="1:48" hidden="1" x14ac:dyDescent="0.3">
      <c r="A2022" s="1" t="s">
        <v>927</v>
      </c>
      <c r="B2022" s="8" t="s">
        <v>928</v>
      </c>
      <c r="C2022" s="3" t="str">
        <f>_xlfn.XLOOKUP(B2022,'[1]daily break down'!$D:$D,'[1]daily break down'!$E:$E,"")</f>
        <v>Garoua</v>
      </c>
      <c r="D2022" s="1" t="s">
        <v>11</v>
      </c>
      <c r="E2022" s="1" t="s">
        <v>12</v>
      </c>
      <c r="F2022" s="3" t="s">
        <v>23</v>
      </c>
      <c r="G2022" s="1" t="s">
        <v>24</v>
      </c>
      <c r="H2022" s="27" t="str">
        <f>_xlfn.XLOOKUP(B2022,[2]CALCULATION!$B:$B,[2]CALCULATION!$H:$H,"")</f>
        <v>Huawei</v>
      </c>
      <c r="I2022" s="26">
        <v>0</v>
      </c>
      <c r="J2022" s="26">
        <v>0</v>
      </c>
      <c r="K2022" s="26">
        <v>0</v>
      </c>
      <c r="L2022" s="26">
        <v>0</v>
      </c>
      <c r="M2022" s="26">
        <v>0</v>
      </c>
      <c r="N2022" s="26">
        <v>0</v>
      </c>
      <c r="O2022" s="26">
        <v>0</v>
      </c>
      <c r="P2022" s="114" t="s">
        <v>6364</v>
      </c>
      <c r="Q2022" s="42" t="s">
        <v>5538</v>
      </c>
      <c r="R2022" s="42"/>
      <c r="S2022" s="41" t="str" cm="1">
        <f t="array" ref="S2022">IFERROR(_xlfn.IFS(
U2022="MPR ISSUE","PDH",
U2022="BSS Hardware Issue","BSS",
U2022="Sites strategiques, MLL, Pylone, etc.","ENVTECH",
U2022="AKTIVCO DEFAUT GE &amp; POWER Cabinet","AKTIVCO",
U2022="AKTIVCO Coupure ENEO &amp; Baisse de tension","AKTIVCO GRID ONLY",
U2022="Coupure ENEO &amp; Baisse de tension","IHS GRID ONLY",
U2022="Defaut GE &amp; POWER Cabinet","IHS",
U2022="Sharing","Partners",
U2022="Sites strategiques &amp; DataCenter","SST &amp; DC",
U2022="Exclu","Exclu",
U2022="SAT","SAT",
U2022="SPARE-ISSUE","SPARE-ISSUE",
U2022="Fiber CAmtel","TRANS_FO_CAMTEL",
U2022="Fiber AOF","Fiber AOF",
U2022="Projet OCM (HUAWEI)","TRAVAUX-HUAWEI",
U2022="Projet OCM (NOKIA)","TRAVAUX-NOKIA",
U2022="ACCESS-ISSUE","ACCESS-ISSUE",
U2022="Projet OCM (ZTE, NOKIA, autres projets)","TRAVAUX OCM",
U2022="No root CAuse","No root cause",
U2022="ODU HS","PDH",
U2022="IP &amp; VLAN","PDH",
U2022="Warehouse HUAWEI","SPARE-ISSUE",
U2022="SPARE-HS","SPARE-ISSUE",
U2022="Power Telco","BSS",U2022="no impacts","no impacts"
),"")</f>
        <v>No root cause</v>
      </c>
      <c r="T2022" s="41" t="str" cm="1">
        <f t="array" ref="T2022">IFERROR(_xlfn.IFS(
U2022="MPR ISSUE","TX ISSUE",
U2022="BSS Hardware Issue","RAN ISSUE",
U2022="Sites strategiques, MLL, Pylone, etc.","ENVTECH",
U2022="AKTIVCO DEFAUT GE &amp; POWER Cabinet","POWER ISSUE",
U2022="AKTIVCO Coupure ENEO &amp; Baisse de tension","POWER ISSUE",
U2022="Coupure ENEO &amp; Baisse de tension","POWER ISSUE",
U2022="Defaut GE &amp; POWER Cabinet","POWER ISSUE",
U2022="Sharing","POWER ISSUE",
U2022="Sites strategiques &amp; DataCenter","POWER ISSUE",
U2022="Exclu","Exclu",
U2022="SAT","TX ISSUE",
U2022="SPARE-ISSUE","SPARE-ISSUE",
U2022="Fiber CAmtel","TX ISSUE",
U2022="Fiber AOF","TX ISSUE",
U2022="Projet OCM (HUAWEI)","TRAVAUX-HUAWEI",
U2022="Projet OCM (NOKIA)","TRAVAUX -NOKIA",
U2022="ACCESS-ISSUE","ACCESS-ISSUE",
U2022="Projet OCM (ZTE, NOKIA, autres projets)","TRAVAUX OCM",
U2022="No root CAuse","No root cause",
U2022="ODU HS","TX ISSUE",
U2022="IP &amp; VLAN","TX ISSUE",
U2022="Warehouse HUAWEI","SPARE-ISSUE",
U2022="SPARE-HS","SPARE-ISSUE",
U2022="Power Telco","RAN ISSUE",U2022="no impacts","no impacts"
),"")</f>
        <v>No root cause</v>
      </c>
      <c r="U2022" s="68" t="s">
        <v>5691</v>
      </c>
      <c r="V2022" s="41" t="str" cm="1">
        <f t="array" ref="V2022">IFERROR(_xlfn.IFS(
U2022="MPR ISSUE","ACTIVE",
U2022="BSS Hardware Issue","ACTIVE",
U2022="Sites strategiques, MLL, Pylone, etc.","PASSIVE",
U2022="AKTIVCO DEFAUT GE &amp; POWER Cabinet","PASSIVE",
U2022="AKTIVCO Coupure ENEO &amp; Baisse de tension","PASSIVE",
U2022="Coupure ENEO &amp; Baisse de tension","PASSIVE",
U2022="Defaut GE &amp; POWER Cabinet","PASSIVE",
U2022="Sharing","PASSIVE",
U2022="Sites strategiques &amp; DataCenter","PASSIVE",
U2022="Exclu","Exclu",
U2022="SAT","ACTIVE",
U2022="SPARE-ISSUE","SPARE-ISSUE",
U2022="Fiber CAmtel","ACTIVE",
U2022="Fiber AOF","ACTIVE",
U2022="Projet OCM (HUAWEI)","PLANNED WORKS",
U2022="Projet OCM (NOKIA)","PLANNED WORKS",
U2022="ACCESS-ISSUE","ACCESS-ISSUE",
U2022="Projet OCM (ZTE, NOKIA, autres projets)","PLANNED WORKS",
U2022="No root CAuse","No root cause",
U2022="ODU HS","ACTIVE",
U2022="IP &amp; VLAN","ACTIVE",
U2022="Warehouse HUAWEI","SPARE-ISSUE",
U2022="SPARE-HS","SPARE-ISSUE",
U2022="Power Telco","ACTIVE", U2022="no impacts","no impacts"
),"")</f>
        <v>No root cause</v>
      </c>
      <c r="W2022" s="113"/>
      <c r="X2022" s="113"/>
      <c r="Y2022" s="113"/>
      <c r="Z2022" s="113"/>
      <c r="AA2022" s="113"/>
      <c r="AB2022" s="17" t="s">
        <v>5465</v>
      </c>
      <c r="AC2022" s="17" t="str">
        <f>_xlfn.XLOOKUP(B2022,'INCIDENT-04-27-2026'!E:E,'INCIDENT-04-27-2026'!F:F,"")</f>
        <v/>
      </c>
      <c r="AD2022" s="9"/>
      <c r="AE2022" s="7" t="s">
        <v>5465</v>
      </c>
      <c r="AF2022" s="6" t="str">
        <f>_xlfn.XLOOKUP(B2022,'[13]Input_27-04'!$B:$B,'[13]Input_27-04'!$M:$M,"")</f>
        <v/>
      </c>
      <c r="AG2022" s="7"/>
      <c r="AH2022" s="3"/>
      <c r="AI2022" s="18" t="str">
        <f>_xlfn.XLOOKUP(B2022,'[3]Cells Huawei 27042026 10h'!$B:$B,'[3]Cells Huawei 27042026 10h'!$T:$T,"")</f>
        <v/>
      </c>
      <c r="AJ2022" s="18" t="str">
        <f>_xlfn.XLOOKUP(B2022,'[3]Cells Huawei 27042026 15h'!$B:$B,'[3]Cells Huawei 27042026 15h'!$T:$T,"")</f>
        <v/>
      </c>
      <c r="AK2022" s="18" t="str">
        <f>_xlfn.XLOOKUP(B2022,'[4]cells down 27042026 11h28'!$B:$B,'[4]cells down 27042026 11h28'!$R:$R,"")</f>
        <v/>
      </c>
      <c r="AL2022" s="18" t="str">
        <f>_xlfn.XLOOKUP(B2022,'[4]cells down 27042026 18h01'!$B:$B,'[4]cells down 27042026 18h01'!$R:$R,"")</f>
        <v/>
      </c>
      <c r="AM2022" s="18" t="str">
        <f>_xlfn.XLOOKUP(B2022,'[5]cell downs 27042026 11h'!$B:$B,'[5]cell downs 27042026 11h'!$R:$R,"")</f>
        <v/>
      </c>
      <c r="AN2022" s="18" t="str">
        <f>_xlfn.XLOOKUP(B2022,'[5]cell downs 27042026 17h40'!$B:$B,'[5]cell downs 27042026 17h40'!$R:$R,"")</f>
        <v/>
      </c>
      <c r="AO2022" s="18" t="str">
        <f>_xlfn.XLOOKUP(B2022,'[6]ALL SITES DOWN'!$D:$D,'[6]ALL SITES DOWN'!$J:$J,"")</f>
        <v/>
      </c>
      <c r="AP2022" s="18" t="str">
        <f>_xlfn.XLOOKUP(B2022,'[7]ALL SITES DOWN'!$D:$D,'[7]ALL SITES DOWN'!$J:$J,"")</f>
        <v/>
      </c>
      <c r="AQ2022" s="9" t="str">
        <f>_xlfn.XLOOKUP(B2022,[8]sheet1!$AC:$AC,[8]sheet1!$AF:$AF,"")</f>
        <v/>
      </c>
      <c r="AR2022" s="14"/>
      <c r="AS2022" s="14" t="s">
        <v>5465</v>
      </c>
      <c r="AT2022" s="14" t="str">
        <f>_xlfn.XLOOKUP(B2022,'[9]cell downs 18042026 17h'!$B:$B,'[9]cell downs 18042026 17h'!$B:$B,"")</f>
        <v/>
      </c>
      <c r="AU2022" s="14" t="str">
        <f>_xlfn.XLOOKUP(B2022,'[10]Cells Huawei 19042026 15h'!$B:$B,'[10]Cells Huawei 19042026 15h'!$B:$B,"")</f>
        <v/>
      </c>
      <c r="AV2022" s="9" t="str">
        <f>_xlfn.XLOOKUP(B2022,'[11]cells down 19042026 9H40'!$B:$B,'[11]cells down 19042026 9H40'!$B:$B,"")</f>
        <v/>
      </c>
    </row>
    <row r="2023" spans="1:48" hidden="1" x14ac:dyDescent="0.3">
      <c r="A2023" s="1" t="s">
        <v>980</v>
      </c>
      <c r="B2023" s="8" t="s">
        <v>981</v>
      </c>
      <c r="C2023" s="3" t="str">
        <f>_xlfn.XLOOKUP(B2023,'[1]daily break down'!$D:$D,'[1]daily break down'!$E:$E,"")</f>
        <v>Garoua</v>
      </c>
      <c r="D2023" s="1" t="s">
        <v>21</v>
      </c>
      <c r="E2023" s="1" t="s">
        <v>89</v>
      </c>
      <c r="F2023" s="3" t="s">
        <v>23</v>
      </c>
      <c r="G2023" s="1" t="s">
        <v>24</v>
      </c>
      <c r="H2023" s="27" t="str">
        <f>_xlfn.XLOOKUP(B2023,[2]CALCULATION!$B:$B,[2]CALCULATION!$H:$H,"")</f>
        <v>Huawei</v>
      </c>
      <c r="I2023" s="26">
        <v>0</v>
      </c>
      <c r="J2023" s="26">
        <v>0</v>
      </c>
      <c r="K2023" s="26">
        <v>0</v>
      </c>
      <c r="L2023" s="26">
        <v>0</v>
      </c>
      <c r="M2023" s="26">
        <v>0</v>
      </c>
      <c r="N2023" s="26">
        <v>0</v>
      </c>
      <c r="O2023" s="26">
        <v>0</v>
      </c>
      <c r="P2023" s="114" t="s">
        <v>6364</v>
      </c>
      <c r="Q2023" s="42" t="s">
        <v>5538</v>
      </c>
      <c r="R2023" s="42"/>
      <c r="S2023" s="41" t="str" cm="1">
        <f t="array" ref="S2023">IFERROR(_xlfn.IFS(
U2023="MPR ISSUE","PDH",
U2023="BSS Hardware Issue","BSS",
U2023="Sites strategiques, MLL, Pylone, etc.","ENVTECH",
U2023="AKTIVCO DEFAUT GE &amp; POWER Cabinet","AKTIVCO",
U2023="AKTIVCO Coupure ENEO &amp; Baisse de tension","AKTIVCO GRID ONLY",
U2023="Coupure ENEO &amp; Baisse de tension","IHS GRID ONLY",
U2023="Defaut GE &amp; POWER Cabinet","IHS",
U2023="Sharing","Partners",
U2023="Sites strategiques &amp; DataCenter","SST &amp; DC",
U2023="Exclu","Exclu",
U2023="SAT","SAT",
U2023="SPARE-ISSUE","SPARE-ISSUE",
U2023="Fiber CAmtel","TRANS_FO_CAMTEL",
U2023="Fiber AOF","Fiber AOF",
U2023="Projet OCM (HUAWEI)","TRAVAUX-HUAWEI",
U2023="Projet OCM (NOKIA)","TRAVAUX-NOKIA",
U2023="ACCESS-ISSUE","ACCESS-ISSUE",
U2023="Projet OCM (ZTE, NOKIA, autres projets)","TRAVAUX OCM",
U2023="No root CAuse","No root cause",
U2023="ODU HS","PDH",
U2023="IP &amp; VLAN","PDH",
U2023="Warehouse HUAWEI","SPARE-ISSUE",
U2023="SPARE-HS","SPARE-ISSUE",
U2023="Power Telco","BSS",U2023="no impacts","no impacts"
),"")</f>
        <v>No root cause</v>
      </c>
      <c r="T2023" s="41" t="str" cm="1">
        <f t="array" ref="T2023">IFERROR(_xlfn.IFS(
U2023="MPR ISSUE","TX ISSUE",
U2023="BSS Hardware Issue","RAN ISSUE",
U2023="Sites strategiques, MLL, Pylone, etc.","ENVTECH",
U2023="AKTIVCO DEFAUT GE &amp; POWER Cabinet","POWER ISSUE",
U2023="AKTIVCO Coupure ENEO &amp; Baisse de tension","POWER ISSUE",
U2023="Coupure ENEO &amp; Baisse de tension","POWER ISSUE",
U2023="Defaut GE &amp; POWER Cabinet","POWER ISSUE",
U2023="Sharing","POWER ISSUE",
U2023="Sites strategiques &amp; DataCenter","POWER ISSUE",
U2023="Exclu","Exclu",
U2023="SAT","TX ISSUE",
U2023="SPARE-ISSUE","SPARE-ISSUE",
U2023="Fiber CAmtel","TX ISSUE",
U2023="Fiber AOF","TX ISSUE",
U2023="Projet OCM (HUAWEI)","TRAVAUX-HUAWEI",
U2023="Projet OCM (NOKIA)","TRAVAUX -NOKIA",
U2023="ACCESS-ISSUE","ACCESS-ISSUE",
U2023="Projet OCM (ZTE, NOKIA, autres projets)","TRAVAUX OCM",
U2023="No root CAuse","No root cause",
U2023="ODU HS","TX ISSUE",
U2023="IP &amp; VLAN","TX ISSUE",
U2023="Warehouse HUAWEI","SPARE-ISSUE",
U2023="SPARE-HS","SPARE-ISSUE",
U2023="Power Telco","RAN ISSUE",U2023="no impacts","no impacts"
),"")</f>
        <v>No root cause</v>
      </c>
      <c r="U2023" s="68" t="s">
        <v>5691</v>
      </c>
      <c r="V2023" s="41" t="str" cm="1">
        <f t="array" ref="V2023">IFERROR(_xlfn.IFS(
U2023="MPR ISSUE","ACTIVE",
U2023="BSS Hardware Issue","ACTIVE",
U2023="Sites strategiques, MLL, Pylone, etc.","PASSIVE",
U2023="AKTIVCO DEFAUT GE &amp; POWER Cabinet","PASSIVE",
U2023="AKTIVCO Coupure ENEO &amp; Baisse de tension","PASSIVE",
U2023="Coupure ENEO &amp; Baisse de tension","PASSIVE",
U2023="Defaut GE &amp; POWER Cabinet","PASSIVE",
U2023="Sharing","PASSIVE",
U2023="Sites strategiques &amp; DataCenter","PASSIVE",
U2023="Exclu","Exclu",
U2023="SAT","ACTIVE",
U2023="SPARE-ISSUE","SPARE-ISSUE",
U2023="Fiber CAmtel","ACTIVE",
U2023="Fiber AOF","ACTIVE",
U2023="Projet OCM (HUAWEI)","PLANNED WORKS",
U2023="Projet OCM (NOKIA)","PLANNED WORKS",
U2023="ACCESS-ISSUE","ACCESS-ISSUE",
U2023="Projet OCM (ZTE, NOKIA, autres projets)","PLANNED WORKS",
U2023="No root CAuse","No root cause",
U2023="ODU HS","ACTIVE",
U2023="IP &amp; VLAN","ACTIVE",
U2023="Warehouse HUAWEI","SPARE-ISSUE",
U2023="SPARE-HS","SPARE-ISSUE",
U2023="Power Telco","ACTIVE", U2023="no impacts","no impacts"
),"")</f>
        <v>No root cause</v>
      </c>
      <c r="W2023" s="113"/>
      <c r="X2023" s="113"/>
      <c r="Y2023" s="113"/>
      <c r="Z2023" s="113"/>
      <c r="AA2023" s="113"/>
      <c r="AB2023" s="17" t="s">
        <v>5465</v>
      </c>
      <c r="AC2023" s="17" t="str">
        <f>_xlfn.XLOOKUP(B2023,'INCIDENT-04-27-2026'!E:E,'INCIDENT-04-27-2026'!F:F,"")</f>
        <v/>
      </c>
      <c r="AD2023" s="9"/>
      <c r="AE2023" s="7" t="s">
        <v>5465</v>
      </c>
      <c r="AF2023" s="6" t="str">
        <f>_xlfn.XLOOKUP(B2023,'[13]Input_27-04'!$B:$B,'[13]Input_27-04'!$M:$M,"")</f>
        <v/>
      </c>
      <c r="AG2023" s="7"/>
      <c r="AH2023" s="3"/>
      <c r="AI2023" s="18" t="str">
        <f>_xlfn.XLOOKUP(B2023,'[3]Cells Huawei 27042026 10h'!$B:$B,'[3]Cells Huawei 27042026 10h'!$T:$T,"")</f>
        <v/>
      </c>
      <c r="AJ2023" s="18" t="str">
        <f>_xlfn.XLOOKUP(B2023,'[3]Cells Huawei 27042026 15h'!$B:$B,'[3]Cells Huawei 27042026 15h'!$T:$T,"")</f>
        <v/>
      </c>
      <c r="AK2023" s="18" t="str">
        <f>_xlfn.XLOOKUP(B2023,'[4]cells down 27042026 11h28'!$B:$B,'[4]cells down 27042026 11h28'!$R:$R,"")</f>
        <v/>
      </c>
      <c r="AL2023" s="18" t="str">
        <f>_xlfn.XLOOKUP(B2023,'[4]cells down 27042026 18h01'!$B:$B,'[4]cells down 27042026 18h01'!$R:$R,"")</f>
        <v/>
      </c>
      <c r="AM2023" s="18" t="str">
        <f>_xlfn.XLOOKUP(B2023,'[5]cell downs 27042026 11h'!$B:$B,'[5]cell downs 27042026 11h'!$R:$R,"")</f>
        <v/>
      </c>
      <c r="AN2023" s="18" t="str">
        <f>_xlfn.XLOOKUP(B2023,'[5]cell downs 27042026 17h40'!$B:$B,'[5]cell downs 27042026 17h40'!$R:$R,"")</f>
        <v/>
      </c>
      <c r="AO2023" s="18" t="str">
        <f>_xlfn.XLOOKUP(B2023,'[6]ALL SITES DOWN'!$D:$D,'[6]ALL SITES DOWN'!$J:$J,"")</f>
        <v/>
      </c>
      <c r="AP2023" s="18" t="str">
        <f>_xlfn.XLOOKUP(B2023,'[7]ALL SITES DOWN'!$D:$D,'[7]ALL SITES DOWN'!$J:$J,"")</f>
        <v/>
      </c>
      <c r="AQ2023" s="9" t="str">
        <f>_xlfn.XLOOKUP(B2023,[8]sheet1!$AC:$AC,[8]sheet1!$AF:$AF,"")</f>
        <v/>
      </c>
      <c r="AR2023" s="14"/>
      <c r="AS2023" s="14" t="s">
        <v>5465</v>
      </c>
      <c r="AT2023" s="14" t="str">
        <f>_xlfn.XLOOKUP(B2023,'[9]cell downs 18042026 17h'!$B:$B,'[9]cell downs 18042026 17h'!$B:$B,"")</f>
        <v/>
      </c>
      <c r="AU2023" s="14" t="str">
        <f>_xlfn.XLOOKUP(B2023,'[10]Cells Huawei 19042026 15h'!$B:$B,'[10]Cells Huawei 19042026 15h'!$B:$B,"")</f>
        <v/>
      </c>
      <c r="AV2023" s="9" t="str">
        <f>_xlfn.XLOOKUP(B2023,'[11]cells down 19042026 9H40'!$B:$B,'[11]cells down 19042026 9H40'!$B:$B,"")</f>
        <v/>
      </c>
    </row>
    <row r="2024" spans="1:48" hidden="1" x14ac:dyDescent="0.3">
      <c r="A2024" s="1" t="s">
        <v>1154</v>
      </c>
      <c r="B2024" s="8" t="s">
        <v>1155</v>
      </c>
      <c r="C2024" s="3" t="str">
        <f>_xlfn.XLOOKUP(B2024,'[1]daily break down'!$D:$D,'[1]daily break down'!$E:$E,"")</f>
        <v>Garoua</v>
      </c>
      <c r="D2024" s="1" t="s">
        <v>1023</v>
      </c>
      <c r="E2024" s="1"/>
      <c r="F2024" s="3" t="s">
        <v>23</v>
      </c>
      <c r="G2024" s="1" t="s">
        <v>24</v>
      </c>
      <c r="H2024" s="27" t="str">
        <f>_xlfn.XLOOKUP(B2024,[2]CALCULATION!$B:$B,[2]CALCULATION!$H:$H,"")</f>
        <v>Huawei</v>
      </c>
      <c r="I2024" s="26">
        <v>0</v>
      </c>
      <c r="J2024" s="26">
        <v>0</v>
      </c>
      <c r="K2024" s="26">
        <v>0</v>
      </c>
      <c r="L2024" s="26">
        <v>0</v>
      </c>
      <c r="M2024" s="26">
        <v>0</v>
      </c>
      <c r="N2024" s="26">
        <v>0</v>
      </c>
      <c r="O2024" s="26">
        <v>0</v>
      </c>
      <c r="P2024" s="114" t="s">
        <v>6364</v>
      </c>
      <c r="Q2024" s="42" t="s">
        <v>5538</v>
      </c>
      <c r="R2024" s="42"/>
      <c r="S2024" s="41" t="str" cm="1">
        <f t="array" ref="S2024">IFERROR(_xlfn.IFS(
U2024="MPR ISSUE","PDH",
U2024="BSS Hardware Issue","BSS",
U2024="Sites strategiques, MLL, Pylone, etc.","ENVTECH",
U2024="AKTIVCO DEFAUT GE &amp; POWER Cabinet","AKTIVCO",
U2024="AKTIVCO Coupure ENEO &amp; Baisse de tension","AKTIVCO GRID ONLY",
U2024="Coupure ENEO &amp; Baisse de tension","IHS GRID ONLY",
U2024="Defaut GE &amp; POWER Cabinet","IHS",
U2024="Sharing","Partners",
U2024="Sites strategiques &amp; DataCenter","SST &amp; DC",
U2024="Exclu","Exclu",
U2024="SAT","SAT",
U2024="SPARE-ISSUE","SPARE-ISSUE",
U2024="Fiber CAmtel","TRANS_FO_CAMTEL",
U2024="Fiber AOF","Fiber AOF",
U2024="Projet OCM (HUAWEI)","TRAVAUX-HUAWEI",
U2024="Projet OCM (NOKIA)","TRAVAUX-NOKIA",
U2024="ACCESS-ISSUE","ACCESS-ISSUE",
U2024="Projet OCM (ZTE, NOKIA, autres projets)","TRAVAUX OCM",
U2024="No root CAuse","No root cause",
U2024="ODU HS","PDH",
U2024="IP &amp; VLAN","PDH",
U2024="Warehouse HUAWEI","SPARE-ISSUE",
U2024="SPARE-HS","SPARE-ISSUE",
U2024="Power Telco","BSS",U2024="no impacts","no impacts"
),"")</f>
        <v>No root cause</v>
      </c>
      <c r="T2024" s="41" t="str" cm="1">
        <f t="array" ref="T2024">IFERROR(_xlfn.IFS(
U2024="MPR ISSUE","TX ISSUE",
U2024="BSS Hardware Issue","RAN ISSUE",
U2024="Sites strategiques, MLL, Pylone, etc.","ENVTECH",
U2024="AKTIVCO DEFAUT GE &amp; POWER Cabinet","POWER ISSUE",
U2024="AKTIVCO Coupure ENEO &amp; Baisse de tension","POWER ISSUE",
U2024="Coupure ENEO &amp; Baisse de tension","POWER ISSUE",
U2024="Defaut GE &amp; POWER Cabinet","POWER ISSUE",
U2024="Sharing","POWER ISSUE",
U2024="Sites strategiques &amp; DataCenter","POWER ISSUE",
U2024="Exclu","Exclu",
U2024="SAT","TX ISSUE",
U2024="SPARE-ISSUE","SPARE-ISSUE",
U2024="Fiber CAmtel","TX ISSUE",
U2024="Fiber AOF","TX ISSUE",
U2024="Projet OCM (HUAWEI)","TRAVAUX-HUAWEI",
U2024="Projet OCM (NOKIA)","TRAVAUX -NOKIA",
U2024="ACCESS-ISSUE","ACCESS-ISSUE",
U2024="Projet OCM (ZTE, NOKIA, autres projets)","TRAVAUX OCM",
U2024="No root CAuse","No root cause",
U2024="ODU HS","TX ISSUE",
U2024="IP &amp; VLAN","TX ISSUE",
U2024="Warehouse HUAWEI","SPARE-ISSUE",
U2024="SPARE-HS","SPARE-ISSUE",
U2024="Power Telco","RAN ISSUE",U2024="no impacts","no impacts"
),"")</f>
        <v>No root cause</v>
      </c>
      <c r="U2024" s="68" t="s">
        <v>5691</v>
      </c>
      <c r="V2024" s="41" t="str" cm="1">
        <f t="array" ref="V2024">IFERROR(_xlfn.IFS(
U2024="MPR ISSUE","ACTIVE",
U2024="BSS Hardware Issue","ACTIVE",
U2024="Sites strategiques, MLL, Pylone, etc.","PASSIVE",
U2024="AKTIVCO DEFAUT GE &amp; POWER Cabinet","PASSIVE",
U2024="AKTIVCO Coupure ENEO &amp; Baisse de tension","PASSIVE",
U2024="Coupure ENEO &amp; Baisse de tension","PASSIVE",
U2024="Defaut GE &amp; POWER Cabinet","PASSIVE",
U2024="Sharing","PASSIVE",
U2024="Sites strategiques &amp; DataCenter","PASSIVE",
U2024="Exclu","Exclu",
U2024="SAT","ACTIVE",
U2024="SPARE-ISSUE","SPARE-ISSUE",
U2024="Fiber CAmtel","ACTIVE",
U2024="Fiber AOF","ACTIVE",
U2024="Projet OCM (HUAWEI)","PLANNED WORKS",
U2024="Projet OCM (NOKIA)","PLANNED WORKS",
U2024="ACCESS-ISSUE","ACCESS-ISSUE",
U2024="Projet OCM (ZTE, NOKIA, autres projets)","PLANNED WORKS",
U2024="No root CAuse","No root cause",
U2024="ODU HS","ACTIVE",
U2024="IP &amp; VLAN","ACTIVE",
U2024="Warehouse HUAWEI","SPARE-ISSUE",
U2024="SPARE-HS","SPARE-ISSUE",
U2024="Power Telco","ACTIVE", U2024="no impacts","no impacts"
),"")</f>
        <v>No root cause</v>
      </c>
      <c r="W2024" s="113"/>
      <c r="X2024" s="113"/>
      <c r="Y2024" s="113"/>
      <c r="Z2024" s="113"/>
      <c r="AA2024" s="113"/>
      <c r="AB2024" s="17" t="s">
        <v>5465</v>
      </c>
      <c r="AC2024" s="17" t="str">
        <f>_xlfn.XLOOKUP(B2024,'INCIDENT-04-27-2026'!E:E,'INCIDENT-04-27-2026'!F:F,"")</f>
        <v/>
      </c>
      <c r="AD2024" s="9"/>
      <c r="AE2024" s="7" t="s">
        <v>5465</v>
      </c>
      <c r="AF2024" s="6" t="str">
        <f>_xlfn.XLOOKUP(B2024,'[13]Input_27-04'!$B:$B,'[13]Input_27-04'!$M:$M,"")</f>
        <v/>
      </c>
      <c r="AG2024" s="7"/>
      <c r="AH2024" s="3"/>
      <c r="AI2024" s="18" t="str">
        <f>_xlfn.XLOOKUP(B2024,'[3]Cells Huawei 27042026 10h'!$B:$B,'[3]Cells Huawei 27042026 10h'!$T:$T,"")</f>
        <v/>
      </c>
      <c r="AJ2024" s="18" t="str">
        <f>_xlfn.XLOOKUP(B2024,'[3]Cells Huawei 27042026 15h'!$B:$B,'[3]Cells Huawei 27042026 15h'!$T:$T,"")</f>
        <v/>
      </c>
      <c r="AK2024" s="18" t="str">
        <f>_xlfn.XLOOKUP(B2024,'[4]cells down 27042026 11h28'!$B:$B,'[4]cells down 27042026 11h28'!$R:$R,"")</f>
        <v/>
      </c>
      <c r="AL2024" s="18" t="str">
        <f>_xlfn.XLOOKUP(B2024,'[4]cells down 27042026 18h01'!$B:$B,'[4]cells down 27042026 18h01'!$R:$R,"")</f>
        <v/>
      </c>
      <c r="AM2024" s="18" t="str">
        <f>_xlfn.XLOOKUP(B2024,'[5]cell downs 27042026 11h'!$B:$B,'[5]cell downs 27042026 11h'!$R:$R,"")</f>
        <v/>
      </c>
      <c r="AN2024" s="18" t="str">
        <f>_xlfn.XLOOKUP(B2024,'[5]cell downs 27042026 17h40'!$B:$B,'[5]cell downs 27042026 17h40'!$R:$R,"")</f>
        <v/>
      </c>
      <c r="AO2024" s="18" t="str">
        <f>_xlfn.XLOOKUP(B2024,'[6]ALL SITES DOWN'!$D:$D,'[6]ALL SITES DOWN'!$J:$J,"")</f>
        <v/>
      </c>
      <c r="AP2024" s="18" t="str">
        <f>_xlfn.XLOOKUP(B2024,'[7]ALL SITES DOWN'!$D:$D,'[7]ALL SITES DOWN'!$J:$J,"")</f>
        <v/>
      </c>
      <c r="AQ2024" s="9" t="str">
        <f>_xlfn.XLOOKUP(B2024,[8]sheet1!$AC:$AC,[8]sheet1!$AF:$AF,"")</f>
        <v/>
      </c>
      <c r="AR2024" s="14"/>
      <c r="AS2024" s="14" t="s">
        <v>5465</v>
      </c>
      <c r="AT2024" s="14" t="str">
        <f>_xlfn.XLOOKUP(B2024,'[9]cell downs 18042026 17h'!$B:$B,'[9]cell downs 18042026 17h'!$B:$B,"")</f>
        <v/>
      </c>
      <c r="AU2024" s="14" t="str">
        <f>_xlfn.XLOOKUP(B2024,'[10]Cells Huawei 19042026 15h'!$B:$B,'[10]Cells Huawei 19042026 15h'!$B:$B,"")</f>
        <v/>
      </c>
      <c r="AV2024" s="9" t="str">
        <f>_xlfn.XLOOKUP(B2024,'[11]cells down 19042026 9H40'!$B:$B,'[11]cells down 19042026 9H40'!$B:$B,"")</f>
        <v/>
      </c>
    </row>
    <row r="2025" spans="1:48" hidden="1" x14ac:dyDescent="0.3">
      <c r="A2025" s="1" t="s">
        <v>3762</v>
      </c>
      <c r="B2025" s="8" t="s">
        <v>3763</v>
      </c>
      <c r="C2025" s="3" t="str">
        <f>_xlfn.XLOOKUP(B2025,'[1]daily break down'!$D:$D,'[1]daily break down'!$E:$E,"")</f>
        <v>Garoua</v>
      </c>
      <c r="D2025" s="1" t="s">
        <v>11</v>
      </c>
      <c r="E2025" s="1" t="s">
        <v>12</v>
      </c>
      <c r="F2025" s="3" t="s">
        <v>23</v>
      </c>
      <c r="G2025" s="1" t="s">
        <v>24</v>
      </c>
      <c r="H2025" s="27" t="str">
        <f>_xlfn.XLOOKUP(B2025,[2]CALCULATION!$B:$B,[2]CALCULATION!$H:$H,"")</f>
        <v>Huawei</v>
      </c>
      <c r="I2025" s="26">
        <v>0</v>
      </c>
      <c r="J2025" s="26">
        <v>0</v>
      </c>
      <c r="K2025" s="26">
        <v>0</v>
      </c>
      <c r="L2025" s="26">
        <v>0</v>
      </c>
      <c r="M2025" s="26">
        <v>0</v>
      </c>
      <c r="N2025" s="26">
        <v>0</v>
      </c>
      <c r="O2025" s="26">
        <v>0</v>
      </c>
      <c r="P2025" s="114" t="s">
        <v>6364</v>
      </c>
      <c r="Q2025" s="42" t="s">
        <v>5538</v>
      </c>
      <c r="R2025" s="42"/>
      <c r="S2025" s="41" t="str" cm="1">
        <f t="array" ref="S2025">IFERROR(_xlfn.IFS(
U2025="MPR ISSUE","PDH",
U2025="BSS Hardware Issue","BSS",
U2025="Sites strategiques, MLL, Pylone, etc.","ENVTECH",
U2025="AKTIVCO DEFAUT GE &amp; POWER Cabinet","AKTIVCO",
U2025="AKTIVCO Coupure ENEO &amp; Baisse de tension","AKTIVCO GRID ONLY",
U2025="Coupure ENEO &amp; Baisse de tension","IHS GRID ONLY",
U2025="Defaut GE &amp; POWER Cabinet","IHS",
U2025="Sharing","Partners",
U2025="Sites strategiques &amp; DataCenter","SST &amp; DC",
U2025="Exclu","Exclu",
U2025="SAT","SAT",
U2025="SPARE-ISSUE","SPARE-ISSUE",
U2025="Fiber CAmtel","TRANS_FO_CAMTEL",
U2025="Fiber AOF","Fiber AOF",
U2025="Projet OCM (HUAWEI)","TRAVAUX-HUAWEI",
U2025="Projet OCM (NOKIA)","TRAVAUX-NOKIA",
U2025="ACCESS-ISSUE","ACCESS-ISSUE",
U2025="Projet OCM (ZTE, NOKIA, autres projets)","TRAVAUX OCM",
U2025="No root CAuse","No root cause",
U2025="ODU HS","PDH",
U2025="IP &amp; VLAN","PDH",
U2025="Warehouse HUAWEI","SPARE-ISSUE",
U2025="SPARE-HS","SPARE-ISSUE",
U2025="Power Telco","BSS",U2025="no impacts","no impacts"
),"")</f>
        <v>No root cause</v>
      </c>
      <c r="T2025" s="41" t="str" cm="1">
        <f t="array" ref="T2025">IFERROR(_xlfn.IFS(
U2025="MPR ISSUE","TX ISSUE",
U2025="BSS Hardware Issue","RAN ISSUE",
U2025="Sites strategiques, MLL, Pylone, etc.","ENVTECH",
U2025="AKTIVCO DEFAUT GE &amp; POWER Cabinet","POWER ISSUE",
U2025="AKTIVCO Coupure ENEO &amp; Baisse de tension","POWER ISSUE",
U2025="Coupure ENEO &amp; Baisse de tension","POWER ISSUE",
U2025="Defaut GE &amp; POWER Cabinet","POWER ISSUE",
U2025="Sharing","POWER ISSUE",
U2025="Sites strategiques &amp; DataCenter","POWER ISSUE",
U2025="Exclu","Exclu",
U2025="SAT","TX ISSUE",
U2025="SPARE-ISSUE","SPARE-ISSUE",
U2025="Fiber CAmtel","TX ISSUE",
U2025="Fiber AOF","TX ISSUE",
U2025="Projet OCM (HUAWEI)","TRAVAUX-HUAWEI",
U2025="Projet OCM (NOKIA)","TRAVAUX -NOKIA",
U2025="ACCESS-ISSUE","ACCESS-ISSUE",
U2025="Projet OCM (ZTE, NOKIA, autres projets)","TRAVAUX OCM",
U2025="No root CAuse","No root cause",
U2025="ODU HS","TX ISSUE",
U2025="IP &amp; VLAN","TX ISSUE",
U2025="Warehouse HUAWEI","SPARE-ISSUE",
U2025="SPARE-HS","SPARE-ISSUE",
U2025="Power Telco","RAN ISSUE",U2025="no impacts","no impacts"
),"")</f>
        <v>No root cause</v>
      </c>
      <c r="U2025" s="68" t="s">
        <v>5691</v>
      </c>
      <c r="V2025" s="41" t="str" cm="1">
        <f t="array" ref="V2025">IFERROR(_xlfn.IFS(
U2025="MPR ISSUE","ACTIVE",
U2025="BSS Hardware Issue","ACTIVE",
U2025="Sites strategiques, MLL, Pylone, etc.","PASSIVE",
U2025="AKTIVCO DEFAUT GE &amp; POWER Cabinet","PASSIVE",
U2025="AKTIVCO Coupure ENEO &amp; Baisse de tension","PASSIVE",
U2025="Coupure ENEO &amp; Baisse de tension","PASSIVE",
U2025="Defaut GE &amp; POWER Cabinet","PASSIVE",
U2025="Sharing","PASSIVE",
U2025="Sites strategiques &amp; DataCenter","PASSIVE",
U2025="Exclu","Exclu",
U2025="SAT","ACTIVE",
U2025="SPARE-ISSUE","SPARE-ISSUE",
U2025="Fiber CAmtel","ACTIVE",
U2025="Fiber AOF","ACTIVE",
U2025="Projet OCM (HUAWEI)","PLANNED WORKS",
U2025="Projet OCM (NOKIA)","PLANNED WORKS",
U2025="ACCESS-ISSUE","ACCESS-ISSUE",
U2025="Projet OCM (ZTE, NOKIA, autres projets)","PLANNED WORKS",
U2025="No root CAuse","No root cause",
U2025="ODU HS","ACTIVE",
U2025="IP &amp; VLAN","ACTIVE",
U2025="Warehouse HUAWEI","SPARE-ISSUE",
U2025="SPARE-HS","SPARE-ISSUE",
U2025="Power Telco","ACTIVE", U2025="no impacts","no impacts"
),"")</f>
        <v>No root cause</v>
      </c>
      <c r="W2025" s="113"/>
      <c r="X2025" s="113"/>
      <c r="Y2025" s="113"/>
      <c r="Z2025" s="113"/>
      <c r="AA2025" s="113"/>
      <c r="AB2025" s="17" t="s">
        <v>5465</v>
      </c>
      <c r="AC2025" s="17" t="str">
        <f>_xlfn.XLOOKUP(B2025,'INCIDENT-04-27-2026'!E:E,'INCIDENT-04-27-2026'!F:F,"")</f>
        <v/>
      </c>
      <c r="AD2025" s="9"/>
      <c r="AE2025" s="7" t="s">
        <v>5465</v>
      </c>
      <c r="AF2025" s="6" t="str">
        <f>_xlfn.XLOOKUP(B2025,'[13]Input_27-04'!$B:$B,'[13]Input_27-04'!$M:$M,"")</f>
        <v/>
      </c>
      <c r="AG2025" s="7"/>
      <c r="AH2025" s="3"/>
      <c r="AI2025" s="18" t="str">
        <f>_xlfn.XLOOKUP(B2025,'[3]Cells Huawei 27042026 10h'!$B:$B,'[3]Cells Huawei 27042026 10h'!$T:$T,"")</f>
        <v/>
      </c>
      <c r="AJ2025" s="18" t="str">
        <f>_xlfn.XLOOKUP(B2025,'[3]Cells Huawei 27042026 15h'!$B:$B,'[3]Cells Huawei 27042026 15h'!$T:$T,"")</f>
        <v/>
      </c>
      <c r="AK2025" s="18" t="str">
        <f>_xlfn.XLOOKUP(B2025,'[4]cells down 27042026 11h28'!$B:$B,'[4]cells down 27042026 11h28'!$R:$R,"")</f>
        <v/>
      </c>
      <c r="AL2025" s="18" t="str">
        <f>_xlfn.XLOOKUP(B2025,'[4]cells down 27042026 18h01'!$B:$B,'[4]cells down 27042026 18h01'!$R:$R,"")</f>
        <v/>
      </c>
      <c r="AM2025" s="18" t="str">
        <f>_xlfn.XLOOKUP(B2025,'[5]cell downs 27042026 11h'!$B:$B,'[5]cell downs 27042026 11h'!$R:$R,"")</f>
        <v/>
      </c>
      <c r="AN2025" s="18" t="str">
        <f>_xlfn.XLOOKUP(B2025,'[5]cell downs 27042026 17h40'!$B:$B,'[5]cell downs 27042026 17h40'!$R:$R,"")</f>
        <v/>
      </c>
      <c r="AO2025" s="18" t="str">
        <f>_xlfn.XLOOKUP(B2025,'[6]ALL SITES DOWN'!$D:$D,'[6]ALL SITES DOWN'!$J:$J,"")</f>
        <v/>
      </c>
      <c r="AP2025" s="18" t="str">
        <f>_xlfn.XLOOKUP(B2025,'[7]ALL SITES DOWN'!$D:$D,'[7]ALL SITES DOWN'!$J:$J,"")</f>
        <v/>
      </c>
      <c r="AQ2025" s="9" t="str">
        <f>_xlfn.XLOOKUP(B2025,[8]sheet1!$AC:$AC,[8]sheet1!$AF:$AF,"")</f>
        <v/>
      </c>
      <c r="AR2025" s="14"/>
      <c r="AS2025" s="14" t="s">
        <v>5465</v>
      </c>
      <c r="AT2025" s="14" t="str">
        <f>_xlfn.XLOOKUP(B2025,'[9]cell downs 18042026 17h'!$B:$B,'[9]cell downs 18042026 17h'!$B:$B,"")</f>
        <v/>
      </c>
      <c r="AU2025" s="14" t="str">
        <f>_xlfn.XLOOKUP(B2025,'[10]Cells Huawei 19042026 15h'!$B:$B,'[10]Cells Huawei 19042026 15h'!$B:$B,"")</f>
        <v/>
      </c>
      <c r="AV2025" s="9" t="str">
        <f>_xlfn.XLOOKUP(B2025,'[11]cells down 19042026 9H40'!$B:$B,'[11]cells down 19042026 9H40'!$B:$B,"")</f>
        <v/>
      </c>
    </row>
    <row r="2026" spans="1:48" hidden="1" x14ac:dyDescent="0.3">
      <c r="A2026" s="1" t="s">
        <v>3796</v>
      </c>
      <c r="B2026" s="8" t="s">
        <v>3797</v>
      </c>
      <c r="C2026" s="3" t="str">
        <f>_xlfn.XLOOKUP(B2026,'[1]daily break down'!$D:$D,'[1]daily break down'!$E:$E,"")</f>
        <v>Maroua</v>
      </c>
      <c r="D2026" s="1" t="s">
        <v>1023</v>
      </c>
      <c r="E2026" s="1"/>
      <c r="F2026" s="3" t="s">
        <v>55</v>
      </c>
      <c r="G2026" s="1" t="s">
        <v>84</v>
      </c>
      <c r="H2026" s="27" t="str">
        <f>_xlfn.XLOOKUP(B2026,[2]CALCULATION!$B:$B,[2]CALCULATION!$H:$H,"")</f>
        <v>Huawei</v>
      </c>
      <c r="I2026" s="26">
        <v>0</v>
      </c>
      <c r="J2026" s="26">
        <v>0</v>
      </c>
      <c r="K2026" s="26">
        <v>0</v>
      </c>
      <c r="L2026" s="26">
        <v>0</v>
      </c>
      <c r="M2026" s="26">
        <v>0</v>
      </c>
      <c r="N2026" s="26">
        <v>0</v>
      </c>
      <c r="O2026" s="26">
        <v>0</v>
      </c>
      <c r="P2026" s="114" t="s">
        <v>6364</v>
      </c>
      <c r="Q2026" s="42" t="s">
        <v>5538</v>
      </c>
      <c r="R2026" s="42"/>
      <c r="S2026" s="41" t="str" cm="1">
        <f t="array" ref="S2026">IFERROR(_xlfn.IFS(
U2026="MPR ISSUE","PDH",
U2026="BSS Hardware Issue","BSS",
U2026="Sites strategiques, MLL, Pylone, etc.","ENVTECH",
U2026="AKTIVCO DEFAUT GE &amp; POWER Cabinet","AKTIVCO",
U2026="AKTIVCO Coupure ENEO &amp; Baisse de tension","AKTIVCO GRID ONLY",
U2026="Coupure ENEO &amp; Baisse de tension","IHS GRID ONLY",
U2026="Defaut GE &amp; POWER Cabinet","IHS",
U2026="Sharing","Partners",
U2026="Sites strategiques &amp; DataCenter","SST &amp; DC",
U2026="Exclu","Exclu",
U2026="SAT","SAT",
U2026="SPARE-ISSUE","SPARE-ISSUE",
U2026="Fiber CAmtel","TRANS_FO_CAMTEL",
U2026="Fiber AOF","Fiber AOF",
U2026="Projet OCM (HUAWEI)","TRAVAUX-HUAWEI",
U2026="Projet OCM (NOKIA)","TRAVAUX-NOKIA",
U2026="ACCESS-ISSUE","ACCESS-ISSUE",
U2026="Projet OCM (ZTE, NOKIA, autres projets)","TRAVAUX OCM",
U2026="No root CAuse","No root cause",
U2026="ODU HS","PDH",
U2026="IP &amp; VLAN","PDH",
U2026="Warehouse HUAWEI","SPARE-ISSUE",
U2026="SPARE-HS","SPARE-ISSUE",
U2026="Power Telco","BSS",U2026="no impacts","no impacts"
),"")</f>
        <v>No root cause</v>
      </c>
      <c r="T2026" s="41" t="str" cm="1">
        <f t="array" ref="T2026">IFERROR(_xlfn.IFS(
U2026="MPR ISSUE","TX ISSUE",
U2026="BSS Hardware Issue","RAN ISSUE",
U2026="Sites strategiques, MLL, Pylone, etc.","ENVTECH",
U2026="AKTIVCO DEFAUT GE &amp; POWER Cabinet","POWER ISSUE",
U2026="AKTIVCO Coupure ENEO &amp; Baisse de tension","POWER ISSUE",
U2026="Coupure ENEO &amp; Baisse de tension","POWER ISSUE",
U2026="Defaut GE &amp; POWER Cabinet","POWER ISSUE",
U2026="Sharing","POWER ISSUE",
U2026="Sites strategiques &amp; DataCenter","POWER ISSUE",
U2026="Exclu","Exclu",
U2026="SAT","TX ISSUE",
U2026="SPARE-ISSUE","SPARE-ISSUE",
U2026="Fiber CAmtel","TX ISSUE",
U2026="Fiber AOF","TX ISSUE",
U2026="Projet OCM (HUAWEI)","TRAVAUX-HUAWEI",
U2026="Projet OCM (NOKIA)","TRAVAUX -NOKIA",
U2026="ACCESS-ISSUE","ACCESS-ISSUE",
U2026="Projet OCM (ZTE, NOKIA, autres projets)","TRAVAUX OCM",
U2026="No root CAuse","No root cause",
U2026="ODU HS","TX ISSUE",
U2026="IP &amp; VLAN","TX ISSUE",
U2026="Warehouse HUAWEI","SPARE-ISSUE",
U2026="SPARE-HS","SPARE-ISSUE",
U2026="Power Telco","RAN ISSUE",U2026="no impacts","no impacts"
),"")</f>
        <v>No root cause</v>
      </c>
      <c r="U2026" s="68" t="s">
        <v>5691</v>
      </c>
      <c r="V2026" s="41" t="str" cm="1">
        <f t="array" ref="V2026">IFERROR(_xlfn.IFS(
U2026="MPR ISSUE","ACTIVE",
U2026="BSS Hardware Issue","ACTIVE",
U2026="Sites strategiques, MLL, Pylone, etc.","PASSIVE",
U2026="AKTIVCO DEFAUT GE &amp; POWER Cabinet","PASSIVE",
U2026="AKTIVCO Coupure ENEO &amp; Baisse de tension","PASSIVE",
U2026="Coupure ENEO &amp; Baisse de tension","PASSIVE",
U2026="Defaut GE &amp; POWER Cabinet","PASSIVE",
U2026="Sharing","PASSIVE",
U2026="Sites strategiques &amp; DataCenter","PASSIVE",
U2026="Exclu","Exclu",
U2026="SAT","ACTIVE",
U2026="SPARE-ISSUE","SPARE-ISSUE",
U2026="Fiber CAmtel","ACTIVE",
U2026="Fiber AOF","ACTIVE",
U2026="Projet OCM (HUAWEI)","PLANNED WORKS",
U2026="Projet OCM (NOKIA)","PLANNED WORKS",
U2026="ACCESS-ISSUE","ACCESS-ISSUE",
U2026="Projet OCM (ZTE, NOKIA, autres projets)","PLANNED WORKS",
U2026="No root CAuse","No root cause",
U2026="ODU HS","ACTIVE",
U2026="IP &amp; VLAN","ACTIVE",
U2026="Warehouse HUAWEI","SPARE-ISSUE",
U2026="SPARE-HS","SPARE-ISSUE",
U2026="Power Telco","ACTIVE", U2026="no impacts","no impacts"
),"")</f>
        <v>No root cause</v>
      </c>
      <c r="W2026" s="113"/>
      <c r="X2026" s="113"/>
      <c r="Y2026" s="113"/>
      <c r="Z2026" s="113"/>
      <c r="AA2026" s="113"/>
      <c r="AB2026" s="17" t="s">
        <v>5465</v>
      </c>
      <c r="AC2026" s="17" t="str">
        <f>_xlfn.XLOOKUP(B2026,'INCIDENT-04-27-2026'!E:E,'INCIDENT-04-27-2026'!F:F,"")</f>
        <v/>
      </c>
      <c r="AD2026" s="9"/>
      <c r="AE2026" s="7" t="s">
        <v>5465</v>
      </c>
      <c r="AF2026" s="6" t="str">
        <f>_xlfn.XLOOKUP(B2026,'[13]Input_27-04'!$B:$B,'[13]Input_27-04'!$M:$M,"")</f>
        <v/>
      </c>
      <c r="AG2026" s="7"/>
      <c r="AH2026" s="3"/>
      <c r="AI2026" s="18" t="str">
        <f>_xlfn.XLOOKUP(B2026,'[3]Cells Huawei 27042026 10h'!$B:$B,'[3]Cells Huawei 27042026 10h'!$T:$T,"")</f>
        <v/>
      </c>
      <c r="AJ2026" s="18" t="str">
        <f>_xlfn.XLOOKUP(B2026,'[3]Cells Huawei 27042026 15h'!$B:$B,'[3]Cells Huawei 27042026 15h'!$T:$T,"")</f>
        <v/>
      </c>
      <c r="AK2026" s="18" t="str">
        <f>_xlfn.XLOOKUP(B2026,'[4]cells down 27042026 11h28'!$B:$B,'[4]cells down 27042026 11h28'!$R:$R,"")</f>
        <v/>
      </c>
      <c r="AL2026" s="18" t="str">
        <f>_xlfn.XLOOKUP(B2026,'[4]cells down 27042026 18h01'!$B:$B,'[4]cells down 27042026 18h01'!$R:$R,"")</f>
        <v/>
      </c>
      <c r="AM2026" s="18" t="str">
        <f>_xlfn.XLOOKUP(B2026,'[5]cell downs 27042026 11h'!$B:$B,'[5]cell downs 27042026 11h'!$R:$R,"")</f>
        <v/>
      </c>
      <c r="AN2026" s="18" t="str">
        <f>_xlfn.XLOOKUP(B2026,'[5]cell downs 27042026 17h40'!$B:$B,'[5]cell downs 27042026 17h40'!$R:$R,"")</f>
        <v/>
      </c>
      <c r="AO2026" s="18" t="str">
        <f>_xlfn.XLOOKUP(B2026,'[6]ALL SITES DOWN'!$D:$D,'[6]ALL SITES DOWN'!$J:$J,"")</f>
        <v/>
      </c>
      <c r="AP2026" s="18" t="str">
        <f>_xlfn.XLOOKUP(B2026,'[7]ALL SITES DOWN'!$D:$D,'[7]ALL SITES DOWN'!$J:$J,"")</f>
        <v/>
      </c>
      <c r="AQ2026" s="9" t="str">
        <f>_xlfn.XLOOKUP(B2026,[8]sheet1!$AC:$AC,[8]sheet1!$AF:$AF,"")</f>
        <v/>
      </c>
      <c r="AR2026" s="14"/>
      <c r="AS2026" s="14" t="s">
        <v>5465</v>
      </c>
      <c r="AT2026" s="14" t="str">
        <f>_xlfn.XLOOKUP(B2026,'[9]cell downs 18042026 17h'!$B:$B,'[9]cell downs 18042026 17h'!$B:$B,"")</f>
        <v/>
      </c>
      <c r="AU2026" s="14" t="str">
        <f>_xlfn.XLOOKUP(B2026,'[10]Cells Huawei 19042026 15h'!$B:$B,'[10]Cells Huawei 19042026 15h'!$B:$B,"")</f>
        <v/>
      </c>
      <c r="AV2026" s="9" t="str">
        <f>_xlfn.XLOOKUP(B2026,'[11]cells down 19042026 9H40'!$B:$B,'[11]cells down 19042026 9H40'!$B:$B,"")</f>
        <v/>
      </c>
    </row>
    <row r="2027" spans="1:48" hidden="1" x14ac:dyDescent="0.3">
      <c r="A2027" s="1" t="s">
        <v>2968</v>
      </c>
      <c r="B2027" s="8" t="s">
        <v>2969</v>
      </c>
      <c r="C2027" s="3" t="str">
        <f>_xlfn.XLOOKUP(B2027,'[1]daily break down'!$D:$D,'[1]daily break down'!$E:$E,"")</f>
        <v>Ngaoundere</v>
      </c>
      <c r="D2027" s="1" t="s">
        <v>21</v>
      </c>
      <c r="E2027" s="1" t="s">
        <v>122</v>
      </c>
      <c r="F2027" s="3" t="s">
        <v>90</v>
      </c>
      <c r="G2027" s="1" t="s">
        <v>91</v>
      </c>
      <c r="H2027" s="27" t="str">
        <f>_xlfn.XLOOKUP(B2027,[2]CALCULATION!$B:$B,[2]CALCULATION!$H:$H,"")</f>
        <v>Huawei</v>
      </c>
      <c r="I2027" s="26">
        <v>0</v>
      </c>
      <c r="J2027" s="26">
        <v>0</v>
      </c>
      <c r="K2027" s="26">
        <v>0</v>
      </c>
      <c r="L2027" s="26">
        <v>0</v>
      </c>
      <c r="M2027" s="26">
        <v>0</v>
      </c>
      <c r="N2027" s="26">
        <v>0</v>
      </c>
      <c r="O2027" s="26">
        <v>0</v>
      </c>
      <c r="P2027" s="114" t="s">
        <v>6364</v>
      </c>
      <c r="Q2027" s="42" t="s">
        <v>5538</v>
      </c>
      <c r="R2027" s="42"/>
      <c r="S2027" s="41" t="str" cm="1">
        <f t="array" ref="S2027">IFERROR(_xlfn.IFS(
U2027="MPR ISSUE","PDH",
U2027="BSS Hardware Issue","BSS",
U2027="Sites strategiques, MLL, Pylone, etc.","ENVTECH",
U2027="AKTIVCO DEFAUT GE &amp; POWER Cabinet","AKTIVCO",
U2027="AKTIVCO Coupure ENEO &amp; Baisse de tension","AKTIVCO GRID ONLY",
U2027="Coupure ENEO &amp; Baisse de tension","IHS GRID ONLY",
U2027="Defaut GE &amp; POWER Cabinet","IHS",
U2027="Sharing","Partners",
U2027="Sites strategiques &amp; DataCenter","SST &amp; DC",
U2027="Exclu","Exclu",
U2027="SAT","SAT",
U2027="SPARE-ISSUE","SPARE-ISSUE",
U2027="Fiber CAmtel","TRANS_FO_CAMTEL",
U2027="Fiber AOF","Fiber AOF",
U2027="Projet OCM (HUAWEI)","TRAVAUX-HUAWEI",
U2027="Projet OCM (NOKIA)","TRAVAUX-NOKIA",
U2027="ACCESS-ISSUE","ACCESS-ISSUE",
U2027="Projet OCM (ZTE, NOKIA, autres projets)","TRAVAUX OCM",
U2027="No root CAuse","No root cause",
U2027="ODU HS","PDH",
U2027="IP &amp; VLAN","PDH",
U2027="Warehouse HUAWEI","SPARE-ISSUE",
U2027="SPARE-HS","SPARE-ISSUE",
U2027="Power Telco","BSS",U2027="no impacts","no impacts"
),"")</f>
        <v>No root cause</v>
      </c>
      <c r="T2027" s="41" t="str" cm="1">
        <f t="array" ref="T2027">IFERROR(_xlfn.IFS(
U2027="MPR ISSUE","TX ISSUE",
U2027="BSS Hardware Issue","RAN ISSUE",
U2027="Sites strategiques, MLL, Pylone, etc.","ENVTECH",
U2027="AKTIVCO DEFAUT GE &amp; POWER Cabinet","POWER ISSUE",
U2027="AKTIVCO Coupure ENEO &amp; Baisse de tension","POWER ISSUE",
U2027="Coupure ENEO &amp; Baisse de tension","POWER ISSUE",
U2027="Defaut GE &amp; POWER Cabinet","POWER ISSUE",
U2027="Sharing","POWER ISSUE",
U2027="Sites strategiques &amp; DataCenter","POWER ISSUE",
U2027="Exclu","Exclu",
U2027="SAT","TX ISSUE",
U2027="SPARE-ISSUE","SPARE-ISSUE",
U2027="Fiber CAmtel","TX ISSUE",
U2027="Fiber AOF","TX ISSUE",
U2027="Projet OCM (HUAWEI)","TRAVAUX-HUAWEI",
U2027="Projet OCM (NOKIA)","TRAVAUX -NOKIA",
U2027="ACCESS-ISSUE","ACCESS-ISSUE",
U2027="Projet OCM (ZTE, NOKIA, autres projets)","TRAVAUX OCM",
U2027="No root CAuse","No root cause",
U2027="ODU HS","TX ISSUE",
U2027="IP &amp; VLAN","TX ISSUE",
U2027="Warehouse HUAWEI","SPARE-ISSUE",
U2027="SPARE-HS","SPARE-ISSUE",
U2027="Power Telco","RAN ISSUE",U2027="no impacts","no impacts"
),"")</f>
        <v>No root cause</v>
      </c>
      <c r="U2027" s="68" t="s">
        <v>5691</v>
      </c>
      <c r="V2027" s="41" t="str" cm="1">
        <f t="array" ref="V2027">IFERROR(_xlfn.IFS(
U2027="MPR ISSUE","ACTIVE",
U2027="BSS Hardware Issue","ACTIVE",
U2027="Sites strategiques, MLL, Pylone, etc.","PASSIVE",
U2027="AKTIVCO DEFAUT GE &amp; POWER Cabinet","PASSIVE",
U2027="AKTIVCO Coupure ENEO &amp; Baisse de tension","PASSIVE",
U2027="Coupure ENEO &amp; Baisse de tension","PASSIVE",
U2027="Defaut GE &amp; POWER Cabinet","PASSIVE",
U2027="Sharing","PASSIVE",
U2027="Sites strategiques &amp; DataCenter","PASSIVE",
U2027="Exclu","Exclu",
U2027="SAT","ACTIVE",
U2027="SPARE-ISSUE","SPARE-ISSUE",
U2027="Fiber CAmtel","ACTIVE",
U2027="Fiber AOF","ACTIVE",
U2027="Projet OCM (HUAWEI)","PLANNED WORKS",
U2027="Projet OCM (NOKIA)","PLANNED WORKS",
U2027="ACCESS-ISSUE","ACCESS-ISSUE",
U2027="Projet OCM (ZTE, NOKIA, autres projets)","PLANNED WORKS",
U2027="No root CAuse","No root cause",
U2027="ODU HS","ACTIVE",
U2027="IP &amp; VLAN","ACTIVE",
U2027="Warehouse HUAWEI","SPARE-ISSUE",
U2027="SPARE-HS","SPARE-ISSUE",
U2027="Power Telco","ACTIVE", U2027="no impacts","no impacts"
),"")</f>
        <v>No root cause</v>
      </c>
      <c r="W2027" s="113"/>
      <c r="X2027" s="113"/>
      <c r="Y2027" s="113"/>
      <c r="Z2027" s="113"/>
      <c r="AA2027" s="113"/>
      <c r="AB2027" s="17" t="s">
        <v>5465</v>
      </c>
      <c r="AC2027" s="17" t="str">
        <f>_xlfn.XLOOKUP(B2027,'INCIDENT-04-27-2026'!E:E,'INCIDENT-04-27-2026'!F:F,"")</f>
        <v/>
      </c>
      <c r="AD2027" s="9"/>
      <c r="AE2027" s="7" t="s">
        <v>5465</v>
      </c>
      <c r="AF2027" s="6" t="str">
        <f>_xlfn.XLOOKUP(B2027,'[13]Input_27-04'!$B:$B,'[13]Input_27-04'!$M:$M,"")</f>
        <v/>
      </c>
      <c r="AG2027" s="7"/>
      <c r="AH2027" s="3"/>
      <c r="AI2027" s="18" t="str">
        <f>_xlfn.XLOOKUP(B2027,'[3]Cells Huawei 27042026 10h'!$B:$B,'[3]Cells Huawei 27042026 10h'!$T:$T,"")</f>
        <v/>
      </c>
      <c r="AJ2027" s="18" t="str">
        <f>_xlfn.XLOOKUP(B2027,'[3]Cells Huawei 27042026 15h'!$B:$B,'[3]Cells Huawei 27042026 15h'!$T:$T,"")</f>
        <v/>
      </c>
      <c r="AK2027" s="18" t="str">
        <f>_xlfn.XLOOKUP(B2027,'[4]cells down 27042026 11h28'!$B:$B,'[4]cells down 27042026 11h28'!$R:$R,"")</f>
        <v/>
      </c>
      <c r="AL2027" s="18" t="str">
        <f>_xlfn.XLOOKUP(B2027,'[4]cells down 27042026 18h01'!$B:$B,'[4]cells down 27042026 18h01'!$R:$R,"")</f>
        <v/>
      </c>
      <c r="AM2027" s="18" t="str">
        <f>_xlfn.XLOOKUP(B2027,'[5]cell downs 27042026 11h'!$B:$B,'[5]cell downs 27042026 11h'!$R:$R,"")</f>
        <v/>
      </c>
      <c r="AN2027" s="18" t="str">
        <f>_xlfn.XLOOKUP(B2027,'[5]cell downs 27042026 17h40'!$B:$B,'[5]cell downs 27042026 17h40'!$R:$R,"")</f>
        <v/>
      </c>
      <c r="AO2027" s="18" t="str">
        <f>_xlfn.XLOOKUP(B2027,'[6]ALL SITES DOWN'!$D:$D,'[6]ALL SITES DOWN'!$J:$J,"")</f>
        <v/>
      </c>
      <c r="AP2027" s="18" t="str">
        <f>_xlfn.XLOOKUP(B2027,'[7]ALL SITES DOWN'!$D:$D,'[7]ALL SITES DOWN'!$J:$J,"")</f>
        <v/>
      </c>
      <c r="AQ2027" s="9" t="str">
        <f>_xlfn.XLOOKUP(B2027,[8]sheet1!$AC:$AC,[8]sheet1!$AF:$AF,"")</f>
        <v/>
      </c>
      <c r="AR2027" s="14"/>
      <c r="AS2027" s="14" t="s">
        <v>5465</v>
      </c>
      <c r="AT2027" s="14" t="str">
        <f>_xlfn.XLOOKUP(B2027,'[9]cell downs 18042026 17h'!$B:$B,'[9]cell downs 18042026 17h'!$B:$B,"")</f>
        <v/>
      </c>
      <c r="AU2027" s="14" t="str">
        <f>_xlfn.XLOOKUP(B2027,'[10]Cells Huawei 19042026 15h'!$B:$B,'[10]Cells Huawei 19042026 15h'!$B:$B,"")</f>
        <v/>
      </c>
      <c r="AV2027" s="9" t="str">
        <f>_xlfn.XLOOKUP(B2027,'[11]cells down 19042026 9H40'!$B:$B,'[11]cells down 19042026 9H40'!$B:$B,"")</f>
        <v/>
      </c>
    </row>
    <row r="2028" spans="1:48" hidden="1" x14ac:dyDescent="0.3">
      <c r="A2028" s="1" t="s">
        <v>2983</v>
      </c>
      <c r="B2028" s="8" t="s">
        <v>2984</v>
      </c>
      <c r="C2028" s="3" t="str">
        <f>_xlfn.XLOOKUP(B2028,'[1]daily break down'!$D:$D,'[1]daily break down'!$E:$E,"")</f>
        <v>Ngaoundere</v>
      </c>
      <c r="D2028" s="1" t="s">
        <v>11</v>
      </c>
      <c r="E2028" s="1" t="s">
        <v>12</v>
      </c>
      <c r="F2028" s="3" t="s">
        <v>90</v>
      </c>
      <c r="G2028" s="1" t="s">
        <v>91</v>
      </c>
      <c r="H2028" s="27" t="str">
        <f>_xlfn.XLOOKUP(B2028,[2]CALCULATION!$B:$B,[2]CALCULATION!$H:$H,"")</f>
        <v>Huawei</v>
      </c>
      <c r="I2028" s="26">
        <v>0</v>
      </c>
      <c r="J2028" s="26">
        <v>0</v>
      </c>
      <c r="K2028" s="26">
        <v>0</v>
      </c>
      <c r="L2028" s="26">
        <v>0</v>
      </c>
      <c r="M2028" s="26">
        <v>0</v>
      </c>
      <c r="N2028" s="26">
        <v>0</v>
      </c>
      <c r="O2028" s="26">
        <v>0</v>
      </c>
      <c r="P2028" s="114" t="s">
        <v>6364</v>
      </c>
      <c r="Q2028" s="42" t="s">
        <v>5538</v>
      </c>
      <c r="R2028" s="42"/>
      <c r="S2028" s="41" t="str" cm="1">
        <f t="array" ref="S2028">IFERROR(_xlfn.IFS(
U2028="MPR ISSUE","PDH",
U2028="BSS Hardware Issue","BSS",
U2028="Sites strategiques, MLL, Pylone, etc.","ENVTECH",
U2028="AKTIVCO DEFAUT GE &amp; POWER Cabinet","AKTIVCO",
U2028="AKTIVCO Coupure ENEO &amp; Baisse de tension","AKTIVCO GRID ONLY",
U2028="Coupure ENEO &amp; Baisse de tension","IHS GRID ONLY",
U2028="Defaut GE &amp; POWER Cabinet","IHS",
U2028="Sharing","Partners",
U2028="Sites strategiques &amp; DataCenter","SST &amp; DC",
U2028="Exclu","Exclu",
U2028="SAT","SAT",
U2028="SPARE-ISSUE","SPARE-ISSUE",
U2028="Fiber CAmtel","TRANS_FO_CAMTEL",
U2028="Fiber AOF","Fiber AOF",
U2028="Projet OCM (HUAWEI)","TRAVAUX-HUAWEI",
U2028="Projet OCM (NOKIA)","TRAVAUX-NOKIA",
U2028="ACCESS-ISSUE","ACCESS-ISSUE",
U2028="Projet OCM (ZTE, NOKIA, autres projets)","TRAVAUX OCM",
U2028="No root CAuse","No root cause",
U2028="ODU HS","PDH",
U2028="IP &amp; VLAN","PDH",
U2028="Warehouse HUAWEI","SPARE-ISSUE",
U2028="SPARE-HS","SPARE-ISSUE",
U2028="Power Telco","BSS",U2028="no impacts","no impacts"
),"")</f>
        <v>No root cause</v>
      </c>
      <c r="T2028" s="41" t="str" cm="1">
        <f t="array" ref="T2028">IFERROR(_xlfn.IFS(
U2028="MPR ISSUE","TX ISSUE",
U2028="BSS Hardware Issue","RAN ISSUE",
U2028="Sites strategiques, MLL, Pylone, etc.","ENVTECH",
U2028="AKTIVCO DEFAUT GE &amp; POWER Cabinet","POWER ISSUE",
U2028="AKTIVCO Coupure ENEO &amp; Baisse de tension","POWER ISSUE",
U2028="Coupure ENEO &amp; Baisse de tension","POWER ISSUE",
U2028="Defaut GE &amp; POWER Cabinet","POWER ISSUE",
U2028="Sharing","POWER ISSUE",
U2028="Sites strategiques &amp; DataCenter","POWER ISSUE",
U2028="Exclu","Exclu",
U2028="SAT","TX ISSUE",
U2028="SPARE-ISSUE","SPARE-ISSUE",
U2028="Fiber CAmtel","TX ISSUE",
U2028="Fiber AOF","TX ISSUE",
U2028="Projet OCM (HUAWEI)","TRAVAUX-HUAWEI",
U2028="Projet OCM (NOKIA)","TRAVAUX -NOKIA",
U2028="ACCESS-ISSUE","ACCESS-ISSUE",
U2028="Projet OCM (ZTE, NOKIA, autres projets)","TRAVAUX OCM",
U2028="No root CAuse","No root cause",
U2028="ODU HS","TX ISSUE",
U2028="IP &amp; VLAN","TX ISSUE",
U2028="Warehouse HUAWEI","SPARE-ISSUE",
U2028="SPARE-HS","SPARE-ISSUE",
U2028="Power Telco","RAN ISSUE",U2028="no impacts","no impacts"
),"")</f>
        <v>No root cause</v>
      </c>
      <c r="U2028" s="68" t="s">
        <v>5691</v>
      </c>
      <c r="V2028" s="41" t="str" cm="1">
        <f t="array" ref="V2028">IFERROR(_xlfn.IFS(
U2028="MPR ISSUE","ACTIVE",
U2028="BSS Hardware Issue","ACTIVE",
U2028="Sites strategiques, MLL, Pylone, etc.","PASSIVE",
U2028="AKTIVCO DEFAUT GE &amp; POWER Cabinet","PASSIVE",
U2028="AKTIVCO Coupure ENEO &amp; Baisse de tension","PASSIVE",
U2028="Coupure ENEO &amp; Baisse de tension","PASSIVE",
U2028="Defaut GE &amp; POWER Cabinet","PASSIVE",
U2028="Sharing","PASSIVE",
U2028="Sites strategiques &amp; DataCenter","PASSIVE",
U2028="Exclu","Exclu",
U2028="SAT","ACTIVE",
U2028="SPARE-ISSUE","SPARE-ISSUE",
U2028="Fiber CAmtel","ACTIVE",
U2028="Fiber AOF","ACTIVE",
U2028="Projet OCM (HUAWEI)","PLANNED WORKS",
U2028="Projet OCM (NOKIA)","PLANNED WORKS",
U2028="ACCESS-ISSUE","ACCESS-ISSUE",
U2028="Projet OCM (ZTE, NOKIA, autres projets)","PLANNED WORKS",
U2028="No root CAuse","No root cause",
U2028="ODU HS","ACTIVE",
U2028="IP &amp; VLAN","ACTIVE",
U2028="Warehouse HUAWEI","SPARE-ISSUE",
U2028="SPARE-HS","SPARE-ISSUE",
U2028="Power Telco","ACTIVE", U2028="no impacts","no impacts"
),"")</f>
        <v>No root cause</v>
      </c>
      <c r="W2028" s="113"/>
      <c r="X2028" s="113"/>
      <c r="Y2028" s="113"/>
      <c r="Z2028" s="113"/>
      <c r="AA2028" s="113"/>
      <c r="AB2028" s="17" t="s">
        <v>5465</v>
      </c>
      <c r="AC2028" s="17" t="str">
        <f>_xlfn.XLOOKUP(B2028,'INCIDENT-04-27-2026'!E:E,'INCIDENT-04-27-2026'!F:F,"")</f>
        <v/>
      </c>
      <c r="AD2028" s="9"/>
      <c r="AE2028" s="7" t="s">
        <v>5465</v>
      </c>
      <c r="AF2028" s="6" t="str">
        <f>_xlfn.XLOOKUP(B2028,'[13]Input_27-04'!$B:$B,'[13]Input_27-04'!$M:$M,"")</f>
        <v/>
      </c>
      <c r="AG2028" s="7"/>
      <c r="AH2028" s="3"/>
      <c r="AI2028" s="18" t="str">
        <f>_xlfn.XLOOKUP(B2028,'[3]Cells Huawei 27042026 10h'!$B:$B,'[3]Cells Huawei 27042026 10h'!$T:$T,"")</f>
        <v/>
      </c>
      <c r="AJ2028" s="18" t="str">
        <f>_xlfn.XLOOKUP(B2028,'[3]Cells Huawei 27042026 15h'!$B:$B,'[3]Cells Huawei 27042026 15h'!$T:$T,"")</f>
        <v/>
      </c>
      <c r="AK2028" s="18" t="str">
        <f>_xlfn.XLOOKUP(B2028,'[4]cells down 27042026 11h28'!$B:$B,'[4]cells down 27042026 11h28'!$R:$R,"")</f>
        <v/>
      </c>
      <c r="AL2028" s="18" t="str">
        <f>_xlfn.XLOOKUP(B2028,'[4]cells down 27042026 18h01'!$B:$B,'[4]cells down 27042026 18h01'!$R:$R,"")</f>
        <v/>
      </c>
      <c r="AM2028" s="18" t="str">
        <f>_xlfn.XLOOKUP(B2028,'[5]cell downs 27042026 11h'!$B:$B,'[5]cell downs 27042026 11h'!$R:$R,"")</f>
        <v/>
      </c>
      <c r="AN2028" s="18" t="str">
        <f>_xlfn.XLOOKUP(B2028,'[5]cell downs 27042026 17h40'!$B:$B,'[5]cell downs 27042026 17h40'!$R:$R,"")</f>
        <v/>
      </c>
      <c r="AO2028" s="18" t="str">
        <f>_xlfn.XLOOKUP(B2028,'[6]ALL SITES DOWN'!$D:$D,'[6]ALL SITES DOWN'!$J:$J,"")</f>
        <v/>
      </c>
      <c r="AP2028" s="18" t="str">
        <f>_xlfn.XLOOKUP(B2028,'[7]ALL SITES DOWN'!$D:$D,'[7]ALL SITES DOWN'!$J:$J,"")</f>
        <v/>
      </c>
      <c r="AQ2028" s="9" t="str">
        <f>_xlfn.XLOOKUP(B2028,[8]sheet1!$AC:$AC,[8]sheet1!$AF:$AF,"")</f>
        <v/>
      </c>
      <c r="AR2028" s="14"/>
      <c r="AS2028" s="14" t="s">
        <v>5465</v>
      </c>
      <c r="AT2028" s="14" t="str">
        <f>_xlfn.XLOOKUP(B2028,'[9]cell downs 18042026 17h'!$B:$B,'[9]cell downs 18042026 17h'!$B:$B,"")</f>
        <v/>
      </c>
      <c r="AU2028" s="14" t="str">
        <f>_xlfn.XLOOKUP(B2028,'[10]Cells Huawei 19042026 15h'!$B:$B,'[10]Cells Huawei 19042026 15h'!$B:$B,"")</f>
        <v/>
      </c>
      <c r="AV2028" s="9" t="str">
        <f>_xlfn.XLOOKUP(B2028,'[11]cells down 19042026 9H40'!$B:$B,'[11]cells down 19042026 9H40'!$B:$B,"")</f>
        <v/>
      </c>
    </row>
    <row r="2029" spans="1:48" hidden="1" x14ac:dyDescent="0.3">
      <c r="A2029" s="1" t="s">
        <v>3964</v>
      </c>
      <c r="B2029" s="8" t="s">
        <v>3965</v>
      </c>
      <c r="C2029" s="3" t="str">
        <f>_xlfn.XLOOKUP(B2029,'[1]daily break down'!$D:$D,'[1]daily break down'!$E:$E,"")</f>
        <v>NORD-OUEST</v>
      </c>
      <c r="D2029" s="1" t="s">
        <v>11</v>
      </c>
      <c r="E2029" s="1" t="s">
        <v>12</v>
      </c>
      <c r="F2029" s="3" t="s">
        <v>51</v>
      </c>
      <c r="G2029" s="1" t="s">
        <v>3966</v>
      </c>
      <c r="H2029" s="27" t="str">
        <f>_xlfn.XLOOKUP(B2029,[2]CALCULATION!$B:$B,[2]CALCULATION!$H:$H,"")</f>
        <v>HUAWEI</v>
      </c>
      <c r="I2029" s="26">
        <v>1.6629427023139944</v>
      </c>
      <c r="J2029" s="26">
        <v>0</v>
      </c>
      <c r="K2029" s="26">
        <v>0</v>
      </c>
      <c r="L2029" s="26">
        <v>0</v>
      </c>
      <c r="M2029" s="26">
        <v>2.4740820641891608</v>
      </c>
      <c r="N2029" s="26">
        <v>0.11642739125596048</v>
      </c>
      <c r="O2029" s="26">
        <v>0</v>
      </c>
      <c r="P2029" s="114" t="s">
        <v>6364</v>
      </c>
      <c r="Q2029" s="42" t="s">
        <v>6353</v>
      </c>
      <c r="R2029" s="42"/>
      <c r="S2029" s="41" t="str" cm="1">
        <f t="array" ref="S2029">IFERROR(_xlfn.IFS(
U2029="MPR ISSUE","PDH",
U2029="BSS Hardware Issue","BSS",
U2029="Sites strategiques, MLL, Pylone, etc.","ENVTECH",
U2029="AKTIVCO DEFAUT GE &amp; POWER Cabinet","AKTIVCO",
U2029="AKTIVCO Coupure ENEO &amp; Baisse de tension","AKTIVCO GRID ONLY",
U2029="Coupure ENEO &amp; Baisse de tension","IHS GRID ONLY",
U2029="Defaut GE &amp; POWER Cabinet","IHS",
U2029="Sharing","Partners",
U2029="Sites strategiques &amp; DataCenter","SST &amp; DC",
U2029="Exclu","Exclu",
U2029="SAT","SAT",
U2029="SPARE-ISSUE","SPARE-ISSUE",
U2029="Fiber CAmtel","TRANS_FO_CAMTEL",
U2029="Fiber AOF","Fiber AOF",
U2029="Projet OCM (HUAWEI)","TRAVAUX-HUAWEI",
U2029="Projet OCM (NOKIA)","TRAVAUX-NOKIA",
U2029="ACCESS-ISSUE","ACCESS-ISSUE",
U2029="Projet OCM (ZTE, NOKIA, autres projets)","TRAVAUX OCM",
U2029="No root CAuse","No root cause",
U2029="ODU HS","PDH",
U2029="IP &amp; VLAN","PDH",
U2029="Warehouse HUAWEI","SPARE-ISSUE",
U2029="SPARE-HS","SPARE-ISSUE",
U2029="Power Telco","BSS",U2029="no impacts","no impacts"
),"")</f>
        <v/>
      </c>
      <c r="T2029" s="41" t="str" cm="1">
        <f t="array" ref="T2029">IFERROR(_xlfn.IFS(
U2029="MPR ISSUE","TX ISSUE",
U2029="BSS Hardware Issue","RAN ISSUE",
U2029="Sites strategiques, MLL, Pylone, etc.","ENVTECH",
U2029="AKTIVCO DEFAUT GE &amp; POWER Cabinet","POWER ISSUE",
U2029="AKTIVCO Coupure ENEO &amp; Baisse de tension","POWER ISSUE",
U2029="Coupure ENEO &amp; Baisse de tension","POWER ISSUE",
U2029="Defaut GE &amp; POWER Cabinet","POWER ISSUE",
U2029="Sharing","POWER ISSUE",
U2029="Sites strategiques &amp; DataCenter","POWER ISSUE",
U2029="Exclu","Exclu",
U2029="SAT","TX ISSUE",
U2029="SPARE-ISSUE","SPARE-ISSUE",
U2029="Fiber CAmtel","TX ISSUE",
U2029="Fiber AOF","TX ISSUE",
U2029="Projet OCM (HUAWEI)","TRAVAUX-HUAWEI",
U2029="Projet OCM (NOKIA)","TRAVAUX -NOKIA",
U2029="ACCESS-ISSUE","ACCESS-ISSUE",
U2029="Projet OCM (ZTE, NOKIA, autres projets)","TRAVAUX OCM",
U2029="No root CAuse","No root cause",
U2029="ODU HS","TX ISSUE",
U2029="IP &amp; VLAN","TX ISSUE",
U2029="Warehouse HUAWEI","SPARE-ISSUE",
U2029="SPARE-HS","SPARE-ISSUE",
U2029="Power Telco","RAN ISSUE",U2029="no impacts","no impacts"
),"")</f>
        <v/>
      </c>
      <c r="U2029" s="68"/>
      <c r="V2029" s="41" t="str" cm="1">
        <f t="array" ref="V2029">IFERROR(_xlfn.IFS(
U2029="MPR ISSUE","ACTIVE",
U2029="BSS Hardware Issue","ACTIVE",
U2029="Sites strategiques, MLL, Pylone, etc.","PASSIVE",
U2029="AKTIVCO DEFAUT GE &amp; POWER Cabinet","PASSIVE",
U2029="AKTIVCO Coupure ENEO &amp; Baisse de tension","PASSIVE",
U2029="Coupure ENEO &amp; Baisse de tension","PASSIVE",
U2029="Defaut GE &amp; POWER Cabinet","PASSIVE",
U2029="Sharing","PASSIVE",
U2029="Sites strategiques &amp; DataCenter","PASSIVE",
U2029="Exclu","Exclu",
U2029="SAT","ACTIVE",
U2029="SPARE-ISSUE","SPARE-ISSUE",
U2029="Fiber CAmtel","ACTIVE",
U2029="Fiber AOF","ACTIVE",
U2029="Projet OCM (HUAWEI)","PLANNED WORKS",
U2029="Projet OCM (NOKIA)","PLANNED WORKS",
U2029="ACCESS-ISSUE","ACCESS-ISSUE",
U2029="Projet OCM (ZTE, NOKIA, autres projets)","PLANNED WORKS",
U2029="No root CAuse","No root cause",
U2029="ODU HS","ACTIVE",
U2029="IP &amp; VLAN","ACTIVE",
U2029="Warehouse HUAWEI","SPARE-ISSUE",
U2029="SPARE-HS","SPARE-ISSUE",
U2029="Power Telco","ACTIVE", U2029="no impacts","no impacts"
),"")</f>
        <v/>
      </c>
      <c r="W2029" s="113"/>
      <c r="X2029" s="113"/>
      <c r="Y2029" s="113"/>
      <c r="Z2029" s="113"/>
      <c r="AA2029" s="113"/>
      <c r="AB2029" s="17" t="s">
        <v>5465</v>
      </c>
      <c r="AC2029" s="17" t="str">
        <f>_xlfn.XLOOKUP(B2029,'INCIDENT-04-27-2026'!E:E,'INCIDENT-04-27-2026'!F:F,"")</f>
        <v/>
      </c>
      <c r="AD2029" s="9"/>
      <c r="AE2029" s="7" t="s">
        <v>5465</v>
      </c>
      <c r="AF2029" s="6" t="str">
        <f>_xlfn.XLOOKUP(B2029,'[13]Input_27-04'!$B:$B,'[13]Input_27-04'!$M:$M,"")</f>
        <v/>
      </c>
      <c r="AG2029" s="7"/>
      <c r="AH2029" s="3"/>
      <c r="AI2029" s="18" t="str">
        <f>_xlfn.XLOOKUP(B2029,'[3]Cells Huawei 27042026 10h'!$B:$B,'[3]Cells Huawei 27042026 10h'!$T:$T,"")</f>
        <v/>
      </c>
      <c r="AJ2029" s="18" t="str">
        <f>_xlfn.XLOOKUP(B2029,'[3]Cells Huawei 27042026 15h'!$B:$B,'[3]Cells Huawei 27042026 15h'!$T:$T,"")</f>
        <v/>
      </c>
      <c r="AK2029" s="18" t="str">
        <f>_xlfn.XLOOKUP(B2029,'[4]cells down 27042026 11h28'!$B:$B,'[4]cells down 27042026 11h28'!$R:$R,"")</f>
        <v/>
      </c>
      <c r="AL2029" s="18" t="str">
        <f>_xlfn.XLOOKUP(B2029,'[4]cells down 27042026 18h01'!$B:$B,'[4]cells down 27042026 18h01'!$R:$R,"")</f>
        <v/>
      </c>
      <c r="AM2029" s="18" t="str">
        <f>_xlfn.XLOOKUP(B2029,'[5]cell downs 27042026 11h'!$B:$B,'[5]cell downs 27042026 11h'!$R:$R,"")</f>
        <v/>
      </c>
      <c r="AN2029" s="18" t="str">
        <f>_xlfn.XLOOKUP(B2029,'[5]cell downs 27042026 17h40'!$B:$B,'[5]cell downs 27042026 17h40'!$R:$R,"")</f>
        <v/>
      </c>
      <c r="AO2029" s="18" t="str">
        <f>_xlfn.XLOOKUP(B2029,'[6]ALL SITES DOWN'!$D:$D,'[6]ALL SITES DOWN'!$J:$J,"")</f>
        <v/>
      </c>
      <c r="AP2029" s="18" t="str">
        <f>_xlfn.XLOOKUP(B2029,'[7]ALL SITES DOWN'!$D:$D,'[7]ALL SITES DOWN'!$J:$J,"")</f>
        <v/>
      </c>
      <c r="AQ2029" s="9" t="str">
        <f>_xlfn.XLOOKUP(B2029,[8]sheet1!$AC:$AC,[8]sheet1!$AF:$AF,"")</f>
        <v/>
      </c>
      <c r="AR2029" s="14"/>
      <c r="AS2029" s="14" t="s">
        <v>5465</v>
      </c>
      <c r="AT2029" s="14" t="str">
        <f>_xlfn.XLOOKUP(B2029,'[9]cell downs 18042026 17h'!$B:$B,'[9]cell downs 18042026 17h'!$B:$B,"")</f>
        <v/>
      </c>
      <c r="AU2029" s="14" t="str">
        <f>_xlfn.XLOOKUP(B2029,'[10]Cells Huawei 19042026 15h'!$B:$B,'[10]Cells Huawei 19042026 15h'!$B:$B,"")</f>
        <v/>
      </c>
      <c r="AV2029" s="9" t="str">
        <f>_xlfn.XLOOKUP(B2029,'[11]cells down 19042026 9H40'!$B:$B,'[11]cells down 19042026 9H40'!$B:$B,"")</f>
        <v/>
      </c>
    </row>
    <row r="2030" spans="1:48" hidden="1" x14ac:dyDescent="0.3">
      <c r="A2030" s="1" t="s">
        <v>607</v>
      </c>
      <c r="B2030" s="8" t="s">
        <v>608</v>
      </c>
      <c r="C2030" s="3" t="str">
        <f>_xlfn.XLOOKUP(B2030,'[1]daily break down'!$D:$D,'[1]daily break down'!$E:$E,"")</f>
        <v>Ngaoundere</v>
      </c>
      <c r="D2030" s="1" t="s">
        <v>11</v>
      </c>
      <c r="E2030" s="1" t="s">
        <v>12</v>
      </c>
      <c r="F2030" s="3" t="s">
        <v>90</v>
      </c>
      <c r="G2030" s="1" t="s">
        <v>91</v>
      </c>
      <c r="H2030" s="27" t="str">
        <f>_xlfn.XLOOKUP(B2030,[2]CALCULATION!$B:$B,[2]CALCULATION!$H:$H,"")</f>
        <v>Huawei</v>
      </c>
      <c r="I2030" s="26">
        <v>0</v>
      </c>
      <c r="J2030" s="26">
        <v>0</v>
      </c>
      <c r="K2030" s="26">
        <v>0</v>
      </c>
      <c r="L2030" s="26">
        <v>0</v>
      </c>
      <c r="M2030" s="26">
        <v>0</v>
      </c>
      <c r="N2030" s="26">
        <v>0</v>
      </c>
      <c r="O2030" s="26">
        <v>0</v>
      </c>
      <c r="P2030" s="114" t="s">
        <v>6364</v>
      </c>
      <c r="Q2030" s="42" t="s">
        <v>5538</v>
      </c>
      <c r="R2030" s="42"/>
      <c r="S2030" s="41" t="str" cm="1">
        <f t="array" ref="S2030">IFERROR(_xlfn.IFS(
U2030="MPR ISSUE","PDH",
U2030="BSS Hardware Issue","BSS",
U2030="Sites strategiques, MLL, Pylone, etc.","ENVTECH",
U2030="AKTIVCO DEFAUT GE &amp; POWER Cabinet","AKTIVCO",
U2030="AKTIVCO Coupure ENEO &amp; Baisse de tension","AKTIVCO GRID ONLY",
U2030="Coupure ENEO &amp; Baisse de tension","IHS GRID ONLY",
U2030="Defaut GE &amp; POWER Cabinet","IHS",
U2030="Sharing","Partners",
U2030="Sites strategiques &amp; DataCenter","SST &amp; DC",
U2030="Exclu","Exclu",
U2030="SAT","SAT",
U2030="SPARE-ISSUE","SPARE-ISSUE",
U2030="Fiber CAmtel","TRANS_FO_CAMTEL",
U2030="Fiber AOF","Fiber AOF",
U2030="Projet OCM (HUAWEI)","TRAVAUX-HUAWEI",
U2030="Projet OCM (NOKIA)","TRAVAUX-NOKIA",
U2030="ACCESS-ISSUE","ACCESS-ISSUE",
U2030="Projet OCM (ZTE, NOKIA, autres projets)","TRAVAUX OCM",
U2030="No root CAuse","No root cause",
U2030="ODU HS","PDH",
U2030="IP &amp; VLAN","PDH",
U2030="Warehouse HUAWEI","SPARE-ISSUE",
U2030="SPARE-HS","SPARE-ISSUE",
U2030="Power Telco","BSS",U2030="no impacts","no impacts"
),"")</f>
        <v>No root cause</v>
      </c>
      <c r="T2030" s="41" t="str" cm="1">
        <f t="array" ref="T2030">IFERROR(_xlfn.IFS(
U2030="MPR ISSUE","TX ISSUE",
U2030="BSS Hardware Issue","RAN ISSUE",
U2030="Sites strategiques, MLL, Pylone, etc.","ENVTECH",
U2030="AKTIVCO DEFAUT GE &amp; POWER Cabinet","POWER ISSUE",
U2030="AKTIVCO Coupure ENEO &amp; Baisse de tension","POWER ISSUE",
U2030="Coupure ENEO &amp; Baisse de tension","POWER ISSUE",
U2030="Defaut GE &amp; POWER Cabinet","POWER ISSUE",
U2030="Sharing","POWER ISSUE",
U2030="Sites strategiques &amp; DataCenter","POWER ISSUE",
U2030="Exclu","Exclu",
U2030="SAT","TX ISSUE",
U2030="SPARE-ISSUE","SPARE-ISSUE",
U2030="Fiber CAmtel","TX ISSUE",
U2030="Fiber AOF","TX ISSUE",
U2030="Projet OCM (HUAWEI)","TRAVAUX-HUAWEI",
U2030="Projet OCM (NOKIA)","TRAVAUX -NOKIA",
U2030="ACCESS-ISSUE","ACCESS-ISSUE",
U2030="Projet OCM (ZTE, NOKIA, autres projets)","TRAVAUX OCM",
U2030="No root CAuse","No root cause",
U2030="ODU HS","TX ISSUE",
U2030="IP &amp; VLAN","TX ISSUE",
U2030="Warehouse HUAWEI","SPARE-ISSUE",
U2030="SPARE-HS","SPARE-ISSUE",
U2030="Power Telco","RAN ISSUE",U2030="no impacts","no impacts"
),"")</f>
        <v>No root cause</v>
      </c>
      <c r="U2030" s="68" t="s">
        <v>5691</v>
      </c>
      <c r="V2030" s="41" t="str" cm="1">
        <f t="array" ref="V2030">IFERROR(_xlfn.IFS(
U2030="MPR ISSUE","ACTIVE",
U2030="BSS Hardware Issue","ACTIVE",
U2030="Sites strategiques, MLL, Pylone, etc.","PASSIVE",
U2030="AKTIVCO DEFAUT GE &amp; POWER Cabinet","PASSIVE",
U2030="AKTIVCO Coupure ENEO &amp; Baisse de tension","PASSIVE",
U2030="Coupure ENEO &amp; Baisse de tension","PASSIVE",
U2030="Defaut GE &amp; POWER Cabinet","PASSIVE",
U2030="Sharing","PASSIVE",
U2030="Sites strategiques &amp; DataCenter","PASSIVE",
U2030="Exclu","Exclu",
U2030="SAT","ACTIVE",
U2030="SPARE-ISSUE","SPARE-ISSUE",
U2030="Fiber CAmtel","ACTIVE",
U2030="Fiber AOF","ACTIVE",
U2030="Projet OCM (HUAWEI)","PLANNED WORKS",
U2030="Projet OCM (NOKIA)","PLANNED WORKS",
U2030="ACCESS-ISSUE","ACCESS-ISSUE",
U2030="Projet OCM (ZTE, NOKIA, autres projets)","PLANNED WORKS",
U2030="No root CAuse","No root cause",
U2030="ODU HS","ACTIVE",
U2030="IP &amp; VLAN","ACTIVE",
U2030="Warehouse HUAWEI","SPARE-ISSUE",
U2030="SPARE-HS","SPARE-ISSUE",
U2030="Power Telco","ACTIVE", U2030="no impacts","no impacts"
),"")</f>
        <v>No root cause</v>
      </c>
      <c r="W2030" s="113"/>
      <c r="X2030" s="113"/>
      <c r="Y2030" s="113"/>
      <c r="Z2030" s="113"/>
      <c r="AA2030" s="113"/>
      <c r="AB2030" s="17" t="s">
        <v>5465</v>
      </c>
      <c r="AC2030" s="17" t="str">
        <f>_xlfn.XLOOKUP(B2030,'INCIDENT-04-27-2026'!E:E,'INCIDENT-04-27-2026'!F:F,"")</f>
        <v/>
      </c>
      <c r="AD2030" s="9"/>
      <c r="AE2030" s="7" t="s">
        <v>5465</v>
      </c>
      <c r="AF2030" s="6" t="str">
        <f>_xlfn.XLOOKUP(B2030,'[13]Input_27-04'!$B:$B,'[13]Input_27-04'!$M:$M,"")</f>
        <v/>
      </c>
      <c r="AG2030" s="7"/>
      <c r="AH2030" s="3"/>
      <c r="AI2030" s="18" t="str">
        <f>_xlfn.XLOOKUP(B2030,'[3]Cells Huawei 27042026 10h'!$B:$B,'[3]Cells Huawei 27042026 10h'!$T:$T,"")</f>
        <v/>
      </c>
      <c r="AJ2030" s="18" t="str">
        <f>_xlfn.XLOOKUP(B2030,'[3]Cells Huawei 27042026 15h'!$B:$B,'[3]Cells Huawei 27042026 15h'!$T:$T,"")</f>
        <v/>
      </c>
      <c r="AK2030" s="18" t="str">
        <f>_xlfn.XLOOKUP(B2030,'[4]cells down 27042026 11h28'!$B:$B,'[4]cells down 27042026 11h28'!$R:$R,"")</f>
        <v/>
      </c>
      <c r="AL2030" s="18" t="str">
        <f>_xlfn.XLOOKUP(B2030,'[4]cells down 27042026 18h01'!$B:$B,'[4]cells down 27042026 18h01'!$R:$R,"")</f>
        <v/>
      </c>
      <c r="AM2030" s="18" t="str">
        <f>_xlfn.XLOOKUP(B2030,'[5]cell downs 27042026 11h'!$B:$B,'[5]cell downs 27042026 11h'!$R:$R,"")</f>
        <v/>
      </c>
      <c r="AN2030" s="18" t="str">
        <f>_xlfn.XLOOKUP(B2030,'[5]cell downs 27042026 17h40'!$B:$B,'[5]cell downs 27042026 17h40'!$R:$R,"")</f>
        <v/>
      </c>
      <c r="AO2030" s="18" t="str">
        <f>_xlfn.XLOOKUP(B2030,'[6]ALL SITES DOWN'!$D:$D,'[6]ALL SITES DOWN'!$J:$J,"")</f>
        <v/>
      </c>
      <c r="AP2030" s="18" t="str">
        <f>_xlfn.XLOOKUP(B2030,'[7]ALL SITES DOWN'!$D:$D,'[7]ALL SITES DOWN'!$J:$J,"")</f>
        <v/>
      </c>
      <c r="AQ2030" s="9" t="str">
        <f>_xlfn.XLOOKUP(B2030,[8]sheet1!$AC:$AC,[8]sheet1!$AF:$AF,"")</f>
        <v/>
      </c>
      <c r="AR2030" s="14"/>
      <c r="AS2030" s="14" t="s">
        <v>5465</v>
      </c>
      <c r="AT2030" s="14" t="str">
        <f>_xlfn.XLOOKUP(B2030,'[9]cell downs 18042026 17h'!$B:$B,'[9]cell downs 18042026 17h'!$B:$B,"")</f>
        <v/>
      </c>
      <c r="AU2030" s="14" t="str">
        <f>_xlfn.XLOOKUP(B2030,'[10]Cells Huawei 19042026 15h'!$B:$B,'[10]Cells Huawei 19042026 15h'!$B:$B,"")</f>
        <v/>
      </c>
      <c r="AV2030" s="9" t="str">
        <f>_xlfn.XLOOKUP(B2030,'[11]cells down 19042026 9H40'!$B:$B,'[11]cells down 19042026 9H40'!$B:$B,"")</f>
        <v/>
      </c>
    </row>
    <row r="2031" spans="1:48" hidden="1" x14ac:dyDescent="0.3">
      <c r="A2031" s="1" t="s">
        <v>1635</v>
      </c>
      <c r="B2031" s="8" t="s">
        <v>1636</v>
      </c>
      <c r="C2031" s="3" t="str">
        <f>_xlfn.XLOOKUP(B2031,'[1]daily break down'!$D:$D,'[1]daily break down'!$E:$E,"")</f>
        <v>Ngaoundere</v>
      </c>
      <c r="D2031" s="1" t="s">
        <v>21</v>
      </c>
      <c r="E2031" s="1" t="s">
        <v>988</v>
      </c>
      <c r="F2031" s="3" t="s">
        <v>90</v>
      </c>
      <c r="G2031" s="1" t="s">
        <v>91</v>
      </c>
      <c r="H2031" s="27" t="str">
        <f>_xlfn.XLOOKUP(B2031,[2]CALCULATION!$B:$B,[2]CALCULATION!$H:$H,"")</f>
        <v>Huawei</v>
      </c>
      <c r="I2031" s="26">
        <v>0</v>
      </c>
      <c r="J2031" s="26">
        <v>0</v>
      </c>
      <c r="K2031" s="26">
        <v>0</v>
      </c>
      <c r="L2031" s="26">
        <v>0</v>
      </c>
      <c r="M2031" s="26">
        <v>0</v>
      </c>
      <c r="N2031" s="26">
        <v>0</v>
      </c>
      <c r="O2031" s="26">
        <v>0</v>
      </c>
      <c r="P2031" s="114" t="s">
        <v>6364</v>
      </c>
      <c r="Q2031" s="42" t="s">
        <v>5538</v>
      </c>
      <c r="R2031" s="42"/>
      <c r="S2031" s="41" t="str" cm="1">
        <f t="array" ref="S2031">IFERROR(_xlfn.IFS(
U2031="MPR ISSUE","PDH",
U2031="BSS Hardware Issue","BSS",
U2031="Sites strategiques, MLL, Pylone, etc.","ENVTECH",
U2031="AKTIVCO DEFAUT GE &amp; POWER Cabinet","AKTIVCO",
U2031="AKTIVCO Coupure ENEO &amp; Baisse de tension","AKTIVCO GRID ONLY",
U2031="Coupure ENEO &amp; Baisse de tension","IHS GRID ONLY",
U2031="Defaut GE &amp; POWER Cabinet","IHS",
U2031="Sharing","Partners",
U2031="Sites strategiques &amp; DataCenter","SST &amp; DC",
U2031="Exclu","Exclu",
U2031="SAT","SAT",
U2031="SPARE-ISSUE","SPARE-ISSUE",
U2031="Fiber CAmtel","TRANS_FO_CAMTEL",
U2031="Fiber AOF","Fiber AOF",
U2031="Projet OCM (HUAWEI)","TRAVAUX-HUAWEI",
U2031="Projet OCM (NOKIA)","TRAVAUX-NOKIA",
U2031="ACCESS-ISSUE","ACCESS-ISSUE",
U2031="Projet OCM (ZTE, NOKIA, autres projets)","TRAVAUX OCM",
U2031="No root CAuse","No root cause",
U2031="ODU HS","PDH",
U2031="IP &amp; VLAN","PDH",
U2031="Warehouse HUAWEI","SPARE-ISSUE",
U2031="SPARE-HS","SPARE-ISSUE",
U2031="Power Telco","BSS",U2031="no impacts","no impacts"
),"")</f>
        <v>No root cause</v>
      </c>
      <c r="T2031" s="41" t="str" cm="1">
        <f t="array" ref="T2031">IFERROR(_xlfn.IFS(
U2031="MPR ISSUE","TX ISSUE",
U2031="BSS Hardware Issue","RAN ISSUE",
U2031="Sites strategiques, MLL, Pylone, etc.","ENVTECH",
U2031="AKTIVCO DEFAUT GE &amp; POWER Cabinet","POWER ISSUE",
U2031="AKTIVCO Coupure ENEO &amp; Baisse de tension","POWER ISSUE",
U2031="Coupure ENEO &amp; Baisse de tension","POWER ISSUE",
U2031="Defaut GE &amp; POWER Cabinet","POWER ISSUE",
U2031="Sharing","POWER ISSUE",
U2031="Sites strategiques &amp; DataCenter","POWER ISSUE",
U2031="Exclu","Exclu",
U2031="SAT","TX ISSUE",
U2031="SPARE-ISSUE","SPARE-ISSUE",
U2031="Fiber CAmtel","TX ISSUE",
U2031="Fiber AOF","TX ISSUE",
U2031="Projet OCM (HUAWEI)","TRAVAUX-HUAWEI",
U2031="Projet OCM (NOKIA)","TRAVAUX -NOKIA",
U2031="ACCESS-ISSUE","ACCESS-ISSUE",
U2031="Projet OCM (ZTE, NOKIA, autres projets)","TRAVAUX OCM",
U2031="No root CAuse","No root cause",
U2031="ODU HS","TX ISSUE",
U2031="IP &amp; VLAN","TX ISSUE",
U2031="Warehouse HUAWEI","SPARE-ISSUE",
U2031="SPARE-HS","SPARE-ISSUE",
U2031="Power Telco","RAN ISSUE",U2031="no impacts","no impacts"
),"")</f>
        <v>No root cause</v>
      </c>
      <c r="U2031" s="68" t="s">
        <v>5691</v>
      </c>
      <c r="V2031" s="41" t="str" cm="1">
        <f t="array" ref="V2031">IFERROR(_xlfn.IFS(
U2031="MPR ISSUE","ACTIVE",
U2031="BSS Hardware Issue","ACTIVE",
U2031="Sites strategiques, MLL, Pylone, etc.","PASSIVE",
U2031="AKTIVCO DEFAUT GE &amp; POWER Cabinet","PASSIVE",
U2031="AKTIVCO Coupure ENEO &amp; Baisse de tension","PASSIVE",
U2031="Coupure ENEO &amp; Baisse de tension","PASSIVE",
U2031="Defaut GE &amp; POWER Cabinet","PASSIVE",
U2031="Sharing","PASSIVE",
U2031="Sites strategiques &amp; DataCenter","PASSIVE",
U2031="Exclu","Exclu",
U2031="SAT","ACTIVE",
U2031="SPARE-ISSUE","SPARE-ISSUE",
U2031="Fiber CAmtel","ACTIVE",
U2031="Fiber AOF","ACTIVE",
U2031="Projet OCM (HUAWEI)","PLANNED WORKS",
U2031="Projet OCM (NOKIA)","PLANNED WORKS",
U2031="ACCESS-ISSUE","ACCESS-ISSUE",
U2031="Projet OCM (ZTE, NOKIA, autres projets)","PLANNED WORKS",
U2031="No root CAuse","No root cause",
U2031="ODU HS","ACTIVE",
U2031="IP &amp; VLAN","ACTIVE",
U2031="Warehouse HUAWEI","SPARE-ISSUE",
U2031="SPARE-HS","SPARE-ISSUE",
U2031="Power Telco","ACTIVE", U2031="no impacts","no impacts"
),"")</f>
        <v>No root cause</v>
      </c>
      <c r="W2031" s="113"/>
      <c r="X2031" s="113"/>
      <c r="Y2031" s="113"/>
      <c r="Z2031" s="113"/>
      <c r="AA2031" s="113"/>
      <c r="AB2031" s="17" t="s">
        <v>5465</v>
      </c>
      <c r="AC2031" s="17" t="str">
        <f>_xlfn.XLOOKUP(B2031,'INCIDENT-04-27-2026'!E:E,'INCIDENT-04-27-2026'!F:F,"")</f>
        <v/>
      </c>
      <c r="AD2031" s="9"/>
      <c r="AE2031" s="7" t="s">
        <v>5465</v>
      </c>
      <c r="AF2031" s="6" t="str">
        <f>_xlfn.XLOOKUP(B2031,'[13]Input_27-04'!$B:$B,'[13]Input_27-04'!$M:$M,"")</f>
        <v/>
      </c>
      <c r="AG2031" s="7"/>
      <c r="AH2031" s="3"/>
      <c r="AI2031" s="18" t="str">
        <f>_xlfn.XLOOKUP(B2031,'[3]Cells Huawei 27042026 10h'!$B:$B,'[3]Cells Huawei 27042026 10h'!$T:$T,"")</f>
        <v/>
      </c>
      <c r="AJ2031" s="18" t="str">
        <f>_xlfn.XLOOKUP(B2031,'[3]Cells Huawei 27042026 15h'!$B:$B,'[3]Cells Huawei 27042026 15h'!$T:$T,"")</f>
        <v/>
      </c>
      <c r="AK2031" s="18" t="str">
        <f>_xlfn.XLOOKUP(B2031,'[4]cells down 27042026 11h28'!$B:$B,'[4]cells down 27042026 11h28'!$R:$R,"")</f>
        <v/>
      </c>
      <c r="AL2031" s="18" t="str">
        <f>_xlfn.XLOOKUP(B2031,'[4]cells down 27042026 18h01'!$B:$B,'[4]cells down 27042026 18h01'!$R:$R,"")</f>
        <v/>
      </c>
      <c r="AM2031" s="18" t="str">
        <f>_xlfn.XLOOKUP(B2031,'[5]cell downs 27042026 11h'!$B:$B,'[5]cell downs 27042026 11h'!$R:$R,"")</f>
        <v/>
      </c>
      <c r="AN2031" s="18" t="str">
        <f>_xlfn.XLOOKUP(B2031,'[5]cell downs 27042026 17h40'!$B:$B,'[5]cell downs 27042026 17h40'!$R:$R,"")</f>
        <v/>
      </c>
      <c r="AO2031" s="18" t="str">
        <f>_xlfn.XLOOKUP(B2031,'[6]ALL SITES DOWN'!$D:$D,'[6]ALL SITES DOWN'!$J:$J,"")</f>
        <v/>
      </c>
      <c r="AP2031" s="18" t="str">
        <f>_xlfn.XLOOKUP(B2031,'[7]ALL SITES DOWN'!$D:$D,'[7]ALL SITES DOWN'!$J:$J,"")</f>
        <v/>
      </c>
      <c r="AQ2031" s="9" t="str">
        <f>_xlfn.XLOOKUP(B2031,[8]sheet1!$AC:$AC,[8]sheet1!$AF:$AF,"")</f>
        <v/>
      </c>
      <c r="AR2031" s="14"/>
      <c r="AS2031" s="14" t="s">
        <v>5465</v>
      </c>
      <c r="AT2031" s="14" t="str">
        <f>_xlfn.XLOOKUP(B2031,'[9]cell downs 18042026 17h'!$B:$B,'[9]cell downs 18042026 17h'!$B:$B,"")</f>
        <v/>
      </c>
      <c r="AU2031" s="14" t="str">
        <f>_xlfn.XLOOKUP(B2031,'[10]Cells Huawei 19042026 15h'!$B:$B,'[10]Cells Huawei 19042026 15h'!$B:$B,"")</f>
        <v/>
      </c>
      <c r="AV2031" s="9" t="str">
        <f>_xlfn.XLOOKUP(B2031,'[11]cells down 19042026 9H40'!$B:$B,'[11]cells down 19042026 9H40'!$B:$B,"")</f>
        <v/>
      </c>
    </row>
    <row r="2032" spans="1:48" hidden="1" x14ac:dyDescent="0.3">
      <c r="A2032" s="1" t="s">
        <v>1587</v>
      </c>
      <c r="B2032" s="8" t="s">
        <v>1588</v>
      </c>
      <c r="C2032" s="3" t="str">
        <f>_xlfn.XLOOKUP(B2032,'[1]daily break down'!$D:$D,'[1]daily break down'!$E:$E,"")</f>
        <v>Ngaoundere</v>
      </c>
      <c r="D2032" s="1" t="s">
        <v>1023</v>
      </c>
      <c r="E2032" s="1"/>
      <c r="F2032" s="3" t="s">
        <v>90</v>
      </c>
      <c r="G2032" s="1" t="s">
        <v>91</v>
      </c>
      <c r="H2032" s="27" t="str">
        <f>_xlfn.XLOOKUP(B2032,[2]CALCULATION!$B:$B,[2]CALCULATION!$H:$H,"")</f>
        <v>Huawei</v>
      </c>
      <c r="I2032" s="26">
        <v>0</v>
      </c>
      <c r="J2032" s="26">
        <v>0</v>
      </c>
      <c r="K2032" s="26">
        <v>0</v>
      </c>
      <c r="L2032" s="26">
        <v>0</v>
      </c>
      <c r="M2032" s="26">
        <v>0</v>
      </c>
      <c r="N2032" s="26">
        <v>0</v>
      </c>
      <c r="O2032" s="26">
        <v>0</v>
      </c>
      <c r="P2032" s="114" t="s">
        <v>6364</v>
      </c>
      <c r="Q2032" s="42" t="s">
        <v>5538</v>
      </c>
      <c r="R2032" s="42"/>
      <c r="S2032" s="41" t="str" cm="1">
        <f t="array" ref="S2032">IFERROR(_xlfn.IFS(
U2032="MPR ISSUE","PDH",
U2032="BSS Hardware Issue","BSS",
U2032="Sites strategiques, MLL, Pylone, etc.","ENVTECH",
U2032="AKTIVCO DEFAUT GE &amp; POWER Cabinet","AKTIVCO",
U2032="AKTIVCO Coupure ENEO &amp; Baisse de tension","AKTIVCO GRID ONLY",
U2032="Coupure ENEO &amp; Baisse de tension","IHS GRID ONLY",
U2032="Defaut GE &amp; POWER Cabinet","IHS",
U2032="Sharing","Partners",
U2032="Sites strategiques &amp; DataCenter","SST &amp; DC",
U2032="Exclu","Exclu",
U2032="SAT","SAT",
U2032="SPARE-ISSUE","SPARE-ISSUE",
U2032="Fiber CAmtel","TRANS_FO_CAMTEL",
U2032="Fiber AOF","Fiber AOF",
U2032="Projet OCM (HUAWEI)","TRAVAUX-HUAWEI",
U2032="Projet OCM (NOKIA)","TRAVAUX-NOKIA",
U2032="ACCESS-ISSUE","ACCESS-ISSUE",
U2032="Projet OCM (ZTE, NOKIA, autres projets)","TRAVAUX OCM",
U2032="No root CAuse","No root cause",
U2032="ODU HS","PDH",
U2032="IP &amp; VLAN","PDH",
U2032="Warehouse HUAWEI","SPARE-ISSUE",
U2032="SPARE-HS","SPARE-ISSUE",
U2032="Power Telco","BSS",U2032="no impacts","no impacts"
),"")</f>
        <v>No root cause</v>
      </c>
      <c r="T2032" s="41" t="str" cm="1">
        <f t="array" ref="T2032">IFERROR(_xlfn.IFS(
U2032="MPR ISSUE","TX ISSUE",
U2032="BSS Hardware Issue","RAN ISSUE",
U2032="Sites strategiques, MLL, Pylone, etc.","ENVTECH",
U2032="AKTIVCO DEFAUT GE &amp; POWER Cabinet","POWER ISSUE",
U2032="AKTIVCO Coupure ENEO &amp; Baisse de tension","POWER ISSUE",
U2032="Coupure ENEO &amp; Baisse de tension","POWER ISSUE",
U2032="Defaut GE &amp; POWER Cabinet","POWER ISSUE",
U2032="Sharing","POWER ISSUE",
U2032="Sites strategiques &amp; DataCenter","POWER ISSUE",
U2032="Exclu","Exclu",
U2032="SAT","TX ISSUE",
U2032="SPARE-ISSUE","SPARE-ISSUE",
U2032="Fiber CAmtel","TX ISSUE",
U2032="Fiber AOF","TX ISSUE",
U2032="Projet OCM (HUAWEI)","TRAVAUX-HUAWEI",
U2032="Projet OCM (NOKIA)","TRAVAUX -NOKIA",
U2032="ACCESS-ISSUE","ACCESS-ISSUE",
U2032="Projet OCM (ZTE, NOKIA, autres projets)","TRAVAUX OCM",
U2032="No root CAuse","No root cause",
U2032="ODU HS","TX ISSUE",
U2032="IP &amp; VLAN","TX ISSUE",
U2032="Warehouse HUAWEI","SPARE-ISSUE",
U2032="SPARE-HS","SPARE-ISSUE",
U2032="Power Telco","RAN ISSUE",U2032="no impacts","no impacts"
),"")</f>
        <v>No root cause</v>
      </c>
      <c r="U2032" s="68" t="s">
        <v>5691</v>
      </c>
      <c r="V2032" s="41" t="str" cm="1">
        <f t="array" ref="V2032">IFERROR(_xlfn.IFS(
U2032="MPR ISSUE","ACTIVE",
U2032="BSS Hardware Issue","ACTIVE",
U2032="Sites strategiques, MLL, Pylone, etc.","PASSIVE",
U2032="AKTIVCO DEFAUT GE &amp; POWER Cabinet","PASSIVE",
U2032="AKTIVCO Coupure ENEO &amp; Baisse de tension","PASSIVE",
U2032="Coupure ENEO &amp; Baisse de tension","PASSIVE",
U2032="Defaut GE &amp; POWER Cabinet","PASSIVE",
U2032="Sharing","PASSIVE",
U2032="Sites strategiques &amp; DataCenter","PASSIVE",
U2032="Exclu","Exclu",
U2032="SAT","ACTIVE",
U2032="SPARE-ISSUE","SPARE-ISSUE",
U2032="Fiber CAmtel","ACTIVE",
U2032="Fiber AOF","ACTIVE",
U2032="Projet OCM (HUAWEI)","PLANNED WORKS",
U2032="Projet OCM (NOKIA)","PLANNED WORKS",
U2032="ACCESS-ISSUE","ACCESS-ISSUE",
U2032="Projet OCM (ZTE, NOKIA, autres projets)","PLANNED WORKS",
U2032="No root CAuse","No root cause",
U2032="ODU HS","ACTIVE",
U2032="IP &amp; VLAN","ACTIVE",
U2032="Warehouse HUAWEI","SPARE-ISSUE",
U2032="SPARE-HS","SPARE-ISSUE",
U2032="Power Telco","ACTIVE", U2032="no impacts","no impacts"
),"")</f>
        <v>No root cause</v>
      </c>
      <c r="W2032" s="113"/>
      <c r="X2032" s="113"/>
      <c r="Y2032" s="113"/>
      <c r="Z2032" s="113"/>
      <c r="AA2032" s="113"/>
      <c r="AB2032" s="17" t="s">
        <v>5465</v>
      </c>
      <c r="AC2032" s="17" t="str">
        <f>_xlfn.XLOOKUP(B2032,'INCIDENT-04-27-2026'!E:E,'INCIDENT-04-27-2026'!F:F,"")</f>
        <v/>
      </c>
      <c r="AD2032" s="9"/>
      <c r="AE2032" s="7" t="s">
        <v>5465</v>
      </c>
      <c r="AF2032" s="6" t="str">
        <f>_xlfn.XLOOKUP(B2032,'[13]Input_27-04'!$B:$B,'[13]Input_27-04'!$M:$M,"")</f>
        <v/>
      </c>
      <c r="AG2032" s="7"/>
      <c r="AH2032" s="3"/>
      <c r="AI2032" s="18" t="str">
        <f>_xlfn.XLOOKUP(B2032,'[3]Cells Huawei 27042026 10h'!$B:$B,'[3]Cells Huawei 27042026 10h'!$T:$T,"")</f>
        <v/>
      </c>
      <c r="AJ2032" s="18" t="str">
        <f>_xlfn.XLOOKUP(B2032,'[3]Cells Huawei 27042026 15h'!$B:$B,'[3]Cells Huawei 27042026 15h'!$T:$T,"")</f>
        <v/>
      </c>
      <c r="AK2032" s="18" t="str">
        <f>_xlfn.XLOOKUP(B2032,'[4]cells down 27042026 11h28'!$B:$B,'[4]cells down 27042026 11h28'!$R:$R,"")</f>
        <v/>
      </c>
      <c r="AL2032" s="18" t="str">
        <f>_xlfn.XLOOKUP(B2032,'[4]cells down 27042026 18h01'!$B:$B,'[4]cells down 27042026 18h01'!$R:$R,"")</f>
        <v/>
      </c>
      <c r="AM2032" s="18" t="str">
        <f>_xlfn.XLOOKUP(B2032,'[5]cell downs 27042026 11h'!$B:$B,'[5]cell downs 27042026 11h'!$R:$R,"")</f>
        <v/>
      </c>
      <c r="AN2032" s="18" t="str">
        <f>_xlfn.XLOOKUP(B2032,'[5]cell downs 27042026 17h40'!$B:$B,'[5]cell downs 27042026 17h40'!$R:$R,"")</f>
        <v/>
      </c>
      <c r="AO2032" s="18" t="str">
        <f>_xlfn.XLOOKUP(B2032,'[6]ALL SITES DOWN'!$D:$D,'[6]ALL SITES DOWN'!$J:$J,"")</f>
        <v/>
      </c>
      <c r="AP2032" s="18" t="str">
        <f>_xlfn.XLOOKUP(B2032,'[7]ALL SITES DOWN'!$D:$D,'[7]ALL SITES DOWN'!$J:$J,"")</f>
        <v/>
      </c>
      <c r="AQ2032" s="9" t="str">
        <f>_xlfn.XLOOKUP(B2032,[8]sheet1!$AC:$AC,[8]sheet1!$AF:$AF,"")</f>
        <v/>
      </c>
      <c r="AR2032" s="14"/>
      <c r="AS2032" s="14" t="s">
        <v>5465</v>
      </c>
      <c r="AT2032" s="14" t="str">
        <f>_xlfn.XLOOKUP(B2032,'[9]cell downs 18042026 17h'!$B:$B,'[9]cell downs 18042026 17h'!$B:$B,"")</f>
        <v/>
      </c>
      <c r="AU2032" s="14" t="str">
        <f>_xlfn.XLOOKUP(B2032,'[10]Cells Huawei 19042026 15h'!$B:$B,'[10]Cells Huawei 19042026 15h'!$B:$B,"")</f>
        <v/>
      </c>
      <c r="AV2032" s="9" t="str">
        <f>_xlfn.XLOOKUP(B2032,'[11]cells down 19042026 9H40'!$B:$B,'[11]cells down 19042026 9H40'!$B:$B,"")</f>
        <v/>
      </c>
    </row>
    <row r="2033" spans="1:48" hidden="1" x14ac:dyDescent="0.3">
      <c r="A2033" s="1" t="s">
        <v>2347</v>
      </c>
      <c r="B2033" s="8" t="s">
        <v>2348</v>
      </c>
      <c r="C2033" s="3" t="str">
        <f>_xlfn.XLOOKUP(B2033,'[1]daily break down'!$D:$D,'[1]daily break down'!$E:$E,"")</f>
        <v>Ngaoundere</v>
      </c>
      <c r="D2033" s="1" t="s">
        <v>11</v>
      </c>
      <c r="E2033" s="1" t="s">
        <v>12</v>
      </c>
      <c r="F2033" s="3" t="s">
        <v>90</v>
      </c>
      <c r="G2033" s="1" t="s">
        <v>91</v>
      </c>
      <c r="H2033" s="27" t="str">
        <f>_xlfn.XLOOKUP(B2033,[2]CALCULATION!$B:$B,[2]CALCULATION!$H:$H,"")</f>
        <v>Huawei</v>
      </c>
      <c r="I2033" s="26">
        <v>0</v>
      </c>
      <c r="J2033" s="26">
        <v>0</v>
      </c>
      <c r="K2033" s="26">
        <v>0</v>
      </c>
      <c r="L2033" s="26">
        <v>0</v>
      </c>
      <c r="M2033" s="26">
        <v>0</v>
      </c>
      <c r="N2033" s="26">
        <v>0</v>
      </c>
      <c r="O2033" s="26">
        <v>0</v>
      </c>
      <c r="P2033" s="114" t="s">
        <v>6364</v>
      </c>
      <c r="Q2033" s="42" t="s">
        <v>5538</v>
      </c>
      <c r="R2033" s="42"/>
      <c r="S2033" s="41" t="str" cm="1">
        <f t="array" ref="S2033">IFERROR(_xlfn.IFS(
U2033="MPR ISSUE","PDH",
U2033="BSS Hardware Issue","BSS",
U2033="Sites strategiques, MLL, Pylone, etc.","ENVTECH",
U2033="AKTIVCO DEFAUT GE &amp; POWER Cabinet","AKTIVCO",
U2033="AKTIVCO Coupure ENEO &amp; Baisse de tension","AKTIVCO GRID ONLY",
U2033="Coupure ENEO &amp; Baisse de tension","IHS GRID ONLY",
U2033="Defaut GE &amp; POWER Cabinet","IHS",
U2033="Sharing","Partners",
U2033="Sites strategiques &amp; DataCenter","SST &amp; DC",
U2033="Exclu","Exclu",
U2033="SAT","SAT",
U2033="SPARE-ISSUE","SPARE-ISSUE",
U2033="Fiber CAmtel","TRANS_FO_CAMTEL",
U2033="Fiber AOF","Fiber AOF",
U2033="Projet OCM (HUAWEI)","TRAVAUX-HUAWEI",
U2033="Projet OCM (NOKIA)","TRAVAUX-NOKIA",
U2033="ACCESS-ISSUE","ACCESS-ISSUE",
U2033="Projet OCM (ZTE, NOKIA, autres projets)","TRAVAUX OCM",
U2033="No root CAuse","No root cause",
U2033="ODU HS","PDH",
U2033="IP &amp; VLAN","PDH",
U2033="Warehouse HUAWEI","SPARE-ISSUE",
U2033="SPARE-HS","SPARE-ISSUE",
U2033="Power Telco","BSS",U2033="no impacts","no impacts"
),"")</f>
        <v>No root cause</v>
      </c>
      <c r="T2033" s="41" t="str" cm="1">
        <f t="array" ref="T2033">IFERROR(_xlfn.IFS(
U2033="MPR ISSUE","TX ISSUE",
U2033="BSS Hardware Issue","RAN ISSUE",
U2033="Sites strategiques, MLL, Pylone, etc.","ENVTECH",
U2033="AKTIVCO DEFAUT GE &amp; POWER Cabinet","POWER ISSUE",
U2033="AKTIVCO Coupure ENEO &amp; Baisse de tension","POWER ISSUE",
U2033="Coupure ENEO &amp; Baisse de tension","POWER ISSUE",
U2033="Defaut GE &amp; POWER Cabinet","POWER ISSUE",
U2033="Sharing","POWER ISSUE",
U2033="Sites strategiques &amp; DataCenter","POWER ISSUE",
U2033="Exclu","Exclu",
U2033="SAT","TX ISSUE",
U2033="SPARE-ISSUE","SPARE-ISSUE",
U2033="Fiber CAmtel","TX ISSUE",
U2033="Fiber AOF","TX ISSUE",
U2033="Projet OCM (HUAWEI)","TRAVAUX-HUAWEI",
U2033="Projet OCM (NOKIA)","TRAVAUX -NOKIA",
U2033="ACCESS-ISSUE","ACCESS-ISSUE",
U2033="Projet OCM (ZTE, NOKIA, autres projets)","TRAVAUX OCM",
U2033="No root CAuse","No root cause",
U2033="ODU HS","TX ISSUE",
U2033="IP &amp; VLAN","TX ISSUE",
U2033="Warehouse HUAWEI","SPARE-ISSUE",
U2033="SPARE-HS","SPARE-ISSUE",
U2033="Power Telco","RAN ISSUE",U2033="no impacts","no impacts"
),"")</f>
        <v>No root cause</v>
      </c>
      <c r="U2033" s="68" t="s">
        <v>5691</v>
      </c>
      <c r="V2033" s="41" t="str" cm="1">
        <f t="array" ref="V2033">IFERROR(_xlfn.IFS(
U2033="MPR ISSUE","ACTIVE",
U2033="BSS Hardware Issue","ACTIVE",
U2033="Sites strategiques, MLL, Pylone, etc.","PASSIVE",
U2033="AKTIVCO DEFAUT GE &amp; POWER Cabinet","PASSIVE",
U2033="AKTIVCO Coupure ENEO &amp; Baisse de tension","PASSIVE",
U2033="Coupure ENEO &amp; Baisse de tension","PASSIVE",
U2033="Defaut GE &amp; POWER Cabinet","PASSIVE",
U2033="Sharing","PASSIVE",
U2033="Sites strategiques &amp; DataCenter","PASSIVE",
U2033="Exclu","Exclu",
U2033="SAT","ACTIVE",
U2033="SPARE-ISSUE","SPARE-ISSUE",
U2033="Fiber CAmtel","ACTIVE",
U2033="Fiber AOF","ACTIVE",
U2033="Projet OCM (HUAWEI)","PLANNED WORKS",
U2033="Projet OCM (NOKIA)","PLANNED WORKS",
U2033="ACCESS-ISSUE","ACCESS-ISSUE",
U2033="Projet OCM (ZTE, NOKIA, autres projets)","PLANNED WORKS",
U2033="No root CAuse","No root cause",
U2033="ODU HS","ACTIVE",
U2033="IP &amp; VLAN","ACTIVE",
U2033="Warehouse HUAWEI","SPARE-ISSUE",
U2033="SPARE-HS","SPARE-ISSUE",
U2033="Power Telco","ACTIVE", U2033="no impacts","no impacts"
),"")</f>
        <v>No root cause</v>
      </c>
      <c r="W2033" s="113"/>
      <c r="X2033" s="113"/>
      <c r="Y2033" s="113"/>
      <c r="Z2033" s="113"/>
      <c r="AA2033" s="113"/>
      <c r="AB2033" s="17" t="s">
        <v>5465</v>
      </c>
      <c r="AC2033" s="17" t="str">
        <f>_xlfn.XLOOKUP(B2033,'INCIDENT-04-27-2026'!E:E,'INCIDENT-04-27-2026'!F:F,"")</f>
        <v/>
      </c>
      <c r="AD2033" s="9"/>
      <c r="AE2033" s="7" t="s">
        <v>5465</v>
      </c>
      <c r="AF2033" s="6" t="str">
        <f>_xlfn.XLOOKUP(B2033,'[13]Input_27-04'!$B:$B,'[13]Input_27-04'!$M:$M,"")</f>
        <v/>
      </c>
      <c r="AG2033" s="7"/>
      <c r="AH2033" s="3"/>
      <c r="AI2033" s="18" t="str">
        <f>_xlfn.XLOOKUP(B2033,'[3]Cells Huawei 27042026 10h'!$B:$B,'[3]Cells Huawei 27042026 10h'!$T:$T,"")</f>
        <v/>
      </c>
      <c r="AJ2033" s="18" t="str">
        <f>_xlfn.XLOOKUP(B2033,'[3]Cells Huawei 27042026 15h'!$B:$B,'[3]Cells Huawei 27042026 15h'!$T:$T,"")</f>
        <v/>
      </c>
      <c r="AK2033" s="18" t="str">
        <f>_xlfn.XLOOKUP(B2033,'[4]cells down 27042026 11h28'!$B:$B,'[4]cells down 27042026 11h28'!$R:$R,"")</f>
        <v/>
      </c>
      <c r="AL2033" s="18" t="str">
        <f>_xlfn.XLOOKUP(B2033,'[4]cells down 27042026 18h01'!$B:$B,'[4]cells down 27042026 18h01'!$R:$R,"")</f>
        <v/>
      </c>
      <c r="AM2033" s="18" t="str">
        <f>_xlfn.XLOOKUP(B2033,'[5]cell downs 27042026 11h'!$B:$B,'[5]cell downs 27042026 11h'!$R:$R,"")</f>
        <v/>
      </c>
      <c r="AN2033" s="18" t="str">
        <f>_xlfn.XLOOKUP(B2033,'[5]cell downs 27042026 17h40'!$B:$B,'[5]cell downs 27042026 17h40'!$R:$R,"")</f>
        <v/>
      </c>
      <c r="AO2033" s="18" t="str">
        <f>_xlfn.XLOOKUP(B2033,'[6]ALL SITES DOWN'!$D:$D,'[6]ALL SITES DOWN'!$J:$J,"")</f>
        <v/>
      </c>
      <c r="AP2033" s="18" t="str">
        <f>_xlfn.XLOOKUP(B2033,'[7]ALL SITES DOWN'!$D:$D,'[7]ALL SITES DOWN'!$J:$J,"")</f>
        <v/>
      </c>
      <c r="AQ2033" s="9" t="str">
        <f>_xlfn.XLOOKUP(B2033,[8]sheet1!$AC:$AC,[8]sheet1!$AF:$AF,"")</f>
        <v/>
      </c>
      <c r="AR2033" s="14"/>
      <c r="AS2033" s="14" t="s">
        <v>5465</v>
      </c>
      <c r="AT2033" s="14" t="str">
        <f>_xlfn.XLOOKUP(B2033,'[9]cell downs 18042026 17h'!$B:$B,'[9]cell downs 18042026 17h'!$B:$B,"")</f>
        <v/>
      </c>
      <c r="AU2033" s="14" t="str">
        <f>_xlfn.XLOOKUP(B2033,'[10]Cells Huawei 19042026 15h'!$B:$B,'[10]Cells Huawei 19042026 15h'!$B:$B,"")</f>
        <v/>
      </c>
      <c r="AV2033" s="9" t="str">
        <f>_xlfn.XLOOKUP(B2033,'[11]cells down 19042026 9H40'!$B:$B,'[11]cells down 19042026 9H40'!$B:$B,"")</f>
        <v/>
      </c>
    </row>
    <row r="2034" spans="1:48" hidden="1" x14ac:dyDescent="0.3">
      <c r="A2034" s="1" t="s">
        <v>2975</v>
      </c>
      <c r="B2034" s="8" t="s">
        <v>2976</v>
      </c>
      <c r="C2034" s="3" t="str">
        <f>_xlfn.XLOOKUP(B2034,'[1]daily break down'!$D:$D,'[1]daily break down'!$E:$E,"")</f>
        <v>Ngaoundere</v>
      </c>
      <c r="D2034" s="1" t="s">
        <v>11</v>
      </c>
      <c r="E2034" s="1" t="s">
        <v>12</v>
      </c>
      <c r="F2034" s="3" t="s">
        <v>90</v>
      </c>
      <c r="G2034" s="1" t="s">
        <v>91</v>
      </c>
      <c r="H2034" s="27" t="str">
        <f>_xlfn.XLOOKUP(B2034,[2]CALCULATION!$B:$B,[2]CALCULATION!$H:$H,"")</f>
        <v>Huawei</v>
      </c>
      <c r="I2034" s="26">
        <v>0</v>
      </c>
      <c r="J2034" s="26">
        <v>0</v>
      </c>
      <c r="K2034" s="26">
        <v>0</v>
      </c>
      <c r="L2034" s="26">
        <v>0</v>
      </c>
      <c r="M2034" s="26">
        <v>0</v>
      </c>
      <c r="N2034" s="26">
        <v>0</v>
      </c>
      <c r="O2034" s="26">
        <v>0</v>
      </c>
      <c r="P2034" s="114" t="s">
        <v>6364</v>
      </c>
      <c r="Q2034" s="42" t="s">
        <v>5538</v>
      </c>
      <c r="R2034" s="42"/>
      <c r="S2034" s="41" t="str" cm="1">
        <f t="array" ref="S2034">IFERROR(_xlfn.IFS(
U2034="MPR ISSUE","PDH",
U2034="BSS Hardware Issue","BSS",
U2034="Sites strategiques, MLL, Pylone, etc.","ENVTECH",
U2034="AKTIVCO DEFAUT GE &amp; POWER Cabinet","AKTIVCO",
U2034="AKTIVCO Coupure ENEO &amp; Baisse de tension","AKTIVCO GRID ONLY",
U2034="Coupure ENEO &amp; Baisse de tension","IHS GRID ONLY",
U2034="Defaut GE &amp; POWER Cabinet","IHS",
U2034="Sharing","Partners",
U2034="Sites strategiques &amp; DataCenter","SST &amp; DC",
U2034="Exclu","Exclu",
U2034="SAT","SAT",
U2034="SPARE-ISSUE","SPARE-ISSUE",
U2034="Fiber CAmtel","TRANS_FO_CAMTEL",
U2034="Fiber AOF","Fiber AOF",
U2034="Projet OCM (HUAWEI)","TRAVAUX-HUAWEI",
U2034="Projet OCM (NOKIA)","TRAVAUX-NOKIA",
U2034="ACCESS-ISSUE","ACCESS-ISSUE",
U2034="Projet OCM (ZTE, NOKIA, autres projets)","TRAVAUX OCM",
U2034="No root CAuse","No root cause",
U2034="ODU HS","PDH",
U2034="IP &amp; VLAN","PDH",
U2034="Warehouse HUAWEI","SPARE-ISSUE",
U2034="SPARE-HS","SPARE-ISSUE",
U2034="Power Telco","BSS",U2034="no impacts","no impacts"
),"")</f>
        <v>No root cause</v>
      </c>
      <c r="T2034" s="41" t="str" cm="1">
        <f t="array" ref="T2034">IFERROR(_xlfn.IFS(
U2034="MPR ISSUE","TX ISSUE",
U2034="BSS Hardware Issue","RAN ISSUE",
U2034="Sites strategiques, MLL, Pylone, etc.","ENVTECH",
U2034="AKTIVCO DEFAUT GE &amp; POWER Cabinet","POWER ISSUE",
U2034="AKTIVCO Coupure ENEO &amp; Baisse de tension","POWER ISSUE",
U2034="Coupure ENEO &amp; Baisse de tension","POWER ISSUE",
U2034="Defaut GE &amp; POWER Cabinet","POWER ISSUE",
U2034="Sharing","POWER ISSUE",
U2034="Sites strategiques &amp; DataCenter","POWER ISSUE",
U2034="Exclu","Exclu",
U2034="SAT","TX ISSUE",
U2034="SPARE-ISSUE","SPARE-ISSUE",
U2034="Fiber CAmtel","TX ISSUE",
U2034="Fiber AOF","TX ISSUE",
U2034="Projet OCM (HUAWEI)","TRAVAUX-HUAWEI",
U2034="Projet OCM (NOKIA)","TRAVAUX -NOKIA",
U2034="ACCESS-ISSUE","ACCESS-ISSUE",
U2034="Projet OCM (ZTE, NOKIA, autres projets)","TRAVAUX OCM",
U2034="No root CAuse","No root cause",
U2034="ODU HS","TX ISSUE",
U2034="IP &amp; VLAN","TX ISSUE",
U2034="Warehouse HUAWEI","SPARE-ISSUE",
U2034="SPARE-HS","SPARE-ISSUE",
U2034="Power Telco","RAN ISSUE",U2034="no impacts","no impacts"
),"")</f>
        <v>No root cause</v>
      </c>
      <c r="U2034" s="68" t="s">
        <v>5691</v>
      </c>
      <c r="V2034" s="41" t="str" cm="1">
        <f t="array" ref="V2034">IFERROR(_xlfn.IFS(
U2034="MPR ISSUE","ACTIVE",
U2034="BSS Hardware Issue","ACTIVE",
U2034="Sites strategiques, MLL, Pylone, etc.","PASSIVE",
U2034="AKTIVCO DEFAUT GE &amp; POWER Cabinet","PASSIVE",
U2034="AKTIVCO Coupure ENEO &amp; Baisse de tension","PASSIVE",
U2034="Coupure ENEO &amp; Baisse de tension","PASSIVE",
U2034="Defaut GE &amp; POWER Cabinet","PASSIVE",
U2034="Sharing","PASSIVE",
U2034="Sites strategiques &amp; DataCenter","PASSIVE",
U2034="Exclu","Exclu",
U2034="SAT","ACTIVE",
U2034="SPARE-ISSUE","SPARE-ISSUE",
U2034="Fiber CAmtel","ACTIVE",
U2034="Fiber AOF","ACTIVE",
U2034="Projet OCM (HUAWEI)","PLANNED WORKS",
U2034="Projet OCM (NOKIA)","PLANNED WORKS",
U2034="ACCESS-ISSUE","ACCESS-ISSUE",
U2034="Projet OCM (ZTE, NOKIA, autres projets)","PLANNED WORKS",
U2034="No root CAuse","No root cause",
U2034="ODU HS","ACTIVE",
U2034="IP &amp; VLAN","ACTIVE",
U2034="Warehouse HUAWEI","SPARE-ISSUE",
U2034="SPARE-HS","SPARE-ISSUE",
U2034="Power Telco","ACTIVE", U2034="no impacts","no impacts"
),"")</f>
        <v>No root cause</v>
      </c>
      <c r="W2034" s="113"/>
      <c r="X2034" s="113"/>
      <c r="Y2034" s="113"/>
      <c r="Z2034" s="113"/>
      <c r="AA2034" s="113"/>
      <c r="AB2034" s="17" t="s">
        <v>5465</v>
      </c>
      <c r="AC2034" s="17" t="str">
        <f>_xlfn.XLOOKUP(B2034,'INCIDENT-04-27-2026'!E:E,'INCIDENT-04-27-2026'!F:F,"")</f>
        <v/>
      </c>
      <c r="AD2034" s="9"/>
      <c r="AE2034" s="7" t="s">
        <v>5465</v>
      </c>
      <c r="AF2034" s="6" t="str">
        <f>_xlfn.XLOOKUP(B2034,'[13]Input_27-04'!$B:$B,'[13]Input_27-04'!$M:$M,"")</f>
        <v/>
      </c>
      <c r="AG2034" s="7"/>
      <c r="AH2034" s="3"/>
      <c r="AI2034" s="18" t="str">
        <f>_xlfn.XLOOKUP(B2034,'[3]Cells Huawei 27042026 10h'!$B:$B,'[3]Cells Huawei 27042026 10h'!$T:$T,"")</f>
        <v/>
      </c>
      <c r="AJ2034" s="18" t="str">
        <f>_xlfn.XLOOKUP(B2034,'[3]Cells Huawei 27042026 15h'!$B:$B,'[3]Cells Huawei 27042026 15h'!$T:$T,"")</f>
        <v/>
      </c>
      <c r="AK2034" s="18" t="str">
        <f>_xlfn.XLOOKUP(B2034,'[4]cells down 27042026 11h28'!$B:$B,'[4]cells down 27042026 11h28'!$R:$R,"")</f>
        <v/>
      </c>
      <c r="AL2034" s="18" t="str">
        <f>_xlfn.XLOOKUP(B2034,'[4]cells down 27042026 18h01'!$B:$B,'[4]cells down 27042026 18h01'!$R:$R,"")</f>
        <v/>
      </c>
      <c r="AM2034" s="18" t="str">
        <f>_xlfn.XLOOKUP(B2034,'[5]cell downs 27042026 11h'!$B:$B,'[5]cell downs 27042026 11h'!$R:$R,"")</f>
        <v/>
      </c>
      <c r="AN2034" s="18" t="str">
        <f>_xlfn.XLOOKUP(B2034,'[5]cell downs 27042026 17h40'!$B:$B,'[5]cell downs 27042026 17h40'!$R:$R,"")</f>
        <v/>
      </c>
      <c r="AO2034" s="18" t="str">
        <f>_xlfn.XLOOKUP(B2034,'[6]ALL SITES DOWN'!$D:$D,'[6]ALL SITES DOWN'!$J:$J,"")</f>
        <v/>
      </c>
      <c r="AP2034" s="18" t="str">
        <f>_xlfn.XLOOKUP(B2034,'[7]ALL SITES DOWN'!$D:$D,'[7]ALL SITES DOWN'!$J:$J,"")</f>
        <v/>
      </c>
      <c r="AQ2034" s="9" t="str">
        <f>_xlfn.XLOOKUP(B2034,[8]sheet1!$AC:$AC,[8]sheet1!$AF:$AF,"")</f>
        <v/>
      </c>
      <c r="AR2034" s="14"/>
      <c r="AS2034" s="14" t="s">
        <v>5465</v>
      </c>
      <c r="AT2034" s="14" t="str">
        <f>_xlfn.XLOOKUP(B2034,'[9]cell downs 18042026 17h'!$B:$B,'[9]cell downs 18042026 17h'!$B:$B,"")</f>
        <v/>
      </c>
      <c r="AU2034" s="14" t="str">
        <f>_xlfn.XLOOKUP(B2034,'[10]Cells Huawei 19042026 15h'!$B:$B,'[10]Cells Huawei 19042026 15h'!$B:$B,"")</f>
        <v/>
      </c>
      <c r="AV2034" s="9" t="str">
        <f>_xlfn.XLOOKUP(B2034,'[11]cells down 19042026 9H40'!$B:$B,'[11]cells down 19042026 9H40'!$B:$B,"")</f>
        <v/>
      </c>
    </row>
    <row r="2035" spans="1:48" hidden="1" x14ac:dyDescent="0.3">
      <c r="A2035" s="1" t="s">
        <v>1730</v>
      </c>
      <c r="B2035" s="8" t="s">
        <v>1731</v>
      </c>
      <c r="C2035" s="3" t="str">
        <f>_xlfn.XLOOKUP(B2035,'[1]daily break down'!$D:$D,'[1]daily break down'!$E:$E,"")</f>
        <v>Douala</v>
      </c>
      <c r="D2035" s="1" t="s">
        <v>11</v>
      </c>
      <c r="E2035" s="1" t="s">
        <v>12</v>
      </c>
      <c r="F2035" s="3" t="s">
        <v>31</v>
      </c>
      <c r="G2035" s="1" t="s">
        <v>32</v>
      </c>
      <c r="H2035" s="29" t="str">
        <f>_xlfn.XLOOKUP(B2035,[2]CALCULATION!$B:$B,[2]CALCULATION!$H:$H,"")</f>
        <v>ZTE</v>
      </c>
      <c r="I2035" s="26">
        <v>0</v>
      </c>
      <c r="J2035" s="26">
        <v>0</v>
      </c>
      <c r="K2035" s="26">
        <v>0</v>
      </c>
      <c r="L2035" s="26">
        <v>0</v>
      </c>
      <c r="M2035" s="26">
        <v>0</v>
      </c>
      <c r="N2035" s="26">
        <v>0</v>
      </c>
      <c r="O2035" s="26">
        <v>0</v>
      </c>
      <c r="P2035" s="114" t="s">
        <v>6364</v>
      </c>
      <c r="Q2035" s="42" t="s">
        <v>5538</v>
      </c>
      <c r="R2035" s="42"/>
      <c r="S2035" s="41" t="str" cm="1">
        <f t="array" ref="S2035">IFERROR(_xlfn.IFS(
U2035="MPR ISSUE","PDH",
U2035="BSS Hardware Issue","BSS",
U2035="Sites strategiques, MLL, Pylone, etc.","ENVTECH",
U2035="AKTIVCO DEFAUT GE &amp; POWER Cabinet","AKTIVCO",
U2035="AKTIVCO Coupure ENEO &amp; Baisse de tension","AKTIVCO GRID ONLY",
U2035="Coupure ENEO &amp; Baisse de tension","IHS GRID ONLY",
U2035="Defaut GE &amp; POWER Cabinet","IHS",
U2035="Sharing","Partners",
U2035="Sites strategiques &amp; DataCenter","SST &amp; DC",
U2035="Exclu","Exclu",
U2035="SAT","SAT",
U2035="SPARE-ISSUE","SPARE-ISSUE",
U2035="Fiber CAmtel","TRANS_FO_CAMTEL",
U2035="Fiber AOF","Fiber AOF",
U2035="Projet OCM (HUAWEI)","TRAVAUX-HUAWEI",
U2035="Projet OCM (NOKIA)","TRAVAUX-NOKIA",
U2035="ACCESS-ISSUE","ACCESS-ISSUE",
U2035="Projet OCM (ZTE, NOKIA, autres projets)","TRAVAUX OCM",
U2035="No root CAuse","No root cause",
U2035="ODU HS","PDH",
U2035="IP &amp; VLAN","PDH",
U2035="Warehouse HUAWEI","SPARE-ISSUE",
U2035="SPARE-HS","SPARE-ISSUE",
U2035="Power Telco","BSS",U2035="no impacts","no impacts"
),"")</f>
        <v>No root cause</v>
      </c>
      <c r="T2035" s="41" t="str" cm="1">
        <f t="array" ref="T2035">IFERROR(_xlfn.IFS(
U2035="MPR ISSUE","TX ISSUE",
U2035="BSS Hardware Issue","RAN ISSUE",
U2035="Sites strategiques, MLL, Pylone, etc.","ENVTECH",
U2035="AKTIVCO DEFAUT GE &amp; POWER Cabinet","POWER ISSUE",
U2035="AKTIVCO Coupure ENEO &amp; Baisse de tension","POWER ISSUE",
U2035="Coupure ENEO &amp; Baisse de tension","POWER ISSUE",
U2035="Defaut GE &amp; POWER Cabinet","POWER ISSUE",
U2035="Sharing","POWER ISSUE",
U2035="Sites strategiques &amp; DataCenter","POWER ISSUE",
U2035="Exclu","Exclu",
U2035="SAT","TX ISSUE",
U2035="SPARE-ISSUE","SPARE-ISSUE",
U2035="Fiber CAmtel","TX ISSUE",
U2035="Fiber AOF","TX ISSUE",
U2035="Projet OCM (HUAWEI)","TRAVAUX-HUAWEI",
U2035="Projet OCM (NOKIA)","TRAVAUX -NOKIA",
U2035="ACCESS-ISSUE","ACCESS-ISSUE",
U2035="Projet OCM (ZTE, NOKIA, autres projets)","TRAVAUX OCM",
U2035="No root CAuse","No root cause",
U2035="ODU HS","TX ISSUE",
U2035="IP &amp; VLAN","TX ISSUE",
U2035="Warehouse HUAWEI","SPARE-ISSUE",
U2035="SPARE-HS","SPARE-ISSUE",
U2035="Power Telco","RAN ISSUE",U2035="no impacts","no impacts"
),"")</f>
        <v>No root cause</v>
      </c>
      <c r="U2035" s="68" t="s">
        <v>5691</v>
      </c>
      <c r="V2035" s="41" t="str" cm="1">
        <f t="array" ref="V2035">IFERROR(_xlfn.IFS(
U2035="MPR ISSUE","ACTIVE",
U2035="BSS Hardware Issue","ACTIVE",
U2035="Sites strategiques, MLL, Pylone, etc.","PASSIVE",
U2035="AKTIVCO DEFAUT GE &amp; POWER Cabinet","PASSIVE",
U2035="AKTIVCO Coupure ENEO &amp; Baisse de tension","PASSIVE",
U2035="Coupure ENEO &amp; Baisse de tension","PASSIVE",
U2035="Defaut GE &amp; POWER Cabinet","PASSIVE",
U2035="Sharing","PASSIVE",
U2035="Sites strategiques &amp; DataCenter","PASSIVE",
U2035="Exclu","Exclu",
U2035="SAT","ACTIVE",
U2035="SPARE-ISSUE","SPARE-ISSUE",
U2035="Fiber CAmtel","ACTIVE",
U2035="Fiber AOF","ACTIVE",
U2035="Projet OCM (HUAWEI)","PLANNED WORKS",
U2035="Projet OCM (NOKIA)","PLANNED WORKS",
U2035="ACCESS-ISSUE","ACCESS-ISSUE",
U2035="Projet OCM (ZTE, NOKIA, autres projets)","PLANNED WORKS",
U2035="No root CAuse","No root cause",
U2035="ODU HS","ACTIVE",
U2035="IP &amp; VLAN","ACTIVE",
U2035="Warehouse HUAWEI","SPARE-ISSUE",
U2035="SPARE-HS","SPARE-ISSUE",
U2035="Power Telco","ACTIVE", U2035="no impacts","no impacts"
),"")</f>
        <v>No root cause</v>
      </c>
      <c r="W2035" s="113"/>
      <c r="X2035" s="113"/>
      <c r="Y2035" s="113"/>
      <c r="Z2035" s="113"/>
      <c r="AA2035" s="113"/>
      <c r="AB2035" s="17" t="s">
        <v>5465</v>
      </c>
      <c r="AC2035" s="17" t="str">
        <f>_xlfn.XLOOKUP(B2035,'INCIDENT-04-27-2026'!E:E,'INCIDENT-04-27-2026'!F:F,"")</f>
        <v/>
      </c>
      <c r="AD2035" s="9"/>
      <c r="AE2035" s="7" t="s">
        <v>5465</v>
      </c>
      <c r="AF2035" s="6" t="str">
        <f>_xlfn.XLOOKUP(B2035,'[13]Input_27-04'!$B:$B,'[13]Input_27-04'!$M:$M,"")</f>
        <v/>
      </c>
      <c r="AG2035" s="7"/>
      <c r="AH2035" s="3"/>
      <c r="AI2035" s="18" t="str">
        <f>_xlfn.XLOOKUP(B2035,'[3]Cells Huawei 27042026 10h'!$B:$B,'[3]Cells Huawei 27042026 10h'!$T:$T,"")</f>
        <v/>
      </c>
      <c r="AJ2035" s="18" t="str">
        <f>_xlfn.XLOOKUP(B2035,'[3]Cells Huawei 27042026 15h'!$B:$B,'[3]Cells Huawei 27042026 15h'!$T:$T,"")</f>
        <v/>
      </c>
      <c r="AK2035" s="18" t="str">
        <f>_xlfn.XLOOKUP(B2035,'[4]cells down 27042026 11h28'!$B:$B,'[4]cells down 27042026 11h28'!$R:$R,"")</f>
        <v/>
      </c>
      <c r="AL2035" s="18" t="str">
        <f>_xlfn.XLOOKUP(B2035,'[4]cells down 27042026 18h01'!$B:$B,'[4]cells down 27042026 18h01'!$R:$R,"")</f>
        <v/>
      </c>
      <c r="AM2035" s="18" t="str">
        <f>_xlfn.XLOOKUP(B2035,'[5]cell downs 27042026 11h'!$B:$B,'[5]cell downs 27042026 11h'!$R:$R,"")</f>
        <v/>
      </c>
      <c r="AN2035" s="18" t="str">
        <f>_xlfn.XLOOKUP(B2035,'[5]cell downs 27042026 17h40'!$B:$B,'[5]cell downs 27042026 17h40'!$R:$R,"")</f>
        <v/>
      </c>
      <c r="AO2035" s="18" t="str">
        <f>_xlfn.XLOOKUP(B2035,'[6]ALL SITES DOWN'!$D:$D,'[6]ALL SITES DOWN'!$J:$J,"")</f>
        <v/>
      </c>
      <c r="AP2035" s="18" t="str">
        <f>_xlfn.XLOOKUP(B2035,'[7]ALL SITES DOWN'!$D:$D,'[7]ALL SITES DOWN'!$J:$J,"")</f>
        <v/>
      </c>
      <c r="AQ2035" s="9" t="str">
        <f>_xlfn.XLOOKUP(B2035,[8]sheet1!$AC:$AC,[8]sheet1!$AF:$AF,"")</f>
        <v/>
      </c>
      <c r="AR2035" s="14"/>
      <c r="AS2035" s="14" t="s">
        <v>5465</v>
      </c>
      <c r="AT2035" s="14" t="str">
        <f>_xlfn.XLOOKUP(B2035,'[9]cell downs 18042026 17h'!$B:$B,'[9]cell downs 18042026 17h'!$B:$B,"")</f>
        <v/>
      </c>
      <c r="AU2035" s="14" t="str">
        <f>_xlfn.XLOOKUP(B2035,'[10]Cells Huawei 19042026 15h'!$B:$B,'[10]Cells Huawei 19042026 15h'!$B:$B,"")</f>
        <v/>
      </c>
      <c r="AV2035" s="9" t="str">
        <f>_xlfn.XLOOKUP(B2035,'[11]cells down 19042026 9H40'!$B:$B,'[11]cells down 19042026 9H40'!$B:$B,"")</f>
        <v/>
      </c>
    </row>
    <row r="2036" spans="1:48" hidden="1" x14ac:dyDescent="0.3">
      <c r="A2036" s="1" t="s">
        <v>670</v>
      </c>
      <c r="B2036" s="8" t="s">
        <v>671</v>
      </c>
      <c r="C2036" s="3" t="str">
        <f>_xlfn.XLOOKUP(B2036,'[1]daily break down'!$D:$D,'[1]daily break down'!$E:$E,"")</f>
        <v>Douala</v>
      </c>
      <c r="D2036" s="1" t="s">
        <v>11</v>
      </c>
      <c r="E2036" s="1" t="s">
        <v>12</v>
      </c>
      <c r="F2036" s="3" t="s">
        <v>31</v>
      </c>
      <c r="G2036" s="1" t="s">
        <v>32</v>
      </c>
      <c r="H2036" s="29" t="str">
        <f>_xlfn.XLOOKUP(B2036,[2]CALCULATION!$B:$B,[2]CALCULATION!$H:$H,"")</f>
        <v>ZTE</v>
      </c>
      <c r="I2036" s="26">
        <v>0</v>
      </c>
      <c r="J2036" s="26">
        <v>0</v>
      </c>
      <c r="K2036" s="26">
        <v>0</v>
      </c>
      <c r="L2036" s="26">
        <v>0</v>
      </c>
      <c r="M2036" s="26">
        <v>0</v>
      </c>
      <c r="N2036" s="26">
        <v>0</v>
      </c>
      <c r="O2036" s="26">
        <v>0</v>
      </c>
      <c r="P2036" s="114" t="s">
        <v>6364</v>
      </c>
      <c r="Q2036" s="42" t="s">
        <v>5538</v>
      </c>
      <c r="R2036" s="42"/>
      <c r="S2036" s="41" t="str" cm="1">
        <f t="array" ref="S2036">IFERROR(_xlfn.IFS(
U2036="MPR ISSUE","PDH",
U2036="BSS Hardware Issue","BSS",
U2036="Sites strategiques, MLL, Pylone, etc.","ENVTECH",
U2036="AKTIVCO DEFAUT GE &amp; POWER Cabinet","AKTIVCO",
U2036="AKTIVCO Coupure ENEO &amp; Baisse de tension","AKTIVCO GRID ONLY",
U2036="Coupure ENEO &amp; Baisse de tension","IHS GRID ONLY",
U2036="Defaut GE &amp; POWER Cabinet","IHS",
U2036="Sharing","Partners",
U2036="Sites strategiques &amp; DataCenter","SST &amp; DC",
U2036="Exclu","Exclu",
U2036="SAT","SAT",
U2036="SPARE-ISSUE","SPARE-ISSUE",
U2036="Fiber CAmtel","TRANS_FO_CAMTEL",
U2036="Fiber AOF","Fiber AOF",
U2036="Projet OCM (HUAWEI)","TRAVAUX-HUAWEI",
U2036="Projet OCM (NOKIA)","TRAVAUX-NOKIA",
U2036="ACCESS-ISSUE","ACCESS-ISSUE",
U2036="Projet OCM (ZTE, NOKIA, autres projets)","TRAVAUX OCM",
U2036="No root CAuse","No root cause",
U2036="ODU HS","PDH",
U2036="IP &amp; VLAN","PDH",
U2036="Warehouse HUAWEI","SPARE-ISSUE",
U2036="SPARE-HS","SPARE-ISSUE",
U2036="Power Telco","BSS",U2036="no impacts","no impacts"
),"")</f>
        <v>No root cause</v>
      </c>
      <c r="T2036" s="41" t="str" cm="1">
        <f t="array" ref="T2036">IFERROR(_xlfn.IFS(
U2036="MPR ISSUE","TX ISSUE",
U2036="BSS Hardware Issue","RAN ISSUE",
U2036="Sites strategiques, MLL, Pylone, etc.","ENVTECH",
U2036="AKTIVCO DEFAUT GE &amp; POWER Cabinet","POWER ISSUE",
U2036="AKTIVCO Coupure ENEO &amp; Baisse de tension","POWER ISSUE",
U2036="Coupure ENEO &amp; Baisse de tension","POWER ISSUE",
U2036="Defaut GE &amp; POWER Cabinet","POWER ISSUE",
U2036="Sharing","POWER ISSUE",
U2036="Sites strategiques &amp; DataCenter","POWER ISSUE",
U2036="Exclu","Exclu",
U2036="SAT","TX ISSUE",
U2036="SPARE-ISSUE","SPARE-ISSUE",
U2036="Fiber CAmtel","TX ISSUE",
U2036="Fiber AOF","TX ISSUE",
U2036="Projet OCM (HUAWEI)","TRAVAUX-HUAWEI",
U2036="Projet OCM (NOKIA)","TRAVAUX -NOKIA",
U2036="ACCESS-ISSUE","ACCESS-ISSUE",
U2036="Projet OCM (ZTE, NOKIA, autres projets)","TRAVAUX OCM",
U2036="No root CAuse","No root cause",
U2036="ODU HS","TX ISSUE",
U2036="IP &amp; VLAN","TX ISSUE",
U2036="Warehouse HUAWEI","SPARE-ISSUE",
U2036="SPARE-HS","SPARE-ISSUE",
U2036="Power Telco","RAN ISSUE",U2036="no impacts","no impacts"
),"")</f>
        <v>No root cause</v>
      </c>
      <c r="U2036" s="68" t="s">
        <v>5691</v>
      </c>
      <c r="V2036" s="41" t="str" cm="1">
        <f t="array" ref="V2036">IFERROR(_xlfn.IFS(
U2036="MPR ISSUE","ACTIVE",
U2036="BSS Hardware Issue","ACTIVE",
U2036="Sites strategiques, MLL, Pylone, etc.","PASSIVE",
U2036="AKTIVCO DEFAUT GE &amp; POWER Cabinet","PASSIVE",
U2036="AKTIVCO Coupure ENEO &amp; Baisse de tension","PASSIVE",
U2036="Coupure ENEO &amp; Baisse de tension","PASSIVE",
U2036="Defaut GE &amp; POWER Cabinet","PASSIVE",
U2036="Sharing","PASSIVE",
U2036="Sites strategiques &amp; DataCenter","PASSIVE",
U2036="Exclu","Exclu",
U2036="SAT","ACTIVE",
U2036="SPARE-ISSUE","SPARE-ISSUE",
U2036="Fiber CAmtel","ACTIVE",
U2036="Fiber AOF","ACTIVE",
U2036="Projet OCM (HUAWEI)","PLANNED WORKS",
U2036="Projet OCM (NOKIA)","PLANNED WORKS",
U2036="ACCESS-ISSUE","ACCESS-ISSUE",
U2036="Projet OCM (ZTE, NOKIA, autres projets)","PLANNED WORKS",
U2036="No root CAuse","No root cause",
U2036="ODU HS","ACTIVE",
U2036="IP &amp; VLAN","ACTIVE",
U2036="Warehouse HUAWEI","SPARE-ISSUE",
U2036="SPARE-HS","SPARE-ISSUE",
U2036="Power Telco","ACTIVE", U2036="no impacts","no impacts"
),"")</f>
        <v>No root cause</v>
      </c>
      <c r="W2036" s="113"/>
      <c r="X2036" s="113"/>
      <c r="Y2036" s="113"/>
      <c r="Z2036" s="113"/>
      <c r="AA2036" s="113"/>
      <c r="AB2036" s="17" t="s">
        <v>5465</v>
      </c>
      <c r="AC2036" s="17" t="str">
        <f>_xlfn.XLOOKUP(B2036,'INCIDENT-04-27-2026'!E:E,'INCIDENT-04-27-2026'!F:F,"")</f>
        <v/>
      </c>
      <c r="AD2036" s="9"/>
      <c r="AE2036" s="7" t="s">
        <v>5465</v>
      </c>
      <c r="AF2036" s="6" t="str">
        <f>_xlfn.XLOOKUP(B2036,'[13]Input_27-04'!$B:$B,'[13]Input_27-04'!$M:$M,"")</f>
        <v/>
      </c>
      <c r="AG2036" s="7"/>
      <c r="AH2036" s="3"/>
      <c r="AI2036" s="18" t="str">
        <f>_xlfn.XLOOKUP(B2036,'[3]Cells Huawei 27042026 10h'!$B:$B,'[3]Cells Huawei 27042026 10h'!$T:$T,"")</f>
        <v/>
      </c>
      <c r="AJ2036" s="18" t="str">
        <f>_xlfn.XLOOKUP(B2036,'[3]Cells Huawei 27042026 15h'!$B:$B,'[3]Cells Huawei 27042026 15h'!$T:$T,"")</f>
        <v/>
      </c>
      <c r="AK2036" s="18" t="str">
        <f>_xlfn.XLOOKUP(B2036,'[4]cells down 27042026 11h28'!$B:$B,'[4]cells down 27042026 11h28'!$R:$R,"")</f>
        <v/>
      </c>
      <c r="AL2036" s="18" t="str">
        <f>_xlfn.XLOOKUP(B2036,'[4]cells down 27042026 18h01'!$B:$B,'[4]cells down 27042026 18h01'!$R:$R,"")</f>
        <v/>
      </c>
      <c r="AM2036" s="18" t="str">
        <f>_xlfn.XLOOKUP(B2036,'[5]cell downs 27042026 11h'!$B:$B,'[5]cell downs 27042026 11h'!$R:$R,"")</f>
        <v/>
      </c>
      <c r="AN2036" s="18" t="str">
        <f>_xlfn.XLOOKUP(B2036,'[5]cell downs 27042026 17h40'!$B:$B,'[5]cell downs 27042026 17h40'!$R:$R,"")</f>
        <v/>
      </c>
      <c r="AO2036" s="18" t="str">
        <f>_xlfn.XLOOKUP(B2036,'[6]ALL SITES DOWN'!$D:$D,'[6]ALL SITES DOWN'!$J:$J,"")</f>
        <v/>
      </c>
      <c r="AP2036" s="18" t="str">
        <f>_xlfn.XLOOKUP(B2036,'[7]ALL SITES DOWN'!$D:$D,'[7]ALL SITES DOWN'!$J:$J,"")</f>
        <v/>
      </c>
      <c r="AQ2036" s="9" t="str">
        <f>_xlfn.XLOOKUP(B2036,[8]sheet1!$AC:$AC,[8]sheet1!$AF:$AF,"")</f>
        <v/>
      </c>
      <c r="AR2036" s="14"/>
      <c r="AS2036" s="14" t="s">
        <v>5465</v>
      </c>
      <c r="AT2036" s="14" t="str">
        <f>_xlfn.XLOOKUP(B2036,'[9]cell downs 18042026 17h'!$B:$B,'[9]cell downs 18042026 17h'!$B:$B,"")</f>
        <v/>
      </c>
      <c r="AU2036" s="14" t="str">
        <f>_xlfn.XLOOKUP(B2036,'[10]Cells Huawei 19042026 15h'!$B:$B,'[10]Cells Huawei 19042026 15h'!$B:$B,"")</f>
        <v/>
      </c>
      <c r="AV2036" s="9" t="str">
        <f>_xlfn.XLOOKUP(B2036,'[11]cells down 19042026 9H40'!$B:$B,'[11]cells down 19042026 9H40'!$B:$B,"")</f>
        <v/>
      </c>
    </row>
    <row r="2037" spans="1:48" hidden="1" x14ac:dyDescent="0.3">
      <c r="A2037" s="1" t="s">
        <v>2459</v>
      </c>
      <c r="B2037" s="8" t="s">
        <v>2460</v>
      </c>
      <c r="C2037" s="3" t="str">
        <f>_xlfn.XLOOKUP(B2037,'[1]daily break down'!$D:$D,'[1]daily break down'!$E:$E,"")</f>
        <v>Douala</v>
      </c>
      <c r="D2037" s="1" t="s">
        <v>11</v>
      </c>
      <c r="E2037" s="1" t="s">
        <v>12</v>
      </c>
      <c r="F2037" s="3" t="s">
        <v>31</v>
      </c>
      <c r="G2037" s="1" t="s">
        <v>32</v>
      </c>
      <c r="H2037" s="29" t="str">
        <f>_xlfn.XLOOKUP(B2037,[2]CALCULATION!$B:$B,[2]CALCULATION!$H:$H,"")</f>
        <v>ZTE</v>
      </c>
      <c r="I2037" s="26">
        <v>0</v>
      </c>
      <c r="J2037" s="26">
        <v>0</v>
      </c>
      <c r="K2037" s="26">
        <v>0</v>
      </c>
      <c r="L2037" s="26">
        <v>0</v>
      </c>
      <c r="M2037" s="26">
        <v>0</v>
      </c>
      <c r="N2037" s="26">
        <v>0</v>
      </c>
      <c r="O2037" s="26">
        <v>0</v>
      </c>
      <c r="P2037" s="114" t="s">
        <v>6364</v>
      </c>
      <c r="Q2037" s="42" t="s">
        <v>5538</v>
      </c>
      <c r="R2037" s="42"/>
      <c r="S2037" s="41" t="str" cm="1">
        <f t="array" ref="S2037">IFERROR(_xlfn.IFS(
U2037="MPR ISSUE","PDH",
U2037="BSS Hardware Issue","BSS",
U2037="Sites strategiques, MLL, Pylone, etc.","ENVTECH",
U2037="AKTIVCO DEFAUT GE &amp; POWER Cabinet","AKTIVCO",
U2037="AKTIVCO Coupure ENEO &amp; Baisse de tension","AKTIVCO GRID ONLY",
U2037="Coupure ENEO &amp; Baisse de tension","IHS GRID ONLY",
U2037="Defaut GE &amp; POWER Cabinet","IHS",
U2037="Sharing","Partners",
U2037="Sites strategiques &amp; DataCenter","SST &amp; DC",
U2037="Exclu","Exclu",
U2037="SAT","SAT",
U2037="SPARE-ISSUE","SPARE-ISSUE",
U2037="Fiber CAmtel","TRANS_FO_CAMTEL",
U2037="Fiber AOF","Fiber AOF",
U2037="Projet OCM (HUAWEI)","TRAVAUX-HUAWEI",
U2037="Projet OCM (NOKIA)","TRAVAUX-NOKIA",
U2037="ACCESS-ISSUE","ACCESS-ISSUE",
U2037="Projet OCM (ZTE, NOKIA, autres projets)","TRAVAUX OCM",
U2037="No root CAuse","No root cause",
U2037="ODU HS","PDH",
U2037="IP &amp; VLAN","PDH",
U2037="Warehouse HUAWEI","SPARE-ISSUE",
U2037="SPARE-HS","SPARE-ISSUE",
U2037="Power Telco","BSS",U2037="no impacts","no impacts"
),"")</f>
        <v>No root cause</v>
      </c>
      <c r="T2037" s="41" t="str" cm="1">
        <f t="array" ref="T2037">IFERROR(_xlfn.IFS(
U2037="MPR ISSUE","TX ISSUE",
U2037="BSS Hardware Issue","RAN ISSUE",
U2037="Sites strategiques, MLL, Pylone, etc.","ENVTECH",
U2037="AKTIVCO DEFAUT GE &amp; POWER Cabinet","POWER ISSUE",
U2037="AKTIVCO Coupure ENEO &amp; Baisse de tension","POWER ISSUE",
U2037="Coupure ENEO &amp; Baisse de tension","POWER ISSUE",
U2037="Defaut GE &amp; POWER Cabinet","POWER ISSUE",
U2037="Sharing","POWER ISSUE",
U2037="Sites strategiques &amp; DataCenter","POWER ISSUE",
U2037="Exclu","Exclu",
U2037="SAT","TX ISSUE",
U2037="SPARE-ISSUE","SPARE-ISSUE",
U2037="Fiber CAmtel","TX ISSUE",
U2037="Fiber AOF","TX ISSUE",
U2037="Projet OCM (HUAWEI)","TRAVAUX-HUAWEI",
U2037="Projet OCM (NOKIA)","TRAVAUX -NOKIA",
U2037="ACCESS-ISSUE","ACCESS-ISSUE",
U2037="Projet OCM (ZTE, NOKIA, autres projets)","TRAVAUX OCM",
U2037="No root CAuse","No root cause",
U2037="ODU HS","TX ISSUE",
U2037="IP &amp; VLAN","TX ISSUE",
U2037="Warehouse HUAWEI","SPARE-ISSUE",
U2037="SPARE-HS","SPARE-ISSUE",
U2037="Power Telco","RAN ISSUE",U2037="no impacts","no impacts"
),"")</f>
        <v>No root cause</v>
      </c>
      <c r="U2037" s="68" t="s">
        <v>5691</v>
      </c>
      <c r="V2037" s="41" t="str" cm="1">
        <f t="array" ref="V2037">IFERROR(_xlfn.IFS(
U2037="MPR ISSUE","ACTIVE",
U2037="BSS Hardware Issue","ACTIVE",
U2037="Sites strategiques, MLL, Pylone, etc.","PASSIVE",
U2037="AKTIVCO DEFAUT GE &amp; POWER Cabinet","PASSIVE",
U2037="AKTIVCO Coupure ENEO &amp; Baisse de tension","PASSIVE",
U2037="Coupure ENEO &amp; Baisse de tension","PASSIVE",
U2037="Defaut GE &amp; POWER Cabinet","PASSIVE",
U2037="Sharing","PASSIVE",
U2037="Sites strategiques &amp; DataCenter","PASSIVE",
U2037="Exclu","Exclu",
U2037="SAT","ACTIVE",
U2037="SPARE-ISSUE","SPARE-ISSUE",
U2037="Fiber CAmtel","ACTIVE",
U2037="Fiber AOF","ACTIVE",
U2037="Projet OCM (HUAWEI)","PLANNED WORKS",
U2037="Projet OCM (NOKIA)","PLANNED WORKS",
U2037="ACCESS-ISSUE","ACCESS-ISSUE",
U2037="Projet OCM (ZTE, NOKIA, autres projets)","PLANNED WORKS",
U2037="No root CAuse","No root cause",
U2037="ODU HS","ACTIVE",
U2037="IP &amp; VLAN","ACTIVE",
U2037="Warehouse HUAWEI","SPARE-ISSUE",
U2037="SPARE-HS","SPARE-ISSUE",
U2037="Power Telco","ACTIVE", U2037="no impacts","no impacts"
),"")</f>
        <v>No root cause</v>
      </c>
      <c r="W2037" s="113"/>
      <c r="X2037" s="113"/>
      <c r="Y2037" s="113"/>
      <c r="Z2037" s="113"/>
      <c r="AA2037" s="113"/>
      <c r="AB2037" s="17" t="s">
        <v>5465</v>
      </c>
      <c r="AC2037" s="17" t="str">
        <f>_xlfn.XLOOKUP(B2037,'INCIDENT-04-27-2026'!E:E,'INCIDENT-04-27-2026'!F:F,"")</f>
        <v/>
      </c>
      <c r="AD2037" s="9"/>
      <c r="AE2037" s="7" t="s">
        <v>5465</v>
      </c>
      <c r="AF2037" s="6" t="str">
        <f>_xlfn.XLOOKUP(B2037,'[13]Input_27-04'!$B:$B,'[13]Input_27-04'!$M:$M,"")</f>
        <v/>
      </c>
      <c r="AG2037" s="7"/>
      <c r="AH2037" s="3"/>
      <c r="AI2037" s="18" t="str">
        <f>_xlfn.XLOOKUP(B2037,'[3]Cells Huawei 27042026 10h'!$B:$B,'[3]Cells Huawei 27042026 10h'!$T:$T,"")</f>
        <v/>
      </c>
      <c r="AJ2037" s="18" t="str">
        <f>_xlfn.XLOOKUP(B2037,'[3]Cells Huawei 27042026 15h'!$B:$B,'[3]Cells Huawei 27042026 15h'!$T:$T,"")</f>
        <v/>
      </c>
      <c r="AK2037" s="18" t="str">
        <f>_xlfn.XLOOKUP(B2037,'[4]cells down 27042026 11h28'!$B:$B,'[4]cells down 27042026 11h28'!$R:$R,"")</f>
        <v/>
      </c>
      <c r="AL2037" s="18" t="str">
        <f>_xlfn.XLOOKUP(B2037,'[4]cells down 27042026 18h01'!$B:$B,'[4]cells down 27042026 18h01'!$R:$R,"")</f>
        <v/>
      </c>
      <c r="AM2037" s="18" t="str">
        <f>_xlfn.XLOOKUP(B2037,'[5]cell downs 27042026 11h'!$B:$B,'[5]cell downs 27042026 11h'!$R:$R,"")</f>
        <v/>
      </c>
      <c r="AN2037" s="18" t="str">
        <f>_xlfn.XLOOKUP(B2037,'[5]cell downs 27042026 17h40'!$B:$B,'[5]cell downs 27042026 17h40'!$R:$R,"")</f>
        <v/>
      </c>
      <c r="AO2037" s="18" t="str">
        <f>_xlfn.XLOOKUP(B2037,'[6]ALL SITES DOWN'!$D:$D,'[6]ALL SITES DOWN'!$J:$J,"")</f>
        <v/>
      </c>
      <c r="AP2037" s="18" t="str">
        <f>_xlfn.XLOOKUP(B2037,'[7]ALL SITES DOWN'!$D:$D,'[7]ALL SITES DOWN'!$J:$J,"")</f>
        <v/>
      </c>
      <c r="AQ2037" s="9" t="str">
        <f>_xlfn.XLOOKUP(B2037,[8]sheet1!$AC:$AC,[8]sheet1!$AF:$AF,"")</f>
        <v/>
      </c>
      <c r="AR2037" s="14"/>
      <c r="AS2037" s="14" t="s">
        <v>5465</v>
      </c>
      <c r="AT2037" s="14" t="str">
        <f>_xlfn.XLOOKUP(B2037,'[9]cell downs 18042026 17h'!$B:$B,'[9]cell downs 18042026 17h'!$B:$B,"")</f>
        <v/>
      </c>
      <c r="AU2037" s="14" t="str">
        <f>_xlfn.XLOOKUP(B2037,'[10]Cells Huawei 19042026 15h'!$B:$B,'[10]Cells Huawei 19042026 15h'!$B:$B,"")</f>
        <v/>
      </c>
      <c r="AV2037" s="9" t="str">
        <f>_xlfn.XLOOKUP(B2037,'[11]cells down 19042026 9H40'!$B:$B,'[11]cells down 19042026 9H40'!$B:$B,"")</f>
        <v/>
      </c>
    </row>
    <row r="2038" spans="1:48" hidden="1" x14ac:dyDescent="0.3">
      <c r="A2038" s="1" t="s">
        <v>2688</v>
      </c>
      <c r="B2038" s="8" t="s">
        <v>2689</v>
      </c>
      <c r="C2038" s="3" t="str">
        <f>_xlfn.XLOOKUP(B2038,'[1]daily break down'!$D:$D,'[1]daily break down'!$E:$E,"")</f>
        <v>Douala</v>
      </c>
      <c r="D2038" s="1" t="s">
        <v>21</v>
      </c>
      <c r="E2038" s="1" t="s">
        <v>30</v>
      </c>
      <c r="F2038" s="3" t="s">
        <v>31</v>
      </c>
      <c r="G2038" s="1" t="s">
        <v>32</v>
      </c>
      <c r="H2038" s="29" t="str">
        <f>_xlfn.XLOOKUP(B2038,[2]CALCULATION!$B:$B,[2]CALCULATION!$H:$H,"")</f>
        <v>ZTE</v>
      </c>
      <c r="I2038" s="26">
        <v>0</v>
      </c>
      <c r="J2038" s="26">
        <v>0</v>
      </c>
      <c r="K2038" s="26">
        <v>0</v>
      </c>
      <c r="L2038" s="26">
        <v>0</v>
      </c>
      <c r="M2038" s="26">
        <v>0</v>
      </c>
      <c r="N2038" s="26">
        <v>0</v>
      </c>
      <c r="O2038" s="26">
        <v>0</v>
      </c>
      <c r="P2038" s="114" t="s">
        <v>6364</v>
      </c>
      <c r="Q2038" s="42" t="s">
        <v>5538</v>
      </c>
      <c r="R2038" s="42"/>
      <c r="S2038" s="41" t="str" cm="1">
        <f t="array" ref="S2038">IFERROR(_xlfn.IFS(
U2038="MPR ISSUE","PDH",
U2038="BSS Hardware Issue","BSS",
U2038="Sites strategiques, MLL, Pylone, etc.","ENVTECH",
U2038="AKTIVCO DEFAUT GE &amp; POWER Cabinet","AKTIVCO",
U2038="AKTIVCO Coupure ENEO &amp; Baisse de tension","AKTIVCO GRID ONLY",
U2038="Coupure ENEO &amp; Baisse de tension","IHS GRID ONLY",
U2038="Defaut GE &amp; POWER Cabinet","IHS",
U2038="Sharing","Partners",
U2038="Sites strategiques &amp; DataCenter","SST &amp; DC",
U2038="Exclu","Exclu",
U2038="SAT","SAT",
U2038="SPARE-ISSUE","SPARE-ISSUE",
U2038="Fiber CAmtel","TRANS_FO_CAMTEL",
U2038="Fiber AOF","Fiber AOF",
U2038="Projet OCM (HUAWEI)","TRAVAUX-HUAWEI",
U2038="Projet OCM (NOKIA)","TRAVAUX-NOKIA",
U2038="ACCESS-ISSUE","ACCESS-ISSUE",
U2038="Projet OCM (ZTE, NOKIA, autres projets)","TRAVAUX OCM",
U2038="No root CAuse","No root cause",
U2038="ODU HS","PDH",
U2038="IP &amp; VLAN","PDH",
U2038="Warehouse HUAWEI","SPARE-ISSUE",
U2038="SPARE-HS","SPARE-ISSUE",
U2038="Power Telco","BSS",U2038="no impacts","no impacts"
),"")</f>
        <v>No root cause</v>
      </c>
      <c r="T2038" s="41" t="str" cm="1">
        <f t="array" ref="T2038">IFERROR(_xlfn.IFS(
U2038="MPR ISSUE","TX ISSUE",
U2038="BSS Hardware Issue","RAN ISSUE",
U2038="Sites strategiques, MLL, Pylone, etc.","ENVTECH",
U2038="AKTIVCO DEFAUT GE &amp; POWER Cabinet","POWER ISSUE",
U2038="AKTIVCO Coupure ENEO &amp; Baisse de tension","POWER ISSUE",
U2038="Coupure ENEO &amp; Baisse de tension","POWER ISSUE",
U2038="Defaut GE &amp; POWER Cabinet","POWER ISSUE",
U2038="Sharing","POWER ISSUE",
U2038="Sites strategiques &amp; DataCenter","POWER ISSUE",
U2038="Exclu","Exclu",
U2038="SAT","TX ISSUE",
U2038="SPARE-ISSUE","SPARE-ISSUE",
U2038="Fiber CAmtel","TX ISSUE",
U2038="Fiber AOF","TX ISSUE",
U2038="Projet OCM (HUAWEI)","TRAVAUX-HUAWEI",
U2038="Projet OCM (NOKIA)","TRAVAUX -NOKIA",
U2038="ACCESS-ISSUE","ACCESS-ISSUE",
U2038="Projet OCM (ZTE, NOKIA, autres projets)","TRAVAUX OCM",
U2038="No root CAuse","No root cause",
U2038="ODU HS","TX ISSUE",
U2038="IP &amp; VLAN","TX ISSUE",
U2038="Warehouse HUAWEI","SPARE-ISSUE",
U2038="SPARE-HS","SPARE-ISSUE",
U2038="Power Telco","RAN ISSUE",U2038="no impacts","no impacts"
),"")</f>
        <v>No root cause</v>
      </c>
      <c r="U2038" s="68" t="s">
        <v>5691</v>
      </c>
      <c r="V2038" s="41" t="str" cm="1">
        <f t="array" ref="V2038">IFERROR(_xlfn.IFS(
U2038="MPR ISSUE","ACTIVE",
U2038="BSS Hardware Issue","ACTIVE",
U2038="Sites strategiques, MLL, Pylone, etc.","PASSIVE",
U2038="AKTIVCO DEFAUT GE &amp; POWER Cabinet","PASSIVE",
U2038="AKTIVCO Coupure ENEO &amp; Baisse de tension","PASSIVE",
U2038="Coupure ENEO &amp; Baisse de tension","PASSIVE",
U2038="Defaut GE &amp; POWER Cabinet","PASSIVE",
U2038="Sharing","PASSIVE",
U2038="Sites strategiques &amp; DataCenter","PASSIVE",
U2038="Exclu","Exclu",
U2038="SAT","ACTIVE",
U2038="SPARE-ISSUE","SPARE-ISSUE",
U2038="Fiber CAmtel","ACTIVE",
U2038="Fiber AOF","ACTIVE",
U2038="Projet OCM (HUAWEI)","PLANNED WORKS",
U2038="Projet OCM (NOKIA)","PLANNED WORKS",
U2038="ACCESS-ISSUE","ACCESS-ISSUE",
U2038="Projet OCM (ZTE, NOKIA, autres projets)","PLANNED WORKS",
U2038="No root CAuse","No root cause",
U2038="ODU HS","ACTIVE",
U2038="IP &amp; VLAN","ACTIVE",
U2038="Warehouse HUAWEI","SPARE-ISSUE",
U2038="SPARE-HS","SPARE-ISSUE",
U2038="Power Telco","ACTIVE", U2038="no impacts","no impacts"
),"")</f>
        <v>No root cause</v>
      </c>
      <c r="W2038" s="113"/>
      <c r="X2038" s="113"/>
      <c r="Y2038" s="113"/>
      <c r="Z2038" s="113"/>
      <c r="AA2038" s="113"/>
      <c r="AB2038" s="17" t="s">
        <v>5465</v>
      </c>
      <c r="AC2038" s="17" t="str">
        <f>_xlfn.XLOOKUP(B2038,'INCIDENT-04-27-2026'!E:E,'INCIDENT-04-27-2026'!F:F,"")</f>
        <v/>
      </c>
      <c r="AD2038" s="9"/>
      <c r="AE2038" s="7" t="s">
        <v>5465</v>
      </c>
      <c r="AF2038" s="6" t="str">
        <f>_xlfn.XLOOKUP(B2038,'[13]Input_27-04'!$B:$B,'[13]Input_27-04'!$M:$M,"")</f>
        <v/>
      </c>
      <c r="AG2038" s="7"/>
      <c r="AH2038" s="3"/>
      <c r="AI2038" s="18" t="str">
        <f>_xlfn.XLOOKUP(B2038,'[3]Cells Huawei 27042026 10h'!$B:$B,'[3]Cells Huawei 27042026 10h'!$T:$T,"")</f>
        <v/>
      </c>
      <c r="AJ2038" s="18" t="str">
        <f>_xlfn.XLOOKUP(B2038,'[3]Cells Huawei 27042026 15h'!$B:$B,'[3]Cells Huawei 27042026 15h'!$T:$T,"")</f>
        <v/>
      </c>
      <c r="AK2038" s="18" t="str">
        <f>_xlfn.XLOOKUP(B2038,'[4]cells down 27042026 11h28'!$B:$B,'[4]cells down 27042026 11h28'!$R:$R,"")</f>
        <v/>
      </c>
      <c r="AL2038" s="18" t="str">
        <f>_xlfn.XLOOKUP(B2038,'[4]cells down 27042026 18h01'!$B:$B,'[4]cells down 27042026 18h01'!$R:$R,"")</f>
        <v/>
      </c>
      <c r="AM2038" s="18" t="str">
        <f>_xlfn.XLOOKUP(B2038,'[5]cell downs 27042026 11h'!$B:$B,'[5]cell downs 27042026 11h'!$R:$R,"")</f>
        <v/>
      </c>
      <c r="AN2038" s="18" t="str">
        <f>_xlfn.XLOOKUP(B2038,'[5]cell downs 27042026 17h40'!$B:$B,'[5]cell downs 27042026 17h40'!$R:$R,"")</f>
        <v/>
      </c>
      <c r="AO2038" s="18" t="str">
        <f>_xlfn.XLOOKUP(B2038,'[6]ALL SITES DOWN'!$D:$D,'[6]ALL SITES DOWN'!$J:$J,"")</f>
        <v/>
      </c>
      <c r="AP2038" s="18" t="str">
        <f>_xlfn.XLOOKUP(B2038,'[7]ALL SITES DOWN'!$D:$D,'[7]ALL SITES DOWN'!$J:$J,"")</f>
        <v/>
      </c>
      <c r="AQ2038" s="9" t="str">
        <f>_xlfn.XLOOKUP(B2038,[8]sheet1!$AC:$AC,[8]sheet1!$AF:$AF,"")</f>
        <v/>
      </c>
      <c r="AR2038" s="14"/>
      <c r="AS2038" s="14" t="s">
        <v>5465</v>
      </c>
      <c r="AT2038" s="14" t="str">
        <f>_xlfn.XLOOKUP(B2038,'[9]cell downs 18042026 17h'!$B:$B,'[9]cell downs 18042026 17h'!$B:$B,"")</f>
        <v/>
      </c>
      <c r="AU2038" s="14" t="str">
        <f>_xlfn.XLOOKUP(B2038,'[10]Cells Huawei 19042026 15h'!$B:$B,'[10]Cells Huawei 19042026 15h'!$B:$B,"")</f>
        <v/>
      </c>
      <c r="AV2038" s="9" t="str">
        <f>_xlfn.XLOOKUP(B2038,'[11]cells down 19042026 9H40'!$B:$B,'[11]cells down 19042026 9H40'!$B:$B,"")</f>
        <v/>
      </c>
    </row>
    <row r="2039" spans="1:48" hidden="1" x14ac:dyDescent="0.3">
      <c r="A2039" s="1" t="s">
        <v>2722</v>
      </c>
      <c r="B2039" s="8" t="s">
        <v>2723</v>
      </c>
      <c r="C2039" s="3" t="str">
        <f>_xlfn.XLOOKUP(B2039,'[1]daily break down'!$D:$D,'[1]daily break down'!$E:$E,"")</f>
        <v>Douala</v>
      </c>
      <c r="D2039" s="1" t="s">
        <v>11</v>
      </c>
      <c r="E2039" s="1" t="s">
        <v>12</v>
      </c>
      <c r="F2039" s="3" t="s">
        <v>31</v>
      </c>
      <c r="G2039" s="1" t="s">
        <v>32</v>
      </c>
      <c r="H2039" s="29" t="str">
        <f>_xlfn.XLOOKUP(B2039,[2]CALCULATION!$B:$B,[2]CALCULATION!$H:$H,"")</f>
        <v>ZTE</v>
      </c>
      <c r="I2039" s="26">
        <v>0</v>
      </c>
      <c r="J2039" s="26">
        <v>0</v>
      </c>
      <c r="K2039" s="26">
        <v>0</v>
      </c>
      <c r="L2039" s="26">
        <v>0</v>
      </c>
      <c r="M2039" s="26">
        <v>0</v>
      </c>
      <c r="N2039" s="26">
        <v>0</v>
      </c>
      <c r="O2039" s="26">
        <v>0</v>
      </c>
      <c r="P2039" s="114" t="s">
        <v>6364</v>
      </c>
      <c r="Q2039" s="42" t="s">
        <v>5538</v>
      </c>
      <c r="R2039" s="42"/>
      <c r="S2039" s="41" t="str" cm="1">
        <f t="array" ref="S2039">IFERROR(_xlfn.IFS(
U2039="MPR ISSUE","PDH",
U2039="BSS Hardware Issue","BSS",
U2039="Sites strategiques, MLL, Pylone, etc.","ENVTECH",
U2039="AKTIVCO DEFAUT GE &amp; POWER Cabinet","AKTIVCO",
U2039="AKTIVCO Coupure ENEO &amp; Baisse de tension","AKTIVCO GRID ONLY",
U2039="Coupure ENEO &amp; Baisse de tension","IHS GRID ONLY",
U2039="Defaut GE &amp; POWER Cabinet","IHS",
U2039="Sharing","Partners",
U2039="Sites strategiques &amp; DataCenter","SST &amp; DC",
U2039="Exclu","Exclu",
U2039="SAT","SAT",
U2039="SPARE-ISSUE","SPARE-ISSUE",
U2039="Fiber CAmtel","TRANS_FO_CAMTEL",
U2039="Fiber AOF","Fiber AOF",
U2039="Projet OCM (HUAWEI)","TRAVAUX-HUAWEI",
U2039="Projet OCM (NOKIA)","TRAVAUX-NOKIA",
U2039="ACCESS-ISSUE","ACCESS-ISSUE",
U2039="Projet OCM (ZTE, NOKIA, autres projets)","TRAVAUX OCM",
U2039="No root CAuse","No root cause",
U2039="ODU HS","PDH",
U2039="IP &amp; VLAN","PDH",
U2039="Warehouse HUAWEI","SPARE-ISSUE",
U2039="SPARE-HS","SPARE-ISSUE",
U2039="Power Telco","BSS",U2039="no impacts","no impacts"
),"")</f>
        <v>No root cause</v>
      </c>
      <c r="T2039" s="41" t="str" cm="1">
        <f t="array" ref="T2039">IFERROR(_xlfn.IFS(
U2039="MPR ISSUE","TX ISSUE",
U2039="BSS Hardware Issue","RAN ISSUE",
U2039="Sites strategiques, MLL, Pylone, etc.","ENVTECH",
U2039="AKTIVCO DEFAUT GE &amp; POWER Cabinet","POWER ISSUE",
U2039="AKTIVCO Coupure ENEO &amp; Baisse de tension","POWER ISSUE",
U2039="Coupure ENEO &amp; Baisse de tension","POWER ISSUE",
U2039="Defaut GE &amp; POWER Cabinet","POWER ISSUE",
U2039="Sharing","POWER ISSUE",
U2039="Sites strategiques &amp; DataCenter","POWER ISSUE",
U2039="Exclu","Exclu",
U2039="SAT","TX ISSUE",
U2039="SPARE-ISSUE","SPARE-ISSUE",
U2039="Fiber CAmtel","TX ISSUE",
U2039="Fiber AOF","TX ISSUE",
U2039="Projet OCM (HUAWEI)","TRAVAUX-HUAWEI",
U2039="Projet OCM (NOKIA)","TRAVAUX -NOKIA",
U2039="ACCESS-ISSUE","ACCESS-ISSUE",
U2039="Projet OCM (ZTE, NOKIA, autres projets)","TRAVAUX OCM",
U2039="No root CAuse","No root cause",
U2039="ODU HS","TX ISSUE",
U2039="IP &amp; VLAN","TX ISSUE",
U2039="Warehouse HUAWEI","SPARE-ISSUE",
U2039="SPARE-HS","SPARE-ISSUE",
U2039="Power Telco","RAN ISSUE",U2039="no impacts","no impacts"
),"")</f>
        <v>No root cause</v>
      </c>
      <c r="U2039" s="68" t="s">
        <v>5691</v>
      </c>
      <c r="V2039" s="41" t="str" cm="1">
        <f t="array" ref="V2039">IFERROR(_xlfn.IFS(
U2039="MPR ISSUE","ACTIVE",
U2039="BSS Hardware Issue","ACTIVE",
U2039="Sites strategiques, MLL, Pylone, etc.","PASSIVE",
U2039="AKTIVCO DEFAUT GE &amp; POWER Cabinet","PASSIVE",
U2039="AKTIVCO Coupure ENEO &amp; Baisse de tension","PASSIVE",
U2039="Coupure ENEO &amp; Baisse de tension","PASSIVE",
U2039="Defaut GE &amp; POWER Cabinet","PASSIVE",
U2039="Sharing","PASSIVE",
U2039="Sites strategiques &amp; DataCenter","PASSIVE",
U2039="Exclu","Exclu",
U2039="SAT","ACTIVE",
U2039="SPARE-ISSUE","SPARE-ISSUE",
U2039="Fiber CAmtel","ACTIVE",
U2039="Fiber AOF","ACTIVE",
U2039="Projet OCM (HUAWEI)","PLANNED WORKS",
U2039="Projet OCM (NOKIA)","PLANNED WORKS",
U2039="ACCESS-ISSUE","ACCESS-ISSUE",
U2039="Projet OCM (ZTE, NOKIA, autres projets)","PLANNED WORKS",
U2039="No root CAuse","No root cause",
U2039="ODU HS","ACTIVE",
U2039="IP &amp; VLAN","ACTIVE",
U2039="Warehouse HUAWEI","SPARE-ISSUE",
U2039="SPARE-HS","SPARE-ISSUE",
U2039="Power Telco","ACTIVE", U2039="no impacts","no impacts"
),"")</f>
        <v>No root cause</v>
      </c>
      <c r="W2039" s="113"/>
      <c r="X2039" s="113"/>
      <c r="Y2039" s="113"/>
      <c r="Z2039" s="113"/>
      <c r="AA2039" s="113"/>
      <c r="AB2039" s="17" t="s">
        <v>5465</v>
      </c>
      <c r="AC2039" s="17" t="str">
        <f>_xlfn.XLOOKUP(B2039,'INCIDENT-04-27-2026'!E:E,'INCIDENT-04-27-2026'!F:F,"")</f>
        <v/>
      </c>
      <c r="AD2039" s="9"/>
      <c r="AE2039" s="7" t="s">
        <v>5465</v>
      </c>
      <c r="AF2039" s="6" t="str">
        <f>_xlfn.XLOOKUP(B2039,'[13]Input_27-04'!$B:$B,'[13]Input_27-04'!$M:$M,"")</f>
        <v/>
      </c>
      <c r="AG2039" s="7"/>
      <c r="AH2039" s="3"/>
      <c r="AI2039" s="18" t="str">
        <f>_xlfn.XLOOKUP(B2039,'[3]Cells Huawei 27042026 10h'!$B:$B,'[3]Cells Huawei 27042026 10h'!$T:$T,"")</f>
        <v/>
      </c>
      <c r="AJ2039" s="18" t="str">
        <f>_xlfn.XLOOKUP(B2039,'[3]Cells Huawei 27042026 15h'!$B:$B,'[3]Cells Huawei 27042026 15h'!$T:$T,"")</f>
        <v/>
      </c>
      <c r="AK2039" s="18" t="str">
        <f>_xlfn.XLOOKUP(B2039,'[4]cells down 27042026 11h28'!$B:$B,'[4]cells down 27042026 11h28'!$R:$R,"")</f>
        <v/>
      </c>
      <c r="AL2039" s="18" t="str">
        <f>_xlfn.XLOOKUP(B2039,'[4]cells down 27042026 18h01'!$B:$B,'[4]cells down 27042026 18h01'!$R:$R,"")</f>
        <v/>
      </c>
      <c r="AM2039" s="18" t="str">
        <f>_xlfn.XLOOKUP(B2039,'[5]cell downs 27042026 11h'!$B:$B,'[5]cell downs 27042026 11h'!$R:$R,"")</f>
        <v/>
      </c>
      <c r="AN2039" s="18" t="str">
        <f>_xlfn.XLOOKUP(B2039,'[5]cell downs 27042026 17h40'!$B:$B,'[5]cell downs 27042026 17h40'!$R:$R,"")</f>
        <v/>
      </c>
      <c r="AO2039" s="18" t="str">
        <f>_xlfn.XLOOKUP(B2039,'[6]ALL SITES DOWN'!$D:$D,'[6]ALL SITES DOWN'!$J:$J,"")</f>
        <v/>
      </c>
      <c r="AP2039" s="18" t="str">
        <f>_xlfn.XLOOKUP(B2039,'[7]ALL SITES DOWN'!$D:$D,'[7]ALL SITES DOWN'!$J:$J,"")</f>
        <v/>
      </c>
      <c r="AQ2039" s="9" t="str">
        <f>_xlfn.XLOOKUP(B2039,[8]sheet1!$AC:$AC,[8]sheet1!$AF:$AF,"")</f>
        <v/>
      </c>
      <c r="AR2039" s="14"/>
      <c r="AS2039" s="14" t="s">
        <v>5465</v>
      </c>
      <c r="AT2039" s="14" t="str">
        <f>_xlfn.XLOOKUP(B2039,'[9]cell downs 18042026 17h'!$B:$B,'[9]cell downs 18042026 17h'!$B:$B,"")</f>
        <v/>
      </c>
      <c r="AU2039" s="14" t="str">
        <f>_xlfn.XLOOKUP(B2039,'[10]Cells Huawei 19042026 15h'!$B:$B,'[10]Cells Huawei 19042026 15h'!$B:$B,"")</f>
        <v/>
      </c>
      <c r="AV2039" s="9" t="str">
        <f>_xlfn.XLOOKUP(B2039,'[11]cells down 19042026 9H40'!$B:$B,'[11]cells down 19042026 9H40'!$B:$B,"")</f>
        <v/>
      </c>
    </row>
    <row r="2040" spans="1:48" hidden="1" x14ac:dyDescent="0.3">
      <c r="A2040" s="1" t="s">
        <v>2802</v>
      </c>
      <c r="B2040" s="8" t="s">
        <v>2803</v>
      </c>
      <c r="C2040" s="3" t="str">
        <f>_xlfn.XLOOKUP(B2040,'[1]daily break down'!$D:$D,'[1]daily break down'!$E:$E,"")</f>
        <v>OUEST</v>
      </c>
      <c r="D2040" s="1" t="s">
        <v>11</v>
      </c>
      <c r="E2040" s="1" t="s">
        <v>12</v>
      </c>
      <c r="F2040" s="3" t="s">
        <v>102</v>
      </c>
      <c r="G2040" s="1" t="s">
        <v>2802</v>
      </c>
      <c r="H2040" s="27" t="str">
        <f>_xlfn.XLOOKUP(B2040,[2]CALCULATION!$B:$B,[2]CALCULATION!$H:$H,"")</f>
        <v>HUAWEI</v>
      </c>
      <c r="I2040" s="26">
        <v>0</v>
      </c>
      <c r="J2040" s="26">
        <v>0</v>
      </c>
      <c r="K2040" s="26">
        <v>0</v>
      </c>
      <c r="L2040" s="26">
        <v>0.49904332639905497</v>
      </c>
      <c r="M2040" s="26">
        <v>0</v>
      </c>
      <c r="N2040" s="26">
        <v>0</v>
      </c>
      <c r="O2040" s="26">
        <v>0</v>
      </c>
      <c r="P2040" s="114" t="s">
        <v>6364</v>
      </c>
      <c r="Q2040" s="42" t="s">
        <v>5538</v>
      </c>
      <c r="R2040" s="42"/>
      <c r="S2040" s="41" t="str" cm="1">
        <f t="array" ref="S2040">IFERROR(_xlfn.IFS(
U2040="MPR ISSUE","PDH",
U2040="BSS Hardware Issue","BSS",
U2040="Sites strategiques, MLL, Pylone, etc.","ENVTECH",
U2040="AKTIVCO DEFAUT GE &amp; POWER Cabinet","AKTIVCO",
U2040="AKTIVCO Coupure ENEO &amp; Baisse de tension","AKTIVCO GRID ONLY",
U2040="Coupure ENEO &amp; Baisse de tension","IHS GRID ONLY",
U2040="Defaut GE &amp; POWER Cabinet","IHS",
U2040="Sharing","Partners",
U2040="Sites strategiques &amp; DataCenter","SST &amp; DC",
U2040="Exclu","Exclu",
U2040="SAT","SAT",
U2040="SPARE-ISSUE","SPARE-ISSUE",
U2040="Fiber CAmtel","TRANS_FO_CAMTEL",
U2040="Fiber AOF","Fiber AOF",
U2040="Projet OCM (HUAWEI)","TRAVAUX-HUAWEI",
U2040="Projet OCM (NOKIA)","TRAVAUX-NOKIA",
U2040="ACCESS-ISSUE","ACCESS-ISSUE",
U2040="Projet OCM (ZTE, NOKIA, autres projets)","TRAVAUX OCM",
U2040="No root CAuse","No root cause",
U2040="ODU HS","PDH",
U2040="IP &amp; VLAN","PDH",
U2040="Warehouse HUAWEI","SPARE-ISSUE",
U2040="SPARE-HS","SPARE-ISSUE",
U2040="Power Telco","BSS",U2040="no impacts","no impacts"
),"")</f>
        <v>No root cause</v>
      </c>
      <c r="T2040" s="41" t="str" cm="1">
        <f t="array" ref="T2040">IFERROR(_xlfn.IFS(
U2040="MPR ISSUE","TX ISSUE",
U2040="BSS Hardware Issue","RAN ISSUE",
U2040="Sites strategiques, MLL, Pylone, etc.","ENVTECH",
U2040="AKTIVCO DEFAUT GE &amp; POWER Cabinet","POWER ISSUE",
U2040="AKTIVCO Coupure ENEO &amp; Baisse de tension","POWER ISSUE",
U2040="Coupure ENEO &amp; Baisse de tension","POWER ISSUE",
U2040="Defaut GE &amp; POWER Cabinet","POWER ISSUE",
U2040="Sharing","POWER ISSUE",
U2040="Sites strategiques &amp; DataCenter","POWER ISSUE",
U2040="Exclu","Exclu",
U2040="SAT","TX ISSUE",
U2040="SPARE-ISSUE","SPARE-ISSUE",
U2040="Fiber CAmtel","TX ISSUE",
U2040="Fiber AOF","TX ISSUE",
U2040="Projet OCM (HUAWEI)","TRAVAUX-HUAWEI",
U2040="Projet OCM (NOKIA)","TRAVAUX -NOKIA",
U2040="ACCESS-ISSUE","ACCESS-ISSUE",
U2040="Projet OCM (ZTE, NOKIA, autres projets)","TRAVAUX OCM",
U2040="No root CAuse","No root cause",
U2040="ODU HS","TX ISSUE",
U2040="IP &amp; VLAN","TX ISSUE",
U2040="Warehouse HUAWEI","SPARE-ISSUE",
U2040="SPARE-HS","SPARE-ISSUE",
U2040="Power Telco","RAN ISSUE",U2040="no impacts","no impacts"
),"")</f>
        <v>No root cause</v>
      </c>
      <c r="U2040" s="68" t="s">
        <v>5691</v>
      </c>
      <c r="V2040" s="41" t="str" cm="1">
        <f t="array" ref="V2040">IFERROR(_xlfn.IFS(
U2040="MPR ISSUE","ACTIVE",
U2040="BSS Hardware Issue","ACTIVE",
U2040="Sites strategiques, MLL, Pylone, etc.","PASSIVE",
U2040="AKTIVCO DEFAUT GE &amp; POWER Cabinet","PASSIVE",
U2040="AKTIVCO Coupure ENEO &amp; Baisse de tension","PASSIVE",
U2040="Coupure ENEO &amp; Baisse de tension","PASSIVE",
U2040="Defaut GE &amp; POWER Cabinet","PASSIVE",
U2040="Sharing","PASSIVE",
U2040="Sites strategiques &amp; DataCenter","PASSIVE",
U2040="Exclu","Exclu",
U2040="SAT","ACTIVE",
U2040="SPARE-ISSUE","SPARE-ISSUE",
U2040="Fiber CAmtel","ACTIVE",
U2040="Fiber AOF","ACTIVE",
U2040="Projet OCM (HUAWEI)","PLANNED WORKS",
U2040="Projet OCM (NOKIA)","PLANNED WORKS",
U2040="ACCESS-ISSUE","ACCESS-ISSUE",
U2040="Projet OCM (ZTE, NOKIA, autres projets)","PLANNED WORKS",
U2040="No root CAuse","No root cause",
U2040="ODU HS","ACTIVE",
U2040="IP &amp; VLAN","ACTIVE",
U2040="Warehouse HUAWEI","SPARE-ISSUE",
U2040="SPARE-HS","SPARE-ISSUE",
U2040="Power Telco","ACTIVE", U2040="no impacts","no impacts"
),"")</f>
        <v>No root cause</v>
      </c>
      <c r="W2040" s="113"/>
      <c r="X2040" s="113"/>
      <c r="Y2040" s="113"/>
      <c r="Z2040" s="113"/>
      <c r="AA2040" s="113"/>
      <c r="AB2040" s="17" t="s">
        <v>5465</v>
      </c>
      <c r="AC2040" s="17" t="str">
        <f>_xlfn.XLOOKUP(B2040,'INCIDENT-04-27-2026'!E:E,'INCIDENT-04-27-2026'!F:F,"")</f>
        <v/>
      </c>
      <c r="AD2040" s="9"/>
      <c r="AE2040" s="7" t="s">
        <v>5465</v>
      </c>
      <c r="AF2040" s="6" t="str">
        <f>_xlfn.XLOOKUP(B2040,'[13]Input_27-04'!$B:$B,'[13]Input_27-04'!$M:$M,"")</f>
        <v/>
      </c>
      <c r="AG2040" s="7"/>
      <c r="AH2040" s="3"/>
      <c r="AI2040" s="18" t="str">
        <f>_xlfn.XLOOKUP(B2040,'[3]Cells Huawei 27042026 10h'!$B:$B,'[3]Cells Huawei 27042026 10h'!$T:$T,"")</f>
        <v/>
      </c>
      <c r="AJ2040" s="18" t="str">
        <f>_xlfn.XLOOKUP(B2040,'[3]Cells Huawei 27042026 15h'!$B:$B,'[3]Cells Huawei 27042026 15h'!$T:$T,"")</f>
        <v/>
      </c>
      <c r="AK2040" s="18" t="str">
        <f>_xlfn.XLOOKUP(B2040,'[4]cells down 27042026 11h28'!$B:$B,'[4]cells down 27042026 11h28'!$R:$R,"")</f>
        <v/>
      </c>
      <c r="AL2040" s="18" t="str">
        <f>_xlfn.XLOOKUP(B2040,'[4]cells down 27042026 18h01'!$B:$B,'[4]cells down 27042026 18h01'!$R:$R,"")</f>
        <v/>
      </c>
      <c r="AM2040" s="18" t="str">
        <f>_xlfn.XLOOKUP(B2040,'[5]cell downs 27042026 11h'!$B:$B,'[5]cell downs 27042026 11h'!$R:$R,"")</f>
        <v/>
      </c>
      <c r="AN2040" s="18" t="str">
        <f>_xlfn.XLOOKUP(B2040,'[5]cell downs 27042026 17h40'!$B:$B,'[5]cell downs 27042026 17h40'!$R:$R,"")</f>
        <v/>
      </c>
      <c r="AO2040" s="18" t="str">
        <f>_xlfn.XLOOKUP(B2040,'[6]ALL SITES DOWN'!$D:$D,'[6]ALL SITES DOWN'!$J:$J,"")</f>
        <v/>
      </c>
      <c r="AP2040" s="18" t="str">
        <f>_xlfn.XLOOKUP(B2040,'[7]ALL SITES DOWN'!$D:$D,'[7]ALL SITES DOWN'!$J:$J,"")</f>
        <v/>
      </c>
      <c r="AQ2040" s="9" t="str">
        <f>_xlfn.XLOOKUP(B2040,[8]sheet1!$AC:$AC,[8]sheet1!$AF:$AF,"")</f>
        <v/>
      </c>
      <c r="AR2040" s="14"/>
      <c r="AS2040" s="14" t="s">
        <v>5465</v>
      </c>
      <c r="AT2040" s="14" t="str">
        <f>_xlfn.XLOOKUP(B2040,'[9]cell downs 18042026 17h'!$B:$B,'[9]cell downs 18042026 17h'!$B:$B,"")</f>
        <v/>
      </c>
      <c r="AU2040" s="14" t="str">
        <f>_xlfn.XLOOKUP(B2040,'[10]Cells Huawei 19042026 15h'!$B:$B,'[10]Cells Huawei 19042026 15h'!$B:$B,"")</f>
        <v/>
      </c>
      <c r="AV2040" s="9" t="str">
        <f>_xlfn.XLOOKUP(B2040,'[11]cells down 19042026 9H40'!$B:$B,'[11]cells down 19042026 9H40'!$B:$B,"")</f>
        <v/>
      </c>
    </row>
    <row r="2041" spans="1:48" hidden="1" x14ac:dyDescent="0.3">
      <c r="A2041" s="1" t="s">
        <v>2815</v>
      </c>
      <c r="B2041" s="8" t="s">
        <v>2816</v>
      </c>
      <c r="C2041" s="3" t="str">
        <f>_xlfn.XLOOKUP(B2041,'[1]daily break down'!$D:$D,'[1]daily break down'!$E:$E,"")</f>
        <v>NORD</v>
      </c>
      <c r="D2041" s="1" t="s">
        <v>11</v>
      </c>
      <c r="E2041" s="1" t="s">
        <v>12</v>
      </c>
      <c r="F2041" s="3" t="s">
        <v>23</v>
      </c>
      <c r="G2041" s="1" t="s">
        <v>2817</v>
      </c>
      <c r="H2041" s="27" t="str">
        <f>_xlfn.XLOOKUP(B2041,[2]CALCULATION!$B:$B,[2]CALCULATION!$H:$H,"")</f>
        <v>Huawei</v>
      </c>
      <c r="I2041" s="26">
        <v>0</v>
      </c>
      <c r="J2041" s="26">
        <v>0</v>
      </c>
      <c r="K2041" s="26">
        <v>0</v>
      </c>
      <c r="L2041" s="26">
        <v>0</v>
      </c>
      <c r="M2041" s="26">
        <v>0</v>
      </c>
      <c r="N2041" s="26">
        <v>0</v>
      </c>
      <c r="O2041" s="26">
        <v>0</v>
      </c>
      <c r="P2041" s="114" t="s">
        <v>6364</v>
      </c>
      <c r="Q2041" s="42" t="s">
        <v>5538</v>
      </c>
      <c r="R2041" s="42"/>
      <c r="S2041" s="41" t="str" cm="1">
        <f t="array" ref="S2041">IFERROR(_xlfn.IFS(
U2041="MPR ISSUE","PDH",
U2041="BSS Hardware Issue","BSS",
U2041="Sites strategiques, MLL, Pylone, etc.","ENVTECH",
U2041="AKTIVCO DEFAUT GE &amp; POWER Cabinet","AKTIVCO",
U2041="AKTIVCO Coupure ENEO &amp; Baisse de tension","AKTIVCO GRID ONLY",
U2041="Coupure ENEO &amp; Baisse de tension","IHS GRID ONLY",
U2041="Defaut GE &amp; POWER Cabinet","IHS",
U2041="Sharing","Partners",
U2041="Sites strategiques &amp; DataCenter","SST &amp; DC",
U2041="Exclu","Exclu",
U2041="SAT","SAT",
U2041="SPARE-ISSUE","SPARE-ISSUE",
U2041="Fiber CAmtel","TRANS_FO_CAMTEL",
U2041="Fiber AOF","Fiber AOF",
U2041="Projet OCM (HUAWEI)","TRAVAUX-HUAWEI",
U2041="Projet OCM (NOKIA)","TRAVAUX-NOKIA",
U2041="ACCESS-ISSUE","ACCESS-ISSUE",
U2041="Projet OCM (ZTE, NOKIA, autres projets)","TRAVAUX OCM",
U2041="No root CAuse","No root cause",
U2041="ODU HS","PDH",
U2041="IP &amp; VLAN","PDH",
U2041="Warehouse HUAWEI","SPARE-ISSUE",
U2041="SPARE-HS","SPARE-ISSUE",
U2041="Power Telco","BSS",U2041="no impacts","no impacts"
),"")</f>
        <v>No root cause</v>
      </c>
      <c r="T2041" s="41" t="str" cm="1">
        <f t="array" ref="T2041">IFERROR(_xlfn.IFS(
U2041="MPR ISSUE","TX ISSUE",
U2041="BSS Hardware Issue","RAN ISSUE",
U2041="Sites strategiques, MLL, Pylone, etc.","ENVTECH",
U2041="AKTIVCO DEFAUT GE &amp; POWER Cabinet","POWER ISSUE",
U2041="AKTIVCO Coupure ENEO &amp; Baisse de tension","POWER ISSUE",
U2041="Coupure ENEO &amp; Baisse de tension","POWER ISSUE",
U2041="Defaut GE &amp; POWER Cabinet","POWER ISSUE",
U2041="Sharing","POWER ISSUE",
U2041="Sites strategiques &amp; DataCenter","POWER ISSUE",
U2041="Exclu","Exclu",
U2041="SAT","TX ISSUE",
U2041="SPARE-ISSUE","SPARE-ISSUE",
U2041="Fiber CAmtel","TX ISSUE",
U2041="Fiber AOF","TX ISSUE",
U2041="Projet OCM (HUAWEI)","TRAVAUX-HUAWEI",
U2041="Projet OCM (NOKIA)","TRAVAUX -NOKIA",
U2041="ACCESS-ISSUE","ACCESS-ISSUE",
U2041="Projet OCM (ZTE, NOKIA, autres projets)","TRAVAUX OCM",
U2041="No root CAuse","No root cause",
U2041="ODU HS","TX ISSUE",
U2041="IP &amp; VLAN","TX ISSUE",
U2041="Warehouse HUAWEI","SPARE-ISSUE",
U2041="SPARE-HS","SPARE-ISSUE",
U2041="Power Telco","RAN ISSUE",U2041="no impacts","no impacts"
),"")</f>
        <v>No root cause</v>
      </c>
      <c r="U2041" s="68" t="s">
        <v>5691</v>
      </c>
      <c r="V2041" s="41" t="str" cm="1">
        <f t="array" ref="V2041">IFERROR(_xlfn.IFS(
U2041="MPR ISSUE","ACTIVE",
U2041="BSS Hardware Issue","ACTIVE",
U2041="Sites strategiques, MLL, Pylone, etc.","PASSIVE",
U2041="AKTIVCO DEFAUT GE &amp; POWER Cabinet","PASSIVE",
U2041="AKTIVCO Coupure ENEO &amp; Baisse de tension","PASSIVE",
U2041="Coupure ENEO &amp; Baisse de tension","PASSIVE",
U2041="Defaut GE &amp; POWER Cabinet","PASSIVE",
U2041="Sharing","PASSIVE",
U2041="Sites strategiques &amp; DataCenter","PASSIVE",
U2041="Exclu","Exclu",
U2041="SAT","ACTIVE",
U2041="SPARE-ISSUE","SPARE-ISSUE",
U2041="Fiber CAmtel","ACTIVE",
U2041="Fiber AOF","ACTIVE",
U2041="Projet OCM (HUAWEI)","PLANNED WORKS",
U2041="Projet OCM (NOKIA)","PLANNED WORKS",
U2041="ACCESS-ISSUE","ACCESS-ISSUE",
U2041="Projet OCM (ZTE, NOKIA, autres projets)","PLANNED WORKS",
U2041="No root CAuse","No root cause",
U2041="ODU HS","ACTIVE",
U2041="IP &amp; VLAN","ACTIVE",
U2041="Warehouse HUAWEI","SPARE-ISSUE",
U2041="SPARE-HS","SPARE-ISSUE",
U2041="Power Telco","ACTIVE", U2041="no impacts","no impacts"
),"")</f>
        <v>No root cause</v>
      </c>
      <c r="W2041" s="113"/>
      <c r="X2041" s="113"/>
      <c r="Y2041" s="113"/>
      <c r="Z2041" s="113"/>
      <c r="AA2041" s="113"/>
      <c r="AB2041" s="17" t="s">
        <v>5465</v>
      </c>
      <c r="AC2041" s="17" t="str">
        <f>_xlfn.XLOOKUP(B2041,'INCIDENT-04-27-2026'!E:E,'INCIDENT-04-27-2026'!F:F,"")</f>
        <v/>
      </c>
      <c r="AD2041" s="9"/>
      <c r="AE2041" s="7" t="s">
        <v>5465</v>
      </c>
      <c r="AF2041" s="6" t="str">
        <f>_xlfn.XLOOKUP(B2041,'[13]Input_27-04'!$B:$B,'[13]Input_27-04'!$M:$M,"")</f>
        <v/>
      </c>
      <c r="AG2041" s="7"/>
      <c r="AH2041" s="3"/>
      <c r="AI2041" s="18" t="str">
        <f>_xlfn.XLOOKUP(B2041,'[3]Cells Huawei 27042026 10h'!$B:$B,'[3]Cells Huawei 27042026 10h'!$T:$T,"")</f>
        <v/>
      </c>
      <c r="AJ2041" s="18" t="str">
        <f>_xlfn.XLOOKUP(B2041,'[3]Cells Huawei 27042026 15h'!$B:$B,'[3]Cells Huawei 27042026 15h'!$T:$T,"")</f>
        <v/>
      </c>
      <c r="AK2041" s="18" t="str">
        <f>_xlfn.XLOOKUP(B2041,'[4]cells down 27042026 11h28'!$B:$B,'[4]cells down 27042026 11h28'!$R:$R,"")</f>
        <v/>
      </c>
      <c r="AL2041" s="18" t="str">
        <f>_xlfn.XLOOKUP(B2041,'[4]cells down 27042026 18h01'!$B:$B,'[4]cells down 27042026 18h01'!$R:$R,"")</f>
        <v/>
      </c>
      <c r="AM2041" s="18" t="str">
        <f>_xlfn.XLOOKUP(B2041,'[5]cell downs 27042026 11h'!$B:$B,'[5]cell downs 27042026 11h'!$R:$R,"")</f>
        <v/>
      </c>
      <c r="AN2041" s="18" t="str">
        <f>_xlfn.XLOOKUP(B2041,'[5]cell downs 27042026 17h40'!$B:$B,'[5]cell downs 27042026 17h40'!$R:$R,"")</f>
        <v/>
      </c>
      <c r="AO2041" s="18" t="str">
        <f>_xlfn.XLOOKUP(B2041,'[6]ALL SITES DOWN'!$D:$D,'[6]ALL SITES DOWN'!$J:$J,"")</f>
        <v/>
      </c>
      <c r="AP2041" s="18" t="str">
        <f>_xlfn.XLOOKUP(B2041,'[7]ALL SITES DOWN'!$D:$D,'[7]ALL SITES DOWN'!$J:$J,"")</f>
        <v/>
      </c>
      <c r="AQ2041" s="9" t="str">
        <f>_xlfn.XLOOKUP(B2041,[8]sheet1!$AC:$AC,[8]sheet1!$AF:$AF,"")</f>
        <v/>
      </c>
      <c r="AR2041" s="14"/>
      <c r="AS2041" s="14" t="s">
        <v>5465</v>
      </c>
      <c r="AT2041" s="14" t="str">
        <f>_xlfn.XLOOKUP(B2041,'[9]cell downs 18042026 17h'!$B:$B,'[9]cell downs 18042026 17h'!$B:$B,"")</f>
        <v/>
      </c>
      <c r="AU2041" s="14" t="str">
        <f>_xlfn.XLOOKUP(B2041,'[10]Cells Huawei 19042026 15h'!$B:$B,'[10]Cells Huawei 19042026 15h'!$B:$B,"")</f>
        <v/>
      </c>
      <c r="AV2041" s="9" t="str">
        <f>_xlfn.XLOOKUP(B2041,'[11]cells down 19042026 9H40'!$B:$B,'[11]cells down 19042026 9H40'!$B:$B,"")</f>
        <v/>
      </c>
    </row>
    <row r="2042" spans="1:48" hidden="1" x14ac:dyDescent="0.3">
      <c r="A2042" s="1" t="s">
        <v>1740</v>
      </c>
      <c r="B2042" s="8" t="s">
        <v>1741</v>
      </c>
      <c r="C2042" s="3" t="str">
        <f>_xlfn.XLOOKUP(B2042,'[1]daily break down'!$D:$D,'[1]daily break down'!$E:$E,"")</f>
        <v>NORD-OUEST</v>
      </c>
      <c r="D2042" s="1" t="s">
        <v>11</v>
      </c>
      <c r="E2042" s="1" t="s">
        <v>96</v>
      </c>
      <c r="F2042" s="3" t="s">
        <v>51</v>
      </c>
      <c r="G2042" s="1" t="s">
        <v>52</v>
      </c>
      <c r="H2042" s="27" t="str">
        <f>_xlfn.XLOOKUP(B2042,[2]CALCULATION!$B:$B,[2]CALCULATION!$H:$H,"")</f>
        <v>Huawei</v>
      </c>
      <c r="I2042" s="26">
        <v>1.6682040504176261</v>
      </c>
      <c r="J2042" s="26">
        <v>0</v>
      </c>
      <c r="K2042" s="26">
        <v>3.7259262112871796</v>
      </c>
      <c r="L2042" s="26">
        <v>1.5901399126223841</v>
      </c>
      <c r="M2042" s="26">
        <v>4.6969392151994809</v>
      </c>
      <c r="N2042" s="26">
        <v>0.19912864941372527</v>
      </c>
      <c r="O2042" s="26">
        <v>0</v>
      </c>
      <c r="P2042" s="114" t="s">
        <v>6364</v>
      </c>
      <c r="Q2042" s="42" t="s">
        <v>6353</v>
      </c>
      <c r="R2042" s="42"/>
      <c r="S2042" s="41" t="str" cm="1">
        <f t="array" ref="S2042">IFERROR(_xlfn.IFS(
U2042="MPR ISSUE","PDH",
U2042="BSS Hardware Issue","BSS",
U2042="Sites strategiques, MLL, Pylone, etc.","ENVTECH",
U2042="AKTIVCO DEFAUT GE &amp; POWER Cabinet","AKTIVCO",
U2042="AKTIVCO Coupure ENEO &amp; Baisse de tension","AKTIVCO GRID ONLY",
U2042="Coupure ENEO &amp; Baisse de tension","IHS GRID ONLY",
U2042="Defaut GE &amp; POWER Cabinet","IHS",
U2042="Sharing","Partners",
U2042="Sites strategiques &amp; DataCenter","SST &amp; DC",
U2042="Exclu","Exclu",
U2042="SAT","SAT",
U2042="SPARE-ISSUE","SPARE-ISSUE",
U2042="Fiber CAmtel","TRANS_FO_CAMTEL",
U2042="Fiber AOF","Fiber AOF",
U2042="Projet OCM (HUAWEI)","TRAVAUX-HUAWEI",
U2042="Projet OCM (NOKIA)","TRAVAUX-NOKIA",
U2042="ACCESS-ISSUE","ACCESS-ISSUE",
U2042="Projet OCM (ZTE, NOKIA, autres projets)","TRAVAUX OCM",
U2042="No root CAuse","No root cause",
U2042="ODU HS","PDH",
U2042="IP &amp; VLAN","PDH",
U2042="Warehouse HUAWEI","SPARE-ISSUE",
U2042="SPARE-HS","SPARE-ISSUE",
U2042="Power Telco","BSS",U2042="no impacts","no impacts"
),"")</f>
        <v/>
      </c>
      <c r="T2042" s="41" t="str" cm="1">
        <f t="array" ref="T2042">IFERROR(_xlfn.IFS(
U2042="MPR ISSUE","TX ISSUE",
U2042="BSS Hardware Issue","RAN ISSUE",
U2042="Sites strategiques, MLL, Pylone, etc.","ENVTECH",
U2042="AKTIVCO DEFAUT GE &amp; POWER Cabinet","POWER ISSUE",
U2042="AKTIVCO Coupure ENEO &amp; Baisse de tension","POWER ISSUE",
U2042="Coupure ENEO &amp; Baisse de tension","POWER ISSUE",
U2042="Defaut GE &amp; POWER Cabinet","POWER ISSUE",
U2042="Sharing","POWER ISSUE",
U2042="Sites strategiques &amp; DataCenter","POWER ISSUE",
U2042="Exclu","Exclu",
U2042="SAT","TX ISSUE",
U2042="SPARE-ISSUE","SPARE-ISSUE",
U2042="Fiber CAmtel","TX ISSUE",
U2042="Fiber AOF","TX ISSUE",
U2042="Projet OCM (HUAWEI)","TRAVAUX-HUAWEI",
U2042="Projet OCM (NOKIA)","TRAVAUX -NOKIA",
U2042="ACCESS-ISSUE","ACCESS-ISSUE",
U2042="Projet OCM (ZTE, NOKIA, autres projets)","TRAVAUX OCM",
U2042="No root CAuse","No root cause",
U2042="ODU HS","TX ISSUE",
U2042="IP &amp; VLAN","TX ISSUE",
U2042="Warehouse HUAWEI","SPARE-ISSUE",
U2042="SPARE-HS","SPARE-ISSUE",
U2042="Power Telco","RAN ISSUE",U2042="no impacts","no impacts"
),"")</f>
        <v/>
      </c>
      <c r="U2042" s="68"/>
      <c r="V2042" s="41" t="str" cm="1">
        <f t="array" ref="V2042">IFERROR(_xlfn.IFS(
U2042="MPR ISSUE","ACTIVE",
U2042="BSS Hardware Issue","ACTIVE",
U2042="Sites strategiques, MLL, Pylone, etc.","PASSIVE",
U2042="AKTIVCO DEFAUT GE &amp; POWER Cabinet","PASSIVE",
U2042="AKTIVCO Coupure ENEO &amp; Baisse de tension","PASSIVE",
U2042="Coupure ENEO &amp; Baisse de tension","PASSIVE",
U2042="Defaut GE &amp; POWER Cabinet","PASSIVE",
U2042="Sharing","PASSIVE",
U2042="Sites strategiques &amp; DataCenter","PASSIVE",
U2042="Exclu","Exclu",
U2042="SAT","ACTIVE",
U2042="SPARE-ISSUE","SPARE-ISSUE",
U2042="Fiber CAmtel","ACTIVE",
U2042="Fiber AOF","ACTIVE",
U2042="Projet OCM (HUAWEI)","PLANNED WORKS",
U2042="Projet OCM (NOKIA)","PLANNED WORKS",
U2042="ACCESS-ISSUE","ACCESS-ISSUE",
U2042="Projet OCM (ZTE, NOKIA, autres projets)","PLANNED WORKS",
U2042="No root CAuse","No root cause",
U2042="ODU HS","ACTIVE",
U2042="IP &amp; VLAN","ACTIVE",
U2042="Warehouse HUAWEI","SPARE-ISSUE",
U2042="SPARE-HS","SPARE-ISSUE",
U2042="Power Telco","ACTIVE", U2042="no impacts","no impacts"
),"")</f>
        <v/>
      </c>
      <c r="W2042" s="113"/>
      <c r="X2042" s="113"/>
      <c r="Y2042" s="113"/>
      <c r="Z2042" s="113"/>
      <c r="AA2042" s="113"/>
      <c r="AB2042" s="17" t="s">
        <v>5465</v>
      </c>
      <c r="AC2042" s="17" t="str">
        <f>_xlfn.XLOOKUP(B2042,'INCIDENT-04-27-2026'!E:E,'INCIDENT-04-27-2026'!F:F,"")</f>
        <v/>
      </c>
      <c r="AD2042" s="9"/>
      <c r="AE2042" s="7" t="s">
        <v>5465</v>
      </c>
      <c r="AF2042" s="6" t="str">
        <f>_xlfn.XLOOKUP(B2042,'[13]Input_27-04'!$B:$B,'[13]Input_27-04'!$M:$M,"")</f>
        <v/>
      </c>
      <c r="AG2042" s="7"/>
      <c r="AH2042" s="3"/>
      <c r="AI2042" s="18" t="str">
        <f>_xlfn.XLOOKUP(B2042,'[3]Cells Huawei 27042026 10h'!$B:$B,'[3]Cells Huawei 27042026 10h'!$T:$T,"")</f>
        <v/>
      </c>
      <c r="AJ2042" s="18" t="str">
        <f>_xlfn.XLOOKUP(B2042,'[3]Cells Huawei 27042026 15h'!$B:$B,'[3]Cells Huawei 27042026 15h'!$T:$T,"")</f>
        <v/>
      </c>
      <c r="AK2042" s="18" t="str">
        <f>_xlfn.XLOOKUP(B2042,'[4]cells down 27042026 11h28'!$B:$B,'[4]cells down 27042026 11h28'!$R:$R,"")</f>
        <v/>
      </c>
      <c r="AL2042" s="18" t="str">
        <f>_xlfn.XLOOKUP(B2042,'[4]cells down 27042026 18h01'!$B:$B,'[4]cells down 27042026 18h01'!$R:$R,"")</f>
        <v/>
      </c>
      <c r="AM2042" s="18" t="str">
        <f>_xlfn.XLOOKUP(B2042,'[5]cell downs 27042026 11h'!$B:$B,'[5]cell downs 27042026 11h'!$R:$R,"")</f>
        <v/>
      </c>
      <c r="AN2042" s="18" t="str">
        <f>_xlfn.XLOOKUP(B2042,'[5]cell downs 27042026 17h40'!$B:$B,'[5]cell downs 27042026 17h40'!$R:$R,"")</f>
        <v/>
      </c>
      <c r="AO2042" s="18" t="str">
        <f>_xlfn.XLOOKUP(B2042,'[6]ALL SITES DOWN'!$D:$D,'[6]ALL SITES DOWN'!$J:$J,"")</f>
        <v/>
      </c>
      <c r="AP2042" s="18" t="str">
        <f>_xlfn.XLOOKUP(B2042,'[7]ALL SITES DOWN'!$D:$D,'[7]ALL SITES DOWN'!$J:$J,"")</f>
        <v/>
      </c>
      <c r="AQ2042" s="9" t="str">
        <f>_xlfn.XLOOKUP(B2042,[8]sheet1!$AC:$AC,[8]sheet1!$AF:$AF,"")</f>
        <v/>
      </c>
      <c r="AR2042" s="14"/>
      <c r="AS2042" s="14" t="s">
        <v>5465</v>
      </c>
      <c r="AT2042" s="14" t="str">
        <f>_xlfn.XLOOKUP(B2042,'[9]cell downs 18042026 17h'!$B:$B,'[9]cell downs 18042026 17h'!$B:$B,"")</f>
        <v/>
      </c>
      <c r="AU2042" s="14" t="str">
        <f>_xlfn.XLOOKUP(B2042,'[10]Cells Huawei 19042026 15h'!$B:$B,'[10]Cells Huawei 19042026 15h'!$B:$B,"")</f>
        <v/>
      </c>
      <c r="AV2042" s="9" t="str">
        <f>_xlfn.XLOOKUP(B2042,'[11]cells down 19042026 9H40'!$B:$B,'[11]cells down 19042026 9H40'!$B:$B,"")</f>
        <v/>
      </c>
    </row>
    <row r="2043" spans="1:48" hidden="1" x14ac:dyDescent="0.3">
      <c r="A2043" s="1" t="s">
        <v>3920</v>
      </c>
      <c r="B2043" s="8" t="s">
        <v>3921</v>
      </c>
      <c r="C2043" s="3" t="str">
        <f>_xlfn.XLOOKUP(B2043,'[1]daily break down'!$D:$D,'[1]daily break down'!$E:$E,"")</f>
        <v>EXTREME-NORD</v>
      </c>
      <c r="D2043" s="1" t="s">
        <v>21</v>
      </c>
      <c r="E2043" s="1" t="s">
        <v>122</v>
      </c>
      <c r="F2043" s="3" t="s">
        <v>55</v>
      </c>
      <c r="G2043" s="1" t="s">
        <v>3920</v>
      </c>
      <c r="H2043" s="27" t="str">
        <f>_xlfn.XLOOKUP(B2043,[2]CALCULATION!$B:$B,[2]CALCULATION!$H:$H,"")</f>
        <v>HUAWEI</v>
      </c>
      <c r="I2043" s="26">
        <v>0</v>
      </c>
      <c r="J2043" s="26">
        <v>0.47106008851906073</v>
      </c>
      <c r="K2043" s="26">
        <v>0.18259553181349933</v>
      </c>
      <c r="L2043" s="26">
        <v>1.3856072344784882</v>
      </c>
      <c r="M2043" s="26">
        <v>0.33588802995151712</v>
      </c>
      <c r="N2043" s="26">
        <v>0.20374793469793084</v>
      </c>
      <c r="O2043" s="26">
        <v>0</v>
      </c>
      <c r="P2043" s="114" t="s">
        <v>6364</v>
      </c>
      <c r="Q2043" s="42" t="s">
        <v>6353</v>
      </c>
      <c r="R2043" s="42"/>
      <c r="S2043" s="41" t="str" cm="1">
        <f t="array" ref="S2043">IFERROR(_xlfn.IFS(
U2043="MPR ISSUE","PDH",
U2043="BSS Hardware Issue","BSS",
U2043="Sites strategiques, MLL, Pylone, etc.","ENVTECH",
U2043="AKTIVCO DEFAUT GE &amp; POWER Cabinet","AKTIVCO",
U2043="AKTIVCO Coupure ENEO &amp; Baisse de tension","AKTIVCO GRID ONLY",
U2043="Coupure ENEO &amp; Baisse de tension","IHS GRID ONLY",
U2043="Defaut GE &amp; POWER Cabinet","IHS",
U2043="Sharing","Partners",
U2043="Sites strategiques &amp; DataCenter","SST &amp; DC",
U2043="Exclu","Exclu",
U2043="SAT","SAT",
U2043="SPARE-ISSUE","SPARE-ISSUE",
U2043="Fiber CAmtel","TRANS_FO_CAMTEL",
U2043="Fiber AOF","Fiber AOF",
U2043="Projet OCM (HUAWEI)","TRAVAUX-HUAWEI",
U2043="Projet OCM (NOKIA)","TRAVAUX-NOKIA",
U2043="ACCESS-ISSUE","ACCESS-ISSUE",
U2043="Projet OCM (ZTE, NOKIA, autres projets)","TRAVAUX OCM",
U2043="No root CAuse","No root cause",
U2043="ODU HS","PDH",
U2043="IP &amp; VLAN","PDH",
U2043="Warehouse HUAWEI","SPARE-ISSUE",
U2043="SPARE-HS","SPARE-ISSUE",
U2043="Power Telco","BSS",U2043="no impacts","no impacts"
),"")</f>
        <v/>
      </c>
      <c r="T2043" s="41" t="str" cm="1">
        <f t="array" ref="T2043">IFERROR(_xlfn.IFS(
U2043="MPR ISSUE","TX ISSUE",
U2043="BSS Hardware Issue","RAN ISSUE",
U2043="Sites strategiques, MLL, Pylone, etc.","ENVTECH",
U2043="AKTIVCO DEFAUT GE &amp; POWER Cabinet","POWER ISSUE",
U2043="AKTIVCO Coupure ENEO &amp; Baisse de tension","POWER ISSUE",
U2043="Coupure ENEO &amp; Baisse de tension","POWER ISSUE",
U2043="Defaut GE &amp; POWER Cabinet","POWER ISSUE",
U2043="Sharing","POWER ISSUE",
U2043="Sites strategiques &amp; DataCenter","POWER ISSUE",
U2043="Exclu","Exclu",
U2043="SAT","TX ISSUE",
U2043="SPARE-ISSUE","SPARE-ISSUE",
U2043="Fiber CAmtel","TX ISSUE",
U2043="Fiber AOF","TX ISSUE",
U2043="Projet OCM (HUAWEI)","TRAVAUX-HUAWEI",
U2043="Projet OCM (NOKIA)","TRAVAUX -NOKIA",
U2043="ACCESS-ISSUE","ACCESS-ISSUE",
U2043="Projet OCM (ZTE, NOKIA, autres projets)","TRAVAUX OCM",
U2043="No root CAuse","No root cause",
U2043="ODU HS","TX ISSUE",
U2043="IP &amp; VLAN","TX ISSUE",
U2043="Warehouse HUAWEI","SPARE-ISSUE",
U2043="SPARE-HS","SPARE-ISSUE",
U2043="Power Telco","RAN ISSUE",U2043="no impacts","no impacts"
),"")</f>
        <v/>
      </c>
      <c r="U2043" s="68"/>
      <c r="V2043" s="41" t="str" cm="1">
        <f t="array" ref="V2043">IFERROR(_xlfn.IFS(
U2043="MPR ISSUE","ACTIVE",
U2043="BSS Hardware Issue","ACTIVE",
U2043="Sites strategiques, MLL, Pylone, etc.","PASSIVE",
U2043="AKTIVCO DEFAUT GE &amp; POWER Cabinet","PASSIVE",
U2043="AKTIVCO Coupure ENEO &amp; Baisse de tension","PASSIVE",
U2043="Coupure ENEO &amp; Baisse de tension","PASSIVE",
U2043="Defaut GE &amp; POWER Cabinet","PASSIVE",
U2043="Sharing","PASSIVE",
U2043="Sites strategiques &amp; DataCenter","PASSIVE",
U2043="Exclu","Exclu",
U2043="SAT","ACTIVE",
U2043="SPARE-ISSUE","SPARE-ISSUE",
U2043="Fiber CAmtel","ACTIVE",
U2043="Fiber AOF","ACTIVE",
U2043="Projet OCM (HUAWEI)","PLANNED WORKS",
U2043="Projet OCM (NOKIA)","PLANNED WORKS",
U2043="ACCESS-ISSUE","ACCESS-ISSUE",
U2043="Projet OCM (ZTE, NOKIA, autres projets)","PLANNED WORKS",
U2043="No root CAuse","No root cause",
U2043="ODU HS","ACTIVE",
U2043="IP &amp; VLAN","ACTIVE",
U2043="Warehouse HUAWEI","SPARE-ISSUE",
U2043="SPARE-HS","SPARE-ISSUE",
U2043="Power Telco","ACTIVE", U2043="no impacts","no impacts"
),"")</f>
        <v/>
      </c>
      <c r="W2043" s="113"/>
      <c r="X2043" s="113"/>
      <c r="Y2043" s="113"/>
      <c r="Z2043" s="113"/>
      <c r="AA2043" s="113"/>
      <c r="AB2043" s="17" t="s">
        <v>5465</v>
      </c>
      <c r="AC2043" s="17" t="str">
        <f>_xlfn.XLOOKUP(B2043,'INCIDENT-04-27-2026'!E:E,'INCIDENT-04-27-2026'!F:F,"")</f>
        <v/>
      </c>
      <c r="AD2043" s="9"/>
      <c r="AE2043" s="7" t="s">
        <v>5465</v>
      </c>
      <c r="AF2043" s="6" t="str">
        <f>_xlfn.XLOOKUP(B2043,'[13]Input_27-04'!$B:$B,'[13]Input_27-04'!$M:$M,"")</f>
        <v/>
      </c>
      <c r="AG2043" s="7"/>
      <c r="AH2043" s="3"/>
      <c r="AI2043" s="18" t="str">
        <f>_xlfn.XLOOKUP(B2043,'[3]Cells Huawei 27042026 10h'!$B:$B,'[3]Cells Huawei 27042026 10h'!$T:$T,"")</f>
        <v/>
      </c>
      <c r="AJ2043" s="18" t="str">
        <f>_xlfn.XLOOKUP(B2043,'[3]Cells Huawei 27042026 15h'!$B:$B,'[3]Cells Huawei 27042026 15h'!$T:$T,"")</f>
        <v/>
      </c>
      <c r="AK2043" s="18" t="str">
        <f>_xlfn.XLOOKUP(B2043,'[4]cells down 27042026 11h28'!$B:$B,'[4]cells down 27042026 11h28'!$R:$R,"")</f>
        <v/>
      </c>
      <c r="AL2043" s="18" t="str">
        <f>_xlfn.XLOOKUP(B2043,'[4]cells down 27042026 18h01'!$B:$B,'[4]cells down 27042026 18h01'!$R:$R,"")</f>
        <v/>
      </c>
      <c r="AM2043" s="18" t="str">
        <f>_xlfn.XLOOKUP(B2043,'[5]cell downs 27042026 11h'!$B:$B,'[5]cell downs 27042026 11h'!$R:$R,"")</f>
        <v/>
      </c>
      <c r="AN2043" s="18" t="str">
        <f>_xlfn.XLOOKUP(B2043,'[5]cell downs 27042026 17h40'!$B:$B,'[5]cell downs 27042026 17h40'!$R:$R,"")</f>
        <v/>
      </c>
      <c r="AO2043" s="18" t="str">
        <f>_xlfn.XLOOKUP(B2043,'[6]ALL SITES DOWN'!$D:$D,'[6]ALL SITES DOWN'!$J:$J,"")</f>
        <v/>
      </c>
      <c r="AP2043" s="18" t="str">
        <f>_xlfn.XLOOKUP(B2043,'[7]ALL SITES DOWN'!$D:$D,'[7]ALL SITES DOWN'!$J:$J,"")</f>
        <v/>
      </c>
      <c r="AQ2043" s="9" t="str">
        <f>_xlfn.XLOOKUP(B2043,[8]sheet1!$AC:$AC,[8]sheet1!$AF:$AF,"")</f>
        <v/>
      </c>
      <c r="AR2043" s="14"/>
      <c r="AS2043" s="14" t="s">
        <v>5465</v>
      </c>
      <c r="AT2043" s="14" t="str">
        <f>_xlfn.XLOOKUP(B2043,'[9]cell downs 18042026 17h'!$B:$B,'[9]cell downs 18042026 17h'!$B:$B,"")</f>
        <v/>
      </c>
      <c r="AU2043" s="14" t="str">
        <f>_xlfn.XLOOKUP(B2043,'[10]Cells Huawei 19042026 15h'!$B:$B,'[10]Cells Huawei 19042026 15h'!$B:$B,"")</f>
        <v/>
      </c>
      <c r="AV2043" s="9" t="str">
        <f>_xlfn.XLOOKUP(B2043,'[11]cells down 19042026 9H40'!$B:$B,'[11]cells down 19042026 9H40'!$B:$B,"")</f>
        <v/>
      </c>
    </row>
    <row r="2044" spans="1:48" hidden="1" x14ac:dyDescent="0.3">
      <c r="A2044" s="2" t="s">
        <v>3916</v>
      </c>
      <c r="B2044" s="8" t="s">
        <v>3917</v>
      </c>
      <c r="C2044" s="3" t="str">
        <f>_xlfn.XLOOKUP(B2044,'[1]daily break down'!$D:$D,'[1]daily break down'!$E:$E,"")</f>
        <v>EXTREME-NORD</v>
      </c>
      <c r="D2044" s="1" t="s">
        <v>21</v>
      </c>
      <c r="E2044" s="1" t="s">
        <v>563</v>
      </c>
      <c r="F2044" s="3" t="s">
        <v>55</v>
      </c>
      <c r="G2044" s="1" t="s">
        <v>3916</v>
      </c>
      <c r="H2044" s="27" t="str">
        <f>_xlfn.XLOOKUP(B2044,[2]CALCULATION!$B:$B,[2]CALCULATION!$H:$H,"")</f>
        <v>HUAWEI</v>
      </c>
      <c r="I2044" s="26">
        <v>0</v>
      </c>
      <c r="J2044" s="26">
        <v>0.46977596288020818</v>
      </c>
      <c r="K2044" s="26">
        <v>0.18063367319858573</v>
      </c>
      <c r="L2044" s="26">
        <v>1.4384704066112493</v>
      </c>
      <c r="M2044" s="26">
        <v>0.334621739390982</v>
      </c>
      <c r="N2044" s="26">
        <v>0.2044791729089441</v>
      </c>
      <c r="O2044" s="26">
        <v>0</v>
      </c>
      <c r="P2044" s="114" t="s">
        <v>6364</v>
      </c>
      <c r="Q2044" s="42" t="s">
        <v>6353</v>
      </c>
      <c r="R2044" s="42"/>
      <c r="S2044" s="41" t="str" cm="1">
        <f t="array" ref="S2044">IFERROR(_xlfn.IFS(
U2044="MPR ISSUE","PDH",
U2044="BSS Hardware Issue","BSS",
U2044="Sites strategiques, MLL, Pylone, etc.","ENVTECH",
U2044="AKTIVCO DEFAUT GE &amp; POWER Cabinet","AKTIVCO",
U2044="AKTIVCO Coupure ENEO &amp; Baisse de tension","AKTIVCO GRID ONLY",
U2044="Coupure ENEO &amp; Baisse de tension","IHS GRID ONLY",
U2044="Defaut GE &amp; POWER Cabinet","IHS",
U2044="Sharing","Partners",
U2044="Sites strategiques &amp; DataCenter","SST &amp; DC",
U2044="Exclu","Exclu",
U2044="SAT","SAT",
U2044="SPARE-ISSUE","SPARE-ISSUE",
U2044="Fiber CAmtel","TRANS_FO_CAMTEL",
U2044="Fiber AOF","Fiber AOF",
U2044="Projet OCM (HUAWEI)","TRAVAUX-HUAWEI",
U2044="Projet OCM (NOKIA)","TRAVAUX-NOKIA",
U2044="ACCESS-ISSUE","ACCESS-ISSUE",
U2044="Projet OCM (ZTE, NOKIA, autres projets)","TRAVAUX OCM",
U2044="No root CAuse","No root cause",
U2044="ODU HS","PDH",
U2044="IP &amp; VLAN","PDH",
U2044="Warehouse HUAWEI","SPARE-ISSUE",
U2044="SPARE-HS","SPARE-ISSUE",
U2044="Power Telco","BSS",U2044="no impacts","no impacts"
),"")</f>
        <v/>
      </c>
      <c r="T2044" s="41" t="str" cm="1">
        <f t="array" ref="T2044">IFERROR(_xlfn.IFS(
U2044="MPR ISSUE","TX ISSUE",
U2044="BSS Hardware Issue","RAN ISSUE",
U2044="Sites strategiques, MLL, Pylone, etc.","ENVTECH",
U2044="AKTIVCO DEFAUT GE &amp; POWER Cabinet","POWER ISSUE",
U2044="AKTIVCO Coupure ENEO &amp; Baisse de tension","POWER ISSUE",
U2044="Coupure ENEO &amp; Baisse de tension","POWER ISSUE",
U2044="Defaut GE &amp; POWER Cabinet","POWER ISSUE",
U2044="Sharing","POWER ISSUE",
U2044="Sites strategiques &amp; DataCenter","POWER ISSUE",
U2044="Exclu","Exclu",
U2044="SAT","TX ISSUE",
U2044="SPARE-ISSUE","SPARE-ISSUE",
U2044="Fiber CAmtel","TX ISSUE",
U2044="Fiber AOF","TX ISSUE",
U2044="Projet OCM (HUAWEI)","TRAVAUX-HUAWEI",
U2044="Projet OCM (NOKIA)","TRAVAUX -NOKIA",
U2044="ACCESS-ISSUE","ACCESS-ISSUE",
U2044="Projet OCM (ZTE, NOKIA, autres projets)","TRAVAUX OCM",
U2044="No root CAuse","No root cause",
U2044="ODU HS","TX ISSUE",
U2044="IP &amp; VLAN","TX ISSUE",
U2044="Warehouse HUAWEI","SPARE-ISSUE",
U2044="SPARE-HS","SPARE-ISSUE",
U2044="Power Telco","RAN ISSUE",U2044="no impacts","no impacts"
),"")</f>
        <v/>
      </c>
      <c r="U2044" s="68"/>
      <c r="V2044" s="41" t="str" cm="1">
        <f t="array" ref="V2044">IFERROR(_xlfn.IFS(
U2044="MPR ISSUE","ACTIVE",
U2044="BSS Hardware Issue","ACTIVE",
U2044="Sites strategiques, MLL, Pylone, etc.","PASSIVE",
U2044="AKTIVCO DEFAUT GE &amp; POWER Cabinet","PASSIVE",
U2044="AKTIVCO Coupure ENEO &amp; Baisse de tension","PASSIVE",
U2044="Coupure ENEO &amp; Baisse de tension","PASSIVE",
U2044="Defaut GE &amp; POWER Cabinet","PASSIVE",
U2044="Sharing","PASSIVE",
U2044="Sites strategiques &amp; DataCenter","PASSIVE",
U2044="Exclu","Exclu",
U2044="SAT","ACTIVE",
U2044="SPARE-ISSUE","SPARE-ISSUE",
U2044="Fiber CAmtel","ACTIVE",
U2044="Fiber AOF","ACTIVE",
U2044="Projet OCM (HUAWEI)","PLANNED WORKS",
U2044="Projet OCM (NOKIA)","PLANNED WORKS",
U2044="ACCESS-ISSUE","ACCESS-ISSUE",
U2044="Projet OCM (ZTE, NOKIA, autres projets)","PLANNED WORKS",
U2044="No root CAuse","No root cause",
U2044="ODU HS","ACTIVE",
U2044="IP &amp; VLAN","ACTIVE",
U2044="Warehouse HUAWEI","SPARE-ISSUE",
U2044="SPARE-HS","SPARE-ISSUE",
U2044="Power Telco","ACTIVE", U2044="no impacts","no impacts"
),"")</f>
        <v/>
      </c>
      <c r="W2044" s="113"/>
      <c r="X2044" s="113"/>
      <c r="Y2044" s="113"/>
      <c r="Z2044" s="113"/>
      <c r="AA2044" s="113"/>
      <c r="AB2044" s="17" t="s">
        <v>5465</v>
      </c>
      <c r="AC2044" s="17" t="str">
        <f>_xlfn.XLOOKUP(B2044,'INCIDENT-04-27-2026'!E:E,'INCIDENT-04-27-2026'!F:F,"")</f>
        <v/>
      </c>
      <c r="AD2044" s="9"/>
      <c r="AE2044" s="7" t="s">
        <v>5465</v>
      </c>
      <c r="AF2044" s="6" t="str">
        <f>_xlfn.XLOOKUP(B2044,'[13]Input_27-04'!$B:$B,'[13]Input_27-04'!$M:$M,"")</f>
        <v/>
      </c>
      <c r="AG2044" s="7"/>
      <c r="AH2044" s="3"/>
      <c r="AI2044" s="18" t="str">
        <f>_xlfn.XLOOKUP(B2044,'[3]Cells Huawei 27042026 10h'!$B:$B,'[3]Cells Huawei 27042026 10h'!$T:$T,"")</f>
        <v/>
      </c>
      <c r="AJ2044" s="18" t="str">
        <f>_xlfn.XLOOKUP(B2044,'[3]Cells Huawei 27042026 15h'!$B:$B,'[3]Cells Huawei 27042026 15h'!$T:$T,"")</f>
        <v/>
      </c>
      <c r="AK2044" s="18" t="str">
        <f>_xlfn.XLOOKUP(B2044,'[4]cells down 27042026 11h28'!$B:$B,'[4]cells down 27042026 11h28'!$R:$R,"")</f>
        <v/>
      </c>
      <c r="AL2044" s="18" t="str">
        <f>_xlfn.XLOOKUP(B2044,'[4]cells down 27042026 18h01'!$B:$B,'[4]cells down 27042026 18h01'!$R:$R,"")</f>
        <v/>
      </c>
      <c r="AM2044" s="18" t="str">
        <f>_xlfn.XLOOKUP(B2044,'[5]cell downs 27042026 11h'!$B:$B,'[5]cell downs 27042026 11h'!$R:$R,"")</f>
        <v/>
      </c>
      <c r="AN2044" s="18" t="str">
        <f>_xlfn.XLOOKUP(B2044,'[5]cell downs 27042026 17h40'!$B:$B,'[5]cell downs 27042026 17h40'!$R:$R,"")</f>
        <v/>
      </c>
      <c r="AO2044" s="18" t="str">
        <f>_xlfn.XLOOKUP(B2044,'[6]ALL SITES DOWN'!$D:$D,'[6]ALL SITES DOWN'!$J:$J,"")</f>
        <v/>
      </c>
      <c r="AP2044" s="18" t="str">
        <f>_xlfn.XLOOKUP(B2044,'[7]ALL SITES DOWN'!$D:$D,'[7]ALL SITES DOWN'!$J:$J,"")</f>
        <v/>
      </c>
      <c r="AQ2044" s="9" t="str">
        <f>_xlfn.XLOOKUP(B2044,[8]sheet1!$AC:$AC,[8]sheet1!$AF:$AF,"")</f>
        <v/>
      </c>
      <c r="AR2044" s="14"/>
      <c r="AS2044" s="14" t="s">
        <v>5465</v>
      </c>
      <c r="AT2044" s="14" t="str">
        <f>_xlfn.XLOOKUP(B2044,'[9]cell downs 18042026 17h'!$B:$B,'[9]cell downs 18042026 17h'!$B:$B,"")</f>
        <v/>
      </c>
      <c r="AU2044" s="14" t="str">
        <f>_xlfn.XLOOKUP(B2044,'[10]Cells Huawei 19042026 15h'!$B:$B,'[10]Cells Huawei 19042026 15h'!$B:$B,"")</f>
        <v/>
      </c>
      <c r="AV2044" s="9" t="str">
        <f>_xlfn.XLOOKUP(B2044,'[11]cells down 19042026 9H40'!$B:$B,'[11]cells down 19042026 9H40'!$B:$B,"")</f>
        <v/>
      </c>
    </row>
    <row r="2045" spans="1:48" hidden="1" x14ac:dyDescent="0.3">
      <c r="A2045" s="1" t="s">
        <v>2820</v>
      </c>
      <c r="B2045" s="8" t="s">
        <v>2821</v>
      </c>
      <c r="C2045" s="3" t="str">
        <f>_xlfn.XLOOKUP(B2045,'[1]daily break down'!$D:$D,'[1]daily break down'!$E:$E,"")</f>
        <v>NORD</v>
      </c>
      <c r="D2045" s="1" t="s">
        <v>11</v>
      </c>
      <c r="E2045" s="1" t="s">
        <v>237</v>
      </c>
      <c r="F2045" s="3" t="s">
        <v>23</v>
      </c>
      <c r="G2045" s="1" t="s">
        <v>2820</v>
      </c>
      <c r="H2045" s="27" t="str">
        <f>_xlfn.XLOOKUP(B2045,[2]CALCULATION!$B:$B,[2]CALCULATION!$H:$H,"")</f>
        <v>HUAWEI</v>
      </c>
      <c r="I2045" s="26">
        <v>6.1352669411841917E-3</v>
      </c>
      <c r="J2045" s="26">
        <v>0</v>
      </c>
      <c r="K2045" s="26">
        <v>0</v>
      </c>
      <c r="L2045" s="26">
        <v>0</v>
      </c>
      <c r="M2045" s="26">
        <v>0</v>
      </c>
      <c r="N2045" s="26">
        <v>0</v>
      </c>
      <c r="O2045" s="26">
        <v>0</v>
      </c>
      <c r="P2045" s="114" t="s">
        <v>6364</v>
      </c>
      <c r="Q2045" s="42" t="s">
        <v>5538</v>
      </c>
      <c r="R2045" s="42"/>
      <c r="S2045" s="41" t="str" cm="1">
        <f t="array" ref="S2045">IFERROR(_xlfn.IFS(
U2045="MPR ISSUE","PDH",
U2045="BSS Hardware Issue","BSS",
U2045="Sites strategiques, MLL, Pylone, etc.","ENVTECH",
U2045="AKTIVCO DEFAUT GE &amp; POWER Cabinet","AKTIVCO",
U2045="AKTIVCO Coupure ENEO &amp; Baisse de tension","AKTIVCO GRID ONLY",
U2045="Coupure ENEO &amp; Baisse de tension","IHS GRID ONLY",
U2045="Defaut GE &amp; POWER Cabinet","IHS",
U2045="Sharing","Partners",
U2045="Sites strategiques &amp; DataCenter","SST &amp; DC",
U2045="Exclu","Exclu",
U2045="SAT","SAT",
U2045="SPARE-ISSUE","SPARE-ISSUE",
U2045="Fiber CAmtel","TRANS_FO_CAMTEL",
U2045="Fiber AOF","Fiber AOF",
U2045="Projet OCM (HUAWEI)","TRAVAUX-HUAWEI",
U2045="Projet OCM (NOKIA)","TRAVAUX-NOKIA",
U2045="ACCESS-ISSUE","ACCESS-ISSUE",
U2045="Projet OCM (ZTE, NOKIA, autres projets)","TRAVAUX OCM",
U2045="No root CAuse","No root cause",
U2045="ODU HS","PDH",
U2045="IP &amp; VLAN","PDH",
U2045="Warehouse HUAWEI","SPARE-ISSUE",
U2045="SPARE-HS","SPARE-ISSUE",
U2045="Power Telco","BSS",U2045="no impacts","no impacts"
),"")</f>
        <v>No root cause</v>
      </c>
      <c r="T2045" s="41" t="str" cm="1">
        <f t="array" ref="T2045">IFERROR(_xlfn.IFS(
U2045="MPR ISSUE","TX ISSUE",
U2045="BSS Hardware Issue","RAN ISSUE",
U2045="Sites strategiques, MLL, Pylone, etc.","ENVTECH",
U2045="AKTIVCO DEFAUT GE &amp; POWER Cabinet","POWER ISSUE",
U2045="AKTIVCO Coupure ENEO &amp; Baisse de tension","POWER ISSUE",
U2045="Coupure ENEO &amp; Baisse de tension","POWER ISSUE",
U2045="Defaut GE &amp; POWER Cabinet","POWER ISSUE",
U2045="Sharing","POWER ISSUE",
U2045="Sites strategiques &amp; DataCenter","POWER ISSUE",
U2045="Exclu","Exclu",
U2045="SAT","TX ISSUE",
U2045="SPARE-ISSUE","SPARE-ISSUE",
U2045="Fiber CAmtel","TX ISSUE",
U2045="Fiber AOF","TX ISSUE",
U2045="Projet OCM (HUAWEI)","TRAVAUX-HUAWEI",
U2045="Projet OCM (NOKIA)","TRAVAUX -NOKIA",
U2045="ACCESS-ISSUE","ACCESS-ISSUE",
U2045="Projet OCM (ZTE, NOKIA, autres projets)","TRAVAUX OCM",
U2045="No root CAuse","No root cause",
U2045="ODU HS","TX ISSUE",
U2045="IP &amp; VLAN","TX ISSUE",
U2045="Warehouse HUAWEI","SPARE-ISSUE",
U2045="SPARE-HS","SPARE-ISSUE",
U2045="Power Telco","RAN ISSUE",U2045="no impacts","no impacts"
),"")</f>
        <v>No root cause</v>
      </c>
      <c r="U2045" s="68" t="s">
        <v>5691</v>
      </c>
      <c r="V2045" s="41" t="str" cm="1">
        <f t="array" ref="V2045">IFERROR(_xlfn.IFS(
U2045="MPR ISSUE","ACTIVE",
U2045="BSS Hardware Issue","ACTIVE",
U2045="Sites strategiques, MLL, Pylone, etc.","PASSIVE",
U2045="AKTIVCO DEFAUT GE &amp; POWER Cabinet","PASSIVE",
U2045="AKTIVCO Coupure ENEO &amp; Baisse de tension","PASSIVE",
U2045="Coupure ENEO &amp; Baisse de tension","PASSIVE",
U2045="Defaut GE &amp; POWER Cabinet","PASSIVE",
U2045="Sharing","PASSIVE",
U2045="Sites strategiques &amp; DataCenter","PASSIVE",
U2045="Exclu","Exclu",
U2045="SAT","ACTIVE",
U2045="SPARE-ISSUE","SPARE-ISSUE",
U2045="Fiber CAmtel","ACTIVE",
U2045="Fiber AOF","ACTIVE",
U2045="Projet OCM (HUAWEI)","PLANNED WORKS",
U2045="Projet OCM (NOKIA)","PLANNED WORKS",
U2045="ACCESS-ISSUE","ACCESS-ISSUE",
U2045="Projet OCM (ZTE, NOKIA, autres projets)","PLANNED WORKS",
U2045="No root CAuse","No root cause",
U2045="ODU HS","ACTIVE",
U2045="IP &amp; VLAN","ACTIVE",
U2045="Warehouse HUAWEI","SPARE-ISSUE",
U2045="SPARE-HS","SPARE-ISSUE",
U2045="Power Telco","ACTIVE", U2045="no impacts","no impacts"
),"")</f>
        <v>No root cause</v>
      </c>
      <c r="W2045" s="113"/>
      <c r="X2045" s="113"/>
      <c r="Y2045" s="113"/>
      <c r="Z2045" s="113"/>
      <c r="AA2045" s="113"/>
      <c r="AB2045" s="17" t="s">
        <v>5465</v>
      </c>
      <c r="AC2045" s="17" t="str">
        <f>_xlfn.XLOOKUP(B2045,'INCIDENT-04-27-2026'!E:E,'INCIDENT-04-27-2026'!F:F,"")</f>
        <v/>
      </c>
      <c r="AD2045" s="9"/>
      <c r="AE2045" s="7" t="s">
        <v>5465</v>
      </c>
      <c r="AF2045" s="6" t="str">
        <f>_xlfn.XLOOKUP(B2045,'[13]Input_27-04'!$B:$B,'[13]Input_27-04'!$M:$M,"")</f>
        <v/>
      </c>
      <c r="AG2045" s="7"/>
      <c r="AH2045" s="3"/>
      <c r="AI2045" s="18" t="str">
        <f>_xlfn.XLOOKUP(B2045,'[3]Cells Huawei 27042026 10h'!$B:$B,'[3]Cells Huawei 27042026 10h'!$T:$T,"")</f>
        <v/>
      </c>
      <c r="AJ2045" s="18" t="str">
        <f>_xlfn.XLOOKUP(B2045,'[3]Cells Huawei 27042026 15h'!$B:$B,'[3]Cells Huawei 27042026 15h'!$T:$T,"")</f>
        <v/>
      </c>
      <c r="AK2045" s="18" t="str">
        <f>_xlfn.XLOOKUP(B2045,'[4]cells down 27042026 11h28'!$B:$B,'[4]cells down 27042026 11h28'!$R:$R,"")</f>
        <v/>
      </c>
      <c r="AL2045" s="18" t="str">
        <f>_xlfn.XLOOKUP(B2045,'[4]cells down 27042026 18h01'!$B:$B,'[4]cells down 27042026 18h01'!$R:$R,"")</f>
        <v/>
      </c>
      <c r="AM2045" s="18" t="str">
        <f>_xlfn.XLOOKUP(B2045,'[5]cell downs 27042026 11h'!$B:$B,'[5]cell downs 27042026 11h'!$R:$R,"")</f>
        <v/>
      </c>
      <c r="AN2045" s="18" t="str">
        <f>_xlfn.XLOOKUP(B2045,'[5]cell downs 27042026 17h40'!$B:$B,'[5]cell downs 27042026 17h40'!$R:$R,"")</f>
        <v/>
      </c>
      <c r="AO2045" s="18" t="str">
        <f>_xlfn.XLOOKUP(B2045,'[6]ALL SITES DOWN'!$D:$D,'[6]ALL SITES DOWN'!$J:$J,"")</f>
        <v/>
      </c>
      <c r="AP2045" s="18" t="str">
        <f>_xlfn.XLOOKUP(B2045,'[7]ALL SITES DOWN'!$D:$D,'[7]ALL SITES DOWN'!$J:$J,"")</f>
        <v/>
      </c>
      <c r="AQ2045" s="9" t="str">
        <f>_xlfn.XLOOKUP(B2045,[8]sheet1!$AC:$AC,[8]sheet1!$AF:$AF,"")</f>
        <v/>
      </c>
      <c r="AR2045" s="14"/>
      <c r="AS2045" s="14" t="s">
        <v>5465</v>
      </c>
      <c r="AT2045" s="14" t="str">
        <f>_xlfn.XLOOKUP(B2045,'[9]cell downs 18042026 17h'!$B:$B,'[9]cell downs 18042026 17h'!$B:$B,"")</f>
        <v/>
      </c>
      <c r="AU2045" s="14" t="str">
        <f>_xlfn.XLOOKUP(B2045,'[10]Cells Huawei 19042026 15h'!$B:$B,'[10]Cells Huawei 19042026 15h'!$B:$B,"")</f>
        <v/>
      </c>
      <c r="AV2045" s="9" t="str">
        <f>_xlfn.XLOOKUP(B2045,'[11]cells down 19042026 9H40'!$B:$B,'[11]cells down 19042026 9H40'!$B:$B,"")</f>
        <v/>
      </c>
    </row>
    <row r="2046" spans="1:48" hidden="1" x14ac:dyDescent="0.3">
      <c r="A2046" s="1" t="s">
        <v>2843</v>
      </c>
      <c r="B2046" s="8" t="s">
        <v>2844</v>
      </c>
      <c r="C2046" s="3" t="str">
        <f>_xlfn.XLOOKUP(B2046,'[1]daily break down'!$D:$D,'[1]daily break down'!$E:$E,"")</f>
        <v>NORD</v>
      </c>
      <c r="D2046" s="1" t="s">
        <v>11</v>
      </c>
      <c r="E2046" s="1" t="s">
        <v>12</v>
      </c>
      <c r="F2046" s="3" t="s">
        <v>23</v>
      </c>
      <c r="G2046" s="1" t="s">
        <v>2845</v>
      </c>
      <c r="H2046" s="27" t="str">
        <f>_xlfn.XLOOKUP(B2046,[2]CALCULATION!$B:$B,[2]CALCULATION!$H:$H,"")</f>
        <v>HUAWEI</v>
      </c>
      <c r="I2046" s="26">
        <v>0</v>
      </c>
      <c r="J2046" s="26">
        <v>0</v>
      </c>
      <c r="K2046" s="26">
        <v>0</v>
      </c>
      <c r="L2046" s="26">
        <v>0</v>
      </c>
      <c r="M2046" s="26">
        <v>0.84377755519600028</v>
      </c>
      <c r="N2046" s="26">
        <v>0</v>
      </c>
      <c r="O2046" s="26">
        <v>0</v>
      </c>
      <c r="P2046" s="114" t="s">
        <v>6364</v>
      </c>
      <c r="Q2046" s="42" t="s">
        <v>5538</v>
      </c>
      <c r="R2046" s="42"/>
      <c r="S2046" s="41" t="str" cm="1">
        <f t="array" ref="S2046">IFERROR(_xlfn.IFS(
U2046="MPR ISSUE","PDH",
U2046="BSS Hardware Issue","BSS",
U2046="Sites strategiques, MLL, Pylone, etc.","ENVTECH",
U2046="AKTIVCO DEFAUT GE &amp; POWER Cabinet","AKTIVCO",
U2046="AKTIVCO Coupure ENEO &amp; Baisse de tension","AKTIVCO GRID ONLY",
U2046="Coupure ENEO &amp; Baisse de tension","IHS GRID ONLY",
U2046="Defaut GE &amp; POWER Cabinet","IHS",
U2046="Sharing","Partners",
U2046="Sites strategiques &amp; DataCenter","SST &amp; DC",
U2046="Exclu","Exclu",
U2046="SAT","SAT",
U2046="SPARE-ISSUE","SPARE-ISSUE",
U2046="Fiber CAmtel","TRANS_FO_CAMTEL",
U2046="Fiber AOF","Fiber AOF",
U2046="Projet OCM (HUAWEI)","TRAVAUX-HUAWEI",
U2046="Projet OCM (NOKIA)","TRAVAUX-NOKIA",
U2046="ACCESS-ISSUE","ACCESS-ISSUE",
U2046="Projet OCM (ZTE, NOKIA, autres projets)","TRAVAUX OCM",
U2046="No root CAuse","No root cause",
U2046="ODU HS","PDH",
U2046="IP &amp; VLAN","PDH",
U2046="Warehouse HUAWEI","SPARE-ISSUE",
U2046="SPARE-HS","SPARE-ISSUE",
U2046="Power Telco","BSS",U2046="no impacts","no impacts"
),"")</f>
        <v>No root cause</v>
      </c>
      <c r="T2046" s="41" t="str" cm="1">
        <f t="array" ref="T2046">IFERROR(_xlfn.IFS(
U2046="MPR ISSUE","TX ISSUE",
U2046="BSS Hardware Issue","RAN ISSUE",
U2046="Sites strategiques, MLL, Pylone, etc.","ENVTECH",
U2046="AKTIVCO DEFAUT GE &amp; POWER Cabinet","POWER ISSUE",
U2046="AKTIVCO Coupure ENEO &amp; Baisse de tension","POWER ISSUE",
U2046="Coupure ENEO &amp; Baisse de tension","POWER ISSUE",
U2046="Defaut GE &amp; POWER Cabinet","POWER ISSUE",
U2046="Sharing","POWER ISSUE",
U2046="Sites strategiques &amp; DataCenter","POWER ISSUE",
U2046="Exclu","Exclu",
U2046="SAT","TX ISSUE",
U2046="SPARE-ISSUE","SPARE-ISSUE",
U2046="Fiber CAmtel","TX ISSUE",
U2046="Fiber AOF","TX ISSUE",
U2046="Projet OCM (HUAWEI)","TRAVAUX-HUAWEI",
U2046="Projet OCM (NOKIA)","TRAVAUX -NOKIA",
U2046="ACCESS-ISSUE","ACCESS-ISSUE",
U2046="Projet OCM (ZTE, NOKIA, autres projets)","TRAVAUX OCM",
U2046="No root CAuse","No root cause",
U2046="ODU HS","TX ISSUE",
U2046="IP &amp; VLAN","TX ISSUE",
U2046="Warehouse HUAWEI","SPARE-ISSUE",
U2046="SPARE-HS","SPARE-ISSUE",
U2046="Power Telco","RAN ISSUE",U2046="no impacts","no impacts"
),"")</f>
        <v>No root cause</v>
      </c>
      <c r="U2046" s="68" t="s">
        <v>5691</v>
      </c>
      <c r="V2046" s="41" t="str" cm="1">
        <f t="array" ref="V2046">IFERROR(_xlfn.IFS(
U2046="MPR ISSUE","ACTIVE",
U2046="BSS Hardware Issue","ACTIVE",
U2046="Sites strategiques, MLL, Pylone, etc.","PASSIVE",
U2046="AKTIVCO DEFAUT GE &amp; POWER Cabinet","PASSIVE",
U2046="AKTIVCO Coupure ENEO &amp; Baisse de tension","PASSIVE",
U2046="Coupure ENEO &amp; Baisse de tension","PASSIVE",
U2046="Defaut GE &amp; POWER Cabinet","PASSIVE",
U2046="Sharing","PASSIVE",
U2046="Sites strategiques &amp; DataCenter","PASSIVE",
U2046="Exclu","Exclu",
U2046="SAT","ACTIVE",
U2046="SPARE-ISSUE","SPARE-ISSUE",
U2046="Fiber CAmtel","ACTIVE",
U2046="Fiber AOF","ACTIVE",
U2046="Projet OCM (HUAWEI)","PLANNED WORKS",
U2046="Projet OCM (NOKIA)","PLANNED WORKS",
U2046="ACCESS-ISSUE","ACCESS-ISSUE",
U2046="Projet OCM (ZTE, NOKIA, autres projets)","PLANNED WORKS",
U2046="No root CAuse","No root cause",
U2046="ODU HS","ACTIVE",
U2046="IP &amp; VLAN","ACTIVE",
U2046="Warehouse HUAWEI","SPARE-ISSUE",
U2046="SPARE-HS","SPARE-ISSUE",
U2046="Power Telco","ACTIVE", U2046="no impacts","no impacts"
),"")</f>
        <v>No root cause</v>
      </c>
      <c r="W2046" s="113"/>
      <c r="X2046" s="113"/>
      <c r="Y2046" s="113"/>
      <c r="Z2046" s="113"/>
      <c r="AA2046" s="113"/>
      <c r="AB2046" s="17" t="s">
        <v>5465</v>
      </c>
      <c r="AC2046" s="17" t="str">
        <f>_xlfn.XLOOKUP(B2046,'INCIDENT-04-27-2026'!E:E,'INCIDENT-04-27-2026'!F:F,"")</f>
        <v/>
      </c>
      <c r="AD2046" s="9"/>
      <c r="AE2046" s="7" t="s">
        <v>5465</v>
      </c>
      <c r="AF2046" s="6" t="str">
        <f>_xlfn.XLOOKUP(B2046,'[13]Input_27-04'!$B:$B,'[13]Input_27-04'!$M:$M,"")</f>
        <v/>
      </c>
      <c r="AG2046" s="7"/>
      <c r="AH2046" s="3"/>
      <c r="AI2046" s="18" t="str">
        <f>_xlfn.XLOOKUP(B2046,'[3]Cells Huawei 27042026 10h'!$B:$B,'[3]Cells Huawei 27042026 10h'!$T:$T,"")</f>
        <v/>
      </c>
      <c r="AJ2046" s="18" t="str">
        <f>_xlfn.XLOOKUP(B2046,'[3]Cells Huawei 27042026 15h'!$B:$B,'[3]Cells Huawei 27042026 15h'!$T:$T,"")</f>
        <v/>
      </c>
      <c r="AK2046" s="18" t="str">
        <f>_xlfn.XLOOKUP(B2046,'[4]cells down 27042026 11h28'!$B:$B,'[4]cells down 27042026 11h28'!$R:$R,"")</f>
        <v/>
      </c>
      <c r="AL2046" s="18" t="str">
        <f>_xlfn.XLOOKUP(B2046,'[4]cells down 27042026 18h01'!$B:$B,'[4]cells down 27042026 18h01'!$R:$R,"")</f>
        <v/>
      </c>
      <c r="AM2046" s="18" t="str">
        <f>_xlfn.XLOOKUP(B2046,'[5]cell downs 27042026 11h'!$B:$B,'[5]cell downs 27042026 11h'!$R:$R,"")</f>
        <v/>
      </c>
      <c r="AN2046" s="18" t="str">
        <f>_xlfn.XLOOKUP(B2046,'[5]cell downs 27042026 17h40'!$B:$B,'[5]cell downs 27042026 17h40'!$R:$R,"")</f>
        <v/>
      </c>
      <c r="AO2046" s="18" t="str">
        <f>_xlfn.XLOOKUP(B2046,'[6]ALL SITES DOWN'!$D:$D,'[6]ALL SITES DOWN'!$J:$J,"")</f>
        <v/>
      </c>
      <c r="AP2046" s="18" t="str">
        <f>_xlfn.XLOOKUP(B2046,'[7]ALL SITES DOWN'!$D:$D,'[7]ALL SITES DOWN'!$J:$J,"")</f>
        <v/>
      </c>
      <c r="AQ2046" s="9" t="str">
        <f>_xlfn.XLOOKUP(B2046,[8]sheet1!$AC:$AC,[8]sheet1!$AF:$AF,"")</f>
        <v/>
      </c>
      <c r="AR2046" s="14"/>
      <c r="AS2046" s="14" t="s">
        <v>5465</v>
      </c>
      <c r="AT2046" s="14" t="str">
        <f>_xlfn.XLOOKUP(B2046,'[9]cell downs 18042026 17h'!$B:$B,'[9]cell downs 18042026 17h'!$B:$B,"")</f>
        <v/>
      </c>
      <c r="AU2046" s="14" t="str">
        <f>_xlfn.XLOOKUP(B2046,'[10]Cells Huawei 19042026 15h'!$B:$B,'[10]Cells Huawei 19042026 15h'!$B:$B,"")</f>
        <v/>
      </c>
      <c r="AV2046" s="9" t="str">
        <f>_xlfn.XLOOKUP(B2046,'[11]cells down 19042026 9H40'!$B:$B,'[11]cells down 19042026 9H40'!$B:$B,"")</f>
        <v/>
      </c>
    </row>
    <row r="2047" spans="1:48" hidden="1" x14ac:dyDescent="0.3">
      <c r="A2047" s="1" t="s">
        <v>2855</v>
      </c>
      <c r="B2047" s="8" t="s">
        <v>2856</v>
      </c>
      <c r="C2047" s="3" t="str">
        <f>_xlfn.XLOOKUP(B2047,'[1]daily break down'!$D:$D,'[1]daily break down'!$E:$E,"")</f>
        <v>OUEST</v>
      </c>
      <c r="D2047" s="1" t="s">
        <v>11</v>
      </c>
      <c r="E2047" s="1" t="s">
        <v>12</v>
      </c>
      <c r="F2047" s="3" t="s">
        <v>102</v>
      </c>
      <c r="G2047" s="1" t="s">
        <v>2857</v>
      </c>
      <c r="H2047" s="27" t="str">
        <f>_xlfn.XLOOKUP(B2047,[2]CALCULATION!$B:$B,[2]CALCULATION!$H:$H,"")</f>
        <v>HUAWEI</v>
      </c>
      <c r="I2047" s="26">
        <v>0</v>
      </c>
      <c r="J2047" s="26">
        <v>3.7275313683357439E-3</v>
      </c>
      <c r="K2047" s="26">
        <v>0</v>
      </c>
      <c r="L2047" s="26">
        <v>0</v>
      </c>
      <c r="M2047" s="26">
        <v>0</v>
      </c>
      <c r="N2047" s="26">
        <v>0</v>
      </c>
      <c r="O2047" s="26">
        <v>0</v>
      </c>
      <c r="P2047" s="114" t="s">
        <v>6364</v>
      </c>
      <c r="Q2047" s="42" t="s">
        <v>5538</v>
      </c>
      <c r="R2047" s="42"/>
      <c r="S2047" s="41" t="str" cm="1">
        <f t="array" ref="S2047">IFERROR(_xlfn.IFS(
U2047="MPR ISSUE","PDH",
U2047="BSS Hardware Issue","BSS",
U2047="Sites strategiques, MLL, Pylone, etc.","ENVTECH",
U2047="AKTIVCO DEFAUT GE &amp; POWER Cabinet","AKTIVCO",
U2047="AKTIVCO Coupure ENEO &amp; Baisse de tension","AKTIVCO GRID ONLY",
U2047="Coupure ENEO &amp; Baisse de tension","IHS GRID ONLY",
U2047="Defaut GE &amp; POWER Cabinet","IHS",
U2047="Sharing","Partners",
U2047="Sites strategiques &amp; DataCenter","SST &amp; DC",
U2047="Exclu","Exclu",
U2047="SAT","SAT",
U2047="SPARE-ISSUE","SPARE-ISSUE",
U2047="Fiber CAmtel","TRANS_FO_CAMTEL",
U2047="Fiber AOF","Fiber AOF",
U2047="Projet OCM (HUAWEI)","TRAVAUX-HUAWEI",
U2047="Projet OCM (NOKIA)","TRAVAUX-NOKIA",
U2047="ACCESS-ISSUE","ACCESS-ISSUE",
U2047="Projet OCM (ZTE, NOKIA, autres projets)","TRAVAUX OCM",
U2047="No root CAuse","No root cause",
U2047="ODU HS","PDH",
U2047="IP &amp; VLAN","PDH",
U2047="Warehouse HUAWEI","SPARE-ISSUE",
U2047="SPARE-HS","SPARE-ISSUE",
U2047="Power Telco","BSS",U2047="no impacts","no impacts"
),"")</f>
        <v>No root cause</v>
      </c>
      <c r="T2047" s="41" t="str" cm="1">
        <f t="array" ref="T2047">IFERROR(_xlfn.IFS(
U2047="MPR ISSUE","TX ISSUE",
U2047="BSS Hardware Issue","RAN ISSUE",
U2047="Sites strategiques, MLL, Pylone, etc.","ENVTECH",
U2047="AKTIVCO DEFAUT GE &amp; POWER Cabinet","POWER ISSUE",
U2047="AKTIVCO Coupure ENEO &amp; Baisse de tension","POWER ISSUE",
U2047="Coupure ENEO &amp; Baisse de tension","POWER ISSUE",
U2047="Defaut GE &amp; POWER Cabinet","POWER ISSUE",
U2047="Sharing","POWER ISSUE",
U2047="Sites strategiques &amp; DataCenter","POWER ISSUE",
U2047="Exclu","Exclu",
U2047="SAT","TX ISSUE",
U2047="SPARE-ISSUE","SPARE-ISSUE",
U2047="Fiber CAmtel","TX ISSUE",
U2047="Fiber AOF","TX ISSUE",
U2047="Projet OCM (HUAWEI)","TRAVAUX-HUAWEI",
U2047="Projet OCM (NOKIA)","TRAVAUX -NOKIA",
U2047="ACCESS-ISSUE","ACCESS-ISSUE",
U2047="Projet OCM (ZTE, NOKIA, autres projets)","TRAVAUX OCM",
U2047="No root CAuse","No root cause",
U2047="ODU HS","TX ISSUE",
U2047="IP &amp; VLAN","TX ISSUE",
U2047="Warehouse HUAWEI","SPARE-ISSUE",
U2047="SPARE-HS","SPARE-ISSUE",
U2047="Power Telco","RAN ISSUE",U2047="no impacts","no impacts"
),"")</f>
        <v>No root cause</v>
      </c>
      <c r="U2047" s="68" t="s">
        <v>5691</v>
      </c>
      <c r="V2047" s="41" t="str" cm="1">
        <f t="array" ref="V2047">IFERROR(_xlfn.IFS(
U2047="MPR ISSUE","ACTIVE",
U2047="BSS Hardware Issue","ACTIVE",
U2047="Sites strategiques, MLL, Pylone, etc.","PASSIVE",
U2047="AKTIVCO DEFAUT GE &amp; POWER Cabinet","PASSIVE",
U2047="AKTIVCO Coupure ENEO &amp; Baisse de tension","PASSIVE",
U2047="Coupure ENEO &amp; Baisse de tension","PASSIVE",
U2047="Defaut GE &amp; POWER Cabinet","PASSIVE",
U2047="Sharing","PASSIVE",
U2047="Sites strategiques &amp; DataCenter","PASSIVE",
U2047="Exclu","Exclu",
U2047="SAT","ACTIVE",
U2047="SPARE-ISSUE","SPARE-ISSUE",
U2047="Fiber CAmtel","ACTIVE",
U2047="Fiber AOF","ACTIVE",
U2047="Projet OCM (HUAWEI)","PLANNED WORKS",
U2047="Projet OCM (NOKIA)","PLANNED WORKS",
U2047="ACCESS-ISSUE","ACCESS-ISSUE",
U2047="Projet OCM (ZTE, NOKIA, autres projets)","PLANNED WORKS",
U2047="No root CAuse","No root cause",
U2047="ODU HS","ACTIVE",
U2047="IP &amp; VLAN","ACTIVE",
U2047="Warehouse HUAWEI","SPARE-ISSUE",
U2047="SPARE-HS","SPARE-ISSUE",
U2047="Power Telco","ACTIVE", U2047="no impacts","no impacts"
),"")</f>
        <v>No root cause</v>
      </c>
      <c r="W2047" s="113"/>
      <c r="X2047" s="113"/>
      <c r="Y2047" s="113"/>
      <c r="Z2047" s="113"/>
      <c r="AA2047" s="113"/>
      <c r="AB2047" s="17" t="s">
        <v>5465</v>
      </c>
      <c r="AC2047" s="17" t="str">
        <f>_xlfn.XLOOKUP(B2047,'INCIDENT-04-27-2026'!E:E,'INCIDENT-04-27-2026'!F:F,"")</f>
        <v/>
      </c>
      <c r="AD2047" s="9"/>
      <c r="AE2047" s="7" t="s">
        <v>5465</v>
      </c>
      <c r="AF2047" s="6" t="str">
        <f>_xlfn.XLOOKUP(B2047,'[13]Input_27-04'!$B:$B,'[13]Input_27-04'!$M:$M,"")</f>
        <v/>
      </c>
      <c r="AG2047" s="7"/>
      <c r="AH2047" s="3"/>
      <c r="AI2047" s="18" t="str">
        <f>_xlfn.XLOOKUP(B2047,'[3]Cells Huawei 27042026 10h'!$B:$B,'[3]Cells Huawei 27042026 10h'!$T:$T,"")</f>
        <v/>
      </c>
      <c r="AJ2047" s="18" t="str">
        <f>_xlfn.XLOOKUP(B2047,'[3]Cells Huawei 27042026 15h'!$B:$B,'[3]Cells Huawei 27042026 15h'!$T:$T,"")</f>
        <v/>
      </c>
      <c r="AK2047" s="18" t="str">
        <f>_xlfn.XLOOKUP(B2047,'[4]cells down 27042026 11h28'!$B:$B,'[4]cells down 27042026 11h28'!$R:$R,"")</f>
        <v/>
      </c>
      <c r="AL2047" s="18" t="str">
        <f>_xlfn.XLOOKUP(B2047,'[4]cells down 27042026 18h01'!$B:$B,'[4]cells down 27042026 18h01'!$R:$R,"")</f>
        <v/>
      </c>
      <c r="AM2047" s="18" t="str">
        <f>_xlfn.XLOOKUP(B2047,'[5]cell downs 27042026 11h'!$B:$B,'[5]cell downs 27042026 11h'!$R:$R,"")</f>
        <v/>
      </c>
      <c r="AN2047" s="18" t="str">
        <f>_xlfn.XLOOKUP(B2047,'[5]cell downs 27042026 17h40'!$B:$B,'[5]cell downs 27042026 17h40'!$R:$R,"")</f>
        <v/>
      </c>
      <c r="AO2047" s="18" t="str">
        <f>_xlfn.XLOOKUP(B2047,'[6]ALL SITES DOWN'!$D:$D,'[6]ALL SITES DOWN'!$J:$J,"")</f>
        <v/>
      </c>
      <c r="AP2047" s="18" t="str">
        <f>_xlfn.XLOOKUP(B2047,'[7]ALL SITES DOWN'!$D:$D,'[7]ALL SITES DOWN'!$J:$J,"")</f>
        <v/>
      </c>
      <c r="AQ2047" s="9" t="str">
        <f>_xlfn.XLOOKUP(B2047,[8]sheet1!$AC:$AC,[8]sheet1!$AF:$AF,"")</f>
        <v/>
      </c>
      <c r="AR2047" s="14"/>
      <c r="AS2047" s="14" t="s">
        <v>5465</v>
      </c>
      <c r="AT2047" s="14" t="str">
        <f>_xlfn.XLOOKUP(B2047,'[9]cell downs 18042026 17h'!$B:$B,'[9]cell downs 18042026 17h'!$B:$B,"")</f>
        <v/>
      </c>
      <c r="AU2047" s="14" t="str">
        <f>_xlfn.XLOOKUP(B2047,'[10]Cells Huawei 19042026 15h'!$B:$B,'[10]Cells Huawei 19042026 15h'!$B:$B,"")</f>
        <v/>
      </c>
      <c r="AV2047" s="9" t="str">
        <f>_xlfn.XLOOKUP(B2047,'[11]cells down 19042026 9H40'!$B:$B,'[11]cells down 19042026 9H40'!$B:$B,"")</f>
        <v/>
      </c>
    </row>
    <row r="2048" spans="1:48" hidden="1" x14ac:dyDescent="0.3">
      <c r="A2048" s="1" t="s">
        <v>2882</v>
      </c>
      <c r="B2048" s="8" t="s">
        <v>2883</v>
      </c>
      <c r="C2048" s="3" t="str">
        <f>_xlfn.XLOOKUP(B2048,'[1]daily break down'!$D:$D,'[1]daily break down'!$E:$E,"")</f>
        <v>NORD</v>
      </c>
      <c r="D2048" s="1" t="s">
        <v>11</v>
      </c>
      <c r="E2048" s="1" t="s">
        <v>66</v>
      </c>
      <c r="F2048" s="3" t="s">
        <v>23</v>
      </c>
      <c r="G2048" s="1" t="s">
        <v>2882</v>
      </c>
      <c r="H2048" s="27" t="str">
        <f>_xlfn.XLOOKUP(B2048,[2]CALCULATION!$B:$B,[2]CALCULATION!$H:$H,"")</f>
        <v>HUAWEI</v>
      </c>
      <c r="I2048" s="26">
        <v>0</v>
      </c>
      <c r="J2048" s="26">
        <v>0</v>
      </c>
      <c r="K2048" s="26">
        <v>0</v>
      </c>
      <c r="L2048" s="26">
        <v>0</v>
      </c>
      <c r="M2048" s="26">
        <v>0</v>
      </c>
      <c r="N2048" s="26">
        <v>0</v>
      </c>
      <c r="O2048" s="26">
        <v>0</v>
      </c>
      <c r="P2048" s="114" t="s">
        <v>6364</v>
      </c>
      <c r="Q2048" s="42" t="s">
        <v>5538</v>
      </c>
      <c r="R2048" s="42"/>
      <c r="S2048" s="41" t="str" cm="1">
        <f t="array" ref="S2048">IFERROR(_xlfn.IFS(
U2048="MPR ISSUE","PDH",
U2048="BSS Hardware Issue","BSS",
U2048="Sites strategiques, MLL, Pylone, etc.","ENVTECH",
U2048="AKTIVCO DEFAUT GE &amp; POWER Cabinet","AKTIVCO",
U2048="AKTIVCO Coupure ENEO &amp; Baisse de tension","AKTIVCO GRID ONLY",
U2048="Coupure ENEO &amp; Baisse de tension","IHS GRID ONLY",
U2048="Defaut GE &amp; POWER Cabinet","IHS",
U2048="Sharing","Partners",
U2048="Sites strategiques &amp; DataCenter","SST &amp; DC",
U2048="Exclu","Exclu",
U2048="SAT","SAT",
U2048="SPARE-ISSUE","SPARE-ISSUE",
U2048="Fiber CAmtel","TRANS_FO_CAMTEL",
U2048="Fiber AOF","Fiber AOF",
U2048="Projet OCM (HUAWEI)","TRAVAUX-HUAWEI",
U2048="Projet OCM (NOKIA)","TRAVAUX-NOKIA",
U2048="ACCESS-ISSUE","ACCESS-ISSUE",
U2048="Projet OCM (ZTE, NOKIA, autres projets)","TRAVAUX OCM",
U2048="No root CAuse","No root cause",
U2048="ODU HS","PDH",
U2048="IP &amp; VLAN","PDH",
U2048="Warehouse HUAWEI","SPARE-ISSUE",
U2048="SPARE-HS","SPARE-ISSUE",
U2048="Power Telco","BSS",U2048="no impacts","no impacts"
),"")</f>
        <v>No root cause</v>
      </c>
      <c r="T2048" s="41" t="str" cm="1">
        <f t="array" ref="T2048">IFERROR(_xlfn.IFS(
U2048="MPR ISSUE","TX ISSUE",
U2048="BSS Hardware Issue","RAN ISSUE",
U2048="Sites strategiques, MLL, Pylone, etc.","ENVTECH",
U2048="AKTIVCO DEFAUT GE &amp; POWER Cabinet","POWER ISSUE",
U2048="AKTIVCO Coupure ENEO &amp; Baisse de tension","POWER ISSUE",
U2048="Coupure ENEO &amp; Baisse de tension","POWER ISSUE",
U2048="Defaut GE &amp; POWER Cabinet","POWER ISSUE",
U2048="Sharing","POWER ISSUE",
U2048="Sites strategiques &amp; DataCenter","POWER ISSUE",
U2048="Exclu","Exclu",
U2048="SAT","TX ISSUE",
U2048="SPARE-ISSUE","SPARE-ISSUE",
U2048="Fiber CAmtel","TX ISSUE",
U2048="Fiber AOF","TX ISSUE",
U2048="Projet OCM (HUAWEI)","TRAVAUX-HUAWEI",
U2048="Projet OCM (NOKIA)","TRAVAUX -NOKIA",
U2048="ACCESS-ISSUE","ACCESS-ISSUE",
U2048="Projet OCM (ZTE, NOKIA, autres projets)","TRAVAUX OCM",
U2048="No root CAuse","No root cause",
U2048="ODU HS","TX ISSUE",
U2048="IP &amp; VLAN","TX ISSUE",
U2048="Warehouse HUAWEI","SPARE-ISSUE",
U2048="SPARE-HS","SPARE-ISSUE",
U2048="Power Telco","RAN ISSUE",U2048="no impacts","no impacts"
),"")</f>
        <v>No root cause</v>
      </c>
      <c r="U2048" s="68" t="s">
        <v>5691</v>
      </c>
      <c r="V2048" s="41" t="str" cm="1">
        <f t="array" ref="V2048">IFERROR(_xlfn.IFS(
U2048="MPR ISSUE","ACTIVE",
U2048="BSS Hardware Issue","ACTIVE",
U2048="Sites strategiques, MLL, Pylone, etc.","PASSIVE",
U2048="AKTIVCO DEFAUT GE &amp; POWER Cabinet","PASSIVE",
U2048="AKTIVCO Coupure ENEO &amp; Baisse de tension","PASSIVE",
U2048="Coupure ENEO &amp; Baisse de tension","PASSIVE",
U2048="Defaut GE &amp; POWER Cabinet","PASSIVE",
U2048="Sharing","PASSIVE",
U2048="Sites strategiques &amp; DataCenter","PASSIVE",
U2048="Exclu","Exclu",
U2048="SAT","ACTIVE",
U2048="SPARE-ISSUE","SPARE-ISSUE",
U2048="Fiber CAmtel","ACTIVE",
U2048="Fiber AOF","ACTIVE",
U2048="Projet OCM (HUAWEI)","PLANNED WORKS",
U2048="Projet OCM (NOKIA)","PLANNED WORKS",
U2048="ACCESS-ISSUE","ACCESS-ISSUE",
U2048="Projet OCM (ZTE, NOKIA, autres projets)","PLANNED WORKS",
U2048="No root CAuse","No root cause",
U2048="ODU HS","ACTIVE",
U2048="IP &amp; VLAN","ACTIVE",
U2048="Warehouse HUAWEI","SPARE-ISSUE",
U2048="SPARE-HS","SPARE-ISSUE",
U2048="Power Telco","ACTIVE", U2048="no impacts","no impacts"
),"")</f>
        <v>No root cause</v>
      </c>
      <c r="W2048" s="113"/>
      <c r="X2048" s="113"/>
      <c r="Y2048" s="113"/>
      <c r="Z2048" s="113"/>
      <c r="AA2048" s="113"/>
      <c r="AB2048" s="17" t="s">
        <v>5465</v>
      </c>
      <c r="AC2048" s="17" t="str">
        <f>_xlfn.XLOOKUP(B2048,'INCIDENT-04-27-2026'!E:E,'INCIDENT-04-27-2026'!F:F,"")</f>
        <v/>
      </c>
      <c r="AD2048" s="9"/>
      <c r="AE2048" s="7" t="s">
        <v>5465</v>
      </c>
      <c r="AF2048" s="6" t="str">
        <f>_xlfn.XLOOKUP(B2048,'[13]Input_27-04'!$B:$B,'[13]Input_27-04'!$M:$M,"")</f>
        <v/>
      </c>
      <c r="AG2048" s="7"/>
      <c r="AH2048" s="3"/>
      <c r="AI2048" s="18" t="str">
        <f>_xlfn.XLOOKUP(B2048,'[3]Cells Huawei 27042026 10h'!$B:$B,'[3]Cells Huawei 27042026 10h'!$T:$T,"")</f>
        <v/>
      </c>
      <c r="AJ2048" s="18" t="str">
        <f>_xlfn.XLOOKUP(B2048,'[3]Cells Huawei 27042026 15h'!$B:$B,'[3]Cells Huawei 27042026 15h'!$T:$T,"")</f>
        <v/>
      </c>
      <c r="AK2048" s="18" t="str">
        <f>_xlfn.XLOOKUP(B2048,'[4]cells down 27042026 11h28'!$B:$B,'[4]cells down 27042026 11h28'!$R:$R,"")</f>
        <v/>
      </c>
      <c r="AL2048" s="18" t="str">
        <f>_xlfn.XLOOKUP(B2048,'[4]cells down 27042026 18h01'!$B:$B,'[4]cells down 27042026 18h01'!$R:$R,"")</f>
        <v/>
      </c>
      <c r="AM2048" s="18" t="str">
        <f>_xlfn.XLOOKUP(B2048,'[5]cell downs 27042026 11h'!$B:$B,'[5]cell downs 27042026 11h'!$R:$R,"")</f>
        <v/>
      </c>
      <c r="AN2048" s="18" t="str">
        <f>_xlfn.XLOOKUP(B2048,'[5]cell downs 27042026 17h40'!$B:$B,'[5]cell downs 27042026 17h40'!$R:$R,"")</f>
        <v/>
      </c>
      <c r="AO2048" s="18" t="str">
        <f>_xlfn.XLOOKUP(B2048,'[6]ALL SITES DOWN'!$D:$D,'[6]ALL SITES DOWN'!$J:$J,"")</f>
        <v/>
      </c>
      <c r="AP2048" s="18" t="str">
        <f>_xlfn.XLOOKUP(B2048,'[7]ALL SITES DOWN'!$D:$D,'[7]ALL SITES DOWN'!$J:$J,"")</f>
        <v/>
      </c>
      <c r="AQ2048" s="9" t="str">
        <f>_xlfn.XLOOKUP(B2048,[8]sheet1!$AC:$AC,[8]sheet1!$AF:$AF,"")</f>
        <v/>
      </c>
      <c r="AR2048" s="14"/>
      <c r="AS2048" s="14" t="s">
        <v>5465</v>
      </c>
      <c r="AT2048" s="14" t="str">
        <f>_xlfn.XLOOKUP(B2048,'[9]cell downs 18042026 17h'!$B:$B,'[9]cell downs 18042026 17h'!$B:$B,"")</f>
        <v/>
      </c>
      <c r="AU2048" s="14" t="str">
        <f>_xlfn.XLOOKUP(B2048,'[10]Cells Huawei 19042026 15h'!$B:$B,'[10]Cells Huawei 19042026 15h'!$B:$B,"")</f>
        <v/>
      </c>
      <c r="AV2048" s="9" t="str">
        <f>_xlfn.XLOOKUP(B2048,'[11]cells down 19042026 9H40'!$B:$B,'[11]cells down 19042026 9H40'!$B:$B,"")</f>
        <v/>
      </c>
    </row>
    <row r="2049" spans="1:48" hidden="1" x14ac:dyDescent="0.3">
      <c r="A2049" s="1" t="s">
        <v>2934</v>
      </c>
      <c r="B2049" s="8" t="s">
        <v>2935</v>
      </c>
      <c r="C2049" s="3" t="str">
        <f>_xlfn.XLOOKUP(B2049,'[1]daily break down'!$D:$D,'[1]daily break down'!$E:$E,"")</f>
        <v>OUEST</v>
      </c>
      <c r="D2049" s="1" t="s">
        <v>357</v>
      </c>
      <c r="E2049" s="1" t="s">
        <v>710</v>
      </c>
      <c r="F2049" s="3" t="s">
        <v>102</v>
      </c>
      <c r="G2049" s="1" t="s">
        <v>2934</v>
      </c>
      <c r="H2049" s="27" t="str">
        <f>_xlfn.XLOOKUP(B2049,[2]CALCULATION!$B:$B,[2]CALCULATION!$H:$H,"")</f>
        <v>HUAWEI</v>
      </c>
      <c r="I2049" s="26">
        <v>0</v>
      </c>
      <c r="J2049" s="26">
        <v>0</v>
      </c>
      <c r="K2049" s="26">
        <v>0</v>
      </c>
      <c r="L2049" s="26">
        <v>0</v>
      </c>
      <c r="M2049" s="26">
        <v>0</v>
      </c>
      <c r="N2049" s="26">
        <v>0</v>
      </c>
      <c r="O2049" s="26">
        <v>0</v>
      </c>
      <c r="P2049" s="114" t="s">
        <v>6364</v>
      </c>
      <c r="Q2049" s="42" t="s">
        <v>5538</v>
      </c>
      <c r="R2049" s="42"/>
      <c r="S2049" s="41" t="str" cm="1">
        <f t="array" ref="S2049">IFERROR(_xlfn.IFS(
U2049="MPR ISSUE","PDH",
U2049="BSS Hardware Issue","BSS",
U2049="Sites strategiques, MLL, Pylone, etc.","ENVTECH",
U2049="AKTIVCO DEFAUT GE &amp; POWER Cabinet","AKTIVCO",
U2049="AKTIVCO Coupure ENEO &amp; Baisse de tension","AKTIVCO GRID ONLY",
U2049="Coupure ENEO &amp; Baisse de tension","IHS GRID ONLY",
U2049="Defaut GE &amp; POWER Cabinet","IHS",
U2049="Sharing","Partners",
U2049="Sites strategiques &amp; DataCenter","SST &amp; DC",
U2049="Exclu","Exclu",
U2049="SAT","SAT",
U2049="SPARE-ISSUE","SPARE-ISSUE",
U2049="Fiber CAmtel","TRANS_FO_CAMTEL",
U2049="Fiber AOF","Fiber AOF",
U2049="Projet OCM (HUAWEI)","TRAVAUX-HUAWEI",
U2049="Projet OCM (NOKIA)","TRAVAUX-NOKIA",
U2049="ACCESS-ISSUE","ACCESS-ISSUE",
U2049="Projet OCM (ZTE, NOKIA, autres projets)","TRAVAUX OCM",
U2049="No root CAuse","No root cause",
U2049="ODU HS","PDH",
U2049="IP &amp; VLAN","PDH",
U2049="Warehouse HUAWEI","SPARE-ISSUE",
U2049="SPARE-HS","SPARE-ISSUE",
U2049="Power Telco","BSS",U2049="no impacts","no impacts"
),"")</f>
        <v>No root cause</v>
      </c>
      <c r="T2049" s="41" t="str" cm="1">
        <f t="array" ref="T2049">IFERROR(_xlfn.IFS(
U2049="MPR ISSUE","TX ISSUE",
U2049="BSS Hardware Issue","RAN ISSUE",
U2049="Sites strategiques, MLL, Pylone, etc.","ENVTECH",
U2049="AKTIVCO DEFAUT GE &amp; POWER Cabinet","POWER ISSUE",
U2049="AKTIVCO Coupure ENEO &amp; Baisse de tension","POWER ISSUE",
U2049="Coupure ENEO &amp; Baisse de tension","POWER ISSUE",
U2049="Defaut GE &amp; POWER Cabinet","POWER ISSUE",
U2049="Sharing","POWER ISSUE",
U2049="Sites strategiques &amp; DataCenter","POWER ISSUE",
U2049="Exclu","Exclu",
U2049="SAT","TX ISSUE",
U2049="SPARE-ISSUE","SPARE-ISSUE",
U2049="Fiber CAmtel","TX ISSUE",
U2049="Fiber AOF","TX ISSUE",
U2049="Projet OCM (HUAWEI)","TRAVAUX-HUAWEI",
U2049="Projet OCM (NOKIA)","TRAVAUX -NOKIA",
U2049="ACCESS-ISSUE","ACCESS-ISSUE",
U2049="Projet OCM (ZTE, NOKIA, autres projets)","TRAVAUX OCM",
U2049="No root CAuse","No root cause",
U2049="ODU HS","TX ISSUE",
U2049="IP &amp; VLAN","TX ISSUE",
U2049="Warehouse HUAWEI","SPARE-ISSUE",
U2049="SPARE-HS","SPARE-ISSUE",
U2049="Power Telco","RAN ISSUE",U2049="no impacts","no impacts"
),"")</f>
        <v>No root cause</v>
      </c>
      <c r="U2049" s="68" t="s">
        <v>5691</v>
      </c>
      <c r="V2049" s="41" t="str" cm="1">
        <f t="array" ref="V2049">IFERROR(_xlfn.IFS(
U2049="MPR ISSUE","ACTIVE",
U2049="BSS Hardware Issue","ACTIVE",
U2049="Sites strategiques, MLL, Pylone, etc.","PASSIVE",
U2049="AKTIVCO DEFAUT GE &amp; POWER Cabinet","PASSIVE",
U2049="AKTIVCO Coupure ENEO &amp; Baisse de tension","PASSIVE",
U2049="Coupure ENEO &amp; Baisse de tension","PASSIVE",
U2049="Defaut GE &amp; POWER Cabinet","PASSIVE",
U2049="Sharing","PASSIVE",
U2049="Sites strategiques &amp; DataCenter","PASSIVE",
U2049="Exclu","Exclu",
U2049="SAT","ACTIVE",
U2049="SPARE-ISSUE","SPARE-ISSUE",
U2049="Fiber CAmtel","ACTIVE",
U2049="Fiber AOF","ACTIVE",
U2049="Projet OCM (HUAWEI)","PLANNED WORKS",
U2049="Projet OCM (NOKIA)","PLANNED WORKS",
U2049="ACCESS-ISSUE","ACCESS-ISSUE",
U2049="Projet OCM (ZTE, NOKIA, autres projets)","PLANNED WORKS",
U2049="No root CAuse","No root cause",
U2049="ODU HS","ACTIVE",
U2049="IP &amp; VLAN","ACTIVE",
U2049="Warehouse HUAWEI","SPARE-ISSUE",
U2049="SPARE-HS","SPARE-ISSUE",
U2049="Power Telco","ACTIVE", U2049="no impacts","no impacts"
),"")</f>
        <v>No root cause</v>
      </c>
      <c r="W2049" s="113"/>
      <c r="X2049" s="113"/>
      <c r="Y2049" s="113"/>
      <c r="Z2049" s="113"/>
      <c r="AA2049" s="113"/>
      <c r="AB2049" s="17" t="s">
        <v>5465</v>
      </c>
      <c r="AC2049" s="17" t="str">
        <f>_xlfn.XLOOKUP(B2049,'INCIDENT-04-27-2026'!E:E,'INCIDENT-04-27-2026'!F:F,"")</f>
        <v/>
      </c>
      <c r="AD2049" s="9"/>
      <c r="AE2049" s="7" t="s">
        <v>5465</v>
      </c>
      <c r="AF2049" s="6" t="str">
        <f>_xlfn.XLOOKUP(B2049,'[13]Input_27-04'!$B:$B,'[13]Input_27-04'!$M:$M,"")</f>
        <v/>
      </c>
      <c r="AG2049" s="7"/>
      <c r="AH2049" s="3"/>
      <c r="AI2049" s="18" t="str">
        <f>_xlfn.XLOOKUP(B2049,'[3]Cells Huawei 27042026 10h'!$B:$B,'[3]Cells Huawei 27042026 10h'!$T:$T,"")</f>
        <v/>
      </c>
      <c r="AJ2049" s="18" t="str">
        <f>_xlfn.XLOOKUP(B2049,'[3]Cells Huawei 27042026 15h'!$B:$B,'[3]Cells Huawei 27042026 15h'!$T:$T,"")</f>
        <v/>
      </c>
      <c r="AK2049" s="18" t="str">
        <f>_xlfn.XLOOKUP(B2049,'[4]cells down 27042026 11h28'!$B:$B,'[4]cells down 27042026 11h28'!$R:$R,"")</f>
        <v/>
      </c>
      <c r="AL2049" s="18" t="str">
        <f>_xlfn.XLOOKUP(B2049,'[4]cells down 27042026 18h01'!$B:$B,'[4]cells down 27042026 18h01'!$R:$R,"")</f>
        <v/>
      </c>
      <c r="AM2049" s="18" t="str">
        <f>_xlfn.XLOOKUP(B2049,'[5]cell downs 27042026 11h'!$B:$B,'[5]cell downs 27042026 11h'!$R:$R,"")</f>
        <v/>
      </c>
      <c r="AN2049" s="18" t="str">
        <f>_xlfn.XLOOKUP(B2049,'[5]cell downs 27042026 17h40'!$B:$B,'[5]cell downs 27042026 17h40'!$R:$R,"")</f>
        <v/>
      </c>
      <c r="AO2049" s="18" t="str">
        <f>_xlfn.XLOOKUP(B2049,'[6]ALL SITES DOWN'!$D:$D,'[6]ALL SITES DOWN'!$J:$J,"")</f>
        <v/>
      </c>
      <c r="AP2049" s="18" t="str">
        <f>_xlfn.XLOOKUP(B2049,'[7]ALL SITES DOWN'!$D:$D,'[7]ALL SITES DOWN'!$J:$J,"")</f>
        <v/>
      </c>
      <c r="AQ2049" s="9" t="str">
        <f>_xlfn.XLOOKUP(B2049,[8]sheet1!$AC:$AC,[8]sheet1!$AF:$AF,"")</f>
        <v/>
      </c>
      <c r="AR2049" s="14"/>
      <c r="AS2049" s="14" t="s">
        <v>5465</v>
      </c>
      <c r="AT2049" s="14" t="str">
        <f>_xlfn.XLOOKUP(B2049,'[9]cell downs 18042026 17h'!$B:$B,'[9]cell downs 18042026 17h'!$B:$B,"")</f>
        <v/>
      </c>
      <c r="AU2049" s="14" t="str">
        <f>_xlfn.XLOOKUP(B2049,'[10]Cells Huawei 19042026 15h'!$B:$B,'[10]Cells Huawei 19042026 15h'!$B:$B,"")</f>
        <v/>
      </c>
      <c r="AV2049" s="9" t="str">
        <f>_xlfn.XLOOKUP(B2049,'[11]cells down 19042026 9H40'!$B:$B,'[11]cells down 19042026 9H40'!$B:$B,"")</f>
        <v/>
      </c>
    </row>
    <row r="2050" spans="1:48" hidden="1" x14ac:dyDescent="0.3">
      <c r="A2050" s="1" t="s">
        <v>2979</v>
      </c>
      <c r="B2050" s="8" t="s">
        <v>2980</v>
      </c>
      <c r="C2050" s="3" t="str">
        <f>_xlfn.XLOOKUP(B2050,'[1]daily break down'!$D:$D,'[1]daily break down'!$E:$E,"")</f>
        <v>NORD</v>
      </c>
      <c r="D2050" s="1" t="s">
        <v>21</v>
      </c>
      <c r="E2050" s="1" t="s">
        <v>122</v>
      </c>
      <c r="F2050" s="3" t="s">
        <v>23</v>
      </c>
      <c r="G2050" s="1" t="s">
        <v>2979</v>
      </c>
      <c r="H2050" s="27" t="str">
        <f>_xlfn.XLOOKUP(B2050,[2]CALCULATION!$B:$B,[2]CALCULATION!$H:$H,"")</f>
        <v>HUAWEI</v>
      </c>
      <c r="I2050" s="26">
        <v>0</v>
      </c>
      <c r="J2050" s="26">
        <v>0</v>
      </c>
      <c r="K2050" s="26">
        <v>0</v>
      </c>
      <c r="L2050" s="26">
        <v>0</v>
      </c>
      <c r="M2050" s="26">
        <v>0</v>
      </c>
      <c r="N2050" s="26">
        <v>0</v>
      </c>
      <c r="O2050" s="26">
        <v>0</v>
      </c>
      <c r="P2050" s="114" t="s">
        <v>6364</v>
      </c>
      <c r="Q2050" s="42" t="s">
        <v>5538</v>
      </c>
      <c r="R2050" s="42"/>
      <c r="S2050" s="41" t="str" cm="1">
        <f t="array" ref="S2050">IFERROR(_xlfn.IFS(
U2050="MPR ISSUE","PDH",
U2050="BSS Hardware Issue","BSS",
U2050="Sites strategiques, MLL, Pylone, etc.","ENVTECH",
U2050="AKTIVCO DEFAUT GE &amp; POWER Cabinet","AKTIVCO",
U2050="AKTIVCO Coupure ENEO &amp; Baisse de tension","AKTIVCO GRID ONLY",
U2050="Coupure ENEO &amp; Baisse de tension","IHS GRID ONLY",
U2050="Defaut GE &amp; POWER Cabinet","IHS",
U2050="Sharing","Partners",
U2050="Sites strategiques &amp; DataCenter","SST &amp; DC",
U2050="Exclu","Exclu",
U2050="SAT","SAT",
U2050="SPARE-ISSUE","SPARE-ISSUE",
U2050="Fiber CAmtel","TRANS_FO_CAMTEL",
U2050="Fiber AOF","Fiber AOF",
U2050="Projet OCM (HUAWEI)","TRAVAUX-HUAWEI",
U2050="Projet OCM (NOKIA)","TRAVAUX-NOKIA",
U2050="ACCESS-ISSUE","ACCESS-ISSUE",
U2050="Projet OCM (ZTE, NOKIA, autres projets)","TRAVAUX OCM",
U2050="No root CAuse","No root cause",
U2050="ODU HS","PDH",
U2050="IP &amp; VLAN","PDH",
U2050="Warehouse HUAWEI","SPARE-ISSUE",
U2050="SPARE-HS","SPARE-ISSUE",
U2050="Power Telco","BSS",U2050="no impacts","no impacts"
),"")</f>
        <v>No root cause</v>
      </c>
      <c r="T2050" s="41" t="str" cm="1">
        <f t="array" ref="T2050">IFERROR(_xlfn.IFS(
U2050="MPR ISSUE","TX ISSUE",
U2050="BSS Hardware Issue","RAN ISSUE",
U2050="Sites strategiques, MLL, Pylone, etc.","ENVTECH",
U2050="AKTIVCO DEFAUT GE &amp; POWER Cabinet","POWER ISSUE",
U2050="AKTIVCO Coupure ENEO &amp; Baisse de tension","POWER ISSUE",
U2050="Coupure ENEO &amp; Baisse de tension","POWER ISSUE",
U2050="Defaut GE &amp; POWER Cabinet","POWER ISSUE",
U2050="Sharing","POWER ISSUE",
U2050="Sites strategiques &amp; DataCenter","POWER ISSUE",
U2050="Exclu","Exclu",
U2050="SAT","TX ISSUE",
U2050="SPARE-ISSUE","SPARE-ISSUE",
U2050="Fiber CAmtel","TX ISSUE",
U2050="Fiber AOF","TX ISSUE",
U2050="Projet OCM (HUAWEI)","TRAVAUX-HUAWEI",
U2050="Projet OCM (NOKIA)","TRAVAUX -NOKIA",
U2050="ACCESS-ISSUE","ACCESS-ISSUE",
U2050="Projet OCM (ZTE, NOKIA, autres projets)","TRAVAUX OCM",
U2050="No root CAuse","No root cause",
U2050="ODU HS","TX ISSUE",
U2050="IP &amp; VLAN","TX ISSUE",
U2050="Warehouse HUAWEI","SPARE-ISSUE",
U2050="SPARE-HS","SPARE-ISSUE",
U2050="Power Telco","RAN ISSUE",U2050="no impacts","no impacts"
),"")</f>
        <v>No root cause</v>
      </c>
      <c r="U2050" s="68" t="s">
        <v>5691</v>
      </c>
      <c r="V2050" s="41" t="str" cm="1">
        <f t="array" ref="V2050">IFERROR(_xlfn.IFS(
U2050="MPR ISSUE","ACTIVE",
U2050="BSS Hardware Issue","ACTIVE",
U2050="Sites strategiques, MLL, Pylone, etc.","PASSIVE",
U2050="AKTIVCO DEFAUT GE &amp; POWER Cabinet","PASSIVE",
U2050="AKTIVCO Coupure ENEO &amp; Baisse de tension","PASSIVE",
U2050="Coupure ENEO &amp; Baisse de tension","PASSIVE",
U2050="Defaut GE &amp; POWER Cabinet","PASSIVE",
U2050="Sharing","PASSIVE",
U2050="Sites strategiques &amp; DataCenter","PASSIVE",
U2050="Exclu","Exclu",
U2050="SAT","ACTIVE",
U2050="SPARE-ISSUE","SPARE-ISSUE",
U2050="Fiber CAmtel","ACTIVE",
U2050="Fiber AOF","ACTIVE",
U2050="Projet OCM (HUAWEI)","PLANNED WORKS",
U2050="Projet OCM (NOKIA)","PLANNED WORKS",
U2050="ACCESS-ISSUE","ACCESS-ISSUE",
U2050="Projet OCM (ZTE, NOKIA, autres projets)","PLANNED WORKS",
U2050="No root CAuse","No root cause",
U2050="ODU HS","ACTIVE",
U2050="IP &amp; VLAN","ACTIVE",
U2050="Warehouse HUAWEI","SPARE-ISSUE",
U2050="SPARE-HS","SPARE-ISSUE",
U2050="Power Telco","ACTIVE", U2050="no impacts","no impacts"
),"")</f>
        <v>No root cause</v>
      </c>
      <c r="W2050" s="113"/>
      <c r="X2050" s="113"/>
      <c r="Y2050" s="113"/>
      <c r="Z2050" s="113"/>
      <c r="AA2050" s="113"/>
      <c r="AB2050" s="17" t="s">
        <v>5465</v>
      </c>
      <c r="AC2050" s="17" t="str">
        <f>_xlfn.XLOOKUP(B2050,'INCIDENT-04-27-2026'!E:E,'INCIDENT-04-27-2026'!F:F,"")</f>
        <v/>
      </c>
      <c r="AD2050" s="9"/>
      <c r="AE2050" s="7" t="s">
        <v>5465</v>
      </c>
      <c r="AF2050" s="6" t="str">
        <f>_xlfn.XLOOKUP(B2050,'[13]Input_27-04'!$B:$B,'[13]Input_27-04'!$M:$M,"")</f>
        <v/>
      </c>
      <c r="AG2050" s="7"/>
      <c r="AH2050" s="3"/>
      <c r="AI2050" s="18" t="str">
        <f>_xlfn.XLOOKUP(B2050,'[3]Cells Huawei 27042026 10h'!$B:$B,'[3]Cells Huawei 27042026 10h'!$T:$T,"")</f>
        <v/>
      </c>
      <c r="AJ2050" s="18" t="str">
        <f>_xlfn.XLOOKUP(B2050,'[3]Cells Huawei 27042026 15h'!$B:$B,'[3]Cells Huawei 27042026 15h'!$T:$T,"")</f>
        <v/>
      </c>
      <c r="AK2050" s="18" t="str">
        <f>_xlfn.XLOOKUP(B2050,'[4]cells down 27042026 11h28'!$B:$B,'[4]cells down 27042026 11h28'!$R:$R,"")</f>
        <v/>
      </c>
      <c r="AL2050" s="18" t="str">
        <f>_xlfn.XLOOKUP(B2050,'[4]cells down 27042026 18h01'!$B:$B,'[4]cells down 27042026 18h01'!$R:$R,"")</f>
        <v/>
      </c>
      <c r="AM2050" s="18" t="str">
        <f>_xlfn.XLOOKUP(B2050,'[5]cell downs 27042026 11h'!$B:$B,'[5]cell downs 27042026 11h'!$R:$R,"")</f>
        <v/>
      </c>
      <c r="AN2050" s="18" t="str">
        <f>_xlfn.XLOOKUP(B2050,'[5]cell downs 27042026 17h40'!$B:$B,'[5]cell downs 27042026 17h40'!$R:$R,"")</f>
        <v/>
      </c>
      <c r="AO2050" s="18" t="str">
        <f>_xlfn.XLOOKUP(B2050,'[6]ALL SITES DOWN'!$D:$D,'[6]ALL SITES DOWN'!$J:$J,"")</f>
        <v/>
      </c>
      <c r="AP2050" s="18" t="str">
        <f>_xlfn.XLOOKUP(B2050,'[7]ALL SITES DOWN'!$D:$D,'[7]ALL SITES DOWN'!$J:$J,"")</f>
        <v/>
      </c>
      <c r="AQ2050" s="9" t="str">
        <f>_xlfn.XLOOKUP(B2050,[8]sheet1!$AC:$AC,[8]sheet1!$AF:$AF,"")</f>
        <v/>
      </c>
      <c r="AR2050" s="14"/>
      <c r="AS2050" s="14" t="s">
        <v>5465</v>
      </c>
      <c r="AT2050" s="14" t="str">
        <f>_xlfn.XLOOKUP(B2050,'[9]cell downs 18042026 17h'!$B:$B,'[9]cell downs 18042026 17h'!$B:$B,"")</f>
        <v/>
      </c>
      <c r="AU2050" s="14" t="str">
        <f>_xlfn.XLOOKUP(B2050,'[10]Cells Huawei 19042026 15h'!$B:$B,'[10]Cells Huawei 19042026 15h'!$B:$B,"")</f>
        <v/>
      </c>
      <c r="AV2050" s="9" t="str">
        <f>_xlfn.XLOOKUP(B2050,'[11]cells down 19042026 9H40'!$B:$B,'[11]cells down 19042026 9H40'!$B:$B,"")</f>
        <v/>
      </c>
    </row>
    <row r="2051" spans="1:48" hidden="1" x14ac:dyDescent="0.3">
      <c r="A2051" s="1" t="s">
        <v>2990</v>
      </c>
      <c r="B2051" s="8" t="s">
        <v>2991</v>
      </c>
      <c r="C2051" s="3" t="str">
        <f>_xlfn.XLOOKUP(B2051,'[1]daily break down'!$D:$D,'[1]daily break down'!$E:$E,"")</f>
        <v>NORD</v>
      </c>
      <c r="D2051" s="1" t="s">
        <v>21</v>
      </c>
      <c r="E2051" s="1" t="s">
        <v>122</v>
      </c>
      <c r="F2051" s="3" t="s">
        <v>23</v>
      </c>
      <c r="G2051" s="1" t="s">
        <v>2992</v>
      </c>
      <c r="H2051" s="27" t="str">
        <f>_xlfn.XLOOKUP(B2051,[2]CALCULATION!$B:$B,[2]CALCULATION!$H:$H,"")</f>
        <v>HUAWEI</v>
      </c>
      <c r="I2051" s="26">
        <v>0</v>
      </c>
      <c r="J2051" s="26">
        <v>0</v>
      </c>
      <c r="K2051" s="26">
        <v>0</v>
      </c>
      <c r="L2051" s="26">
        <v>0</v>
      </c>
      <c r="M2051" s="26">
        <v>0</v>
      </c>
      <c r="N2051" s="26">
        <v>0</v>
      </c>
      <c r="O2051" s="26">
        <v>0</v>
      </c>
      <c r="P2051" s="114" t="s">
        <v>6364</v>
      </c>
      <c r="Q2051" s="42" t="s">
        <v>5538</v>
      </c>
      <c r="R2051" s="42"/>
      <c r="S2051" s="41" t="str" cm="1">
        <f t="array" ref="S2051">IFERROR(_xlfn.IFS(
U2051="MPR ISSUE","PDH",
U2051="BSS Hardware Issue","BSS",
U2051="Sites strategiques, MLL, Pylone, etc.","ENVTECH",
U2051="AKTIVCO DEFAUT GE &amp; POWER Cabinet","AKTIVCO",
U2051="AKTIVCO Coupure ENEO &amp; Baisse de tension","AKTIVCO GRID ONLY",
U2051="Coupure ENEO &amp; Baisse de tension","IHS GRID ONLY",
U2051="Defaut GE &amp; POWER Cabinet","IHS",
U2051="Sharing","Partners",
U2051="Sites strategiques &amp; DataCenter","SST &amp; DC",
U2051="Exclu","Exclu",
U2051="SAT","SAT",
U2051="SPARE-ISSUE","SPARE-ISSUE",
U2051="Fiber CAmtel","TRANS_FO_CAMTEL",
U2051="Fiber AOF","Fiber AOF",
U2051="Projet OCM (HUAWEI)","TRAVAUX-HUAWEI",
U2051="Projet OCM (NOKIA)","TRAVAUX-NOKIA",
U2051="ACCESS-ISSUE","ACCESS-ISSUE",
U2051="Projet OCM (ZTE, NOKIA, autres projets)","TRAVAUX OCM",
U2051="No root CAuse","No root cause",
U2051="ODU HS","PDH",
U2051="IP &amp; VLAN","PDH",
U2051="Warehouse HUAWEI","SPARE-ISSUE",
U2051="SPARE-HS","SPARE-ISSUE",
U2051="Power Telco","BSS",U2051="no impacts","no impacts"
),"")</f>
        <v>No root cause</v>
      </c>
      <c r="T2051" s="41" t="str" cm="1">
        <f t="array" ref="T2051">IFERROR(_xlfn.IFS(
U2051="MPR ISSUE","TX ISSUE",
U2051="BSS Hardware Issue","RAN ISSUE",
U2051="Sites strategiques, MLL, Pylone, etc.","ENVTECH",
U2051="AKTIVCO DEFAUT GE &amp; POWER Cabinet","POWER ISSUE",
U2051="AKTIVCO Coupure ENEO &amp; Baisse de tension","POWER ISSUE",
U2051="Coupure ENEO &amp; Baisse de tension","POWER ISSUE",
U2051="Defaut GE &amp; POWER Cabinet","POWER ISSUE",
U2051="Sharing","POWER ISSUE",
U2051="Sites strategiques &amp; DataCenter","POWER ISSUE",
U2051="Exclu","Exclu",
U2051="SAT","TX ISSUE",
U2051="SPARE-ISSUE","SPARE-ISSUE",
U2051="Fiber CAmtel","TX ISSUE",
U2051="Fiber AOF","TX ISSUE",
U2051="Projet OCM (HUAWEI)","TRAVAUX-HUAWEI",
U2051="Projet OCM (NOKIA)","TRAVAUX -NOKIA",
U2051="ACCESS-ISSUE","ACCESS-ISSUE",
U2051="Projet OCM (ZTE, NOKIA, autres projets)","TRAVAUX OCM",
U2051="No root CAuse","No root cause",
U2051="ODU HS","TX ISSUE",
U2051="IP &amp; VLAN","TX ISSUE",
U2051="Warehouse HUAWEI","SPARE-ISSUE",
U2051="SPARE-HS","SPARE-ISSUE",
U2051="Power Telco","RAN ISSUE",U2051="no impacts","no impacts"
),"")</f>
        <v>No root cause</v>
      </c>
      <c r="U2051" s="68" t="s">
        <v>5691</v>
      </c>
      <c r="V2051" s="41" t="str" cm="1">
        <f t="array" ref="V2051">IFERROR(_xlfn.IFS(
U2051="MPR ISSUE","ACTIVE",
U2051="BSS Hardware Issue","ACTIVE",
U2051="Sites strategiques, MLL, Pylone, etc.","PASSIVE",
U2051="AKTIVCO DEFAUT GE &amp; POWER Cabinet","PASSIVE",
U2051="AKTIVCO Coupure ENEO &amp; Baisse de tension","PASSIVE",
U2051="Coupure ENEO &amp; Baisse de tension","PASSIVE",
U2051="Defaut GE &amp; POWER Cabinet","PASSIVE",
U2051="Sharing","PASSIVE",
U2051="Sites strategiques &amp; DataCenter","PASSIVE",
U2051="Exclu","Exclu",
U2051="SAT","ACTIVE",
U2051="SPARE-ISSUE","SPARE-ISSUE",
U2051="Fiber CAmtel","ACTIVE",
U2051="Fiber AOF","ACTIVE",
U2051="Projet OCM (HUAWEI)","PLANNED WORKS",
U2051="Projet OCM (NOKIA)","PLANNED WORKS",
U2051="ACCESS-ISSUE","ACCESS-ISSUE",
U2051="Projet OCM (ZTE, NOKIA, autres projets)","PLANNED WORKS",
U2051="No root CAuse","No root cause",
U2051="ODU HS","ACTIVE",
U2051="IP &amp; VLAN","ACTIVE",
U2051="Warehouse HUAWEI","SPARE-ISSUE",
U2051="SPARE-HS","SPARE-ISSUE",
U2051="Power Telco","ACTIVE", U2051="no impacts","no impacts"
),"")</f>
        <v>No root cause</v>
      </c>
      <c r="W2051" s="113"/>
      <c r="X2051" s="113"/>
      <c r="Y2051" s="113"/>
      <c r="Z2051" s="113"/>
      <c r="AA2051" s="113"/>
      <c r="AB2051" s="17" t="s">
        <v>5465</v>
      </c>
      <c r="AC2051" s="17" t="str">
        <f>_xlfn.XLOOKUP(B2051,'INCIDENT-04-27-2026'!E:E,'INCIDENT-04-27-2026'!F:F,"")</f>
        <v/>
      </c>
      <c r="AD2051" s="9"/>
      <c r="AE2051" s="7" t="s">
        <v>5465</v>
      </c>
      <c r="AF2051" s="6" t="str">
        <f>_xlfn.XLOOKUP(B2051,'[13]Input_27-04'!$B:$B,'[13]Input_27-04'!$M:$M,"")</f>
        <v/>
      </c>
      <c r="AG2051" s="7"/>
      <c r="AH2051" s="3"/>
      <c r="AI2051" s="18" t="str">
        <f>_xlfn.XLOOKUP(B2051,'[3]Cells Huawei 27042026 10h'!$B:$B,'[3]Cells Huawei 27042026 10h'!$T:$T,"")</f>
        <v/>
      </c>
      <c r="AJ2051" s="18" t="str">
        <f>_xlfn.XLOOKUP(B2051,'[3]Cells Huawei 27042026 15h'!$B:$B,'[3]Cells Huawei 27042026 15h'!$T:$T,"")</f>
        <v/>
      </c>
      <c r="AK2051" s="18" t="str">
        <f>_xlfn.XLOOKUP(B2051,'[4]cells down 27042026 11h28'!$B:$B,'[4]cells down 27042026 11h28'!$R:$R,"")</f>
        <v/>
      </c>
      <c r="AL2051" s="18" t="str">
        <f>_xlfn.XLOOKUP(B2051,'[4]cells down 27042026 18h01'!$B:$B,'[4]cells down 27042026 18h01'!$R:$R,"")</f>
        <v/>
      </c>
      <c r="AM2051" s="18" t="str">
        <f>_xlfn.XLOOKUP(B2051,'[5]cell downs 27042026 11h'!$B:$B,'[5]cell downs 27042026 11h'!$R:$R,"")</f>
        <v/>
      </c>
      <c r="AN2051" s="18" t="str">
        <f>_xlfn.XLOOKUP(B2051,'[5]cell downs 27042026 17h40'!$B:$B,'[5]cell downs 27042026 17h40'!$R:$R,"")</f>
        <v/>
      </c>
      <c r="AO2051" s="18" t="str">
        <f>_xlfn.XLOOKUP(B2051,'[6]ALL SITES DOWN'!$D:$D,'[6]ALL SITES DOWN'!$J:$J,"")</f>
        <v/>
      </c>
      <c r="AP2051" s="18" t="str">
        <f>_xlfn.XLOOKUP(B2051,'[7]ALL SITES DOWN'!$D:$D,'[7]ALL SITES DOWN'!$J:$J,"")</f>
        <v/>
      </c>
      <c r="AQ2051" s="9" t="str">
        <f>_xlfn.XLOOKUP(B2051,[8]sheet1!$AC:$AC,[8]sheet1!$AF:$AF,"")</f>
        <v/>
      </c>
      <c r="AR2051" s="14"/>
      <c r="AS2051" s="14" t="s">
        <v>5465</v>
      </c>
      <c r="AT2051" s="14" t="str">
        <f>_xlfn.XLOOKUP(B2051,'[9]cell downs 18042026 17h'!$B:$B,'[9]cell downs 18042026 17h'!$B:$B,"")</f>
        <v/>
      </c>
      <c r="AU2051" s="14" t="str">
        <f>_xlfn.XLOOKUP(B2051,'[10]Cells Huawei 19042026 15h'!$B:$B,'[10]Cells Huawei 19042026 15h'!$B:$B,"")</f>
        <v/>
      </c>
      <c r="AV2051" s="9" t="str">
        <f>_xlfn.XLOOKUP(B2051,'[11]cells down 19042026 9H40'!$B:$B,'[11]cells down 19042026 9H40'!$B:$B,"")</f>
        <v/>
      </c>
    </row>
    <row r="2052" spans="1:48" hidden="1" x14ac:dyDescent="0.3">
      <c r="A2052" s="1" t="s">
        <v>3005</v>
      </c>
      <c r="B2052" s="8" t="s">
        <v>3006</v>
      </c>
      <c r="C2052" s="3" t="str">
        <f>_xlfn.XLOOKUP(B2052,'[1]daily break down'!$D:$D,'[1]daily break down'!$E:$E,"")</f>
        <v>NORD</v>
      </c>
      <c r="D2052" s="1" t="s">
        <v>11</v>
      </c>
      <c r="E2052" s="1" t="s">
        <v>12</v>
      </c>
      <c r="F2052" s="3" t="s">
        <v>23</v>
      </c>
      <c r="G2052" s="1" t="s">
        <v>3007</v>
      </c>
      <c r="H2052" s="27" t="str">
        <f>_xlfn.XLOOKUP(B2052,[2]CALCULATION!$B:$B,[2]CALCULATION!$H:$H,"")</f>
        <v>HUAWEI</v>
      </c>
      <c r="I2052" s="26">
        <v>0.87716482180616551</v>
      </c>
      <c r="J2052" s="26">
        <v>3.5003124705721205</v>
      </c>
      <c r="K2052" s="26">
        <v>0</v>
      </c>
      <c r="L2052" s="26">
        <v>8.460961153772617E-2</v>
      </c>
      <c r="M2052" s="26">
        <v>0</v>
      </c>
      <c r="N2052" s="26">
        <v>0</v>
      </c>
      <c r="O2052" s="26">
        <v>0</v>
      </c>
      <c r="P2052" s="114" t="s">
        <v>6364</v>
      </c>
      <c r="Q2052" s="42" t="s">
        <v>5538</v>
      </c>
      <c r="R2052" s="42"/>
      <c r="S2052" s="41" t="str" cm="1">
        <f t="array" ref="S2052">IFERROR(_xlfn.IFS(
U2052="MPR ISSUE","PDH",
U2052="BSS Hardware Issue","BSS",
U2052="Sites strategiques, MLL, Pylone, etc.","ENVTECH",
U2052="AKTIVCO DEFAUT GE &amp; POWER Cabinet","AKTIVCO",
U2052="AKTIVCO Coupure ENEO &amp; Baisse de tension","AKTIVCO GRID ONLY",
U2052="Coupure ENEO &amp; Baisse de tension","IHS GRID ONLY",
U2052="Defaut GE &amp; POWER Cabinet","IHS",
U2052="Sharing","Partners",
U2052="Sites strategiques &amp; DataCenter","SST &amp; DC",
U2052="Exclu","Exclu",
U2052="SAT","SAT",
U2052="SPARE-ISSUE","SPARE-ISSUE",
U2052="Fiber CAmtel","TRANS_FO_CAMTEL",
U2052="Fiber AOF","Fiber AOF",
U2052="Projet OCM (HUAWEI)","TRAVAUX-HUAWEI",
U2052="Projet OCM (NOKIA)","TRAVAUX-NOKIA",
U2052="ACCESS-ISSUE","ACCESS-ISSUE",
U2052="Projet OCM (ZTE, NOKIA, autres projets)","TRAVAUX OCM",
U2052="No root CAuse","No root cause",
U2052="ODU HS","PDH",
U2052="IP &amp; VLAN","PDH",
U2052="Warehouse HUAWEI","SPARE-ISSUE",
U2052="SPARE-HS","SPARE-ISSUE",
U2052="Power Telco","BSS",U2052="no impacts","no impacts"
),"")</f>
        <v>No root cause</v>
      </c>
      <c r="T2052" s="41" t="str" cm="1">
        <f t="array" ref="T2052">IFERROR(_xlfn.IFS(
U2052="MPR ISSUE","TX ISSUE",
U2052="BSS Hardware Issue","RAN ISSUE",
U2052="Sites strategiques, MLL, Pylone, etc.","ENVTECH",
U2052="AKTIVCO DEFAUT GE &amp; POWER Cabinet","POWER ISSUE",
U2052="AKTIVCO Coupure ENEO &amp; Baisse de tension","POWER ISSUE",
U2052="Coupure ENEO &amp; Baisse de tension","POWER ISSUE",
U2052="Defaut GE &amp; POWER Cabinet","POWER ISSUE",
U2052="Sharing","POWER ISSUE",
U2052="Sites strategiques &amp; DataCenter","POWER ISSUE",
U2052="Exclu","Exclu",
U2052="SAT","TX ISSUE",
U2052="SPARE-ISSUE","SPARE-ISSUE",
U2052="Fiber CAmtel","TX ISSUE",
U2052="Fiber AOF","TX ISSUE",
U2052="Projet OCM (HUAWEI)","TRAVAUX-HUAWEI",
U2052="Projet OCM (NOKIA)","TRAVAUX -NOKIA",
U2052="ACCESS-ISSUE","ACCESS-ISSUE",
U2052="Projet OCM (ZTE, NOKIA, autres projets)","TRAVAUX OCM",
U2052="No root CAuse","No root cause",
U2052="ODU HS","TX ISSUE",
U2052="IP &amp; VLAN","TX ISSUE",
U2052="Warehouse HUAWEI","SPARE-ISSUE",
U2052="SPARE-HS","SPARE-ISSUE",
U2052="Power Telco","RAN ISSUE",U2052="no impacts","no impacts"
),"")</f>
        <v>No root cause</v>
      </c>
      <c r="U2052" s="68" t="s">
        <v>5691</v>
      </c>
      <c r="V2052" s="41" t="str" cm="1">
        <f t="array" ref="V2052">IFERROR(_xlfn.IFS(
U2052="MPR ISSUE","ACTIVE",
U2052="BSS Hardware Issue","ACTIVE",
U2052="Sites strategiques, MLL, Pylone, etc.","PASSIVE",
U2052="AKTIVCO DEFAUT GE &amp; POWER Cabinet","PASSIVE",
U2052="AKTIVCO Coupure ENEO &amp; Baisse de tension","PASSIVE",
U2052="Coupure ENEO &amp; Baisse de tension","PASSIVE",
U2052="Defaut GE &amp; POWER Cabinet","PASSIVE",
U2052="Sharing","PASSIVE",
U2052="Sites strategiques &amp; DataCenter","PASSIVE",
U2052="Exclu","Exclu",
U2052="SAT","ACTIVE",
U2052="SPARE-ISSUE","SPARE-ISSUE",
U2052="Fiber CAmtel","ACTIVE",
U2052="Fiber AOF","ACTIVE",
U2052="Projet OCM (HUAWEI)","PLANNED WORKS",
U2052="Projet OCM (NOKIA)","PLANNED WORKS",
U2052="ACCESS-ISSUE","ACCESS-ISSUE",
U2052="Projet OCM (ZTE, NOKIA, autres projets)","PLANNED WORKS",
U2052="No root CAuse","No root cause",
U2052="ODU HS","ACTIVE",
U2052="IP &amp; VLAN","ACTIVE",
U2052="Warehouse HUAWEI","SPARE-ISSUE",
U2052="SPARE-HS","SPARE-ISSUE",
U2052="Power Telco","ACTIVE", U2052="no impacts","no impacts"
),"")</f>
        <v>No root cause</v>
      </c>
      <c r="W2052" s="113"/>
      <c r="X2052" s="113"/>
      <c r="Y2052" s="113"/>
      <c r="Z2052" s="113"/>
      <c r="AA2052" s="113"/>
      <c r="AB2052" s="17" t="s">
        <v>5465</v>
      </c>
      <c r="AC2052" s="17" t="str">
        <f>_xlfn.XLOOKUP(B2052,'INCIDENT-04-27-2026'!E:E,'INCIDENT-04-27-2026'!F:F,"")</f>
        <v/>
      </c>
      <c r="AD2052" s="9"/>
      <c r="AE2052" s="7" t="s">
        <v>5465</v>
      </c>
      <c r="AF2052" s="6" t="str">
        <f>_xlfn.XLOOKUP(B2052,'[13]Input_27-04'!$B:$B,'[13]Input_27-04'!$M:$M,"")</f>
        <v/>
      </c>
      <c r="AG2052" s="7"/>
      <c r="AH2052" s="3"/>
      <c r="AI2052" s="18" t="str">
        <f>_xlfn.XLOOKUP(B2052,'[3]Cells Huawei 27042026 10h'!$B:$B,'[3]Cells Huawei 27042026 10h'!$T:$T,"")</f>
        <v/>
      </c>
      <c r="AJ2052" s="18" t="str">
        <f>_xlfn.XLOOKUP(B2052,'[3]Cells Huawei 27042026 15h'!$B:$B,'[3]Cells Huawei 27042026 15h'!$T:$T,"")</f>
        <v/>
      </c>
      <c r="AK2052" s="18" t="str">
        <f>_xlfn.XLOOKUP(B2052,'[4]cells down 27042026 11h28'!$B:$B,'[4]cells down 27042026 11h28'!$R:$R,"")</f>
        <v/>
      </c>
      <c r="AL2052" s="18" t="str">
        <f>_xlfn.XLOOKUP(B2052,'[4]cells down 27042026 18h01'!$B:$B,'[4]cells down 27042026 18h01'!$R:$R,"")</f>
        <v/>
      </c>
      <c r="AM2052" s="18" t="str">
        <f>_xlfn.XLOOKUP(B2052,'[5]cell downs 27042026 11h'!$B:$B,'[5]cell downs 27042026 11h'!$R:$R,"")</f>
        <v/>
      </c>
      <c r="AN2052" s="18" t="str">
        <f>_xlfn.XLOOKUP(B2052,'[5]cell downs 27042026 17h40'!$B:$B,'[5]cell downs 27042026 17h40'!$R:$R,"")</f>
        <v/>
      </c>
      <c r="AO2052" s="18" t="str">
        <f>_xlfn.XLOOKUP(B2052,'[6]ALL SITES DOWN'!$D:$D,'[6]ALL SITES DOWN'!$J:$J,"")</f>
        <v/>
      </c>
      <c r="AP2052" s="18" t="str">
        <f>_xlfn.XLOOKUP(B2052,'[7]ALL SITES DOWN'!$D:$D,'[7]ALL SITES DOWN'!$J:$J,"")</f>
        <v/>
      </c>
      <c r="AQ2052" s="9" t="str">
        <f>_xlfn.XLOOKUP(B2052,[8]sheet1!$AC:$AC,[8]sheet1!$AF:$AF,"")</f>
        <v/>
      </c>
      <c r="AR2052" s="14"/>
      <c r="AS2052" s="14" t="s">
        <v>5465</v>
      </c>
      <c r="AT2052" s="14" t="str">
        <f>_xlfn.XLOOKUP(B2052,'[9]cell downs 18042026 17h'!$B:$B,'[9]cell downs 18042026 17h'!$B:$B,"")</f>
        <v/>
      </c>
      <c r="AU2052" s="14" t="str">
        <f>_xlfn.XLOOKUP(B2052,'[10]Cells Huawei 19042026 15h'!$B:$B,'[10]Cells Huawei 19042026 15h'!$B:$B,"")</f>
        <v/>
      </c>
      <c r="AV2052" s="9" t="str">
        <f>_xlfn.XLOOKUP(B2052,'[11]cells down 19042026 9H40'!$B:$B,'[11]cells down 19042026 9H40'!$B:$B,"")</f>
        <v/>
      </c>
    </row>
    <row r="2053" spans="1:48" hidden="1" x14ac:dyDescent="0.3">
      <c r="A2053" s="1" t="s">
        <v>3007</v>
      </c>
      <c r="B2053" s="8" t="s">
        <v>3010</v>
      </c>
      <c r="C2053" s="3" t="str">
        <f>_xlfn.XLOOKUP(B2053,'[1]daily break down'!$D:$D,'[1]daily break down'!$E:$E,"")</f>
        <v>NORD</v>
      </c>
      <c r="D2053" s="1" t="s">
        <v>11</v>
      </c>
      <c r="E2053" s="1" t="s">
        <v>12</v>
      </c>
      <c r="F2053" s="3" t="s">
        <v>23</v>
      </c>
      <c r="G2053" s="1" t="s">
        <v>3007</v>
      </c>
      <c r="H2053" s="27" t="str">
        <f>_xlfn.XLOOKUP(B2053,[2]CALCULATION!$B:$B,[2]CALCULATION!$H:$H,"")</f>
        <v>HUAWEI</v>
      </c>
      <c r="I2053" s="26">
        <v>0</v>
      </c>
      <c r="J2053" s="26">
        <v>0</v>
      </c>
      <c r="K2053" s="26">
        <v>0</v>
      </c>
      <c r="L2053" s="26">
        <v>0</v>
      </c>
      <c r="M2053" s="26">
        <v>0</v>
      </c>
      <c r="N2053" s="26">
        <v>0</v>
      </c>
      <c r="O2053" s="26">
        <v>0</v>
      </c>
      <c r="P2053" s="114" t="s">
        <v>6364</v>
      </c>
      <c r="Q2053" s="42" t="s">
        <v>5538</v>
      </c>
      <c r="R2053" s="42"/>
      <c r="S2053" s="41" t="str" cm="1">
        <f t="array" ref="S2053">IFERROR(_xlfn.IFS(
U2053="MPR ISSUE","PDH",
U2053="BSS Hardware Issue","BSS",
U2053="Sites strategiques, MLL, Pylone, etc.","ENVTECH",
U2053="AKTIVCO DEFAUT GE &amp; POWER Cabinet","AKTIVCO",
U2053="AKTIVCO Coupure ENEO &amp; Baisse de tension","AKTIVCO GRID ONLY",
U2053="Coupure ENEO &amp; Baisse de tension","IHS GRID ONLY",
U2053="Defaut GE &amp; POWER Cabinet","IHS",
U2053="Sharing","Partners",
U2053="Sites strategiques &amp; DataCenter","SST &amp; DC",
U2053="Exclu","Exclu",
U2053="SAT","SAT",
U2053="SPARE-ISSUE","SPARE-ISSUE",
U2053="Fiber CAmtel","TRANS_FO_CAMTEL",
U2053="Fiber AOF","Fiber AOF",
U2053="Projet OCM (HUAWEI)","TRAVAUX-HUAWEI",
U2053="Projet OCM (NOKIA)","TRAVAUX-NOKIA",
U2053="ACCESS-ISSUE","ACCESS-ISSUE",
U2053="Projet OCM (ZTE, NOKIA, autres projets)","TRAVAUX OCM",
U2053="No root CAuse","No root cause",
U2053="ODU HS","PDH",
U2053="IP &amp; VLAN","PDH",
U2053="Warehouse HUAWEI","SPARE-ISSUE",
U2053="SPARE-HS","SPARE-ISSUE",
U2053="Power Telco","BSS",U2053="no impacts","no impacts"
),"")</f>
        <v>No root cause</v>
      </c>
      <c r="T2053" s="41" t="str" cm="1">
        <f t="array" ref="T2053">IFERROR(_xlfn.IFS(
U2053="MPR ISSUE","TX ISSUE",
U2053="BSS Hardware Issue","RAN ISSUE",
U2053="Sites strategiques, MLL, Pylone, etc.","ENVTECH",
U2053="AKTIVCO DEFAUT GE &amp; POWER Cabinet","POWER ISSUE",
U2053="AKTIVCO Coupure ENEO &amp; Baisse de tension","POWER ISSUE",
U2053="Coupure ENEO &amp; Baisse de tension","POWER ISSUE",
U2053="Defaut GE &amp; POWER Cabinet","POWER ISSUE",
U2053="Sharing","POWER ISSUE",
U2053="Sites strategiques &amp; DataCenter","POWER ISSUE",
U2053="Exclu","Exclu",
U2053="SAT","TX ISSUE",
U2053="SPARE-ISSUE","SPARE-ISSUE",
U2053="Fiber CAmtel","TX ISSUE",
U2053="Fiber AOF","TX ISSUE",
U2053="Projet OCM (HUAWEI)","TRAVAUX-HUAWEI",
U2053="Projet OCM (NOKIA)","TRAVAUX -NOKIA",
U2053="ACCESS-ISSUE","ACCESS-ISSUE",
U2053="Projet OCM (ZTE, NOKIA, autres projets)","TRAVAUX OCM",
U2053="No root CAuse","No root cause",
U2053="ODU HS","TX ISSUE",
U2053="IP &amp; VLAN","TX ISSUE",
U2053="Warehouse HUAWEI","SPARE-ISSUE",
U2053="SPARE-HS","SPARE-ISSUE",
U2053="Power Telco","RAN ISSUE",U2053="no impacts","no impacts"
),"")</f>
        <v>No root cause</v>
      </c>
      <c r="U2053" s="68" t="s">
        <v>5691</v>
      </c>
      <c r="V2053" s="41" t="str" cm="1">
        <f t="array" ref="V2053">IFERROR(_xlfn.IFS(
U2053="MPR ISSUE","ACTIVE",
U2053="BSS Hardware Issue","ACTIVE",
U2053="Sites strategiques, MLL, Pylone, etc.","PASSIVE",
U2053="AKTIVCO DEFAUT GE &amp; POWER Cabinet","PASSIVE",
U2053="AKTIVCO Coupure ENEO &amp; Baisse de tension","PASSIVE",
U2053="Coupure ENEO &amp; Baisse de tension","PASSIVE",
U2053="Defaut GE &amp; POWER Cabinet","PASSIVE",
U2053="Sharing","PASSIVE",
U2053="Sites strategiques &amp; DataCenter","PASSIVE",
U2053="Exclu","Exclu",
U2053="SAT","ACTIVE",
U2053="SPARE-ISSUE","SPARE-ISSUE",
U2053="Fiber CAmtel","ACTIVE",
U2053="Fiber AOF","ACTIVE",
U2053="Projet OCM (HUAWEI)","PLANNED WORKS",
U2053="Projet OCM (NOKIA)","PLANNED WORKS",
U2053="ACCESS-ISSUE","ACCESS-ISSUE",
U2053="Projet OCM (ZTE, NOKIA, autres projets)","PLANNED WORKS",
U2053="No root CAuse","No root cause",
U2053="ODU HS","ACTIVE",
U2053="IP &amp; VLAN","ACTIVE",
U2053="Warehouse HUAWEI","SPARE-ISSUE",
U2053="SPARE-HS","SPARE-ISSUE",
U2053="Power Telco","ACTIVE", U2053="no impacts","no impacts"
),"")</f>
        <v>No root cause</v>
      </c>
      <c r="W2053" s="113"/>
      <c r="X2053" s="113"/>
      <c r="Y2053" s="113"/>
      <c r="Z2053" s="113"/>
      <c r="AA2053" s="113"/>
      <c r="AB2053" s="17" t="s">
        <v>5465</v>
      </c>
      <c r="AC2053" s="17" t="str">
        <f>_xlfn.XLOOKUP(B2053,'INCIDENT-04-27-2026'!E:E,'INCIDENT-04-27-2026'!F:F,"")</f>
        <v/>
      </c>
      <c r="AD2053" s="9"/>
      <c r="AE2053" s="7" t="s">
        <v>5465</v>
      </c>
      <c r="AF2053" s="6" t="str">
        <f>_xlfn.XLOOKUP(B2053,'[13]Input_27-04'!$B:$B,'[13]Input_27-04'!$M:$M,"")</f>
        <v/>
      </c>
      <c r="AG2053" s="7"/>
      <c r="AH2053" s="3"/>
      <c r="AI2053" s="18" t="str">
        <f>_xlfn.XLOOKUP(B2053,'[3]Cells Huawei 27042026 10h'!$B:$B,'[3]Cells Huawei 27042026 10h'!$T:$T,"")</f>
        <v/>
      </c>
      <c r="AJ2053" s="18" t="str">
        <f>_xlfn.XLOOKUP(B2053,'[3]Cells Huawei 27042026 15h'!$B:$B,'[3]Cells Huawei 27042026 15h'!$T:$T,"")</f>
        <v/>
      </c>
      <c r="AK2053" s="18" t="str">
        <f>_xlfn.XLOOKUP(B2053,'[4]cells down 27042026 11h28'!$B:$B,'[4]cells down 27042026 11h28'!$R:$R,"")</f>
        <v/>
      </c>
      <c r="AL2053" s="18" t="str">
        <f>_xlfn.XLOOKUP(B2053,'[4]cells down 27042026 18h01'!$B:$B,'[4]cells down 27042026 18h01'!$R:$R,"")</f>
        <v/>
      </c>
      <c r="AM2053" s="18" t="str">
        <f>_xlfn.XLOOKUP(B2053,'[5]cell downs 27042026 11h'!$B:$B,'[5]cell downs 27042026 11h'!$R:$R,"")</f>
        <v/>
      </c>
      <c r="AN2053" s="18" t="str">
        <f>_xlfn.XLOOKUP(B2053,'[5]cell downs 27042026 17h40'!$B:$B,'[5]cell downs 27042026 17h40'!$R:$R,"")</f>
        <v/>
      </c>
      <c r="AO2053" s="18" t="str">
        <f>_xlfn.XLOOKUP(B2053,'[6]ALL SITES DOWN'!$D:$D,'[6]ALL SITES DOWN'!$J:$J,"")</f>
        <v/>
      </c>
      <c r="AP2053" s="18" t="str">
        <f>_xlfn.XLOOKUP(B2053,'[7]ALL SITES DOWN'!$D:$D,'[7]ALL SITES DOWN'!$J:$J,"")</f>
        <v/>
      </c>
      <c r="AQ2053" s="9" t="str">
        <f>_xlfn.XLOOKUP(B2053,[8]sheet1!$AC:$AC,[8]sheet1!$AF:$AF,"")</f>
        <v/>
      </c>
      <c r="AR2053" s="14"/>
      <c r="AS2053" s="14" t="s">
        <v>5465</v>
      </c>
      <c r="AT2053" s="14" t="str">
        <f>_xlfn.XLOOKUP(B2053,'[9]cell downs 18042026 17h'!$B:$B,'[9]cell downs 18042026 17h'!$B:$B,"")</f>
        <v/>
      </c>
      <c r="AU2053" s="14" t="str">
        <f>_xlfn.XLOOKUP(B2053,'[10]Cells Huawei 19042026 15h'!$B:$B,'[10]Cells Huawei 19042026 15h'!$B:$B,"")</f>
        <v/>
      </c>
      <c r="AV2053" s="9" t="str">
        <f>_xlfn.XLOOKUP(B2053,'[11]cells down 19042026 9H40'!$B:$B,'[11]cells down 19042026 9H40'!$B:$B,"")</f>
        <v/>
      </c>
    </row>
    <row r="2054" spans="1:48" hidden="1" x14ac:dyDescent="0.3">
      <c r="A2054" s="1" t="s">
        <v>3017</v>
      </c>
      <c r="B2054" s="8" t="s">
        <v>3018</v>
      </c>
      <c r="C2054" s="3" t="str">
        <f>_xlfn.XLOOKUP(B2054,'[1]daily break down'!$D:$D,'[1]daily break down'!$E:$E,"")</f>
        <v>NORD</v>
      </c>
      <c r="D2054" s="1" t="s">
        <v>11</v>
      </c>
      <c r="E2054" s="1" t="s">
        <v>154</v>
      </c>
      <c r="F2054" s="3" t="s">
        <v>23</v>
      </c>
      <c r="G2054" s="1" t="s">
        <v>3017</v>
      </c>
      <c r="H2054" s="27" t="str">
        <f>_xlfn.XLOOKUP(B2054,[2]CALCULATION!$B:$B,[2]CALCULATION!$H:$H,"")</f>
        <v>HUAWEI</v>
      </c>
      <c r="I2054" s="26">
        <v>0</v>
      </c>
      <c r="J2054" s="26">
        <v>0</v>
      </c>
      <c r="K2054" s="26">
        <v>0</v>
      </c>
      <c r="L2054" s="26">
        <v>0</v>
      </c>
      <c r="M2054" s="26">
        <v>0</v>
      </c>
      <c r="N2054" s="26">
        <v>0</v>
      </c>
      <c r="O2054" s="26">
        <v>0</v>
      </c>
      <c r="P2054" s="114" t="s">
        <v>6364</v>
      </c>
      <c r="Q2054" s="42" t="s">
        <v>5538</v>
      </c>
      <c r="R2054" s="42"/>
      <c r="S2054" s="41" t="str" cm="1">
        <f t="array" ref="S2054">IFERROR(_xlfn.IFS(
U2054="MPR ISSUE","PDH",
U2054="BSS Hardware Issue","BSS",
U2054="Sites strategiques, MLL, Pylone, etc.","ENVTECH",
U2054="AKTIVCO DEFAUT GE &amp; POWER Cabinet","AKTIVCO",
U2054="AKTIVCO Coupure ENEO &amp; Baisse de tension","AKTIVCO GRID ONLY",
U2054="Coupure ENEO &amp; Baisse de tension","IHS GRID ONLY",
U2054="Defaut GE &amp; POWER Cabinet","IHS",
U2054="Sharing","Partners",
U2054="Sites strategiques &amp; DataCenter","SST &amp; DC",
U2054="Exclu","Exclu",
U2054="SAT","SAT",
U2054="SPARE-ISSUE","SPARE-ISSUE",
U2054="Fiber CAmtel","TRANS_FO_CAMTEL",
U2054="Fiber AOF","Fiber AOF",
U2054="Projet OCM (HUAWEI)","TRAVAUX-HUAWEI",
U2054="Projet OCM (NOKIA)","TRAVAUX-NOKIA",
U2054="ACCESS-ISSUE","ACCESS-ISSUE",
U2054="Projet OCM (ZTE, NOKIA, autres projets)","TRAVAUX OCM",
U2054="No root CAuse","No root cause",
U2054="ODU HS","PDH",
U2054="IP &amp; VLAN","PDH",
U2054="Warehouse HUAWEI","SPARE-ISSUE",
U2054="SPARE-HS","SPARE-ISSUE",
U2054="Power Telco","BSS",U2054="no impacts","no impacts"
),"")</f>
        <v>No root cause</v>
      </c>
      <c r="T2054" s="41" t="str" cm="1">
        <f t="array" ref="T2054">IFERROR(_xlfn.IFS(
U2054="MPR ISSUE","TX ISSUE",
U2054="BSS Hardware Issue","RAN ISSUE",
U2054="Sites strategiques, MLL, Pylone, etc.","ENVTECH",
U2054="AKTIVCO DEFAUT GE &amp; POWER Cabinet","POWER ISSUE",
U2054="AKTIVCO Coupure ENEO &amp; Baisse de tension","POWER ISSUE",
U2054="Coupure ENEO &amp; Baisse de tension","POWER ISSUE",
U2054="Defaut GE &amp; POWER Cabinet","POWER ISSUE",
U2054="Sharing","POWER ISSUE",
U2054="Sites strategiques &amp; DataCenter","POWER ISSUE",
U2054="Exclu","Exclu",
U2054="SAT","TX ISSUE",
U2054="SPARE-ISSUE","SPARE-ISSUE",
U2054="Fiber CAmtel","TX ISSUE",
U2054="Fiber AOF","TX ISSUE",
U2054="Projet OCM (HUAWEI)","TRAVAUX-HUAWEI",
U2054="Projet OCM (NOKIA)","TRAVAUX -NOKIA",
U2054="ACCESS-ISSUE","ACCESS-ISSUE",
U2054="Projet OCM (ZTE, NOKIA, autres projets)","TRAVAUX OCM",
U2054="No root CAuse","No root cause",
U2054="ODU HS","TX ISSUE",
U2054="IP &amp; VLAN","TX ISSUE",
U2054="Warehouse HUAWEI","SPARE-ISSUE",
U2054="SPARE-HS","SPARE-ISSUE",
U2054="Power Telco","RAN ISSUE",U2054="no impacts","no impacts"
),"")</f>
        <v>No root cause</v>
      </c>
      <c r="U2054" s="68" t="s">
        <v>5691</v>
      </c>
      <c r="V2054" s="41" t="str" cm="1">
        <f t="array" ref="V2054">IFERROR(_xlfn.IFS(
U2054="MPR ISSUE","ACTIVE",
U2054="BSS Hardware Issue","ACTIVE",
U2054="Sites strategiques, MLL, Pylone, etc.","PASSIVE",
U2054="AKTIVCO DEFAUT GE &amp; POWER Cabinet","PASSIVE",
U2054="AKTIVCO Coupure ENEO &amp; Baisse de tension","PASSIVE",
U2054="Coupure ENEO &amp; Baisse de tension","PASSIVE",
U2054="Defaut GE &amp; POWER Cabinet","PASSIVE",
U2054="Sharing","PASSIVE",
U2054="Sites strategiques &amp; DataCenter","PASSIVE",
U2054="Exclu","Exclu",
U2054="SAT","ACTIVE",
U2054="SPARE-ISSUE","SPARE-ISSUE",
U2054="Fiber CAmtel","ACTIVE",
U2054="Fiber AOF","ACTIVE",
U2054="Projet OCM (HUAWEI)","PLANNED WORKS",
U2054="Projet OCM (NOKIA)","PLANNED WORKS",
U2054="ACCESS-ISSUE","ACCESS-ISSUE",
U2054="Projet OCM (ZTE, NOKIA, autres projets)","PLANNED WORKS",
U2054="No root CAuse","No root cause",
U2054="ODU HS","ACTIVE",
U2054="IP &amp; VLAN","ACTIVE",
U2054="Warehouse HUAWEI","SPARE-ISSUE",
U2054="SPARE-HS","SPARE-ISSUE",
U2054="Power Telco","ACTIVE", U2054="no impacts","no impacts"
),"")</f>
        <v>No root cause</v>
      </c>
      <c r="W2054" s="113"/>
      <c r="X2054" s="113"/>
      <c r="Y2054" s="113"/>
      <c r="Z2054" s="113"/>
      <c r="AA2054" s="113"/>
      <c r="AB2054" s="17" t="s">
        <v>5465</v>
      </c>
      <c r="AC2054" s="17" t="str">
        <f>_xlfn.XLOOKUP(B2054,'INCIDENT-04-27-2026'!E:E,'INCIDENT-04-27-2026'!F:F,"")</f>
        <v/>
      </c>
      <c r="AD2054" s="9"/>
      <c r="AE2054" s="7" t="s">
        <v>5465</v>
      </c>
      <c r="AF2054" s="6" t="str">
        <f>_xlfn.XLOOKUP(B2054,'[13]Input_27-04'!$B:$B,'[13]Input_27-04'!$M:$M,"")</f>
        <v/>
      </c>
      <c r="AG2054" s="7"/>
      <c r="AH2054" s="3"/>
      <c r="AI2054" s="18" t="str">
        <f>_xlfn.XLOOKUP(B2054,'[3]Cells Huawei 27042026 10h'!$B:$B,'[3]Cells Huawei 27042026 10h'!$T:$T,"")</f>
        <v/>
      </c>
      <c r="AJ2054" s="18" t="str">
        <f>_xlfn.XLOOKUP(B2054,'[3]Cells Huawei 27042026 15h'!$B:$B,'[3]Cells Huawei 27042026 15h'!$T:$T,"")</f>
        <v/>
      </c>
      <c r="AK2054" s="18" t="str">
        <f>_xlfn.XLOOKUP(B2054,'[4]cells down 27042026 11h28'!$B:$B,'[4]cells down 27042026 11h28'!$R:$R,"")</f>
        <v/>
      </c>
      <c r="AL2054" s="18" t="str">
        <f>_xlfn.XLOOKUP(B2054,'[4]cells down 27042026 18h01'!$B:$B,'[4]cells down 27042026 18h01'!$R:$R,"")</f>
        <v/>
      </c>
      <c r="AM2054" s="18" t="str">
        <f>_xlfn.XLOOKUP(B2054,'[5]cell downs 27042026 11h'!$B:$B,'[5]cell downs 27042026 11h'!$R:$R,"")</f>
        <v/>
      </c>
      <c r="AN2054" s="18" t="str">
        <f>_xlfn.XLOOKUP(B2054,'[5]cell downs 27042026 17h40'!$B:$B,'[5]cell downs 27042026 17h40'!$R:$R,"")</f>
        <v/>
      </c>
      <c r="AO2054" s="18" t="str">
        <f>_xlfn.XLOOKUP(B2054,'[6]ALL SITES DOWN'!$D:$D,'[6]ALL SITES DOWN'!$J:$J,"")</f>
        <v/>
      </c>
      <c r="AP2054" s="18" t="str">
        <f>_xlfn.XLOOKUP(B2054,'[7]ALL SITES DOWN'!$D:$D,'[7]ALL SITES DOWN'!$J:$J,"")</f>
        <v/>
      </c>
      <c r="AQ2054" s="9" t="str">
        <f>_xlfn.XLOOKUP(B2054,[8]sheet1!$AC:$AC,[8]sheet1!$AF:$AF,"")</f>
        <v/>
      </c>
      <c r="AR2054" s="14"/>
      <c r="AS2054" s="14" t="s">
        <v>5465</v>
      </c>
      <c r="AT2054" s="14" t="str">
        <f>_xlfn.XLOOKUP(B2054,'[9]cell downs 18042026 17h'!$B:$B,'[9]cell downs 18042026 17h'!$B:$B,"")</f>
        <v/>
      </c>
      <c r="AU2054" s="14" t="str">
        <f>_xlfn.XLOOKUP(B2054,'[10]Cells Huawei 19042026 15h'!$B:$B,'[10]Cells Huawei 19042026 15h'!$B:$B,"")</f>
        <v/>
      </c>
      <c r="AV2054" s="9" t="str">
        <f>_xlfn.XLOOKUP(B2054,'[11]cells down 19042026 9H40'!$B:$B,'[11]cells down 19042026 9H40'!$B:$B,"")</f>
        <v/>
      </c>
    </row>
    <row r="2055" spans="1:48" hidden="1" x14ac:dyDescent="0.3">
      <c r="A2055" s="1" t="s">
        <v>3146</v>
      </c>
      <c r="B2055" s="8" t="s">
        <v>3147</v>
      </c>
      <c r="C2055" s="3" t="str">
        <f>_xlfn.XLOOKUP(B2055,'[1]daily break down'!$D:$D,'[1]daily break down'!$E:$E,"")</f>
        <v>Douala</v>
      </c>
      <c r="D2055" s="1" t="s">
        <v>11</v>
      </c>
      <c r="E2055" s="1" t="s">
        <v>12</v>
      </c>
      <c r="F2055" s="3" t="s">
        <v>31</v>
      </c>
      <c r="G2055" s="1" t="s">
        <v>32</v>
      </c>
      <c r="H2055" s="29" t="str">
        <f>_xlfn.XLOOKUP(B2055,[2]CALCULATION!$B:$B,[2]CALCULATION!$H:$H,"")</f>
        <v>ZTE</v>
      </c>
      <c r="I2055" s="26">
        <v>0</v>
      </c>
      <c r="J2055" s="26">
        <v>0</v>
      </c>
      <c r="K2055" s="26">
        <v>0</v>
      </c>
      <c r="L2055" s="26">
        <v>0</v>
      </c>
      <c r="M2055" s="26">
        <v>0</v>
      </c>
      <c r="N2055" s="26">
        <v>0</v>
      </c>
      <c r="O2055" s="26">
        <v>0</v>
      </c>
      <c r="P2055" s="114" t="s">
        <v>6364</v>
      </c>
      <c r="Q2055" s="42" t="s">
        <v>5538</v>
      </c>
      <c r="R2055" s="42"/>
      <c r="S2055" s="41" t="str" cm="1">
        <f t="array" ref="S2055">IFERROR(_xlfn.IFS(
U2055="MPR ISSUE","PDH",
U2055="BSS Hardware Issue","BSS",
U2055="Sites strategiques, MLL, Pylone, etc.","ENVTECH",
U2055="AKTIVCO DEFAUT GE &amp; POWER Cabinet","AKTIVCO",
U2055="AKTIVCO Coupure ENEO &amp; Baisse de tension","AKTIVCO GRID ONLY",
U2055="Coupure ENEO &amp; Baisse de tension","IHS GRID ONLY",
U2055="Defaut GE &amp; POWER Cabinet","IHS",
U2055="Sharing","Partners",
U2055="Sites strategiques &amp; DataCenter","SST &amp; DC",
U2055="Exclu","Exclu",
U2055="SAT","SAT",
U2055="SPARE-ISSUE","SPARE-ISSUE",
U2055="Fiber CAmtel","TRANS_FO_CAMTEL",
U2055="Fiber AOF","Fiber AOF",
U2055="Projet OCM (HUAWEI)","TRAVAUX-HUAWEI",
U2055="Projet OCM (NOKIA)","TRAVAUX-NOKIA",
U2055="ACCESS-ISSUE","ACCESS-ISSUE",
U2055="Projet OCM (ZTE, NOKIA, autres projets)","TRAVAUX OCM",
U2055="No root CAuse","No root cause",
U2055="ODU HS","PDH",
U2055="IP &amp; VLAN","PDH",
U2055="Warehouse HUAWEI","SPARE-ISSUE",
U2055="SPARE-HS","SPARE-ISSUE",
U2055="Power Telco","BSS",U2055="no impacts","no impacts"
),"")</f>
        <v>No root cause</v>
      </c>
      <c r="T2055" s="41" t="str" cm="1">
        <f t="array" ref="T2055">IFERROR(_xlfn.IFS(
U2055="MPR ISSUE","TX ISSUE",
U2055="BSS Hardware Issue","RAN ISSUE",
U2055="Sites strategiques, MLL, Pylone, etc.","ENVTECH",
U2055="AKTIVCO DEFAUT GE &amp; POWER Cabinet","POWER ISSUE",
U2055="AKTIVCO Coupure ENEO &amp; Baisse de tension","POWER ISSUE",
U2055="Coupure ENEO &amp; Baisse de tension","POWER ISSUE",
U2055="Defaut GE &amp; POWER Cabinet","POWER ISSUE",
U2055="Sharing","POWER ISSUE",
U2055="Sites strategiques &amp; DataCenter","POWER ISSUE",
U2055="Exclu","Exclu",
U2055="SAT","TX ISSUE",
U2055="SPARE-ISSUE","SPARE-ISSUE",
U2055="Fiber CAmtel","TX ISSUE",
U2055="Fiber AOF","TX ISSUE",
U2055="Projet OCM (HUAWEI)","TRAVAUX-HUAWEI",
U2055="Projet OCM (NOKIA)","TRAVAUX -NOKIA",
U2055="ACCESS-ISSUE","ACCESS-ISSUE",
U2055="Projet OCM (ZTE, NOKIA, autres projets)","TRAVAUX OCM",
U2055="No root CAuse","No root cause",
U2055="ODU HS","TX ISSUE",
U2055="IP &amp; VLAN","TX ISSUE",
U2055="Warehouse HUAWEI","SPARE-ISSUE",
U2055="SPARE-HS","SPARE-ISSUE",
U2055="Power Telco","RAN ISSUE",U2055="no impacts","no impacts"
),"")</f>
        <v>No root cause</v>
      </c>
      <c r="U2055" s="68" t="s">
        <v>5691</v>
      </c>
      <c r="V2055" s="41" t="str" cm="1">
        <f t="array" ref="V2055">IFERROR(_xlfn.IFS(
U2055="MPR ISSUE","ACTIVE",
U2055="BSS Hardware Issue","ACTIVE",
U2055="Sites strategiques, MLL, Pylone, etc.","PASSIVE",
U2055="AKTIVCO DEFAUT GE &amp; POWER Cabinet","PASSIVE",
U2055="AKTIVCO Coupure ENEO &amp; Baisse de tension","PASSIVE",
U2055="Coupure ENEO &amp; Baisse de tension","PASSIVE",
U2055="Defaut GE &amp; POWER Cabinet","PASSIVE",
U2055="Sharing","PASSIVE",
U2055="Sites strategiques &amp; DataCenter","PASSIVE",
U2055="Exclu","Exclu",
U2055="SAT","ACTIVE",
U2055="SPARE-ISSUE","SPARE-ISSUE",
U2055="Fiber CAmtel","ACTIVE",
U2055="Fiber AOF","ACTIVE",
U2055="Projet OCM (HUAWEI)","PLANNED WORKS",
U2055="Projet OCM (NOKIA)","PLANNED WORKS",
U2055="ACCESS-ISSUE","ACCESS-ISSUE",
U2055="Projet OCM (ZTE, NOKIA, autres projets)","PLANNED WORKS",
U2055="No root CAuse","No root cause",
U2055="ODU HS","ACTIVE",
U2055="IP &amp; VLAN","ACTIVE",
U2055="Warehouse HUAWEI","SPARE-ISSUE",
U2055="SPARE-HS","SPARE-ISSUE",
U2055="Power Telco","ACTIVE", U2055="no impacts","no impacts"
),"")</f>
        <v>No root cause</v>
      </c>
      <c r="W2055" s="113"/>
      <c r="X2055" s="113"/>
      <c r="Y2055" s="113"/>
      <c r="Z2055" s="113"/>
      <c r="AA2055" s="113"/>
      <c r="AB2055" s="17" t="s">
        <v>5465</v>
      </c>
      <c r="AC2055" s="17" t="str">
        <f>_xlfn.XLOOKUP(B2055,'INCIDENT-04-27-2026'!E:E,'INCIDENT-04-27-2026'!F:F,"")</f>
        <v/>
      </c>
      <c r="AD2055" s="9"/>
      <c r="AE2055" s="7" t="s">
        <v>5465</v>
      </c>
      <c r="AF2055" s="6" t="str">
        <f>_xlfn.XLOOKUP(B2055,'[13]Input_27-04'!$B:$B,'[13]Input_27-04'!$M:$M,"")</f>
        <v/>
      </c>
      <c r="AG2055" s="7"/>
      <c r="AH2055" s="3"/>
      <c r="AI2055" s="18" t="str">
        <f>_xlfn.XLOOKUP(B2055,'[3]Cells Huawei 27042026 10h'!$B:$B,'[3]Cells Huawei 27042026 10h'!$T:$T,"")</f>
        <v/>
      </c>
      <c r="AJ2055" s="18" t="str">
        <f>_xlfn.XLOOKUP(B2055,'[3]Cells Huawei 27042026 15h'!$B:$B,'[3]Cells Huawei 27042026 15h'!$T:$T,"")</f>
        <v/>
      </c>
      <c r="AK2055" s="18" t="str">
        <f>_xlfn.XLOOKUP(B2055,'[4]cells down 27042026 11h28'!$B:$B,'[4]cells down 27042026 11h28'!$R:$R,"")</f>
        <v/>
      </c>
      <c r="AL2055" s="18" t="str">
        <f>_xlfn.XLOOKUP(B2055,'[4]cells down 27042026 18h01'!$B:$B,'[4]cells down 27042026 18h01'!$R:$R,"")</f>
        <v/>
      </c>
      <c r="AM2055" s="18" t="str">
        <f>_xlfn.XLOOKUP(B2055,'[5]cell downs 27042026 11h'!$B:$B,'[5]cell downs 27042026 11h'!$R:$R,"")</f>
        <v/>
      </c>
      <c r="AN2055" s="18" t="str">
        <f>_xlfn.XLOOKUP(B2055,'[5]cell downs 27042026 17h40'!$B:$B,'[5]cell downs 27042026 17h40'!$R:$R,"")</f>
        <v/>
      </c>
      <c r="AO2055" s="18" t="str">
        <f>_xlfn.XLOOKUP(B2055,'[6]ALL SITES DOWN'!$D:$D,'[6]ALL SITES DOWN'!$J:$J,"")</f>
        <v/>
      </c>
      <c r="AP2055" s="18" t="str">
        <f>_xlfn.XLOOKUP(B2055,'[7]ALL SITES DOWN'!$D:$D,'[7]ALL SITES DOWN'!$J:$J,"")</f>
        <v/>
      </c>
      <c r="AQ2055" s="9" t="str">
        <f>_xlfn.XLOOKUP(B2055,[8]sheet1!$AC:$AC,[8]sheet1!$AF:$AF,"")</f>
        <v/>
      </c>
      <c r="AR2055" s="14"/>
      <c r="AS2055" s="14" t="s">
        <v>5465</v>
      </c>
      <c r="AT2055" s="14" t="str">
        <f>_xlfn.XLOOKUP(B2055,'[9]cell downs 18042026 17h'!$B:$B,'[9]cell downs 18042026 17h'!$B:$B,"")</f>
        <v/>
      </c>
      <c r="AU2055" s="14" t="str">
        <f>_xlfn.XLOOKUP(B2055,'[10]Cells Huawei 19042026 15h'!$B:$B,'[10]Cells Huawei 19042026 15h'!$B:$B,"")</f>
        <v/>
      </c>
      <c r="AV2055" s="9" t="str">
        <f>_xlfn.XLOOKUP(B2055,'[11]cells down 19042026 9H40'!$B:$B,'[11]cells down 19042026 9H40'!$B:$B,"")</f>
        <v/>
      </c>
    </row>
    <row r="2056" spans="1:48" hidden="1" x14ac:dyDescent="0.3">
      <c r="A2056" s="1" t="s">
        <v>3166</v>
      </c>
      <c r="B2056" s="8" t="s">
        <v>3167</v>
      </c>
      <c r="C2056" s="3" t="str">
        <f>_xlfn.XLOOKUP(B2056,'[1]daily break down'!$D:$D,'[1]daily break down'!$E:$E,"")</f>
        <v>Douala</v>
      </c>
      <c r="D2056" s="1" t="s">
        <v>11</v>
      </c>
      <c r="E2056" s="1" t="s">
        <v>12</v>
      </c>
      <c r="F2056" s="3" t="s">
        <v>31</v>
      </c>
      <c r="G2056" s="1" t="s">
        <v>32</v>
      </c>
      <c r="H2056" s="29" t="str">
        <f>_xlfn.XLOOKUP(B2056,[2]CALCULATION!$B:$B,[2]CALCULATION!$H:$H,"")</f>
        <v>ZTE</v>
      </c>
      <c r="I2056" s="26">
        <v>0</v>
      </c>
      <c r="J2056" s="26">
        <v>0</v>
      </c>
      <c r="K2056" s="26">
        <v>0</v>
      </c>
      <c r="L2056" s="26">
        <v>0</v>
      </c>
      <c r="M2056" s="26">
        <v>0</v>
      </c>
      <c r="N2056" s="26">
        <v>0</v>
      </c>
      <c r="O2056" s="26">
        <v>0</v>
      </c>
      <c r="P2056" s="114" t="s">
        <v>6364</v>
      </c>
      <c r="Q2056" s="42" t="s">
        <v>5538</v>
      </c>
      <c r="R2056" s="42"/>
      <c r="S2056" s="41" t="str" cm="1">
        <f t="array" ref="S2056">IFERROR(_xlfn.IFS(
U2056="MPR ISSUE","PDH",
U2056="BSS Hardware Issue","BSS",
U2056="Sites strategiques, MLL, Pylone, etc.","ENVTECH",
U2056="AKTIVCO DEFAUT GE &amp; POWER Cabinet","AKTIVCO",
U2056="AKTIVCO Coupure ENEO &amp; Baisse de tension","AKTIVCO GRID ONLY",
U2056="Coupure ENEO &amp; Baisse de tension","IHS GRID ONLY",
U2056="Defaut GE &amp; POWER Cabinet","IHS",
U2056="Sharing","Partners",
U2056="Sites strategiques &amp; DataCenter","SST &amp; DC",
U2056="Exclu","Exclu",
U2056="SAT","SAT",
U2056="SPARE-ISSUE","SPARE-ISSUE",
U2056="Fiber CAmtel","TRANS_FO_CAMTEL",
U2056="Fiber AOF","Fiber AOF",
U2056="Projet OCM (HUAWEI)","TRAVAUX-HUAWEI",
U2056="Projet OCM (NOKIA)","TRAVAUX-NOKIA",
U2056="ACCESS-ISSUE","ACCESS-ISSUE",
U2056="Projet OCM (ZTE, NOKIA, autres projets)","TRAVAUX OCM",
U2056="No root CAuse","No root cause",
U2056="ODU HS","PDH",
U2056="IP &amp; VLAN","PDH",
U2056="Warehouse HUAWEI","SPARE-ISSUE",
U2056="SPARE-HS","SPARE-ISSUE",
U2056="Power Telco","BSS",U2056="no impacts","no impacts"
),"")</f>
        <v>No root cause</v>
      </c>
      <c r="T2056" s="41" t="str" cm="1">
        <f t="array" ref="T2056">IFERROR(_xlfn.IFS(
U2056="MPR ISSUE","TX ISSUE",
U2056="BSS Hardware Issue","RAN ISSUE",
U2056="Sites strategiques, MLL, Pylone, etc.","ENVTECH",
U2056="AKTIVCO DEFAUT GE &amp; POWER Cabinet","POWER ISSUE",
U2056="AKTIVCO Coupure ENEO &amp; Baisse de tension","POWER ISSUE",
U2056="Coupure ENEO &amp; Baisse de tension","POWER ISSUE",
U2056="Defaut GE &amp; POWER Cabinet","POWER ISSUE",
U2056="Sharing","POWER ISSUE",
U2056="Sites strategiques &amp; DataCenter","POWER ISSUE",
U2056="Exclu","Exclu",
U2056="SAT","TX ISSUE",
U2056="SPARE-ISSUE","SPARE-ISSUE",
U2056="Fiber CAmtel","TX ISSUE",
U2056="Fiber AOF","TX ISSUE",
U2056="Projet OCM (HUAWEI)","TRAVAUX-HUAWEI",
U2056="Projet OCM (NOKIA)","TRAVAUX -NOKIA",
U2056="ACCESS-ISSUE","ACCESS-ISSUE",
U2056="Projet OCM (ZTE, NOKIA, autres projets)","TRAVAUX OCM",
U2056="No root CAuse","No root cause",
U2056="ODU HS","TX ISSUE",
U2056="IP &amp; VLAN","TX ISSUE",
U2056="Warehouse HUAWEI","SPARE-ISSUE",
U2056="SPARE-HS","SPARE-ISSUE",
U2056="Power Telco","RAN ISSUE",U2056="no impacts","no impacts"
),"")</f>
        <v>No root cause</v>
      </c>
      <c r="U2056" s="68" t="s">
        <v>5691</v>
      </c>
      <c r="V2056" s="41" t="str" cm="1">
        <f t="array" ref="V2056">IFERROR(_xlfn.IFS(
U2056="MPR ISSUE","ACTIVE",
U2056="BSS Hardware Issue","ACTIVE",
U2056="Sites strategiques, MLL, Pylone, etc.","PASSIVE",
U2056="AKTIVCO DEFAUT GE &amp; POWER Cabinet","PASSIVE",
U2056="AKTIVCO Coupure ENEO &amp; Baisse de tension","PASSIVE",
U2056="Coupure ENEO &amp; Baisse de tension","PASSIVE",
U2056="Defaut GE &amp; POWER Cabinet","PASSIVE",
U2056="Sharing","PASSIVE",
U2056="Sites strategiques &amp; DataCenter","PASSIVE",
U2056="Exclu","Exclu",
U2056="SAT","ACTIVE",
U2056="SPARE-ISSUE","SPARE-ISSUE",
U2056="Fiber CAmtel","ACTIVE",
U2056="Fiber AOF","ACTIVE",
U2056="Projet OCM (HUAWEI)","PLANNED WORKS",
U2056="Projet OCM (NOKIA)","PLANNED WORKS",
U2056="ACCESS-ISSUE","ACCESS-ISSUE",
U2056="Projet OCM (ZTE, NOKIA, autres projets)","PLANNED WORKS",
U2056="No root CAuse","No root cause",
U2056="ODU HS","ACTIVE",
U2056="IP &amp; VLAN","ACTIVE",
U2056="Warehouse HUAWEI","SPARE-ISSUE",
U2056="SPARE-HS","SPARE-ISSUE",
U2056="Power Telco","ACTIVE", U2056="no impacts","no impacts"
),"")</f>
        <v>No root cause</v>
      </c>
      <c r="W2056" s="113"/>
      <c r="X2056" s="113"/>
      <c r="Y2056" s="113"/>
      <c r="Z2056" s="113"/>
      <c r="AA2056" s="113"/>
      <c r="AB2056" s="17" t="s">
        <v>5465</v>
      </c>
      <c r="AC2056" s="17" t="str">
        <f>_xlfn.XLOOKUP(B2056,'INCIDENT-04-27-2026'!E:E,'INCIDENT-04-27-2026'!F:F,"")</f>
        <v/>
      </c>
      <c r="AD2056" s="9"/>
      <c r="AE2056" s="7" t="s">
        <v>5465</v>
      </c>
      <c r="AF2056" s="6" t="str">
        <f>_xlfn.XLOOKUP(B2056,'[13]Input_27-04'!$B:$B,'[13]Input_27-04'!$M:$M,"")</f>
        <v/>
      </c>
      <c r="AG2056" s="7"/>
      <c r="AH2056" s="3"/>
      <c r="AI2056" s="18" t="str">
        <f>_xlfn.XLOOKUP(B2056,'[3]Cells Huawei 27042026 10h'!$B:$B,'[3]Cells Huawei 27042026 10h'!$T:$T,"")</f>
        <v/>
      </c>
      <c r="AJ2056" s="18" t="str">
        <f>_xlfn.XLOOKUP(B2056,'[3]Cells Huawei 27042026 15h'!$B:$B,'[3]Cells Huawei 27042026 15h'!$T:$T,"")</f>
        <v/>
      </c>
      <c r="AK2056" s="18" t="str">
        <f>_xlfn.XLOOKUP(B2056,'[4]cells down 27042026 11h28'!$B:$B,'[4]cells down 27042026 11h28'!$R:$R,"")</f>
        <v/>
      </c>
      <c r="AL2056" s="18" t="str">
        <f>_xlfn.XLOOKUP(B2056,'[4]cells down 27042026 18h01'!$B:$B,'[4]cells down 27042026 18h01'!$R:$R,"")</f>
        <v/>
      </c>
      <c r="AM2056" s="18" t="str">
        <f>_xlfn.XLOOKUP(B2056,'[5]cell downs 27042026 11h'!$B:$B,'[5]cell downs 27042026 11h'!$R:$R,"")</f>
        <v/>
      </c>
      <c r="AN2056" s="18" t="str">
        <f>_xlfn.XLOOKUP(B2056,'[5]cell downs 27042026 17h40'!$B:$B,'[5]cell downs 27042026 17h40'!$R:$R,"")</f>
        <v/>
      </c>
      <c r="AO2056" s="18" t="str">
        <f>_xlfn.XLOOKUP(B2056,'[6]ALL SITES DOWN'!$D:$D,'[6]ALL SITES DOWN'!$J:$J,"")</f>
        <v/>
      </c>
      <c r="AP2056" s="18" t="str">
        <f>_xlfn.XLOOKUP(B2056,'[7]ALL SITES DOWN'!$D:$D,'[7]ALL SITES DOWN'!$J:$J,"")</f>
        <v/>
      </c>
      <c r="AQ2056" s="9" t="str">
        <f>_xlfn.XLOOKUP(B2056,[8]sheet1!$AC:$AC,[8]sheet1!$AF:$AF,"")</f>
        <v/>
      </c>
      <c r="AR2056" s="14"/>
      <c r="AS2056" s="14" t="s">
        <v>5465</v>
      </c>
      <c r="AT2056" s="14" t="str">
        <f>_xlfn.XLOOKUP(B2056,'[9]cell downs 18042026 17h'!$B:$B,'[9]cell downs 18042026 17h'!$B:$B,"")</f>
        <v/>
      </c>
      <c r="AU2056" s="14" t="str">
        <f>_xlfn.XLOOKUP(B2056,'[10]Cells Huawei 19042026 15h'!$B:$B,'[10]Cells Huawei 19042026 15h'!$B:$B,"")</f>
        <v/>
      </c>
      <c r="AV2056" s="9" t="str">
        <f>_xlfn.XLOOKUP(B2056,'[11]cells down 19042026 9H40'!$B:$B,'[11]cells down 19042026 9H40'!$B:$B,"")</f>
        <v/>
      </c>
    </row>
    <row r="2057" spans="1:48" hidden="1" x14ac:dyDescent="0.3">
      <c r="A2057" s="1" t="s">
        <v>3236</v>
      </c>
      <c r="B2057" s="8" t="s">
        <v>3237</v>
      </c>
      <c r="C2057" s="3" t="str">
        <f>_xlfn.XLOOKUP(B2057,'[1]daily break down'!$D:$D,'[1]daily break down'!$E:$E,"")</f>
        <v>Douala</v>
      </c>
      <c r="D2057" s="1" t="s">
        <v>11</v>
      </c>
      <c r="E2057" s="1" t="s">
        <v>12</v>
      </c>
      <c r="F2057" s="3" t="s">
        <v>31</v>
      </c>
      <c r="G2057" s="1" t="s">
        <v>32</v>
      </c>
      <c r="H2057" s="29" t="str">
        <f>_xlfn.XLOOKUP(B2057,[2]CALCULATION!$B:$B,[2]CALCULATION!$H:$H,"")</f>
        <v>ZTE</v>
      </c>
      <c r="I2057" s="26">
        <v>0</v>
      </c>
      <c r="J2057" s="26">
        <v>0</v>
      </c>
      <c r="K2057" s="26">
        <v>0</v>
      </c>
      <c r="L2057" s="26">
        <v>0</v>
      </c>
      <c r="M2057" s="26">
        <v>0</v>
      </c>
      <c r="N2057" s="26">
        <v>0</v>
      </c>
      <c r="O2057" s="26">
        <v>0</v>
      </c>
      <c r="P2057" s="114" t="s">
        <v>6364</v>
      </c>
      <c r="Q2057" s="42" t="s">
        <v>5538</v>
      </c>
      <c r="R2057" s="42"/>
      <c r="S2057" s="41" t="str" cm="1">
        <f t="array" ref="S2057">IFERROR(_xlfn.IFS(
U2057="MPR ISSUE","PDH",
U2057="BSS Hardware Issue","BSS",
U2057="Sites strategiques, MLL, Pylone, etc.","ENVTECH",
U2057="AKTIVCO DEFAUT GE &amp; POWER Cabinet","AKTIVCO",
U2057="AKTIVCO Coupure ENEO &amp; Baisse de tension","AKTIVCO GRID ONLY",
U2057="Coupure ENEO &amp; Baisse de tension","IHS GRID ONLY",
U2057="Defaut GE &amp; POWER Cabinet","IHS",
U2057="Sharing","Partners",
U2057="Sites strategiques &amp; DataCenter","SST &amp; DC",
U2057="Exclu","Exclu",
U2057="SAT","SAT",
U2057="SPARE-ISSUE","SPARE-ISSUE",
U2057="Fiber CAmtel","TRANS_FO_CAMTEL",
U2057="Fiber AOF","Fiber AOF",
U2057="Projet OCM (HUAWEI)","TRAVAUX-HUAWEI",
U2057="Projet OCM (NOKIA)","TRAVAUX-NOKIA",
U2057="ACCESS-ISSUE","ACCESS-ISSUE",
U2057="Projet OCM (ZTE, NOKIA, autres projets)","TRAVAUX OCM",
U2057="No root CAuse","No root cause",
U2057="ODU HS","PDH",
U2057="IP &amp; VLAN","PDH",
U2057="Warehouse HUAWEI","SPARE-ISSUE",
U2057="SPARE-HS","SPARE-ISSUE",
U2057="Power Telco","BSS",U2057="no impacts","no impacts"
),"")</f>
        <v>No root cause</v>
      </c>
      <c r="T2057" s="41" t="str" cm="1">
        <f t="array" ref="T2057">IFERROR(_xlfn.IFS(
U2057="MPR ISSUE","TX ISSUE",
U2057="BSS Hardware Issue","RAN ISSUE",
U2057="Sites strategiques, MLL, Pylone, etc.","ENVTECH",
U2057="AKTIVCO DEFAUT GE &amp; POWER Cabinet","POWER ISSUE",
U2057="AKTIVCO Coupure ENEO &amp; Baisse de tension","POWER ISSUE",
U2057="Coupure ENEO &amp; Baisse de tension","POWER ISSUE",
U2057="Defaut GE &amp; POWER Cabinet","POWER ISSUE",
U2057="Sharing","POWER ISSUE",
U2057="Sites strategiques &amp; DataCenter","POWER ISSUE",
U2057="Exclu","Exclu",
U2057="SAT","TX ISSUE",
U2057="SPARE-ISSUE","SPARE-ISSUE",
U2057="Fiber CAmtel","TX ISSUE",
U2057="Fiber AOF","TX ISSUE",
U2057="Projet OCM (HUAWEI)","TRAVAUX-HUAWEI",
U2057="Projet OCM (NOKIA)","TRAVAUX -NOKIA",
U2057="ACCESS-ISSUE","ACCESS-ISSUE",
U2057="Projet OCM (ZTE, NOKIA, autres projets)","TRAVAUX OCM",
U2057="No root CAuse","No root cause",
U2057="ODU HS","TX ISSUE",
U2057="IP &amp; VLAN","TX ISSUE",
U2057="Warehouse HUAWEI","SPARE-ISSUE",
U2057="SPARE-HS","SPARE-ISSUE",
U2057="Power Telco","RAN ISSUE",U2057="no impacts","no impacts"
),"")</f>
        <v>No root cause</v>
      </c>
      <c r="U2057" s="68" t="s">
        <v>5691</v>
      </c>
      <c r="V2057" s="41" t="str" cm="1">
        <f t="array" ref="V2057">IFERROR(_xlfn.IFS(
U2057="MPR ISSUE","ACTIVE",
U2057="BSS Hardware Issue","ACTIVE",
U2057="Sites strategiques, MLL, Pylone, etc.","PASSIVE",
U2057="AKTIVCO DEFAUT GE &amp; POWER Cabinet","PASSIVE",
U2057="AKTIVCO Coupure ENEO &amp; Baisse de tension","PASSIVE",
U2057="Coupure ENEO &amp; Baisse de tension","PASSIVE",
U2057="Defaut GE &amp; POWER Cabinet","PASSIVE",
U2057="Sharing","PASSIVE",
U2057="Sites strategiques &amp; DataCenter","PASSIVE",
U2057="Exclu","Exclu",
U2057="SAT","ACTIVE",
U2057="SPARE-ISSUE","SPARE-ISSUE",
U2057="Fiber CAmtel","ACTIVE",
U2057="Fiber AOF","ACTIVE",
U2057="Projet OCM (HUAWEI)","PLANNED WORKS",
U2057="Projet OCM (NOKIA)","PLANNED WORKS",
U2057="ACCESS-ISSUE","ACCESS-ISSUE",
U2057="Projet OCM (ZTE, NOKIA, autres projets)","PLANNED WORKS",
U2057="No root CAuse","No root cause",
U2057="ODU HS","ACTIVE",
U2057="IP &amp; VLAN","ACTIVE",
U2057="Warehouse HUAWEI","SPARE-ISSUE",
U2057="SPARE-HS","SPARE-ISSUE",
U2057="Power Telco","ACTIVE", U2057="no impacts","no impacts"
),"")</f>
        <v>No root cause</v>
      </c>
      <c r="W2057" s="113"/>
      <c r="X2057" s="113"/>
      <c r="Y2057" s="113"/>
      <c r="Z2057" s="113"/>
      <c r="AA2057" s="113"/>
      <c r="AB2057" s="17" t="s">
        <v>5465</v>
      </c>
      <c r="AC2057" s="17" t="str">
        <f>_xlfn.XLOOKUP(B2057,'INCIDENT-04-27-2026'!E:E,'INCIDENT-04-27-2026'!F:F,"")</f>
        <v/>
      </c>
      <c r="AD2057" s="9"/>
      <c r="AE2057" s="7" t="s">
        <v>5465</v>
      </c>
      <c r="AF2057" s="6" t="str">
        <f>_xlfn.XLOOKUP(B2057,'[13]Input_27-04'!$B:$B,'[13]Input_27-04'!$M:$M,"")</f>
        <v/>
      </c>
      <c r="AG2057" s="7"/>
      <c r="AH2057" s="3"/>
      <c r="AI2057" s="18" t="str">
        <f>_xlfn.XLOOKUP(B2057,'[3]Cells Huawei 27042026 10h'!$B:$B,'[3]Cells Huawei 27042026 10h'!$T:$T,"")</f>
        <v/>
      </c>
      <c r="AJ2057" s="18" t="str">
        <f>_xlfn.XLOOKUP(B2057,'[3]Cells Huawei 27042026 15h'!$B:$B,'[3]Cells Huawei 27042026 15h'!$T:$T,"")</f>
        <v/>
      </c>
      <c r="AK2057" s="18" t="str">
        <f>_xlfn.XLOOKUP(B2057,'[4]cells down 27042026 11h28'!$B:$B,'[4]cells down 27042026 11h28'!$R:$R,"")</f>
        <v/>
      </c>
      <c r="AL2057" s="18" t="str">
        <f>_xlfn.XLOOKUP(B2057,'[4]cells down 27042026 18h01'!$B:$B,'[4]cells down 27042026 18h01'!$R:$R,"")</f>
        <v/>
      </c>
      <c r="AM2057" s="18" t="str">
        <f>_xlfn.XLOOKUP(B2057,'[5]cell downs 27042026 11h'!$B:$B,'[5]cell downs 27042026 11h'!$R:$R,"")</f>
        <v/>
      </c>
      <c r="AN2057" s="18" t="str">
        <f>_xlfn.XLOOKUP(B2057,'[5]cell downs 27042026 17h40'!$B:$B,'[5]cell downs 27042026 17h40'!$R:$R,"")</f>
        <v/>
      </c>
      <c r="AO2057" s="18" t="str">
        <f>_xlfn.XLOOKUP(B2057,'[6]ALL SITES DOWN'!$D:$D,'[6]ALL SITES DOWN'!$J:$J,"")</f>
        <v/>
      </c>
      <c r="AP2057" s="18" t="str">
        <f>_xlfn.XLOOKUP(B2057,'[7]ALL SITES DOWN'!$D:$D,'[7]ALL SITES DOWN'!$J:$J,"")</f>
        <v/>
      </c>
      <c r="AQ2057" s="9" t="str">
        <f>_xlfn.XLOOKUP(B2057,[8]sheet1!$AC:$AC,[8]sheet1!$AF:$AF,"")</f>
        <v/>
      </c>
      <c r="AR2057" s="14"/>
      <c r="AS2057" s="14" t="s">
        <v>5465</v>
      </c>
      <c r="AT2057" s="14" t="str">
        <f>_xlfn.XLOOKUP(B2057,'[9]cell downs 18042026 17h'!$B:$B,'[9]cell downs 18042026 17h'!$B:$B,"")</f>
        <v/>
      </c>
      <c r="AU2057" s="14" t="str">
        <f>_xlfn.XLOOKUP(B2057,'[10]Cells Huawei 19042026 15h'!$B:$B,'[10]Cells Huawei 19042026 15h'!$B:$B,"")</f>
        <v/>
      </c>
      <c r="AV2057" s="9" t="str">
        <f>_xlfn.XLOOKUP(B2057,'[11]cells down 19042026 9H40'!$B:$B,'[11]cells down 19042026 9H40'!$B:$B,"")</f>
        <v/>
      </c>
    </row>
    <row r="2058" spans="1:48" hidden="1" x14ac:dyDescent="0.3">
      <c r="A2058" s="1" t="s">
        <v>3416</v>
      </c>
      <c r="B2058" s="8" t="s">
        <v>3417</v>
      </c>
      <c r="C2058" s="3" t="str">
        <f>_xlfn.XLOOKUP(B2058,'[1]daily break down'!$D:$D,'[1]daily break down'!$E:$E,"")</f>
        <v>Douala</v>
      </c>
      <c r="D2058" s="1" t="s">
        <v>11</v>
      </c>
      <c r="E2058" s="1" t="s">
        <v>12</v>
      </c>
      <c r="F2058" s="3" t="s">
        <v>31</v>
      </c>
      <c r="G2058" s="1" t="s">
        <v>32</v>
      </c>
      <c r="H2058" s="29" t="str">
        <f>_xlfn.XLOOKUP(B2058,[2]CALCULATION!$B:$B,[2]CALCULATION!$H:$H,"")</f>
        <v>ZTE</v>
      </c>
      <c r="I2058" s="26">
        <v>0</v>
      </c>
      <c r="J2058" s="26">
        <v>0</v>
      </c>
      <c r="K2058" s="26">
        <v>0</v>
      </c>
      <c r="L2058" s="26">
        <v>0</v>
      </c>
      <c r="M2058" s="26">
        <v>0</v>
      </c>
      <c r="N2058" s="26">
        <v>0</v>
      </c>
      <c r="O2058" s="26">
        <v>0</v>
      </c>
      <c r="P2058" s="114" t="s">
        <v>6364</v>
      </c>
      <c r="Q2058" s="42" t="s">
        <v>5538</v>
      </c>
      <c r="R2058" s="42"/>
      <c r="S2058" s="41" t="str" cm="1">
        <f t="array" ref="S2058">IFERROR(_xlfn.IFS(
U2058="MPR ISSUE","PDH",
U2058="BSS Hardware Issue","BSS",
U2058="Sites strategiques, MLL, Pylone, etc.","ENVTECH",
U2058="AKTIVCO DEFAUT GE &amp; POWER Cabinet","AKTIVCO",
U2058="AKTIVCO Coupure ENEO &amp; Baisse de tension","AKTIVCO GRID ONLY",
U2058="Coupure ENEO &amp; Baisse de tension","IHS GRID ONLY",
U2058="Defaut GE &amp; POWER Cabinet","IHS",
U2058="Sharing","Partners",
U2058="Sites strategiques &amp; DataCenter","SST &amp; DC",
U2058="Exclu","Exclu",
U2058="SAT","SAT",
U2058="SPARE-ISSUE","SPARE-ISSUE",
U2058="Fiber CAmtel","TRANS_FO_CAMTEL",
U2058="Fiber AOF","Fiber AOF",
U2058="Projet OCM (HUAWEI)","TRAVAUX-HUAWEI",
U2058="Projet OCM (NOKIA)","TRAVAUX-NOKIA",
U2058="ACCESS-ISSUE","ACCESS-ISSUE",
U2058="Projet OCM (ZTE, NOKIA, autres projets)","TRAVAUX OCM",
U2058="No root CAuse","No root cause",
U2058="ODU HS","PDH",
U2058="IP &amp; VLAN","PDH",
U2058="Warehouse HUAWEI","SPARE-ISSUE",
U2058="SPARE-HS","SPARE-ISSUE",
U2058="Power Telco","BSS",U2058="no impacts","no impacts"
),"")</f>
        <v>No root cause</v>
      </c>
      <c r="T2058" s="41" t="str" cm="1">
        <f t="array" ref="T2058">IFERROR(_xlfn.IFS(
U2058="MPR ISSUE","TX ISSUE",
U2058="BSS Hardware Issue","RAN ISSUE",
U2058="Sites strategiques, MLL, Pylone, etc.","ENVTECH",
U2058="AKTIVCO DEFAUT GE &amp; POWER Cabinet","POWER ISSUE",
U2058="AKTIVCO Coupure ENEO &amp; Baisse de tension","POWER ISSUE",
U2058="Coupure ENEO &amp; Baisse de tension","POWER ISSUE",
U2058="Defaut GE &amp; POWER Cabinet","POWER ISSUE",
U2058="Sharing","POWER ISSUE",
U2058="Sites strategiques &amp; DataCenter","POWER ISSUE",
U2058="Exclu","Exclu",
U2058="SAT","TX ISSUE",
U2058="SPARE-ISSUE","SPARE-ISSUE",
U2058="Fiber CAmtel","TX ISSUE",
U2058="Fiber AOF","TX ISSUE",
U2058="Projet OCM (HUAWEI)","TRAVAUX-HUAWEI",
U2058="Projet OCM (NOKIA)","TRAVAUX -NOKIA",
U2058="ACCESS-ISSUE","ACCESS-ISSUE",
U2058="Projet OCM (ZTE, NOKIA, autres projets)","TRAVAUX OCM",
U2058="No root CAuse","No root cause",
U2058="ODU HS","TX ISSUE",
U2058="IP &amp; VLAN","TX ISSUE",
U2058="Warehouse HUAWEI","SPARE-ISSUE",
U2058="SPARE-HS","SPARE-ISSUE",
U2058="Power Telco","RAN ISSUE",U2058="no impacts","no impacts"
),"")</f>
        <v>No root cause</v>
      </c>
      <c r="U2058" s="68" t="s">
        <v>5691</v>
      </c>
      <c r="V2058" s="41" t="str" cm="1">
        <f t="array" ref="V2058">IFERROR(_xlfn.IFS(
U2058="MPR ISSUE","ACTIVE",
U2058="BSS Hardware Issue","ACTIVE",
U2058="Sites strategiques, MLL, Pylone, etc.","PASSIVE",
U2058="AKTIVCO DEFAUT GE &amp; POWER Cabinet","PASSIVE",
U2058="AKTIVCO Coupure ENEO &amp; Baisse de tension","PASSIVE",
U2058="Coupure ENEO &amp; Baisse de tension","PASSIVE",
U2058="Defaut GE &amp; POWER Cabinet","PASSIVE",
U2058="Sharing","PASSIVE",
U2058="Sites strategiques &amp; DataCenter","PASSIVE",
U2058="Exclu","Exclu",
U2058="SAT","ACTIVE",
U2058="SPARE-ISSUE","SPARE-ISSUE",
U2058="Fiber CAmtel","ACTIVE",
U2058="Fiber AOF","ACTIVE",
U2058="Projet OCM (HUAWEI)","PLANNED WORKS",
U2058="Projet OCM (NOKIA)","PLANNED WORKS",
U2058="ACCESS-ISSUE","ACCESS-ISSUE",
U2058="Projet OCM (ZTE, NOKIA, autres projets)","PLANNED WORKS",
U2058="No root CAuse","No root cause",
U2058="ODU HS","ACTIVE",
U2058="IP &amp; VLAN","ACTIVE",
U2058="Warehouse HUAWEI","SPARE-ISSUE",
U2058="SPARE-HS","SPARE-ISSUE",
U2058="Power Telco","ACTIVE", U2058="no impacts","no impacts"
),"")</f>
        <v>No root cause</v>
      </c>
      <c r="W2058" s="113"/>
      <c r="X2058" s="113"/>
      <c r="Y2058" s="113"/>
      <c r="Z2058" s="113"/>
      <c r="AA2058" s="113"/>
      <c r="AB2058" s="17" t="s">
        <v>5465</v>
      </c>
      <c r="AC2058" s="17" t="str">
        <f>_xlfn.XLOOKUP(B2058,'INCIDENT-04-27-2026'!E:E,'INCIDENT-04-27-2026'!F:F,"")</f>
        <v/>
      </c>
      <c r="AD2058" s="9"/>
      <c r="AE2058" s="7" t="s">
        <v>5465</v>
      </c>
      <c r="AF2058" s="6" t="str">
        <f>_xlfn.XLOOKUP(B2058,'[13]Input_27-04'!$B:$B,'[13]Input_27-04'!$M:$M,"")</f>
        <v/>
      </c>
      <c r="AG2058" s="7"/>
      <c r="AH2058" s="3"/>
      <c r="AI2058" s="18" t="str">
        <f>_xlfn.XLOOKUP(B2058,'[3]Cells Huawei 27042026 10h'!$B:$B,'[3]Cells Huawei 27042026 10h'!$T:$T,"")</f>
        <v/>
      </c>
      <c r="AJ2058" s="18" t="str">
        <f>_xlfn.XLOOKUP(B2058,'[3]Cells Huawei 27042026 15h'!$B:$B,'[3]Cells Huawei 27042026 15h'!$T:$T,"")</f>
        <v/>
      </c>
      <c r="AK2058" s="18" t="str">
        <f>_xlfn.XLOOKUP(B2058,'[4]cells down 27042026 11h28'!$B:$B,'[4]cells down 27042026 11h28'!$R:$R,"")</f>
        <v/>
      </c>
      <c r="AL2058" s="18" t="str">
        <f>_xlfn.XLOOKUP(B2058,'[4]cells down 27042026 18h01'!$B:$B,'[4]cells down 27042026 18h01'!$R:$R,"")</f>
        <v/>
      </c>
      <c r="AM2058" s="18" t="str">
        <f>_xlfn.XLOOKUP(B2058,'[5]cell downs 27042026 11h'!$B:$B,'[5]cell downs 27042026 11h'!$R:$R,"")</f>
        <v/>
      </c>
      <c r="AN2058" s="18" t="str">
        <f>_xlfn.XLOOKUP(B2058,'[5]cell downs 27042026 17h40'!$B:$B,'[5]cell downs 27042026 17h40'!$R:$R,"")</f>
        <v/>
      </c>
      <c r="AO2058" s="18" t="str">
        <f>_xlfn.XLOOKUP(B2058,'[6]ALL SITES DOWN'!$D:$D,'[6]ALL SITES DOWN'!$J:$J,"")</f>
        <v/>
      </c>
      <c r="AP2058" s="18" t="str">
        <f>_xlfn.XLOOKUP(B2058,'[7]ALL SITES DOWN'!$D:$D,'[7]ALL SITES DOWN'!$J:$J,"")</f>
        <v/>
      </c>
      <c r="AQ2058" s="9" t="str">
        <f>_xlfn.XLOOKUP(B2058,[8]sheet1!$AC:$AC,[8]sheet1!$AF:$AF,"")</f>
        <v/>
      </c>
      <c r="AR2058" s="14"/>
      <c r="AS2058" s="14" t="s">
        <v>5465</v>
      </c>
      <c r="AT2058" s="14" t="str">
        <f>_xlfn.XLOOKUP(B2058,'[9]cell downs 18042026 17h'!$B:$B,'[9]cell downs 18042026 17h'!$B:$B,"")</f>
        <v/>
      </c>
      <c r="AU2058" s="14" t="str">
        <f>_xlfn.XLOOKUP(B2058,'[10]Cells Huawei 19042026 15h'!$B:$B,'[10]Cells Huawei 19042026 15h'!$B:$B,"")</f>
        <v/>
      </c>
      <c r="AV2058" s="9" t="str">
        <f>_xlfn.XLOOKUP(B2058,'[11]cells down 19042026 9H40'!$B:$B,'[11]cells down 19042026 9H40'!$B:$B,"")</f>
        <v/>
      </c>
    </row>
    <row r="2059" spans="1:48" hidden="1" x14ac:dyDescent="0.3">
      <c r="A2059" s="1" t="s">
        <v>3473</v>
      </c>
      <c r="B2059" s="8" t="s">
        <v>3474</v>
      </c>
      <c r="C2059" s="3" t="str">
        <f>_xlfn.XLOOKUP(B2059,'[1]daily break down'!$D:$D,'[1]daily break down'!$E:$E,"")</f>
        <v>Bafoussam</v>
      </c>
      <c r="D2059" s="1" t="s">
        <v>11</v>
      </c>
      <c r="E2059" s="1" t="s">
        <v>12</v>
      </c>
      <c r="F2059" s="3" t="s">
        <v>102</v>
      </c>
      <c r="G2059" s="1" t="s">
        <v>299</v>
      </c>
      <c r="H2059" s="27" t="str">
        <f>_xlfn.XLOOKUP(B2059,[2]CALCULATION!$B:$B,[2]CALCULATION!$H:$H,"")</f>
        <v>Huawei</v>
      </c>
      <c r="I2059" s="26">
        <v>0</v>
      </c>
      <c r="J2059" s="26">
        <v>0</v>
      </c>
      <c r="K2059" s="26">
        <v>0</v>
      </c>
      <c r="L2059" s="26">
        <v>0</v>
      </c>
      <c r="M2059" s="26">
        <v>0</v>
      </c>
      <c r="N2059" s="26">
        <v>0</v>
      </c>
      <c r="O2059" s="26">
        <v>0</v>
      </c>
      <c r="P2059" s="114" t="s">
        <v>6364</v>
      </c>
      <c r="Q2059" s="42" t="s">
        <v>5538</v>
      </c>
      <c r="R2059" s="42"/>
      <c r="S2059" s="41" t="str" cm="1">
        <f t="array" ref="S2059">IFERROR(_xlfn.IFS(
U2059="MPR ISSUE","PDH",
U2059="BSS Hardware Issue","BSS",
U2059="Sites strategiques, MLL, Pylone, etc.","ENVTECH",
U2059="AKTIVCO DEFAUT GE &amp; POWER Cabinet","AKTIVCO",
U2059="AKTIVCO Coupure ENEO &amp; Baisse de tension","AKTIVCO GRID ONLY",
U2059="Coupure ENEO &amp; Baisse de tension","IHS GRID ONLY",
U2059="Defaut GE &amp; POWER Cabinet","IHS",
U2059="Sharing","Partners",
U2059="Sites strategiques &amp; DataCenter","SST &amp; DC",
U2059="Exclu","Exclu",
U2059="SAT","SAT",
U2059="SPARE-ISSUE","SPARE-ISSUE",
U2059="Fiber CAmtel","TRANS_FO_CAMTEL",
U2059="Fiber AOF","Fiber AOF",
U2059="Projet OCM (HUAWEI)","TRAVAUX-HUAWEI",
U2059="Projet OCM (NOKIA)","TRAVAUX-NOKIA",
U2059="ACCESS-ISSUE","ACCESS-ISSUE",
U2059="Projet OCM (ZTE, NOKIA, autres projets)","TRAVAUX OCM",
U2059="No root CAuse","No root cause",
U2059="ODU HS","PDH",
U2059="IP &amp; VLAN","PDH",
U2059="Warehouse HUAWEI","SPARE-ISSUE",
U2059="SPARE-HS","SPARE-ISSUE",
U2059="Power Telco","BSS",U2059="no impacts","no impacts"
),"")</f>
        <v>No root cause</v>
      </c>
      <c r="T2059" s="41" t="str" cm="1">
        <f t="array" ref="T2059">IFERROR(_xlfn.IFS(
U2059="MPR ISSUE","TX ISSUE",
U2059="BSS Hardware Issue","RAN ISSUE",
U2059="Sites strategiques, MLL, Pylone, etc.","ENVTECH",
U2059="AKTIVCO DEFAUT GE &amp; POWER Cabinet","POWER ISSUE",
U2059="AKTIVCO Coupure ENEO &amp; Baisse de tension","POWER ISSUE",
U2059="Coupure ENEO &amp; Baisse de tension","POWER ISSUE",
U2059="Defaut GE &amp; POWER Cabinet","POWER ISSUE",
U2059="Sharing","POWER ISSUE",
U2059="Sites strategiques &amp; DataCenter","POWER ISSUE",
U2059="Exclu","Exclu",
U2059="SAT","TX ISSUE",
U2059="SPARE-ISSUE","SPARE-ISSUE",
U2059="Fiber CAmtel","TX ISSUE",
U2059="Fiber AOF","TX ISSUE",
U2059="Projet OCM (HUAWEI)","TRAVAUX-HUAWEI",
U2059="Projet OCM (NOKIA)","TRAVAUX -NOKIA",
U2059="ACCESS-ISSUE","ACCESS-ISSUE",
U2059="Projet OCM (ZTE, NOKIA, autres projets)","TRAVAUX OCM",
U2059="No root CAuse","No root cause",
U2059="ODU HS","TX ISSUE",
U2059="IP &amp; VLAN","TX ISSUE",
U2059="Warehouse HUAWEI","SPARE-ISSUE",
U2059="SPARE-HS","SPARE-ISSUE",
U2059="Power Telco","RAN ISSUE",U2059="no impacts","no impacts"
),"")</f>
        <v>No root cause</v>
      </c>
      <c r="U2059" s="68" t="s">
        <v>5691</v>
      </c>
      <c r="V2059" s="41" t="str" cm="1">
        <f t="array" ref="V2059">IFERROR(_xlfn.IFS(
U2059="MPR ISSUE","ACTIVE",
U2059="BSS Hardware Issue","ACTIVE",
U2059="Sites strategiques, MLL, Pylone, etc.","PASSIVE",
U2059="AKTIVCO DEFAUT GE &amp; POWER Cabinet","PASSIVE",
U2059="AKTIVCO Coupure ENEO &amp; Baisse de tension","PASSIVE",
U2059="Coupure ENEO &amp; Baisse de tension","PASSIVE",
U2059="Defaut GE &amp; POWER Cabinet","PASSIVE",
U2059="Sharing","PASSIVE",
U2059="Sites strategiques &amp; DataCenter","PASSIVE",
U2059="Exclu","Exclu",
U2059="SAT","ACTIVE",
U2059="SPARE-ISSUE","SPARE-ISSUE",
U2059="Fiber CAmtel","ACTIVE",
U2059="Fiber AOF","ACTIVE",
U2059="Projet OCM (HUAWEI)","PLANNED WORKS",
U2059="Projet OCM (NOKIA)","PLANNED WORKS",
U2059="ACCESS-ISSUE","ACCESS-ISSUE",
U2059="Projet OCM (ZTE, NOKIA, autres projets)","PLANNED WORKS",
U2059="No root CAuse","No root cause",
U2059="ODU HS","ACTIVE",
U2059="IP &amp; VLAN","ACTIVE",
U2059="Warehouse HUAWEI","SPARE-ISSUE",
U2059="SPARE-HS","SPARE-ISSUE",
U2059="Power Telco","ACTIVE", U2059="no impacts","no impacts"
),"")</f>
        <v>No root cause</v>
      </c>
      <c r="W2059" s="113"/>
      <c r="X2059" s="113"/>
      <c r="Y2059" s="113"/>
      <c r="Z2059" s="113"/>
      <c r="AA2059" s="113"/>
      <c r="AB2059" s="17" t="s">
        <v>6016</v>
      </c>
      <c r="AC2059" s="17" t="str">
        <f>_xlfn.XLOOKUP(B2059,'INCIDENT-04-27-2026'!E:E,'INCIDENT-04-27-2026'!F:F,"")</f>
        <v/>
      </c>
      <c r="AD2059" s="9"/>
      <c r="AE2059" s="7" t="s">
        <v>5465</v>
      </c>
      <c r="AF2059" s="6" t="str">
        <f>_xlfn.XLOOKUP(B2059,'[13]Input_27-04'!$B:$B,'[13]Input_27-04'!$M:$M,"")</f>
        <v/>
      </c>
      <c r="AG2059" s="7"/>
      <c r="AH2059" s="3"/>
      <c r="AI2059" s="18" t="str">
        <f>_xlfn.XLOOKUP(B2059,'[3]Cells Huawei 27042026 10h'!$B:$B,'[3]Cells Huawei 27042026 10h'!$T:$T,"")</f>
        <v/>
      </c>
      <c r="AJ2059" s="18" t="str">
        <f>_xlfn.XLOOKUP(B2059,'[3]Cells Huawei 27042026 15h'!$B:$B,'[3]Cells Huawei 27042026 15h'!$T:$T,"")</f>
        <v/>
      </c>
      <c r="AK2059" s="18" t="str">
        <f>_xlfn.XLOOKUP(B2059,'[4]cells down 27042026 11h28'!$B:$B,'[4]cells down 27042026 11h28'!$R:$R,"")</f>
        <v/>
      </c>
      <c r="AL2059" s="18" t="str">
        <f>_xlfn.XLOOKUP(B2059,'[4]cells down 27042026 18h01'!$B:$B,'[4]cells down 27042026 18h01'!$R:$R,"")</f>
        <v/>
      </c>
      <c r="AM2059" s="18" t="str">
        <f>_xlfn.XLOOKUP(B2059,'[5]cell downs 27042026 11h'!$B:$B,'[5]cell downs 27042026 11h'!$R:$R,"")</f>
        <v/>
      </c>
      <c r="AN2059" s="18" t="str">
        <f>_xlfn.XLOOKUP(B2059,'[5]cell downs 27042026 17h40'!$B:$B,'[5]cell downs 27042026 17h40'!$R:$R,"")</f>
        <v/>
      </c>
      <c r="AO2059" s="18" t="str">
        <f>_xlfn.XLOOKUP(B2059,'[6]ALL SITES DOWN'!$D:$D,'[6]ALL SITES DOWN'!$J:$J,"")</f>
        <v/>
      </c>
      <c r="AP2059" s="18" t="str">
        <f>_xlfn.XLOOKUP(B2059,'[7]ALL SITES DOWN'!$D:$D,'[7]ALL SITES DOWN'!$J:$J,"")</f>
        <v/>
      </c>
      <c r="AQ2059" s="9" t="str">
        <f>_xlfn.XLOOKUP(B2059,[8]sheet1!$AC:$AC,[8]sheet1!$AF:$AF,"")</f>
        <v>(04/27/2026 ticket):-INC-20260427-00008637…Others Transmission equipement fault</v>
      </c>
      <c r="AR2059" s="14"/>
      <c r="AS2059" s="14" t="s">
        <v>5465</v>
      </c>
      <c r="AT2059" s="14" t="str">
        <f>_xlfn.XLOOKUP(B2059,'[9]cell downs 18042026 17h'!$B:$B,'[9]cell downs 18042026 17h'!$B:$B,"")</f>
        <v/>
      </c>
      <c r="AU2059" s="14" t="str">
        <f>_xlfn.XLOOKUP(B2059,'[10]Cells Huawei 19042026 15h'!$B:$B,'[10]Cells Huawei 19042026 15h'!$B:$B,"")</f>
        <v/>
      </c>
      <c r="AV2059" s="9" t="str">
        <f>_xlfn.XLOOKUP(B2059,'[11]cells down 19042026 9H40'!$B:$B,'[11]cells down 19042026 9H40'!$B:$B,"")</f>
        <v/>
      </c>
    </row>
    <row r="2060" spans="1:48" hidden="1" x14ac:dyDescent="0.3">
      <c r="A2060" s="1" t="s">
        <v>3494</v>
      </c>
      <c r="B2060" s="8" t="s">
        <v>3495</v>
      </c>
      <c r="C2060" s="3" t="str">
        <f>_xlfn.XLOOKUP(B2060,'[1]daily break down'!$D:$D,'[1]daily break down'!$E:$E,"")</f>
        <v>Douala</v>
      </c>
      <c r="D2060" s="1" t="s">
        <v>11</v>
      </c>
      <c r="E2060" s="1" t="s">
        <v>12</v>
      </c>
      <c r="F2060" s="3" t="s">
        <v>31</v>
      </c>
      <c r="G2060" s="1" t="s">
        <v>32</v>
      </c>
      <c r="H2060" s="29" t="str">
        <f>_xlfn.XLOOKUP(B2060,[2]CALCULATION!$B:$B,[2]CALCULATION!$H:$H,"")</f>
        <v>ZTE</v>
      </c>
      <c r="I2060" s="26">
        <v>0</v>
      </c>
      <c r="J2060" s="26">
        <v>0</v>
      </c>
      <c r="K2060" s="26">
        <v>0</v>
      </c>
      <c r="L2060" s="26">
        <v>0</v>
      </c>
      <c r="M2060" s="26">
        <v>0</v>
      </c>
      <c r="N2060" s="26">
        <v>0</v>
      </c>
      <c r="O2060" s="26">
        <v>0</v>
      </c>
      <c r="P2060" s="114" t="s">
        <v>6364</v>
      </c>
      <c r="Q2060" s="42" t="s">
        <v>5538</v>
      </c>
      <c r="R2060" s="42"/>
      <c r="S2060" s="41" t="str" cm="1">
        <f t="array" ref="S2060">IFERROR(_xlfn.IFS(
U2060="MPR ISSUE","PDH",
U2060="BSS Hardware Issue","BSS",
U2060="Sites strategiques, MLL, Pylone, etc.","ENVTECH",
U2060="AKTIVCO DEFAUT GE &amp; POWER Cabinet","AKTIVCO",
U2060="AKTIVCO Coupure ENEO &amp; Baisse de tension","AKTIVCO GRID ONLY",
U2060="Coupure ENEO &amp; Baisse de tension","IHS GRID ONLY",
U2060="Defaut GE &amp; POWER Cabinet","IHS",
U2060="Sharing","Partners",
U2060="Sites strategiques &amp; DataCenter","SST &amp; DC",
U2060="Exclu","Exclu",
U2060="SAT","SAT",
U2060="SPARE-ISSUE","SPARE-ISSUE",
U2060="Fiber CAmtel","TRANS_FO_CAMTEL",
U2060="Fiber AOF","Fiber AOF",
U2060="Projet OCM (HUAWEI)","TRAVAUX-HUAWEI",
U2060="Projet OCM (NOKIA)","TRAVAUX-NOKIA",
U2060="ACCESS-ISSUE","ACCESS-ISSUE",
U2060="Projet OCM (ZTE, NOKIA, autres projets)","TRAVAUX OCM",
U2060="No root CAuse","No root cause",
U2060="ODU HS","PDH",
U2060="IP &amp; VLAN","PDH",
U2060="Warehouse HUAWEI","SPARE-ISSUE",
U2060="SPARE-HS","SPARE-ISSUE",
U2060="Power Telco","BSS",U2060="no impacts","no impacts"
),"")</f>
        <v>No root cause</v>
      </c>
      <c r="T2060" s="41" t="str" cm="1">
        <f t="array" ref="T2060">IFERROR(_xlfn.IFS(
U2060="MPR ISSUE","TX ISSUE",
U2060="BSS Hardware Issue","RAN ISSUE",
U2060="Sites strategiques, MLL, Pylone, etc.","ENVTECH",
U2060="AKTIVCO DEFAUT GE &amp; POWER Cabinet","POWER ISSUE",
U2060="AKTIVCO Coupure ENEO &amp; Baisse de tension","POWER ISSUE",
U2060="Coupure ENEO &amp; Baisse de tension","POWER ISSUE",
U2060="Defaut GE &amp; POWER Cabinet","POWER ISSUE",
U2060="Sharing","POWER ISSUE",
U2060="Sites strategiques &amp; DataCenter","POWER ISSUE",
U2060="Exclu","Exclu",
U2060="SAT","TX ISSUE",
U2060="SPARE-ISSUE","SPARE-ISSUE",
U2060="Fiber CAmtel","TX ISSUE",
U2060="Fiber AOF","TX ISSUE",
U2060="Projet OCM (HUAWEI)","TRAVAUX-HUAWEI",
U2060="Projet OCM (NOKIA)","TRAVAUX -NOKIA",
U2060="ACCESS-ISSUE","ACCESS-ISSUE",
U2060="Projet OCM (ZTE, NOKIA, autres projets)","TRAVAUX OCM",
U2060="No root CAuse","No root cause",
U2060="ODU HS","TX ISSUE",
U2060="IP &amp; VLAN","TX ISSUE",
U2060="Warehouse HUAWEI","SPARE-ISSUE",
U2060="SPARE-HS","SPARE-ISSUE",
U2060="Power Telco","RAN ISSUE",U2060="no impacts","no impacts"
),"")</f>
        <v>No root cause</v>
      </c>
      <c r="U2060" s="68" t="s">
        <v>5691</v>
      </c>
      <c r="V2060" s="41" t="str" cm="1">
        <f t="array" ref="V2060">IFERROR(_xlfn.IFS(
U2060="MPR ISSUE","ACTIVE",
U2060="BSS Hardware Issue","ACTIVE",
U2060="Sites strategiques, MLL, Pylone, etc.","PASSIVE",
U2060="AKTIVCO DEFAUT GE &amp; POWER Cabinet","PASSIVE",
U2060="AKTIVCO Coupure ENEO &amp; Baisse de tension","PASSIVE",
U2060="Coupure ENEO &amp; Baisse de tension","PASSIVE",
U2060="Defaut GE &amp; POWER Cabinet","PASSIVE",
U2060="Sharing","PASSIVE",
U2060="Sites strategiques &amp; DataCenter","PASSIVE",
U2060="Exclu","Exclu",
U2060="SAT","ACTIVE",
U2060="SPARE-ISSUE","SPARE-ISSUE",
U2060="Fiber CAmtel","ACTIVE",
U2060="Fiber AOF","ACTIVE",
U2060="Projet OCM (HUAWEI)","PLANNED WORKS",
U2060="Projet OCM (NOKIA)","PLANNED WORKS",
U2060="ACCESS-ISSUE","ACCESS-ISSUE",
U2060="Projet OCM (ZTE, NOKIA, autres projets)","PLANNED WORKS",
U2060="No root CAuse","No root cause",
U2060="ODU HS","ACTIVE",
U2060="IP &amp; VLAN","ACTIVE",
U2060="Warehouse HUAWEI","SPARE-ISSUE",
U2060="SPARE-HS","SPARE-ISSUE",
U2060="Power Telco","ACTIVE", U2060="no impacts","no impacts"
),"")</f>
        <v>No root cause</v>
      </c>
      <c r="W2060" s="113"/>
      <c r="X2060" s="113"/>
      <c r="Y2060" s="113"/>
      <c r="Z2060" s="113"/>
      <c r="AA2060" s="113"/>
      <c r="AB2060" s="17" t="s">
        <v>5465</v>
      </c>
      <c r="AC2060" s="17" t="str">
        <f>_xlfn.XLOOKUP(B2060,'INCIDENT-04-27-2026'!E:E,'INCIDENT-04-27-2026'!F:F,"")</f>
        <v/>
      </c>
      <c r="AD2060" s="9"/>
      <c r="AE2060" s="7" t="s">
        <v>5465</v>
      </c>
      <c r="AF2060" s="6" t="str">
        <f>_xlfn.XLOOKUP(B2060,'[13]Input_27-04'!$B:$B,'[13]Input_27-04'!$M:$M,"")</f>
        <v/>
      </c>
      <c r="AG2060" s="7"/>
      <c r="AH2060" s="3"/>
      <c r="AI2060" s="18" t="str">
        <f>_xlfn.XLOOKUP(B2060,'[3]Cells Huawei 27042026 10h'!$B:$B,'[3]Cells Huawei 27042026 10h'!$T:$T,"")</f>
        <v/>
      </c>
      <c r="AJ2060" s="18" t="str">
        <f>_xlfn.XLOOKUP(B2060,'[3]Cells Huawei 27042026 15h'!$B:$B,'[3]Cells Huawei 27042026 15h'!$T:$T,"")</f>
        <v/>
      </c>
      <c r="AK2060" s="18" t="str">
        <f>_xlfn.XLOOKUP(B2060,'[4]cells down 27042026 11h28'!$B:$B,'[4]cells down 27042026 11h28'!$R:$R,"")</f>
        <v/>
      </c>
      <c r="AL2060" s="18" t="str">
        <f>_xlfn.XLOOKUP(B2060,'[4]cells down 27042026 18h01'!$B:$B,'[4]cells down 27042026 18h01'!$R:$R,"")</f>
        <v/>
      </c>
      <c r="AM2060" s="18" t="str">
        <f>_xlfn.XLOOKUP(B2060,'[5]cell downs 27042026 11h'!$B:$B,'[5]cell downs 27042026 11h'!$R:$R,"")</f>
        <v/>
      </c>
      <c r="AN2060" s="18" t="str">
        <f>_xlfn.XLOOKUP(B2060,'[5]cell downs 27042026 17h40'!$B:$B,'[5]cell downs 27042026 17h40'!$R:$R,"")</f>
        <v/>
      </c>
      <c r="AO2060" s="18" t="str">
        <f>_xlfn.XLOOKUP(B2060,'[6]ALL SITES DOWN'!$D:$D,'[6]ALL SITES DOWN'!$J:$J,"")</f>
        <v/>
      </c>
      <c r="AP2060" s="18" t="str">
        <f>_xlfn.XLOOKUP(B2060,'[7]ALL SITES DOWN'!$D:$D,'[7]ALL SITES DOWN'!$J:$J,"")</f>
        <v/>
      </c>
      <c r="AQ2060" s="9" t="str">
        <f>_xlfn.XLOOKUP(B2060,[8]sheet1!$AC:$AC,[8]sheet1!$AF:$AF,"")</f>
        <v/>
      </c>
      <c r="AR2060" s="14"/>
      <c r="AS2060" s="14" t="s">
        <v>5465</v>
      </c>
      <c r="AT2060" s="14" t="str">
        <f>_xlfn.XLOOKUP(B2060,'[9]cell downs 18042026 17h'!$B:$B,'[9]cell downs 18042026 17h'!$B:$B,"")</f>
        <v/>
      </c>
      <c r="AU2060" s="14" t="str">
        <f>_xlfn.XLOOKUP(B2060,'[10]Cells Huawei 19042026 15h'!$B:$B,'[10]Cells Huawei 19042026 15h'!$B:$B,"")</f>
        <v/>
      </c>
      <c r="AV2060" s="9" t="str">
        <f>_xlfn.XLOOKUP(B2060,'[11]cells down 19042026 9H40'!$B:$B,'[11]cells down 19042026 9H40'!$B:$B,"")</f>
        <v/>
      </c>
    </row>
    <row r="2061" spans="1:48" hidden="1" x14ac:dyDescent="0.3">
      <c r="A2061" s="1" t="s">
        <v>3502</v>
      </c>
      <c r="B2061" s="8" t="s">
        <v>3503</v>
      </c>
      <c r="C2061" s="3" t="str">
        <f>_xlfn.XLOOKUP(B2061,'[1]daily break down'!$D:$D,'[1]daily break down'!$E:$E,"")</f>
        <v>LITTORAL</v>
      </c>
      <c r="D2061" s="1" t="s">
        <v>11</v>
      </c>
      <c r="E2061" s="1" t="s">
        <v>12</v>
      </c>
      <c r="F2061" s="3" t="s">
        <v>31</v>
      </c>
      <c r="G2061" s="1" t="s">
        <v>3502</v>
      </c>
      <c r="H2061" s="29" t="str">
        <f>_xlfn.XLOOKUP(B2061,[2]CALCULATION!$B:$B,[2]CALCULATION!$H:$H,"")</f>
        <v>ZTE</v>
      </c>
      <c r="I2061" s="26">
        <v>0</v>
      </c>
      <c r="J2061" s="26">
        <v>0</v>
      </c>
      <c r="K2061" s="26">
        <v>0</v>
      </c>
      <c r="L2061" s="26">
        <v>0</v>
      </c>
      <c r="M2061" s="26">
        <v>0</v>
      </c>
      <c r="N2061" s="26">
        <v>0</v>
      </c>
      <c r="O2061" s="26">
        <v>0</v>
      </c>
      <c r="P2061" s="114" t="s">
        <v>6364</v>
      </c>
      <c r="Q2061" s="42" t="s">
        <v>5538</v>
      </c>
      <c r="R2061" s="42"/>
      <c r="S2061" s="41" t="str" cm="1">
        <f t="array" ref="S2061">IFERROR(_xlfn.IFS(
U2061="MPR ISSUE","PDH",
U2061="BSS Hardware Issue","BSS",
U2061="Sites strategiques, MLL, Pylone, etc.","ENVTECH",
U2061="AKTIVCO DEFAUT GE &amp; POWER Cabinet","AKTIVCO",
U2061="AKTIVCO Coupure ENEO &amp; Baisse de tension","AKTIVCO GRID ONLY",
U2061="Coupure ENEO &amp; Baisse de tension","IHS GRID ONLY",
U2061="Defaut GE &amp; POWER Cabinet","IHS",
U2061="Sharing","Partners",
U2061="Sites strategiques &amp; DataCenter","SST &amp; DC",
U2061="Exclu","Exclu",
U2061="SAT","SAT",
U2061="SPARE-ISSUE","SPARE-ISSUE",
U2061="Fiber CAmtel","TRANS_FO_CAMTEL",
U2061="Fiber AOF","Fiber AOF",
U2061="Projet OCM (HUAWEI)","TRAVAUX-HUAWEI",
U2061="Projet OCM (NOKIA)","TRAVAUX-NOKIA",
U2061="ACCESS-ISSUE","ACCESS-ISSUE",
U2061="Projet OCM (ZTE, NOKIA, autres projets)","TRAVAUX OCM",
U2061="No root CAuse","No root cause",
U2061="ODU HS","PDH",
U2061="IP &amp; VLAN","PDH",
U2061="Warehouse HUAWEI","SPARE-ISSUE",
U2061="SPARE-HS","SPARE-ISSUE",
U2061="Power Telco","BSS",U2061="no impacts","no impacts"
),"")</f>
        <v>No root cause</v>
      </c>
      <c r="T2061" s="41" t="str" cm="1">
        <f t="array" ref="T2061">IFERROR(_xlfn.IFS(
U2061="MPR ISSUE","TX ISSUE",
U2061="BSS Hardware Issue","RAN ISSUE",
U2061="Sites strategiques, MLL, Pylone, etc.","ENVTECH",
U2061="AKTIVCO DEFAUT GE &amp; POWER Cabinet","POWER ISSUE",
U2061="AKTIVCO Coupure ENEO &amp; Baisse de tension","POWER ISSUE",
U2061="Coupure ENEO &amp; Baisse de tension","POWER ISSUE",
U2061="Defaut GE &amp; POWER Cabinet","POWER ISSUE",
U2061="Sharing","POWER ISSUE",
U2061="Sites strategiques &amp; DataCenter","POWER ISSUE",
U2061="Exclu","Exclu",
U2061="SAT","TX ISSUE",
U2061="SPARE-ISSUE","SPARE-ISSUE",
U2061="Fiber CAmtel","TX ISSUE",
U2061="Fiber AOF","TX ISSUE",
U2061="Projet OCM (HUAWEI)","TRAVAUX-HUAWEI",
U2061="Projet OCM (NOKIA)","TRAVAUX -NOKIA",
U2061="ACCESS-ISSUE","ACCESS-ISSUE",
U2061="Projet OCM (ZTE, NOKIA, autres projets)","TRAVAUX OCM",
U2061="No root CAuse","No root cause",
U2061="ODU HS","TX ISSUE",
U2061="IP &amp; VLAN","TX ISSUE",
U2061="Warehouse HUAWEI","SPARE-ISSUE",
U2061="SPARE-HS","SPARE-ISSUE",
U2061="Power Telco","RAN ISSUE",U2061="no impacts","no impacts"
),"")</f>
        <v>No root cause</v>
      </c>
      <c r="U2061" s="68" t="s">
        <v>5691</v>
      </c>
      <c r="V2061" s="41" t="str" cm="1">
        <f t="array" ref="V2061">IFERROR(_xlfn.IFS(
U2061="MPR ISSUE","ACTIVE",
U2061="BSS Hardware Issue","ACTIVE",
U2061="Sites strategiques, MLL, Pylone, etc.","PASSIVE",
U2061="AKTIVCO DEFAUT GE &amp; POWER Cabinet","PASSIVE",
U2061="AKTIVCO Coupure ENEO &amp; Baisse de tension","PASSIVE",
U2061="Coupure ENEO &amp; Baisse de tension","PASSIVE",
U2061="Defaut GE &amp; POWER Cabinet","PASSIVE",
U2061="Sharing","PASSIVE",
U2061="Sites strategiques &amp; DataCenter","PASSIVE",
U2061="Exclu","Exclu",
U2061="SAT","ACTIVE",
U2061="SPARE-ISSUE","SPARE-ISSUE",
U2061="Fiber CAmtel","ACTIVE",
U2061="Fiber AOF","ACTIVE",
U2061="Projet OCM (HUAWEI)","PLANNED WORKS",
U2061="Projet OCM (NOKIA)","PLANNED WORKS",
U2061="ACCESS-ISSUE","ACCESS-ISSUE",
U2061="Projet OCM (ZTE, NOKIA, autres projets)","PLANNED WORKS",
U2061="No root CAuse","No root cause",
U2061="ODU HS","ACTIVE",
U2061="IP &amp; VLAN","ACTIVE",
U2061="Warehouse HUAWEI","SPARE-ISSUE",
U2061="SPARE-HS","SPARE-ISSUE",
U2061="Power Telco","ACTIVE", U2061="no impacts","no impacts"
),"")</f>
        <v>No root cause</v>
      </c>
      <c r="W2061" s="113"/>
      <c r="X2061" s="113"/>
      <c r="Y2061" s="113"/>
      <c r="Z2061" s="113"/>
      <c r="AA2061" s="113"/>
      <c r="AB2061" s="17" t="s">
        <v>5465</v>
      </c>
      <c r="AC2061" s="17" t="str">
        <f>_xlfn.XLOOKUP(B2061,'INCIDENT-04-27-2026'!E:E,'INCIDENT-04-27-2026'!F:F,"")</f>
        <v/>
      </c>
      <c r="AD2061" s="9"/>
      <c r="AE2061" s="7" t="s">
        <v>5465</v>
      </c>
      <c r="AF2061" s="6" t="str">
        <f>_xlfn.XLOOKUP(B2061,'[13]Input_27-04'!$B:$B,'[13]Input_27-04'!$M:$M,"")</f>
        <v/>
      </c>
      <c r="AG2061" s="7"/>
      <c r="AH2061" s="3"/>
      <c r="AI2061" s="18" t="str">
        <f>_xlfn.XLOOKUP(B2061,'[3]Cells Huawei 27042026 10h'!$B:$B,'[3]Cells Huawei 27042026 10h'!$T:$T,"")</f>
        <v/>
      </c>
      <c r="AJ2061" s="18" t="str">
        <f>_xlfn.XLOOKUP(B2061,'[3]Cells Huawei 27042026 15h'!$B:$B,'[3]Cells Huawei 27042026 15h'!$T:$T,"")</f>
        <v/>
      </c>
      <c r="AK2061" s="18" t="str">
        <f>_xlfn.XLOOKUP(B2061,'[4]cells down 27042026 11h28'!$B:$B,'[4]cells down 27042026 11h28'!$R:$R,"")</f>
        <v/>
      </c>
      <c r="AL2061" s="18" t="str">
        <f>_xlfn.XLOOKUP(B2061,'[4]cells down 27042026 18h01'!$B:$B,'[4]cells down 27042026 18h01'!$R:$R,"")</f>
        <v/>
      </c>
      <c r="AM2061" s="18" t="str">
        <f>_xlfn.XLOOKUP(B2061,'[5]cell downs 27042026 11h'!$B:$B,'[5]cell downs 27042026 11h'!$R:$R,"")</f>
        <v/>
      </c>
      <c r="AN2061" s="18" t="str">
        <f>_xlfn.XLOOKUP(B2061,'[5]cell downs 27042026 17h40'!$B:$B,'[5]cell downs 27042026 17h40'!$R:$R,"")</f>
        <v/>
      </c>
      <c r="AO2061" s="18" t="str">
        <f>_xlfn.XLOOKUP(B2061,'[6]ALL SITES DOWN'!$D:$D,'[6]ALL SITES DOWN'!$J:$J,"")</f>
        <v/>
      </c>
      <c r="AP2061" s="18" t="str">
        <f>_xlfn.XLOOKUP(B2061,'[7]ALL SITES DOWN'!$D:$D,'[7]ALL SITES DOWN'!$J:$J,"")</f>
        <v/>
      </c>
      <c r="AQ2061" s="9" t="str">
        <f>_xlfn.XLOOKUP(B2061,[8]sheet1!$AC:$AC,[8]sheet1!$AF:$AF,"")</f>
        <v/>
      </c>
      <c r="AR2061" s="14"/>
      <c r="AS2061" s="14" t="s">
        <v>5465</v>
      </c>
      <c r="AT2061" s="14" t="str">
        <f>_xlfn.XLOOKUP(B2061,'[9]cell downs 18042026 17h'!$B:$B,'[9]cell downs 18042026 17h'!$B:$B,"")</f>
        <v/>
      </c>
      <c r="AU2061" s="14" t="str">
        <f>_xlfn.XLOOKUP(B2061,'[10]Cells Huawei 19042026 15h'!$B:$B,'[10]Cells Huawei 19042026 15h'!$B:$B,"")</f>
        <v/>
      </c>
      <c r="AV2061" s="9" t="str">
        <f>_xlfn.XLOOKUP(B2061,'[11]cells down 19042026 9H40'!$B:$B,'[11]cells down 19042026 9H40'!$B:$B,"")</f>
        <v/>
      </c>
    </row>
    <row r="2062" spans="1:48" hidden="1" x14ac:dyDescent="0.3">
      <c r="A2062" s="1" t="s">
        <v>3504</v>
      </c>
      <c r="B2062" s="8" t="s">
        <v>3505</v>
      </c>
      <c r="C2062" s="3" t="str">
        <f>_xlfn.XLOOKUP(B2062,'[1]daily break down'!$D:$D,'[1]daily break down'!$E:$E,"")</f>
        <v>LITTORAL</v>
      </c>
      <c r="D2062" s="1" t="s">
        <v>11</v>
      </c>
      <c r="E2062" s="1" t="s">
        <v>12</v>
      </c>
      <c r="F2062" s="3" t="s">
        <v>31</v>
      </c>
      <c r="G2062" s="1" t="s">
        <v>3504</v>
      </c>
      <c r="H2062" s="29" t="str">
        <f>_xlfn.XLOOKUP(B2062,[2]CALCULATION!$B:$B,[2]CALCULATION!$H:$H,"")</f>
        <v>ZTE</v>
      </c>
      <c r="I2062" s="26">
        <v>0</v>
      </c>
      <c r="J2062" s="26">
        <v>0</v>
      </c>
      <c r="K2062" s="26">
        <v>0</v>
      </c>
      <c r="L2062" s="26">
        <v>0</v>
      </c>
      <c r="M2062" s="26">
        <v>0</v>
      </c>
      <c r="N2062" s="26">
        <v>0</v>
      </c>
      <c r="O2062" s="26">
        <v>0</v>
      </c>
      <c r="P2062" s="114" t="s">
        <v>6364</v>
      </c>
      <c r="Q2062" s="42" t="s">
        <v>5538</v>
      </c>
      <c r="R2062" s="42"/>
      <c r="S2062" s="41" t="str" cm="1">
        <f t="array" ref="S2062">IFERROR(_xlfn.IFS(
U2062="MPR ISSUE","PDH",
U2062="BSS Hardware Issue","BSS",
U2062="Sites strategiques, MLL, Pylone, etc.","ENVTECH",
U2062="AKTIVCO DEFAUT GE &amp; POWER Cabinet","AKTIVCO",
U2062="AKTIVCO Coupure ENEO &amp; Baisse de tension","AKTIVCO GRID ONLY",
U2062="Coupure ENEO &amp; Baisse de tension","IHS GRID ONLY",
U2062="Defaut GE &amp; POWER Cabinet","IHS",
U2062="Sharing","Partners",
U2062="Sites strategiques &amp; DataCenter","SST &amp; DC",
U2062="Exclu","Exclu",
U2062="SAT","SAT",
U2062="SPARE-ISSUE","SPARE-ISSUE",
U2062="Fiber CAmtel","TRANS_FO_CAMTEL",
U2062="Fiber AOF","Fiber AOF",
U2062="Projet OCM (HUAWEI)","TRAVAUX-HUAWEI",
U2062="Projet OCM (NOKIA)","TRAVAUX-NOKIA",
U2062="ACCESS-ISSUE","ACCESS-ISSUE",
U2062="Projet OCM (ZTE, NOKIA, autres projets)","TRAVAUX OCM",
U2062="No root CAuse","No root cause",
U2062="ODU HS","PDH",
U2062="IP &amp; VLAN","PDH",
U2062="Warehouse HUAWEI","SPARE-ISSUE",
U2062="SPARE-HS","SPARE-ISSUE",
U2062="Power Telco","BSS",U2062="no impacts","no impacts"
),"")</f>
        <v>No root cause</v>
      </c>
      <c r="T2062" s="41" t="str" cm="1">
        <f t="array" ref="T2062">IFERROR(_xlfn.IFS(
U2062="MPR ISSUE","TX ISSUE",
U2062="BSS Hardware Issue","RAN ISSUE",
U2062="Sites strategiques, MLL, Pylone, etc.","ENVTECH",
U2062="AKTIVCO DEFAUT GE &amp; POWER Cabinet","POWER ISSUE",
U2062="AKTIVCO Coupure ENEO &amp; Baisse de tension","POWER ISSUE",
U2062="Coupure ENEO &amp; Baisse de tension","POWER ISSUE",
U2062="Defaut GE &amp; POWER Cabinet","POWER ISSUE",
U2062="Sharing","POWER ISSUE",
U2062="Sites strategiques &amp; DataCenter","POWER ISSUE",
U2062="Exclu","Exclu",
U2062="SAT","TX ISSUE",
U2062="SPARE-ISSUE","SPARE-ISSUE",
U2062="Fiber CAmtel","TX ISSUE",
U2062="Fiber AOF","TX ISSUE",
U2062="Projet OCM (HUAWEI)","TRAVAUX-HUAWEI",
U2062="Projet OCM (NOKIA)","TRAVAUX -NOKIA",
U2062="ACCESS-ISSUE","ACCESS-ISSUE",
U2062="Projet OCM (ZTE, NOKIA, autres projets)","TRAVAUX OCM",
U2062="No root CAuse","No root cause",
U2062="ODU HS","TX ISSUE",
U2062="IP &amp; VLAN","TX ISSUE",
U2062="Warehouse HUAWEI","SPARE-ISSUE",
U2062="SPARE-HS","SPARE-ISSUE",
U2062="Power Telco","RAN ISSUE",U2062="no impacts","no impacts"
),"")</f>
        <v>No root cause</v>
      </c>
      <c r="U2062" s="68" t="s">
        <v>5691</v>
      </c>
      <c r="V2062" s="41" t="str" cm="1">
        <f t="array" ref="V2062">IFERROR(_xlfn.IFS(
U2062="MPR ISSUE","ACTIVE",
U2062="BSS Hardware Issue","ACTIVE",
U2062="Sites strategiques, MLL, Pylone, etc.","PASSIVE",
U2062="AKTIVCO DEFAUT GE &amp; POWER Cabinet","PASSIVE",
U2062="AKTIVCO Coupure ENEO &amp; Baisse de tension","PASSIVE",
U2062="Coupure ENEO &amp; Baisse de tension","PASSIVE",
U2062="Defaut GE &amp; POWER Cabinet","PASSIVE",
U2062="Sharing","PASSIVE",
U2062="Sites strategiques &amp; DataCenter","PASSIVE",
U2062="Exclu","Exclu",
U2062="SAT","ACTIVE",
U2062="SPARE-ISSUE","SPARE-ISSUE",
U2062="Fiber CAmtel","ACTIVE",
U2062="Fiber AOF","ACTIVE",
U2062="Projet OCM (HUAWEI)","PLANNED WORKS",
U2062="Projet OCM (NOKIA)","PLANNED WORKS",
U2062="ACCESS-ISSUE","ACCESS-ISSUE",
U2062="Projet OCM (ZTE, NOKIA, autres projets)","PLANNED WORKS",
U2062="No root CAuse","No root cause",
U2062="ODU HS","ACTIVE",
U2062="IP &amp; VLAN","ACTIVE",
U2062="Warehouse HUAWEI","SPARE-ISSUE",
U2062="SPARE-HS","SPARE-ISSUE",
U2062="Power Telco","ACTIVE", U2062="no impacts","no impacts"
),"")</f>
        <v>No root cause</v>
      </c>
      <c r="W2062" s="113"/>
      <c r="X2062" s="113"/>
      <c r="Y2062" s="113"/>
      <c r="Z2062" s="113"/>
      <c r="AA2062" s="113"/>
      <c r="AB2062" s="17" t="s">
        <v>5465</v>
      </c>
      <c r="AC2062" s="17" t="str">
        <f>_xlfn.XLOOKUP(B2062,'INCIDENT-04-27-2026'!E:E,'INCIDENT-04-27-2026'!F:F,"")</f>
        <v/>
      </c>
      <c r="AD2062" s="9"/>
      <c r="AE2062" s="7" t="s">
        <v>5465</v>
      </c>
      <c r="AF2062" s="6" t="str">
        <f>_xlfn.XLOOKUP(B2062,'[13]Input_27-04'!$B:$B,'[13]Input_27-04'!$M:$M,"")</f>
        <v/>
      </c>
      <c r="AG2062" s="7"/>
      <c r="AH2062" s="3"/>
      <c r="AI2062" s="18" t="str">
        <f>_xlfn.XLOOKUP(B2062,'[3]Cells Huawei 27042026 10h'!$B:$B,'[3]Cells Huawei 27042026 10h'!$T:$T,"")</f>
        <v/>
      </c>
      <c r="AJ2062" s="18" t="str">
        <f>_xlfn.XLOOKUP(B2062,'[3]Cells Huawei 27042026 15h'!$B:$B,'[3]Cells Huawei 27042026 15h'!$T:$T,"")</f>
        <v/>
      </c>
      <c r="AK2062" s="18" t="str">
        <f>_xlfn.XLOOKUP(B2062,'[4]cells down 27042026 11h28'!$B:$B,'[4]cells down 27042026 11h28'!$R:$R,"")</f>
        <v/>
      </c>
      <c r="AL2062" s="18" t="str">
        <f>_xlfn.XLOOKUP(B2062,'[4]cells down 27042026 18h01'!$B:$B,'[4]cells down 27042026 18h01'!$R:$R,"")</f>
        <v/>
      </c>
      <c r="AM2062" s="18" t="str">
        <f>_xlfn.XLOOKUP(B2062,'[5]cell downs 27042026 11h'!$B:$B,'[5]cell downs 27042026 11h'!$R:$R,"")</f>
        <v/>
      </c>
      <c r="AN2062" s="18" t="str">
        <f>_xlfn.XLOOKUP(B2062,'[5]cell downs 27042026 17h40'!$B:$B,'[5]cell downs 27042026 17h40'!$R:$R,"")</f>
        <v/>
      </c>
      <c r="AO2062" s="18" t="str">
        <f>_xlfn.XLOOKUP(B2062,'[6]ALL SITES DOWN'!$D:$D,'[6]ALL SITES DOWN'!$J:$J,"")</f>
        <v/>
      </c>
      <c r="AP2062" s="18" t="str">
        <f>_xlfn.XLOOKUP(B2062,'[7]ALL SITES DOWN'!$D:$D,'[7]ALL SITES DOWN'!$J:$J,"")</f>
        <v/>
      </c>
      <c r="AQ2062" s="9" t="str">
        <f>_xlfn.XLOOKUP(B2062,[8]sheet1!$AC:$AC,[8]sheet1!$AF:$AF,"")</f>
        <v/>
      </c>
      <c r="AR2062" s="14"/>
      <c r="AS2062" s="14" t="s">
        <v>5465</v>
      </c>
      <c r="AT2062" s="14" t="str">
        <f>_xlfn.XLOOKUP(B2062,'[9]cell downs 18042026 17h'!$B:$B,'[9]cell downs 18042026 17h'!$B:$B,"")</f>
        <v/>
      </c>
      <c r="AU2062" s="14" t="str">
        <f>_xlfn.XLOOKUP(B2062,'[10]Cells Huawei 19042026 15h'!$B:$B,'[10]Cells Huawei 19042026 15h'!$B:$B,"")</f>
        <v/>
      </c>
      <c r="AV2062" s="9" t="str">
        <f>_xlfn.XLOOKUP(B2062,'[11]cells down 19042026 9H40'!$B:$B,'[11]cells down 19042026 9H40'!$B:$B,"")</f>
        <v/>
      </c>
    </row>
    <row r="2063" spans="1:48" hidden="1" x14ac:dyDescent="0.3">
      <c r="A2063" s="1" t="s">
        <v>3514</v>
      </c>
      <c r="B2063" s="8" t="s">
        <v>3515</v>
      </c>
      <c r="C2063" s="3" t="str">
        <f>_xlfn.XLOOKUP(B2063,'[1]daily break down'!$D:$D,'[1]daily break down'!$E:$E,"")</f>
        <v>LITTORAL</v>
      </c>
      <c r="D2063" s="1" t="s">
        <v>11</v>
      </c>
      <c r="E2063" s="1" t="s">
        <v>12</v>
      </c>
      <c r="F2063" s="3" t="s">
        <v>31</v>
      </c>
      <c r="G2063" s="1" t="s">
        <v>3514</v>
      </c>
      <c r="H2063" s="29" t="str">
        <f>_xlfn.XLOOKUP(B2063,[2]CALCULATION!$B:$B,[2]CALCULATION!$H:$H,"")</f>
        <v>ZTE</v>
      </c>
      <c r="I2063" s="26">
        <v>0</v>
      </c>
      <c r="J2063" s="26">
        <v>0</v>
      </c>
      <c r="K2063" s="26">
        <v>0</v>
      </c>
      <c r="L2063" s="26">
        <v>0</v>
      </c>
      <c r="M2063" s="26">
        <v>0</v>
      </c>
      <c r="N2063" s="26">
        <v>0</v>
      </c>
      <c r="O2063" s="26">
        <v>0</v>
      </c>
      <c r="P2063" s="114" t="s">
        <v>6364</v>
      </c>
      <c r="Q2063" s="42" t="s">
        <v>5538</v>
      </c>
      <c r="R2063" s="42"/>
      <c r="S2063" s="41" t="str" cm="1">
        <f t="array" ref="S2063">IFERROR(_xlfn.IFS(
U2063="MPR ISSUE","PDH",
U2063="BSS Hardware Issue","BSS",
U2063="Sites strategiques, MLL, Pylone, etc.","ENVTECH",
U2063="AKTIVCO DEFAUT GE &amp; POWER Cabinet","AKTIVCO",
U2063="AKTIVCO Coupure ENEO &amp; Baisse de tension","AKTIVCO GRID ONLY",
U2063="Coupure ENEO &amp; Baisse de tension","IHS GRID ONLY",
U2063="Defaut GE &amp; POWER Cabinet","IHS",
U2063="Sharing","Partners",
U2063="Sites strategiques &amp; DataCenter","SST &amp; DC",
U2063="Exclu","Exclu",
U2063="SAT","SAT",
U2063="SPARE-ISSUE","SPARE-ISSUE",
U2063="Fiber CAmtel","TRANS_FO_CAMTEL",
U2063="Fiber AOF","Fiber AOF",
U2063="Projet OCM (HUAWEI)","TRAVAUX-HUAWEI",
U2063="Projet OCM (NOKIA)","TRAVAUX-NOKIA",
U2063="ACCESS-ISSUE","ACCESS-ISSUE",
U2063="Projet OCM (ZTE, NOKIA, autres projets)","TRAVAUX OCM",
U2063="No root CAuse","No root cause",
U2063="ODU HS","PDH",
U2063="IP &amp; VLAN","PDH",
U2063="Warehouse HUAWEI","SPARE-ISSUE",
U2063="SPARE-HS","SPARE-ISSUE",
U2063="Power Telco","BSS",U2063="no impacts","no impacts"
),"")</f>
        <v>No root cause</v>
      </c>
      <c r="T2063" s="41" t="str" cm="1">
        <f t="array" ref="T2063">IFERROR(_xlfn.IFS(
U2063="MPR ISSUE","TX ISSUE",
U2063="BSS Hardware Issue","RAN ISSUE",
U2063="Sites strategiques, MLL, Pylone, etc.","ENVTECH",
U2063="AKTIVCO DEFAUT GE &amp; POWER Cabinet","POWER ISSUE",
U2063="AKTIVCO Coupure ENEO &amp; Baisse de tension","POWER ISSUE",
U2063="Coupure ENEO &amp; Baisse de tension","POWER ISSUE",
U2063="Defaut GE &amp; POWER Cabinet","POWER ISSUE",
U2063="Sharing","POWER ISSUE",
U2063="Sites strategiques &amp; DataCenter","POWER ISSUE",
U2063="Exclu","Exclu",
U2063="SAT","TX ISSUE",
U2063="SPARE-ISSUE","SPARE-ISSUE",
U2063="Fiber CAmtel","TX ISSUE",
U2063="Fiber AOF","TX ISSUE",
U2063="Projet OCM (HUAWEI)","TRAVAUX-HUAWEI",
U2063="Projet OCM (NOKIA)","TRAVAUX -NOKIA",
U2063="ACCESS-ISSUE","ACCESS-ISSUE",
U2063="Projet OCM (ZTE, NOKIA, autres projets)","TRAVAUX OCM",
U2063="No root CAuse","No root cause",
U2063="ODU HS","TX ISSUE",
U2063="IP &amp; VLAN","TX ISSUE",
U2063="Warehouse HUAWEI","SPARE-ISSUE",
U2063="SPARE-HS","SPARE-ISSUE",
U2063="Power Telco","RAN ISSUE",U2063="no impacts","no impacts"
),"")</f>
        <v>No root cause</v>
      </c>
      <c r="U2063" s="68" t="s">
        <v>5691</v>
      </c>
      <c r="V2063" s="41" t="str" cm="1">
        <f t="array" ref="V2063">IFERROR(_xlfn.IFS(
U2063="MPR ISSUE","ACTIVE",
U2063="BSS Hardware Issue","ACTIVE",
U2063="Sites strategiques, MLL, Pylone, etc.","PASSIVE",
U2063="AKTIVCO DEFAUT GE &amp; POWER Cabinet","PASSIVE",
U2063="AKTIVCO Coupure ENEO &amp; Baisse de tension","PASSIVE",
U2063="Coupure ENEO &amp; Baisse de tension","PASSIVE",
U2063="Defaut GE &amp; POWER Cabinet","PASSIVE",
U2063="Sharing","PASSIVE",
U2063="Sites strategiques &amp; DataCenter","PASSIVE",
U2063="Exclu","Exclu",
U2063="SAT","ACTIVE",
U2063="SPARE-ISSUE","SPARE-ISSUE",
U2063="Fiber CAmtel","ACTIVE",
U2063="Fiber AOF","ACTIVE",
U2063="Projet OCM (HUAWEI)","PLANNED WORKS",
U2063="Projet OCM (NOKIA)","PLANNED WORKS",
U2063="ACCESS-ISSUE","ACCESS-ISSUE",
U2063="Projet OCM (ZTE, NOKIA, autres projets)","PLANNED WORKS",
U2063="No root CAuse","No root cause",
U2063="ODU HS","ACTIVE",
U2063="IP &amp; VLAN","ACTIVE",
U2063="Warehouse HUAWEI","SPARE-ISSUE",
U2063="SPARE-HS","SPARE-ISSUE",
U2063="Power Telco","ACTIVE", U2063="no impacts","no impacts"
),"")</f>
        <v>No root cause</v>
      </c>
      <c r="W2063" s="113"/>
      <c r="X2063" s="113"/>
      <c r="Y2063" s="113"/>
      <c r="Z2063" s="113"/>
      <c r="AA2063" s="113"/>
      <c r="AB2063" s="17" t="s">
        <v>5465</v>
      </c>
      <c r="AC2063" s="17" t="str">
        <f>_xlfn.XLOOKUP(B2063,'INCIDENT-04-27-2026'!E:E,'INCIDENT-04-27-2026'!F:F,"")</f>
        <v/>
      </c>
      <c r="AD2063" s="9"/>
      <c r="AE2063" s="7" t="s">
        <v>5465</v>
      </c>
      <c r="AF2063" s="6" t="str">
        <f>_xlfn.XLOOKUP(B2063,'[13]Input_27-04'!$B:$B,'[13]Input_27-04'!$M:$M,"")</f>
        <v/>
      </c>
      <c r="AG2063" s="7"/>
      <c r="AH2063" s="3"/>
      <c r="AI2063" s="18" t="str">
        <f>_xlfn.XLOOKUP(B2063,'[3]Cells Huawei 27042026 10h'!$B:$B,'[3]Cells Huawei 27042026 10h'!$T:$T,"")</f>
        <v/>
      </c>
      <c r="AJ2063" s="18" t="str">
        <f>_xlfn.XLOOKUP(B2063,'[3]Cells Huawei 27042026 15h'!$B:$B,'[3]Cells Huawei 27042026 15h'!$T:$T,"")</f>
        <v/>
      </c>
      <c r="AK2063" s="18" t="str">
        <f>_xlfn.XLOOKUP(B2063,'[4]cells down 27042026 11h28'!$B:$B,'[4]cells down 27042026 11h28'!$R:$R,"")</f>
        <v/>
      </c>
      <c r="AL2063" s="18" t="str">
        <f>_xlfn.XLOOKUP(B2063,'[4]cells down 27042026 18h01'!$B:$B,'[4]cells down 27042026 18h01'!$R:$R,"")</f>
        <v/>
      </c>
      <c r="AM2063" s="18" t="str">
        <f>_xlfn.XLOOKUP(B2063,'[5]cell downs 27042026 11h'!$B:$B,'[5]cell downs 27042026 11h'!$R:$R,"")</f>
        <v/>
      </c>
      <c r="AN2063" s="18" t="str">
        <f>_xlfn.XLOOKUP(B2063,'[5]cell downs 27042026 17h40'!$B:$B,'[5]cell downs 27042026 17h40'!$R:$R,"")</f>
        <v/>
      </c>
      <c r="AO2063" s="18" t="str">
        <f>_xlfn.XLOOKUP(B2063,'[6]ALL SITES DOWN'!$D:$D,'[6]ALL SITES DOWN'!$J:$J,"")</f>
        <v/>
      </c>
      <c r="AP2063" s="18" t="str">
        <f>_xlfn.XLOOKUP(B2063,'[7]ALL SITES DOWN'!$D:$D,'[7]ALL SITES DOWN'!$J:$J,"")</f>
        <v/>
      </c>
      <c r="AQ2063" s="9" t="str">
        <f>_xlfn.XLOOKUP(B2063,[8]sheet1!$AC:$AC,[8]sheet1!$AF:$AF,"")</f>
        <v/>
      </c>
      <c r="AR2063" s="14"/>
      <c r="AS2063" s="14" t="s">
        <v>5465</v>
      </c>
      <c r="AT2063" s="14" t="str">
        <f>_xlfn.XLOOKUP(B2063,'[9]cell downs 18042026 17h'!$B:$B,'[9]cell downs 18042026 17h'!$B:$B,"")</f>
        <v/>
      </c>
      <c r="AU2063" s="14" t="str">
        <f>_xlfn.XLOOKUP(B2063,'[10]Cells Huawei 19042026 15h'!$B:$B,'[10]Cells Huawei 19042026 15h'!$B:$B,"")</f>
        <v/>
      </c>
      <c r="AV2063" s="9" t="str">
        <f>_xlfn.XLOOKUP(B2063,'[11]cells down 19042026 9H40'!$B:$B,'[11]cells down 19042026 9H40'!$B:$B,"")</f>
        <v/>
      </c>
    </row>
    <row r="2064" spans="1:48" hidden="1" x14ac:dyDescent="0.3">
      <c r="A2064" s="1" t="s">
        <v>3516</v>
      </c>
      <c r="B2064" s="8" t="s">
        <v>3517</v>
      </c>
      <c r="C2064" s="3" t="str">
        <f>_xlfn.XLOOKUP(B2064,'[1]daily break down'!$D:$D,'[1]daily break down'!$E:$E,"")</f>
        <v>CENTRE</v>
      </c>
      <c r="D2064" s="1" t="s">
        <v>11</v>
      </c>
      <c r="E2064" s="1" t="s">
        <v>630</v>
      </c>
      <c r="F2064" s="3" t="s">
        <v>226</v>
      </c>
      <c r="G2064" s="1" t="s">
        <v>3516</v>
      </c>
      <c r="H2064" s="29" t="str">
        <f>_xlfn.XLOOKUP(B2064,[2]CALCULATION!$B:$B,[2]CALCULATION!$H:$H,"")</f>
        <v>ZTE</v>
      </c>
      <c r="I2064" s="26">
        <v>0</v>
      </c>
      <c r="J2064" s="26">
        <v>0</v>
      </c>
      <c r="K2064" s="26">
        <v>0</v>
      </c>
      <c r="L2064" s="26">
        <v>0</v>
      </c>
      <c r="M2064" s="26">
        <v>0</v>
      </c>
      <c r="N2064" s="26">
        <v>0</v>
      </c>
      <c r="O2064" s="26">
        <v>0</v>
      </c>
      <c r="P2064" s="114" t="s">
        <v>6364</v>
      </c>
      <c r="Q2064" s="42" t="s">
        <v>5538</v>
      </c>
      <c r="R2064" s="42"/>
      <c r="S2064" s="41" t="str" cm="1">
        <f t="array" ref="S2064">IFERROR(_xlfn.IFS(
U2064="MPR ISSUE","PDH",
U2064="BSS Hardware Issue","BSS",
U2064="Sites strategiques, MLL, Pylone, etc.","ENVTECH",
U2064="AKTIVCO DEFAUT GE &amp; POWER Cabinet","AKTIVCO",
U2064="AKTIVCO Coupure ENEO &amp; Baisse de tension","AKTIVCO GRID ONLY",
U2064="Coupure ENEO &amp; Baisse de tension","IHS GRID ONLY",
U2064="Defaut GE &amp; POWER Cabinet","IHS",
U2064="Sharing","Partners",
U2064="Sites strategiques &amp; DataCenter","SST &amp; DC",
U2064="Exclu","Exclu",
U2064="SAT","SAT",
U2064="SPARE-ISSUE","SPARE-ISSUE",
U2064="Fiber CAmtel","TRANS_FO_CAMTEL",
U2064="Fiber AOF","Fiber AOF",
U2064="Projet OCM (HUAWEI)","TRAVAUX-HUAWEI",
U2064="Projet OCM (NOKIA)","TRAVAUX-NOKIA",
U2064="ACCESS-ISSUE","ACCESS-ISSUE",
U2064="Projet OCM (ZTE, NOKIA, autres projets)","TRAVAUX OCM",
U2064="No root CAuse","No root cause",
U2064="ODU HS","PDH",
U2064="IP &amp; VLAN","PDH",
U2064="Warehouse HUAWEI","SPARE-ISSUE",
U2064="SPARE-HS","SPARE-ISSUE",
U2064="Power Telco","BSS",U2064="no impacts","no impacts"
),"")</f>
        <v>No root cause</v>
      </c>
      <c r="T2064" s="41" t="str" cm="1">
        <f t="array" ref="T2064">IFERROR(_xlfn.IFS(
U2064="MPR ISSUE","TX ISSUE",
U2064="BSS Hardware Issue","RAN ISSUE",
U2064="Sites strategiques, MLL, Pylone, etc.","ENVTECH",
U2064="AKTIVCO DEFAUT GE &amp; POWER Cabinet","POWER ISSUE",
U2064="AKTIVCO Coupure ENEO &amp; Baisse de tension","POWER ISSUE",
U2064="Coupure ENEO &amp; Baisse de tension","POWER ISSUE",
U2064="Defaut GE &amp; POWER Cabinet","POWER ISSUE",
U2064="Sharing","POWER ISSUE",
U2064="Sites strategiques &amp; DataCenter","POWER ISSUE",
U2064="Exclu","Exclu",
U2064="SAT","TX ISSUE",
U2064="SPARE-ISSUE","SPARE-ISSUE",
U2064="Fiber CAmtel","TX ISSUE",
U2064="Fiber AOF","TX ISSUE",
U2064="Projet OCM (HUAWEI)","TRAVAUX-HUAWEI",
U2064="Projet OCM (NOKIA)","TRAVAUX -NOKIA",
U2064="ACCESS-ISSUE","ACCESS-ISSUE",
U2064="Projet OCM (ZTE, NOKIA, autres projets)","TRAVAUX OCM",
U2064="No root CAuse","No root cause",
U2064="ODU HS","TX ISSUE",
U2064="IP &amp; VLAN","TX ISSUE",
U2064="Warehouse HUAWEI","SPARE-ISSUE",
U2064="SPARE-HS","SPARE-ISSUE",
U2064="Power Telco","RAN ISSUE",U2064="no impacts","no impacts"
),"")</f>
        <v>No root cause</v>
      </c>
      <c r="U2064" s="68" t="s">
        <v>5691</v>
      </c>
      <c r="V2064" s="41" t="str" cm="1">
        <f t="array" ref="V2064">IFERROR(_xlfn.IFS(
U2064="MPR ISSUE","ACTIVE",
U2064="BSS Hardware Issue","ACTIVE",
U2064="Sites strategiques, MLL, Pylone, etc.","PASSIVE",
U2064="AKTIVCO DEFAUT GE &amp; POWER Cabinet","PASSIVE",
U2064="AKTIVCO Coupure ENEO &amp; Baisse de tension","PASSIVE",
U2064="Coupure ENEO &amp; Baisse de tension","PASSIVE",
U2064="Defaut GE &amp; POWER Cabinet","PASSIVE",
U2064="Sharing","PASSIVE",
U2064="Sites strategiques &amp; DataCenter","PASSIVE",
U2064="Exclu","Exclu",
U2064="SAT","ACTIVE",
U2064="SPARE-ISSUE","SPARE-ISSUE",
U2064="Fiber CAmtel","ACTIVE",
U2064="Fiber AOF","ACTIVE",
U2064="Projet OCM (HUAWEI)","PLANNED WORKS",
U2064="Projet OCM (NOKIA)","PLANNED WORKS",
U2064="ACCESS-ISSUE","ACCESS-ISSUE",
U2064="Projet OCM (ZTE, NOKIA, autres projets)","PLANNED WORKS",
U2064="No root CAuse","No root cause",
U2064="ODU HS","ACTIVE",
U2064="IP &amp; VLAN","ACTIVE",
U2064="Warehouse HUAWEI","SPARE-ISSUE",
U2064="SPARE-HS","SPARE-ISSUE",
U2064="Power Telco","ACTIVE", U2064="no impacts","no impacts"
),"")</f>
        <v>No root cause</v>
      </c>
      <c r="W2064" s="113"/>
      <c r="X2064" s="113"/>
      <c r="Y2064" s="113"/>
      <c r="Z2064" s="113"/>
      <c r="AA2064" s="113"/>
      <c r="AB2064" s="17" t="s">
        <v>5465</v>
      </c>
      <c r="AC2064" s="17" t="str">
        <f>_xlfn.XLOOKUP(B2064,'INCIDENT-04-27-2026'!E:E,'INCIDENT-04-27-2026'!F:F,"")</f>
        <v/>
      </c>
      <c r="AD2064" s="9"/>
      <c r="AE2064" s="7" t="s">
        <v>5465</v>
      </c>
      <c r="AF2064" s="6" t="str">
        <f>_xlfn.XLOOKUP(B2064,'[13]Input_27-04'!$B:$B,'[13]Input_27-04'!$M:$M,"")</f>
        <v/>
      </c>
      <c r="AG2064" s="7"/>
      <c r="AH2064" s="3"/>
      <c r="AI2064" s="18" t="str">
        <f>_xlfn.XLOOKUP(B2064,'[3]Cells Huawei 27042026 10h'!$B:$B,'[3]Cells Huawei 27042026 10h'!$T:$T,"")</f>
        <v/>
      </c>
      <c r="AJ2064" s="18" t="str">
        <f>_xlfn.XLOOKUP(B2064,'[3]Cells Huawei 27042026 15h'!$B:$B,'[3]Cells Huawei 27042026 15h'!$T:$T,"")</f>
        <v/>
      </c>
      <c r="AK2064" s="18" t="str">
        <f>_xlfn.XLOOKUP(B2064,'[4]cells down 27042026 11h28'!$B:$B,'[4]cells down 27042026 11h28'!$R:$R,"")</f>
        <v/>
      </c>
      <c r="AL2064" s="18" t="str">
        <f>_xlfn.XLOOKUP(B2064,'[4]cells down 27042026 18h01'!$B:$B,'[4]cells down 27042026 18h01'!$R:$R,"")</f>
        <v/>
      </c>
      <c r="AM2064" s="18" t="str">
        <f>_xlfn.XLOOKUP(B2064,'[5]cell downs 27042026 11h'!$B:$B,'[5]cell downs 27042026 11h'!$R:$R,"")</f>
        <v/>
      </c>
      <c r="AN2064" s="18" t="str">
        <f>_xlfn.XLOOKUP(B2064,'[5]cell downs 27042026 17h40'!$B:$B,'[5]cell downs 27042026 17h40'!$R:$R,"")</f>
        <v/>
      </c>
      <c r="AO2064" s="18" t="str">
        <f>_xlfn.XLOOKUP(B2064,'[6]ALL SITES DOWN'!$D:$D,'[6]ALL SITES DOWN'!$J:$J,"")</f>
        <v/>
      </c>
      <c r="AP2064" s="18" t="str">
        <f>_xlfn.XLOOKUP(B2064,'[7]ALL SITES DOWN'!$D:$D,'[7]ALL SITES DOWN'!$J:$J,"")</f>
        <v/>
      </c>
      <c r="AQ2064" s="9" t="str">
        <f>_xlfn.XLOOKUP(B2064,[8]sheet1!$AC:$AC,[8]sheet1!$AF:$AF,"")</f>
        <v/>
      </c>
      <c r="AR2064" s="14"/>
      <c r="AS2064" s="14" t="s">
        <v>5465</v>
      </c>
      <c r="AT2064" s="14" t="str">
        <f>_xlfn.XLOOKUP(B2064,'[9]cell downs 18042026 17h'!$B:$B,'[9]cell downs 18042026 17h'!$B:$B,"")</f>
        <v/>
      </c>
      <c r="AU2064" s="14" t="str">
        <f>_xlfn.XLOOKUP(B2064,'[10]Cells Huawei 19042026 15h'!$B:$B,'[10]Cells Huawei 19042026 15h'!$B:$B,"")</f>
        <v/>
      </c>
      <c r="AV2064" s="9" t="str">
        <f>_xlfn.XLOOKUP(B2064,'[11]cells down 19042026 9H40'!$B:$B,'[11]cells down 19042026 9H40'!$B:$B,"")</f>
        <v/>
      </c>
    </row>
    <row r="2065" spans="1:48" hidden="1" x14ac:dyDescent="0.3">
      <c r="A2065" s="1" t="s">
        <v>3518</v>
      </c>
      <c r="B2065" s="8" t="s">
        <v>3519</v>
      </c>
      <c r="C2065" s="3" t="str">
        <f>_xlfn.XLOOKUP(B2065,'[1]daily break down'!$D:$D,'[1]daily break down'!$E:$E,"")</f>
        <v>CENTRE</v>
      </c>
      <c r="D2065" s="1" t="s">
        <v>11</v>
      </c>
      <c r="E2065" s="1" t="s">
        <v>12</v>
      </c>
      <c r="F2065" s="3" t="s">
        <v>37</v>
      </c>
      <c r="G2065" s="1" t="s">
        <v>3518</v>
      </c>
      <c r="H2065" s="29" t="str">
        <f>_xlfn.XLOOKUP(B2065,[2]CALCULATION!$B:$B,[2]CALCULATION!$H:$H,"")</f>
        <v>ZTE</v>
      </c>
      <c r="I2065" s="26">
        <v>0</v>
      </c>
      <c r="J2065" s="26">
        <v>0</v>
      </c>
      <c r="K2065" s="26">
        <v>0</v>
      </c>
      <c r="L2065" s="26">
        <v>0</v>
      </c>
      <c r="M2065" s="26">
        <v>0</v>
      </c>
      <c r="N2065" s="26">
        <v>0</v>
      </c>
      <c r="O2065" s="26">
        <v>0</v>
      </c>
      <c r="P2065" s="114" t="s">
        <v>6364</v>
      </c>
      <c r="Q2065" s="42" t="s">
        <v>5538</v>
      </c>
      <c r="R2065" s="42"/>
      <c r="S2065" s="41" t="str" cm="1">
        <f t="array" ref="S2065">IFERROR(_xlfn.IFS(
U2065="MPR ISSUE","PDH",
U2065="BSS Hardware Issue","BSS",
U2065="Sites strategiques, MLL, Pylone, etc.","ENVTECH",
U2065="AKTIVCO DEFAUT GE &amp; POWER Cabinet","AKTIVCO",
U2065="AKTIVCO Coupure ENEO &amp; Baisse de tension","AKTIVCO GRID ONLY",
U2065="Coupure ENEO &amp; Baisse de tension","IHS GRID ONLY",
U2065="Defaut GE &amp; POWER Cabinet","IHS",
U2065="Sharing","Partners",
U2065="Sites strategiques &amp; DataCenter","SST &amp; DC",
U2065="Exclu","Exclu",
U2065="SAT","SAT",
U2065="SPARE-ISSUE","SPARE-ISSUE",
U2065="Fiber CAmtel","TRANS_FO_CAMTEL",
U2065="Fiber AOF","Fiber AOF",
U2065="Projet OCM (HUAWEI)","TRAVAUX-HUAWEI",
U2065="Projet OCM (NOKIA)","TRAVAUX-NOKIA",
U2065="ACCESS-ISSUE","ACCESS-ISSUE",
U2065="Projet OCM (ZTE, NOKIA, autres projets)","TRAVAUX OCM",
U2065="No root CAuse","No root cause",
U2065="ODU HS","PDH",
U2065="IP &amp; VLAN","PDH",
U2065="Warehouse HUAWEI","SPARE-ISSUE",
U2065="SPARE-HS","SPARE-ISSUE",
U2065="Power Telco","BSS",U2065="no impacts","no impacts"
),"")</f>
        <v>No root cause</v>
      </c>
      <c r="T2065" s="41" t="str" cm="1">
        <f t="array" ref="T2065">IFERROR(_xlfn.IFS(
U2065="MPR ISSUE","TX ISSUE",
U2065="BSS Hardware Issue","RAN ISSUE",
U2065="Sites strategiques, MLL, Pylone, etc.","ENVTECH",
U2065="AKTIVCO DEFAUT GE &amp; POWER Cabinet","POWER ISSUE",
U2065="AKTIVCO Coupure ENEO &amp; Baisse de tension","POWER ISSUE",
U2065="Coupure ENEO &amp; Baisse de tension","POWER ISSUE",
U2065="Defaut GE &amp; POWER Cabinet","POWER ISSUE",
U2065="Sharing","POWER ISSUE",
U2065="Sites strategiques &amp; DataCenter","POWER ISSUE",
U2065="Exclu","Exclu",
U2065="SAT","TX ISSUE",
U2065="SPARE-ISSUE","SPARE-ISSUE",
U2065="Fiber CAmtel","TX ISSUE",
U2065="Fiber AOF","TX ISSUE",
U2065="Projet OCM (HUAWEI)","TRAVAUX-HUAWEI",
U2065="Projet OCM (NOKIA)","TRAVAUX -NOKIA",
U2065="ACCESS-ISSUE","ACCESS-ISSUE",
U2065="Projet OCM (ZTE, NOKIA, autres projets)","TRAVAUX OCM",
U2065="No root CAuse","No root cause",
U2065="ODU HS","TX ISSUE",
U2065="IP &amp; VLAN","TX ISSUE",
U2065="Warehouse HUAWEI","SPARE-ISSUE",
U2065="SPARE-HS","SPARE-ISSUE",
U2065="Power Telco","RAN ISSUE",U2065="no impacts","no impacts"
),"")</f>
        <v>No root cause</v>
      </c>
      <c r="U2065" s="68" t="s">
        <v>5691</v>
      </c>
      <c r="V2065" s="41" t="str" cm="1">
        <f t="array" ref="V2065">IFERROR(_xlfn.IFS(
U2065="MPR ISSUE","ACTIVE",
U2065="BSS Hardware Issue","ACTIVE",
U2065="Sites strategiques, MLL, Pylone, etc.","PASSIVE",
U2065="AKTIVCO DEFAUT GE &amp; POWER Cabinet","PASSIVE",
U2065="AKTIVCO Coupure ENEO &amp; Baisse de tension","PASSIVE",
U2065="Coupure ENEO &amp; Baisse de tension","PASSIVE",
U2065="Defaut GE &amp; POWER Cabinet","PASSIVE",
U2065="Sharing","PASSIVE",
U2065="Sites strategiques &amp; DataCenter","PASSIVE",
U2065="Exclu","Exclu",
U2065="SAT","ACTIVE",
U2065="SPARE-ISSUE","SPARE-ISSUE",
U2065="Fiber CAmtel","ACTIVE",
U2065="Fiber AOF","ACTIVE",
U2065="Projet OCM (HUAWEI)","PLANNED WORKS",
U2065="Projet OCM (NOKIA)","PLANNED WORKS",
U2065="ACCESS-ISSUE","ACCESS-ISSUE",
U2065="Projet OCM (ZTE, NOKIA, autres projets)","PLANNED WORKS",
U2065="No root CAuse","No root cause",
U2065="ODU HS","ACTIVE",
U2065="IP &amp; VLAN","ACTIVE",
U2065="Warehouse HUAWEI","SPARE-ISSUE",
U2065="SPARE-HS","SPARE-ISSUE",
U2065="Power Telco","ACTIVE", U2065="no impacts","no impacts"
),"")</f>
        <v>No root cause</v>
      </c>
      <c r="W2065" s="113"/>
      <c r="X2065" s="113"/>
      <c r="Y2065" s="113"/>
      <c r="Z2065" s="113"/>
      <c r="AA2065" s="113"/>
      <c r="AB2065" s="17" t="s">
        <v>5465</v>
      </c>
      <c r="AC2065" s="17" t="str">
        <f>_xlfn.XLOOKUP(B2065,'INCIDENT-04-27-2026'!E:E,'INCIDENT-04-27-2026'!F:F,"")</f>
        <v/>
      </c>
      <c r="AD2065" s="9"/>
      <c r="AE2065" s="7" t="s">
        <v>5465</v>
      </c>
      <c r="AF2065" s="6" t="str">
        <f>_xlfn.XLOOKUP(B2065,'[13]Input_27-04'!$B:$B,'[13]Input_27-04'!$M:$M,"")</f>
        <v/>
      </c>
      <c r="AG2065" s="7"/>
      <c r="AH2065" s="3"/>
      <c r="AI2065" s="18" t="str">
        <f>_xlfn.XLOOKUP(B2065,'[3]Cells Huawei 27042026 10h'!$B:$B,'[3]Cells Huawei 27042026 10h'!$T:$T,"")</f>
        <v/>
      </c>
      <c r="AJ2065" s="18" t="str">
        <f>_xlfn.XLOOKUP(B2065,'[3]Cells Huawei 27042026 15h'!$B:$B,'[3]Cells Huawei 27042026 15h'!$T:$T,"")</f>
        <v/>
      </c>
      <c r="AK2065" s="18" t="str">
        <f>_xlfn.XLOOKUP(B2065,'[4]cells down 27042026 11h28'!$B:$B,'[4]cells down 27042026 11h28'!$R:$R,"")</f>
        <v/>
      </c>
      <c r="AL2065" s="18" t="str">
        <f>_xlfn.XLOOKUP(B2065,'[4]cells down 27042026 18h01'!$B:$B,'[4]cells down 27042026 18h01'!$R:$R,"")</f>
        <v/>
      </c>
      <c r="AM2065" s="18" t="str">
        <f>_xlfn.XLOOKUP(B2065,'[5]cell downs 27042026 11h'!$B:$B,'[5]cell downs 27042026 11h'!$R:$R,"")</f>
        <v/>
      </c>
      <c r="AN2065" s="18" t="str">
        <f>_xlfn.XLOOKUP(B2065,'[5]cell downs 27042026 17h40'!$B:$B,'[5]cell downs 27042026 17h40'!$R:$R,"")</f>
        <v/>
      </c>
      <c r="AO2065" s="18" t="str">
        <f>_xlfn.XLOOKUP(B2065,'[6]ALL SITES DOWN'!$D:$D,'[6]ALL SITES DOWN'!$J:$J,"")</f>
        <v/>
      </c>
      <c r="AP2065" s="18" t="str">
        <f>_xlfn.XLOOKUP(B2065,'[7]ALL SITES DOWN'!$D:$D,'[7]ALL SITES DOWN'!$J:$J,"")</f>
        <v/>
      </c>
      <c r="AQ2065" s="9" t="str">
        <f>_xlfn.XLOOKUP(B2065,[8]sheet1!$AC:$AC,[8]sheet1!$AF:$AF,"")</f>
        <v/>
      </c>
      <c r="AR2065" s="14"/>
      <c r="AS2065" s="14" t="s">
        <v>5465</v>
      </c>
      <c r="AT2065" s="14" t="str">
        <f>_xlfn.XLOOKUP(B2065,'[9]cell downs 18042026 17h'!$B:$B,'[9]cell downs 18042026 17h'!$B:$B,"")</f>
        <v/>
      </c>
      <c r="AU2065" s="14" t="str">
        <f>_xlfn.XLOOKUP(B2065,'[10]Cells Huawei 19042026 15h'!$B:$B,'[10]Cells Huawei 19042026 15h'!$B:$B,"")</f>
        <v/>
      </c>
      <c r="AV2065" s="9" t="str">
        <f>_xlfn.XLOOKUP(B2065,'[11]cells down 19042026 9H40'!$B:$B,'[11]cells down 19042026 9H40'!$B:$B,"")</f>
        <v/>
      </c>
    </row>
    <row r="2066" spans="1:48" hidden="1" x14ac:dyDescent="0.3">
      <c r="A2066" s="1" t="s">
        <v>3520</v>
      </c>
      <c r="B2066" s="8" t="s">
        <v>3521</v>
      </c>
      <c r="C2066" s="3" t="str">
        <f>_xlfn.XLOOKUP(B2066,'[1]daily break down'!$D:$D,'[1]daily break down'!$E:$E,"")</f>
        <v>CENTRE</v>
      </c>
      <c r="D2066" s="1" t="s">
        <v>11</v>
      </c>
      <c r="E2066" s="1" t="s">
        <v>1130</v>
      </c>
      <c r="F2066" s="3" t="s">
        <v>37</v>
      </c>
      <c r="G2066" s="1" t="s">
        <v>3156</v>
      </c>
      <c r="H2066" s="29" t="str">
        <f>_xlfn.XLOOKUP(B2066,[2]CALCULATION!$B:$B,[2]CALCULATION!$H:$H,"")</f>
        <v>ZTE</v>
      </c>
      <c r="I2066" s="26">
        <v>0</v>
      </c>
      <c r="J2066" s="26">
        <v>0</v>
      </c>
      <c r="K2066" s="26">
        <v>0</v>
      </c>
      <c r="L2066" s="26">
        <v>0</v>
      </c>
      <c r="M2066" s="26">
        <v>0</v>
      </c>
      <c r="N2066" s="26">
        <v>0</v>
      </c>
      <c r="O2066" s="26">
        <v>0</v>
      </c>
      <c r="P2066" s="114" t="s">
        <v>6364</v>
      </c>
      <c r="Q2066" s="42" t="s">
        <v>5538</v>
      </c>
      <c r="R2066" s="42"/>
      <c r="S2066" s="41" t="str" cm="1">
        <f t="array" ref="S2066">IFERROR(_xlfn.IFS(
U2066="MPR ISSUE","PDH",
U2066="BSS Hardware Issue","BSS",
U2066="Sites strategiques, MLL, Pylone, etc.","ENVTECH",
U2066="AKTIVCO DEFAUT GE &amp; POWER Cabinet","AKTIVCO",
U2066="AKTIVCO Coupure ENEO &amp; Baisse de tension","AKTIVCO GRID ONLY",
U2066="Coupure ENEO &amp; Baisse de tension","IHS GRID ONLY",
U2066="Defaut GE &amp; POWER Cabinet","IHS",
U2066="Sharing","Partners",
U2066="Sites strategiques &amp; DataCenter","SST &amp; DC",
U2066="Exclu","Exclu",
U2066="SAT","SAT",
U2066="SPARE-ISSUE","SPARE-ISSUE",
U2066="Fiber CAmtel","TRANS_FO_CAMTEL",
U2066="Fiber AOF","Fiber AOF",
U2066="Projet OCM (HUAWEI)","TRAVAUX-HUAWEI",
U2066="Projet OCM (NOKIA)","TRAVAUX-NOKIA",
U2066="ACCESS-ISSUE","ACCESS-ISSUE",
U2066="Projet OCM (ZTE, NOKIA, autres projets)","TRAVAUX OCM",
U2066="No root CAuse","No root cause",
U2066="ODU HS","PDH",
U2066="IP &amp; VLAN","PDH",
U2066="Warehouse HUAWEI","SPARE-ISSUE",
U2066="SPARE-HS","SPARE-ISSUE",
U2066="Power Telco","BSS",U2066="no impacts","no impacts"
),"")</f>
        <v>No root cause</v>
      </c>
      <c r="T2066" s="41" t="str" cm="1">
        <f t="array" ref="T2066">IFERROR(_xlfn.IFS(
U2066="MPR ISSUE","TX ISSUE",
U2066="BSS Hardware Issue","RAN ISSUE",
U2066="Sites strategiques, MLL, Pylone, etc.","ENVTECH",
U2066="AKTIVCO DEFAUT GE &amp; POWER Cabinet","POWER ISSUE",
U2066="AKTIVCO Coupure ENEO &amp; Baisse de tension","POWER ISSUE",
U2066="Coupure ENEO &amp; Baisse de tension","POWER ISSUE",
U2066="Defaut GE &amp; POWER Cabinet","POWER ISSUE",
U2066="Sharing","POWER ISSUE",
U2066="Sites strategiques &amp; DataCenter","POWER ISSUE",
U2066="Exclu","Exclu",
U2066="SAT","TX ISSUE",
U2066="SPARE-ISSUE","SPARE-ISSUE",
U2066="Fiber CAmtel","TX ISSUE",
U2066="Fiber AOF","TX ISSUE",
U2066="Projet OCM (HUAWEI)","TRAVAUX-HUAWEI",
U2066="Projet OCM (NOKIA)","TRAVAUX -NOKIA",
U2066="ACCESS-ISSUE","ACCESS-ISSUE",
U2066="Projet OCM (ZTE, NOKIA, autres projets)","TRAVAUX OCM",
U2066="No root CAuse","No root cause",
U2066="ODU HS","TX ISSUE",
U2066="IP &amp; VLAN","TX ISSUE",
U2066="Warehouse HUAWEI","SPARE-ISSUE",
U2066="SPARE-HS","SPARE-ISSUE",
U2066="Power Telco","RAN ISSUE",U2066="no impacts","no impacts"
),"")</f>
        <v>No root cause</v>
      </c>
      <c r="U2066" s="68" t="s">
        <v>5691</v>
      </c>
      <c r="V2066" s="41" t="str" cm="1">
        <f t="array" ref="V2066">IFERROR(_xlfn.IFS(
U2066="MPR ISSUE","ACTIVE",
U2066="BSS Hardware Issue","ACTIVE",
U2066="Sites strategiques, MLL, Pylone, etc.","PASSIVE",
U2066="AKTIVCO DEFAUT GE &amp; POWER Cabinet","PASSIVE",
U2066="AKTIVCO Coupure ENEO &amp; Baisse de tension","PASSIVE",
U2066="Coupure ENEO &amp; Baisse de tension","PASSIVE",
U2066="Defaut GE &amp; POWER Cabinet","PASSIVE",
U2066="Sharing","PASSIVE",
U2066="Sites strategiques &amp; DataCenter","PASSIVE",
U2066="Exclu","Exclu",
U2066="SAT","ACTIVE",
U2066="SPARE-ISSUE","SPARE-ISSUE",
U2066="Fiber CAmtel","ACTIVE",
U2066="Fiber AOF","ACTIVE",
U2066="Projet OCM (HUAWEI)","PLANNED WORKS",
U2066="Projet OCM (NOKIA)","PLANNED WORKS",
U2066="ACCESS-ISSUE","ACCESS-ISSUE",
U2066="Projet OCM (ZTE, NOKIA, autres projets)","PLANNED WORKS",
U2066="No root CAuse","No root cause",
U2066="ODU HS","ACTIVE",
U2066="IP &amp; VLAN","ACTIVE",
U2066="Warehouse HUAWEI","SPARE-ISSUE",
U2066="SPARE-HS","SPARE-ISSUE",
U2066="Power Telco","ACTIVE", U2066="no impacts","no impacts"
),"")</f>
        <v>No root cause</v>
      </c>
      <c r="W2066" s="113"/>
      <c r="X2066" s="113"/>
      <c r="Y2066" s="113"/>
      <c r="Z2066" s="113"/>
      <c r="AA2066" s="113"/>
      <c r="AB2066" s="17" t="s">
        <v>5465</v>
      </c>
      <c r="AC2066" s="17" t="str">
        <f>_xlfn.XLOOKUP(B2066,'INCIDENT-04-27-2026'!E:E,'INCIDENT-04-27-2026'!F:F,"")</f>
        <v/>
      </c>
      <c r="AD2066" s="9"/>
      <c r="AE2066" s="7" t="s">
        <v>5465</v>
      </c>
      <c r="AF2066" s="6" t="str">
        <f>_xlfn.XLOOKUP(B2066,'[13]Input_27-04'!$B:$B,'[13]Input_27-04'!$M:$M,"")</f>
        <v/>
      </c>
      <c r="AG2066" s="7"/>
      <c r="AH2066" s="3"/>
      <c r="AI2066" s="18" t="str">
        <f>_xlfn.XLOOKUP(B2066,'[3]Cells Huawei 27042026 10h'!$B:$B,'[3]Cells Huawei 27042026 10h'!$T:$T,"")</f>
        <v/>
      </c>
      <c r="AJ2066" s="18" t="str">
        <f>_xlfn.XLOOKUP(B2066,'[3]Cells Huawei 27042026 15h'!$B:$B,'[3]Cells Huawei 27042026 15h'!$T:$T,"")</f>
        <v/>
      </c>
      <c r="AK2066" s="18" t="str">
        <f>_xlfn.XLOOKUP(B2066,'[4]cells down 27042026 11h28'!$B:$B,'[4]cells down 27042026 11h28'!$R:$R,"")</f>
        <v/>
      </c>
      <c r="AL2066" s="18" t="str">
        <f>_xlfn.XLOOKUP(B2066,'[4]cells down 27042026 18h01'!$B:$B,'[4]cells down 27042026 18h01'!$R:$R,"")</f>
        <v/>
      </c>
      <c r="AM2066" s="18" t="str">
        <f>_xlfn.XLOOKUP(B2066,'[5]cell downs 27042026 11h'!$B:$B,'[5]cell downs 27042026 11h'!$R:$R,"")</f>
        <v/>
      </c>
      <c r="AN2066" s="18" t="str">
        <f>_xlfn.XLOOKUP(B2066,'[5]cell downs 27042026 17h40'!$B:$B,'[5]cell downs 27042026 17h40'!$R:$R,"")</f>
        <v/>
      </c>
      <c r="AO2066" s="18" t="str">
        <f>_xlfn.XLOOKUP(B2066,'[6]ALL SITES DOWN'!$D:$D,'[6]ALL SITES DOWN'!$J:$J,"")</f>
        <v/>
      </c>
      <c r="AP2066" s="18" t="str">
        <f>_xlfn.XLOOKUP(B2066,'[7]ALL SITES DOWN'!$D:$D,'[7]ALL SITES DOWN'!$J:$J,"")</f>
        <v/>
      </c>
      <c r="AQ2066" s="9" t="str">
        <f>_xlfn.XLOOKUP(B2066,[8]sheet1!$AC:$AC,[8]sheet1!$AF:$AF,"")</f>
        <v/>
      </c>
      <c r="AR2066" s="14"/>
      <c r="AS2066" s="14" t="s">
        <v>5465</v>
      </c>
      <c r="AT2066" s="14" t="str">
        <f>_xlfn.XLOOKUP(B2066,'[9]cell downs 18042026 17h'!$B:$B,'[9]cell downs 18042026 17h'!$B:$B,"")</f>
        <v/>
      </c>
      <c r="AU2066" s="14" t="str">
        <f>_xlfn.XLOOKUP(B2066,'[10]Cells Huawei 19042026 15h'!$B:$B,'[10]Cells Huawei 19042026 15h'!$B:$B,"")</f>
        <v/>
      </c>
      <c r="AV2066" s="9" t="str">
        <f>_xlfn.XLOOKUP(B2066,'[11]cells down 19042026 9H40'!$B:$B,'[11]cells down 19042026 9H40'!$B:$B,"")</f>
        <v/>
      </c>
    </row>
    <row r="2067" spans="1:48" hidden="1" x14ac:dyDescent="0.3">
      <c r="A2067" s="1" t="s">
        <v>1256</v>
      </c>
      <c r="B2067" s="8" t="s">
        <v>1257</v>
      </c>
      <c r="C2067" s="3" t="str">
        <f>_xlfn.XLOOKUP(B2067,'[1]daily break down'!$D:$D,'[1]daily break down'!$E:$E,"")</f>
        <v>NORD-OUEST</v>
      </c>
      <c r="D2067" s="1" t="s">
        <v>11</v>
      </c>
      <c r="E2067" s="1" t="s">
        <v>12</v>
      </c>
      <c r="F2067" s="3" t="s">
        <v>51</v>
      </c>
      <c r="G2067" s="1" t="s">
        <v>1258</v>
      </c>
      <c r="H2067" s="28" t="str">
        <f>_xlfn.XLOOKUP(B2067,[2]CALCULATION!$B:$B,[2]CALCULATION!$H:$H,"")</f>
        <v>NOKIA</v>
      </c>
      <c r="I2067" s="26">
        <v>0</v>
      </c>
      <c r="J2067" s="26">
        <v>0</v>
      </c>
      <c r="K2067" s="26">
        <v>1.0174198776941668</v>
      </c>
      <c r="L2067" s="26">
        <v>3.567015663479283E-3</v>
      </c>
      <c r="M2067" s="26">
        <v>0</v>
      </c>
      <c r="N2067" s="26">
        <v>0.36670704528397718</v>
      </c>
      <c r="O2067" s="26">
        <v>0</v>
      </c>
      <c r="P2067" s="114" t="s">
        <v>6364</v>
      </c>
      <c r="Q2067" s="42" t="s">
        <v>6353</v>
      </c>
      <c r="R2067" s="42"/>
      <c r="S2067" s="41" t="str" cm="1">
        <f t="array" ref="S2067">IFERROR(_xlfn.IFS(
U2067="MPR ISSUE","PDH",
U2067="BSS Hardware Issue","BSS",
U2067="Sites strategiques, MLL, Pylone, etc.","ENVTECH",
U2067="AKTIVCO DEFAUT GE &amp; POWER Cabinet","AKTIVCO",
U2067="AKTIVCO Coupure ENEO &amp; Baisse de tension","AKTIVCO GRID ONLY",
U2067="Coupure ENEO &amp; Baisse de tension","IHS GRID ONLY",
U2067="Defaut GE &amp; POWER Cabinet","IHS",
U2067="Sharing","Partners",
U2067="Sites strategiques &amp; DataCenter","SST &amp; DC",
U2067="Exclu","Exclu",
U2067="SAT","SAT",
U2067="SPARE-ISSUE","SPARE-ISSUE",
U2067="Fiber CAmtel","TRANS_FO_CAMTEL",
U2067="Fiber AOF","Fiber AOF",
U2067="Projet OCM (HUAWEI)","TRAVAUX-HUAWEI",
U2067="Projet OCM (NOKIA)","TRAVAUX-NOKIA",
U2067="ACCESS-ISSUE","ACCESS-ISSUE",
U2067="Projet OCM (ZTE, NOKIA, autres projets)","TRAVAUX OCM",
U2067="No root CAuse","No root cause",
U2067="ODU HS","PDH",
U2067="IP &amp; VLAN","PDH",
U2067="Warehouse HUAWEI","SPARE-ISSUE",
U2067="SPARE-HS","SPARE-ISSUE",
U2067="Power Telco","BSS",U2067="no impacts","no impacts"
),"")</f>
        <v/>
      </c>
      <c r="T2067" s="41" t="str" cm="1">
        <f t="array" ref="T2067">IFERROR(_xlfn.IFS(
U2067="MPR ISSUE","TX ISSUE",
U2067="BSS Hardware Issue","RAN ISSUE",
U2067="Sites strategiques, MLL, Pylone, etc.","ENVTECH",
U2067="AKTIVCO DEFAUT GE &amp; POWER Cabinet","POWER ISSUE",
U2067="AKTIVCO Coupure ENEO &amp; Baisse de tension","POWER ISSUE",
U2067="Coupure ENEO &amp; Baisse de tension","POWER ISSUE",
U2067="Defaut GE &amp; POWER Cabinet","POWER ISSUE",
U2067="Sharing","POWER ISSUE",
U2067="Sites strategiques &amp; DataCenter","POWER ISSUE",
U2067="Exclu","Exclu",
U2067="SAT","TX ISSUE",
U2067="SPARE-ISSUE","SPARE-ISSUE",
U2067="Fiber CAmtel","TX ISSUE",
U2067="Fiber AOF","TX ISSUE",
U2067="Projet OCM (HUAWEI)","TRAVAUX-HUAWEI",
U2067="Projet OCM (NOKIA)","TRAVAUX -NOKIA",
U2067="ACCESS-ISSUE","ACCESS-ISSUE",
U2067="Projet OCM (ZTE, NOKIA, autres projets)","TRAVAUX OCM",
U2067="No root CAuse","No root cause",
U2067="ODU HS","TX ISSUE",
U2067="IP &amp; VLAN","TX ISSUE",
U2067="Warehouse HUAWEI","SPARE-ISSUE",
U2067="SPARE-HS","SPARE-ISSUE",
U2067="Power Telco","RAN ISSUE",U2067="no impacts","no impacts"
),"")</f>
        <v/>
      </c>
      <c r="U2067" s="68"/>
      <c r="V2067" s="41" t="str" cm="1">
        <f t="array" ref="V2067">IFERROR(_xlfn.IFS(
U2067="MPR ISSUE","ACTIVE",
U2067="BSS Hardware Issue","ACTIVE",
U2067="Sites strategiques, MLL, Pylone, etc.","PASSIVE",
U2067="AKTIVCO DEFAUT GE &amp; POWER Cabinet","PASSIVE",
U2067="AKTIVCO Coupure ENEO &amp; Baisse de tension","PASSIVE",
U2067="Coupure ENEO &amp; Baisse de tension","PASSIVE",
U2067="Defaut GE &amp; POWER Cabinet","PASSIVE",
U2067="Sharing","PASSIVE",
U2067="Sites strategiques &amp; DataCenter","PASSIVE",
U2067="Exclu","Exclu",
U2067="SAT","ACTIVE",
U2067="SPARE-ISSUE","SPARE-ISSUE",
U2067="Fiber CAmtel","ACTIVE",
U2067="Fiber AOF","ACTIVE",
U2067="Projet OCM (HUAWEI)","PLANNED WORKS",
U2067="Projet OCM (NOKIA)","PLANNED WORKS",
U2067="ACCESS-ISSUE","ACCESS-ISSUE",
U2067="Projet OCM (ZTE, NOKIA, autres projets)","PLANNED WORKS",
U2067="No root CAuse","No root cause",
U2067="ODU HS","ACTIVE",
U2067="IP &amp; VLAN","ACTIVE",
U2067="Warehouse HUAWEI","SPARE-ISSUE",
U2067="SPARE-HS","SPARE-ISSUE",
U2067="Power Telco","ACTIVE", U2067="no impacts","no impacts"
),"")</f>
        <v/>
      </c>
      <c r="W2067" s="113"/>
      <c r="X2067" s="113"/>
      <c r="Y2067" s="113"/>
      <c r="Z2067" s="113"/>
      <c r="AA2067" s="113"/>
      <c r="AB2067" s="17" t="s">
        <v>5465</v>
      </c>
      <c r="AC2067" s="17" t="str">
        <f>_xlfn.XLOOKUP(B2067,'INCIDENT-04-27-2026'!E:E,'INCIDENT-04-27-2026'!F:F,"")</f>
        <v/>
      </c>
      <c r="AD2067" s="9"/>
      <c r="AE2067" s="7" t="s">
        <v>5465</v>
      </c>
      <c r="AF2067" s="6" t="str">
        <f>_xlfn.XLOOKUP(B2067,'[13]Input_27-04'!$B:$B,'[13]Input_27-04'!$M:$M,"")</f>
        <v/>
      </c>
      <c r="AG2067" s="7"/>
      <c r="AH2067" s="3"/>
      <c r="AI2067" s="18" t="str">
        <f>_xlfn.XLOOKUP(B2067,'[3]Cells Huawei 27042026 10h'!$B:$B,'[3]Cells Huawei 27042026 10h'!$T:$T,"")</f>
        <v/>
      </c>
      <c r="AJ2067" s="18" t="str">
        <f>_xlfn.XLOOKUP(B2067,'[3]Cells Huawei 27042026 15h'!$B:$B,'[3]Cells Huawei 27042026 15h'!$T:$T,"")</f>
        <v/>
      </c>
      <c r="AK2067" s="18" t="str">
        <f>_xlfn.XLOOKUP(B2067,'[4]cells down 27042026 11h28'!$B:$B,'[4]cells down 27042026 11h28'!$R:$R,"")</f>
        <v/>
      </c>
      <c r="AL2067" s="18" t="str">
        <f>_xlfn.XLOOKUP(B2067,'[4]cells down 27042026 18h01'!$B:$B,'[4]cells down 27042026 18h01'!$R:$R,"")</f>
        <v/>
      </c>
      <c r="AM2067" s="18" t="str">
        <f>_xlfn.XLOOKUP(B2067,'[5]cell downs 27042026 11h'!$B:$B,'[5]cell downs 27042026 11h'!$R:$R,"")</f>
        <v/>
      </c>
      <c r="AN2067" s="18" t="str">
        <f>_xlfn.XLOOKUP(B2067,'[5]cell downs 27042026 17h40'!$B:$B,'[5]cell downs 27042026 17h40'!$R:$R,"")</f>
        <v/>
      </c>
      <c r="AO2067" s="18" t="str">
        <f>_xlfn.XLOOKUP(B2067,'[6]ALL SITES DOWN'!$D:$D,'[6]ALL SITES DOWN'!$J:$J,"")</f>
        <v/>
      </c>
      <c r="AP2067" s="18" t="str">
        <f>_xlfn.XLOOKUP(B2067,'[7]ALL SITES DOWN'!$D:$D,'[7]ALL SITES DOWN'!$J:$J,"")</f>
        <v/>
      </c>
      <c r="AQ2067" s="9" t="str">
        <f>_xlfn.XLOOKUP(B2067,[8]sheet1!$AC:$AC,[8]sheet1!$AF:$AF,"")</f>
        <v/>
      </c>
      <c r="AR2067" s="14"/>
      <c r="AS2067" s="14" t="s">
        <v>5465</v>
      </c>
      <c r="AT2067" s="14" t="str">
        <f>_xlfn.XLOOKUP(B2067,'[9]cell downs 18042026 17h'!$B:$B,'[9]cell downs 18042026 17h'!$B:$B,"")</f>
        <v/>
      </c>
      <c r="AU2067" s="14" t="str">
        <f>_xlfn.XLOOKUP(B2067,'[10]Cells Huawei 19042026 15h'!$B:$B,'[10]Cells Huawei 19042026 15h'!$B:$B,"")</f>
        <v/>
      </c>
      <c r="AV2067" s="9" t="str">
        <f>_xlfn.XLOOKUP(B2067,'[11]cells down 19042026 9H40'!$B:$B,'[11]cells down 19042026 9H40'!$B:$B,"")</f>
        <v/>
      </c>
    </row>
    <row r="2068" spans="1:48" hidden="1" x14ac:dyDescent="0.3">
      <c r="A2068" s="1" t="s">
        <v>2229</v>
      </c>
      <c r="B2068" s="8" t="s">
        <v>2230</v>
      </c>
      <c r="C2068" s="3" t="str">
        <f>_xlfn.XLOOKUP(B2068,'[1]daily break down'!$D:$D,'[1]daily break down'!$E:$E,"")</f>
        <v>NORD-OUEST</v>
      </c>
      <c r="D2068" s="1" t="s">
        <v>11</v>
      </c>
      <c r="E2068" s="1" t="s">
        <v>12</v>
      </c>
      <c r="F2068" s="3" t="s">
        <v>51</v>
      </c>
      <c r="G2068" s="1" t="s">
        <v>2231</v>
      </c>
      <c r="H2068" s="28" t="str">
        <f>_xlfn.XLOOKUP(B2068,[2]CALCULATION!$B:$B,[2]CALCULATION!$H:$H,"")</f>
        <v>NOKIA</v>
      </c>
      <c r="I2068" s="26">
        <v>0</v>
      </c>
      <c r="J2068" s="26">
        <v>0</v>
      </c>
      <c r="K2068" s="26">
        <v>1.0169918358145491</v>
      </c>
      <c r="L2068" s="26">
        <v>2.4077355728484816E-3</v>
      </c>
      <c r="M2068" s="26">
        <v>0</v>
      </c>
      <c r="N2068" s="26">
        <v>0.36706374685032511</v>
      </c>
      <c r="O2068" s="26">
        <v>0</v>
      </c>
      <c r="P2068" s="114" t="s">
        <v>6364</v>
      </c>
      <c r="Q2068" s="42" t="s">
        <v>6353</v>
      </c>
      <c r="R2068" s="42"/>
      <c r="S2068" s="41" t="str" cm="1">
        <f t="array" ref="S2068">IFERROR(_xlfn.IFS(
U2068="MPR ISSUE","PDH",
U2068="BSS Hardware Issue","BSS",
U2068="Sites strategiques, MLL, Pylone, etc.","ENVTECH",
U2068="AKTIVCO DEFAUT GE &amp; POWER Cabinet","AKTIVCO",
U2068="AKTIVCO Coupure ENEO &amp; Baisse de tension","AKTIVCO GRID ONLY",
U2068="Coupure ENEO &amp; Baisse de tension","IHS GRID ONLY",
U2068="Defaut GE &amp; POWER Cabinet","IHS",
U2068="Sharing","Partners",
U2068="Sites strategiques &amp; DataCenter","SST &amp; DC",
U2068="Exclu","Exclu",
U2068="SAT","SAT",
U2068="SPARE-ISSUE","SPARE-ISSUE",
U2068="Fiber CAmtel","TRANS_FO_CAMTEL",
U2068="Fiber AOF","Fiber AOF",
U2068="Projet OCM (HUAWEI)","TRAVAUX-HUAWEI",
U2068="Projet OCM (NOKIA)","TRAVAUX-NOKIA",
U2068="ACCESS-ISSUE","ACCESS-ISSUE",
U2068="Projet OCM (ZTE, NOKIA, autres projets)","TRAVAUX OCM",
U2068="No root CAuse","No root cause",
U2068="ODU HS","PDH",
U2068="IP &amp; VLAN","PDH",
U2068="Warehouse HUAWEI","SPARE-ISSUE",
U2068="SPARE-HS","SPARE-ISSUE",
U2068="Power Telco","BSS",U2068="no impacts","no impacts"
),"")</f>
        <v/>
      </c>
      <c r="T2068" s="41" t="str" cm="1">
        <f t="array" ref="T2068">IFERROR(_xlfn.IFS(
U2068="MPR ISSUE","TX ISSUE",
U2068="BSS Hardware Issue","RAN ISSUE",
U2068="Sites strategiques, MLL, Pylone, etc.","ENVTECH",
U2068="AKTIVCO DEFAUT GE &amp; POWER Cabinet","POWER ISSUE",
U2068="AKTIVCO Coupure ENEO &amp; Baisse de tension","POWER ISSUE",
U2068="Coupure ENEO &amp; Baisse de tension","POWER ISSUE",
U2068="Defaut GE &amp; POWER Cabinet","POWER ISSUE",
U2068="Sharing","POWER ISSUE",
U2068="Sites strategiques &amp; DataCenter","POWER ISSUE",
U2068="Exclu","Exclu",
U2068="SAT","TX ISSUE",
U2068="SPARE-ISSUE","SPARE-ISSUE",
U2068="Fiber CAmtel","TX ISSUE",
U2068="Fiber AOF","TX ISSUE",
U2068="Projet OCM (HUAWEI)","TRAVAUX-HUAWEI",
U2068="Projet OCM (NOKIA)","TRAVAUX -NOKIA",
U2068="ACCESS-ISSUE","ACCESS-ISSUE",
U2068="Projet OCM (ZTE, NOKIA, autres projets)","TRAVAUX OCM",
U2068="No root CAuse","No root cause",
U2068="ODU HS","TX ISSUE",
U2068="IP &amp; VLAN","TX ISSUE",
U2068="Warehouse HUAWEI","SPARE-ISSUE",
U2068="SPARE-HS","SPARE-ISSUE",
U2068="Power Telco","RAN ISSUE",U2068="no impacts","no impacts"
),"")</f>
        <v/>
      </c>
      <c r="U2068" s="68"/>
      <c r="V2068" s="41" t="str" cm="1">
        <f t="array" ref="V2068">IFERROR(_xlfn.IFS(
U2068="MPR ISSUE","ACTIVE",
U2068="BSS Hardware Issue","ACTIVE",
U2068="Sites strategiques, MLL, Pylone, etc.","PASSIVE",
U2068="AKTIVCO DEFAUT GE &amp; POWER Cabinet","PASSIVE",
U2068="AKTIVCO Coupure ENEO &amp; Baisse de tension","PASSIVE",
U2068="Coupure ENEO &amp; Baisse de tension","PASSIVE",
U2068="Defaut GE &amp; POWER Cabinet","PASSIVE",
U2068="Sharing","PASSIVE",
U2068="Sites strategiques &amp; DataCenter","PASSIVE",
U2068="Exclu","Exclu",
U2068="SAT","ACTIVE",
U2068="SPARE-ISSUE","SPARE-ISSUE",
U2068="Fiber CAmtel","ACTIVE",
U2068="Fiber AOF","ACTIVE",
U2068="Projet OCM (HUAWEI)","PLANNED WORKS",
U2068="Projet OCM (NOKIA)","PLANNED WORKS",
U2068="ACCESS-ISSUE","ACCESS-ISSUE",
U2068="Projet OCM (ZTE, NOKIA, autres projets)","PLANNED WORKS",
U2068="No root CAuse","No root cause",
U2068="ODU HS","ACTIVE",
U2068="IP &amp; VLAN","ACTIVE",
U2068="Warehouse HUAWEI","SPARE-ISSUE",
U2068="SPARE-HS","SPARE-ISSUE",
U2068="Power Telco","ACTIVE", U2068="no impacts","no impacts"
),"")</f>
        <v/>
      </c>
      <c r="W2068" s="113"/>
      <c r="X2068" s="113"/>
      <c r="Y2068" s="113"/>
      <c r="Z2068" s="113"/>
      <c r="AA2068" s="113"/>
      <c r="AB2068" s="17" t="s">
        <v>5465</v>
      </c>
      <c r="AC2068" s="17" t="str">
        <f>_xlfn.XLOOKUP(B2068,'INCIDENT-04-27-2026'!E:E,'INCIDENT-04-27-2026'!F:F,"")</f>
        <v/>
      </c>
      <c r="AD2068" s="9"/>
      <c r="AE2068" s="7" t="s">
        <v>5465</v>
      </c>
      <c r="AF2068" s="6" t="str">
        <f>_xlfn.XLOOKUP(B2068,'[13]Input_27-04'!$B:$B,'[13]Input_27-04'!$M:$M,"")</f>
        <v/>
      </c>
      <c r="AG2068" s="7"/>
      <c r="AH2068" s="3"/>
      <c r="AI2068" s="18" t="str">
        <f>_xlfn.XLOOKUP(B2068,'[3]Cells Huawei 27042026 10h'!$B:$B,'[3]Cells Huawei 27042026 10h'!$T:$T,"")</f>
        <v/>
      </c>
      <c r="AJ2068" s="18" t="str">
        <f>_xlfn.XLOOKUP(B2068,'[3]Cells Huawei 27042026 15h'!$B:$B,'[3]Cells Huawei 27042026 15h'!$T:$T,"")</f>
        <v/>
      </c>
      <c r="AK2068" s="18" t="str">
        <f>_xlfn.XLOOKUP(B2068,'[4]cells down 27042026 11h28'!$B:$B,'[4]cells down 27042026 11h28'!$R:$R,"")</f>
        <v/>
      </c>
      <c r="AL2068" s="18" t="str">
        <f>_xlfn.XLOOKUP(B2068,'[4]cells down 27042026 18h01'!$B:$B,'[4]cells down 27042026 18h01'!$R:$R,"")</f>
        <v/>
      </c>
      <c r="AM2068" s="18" t="str">
        <f>_xlfn.XLOOKUP(B2068,'[5]cell downs 27042026 11h'!$B:$B,'[5]cell downs 27042026 11h'!$R:$R,"")</f>
        <v/>
      </c>
      <c r="AN2068" s="18" t="str">
        <f>_xlfn.XLOOKUP(B2068,'[5]cell downs 27042026 17h40'!$B:$B,'[5]cell downs 27042026 17h40'!$R:$R,"")</f>
        <v/>
      </c>
      <c r="AO2068" s="18" t="str">
        <f>_xlfn.XLOOKUP(B2068,'[6]ALL SITES DOWN'!$D:$D,'[6]ALL SITES DOWN'!$J:$J,"")</f>
        <v/>
      </c>
      <c r="AP2068" s="18" t="str">
        <f>_xlfn.XLOOKUP(B2068,'[7]ALL SITES DOWN'!$D:$D,'[7]ALL SITES DOWN'!$J:$J,"")</f>
        <v/>
      </c>
      <c r="AQ2068" s="9" t="str">
        <f>_xlfn.XLOOKUP(B2068,[8]sheet1!$AC:$AC,[8]sheet1!$AF:$AF,"")</f>
        <v/>
      </c>
      <c r="AR2068" s="14"/>
      <c r="AS2068" s="14" t="s">
        <v>5465</v>
      </c>
      <c r="AT2068" s="14" t="str">
        <f>_xlfn.XLOOKUP(B2068,'[9]cell downs 18042026 17h'!$B:$B,'[9]cell downs 18042026 17h'!$B:$B,"")</f>
        <v/>
      </c>
      <c r="AU2068" s="14" t="str">
        <f>_xlfn.XLOOKUP(B2068,'[10]Cells Huawei 19042026 15h'!$B:$B,'[10]Cells Huawei 19042026 15h'!$B:$B,"")</f>
        <v/>
      </c>
      <c r="AV2068" s="9" t="str">
        <f>_xlfn.XLOOKUP(B2068,'[11]cells down 19042026 9H40'!$B:$B,'[11]cells down 19042026 9H40'!$B:$B,"")</f>
        <v/>
      </c>
    </row>
    <row r="2069" spans="1:48" hidden="1" x14ac:dyDescent="0.3">
      <c r="A2069" s="1" t="s">
        <v>3522</v>
      </c>
      <c r="B2069" s="8" t="s">
        <v>3523</v>
      </c>
      <c r="C2069" s="3" t="str">
        <f>_xlfn.XLOOKUP(B2069,'[1]daily break down'!$D:$D,'[1]daily break down'!$E:$E,"")</f>
        <v>CENTRE</v>
      </c>
      <c r="D2069" s="1" t="s">
        <v>11</v>
      </c>
      <c r="E2069" s="1" t="s">
        <v>12</v>
      </c>
      <c r="F2069" s="3" t="s">
        <v>37</v>
      </c>
      <c r="G2069" s="1" t="s">
        <v>3524</v>
      </c>
      <c r="H2069" s="29" t="str">
        <f>_xlfn.XLOOKUP(B2069,[2]CALCULATION!$B:$B,[2]CALCULATION!$H:$H,"")</f>
        <v>ZTE</v>
      </c>
      <c r="I2069" s="26">
        <v>0</v>
      </c>
      <c r="J2069" s="26">
        <v>0</v>
      </c>
      <c r="K2069" s="26">
        <v>0</v>
      </c>
      <c r="L2069" s="26">
        <v>0</v>
      </c>
      <c r="M2069" s="26">
        <v>0</v>
      </c>
      <c r="N2069" s="26">
        <v>0</v>
      </c>
      <c r="O2069" s="26">
        <v>0</v>
      </c>
      <c r="P2069" s="114" t="s">
        <v>6364</v>
      </c>
      <c r="Q2069" s="42" t="s">
        <v>5538</v>
      </c>
      <c r="R2069" s="42"/>
      <c r="S2069" s="41" t="str" cm="1">
        <f t="array" ref="S2069">IFERROR(_xlfn.IFS(
U2069="MPR ISSUE","PDH",
U2069="BSS Hardware Issue","BSS",
U2069="Sites strategiques, MLL, Pylone, etc.","ENVTECH",
U2069="AKTIVCO DEFAUT GE &amp; POWER Cabinet","AKTIVCO",
U2069="AKTIVCO Coupure ENEO &amp; Baisse de tension","AKTIVCO GRID ONLY",
U2069="Coupure ENEO &amp; Baisse de tension","IHS GRID ONLY",
U2069="Defaut GE &amp; POWER Cabinet","IHS",
U2069="Sharing","Partners",
U2069="Sites strategiques &amp; DataCenter","SST &amp; DC",
U2069="Exclu","Exclu",
U2069="SAT","SAT",
U2069="SPARE-ISSUE","SPARE-ISSUE",
U2069="Fiber CAmtel","TRANS_FO_CAMTEL",
U2069="Fiber AOF","Fiber AOF",
U2069="Projet OCM (HUAWEI)","TRAVAUX-HUAWEI",
U2069="Projet OCM (NOKIA)","TRAVAUX-NOKIA",
U2069="ACCESS-ISSUE","ACCESS-ISSUE",
U2069="Projet OCM (ZTE, NOKIA, autres projets)","TRAVAUX OCM",
U2069="No root CAuse","No root cause",
U2069="ODU HS","PDH",
U2069="IP &amp; VLAN","PDH",
U2069="Warehouse HUAWEI","SPARE-ISSUE",
U2069="SPARE-HS","SPARE-ISSUE",
U2069="Power Telco","BSS",U2069="no impacts","no impacts"
),"")</f>
        <v>No root cause</v>
      </c>
      <c r="T2069" s="41" t="str" cm="1">
        <f t="array" ref="T2069">IFERROR(_xlfn.IFS(
U2069="MPR ISSUE","TX ISSUE",
U2069="BSS Hardware Issue","RAN ISSUE",
U2069="Sites strategiques, MLL, Pylone, etc.","ENVTECH",
U2069="AKTIVCO DEFAUT GE &amp; POWER Cabinet","POWER ISSUE",
U2069="AKTIVCO Coupure ENEO &amp; Baisse de tension","POWER ISSUE",
U2069="Coupure ENEO &amp; Baisse de tension","POWER ISSUE",
U2069="Defaut GE &amp; POWER Cabinet","POWER ISSUE",
U2069="Sharing","POWER ISSUE",
U2069="Sites strategiques &amp; DataCenter","POWER ISSUE",
U2069="Exclu","Exclu",
U2069="SAT","TX ISSUE",
U2069="SPARE-ISSUE","SPARE-ISSUE",
U2069="Fiber CAmtel","TX ISSUE",
U2069="Fiber AOF","TX ISSUE",
U2069="Projet OCM (HUAWEI)","TRAVAUX-HUAWEI",
U2069="Projet OCM (NOKIA)","TRAVAUX -NOKIA",
U2069="ACCESS-ISSUE","ACCESS-ISSUE",
U2069="Projet OCM (ZTE, NOKIA, autres projets)","TRAVAUX OCM",
U2069="No root CAuse","No root cause",
U2069="ODU HS","TX ISSUE",
U2069="IP &amp; VLAN","TX ISSUE",
U2069="Warehouse HUAWEI","SPARE-ISSUE",
U2069="SPARE-HS","SPARE-ISSUE",
U2069="Power Telco","RAN ISSUE",U2069="no impacts","no impacts"
),"")</f>
        <v>No root cause</v>
      </c>
      <c r="U2069" s="68" t="s">
        <v>5691</v>
      </c>
      <c r="V2069" s="41" t="str" cm="1">
        <f t="array" ref="V2069">IFERROR(_xlfn.IFS(
U2069="MPR ISSUE","ACTIVE",
U2069="BSS Hardware Issue","ACTIVE",
U2069="Sites strategiques, MLL, Pylone, etc.","PASSIVE",
U2069="AKTIVCO DEFAUT GE &amp; POWER Cabinet","PASSIVE",
U2069="AKTIVCO Coupure ENEO &amp; Baisse de tension","PASSIVE",
U2069="Coupure ENEO &amp; Baisse de tension","PASSIVE",
U2069="Defaut GE &amp; POWER Cabinet","PASSIVE",
U2069="Sharing","PASSIVE",
U2069="Sites strategiques &amp; DataCenter","PASSIVE",
U2069="Exclu","Exclu",
U2069="SAT","ACTIVE",
U2069="SPARE-ISSUE","SPARE-ISSUE",
U2069="Fiber CAmtel","ACTIVE",
U2069="Fiber AOF","ACTIVE",
U2069="Projet OCM (HUAWEI)","PLANNED WORKS",
U2069="Projet OCM (NOKIA)","PLANNED WORKS",
U2069="ACCESS-ISSUE","ACCESS-ISSUE",
U2069="Projet OCM (ZTE, NOKIA, autres projets)","PLANNED WORKS",
U2069="No root CAuse","No root cause",
U2069="ODU HS","ACTIVE",
U2069="IP &amp; VLAN","ACTIVE",
U2069="Warehouse HUAWEI","SPARE-ISSUE",
U2069="SPARE-HS","SPARE-ISSUE",
U2069="Power Telco","ACTIVE", U2069="no impacts","no impacts"
),"")</f>
        <v>No root cause</v>
      </c>
      <c r="W2069" s="113"/>
      <c r="X2069" s="113"/>
      <c r="Y2069" s="113"/>
      <c r="Z2069" s="113"/>
      <c r="AA2069" s="113"/>
      <c r="AB2069" s="17" t="s">
        <v>5465</v>
      </c>
      <c r="AC2069" s="17" t="str">
        <f>_xlfn.XLOOKUP(B2069,'INCIDENT-04-27-2026'!E:E,'INCIDENT-04-27-2026'!F:F,"")</f>
        <v/>
      </c>
      <c r="AD2069" s="9"/>
      <c r="AE2069" s="7" t="s">
        <v>5465</v>
      </c>
      <c r="AF2069" s="6" t="str">
        <f>_xlfn.XLOOKUP(B2069,'[13]Input_27-04'!$B:$B,'[13]Input_27-04'!$M:$M,"")</f>
        <v/>
      </c>
      <c r="AG2069" s="7"/>
      <c r="AH2069" s="3"/>
      <c r="AI2069" s="18" t="str">
        <f>_xlfn.XLOOKUP(B2069,'[3]Cells Huawei 27042026 10h'!$B:$B,'[3]Cells Huawei 27042026 10h'!$T:$T,"")</f>
        <v/>
      </c>
      <c r="AJ2069" s="18" t="str">
        <f>_xlfn.XLOOKUP(B2069,'[3]Cells Huawei 27042026 15h'!$B:$B,'[3]Cells Huawei 27042026 15h'!$T:$T,"")</f>
        <v/>
      </c>
      <c r="AK2069" s="18" t="str">
        <f>_xlfn.XLOOKUP(B2069,'[4]cells down 27042026 11h28'!$B:$B,'[4]cells down 27042026 11h28'!$R:$R,"")</f>
        <v/>
      </c>
      <c r="AL2069" s="18" t="str">
        <f>_xlfn.XLOOKUP(B2069,'[4]cells down 27042026 18h01'!$B:$B,'[4]cells down 27042026 18h01'!$R:$R,"")</f>
        <v/>
      </c>
      <c r="AM2069" s="18" t="str">
        <f>_xlfn.XLOOKUP(B2069,'[5]cell downs 27042026 11h'!$B:$B,'[5]cell downs 27042026 11h'!$R:$R,"")</f>
        <v/>
      </c>
      <c r="AN2069" s="18" t="str">
        <f>_xlfn.XLOOKUP(B2069,'[5]cell downs 27042026 17h40'!$B:$B,'[5]cell downs 27042026 17h40'!$R:$R,"")</f>
        <v/>
      </c>
      <c r="AO2069" s="18" t="str">
        <f>_xlfn.XLOOKUP(B2069,'[6]ALL SITES DOWN'!$D:$D,'[6]ALL SITES DOWN'!$J:$J,"")</f>
        <v/>
      </c>
      <c r="AP2069" s="18" t="str">
        <f>_xlfn.XLOOKUP(B2069,'[7]ALL SITES DOWN'!$D:$D,'[7]ALL SITES DOWN'!$J:$J,"")</f>
        <v/>
      </c>
      <c r="AQ2069" s="9" t="str">
        <f>_xlfn.XLOOKUP(B2069,[8]sheet1!$AC:$AC,[8]sheet1!$AF:$AF,"")</f>
        <v/>
      </c>
      <c r="AR2069" s="14"/>
      <c r="AS2069" s="14" t="s">
        <v>5465</v>
      </c>
      <c r="AT2069" s="14" t="str">
        <f>_xlfn.XLOOKUP(B2069,'[9]cell downs 18042026 17h'!$B:$B,'[9]cell downs 18042026 17h'!$B:$B,"")</f>
        <v/>
      </c>
      <c r="AU2069" s="14" t="str">
        <f>_xlfn.XLOOKUP(B2069,'[10]Cells Huawei 19042026 15h'!$B:$B,'[10]Cells Huawei 19042026 15h'!$B:$B,"")</f>
        <v/>
      </c>
      <c r="AV2069" s="9" t="str">
        <f>_xlfn.XLOOKUP(B2069,'[11]cells down 19042026 9H40'!$B:$B,'[11]cells down 19042026 9H40'!$B:$B,"")</f>
        <v/>
      </c>
    </row>
    <row r="2070" spans="1:48" hidden="1" x14ac:dyDescent="0.3">
      <c r="A2070" s="1" t="s">
        <v>3528</v>
      </c>
      <c r="B2070" s="8" t="s">
        <v>3529</v>
      </c>
      <c r="C2070" s="3" t="str">
        <f>_xlfn.XLOOKUP(B2070,'[1]daily break down'!$D:$D,'[1]daily break down'!$E:$E,"")</f>
        <v>LITTORAL</v>
      </c>
      <c r="D2070" s="1" t="s">
        <v>11</v>
      </c>
      <c r="E2070" s="1" t="s">
        <v>96</v>
      </c>
      <c r="F2070" s="3" t="s">
        <v>31</v>
      </c>
      <c r="G2070" s="1" t="s">
        <v>3528</v>
      </c>
      <c r="H2070" s="29" t="str">
        <f>_xlfn.XLOOKUP(B2070,[2]CALCULATION!$B:$B,[2]CALCULATION!$H:$H,"")</f>
        <v>ZTE</v>
      </c>
      <c r="I2070" s="26">
        <v>0</v>
      </c>
      <c r="J2070" s="26">
        <v>0</v>
      </c>
      <c r="K2070" s="26">
        <v>0</v>
      </c>
      <c r="L2070" s="26">
        <v>0</v>
      </c>
      <c r="M2070" s="26">
        <v>0</v>
      </c>
      <c r="N2070" s="26">
        <v>0</v>
      </c>
      <c r="O2070" s="26">
        <v>0</v>
      </c>
      <c r="P2070" s="114" t="s">
        <v>6364</v>
      </c>
      <c r="Q2070" s="42" t="s">
        <v>5538</v>
      </c>
      <c r="R2070" s="42"/>
      <c r="S2070" s="41" t="str" cm="1">
        <f t="array" ref="S2070">IFERROR(_xlfn.IFS(
U2070="MPR ISSUE","PDH",
U2070="BSS Hardware Issue","BSS",
U2070="Sites strategiques, MLL, Pylone, etc.","ENVTECH",
U2070="AKTIVCO DEFAUT GE &amp; POWER Cabinet","AKTIVCO",
U2070="AKTIVCO Coupure ENEO &amp; Baisse de tension","AKTIVCO GRID ONLY",
U2070="Coupure ENEO &amp; Baisse de tension","IHS GRID ONLY",
U2070="Defaut GE &amp; POWER Cabinet","IHS",
U2070="Sharing","Partners",
U2070="Sites strategiques &amp; DataCenter","SST &amp; DC",
U2070="Exclu","Exclu",
U2070="SAT","SAT",
U2070="SPARE-ISSUE","SPARE-ISSUE",
U2070="Fiber CAmtel","TRANS_FO_CAMTEL",
U2070="Fiber AOF","Fiber AOF",
U2070="Projet OCM (HUAWEI)","TRAVAUX-HUAWEI",
U2070="Projet OCM (NOKIA)","TRAVAUX-NOKIA",
U2070="ACCESS-ISSUE","ACCESS-ISSUE",
U2070="Projet OCM (ZTE, NOKIA, autres projets)","TRAVAUX OCM",
U2070="No root CAuse","No root cause",
U2070="ODU HS","PDH",
U2070="IP &amp; VLAN","PDH",
U2070="Warehouse HUAWEI","SPARE-ISSUE",
U2070="SPARE-HS","SPARE-ISSUE",
U2070="Power Telco","BSS",U2070="no impacts","no impacts"
),"")</f>
        <v>No root cause</v>
      </c>
      <c r="T2070" s="41" t="str" cm="1">
        <f t="array" ref="T2070">IFERROR(_xlfn.IFS(
U2070="MPR ISSUE","TX ISSUE",
U2070="BSS Hardware Issue","RAN ISSUE",
U2070="Sites strategiques, MLL, Pylone, etc.","ENVTECH",
U2070="AKTIVCO DEFAUT GE &amp; POWER Cabinet","POWER ISSUE",
U2070="AKTIVCO Coupure ENEO &amp; Baisse de tension","POWER ISSUE",
U2070="Coupure ENEO &amp; Baisse de tension","POWER ISSUE",
U2070="Defaut GE &amp; POWER Cabinet","POWER ISSUE",
U2070="Sharing","POWER ISSUE",
U2070="Sites strategiques &amp; DataCenter","POWER ISSUE",
U2070="Exclu","Exclu",
U2070="SAT","TX ISSUE",
U2070="SPARE-ISSUE","SPARE-ISSUE",
U2070="Fiber CAmtel","TX ISSUE",
U2070="Fiber AOF","TX ISSUE",
U2070="Projet OCM (HUAWEI)","TRAVAUX-HUAWEI",
U2070="Projet OCM (NOKIA)","TRAVAUX -NOKIA",
U2070="ACCESS-ISSUE","ACCESS-ISSUE",
U2070="Projet OCM (ZTE, NOKIA, autres projets)","TRAVAUX OCM",
U2070="No root CAuse","No root cause",
U2070="ODU HS","TX ISSUE",
U2070="IP &amp; VLAN","TX ISSUE",
U2070="Warehouse HUAWEI","SPARE-ISSUE",
U2070="SPARE-HS","SPARE-ISSUE",
U2070="Power Telco","RAN ISSUE",U2070="no impacts","no impacts"
),"")</f>
        <v>No root cause</v>
      </c>
      <c r="U2070" s="68" t="s">
        <v>5691</v>
      </c>
      <c r="V2070" s="41" t="str" cm="1">
        <f t="array" ref="V2070">IFERROR(_xlfn.IFS(
U2070="MPR ISSUE","ACTIVE",
U2070="BSS Hardware Issue","ACTIVE",
U2070="Sites strategiques, MLL, Pylone, etc.","PASSIVE",
U2070="AKTIVCO DEFAUT GE &amp; POWER Cabinet","PASSIVE",
U2070="AKTIVCO Coupure ENEO &amp; Baisse de tension","PASSIVE",
U2070="Coupure ENEO &amp; Baisse de tension","PASSIVE",
U2070="Defaut GE &amp; POWER Cabinet","PASSIVE",
U2070="Sharing","PASSIVE",
U2070="Sites strategiques &amp; DataCenter","PASSIVE",
U2070="Exclu","Exclu",
U2070="SAT","ACTIVE",
U2070="SPARE-ISSUE","SPARE-ISSUE",
U2070="Fiber CAmtel","ACTIVE",
U2070="Fiber AOF","ACTIVE",
U2070="Projet OCM (HUAWEI)","PLANNED WORKS",
U2070="Projet OCM (NOKIA)","PLANNED WORKS",
U2070="ACCESS-ISSUE","ACCESS-ISSUE",
U2070="Projet OCM (ZTE, NOKIA, autres projets)","PLANNED WORKS",
U2070="No root CAuse","No root cause",
U2070="ODU HS","ACTIVE",
U2070="IP &amp; VLAN","ACTIVE",
U2070="Warehouse HUAWEI","SPARE-ISSUE",
U2070="SPARE-HS","SPARE-ISSUE",
U2070="Power Telco","ACTIVE", U2070="no impacts","no impacts"
),"")</f>
        <v>No root cause</v>
      </c>
      <c r="W2070" s="113"/>
      <c r="X2070" s="113"/>
      <c r="Y2070" s="113"/>
      <c r="Z2070" s="113"/>
      <c r="AA2070" s="113"/>
      <c r="AB2070" s="17" t="s">
        <v>5465</v>
      </c>
      <c r="AC2070" s="17" t="str">
        <f>_xlfn.XLOOKUP(B2070,'INCIDENT-04-27-2026'!E:E,'INCIDENT-04-27-2026'!F:F,"")</f>
        <v/>
      </c>
      <c r="AD2070" s="9"/>
      <c r="AE2070" s="7" t="s">
        <v>5465</v>
      </c>
      <c r="AF2070" s="6" t="str">
        <f>_xlfn.XLOOKUP(B2070,'[13]Input_27-04'!$B:$B,'[13]Input_27-04'!$M:$M,"")</f>
        <v/>
      </c>
      <c r="AG2070" s="7"/>
      <c r="AH2070" s="3"/>
      <c r="AI2070" s="18" t="str">
        <f>_xlfn.XLOOKUP(B2070,'[3]Cells Huawei 27042026 10h'!$B:$B,'[3]Cells Huawei 27042026 10h'!$T:$T,"")</f>
        <v/>
      </c>
      <c r="AJ2070" s="18" t="str">
        <f>_xlfn.XLOOKUP(B2070,'[3]Cells Huawei 27042026 15h'!$B:$B,'[3]Cells Huawei 27042026 15h'!$T:$T,"")</f>
        <v/>
      </c>
      <c r="AK2070" s="18" t="str">
        <f>_xlfn.XLOOKUP(B2070,'[4]cells down 27042026 11h28'!$B:$B,'[4]cells down 27042026 11h28'!$R:$R,"")</f>
        <v/>
      </c>
      <c r="AL2070" s="18" t="str">
        <f>_xlfn.XLOOKUP(B2070,'[4]cells down 27042026 18h01'!$B:$B,'[4]cells down 27042026 18h01'!$R:$R,"")</f>
        <v/>
      </c>
      <c r="AM2070" s="18" t="str">
        <f>_xlfn.XLOOKUP(B2070,'[5]cell downs 27042026 11h'!$B:$B,'[5]cell downs 27042026 11h'!$R:$R,"")</f>
        <v/>
      </c>
      <c r="AN2070" s="18" t="str">
        <f>_xlfn.XLOOKUP(B2070,'[5]cell downs 27042026 17h40'!$B:$B,'[5]cell downs 27042026 17h40'!$R:$R,"")</f>
        <v/>
      </c>
      <c r="AO2070" s="18" t="str">
        <f>_xlfn.XLOOKUP(B2070,'[6]ALL SITES DOWN'!$D:$D,'[6]ALL SITES DOWN'!$J:$J,"")</f>
        <v/>
      </c>
      <c r="AP2070" s="18" t="str">
        <f>_xlfn.XLOOKUP(B2070,'[7]ALL SITES DOWN'!$D:$D,'[7]ALL SITES DOWN'!$J:$J,"")</f>
        <v/>
      </c>
      <c r="AQ2070" s="9" t="str">
        <f>_xlfn.XLOOKUP(B2070,[8]sheet1!$AC:$AC,[8]sheet1!$AF:$AF,"")</f>
        <v/>
      </c>
      <c r="AR2070" s="14"/>
      <c r="AS2070" s="14" t="s">
        <v>5465</v>
      </c>
      <c r="AT2070" s="14" t="str">
        <f>_xlfn.XLOOKUP(B2070,'[9]cell downs 18042026 17h'!$B:$B,'[9]cell downs 18042026 17h'!$B:$B,"")</f>
        <v/>
      </c>
      <c r="AU2070" s="14" t="str">
        <f>_xlfn.XLOOKUP(B2070,'[10]Cells Huawei 19042026 15h'!$B:$B,'[10]Cells Huawei 19042026 15h'!$B:$B,"")</f>
        <v/>
      </c>
      <c r="AV2070" s="9" t="str">
        <f>_xlfn.XLOOKUP(B2070,'[11]cells down 19042026 9H40'!$B:$B,'[11]cells down 19042026 9H40'!$B:$B,"")</f>
        <v/>
      </c>
    </row>
    <row r="2071" spans="1:48" hidden="1" x14ac:dyDescent="0.3">
      <c r="A2071" s="1" t="s">
        <v>3532</v>
      </c>
      <c r="B2071" s="8" t="s">
        <v>3533</v>
      </c>
      <c r="C2071" s="3" t="str">
        <f>_xlfn.XLOOKUP(B2071,'[1]daily break down'!$D:$D,'[1]daily break down'!$E:$E,"")</f>
        <v>CENTRE</v>
      </c>
      <c r="D2071" s="1" t="s">
        <v>11</v>
      </c>
      <c r="E2071" s="1" t="s">
        <v>12</v>
      </c>
      <c r="F2071" s="3" t="s">
        <v>102</v>
      </c>
      <c r="G2071" s="1" t="s">
        <v>3534</v>
      </c>
      <c r="H2071" s="29" t="str">
        <f>_xlfn.XLOOKUP(B2071,[2]CALCULATION!$B:$B,[2]CALCULATION!$H:$H,"")</f>
        <v>ZTE</v>
      </c>
      <c r="I2071" s="26">
        <v>0</v>
      </c>
      <c r="J2071" s="26">
        <v>0</v>
      </c>
      <c r="K2071" s="26">
        <v>0</v>
      </c>
      <c r="L2071" s="26">
        <v>0</v>
      </c>
      <c r="M2071" s="26">
        <v>0</v>
      </c>
      <c r="N2071" s="26">
        <v>0</v>
      </c>
      <c r="O2071" s="26">
        <v>0</v>
      </c>
      <c r="P2071" s="114" t="s">
        <v>6364</v>
      </c>
      <c r="Q2071" s="42" t="s">
        <v>5538</v>
      </c>
      <c r="R2071" s="42"/>
      <c r="S2071" s="41" t="str" cm="1">
        <f t="array" ref="S2071">IFERROR(_xlfn.IFS(
U2071="MPR ISSUE","PDH",
U2071="BSS Hardware Issue","BSS",
U2071="Sites strategiques, MLL, Pylone, etc.","ENVTECH",
U2071="AKTIVCO DEFAUT GE &amp; POWER Cabinet","AKTIVCO",
U2071="AKTIVCO Coupure ENEO &amp; Baisse de tension","AKTIVCO GRID ONLY",
U2071="Coupure ENEO &amp; Baisse de tension","IHS GRID ONLY",
U2071="Defaut GE &amp; POWER Cabinet","IHS",
U2071="Sharing","Partners",
U2071="Sites strategiques &amp; DataCenter","SST &amp; DC",
U2071="Exclu","Exclu",
U2071="SAT","SAT",
U2071="SPARE-ISSUE","SPARE-ISSUE",
U2071="Fiber CAmtel","TRANS_FO_CAMTEL",
U2071="Fiber AOF","Fiber AOF",
U2071="Projet OCM (HUAWEI)","TRAVAUX-HUAWEI",
U2071="Projet OCM (NOKIA)","TRAVAUX-NOKIA",
U2071="ACCESS-ISSUE","ACCESS-ISSUE",
U2071="Projet OCM (ZTE, NOKIA, autres projets)","TRAVAUX OCM",
U2071="No root CAuse","No root cause",
U2071="ODU HS","PDH",
U2071="IP &amp; VLAN","PDH",
U2071="Warehouse HUAWEI","SPARE-ISSUE",
U2071="SPARE-HS","SPARE-ISSUE",
U2071="Power Telco","BSS",U2071="no impacts","no impacts"
),"")</f>
        <v>No root cause</v>
      </c>
      <c r="T2071" s="41" t="str" cm="1">
        <f t="array" ref="T2071">IFERROR(_xlfn.IFS(
U2071="MPR ISSUE","TX ISSUE",
U2071="BSS Hardware Issue","RAN ISSUE",
U2071="Sites strategiques, MLL, Pylone, etc.","ENVTECH",
U2071="AKTIVCO DEFAUT GE &amp; POWER Cabinet","POWER ISSUE",
U2071="AKTIVCO Coupure ENEO &amp; Baisse de tension","POWER ISSUE",
U2071="Coupure ENEO &amp; Baisse de tension","POWER ISSUE",
U2071="Defaut GE &amp; POWER Cabinet","POWER ISSUE",
U2071="Sharing","POWER ISSUE",
U2071="Sites strategiques &amp; DataCenter","POWER ISSUE",
U2071="Exclu","Exclu",
U2071="SAT","TX ISSUE",
U2071="SPARE-ISSUE","SPARE-ISSUE",
U2071="Fiber CAmtel","TX ISSUE",
U2071="Fiber AOF","TX ISSUE",
U2071="Projet OCM (HUAWEI)","TRAVAUX-HUAWEI",
U2071="Projet OCM (NOKIA)","TRAVAUX -NOKIA",
U2071="ACCESS-ISSUE","ACCESS-ISSUE",
U2071="Projet OCM (ZTE, NOKIA, autres projets)","TRAVAUX OCM",
U2071="No root CAuse","No root cause",
U2071="ODU HS","TX ISSUE",
U2071="IP &amp; VLAN","TX ISSUE",
U2071="Warehouse HUAWEI","SPARE-ISSUE",
U2071="SPARE-HS","SPARE-ISSUE",
U2071="Power Telco","RAN ISSUE",U2071="no impacts","no impacts"
),"")</f>
        <v>No root cause</v>
      </c>
      <c r="U2071" s="68" t="s">
        <v>5691</v>
      </c>
      <c r="V2071" s="41" t="str" cm="1">
        <f t="array" ref="V2071">IFERROR(_xlfn.IFS(
U2071="MPR ISSUE","ACTIVE",
U2071="BSS Hardware Issue","ACTIVE",
U2071="Sites strategiques, MLL, Pylone, etc.","PASSIVE",
U2071="AKTIVCO DEFAUT GE &amp; POWER Cabinet","PASSIVE",
U2071="AKTIVCO Coupure ENEO &amp; Baisse de tension","PASSIVE",
U2071="Coupure ENEO &amp; Baisse de tension","PASSIVE",
U2071="Defaut GE &amp; POWER Cabinet","PASSIVE",
U2071="Sharing","PASSIVE",
U2071="Sites strategiques &amp; DataCenter","PASSIVE",
U2071="Exclu","Exclu",
U2071="SAT","ACTIVE",
U2071="SPARE-ISSUE","SPARE-ISSUE",
U2071="Fiber CAmtel","ACTIVE",
U2071="Fiber AOF","ACTIVE",
U2071="Projet OCM (HUAWEI)","PLANNED WORKS",
U2071="Projet OCM (NOKIA)","PLANNED WORKS",
U2071="ACCESS-ISSUE","ACCESS-ISSUE",
U2071="Projet OCM (ZTE, NOKIA, autres projets)","PLANNED WORKS",
U2071="No root CAuse","No root cause",
U2071="ODU HS","ACTIVE",
U2071="IP &amp; VLAN","ACTIVE",
U2071="Warehouse HUAWEI","SPARE-ISSUE",
U2071="SPARE-HS","SPARE-ISSUE",
U2071="Power Telco","ACTIVE", U2071="no impacts","no impacts"
),"")</f>
        <v>No root cause</v>
      </c>
      <c r="W2071" s="113"/>
      <c r="X2071" s="113"/>
      <c r="Y2071" s="113"/>
      <c r="Z2071" s="113"/>
      <c r="AA2071" s="113"/>
      <c r="AB2071" s="17" t="s">
        <v>5465</v>
      </c>
      <c r="AC2071" s="17" t="str">
        <f>_xlfn.XLOOKUP(B2071,'INCIDENT-04-27-2026'!E:E,'INCIDENT-04-27-2026'!F:F,"")</f>
        <v/>
      </c>
      <c r="AD2071" s="9"/>
      <c r="AE2071" s="7" t="s">
        <v>5465</v>
      </c>
      <c r="AF2071" s="6" t="str">
        <f>_xlfn.XLOOKUP(B2071,'[13]Input_27-04'!$B:$B,'[13]Input_27-04'!$M:$M,"")</f>
        <v/>
      </c>
      <c r="AG2071" s="7"/>
      <c r="AH2071" s="3"/>
      <c r="AI2071" s="18" t="str">
        <f>_xlfn.XLOOKUP(B2071,'[3]Cells Huawei 27042026 10h'!$B:$B,'[3]Cells Huawei 27042026 10h'!$T:$T,"")</f>
        <v/>
      </c>
      <c r="AJ2071" s="18" t="str">
        <f>_xlfn.XLOOKUP(B2071,'[3]Cells Huawei 27042026 15h'!$B:$B,'[3]Cells Huawei 27042026 15h'!$T:$T,"")</f>
        <v/>
      </c>
      <c r="AK2071" s="18" t="str">
        <f>_xlfn.XLOOKUP(B2071,'[4]cells down 27042026 11h28'!$B:$B,'[4]cells down 27042026 11h28'!$R:$R,"")</f>
        <v/>
      </c>
      <c r="AL2071" s="18" t="str">
        <f>_xlfn.XLOOKUP(B2071,'[4]cells down 27042026 18h01'!$B:$B,'[4]cells down 27042026 18h01'!$R:$R,"")</f>
        <v/>
      </c>
      <c r="AM2071" s="18" t="str">
        <f>_xlfn.XLOOKUP(B2071,'[5]cell downs 27042026 11h'!$B:$B,'[5]cell downs 27042026 11h'!$R:$R,"")</f>
        <v/>
      </c>
      <c r="AN2071" s="18" t="str">
        <f>_xlfn.XLOOKUP(B2071,'[5]cell downs 27042026 17h40'!$B:$B,'[5]cell downs 27042026 17h40'!$R:$R,"")</f>
        <v/>
      </c>
      <c r="AO2071" s="18" t="str">
        <f>_xlfn.XLOOKUP(B2071,'[6]ALL SITES DOWN'!$D:$D,'[6]ALL SITES DOWN'!$J:$J,"")</f>
        <v/>
      </c>
      <c r="AP2071" s="18" t="str">
        <f>_xlfn.XLOOKUP(B2071,'[7]ALL SITES DOWN'!$D:$D,'[7]ALL SITES DOWN'!$J:$J,"")</f>
        <v/>
      </c>
      <c r="AQ2071" s="9" t="str">
        <f>_xlfn.XLOOKUP(B2071,[8]sheet1!$AC:$AC,[8]sheet1!$AF:$AF,"")</f>
        <v/>
      </c>
      <c r="AR2071" s="14"/>
      <c r="AS2071" s="14" t="s">
        <v>5465</v>
      </c>
      <c r="AT2071" s="14" t="str">
        <f>_xlfn.XLOOKUP(B2071,'[9]cell downs 18042026 17h'!$B:$B,'[9]cell downs 18042026 17h'!$B:$B,"")</f>
        <v/>
      </c>
      <c r="AU2071" s="14" t="str">
        <f>_xlfn.XLOOKUP(B2071,'[10]Cells Huawei 19042026 15h'!$B:$B,'[10]Cells Huawei 19042026 15h'!$B:$B,"")</f>
        <v/>
      </c>
      <c r="AV2071" s="9" t="str">
        <f>_xlfn.XLOOKUP(B2071,'[11]cells down 19042026 9H40'!$B:$B,'[11]cells down 19042026 9H40'!$B:$B,"")</f>
        <v/>
      </c>
    </row>
    <row r="2072" spans="1:48" hidden="1" x14ac:dyDescent="0.3">
      <c r="A2072" s="1" t="s">
        <v>431</v>
      </c>
      <c r="B2072" s="8" t="s">
        <v>3535</v>
      </c>
      <c r="C2072" s="3" t="str">
        <f>_xlfn.XLOOKUP(B2072,'[1]daily break down'!$D:$D,'[1]daily break down'!$E:$E,"")</f>
        <v>LITTORAL</v>
      </c>
      <c r="D2072" s="1" t="s">
        <v>11</v>
      </c>
      <c r="E2072" s="1" t="s">
        <v>12</v>
      </c>
      <c r="F2072" s="3" t="s">
        <v>31</v>
      </c>
      <c r="G2072" s="1" t="s">
        <v>431</v>
      </c>
      <c r="H2072" s="29" t="str">
        <f>_xlfn.XLOOKUP(B2072,[2]CALCULATION!$B:$B,[2]CALCULATION!$H:$H,"")</f>
        <v>ZTE</v>
      </c>
      <c r="I2072" s="26">
        <v>0</v>
      </c>
      <c r="J2072" s="26">
        <v>0</v>
      </c>
      <c r="K2072" s="26">
        <v>0</v>
      </c>
      <c r="L2072" s="26">
        <v>0</v>
      </c>
      <c r="M2072" s="26">
        <v>0</v>
      </c>
      <c r="N2072" s="26">
        <v>0</v>
      </c>
      <c r="O2072" s="26">
        <v>0</v>
      </c>
      <c r="P2072" s="114" t="s">
        <v>6364</v>
      </c>
      <c r="Q2072" s="42" t="s">
        <v>5538</v>
      </c>
      <c r="R2072" s="42"/>
      <c r="S2072" s="41" t="str" cm="1">
        <f t="array" ref="S2072">IFERROR(_xlfn.IFS(
U2072="MPR ISSUE","PDH",
U2072="BSS Hardware Issue","BSS",
U2072="Sites strategiques, MLL, Pylone, etc.","ENVTECH",
U2072="AKTIVCO DEFAUT GE &amp; POWER Cabinet","AKTIVCO",
U2072="AKTIVCO Coupure ENEO &amp; Baisse de tension","AKTIVCO GRID ONLY",
U2072="Coupure ENEO &amp; Baisse de tension","IHS GRID ONLY",
U2072="Defaut GE &amp; POWER Cabinet","IHS",
U2072="Sharing","Partners",
U2072="Sites strategiques &amp; DataCenter","SST &amp; DC",
U2072="Exclu","Exclu",
U2072="SAT","SAT",
U2072="SPARE-ISSUE","SPARE-ISSUE",
U2072="Fiber CAmtel","TRANS_FO_CAMTEL",
U2072="Fiber AOF","Fiber AOF",
U2072="Projet OCM (HUAWEI)","TRAVAUX-HUAWEI",
U2072="Projet OCM (NOKIA)","TRAVAUX-NOKIA",
U2072="ACCESS-ISSUE","ACCESS-ISSUE",
U2072="Projet OCM (ZTE, NOKIA, autres projets)","TRAVAUX OCM",
U2072="No root CAuse","No root cause",
U2072="ODU HS","PDH",
U2072="IP &amp; VLAN","PDH",
U2072="Warehouse HUAWEI","SPARE-ISSUE",
U2072="SPARE-HS","SPARE-ISSUE",
U2072="Power Telco","BSS",U2072="no impacts","no impacts"
),"")</f>
        <v>No root cause</v>
      </c>
      <c r="T2072" s="41" t="str" cm="1">
        <f t="array" ref="T2072">IFERROR(_xlfn.IFS(
U2072="MPR ISSUE","TX ISSUE",
U2072="BSS Hardware Issue","RAN ISSUE",
U2072="Sites strategiques, MLL, Pylone, etc.","ENVTECH",
U2072="AKTIVCO DEFAUT GE &amp; POWER Cabinet","POWER ISSUE",
U2072="AKTIVCO Coupure ENEO &amp; Baisse de tension","POWER ISSUE",
U2072="Coupure ENEO &amp; Baisse de tension","POWER ISSUE",
U2072="Defaut GE &amp; POWER Cabinet","POWER ISSUE",
U2072="Sharing","POWER ISSUE",
U2072="Sites strategiques &amp; DataCenter","POWER ISSUE",
U2072="Exclu","Exclu",
U2072="SAT","TX ISSUE",
U2072="SPARE-ISSUE","SPARE-ISSUE",
U2072="Fiber CAmtel","TX ISSUE",
U2072="Fiber AOF","TX ISSUE",
U2072="Projet OCM (HUAWEI)","TRAVAUX-HUAWEI",
U2072="Projet OCM (NOKIA)","TRAVAUX -NOKIA",
U2072="ACCESS-ISSUE","ACCESS-ISSUE",
U2072="Projet OCM (ZTE, NOKIA, autres projets)","TRAVAUX OCM",
U2072="No root CAuse","No root cause",
U2072="ODU HS","TX ISSUE",
U2072="IP &amp; VLAN","TX ISSUE",
U2072="Warehouse HUAWEI","SPARE-ISSUE",
U2072="SPARE-HS","SPARE-ISSUE",
U2072="Power Telco","RAN ISSUE",U2072="no impacts","no impacts"
),"")</f>
        <v>No root cause</v>
      </c>
      <c r="U2072" s="68" t="s">
        <v>5691</v>
      </c>
      <c r="V2072" s="41" t="str" cm="1">
        <f t="array" ref="V2072">IFERROR(_xlfn.IFS(
U2072="MPR ISSUE","ACTIVE",
U2072="BSS Hardware Issue","ACTIVE",
U2072="Sites strategiques, MLL, Pylone, etc.","PASSIVE",
U2072="AKTIVCO DEFAUT GE &amp; POWER Cabinet","PASSIVE",
U2072="AKTIVCO Coupure ENEO &amp; Baisse de tension","PASSIVE",
U2072="Coupure ENEO &amp; Baisse de tension","PASSIVE",
U2072="Defaut GE &amp; POWER Cabinet","PASSIVE",
U2072="Sharing","PASSIVE",
U2072="Sites strategiques &amp; DataCenter","PASSIVE",
U2072="Exclu","Exclu",
U2072="SAT","ACTIVE",
U2072="SPARE-ISSUE","SPARE-ISSUE",
U2072="Fiber CAmtel","ACTIVE",
U2072="Fiber AOF","ACTIVE",
U2072="Projet OCM (HUAWEI)","PLANNED WORKS",
U2072="Projet OCM (NOKIA)","PLANNED WORKS",
U2072="ACCESS-ISSUE","ACCESS-ISSUE",
U2072="Projet OCM (ZTE, NOKIA, autres projets)","PLANNED WORKS",
U2072="No root CAuse","No root cause",
U2072="ODU HS","ACTIVE",
U2072="IP &amp; VLAN","ACTIVE",
U2072="Warehouse HUAWEI","SPARE-ISSUE",
U2072="SPARE-HS","SPARE-ISSUE",
U2072="Power Telco","ACTIVE", U2072="no impacts","no impacts"
),"")</f>
        <v>No root cause</v>
      </c>
      <c r="W2072" s="113"/>
      <c r="X2072" s="113"/>
      <c r="Y2072" s="113"/>
      <c r="Z2072" s="113"/>
      <c r="AA2072" s="113"/>
      <c r="AB2072" s="17" t="s">
        <v>5465</v>
      </c>
      <c r="AC2072" s="17" t="str">
        <f>_xlfn.XLOOKUP(B2072,'INCIDENT-04-27-2026'!E:E,'INCIDENT-04-27-2026'!F:F,"")</f>
        <v/>
      </c>
      <c r="AD2072" s="9"/>
      <c r="AE2072" s="7" t="s">
        <v>5465</v>
      </c>
      <c r="AF2072" s="6" t="str">
        <f>_xlfn.XLOOKUP(B2072,'[13]Input_27-04'!$B:$B,'[13]Input_27-04'!$M:$M,"")</f>
        <v/>
      </c>
      <c r="AG2072" s="7"/>
      <c r="AH2072" s="3"/>
      <c r="AI2072" s="18" t="str">
        <f>_xlfn.XLOOKUP(B2072,'[3]Cells Huawei 27042026 10h'!$B:$B,'[3]Cells Huawei 27042026 10h'!$T:$T,"")</f>
        <v/>
      </c>
      <c r="AJ2072" s="18" t="str">
        <f>_xlfn.XLOOKUP(B2072,'[3]Cells Huawei 27042026 15h'!$B:$B,'[3]Cells Huawei 27042026 15h'!$T:$T,"")</f>
        <v/>
      </c>
      <c r="AK2072" s="18" t="str">
        <f>_xlfn.XLOOKUP(B2072,'[4]cells down 27042026 11h28'!$B:$B,'[4]cells down 27042026 11h28'!$R:$R,"")</f>
        <v/>
      </c>
      <c r="AL2072" s="18" t="str">
        <f>_xlfn.XLOOKUP(B2072,'[4]cells down 27042026 18h01'!$B:$B,'[4]cells down 27042026 18h01'!$R:$R,"")</f>
        <v/>
      </c>
      <c r="AM2072" s="18" t="str">
        <f>_xlfn.XLOOKUP(B2072,'[5]cell downs 27042026 11h'!$B:$B,'[5]cell downs 27042026 11h'!$R:$R,"")</f>
        <v/>
      </c>
      <c r="AN2072" s="18" t="str">
        <f>_xlfn.XLOOKUP(B2072,'[5]cell downs 27042026 17h40'!$B:$B,'[5]cell downs 27042026 17h40'!$R:$R,"")</f>
        <v/>
      </c>
      <c r="AO2072" s="18" t="str">
        <f>_xlfn.XLOOKUP(B2072,'[6]ALL SITES DOWN'!$D:$D,'[6]ALL SITES DOWN'!$J:$J,"")</f>
        <v/>
      </c>
      <c r="AP2072" s="18" t="str">
        <f>_xlfn.XLOOKUP(B2072,'[7]ALL SITES DOWN'!$D:$D,'[7]ALL SITES DOWN'!$J:$J,"")</f>
        <v/>
      </c>
      <c r="AQ2072" s="9" t="str">
        <f>_xlfn.XLOOKUP(B2072,[8]sheet1!$AC:$AC,[8]sheet1!$AF:$AF,"")</f>
        <v/>
      </c>
      <c r="AR2072" s="14"/>
      <c r="AS2072" s="14" t="s">
        <v>5465</v>
      </c>
      <c r="AT2072" s="14" t="str">
        <f>_xlfn.XLOOKUP(B2072,'[9]cell downs 18042026 17h'!$B:$B,'[9]cell downs 18042026 17h'!$B:$B,"")</f>
        <v/>
      </c>
      <c r="AU2072" s="14" t="str">
        <f>_xlfn.XLOOKUP(B2072,'[10]Cells Huawei 19042026 15h'!$B:$B,'[10]Cells Huawei 19042026 15h'!$B:$B,"")</f>
        <v/>
      </c>
      <c r="AV2072" s="9" t="str">
        <f>_xlfn.XLOOKUP(B2072,'[11]cells down 19042026 9H40'!$B:$B,'[11]cells down 19042026 9H40'!$B:$B,"")</f>
        <v/>
      </c>
    </row>
    <row r="2073" spans="1:48" hidden="1" x14ac:dyDescent="0.3">
      <c r="A2073" s="1" t="s">
        <v>3536</v>
      </c>
      <c r="B2073" s="8" t="s">
        <v>3537</v>
      </c>
      <c r="C2073" s="3" t="str">
        <f>_xlfn.XLOOKUP(B2073,'[1]daily break down'!$D:$D,'[1]daily break down'!$E:$E,"")</f>
        <v>LITTORAL</v>
      </c>
      <c r="D2073" s="1" t="s">
        <v>21</v>
      </c>
      <c r="E2073" s="1" t="s">
        <v>30</v>
      </c>
      <c r="F2073" s="3" t="s">
        <v>69</v>
      </c>
      <c r="G2073" s="1" t="s">
        <v>3538</v>
      </c>
      <c r="H2073" s="29" t="str">
        <f>_xlfn.XLOOKUP(B2073,[2]CALCULATION!$B:$B,[2]CALCULATION!$H:$H,"")</f>
        <v>ZTE</v>
      </c>
      <c r="I2073" s="26">
        <v>0</v>
      </c>
      <c r="J2073" s="26">
        <v>0</v>
      </c>
      <c r="K2073" s="26">
        <v>0</v>
      </c>
      <c r="L2073" s="26">
        <v>0</v>
      </c>
      <c r="M2073" s="26">
        <v>0</v>
      </c>
      <c r="N2073" s="26">
        <v>0</v>
      </c>
      <c r="O2073" s="26">
        <v>0</v>
      </c>
      <c r="P2073" s="114" t="s">
        <v>6364</v>
      </c>
      <c r="Q2073" s="42" t="s">
        <v>5538</v>
      </c>
      <c r="R2073" s="42"/>
      <c r="S2073" s="41" t="str" cm="1">
        <f t="array" ref="S2073">IFERROR(_xlfn.IFS(
U2073="MPR ISSUE","PDH",
U2073="BSS Hardware Issue","BSS",
U2073="Sites strategiques, MLL, Pylone, etc.","ENVTECH",
U2073="AKTIVCO DEFAUT GE &amp; POWER Cabinet","AKTIVCO",
U2073="AKTIVCO Coupure ENEO &amp; Baisse de tension","AKTIVCO GRID ONLY",
U2073="Coupure ENEO &amp; Baisse de tension","IHS GRID ONLY",
U2073="Defaut GE &amp; POWER Cabinet","IHS",
U2073="Sharing","Partners",
U2073="Sites strategiques &amp; DataCenter","SST &amp; DC",
U2073="Exclu","Exclu",
U2073="SAT","SAT",
U2073="SPARE-ISSUE","SPARE-ISSUE",
U2073="Fiber CAmtel","TRANS_FO_CAMTEL",
U2073="Fiber AOF","Fiber AOF",
U2073="Projet OCM (HUAWEI)","TRAVAUX-HUAWEI",
U2073="Projet OCM (NOKIA)","TRAVAUX-NOKIA",
U2073="ACCESS-ISSUE","ACCESS-ISSUE",
U2073="Projet OCM (ZTE, NOKIA, autres projets)","TRAVAUX OCM",
U2073="No root CAuse","No root cause",
U2073="ODU HS","PDH",
U2073="IP &amp; VLAN","PDH",
U2073="Warehouse HUAWEI","SPARE-ISSUE",
U2073="SPARE-HS","SPARE-ISSUE",
U2073="Power Telco","BSS",U2073="no impacts","no impacts"
),"")</f>
        <v>No root cause</v>
      </c>
      <c r="T2073" s="41" t="str" cm="1">
        <f t="array" ref="T2073">IFERROR(_xlfn.IFS(
U2073="MPR ISSUE","TX ISSUE",
U2073="BSS Hardware Issue","RAN ISSUE",
U2073="Sites strategiques, MLL, Pylone, etc.","ENVTECH",
U2073="AKTIVCO DEFAUT GE &amp; POWER Cabinet","POWER ISSUE",
U2073="AKTIVCO Coupure ENEO &amp; Baisse de tension","POWER ISSUE",
U2073="Coupure ENEO &amp; Baisse de tension","POWER ISSUE",
U2073="Defaut GE &amp; POWER Cabinet","POWER ISSUE",
U2073="Sharing","POWER ISSUE",
U2073="Sites strategiques &amp; DataCenter","POWER ISSUE",
U2073="Exclu","Exclu",
U2073="SAT","TX ISSUE",
U2073="SPARE-ISSUE","SPARE-ISSUE",
U2073="Fiber CAmtel","TX ISSUE",
U2073="Fiber AOF","TX ISSUE",
U2073="Projet OCM (HUAWEI)","TRAVAUX-HUAWEI",
U2073="Projet OCM (NOKIA)","TRAVAUX -NOKIA",
U2073="ACCESS-ISSUE","ACCESS-ISSUE",
U2073="Projet OCM (ZTE, NOKIA, autres projets)","TRAVAUX OCM",
U2073="No root CAuse","No root cause",
U2073="ODU HS","TX ISSUE",
U2073="IP &amp; VLAN","TX ISSUE",
U2073="Warehouse HUAWEI","SPARE-ISSUE",
U2073="SPARE-HS","SPARE-ISSUE",
U2073="Power Telco","RAN ISSUE",U2073="no impacts","no impacts"
),"")</f>
        <v>No root cause</v>
      </c>
      <c r="U2073" s="68" t="s">
        <v>5691</v>
      </c>
      <c r="V2073" s="41" t="str" cm="1">
        <f t="array" ref="V2073">IFERROR(_xlfn.IFS(
U2073="MPR ISSUE","ACTIVE",
U2073="BSS Hardware Issue","ACTIVE",
U2073="Sites strategiques, MLL, Pylone, etc.","PASSIVE",
U2073="AKTIVCO DEFAUT GE &amp; POWER Cabinet","PASSIVE",
U2073="AKTIVCO Coupure ENEO &amp; Baisse de tension","PASSIVE",
U2073="Coupure ENEO &amp; Baisse de tension","PASSIVE",
U2073="Defaut GE &amp; POWER Cabinet","PASSIVE",
U2073="Sharing","PASSIVE",
U2073="Sites strategiques &amp; DataCenter","PASSIVE",
U2073="Exclu","Exclu",
U2073="SAT","ACTIVE",
U2073="SPARE-ISSUE","SPARE-ISSUE",
U2073="Fiber CAmtel","ACTIVE",
U2073="Fiber AOF","ACTIVE",
U2073="Projet OCM (HUAWEI)","PLANNED WORKS",
U2073="Projet OCM (NOKIA)","PLANNED WORKS",
U2073="ACCESS-ISSUE","ACCESS-ISSUE",
U2073="Projet OCM (ZTE, NOKIA, autres projets)","PLANNED WORKS",
U2073="No root CAuse","No root cause",
U2073="ODU HS","ACTIVE",
U2073="IP &amp; VLAN","ACTIVE",
U2073="Warehouse HUAWEI","SPARE-ISSUE",
U2073="SPARE-HS","SPARE-ISSUE",
U2073="Power Telco","ACTIVE", U2073="no impacts","no impacts"
),"")</f>
        <v>No root cause</v>
      </c>
      <c r="W2073" s="113"/>
      <c r="X2073" s="113"/>
      <c r="Y2073" s="113"/>
      <c r="Z2073" s="113"/>
      <c r="AA2073" s="113"/>
      <c r="AB2073" s="17" t="s">
        <v>5465</v>
      </c>
      <c r="AC2073" s="17" t="str">
        <f>_xlfn.XLOOKUP(B2073,'INCIDENT-04-27-2026'!E:E,'INCIDENT-04-27-2026'!F:F,"")</f>
        <v/>
      </c>
      <c r="AD2073" s="9"/>
      <c r="AE2073" s="7" t="s">
        <v>5465</v>
      </c>
      <c r="AF2073" s="6" t="str">
        <f>_xlfn.XLOOKUP(B2073,'[13]Input_27-04'!$B:$B,'[13]Input_27-04'!$M:$M,"")</f>
        <v/>
      </c>
      <c r="AG2073" s="7"/>
      <c r="AH2073" s="3"/>
      <c r="AI2073" s="18" t="str">
        <f>_xlfn.XLOOKUP(B2073,'[3]Cells Huawei 27042026 10h'!$B:$B,'[3]Cells Huawei 27042026 10h'!$T:$T,"")</f>
        <v/>
      </c>
      <c r="AJ2073" s="18" t="str">
        <f>_xlfn.XLOOKUP(B2073,'[3]Cells Huawei 27042026 15h'!$B:$B,'[3]Cells Huawei 27042026 15h'!$T:$T,"")</f>
        <v/>
      </c>
      <c r="AK2073" s="18" t="str">
        <f>_xlfn.XLOOKUP(B2073,'[4]cells down 27042026 11h28'!$B:$B,'[4]cells down 27042026 11h28'!$R:$R,"")</f>
        <v/>
      </c>
      <c r="AL2073" s="18" t="str">
        <f>_xlfn.XLOOKUP(B2073,'[4]cells down 27042026 18h01'!$B:$B,'[4]cells down 27042026 18h01'!$R:$R,"")</f>
        <v/>
      </c>
      <c r="AM2073" s="18" t="str">
        <f>_xlfn.XLOOKUP(B2073,'[5]cell downs 27042026 11h'!$B:$B,'[5]cell downs 27042026 11h'!$R:$R,"")</f>
        <v/>
      </c>
      <c r="AN2073" s="18" t="str">
        <f>_xlfn.XLOOKUP(B2073,'[5]cell downs 27042026 17h40'!$B:$B,'[5]cell downs 27042026 17h40'!$R:$R,"")</f>
        <v/>
      </c>
      <c r="AO2073" s="18" t="str">
        <f>_xlfn.XLOOKUP(B2073,'[6]ALL SITES DOWN'!$D:$D,'[6]ALL SITES DOWN'!$J:$J,"")</f>
        <v/>
      </c>
      <c r="AP2073" s="18" t="str">
        <f>_xlfn.XLOOKUP(B2073,'[7]ALL SITES DOWN'!$D:$D,'[7]ALL SITES DOWN'!$J:$J,"")</f>
        <v/>
      </c>
      <c r="AQ2073" s="9" t="str">
        <f>_xlfn.XLOOKUP(B2073,[8]sheet1!$AC:$AC,[8]sheet1!$AF:$AF,"")</f>
        <v/>
      </c>
      <c r="AR2073" s="14"/>
      <c r="AS2073" s="14" t="s">
        <v>5465</v>
      </c>
      <c r="AT2073" s="14" t="str">
        <f>_xlfn.XLOOKUP(B2073,'[9]cell downs 18042026 17h'!$B:$B,'[9]cell downs 18042026 17h'!$B:$B,"")</f>
        <v/>
      </c>
      <c r="AU2073" s="14" t="str">
        <f>_xlfn.XLOOKUP(B2073,'[10]Cells Huawei 19042026 15h'!$B:$B,'[10]Cells Huawei 19042026 15h'!$B:$B,"")</f>
        <v/>
      </c>
      <c r="AV2073" s="9" t="str">
        <f>_xlfn.XLOOKUP(B2073,'[11]cells down 19042026 9H40'!$B:$B,'[11]cells down 19042026 9H40'!$B:$B,"")</f>
        <v/>
      </c>
    </row>
    <row r="2074" spans="1:48" hidden="1" x14ac:dyDescent="0.3">
      <c r="A2074" s="1" t="s">
        <v>3541</v>
      </c>
      <c r="B2074" s="8" t="s">
        <v>3542</v>
      </c>
      <c r="C2074" s="3" t="str">
        <f>_xlfn.XLOOKUP(B2074,'[1]daily break down'!$D:$D,'[1]daily break down'!$E:$E,"")</f>
        <v>LITTORAL</v>
      </c>
      <c r="D2074" s="1" t="s">
        <v>11</v>
      </c>
      <c r="E2074" s="1" t="s">
        <v>12</v>
      </c>
      <c r="F2074" s="3" t="s">
        <v>31</v>
      </c>
      <c r="G2074" s="1" t="s">
        <v>3541</v>
      </c>
      <c r="H2074" s="29" t="str">
        <f>_xlfn.XLOOKUP(B2074,[2]CALCULATION!$B:$B,[2]CALCULATION!$H:$H,"")</f>
        <v>ZTE</v>
      </c>
      <c r="I2074" s="26">
        <v>0</v>
      </c>
      <c r="J2074" s="26">
        <v>0</v>
      </c>
      <c r="K2074" s="26">
        <v>0</v>
      </c>
      <c r="L2074" s="26">
        <v>0</v>
      </c>
      <c r="M2074" s="26">
        <v>0</v>
      </c>
      <c r="N2074" s="26">
        <v>0</v>
      </c>
      <c r="O2074" s="26">
        <v>0</v>
      </c>
      <c r="P2074" s="114" t="s">
        <v>6364</v>
      </c>
      <c r="Q2074" s="42" t="s">
        <v>5538</v>
      </c>
      <c r="R2074" s="42"/>
      <c r="S2074" s="41" t="str" cm="1">
        <f t="array" ref="S2074">IFERROR(_xlfn.IFS(
U2074="MPR ISSUE","PDH",
U2074="BSS Hardware Issue","BSS",
U2074="Sites strategiques, MLL, Pylone, etc.","ENVTECH",
U2074="AKTIVCO DEFAUT GE &amp; POWER Cabinet","AKTIVCO",
U2074="AKTIVCO Coupure ENEO &amp; Baisse de tension","AKTIVCO GRID ONLY",
U2074="Coupure ENEO &amp; Baisse de tension","IHS GRID ONLY",
U2074="Defaut GE &amp; POWER Cabinet","IHS",
U2074="Sharing","Partners",
U2074="Sites strategiques &amp; DataCenter","SST &amp; DC",
U2074="Exclu","Exclu",
U2074="SAT","SAT",
U2074="SPARE-ISSUE","SPARE-ISSUE",
U2074="Fiber CAmtel","TRANS_FO_CAMTEL",
U2074="Fiber AOF","Fiber AOF",
U2074="Projet OCM (HUAWEI)","TRAVAUX-HUAWEI",
U2074="Projet OCM (NOKIA)","TRAVAUX-NOKIA",
U2074="ACCESS-ISSUE","ACCESS-ISSUE",
U2074="Projet OCM (ZTE, NOKIA, autres projets)","TRAVAUX OCM",
U2074="No root CAuse","No root cause",
U2074="ODU HS","PDH",
U2074="IP &amp; VLAN","PDH",
U2074="Warehouse HUAWEI","SPARE-ISSUE",
U2074="SPARE-HS","SPARE-ISSUE",
U2074="Power Telco","BSS",U2074="no impacts","no impacts"
),"")</f>
        <v>No root cause</v>
      </c>
      <c r="T2074" s="41" t="str" cm="1">
        <f t="array" ref="T2074">IFERROR(_xlfn.IFS(
U2074="MPR ISSUE","TX ISSUE",
U2074="BSS Hardware Issue","RAN ISSUE",
U2074="Sites strategiques, MLL, Pylone, etc.","ENVTECH",
U2074="AKTIVCO DEFAUT GE &amp; POWER Cabinet","POWER ISSUE",
U2074="AKTIVCO Coupure ENEO &amp; Baisse de tension","POWER ISSUE",
U2074="Coupure ENEO &amp; Baisse de tension","POWER ISSUE",
U2074="Defaut GE &amp; POWER Cabinet","POWER ISSUE",
U2074="Sharing","POWER ISSUE",
U2074="Sites strategiques &amp; DataCenter","POWER ISSUE",
U2074="Exclu","Exclu",
U2074="SAT","TX ISSUE",
U2074="SPARE-ISSUE","SPARE-ISSUE",
U2074="Fiber CAmtel","TX ISSUE",
U2074="Fiber AOF","TX ISSUE",
U2074="Projet OCM (HUAWEI)","TRAVAUX-HUAWEI",
U2074="Projet OCM (NOKIA)","TRAVAUX -NOKIA",
U2074="ACCESS-ISSUE","ACCESS-ISSUE",
U2074="Projet OCM (ZTE, NOKIA, autres projets)","TRAVAUX OCM",
U2074="No root CAuse","No root cause",
U2074="ODU HS","TX ISSUE",
U2074="IP &amp; VLAN","TX ISSUE",
U2074="Warehouse HUAWEI","SPARE-ISSUE",
U2074="SPARE-HS","SPARE-ISSUE",
U2074="Power Telco","RAN ISSUE",U2074="no impacts","no impacts"
),"")</f>
        <v>No root cause</v>
      </c>
      <c r="U2074" s="68" t="s">
        <v>5691</v>
      </c>
      <c r="V2074" s="41" t="str" cm="1">
        <f t="array" ref="V2074">IFERROR(_xlfn.IFS(
U2074="MPR ISSUE","ACTIVE",
U2074="BSS Hardware Issue","ACTIVE",
U2074="Sites strategiques, MLL, Pylone, etc.","PASSIVE",
U2074="AKTIVCO DEFAUT GE &amp; POWER Cabinet","PASSIVE",
U2074="AKTIVCO Coupure ENEO &amp; Baisse de tension","PASSIVE",
U2074="Coupure ENEO &amp; Baisse de tension","PASSIVE",
U2074="Defaut GE &amp; POWER Cabinet","PASSIVE",
U2074="Sharing","PASSIVE",
U2074="Sites strategiques &amp; DataCenter","PASSIVE",
U2074="Exclu","Exclu",
U2074="SAT","ACTIVE",
U2074="SPARE-ISSUE","SPARE-ISSUE",
U2074="Fiber CAmtel","ACTIVE",
U2074="Fiber AOF","ACTIVE",
U2074="Projet OCM (HUAWEI)","PLANNED WORKS",
U2074="Projet OCM (NOKIA)","PLANNED WORKS",
U2074="ACCESS-ISSUE","ACCESS-ISSUE",
U2074="Projet OCM (ZTE, NOKIA, autres projets)","PLANNED WORKS",
U2074="No root CAuse","No root cause",
U2074="ODU HS","ACTIVE",
U2074="IP &amp; VLAN","ACTIVE",
U2074="Warehouse HUAWEI","SPARE-ISSUE",
U2074="SPARE-HS","SPARE-ISSUE",
U2074="Power Telco","ACTIVE", U2074="no impacts","no impacts"
),"")</f>
        <v>No root cause</v>
      </c>
      <c r="W2074" s="113"/>
      <c r="X2074" s="113"/>
      <c r="Y2074" s="113"/>
      <c r="Z2074" s="113"/>
      <c r="AA2074" s="113"/>
      <c r="AB2074" s="17" t="s">
        <v>5465</v>
      </c>
      <c r="AC2074" s="17" t="str">
        <f>_xlfn.XLOOKUP(B2074,'INCIDENT-04-27-2026'!E:E,'INCIDENT-04-27-2026'!F:F,"")</f>
        <v/>
      </c>
      <c r="AD2074" s="9"/>
      <c r="AE2074" s="7" t="s">
        <v>5465</v>
      </c>
      <c r="AF2074" s="6" t="str">
        <f>_xlfn.XLOOKUP(B2074,'[13]Input_27-04'!$B:$B,'[13]Input_27-04'!$M:$M,"")</f>
        <v/>
      </c>
      <c r="AG2074" s="7"/>
      <c r="AH2074" s="3"/>
      <c r="AI2074" s="18" t="str">
        <f>_xlfn.XLOOKUP(B2074,'[3]Cells Huawei 27042026 10h'!$B:$B,'[3]Cells Huawei 27042026 10h'!$T:$T,"")</f>
        <v/>
      </c>
      <c r="AJ2074" s="18" t="str">
        <f>_xlfn.XLOOKUP(B2074,'[3]Cells Huawei 27042026 15h'!$B:$B,'[3]Cells Huawei 27042026 15h'!$T:$T,"")</f>
        <v/>
      </c>
      <c r="AK2074" s="18" t="str">
        <f>_xlfn.XLOOKUP(B2074,'[4]cells down 27042026 11h28'!$B:$B,'[4]cells down 27042026 11h28'!$R:$R,"")</f>
        <v/>
      </c>
      <c r="AL2074" s="18" t="str">
        <f>_xlfn.XLOOKUP(B2074,'[4]cells down 27042026 18h01'!$B:$B,'[4]cells down 27042026 18h01'!$R:$R,"")</f>
        <v/>
      </c>
      <c r="AM2074" s="18" t="str">
        <f>_xlfn.XLOOKUP(B2074,'[5]cell downs 27042026 11h'!$B:$B,'[5]cell downs 27042026 11h'!$R:$R,"")</f>
        <v/>
      </c>
      <c r="AN2074" s="18" t="str">
        <f>_xlfn.XLOOKUP(B2074,'[5]cell downs 27042026 17h40'!$B:$B,'[5]cell downs 27042026 17h40'!$R:$R,"")</f>
        <v/>
      </c>
      <c r="AO2074" s="18" t="str">
        <f>_xlfn.XLOOKUP(B2074,'[6]ALL SITES DOWN'!$D:$D,'[6]ALL SITES DOWN'!$J:$J,"")</f>
        <v/>
      </c>
      <c r="AP2074" s="18" t="str">
        <f>_xlfn.XLOOKUP(B2074,'[7]ALL SITES DOWN'!$D:$D,'[7]ALL SITES DOWN'!$J:$J,"")</f>
        <v/>
      </c>
      <c r="AQ2074" s="9" t="str">
        <f>_xlfn.XLOOKUP(B2074,[8]sheet1!$AC:$AC,[8]sheet1!$AF:$AF,"")</f>
        <v/>
      </c>
      <c r="AR2074" s="14"/>
      <c r="AS2074" s="14" t="s">
        <v>5465</v>
      </c>
      <c r="AT2074" s="14" t="str">
        <f>_xlfn.XLOOKUP(B2074,'[9]cell downs 18042026 17h'!$B:$B,'[9]cell downs 18042026 17h'!$B:$B,"")</f>
        <v/>
      </c>
      <c r="AU2074" s="14" t="str">
        <f>_xlfn.XLOOKUP(B2074,'[10]Cells Huawei 19042026 15h'!$B:$B,'[10]Cells Huawei 19042026 15h'!$B:$B,"")</f>
        <v/>
      </c>
      <c r="AV2074" s="9" t="str">
        <f>_xlfn.XLOOKUP(B2074,'[11]cells down 19042026 9H40'!$B:$B,'[11]cells down 19042026 9H40'!$B:$B,"")</f>
        <v/>
      </c>
    </row>
    <row r="2075" spans="1:48" hidden="1" x14ac:dyDescent="0.3">
      <c r="A2075" s="1" t="s">
        <v>2070</v>
      </c>
      <c r="B2075" s="8" t="s">
        <v>2071</v>
      </c>
      <c r="C2075" s="3" t="str">
        <f>_xlfn.XLOOKUP(B2075,'[1]daily break down'!$D:$D,'[1]daily break down'!$E:$E,"")</f>
        <v>EXTREME-NORD</v>
      </c>
      <c r="D2075" s="1" t="s">
        <v>11</v>
      </c>
      <c r="E2075" s="1" t="s">
        <v>154</v>
      </c>
      <c r="F2075" s="3" t="s">
        <v>55</v>
      </c>
      <c r="G2075" s="1" t="s">
        <v>1435</v>
      </c>
      <c r="H2075" s="28" t="str">
        <f>_xlfn.XLOOKUP(B2075,[2]CALCULATION!$B:$B,[2]CALCULATION!$H:$H,"")</f>
        <v>NOKIA</v>
      </c>
      <c r="I2075" s="26">
        <v>1.7836110499716445E-3</v>
      </c>
      <c r="J2075" s="26">
        <v>1.5650281223514908</v>
      </c>
      <c r="K2075" s="26">
        <v>0</v>
      </c>
      <c r="L2075" s="26">
        <v>1.6944304974729593E-3</v>
      </c>
      <c r="M2075" s="26">
        <v>3.3879637219513961</v>
      </c>
      <c r="N2075" s="26">
        <v>0.42553565423980527</v>
      </c>
      <c r="O2075" s="26">
        <v>0</v>
      </c>
      <c r="P2075" s="114" t="s">
        <v>6364</v>
      </c>
      <c r="Q2075" s="42" t="s">
        <v>6353</v>
      </c>
      <c r="R2075" s="42"/>
      <c r="S2075" s="41" t="str" cm="1">
        <f t="array" ref="S2075">IFERROR(_xlfn.IFS(
U2075="MPR ISSUE","PDH",
U2075="BSS Hardware Issue","BSS",
U2075="Sites strategiques, MLL, Pylone, etc.","ENVTECH",
U2075="AKTIVCO DEFAUT GE &amp; POWER Cabinet","AKTIVCO",
U2075="AKTIVCO Coupure ENEO &amp; Baisse de tension","AKTIVCO GRID ONLY",
U2075="Coupure ENEO &amp; Baisse de tension","IHS GRID ONLY",
U2075="Defaut GE &amp; POWER Cabinet","IHS",
U2075="Sharing","Partners",
U2075="Sites strategiques &amp; DataCenter","SST &amp; DC",
U2075="Exclu","Exclu",
U2075="SAT","SAT",
U2075="SPARE-ISSUE","SPARE-ISSUE",
U2075="Fiber CAmtel","TRANS_FO_CAMTEL",
U2075="Fiber AOF","Fiber AOF",
U2075="Projet OCM (HUAWEI)","TRAVAUX-HUAWEI",
U2075="Projet OCM (NOKIA)","TRAVAUX-NOKIA",
U2075="ACCESS-ISSUE","ACCESS-ISSUE",
U2075="Projet OCM (ZTE, NOKIA, autres projets)","TRAVAUX OCM",
U2075="No root CAuse","No root cause",
U2075="ODU HS","PDH",
U2075="IP &amp; VLAN","PDH",
U2075="Warehouse HUAWEI","SPARE-ISSUE",
U2075="SPARE-HS","SPARE-ISSUE",
U2075="Power Telco","BSS",U2075="no impacts","no impacts"
),"")</f>
        <v/>
      </c>
      <c r="T2075" s="41" t="str" cm="1">
        <f t="array" ref="T2075">IFERROR(_xlfn.IFS(
U2075="MPR ISSUE","TX ISSUE",
U2075="BSS Hardware Issue","RAN ISSUE",
U2075="Sites strategiques, MLL, Pylone, etc.","ENVTECH",
U2075="AKTIVCO DEFAUT GE &amp; POWER Cabinet","POWER ISSUE",
U2075="AKTIVCO Coupure ENEO &amp; Baisse de tension","POWER ISSUE",
U2075="Coupure ENEO &amp; Baisse de tension","POWER ISSUE",
U2075="Defaut GE &amp; POWER Cabinet","POWER ISSUE",
U2075="Sharing","POWER ISSUE",
U2075="Sites strategiques &amp; DataCenter","POWER ISSUE",
U2075="Exclu","Exclu",
U2075="SAT","TX ISSUE",
U2075="SPARE-ISSUE","SPARE-ISSUE",
U2075="Fiber CAmtel","TX ISSUE",
U2075="Fiber AOF","TX ISSUE",
U2075="Projet OCM (HUAWEI)","TRAVAUX-HUAWEI",
U2075="Projet OCM (NOKIA)","TRAVAUX -NOKIA",
U2075="ACCESS-ISSUE","ACCESS-ISSUE",
U2075="Projet OCM (ZTE, NOKIA, autres projets)","TRAVAUX OCM",
U2075="No root CAuse","No root cause",
U2075="ODU HS","TX ISSUE",
U2075="IP &amp; VLAN","TX ISSUE",
U2075="Warehouse HUAWEI","SPARE-ISSUE",
U2075="SPARE-HS","SPARE-ISSUE",
U2075="Power Telco","RAN ISSUE",U2075="no impacts","no impacts"
),"")</f>
        <v/>
      </c>
      <c r="U2075" s="68"/>
      <c r="V2075" s="41" t="str" cm="1">
        <f t="array" ref="V2075">IFERROR(_xlfn.IFS(
U2075="MPR ISSUE","ACTIVE",
U2075="BSS Hardware Issue","ACTIVE",
U2075="Sites strategiques, MLL, Pylone, etc.","PASSIVE",
U2075="AKTIVCO DEFAUT GE &amp; POWER Cabinet","PASSIVE",
U2075="AKTIVCO Coupure ENEO &amp; Baisse de tension","PASSIVE",
U2075="Coupure ENEO &amp; Baisse de tension","PASSIVE",
U2075="Defaut GE &amp; POWER Cabinet","PASSIVE",
U2075="Sharing","PASSIVE",
U2075="Sites strategiques &amp; DataCenter","PASSIVE",
U2075="Exclu","Exclu",
U2075="SAT","ACTIVE",
U2075="SPARE-ISSUE","SPARE-ISSUE",
U2075="Fiber CAmtel","ACTIVE",
U2075="Fiber AOF","ACTIVE",
U2075="Projet OCM (HUAWEI)","PLANNED WORKS",
U2075="Projet OCM (NOKIA)","PLANNED WORKS",
U2075="ACCESS-ISSUE","ACCESS-ISSUE",
U2075="Projet OCM (ZTE, NOKIA, autres projets)","PLANNED WORKS",
U2075="No root CAuse","No root cause",
U2075="ODU HS","ACTIVE",
U2075="IP &amp; VLAN","ACTIVE",
U2075="Warehouse HUAWEI","SPARE-ISSUE",
U2075="SPARE-HS","SPARE-ISSUE",
U2075="Power Telco","ACTIVE", U2075="no impacts","no impacts"
),"")</f>
        <v/>
      </c>
      <c r="W2075" s="113"/>
      <c r="X2075" s="113"/>
      <c r="Y2075" s="113"/>
      <c r="Z2075" s="113"/>
      <c r="AA2075" s="113"/>
      <c r="AB2075" s="17" t="s">
        <v>5465</v>
      </c>
      <c r="AC2075" s="17" t="str">
        <f>_xlfn.XLOOKUP(B2075,'INCIDENT-04-27-2026'!E:E,'INCIDENT-04-27-2026'!F:F,"")</f>
        <v/>
      </c>
      <c r="AD2075" s="9"/>
      <c r="AE2075" s="7" t="s">
        <v>5465</v>
      </c>
      <c r="AF2075" s="6" t="str">
        <f>_xlfn.XLOOKUP(B2075,'[13]Input_27-04'!$B:$B,'[13]Input_27-04'!$M:$M,"")</f>
        <v/>
      </c>
      <c r="AG2075" s="7"/>
      <c r="AH2075" s="3"/>
      <c r="AI2075" s="18" t="str">
        <f>_xlfn.XLOOKUP(B2075,'[3]Cells Huawei 27042026 10h'!$B:$B,'[3]Cells Huawei 27042026 10h'!$T:$T,"")</f>
        <v/>
      </c>
      <c r="AJ2075" s="18" t="str">
        <f>_xlfn.XLOOKUP(B2075,'[3]Cells Huawei 27042026 15h'!$B:$B,'[3]Cells Huawei 27042026 15h'!$T:$T,"")</f>
        <v/>
      </c>
      <c r="AK2075" s="18" t="str">
        <f>_xlfn.XLOOKUP(B2075,'[4]cells down 27042026 11h28'!$B:$B,'[4]cells down 27042026 11h28'!$R:$R,"")</f>
        <v/>
      </c>
      <c r="AL2075" s="18" t="str">
        <f>_xlfn.XLOOKUP(B2075,'[4]cells down 27042026 18h01'!$B:$B,'[4]cells down 27042026 18h01'!$R:$R,"")</f>
        <v/>
      </c>
      <c r="AM2075" s="18" t="str">
        <f>_xlfn.XLOOKUP(B2075,'[5]cell downs 27042026 11h'!$B:$B,'[5]cell downs 27042026 11h'!$R:$R,"")</f>
        <v/>
      </c>
      <c r="AN2075" s="18" t="str">
        <f>_xlfn.XLOOKUP(B2075,'[5]cell downs 27042026 17h40'!$B:$B,'[5]cell downs 27042026 17h40'!$R:$R,"")</f>
        <v/>
      </c>
      <c r="AO2075" s="18" t="str">
        <f>_xlfn.XLOOKUP(B2075,'[6]ALL SITES DOWN'!$D:$D,'[6]ALL SITES DOWN'!$J:$J,"")</f>
        <v/>
      </c>
      <c r="AP2075" s="18" t="str">
        <f>_xlfn.XLOOKUP(B2075,'[7]ALL SITES DOWN'!$D:$D,'[7]ALL SITES DOWN'!$J:$J,"")</f>
        <v/>
      </c>
      <c r="AQ2075" s="9" t="str">
        <f>_xlfn.XLOOKUP(B2075,[8]sheet1!$AC:$AC,[8]sheet1!$AF:$AF,"")</f>
        <v/>
      </c>
      <c r="AR2075" s="14"/>
      <c r="AS2075" s="14" t="s">
        <v>5465</v>
      </c>
      <c r="AT2075" s="14" t="str">
        <f>_xlfn.XLOOKUP(B2075,'[9]cell downs 18042026 17h'!$B:$B,'[9]cell downs 18042026 17h'!$B:$B,"")</f>
        <v/>
      </c>
      <c r="AU2075" s="14" t="str">
        <f>_xlfn.XLOOKUP(B2075,'[10]Cells Huawei 19042026 15h'!$B:$B,'[10]Cells Huawei 19042026 15h'!$B:$B,"")</f>
        <v/>
      </c>
      <c r="AV2075" s="9" t="str">
        <f>_xlfn.XLOOKUP(B2075,'[11]cells down 19042026 9H40'!$B:$B,'[11]cells down 19042026 9H40'!$B:$B,"")</f>
        <v/>
      </c>
    </row>
    <row r="2076" spans="1:48" hidden="1" x14ac:dyDescent="0.3">
      <c r="A2076" s="1" t="s">
        <v>3543</v>
      </c>
      <c r="B2076" s="8" t="s">
        <v>3544</v>
      </c>
      <c r="C2076" s="3" t="str">
        <f>_xlfn.XLOOKUP(B2076,'[1]daily break down'!$D:$D,'[1]daily break down'!$E:$E,"")</f>
        <v>LITTORAL</v>
      </c>
      <c r="D2076" s="1" t="s">
        <v>11</v>
      </c>
      <c r="E2076" s="1" t="s">
        <v>12</v>
      </c>
      <c r="F2076" s="3" t="s">
        <v>31</v>
      </c>
      <c r="G2076" s="1" t="s">
        <v>3543</v>
      </c>
      <c r="H2076" s="29" t="str">
        <f>_xlfn.XLOOKUP(B2076,[2]CALCULATION!$B:$B,[2]CALCULATION!$H:$H,"")</f>
        <v>ZTE</v>
      </c>
      <c r="I2076" s="26">
        <v>0</v>
      </c>
      <c r="J2076" s="26">
        <v>0</v>
      </c>
      <c r="K2076" s="26">
        <v>0</v>
      </c>
      <c r="L2076" s="26">
        <v>0</v>
      </c>
      <c r="M2076" s="26">
        <v>0</v>
      </c>
      <c r="N2076" s="26">
        <v>0</v>
      </c>
      <c r="O2076" s="26">
        <v>0</v>
      </c>
      <c r="P2076" s="114" t="s">
        <v>6364</v>
      </c>
      <c r="Q2076" s="42" t="s">
        <v>5538</v>
      </c>
      <c r="R2076" s="42"/>
      <c r="S2076" s="41" t="str" cm="1">
        <f t="array" ref="S2076">IFERROR(_xlfn.IFS(
U2076="MPR ISSUE","PDH",
U2076="BSS Hardware Issue","BSS",
U2076="Sites strategiques, MLL, Pylone, etc.","ENVTECH",
U2076="AKTIVCO DEFAUT GE &amp; POWER Cabinet","AKTIVCO",
U2076="AKTIVCO Coupure ENEO &amp; Baisse de tension","AKTIVCO GRID ONLY",
U2076="Coupure ENEO &amp; Baisse de tension","IHS GRID ONLY",
U2076="Defaut GE &amp; POWER Cabinet","IHS",
U2076="Sharing","Partners",
U2076="Sites strategiques &amp; DataCenter","SST &amp; DC",
U2076="Exclu","Exclu",
U2076="SAT","SAT",
U2076="SPARE-ISSUE","SPARE-ISSUE",
U2076="Fiber CAmtel","TRANS_FO_CAMTEL",
U2076="Fiber AOF","Fiber AOF",
U2076="Projet OCM (HUAWEI)","TRAVAUX-HUAWEI",
U2076="Projet OCM (NOKIA)","TRAVAUX-NOKIA",
U2076="ACCESS-ISSUE","ACCESS-ISSUE",
U2076="Projet OCM (ZTE, NOKIA, autres projets)","TRAVAUX OCM",
U2076="No root CAuse","No root cause",
U2076="ODU HS","PDH",
U2076="IP &amp; VLAN","PDH",
U2076="Warehouse HUAWEI","SPARE-ISSUE",
U2076="SPARE-HS","SPARE-ISSUE",
U2076="Power Telco","BSS",U2076="no impacts","no impacts"
),"")</f>
        <v>BSS</v>
      </c>
      <c r="T2076" s="41" t="str" cm="1">
        <f t="array" ref="T2076">IFERROR(_xlfn.IFS(
U2076="MPR ISSUE","TX ISSUE",
U2076="BSS Hardware Issue","RAN ISSUE",
U2076="Sites strategiques, MLL, Pylone, etc.","ENVTECH",
U2076="AKTIVCO DEFAUT GE &amp; POWER Cabinet","POWER ISSUE",
U2076="AKTIVCO Coupure ENEO &amp; Baisse de tension","POWER ISSUE",
U2076="Coupure ENEO &amp; Baisse de tension","POWER ISSUE",
U2076="Defaut GE &amp; POWER Cabinet","POWER ISSUE",
U2076="Sharing","POWER ISSUE",
U2076="Sites strategiques &amp; DataCenter","POWER ISSUE",
U2076="Exclu","Exclu",
U2076="SAT","TX ISSUE",
U2076="SPARE-ISSUE","SPARE-ISSUE",
U2076="Fiber CAmtel","TX ISSUE",
U2076="Fiber AOF","TX ISSUE",
U2076="Projet OCM (HUAWEI)","TRAVAUX-HUAWEI",
U2076="Projet OCM (NOKIA)","TRAVAUX -NOKIA",
U2076="ACCESS-ISSUE","ACCESS-ISSUE",
U2076="Projet OCM (ZTE, NOKIA, autres projets)","TRAVAUX OCM",
U2076="No root CAuse","No root cause",
U2076="ODU HS","TX ISSUE",
U2076="IP &amp; VLAN","TX ISSUE",
U2076="Warehouse HUAWEI","SPARE-ISSUE",
U2076="SPARE-HS","SPARE-ISSUE",
U2076="Power Telco","RAN ISSUE",U2076="no impacts","no impacts"
),"")</f>
        <v>RAN ISSUE</v>
      </c>
      <c r="U2076" s="68" t="s">
        <v>5319</v>
      </c>
      <c r="V2076" s="41" t="str" cm="1">
        <f t="array" ref="V2076">IFERROR(_xlfn.IFS(
U2076="MPR ISSUE","ACTIVE",
U2076="BSS Hardware Issue","ACTIVE",
U2076="Sites strategiques, MLL, Pylone, etc.","PASSIVE",
U2076="AKTIVCO DEFAUT GE &amp; POWER Cabinet","PASSIVE",
U2076="AKTIVCO Coupure ENEO &amp; Baisse de tension","PASSIVE",
U2076="Coupure ENEO &amp; Baisse de tension","PASSIVE",
U2076="Defaut GE &amp; POWER Cabinet","PASSIVE",
U2076="Sharing","PASSIVE",
U2076="Sites strategiques &amp; DataCenter","PASSIVE",
U2076="Exclu","Exclu",
U2076="SAT","ACTIVE",
U2076="SPARE-ISSUE","SPARE-ISSUE",
U2076="Fiber CAmtel","ACTIVE",
U2076="Fiber AOF","ACTIVE",
U2076="Projet OCM (HUAWEI)","PLANNED WORKS",
U2076="Projet OCM (NOKIA)","PLANNED WORKS",
U2076="ACCESS-ISSUE","ACCESS-ISSUE",
U2076="Projet OCM (ZTE, NOKIA, autres projets)","PLANNED WORKS",
U2076="No root CAuse","No root cause",
U2076="ODU HS","ACTIVE",
U2076="IP &amp; VLAN","ACTIVE",
U2076="Warehouse HUAWEI","SPARE-ISSUE",
U2076="SPARE-HS","SPARE-ISSUE",
U2076="Power Telco","ACTIVE", U2076="no impacts","no impacts"
),"")</f>
        <v>ACTIVE</v>
      </c>
      <c r="W2076" s="113"/>
      <c r="X2076" s="113"/>
      <c r="Y2076" s="113"/>
      <c r="Z2076" s="113"/>
      <c r="AA2076" s="113"/>
      <c r="AB2076" s="17" t="s">
        <v>6333</v>
      </c>
      <c r="AC2076" s="17" t="str">
        <f>_xlfn.XLOOKUP(B2076,'INCIDENT-04-27-2026'!E:E,'INCIDENT-04-27-2026'!F:F,"")</f>
        <v/>
      </c>
      <c r="AD2076" s="9"/>
      <c r="AE2076" s="7" t="s">
        <v>5465</v>
      </c>
      <c r="AF2076" s="6" t="str">
        <f>_xlfn.XLOOKUP(B2076,'[13]Input_27-04'!$B:$B,'[13]Input_27-04'!$M:$M,"")</f>
        <v/>
      </c>
      <c r="AG2076" s="7"/>
      <c r="AH2076" s="3"/>
      <c r="AI2076" s="18" t="str">
        <f>_xlfn.XLOOKUP(B2076,'[3]Cells Huawei 27042026 10h'!$B:$B,'[3]Cells Huawei 27042026 10h'!$T:$T,"")</f>
        <v/>
      </c>
      <c r="AJ2076" s="18" t="str">
        <f>_xlfn.XLOOKUP(B2076,'[3]Cells Huawei 27042026 15h'!$B:$B,'[3]Cells Huawei 27042026 15h'!$T:$T,"")</f>
        <v/>
      </c>
      <c r="AK2076" s="18" t="str">
        <f>_xlfn.XLOOKUP(B2076,'[4]cells down 27042026 11h28'!$B:$B,'[4]cells down 27042026 11h28'!$R:$R,"")</f>
        <v>(04/27/2026 cell zte):-27/04/2026 : Besoin d'analyse BO RAN</v>
      </c>
      <c r="AL2076" s="18" t="str">
        <f>_xlfn.XLOOKUP(B2076,'[4]cells down 27042026 18h01'!$B:$B,'[4]cells down 27042026 18h01'!$R:$R,"")</f>
        <v>(04/27/2026 cell zte):-27/04/2026 : Besoin d'analyse BO RAN || Check and clean jumper, port 2 of RRU 61</v>
      </c>
      <c r="AM2076" s="18" t="str">
        <f>_xlfn.XLOOKUP(B2076,'[5]cell downs 27042026 11h'!$B:$B,'[5]cell downs 27042026 11h'!$R:$R,"")</f>
        <v/>
      </c>
      <c r="AN2076" s="18" t="str">
        <f>_xlfn.XLOOKUP(B2076,'[5]cell downs 27042026 17h40'!$B:$B,'[5]cell downs 27042026 17h40'!$R:$R,"")</f>
        <v/>
      </c>
      <c r="AO2076" s="18" t="str">
        <f>_xlfn.XLOOKUP(B2076,'[6]ALL SITES DOWN'!$D:$D,'[6]ALL SITES DOWN'!$J:$J,"")</f>
        <v/>
      </c>
      <c r="AP2076" s="18" t="str">
        <f>_xlfn.XLOOKUP(B2076,'[7]ALL SITES DOWN'!$D:$D,'[7]ALL SITES DOWN'!$J:$J,"")</f>
        <v/>
      </c>
      <c r="AQ2076" s="9" t="str">
        <f>_xlfn.XLOOKUP(B2076,[8]sheet1!$AC:$AC,[8]sheet1!$AF:$AF,"")</f>
        <v/>
      </c>
      <c r="AR2076" s="14"/>
      <c r="AS2076" s="14" t="s">
        <v>5465</v>
      </c>
      <c r="AT2076" s="14" t="str">
        <f>_xlfn.XLOOKUP(B2076,'[9]cell downs 18042026 17h'!$B:$B,'[9]cell downs 18042026 17h'!$B:$B,"")</f>
        <v/>
      </c>
      <c r="AU2076" s="14" t="str">
        <f>_xlfn.XLOOKUP(B2076,'[10]Cells Huawei 19042026 15h'!$B:$B,'[10]Cells Huawei 19042026 15h'!$B:$B,"")</f>
        <v/>
      </c>
      <c r="AV2076" s="9" t="str">
        <f>_xlfn.XLOOKUP(B2076,'[11]cells down 19042026 9H40'!$B:$B,'[11]cells down 19042026 9H40'!$B:$B,"")</f>
        <v/>
      </c>
    </row>
    <row r="2077" spans="1:48" hidden="1" x14ac:dyDescent="0.3">
      <c r="A2077" s="1" t="s">
        <v>3379</v>
      </c>
      <c r="B2077" s="8" t="s">
        <v>3380</v>
      </c>
      <c r="C2077" s="3" t="str">
        <f>_xlfn.XLOOKUP(B2077,'[1]daily break down'!$D:$D,'[1]daily break down'!$E:$E,"")</f>
        <v>EXTREME-NORD</v>
      </c>
      <c r="D2077" s="1" t="s">
        <v>11</v>
      </c>
      <c r="E2077" s="1" t="s">
        <v>12</v>
      </c>
      <c r="F2077" s="3" t="s">
        <v>55</v>
      </c>
      <c r="G2077" s="1" t="s">
        <v>3381</v>
      </c>
      <c r="H2077" s="28" t="str">
        <f>_xlfn.XLOOKUP(B2077,[2]CALCULATION!$B:$B,[2]CALCULATION!$H:$H,"")</f>
        <v>NOKIA</v>
      </c>
      <c r="I2077" s="26">
        <v>1.337708287478733E-3</v>
      </c>
      <c r="J2077" s="26">
        <v>0</v>
      </c>
      <c r="K2077" s="26">
        <v>1.7656727534219574E-3</v>
      </c>
      <c r="L2077" s="26">
        <v>1.6944304974729593E-3</v>
      </c>
      <c r="M2077" s="26">
        <v>0.39403878206940596</v>
      </c>
      <c r="N2077" s="26">
        <v>0.44588539602536847</v>
      </c>
      <c r="O2077" s="26">
        <v>0</v>
      </c>
      <c r="P2077" s="114" t="s">
        <v>6364</v>
      </c>
      <c r="Q2077" s="42" t="s">
        <v>6353</v>
      </c>
      <c r="R2077" s="42"/>
      <c r="S2077" s="41" t="str" cm="1">
        <f t="array" ref="S2077">IFERROR(_xlfn.IFS(
U2077="MPR ISSUE","PDH",
U2077="BSS Hardware Issue","BSS",
U2077="Sites strategiques, MLL, Pylone, etc.","ENVTECH",
U2077="AKTIVCO DEFAUT GE &amp; POWER Cabinet","AKTIVCO",
U2077="AKTIVCO Coupure ENEO &amp; Baisse de tension","AKTIVCO GRID ONLY",
U2077="Coupure ENEO &amp; Baisse de tension","IHS GRID ONLY",
U2077="Defaut GE &amp; POWER Cabinet","IHS",
U2077="Sharing","Partners",
U2077="Sites strategiques &amp; DataCenter","SST &amp; DC",
U2077="Exclu","Exclu",
U2077="SAT","SAT",
U2077="SPARE-ISSUE","SPARE-ISSUE",
U2077="Fiber CAmtel","TRANS_FO_CAMTEL",
U2077="Fiber AOF","Fiber AOF",
U2077="Projet OCM (HUAWEI)","TRAVAUX-HUAWEI",
U2077="Projet OCM (NOKIA)","TRAVAUX-NOKIA",
U2077="ACCESS-ISSUE","ACCESS-ISSUE",
U2077="Projet OCM (ZTE, NOKIA, autres projets)","TRAVAUX OCM",
U2077="No root CAuse","No root cause",
U2077="ODU HS","PDH",
U2077="IP &amp; VLAN","PDH",
U2077="Warehouse HUAWEI","SPARE-ISSUE",
U2077="SPARE-HS","SPARE-ISSUE",
U2077="Power Telco","BSS",U2077="no impacts","no impacts"
),"")</f>
        <v/>
      </c>
      <c r="T2077" s="41" t="str" cm="1">
        <f t="array" ref="T2077">IFERROR(_xlfn.IFS(
U2077="MPR ISSUE","TX ISSUE",
U2077="BSS Hardware Issue","RAN ISSUE",
U2077="Sites strategiques, MLL, Pylone, etc.","ENVTECH",
U2077="AKTIVCO DEFAUT GE &amp; POWER Cabinet","POWER ISSUE",
U2077="AKTIVCO Coupure ENEO &amp; Baisse de tension","POWER ISSUE",
U2077="Coupure ENEO &amp; Baisse de tension","POWER ISSUE",
U2077="Defaut GE &amp; POWER Cabinet","POWER ISSUE",
U2077="Sharing","POWER ISSUE",
U2077="Sites strategiques &amp; DataCenter","POWER ISSUE",
U2077="Exclu","Exclu",
U2077="SAT","TX ISSUE",
U2077="SPARE-ISSUE","SPARE-ISSUE",
U2077="Fiber CAmtel","TX ISSUE",
U2077="Fiber AOF","TX ISSUE",
U2077="Projet OCM (HUAWEI)","TRAVAUX-HUAWEI",
U2077="Projet OCM (NOKIA)","TRAVAUX -NOKIA",
U2077="ACCESS-ISSUE","ACCESS-ISSUE",
U2077="Projet OCM (ZTE, NOKIA, autres projets)","TRAVAUX OCM",
U2077="No root CAuse","No root cause",
U2077="ODU HS","TX ISSUE",
U2077="IP &amp; VLAN","TX ISSUE",
U2077="Warehouse HUAWEI","SPARE-ISSUE",
U2077="SPARE-HS","SPARE-ISSUE",
U2077="Power Telco","RAN ISSUE",U2077="no impacts","no impacts"
),"")</f>
        <v/>
      </c>
      <c r="U2077" s="68"/>
      <c r="V2077" s="41" t="str" cm="1">
        <f t="array" ref="V2077">IFERROR(_xlfn.IFS(
U2077="MPR ISSUE","ACTIVE",
U2077="BSS Hardware Issue","ACTIVE",
U2077="Sites strategiques, MLL, Pylone, etc.","PASSIVE",
U2077="AKTIVCO DEFAUT GE &amp; POWER Cabinet","PASSIVE",
U2077="AKTIVCO Coupure ENEO &amp; Baisse de tension","PASSIVE",
U2077="Coupure ENEO &amp; Baisse de tension","PASSIVE",
U2077="Defaut GE &amp; POWER Cabinet","PASSIVE",
U2077="Sharing","PASSIVE",
U2077="Sites strategiques &amp; DataCenter","PASSIVE",
U2077="Exclu","Exclu",
U2077="SAT","ACTIVE",
U2077="SPARE-ISSUE","SPARE-ISSUE",
U2077="Fiber CAmtel","ACTIVE",
U2077="Fiber AOF","ACTIVE",
U2077="Projet OCM (HUAWEI)","PLANNED WORKS",
U2077="Projet OCM (NOKIA)","PLANNED WORKS",
U2077="ACCESS-ISSUE","ACCESS-ISSUE",
U2077="Projet OCM (ZTE, NOKIA, autres projets)","PLANNED WORKS",
U2077="No root CAuse","No root cause",
U2077="ODU HS","ACTIVE",
U2077="IP &amp; VLAN","ACTIVE",
U2077="Warehouse HUAWEI","SPARE-ISSUE",
U2077="SPARE-HS","SPARE-ISSUE",
U2077="Power Telco","ACTIVE", U2077="no impacts","no impacts"
),"")</f>
        <v/>
      </c>
      <c r="W2077" s="113"/>
      <c r="X2077" s="113"/>
      <c r="Y2077" s="113"/>
      <c r="Z2077" s="113"/>
      <c r="AA2077" s="113"/>
      <c r="AB2077" s="17" t="s">
        <v>5465</v>
      </c>
      <c r="AC2077" s="17" t="str">
        <f>_xlfn.XLOOKUP(B2077,'INCIDENT-04-27-2026'!E:E,'INCIDENT-04-27-2026'!F:F,"")</f>
        <v/>
      </c>
      <c r="AD2077" s="9"/>
      <c r="AE2077" s="7" t="s">
        <v>5465</v>
      </c>
      <c r="AF2077" s="6" t="str">
        <f>_xlfn.XLOOKUP(B2077,'[13]Input_27-04'!$B:$B,'[13]Input_27-04'!$M:$M,"")</f>
        <v/>
      </c>
      <c r="AG2077" s="7"/>
      <c r="AH2077" s="3"/>
      <c r="AI2077" s="18" t="str">
        <f>_xlfn.XLOOKUP(B2077,'[3]Cells Huawei 27042026 10h'!$B:$B,'[3]Cells Huawei 27042026 10h'!$T:$T,"")</f>
        <v/>
      </c>
      <c r="AJ2077" s="18" t="str">
        <f>_xlfn.XLOOKUP(B2077,'[3]Cells Huawei 27042026 15h'!$B:$B,'[3]Cells Huawei 27042026 15h'!$T:$T,"")</f>
        <v/>
      </c>
      <c r="AK2077" s="18" t="str">
        <f>_xlfn.XLOOKUP(B2077,'[4]cells down 27042026 11h28'!$B:$B,'[4]cells down 27042026 11h28'!$R:$R,"")</f>
        <v/>
      </c>
      <c r="AL2077" s="18" t="str">
        <f>_xlfn.XLOOKUP(B2077,'[4]cells down 27042026 18h01'!$B:$B,'[4]cells down 27042026 18h01'!$R:$R,"")</f>
        <v/>
      </c>
      <c r="AM2077" s="18" t="str">
        <f>_xlfn.XLOOKUP(B2077,'[5]cell downs 27042026 11h'!$B:$B,'[5]cell downs 27042026 11h'!$R:$R,"")</f>
        <v/>
      </c>
      <c r="AN2077" s="18" t="str">
        <f>_xlfn.XLOOKUP(B2077,'[5]cell downs 27042026 17h40'!$B:$B,'[5]cell downs 27042026 17h40'!$R:$R,"")</f>
        <v/>
      </c>
      <c r="AO2077" s="18" t="str">
        <f>_xlfn.XLOOKUP(B2077,'[6]ALL SITES DOWN'!$D:$D,'[6]ALL SITES DOWN'!$J:$J,"")</f>
        <v/>
      </c>
      <c r="AP2077" s="18" t="str">
        <f>_xlfn.XLOOKUP(B2077,'[7]ALL SITES DOWN'!$D:$D,'[7]ALL SITES DOWN'!$J:$J,"")</f>
        <v/>
      </c>
      <c r="AQ2077" s="9" t="str">
        <f>_xlfn.XLOOKUP(B2077,[8]sheet1!$AC:$AC,[8]sheet1!$AF:$AF,"")</f>
        <v/>
      </c>
      <c r="AR2077" s="14"/>
      <c r="AS2077" s="14" t="s">
        <v>5465</v>
      </c>
      <c r="AT2077" s="14" t="str">
        <f>_xlfn.XLOOKUP(B2077,'[9]cell downs 18042026 17h'!$B:$B,'[9]cell downs 18042026 17h'!$B:$B,"")</f>
        <v/>
      </c>
      <c r="AU2077" s="14" t="str">
        <f>_xlfn.XLOOKUP(B2077,'[10]Cells Huawei 19042026 15h'!$B:$B,'[10]Cells Huawei 19042026 15h'!$B:$B,"")</f>
        <v/>
      </c>
      <c r="AV2077" s="9" t="str">
        <f>_xlfn.XLOOKUP(B2077,'[11]cells down 19042026 9H40'!$B:$B,'[11]cells down 19042026 9H40'!$B:$B,"")</f>
        <v/>
      </c>
    </row>
    <row r="2078" spans="1:48" hidden="1" x14ac:dyDescent="0.3">
      <c r="A2078" s="1" t="s">
        <v>3545</v>
      </c>
      <c r="B2078" s="8" t="s">
        <v>3546</v>
      </c>
      <c r="C2078" s="3" t="str">
        <f>_xlfn.XLOOKUP(B2078,'[1]daily break down'!$D:$D,'[1]daily break down'!$E:$E,"")</f>
        <v>LITTORAL</v>
      </c>
      <c r="D2078" s="1" t="s">
        <v>11</v>
      </c>
      <c r="E2078" s="1" t="s">
        <v>12</v>
      </c>
      <c r="F2078" s="3" t="s">
        <v>31</v>
      </c>
      <c r="G2078" s="1" t="s">
        <v>2561</v>
      </c>
      <c r="H2078" s="29" t="str">
        <f>_xlfn.XLOOKUP(B2078,[2]CALCULATION!$B:$B,[2]CALCULATION!$H:$H,"")</f>
        <v>ZTE</v>
      </c>
      <c r="I2078" s="26">
        <v>0</v>
      </c>
      <c r="J2078" s="26">
        <v>0</v>
      </c>
      <c r="K2078" s="26">
        <v>0</v>
      </c>
      <c r="L2078" s="26">
        <v>0</v>
      </c>
      <c r="M2078" s="26">
        <v>0</v>
      </c>
      <c r="N2078" s="26">
        <v>0</v>
      </c>
      <c r="O2078" s="26">
        <v>0</v>
      </c>
      <c r="P2078" s="114" t="s">
        <v>6364</v>
      </c>
      <c r="Q2078" s="42" t="s">
        <v>5538</v>
      </c>
      <c r="R2078" s="42"/>
      <c r="S2078" s="41" t="str" cm="1">
        <f t="array" ref="S2078">IFERROR(_xlfn.IFS(
U2078="MPR ISSUE","PDH",
U2078="BSS Hardware Issue","BSS",
U2078="Sites strategiques, MLL, Pylone, etc.","ENVTECH",
U2078="AKTIVCO DEFAUT GE &amp; POWER Cabinet","AKTIVCO",
U2078="AKTIVCO Coupure ENEO &amp; Baisse de tension","AKTIVCO GRID ONLY",
U2078="Coupure ENEO &amp; Baisse de tension","IHS GRID ONLY",
U2078="Defaut GE &amp; POWER Cabinet","IHS",
U2078="Sharing","Partners",
U2078="Sites strategiques &amp; DataCenter","SST &amp; DC",
U2078="Exclu","Exclu",
U2078="SAT","SAT",
U2078="SPARE-ISSUE","SPARE-ISSUE",
U2078="Fiber CAmtel","TRANS_FO_CAMTEL",
U2078="Fiber AOF","Fiber AOF",
U2078="Projet OCM (HUAWEI)","TRAVAUX-HUAWEI",
U2078="Projet OCM (NOKIA)","TRAVAUX-NOKIA",
U2078="ACCESS-ISSUE","ACCESS-ISSUE",
U2078="Projet OCM (ZTE, NOKIA, autres projets)","TRAVAUX OCM",
U2078="No root CAuse","No root cause",
U2078="ODU HS","PDH",
U2078="IP &amp; VLAN","PDH",
U2078="Warehouse HUAWEI","SPARE-ISSUE",
U2078="SPARE-HS","SPARE-ISSUE",
U2078="Power Telco","BSS",U2078="no impacts","no impacts"
),"")</f>
        <v>No root cause</v>
      </c>
      <c r="T2078" s="41" t="str" cm="1">
        <f t="array" ref="T2078">IFERROR(_xlfn.IFS(
U2078="MPR ISSUE","TX ISSUE",
U2078="BSS Hardware Issue","RAN ISSUE",
U2078="Sites strategiques, MLL, Pylone, etc.","ENVTECH",
U2078="AKTIVCO DEFAUT GE &amp; POWER Cabinet","POWER ISSUE",
U2078="AKTIVCO Coupure ENEO &amp; Baisse de tension","POWER ISSUE",
U2078="Coupure ENEO &amp; Baisse de tension","POWER ISSUE",
U2078="Defaut GE &amp; POWER Cabinet","POWER ISSUE",
U2078="Sharing","POWER ISSUE",
U2078="Sites strategiques &amp; DataCenter","POWER ISSUE",
U2078="Exclu","Exclu",
U2078="SAT","TX ISSUE",
U2078="SPARE-ISSUE","SPARE-ISSUE",
U2078="Fiber CAmtel","TX ISSUE",
U2078="Fiber AOF","TX ISSUE",
U2078="Projet OCM (HUAWEI)","TRAVAUX-HUAWEI",
U2078="Projet OCM (NOKIA)","TRAVAUX -NOKIA",
U2078="ACCESS-ISSUE","ACCESS-ISSUE",
U2078="Projet OCM (ZTE, NOKIA, autres projets)","TRAVAUX OCM",
U2078="No root CAuse","No root cause",
U2078="ODU HS","TX ISSUE",
U2078="IP &amp; VLAN","TX ISSUE",
U2078="Warehouse HUAWEI","SPARE-ISSUE",
U2078="SPARE-HS","SPARE-ISSUE",
U2078="Power Telco","RAN ISSUE",U2078="no impacts","no impacts"
),"")</f>
        <v>No root cause</v>
      </c>
      <c r="U2078" s="68" t="s">
        <v>5691</v>
      </c>
      <c r="V2078" s="41" t="str" cm="1">
        <f t="array" ref="V2078">IFERROR(_xlfn.IFS(
U2078="MPR ISSUE","ACTIVE",
U2078="BSS Hardware Issue","ACTIVE",
U2078="Sites strategiques, MLL, Pylone, etc.","PASSIVE",
U2078="AKTIVCO DEFAUT GE &amp; POWER Cabinet","PASSIVE",
U2078="AKTIVCO Coupure ENEO &amp; Baisse de tension","PASSIVE",
U2078="Coupure ENEO &amp; Baisse de tension","PASSIVE",
U2078="Defaut GE &amp; POWER Cabinet","PASSIVE",
U2078="Sharing","PASSIVE",
U2078="Sites strategiques &amp; DataCenter","PASSIVE",
U2078="Exclu","Exclu",
U2078="SAT","ACTIVE",
U2078="SPARE-ISSUE","SPARE-ISSUE",
U2078="Fiber CAmtel","ACTIVE",
U2078="Fiber AOF","ACTIVE",
U2078="Projet OCM (HUAWEI)","PLANNED WORKS",
U2078="Projet OCM (NOKIA)","PLANNED WORKS",
U2078="ACCESS-ISSUE","ACCESS-ISSUE",
U2078="Projet OCM (ZTE, NOKIA, autres projets)","PLANNED WORKS",
U2078="No root CAuse","No root cause",
U2078="ODU HS","ACTIVE",
U2078="IP &amp; VLAN","ACTIVE",
U2078="Warehouse HUAWEI","SPARE-ISSUE",
U2078="SPARE-HS","SPARE-ISSUE",
U2078="Power Telco","ACTIVE", U2078="no impacts","no impacts"
),"")</f>
        <v>No root cause</v>
      </c>
      <c r="W2078" s="113"/>
      <c r="X2078" s="113"/>
      <c r="Y2078" s="113"/>
      <c r="Z2078" s="113"/>
      <c r="AA2078" s="113"/>
      <c r="AB2078" s="17" t="s">
        <v>5465</v>
      </c>
      <c r="AC2078" s="17" t="str">
        <f>_xlfn.XLOOKUP(B2078,'INCIDENT-04-27-2026'!E:E,'INCIDENT-04-27-2026'!F:F,"")</f>
        <v/>
      </c>
      <c r="AD2078" s="9"/>
      <c r="AE2078" s="7" t="s">
        <v>5465</v>
      </c>
      <c r="AF2078" s="6" t="str">
        <f>_xlfn.XLOOKUP(B2078,'[13]Input_27-04'!$B:$B,'[13]Input_27-04'!$M:$M,"")</f>
        <v/>
      </c>
      <c r="AG2078" s="7"/>
      <c r="AH2078" s="3"/>
      <c r="AI2078" s="18" t="str">
        <f>_xlfn.XLOOKUP(B2078,'[3]Cells Huawei 27042026 10h'!$B:$B,'[3]Cells Huawei 27042026 10h'!$T:$T,"")</f>
        <v/>
      </c>
      <c r="AJ2078" s="18" t="str">
        <f>_xlfn.XLOOKUP(B2078,'[3]Cells Huawei 27042026 15h'!$B:$B,'[3]Cells Huawei 27042026 15h'!$T:$T,"")</f>
        <v/>
      </c>
      <c r="AK2078" s="18" t="str">
        <f>_xlfn.XLOOKUP(B2078,'[4]cells down 27042026 11h28'!$B:$B,'[4]cells down 27042026 11h28'!$R:$R,"")</f>
        <v/>
      </c>
      <c r="AL2078" s="18" t="str">
        <f>_xlfn.XLOOKUP(B2078,'[4]cells down 27042026 18h01'!$B:$B,'[4]cells down 27042026 18h01'!$R:$R,"")</f>
        <v/>
      </c>
      <c r="AM2078" s="18" t="str">
        <f>_xlfn.XLOOKUP(B2078,'[5]cell downs 27042026 11h'!$B:$B,'[5]cell downs 27042026 11h'!$R:$R,"")</f>
        <v/>
      </c>
      <c r="AN2078" s="18" t="str">
        <f>_xlfn.XLOOKUP(B2078,'[5]cell downs 27042026 17h40'!$B:$B,'[5]cell downs 27042026 17h40'!$R:$R,"")</f>
        <v/>
      </c>
      <c r="AO2078" s="18" t="str">
        <f>_xlfn.XLOOKUP(B2078,'[6]ALL SITES DOWN'!$D:$D,'[6]ALL SITES DOWN'!$J:$J,"")</f>
        <v/>
      </c>
      <c r="AP2078" s="18" t="str">
        <f>_xlfn.XLOOKUP(B2078,'[7]ALL SITES DOWN'!$D:$D,'[7]ALL SITES DOWN'!$J:$J,"")</f>
        <v/>
      </c>
      <c r="AQ2078" s="9" t="str">
        <f>_xlfn.XLOOKUP(B2078,[8]sheet1!$AC:$AC,[8]sheet1!$AF:$AF,"")</f>
        <v/>
      </c>
      <c r="AR2078" s="14"/>
      <c r="AS2078" s="14" t="s">
        <v>5465</v>
      </c>
      <c r="AT2078" s="14" t="str">
        <f>_xlfn.XLOOKUP(B2078,'[9]cell downs 18042026 17h'!$B:$B,'[9]cell downs 18042026 17h'!$B:$B,"")</f>
        <v/>
      </c>
      <c r="AU2078" s="14" t="str">
        <f>_xlfn.XLOOKUP(B2078,'[10]Cells Huawei 19042026 15h'!$B:$B,'[10]Cells Huawei 19042026 15h'!$B:$B,"")</f>
        <v/>
      </c>
      <c r="AV2078" s="9" t="str">
        <f>_xlfn.XLOOKUP(B2078,'[11]cells down 19042026 9H40'!$B:$B,'[11]cells down 19042026 9H40'!$B:$B,"")</f>
        <v/>
      </c>
    </row>
    <row r="2079" spans="1:48" hidden="1" x14ac:dyDescent="0.3">
      <c r="A2079" s="1" t="s">
        <v>3547</v>
      </c>
      <c r="B2079" s="8" t="s">
        <v>3548</v>
      </c>
      <c r="C2079" s="3" t="str">
        <f>_xlfn.XLOOKUP(B2079,'[1]daily break down'!$D:$D,'[1]daily break down'!$E:$E,"")</f>
        <v>LITTORAL</v>
      </c>
      <c r="D2079" s="1" t="s">
        <v>11</v>
      </c>
      <c r="E2079" s="1" t="s">
        <v>12</v>
      </c>
      <c r="F2079" s="3" t="s">
        <v>31</v>
      </c>
      <c r="G2079" s="1" t="s">
        <v>3549</v>
      </c>
      <c r="H2079" s="29" t="str">
        <f>_xlfn.XLOOKUP(B2079,[2]CALCULATION!$B:$B,[2]CALCULATION!$H:$H,"")</f>
        <v>ZTE</v>
      </c>
      <c r="I2079" s="26">
        <v>0</v>
      </c>
      <c r="J2079" s="26">
        <v>0</v>
      </c>
      <c r="K2079" s="26">
        <v>0</v>
      </c>
      <c r="L2079" s="26">
        <v>0</v>
      </c>
      <c r="M2079" s="26">
        <v>0</v>
      </c>
      <c r="N2079" s="26">
        <v>0</v>
      </c>
      <c r="O2079" s="26">
        <v>0</v>
      </c>
      <c r="P2079" s="114" t="s">
        <v>6364</v>
      </c>
      <c r="Q2079" s="42" t="s">
        <v>5538</v>
      </c>
      <c r="R2079" s="42"/>
      <c r="S2079" s="41" t="str" cm="1">
        <f t="array" ref="S2079">IFERROR(_xlfn.IFS(
U2079="MPR ISSUE","PDH",
U2079="BSS Hardware Issue","BSS",
U2079="Sites strategiques, MLL, Pylone, etc.","ENVTECH",
U2079="AKTIVCO DEFAUT GE &amp; POWER Cabinet","AKTIVCO",
U2079="AKTIVCO Coupure ENEO &amp; Baisse de tension","AKTIVCO GRID ONLY",
U2079="Coupure ENEO &amp; Baisse de tension","IHS GRID ONLY",
U2079="Defaut GE &amp; POWER Cabinet","IHS",
U2079="Sharing","Partners",
U2079="Sites strategiques &amp; DataCenter","SST &amp; DC",
U2079="Exclu","Exclu",
U2079="SAT","SAT",
U2079="SPARE-ISSUE","SPARE-ISSUE",
U2079="Fiber CAmtel","TRANS_FO_CAMTEL",
U2079="Fiber AOF","Fiber AOF",
U2079="Projet OCM (HUAWEI)","TRAVAUX-HUAWEI",
U2079="Projet OCM (NOKIA)","TRAVAUX-NOKIA",
U2079="ACCESS-ISSUE","ACCESS-ISSUE",
U2079="Projet OCM (ZTE, NOKIA, autres projets)","TRAVAUX OCM",
U2079="No root CAuse","No root cause",
U2079="ODU HS","PDH",
U2079="IP &amp; VLAN","PDH",
U2079="Warehouse HUAWEI","SPARE-ISSUE",
U2079="SPARE-HS","SPARE-ISSUE",
U2079="Power Telco","BSS",U2079="no impacts","no impacts"
),"")</f>
        <v>No root cause</v>
      </c>
      <c r="T2079" s="41" t="str" cm="1">
        <f t="array" ref="T2079">IFERROR(_xlfn.IFS(
U2079="MPR ISSUE","TX ISSUE",
U2079="BSS Hardware Issue","RAN ISSUE",
U2079="Sites strategiques, MLL, Pylone, etc.","ENVTECH",
U2079="AKTIVCO DEFAUT GE &amp; POWER Cabinet","POWER ISSUE",
U2079="AKTIVCO Coupure ENEO &amp; Baisse de tension","POWER ISSUE",
U2079="Coupure ENEO &amp; Baisse de tension","POWER ISSUE",
U2079="Defaut GE &amp; POWER Cabinet","POWER ISSUE",
U2079="Sharing","POWER ISSUE",
U2079="Sites strategiques &amp; DataCenter","POWER ISSUE",
U2079="Exclu","Exclu",
U2079="SAT","TX ISSUE",
U2079="SPARE-ISSUE","SPARE-ISSUE",
U2079="Fiber CAmtel","TX ISSUE",
U2079="Fiber AOF","TX ISSUE",
U2079="Projet OCM (HUAWEI)","TRAVAUX-HUAWEI",
U2079="Projet OCM (NOKIA)","TRAVAUX -NOKIA",
U2079="ACCESS-ISSUE","ACCESS-ISSUE",
U2079="Projet OCM (ZTE, NOKIA, autres projets)","TRAVAUX OCM",
U2079="No root CAuse","No root cause",
U2079="ODU HS","TX ISSUE",
U2079="IP &amp; VLAN","TX ISSUE",
U2079="Warehouse HUAWEI","SPARE-ISSUE",
U2079="SPARE-HS","SPARE-ISSUE",
U2079="Power Telco","RAN ISSUE",U2079="no impacts","no impacts"
),"")</f>
        <v>No root cause</v>
      </c>
      <c r="U2079" s="68" t="s">
        <v>5691</v>
      </c>
      <c r="V2079" s="41" t="str" cm="1">
        <f t="array" ref="V2079">IFERROR(_xlfn.IFS(
U2079="MPR ISSUE","ACTIVE",
U2079="BSS Hardware Issue","ACTIVE",
U2079="Sites strategiques, MLL, Pylone, etc.","PASSIVE",
U2079="AKTIVCO DEFAUT GE &amp; POWER Cabinet","PASSIVE",
U2079="AKTIVCO Coupure ENEO &amp; Baisse de tension","PASSIVE",
U2079="Coupure ENEO &amp; Baisse de tension","PASSIVE",
U2079="Defaut GE &amp; POWER Cabinet","PASSIVE",
U2079="Sharing","PASSIVE",
U2079="Sites strategiques &amp; DataCenter","PASSIVE",
U2079="Exclu","Exclu",
U2079="SAT","ACTIVE",
U2079="SPARE-ISSUE","SPARE-ISSUE",
U2079="Fiber CAmtel","ACTIVE",
U2079="Fiber AOF","ACTIVE",
U2079="Projet OCM (HUAWEI)","PLANNED WORKS",
U2079="Projet OCM (NOKIA)","PLANNED WORKS",
U2079="ACCESS-ISSUE","ACCESS-ISSUE",
U2079="Projet OCM (ZTE, NOKIA, autres projets)","PLANNED WORKS",
U2079="No root CAuse","No root cause",
U2079="ODU HS","ACTIVE",
U2079="IP &amp; VLAN","ACTIVE",
U2079="Warehouse HUAWEI","SPARE-ISSUE",
U2079="SPARE-HS","SPARE-ISSUE",
U2079="Power Telco","ACTIVE", U2079="no impacts","no impacts"
),"")</f>
        <v>No root cause</v>
      </c>
      <c r="W2079" s="113"/>
      <c r="X2079" s="113"/>
      <c r="Y2079" s="113"/>
      <c r="Z2079" s="113"/>
      <c r="AA2079" s="113"/>
      <c r="AB2079" s="17" t="s">
        <v>5465</v>
      </c>
      <c r="AC2079" s="17" t="str">
        <f>_xlfn.XLOOKUP(B2079,'INCIDENT-04-27-2026'!E:E,'INCIDENT-04-27-2026'!F:F,"")</f>
        <v/>
      </c>
      <c r="AD2079" s="9"/>
      <c r="AE2079" s="7" t="s">
        <v>5465</v>
      </c>
      <c r="AF2079" s="6" t="str">
        <f>_xlfn.XLOOKUP(B2079,'[13]Input_27-04'!$B:$B,'[13]Input_27-04'!$M:$M,"")</f>
        <v/>
      </c>
      <c r="AG2079" s="7"/>
      <c r="AH2079" s="3"/>
      <c r="AI2079" s="18" t="str">
        <f>_xlfn.XLOOKUP(B2079,'[3]Cells Huawei 27042026 10h'!$B:$B,'[3]Cells Huawei 27042026 10h'!$T:$T,"")</f>
        <v/>
      </c>
      <c r="AJ2079" s="18" t="str">
        <f>_xlfn.XLOOKUP(B2079,'[3]Cells Huawei 27042026 15h'!$B:$B,'[3]Cells Huawei 27042026 15h'!$T:$T,"")</f>
        <v/>
      </c>
      <c r="AK2079" s="18" t="str">
        <f>_xlfn.XLOOKUP(B2079,'[4]cells down 27042026 11h28'!$B:$B,'[4]cells down 27042026 11h28'!$R:$R,"")</f>
        <v/>
      </c>
      <c r="AL2079" s="18" t="str">
        <f>_xlfn.XLOOKUP(B2079,'[4]cells down 27042026 18h01'!$B:$B,'[4]cells down 27042026 18h01'!$R:$R,"")</f>
        <v/>
      </c>
      <c r="AM2079" s="18" t="str">
        <f>_xlfn.XLOOKUP(B2079,'[5]cell downs 27042026 11h'!$B:$B,'[5]cell downs 27042026 11h'!$R:$R,"")</f>
        <v/>
      </c>
      <c r="AN2079" s="18" t="str">
        <f>_xlfn.XLOOKUP(B2079,'[5]cell downs 27042026 17h40'!$B:$B,'[5]cell downs 27042026 17h40'!$R:$R,"")</f>
        <v/>
      </c>
      <c r="AO2079" s="18" t="str">
        <f>_xlfn.XLOOKUP(B2079,'[6]ALL SITES DOWN'!$D:$D,'[6]ALL SITES DOWN'!$J:$J,"")</f>
        <v/>
      </c>
      <c r="AP2079" s="18" t="str">
        <f>_xlfn.XLOOKUP(B2079,'[7]ALL SITES DOWN'!$D:$D,'[7]ALL SITES DOWN'!$J:$J,"")</f>
        <v/>
      </c>
      <c r="AQ2079" s="9" t="str">
        <f>_xlfn.XLOOKUP(B2079,[8]sheet1!$AC:$AC,[8]sheet1!$AF:$AF,"")</f>
        <v/>
      </c>
      <c r="AR2079" s="14"/>
      <c r="AS2079" s="14" t="s">
        <v>5465</v>
      </c>
      <c r="AT2079" s="14" t="str">
        <f>_xlfn.XLOOKUP(B2079,'[9]cell downs 18042026 17h'!$B:$B,'[9]cell downs 18042026 17h'!$B:$B,"")</f>
        <v/>
      </c>
      <c r="AU2079" s="14" t="str">
        <f>_xlfn.XLOOKUP(B2079,'[10]Cells Huawei 19042026 15h'!$B:$B,'[10]Cells Huawei 19042026 15h'!$B:$B,"")</f>
        <v/>
      </c>
      <c r="AV2079" s="9" t="str">
        <f>_xlfn.XLOOKUP(B2079,'[11]cells down 19042026 9H40'!$B:$B,'[11]cells down 19042026 9H40'!$B:$B,"")</f>
        <v/>
      </c>
    </row>
    <row r="2080" spans="1:48" hidden="1" x14ac:dyDescent="0.3">
      <c r="A2080" s="1" t="s">
        <v>3550</v>
      </c>
      <c r="B2080" s="8" t="s">
        <v>3551</v>
      </c>
      <c r="C2080" s="3" t="str">
        <f>_xlfn.XLOOKUP(B2080,'[1]daily break down'!$D:$D,'[1]daily break down'!$E:$E,"")</f>
        <v>LITTORAL</v>
      </c>
      <c r="D2080" s="1" t="s">
        <v>11</v>
      </c>
      <c r="E2080" s="1" t="s">
        <v>12</v>
      </c>
      <c r="F2080" s="3" t="s">
        <v>31</v>
      </c>
      <c r="G2080" s="1" t="s">
        <v>3550</v>
      </c>
      <c r="H2080" s="29" t="str">
        <f>_xlfn.XLOOKUP(B2080,[2]CALCULATION!$B:$B,[2]CALCULATION!$H:$H,"")</f>
        <v>ZTE</v>
      </c>
      <c r="I2080" s="26">
        <v>0</v>
      </c>
      <c r="J2080" s="26">
        <v>0</v>
      </c>
      <c r="K2080" s="26">
        <v>0</v>
      </c>
      <c r="L2080" s="26">
        <v>0</v>
      </c>
      <c r="M2080" s="26">
        <v>0</v>
      </c>
      <c r="N2080" s="26">
        <v>0</v>
      </c>
      <c r="O2080" s="26">
        <v>0</v>
      </c>
      <c r="P2080" s="114" t="s">
        <v>6364</v>
      </c>
      <c r="Q2080" s="42" t="s">
        <v>5538</v>
      </c>
      <c r="R2080" s="42"/>
      <c r="S2080" s="41" t="str" cm="1">
        <f t="array" ref="S2080">IFERROR(_xlfn.IFS(
U2080="MPR ISSUE","PDH",
U2080="BSS Hardware Issue","BSS",
U2080="Sites strategiques, MLL, Pylone, etc.","ENVTECH",
U2080="AKTIVCO DEFAUT GE &amp; POWER Cabinet","AKTIVCO",
U2080="AKTIVCO Coupure ENEO &amp; Baisse de tension","AKTIVCO GRID ONLY",
U2080="Coupure ENEO &amp; Baisse de tension","IHS GRID ONLY",
U2080="Defaut GE &amp; POWER Cabinet","IHS",
U2080="Sharing","Partners",
U2080="Sites strategiques &amp; DataCenter","SST &amp; DC",
U2080="Exclu","Exclu",
U2080="SAT","SAT",
U2080="SPARE-ISSUE","SPARE-ISSUE",
U2080="Fiber CAmtel","TRANS_FO_CAMTEL",
U2080="Fiber AOF","Fiber AOF",
U2080="Projet OCM (HUAWEI)","TRAVAUX-HUAWEI",
U2080="Projet OCM (NOKIA)","TRAVAUX-NOKIA",
U2080="ACCESS-ISSUE","ACCESS-ISSUE",
U2080="Projet OCM (ZTE, NOKIA, autres projets)","TRAVAUX OCM",
U2080="No root CAuse","No root cause",
U2080="ODU HS","PDH",
U2080="IP &amp; VLAN","PDH",
U2080="Warehouse HUAWEI","SPARE-ISSUE",
U2080="SPARE-HS","SPARE-ISSUE",
U2080="Power Telco","BSS",U2080="no impacts","no impacts"
),"")</f>
        <v>No root cause</v>
      </c>
      <c r="T2080" s="41" t="str" cm="1">
        <f t="array" ref="T2080">IFERROR(_xlfn.IFS(
U2080="MPR ISSUE","TX ISSUE",
U2080="BSS Hardware Issue","RAN ISSUE",
U2080="Sites strategiques, MLL, Pylone, etc.","ENVTECH",
U2080="AKTIVCO DEFAUT GE &amp; POWER Cabinet","POWER ISSUE",
U2080="AKTIVCO Coupure ENEO &amp; Baisse de tension","POWER ISSUE",
U2080="Coupure ENEO &amp; Baisse de tension","POWER ISSUE",
U2080="Defaut GE &amp; POWER Cabinet","POWER ISSUE",
U2080="Sharing","POWER ISSUE",
U2080="Sites strategiques &amp; DataCenter","POWER ISSUE",
U2080="Exclu","Exclu",
U2080="SAT","TX ISSUE",
U2080="SPARE-ISSUE","SPARE-ISSUE",
U2080="Fiber CAmtel","TX ISSUE",
U2080="Fiber AOF","TX ISSUE",
U2080="Projet OCM (HUAWEI)","TRAVAUX-HUAWEI",
U2080="Projet OCM (NOKIA)","TRAVAUX -NOKIA",
U2080="ACCESS-ISSUE","ACCESS-ISSUE",
U2080="Projet OCM (ZTE, NOKIA, autres projets)","TRAVAUX OCM",
U2080="No root CAuse","No root cause",
U2080="ODU HS","TX ISSUE",
U2080="IP &amp; VLAN","TX ISSUE",
U2080="Warehouse HUAWEI","SPARE-ISSUE",
U2080="SPARE-HS","SPARE-ISSUE",
U2080="Power Telco","RAN ISSUE",U2080="no impacts","no impacts"
),"")</f>
        <v>No root cause</v>
      </c>
      <c r="U2080" s="68" t="s">
        <v>5691</v>
      </c>
      <c r="V2080" s="41" t="str" cm="1">
        <f t="array" ref="V2080">IFERROR(_xlfn.IFS(
U2080="MPR ISSUE","ACTIVE",
U2080="BSS Hardware Issue","ACTIVE",
U2080="Sites strategiques, MLL, Pylone, etc.","PASSIVE",
U2080="AKTIVCO DEFAUT GE &amp; POWER Cabinet","PASSIVE",
U2080="AKTIVCO Coupure ENEO &amp; Baisse de tension","PASSIVE",
U2080="Coupure ENEO &amp; Baisse de tension","PASSIVE",
U2080="Defaut GE &amp; POWER Cabinet","PASSIVE",
U2080="Sharing","PASSIVE",
U2080="Sites strategiques &amp; DataCenter","PASSIVE",
U2080="Exclu","Exclu",
U2080="SAT","ACTIVE",
U2080="SPARE-ISSUE","SPARE-ISSUE",
U2080="Fiber CAmtel","ACTIVE",
U2080="Fiber AOF","ACTIVE",
U2080="Projet OCM (HUAWEI)","PLANNED WORKS",
U2080="Projet OCM (NOKIA)","PLANNED WORKS",
U2080="ACCESS-ISSUE","ACCESS-ISSUE",
U2080="Projet OCM (ZTE, NOKIA, autres projets)","PLANNED WORKS",
U2080="No root CAuse","No root cause",
U2080="ODU HS","ACTIVE",
U2080="IP &amp; VLAN","ACTIVE",
U2080="Warehouse HUAWEI","SPARE-ISSUE",
U2080="SPARE-HS","SPARE-ISSUE",
U2080="Power Telco","ACTIVE", U2080="no impacts","no impacts"
),"")</f>
        <v>No root cause</v>
      </c>
      <c r="W2080" s="113"/>
      <c r="X2080" s="113"/>
      <c r="Y2080" s="113"/>
      <c r="Z2080" s="113"/>
      <c r="AA2080" s="113"/>
      <c r="AB2080" s="17" t="s">
        <v>5465</v>
      </c>
      <c r="AC2080" s="17" t="str">
        <f>_xlfn.XLOOKUP(B2080,'INCIDENT-04-27-2026'!E:E,'INCIDENT-04-27-2026'!F:F,"")</f>
        <v/>
      </c>
      <c r="AD2080" s="9"/>
      <c r="AE2080" s="7" t="s">
        <v>5465</v>
      </c>
      <c r="AF2080" s="6" t="str">
        <f>_xlfn.XLOOKUP(B2080,'[13]Input_27-04'!$B:$B,'[13]Input_27-04'!$M:$M,"")</f>
        <v/>
      </c>
      <c r="AG2080" s="7"/>
      <c r="AH2080" s="3"/>
      <c r="AI2080" s="18" t="str">
        <f>_xlfn.XLOOKUP(B2080,'[3]Cells Huawei 27042026 10h'!$B:$B,'[3]Cells Huawei 27042026 10h'!$T:$T,"")</f>
        <v/>
      </c>
      <c r="AJ2080" s="18" t="str">
        <f>_xlfn.XLOOKUP(B2080,'[3]Cells Huawei 27042026 15h'!$B:$B,'[3]Cells Huawei 27042026 15h'!$T:$T,"")</f>
        <v/>
      </c>
      <c r="AK2080" s="18" t="str">
        <f>_xlfn.XLOOKUP(B2080,'[4]cells down 27042026 11h28'!$B:$B,'[4]cells down 27042026 11h28'!$R:$R,"")</f>
        <v/>
      </c>
      <c r="AL2080" s="18" t="str">
        <f>_xlfn.XLOOKUP(B2080,'[4]cells down 27042026 18h01'!$B:$B,'[4]cells down 27042026 18h01'!$R:$R,"")</f>
        <v/>
      </c>
      <c r="AM2080" s="18" t="str">
        <f>_xlfn.XLOOKUP(B2080,'[5]cell downs 27042026 11h'!$B:$B,'[5]cell downs 27042026 11h'!$R:$R,"")</f>
        <v/>
      </c>
      <c r="AN2080" s="18" t="str">
        <f>_xlfn.XLOOKUP(B2080,'[5]cell downs 27042026 17h40'!$B:$B,'[5]cell downs 27042026 17h40'!$R:$R,"")</f>
        <v/>
      </c>
      <c r="AO2080" s="18" t="str">
        <f>_xlfn.XLOOKUP(B2080,'[6]ALL SITES DOWN'!$D:$D,'[6]ALL SITES DOWN'!$J:$J,"")</f>
        <v/>
      </c>
      <c r="AP2080" s="18" t="str">
        <f>_xlfn.XLOOKUP(B2080,'[7]ALL SITES DOWN'!$D:$D,'[7]ALL SITES DOWN'!$J:$J,"")</f>
        <v/>
      </c>
      <c r="AQ2080" s="9" t="str">
        <f>_xlfn.XLOOKUP(B2080,[8]sheet1!$AC:$AC,[8]sheet1!$AF:$AF,"")</f>
        <v/>
      </c>
      <c r="AR2080" s="14"/>
      <c r="AS2080" s="14" t="s">
        <v>5465</v>
      </c>
      <c r="AT2080" s="14" t="str">
        <f>_xlfn.XLOOKUP(B2080,'[9]cell downs 18042026 17h'!$B:$B,'[9]cell downs 18042026 17h'!$B:$B,"")</f>
        <v/>
      </c>
      <c r="AU2080" s="14" t="str">
        <f>_xlfn.XLOOKUP(B2080,'[10]Cells Huawei 19042026 15h'!$B:$B,'[10]Cells Huawei 19042026 15h'!$B:$B,"")</f>
        <v/>
      </c>
      <c r="AV2080" s="9" t="str">
        <f>_xlfn.XLOOKUP(B2080,'[11]cells down 19042026 9H40'!$B:$B,'[11]cells down 19042026 9H40'!$B:$B,"")</f>
        <v/>
      </c>
    </row>
    <row r="2081" spans="1:48" hidden="1" x14ac:dyDescent="0.3">
      <c r="A2081" s="1" t="s">
        <v>3552</v>
      </c>
      <c r="B2081" s="8" t="s">
        <v>3553</v>
      </c>
      <c r="C2081" s="3" t="str">
        <f>_xlfn.XLOOKUP(B2081,'[1]daily break down'!$D:$D,'[1]daily break down'!$E:$E,"")</f>
        <v>LITTORAL</v>
      </c>
      <c r="D2081" s="1" t="s">
        <v>11</v>
      </c>
      <c r="E2081" s="1" t="s">
        <v>12</v>
      </c>
      <c r="F2081" s="3" t="s">
        <v>31</v>
      </c>
      <c r="G2081" s="1" t="s">
        <v>3554</v>
      </c>
      <c r="H2081" s="29" t="str">
        <f>_xlfn.XLOOKUP(B2081,[2]CALCULATION!$B:$B,[2]CALCULATION!$H:$H,"")</f>
        <v>ZTE</v>
      </c>
      <c r="I2081" s="26">
        <v>0</v>
      </c>
      <c r="J2081" s="26">
        <v>0</v>
      </c>
      <c r="K2081" s="26">
        <v>0</v>
      </c>
      <c r="L2081" s="26">
        <v>0</v>
      </c>
      <c r="M2081" s="26">
        <v>0</v>
      </c>
      <c r="N2081" s="26">
        <v>0</v>
      </c>
      <c r="O2081" s="26">
        <v>0</v>
      </c>
      <c r="P2081" s="114" t="s">
        <v>6364</v>
      </c>
      <c r="Q2081" s="42" t="s">
        <v>5538</v>
      </c>
      <c r="R2081" s="42"/>
      <c r="S2081" s="41" t="str" cm="1">
        <f t="array" ref="S2081">IFERROR(_xlfn.IFS(
U2081="MPR ISSUE","PDH",
U2081="BSS Hardware Issue","BSS",
U2081="Sites strategiques, MLL, Pylone, etc.","ENVTECH",
U2081="AKTIVCO DEFAUT GE &amp; POWER Cabinet","AKTIVCO",
U2081="AKTIVCO Coupure ENEO &amp; Baisse de tension","AKTIVCO GRID ONLY",
U2081="Coupure ENEO &amp; Baisse de tension","IHS GRID ONLY",
U2081="Defaut GE &amp; POWER Cabinet","IHS",
U2081="Sharing","Partners",
U2081="Sites strategiques &amp; DataCenter","SST &amp; DC",
U2081="Exclu","Exclu",
U2081="SAT","SAT",
U2081="SPARE-ISSUE","SPARE-ISSUE",
U2081="Fiber CAmtel","TRANS_FO_CAMTEL",
U2081="Fiber AOF","Fiber AOF",
U2081="Projet OCM (HUAWEI)","TRAVAUX-HUAWEI",
U2081="Projet OCM (NOKIA)","TRAVAUX-NOKIA",
U2081="ACCESS-ISSUE","ACCESS-ISSUE",
U2081="Projet OCM (ZTE, NOKIA, autres projets)","TRAVAUX OCM",
U2081="No root CAuse","No root cause",
U2081="ODU HS","PDH",
U2081="IP &amp; VLAN","PDH",
U2081="Warehouse HUAWEI","SPARE-ISSUE",
U2081="SPARE-HS","SPARE-ISSUE",
U2081="Power Telco","BSS",U2081="no impacts","no impacts"
),"")</f>
        <v>No root cause</v>
      </c>
      <c r="T2081" s="41" t="str" cm="1">
        <f t="array" ref="T2081">IFERROR(_xlfn.IFS(
U2081="MPR ISSUE","TX ISSUE",
U2081="BSS Hardware Issue","RAN ISSUE",
U2081="Sites strategiques, MLL, Pylone, etc.","ENVTECH",
U2081="AKTIVCO DEFAUT GE &amp; POWER Cabinet","POWER ISSUE",
U2081="AKTIVCO Coupure ENEO &amp; Baisse de tension","POWER ISSUE",
U2081="Coupure ENEO &amp; Baisse de tension","POWER ISSUE",
U2081="Defaut GE &amp; POWER Cabinet","POWER ISSUE",
U2081="Sharing","POWER ISSUE",
U2081="Sites strategiques &amp; DataCenter","POWER ISSUE",
U2081="Exclu","Exclu",
U2081="SAT","TX ISSUE",
U2081="SPARE-ISSUE","SPARE-ISSUE",
U2081="Fiber CAmtel","TX ISSUE",
U2081="Fiber AOF","TX ISSUE",
U2081="Projet OCM (HUAWEI)","TRAVAUX-HUAWEI",
U2081="Projet OCM (NOKIA)","TRAVAUX -NOKIA",
U2081="ACCESS-ISSUE","ACCESS-ISSUE",
U2081="Projet OCM (ZTE, NOKIA, autres projets)","TRAVAUX OCM",
U2081="No root CAuse","No root cause",
U2081="ODU HS","TX ISSUE",
U2081="IP &amp; VLAN","TX ISSUE",
U2081="Warehouse HUAWEI","SPARE-ISSUE",
U2081="SPARE-HS","SPARE-ISSUE",
U2081="Power Telco","RAN ISSUE",U2081="no impacts","no impacts"
),"")</f>
        <v>No root cause</v>
      </c>
      <c r="U2081" s="68" t="s">
        <v>5691</v>
      </c>
      <c r="V2081" s="41" t="str" cm="1">
        <f t="array" ref="V2081">IFERROR(_xlfn.IFS(
U2081="MPR ISSUE","ACTIVE",
U2081="BSS Hardware Issue","ACTIVE",
U2081="Sites strategiques, MLL, Pylone, etc.","PASSIVE",
U2081="AKTIVCO DEFAUT GE &amp; POWER Cabinet","PASSIVE",
U2081="AKTIVCO Coupure ENEO &amp; Baisse de tension","PASSIVE",
U2081="Coupure ENEO &amp; Baisse de tension","PASSIVE",
U2081="Defaut GE &amp; POWER Cabinet","PASSIVE",
U2081="Sharing","PASSIVE",
U2081="Sites strategiques &amp; DataCenter","PASSIVE",
U2081="Exclu","Exclu",
U2081="SAT","ACTIVE",
U2081="SPARE-ISSUE","SPARE-ISSUE",
U2081="Fiber CAmtel","ACTIVE",
U2081="Fiber AOF","ACTIVE",
U2081="Projet OCM (HUAWEI)","PLANNED WORKS",
U2081="Projet OCM (NOKIA)","PLANNED WORKS",
U2081="ACCESS-ISSUE","ACCESS-ISSUE",
U2081="Projet OCM (ZTE, NOKIA, autres projets)","PLANNED WORKS",
U2081="No root CAuse","No root cause",
U2081="ODU HS","ACTIVE",
U2081="IP &amp; VLAN","ACTIVE",
U2081="Warehouse HUAWEI","SPARE-ISSUE",
U2081="SPARE-HS","SPARE-ISSUE",
U2081="Power Telco","ACTIVE", U2081="no impacts","no impacts"
),"")</f>
        <v>No root cause</v>
      </c>
      <c r="W2081" s="113"/>
      <c r="X2081" s="113"/>
      <c r="Y2081" s="113"/>
      <c r="Z2081" s="113"/>
      <c r="AA2081" s="113"/>
      <c r="AB2081" s="17" t="s">
        <v>5465</v>
      </c>
      <c r="AC2081" s="17" t="str">
        <f>_xlfn.XLOOKUP(B2081,'INCIDENT-04-27-2026'!E:E,'INCIDENT-04-27-2026'!F:F,"")</f>
        <v/>
      </c>
      <c r="AD2081" s="9"/>
      <c r="AE2081" s="7" t="s">
        <v>5465</v>
      </c>
      <c r="AF2081" s="6" t="str">
        <f>_xlfn.XLOOKUP(B2081,'[13]Input_27-04'!$B:$B,'[13]Input_27-04'!$M:$M,"")</f>
        <v/>
      </c>
      <c r="AG2081" s="7"/>
      <c r="AH2081" s="3"/>
      <c r="AI2081" s="18" t="str">
        <f>_xlfn.XLOOKUP(B2081,'[3]Cells Huawei 27042026 10h'!$B:$B,'[3]Cells Huawei 27042026 10h'!$T:$T,"")</f>
        <v/>
      </c>
      <c r="AJ2081" s="18" t="str">
        <f>_xlfn.XLOOKUP(B2081,'[3]Cells Huawei 27042026 15h'!$B:$B,'[3]Cells Huawei 27042026 15h'!$T:$T,"")</f>
        <v/>
      </c>
      <c r="AK2081" s="18" t="str">
        <f>_xlfn.XLOOKUP(B2081,'[4]cells down 27042026 11h28'!$B:$B,'[4]cells down 27042026 11h28'!$R:$R,"")</f>
        <v/>
      </c>
      <c r="AL2081" s="18" t="str">
        <f>_xlfn.XLOOKUP(B2081,'[4]cells down 27042026 18h01'!$B:$B,'[4]cells down 27042026 18h01'!$R:$R,"")</f>
        <v/>
      </c>
      <c r="AM2081" s="18" t="str">
        <f>_xlfn.XLOOKUP(B2081,'[5]cell downs 27042026 11h'!$B:$B,'[5]cell downs 27042026 11h'!$R:$R,"")</f>
        <v/>
      </c>
      <c r="AN2081" s="18" t="str">
        <f>_xlfn.XLOOKUP(B2081,'[5]cell downs 27042026 17h40'!$B:$B,'[5]cell downs 27042026 17h40'!$R:$R,"")</f>
        <v/>
      </c>
      <c r="AO2081" s="18" t="str">
        <f>_xlfn.XLOOKUP(B2081,'[6]ALL SITES DOWN'!$D:$D,'[6]ALL SITES DOWN'!$J:$J,"")</f>
        <v/>
      </c>
      <c r="AP2081" s="18" t="str">
        <f>_xlfn.XLOOKUP(B2081,'[7]ALL SITES DOWN'!$D:$D,'[7]ALL SITES DOWN'!$J:$J,"")</f>
        <v/>
      </c>
      <c r="AQ2081" s="9" t="str">
        <f>_xlfn.XLOOKUP(B2081,[8]sheet1!$AC:$AC,[8]sheet1!$AF:$AF,"")</f>
        <v/>
      </c>
      <c r="AR2081" s="14"/>
      <c r="AS2081" s="14" t="s">
        <v>5465</v>
      </c>
      <c r="AT2081" s="14" t="str">
        <f>_xlfn.XLOOKUP(B2081,'[9]cell downs 18042026 17h'!$B:$B,'[9]cell downs 18042026 17h'!$B:$B,"")</f>
        <v/>
      </c>
      <c r="AU2081" s="14" t="str">
        <f>_xlfn.XLOOKUP(B2081,'[10]Cells Huawei 19042026 15h'!$B:$B,'[10]Cells Huawei 19042026 15h'!$B:$B,"")</f>
        <v/>
      </c>
      <c r="AV2081" s="9" t="str">
        <f>_xlfn.XLOOKUP(B2081,'[11]cells down 19042026 9H40'!$B:$B,'[11]cells down 19042026 9H40'!$B:$B,"")</f>
        <v/>
      </c>
    </row>
    <row r="2082" spans="1:48" hidden="1" x14ac:dyDescent="0.3">
      <c r="A2082" s="1" t="s">
        <v>3555</v>
      </c>
      <c r="B2082" s="1" t="s">
        <v>3556</v>
      </c>
      <c r="C2082" s="3" t="str">
        <f>_xlfn.XLOOKUP(B2082,'[1]daily break down'!$D:$D,'[1]daily break down'!$E:$E,"")</f>
        <v>LITTORAL</v>
      </c>
      <c r="D2082" s="1" t="s">
        <v>11</v>
      </c>
      <c r="E2082" s="1" t="s">
        <v>12</v>
      </c>
      <c r="F2082" s="3" t="s">
        <v>31</v>
      </c>
      <c r="G2082" s="1" t="s">
        <v>3513</v>
      </c>
      <c r="H2082" s="29" t="str">
        <f>_xlfn.XLOOKUP(B2082,[2]CALCULATION!$B:$B,[2]CALCULATION!$H:$H,"")</f>
        <v>ZTE</v>
      </c>
      <c r="I2082" s="26">
        <v>0</v>
      </c>
      <c r="J2082" s="26">
        <v>0</v>
      </c>
      <c r="K2082" s="26">
        <v>0</v>
      </c>
      <c r="L2082" s="26">
        <v>0</v>
      </c>
      <c r="M2082" s="26">
        <v>0</v>
      </c>
      <c r="N2082" s="26">
        <v>0</v>
      </c>
      <c r="O2082" s="26">
        <v>0</v>
      </c>
      <c r="P2082" s="114" t="s">
        <v>6364</v>
      </c>
      <c r="Q2082" s="42" t="s">
        <v>5538</v>
      </c>
      <c r="R2082" s="42"/>
      <c r="S2082" s="41" t="str" cm="1">
        <f t="array" ref="S2082">IFERROR(_xlfn.IFS(
U2082="MPR ISSUE","PDH",
U2082="BSS Hardware Issue","BSS",
U2082="Sites strategiques, MLL, Pylone, etc.","ENVTECH",
U2082="AKTIVCO DEFAUT GE &amp; POWER Cabinet","AKTIVCO",
U2082="AKTIVCO Coupure ENEO &amp; Baisse de tension","AKTIVCO GRID ONLY",
U2082="Coupure ENEO &amp; Baisse de tension","IHS GRID ONLY",
U2082="Defaut GE &amp; POWER Cabinet","IHS",
U2082="Sharing","Partners",
U2082="Sites strategiques &amp; DataCenter","SST &amp; DC",
U2082="Exclu","Exclu",
U2082="SAT","SAT",
U2082="SPARE-ISSUE","SPARE-ISSUE",
U2082="Fiber CAmtel","TRANS_FO_CAMTEL",
U2082="Fiber AOF","Fiber AOF",
U2082="Projet OCM (HUAWEI)","TRAVAUX-HUAWEI",
U2082="Projet OCM (NOKIA)","TRAVAUX-NOKIA",
U2082="ACCESS-ISSUE","ACCESS-ISSUE",
U2082="Projet OCM (ZTE, NOKIA, autres projets)","TRAVAUX OCM",
U2082="No root CAuse","No root cause",
U2082="ODU HS","PDH",
U2082="IP &amp; VLAN","PDH",
U2082="Warehouse HUAWEI","SPARE-ISSUE",
U2082="SPARE-HS","SPARE-ISSUE",
U2082="Power Telco","BSS",U2082="no impacts","no impacts"
),"")</f>
        <v>No root cause</v>
      </c>
      <c r="T2082" s="41" t="str" cm="1">
        <f t="array" ref="T2082">IFERROR(_xlfn.IFS(
U2082="MPR ISSUE","TX ISSUE",
U2082="BSS Hardware Issue","RAN ISSUE",
U2082="Sites strategiques, MLL, Pylone, etc.","ENVTECH",
U2082="AKTIVCO DEFAUT GE &amp; POWER Cabinet","POWER ISSUE",
U2082="AKTIVCO Coupure ENEO &amp; Baisse de tension","POWER ISSUE",
U2082="Coupure ENEO &amp; Baisse de tension","POWER ISSUE",
U2082="Defaut GE &amp; POWER Cabinet","POWER ISSUE",
U2082="Sharing","POWER ISSUE",
U2082="Sites strategiques &amp; DataCenter","POWER ISSUE",
U2082="Exclu","Exclu",
U2082="SAT","TX ISSUE",
U2082="SPARE-ISSUE","SPARE-ISSUE",
U2082="Fiber CAmtel","TX ISSUE",
U2082="Fiber AOF","TX ISSUE",
U2082="Projet OCM (HUAWEI)","TRAVAUX-HUAWEI",
U2082="Projet OCM (NOKIA)","TRAVAUX -NOKIA",
U2082="ACCESS-ISSUE","ACCESS-ISSUE",
U2082="Projet OCM (ZTE, NOKIA, autres projets)","TRAVAUX OCM",
U2082="No root CAuse","No root cause",
U2082="ODU HS","TX ISSUE",
U2082="IP &amp; VLAN","TX ISSUE",
U2082="Warehouse HUAWEI","SPARE-ISSUE",
U2082="SPARE-HS","SPARE-ISSUE",
U2082="Power Telco","RAN ISSUE",U2082="no impacts","no impacts"
),"")</f>
        <v>No root cause</v>
      </c>
      <c r="U2082" s="68" t="s">
        <v>5691</v>
      </c>
      <c r="V2082" s="41" t="str" cm="1">
        <f t="array" ref="V2082">IFERROR(_xlfn.IFS(
U2082="MPR ISSUE","ACTIVE",
U2082="BSS Hardware Issue","ACTIVE",
U2082="Sites strategiques, MLL, Pylone, etc.","PASSIVE",
U2082="AKTIVCO DEFAUT GE &amp; POWER Cabinet","PASSIVE",
U2082="AKTIVCO Coupure ENEO &amp; Baisse de tension","PASSIVE",
U2082="Coupure ENEO &amp; Baisse de tension","PASSIVE",
U2082="Defaut GE &amp; POWER Cabinet","PASSIVE",
U2082="Sharing","PASSIVE",
U2082="Sites strategiques &amp; DataCenter","PASSIVE",
U2082="Exclu","Exclu",
U2082="SAT","ACTIVE",
U2082="SPARE-ISSUE","SPARE-ISSUE",
U2082="Fiber CAmtel","ACTIVE",
U2082="Fiber AOF","ACTIVE",
U2082="Projet OCM (HUAWEI)","PLANNED WORKS",
U2082="Projet OCM (NOKIA)","PLANNED WORKS",
U2082="ACCESS-ISSUE","ACCESS-ISSUE",
U2082="Projet OCM (ZTE, NOKIA, autres projets)","PLANNED WORKS",
U2082="No root CAuse","No root cause",
U2082="ODU HS","ACTIVE",
U2082="IP &amp; VLAN","ACTIVE",
U2082="Warehouse HUAWEI","SPARE-ISSUE",
U2082="SPARE-HS","SPARE-ISSUE",
U2082="Power Telco","ACTIVE", U2082="no impacts","no impacts"
),"")</f>
        <v>No root cause</v>
      </c>
      <c r="W2082" s="113"/>
      <c r="X2082" s="113"/>
      <c r="Y2082" s="113"/>
      <c r="Z2082" s="113"/>
      <c r="AA2082" s="113"/>
      <c r="AB2082" s="17" t="s">
        <v>5465</v>
      </c>
      <c r="AC2082" s="17" t="str">
        <f>_xlfn.XLOOKUP(B2082,'INCIDENT-04-27-2026'!E:E,'INCIDENT-04-27-2026'!F:F,"")</f>
        <v/>
      </c>
      <c r="AD2082" s="9"/>
      <c r="AE2082" s="7" t="s">
        <v>5465</v>
      </c>
      <c r="AF2082" s="6" t="str">
        <f>_xlfn.XLOOKUP(B2082,'[13]Input_27-04'!$B:$B,'[13]Input_27-04'!$M:$M,"")</f>
        <v/>
      </c>
      <c r="AG2082" s="7"/>
      <c r="AH2082" s="3"/>
      <c r="AI2082" s="18" t="str">
        <f>_xlfn.XLOOKUP(B2082,'[3]Cells Huawei 27042026 10h'!$B:$B,'[3]Cells Huawei 27042026 10h'!$T:$T,"")</f>
        <v/>
      </c>
      <c r="AJ2082" s="18" t="str">
        <f>_xlfn.XLOOKUP(B2082,'[3]Cells Huawei 27042026 15h'!$B:$B,'[3]Cells Huawei 27042026 15h'!$T:$T,"")</f>
        <v/>
      </c>
      <c r="AK2082" s="18" t="str">
        <f>_xlfn.XLOOKUP(B2082,'[4]cells down 27042026 11h28'!$B:$B,'[4]cells down 27042026 11h28'!$R:$R,"")</f>
        <v/>
      </c>
      <c r="AL2082" s="18" t="str">
        <f>_xlfn.XLOOKUP(B2082,'[4]cells down 27042026 18h01'!$B:$B,'[4]cells down 27042026 18h01'!$R:$R,"")</f>
        <v/>
      </c>
      <c r="AM2082" s="18" t="str">
        <f>_xlfn.XLOOKUP(B2082,'[5]cell downs 27042026 11h'!$B:$B,'[5]cell downs 27042026 11h'!$R:$R,"")</f>
        <v/>
      </c>
      <c r="AN2082" s="18" t="str">
        <f>_xlfn.XLOOKUP(B2082,'[5]cell downs 27042026 17h40'!$B:$B,'[5]cell downs 27042026 17h40'!$R:$R,"")</f>
        <v/>
      </c>
      <c r="AO2082" s="18" t="str">
        <f>_xlfn.XLOOKUP(B2082,'[6]ALL SITES DOWN'!$D:$D,'[6]ALL SITES DOWN'!$J:$J,"")</f>
        <v/>
      </c>
      <c r="AP2082" s="18" t="str">
        <f>_xlfn.XLOOKUP(B2082,'[7]ALL SITES DOWN'!$D:$D,'[7]ALL SITES DOWN'!$J:$J,"")</f>
        <v/>
      </c>
      <c r="AQ2082" s="9" t="str">
        <f>_xlfn.XLOOKUP(B2082,[8]sheet1!$AC:$AC,[8]sheet1!$AF:$AF,"")</f>
        <v/>
      </c>
      <c r="AR2082" s="14"/>
      <c r="AS2082" s="14" t="s">
        <v>5465</v>
      </c>
      <c r="AT2082" s="14" t="str">
        <f>_xlfn.XLOOKUP(B2082,'[9]cell downs 18042026 17h'!$B:$B,'[9]cell downs 18042026 17h'!$B:$B,"")</f>
        <v/>
      </c>
      <c r="AU2082" s="14" t="str">
        <f>_xlfn.XLOOKUP(B2082,'[10]Cells Huawei 19042026 15h'!$B:$B,'[10]Cells Huawei 19042026 15h'!$B:$B,"")</f>
        <v/>
      </c>
      <c r="AV2082" s="9" t="str">
        <f>_xlfn.XLOOKUP(B2082,'[11]cells down 19042026 9H40'!$B:$B,'[11]cells down 19042026 9H40'!$B:$B,"")</f>
        <v/>
      </c>
    </row>
    <row r="2083" spans="1:48" hidden="1" x14ac:dyDescent="0.3">
      <c r="A2083" s="1" t="s">
        <v>3626</v>
      </c>
      <c r="B2083" s="8" t="s">
        <v>3627</v>
      </c>
      <c r="C2083" s="3" t="str">
        <f>_xlfn.XLOOKUP(B2083,'[1]daily break down'!$D:$D,'[1]daily break down'!$E:$E,"")</f>
        <v>CENTRE</v>
      </c>
      <c r="D2083" s="1"/>
      <c r="E2083" s="1"/>
      <c r="F2083" s="3" t="s">
        <v>69</v>
      </c>
      <c r="G2083" s="1" t="s">
        <v>3628</v>
      </c>
      <c r="H2083" s="29" t="str">
        <f>_xlfn.XLOOKUP(B2083,[2]CALCULATION!$B:$B,[2]CALCULATION!$H:$H,"")</f>
        <v>ZTE</v>
      </c>
      <c r="I2083" s="26">
        <v>0</v>
      </c>
      <c r="J2083" s="26">
        <v>0</v>
      </c>
      <c r="K2083" s="26">
        <v>0</v>
      </c>
      <c r="L2083" s="26">
        <v>0</v>
      </c>
      <c r="M2083" s="26">
        <v>0</v>
      </c>
      <c r="N2083" s="26">
        <v>0</v>
      </c>
      <c r="O2083" s="26">
        <v>0</v>
      </c>
      <c r="P2083" s="114" t="s">
        <v>6364</v>
      </c>
      <c r="Q2083" s="42" t="s">
        <v>5538</v>
      </c>
      <c r="R2083" s="42"/>
      <c r="S2083" s="41" t="str" cm="1">
        <f t="array" ref="S2083">IFERROR(_xlfn.IFS(
U2083="MPR ISSUE","PDH",
U2083="BSS Hardware Issue","BSS",
U2083="Sites strategiques, MLL, Pylone, etc.","ENVTECH",
U2083="AKTIVCO DEFAUT GE &amp; POWER Cabinet","AKTIVCO",
U2083="AKTIVCO Coupure ENEO &amp; Baisse de tension","AKTIVCO GRID ONLY",
U2083="Coupure ENEO &amp; Baisse de tension","IHS GRID ONLY",
U2083="Defaut GE &amp; POWER Cabinet","IHS",
U2083="Sharing","Partners",
U2083="Sites strategiques &amp; DataCenter","SST &amp; DC",
U2083="Exclu","Exclu",
U2083="SAT","SAT",
U2083="SPARE-ISSUE","SPARE-ISSUE",
U2083="Fiber CAmtel","TRANS_FO_CAMTEL",
U2083="Fiber AOF","Fiber AOF",
U2083="Projet OCM (HUAWEI)","TRAVAUX-HUAWEI",
U2083="Projet OCM (NOKIA)","TRAVAUX-NOKIA",
U2083="ACCESS-ISSUE","ACCESS-ISSUE",
U2083="Projet OCM (ZTE, NOKIA, autres projets)","TRAVAUX OCM",
U2083="No root CAuse","No root cause",
U2083="ODU HS","PDH",
U2083="IP &amp; VLAN","PDH",
U2083="Warehouse HUAWEI","SPARE-ISSUE",
U2083="SPARE-HS","SPARE-ISSUE",
U2083="Power Telco","BSS",U2083="no impacts","no impacts"
),"")</f>
        <v>No root cause</v>
      </c>
      <c r="T2083" s="41" t="str" cm="1">
        <f t="array" ref="T2083">IFERROR(_xlfn.IFS(
U2083="MPR ISSUE","TX ISSUE",
U2083="BSS Hardware Issue","RAN ISSUE",
U2083="Sites strategiques, MLL, Pylone, etc.","ENVTECH",
U2083="AKTIVCO DEFAUT GE &amp; POWER Cabinet","POWER ISSUE",
U2083="AKTIVCO Coupure ENEO &amp; Baisse de tension","POWER ISSUE",
U2083="Coupure ENEO &amp; Baisse de tension","POWER ISSUE",
U2083="Defaut GE &amp; POWER Cabinet","POWER ISSUE",
U2083="Sharing","POWER ISSUE",
U2083="Sites strategiques &amp; DataCenter","POWER ISSUE",
U2083="Exclu","Exclu",
U2083="SAT","TX ISSUE",
U2083="SPARE-ISSUE","SPARE-ISSUE",
U2083="Fiber CAmtel","TX ISSUE",
U2083="Fiber AOF","TX ISSUE",
U2083="Projet OCM (HUAWEI)","TRAVAUX-HUAWEI",
U2083="Projet OCM (NOKIA)","TRAVAUX -NOKIA",
U2083="ACCESS-ISSUE","ACCESS-ISSUE",
U2083="Projet OCM (ZTE, NOKIA, autres projets)","TRAVAUX OCM",
U2083="No root CAuse","No root cause",
U2083="ODU HS","TX ISSUE",
U2083="IP &amp; VLAN","TX ISSUE",
U2083="Warehouse HUAWEI","SPARE-ISSUE",
U2083="SPARE-HS","SPARE-ISSUE",
U2083="Power Telco","RAN ISSUE",U2083="no impacts","no impacts"
),"")</f>
        <v>No root cause</v>
      </c>
      <c r="U2083" s="68" t="s">
        <v>5691</v>
      </c>
      <c r="V2083" s="41" t="str" cm="1">
        <f t="array" ref="V2083">IFERROR(_xlfn.IFS(
U2083="MPR ISSUE","ACTIVE",
U2083="BSS Hardware Issue","ACTIVE",
U2083="Sites strategiques, MLL, Pylone, etc.","PASSIVE",
U2083="AKTIVCO DEFAUT GE &amp; POWER Cabinet","PASSIVE",
U2083="AKTIVCO Coupure ENEO &amp; Baisse de tension","PASSIVE",
U2083="Coupure ENEO &amp; Baisse de tension","PASSIVE",
U2083="Defaut GE &amp; POWER Cabinet","PASSIVE",
U2083="Sharing","PASSIVE",
U2083="Sites strategiques &amp; DataCenter","PASSIVE",
U2083="Exclu","Exclu",
U2083="SAT","ACTIVE",
U2083="SPARE-ISSUE","SPARE-ISSUE",
U2083="Fiber CAmtel","ACTIVE",
U2083="Fiber AOF","ACTIVE",
U2083="Projet OCM (HUAWEI)","PLANNED WORKS",
U2083="Projet OCM (NOKIA)","PLANNED WORKS",
U2083="ACCESS-ISSUE","ACCESS-ISSUE",
U2083="Projet OCM (ZTE, NOKIA, autres projets)","PLANNED WORKS",
U2083="No root CAuse","No root cause",
U2083="ODU HS","ACTIVE",
U2083="IP &amp; VLAN","ACTIVE",
U2083="Warehouse HUAWEI","SPARE-ISSUE",
U2083="SPARE-HS","SPARE-ISSUE",
U2083="Power Telco","ACTIVE", U2083="no impacts","no impacts"
),"")</f>
        <v>No root cause</v>
      </c>
      <c r="W2083" s="113"/>
      <c r="X2083" s="113"/>
      <c r="Y2083" s="113"/>
      <c r="Z2083" s="113"/>
      <c r="AA2083" s="113"/>
      <c r="AB2083" s="17" t="s">
        <v>5465</v>
      </c>
      <c r="AC2083" s="17" t="str">
        <f>_xlfn.XLOOKUP(B2083,'INCIDENT-04-27-2026'!E:E,'INCIDENT-04-27-2026'!F:F,"")</f>
        <v/>
      </c>
      <c r="AD2083" s="9"/>
      <c r="AE2083" s="7" t="s">
        <v>5465</v>
      </c>
      <c r="AF2083" s="6" t="str">
        <f>_xlfn.XLOOKUP(B2083,'[13]Input_27-04'!$B:$B,'[13]Input_27-04'!$M:$M,"")</f>
        <v/>
      </c>
      <c r="AG2083" s="7"/>
      <c r="AH2083" s="3"/>
      <c r="AI2083" s="18" t="str">
        <f>_xlfn.XLOOKUP(B2083,'[3]Cells Huawei 27042026 10h'!$B:$B,'[3]Cells Huawei 27042026 10h'!$T:$T,"")</f>
        <v/>
      </c>
      <c r="AJ2083" s="18" t="str">
        <f>_xlfn.XLOOKUP(B2083,'[3]Cells Huawei 27042026 15h'!$B:$B,'[3]Cells Huawei 27042026 15h'!$T:$T,"")</f>
        <v/>
      </c>
      <c r="AK2083" s="18" t="str">
        <f>_xlfn.XLOOKUP(B2083,'[4]cells down 27042026 11h28'!$B:$B,'[4]cells down 27042026 11h28'!$R:$R,"")</f>
        <v/>
      </c>
      <c r="AL2083" s="18" t="str">
        <f>_xlfn.XLOOKUP(B2083,'[4]cells down 27042026 18h01'!$B:$B,'[4]cells down 27042026 18h01'!$R:$R,"")</f>
        <v/>
      </c>
      <c r="AM2083" s="18" t="str">
        <f>_xlfn.XLOOKUP(B2083,'[5]cell downs 27042026 11h'!$B:$B,'[5]cell downs 27042026 11h'!$R:$R,"")</f>
        <v/>
      </c>
      <c r="AN2083" s="18" t="str">
        <f>_xlfn.XLOOKUP(B2083,'[5]cell downs 27042026 17h40'!$B:$B,'[5]cell downs 27042026 17h40'!$R:$R,"")</f>
        <v/>
      </c>
      <c r="AO2083" s="18" t="str">
        <f>_xlfn.XLOOKUP(B2083,'[6]ALL SITES DOWN'!$D:$D,'[6]ALL SITES DOWN'!$J:$J,"")</f>
        <v/>
      </c>
      <c r="AP2083" s="18" t="str">
        <f>_xlfn.XLOOKUP(B2083,'[7]ALL SITES DOWN'!$D:$D,'[7]ALL SITES DOWN'!$J:$J,"")</f>
        <v/>
      </c>
      <c r="AQ2083" s="9" t="str">
        <f>_xlfn.XLOOKUP(B2083,[8]sheet1!$AC:$AC,[8]sheet1!$AF:$AF,"")</f>
        <v/>
      </c>
      <c r="AR2083" s="14"/>
      <c r="AS2083" s="14" t="s">
        <v>5465</v>
      </c>
      <c r="AT2083" s="14" t="str">
        <f>_xlfn.XLOOKUP(B2083,'[9]cell downs 18042026 17h'!$B:$B,'[9]cell downs 18042026 17h'!$B:$B,"")</f>
        <v/>
      </c>
      <c r="AU2083" s="14" t="str">
        <f>_xlfn.XLOOKUP(B2083,'[10]Cells Huawei 19042026 15h'!$B:$B,'[10]Cells Huawei 19042026 15h'!$B:$B,"")</f>
        <v/>
      </c>
      <c r="AV2083" s="9" t="str">
        <f>_xlfn.XLOOKUP(B2083,'[11]cells down 19042026 9H40'!$B:$B,'[11]cells down 19042026 9H40'!$B:$B,"")</f>
        <v/>
      </c>
    </row>
    <row r="2084" spans="1:48" hidden="1" x14ac:dyDescent="0.3">
      <c r="A2084" s="1" t="s">
        <v>3557</v>
      </c>
      <c r="B2084" s="8" t="s">
        <v>3558</v>
      </c>
      <c r="C2084" s="3" t="str">
        <f>_xlfn.XLOOKUP(B2084,'[1]daily break down'!$D:$D,'[1]daily break down'!$E:$E,"")</f>
        <v>LITTORAL</v>
      </c>
      <c r="D2084" s="1" t="s">
        <v>11</v>
      </c>
      <c r="E2084" s="1" t="s">
        <v>12</v>
      </c>
      <c r="F2084" s="3" t="s">
        <v>31</v>
      </c>
      <c r="G2084" s="1" t="s">
        <v>3559</v>
      </c>
      <c r="H2084" s="29" t="str">
        <f>_xlfn.XLOOKUP(B2084,[2]CALCULATION!$B:$B,[2]CALCULATION!$H:$H,"")</f>
        <v>ZTE</v>
      </c>
      <c r="I2084" s="26">
        <v>0</v>
      </c>
      <c r="J2084" s="26">
        <v>0</v>
      </c>
      <c r="K2084" s="26">
        <v>0</v>
      </c>
      <c r="L2084" s="26">
        <v>0</v>
      </c>
      <c r="M2084" s="26">
        <v>0</v>
      </c>
      <c r="N2084" s="26">
        <v>0</v>
      </c>
      <c r="O2084" s="26">
        <v>0</v>
      </c>
      <c r="P2084" s="114" t="s">
        <v>6364</v>
      </c>
      <c r="Q2084" s="42" t="s">
        <v>5538</v>
      </c>
      <c r="R2084" s="42"/>
      <c r="S2084" s="41" t="str" cm="1">
        <f t="array" ref="S2084">IFERROR(_xlfn.IFS(
U2084="MPR ISSUE","PDH",
U2084="BSS Hardware Issue","BSS",
U2084="Sites strategiques, MLL, Pylone, etc.","ENVTECH",
U2084="AKTIVCO DEFAUT GE &amp; POWER Cabinet","AKTIVCO",
U2084="AKTIVCO Coupure ENEO &amp; Baisse de tension","AKTIVCO GRID ONLY",
U2084="Coupure ENEO &amp; Baisse de tension","IHS GRID ONLY",
U2084="Defaut GE &amp; POWER Cabinet","IHS",
U2084="Sharing","Partners",
U2084="Sites strategiques &amp; DataCenter","SST &amp; DC",
U2084="Exclu","Exclu",
U2084="SAT","SAT",
U2084="SPARE-ISSUE","SPARE-ISSUE",
U2084="Fiber CAmtel","TRANS_FO_CAMTEL",
U2084="Fiber AOF","Fiber AOF",
U2084="Projet OCM (HUAWEI)","TRAVAUX-HUAWEI",
U2084="Projet OCM (NOKIA)","TRAVAUX-NOKIA",
U2084="ACCESS-ISSUE","ACCESS-ISSUE",
U2084="Projet OCM (ZTE, NOKIA, autres projets)","TRAVAUX OCM",
U2084="No root CAuse","No root cause",
U2084="ODU HS","PDH",
U2084="IP &amp; VLAN","PDH",
U2084="Warehouse HUAWEI","SPARE-ISSUE",
U2084="SPARE-HS","SPARE-ISSUE",
U2084="Power Telco","BSS",U2084="no impacts","no impacts"
),"")</f>
        <v>No root cause</v>
      </c>
      <c r="T2084" s="41" t="str" cm="1">
        <f t="array" ref="T2084">IFERROR(_xlfn.IFS(
U2084="MPR ISSUE","TX ISSUE",
U2084="BSS Hardware Issue","RAN ISSUE",
U2084="Sites strategiques, MLL, Pylone, etc.","ENVTECH",
U2084="AKTIVCO DEFAUT GE &amp; POWER Cabinet","POWER ISSUE",
U2084="AKTIVCO Coupure ENEO &amp; Baisse de tension","POWER ISSUE",
U2084="Coupure ENEO &amp; Baisse de tension","POWER ISSUE",
U2084="Defaut GE &amp; POWER Cabinet","POWER ISSUE",
U2084="Sharing","POWER ISSUE",
U2084="Sites strategiques &amp; DataCenter","POWER ISSUE",
U2084="Exclu","Exclu",
U2084="SAT","TX ISSUE",
U2084="SPARE-ISSUE","SPARE-ISSUE",
U2084="Fiber CAmtel","TX ISSUE",
U2084="Fiber AOF","TX ISSUE",
U2084="Projet OCM (HUAWEI)","TRAVAUX-HUAWEI",
U2084="Projet OCM (NOKIA)","TRAVAUX -NOKIA",
U2084="ACCESS-ISSUE","ACCESS-ISSUE",
U2084="Projet OCM (ZTE, NOKIA, autres projets)","TRAVAUX OCM",
U2084="No root CAuse","No root cause",
U2084="ODU HS","TX ISSUE",
U2084="IP &amp; VLAN","TX ISSUE",
U2084="Warehouse HUAWEI","SPARE-ISSUE",
U2084="SPARE-HS","SPARE-ISSUE",
U2084="Power Telco","RAN ISSUE",U2084="no impacts","no impacts"
),"")</f>
        <v>No root cause</v>
      </c>
      <c r="U2084" s="68" t="s">
        <v>5691</v>
      </c>
      <c r="V2084" s="41" t="str" cm="1">
        <f t="array" ref="V2084">IFERROR(_xlfn.IFS(
U2084="MPR ISSUE","ACTIVE",
U2084="BSS Hardware Issue","ACTIVE",
U2084="Sites strategiques, MLL, Pylone, etc.","PASSIVE",
U2084="AKTIVCO DEFAUT GE &amp; POWER Cabinet","PASSIVE",
U2084="AKTIVCO Coupure ENEO &amp; Baisse de tension","PASSIVE",
U2084="Coupure ENEO &amp; Baisse de tension","PASSIVE",
U2084="Defaut GE &amp; POWER Cabinet","PASSIVE",
U2084="Sharing","PASSIVE",
U2084="Sites strategiques &amp; DataCenter","PASSIVE",
U2084="Exclu","Exclu",
U2084="SAT","ACTIVE",
U2084="SPARE-ISSUE","SPARE-ISSUE",
U2084="Fiber CAmtel","ACTIVE",
U2084="Fiber AOF","ACTIVE",
U2084="Projet OCM (HUAWEI)","PLANNED WORKS",
U2084="Projet OCM (NOKIA)","PLANNED WORKS",
U2084="ACCESS-ISSUE","ACCESS-ISSUE",
U2084="Projet OCM (ZTE, NOKIA, autres projets)","PLANNED WORKS",
U2084="No root CAuse","No root cause",
U2084="ODU HS","ACTIVE",
U2084="IP &amp; VLAN","ACTIVE",
U2084="Warehouse HUAWEI","SPARE-ISSUE",
U2084="SPARE-HS","SPARE-ISSUE",
U2084="Power Telco","ACTIVE", U2084="no impacts","no impacts"
),"")</f>
        <v>No root cause</v>
      </c>
      <c r="W2084" s="113"/>
      <c r="X2084" s="113"/>
      <c r="Y2084" s="113"/>
      <c r="Z2084" s="113"/>
      <c r="AA2084" s="113"/>
      <c r="AB2084" s="17" t="s">
        <v>5465</v>
      </c>
      <c r="AC2084" s="17" t="str">
        <f>_xlfn.XLOOKUP(B2084,'INCIDENT-04-27-2026'!E:E,'INCIDENT-04-27-2026'!F:F,"")</f>
        <v/>
      </c>
      <c r="AD2084" s="9"/>
      <c r="AE2084" s="7" t="s">
        <v>5465</v>
      </c>
      <c r="AF2084" s="6" t="str">
        <f>_xlfn.XLOOKUP(B2084,'[13]Input_27-04'!$B:$B,'[13]Input_27-04'!$M:$M,"")</f>
        <v/>
      </c>
      <c r="AG2084" s="7"/>
      <c r="AH2084" s="3"/>
      <c r="AI2084" s="18" t="str">
        <f>_xlfn.XLOOKUP(B2084,'[3]Cells Huawei 27042026 10h'!$B:$B,'[3]Cells Huawei 27042026 10h'!$T:$T,"")</f>
        <v/>
      </c>
      <c r="AJ2084" s="18" t="str">
        <f>_xlfn.XLOOKUP(B2084,'[3]Cells Huawei 27042026 15h'!$B:$B,'[3]Cells Huawei 27042026 15h'!$T:$T,"")</f>
        <v/>
      </c>
      <c r="AK2084" s="18" t="str">
        <f>_xlfn.XLOOKUP(B2084,'[4]cells down 27042026 11h28'!$B:$B,'[4]cells down 27042026 11h28'!$R:$R,"")</f>
        <v/>
      </c>
      <c r="AL2084" s="18" t="str">
        <f>_xlfn.XLOOKUP(B2084,'[4]cells down 27042026 18h01'!$B:$B,'[4]cells down 27042026 18h01'!$R:$R,"")</f>
        <v/>
      </c>
      <c r="AM2084" s="18" t="str">
        <f>_xlfn.XLOOKUP(B2084,'[5]cell downs 27042026 11h'!$B:$B,'[5]cell downs 27042026 11h'!$R:$R,"")</f>
        <v/>
      </c>
      <c r="AN2084" s="18" t="str">
        <f>_xlfn.XLOOKUP(B2084,'[5]cell downs 27042026 17h40'!$B:$B,'[5]cell downs 27042026 17h40'!$R:$R,"")</f>
        <v/>
      </c>
      <c r="AO2084" s="18" t="str">
        <f>_xlfn.XLOOKUP(B2084,'[6]ALL SITES DOWN'!$D:$D,'[6]ALL SITES DOWN'!$J:$J,"")</f>
        <v/>
      </c>
      <c r="AP2084" s="18" t="str">
        <f>_xlfn.XLOOKUP(B2084,'[7]ALL SITES DOWN'!$D:$D,'[7]ALL SITES DOWN'!$J:$J,"")</f>
        <v/>
      </c>
      <c r="AQ2084" s="9" t="str">
        <f>_xlfn.XLOOKUP(B2084,[8]sheet1!$AC:$AC,[8]sheet1!$AF:$AF,"")</f>
        <v/>
      </c>
      <c r="AR2084" s="14"/>
      <c r="AS2084" s="14" t="s">
        <v>5465</v>
      </c>
      <c r="AT2084" s="14" t="str">
        <f>_xlfn.XLOOKUP(B2084,'[9]cell downs 18042026 17h'!$B:$B,'[9]cell downs 18042026 17h'!$B:$B,"")</f>
        <v/>
      </c>
      <c r="AU2084" s="14" t="str">
        <f>_xlfn.XLOOKUP(B2084,'[10]Cells Huawei 19042026 15h'!$B:$B,'[10]Cells Huawei 19042026 15h'!$B:$B,"")</f>
        <v/>
      </c>
      <c r="AV2084" s="9" t="str">
        <f>_xlfn.XLOOKUP(B2084,'[11]cells down 19042026 9H40'!$B:$B,'[11]cells down 19042026 9H40'!$B:$B,"")</f>
        <v/>
      </c>
    </row>
    <row r="2085" spans="1:48" hidden="1" x14ac:dyDescent="0.3">
      <c r="A2085" s="1" t="s">
        <v>3560</v>
      </c>
      <c r="B2085" s="1" t="s">
        <v>3561</v>
      </c>
      <c r="C2085" s="3" t="str">
        <f>_xlfn.XLOOKUP(B2085,'[1]daily break down'!$D:$D,'[1]daily break down'!$E:$E,"")</f>
        <v>LITTORAL</v>
      </c>
      <c r="D2085" s="1" t="s">
        <v>11</v>
      </c>
      <c r="E2085" s="1" t="s">
        <v>12</v>
      </c>
      <c r="F2085" s="3" t="s">
        <v>31</v>
      </c>
      <c r="G2085" s="1" t="s">
        <v>3560</v>
      </c>
      <c r="H2085" s="29" t="str">
        <f>_xlfn.XLOOKUP(B2085,[2]CALCULATION!$B:$B,[2]CALCULATION!$H:$H,"")</f>
        <v>ZTE</v>
      </c>
      <c r="I2085" s="26">
        <v>0</v>
      </c>
      <c r="J2085" s="26">
        <v>0</v>
      </c>
      <c r="K2085" s="26">
        <v>0</v>
      </c>
      <c r="L2085" s="26">
        <v>0</v>
      </c>
      <c r="M2085" s="26">
        <v>0</v>
      </c>
      <c r="N2085" s="26">
        <v>0</v>
      </c>
      <c r="O2085" s="26">
        <v>0</v>
      </c>
      <c r="P2085" s="114" t="s">
        <v>6364</v>
      </c>
      <c r="Q2085" s="42" t="s">
        <v>5538</v>
      </c>
      <c r="R2085" s="42"/>
      <c r="S2085" s="41" t="str" cm="1">
        <f t="array" ref="S2085">IFERROR(_xlfn.IFS(
U2085="MPR ISSUE","PDH",
U2085="BSS Hardware Issue","BSS",
U2085="Sites strategiques, MLL, Pylone, etc.","ENVTECH",
U2085="AKTIVCO DEFAUT GE &amp; POWER Cabinet","AKTIVCO",
U2085="AKTIVCO Coupure ENEO &amp; Baisse de tension","AKTIVCO GRID ONLY",
U2085="Coupure ENEO &amp; Baisse de tension","IHS GRID ONLY",
U2085="Defaut GE &amp; POWER Cabinet","IHS",
U2085="Sharing","Partners",
U2085="Sites strategiques &amp; DataCenter","SST &amp; DC",
U2085="Exclu","Exclu",
U2085="SAT","SAT",
U2085="SPARE-ISSUE","SPARE-ISSUE",
U2085="Fiber CAmtel","TRANS_FO_CAMTEL",
U2085="Fiber AOF","Fiber AOF",
U2085="Projet OCM (HUAWEI)","TRAVAUX-HUAWEI",
U2085="Projet OCM (NOKIA)","TRAVAUX-NOKIA",
U2085="ACCESS-ISSUE","ACCESS-ISSUE",
U2085="Projet OCM (ZTE, NOKIA, autres projets)","TRAVAUX OCM",
U2085="No root CAuse","No root cause",
U2085="ODU HS","PDH",
U2085="IP &amp; VLAN","PDH",
U2085="Warehouse HUAWEI","SPARE-ISSUE",
U2085="SPARE-HS","SPARE-ISSUE",
U2085="Power Telco","BSS",U2085="no impacts","no impacts"
),"")</f>
        <v>No root cause</v>
      </c>
      <c r="T2085" s="41" t="str" cm="1">
        <f t="array" ref="T2085">IFERROR(_xlfn.IFS(
U2085="MPR ISSUE","TX ISSUE",
U2085="BSS Hardware Issue","RAN ISSUE",
U2085="Sites strategiques, MLL, Pylone, etc.","ENVTECH",
U2085="AKTIVCO DEFAUT GE &amp; POWER Cabinet","POWER ISSUE",
U2085="AKTIVCO Coupure ENEO &amp; Baisse de tension","POWER ISSUE",
U2085="Coupure ENEO &amp; Baisse de tension","POWER ISSUE",
U2085="Defaut GE &amp; POWER Cabinet","POWER ISSUE",
U2085="Sharing","POWER ISSUE",
U2085="Sites strategiques &amp; DataCenter","POWER ISSUE",
U2085="Exclu","Exclu",
U2085="SAT","TX ISSUE",
U2085="SPARE-ISSUE","SPARE-ISSUE",
U2085="Fiber CAmtel","TX ISSUE",
U2085="Fiber AOF","TX ISSUE",
U2085="Projet OCM (HUAWEI)","TRAVAUX-HUAWEI",
U2085="Projet OCM (NOKIA)","TRAVAUX -NOKIA",
U2085="ACCESS-ISSUE","ACCESS-ISSUE",
U2085="Projet OCM (ZTE, NOKIA, autres projets)","TRAVAUX OCM",
U2085="No root CAuse","No root cause",
U2085="ODU HS","TX ISSUE",
U2085="IP &amp; VLAN","TX ISSUE",
U2085="Warehouse HUAWEI","SPARE-ISSUE",
U2085="SPARE-HS","SPARE-ISSUE",
U2085="Power Telco","RAN ISSUE",U2085="no impacts","no impacts"
),"")</f>
        <v>No root cause</v>
      </c>
      <c r="U2085" s="68" t="s">
        <v>5691</v>
      </c>
      <c r="V2085" s="41" t="str" cm="1">
        <f t="array" ref="V2085">IFERROR(_xlfn.IFS(
U2085="MPR ISSUE","ACTIVE",
U2085="BSS Hardware Issue","ACTIVE",
U2085="Sites strategiques, MLL, Pylone, etc.","PASSIVE",
U2085="AKTIVCO DEFAUT GE &amp; POWER Cabinet","PASSIVE",
U2085="AKTIVCO Coupure ENEO &amp; Baisse de tension","PASSIVE",
U2085="Coupure ENEO &amp; Baisse de tension","PASSIVE",
U2085="Defaut GE &amp; POWER Cabinet","PASSIVE",
U2085="Sharing","PASSIVE",
U2085="Sites strategiques &amp; DataCenter","PASSIVE",
U2085="Exclu","Exclu",
U2085="SAT","ACTIVE",
U2085="SPARE-ISSUE","SPARE-ISSUE",
U2085="Fiber CAmtel","ACTIVE",
U2085="Fiber AOF","ACTIVE",
U2085="Projet OCM (HUAWEI)","PLANNED WORKS",
U2085="Projet OCM (NOKIA)","PLANNED WORKS",
U2085="ACCESS-ISSUE","ACCESS-ISSUE",
U2085="Projet OCM (ZTE, NOKIA, autres projets)","PLANNED WORKS",
U2085="No root CAuse","No root cause",
U2085="ODU HS","ACTIVE",
U2085="IP &amp; VLAN","ACTIVE",
U2085="Warehouse HUAWEI","SPARE-ISSUE",
U2085="SPARE-HS","SPARE-ISSUE",
U2085="Power Telco","ACTIVE", U2085="no impacts","no impacts"
),"")</f>
        <v>No root cause</v>
      </c>
      <c r="W2085" s="113"/>
      <c r="X2085" s="113"/>
      <c r="Y2085" s="113"/>
      <c r="Z2085" s="113"/>
      <c r="AA2085" s="113"/>
      <c r="AB2085" s="17" t="s">
        <v>5940</v>
      </c>
      <c r="AC2085" s="17" t="str">
        <f>_xlfn.XLOOKUP(B2085,'INCIDENT-04-27-2026'!E:E,'INCIDENT-04-27-2026'!F:F,"")</f>
        <v/>
      </c>
      <c r="AD2085" s="9"/>
      <c r="AE2085" s="7" t="s">
        <v>5465</v>
      </c>
      <c r="AF2085" s="6" t="str">
        <f>_xlfn.XLOOKUP(B2085,'[13]Input_27-04'!$B:$B,'[13]Input_27-04'!$M:$M,"")</f>
        <v/>
      </c>
      <c r="AG2085" s="7"/>
      <c r="AH2085" s="3"/>
      <c r="AI2085" s="18" t="str">
        <f>_xlfn.XLOOKUP(B2085,'[3]Cells Huawei 27042026 10h'!$B:$B,'[3]Cells Huawei 27042026 10h'!$T:$T,"")</f>
        <v/>
      </c>
      <c r="AJ2085" s="18" t="str">
        <f>_xlfn.XLOOKUP(B2085,'[3]Cells Huawei 27042026 15h'!$B:$B,'[3]Cells Huawei 27042026 15h'!$T:$T,"")</f>
        <v/>
      </c>
      <c r="AK2085" s="18" t="str">
        <f>_xlfn.XLOOKUP(B2085,'[4]cells down 27042026 11h28'!$B:$B,'[4]cells down 27042026 11h28'!$R:$R,"")</f>
        <v/>
      </c>
      <c r="AL2085" s="18" t="str">
        <f>_xlfn.XLOOKUP(B2085,'[4]cells down 27042026 18h01'!$B:$B,'[4]cells down 27042026 18h01'!$R:$R,"")</f>
        <v/>
      </c>
      <c r="AM2085" s="18" t="str">
        <f>_xlfn.XLOOKUP(B2085,'[5]cell downs 27042026 11h'!$B:$B,'[5]cell downs 27042026 11h'!$R:$R,"")</f>
        <v/>
      </c>
      <c r="AN2085" s="18" t="str">
        <f>_xlfn.XLOOKUP(B2085,'[5]cell downs 27042026 17h40'!$B:$B,'[5]cell downs 27042026 17h40'!$R:$R,"")</f>
        <v/>
      </c>
      <c r="AO2085" s="18" t="str">
        <f>_xlfn.XLOOKUP(B2085,'[6]ALL SITES DOWN'!$D:$D,'[6]ALL SITES DOWN'!$J:$J,"")</f>
        <v>(04/27/2026 ocm ran 17h):-power status check ongoing</v>
      </c>
      <c r="AP2085" s="18" t="str">
        <f>_xlfn.XLOOKUP(B2085,'[7]ALL SITES DOWN'!$D:$D,'[7]ALL SITES DOWN'!$J:$J,"")</f>
        <v/>
      </c>
      <c r="AQ2085" s="9" t="str">
        <f>_xlfn.XLOOKUP(B2085,[8]sheet1!$AC:$AC,[8]sheet1!$AF:$AF,"")</f>
        <v/>
      </c>
      <c r="AR2085" s="14"/>
      <c r="AS2085" s="14" t="s">
        <v>5465</v>
      </c>
      <c r="AT2085" s="14" t="str">
        <f>_xlfn.XLOOKUP(B2085,'[9]cell downs 18042026 17h'!$B:$B,'[9]cell downs 18042026 17h'!$B:$B,"")</f>
        <v/>
      </c>
      <c r="AU2085" s="14" t="str">
        <f>_xlfn.XLOOKUP(B2085,'[10]Cells Huawei 19042026 15h'!$B:$B,'[10]Cells Huawei 19042026 15h'!$B:$B,"")</f>
        <v/>
      </c>
      <c r="AV2085" s="9" t="str">
        <f>_xlfn.XLOOKUP(B2085,'[11]cells down 19042026 9H40'!$B:$B,'[11]cells down 19042026 9H40'!$B:$B,"")</f>
        <v/>
      </c>
    </row>
    <row r="2086" spans="1:48" hidden="1" x14ac:dyDescent="0.3">
      <c r="A2086" s="1" t="s">
        <v>3562</v>
      </c>
      <c r="B2086" s="8" t="s">
        <v>3563</v>
      </c>
      <c r="C2086" s="3" t="str">
        <f>_xlfn.XLOOKUP(B2086,'[1]daily break down'!$D:$D,'[1]daily break down'!$E:$E,"")</f>
        <v>LITTORAL</v>
      </c>
      <c r="D2086" s="1" t="s">
        <v>11</v>
      </c>
      <c r="E2086" s="1" t="s">
        <v>12</v>
      </c>
      <c r="F2086" s="3" t="s">
        <v>37</v>
      </c>
      <c r="G2086" s="1" t="s">
        <v>3562</v>
      </c>
      <c r="H2086" s="29" t="str">
        <f>_xlfn.XLOOKUP(B2086,[2]CALCULATION!$B:$B,[2]CALCULATION!$H:$H,"")</f>
        <v>ZTE</v>
      </c>
      <c r="I2086" s="26">
        <v>0</v>
      </c>
      <c r="J2086" s="26">
        <v>0</v>
      </c>
      <c r="K2086" s="26">
        <v>0</v>
      </c>
      <c r="L2086" s="26">
        <v>0</v>
      </c>
      <c r="M2086" s="26">
        <v>0</v>
      </c>
      <c r="N2086" s="26">
        <v>0</v>
      </c>
      <c r="O2086" s="26">
        <v>0</v>
      </c>
      <c r="P2086" s="114" t="s">
        <v>6364</v>
      </c>
      <c r="Q2086" s="42" t="s">
        <v>5538</v>
      </c>
      <c r="R2086" s="42"/>
      <c r="S2086" s="41" t="str" cm="1">
        <f t="array" ref="S2086">IFERROR(_xlfn.IFS(
U2086="MPR ISSUE","PDH",
U2086="BSS Hardware Issue","BSS",
U2086="Sites strategiques, MLL, Pylone, etc.","ENVTECH",
U2086="AKTIVCO DEFAUT GE &amp; POWER Cabinet","AKTIVCO",
U2086="AKTIVCO Coupure ENEO &amp; Baisse de tension","AKTIVCO GRID ONLY",
U2086="Coupure ENEO &amp; Baisse de tension","IHS GRID ONLY",
U2086="Defaut GE &amp; POWER Cabinet","IHS",
U2086="Sharing","Partners",
U2086="Sites strategiques &amp; DataCenter","SST &amp; DC",
U2086="Exclu","Exclu",
U2086="SAT","SAT",
U2086="SPARE-ISSUE","SPARE-ISSUE",
U2086="Fiber CAmtel","TRANS_FO_CAMTEL",
U2086="Fiber AOF","Fiber AOF",
U2086="Projet OCM (HUAWEI)","TRAVAUX-HUAWEI",
U2086="Projet OCM (NOKIA)","TRAVAUX-NOKIA",
U2086="ACCESS-ISSUE","ACCESS-ISSUE",
U2086="Projet OCM (ZTE, NOKIA, autres projets)","TRAVAUX OCM",
U2086="No root CAuse","No root cause",
U2086="ODU HS","PDH",
U2086="IP &amp; VLAN","PDH",
U2086="Warehouse HUAWEI","SPARE-ISSUE",
U2086="SPARE-HS","SPARE-ISSUE",
U2086="Power Telco","BSS",U2086="no impacts","no impacts"
),"")</f>
        <v>No root cause</v>
      </c>
      <c r="T2086" s="41" t="str" cm="1">
        <f t="array" ref="T2086">IFERROR(_xlfn.IFS(
U2086="MPR ISSUE","TX ISSUE",
U2086="BSS Hardware Issue","RAN ISSUE",
U2086="Sites strategiques, MLL, Pylone, etc.","ENVTECH",
U2086="AKTIVCO DEFAUT GE &amp; POWER Cabinet","POWER ISSUE",
U2086="AKTIVCO Coupure ENEO &amp; Baisse de tension","POWER ISSUE",
U2086="Coupure ENEO &amp; Baisse de tension","POWER ISSUE",
U2086="Defaut GE &amp; POWER Cabinet","POWER ISSUE",
U2086="Sharing","POWER ISSUE",
U2086="Sites strategiques &amp; DataCenter","POWER ISSUE",
U2086="Exclu","Exclu",
U2086="SAT","TX ISSUE",
U2086="SPARE-ISSUE","SPARE-ISSUE",
U2086="Fiber CAmtel","TX ISSUE",
U2086="Fiber AOF","TX ISSUE",
U2086="Projet OCM (HUAWEI)","TRAVAUX-HUAWEI",
U2086="Projet OCM (NOKIA)","TRAVAUX -NOKIA",
U2086="ACCESS-ISSUE","ACCESS-ISSUE",
U2086="Projet OCM (ZTE, NOKIA, autres projets)","TRAVAUX OCM",
U2086="No root CAuse","No root cause",
U2086="ODU HS","TX ISSUE",
U2086="IP &amp; VLAN","TX ISSUE",
U2086="Warehouse HUAWEI","SPARE-ISSUE",
U2086="SPARE-HS","SPARE-ISSUE",
U2086="Power Telco","RAN ISSUE",U2086="no impacts","no impacts"
),"")</f>
        <v>No root cause</v>
      </c>
      <c r="U2086" s="68" t="s">
        <v>5691</v>
      </c>
      <c r="V2086" s="41" t="str" cm="1">
        <f t="array" ref="V2086">IFERROR(_xlfn.IFS(
U2086="MPR ISSUE","ACTIVE",
U2086="BSS Hardware Issue","ACTIVE",
U2086="Sites strategiques, MLL, Pylone, etc.","PASSIVE",
U2086="AKTIVCO DEFAUT GE &amp; POWER Cabinet","PASSIVE",
U2086="AKTIVCO Coupure ENEO &amp; Baisse de tension","PASSIVE",
U2086="Coupure ENEO &amp; Baisse de tension","PASSIVE",
U2086="Defaut GE &amp; POWER Cabinet","PASSIVE",
U2086="Sharing","PASSIVE",
U2086="Sites strategiques &amp; DataCenter","PASSIVE",
U2086="Exclu","Exclu",
U2086="SAT","ACTIVE",
U2086="SPARE-ISSUE","SPARE-ISSUE",
U2086="Fiber CAmtel","ACTIVE",
U2086="Fiber AOF","ACTIVE",
U2086="Projet OCM (HUAWEI)","PLANNED WORKS",
U2086="Projet OCM (NOKIA)","PLANNED WORKS",
U2086="ACCESS-ISSUE","ACCESS-ISSUE",
U2086="Projet OCM (ZTE, NOKIA, autres projets)","PLANNED WORKS",
U2086="No root CAuse","No root cause",
U2086="ODU HS","ACTIVE",
U2086="IP &amp; VLAN","ACTIVE",
U2086="Warehouse HUAWEI","SPARE-ISSUE",
U2086="SPARE-HS","SPARE-ISSUE",
U2086="Power Telco","ACTIVE", U2086="no impacts","no impacts"
),"")</f>
        <v>No root cause</v>
      </c>
      <c r="W2086" s="113"/>
      <c r="X2086" s="113"/>
      <c r="Y2086" s="113"/>
      <c r="Z2086" s="113"/>
      <c r="AA2086" s="113"/>
      <c r="AB2086" s="17" t="s">
        <v>5465</v>
      </c>
      <c r="AC2086" s="17" t="str">
        <f>_xlfn.XLOOKUP(B2086,'INCIDENT-04-27-2026'!E:E,'INCIDENT-04-27-2026'!F:F,"")</f>
        <v/>
      </c>
      <c r="AD2086" s="9"/>
      <c r="AE2086" s="7" t="s">
        <v>5465</v>
      </c>
      <c r="AF2086" s="6" t="str">
        <f>_xlfn.XLOOKUP(B2086,'[13]Input_27-04'!$B:$B,'[13]Input_27-04'!$M:$M,"")</f>
        <v/>
      </c>
      <c r="AG2086" s="7"/>
      <c r="AH2086" s="3"/>
      <c r="AI2086" s="18" t="str">
        <f>_xlfn.XLOOKUP(B2086,'[3]Cells Huawei 27042026 10h'!$B:$B,'[3]Cells Huawei 27042026 10h'!$T:$T,"")</f>
        <v/>
      </c>
      <c r="AJ2086" s="18" t="str">
        <f>_xlfn.XLOOKUP(B2086,'[3]Cells Huawei 27042026 15h'!$B:$B,'[3]Cells Huawei 27042026 15h'!$T:$T,"")</f>
        <v/>
      </c>
      <c r="AK2086" s="18" t="str">
        <f>_xlfn.XLOOKUP(B2086,'[4]cells down 27042026 11h28'!$B:$B,'[4]cells down 27042026 11h28'!$R:$R,"")</f>
        <v/>
      </c>
      <c r="AL2086" s="18" t="str">
        <f>_xlfn.XLOOKUP(B2086,'[4]cells down 27042026 18h01'!$B:$B,'[4]cells down 27042026 18h01'!$R:$R,"")</f>
        <v/>
      </c>
      <c r="AM2086" s="18" t="str">
        <f>_xlfn.XLOOKUP(B2086,'[5]cell downs 27042026 11h'!$B:$B,'[5]cell downs 27042026 11h'!$R:$R,"")</f>
        <v/>
      </c>
      <c r="AN2086" s="18" t="str">
        <f>_xlfn.XLOOKUP(B2086,'[5]cell downs 27042026 17h40'!$B:$B,'[5]cell downs 27042026 17h40'!$R:$R,"")</f>
        <v/>
      </c>
      <c r="AO2086" s="18" t="str">
        <f>_xlfn.XLOOKUP(B2086,'[6]ALL SITES DOWN'!$D:$D,'[6]ALL SITES DOWN'!$J:$J,"")</f>
        <v/>
      </c>
      <c r="AP2086" s="18" t="str">
        <f>_xlfn.XLOOKUP(B2086,'[7]ALL SITES DOWN'!$D:$D,'[7]ALL SITES DOWN'!$J:$J,"")</f>
        <v/>
      </c>
      <c r="AQ2086" s="9" t="str">
        <f>_xlfn.XLOOKUP(B2086,[8]sheet1!$AC:$AC,[8]sheet1!$AF:$AF,"")</f>
        <v/>
      </c>
      <c r="AR2086" s="14"/>
      <c r="AS2086" s="14" t="s">
        <v>5465</v>
      </c>
      <c r="AT2086" s="14" t="str">
        <f>_xlfn.XLOOKUP(B2086,'[9]cell downs 18042026 17h'!$B:$B,'[9]cell downs 18042026 17h'!$B:$B,"")</f>
        <v/>
      </c>
      <c r="AU2086" s="14" t="str">
        <f>_xlfn.XLOOKUP(B2086,'[10]Cells Huawei 19042026 15h'!$B:$B,'[10]Cells Huawei 19042026 15h'!$B:$B,"")</f>
        <v/>
      </c>
      <c r="AV2086" s="9" t="str">
        <f>_xlfn.XLOOKUP(B2086,'[11]cells down 19042026 9H40'!$B:$B,'[11]cells down 19042026 9H40'!$B:$B,"")</f>
        <v/>
      </c>
    </row>
    <row r="2087" spans="1:48" hidden="1" x14ac:dyDescent="0.3">
      <c r="A2087" s="1" t="s">
        <v>4470</v>
      </c>
      <c r="B2087" s="8" t="s">
        <v>4471</v>
      </c>
      <c r="C2087" s="3" t="str">
        <f>_xlfn.XLOOKUP(B2087,'[1]daily break down'!$D:$D,'[1]daily break down'!$E:$E,"")</f>
        <v>SUD-OUEST</v>
      </c>
      <c r="D2087" s="1" t="s">
        <v>11</v>
      </c>
      <c r="E2087" s="1" t="s">
        <v>12</v>
      </c>
      <c r="F2087" s="3" t="s">
        <v>13</v>
      </c>
      <c r="G2087" s="1" t="s">
        <v>3462</v>
      </c>
      <c r="H2087" s="27" t="str">
        <f>_xlfn.XLOOKUP(B2087,[2]CALCULATION!$B:$B,[2]CALCULATION!$H:$H,"")</f>
        <v>HUAWEI</v>
      </c>
      <c r="I2087" s="26">
        <v>0.17442706594413193</v>
      </c>
      <c r="J2087" s="26">
        <v>6.277947567723359E-2</v>
      </c>
      <c r="K2087" s="26">
        <v>0</v>
      </c>
      <c r="L2087" s="26">
        <v>0.1401837155747318</v>
      </c>
      <c r="M2087" s="26">
        <v>0</v>
      </c>
      <c r="N2087" s="26">
        <v>0.50170075306834683</v>
      </c>
      <c r="O2087" s="26">
        <v>0</v>
      </c>
      <c r="P2087" s="114" t="s">
        <v>6364</v>
      </c>
      <c r="Q2087" s="42" t="s">
        <v>6353</v>
      </c>
      <c r="R2087" s="42"/>
      <c r="S2087" s="41" t="str" cm="1">
        <f t="array" ref="S2087">IFERROR(_xlfn.IFS(
U2087="MPR ISSUE","PDH",
U2087="BSS Hardware Issue","BSS",
U2087="Sites strategiques, MLL, Pylone, etc.","ENVTECH",
U2087="AKTIVCO DEFAUT GE &amp; POWER Cabinet","AKTIVCO",
U2087="AKTIVCO Coupure ENEO &amp; Baisse de tension","AKTIVCO GRID ONLY",
U2087="Coupure ENEO &amp; Baisse de tension","IHS GRID ONLY",
U2087="Defaut GE &amp; POWER Cabinet","IHS",
U2087="Sharing","Partners",
U2087="Sites strategiques &amp; DataCenter","SST &amp; DC",
U2087="Exclu","Exclu",
U2087="SAT","SAT",
U2087="SPARE-ISSUE","SPARE-ISSUE",
U2087="Fiber CAmtel","TRANS_FO_CAMTEL",
U2087="Fiber AOF","Fiber AOF",
U2087="Projet OCM (HUAWEI)","TRAVAUX-HUAWEI",
U2087="Projet OCM (NOKIA)","TRAVAUX-NOKIA",
U2087="ACCESS-ISSUE","ACCESS-ISSUE",
U2087="Projet OCM (ZTE, NOKIA, autres projets)","TRAVAUX OCM",
U2087="No root CAuse","No root cause",
U2087="ODU HS","PDH",
U2087="IP &amp; VLAN","PDH",
U2087="Warehouse HUAWEI","SPARE-ISSUE",
U2087="SPARE-HS","SPARE-ISSUE",
U2087="Power Telco","BSS",U2087="no impacts","no impacts"
),"")</f>
        <v/>
      </c>
      <c r="T2087" s="41" t="str" cm="1">
        <f t="array" ref="T2087">IFERROR(_xlfn.IFS(
U2087="MPR ISSUE","TX ISSUE",
U2087="BSS Hardware Issue","RAN ISSUE",
U2087="Sites strategiques, MLL, Pylone, etc.","ENVTECH",
U2087="AKTIVCO DEFAUT GE &amp; POWER Cabinet","POWER ISSUE",
U2087="AKTIVCO Coupure ENEO &amp; Baisse de tension","POWER ISSUE",
U2087="Coupure ENEO &amp; Baisse de tension","POWER ISSUE",
U2087="Defaut GE &amp; POWER Cabinet","POWER ISSUE",
U2087="Sharing","POWER ISSUE",
U2087="Sites strategiques &amp; DataCenter","POWER ISSUE",
U2087="Exclu","Exclu",
U2087="SAT","TX ISSUE",
U2087="SPARE-ISSUE","SPARE-ISSUE",
U2087="Fiber CAmtel","TX ISSUE",
U2087="Fiber AOF","TX ISSUE",
U2087="Projet OCM (HUAWEI)","TRAVAUX-HUAWEI",
U2087="Projet OCM (NOKIA)","TRAVAUX -NOKIA",
U2087="ACCESS-ISSUE","ACCESS-ISSUE",
U2087="Projet OCM (ZTE, NOKIA, autres projets)","TRAVAUX OCM",
U2087="No root CAuse","No root cause",
U2087="ODU HS","TX ISSUE",
U2087="IP &amp; VLAN","TX ISSUE",
U2087="Warehouse HUAWEI","SPARE-ISSUE",
U2087="SPARE-HS","SPARE-ISSUE",
U2087="Power Telco","RAN ISSUE",U2087="no impacts","no impacts"
),"")</f>
        <v/>
      </c>
      <c r="U2087" s="68"/>
      <c r="V2087" s="41" t="str" cm="1">
        <f t="array" ref="V2087">IFERROR(_xlfn.IFS(
U2087="MPR ISSUE","ACTIVE",
U2087="BSS Hardware Issue","ACTIVE",
U2087="Sites strategiques, MLL, Pylone, etc.","PASSIVE",
U2087="AKTIVCO DEFAUT GE &amp; POWER Cabinet","PASSIVE",
U2087="AKTIVCO Coupure ENEO &amp; Baisse de tension","PASSIVE",
U2087="Coupure ENEO &amp; Baisse de tension","PASSIVE",
U2087="Defaut GE &amp; POWER Cabinet","PASSIVE",
U2087="Sharing","PASSIVE",
U2087="Sites strategiques &amp; DataCenter","PASSIVE",
U2087="Exclu","Exclu",
U2087="SAT","ACTIVE",
U2087="SPARE-ISSUE","SPARE-ISSUE",
U2087="Fiber CAmtel","ACTIVE",
U2087="Fiber AOF","ACTIVE",
U2087="Projet OCM (HUAWEI)","PLANNED WORKS",
U2087="Projet OCM (NOKIA)","PLANNED WORKS",
U2087="ACCESS-ISSUE","ACCESS-ISSUE",
U2087="Projet OCM (ZTE, NOKIA, autres projets)","PLANNED WORKS",
U2087="No root CAuse","No root cause",
U2087="ODU HS","ACTIVE",
U2087="IP &amp; VLAN","ACTIVE",
U2087="Warehouse HUAWEI","SPARE-ISSUE",
U2087="SPARE-HS","SPARE-ISSUE",
U2087="Power Telco","ACTIVE", U2087="no impacts","no impacts"
),"")</f>
        <v/>
      </c>
      <c r="W2087" s="113"/>
      <c r="X2087" s="113"/>
      <c r="Y2087" s="113"/>
      <c r="Z2087" s="113"/>
      <c r="AA2087" s="113"/>
      <c r="AB2087" s="17" t="s">
        <v>5465</v>
      </c>
      <c r="AC2087" s="17" t="str">
        <f>_xlfn.XLOOKUP(B2087,'INCIDENT-04-27-2026'!E:E,'INCIDENT-04-27-2026'!F:F,"")</f>
        <v/>
      </c>
      <c r="AD2087" s="9"/>
      <c r="AE2087" s="7" t="s">
        <v>5465</v>
      </c>
      <c r="AF2087" s="6" t="str">
        <f>_xlfn.XLOOKUP(B2087,'[13]Input_27-04'!$B:$B,'[13]Input_27-04'!$M:$M,"")</f>
        <v/>
      </c>
      <c r="AG2087" s="7"/>
      <c r="AH2087" s="3"/>
      <c r="AI2087" s="18" t="str">
        <f>_xlfn.XLOOKUP(B2087,'[3]Cells Huawei 27042026 10h'!$B:$B,'[3]Cells Huawei 27042026 10h'!$T:$T,"")</f>
        <v/>
      </c>
      <c r="AJ2087" s="18" t="str">
        <f>_xlfn.XLOOKUP(B2087,'[3]Cells Huawei 27042026 15h'!$B:$B,'[3]Cells Huawei 27042026 15h'!$T:$T,"")</f>
        <v/>
      </c>
      <c r="AK2087" s="18" t="str">
        <f>_xlfn.XLOOKUP(B2087,'[4]cells down 27042026 11h28'!$B:$B,'[4]cells down 27042026 11h28'!$R:$R,"")</f>
        <v/>
      </c>
      <c r="AL2087" s="18" t="str">
        <f>_xlfn.XLOOKUP(B2087,'[4]cells down 27042026 18h01'!$B:$B,'[4]cells down 27042026 18h01'!$R:$R,"")</f>
        <v/>
      </c>
      <c r="AM2087" s="18" t="str">
        <f>_xlfn.XLOOKUP(B2087,'[5]cell downs 27042026 11h'!$B:$B,'[5]cell downs 27042026 11h'!$R:$R,"")</f>
        <v/>
      </c>
      <c r="AN2087" s="18" t="str">
        <f>_xlfn.XLOOKUP(B2087,'[5]cell downs 27042026 17h40'!$B:$B,'[5]cell downs 27042026 17h40'!$R:$R,"")</f>
        <v/>
      </c>
      <c r="AO2087" s="18" t="str">
        <f>_xlfn.XLOOKUP(B2087,'[6]ALL SITES DOWN'!$D:$D,'[6]ALL SITES DOWN'!$J:$J,"")</f>
        <v/>
      </c>
      <c r="AP2087" s="18" t="str">
        <f>_xlfn.XLOOKUP(B2087,'[7]ALL SITES DOWN'!$D:$D,'[7]ALL SITES DOWN'!$J:$J,"")</f>
        <v/>
      </c>
      <c r="AQ2087" s="9" t="str">
        <f>_xlfn.XLOOKUP(B2087,[8]sheet1!$AC:$AC,[8]sheet1!$AF:$AF,"")</f>
        <v/>
      </c>
      <c r="AR2087" s="14"/>
      <c r="AS2087" s="14" t="s">
        <v>5465</v>
      </c>
      <c r="AT2087" s="14" t="str">
        <f>_xlfn.XLOOKUP(B2087,'[9]cell downs 18042026 17h'!$B:$B,'[9]cell downs 18042026 17h'!$B:$B,"")</f>
        <v/>
      </c>
      <c r="AU2087" s="14" t="str">
        <f>_xlfn.XLOOKUP(B2087,'[10]Cells Huawei 19042026 15h'!$B:$B,'[10]Cells Huawei 19042026 15h'!$B:$B,"")</f>
        <v/>
      </c>
      <c r="AV2087" s="9" t="str">
        <f>_xlfn.XLOOKUP(B2087,'[11]cells down 19042026 9H40'!$B:$B,'[11]cells down 19042026 9H40'!$B:$B,"")</f>
        <v/>
      </c>
    </row>
    <row r="2088" spans="1:48" hidden="1" x14ac:dyDescent="0.3">
      <c r="A2088" s="1" t="s">
        <v>3565</v>
      </c>
      <c r="B2088" s="8" t="s">
        <v>3566</v>
      </c>
      <c r="C2088" s="3" t="str">
        <f>_xlfn.XLOOKUP(B2088,'[1]daily break down'!$D:$D,'[1]daily break down'!$E:$E,"")</f>
        <v>LITTORAL</v>
      </c>
      <c r="D2088" s="1"/>
      <c r="E2088" s="1"/>
      <c r="F2088" s="3" t="s">
        <v>31</v>
      </c>
      <c r="G2088" s="1" t="s">
        <v>3528</v>
      </c>
      <c r="H2088" s="29" t="str">
        <f>_xlfn.XLOOKUP(B2088,[2]CALCULATION!$B:$B,[2]CALCULATION!$H:$H,"")</f>
        <v>ZTE</v>
      </c>
      <c r="I2088" s="26">
        <v>0</v>
      </c>
      <c r="J2088" s="26">
        <v>0</v>
      </c>
      <c r="K2088" s="26">
        <v>0</v>
      </c>
      <c r="L2088" s="26">
        <v>0</v>
      </c>
      <c r="M2088" s="26">
        <v>0</v>
      </c>
      <c r="N2088" s="26">
        <v>0</v>
      </c>
      <c r="O2088" s="26">
        <v>0</v>
      </c>
      <c r="P2088" s="114" t="s">
        <v>6364</v>
      </c>
      <c r="Q2088" s="42" t="s">
        <v>5538</v>
      </c>
      <c r="R2088" s="42"/>
      <c r="S2088" s="41" t="str" cm="1">
        <f t="array" ref="S2088">IFERROR(_xlfn.IFS(
U2088="MPR ISSUE","PDH",
U2088="BSS Hardware Issue","BSS",
U2088="Sites strategiques, MLL, Pylone, etc.","ENVTECH",
U2088="AKTIVCO DEFAUT GE &amp; POWER Cabinet","AKTIVCO",
U2088="AKTIVCO Coupure ENEO &amp; Baisse de tension","AKTIVCO GRID ONLY",
U2088="Coupure ENEO &amp; Baisse de tension","IHS GRID ONLY",
U2088="Defaut GE &amp; POWER Cabinet","IHS",
U2088="Sharing","Partners",
U2088="Sites strategiques &amp; DataCenter","SST &amp; DC",
U2088="Exclu","Exclu",
U2088="SAT","SAT",
U2088="SPARE-ISSUE","SPARE-ISSUE",
U2088="Fiber CAmtel","TRANS_FO_CAMTEL",
U2088="Fiber AOF","Fiber AOF",
U2088="Projet OCM (HUAWEI)","TRAVAUX-HUAWEI",
U2088="Projet OCM (NOKIA)","TRAVAUX-NOKIA",
U2088="ACCESS-ISSUE","ACCESS-ISSUE",
U2088="Projet OCM (ZTE, NOKIA, autres projets)","TRAVAUX OCM",
U2088="No root CAuse","No root cause",
U2088="ODU HS","PDH",
U2088="IP &amp; VLAN","PDH",
U2088="Warehouse HUAWEI","SPARE-ISSUE",
U2088="SPARE-HS","SPARE-ISSUE",
U2088="Power Telco","BSS",U2088="no impacts","no impacts"
),"")</f>
        <v>No root cause</v>
      </c>
      <c r="T2088" s="41" t="str" cm="1">
        <f t="array" ref="T2088">IFERROR(_xlfn.IFS(
U2088="MPR ISSUE","TX ISSUE",
U2088="BSS Hardware Issue","RAN ISSUE",
U2088="Sites strategiques, MLL, Pylone, etc.","ENVTECH",
U2088="AKTIVCO DEFAUT GE &amp; POWER Cabinet","POWER ISSUE",
U2088="AKTIVCO Coupure ENEO &amp; Baisse de tension","POWER ISSUE",
U2088="Coupure ENEO &amp; Baisse de tension","POWER ISSUE",
U2088="Defaut GE &amp; POWER Cabinet","POWER ISSUE",
U2088="Sharing","POWER ISSUE",
U2088="Sites strategiques &amp; DataCenter","POWER ISSUE",
U2088="Exclu","Exclu",
U2088="SAT","TX ISSUE",
U2088="SPARE-ISSUE","SPARE-ISSUE",
U2088="Fiber CAmtel","TX ISSUE",
U2088="Fiber AOF","TX ISSUE",
U2088="Projet OCM (HUAWEI)","TRAVAUX-HUAWEI",
U2088="Projet OCM (NOKIA)","TRAVAUX -NOKIA",
U2088="ACCESS-ISSUE","ACCESS-ISSUE",
U2088="Projet OCM (ZTE, NOKIA, autres projets)","TRAVAUX OCM",
U2088="No root CAuse","No root cause",
U2088="ODU HS","TX ISSUE",
U2088="IP &amp; VLAN","TX ISSUE",
U2088="Warehouse HUAWEI","SPARE-ISSUE",
U2088="SPARE-HS","SPARE-ISSUE",
U2088="Power Telco","RAN ISSUE",U2088="no impacts","no impacts"
),"")</f>
        <v>No root cause</v>
      </c>
      <c r="U2088" s="68" t="s">
        <v>5691</v>
      </c>
      <c r="V2088" s="41" t="str" cm="1">
        <f t="array" ref="V2088">IFERROR(_xlfn.IFS(
U2088="MPR ISSUE","ACTIVE",
U2088="BSS Hardware Issue","ACTIVE",
U2088="Sites strategiques, MLL, Pylone, etc.","PASSIVE",
U2088="AKTIVCO DEFAUT GE &amp; POWER Cabinet","PASSIVE",
U2088="AKTIVCO Coupure ENEO &amp; Baisse de tension","PASSIVE",
U2088="Coupure ENEO &amp; Baisse de tension","PASSIVE",
U2088="Defaut GE &amp; POWER Cabinet","PASSIVE",
U2088="Sharing","PASSIVE",
U2088="Sites strategiques &amp; DataCenter","PASSIVE",
U2088="Exclu","Exclu",
U2088="SAT","ACTIVE",
U2088="SPARE-ISSUE","SPARE-ISSUE",
U2088="Fiber CAmtel","ACTIVE",
U2088="Fiber AOF","ACTIVE",
U2088="Projet OCM (HUAWEI)","PLANNED WORKS",
U2088="Projet OCM (NOKIA)","PLANNED WORKS",
U2088="ACCESS-ISSUE","ACCESS-ISSUE",
U2088="Projet OCM (ZTE, NOKIA, autres projets)","PLANNED WORKS",
U2088="No root CAuse","No root cause",
U2088="ODU HS","ACTIVE",
U2088="IP &amp; VLAN","ACTIVE",
U2088="Warehouse HUAWEI","SPARE-ISSUE",
U2088="SPARE-HS","SPARE-ISSUE",
U2088="Power Telco","ACTIVE", U2088="no impacts","no impacts"
),"")</f>
        <v>No root cause</v>
      </c>
      <c r="W2088" s="113"/>
      <c r="X2088" s="113"/>
      <c r="Y2088" s="113"/>
      <c r="Z2088" s="113"/>
      <c r="AA2088" s="113"/>
      <c r="AB2088" s="17" t="s">
        <v>5465</v>
      </c>
      <c r="AC2088" s="17" t="str">
        <f>_xlfn.XLOOKUP(B2088,'INCIDENT-04-27-2026'!E:E,'INCIDENT-04-27-2026'!F:F,"")</f>
        <v/>
      </c>
      <c r="AD2088" s="9"/>
      <c r="AE2088" s="7" t="s">
        <v>5465</v>
      </c>
      <c r="AF2088" s="6" t="str">
        <f>_xlfn.XLOOKUP(B2088,'[13]Input_27-04'!$B:$B,'[13]Input_27-04'!$M:$M,"")</f>
        <v/>
      </c>
      <c r="AG2088" s="7"/>
      <c r="AH2088" s="3"/>
      <c r="AI2088" s="18" t="str">
        <f>_xlfn.XLOOKUP(B2088,'[3]Cells Huawei 27042026 10h'!$B:$B,'[3]Cells Huawei 27042026 10h'!$T:$T,"")</f>
        <v/>
      </c>
      <c r="AJ2088" s="18" t="str">
        <f>_xlfn.XLOOKUP(B2088,'[3]Cells Huawei 27042026 15h'!$B:$B,'[3]Cells Huawei 27042026 15h'!$T:$T,"")</f>
        <v/>
      </c>
      <c r="AK2088" s="18" t="str">
        <f>_xlfn.XLOOKUP(B2088,'[4]cells down 27042026 11h28'!$B:$B,'[4]cells down 27042026 11h28'!$R:$R,"")</f>
        <v/>
      </c>
      <c r="AL2088" s="18" t="str">
        <f>_xlfn.XLOOKUP(B2088,'[4]cells down 27042026 18h01'!$B:$B,'[4]cells down 27042026 18h01'!$R:$R,"")</f>
        <v/>
      </c>
      <c r="AM2088" s="18" t="str">
        <f>_xlfn.XLOOKUP(B2088,'[5]cell downs 27042026 11h'!$B:$B,'[5]cell downs 27042026 11h'!$R:$R,"")</f>
        <v/>
      </c>
      <c r="AN2088" s="18" t="str">
        <f>_xlfn.XLOOKUP(B2088,'[5]cell downs 27042026 17h40'!$B:$B,'[5]cell downs 27042026 17h40'!$R:$R,"")</f>
        <v/>
      </c>
      <c r="AO2088" s="18" t="str">
        <f>_xlfn.XLOOKUP(B2088,'[6]ALL SITES DOWN'!$D:$D,'[6]ALL SITES DOWN'!$J:$J,"")</f>
        <v/>
      </c>
      <c r="AP2088" s="18" t="str">
        <f>_xlfn.XLOOKUP(B2088,'[7]ALL SITES DOWN'!$D:$D,'[7]ALL SITES DOWN'!$J:$J,"")</f>
        <v/>
      </c>
      <c r="AQ2088" s="9" t="str">
        <f>_xlfn.XLOOKUP(B2088,[8]sheet1!$AC:$AC,[8]sheet1!$AF:$AF,"")</f>
        <v/>
      </c>
      <c r="AR2088" s="14"/>
      <c r="AS2088" s="14" t="s">
        <v>5465</v>
      </c>
      <c r="AT2088" s="14" t="str">
        <f>_xlfn.XLOOKUP(B2088,'[9]cell downs 18042026 17h'!$B:$B,'[9]cell downs 18042026 17h'!$B:$B,"")</f>
        <v/>
      </c>
      <c r="AU2088" s="14" t="str">
        <f>_xlfn.XLOOKUP(B2088,'[10]Cells Huawei 19042026 15h'!$B:$B,'[10]Cells Huawei 19042026 15h'!$B:$B,"")</f>
        <v/>
      </c>
      <c r="AV2088" s="9" t="str">
        <f>_xlfn.XLOOKUP(B2088,'[11]cells down 19042026 9H40'!$B:$B,'[11]cells down 19042026 9H40'!$B:$B,"")</f>
        <v/>
      </c>
    </row>
    <row r="2089" spans="1:48" hidden="1" x14ac:dyDescent="0.3">
      <c r="A2089" s="1" t="s">
        <v>3567</v>
      </c>
      <c r="B2089" s="8" t="s">
        <v>3568</v>
      </c>
      <c r="C2089" s="3" t="str">
        <f>_xlfn.XLOOKUP(B2089,'[1]daily break down'!$D:$D,'[1]daily break down'!$E:$E,"")</f>
        <v>CENTRE</v>
      </c>
      <c r="D2089" s="1" t="s">
        <v>21</v>
      </c>
      <c r="E2089" s="1" t="s">
        <v>563</v>
      </c>
      <c r="F2089" s="3" t="s">
        <v>69</v>
      </c>
      <c r="G2089" s="1" t="s">
        <v>3567</v>
      </c>
      <c r="H2089" s="29" t="str">
        <f>_xlfn.XLOOKUP(B2089,[2]CALCULATION!$B:$B,[2]CALCULATION!$H:$H,"")</f>
        <v>ZTE</v>
      </c>
      <c r="I2089" s="26">
        <v>0</v>
      </c>
      <c r="J2089" s="26">
        <v>0</v>
      </c>
      <c r="K2089" s="26">
        <v>0</v>
      </c>
      <c r="L2089" s="26">
        <v>0</v>
      </c>
      <c r="M2089" s="26">
        <v>0</v>
      </c>
      <c r="N2089" s="26">
        <v>0</v>
      </c>
      <c r="O2089" s="26">
        <v>0</v>
      </c>
      <c r="P2089" s="114" t="s">
        <v>6364</v>
      </c>
      <c r="Q2089" s="42" t="s">
        <v>5538</v>
      </c>
      <c r="R2089" s="42"/>
      <c r="S2089" s="41" t="str" cm="1">
        <f t="array" ref="S2089">IFERROR(_xlfn.IFS(
U2089="MPR ISSUE","PDH",
U2089="BSS Hardware Issue","BSS",
U2089="Sites strategiques, MLL, Pylone, etc.","ENVTECH",
U2089="AKTIVCO DEFAUT GE &amp; POWER Cabinet","AKTIVCO",
U2089="AKTIVCO Coupure ENEO &amp; Baisse de tension","AKTIVCO GRID ONLY",
U2089="Coupure ENEO &amp; Baisse de tension","IHS GRID ONLY",
U2089="Defaut GE &amp; POWER Cabinet","IHS",
U2089="Sharing","Partners",
U2089="Sites strategiques &amp; DataCenter","SST &amp; DC",
U2089="Exclu","Exclu",
U2089="SAT","SAT",
U2089="SPARE-ISSUE","SPARE-ISSUE",
U2089="Fiber CAmtel","TRANS_FO_CAMTEL",
U2089="Fiber AOF","Fiber AOF",
U2089="Projet OCM (HUAWEI)","TRAVAUX-HUAWEI",
U2089="Projet OCM (NOKIA)","TRAVAUX-NOKIA",
U2089="ACCESS-ISSUE","ACCESS-ISSUE",
U2089="Projet OCM (ZTE, NOKIA, autres projets)","TRAVAUX OCM",
U2089="No root CAuse","No root cause",
U2089="ODU HS","PDH",
U2089="IP &amp; VLAN","PDH",
U2089="Warehouse HUAWEI","SPARE-ISSUE",
U2089="SPARE-HS","SPARE-ISSUE",
U2089="Power Telco","BSS",U2089="no impacts","no impacts"
),"")</f>
        <v>No root cause</v>
      </c>
      <c r="T2089" s="41" t="str" cm="1">
        <f t="array" ref="T2089">IFERROR(_xlfn.IFS(
U2089="MPR ISSUE","TX ISSUE",
U2089="BSS Hardware Issue","RAN ISSUE",
U2089="Sites strategiques, MLL, Pylone, etc.","ENVTECH",
U2089="AKTIVCO DEFAUT GE &amp; POWER Cabinet","POWER ISSUE",
U2089="AKTIVCO Coupure ENEO &amp; Baisse de tension","POWER ISSUE",
U2089="Coupure ENEO &amp; Baisse de tension","POWER ISSUE",
U2089="Defaut GE &amp; POWER Cabinet","POWER ISSUE",
U2089="Sharing","POWER ISSUE",
U2089="Sites strategiques &amp; DataCenter","POWER ISSUE",
U2089="Exclu","Exclu",
U2089="SAT","TX ISSUE",
U2089="SPARE-ISSUE","SPARE-ISSUE",
U2089="Fiber CAmtel","TX ISSUE",
U2089="Fiber AOF","TX ISSUE",
U2089="Projet OCM (HUAWEI)","TRAVAUX-HUAWEI",
U2089="Projet OCM (NOKIA)","TRAVAUX -NOKIA",
U2089="ACCESS-ISSUE","ACCESS-ISSUE",
U2089="Projet OCM (ZTE, NOKIA, autres projets)","TRAVAUX OCM",
U2089="No root CAuse","No root cause",
U2089="ODU HS","TX ISSUE",
U2089="IP &amp; VLAN","TX ISSUE",
U2089="Warehouse HUAWEI","SPARE-ISSUE",
U2089="SPARE-HS","SPARE-ISSUE",
U2089="Power Telco","RAN ISSUE",U2089="no impacts","no impacts"
),"")</f>
        <v>No root cause</v>
      </c>
      <c r="U2089" s="68" t="s">
        <v>5691</v>
      </c>
      <c r="V2089" s="41" t="str" cm="1">
        <f t="array" ref="V2089">IFERROR(_xlfn.IFS(
U2089="MPR ISSUE","ACTIVE",
U2089="BSS Hardware Issue","ACTIVE",
U2089="Sites strategiques, MLL, Pylone, etc.","PASSIVE",
U2089="AKTIVCO DEFAUT GE &amp; POWER Cabinet","PASSIVE",
U2089="AKTIVCO Coupure ENEO &amp; Baisse de tension","PASSIVE",
U2089="Coupure ENEO &amp; Baisse de tension","PASSIVE",
U2089="Defaut GE &amp; POWER Cabinet","PASSIVE",
U2089="Sharing","PASSIVE",
U2089="Sites strategiques &amp; DataCenter","PASSIVE",
U2089="Exclu","Exclu",
U2089="SAT","ACTIVE",
U2089="SPARE-ISSUE","SPARE-ISSUE",
U2089="Fiber CAmtel","ACTIVE",
U2089="Fiber AOF","ACTIVE",
U2089="Projet OCM (HUAWEI)","PLANNED WORKS",
U2089="Projet OCM (NOKIA)","PLANNED WORKS",
U2089="ACCESS-ISSUE","ACCESS-ISSUE",
U2089="Projet OCM (ZTE, NOKIA, autres projets)","PLANNED WORKS",
U2089="No root CAuse","No root cause",
U2089="ODU HS","ACTIVE",
U2089="IP &amp; VLAN","ACTIVE",
U2089="Warehouse HUAWEI","SPARE-ISSUE",
U2089="SPARE-HS","SPARE-ISSUE",
U2089="Power Telco","ACTIVE", U2089="no impacts","no impacts"
),"")</f>
        <v>No root cause</v>
      </c>
      <c r="W2089" s="113"/>
      <c r="X2089" s="113"/>
      <c r="Y2089" s="113"/>
      <c r="Z2089" s="113"/>
      <c r="AA2089" s="113"/>
      <c r="AB2089" s="17" t="s">
        <v>5465</v>
      </c>
      <c r="AC2089" s="17" t="str">
        <f>_xlfn.XLOOKUP(B2089,'INCIDENT-04-27-2026'!E:E,'INCIDENT-04-27-2026'!F:F,"")</f>
        <v/>
      </c>
      <c r="AD2089" s="9"/>
      <c r="AE2089" s="7" t="s">
        <v>5465</v>
      </c>
      <c r="AF2089" s="6" t="str">
        <f>_xlfn.XLOOKUP(B2089,'[13]Input_27-04'!$B:$B,'[13]Input_27-04'!$M:$M,"")</f>
        <v/>
      </c>
      <c r="AG2089" s="7"/>
      <c r="AH2089" s="3"/>
      <c r="AI2089" s="18" t="str">
        <f>_xlfn.XLOOKUP(B2089,'[3]Cells Huawei 27042026 10h'!$B:$B,'[3]Cells Huawei 27042026 10h'!$T:$T,"")</f>
        <v/>
      </c>
      <c r="AJ2089" s="18" t="str">
        <f>_xlfn.XLOOKUP(B2089,'[3]Cells Huawei 27042026 15h'!$B:$B,'[3]Cells Huawei 27042026 15h'!$T:$T,"")</f>
        <v/>
      </c>
      <c r="AK2089" s="18" t="str">
        <f>_xlfn.XLOOKUP(B2089,'[4]cells down 27042026 11h28'!$B:$B,'[4]cells down 27042026 11h28'!$R:$R,"")</f>
        <v/>
      </c>
      <c r="AL2089" s="18" t="str">
        <f>_xlfn.XLOOKUP(B2089,'[4]cells down 27042026 18h01'!$B:$B,'[4]cells down 27042026 18h01'!$R:$R,"")</f>
        <v/>
      </c>
      <c r="AM2089" s="18" t="str">
        <f>_xlfn.XLOOKUP(B2089,'[5]cell downs 27042026 11h'!$B:$B,'[5]cell downs 27042026 11h'!$R:$R,"")</f>
        <v/>
      </c>
      <c r="AN2089" s="18" t="str">
        <f>_xlfn.XLOOKUP(B2089,'[5]cell downs 27042026 17h40'!$B:$B,'[5]cell downs 27042026 17h40'!$R:$R,"")</f>
        <v/>
      </c>
      <c r="AO2089" s="18" t="str">
        <f>_xlfn.XLOOKUP(B2089,'[6]ALL SITES DOWN'!$D:$D,'[6]ALL SITES DOWN'!$J:$J,"")</f>
        <v/>
      </c>
      <c r="AP2089" s="18" t="str">
        <f>_xlfn.XLOOKUP(B2089,'[7]ALL SITES DOWN'!$D:$D,'[7]ALL SITES DOWN'!$J:$J,"")</f>
        <v/>
      </c>
      <c r="AQ2089" s="9" t="str">
        <f>_xlfn.XLOOKUP(B2089,[8]sheet1!$AC:$AC,[8]sheet1!$AF:$AF,"")</f>
        <v/>
      </c>
      <c r="AR2089" s="14"/>
      <c r="AS2089" s="14" t="s">
        <v>5465</v>
      </c>
      <c r="AT2089" s="14" t="str">
        <f>_xlfn.XLOOKUP(B2089,'[9]cell downs 18042026 17h'!$B:$B,'[9]cell downs 18042026 17h'!$B:$B,"")</f>
        <v/>
      </c>
      <c r="AU2089" s="14" t="str">
        <f>_xlfn.XLOOKUP(B2089,'[10]Cells Huawei 19042026 15h'!$B:$B,'[10]Cells Huawei 19042026 15h'!$B:$B,"")</f>
        <v/>
      </c>
      <c r="AV2089" s="9" t="str">
        <f>_xlfn.XLOOKUP(B2089,'[11]cells down 19042026 9H40'!$B:$B,'[11]cells down 19042026 9H40'!$B:$B,"")</f>
        <v/>
      </c>
    </row>
    <row r="2090" spans="1:48" hidden="1" x14ac:dyDescent="0.3">
      <c r="A2090" s="1" t="s">
        <v>3569</v>
      </c>
      <c r="B2090" s="8" t="s">
        <v>3570</v>
      </c>
      <c r="C2090" s="3" t="str">
        <f>_xlfn.XLOOKUP(B2090,'[1]daily break down'!$D:$D,'[1]daily break down'!$E:$E,"")</f>
        <v>CENTRE</v>
      </c>
      <c r="D2090" s="1" t="s">
        <v>11</v>
      </c>
      <c r="E2090" s="1" t="s">
        <v>318</v>
      </c>
      <c r="F2090" s="3" t="s">
        <v>69</v>
      </c>
      <c r="G2090" s="1" t="s">
        <v>3571</v>
      </c>
      <c r="H2090" s="29" t="str">
        <f>_xlfn.XLOOKUP(B2090,[2]CALCULATION!$B:$B,[2]CALCULATION!$H:$H,"")</f>
        <v>ZTE</v>
      </c>
      <c r="I2090" s="26">
        <v>0</v>
      </c>
      <c r="J2090" s="26">
        <v>0</v>
      </c>
      <c r="K2090" s="26">
        <v>0</v>
      </c>
      <c r="L2090" s="26">
        <v>0</v>
      </c>
      <c r="M2090" s="26">
        <v>0</v>
      </c>
      <c r="N2090" s="26">
        <v>0</v>
      </c>
      <c r="O2090" s="26">
        <v>0</v>
      </c>
      <c r="P2090" s="114" t="s">
        <v>6364</v>
      </c>
      <c r="Q2090" s="42" t="s">
        <v>5538</v>
      </c>
      <c r="R2090" s="42"/>
      <c r="S2090" s="41" t="str" cm="1">
        <f t="array" ref="S2090">IFERROR(_xlfn.IFS(
U2090="MPR ISSUE","PDH",
U2090="BSS Hardware Issue","BSS",
U2090="Sites strategiques, MLL, Pylone, etc.","ENVTECH",
U2090="AKTIVCO DEFAUT GE &amp; POWER Cabinet","AKTIVCO",
U2090="AKTIVCO Coupure ENEO &amp; Baisse de tension","AKTIVCO GRID ONLY",
U2090="Coupure ENEO &amp; Baisse de tension","IHS GRID ONLY",
U2090="Defaut GE &amp; POWER Cabinet","IHS",
U2090="Sharing","Partners",
U2090="Sites strategiques &amp; DataCenter","SST &amp; DC",
U2090="Exclu","Exclu",
U2090="SAT","SAT",
U2090="SPARE-ISSUE","SPARE-ISSUE",
U2090="Fiber CAmtel","TRANS_FO_CAMTEL",
U2090="Fiber AOF","Fiber AOF",
U2090="Projet OCM (HUAWEI)","TRAVAUX-HUAWEI",
U2090="Projet OCM (NOKIA)","TRAVAUX-NOKIA",
U2090="ACCESS-ISSUE","ACCESS-ISSUE",
U2090="Projet OCM (ZTE, NOKIA, autres projets)","TRAVAUX OCM",
U2090="No root CAuse","No root cause",
U2090="ODU HS","PDH",
U2090="IP &amp; VLAN","PDH",
U2090="Warehouse HUAWEI","SPARE-ISSUE",
U2090="SPARE-HS","SPARE-ISSUE",
U2090="Power Telco","BSS",U2090="no impacts","no impacts"
),"")</f>
        <v>No root cause</v>
      </c>
      <c r="T2090" s="41" t="str" cm="1">
        <f t="array" ref="T2090">IFERROR(_xlfn.IFS(
U2090="MPR ISSUE","TX ISSUE",
U2090="BSS Hardware Issue","RAN ISSUE",
U2090="Sites strategiques, MLL, Pylone, etc.","ENVTECH",
U2090="AKTIVCO DEFAUT GE &amp; POWER Cabinet","POWER ISSUE",
U2090="AKTIVCO Coupure ENEO &amp; Baisse de tension","POWER ISSUE",
U2090="Coupure ENEO &amp; Baisse de tension","POWER ISSUE",
U2090="Defaut GE &amp; POWER Cabinet","POWER ISSUE",
U2090="Sharing","POWER ISSUE",
U2090="Sites strategiques &amp; DataCenter","POWER ISSUE",
U2090="Exclu","Exclu",
U2090="SAT","TX ISSUE",
U2090="SPARE-ISSUE","SPARE-ISSUE",
U2090="Fiber CAmtel","TX ISSUE",
U2090="Fiber AOF","TX ISSUE",
U2090="Projet OCM (HUAWEI)","TRAVAUX-HUAWEI",
U2090="Projet OCM (NOKIA)","TRAVAUX -NOKIA",
U2090="ACCESS-ISSUE","ACCESS-ISSUE",
U2090="Projet OCM (ZTE, NOKIA, autres projets)","TRAVAUX OCM",
U2090="No root CAuse","No root cause",
U2090="ODU HS","TX ISSUE",
U2090="IP &amp; VLAN","TX ISSUE",
U2090="Warehouse HUAWEI","SPARE-ISSUE",
U2090="SPARE-HS","SPARE-ISSUE",
U2090="Power Telco","RAN ISSUE",U2090="no impacts","no impacts"
),"")</f>
        <v>No root cause</v>
      </c>
      <c r="U2090" s="68" t="s">
        <v>5691</v>
      </c>
      <c r="V2090" s="41" t="str" cm="1">
        <f t="array" ref="V2090">IFERROR(_xlfn.IFS(
U2090="MPR ISSUE","ACTIVE",
U2090="BSS Hardware Issue","ACTIVE",
U2090="Sites strategiques, MLL, Pylone, etc.","PASSIVE",
U2090="AKTIVCO DEFAUT GE &amp; POWER Cabinet","PASSIVE",
U2090="AKTIVCO Coupure ENEO &amp; Baisse de tension","PASSIVE",
U2090="Coupure ENEO &amp; Baisse de tension","PASSIVE",
U2090="Defaut GE &amp; POWER Cabinet","PASSIVE",
U2090="Sharing","PASSIVE",
U2090="Sites strategiques &amp; DataCenter","PASSIVE",
U2090="Exclu","Exclu",
U2090="SAT","ACTIVE",
U2090="SPARE-ISSUE","SPARE-ISSUE",
U2090="Fiber CAmtel","ACTIVE",
U2090="Fiber AOF","ACTIVE",
U2090="Projet OCM (HUAWEI)","PLANNED WORKS",
U2090="Projet OCM (NOKIA)","PLANNED WORKS",
U2090="ACCESS-ISSUE","ACCESS-ISSUE",
U2090="Projet OCM (ZTE, NOKIA, autres projets)","PLANNED WORKS",
U2090="No root CAuse","No root cause",
U2090="ODU HS","ACTIVE",
U2090="IP &amp; VLAN","ACTIVE",
U2090="Warehouse HUAWEI","SPARE-ISSUE",
U2090="SPARE-HS","SPARE-ISSUE",
U2090="Power Telco","ACTIVE", U2090="no impacts","no impacts"
),"")</f>
        <v>No root cause</v>
      </c>
      <c r="W2090" s="113"/>
      <c r="X2090" s="113"/>
      <c r="Y2090" s="113"/>
      <c r="Z2090" s="113"/>
      <c r="AA2090" s="113"/>
      <c r="AB2090" s="17" t="s">
        <v>5465</v>
      </c>
      <c r="AC2090" s="17" t="str">
        <f>_xlfn.XLOOKUP(B2090,'INCIDENT-04-27-2026'!E:E,'INCIDENT-04-27-2026'!F:F,"")</f>
        <v/>
      </c>
      <c r="AD2090" s="9"/>
      <c r="AE2090" s="7" t="s">
        <v>5465</v>
      </c>
      <c r="AF2090" s="6" t="str">
        <f>_xlfn.XLOOKUP(B2090,'[13]Input_27-04'!$B:$B,'[13]Input_27-04'!$M:$M,"")</f>
        <v/>
      </c>
      <c r="AG2090" s="7"/>
      <c r="AH2090" s="3"/>
      <c r="AI2090" s="18" t="str">
        <f>_xlfn.XLOOKUP(B2090,'[3]Cells Huawei 27042026 10h'!$B:$B,'[3]Cells Huawei 27042026 10h'!$T:$T,"")</f>
        <v/>
      </c>
      <c r="AJ2090" s="18" t="str">
        <f>_xlfn.XLOOKUP(B2090,'[3]Cells Huawei 27042026 15h'!$B:$B,'[3]Cells Huawei 27042026 15h'!$T:$T,"")</f>
        <v/>
      </c>
      <c r="AK2090" s="18" t="str">
        <f>_xlfn.XLOOKUP(B2090,'[4]cells down 27042026 11h28'!$B:$B,'[4]cells down 27042026 11h28'!$R:$R,"")</f>
        <v/>
      </c>
      <c r="AL2090" s="18" t="str">
        <f>_xlfn.XLOOKUP(B2090,'[4]cells down 27042026 18h01'!$B:$B,'[4]cells down 27042026 18h01'!$R:$R,"")</f>
        <v/>
      </c>
      <c r="AM2090" s="18" t="str">
        <f>_xlfn.XLOOKUP(B2090,'[5]cell downs 27042026 11h'!$B:$B,'[5]cell downs 27042026 11h'!$R:$R,"")</f>
        <v/>
      </c>
      <c r="AN2090" s="18" t="str">
        <f>_xlfn.XLOOKUP(B2090,'[5]cell downs 27042026 17h40'!$B:$B,'[5]cell downs 27042026 17h40'!$R:$R,"")</f>
        <v/>
      </c>
      <c r="AO2090" s="18" t="str">
        <f>_xlfn.XLOOKUP(B2090,'[6]ALL SITES DOWN'!$D:$D,'[6]ALL SITES DOWN'!$J:$J,"")</f>
        <v/>
      </c>
      <c r="AP2090" s="18" t="str">
        <f>_xlfn.XLOOKUP(B2090,'[7]ALL SITES DOWN'!$D:$D,'[7]ALL SITES DOWN'!$J:$J,"")</f>
        <v/>
      </c>
      <c r="AQ2090" s="9" t="str">
        <f>_xlfn.XLOOKUP(B2090,[8]sheet1!$AC:$AC,[8]sheet1!$AF:$AF,"")</f>
        <v/>
      </c>
      <c r="AR2090" s="14"/>
      <c r="AS2090" s="14" t="s">
        <v>5465</v>
      </c>
      <c r="AT2090" s="14" t="str">
        <f>_xlfn.XLOOKUP(B2090,'[9]cell downs 18042026 17h'!$B:$B,'[9]cell downs 18042026 17h'!$B:$B,"")</f>
        <v/>
      </c>
      <c r="AU2090" s="14" t="str">
        <f>_xlfn.XLOOKUP(B2090,'[10]Cells Huawei 19042026 15h'!$B:$B,'[10]Cells Huawei 19042026 15h'!$B:$B,"")</f>
        <v/>
      </c>
      <c r="AV2090" s="9" t="str">
        <f>_xlfn.XLOOKUP(B2090,'[11]cells down 19042026 9H40'!$B:$B,'[11]cells down 19042026 9H40'!$B:$B,"")</f>
        <v/>
      </c>
    </row>
    <row r="2091" spans="1:48" hidden="1" x14ac:dyDescent="0.3">
      <c r="A2091" s="1" t="s">
        <v>3572</v>
      </c>
      <c r="B2091" s="1" t="s">
        <v>3573</v>
      </c>
      <c r="C2091" s="3" t="str">
        <f>_xlfn.XLOOKUP(B2091,'[1]daily break down'!$D:$D,'[1]daily break down'!$E:$E,"")</f>
        <v>CENTRE</v>
      </c>
      <c r="D2091" s="1" t="s">
        <v>21</v>
      </c>
      <c r="E2091" s="1" t="s">
        <v>3574</v>
      </c>
      <c r="F2091" s="3" t="s">
        <v>69</v>
      </c>
      <c r="G2091" s="1" t="s">
        <v>3575</v>
      </c>
      <c r="H2091" s="29" t="str">
        <f>_xlfn.XLOOKUP(B2091,[2]CALCULATION!$B:$B,[2]CALCULATION!$H:$H,"")</f>
        <v>ZTE</v>
      </c>
      <c r="I2091" s="26">
        <v>0</v>
      </c>
      <c r="J2091" s="26">
        <v>0</v>
      </c>
      <c r="K2091" s="26">
        <v>0</v>
      </c>
      <c r="L2091" s="26">
        <v>0</v>
      </c>
      <c r="M2091" s="26">
        <v>0</v>
      </c>
      <c r="N2091" s="26">
        <v>0</v>
      </c>
      <c r="O2091" s="26">
        <v>0</v>
      </c>
      <c r="P2091" s="114" t="s">
        <v>6364</v>
      </c>
      <c r="Q2091" s="42" t="s">
        <v>5538</v>
      </c>
      <c r="R2091" s="42"/>
      <c r="S2091" s="41" t="str" cm="1">
        <f t="array" ref="S2091">IFERROR(_xlfn.IFS(
U2091="MPR ISSUE","PDH",
U2091="BSS Hardware Issue","BSS",
U2091="Sites strategiques, MLL, Pylone, etc.","ENVTECH",
U2091="AKTIVCO DEFAUT GE &amp; POWER Cabinet","AKTIVCO",
U2091="AKTIVCO Coupure ENEO &amp; Baisse de tension","AKTIVCO GRID ONLY",
U2091="Coupure ENEO &amp; Baisse de tension","IHS GRID ONLY",
U2091="Defaut GE &amp; POWER Cabinet","IHS",
U2091="Sharing","Partners",
U2091="Sites strategiques &amp; DataCenter","SST &amp; DC",
U2091="Exclu","Exclu",
U2091="SAT","SAT",
U2091="SPARE-ISSUE","SPARE-ISSUE",
U2091="Fiber CAmtel","TRANS_FO_CAMTEL",
U2091="Fiber AOF","Fiber AOF",
U2091="Projet OCM (HUAWEI)","TRAVAUX-HUAWEI",
U2091="Projet OCM (NOKIA)","TRAVAUX-NOKIA",
U2091="ACCESS-ISSUE","ACCESS-ISSUE",
U2091="Projet OCM (ZTE, NOKIA, autres projets)","TRAVAUX OCM",
U2091="No root CAuse","No root cause",
U2091="ODU HS","PDH",
U2091="IP &amp; VLAN","PDH",
U2091="Warehouse HUAWEI","SPARE-ISSUE",
U2091="SPARE-HS","SPARE-ISSUE",
U2091="Power Telco","BSS",U2091="no impacts","no impacts"
),"")</f>
        <v>No root cause</v>
      </c>
      <c r="T2091" s="41" t="str" cm="1">
        <f t="array" ref="T2091">IFERROR(_xlfn.IFS(
U2091="MPR ISSUE","TX ISSUE",
U2091="BSS Hardware Issue","RAN ISSUE",
U2091="Sites strategiques, MLL, Pylone, etc.","ENVTECH",
U2091="AKTIVCO DEFAUT GE &amp; POWER Cabinet","POWER ISSUE",
U2091="AKTIVCO Coupure ENEO &amp; Baisse de tension","POWER ISSUE",
U2091="Coupure ENEO &amp; Baisse de tension","POWER ISSUE",
U2091="Defaut GE &amp; POWER Cabinet","POWER ISSUE",
U2091="Sharing","POWER ISSUE",
U2091="Sites strategiques &amp; DataCenter","POWER ISSUE",
U2091="Exclu","Exclu",
U2091="SAT","TX ISSUE",
U2091="SPARE-ISSUE","SPARE-ISSUE",
U2091="Fiber CAmtel","TX ISSUE",
U2091="Fiber AOF","TX ISSUE",
U2091="Projet OCM (HUAWEI)","TRAVAUX-HUAWEI",
U2091="Projet OCM (NOKIA)","TRAVAUX -NOKIA",
U2091="ACCESS-ISSUE","ACCESS-ISSUE",
U2091="Projet OCM (ZTE, NOKIA, autres projets)","TRAVAUX OCM",
U2091="No root CAuse","No root cause",
U2091="ODU HS","TX ISSUE",
U2091="IP &amp; VLAN","TX ISSUE",
U2091="Warehouse HUAWEI","SPARE-ISSUE",
U2091="SPARE-HS","SPARE-ISSUE",
U2091="Power Telco","RAN ISSUE",U2091="no impacts","no impacts"
),"")</f>
        <v>No root cause</v>
      </c>
      <c r="U2091" s="68" t="s">
        <v>5691</v>
      </c>
      <c r="V2091" s="41" t="str" cm="1">
        <f t="array" ref="V2091">IFERROR(_xlfn.IFS(
U2091="MPR ISSUE","ACTIVE",
U2091="BSS Hardware Issue","ACTIVE",
U2091="Sites strategiques, MLL, Pylone, etc.","PASSIVE",
U2091="AKTIVCO DEFAUT GE &amp; POWER Cabinet","PASSIVE",
U2091="AKTIVCO Coupure ENEO &amp; Baisse de tension","PASSIVE",
U2091="Coupure ENEO &amp; Baisse de tension","PASSIVE",
U2091="Defaut GE &amp; POWER Cabinet","PASSIVE",
U2091="Sharing","PASSIVE",
U2091="Sites strategiques &amp; DataCenter","PASSIVE",
U2091="Exclu","Exclu",
U2091="SAT","ACTIVE",
U2091="SPARE-ISSUE","SPARE-ISSUE",
U2091="Fiber CAmtel","ACTIVE",
U2091="Fiber AOF","ACTIVE",
U2091="Projet OCM (HUAWEI)","PLANNED WORKS",
U2091="Projet OCM (NOKIA)","PLANNED WORKS",
U2091="ACCESS-ISSUE","ACCESS-ISSUE",
U2091="Projet OCM (ZTE, NOKIA, autres projets)","PLANNED WORKS",
U2091="No root CAuse","No root cause",
U2091="ODU HS","ACTIVE",
U2091="IP &amp; VLAN","ACTIVE",
U2091="Warehouse HUAWEI","SPARE-ISSUE",
U2091="SPARE-HS","SPARE-ISSUE",
U2091="Power Telco","ACTIVE", U2091="no impacts","no impacts"
),"")</f>
        <v>No root cause</v>
      </c>
      <c r="W2091" s="113"/>
      <c r="X2091" s="113"/>
      <c r="Y2091" s="113"/>
      <c r="Z2091" s="113"/>
      <c r="AA2091" s="113"/>
      <c r="AB2091" s="17" t="s">
        <v>5465</v>
      </c>
      <c r="AC2091" s="17" t="str">
        <f>_xlfn.XLOOKUP(B2091,'INCIDENT-04-27-2026'!E:E,'INCIDENT-04-27-2026'!F:F,"")</f>
        <v/>
      </c>
      <c r="AD2091" s="9"/>
      <c r="AE2091" s="7" t="s">
        <v>5465</v>
      </c>
      <c r="AF2091" s="6" t="str">
        <f>_xlfn.XLOOKUP(B2091,'[13]Input_27-04'!$B:$B,'[13]Input_27-04'!$M:$M,"")</f>
        <v/>
      </c>
      <c r="AG2091" s="7"/>
      <c r="AH2091" s="3"/>
      <c r="AI2091" s="18" t="str">
        <f>_xlfn.XLOOKUP(B2091,'[3]Cells Huawei 27042026 10h'!$B:$B,'[3]Cells Huawei 27042026 10h'!$T:$T,"")</f>
        <v/>
      </c>
      <c r="AJ2091" s="18" t="str">
        <f>_xlfn.XLOOKUP(B2091,'[3]Cells Huawei 27042026 15h'!$B:$B,'[3]Cells Huawei 27042026 15h'!$T:$T,"")</f>
        <v/>
      </c>
      <c r="AK2091" s="18" t="str">
        <f>_xlfn.XLOOKUP(B2091,'[4]cells down 27042026 11h28'!$B:$B,'[4]cells down 27042026 11h28'!$R:$R,"")</f>
        <v/>
      </c>
      <c r="AL2091" s="18" t="str">
        <f>_xlfn.XLOOKUP(B2091,'[4]cells down 27042026 18h01'!$B:$B,'[4]cells down 27042026 18h01'!$R:$R,"")</f>
        <v/>
      </c>
      <c r="AM2091" s="18" t="str">
        <f>_xlfn.XLOOKUP(B2091,'[5]cell downs 27042026 11h'!$B:$B,'[5]cell downs 27042026 11h'!$R:$R,"")</f>
        <v/>
      </c>
      <c r="AN2091" s="18" t="str">
        <f>_xlfn.XLOOKUP(B2091,'[5]cell downs 27042026 17h40'!$B:$B,'[5]cell downs 27042026 17h40'!$R:$R,"")</f>
        <v/>
      </c>
      <c r="AO2091" s="18" t="str">
        <f>_xlfn.XLOOKUP(B2091,'[6]ALL SITES DOWN'!$D:$D,'[6]ALL SITES DOWN'!$J:$J,"")</f>
        <v/>
      </c>
      <c r="AP2091" s="18" t="str">
        <f>_xlfn.XLOOKUP(B2091,'[7]ALL SITES DOWN'!$D:$D,'[7]ALL SITES DOWN'!$J:$J,"")</f>
        <v/>
      </c>
      <c r="AQ2091" s="9" t="str">
        <f>_xlfn.XLOOKUP(B2091,[8]sheet1!$AC:$AC,[8]sheet1!$AF:$AF,"")</f>
        <v/>
      </c>
      <c r="AR2091" s="14"/>
      <c r="AS2091" s="14" t="s">
        <v>5465</v>
      </c>
      <c r="AT2091" s="14" t="str">
        <f>_xlfn.XLOOKUP(B2091,'[9]cell downs 18042026 17h'!$B:$B,'[9]cell downs 18042026 17h'!$B:$B,"")</f>
        <v/>
      </c>
      <c r="AU2091" s="14" t="str">
        <f>_xlfn.XLOOKUP(B2091,'[10]Cells Huawei 19042026 15h'!$B:$B,'[10]Cells Huawei 19042026 15h'!$B:$B,"")</f>
        <v/>
      </c>
      <c r="AV2091" s="9" t="str">
        <f>_xlfn.XLOOKUP(B2091,'[11]cells down 19042026 9H40'!$B:$B,'[11]cells down 19042026 9H40'!$B:$B,"")</f>
        <v/>
      </c>
    </row>
    <row r="2092" spans="1:48" hidden="1" x14ac:dyDescent="0.3">
      <c r="A2092" s="1" t="s">
        <v>3576</v>
      </c>
      <c r="B2092" s="8" t="s">
        <v>3577</v>
      </c>
      <c r="C2092" s="3" t="str">
        <f>_xlfn.XLOOKUP(B2092,'[1]daily break down'!$D:$D,'[1]daily break down'!$E:$E,"")</f>
        <v>CENTRE</v>
      </c>
      <c r="D2092" s="1" t="s">
        <v>11</v>
      </c>
      <c r="E2092" s="1" t="s">
        <v>318</v>
      </c>
      <c r="F2092" s="3" t="s">
        <v>69</v>
      </c>
      <c r="G2092" s="1" t="s">
        <v>3576</v>
      </c>
      <c r="H2092" s="29" t="str">
        <f>_xlfn.XLOOKUP(B2092,[2]CALCULATION!$B:$B,[2]CALCULATION!$H:$H,"")</f>
        <v>ZTE</v>
      </c>
      <c r="I2092" s="26">
        <v>0</v>
      </c>
      <c r="J2092" s="26">
        <v>0</v>
      </c>
      <c r="K2092" s="26">
        <v>0</v>
      </c>
      <c r="L2092" s="26">
        <v>0</v>
      </c>
      <c r="M2092" s="26">
        <v>0</v>
      </c>
      <c r="N2092" s="26">
        <v>0</v>
      </c>
      <c r="O2092" s="26">
        <v>0</v>
      </c>
      <c r="P2092" s="114" t="s">
        <v>6364</v>
      </c>
      <c r="Q2092" s="42" t="s">
        <v>5538</v>
      </c>
      <c r="R2092" s="42"/>
      <c r="S2092" s="41" t="str" cm="1">
        <f t="array" ref="S2092">IFERROR(_xlfn.IFS(
U2092="MPR ISSUE","PDH",
U2092="BSS Hardware Issue","BSS",
U2092="Sites strategiques, MLL, Pylone, etc.","ENVTECH",
U2092="AKTIVCO DEFAUT GE &amp; POWER Cabinet","AKTIVCO",
U2092="AKTIVCO Coupure ENEO &amp; Baisse de tension","AKTIVCO GRID ONLY",
U2092="Coupure ENEO &amp; Baisse de tension","IHS GRID ONLY",
U2092="Defaut GE &amp; POWER Cabinet","IHS",
U2092="Sharing","Partners",
U2092="Sites strategiques &amp; DataCenter","SST &amp; DC",
U2092="Exclu","Exclu",
U2092="SAT","SAT",
U2092="SPARE-ISSUE","SPARE-ISSUE",
U2092="Fiber CAmtel","TRANS_FO_CAMTEL",
U2092="Fiber AOF","Fiber AOF",
U2092="Projet OCM (HUAWEI)","TRAVAUX-HUAWEI",
U2092="Projet OCM (NOKIA)","TRAVAUX-NOKIA",
U2092="ACCESS-ISSUE","ACCESS-ISSUE",
U2092="Projet OCM (ZTE, NOKIA, autres projets)","TRAVAUX OCM",
U2092="No root CAuse","No root cause",
U2092="ODU HS","PDH",
U2092="IP &amp; VLAN","PDH",
U2092="Warehouse HUAWEI","SPARE-ISSUE",
U2092="SPARE-HS","SPARE-ISSUE",
U2092="Power Telco","BSS",U2092="no impacts","no impacts"
),"")</f>
        <v>No root cause</v>
      </c>
      <c r="T2092" s="41" t="str" cm="1">
        <f t="array" ref="T2092">IFERROR(_xlfn.IFS(
U2092="MPR ISSUE","TX ISSUE",
U2092="BSS Hardware Issue","RAN ISSUE",
U2092="Sites strategiques, MLL, Pylone, etc.","ENVTECH",
U2092="AKTIVCO DEFAUT GE &amp; POWER Cabinet","POWER ISSUE",
U2092="AKTIVCO Coupure ENEO &amp; Baisse de tension","POWER ISSUE",
U2092="Coupure ENEO &amp; Baisse de tension","POWER ISSUE",
U2092="Defaut GE &amp; POWER Cabinet","POWER ISSUE",
U2092="Sharing","POWER ISSUE",
U2092="Sites strategiques &amp; DataCenter","POWER ISSUE",
U2092="Exclu","Exclu",
U2092="SAT","TX ISSUE",
U2092="SPARE-ISSUE","SPARE-ISSUE",
U2092="Fiber CAmtel","TX ISSUE",
U2092="Fiber AOF","TX ISSUE",
U2092="Projet OCM (HUAWEI)","TRAVAUX-HUAWEI",
U2092="Projet OCM (NOKIA)","TRAVAUX -NOKIA",
U2092="ACCESS-ISSUE","ACCESS-ISSUE",
U2092="Projet OCM (ZTE, NOKIA, autres projets)","TRAVAUX OCM",
U2092="No root CAuse","No root cause",
U2092="ODU HS","TX ISSUE",
U2092="IP &amp; VLAN","TX ISSUE",
U2092="Warehouse HUAWEI","SPARE-ISSUE",
U2092="SPARE-HS","SPARE-ISSUE",
U2092="Power Telco","RAN ISSUE",U2092="no impacts","no impacts"
),"")</f>
        <v>No root cause</v>
      </c>
      <c r="U2092" s="68" t="s">
        <v>5691</v>
      </c>
      <c r="V2092" s="41" t="str" cm="1">
        <f t="array" ref="V2092">IFERROR(_xlfn.IFS(
U2092="MPR ISSUE","ACTIVE",
U2092="BSS Hardware Issue","ACTIVE",
U2092="Sites strategiques, MLL, Pylone, etc.","PASSIVE",
U2092="AKTIVCO DEFAUT GE &amp; POWER Cabinet","PASSIVE",
U2092="AKTIVCO Coupure ENEO &amp; Baisse de tension","PASSIVE",
U2092="Coupure ENEO &amp; Baisse de tension","PASSIVE",
U2092="Defaut GE &amp; POWER Cabinet","PASSIVE",
U2092="Sharing","PASSIVE",
U2092="Sites strategiques &amp; DataCenter","PASSIVE",
U2092="Exclu","Exclu",
U2092="SAT","ACTIVE",
U2092="SPARE-ISSUE","SPARE-ISSUE",
U2092="Fiber CAmtel","ACTIVE",
U2092="Fiber AOF","ACTIVE",
U2092="Projet OCM (HUAWEI)","PLANNED WORKS",
U2092="Projet OCM (NOKIA)","PLANNED WORKS",
U2092="ACCESS-ISSUE","ACCESS-ISSUE",
U2092="Projet OCM (ZTE, NOKIA, autres projets)","PLANNED WORKS",
U2092="No root CAuse","No root cause",
U2092="ODU HS","ACTIVE",
U2092="IP &amp; VLAN","ACTIVE",
U2092="Warehouse HUAWEI","SPARE-ISSUE",
U2092="SPARE-HS","SPARE-ISSUE",
U2092="Power Telco","ACTIVE", U2092="no impacts","no impacts"
),"")</f>
        <v>No root cause</v>
      </c>
      <c r="W2092" s="113"/>
      <c r="X2092" s="113"/>
      <c r="Y2092" s="113"/>
      <c r="Z2092" s="113"/>
      <c r="AA2092" s="113"/>
      <c r="AB2092" s="17" t="s">
        <v>5465</v>
      </c>
      <c r="AC2092" s="17" t="str">
        <f>_xlfn.XLOOKUP(B2092,'INCIDENT-04-27-2026'!E:E,'INCIDENT-04-27-2026'!F:F,"")</f>
        <v/>
      </c>
      <c r="AD2092" s="9"/>
      <c r="AE2092" s="7" t="s">
        <v>5465</v>
      </c>
      <c r="AF2092" s="6" t="str">
        <f>_xlfn.XLOOKUP(B2092,'[13]Input_27-04'!$B:$B,'[13]Input_27-04'!$M:$M,"")</f>
        <v/>
      </c>
      <c r="AG2092" s="7"/>
      <c r="AH2092" s="3"/>
      <c r="AI2092" s="18" t="str">
        <f>_xlfn.XLOOKUP(B2092,'[3]Cells Huawei 27042026 10h'!$B:$B,'[3]Cells Huawei 27042026 10h'!$T:$T,"")</f>
        <v/>
      </c>
      <c r="AJ2092" s="18" t="str">
        <f>_xlfn.XLOOKUP(B2092,'[3]Cells Huawei 27042026 15h'!$B:$B,'[3]Cells Huawei 27042026 15h'!$T:$T,"")</f>
        <v/>
      </c>
      <c r="AK2092" s="18" t="str">
        <f>_xlfn.XLOOKUP(B2092,'[4]cells down 27042026 11h28'!$B:$B,'[4]cells down 27042026 11h28'!$R:$R,"")</f>
        <v/>
      </c>
      <c r="AL2092" s="18" t="str">
        <f>_xlfn.XLOOKUP(B2092,'[4]cells down 27042026 18h01'!$B:$B,'[4]cells down 27042026 18h01'!$R:$R,"")</f>
        <v/>
      </c>
      <c r="AM2092" s="18" t="str">
        <f>_xlfn.XLOOKUP(B2092,'[5]cell downs 27042026 11h'!$B:$B,'[5]cell downs 27042026 11h'!$R:$R,"")</f>
        <v/>
      </c>
      <c r="AN2092" s="18" t="str">
        <f>_xlfn.XLOOKUP(B2092,'[5]cell downs 27042026 17h40'!$B:$B,'[5]cell downs 27042026 17h40'!$R:$R,"")</f>
        <v/>
      </c>
      <c r="AO2092" s="18" t="str">
        <f>_xlfn.XLOOKUP(B2092,'[6]ALL SITES DOWN'!$D:$D,'[6]ALL SITES DOWN'!$J:$J,"")</f>
        <v/>
      </c>
      <c r="AP2092" s="18" t="str">
        <f>_xlfn.XLOOKUP(B2092,'[7]ALL SITES DOWN'!$D:$D,'[7]ALL SITES DOWN'!$J:$J,"")</f>
        <v/>
      </c>
      <c r="AQ2092" s="9" t="str">
        <f>_xlfn.XLOOKUP(B2092,[8]sheet1!$AC:$AC,[8]sheet1!$AF:$AF,"")</f>
        <v/>
      </c>
      <c r="AR2092" s="14"/>
      <c r="AS2092" s="14" t="s">
        <v>5465</v>
      </c>
      <c r="AT2092" s="14" t="str">
        <f>_xlfn.XLOOKUP(B2092,'[9]cell downs 18042026 17h'!$B:$B,'[9]cell downs 18042026 17h'!$B:$B,"")</f>
        <v/>
      </c>
      <c r="AU2092" s="14" t="str">
        <f>_xlfn.XLOOKUP(B2092,'[10]Cells Huawei 19042026 15h'!$B:$B,'[10]Cells Huawei 19042026 15h'!$B:$B,"")</f>
        <v/>
      </c>
      <c r="AV2092" s="9" t="str">
        <f>_xlfn.XLOOKUP(B2092,'[11]cells down 19042026 9H40'!$B:$B,'[11]cells down 19042026 9H40'!$B:$B,"")</f>
        <v/>
      </c>
    </row>
    <row r="2093" spans="1:48" hidden="1" x14ac:dyDescent="0.3">
      <c r="A2093" s="1" t="s">
        <v>3578</v>
      </c>
      <c r="B2093" s="8" t="s">
        <v>3579</v>
      </c>
      <c r="C2093" s="3" t="str">
        <f>_xlfn.XLOOKUP(B2093,'[1]daily break down'!$D:$D,'[1]daily break down'!$E:$E,"")</f>
        <v>CENTRE</v>
      </c>
      <c r="D2093" s="1" t="s">
        <v>11</v>
      </c>
      <c r="E2093" s="1" t="s">
        <v>318</v>
      </c>
      <c r="F2093" s="3" t="s">
        <v>69</v>
      </c>
      <c r="G2093" s="1" t="s">
        <v>3580</v>
      </c>
      <c r="H2093" s="29" t="str">
        <f>_xlfn.XLOOKUP(B2093,[2]CALCULATION!$B:$B,[2]CALCULATION!$H:$H,"")</f>
        <v>ZTE</v>
      </c>
      <c r="I2093" s="26">
        <v>0</v>
      </c>
      <c r="J2093" s="26">
        <v>0</v>
      </c>
      <c r="K2093" s="26">
        <v>0</v>
      </c>
      <c r="L2093" s="26">
        <v>0</v>
      </c>
      <c r="M2093" s="26">
        <v>0</v>
      </c>
      <c r="N2093" s="26">
        <v>0</v>
      </c>
      <c r="O2093" s="26">
        <v>0</v>
      </c>
      <c r="P2093" s="114" t="s">
        <v>6364</v>
      </c>
      <c r="Q2093" s="42" t="s">
        <v>5538</v>
      </c>
      <c r="R2093" s="42"/>
      <c r="S2093" s="41" t="str" cm="1">
        <f t="array" ref="S2093">IFERROR(_xlfn.IFS(
U2093="MPR ISSUE","PDH",
U2093="BSS Hardware Issue","BSS",
U2093="Sites strategiques, MLL, Pylone, etc.","ENVTECH",
U2093="AKTIVCO DEFAUT GE &amp; POWER Cabinet","AKTIVCO",
U2093="AKTIVCO Coupure ENEO &amp; Baisse de tension","AKTIVCO GRID ONLY",
U2093="Coupure ENEO &amp; Baisse de tension","IHS GRID ONLY",
U2093="Defaut GE &amp; POWER Cabinet","IHS",
U2093="Sharing","Partners",
U2093="Sites strategiques &amp; DataCenter","SST &amp; DC",
U2093="Exclu","Exclu",
U2093="SAT","SAT",
U2093="SPARE-ISSUE","SPARE-ISSUE",
U2093="Fiber CAmtel","TRANS_FO_CAMTEL",
U2093="Fiber AOF","Fiber AOF",
U2093="Projet OCM (HUAWEI)","TRAVAUX-HUAWEI",
U2093="Projet OCM (NOKIA)","TRAVAUX-NOKIA",
U2093="ACCESS-ISSUE","ACCESS-ISSUE",
U2093="Projet OCM (ZTE, NOKIA, autres projets)","TRAVAUX OCM",
U2093="No root CAuse","No root cause",
U2093="ODU HS","PDH",
U2093="IP &amp; VLAN","PDH",
U2093="Warehouse HUAWEI","SPARE-ISSUE",
U2093="SPARE-HS","SPARE-ISSUE",
U2093="Power Telco","BSS",U2093="no impacts","no impacts"
),"")</f>
        <v>No root cause</v>
      </c>
      <c r="T2093" s="41" t="str" cm="1">
        <f t="array" ref="T2093">IFERROR(_xlfn.IFS(
U2093="MPR ISSUE","TX ISSUE",
U2093="BSS Hardware Issue","RAN ISSUE",
U2093="Sites strategiques, MLL, Pylone, etc.","ENVTECH",
U2093="AKTIVCO DEFAUT GE &amp; POWER Cabinet","POWER ISSUE",
U2093="AKTIVCO Coupure ENEO &amp; Baisse de tension","POWER ISSUE",
U2093="Coupure ENEO &amp; Baisse de tension","POWER ISSUE",
U2093="Defaut GE &amp; POWER Cabinet","POWER ISSUE",
U2093="Sharing","POWER ISSUE",
U2093="Sites strategiques &amp; DataCenter","POWER ISSUE",
U2093="Exclu","Exclu",
U2093="SAT","TX ISSUE",
U2093="SPARE-ISSUE","SPARE-ISSUE",
U2093="Fiber CAmtel","TX ISSUE",
U2093="Fiber AOF","TX ISSUE",
U2093="Projet OCM (HUAWEI)","TRAVAUX-HUAWEI",
U2093="Projet OCM (NOKIA)","TRAVAUX -NOKIA",
U2093="ACCESS-ISSUE","ACCESS-ISSUE",
U2093="Projet OCM (ZTE, NOKIA, autres projets)","TRAVAUX OCM",
U2093="No root CAuse","No root cause",
U2093="ODU HS","TX ISSUE",
U2093="IP &amp; VLAN","TX ISSUE",
U2093="Warehouse HUAWEI","SPARE-ISSUE",
U2093="SPARE-HS","SPARE-ISSUE",
U2093="Power Telco","RAN ISSUE",U2093="no impacts","no impacts"
),"")</f>
        <v>No root cause</v>
      </c>
      <c r="U2093" s="68" t="s">
        <v>5691</v>
      </c>
      <c r="V2093" s="41" t="str" cm="1">
        <f t="array" ref="V2093">IFERROR(_xlfn.IFS(
U2093="MPR ISSUE","ACTIVE",
U2093="BSS Hardware Issue","ACTIVE",
U2093="Sites strategiques, MLL, Pylone, etc.","PASSIVE",
U2093="AKTIVCO DEFAUT GE &amp; POWER Cabinet","PASSIVE",
U2093="AKTIVCO Coupure ENEO &amp; Baisse de tension","PASSIVE",
U2093="Coupure ENEO &amp; Baisse de tension","PASSIVE",
U2093="Defaut GE &amp; POWER Cabinet","PASSIVE",
U2093="Sharing","PASSIVE",
U2093="Sites strategiques &amp; DataCenter","PASSIVE",
U2093="Exclu","Exclu",
U2093="SAT","ACTIVE",
U2093="SPARE-ISSUE","SPARE-ISSUE",
U2093="Fiber CAmtel","ACTIVE",
U2093="Fiber AOF","ACTIVE",
U2093="Projet OCM (HUAWEI)","PLANNED WORKS",
U2093="Projet OCM (NOKIA)","PLANNED WORKS",
U2093="ACCESS-ISSUE","ACCESS-ISSUE",
U2093="Projet OCM (ZTE, NOKIA, autres projets)","PLANNED WORKS",
U2093="No root CAuse","No root cause",
U2093="ODU HS","ACTIVE",
U2093="IP &amp; VLAN","ACTIVE",
U2093="Warehouse HUAWEI","SPARE-ISSUE",
U2093="SPARE-HS","SPARE-ISSUE",
U2093="Power Telco","ACTIVE", U2093="no impacts","no impacts"
),"")</f>
        <v>No root cause</v>
      </c>
      <c r="W2093" s="113"/>
      <c r="X2093" s="113"/>
      <c r="Y2093" s="113"/>
      <c r="Z2093" s="113"/>
      <c r="AA2093" s="113"/>
      <c r="AB2093" s="17" t="s">
        <v>5465</v>
      </c>
      <c r="AC2093" s="17" t="str">
        <f>_xlfn.XLOOKUP(B2093,'INCIDENT-04-27-2026'!E:E,'INCIDENT-04-27-2026'!F:F,"")</f>
        <v/>
      </c>
      <c r="AD2093" s="9"/>
      <c r="AE2093" s="7" t="s">
        <v>5465</v>
      </c>
      <c r="AF2093" s="6" t="str">
        <f>_xlfn.XLOOKUP(B2093,'[13]Input_27-04'!$B:$B,'[13]Input_27-04'!$M:$M,"")</f>
        <v/>
      </c>
      <c r="AG2093" s="7"/>
      <c r="AH2093" s="3"/>
      <c r="AI2093" s="18" t="str">
        <f>_xlfn.XLOOKUP(B2093,'[3]Cells Huawei 27042026 10h'!$B:$B,'[3]Cells Huawei 27042026 10h'!$T:$T,"")</f>
        <v/>
      </c>
      <c r="AJ2093" s="18" t="str">
        <f>_xlfn.XLOOKUP(B2093,'[3]Cells Huawei 27042026 15h'!$B:$B,'[3]Cells Huawei 27042026 15h'!$T:$T,"")</f>
        <v/>
      </c>
      <c r="AK2093" s="18" t="str">
        <f>_xlfn.XLOOKUP(B2093,'[4]cells down 27042026 11h28'!$B:$B,'[4]cells down 27042026 11h28'!$R:$R,"")</f>
        <v/>
      </c>
      <c r="AL2093" s="18" t="str">
        <f>_xlfn.XLOOKUP(B2093,'[4]cells down 27042026 18h01'!$B:$B,'[4]cells down 27042026 18h01'!$R:$R,"")</f>
        <v/>
      </c>
      <c r="AM2093" s="18" t="str">
        <f>_xlfn.XLOOKUP(B2093,'[5]cell downs 27042026 11h'!$B:$B,'[5]cell downs 27042026 11h'!$R:$R,"")</f>
        <v/>
      </c>
      <c r="AN2093" s="18" t="str">
        <f>_xlfn.XLOOKUP(B2093,'[5]cell downs 27042026 17h40'!$B:$B,'[5]cell downs 27042026 17h40'!$R:$R,"")</f>
        <v/>
      </c>
      <c r="AO2093" s="18" t="str">
        <f>_xlfn.XLOOKUP(B2093,'[6]ALL SITES DOWN'!$D:$D,'[6]ALL SITES DOWN'!$J:$J,"")</f>
        <v/>
      </c>
      <c r="AP2093" s="18" t="str">
        <f>_xlfn.XLOOKUP(B2093,'[7]ALL SITES DOWN'!$D:$D,'[7]ALL SITES DOWN'!$J:$J,"")</f>
        <v/>
      </c>
      <c r="AQ2093" s="9" t="str">
        <f>_xlfn.XLOOKUP(B2093,[8]sheet1!$AC:$AC,[8]sheet1!$AF:$AF,"")</f>
        <v/>
      </c>
      <c r="AR2093" s="14"/>
      <c r="AS2093" s="14" t="s">
        <v>5465</v>
      </c>
      <c r="AT2093" s="14" t="str">
        <f>_xlfn.XLOOKUP(B2093,'[9]cell downs 18042026 17h'!$B:$B,'[9]cell downs 18042026 17h'!$B:$B,"")</f>
        <v/>
      </c>
      <c r="AU2093" s="14" t="str">
        <f>_xlfn.XLOOKUP(B2093,'[10]Cells Huawei 19042026 15h'!$B:$B,'[10]Cells Huawei 19042026 15h'!$B:$B,"")</f>
        <v/>
      </c>
      <c r="AV2093" s="9" t="str">
        <f>_xlfn.XLOOKUP(B2093,'[11]cells down 19042026 9H40'!$B:$B,'[11]cells down 19042026 9H40'!$B:$B,"")</f>
        <v/>
      </c>
    </row>
    <row r="2094" spans="1:48" hidden="1" x14ac:dyDescent="0.3">
      <c r="A2094" s="1" t="s">
        <v>3581</v>
      </c>
      <c r="B2094" s="8" t="s">
        <v>3582</v>
      </c>
      <c r="C2094" s="3" t="str">
        <f>_xlfn.XLOOKUP(B2094,'[1]daily break down'!$D:$D,'[1]daily break down'!$E:$E,"")</f>
        <v>CENTRE</v>
      </c>
      <c r="D2094" s="1" t="s">
        <v>11</v>
      </c>
      <c r="E2094" s="1" t="s">
        <v>318</v>
      </c>
      <c r="F2094" s="3" t="s">
        <v>69</v>
      </c>
      <c r="G2094" s="1" t="s">
        <v>3583</v>
      </c>
      <c r="H2094" s="29" t="str">
        <f>_xlfn.XLOOKUP(B2094,[2]CALCULATION!$B:$B,[2]CALCULATION!$H:$H,"")</f>
        <v>ZTE</v>
      </c>
      <c r="I2094" s="26">
        <v>0</v>
      </c>
      <c r="J2094" s="26">
        <v>0</v>
      </c>
      <c r="K2094" s="26">
        <v>0</v>
      </c>
      <c r="L2094" s="26">
        <v>0</v>
      </c>
      <c r="M2094" s="26">
        <v>0</v>
      </c>
      <c r="N2094" s="26">
        <v>0</v>
      </c>
      <c r="O2094" s="26">
        <v>0</v>
      </c>
      <c r="P2094" s="114" t="s">
        <v>6364</v>
      </c>
      <c r="Q2094" s="42" t="s">
        <v>5538</v>
      </c>
      <c r="R2094" s="42"/>
      <c r="S2094" s="41" t="str" cm="1">
        <f t="array" ref="S2094">IFERROR(_xlfn.IFS(
U2094="MPR ISSUE","PDH",
U2094="BSS Hardware Issue","BSS",
U2094="Sites strategiques, MLL, Pylone, etc.","ENVTECH",
U2094="AKTIVCO DEFAUT GE &amp; POWER Cabinet","AKTIVCO",
U2094="AKTIVCO Coupure ENEO &amp; Baisse de tension","AKTIVCO GRID ONLY",
U2094="Coupure ENEO &amp; Baisse de tension","IHS GRID ONLY",
U2094="Defaut GE &amp; POWER Cabinet","IHS",
U2094="Sharing","Partners",
U2094="Sites strategiques &amp; DataCenter","SST &amp; DC",
U2094="Exclu","Exclu",
U2094="SAT","SAT",
U2094="SPARE-ISSUE","SPARE-ISSUE",
U2094="Fiber CAmtel","TRANS_FO_CAMTEL",
U2094="Fiber AOF","Fiber AOF",
U2094="Projet OCM (HUAWEI)","TRAVAUX-HUAWEI",
U2094="Projet OCM (NOKIA)","TRAVAUX-NOKIA",
U2094="ACCESS-ISSUE","ACCESS-ISSUE",
U2094="Projet OCM (ZTE, NOKIA, autres projets)","TRAVAUX OCM",
U2094="No root CAuse","No root cause",
U2094="ODU HS","PDH",
U2094="IP &amp; VLAN","PDH",
U2094="Warehouse HUAWEI","SPARE-ISSUE",
U2094="SPARE-HS","SPARE-ISSUE",
U2094="Power Telco","BSS",U2094="no impacts","no impacts"
),"")</f>
        <v>No root cause</v>
      </c>
      <c r="T2094" s="41" t="str" cm="1">
        <f t="array" ref="T2094">IFERROR(_xlfn.IFS(
U2094="MPR ISSUE","TX ISSUE",
U2094="BSS Hardware Issue","RAN ISSUE",
U2094="Sites strategiques, MLL, Pylone, etc.","ENVTECH",
U2094="AKTIVCO DEFAUT GE &amp; POWER Cabinet","POWER ISSUE",
U2094="AKTIVCO Coupure ENEO &amp; Baisse de tension","POWER ISSUE",
U2094="Coupure ENEO &amp; Baisse de tension","POWER ISSUE",
U2094="Defaut GE &amp; POWER Cabinet","POWER ISSUE",
U2094="Sharing","POWER ISSUE",
U2094="Sites strategiques &amp; DataCenter","POWER ISSUE",
U2094="Exclu","Exclu",
U2094="SAT","TX ISSUE",
U2094="SPARE-ISSUE","SPARE-ISSUE",
U2094="Fiber CAmtel","TX ISSUE",
U2094="Fiber AOF","TX ISSUE",
U2094="Projet OCM (HUAWEI)","TRAVAUX-HUAWEI",
U2094="Projet OCM (NOKIA)","TRAVAUX -NOKIA",
U2094="ACCESS-ISSUE","ACCESS-ISSUE",
U2094="Projet OCM (ZTE, NOKIA, autres projets)","TRAVAUX OCM",
U2094="No root CAuse","No root cause",
U2094="ODU HS","TX ISSUE",
U2094="IP &amp; VLAN","TX ISSUE",
U2094="Warehouse HUAWEI","SPARE-ISSUE",
U2094="SPARE-HS","SPARE-ISSUE",
U2094="Power Telco","RAN ISSUE",U2094="no impacts","no impacts"
),"")</f>
        <v>No root cause</v>
      </c>
      <c r="U2094" s="68" t="s">
        <v>5691</v>
      </c>
      <c r="V2094" s="41" t="str" cm="1">
        <f t="array" ref="V2094">IFERROR(_xlfn.IFS(
U2094="MPR ISSUE","ACTIVE",
U2094="BSS Hardware Issue","ACTIVE",
U2094="Sites strategiques, MLL, Pylone, etc.","PASSIVE",
U2094="AKTIVCO DEFAUT GE &amp; POWER Cabinet","PASSIVE",
U2094="AKTIVCO Coupure ENEO &amp; Baisse de tension","PASSIVE",
U2094="Coupure ENEO &amp; Baisse de tension","PASSIVE",
U2094="Defaut GE &amp; POWER Cabinet","PASSIVE",
U2094="Sharing","PASSIVE",
U2094="Sites strategiques &amp; DataCenter","PASSIVE",
U2094="Exclu","Exclu",
U2094="SAT","ACTIVE",
U2094="SPARE-ISSUE","SPARE-ISSUE",
U2094="Fiber CAmtel","ACTIVE",
U2094="Fiber AOF","ACTIVE",
U2094="Projet OCM (HUAWEI)","PLANNED WORKS",
U2094="Projet OCM (NOKIA)","PLANNED WORKS",
U2094="ACCESS-ISSUE","ACCESS-ISSUE",
U2094="Projet OCM (ZTE, NOKIA, autres projets)","PLANNED WORKS",
U2094="No root CAuse","No root cause",
U2094="ODU HS","ACTIVE",
U2094="IP &amp; VLAN","ACTIVE",
U2094="Warehouse HUAWEI","SPARE-ISSUE",
U2094="SPARE-HS","SPARE-ISSUE",
U2094="Power Telco","ACTIVE", U2094="no impacts","no impacts"
),"")</f>
        <v>No root cause</v>
      </c>
      <c r="W2094" s="113"/>
      <c r="X2094" s="113"/>
      <c r="Y2094" s="113"/>
      <c r="Z2094" s="113"/>
      <c r="AA2094" s="113"/>
      <c r="AB2094" s="17" t="s">
        <v>5465</v>
      </c>
      <c r="AC2094" s="17" t="str">
        <f>_xlfn.XLOOKUP(B2094,'INCIDENT-04-27-2026'!E:E,'INCIDENT-04-27-2026'!F:F,"")</f>
        <v/>
      </c>
      <c r="AD2094" s="9"/>
      <c r="AE2094" s="7" t="s">
        <v>5465</v>
      </c>
      <c r="AF2094" s="6" t="str">
        <f>_xlfn.XLOOKUP(B2094,'[13]Input_27-04'!$B:$B,'[13]Input_27-04'!$M:$M,"")</f>
        <v/>
      </c>
      <c r="AG2094" s="7"/>
      <c r="AH2094" s="3"/>
      <c r="AI2094" s="18" t="str">
        <f>_xlfn.XLOOKUP(B2094,'[3]Cells Huawei 27042026 10h'!$B:$B,'[3]Cells Huawei 27042026 10h'!$T:$T,"")</f>
        <v/>
      </c>
      <c r="AJ2094" s="18" t="str">
        <f>_xlfn.XLOOKUP(B2094,'[3]Cells Huawei 27042026 15h'!$B:$B,'[3]Cells Huawei 27042026 15h'!$T:$T,"")</f>
        <v/>
      </c>
      <c r="AK2094" s="18" t="str">
        <f>_xlfn.XLOOKUP(B2094,'[4]cells down 27042026 11h28'!$B:$B,'[4]cells down 27042026 11h28'!$R:$R,"")</f>
        <v/>
      </c>
      <c r="AL2094" s="18" t="str">
        <f>_xlfn.XLOOKUP(B2094,'[4]cells down 27042026 18h01'!$B:$B,'[4]cells down 27042026 18h01'!$R:$R,"")</f>
        <v/>
      </c>
      <c r="AM2094" s="18" t="str">
        <f>_xlfn.XLOOKUP(B2094,'[5]cell downs 27042026 11h'!$B:$B,'[5]cell downs 27042026 11h'!$R:$R,"")</f>
        <v/>
      </c>
      <c r="AN2094" s="18" t="str">
        <f>_xlfn.XLOOKUP(B2094,'[5]cell downs 27042026 17h40'!$B:$B,'[5]cell downs 27042026 17h40'!$R:$R,"")</f>
        <v/>
      </c>
      <c r="AO2094" s="18" t="str">
        <f>_xlfn.XLOOKUP(B2094,'[6]ALL SITES DOWN'!$D:$D,'[6]ALL SITES DOWN'!$J:$J,"")</f>
        <v/>
      </c>
      <c r="AP2094" s="18" t="str">
        <f>_xlfn.XLOOKUP(B2094,'[7]ALL SITES DOWN'!$D:$D,'[7]ALL SITES DOWN'!$J:$J,"")</f>
        <v/>
      </c>
      <c r="AQ2094" s="9" t="str">
        <f>_xlfn.XLOOKUP(B2094,[8]sheet1!$AC:$AC,[8]sheet1!$AF:$AF,"")</f>
        <v/>
      </c>
      <c r="AR2094" s="14"/>
      <c r="AS2094" s="14" t="s">
        <v>5465</v>
      </c>
      <c r="AT2094" s="14" t="str">
        <f>_xlfn.XLOOKUP(B2094,'[9]cell downs 18042026 17h'!$B:$B,'[9]cell downs 18042026 17h'!$B:$B,"")</f>
        <v/>
      </c>
      <c r="AU2094" s="14" t="str">
        <f>_xlfn.XLOOKUP(B2094,'[10]Cells Huawei 19042026 15h'!$B:$B,'[10]Cells Huawei 19042026 15h'!$B:$B,"")</f>
        <v/>
      </c>
      <c r="AV2094" s="9" t="str">
        <f>_xlfn.XLOOKUP(B2094,'[11]cells down 19042026 9H40'!$B:$B,'[11]cells down 19042026 9H40'!$B:$B,"")</f>
        <v/>
      </c>
    </row>
    <row r="2095" spans="1:48" hidden="1" x14ac:dyDescent="0.3">
      <c r="A2095" s="1" t="s">
        <v>3584</v>
      </c>
      <c r="B2095" s="8" t="s">
        <v>3585</v>
      </c>
      <c r="C2095" s="3" t="str">
        <f>_xlfn.XLOOKUP(B2095,'[1]daily break down'!$D:$D,'[1]daily break down'!$E:$E,"")</f>
        <v>CENTRE</v>
      </c>
      <c r="D2095" s="1" t="s">
        <v>11</v>
      </c>
      <c r="E2095" s="1" t="s">
        <v>237</v>
      </c>
      <c r="F2095" s="3" t="s">
        <v>226</v>
      </c>
      <c r="G2095" s="1" t="s">
        <v>3586</v>
      </c>
      <c r="H2095" s="29" t="str">
        <f>_xlfn.XLOOKUP(B2095,[2]CALCULATION!$B:$B,[2]CALCULATION!$H:$H,"")</f>
        <v>ZTE</v>
      </c>
      <c r="I2095" s="26">
        <v>0</v>
      </c>
      <c r="J2095" s="26">
        <v>0</v>
      </c>
      <c r="K2095" s="26">
        <v>0</v>
      </c>
      <c r="L2095" s="26">
        <v>0</v>
      </c>
      <c r="M2095" s="26">
        <v>0</v>
      </c>
      <c r="N2095" s="26">
        <v>0</v>
      </c>
      <c r="O2095" s="26">
        <v>0</v>
      </c>
      <c r="P2095" s="114" t="s">
        <v>6364</v>
      </c>
      <c r="Q2095" s="42" t="s">
        <v>5538</v>
      </c>
      <c r="R2095" s="42"/>
      <c r="S2095" s="41" t="str" cm="1">
        <f t="array" ref="S2095">IFERROR(_xlfn.IFS(
U2095="MPR ISSUE","PDH",
U2095="BSS Hardware Issue","BSS",
U2095="Sites strategiques, MLL, Pylone, etc.","ENVTECH",
U2095="AKTIVCO DEFAUT GE &amp; POWER Cabinet","AKTIVCO",
U2095="AKTIVCO Coupure ENEO &amp; Baisse de tension","AKTIVCO GRID ONLY",
U2095="Coupure ENEO &amp; Baisse de tension","IHS GRID ONLY",
U2095="Defaut GE &amp; POWER Cabinet","IHS",
U2095="Sharing","Partners",
U2095="Sites strategiques &amp; DataCenter","SST &amp; DC",
U2095="Exclu","Exclu",
U2095="SAT","SAT",
U2095="SPARE-ISSUE","SPARE-ISSUE",
U2095="Fiber CAmtel","TRANS_FO_CAMTEL",
U2095="Fiber AOF","Fiber AOF",
U2095="Projet OCM (HUAWEI)","TRAVAUX-HUAWEI",
U2095="Projet OCM (NOKIA)","TRAVAUX-NOKIA",
U2095="ACCESS-ISSUE","ACCESS-ISSUE",
U2095="Projet OCM (ZTE, NOKIA, autres projets)","TRAVAUX OCM",
U2095="No root CAuse","No root cause",
U2095="ODU HS","PDH",
U2095="IP &amp; VLAN","PDH",
U2095="Warehouse HUAWEI","SPARE-ISSUE",
U2095="SPARE-HS","SPARE-ISSUE",
U2095="Power Telco","BSS",U2095="no impacts","no impacts"
),"")</f>
        <v>No root cause</v>
      </c>
      <c r="T2095" s="41" t="str" cm="1">
        <f t="array" ref="T2095">IFERROR(_xlfn.IFS(
U2095="MPR ISSUE","TX ISSUE",
U2095="BSS Hardware Issue","RAN ISSUE",
U2095="Sites strategiques, MLL, Pylone, etc.","ENVTECH",
U2095="AKTIVCO DEFAUT GE &amp; POWER Cabinet","POWER ISSUE",
U2095="AKTIVCO Coupure ENEO &amp; Baisse de tension","POWER ISSUE",
U2095="Coupure ENEO &amp; Baisse de tension","POWER ISSUE",
U2095="Defaut GE &amp; POWER Cabinet","POWER ISSUE",
U2095="Sharing","POWER ISSUE",
U2095="Sites strategiques &amp; DataCenter","POWER ISSUE",
U2095="Exclu","Exclu",
U2095="SAT","TX ISSUE",
U2095="SPARE-ISSUE","SPARE-ISSUE",
U2095="Fiber CAmtel","TX ISSUE",
U2095="Fiber AOF","TX ISSUE",
U2095="Projet OCM (HUAWEI)","TRAVAUX-HUAWEI",
U2095="Projet OCM (NOKIA)","TRAVAUX -NOKIA",
U2095="ACCESS-ISSUE","ACCESS-ISSUE",
U2095="Projet OCM (ZTE, NOKIA, autres projets)","TRAVAUX OCM",
U2095="No root CAuse","No root cause",
U2095="ODU HS","TX ISSUE",
U2095="IP &amp; VLAN","TX ISSUE",
U2095="Warehouse HUAWEI","SPARE-ISSUE",
U2095="SPARE-HS","SPARE-ISSUE",
U2095="Power Telco","RAN ISSUE",U2095="no impacts","no impacts"
),"")</f>
        <v>No root cause</v>
      </c>
      <c r="U2095" s="68" t="s">
        <v>5691</v>
      </c>
      <c r="V2095" s="41" t="str" cm="1">
        <f t="array" ref="V2095">IFERROR(_xlfn.IFS(
U2095="MPR ISSUE","ACTIVE",
U2095="BSS Hardware Issue","ACTIVE",
U2095="Sites strategiques, MLL, Pylone, etc.","PASSIVE",
U2095="AKTIVCO DEFAUT GE &amp; POWER Cabinet","PASSIVE",
U2095="AKTIVCO Coupure ENEO &amp; Baisse de tension","PASSIVE",
U2095="Coupure ENEO &amp; Baisse de tension","PASSIVE",
U2095="Defaut GE &amp; POWER Cabinet","PASSIVE",
U2095="Sharing","PASSIVE",
U2095="Sites strategiques &amp; DataCenter","PASSIVE",
U2095="Exclu","Exclu",
U2095="SAT","ACTIVE",
U2095="SPARE-ISSUE","SPARE-ISSUE",
U2095="Fiber CAmtel","ACTIVE",
U2095="Fiber AOF","ACTIVE",
U2095="Projet OCM (HUAWEI)","PLANNED WORKS",
U2095="Projet OCM (NOKIA)","PLANNED WORKS",
U2095="ACCESS-ISSUE","ACCESS-ISSUE",
U2095="Projet OCM (ZTE, NOKIA, autres projets)","PLANNED WORKS",
U2095="No root CAuse","No root cause",
U2095="ODU HS","ACTIVE",
U2095="IP &amp; VLAN","ACTIVE",
U2095="Warehouse HUAWEI","SPARE-ISSUE",
U2095="SPARE-HS","SPARE-ISSUE",
U2095="Power Telco","ACTIVE", U2095="no impacts","no impacts"
),"")</f>
        <v>No root cause</v>
      </c>
      <c r="W2095" s="113"/>
      <c r="X2095" s="113"/>
      <c r="Y2095" s="113"/>
      <c r="Z2095" s="113"/>
      <c r="AA2095" s="113"/>
      <c r="AB2095" s="17" t="s">
        <v>5465</v>
      </c>
      <c r="AC2095" s="17" t="str">
        <f>_xlfn.XLOOKUP(B2095,'INCIDENT-04-27-2026'!E:E,'INCIDENT-04-27-2026'!F:F,"")</f>
        <v/>
      </c>
      <c r="AD2095" s="9"/>
      <c r="AE2095" s="7" t="s">
        <v>5465</v>
      </c>
      <c r="AF2095" s="6" t="str">
        <f>_xlfn.XLOOKUP(B2095,'[13]Input_27-04'!$B:$B,'[13]Input_27-04'!$M:$M,"")</f>
        <v/>
      </c>
      <c r="AG2095" s="7"/>
      <c r="AH2095" s="3"/>
      <c r="AI2095" s="18" t="str">
        <f>_xlfn.XLOOKUP(B2095,'[3]Cells Huawei 27042026 10h'!$B:$B,'[3]Cells Huawei 27042026 10h'!$T:$T,"")</f>
        <v/>
      </c>
      <c r="AJ2095" s="18" t="str">
        <f>_xlfn.XLOOKUP(B2095,'[3]Cells Huawei 27042026 15h'!$B:$B,'[3]Cells Huawei 27042026 15h'!$T:$T,"")</f>
        <v/>
      </c>
      <c r="AK2095" s="18" t="str">
        <f>_xlfn.XLOOKUP(B2095,'[4]cells down 27042026 11h28'!$B:$B,'[4]cells down 27042026 11h28'!$R:$R,"")</f>
        <v/>
      </c>
      <c r="AL2095" s="18" t="str">
        <f>_xlfn.XLOOKUP(B2095,'[4]cells down 27042026 18h01'!$B:$B,'[4]cells down 27042026 18h01'!$R:$R,"")</f>
        <v/>
      </c>
      <c r="AM2095" s="18" t="str">
        <f>_xlfn.XLOOKUP(B2095,'[5]cell downs 27042026 11h'!$B:$B,'[5]cell downs 27042026 11h'!$R:$R,"")</f>
        <v/>
      </c>
      <c r="AN2095" s="18" t="str">
        <f>_xlfn.XLOOKUP(B2095,'[5]cell downs 27042026 17h40'!$B:$B,'[5]cell downs 27042026 17h40'!$R:$R,"")</f>
        <v/>
      </c>
      <c r="AO2095" s="18" t="str">
        <f>_xlfn.XLOOKUP(B2095,'[6]ALL SITES DOWN'!$D:$D,'[6]ALL SITES DOWN'!$J:$J,"")</f>
        <v/>
      </c>
      <c r="AP2095" s="18" t="str">
        <f>_xlfn.XLOOKUP(B2095,'[7]ALL SITES DOWN'!$D:$D,'[7]ALL SITES DOWN'!$J:$J,"")</f>
        <v/>
      </c>
      <c r="AQ2095" s="9" t="str">
        <f>_xlfn.XLOOKUP(B2095,[8]sheet1!$AC:$AC,[8]sheet1!$AF:$AF,"")</f>
        <v/>
      </c>
      <c r="AR2095" s="14"/>
      <c r="AS2095" s="14" t="s">
        <v>5465</v>
      </c>
      <c r="AT2095" s="14" t="str">
        <f>_xlfn.XLOOKUP(B2095,'[9]cell downs 18042026 17h'!$B:$B,'[9]cell downs 18042026 17h'!$B:$B,"")</f>
        <v/>
      </c>
      <c r="AU2095" s="14" t="str">
        <f>_xlfn.XLOOKUP(B2095,'[10]Cells Huawei 19042026 15h'!$B:$B,'[10]Cells Huawei 19042026 15h'!$B:$B,"")</f>
        <v/>
      </c>
      <c r="AV2095" s="9" t="str">
        <f>_xlfn.XLOOKUP(B2095,'[11]cells down 19042026 9H40'!$B:$B,'[11]cells down 19042026 9H40'!$B:$B,"")</f>
        <v/>
      </c>
    </row>
    <row r="2096" spans="1:48" hidden="1" x14ac:dyDescent="0.3">
      <c r="A2096" s="2" t="s">
        <v>3587</v>
      </c>
      <c r="B2096" s="8" t="s">
        <v>3588</v>
      </c>
      <c r="C2096" s="3" t="str">
        <f>_xlfn.XLOOKUP(B2096,'[1]daily break down'!$D:$D,'[1]daily break down'!$E:$E,"")</f>
        <v>CENTRE</v>
      </c>
      <c r="D2096" s="1" t="s">
        <v>11</v>
      </c>
      <c r="E2096" s="1" t="s">
        <v>12</v>
      </c>
      <c r="F2096" s="3" t="s">
        <v>226</v>
      </c>
      <c r="G2096" s="1" t="s">
        <v>3587</v>
      </c>
      <c r="H2096" s="29" t="str">
        <f>_xlfn.XLOOKUP(B2096,[2]CALCULATION!$B:$B,[2]CALCULATION!$H:$H,"")</f>
        <v>ZTE</v>
      </c>
      <c r="I2096" s="26">
        <v>0</v>
      </c>
      <c r="J2096" s="26">
        <v>0</v>
      </c>
      <c r="K2096" s="26">
        <v>0</v>
      </c>
      <c r="L2096" s="26">
        <v>0</v>
      </c>
      <c r="M2096" s="26">
        <v>0</v>
      </c>
      <c r="N2096" s="26">
        <v>0</v>
      </c>
      <c r="O2096" s="26">
        <v>0</v>
      </c>
      <c r="P2096" s="114" t="s">
        <v>6364</v>
      </c>
      <c r="Q2096" s="42" t="s">
        <v>5538</v>
      </c>
      <c r="R2096" s="42"/>
      <c r="S2096" s="41" t="str" cm="1">
        <f t="array" ref="S2096">IFERROR(_xlfn.IFS(
U2096="MPR ISSUE","PDH",
U2096="BSS Hardware Issue","BSS",
U2096="Sites strategiques, MLL, Pylone, etc.","ENVTECH",
U2096="AKTIVCO DEFAUT GE &amp; POWER Cabinet","AKTIVCO",
U2096="AKTIVCO Coupure ENEO &amp; Baisse de tension","AKTIVCO GRID ONLY",
U2096="Coupure ENEO &amp; Baisse de tension","IHS GRID ONLY",
U2096="Defaut GE &amp; POWER Cabinet","IHS",
U2096="Sharing","Partners",
U2096="Sites strategiques &amp; DataCenter","SST &amp; DC",
U2096="Exclu","Exclu",
U2096="SAT","SAT",
U2096="SPARE-ISSUE","SPARE-ISSUE",
U2096="Fiber CAmtel","TRANS_FO_CAMTEL",
U2096="Fiber AOF","Fiber AOF",
U2096="Projet OCM (HUAWEI)","TRAVAUX-HUAWEI",
U2096="Projet OCM (NOKIA)","TRAVAUX-NOKIA",
U2096="ACCESS-ISSUE","ACCESS-ISSUE",
U2096="Projet OCM (ZTE, NOKIA, autres projets)","TRAVAUX OCM",
U2096="No root CAuse","No root cause",
U2096="ODU HS","PDH",
U2096="IP &amp; VLAN","PDH",
U2096="Warehouse HUAWEI","SPARE-ISSUE",
U2096="SPARE-HS","SPARE-ISSUE",
U2096="Power Telco","BSS",U2096="no impacts","no impacts"
),"")</f>
        <v>No root cause</v>
      </c>
      <c r="T2096" s="41" t="str" cm="1">
        <f t="array" ref="T2096">IFERROR(_xlfn.IFS(
U2096="MPR ISSUE","TX ISSUE",
U2096="BSS Hardware Issue","RAN ISSUE",
U2096="Sites strategiques, MLL, Pylone, etc.","ENVTECH",
U2096="AKTIVCO DEFAUT GE &amp; POWER Cabinet","POWER ISSUE",
U2096="AKTIVCO Coupure ENEO &amp; Baisse de tension","POWER ISSUE",
U2096="Coupure ENEO &amp; Baisse de tension","POWER ISSUE",
U2096="Defaut GE &amp; POWER Cabinet","POWER ISSUE",
U2096="Sharing","POWER ISSUE",
U2096="Sites strategiques &amp; DataCenter","POWER ISSUE",
U2096="Exclu","Exclu",
U2096="SAT","TX ISSUE",
U2096="SPARE-ISSUE","SPARE-ISSUE",
U2096="Fiber CAmtel","TX ISSUE",
U2096="Fiber AOF","TX ISSUE",
U2096="Projet OCM (HUAWEI)","TRAVAUX-HUAWEI",
U2096="Projet OCM (NOKIA)","TRAVAUX -NOKIA",
U2096="ACCESS-ISSUE","ACCESS-ISSUE",
U2096="Projet OCM (ZTE, NOKIA, autres projets)","TRAVAUX OCM",
U2096="No root CAuse","No root cause",
U2096="ODU HS","TX ISSUE",
U2096="IP &amp; VLAN","TX ISSUE",
U2096="Warehouse HUAWEI","SPARE-ISSUE",
U2096="SPARE-HS","SPARE-ISSUE",
U2096="Power Telco","RAN ISSUE",U2096="no impacts","no impacts"
),"")</f>
        <v>No root cause</v>
      </c>
      <c r="U2096" s="68" t="s">
        <v>5691</v>
      </c>
      <c r="V2096" s="41" t="str" cm="1">
        <f t="array" ref="V2096">IFERROR(_xlfn.IFS(
U2096="MPR ISSUE","ACTIVE",
U2096="BSS Hardware Issue","ACTIVE",
U2096="Sites strategiques, MLL, Pylone, etc.","PASSIVE",
U2096="AKTIVCO DEFAUT GE &amp; POWER Cabinet","PASSIVE",
U2096="AKTIVCO Coupure ENEO &amp; Baisse de tension","PASSIVE",
U2096="Coupure ENEO &amp; Baisse de tension","PASSIVE",
U2096="Defaut GE &amp; POWER Cabinet","PASSIVE",
U2096="Sharing","PASSIVE",
U2096="Sites strategiques &amp; DataCenter","PASSIVE",
U2096="Exclu","Exclu",
U2096="SAT","ACTIVE",
U2096="SPARE-ISSUE","SPARE-ISSUE",
U2096="Fiber CAmtel","ACTIVE",
U2096="Fiber AOF","ACTIVE",
U2096="Projet OCM (HUAWEI)","PLANNED WORKS",
U2096="Projet OCM (NOKIA)","PLANNED WORKS",
U2096="ACCESS-ISSUE","ACCESS-ISSUE",
U2096="Projet OCM (ZTE, NOKIA, autres projets)","PLANNED WORKS",
U2096="No root CAuse","No root cause",
U2096="ODU HS","ACTIVE",
U2096="IP &amp; VLAN","ACTIVE",
U2096="Warehouse HUAWEI","SPARE-ISSUE",
U2096="SPARE-HS","SPARE-ISSUE",
U2096="Power Telco","ACTIVE", U2096="no impacts","no impacts"
),"")</f>
        <v>No root cause</v>
      </c>
      <c r="W2096" s="113"/>
      <c r="X2096" s="113"/>
      <c r="Y2096" s="113"/>
      <c r="Z2096" s="113"/>
      <c r="AA2096" s="113"/>
      <c r="AB2096" s="17" t="s">
        <v>5465</v>
      </c>
      <c r="AC2096" s="17" t="str">
        <f>_xlfn.XLOOKUP(B2096,'INCIDENT-04-27-2026'!E:E,'INCIDENT-04-27-2026'!F:F,"")</f>
        <v/>
      </c>
      <c r="AD2096" s="9"/>
      <c r="AE2096" s="7" t="s">
        <v>5465</v>
      </c>
      <c r="AF2096" s="6" t="str">
        <f>_xlfn.XLOOKUP(B2096,'[13]Input_27-04'!$B:$B,'[13]Input_27-04'!$M:$M,"")</f>
        <v/>
      </c>
      <c r="AG2096" s="7"/>
      <c r="AH2096" s="3"/>
      <c r="AI2096" s="18" t="str">
        <f>_xlfn.XLOOKUP(B2096,'[3]Cells Huawei 27042026 10h'!$B:$B,'[3]Cells Huawei 27042026 10h'!$T:$T,"")</f>
        <v/>
      </c>
      <c r="AJ2096" s="18" t="str">
        <f>_xlfn.XLOOKUP(B2096,'[3]Cells Huawei 27042026 15h'!$B:$B,'[3]Cells Huawei 27042026 15h'!$T:$T,"")</f>
        <v/>
      </c>
      <c r="AK2096" s="18" t="str">
        <f>_xlfn.XLOOKUP(B2096,'[4]cells down 27042026 11h28'!$B:$B,'[4]cells down 27042026 11h28'!$R:$R,"")</f>
        <v/>
      </c>
      <c r="AL2096" s="18" t="str">
        <f>_xlfn.XLOOKUP(B2096,'[4]cells down 27042026 18h01'!$B:$B,'[4]cells down 27042026 18h01'!$R:$R,"")</f>
        <v/>
      </c>
      <c r="AM2096" s="18" t="str">
        <f>_xlfn.XLOOKUP(B2096,'[5]cell downs 27042026 11h'!$B:$B,'[5]cell downs 27042026 11h'!$R:$R,"")</f>
        <v/>
      </c>
      <c r="AN2096" s="18" t="str">
        <f>_xlfn.XLOOKUP(B2096,'[5]cell downs 27042026 17h40'!$B:$B,'[5]cell downs 27042026 17h40'!$R:$R,"")</f>
        <v/>
      </c>
      <c r="AO2096" s="18" t="str">
        <f>_xlfn.XLOOKUP(B2096,'[6]ALL SITES DOWN'!$D:$D,'[6]ALL SITES DOWN'!$J:$J,"")</f>
        <v/>
      </c>
      <c r="AP2096" s="18" t="str">
        <f>_xlfn.XLOOKUP(B2096,'[7]ALL SITES DOWN'!$D:$D,'[7]ALL SITES DOWN'!$J:$J,"")</f>
        <v/>
      </c>
      <c r="AQ2096" s="9" t="str">
        <f>_xlfn.XLOOKUP(B2096,[8]sheet1!$AC:$AC,[8]sheet1!$AF:$AF,"")</f>
        <v/>
      </c>
      <c r="AR2096" s="14"/>
      <c r="AS2096" s="14" t="s">
        <v>5465</v>
      </c>
      <c r="AT2096" s="14" t="str">
        <f>_xlfn.XLOOKUP(B2096,'[9]cell downs 18042026 17h'!$B:$B,'[9]cell downs 18042026 17h'!$B:$B,"")</f>
        <v/>
      </c>
      <c r="AU2096" s="14" t="str">
        <f>_xlfn.XLOOKUP(B2096,'[10]Cells Huawei 19042026 15h'!$B:$B,'[10]Cells Huawei 19042026 15h'!$B:$B,"")</f>
        <v/>
      </c>
      <c r="AV2096" s="9" t="str">
        <f>_xlfn.XLOOKUP(B2096,'[11]cells down 19042026 9H40'!$B:$B,'[11]cells down 19042026 9H40'!$B:$B,"")</f>
        <v/>
      </c>
    </row>
    <row r="2097" spans="1:48" hidden="1" x14ac:dyDescent="0.3">
      <c r="A2097" s="1" t="s">
        <v>3589</v>
      </c>
      <c r="B2097" s="8" t="s">
        <v>3590</v>
      </c>
      <c r="C2097" s="3" t="str">
        <f>_xlfn.XLOOKUP(B2097,'[1]daily break down'!$D:$D,'[1]daily break down'!$E:$E,"")</f>
        <v>CENTRE</v>
      </c>
      <c r="D2097" s="1" t="s">
        <v>11</v>
      </c>
      <c r="E2097" s="1" t="s">
        <v>12</v>
      </c>
      <c r="F2097" s="3" t="s">
        <v>226</v>
      </c>
      <c r="G2097" s="1" t="s">
        <v>3589</v>
      </c>
      <c r="H2097" s="29" t="str">
        <f>_xlfn.XLOOKUP(B2097,[2]CALCULATION!$B:$B,[2]CALCULATION!$H:$H,"")</f>
        <v>ZTE</v>
      </c>
      <c r="I2097" s="26">
        <v>0</v>
      </c>
      <c r="J2097" s="26">
        <v>0</v>
      </c>
      <c r="K2097" s="26">
        <v>0</v>
      </c>
      <c r="L2097" s="26">
        <v>0</v>
      </c>
      <c r="M2097" s="26">
        <v>0</v>
      </c>
      <c r="N2097" s="26">
        <v>0</v>
      </c>
      <c r="O2097" s="26">
        <v>0</v>
      </c>
      <c r="P2097" s="114" t="s">
        <v>6364</v>
      </c>
      <c r="Q2097" s="42" t="s">
        <v>5538</v>
      </c>
      <c r="R2097" s="42"/>
      <c r="S2097" s="41" t="str" cm="1">
        <f t="array" ref="S2097">IFERROR(_xlfn.IFS(
U2097="MPR ISSUE","PDH",
U2097="BSS Hardware Issue","BSS",
U2097="Sites strategiques, MLL, Pylone, etc.","ENVTECH",
U2097="AKTIVCO DEFAUT GE &amp; POWER Cabinet","AKTIVCO",
U2097="AKTIVCO Coupure ENEO &amp; Baisse de tension","AKTIVCO GRID ONLY",
U2097="Coupure ENEO &amp; Baisse de tension","IHS GRID ONLY",
U2097="Defaut GE &amp; POWER Cabinet","IHS",
U2097="Sharing","Partners",
U2097="Sites strategiques &amp; DataCenter","SST &amp; DC",
U2097="Exclu","Exclu",
U2097="SAT","SAT",
U2097="SPARE-ISSUE","SPARE-ISSUE",
U2097="Fiber CAmtel","TRANS_FO_CAMTEL",
U2097="Fiber AOF","Fiber AOF",
U2097="Projet OCM (HUAWEI)","TRAVAUX-HUAWEI",
U2097="Projet OCM (NOKIA)","TRAVAUX-NOKIA",
U2097="ACCESS-ISSUE","ACCESS-ISSUE",
U2097="Projet OCM (ZTE, NOKIA, autres projets)","TRAVAUX OCM",
U2097="No root CAuse","No root cause",
U2097="ODU HS","PDH",
U2097="IP &amp; VLAN","PDH",
U2097="Warehouse HUAWEI","SPARE-ISSUE",
U2097="SPARE-HS","SPARE-ISSUE",
U2097="Power Telco","BSS",U2097="no impacts","no impacts"
),"")</f>
        <v>No root cause</v>
      </c>
      <c r="T2097" s="41" t="str" cm="1">
        <f t="array" ref="T2097">IFERROR(_xlfn.IFS(
U2097="MPR ISSUE","TX ISSUE",
U2097="BSS Hardware Issue","RAN ISSUE",
U2097="Sites strategiques, MLL, Pylone, etc.","ENVTECH",
U2097="AKTIVCO DEFAUT GE &amp; POWER Cabinet","POWER ISSUE",
U2097="AKTIVCO Coupure ENEO &amp; Baisse de tension","POWER ISSUE",
U2097="Coupure ENEO &amp; Baisse de tension","POWER ISSUE",
U2097="Defaut GE &amp; POWER Cabinet","POWER ISSUE",
U2097="Sharing","POWER ISSUE",
U2097="Sites strategiques &amp; DataCenter","POWER ISSUE",
U2097="Exclu","Exclu",
U2097="SAT","TX ISSUE",
U2097="SPARE-ISSUE","SPARE-ISSUE",
U2097="Fiber CAmtel","TX ISSUE",
U2097="Fiber AOF","TX ISSUE",
U2097="Projet OCM (HUAWEI)","TRAVAUX-HUAWEI",
U2097="Projet OCM (NOKIA)","TRAVAUX -NOKIA",
U2097="ACCESS-ISSUE","ACCESS-ISSUE",
U2097="Projet OCM (ZTE, NOKIA, autres projets)","TRAVAUX OCM",
U2097="No root CAuse","No root cause",
U2097="ODU HS","TX ISSUE",
U2097="IP &amp; VLAN","TX ISSUE",
U2097="Warehouse HUAWEI","SPARE-ISSUE",
U2097="SPARE-HS","SPARE-ISSUE",
U2097="Power Telco","RAN ISSUE",U2097="no impacts","no impacts"
),"")</f>
        <v>No root cause</v>
      </c>
      <c r="U2097" s="68" t="s">
        <v>5691</v>
      </c>
      <c r="V2097" s="41" t="str" cm="1">
        <f t="array" ref="V2097">IFERROR(_xlfn.IFS(
U2097="MPR ISSUE","ACTIVE",
U2097="BSS Hardware Issue","ACTIVE",
U2097="Sites strategiques, MLL, Pylone, etc.","PASSIVE",
U2097="AKTIVCO DEFAUT GE &amp; POWER Cabinet","PASSIVE",
U2097="AKTIVCO Coupure ENEO &amp; Baisse de tension","PASSIVE",
U2097="Coupure ENEO &amp; Baisse de tension","PASSIVE",
U2097="Defaut GE &amp; POWER Cabinet","PASSIVE",
U2097="Sharing","PASSIVE",
U2097="Sites strategiques &amp; DataCenter","PASSIVE",
U2097="Exclu","Exclu",
U2097="SAT","ACTIVE",
U2097="SPARE-ISSUE","SPARE-ISSUE",
U2097="Fiber CAmtel","ACTIVE",
U2097="Fiber AOF","ACTIVE",
U2097="Projet OCM (HUAWEI)","PLANNED WORKS",
U2097="Projet OCM (NOKIA)","PLANNED WORKS",
U2097="ACCESS-ISSUE","ACCESS-ISSUE",
U2097="Projet OCM (ZTE, NOKIA, autres projets)","PLANNED WORKS",
U2097="No root CAuse","No root cause",
U2097="ODU HS","ACTIVE",
U2097="IP &amp; VLAN","ACTIVE",
U2097="Warehouse HUAWEI","SPARE-ISSUE",
U2097="SPARE-HS","SPARE-ISSUE",
U2097="Power Telco","ACTIVE", U2097="no impacts","no impacts"
),"")</f>
        <v>No root cause</v>
      </c>
      <c r="W2097" s="113"/>
      <c r="X2097" s="113"/>
      <c r="Y2097" s="113"/>
      <c r="Z2097" s="113"/>
      <c r="AA2097" s="113"/>
      <c r="AB2097" s="17" t="s">
        <v>5465</v>
      </c>
      <c r="AC2097" s="17" t="str">
        <f>_xlfn.XLOOKUP(B2097,'INCIDENT-04-27-2026'!E:E,'INCIDENT-04-27-2026'!F:F,"")</f>
        <v/>
      </c>
      <c r="AD2097" s="9"/>
      <c r="AE2097" s="7" t="s">
        <v>5465</v>
      </c>
      <c r="AF2097" s="6" t="str">
        <f>_xlfn.XLOOKUP(B2097,'[13]Input_27-04'!$B:$B,'[13]Input_27-04'!$M:$M,"")</f>
        <v/>
      </c>
      <c r="AG2097" s="7"/>
      <c r="AH2097" s="3"/>
      <c r="AI2097" s="18" t="str">
        <f>_xlfn.XLOOKUP(B2097,'[3]Cells Huawei 27042026 10h'!$B:$B,'[3]Cells Huawei 27042026 10h'!$T:$T,"")</f>
        <v/>
      </c>
      <c r="AJ2097" s="18" t="str">
        <f>_xlfn.XLOOKUP(B2097,'[3]Cells Huawei 27042026 15h'!$B:$B,'[3]Cells Huawei 27042026 15h'!$T:$T,"")</f>
        <v/>
      </c>
      <c r="AK2097" s="18" t="str">
        <f>_xlfn.XLOOKUP(B2097,'[4]cells down 27042026 11h28'!$B:$B,'[4]cells down 27042026 11h28'!$R:$R,"")</f>
        <v/>
      </c>
      <c r="AL2097" s="18" t="str">
        <f>_xlfn.XLOOKUP(B2097,'[4]cells down 27042026 18h01'!$B:$B,'[4]cells down 27042026 18h01'!$R:$R,"")</f>
        <v/>
      </c>
      <c r="AM2097" s="18" t="str">
        <f>_xlfn.XLOOKUP(B2097,'[5]cell downs 27042026 11h'!$B:$B,'[5]cell downs 27042026 11h'!$R:$R,"")</f>
        <v/>
      </c>
      <c r="AN2097" s="18" t="str">
        <f>_xlfn.XLOOKUP(B2097,'[5]cell downs 27042026 17h40'!$B:$B,'[5]cell downs 27042026 17h40'!$R:$R,"")</f>
        <v/>
      </c>
      <c r="AO2097" s="18" t="str">
        <f>_xlfn.XLOOKUP(B2097,'[6]ALL SITES DOWN'!$D:$D,'[6]ALL SITES DOWN'!$J:$J,"")</f>
        <v/>
      </c>
      <c r="AP2097" s="18" t="str">
        <f>_xlfn.XLOOKUP(B2097,'[7]ALL SITES DOWN'!$D:$D,'[7]ALL SITES DOWN'!$J:$J,"")</f>
        <v/>
      </c>
      <c r="AQ2097" s="9" t="str">
        <f>_xlfn.XLOOKUP(B2097,[8]sheet1!$AC:$AC,[8]sheet1!$AF:$AF,"")</f>
        <v/>
      </c>
      <c r="AR2097" s="14"/>
      <c r="AS2097" s="14" t="s">
        <v>5465</v>
      </c>
      <c r="AT2097" s="14" t="str">
        <f>_xlfn.XLOOKUP(B2097,'[9]cell downs 18042026 17h'!$B:$B,'[9]cell downs 18042026 17h'!$B:$B,"")</f>
        <v/>
      </c>
      <c r="AU2097" s="14" t="str">
        <f>_xlfn.XLOOKUP(B2097,'[10]Cells Huawei 19042026 15h'!$B:$B,'[10]Cells Huawei 19042026 15h'!$B:$B,"")</f>
        <v/>
      </c>
      <c r="AV2097" s="9" t="str">
        <f>_xlfn.XLOOKUP(B2097,'[11]cells down 19042026 9H40'!$B:$B,'[11]cells down 19042026 9H40'!$B:$B,"")</f>
        <v/>
      </c>
    </row>
    <row r="2098" spans="1:48" hidden="1" x14ac:dyDescent="0.3">
      <c r="A2098" s="1" t="s">
        <v>3591</v>
      </c>
      <c r="B2098" s="8" t="s">
        <v>3592</v>
      </c>
      <c r="C2098" s="3" t="str">
        <f>_xlfn.XLOOKUP(B2098,'[1]daily break down'!$D:$D,'[1]daily break down'!$E:$E,"")</f>
        <v>CENTRE</v>
      </c>
      <c r="D2098" s="1" t="s">
        <v>21</v>
      </c>
      <c r="E2098" s="1" t="s">
        <v>122</v>
      </c>
      <c r="F2098" s="3" t="s">
        <v>69</v>
      </c>
      <c r="G2098" s="1" t="s">
        <v>3591</v>
      </c>
      <c r="H2098" s="29" t="str">
        <f>_xlfn.XLOOKUP(B2098,[2]CALCULATION!$B:$B,[2]CALCULATION!$H:$H,"")</f>
        <v>ZTE</v>
      </c>
      <c r="I2098" s="26">
        <v>0</v>
      </c>
      <c r="J2098" s="26">
        <v>0</v>
      </c>
      <c r="K2098" s="26">
        <v>0</v>
      </c>
      <c r="L2098" s="26">
        <v>0</v>
      </c>
      <c r="M2098" s="26">
        <v>0</v>
      </c>
      <c r="N2098" s="26">
        <v>0</v>
      </c>
      <c r="O2098" s="26">
        <v>0</v>
      </c>
      <c r="P2098" s="114" t="s">
        <v>6364</v>
      </c>
      <c r="Q2098" s="42" t="s">
        <v>5538</v>
      </c>
      <c r="R2098" s="42"/>
      <c r="S2098" s="41" t="str" cm="1">
        <f t="array" ref="S2098">IFERROR(_xlfn.IFS(
U2098="MPR ISSUE","PDH",
U2098="BSS Hardware Issue","BSS",
U2098="Sites strategiques, MLL, Pylone, etc.","ENVTECH",
U2098="AKTIVCO DEFAUT GE &amp; POWER Cabinet","AKTIVCO",
U2098="AKTIVCO Coupure ENEO &amp; Baisse de tension","AKTIVCO GRID ONLY",
U2098="Coupure ENEO &amp; Baisse de tension","IHS GRID ONLY",
U2098="Defaut GE &amp; POWER Cabinet","IHS",
U2098="Sharing","Partners",
U2098="Sites strategiques &amp; DataCenter","SST &amp; DC",
U2098="Exclu","Exclu",
U2098="SAT","SAT",
U2098="SPARE-ISSUE","SPARE-ISSUE",
U2098="Fiber CAmtel","TRANS_FO_CAMTEL",
U2098="Fiber AOF","Fiber AOF",
U2098="Projet OCM (HUAWEI)","TRAVAUX-HUAWEI",
U2098="Projet OCM (NOKIA)","TRAVAUX-NOKIA",
U2098="ACCESS-ISSUE","ACCESS-ISSUE",
U2098="Projet OCM (ZTE, NOKIA, autres projets)","TRAVAUX OCM",
U2098="No root CAuse","No root cause",
U2098="ODU HS","PDH",
U2098="IP &amp; VLAN","PDH",
U2098="Warehouse HUAWEI","SPARE-ISSUE",
U2098="SPARE-HS","SPARE-ISSUE",
U2098="Power Telco","BSS",U2098="no impacts","no impacts"
),"")</f>
        <v>No root cause</v>
      </c>
      <c r="T2098" s="41" t="str" cm="1">
        <f t="array" ref="T2098">IFERROR(_xlfn.IFS(
U2098="MPR ISSUE","TX ISSUE",
U2098="BSS Hardware Issue","RAN ISSUE",
U2098="Sites strategiques, MLL, Pylone, etc.","ENVTECH",
U2098="AKTIVCO DEFAUT GE &amp; POWER Cabinet","POWER ISSUE",
U2098="AKTIVCO Coupure ENEO &amp; Baisse de tension","POWER ISSUE",
U2098="Coupure ENEO &amp; Baisse de tension","POWER ISSUE",
U2098="Defaut GE &amp; POWER Cabinet","POWER ISSUE",
U2098="Sharing","POWER ISSUE",
U2098="Sites strategiques &amp; DataCenter","POWER ISSUE",
U2098="Exclu","Exclu",
U2098="SAT","TX ISSUE",
U2098="SPARE-ISSUE","SPARE-ISSUE",
U2098="Fiber CAmtel","TX ISSUE",
U2098="Fiber AOF","TX ISSUE",
U2098="Projet OCM (HUAWEI)","TRAVAUX-HUAWEI",
U2098="Projet OCM (NOKIA)","TRAVAUX -NOKIA",
U2098="ACCESS-ISSUE","ACCESS-ISSUE",
U2098="Projet OCM (ZTE, NOKIA, autres projets)","TRAVAUX OCM",
U2098="No root CAuse","No root cause",
U2098="ODU HS","TX ISSUE",
U2098="IP &amp; VLAN","TX ISSUE",
U2098="Warehouse HUAWEI","SPARE-ISSUE",
U2098="SPARE-HS","SPARE-ISSUE",
U2098="Power Telco","RAN ISSUE",U2098="no impacts","no impacts"
),"")</f>
        <v>No root cause</v>
      </c>
      <c r="U2098" s="68" t="s">
        <v>5691</v>
      </c>
      <c r="V2098" s="41" t="str" cm="1">
        <f t="array" ref="V2098">IFERROR(_xlfn.IFS(
U2098="MPR ISSUE","ACTIVE",
U2098="BSS Hardware Issue","ACTIVE",
U2098="Sites strategiques, MLL, Pylone, etc.","PASSIVE",
U2098="AKTIVCO DEFAUT GE &amp; POWER Cabinet","PASSIVE",
U2098="AKTIVCO Coupure ENEO &amp; Baisse de tension","PASSIVE",
U2098="Coupure ENEO &amp; Baisse de tension","PASSIVE",
U2098="Defaut GE &amp; POWER Cabinet","PASSIVE",
U2098="Sharing","PASSIVE",
U2098="Sites strategiques &amp; DataCenter","PASSIVE",
U2098="Exclu","Exclu",
U2098="SAT","ACTIVE",
U2098="SPARE-ISSUE","SPARE-ISSUE",
U2098="Fiber CAmtel","ACTIVE",
U2098="Fiber AOF","ACTIVE",
U2098="Projet OCM (HUAWEI)","PLANNED WORKS",
U2098="Projet OCM (NOKIA)","PLANNED WORKS",
U2098="ACCESS-ISSUE","ACCESS-ISSUE",
U2098="Projet OCM (ZTE, NOKIA, autres projets)","PLANNED WORKS",
U2098="No root CAuse","No root cause",
U2098="ODU HS","ACTIVE",
U2098="IP &amp; VLAN","ACTIVE",
U2098="Warehouse HUAWEI","SPARE-ISSUE",
U2098="SPARE-HS","SPARE-ISSUE",
U2098="Power Telco","ACTIVE", U2098="no impacts","no impacts"
),"")</f>
        <v>No root cause</v>
      </c>
      <c r="W2098" s="113"/>
      <c r="X2098" s="113"/>
      <c r="Y2098" s="113"/>
      <c r="Z2098" s="113"/>
      <c r="AA2098" s="113"/>
      <c r="AB2098" s="17" t="s">
        <v>5465</v>
      </c>
      <c r="AC2098" s="17" t="str">
        <f>_xlfn.XLOOKUP(B2098,'INCIDENT-04-27-2026'!E:E,'INCIDENT-04-27-2026'!F:F,"")</f>
        <v/>
      </c>
      <c r="AD2098" s="9"/>
      <c r="AE2098" s="7" t="s">
        <v>5465</v>
      </c>
      <c r="AF2098" s="6" t="str">
        <f>_xlfn.XLOOKUP(B2098,'[13]Input_27-04'!$B:$B,'[13]Input_27-04'!$M:$M,"")</f>
        <v/>
      </c>
      <c r="AG2098" s="7"/>
      <c r="AH2098" s="3"/>
      <c r="AI2098" s="18" t="str">
        <f>_xlfn.XLOOKUP(B2098,'[3]Cells Huawei 27042026 10h'!$B:$B,'[3]Cells Huawei 27042026 10h'!$T:$T,"")</f>
        <v/>
      </c>
      <c r="AJ2098" s="18" t="str">
        <f>_xlfn.XLOOKUP(B2098,'[3]Cells Huawei 27042026 15h'!$B:$B,'[3]Cells Huawei 27042026 15h'!$T:$T,"")</f>
        <v/>
      </c>
      <c r="AK2098" s="18" t="str">
        <f>_xlfn.XLOOKUP(B2098,'[4]cells down 27042026 11h28'!$B:$B,'[4]cells down 27042026 11h28'!$R:$R,"")</f>
        <v/>
      </c>
      <c r="AL2098" s="18" t="str">
        <f>_xlfn.XLOOKUP(B2098,'[4]cells down 27042026 18h01'!$B:$B,'[4]cells down 27042026 18h01'!$R:$R,"")</f>
        <v/>
      </c>
      <c r="AM2098" s="18" t="str">
        <f>_xlfn.XLOOKUP(B2098,'[5]cell downs 27042026 11h'!$B:$B,'[5]cell downs 27042026 11h'!$R:$R,"")</f>
        <v/>
      </c>
      <c r="AN2098" s="18" t="str">
        <f>_xlfn.XLOOKUP(B2098,'[5]cell downs 27042026 17h40'!$B:$B,'[5]cell downs 27042026 17h40'!$R:$R,"")</f>
        <v/>
      </c>
      <c r="AO2098" s="18" t="str">
        <f>_xlfn.XLOOKUP(B2098,'[6]ALL SITES DOWN'!$D:$D,'[6]ALL SITES DOWN'!$J:$J,"")</f>
        <v/>
      </c>
      <c r="AP2098" s="18" t="str">
        <f>_xlfn.XLOOKUP(B2098,'[7]ALL SITES DOWN'!$D:$D,'[7]ALL SITES DOWN'!$J:$J,"")</f>
        <v/>
      </c>
      <c r="AQ2098" s="9" t="str">
        <f>_xlfn.XLOOKUP(B2098,[8]sheet1!$AC:$AC,[8]sheet1!$AF:$AF,"")</f>
        <v/>
      </c>
      <c r="AR2098" s="14"/>
      <c r="AS2098" s="14" t="s">
        <v>5465</v>
      </c>
      <c r="AT2098" s="14" t="str">
        <f>_xlfn.XLOOKUP(B2098,'[9]cell downs 18042026 17h'!$B:$B,'[9]cell downs 18042026 17h'!$B:$B,"")</f>
        <v/>
      </c>
      <c r="AU2098" s="14" t="str">
        <f>_xlfn.XLOOKUP(B2098,'[10]Cells Huawei 19042026 15h'!$B:$B,'[10]Cells Huawei 19042026 15h'!$B:$B,"")</f>
        <v/>
      </c>
      <c r="AV2098" s="9" t="str">
        <f>_xlfn.XLOOKUP(B2098,'[11]cells down 19042026 9H40'!$B:$B,'[11]cells down 19042026 9H40'!$B:$B,"")</f>
        <v/>
      </c>
    </row>
    <row r="2099" spans="1:48" hidden="1" x14ac:dyDescent="0.3">
      <c r="A2099" s="1" t="s">
        <v>3907</v>
      </c>
      <c r="B2099" s="8" t="s">
        <v>3908</v>
      </c>
      <c r="C2099" s="3" t="str">
        <f>_xlfn.XLOOKUP(B2099,'[1]daily break down'!$D:$D,'[1]daily break down'!$E:$E,"")</f>
        <v>EXTREME-NORD</v>
      </c>
      <c r="D2099" s="1" t="s">
        <v>11</v>
      </c>
      <c r="E2099" s="1" t="s">
        <v>12</v>
      </c>
      <c r="F2099" s="3" t="s">
        <v>55</v>
      </c>
      <c r="G2099" s="1" t="s">
        <v>3909</v>
      </c>
      <c r="H2099" s="27" t="str">
        <f>_xlfn.XLOOKUP(B2099,[2]CALCULATION!$B:$B,[2]CALCULATION!$H:$H,"")</f>
        <v>HUAWEI</v>
      </c>
      <c r="I2099" s="26">
        <v>0</v>
      </c>
      <c r="J2099" s="26">
        <v>0</v>
      </c>
      <c r="K2099" s="26">
        <v>0</v>
      </c>
      <c r="L2099" s="26">
        <v>0</v>
      </c>
      <c r="M2099" s="26">
        <v>0.56403435178764572</v>
      </c>
      <c r="N2099" s="26">
        <v>0.561804966997971</v>
      </c>
      <c r="O2099" s="26">
        <v>0</v>
      </c>
      <c r="P2099" s="114" t="s">
        <v>6364</v>
      </c>
      <c r="Q2099" s="42" t="s">
        <v>6353</v>
      </c>
      <c r="R2099" s="42"/>
      <c r="S2099" s="41" t="str" cm="1">
        <f t="array" ref="S2099">IFERROR(_xlfn.IFS(
U2099="MPR ISSUE","PDH",
U2099="BSS Hardware Issue","BSS",
U2099="Sites strategiques, MLL, Pylone, etc.","ENVTECH",
U2099="AKTIVCO DEFAUT GE &amp; POWER Cabinet","AKTIVCO",
U2099="AKTIVCO Coupure ENEO &amp; Baisse de tension","AKTIVCO GRID ONLY",
U2099="Coupure ENEO &amp; Baisse de tension","IHS GRID ONLY",
U2099="Defaut GE &amp; POWER Cabinet","IHS",
U2099="Sharing","Partners",
U2099="Sites strategiques &amp; DataCenter","SST &amp; DC",
U2099="Exclu","Exclu",
U2099="SAT","SAT",
U2099="SPARE-ISSUE","SPARE-ISSUE",
U2099="Fiber CAmtel","TRANS_FO_CAMTEL",
U2099="Fiber AOF","Fiber AOF",
U2099="Projet OCM (HUAWEI)","TRAVAUX-HUAWEI",
U2099="Projet OCM (NOKIA)","TRAVAUX-NOKIA",
U2099="ACCESS-ISSUE","ACCESS-ISSUE",
U2099="Projet OCM (ZTE, NOKIA, autres projets)","TRAVAUX OCM",
U2099="No root CAuse","No root cause",
U2099="ODU HS","PDH",
U2099="IP &amp; VLAN","PDH",
U2099="Warehouse HUAWEI","SPARE-ISSUE",
U2099="SPARE-HS","SPARE-ISSUE",
U2099="Power Telco","BSS",U2099="no impacts","no impacts"
),"")</f>
        <v/>
      </c>
      <c r="T2099" s="41" t="str" cm="1">
        <f t="array" ref="T2099">IFERROR(_xlfn.IFS(
U2099="MPR ISSUE","TX ISSUE",
U2099="BSS Hardware Issue","RAN ISSUE",
U2099="Sites strategiques, MLL, Pylone, etc.","ENVTECH",
U2099="AKTIVCO DEFAUT GE &amp; POWER Cabinet","POWER ISSUE",
U2099="AKTIVCO Coupure ENEO &amp; Baisse de tension","POWER ISSUE",
U2099="Coupure ENEO &amp; Baisse de tension","POWER ISSUE",
U2099="Defaut GE &amp; POWER Cabinet","POWER ISSUE",
U2099="Sharing","POWER ISSUE",
U2099="Sites strategiques &amp; DataCenter","POWER ISSUE",
U2099="Exclu","Exclu",
U2099="SAT","TX ISSUE",
U2099="SPARE-ISSUE","SPARE-ISSUE",
U2099="Fiber CAmtel","TX ISSUE",
U2099="Fiber AOF","TX ISSUE",
U2099="Projet OCM (HUAWEI)","TRAVAUX-HUAWEI",
U2099="Projet OCM (NOKIA)","TRAVAUX -NOKIA",
U2099="ACCESS-ISSUE","ACCESS-ISSUE",
U2099="Projet OCM (ZTE, NOKIA, autres projets)","TRAVAUX OCM",
U2099="No root CAuse","No root cause",
U2099="ODU HS","TX ISSUE",
U2099="IP &amp; VLAN","TX ISSUE",
U2099="Warehouse HUAWEI","SPARE-ISSUE",
U2099="SPARE-HS","SPARE-ISSUE",
U2099="Power Telco","RAN ISSUE",U2099="no impacts","no impacts"
),"")</f>
        <v/>
      </c>
      <c r="U2099" s="68"/>
      <c r="V2099" s="41" t="str" cm="1">
        <f t="array" ref="V2099">IFERROR(_xlfn.IFS(
U2099="MPR ISSUE","ACTIVE",
U2099="BSS Hardware Issue","ACTIVE",
U2099="Sites strategiques, MLL, Pylone, etc.","PASSIVE",
U2099="AKTIVCO DEFAUT GE &amp; POWER Cabinet","PASSIVE",
U2099="AKTIVCO Coupure ENEO &amp; Baisse de tension","PASSIVE",
U2099="Coupure ENEO &amp; Baisse de tension","PASSIVE",
U2099="Defaut GE &amp; POWER Cabinet","PASSIVE",
U2099="Sharing","PASSIVE",
U2099="Sites strategiques &amp; DataCenter","PASSIVE",
U2099="Exclu","Exclu",
U2099="SAT","ACTIVE",
U2099="SPARE-ISSUE","SPARE-ISSUE",
U2099="Fiber CAmtel","ACTIVE",
U2099="Fiber AOF","ACTIVE",
U2099="Projet OCM (HUAWEI)","PLANNED WORKS",
U2099="Projet OCM (NOKIA)","PLANNED WORKS",
U2099="ACCESS-ISSUE","ACCESS-ISSUE",
U2099="Projet OCM (ZTE, NOKIA, autres projets)","PLANNED WORKS",
U2099="No root CAuse","No root cause",
U2099="ODU HS","ACTIVE",
U2099="IP &amp; VLAN","ACTIVE",
U2099="Warehouse HUAWEI","SPARE-ISSUE",
U2099="SPARE-HS","SPARE-ISSUE",
U2099="Power Telco","ACTIVE", U2099="no impacts","no impacts"
),"")</f>
        <v/>
      </c>
      <c r="W2099" s="113"/>
      <c r="X2099" s="113"/>
      <c r="Y2099" s="113"/>
      <c r="Z2099" s="113"/>
      <c r="AA2099" s="113"/>
      <c r="AB2099" s="17" t="s">
        <v>5465</v>
      </c>
      <c r="AC2099" s="17" t="str">
        <f>_xlfn.XLOOKUP(B2099,'INCIDENT-04-27-2026'!E:E,'INCIDENT-04-27-2026'!F:F,"")</f>
        <v/>
      </c>
      <c r="AD2099" s="9"/>
      <c r="AE2099" s="7" t="s">
        <v>5465</v>
      </c>
      <c r="AF2099" s="6" t="str">
        <f>_xlfn.XLOOKUP(B2099,'[13]Input_27-04'!$B:$B,'[13]Input_27-04'!$M:$M,"")</f>
        <v/>
      </c>
      <c r="AG2099" s="7"/>
      <c r="AH2099" s="3"/>
      <c r="AI2099" s="18" t="str">
        <f>_xlfn.XLOOKUP(B2099,'[3]Cells Huawei 27042026 10h'!$B:$B,'[3]Cells Huawei 27042026 10h'!$T:$T,"")</f>
        <v/>
      </c>
      <c r="AJ2099" s="18" t="str">
        <f>_xlfn.XLOOKUP(B2099,'[3]Cells Huawei 27042026 15h'!$B:$B,'[3]Cells Huawei 27042026 15h'!$T:$T,"")</f>
        <v/>
      </c>
      <c r="AK2099" s="18" t="str">
        <f>_xlfn.XLOOKUP(B2099,'[4]cells down 27042026 11h28'!$B:$B,'[4]cells down 27042026 11h28'!$R:$R,"")</f>
        <v/>
      </c>
      <c r="AL2099" s="18" t="str">
        <f>_xlfn.XLOOKUP(B2099,'[4]cells down 27042026 18h01'!$B:$B,'[4]cells down 27042026 18h01'!$R:$R,"")</f>
        <v/>
      </c>
      <c r="AM2099" s="18" t="str">
        <f>_xlfn.XLOOKUP(B2099,'[5]cell downs 27042026 11h'!$B:$B,'[5]cell downs 27042026 11h'!$R:$R,"")</f>
        <v/>
      </c>
      <c r="AN2099" s="18" t="str">
        <f>_xlfn.XLOOKUP(B2099,'[5]cell downs 27042026 17h40'!$B:$B,'[5]cell downs 27042026 17h40'!$R:$R,"")</f>
        <v/>
      </c>
      <c r="AO2099" s="18" t="str">
        <f>_xlfn.XLOOKUP(B2099,'[6]ALL SITES DOWN'!$D:$D,'[6]ALL SITES DOWN'!$J:$J,"")</f>
        <v/>
      </c>
      <c r="AP2099" s="18" t="str">
        <f>_xlfn.XLOOKUP(B2099,'[7]ALL SITES DOWN'!$D:$D,'[7]ALL SITES DOWN'!$J:$J,"")</f>
        <v/>
      </c>
      <c r="AQ2099" s="9" t="str">
        <f>_xlfn.XLOOKUP(B2099,[8]sheet1!$AC:$AC,[8]sheet1!$AF:$AF,"")</f>
        <v/>
      </c>
      <c r="AR2099" s="14"/>
      <c r="AS2099" s="14" t="s">
        <v>5465</v>
      </c>
      <c r="AT2099" s="14" t="str">
        <f>_xlfn.XLOOKUP(B2099,'[9]cell downs 18042026 17h'!$B:$B,'[9]cell downs 18042026 17h'!$B:$B,"")</f>
        <v/>
      </c>
      <c r="AU2099" s="14" t="str">
        <f>_xlfn.XLOOKUP(B2099,'[10]Cells Huawei 19042026 15h'!$B:$B,'[10]Cells Huawei 19042026 15h'!$B:$B,"")</f>
        <v/>
      </c>
      <c r="AV2099" s="9" t="str">
        <f>_xlfn.XLOOKUP(B2099,'[11]cells down 19042026 9H40'!$B:$B,'[11]cells down 19042026 9H40'!$B:$B,"")</f>
        <v/>
      </c>
    </row>
    <row r="2100" spans="1:48" hidden="1" x14ac:dyDescent="0.3">
      <c r="A2100" s="1" t="s">
        <v>3918</v>
      </c>
      <c r="B2100" s="8" t="s">
        <v>3919</v>
      </c>
      <c r="C2100" s="3" t="str">
        <f>_xlfn.XLOOKUP(B2100,'[1]daily break down'!$D:$D,'[1]daily break down'!$E:$E,"")</f>
        <v>EXTREME-NORD</v>
      </c>
      <c r="D2100" s="1" t="s">
        <v>357</v>
      </c>
      <c r="E2100" s="1" t="s">
        <v>122</v>
      </c>
      <c r="F2100" s="3" t="s">
        <v>55</v>
      </c>
      <c r="G2100" s="1" t="s">
        <v>3918</v>
      </c>
      <c r="H2100" s="27" t="str">
        <f>_xlfn.XLOOKUP(B2100,[2]CALCULATION!$B:$B,[2]CALCULATION!$H:$H,"")</f>
        <v>HUAWEI</v>
      </c>
      <c r="I2100" s="26">
        <v>0</v>
      </c>
      <c r="J2100" s="26">
        <v>2.0661581529136814</v>
      </c>
      <c r="K2100" s="26">
        <v>0</v>
      </c>
      <c r="L2100" s="26">
        <v>7.6105846195991811</v>
      </c>
      <c r="M2100" s="26">
        <v>4.5157704896513735</v>
      </c>
      <c r="N2100" s="26">
        <v>0.56617456118573306</v>
      </c>
      <c r="O2100" s="26">
        <v>0</v>
      </c>
      <c r="P2100" s="114" t="s">
        <v>6364</v>
      </c>
      <c r="Q2100" s="42" t="s">
        <v>6353</v>
      </c>
      <c r="R2100" s="42"/>
      <c r="S2100" s="41" t="str" cm="1">
        <f t="array" ref="S2100">IFERROR(_xlfn.IFS(
U2100="MPR ISSUE","PDH",
U2100="BSS Hardware Issue","BSS",
U2100="Sites strategiques, MLL, Pylone, etc.","ENVTECH",
U2100="AKTIVCO DEFAUT GE &amp; POWER Cabinet","AKTIVCO",
U2100="AKTIVCO Coupure ENEO &amp; Baisse de tension","AKTIVCO GRID ONLY",
U2100="Coupure ENEO &amp; Baisse de tension","IHS GRID ONLY",
U2100="Defaut GE &amp; POWER Cabinet","IHS",
U2100="Sharing","Partners",
U2100="Sites strategiques &amp; DataCenter","SST &amp; DC",
U2100="Exclu","Exclu",
U2100="SAT","SAT",
U2100="SPARE-ISSUE","SPARE-ISSUE",
U2100="Fiber CAmtel","TRANS_FO_CAMTEL",
U2100="Fiber AOF","Fiber AOF",
U2100="Projet OCM (HUAWEI)","TRAVAUX-HUAWEI",
U2100="Projet OCM (NOKIA)","TRAVAUX-NOKIA",
U2100="ACCESS-ISSUE","ACCESS-ISSUE",
U2100="Projet OCM (ZTE, NOKIA, autres projets)","TRAVAUX OCM",
U2100="No root CAuse","No root cause",
U2100="ODU HS","PDH",
U2100="IP &amp; VLAN","PDH",
U2100="Warehouse HUAWEI","SPARE-ISSUE",
U2100="SPARE-HS","SPARE-ISSUE",
U2100="Power Telco","BSS",U2100="no impacts","no impacts"
),"")</f>
        <v/>
      </c>
      <c r="T2100" s="41" t="str" cm="1">
        <f t="array" ref="T2100">IFERROR(_xlfn.IFS(
U2100="MPR ISSUE","TX ISSUE",
U2100="BSS Hardware Issue","RAN ISSUE",
U2100="Sites strategiques, MLL, Pylone, etc.","ENVTECH",
U2100="AKTIVCO DEFAUT GE &amp; POWER Cabinet","POWER ISSUE",
U2100="AKTIVCO Coupure ENEO &amp; Baisse de tension","POWER ISSUE",
U2100="Coupure ENEO &amp; Baisse de tension","POWER ISSUE",
U2100="Defaut GE &amp; POWER Cabinet","POWER ISSUE",
U2100="Sharing","POWER ISSUE",
U2100="Sites strategiques &amp; DataCenter","POWER ISSUE",
U2100="Exclu","Exclu",
U2100="SAT","TX ISSUE",
U2100="SPARE-ISSUE","SPARE-ISSUE",
U2100="Fiber CAmtel","TX ISSUE",
U2100="Fiber AOF","TX ISSUE",
U2100="Projet OCM (HUAWEI)","TRAVAUX-HUAWEI",
U2100="Projet OCM (NOKIA)","TRAVAUX -NOKIA",
U2100="ACCESS-ISSUE","ACCESS-ISSUE",
U2100="Projet OCM (ZTE, NOKIA, autres projets)","TRAVAUX OCM",
U2100="No root CAuse","No root cause",
U2100="ODU HS","TX ISSUE",
U2100="IP &amp; VLAN","TX ISSUE",
U2100="Warehouse HUAWEI","SPARE-ISSUE",
U2100="SPARE-HS","SPARE-ISSUE",
U2100="Power Telco","RAN ISSUE",U2100="no impacts","no impacts"
),"")</f>
        <v/>
      </c>
      <c r="U2100" s="68"/>
      <c r="V2100" s="41" t="str" cm="1">
        <f t="array" ref="V2100">IFERROR(_xlfn.IFS(
U2100="MPR ISSUE","ACTIVE",
U2100="BSS Hardware Issue","ACTIVE",
U2100="Sites strategiques, MLL, Pylone, etc.","PASSIVE",
U2100="AKTIVCO DEFAUT GE &amp; POWER Cabinet","PASSIVE",
U2100="AKTIVCO Coupure ENEO &amp; Baisse de tension","PASSIVE",
U2100="Coupure ENEO &amp; Baisse de tension","PASSIVE",
U2100="Defaut GE &amp; POWER Cabinet","PASSIVE",
U2100="Sharing","PASSIVE",
U2100="Sites strategiques &amp; DataCenter","PASSIVE",
U2100="Exclu","Exclu",
U2100="SAT","ACTIVE",
U2100="SPARE-ISSUE","SPARE-ISSUE",
U2100="Fiber CAmtel","ACTIVE",
U2100="Fiber AOF","ACTIVE",
U2100="Projet OCM (HUAWEI)","PLANNED WORKS",
U2100="Projet OCM (NOKIA)","PLANNED WORKS",
U2100="ACCESS-ISSUE","ACCESS-ISSUE",
U2100="Projet OCM (ZTE, NOKIA, autres projets)","PLANNED WORKS",
U2100="No root CAuse","No root cause",
U2100="ODU HS","ACTIVE",
U2100="IP &amp; VLAN","ACTIVE",
U2100="Warehouse HUAWEI","SPARE-ISSUE",
U2100="SPARE-HS","SPARE-ISSUE",
U2100="Power Telco","ACTIVE", U2100="no impacts","no impacts"
),"")</f>
        <v/>
      </c>
      <c r="W2100" s="113"/>
      <c r="X2100" s="113"/>
      <c r="Y2100" s="113"/>
      <c r="Z2100" s="113"/>
      <c r="AA2100" s="113"/>
      <c r="AB2100" s="17" t="s">
        <v>5465</v>
      </c>
      <c r="AC2100" s="17" t="str">
        <f>_xlfn.XLOOKUP(B2100,'INCIDENT-04-27-2026'!E:E,'INCIDENT-04-27-2026'!F:F,"")</f>
        <v/>
      </c>
      <c r="AD2100" s="9"/>
      <c r="AE2100" s="7" t="s">
        <v>5465</v>
      </c>
      <c r="AF2100" s="6" t="str">
        <f>_xlfn.XLOOKUP(B2100,'[13]Input_27-04'!$B:$B,'[13]Input_27-04'!$M:$M,"")</f>
        <v/>
      </c>
      <c r="AG2100" s="7"/>
      <c r="AH2100" s="3"/>
      <c r="AI2100" s="18" t="str">
        <f>_xlfn.XLOOKUP(B2100,'[3]Cells Huawei 27042026 10h'!$B:$B,'[3]Cells Huawei 27042026 10h'!$T:$T,"")</f>
        <v/>
      </c>
      <c r="AJ2100" s="18" t="str">
        <f>_xlfn.XLOOKUP(B2100,'[3]Cells Huawei 27042026 15h'!$B:$B,'[3]Cells Huawei 27042026 15h'!$T:$T,"")</f>
        <v/>
      </c>
      <c r="AK2100" s="18" t="str">
        <f>_xlfn.XLOOKUP(B2100,'[4]cells down 27042026 11h28'!$B:$B,'[4]cells down 27042026 11h28'!$R:$R,"")</f>
        <v/>
      </c>
      <c r="AL2100" s="18" t="str">
        <f>_xlfn.XLOOKUP(B2100,'[4]cells down 27042026 18h01'!$B:$B,'[4]cells down 27042026 18h01'!$R:$R,"")</f>
        <v/>
      </c>
      <c r="AM2100" s="18" t="str">
        <f>_xlfn.XLOOKUP(B2100,'[5]cell downs 27042026 11h'!$B:$B,'[5]cell downs 27042026 11h'!$R:$R,"")</f>
        <v/>
      </c>
      <c r="AN2100" s="18" t="str">
        <f>_xlfn.XLOOKUP(B2100,'[5]cell downs 27042026 17h40'!$B:$B,'[5]cell downs 27042026 17h40'!$R:$R,"")</f>
        <v/>
      </c>
      <c r="AO2100" s="18" t="str">
        <f>_xlfn.XLOOKUP(B2100,'[6]ALL SITES DOWN'!$D:$D,'[6]ALL SITES DOWN'!$J:$J,"")</f>
        <v/>
      </c>
      <c r="AP2100" s="18" t="str">
        <f>_xlfn.XLOOKUP(B2100,'[7]ALL SITES DOWN'!$D:$D,'[7]ALL SITES DOWN'!$J:$J,"")</f>
        <v/>
      </c>
      <c r="AQ2100" s="9" t="str">
        <f>_xlfn.XLOOKUP(B2100,[8]sheet1!$AC:$AC,[8]sheet1!$AF:$AF,"")</f>
        <v/>
      </c>
      <c r="AR2100" s="14"/>
      <c r="AS2100" s="14" t="s">
        <v>5465</v>
      </c>
      <c r="AT2100" s="14" t="str">
        <f>_xlfn.XLOOKUP(B2100,'[9]cell downs 18042026 17h'!$B:$B,'[9]cell downs 18042026 17h'!$B:$B,"")</f>
        <v/>
      </c>
      <c r="AU2100" s="14" t="str">
        <f>_xlfn.XLOOKUP(B2100,'[10]Cells Huawei 19042026 15h'!$B:$B,'[10]Cells Huawei 19042026 15h'!$B:$B,"")</f>
        <v/>
      </c>
      <c r="AV2100" s="9" t="str">
        <f>_xlfn.XLOOKUP(B2100,'[11]cells down 19042026 9H40'!$B:$B,'[11]cells down 19042026 9H40'!$B:$B,"")</f>
        <v/>
      </c>
    </row>
    <row r="2101" spans="1:48" hidden="1" x14ac:dyDescent="0.3">
      <c r="A2101" s="1" t="s">
        <v>3137</v>
      </c>
      <c r="B2101" s="8" t="s">
        <v>3138</v>
      </c>
      <c r="C2101" s="3" t="str">
        <f>_xlfn.XLOOKUP(B2101,'[1]daily break down'!$D:$D,'[1]daily break down'!$E:$E,"")</f>
        <v>EXTREME-NORD</v>
      </c>
      <c r="D2101" s="1" t="s">
        <v>11</v>
      </c>
      <c r="E2101" s="1" t="s">
        <v>12</v>
      </c>
      <c r="F2101" s="3" t="s">
        <v>55</v>
      </c>
      <c r="G2101" s="1" t="s">
        <v>3139</v>
      </c>
      <c r="H2101" s="27" t="str">
        <f>_xlfn.XLOOKUP(B2101,[2]CALCULATION!$B:$B,[2]CALCULATION!$H:$H,"")</f>
        <v>Huawei</v>
      </c>
      <c r="I2101" s="26">
        <v>0</v>
      </c>
      <c r="J2101" s="26">
        <v>0</v>
      </c>
      <c r="K2101" s="26">
        <v>0</v>
      </c>
      <c r="L2101" s="26">
        <v>2.675261747609386E-4</v>
      </c>
      <c r="M2101" s="26">
        <v>0.58197644057494591</v>
      </c>
      <c r="N2101" s="26">
        <v>0.56679878892684188</v>
      </c>
      <c r="O2101" s="26">
        <v>0</v>
      </c>
      <c r="P2101" s="114" t="s">
        <v>6364</v>
      </c>
      <c r="Q2101" s="42" t="s">
        <v>6353</v>
      </c>
      <c r="R2101" s="42"/>
      <c r="S2101" s="41" t="str" cm="1">
        <f t="array" ref="S2101">IFERROR(_xlfn.IFS(
U2101="MPR ISSUE","PDH",
U2101="BSS Hardware Issue","BSS",
U2101="Sites strategiques, MLL, Pylone, etc.","ENVTECH",
U2101="AKTIVCO DEFAUT GE &amp; POWER Cabinet","AKTIVCO",
U2101="AKTIVCO Coupure ENEO &amp; Baisse de tension","AKTIVCO GRID ONLY",
U2101="Coupure ENEO &amp; Baisse de tension","IHS GRID ONLY",
U2101="Defaut GE &amp; POWER Cabinet","IHS",
U2101="Sharing","Partners",
U2101="Sites strategiques &amp; DataCenter","SST &amp; DC",
U2101="Exclu","Exclu",
U2101="SAT","SAT",
U2101="SPARE-ISSUE","SPARE-ISSUE",
U2101="Fiber CAmtel","TRANS_FO_CAMTEL",
U2101="Fiber AOF","Fiber AOF",
U2101="Projet OCM (HUAWEI)","TRAVAUX-HUAWEI",
U2101="Projet OCM (NOKIA)","TRAVAUX-NOKIA",
U2101="ACCESS-ISSUE","ACCESS-ISSUE",
U2101="Projet OCM (ZTE, NOKIA, autres projets)","TRAVAUX OCM",
U2101="No root CAuse","No root cause",
U2101="ODU HS","PDH",
U2101="IP &amp; VLAN","PDH",
U2101="Warehouse HUAWEI","SPARE-ISSUE",
U2101="SPARE-HS","SPARE-ISSUE",
U2101="Power Telco","BSS",U2101="no impacts","no impacts"
),"")</f>
        <v/>
      </c>
      <c r="T2101" s="41" t="str" cm="1">
        <f t="array" ref="T2101">IFERROR(_xlfn.IFS(
U2101="MPR ISSUE","TX ISSUE",
U2101="BSS Hardware Issue","RAN ISSUE",
U2101="Sites strategiques, MLL, Pylone, etc.","ENVTECH",
U2101="AKTIVCO DEFAUT GE &amp; POWER Cabinet","POWER ISSUE",
U2101="AKTIVCO Coupure ENEO &amp; Baisse de tension","POWER ISSUE",
U2101="Coupure ENEO &amp; Baisse de tension","POWER ISSUE",
U2101="Defaut GE &amp; POWER Cabinet","POWER ISSUE",
U2101="Sharing","POWER ISSUE",
U2101="Sites strategiques &amp; DataCenter","POWER ISSUE",
U2101="Exclu","Exclu",
U2101="SAT","TX ISSUE",
U2101="SPARE-ISSUE","SPARE-ISSUE",
U2101="Fiber CAmtel","TX ISSUE",
U2101="Fiber AOF","TX ISSUE",
U2101="Projet OCM (HUAWEI)","TRAVAUX-HUAWEI",
U2101="Projet OCM (NOKIA)","TRAVAUX -NOKIA",
U2101="ACCESS-ISSUE","ACCESS-ISSUE",
U2101="Projet OCM (ZTE, NOKIA, autres projets)","TRAVAUX OCM",
U2101="No root CAuse","No root cause",
U2101="ODU HS","TX ISSUE",
U2101="IP &amp; VLAN","TX ISSUE",
U2101="Warehouse HUAWEI","SPARE-ISSUE",
U2101="SPARE-HS","SPARE-ISSUE",
U2101="Power Telco","RAN ISSUE",U2101="no impacts","no impacts"
),"")</f>
        <v/>
      </c>
      <c r="U2101" s="68"/>
      <c r="V2101" s="41" t="str" cm="1">
        <f t="array" ref="V2101">IFERROR(_xlfn.IFS(
U2101="MPR ISSUE","ACTIVE",
U2101="BSS Hardware Issue","ACTIVE",
U2101="Sites strategiques, MLL, Pylone, etc.","PASSIVE",
U2101="AKTIVCO DEFAUT GE &amp; POWER Cabinet","PASSIVE",
U2101="AKTIVCO Coupure ENEO &amp; Baisse de tension","PASSIVE",
U2101="Coupure ENEO &amp; Baisse de tension","PASSIVE",
U2101="Defaut GE &amp; POWER Cabinet","PASSIVE",
U2101="Sharing","PASSIVE",
U2101="Sites strategiques &amp; DataCenter","PASSIVE",
U2101="Exclu","Exclu",
U2101="SAT","ACTIVE",
U2101="SPARE-ISSUE","SPARE-ISSUE",
U2101="Fiber CAmtel","ACTIVE",
U2101="Fiber AOF","ACTIVE",
U2101="Projet OCM (HUAWEI)","PLANNED WORKS",
U2101="Projet OCM (NOKIA)","PLANNED WORKS",
U2101="ACCESS-ISSUE","ACCESS-ISSUE",
U2101="Projet OCM (ZTE, NOKIA, autres projets)","PLANNED WORKS",
U2101="No root CAuse","No root cause",
U2101="ODU HS","ACTIVE",
U2101="IP &amp; VLAN","ACTIVE",
U2101="Warehouse HUAWEI","SPARE-ISSUE",
U2101="SPARE-HS","SPARE-ISSUE",
U2101="Power Telco","ACTIVE", U2101="no impacts","no impacts"
),"")</f>
        <v/>
      </c>
      <c r="W2101" s="113"/>
      <c r="X2101" s="113"/>
      <c r="Y2101" s="113"/>
      <c r="Z2101" s="113"/>
      <c r="AA2101" s="113"/>
      <c r="AB2101" s="17" t="s">
        <v>5465</v>
      </c>
      <c r="AC2101" s="17" t="str">
        <f>_xlfn.XLOOKUP(B2101,'INCIDENT-04-27-2026'!E:E,'INCIDENT-04-27-2026'!F:F,"")</f>
        <v/>
      </c>
      <c r="AD2101" s="9"/>
      <c r="AE2101" s="7" t="s">
        <v>5465</v>
      </c>
      <c r="AF2101" s="6" t="str">
        <f>_xlfn.XLOOKUP(B2101,'[13]Input_27-04'!$B:$B,'[13]Input_27-04'!$M:$M,"")</f>
        <v/>
      </c>
      <c r="AG2101" s="7"/>
      <c r="AH2101" s="3"/>
      <c r="AI2101" s="18" t="str">
        <f>_xlfn.XLOOKUP(B2101,'[3]Cells Huawei 27042026 10h'!$B:$B,'[3]Cells Huawei 27042026 10h'!$T:$T,"")</f>
        <v/>
      </c>
      <c r="AJ2101" s="18" t="str">
        <f>_xlfn.XLOOKUP(B2101,'[3]Cells Huawei 27042026 15h'!$B:$B,'[3]Cells Huawei 27042026 15h'!$T:$T,"")</f>
        <v/>
      </c>
      <c r="AK2101" s="18" t="str">
        <f>_xlfn.XLOOKUP(B2101,'[4]cells down 27042026 11h28'!$B:$B,'[4]cells down 27042026 11h28'!$R:$R,"")</f>
        <v/>
      </c>
      <c r="AL2101" s="18" t="str">
        <f>_xlfn.XLOOKUP(B2101,'[4]cells down 27042026 18h01'!$B:$B,'[4]cells down 27042026 18h01'!$R:$R,"")</f>
        <v/>
      </c>
      <c r="AM2101" s="18" t="str">
        <f>_xlfn.XLOOKUP(B2101,'[5]cell downs 27042026 11h'!$B:$B,'[5]cell downs 27042026 11h'!$R:$R,"")</f>
        <v/>
      </c>
      <c r="AN2101" s="18" t="str">
        <f>_xlfn.XLOOKUP(B2101,'[5]cell downs 27042026 17h40'!$B:$B,'[5]cell downs 27042026 17h40'!$R:$R,"")</f>
        <v/>
      </c>
      <c r="AO2101" s="18" t="str">
        <f>_xlfn.XLOOKUP(B2101,'[6]ALL SITES DOWN'!$D:$D,'[6]ALL SITES DOWN'!$J:$J,"")</f>
        <v/>
      </c>
      <c r="AP2101" s="18" t="str">
        <f>_xlfn.XLOOKUP(B2101,'[7]ALL SITES DOWN'!$D:$D,'[7]ALL SITES DOWN'!$J:$J,"")</f>
        <v/>
      </c>
      <c r="AQ2101" s="9" t="str">
        <f>_xlfn.XLOOKUP(B2101,[8]sheet1!$AC:$AC,[8]sheet1!$AF:$AF,"")</f>
        <v/>
      </c>
      <c r="AR2101" s="14"/>
      <c r="AS2101" s="14" t="s">
        <v>5465</v>
      </c>
      <c r="AT2101" s="14" t="str">
        <f>_xlfn.XLOOKUP(B2101,'[9]cell downs 18042026 17h'!$B:$B,'[9]cell downs 18042026 17h'!$B:$B,"")</f>
        <v/>
      </c>
      <c r="AU2101" s="14" t="str">
        <f>_xlfn.XLOOKUP(B2101,'[10]Cells Huawei 19042026 15h'!$B:$B,'[10]Cells Huawei 19042026 15h'!$B:$B,"")</f>
        <v/>
      </c>
      <c r="AV2101" s="9" t="str">
        <f>_xlfn.XLOOKUP(B2101,'[11]cells down 19042026 9H40'!$B:$B,'[11]cells down 19042026 9H40'!$B:$B,"")</f>
        <v/>
      </c>
    </row>
    <row r="2102" spans="1:48" hidden="1" x14ac:dyDescent="0.3">
      <c r="A2102" s="1" t="s">
        <v>3593</v>
      </c>
      <c r="B2102" s="8" t="s">
        <v>3594</v>
      </c>
      <c r="C2102" s="3" t="str">
        <f>_xlfn.XLOOKUP(B2102,'[1]daily break down'!$D:$D,'[1]daily break down'!$E:$E,"")</f>
        <v>LITTORAL</v>
      </c>
      <c r="D2102" s="1" t="s">
        <v>11</v>
      </c>
      <c r="E2102" s="1" t="s">
        <v>12</v>
      </c>
      <c r="F2102" s="3" t="s">
        <v>69</v>
      </c>
      <c r="G2102" s="1" t="s">
        <v>3595</v>
      </c>
      <c r="H2102" s="29" t="str">
        <f>_xlfn.XLOOKUP(B2102,[2]CALCULATION!$B:$B,[2]CALCULATION!$H:$H,"")</f>
        <v>ZTE</v>
      </c>
      <c r="I2102" s="26">
        <v>0</v>
      </c>
      <c r="J2102" s="26">
        <v>0</v>
      </c>
      <c r="K2102" s="26">
        <v>0</v>
      </c>
      <c r="L2102" s="26">
        <v>0</v>
      </c>
      <c r="M2102" s="26">
        <v>0</v>
      </c>
      <c r="N2102" s="26">
        <v>0</v>
      </c>
      <c r="O2102" s="26">
        <v>0</v>
      </c>
      <c r="P2102" s="114" t="s">
        <v>6364</v>
      </c>
      <c r="Q2102" s="42" t="s">
        <v>5538</v>
      </c>
      <c r="R2102" s="42"/>
      <c r="S2102" s="41" t="str" cm="1">
        <f t="array" ref="S2102">IFERROR(_xlfn.IFS(
U2102="MPR ISSUE","PDH",
U2102="BSS Hardware Issue","BSS",
U2102="Sites strategiques, MLL, Pylone, etc.","ENVTECH",
U2102="AKTIVCO DEFAUT GE &amp; POWER Cabinet","AKTIVCO",
U2102="AKTIVCO Coupure ENEO &amp; Baisse de tension","AKTIVCO GRID ONLY",
U2102="Coupure ENEO &amp; Baisse de tension","IHS GRID ONLY",
U2102="Defaut GE &amp; POWER Cabinet","IHS",
U2102="Sharing","Partners",
U2102="Sites strategiques &amp; DataCenter","SST &amp; DC",
U2102="Exclu","Exclu",
U2102="SAT","SAT",
U2102="SPARE-ISSUE","SPARE-ISSUE",
U2102="Fiber CAmtel","TRANS_FO_CAMTEL",
U2102="Fiber AOF","Fiber AOF",
U2102="Projet OCM (HUAWEI)","TRAVAUX-HUAWEI",
U2102="Projet OCM (NOKIA)","TRAVAUX-NOKIA",
U2102="ACCESS-ISSUE","ACCESS-ISSUE",
U2102="Projet OCM (ZTE, NOKIA, autres projets)","TRAVAUX OCM",
U2102="No root CAuse","No root cause",
U2102="ODU HS","PDH",
U2102="IP &amp; VLAN","PDH",
U2102="Warehouse HUAWEI","SPARE-ISSUE",
U2102="SPARE-HS","SPARE-ISSUE",
U2102="Power Telco","BSS",U2102="no impacts","no impacts"
),"")</f>
        <v>No root cause</v>
      </c>
      <c r="T2102" s="41" t="str" cm="1">
        <f t="array" ref="T2102">IFERROR(_xlfn.IFS(
U2102="MPR ISSUE","TX ISSUE",
U2102="BSS Hardware Issue","RAN ISSUE",
U2102="Sites strategiques, MLL, Pylone, etc.","ENVTECH",
U2102="AKTIVCO DEFAUT GE &amp; POWER Cabinet","POWER ISSUE",
U2102="AKTIVCO Coupure ENEO &amp; Baisse de tension","POWER ISSUE",
U2102="Coupure ENEO &amp; Baisse de tension","POWER ISSUE",
U2102="Defaut GE &amp; POWER Cabinet","POWER ISSUE",
U2102="Sharing","POWER ISSUE",
U2102="Sites strategiques &amp; DataCenter","POWER ISSUE",
U2102="Exclu","Exclu",
U2102="SAT","TX ISSUE",
U2102="SPARE-ISSUE","SPARE-ISSUE",
U2102="Fiber CAmtel","TX ISSUE",
U2102="Fiber AOF","TX ISSUE",
U2102="Projet OCM (HUAWEI)","TRAVAUX-HUAWEI",
U2102="Projet OCM (NOKIA)","TRAVAUX -NOKIA",
U2102="ACCESS-ISSUE","ACCESS-ISSUE",
U2102="Projet OCM (ZTE, NOKIA, autres projets)","TRAVAUX OCM",
U2102="No root CAuse","No root cause",
U2102="ODU HS","TX ISSUE",
U2102="IP &amp; VLAN","TX ISSUE",
U2102="Warehouse HUAWEI","SPARE-ISSUE",
U2102="SPARE-HS","SPARE-ISSUE",
U2102="Power Telco","RAN ISSUE",U2102="no impacts","no impacts"
),"")</f>
        <v>No root cause</v>
      </c>
      <c r="U2102" s="68" t="s">
        <v>5691</v>
      </c>
      <c r="V2102" s="41" t="str" cm="1">
        <f t="array" ref="V2102">IFERROR(_xlfn.IFS(
U2102="MPR ISSUE","ACTIVE",
U2102="BSS Hardware Issue","ACTIVE",
U2102="Sites strategiques, MLL, Pylone, etc.","PASSIVE",
U2102="AKTIVCO DEFAUT GE &amp; POWER Cabinet","PASSIVE",
U2102="AKTIVCO Coupure ENEO &amp; Baisse de tension","PASSIVE",
U2102="Coupure ENEO &amp; Baisse de tension","PASSIVE",
U2102="Defaut GE &amp; POWER Cabinet","PASSIVE",
U2102="Sharing","PASSIVE",
U2102="Sites strategiques &amp; DataCenter","PASSIVE",
U2102="Exclu","Exclu",
U2102="SAT","ACTIVE",
U2102="SPARE-ISSUE","SPARE-ISSUE",
U2102="Fiber CAmtel","ACTIVE",
U2102="Fiber AOF","ACTIVE",
U2102="Projet OCM (HUAWEI)","PLANNED WORKS",
U2102="Projet OCM (NOKIA)","PLANNED WORKS",
U2102="ACCESS-ISSUE","ACCESS-ISSUE",
U2102="Projet OCM (ZTE, NOKIA, autres projets)","PLANNED WORKS",
U2102="No root CAuse","No root cause",
U2102="ODU HS","ACTIVE",
U2102="IP &amp; VLAN","ACTIVE",
U2102="Warehouse HUAWEI","SPARE-ISSUE",
U2102="SPARE-HS","SPARE-ISSUE",
U2102="Power Telco","ACTIVE", U2102="no impacts","no impacts"
),"")</f>
        <v>No root cause</v>
      </c>
      <c r="W2102" s="113"/>
      <c r="X2102" s="113"/>
      <c r="Y2102" s="113"/>
      <c r="Z2102" s="113"/>
      <c r="AA2102" s="113"/>
      <c r="AB2102" s="17" t="s">
        <v>5465</v>
      </c>
      <c r="AC2102" s="17" t="str">
        <f>_xlfn.XLOOKUP(B2102,'INCIDENT-04-27-2026'!E:E,'INCIDENT-04-27-2026'!F:F,"")</f>
        <v/>
      </c>
      <c r="AD2102" s="9"/>
      <c r="AE2102" s="7" t="s">
        <v>5465</v>
      </c>
      <c r="AF2102" s="6" t="str">
        <f>_xlfn.XLOOKUP(B2102,'[13]Input_27-04'!$B:$B,'[13]Input_27-04'!$M:$M,"")</f>
        <v/>
      </c>
      <c r="AG2102" s="7"/>
      <c r="AH2102" s="3"/>
      <c r="AI2102" s="18" t="str">
        <f>_xlfn.XLOOKUP(B2102,'[3]Cells Huawei 27042026 10h'!$B:$B,'[3]Cells Huawei 27042026 10h'!$T:$T,"")</f>
        <v/>
      </c>
      <c r="AJ2102" s="18" t="str">
        <f>_xlfn.XLOOKUP(B2102,'[3]Cells Huawei 27042026 15h'!$B:$B,'[3]Cells Huawei 27042026 15h'!$T:$T,"")</f>
        <v/>
      </c>
      <c r="AK2102" s="18" t="str">
        <f>_xlfn.XLOOKUP(B2102,'[4]cells down 27042026 11h28'!$B:$B,'[4]cells down 27042026 11h28'!$R:$R,"")</f>
        <v/>
      </c>
      <c r="AL2102" s="18" t="str">
        <f>_xlfn.XLOOKUP(B2102,'[4]cells down 27042026 18h01'!$B:$B,'[4]cells down 27042026 18h01'!$R:$R,"")</f>
        <v/>
      </c>
      <c r="AM2102" s="18" t="str">
        <f>_xlfn.XLOOKUP(B2102,'[5]cell downs 27042026 11h'!$B:$B,'[5]cell downs 27042026 11h'!$R:$R,"")</f>
        <v/>
      </c>
      <c r="AN2102" s="18" t="str">
        <f>_xlfn.XLOOKUP(B2102,'[5]cell downs 27042026 17h40'!$B:$B,'[5]cell downs 27042026 17h40'!$R:$R,"")</f>
        <v/>
      </c>
      <c r="AO2102" s="18" t="str">
        <f>_xlfn.XLOOKUP(B2102,'[6]ALL SITES DOWN'!$D:$D,'[6]ALL SITES DOWN'!$J:$J,"")</f>
        <v/>
      </c>
      <c r="AP2102" s="18" t="str">
        <f>_xlfn.XLOOKUP(B2102,'[7]ALL SITES DOWN'!$D:$D,'[7]ALL SITES DOWN'!$J:$J,"")</f>
        <v/>
      </c>
      <c r="AQ2102" s="9" t="str">
        <f>_xlfn.XLOOKUP(B2102,[8]sheet1!$AC:$AC,[8]sheet1!$AF:$AF,"")</f>
        <v/>
      </c>
      <c r="AR2102" s="14"/>
      <c r="AS2102" s="14" t="s">
        <v>5465</v>
      </c>
      <c r="AT2102" s="14" t="str">
        <f>_xlfn.XLOOKUP(B2102,'[9]cell downs 18042026 17h'!$B:$B,'[9]cell downs 18042026 17h'!$B:$B,"")</f>
        <v/>
      </c>
      <c r="AU2102" s="14" t="str">
        <f>_xlfn.XLOOKUP(B2102,'[10]Cells Huawei 19042026 15h'!$B:$B,'[10]Cells Huawei 19042026 15h'!$B:$B,"")</f>
        <v/>
      </c>
      <c r="AV2102" s="9" t="str">
        <f>_xlfn.XLOOKUP(B2102,'[11]cells down 19042026 9H40'!$B:$B,'[11]cells down 19042026 9H40'!$B:$B,"")</f>
        <v/>
      </c>
    </row>
    <row r="2103" spans="1:48" hidden="1" x14ac:dyDescent="0.3">
      <c r="A2103" s="1" t="s">
        <v>3598</v>
      </c>
      <c r="B2103" s="8" t="s">
        <v>3599</v>
      </c>
      <c r="C2103" s="3" t="str">
        <f>_xlfn.XLOOKUP(B2103,'[1]daily break down'!$D:$D,'[1]daily break down'!$E:$E,"")</f>
        <v>CENTRE</v>
      </c>
      <c r="D2103" s="1" t="s">
        <v>21</v>
      </c>
      <c r="E2103" s="1" t="s">
        <v>122</v>
      </c>
      <c r="F2103" s="3" t="s">
        <v>226</v>
      </c>
      <c r="G2103" s="1" t="s">
        <v>3598</v>
      </c>
      <c r="H2103" s="29" t="str">
        <f>_xlfn.XLOOKUP(B2103,[2]CALCULATION!$B:$B,[2]CALCULATION!$H:$H,"")</f>
        <v>ZTE</v>
      </c>
      <c r="I2103" s="26">
        <v>0</v>
      </c>
      <c r="J2103" s="26">
        <v>0</v>
      </c>
      <c r="K2103" s="26">
        <v>0</v>
      </c>
      <c r="L2103" s="26">
        <v>0</v>
      </c>
      <c r="M2103" s="26">
        <v>0</v>
      </c>
      <c r="N2103" s="26">
        <v>0</v>
      </c>
      <c r="O2103" s="26">
        <v>0</v>
      </c>
      <c r="P2103" s="114" t="s">
        <v>6364</v>
      </c>
      <c r="Q2103" s="42" t="s">
        <v>5538</v>
      </c>
      <c r="R2103" s="42"/>
      <c r="S2103" s="41" t="str" cm="1">
        <f t="array" ref="S2103">IFERROR(_xlfn.IFS(
U2103="MPR ISSUE","PDH",
U2103="BSS Hardware Issue","BSS",
U2103="Sites strategiques, MLL, Pylone, etc.","ENVTECH",
U2103="AKTIVCO DEFAUT GE &amp; POWER Cabinet","AKTIVCO",
U2103="AKTIVCO Coupure ENEO &amp; Baisse de tension","AKTIVCO GRID ONLY",
U2103="Coupure ENEO &amp; Baisse de tension","IHS GRID ONLY",
U2103="Defaut GE &amp; POWER Cabinet","IHS",
U2103="Sharing","Partners",
U2103="Sites strategiques &amp; DataCenter","SST &amp; DC",
U2103="Exclu","Exclu",
U2103="SAT","SAT",
U2103="SPARE-ISSUE","SPARE-ISSUE",
U2103="Fiber CAmtel","TRANS_FO_CAMTEL",
U2103="Fiber AOF","Fiber AOF",
U2103="Projet OCM (HUAWEI)","TRAVAUX-HUAWEI",
U2103="Projet OCM (NOKIA)","TRAVAUX-NOKIA",
U2103="ACCESS-ISSUE","ACCESS-ISSUE",
U2103="Projet OCM (ZTE, NOKIA, autres projets)","TRAVAUX OCM",
U2103="No root CAuse","No root cause",
U2103="ODU HS","PDH",
U2103="IP &amp; VLAN","PDH",
U2103="Warehouse HUAWEI","SPARE-ISSUE",
U2103="SPARE-HS","SPARE-ISSUE",
U2103="Power Telco","BSS",U2103="no impacts","no impacts"
),"")</f>
        <v>No root cause</v>
      </c>
      <c r="T2103" s="41" t="str" cm="1">
        <f t="array" ref="T2103">IFERROR(_xlfn.IFS(
U2103="MPR ISSUE","TX ISSUE",
U2103="BSS Hardware Issue","RAN ISSUE",
U2103="Sites strategiques, MLL, Pylone, etc.","ENVTECH",
U2103="AKTIVCO DEFAUT GE &amp; POWER Cabinet","POWER ISSUE",
U2103="AKTIVCO Coupure ENEO &amp; Baisse de tension","POWER ISSUE",
U2103="Coupure ENEO &amp; Baisse de tension","POWER ISSUE",
U2103="Defaut GE &amp; POWER Cabinet","POWER ISSUE",
U2103="Sharing","POWER ISSUE",
U2103="Sites strategiques &amp; DataCenter","POWER ISSUE",
U2103="Exclu","Exclu",
U2103="SAT","TX ISSUE",
U2103="SPARE-ISSUE","SPARE-ISSUE",
U2103="Fiber CAmtel","TX ISSUE",
U2103="Fiber AOF","TX ISSUE",
U2103="Projet OCM (HUAWEI)","TRAVAUX-HUAWEI",
U2103="Projet OCM (NOKIA)","TRAVAUX -NOKIA",
U2103="ACCESS-ISSUE","ACCESS-ISSUE",
U2103="Projet OCM (ZTE, NOKIA, autres projets)","TRAVAUX OCM",
U2103="No root CAuse","No root cause",
U2103="ODU HS","TX ISSUE",
U2103="IP &amp; VLAN","TX ISSUE",
U2103="Warehouse HUAWEI","SPARE-ISSUE",
U2103="SPARE-HS","SPARE-ISSUE",
U2103="Power Telco","RAN ISSUE",U2103="no impacts","no impacts"
),"")</f>
        <v>No root cause</v>
      </c>
      <c r="U2103" s="68" t="s">
        <v>5691</v>
      </c>
      <c r="V2103" s="41" t="str" cm="1">
        <f t="array" ref="V2103">IFERROR(_xlfn.IFS(
U2103="MPR ISSUE","ACTIVE",
U2103="BSS Hardware Issue","ACTIVE",
U2103="Sites strategiques, MLL, Pylone, etc.","PASSIVE",
U2103="AKTIVCO DEFAUT GE &amp; POWER Cabinet","PASSIVE",
U2103="AKTIVCO Coupure ENEO &amp; Baisse de tension","PASSIVE",
U2103="Coupure ENEO &amp; Baisse de tension","PASSIVE",
U2103="Defaut GE &amp; POWER Cabinet","PASSIVE",
U2103="Sharing","PASSIVE",
U2103="Sites strategiques &amp; DataCenter","PASSIVE",
U2103="Exclu","Exclu",
U2103="SAT","ACTIVE",
U2103="SPARE-ISSUE","SPARE-ISSUE",
U2103="Fiber CAmtel","ACTIVE",
U2103="Fiber AOF","ACTIVE",
U2103="Projet OCM (HUAWEI)","PLANNED WORKS",
U2103="Projet OCM (NOKIA)","PLANNED WORKS",
U2103="ACCESS-ISSUE","ACCESS-ISSUE",
U2103="Projet OCM (ZTE, NOKIA, autres projets)","PLANNED WORKS",
U2103="No root CAuse","No root cause",
U2103="ODU HS","ACTIVE",
U2103="IP &amp; VLAN","ACTIVE",
U2103="Warehouse HUAWEI","SPARE-ISSUE",
U2103="SPARE-HS","SPARE-ISSUE",
U2103="Power Telco","ACTIVE", U2103="no impacts","no impacts"
),"")</f>
        <v>No root cause</v>
      </c>
      <c r="W2103" s="113"/>
      <c r="X2103" s="113"/>
      <c r="Y2103" s="113"/>
      <c r="Z2103" s="113"/>
      <c r="AA2103" s="113"/>
      <c r="AB2103" s="17" t="s">
        <v>5465</v>
      </c>
      <c r="AC2103" s="17" t="str">
        <f>_xlfn.XLOOKUP(B2103,'INCIDENT-04-27-2026'!E:E,'INCIDENT-04-27-2026'!F:F,"")</f>
        <v/>
      </c>
      <c r="AD2103" s="9"/>
      <c r="AE2103" s="7" t="s">
        <v>5465</v>
      </c>
      <c r="AF2103" s="6" t="str">
        <f>_xlfn.XLOOKUP(B2103,'[13]Input_27-04'!$B:$B,'[13]Input_27-04'!$M:$M,"")</f>
        <v/>
      </c>
      <c r="AG2103" s="7"/>
      <c r="AH2103" s="3"/>
      <c r="AI2103" s="18" t="str">
        <f>_xlfn.XLOOKUP(B2103,'[3]Cells Huawei 27042026 10h'!$B:$B,'[3]Cells Huawei 27042026 10h'!$T:$T,"")</f>
        <v/>
      </c>
      <c r="AJ2103" s="18" t="str">
        <f>_xlfn.XLOOKUP(B2103,'[3]Cells Huawei 27042026 15h'!$B:$B,'[3]Cells Huawei 27042026 15h'!$T:$T,"")</f>
        <v/>
      </c>
      <c r="AK2103" s="18" t="str">
        <f>_xlfn.XLOOKUP(B2103,'[4]cells down 27042026 11h28'!$B:$B,'[4]cells down 27042026 11h28'!$R:$R,"")</f>
        <v/>
      </c>
      <c r="AL2103" s="18" t="str">
        <f>_xlfn.XLOOKUP(B2103,'[4]cells down 27042026 18h01'!$B:$B,'[4]cells down 27042026 18h01'!$R:$R,"")</f>
        <v/>
      </c>
      <c r="AM2103" s="18" t="str">
        <f>_xlfn.XLOOKUP(B2103,'[5]cell downs 27042026 11h'!$B:$B,'[5]cell downs 27042026 11h'!$R:$R,"")</f>
        <v/>
      </c>
      <c r="AN2103" s="18" t="str">
        <f>_xlfn.XLOOKUP(B2103,'[5]cell downs 27042026 17h40'!$B:$B,'[5]cell downs 27042026 17h40'!$R:$R,"")</f>
        <v/>
      </c>
      <c r="AO2103" s="18" t="str">
        <f>_xlfn.XLOOKUP(B2103,'[6]ALL SITES DOWN'!$D:$D,'[6]ALL SITES DOWN'!$J:$J,"")</f>
        <v/>
      </c>
      <c r="AP2103" s="18" t="str">
        <f>_xlfn.XLOOKUP(B2103,'[7]ALL SITES DOWN'!$D:$D,'[7]ALL SITES DOWN'!$J:$J,"")</f>
        <v/>
      </c>
      <c r="AQ2103" s="9" t="str">
        <f>_xlfn.XLOOKUP(B2103,[8]sheet1!$AC:$AC,[8]sheet1!$AF:$AF,"")</f>
        <v/>
      </c>
      <c r="AR2103" s="14"/>
      <c r="AS2103" s="14" t="s">
        <v>5465</v>
      </c>
      <c r="AT2103" s="14" t="str">
        <f>_xlfn.XLOOKUP(B2103,'[9]cell downs 18042026 17h'!$B:$B,'[9]cell downs 18042026 17h'!$B:$B,"")</f>
        <v/>
      </c>
      <c r="AU2103" s="14" t="str">
        <f>_xlfn.XLOOKUP(B2103,'[10]Cells Huawei 19042026 15h'!$B:$B,'[10]Cells Huawei 19042026 15h'!$B:$B,"")</f>
        <v/>
      </c>
      <c r="AV2103" s="9" t="str">
        <f>_xlfn.XLOOKUP(B2103,'[11]cells down 19042026 9H40'!$B:$B,'[11]cells down 19042026 9H40'!$B:$B,"")</f>
        <v/>
      </c>
    </row>
    <row r="2104" spans="1:48" hidden="1" x14ac:dyDescent="0.3">
      <c r="A2104" s="1" t="s">
        <v>3600</v>
      </c>
      <c r="B2104" s="8" t="s">
        <v>3601</v>
      </c>
      <c r="C2104" s="3" t="str">
        <f>_xlfn.XLOOKUP(B2104,'[1]daily break down'!$D:$D,'[1]daily break down'!$E:$E,"")</f>
        <v>CENTRE</v>
      </c>
      <c r="D2104" s="1"/>
      <c r="E2104" s="1"/>
      <c r="F2104" s="3" t="s">
        <v>226</v>
      </c>
      <c r="G2104" s="1" t="s">
        <v>3602</v>
      </c>
      <c r="H2104" s="29" t="str">
        <f>_xlfn.XLOOKUP(B2104,[2]CALCULATION!$B:$B,[2]CALCULATION!$H:$H,"")</f>
        <v>ZTE</v>
      </c>
      <c r="I2104" s="26">
        <v>0</v>
      </c>
      <c r="J2104" s="26">
        <v>0</v>
      </c>
      <c r="K2104" s="26">
        <v>0</v>
      </c>
      <c r="L2104" s="26">
        <v>0</v>
      </c>
      <c r="M2104" s="26">
        <v>0</v>
      </c>
      <c r="N2104" s="26">
        <v>0</v>
      </c>
      <c r="O2104" s="26">
        <v>0</v>
      </c>
      <c r="P2104" s="114" t="s">
        <v>6364</v>
      </c>
      <c r="Q2104" s="42" t="s">
        <v>5538</v>
      </c>
      <c r="R2104" s="42"/>
      <c r="S2104" s="41" t="str" cm="1">
        <f t="array" ref="S2104">IFERROR(_xlfn.IFS(
U2104="MPR ISSUE","PDH",
U2104="BSS Hardware Issue","BSS",
U2104="Sites strategiques, MLL, Pylone, etc.","ENVTECH",
U2104="AKTIVCO DEFAUT GE &amp; POWER Cabinet","AKTIVCO",
U2104="AKTIVCO Coupure ENEO &amp; Baisse de tension","AKTIVCO GRID ONLY",
U2104="Coupure ENEO &amp; Baisse de tension","IHS GRID ONLY",
U2104="Defaut GE &amp; POWER Cabinet","IHS",
U2104="Sharing","Partners",
U2104="Sites strategiques &amp; DataCenter","SST &amp; DC",
U2104="Exclu","Exclu",
U2104="SAT","SAT",
U2104="SPARE-ISSUE","SPARE-ISSUE",
U2104="Fiber CAmtel","TRANS_FO_CAMTEL",
U2104="Fiber AOF","Fiber AOF",
U2104="Projet OCM (HUAWEI)","TRAVAUX-HUAWEI",
U2104="Projet OCM (NOKIA)","TRAVAUX-NOKIA",
U2104="ACCESS-ISSUE","ACCESS-ISSUE",
U2104="Projet OCM (ZTE, NOKIA, autres projets)","TRAVAUX OCM",
U2104="No root CAuse","No root cause",
U2104="ODU HS","PDH",
U2104="IP &amp; VLAN","PDH",
U2104="Warehouse HUAWEI","SPARE-ISSUE",
U2104="SPARE-HS","SPARE-ISSUE",
U2104="Power Telco","BSS",U2104="no impacts","no impacts"
),"")</f>
        <v>No root cause</v>
      </c>
      <c r="T2104" s="41" t="str" cm="1">
        <f t="array" ref="T2104">IFERROR(_xlfn.IFS(
U2104="MPR ISSUE","TX ISSUE",
U2104="BSS Hardware Issue","RAN ISSUE",
U2104="Sites strategiques, MLL, Pylone, etc.","ENVTECH",
U2104="AKTIVCO DEFAUT GE &amp; POWER Cabinet","POWER ISSUE",
U2104="AKTIVCO Coupure ENEO &amp; Baisse de tension","POWER ISSUE",
U2104="Coupure ENEO &amp; Baisse de tension","POWER ISSUE",
U2104="Defaut GE &amp; POWER Cabinet","POWER ISSUE",
U2104="Sharing","POWER ISSUE",
U2104="Sites strategiques &amp; DataCenter","POWER ISSUE",
U2104="Exclu","Exclu",
U2104="SAT","TX ISSUE",
U2104="SPARE-ISSUE","SPARE-ISSUE",
U2104="Fiber CAmtel","TX ISSUE",
U2104="Fiber AOF","TX ISSUE",
U2104="Projet OCM (HUAWEI)","TRAVAUX-HUAWEI",
U2104="Projet OCM (NOKIA)","TRAVAUX -NOKIA",
U2104="ACCESS-ISSUE","ACCESS-ISSUE",
U2104="Projet OCM (ZTE, NOKIA, autres projets)","TRAVAUX OCM",
U2104="No root CAuse","No root cause",
U2104="ODU HS","TX ISSUE",
U2104="IP &amp; VLAN","TX ISSUE",
U2104="Warehouse HUAWEI","SPARE-ISSUE",
U2104="SPARE-HS","SPARE-ISSUE",
U2104="Power Telco","RAN ISSUE",U2104="no impacts","no impacts"
),"")</f>
        <v>No root cause</v>
      </c>
      <c r="U2104" s="68" t="s">
        <v>5691</v>
      </c>
      <c r="V2104" s="41" t="str" cm="1">
        <f t="array" ref="V2104">IFERROR(_xlfn.IFS(
U2104="MPR ISSUE","ACTIVE",
U2104="BSS Hardware Issue","ACTIVE",
U2104="Sites strategiques, MLL, Pylone, etc.","PASSIVE",
U2104="AKTIVCO DEFAUT GE &amp; POWER Cabinet","PASSIVE",
U2104="AKTIVCO Coupure ENEO &amp; Baisse de tension","PASSIVE",
U2104="Coupure ENEO &amp; Baisse de tension","PASSIVE",
U2104="Defaut GE &amp; POWER Cabinet","PASSIVE",
U2104="Sharing","PASSIVE",
U2104="Sites strategiques &amp; DataCenter","PASSIVE",
U2104="Exclu","Exclu",
U2104="SAT","ACTIVE",
U2104="SPARE-ISSUE","SPARE-ISSUE",
U2104="Fiber CAmtel","ACTIVE",
U2104="Fiber AOF","ACTIVE",
U2104="Projet OCM (HUAWEI)","PLANNED WORKS",
U2104="Projet OCM (NOKIA)","PLANNED WORKS",
U2104="ACCESS-ISSUE","ACCESS-ISSUE",
U2104="Projet OCM (ZTE, NOKIA, autres projets)","PLANNED WORKS",
U2104="No root CAuse","No root cause",
U2104="ODU HS","ACTIVE",
U2104="IP &amp; VLAN","ACTIVE",
U2104="Warehouse HUAWEI","SPARE-ISSUE",
U2104="SPARE-HS","SPARE-ISSUE",
U2104="Power Telco","ACTIVE", U2104="no impacts","no impacts"
),"")</f>
        <v>No root cause</v>
      </c>
      <c r="W2104" s="113"/>
      <c r="X2104" s="113"/>
      <c r="Y2104" s="113"/>
      <c r="Z2104" s="113"/>
      <c r="AA2104" s="113"/>
      <c r="AB2104" s="17" t="s">
        <v>5465</v>
      </c>
      <c r="AC2104" s="17" t="str">
        <f>_xlfn.XLOOKUP(B2104,'INCIDENT-04-27-2026'!E:E,'INCIDENT-04-27-2026'!F:F,"")</f>
        <v/>
      </c>
      <c r="AD2104" s="9"/>
      <c r="AE2104" s="7" t="s">
        <v>5465</v>
      </c>
      <c r="AF2104" s="6" t="str">
        <f>_xlfn.XLOOKUP(B2104,'[13]Input_27-04'!$B:$B,'[13]Input_27-04'!$M:$M,"")</f>
        <v/>
      </c>
      <c r="AG2104" s="7"/>
      <c r="AH2104" s="3"/>
      <c r="AI2104" s="18" t="str">
        <f>_xlfn.XLOOKUP(B2104,'[3]Cells Huawei 27042026 10h'!$B:$B,'[3]Cells Huawei 27042026 10h'!$T:$T,"")</f>
        <v/>
      </c>
      <c r="AJ2104" s="18" t="str">
        <f>_xlfn.XLOOKUP(B2104,'[3]Cells Huawei 27042026 15h'!$B:$B,'[3]Cells Huawei 27042026 15h'!$T:$T,"")</f>
        <v/>
      </c>
      <c r="AK2104" s="18" t="str">
        <f>_xlfn.XLOOKUP(B2104,'[4]cells down 27042026 11h28'!$B:$B,'[4]cells down 27042026 11h28'!$R:$R,"")</f>
        <v/>
      </c>
      <c r="AL2104" s="18" t="str">
        <f>_xlfn.XLOOKUP(B2104,'[4]cells down 27042026 18h01'!$B:$B,'[4]cells down 27042026 18h01'!$R:$R,"")</f>
        <v/>
      </c>
      <c r="AM2104" s="18" t="str">
        <f>_xlfn.XLOOKUP(B2104,'[5]cell downs 27042026 11h'!$B:$B,'[5]cell downs 27042026 11h'!$R:$R,"")</f>
        <v/>
      </c>
      <c r="AN2104" s="18" t="str">
        <f>_xlfn.XLOOKUP(B2104,'[5]cell downs 27042026 17h40'!$B:$B,'[5]cell downs 27042026 17h40'!$R:$R,"")</f>
        <v/>
      </c>
      <c r="AO2104" s="18" t="str">
        <f>_xlfn.XLOOKUP(B2104,'[6]ALL SITES DOWN'!$D:$D,'[6]ALL SITES DOWN'!$J:$J,"")</f>
        <v/>
      </c>
      <c r="AP2104" s="18" t="str">
        <f>_xlfn.XLOOKUP(B2104,'[7]ALL SITES DOWN'!$D:$D,'[7]ALL SITES DOWN'!$J:$J,"")</f>
        <v/>
      </c>
      <c r="AQ2104" s="9" t="str">
        <f>_xlfn.XLOOKUP(B2104,[8]sheet1!$AC:$AC,[8]sheet1!$AF:$AF,"")</f>
        <v/>
      </c>
      <c r="AR2104" s="14"/>
      <c r="AS2104" s="14" t="s">
        <v>5465</v>
      </c>
      <c r="AT2104" s="14" t="str">
        <f>_xlfn.XLOOKUP(B2104,'[9]cell downs 18042026 17h'!$B:$B,'[9]cell downs 18042026 17h'!$B:$B,"")</f>
        <v/>
      </c>
      <c r="AU2104" s="14" t="str">
        <f>_xlfn.XLOOKUP(B2104,'[10]Cells Huawei 19042026 15h'!$B:$B,'[10]Cells Huawei 19042026 15h'!$B:$B,"")</f>
        <v/>
      </c>
      <c r="AV2104" s="9" t="str">
        <f>_xlfn.XLOOKUP(B2104,'[11]cells down 19042026 9H40'!$B:$B,'[11]cells down 19042026 9H40'!$B:$B,"")</f>
        <v/>
      </c>
    </row>
    <row r="2105" spans="1:48" hidden="1" x14ac:dyDescent="0.3">
      <c r="A2105" s="1" t="s">
        <v>2171</v>
      </c>
      <c r="B2105" s="8" t="s">
        <v>2172</v>
      </c>
      <c r="C2105" s="3" t="str">
        <f>_xlfn.XLOOKUP(B2105,'[1]daily break down'!$D:$D,'[1]daily break down'!$E:$E,"")</f>
        <v>NORD-OUEST</v>
      </c>
      <c r="D2105" s="1" t="s">
        <v>11</v>
      </c>
      <c r="E2105" s="1" t="s">
        <v>96</v>
      </c>
      <c r="F2105" s="3" t="s">
        <v>51</v>
      </c>
      <c r="G2105" s="1" t="s">
        <v>2173</v>
      </c>
      <c r="H2105" s="28" t="str">
        <f>_xlfn.XLOOKUP(B2105,[2]CALCULATION!$B:$B,[2]CALCULATION!$H:$H,"")</f>
        <v>NOKIA</v>
      </c>
      <c r="I2105" s="26">
        <v>0</v>
      </c>
      <c r="J2105" s="26">
        <v>0</v>
      </c>
      <c r="K2105" s="26">
        <v>0</v>
      </c>
      <c r="L2105" s="26">
        <v>0</v>
      </c>
      <c r="M2105" s="26">
        <v>0</v>
      </c>
      <c r="N2105" s="26">
        <v>0.60591111567689115</v>
      </c>
      <c r="O2105" s="26">
        <v>0</v>
      </c>
      <c r="P2105" s="114" t="s">
        <v>6364</v>
      </c>
      <c r="Q2105" s="42" t="s">
        <v>6353</v>
      </c>
      <c r="R2105" s="42"/>
      <c r="S2105" s="41" t="str" cm="1">
        <f t="array" ref="S2105">IFERROR(_xlfn.IFS(
U2105="MPR ISSUE","PDH",
U2105="BSS Hardware Issue","BSS",
U2105="Sites strategiques, MLL, Pylone, etc.","ENVTECH",
U2105="AKTIVCO DEFAUT GE &amp; POWER Cabinet","AKTIVCO",
U2105="AKTIVCO Coupure ENEO &amp; Baisse de tension","AKTIVCO GRID ONLY",
U2105="Coupure ENEO &amp; Baisse de tension","IHS GRID ONLY",
U2105="Defaut GE &amp; POWER Cabinet","IHS",
U2105="Sharing","Partners",
U2105="Sites strategiques &amp; DataCenter","SST &amp; DC",
U2105="Exclu","Exclu",
U2105="SAT","SAT",
U2105="SPARE-ISSUE","SPARE-ISSUE",
U2105="Fiber CAmtel","TRANS_FO_CAMTEL",
U2105="Fiber AOF","Fiber AOF",
U2105="Projet OCM (HUAWEI)","TRAVAUX-HUAWEI",
U2105="Projet OCM (NOKIA)","TRAVAUX-NOKIA",
U2105="ACCESS-ISSUE","ACCESS-ISSUE",
U2105="Projet OCM (ZTE, NOKIA, autres projets)","TRAVAUX OCM",
U2105="No root CAuse","No root cause",
U2105="ODU HS","PDH",
U2105="IP &amp; VLAN","PDH",
U2105="Warehouse HUAWEI","SPARE-ISSUE",
U2105="SPARE-HS","SPARE-ISSUE",
U2105="Power Telco","BSS",U2105="no impacts","no impacts"
),"")</f>
        <v/>
      </c>
      <c r="T2105" s="41" t="str" cm="1">
        <f t="array" ref="T2105">IFERROR(_xlfn.IFS(
U2105="MPR ISSUE","TX ISSUE",
U2105="BSS Hardware Issue","RAN ISSUE",
U2105="Sites strategiques, MLL, Pylone, etc.","ENVTECH",
U2105="AKTIVCO DEFAUT GE &amp; POWER Cabinet","POWER ISSUE",
U2105="AKTIVCO Coupure ENEO &amp; Baisse de tension","POWER ISSUE",
U2105="Coupure ENEO &amp; Baisse de tension","POWER ISSUE",
U2105="Defaut GE &amp; POWER Cabinet","POWER ISSUE",
U2105="Sharing","POWER ISSUE",
U2105="Sites strategiques &amp; DataCenter","POWER ISSUE",
U2105="Exclu","Exclu",
U2105="SAT","TX ISSUE",
U2105="SPARE-ISSUE","SPARE-ISSUE",
U2105="Fiber CAmtel","TX ISSUE",
U2105="Fiber AOF","TX ISSUE",
U2105="Projet OCM (HUAWEI)","TRAVAUX-HUAWEI",
U2105="Projet OCM (NOKIA)","TRAVAUX -NOKIA",
U2105="ACCESS-ISSUE","ACCESS-ISSUE",
U2105="Projet OCM (ZTE, NOKIA, autres projets)","TRAVAUX OCM",
U2105="No root CAuse","No root cause",
U2105="ODU HS","TX ISSUE",
U2105="IP &amp; VLAN","TX ISSUE",
U2105="Warehouse HUAWEI","SPARE-ISSUE",
U2105="SPARE-HS","SPARE-ISSUE",
U2105="Power Telco","RAN ISSUE",U2105="no impacts","no impacts"
),"")</f>
        <v/>
      </c>
      <c r="U2105" s="68"/>
      <c r="V2105" s="41" t="str" cm="1">
        <f t="array" ref="V2105">IFERROR(_xlfn.IFS(
U2105="MPR ISSUE","ACTIVE",
U2105="BSS Hardware Issue","ACTIVE",
U2105="Sites strategiques, MLL, Pylone, etc.","PASSIVE",
U2105="AKTIVCO DEFAUT GE &amp; POWER Cabinet","PASSIVE",
U2105="AKTIVCO Coupure ENEO &amp; Baisse de tension","PASSIVE",
U2105="Coupure ENEO &amp; Baisse de tension","PASSIVE",
U2105="Defaut GE &amp; POWER Cabinet","PASSIVE",
U2105="Sharing","PASSIVE",
U2105="Sites strategiques &amp; DataCenter","PASSIVE",
U2105="Exclu","Exclu",
U2105="SAT","ACTIVE",
U2105="SPARE-ISSUE","SPARE-ISSUE",
U2105="Fiber CAmtel","ACTIVE",
U2105="Fiber AOF","ACTIVE",
U2105="Projet OCM (HUAWEI)","PLANNED WORKS",
U2105="Projet OCM (NOKIA)","PLANNED WORKS",
U2105="ACCESS-ISSUE","ACCESS-ISSUE",
U2105="Projet OCM (ZTE, NOKIA, autres projets)","PLANNED WORKS",
U2105="No root CAuse","No root cause",
U2105="ODU HS","ACTIVE",
U2105="IP &amp; VLAN","ACTIVE",
U2105="Warehouse HUAWEI","SPARE-ISSUE",
U2105="SPARE-HS","SPARE-ISSUE",
U2105="Power Telco","ACTIVE", U2105="no impacts","no impacts"
),"")</f>
        <v/>
      </c>
      <c r="W2105" s="113"/>
      <c r="X2105" s="113"/>
      <c r="Y2105" s="113"/>
      <c r="Z2105" s="113"/>
      <c r="AA2105" s="113"/>
      <c r="AB2105" s="17" t="s">
        <v>5465</v>
      </c>
      <c r="AC2105" s="17" t="str">
        <f>_xlfn.XLOOKUP(B2105,'INCIDENT-04-27-2026'!E:E,'INCIDENT-04-27-2026'!F:F,"")</f>
        <v/>
      </c>
      <c r="AD2105" s="9"/>
      <c r="AE2105" s="7" t="s">
        <v>5465</v>
      </c>
      <c r="AF2105" s="6" t="str">
        <f>_xlfn.XLOOKUP(B2105,'[13]Input_27-04'!$B:$B,'[13]Input_27-04'!$M:$M,"")</f>
        <v/>
      </c>
      <c r="AG2105" s="7"/>
      <c r="AH2105" s="3"/>
      <c r="AI2105" s="18" t="str">
        <f>_xlfn.XLOOKUP(B2105,'[3]Cells Huawei 27042026 10h'!$B:$B,'[3]Cells Huawei 27042026 10h'!$T:$T,"")</f>
        <v/>
      </c>
      <c r="AJ2105" s="18" t="str">
        <f>_xlfn.XLOOKUP(B2105,'[3]Cells Huawei 27042026 15h'!$B:$B,'[3]Cells Huawei 27042026 15h'!$T:$T,"")</f>
        <v/>
      </c>
      <c r="AK2105" s="18" t="str">
        <f>_xlfn.XLOOKUP(B2105,'[4]cells down 27042026 11h28'!$B:$B,'[4]cells down 27042026 11h28'!$R:$R,"")</f>
        <v/>
      </c>
      <c r="AL2105" s="18" t="str">
        <f>_xlfn.XLOOKUP(B2105,'[4]cells down 27042026 18h01'!$B:$B,'[4]cells down 27042026 18h01'!$R:$R,"")</f>
        <v/>
      </c>
      <c r="AM2105" s="18" t="str">
        <f>_xlfn.XLOOKUP(B2105,'[5]cell downs 27042026 11h'!$B:$B,'[5]cell downs 27042026 11h'!$R:$R,"")</f>
        <v/>
      </c>
      <c r="AN2105" s="18" t="str">
        <f>_xlfn.XLOOKUP(B2105,'[5]cell downs 27042026 17h40'!$B:$B,'[5]cell downs 27042026 17h40'!$R:$R,"")</f>
        <v/>
      </c>
      <c r="AO2105" s="18" t="str">
        <f>_xlfn.XLOOKUP(B2105,'[6]ALL SITES DOWN'!$D:$D,'[6]ALL SITES DOWN'!$J:$J,"")</f>
        <v/>
      </c>
      <c r="AP2105" s="18" t="str">
        <f>_xlfn.XLOOKUP(B2105,'[7]ALL SITES DOWN'!$D:$D,'[7]ALL SITES DOWN'!$J:$J,"")</f>
        <v/>
      </c>
      <c r="AQ2105" s="9" t="str">
        <f>_xlfn.XLOOKUP(B2105,[8]sheet1!$AC:$AC,[8]sheet1!$AF:$AF,"")</f>
        <v/>
      </c>
      <c r="AR2105" s="14"/>
      <c r="AS2105" s="14" t="s">
        <v>5465</v>
      </c>
      <c r="AT2105" s="14" t="str">
        <f>_xlfn.XLOOKUP(B2105,'[9]cell downs 18042026 17h'!$B:$B,'[9]cell downs 18042026 17h'!$B:$B,"")</f>
        <v/>
      </c>
      <c r="AU2105" s="14" t="str">
        <f>_xlfn.XLOOKUP(B2105,'[10]Cells Huawei 19042026 15h'!$B:$B,'[10]Cells Huawei 19042026 15h'!$B:$B,"")</f>
        <v/>
      </c>
      <c r="AV2105" s="9" t="str">
        <f>_xlfn.XLOOKUP(B2105,'[11]cells down 19042026 9H40'!$B:$B,'[11]cells down 19042026 9H40'!$B:$B,"")</f>
        <v/>
      </c>
    </row>
    <row r="2106" spans="1:48" hidden="1" x14ac:dyDescent="0.3">
      <c r="A2106" s="1" t="s">
        <v>3603</v>
      </c>
      <c r="B2106" s="8" t="s">
        <v>3604</v>
      </c>
      <c r="C2106" s="3" t="str">
        <f>_xlfn.XLOOKUP(B2106,'[1]daily break down'!$D:$D,'[1]daily break down'!$E:$E,"")</f>
        <v>CENTRE</v>
      </c>
      <c r="D2106" s="1" t="s">
        <v>11</v>
      </c>
      <c r="E2106" s="1" t="s">
        <v>594</v>
      </c>
      <c r="F2106" s="3" t="s">
        <v>226</v>
      </c>
      <c r="G2106" s="1" t="s">
        <v>3605</v>
      </c>
      <c r="H2106" s="29" t="str">
        <f>_xlfn.XLOOKUP(B2106,[2]CALCULATION!$B:$B,[2]CALCULATION!$H:$H,"")</f>
        <v>ZTE</v>
      </c>
      <c r="I2106" s="26">
        <v>0</v>
      </c>
      <c r="J2106" s="26">
        <v>0</v>
      </c>
      <c r="K2106" s="26">
        <v>0</v>
      </c>
      <c r="L2106" s="26">
        <v>0</v>
      </c>
      <c r="M2106" s="26">
        <v>0</v>
      </c>
      <c r="N2106" s="26">
        <v>0</v>
      </c>
      <c r="O2106" s="26">
        <v>0</v>
      </c>
      <c r="P2106" s="114" t="s">
        <v>6364</v>
      </c>
      <c r="Q2106" s="42" t="s">
        <v>5538</v>
      </c>
      <c r="R2106" s="42"/>
      <c r="S2106" s="41" t="str" cm="1">
        <f t="array" ref="S2106">IFERROR(_xlfn.IFS(
U2106="MPR ISSUE","PDH",
U2106="BSS Hardware Issue","BSS",
U2106="Sites strategiques, MLL, Pylone, etc.","ENVTECH",
U2106="AKTIVCO DEFAUT GE &amp; POWER Cabinet","AKTIVCO",
U2106="AKTIVCO Coupure ENEO &amp; Baisse de tension","AKTIVCO GRID ONLY",
U2106="Coupure ENEO &amp; Baisse de tension","IHS GRID ONLY",
U2106="Defaut GE &amp; POWER Cabinet","IHS",
U2106="Sharing","Partners",
U2106="Sites strategiques &amp; DataCenter","SST &amp; DC",
U2106="Exclu","Exclu",
U2106="SAT","SAT",
U2106="SPARE-ISSUE","SPARE-ISSUE",
U2106="Fiber CAmtel","TRANS_FO_CAMTEL",
U2106="Fiber AOF","Fiber AOF",
U2106="Projet OCM (HUAWEI)","TRAVAUX-HUAWEI",
U2106="Projet OCM (NOKIA)","TRAVAUX-NOKIA",
U2106="ACCESS-ISSUE","ACCESS-ISSUE",
U2106="Projet OCM (ZTE, NOKIA, autres projets)","TRAVAUX OCM",
U2106="No root CAuse","No root cause",
U2106="ODU HS","PDH",
U2106="IP &amp; VLAN","PDH",
U2106="Warehouse HUAWEI","SPARE-ISSUE",
U2106="SPARE-HS","SPARE-ISSUE",
U2106="Power Telco","BSS",U2106="no impacts","no impacts"
),"")</f>
        <v>No root cause</v>
      </c>
      <c r="T2106" s="41" t="str" cm="1">
        <f t="array" ref="T2106">IFERROR(_xlfn.IFS(
U2106="MPR ISSUE","TX ISSUE",
U2106="BSS Hardware Issue","RAN ISSUE",
U2106="Sites strategiques, MLL, Pylone, etc.","ENVTECH",
U2106="AKTIVCO DEFAUT GE &amp; POWER Cabinet","POWER ISSUE",
U2106="AKTIVCO Coupure ENEO &amp; Baisse de tension","POWER ISSUE",
U2106="Coupure ENEO &amp; Baisse de tension","POWER ISSUE",
U2106="Defaut GE &amp; POWER Cabinet","POWER ISSUE",
U2106="Sharing","POWER ISSUE",
U2106="Sites strategiques &amp; DataCenter","POWER ISSUE",
U2106="Exclu","Exclu",
U2106="SAT","TX ISSUE",
U2106="SPARE-ISSUE","SPARE-ISSUE",
U2106="Fiber CAmtel","TX ISSUE",
U2106="Fiber AOF","TX ISSUE",
U2106="Projet OCM (HUAWEI)","TRAVAUX-HUAWEI",
U2106="Projet OCM (NOKIA)","TRAVAUX -NOKIA",
U2106="ACCESS-ISSUE","ACCESS-ISSUE",
U2106="Projet OCM (ZTE, NOKIA, autres projets)","TRAVAUX OCM",
U2106="No root CAuse","No root cause",
U2106="ODU HS","TX ISSUE",
U2106="IP &amp; VLAN","TX ISSUE",
U2106="Warehouse HUAWEI","SPARE-ISSUE",
U2106="SPARE-HS","SPARE-ISSUE",
U2106="Power Telco","RAN ISSUE",U2106="no impacts","no impacts"
),"")</f>
        <v>No root cause</v>
      </c>
      <c r="U2106" s="68" t="s">
        <v>5691</v>
      </c>
      <c r="V2106" s="41" t="str" cm="1">
        <f t="array" ref="V2106">IFERROR(_xlfn.IFS(
U2106="MPR ISSUE","ACTIVE",
U2106="BSS Hardware Issue","ACTIVE",
U2106="Sites strategiques, MLL, Pylone, etc.","PASSIVE",
U2106="AKTIVCO DEFAUT GE &amp; POWER Cabinet","PASSIVE",
U2106="AKTIVCO Coupure ENEO &amp; Baisse de tension","PASSIVE",
U2106="Coupure ENEO &amp; Baisse de tension","PASSIVE",
U2106="Defaut GE &amp; POWER Cabinet","PASSIVE",
U2106="Sharing","PASSIVE",
U2106="Sites strategiques &amp; DataCenter","PASSIVE",
U2106="Exclu","Exclu",
U2106="SAT","ACTIVE",
U2106="SPARE-ISSUE","SPARE-ISSUE",
U2106="Fiber CAmtel","ACTIVE",
U2106="Fiber AOF","ACTIVE",
U2106="Projet OCM (HUAWEI)","PLANNED WORKS",
U2106="Projet OCM (NOKIA)","PLANNED WORKS",
U2106="ACCESS-ISSUE","ACCESS-ISSUE",
U2106="Projet OCM (ZTE, NOKIA, autres projets)","PLANNED WORKS",
U2106="No root CAuse","No root cause",
U2106="ODU HS","ACTIVE",
U2106="IP &amp; VLAN","ACTIVE",
U2106="Warehouse HUAWEI","SPARE-ISSUE",
U2106="SPARE-HS","SPARE-ISSUE",
U2106="Power Telco","ACTIVE", U2106="no impacts","no impacts"
),"")</f>
        <v>No root cause</v>
      </c>
      <c r="W2106" s="113"/>
      <c r="X2106" s="113"/>
      <c r="Y2106" s="113"/>
      <c r="Z2106" s="113"/>
      <c r="AA2106" s="113"/>
      <c r="AB2106" s="17" t="s">
        <v>5465</v>
      </c>
      <c r="AC2106" s="17" t="str">
        <f>_xlfn.XLOOKUP(B2106,'INCIDENT-04-27-2026'!E:E,'INCIDENT-04-27-2026'!F:F,"")</f>
        <v/>
      </c>
      <c r="AD2106" s="9"/>
      <c r="AE2106" s="7" t="s">
        <v>5465</v>
      </c>
      <c r="AF2106" s="6" t="str">
        <f>_xlfn.XLOOKUP(B2106,'[13]Input_27-04'!$B:$B,'[13]Input_27-04'!$M:$M,"")</f>
        <v/>
      </c>
      <c r="AG2106" s="7"/>
      <c r="AH2106" s="3"/>
      <c r="AI2106" s="18" t="str">
        <f>_xlfn.XLOOKUP(B2106,'[3]Cells Huawei 27042026 10h'!$B:$B,'[3]Cells Huawei 27042026 10h'!$T:$T,"")</f>
        <v/>
      </c>
      <c r="AJ2106" s="18" t="str">
        <f>_xlfn.XLOOKUP(B2106,'[3]Cells Huawei 27042026 15h'!$B:$B,'[3]Cells Huawei 27042026 15h'!$T:$T,"")</f>
        <v/>
      </c>
      <c r="AK2106" s="18" t="str">
        <f>_xlfn.XLOOKUP(B2106,'[4]cells down 27042026 11h28'!$B:$B,'[4]cells down 27042026 11h28'!$R:$R,"")</f>
        <v/>
      </c>
      <c r="AL2106" s="18" t="str">
        <f>_xlfn.XLOOKUP(B2106,'[4]cells down 27042026 18h01'!$B:$B,'[4]cells down 27042026 18h01'!$R:$R,"")</f>
        <v/>
      </c>
      <c r="AM2106" s="18" t="str">
        <f>_xlfn.XLOOKUP(B2106,'[5]cell downs 27042026 11h'!$B:$B,'[5]cell downs 27042026 11h'!$R:$R,"")</f>
        <v/>
      </c>
      <c r="AN2106" s="18" t="str">
        <f>_xlfn.XLOOKUP(B2106,'[5]cell downs 27042026 17h40'!$B:$B,'[5]cell downs 27042026 17h40'!$R:$R,"")</f>
        <v/>
      </c>
      <c r="AO2106" s="18" t="str">
        <f>_xlfn.XLOOKUP(B2106,'[6]ALL SITES DOWN'!$D:$D,'[6]ALL SITES DOWN'!$J:$J,"")</f>
        <v/>
      </c>
      <c r="AP2106" s="18" t="str">
        <f>_xlfn.XLOOKUP(B2106,'[7]ALL SITES DOWN'!$D:$D,'[7]ALL SITES DOWN'!$J:$J,"")</f>
        <v/>
      </c>
      <c r="AQ2106" s="9" t="str">
        <f>_xlfn.XLOOKUP(B2106,[8]sheet1!$AC:$AC,[8]sheet1!$AF:$AF,"")</f>
        <v/>
      </c>
      <c r="AR2106" s="14"/>
      <c r="AS2106" s="14" t="s">
        <v>5465</v>
      </c>
      <c r="AT2106" s="14" t="str">
        <f>_xlfn.XLOOKUP(B2106,'[9]cell downs 18042026 17h'!$B:$B,'[9]cell downs 18042026 17h'!$B:$B,"")</f>
        <v/>
      </c>
      <c r="AU2106" s="14" t="str">
        <f>_xlfn.XLOOKUP(B2106,'[10]Cells Huawei 19042026 15h'!$B:$B,'[10]Cells Huawei 19042026 15h'!$B:$B,"")</f>
        <v/>
      </c>
      <c r="AV2106" s="9" t="str">
        <f>_xlfn.XLOOKUP(B2106,'[11]cells down 19042026 9H40'!$B:$B,'[11]cells down 19042026 9H40'!$B:$B,"")</f>
        <v/>
      </c>
    </row>
    <row r="2107" spans="1:48" hidden="1" x14ac:dyDescent="0.3">
      <c r="A2107" s="3" t="s">
        <v>3606</v>
      </c>
      <c r="B2107" s="23" t="s">
        <v>3607</v>
      </c>
      <c r="C2107" s="3" t="str">
        <f>_xlfn.XLOOKUP(B2107,'[1]daily break down'!$D:$D,'[1]daily break down'!$E:$E,"")</f>
        <v>CENTRE</v>
      </c>
      <c r="D2107" s="3" t="s">
        <v>11</v>
      </c>
      <c r="E2107" s="3" t="s">
        <v>12</v>
      </c>
      <c r="F2107" s="3" t="s">
        <v>226</v>
      </c>
      <c r="G2107" s="3" t="s">
        <v>3606</v>
      </c>
      <c r="H2107" s="29" t="str">
        <f>_xlfn.XLOOKUP(B2107,[2]CALCULATION!$B:$B,[2]CALCULATION!$H:$H,"")</f>
        <v>ZTE</v>
      </c>
      <c r="I2107" s="26">
        <v>0</v>
      </c>
      <c r="J2107" s="26">
        <v>0</v>
      </c>
      <c r="K2107" s="26">
        <v>0</v>
      </c>
      <c r="L2107" s="26">
        <v>0</v>
      </c>
      <c r="M2107" s="26">
        <v>0</v>
      </c>
      <c r="N2107" s="26">
        <v>0</v>
      </c>
      <c r="O2107" s="26">
        <v>0</v>
      </c>
      <c r="P2107" s="114" t="s">
        <v>6364</v>
      </c>
      <c r="Q2107" s="42" t="s">
        <v>5538</v>
      </c>
      <c r="R2107" s="42"/>
      <c r="S2107" s="41" t="str" cm="1">
        <f t="array" ref="S2107">IFERROR(_xlfn.IFS(
U2107="MPR ISSUE","PDH",
U2107="BSS Hardware Issue","BSS",
U2107="Sites strategiques, MLL, Pylone, etc.","ENVTECH",
U2107="AKTIVCO DEFAUT GE &amp; POWER Cabinet","AKTIVCO",
U2107="AKTIVCO Coupure ENEO &amp; Baisse de tension","AKTIVCO GRID ONLY",
U2107="Coupure ENEO &amp; Baisse de tension","IHS GRID ONLY",
U2107="Defaut GE &amp; POWER Cabinet","IHS",
U2107="Sharing","Partners",
U2107="Sites strategiques &amp; DataCenter","SST &amp; DC",
U2107="Exclu","Exclu",
U2107="SAT","SAT",
U2107="SPARE-ISSUE","SPARE-ISSUE",
U2107="Fiber CAmtel","TRANS_FO_CAMTEL",
U2107="Fiber AOF","Fiber AOF",
U2107="Projet OCM (HUAWEI)","TRAVAUX-HUAWEI",
U2107="Projet OCM (NOKIA)","TRAVAUX-NOKIA",
U2107="ACCESS-ISSUE","ACCESS-ISSUE",
U2107="Projet OCM (ZTE, NOKIA, autres projets)","TRAVAUX OCM",
U2107="No root CAuse","No root cause",
U2107="ODU HS","PDH",
U2107="IP &amp; VLAN","PDH",
U2107="Warehouse HUAWEI","SPARE-ISSUE",
U2107="SPARE-HS","SPARE-ISSUE",
U2107="Power Telco","BSS",U2107="no impacts","no impacts"
),"")</f>
        <v>No root cause</v>
      </c>
      <c r="T2107" s="41" t="str" cm="1">
        <f t="array" ref="T2107">IFERROR(_xlfn.IFS(
U2107="MPR ISSUE","TX ISSUE",
U2107="BSS Hardware Issue","RAN ISSUE",
U2107="Sites strategiques, MLL, Pylone, etc.","ENVTECH",
U2107="AKTIVCO DEFAUT GE &amp; POWER Cabinet","POWER ISSUE",
U2107="AKTIVCO Coupure ENEO &amp; Baisse de tension","POWER ISSUE",
U2107="Coupure ENEO &amp; Baisse de tension","POWER ISSUE",
U2107="Defaut GE &amp; POWER Cabinet","POWER ISSUE",
U2107="Sharing","POWER ISSUE",
U2107="Sites strategiques &amp; DataCenter","POWER ISSUE",
U2107="Exclu","Exclu",
U2107="SAT","TX ISSUE",
U2107="SPARE-ISSUE","SPARE-ISSUE",
U2107="Fiber CAmtel","TX ISSUE",
U2107="Fiber AOF","TX ISSUE",
U2107="Projet OCM (HUAWEI)","TRAVAUX-HUAWEI",
U2107="Projet OCM (NOKIA)","TRAVAUX -NOKIA",
U2107="ACCESS-ISSUE","ACCESS-ISSUE",
U2107="Projet OCM (ZTE, NOKIA, autres projets)","TRAVAUX OCM",
U2107="No root CAuse","No root cause",
U2107="ODU HS","TX ISSUE",
U2107="IP &amp; VLAN","TX ISSUE",
U2107="Warehouse HUAWEI","SPARE-ISSUE",
U2107="SPARE-HS","SPARE-ISSUE",
U2107="Power Telco","RAN ISSUE",U2107="no impacts","no impacts"
),"")</f>
        <v>No root cause</v>
      </c>
      <c r="U2107" s="68" t="s">
        <v>5691</v>
      </c>
      <c r="V2107" s="41" t="str" cm="1">
        <f t="array" ref="V2107">IFERROR(_xlfn.IFS(
U2107="MPR ISSUE","ACTIVE",
U2107="BSS Hardware Issue","ACTIVE",
U2107="Sites strategiques, MLL, Pylone, etc.","PASSIVE",
U2107="AKTIVCO DEFAUT GE &amp; POWER Cabinet","PASSIVE",
U2107="AKTIVCO Coupure ENEO &amp; Baisse de tension","PASSIVE",
U2107="Coupure ENEO &amp; Baisse de tension","PASSIVE",
U2107="Defaut GE &amp; POWER Cabinet","PASSIVE",
U2107="Sharing","PASSIVE",
U2107="Sites strategiques &amp; DataCenter","PASSIVE",
U2107="Exclu","Exclu",
U2107="SAT","ACTIVE",
U2107="SPARE-ISSUE","SPARE-ISSUE",
U2107="Fiber CAmtel","ACTIVE",
U2107="Fiber AOF","ACTIVE",
U2107="Projet OCM (HUAWEI)","PLANNED WORKS",
U2107="Projet OCM (NOKIA)","PLANNED WORKS",
U2107="ACCESS-ISSUE","ACCESS-ISSUE",
U2107="Projet OCM (ZTE, NOKIA, autres projets)","PLANNED WORKS",
U2107="No root CAuse","No root cause",
U2107="ODU HS","ACTIVE",
U2107="IP &amp; VLAN","ACTIVE",
U2107="Warehouse HUAWEI","SPARE-ISSUE",
U2107="SPARE-HS","SPARE-ISSUE",
U2107="Power Telco","ACTIVE", U2107="no impacts","no impacts"
),"")</f>
        <v>No root cause</v>
      </c>
      <c r="W2107" s="113"/>
      <c r="X2107" s="113"/>
      <c r="Y2107" s="113"/>
      <c r="Z2107" s="113"/>
      <c r="AA2107" s="113"/>
      <c r="AB2107" s="17" t="s">
        <v>5465</v>
      </c>
      <c r="AC2107" s="17" t="str">
        <f>_xlfn.XLOOKUP(B2107,'INCIDENT-04-27-2026'!E:E,'INCIDENT-04-27-2026'!F:F,"")</f>
        <v/>
      </c>
      <c r="AD2107" s="9"/>
      <c r="AE2107" s="7" t="s">
        <v>5465</v>
      </c>
      <c r="AF2107" s="6" t="str">
        <f>_xlfn.XLOOKUP(B2107,'[13]Input_27-04'!$B:$B,'[13]Input_27-04'!$M:$M,"")</f>
        <v/>
      </c>
      <c r="AG2107" s="7"/>
      <c r="AH2107" s="3"/>
      <c r="AI2107" s="18" t="str">
        <f>_xlfn.XLOOKUP(B2107,'[3]Cells Huawei 27042026 10h'!$B:$B,'[3]Cells Huawei 27042026 10h'!$T:$T,"")</f>
        <v/>
      </c>
      <c r="AJ2107" s="18" t="str">
        <f>_xlfn.XLOOKUP(B2107,'[3]Cells Huawei 27042026 15h'!$B:$B,'[3]Cells Huawei 27042026 15h'!$T:$T,"")</f>
        <v/>
      </c>
      <c r="AK2107" s="18" t="str">
        <f>_xlfn.XLOOKUP(B2107,'[4]cells down 27042026 11h28'!$B:$B,'[4]cells down 27042026 11h28'!$R:$R,"")</f>
        <v/>
      </c>
      <c r="AL2107" s="18" t="str">
        <f>_xlfn.XLOOKUP(B2107,'[4]cells down 27042026 18h01'!$B:$B,'[4]cells down 27042026 18h01'!$R:$R,"")</f>
        <v/>
      </c>
      <c r="AM2107" s="18" t="str">
        <f>_xlfn.XLOOKUP(B2107,'[5]cell downs 27042026 11h'!$B:$B,'[5]cell downs 27042026 11h'!$R:$R,"")</f>
        <v/>
      </c>
      <c r="AN2107" s="18" t="str">
        <f>_xlfn.XLOOKUP(B2107,'[5]cell downs 27042026 17h40'!$B:$B,'[5]cell downs 27042026 17h40'!$R:$R,"")</f>
        <v/>
      </c>
      <c r="AO2107" s="18" t="str">
        <f>_xlfn.XLOOKUP(B2107,'[6]ALL SITES DOWN'!$D:$D,'[6]ALL SITES DOWN'!$J:$J,"")</f>
        <v/>
      </c>
      <c r="AP2107" s="18" t="str">
        <f>_xlfn.XLOOKUP(B2107,'[7]ALL SITES DOWN'!$D:$D,'[7]ALL SITES DOWN'!$J:$J,"")</f>
        <v/>
      </c>
      <c r="AQ2107" s="9" t="str">
        <f>_xlfn.XLOOKUP(B2107,[8]sheet1!$AC:$AC,[8]sheet1!$AF:$AF,"")</f>
        <v/>
      </c>
      <c r="AR2107" s="14"/>
      <c r="AS2107" s="14" t="s">
        <v>5465</v>
      </c>
      <c r="AT2107" s="14" t="str">
        <f>_xlfn.XLOOKUP(B2107,'[9]cell downs 18042026 17h'!$B:$B,'[9]cell downs 18042026 17h'!$B:$B,"")</f>
        <v/>
      </c>
      <c r="AU2107" s="14" t="str">
        <f>_xlfn.XLOOKUP(B2107,'[10]Cells Huawei 19042026 15h'!$B:$B,'[10]Cells Huawei 19042026 15h'!$B:$B,"")</f>
        <v/>
      </c>
      <c r="AV2107" s="9" t="str">
        <f>_xlfn.XLOOKUP(B2107,'[11]cells down 19042026 9H40'!$B:$B,'[11]cells down 19042026 9H40'!$B:$B,"")</f>
        <v/>
      </c>
    </row>
    <row r="2108" spans="1:48" hidden="1" x14ac:dyDescent="0.3">
      <c r="A2108" s="1" t="s">
        <v>3608</v>
      </c>
      <c r="B2108" s="8" t="s">
        <v>3609</v>
      </c>
      <c r="C2108" s="3" t="str">
        <f>_xlfn.XLOOKUP(B2108,'[1]daily break down'!$D:$D,'[1]daily break down'!$E:$E,"")</f>
        <v>CENTRE</v>
      </c>
      <c r="D2108" s="1" t="s">
        <v>11</v>
      </c>
      <c r="E2108" s="1" t="s">
        <v>594</v>
      </c>
      <c r="F2108" s="3" t="s">
        <v>226</v>
      </c>
      <c r="G2108" s="1" t="s">
        <v>3608</v>
      </c>
      <c r="H2108" s="29" t="str">
        <f>_xlfn.XLOOKUP(B2108,[2]CALCULATION!$B:$B,[2]CALCULATION!$H:$H,"")</f>
        <v>ZTE</v>
      </c>
      <c r="I2108" s="26">
        <v>0</v>
      </c>
      <c r="J2108" s="26">
        <v>0</v>
      </c>
      <c r="K2108" s="26">
        <v>0</v>
      </c>
      <c r="L2108" s="26">
        <v>0</v>
      </c>
      <c r="M2108" s="26">
        <v>0</v>
      </c>
      <c r="N2108" s="26">
        <v>0</v>
      </c>
      <c r="O2108" s="26">
        <v>0</v>
      </c>
      <c r="P2108" s="114" t="s">
        <v>6364</v>
      </c>
      <c r="Q2108" s="42" t="s">
        <v>5538</v>
      </c>
      <c r="R2108" s="42"/>
      <c r="S2108" s="41" t="str" cm="1">
        <f t="array" ref="S2108">IFERROR(_xlfn.IFS(
U2108="MPR ISSUE","PDH",
U2108="BSS Hardware Issue","BSS",
U2108="Sites strategiques, MLL, Pylone, etc.","ENVTECH",
U2108="AKTIVCO DEFAUT GE &amp; POWER Cabinet","AKTIVCO",
U2108="AKTIVCO Coupure ENEO &amp; Baisse de tension","AKTIVCO GRID ONLY",
U2108="Coupure ENEO &amp; Baisse de tension","IHS GRID ONLY",
U2108="Defaut GE &amp; POWER Cabinet","IHS",
U2108="Sharing","Partners",
U2108="Sites strategiques &amp; DataCenter","SST &amp; DC",
U2108="Exclu","Exclu",
U2108="SAT","SAT",
U2108="SPARE-ISSUE","SPARE-ISSUE",
U2108="Fiber CAmtel","TRANS_FO_CAMTEL",
U2108="Fiber AOF","Fiber AOF",
U2108="Projet OCM (HUAWEI)","TRAVAUX-HUAWEI",
U2108="Projet OCM (NOKIA)","TRAVAUX-NOKIA",
U2108="ACCESS-ISSUE","ACCESS-ISSUE",
U2108="Projet OCM (ZTE, NOKIA, autres projets)","TRAVAUX OCM",
U2108="No root CAuse","No root cause",
U2108="ODU HS","PDH",
U2108="IP &amp; VLAN","PDH",
U2108="Warehouse HUAWEI","SPARE-ISSUE",
U2108="SPARE-HS","SPARE-ISSUE",
U2108="Power Telco","BSS",U2108="no impacts","no impacts"
),"")</f>
        <v>No root cause</v>
      </c>
      <c r="T2108" s="41" t="str" cm="1">
        <f t="array" ref="T2108">IFERROR(_xlfn.IFS(
U2108="MPR ISSUE","TX ISSUE",
U2108="BSS Hardware Issue","RAN ISSUE",
U2108="Sites strategiques, MLL, Pylone, etc.","ENVTECH",
U2108="AKTIVCO DEFAUT GE &amp; POWER Cabinet","POWER ISSUE",
U2108="AKTIVCO Coupure ENEO &amp; Baisse de tension","POWER ISSUE",
U2108="Coupure ENEO &amp; Baisse de tension","POWER ISSUE",
U2108="Defaut GE &amp; POWER Cabinet","POWER ISSUE",
U2108="Sharing","POWER ISSUE",
U2108="Sites strategiques &amp; DataCenter","POWER ISSUE",
U2108="Exclu","Exclu",
U2108="SAT","TX ISSUE",
U2108="SPARE-ISSUE","SPARE-ISSUE",
U2108="Fiber CAmtel","TX ISSUE",
U2108="Fiber AOF","TX ISSUE",
U2108="Projet OCM (HUAWEI)","TRAVAUX-HUAWEI",
U2108="Projet OCM (NOKIA)","TRAVAUX -NOKIA",
U2108="ACCESS-ISSUE","ACCESS-ISSUE",
U2108="Projet OCM (ZTE, NOKIA, autres projets)","TRAVAUX OCM",
U2108="No root CAuse","No root cause",
U2108="ODU HS","TX ISSUE",
U2108="IP &amp; VLAN","TX ISSUE",
U2108="Warehouse HUAWEI","SPARE-ISSUE",
U2108="SPARE-HS","SPARE-ISSUE",
U2108="Power Telco","RAN ISSUE",U2108="no impacts","no impacts"
),"")</f>
        <v>No root cause</v>
      </c>
      <c r="U2108" s="68" t="s">
        <v>5691</v>
      </c>
      <c r="V2108" s="41" t="str" cm="1">
        <f t="array" ref="V2108">IFERROR(_xlfn.IFS(
U2108="MPR ISSUE","ACTIVE",
U2108="BSS Hardware Issue","ACTIVE",
U2108="Sites strategiques, MLL, Pylone, etc.","PASSIVE",
U2108="AKTIVCO DEFAUT GE &amp; POWER Cabinet","PASSIVE",
U2108="AKTIVCO Coupure ENEO &amp; Baisse de tension","PASSIVE",
U2108="Coupure ENEO &amp; Baisse de tension","PASSIVE",
U2108="Defaut GE &amp; POWER Cabinet","PASSIVE",
U2108="Sharing","PASSIVE",
U2108="Sites strategiques &amp; DataCenter","PASSIVE",
U2108="Exclu","Exclu",
U2108="SAT","ACTIVE",
U2108="SPARE-ISSUE","SPARE-ISSUE",
U2108="Fiber CAmtel","ACTIVE",
U2108="Fiber AOF","ACTIVE",
U2108="Projet OCM (HUAWEI)","PLANNED WORKS",
U2108="Projet OCM (NOKIA)","PLANNED WORKS",
U2108="ACCESS-ISSUE","ACCESS-ISSUE",
U2108="Projet OCM (ZTE, NOKIA, autres projets)","PLANNED WORKS",
U2108="No root CAuse","No root cause",
U2108="ODU HS","ACTIVE",
U2108="IP &amp; VLAN","ACTIVE",
U2108="Warehouse HUAWEI","SPARE-ISSUE",
U2108="SPARE-HS","SPARE-ISSUE",
U2108="Power Telco","ACTIVE", U2108="no impacts","no impacts"
),"")</f>
        <v>No root cause</v>
      </c>
      <c r="W2108" s="113"/>
      <c r="X2108" s="113"/>
      <c r="Y2108" s="113"/>
      <c r="Z2108" s="113"/>
      <c r="AA2108" s="113"/>
      <c r="AB2108" s="17" t="s">
        <v>5465</v>
      </c>
      <c r="AC2108" s="17" t="str">
        <f>_xlfn.XLOOKUP(B2108,'INCIDENT-04-27-2026'!E:E,'INCIDENT-04-27-2026'!F:F,"")</f>
        <v/>
      </c>
      <c r="AD2108" s="9"/>
      <c r="AE2108" s="7" t="s">
        <v>5465</v>
      </c>
      <c r="AF2108" s="6" t="str">
        <f>_xlfn.XLOOKUP(B2108,'[13]Input_27-04'!$B:$B,'[13]Input_27-04'!$M:$M,"")</f>
        <v/>
      </c>
      <c r="AG2108" s="7"/>
      <c r="AH2108" s="3"/>
      <c r="AI2108" s="18" t="str">
        <f>_xlfn.XLOOKUP(B2108,'[3]Cells Huawei 27042026 10h'!$B:$B,'[3]Cells Huawei 27042026 10h'!$T:$T,"")</f>
        <v/>
      </c>
      <c r="AJ2108" s="18" t="str">
        <f>_xlfn.XLOOKUP(B2108,'[3]Cells Huawei 27042026 15h'!$B:$B,'[3]Cells Huawei 27042026 15h'!$T:$T,"")</f>
        <v/>
      </c>
      <c r="AK2108" s="18" t="str">
        <f>_xlfn.XLOOKUP(B2108,'[4]cells down 27042026 11h28'!$B:$B,'[4]cells down 27042026 11h28'!$R:$R,"")</f>
        <v/>
      </c>
      <c r="AL2108" s="18" t="str">
        <f>_xlfn.XLOOKUP(B2108,'[4]cells down 27042026 18h01'!$B:$B,'[4]cells down 27042026 18h01'!$R:$R,"")</f>
        <v/>
      </c>
      <c r="AM2108" s="18" t="str">
        <f>_xlfn.XLOOKUP(B2108,'[5]cell downs 27042026 11h'!$B:$B,'[5]cell downs 27042026 11h'!$R:$R,"")</f>
        <v/>
      </c>
      <c r="AN2108" s="18" t="str">
        <f>_xlfn.XLOOKUP(B2108,'[5]cell downs 27042026 17h40'!$B:$B,'[5]cell downs 27042026 17h40'!$R:$R,"")</f>
        <v/>
      </c>
      <c r="AO2108" s="18" t="str">
        <f>_xlfn.XLOOKUP(B2108,'[6]ALL SITES DOWN'!$D:$D,'[6]ALL SITES DOWN'!$J:$J,"")</f>
        <v/>
      </c>
      <c r="AP2108" s="18" t="str">
        <f>_xlfn.XLOOKUP(B2108,'[7]ALL SITES DOWN'!$D:$D,'[7]ALL SITES DOWN'!$J:$J,"")</f>
        <v/>
      </c>
      <c r="AQ2108" s="9" t="str">
        <f>_xlfn.XLOOKUP(B2108,[8]sheet1!$AC:$AC,[8]sheet1!$AF:$AF,"")</f>
        <v/>
      </c>
      <c r="AR2108" s="14"/>
      <c r="AS2108" s="14" t="s">
        <v>5465</v>
      </c>
      <c r="AT2108" s="14" t="str">
        <f>_xlfn.XLOOKUP(B2108,'[9]cell downs 18042026 17h'!$B:$B,'[9]cell downs 18042026 17h'!$B:$B,"")</f>
        <v/>
      </c>
      <c r="AU2108" s="14" t="str">
        <f>_xlfn.XLOOKUP(B2108,'[10]Cells Huawei 19042026 15h'!$B:$B,'[10]Cells Huawei 19042026 15h'!$B:$B,"")</f>
        <v/>
      </c>
      <c r="AV2108" s="9" t="str">
        <f>_xlfn.XLOOKUP(B2108,'[11]cells down 19042026 9H40'!$B:$B,'[11]cells down 19042026 9H40'!$B:$B,"")</f>
        <v/>
      </c>
    </row>
    <row r="2109" spans="1:48" hidden="1" x14ac:dyDescent="0.3">
      <c r="A2109" s="1" t="s">
        <v>3875</v>
      </c>
      <c r="B2109" s="8" t="s">
        <v>3876</v>
      </c>
      <c r="C2109" s="3" t="str">
        <f>_xlfn.XLOOKUP(B2109,'[1]daily break down'!$D:$D,'[1]daily break down'!$E:$E,"")</f>
        <v>EXTREME-NORD</v>
      </c>
      <c r="D2109" s="1" t="s">
        <v>21</v>
      </c>
      <c r="E2109" s="1" t="s">
        <v>122</v>
      </c>
      <c r="F2109" s="3" t="s">
        <v>55</v>
      </c>
      <c r="G2109" s="1" t="s">
        <v>2083</v>
      </c>
      <c r="H2109" s="27" t="str">
        <f>_xlfn.XLOOKUP(B2109,[2]CALCULATION!$B:$B,[2]CALCULATION!$H:$H,"")</f>
        <v>HUAWEI</v>
      </c>
      <c r="I2109" s="26">
        <v>0</v>
      </c>
      <c r="J2109" s="26">
        <v>0.13483319207951308</v>
      </c>
      <c r="K2109" s="26">
        <v>3.0384731175431536</v>
      </c>
      <c r="L2109" s="26">
        <v>0.26205080571749806</v>
      </c>
      <c r="M2109" s="26">
        <v>0</v>
      </c>
      <c r="N2109" s="26">
        <v>0.64454189531237061</v>
      </c>
      <c r="O2109" s="26">
        <v>0</v>
      </c>
      <c r="P2109" s="114" t="s">
        <v>6364</v>
      </c>
      <c r="Q2109" s="42" t="s">
        <v>6353</v>
      </c>
      <c r="R2109" s="42"/>
      <c r="S2109" s="41" t="str" cm="1">
        <f t="array" ref="S2109">IFERROR(_xlfn.IFS(
U2109="MPR ISSUE","PDH",
U2109="BSS Hardware Issue","BSS",
U2109="Sites strategiques, MLL, Pylone, etc.","ENVTECH",
U2109="AKTIVCO DEFAUT GE &amp; POWER Cabinet","AKTIVCO",
U2109="AKTIVCO Coupure ENEO &amp; Baisse de tension","AKTIVCO GRID ONLY",
U2109="Coupure ENEO &amp; Baisse de tension","IHS GRID ONLY",
U2109="Defaut GE &amp; POWER Cabinet","IHS",
U2109="Sharing","Partners",
U2109="Sites strategiques &amp; DataCenter","SST &amp; DC",
U2109="Exclu","Exclu",
U2109="SAT","SAT",
U2109="SPARE-ISSUE","SPARE-ISSUE",
U2109="Fiber CAmtel","TRANS_FO_CAMTEL",
U2109="Fiber AOF","Fiber AOF",
U2109="Projet OCM (HUAWEI)","TRAVAUX-HUAWEI",
U2109="Projet OCM (NOKIA)","TRAVAUX-NOKIA",
U2109="ACCESS-ISSUE","ACCESS-ISSUE",
U2109="Projet OCM (ZTE, NOKIA, autres projets)","TRAVAUX OCM",
U2109="No root CAuse","No root cause",
U2109="ODU HS","PDH",
U2109="IP &amp; VLAN","PDH",
U2109="Warehouse HUAWEI","SPARE-ISSUE",
U2109="SPARE-HS","SPARE-ISSUE",
U2109="Power Telco","BSS",U2109="no impacts","no impacts"
),"")</f>
        <v/>
      </c>
      <c r="T2109" s="41" t="str" cm="1">
        <f t="array" ref="T2109">IFERROR(_xlfn.IFS(
U2109="MPR ISSUE","TX ISSUE",
U2109="BSS Hardware Issue","RAN ISSUE",
U2109="Sites strategiques, MLL, Pylone, etc.","ENVTECH",
U2109="AKTIVCO DEFAUT GE &amp; POWER Cabinet","POWER ISSUE",
U2109="AKTIVCO Coupure ENEO &amp; Baisse de tension","POWER ISSUE",
U2109="Coupure ENEO &amp; Baisse de tension","POWER ISSUE",
U2109="Defaut GE &amp; POWER Cabinet","POWER ISSUE",
U2109="Sharing","POWER ISSUE",
U2109="Sites strategiques &amp; DataCenter","POWER ISSUE",
U2109="Exclu","Exclu",
U2109="SAT","TX ISSUE",
U2109="SPARE-ISSUE","SPARE-ISSUE",
U2109="Fiber CAmtel","TX ISSUE",
U2109="Fiber AOF","TX ISSUE",
U2109="Projet OCM (HUAWEI)","TRAVAUX-HUAWEI",
U2109="Projet OCM (NOKIA)","TRAVAUX -NOKIA",
U2109="ACCESS-ISSUE","ACCESS-ISSUE",
U2109="Projet OCM (ZTE, NOKIA, autres projets)","TRAVAUX OCM",
U2109="No root CAuse","No root cause",
U2109="ODU HS","TX ISSUE",
U2109="IP &amp; VLAN","TX ISSUE",
U2109="Warehouse HUAWEI","SPARE-ISSUE",
U2109="SPARE-HS","SPARE-ISSUE",
U2109="Power Telco","RAN ISSUE",U2109="no impacts","no impacts"
),"")</f>
        <v/>
      </c>
      <c r="U2109" s="68"/>
      <c r="V2109" s="41" t="str" cm="1">
        <f t="array" ref="V2109">IFERROR(_xlfn.IFS(
U2109="MPR ISSUE","ACTIVE",
U2109="BSS Hardware Issue","ACTIVE",
U2109="Sites strategiques, MLL, Pylone, etc.","PASSIVE",
U2109="AKTIVCO DEFAUT GE &amp; POWER Cabinet","PASSIVE",
U2109="AKTIVCO Coupure ENEO &amp; Baisse de tension","PASSIVE",
U2109="Coupure ENEO &amp; Baisse de tension","PASSIVE",
U2109="Defaut GE &amp; POWER Cabinet","PASSIVE",
U2109="Sharing","PASSIVE",
U2109="Sites strategiques &amp; DataCenter","PASSIVE",
U2109="Exclu","Exclu",
U2109="SAT","ACTIVE",
U2109="SPARE-ISSUE","SPARE-ISSUE",
U2109="Fiber CAmtel","ACTIVE",
U2109="Fiber AOF","ACTIVE",
U2109="Projet OCM (HUAWEI)","PLANNED WORKS",
U2109="Projet OCM (NOKIA)","PLANNED WORKS",
U2109="ACCESS-ISSUE","ACCESS-ISSUE",
U2109="Projet OCM (ZTE, NOKIA, autres projets)","PLANNED WORKS",
U2109="No root CAuse","No root cause",
U2109="ODU HS","ACTIVE",
U2109="IP &amp; VLAN","ACTIVE",
U2109="Warehouse HUAWEI","SPARE-ISSUE",
U2109="SPARE-HS","SPARE-ISSUE",
U2109="Power Telco","ACTIVE", U2109="no impacts","no impacts"
),"")</f>
        <v/>
      </c>
      <c r="W2109" s="113"/>
      <c r="X2109" s="113"/>
      <c r="Y2109" s="113"/>
      <c r="Z2109" s="113"/>
      <c r="AA2109" s="113"/>
      <c r="AB2109" s="17" t="s">
        <v>5465</v>
      </c>
      <c r="AC2109" s="17" t="str">
        <f>_xlfn.XLOOKUP(B2109,'INCIDENT-04-27-2026'!E:E,'INCIDENT-04-27-2026'!F:F,"")</f>
        <v/>
      </c>
      <c r="AD2109" s="9"/>
      <c r="AE2109" s="7" t="s">
        <v>5465</v>
      </c>
      <c r="AF2109" s="6" t="str">
        <f>_xlfn.XLOOKUP(B2109,'[13]Input_27-04'!$B:$B,'[13]Input_27-04'!$M:$M,"")</f>
        <v/>
      </c>
      <c r="AG2109" s="7"/>
      <c r="AH2109" s="3"/>
      <c r="AI2109" s="18" t="str">
        <f>_xlfn.XLOOKUP(B2109,'[3]Cells Huawei 27042026 10h'!$B:$B,'[3]Cells Huawei 27042026 10h'!$T:$T,"")</f>
        <v/>
      </c>
      <c r="AJ2109" s="18" t="str">
        <f>_xlfn.XLOOKUP(B2109,'[3]Cells Huawei 27042026 15h'!$B:$B,'[3]Cells Huawei 27042026 15h'!$T:$T,"")</f>
        <v/>
      </c>
      <c r="AK2109" s="18" t="str">
        <f>_xlfn.XLOOKUP(B2109,'[4]cells down 27042026 11h28'!$B:$B,'[4]cells down 27042026 11h28'!$R:$R,"")</f>
        <v/>
      </c>
      <c r="AL2109" s="18" t="str">
        <f>_xlfn.XLOOKUP(B2109,'[4]cells down 27042026 18h01'!$B:$B,'[4]cells down 27042026 18h01'!$R:$R,"")</f>
        <v/>
      </c>
      <c r="AM2109" s="18" t="str">
        <f>_xlfn.XLOOKUP(B2109,'[5]cell downs 27042026 11h'!$B:$B,'[5]cell downs 27042026 11h'!$R:$R,"")</f>
        <v/>
      </c>
      <c r="AN2109" s="18" t="str">
        <f>_xlfn.XLOOKUP(B2109,'[5]cell downs 27042026 17h40'!$B:$B,'[5]cell downs 27042026 17h40'!$R:$R,"")</f>
        <v/>
      </c>
      <c r="AO2109" s="18" t="str">
        <f>_xlfn.XLOOKUP(B2109,'[6]ALL SITES DOWN'!$D:$D,'[6]ALL SITES DOWN'!$J:$J,"")</f>
        <v/>
      </c>
      <c r="AP2109" s="18" t="str">
        <f>_xlfn.XLOOKUP(B2109,'[7]ALL SITES DOWN'!$D:$D,'[7]ALL SITES DOWN'!$J:$J,"")</f>
        <v/>
      </c>
      <c r="AQ2109" s="9" t="str">
        <f>_xlfn.XLOOKUP(B2109,[8]sheet1!$AC:$AC,[8]sheet1!$AF:$AF,"")</f>
        <v/>
      </c>
      <c r="AR2109" s="14"/>
      <c r="AS2109" s="14" t="s">
        <v>5465</v>
      </c>
      <c r="AT2109" s="14" t="str">
        <f>_xlfn.XLOOKUP(B2109,'[9]cell downs 18042026 17h'!$B:$B,'[9]cell downs 18042026 17h'!$B:$B,"")</f>
        <v/>
      </c>
      <c r="AU2109" s="14" t="str">
        <f>_xlfn.XLOOKUP(B2109,'[10]Cells Huawei 19042026 15h'!$B:$B,'[10]Cells Huawei 19042026 15h'!$B:$B,"")</f>
        <v/>
      </c>
      <c r="AV2109" s="9" t="str">
        <f>_xlfn.XLOOKUP(B2109,'[11]cells down 19042026 9H40'!$B:$B,'[11]cells down 19042026 9H40'!$B:$B,"")</f>
        <v/>
      </c>
    </row>
    <row r="2110" spans="1:48" hidden="1" x14ac:dyDescent="0.3">
      <c r="A2110" s="1" t="s">
        <v>3610</v>
      </c>
      <c r="B2110" s="8" t="s">
        <v>3611</v>
      </c>
      <c r="C2110" s="3" t="str">
        <f>_xlfn.XLOOKUP(B2110,'[1]daily break down'!$D:$D,'[1]daily break down'!$E:$E,"")</f>
        <v>CENTRE</v>
      </c>
      <c r="D2110" s="1" t="s">
        <v>11</v>
      </c>
      <c r="E2110" s="1" t="s">
        <v>318</v>
      </c>
      <c r="F2110" s="3" t="s">
        <v>226</v>
      </c>
      <c r="G2110" s="1" t="s">
        <v>3612</v>
      </c>
      <c r="H2110" s="29" t="str">
        <f>_xlfn.XLOOKUP(B2110,[2]CALCULATION!$B:$B,[2]CALCULATION!$H:$H,"")</f>
        <v>ZTE</v>
      </c>
      <c r="I2110" s="26">
        <v>0</v>
      </c>
      <c r="J2110" s="26">
        <v>0</v>
      </c>
      <c r="K2110" s="26">
        <v>0</v>
      </c>
      <c r="L2110" s="26">
        <v>0</v>
      </c>
      <c r="M2110" s="26">
        <v>0</v>
      </c>
      <c r="N2110" s="26">
        <v>0</v>
      </c>
      <c r="O2110" s="26">
        <v>0</v>
      </c>
      <c r="P2110" s="114" t="s">
        <v>6364</v>
      </c>
      <c r="Q2110" s="42" t="s">
        <v>5538</v>
      </c>
      <c r="R2110" s="42"/>
      <c r="S2110" s="41" t="str" cm="1">
        <f t="array" ref="S2110">IFERROR(_xlfn.IFS(
U2110="MPR ISSUE","PDH",
U2110="BSS Hardware Issue","BSS",
U2110="Sites strategiques, MLL, Pylone, etc.","ENVTECH",
U2110="AKTIVCO DEFAUT GE &amp; POWER Cabinet","AKTIVCO",
U2110="AKTIVCO Coupure ENEO &amp; Baisse de tension","AKTIVCO GRID ONLY",
U2110="Coupure ENEO &amp; Baisse de tension","IHS GRID ONLY",
U2110="Defaut GE &amp; POWER Cabinet","IHS",
U2110="Sharing","Partners",
U2110="Sites strategiques &amp; DataCenter","SST &amp; DC",
U2110="Exclu","Exclu",
U2110="SAT","SAT",
U2110="SPARE-ISSUE","SPARE-ISSUE",
U2110="Fiber CAmtel","TRANS_FO_CAMTEL",
U2110="Fiber AOF","Fiber AOF",
U2110="Projet OCM (HUAWEI)","TRAVAUX-HUAWEI",
U2110="Projet OCM (NOKIA)","TRAVAUX-NOKIA",
U2110="ACCESS-ISSUE","ACCESS-ISSUE",
U2110="Projet OCM (ZTE, NOKIA, autres projets)","TRAVAUX OCM",
U2110="No root CAuse","No root cause",
U2110="ODU HS","PDH",
U2110="IP &amp; VLAN","PDH",
U2110="Warehouse HUAWEI","SPARE-ISSUE",
U2110="SPARE-HS","SPARE-ISSUE",
U2110="Power Telco","BSS",U2110="no impacts","no impacts"
),"")</f>
        <v>No root cause</v>
      </c>
      <c r="T2110" s="41" t="str" cm="1">
        <f t="array" ref="T2110">IFERROR(_xlfn.IFS(
U2110="MPR ISSUE","TX ISSUE",
U2110="BSS Hardware Issue","RAN ISSUE",
U2110="Sites strategiques, MLL, Pylone, etc.","ENVTECH",
U2110="AKTIVCO DEFAUT GE &amp; POWER Cabinet","POWER ISSUE",
U2110="AKTIVCO Coupure ENEO &amp; Baisse de tension","POWER ISSUE",
U2110="Coupure ENEO &amp; Baisse de tension","POWER ISSUE",
U2110="Defaut GE &amp; POWER Cabinet","POWER ISSUE",
U2110="Sharing","POWER ISSUE",
U2110="Sites strategiques &amp; DataCenter","POWER ISSUE",
U2110="Exclu","Exclu",
U2110="SAT","TX ISSUE",
U2110="SPARE-ISSUE","SPARE-ISSUE",
U2110="Fiber CAmtel","TX ISSUE",
U2110="Fiber AOF","TX ISSUE",
U2110="Projet OCM (HUAWEI)","TRAVAUX-HUAWEI",
U2110="Projet OCM (NOKIA)","TRAVAUX -NOKIA",
U2110="ACCESS-ISSUE","ACCESS-ISSUE",
U2110="Projet OCM (ZTE, NOKIA, autres projets)","TRAVAUX OCM",
U2110="No root CAuse","No root cause",
U2110="ODU HS","TX ISSUE",
U2110="IP &amp; VLAN","TX ISSUE",
U2110="Warehouse HUAWEI","SPARE-ISSUE",
U2110="SPARE-HS","SPARE-ISSUE",
U2110="Power Telco","RAN ISSUE",U2110="no impacts","no impacts"
),"")</f>
        <v>No root cause</v>
      </c>
      <c r="U2110" s="68" t="s">
        <v>5691</v>
      </c>
      <c r="V2110" s="41" t="str" cm="1">
        <f t="array" ref="V2110">IFERROR(_xlfn.IFS(
U2110="MPR ISSUE","ACTIVE",
U2110="BSS Hardware Issue","ACTIVE",
U2110="Sites strategiques, MLL, Pylone, etc.","PASSIVE",
U2110="AKTIVCO DEFAUT GE &amp; POWER Cabinet","PASSIVE",
U2110="AKTIVCO Coupure ENEO &amp; Baisse de tension","PASSIVE",
U2110="Coupure ENEO &amp; Baisse de tension","PASSIVE",
U2110="Defaut GE &amp; POWER Cabinet","PASSIVE",
U2110="Sharing","PASSIVE",
U2110="Sites strategiques &amp; DataCenter","PASSIVE",
U2110="Exclu","Exclu",
U2110="SAT","ACTIVE",
U2110="SPARE-ISSUE","SPARE-ISSUE",
U2110="Fiber CAmtel","ACTIVE",
U2110="Fiber AOF","ACTIVE",
U2110="Projet OCM (HUAWEI)","PLANNED WORKS",
U2110="Projet OCM (NOKIA)","PLANNED WORKS",
U2110="ACCESS-ISSUE","ACCESS-ISSUE",
U2110="Projet OCM (ZTE, NOKIA, autres projets)","PLANNED WORKS",
U2110="No root CAuse","No root cause",
U2110="ODU HS","ACTIVE",
U2110="IP &amp; VLAN","ACTIVE",
U2110="Warehouse HUAWEI","SPARE-ISSUE",
U2110="SPARE-HS","SPARE-ISSUE",
U2110="Power Telco","ACTIVE", U2110="no impacts","no impacts"
),"")</f>
        <v>No root cause</v>
      </c>
      <c r="W2110" s="113"/>
      <c r="X2110" s="113"/>
      <c r="Y2110" s="113"/>
      <c r="Z2110" s="113"/>
      <c r="AA2110" s="113"/>
      <c r="AB2110" s="17" t="s">
        <v>5465</v>
      </c>
      <c r="AC2110" s="17" t="str">
        <f>_xlfn.XLOOKUP(B2110,'INCIDENT-04-27-2026'!E:E,'INCIDENT-04-27-2026'!F:F,"")</f>
        <v/>
      </c>
      <c r="AD2110" s="9"/>
      <c r="AE2110" s="7" t="s">
        <v>5465</v>
      </c>
      <c r="AF2110" s="6" t="str">
        <f>_xlfn.XLOOKUP(B2110,'[13]Input_27-04'!$B:$B,'[13]Input_27-04'!$M:$M,"")</f>
        <v/>
      </c>
      <c r="AG2110" s="7"/>
      <c r="AH2110" s="3"/>
      <c r="AI2110" s="18" t="str">
        <f>_xlfn.XLOOKUP(B2110,'[3]Cells Huawei 27042026 10h'!$B:$B,'[3]Cells Huawei 27042026 10h'!$T:$T,"")</f>
        <v/>
      </c>
      <c r="AJ2110" s="18" t="str">
        <f>_xlfn.XLOOKUP(B2110,'[3]Cells Huawei 27042026 15h'!$B:$B,'[3]Cells Huawei 27042026 15h'!$T:$T,"")</f>
        <v/>
      </c>
      <c r="AK2110" s="18" t="str">
        <f>_xlfn.XLOOKUP(B2110,'[4]cells down 27042026 11h28'!$B:$B,'[4]cells down 27042026 11h28'!$R:$R,"")</f>
        <v/>
      </c>
      <c r="AL2110" s="18" t="str">
        <f>_xlfn.XLOOKUP(B2110,'[4]cells down 27042026 18h01'!$B:$B,'[4]cells down 27042026 18h01'!$R:$R,"")</f>
        <v/>
      </c>
      <c r="AM2110" s="18" t="str">
        <f>_xlfn.XLOOKUP(B2110,'[5]cell downs 27042026 11h'!$B:$B,'[5]cell downs 27042026 11h'!$R:$R,"")</f>
        <v/>
      </c>
      <c r="AN2110" s="18" t="str">
        <f>_xlfn.XLOOKUP(B2110,'[5]cell downs 27042026 17h40'!$B:$B,'[5]cell downs 27042026 17h40'!$R:$R,"")</f>
        <v/>
      </c>
      <c r="AO2110" s="18" t="str">
        <f>_xlfn.XLOOKUP(B2110,'[6]ALL SITES DOWN'!$D:$D,'[6]ALL SITES DOWN'!$J:$J,"")</f>
        <v/>
      </c>
      <c r="AP2110" s="18" t="str">
        <f>_xlfn.XLOOKUP(B2110,'[7]ALL SITES DOWN'!$D:$D,'[7]ALL SITES DOWN'!$J:$J,"")</f>
        <v/>
      </c>
      <c r="AQ2110" s="9" t="str">
        <f>_xlfn.XLOOKUP(B2110,[8]sheet1!$AC:$AC,[8]sheet1!$AF:$AF,"")</f>
        <v/>
      </c>
      <c r="AR2110" s="14"/>
      <c r="AS2110" s="14" t="s">
        <v>5465</v>
      </c>
      <c r="AT2110" s="14" t="str">
        <f>_xlfn.XLOOKUP(B2110,'[9]cell downs 18042026 17h'!$B:$B,'[9]cell downs 18042026 17h'!$B:$B,"")</f>
        <v/>
      </c>
      <c r="AU2110" s="14" t="str">
        <f>_xlfn.XLOOKUP(B2110,'[10]Cells Huawei 19042026 15h'!$B:$B,'[10]Cells Huawei 19042026 15h'!$B:$B,"")</f>
        <v/>
      </c>
      <c r="AV2110" s="9" t="str">
        <f>_xlfn.XLOOKUP(B2110,'[11]cells down 19042026 9H40'!$B:$B,'[11]cells down 19042026 9H40'!$B:$B,"")</f>
        <v/>
      </c>
    </row>
    <row r="2111" spans="1:48" hidden="1" x14ac:dyDescent="0.3">
      <c r="A2111" s="1" t="s">
        <v>675</v>
      </c>
      <c r="B2111" s="8" t="s">
        <v>676</v>
      </c>
      <c r="C2111" s="3" t="str">
        <f>_xlfn.XLOOKUP(B2111,'[1]daily break down'!$D:$D,'[1]daily break down'!$E:$E,"")</f>
        <v>EXTREME-NORD</v>
      </c>
      <c r="D2111" s="1" t="s">
        <v>11</v>
      </c>
      <c r="E2111" s="1" t="s">
        <v>5433</v>
      </c>
      <c r="F2111" s="3" t="s">
        <v>55</v>
      </c>
      <c r="G2111" s="1" t="s">
        <v>677</v>
      </c>
      <c r="H2111" s="28" t="str">
        <f>_xlfn.XLOOKUP(B2111,[2]CALCULATION!$B:$B,[2]CALCULATION!$H:$H,"")</f>
        <v>NOKIA</v>
      </c>
      <c r="I2111" s="26">
        <v>6.1181779087653814</v>
      </c>
      <c r="J2111" s="26">
        <v>6.5732571976787471</v>
      </c>
      <c r="K2111" s="26">
        <v>6.2447788277569991</v>
      </c>
      <c r="L2111" s="26">
        <v>0.13902751265748756</v>
      </c>
      <c r="M2111" s="26">
        <v>2.1629403741648394</v>
      </c>
      <c r="N2111" s="26">
        <v>0.65943556986388807</v>
      </c>
      <c r="O2111" s="26">
        <v>0</v>
      </c>
      <c r="P2111" s="114" t="s">
        <v>6364</v>
      </c>
      <c r="Q2111" s="42" t="s">
        <v>6353</v>
      </c>
      <c r="R2111" s="42"/>
      <c r="S2111" s="41" t="str" cm="1">
        <f t="array" ref="S2111">IFERROR(_xlfn.IFS(
U2111="MPR ISSUE","PDH",
U2111="BSS Hardware Issue","BSS",
U2111="Sites strategiques, MLL, Pylone, etc.","ENVTECH",
U2111="AKTIVCO DEFAUT GE &amp; POWER Cabinet","AKTIVCO",
U2111="AKTIVCO Coupure ENEO &amp; Baisse de tension","AKTIVCO GRID ONLY",
U2111="Coupure ENEO &amp; Baisse de tension","IHS GRID ONLY",
U2111="Defaut GE &amp; POWER Cabinet","IHS",
U2111="Sharing","Partners",
U2111="Sites strategiques &amp; DataCenter","SST &amp; DC",
U2111="Exclu","Exclu",
U2111="SAT","SAT",
U2111="SPARE-ISSUE","SPARE-ISSUE",
U2111="Fiber CAmtel","TRANS_FO_CAMTEL",
U2111="Fiber AOF","Fiber AOF",
U2111="Projet OCM (HUAWEI)","TRAVAUX-HUAWEI",
U2111="Projet OCM (NOKIA)","TRAVAUX-NOKIA",
U2111="ACCESS-ISSUE","ACCESS-ISSUE",
U2111="Projet OCM (ZTE, NOKIA, autres projets)","TRAVAUX OCM",
U2111="No root CAuse","No root cause",
U2111="ODU HS","PDH",
U2111="IP &amp; VLAN","PDH",
U2111="Warehouse HUAWEI","SPARE-ISSUE",
U2111="SPARE-HS","SPARE-ISSUE",
U2111="Power Telco","BSS",U2111="no impacts","no impacts"
),"")</f>
        <v/>
      </c>
      <c r="T2111" s="41" t="str" cm="1">
        <f t="array" ref="T2111">IFERROR(_xlfn.IFS(
U2111="MPR ISSUE","TX ISSUE",
U2111="BSS Hardware Issue","RAN ISSUE",
U2111="Sites strategiques, MLL, Pylone, etc.","ENVTECH",
U2111="AKTIVCO DEFAUT GE &amp; POWER Cabinet","POWER ISSUE",
U2111="AKTIVCO Coupure ENEO &amp; Baisse de tension","POWER ISSUE",
U2111="Coupure ENEO &amp; Baisse de tension","POWER ISSUE",
U2111="Defaut GE &amp; POWER Cabinet","POWER ISSUE",
U2111="Sharing","POWER ISSUE",
U2111="Sites strategiques &amp; DataCenter","POWER ISSUE",
U2111="Exclu","Exclu",
U2111="SAT","TX ISSUE",
U2111="SPARE-ISSUE","SPARE-ISSUE",
U2111="Fiber CAmtel","TX ISSUE",
U2111="Fiber AOF","TX ISSUE",
U2111="Projet OCM (HUAWEI)","TRAVAUX-HUAWEI",
U2111="Projet OCM (NOKIA)","TRAVAUX -NOKIA",
U2111="ACCESS-ISSUE","ACCESS-ISSUE",
U2111="Projet OCM (ZTE, NOKIA, autres projets)","TRAVAUX OCM",
U2111="No root CAuse","No root cause",
U2111="ODU HS","TX ISSUE",
U2111="IP &amp; VLAN","TX ISSUE",
U2111="Warehouse HUAWEI","SPARE-ISSUE",
U2111="SPARE-HS","SPARE-ISSUE",
U2111="Power Telco","RAN ISSUE",U2111="no impacts","no impacts"
),"")</f>
        <v/>
      </c>
      <c r="U2111" s="68"/>
      <c r="V2111" s="41" t="str" cm="1">
        <f t="array" ref="V2111">IFERROR(_xlfn.IFS(
U2111="MPR ISSUE","ACTIVE",
U2111="BSS Hardware Issue","ACTIVE",
U2111="Sites strategiques, MLL, Pylone, etc.","PASSIVE",
U2111="AKTIVCO DEFAUT GE &amp; POWER Cabinet","PASSIVE",
U2111="AKTIVCO Coupure ENEO &amp; Baisse de tension","PASSIVE",
U2111="Coupure ENEO &amp; Baisse de tension","PASSIVE",
U2111="Defaut GE &amp; POWER Cabinet","PASSIVE",
U2111="Sharing","PASSIVE",
U2111="Sites strategiques &amp; DataCenter","PASSIVE",
U2111="Exclu","Exclu",
U2111="SAT","ACTIVE",
U2111="SPARE-ISSUE","SPARE-ISSUE",
U2111="Fiber CAmtel","ACTIVE",
U2111="Fiber AOF","ACTIVE",
U2111="Projet OCM (HUAWEI)","PLANNED WORKS",
U2111="Projet OCM (NOKIA)","PLANNED WORKS",
U2111="ACCESS-ISSUE","ACCESS-ISSUE",
U2111="Projet OCM (ZTE, NOKIA, autres projets)","PLANNED WORKS",
U2111="No root CAuse","No root cause",
U2111="ODU HS","ACTIVE",
U2111="IP &amp; VLAN","ACTIVE",
U2111="Warehouse HUAWEI","SPARE-ISSUE",
U2111="SPARE-HS","SPARE-ISSUE",
U2111="Power Telco","ACTIVE", U2111="no impacts","no impacts"
),"")</f>
        <v/>
      </c>
      <c r="W2111" s="113"/>
      <c r="X2111" s="113"/>
      <c r="Y2111" s="113"/>
      <c r="Z2111" s="113"/>
      <c r="AA2111" s="113"/>
      <c r="AB2111" s="17" t="s">
        <v>5465</v>
      </c>
      <c r="AC2111" s="17" t="str">
        <f>_xlfn.XLOOKUP(B2111,'INCIDENT-04-27-2026'!E:E,'INCIDENT-04-27-2026'!F:F,"")</f>
        <v/>
      </c>
      <c r="AD2111" s="9"/>
      <c r="AE2111" s="7" t="s">
        <v>5465</v>
      </c>
      <c r="AF2111" s="6" t="str">
        <f>_xlfn.XLOOKUP(B2111,'[13]Input_27-04'!$B:$B,'[13]Input_27-04'!$M:$M,"")</f>
        <v/>
      </c>
      <c r="AG2111" s="7"/>
      <c r="AH2111" s="3"/>
      <c r="AI2111" s="18" t="str">
        <f>_xlfn.XLOOKUP(B2111,'[3]Cells Huawei 27042026 10h'!$B:$B,'[3]Cells Huawei 27042026 10h'!$T:$T,"")</f>
        <v/>
      </c>
      <c r="AJ2111" s="18" t="str">
        <f>_xlfn.XLOOKUP(B2111,'[3]Cells Huawei 27042026 15h'!$B:$B,'[3]Cells Huawei 27042026 15h'!$T:$T,"")</f>
        <v/>
      </c>
      <c r="AK2111" s="18" t="str">
        <f>_xlfn.XLOOKUP(B2111,'[4]cells down 27042026 11h28'!$B:$B,'[4]cells down 27042026 11h28'!$R:$R,"")</f>
        <v/>
      </c>
      <c r="AL2111" s="18" t="str">
        <f>_xlfn.XLOOKUP(B2111,'[4]cells down 27042026 18h01'!$B:$B,'[4]cells down 27042026 18h01'!$R:$R,"")</f>
        <v/>
      </c>
      <c r="AM2111" s="18" t="str">
        <f>_xlfn.XLOOKUP(B2111,'[5]cell downs 27042026 11h'!$B:$B,'[5]cell downs 27042026 11h'!$R:$R,"")</f>
        <v/>
      </c>
      <c r="AN2111" s="18" t="str">
        <f>_xlfn.XLOOKUP(B2111,'[5]cell downs 27042026 17h40'!$B:$B,'[5]cell downs 27042026 17h40'!$R:$R,"")</f>
        <v/>
      </c>
      <c r="AO2111" s="18" t="str">
        <f>_xlfn.XLOOKUP(B2111,'[6]ALL SITES DOWN'!$D:$D,'[6]ALL SITES DOWN'!$J:$J,"")</f>
        <v/>
      </c>
      <c r="AP2111" s="18" t="str">
        <f>_xlfn.XLOOKUP(B2111,'[7]ALL SITES DOWN'!$D:$D,'[7]ALL SITES DOWN'!$J:$J,"")</f>
        <v/>
      </c>
      <c r="AQ2111" s="9" t="str">
        <f>_xlfn.XLOOKUP(B2111,[8]sheet1!$AC:$AC,[8]sheet1!$AF:$AF,"")</f>
        <v/>
      </c>
      <c r="AR2111" s="14"/>
      <c r="AS2111" s="14" t="s">
        <v>5465</v>
      </c>
      <c r="AT2111" s="14" t="str">
        <f>_xlfn.XLOOKUP(B2111,'[9]cell downs 18042026 17h'!$B:$B,'[9]cell downs 18042026 17h'!$B:$B,"")</f>
        <v/>
      </c>
      <c r="AU2111" s="14" t="str">
        <f>_xlfn.XLOOKUP(B2111,'[10]Cells Huawei 19042026 15h'!$B:$B,'[10]Cells Huawei 19042026 15h'!$B:$B,"")</f>
        <v/>
      </c>
      <c r="AV2111" s="9" t="str">
        <f>_xlfn.XLOOKUP(B2111,'[11]cells down 19042026 9H40'!$B:$B,'[11]cells down 19042026 9H40'!$B:$B,"")</f>
        <v/>
      </c>
    </row>
    <row r="2112" spans="1:48" hidden="1" x14ac:dyDescent="0.3">
      <c r="A2112" s="3" t="s">
        <v>3616</v>
      </c>
      <c r="B2112" s="23" t="s">
        <v>3617</v>
      </c>
      <c r="C2112" s="3" t="str">
        <f>_xlfn.XLOOKUP(B2112,'[1]daily break down'!$D:$D,'[1]daily break down'!$E:$E,"")</f>
        <v>CENTRE</v>
      </c>
      <c r="D2112" s="3" t="s">
        <v>11</v>
      </c>
      <c r="E2112" s="3" t="s">
        <v>96</v>
      </c>
      <c r="F2112" s="3" t="s">
        <v>37</v>
      </c>
      <c r="G2112" s="3" t="s">
        <v>3618</v>
      </c>
      <c r="H2112" s="29" t="str">
        <f>_xlfn.XLOOKUP(B2112,[2]CALCULATION!$B:$B,[2]CALCULATION!$H:$H,"")</f>
        <v>ZTE</v>
      </c>
      <c r="I2112" s="26">
        <v>0</v>
      </c>
      <c r="J2112" s="26">
        <v>0</v>
      </c>
      <c r="K2112" s="26">
        <v>0</v>
      </c>
      <c r="L2112" s="26">
        <v>0</v>
      </c>
      <c r="M2112" s="26">
        <v>0</v>
      </c>
      <c r="N2112" s="26">
        <v>0</v>
      </c>
      <c r="O2112" s="26">
        <v>0</v>
      </c>
      <c r="P2112" s="114" t="s">
        <v>6364</v>
      </c>
      <c r="Q2112" s="42" t="s">
        <v>5538</v>
      </c>
      <c r="R2112" s="42"/>
      <c r="S2112" s="41" t="str" cm="1">
        <f t="array" ref="S2112">IFERROR(_xlfn.IFS(
U2112="MPR ISSUE","PDH",
U2112="BSS Hardware Issue","BSS",
U2112="Sites strategiques, MLL, Pylone, etc.","ENVTECH",
U2112="AKTIVCO DEFAUT GE &amp; POWER Cabinet","AKTIVCO",
U2112="AKTIVCO Coupure ENEO &amp; Baisse de tension","AKTIVCO GRID ONLY",
U2112="Coupure ENEO &amp; Baisse de tension","IHS GRID ONLY",
U2112="Defaut GE &amp; POWER Cabinet","IHS",
U2112="Sharing","Partners",
U2112="Sites strategiques &amp; DataCenter","SST &amp; DC",
U2112="Exclu","Exclu",
U2112="SAT","SAT",
U2112="SPARE-ISSUE","SPARE-ISSUE",
U2112="Fiber CAmtel","TRANS_FO_CAMTEL",
U2112="Fiber AOF","Fiber AOF",
U2112="Projet OCM (HUAWEI)","TRAVAUX-HUAWEI",
U2112="Projet OCM (NOKIA)","TRAVAUX-NOKIA",
U2112="ACCESS-ISSUE","ACCESS-ISSUE",
U2112="Projet OCM (ZTE, NOKIA, autres projets)","TRAVAUX OCM",
U2112="No root CAuse","No root cause",
U2112="ODU HS","PDH",
U2112="IP &amp; VLAN","PDH",
U2112="Warehouse HUAWEI","SPARE-ISSUE",
U2112="SPARE-HS","SPARE-ISSUE",
U2112="Power Telco","BSS",U2112="no impacts","no impacts"
),"")</f>
        <v>No root cause</v>
      </c>
      <c r="T2112" s="41" t="str" cm="1">
        <f t="array" ref="T2112">IFERROR(_xlfn.IFS(
U2112="MPR ISSUE","TX ISSUE",
U2112="BSS Hardware Issue","RAN ISSUE",
U2112="Sites strategiques, MLL, Pylone, etc.","ENVTECH",
U2112="AKTIVCO DEFAUT GE &amp; POWER Cabinet","POWER ISSUE",
U2112="AKTIVCO Coupure ENEO &amp; Baisse de tension","POWER ISSUE",
U2112="Coupure ENEO &amp; Baisse de tension","POWER ISSUE",
U2112="Defaut GE &amp; POWER Cabinet","POWER ISSUE",
U2112="Sharing","POWER ISSUE",
U2112="Sites strategiques &amp; DataCenter","POWER ISSUE",
U2112="Exclu","Exclu",
U2112="SAT","TX ISSUE",
U2112="SPARE-ISSUE","SPARE-ISSUE",
U2112="Fiber CAmtel","TX ISSUE",
U2112="Fiber AOF","TX ISSUE",
U2112="Projet OCM (HUAWEI)","TRAVAUX-HUAWEI",
U2112="Projet OCM (NOKIA)","TRAVAUX -NOKIA",
U2112="ACCESS-ISSUE","ACCESS-ISSUE",
U2112="Projet OCM (ZTE, NOKIA, autres projets)","TRAVAUX OCM",
U2112="No root CAuse","No root cause",
U2112="ODU HS","TX ISSUE",
U2112="IP &amp; VLAN","TX ISSUE",
U2112="Warehouse HUAWEI","SPARE-ISSUE",
U2112="SPARE-HS","SPARE-ISSUE",
U2112="Power Telco","RAN ISSUE",U2112="no impacts","no impacts"
),"")</f>
        <v>No root cause</v>
      </c>
      <c r="U2112" s="68" t="s">
        <v>5691</v>
      </c>
      <c r="V2112" s="41" t="str" cm="1">
        <f t="array" ref="V2112">IFERROR(_xlfn.IFS(
U2112="MPR ISSUE","ACTIVE",
U2112="BSS Hardware Issue","ACTIVE",
U2112="Sites strategiques, MLL, Pylone, etc.","PASSIVE",
U2112="AKTIVCO DEFAUT GE &amp; POWER Cabinet","PASSIVE",
U2112="AKTIVCO Coupure ENEO &amp; Baisse de tension","PASSIVE",
U2112="Coupure ENEO &amp; Baisse de tension","PASSIVE",
U2112="Defaut GE &amp; POWER Cabinet","PASSIVE",
U2112="Sharing","PASSIVE",
U2112="Sites strategiques &amp; DataCenter","PASSIVE",
U2112="Exclu","Exclu",
U2112="SAT","ACTIVE",
U2112="SPARE-ISSUE","SPARE-ISSUE",
U2112="Fiber CAmtel","ACTIVE",
U2112="Fiber AOF","ACTIVE",
U2112="Projet OCM (HUAWEI)","PLANNED WORKS",
U2112="Projet OCM (NOKIA)","PLANNED WORKS",
U2112="ACCESS-ISSUE","ACCESS-ISSUE",
U2112="Projet OCM (ZTE, NOKIA, autres projets)","PLANNED WORKS",
U2112="No root CAuse","No root cause",
U2112="ODU HS","ACTIVE",
U2112="IP &amp; VLAN","ACTIVE",
U2112="Warehouse HUAWEI","SPARE-ISSUE",
U2112="SPARE-HS","SPARE-ISSUE",
U2112="Power Telco","ACTIVE", U2112="no impacts","no impacts"
),"")</f>
        <v>No root cause</v>
      </c>
      <c r="W2112" s="113"/>
      <c r="X2112" s="113"/>
      <c r="Y2112" s="113"/>
      <c r="Z2112" s="113"/>
      <c r="AA2112" s="113"/>
      <c r="AB2112" s="17" t="s">
        <v>5465</v>
      </c>
      <c r="AC2112" s="17" t="str">
        <f>_xlfn.XLOOKUP(B2112,'INCIDENT-04-27-2026'!E:E,'INCIDENT-04-27-2026'!F:F,"")</f>
        <v/>
      </c>
      <c r="AD2112" s="9"/>
      <c r="AE2112" s="7" t="s">
        <v>5465</v>
      </c>
      <c r="AF2112" s="6" t="str">
        <f>_xlfn.XLOOKUP(B2112,'[13]Input_27-04'!$B:$B,'[13]Input_27-04'!$M:$M,"")</f>
        <v/>
      </c>
      <c r="AG2112" s="7"/>
      <c r="AH2112" s="3"/>
      <c r="AI2112" s="18" t="str">
        <f>_xlfn.XLOOKUP(B2112,'[3]Cells Huawei 27042026 10h'!$B:$B,'[3]Cells Huawei 27042026 10h'!$T:$T,"")</f>
        <v/>
      </c>
      <c r="AJ2112" s="18" t="str">
        <f>_xlfn.XLOOKUP(B2112,'[3]Cells Huawei 27042026 15h'!$B:$B,'[3]Cells Huawei 27042026 15h'!$T:$T,"")</f>
        <v/>
      </c>
      <c r="AK2112" s="18" t="str">
        <f>_xlfn.XLOOKUP(B2112,'[4]cells down 27042026 11h28'!$B:$B,'[4]cells down 27042026 11h28'!$R:$R,"")</f>
        <v/>
      </c>
      <c r="AL2112" s="18" t="str">
        <f>_xlfn.XLOOKUP(B2112,'[4]cells down 27042026 18h01'!$B:$B,'[4]cells down 27042026 18h01'!$R:$R,"")</f>
        <v/>
      </c>
      <c r="AM2112" s="18" t="str">
        <f>_xlfn.XLOOKUP(B2112,'[5]cell downs 27042026 11h'!$B:$B,'[5]cell downs 27042026 11h'!$R:$R,"")</f>
        <v/>
      </c>
      <c r="AN2112" s="18" t="str">
        <f>_xlfn.XLOOKUP(B2112,'[5]cell downs 27042026 17h40'!$B:$B,'[5]cell downs 27042026 17h40'!$R:$R,"")</f>
        <v/>
      </c>
      <c r="AO2112" s="18" t="str">
        <f>_xlfn.XLOOKUP(B2112,'[6]ALL SITES DOWN'!$D:$D,'[6]ALL SITES DOWN'!$J:$J,"")</f>
        <v/>
      </c>
      <c r="AP2112" s="18" t="str">
        <f>_xlfn.XLOOKUP(B2112,'[7]ALL SITES DOWN'!$D:$D,'[7]ALL SITES DOWN'!$J:$J,"")</f>
        <v/>
      </c>
      <c r="AQ2112" s="9" t="str">
        <f>_xlfn.XLOOKUP(B2112,[8]sheet1!$AC:$AC,[8]sheet1!$AF:$AF,"")</f>
        <v/>
      </c>
      <c r="AR2112" s="14"/>
      <c r="AS2112" s="14" t="s">
        <v>5465</v>
      </c>
      <c r="AT2112" s="14" t="str">
        <f>_xlfn.XLOOKUP(B2112,'[9]cell downs 18042026 17h'!$B:$B,'[9]cell downs 18042026 17h'!$B:$B,"")</f>
        <v/>
      </c>
      <c r="AU2112" s="14" t="str">
        <f>_xlfn.XLOOKUP(B2112,'[10]Cells Huawei 19042026 15h'!$B:$B,'[10]Cells Huawei 19042026 15h'!$B:$B,"")</f>
        <v/>
      </c>
      <c r="AV2112" s="9" t="str">
        <f>_xlfn.XLOOKUP(B2112,'[11]cells down 19042026 9H40'!$B:$B,'[11]cells down 19042026 9H40'!$B:$B,"")</f>
        <v/>
      </c>
    </row>
    <row r="2113" spans="1:48" hidden="1" x14ac:dyDescent="0.3">
      <c r="A2113" s="1" t="s">
        <v>1999</v>
      </c>
      <c r="B2113" s="8" t="s">
        <v>2000</v>
      </c>
      <c r="C2113" s="3" t="str">
        <f>_xlfn.XLOOKUP(B2113,'[1]daily break down'!$D:$D,'[1]daily break down'!$E:$E,"")</f>
        <v>EXTREME-NORD</v>
      </c>
      <c r="D2113" s="1" t="s">
        <v>11</v>
      </c>
      <c r="E2113" s="1" t="s">
        <v>12</v>
      </c>
      <c r="F2113" s="3" t="s">
        <v>55</v>
      </c>
      <c r="G2113" s="1" t="s">
        <v>560</v>
      </c>
      <c r="H2113" s="27" t="str">
        <f>_xlfn.XLOOKUP(B2113,[2]CALCULATION!$B:$B,[2]CALCULATION!$H:$H,"")</f>
        <v>Huawei</v>
      </c>
      <c r="I2113" s="26">
        <v>0.56467641460707196</v>
      </c>
      <c r="J2113" s="26">
        <v>0</v>
      </c>
      <c r="K2113" s="26">
        <v>1.6129331427120162</v>
      </c>
      <c r="L2113" s="26">
        <v>0.26098070101845428</v>
      </c>
      <c r="M2113" s="26">
        <v>0</v>
      </c>
      <c r="N2113" s="26">
        <v>0.66412481130487144</v>
      </c>
      <c r="O2113" s="26">
        <v>0</v>
      </c>
      <c r="P2113" s="114" t="s">
        <v>6364</v>
      </c>
      <c r="Q2113" s="42" t="s">
        <v>6353</v>
      </c>
      <c r="R2113" s="42"/>
      <c r="S2113" s="41" t="str" cm="1">
        <f t="array" ref="S2113">IFERROR(_xlfn.IFS(
U2113="MPR ISSUE","PDH",
U2113="BSS Hardware Issue","BSS",
U2113="Sites strategiques, MLL, Pylone, etc.","ENVTECH",
U2113="AKTIVCO DEFAUT GE &amp; POWER Cabinet","AKTIVCO",
U2113="AKTIVCO Coupure ENEO &amp; Baisse de tension","AKTIVCO GRID ONLY",
U2113="Coupure ENEO &amp; Baisse de tension","IHS GRID ONLY",
U2113="Defaut GE &amp; POWER Cabinet","IHS",
U2113="Sharing","Partners",
U2113="Sites strategiques &amp; DataCenter","SST &amp; DC",
U2113="Exclu","Exclu",
U2113="SAT","SAT",
U2113="SPARE-ISSUE","SPARE-ISSUE",
U2113="Fiber CAmtel","TRANS_FO_CAMTEL",
U2113="Fiber AOF","Fiber AOF",
U2113="Projet OCM (HUAWEI)","TRAVAUX-HUAWEI",
U2113="Projet OCM (NOKIA)","TRAVAUX-NOKIA",
U2113="ACCESS-ISSUE","ACCESS-ISSUE",
U2113="Projet OCM (ZTE, NOKIA, autres projets)","TRAVAUX OCM",
U2113="No root CAuse","No root cause",
U2113="ODU HS","PDH",
U2113="IP &amp; VLAN","PDH",
U2113="Warehouse HUAWEI","SPARE-ISSUE",
U2113="SPARE-HS","SPARE-ISSUE",
U2113="Power Telco","BSS",U2113="no impacts","no impacts"
),"")</f>
        <v/>
      </c>
      <c r="T2113" s="41" t="str" cm="1">
        <f t="array" ref="T2113">IFERROR(_xlfn.IFS(
U2113="MPR ISSUE","TX ISSUE",
U2113="BSS Hardware Issue","RAN ISSUE",
U2113="Sites strategiques, MLL, Pylone, etc.","ENVTECH",
U2113="AKTIVCO DEFAUT GE &amp; POWER Cabinet","POWER ISSUE",
U2113="AKTIVCO Coupure ENEO &amp; Baisse de tension","POWER ISSUE",
U2113="Coupure ENEO &amp; Baisse de tension","POWER ISSUE",
U2113="Defaut GE &amp; POWER Cabinet","POWER ISSUE",
U2113="Sharing","POWER ISSUE",
U2113="Sites strategiques &amp; DataCenter","POWER ISSUE",
U2113="Exclu","Exclu",
U2113="SAT","TX ISSUE",
U2113="SPARE-ISSUE","SPARE-ISSUE",
U2113="Fiber CAmtel","TX ISSUE",
U2113="Fiber AOF","TX ISSUE",
U2113="Projet OCM (HUAWEI)","TRAVAUX-HUAWEI",
U2113="Projet OCM (NOKIA)","TRAVAUX -NOKIA",
U2113="ACCESS-ISSUE","ACCESS-ISSUE",
U2113="Projet OCM (ZTE, NOKIA, autres projets)","TRAVAUX OCM",
U2113="No root CAuse","No root cause",
U2113="ODU HS","TX ISSUE",
U2113="IP &amp; VLAN","TX ISSUE",
U2113="Warehouse HUAWEI","SPARE-ISSUE",
U2113="SPARE-HS","SPARE-ISSUE",
U2113="Power Telco","RAN ISSUE",U2113="no impacts","no impacts"
),"")</f>
        <v/>
      </c>
      <c r="U2113" s="68"/>
      <c r="V2113" s="41" t="str" cm="1">
        <f t="array" ref="V2113">IFERROR(_xlfn.IFS(
U2113="MPR ISSUE","ACTIVE",
U2113="BSS Hardware Issue","ACTIVE",
U2113="Sites strategiques, MLL, Pylone, etc.","PASSIVE",
U2113="AKTIVCO DEFAUT GE &amp; POWER Cabinet","PASSIVE",
U2113="AKTIVCO Coupure ENEO &amp; Baisse de tension","PASSIVE",
U2113="Coupure ENEO &amp; Baisse de tension","PASSIVE",
U2113="Defaut GE &amp; POWER Cabinet","PASSIVE",
U2113="Sharing","PASSIVE",
U2113="Sites strategiques &amp; DataCenter","PASSIVE",
U2113="Exclu","Exclu",
U2113="SAT","ACTIVE",
U2113="SPARE-ISSUE","SPARE-ISSUE",
U2113="Fiber CAmtel","ACTIVE",
U2113="Fiber AOF","ACTIVE",
U2113="Projet OCM (HUAWEI)","PLANNED WORKS",
U2113="Projet OCM (NOKIA)","PLANNED WORKS",
U2113="ACCESS-ISSUE","ACCESS-ISSUE",
U2113="Projet OCM (ZTE, NOKIA, autres projets)","PLANNED WORKS",
U2113="No root CAuse","No root cause",
U2113="ODU HS","ACTIVE",
U2113="IP &amp; VLAN","ACTIVE",
U2113="Warehouse HUAWEI","SPARE-ISSUE",
U2113="SPARE-HS","SPARE-ISSUE",
U2113="Power Telco","ACTIVE", U2113="no impacts","no impacts"
),"")</f>
        <v/>
      </c>
      <c r="W2113" s="113"/>
      <c r="X2113" s="113"/>
      <c r="Y2113" s="113"/>
      <c r="Z2113" s="113"/>
      <c r="AA2113" s="113"/>
      <c r="AB2113" s="17" t="s">
        <v>5465</v>
      </c>
      <c r="AC2113" s="17" t="str">
        <f>_xlfn.XLOOKUP(B2113,'INCIDENT-04-27-2026'!E:E,'INCIDENT-04-27-2026'!F:F,"")</f>
        <v/>
      </c>
      <c r="AD2113" s="9"/>
      <c r="AE2113" s="7" t="s">
        <v>5465</v>
      </c>
      <c r="AF2113" s="6" t="str">
        <f>_xlfn.XLOOKUP(B2113,'[13]Input_27-04'!$B:$B,'[13]Input_27-04'!$M:$M,"")</f>
        <v/>
      </c>
      <c r="AG2113" s="7"/>
      <c r="AH2113" s="3"/>
      <c r="AI2113" s="18" t="str">
        <f>_xlfn.XLOOKUP(B2113,'[3]Cells Huawei 27042026 10h'!$B:$B,'[3]Cells Huawei 27042026 10h'!$T:$T,"")</f>
        <v/>
      </c>
      <c r="AJ2113" s="18" t="str">
        <f>_xlfn.XLOOKUP(B2113,'[3]Cells Huawei 27042026 15h'!$B:$B,'[3]Cells Huawei 27042026 15h'!$T:$T,"")</f>
        <v/>
      </c>
      <c r="AK2113" s="18" t="str">
        <f>_xlfn.XLOOKUP(B2113,'[4]cells down 27042026 11h28'!$B:$B,'[4]cells down 27042026 11h28'!$R:$R,"")</f>
        <v/>
      </c>
      <c r="AL2113" s="18" t="str">
        <f>_xlfn.XLOOKUP(B2113,'[4]cells down 27042026 18h01'!$B:$B,'[4]cells down 27042026 18h01'!$R:$R,"")</f>
        <v/>
      </c>
      <c r="AM2113" s="18" t="str">
        <f>_xlfn.XLOOKUP(B2113,'[5]cell downs 27042026 11h'!$B:$B,'[5]cell downs 27042026 11h'!$R:$R,"")</f>
        <v/>
      </c>
      <c r="AN2113" s="18" t="str">
        <f>_xlfn.XLOOKUP(B2113,'[5]cell downs 27042026 17h40'!$B:$B,'[5]cell downs 27042026 17h40'!$R:$R,"")</f>
        <v/>
      </c>
      <c r="AO2113" s="18" t="str">
        <f>_xlfn.XLOOKUP(B2113,'[6]ALL SITES DOWN'!$D:$D,'[6]ALL SITES DOWN'!$J:$J,"")</f>
        <v/>
      </c>
      <c r="AP2113" s="18" t="str">
        <f>_xlfn.XLOOKUP(B2113,'[7]ALL SITES DOWN'!$D:$D,'[7]ALL SITES DOWN'!$J:$J,"")</f>
        <v/>
      </c>
      <c r="AQ2113" s="9" t="str">
        <f>_xlfn.XLOOKUP(B2113,[8]sheet1!$AC:$AC,[8]sheet1!$AF:$AF,"")</f>
        <v/>
      </c>
      <c r="AR2113" s="14"/>
      <c r="AS2113" s="14" t="s">
        <v>5465</v>
      </c>
      <c r="AT2113" s="14" t="str">
        <f>_xlfn.XLOOKUP(B2113,'[9]cell downs 18042026 17h'!$B:$B,'[9]cell downs 18042026 17h'!$B:$B,"")</f>
        <v/>
      </c>
      <c r="AU2113" s="14" t="str">
        <f>_xlfn.XLOOKUP(B2113,'[10]Cells Huawei 19042026 15h'!$B:$B,'[10]Cells Huawei 19042026 15h'!$B:$B,"")</f>
        <v/>
      </c>
      <c r="AV2113" s="9" t="str">
        <f>_xlfn.XLOOKUP(B2113,'[11]cells down 19042026 9H40'!$B:$B,'[11]cells down 19042026 9H40'!$B:$B,"")</f>
        <v/>
      </c>
    </row>
    <row r="2114" spans="1:48" hidden="1" x14ac:dyDescent="0.3">
      <c r="A2114" s="1" t="s">
        <v>3619</v>
      </c>
      <c r="B2114" s="8" t="s">
        <v>3620</v>
      </c>
      <c r="C2114" s="3" t="str">
        <f>_xlfn.XLOOKUP(B2114,'[1]daily break down'!$D:$D,'[1]daily break down'!$E:$E,"")</f>
        <v>CENTRE</v>
      </c>
      <c r="D2114" s="1" t="s">
        <v>11</v>
      </c>
      <c r="E2114" s="1" t="s">
        <v>594</v>
      </c>
      <c r="F2114" s="3" t="s">
        <v>69</v>
      </c>
      <c r="G2114" s="1" t="s">
        <v>3619</v>
      </c>
      <c r="H2114" s="29" t="str">
        <f>_xlfn.XLOOKUP(B2114,[2]CALCULATION!$B:$B,[2]CALCULATION!$H:$H,"")</f>
        <v>ZTE</v>
      </c>
      <c r="I2114" s="26">
        <v>0</v>
      </c>
      <c r="J2114" s="26">
        <v>0</v>
      </c>
      <c r="K2114" s="26">
        <v>0</v>
      </c>
      <c r="L2114" s="26">
        <v>0</v>
      </c>
      <c r="M2114" s="26">
        <v>0</v>
      </c>
      <c r="N2114" s="26">
        <v>0</v>
      </c>
      <c r="O2114" s="26">
        <v>0</v>
      </c>
      <c r="P2114" s="114" t="s">
        <v>6364</v>
      </c>
      <c r="Q2114" s="42" t="s">
        <v>5538</v>
      </c>
      <c r="R2114" s="42"/>
      <c r="S2114" s="41" t="str" cm="1">
        <f t="array" ref="S2114">IFERROR(_xlfn.IFS(
U2114="MPR ISSUE","PDH",
U2114="BSS Hardware Issue","BSS",
U2114="Sites strategiques, MLL, Pylone, etc.","ENVTECH",
U2114="AKTIVCO DEFAUT GE &amp; POWER Cabinet","AKTIVCO",
U2114="AKTIVCO Coupure ENEO &amp; Baisse de tension","AKTIVCO GRID ONLY",
U2114="Coupure ENEO &amp; Baisse de tension","IHS GRID ONLY",
U2114="Defaut GE &amp; POWER Cabinet","IHS",
U2114="Sharing","Partners",
U2114="Sites strategiques &amp; DataCenter","SST &amp; DC",
U2114="Exclu","Exclu",
U2114="SAT","SAT",
U2114="SPARE-ISSUE","SPARE-ISSUE",
U2114="Fiber CAmtel","TRANS_FO_CAMTEL",
U2114="Fiber AOF","Fiber AOF",
U2114="Projet OCM (HUAWEI)","TRAVAUX-HUAWEI",
U2114="Projet OCM (NOKIA)","TRAVAUX-NOKIA",
U2114="ACCESS-ISSUE","ACCESS-ISSUE",
U2114="Projet OCM (ZTE, NOKIA, autres projets)","TRAVAUX OCM",
U2114="No root CAuse","No root cause",
U2114="ODU HS","PDH",
U2114="IP &amp; VLAN","PDH",
U2114="Warehouse HUAWEI","SPARE-ISSUE",
U2114="SPARE-HS","SPARE-ISSUE",
U2114="Power Telco","BSS",U2114="no impacts","no impacts"
),"")</f>
        <v>No root cause</v>
      </c>
      <c r="T2114" s="41" t="str" cm="1">
        <f t="array" ref="T2114">IFERROR(_xlfn.IFS(
U2114="MPR ISSUE","TX ISSUE",
U2114="BSS Hardware Issue","RAN ISSUE",
U2114="Sites strategiques, MLL, Pylone, etc.","ENVTECH",
U2114="AKTIVCO DEFAUT GE &amp; POWER Cabinet","POWER ISSUE",
U2114="AKTIVCO Coupure ENEO &amp; Baisse de tension","POWER ISSUE",
U2114="Coupure ENEO &amp; Baisse de tension","POWER ISSUE",
U2114="Defaut GE &amp; POWER Cabinet","POWER ISSUE",
U2114="Sharing","POWER ISSUE",
U2114="Sites strategiques &amp; DataCenter","POWER ISSUE",
U2114="Exclu","Exclu",
U2114="SAT","TX ISSUE",
U2114="SPARE-ISSUE","SPARE-ISSUE",
U2114="Fiber CAmtel","TX ISSUE",
U2114="Fiber AOF","TX ISSUE",
U2114="Projet OCM (HUAWEI)","TRAVAUX-HUAWEI",
U2114="Projet OCM (NOKIA)","TRAVAUX -NOKIA",
U2114="ACCESS-ISSUE","ACCESS-ISSUE",
U2114="Projet OCM (ZTE, NOKIA, autres projets)","TRAVAUX OCM",
U2114="No root CAuse","No root cause",
U2114="ODU HS","TX ISSUE",
U2114="IP &amp; VLAN","TX ISSUE",
U2114="Warehouse HUAWEI","SPARE-ISSUE",
U2114="SPARE-HS","SPARE-ISSUE",
U2114="Power Telco","RAN ISSUE",U2114="no impacts","no impacts"
),"")</f>
        <v>No root cause</v>
      </c>
      <c r="U2114" s="68" t="s">
        <v>5691</v>
      </c>
      <c r="V2114" s="41" t="str" cm="1">
        <f t="array" ref="V2114">IFERROR(_xlfn.IFS(
U2114="MPR ISSUE","ACTIVE",
U2114="BSS Hardware Issue","ACTIVE",
U2114="Sites strategiques, MLL, Pylone, etc.","PASSIVE",
U2114="AKTIVCO DEFAUT GE &amp; POWER Cabinet","PASSIVE",
U2114="AKTIVCO Coupure ENEO &amp; Baisse de tension","PASSIVE",
U2114="Coupure ENEO &amp; Baisse de tension","PASSIVE",
U2114="Defaut GE &amp; POWER Cabinet","PASSIVE",
U2114="Sharing","PASSIVE",
U2114="Sites strategiques &amp; DataCenter","PASSIVE",
U2114="Exclu","Exclu",
U2114="SAT","ACTIVE",
U2114="SPARE-ISSUE","SPARE-ISSUE",
U2114="Fiber CAmtel","ACTIVE",
U2114="Fiber AOF","ACTIVE",
U2114="Projet OCM (HUAWEI)","PLANNED WORKS",
U2114="Projet OCM (NOKIA)","PLANNED WORKS",
U2114="ACCESS-ISSUE","ACCESS-ISSUE",
U2114="Projet OCM (ZTE, NOKIA, autres projets)","PLANNED WORKS",
U2114="No root CAuse","No root cause",
U2114="ODU HS","ACTIVE",
U2114="IP &amp; VLAN","ACTIVE",
U2114="Warehouse HUAWEI","SPARE-ISSUE",
U2114="SPARE-HS","SPARE-ISSUE",
U2114="Power Telco","ACTIVE", U2114="no impacts","no impacts"
),"")</f>
        <v>No root cause</v>
      </c>
      <c r="W2114" s="113"/>
      <c r="X2114" s="113"/>
      <c r="Y2114" s="113"/>
      <c r="Z2114" s="113"/>
      <c r="AA2114" s="113"/>
      <c r="AB2114" s="17" t="s">
        <v>5465</v>
      </c>
      <c r="AC2114" s="17" t="str">
        <f>_xlfn.XLOOKUP(B2114,'INCIDENT-04-27-2026'!E:E,'INCIDENT-04-27-2026'!F:F,"")</f>
        <v/>
      </c>
      <c r="AD2114" s="9"/>
      <c r="AE2114" s="7" t="s">
        <v>5465</v>
      </c>
      <c r="AF2114" s="6" t="str">
        <f>_xlfn.XLOOKUP(B2114,'[13]Input_27-04'!$B:$B,'[13]Input_27-04'!$M:$M,"")</f>
        <v/>
      </c>
      <c r="AG2114" s="7"/>
      <c r="AH2114" s="3"/>
      <c r="AI2114" s="18" t="str">
        <f>_xlfn.XLOOKUP(B2114,'[3]Cells Huawei 27042026 10h'!$B:$B,'[3]Cells Huawei 27042026 10h'!$T:$T,"")</f>
        <v/>
      </c>
      <c r="AJ2114" s="18" t="str">
        <f>_xlfn.XLOOKUP(B2114,'[3]Cells Huawei 27042026 15h'!$B:$B,'[3]Cells Huawei 27042026 15h'!$T:$T,"")</f>
        <v/>
      </c>
      <c r="AK2114" s="18" t="str">
        <f>_xlfn.XLOOKUP(B2114,'[4]cells down 27042026 11h28'!$B:$B,'[4]cells down 27042026 11h28'!$R:$R,"")</f>
        <v/>
      </c>
      <c r="AL2114" s="18" t="str">
        <f>_xlfn.XLOOKUP(B2114,'[4]cells down 27042026 18h01'!$B:$B,'[4]cells down 27042026 18h01'!$R:$R,"")</f>
        <v/>
      </c>
      <c r="AM2114" s="18" t="str">
        <f>_xlfn.XLOOKUP(B2114,'[5]cell downs 27042026 11h'!$B:$B,'[5]cell downs 27042026 11h'!$R:$R,"")</f>
        <v/>
      </c>
      <c r="AN2114" s="18" t="str">
        <f>_xlfn.XLOOKUP(B2114,'[5]cell downs 27042026 17h40'!$B:$B,'[5]cell downs 27042026 17h40'!$R:$R,"")</f>
        <v/>
      </c>
      <c r="AO2114" s="18" t="str">
        <f>_xlfn.XLOOKUP(B2114,'[6]ALL SITES DOWN'!$D:$D,'[6]ALL SITES DOWN'!$J:$J,"")</f>
        <v/>
      </c>
      <c r="AP2114" s="18" t="str">
        <f>_xlfn.XLOOKUP(B2114,'[7]ALL SITES DOWN'!$D:$D,'[7]ALL SITES DOWN'!$J:$J,"")</f>
        <v/>
      </c>
      <c r="AQ2114" s="9" t="str">
        <f>_xlfn.XLOOKUP(B2114,[8]sheet1!$AC:$AC,[8]sheet1!$AF:$AF,"")</f>
        <v/>
      </c>
      <c r="AR2114" s="14"/>
      <c r="AS2114" s="14" t="s">
        <v>5465</v>
      </c>
      <c r="AT2114" s="14" t="str">
        <f>_xlfn.XLOOKUP(B2114,'[9]cell downs 18042026 17h'!$B:$B,'[9]cell downs 18042026 17h'!$B:$B,"")</f>
        <v/>
      </c>
      <c r="AU2114" s="14" t="str">
        <f>_xlfn.XLOOKUP(B2114,'[10]Cells Huawei 19042026 15h'!$B:$B,'[10]Cells Huawei 19042026 15h'!$B:$B,"")</f>
        <v/>
      </c>
      <c r="AV2114" s="9" t="str">
        <f>_xlfn.XLOOKUP(B2114,'[11]cells down 19042026 9H40'!$B:$B,'[11]cells down 19042026 9H40'!$B:$B,"")</f>
        <v/>
      </c>
    </row>
    <row r="2115" spans="1:48" hidden="1" x14ac:dyDescent="0.3">
      <c r="A2115" s="1" t="s">
        <v>3621</v>
      </c>
      <c r="B2115" s="8" t="s">
        <v>3622</v>
      </c>
      <c r="C2115" s="3" t="str">
        <f>_xlfn.XLOOKUP(B2115,'[1]daily break down'!$D:$D,'[1]daily break down'!$E:$E,"")</f>
        <v>CENTRE</v>
      </c>
      <c r="D2115" s="1" t="s">
        <v>11</v>
      </c>
      <c r="E2115" s="1" t="s">
        <v>12</v>
      </c>
      <c r="F2115" s="3" t="s">
        <v>69</v>
      </c>
      <c r="G2115" s="1" t="s">
        <v>3621</v>
      </c>
      <c r="H2115" s="29" t="str">
        <f>_xlfn.XLOOKUP(B2115,[2]CALCULATION!$B:$B,[2]CALCULATION!$H:$H,"")</f>
        <v>ZTE</v>
      </c>
      <c r="I2115" s="26">
        <v>0</v>
      </c>
      <c r="J2115" s="26">
        <v>0</v>
      </c>
      <c r="K2115" s="26">
        <v>0</v>
      </c>
      <c r="L2115" s="26">
        <v>0</v>
      </c>
      <c r="M2115" s="26">
        <v>0</v>
      </c>
      <c r="N2115" s="26">
        <v>0</v>
      </c>
      <c r="O2115" s="26">
        <v>0</v>
      </c>
      <c r="P2115" s="114" t="s">
        <v>6364</v>
      </c>
      <c r="Q2115" s="42" t="s">
        <v>5538</v>
      </c>
      <c r="R2115" s="42"/>
      <c r="S2115" s="41" t="str" cm="1">
        <f t="array" ref="S2115">IFERROR(_xlfn.IFS(
U2115="MPR ISSUE","PDH",
U2115="BSS Hardware Issue","BSS",
U2115="Sites strategiques, MLL, Pylone, etc.","ENVTECH",
U2115="AKTIVCO DEFAUT GE &amp; POWER Cabinet","AKTIVCO",
U2115="AKTIVCO Coupure ENEO &amp; Baisse de tension","AKTIVCO GRID ONLY",
U2115="Coupure ENEO &amp; Baisse de tension","IHS GRID ONLY",
U2115="Defaut GE &amp; POWER Cabinet","IHS",
U2115="Sharing","Partners",
U2115="Sites strategiques &amp; DataCenter","SST &amp; DC",
U2115="Exclu","Exclu",
U2115="SAT","SAT",
U2115="SPARE-ISSUE","SPARE-ISSUE",
U2115="Fiber CAmtel","TRANS_FO_CAMTEL",
U2115="Fiber AOF","Fiber AOF",
U2115="Projet OCM (HUAWEI)","TRAVAUX-HUAWEI",
U2115="Projet OCM (NOKIA)","TRAVAUX-NOKIA",
U2115="ACCESS-ISSUE","ACCESS-ISSUE",
U2115="Projet OCM (ZTE, NOKIA, autres projets)","TRAVAUX OCM",
U2115="No root CAuse","No root cause",
U2115="ODU HS","PDH",
U2115="IP &amp; VLAN","PDH",
U2115="Warehouse HUAWEI","SPARE-ISSUE",
U2115="SPARE-HS","SPARE-ISSUE",
U2115="Power Telco","BSS",U2115="no impacts","no impacts"
),"")</f>
        <v>No root cause</v>
      </c>
      <c r="T2115" s="41" t="str" cm="1">
        <f t="array" ref="T2115">IFERROR(_xlfn.IFS(
U2115="MPR ISSUE","TX ISSUE",
U2115="BSS Hardware Issue","RAN ISSUE",
U2115="Sites strategiques, MLL, Pylone, etc.","ENVTECH",
U2115="AKTIVCO DEFAUT GE &amp; POWER Cabinet","POWER ISSUE",
U2115="AKTIVCO Coupure ENEO &amp; Baisse de tension","POWER ISSUE",
U2115="Coupure ENEO &amp; Baisse de tension","POWER ISSUE",
U2115="Defaut GE &amp; POWER Cabinet","POWER ISSUE",
U2115="Sharing","POWER ISSUE",
U2115="Sites strategiques &amp; DataCenter","POWER ISSUE",
U2115="Exclu","Exclu",
U2115="SAT","TX ISSUE",
U2115="SPARE-ISSUE","SPARE-ISSUE",
U2115="Fiber CAmtel","TX ISSUE",
U2115="Fiber AOF","TX ISSUE",
U2115="Projet OCM (HUAWEI)","TRAVAUX-HUAWEI",
U2115="Projet OCM (NOKIA)","TRAVAUX -NOKIA",
U2115="ACCESS-ISSUE","ACCESS-ISSUE",
U2115="Projet OCM (ZTE, NOKIA, autres projets)","TRAVAUX OCM",
U2115="No root CAuse","No root cause",
U2115="ODU HS","TX ISSUE",
U2115="IP &amp; VLAN","TX ISSUE",
U2115="Warehouse HUAWEI","SPARE-ISSUE",
U2115="SPARE-HS","SPARE-ISSUE",
U2115="Power Telco","RAN ISSUE",U2115="no impacts","no impacts"
),"")</f>
        <v>No root cause</v>
      </c>
      <c r="U2115" s="68" t="s">
        <v>5691</v>
      </c>
      <c r="V2115" s="41" t="str" cm="1">
        <f t="array" ref="V2115">IFERROR(_xlfn.IFS(
U2115="MPR ISSUE","ACTIVE",
U2115="BSS Hardware Issue","ACTIVE",
U2115="Sites strategiques, MLL, Pylone, etc.","PASSIVE",
U2115="AKTIVCO DEFAUT GE &amp; POWER Cabinet","PASSIVE",
U2115="AKTIVCO Coupure ENEO &amp; Baisse de tension","PASSIVE",
U2115="Coupure ENEO &amp; Baisse de tension","PASSIVE",
U2115="Defaut GE &amp; POWER Cabinet","PASSIVE",
U2115="Sharing","PASSIVE",
U2115="Sites strategiques &amp; DataCenter","PASSIVE",
U2115="Exclu","Exclu",
U2115="SAT","ACTIVE",
U2115="SPARE-ISSUE","SPARE-ISSUE",
U2115="Fiber CAmtel","ACTIVE",
U2115="Fiber AOF","ACTIVE",
U2115="Projet OCM (HUAWEI)","PLANNED WORKS",
U2115="Projet OCM (NOKIA)","PLANNED WORKS",
U2115="ACCESS-ISSUE","ACCESS-ISSUE",
U2115="Projet OCM (ZTE, NOKIA, autres projets)","PLANNED WORKS",
U2115="No root CAuse","No root cause",
U2115="ODU HS","ACTIVE",
U2115="IP &amp; VLAN","ACTIVE",
U2115="Warehouse HUAWEI","SPARE-ISSUE",
U2115="SPARE-HS","SPARE-ISSUE",
U2115="Power Telco","ACTIVE", U2115="no impacts","no impacts"
),"")</f>
        <v>No root cause</v>
      </c>
      <c r="W2115" s="113"/>
      <c r="X2115" s="113"/>
      <c r="Y2115" s="113"/>
      <c r="Z2115" s="113"/>
      <c r="AA2115" s="113"/>
      <c r="AB2115" s="17" t="s">
        <v>5465</v>
      </c>
      <c r="AC2115" s="17" t="str">
        <f>_xlfn.XLOOKUP(B2115,'INCIDENT-04-27-2026'!E:E,'INCIDENT-04-27-2026'!F:F,"")</f>
        <v/>
      </c>
      <c r="AD2115" s="9"/>
      <c r="AE2115" s="7" t="s">
        <v>5465</v>
      </c>
      <c r="AF2115" s="6" t="str">
        <f>_xlfn.XLOOKUP(B2115,'[13]Input_27-04'!$B:$B,'[13]Input_27-04'!$M:$M,"")</f>
        <v/>
      </c>
      <c r="AG2115" s="7"/>
      <c r="AH2115" s="3"/>
      <c r="AI2115" s="18" t="str">
        <f>_xlfn.XLOOKUP(B2115,'[3]Cells Huawei 27042026 10h'!$B:$B,'[3]Cells Huawei 27042026 10h'!$T:$T,"")</f>
        <v/>
      </c>
      <c r="AJ2115" s="18" t="str">
        <f>_xlfn.XLOOKUP(B2115,'[3]Cells Huawei 27042026 15h'!$B:$B,'[3]Cells Huawei 27042026 15h'!$T:$T,"")</f>
        <v/>
      </c>
      <c r="AK2115" s="18" t="str">
        <f>_xlfn.XLOOKUP(B2115,'[4]cells down 27042026 11h28'!$B:$B,'[4]cells down 27042026 11h28'!$R:$R,"")</f>
        <v/>
      </c>
      <c r="AL2115" s="18" t="str">
        <f>_xlfn.XLOOKUP(B2115,'[4]cells down 27042026 18h01'!$B:$B,'[4]cells down 27042026 18h01'!$R:$R,"")</f>
        <v/>
      </c>
      <c r="AM2115" s="18" t="str">
        <f>_xlfn.XLOOKUP(B2115,'[5]cell downs 27042026 11h'!$B:$B,'[5]cell downs 27042026 11h'!$R:$R,"")</f>
        <v/>
      </c>
      <c r="AN2115" s="18" t="str">
        <f>_xlfn.XLOOKUP(B2115,'[5]cell downs 27042026 17h40'!$B:$B,'[5]cell downs 27042026 17h40'!$R:$R,"")</f>
        <v/>
      </c>
      <c r="AO2115" s="18" t="str">
        <f>_xlfn.XLOOKUP(B2115,'[6]ALL SITES DOWN'!$D:$D,'[6]ALL SITES DOWN'!$J:$J,"")</f>
        <v/>
      </c>
      <c r="AP2115" s="18" t="str">
        <f>_xlfn.XLOOKUP(B2115,'[7]ALL SITES DOWN'!$D:$D,'[7]ALL SITES DOWN'!$J:$J,"")</f>
        <v/>
      </c>
      <c r="AQ2115" s="9" t="str">
        <f>_xlfn.XLOOKUP(B2115,[8]sheet1!$AC:$AC,[8]sheet1!$AF:$AF,"")</f>
        <v/>
      </c>
      <c r="AR2115" s="14"/>
      <c r="AS2115" s="14" t="s">
        <v>5465</v>
      </c>
      <c r="AT2115" s="14" t="str">
        <f>_xlfn.XLOOKUP(B2115,'[9]cell downs 18042026 17h'!$B:$B,'[9]cell downs 18042026 17h'!$B:$B,"")</f>
        <v/>
      </c>
      <c r="AU2115" s="14" t="str">
        <f>_xlfn.XLOOKUP(B2115,'[10]Cells Huawei 19042026 15h'!$B:$B,'[10]Cells Huawei 19042026 15h'!$B:$B,"")</f>
        <v/>
      </c>
      <c r="AV2115" s="9" t="str">
        <f>_xlfn.XLOOKUP(B2115,'[11]cells down 19042026 9H40'!$B:$B,'[11]cells down 19042026 9H40'!$B:$B,"")</f>
        <v/>
      </c>
    </row>
    <row r="2116" spans="1:48" hidden="1" x14ac:dyDescent="0.3">
      <c r="A2116" s="1" t="s">
        <v>3623</v>
      </c>
      <c r="B2116" s="8" t="s">
        <v>3624</v>
      </c>
      <c r="C2116" s="3" t="str">
        <f>_xlfn.XLOOKUP(B2116,'[1]daily break down'!$D:$D,'[1]daily break down'!$E:$E,"")</f>
        <v>CENTRE</v>
      </c>
      <c r="D2116" s="1" t="s">
        <v>11</v>
      </c>
      <c r="E2116" s="1" t="s">
        <v>12</v>
      </c>
      <c r="F2116" s="3" t="s">
        <v>69</v>
      </c>
      <c r="G2116" s="1" t="s">
        <v>3625</v>
      </c>
      <c r="H2116" s="29" t="str">
        <f>_xlfn.XLOOKUP(B2116,[2]CALCULATION!$B:$B,[2]CALCULATION!$H:$H,"")</f>
        <v>ZTE</v>
      </c>
      <c r="I2116" s="26">
        <v>0</v>
      </c>
      <c r="J2116" s="26">
        <v>0</v>
      </c>
      <c r="K2116" s="26">
        <v>0</v>
      </c>
      <c r="L2116" s="26">
        <v>0</v>
      </c>
      <c r="M2116" s="26">
        <v>0</v>
      </c>
      <c r="N2116" s="26">
        <v>0</v>
      </c>
      <c r="O2116" s="26">
        <v>0</v>
      </c>
      <c r="P2116" s="114" t="s">
        <v>6364</v>
      </c>
      <c r="Q2116" s="42" t="s">
        <v>5538</v>
      </c>
      <c r="R2116" s="42"/>
      <c r="S2116" s="41" t="str" cm="1">
        <f t="array" ref="S2116">IFERROR(_xlfn.IFS(
U2116="MPR ISSUE","PDH",
U2116="BSS Hardware Issue","BSS",
U2116="Sites strategiques, MLL, Pylone, etc.","ENVTECH",
U2116="AKTIVCO DEFAUT GE &amp; POWER Cabinet","AKTIVCO",
U2116="AKTIVCO Coupure ENEO &amp; Baisse de tension","AKTIVCO GRID ONLY",
U2116="Coupure ENEO &amp; Baisse de tension","IHS GRID ONLY",
U2116="Defaut GE &amp; POWER Cabinet","IHS",
U2116="Sharing","Partners",
U2116="Sites strategiques &amp; DataCenter","SST &amp; DC",
U2116="Exclu","Exclu",
U2116="SAT","SAT",
U2116="SPARE-ISSUE","SPARE-ISSUE",
U2116="Fiber CAmtel","TRANS_FO_CAMTEL",
U2116="Fiber AOF","Fiber AOF",
U2116="Projet OCM (HUAWEI)","TRAVAUX-HUAWEI",
U2116="Projet OCM (NOKIA)","TRAVAUX-NOKIA",
U2116="ACCESS-ISSUE","ACCESS-ISSUE",
U2116="Projet OCM (ZTE, NOKIA, autres projets)","TRAVAUX OCM",
U2116="No root CAuse","No root cause",
U2116="ODU HS","PDH",
U2116="IP &amp; VLAN","PDH",
U2116="Warehouse HUAWEI","SPARE-ISSUE",
U2116="SPARE-HS","SPARE-ISSUE",
U2116="Power Telco","BSS",U2116="no impacts","no impacts"
),"")</f>
        <v>No root cause</v>
      </c>
      <c r="T2116" s="41" t="str" cm="1">
        <f t="array" ref="T2116">IFERROR(_xlfn.IFS(
U2116="MPR ISSUE","TX ISSUE",
U2116="BSS Hardware Issue","RAN ISSUE",
U2116="Sites strategiques, MLL, Pylone, etc.","ENVTECH",
U2116="AKTIVCO DEFAUT GE &amp; POWER Cabinet","POWER ISSUE",
U2116="AKTIVCO Coupure ENEO &amp; Baisse de tension","POWER ISSUE",
U2116="Coupure ENEO &amp; Baisse de tension","POWER ISSUE",
U2116="Defaut GE &amp; POWER Cabinet","POWER ISSUE",
U2116="Sharing","POWER ISSUE",
U2116="Sites strategiques &amp; DataCenter","POWER ISSUE",
U2116="Exclu","Exclu",
U2116="SAT","TX ISSUE",
U2116="SPARE-ISSUE","SPARE-ISSUE",
U2116="Fiber CAmtel","TX ISSUE",
U2116="Fiber AOF","TX ISSUE",
U2116="Projet OCM (HUAWEI)","TRAVAUX-HUAWEI",
U2116="Projet OCM (NOKIA)","TRAVAUX -NOKIA",
U2116="ACCESS-ISSUE","ACCESS-ISSUE",
U2116="Projet OCM (ZTE, NOKIA, autres projets)","TRAVAUX OCM",
U2116="No root CAuse","No root cause",
U2116="ODU HS","TX ISSUE",
U2116="IP &amp; VLAN","TX ISSUE",
U2116="Warehouse HUAWEI","SPARE-ISSUE",
U2116="SPARE-HS","SPARE-ISSUE",
U2116="Power Telco","RAN ISSUE",U2116="no impacts","no impacts"
),"")</f>
        <v>No root cause</v>
      </c>
      <c r="U2116" s="68" t="s">
        <v>5691</v>
      </c>
      <c r="V2116" s="41" t="str" cm="1">
        <f t="array" ref="V2116">IFERROR(_xlfn.IFS(
U2116="MPR ISSUE","ACTIVE",
U2116="BSS Hardware Issue","ACTIVE",
U2116="Sites strategiques, MLL, Pylone, etc.","PASSIVE",
U2116="AKTIVCO DEFAUT GE &amp; POWER Cabinet","PASSIVE",
U2116="AKTIVCO Coupure ENEO &amp; Baisse de tension","PASSIVE",
U2116="Coupure ENEO &amp; Baisse de tension","PASSIVE",
U2116="Defaut GE &amp; POWER Cabinet","PASSIVE",
U2116="Sharing","PASSIVE",
U2116="Sites strategiques &amp; DataCenter","PASSIVE",
U2116="Exclu","Exclu",
U2116="SAT","ACTIVE",
U2116="SPARE-ISSUE","SPARE-ISSUE",
U2116="Fiber CAmtel","ACTIVE",
U2116="Fiber AOF","ACTIVE",
U2116="Projet OCM (HUAWEI)","PLANNED WORKS",
U2116="Projet OCM (NOKIA)","PLANNED WORKS",
U2116="ACCESS-ISSUE","ACCESS-ISSUE",
U2116="Projet OCM (ZTE, NOKIA, autres projets)","PLANNED WORKS",
U2116="No root CAuse","No root cause",
U2116="ODU HS","ACTIVE",
U2116="IP &amp; VLAN","ACTIVE",
U2116="Warehouse HUAWEI","SPARE-ISSUE",
U2116="SPARE-HS","SPARE-ISSUE",
U2116="Power Telco","ACTIVE", U2116="no impacts","no impacts"
),"")</f>
        <v>No root cause</v>
      </c>
      <c r="W2116" s="113"/>
      <c r="X2116" s="113"/>
      <c r="Y2116" s="113"/>
      <c r="Z2116" s="113"/>
      <c r="AA2116" s="113"/>
      <c r="AB2116" s="17" t="s">
        <v>5465</v>
      </c>
      <c r="AC2116" s="17" t="str">
        <f>_xlfn.XLOOKUP(B2116,'INCIDENT-04-27-2026'!E:E,'INCIDENT-04-27-2026'!F:F,"")</f>
        <v/>
      </c>
      <c r="AD2116" s="9"/>
      <c r="AE2116" s="7" t="s">
        <v>5465</v>
      </c>
      <c r="AF2116" s="6" t="str">
        <f>_xlfn.XLOOKUP(B2116,'[13]Input_27-04'!$B:$B,'[13]Input_27-04'!$M:$M,"")</f>
        <v/>
      </c>
      <c r="AG2116" s="7"/>
      <c r="AH2116" s="3"/>
      <c r="AI2116" s="18" t="str">
        <f>_xlfn.XLOOKUP(B2116,'[3]Cells Huawei 27042026 10h'!$B:$B,'[3]Cells Huawei 27042026 10h'!$T:$T,"")</f>
        <v/>
      </c>
      <c r="AJ2116" s="18" t="str">
        <f>_xlfn.XLOOKUP(B2116,'[3]Cells Huawei 27042026 15h'!$B:$B,'[3]Cells Huawei 27042026 15h'!$T:$T,"")</f>
        <v/>
      </c>
      <c r="AK2116" s="18" t="str">
        <f>_xlfn.XLOOKUP(B2116,'[4]cells down 27042026 11h28'!$B:$B,'[4]cells down 27042026 11h28'!$R:$R,"")</f>
        <v/>
      </c>
      <c r="AL2116" s="18" t="str">
        <f>_xlfn.XLOOKUP(B2116,'[4]cells down 27042026 18h01'!$B:$B,'[4]cells down 27042026 18h01'!$R:$R,"")</f>
        <v/>
      </c>
      <c r="AM2116" s="18" t="str">
        <f>_xlfn.XLOOKUP(B2116,'[5]cell downs 27042026 11h'!$B:$B,'[5]cell downs 27042026 11h'!$R:$R,"")</f>
        <v/>
      </c>
      <c r="AN2116" s="18" t="str">
        <f>_xlfn.XLOOKUP(B2116,'[5]cell downs 27042026 17h40'!$B:$B,'[5]cell downs 27042026 17h40'!$R:$R,"")</f>
        <v/>
      </c>
      <c r="AO2116" s="18" t="str">
        <f>_xlfn.XLOOKUP(B2116,'[6]ALL SITES DOWN'!$D:$D,'[6]ALL SITES DOWN'!$J:$J,"")</f>
        <v/>
      </c>
      <c r="AP2116" s="18" t="str">
        <f>_xlfn.XLOOKUP(B2116,'[7]ALL SITES DOWN'!$D:$D,'[7]ALL SITES DOWN'!$J:$J,"")</f>
        <v/>
      </c>
      <c r="AQ2116" s="9" t="str">
        <f>_xlfn.XLOOKUP(B2116,[8]sheet1!$AC:$AC,[8]sheet1!$AF:$AF,"")</f>
        <v/>
      </c>
      <c r="AR2116" s="14"/>
      <c r="AS2116" s="14" t="s">
        <v>5465</v>
      </c>
      <c r="AT2116" s="14" t="str">
        <f>_xlfn.XLOOKUP(B2116,'[9]cell downs 18042026 17h'!$B:$B,'[9]cell downs 18042026 17h'!$B:$B,"")</f>
        <v/>
      </c>
      <c r="AU2116" s="14" t="str">
        <f>_xlfn.XLOOKUP(B2116,'[10]Cells Huawei 19042026 15h'!$B:$B,'[10]Cells Huawei 19042026 15h'!$B:$B,"")</f>
        <v/>
      </c>
      <c r="AV2116" s="9" t="str">
        <f>_xlfn.XLOOKUP(B2116,'[11]cells down 19042026 9H40'!$B:$B,'[11]cells down 19042026 9H40'!$B:$B,"")</f>
        <v/>
      </c>
    </row>
    <row r="2117" spans="1:48" hidden="1" x14ac:dyDescent="0.3">
      <c r="A2117" s="1" t="s">
        <v>3629</v>
      </c>
      <c r="B2117" s="8" t="s">
        <v>3630</v>
      </c>
      <c r="C2117" s="3" t="str">
        <f>_xlfn.XLOOKUP(B2117,'[1]daily break down'!$D:$D,'[1]daily break down'!$E:$E,"")</f>
        <v>CENTRE</v>
      </c>
      <c r="D2117" s="1" t="s">
        <v>21</v>
      </c>
      <c r="E2117" s="1" t="s">
        <v>22</v>
      </c>
      <c r="F2117" s="3" t="s">
        <v>69</v>
      </c>
      <c r="G2117" s="1" t="s">
        <v>3631</v>
      </c>
      <c r="H2117" s="29" t="str">
        <f>_xlfn.XLOOKUP(B2117,[2]CALCULATION!$B:$B,[2]CALCULATION!$H:$H,"")</f>
        <v>ZTE</v>
      </c>
      <c r="I2117" s="26">
        <v>0</v>
      </c>
      <c r="J2117" s="26">
        <v>0</v>
      </c>
      <c r="K2117" s="26">
        <v>0</v>
      </c>
      <c r="L2117" s="26">
        <v>0</v>
      </c>
      <c r="M2117" s="26">
        <v>0</v>
      </c>
      <c r="N2117" s="26">
        <v>0</v>
      </c>
      <c r="O2117" s="26">
        <v>0</v>
      </c>
      <c r="P2117" s="114" t="s">
        <v>6364</v>
      </c>
      <c r="Q2117" s="42" t="s">
        <v>5538</v>
      </c>
      <c r="R2117" s="42"/>
      <c r="S2117" s="41" t="str" cm="1">
        <f t="array" ref="S2117">IFERROR(_xlfn.IFS(
U2117="MPR ISSUE","PDH",
U2117="BSS Hardware Issue","BSS",
U2117="Sites strategiques, MLL, Pylone, etc.","ENVTECH",
U2117="AKTIVCO DEFAUT GE &amp; POWER Cabinet","AKTIVCO",
U2117="AKTIVCO Coupure ENEO &amp; Baisse de tension","AKTIVCO GRID ONLY",
U2117="Coupure ENEO &amp; Baisse de tension","IHS GRID ONLY",
U2117="Defaut GE &amp; POWER Cabinet","IHS",
U2117="Sharing","Partners",
U2117="Sites strategiques &amp; DataCenter","SST &amp; DC",
U2117="Exclu","Exclu",
U2117="SAT","SAT",
U2117="SPARE-ISSUE","SPARE-ISSUE",
U2117="Fiber CAmtel","TRANS_FO_CAMTEL",
U2117="Fiber AOF","Fiber AOF",
U2117="Projet OCM (HUAWEI)","TRAVAUX-HUAWEI",
U2117="Projet OCM (NOKIA)","TRAVAUX-NOKIA",
U2117="ACCESS-ISSUE","ACCESS-ISSUE",
U2117="Projet OCM (ZTE, NOKIA, autres projets)","TRAVAUX OCM",
U2117="No root CAuse","No root cause",
U2117="ODU HS","PDH",
U2117="IP &amp; VLAN","PDH",
U2117="Warehouse HUAWEI","SPARE-ISSUE",
U2117="SPARE-HS","SPARE-ISSUE",
U2117="Power Telco","BSS",U2117="no impacts","no impacts"
),"")</f>
        <v>No root cause</v>
      </c>
      <c r="T2117" s="41" t="str" cm="1">
        <f t="array" ref="T2117">IFERROR(_xlfn.IFS(
U2117="MPR ISSUE","TX ISSUE",
U2117="BSS Hardware Issue","RAN ISSUE",
U2117="Sites strategiques, MLL, Pylone, etc.","ENVTECH",
U2117="AKTIVCO DEFAUT GE &amp; POWER Cabinet","POWER ISSUE",
U2117="AKTIVCO Coupure ENEO &amp; Baisse de tension","POWER ISSUE",
U2117="Coupure ENEO &amp; Baisse de tension","POWER ISSUE",
U2117="Defaut GE &amp; POWER Cabinet","POWER ISSUE",
U2117="Sharing","POWER ISSUE",
U2117="Sites strategiques &amp; DataCenter","POWER ISSUE",
U2117="Exclu","Exclu",
U2117="SAT","TX ISSUE",
U2117="SPARE-ISSUE","SPARE-ISSUE",
U2117="Fiber CAmtel","TX ISSUE",
U2117="Fiber AOF","TX ISSUE",
U2117="Projet OCM (HUAWEI)","TRAVAUX-HUAWEI",
U2117="Projet OCM (NOKIA)","TRAVAUX -NOKIA",
U2117="ACCESS-ISSUE","ACCESS-ISSUE",
U2117="Projet OCM (ZTE, NOKIA, autres projets)","TRAVAUX OCM",
U2117="No root CAuse","No root cause",
U2117="ODU HS","TX ISSUE",
U2117="IP &amp; VLAN","TX ISSUE",
U2117="Warehouse HUAWEI","SPARE-ISSUE",
U2117="SPARE-HS","SPARE-ISSUE",
U2117="Power Telco","RAN ISSUE",U2117="no impacts","no impacts"
),"")</f>
        <v>No root cause</v>
      </c>
      <c r="U2117" s="68" t="s">
        <v>5691</v>
      </c>
      <c r="V2117" s="41" t="str" cm="1">
        <f t="array" ref="V2117">IFERROR(_xlfn.IFS(
U2117="MPR ISSUE","ACTIVE",
U2117="BSS Hardware Issue","ACTIVE",
U2117="Sites strategiques, MLL, Pylone, etc.","PASSIVE",
U2117="AKTIVCO DEFAUT GE &amp; POWER Cabinet","PASSIVE",
U2117="AKTIVCO Coupure ENEO &amp; Baisse de tension","PASSIVE",
U2117="Coupure ENEO &amp; Baisse de tension","PASSIVE",
U2117="Defaut GE &amp; POWER Cabinet","PASSIVE",
U2117="Sharing","PASSIVE",
U2117="Sites strategiques &amp; DataCenter","PASSIVE",
U2117="Exclu","Exclu",
U2117="SAT","ACTIVE",
U2117="SPARE-ISSUE","SPARE-ISSUE",
U2117="Fiber CAmtel","ACTIVE",
U2117="Fiber AOF","ACTIVE",
U2117="Projet OCM (HUAWEI)","PLANNED WORKS",
U2117="Projet OCM (NOKIA)","PLANNED WORKS",
U2117="ACCESS-ISSUE","ACCESS-ISSUE",
U2117="Projet OCM (ZTE, NOKIA, autres projets)","PLANNED WORKS",
U2117="No root CAuse","No root cause",
U2117="ODU HS","ACTIVE",
U2117="IP &amp; VLAN","ACTIVE",
U2117="Warehouse HUAWEI","SPARE-ISSUE",
U2117="SPARE-HS","SPARE-ISSUE",
U2117="Power Telco","ACTIVE", U2117="no impacts","no impacts"
),"")</f>
        <v>No root cause</v>
      </c>
      <c r="W2117" s="113"/>
      <c r="X2117" s="113"/>
      <c r="Y2117" s="113"/>
      <c r="Z2117" s="113"/>
      <c r="AA2117" s="113"/>
      <c r="AB2117" s="17" t="s">
        <v>5465</v>
      </c>
      <c r="AC2117" s="17" t="str">
        <f>_xlfn.XLOOKUP(B2117,'INCIDENT-04-27-2026'!E:E,'INCIDENT-04-27-2026'!F:F,"")</f>
        <v/>
      </c>
      <c r="AD2117" s="9"/>
      <c r="AE2117" s="7" t="s">
        <v>5465</v>
      </c>
      <c r="AF2117" s="6" t="str">
        <f>_xlfn.XLOOKUP(B2117,'[13]Input_27-04'!$B:$B,'[13]Input_27-04'!$M:$M,"")</f>
        <v/>
      </c>
      <c r="AG2117" s="7"/>
      <c r="AH2117" s="3"/>
      <c r="AI2117" s="18" t="str">
        <f>_xlfn.XLOOKUP(B2117,'[3]Cells Huawei 27042026 10h'!$B:$B,'[3]Cells Huawei 27042026 10h'!$T:$T,"")</f>
        <v/>
      </c>
      <c r="AJ2117" s="18" t="str">
        <f>_xlfn.XLOOKUP(B2117,'[3]Cells Huawei 27042026 15h'!$B:$B,'[3]Cells Huawei 27042026 15h'!$T:$T,"")</f>
        <v/>
      </c>
      <c r="AK2117" s="18" t="str">
        <f>_xlfn.XLOOKUP(B2117,'[4]cells down 27042026 11h28'!$B:$B,'[4]cells down 27042026 11h28'!$R:$R,"")</f>
        <v/>
      </c>
      <c r="AL2117" s="18" t="str">
        <f>_xlfn.XLOOKUP(B2117,'[4]cells down 27042026 18h01'!$B:$B,'[4]cells down 27042026 18h01'!$R:$R,"")</f>
        <v/>
      </c>
      <c r="AM2117" s="18" t="str">
        <f>_xlfn.XLOOKUP(B2117,'[5]cell downs 27042026 11h'!$B:$B,'[5]cell downs 27042026 11h'!$R:$R,"")</f>
        <v/>
      </c>
      <c r="AN2117" s="18" t="str">
        <f>_xlfn.XLOOKUP(B2117,'[5]cell downs 27042026 17h40'!$B:$B,'[5]cell downs 27042026 17h40'!$R:$R,"")</f>
        <v/>
      </c>
      <c r="AO2117" s="18" t="str">
        <f>_xlfn.XLOOKUP(B2117,'[6]ALL SITES DOWN'!$D:$D,'[6]ALL SITES DOWN'!$J:$J,"")</f>
        <v/>
      </c>
      <c r="AP2117" s="18" t="str">
        <f>_xlfn.XLOOKUP(B2117,'[7]ALL SITES DOWN'!$D:$D,'[7]ALL SITES DOWN'!$J:$J,"")</f>
        <v/>
      </c>
      <c r="AQ2117" s="9" t="str">
        <f>_xlfn.XLOOKUP(B2117,[8]sheet1!$AC:$AC,[8]sheet1!$AF:$AF,"")</f>
        <v/>
      </c>
      <c r="AR2117" s="14"/>
      <c r="AS2117" s="14" t="s">
        <v>5465</v>
      </c>
      <c r="AT2117" s="14" t="str">
        <f>_xlfn.XLOOKUP(B2117,'[9]cell downs 18042026 17h'!$B:$B,'[9]cell downs 18042026 17h'!$B:$B,"")</f>
        <v/>
      </c>
      <c r="AU2117" s="14" t="str">
        <f>_xlfn.XLOOKUP(B2117,'[10]Cells Huawei 19042026 15h'!$B:$B,'[10]Cells Huawei 19042026 15h'!$B:$B,"")</f>
        <v/>
      </c>
      <c r="AV2117" s="9" t="str">
        <f>_xlfn.XLOOKUP(B2117,'[11]cells down 19042026 9H40'!$B:$B,'[11]cells down 19042026 9H40'!$B:$B,"")</f>
        <v/>
      </c>
    </row>
    <row r="2118" spans="1:48" hidden="1" x14ac:dyDescent="0.3">
      <c r="A2118" s="1" t="s">
        <v>3632</v>
      </c>
      <c r="B2118" s="8" t="s">
        <v>3633</v>
      </c>
      <c r="C2118" s="3" t="str">
        <f>_xlfn.XLOOKUP(B2118,'[1]daily break down'!$D:$D,'[1]daily break down'!$E:$E,"")</f>
        <v>CENTRE</v>
      </c>
      <c r="D2118" s="1" t="s">
        <v>11</v>
      </c>
      <c r="E2118" s="1" t="s">
        <v>705</v>
      </c>
      <c r="F2118" s="3" t="s">
        <v>69</v>
      </c>
      <c r="G2118" s="1" t="s">
        <v>3634</v>
      </c>
      <c r="H2118" s="29" t="str">
        <f>_xlfn.XLOOKUP(B2118,[2]CALCULATION!$B:$B,[2]CALCULATION!$H:$H,"")</f>
        <v>ZTE</v>
      </c>
      <c r="I2118" s="26">
        <v>0</v>
      </c>
      <c r="J2118" s="26">
        <v>0</v>
      </c>
      <c r="K2118" s="26">
        <v>0</v>
      </c>
      <c r="L2118" s="26">
        <v>0</v>
      </c>
      <c r="M2118" s="26">
        <v>0</v>
      </c>
      <c r="N2118" s="26">
        <v>0</v>
      </c>
      <c r="O2118" s="26">
        <v>0</v>
      </c>
      <c r="P2118" s="114" t="s">
        <v>6364</v>
      </c>
      <c r="Q2118" s="42" t="s">
        <v>5538</v>
      </c>
      <c r="R2118" s="42"/>
      <c r="S2118" s="41" t="str" cm="1">
        <f t="array" ref="S2118">IFERROR(_xlfn.IFS(
U2118="MPR ISSUE","PDH",
U2118="BSS Hardware Issue","BSS",
U2118="Sites strategiques, MLL, Pylone, etc.","ENVTECH",
U2118="AKTIVCO DEFAUT GE &amp; POWER Cabinet","AKTIVCO",
U2118="AKTIVCO Coupure ENEO &amp; Baisse de tension","AKTIVCO GRID ONLY",
U2118="Coupure ENEO &amp; Baisse de tension","IHS GRID ONLY",
U2118="Defaut GE &amp; POWER Cabinet","IHS",
U2118="Sharing","Partners",
U2118="Sites strategiques &amp; DataCenter","SST &amp; DC",
U2118="Exclu","Exclu",
U2118="SAT","SAT",
U2118="SPARE-ISSUE","SPARE-ISSUE",
U2118="Fiber CAmtel","TRANS_FO_CAMTEL",
U2118="Fiber AOF","Fiber AOF",
U2118="Projet OCM (HUAWEI)","TRAVAUX-HUAWEI",
U2118="Projet OCM (NOKIA)","TRAVAUX-NOKIA",
U2118="ACCESS-ISSUE","ACCESS-ISSUE",
U2118="Projet OCM (ZTE, NOKIA, autres projets)","TRAVAUX OCM",
U2118="No root CAuse","No root cause",
U2118="ODU HS","PDH",
U2118="IP &amp; VLAN","PDH",
U2118="Warehouse HUAWEI","SPARE-ISSUE",
U2118="SPARE-HS","SPARE-ISSUE",
U2118="Power Telco","BSS",U2118="no impacts","no impacts"
),"")</f>
        <v>No root cause</v>
      </c>
      <c r="T2118" s="41" t="str" cm="1">
        <f t="array" ref="T2118">IFERROR(_xlfn.IFS(
U2118="MPR ISSUE","TX ISSUE",
U2118="BSS Hardware Issue","RAN ISSUE",
U2118="Sites strategiques, MLL, Pylone, etc.","ENVTECH",
U2118="AKTIVCO DEFAUT GE &amp; POWER Cabinet","POWER ISSUE",
U2118="AKTIVCO Coupure ENEO &amp; Baisse de tension","POWER ISSUE",
U2118="Coupure ENEO &amp; Baisse de tension","POWER ISSUE",
U2118="Defaut GE &amp; POWER Cabinet","POWER ISSUE",
U2118="Sharing","POWER ISSUE",
U2118="Sites strategiques &amp; DataCenter","POWER ISSUE",
U2118="Exclu","Exclu",
U2118="SAT","TX ISSUE",
U2118="SPARE-ISSUE","SPARE-ISSUE",
U2118="Fiber CAmtel","TX ISSUE",
U2118="Fiber AOF","TX ISSUE",
U2118="Projet OCM (HUAWEI)","TRAVAUX-HUAWEI",
U2118="Projet OCM (NOKIA)","TRAVAUX -NOKIA",
U2118="ACCESS-ISSUE","ACCESS-ISSUE",
U2118="Projet OCM (ZTE, NOKIA, autres projets)","TRAVAUX OCM",
U2118="No root CAuse","No root cause",
U2118="ODU HS","TX ISSUE",
U2118="IP &amp; VLAN","TX ISSUE",
U2118="Warehouse HUAWEI","SPARE-ISSUE",
U2118="SPARE-HS","SPARE-ISSUE",
U2118="Power Telco","RAN ISSUE",U2118="no impacts","no impacts"
),"")</f>
        <v>No root cause</v>
      </c>
      <c r="U2118" s="68" t="s">
        <v>5691</v>
      </c>
      <c r="V2118" s="41" t="str" cm="1">
        <f t="array" ref="V2118">IFERROR(_xlfn.IFS(
U2118="MPR ISSUE","ACTIVE",
U2118="BSS Hardware Issue","ACTIVE",
U2118="Sites strategiques, MLL, Pylone, etc.","PASSIVE",
U2118="AKTIVCO DEFAUT GE &amp; POWER Cabinet","PASSIVE",
U2118="AKTIVCO Coupure ENEO &amp; Baisse de tension","PASSIVE",
U2118="Coupure ENEO &amp; Baisse de tension","PASSIVE",
U2118="Defaut GE &amp; POWER Cabinet","PASSIVE",
U2118="Sharing","PASSIVE",
U2118="Sites strategiques &amp; DataCenter","PASSIVE",
U2118="Exclu","Exclu",
U2118="SAT","ACTIVE",
U2118="SPARE-ISSUE","SPARE-ISSUE",
U2118="Fiber CAmtel","ACTIVE",
U2118="Fiber AOF","ACTIVE",
U2118="Projet OCM (HUAWEI)","PLANNED WORKS",
U2118="Projet OCM (NOKIA)","PLANNED WORKS",
U2118="ACCESS-ISSUE","ACCESS-ISSUE",
U2118="Projet OCM (ZTE, NOKIA, autres projets)","PLANNED WORKS",
U2118="No root CAuse","No root cause",
U2118="ODU HS","ACTIVE",
U2118="IP &amp; VLAN","ACTIVE",
U2118="Warehouse HUAWEI","SPARE-ISSUE",
U2118="SPARE-HS","SPARE-ISSUE",
U2118="Power Telco","ACTIVE", U2118="no impacts","no impacts"
),"")</f>
        <v>No root cause</v>
      </c>
      <c r="W2118" s="113"/>
      <c r="X2118" s="113"/>
      <c r="Y2118" s="113"/>
      <c r="Z2118" s="113"/>
      <c r="AA2118" s="113"/>
      <c r="AB2118" s="17" t="s">
        <v>5465</v>
      </c>
      <c r="AC2118" s="17" t="str">
        <f>_xlfn.XLOOKUP(B2118,'INCIDENT-04-27-2026'!E:E,'INCIDENT-04-27-2026'!F:F,"")</f>
        <v/>
      </c>
      <c r="AD2118" s="9"/>
      <c r="AE2118" s="7" t="s">
        <v>5465</v>
      </c>
      <c r="AF2118" s="6" t="str">
        <f>_xlfn.XLOOKUP(B2118,'[13]Input_27-04'!$B:$B,'[13]Input_27-04'!$M:$M,"")</f>
        <v/>
      </c>
      <c r="AG2118" s="7"/>
      <c r="AH2118" s="3"/>
      <c r="AI2118" s="18" t="str">
        <f>_xlfn.XLOOKUP(B2118,'[3]Cells Huawei 27042026 10h'!$B:$B,'[3]Cells Huawei 27042026 10h'!$T:$T,"")</f>
        <v/>
      </c>
      <c r="AJ2118" s="18" t="str">
        <f>_xlfn.XLOOKUP(B2118,'[3]Cells Huawei 27042026 15h'!$B:$B,'[3]Cells Huawei 27042026 15h'!$T:$T,"")</f>
        <v/>
      </c>
      <c r="AK2118" s="18" t="str">
        <f>_xlfn.XLOOKUP(B2118,'[4]cells down 27042026 11h28'!$B:$B,'[4]cells down 27042026 11h28'!$R:$R,"")</f>
        <v/>
      </c>
      <c r="AL2118" s="18" t="str">
        <f>_xlfn.XLOOKUP(B2118,'[4]cells down 27042026 18h01'!$B:$B,'[4]cells down 27042026 18h01'!$R:$R,"")</f>
        <v/>
      </c>
      <c r="AM2118" s="18" t="str">
        <f>_xlfn.XLOOKUP(B2118,'[5]cell downs 27042026 11h'!$B:$B,'[5]cell downs 27042026 11h'!$R:$R,"")</f>
        <v/>
      </c>
      <c r="AN2118" s="18" t="str">
        <f>_xlfn.XLOOKUP(B2118,'[5]cell downs 27042026 17h40'!$B:$B,'[5]cell downs 27042026 17h40'!$R:$R,"")</f>
        <v/>
      </c>
      <c r="AO2118" s="18" t="str">
        <f>_xlfn.XLOOKUP(B2118,'[6]ALL SITES DOWN'!$D:$D,'[6]ALL SITES DOWN'!$J:$J,"")</f>
        <v/>
      </c>
      <c r="AP2118" s="18" t="str">
        <f>_xlfn.XLOOKUP(B2118,'[7]ALL SITES DOWN'!$D:$D,'[7]ALL SITES DOWN'!$J:$J,"")</f>
        <v/>
      </c>
      <c r="AQ2118" s="9" t="str">
        <f>_xlfn.XLOOKUP(B2118,[8]sheet1!$AC:$AC,[8]sheet1!$AF:$AF,"")</f>
        <v/>
      </c>
      <c r="AR2118" s="14"/>
      <c r="AS2118" s="14" t="s">
        <v>5465</v>
      </c>
      <c r="AT2118" s="14" t="str">
        <f>_xlfn.XLOOKUP(B2118,'[9]cell downs 18042026 17h'!$B:$B,'[9]cell downs 18042026 17h'!$B:$B,"")</f>
        <v/>
      </c>
      <c r="AU2118" s="14" t="str">
        <f>_xlfn.XLOOKUP(B2118,'[10]Cells Huawei 19042026 15h'!$B:$B,'[10]Cells Huawei 19042026 15h'!$B:$B,"")</f>
        <v/>
      </c>
      <c r="AV2118" s="9" t="str">
        <f>_xlfn.XLOOKUP(B2118,'[11]cells down 19042026 9H40'!$B:$B,'[11]cells down 19042026 9H40'!$B:$B,"")</f>
        <v/>
      </c>
    </row>
    <row r="2119" spans="1:48" hidden="1" x14ac:dyDescent="0.3">
      <c r="A2119" s="1" t="s">
        <v>3635</v>
      </c>
      <c r="B2119" s="8" t="s">
        <v>3636</v>
      </c>
      <c r="C2119" s="3" t="str">
        <f>_xlfn.XLOOKUP(B2119,'[1]daily break down'!$D:$D,'[1]daily break down'!$E:$E,"")</f>
        <v>CENTRE</v>
      </c>
      <c r="D2119" s="1" t="s">
        <v>11</v>
      </c>
      <c r="E2119" s="1" t="s">
        <v>318</v>
      </c>
      <c r="F2119" s="3" t="s">
        <v>69</v>
      </c>
      <c r="G2119" s="1" t="s">
        <v>1217</v>
      </c>
      <c r="H2119" s="29" t="str">
        <f>_xlfn.XLOOKUP(B2119,[2]CALCULATION!$B:$B,[2]CALCULATION!$H:$H,"")</f>
        <v>ZTE</v>
      </c>
      <c r="I2119" s="26">
        <v>0</v>
      </c>
      <c r="J2119" s="26">
        <v>0</v>
      </c>
      <c r="K2119" s="26">
        <v>0</v>
      </c>
      <c r="L2119" s="26">
        <v>0</v>
      </c>
      <c r="M2119" s="26">
        <v>0</v>
      </c>
      <c r="N2119" s="26">
        <v>0</v>
      </c>
      <c r="O2119" s="26">
        <v>0</v>
      </c>
      <c r="P2119" s="114" t="s">
        <v>6364</v>
      </c>
      <c r="Q2119" s="42" t="s">
        <v>5538</v>
      </c>
      <c r="R2119" s="42"/>
      <c r="S2119" s="41" t="str" cm="1">
        <f t="array" ref="S2119">IFERROR(_xlfn.IFS(
U2119="MPR ISSUE","PDH",
U2119="BSS Hardware Issue","BSS",
U2119="Sites strategiques, MLL, Pylone, etc.","ENVTECH",
U2119="AKTIVCO DEFAUT GE &amp; POWER Cabinet","AKTIVCO",
U2119="AKTIVCO Coupure ENEO &amp; Baisse de tension","AKTIVCO GRID ONLY",
U2119="Coupure ENEO &amp; Baisse de tension","IHS GRID ONLY",
U2119="Defaut GE &amp; POWER Cabinet","IHS",
U2119="Sharing","Partners",
U2119="Sites strategiques &amp; DataCenter","SST &amp; DC",
U2119="Exclu","Exclu",
U2119="SAT","SAT",
U2119="SPARE-ISSUE","SPARE-ISSUE",
U2119="Fiber CAmtel","TRANS_FO_CAMTEL",
U2119="Fiber AOF","Fiber AOF",
U2119="Projet OCM (HUAWEI)","TRAVAUX-HUAWEI",
U2119="Projet OCM (NOKIA)","TRAVAUX-NOKIA",
U2119="ACCESS-ISSUE","ACCESS-ISSUE",
U2119="Projet OCM (ZTE, NOKIA, autres projets)","TRAVAUX OCM",
U2119="No root CAuse","No root cause",
U2119="ODU HS","PDH",
U2119="IP &amp; VLAN","PDH",
U2119="Warehouse HUAWEI","SPARE-ISSUE",
U2119="SPARE-HS","SPARE-ISSUE",
U2119="Power Telco","BSS",U2119="no impacts","no impacts"
),"")</f>
        <v>No root cause</v>
      </c>
      <c r="T2119" s="41" t="str" cm="1">
        <f t="array" ref="T2119">IFERROR(_xlfn.IFS(
U2119="MPR ISSUE","TX ISSUE",
U2119="BSS Hardware Issue","RAN ISSUE",
U2119="Sites strategiques, MLL, Pylone, etc.","ENVTECH",
U2119="AKTIVCO DEFAUT GE &amp; POWER Cabinet","POWER ISSUE",
U2119="AKTIVCO Coupure ENEO &amp; Baisse de tension","POWER ISSUE",
U2119="Coupure ENEO &amp; Baisse de tension","POWER ISSUE",
U2119="Defaut GE &amp; POWER Cabinet","POWER ISSUE",
U2119="Sharing","POWER ISSUE",
U2119="Sites strategiques &amp; DataCenter","POWER ISSUE",
U2119="Exclu","Exclu",
U2119="SAT","TX ISSUE",
U2119="SPARE-ISSUE","SPARE-ISSUE",
U2119="Fiber CAmtel","TX ISSUE",
U2119="Fiber AOF","TX ISSUE",
U2119="Projet OCM (HUAWEI)","TRAVAUX-HUAWEI",
U2119="Projet OCM (NOKIA)","TRAVAUX -NOKIA",
U2119="ACCESS-ISSUE","ACCESS-ISSUE",
U2119="Projet OCM (ZTE, NOKIA, autres projets)","TRAVAUX OCM",
U2119="No root CAuse","No root cause",
U2119="ODU HS","TX ISSUE",
U2119="IP &amp; VLAN","TX ISSUE",
U2119="Warehouse HUAWEI","SPARE-ISSUE",
U2119="SPARE-HS","SPARE-ISSUE",
U2119="Power Telco","RAN ISSUE",U2119="no impacts","no impacts"
),"")</f>
        <v>No root cause</v>
      </c>
      <c r="U2119" s="68" t="s">
        <v>5691</v>
      </c>
      <c r="V2119" s="41" t="str" cm="1">
        <f t="array" ref="V2119">IFERROR(_xlfn.IFS(
U2119="MPR ISSUE","ACTIVE",
U2119="BSS Hardware Issue","ACTIVE",
U2119="Sites strategiques, MLL, Pylone, etc.","PASSIVE",
U2119="AKTIVCO DEFAUT GE &amp; POWER Cabinet","PASSIVE",
U2119="AKTIVCO Coupure ENEO &amp; Baisse de tension","PASSIVE",
U2119="Coupure ENEO &amp; Baisse de tension","PASSIVE",
U2119="Defaut GE &amp; POWER Cabinet","PASSIVE",
U2119="Sharing","PASSIVE",
U2119="Sites strategiques &amp; DataCenter","PASSIVE",
U2119="Exclu","Exclu",
U2119="SAT","ACTIVE",
U2119="SPARE-ISSUE","SPARE-ISSUE",
U2119="Fiber CAmtel","ACTIVE",
U2119="Fiber AOF","ACTIVE",
U2119="Projet OCM (HUAWEI)","PLANNED WORKS",
U2119="Projet OCM (NOKIA)","PLANNED WORKS",
U2119="ACCESS-ISSUE","ACCESS-ISSUE",
U2119="Projet OCM (ZTE, NOKIA, autres projets)","PLANNED WORKS",
U2119="No root CAuse","No root cause",
U2119="ODU HS","ACTIVE",
U2119="IP &amp; VLAN","ACTIVE",
U2119="Warehouse HUAWEI","SPARE-ISSUE",
U2119="SPARE-HS","SPARE-ISSUE",
U2119="Power Telco","ACTIVE", U2119="no impacts","no impacts"
),"")</f>
        <v>No root cause</v>
      </c>
      <c r="W2119" s="113"/>
      <c r="X2119" s="113"/>
      <c r="Y2119" s="113"/>
      <c r="Z2119" s="113"/>
      <c r="AA2119" s="113"/>
      <c r="AB2119" s="17" t="s">
        <v>5465</v>
      </c>
      <c r="AC2119" s="17" t="str">
        <f>_xlfn.XLOOKUP(B2119,'INCIDENT-04-27-2026'!E:E,'INCIDENT-04-27-2026'!F:F,"")</f>
        <v/>
      </c>
      <c r="AD2119" s="9"/>
      <c r="AE2119" s="7" t="s">
        <v>5465</v>
      </c>
      <c r="AF2119" s="6" t="str">
        <f>_xlfn.XLOOKUP(B2119,'[13]Input_27-04'!$B:$B,'[13]Input_27-04'!$M:$M,"")</f>
        <v/>
      </c>
      <c r="AG2119" s="7"/>
      <c r="AH2119" s="3"/>
      <c r="AI2119" s="18" t="str">
        <f>_xlfn.XLOOKUP(B2119,'[3]Cells Huawei 27042026 10h'!$B:$B,'[3]Cells Huawei 27042026 10h'!$T:$T,"")</f>
        <v/>
      </c>
      <c r="AJ2119" s="18" t="str">
        <f>_xlfn.XLOOKUP(B2119,'[3]Cells Huawei 27042026 15h'!$B:$B,'[3]Cells Huawei 27042026 15h'!$T:$T,"")</f>
        <v/>
      </c>
      <c r="AK2119" s="18" t="str">
        <f>_xlfn.XLOOKUP(B2119,'[4]cells down 27042026 11h28'!$B:$B,'[4]cells down 27042026 11h28'!$R:$R,"")</f>
        <v/>
      </c>
      <c r="AL2119" s="18" t="str">
        <f>_xlfn.XLOOKUP(B2119,'[4]cells down 27042026 18h01'!$B:$B,'[4]cells down 27042026 18h01'!$R:$R,"")</f>
        <v/>
      </c>
      <c r="AM2119" s="18" t="str">
        <f>_xlfn.XLOOKUP(B2119,'[5]cell downs 27042026 11h'!$B:$B,'[5]cell downs 27042026 11h'!$R:$R,"")</f>
        <v/>
      </c>
      <c r="AN2119" s="18" t="str">
        <f>_xlfn.XLOOKUP(B2119,'[5]cell downs 27042026 17h40'!$B:$B,'[5]cell downs 27042026 17h40'!$R:$R,"")</f>
        <v/>
      </c>
      <c r="AO2119" s="18" t="str">
        <f>_xlfn.XLOOKUP(B2119,'[6]ALL SITES DOWN'!$D:$D,'[6]ALL SITES DOWN'!$J:$J,"")</f>
        <v/>
      </c>
      <c r="AP2119" s="18" t="str">
        <f>_xlfn.XLOOKUP(B2119,'[7]ALL SITES DOWN'!$D:$D,'[7]ALL SITES DOWN'!$J:$J,"")</f>
        <v/>
      </c>
      <c r="AQ2119" s="9" t="str">
        <f>_xlfn.XLOOKUP(B2119,[8]sheet1!$AC:$AC,[8]sheet1!$AF:$AF,"")</f>
        <v/>
      </c>
      <c r="AR2119" s="14"/>
      <c r="AS2119" s="14" t="s">
        <v>5465</v>
      </c>
      <c r="AT2119" s="14" t="str">
        <f>_xlfn.XLOOKUP(B2119,'[9]cell downs 18042026 17h'!$B:$B,'[9]cell downs 18042026 17h'!$B:$B,"")</f>
        <v/>
      </c>
      <c r="AU2119" s="14" t="str">
        <f>_xlfn.XLOOKUP(B2119,'[10]Cells Huawei 19042026 15h'!$B:$B,'[10]Cells Huawei 19042026 15h'!$B:$B,"")</f>
        <v/>
      </c>
      <c r="AV2119" s="9" t="str">
        <f>_xlfn.XLOOKUP(B2119,'[11]cells down 19042026 9H40'!$B:$B,'[11]cells down 19042026 9H40'!$B:$B,"")</f>
        <v/>
      </c>
    </row>
    <row r="2120" spans="1:48" hidden="1" x14ac:dyDescent="0.3">
      <c r="A2120" s="1" t="s">
        <v>3637</v>
      </c>
      <c r="B2120" s="8" t="s">
        <v>3638</v>
      </c>
      <c r="C2120" s="3" t="str">
        <f>_xlfn.XLOOKUP(B2120,'[1]daily break down'!$D:$D,'[1]daily break down'!$E:$E,"")</f>
        <v>CENTRE</v>
      </c>
      <c r="D2120" s="1" t="s">
        <v>11</v>
      </c>
      <c r="E2120" s="1" t="s">
        <v>594</v>
      </c>
      <c r="F2120" s="3" t="s">
        <v>37</v>
      </c>
      <c r="G2120" s="1" t="s">
        <v>3639</v>
      </c>
      <c r="H2120" s="29" t="str">
        <f>_xlfn.XLOOKUP(B2120,[2]CALCULATION!$B:$B,[2]CALCULATION!$H:$H,"")</f>
        <v>ZTE</v>
      </c>
      <c r="I2120" s="26">
        <v>0</v>
      </c>
      <c r="J2120" s="26">
        <v>0</v>
      </c>
      <c r="K2120" s="26">
        <v>0</v>
      </c>
      <c r="L2120" s="26">
        <v>0</v>
      </c>
      <c r="M2120" s="26">
        <v>0</v>
      </c>
      <c r="N2120" s="26">
        <v>0</v>
      </c>
      <c r="O2120" s="26">
        <v>0</v>
      </c>
      <c r="P2120" s="114" t="s">
        <v>6364</v>
      </c>
      <c r="Q2120" s="42" t="s">
        <v>5538</v>
      </c>
      <c r="R2120" s="42"/>
      <c r="S2120" s="41" t="str" cm="1">
        <f t="array" ref="S2120">IFERROR(_xlfn.IFS(
U2120="MPR ISSUE","PDH",
U2120="BSS Hardware Issue","BSS",
U2120="Sites strategiques, MLL, Pylone, etc.","ENVTECH",
U2120="AKTIVCO DEFAUT GE &amp; POWER Cabinet","AKTIVCO",
U2120="AKTIVCO Coupure ENEO &amp; Baisse de tension","AKTIVCO GRID ONLY",
U2120="Coupure ENEO &amp; Baisse de tension","IHS GRID ONLY",
U2120="Defaut GE &amp; POWER Cabinet","IHS",
U2120="Sharing","Partners",
U2120="Sites strategiques &amp; DataCenter","SST &amp; DC",
U2120="Exclu","Exclu",
U2120="SAT","SAT",
U2120="SPARE-ISSUE","SPARE-ISSUE",
U2120="Fiber CAmtel","TRANS_FO_CAMTEL",
U2120="Fiber AOF","Fiber AOF",
U2120="Projet OCM (HUAWEI)","TRAVAUX-HUAWEI",
U2120="Projet OCM (NOKIA)","TRAVAUX-NOKIA",
U2120="ACCESS-ISSUE","ACCESS-ISSUE",
U2120="Projet OCM (ZTE, NOKIA, autres projets)","TRAVAUX OCM",
U2120="No root CAuse","No root cause",
U2120="ODU HS","PDH",
U2120="IP &amp; VLAN","PDH",
U2120="Warehouse HUAWEI","SPARE-ISSUE",
U2120="SPARE-HS","SPARE-ISSUE",
U2120="Power Telco","BSS",U2120="no impacts","no impacts"
),"")</f>
        <v>No root cause</v>
      </c>
      <c r="T2120" s="41" t="str" cm="1">
        <f t="array" ref="T2120">IFERROR(_xlfn.IFS(
U2120="MPR ISSUE","TX ISSUE",
U2120="BSS Hardware Issue","RAN ISSUE",
U2120="Sites strategiques, MLL, Pylone, etc.","ENVTECH",
U2120="AKTIVCO DEFAUT GE &amp; POWER Cabinet","POWER ISSUE",
U2120="AKTIVCO Coupure ENEO &amp; Baisse de tension","POWER ISSUE",
U2120="Coupure ENEO &amp; Baisse de tension","POWER ISSUE",
U2120="Defaut GE &amp; POWER Cabinet","POWER ISSUE",
U2120="Sharing","POWER ISSUE",
U2120="Sites strategiques &amp; DataCenter","POWER ISSUE",
U2120="Exclu","Exclu",
U2120="SAT","TX ISSUE",
U2120="SPARE-ISSUE","SPARE-ISSUE",
U2120="Fiber CAmtel","TX ISSUE",
U2120="Fiber AOF","TX ISSUE",
U2120="Projet OCM (HUAWEI)","TRAVAUX-HUAWEI",
U2120="Projet OCM (NOKIA)","TRAVAUX -NOKIA",
U2120="ACCESS-ISSUE","ACCESS-ISSUE",
U2120="Projet OCM (ZTE, NOKIA, autres projets)","TRAVAUX OCM",
U2120="No root CAuse","No root cause",
U2120="ODU HS","TX ISSUE",
U2120="IP &amp; VLAN","TX ISSUE",
U2120="Warehouse HUAWEI","SPARE-ISSUE",
U2120="SPARE-HS","SPARE-ISSUE",
U2120="Power Telco","RAN ISSUE",U2120="no impacts","no impacts"
),"")</f>
        <v>No root cause</v>
      </c>
      <c r="U2120" s="68" t="s">
        <v>5691</v>
      </c>
      <c r="V2120" s="41" t="str" cm="1">
        <f t="array" ref="V2120">IFERROR(_xlfn.IFS(
U2120="MPR ISSUE","ACTIVE",
U2120="BSS Hardware Issue","ACTIVE",
U2120="Sites strategiques, MLL, Pylone, etc.","PASSIVE",
U2120="AKTIVCO DEFAUT GE &amp; POWER Cabinet","PASSIVE",
U2120="AKTIVCO Coupure ENEO &amp; Baisse de tension","PASSIVE",
U2120="Coupure ENEO &amp; Baisse de tension","PASSIVE",
U2120="Defaut GE &amp; POWER Cabinet","PASSIVE",
U2120="Sharing","PASSIVE",
U2120="Sites strategiques &amp; DataCenter","PASSIVE",
U2120="Exclu","Exclu",
U2120="SAT","ACTIVE",
U2120="SPARE-ISSUE","SPARE-ISSUE",
U2120="Fiber CAmtel","ACTIVE",
U2120="Fiber AOF","ACTIVE",
U2120="Projet OCM (HUAWEI)","PLANNED WORKS",
U2120="Projet OCM (NOKIA)","PLANNED WORKS",
U2120="ACCESS-ISSUE","ACCESS-ISSUE",
U2120="Projet OCM (ZTE, NOKIA, autres projets)","PLANNED WORKS",
U2120="No root CAuse","No root cause",
U2120="ODU HS","ACTIVE",
U2120="IP &amp; VLAN","ACTIVE",
U2120="Warehouse HUAWEI","SPARE-ISSUE",
U2120="SPARE-HS","SPARE-ISSUE",
U2120="Power Telco","ACTIVE", U2120="no impacts","no impacts"
),"")</f>
        <v>No root cause</v>
      </c>
      <c r="W2120" s="113"/>
      <c r="X2120" s="113"/>
      <c r="Y2120" s="113"/>
      <c r="Z2120" s="113"/>
      <c r="AA2120" s="113"/>
      <c r="AB2120" s="17" t="s">
        <v>5465</v>
      </c>
      <c r="AC2120" s="17" t="str">
        <f>_xlfn.XLOOKUP(B2120,'INCIDENT-04-27-2026'!E:E,'INCIDENT-04-27-2026'!F:F,"")</f>
        <v/>
      </c>
      <c r="AD2120" s="9"/>
      <c r="AE2120" s="7" t="s">
        <v>5465</v>
      </c>
      <c r="AF2120" s="6" t="str">
        <f>_xlfn.XLOOKUP(B2120,'[13]Input_27-04'!$B:$B,'[13]Input_27-04'!$M:$M,"")</f>
        <v/>
      </c>
      <c r="AG2120" s="7"/>
      <c r="AH2120" s="3"/>
      <c r="AI2120" s="18" t="str">
        <f>_xlfn.XLOOKUP(B2120,'[3]Cells Huawei 27042026 10h'!$B:$B,'[3]Cells Huawei 27042026 10h'!$T:$T,"")</f>
        <v/>
      </c>
      <c r="AJ2120" s="18" t="str">
        <f>_xlfn.XLOOKUP(B2120,'[3]Cells Huawei 27042026 15h'!$B:$B,'[3]Cells Huawei 27042026 15h'!$T:$T,"")</f>
        <v/>
      </c>
      <c r="AK2120" s="18" t="str">
        <f>_xlfn.XLOOKUP(B2120,'[4]cells down 27042026 11h28'!$B:$B,'[4]cells down 27042026 11h28'!$R:$R,"")</f>
        <v/>
      </c>
      <c r="AL2120" s="18" t="str">
        <f>_xlfn.XLOOKUP(B2120,'[4]cells down 27042026 18h01'!$B:$B,'[4]cells down 27042026 18h01'!$R:$R,"")</f>
        <v/>
      </c>
      <c r="AM2120" s="18" t="str">
        <f>_xlfn.XLOOKUP(B2120,'[5]cell downs 27042026 11h'!$B:$B,'[5]cell downs 27042026 11h'!$R:$R,"")</f>
        <v/>
      </c>
      <c r="AN2120" s="18" t="str">
        <f>_xlfn.XLOOKUP(B2120,'[5]cell downs 27042026 17h40'!$B:$B,'[5]cell downs 27042026 17h40'!$R:$R,"")</f>
        <v/>
      </c>
      <c r="AO2120" s="18" t="str">
        <f>_xlfn.XLOOKUP(B2120,'[6]ALL SITES DOWN'!$D:$D,'[6]ALL SITES DOWN'!$J:$J,"")</f>
        <v/>
      </c>
      <c r="AP2120" s="18" t="str">
        <f>_xlfn.XLOOKUP(B2120,'[7]ALL SITES DOWN'!$D:$D,'[7]ALL SITES DOWN'!$J:$J,"")</f>
        <v/>
      </c>
      <c r="AQ2120" s="9" t="str">
        <f>_xlfn.XLOOKUP(B2120,[8]sheet1!$AC:$AC,[8]sheet1!$AF:$AF,"")</f>
        <v/>
      </c>
      <c r="AR2120" s="14"/>
      <c r="AS2120" s="14" t="s">
        <v>5465</v>
      </c>
      <c r="AT2120" s="14" t="str">
        <f>_xlfn.XLOOKUP(B2120,'[9]cell downs 18042026 17h'!$B:$B,'[9]cell downs 18042026 17h'!$B:$B,"")</f>
        <v/>
      </c>
      <c r="AU2120" s="14" t="str">
        <f>_xlfn.XLOOKUP(B2120,'[10]Cells Huawei 19042026 15h'!$B:$B,'[10]Cells Huawei 19042026 15h'!$B:$B,"")</f>
        <v/>
      </c>
      <c r="AV2120" s="9" t="str">
        <f>_xlfn.XLOOKUP(B2120,'[11]cells down 19042026 9H40'!$B:$B,'[11]cells down 19042026 9H40'!$B:$B,"")</f>
        <v/>
      </c>
    </row>
    <row r="2121" spans="1:48" hidden="1" x14ac:dyDescent="0.3">
      <c r="A2121" s="1" t="s">
        <v>3640</v>
      </c>
      <c r="B2121" s="8" t="s">
        <v>3641</v>
      </c>
      <c r="C2121" s="3" t="str">
        <f>_xlfn.XLOOKUP(B2121,'[1]daily break down'!$D:$D,'[1]daily break down'!$E:$E,"")</f>
        <v>CENTRE</v>
      </c>
      <c r="D2121" s="1" t="s">
        <v>21</v>
      </c>
      <c r="E2121" s="1" t="s">
        <v>563</v>
      </c>
      <c r="F2121" s="3" t="s">
        <v>37</v>
      </c>
      <c r="G2121" s="1" t="s">
        <v>3642</v>
      </c>
      <c r="H2121" s="29" t="str">
        <f>_xlfn.XLOOKUP(B2121,[2]CALCULATION!$B:$B,[2]CALCULATION!$H:$H,"")</f>
        <v>ZTE</v>
      </c>
      <c r="I2121" s="26">
        <v>0</v>
      </c>
      <c r="J2121" s="26">
        <v>0</v>
      </c>
      <c r="K2121" s="26">
        <v>0</v>
      </c>
      <c r="L2121" s="26">
        <v>0</v>
      </c>
      <c r="M2121" s="26">
        <v>0</v>
      </c>
      <c r="N2121" s="26">
        <v>0</v>
      </c>
      <c r="O2121" s="26">
        <v>0</v>
      </c>
      <c r="P2121" s="114" t="s">
        <v>6364</v>
      </c>
      <c r="Q2121" s="42" t="s">
        <v>5538</v>
      </c>
      <c r="R2121" s="42"/>
      <c r="S2121" s="41" t="str" cm="1">
        <f t="array" ref="S2121">IFERROR(_xlfn.IFS(
U2121="MPR ISSUE","PDH",
U2121="BSS Hardware Issue","BSS",
U2121="Sites strategiques, MLL, Pylone, etc.","ENVTECH",
U2121="AKTIVCO DEFAUT GE &amp; POWER Cabinet","AKTIVCO",
U2121="AKTIVCO Coupure ENEO &amp; Baisse de tension","AKTIVCO GRID ONLY",
U2121="Coupure ENEO &amp; Baisse de tension","IHS GRID ONLY",
U2121="Defaut GE &amp; POWER Cabinet","IHS",
U2121="Sharing","Partners",
U2121="Sites strategiques &amp; DataCenter","SST &amp; DC",
U2121="Exclu","Exclu",
U2121="SAT","SAT",
U2121="SPARE-ISSUE","SPARE-ISSUE",
U2121="Fiber CAmtel","TRANS_FO_CAMTEL",
U2121="Fiber AOF","Fiber AOF",
U2121="Projet OCM (HUAWEI)","TRAVAUX-HUAWEI",
U2121="Projet OCM (NOKIA)","TRAVAUX-NOKIA",
U2121="ACCESS-ISSUE","ACCESS-ISSUE",
U2121="Projet OCM (ZTE, NOKIA, autres projets)","TRAVAUX OCM",
U2121="No root CAuse","No root cause",
U2121="ODU HS","PDH",
U2121="IP &amp; VLAN","PDH",
U2121="Warehouse HUAWEI","SPARE-ISSUE",
U2121="SPARE-HS","SPARE-ISSUE",
U2121="Power Telco","BSS",U2121="no impacts","no impacts"
),"")</f>
        <v>No root cause</v>
      </c>
      <c r="T2121" s="41" t="str" cm="1">
        <f t="array" ref="T2121">IFERROR(_xlfn.IFS(
U2121="MPR ISSUE","TX ISSUE",
U2121="BSS Hardware Issue","RAN ISSUE",
U2121="Sites strategiques, MLL, Pylone, etc.","ENVTECH",
U2121="AKTIVCO DEFAUT GE &amp; POWER Cabinet","POWER ISSUE",
U2121="AKTIVCO Coupure ENEO &amp; Baisse de tension","POWER ISSUE",
U2121="Coupure ENEO &amp; Baisse de tension","POWER ISSUE",
U2121="Defaut GE &amp; POWER Cabinet","POWER ISSUE",
U2121="Sharing","POWER ISSUE",
U2121="Sites strategiques &amp; DataCenter","POWER ISSUE",
U2121="Exclu","Exclu",
U2121="SAT","TX ISSUE",
U2121="SPARE-ISSUE","SPARE-ISSUE",
U2121="Fiber CAmtel","TX ISSUE",
U2121="Fiber AOF","TX ISSUE",
U2121="Projet OCM (HUAWEI)","TRAVAUX-HUAWEI",
U2121="Projet OCM (NOKIA)","TRAVAUX -NOKIA",
U2121="ACCESS-ISSUE","ACCESS-ISSUE",
U2121="Projet OCM (ZTE, NOKIA, autres projets)","TRAVAUX OCM",
U2121="No root CAuse","No root cause",
U2121="ODU HS","TX ISSUE",
U2121="IP &amp; VLAN","TX ISSUE",
U2121="Warehouse HUAWEI","SPARE-ISSUE",
U2121="SPARE-HS","SPARE-ISSUE",
U2121="Power Telco","RAN ISSUE",U2121="no impacts","no impacts"
),"")</f>
        <v>No root cause</v>
      </c>
      <c r="U2121" s="68" t="s">
        <v>5691</v>
      </c>
      <c r="V2121" s="41" t="str" cm="1">
        <f t="array" ref="V2121">IFERROR(_xlfn.IFS(
U2121="MPR ISSUE","ACTIVE",
U2121="BSS Hardware Issue","ACTIVE",
U2121="Sites strategiques, MLL, Pylone, etc.","PASSIVE",
U2121="AKTIVCO DEFAUT GE &amp; POWER Cabinet","PASSIVE",
U2121="AKTIVCO Coupure ENEO &amp; Baisse de tension","PASSIVE",
U2121="Coupure ENEO &amp; Baisse de tension","PASSIVE",
U2121="Defaut GE &amp; POWER Cabinet","PASSIVE",
U2121="Sharing","PASSIVE",
U2121="Sites strategiques &amp; DataCenter","PASSIVE",
U2121="Exclu","Exclu",
U2121="SAT","ACTIVE",
U2121="SPARE-ISSUE","SPARE-ISSUE",
U2121="Fiber CAmtel","ACTIVE",
U2121="Fiber AOF","ACTIVE",
U2121="Projet OCM (HUAWEI)","PLANNED WORKS",
U2121="Projet OCM (NOKIA)","PLANNED WORKS",
U2121="ACCESS-ISSUE","ACCESS-ISSUE",
U2121="Projet OCM (ZTE, NOKIA, autres projets)","PLANNED WORKS",
U2121="No root CAuse","No root cause",
U2121="ODU HS","ACTIVE",
U2121="IP &amp; VLAN","ACTIVE",
U2121="Warehouse HUAWEI","SPARE-ISSUE",
U2121="SPARE-HS","SPARE-ISSUE",
U2121="Power Telco","ACTIVE", U2121="no impacts","no impacts"
),"")</f>
        <v>No root cause</v>
      </c>
      <c r="W2121" s="113"/>
      <c r="X2121" s="113"/>
      <c r="Y2121" s="113"/>
      <c r="Z2121" s="113"/>
      <c r="AA2121" s="113"/>
      <c r="AB2121" s="17" t="s">
        <v>5465</v>
      </c>
      <c r="AC2121" s="17" t="str">
        <f>_xlfn.XLOOKUP(B2121,'INCIDENT-04-27-2026'!E:E,'INCIDENT-04-27-2026'!F:F,"")</f>
        <v/>
      </c>
      <c r="AD2121" s="9"/>
      <c r="AE2121" s="7" t="s">
        <v>5465</v>
      </c>
      <c r="AF2121" s="6" t="str">
        <f>_xlfn.XLOOKUP(B2121,'[13]Input_27-04'!$B:$B,'[13]Input_27-04'!$M:$M,"")</f>
        <v/>
      </c>
      <c r="AG2121" s="7"/>
      <c r="AH2121" s="3"/>
      <c r="AI2121" s="18" t="str">
        <f>_xlfn.XLOOKUP(B2121,'[3]Cells Huawei 27042026 10h'!$B:$B,'[3]Cells Huawei 27042026 10h'!$T:$T,"")</f>
        <v/>
      </c>
      <c r="AJ2121" s="18" t="str">
        <f>_xlfn.XLOOKUP(B2121,'[3]Cells Huawei 27042026 15h'!$B:$B,'[3]Cells Huawei 27042026 15h'!$T:$T,"")</f>
        <v/>
      </c>
      <c r="AK2121" s="18" t="str">
        <f>_xlfn.XLOOKUP(B2121,'[4]cells down 27042026 11h28'!$B:$B,'[4]cells down 27042026 11h28'!$R:$R,"")</f>
        <v/>
      </c>
      <c r="AL2121" s="18" t="str">
        <f>_xlfn.XLOOKUP(B2121,'[4]cells down 27042026 18h01'!$B:$B,'[4]cells down 27042026 18h01'!$R:$R,"")</f>
        <v/>
      </c>
      <c r="AM2121" s="18" t="str">
        <f>_xlfn.XLOOKUP(B2121,'[5]cell downs 27042026 11h'!$B:$B,'[5]cell downs 27042026 11h'!$R:$R,"")</f>
        <v/>
      </c>
      <c r="AN2121" s="18" t="str">
        <f>_xlfn.XLOOKUP(B2121,'[5]cell downs 27042026 17h40'!$B:$B,'[5]cell downs 27042026 17h40'!$R:$R,"")</f>
        <v/>
      </c>
      <c r="AO2121" s="18" t="str">
        <f>_xlfn.XLOOKUP(B2121,'[6]ALL SITES DOWN'!$D:$D,'[6]ALL SITES DOWN'!$J:$J,"")</f>
        <v/>
      </c>
      <c r="AP2121" s="18" t="str">
        <f>_xlfn.XLOOKUP(B2121,'[7]ALL SITES DOWN'!$D:$D,'[7]ALL SITES DOWN'!$J:$J,"")</f>
        <v/>
      </c>
      <c r="AQ2121" s="9" t="str">
        <f>_xlfn.XLOOKUP(B2121,[8]sheet1!$AC:$AC,[8]sheet1!$AF:$AF,"")</f>
        <v/>
      </c>
      <c r="AR2121" s="14"/>
      <c r="AS2121" s="14" t="s">
        <v>5465</v>
      </c>
      <c r="AT2121" s="14" t="str">
        <f>_xlfn.XLOOKUP(B2121,'[9]cell downs 18042026 17h'!$B:$B,'[9]cell downs 18042026 17h'!$B:$B,"")</f>
        <v/>
      </c>
      <c r="AU2121" s="14" t="str">
        <f>_xlfn.XLOOKUP(B2121,'[10]Cells Huawei 19042026 15h'!$B:$B,'[10]Cells Huawei 19042026 15h'!$B:$B,"")</f>
        <v/>
      </c>
      <c r="AV2121" s="9" t="str">
        <f>_xlfn.XLOOKUP(B2121,'[11]cells down 19042026 9H40'!$B:$B,'[11]cells down 19042026 9H40'!$B:$B,"")</f>
        <v/>
      </c>
    </row>
    <row r="2122" spans="1:48" hidden="1" x14ac:dyDescent="0.3">
      <c r="A2122" s="1" t="s">
        <v>3643</v>
      </c>
      <c r="B2122" s="8" t="s">
        <v>3644</v>
      </c>
      <c r="C2122" s="3" t="str">
        <f>_xlfn.XLOOKUP(B2122,'[1]daily break down'!$D:$D,'[1]daily break down'!$E:$E,"")</f>
        <v>CENTRE</v>
      </c>
      <c r="D2122" s="1" t="s">
        <v>11</v>
      </c>
      <c r="E2122" s="1" t="s">
        <v>154</v>
      </c>
      <c r="F2122" s="3" t="s">
        <v>69</v>
      </c>
      <c r="G2122" s="1" t="s">
        <v>3645</v>
      </c>
      <c r="H2122" s="29" t="str">
        <f>_xlfn.XLOOKUP(B2122,[2]CALCULATION!$B:$B,[2]CALCULATION!$H:$H,"")</f>
        <v>ZTE</v>
      </c>
      <c r="I2122" s="26">
        <v>0</v>
      </c>
      <c r="J2122" s="26">
        <v>0</v>
      </c>
      <c r="K2122" s="26">
        <v>0</v>
      </c>
      <c r="L2122" s="26">
        <v>0</v>
      </c>
      <c r="M2122" s="26">
        <v>0</v>
      </c>
      <c r="N2122" s="26">
        <v>0</v>
      </c>
      <c r="O2122" s="26">
        <v>0</v>
      </c>
      <c r="P2122" s="114" t="s">
        <v>6364</v>
      </c>
      <c r="Q2122" s="42" t="s">
        <v>5538</v>
      </c>
      <c r="R2122" s="42"/>
      <c r="S2122" s="41" t="str" cm="1">
        <f t="array" ref="S2122">IFERROR(_xlfn.IFS(
U2122="MPR ISSUE","PDH",
U2122="BSS Hardware Issue","BSS",
U2122="Sites strategiques, MLL, Pylone, etc.","ENVTECH",
U2122="AKTIVCO DEFAUT GE &amp; POWER Cabinet","AKTIVCO",
U2122="AKTIVCO Coupure ENEO &amp; Baisse de tension","AKTIVCO GRID ONLY",
U2122="Coupure ENEO &amp; Baisse de tension","IHS GRID ONLY",
U2122="Defaut GE &amp; POWER Cabinet","IHS",
U2122="Sharing","Partners",
U2122="Sites strategiques &amp; DataCenter","SST &amp; DC",
U2122="Exclu","Exclu",
U2122="SAT","SAT",
U2122="SPARE-ISSUE","SPARE-ISSUE",
U2122="Fiber CAmtel","TRANS_FO_CAMTEL",
U2122="Fiber AOF","Fiber AOF",
U2122="Projet OCM (HUAWEI)","TRAVAUX-HUAWEI",
U2122="Projet OCM (NOKIA)","TRAVAUX-NOKIA",
U2122="ACCESS-ISSUE","ACCESS-ISSUE",
U2122="Projet OCM (ZTE, NOKIA, autres projets)","TRAVAUX OCM",
U2122="No root CAuse","No root cause",
U2122="ODU HS","PDH",
U2122="IP &amp; VLAN","PDH",
U2122="Warehouse HUAWEI","SPARE-ISSUE",
U2122="SPARE-HS","SPARE-ISSUE",
U2122="Power Telco","BSS",U2122="no impacts","no impacts"
),"")</f>
        <v>No root cause</v>
      </c>
      <c r="T2122" s="41" t="str" cm="1">
        <f t="array" ref="T2122">IFERROR(_xlfn.IFS(
U2122="MPR ISSUE","TX ISSUE",
U2122="BSS Hardware Issue","RAN ISSUE",
U2122="Sites strategiques, MLL, Pylone, etc.","ENVTECH",
U2122="AKTIVCO DEFAUT GE &amp; POWER Cabinet","POWER ISSUE",
U2122="AKTIVCO Coupure ENEO &amp; Baisse de tension","POWER ISSUE",
U2122="Coupure ENEO &amp; Baisse de tension","POWER ISSUE",
U2122="Defaut GE &amp; POWER Cabinet","POWER ISSUE",
U2122="Sharing","POWER ISSUE",
U2122="Sites strategiques &amp; DataCenter","POWER ISSUE",
U2122="Exclu","Exclu",
U2122="SAT","TX ISSUE",
U2122="SPARE-ISSUE","SPARE-ISSUE",
U2122="Fiber CAmtel","TX ISSUE",
U2122="Fiber AOF","TX ISSUE",
U2122="Projet OCM (HUAWEI)","TRAVAUX-HUAWEI",
U2122="Projet OCM (NOKIA)","TRAVAUX -NOKIA",
U2122="ACCESS-ISSUE","ACCESS-ISSUE",
U2122="Projet OCM (ZTE, NOKIA, autres projets)","TRAVAUX OCM",
U2122="No root CAuse","No root cause",
U2122="ODU HS","TX ISSUE",
U2122="IP &amp; VLAN","TX ISSUE",
U2122="Warehouse HUAWEI","SPARE-ISSUE",
U2122="SPARE-HS","SPARE-ISSUE",
U2122="Power Telco","RAN ISSUE",U2122="no impacts","no impacts"
),"")</f>
        <v>No root cause</v>
      </c>
      <c r="U2122" s="68" t="s">
        <v>5691</v>
      </c>
      <c r="V2122" s="41" t="str" cm="1">
        <f t="array" ref="V2122">IFERROR(_xlfn.IFS(
U2122="MPR ISSUE","ACTIVE",
U2122="BSS Hardware Issue","ACTIVE",
U2122="Sites strategiques, MLL, Pylone, etc.","PASSIVE",
U2122="AKTIVCO DEFAUT GE &amp; POWER Cabinet","PASSIVE",
U2122="AKTIVCO Coupure ENEO &amp; Baisse de tension","PASSIVE",
U2122="Coupure ENEO &amp; Baisse de tension","PASSIVE",
U2122="Defaut GE &amp; POWER Cabinet","PASSIVE",
U2122="Sharing","PASSIVE",
U2122="Sites strategiques &amp; DataCenter","PASSIVE",
U2122="Exclu","Exclu",
U2122="SAT","ACTIVE",
U2122="SPARE-ISSUE","SPARE-ISSUE",
U2122="Fiber CAmtel","ACTIVE",
U2122="Fiber AOF","ACTIVE",
U2122="Projet OCM (HUAWEI)","PLANNED WORKS",
U2122="Projet OCM (NOKIA)","PLANNED WORKS",
U2122="ACCESS-ISSUE","ACCESS-ISSUE",
U2122="Projet OCM (ZTE, NOKIA, autres projets)","PLANNED WORKS",
U2122="No root CAuse","No root cause",
U2122="ODU HS","ACTIVE",
U2122="IP &amp; VLAN","ACTIVE",
U2122="Warehouse HUAWEI","SPARE-ISSUE",
U2122="SPARE-HS","SPARE-ISSUE",
U2122="Power Telco","ACTIVE", U2122="no impacts","no impacts"
),"")</f>
        <v>No root cause</v>
      </c>
      <c r="W2122" s="113"/>
      <c r="X2122" s="113"/>
      <c r="Y2122" s="113"/>
      <c r="Z2122" s="113"/>
      <c r="AA2122" s="113"/>
      <c r="AB2122" s="17" t="s">
        <v>5465</v>
      </c>
      <c r="AC2122" s="17" t="str">
        <f>_xlfn.XLOOKUP(B2122,'INCIDENT-04-27-2026'!E:E,'INCIDENT-04-27-2026'!F:F,"")</f>
        <v/>
      </c>
      <c r="AD2122" s="9"/>
      <c r="AE2122" s="7" t="s">
        <v>5465</v>
      </c>
      <c r="AF2122" s="6" t="str">
        <f>_xlfn.XLOOKUP(B2122,'[13]Input_27-04'!$B:$B,'[13]Input_27-04'!$M:$M,"")</f>
        <v/>
      </c>
      <c r="AG2122" s="7"/>
      <c r="AH2122" s="3"/>
      <c r="AI2122" s="18" t="str">
        <f>_xlfn.XLOOKUP(B2122,'[3]Cells Huawei 27042026 10h'!$B:$B,'[3]Cells Huawei 27042026 10h'!$T:$T,"")</f>
        <v/>
      </c>
      <c r="AJ2122" s="18" t="str">
        <f>_xlfn.XLOOKUP(B2122,'[3]Cells Huawei 27042026 15h'!$B:$B,'[3]Cells Huawei 27042026 15h'!$T:$T,"")</f>
        <v/>
      </c>
      <c r="AK2122" s="18" t="str">
        <f>_xlfn.XLOOKUP(B2122,'[4]cells down 27042026 11h28'!$B:$B,'[4]cells down 27042026 11h28'!$R:$R,"")</f>
        <v/>
      </c>
      <c r="AL2122" s="18" t="str">
        <f>_xlfn.XLOOKUP(B2122,'[4]cells down 27042026 18h01'!$B:$B,'[4]cells down 27042026 18h01'!$R:$R,"")</f>
        <v/>
      </c>
      <c r="AM2122" s="18" t="str">
        <f>_xlfn.XLOOKUP(B2122,'[5]cell downs 27042026 11h'!$B:$B,'[5]cell downs 27042026 11h'!$R:$R,"")</f>
        <v/>
      </c>
      <c r="AN2122" s="18" t="str">
        <f>_xlfn.XLOOKUP(B2122,'[5]cell downs 27042026 17h40'!$B:$B,'[5]cell downs 27042026 17h40'!$R:$R,"")</f>
        <v/>
      </c>
      <c r="AO2122" s="18" t="str">
        <f>_xlfn.XLOOKUP(B2122,'[6]ALL SITES DOWN'!$D:$D,'[6]ALL SITES DOWN'!$J:$J,"")</f>
        <v/>
      </c>
      <c r="AP2122" s="18" t="str">
        <f>_xlfn.XLOOKUP(B2122,'[7]ALL SITES DOWN'!$D:$D,'[7]ALL SITES DOWN'!$J:$J,"")</f>
        <v/>
      </c>
      <c r="AQ2122" s="9" t="str">
        <f>_xlfn.XLOOKUP(B2122,[8]sheet1!$AC:$AC,[8]sheet1!$AF:$AF,"")</f>
        <v/>
      </c>
      <c r="AR2122" s="14"/>
      <c r="AS2122" s="14" t="s">
        <v>5465</v>
      </c>
      <c r="AT2122" s="14" t="str">
        <f>_xlfn.XLOOKUP(B2122,'[9]cell downs 18042026 17h'!$B:$B,'[9]cell downs 18042026 17h'!$B:$B,"")</f>
        <v/>
      </c>
      <c r="AU2122" s="14" t="str">
        <f>_xlfn.XLOOKUP(B2122,'[10]Cells Huawei 19042026 15h'!$B:$B,'[10]Cells Huawei 19042026 15h'!$B:$B,"")</f>
        <v/>
      </c>
      <c r="AV2122" s="9" t="str">
        <f>_xlfn.XLOOKUP(B2122,'[11]cells down 19042026 9H40'!$B:$B,'[11]cells down 19042026 9H40'!$B:$B,"")</f>
        <v/>
      </c>
    </row>
    <row r="2123" spans="1:48" hidden="1" x14ac:dyDescent="0.3">
      <c r="A2123" s="1" t="s">
        <v>3646</v>
      </c>
      <c r="B2123" s="8" t="s">
        <v>3647</v>
      </c>
      <c r="C2123" s="3" t="str">
        <f>_xlfn.XLOOKUP(B2123,'[1]daily break down'!$D:$D,'[1]daily break down'!$E:$E,"")</f>
        <v>CENTRE</v>
      </c>
      <c r="D2123" s="1" t="s">
        <v>11</v>
      </c>
      <c r="E2123" s="1" t="s">
        <v>12</v>
      </c>
      <c r="F2123" s="3" t="s">
        <v>69</v>
      </c>
      <c r="G2123" s="1" t="s">
        <v>3646</v>
      </c>
      <c r="H2123" s="29" t="str">
        <f>_xlfn.XLOOKUP(B2123,[2]CALCULATION!$B:$B,[2]CALCULATION!$H:$H,"")</f>
        <v>ZTE</v>
      </c>
      <c r="I2123" s="26">
        <v>0</v>
      </c>
      <c r="J2123" s="26">
        <v>0</v>
      </c>
      <c r="K2123" s="26">
        <v>0</v>
      </c>
      <c r="L2123" s="26">
        <v>0</v>
      </c>
      <c r="M2123" s="26">
        <v>0</v>
      </c>
      <c r="N2123" s="26">
        <v>0</v>
      </c>
      <c r="O2123" s="26">
        <v>0</v>
      </c>
      <c r="P2123" s="114" t="s">
        <v>6364</v>
      </c>
      <c r="Q2123" s="42" t="s">
        <v>5538</v>
      </c>
      <c r="R2123" s="42"/>
      <c r="S2123" s="41" t="str" cm="1">
        <f t="array" ref="S2123">IFERROR(_xlfn.IFS(
U2123="MPR ISSUE","PDH",
U2123="BSS Hardware Issue","BSS",
U2123="Sites strategiques, MLL, Pylone, etc.","ENVTECH",
U2123="AKTIVCO DEFAUT GE &amp; POWER Cabinet","AKTIVCO",
U2123="AKTIVCO Coupure ENEO &amp; Baisse de tension","AKTIVCO GRID ONLY",
U2123="Coupure ENEO &amp; Baisse de tension","IHS GRID ONLY",
U2123="Defaut GE &amp; POWER Cabinet","IHS",
U2123="Sharing","Partners",
U2123="Sites strategiques &amp; DataCenter","SST &amp; DC",
U2123="Exclu","Exclu",
U2123="SAT","SAT",
U2123="SPARE-ISSUE","SPARE-ISSUE",
U2123="Fiber CAmtel","TRANS_FO_CAMTEL",
U2123="Fiber AOF","Fiber AOF",
U2123="Projet OCM (HUAWEI)","TRAVAUX-HUAWEI",
U2123="Projet OCM (NOKIA)","TRAVAUX-NOKIA",
U2123="ACCESS-ISSUE","ACCESS-ISSUE",
U2123="Projet OCM (ZTE, NOKIA, autres projets)","TRAVAUX OCM",
U2123="No root CAuse","No root cause",
U2123="ODU HS","PDH",
U2123="IP &amp; VLAN","PDH",
U2123="Warehouse HUAWEI","SPARE-ISSUE",
U2123="SPARE-HS","SPARE-ISSUE",
U2123="Power Telco","BSS",U2123="no impacts","no impacts"
),"")</f>
        <v>No root cause</v>
      </c>
      <c r="T2123" s="41" t="str" cm="1">
        <f t="array" ref="T2123">IFERROR(_xlfn.IFS(
U2123="MPR ISSUE","TX ISSUE",
U2123="BSS Hardware Issue","RAN ISSUE",
U2123="Sites strategiques, MLL, Pylone, etc.","ENVTECH",
U2123="AKTIVCO DEFAUT GE &amp; POWER Cabinet","POWER ISSUE",
U2123="AKTIVCO Coupure ENEO &amp; Baisse de tension","POWER ISSUE",
U2123="Coupure ENEO &amp; Baisse de tension","POWER ISSUE",
U2123="Defaut GE &amp; POWER Cabinet","POWER ISSUE",
U2123="Sharing","POWER ISSUE",
U2123="Sites strategiques &amp; DataCenter","POWER ISSUE",
U2123="Exclu","Exclu",
U2123="SAT","TX ISSUE",
U2123="SPARE-ISSUE","SPARE-ISSUE",
U2123="Fiber CAmtel","TX ISSUE",
U2123="Fiber AOF","TX ISSUE",
U2123="Projet OCM (HUAWEI)","TRAVAUX-HUAWEI",
U2123="Projet OCM (NOKIA)","TRAVAUX -NOKIA",
U2123="ACCESS-ISSUE","ACCESS-ISSUE",
U2123="Projet OCM (ZTE, NOKIA, autres projets)","TRAVAUX OCM",
U2123="No root CAuse","No root cause",
U2123="ODU HS","TX ISSUE",
U2123="IP &amp; VLAN","TX ISSUE",
U2123="Warehouse HUAWEI","SPARE-ISSUE",
U2123="SPARE-HS","SPARE-ISSUE",
U2123="Power Telco","RAN ISSUE",U2123="no impacts","no impacts"
),"")</f>
        <v>No root cause</v>
      </c>
      <c r="U2123" s="68" t="s">
        <v>5691</v>
      </c>
      <c r="V2123" s="41" t="str" cm="1">
        <f t="array" ref="V2123">IFERROR(_xlfn.IFS(
U2123="MPR ISSUE","ACTIVE",
U2123="BSS Hardware Issue","ACTIVE",
U2123="Sites strategiques, MLL, Pylone, etc.","PASSIVE",
U2123="AKTIVCO DEFAUT GE &amp; POWER Cabinet","PASSIVE",
U2123="AKTIVCO Coupure ENEO &amp; Baisse de tension","PASSIVE",
U2123="Coupure ENEO &amp; Baisse de tension","PASSIVE",
U2123="Defaut GE &amp; POWER Cabinet","PASSIVE",
U2123="Sharing","PASSIVE",
U2123="Sites strategiques &amp; DataCenter","PASSIVE",
U2123="Exclu","Exclu",
U2123="SAT","ACTIVE",
U2123="SPARE-ISSUE","SPARE-ISSUE",
U2123="Fiber CAmtel","ACTIVE",
U2123="Fiber AOF","ACTIVE",
U2123="Projet OCM (HUAWEI)","PLANNED WORKS",
U2123="Projet OCM (NOKIA)","PLANNED WORKS",
U2123="ACCESS-ISSUE","ACCESS-ISSUE",
U2123="Projet OCM (ZTE, NOKIA, autres projets)","PLANNED WORKS",
U2123="No root CAuse","No root cause",
U2123="ODU HS","ACTIVE",
U2123="IP &amp; VLAN","ACTIVE",
U2123="Warehouse HUAWEI","SPARE-ISSUE",
U2123="SPARE-HS","SPARE-ISSUE",
U2123="Power Telco","ACTIVE", U2123="no impacts","no impacts"
),"")</f>
        <v>No root cause</v>
      </c>
      <c r="W2123" s="113"/>
      <c r="X2123" s="113"/>
      <c r="Y2123" s="113"/>
      <c r="Z2123" s="113"/>
      <c r="AA2123" s="113"/>
      <c r="AB2123" s="17" t="s">
        <v>5465</v>
      </c>
      <c r="AC2123" s="17" t="str">
        <f>_xlfn.XLOOKUP(B2123,'INCIDENT-04-27-2026'!E:E,'INCIDENT-04-27-2026'!F:F,"")</f>
        <v/>
      </c>
      <c r="AD2123" s="9"/>
      <c r="AE2123" s="7" t="s">
        <v>5465</v>
      </c>
      <c r="AF2123" s="6" t="str">
        <f>_xlfn.XLOOKUP(B2123,'[13]Input_27-04'!$B:$B,'[13]Input_27-04'!$M:$M,"")</f>
        <v/>
      </c>
      <c r="AG2123" s="7"/>
      <c r="AH2123" s="3"/>
      <c r="AI2123" s="18" t="str">
        <f>_xlfn.XLOOKUP(B2123,'[3]Cells Huawei 27042026 10h'!$B:$B,'[3]Cells Huawei 27042026 10h'!$T:$T,"")</f>
        <v/>
      </c>
      <c r="AJ2123" s="18" t="str">
        <f>_xlfn.XLOOKUP(B2123,'[3]Cells Huawei 27042026 15h'!$B:$B,'[3]Cells Huawei 27042026 15h'!$T:$T,"")</f>
        <v/>
      </c>
      <c r="AK2123" s="18" t="str">
        <f>_xlfn.XLOOKUP(B2123,'[4]cells down 27042026 11h28'!$B:$B,'[4]cells down 27042026 11h28'!$R:$R,"")</f>
        <v/>
      </c>
      <c r="AL2123" s="18" t="str">
        <f>_xlfn.XLOOKUP(B2123,'[4]cells down 27042026 18h01'!$B:$B,'[4]cells down 27042026 18h01'!$R:$R,"")</f>
        <v/>
      </c>
      <c r="AM2123" s="18" t="str">
        <f>_xlfn.XLOOKUP(B2123,'[5]cell downs 27042026 11h'!$B:$B,'[5]cell downs 27042026 11h'!$R:$R,"")</f>
        <v/>
      </c>
      <c r="AN2123" s="18" t="str">
        <f>_xlfn.XLOOKUP(B2123,'[5]cell downs 27042026 17h40'!$B:$B,'[5]cell downs 27042026 17h40'!$R:$R,"")</f>
        <v/>
      </c>
      <c r="AO2123" s="18" t="str">
        <f>_xlfn.XLOOKUP(B2123,'[6]ALL SITES DOWN'!$D:$D,'[6]ALL SITES DOWN'!$J:$J,"")</f>
        <v/>
      </c>
      <c r="AP2123" s="18" t="str">
        <f>_xlfn.XLOOKUP(B2123,'[7]ALL SITES DOWN'!$D:$D,'[7]ALL SITES DOWN'!$J:$J,"")</f>
        <v/>
      </c>
      <c r="AQ2123" s="9" t="str">
        <f>_xlfn.XLOOKUP(B2123,[8]sheet1!$AC:$AC,[8]sheet1!$AF:$AF,"")</f>
        <v/>
      </c>
      <c r="AR2123" s="14"/>
      <c r="AS2123" s="14" t="s">
        <v>5465</v>
      </c>
      <c r="AT2123" s="14" t="str">
        <f>_xlfn.XLOOKUP(B2123,'[9]cell downs 18042026 17h'!$B:$B,'[9]cell downs 18042026 17h'!$B:$B,"")</f>
        <v/>
      </c>
      <c r="AU2123" s="14" t="str">
        <f>_xlfn.XLOOKUP(B2123,'[10]Cells Huawei 19042026 15h'!$B:$B,'[10]Cells Huawei 19042026 15h'!$B:$B,"")</f>
        <v/>
      </c>
      <c r="AV2123" s="9" t="str">
        <f>_xlfn.XLOOKUP(B2123,'[11]cells down 19042026 9H40'!$B:$B,'[11]cells down 19042026 9H40'!$B:$B,"")</f>
        <v/>
      </c>
    </row>
    <row r="2124" spans="1:48" hidden="1" x14ac:dyDescent="0.3">
      <c r="A2124" s="1" t="s">
        <v>3648</v>
      </c>
      <c r="B2124" s="8" t="s">
        <v>3649</v>
      </c>
      <c r="C2124" s="3" t="str">
        <f>_xlfn.XLOOKUP(B2124,'[1]daily break down'!$D:$D,'[1]daily break down'!$E:$E,"")</f>
        <v>CENTRE</v>
      </c>
      <c r="D2124" s="1" t="s">
        <v>11</v>
      </c>
      <c r="E2124" s="1" t="s">
        <v>12</v>
      </c>
      <c r="F2124" s="3" t="s">
        <v>37</v>
      </c>
      <c r="G2124" s="1" t="s">
        <v>3648</v>
      </c>
      <c r="H2124" s="29" t="str">
        <f>_xlfn.XLOOKUP(B2124,[2]CALCULATION!$B:$B,[2]CALCULATION!$H:$H,"")</f>
        <v>ZTE</v>
      </c>
      <c r="I2124" s="26">
        <v>0</v>
      </c>
      <c r="J2124" s="26">
        <v>0</v>
      </c>
      <c r="K2124" s="26">
        <v>0</v>
      </c>
      <c r="L2124" s="26">
        <v>0</v>
      </c>
      <c r="M2124" s="26">
        <v>0</v>
      </c>
      <c r="N2124" s="26">
        <v>0</v>
      </c>
      <c r="O2124" s="26">
        <v>0</v>
      </c>
      <c r="P2124" s="114" t="s">
        <v>6364</v>
      </c>
      <c r="Q2124" s="42" t="s">
        <v>5538</v>
      </c>
      <c r="R2124" s="42"/>
      <c r="S2124" s="41" t="str" cm="1">
        <f t="array" ref="S2124">IFERROR(_xlfn.IFS(
U2124="MPR ISSUE","PDH",
U2124="BSS Hardware Issue","BSS",
U2124="Sites strategiques, MLL, Pylone, etc.","ENVTECH",
U2124="AKTIVCO DEFAUT GE &amp; POWER Cabinet","AKTIVCO",
U2124="AKTIVCO Coupure ENEO &amp; Baisse de tension","AKTIVCO GRID ONLY",
U2124="Coupure ENEO &amp; Baisse de tension","IHS GRID ONLY",
U2124="Defaut GE &amp; POWER Cabinet","IHS",
U2124="Sharing","Partners",
U2124="Sites strategiques &amp; DataCenter","SST &amp; DC",
U2124="Exclu","Exclu",
U2124="SAT","SAT",
U2124="SPARE-ISSUE","SPARE-ISSUE",
U2124="Fiber CAmtel","TRANS_FO_CAMTEL",
U2124="Fiber AOF","Fiber AOF",
U2124="Projet OCM (HUAWEI)","TRAVAUX-HUAWEI",
U2124="Projet OCM (NOKIA)","TRAVAUX-NOKIA",
U2124="ACCESS-ISSUE","ACCESS-ISSUE",
U2124="Projet OCM (ZTE, NOKIA, autres projets)","TRAVAUX OCM",
U2124="No root CAuse","No root cause",
U2124="ODU HS","PDH",
U2124="IP &amp; VLAN","PDH",
U2124="Warehouse HUAWEI","SPARE-ISSUE",
U2124="SPARE-HS","SPARE-ISSUE",
U2124="Power Telco","BSS",U2124="no impacts","no impacts"
),"")</f>
        <v>No root cause</v>
      </c>
      <c r="T2124" s="41" t="str" cm="1">
        <f t="array" ref="T2124">IFERROR(_xlfn.IFS(
U2124="MPR ISSUE","TX ISSUE",
U2124="BSS Hardware Issue","RAN ISSUE",
U2124="Sites strategiques, MLL, Pylone, etc.","ENVTECH",
U2124="AKTIVCO DEFAUT GE &amp; POWER Cabinet","POWER ISSUE",
U2124="AKTIVCO Coupure ENEO &amp; Baisse de tension","POWER ISSUE",
U2124="Coupure ENEO &amp; Baisse de tension","POWER ISSUE",
U2124="Defaut GE &amp; POWER Cabinet","POWER ISSUE",
U2124="Sharing","POWER ISSUE",
U2124="Sites strategiques &amp; DataCenter","POWER ISSUE",
U2124="Exclu","Exclu",
U2124="SAT","TX ISSUE",
U2124="SPARE-ISSUE","SPARE-ISSUE",
U2124="Fiber CAmtel","TX ISSUE",
U2124="Fiber AOF","TX ISSUE",
U2124="Projet OCM (HUAWEI)","TRAVAUX-HUAWEI",
U2124="Projet OCM (NOKIA)","TRAVAUX -NOKIA",
U2124="ACCESS-ISSUE","ACCESS-ISSUE",
U2124="Projet OCM (ZTE, NOKIA, autres projets)","TRAVAUX OCM",
U2124="No root CAuse","No root cause",
U2124="ODU HS","TX ISSUE",
U2124="IP &amp; VLAN","TX ISSUE",
U2124="Warehouse HUAWEI","SPARE-ISSUE",
U2124="SPARE-HS","SPARE-ISSUE",
U2124="Power Telco","RAN ISSUE",U2124="no impacts","no impacts"
),"")</f>
        <v>No root cause</v>
      </c>
      <c r="U2124" s="68" t="s">
        <v>5691</v>
      </c>
      <c r="V2124" s="41" t="str" cm="1">
        <f t="array" ref="V2124">IFERROR(_xlfn.IFS(
U2124="MPR ISSUE","ACTIVE",
U2124="BSS Hardware Issue","ACTIVE",
U2124="Sites strategiques, MLL, Pylone, etc.","PASSIVE",
U2124="AKTIVCO DEFAUT GE &amp; POWER Cabinet","PASSIVE",
U2124="AKTIVCO Coupure ENEO &amp; Baisse de tension","PASSIVE",
U2124="Coupure ENEO &amp; Baisse de tension","PASSIVE",
U2124="Defaut GE &amp; POWER Cabinet","PASSIVE",
U2124="Sharing","PASSIVE",
U2124="Sites strategiques &amp; DataCenter","PASSIVE",
U2124="Exclu","Exclu",
U2124="SAT","ACTIVE",
U2124="SPARE-ISSUE","SPARE-ISSUE",
U2124="Fiber CAmtel","ACTIVE",
U2124="Fiber AOF","ACTIVE",
U2124="Projet OCM (HUAWEI)","PLANNED WORKS",
U2124="Projet OCM (NOKIA)","PLANNED WORKS",
U2124="ACCESS-ISSUE","ACCESS-ISSUE",
U2124="Projet OCM (ZTE, NOKIA, autres projets)","PLANNED WORKS",
U2124="No root CAuse","No root cause",
U2124="ODU HS","ACTIVE",
U2124="IP &amp; VLAN","ACTIVE",
U2124="Warehouse HUAWEI","SPARE-ISSUE",
U2124="SPARE-HS","SPARE-ISSUE",
U2124="Power Telco","ACTIVE", U2124="no impacts","no impacts"
),"")</f>
        <v>No root cause</v>
      </c>
      <c r="W2124" s="113"/>
      <c r="X2124" s="113"/>
      <c r="Y2124" s="113"/>
      <c r="Z2124" s="113"/>
      <c r="AA2124" s="113"/>
      <c r="AB2124" s="17" t="s">
        <v>5465</v>
      </c>
      <c r="AC2124" s="17" t="str">
        <f>_xlfn.XLOOKUP(B2124,'INCIDENT-04-27-2026'!E:E,'INCIDENT-04-27-2026'!F:F,"")</f>
        <v/>
      </c>
      <c r="AD2124" s="9"/>
      <c r="AE2124" s="7" t="s">
        <v>5465</v>
      </c>
      <c r="AF2124" s="6" t="str">
        <f>_xlfn.XLOOKUP(B2124,'[13]Input_27-04'!$B:$B,'[13]Input_27-04'!$M:$M,"")</f>
        <v/>
      </c>
      <c r="AG2124" s="7"/>
      <c r="AH2124" s="3"/>
      <c r="AI2124" s="18" t="str">
        <f>_xlfn.XLOOKUP(B2124,'[3]Cells Huawei 27042026 10h'!$B:$B,'[3]Cells Huawei 27042026 10h'!$T:$T,"")</f>
        <v/>
      </c>
      <c r="AJ2124" s="18" t="str">
        <f>_xlfn.XLOOKUP(B2124,'[3]Cells Huawei 27042026 15h'!$B:$B,'[3]Cells Huawei 27042026 15h'!$T:$T,"")</f>
        <v/>
      </c>
      <c r="AK2124" s="18" t="str">
        <f>_xlfn.XLOOKUP(B2124,'[4]cells down 27042026 11h28'!$B:$B,'[4]cells down 27042026 11h28'!$R:$R,"")</f>
        <v/>
      </c>
      <c r="AL2124" s="18" t="str">
        <f>_xlfn.XLOOKUP(B2124,'[4]cells down 27042026 18h01'!$B:$B,'[4]cells down 27042026 18h01'!$R:$R,"")</f>
        <v/>
      </c>
      <c r="AM2124" s="18" t="str">
        <f>_xlfn.XLOOKUP(B2124,'[5]cell downs 27042026 11h'!$B:$B,'[5]cell downs 27042026 11h'!$R:$R,"")</f>
        <v/>
      </c>
      <c r="AN2124" s="18" t="str">
        <f>_xlfn.XLOOKUP(B2124,'[5]cell downs 27042026 17h40'!$B:$B,'[5]cell downs 27042026 17h40'!$R:$R,"")</f>
        <v/>
      </c>
      <c r="AO2124" s="18" t="str">
        <f>_xlfn.XLOOKUP(B2124,'[6]ALL SITES DOWN'!$D:$D,'[6]ALL SITES DOWN'!$J:$J,"")</f>
        <v/>
      </c>
      <c r="AP2124" s="18" t="str">
        <f>_xlfn.XLOOKUP(B2124,'[7]ALL SITES DOWN'!$D:$D,'[7]ALL SITES DOWN'!$J:$J,"")</f>
        <v/>
      </c>
      <c r="AQ2124" s="9" t="str">
        <f>_xlfn.XLOOKUP(B2124,[8]sheet1!$AC:$AC,[8]sheet1!$AF:$AF,"")</f>
        <v/>
      </c>
      <c r="AR2124" s="14"/>
      <c r="AS2124" s="14" t="s">
        <v>5465</v>
      </c>
      <c r="AT2124" s="14" t="str">
        <f>_xlfn.XLOOKUP(B2124,'[9]cell downs 18042026 17h'!$B:$B,'[9]cell downs 18042026 17h'!$B:$B,"")</f>
        <v/>
      </c>
      <c r="AU2124" s="14" t="str">
        <f>_xlfn.XLOOKUP(B2124,'[10]Cells Huawei 19042026 15h'!$B:$B,'[10]Cells Huawei 19042026 15h'!$B:$B,"")</f>
        <v/>
      </c>
      <c r="AV2124" s="9" t="str">
        <f>_xlfn.XLOOKUP(B2124,'[11]cells down 19042026 9H40'!$B:$B,'[11]cells down 19042026 9H40'!$B:$B,"")</f>
        <v/>
      </c>
    </row>
    <row r="2125" spans="1:48" hidden="1" x14ac:dyDescent="0.3">
      <c r="A2125" s="1" t="s">
        <v>3653</v>
      </c>
      <c r="B2125" s="8" t="s">
        <v>3654</v>
      </c>
      <c r="C2125" s="3" t="str">
        <f>_xlfn.XLOOKUP(B2125,'[1]daily break down'!$D:$D,'[1]daily break down'!$E:$E,"")</f>
        <v>CENTRE</v>
      </c>
      <c r="D2125" s="1" t="s">
        <v>11</v>
      </c>
      <c r="E2125" s="1" t="s">
        <v>12</v>
      </c>
      <c r="F2125" s="3" t="s">
        <v>37</v>
      </c>
      <c r="G2125" s="1" t="s">
        <v>3655</v>
      </c>
      <c r="H2125" s="29" t="str">
        <f>_xlfn.XLOOKUP(B2125,[2]CALCULATION!$B:$B,[2]CALCULATION!$H:$H,"")</f>
        <v>ZTE</v>
      </c>
      <c r="I2125" s="26">
        <v>0</v>
      </c>
      <c r="J2125" s="26">
        <v>0</v>
      </c>
      <c r="K2125" s="26">
        <v>0</v>
      </c>
      <c r="L2125" s="26">
        <v>0</v>
      </c>
      <c r="M2125" s="26">
        <v>0</v>
      </c>
      <c r="N2125" s="26">
        <v>0</v>
      </c>
      <c r="O2125" s="26">
        <v>0</v>
      </c>
      <c r="P2125" s="114" t="s">
        <v>6364</v>
      </c>
      <c r="Q2125" s="42" t="s">
        <v>5538</v>
      </c>
      <c r="R2125" s="42"/>
      <c r="S2125" s="41" t="str" cm="1">
        <f t="array" ref="S2125">IFERROR(_xlfn.IFS(
U2125="MPR ISSUE","PDH",
U2125="BSS Hardware Issue","BSS",
U2125="Sites strategiques, MLL, Pylone, etc.","ENVTECH",
U2125="AKTIVCO DEFAUT GE &amp; POWER Cabinet","AKTIVCO",
U2125="AKTIVCO Coupure ENEO &amp; Baisse de tension","AKTIVCO GRID ONLY",
U2125="Coupure ENEO &amp; Baisse de tension","IHS GRID ONLY",
U2125="Defaut GE &amp; POWER Cabinet","IHS",
U2125="Sharing","Partners",
U2125="Sites strategiques &amp; DataCenter","SST &amp; DC",
U2125="Exclu","Exclu",
U2125="SAT","SAT",
U2125="SPARE-ISSUE","SPARE-ISSUE",
U2125="Fiber CAmtel","TRANS_FO_CAMTEL",
U2125="Fiber AOF","Fiber AOF",
U2125="Projet OCM (HUAWEI)","TRAVAUX-HUAWEI",
U2125="Projet OCM (NOKIA)","TRAVAUX-NOKIA",
U2125="ACCESS-ISSUE","ACCESS-ISSUE",
U2125="Projet OCM (ZTE, NOKIA, autres projets)","TRAVAUX OCM",
U2125="No root CAuse","No root cause",
U2125="ODU HS","PDH",
U2125="IP &amp; VLAN","PDH",
U2125="Warehouse HUAWEI","SPARE-ISSUE",
U2125="SPARE-HS","SPARE-ISSUE",
U2125="Power Telco","BSS",U2125="no impacts","no impacts"
),"")</f>
        <v>No root cause</v>
      </c>
      <c r="T2125" s="41" t="str" cm="1">
        <f t="array" ref="T2125">IFERROR(_xlfn.IFS(
U2125="MPR ISSUE","TX ISSUE",
U2125="BSS Hardware Issue","RAN ISSUE",
U2125="Sites strategiques, MLL, Pylone, etc.","ENVTECH",
U2125="AKTIVCO DEFAUT GE &amp; POWER Cabinet","POWER ISSUE",
U2125="AKTIVCO Coupure ENEO &amp; Baisse de tension","POWER ISSUE",
U2125="Coupure ENEO &amp; Baisse de tension","POWER ISSUE",
U2125="Defaut GE &amp; POWER Cabinet","POWER ISSUE",
U2125="Sharing","POWER ISSUE",
U2125="Sites strategiques &amp; DataCenter","POWER ISSUE",
U2125="Exclu","Exclu",
U2125="SAT","TX ISSUE",
U2125="SPARE-ISSUE","SPARE-ISSUE",
U2125="Fiber CAmtel","TX ISSUE",
U2125="Fiber AOF","TX ISSUE",
U2125="Projet OCM (HUAWEI)","TRAVAUX-HUAWEI",
U2125="Projet OCM (NOKIA)","TRAVAUX -NOKIA",
U2125="ACCESS-ISSUE","ACCESS-ISSUE",
U2125="Projet OCM (ZTE, NOKIA, autres projets)","TRAVAUX OCM",
U2125="No root CAuse","No root cause",
U2125="ODU HS","TX ISSUE",
U2125="IP &amp; VLAN","TX ISSUE",
U2125="Warehouse HUAWEI","SPARE-ISSUE",
U2125="SPARE-HS","SPARE-ISSUE",
U2125="Power Telco","RAN ISSUE",U2125="no impacts","no impacts"
),"")</f>
        <v>No root cause</v>
      </c>
      <c r="U2125" s="68" t="s">
        <v>5691</v>
      </c>
      <c r="V2125" s="41" t="str" cm="1">
        <f t="array" ref="V2125">IFERROR(_xlfn.IFS(
U2125="MPR ISSUE","ACTIVE",
U2125="BSS Hardware Issue","ACTIVE",
U2125="Sites strategiques, MLL, Pylone, etc.","PASSIVE",
U2125="AKTIVCO DEFAUT GE &amp; POWER Cabinet","PASSIVE",
U2125="AKTIVCO Coupure ENEO &amp; Baisse de tension","PASSIVE",
U2125="Coupure ENEO &amp; Baisse de tension","PASSIVE",
U2125="Defaut GE &amp; POWER Cabinet","PASSIVE",
U2125="Sharing","PASSIVE",
U2125="Sites strategiques &amp; DataCenter","PASSIVE",
U2125="Exclu","Exclu",
U2125="SAT","ACTIVE",
U2125="SPARE-ISSUE","SPARE-ISSUE",
U2125="Fiber CAmtel","ACTIVE",
U2125="Fiber AOF","ACTIVE",
U2125="Projet OCM (HUAWEI)","PLANNED WORKS",
U2125="Projet OCM (NOKIA)","PLANNED WORKS",
U2125="ACCESS-ISSUE","ACCESS-ISSUE",
U2125="Projet OCM (ZTE, NOKIA, autres projets)","PLANNED WORKS",
U2125="No root CAuse","No root cause",
U2125="ODU HS","ACTIVE",
U2125="IP &amp; VLAN","ACTIVE",
U2125="Warehouse HUAWEI","SPARE-ISSUE",
U2125="SPARE-HS","SPARE-ISSUE",
U2125="Power Telco","ACTIVE", U2125="no impacts","no impacts"
),"")</f>
        <v>No root cause</v>
      </c>
      <c r="W2125" s="113"/>
      <c r="X2125" s="113"/>
      <c r="Y2125" s="113"/>
      <c r="Z2125" s="113"/>
      <c r="AA2125" s="113"/>
      <c r="AB2125" s="17" t="s">
        <v>5465</v>
      </c>
      <c r="AC2125" s="17" t="str">
        <f>_xlfn.XLOOKUP(B2125,'INCIDENT-04-27-2026'!E:E,'INCIDENT-04-27-2026'!F:F,"")</f>
        <v/>
      </c>
      <c r="AD2125" s="9"/>
      <c r="AE2125" s="7" t="s">
        <v>5465</v>
      </c>
      <c r="AF2125" s="6" t="str">
        <f>_xlfn.XLOOKUP(B2125,'[13]Input_27-04'!$B:$B,'[13]Input_27-04'!$M:$M,"")</f>
        <v/>
      </c>
      <c r="AG2125" s="7"/>
      <c r="AH2125" s="3"/>
      <c r="AI2125" s="18" t="str">
        <f>_xlfn.XLOOKUP(B2125,'[3]Cells Huawei 27042026 10h'!$B:$B,'[3]Cells Huawei 27042026 10h'!$T:$T,"")</f>
        <v/>
      </c>
      <c r="AJ2125" s="18" t="str">
        <f>_xlfn.XLOOKUP(B2125,'[3]Cells Huawei 27042026 15h'!$B:$B,'[3]Cells Huawei 27042026 15h'!$T:$T,"")</f>
        <v/>
      </c>
      <c r="AK2125" s="18" t="str">
        <f>_xlfn.XLOOKUP(B2125,'[4]cells down 27042026 11h28'!$B:$B,'[4]cells down 27042026 11h28'!$R:$R,"")</f>
        <v/>
      </c>
      <c r="AL2125" s="18" t="str">
        <f>_xlfn.XLOOKUP(B2125,'[4]cells down 27042026 18h01'!$B:$B,'[4]cells down 27042026 18h01'!$R:$R,"")</f>
        <v/>
      </c>
      <c r="AM2125" s="18" t="str">
        <f>_xlfn.XLOOKUP(B2125,'[5]cell downs 27042026 11h'!$B:$B,'[5]cell downs 27042026 11h'!$R:$R,"")</f>
        <v/>
      </c>
      <c r="AN2125" s="18" t="str">
        <f>_xlfn.XLOOKUP(B2125,'[5]cell downs 27042026 17h40'!$B:$B,'[5]cell downs 27042026 17h40'!$R:$R,"")</f>
        <v/>
      </c>
      <c r="AO2125" s="18" t="str">
        <f>_xlfn.XLOOKUP(B2125,'[6]ALL SITES DOWN'!$D:$D,'[6]ALL SITES DOWN'!$J:$J,"")</f>
        <v/>
      </c>
      <c r="AP2125" s="18" t="str">
        <f>_xlfn.XLOOKUP(B2125,'[7]ALL SITES DOWN'!$D:$D,'[7]ALL SITES DOWN'!$J:$J,"")</f>
        <v/>
      </c>
      <c r="AQ2125" s="9" t="str">
        <f>_xlfn.XLOOKUP(B2125,[8]sheet1!$AC:$AC,[8]sheet1!$AF:$AF,"")</f>
        <v/>
      </c>
      <c r="AR2125" s="14"/>
      <c r="AS2125" s="14" t="s">
        <v>5465</v>
      </c>
      <c r="AT2125" s="14" t="str">
        <f>_xlfn.XLOOKUP(B2125,'[9]cell downs 18042026 17h'!$B:$B,'[9]cell downs 18042026 17h'!$B:$B,"")</f>
        <v/>
      </c>
      <c r="AU2125" s="14" t="str">
        <f>_xlfn.XLOOKUP(B2125,'[10]Cells Huawei 19042026 15h'!$B:$B,'[10]Cells Huawei 19042026 15h'!$B:$B,"")</f>
        <v/>
      </c>
      <c r="AV2125" s="9" t="str">
        <f>_xlfn.XLOOKUP(B2125,'[11]cells down 19042026 9H40'!$B:$B,'[11]cells down 19042026 9H40'!$B:$B,"")</f>
        <v/>
      </c>
    </row>
    <row r="2126" spans="1:48" hidden="1" x14ac:dyDescent="0.3">
      <c r="A2126" s="2" t="s">
        <v>3656</v>
      </c>
      <c r="B2126" s="8" t="s">
        <v>3657</v>
      </c>
      <c r="C2126" s="3" t="str">
        <f>_xlfn.XLOOKUP(B2126,'[1]daily break down'!$D:$D,'[1]daily break down'!$E:$E,"")</f>
        <v>CENTRE</v>
      </c>
      <c r="D2126" s="1" t="s">
        <v>11</v>
      </c>
      <c r="E2126" s="1" t="s">
        <v>237</v>
      </c>
      <c r="F2126" s="3" t="s">
        <v>37</v>
      </c>
      <c r="G2126" s="1" t="s">
        <v>3658</v>
      </c>
      <c r="H2126" s="29" t="str">
        <f>_xlfn.XLOOKUP(B2126,[2]CALCULATION!$B:$B,[2]CALCULATION!$H:$H,"")</f>
        <v>ZTE</v>
      </c>
      <c r="I2126" s="26">
        <v>0</v>
      </c>
      <c r="J2126" s="26">
        <v>0</v>
      </c>
      <c r="K2126" s="26">
        <v>0</v>
      </c>
      <c r="L2126" s="26">
        <v>0</v>
      </c>
      <c r="M2126" s="26">
        <v>0</v>
      </c>
      <c r="N2126" s="26">
        <v>0</v>
      </c>
      <c r="O2126" s="26">
        <v>0</v>
      </c>
      <c r="P2126" s="114" t="s">
        <v>6364</v>
      </c>
      <c r="Q2126" s="42" t="s">
        <v>5538</v>
      </c>
      <c r="R2126" s="42"/>
      <c r="S2126" s="41" t="str" cm="1">
        <f t="array" ref="S2126">IFERROR(_xlfn.IFS(
U2126="MPR ISSUE","PDH",
U2126="BSS Hardware Issue","BSS",
U2126="Sites strategiques, MLL, Pylone, etc.","ENVTECH",
U2126="AKTIVCO DEFAUT GE &amp; POWER Cabinet","AKTIVCO",
U2126="AKTIVCO Coupure ENEO &amp; Baisse de tension","AKTIVCO GRID ONLY",
U2126="Coupure ENEO &amp; Baisse de tension","IHS GRID ONLY",
U2126="Defaut GE &amp; POWER Cabinet","IHS",
U2126="Sharing","Partners",
U2126="Sites strategiques &amp; DataCenter","SST &amp; DC",
U2126="Exclu","Exclu",
U2126="SAT","SAT",
U2126="SPARE-ISSUE","SPARE-ISSUE",
U2126="Fiber CAmtel","TRANS_FO_CAMTEL",
U2126="Fiber AOF","Fiber AOF",
U2126="Projet OCM (HUAWEI)","TRAVAUX-HUAWEI",
U2126="Projet OCM (NOKIA)","TRAVAUX-NOKIA",
U2126="ACCESS-ISSUE","ACCESS-ISSUE",
U2126="Projet OCM (ZTE, NOKIA, autres projets)","TRAVAUX OCM",
U2126="No root CAuse","No root cause",
U2126="ODU HS","PDH",
U2126="IP &amp; VLAN","PDH",
U2126="Warehouse HUAWEI","SPARE-ISSUE",
U2126="SPARE-HS","SPARE-ISSUE",
U2126="Power Telco","BSS",U2126="no impacts","no impacts"
),"")</f>
        <v>No root cause</v>
      </c>
      <c r="T2126" s="41" t="str" cm="1">
        <f t="array" ref="T2126">IFERROR(_xlfn.IFS(
U2126="MPR ISSUE","TX ISSUE",
U2126="BSS Hardware Issue","RAN ISSUE",
U2126="Sites strategiques, MLL, Pylone, etc.","ENVTECH",
U2126="AKTIVCO DEFAUT GE &amp; POWER Cabinet","POWER ISSUE",
U2126="AKTIVCO Coupure ENEO &amp; Baisse de tension","POWER ISSUE",
U2126="Coupure ENEO &amp; Baisse de tension","POWER ISSUE",
U2126="Defaut GE &amp; POWER Cabinet","POWER ISSUE",
U2126="Sharing","POWER ISSUE",
U2126="Sites strategiques &amp; DataCenter","POWER ISSUE",
U2126="Exclu","Exclu",
U2126="SAT","TX ISSUE",
U2126="SPARE-ISSUE","SPARE-ISSUE",
U2126="Fiber CAmtel","TX ISSUE",
U2126="Fiber AOF","TX ISSUE",
U2126="Projet OCM (HUAWEI)","TRAVAUX-HUAWEI",
U2126="Projet OCM (NOKIA)","TRAVAUX -NOKIA",
U2126="ACCESS-ISSUE","ACCESS-ISSUE",
U2126="Projet OCM (ZTE, NOKIA, autres projets)","TRAVAUX OCM",
U2126="No root CAuse","No root cause",
U2126="ODU HS","TX ISSUE",
U2126="IP &amp; VLAN","TX ISSUE",
U2126="Warehouse HUAWEI","SPARE-ISSUE",
U2126="SPARE-HS","SPARE-ISSUE",
U2126="Power Telco","RAN ISSUE",U2126="no impacts","no impacts"
),"")</f>
        <v>No root cause</v>
      </c>
      <c r="U2126" s="68" t="s">
        <v>5691</v>
      </c>
      <c r="V2126" s="41" t="str" cm="1">
        <f t="array" ref="V2126">IFERROR(_xlfn.IFS(
U2126="MPR ISSUE","ACTIVE",
U2126="BSS Hardware Issue","ACTIVE",
U2126="Sites strategiques, MLL, Pylone, etc.","PASSIVE",
U2126="AKTIVCO DEFAUT GE &amp; POWER Cabinet","PASSIVE",
U2126="AKTIVCO Coupure ENEO &amp; Baisse de tension","PASSIVE",
U2126="Coupure ENEO &amp; Baisse de tension","PASSIVE",
U2126="Defaut GE &amp; POWER Cabinet","PASSIVE",
U2126="Sharing","PASSIVE",
U2126="Sites strategiques &amp; DataCenter","PASSIVE",
U2126="Exclu","Exclu",
U2126="SAT","ACTIVE",
U2126="SPARE-ISSUE","SPARE-ISSUE",
U2126="Fiber CAmtel","ACTIVE",
U2126="Fiber AOF","ACTIVE",
U2126="Projet OCM (HUAWEI)","PLANNED WORKS",
U2126="Projet OCM (NOKIA)","PLANNED WORKS",
U2126="ACCESS-ISSUE","ACCESS-ISSUE",
U2126="Projet OCM (ZTE, NOKIA, autres projets)","PLANNED WORKS",
U2126="No root CAuse","No root cause",
U2126="ODU HS","ACTIVE",
U2126="IP &amp; VLAN","ACTIVE",
U2126="Warehouse HUAWEI","SPARE-ISSUE",
U2126="SPARE-HS","SPARE-ISSUE",
U2126="Power Telco","ACTIVE", U2126="no impacts","no impacts"
),"")</f>
        <v>No root cause</v>
      </c>
      <c r="W2126" s="113"/>
      <c r="X2126" s="113"/>
      <c r="Y2126" s="113"/>
      <c r="Z2126" s="113"/>
      <c r="AA2126" s="113"/>
      <c r="AB2126" s="17" t="s">
        <v>5465</v>
      </c>
      <c r="AC2126" s="17" t="str">
        <f>_xlfn.XLOOKUP(B2126,'INCIDENT-04-27-2026'!E:E,'INCIDENT-04-27-2026'!F:F,"")</f>
        <v/>
      </c>
      <c r="AD2126" s="9"/>
      <c r="AE2126" s="7" t="s">
        <v>5465</v>
      </c>
      <c r="AF2126" s="6" t="str">
        <f>_xlfn.XLOOKUP(B2126,'[13]Input_27-04'!$B:$B,'[13]Input_27-04'!$M:$M,"")</f>
        <v/>
      </c>
      <c r="AG2126" s="7"/>
      <c r="AH2126" s="3"/>
      <c r="AI2126" s="18" t="str">
        <f>_xlfn.XLOOKUP(B2126,'[3]Cells Huawei 27042026 10h'!$B:$B,'[3]Cells Huawei 27042026 10h'!$T:$T,"")</f>
        <v/>
      </c>
      <c r="AJ2126" s="18" t="str">
        <f>_xlfn.XLOOKUP(B2126,'[3]Cells Huawei 27042026 15h'!$B:$B,'[3]Cells Huawei 27042026 15h'!$T:$T,"")</f>
        <v/>
      </c>
      <c r="AK2126" s="18" t="str">
        <f>_xlfn.XLOOKUP(B2126,'[4]cells down 27042026 11h28'!$B:$B,'[4]cells down 27042026 11h28'!$R:$R,"")</f>
        <v/>
      </c>
      <c r="AL2126" s="18" t="str">
        <f>_xlfn.XLOOKUP(B2126,'[4]cells down 27042026 18h01'!$B:$B,'[4]cells down 27042026 18h01'!$R:$R,"")</f>
        <v/>
      </c>
      <c r="AM2126" s="18" t="str">
        <f>_xlfn.XLOOKUP(B2126,'[5]cell downs 27042026 11h'!$B:$B,'[5]cell downs 27042026 11h'!$R:$R,"")</f>
        <v/>
      </c>
      <c r="AN2126" s="18" t="str">
        <f>_xlfn.XLOOKUP(B2126,'[5]cell downs 27042026 17h40'!$B:$B,'[5]cell downs 27042026 17h40'!$R:$R,"")</f>
        <v/>
      </c>
      <c r="AO2126" s="18" t="str">
        <f>_xlfn.XLOOKUP(B2126,'[6]ALL SITES DOWN'!$D:$D,'[6]ALL SITES DOWN'!$J:$J,"")</f>
        <v/>
      </c>
      <c r="AP2126" s="18" t="str">
        <f>_xlfn.XLOOKUP(B2126,'[7]ALL SITES DOWN'!$D:$D,'[7]ALL SITES DOWN'!$J:$J,"")</f>
        <v/>
      </c>
      <c r="AQ2126" s="9" t="str">
        <f>_xlfn.XLOOKUP(B2126,[8]sheet1!$AC:$AC,[8]sheet1!$AF:$AF,"")</f>
        <v/>
      </c>
      <c r="AR2126" s="14"/>
      <c r="AS2126" s="14" t="s">
        <v>5465</v>
      </c>
      <c r="AT2126" s="14" t="str">
        <f>_xlfn.XLOOKUP(B2126,'[9]cell downs 18042026 17h'!$B:$B,'[9]cell downs 18042026 17h'!$B:$B,"")</f>
        <v/>
      </c>
      <c r="AU2126" s="14" t="str">
        <f>_xlfn.XLOOKUP(B2126,'[10]Cells Huawei 19042026 15h'!$B:$B,'[10]Cells Huawei 19042026 15h'!$B:$B,"")</f>
        <v/>
      </c>
      <c r="AV2126" s="9" t="str">
        <f>_xlfn.XLOOKUP(B2126,'[11]cells down 19042026 9H40'!$B:$B,'[11]cells down 19042026 9H40'!$B:$B,"")</f>
        <v/>
      </c>
    </row>
    <row r="2127" spans="1:48" hidden="1" x14ac:dyDescent="0.3">
      <c r="A2127" s="1" t="s">
        <v>3659</v>
      </c>
      <c r="B2127" s="8" t="s">
        <v>3660</v>
      </c>
      <c r="C2127" s="3" t="str">
        <f>_xlfn.XLOOKUP(B2127,'[1]daily break down'!$D:$D,'[1]daily break down'!$E:$E,"")</f>
        <v>CENTRE</v>
      </c>
      <c r="D2127" s="1" t="s">
        <v>21</v>
      </c>
      <c r="E2127" s="1" t="s">
        <v>122</v>
      </c>
      <c r="F2127" s="3" t="s">
        <v>69</v>
      </c>
      <c r="G2127" s="1" t="s">
        <v>1217</v>
      </c>
      <c r="H2127" s="29" t="str">
        <f>_xlfn.XLOOKUP(B2127,[2]CALCULATION!$B:$B,[2]CALCULATION!$H:$H,"")</f>
        <v>ZTE</v>
      </c>
      <c r="I2127" s="26">
        <v>0</v>
      </c>
      <c r="J2127" s="26">
        <v>0</v>
      </c>
      <c r="K2127" s="26">
        <v>0</v>
      </c>
      <c r="L2127" s="26">
        <v>0</v>
      </c>
      <c r="M2127" s="26">
        <v>0</v>
      </c>
      <c r="N2127" s="26">
        <v>0</v>
      </c>
      <c r="O2127" s="26">
        <v>0</v>
      </c>
      <c r="P2127" s="114" t="s">
        <v>6364</v>
      </c>
      <c r="Q2127" s="42" t="s">
        <v>5538</v>
      </c>
      <c r="R2127" s="42"/>
      <c r="S2127" s="41" t="str" cm="1">
        <f t="array" ref="S2127">IFERROR(_xlfn.IFS(
U2127="MPR ISSUE","PDH",
U2127="BSS Hardware Issue","BSS",
U2127="Sites strategiques, MLL, Pylone, etc.","ENVTECH",
U2127="AKTIVCO DEFAUT GE &amp; POWER Cabinet","AKTIVCO",
U2127="AKTIVCO Coupure ENEO &amp; Baisse de tension","AKTIVCO GRID ONLY",
U2127="Coupure ENEO &amp; Baisse de tension","IHS GRID ONLY",
U2127="Defaut GE &amp; POWER Cabinet","IHS",
U2127="Sharing","Partners",
U2127="Sites strategiques &amp; DataCenter","SST &amp; DC",
U2127="Exclu","Exclu",
U2127="SAT","SAT",
U2127="SPARE-ISSUE","SPARE-ISSUE",
U2127="Fiber CAmtel","TRANS_FO_CAMTEL",
U2127="Fiber AOF","Fiber AOF",
U2127="Projet OCM (HUAWEI)","TRAVAUX-HUAWEI",
U2127="Projet OCM (NOKIA)","TRAVAUX-NOKIA",
U2127="ACCESS-ISSUE","ACCESS-ISSUE",
U2127="Projet OCM (ZTE, NOKIA, autres projets)","TRAVAUX OCM",
U2127="No root CAuse","No root cause",
U2127="ODU HS","PDH",
U2127="IP &amp; VLAN","PDH",
U2127="Warehouse HUAWEI","SPARE-ISSUE",
U2127="SPARE-HS","SPARE-ISSUE",
U2127="Power Telco","BSS",U2127="no impacts","no impacts"
),"")</f>
        <v>No root cause</v>
      </c>
      <c r="T2127" s="41" t="str" cm="1">
        <f t="array" ref="T2127">IFERROR(_xlfn.IFS(
U2127="MPR ISSUE","TX ISSUE",
U2127="BSS Hardware Issue","RAN ISSUE",
U2127="Sites strategiques, MLL, Pylone, etc.","ENVTECH",
U2127="AKTIVCO DEFAUT GE &amp; POWER Cabinet","POWER ISSUE",
U2127="AKTIVCO Coupure ENEO &amp; Baisse de tension","POWER ISSUE",
U2127="Coupure ENEO &amp; Baisse de tension","POWER ISSUE",
U2127="Defaut GE &amp; POWER Cabinet","POWER ISSUE",
U2127="Sharing","POWER ISSUE",
U2127="Sites strategiques &amp; DataCenter","POWER ISSUE",
U2127="Exclu","Exclu",
U2127="SAT","TX ISSUE",
U2127="SPARE-ISSUE","SPARE-ISSUE",
U2127="Fiber CAmtel","TX ISSUE",
U2127="Fiber AOF","TX ISSUE",
U2127="Projet OCM (HUAWEI)","TRAVAUX-HUAWEI",
U2127="Projet OCM (NOKIA)","TRAVAUX -NOKIA",
U2127="ACCESS-ISSUE","ACCESS-ISSUE",
U2127="Projet OCM (ZTE, NOKIA, autres projets)","TRAVAUX OCM",
U2127="No root CAuse","No root cause",
U2127="ODU HS","TX ISSUE",
U2127="IP &amp; VLAN","TX ISSUE",
U2127="Warehouse HUAWEI","SPARE-ISSUE",
U2127="SPARE-HS","SPARE-ISSUE",
U2127="Power Telco","RAN ISSUE",U2127="no impacts","no impacts"
),"")</f>
        <v>No root cause</v>
      </c>
      <c r="U2127" s="68" t="s">
        <v>5691</v>
      </c>
      <c r="V2127" s="41" t="str" cm="1">
        <f t="array" ref="V2127">IFERROR(_xlfn.IFS(
U2127="MPR ISSUE","ACTIVE",
U2127="BSS Hardware Issue","ACTIVE",
U2127="Sites strategiques, MLL, Pylone, etc.","PASSIVE",
U2127="AKTIVCO DEFAUT GE &amp; POWER Cabinet","PASSIVE",
U2127="AKTIVCO Coupure ENEO &amp; Baisse de tension","PASSIVE",
U2127="Coupure ENEO &amp; Baisse de tension","PASSIVE",
U2127="Defaut GE &amp; POWER Cabinet","PASSIVE",
U2127="Sharing","PASSIVE",
U2127="Sites strategiques &amp; DataCenter","PASSIVE",
U2127="Exclu","Exclu",
U2127="SAT","ACTIVE",
U2127="SPARE-ISSUE","SPARE-ISSUE",
U2127="Fiber CAmtel","ACTIVE",
U2127="Fiber AOF","ACTIVE",
U2127="Projet OCM (HUAWEI)","PLANNED WORKS",
U2127="Projet OCM (NOKIA)","PLANNED WORKS",
U2127="ACCESS-ISSUE","ACCESS-ISSUE",
U2127="Projet OCM (ZTE, NOKIA, autres projets)","PLANNED WORKS",
U2127="No root CAuse","No root cause",
U2127="ODU HS","ACTIVE",
U2127="IP &amp; VLAN","ACTIVE",
U2127="Warehouse HUAWEI","SPARE-ISSUE",
U2127="SPARE-HS","SPARE-ISSUE",
U2127="Power Telco","ACTIVE", U2127="no impacts","no impacts"
),"")</f>
        <v>No root cause</v>
      </c>
      <c r="W2127" s="113"/>
      <c r="X2127" s="113"/>
      <c r="Y2127" s="113"/>
      <c r="Z2127" s="113"/>
      <c r="AA2127" s="113"/>
      <c r="AB2127" s="17" t="s">
        <v>5465</v>
      </c>
      <c r="AC2127" s="17" t="str">
        <f>_xlfn.XLOOKUP(B2127,'INCIDENT-04-27-2026'!E:E,'INCIDENT-04-27-2026'!F:F,"")</f>
        <v/>
      </c>
      <c r="AD2127" s="9"/>
      <c r="AE2127" s="7" t="s">
        <v>5465</v>
      </c>
      <c r="AF2127" s="6" t="str">
        <f>_xlfn.XLOOKUP(B2127,'[13]Input_27-04'!$B:$B,'[13]Input_27-04'!$M:$M,"")</f>
        <v/>
      </c>
      <c r="AG2127" s="7"/>
      <c r="AH2127" s="3"/>
      <c r="AI2127" s="18" t="str">
        <f>_xlfn.XLOOKUP(B2127,'[3]Cells Huawei 27042026 10h'!$B:$B,'[3]Cells Huawei 27042026 10h'!$T:$T,"")</f>
        <v/>
      </c>
      <c r="AJ2127" s="18" t="str">
        <f>_xlfn.XLOOKUP(B2127,'[3]Cells Huawei 27042026 15h'!$B:$B,'[3]Cells Huawei 27042026 15h'!$T:$T,"")</f>
        <v/>
      </c>
      <c r="AK2127" s="18" t="str">
        <f>_xlfn.XLOOKUP(B2127,'[4]cells down 27042026 11h28'!$B:$B,'[4]cells down 27042026 11h28'!$R:$R,"")</f>
        <v/>
      </c>
      <c r="AL2127" s="18" t="str">
        <f>_xlfn.XLOOKUP(B2127,'[4]cells down 27042026 18h01'!$B:$B,'[4]cells down 27042026 18h01'!$R:$R,"")</f>
        <v/>
      </c>
      <c r="AM2127" s="18" t="str">
        <f>_xlfn.XLOOKUP(B2127,'[5]cell downs 27042026 11h'!$B:$B,'[5]cell downs 27042026 11h'!$R:$R,"")</f>
        <v/>
      </c>
      <c r="AN2127" s="18" t="str">
        <f>_xlfn.XLOOKUP(B2127,'[5]cell downs 27042026 17h40'!$B:$B,'[5]cell downs 27042026 17h40'!$R:$R,"")</f>
        <v/>
      </c>
      <c r="AO2127" s="18" t="str">
        <f>_xlfn.XLOOKUP(B2127,'[6]ALL SITES DOWN'!$D:$D,'[6]ALL SITES DOWN'!$J:$J,"")</f>
        <v/>
      </c>
      <c r="AP2127" s="18" t="str">
        <f>_xlfn.XLOOKUP(B2127,'[7]ALL SITES DOWN'!$D:$D,'[7]ALL SITES DOWN'!$J:$J,"")</f>
        <v/>
      </c>
      <c r="AQ2127" s="9" t="str">
        <f>_xlfn.XLOOKUP(B2127,[8]sheet1!$AC:$AC,[8]sheet1!$AF:$AF,"")</f>
        <v/>
      </c>
      <c r="AR2127" s="14"/>
      <c r="AS2127" s="14" t="s">
        <v>5465</v>
      </c>
      <c r="AT2127" s="14" t="str">
        <f>_xlfn.XLOOKUP(B2127,'[9]cell downs 18042026 17h'!$B:$B,'[9]cell downs 18042026 17h'!$B:$B,"")</f>
        <v/>
      </c>
      <c r="AU2127" s="14" t="str">
        <f>_xlfn.XLOOKUP(B2127,'[10]Cells Huawei 19042026 15h'!$B:$B,'[10]Cells Huawei 19042026 15h'!$B:$B,"")</f>
        <v/>
      </c>
      <c r="AV2127" s="9" t="str">
        <f>_xlfn.XLOOKUP(B2127,'[11]cells down 19042026 9H40'!$B:$B,'[11]cells down 19042026 9H40'!$B:$B,"")</f>
        <v/>
      </c>
    </row>
    <row r="2128" spans="1:48" hidden="1" x14ac:dyDescent="0.3">
      <c r="A2128" s="1" t="s">
        <v>3661</v>
      </c>
      <c r="B2128" s="8" t="s">
        <v>3662</v>
      </c>
      <c r="C2128" s="3" t="str">
        <f>_xlfn.XLOOKUP(B2128,'[1]daily break down'!$D:$D,'[1]daily break down'!$E:$E,"")</f>
        <v>CENTRE</v>
      </c>
      <c r="D2128" s="1" t="s">
        <v>11</v>
      </c>
      <c r="E2128" s="1" t="s">
        <v>12</v>
      </c>
      <c r="F2128" s="3" t="s">
        <v>37</v>
      </c>
      <c r="G2128" s="1" t="s">
        <v>3661</v>
      </c>
      <c r="H2128" s="29" t="str">
        <f>_xlfn.XLOOKUP(B2128,[2]CALCULATION!$B:$B,[2]CALCULATION!$H:$H,"")</f>
        <v>ZTE</v>
      </c>
      <c r="I2128" s="26">
        <v>0</v>
      </c>
      <c r="J2128" s="26">
        <v>0</v>
      </c>
      <c r="K2128" s="26">
        <v>0</v>
      </c>
      <c r="L2128" s="26">
        <v>0</v>
      </c>
      <c r="M2128" s="26">
        <v>0</v>
      </c>
      <c r="N2128" s="26">
        <v>0</v>
      </c>
      <c r="O2128" s="26">
        <v>0</v>
      </c>
      <c r="P2128" s="114" t="s">
        <v>6364</v>
      </c>
      <c r="Q2128" s="42" t="s">
        <v>5538</v>
      </c>
      <c r="R2128" s="42"/>
      <c r="S2128" s="41" t="str" cm="1">
        <f t="array" ref="S2128">IFERROR(_xlfn.IFS(
U2128="MPR ISSUE","PDH",
U2128="BSS Hardware Issue","BSS",
U2128="Sites strategiques, MLL, Pylone, etc.","ENVTECH",
U2128="AKTIVCO DEFAUT GE &amp; POWER Cabinet","AKTIVCO",
U2128="AKTIVCO Coupure ENEO &amp; Baisse de tension","AKTIVCO GRID ONLY",
U2128="Coupure ENEO &amp; Baisse de tension","IHS GRID ONLY",
U2128="Defaut GE &amp; POWER Cabinet","IHS",
U2128="Sharing","Partners",
U2128="Sites strategiques &amp; DataCenter","SST &amp; DC",
U2128="Exclu","Exclu",
U2128="SAT","SAT",
U2128="SPARE-ISSUE","SPARE-ISSUE",
U2128="Fiber CAmtel","TRANS_FO_CAMTEL",
U2128="Fiber AOF","Fiber AOF",
U2128="Projet OCM (HUAWEI)","TRAVAUX-HUAWEI",
U2128="Projet OCM (NOKIA)","TRAVAUX-NOKIA",
U2128="ACCESS-ISSUE","ACCESS-ISSUE",
U2128="Projet OCM (ZTE, NOKIA, autres projets)","TRAVAUX OCM",
U2128="No root CAuse","No root cause",
U2128="ODU HS","PDH",
U2128="IP &amp; VLAN","PDH",
U2128="Warehouse HUAWEI","SPARE-ISSUE",
U2128="SPARE-HS","SPARE-ISSUE",
U2128="Power Telco","BSS",U2128="no impacts","no impacts"
),"")</f>
        <v>No root cause</v>
      </c>
      <c r="T2128" s="41" t="str" cm="1">
        <f t="array" ref="T2128">IFERROR(_xlfn.IFS(
U2128="MPR ISSUE","TX ISSUE",
U2128="BSS Hardware Issue","RAN ISSUE",
U2128="Sites strategiques, MLL, Pylone, etc.","ENVTECH",
U2128="AKTIVCO DEFAUT GE &amp; POWER Cabinet","POWER ISSUE",
U2128="AKTIVCO Coupure ENEO &amp; Baisse de tension","POWER ISSUE",
U2128="Coupure ENEO &amp; Baisse de tension","POWER ISSUE",
U2128="Defaut GE &amp; POWER Cabinet","POWER ISSUE",
U2128="Sharing","POWER ISSUE",
U2128="Sites strategiques &amp; DataCenter","POWER ISSUE",
U2128="Exclu","Exclu",
U2128="SAT","TX ISSUE",
U2128="SPARE-ISSUE","SPARE-ISSUE",
U2128="Fiber CAmtel","TX ISSUE",
U2128="Fiber AOF","TX ISSUE",
U2128="Projet OCM (HUAWEI)","TRAVAUX-HUAWEI",
U2128="Projet OCM (NOKIA)","TRAVAUX -NOKIA",
U2128="ACCESS-ISSUE","ACCESS-ISSUE",
U2128="Projet OCM (ZTE, NOKIA, autres projets)","TRAVAUX OCM",
U2128="No root CAuse","No root cause",
U2128="ODU HS","TX ISSUE",
U2128="IP &amp; VLAN","TX ISSUE",
U2128="Warehouse HUAWEI","SPARE-ISSUE",
U2128="SPARE-HS","SPARE-ISSUE",
U2128="Power Telco","RAN ISSUE",U2128="no impacts","no impacts"
),"")</f>
        <v>No root cause</v>
      </c>
      <c r="U2128" s="68" t="s">
        <v>5691</v>
      </c>
      <c r="V2128" s="41" t="str" cm="1">
        <f t="array" ref="V2128">IFERROR(_xlfn.IFS(
U2128="MPR ISSUE","ACTIVE",
U2128="BSS Hardware Issue","ACTIVE",
U2128="Sites strategiques, MLL, Pylone, etc.","PASSIVE",
U2128="AKTIVCO DEFAUT GE &amp; POWER Cabinet","PASSIVE",
U2128="AKTIVCO Coupure ENEO &amp; Baisse de tension","PASSIVE",
U2128="Coupure ENEO &amp; Baisse de tension","PASSIVE",
U2128="Defaut GE &amp; POWER Cabinet","PASSIVE",
U2128="Sharing","PASSIVE",
U2128="Sites strategiques &amp; DataCenter","PASSIVE",
U2128="Exclu","Exclu",
U2128="SAT","ACTIVE",
U2128="SPARE-ISSUE","SPARE-ISSUE",
U2128="Fiber CAmtel","ACTIVE",
U2128="Fiber AOF","ACTIVE",
U2128="Projet OCM (HUAWEI)","PLANNED WORKS",
U2128="Projet OCM (NOKIA)","PLANNED WORKS",
U2128="ACCESS-ISSUE","ACCESS-ISSUE",
U2128="Projet OCM (ZTE, NOKIA, autres projets)","PLANNED WORKS",
U2128="No root CAuse","No root cause",
U2128="ODU HS","ACTIVE",
U2128="IP &amp; VLAN","ACTIVE",
U2128="Warehouse HUAWEI","SPARE-ISSUE",
U2128="SPARE-HS","SPARE-ISSUE",
U2128="Power Telco","ACTIVE", U2128="no impacts","no impacts"
),"")</f>
        <v>No root cause</v>
      </c>
      <c r="W2128" s="113"/>
      <c r="X2128" s="113"/>
      <c r="Y2128" s="113"/>
      <c r="Z2128" s="113"/>
      <c r="AA2128" s="113"/>
      <c r="AB2128" s="17" t="s">
        <v>5465</v>
      </c>
      <c r="AC2128" s="17" t="str">
        <f>_xlfn.XLOOKUP(B2128,'INCIDENT-04-27-2026'!E:E,'INCIDENT-04-27-2026'!F:F,"")</f>
        <v/>
      </c>
      <c r="AD2128" s="9"/>
      <c r="AE2128" s="7" t="s">
        <v>5465</v>
      </c>
      <c r="AF2128" s="6" t="str">
        <f>_xlfn.XLOOKUP(B2128,'[13]Input_27-04'!$B:$B,'[13]Input_27-04'!$M:$M,"")</f>
        <v/>
      </c>
      <c r="AG2128" s="7"/>
      <c r="AH2128" s="3"/>
      <c r="AI2128" s="18" t="str">
        <f>_xlfn.XLOOKUP(B2128,'[3]Cells Huawei 27042026 10h'!$B:$B,'[3]Cells Huawei 27042026 10h'!$T:$T,"")</f>
        <v/>
      </c>
      <c r="AJ2128" s="18" t="str">
        <f>_xlfn.XLOOKUP(B2128,'[3]Cells Huawei 27042026 15h'!$B:$B,'[3]Cells Huawei 27042026 15h'!$T:$T,"")</f>
        <v/>
      </c>
      <c r="AK2128" s="18" t="str">
        <f>_xlfn.XLOOKUP(B2128,'[4]cells down 27042026 11h28'!$B:$B,'[4]cells down 27042026 11h28'!$R:$R,"")</f>
        <v/>
      </c>
      <c r="AL2128" s="18" t="str">
        <f>_xlfn.XLOOKUP(B2128,'[4]cells down 27042026 18h01'!$B:$B,'[4]cells down 27042026 18h01'!$R:$R,"")</f>
        <v/>
      </c>
      <c r="AM2128" s="18" t="str">
        <f>_xlfn.XLOOKUP(B2128,'[5]cell downs 27042026 11h'!$B:$B,'[5]cell downs 27042026 11h'!$R:$R,"")</f>
        <v/>
      </c>
      <c r="AN2128" s="18" t="str">
        <f>_xlfn.XLOOKUP(B2128,'[5]cell downs 27042026 17h40'!$B:$B,'[5]cell downs 27042026 17h40'!$R:$R,"")</f>
        <v/>
      </c>
      <c r="AO2128" s="18" t="str">
        <f>_xlfn.XLOOKUP(B2128,'[6]ALL SITES DOWN'!$D:$D,'[6]ALL SITES DOWN'!$J:$J,"")</f>
        <v/>
      </c>
      <c r="AP2128" s="18" t="str">
        <f>_xlfn.XLOOKUP(B2128,'[7]ALL SITES DOWN'!$D:$D,'[7]ALL SITES DOWN'!$J:$J,"")</f>
        <v/>
      </c>
      <c r="AQ2128" s="9" t="str">
        <f>_xlfn.XLOOKUP(B2128,[8]sheet1!$AC:$AC,[8]sheet1!$AF:$AF,"")</f>
        <v/>
      </c>
      <c r="AR2128" s="14"/>
      <c r="AS2128" s="14" t="s">
        <v>5465</v>
      </c>
      <c r="AT2128" s="14" t="str">
        <f>_xlfn.XLOOKUP(B2128,'[9]cell downs 18042026 17h'!$B:$B,'[9]cell downs 18042026 17h'!$B:$B,"")</f>
        <v/>
      </c>
      <c r="AU2128" s="14" t="str">
        <f>_xlfn.XLOOKUP(B2128,'[10]Cells Huawei 19042026 15h'!$B:$B,'[10]Cells Huawei 19042026 15h'!$B:$B,"")</f>
        <v/>
      </c>
      <c r="AV2128" s="9" t="str">
        <f>_xlfn.XLOOKUP(B2128,'[11]cells down 19042026 9H40'!$B:$B,'[11]cells down 19042026 9H40'!$B:$B,"")</f>
        <v/>
      </c>
    </row>
    <row r="2129" spans="1:48" hidden="1" x14ac:dyDescent="0.3">
      <c r="A2129" s="1" t="s">
        <v>3663</v>
      </c>
      <c r="B2129" s="8" t="s">
        <v>3664</v>
      </c>
      <c r="C2129" s="3" t="str">
        <f>_xlfn.XLOOKUP(B2129,'[1]daily break down'!$D:$D,'[1]daily break down'!$E:$E,"")</f>
        <v>OUEST</v>
      </c>
      <c r="D2129" s="1" t="s">
        <v>11</v>
      </c>
      <c r="E2129" s="1" t="s">
        <v>12</v>
      </c>
      <c r="F2129" s="3" t="s">
        <v>102</v>
      </c>
      <c r="G2129" s="1" t="s">
        <v>3665</v>
      </c>
      <c r="H2129" s="27" t="str">
        <f>_xlfn.XLOOKUP(B2129,[2]CALCULATION!$B:$B,[2]CALCULATION!$H:$H,"")</f>
        <v>HUAWEI</v>
      </c>
      <c r="I2129" s="26">
        <v>0</v>
      </c>
      <c r="J2129" s="26">
        <v>0</v>
      </c>
      <c r="K2129" s="26">
        <v>0</v>
      </c>
      <c r="L2129" s="26">
        <v>0</v>
      </c>
      <c r="M2129" s="26">
        <v>0</v>
      </c>
      <c r="N2129" s="26">
        <v>0</v>
      </c>
      <c r="O2129" s="26">
        <v>0</v>
      </c>
      <c r="P2129" s="114" t="s">
        <v>6364</v>
      </c>
      <c r="Q2129" s="42" t="s">
        <v>5538</v>
      </c>
      <c r="R2129" s="42"/>
      <c r="S2129" s="41" t="str" cm="1">
        <f t="array" ref="S2129">IFERROR(_xlfn.IFS(
U2129="MPR ISSUE","PDH",
U2129="BSS Hardware Issue","BSS",
U2129="Sites strategiques, MLL, Pylone, etc.","ENVTECH",
U2129="AKTIVCO DEFAUT GE &amp; POWER Cabinet","AKTIVCO",
U2129="AKTIVCO Coupure ENEO &amp; Baisse de tension","AKTIVCO GRID ONLY",
U2129="Coupure ENEO &amp; Baisse de tension","IHS GRID ONLY",
U2129="Defaut GE &amp; POWER Cabinet","IHS",
U2129="Sharing","Partners",
U2129="Sites strategiques &amp; DataCenter","SST &amp; DC",
U2129="Exclu","Exclu",
U2129="SAT","SAT",
U2129="SPARE-ISSUE","SPARE-ISSUE",
U2129="Fiber CAmtel","TRANS_FO_CAMTEL",
U2129="Fiber AOF","Fiber AOF",
U2129="Projet OCM (HUAWEI)","TRAVAUX-HUAWEI",
U2129="Projet OCM (NOKIA)","TRAVAUX-NOKIA",
U2129="ACCESS-ISSUE","ACCESS-ISSUE",
U2129="Projet OCM (ZTE, NOKIA, autres projets)","TRAVAUX OCM",
U2129="No root CAuse","No root cause",
U2129="ODU HS","PDH",
U2129="IP &amp; VLAN","PDH",
U2129="Warehouse HUAWEI","SPARE-ISSUE",
U2129="SPARE-HS","SPARE-ISSUE",
U2129="Power Telco","BSS",U2129="no impacts","no impacts"
),"")</f>
        <v>No root cause</v>
      </c>
      <c r="T2129" s="41" t="str" cm="1">
        <f t="array" ref="T2129">IFERROR(_xlfn.IFS(
U2129="MPR ISSUE","TX ISSUE",
U2129="BSS Hardware Issue","RAN ISSUE",
U2129="Sites strategiques, MLL, Pylone, etc.","ENVTECH",
U2129="AKTIVCO DEFAUT GE &amp; POWER Cabinet","POWER ISSUE",
U2129="AKTIVCO Coupure ENEO &amp; Baisse de tension","POWER ISSUE",
U2129="Coupure ENEO &amp; Baisse de tension","POWER ISSUE",
U2129="Defaut GE &amp; POWER Cabinet","POWER ISSUE",
U2129="Sharing","POWER ISSUE",
U2129="Sites strategiques &amp; DataCenter","POWER ISSUE",
U2129="Exclu","Exclu",
U2129="SAT","TX ISSUE",
U2129="SPARE-ISSUE","SPARE-ISSUE",
U2129="Fiber CAmtel","TX ISSUE",
U2129="Fiber AOF","TX ISSUE",
U2129="Projet OCM (HUAWEI)","TRAVAUX-HUAWEI",
U2129="Projet OCM (NOKIA)","TRAVAUX -NOKIA",
U2129="ACCESS-ISSUE","ACCESS-ISSUE",
U2129="Projet OCM (ZTE, NOKIA, autres projets)","TRAVAUX OCM",
U2129="No root CAuse","No root cause",
U2129="ODU HS","TX ISSUE",
U2129="IP &amp; VLAN","TX ISSUE",
U2129="Warehouse HUAWEI","SPARE-ISSUE",
U2129="SPARE-HS","SPARE-ISSUE",
U2129="Power Telco","RAN ISSUE",U2129="no impacts","no impacts"
),"")</f>
        <v>No root cause</v>
      </c>
      <c r="U2129" s="68" t="s">
        <v>5691</v>
      </c>
      <c r="V2129" s="41" t="str" cm="1">
        <f t="array" ref="V2129">IFERROR(_xlfn.IFS(
U2129="MPR ISSUE","ACTIVE",
U2129="BSS Hardware Issue","ACTIVE",
U2129="Sites strategiques, MLL, Pylone, etc.","PASSIVE",
U2129="AKTIVCO DEFAUT GE &amp; POWER Cabinet","PASSIVE",
U2129="AKTIVCO Coupure ENEO &amp; Baisse de tension","PASSIVE",
U2129="Coupure ENEO &amp; Baisse de tension","PASSIVE",
U2129="Defaut GE &amp; POWER Cabinet","PASSIVE",
U2129="Sharing","PASSIVE",
U2129="Sites strategiques &amp; DataCenter","PASSIVE",
U2129="Exclu","Exclu",
U2129="SAT","ACTIVE",
U2129="SPARE-ISSUE","SPARE-ISSUE",
U2129="Fiber CAmtel","ACTIVE",
U2129="Fiber AOF","ACTIVE",
U2129="Projet OCM (HUAWEI)","PLANNED WORKS",
U2129="Projet OCM (NOKIA)","PLANNED WORKS",
U2129="ACCESS-ISSUE","ACCESS-ISSUE",
U2129="Projet OCM (ZTE, NOKIA, autres projets)","PLANNED WORKS",
U2129="No root CAuse","No root cause",
U2129="ODU HS","ACTIVE",
U2129="IP &amp; VLAN","ACTIVE",
U2129="Warehouse HUAWEI","SPARE-ISSUE",
U2129="SPARE-HS","SPARE-ISSUE",
U2129="Power Telco","ACTIVE", U2129="no impacts","no impacts"
),"")</f>
        <v>No root cause</v>
      </c>
      <c r="W2129" s="113"/>
      <c r="X2129" s="113"/>
      <c r="Y2129" s="113"/>
      <c r="Z2129" s="113"/>
      <c r="AA2129" s="113"/>
      <c r="AB2129" s="17" t="s">
        <v>5465</v>
      </c>
      <c r="AC2129" s="17" t="str">
        <f>_xlfn.XLOOKUP(B2129,'INCIDENT-04-27-2026'!E:E,'INCIDENT-04-27-2026'!F:F,"")</f>
        <v/>
      </c>
      <c r="AD2129" s="9"/>
      <c r="AE2129" s="7" t="s">
        <v>5465</v>
      </c>
      <c r="AF2129" s="6" t="str">
        <f>_xlfn.XLOOKUP(B2129,'[13]Input_27-04'!$B:$B,'[13]Input_27-04'!$M:$M,"")</f>
        <v/>
      </c>
      <c r="AG2129" s="7"/>
      <c r="AH2129" s="3"/>
      <c r="AI2129" s="18" t="str">
        <f>_xlfn.XLOOKUP(B2129,'[3]Cells Huawei 27042026 10h'!$B:$B,'[3]Cells Huawei 27042026 10h'!$T:$T,"")</f>
        <v/>
      </c>
      <c r="AJ2129" s="18" t="str">
        <f>_xlfn.XLOOKUP(B2129,'[3]Cells Huawei 27042026 15h'!$B:$B,'[3]Cells Huawei 27042026 15h'!$T:$T,"")</f>
        <v/>
      </c>
      <c r="AK2129" s="18" t="str">
        <f>_xlfn.XLOOKUP(B2129,'[4]cells down 27042026 11h28'!$B:$B,'[4]cells down 27042026 11h28'!$R:$R,"")</f>
        <v/>
      </c>
      <c r="AL2129" s="18" t="str">
        <f>_xlfn.XLOOKUP(B2129,'[4]cells down 27042026 18h01'!$B:$B,'[4]cells down 27042026 18h01'!$R:$R,"")</f>
        <v/>
      </c>
      <c r="AM2129" s="18" t="str">
        <f>_xlfn.XLOOKUP(B2129,'[5]cell downs 27042026 11h'!$B:$B,'[5]cell downs 27042026 11h'!$R:$R,"")</f>
        <v/>
      </c>
      <c r="AN2129" s="18" t="str">
        <f>_xlfn.XLOOKUP(B2129,'[5]cell downs 27042026 17h40'!$B:$B,'[5]cell downs 27042026 17h40'!$R:$R,"")</f>
        <v/>
      </c>
      <c r="AO2129" s="18" t="str">
        <f>_xlfn.XLOOKUP(B2129,'[6]ALL SITES DOWN'!$D:$D,'[6]ALL SITES DOWN'!$J:$J,"")</f>
        <v/>
      </c>
      <c r="AP2129" s="18" t="str">
        <f>_xlfn.XLOOKUP(B2129,'[7]ALL SITES DOWN'!$D:$D,'[7]ALL SITES DOWN'!$J:$J,"")</f>
        <v/>
      </c>
      <c r="AQ2129" s="9" t="str">
        <f>_xlfn.XLOOKUP(B2129,[8]sheet1!$AC:$AC,[8]sheet1!$AF:$AF,"")</f>
        <v/>
      </c>
      <c r="AR2129" s="14"/>
      <c r="AS2129" s="14" t="s">
        <v>5465</v>
      </c>
      <c r="AT2129" s="14" t="str">
        <f>_xlfn.XLOOKUP(B2129,'[9]cell downs 18042026 17h'!$B:$B,'[9]cell downs 18042026 17h'!$B:$B,"")</f>
        <v/>
      </c>
      <c r="AU2129" s="14" t="str">
        <f>_xlfn.XLOOKUP(B2129,'[10]Cells Huawei 19042026 15h'!$B:$B,'[10]Cells Huawei 19042026 15h'!$B:$B,"")</f>
        <v/>
      </c>
      <c r="AV2129" s="9" t="str">
        <f>_xlfn.XLOOKUP(B2129,'[11]cells down 19042026 9H40'!$B:$B,'[11]cells down 19042026 9H40'!$B:$B,"")</f>
        <v/>
      </c>
    </row>
    <row r="2130" spans="1:48" hidden="1" x14ac:dyDescent="0.3">
      <c r="A2130" s="1" t="s">
        <v>3671</v>
      </c>
      <c r="B2130" s="8" t="s">
        <v>3672</v>
      </c>
      <c r="C2130" s="3" t="str">
        <f>_xlfn.XLOOKUP(B2130,'[1]daily break down'!$D:$D,'[1]daily break down'!$E:$E,"")</f>
        <v>LITTORAL</v>
      </c>
      <c r="D2130" s="1" t="s">
        <v>21</v>
      </c>
      <c r="E2130" s="1" t="s">
        <v>122</v>
      </c>
      <c r="F2130" s="3" t="s">
        <v>31</v>
      </c>
      <c r="G2130" s="1" t="s">
        <v>3671</v>
      </c>
      <c r="H2130" s="29" t="str">
        <f>_xlfn.XLOOKUP(B2130,[2]CALCULATION!$B:$B,[2]CALCULATION!$H:$H,"")</f>
        <v>ZTE</v>
      </c>
      <c r="I2130" s="26">
        <v>0</v>
      </c>
      <c r="J2130" s="26">
        <v>0</v>
      </c>
      <c r="K2130" s="26">
        <v>0</v>
      </c>
      <c r="L2130" s="26">
        <v>0</v>
      </c>
      <c r="M2130" s="26">
        <v>0</v>
      </c>
      <c r="N2130" s="26">
        <v>0</v>
      </c>
      <c r="O2130" s="26">
        <v>0</v>
      </c>
      <c r="P2130" s="114" t="s">
        <v>6364</v>
      </c>
      <c r="Q2130" s="42" t="s">
        <v>5538</v>
      </c>
      <c r="R2130" s="42"/>
      <c r="S2130" s="41" t="str" cm="1">
        <f t="array" ref="S2130">IFERROR(_xlfn.IFS(
U2130="MPR ISSUE","PDH",
U2130="BSS Hardware Issue","BSS",
U2130="Sites strategiques, MLL, Pylone, etc.","ENVTECH",
U2130="AKTIVCO DEFAUT GE &amp; POWER Cabinet","AKTIVCO",
U2130="AKTIVCO Coupure ENEO &amp; Baisse de tension","AKTIVCO GRID ONLY",
U2130="Coupure ENEO &amp; Baisse de tension","IHS GRID ONLY",
U2130="Defaut GE &amp; POWER Cabinet","IHS",
U2130="Sharing","Partners",
U2130="Sites strategiques &amp; DataCenter","SST &amp; DC",
U2130="Exclu","Exclu",
U2130="SAT","SAT",
U2130="SPARE-ISSUE","SPARE-ISSUE",
U2130="Fiber CAmtel","TRANS_FO_CAMTEL",
U2130="Fiber AOF","Fiber AOF",
U2130="Projet OCM (HUAWEI)","TRAVAUX-HUAWEI",
U2130="Projet OCM (NOKIA)","TRAVAUX-NOKIA",
U2130="ACCESS-ISSUE","ACCESS-ISSUE",
U2130="Projet OCM (ZTE, NOKIA, autres projets)","TRAVAUX OCM",
U2130="No root CAuse","No root cause",
U2130="ODU HS","PDH",
U2130="IP &amp; VLAN","PDH",
U2130="Warehouse HUAWEI","SPARE-ISSUE",
U2130="SPARE-HS","SPARE-ISSUE",
U2130="Power Telco","BSS",U2130="no impacts","no impacts"
),"")</f>
        <v>No root cause</v>
      </c>
      <c r="T2130" s="41" t="str" cm="1">
        <f t="array" ref="T2130">IFERROR(_xlfn.IFS(
U2130="MPR ISSUE","TX ISSUE",
U2130="BSS Hardware Issue","RAN ISSUE",
U2130="Sites strategiques, MLL, Pylone, etc.","ENVTECH",
U2130="AKTIVCO DEFAUT GE &amp; POWER Cabinet","POWER ISSUE",
U2130="AKTIVCO Coupure ENEO &amp; Baisse de tension","POWER ISSUE",
U2130="Coupure ENEO &amp; Baisse de tension","POWER ISSUE",
U2130="Defaut GE &amp; POWER Cabinet","POWER ISSUE",
U2130="Sharing","POWER ISSUE",
U2130="Sites strategiques &amp; DataCenter","POWER ISSUE",
U2130="Exclu","Exclu",
U2130="SAT","TX ISSUE",
U2130="SPARE-ISSUE","SPARE-ISSUE",
U2130="Fiber CAmtel","TX ISSUE",
U2130="Fiber AOF","TX ISSUE",
U2130="Projet OCM (HUAWEI)","TRAVAUX-HUAWEI",
U2130="Projet OCM (NOKIA)","TRAVAUX -NOKIA",
U2130="ACCESS-ISSUE","ACCESS-ISSUE",
U2130="Projet OCM (ZTE, NOKIA, autres projets)","TRAVAUX OCM",
U2130="No root CAuse","No root cause",
U2130="ODU HS","TX ISSUE",
U2130="IP &amp; VLAN","TX ISSUE",
U2130="Warehouse HUAWEI","SPARE-ISSUE",
U2130="SPARE-HS","SPARE-ISSUE",
U2130="Power Telco","RAN ISSUE",U2130="no impacts","no impacts"
),"")</f>
        <v>No root cause</v>
      </c>
      <c r="U2130" s="68" t="s">
        <v>5691</v>
      </c>
      <c r="V2130" s="41" t="str" cm="1">
        <f t="array" ref="V2130">IFERROR(_xlfn.IFS(
U2130="MPR ISSUE","ACTIVE",
U2130="BSS Hardware Issue","ACTIVE",
U2130="Sites strategiques, MLL, Pylone, etc.","PASSIVE",
U2130="AKTIVCO DEFAUT GE &amp; POWER Cabinet","PASSIVE",
U2130="AKTIVCO Coupure ENEO &amp; Baisse de tension","PASSIVE",
U2130="Coupure ENEO &amp; Baisse de tension","PASSIVE",
U2130="Defaut GE &amp; POWER Cabinet","PASSIVE",
U2130="Sharing","PASSIVE",
U2130="Sites strategiques &amp; DataCenter","PASSIVE",
U2130="Exclu","Exclu",
U2130="SAT","ACTIVE",
U2130="SPARE-ISSUE","SPARE-ISSUE",
U2130="Fiber CAmtel","ACTIVE",
U2130="Fiber AOF","ACTIVE",
U2130="Projet OCM (HUAWEI)","PLANNED WORKS",
U2130="Projet OCM (NOKIA)","PLANNED WORKS",
U2130="ACCESS-ISSUE","ACCESS-ISSUE",
U2130="Projet OCM (ZTE, NOKIA, autres projets)","PLANNED WORKS",
U2130="No root CAuse","No root cause",
U2130="ODU HS","ACTIVE",
U2130="IP &amp; VLAN","ACTIVE",
U2130="Warehouse HUAWEI","SPARE-ISSUE",
U2130="SPARE-HS","SPARE-ISSUE",
U2130="Power Telco","ACTIVE", U2130="no impacts","no impacts"
),"")</f>
        <v>No root cause</v>
      </c>
      <c r="W2130" s="113"/>
      <c r="X2130" s="113"/>
      <c r="Y2130" s="113"/>
      <c r="Z2130" s="113"/>
      <c r="AA2130" s="113"/>
      <c r="AB2130" s="17" t="s">
        <v>5465</v>
      </c>
      <c r="AC2130" s="17" t="str">
        <f>_xlfn.XLOOKUP(B2130,'INCIDENT-04-27-2026'!E:E,'INCIDENT-04-27-2026'!F:F,"")</f>
        <v/>
      </c>
      <c r="AD2130" s="9"/>
      <c r="AE2130" s="7" t="s">
        <v>5465</v>
      </c>
      <c r="AF2130" s="6" t="str">
        <f>_xlfn.XLOOKUP(B2130,'[13]Input_27-04'!$B:$B,'[13]Input_27-04'!$M:$M,"")</f>
        <v/>
      </c>
      <c r="AG2130" s="7"/>
      <c r="AH2130" s="3"/>
      <c r="AI2130" s="18" t="str">
        <f>_xlfn.XLOOKUP(B2130,'[3]Cells Huawei 27042026 10h'!$B:$B,'[3]Cells Huawei 27042026 10h'!$T:$T,"")</f>
        <v/>
      </c>
      <c r="AJ2130" s="18" t="str">
        <f>_xlfn.XLOOKUP(B2130,'[3]Cells Huawei 27042026 15h'!$B:$B,'[3]Cells Huawei 27042026 15h'!$T:$T,"")</f>
        <v/>
      </c>
      <c r="AK2130" s="18" t="str">
        <f>_xlfn.XLOOKUP(B2130,'[4]cells down 27042026 11h28'!$B:$B,'[4]cells down 27042026 11h28'!$R:$R,"")</f>
        <v/>
      </c>
      <c r="AL2130" s="18" t="str">
        <f>_xlfn.XLOOKUP(B2130,'[4]cells down 27042026 18h01'!$B:$B,'[4]cells down 27042026 18h01'!$R:$R,"")</f>
        <v/>
      </c>
      <c r="AM2130" s="18" t="str">
        <f>_xlfn.XLOOKUP(B2130,'[5]cell downs 27042026 11h'!$B:$B,'[5]cell downs 27042026 11h'!$R:$R,"")</f>
        <v/>
      </c>
      <c r="AN2130" s="18" t="str">
        <f>_xlfn.XLOOKUP(B2130,'[5]cell downs 27042026 17h40'!$B:$B,'[5]cell downs 27042026 17h40'!$R:$R,"")</f>
        <v/>
      </c>
      <c r="AO2130" s="18" t="str">
        <f>_xlfn.XLOOKUP(B2130,'[6]ALL SITES DOWN'!$D:$D,'[6]ALL SITES DOWN'!$J:$J,"")</f>
        <v/>
      </c>
      <c r="AP2130" s="18" t="str">
        <f>_xlfn.XLOOKUP(B2130,'[7]ALL SITES DOWN'!$D:$D,'[7]ALL SITES DOWN'!$J:$J,"")</f>
        <v/>
      </c>
      <c r="AQ2130" s="9" t="str">
        <f>_xlfn.XLOOKUP(B2130,[8]sheet1!$AC:$AC,[8]sheet1!$AF:$AF,"")</f>
        <v/>
      </c>
      <c r="AR2130" s="14"/>
      <c r="AS2130" s="14" t="s">
        <v>5465</v>
      </c>
      <c r="AT2130" s="14" t="str">
        <f>_xlfn.XLOOKUP(B2130,'[9]cell downs 18042026 17h'!$B:$B,'[9]cell downs 18042026 17h'!$B:$B,"")</f>
        <v/>
      </c>
      <c r="AU2130" s="14" t="str">
        <f>_xlfn.XLOOKUP(B2130,'[10]Cells Huawei 19042026 15h'!$B:$B,'[10]Cells Huawei 19042026 15h'!$B:$B,"")</f>
        <v/>
      </c>
      <c r="AV2130" s="9" t="str">
        <f>_xlfn.XLOOKUP(B2130,'[11]cells down 19042026 9H40'!$B:$B,'[11]cells down 19042026 9H40'!$B:$B,"")</f>
        <v/>
      </c>
    </row>
    <row r="2131" spans="1:48" hidden="1" x14ac:dyDescent="0.3">
      <c r="A2131" s="1" t="s">
        <v>3673</v>
      </c>
      <c r="B2131" s="8" t="s">
        <v>3674</v>
      </c>
      <c r="C2131" s="3" t="str">
        <f>_xlfn.XLOOKUP(B2131,'[1]daily break down'!$D:$D,'[1]daily break down'!$E:$E,"")</f>
        <v>CENTRE</v>
      </c>
      <c r="D2131" s="1" t="s">
        <v>11</v>
      </c>
      <c r="E2131" s="1" t="s">
        <v>318</v>
      </c>
      <c r="F2131" s="3" t="s">
        <v>69</v>
      </c>
      <c r="G2131" s="1" t="s">
        <v>1212</v>
      </c>
      <c r="H2131" s="29" t="str">
        <f>_xlfn.XLOOKUP(B2131,[2]CALCULATION!$B:$B,[2]CALCULATION!$H:$H,"")</f>
        <v>ZTE</v>
      </c>
      <c r="I2131" s="26">
        <v>0</v>
      </c>
      <c r="J2131" s="26">
        <v>0</v>
      </c>
      <c r="K2131" s="26">
        <v>0</v>
      </c>
      <c r="L2131" s="26">
        <v>0</v>
      </c>
      <c r="M2131" s="26">
        <v>0</v>
      </c>
      <c r="N2131" s="26">
        <v>0</v>
      </c>
      <c r="O2131" s="26">
        <v>0</v>
      </c>
      <c r="P2131" s="114" t="s">
        <v>6364</v>
      </c>
      <c r="Q2131" s="42" t="s">
        <v>5538</v>
      </c>
      <c r="R2131" s="42"/>
      <c r="S2131" s="41" t="str" cm="1">
        <f t="array" ref="S2131">IFERROR(_xlfn.IFS(
U2131="MPR ISSUE","PDH",
U2131="BSS Hardware Issue","BSS",
U2131="Sites strategiques, MLL, Pylone, etc.","ENVTECH",
U2131="AKTIVCO DEFAUT GE &amp; POWER Cabinet","AKTIVCO",
U2131="AKTIVCO Coupure ENEO &amp; Baisse de tension","AKTIVCO GRID ONLY",
U2131="Coupure ENEO &amp; Baisse de tension","IHS GRID ONLY",
U2131="Defaut GE &amp; POWER Cabinet","IHS",
U2131="Sharing","Partners",
U2131="Sites strategiques &amp; DataCenter","SST &amp; DC",
U2131="Exclu","Exclu",
U2131="SAT","SAT",
U2131="SPARE-ISSUE","SPARE-ISSUE",
U2131="Fiber CAmtel","TRANS_FO_CAMTEL",
U2131="Fiber AOF","Fiber AOF",
U2131="Projet OCM (HUAWEI)","TRAVAUX-HUAWEI",
U2131="Projet OCM (NOKIA)","TRAVAUX-NOKIA",
U2131="ACCESS-ISSUE","ACCESS-ISSUE",
U2131="Projet OCM (ZTE, NOKIA, autres projets)","TRAVAUX OCM",
U2131="No root CAuse","No root cause",
U2131="ODU HS","PDH",
U2131="IP &amp; VLAN","PDH",
U2131="Warehouse HUAWEI","SPARE-ISSUE",
U2131="SPARE-HS","SPARE-ISSUE",
U2131="Power Telco","BSS",U2131="no impacts","no impacts"
),"")</f>
        <v>Fiber AOF</v>
      </c>
      <c r="T2131" s="41" t="str" cm="1">
        <f t="array" ref="T2131">IFERROR(_xlfn.IFS(
U2131="MPR ISSUE","TX ISSUE",
U2131="BSS Hardware Issue","RAN ISSUE",
U2131="Sites strategiques, MLL, Pylone, etc.","ENVTECH",
U2131="AKTIVCO DEFAUT GE &amp; POWER Cabinet","POWER ISSUE",
U2131="AKTIVCO Coupure ENEO &amp; Baisse de tension","POWER ISSUE",
U2131="Coupure ENEO &amp; Baisse de tension","POWER ISSUE",
U2131="Defaut GE &amp; POWER Cabinet","POWER ISSUE",
U2131="Sharing","POWER ISSUE",
U2131="Sites strategiques &amp; DataCenter","POWER ISSUE",
U2131="Exclu","Exclu",
U2131="SAT","TX ISSUE",
U2131="SPARE-ISSUE","SPARE-ISSUE",
U2131="Fiber CAmtel","TX ISSUE",
U2131="Fiber AOF","TX ISSUE",
U2131="Projet OCM (HUAWEI)","TRAVAUX-HUAWEI",
U2131="Projet OCM (NOKIA)","TRAVAUX -NOKIA",
U2131="ACCESS-ISSUE","ACCESS-ISSUE",
U2131="Projet OCM (ZTE, NOKIA, autres projets)","TRAVAUX OCM",
U2131="No root CAuse","No root cause",
U2131="ODU HS","TX ISSUE",
U2131="IP &amp; VLAN","TX ISSUE",
U2131="Warehouse HUAWEI","SPARE-ISSUE",
U2131="SPARE-HS","SPARE-ISSUE",
U2131="Power Telco","RAN ISSUE",U2131="no impacts","no impacts"
),"")</f>
        <v>TX ISSUE</v>
      </c>
      <c r="U2131" s="68" t="s">
        <v>5694</v>
      </c>
      <c r="V2131" s="41" t="str" cm="1">
        <f t="array" ref="V2131">IFERROR(_xlfn.IFS(
U2131="MPR ISSUE","ACTIVE",
U2131="BSS Hardware Issue","ACTIVE",
U2131="Sites strategiques, MLL, Pylone, etc.","PASSIVE",
U2131="AKTIVCO DEFAUT GE &amp; POWER Cabinet","PASSIVE",
U2131="AKTIVCO Coupure ENEO &amp; Baisse de tension","PASSIVE",
U2131="Coupure ENEO &amp; Baisse de tension","PASSIVE",
U2131="Defaut GE &amp; POWER Cabinet","PASSIVE",
U2131="Sharing","PASSIVE",
U2131="Sites strategiques &amp; DataCenter","PASSIVE",
U2131="Exclu","Exclu",
U2131="SAT","ACTIVE",
U2131="SPARE-ISSUE","SPARE-ISSUE",
U2131="Fiber CAmtel","ACTIVE",
U2131="Fiber AOF","ACTIVE",
U2131="Projet OCM (HUAWEI)","PLANNED WORKS",
U2131="Projet OCM (NOKIA)","PLANNED WORKS",
U2131="ACCESS-ISSUE","ACCESS-ISSUE",
U2131="Projet OCM (ZTE, NOKIA, autres projets)","PLANNED WORKS",
U2131="No root CAuse","No root cause",
U2131="ODU HS","ACTIVE",
U2131="IP &amp; VLAN","ACTIVE",
U2131="Warehouse HUAWEI","SPARE-ISSUE",
U2131="SPARE-HS","SPARE-ISSUE",
U2131="Power Telco","ACTIVE", U2131="no impacts","no impacts"
),"")</f>
        <v>ACTIVE</v>
      </c>
      <c r="W2131" s="113"/>
      <c r="X2131" s="113"/>
      <c r="Y2131" s="113"/>
      <c r="Z2131" s="113"/>
      <c r="AA2131" s="113"/>
      <c r="AB2131" s="17" t="s">
        <v>6334</v>
      </c>
      <c r="AC2131" s="17" t="str">
        <f>_xlfn.XLOOKUP(B2131,'INCIDENT-04-27-2026'!E:E,'INCIDENT-04-27-2026'!F:F,"")</f>
        <v/>
      </c>
      <c r="AD2131" s="9"/>
      <c r="AE2131" s="7" t="s">
        <v>5465</v>
      </c>
      <c r="AF2131" s="6" t="str">
        <f>_xlfn.XLOOKUP(B2131,'[13]Input_27-04'!$B:$B,'[13]Input_27-04'!$M:$M,"")</f>
        <v/>
      </c>
      <c r="AG2131" s="7"/>
      <c r="AH2131" s="3"/>
      <c r="AI2131" s="18" t="str">
        <f>_xlfn.XLOOKUP(B2131,'[3]Cells Huawei 27042026 10h'!$B:$B,'[3]Cells Huawei 27042026 10h'!$T:$T,"")</f>
        <v/>
      </c>
      <c r="AJ2131" s="18" t="str">
        <f>_xlfn.XLOOKUP(B2131,'[3]Cells Huawei 27042026 15h'!$B:$B,'[3]Cells Huawei 27042026 15h'!$T:$T,"")</f>
        <v/>
      </c>
      <c r="AK2131" s="18" t="str">
        <f>_xlfn.XLOOKUP(B2131,'[4]cells down 27042026 11h28'!$B:$B,'[4]cells down 27042026 11h28'!$R:$R,"")</f>
        <v>(04/27/2026 cell zte):-27/04/2026 : Besoin d'analyse BO RAN</v>
      </c>
      <c r="AL2131" s="18" t="str">
        <f>_xlfn.XLOOKUP(B2131,'[4]cells down 27042026 18h01'!$B:$B,'[4]cells down 27042026 18h01'!$R:$R,"")</f>
        <v>(04/27/2026 cell zte):-27/04/2026 : Besoin d'analyse BO RAN || Fme should check connectivity(SFP, Optical fiber) of RRU 51</v>
      </c>
      <c r="AM2131" s="18" t="str">
        <f>_xlfn.XLOOKUP(B2131,'[5]cell downs 27042026 11h'!$B:$B,'[5]cell downs 27042026 11h'!$R:$R,"")</f>
        <v/>
      </c>
      <c r="AN2131" s="18" t="str">
        <f>_xlfn.XLOOKUP(B2131,'[5]cell downs 27042026 17h40'!$B:$B,'[5]cell downs 27042026 17h40'!$R:$R,"")</f>
        <v/>
      </c>
      <c r="AO2131" s="18" t="str">
        <f>_xlfn.XLOOKUP(B2131,'[6]ALL SITES DOWN'!$D:$D,'[6]ALL SITES DOWN'!$J:$J,"")</f>
        <v/>
      </c>
      <c r="AP2131" s="18" t="str">
        <f>_xlfn.XLOOKUP(B2131,'[7]ALL SITES DOWN'!$D:$D,'[7]ALL SITES DOWN'!$J:$J,"")</f>
        <v/>
      </c>
      <c r="AQ2131" s="9" t="str">
        <f>_xlfn.XLOOKUP(B2131,[8]sheet1!$AC:$AC,[8]sheet1!$AF:$AF,"")</f>
        <v/>
      </c>
      <c r="AR2131" s="14"/>
      <c r="AS2131" s="14" t="s">
        <v>5465</v>
      </c>
      <c r="AT2131" s="14" t="str">
        <f>_xlfn.XLOOKUP(B2131,'[9]cell downs 18042026 17h'!$B:$B,'[9]cell downs 18042026 17h'!$B:$B,"")</f>
        <v/>
      </c>
      <c r="AU2131" s="14" t="str">
        <f>_xlfn.XLOOKUP(B2131,'[10]Cells Huawei 19042026 15h'!$B:$B,'[10]Cells Huawei 19042026 15h'!$B:$B,"")</f>
        <v/>
      </c>
      <c r="AV2131" s="9" t="str">
        <f>_xlfn.XLOOKUP(B2131,'[11]cells down 19042026 9H40'!$B:$B,'[11]cells down 19042026 9H40'!$B:$B,"")</f>
        <v/>
      </c>
    </row>
    <row r="2132" spans="1:48" hidden="1" x14ac:dyDescent="0.3">
      <c r="A2132" s="1" t="s">
        <v>1617</v>
      </c>
      <c r="B2132" s="1" t="s">
        <v>1618</v>
      </c>
      <c r="C2132" s="3" t="str">
        <f>_xlfn.XLOOKUP(B2132,'[1]daily break down'!$D:$D,'[1]daily break down'!$E:$E,"")</f>
        <v>CENTRE</v>
      </c>
      <c r="D2132" s="1" t="s">
        <v>21</v>
      </c>
      <c r="E2132" s="1" t="s">
        <v>22</v>
      </c>
      <c r="F2132" s="3" t="s">
        <v>37</v>
      </c>
      <c r="G2132" s="1" t="s">
        <v>1619</v>
      </c>
      <c r="H2132" s="29" t="str">
        <f>_xlfn.XLOOKUP(B2132,[2]CALCULATION!$B:$B,[2]CALCULATION!$H:$H,"")</f>
        <v>ZTE</v>
      </c>
      <c r="I2132" s="26">
        <v>0</v>
      </c>
      <c r="J2132" s="26">
        <v>1.9771254419532409</v>
      </c>
      <c r="K2132" s="26">
        <v>1.3483319207951358E-2</v>
      </c>
      <c r="L2132" s="26">
        <v>0</v>
      </c>
      <c r="M2132" s="26">
        <v>0</v>
      </c>
      <c r="N2132" s="26">
        <v>0.87202831925075575</v>
      </c>
      <c r="O2132" s="26">
        <v>0</v>
      </c>
      <c r="P2132" s="114" t="s">
        <v>6364</v>
      </c>
      <c r="Q2132" s="42" t="s">
        <v>5537</v>
      </c>
      <c r="R2132" s="42" t="str">
        <f>_xlfn.XLOOKUP(B2132,[2]CALCULATION!$B:$B,[2]CALCULATION!$N:$N,"")</f>
        <v>site vandalise</v>
      </c>
      <c r="S2132" s="41" t="str" cm="1">
        <f t="array" ref="S2132">IFERROR(_xlfn.IFS(
U2132="MPR ISSUE","PDH",
U2132="BSS Hardware Issue","BSS",
U2132="Sites strategiques, MLL, Pylone, etc.","ENVTECH",
U2132="AKTIVCO DEFAUT GE &amp; POWER Cabinet","AKTIVCO",
U2132="AKTIVCO Coupure ENEO &amp; Baisse de tension","AKTIVCO GRID ONLY",
U2132="Coupure ENEO &amp; Baisse de tension","IHS GRID ONLY",
U2132="Defaut GE &amp; POWER Cabinet","IHS",
U2132="Sharing","Partners",
U2132="Sites strategiques &amp; DataCenter","SST &amp; DC",
U2132="Exclu","Exclu",
U2132="SAT","SAT",
U2132="SPARE-ISSUE","SPARE-ISSUE",
U2132="Fiber CAmtel","TRANS_FO_CAMTEL",
U2132="Fiber AOF","Fiber AOF",
U2132="Projet OCM (HUAWEI)","TRAVAUX-HUAWEI",
U2132="Projet OCM (NOKIA)","TRAVAUX-NOKIA",
U2132="ACCESS-ISSUE","ACCESS-ISSUE",
U2132="Projet OCM (ZTE, NOKIA, autres projets)","TRAVAUX OCM",
U2132="No root CAuse","No root cause",
U2132="ODU HS","PDH",
U2132="IP &amp; VLAN","PDH",
U2132="Warehouse HUAWEI","SPARE-ISSUE",
U2132="SPARE-HS","SPARE-ISSUE",
U2132="Power Telco","BSS",U2132="no impacts","no impacts"
),"")</f>
        <v>Exclu</v>
      </c>
      <c r="T2132" s="41" t="str" cm="1">
        <f t="array" ref="T2132">IFERROR(_xlfn.IFS(
U2132="MPR ISSUE","TX ISSUE",
U2132="BSS Hardware Issue","RAN ISSUE",
U2132="Sites strategiques, MLL, Pylone, etc.","ENVTECH",
U2132="AKTIVCO DEFAUT GE &amp; POWER Cabinet","POWER ISSUE",
U2132="AKTIVCO Coupure ENEO &amp; Baisse de tension","POWER ISSUE",
U2132="Coupure ENEO &amp; Baisse de tension","POWER ISSUE",
U2132="Defaut GE &amp; POWER Cabinet","POWER ISSUE",
U2132="Sharing","POWER ISSUE",
U2132="Sites strategiques &amp; DataCenter","POWER ISSUE",
U2132="Exclu","Exclu",
U2132="SAT","TX ISSUE",
U2132="SPARE-ISSUE","SPARE-ISSUE",
U2132="Fiber CAmtel","TX ISSUE",
U2132="Fiber AOF","TX ISSUE",
U2132="Projet OCM (HUAWEI)","TRAVAUX-HUAWEI",
U2132="Projet OCM (NOKIA)","TRAVAUX -NOKIA",
U2132="ACCESS-ISSUE","ACCESS-ISSUE",
U2132="Projet OCM (ZTE, NOKIA, autres projets)","TRAVAUX OCM",
U2132="No root CAuse","No root cause",
U2132="ODU HS","TX ISSUE",
U2132="IP &amp; VLAN","TX ISSUE",
U2132="Warehouse HUAWEI","SPARE-ISSUE",
U2132="SPARE-HS","SPARE-ISSUE",
U2132="Power Telco","RAN ISSUE",U2132="no impacts","no impacts"
),"")</f>
        <v>Exclu</v>
      </c>
      <c r="U2132" s="68" t="s">
        <v>5537</v>
      </c>
      <c r="V2132" s="41" t="str" cm="1">
        <f t="array" ref="V2132">IFERROR(_xlfn.IFS(
U2132="MPR ISSUE","ACTIVE",
U2132="BSS Hardware Issue","ACTIVE",
U2132="Sites strategiques, MLL, Pylone, etc.","PASSIVE",
U2132="AKTIVCO DEFAUT GE &amp; POWER Cabinet","PASSIVE",
U2132="AKTIVCO Coupure ENEO &amp; Baisse de tension","PASSIVE",
U2132="Coupure ENEO &amp; Baisse de tension","PASSIVE",
U2132="Defaut GE &amp; POWER Cabinet","PASSIVE",
U2132="Sharing","PASSIVE",
U2132="Sites strategiques &amp; DataCenter","PASSIVE",
U2132="Exclu","Exclu",
U2132="SAT","ACTIVE",
U2132="SPARE-ISSUE","SPARE-ISSUE",
U2132="Fiber CAmtel","ACTIVE",
U2132="Fiber AOF","ACTIVE",
U2132="Projet OCM (HUAWEI)","PLANNED WORKS",
U2132="Projet OCM (NOKIA)","PLANNED WORKS",
U2132="ACCESS-ISSUE","ACCESS-ISSUE",
U2132="Projet OCM (ZTE, NOKIA, autres projets)","PLANNED WORKS",
U2132="No root CAuse","No root cause",
U2132="ODU HS","ACTIVE",
U2132="IP &amp; VLAN","ACTIVE",
U2132="Warehouse HUAWEI","SPARE-ISSUE",
U2132="SPARE-HS","SPARE-ISSUE",
U2132="Power Telco","ACTIVE", U2132="no impacts","no impacts"
),"")</f>
        <v>Exclu</v>
      </c>
      <c r="W2132" s="113"/>
      <c r="X2132" s="113"/>
      <c r="Y2132" s="113"/>
      <c r="Z2132" s="113"/>
      <c r="AA2132" s="113"/>
      <c r="AB2132" s="17" t="s">
        <v>5465</v>
      </c>
      <c r="AC2132" s="17" t="str">
        <f>_xlfn.XLOOKUP(B2132,'INCIDENT-04-27-2026'!E:E,'INCIDENT-04-27-2026'!F:F,"")</f>
        <v/>
      </c>
      <c r="AD2132" s="9"/>
      <c r="AE2132" s="7" t="s">
        <v>5465</v>
      </c>
      <c r="AF2132" s="6" t="str">
        <f>_xlfn.XLOOKUP(B2132,'[13]Input_27-04'!$B:$B,'[13]Input_27-04'!$M:$M,"")</f>
        <v/>
      </c>
      <c r="AG2132" s="7"/>
      <c r="AH2132" s="3"/>
      <c r="AI2132" s="18" t="str">
        <f>_xlfn.XLOOKUP(B2132,'[3]Cells Huawei 27042026 10h'!$B:$B,'[3]Cells Huawei 27042026 10h'!$T:$T,"")</f>
        <v/>
      </c>
      <c r="AJ2132" s="18" t="str">
        <f>_xlfn.XLOOKUP(B2132,'[3]Cells Huawei 27042026 15h'!$B:$B,'[3]Cells Huawei 27042026 15h'!$T:$T,"")</f>
        <v/>
      </c>
      <c r="AK2132" s="18" t="str">
        <f>_xlfn.XLOOKUP(B2132,'[4]cells down 27042026 11h28'!$B:$B,'[4]cells down 27042026 11h28'!$R:$R,"")</f>
        <v/>
      </c>
      <c r="AL2132" s="18" t="str">
        <f>_xlfn.XLOOKUP(B2132,'[4]cells down 27042026 18h01'!$B:$B,'[4]cells down 27042026 18h01'!$R:$R,"")</f>
        <v/>
      </c>
      <c r="AM2132" s="18" t="str">
        <f>_xlfn.XLOOKUP(B2132,'[5]cell downs 27042026 11h'!$B:$B,'[5]cell downs 27042026 11h'!$R:$R,"")</f>
        <v/>
      </c>
      <c r="AN2132" s="18" t="str">
        <f>_xlfn.XLOOKUP(B2132,'[5]cell downs 27042026 17h40'!$B:$B,'[5]cell downs 27042026 17h40'!$R:$R,"")</f>
        <v/>
      </c>
      <c r="AO2132" s="18" t="str">
        <f>_xlfn.XLOOKUP(B2132,'[6]ALL SITES DOWN'!$D:$D,'[6]ALL SITES DOWN'!$J:$J,"")</f>
        <v/>
      </c>
      <c r="AP2132" s="18" t="str">
        <f>_xlfn.XLOOKUP(B2132,'[7]ALL SITES DOWN'!$D:$D,'[7]ALL SITES DOWN'!$J:$J,"")</f>
        <v/>
      </c>
      <c r="AQ2132" s="9" t="str">
        <f>_xlfn.XLOOKUP(B2132,[8]sheet1!$AC:$AC,[8]sheet1!$AF:$AF,"")</f>
        <v/>
      </c>
      <c r="AR2132" s="14"/>
      <c r="AS2132" s="14" t="s">
        <v>5465</v>
      </c>
      <c r="AT2132" s="14" t="str">
        <f>_xlfn.XLOOKUP(B2132,'[9]cell downs 18042026 17h'!$B:$B,'[9]cell downs 18042026 17h'!$B:$B,"")</f>
        <v/>
      </c>
      <c r="AU2132" s="14" t="str">
        <f>_xlfn.XLOOKUP(B2132,'[10]Cells Huawei 19042026 15h'!$B:$B,'[10]Cells Huawei 19042026 15h'!$B:$B,"")</f>
        <v/>
      </c>
      <c r="AV2132" s="9" t="str">
        <f>_xlfn.XLOOKUP(B2132,'[11]cells down 19042026 9H40'!$B:$B,'[11]cells down 19042026 9H40'!$B:$B,"")</f>
        <v/>
      </c>
    </row>
    <row r="2133" spans="1:48" hidden="1" x14ac:dyDescent="0.3">
      <c r="A2133" s="1" t="s">
        <v>3675</v>
      </c>
      <c r="B2133" s="8" t="s">
        <v>3676</v>
      </c>
      <c r="C2133" s="3" t="str">
        <f>_xlfn.XLOOKUP(B2133,'[1]daily break down'!$D:$D,'[1]daily break down'!$E:$E,"")</f>
        <v>CENTRE</v>
      </c>
      <c r="D2133" s="1" t="s">
        <v>11</v>
      </c>
      <c r="E2133" s="1" t="s">
        <v>96</v>
      </c>
      <c r="F2133" s="3" t="s">
        <v>69</v>
      </c>
      <c r="G2133" s="1" t="s">
        <v>3677</v>
      </c>
      <c r="H2133" s="29" t="str">
        <f>_xlfn.XLOOKUP(B2133,[2]CALCULATION!$B:$B,[2]CALCULATION!$H:$H,"")</f>
        <v>ZTE</v>
      </c>
      <c r="I2133" s="26">
        <v>0</v>
      </c>
      <c r="J2133" s="26">
        <v>0</v>
      </c>
      <c r="K2133" s="26">
        <v>0</v>
      </c>
      <c r="L2133" s="26">
        <v>0</v>
      </c>
      <c r="M2133" s="26">
        <v>0</v>
      </c>
      <c r="N2133" s="26">
        <v>0</v>
      </c>
      <c r="O2133" s="26">
        <v>0</v>
      </c>
      <c r="P2133" s="114" t="s">
        <v>6364</v>
      </c>
      <c r="Q2133" s="42" t="s">
        <v>5538</v>
      </c>
      <c r="R2133" s="42"/>
      <c r="S2133" s="41" t="str" cm="1">
        <f t="array" ref="S2133">IFERROR(_xlfn.IFS(
U2133="MPR ISSUE","PDH",
U2133="BSS Hardware Issue","BSS",
U2133="Sites strategiques, MLL, Pylone, etc.","ENVTECH",
U2133="AKTIVCO DEFAUT GE &amp; POWER Cabinet","AKTIVCO",
U2133="AKTIVCO Coupure ENEO &amp; Baisse de tension","AKTIVCO GRID ONLY",
U2133="Coupure ENEO &amp; Baisse de tension","IHS GRID ONLY",
U2133="Defaut GE &amp; POWER Cabinet","IHS",
U2133="Sharing","Partners",
U2133="Sites strategiques &amp; DataCenter","SST &amp; DC",
U2133="Exclu","Exclu",
U2133="SAT","SAT",
U2133="SPARE-ISSUE","SPARE-ISSUE",
U2133="Fiber CAmtel","TRANS_FO_CAMTEL",
U2133="Fiber AOF","Fiber AOF",
U2133="Projet OCM (HUAWEI)","TRAVAUX-HUAWEI",
U2133="Projet OCM (NOKIA)","TRAVAUX-NOKIA",
U2133="ACCESS-ISSUE","ACCESS-ISSUE",
U2133="Projet OCM (ZTE, NOKIA, autres projets)","TRAVAUX OCM",
U2133="No root CAuse","No root cause",
U2133="ODU HS","PDH",
U2133="IP &amp; VLAN","PDH",
U2133="Warehouse HUAWEI","SPARE-ISSUE",
U2133="SPARE-HS","SPARE-ISSUE",
U2133="Power Telco","BSS",U2133="no impacts","no impacts"
),"")</f>
        <v>No root cause</v>
      </c>
      <c r="T2133" s="41" t="str" cm="1">
        <f t="array" ref="T2133">IFERROR(_xlfn.IFS(
U2133="MPR ISSUE","TX ISSUE",
U2133="BSS Hardware Issue","RAN ISSUE",
U2133="Sites strategiques, MLL, Pylone, etc.","ENVTECH",
U2133="AKTIVCO DEFAUT GE &amp; POWER Cabinet","POWER ISSUE",
U2133="AKTIVCO Coupure ENEO &amp; Baisse de tension","POWER ISSUE",
U2133="Coupure ENEO &amp; Baisse de tension","POWER ISSUE",
U2133="Defaut GE &amp; POWER Cabinet","POWER ISSUE",
U2133="Sharing","POWER ISSUE",
U2133="Sites strategiques &amp; DataCenter","POWER ISSUE",
U2133="Exclu","Exclu",
U2133="SAT","TX ISSUE",
U2133="SPARE-ISSUE","SPARE-ISSUE",
U2133="Fiber CAmtel","TX ISSUE",
U2133="Fiber AOF","TX ISSUE",
U2133="Projet OCM (HUAWEI)","TRAVAUX-HUAWEI",
U2133="Projet OCM (NOKIA)","TRAVAUX -NOKIA",
U2133="ACCESS-ISSUE","ACCESS-ISSUE",
U2133="Projet OCM (ZTE, NOKIA, autres projets)","TRAVAUX OCM",
U2133="No root CAuse","No root cause",
U2133="ODU HS","TX ISSUE",
U2133="IP &amp; VLAN","TX ISSUE",
U2133="Warehouse HUAWEI","SPARE-ISSUE",
U2133="SPARE-HS","SPARE-ISSUE",
U2133="Power Telco","RAN ISSUE",U2133="no impacts","no impacts"
),"")</f>
        <v>No root cause</v>
      </c>
      <c r="U2133" s="68" t="s">
        <v>5691</v>
      </c>
      <c r="V2133" s="41" t="str" cm="1">
        <f t="array" ref="V2133">IFERROR(_xlfn.IFS(
U2133="MPR ISSUE","ACTIVE",
U2133="BSS Hardware Issue","ACTIVE",
U2133="Sites strategiques, MLL, Pylone, etc.","PASSIVE",
U2133="AKTIVCO DEFAUT GE &amp; POWER Cabinet","PASSIVE",
U2133="AKTIVCO Coupure ENEO &amp; Baisse de tension","PASSIVE",
U2133="Coupure ENEO &amp; Baisse de tension","PASSIVE",
U2133="Defaut GE &amp; POWER Cabinet","PASSIVE",
U2133="Sharing","PASSIVE",
U2133="Sites strategiques &amp; DataCenter","PASSIVE",
U2133="Exclu","Exclu",
U2133="SAT","ACTIVE",
U2133="SPARE-ISSUE","SPARE-ISSUE",
U2133="Fiber CAmtel","ACTIVE",
U2133="Fiber AOF","ACTIVE",
U2133="Projet OCM (HUAWEI)","PLANNED WORKS",
U2133="Projet OCM (NOKIA)","PLANNED WORKS",
U2133="ACCESS-ISSUE","ACCESS-ISSUE",
U2133="Projet OCM (ZTE, NOKIA, autres projets)","PLANNED WORKS",
U2133="No root CAuse","No root cause",
U2133="ODU HS","ACTIVE",
U2133="IP &amp; VLAN","ACTIVE",
U2133="Warehouse HUAWEI","SPARE-ISSUE",
U2133="SPARE-HS","SPARE-ISSUE",
U2133="Power Telco","ACTIVE", U2133="no impacts","no impacts"
),"")</f>
        <v>No root cause</v>
      </c>
      <c r="W2133" s="113"/>
      <c r="X2133" s="113"/>
      <c r="Y2133" s="113"/>
      <c r="Z2133" s="113"/>
      <c r="AA2133" s="113"/>
      <c r="AB2133" s="17" t="s">
        <v>5465</v>
      </c>
      <c r="AC2133" s="17" t="str">
        <f>_xlfn.XLOOKUP(B2133,'INCIDENT-04-27-2026'!E:E,'INCIDENT-04-27-2026'!F:F,"")</f>
        <v/>
      </c>
      <c r="AD2133" s="9"/>
      <c r="AE2133" s="7" t="s">
        <v>5465</v>
      </c>
      <c r="AF2133" s="6" t="str">
        <f>_xlfn.XLOOKUP(B2133,'[13]Input_27-04'!$B:$B,'[13]Input_27-04'!$M:$M,"")</f>
        <v/>
      </c>
      <c r="AG2133" s="7"/>
      <c r="AH2133" s="3"/>
      <c r="AI2133" s="18" t="str">
        <f>_xlfn.XLOOKUP(B2133,'[3]Cells Huawei 27042026 10h'!$B:$B,'[3]Cells Huawei 27042026 10h'!$T:$T,"")</f>
        <v/>
      </c>
      <c r="AJ2133" s="18" t="str">
        <f>_xlfn.XLOOKUP(B2133,'[3]Cells Huawei 27042026 15h'!$B:$B,'[3]Cells Huawei 27042026 15h'!$T:$T,"")</f>
        <v/>
      </c>
      <c r="AK2133" s="18" t="str">
        <f>_xlfn.XLOOKUP(B2133,'[4]cells down 27042026 11h28'!$B:$B,'[4]cells down 27042026 11h28'!$R:$R,"")</f>
        <v/>
      </c>
      <c r="AL2133" s="18" t="str">
        <f>_xlfn.XLOOKUP(B2133,'[4]cells down 27042026 18h01'!$B:$B,'[4]cells down 27042026 18h01'!$R:$R,"")</f>
        <v/>
      </c>
      <c r="AM2133" s="18" t="str">
        <f>_xlfn.XLOOKUP(B2133,'[5]cell downs 27042026 11h'!$B:$B,'[5]cell downs 27042026 11h'!$R:$R,"")</f>
        <v/>
      </c>
      <c r="AN2133" s="18" t="str">
        <f>_xlfn.XLOOKUP(B2133,'[5]cell downs 27042026 17h40'!$B:$B,'[5]cell downs 27042026 17h40'!$R:$R,"")</f>
        <v/>
      </c>
      <c r="AO2133" s="18" t="str">
        <f>_xlfn.XLOOKUP(B2133,'[6]ALL SITES DOWN'!$D:$D,'[6]ALL SITES DOWN'!$J:$J,"")</f>
        <v/>
      </c>
      <c r="AP2133" s="18" t="str">
        <f>_xlfn.XLOOKUP(B2133,'[7]ALL SITES DOWN'!$D:$D,'[7]ALL SITES DOWN'!$J:$J,"")</f>
        <v/>
      </c>
      <c r="AQ2133" s="9" t="str">
        <f>_xlfn.XLOOKUP(B2133,[8]sheet1!$AC:$AC,[8]sheet1!$AF:$AF,"")</f>
        <v/>
      </c>
      <c r="AR2133" s="14"/>
      <c r="AS2133" s="14" t="s">
        <v>5465</v>
      </c>
      <c r="AT2133" s="14" t="str">
        <f>_xlfn.XLOOKUP(B2133,'[9]cell downs 18042026 17h'!$B:$B,'[9]cell downs 18042026 17h'!$B:$B,"")</f>
        <v/>
      </c>
      <c r="AU2133" s="14" t="str">
        <f>_xlfn.XLOOKUP(B2133,'[10]Cells Huawei 19042026 15h'!$B:$B,'[10]Cells Huawei 19042026 15h'!$B:$B,"")</f>
        <v/>
      </c>
      <c r="AV2133" s="9" t="str">
        <f>_xlfn.XLOOKUP(B2133,'[11]cells down 19042026 9H40'!$B:$B,'[11]cells down 19042026 9H40'!$B:$B,"")</f>
        <v/>
      </c>
    </row>
    <row r="2134" spans="1:48" hidden="1" x14ac:dyDescent="0.3">
      <c r="A2134" s="1" t="s">
        <v>3698</v>
      </c>
      <c r="B2134" s="8" t="s">
        <v>3699</v>
      </c>
      <c r="C2134" s="3" t="str">
        <f>_xlfn.XLOOKUP(B2134,'[1]daily break down'!$D:$D,'[1]daily break down'!$E:$E,"")</f>
        <v>LITTORAL</v>
      </c>
      <c r="D2134" s="1" t="s">
        <v>11</v>
      </c>
      <c r="E2134" s="1" t="s">
        <v>12</v>
      </c>
      <c r="F2134" s="3" t="s">
        <v>31</v>
      </c>
      <c r="G2134" s="1" t="s">
        <v>3698</v>
      </c>
      <c r="H2134" s="29" t="str">
        <f>_xlfn.XLOOKUP(B2134,[2]CALCULATION!$B:$B,[2]CALCULATION!$H:$H,"")</f>
        <v>ZTE</v>
      </c>
      <c r="I2134" s="26">
        <v>0</v>
      </c>
      <c r="J2134" s="26">
        <v>0</v>
      </c>
      <c r="K2134" s="26">
        <v>0</v>
      </c>
      <c r="L2134" s="26">
        <v>0</v>
      </c>
      <c r="M2134" s="26">
        <v>0</v>
      </c>
      <c r="N2134" s="26">
        <v>0</v>
      </c>
      <c r="O2134" s="26">
        <v>0</v>
      </c>
      <c r="P2134" s="114" t="s">
        <v>6364</v>
      </c>
      <c r="Q2134" s="42" t="s">
        <v>5538</v>
      </c>
      <c r="R2134" s="42"/>
      <c r="S2134" s="41" t="str" cm="1">
        <f t="array" ref="S2134">IFERROR(_xlfn.IFS(
U2134="MPR ISSUE","PDH",
U2134="BSS Hardware Issue","BSS",
U2134="Sites strategiques, MLL, Pylone, etc.","ENVTECH",
U2134="AKTIVCO DEFAUT GE &amp; POWER Cabinet","AKTIVCO",
U2134="AKTIVCO Coupure ENEO &amp; Baisse de tension","AKTIVCO GRID ONLY",
U2134="Coupure ENEO &amp; Baisse de tension","IHS GRID ONLY",
U2134="Defaut GE &amp; POWER Cabinet","IHS",
U2134="Sharing","Partners",
U2134="Sites strategiques &amp; DataCenter","SST &amp; DC",
U2134="Exclu","Exclu",
U2134="SAT","SAT",
U2134="SPARE-ISSUE","SPARE-ISSUE",
U2134="Fiber CAmtel","TRANS_FO_CAMTEL",
U2134="Fiber AOF","Fiber AOF",
U2134="Projet OCM (HUAWEI)","TRAVAUX-HUAWEI",
U2134="Projet OCM (NOKIA)","TRAVAUX-NOKIA",
U2134="ACCESS-ISSUE","ACCESS-ISSUE",
U2134="Projet OCM (ZTE, NOKIA, autres projets)","TRAVAUX OCM",
U2134="No root CAuse","No root cause",
U2134="ODU HS","PDH",
U2134="IP &amp; VLAN","PDH",
U2134="Warehouse HUAWEI","SPARE-ISSUE",
U2134="SPARE-HS","SPARE-ISSUE",
U2134="Power Telco","BSS",U2134="no impacts","no impacts"
),"")</f>
        <v>No root cause</v>
      </c>
      <c r="T2134" s="41" t="str" cm="1">
        <f t="array" ref="T2134">IFERROR(_xlfn.IFS(
U2134="MPR ISSUE","TX ISSUE",
U2134="BSS Hardware Issue","RAN ISSUE",
U2134="Sites strategiques, MLL, Pylone, etc.","ENVTECH",
U2134="AKTIVCO DEFAUT GE &amp; POWER Cabinet","POWER ISSUE",
U2134="AKTIVCO Coupure ENEO &amp; Baisse de tension","POWER ISSUE",
U2134="Coupure ENEO &amp; Baisse de tension","POWER ISSUE",
U2134="Defaut GE &amp; POWER Cabinet","POWER ISSUE",
U2134="Sharing","POWER ISSUE",
U2134="Sites strategiques &amp; DataCenter","POWER ISSUE",
U2134="Exclu","Exclu",
U2134="SAT","TX ISSUE",
U2134="SPARE-ISSUE","SPARE-ISSUE",
U2134="Fiber CAmtel","TX ISSUE",
U2134="Fiber AOF","TX ISSUE",
U2134="Projet OCM (HUAWEI)","TRAVAUX-HUAWEI",
U2134="Projet OCM (NOKIA)","TRAVAUX -NOKIA",
U2134="ACCESS-ISSUE","ACCESS-ISSUE",
U2134="Projet OCM (ZTE, NOKIA, autres projets)","TRAVAUX OCM",
U2134="No root CAuse","No root cause",
U2134="ODU HS","TX ISSUE",
U2134="IP &amp; VLAN","TX ISSUE",
U2134="Warehouse HUAWEI","SPARE-ISSUE",
U2134="SPARE-HS","SPARE-ISSUE",
U2134="Power Telco","RAN ISSUE",U2134="no impacts","no impacts"
),"")</f>
        <v>No root cause</v>
      </c>
      <c r="U2134" s="68" t="s">
        <v>5691</v>
      </c>
      <c r="V2134" s="41" t="str" cm="1">
        <f t="array" ref="V2134">IFERROR(_xlfn.IFS(
U2134="MPR ISSUE","ACTIVE",
U2134="BSS Hardware Issue","ACTIVE",
U2134="Sites strategiques, MLL, Pylone, etc.","PASSIVE",
U2134="AKTIVCO DEFAUT GE &amp; POWER Cabinet","PASSIVE",
U2134="AKTIVCO Coupure ENEO &amp; Baisse de tension","PASSIVE",
U2134="Coupure ENEO &amp; Baisse de tension","PASSIVE",
U2134="Defaut GE &amp; POWER Cabinet","PASSIVE",
U2134="Sharing","PASSIVE",
U2134="Sites strategiques &amp; DataCenter","PASSIVE",
U2134="Exclu","Exclu",
U2134="SAT","ACTIVE",
U2134="SPARE-ISSUE","SPARE-ISSUE",
U2134="Fiber CAmtel","ACTIVE",
U2134="Fiber AOF","ACTIVE",
U2134="Projet OCM (HUAWEI)","PLANNED WORKS",
U2134="Projet OCM (NOKIA)","PLANNED WORKS",
U2134="ACCESS-ISSUE","ACCESS-ISSUE",
U2134="Projet OCM (ZTE, NOKIA, autres projets)","PLANNED WORKS",
U2134="No root CAuse","No root cause",
U2134="ODU HS","ACTIVE",
U2134="IP &amp; VLAN","ACTIVE",
U2134="Warehouse HUAWEI","SPARE-ISSUE",
U2134="SPARE-HS","SPARE-ISSUE",
U2134="Power Telco","ACTIVE", U2134="no impacts","no impacts"
),"")</f>
        <v>No root cause</v>
      </c>
      <c r="W2134" s="113"/>
      <c r="X2134" s="113"/>
      <c r="Y2134" s="113"/>
      <c r="Z2134" s="113"/>
      <c r="AA2134" s="113"/>
      <c r="AB2134" s="17" t="s">
        <v>5465</v>
      </c>
      <c r="AC2134" s="17" t="str">
        <f>_xlfn.XLOOKUP(B2134,'INCIDENT-04-27-2026'!E:E,'INCIDENT-04-27-2026'!F:F,"")</f>
        <v/>
      </c>
      <c r="AD2134" s="9"/>
      <c r="AE2134" s="7" t="s">
        <v>5465</v>
      </c>
      <c r="AF2134" s="6" t="str">
        <f>_xlfn.XLOOKUP(B2134,'[13]Input_27-04'!$B:$B,'[13]Input_27-04'!$M:$M,"")</f>
        <v/>
      </c>
      <c r="AG2134" s="7"/>
      <c r="AH2134" s="3"/>
      <c r="AI2134" s="18" t="str">
        <f>_xlfn.XLOOKUP(B2134,'[3]Cells Huawei 27042026 10h'!$B:$B,'[3]Cells Huawei 27042026 10h'!$T:$T,"")</f>
        <v/>
      </c>
      <c r="AJ2134" s="18" t="str">
        <f>_xlfn.XLOOKUP(B2134,'[3]Cells Huawei 27042026 15h'!$B:$B,'[3]Cells Huawei 27042026 15h'!$T:$T,"")</f>
        <v/>
      </c>
      <c r="AK2134" s="18" t="str">
        <f>_xlfn.XLOOKUP(B2134,'[4]cells down 27042026 11h28'!$B:$B,'[4]cells down 27042026 11h28'!$R:$R,"")</f>
        <v/>
      </c>
      <c r="AL2134" s="18" t="str">
        <f>_xlfn.XLOOKUP(B2134,'[4]cells down 27042026 18h01'!$B:$B,'[4]cells down 27042026 18h01'!$R:$R,"")</f>
        <v/>
      </c>
      <c r="AM2134" s="18" t="str">
        <f>_xlfn.XLOOKUP(B2134,'[5]cell downs 27042026 11h'!$B:$B,'[5]cell downs 27042026 11h'!$R:$R,"")</f>
        <v/>
      </c>
      <c r="AN2134" s="18" t="str">
        <f>_xlfn.XLOOKUP(B2134,'[5]cell downs 27042026 17h40'!$B:$B,'[5]cell downs 27042026 17h40'!$R:$R,"")</f>
        <v/>
      </c>
      <c r="AO2134" s="18" t="str">
        <f>_xlfn.XLOOKUP(B2134,'[6]ALL SITES DOWN'!$D:$D,'[6]ALL SITES DOWN'!$J:$J,"")</f>
        <v/>
      </c>
      <c r="AP2134" s="18" t="str">
        <f>_xlfn.XLOOKUP(B2134,'[7]ALL SITES DOWN'!$D:$D,'[7]ALL SITES DOWN'!$J:$J,"")</f>
        <v/>
      </c>
      <c r="AQ2134" s="9" t="str">
        <f>_xlfn.XLOOKUP(B2134,[8]sheet1!$AC:$AC,[8]sheet1!$AF:$AF,"")</f>
        <v/>
      </c>
      <c r="AR2134" s="14"/>
      <c r="AS2134" s="14" t="s">
        <v>5465</v>
      </c>
      <c r="AT2134" s="14" t="str">
        <f>_xlfn.XLOOKUP(B2134,'[9]cell downs 18042026 17h'!$B:$B,'[9]cell downs 18042026 17h'!$B:$B,"")</f>
        <v/>
      </c>
      <c r="AU2134" s="14" t="str">
        <f>_xlfn.XLOOKUP(B2134,'[10]Cells Huawei 19042026 15h'!$B:$B,'[10]Cells Huawei 19042026 15h'!$B:$B,"")</f>
        <v/>
      </c>
      <c r="AV2134" s="9" t="str">
        <f>_xlfn.XLOOKUP(B2134,'[11]cells down 19042026 9H40'!$B:$B,'[11]cells down 19042026 9H40'!$B:$B,"")</f>
        <v/>
      </c>
    </row>
    <row r="2135" spans="1:48" hidden="1" x14ac:dyDescent="0.3">
      <c r="A2135" s="1" t="s">
        <v>3678</v>
      </c>
      <c r="B2135" s="8" t="s">
        <v>3679</v>
      </c>
      <c r="C2135" s="3" t="str">
        <f>_xlfn.XLOOKUP(B2135,'[1]daily break down'!$D:$D,'[1]daily break down'!$E:$E,"")</f>
        <v>CENTRE</v>
      </c>
      <c r="D2135" s="1" t="s">
        <v>357</v>
      </c>
      <c r="E2135" s="1" t="s">
        <v>122</v>
      </c>
      <c r="F2135" s="3" t="s">
        <v>226</v>
      </c>
      <c r="G2135" s="1" t="s">
        <v>3678</v>
      </c>
      <c r="H2135" s="29" t="str">
        <f>_xlfn.XLOOKUP(B2135,[2]CALCULATION!$B:$B,[2]CALCULATION!$H:$H,"")</f>
        <v>ZTE</v>
      </c>
      <c r="I2135" s="26">
        <v>0</v>
      </c>
      <c r="J2135" s="26">
        <v>0</v>
      </c>
      <c r="K2135" s="26">
        <v>0</v>
      </c>
      <c r="L2135" s="26">
        <v>0</v>
      </c>
      <c r="M2135" s="26">
        <v>0</v>
      </c>
      <c r="N2135" s="26">
        <v>0</v>
      </c>
      <c r="O2135" s="26">
        <v>0</v>
      </c>
      <c r="P2135" s="114" t="s">
        <v>6364</v>
      </c>
      <c r="Q2135" s="42" t="s">
        <v>5538</v>
      </c>
      <c r="R2135" s="42"/>
      <c r="S2135" s="41" t="str" cm="1">
        <f t="array" ref="S2135">IFERROR(_xlfn.IFS(
U2135="MPR ISSUE","PDH",
U2135="BSS Hardware Issue","BSS",
U2135="Sites strategiques, MLL, Pylone, etc.","ENVTECH",
U2135="AKTIVCO DEFAUT GE &amp; POWER Cabinet","AKTIVCO",
U2135="AKTIVCO Coupure ENEO &amp; Baisse de tension","AKTIVCO GRID ONLY",
U2135="Coupure ENEO &amp; Baisse de tension","IHS GRID ONLY",
U2135="Defaut GE &amp; POWER Cabinet","IHS",
U2135="Sharing","Partners",
U2135="Sites strategiques &amp; DataCenter","SST &amp; DC",
U2135="Exclu","Exclu",
U2135="SAT","SAT",
U2135="SPARE-ISSUE","SPARE-ISSUE",
U2135="Fiber CAmtel","TRANS_FO_CAMTEL",
U2135="Fiber AOF","Fiber AOF",
U2135="Projet OCM (HUAWEI)","TRAVAUX-HUAWEI",
U2135="Projet OCM (NOKIA)","TRAVAUX-NOKIA",
U2135="ACCESS-ISSUE","ACCESS-ISSUE",
U2135="Projet OCM (ZTE, NOKIA, autres projets)","TRAVAUX OCM",
U2135="No root CAuse","No root cause",
U2135="ODU HS","PDH",
U2135="IP &amp; VLAN","PDH",
U2135="Warehouse HUAWEI","SPARE-ISSUE",
U2135="SPARE-HS","SPARE-ISSUE",
U2135="Power Telco","BSS",U2135="no impacts","no impacts"
),"")</f>
        <v>No root cause</v>
      </c>
      <c r="T2135" s="41" t="str" cm="1">
        <f t="array" ref="T2135">IFERROR(_xlfn.IFS(
U2135="MPR ISSUE","TX ISSUE",
U2135="BSS Hardware Issue","RAN ISSUE",
U2135="Sites strategiques, MLL, Pylone, etc.","ENVTECH",
U2135="AKTIVCO DEFAUT GE &amp; POWER Cabinet","POWER ISSUE",
U2135="AKTIVCO Coupure ENEO &amp; Baisse de tension","POWER ISSUE",
U2135="Coupure ENEO &amp; Baisse de tension","POWER ISSUE",
U2135="Defaut GE &amp; POWER Cabinet","POWER ISSUE",
U2135="Sharing","POWER ISSUE",
U2135="Sites strategiques &amp; DataCenter","POWER ISSUE",
U2135="Exclu","Exclu",
U2135="SAT","TX ISSUE",
U2135="SPARE-ISSUE","SPARE-ISSUE",
U2135="Fiber CAmtel","TX ISSUE",
U2135="Fiber AOF","TX ISSUE",
U2135="Projet OCM (HUAWEI)","TRAVAUX-HUAWEI",
U2135="Projet OCM (NOKIA)","TRAVAUX -NOKIA",
U2135="ACCESS-ISSUE","ACCESS-ISSUE",
U2135="Projet OCM (ZTE, NOKIA, autres projets)","TRAVAUX OCM",
U2135="No root CAuse","No root cause",
U2135="ODU HS","TX ISSUE",
U2135="IP &amp; VLAN","TX ISSUE",
U2135="Warehouse HUAWEI","SPARE-ISSUE",
U2135="SPARE-HS","SPARE-ISSUE",
U2135="Power Telco","RAN ISSUE",U2135="no impacts","no impacts"
),"")</f>
        <v>No root cause</v>
      </c>
      <c r="U2135" s="68" t="s">
        <v>5691</v>
      </c>
      <c r="V2135" s="41" t="str" cm="1">
        <f t="array" ref="V2135">IFERROR(_xlfn.IFS(
U2135="MPR ISSUE","ACTIVE",
U2135="BSS Hardware Issue","ACTIVE",
U2135="Sites strategiques, MLL, Pylone, etc.","PASSIVE",
U2135="AKTIVCO DEFAUT GE &amp; POWER Cabinet","PASSIVE",
U2135="AKTIVCO Coupure ENEO &amp; Baisse de tension","PASSIVE",
U2135="Coupure ENEO &amp; Baisse de tension","PASSIVE",
U2135="Defaut GE &amp; POWER Cabinet","PASSIVE",
U2135="Sharing","PASSIVE",
U2135="Sites strategiques &amp; DataCenter","PASSIVE",
U2135="Exclu","Exclu",
U2135="SAT","ACTIVE",
U2135="SPARE-ISSUE","SPARE-ISSUE",
U2135="Fiber CAmtel","ACTIVE",
U2135="Fiber AOF","ACTIVE",
U2135="Projet OCM (HUAWEI)","PLANNED WORKS",
U2135="Projet OCM (NOKIA)","PLANNED WORKS",
U2135="ACCESS-ISSUE","ACCESS-ISSUE",
U2135="Projet OCM (ZTE, NOKIA, autres projets)","PLANNED WORKS",
U2135="No root CAuse","No root cause",
U2135="ODU HS","ACTIVE",
U2135="IP &amp; VLAN","ACTIVE",
U2135="Warehouse HUAWEI","SPARE-ISSUE",
U2135="SPARE-HS","SPARE-ISSUE",
U2135="Power Telco","ACTIVE", U2135="no impacts","no impacts"
),"")</f>
        <v>No root cause</v>
      </c>
      <c r="W2135" s="113"/>
      <c r="X2135" s="113"/>
      <c r="Y2135" s="113"/>
      <c r="Z2135" s="113"/>
      <c r="AA2135" s="113"/>
      <c r="AB2135" s="17" t="s">
        <v>5465</v>
      </c>
      <c r="AC2135" s="17" t="str">
        <f>_xlfn.XLOOKUP(B2135,'INCIDENT-04-27-2026'!E:E,'INCIDENT-04-27-2026'!F:F,"")</f>
        <v/>
      </c>
      <c r="AD2135" s="9"/>
      <c r="AE2135" s="7" t="s">
        <v>5465</v>
      </c>
      <c r="AF2135" s="6" t="str">
        <f>_xlfn.XLOOKUP(B2135,'[13]Input_27-04'!$B:$B,'[13]Input_27-04'!$M:$M,"")</f>
        <v/>
      </c>
      <c r="AG2135" s="7"/>
      <c r="AH2135" s="3"/>
      <c r="AI2135" s="18" t="str">
        <f>_xlfn.XLOOKUP(B2135,'[3]Cells Huawei 27042026 10h'!$B:$B,'[3]Cells Huawei 27042026 10h'!$T:$T,"")</f>
        <v/>
      </c>
      <c r="AJ2135" s="18" t="str">
        <f>_xlfn.XLOOKUP(B2135,'[3]Cells Huawei 27042026 15h'!$B:$B,'[3]Cells Huawei 27042026 15h'!$T:$T,"")</f>
        <v/>
      </c>
      <c r="AK2135" s="18" t="str">
        <f>_xlfn.XLOOKUP(B2135,'[4]cells down 27042026 11h28'!$B:$B,'[4]cells down 27042026 11h28'!$R:$R,"")</f>
        <v/>
      </c>
      <c r="AL2135" s="18" t="str">
        <f>_xlfn.XLOOKUP(B2135,'[4]cells down 27042026 18h01'!$B:$B,'[4]cells down 27042026 18h01'!$R:$R,"")</f>
        <v/>
      </c>
      <c r="AM2135" s="18" t="str">
        <f>_xlfn.XLOOKUP(B2135,'[5]cell downs 27042026 11h'!$B:$B,'[5]cell downs 27042026 11h'!$R:$R,"")</f>
        <v/>
      </c>
      <c r="AN2135" s="18" t="str">
        <f>_xlfn.XLOOKUP(B2135,'[5]cell downs 27042026 17h40'!$B:$B,'[5]cell downs 27042026 17h40'!$R:$R,"")</f>
        <v/>
      </c>
      <c r="AO2135" s="18" t="str">
        <f>_xlfn.XLOOKUP(B2135,'[6]ALL SITES DOWN'!$D:$D,'[6]ALL SITES DOWN'!$J:$J,"")</f>
        <v/>
      </c>
      <c r="AP2135" s="18" t="str">
        <f>_xlfn.XLOOKUP(B2135,'[7]ALL SITES DOWN'!$D:$D,'[7]ALL SITES DOWN'!$J:$J,"")</f>
        <v/>
      </c>
      <c r="AQ2135" s="9" t="str">
        <f>_xlfn.XLOOKUP(B2135,[8]sheet1!$AC:$AC,[8]sheet1!$AF:$AF,"")</f>
        <v/>
      </c>
      <c r="AR2135" s="14"/>
      <c r="AS2135" s="14" t="s">
        <v>5465</v>
      </c>
      <c r="AT2135" s="14" t="str">
        <f>_xlfn.XLOOKUP(B2135,'[9]cell downs 18042026 17h'!$B:$B,'[9]cell downs 18042026 17h'!$B:$B,"")</f>
        <v/>
      </c>
      <c r="AU2135" s="14" t="str">
        <f>_xlfn.XLOOKUP(B2135,'[10]Cells Huawei 19042026 15h'!$B:$B,'[10]Cells Huawei 19042026 15h'!$B:$B,"")</f>
        <v/>
      </c>
      <c r="AV2135" s="9" t="str">
        <f>_xlfn.XLOOKUP(B2135,'[11]cells down 19042026 9H40'!$B:$B,'[11]cells down 19042026 9H40'!$B:$B,"")</f>
        <v/>
      </c>
    </row>
    <row r="2136" spans="1:48" hidden="1" x14ac:dyDescent="0.3">
      <c r="A2136" s="1" t="s">
        <v>3680</v>
      </c>
      <c r="B2136" s="8" t="s">
        <v>3681</v>
      </c>
      <c r="C2136" s="3" t="str">
        <f>_xlfn.XLOOKUP(B2136,'[1]daily break down'!$D:$D,'[1]daily break down'!$E:$E,"")</f>
        <v>CENTRE</v>
      </c>
      <c r="D2136" s="1"/>
      <c r="E2136" s="1"/>
      <c r="F2136" s="3" t="s">
        <v>226</v>
      </c>
      <c r="G2136" s="1" t="s">
        <v>3682</v>
      </c>
      <c r="H2136" s="29" t="str">
        <f>_xlfn.XLOOKUP(B2136,[2]CALCULATION!$B:$B,[2]CALCULATION!$H:$H,"")</f>
        <v>ZTE</v>
      </c>
      <c r="I2136" s="26">
        <v>0</v>
      </c>
      <c r="J2136" s="26">
        <v>0</v>
      </c>
      <c r="K2136" s="26">
        <v>0</v>
      </c>
      <c r="L2136" s="26">
        <v>0</v>
      </c>
      <c r="M2136" s="26">
        <v>0</v>
      </c>
      <c r="N2136" s="26">
        <v>0</v>
      </c>
      <c r="O2136" s="26">
        <v>0</v>
      </c>
      <c r="P2136" s="114" t="s">
        <v>6364</v>
      </c>
      <c r="Q2136" s="42" t="s">
        <v>5538</v>
      </c>
      <c r="R2136" s="42"/>
      <c r="S2136" s="41" t="str" cm="1">
        <f t="array" ref="S2136">IFERROR(_xlfn.IFS(
U2136="MPR ISSUE","PDH",
U2136="BSS Hardware Issue","BSS",
U2136="Sites strategiques, MLL, Pylone, etc.","ENVTECH",
U2136="AKTIVCO DEFAUT GE &amp; POWER Cabinet","AKTIVCO",
U2136="AKTIVCO Coupure ENEO &amp; Baisse de tension","AKTIVCO GRID ONLY",
U2136="Coupure ENEO &amp; Baisse de tension","IHS GRID ONLY",
U2136="Defaut GE &amp; POWER Cabinet","IHS",
U2136="Sharing","Partners",
U2136="Sites strategiques &amp; DataCenter","SST &amp; DC",
U2136="Exclu","Exclu",
U2136="SAT","SAT",
U2136="SPARE-ISSUE","SPARE-ISSUE",
U2136="Fiber CAmtel","TRANS_FO_CAMTEL",
U2136="Fiber AOF","Fiber AOF",
U2136="Projet OCM (HUAWEI)","TRAVAUX-HUAWEI",
U2136="Projet OCM (NOKIA)","TRAVAUX-NOKIA",
U2136="ACCESS-ISSUE","ACCESS-ISSUE",
U2136="Projet OCM (ZTE, NOKIA, autres projets)","TRAVAUX OCM",
U2136="No root CAuse","No root cause",
U2136="ODU HS","PDH",
U2136="IP &amp; VLAN","PDH",
U2136="Warehouse HUAWEI","SPARE-ISSUE",
U2136="SPARE-HS","SPARE-ISSUE",
U2136="Power Telco","BSS",U2136="no impacts","no impacts"
),"")</f>
        <v>No root cause</v>
      </c>
      <c r="T2136" s="41" t="str" cm="1">
        <f t="array" ref="T2136">IFERROR(_xlfn.IFS(
U2136="MPR ISSUE","TX ISSUE",
U2136="BSS Hardware Issue","RAN ISSUE",
U2136="Sites strategiques, MLL, Pylone, etc.","ENVTECH",
U2136="AKTIVCO DEFAUT GE &amp; POWER Cabinet","POWER ISSUE",
U2136="AKTIVCO Coupure ENEO &amp; Baisse de tension","POWER ISSUE",
U2136="Coupure ENEO &amp; Baisse de tension","POWER ISSUE",
U2136="Defaut GE &amp; POWER Cabinet","POWER ISSUE",
U2136="Sharing","POWER ISSUE",
U2136="Sites strategiques &amp; DataCenter","POWER ISSUE",
U2136="Exclu","Exclu",
U2136="SAT","TX ISSUE",
U2136="SPARE-ISSUE","SPARE-ISSUE",
U2136="Fiber CAmtel","TX ISSUE",
U2136="Fiber AOF","TX ISSUE",
U2136="Projet OCM (HUAWEI)","TRAVAUX-HUAWEI",
U2136="Projet OCM (NOKIA)","TRAVAUX -NOKIA",
U2136="ACCESS-ISSUE","ACCESS-ISSUE",
U2136="Projet OCM (ZTE, NOKIA, autres projets)","TRAVAUX OCM",
U2136="No root CAuse","No root cause",
U2136="ODU HS","TX ISSUE",
U2136="IP &amp; VLAN","TX ISSUE",
U2136="Warehouse HUAWEI","SPARE-ISSUE",
U2136="SPARE-HS","SPARE-ISSUE",
U2136="Power Telco","RAN ISSUE",U2136="no impacts","no impacts"
),"")</f>
        <v>No root cause</v>
      </c>
      <c r="U2136" s="68" t="s">
        <v>5691</v>
      </c>
      <c r="V2136" s="41" t="str" cm="1">
        <f t="array" ref="V2136">IFERROR(_xlfn.IFS(
U2136="MPR ISSUE","ACTIVE",
U2136="BSS Hardware Issue","ACTIVE",
U2136="Sites strategiques, MLL, Pylone, etc.","PASSIVE",
U2136="AKTIVCO DEFAUT GE &amp; POWER Cabinet","PASSIVE",
U2136="AKTIVCO Coupure ENEO &amp; Baisse de tension","PASSIVE",
U2136="Coupure ENEO &amp; Baisse de tension","PASSIVE",
U2136="Defaut GE &amp; POWER Cabinet","PASSIVE",
U2136="Sharing","PASSIVE",
U2136="Sites strategiques &amp; DataCenter","PASSIVE",
U2136="Exclu","Exclu",
U2136="SAT","ACTIVE",
U2136="SPARE-ISSUE","SPARE-ISSUE",
U2136="Fiber CAmtel","ACTIVE",
U2136="Fiber AOF","ACTIVE",
U2136="Projet OCM (HUAWEI)","PLANNED WORKS",
U2136="Projet OCM (NOKIA)","PLANNED WORKS",
U2136="ACCESS-ISSUE","ACCESS-ISSUE",
U2136="Projet OCM (ZTE, NOKIA, autres projets)","PLANNED WORKS",
U2136="No root CAuse","No root cause",
U2136="ODU HS","ACTIVE",
U2136="IP &amp; VLAN","ACTIVE",
U2136="Warehouse HUAWEI","SPARE-ISSUE",
U2136="SPARE-HS","SPARE-ISSUE",
U2136="Power Telco","ACTIVE", U2136="no impacts","no impacts"
),"")</f>
        <v>No root cause</v>
      </c>
      <c r="W2136" s="113"/>
      <c r="X2136" s="113"/>
      <c r="Y2136" s="113"/>
      <c r="Z2136" s="113"/>
      <c r="AA2136" s="113"/>
      <c r="AB2136" s="17" t="s">
        <v>5465</v>
      </c>
      <c r="AC2136" s="17" t="str">
        <f>_xlfn.XLOOKUP(B2136,'INCIDENT-04-27-2026'!E:E,'INCIDENT-04-27-2026'!F:F,"")</f>
        <v/>
      </c>
      <c r="AD2136" s="9"/>
      <c r="AE2136" s="7" t="s">
        <v>5465</v>
      </c>
      <c r="AF2136" s="6" t="str">
        <f>_xlfn.XLOOKUP(B2136,'[13]Input_27-04'!$B:$B,'[13]Input_27-04'!$M:$M,"")</f>
        <v/>
      </c>
      <c r="AG2136" s="7"/>
      <c r="AH2136" s="3"/>
      <c r="AI2136" s="18" t="str">
        <f>_xlfn.XLOOKUP(B2136,'[3]Cells Huawei 27042026 10h'!$B:$B,'[3]Cells Huawei 27042026 10h'!$T:$T,"")</f>
        <v/>
      </c>
      <c r="AJ2136" s="18" t="str">
        <f>_xlfn.XLOOKUP(B2136,'[3]Cells Huawei 27042026 15h'!$B:$B,'[3]Cells Huawei 27042026 15h'!$T:$T,"")</f>
        <v/>
      </c>
      <c r="AK2136" s="18" t="str">
        <f>_xlfn.XLOOKUP(B2136,'[4]cells down 27042026 11h28'!$B:$B,'[4]cells down 27042026 11h28'!$R:$R,"")</f>
        <v/>
      </c>
      <c r="AL2136" s="18" t="str">
        <f>_xlfn.XLOOKUP(B2136,'[4]cells down 27042026 18h01'!$B:$B,'[4]cells down 27042026 18h01'!$R:$R,"")</f>
        <v/>
      </c>
      <c r="AM2136" s="18" t="str">
        <f>_xlfn.XLOOKUP(B2136,'[5]cell downs 27042026 11h'!$B:$B,'[5]cell downs 27042026 11h'!$R:$R,"")</f>
        <v/>
      </c>
      <c r="AN2136" s="18" t="str">
        <f>_xlfn.XLOOKUP(B2136,'[5]cell downs 27042026 17h40'!$B:$B,'[5]cell downs 27042026 17h40'!$R:$R,"")</f>
        <v/>
      </c>
      <c r="AO2136" s="18" t="str">
        <f>_xlfn.XLOOKUP(B2136,'[6]ALL SITES DOWN'!$D:$D,'[6]ALL SITES DOWN'!$J:$J,"")</f>
        <v/>
      </c>
      <c r="AP2136" s="18" t="str">
        <f>_xlfn.XLOOKUP(B2136,'[7]ALL SITES DOWN'!$D:$D,'[7]ALL SITES DOWN'!$J:$J,"")</f>
        <v/>
      </c>
      <c r="AQ2136" s="9" t="str">
        <f>_xlfn.XLOOKUP(B2136,[8]sheet1!$AC:$AC,[8]sheet1!$AF:$AF,"")</f>
        <v/>
      </c>
      <c r="AR2136" s="14"/>
      <c r="AS2136" s="14" t="s">
        <v>5465</v>
      </c>
      <c r="AT2136" s="14" t="str">
        <f>_xlfn.XLOOKUP(B2136,'[9]cell downs 18042026 17h'!$B:$B,'[9]cell downs 18042026 17h'!$B:$B,"")</f>
        <v/>
      </c>
      <c r="AU2136" s="14" t="str">
        <f>_xlfn.XLOOKUP(B2136,'[10]Cells Huawei 19042026 15h'!$B:$B,'[10]Cells Huawei 19042026 15h'!$B:$B,"")</f>
        <v/>
      </c>
      <c r="AV2136" s="9" t="str">
        <f>_xlfn.XLOOKUP(B2136,'[11]cells down 19042026 9H40'!$B:$B,'[11]cells down 19042026 9H40'!$B:$B,"")</f>
        <v/>
      </c>
    </row>
    <row r="2137" spans="1:48" hidden="1" x14ac:dyDescent="0.3">
      <c r="A2137" s="1" t="s">
        <v>3685</v>
      </c>
      <c r="B2137" s="8" t="s">
        <v>3686</v>
      </c>
      <c r="C2137" s="3" t="str">
        <f>_xlfn.XLOOKUP(B2137,'[1]daily break down'!$D:$D,'[1]daily break down'!$E:$E,"")</f>
        <v>CENTRE</v>
      </c>
      <c r="D2137" s="1"/>
      <c r="E2137" s="1"/>
      <c r="F2137" s="3" t="s">
        <v>69</v>
      </c>
      <c r="G2137" s="1" t="s">
        <v>1217</v>
      </c>
      <c r="H2137" s="29" t="str">
        <f>_xlfn.XLOOKUP(B2137,[2]CALCULATION!$B:$B,[2]CALCULATION!$H:$H,"")</f>
        <v>ZTE</v>
      </c>
      <c r="I2137" s="26">
        <v>0</v>
      </c>
      <c r="J2137" s="26">
        <v>0</v>
      </c>
      <c r="K2137" s="26">
        <v>0</v>
      </c>
      <c r="L2137" s="26">
        <v>0</v>
      </c>
      <c r="M2137" s="26">
        <v>0</v>
      </c>
      <c r="N2137" s="26">
        <v>0</v>
      </c>
      <c r="O2137" s="26">
        <v>0</v>
      </c>
      <c r="P2137" s="114" t="s">
        <v>6364</v>
      </c>
      <c r="Q2137" s="42" t="s">
        <v>5538</v>
      </c>
      <c r="R2137" s="42"/>
      <c r="S2137" s="41" t="str" cm="1">
        <f t="array" ref="S2137">IFERROR(_xlfn.IFS(
U2137="MPR ISSUE","PDH",
U2137="BSS Hardware Issue","BSS",
U2137="Sites strategiques, MLL, Pylone, etc.","ENVTECH",
U2137="AKTIVCO DEFAUT GE &amp; POWER Cabinet","AKTIVCO",
U2137="AKTIVCO Coupure ENEO &amp; Baisse de tension","AKTIVCO GRID ONLY",
U2137="Coupure ENEO &amp; Baisse de tension","IHS GRID ONLY",
U2137="Defaut GE &amp; POWER Cabinet","IHS",
U2137="Sharing","Partners",
U2137="Sites strategiques &amp; DataCenter","SST &amp; DC",
U2137="Exclu","Exclu",
U2137="SAT","SAT",
U2137="SPARE-ISSUE","SPARE-ISSUE",
U2137="Fiber CAmtel","TRANS_FO_CAMTEL",
U2137="Fiber AOF","Fiber AOF",
U2137="Projet OCM (HUAWEI)","TRAVAUX-HUAWEI",
U2137="Projet OCM (NOKIA)","TRAVAUX-NOKIA",
U2137="ACCESS-ISSUE","ACCESS-ISSUE",
U2137="Projet OCM (ZTE, NOKIA, autres projets)","TRAVAUX OCM",
U2137="No root CAuse","No root cause",
U2137="ODU HS","PDH",
U2137="IP &amp; VLAN","PDH",
U2137="Warehouse HUAWEI","SPARE-ISSUE",
U2137="SPARE-HS","SPARE-ISSUE",
U2137="Power Telco","BSS",U2137="no impacts","no impacts"
),"")</f>
        <v>No root cause</v>
      </c>
      <c r="T2137" s="41" t="str" cm="1">
        <f t="array" ref="T2137">IFERROR(_xlfn.IFS(
U2137="MPR ISSUE","TX ISSUE",
U2137="BSS Hardware Issue","RAN ISSUE",
U2137="Sites strategiques, MLL, Pylone, etc.","ENVTECH",
U2137="AKTIVCO DEFAUT GE &amp; POWER Cabinet","POWER ISSUE",
U2137="AKTIVCO Coupure ENEO &amp; Baisse de tension","POWER ISSUE",
U2137="Coupure ENEO &amp; Baisse de tension","POWER ISSUE",
U2137="Defaut GE &amp; POWER Cabinet","POWER ISSUE",
U2137="Sharing","POWER ISSUE",
U2137="Sites strategiques &amp; DataCenter","POWER ISSUE",
U2137="Exclu","Exclu",
U2137="SAT","TX ISSUE",
U2137="SPARE-ISSUE","SPARE-ISSUE",
U2137="Fiber CAmtel","TX ISSUE",
U2137="Fiber AOF","TX ISSUE",
U2137="Projet OCM (HUAWEI)","TRAVAUX-HUAWEI",
U2137="Projet OCM (NOKIA)","TRAVAUX -NOKIA",
U2137="ACCESS-ISSUE","ACCESS-ISSUE",
U2137="Projet OCM (ZTE, NOKIA, autres projets)","TRAVAUX OCM",
U2137="No root CAuse","No root cause",
U2137="ODU HS","TX ISSUE",
U2137="IP &amp; VLAN","TX ISSUE",
U2137="Warehouse HUAWEI","SPARE-ISSUE",
U2137="SPARE-HS","SPARE-ISSUE",
U2137="Power Telco","RAN ISSUE",U2137="no impacts","no impacts"
),"")</f>
        <v>No root cause</v>
      </c>
      <c r="U2137" s="68" t="s">
        <v>5691</v>
      </c>
      <c r="V2137" s="41" t="str" cm="1">
        <f t="array" ref="V2137">IFERROR(_xlfn.IFS(
U2137="MPR ISSUE","ACTIVE",
U2137="BSS Hardware Issue","ACTIVE",
U2137="Sites strategiques, MLL, Pylone, etc.","PASSIVE",
U2137="AKTIVCO DEFAUT GE &amp; POWER Cabinet","PASSIVE",
U2137="AKTIVCO Coupure ENEO &amp; Baisse de tension","PASSIVE",
U2137="Coupure ENEO &amp; Baisse de tension","PASSIVE",
U2137="Defaut GE &amp; POWER Cabinet","PASSIVE",
U2137="Sharing","PASSIVE",
U2137="Sites strategiques &amp; DataCenter","PASSIVE",
U2137="Exclu","Exclu",
U2137="SAT","ACTIVE",
U2137="SPARE-ISSUE","SPARE-ISSUE",
U2137="Fiber CAmtel","ACTIVE",
U2137="Fiber AOF","ACTIVE",
U2137="Projet OCM (HUAWEI)","PLANNED WORKS",
U2137="Projet OCM (NOKIA)","PLANNED WORKS",
U2137="ACCESS-ISSUE","ACCESS-ISSUE",
U2137="Projet OCM (ZTE, NOKIA, autres projets)","PLANNED WORKS",
U2137="No root CAuse","No root cause",
U2137="ODU HS","ACTIVE",
U2137="IP &amp; VLAN","ACTIVE",
U2137="Warehouse HUAWEI","SPARE-ISSUE",
U2137="SPARE-HS","SPARE-ISSUE",
U2137="Power Telco","ACTIVE", U2137="no impacts","no impacts"
),"")</f>
        <v>No root cause</v>
      </c>
      <c r="W2137" s="113"/>
      <c r="X2137" s="113"/>
      <c r="Y2137" s="113"/>
      <c r="Z2137" s="113"/>
      <c r="AA2137" s="113"/>
      <c r="AB2137" s="17" t="s">
        <v>5465</v>
      </c>
      <c r="AC2137" s="17" t="str">
        <f>_xlfn.XLOOKUP(B2137,'INCIDENT-04-27-2026'!E:E,'INCIDENT-04-27-2026'!F:F,"")</f>
        <v/>
      </c>
      <c r="AD2137" s="9"/>
      <c r="AE2137" s="7" t="s">
        <v>5465</v>
      </c>
      <c r="AF2137" s="6" t="str">
        <f>_xlfn.XLOOKUP(B2137,'[13]Input_27-04'!$B:$B,'[13]Input_27-04'!$M:$M,"")</f>
        <v/>
      </c>
      <c r="AG2137" s="7"/>
      <c r="AH2137" s="3"/>
      <c r="AI2137" s="18" t="str">
        <f>_xlfn.XLOOKUP(B2137,'[3]Cells Huawei 27042026 10h'!$B:$B,'[3]Cells Huawei 27042026 10h'!$T:$T,"")</f>
        <v/>
      </c>
      <c r="AJ2137" s="18" t="str">
        <f>_xlfn.XLOOKUP(B2137,'[3]Cells Huawei 27042026 15h'!$B:$B,'[3]Cells Huawei 27042026 15h'!$T:$T,"")</f>
        <v/>
      </c>
      <c r="AK2137" s="18" t="str">
        <f>_xlfn.XLOOKUP(B2137,'[4]cells down 27042026 11h28'!$B:$B,'[4]cells down 27042026 11h28'!$R:$R,"")</f>
        <v/>
      </c>
      <c r="AL2137" s="18" t="str">
        <f>_xlfn.XLOOKUP(B2137,'[4]cells down 27042026 18h01'!$B:$B,'[4]cells down 27042026 18h01'!$R:$R,"")</f>
        <v/>
      </c>
      <c r="AM2137" s="18" t="str">
        <f>_xlfn.XLOOKUP(B2137,'[5]cell downs 27042026 11h'!$B:$B,'[5]cell downs 27042026 11h'!$R:$R,"")</f>
        <v/>
      </c>
      <c r="AN2137" s="18" t="str">
        <f>_xlfn.XLOOKUP(B2137,'[5]cell downs 27042026 17h40'!$B:$B,'[5]cell downs 27042026 17h40'!$R:$R,"")</f>
        <v/>
      </c>
      <c r="AO2137" s="18" t="str">
        <f>_xlfn.XLOOKUP(B2137,'[6]ALL SITES DOWN'!$D:$D,'[6]ALL SITES DOWN'!$J:$J,"")</f>
        <v/>
      </c>
      <c r="AP2137" s="18" t="str">
        <f>_xlfn.XLOOKUP(B2137,'[7]ALL SITES DOWN'!$D:$D,'[7]ALL SITES DOWN'!$J:$J,"")</f>
        <v/>
      </c>
      <c r="AQ2137" s="9" t="str">
        <f>_xlfn.XLOOKUP(B2137,[8]sheet1!$AC:$AC,[8]sheet1!$AF:$AF,"")</f>
        <v/>
      </c>
      <c r="AR2137" s="14"/>
      <c r="AS2137" s="14" t="s">
        <v>5465</v>
      </c>
      <c r="AT2137" s="14" t="str">
        <f>_xlfn.XLOOKUP(B2137,'[9]cell downs 18042026 17h'!$B:$B,'[9]cell downs 18042026 17h'!$B:$B,"")</f>
        <v/>
      </c>
      <c r="AU2137" s="14" t="str">
        <f>_xlfn.XLOOKUP(B2137,'[10]Cells Huawei 19042026 15h'!$B:$B,'[10]Cells Huawei 19042026 15h'!$B:$B,"")</f>
        <v/>
      </c>
      <c r="AV2137" s="9" t="str">
        <f>_xlfn.XLOOKUP(B2137,'[11]cells down 19042026 9H40'!$B:$B,'[11]cells down 19042026 9H40'!$B:$B,"")</f>
        <v/>
      </c>
    </row>
    <row r="2138" spans="1:48" hidden="1" x14ac:dyDescent="0.3">
      <c r="A2138" s="1" t="s">
        <v>3687</v>
      </c>
      <c r="B2138" s="8" t="s">
        <v>3688</v>
      </c>
      <c r="C2138" s="3" t="str">
        <f>_xlfn.XLOOKUP(B2138,'[1]daily break down'!$D:$D,'[1]daily break down'!$E:$E,"")</f>
        <v>LITTORAL</v>
      </c>
      <c r="D2138" s="1" t="s">
        <v>18</v>
      </c>
      <c r="E2138" s="1"/>
      <c r="F2138" s="3" t="s">
        <v>31</v>
      </c>
      <c r="G2138" s="1" t="s">
        <v>3689</v>
      </c>
      <c r="H2138" s="29" t="str">
        <f>_xlfn.XLOOKUP(B2138,[2]CALCULATION!$B:$B,[2]CALCULATION!$H:$H,"")</f>
        <v>ZTE</v>
      </c>
      <c r="I2138" s="26">
        <v>0</v>
      </c>
      <c r="J2138" s="26">
        <v>0</v>
      </c>
      <c r="K2138" s="26">
        <v>0</v>
      </c>
      <c r="L2138" s="26">
        <v>0</v>
      </c>
      <c r="M2138" s="26">
        <v>0</v>
      </c>
      <c r="N2138" s="26">
        <v>0</v>
      </c>
      <c r="O2138" s="26">
        <v>0</v>
      </c>
      <c r="P2138" s="114" t="s">
        <v>6364</v>
      </c>
      <c r="Q2138" s="42" t="s">
        <v>5538</v>
      </c>
      <c r="R2138" s="42"/>
      <c r="S2138" s="41" t="str" cm="1">
        <f t="array" ref="S2138">IFERROR(_xlfn.IFS(
U2138="MPR ISSUE","PDH",
U2138="BSS Hardware Issue","BSS",
U2138="Sites strategiques, MLL, Pylone, etc.","ENVTECH",
U2138="AKTIVCO DEFAUT GE &amp; POWER Cabinet","AKTIVCO",
U2138="AKTIVCO Coupure ENEO &amp; Baisse de tension","AKTIVCO GRID ONLY",
U2138="Coupure ENEO &amp; Baisse de tension","IHS GRID ONLY",
U2138="Defaut GE &amp; POWER Cabinet","IHS",
U2138="Sharing","Partners",
U2138="Sites strategiques &amp; DataCenter","SST &amp; DC",
U2138="Exclu","Exclu",
U2138="SAT","SAT",
U2138="SPARE-ISSUE","SPARE-ISSUE",
U2138="Fiber CAmtel","TRANS_FO_CAMTEL",
U2138="Fiber AOF","Fiber AOF",
U2138="Projet OCM (HUAWEI)","TRAVAUX-HUAWEI",
U2138="Projet OCM (NOKIA)","TRAVAUX-NOKIA",
U2138="ACCESS-ISSUE","ACCESS-ISSUE",
U2138="Projet OCM (ZTE, NOKIA, autres projets)","TRAVAUX OCM",
U2138="No root CAuse","No root cause",
U2138="ODU HS","PDH",
U2138="IP &amp; VLAN","PDH",
U2138="Warehouse HUAWEI","SPARE-ISSUE",
U2138="SPARE-HS","SPARE-ISSUE",
U2138="Power Telco","BSS",U2138="no impacts","no impacts"
),"")</f>
        <v>No root cause</v>
      </c>
      <c r="T2138" s="41" t="str" cm="1">
        <f t="array" ref="T2138">IFERROR(_xlfn.IFS(
U2138="MPR ISSUE","TX ISSUE",
U2138="BSS Hardware Issue","RAN ISSUE",
U2138="Sites strategiques, MLL, Pylone, etc.","ENVTECH",
U2138="AKTIVCO DEFAUT GE &amp; POWER Cabinet","POWER ISSUE",
U2138="AKTIVCO Coupure ENEO &amp; Baisse de tension","POWER ISSUE",
U2138="Coupure ENEO &amp; Baisse de tension","POWER ISSUE",
U2138="Defaut GE &amp; POWER Cabinet","POWER ISSUE",
U2138="Sharing","POWER ISSUE",
U2138="Sites strategiques &amp; DataCenter","POWER ISSUE",
U2138="Exclu","Exclu",
U2138="SAT","TX ISSUE",
U2138="SPARE-ISSUE","SPARE-ISSUE",
U2138="Fiber CAmtel","TX ISSUE",
U2138="Fiber AOF","TX ISSUE",
U2138="Projet OCM (HUAWEI)","TRAVAUX-HUAWEI",
U2138="Projet OCM (NOKIA)","TRAVAUX -NOKIA",
U2138="ACCESS-ISSUE","ACCESS-ISSUE",
U2138="Projet OCM (ZTE, NOKIA, autres projets)","TRAVAUX OCM",
U2138="No root CAuse","No root cause",
U2138="ODU HS","TX ISSUE",
U2138="IP &amp; VLAN","TX ISSUE",
U2138="Warehouse HUAWEI","SPARE-ISSUE",
U2138="SPARE-HS","SPARE-ISSUE",
U2138="Power Telco","RAN ISSUE",U2138="no impacts","no impacts"
),"")</f>
        <v>No root cause</v>
      </c>
      <c r="U2138" s="68" t="s">
        <v>5691</v>
      </c>
      <c r="V2138" s="41" t="str" cm="1">
        <f t="array" ref="V2138">IFERROR(_xlfn.IFS(
U2138="MPR ISSUE","ACTIVE",
U2138="BSS Hardware Issue","ACTIVE",
U2138="Sites strategiques, MLL, Pylone, etc.","PASSIVE",
U2138="AKTIVCO DEFAUT GE &amp; POWER Cabinet","PASSIVE",
U2138="AKTIVCO Coupure ENEO &amp; Baisse de tension","PASSIVE",
U2138="Coupure ENEO &amp; Baisse de tension","PASSIVE",
U2138="Defaut GE &amp; POWER Cabinet","PASSIVE",
U2138="Sharing","PASSIVE",
U2138="Sites strategiques &amp; DataCenter","PASSIVE",
U2138="Exclu","Exclu",
U2138="SAT","ACTIVE",
U2138="SPARE-ISSUE","SPARE-ISSUE",
U2138="Fiber CAmtel","ACTIVE",
U2138="Fiber AOF","ACTIVE",
U2138="Projet OCM (HUAWEI)","PLANNED WORKS",
U2138="Projet OCM (NOKIA)","PLANNED WORKS",
U2138="ACCESS-ISSUE","ACCESS-ISSUE",
U2138="Projet OCM (ZTE, NOKIA, autres projets)","PLANNED WORKS",
U2138="No root CAuse","No root cause",
U2138="ODU HS","ACTIVE",
U2138="IP &amp; VLAN","ACTIVE",
U2138="Warehouse HUAWEI","SPARE-ISSUE",
U2138="SPARE-HS","SPARE-ISSUE",
U2138="Power Telco","ACTIVE", U2138="no impacts","no impacts"
),"")</f>
        <v>No root cause</v>
      </c>
      <c r="W2138" s="113"/>
      <c r="X2138" s="113"/>
      <c r="Y2138" s="113"/>
      <c r="Z2138" s="113"/>
      <c r="AA2138" s="113"/>
      <c r="AB2138" s="17" t="s">
        <v>5465</v>
      </c>
      <c r="AC2138" s="17" t="str">
        <f>_xlfn.XLOOKUP(B2138,'INCIDENT-04-27-2026'!E:E,'INCIDENT-04-27-2026'!F:F,"")</f>
        <v/>
      </c>
      <c r="AD2138" s="9"/>
      <c r="AE2138" s="7" t="s">
        <v>5465</v>
      </c>
      <c r="AF2138" s="6" t="str">
        <f>_xlfn.XLOOKUP(B2138,'[13]Input_27-04'!$B:$B,'[13]Input_27-04'!$M:$M,"")</f>
        <v/>
      </c>
      <c r="AG2138" s="7"/>
      <c r="AH2138" s="3"/>
      <c r="AI2138" s="18" t="str">
        <f>_xlfn.XLOOKUP(B2138,'[3]Cells Huawei 27042026 10h'!$B:$B,'[3]Cells Huawei 27042026 10h'!$T:$T,"")</f>
        <v/>
      </c>
      <c r="AJ2138" s="18" t="str">
        <f>_xlfn.XLOOKUP(B2138,'[3]Cells Huawei 27042026 15h'!$B:$B,'[3]Cells Huawei 27042026 15h'!$T:$T,"")</f>
        <v/>
      </c>
      <c r="AK2138" s="18" t="str">
        <f>_xlfn.XLOOKUP(B2138,'[4]cells down 27042026 11h28'!$B:$B,'[4]cells down 27042026 11h28'!$R:$R,"")</f>
        <v/>
      </c>
      <c r="AL2138" s="18" t="str">
        <f>_xlfn.XLOOKUP(B2138,'[4]cells down 27042026 18h01'!$B:$B,'[4]cells down 27042026 18h01'!$R:$R,"")</f>
        <v/>
      </c>
      <c r="AM2138" s="18" t="str">
        <f>_xlfn.XLOOKUP(B2138,'[5]cell downs 27042026 11h'!$B:$B,'[5]cell downs 27042026 11h'!$R:$R,"")</f>
        <v/>
      </c>
      <c r="AN2138" s="18" t="str">
        <f>_xlfn.XLOOKUP(B2138,'[5]cell downs 27042026 17h40'!$B:$B,'[5]cell downs 27042026 17h40'!$R:$R,"")</f>
        <v/>
      </c>
      <c r="AO2138" s="18" t="str">
        <f>_xlfn.XLOOKUP(B2138,'[6]ALL SITES DOWN'!$D:$D,'[6]ALL SITES DOWN'!$J:$J,"")</f>
        <v/>
      </c>
      <c r="AP2138" s="18" t="str">
        <f>_xlfn.XLOOKUP(B2138,'[7]ALL SITES DOWN'!$D:$D,'[7]ALL SITES DOWN'!$J:$J,"")</f>
        <v/>
      </c>
      <c r="AQ2138" s="9" t="str">
        <f>_xlfn.XLOOKUP(B2138,[8]sheet1!$AC:$AC,[8]sheet1!$AF:$AF,"")</f>
        <v/>
      </c>
      <c r="AR2138" s="14"/>
      <c r="AS2138" s="14" t="s">
        <v>5465</v>
      </c>
      <c r="AT2138" s="14" t="str">
        <f>_xlfn.XLOOKUP(B2138,'[9]cell downs 18042026 17h'!$B:$B,'[9]cell downs 18042026 17h'!$B:$B,"")</f>
        <v/>
      </c>
      <c r="AU2138" s="14" t="str">
        <f>_xlfn.XLOOKUP(B2138,'[10]Cells Huawei 19042026 15h'!$B:$B,'[10]Cells Huawei 19042026 15h'!$B:$B,"")</f>
        <v/>
      </c>
      <c r="AV2138" s="9" t="str">
        <f>_xlfn.XLOOKUP(B2138,'[11]cells down 19042026 9H40'!$B:$B,'[11]cells down 19042026 9H40'!$B:$B,"")</f>
        <v/>
      </c>
    </row>
    <row r="2139" spans="1:48" hidden="1" x14ac:dyDescent="0.3">
      <c r="A2139" s="1" t="s">
        <v>3700</v>
      </c>
      <c r="B2139" s="8" t="s">
        <v>3701</v>
      </c>
      <c r="C2139" s="3" t="str">
        <f>_xlfn.XLOOKUP(B2139,'[1]daily break down'!$D:$D,'[1]daily break down'!$E:$E,"")</f>
        <v>NORD</v>
      </c>
      <c r="D2139" s="1" t="s">
        <v>11</v>
      </c>
      <c r="E2139" s="1" t="s">
        <v>237</v>
      </c>
      <c r="F2139" s="3" t="s">
        <v>23</v>
      </c>
      <c r="G2139" s="1" t="s">
        <v>3702</v>
      </c>
      <c r="H2139" s="27" t="str">
        <f>_xlfn.XLOOKUP(B2139,[2]CALCULATION!$B:$B,[2]CALCULATION!$H:$H,"")</f>
        <v>HUAWEI</v>
      </c>
      <c r="I2139" s="26">
        <v>0</v>
      </c>
      <c r="J2139" s="26">
        <v>0</v>
      </c>
      <c r="K2139" s="26">
        <v>0</v>
      </c>
      <c r="L2139" s="26">
        <v>0</v>
      </c>
      <c r="M2139" s="26">
        <v>0</v>
      </c>
      <c r="N2139" s="26">
        <v>0</v>
      </c>
      <c r="O2139" s="26">
        <v>0</v>
      </c>
      <c r="P2139" s="114" t="s">
        <v>6364</v>
      </c>
      <c r="Q2139" s="42" t="s">
        <v>5538</v>
      </c>
      <c r="R2139" s="42"/>
      <c r="S2139" s="41" t="str" cm="1">
        <f t="array" ref="S2139">IFERROR(_xlfn.IFS(
U2139="MPR ISSUE","PDH",
U2139="BSS Hardware Issue","BSS",
U2139="Sites strategiques, MLL, Pylone, etc.","ENVTECH",
U2139="AKTIVCO DEFAUT GE &amp; POWER Cabinet","AKTIVCO",
U2139="AKTIVCO Coupure ENEO &amp; Baisse de tension","AKTIVCO GRID ONLY",
U2139="Coupure ENEO &amp; Baisse de tension","IHS GRID ONLY",
U2139="Defaut GE &amp; POWER Cabinet","IHS",
U2139="Sharing","Partners",
U2139="Sites strategiques &amp; DataCenter","SST &amp; DC",
U2139="Exclu","Exclu",
U2139="SAT","SAT",
U2139="SPARE-ISSUE","SPARE-ISSUE",
U2139="Fiber CAmtel","TRANS_FO_CAMTEL",
U2139="Fiber AOF","Fiber AOF",
U2139="Projet OCM (HUAWEI)","TRAVAUX-HUAWEI",
U2139="Projet OCM (NOKIA)","TRAVAUX-NOKIA",
U2139="ACCESS-ISSUE","ACCESS-ISSUE",
U2139="Projet OCM (ZTE, NOKIA, autres projets)","TRAVAUX OCM",
U2139="No root CAuse","No root cause",
U2139="ODU HS","PDH",
U2139="IP &amp; VLAN","PDH",
U2139="Warehouse HUAWEI","SPARE-ISSUE",
U2139="SPARE-HS","SPARE-ISSUE",
U2139="Power Telco","BSS",U2139="no impacts","no impacts"
),"")</f>
        <v>No root cause</v>
      </c>
      <c r="T2139" s="41" t="str" cm="1">
        <f t="array" ref="T2139">IFERROR(_xlfn.IFS(
U2139="MPR ISSUE","TX ISSUE",
U2139="BSS Hardware Issue","RAN ISSUE",
U2139="Sites strategiques, MLL, Pylone, etc.","ENVTECH",
U2139="AKTIVCO DEFAUT GE &amp; POWER Cabinet","POWER ISSUE",
U2139="AKTIVCO Coupure ENEO &amp; Baisse de tension","POWER ISSUE",
U2139="Coupure ENEO &amp; Baisse de tension","POWER ISSUE",
U2139="Defaut GE &amp; POWER Cabinet","POWER ISSUE",
U2139="Sharing","POWER ISSUE",
U2139="Sites strategiques &amp; DataCenter","POWER ISSUE",
U2139="Exclu","Exclu",
U2139="SAT","TX ISSUE",
U2139="SPARE-ISSUE","SPARE-ISSUE",
U2139="Fiber CAmtel","TX ISSUE",
U2139="Fiber AOF","TX ISSUE",
U2139="Projet OCM (HUAWEI)","TRAVAUX-HUAWEI",
U2139="Projet OCM (NOKIA)","TRAVAUX -NOKIA",
U2139="ACCESS-ISSUE","ACCESS-ISSUE",
U2139="Projet OCM (ZTE, NOKIA, autres projets)","TRAVAUX OCM",
U2139="No root CAuse","No root cause",
U2139="ODU HS","TX ISSUE",
U2139="IP &amp; VLAN","TX ISSUE",
U2139="Warehouse HUAWEI","SPARE-ISSUE",
U2139="SPARE-HS","SPARE-ISSUE",
U2139="Power Telco","RAN ISSUE",U2139="no impacts","no impacts"
),"")</f>
        <v>No root cause</v>
      </c>
      <c r="U2139" s="68" t="s">
        <v>5691</v>
      </c>
      <c r="V2139" s="41" t="str" cm="1">
        <f t="array" ref="V2139">IFERROR(_xlfn.IFS(
U2139="MPR ISSUE","ACTIVE",
U2139="BSS Hardware Issue","ACTIVE",
U2139="Sites strategiques, MLL, Pylone, etc.","PASSIVE",
U2139="AKTIVCO DEFAUT GE &amp; POWER Cabinet","PASSIVE",
U2139="AKTIVCO Coupure ENEO &amp; Baisse de tension","PASSIVE",
U2139="Coupure ENEO &amp; Baisse de tension","PASSIVE",
U2139="Defaut GE &amp; POWER Cabinet","PASSIVE",
U2139="Sharing","PASSIVE",
U2139="Sites strategiques &amp; DataCenter","PASSIVE",
U2139="Exclu","Exclu",
U2139="SAT","ACTIVE",
U2139="SPARE-ISSUE","SPARE-ISSUE",
U2139="Fiber CAmtel","ACTIVE",
U2139="Fiber AOF","ACTIVE",
U2139="Projet OCM (HUAWEI)","PLANNED WORKS",
U2139="Projet OCM (NOKIA)","PLANNED WORKS",
U2139="ACCESS-ISSUE","ACCESS-ISSUE",
U2139="Projet OCM (ZTE, NOKIA, autres projets)","PLANNED WORKS",
U2139="No root CAuse","No root cause",
U2139="ODU HS","ACTIVE",
U2139="IP &amp; VLAN","ACTIVE",
U2139="Warehouse HUAWEI","SPARE-ISSUE",
U2139="SPARE-HS","SPARE-ISSUE",
U2139="Power Telco","ACTIVE", U2139="no impacts","no impacts"
),"")</f>
        <v>No root cause</v>
      </c>
      <c r="W2139" s="113"/>
      <c r="X2139" s="113"/>
      <c r="Y2139" s="113"/>
      <c r="Z2139" s="113"/>
      <c r="AA2139" s="113"/>
      <c r="AB2139" s="17" t="s">
        <v>5465</v>
      </c>
      <c r="AC2139" s="17" t="str">
        <f>_xlfn.XLOOKUP(B2139,'INCIDENT-04-27-2026'!E:E,'INCIDENT-04-27-2026'!F:F,"")</f>
        <v/>
      </c>
      <c r="AD2139" s="9"/>
      <c r="AE2139" s="7" t="s">
        <v>5465</v>
      </c>
      <c r="AF2139" s="6" t="str">
        <f>_xlfn.XLOOKUP(B2139,'[13]Input_27-04'!$B:$B,'[13]Input_27-04'!$M:$M,"")</f>
        <v/>
      </c>
      <c r="AG2139" s="7"/>
      <c r="AH2139" s="3"/>
      <c r="AI2139" s="18" t="str">
        <f>_xlfn.XLOOKUP(B2139,'[3]Cells Huawei 27042026 10h'!$B:$B,'[3]Cells Huawei 27042026 10h'!$T:$T,"")</f>
        <v/>
      </c>
      <c r="AJ2139" s="18" t="str">
        <f>_xlfn.XLOOKUP(B2139,'[3]Cells Huawei 27042026 15h'!$B:$B,'[3]Cells Huawei 27042026 15h'!$T:$T,"")</f>
        <v/>
      </c>
      <c r="AK2139" s="18" t="str">
        <f>_xlfn.XLOOKUP(B2139,'[4]cells down 27042026 11h28'!$B:$B,'[4]cells down 27042026 11h28'!$R:$R,"")</f>
        <v/>
      </c>
      <c r="AL2139" s="18" t="str">
        <f>_xlfn.XLOOKUP(B2139,'[4]cells down 27042026 18h01'!$B:$B,'[4]cells down 27042026 18h01'!$R:$R,"")</f>
        <v/>
      </c>
      <c r="AM2139" s="18" t="str">
        <f>_xlfn.XLOOKUP(B2139,'[5]cell downs 27042026 11h'!$B:$B,'[5]cell downs 27042026 11h'!$R:$R,"")</f>
        <v/>
      </c>
      <c r="AN2139" s="18" t="str">
        <f>_xlfn.XLOOKUP(B2139,'[5]cell downs 27042026 17h40'!$B:$B,'[5]cell downs 27042026 17h40'!$R:$R,"")</f>
        <v/>
      </c>
      <c r="AO2139" s="18" t="str">
        <f>_xlfn.XLOOKUP(B2139,'[6]ALL SITES DOWN'!$D:$D,'[6]ALL SITES DOWN'!$J:$J,"")</f>
        <v/>
      </c>
      <c r="AP2139" s="18" t="str">
        <f>_xlfn.XLOOKUP(B2139,'[7]ALL SITES DOWN'!$D:$D,'[7]ALL SITES DOWN'!$J:$J,"")</f>
        <v/>
      </c>
      <c r="AQ2139" s="9" t="str">
        <f>_xlfn.XLOOKUP(B2139,[8]sheet1!$AC:$AC,[8]sheet1!$AF:$AF,"")</f>
        <v/>
      </c>
      <c r="AR2139" s="14"/>
      <c r="AS2139" s="14" t="s">
        <v>5465</v>
      </c>
      <c r="AT2139" s="14" t="str">
        <f>_xlfn.XLOOKUP(B2139,'[9]cell downs 18042026 17h'!$B:$B,'[9]cell downs 18042026 17h'!$B:$B,"")</f>
        <v/>
      </c>
      <c r="AU2139" s="14" t="str">
        <f>_xlfn.XLOOKUP(B2139,'[10]Cells Huawei 19042026 15h'!$B:$B,'[10]Cells Huawei 19042026 15h'!$B:$B,"")</f>
        <v/>
      </c>
      <c r="AV2139" s="9" t="str">
        <f>_xlfn.XLOOKUP(B2139,'[11]cells down 19042026 9H40'!$B:$B,'[11]cells down 19042026 9H40'!$B:$B,"")</f>
        <v/>
      </c>
    </row>
    <row r="2140" spans="1:48" hidden="1" x14ac:dyDescent="0.3">
      <c r="A2140" s="1" t="s">
        <v>3716</v>
      </c>
      <c r="B2140" s="8" t="s">
        <v>3717</v>
      </c>
      <c r="C2140" s="3" t="str">
        <f>_xlfn.XLOOKUP(B2140,'[1]daily break down'!$D:$D,'[1]daily break down'!$E:$E,"")</f>
        <v>CENTRE</v>
      </c>
      <c r="D2140" s="1" t="s">
        <v>21</v>
      </c>
      <c r="E2140" s="1" t="s">
        <v>122</v>
      </c>
      <c r="F2140" s="3" t="s">
        <v>69</v>
      </c>
      <c r="G2140" s="1" t="s">
        <v>3718</v>
      </c>
      <c r="H2140" s="29" t="str">
        <f>_xlfn.XLOOKUP(B2140,[2]CALCULATION!$B:$B,[2]CALCULATION!$H:$H,"")</f>
        <v>ZTE</v>
      </c>
      <c r="I2140" s="26">
        <v>0</v>
      </c>
      <c r="J2140" s="26">
        <v>0</v>
      </c>
      <c r="K2140" s="26">
        <v>0</v>
      </c>
      <c r="L2140" s="26">
        <v>0</v>
      </c>
      <c r="M2140" s="26">
        <v>0</v>
      </c>
      <c r="N2140" s="26">
        <v>0</v>
      </c>
      <c r="O2140" s="26">
        <v>0</v>
      </c>
      <c r="P2140" s="114" t="s">
        <v>6364</v>
      </c>
      <c r="Q2140" s="42" t="s">
        <v>5538</v>
      </c>
      <c r="R2140" s="42"/>
      <c r="S2140" s="41" t="str" cm="1">
        <f t="array" ref="S2140">IFERROR(_xlfn.IFS(
U2140="MPR ISSUE","PDH",
U2140="BSS Hardware Issue","BSS",
U2140="Sites strategiques, MLL, Pylone, etc.","ENVTECH",
U2140="AKTIVCO DEFAUT GE &amp; POWER Cabinet","AKTIVCO",
U2140="AKTIVCO Coupure ENEO &amp; Baisse de tension","AKTIVCO GRID ONLY",
U2140="Coupure ENEO &amp; Baisse de tension","IHS GRID ONLY",
U2140="Defaut GE &amp; POWER Cabinet","IHS",
U2140="Sharing","Partners",
U2140="Sites strategiques &amp; DataCenter","SST &amp; DC",
U2140="Exclu","Exclu",
U2140="SAT","SAT",
U2140="SPARE-ISSUE","SPARE-ISSUE",
U2140="Fiber CAmtel","TRANS_FO_CAMTEL",
U2140="Fiber AOF","Fiber AOF",
U2140="Projet OCM (HUAWEI)","TRAVAUX-HUAWEI",
U2140="Projet OCM (NOKIA)","TRAVAUX-NOKIA",
U2140="ACCESS-ISSUE","ACCESS-ISSUE",
U2140="Projet OCM (ZTE, NOKIA, autres projets)","TRAVAUX OCM",
U2140="No root CAuse","No root cause",
U2140="ODU HS","PDH",
U2140="IP &amp; VLAN","PDH",
U2140="Warehouse HUAWEI","SPARE-ISSUE",
U2140="SPARE-HS","SPARE-ISSUE",
U2140="Power Telco","BSS",U2140="no impacts","no impacts"
),"")</f>
        <v>No root cause</v>
      </c>
      <c r="T2140" s="41" t="str" cm="1">
        <f t="array" ref="T2140">IFERROR(_xlfn.IFS(
U2140="MPR ISSUE","TX ISSUE",
U2140="BSS Hardware Issue","RAN ISSUE",
U2140="Sites strategiques, MLL, Pylone, etc.","ENVTECH",
U2140="AKTIVCO DEFAUT GE &amp; POWER Cabinet","POWER ISSUE",
U2140="AKTIVCO Coupure ENEO &amp; Baisse de tension","POWER ISSUE",
U2140="Coupure ENEO &amp; Baisse de tension","POWER ISSUE",
U2140="Defaut GE &amp; POWER Cabinet","POWER ISSUE",
U2140="Sharing","POWER ISSUE",
U2140="Sites strategiques &amp; DataCenter","POWER ISSUE",
U2140="Exclu","Exclu",
U2140="SAT","TX ISSUE",
U2140="SPARE-ISSUE","SPARE-ISSUE",
U2140="Fiber CAmtel","TX ISSUE",
U2140="Fiber AOF","TX ISSUE",
U2140="Projet OCM (HUAWEI)","TRAVAUX-HUAWEI",
U2140="Projet OCM (NOKIA)","TRAVAUX -NOKIA",
U2140="ACCESS-ISSUE","ACCESS-ISSUE",
U2140="Projet OCM (ZTE, NOKIA, autres projets)","TRAVAUX OCM",
U2140="No root CAuse","No root cause",
U2140="ODU HS","TX ISSUE",
U2140="IP &amp; VLAN","TX ISSUE",
U2140="Warehouse HUAWEI","SPARE-ISSUE",
U2140="SPARE-HS","SPARE-ISSUE",
U2140="Power Telco","RAN ISSUE",U2140="no impacts","no impacts"
),"")</f>
        <v>No root cause</v>
      </c>
      <c r="U2140" s="68" t="s">
        <v>5691</v>
      </c>
      <c r="V2140" s="41" t="str" cm="1">
        <f t="array" ref="V2140">IFERROR(_xlfn.IFS(
U2140="MPR ISSUE","ACTIVE",
U2140="BSS Hardware Issue","ACTIVE",
U2140="Sites strategiques, MLL, Pylone, etc.","PASSIVE",
U2140="AKTIVCO DEFAUT GE &amp; POWER Cabinet","PASSIVE",
U2140="AKTIVCO Coupure ENEO &amp; Baisse de tension","PASSIVE",
U2140="Coupure ENEO &amp; Baisse de tension","PASSIVE",
U2140="Defaut GE &amp; POWER Cabinet","PASSIVE",
U2140="Sharing","PASSIVE",
U2140="Sites strategiques &amp; DataCenter","PASSIVE",
U2140="Exclu","Exclu",
U2140="SAT","ACTIVE",
U2140="SPARE-ISSUE","SPARE-ISSUE",
U2140="Fiber CAmtel","ACTIVE",
U2140="Fiber AOF","ACTIVE",
U2140="Projet OCM (HUAWEI)","PLANNED WORKS",
U2140="Projet OCM (NOKIA)","PLANNED WORKS",
U2140="ACCESS-ISSUE","ACCESS-ISSUE",
U2140="Projet OCM (ZTE, NOKIA, autres projets)","PLANNED WORKS",
U2140="No root CAuse","No root cause",
U2140="ODU HS","ACTIVE",
U2140="IP &amp; VLAN","ACTIVE",
U2140="Warehouse HUAWEI","SPARE-ISSUE",
U2140="SPARE-HS","SPARE-ISSUE",
U2140="Power Telco","ACTIVE", U2140="no impacts","no impacts"
),"")</f>
        <v>No root cause</v>
      </c>
      <c r="W2140" s="113"/>
      <c r="X2140" s="113"/>
      <c r="Y2140" s="113"/>
      <c r="Z2140" s="113"/>
      <c r="AA2140" s="113"/>
      <c r="AB2140" s="17" t="s">
        <v>5465</v>
      </c>
      <c r="AC2140" s="17" t="str">
        <f>_xlfn.XLOOKUP(B2140,'INCIDENT-04-27-2026'!E:E,'INCIDENT-04-27-2026'!F:F,"")</f>
        <v/>
      </c>
      <c r="AD2140" s="9"/>
      <c r="AE2140" s="7" t="s">
        <v>5465</v>
      </c>
      <c r="AF2140" s="6" t="str">
        <f>_xlfn.XLOOKUP(B2140,'[13]Input_27-04'!$B:$B,'[13]Input_27-04'!$M:$M,"")</f>
        <v/>
      </c>
      <c r="AG2140" s="7"/>
      <c r="AH2140" s="3"/>
      <c r="AI2140" s="18" t="str">
        <f>_xlfn.XLOOKUP(B2140,'[3]Cells Huawei 27042026 10h'!$B:$B,'[3]Cells Huawei 27042026 10h'!$T:$T,"")</f>
        <v/>
      </c>
      <c r="AJ2140" s="18" t="str">
        <f>_xlfn.XLOOKUP(B2140,'[3]Cells Huawei 27042026 15h'!$B:$B,'[3]Cells Huawei 27042026 15h'!$T:$T,"")</f>
        <v/>
      </c>
      <c r="AK2140" s="18" t="str">
        <f>_xlfn.XLOOKUP(B2140,'[4]cells down 27042026 11h28'!$B:$B,'[4]cells down 27042026 11h28'!$R:$R,"")</f>
        <v/>
      </c>
      <c r="AL2140" s="18" t="str">
        <f>_xlfn.XLOOKUP(B2140,'[4]cells down 27042026 18h01'!$B:$B,'[4]cells down 27042026 18h01'!$R:$R,"")</f>
        <v/>
      </c>
      <c r="AM2140" s="18" t="str">
        <f>_xlfn.XLOOKUP(B2140,'[5]cell downs 27042026 11h'!$B:$B,'[5]cell downs 27042026 11h'!$R:$R,"")</f>
        <v/>
      </c>
      <c r="AN2140" s="18" t="str">
        <f>_xlfn.XLOOKUP(B2140,'[5]cell downs 27042026 17h40'!$B:$B,'[5]cell downs 27042026 17h40'!$R:$R,"")</f>
        <v/>
      </c>
      <c r="AO2140" s="18" t="str">
        <f>_xlfn.XLOOKUP(B2140,'[6]ALL SITES DOWN'!$D:$D,'[6]ALL SITES DOWN'!$J:$J,"")</f>
        <v/>
      </c>
      <c r="AP2140" s="18" t="str">
        <f>_xlfn.XLOOKUP(B2140,'[7]ALL SITES DOWN'!$D:$D,'[7]ALL SITES DOWN'!$J:$J,"")</f>
        <v/>
      </c>
      <c r="AQ2140" s="9" t="str">
        <f>_xlfn.XLOOKUP(B2140,[8]sheet1!$AC:$AC,[8]sheet1!$AF:$AF,"")</f>
        <v/>
      </c>
      <c r="AR2140" s="14"/>
      <c r="AS2140" s="14" t="s">
        <v>5465</v>
      </c>
      <c r="AT2140" s="14" t="str">
        <f>_xlfn.XLOOKUP(B2140,'[9]cell downs 18042026 17h'!$B:$B,'[9]cell downs 18042026 17h'!$B:$B,"")</f>
        <v/>
      </c>
      <c r="AU2140" s="14" t="str">
        <f>_xlfn.XLOOKUP(B2140,'[10]Cells Huawei 19042026 15h'!$B:$B,'[10]Cells Huawei 19042026 15h'!$B:$B,"")</f>
        <v/>
      </c>
      <c r="AV2140" s="9" t="str">
        <f>_xlfn.XLOOKUP(B2140,'[11]cells down 19042026 9H40'!$B:$B,'[11]cells down 19042026 9H40'!$B:$B,"")</f>
        <v/>
      </c>
    </row>
    <row r="2141" spans="1:48" hidden="1" x14ac:dyDescent="0.3">
      <c r="A2141" s="1" t="s">
        <v>3719</v>
      </c>
      <c r="B2141" s="1" t="s">
        <v>3720</v>
      </c>
      <c r="C2141" s="3" t="str">
        <f>_xlfn.XLOOKUP(B2141,'[1]daily break down'!$D:$D,'[1]daily break down'!$E:$E,"")</f>
        <v>CENTRE</v>
      </c>
      <c r="D2141" s="1" t="s">
        <v>21</v>
      </c>
      <c r="E2141" s="1" t="s">
        <v>122</v>
      </c>
      <c r="F2141" s="3" t="s">
        <v>69</v>
      </c>
      <c r="G2141" s="1" t="s">
        <v>3721</v>
      </c>
      <c r="H2141" s="28" t="str">
        <f>_xlfn.XLOOKUP(B2141,[2]CALCULATION!$B:$B,[2]CALCULATION!$H:$H,"")</f>
        <v>NOKIA</v>
      </c>
      <c r="I2141" s="26">
        <v>0</v>
      </c>
      <c r="J2141" s="26">
        <v>0</v>
      </c>
      <c r="K2141" s="26">
        <v>0</v>
      </c>
      <c r="L2141" s="26">
        <v>0</v>
      </c>
      <c r="M2141" s="26">
        <v>0</v>
      </c>
      <c r="N2141" s="26">
        <v>0</v>
      </c>
      <c r="O2141" s="26">
        <v>0</v>
      </c>
      <c r="P2141" s="114" t="s">
        <v>6364</v>
      </c>
      <c r="Q2141" s="42" t="s">
        <v>5538</v>
      </c>
      <c r="R2141" s="42"/>
      <c r="S2141" s="41" t="str" cm="1">
        <f t="array" ref="S2141">IFERROR(_xlfn.IFS(
U2141="MPR ISSUE","PDH",
U2141="BSS Hardware Issue","BSS",
U2141="Sites strategiques, MLL, Pylone, etc.","ENVTECH",
U2141="AKTIVCO DEFAUT GE &amp; POWER Cabinet","AKTIVCO",
U2141="AKTIVCO Coupure ENEO &amp; Baisse de tension","AKTIVCO GRID ONLY",
U2141="Coupure ENEO &amp; Baisse de tension","IHS GRID ONLY",
U2141="Defaut GE &amp; POWER Cabinet","IHS",
U2141="Sharing","Partners",
U2141="Sites strategiques &amp; DataCenter","SST &amp; DC",
U2141="Exclu","Exclu",
U2141="SAT","SAT",
U2141="SPARE-ISSUE","SPARE-ISSUE",
U2141="Fiber CAmtel","TRANS_FO_CAMTEL",
U2141="Fiber AOF","Fiber AOF",
U2141="Projet OCM (HUAWEI)","TRAVAUX-HUAWEI",
U2141="Projet OCM (NOKIA)","TRAVAUX-NOKIA",
U2141="ACCESS-ISSUE","ACCESS-ISSUE",
U2141="Projet OCM (ZTE, NOKIA, autres projets)","TRAVAUX OCM",
U2141="No root CAuse","No root cause",
U2141="ODU HS","PDH",
U2141="IP &amp; VLAN","PDH",
U2141="Warehouse HUAWEI","SPARE-ISSUE",
U2141="SPARE-HS","SPARE-ISSUE",
U2141="Power Telco","BSS",U2141="no impacts","no impacts"
),"")</f>
        <v>No root cause</v>
      </c>
      <c r="T2141" s="41" t="str" cm="1">
        <f t="array" ref="T2141">IFERROR(_xlfn.IFS(
U2141="MPR ISSUE","TX ISSUE",
U2141="BSS Hardware Issue","RAN ISSUE",
U2141="Sites strategiques, MLL, Pylone, etc.","ENVTECH",
U2141="AKTIVCO DEFAUT GE &amp; POWER Cabinet","POWER ISSUE",
U2141="AKTIVCO Coupure ENEO &amp; Baisse de tension","POWER ISSUE",
U2141="Coupure ENEO &amp; Baisse de tension","POWER ISSUE",
U2141="Defaut GE &amp; POWER Cabinet","POWER ISSUE",
U2141="Sharing","POWER ISSUE",
U2141="Sites strategiques &amp; DataCenter","POWER ISSUE",
U2141="Exclu","Exclu",
U2141="SAT","TX ISSUE",
U2141="SPARE-ISSUE","SPARE-ISSUE",
U2141="Fiber CAmtel","TX ISSUE",
U2141="Fiber AOF","TX ISSUE",
U2141="Projet OCM (HUAWEI)","TRAVAUX-HUAWEI",
U2141="Projet OCM (NOKIA)","TRAVAUX -NOKIA",
U2141="ACCESS-ISSUE","ACCESS-ISSUE",
U2141="Projet OCM (ZTE, NOKIA, autres projets)","TRAVAUX OCM",
U2141="No root CAuse","No root cause",
U2141="ODU HS","TX ISSUE",
U2141="IP &amp; VLAN","TX ISSUE",
U2141="Warehouse HUAWEI","SPARE-ISSUE",
U2141="SPARE-HS","SPARE-ISSUE",
U2141="Power Telco","RAN ISSUE",U2141="no impacts","no impacts"
),"")</f>
        <v>No root cause</v>
      </c>
      <c r="U2141" s="68" t="s">
        <v>5691</v>
      </c>
      <c r="V2141" s="41" t="str" cm="1">
        <f t="array" ref="V2141">IFERROR(_xlfn.IFS(
U2141="MPR ISSUE","ACTIVE",
U2141="BSS Hardware Issue","ACTIVE",
U2141="Sites strategiques, MLL, Pylone, etc.","PASSIVE",
U2141="AKTIVCO DEFAUT GE &amp; POWER Cabinet","PASSIVE",
U2141="AKTIVCO Coupure ENEO &amp; Baisse de tension","PASSIVE",
U2141="Coupure ENEO &amp; Baisse de tension","PASSIVE",
U2141="Defaut GE &amp; POWER Cabinet","PASSIVE",
U2141="Sharing","PASSIVE",
U2141="Sites strategiques &amp; DataCenter","PASSIVE",
U2141="Exclu","Exclu",
U2141="SAT","ACTIVE",
U2141="SPARE-ISSUE","SPARE-ISSUE",
U2141="Fiber CAmtel","ACTIVE",
U2141="Fiber AOF","ACTIVE",
U2141="Projet OCM (HUAWEI)","PLANNED WORKS",
U2141="Projet OCM (NOKIA)","PLANNED WORKS",
U2141="ACCESS-ISSUE","ACCESS-ISSUE",
U2141="Projet OCM (ZTE, NOKIA, autres projets)","PLANNED WORKS",
U2141="No root CAuse","No root cause",
U2141="ODU HS","ACTIVE",
U2141="IP &amp; VLAN","ACTIVE",
U2141="Warehouse HUAWEI","SPARE-ISSUE",
U2141="SPARE-HS","SPARE-ISSUE",
U2141="Power Telco","ACTIVE", U2141="no impacts","no impacts"
),"")</f>
        <v>No root cause</v>
      </c>
      <c r="W2141" s="113"/>
      <c r="X2141" s="113"/>
      <c r="Y2141" s="113"/>
      <c r="Z2141" s="113"/>
      <c r="AA2141" s="113"/>
      <c r="AB2141" s="17" t="s">
        <v>5465</v>
      </c>
      <c r="AC2141" s="17" t="str">
        <f>_xlfn.XLOOKUP(B2141,'INCIDENT-04-27-2026'!E:E,'INCIDENT-04-27-2026'!F:F,"")</f>
        <v/>
      </c>
      <c r="AD2141" s="9"/>
      <c r="AE2141" s="7" t="s">
        <v>5465</v>
      </c>
      <c r="AF2141" s="6" t="str">
        <f>_xlfn.XLOOKUP(B2141,'[13]Input_27-04'!$B:$B,'[13]Input_27-04'!$M:$M,"")</f>
        <v/>
      </c>
      <c r="AG2141" s="7"/>
      <c r="AH2141" s="3"/>
      <c r="AI2141" s="18" t="str">
        <f>_xlfn.XLOOKUP(B2141,'[3]Cells Huawei 27042026 10h'!$B:$B,'[3]Cells Huawei 27042026 10h'!$T:$T,"")</f>
        <v/>
      </c>
      <c r="AJ2141" s="18" t="str">
        <f>_xlfn.XLOOKUP(B2141,'[3]Cells Huawei 27042026 15h'!$B:$B,'[3]Cells Huawei 27042026 15h'!$T:$T,"")</f>
        <v/>
      </c>
      <c r="AK2141" s="18" t="str">
        <f>_xlfn.XLOOKUP(B2141,'[4]cells down 27042026 11h28'!$B:$B,'[4]cells down 27042026 11h28'!$R:$R,"")</f>
        <v/>
      </c>
      <c r="AL2141" s="18" t="str">
        <f>_xlfn.XLOOKUP(B2141,'[4]cells down 27042026 18h01'!$B:$B,'[4]cells down 27042026 18h01'!$R:$R,"")</f>
        <v/>
      </c>
      <c r="AM2141" s="18" t="str">
        <f>_xlfn.XLOOKUP(B2141,'[5]cell downs 27042026 11h'!$B:$B,'[5]cell downs 27042026 11h'!$R:$R,"")</f>
        <v/>
      </c>
      <c r="AN2141" s="18" t="str">
        <f>_xlfn.XLOOKUP(B2141,'[5]cell downs 27042026 17h40'!$B:$B,'[5]cell downs 27042026 17h40'!$R:$R,"")</f>
        <v/>
      </c>
      <c r="AO2141" s="18" t="str">
        <f>_xlfn.XLOOKUP(B2141,'[6]ALL SITES DOWN'!$D:$D,'[6]ALL SITES DOWN'!$J:$J,"")</f>
        <v/>
      </c>
      <c r="AP2141" s="18" t="str">
        <f>_xlfn.XLOOKUP(B2141,'[7]ALL SITES DOWN'!$D:$D,'[7]ALL SITES DOWN'!$J:$J,"")</f>
        <v/>
      </c>
      <c r="AQ2141" s="9" t="str">
        <f>_xlfn.XLOOKUP(B2141,[8]sheet1!$AC:$AC,[8]sheet1!$AF:$AF,"")</f>
        <v/>
      </c>
      <c r="AR2141" s="14"/>
      <c r="AS2141" s="14" t="s">
        <v>5465</v>
      </c>
      <c r="AT2141" s="14" t="str">
        <f>_xlfn.XLOOKUP(B2141,'[9]cell downs 18042026 17h'!$B:$B,'[9]cell downs 18042026 17h'!$B:$B,"")</f>
        <v/>
      </c>
      <c r="AU2141" s="14" t="str">
        <f>_xlfn.XLOOKUP(B2141,'[10]Cells Huawei 19042026 15h'!$B:$B,'[10]Cells Huawei 19042026 15h'!$B:$B,"")</f>
        <v/>
      </c>
      <c r="AV2141" s="9" t="str">
        <f>_xlfn.XLOOKUP(B2141,'[11]cells down 19042026 9H40'!$B:$B,'[11]cells down 19042026 9H40'!$B:$B,"")</f>
        <v/>
      </c>
    </row>
    <row r="2142" spans="1:48" hidden="1" x14ac:dyDescent="0.3">
      <c r="A2142" s="1" t="s">
        <v>3731</v>
      </c>
      <c r="B2142" s="8" t="s">
        <v>3732</v>
      </c>
      <c r="C2142" s="3" t="str">
        <f>_xlfn.XLOOKUP(B2142,'[1]daily break down'!$D:$D,'[1]daily break down'!$E:$E,"")</f>
        <v>OUEST</v>
      </c>
      <c r="D2142" s="1" t="s">
        <v>21</v>
      </c>
      <c r="E2142" s="1" t="s">
        <v>80</v>
      </c>
      <c r="F2142" s="3" t="s">
        <v>102</v>
      </c>
      <c r="G2142" s="1" t="s">
        <v>3731</v>
      </c>
      <c r="H2142" s="27" t="str">
        <f>_xlfn.XLOOKUP(B2142,[2]CALCULATION!$B:$B,[2]CALCULATION!$H:$H,"")</f>
        <v>HUAWEI</v>
      </c>
      <c r="I2142" s="26">
        <v>0</v>
      </c>
      <c r="J2142" s="26">
        <v>0</v>
      </c>
      <c r="K2142" s="26">
        <v>0</v>
      </c>
      <c r="L2142" s="26">
        <v>0</v>
      </c>
      <c r="M2142" s="26">
        <v>0</v>
      </c>
      <c r="N2142" s="26">
        <v>0</v>
      </c>
      <c r="O2142" s="26">
        <v>0</v>
      </c>
      <c r="P2142" s="114" t="s">
        <v>6364</v>
      </c>
      <c r="Q2142" s="42" t="s">
        <v>5538</v>
      </c>
      <c r="R2142" s="42"/>
      <c r="S2142" s="41" t="str" cm="1">
        <f t="array" ref="S2142">IFERROR(_xlfn.IFS(
U2142="MPR ISSUE","PDH",
U2142="BSS Hardware Issue","BSS",
U2142="Sites strategiques, MLL, Pylone, etc.","ENVTECH",
U2142="AKTIVCO DEFAUT GE &amp; POWER Cabinet","AKTIVCO",
U2142="AKTIVCO Coupure ENEO &amp; Baisse de tension","AKTIVCO GRID ONLY",
U2142="Coupure ENEO &amp; Baisse de tension","IHS GRID ONLY",
U2142="Defaut GE &amp; POWER Cabinet","IHS",
U2142="Sharing","Partners",
U2142="Sites strategiques &amp; DataCenter","SST &amp; DC",
U2142="Exclu","Exclu",
U2142="SAT","SAT",
U2142="SPARE-ISSUE","SPARE-ISSUE",
U2142="Fiber CAmtel","TRANS_FO_CAMTEL",
U2142="Fiber AOF","Fiber AOF",
U2142="Projet OCM (HUAWEI)","TRAVAUX-HUAWEI",
U2142="Projet OCM (NOKIA)","TRAVAUX-NOKIA",
U2142="ACCESS-ISSUE","ACCESS-ISSUE",
U2142="Projet OCM (ZTE, NOKIA, autres projets)","TRAVAUX OCM",
U2142="No root CAuse","No root cause",
U2142="ODU HS","PDH",
U2142="IP &amp; VLAN","PDH",
U2142="Warehouse HUAWEI","SPARE-ISSUE",
U2142="SPARE-HS","SPARE-ISSUE",
U2142="Power Telco","BSS",U2142="no impacts","no impacts"
),"")</f>
        <v>No root cause</v>
      </c>
      <c r="T2142" s="41" t="str" cm="1">
        <f t="array" ref="T2142">IFERROR(_xlfn.IFS(
U2142="MPR ISSUE","TX ISSUE",
U2142="BSS Hardware Issue","RAN ISSUE",
U2142="Sites strategiques, MLL, Pylone, etc.","ENVTECH",
U2142="AKTIVCO DEFAUT GE &amp; POWER Cabinet","POWER ISSUE",
U2142="AKTIVCO Coupure ENEO &amp; Baisse de tension","POWER ISSUE",
U2142="Coupure ENEO &amp; Baisse de tension","POWER ISSUE",
U2142="Defaut GE &amp; POWER Cabinet","POWER ISSUE",
U2142="Sharing","POWER ISSUE",
U2142="Sites strategiques &amp; DataCenter","POWER ISSUE",
U2142="Exclu","Exclu",
U2142="SAT","TX ISSUE",
U2142="SPARE-ISSUE","SPARE-ISSUE",
U2142="Fiber CAmtel","TX ISSUE",
U2142="Fiber AOF","TX ISSUE",
U2142="Projet OCM (HUAWEI)","TRAVAUX-HUAWEI",
U2142="Projet OCM (NOKIA)","TRAVAUX -NOKIA",
U2142="ACCESS-ISSUE","ACCESS-ISSUE",
U2142="Projet OCM (ZTE, NOKIA, autres projets)","TRAVAUX OCM",
U2142="No root CAuse","No root cause",
U2142="ODU HS","TX ISSUE",
U2142="IP &amp; VLAN","TX ISSUE",
U2142="Warehouse HUAWEI","SPARE-ISSUE",
U2142="SPARE-HS","SPARE-ISSUE",
U2142="Power Telco","RAN ISSUE",U2142="no impacts","no impacts"
),"")</f>
        <v>No root cause</v>
      </c>
      <c r="U2142" s="68" t="s">
        <v>5691</v>
      </c>
      <c r="V2142" s="41" t="str" cm="1">
        <f t="array" ref="V2142">IFERROR(_xlfn.IFS(
U2142="MPR ISSUE","ACTIVE",
U2142="BSS Hardware Issue","ACTIVE",
U2142="Sites strategiques, MLL, Pylone, etc.","PASSIVE",
U2142="AKTIVCO DEFAUT GE &amp; POWER Cabinet","PASSIVE",
U2142="AKTIVCO Coupure ENEO &amp; Baisse de tension","PASSIVE",
U2142="Coupure ENEO &amp; Baisse de tension","PASSIVE",
U2142="Defaut GE &amp; POWER Cabinet","PASSIVE",
U2142="Sharing","PASSIVE",
U2142="Sites strategiques &amp; DataCenter","PASSIVE",
U2142="Exclu","Exclu",
U2142="SAT","ACTIVE",
U2142="SPARE-ISSUE","SPARE-ISSUE",
U2142="Fiber CAmtel","ACTIVE",
U2142="Fiber AOF","ACTIVE",
U2142="Projet OCM (HUAWEI)","PLANNED WORKS",
U2142="Projet OCM (NOKIA)","PLANNED WORKS",
U2142="ACCESS-ISSUE","ACCESS-ISSUE",
U2142="Projet OCM (ZTE, NOKIA, autres projets)","PLANNED WORKS",
U2142="No root CAuse","No root cause",
U2142="ODU HS","ACTIVE",
U2142="IP &amp; VLAN","ACTIVE",
U2142="Warehouse HUAWEI","SPARE-ISSUE",
U2142="SPARE-HS","SPARE-ISSUE",
U2142="Power Telco","ACTIVE", U2142="no impacts","no impacts"
),"")</f>
        <v>No root cause</v>
      </c>
      <c r="W2142" s="113"/>
      <c r="X2142" s="113"/>
      <c r="Y2142" s="113"/>
      <c r="Z2142" s="113"/>
      <c r="AA2142" s="113"/>
      <c r="AB2142" s="17" t="s">
        <v>5465</v>
      </c>
      <c r="AC2142" s="17" t="str">
        <f>_xlfn.XLOOKUP(B2142,'INCIDENT-04-27-2026'!E:E,'INCIDENT-04-27-2026'!F:F,"")</f>
        <v/>
      </c>
      <c r="AD2142" s="9"/>
      <c r="AE2142" s="7" t="s">
        <v>5465</v>
      </c>
      <c r="AF2142" s="6" t="str">
        <f>_xlfn.XLOOKUP(B2142,'[13]Input_27-04'!$B:$B,'[13]Input_27-04'!$M:$M,"")</f>
        <v/>
      </c>
      <c r="AG2142" s="7"/>
      <c r="AH2142" s="3"/>
      <c r="AI2142" s="18" t="str">
        <f>_xlfn.XLOOKUP(B2142,'[3]Cells Huawei 27042026 10h'!$B:$B,'[3]Cells Huawei 27042026 10h'!$T:$T,"")</f>
        <v/>
      </c>
      <c r="AJ2142" s="18" t="str">
        <f>_xlfn.XLOOKUP(B2142,'[3]Cells Huawei 27042026 15h'!$B:$B,'[3]Cells Huawei 27042026 15h'!$T:$T,"")</f>
        <v/>
      </c>
      <c r="AK2142" s="18" t="str">
        <f>_xlfn.XLOOKUP(B2142,'[4]cells down 27042026 11h28'!$B:$B,'[4]cells down 27042026 11h28'!$R:$R,"")</f>
        <v/>
      </c>
      <c r="AL2142" s="18" t="str">
        <f>_xlfn.XLOOKUP(B2142,'[4]cells down 27042026 18h01'!$B:$B,'[4]cells down 27042026 18h01'!$R:$R,"")</f>
        <v/>
      </c>
      <c r="AM2142" s="18" t="str">
        <f>_xlfn.XLOOKUP(B2142,'[5]cell downs 27042026 11h'!$B:$B,'[5]cell downs 27042026 11h'!$R:$R,"")</f>
        <v/>
      </c>
      <c r="AN2142" s="18" t="str">
        <f>_xlfn.XLOOKUP(B2142,'[5]cell downs 27042026 17h40'!$B:$B,'[5]cell downs 27042026 17h40'!$R:$R,"")</f>
        <v/>
      </c>
      <c r="AO2142" s="18" t="str">
        <f>_xlfn.XLOOKUP(B2142,'[6]ALL SITES DOWN'!$D:$D,'[6]ALL SITES DOWN'!$J:$J,"")</f>
        <v/>
      </c>
      <c r="AP2142" s="18" t="str">
        <f>_xlfn.XLOOKUP(B2142,'[7]ALL SITES DOWN'!$D:$D,'[7]ALL SITES DOWN'!$J:$J,"")</f>
        <v/>
      </c>
      <c r="AQ2142" s="9" t="str">
        <f>_xlfn.XLOOKUP(B2142,[8]sheet1!$AC:$AC,[8]sheet1!$AF:$AF,"")</f>
        <v/>
      </c>
      <c r="AR2142" s="14"/>
      <c r="AS2142" s="14" t="s">
        <v>5465</v>
      </c>
      <c r="AT2142" s="14" t="str">
        <f>_xlfn.XLOOKUP(B2142,'[9]cell downs 18042026 17h'!$B:$B,'[9]cell downs 18042026 17h'!$B:$B,"")</f>
        <v/>
      </c>
      <c r="AU2142" s="14" t="str">
        <f>_xlfn.XLOOKUP(B2142,'[10]Cells Huawei 19042026 15h'!$B:$B,'[10]Cells Huawei 19042026 15h'!$B:$B,"")</f>
        <v/>
      </c>
      <c r="AV2142" s="9" t="str">
        <f>_xlfn.XLOOKUP(B2142,'[11]cells down 19042026 9H40'!$B:$B,'[11]cells down 19042026 9H40'!$B:$B,"")</f>
        <v/>
      </c>
    </row>
    <row r="2143" spans="1:48" hidden="1" x14ac:dyDescent="0.3">
      <c r="A2143" s="1" t="s">
        <v>1242</v>
      </c>
      <c r="B2143" s="8" t="s">
        <v>1243</v>
      </c>
      <c r="C2143" s="3" t="str">
        <f>_xlfn.XLOOKUP(B2143,'[1]daily break down'!$D:$D,'[1]daily break down'!$E:$E,"")</f>
        <v>NORD-OUEST</v>
      </c>
      <c r="D2143" s="1" t="s">
        <v>11</v>
      </c>
      <c r="E2143" s="1" t="s">
        <v>12</v>
      </c>
      <c r="F2143" s="3" t="s">
        <v>51</v>
      </c>
      <c r="G2143" s="1" t="s">
        <v>1242</v>
      </c>
      <c r="H2143" s="28" t="str">
        <f>_xlfn.XLOOKUP(B2143,[2]CALCULATION!$B:$B,[2]CALCULATION!$H:$H,"")</f>
        <v>NOKIA</v>
      </c>
      <c r="I2143" s="26">
        <v>0.8794477118307924</v>
      </c>
      <c r="J2143" s="26">
        <v>0.28521857245179516</v>
      </c>
      <c r="K2143" s="26">
        <v>2.0581502027491703</v>
      </c>
      <c r="L2143" s="26">
        <v>4.5827590438115129</v>
      </c>
      <c r="M2143" s="26">
        <v>3.8702119948749118E-3</v>
      </c>
      <c r="N2143" s="26">
        <v>0.96057948309662611</v>
      </c>
      <c r="O2143" s="26">
        <v>0</v>
      </c>
      <c r="P2143" s="114" t="s">
        <v>6364</v>
      </c>
      <c r="Q2143" s="42" t="s">
        <v>6353</v>
      </c>
      <c r="R2143" s="42"/>
      <c r="S2143" s="41" t="str" cm="1">
        <f t="array" ref="S2143">IFERROR(_xlfn.IFS(
U2143="MPR ISSUE","PDH",
U2143="BSS Hardware Issue","BSS",
U2143="Sites strategiques, MLL, Pylone, etc.","ENVTECH",
U2143="AKTIVCO DEFAUT GE &amp; POWER Cabinet","AKTIVCO",
U2143="AKTIVCO Coupure ENEO &amp; Baisse de tension","AKTIVCO GRID ONLY",
U2143="Coupure ENEO &amp; Baisse de tension","IHS GRID ONLY",
U2143="Defaut GE &amp; POWER Cabinet","IHS",
U2143="Sharing","Partners",
U2143="Sites strategiques &amp; DataCenter","SST &amp; DC",
U2143="Exclu","Exclu",
U2143="SAT","SAT",
U2143="SPARE-ISSUE","SPARE-ISSUE",
U2143="Fiber CAmtel","TRANS_FO_CAMTEL",
U2143="Fiber AOF","Fiber AOF",
U2143="Projet OCM (HUAWEI)","TRAVAUX-HUAWEI",
U2143="Projet OCM (NOKIA)","TRAVAUX-NOKIA",
U2143="ACCESS-ISSUE","ACCESS-ISSUE",
U2143="Projet OCM (ZTE, NOKIA, autres projets)","TRAVAUX OCM",
U2143="No root CAuse","No root cause",
U2143="ODU HS","PDH",
U2143="IP &amp; VLAN","PDH",
U2143="Warehouse HUAWEI","SPARE-ISSUE",
U2143="SPARE-HS","SPARE-ISSUE",
U2143="Power Telco","BSS",U2143="no impacts","no impacts"
),"")</f>
        <v/>
      </c>
      <c r="T2143" s="41" t="str" cm="1">
        <f t="array" ref="T2143">IFERROR(_xlfn.IFS(
U2143="MPR ISSUE","TX ISSUE",
U2143="BSS Hardware Issue","RAN ISSUE",
U2143="Sites strategiques, MLL, Pylone, etc.","ENVTECH",
U2143="AKTIVCO DEFAUT GE &amp; POWER Cabinet","POWER ISSUE",
U2143="AKTIVCO Coupure ENEO &amp; Baisse de tension","POWER ISSUE",
U2143="Coupure ENEO &amp; Baisse de tension","POWER ISSUE",
U2143="Defaut GE &amp; POWER Cabinet","POWER ISSUE",
U2143="Sharing","POWER ISSUE",
U2143="Sites strategiques &amp; DataCenter","POWER ISSUE",
U2143="Exclu","Exclu",
U2143="SAT","TX ISSUE",
U2143="SPARE-ISSUE","SPARE-ISSUE",
U2143="Fiber CAmtel","TX ISSUE",
U2143="Fiber AOF","TX ISSUE",
U2143="Projet OCM (HUAWEI)","TRAVAUX-HUAWEI",
U2143="Projet OCM (NOKIA)","TRAVAUX -NOKIA",
U2143="ACCESS-ISSUE","ACCESS-ISSUE",
U2143="Projet OCM (ZTE, NOKIA, autres projets)","TRAVAUX OCM",
U2143="No root CAuse","No root cause",
U2143="ODU HS","TX ISSUE",
U2143="IP &amp; VLAN","TX ISSUE",
U2143="Warehouse HUAWEI","SPARE-ISSUE",
U2143="SPARE-HS","SPARE-ISSUE",
U2143="Power Telco","RAN ISSUE",U2143="no impacts","no impacts"
),"")</f>
        <v/>
      </c>
      <c r="U2143" s="68"/>
      <c r="V2143" s="41" t="str" cm="1">
        <f t="array" ref="V2143">IFERROR(_xlfn.IFS(
U2143="MPR ISSUE","ACTIVE",
U2143="BSS Hardware Issue","ACTIVE",
U2143="Sites strategiques, MLL, Pylone, etc.","PASSIVE",
U2143="AKTIVCO DEFAUT GE &amp; POWER Cabinet","PASSIVE",
U2143="AKTIVCO Coupure ENEO &amp; Baisse de tension","PASSIVE",
U2143="Coupure ENEO &amp; Baisse de tension","PASSIVE",
U2143="Defaut GE &amp; POWER Cabinet","PASSIVE",
U2143="Sharing","PASSIVE",
U2143="Sites strategiques &amp; DataCenter","PASSIVE",
U2143="Exclu","Exclu",
U2143="SAT","ACTIVE",
U2143="SPARE-ISSUE","SPARE-ISSUE",
U2143="Fiber CAmtel","ACTIVE",
U2143="Fiber AOF","ACTIVE",
U2143="Projet OCM (HUAWEI)","PLANNED WORKS",
U2143="Projet OCM (NOKIA)","PLANNED WORKS",
U2143="ACCESS-ISSUE","ACCESS-ISSUE",
U2143="Projet OCM (ZTE, NOKIA, autres projets)","PLANNED WORKS",
U2143="No root CAuse","No root cause",
U2143="ODU HS","ACTIVE",
U2143="IP &amp; VLAN","ACTIVE",
U2143="Warehouse HUAWEI","SPARE-ISSUE",
U2143="SPARE-HS","SPARE-ISSUE",
U2143="Power Telco","ACTIVE", U2143="no impacts","no impacts"
),"")</f>
        <v/>
      </c>
      <c r="W2143" s="113"/>
      <c r="X2143" s="113"/>
      <c r="Y2143" s="113"/>
      <c r="Z2143" s="113"/>
      <c r="AA2143" s="113"/>
      <c r="AB2143" s="17" t="s">
        <v>5465</v>
      </c>
      <c r="AC2143" s="17" t="str">
        <f>_xlfn.XLOOKUP(B2143,'INCIDENT-04-27-2026'!E:E,'INCIDENT-04-27-2026'!F:F,"")</f>
        <v/>
      </c>
      <c r="AD2143" s="9"/>
      <c r="AE2143" s="7" t="s">
        <v>5465</v>
      </c>
      <c r="AF2143" s="6" t="str">
        <f>_xlfn.XLOOKUP(B2143,'[13]Input_27-04'!$B:$B,'[13]Input_27-04'!$M:$M,"")</f>
        <v/>
      </c>
      <c r="AG2143" s="7"/>
      <c r="AH2143" s="3"/>
      <c r="AI2143" s="18" t="str">
        <f>_xlfn.XLOOKUP(B2143,'[3]Cells Huawei 27042026 10h'!$B:$B,'[3]Cells Huawei 27042026 10h'!$T:$T,"")</f>
        <v/>
      </c>
      <c r="AJ2143" s="18" t="str">
        <f>_xlfn.XLOOKUP(B2143,'[3]Cells Huawei 27042026 15h'!$B:$B,'[3]Cells Huawei 27042026 15h'!$T:$T,"")</f>
        <v/>
      </c>
      <c r="AK2143" s="18" t="str">
        <f>_xlfn.XLOOKUP(B2143,'[4]cells down 27042026 11h28'!$B:$B,'[4]cells down 27042026 11h28'!$R:$R,"")</f>
        <v/>
      </c>
      <c r="AL2143" s="18" t="str">
        <f>_xlfn.XLOOKUP(B2143,'[4]cells down 27042026 18h01'!$B:$B,'[4]cells down 27042026 18h01'!$R:$R,"")</f>
        <v/>
      </c>
      <c r="AM2143" s="18" t="str">
        <f>_xlfn.XLOOKUP(B2143,'[5]cell downs 27042026 11h'!$B:$B,'[5]cell downs 27042026 11h'!$R:$R,"")</f>
        <v/>
      </c>
      <c r="AN2143" s="18" t="str">
        <f>_xlfn.XLOOKUP(B2143,'[5]cell downs 27042026 17h40'!$B:$B,'[5]cell downs 27042026 17h40'!$R:$R,"")</f>
        <v/>
      </c>
      <c r="AO2143" s="18" t="str">
        <f>_xlfn.XLOOKUP(B2143,'[6]ALL SITES DOWN'!$D:$D,'[6]ALL SITES DOWN'!$J:$J,"")</f>
        <v/>
      </c>
      <c r="AP2143" s="18" t="str">
        <f>_xlfn.XLOOKUP(B2143,'[7]ALL SITES DOWN'!$D:$D,'[7]ALL SITES DOWN'!$J:$J,"")</f>
        <v/>
      </c>
      <c r="AQ2143" s="9" t="str">
        <f>_xlfn.XLOOKUP(B2143,[8]sheet1!$AC:$AC,[8]sheet1!$AF:$AF,"")</f>
        <v/>
      </c>
      <c r="AR2143" s="14"/>
      <c r="AS2143" s="14" t="s">
        <v>5465</v>
      </c>
      <c r="AT2143" s="14" t="str">
        <f>_xlfn.XLOOKUP(B2143,'[9]cell downs 18042026 17h'!$B:$B,'[9]cell downs 18042026 17h'!$B:$B,"")</f>
        <v/>
      </c>
      <c r="AU2143" s="14" t="str">
        <f>_xlfn.XLOOKUP(B2143,'[10]Cells Huawei 19042026 15h'!$B:$B,'[10]Cells Huawei 19042026 15h'!$B:$B,"")</f>
        <v/>
      </c>
      <c r="AV2143" s="9" t="str">
        <f>_xlfn.XLOOKUP(B2143,'[11]cells down 19042026 9H40'!$B:$B,'[11]cells down 19042026 9H40'!$B:$B,"")</f>
        <v/>
      </c>
    </row>
    <row r="2144" spans="1:48" hidden="1" x14ac:dyDescent="0.3">
      <c r="A2144" s="1" t="s">
        <v>156</v>
      </c>
      <c r="B2144" s="8" t="s">
        <v>157</v>
      </c>
      <c r="C2144" s="3" t="str">
        <f>_xlfn.XLOOKUP(B2144,'[1]daily break down'!$D:$D,'[1]daily break down'!$E:$E,"")</f>
        <v>EXTREME-NORD</v>
      </c>
      <c r="D2144" s="1" t="s">
        <v>11</v>
      </c>
      <c r="E2144" s="1" t="s">
        <v>66</v>
      </c>
      <c r="F2144" s="3" t="s">
        <v>55</v>
      </c>
      <c r="G2144" s="1" t="s">
        <v>156</v>
      </c>
      <c r="H2144" s="27" t="str">
        <f>_xlfn.XLOOKUP(B2144,[2]CALCULATION!$B:$B,[2]CALCULATION!$H:$H,"")</f>
        <v>HUAWEI</v>
      </c>
      <c r="I2144" s="26">
        <v>0</v>
      </c>
      <c r="J2144" s="26">
        <v>0</v>
      </c>
      <c r="K2144" s="26">
        <v>0</v>
      </c>
      <c r="L2144" s="26">
        <v>3.7739025719609735E-2</v>
      </c>
      <c r="M2144" s="26">
        <v>0</v>
      </c>
      <c r="N2144" s="26">
        <v>0.96122154591605258</v>
      </c>
      <c r="O2144" s="26">
        <v>0</v>
      </c>
      <c r="P2144" s="114" t="s">
        <v>6364</v>
      </c>
      <c r="Q2144" s="42" t="s">
        <v>6353</v>
      </c>
      <c r="R2144" s="42"/>
      <c r="S2144" s="41" t="str" cm="1">
        <f t="array" ref="S2144">IFERROR(_xlfn.IFS(
U2144="MPR ISSUE","PDH",
U2144="BSS Hardware Issue","BSS",
U2144="Sites strategiques, MLL, Pylone, etc.","ENVTECH",
U2144="AKTIVCO DEFAUT GE &amp; POWER Cabinet","AKTIVCO",
U2144="AKTIVCO Coupure ENEO &amp; Baisse de tension","AKTIVCO GRID ONLY",
U2144="Coupure ENEO &amp; Baisse de tension","IHS GRID ONLY",
U2144="Defaut GE &amp; POWER Cabinet","IHS",
U2144="Sharing","Partners",
U2144="Sites strategiques &amp; DataCenter","SST &amp; DC",
U2144="Exclu","Exclu",
U2144="SAT","SAT",
U2144="SPARE-ISSUE","SPARE-ISSUE",
U2144="Fiber CAmtel","TRANS_FO_CAMTEL",
U2144="Fiber AOF","Fiber AOF",
U2144="Projet OCM (HUAWEI)","TRAVAUX-HUAWEI",
U2144="Projet OCM (NOKIA)","TRAVAUX-NOKIA",
U2144="ACCESS-ISSUE","ACCESS-ISSUE",
U2144="Projet OCM (ZTE, NOKIA, autres projets)","TRAVAUX OCM",
U2144="No root CAuse","No root cause",
U2144="ODU HS","PDH",
U2144="IP &amp; VLAN","PDH",
U2144="Warehouse HUAWEI","SPARE-ISSUE",
U2144="SPARE-HS","SPARE-ISSUE",
U2144="Power Telco","BSS",U2144="no impacts","no impacts"
),"")</f>
        <v/>
      </c>
      <c r="T2144" s="41" t="str" cm="1">
        <f t="array" ref="T2144">IFERROR(_xlfn.IFS(
U2144="MPR ISSUE","TX ISSUE",
U2144="BSS Hardware Issue","RAN ISSUE",
U2144="Sites strategiques, MLL, Pylone, etc.","ENVTECH",
U2144="AKTIVCO DEFAUT GE &amp; POWER Cabinet","POWER ISSUE",
U2144="AKTIVCO Coupure ENEO &amp; Baisse de tension","POWER ISSUE",
U2144="Coupure ENEO &amp; Baisse de tension","POWER ISSUE",
U2144="Defaut GE &amp; POWER Cabinet","POWER ISSUE",
U2144="Sharing","POWER ISSUE",
U2144="Sites strategiques &amp; DataCenter","POWER ISSUE",
U2144="Exclu","Exclu",
U2144="SAT","TX ISSUE",
U2144="SPARE-ISSUE","SPARE-ISSUE",
U2144="Fiber CAmtel","TX ISSUE",
U2144="Fiber AOF","TX ISSUE",
U2144="Projet OCM (HUAWEI)","TRAVAUX-HUAWEI",
U2144="Projet OCM (NOKIA)","TRAVAUX -NOKIA",
U2144="ACCESS-ISSUE","ACCESS-ISSUE",
U2144="Projet OCM (ZTE, NOKIA, autres projets)","TRAVAUX OCM",
U2144="No root CAuse","No root cause",
U2144="ODU HS","TX ISSUE",
U2144="IP &amp; VLAN","TX ISSUE",
U2144="Warehouse HUAWEI","SPARE-ISSUE",
U2144="SPARE-HS","SPARE-ISSUE",
U2144="Power Telco","RAN ISSUE",U2144="no impacts","no impacts"
),"")</f>
        <v/>
      </c>
      <c r="U2144" s="68"/>
      <c r="V2144" s="41" t="str" cm="1">
        <f t="array" ref="V2144">IFERROR(_xlfn.IFS(
U2144="MPR ISSUE","ACTIVE",
U2144="BSS Hardware Issue","ACTIVE",
U2144="Sites strategiques, MLL, Pylone, etc.","PASSIVE",
U2144="AKTIVCO DEFAUT GE &amp; POWER Cabinet","PASSIVE",
U2144="AKTIVCO Coupure ENEO &amp; Baisse de tension","PASSIVE",
U2144="Coupure ENEO &amp; Baisse de tension","PASSIVE",
U2144="Defaut GE &amp; POWER Cabinet","PASSIVE",
U2144="Sharing","PASSIVE",
U2144="Sites strategiques &amp; DataCenter","PASSIVE",
U2144="Exclu","Exclu",
U2144="SAT","ACTIVE",
U2144="SPARE-ISSUE","SPARE-ISSUE",
U2144="Fiber CAmtel","ACTIVE",
U2144="Fiber AOF","ACTIVE",
U2144="Projet OCM (HUAWEI)","PLANNED WORKS",
U2144="Projet OCM (NOKIA)","PLANNED WORKS",
U2144="ACCESS-ISSUE","ACCESS-ISSUE",
U2144="Projet OCM (ZTE, NOKIA, autres projets)","PLANNED WORKS",
U2144="No root CAuse","No root cause",
U2144="ODU HS","ACTIVE",
U2144="IP &amp; VLAN","ACTIVE",
U2144="Warehouse HUAWEI","SPARE-ISSUE",
U2144="SPARE-HS","SPARE-ISSUE",
U2144="Power Telco","ACTIVE", U2144="no impacts","no impacts"
),"")</f>
        <v/>
      </c>
      <c r="W2144" s="113"/>
      <c r="X2144" s="113"/>
      <c r="Y2144" s="113"/>
      <c r="Z2144" s="113"/>
      <c r="AA2144" s="113"/>
      <c r="AB2144" s="17" t="s">
        <v>5465</v>
      </c>
      <c r="AC2144" s="17" t="str">
        <f>_xlfn.XLOOKUP(B2144,'INCIDENT-04-27-2026'!E:E,'INCIDENT-04-27-2026'!F:F,"")</f>
        <v/>
      </c>
      <c r="AD2144" s="9"/>
      <c r="AE2144" s="7" t="s">
        <v>5465</v>
      </c>
      <c r="AF2144" s="6" t="str">
        <f>_xlfn.XLOOKUP(B2144,'[13]Input_27-04'!$B:$B,'[13]Input_27-04'!$M:$M,"")</f>
        <v/>
      </c>
      <c r="AG2144" s="7"/>
      <c r="AH2144" s="3"/>
      <c r="AI2144" s="18" t="str">
        <f>_xlfn.XLOOKUP(B2144,'[3]Cells Huawei 27042026 10h'!$B:$B,'[3]Cells Huawei 27042026 10h'!$T:$T,"")</f>
        <v/>
      </c>
      <c r="AJ2144" s="18" t="str">
        <f>_xlfn.XLOOKUP(B2144,'[3]Cells Huawei 27042026 15h'!$B:$B,'[3]Cells Huawei 27042026 15h'!$T:$T,"")</f>
        <v/>
      </c>
      <c r="AK2144" s="18" t="str">
        <f>_xlfn.XLOOKUP(B2144,'[4]cells down 27042026 11h28'!$B:$B,'[4]cells down 27042026 11h28'!$R:$R,"")</f>
        <v/>
      </c>
      <c r="AL2144" s="18" t="str">
        <f>_xlfn.XLOOKUP(B2144,'[4]cells down 27042026 18h01'!$B:$B,'[4]cells down 27042026 18h01'!$R:$R,"")</f>
        <v/>
      </c>
      <c r="AM2144" s="18" t="str">
        <f>_xlfn.XLOOKUP(B2144,'[5]cell downs 27042026 11h'!$B:$B,'[5]cell downs 27042026 11h'!$R:$R,"")</f>
        <v/>
      </c>
      <c r="AN2144" s="18" t="str">
        <f>_xlfn.XLOOKUP(B2144,'[5]cell downs 27042026 17h40'!$B:$B,'[5]cell downs 27042026 17h40'!$R:$R,"")</f>
        <v/>
      </c>
      <c r="AO2144" s="18" t="str">
        <f>_xlfn.XLOOKUP(B2144,'[6]ALL SITES DOWN'!$D:$D,'[6]ALL SITES DOWN'!$J:$J,"")</f>
        <v/>
      </c>
      <c r="AP2144" s="18" t="str">
        <f>_xlfn.XLOOKUP(B2144,'[7]ALL SITES DOWN'!$D:$D,'[7]ALL SITES DOWN'!$J:$J,"")</f>
        <v/>
      </c>
      <c r="AQ2144" s="9" t="str">
        <f>_xlfn.XLOOKUP(B2144,[8]sheet1!$AC:$AC,[8]sheet1!$AF:$AF,"")</f>
        <v/>
      </c>
      <c r="AR2144" s="14"/>
      <c r="AS2144" s="14" t="s">
        <v>5465</v>
      </c>
      <c r="AT2144" s="14" t="str">
        <f>_xlfn.XLOOKUP(B2144,'[9]cell downs 18042026 17h'!$B:$B,'[9]cell downs 18042026 17h'!$B:$B,"")</f>
        <v/>
      </c>
      <c r="AU2144" s="14" t="str">
        <f>_xlfn.XLOOKUP(B2144,'[10]Cells Huawei 19042026 15h'!$B:$B,'[10]Cells Huawei 19042026 15h'!$B:$B,"")</f>
        <v/>
      </c>
      <c r="AV2144" s="9" t="str">
        <f>_xlfn.XLOOKUP(B2144,'[11]cells down 19042026 9H40'!$B:$B,'[11]cells down 19042026 9H40'!$B:$B,"")</f>
        <v/>
      </c>
    </row>
    <row r="2145" spans="1:48" hidden="1" x14ac:dyDescent="0.3">
      <c r="A2145" s="1" t="s">
        <v>1736</v>
      </c>
      <c r="B2145" s="1" t="s">
        <v>1737</v>
      </c>
      <c r="C2145" s="3" t="str">
        <f>_xlfn.XLOOKUP(B2145,'[1]daily break down'!$D:$D,'[1]daily break down'!$E:$E,"")</f>
        <v>NORD-OUEST</v>
      </c>
      <c r="D2145" s="1" t="s">
        <v>11</v>
      </c>
      <c r="E2145" s="1" t="s">
        <v>96</v>
      </c>
      <c r="F2145" s="3" t="s">
        <v>51</v>
      </c>
      <c r="G2145" s="1" t="s">
        <v>1736</v>
      </c>
      <c r="H2145" s="28" t="str">
        <f>_xlfn.XLOOKUP(B2145,[2]CALCULATION!$B:$B,[2]CALCULATION!$H:$H,"")</f>
        <v>NOKIA</v>
      </c>
      <c r="I2145" s="26">
        <v>9.2445274845690903</v>
      </c>
      <c r="J2145" s="26">
        <v>4.6030018577017566</v>
      </c>
      <c r="K2145" s="26">
        <v>0.32397419763549673</v>
      </c>
      <c r="L2145" s="26">
        <v>1.5391137535563146</v>
      </c>
      <c r="M2145" s="26">
        <v>4.2697177491845782E-2</v>
      </c>
      <c r="N2145" s="26">
        <v>0.96152474224744811</v>
      </c>
      <c r="O2145" s="26">
        <v>0</v>
      </c>
      <c r="P2145" s="114" t="s">
        <v>6364</v>
      </c>
      <c r="Q2145" s="42" t="s">
        <v>6353</v>
      </c>
      <c r="R2145" s="42"/>
      <c r="S2145" s="41" t="str" cm="1">
        <f t="array" ref="S2145">IFERROR(_xlfn.IFS(
U2145="MPR ISSUE","PDH",
U2145="BSS Hardware Issue","BSS",
U2145="Sites strategiques, MLL, Pylone, etc.","ENVTECH",
U2145="AKTIVCO DEFAUT GE &amp; POWER Cabinet","AKTIVCO",
U2145="AKTIVCO Coupure ENEO &amp; Baisse de tension","AKTIVCO GRID ONLY",
U2145="Coupure ENEO &amp; Baisse de tension","IHS GRID ONLY",
U2145="Defaut GE &amp; POWER Cabinet","IHS",
U2145="Sharing","Partners",
U2145="Sites strategiques &amp; DataCenter","SST &amp; DC",
U2145="Exclu","Exclu",
U2145="SAT","SAT",
U2145="SPARE-ISSUE","SPARE-ISSUE",
U2145="Fiber CAmtel","TRANS_FO_CAMTEL",
U2145="Fiber AOF","Fiber AOF",
U2145="Projet OCM (HUAWEI)","TRAVAUX-HUAWEI",
U2145="Projet OCM (NOKIA)","TRAVAUX-NOKIA",
U2145="ACCESS-ISSUE","ACCESS-ISSUE",
U2145="Projet OCM (ZTE, NOKIA, autres projets)","TRAVAUX OCM",
U2145="No root CAuse","No root cause",
U2145="ODU HS","PDH",
U2145="IP &amp; VLAN","PDH",
U2145="Warehouse HUAWEI","SPARE-ISSUE",
U2145="SPARE-HS","SPARE-ISSUE",
U2145="Power Telco","BSS",U2145="no impacts","no impacts"
),"")</f>
        <v>ACCESS-ISSUE</v>
      </c>
      <c r="T2145" s="41" t="str" cm="1">
        <f t="array" ref="T2145">IFERROR(_xlfn.IFS(
U2145="MPR ISSUE","TX ISSUE",
U2145="BSS Hardware Issue","RAN ISSUE",
U2145="Sites strategiques, MLL, Pylone, etc.","ENVTECH",
U2145="AKTIVCO DEFAUT GE &amp; POWER Cabinet","POWER ISSUE",
U2145="AKTIVCO Coupure ENEO &amp; Baisse de tension","POWER ISSUE",
U2145="Coupure ENEO &amp; Baisse de tension","POWER ISSUE",
U2145="Defaut GE &amp; POWER Cabinet","POWER ISSUE",
U2145="Sharing","POWER ISSUE",
U2145="Sites strategiques &amp; DataCenter","POWER ISSUE",
U2145="Exclu","Exclu",
U2145="SAT","TX ISSUE",
U2145="SPARE-ISSUE","SPARE-ISSUE",
U2145="Fiber CAmtel","TX ISSUE",
U2145="Fiber AOF","TX ISSUE",
U2145="Projet OCM (HUAWEI)","TRAVAUX-HUAWEI",
U2145="Projet OCM (NOKIA)","TRAVAUX -NOKIA",
U2145="ACCESS-ISSUE","ACCESS-ISSUE",
U2145="Projet OCM (ZTE, NOKIA, autres projets)","TRAVAUX OCM",
U2145="No root CAuse","No root cause",
U2145="ODU HS","TX ISSUE",
U2145="IP &amp; VLAN","TX ISSUE",
U2145="Warehouse HUAWEI","SPARE-ISSUE",
U2145="SPARE-HS","SPARE-ISSUE",
U2145="Power Telco","RAN ISSUE",U2145="no impacts","no impacts"
),"")</f>
        <v>ACCESS-ISSUE</v>
      </c>
      <c r="U2145" s="68" t="s">
        <v>25</v>
      </c>
      <c r="V2145" s="41" t="str" cm="1">
        <f t="array" ref="V2145">IFERROR(_xlfn.IFS(
U2145="MPR ISSUE","ACTIVE",
U2145="BSS Hardware Issue","ACTIVE",
U2145="Sites strategiques, MLL, Pylone, etc.","PASSIVE",
U2145="AKTIVCO DEFAUT GE &amp; POWER Cabinet","PASSIVE",
U2145="AKTIVCO Coupure ENEO &amp; Baisse de tension","PASSIVE",
U2145="Coupure ENEO &amp; Baisse de tension","PASSIVE",
U2145="Defaut GE &amp; POWER Cabinet","PASSIVE",
U2145="Sharing","PASSIVE",
U2145="Sites strategiques &amp; DataCenter","PASSIVE",
U2145="Exclu","Exclu",
U2145="SAT","ACTIVE",
U2145="SPARE-ISSUE","SPARE-ISSUE",
U2145="Fiber CAmtel","ACTIVE",
U2145="Fiber AOF","ACTIVE",
U2145="Projet OCM (HUAWEI)","PLANNED WORKS",
U2145="Projet OCM (NOKIA)","PLANNED WORKS",
U2145="ACCESS-ISSUE","ACCESS-ISSUE",
U2145="Projet OCM (ZTE, NOKIA, autres projets)","PLANNED WORKS",
U2145="No root CAuse","No root cause",
U2145="ODU HS","ACTIVE",
U2145="IP &amp; VLAN","ACTIVE",
U2145="Warehouse HUAWEI","SPARE-ISSUE",
U2145="SPARE-HS","SPARE-ISSUE",
U2145="Power Telco","ACTIVE", U2145="no impacts","no impacts"
),"")</f>
        <v>ACCESS-ISSUE</v>
      </c>
      <c r="W2145" s="113"/>
      <c r="X2145" s="113"/>
      <c r="Y2145" s="113"/>
      <c r="Z2145" s="113"/>
      <c r="AA2145" s="113"/>
      <c r="AB2145" s="17" t="s">
        <v>6335</v>
      </c>
      <c r="AC2145" s="17" t="str">
        <f>_xlfn.XLOOKUP(B2145,'INCIDENT-04-27-2026'!E:E,'INCIDENT-04-27-2026'!F:F,"")</f>
        <v/>
      </c>
      <c r="AD2145" s="9"/>
      <c r="AE2145" s="7" t="s">
        <v>5465</v>
      </c>
      <c r="AF2145" s="6" t="str">
        <f>_xlfn.XLOOKUP(B2145,'[13]Input_27-04'!$B:$B,'[13]Input_27-04'!$M:$M,"")</f>
        <v/>
      </c>
      <c r="AG2145" s="7"/>
      <c r="AH2145" s="3"/>
      <c r="AI2145" s="18" t="str">
        <f>_xlfn.XLOOKUP(B2145,'[3]Cells Huawei 27042026 10h'!$B:$B,'[3]Cells Huawei 27042026 10h'!$T:$T,"")</f>
        <v/>
      </c>
      <c r="AJ2145" s="18" t="str">
        <f>_xlfn.XLOOKUP(B2145,'[3]Cells Huawei 27042026 15h'!$B:$B,'[3]Cells Huawei 27042026 15h'!$T:$T,"")</f>
        <v/>
      </c>
      <c r="AK2145" s="18" t="str">
        <f>_xlfn.XLOOKUP(B2145,'[4]cells down 27042026 11h28'!$B:$B,'[4]cells down 27042026 11h28'!$R:$R,"")</f>
        <v/>
      </c>
      <c r="AL2145" s="18" t="str">
        <f>_xlfn.XLOOKUP(B2145,'[4]cells down 27042026 18h01'!$B:$B,'[4]cells down 27042026 18h01'!$R:$R,"")</f>
        <v/>
      </c>
      <c r="AM2145" s="18" t="str">
        <f>_xlfn.XLOOKUP(B2145,'[5]cell downs 27042026 11h'!$B:$B,'[5]cell downs 27042026 11h'!$R:$R,"")</f>
        <v/>
      </c>
      <c r="AN2145" s="18" t="str">
        <f>_xlfn.XLOOKUP(B2145,'[5]cell downs 27042026 17h40'!$B:$B,'[5]cell downs 27042026 17h40'!$R:$R,"")</f>
        <v/>
      </c>
      <c r="AO2145" s="18" t="str">
        <f>_xlfn.XLOOKUP(B2145,'[6]ALL SITES DOWN'!$D:$D,'[6]ALL SITES DOWN'!$J:$J,"")</f>
        <v>(04/27/2026 ocm ran 17h):-27.04.26; Access banned by Separatist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v>
      </c>
      <c r="AP2145" s="18" t="str">
        <f>_xlfn.XLOOKUP(B2145,'[7]ALL SITES DOWN'!$D:$D,'[7]ALL SITES DOWN'!$J:$J,"")</f>
        <v>(04/27/2026 ocm ran 11h):-27.04.26; Access banned by Separatist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v>
      </c>
      <c r="AQ2145" s="9" t="str">
        <f>_xlfn.XLOOKUP(B2145,[8]sheet1!$AC:$AC,[8]sheet1!$AF:$AF,"")</f>
        <v/>
      </c>
      <c r="AR2145" s="14"/>
      <c r="AS2145" s="14" t="s">
        <v>5465</v>
      </c>
      <c r="AT2145" s="14" t="str">
        <f>_xlfn.XLOOKUP(B2145,'[9]cell downs 18042026 17h'!$B:$B,'[9]cell downs 18042026 17h'!$B:$B,"")</f>
        <v/>
      </c>
      <c r="AU2145" s="14" t="str">
        <f>_xlfn.XLOOKUP(B2145,'[10]Cells Huawei 19042026 15h'!$B:$B,'[10]Cells Huawei 19042026 15h'!$B:$B,"")</f>
        <v/>
      </c>
      <c r="AV2145" s="9" t="str">
        <f>_xlfn.XLOOKUP(B2145,'[11]cells down 19042026 9H40'!$B:$B,'[11]cells down 19042026 9H40'!$B:$B,"")</f>
        <v/>
      </c>
    </row>
    <row r="2146" spans="1:48" hidden="1" x14ac:dyDescent="0.3">
      <c r="A2146" s="1" t="s">
        <v>3770</v>
      </c>
      <c r="B2146" s="8" t="s">
        <v>3771</v>
      </c>
      <c r="C2146" s="3" t="str">
        <f>_xlfn.XLOOKUP(B2146,'[1]daily break down'!$D:$D,'[1]daily break down'!$E:$E,"")</f>
        <v>CENTRE</v>
      </c>
      <c r="D2146" s="1" t="s">
        <v>11</v>
      </c>
      <c r="E2146" s="1" t="s">
        <v>66</v>
      </c>
      <c r="F2146" s="3" t="s">
        <v>69</v>
      </c>
      <c r="G2146" s="1" t="s">
        <v>1393</v>
      </c>
      <c r="H2146" s="29" t="str">
        <f>_xlfn.XLOOKUP(B2146,[2]CALCULATION!$B:$B,[2]CALCULATION!$H:$H,"")</f>
        <v>ZTE</v>
      </c>
      <c r="I2146" s="26">
        <v>0</v>
      </c>
      <c r="J2146" s="26">
        <v>0</v>
      </c>
      <c r="K2146" s="26">
        <v>0</v>
      </c>
      <c r="L2146" s="26">
        <v>0</v>
      </c>
      <c r="M2146" s="26">
        <v>0</v>
      </c>
      <c r="N2146" s="26">
        <v>0</v>
      </c>
      <c r="O2146" s="26">
        <v>0</v>
      </c>
      <c r="P2146" s="114" t="s">
        <v>6364</v>
      </c>
      <c r="Q2146" s="42" t="s">
        <v>5538</v>
      </c>
      <c r="R2146" s="42"/>
      <c r="S2146" s="41" t="str" cm="1">
        <f t="array" ref="S2146">IFERROR(_xlfn.IFS(
U2146="MPR ISSUE","PDH",
U2146="BSS Hardware Issue","BSS",
U2146="Sites strategiques, MLL, Pylone, etc.","ENVTECH",
U2146="AKTIVCO DEFAUT GE &amp; POWER Cabinet","AKTIVCO",
U2146="AKTIVCO Coupure ENEO &amp; Baisse de tension","AKTIVCO GRID ONLY",
U2146="Coupure ENEO &amp; Baisse de tension","IHS GRID ONLY",
U2146="Defaut GE &amp; POWER Cabinet","IHS",
U2146="Sharing","Partners",
U2146="Sites strategiques &amp; DataCenter","SST &amp; DC",
U2146="Exclu","Exclu",
U2146="SAT","SAT",
U2146="SPARE-ISSUE","SPARE-ISSUE",
U2146="Fiber CAmtel","TRANS_FO_CAMTEL",
U2146="Fiber AOF","Fiber AOF",
U2146="Projet OCM (HUAWEI)","TRAVAUX-HUAWEI",
U2146="Projet OCM (NOKIA)","TRAVAUX-NOKIA",
U2146="ACCESS-ISSUE","ACCESS-ISSUE",
U2146="Projet OCM (ZTE, NOKIA, autres projets)","TRAVAUX OCM",
U2146="No root CAuse","No root cause",
U2146="ODU HS","PDH",
U2146="IP &amp; VLAN","PDH",
U2146="Warehouse HUAWEI","SPARE-ISSUE",
U2146="SPARE-HS","SPARE-ISSUE",
U2146="Power Telco","BSS",U2146="no impacts","no impacts"
),"")</f>
        <v>No root cause</v>
      </c>
      <c r="T2146" s="41" t="str" cm="1">
        <f t="array" ref="T2146">IFERROR(_xlfn.IFS(
U2146="MPR ISSUE","TX ISSUE",
U2146="BSS Hardware Issue","RAN ISSUE",
U2146="Sites strategiques, MLL, Pylone, etc.","ENVTECH",
U2146="AKTIVCO DEFAUT GE &amp; POWER Cabinet","POWER ISSUE",
U2146="AKTIVCO Coupure ENEO &amp; Baisse de tension","POWER ISSUE",
U2146="Coupure ENEO &amp; Baisse de tension","POWER ISSUE",
U2146="Defaut GE &amp; POWER Cabinet","POWER ISSUE",
U2146="Sharing","POWER ISSUE",
U2146="Sites strategiques &amp; DataCenter","POWER ISSUE",
U2146="Exclu","Exclu",
U2146="SAT","TX ISSUE",
U2146="SPARE-ISSUE","SPARE-ISSUE",
U2146="Fiber CAmtel","TX ISSUE",
U2146="Fiber AOF","TX ISSUE",
U2146="Projet OCM (HUAWEI)","TRAVAUX-HUAWEI",
U2146="Projet OCM (NOKIA)","TRAVAUX -NOKIA",
U2146="ACCESS-ISSUE","ACCESS-ISSUE",
U2146="Projet OCM (ZTE, NOKIA, autres projets)","TRAVAUX OCM",
U2146="No root CAuse","No root cause",
U2146="ODU HS","TX ISSUE",
U2146="IP &amp; VLAN","TX ISSUE",
U2146="Warehouse HUAWEI","SPARE-ISSUE",
U2146="SPARE-HS","SPARE-ISSUE",
U2146="Power Telco","RAN ISSUE",U2146="no impacts","no impacts"
),"")</f>
        <v>No root cause</v>
      </c>
      <c r="U2146" s="68" t="s">
        <v>5691</v>
      </c>
      <c r="V2146" s="41" t="str" cm="1">
        <f t="array" ref="V2146">IFERROR(_xlfn.IFS(
U2146="MPR ISSUE","ACTIVE",
U2146="BSS Hardware Issue","ACTIVE",
U2146="Sites strategiques, MLL, Pylone, etc.","PASSIVE",
U2146="AKTIVCO DEFAUT GE &amp; POWER Cabinet","PASSIVE",
U2146="AKTIVCO Coupure ENEO &amp; Baisse de tension","PASSIVE",
U2146="Coupure ENEO &amp; Baisse de tension","PASSIVE",
U2146="Defaut GE &amp; POWER Cabinet","PASSIVE",
U2146="Sharing","PASSIVE",
U2146="Sites strategiques &amp; DataCenter","PASSIVE",
U2146="Exclu","Exclu",
U2146="SAT","ACTIVE",
U2146="SPARE-ISSUE","SPARE-ISSUE",
U2146="Fiber CAmtel","ACTIVE",
U2146="Fiber AOF","ACTIVE",
U2146="Projet OCM (HUAWEI)","PLANNED WORKS",
U2146="Projet OCM (NOKIA)","PLANNED WORKS",
U2146="ACCESS-ISSUE","ACCESS-ISSUE",
U2146="Projet OCM (ZTE, NOKIA, autres projets)","PLANNED WORKS",
U2146="No root CAuse","No root cause",
U2146="ODU HS","ACTIVE",
U2146="IP &amp; VLAN","ACTIVE",
U2146="Warehouse HUAWEI","SPARE-ISSUE",
U2146="SPARE-HS","SPARE-ISSUE",
U2146="Power Telco","ACTIVE", U2146="no impacts","no impacts"
),"")</f>
        <v>No root cause</v>
      </c>
      <c r="W2146" s="113"/>
      <c r="X2146" s="113"/>
      <c r="Y2146" s="113"/>
      <c r="Z2146" s="113"/>
      <c r="AA2146" s="113"/>
      <c r="AB2146" s="17" t="s">
        <v>5465</v>
      </c>
      <c r="AC2146" s="17" t="str">
        <f>_xlfn.XLOOKUP(B2146,'INCIDENT-04-27-2026'!E:E,'INCIDENT-04-27-2026'!F:F,"")</f>
        <v/>
      </c>
      <c r="AD2146" s="9"/>
      <c r="AE2146" s="7" t="s">
        <v>5465</v>
      </c>
      <c r="AF2146" s="6" t="str">
        <f>_xlfn.XLOOKUP(B2146,'[13]Input_27-04'!$B:$B,'[13]Input_27-04'!$M:$M,"")</f>
        <v/>
      </c>
      <c r="AG2146" s="7"/>
      <c r="AH2146" s="3"/>
      <c r="AI2146" s="18" t="str">
        <f>_xlfn.XLOOKUP(B2146,'[3]Cells Huawei 27042026 10h'!$B:$B,'[3]Cells Huawei 27042026 10h'!$T:$T,"")</f>
        <v/>
      </c>
      <c r="AJ2146" s="18" t="str">
        <f>_xlfn.XLOOKUP(B2146,'[3]Cells Huawei 27042026 15h'!$B:$B,'[3]Cells Huawei 27042026 15h'!$T:$T,"")</f>
        <v/>
      </c>
      <c r="AK2146" s="18" t="str">
        <f>_xlfn.XLOOKUP(B2146,'[4]cells down 27042026 11h28'!$B:$B,'[4]cells down 27042026 11h28'!$R:$R,"")</f>
        <v/>
      </c>
      <c r="AL2146" s="18" t="str">
        <f>_xlfn.XLOOKUP(B2146,'[4]cells down 27042026 18h01'!$B:$B,'[4]cells down 27042026 18h01'!$R:$R,"")</f>
        <v/>
      </c>
      <c r="AM2146" s="18" t="str">
        <f>_xlfn.XLOOKUP(B2146,'[5]cell downs 27042026 11h'!$B:$B,'[5]cell downs 27042026 11h'!$R:$R,"")</f>
        <v/>
      </c>
      <c r="AN2146" s="18" t="str">
        <f>_xlfn.XLOOKUP(B2146,'[5]cell downs 27042026 17h40'!$B:$B,'[5]cell downs 27042026 17h40'!$R:$R,"")</f>
        <v/>
      </c>
      <c r="AO2146" s="18" t="str">
        <f>_xlfn.XLOOKUP(B2146,'[6]ALL SITES DOWN'!$D:$D,'[6]ALL SITES DOWN'!$J:$J,"")</f>
        <v/>
      </c>
      <c r="AP2146" s="18" t="str">
        <f>_xlfn.XLOOKUP(B2146,'[7]ALL SITES DOWN'!$D:$D,'[7]ALL SITES DOWN'!$J:$J,"")</f>
        <v/>
      </c>
      <c r="AQ2146" s="9" t="str">
        <f>_xlfn.XLOOKUP(B2146,[8]sheet1!$AC:$AC,[8]sheet1!$AF:$AF,"")</f>
        <v/>
      </c>
      <c r="AR2146" s="14"/>
      <c r="AS2146" s="14" t="s">
        <v>5465</v>
      </c>
      <c r="AT2146" s="14" t="str">
        <f>_xlfn.XLOOKUP(B2146,'[9]cell downs 18042026 17h'!$B:$B,'[9]cell downs 18042026 17h'!$B:$B,"")</f>
        <v/>
      </c>
      <c r="AU2146" s="14" t="str">
        <f>_xlfn.XLOOKUP(B2146,'[10]Cells Huawei 19042026 15h'!$B:$B,'[10]Cells Huawei 19042026 15h'!$B:$B,"")</f>
        <v/>
      </c>
      <c r="AV2146" s="9" t="str">
        <f>_xlfn.XLOOKUP(B2146,'[11]cells down 19042026 9H40'!$B:$B,'[11]cells down 19042026 9H40'!$B:$B,"")</f>
        <v/>
      </c>
    </row>
    <row r="2147" spans="1:48" hidden="1" x14ac:dyDescent="0.3">
      <c r="A2147" s="1" t="s">
        <v>3774</v>
      </c>
      <c r="B2147" s="8" t="s">
        <v>3775</v>
      </c>
      <c r="C2147" s="3" t="str">
        <f>_xlfn.XLOOKUP(B2147,'[1]daily break down'!$D:$D,'[1]daily break down'!$E:$E,"")</f>
        <v>CENTRE</v>
      </c>
      <c r="D2147" s="1" t="s">
        <v>21</v>
      </c>
      <c r="E2147" s="1" t="s">
        <v>188</v>
      </c>
      <c r="F2147" s="3" t="s">
        <v>37</v>
      </c>
      <c r="G2147" s="1" t="s">
        <v>3774</v>
      </c>
      <c r="H2147" s="29" t="str">
        <f>_xlfn.XLOOKUP(B2147,[2]CALCULATION!$B:$B,[2]CALCULATION!$H:$H,"")</f>
        <v>ZTE</v>
      </c>
      <c r="I2147" s="26">
        <v>0</v>
      </c>
      <c r="J2147" s="26">
        <v>0</v>
      </c>
      <c r="K2147" s="26">
        <v>0</v>
      </c>
      <c r="L2147" s="26">
        <v>0</v>
      </c>
      <c r="M2147" s="26">
        <v>0</v>
      </c>
      <c r="N2147" s="26">
        <v>0</v>
      </c>
      <c r="O2147" s="26">
        <v>0</v>
      </c>
      <c r="P2147" s="114" t="s">
        <v>6364</v>
      </c>
      <c r="Q2147" s="42" t="s">
        <v>5538</v>
      </c>
      <c r="R2147" s="42"/>
      <c r="S2147" s="41" t="str" cm="1">
        <f t="array" ref="S2147">IFERROR(_xlfn.IFS(
U2147="MPR ISSUE","PDH",
U2147="BSS Hardware Issue","BSS",
U2147="Sites strategiques, MLL, Pylone, etc.","ENVTECH",
U2147="AKTIVCO DEFAUT GE &amp; POWER Cabinet","AKTIVCO",
U2147="AKTIVCO Coupure ENEO &amp; Baisse de tension","AKTIVCO GRID ONLY",
U2147="Coupure ENEO &amp; Baisse de tension","IHS GRID ONLY",
U2147="Defaut GE &amp; POWER Cabinet","IHS",
U2147="Sharing","Partners",
U2147="Sites strategiques &amp; DataCenter","SST &amp; DC",
U2147="Exclu","Exclu",
U2147="SAT","SAT",
U2147="SPARE-ISSUE","SPARE-ISSUE",
U2147="Fiber CAmtel","TRANS_FO_CAMTEL",
U2147="Fiber AOF","Fiber AOF",
U2147="Projet OCM (HUAWEI)","TRAVAUX-HUAWEI",
U2147="Projet OCM (NOKIA)","TRAVAUX-NOKIA",
U2147="ACCESS-ISSUE","ACCESS-ISSUE",
U2147="Projet OCM (ZTE, NOKIA, autres projets)","TRAVAUX OCM",
U2147="No root CAuse","No root cause",
U2147="ODU HS","PDH",
U2147="IP &amp; VLAN","PDH",
U2147="Warehouse HUAWEI","SPARE-ISSUE",
U2147="SPARE-HS","SPARE-ISSUE",
U2147="Power Telco","BSS",U2147="no impacts","no impacts"
),"")</f>
        <v>No root cause</v>
      </c>
      <c r="T2147" s="41" t="str" cm="1">
        <f t="array" ref="T2147">IFERROR(_xlfn.IFS(
U2147="MPR ISSUE","TX ISSUE",
U2147="BSS Hardware Issue","RAN ISSUE",
U2147="Sites strategiques, MLL, Pylone, etc.","ENVTECH",
U2147="AKTIVCO DEFAUT GE &amp; POWER Cabinet","POWER ISSUE",
U2147="AKTIVCO Coupure ENEO &amp; Baisse de tension","POWER ISSUE",
U2147="Coupure ENEO &amp; Baisse de tension","POWER ISSUE",
U2147="Defaut GE &amp; POWER Cabinet","POWER ISSUE",
U2147="Sharing","POWER ISSUE",
U2147="Sites strategiques &amp; DataCenter","POWER ISSUE",
U2147="Exclu","Exclu",
U2147="SAT","TX ISSUE",
U2147="SPARE-ISSUE","SPARE-ISSUE",
U2147="Fiber CAmtel","TX ISSUE",
U2147="Fiber AOF","TX ISSUE",
U2147="Projet OCM (HUAWEI)","TRAVAUX-HUAWEI",
U2147="Projet OCM (NOKIA)","TRAVAUX -NOKIA",
U2147="ACCESS-ISSUE","ACCESS-ISSUE",
U2147="Projet OCM (ZTE, NOKIA, autres projets)","TRAVAUX OCM",
U2147="No root CAuse","No root cause",
U2147="ODU HS","TX ISSUE",
U2147="IP &amp; VLAN","TX ISSUE",
U2147="Warehouse HUAWEI","SPARE-ISSUE",
U2147="SPARE-HS","SPARE-ISSUE",
U2147="Power Telco","RAN ISSUE",U2147="no impacts","no impacts"
),"")</f>
        <v>No root cause</v>
      </c>
      <c r="U2147" s="68" t="s">
        <v>5691</v>
      </c>
      <c r="V2147" s="41" t="str" cm="1">
        <f t="array" ref="V2147">IFERROR(_xlfn.IFS(
U2147="MPR ISSUE","ACTIVE",
U2147="BSS Hardware Issue","ACTIVE",
U2147="Sites strategiques, MLL, Pylone, etc.","PASSIVE",
U2147="AKTIVCO DEFAUT GE &amp; POWER Cabinet","PASSIVE",
U2147="AKTIVCO Coupure ENEO &amp; Baisse de tension","PASSIVE",
U2147="Coupure ENEO &amp; Baisse de tension","PASSIVE",
U2147="Defaut GE &amp; POWER Cabinet","PASSIVE",
U2147="Sharing","PASSIVE",
U2147="Sites strategiques &amp; DataCenter","PASSIVE",
U2147="Exclu","Exclu",
U2147="SAT","ACTIVE",
U2147="SPARE-ISSUE","SPARE-ISSUE",
U2147="Fiber CAmtel","ACTIVE",
U2147="Fiber AOF","ACTIVE",
U2147="Projet OCM (HUAWEI)","PLANNED WORKS",
U2147="Projet OCM (NOKIA)","PLANNED WORKS",
U2147="ACCESS-ISSUE","ACCESS-ISSUE",
U2147="Projet OCM (ZTE, NOKIA, autres projets)","PLANNED WORKS",
U2147="No root CAuse","No root cause",
U2147="ODU HS","ACTIVE",
U2147="IP &amp; VLAN","ACTIVE",
U2147="Warehouse HUAWEI","SPARE-ISSUE",
U2147="SPARE-HS","SPARE-ISSUE",
U2147="Power Telco","ACTIVE", U2147="no impacts","no impacts"
),"")</f>
        <v>No root cause</v>
      </c>
      <c r="W2147" s="113"/>
      <c r="X2147" s="113"/>
      <c r="Y2147" s="113"/>
      <c r="Z2147" s="113"/>
      <c r="AA2147" s="113"/>
      <c r="AB2147" s="17" t="s">
        <v>5465</v>
      </c>
      <c r="AC2147" s="17" t="str">
        <f>_xlfn.XLOOKUP(B2147,'INCIDENT-04-27-2026'!E:E,'INCIDENT-04-27-2026'!F:F,"")</f>
        <v/>
      </c>
      <c r="AD2147" s="9"/>
      <c r="AE2147" s="7" t="s">
        <v>5465</v>
      </c>
      <c r="AF2147" s="6" t="str">
        <f>_xlfn.XLOOKUP(B2147,'[13]Input_27-04'!$B:$B,'[13]Input_27-04'!$M:$M,"")</f>
        <v/>
      </c>
      <c r="AG2147" s="7"/>
      <c r="AH2147" s="3"/>
      <c r="AI2147" s="18" t="str">
        <f>_xlfn.XLOOKUP(B2147,'[3]Cells Huawei 27042026 10h'!$B:$B,'[3]Cells Huawei 27042026 10h'!$T:$T,"")</f>
        <v/>
      </c>
      <c r="AJ2147" s="18" t="str">
        <f>_xlfn.XLOOKUP(B2147,'[3]Cells Huawei 27042026 15h'!$B:$B,'[3]Cells Huawei 27042026 15h'!$T:$T,"")</f>
        <v/>
      </c>
      <c r="AK2147" s="18" t="str">
        <f>_xlfn.XLOOKUP(B2147,'[4]cells down 27042026 11h28'!$B:$B,'[4]cells down 27042026 11h28'!$R:$R,"")</f>
        <v/>
      </c>
      <c r="AL2147" s="18" t="str">
        <f>_xlfn.XLOOKUP(B2147,'[4]cells down 27042026 18h01'!$B:$B,'[4]cells down 27042026 18h01'!$R:$R,"")</f>
        <v/>
      </c>
      <c r="AM2147" s="18" t="str">
        <f>_xlfn.XLOOKUP(B2147,'[5]cell downs 27042026 11h'!$B:$B,'[5]cell downs 27042026 11h'!$R:$R,"")</f>
        <v/>
      </c>
      <c r="AN2147" s="18" t="str">
        <f>_xlfn.XLOOKUP(B2147,'[5]cell downs 27042026 17h40'!$B:$B,'[5]cell downs 27042026 17h40'!$R:$R,"")</f>
        <v/>
      </c>
      <c r="AO2147" s="18" t="str">
        <f>_xlfn.XLOOKUP(B2147,'[6]ALL SITES DOWN'!$D:$D,'[6]ALL SITES DOWN'!$J:$J,"")</f>
        <v/>
      </c>
      <c r="AP2147" s="18" t="str">
        <f>_xlfn.XLOOKUP(B2147,'[7]ALL SITES DOWN'!$D:$D,'[7]ALL SITES DOWN'!$J:$J,"")</f>
        <v/>
      </c>
      <c r="AQ2147" s="9" t="str">
        <f>_xlfn.XLOOKUP(B2147,[8]sheet1!$AC:$AC,[8]sheet1!$AF:$AF,"")</f>
        <v/>
      </c>
      <c r="AR2147" s="14"/>
      <c r="AS2147" s="14" t="s">
        <v>5465</v>
      </c>
      <c r="AT2147" s="14" t="str">
        <f>_xlfn.XLOOKUP(B2147,'[9]cell downs 18042026 17h'!$B:$B,'[9]cell downs 18042026 17h'!$B:$B,"")</f>
        <v/>
      </c>
      <c r="AU2147" s="14" t="str">
        <f>_xlfn.XLOOKUP(B2147,'[10]Cells Huawei 19042026 15h'!$B:$B,'[10]Cells Huawei 19042026 15h'!$B:$B,"")</f>
        <v/>
      </c>
      <c r="AV2147" s="9" t="str">
        <f>_xlfn.XLOOKUP(B2147,'[11]cells down 19042026 9H40'!$B:$B,'[11]cells down 19042026 9H40'!$B:$B,"")</f>
        <v/>
      </c>
    </row>
    <row r="2148" spans="1:48" hidden="1" x14ac:dyDescent="0.3">
      <c r="A2148" s="1" t="s">
        <v>3776</v>
      </c>
      <c r="B2148" s="8" t="s">
        <v>3777</v>
      </c>
      <c r="C2148" s="3" t="str">
        <f>_xlfn.XLOOKUP(B2148,'[1]daily break down'!$D:$D,'[1]daily break down'!$E:$E,"")</f>
        <v>NORD</v>
      </c>
      <c r="D2148" s="1" t="s">
        <v>11</v>
      </c>
      <c r="E2148" s="1" t="s">
        <v>114</v>
      </c>
      <c r="F2148" s="3" t="s">
        <v>23</v>
      </c>
      <c r="G2148" s="1" t="s">
        <v>3776</v>
      </c>
      <c r="H2148" s="27" t="str">
        <f>_xlfn.XLOOKUP(B2148,[2]CALCULATION!$B:$B,[2]CALCULATION!$H:$H,"")</f>
        <v>HUAWEI</v>
      </c>
      <c r="I2148" s="26">
        <v>0</v>
      </c>
      <c r="J2148" s="26">
        <v>0</v>
      </c>
      <c r="K2148" s="26">
        <v>0</v>
      </c>
      <c r="L2148" s="26">
        <v>0</v>
      </c>
      <c r="M2148" s="26">
        <v>0</v>
      </c>
      <c r="N2148" s="26">
        <v>0</v>
      </c>
      <c r="O2148" s="26">
        <v>0</v>
      </c>
      <c r="P2148" s="114" t="s">
        <v>6364</v>
      </c>
      <c r="Q2148" s="42" t="s">
        <v>5538</v>
      </c>
      <c r="R2148" s="42"/>
      <c r="S2148" s="41" t="str" cm="1">
        <f t="array" ref="S2148">IFERROR(_xlfn.IFS(
U2148="MPR ISSUE","PDH",
U2148="BSS Hardware Issue","BSS",
U2148="Sites strategiques, MLL, Pylone, etc.","ENVTECH",
U2148="AKTIVCO DEFAUT GE &amp; POWER Cabinet","AKTIVCO",
U2148="AKTIVCO Coupure ENEO &amp; Baisse de tension","AKTIVCO GRID ONLY",
U2148="Coupure ENEO &amp; Baisse de tension","IHS GRID ONLY",
U2148="Defaut GE &amp; POWER Cabinet","IHS",
U2148="Sharing","Partners",
U2148="Sites strategiques &amp; DataCenter","SST &amp; DC",
U2148="Exclu","Exclu",
U2148="SAT","SAT",
U2148="SPARE-ISSUE","SPARE-ISSUE",
U2148="Fiber CAmtel","TRANS_FO_CAMTEL",
U2148="Fiber AOF","Fiber AOF",
U2148="Projet OCM (HUAWEI)","TRAVAUX-HUAWEI",
U2148="Projet OCM (NOKIA)","TRAVAUX-NOKIA",
U2148="ACCESS-ISSUE","ACCESS-ISSUE",
U2148="Projet OCM (ZTE, NOKIA, autres projets)","TRAVAUX OCM",
U2148="No root CAuse","No root cause",
U2148="ODU HS","PDH",
U2148="IP &amp; VLAN","PDH",
U2148="Warehouse HUAWEI","SPARE-ISSUE",
U2148="SPARE-HS","SPARE-ISSUE",
U2148="Power Telco","BSS",U2148="no impacts","no impacts"
),"")</f>
        <v>No root cause</v>
      </c>
      <c r="T2148" s="41" t="str" cm="1">
        <f t="array" ref="T2148">IFERROR(_xlfn.IFS(
U2148="MPR ISSUE","TX ISSUE",
U2148="BSS Hardware Issue","RAN ISSUE",
U2148="Sites strategiques, MLL, Pylone, etc.","ENVTECH",
U2148="AKTIVCO DEFAUT GE &amp; POWER Cabinet","POWER ISSUE",
U2148="AKTIVCO Coupure ENEO &amp; Baisse de tension","POWER ISSUE",
U2148="Coupure ENEO &amp; Baisse de tension","POWER ISSUE",
U2148="Defaut GE &amp; POWER Cabinet","POWER ISSUE",
U2148="Sharing","POWER ISSUE",
U2148="Sites strategiques &amp; DataCenter","POWER ISSUE",
U2148="Exclu","Exclu",
U2148="SAT","TX ISSUE",
U2148="SPARE-ISSUE","SPARE-ISSUE",
U2148="Fiber CAmtel","TX ISSUE",
U2148="Fiber AOF","TX ISSUE",
U2148="Projet OCM (HUAWEI)","TRAVAUX-HUAWEI",
U2148="Projet OCM (NOKIA)","TRAVAUX -NOKIA",
U2148="ACCESS-ISSUE","ACCESS-ISSUE",
U2148="Projet OCM (ZTE, NOKIA, autres projets)","TRAVAUX OCM",
U2148="No root CAuse","No root cause",
U2148="ODU HS","TX ISSUE",
U2148="IP &amp; VLAN","TX ISSUE",
U2148="Warehouse HUAWEI","SPARE-ISSUE",
U2148="SPARE-HS","SPARE-ISSUE",
U2148="Power Telco","RAN ISSUE",U2148="no impacts","no impacts"
),"")</f>
        <v>No root cause</v>
      </c>
      <c r="U2148" s="68" t="s">
        <v>5691</v>
      </c>
      <c r="V2148" s="41" t="str" cm="1">
        <f t="array" ref="V2148">IFERROR(_xlfn.IFS(
U2148="MPR ISSUE","ACTIVE",
U2148="BSS Hardware Issue","ACTIVE",
U2148="Sites strategiques, MLL, Pylone, etc.","PASSIVE",
U2148="AKTIVCO DEFAUT GE &amp; POWER Cabinet","PASSIVE",
U2148="AKTIVCO Coupure ENEO &amp; Baisse de tension","PASSIVE",
U2148="Coupure ENEO &amp; Baisse de tension","PASSIVE",
U2148="Defaut GE &amp; POWER Cabinet","PASSIVE",
U2148="Sharing","PASSIVE",
U2148="Sites strategiques &amp; DataCenter","PASSIVE",
U2148="Exclu","Exclu",
U2148="SAT","ACTIVE",
U2148="SPARE-ISSUE","SPARE-ISSUE",
U2148="Fiber CAmtel","ACTIVE",
U2148="Fiber AOF","ACTIVE",
U2148="Projet OCM (HUAWEI)","PLANNED WORKS",
U2148="Projet OCM (NOKIA)","PLANNED WORKS",
U2148="ACCESS-ISSUE","ACCESS-ISSUE",
U2148="Projet OCM (ZTE, NOKIA, autres projets)","PLANNED WORKS",
U2148="No root CAuse","No root cause",
U2148="ODU HS","ACTIVE",
U2148="IP &amp; VLAN","ACTIVE",
U2148="Warehouse HUAWEI","SPARE-ISSUE",
U2148="SPARE-HS","SPARE-ISSUE",
U2148="Power Telco","ACTIVE", U2148="no impacts","no impacts"
),"")</f>
        <v>No root cause</v>
      </c>
      <c r="W2148" s="113"/>
      <c r="X2148" s="113"/>
      <c r="Y2148" s="113"/>
      <c r="Z2148" s="113"/>
      <c r="AA2148" s="113"/>
      <c r="AB2148" s="17" t="s">
        <v>5465</v>
      </c>
      <c r="AC2148" s="17" t="str">
        <f>_xlfn.XLOOKUP(B2148,'INCIDENT-04-27-2026'!E:E,'INCIDENT-04-27-2026'!F:F,"")</f>
        <v/>
      </c>
      <c r="AD2148" s="9"/>
      <c r="AE2148" s="7" t="s">
        <v>5465</v>
      </c>
      <c r="AF2148" s="6" t="str">
        <f>_xlfn.XLOOKUP(B2148,'[13]Input_27-04'!$B:$B,'[13]Input_27-04'!$M:$M,"")</f>
        <v/>
      </c>
      <c r="AG2148" s="7"/>
      <c r="AH2148" s="3"/>
      <c r="AI2148" s="18" t="str">
        <f>_xlfn.XLOOKUP(B2148,'[3]Cells Huawei 27042026 10h'!$B:$B,'[3]Cells Huawei 27042026 10h'!$T:$T,"")</f>
        <v/>
      </c>
      <c r="AJ2148" s="18" t="str">
        <f>_xlfn.XLOOKUP(B2148,'[3]Cells Huawei 27042026 15h'!$B:$B,'[3]Cells Huawei 27042026 15h'!$T:$T,"")</f>
        <v/>
      </c>
      <c r="AK2148" s="18" t="str">
        <f>_xlfn.XLOOKUP(B2148,'[4]cells down 27042026 11h28'!$B:$B,'[4]cells down 27042026 11h28'!$R:$R,"")</f>
        <v/>
      </c>
      <c r="AL2148" s="18" t="str">
        <f>_xlfn.XLOOKUP(B2148,'[4]cells down 27042026 18h01'!$B:$B,'[4]cells down 27042026 18h01'!$R:$R,"")</f>
        <v/>
      </c>
      <c r="AM2148" s="18" t="str">
        <f>_xlfn.XLOOKUP(B2148,'[5]cell downs 27042026 11h'!$B:$B,'[5]cell downs 27042026 11h'!$R:$R,"")</f>
        <v/>
      </c>
      <c r="AN2148" s="18" t="str">
        <f>_xlfn.XLOOKUP(B2148,'[5]cell downs 27042026 17h40'!$B:$B,'[5]cell downs 27042026 17h40'!$R:$R,"")</f>
        <v/>
      </c>
      <c r="AO2148" s="18" t="str">
        <f>_xlfn.XLOOKUP(B2148,'[6]ALL SITES DOWN'!$D:$D,'[6]ALL SITES DOWN'!$J:$J,"")</f>
        <v/>
      </c>
      <c r="AP2148" s="18" t="str">
        <f>_xlfn.XLOOKUP(B2148,'[7]ALL SITES DOWN'!$D:$D,'[7]ALL SITES DOWN'!$J:$J,"")</f>
        <v/>
      </c>
      <c r="AQ2148" s="9" t="str">
        <f>_xlfn.XLOOKUP(B2148,[8]sheet1!$AC:$AC,[8]sheet1!$AF:$AF,"")</f>
        <v/>
      </c>
      <c r="AR2148" s="14"/>
      <c r="AS2148" s="14" t="s">
        <v>5465</v>
      </c>
      <c r="AT2148" s="14" t="str">
        <f>_xlfn.XLOOKUP(B2148,'[9]cell downs 18042026 17h'!$B:$B,'[9]cell downs 18042026 17h'!$B:$B,"")</f>
        <v/>
      </c>
      <c r="AU2148" s="14" t="str">
        <f>_xlfn.XLOOKUP(B2148,'[10]Cells Huawei 19042026 15h'!$B:$B,'[10]Cells Huawei 19042026 15h'!$B:$B,"")</f>
        <v/>
      </c>
      <c r="AV2148" s="9" t="str">
        <f>_xlfn.XLOOKUP(B2148,'[11]cells down 19042026 9H40'!$B:$B,'[11]cells down 19042026 9H40'!$B:$B,"")</f>
        <v/>
      </c>
    </row>
    <row r="2149" spans="1:48" hidden="1" x14ac:dyDescent="0.3">
      <c r="A2149" s="1" t="s">
        <v>3780</v>
      </c>
      <c r="B2149" s="8" t="s">
        <v>3781</v>
      </c>
      <c r="C2149" s="3" t="str">
        <f>_xlfn.XLOOKUP(B2149,'[1]daily break down'!$D:$D,'[1]daily break down'!$E:$E,"")</f>
        <v>NORD</v>
      </c>
      <c r="D2149" s="1" t="s">
        <v>11</v>
      </c>
      <c r="E2149" s="1" t="s">
        <v>114</v>
      </c>
      <c r="F2149" s="3" t="s">
        <v>23</v>
      </c>
      <c r="G2149" s="1" t="s">
        <v>3007</v>
      </c>
      <c r="H2149" s="27" t="str">
        <f>_xlfn.XLOOKUP(B2149,[2]CALCULATION!$B:$B,[2]CALCULATION!$H:$H,"")</f>
        <v>HUAWEI</v>
      </c>
      <c r="I2149" s="26">
        <v>0</v>
      </c>
      <c r="J2149" s="26">
        <v>0.66637203117286326</v>
      </c>
      <c r="K2149" s="26">
        <v>0</v>
      </c>
      <c r="L2149" s="26">
        <v>0</v>
      </c>
      <c r="M2149" s="26">
        <v>0</v>
      </c>
      <c r="N2149" s="26">
        <v>0</v>
      </c>
      <c r="O2149" s="26">
        <v>0</v>
      </c>
      <c r="P2149" s="114" t="s">
        <v>6364</v>
      </c>
      <c r="Q2149" s="42" t="s">
        <v>5538</v>
      </c>
      <c r="R2149" s="42"/>
      <c r="S2149" s="41" t="str" cm="1">
        <f t="array" ref="S2149">IFERROR(_xlfn.IFS(
U2149="MPR ISSUE","PDH",
U2149="BSS Hardware Issue","BSS",
U2149="Sites strategiques, MLL, Pylone, etc.","ENVTECH",
U2149="AKTIVCO DEFAUT GE &amp; POWER Cabinet","AKTIVCO",
U2149="AKTIVCO Coupure ENEO &amp; Baisse de tension","AKTIVCO GRID ONLY",
U2149="Coupure ENEO &amp; Baisse de tension","IHS GRID ONLY",
U2149="Defaut GE &amp; POWER Cabinet","IHS",
U2149="Sharing","Partners",
U2149="Sites strategiques &amp; DataCenter","SST &amp; DC",
U2149="Exclu","Exclu",
U2149="SAT","SAT",
U2149="SPARE-ISSUE","SPARE-ISSUE",
U2149="Fiber CAmtel","TRANS_FO_CAMTEL",
U2149="Fiber AOF","Fiber AOF",
U2149="Projet OCM (HUAWEI)","TRAVAUX-HUAWEI",
U2149="Projet OCM (NOKIA)","TRAVAUX-NOKIA",
U2149="ACCESS-ISSUE","ACCESS-ISSUE",
U2149="Projet OCM (ZTE, NOKIA, autres projets)","TRAVAUX OCM",
U2149="No root CAuse","No root cause",
U2149="ODU HS","PDH",
U2149="IP &amp; VLAN","PDH",
U2149="Warehouse HUAWEI","SPARE-ISSUE",
U2149="SPARE-HS","SPARE-ISSUE",
U2149="Power Telco","BSS",U2149="no impacts","no impacts"
),"")</f>
        <v>No root cause</v>
      </c>
      <c r="T2149" s="41" t="str" cm="1">
        <f t="array" ref="T2149">IFERROR(_xlfn.IFS(
U2149="MPR ISSUE","TX ISSUE",
U2149="BSS Hardware Issue","RAN ISSUE",
U2149="Sites strategiques, MLL, Pylone, etc.","ENVTECH",
U2149="AKTIVCO DEFAUT GE &amp; POWER Cabinet","POWER ISSUE",
U2149="AKTIVCO Coupure ENEO &amp; Baisse de tension","POWER ISSUE",
U2149="Coupure ENEO &amp; Baisse de tension","POWER ISSUE",
U2149="Defaut GE &amp; POWER Cabinet","POWER ISSUE",
U2149="Sharing","POWER ISSUE",
U2149="Sites strategiques &amp; DataCenter","POWER ISSUE",
U2149="Exclu","Exclu",
U2149="SAT","TX ISSUE",
U2149="SPARE-ISSUE","SPARE-ISSUE",
U2149="Fiber CAmtel","TX ISSUE",
U2149="Fiber AOF","TX ISSUE",
U2149="Projet OCM (HUAWEI)","TRAVAUX-HUAWEI",
U2149="Projet OCM (NOKIA)","TRAVAUX -NOKIA",
U2149="ACCESS-ISSUE","ACCESS-ISSUE",
U2149="Projet OCM (ZTE, NOKIA, autres projets)","TRAVAUX OCM",
U2149="No root CAuse","No root cause",
U2149="ODU HS","TX ISSUE",
U2149="IP &amp; VLAN","TX ISSUE",
U2149="Warehouse HUAWEI","SPARE-ISSUE",
U2149="SPARE-HS","SPARE-ISSUE",
U2149="Power Telco","RAN ISSUE",U2149="no impacts","no impacts"
),"")</f>
        <v>No root cause</v>
      </c>
      <c r="U2149" s="68" t="s">
        <v>5691</v>
      </c>
      <c r="V2149" s="41" t="str" cm="1">
        <f t="array" ref="V2149">IFERROR(_xlfn.IFS(
U2149="MPR ISSUE","ACTIVE",
U2149="BSS Hardware Issue","ACTIVE",
U2149="Sites strategiques, MLL, Pylone, etc.","PASSIVE",
U2149="AKTIVCO DEFAUT GE &amp; POWER Cabinet","PASSIVE",
U2149="AKTIVCO Coupure ENEO &amp; Baisse de tension","PASSIVE",
U2149="Coupure ENEO &amp; Baisse de tension","PASSIVE",
U2149="Defaut GE &amp; POWER Cabinet","PASSIVE",
U2149="Sharing","PASSIVE",
U2149="Sites strategiques &amp; DataCenter","PASSIVE",
U2149="Exclu","Exclu",
U2149="SAT","ACTIVE",
U2149="SPARE-ISSUE","SPARE-ISSUE",
U2149="Fiber CAmtel","ACTIVE",
U2149="Fiber AOF","ACTIVE",
U2149="Projet OCM (HUAWEI)","PLANNED WORKS",
U2149="Projet OCM (NOKIA)","PLANNED WORKS",
U2149="ACCESS-ISSUE","ACCESS-ISSUE",
U2149="Projet OCM (ZTE, NOKIA, autres projets)","PLANNED WORKS",
U2149="No root CAuse","No root cause",
U2149="ODU HS","ACTIVE",
U2149="IP &amp; VLAN","ACTIVE",
U2149="Warehouse HUAWEI","SPARE-ISSUE",
U2149="SPARE-HS","SPARE-ISSUE",
U2149="Power Telco","ACTIVE", U2149="no impacts","no impacts"
),"")</f>
        <v>No root cause</v>
      </c>
      <c r="W2149" s="113"/>
      <c r="X2149" s="113"/>
      <c r="Y2149" s="113"/>
      <c r="Z2149" s="113"/>
      <c r="AA2149" s="113"/>
      <c r="AB2149" s="17" t="s">
        <v>5465</v>
      </c>
      <c r="AC2149" s="17" t="str">
        <f>_xlfn.XLOOKUP(B2149,'INCIDENT-04-27-2026'!E:E,'INCIDENT-04-27-2026'!F:F,"")</f>
        <v/>
      </c>
      <c r="AD2149" s="9"/>
      <c r="AE2149" s="7" t="s">
        <v>5465</v>
      </c>
      <c r="AF2149" s="6" t="str">
        <f>_xlfn.XLOOKUP(B2149,'[13]Input_27-04'!$B:$B,'[13]Input_27-04'!$M:$M,"")</f>
        <v/>
      </c>
      <c r="AG2149" s="7"/>
      <c r="AH2149" s="3"/>
      <c r="AI2149" s="18" t="str">
        <f>_xlfn.XLOOKUP(B2149,'[3]Cells Huawei 27042026 10h'!$B:$B,'[3]Cells Huawei 27042026 10h'!$T:$T,"")</f>
        <v/>
      </c>
      <c r="AJ2149" s="18" t="str">
        <f>_xlfn.XLOOKUP(B2149,'[3]Cells Huawei 27042026 15h'!$B:$B,'[3]Cells Huawei 27042026 15h'!$T:$T,"")</f>
        <v/>
      </c>
      <c r="AK2149" s="18" t="str">
        <f>_xlfn.XLOOKUP(B2149,'[4]cells down 27042026 11h28'!$B:$B,'[4]cells down 27042026 11h28'!$R:$R,"")</f>
        <v/>
      </c>
      <c r="AL2149" s="18" t="str">
        <f>_xlfn.XLOOKUP(B2149,'[4]cells down 27042026 18h01'!$B:$B,'[4]cells down 27042026 18h01'!$R:$R,"")</f>
        <v/>
      </c>
      <c r="AM2149" s="18" t="str">
        <f>_xlfn.XLOOKUP(B2149,'[5]cell downs 27042026 11h'!$B:$B,'[5]cell downs 27042026 11h'!$R:$R,"")</f>
        <v/>
      </c>
      <c r="AN2149" s="18" t="str">
        <f>_xlfn.XLOOKUP(B2149,'[5]cell downs 27042026 17h40'!$B:$B,'[5]cell downs 27042026 17h40'!$R:$R,"")</f>
        <v/>
      </c>
      <c r="AO2149" s="18" t="str">
        <f>_xlfn.XLOOKUP(B2149,'[6]ALL SITES DOWN'!$D:$D,'[6]ALL SITES DOWN'!$J:$J,"")</f>
        <v/>
      </c>
      <c r="AP2149" s="18" t="str">
        <f>_xlfn.XLOOKUP(B2149,'[7]ALL SITES DOWN'!$D:$D,'[7]ALL SITES DOWN'!$J:$J,"")</f>
        <v/>
      </c>
      <c r="AQ2149" s="9" t="str">
        <f>_xlfn.XLOOKUP(B2149,[8]sheet1!$AC:$AC,[8]sheet1!$AF:$AF,"")</f>
        <v/>
      </c>
      <c r="AR2149" s="14"/>
      <c r="AS2149" s="14" t="s">
        <v>5465</v>
      </c>
      <c r="AT2149" s="14" t="str">
        <f>_xlfn.XLOOKUP(B2149,'[9]cell downs 18042026 17h'!$B:$B,'[9]cell downs 18042026 17h'!$B:$B,"")</f>
        <v/>
      </c>
      <c r="AU2149" s="14" t="str">
        <f>_xlfn.XLOOKUP(B2149,'[10]Cells Huawei 19042026 15h'!$B:$B,'[10]Cells Huawei 19042026 15h'!$B:$B,"")</f>
        <v/>
      </c>
      <c r="AV2149" s="9" t="str">
        <f>_xlfn.XLOOKUP(B2149,'[11]cells down 19042026 9H40'!$B:$B,'[11]cells down 19042026 9H40'!$B:$B,"")</f>
        <v/>
      </c>
    </row>
    <row r="2150" spans="1:48" hidden="1" x14ac:dyDescent="0.3">
      <c r="A2150" s="1" t="s">
        <v>3800</v>
      </c>
      <c r="B2150" s="8" t="s">
        <v>3801</v>
      </c>
      <c r="C2150" s="3" t="str">
        <f>_xlfn.XLOOKUP(B2150,'[1]daily break down'!$D:$D,'[1]daily break down'!$E:$E,"")</f>
        <v>NORD</v>
      </c>
      <c r="D2150" s="1" t="s">
        <v>11</v>
      </c>
      <c r="E2150" s="1" t="s">
        <v>12</v>
      </c>
      <c r="F2150" s="3" t="s">
        <v>23</v>
      </c>
      <c r="G2150" s="1" t="s">
        <v>3776</v>
      </c>
      <c r="H2150" s="27" t="str">
        <f>_xlfn.XLOOKUP(B2150,[2]CALCULATION!$B:$B,[2]CALCULATION!$H:$H,"")</f>
        <v>HUAWEI</v>
      </c>
      <c r="I2150" s="26">
        <v>0</v>
      </c>
      <c r="J2150" s="26">
        <v>0</v>
      </c>
      <c r="K2150" s="26">
        <v>0</v>
      </c>
      <c r="L2150" s="26">
        <v>0</v>
      </c>
      <c r="M2150" s="26">
        <v>0</v>
      </c>
      <c r="N2150" s="26">
        <v>0</v>
      </c>
      <c r="O2150" s="26">
        <v>0</v>
      </c>
      <c r="P2150" s="114" t="s">
        <v>6364</v>
      </c>
      <c r="Q2150" s="42" t="s">
        <v>5538</v>
      </c>
      <c r="R2150" s="42"/>
      <c r="S2150" s="41" t="str" cm="1">
        <f t="array" ref="S2150">IFERROR(_xlfn.IFS(
U2150="MPR ISSUE","PDH",
U2150="BSS Hardware Issue","BSS",
U2150="Sites strategiques, MLL, Pylone, etc.","ENVTECH",
U2150="AKTIVCO DEFAUT GE &amp; POWER Cabinet","AKTIVCO",
U2150="AKTIVCO Coupure ENEO &amp; Baisse de tension","AKTIVCO GRID ONLY",
U2150="Coupure ENEO &amp; Baisse de tension","IHS GRID ONLY",
U2150="Defaut GE &amp; POWER Cabinet","IHS",
U2150="Sharing","Partners",
U2150="Sites strategiques &amp; DataCenter","SST &amp; DC",
U2150="Exclu","Exclu",
U2150="SAT","SAT",
U2150="SPARE-ISSUE","SPARE-ISSUE",
U2150="Fiber CAmtel","TRANS_FO_CAMTEL",
U2150="Fiber AOF","Fiber AOF",
U2150="Projet OCM (HUAWEI)","TRAVAUX-HUAWEI",
U2150="Projet OCM (NOKIA)","TRAVAUX-NOKIA",
U2150="ACCESS-ISSUE","ACCESS-ISSUE",
U2150="Projet OCM (ZTE, NOKIA, autres projets)","TRAVAUX OCM",
U2150="No root CAuse","No root cause",
U2150="ODU HS","PDH",
U2150="IP &amp; VLAN","PDH",
U2150="Warehouse HUAWEI","SPARE-ISSUE",
U2150="SPARE-HS","SPARE-ISSUE",
U2150="Power Telco","BSS",U2150="no impacts","no impacts"
),"")</f>
        <v>No root cause</v>
      </c>
      <c r="T2150" s="41" t="str" cm="1">
        <f t="array" ref="T2150">IFERROR(_xlfn.IFS(
U2150="MPR ISSUE","TX ISSUE",
U2150="BSS Hardware Issue","RAN ISSUE",
U2150="Sites strategiques, MLL, Pylone, etc.","ENVTECH",
U2150="AKTIVCO DEFAUT GE &amp; POWER Cabinet","POWER ISSUE",
U2150="AKTIVCO Coupure ENEO &amp; Baisse de tension","POWER ISSUE",
U2150="Coupure ENEO &amp; Baisse de tension","POWER ISSUE",
U2150="Defaut GE &amp; POWER Cabinet","POWER ISSUE",
U2150="Sharing","POWER ISSUE",
U2150="Sites strategiques &amp; DataCenter","POWER ISSUE",
U2150="Exclu","Exclu",
U2150="SAT","TX ISSUE",
U2150="SPARE-ISSUE","SPARE-ISSUE",
U2150="Fiber CAmtel","TX ISSUE",
U2150="Fiber AOF","TX ISSUE",
U2150="Projet OCM (HUAWEI)","TRAVAUX-HUAWEI",
U2150="Projet OCM (NOKIA)","TRAVAUX -NOKIA",
U2150="ACCESS-ISSUE","ACCESS-ISSUE",
U2150="Projet OCM (ZTE, NOKIA, autres projets)","TRAVAUX OCM",
U2150="No root CAuse","No root cause",
U2150="ODU HS","TX ISSUE",
U2150="IP &amp; VLAN","TX ISSUE",
U2150="Warehouse HUAWEI","SPARE-ISSUE",
U2150="SPARE-HS","SPARE-ISSUE",
U2150="Power Telco","RAN ISSUE",U2150="no impacts","no impacts"
),"")</f>
        <v>No root cause</v>
      </c>
      <c r="U2150" s="68" t="s">
        <v>5691</v>
      </c>
      <c r="V2150" s="41" t="str" cm="1">
        <f t="array" ref="V2150">IFERROR(_xlfn.IFS(
U2150="MPR ISSUE","ACTIVE",
U2150="BSS Hardware Issue","ACTIVE",
U2150="Sites strategiques, MLL, Pylone, etc.","PASSIVE",
U2150="AKTIVCO DEFAUT GE &amp; POWER Cabinet","PASSIVE",
U2150="AKTIVCO Coupure ENEO &amp; Baisse de tension","PASSIVE",
U2150="Coupure ENEO &amp; Baisse de tension","PASSIVE",
U2150="Defaut GE &amp; POWER Cabinet","PASSIVE",
U2150="Sharing","PASSIVE",
U2150="Sites strategiques &amp; DataCenter","PASSIVE",
U2150="Exclu","Exclu",
U2150="SAT","ACTIVE",
U2150="SPARE-ISSUE","SPARE-ISSUE",
U2150="Fiber CAmtel","ACTIVE",
U2150="Fiber AOF","ACTIVE",
U2150="Projet OCM (HUAWEI)","PLANNED WORKS",
U2150="Projet OCM (NOKIA)","PLANNED WORKS",
U2150="ACCESS-ISSUE","ACCESS-ISSUE",
U2150="Projet OCM (ZTE, NOKIA, autres projets)","PLANNED WORKS",
U2150="No root CAuse","No root cause",
U2150="ODU HS","ACTIVE",
U2150="IP &amp; VLAN","ACTIVE",
U2150="Warehouse HUAWEI","SPARE-ISSUE",
U2150="SPARE-HS","SPARE-ISSUE",
U2150="Power Telco","ACTIVE", U2150="no impacts","no impacts"
),"")</f>
        <v>No root cause</v>
      </c>
      <c r="W2150" s="113"/>
      <c r="X2150" s="113"/>
      <c r="Y2150" s="113"/>
      <c r="Z2150" s="113"/>
      <c r="AA2150" s="113"/>
      <c r="AB2150" s="17" t="s">
        <v>5465</v>
      </c>
      <c r="AC2150" s="17" t="str">
        <f>_xlfn.XLOOKUP(B2150,'INCIDENT-04-27-2026'!E:E,'INCIDENT-04-27-2026'!F:F,"")</f>
        <v/>
      </c>
      <c r="AD2150" s="9"/>
      <c r="AE2150" s="7" t="s">
        <v>5465</v>
      </c>
      <c r="AF2150" s="6" t="str">
        <f>_xlfn.XLOOKUP(B2150,'[13]Input_27-04'!$B:$B,'[13]Input_27-04'!$M:$M,"")</f>
        <v/>
      </c>
      <c r="AG2150" s="7"/>
      <c r="AH2150" s="3"/>
      <c r="AI2150" s="18" t="str">
        <f>_xlfn.XLOOKUP(B2150,'[3]Cells Huawei 27042026 10h'!$B:$B,'[3]Cells Huawei 27042026 10h'!$T:$T,"")</f>
        <v/>
      </c>
      <c r="AJ2150" s="18" t="str">
        <f>_xlfn.XLOOKUP(B2150,'[3]Cells Huawei 27042026 15h'!$B:$B,'[3]Cells Huawei 27042026 15h'!$T:$T,"")</f>
        <v/>
      </c>
      <c r="AK2150" s="18" t="str">
        <f>_xlfn.XLOOKUP(B2150,'[4]cells down 27042026 11h28'!$B:$B,'[4]cells down 27042026 11h28'!$R:$R,"")</f>
        <v/>
      </c>
      <c r="AL2150" s="18" t="str">
        <f>_xlfn.XLOOKUP(B2150,'[4]cells down 27042026 18h01'!$B:$B,'[4]cells down 27042026 18h01'!$R:$R,"")</f>
        <v/>
      </c>
      <c r="AM2150" s="18" t="str">
        <f>_xlfn.XLOOKUP(B2150,'[5]cell downs 27042026 11h'!$B:$B,'[5]cell downs 27042026 11h'!$R:$R,"")</f>
        <v/>
      </c>
      <c r="AN2150" s="18" t="str">
        <f>_xlfn.XLOOKUP(B2150,'[5]cell downs 27042026 17h40'!$B:$B,'[5]cell downs 27042026 17h40'!$R:$R,"")</f>
        <v/>
      </c>
      <c r="AO2150" s="18" t="str">
        <f>_xlfn.XLOOKUP(B2150,'[6]ALL SITES DOWN'!$D:$D,'[6]ALL SITES DOWN'!$J:$J,"")</f>
        <v/>
      </c>
      <c r="AP2150" s="18" t="str">
        <f>_xlfn.XLOOKUP(B2150,'[7]ALL SITES DOWN'!$D:$D,'[7]ALL SITES DOWN'!$J:$J,"")</f>
        <v/>
      </c>
      <c r="AQ2150" s="9" t="str">
        <f>_xlfn.XLOOKUP(B2150,[8]sheet1!$AC:$AC,[8]sheet1!$AF:$AF,"")</f>
        <v/>
      </c>
      <c r="AR2150" s="14"/>
      <c r="AS2150" s="14" t="s">
        <v>5465</v>
      </c>
      <c r="AT2150" s="14" t="str">
        <f>_xlfn.XLOOKUP(B2150,'[9]cell downs 18042026 17h'!$B:$B,'[9]cell downs 18042026 17h'!$B:$B,"")</f>
        <v/>
      </c>
      <c r="AU2150" s="14" t="str">
        <f>_xlfn.XLOOKUP(B2150,'[10]Cells Huawei 19042026 15h'!$B:$B,'[10]Cells Huawei 19042026 15h'!$B:$B,"")</f>
        <v/>
      </c>
      <c r="AV2150" s="9" t="str">
        <f>_xlfn.XLOOKUP(B2150,'[11]cells down 19042026 9H40'!$B:$B,'[11]cells down 19042026 9H40'!$B:$B,"")</f>
        <v/>
      </c>
    </row>
    <row r="2151" spans="1:48" hidden="1" x14ac:dyDescent="0.3">
      <c r="A2151" s="1" t="s">
        <v>3802</v>
      </c>
      <c r="B2151" s="8" t="s">
        <v>3803</v>
      </c>
      <c r="C2151" s="3" t="str">
        <f>_xlfn.XLOOKUP(B2151,'[1]daily break down'!$D:$D,'[1]daily break down'!$E:$E,"")</f>
        <v>OUEST</v>
      </c>
      <c r="D2151" s="1" t="s">
        <v>21</v>
      </c>
      <c r="E2151" s="1" t="s">
        <v>563</v>
      </c>
      <c r="F2151" s="3" t="s">
        <v>102</v>
      </c>
      <c r="G2151" s="1" t="s">
        <v>3802</v>
      </c>
      <c r="H2151" s="27" t="str">
        <f>_xlfn.XLOOKUP(B2151,[2]CALCULATION!$B:$B,[2]CALCULATION!$H:$H,"")</f>
        <v>HUAWEI</v>
      </c>
      <c r="I2151" s="26">
        <v>0</v>
      </c>
      <c r="J2151" s="26">
        <v>0</v>
      </c>
      <c r="K2151" s="26">
        <v>0</v>
      </c>
      <c r="L2151" s="26">
        <v>0</v>
      </c>
      <c r="M2151" s="26">
        <v>0</v>
      </c>
      <c r="N2151" s="26">
        <v>0</v>
      </c>
      <c r="O2151" s="26">
        <v>0</v>
      </c>
      <c r="P2151" s="114" t="s">
        <v>6364</v>
      </c>
      <c r="Q2151" s="42" t="s">
        <v>5538</v>
      </c>
      <c r="R2151" s="42"/>
      <c r="S2151" s="41" t="str" cm="1">
        <f t="array" ref="S2151">IFERROR(_xlfn.IFS(
U2151="MPR ISSUE","PDH",
U2151="BSS Hardware Issue","BSS",
U2151="Sites strategiques, MLL, Pylone, etc.","ENVTECH",
U2151="AKTIVCO DEFAUT GE &amp; POWER Cabinet","AKTIVCO",
U2151="AKTIVCO Coupure ENEO &amp; Baisse de tension","AKTIVCO GRID ONLY",
U2151="Coupure ENEO &amp; Baisse de tension","IHS GRID ONLY",
U2151="Defaut GE &amp; POWER Cabinet","IHS",
U2151="Sharing","Partners",
U2151="Sites strategiques &amp; DataCenter","SST &amp; DC",
U2151="Exclu","Exclu",
U2151="SAT","SAT",
U2151="SPARE-ISSUE","SPARE-ISSUE",
U2151="Fiber CAmtel","TRANS_FO_CAMTEL",
U2151="Fiber AOF","Fiber AOF",
U2151="Projet OCM (HUAWEI)","TRAVAUX-HUAWEI",
U2151="Projet OCM (NOKIA)","TRAVAUX-NOKIA",
U2151="ACCESS-ISSUE","ACCESS-ISSUE",
U2151="Projet OCM (ZTE, NOKIA, autres projets)","TRAVAUX OCM",
U2151="No root CAuse","No root cause",
U2151="ODU HS","PDH",
U2151="IP &amp; VLAN","PDH",
U2151="Warehouse HUAWEI","SPARE-ISSUE",
U2151="SPARE-HS","SPARE-ISSUE",
U2151="Power Telco","BSS",U2151="no impacts","no impacts"
),"")</f>
        <v>No root cause</v>
      </c>
      <c r="T2151" s="41" t="str" cm="1">
        <f t="array" ref="T2151">IFERROR(_xlfn.IFS(
U2151="MPR ISSUE","TX ISSUE",
U2151="BSS Hardware Issue","RAN ISSUE",
U2151="Sites strategiques, MLL, Pylone, etc.","ENVTECH",
U2151="AKTIVCO DEFAUT GE &amp; POWER Cabinet","POWER ISSUE",
U2151="AKTIVCO Coupure ENEO &amp; Baisse de tension","POWER ISSUE",
U2151="Coupure ENEO &amp; Baisse de tension","POWER ISSUE",
U2151="Defaut GE &amp; POWER Cabinet","POWER ISSUE",
U2151="Sharing","POWER ISSUE",
U2151="Sites strategiques &amp; DataCenter","POWER ISSUE",
U2151="Exclu","Exclu",
U2151="SAT","TX ISSUE",
U2151="SPARE-ISSUE","SPARE-ISSUE",
U2151="Fiber CAmtel","TX ISSUE",
U2151="Fiber AOF","TX ISSUE",
U2151="Projet OCM (HUAWEI)","TRAVAUX-HUAWEI",
U2151="Projet OCM (NOKIA)","TRAVAUX -NOKIA",
U2151="ACCESS-ISSUE","ACCESS-ISSUE",
U2151="Projet OCM (ZTE, NOKIA, autres projets)","TRAVAUX OCM",
U2151="No root CAuse","No root cause",
U2151="ODU HS","TX ISSUE",
U2151="IP &amp; VLAN","TX ISSUE",
U2151="Warehouse HUAWEI","SPARE-ISSUE",
U2151="SPARE-HS","SPARE-ISSUE",
U2151="Power Telco","RAN ISSUE",U2151="no impacts","no impacts"
),"")</f>
        <v>No root cause</v>
      </c>
      <c r="U2151" s="68" t="s">
        <v>5691</v>
      </c>
      <c r="V2151" s="41" t="str" cm="1">
        <f t="array" ref="V2151">IFERROR(_xlfn.IFS(
U2151="MPR ISSUE","ACTIVE",
U2151="BSS Hardware Issue","ACTIVE",
U2151="Sites strategiques, MLL, Pylone, etc.","PASSIVE",
U2151="AKTIVCO DEFAUT GE &amp; POWER Cabinet","PASSIVE",
U2151="AKTIVCO Coupure ENEO &amp; Baisse de tension","PASSIVE",
U2151="Coupure ENEO &amp; Baisse de tension","PASSIVE",
U2151="Defaut GE &amp; POWER Cabinet","PASSIVE",
U2151="Sharing","PASSIVE",
U2151="Sites strategiques &amp; DataCenter","PASSIVE",
U2151="Exclu","Exclu",
U2151="SAT","ACTIVE",
U2151="SPARE-ISSUE","SPARE-ISSUE",
U2151="Fiber CAmtel","ACTIVE",
U2151="Fiber AOF","ACTIVE",
U2151="Projet OCM (HUAWEI)","PLANNED WORKS",
U2151="Projet OCM (NOKIA)","PLANNED WORKS",
U2151="ACCESS-ISSUE","ACCESS-ISSUE",
U2151="Projet OCM (ZTE, NOKIA, autres projets)","PLANNED WORKS",
U2151="No root CAuse","No root cause",
U2151="ODU HS","ACTIVE",
U2151="IP &amp; VLAN","ACTIVE",
U2151="Warehouse HUAWEI","SPARE-ISSUE",
U2151="SPARE-HS","SPARE-ISSUE",
U2151="Power Telco","ACTIVE", U2151="no impacts","no impacts"
),"")</f>
        <v>No root cause</v>
      </c>
      <c r="W2151" s="113"/>
      <c r="X2151" s="113"/>
      <c r="Y2151" s="113"/>
      <c r="Z2151" s="113"/>
      <c r="AA2151" s="113"/>
      <c r="AB2151" s="17" t="s">
        <v>5465</v>
      </c>
      <c r="AC2151" s="17" t="str">
        <f>_xlfn.XLOOKUP(B2151,'INCIDENT-04-27-2026'!E:E,'INCIDENT-04-27-2026'!F:F,"")</f>
        <v/>
      </c>
      <c r="AD2151" s="9"/>
      <c r="AE2151" s="7" t="s">
        <v>5465</v>
      </c>
      <c r="AF2151" s="6" t="str">
        <f>_xlfn.XLOOKUP(B2151,'[13]Input_27-04'!$B:$B,'[13]Input_27-04'!$M:$M,"")</f>
        <v/>
      </c>
      <c r="AG2151" s="7"/>
      <c r="AH2151" s="3"/>
      <c r="AI2151" s="18" t="str">
        <f>_xlfn.XLOOKUP(B2151,'[3]Cells Huawei 27042026 10h'!$B:$B,'[3]Cells Huawei 27042026 10h'!$T:$T,"")</f>
        <v/>
      </c>
      <c r="AJ2151" s="18" t="str">
        <f>_xlfn.XLOOKUP(B2151,'[3]Cells Huawei 27042026 15h'!$B:$B,'[3]Cells Huawei 27042026 15h'!$T:$T,"")</f>
        <v/>
      </c>
      <c r="AK2151" s="18" t="str">
        <f>_xlfn.XLOOKUP(B2151,'[4]cells down 27042026 11h28'!$B:$B,'[4]cells down 27042026 11h28'!$R:$R,"")</f>
        <v/>
      </c>
      <c r="AL2151" s="18" t="str">
        <f>_xlfn.XLOOKUP(B2151,'[4]cells down 27042026 18h01'!$B:$B,'[4]cells down 27042026 18h01'!$R:$R,"")</f>
        <v/>
      </c>
      <c r="AM2151" s="18" t="str">
        <f>_xlfn.XLOOKUP(B2151,'[5]cell downs 27042026 11h'!$B:$B,'[5]cell downs 27042026 11h'!$R:$R,"")</f>
        <v/>
      </c>
      <c r="AN2151" s="18" t="str">
        <f>_xlfn.XLOOKUP(B2151,'[5]cell downs 27042026 17h40'!$B:$B,'[5]cell downs 27042026 17h40'!$R:$R,"")</f>
        <v/>
      </c>
      <c r="AO2151" s="18" t="str">
        <f>_xlfn.XLOOKUP(B2151,'[6]ALL SITES DOWN'!$D:$D,'[6]ALL SITES DOWN'!$J:$J,"")</f>
        <v/>
      </c>
      <c r="AP2151" s="18" t="str">
        <f>_xlfn.XLOOKUP(B2151,'[7]ALL SITES DOWN'!$D:$D,'[7]ALL SITES DOWN'!$J:$J,"")</f>
        <v/>
      </c>
      <c r="AQ2151" s="9" t="str">
        <f>_xlfn.XLOOKUP(B2151,[8]sheet1!$AC:$AC,[8]sheet1!$AF:$AF,"")</f>
        <v/>
      </c>
      <c r="AR2151" s="14"/>
      <c r="AS2151" s="14" t="s">
        <v>5465</v>
      </c>
      <c r="AT2151" s="14" t="str">
        <f>_xlfn.XLOOKUP(B2151,'[9]cell downs 18042026 17h'!$B:$B,'[9]cell downs 18042026 17h'!$B:$B,"")</f>
        <v/>
      </c>
      <c r="AU2151" s="14" t="str">
        <f>_xlfn.XLOOKUP(B2151,'[10]Cells Huawei 19042026 15h'!$B:$B,'[10]Cells Huawei 19042026 15h'!$B:$B,"")</f>
        <v/>
      </c>
      <c r="AV2151" s="9" t="str">
        <f>_xlfn.XLOOKUP(B2151,'[11]cells down 19042026 9H40'!$B:$B,'[11]cells down 19042026 9H40'!$B:$B,"")</f>
        <v/>
      </c>
    </row>
    <row r="2152" spans="1:48" hidden="1" x14ac:dyDescent="0.3">
      <c r="A2152" s="1" t="s">
        <v>1383</v>
      </c>
      <c r="B2152" s="8" t="s">
        <v>1384</v>
      </c>
      <c r="C2152" s="3" t="str">
        <f>_xlfn.XLOOKUP(B2152,'[1]daily break down'!$D:$D,'[1]daily break down'!$E:$E,"")</f>
        <v>NORD-OUEST</v>
      </c>
      <c r="D2152" s="1" t="s">
        <v>11</v>
      </c>
      <c r="E2152" s="1" t="s">
        <v>154</v>
      </c>
      <c r="F2152" s="3" t="s">
        <v>51</v>
      </c>
      <c r="G2152" s="1" t="s">
        <v>1385</v>
      </c>
      <c r="H2152" s="28" t="str">
        <f>_xlfn.XLOOKUP(B2152,[2]CALCULATION!$B:$B,[2]CALCULATION!$H:$H,"")</f>
        <v>NOKIA</v>
      </c>
      <c r="I2152" s="26">
        <v>0</v>
      </c>
      <c r="J2152" s="26">
        <v>4.9938219288708924E-3</v>
      </c>
      <c r="K2152" s="26">
        <v>3.031963313957304E-4</v>
      </c>
      <c r="L2152" s="26">
        <v>0</v>
      </c>
      <c r="M2152" s="26">
        <v>0.96698227621257149</v>
      </c>
      <c r="N2152" s="26">
        <v>1.0324370136374144</v>
      </c>
      <c r="O2152" s="26">
        <v>0</v>
      </c>
      <c r="P2152" s="114" t="s">
        <v>6364</v>
      </c>
      <c r="Q2152" s="42" t="s">
        <v>6353</v>
      </c>
      <c r="R2152" s="42"/>
      <c r="S2152" s="41" t="str" cm="1">
        <f t="array" ref="S2152">IFERROR(_xlfn.IFS(
U2152="MPR ISSUE","PDH",
U2152="BSS Hardware Issue","BSS",
U2152="Sites strategiques, MLL, Pylone, etc.","ENVTECH",
U2152="AKTIVCO DEFAUT GE &amp; POWER Cabinet","AKTIVCO",
U2152="AKTIVCO Coupure ENEO &amp; Baisse de tension","AKTIVCO GRID ONLY",
U2152="Coupure ENEO &amp; Baisse de tension","IHS GRID ONLY",
U2152="Defaut GE &amp; POWER Cabinet","IHS",
U2152="Sharing","Partners",
U2152="Sites strategiques &amp; DataCenter","SST &amp; DC",
U2152="Exclu","Exclu",
U2152="SAT","SAT",
U2152="SPARE-ISSUE","SPARE-ISSUE",
U2152="Fiber CAmtel","TRANS_FO_CAMTEL",
U2152="Fiber AOF","Fiber AOF",
U2152="Projet OCM (HUAWEI)","TRAVAUX-HUAWEI",
U2152="Projet OCM (NOKIA)","TRAVAUX-NOKIA",
U2152="ACCESS-ISSUE","ACCESS-ISSUE",
U2152="Projet OCM (ZTE, NOKIA, autres projets)","TRAVAUX OCM",
U2152="No root CAuse","No root cause",
U2152="ODU HS","PDH",
U2152="IP &amp; VLAN","PDH",
U2152="Warehouse HUAWEI","SPARE-ISSUE",
U2152="SPARE-HS","SPARE-ISSUE",
U2152="Power Telco","BSS",U2152="no impacts","no impacts"
),"")</f>
        <v/>
      </c>
      <c r="T2152" s="41" t="str" cm="1">
        <f t="array" ref="T2152">IFERROR(_xlfn.IFS(
U2152="MPR ISSUE","TX ISSUE",
U2152="BSS Hardware Issue","RAN ISSUE",
U2152="Sites strategiques, MLL, Pylone, etc.","ENVTECH",
U2152="AKTIVCO DEFAUT GE &amp; POWER Cabinet","POWER ISSUE",
U2152="AKTIVCO Coupure ENEO &amp; Baisse de tension","POWER ISSUE",
U2152="Coupure ENEO &amp; Baisse de tension","POWER ISSUE",
U2152="Defaut GE &amp; POWER Cabinet","POWER ISSUE",
U2152="Sharing","POWER ISSUE",
U2152="Sites strategiques &amp; DataCenter","POWER ISSUE",
U2152="Exclu","Exclu",
U2152="SAT","TX ISSUE",
U2152="SPARE-ISSUE","SPARE-ISSUE",
U2152="Fiber CAmtel","TX ISSUE",
U2152="Fiber AOF","TX ISSUE",
U2152="Projet OCM (HUAWEI)","TRAVAUX-HUAWEI",
U2152="Projet OCM (NOKIA)","TRAVAUX -NOKIA",
U2152="ACCESS-ISSUE","ACCESS-ISSUE",
U2152="Projet OCM (ZTE, NOKIA, autres projets)","TRAVAUX OCM",
U2152="No root CAuse","No root cause",
U2152="ODU HS","TX ISSUE",
U2152="IP &amp; VLAN","TX ISSUE",
U2152="Warehouse HUAWEI","SPARE-ISSUE",
U2152="SPARE-HS","SPARE-ISSUE",
U2152="Power Telco","RAN ISSUE",U2152="no impacts","no impacts"
),"")</f>
        <v/>
      </c>
      <c r="U2152" s="68"/>
      <c r="V2152" s="41" t="str" cm="1">
        <f t="array" ref="V2152">IFERROR(_xlfn.IFS(
U2152="MPR ISSUE","ACTIVE",
U2152="BSS Hardware Issue","ACTIVE",
U2152="Sites strategiques, MLL, Pylone, etc.","PASSIVE",
U2152="AKTIVCO DEFAUT GE &amp; POWER Cabinet","PASSIVE",
U2152="AKTIVCO Coupure ENEO &amp; Baisse de tension","PASSIVE",
U2152="Coupure ENEO &amp; Baisse de tension","PASSIVE",
U2152="Defaut GE &amp; POWER Cabinet","PASSIVE",
U2152="Sharing","PASSIVE",
U2152="Sites strategiques &amp; DataCenter","PASSIVE",
U2152="Exclu","Exclu",
U2152="SAT","ACTIVE",
U2152="SPARE-ISSUE","SPARE-ISSUE",
U2152="Fiber CAmtel","ACTIVE",
U2152="Fiber AOF","ACTIVE",
U2152="Projet OCM (HUAWEI)","PLANNED WORKS",
U2152="Projet OCM (NOKIA)","PLANNED WORKS",
U2152="ACCESS-ISSUE","ACCESS-ISSUE",
U2152="Projet OCM (ZTE, NOKIA, autres projets)","PLANNED WORKS",
U2152="No root CAuse","No root cause",
U2152="ODU HS","ACTIVE",
U2152="IP &amp; VLAN","ACTIVE",
U2152="Warehouse HUAWEI","SPARE-ISSUE",
U2152="SPARE-HS","SPARE-ISSUE",
U2152="Power Telco","ACTIVE", U2152="no impacts","no impacts"
),"")</f>
        <v/>
      </c>
      <c r="W2152" s="113"/>
      <c r="X2152" s="113"/>
      <c r="Y2152" s="113"/>
      <c r="Z2152" s="113"/>
      <c r="AA2152" s="113"/>
      <c r="AB2152" s="17" t="s">
        <v>5465</v>
      </c>
      <c r="AC2152" s="17" t="str">
        <f>_xlfn.XLOOKUP(B2152,'INCIDENT-04-27-2026'!E:E,'INCIDENT-04-27-2026'!F:F,"")</f>
        <v/>
      </c>
      <c r="AD2152" s="9"/>
      <c r="AE2152" s="7" t="s">
        <v>5465</v>
      </c>
      <c r="AF2152" s="6" t="str">
        <f>_xlfn.XLOOKUP(B2152,'[13]Input_27-04'!$B:$B,'[13]Input_27-04'!$M:$M,"")</f>
        <v/>
      </c>
      <c r="AG2152" s="7"/>
      <c r="AH2152" s="3"/>
      <c r="AI2152" s="18" t="str">
        <f>_xlfn.XLOOKUP(B2152,'[3]Cells Huawei 27042026 10h'!$B:$B,'[3]Cells Huawei 27042026 10h'!$T:$T,"")</f>
        <v/>
      </c>
      <c r="AJ2152" s="18" t="str">
        <f>_xlfn.XLOOKUP(B2152,'[3]Cells Huawei 27042026 15h'!$B:$B,'[3]Cells Huawei 27042026 15h'!$T:$T,"")</f>
        <v/>
      </c>
      <c r="AK2152" s="18" t="str">
        <f>_xlfn.XLOOKUP(B2152,'[4]cells down 27042026 11h28'!$B:$B,'[4]cells down 27042026 11h28'!$R:$R,"")</f>
        <v/>
      </c>
      <c r="AL2152" s="18" t="str">
        <f>_xlfn.XLOOKUP(B2152,'[4]cells down 27042026 18h01'!$B:$B,'[4]cells down 27042026 18h01'!$R:$R,"")</f>
        <v/>
      </c>
      <c r="AM2152" s="18" t="str">
        <f>_xlfn.XLOOKUP(B2152,'[5]cell downs 27042026 11h'!$B:$B,'[5]cell downs 27042026 11h'!$R:$R,"")</f>
        <v/>
      </c>
      <c r="AN2152" s="18" t="str">
        <f>_xlfn.XLOOKUP(B2152,'[5]cell downs 27042026 17h40'!$B:$B,'[5]cell downs 27042026 17h40'!$R:$R,"")</f>
        <v/>
      </c>
      <c r="AO2152" s="18" t="str">
        <f>_xlfn.XLOOKUP(B2152,'[6]ALL SITES DOWN'!$D:$D,'[6]ALL SITES DOWN'!$J:$J,"")</f>
        <v/>
      </c>
      <c r="AP2152" s="18" t="str">
        <f>_xlfn.XLOOKUP(B2152,'[7]ALL SITES DOWN'!$D:$D,'[7]ALL SITES DOWN'!$J:$J,"")</f>
        <v/>
      </c>
      <c r="AQ2152" s="9" t="str">
        <f>_xlfn.XLOOKUP(B2152,[8]sheet1!$AC:$AC,[8]sheet1!$AF:$AF,"")</f>
        <v/>
      </c>
      <c r="AR2152" s="14"/>
      <c r="AS2152" s="14" t="s">
        <v>5465</v>
      </c>
      <c r="AT2152" s="14" t="str">
        <f>_xlfn.XLOOKUP(B2152,'[9]cell downs 18042026 17h'!$B:$B,'[9]cell downs 18042026 17h'!$B:$B,"")</f>
        <v/>
      </c>
      <c r="AU2152" s="14" t="str">
        <f>_xlfn.XLOOKUP(B2152,'[10]Cells Huawei 19042026 15h'!$B:$B,'[10]Cells Huawei 19042026 15h'!$B:$B,"")</f>
        <v/>
      </c>
      <c r="AV2152" s="9" t="str">
        <f>_xlfn.XLOOKUP(B2152,'[11]cells down 19042026 9H40'!$B:$B,'[11]cells down 19042026 9H40'!$B:$B,"")</f>
        <v/>
      </c>
    </row>
    <row r="2153" spans="1:48" hidden="1" x14ac:dyDescent="0.3">
      <c r="A2153" s="1" t="s">
        <v>3814</v>
      </c>
      <c r="B2153" s="8" t="s">
        <v>3815</v>
      </c>
      <c r="C2153" s="3" t="str">
        <f>_xlfn.XLOOKUP(B2153,'[1]daily break down'!$D:$D,'[1]daily break down'!$E:$E,"")</f>
        <v>NORD</v>
      </c>
      <c r="D2153" s="1" t="s">
        <v>11</v>
      </c>
      <c r="E2153" s="1" t="s">
        <v>96</v>
      </c>
      <c r="F2153" s="3" t="s">
        <v>23</v>
      </c>
      <c r="G2153" s="1" t="s">
        <v>3816</v>
      </c>
      <c r="H2153" s="27" t="str">
        <f>_xlfn.XLOOKUP(B2153,[2]CALCULATION!$B:$B,[2]CALCULATION!$H:$H,"")</f>
        <v>HUAWEI</v>
      </c>
      <c r="I2153" s="26">
        <v>0</v>
      </c>
      <c r="J2153" s="26">
        <v>0</v>
      </c>
      <c r="K2153" s="26">
        <v>0</v>
      </c>
      <c r="L2153" s="26">
        <v>0</v>
      </c>
      <c r="M2153" s="26">
        <v>0</v>
      </c>
      <c r="N2153" s="26">
        <v>0</v>
      </c>
      <c r="O2153" s="26">
        <v>0</v>
      </c>
      <c r="P2153" s="114" t="s">
        <v>6364</v>
      </c>
      <c r="Q2153" s="42" t="s">
        <v>5538</v>
      </c>
      <c r="R2153" s="42"/>
      <c r="S2153" s="41" t="str" cm="1">
        <f t="array" ref="S2153">IFERROR(_xlfn.IFS(
U2153="MPR ISSUE","PDH",
U2153="BSS Hardware Issue","BSS",
U2153="Sites strategiques, MLL, Pylone, etc.","ENVTECH",
U2153="AKTIVCO DEFAUT GE &amp; POWER Cabinet","AKTIVCO",
U2153="AKTIVCO Coupure ENEO &amp; Baisse de tension","AKTIVCO GRID ONLY",
U2153="Coupure ENEO &amp; Baisse de tension","IHS GRID ONLY",
U2153="Defaut GE &amp; POWER Cabinet","IHS",
U2153="Sharing","Partners",
U2153="Sites strategiques &amp; DataCenter","SST &amp; DC",
U2153="Exclu","Exclu",
U2153="SAT","SAT",
U2153="SPARE-ISSUE","SPARE-ISSUE",
U2153="Fiber CAmtel","TRANS_FO_CAMTEL",
U2153="Fiber AOF","Fiber AOF",
U2153="Projet OCM (HUAWEI)","TRAVAUX-HUAWEI",
U2153="Projet OCM (NOKIA)","TRAVAUX-NOKIA",
U2153="ACCESS-ISSUE","ACCESS-ISSUE",
U2153="Projet OCM (ZTE, NOKIA, autres projets)","TRAVAUX OCM",
U2153="No root CAuse","No root cause",
U2153="ODU HS","PDH",
U2153="IP &amp; VLAN","PDH",
U2153="Warehouse HUAWEI","SPARE-ISSUE",
U2153="SPARE-HS","SPARE-ISSUE",
U2153="Power Telco","BSS",U2153="no impacts","no impacts"
),"")</f>
        <v>No root cause</v>
      </c>
      <c r="T2153" s="41" t="str" cm="1">
        <f t="array" ref="T2153">IFERROR(_xlfn.IFS(
U2153="MPR ISSUE","TX ISSUE",
U2153="BSS Hardware Issue","RAN ISSUE",
U2153="Sites strategiques, MLL, Pylone, etc.","ENVTECH",
U2153="AKTIVCO DEFAUT GE &amp; POWER Cabinet","POWER ISSUE",
U2153="AKTIVCO Coupure ENEO &amp; Baisse de tension","POWER ISSUE",
U2153="Coupure ENEO &amp; Baisse de tension","POWER ISSUE",
U2153="Defaut GE &amp; POWER Cabinet","POWER ISSUE",
U2153="Sharing","POWER ISSUE",
U2153="Sites strategiques &amp; DataCenter","POWER ISSUE",
U2153="Exclu","Exclu",
U2153="SAT","TX ISSUE",
U2153="SPARE-ISSUE","SPARE-ISSUE",
U2153="Fiber CAmtel","TX ISSUE",
U2153="Fiber AOF","TX ISSUE",
U2153="Projet OCM (HUAWEI)","TRAVAUX-HUAWEI",
U2153="Projet OCM (NOKIA)","TRAVAUX -NOKIA",
U2153="ACCESS-ISSUE","ACCESS-ISSUE",
U2153="Projet OCM (ZTE, NOKIA, autres projets)","TRAVAUX OCM",
U2153="No root CAuse","No root cause",
U2153="ODU HS","TX ISSUE",
U2153="IP &amp; VLAN","TX ISSUE",
U2153="Warehouse HUAWEI","SPARE-ISSUE",
U2153="SPARE-HS","SPARE-ISSUE",
U2153="Power Telco","RAN ISSUE",U2153="no impacts","no impacts"
),"")</f>
        <v>No root cause</v>
      </c>
      <c r="U2153" s="68" t="s">
        <v>5691</v>
      </c>
      <c r="V2153" s="41" t="str" cm="1">
        <f t="array" ref="V2153">IFERROR(_xlfn.IFS(
U2153="MPR ISSUE","ACTIVE",
U2153="BSS Hardware Issue","ACTIVE",
U2153="Sites strategiques, MLL, Pylone, etc.","PASSIVE",
U2153="AKTIVCO DEFAUT GE &amp; POWER Cabinet","PASSIVE",
U2153="AKTIVCO Coupure ENEO &amp; Baisse de tension","PASSIVE",
U2153="Coupure ENEO &amp; Baisse de tension","PASSIVE",
U2153="Defaut GE &amp; POWER Cabinet","PASSIVE",
U2153="Sharing","PASSIVE",
U2153="Sites strategiques &amp; DataCenter","PASSIVE",
U2153="Exclu","Exclu",
U2153="SAT","ACTIVE",
U2153="SPARE-ISSUE","SPARE-ISSUE",
U2153="Fiber CAmtel","ACTIVE",
U2153="Fiber AOF","ACTIVE",
U2153="Projet OCM (HUAWEI)","PLANNED WORKS",
U2153="Projet OCM (NOKIA)","PLANNED WORKS",
U2153="ACCESS-ISSUE","ACCESS-ISSUE",
U2153="Projet OCM (ZTE, NOKIA, autres projets)","PLANNED WORKS",
U2153="No root CAuse","No root cause",
U2153="ODU HS","ACTIVE",
U2153="IP &amp; VLAN","ACTIVE",
U2153="Warehouse HUAWEI","SPARE-ISSUE",
U2153="SPARE-HS","SPARE-ISSUE",
U2153="Power Telco","ACTIVE", U2153="no impacts","no impacts"
),"")</f>
        <v>No root cause</v>
      </c>
      <c r="W2153" s="113"/>
      <c r="X2153" s="113"/>
      <c r="Y2153" s="113"/>
      <c r="Z2153" s="113"/>
      <c r="AA2153" s="113"/>
      <c r="AB2153" s="17" t="s">
        <v>5465</v>
      </c>
      <c r="AC2153" s="17" t="str">
        <f>_xlfn.XLOOKUP(B2153,'INCIDENT-04-27-2026'!E:E,'INCIDENT-04-27-2026'!F:F,"")</f>
        <v/>
      </c>
      <c r="AD2153" s="9"/>
      <c r="AE2153" s="7" t="s">
        <v>5465</v>
      </c>
      <c r="AF2153" s="6" t="str">
        <f>_xlfn.XLOOKUP(B2153,'[13]Input_27-04'!$B:$B,'[13]Input_27-04'!$M:$M,"")</f>
        <v/>
      </c>
      <c r="AG2153" s="7"/>
      <c r="AH2153" s="3"/>
      <c r="AI2153" s="18" t="str">
        <f>_xlfn.XLOOKUP(B2153,'[3]Cells Huawei 27042026 10h'!$B:$B,'[3]Cells Huawei 27042026 10h'!$T:$T,"")</f>
        <v/>
      </c>
      <c r="AJ2153" s="18" t="str">
        <f>_xlfn.XLOOKUP(B2153,'[3]Cells Huawei 27042026 15h'!$B:$B,'[3]Cells Huawei 27042026 15h'!$T:$T,"")</f>
        <v/>
      </c>
      <c r="AK2153" s="18" t="str">
        <f>_xlfn.XLOOKUP(B2153,'[4]cells down 27042026 11h28'!$B:$B,'[4]cells down 27042026 11h28'!$R:$R,"")</f>
        <v/>
      </c>
      <c r="AL2153" s="18" t="str">
        <f>_xlfn.XLOOKUP(B2153,'[4]cells down 27042026 18h01'!$B:$B,'[4]cells down 27042026 18h01'!$R:$R,"")</f>
        <v/>
      </c>
      <c r="AM2153" s="18" t="str">
        <f>_xlfn.XLOOKUP(B2153,'[5]cell downs 27042026 11h'!$B:$B,'[5]cell downs 27042026 11h'!$R:$R,"")</f>
        <v/>
      </c>
      <c r="AN2153" s="18" t="str">
        <f>_xlfn.XLOOKUP(B2153,'[5]cell downs 27042026 17h40'!$B:$B,'[5]cell downs 27042026 17h40'!$R:$R,"")</f>
        <v/>
      </c>
      <c r="AO2153" s="18" t="str">
        <f>_xlfn.XLOOKUP(B2153,'[6]ALL SITES DOWN'!$D:$D,'[6]ALL SITES DOWN'!$J:$J,"")</f>
        <v/>
      </c>
      <c r="AP2153" s="18" t="str">
        <f>_xlfn.XLOOKUP(B2153,'[7]ALL SITES DOWN'!$D:$D,'[7]ALL SITES DOWN'!$J:$J,"")</f>
        <v/>
      </c>
      <c r="AQ2153" s="9" t="str">
        <f>_xlfn.XLOOKUP(B2153,[8]sheet1!$AC:$AC,[8]sheet1!$AF:$AF,"")</f>
        <v/>
      </c>
      <c r="AR2153" s="14"/>
      <c r="AS2153" s="14" t="s">
        <v>5465</v>
      </c>
      <c r="AT2153" s="14" t="str">
        <f>_xlfn.XLOOKUP(B2153,'[9]cell downs 18042026 17h'!$B:$B,'[9]cell downs 18042026 17h'!$B:$B,"")</f>
        <v/>
      </c>
      <c r="AU2153" s="14" t="str">
        <f>_xlfn.XLOOKUP(B2153,'[10]Cells Huawei 19042026 15h'!$B:$B,'[10]Cells Huawei 19042026 15h'!$B:$B,"")</f>
        <v/>
      </c>
      <c r="AV2153" s="9" t="str">
        <f>_xlfn.XLOOKUP(B2153,'[11]cells down 19042026 9H40'!$B:$B,'[11]cells down 19042026 9H40'!$B:$B,"")</f>
        <v/>
      </c>
    </row>
    <row r="2154" spans="1:48" hidden="1" x14ac:dyDescent="0.3">
      <c r="A2154" s="1" t="s">
        <v>3128</v>
      </c>
      <c r="B2154" s="8" t="s">
        <v>3129</v>
      </c>
      <c r="C2154" s="3" t="str">
        <f>_xlfn.XLOOKUP(B2154,'[1]daily break down'!$D:$D,'[1]daily break down'!$E:$E,"")</f>
        <v>EXTREME-NORD</v>
      </c>
      <c r="D2154" s="1" t="s">
        <v>11</v>
      </c>
      <c r="E2154" s="1" t="s">
        <v>83</v>
      </c>
      <c r="F2154" s="3" t="s">
        <v>55</v>
      </c>
      <c r="G2154" s="1" t="s">
        <v>3128</v>
      </c>
      <c r="H2154" s="28" t="str">
        <f>_xlfn.XLOOKUP(B2154,[2]CALCULATION!$B:$B,[2]CALCULATION!$H:$H,"")</f>
        <v>NOKIA</v>
      </c>
      <c r="I2154" s="26">
        <v>0</v>
      </c>
      <c r="J2154" s="26">
        <v>0</v>
      </c>
      <c r="K2154" s="26">
        <v>0</v>
      </c>
      <c r="L2154" s="26">
        <v>0</v>
      </c>
      <c r="M2154" s="26">
        <v>0.43307137170300747</v>
      </c>
      <c r="N2154" s="26">
        <v>1.0679466545673495</v>
      </c>
      <c r="O2154" s="26">
        <v>0</v>
      </c>
      <c r="P2154" s="114" t="s">
        <v>6364</v>
      </c>
      <c r="Q2154" s="42" t="s">
        <v>6353</v>
      </c>
      <c r="R2154" s="42"/>
      <c r="S2154" s="41" t="str" cm="1">
        <f t="array" ref="S2154">IFERROR(_xlfn.IFS(
U2154="MPR ISSUE","PDH",
U2154="BSS Hardware Issue","BSS",
U2154="Sites strategiques, MLL, Pylone, etc.","ENVTECH",
U2154="AKTIVCO DEFAUT GE &amp; POWER Cabinet","AKTIVCO",
U2154="AKTIVCO Coupure ENEO &amp; Baisse de tension","AKTIVCO GRID ONLY",
U2154="Coupure ENEO &amp; Baisse de tension","IHS GRID ONLY",
U2154="Defaut GE &amp; POWER Cabinet","IHS",
U2154="Sharing","Partners",
U2154="Sites strategiques &amp; DataCenter","SST &amp; DC",
U2154="Exclu","Exclu",
U2154="SAT","SAT",
U2154="SPARE-ISSUE","SPARE-ISSUE",
U2154="Fiber CAmtel","TRANS_FO_CAMTEL",
U2154="Fiber AOF","Fiber AOF",
U2154="Projet OCM (HUAWEI)","TRAVAUX-HUAWEI",
U2154="Projet OCM (NOKIA)","TRAVAUX-NOKIA",
U2154="ACCESS-ISSUE","ACCESS-ISSUE",
U2154="Projet OCM (ZTE, NOKIA, autres projets)","TRAVAUX OCM",
U2154="No root CAuse","No root cause",
U2154="ODU HS","PDH",
U2154="IP &amp; VLAN","PDH",
U2154="Warehouse HUAWEI","SPARE-ISSUE",
U2154="SPARE-HS","SPARE-ISSUE",
U2154="Power Telco","BSS",U2154="no impacts","no impacts"
),"")</f>
        <v/>
      </c>
      <c r="T2154" s="41" t="str" cm="1">
        <f t="array" ref="T2154">IFERROR(_xlfn.IFS(
U2154="MPR ISSUE","TX ISSUE",
U2154="BSS Hardware Issue","RAN ISSUE",
U2154="Sites strategiques, MLL, Pylone, etc.","ENVTECH",
U2154="AKTIVCO DEFAUT GE &amp; POWER Cabinet","POWER ISSUE",
U2154="AKTIVCO Coupure ENEO &amp; Baisse de tension","POWER ISSUE",
U2154="Coupure ENEO &amp; Baisse de tension","POWER ISSUE",
U2154="Defaut GE &amp; POWER Cabinet","POWER ISSUE",
U2154="Sharing","POWER ISSUE",
U2154="Sites strategiques &amp; DataCenter","POWER ISSUE",
U2154="Exclu","Exclu",
U2154="SAT","TX ISSUE",
U2154="SPARE-ISSUE","SPARE-ISSUE",
U2154="Fiber CAmtel","TX ISSUE",
U2154="Fiber AOF","TX ISSUE",
U2154="Projet OCM (HUAWEI)","TRAVAUX-HUAWEI",
U2154="Projet OCM (NOKIA)","TRAVAUX -NOKIA",
U2154="ACCESS-ISSUE","ACCESS-ISSUE",
U2154="Projet OCM (ZTE, NOKIA, autres projets)","TRAVAUX OCM",
U2154="No root CAuse","No root cause",
U2154="ODU HS","TX ISSUE",
U2154="IP &amp; VLAN","TX ISSUE",
U2154="Warehouse HUAWEI","SPARE-ISSUE",
U2154="SPARE-HS","SPARE-ISSUE",
U2154="Power Telco","RAN ISSUE",U2154="no impacts","no impacts"
),"")</f>
        <v/>
      </c>
      <c r="U2154" s="68"/>
      <c r="V2154" s="41" t="str" cm="1">
        <f t="array" ref="V2154">IFERROR(_xlfn.IFS(
U2154="MPR ISSUE","ACTIVE",
U2154="BSS Hardware Issue","ACTIVE",
U2154="Sites strategiques, MLL, Pylone, etc.","PASSIVE",
U2154="AKTIVCO DEFAUT GE &amp; POWER Cabinet","PASSIVE",
U2154="AKTIVCO Coupure ENEO &amp; Baisse de tension","PASSIVE",
U2154="Coupure ENEO &amp; Baisse de tension","PASSIVE",
U2154="Defaut GE &amp; POWER Cabinet","PASSIVE",
U2154="Sharing","PASSIVE",
U2154="Sites strategiques &amp; DataCenter","PASSIVE",
U2154="Exclu","Exclu",
U2154="SAT","ACTIVE",
U2154="SPARE-ISSUE","SPARE-ISSUE",
U2154="Fiber CAmtel","ACTIVE",
U2154="Fiber AOF","ACTIVE",
U2154="Projet OCM (HUAWEI)","PLANNED WORKS",
U2154="Projet OCM (NOKIA)","PLANNED WORKS",
U2154="ACCESS-ISSUE","ACCESS-ISSUE",
U2154="Projet OCM (ZTE, NOKIA, autres projets)","PLANNED WORKS",
U2154="No root CAuse","No root cause",
U2154="ODU HS","ACTIVE",
U2154="IP &amp; VLAN","ACTIVE",
U2154="Warehouse HUAWEI","SPARE-ISSUE",
U2154="SPARE-HS","SPARE-ISSUE",
U2154="Power Telco","ACTIVE", U2154="no impacts","no impacts"
),"")</f>
        <v/>
      </c>
      <c r="W2154" s="113"/>
      <c r="X2154" s="113"/>
      <c r="Y2154" s="113"/>
      <c r="Z2154" s="113"/>
      <c r="AA2154" s="113"/>
      <c r="AB2154" s="17" t="s">
        <v>5465</v>
      </c>
      <c r="AC2154" s="17" t="str">
        <f>_xlfn.XLOOKUP(B2154,'INCIDENT-04-27-2026'!E:E,'INCIDENT-04-27-2026'!F:F,"")</f>
        <v/>
      </c>
      <c r="AD2154" s="9"/>
      <c r="AE2154" s="7" t="s">
        <v>5465</v>
      </c>
      <c r="AF2154" s="6" t="str">
        <f>_xlfn.XLOOKUP(B2154,'[13]Input_27-04'!$B:$B,'[13]Input_27-04'!$M:$M,"")</f>
        <v/>
      </c>
      <c r="AG2154" s="7"/>
      <c r="AH2154" s="3"/>
      <c r="AI2154" s="18" t="str">
        <f>_xlfn.XLOOKUP(B2154,'[3]Cells Huawei 27042026 10h'!$B:$B,'[3]Cells Huawei 27042026 10h'!$T:$T,"")</f>
        <v/>
      </c>
      <c r="AJ2154" s="18" t="str">
        <f>_xlfn.XLOOKUP(B2154,'[3]Cells Huawei 27042026 15h'!$B:$B,'[3]Cells Huawei 27042026 15h'!$T:$T,"")</f>
        <v/>
      </c>
      <c r="AK2154" s="18" t="str">
        <f>_xlfn.XLOOKUP(B2154,'[4]cells down 27042026 11h28'!$B:$B,'[4]cells down 27042026 11h28'!$R:$R,"")</f>
        <v/>
      </c>
      <c r="AL2154" s="18" t="str">
        <f>_xlfn.XLOOKUP(B2154,'[4]cells down 27042026 18h01'!$B:$B,'[4]cells down 27042026 18h01'!$R:$R,"")</f>
        <v/>
      </c>
      <c r="AM2154" s="18" t="str">
        <f>_xlfn.XLOOKUP(B2154,'[5]cell downs 27042026 11h'!$B:$B,'[5]cell downs 27042026 11h'!$R:$R,"")</f>
        <v/>
      </c>
      <c r="AN2154" s="18" t="str">
        <f>_xlfn.XLOOKUP(B2154,'[5]cell downs 27042026 17h40'!$B:$B,'[5]cell downs 27042026 17h40'!$R:$R,"")</f>
        <v/>
      </c>
      <c r="AO2154" s="18" t="str">
        <f>_xlfn.XLOOKUP(B2154,'[6]ALL SITES DOWN'!$D:$D,'[6]ALL SITES DOWN'!$J:$J,"")</f>
        <v/>
      </c>
      <c r="AP2154" s="18" t="str">
        <f>_xlfn.XLOOKUP(B2154,'[7]ALL SITES DOWN'!$D:$D,'[7]ALL SITES DOWN'!$J:$J,"")</f>
        <v/>
      </c>
      <c r="AQ2154" s="9" t="str">
        <f>_xlfn.XLOOKUP(B2154,[8]sheet1!$AC:$AC,[8]sheet1!$AF:$AF,"")</f>
        <v/>
      </c>
      <c r="AR2154" s="14"/>
      <c r="AS2154" s="14" t="s">
        <v>5465</v>
      </c>
      <c r="AT2154" s="14" t="str">
        <f>_xlfn.XLOOKUP(B2154,'[9]cell downs 18042026 17h'!$B:$B,'[9]cell downs 18042026 17h'!$B:$B,"")</f>
        <v/>
      </c>
      <c r="AU2154" s="14" t="str">
        <f>_xlfn.XLOOKUP(B2154,'[10]Cells Huawei 19042026 15h'!$B:$B,'[10]Cells Huawei 19042026 15h'!$B:$B,"")</f>
        <v/>
      </c>
      <c r="AV2154" s="9" t="str">
        <f>_xlfn.XLOOKUP(B2154,'[11]cells down 19042026 9H40'!$B:$B,'[11]cells down 19042026 9H40'!$B:$B,"")</f>
        <v/>
      </c>
    </row>
    <row r="2155" spans="1:48" hidden="1" x14ac:dyDescent="0.3">
      <c r="A2155" s="1" t="s">
        <v>1500</v>
      </c>
      <c r="B2155" s="8" t="s">
        <v>1501</v>
      </c>
      <c r="C2155" s="3" t="str">
        <f>_xlfn.XLOOKUP(B2155,'[1]daily break down'!$D:$D,'[1]daily break down'!$E:$E,"")</f>
        <v>EXTREME-NORD</v>
      </c>
      <c r="D2155" s="1"/>
      <c r="E2155" s="1"/>
      <c r="F2155" s="3" t="s">
        <v>55</v>
      </c>
      <c r="G2155" s="1" t="s">
        <v>1502</v>
      </c>
      <c r="H2155" s="28" t="str">
        <f>_xlfn.XLOOKUP(B2155,[2]CALCULATION!$B:$B,[2]CALCULATION!$H:$H,"")</f>
        <v>NOKIA</v>
      </c>
      <c r="I2155" s="26">
        <v>3.2622231653428771E-2</v>
      </c>
      <c r="J2155" s="26">
        <v>7.3962069782240861E-2</v>
      </c>
      <c r="K2155" s="26">
        <v>3.7667685406340065E-2</v>
      </c>
      <c r="L2155" s="26">
        <v>3.1338033761814044E-2</v>
      </c>
      <c r="M2155" s="26">
        <v>0</v>
      </c>
      <c r="N2155" s="26">
        <v>1.0778838028234741</v>
      </c>
      <c r="O2155" s="26">
        <v>0</v>
      </c>
      <c r="P2155" s="114" t="s">
        <v>6364</v>
      </c>
      <c r="Q2155" s="42" t="s">
        <v>6353</v>
      </c>
      <c r="R2155" s="42"/>
      <c r="S2155" s="41" t="str" cm="1">
        <f t="array" ref="S2155">IFERROR(_xlfn.IFS(
U2155="MPR ISSUE","PDH",
U2155="BSS Hardware Issue","BSS",
U2155="Sites strategiques, MLL, Pylone, etc.","ENVTECH",
U2155="AKTIVCO DEFAUT GE &amp; POWER Cabinet","AKTIVCO",
U2155="AKTIVCO Coupure ENEO &amp; Baisse de tension","AKTIVCO GRID ONLY",
U2155="Coupure ENEO &amp; Baisse de tension","IHS GRID ONLY",
U2155="Defaut GE &amp; POWER Cabinet","IHS",
U2155="Sharing","Partners",
U2155="Sites strategiques &amp; DataCenter","SST &amp; DC",
U2155="Exclu","Exclu",
U2155="SAT","SAT",
U2155="SPARE-ISSUE","SPARE-ISSUE",
U2155="Fiber CAmtel","TRANS_FO_CAMTEL",
U2155="Fiber AOF","Fiber AOF",
U2155="Projet OCM (HUAWEI)","TRAVAUX-HUAWEI",
U2155="Projet OCM (NOKIA)","TRAVAUX-NOKIA",
U2155="ACCESS-ISSUE","ACCESS-ISSUE",
U2155="Projet OCM (ZTE, NOKIA, autres projets)","TRAVAUX OCM",
U2155="No root CAuse","No root cause",
U2155="ODU HS","PDH",
U2155="IP &amp; VLAN","PDH",
U2155="Warehouse HUAWEI","SPARE-ISSUE",
U2155="SPARE-HS","SPARE-ISSUE",
U2155="Power Telco","BSS",U2155="no impacts","no impacts"
),"")</f>
        <v/>
      </c>
      <c r="T2155" s="41" t="str" cm="1">
        <f t="array" ref="T2155">IFERROR(_xlfn.IFS(
U2155="MPR ISSUE","TX ISSUE",
U2155="BSS Hardware Issue","RAN ISSUE",
U2155="Sites strategiques, MLL, Pylone, etc.","ENVTECH",
U2155="AKTIVCO DEFAUT GE &amp; POWER Cabinet","POWER ISSUE",
U2155="AKTIVCO Coupure ENEO &amp; Baisse de tension","POWER ISSUE",
U2155="Coupure ENEO &amp; Baisse de tension","POWER ISSUE",
U2155="Defaut GE &amp; POWER Cabinet","POWER ISSUE",
U2155="Sharing","POWER ISSUE",
U2155="Sites strategiques &amp; DataCenter","POWER ISSUE",
U2155="Exclu","Exclu",
U2155="SAT","TX ISSUE",
U2155="SPARE-ISSUE","SPARE-ISSUE",
U2155="Fiber CAmtel","TX ISSUE",
U2155="Fiber AOF","TX ISSUE",
U2155="Projet OCM (HUAWEI)","TRAVAUX-HUAWEI",
U2155="Projet OCM (NOKIA)","TRAVAUX -NOKIA",
U2155="ACCESS-ISSUE","ACCESS-ISSUE",
U2155="Projet OCM (ZTE, NOKIA, autres projets)","TRAVAUX OCM",
U2155="No root CAuse","No root cause",
U2155="ODU HS","TX ISSUE",
U2155="IP &amp; VLAN","TX ISSUE",
U2155="Warehouse HUAWEI","SPARE-ISSUE",
U2155="SPARE-HS","SPARE-ISSUE",
U2155="Power Telco","RAN ISSUE",U2155="no impacts","no impacts"
),"")</f>
        <v/>
      </c>
      <c r="U2155" s="68"/>
      <c r="V2155" s="41" t="str" cm="1">
        <f t="array" ref="V2155">IFERROR(_xlfn.IFS(
U2155="MPR ISSUE","ACTIVE",
U2155="BSS Hardware Issue","ACTIVE",
U2155="Sites strategiques, MLL, Pylone, etc.","PASSIVE",
U2155="AKTIVCO DEFAUT GE &amp; POWER Cabinet","PASSIVE",
U2155="AKTIVCO Coupure ENEO &amp; Baisse de tension","PASSIVE",
U2155="Coupure ENEO &amp; Baisse de tension","PASSIVE",
U2155="Defaut GE &amp; POWER Cabinet","PASSIVE",
U2155="Sharing","PASSIVE",
U2155="Sites strategiques &amp; DataCenter","PASSIVE",
U2155="Exclu","Exclu",
U2155="SAT","ACTIVE",
U2155="SPARE-ISSUE","SPARE-ISSUE",
U2155="Fiber CAmtel","ACTIVE",
U2155="Fiber AOF","ACTIVE",
U2155="Projet OCM (HUAWEI)","PLANNED WORKS",
U2155="Projet OCM (NOKIA)","PLANNED WORKS",
U2155="ACCESS-ISSUE","ACCESS-ISSUE",
U2155="Projet OCM (ZTE, NOKIA, autres projets)","PLANNED WORKS",
U2155="No root CAuse","No root cause",
U2155="ODU HS","ACTIVE",
U2155="IP &amp; VLAN","ACTIVE",
U2155="Warehouse HUAWEI","SPARE-ISSUE",
U2155="SPARE-HS","SPARE-ISSUE",
U2155="Power Telco","ACTIVE", U2155="no impacts","no impacts"
),"")</f>
        <v/>
      </c>
      <c r="W2155" s="113"/>
      <c r="X2155" s="113"/>
      <c r="Y2155" s="113"/>
      <c r="Z2155" s="113"/>
      <c r="AA2155" s="113"/>
      <c r="AB2155" s="17" t="s">
        <v>5465</v>
      </c>
      <c r="AC2155" s="17" t="str">
        <f>_xlfn.XLOOKUP(B2155,'INCIDENT-04-27-2026'!E:E,'INCIDENT-04-27-2026'!F:F,"")</f>
        <v/>
      </c>
      <c r="AD2155" s="9"/>
      <c r="AE2155" s="7" t="s">
        <v>5465</v>
      </c>
      <c r="AF2155" s="6" t="str">
        <f>_xlfn.XLOOKUP(B2155,'[13]Input_27-04'!$B:$B,'[13]Input_27-04'!$M:$M,"")</f>
        <v/>
      </c>
      <c r="AG2155" s="7"/>
      <c r="AH2155" s="3"/>
      <c r="AI2155" s="18" t="str">
        <f>_xlfn.XLOOKUP(B2155,'[3]Cells Huawei 27042026 10h'!$B:$B,'[3]Cells Huawei 27042026 10h'!$T:$T,"")</f>
        <v/>
      </c>
      <c r="AJ2155" s="18" t="str">
        <f>_xlfn.XLOOKUP(B2155,'[3]Cells Huawei 27042026 15h'!$B:$B,'[3]Cells Huawei 27042026 15h'!$T:$T,"")</f>
        <v/>
      </c>
      <c r="AK2155" s="18" t="str">
        <f>_xlfn.XLOOKUP(B2155,'[4]cells down 27042026 11h28'!$B:$B,'[4]cells down 27042026 11h28'!$R:$R,"")</f>
        <v/>
      </c>
      <c r="AL2155" s="18" t="str">
        <f>_xlfn.XLOOKUP(B2155,'[4]cells down 27042026 18h01'!$B:$B,'[4]cells down 27042026 18h01'!$R:$R,"")</f>
        <v/>
      </c>
      <c r="AM2155" s="18" t="str">
        <f>_xlfn.XLOOKUP(B2155,'[5]cell downs 27042026 11h'!$B:$B,'[5]cell downs 27042026 11h'!$R:$R,"")</f>
        <v/>
      </c>
      <c r="AN2155" s="18" t="str">
        <f>_xlfn.XLOOKUP(B2155,'[5]cell downs 27042026 17h40'!$B:$B,'[5]cell downs 27042026 17h40'!$R:$R,"")</f>
        <v/>
      </c>
      <c r="AO2155" s="18" t="str">
        <f>_xlfn.XLOOKUP(B2155,'[6]ALL SITES DOWN'!$D:$D,'[6]ALL SITES DOWN'!$J:$J,"")</f>
        <v/>
      </c>
      <c r="AP2155" s="18" t="str">
        <f>_xlfn.XLOOKUP(B2155,'[7]ALL SITES DOWN'!$D:$D,'[7]ALL SITES DOWN'!$J:$J,"")</f>
        <v/>
      </c>
      <c r="AQ2155" s="9" t="str">
        <f>_xlfn.XLOOKUP(B2155,[8]sheet1!$AC:$AC,[8]sheet1!$AF:$AF,"")</f>
        <v/>
      </c>
      <c r="AR2155" s="14"/>
      <c r="AS2155" s="14" t="s">
        <v>5465</v>
      </c>
      <c r="AT2155" s="14" t="str">
        <f>_xlfn.XLOOKUP(B2155,'[9]cell downs 18042026 17h'!$B:$B,'[9]cell downs 18042026 17h'!$B:$B,"")</f>
        <v/>
      </c>
      <c r="AU2155" s="14" t="str">
        <f>_xlfn.XLOOKUP(B2155,'[10]Cells Huawei 19042026 15h'!$B:$B,'[10]Cells Huawei 19042026 15h'!$B:$B,"")</f>
        <v/>
      </c>
      <c r="AV2155" s="9" t="str">
        <f>_xlfn.XLOOKUP(B2155,'[11]cells down 19042026 9H40'!$B:$B,'[11]cells down 19042026 9H40'!$B:$B,"")</f>
        <v/>
      </c>
    </row>
    <row r="2156" spans="1:48" hidden="1" x14ac:dyDescent="0.3">
      <c r="A2156" s="1" t="s">
        <v>3817</v>
      </c>
      <c r="B2156" s="8" t="s">
        <v>3818</v>
      </c>
      <c r="C2156" s="3" t="str">
        <f>_xlfn.XLOOKUP(B2156,'[1]daily break down'!$D:$D,'[1]daily break down'!$E:$E,"")</f>
        <v>CENTRE</v>
      </c>
      <c r="D2156" s="1" t="s">
        <v>11</v>
      </c>
      <c r="E2156" s="1" t="s">
        <v>1130</v>
      </c>
      <c r="F2156" s="3" t="s">
        <v>37</v>
      </c>
      <c r="G2156" s="1" t="s">
        <v>3819</v>
      </c>
      <c r="H2156" s="29" t="str">
        <f>_xlfn.XLOOKUP(B2156,[2]CALCULATION!$B:$B,[2]CALCULATION!$H:$H,"")</f>
        <v>ZTE</v>
      </c>
      <c r="I2156" s="26">
        <v>0</v>
      </c>
      <c r="J2156" s="26">
        <v>0</v>
      </c>
      <c r="K2156" s="26">
        <v>0</v>
      </c>
      <c r="L2156" s="26">
        <v>0</v>
      </c>
      <c r="M2156" s="26">
        <v>0</v>
      </c>
      <c r="N2156" s="26">
        <v>0</v>
      </c>
      <c r="O2156" s="26">
        <v>0</v>
      </c>
      <c r="P2156" s="114" t="s">
        <v>6364</v>
      </c>
      <c r="Q2156" s="42" t="s">
        <v>5538</v>
      </c>
      <c r="R2156" s="42"/>
      <c r="S2156" s="41" t="str" cm="1">
        <f t="array" ref="S2156">IFERROR(_xlfn.IFS(
U2156="MPR ISSUE","PDH",
U2156="BSS Hardware Issue","BSS",
U2156="Sites strategiques, MLL, Pylone, etc.","ENVTECH",
U2156="AKTIVCO DEFAUT GE &amp; POWER Cabinet","AKTIVCO",
U2156="AKTIVCO Coupure ENEO &amp; Baisse de tension","AKTIVCO GRID ONLY",
U2156="Coupure ENEO &amp; Baisse de tension","IHS GRID ONLY",
U2156="Defaut GE &amp; POWER Cabinet","IHS",
U2156="Sharing","Partners",
U2156="Sites strategiques &amp; DataCenter","SST &amp; DC",
U2156="Exclu","Exclu",
U2156="SAT","SAT",
U2156="SPARE-ISSUE","SPARE-ISSUE",
U2156="Fiber CAmtel","TRANS_FO_CAMTEL",
U2156="Fiber AOF","Fiber AOF",
U2156="Projet OCM (HUAWEI)","TRAVAUX-HUAWEI",
U2156="Projet OCM (NOKIA)","TRAVAUX-NOKIA",
U2156="ACCESS-ISSUE","ACCESS-ISSUE",
U2156="Projet OCM (ZTE, NOKIA, autres projets)","TRAVAUX OCM",
U2156="No root CAuse","No root cause",
U2156="ODU HS","PDH",
U2156="IP &amp; VLAN","PDH",
U2156="Warehouse HUAWEI","SPARE-ISSUE",
U2156="SPARE-HS","SPARE-ISSUE",
U2156="Power Telco","BSS",U2156="no impacts","no impacts"
),"")</f>
        <v>ACCESS-ISSUE</v>
      </c>
      <c r="T2156" s="41" t="str" cm="1">
        <f t="array" ref="T2156">IFERROR(_xlfn.IFS(
U2156="MPR ISSUE","TX ISSUE",
U2156="BSS Hardware Issue","RAN ISSUE",
U2156="Sites strategiques, MLL, Pylone, etc.","ENVTECH",
U2156="AKTIVCO DEFAUT GE &amp; POWER Cabinet","POWER ISSUE",
U2156="AKTIVCO Coupure ENEO &amp; Baisse de tension","POWER ISSUE",
U2156="Coupure ENEO &amp; Baisse de tension","POWER ISSUE",
U2156="Defaut GE &amp; POWER Cabinet","POWER ISSUE",
U2156="Sharing","POWER ISSUE",
U2156="Sites strategiques &amp; DataCenter","POWER ISSUE",
U2156="Exclu","Exclu",
U2156="SAT","TX ISSUE",
U2156="SPARE-ISSUE","SPARE-ISSUE",
U2156="Fiber CAmtel","TX ISSUE",
U2156="Fiber AOF","TX ISSUE",
U2156="Projet OCM (HUAWEI)","TRAVAUX-HUAWEI",
U2156="Projet OCM (NOKIA)","TRAVAUX -NOKIA",
U2156="ACCESS-ISSUE","ACCESS-ISSUE",
U2156="Projet OCM (ZTE, NOKIA, autres projets)","TRAVAUX OCM",
U2156="No root CAuse","No root cause",
U2156="ODU HS","TX ISSUE",
U2156="IP &amp; VLAN","TX ISSUE",
U2156="Warehouse HUAWEI","SPARE-ISSUE",
U2156="SPARE-HS","SPARE-ISSUE",
U2156="Power Telco","RAN ISSUE",U2156="no impacts","no impacts"
),"")</f>
        <v>ACCESS-ISSUE</v>
      </c>
      <c r="U2156" s="68" t="s">
        <v>25</v>
      </c>
      <c r="V2156" s="41" t="str" cm="1">
        <f t="array" ref="V2156">IFERROR(_xlfn.IFS(
U2156="MPR ISSUE","ACTIVE",
U2156="BSS Hardware Issue","ACTIVE",
U2156="Sites strategiques, MLL, Pylone, etc.","PASSIVE",
U2156="AKTIVCO DEFAUT GE &amp; POWER Cabinet","PASSIVE",
U2156="AKTIVCO Coupure ENEO &amp; Baisse de tension","PASSIVE",
U2156="Coupure ENEO &amp; Baisse de tension","PASSIVE",
U2156="Defaut GE &amp; POWER Cabinet","PASSIVE",
U2156="Sharing","PASSIVE",
U2156="Sites strategiques &amp; DataCenter","PASSIVE",
U2156="Exclu","Exclu",
U2156="SAT","ACTIVE",
U2156="SPARE-ISSUE","SPARE-ISSUE",
U2156="Fiber CAmtel","ACTIVE",
U2156="Fiber AOF","ACTIVE",
U2156="Projet OCM (HUAWEI)","PLANNED WORKS",
U2156="Projet OCM (NOKIA)","PLANNED WORKS",
U2156="ACCESS-ISSUE","ACCESS-ISSUE",
U2156="Projet OCM (ZTE, NOKIA, autres projets)","PLANNED WORKS",
U2156="No root CAuse","No root cause",
U2156="ODU HS","ACTIVE",
U2156="IP &amp; VLAN","ACTIVE",
U2156="Warehouse HUAWEI","SPARE-ISSUE",
U2156="SPARE-HS","SPARE-ISSUE",
U2156="Power Telco","ACTIVE", U2156="no impacts","no impacts"
),"")</f>
        <v>ACCESS-ISSUE</v>
      </c>
      <c r="W2156" s="113"/>
      <c r="X2156" s="113"/>
      <c r="Y2156" s="113"/>
      <c r="Z2156" s="113"/>
      <c r="AA2156" s="113"/>
      <c r="AB2156" s="17" t="s">
        <v>6336</v>
      </c>
      <c r="AC2156" s="17" t="str">
        <f>_xlfn.XLOOKUP(B2156,'INCIDENT-04-27-2026'!E:E,'INCIDENT-04-27-2026'!F:F,"")</f>
        <v/>
      </c>
      <c r="AD2156" s="9" t="s">
        <v>6053</v>
      </c>
      <c r="AE2156" s="7" t="s">
        <v>5465</v>
      </c>
      <c r="AF2156" s="6" t="str">
        <f>_xlfn.XLOOKUP(B2156,'[13]Input_27-04'!$B:$B,'[13]Input_27-04'!$M:$M,"")</f>
        <v/>
      </c>
      <c r="AG2156" s="7"/>
      <c r="AH2156" s="3"/>
      <c r="AI2156" s="18" t="str">
        <f>_xlfn.XLOOKUP(B2156,'[3]Cells Huawei 27042026 10h'!$B:$B,'[3]Cells Huawei 27042026 10h'!$T:$T,"")</f>
        <v/>
      </c>
      <c r="AJ2156" s="18" t="str">
        <f>_xlfn.XLOOKUP(B2156,'[3]Cells Huawei 27042026 15h'!$B:$B,'[3]Cells Huawei 27042026 15h'!$T:$T,"")</f>
        <v/>
      </c>
      <c r="AK2156" s="18" t="str">
        <f>_xlfn.XLOOKUP(B2156,'[4]cells down 27042026 11h28'!$B:$B,'[4]cells down 27042026 11h28'!$R:$R,"")</f>
        <v/>
      </c>
      <c r="AL2156" s="18" t="str">
        <f>_xlfn.XLOOKUP(B2156,'[4]cells down 27042026 18h01'!$B:$B,'[4]cells down 27042026 18h01'!$R:$R,"")</f>
        <v/>
      </c>
      <c r="AM2156" s="18" t="str">
        <f>_xlfn.XLOOKUP(B2156,'[5]cell downs 27042026 11h'!$B:$B,'[5]cell downs 27042026 11h'!$R:$R,"")</f>
        <v/>
      </c>
      <c r="AN2156" s="18" t="str">
        <f>_xlfn.XLOOKUP(B2156,'[5]cell downs 27042026 17h40'!$B:$B,'[5]cell downs 27042026 17h40'!$R:$R,"")</f>
        <v/>
      </c>
      <c r="AO2156" s="18" t="str">
        <f>_xlfn.XLOOKUP(B2156,'[6]ALL SITES DOWN'!$D:$D,'[6]ALL SITES DOWN'!$J:$J,"")</f>
        <v>(04/27/2026 ocm ran 17h):-Impacted by CTR_699_N_Batchenga-Nachtigal-IHS (TX issue)</v>
      </c>
      <c r="AP2156" s="18" t="str">
        <f>_xlfn.XLOOKUP(B2156,'[7]ALL SITES DOWN'!$D:$D,'[7]ALL SITES DOWN'!$J:$J,"")</f>
        <v>(04/27/2026 ocm ran 11h):-Impacted by CTR_699_N_Batchenga-Nachtigal-IHS (TX issue)</v>
      </c>
      <c r="AQ2156" s="9" t="str">
        <f>_xlfn.XLOOKUP(B2156,[8]sheet1!$AC:$AC,[8]sheet1!$AF:$AF,"")</f>
        <v/>
      </c>
      <c r="AR2156" s="14"/>
      <c r="AS2156" s="14" t="s">
        <v>5465</v>
      </c>
      <c r="AT2156" s="14" t="str">
        <f>_xlfn.XLOOKUP(B2156,'[9]cell downs 18042026 17h'!$B:$B,'[9]cell downs 18042026 17h'!$B:$B,"")</f>
        <v/>
      </c>
      <c r="AU2156" s="14" t="str">
        <f>_xlfn.XLOOKUP(B2156,'[10]Cells Huawei 19042026 15h'!$B:$B,'[10]Cells Huawei 19042026 15h'!$B:$B,"")</f>
        <v/>
      </c>
      <c r="AV2156" s="9" t="str">
        <f>_xlfn.XLOOKUP(B2156,'[11]cells down 19042026 9H40'!$B:$B,'[11]cells down 19042026 9H40'!$B:$B,"")</f>
        <v/>
      </c>
    </row>
    <row r="2157" spans="1:48" hidden="1" x14ac:dyDescent="0.3">
      <c r="A2157" s="1" t="s">
        <v>3823</v>
      </c>
      <c r="B2157" s="8" t="s">
        <v>3824</v>
      </c>
      <c r="C2157" s="3" t="str">
        <f>_xlfn.XLOOKUP(B2157,'[1]daily break down'!$D:$D,'[1]daily break down'!$E:$E,"")</f>
        <v>NORD</v>
      </c>
      <c r="D2157" s="1" t="s">
        <v>11</v>
      </c>
      <c r="E2157" s="1" t="s">
        <v>83</v>
      </c>
      <c r="F2157" s="3" t="s">
        <v>23</v>
      </c>
      <c r="G2157" s="1" t="s">
        <v>3823</v>
      </c>
      <c r="H2157" s="27" t="str">
        <f>_xlfn.XLOOKUP(B2157,[2]CALCULATION!$B:$B,[2]CALCULATION!$H:$H,"")</f>
        <v>HUAWEI</v>
      </c>
      <c r="I2157" s="26">
        <v>0</v>
      </c>
      <c r="J2157" s="26">
        <v>0</v>
      </c>
      <c r="K2157" s="26">
        <v>0</v>
      </c>
      <c r="L2157" s="26">
        <v>0</v>
      </c>
      <c r="M2157" s="26">
        <v>0</v>
      </c>
      <c r="N2157" s="26">
        <v>0</v>
      </c>
      <c r="O2157" s="26">
        <v>0</v>
      </c>
      <c r="P2157" s="114" t="s">
        <v>6364</v>
      </c>
      <c r="Q2157" s="42" t="s">
        <v>5538</v>
      </c>
      <c r="R2157" s="42"/>
      <c r="S2157" s="41" t="str" cm="1">
        <f t="array" ref="S2157">IFERROR(_xlfn.IFS(
U2157="MPR ISSUE","PDH",
U2157="BSS Hardware Issue","BSS",
U2157="Sites strategiques, MLL, Pylone, etc.","ENVTECH",
U2157="AKTIVCO DEFAUT GE &amp; POWER Cabinet","AKTIVCO",
U2157="AKTIVCO Coupure ENEO &amp; Baisse de tension","AKTIVCO GRID ONLY",
U2157="Coupure ENEO &amp; Baisse de tension","IHS GRID ONLY",
U2157="Defaut GE &amp; POWER Cabinet","IHS",
U2157="Sharing","Partners",
U2157="Sites strategiques &amp; DataCenter","SST &amp; DC",
U2157="Exclu","Exclu",
U2157="SAT","SAT",
U2157="SPARE-ISSUE","SPARE-ISSUE",
U2157="Fiber CAmtel","TRANS_FO_CAMTEL",
U2157="Fiber AOF","Fiber AOF",
U2157="Projet OCM (HUAWEI)","TRAVAUX-HUAWEI",
U2157="Projet OCM (NOKIA)","TRAVAUX-NOKIA",
U2157="ACCESS-ISSUE","ACCESS-ISSUE",
U2157="Projet OCM (ZTE, NOKIA, autres projets)","TRAVAUX OCM",
U2157="No root CAuse","No root cause",
U2157="ODU HS","PDH",
U2157="IP &amp; VLAN","PDH",
U2157="Warehouse HUAWEI","SPARE-ISSUE",
U2157="SPARE-HS","SPARE-ISSUE",
U2157="Power Telco","BSS",U2157="no impacts","no impacts"
),"")</f>
        <v>No root cause</v>
      </c>
      <c r="T2157" s="41" t="str" cm="1">
        <f t="array" ref="T2157">IFERROR(_xlfn.IFS(
U2157="MPR ISSUE","TX ISSUE",
U2157="BSS Hardware Issue","RAN ISSUE",
U2157="Sites strategiques, MLL, Pylone, etc.","ENVTECH",
U2157="AKTIVCO DEFAUT GE &amp; POWER Cabinet","POWER ISSUE",
U2157="AKTIVCO Coupure ENEO &amp; Baisse de tension","POWER ISSUE",
U2157="Coupure ENEO &amp; Baisse de tension","POWER ISSUE",
U2157="Defaut GE &amp; POWER Cabinet","POWER ISSUE",
U2157="Sharing","POWER ISSUE",
U2157="Sites strategiques &amp; DataCenter","POWER ISSUE",
U2157="Exclu","Exclu",
U2157="SAT","TX ISSUE",
U2157="SPARE-ISSUE","SPARE-ISSUE",
U2157="Fiber CAmtel","TX ISSUE",
U2157="Fiber AOF","TX ISSUE",
U2157="Projet OCM (HUAWEI)","TRAVAUX-HUAWEI",
U2157="Projet OCM (NOKIA)","TRAVAUX -NOKIA",
U2157="ACCESS-ISSUE","ACCESS-ISSUE",
U2157="Projet OCM (ZTE, NOKIA, autres projets)","TRAVAUX OCM",
U2157="No root CAuse","No root cause",
U2157="ODU HS","TX ISSUE",
U2157="IP &amp; VLAN","TX ISSUE",
U2157="Warehouse HUAWEI","SPARE-ISSUE",
U2157="SPARE-HS","SPARE-ISSUE",
U2157="Power Telco","RAN ISSUE",U2157="no impacts","no impacts"
),"")</f>
        <v>No root cause</v>
      </c>
      <c r="U2157" s="68" t="s">
        <v>5691</v>
      </c>
      <c r="V2157" s="41" t="str" cm="1">
        <f t="array" ref="V2157">IFERROR(_xlfn.IFS(
U2157="MPR ISSUE","ACTIVE",
U2157="BSS Hardware Issue","ACTIVE",
U2157="Sites strategiques, MLL, Pylone, etc.","PASSIVE",
U2157="AKTIVCO DEFAUT GE &amp; POWER Cabinet","PASSIVE",
U2157="AKTIVCO Coupure ENEO &amp; Baisse de tension","PASSIVE",
U2157="Coupure ENEO &amp; Baisse de tension","PASSIVE",
U2157="Defaut GE &amp; POWER Cabinet","PASSIVE",
U2157="Sharing","PASSIVE",
U2157="Sites strategiques &amp; DataCenter","PASSIVE",
U2157="Exclu","Exclu",
U2157="SAT","ACTIVE",
U2157="SPARE-ISSUE","SPARE-ISSUE",
U2157="Fiber CAmtel","ACTIVE",
U2157="Fiber AOF","ACTIVE",
U2157="Projet OCM (HUAWEI)","PLANNED WORKS",
U2157="Projet OCM (NOKIA)","PLANNED WORKS",
U2157="ACCESS-ISSUE","ACCESS-ISSUE",
U2157="Projet OCM (ZTE, NOKIA, autres projets)","PLANNED WORKS",
U2157="No root CAuse","No root cause",
U2157="ODU HS","ACTIVE",
U2157="IP &amp; VLAN","ACTIVE",
U2157="Warehouse HUAWEI","SPARE-ISSUE",
U2157="SPARE-HS","SPARE-ISSUE",
U2157="Power Telco","ACTIVE", U2157="no impacts","no impacts"
),"")</f>
        <v>No root cause</v>
      </c>
      <c r="W2157" s="113"/>
      <c r="X2157" s="113"/>
      <c r="Y2157" s="113"/>
      <c r="Z2157" s="113"/>
      <c r="AA2157" s="113"/>
      <c r="AB2157" s="17" t="s">
        <v>5465</v>
      </c>
      <c r="AC2157" s="17" t="str">
        <f>_xlfn.XLOOKUP(B2157,'INCIDENT-04-27-2026'!E:E,'INCIDENT-04-27-2026'!F:F,"")</f>
        <v/>
      </c>
      <c r="AD2157" s="9"/>
      <c r="AE2157" s="7" t="s">
        <v>5465</v>
      </c>
      <c r="AF2157" s="6" t="str">
        <f>_xlfn.XLOOKUP(B2157,'[13]Input_27-04'!$B:$B,'[13]Input_27-04'!$M:$M,"")</f>
        <v/>
      </c>
      <c r="AG2157" s="7"/>
      <c r="AH2157" s="3"/>
      <c r="AI2157" s="18" t="str">
        <f>_xlfn.XLOOKUP(B2157,'[3]Cells Huawei 27042026 10h'!$B:$B,'[3]Cells Huawei 27042026 10h'!$T:$T,"")</f>
        <v/>
      </c>
      <c r="AJ2157" s="18" t="str">
        <f>_xlfn.XLOOKUP(B2157,'[3]Cells Huawei 27042026 15h'!$B:$B,'[3]Cells Huawei 27042026 15h'!$T:$T,"")</f>
        <v/>
      </c>
      <c r="AK2157" s="18" t="str">
        <f>_xlfn.XLOOKUP(B2157,'[4]cells down 27042026 11h28'!$B:$B,'[4]cells down 27042026 11h28'!$R:$R,"")</f>
        <v/>
      </c>
      <c r="AL2157" s="18" t="str">
        <f>_xlfn.XLOOKUP(B2157,'[4]cells down 27042026 18h01'!$B:$B,'[4]cells down 27042026 18h01'!$R:$R,"")</f>
        <v/>
      </c>
      <c r="AM2157" s="18" t="str">
        <f>_xlfn.XLOOKUP(B2157,'[5]cell downs 27042026 11h'!$B:$B,'[5]cell downs 27042026 11h'!$R:$R,"")</f>
        <v/>
      </c>
      <c r="AN2157" s="18" t="str">
        <f>_xlfn.XLOOKUP(B2157,'[5]cell downs 27042026 17h40'!$B:$B,'[5]cell downs 27042026 17h40'!$R:$R,"")</f>
        <v/>
      </c>
      <c r="AO2157" s="18" t="str">
        <f>_xlfn.XLOOKUP(B2157,'[6]ALL SITES DOWN'!$D:$D,'[6]ALL SITES DOWN'!$J:$J,"")</f>
        <v/>
      </c>
      <c r="AP2157" s="18" t="str">
        <f>_xlfn.XLOOKUP(B2157,'[7]ALL SITES DOWN'!$D:$D,'[7]ALL SITES DOWN'!$J:$J,"")</f>
        <v/>
      </c>
      <c r="AQ2157" s="9" t="str">
        <f>_xlfn.XLOOKUP(B2157,[8]sheet1!$AC:$AC,[8]sheet1!$AF:$AF,"")</f>
        <v/>
      </c>
      <c r="AR2157" s="14"/>
      <c r="AS2157" s="14" t="s">
        <v>5465</v>
      </c>
      <c r="AT2157" s="14" t="str">
        <f>_xlfn.XLOOKUP(B2157,'[9]cell downs 18042026 17h'!$B:$B,'[9]cell downs 18042026 17h'!$B:$B,"")</f>
        <v/>
      </c>
      <c r="AU2157" s="14" t="str">
        <f>_xlfn.XLOOKUP(B2157,'[10]Cells Huawei 19042026 15h'!$B:$B,'[10]Cells Huawei 19042026 15h'!$B:$B,"")</f>
        <v/>
      </c>
      <c r="AV2157" s="9" t="str">
        <f>_xlfn.XLOOKUP(B2157,'[11]cells down 19042026 9H40'!$B:$B,'[11]cells down 19042026 9H40'!$B:$B,"")</f>
        <v/>
      </c>
    </row>
    <row r="2158" spans="1:48" hidden="1" x14ac:dyDescent="0.3">
      <c r="A2158" s="2" t="s">
        <v>1487</v>
      </c>
      <c r="B2158" s="8" t="s">
        <v>1488</v>
      </c>
      <c r="C2158" s="3" t="str">
        <f>_xlfn.XLOOKUP(B2158,'[1]daily break down'!$D:$D,'[1]daily break down'!$E:$E,"")</f>
        <v>NORD-OUEST</v>
      </c>
      <c r="D2158" s="1" t="s">
        <v>11</v>
      </c>
      <c r="E2158" s="1" t="s">
        <v>96</v>
      </c>
      <c r="F2158" s="3" t="s">
        <v>51</v>
      </c>
      <c r="G2158" s="1" t="s">
        <v>1487</v>
      </c>
      <c r="H2158" s="28" t="str">
        <f>_xlfn.XLOOKUP(B2158,[2]CALCULATION!$B:$B,[2]CALCULATION!$H:$H,"")</f>
        <v>NOKIA</v>
      </c>
      <c r="I2158" s="26">
        <v>9.2445274845690903</v>
      </c>
      <c r="J2158" s="26">
        <v>4.6486239880376568</v>
      </c>
      <c r="K2158" s="26">
        <v>0.37137983580313499</v>
      </c>
      <c r="L2158" s="26">
        <v>1.6447865925868856</v>
      </c>
      <c r="M2158" s="26">
        <v>4.3499756016128606E-2</v>
      </c>
      <c r="N2158" s="26">
        <v>1.0963936044835962</v>
      </c>
      <c r="O2158" s="26">
        <v>0</v>
      </c>
      <c r="P2158" s="114" t="s">
        <v>6364</v>
      </c>
      <c r="Q2158" s="42" t="s">
        <v>6353</v>
      </c>
      <c r="R2158" s="42"/>
      <c r="S2158" s="41" t="str" cm="1">
        <f t="array" ref="S2158">IFERROR(_xlfn.IFS(
U2158="MPR ISSUE","PDH",
U2158="BSS Hardware Issue","BSS",
U2158="Sites strategiques, MLL, Pylone, etc.","ENVTECH",
U2158="AKTIVCO DEFAUT GE &amp; POWER Cabinet","AKTIVCO",
U2158="AKTIVCO Coupure ENEO &amp; Baisse de tension","AKTIVCO GRID ONLY",
U2158="Coupure ENEO &amp; Baisse de tension","IHS GRID ONLY",
U2158="Defaut GE &amp; POWER Cabinet","IHS",
U2158="Sharing","Partners",
U2158="Sites strategiques &amp; DataCenter","SST &amp; DC",
U2158="Exclu","Exclu",
U2158="SAT","SAT",
U2158="SPARE-ISSUE","SPARE-ISSUE",
U2158="Fiber CAmtel","TRANS_FO_CAMTEL",
U2158="Fiber AOF","Fiber AOF",
U2158="Projet OCM (HUAWEI)","TRAVAUX-HUAWEI",
U2158="Projet OCM (NOKIA)","TRAVAUX-NOKIA",
U2158="ACCESS-ISSUE","ACCESS-ISSUE",
U2158="Projet OCM (ZTE, NOKIA, autres projets)","TRAVAUX OCM",
U2158="No root CAuse","No root cause",
U2158="ODU HS","PDH",
U2158="IP &amp; VLAN","PDH",
U2158="Warehouse HUAWEI","SPARE-ISSUE",
U2158="SPARE-HS","SPARE-ISSUE",
U2158="Power Telco","BSS",U2158="no impacts","no impacts"
),"")</f>
        <v>ACCESS-ISSUE</v>
      </c>
      <c r="T2158" s="41" t="str" cm="1">
        <f t="array" ref="T2158">IFERROR(_xlfn.IFS(
U2158="MPR ISSUE","TX ISSUE",
U2158="BSS Hardware Issue","RAN ISSUE",
U2158="Sites strategiques, MLL, Pylone, etc.","ENVTECH",
U2158="AKTIVCO DEFAUT GE &amp; POWER Cabinet","POWER ISSUE",
U2158="AKTIVCO Coupure ENEO &amp; Baisse de tension","POWER ISSUE",
U2158="Coupure ENEO &amp; Baisse de tension","POWER ISSUE",
U2158="Defaut GE &amp; POWER Cabinet","POWER ISSUE",
U2158="Sharing","POWER ISSUE",
U2158="Sites strategiques &amp; DataCenter","POWER ISSUE",
U2158="Exclu","Exclu",
U2158="SAT","TX ISSUE",
U2158="SPARE-ISSUE","SPARE-ISSUE",
U2158="Fiber CAmtel","TX ISSUE",
U2158="Fiber AOF","TX ISSUE",
U2158="Projet OCM (HUAWEI)","TRAVAUX-HUAWEI",
U2158="Projet OCM (NOKIA)","TRAVAUX -NOKIA",
U2158="ACCESS-ISSUE","ACCESS-ISSUE",
U2158="Projet OCM (ZTE, NOKIA, autres projets)","TRAVAUX OCM",
U2158="No root CAuse","No root cause",
U2158="ODU HS","TX ISSUE",
U2158="IP &amp; VLAN","TX ISSUE",
U2158="Warehouse HUAWEI","SPARE-ISSUE",
U2158="SPARE-HS","SPARE-ISSUE",
U2158="Power Telco","RAN ISSUE",U2158="no impacts","no impacts"
),"")</f>
        <v>ACCESS-ISSUE</v>
      </c>
      <c r="U2158" s="68" t="s">
        <v>25</v>
      </c>
      <c r="V2158" s="41" t="str" cm="1">
        <f t="array" ref="V2158">IFERROR(_xlfn.IFS(
U2158="MPR ISSUE","ACTIVE",
U2158="BSS Hardware Issue","ACTIVE",
U2158="Sites strategiques, MLL, Pylone, etc.","PASSIVE",
U2158="AKTIVCO DEFAUT GE &amp; POWER Cabinet","PASSIVE",
U2158="AKTIVCO Coupure ENEO &amp; Baisse de tension","PASSIVE",
U2158="Coupure ENEO &amp; Baisse de tension","PASSIVE",
U2158="Defaut GE &amp; POWER Cabinet","PASSIVE",
U2158="Sharing","PASSIVE",
U2158="Sites strategiques &amp; DataCenter","PASSIVE",
U2158="Exclu","Exclu",
U2158="SAT","ACTIVE",
U2158="SPARE-ISSUE","SPARE-ISSUE",
U2158="Fiber CAmtel","ACTIVE",
U2158="Fiber AOF","ACTIVE",
U2158="Projet OCM (HUAWEI)","PLANNED WORKS",
U2158="Projet OCM (NOKIA)","PLANNED WORKS",
U2158="ACCESS-ISSUE","ACCESS-ISSUE",
U2158="Projet OCM (ZTE, NOKIA, autres projets)","PLANNED WORKS",
U2158="No root CAuse","No root cause",
U2158="ODU HS","ACTIVE",
U2158="IP &amp; VLAN","ACTIVE",
U2158="Warehouse HUAWEI","SPARE-ISSUE",
U2158="SPARE-HS","SPARE-ISSUE",
U2158="Power Telco","ACTIVE", U2158="no impacts","no impacts"
),"")</f>
        <v>ACCESS-ISSUE</v>
      </c>
      <c r="W2158" s="113"/>
      <c r="X2158" s="113"/>
      <c r="Y2158" s="113"/>
      <c r="Z2158" s="113"/>
      <c r="AA2158" s="113"/>
      <c r="AB2158" s="17" t="s">
        <v>6337</v>
      </c>
      <c r="AC2158" s="17" t="str">
        <f>_xlfn.XLOOKUP(B2158,'INCIDENT-04-27-2026'!E:E,'INCIDENT-04-27-2026'!F:F,"")</f>
        <v/>
      </c>
      <c r="AD2158" s="9"/>
      <c r="AE2158" s="7" t="s">
        <v>5465</v>
      </c>
      <c r="AF2158" s="6" t="str">
        <f>_xlfn.XLOOKUP(B2158,'[13]Input_27-04'!$B:$B,'[13]Input_27-04'!$M:$M,"")</f>
        <v/>
      </c>
      <c r="AG2158" s="7"/>
      <c r="AH2158" s="3"/>
      <c r="AI2158" s="18" t="str">
        <f>_xlfn.XLOOKUP(B2158,'[3]Cells Huawei 27042026 10h'!$B:$B,'[3]Cells Huawei 27042026 10h'!$T:$T,"")</f>
        <v/>
      </c>
      <c r="AJ2158" s="18" t="str">
        <f>_xlfn.XLOOKUP(B2158,'[3]Cells Huawei 27042026 15h'!$B:$B,'[3]Cells Huawei 27042026 15h'!$T:$T,"")</f>
        <v/>
      </c>
      <c r="AK2158" s="18" t="str">
        <f>_xlfn.XLOOKUP(B2158,'[4]cells down 27042026 11h28'!$B:$B,'[4]cells down 27042026 11h28'!$R:$R,"")</f>
        <v/>
      </c>
      <c r="AL2158" s="18" t="str">
        <f>_xlfn.XLOOKUP(B2158,'[4]cells down 27042026 18h01'!$B:$B,'[4]cells down 27042026 18h01'!$R:$R,"")</f>
        <v/>
      </c>
      <c r="AM2158" s="18" t="str">
        <f>_xlfn.XLOOKUP(B2158,'[5]cell downs 27042026 11h'!$B:$B,'[5]cell downs 27042026 11h'!$R:$R,"")</f>
        <v/>
      </c>
      <c r="AN2158" s="18" t="str">
        <f>_xlfn.XLOOKUP(B2158,'[5]cell downs 27042026 17h40'!$B:$B,'[5]cell downs 27042026 17h40'!$R:$R,"")</f>
        <v/>
      </c>
      <c r="AO2158" s="18" t="str">
        <f>_xlfn.XLOOKUP(B2158,'[6]ALL SITES DOWN'!$D:$D,'[6]ALL SITES DOWN'!$J:$J,"")</f>
        <v>(04/27/2026 ocm ran 17h):-27.04.26; Access banned by Separatist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v>
      </c>
      <c r="AP2158" s="18" t="str">
        <f>_xlfn.XLOOKUP(B2158,'[7]ALL SITES DOWN'!$D:$D,'[7]ALL SITES DOWN'!$J:$J,"")</f>
        <v>(04/27/2026 ocm ran 11h):-27.04.26; Access banned by Separatist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v>
      </c>
      <c r="AQ2158" s="9" t="str">
        <f>_xlfn.XLOOKUP(B2158,[8]sheet1!$AC:$AC,[8]sheet1!$AF:$AF,"")</f>
        <v/>
      </c>
      <c r="AR2158" s="14"/>
      <c r="AS2158" s="14" t="s">
        <v>5465</v>
      </c>
      <c r="AT2158" s="14" t="str">
        <f>_xlfn.XLOOKUP(B2158,'[9]cell downs 18042026 17h'!$B:$B,'[9]cell downs 18042026 17h'!$B:$B,"")</f>
        <v/>
      </c>
      <c r="AU2158" s="14" t="str">
        <f>_xlfn.XLOOKUP(B2158,'[10]Cells Huawei 19042026 15h'!$B:$B,'[10]Cells Huawei 19042026 15h'!$B:$B,"")</f>
        <v/>
      </c>
      <c r="AV2158" s="9" t="str">
        <f>_xlfn.XLOOKUP(B2158,'[11]cells down 19042026 9H40'!$B:$B,'[11]cells down 19042026 9H40'!$B:$B,"")</f>
        <v/>
      </c>
    </row>
    <row r="2159" spans="1:48" hidden="1" x14ac:dyDescent="0.3">
      <c r="A2159" s="1" t="s">
        <v>1982</v>
      </c>
      <c r="B2159" s="8" t="s">
        <v>1983</v>
      </c>
      <c r="C2159" s="3" t="str">
        <f>_xlfn.XLOOKUP(B2159,'[1]daily break down'!$D:$D,'[1]daily break down'!$E:$E,"")</f>
        <v>EXTREME-NORD</v>
      </c>
      <c r="D2159" s="1" t="s">
        <v>11</v>
      </c>
      <c r="E2159" s="1" t="s">
        <v>12</v>
      </c>
      <c r="F2159" s="3" t="s">
        <v>55</v>
      </c>
      <c r="G2159" s="1" t="s">
        <v>560</v>
      </c>
      <c r="H2159" s="27" t="str">
        <f>_xlfn.XLOOKUP(B2159,[2]CALCULATION!$B:$B,[2]CALCULATION!$H:$H,"")</f>
        <v>Huawei</v>
      </c>
      <c r="I2159" s="26">
        <v>0</v>
      </c>
      <c r="J2159" s="26">
        <v>0.24846047603964241</v>
      </c>
      <c r="K2159" s="26">
        <v>4.4206381819063845</v>
      </c>
      <c r="L2159" s="26">
        <v>0.26080235023528037</v>
      </c>
      <c r="M2159" s="26">
        <v>0</v>
      </c>
      <c r="N2159" s="26">
        <v>1.103866502298585</v>
      </c>
      <c r="O2159" s="26">
        <v>0</v>
      </c>
      <c r="P2159" s="114" t="s">
        <v>6364</v>
      </c>
      <c r="Q2159" s="42" t="s">
        <v>6353</v>
      </c>
      <c r="R2159" s="42"/>
      <c r="S2159" s="41" t="str" cm="1">
        <f t="array" ref="S2159">IFERROR(_xlfn.IFS(
U2159="MPR ISSUE","PDH",
U2159="BSS Hardware Issue","BSS",
U2159="Sites strategiques, MLL, Pylone, etc.","ENVTECH",
U2159="AKTIVCO DEFAUT GE &amp; POWER Cabinet","AKTIVCO",
U2159="AKTIVCO Coupure ENEO &amp; Baisse de tension","AKTIVCO GRID ONLY",
U2159="Coupure ENEO &amp; Baisse de tension","IHS GRID ONLY",
U2159="Defaut GE &amp; POWER Cabinet","IHS",
U2159="Sharing","Partners",
U2159="Sites strategiques &amp; DataCenter","SST &amp; DC",
U2159="Exclu","Exclu",
U2159="SAT","SAT",
U2159="SPARE-ISSUE","SPARE-ISSUE",
U2159="Fiber CAmtel","TRANS_FO_CAMTEL",
U2159="Fiber AOF","Fiber AOF",
U2159="Projet OCM (HUAWEI)","TRAVAUX-HUAWEI",
U2159="Projet OCM (NOKIA)","TRAVAUX-NOKIA",
U2159="ACCESS-ISSUE","ACCESS-ISSUE",
U2159="Projet OCM (ZTE, NOKIA, autres projets)","TRAVAUX OCM",
U2159="No root CAuse","No root cause",
U2159="ODU HS","PDH",
U2159="IP &amp; VLAN","PDH",
U2159="Warehouse HUAWEI","SPARE-ISSUE",
U2159="SPARE-HS","SPARE-ISSUE",
U2159="Power Telco","BSS",U2159="no impacts","no impacts"
),"")</f>
        <v/>
      </c>
      <c r="T2159" s="41" t="str" cm="1">
        <f t="array" ref="T2159">IFERROR(_xlfn.IFS(
U2159="MPR ISSUE","TX ISSUE",
U2159="BSS Hardware Issue","RAN ISSUE",
U2159="Sites strategiques, MLL, Pylone, etc.","ENVTECH",
U2159="AKTIVCO DEFAUT GE &amp; POWER Cabinet","POWER ISSUE",
U2159="AKTIVCO Coupure ENEO &amp; Baisse de tension","POWER ISSUE",
U2159="Coupure ENEO &amp; Baisse de tension","POWER ISSUE",
U2159="Defaut GE &amp; POWER Cabinet","POWER ISSUE",
U2159="Sharing","POWER ISSUE",
U2159="Sites strategiques &amp; DataCenter","POWER ISSUE",
U2159="Exclu","Exclu",
U2159="SAT","TX ISSUE",
U2159="SPARE-ISSUE","SPARE-ISSUE",
U2159="Fiber CAmtel","TX ISSUE",
U2159="Fiber AOF","TX ISSUE",
U2159="Projet OCM (HUAWEI)","TRAVAUX-HUAWEI",
U2159="Projet OCM (NOKIA)","TRAVAUX -NOKIA",
U2159="ACCESS-ISSUE","ACCESS-ISSUE",
U2159="Projet OCM (ZTE, NOKIA, autres projets)","TRAVAUX OCM",
U2159="No root CAuse","No root cause",
U2159="ODU HS","TX ISSUE",
U2159="IP &amp; VLAN","TX ISSUE",
U2159="Warehouse HUAWEI","SPARE-ISSUE",
U2159="SPARE-HS","SPARE-ISSUE",
U2159="Power Telco","RAN ISSUE",U2159="no impacts","no impacts"
),"")</f>
        <v/>
      </c>
      <c r="U2159" s="68"/>
      <c r="V2159" s="41" t="str" cm="1">
        <f t="array" ref="V2159">IFERROR(_xlfn.IFS(
U2159="MPR ISSUE","ACTIVE",
U2159="BSS Hardware Issue","ACTIVE",
U2159="Sites strategiques, MLL, Pylone, etc.","PASSIVE",
U2159="AKTIVCO DEFAUT GE &amp; POWER Cabinet","PASSIVE",
U2159="AKTIVCO Coupure ENEO &amp; Baisse de tension","PASSIVE",
U2159="Coupure ENEO &amp; Baisse de tension","PASSIVE",
U2159="Defaut GE &amp; POWER Cabinet","PASSIVE",
U2159="Sharing","PASSIVE",
U2159="Sites strategiques &amp; DataCenter","PASSIVE",
U2159="Exclu","Exclu",
U2159="SAT","ACTIVE",
U2159="SPARE-ISSUE","SPARE-ISSUE",
U2159="Fiber CAmtel","ACTIVE",
U2159="Fiber AOF","ACTIVE",
U2159="Projet OCM (HUAWEI)","PLANNED WORKS",
U2159="Projet OCM (NOKIA)","PLANNED WORKS",
U2159="ACCESS-ISSUE","ACCESS-ISSUE",
U2159="Projet OCM (ZTE, NOKIA, autres projets)","PLANNED WORKS",
U2159="No root CAuse","No root cause",
U2159="ODU HS","ACTIVE",
U2159="IP &amp; VLAN","ACTIVE",
U2159="Warehouse HUAWEI","SPARE-ISSUE",
U2159="SPARE-HS","SPARE-ISSUE",
U2159="Power Telco","ACTIVE", U2159="no impacts","no impacts"
),"")</f>
        <v/>
      </c>
      <c r="W2159" s="113"/>
      <c r="X2159" s="113"/>
      <c r="Y2159" s="113"/>
      <c r="Z2159" s="113"/>
      <c r="AA2159" s="113"/>
      <c r="AB2159" s="17" t="s">
        <v>5465</v>
      </c>
      <c r="AC2159" s="17" t="str">
        <f>_xlfn.XLOOKUP(B2159,'INCIDENT-04-27-2026'!E:E,'INCIDENT-04-27-2026'!F:F,"")</f>
        <v/>
      </c>
      <c r="AD2159" s="9"/>
      <c r="AE2159" s="7" t="s">
        <v>5465</v>
      </c>
      <c r="AF2159" s="6" t="str">
        <f>_xlfn.XLOOKUP(B2159,'[13]Input_27-04'!$B:$B,'[13]Input_27-04'!$M:$M,"")</f>
        <v/>
      </c>
      <c r="AG2159" s="7"/>
      <c r="AH2159" s="3"/>
      <c r="AI2159" s="18" t="str">
        <f>_xlfn.XLOOKUP(B2159,'[3]Cells Huawei 27042026 10h'!$B:$B,'[3]Cells Huawei 27042026 10h'!$T:$T,"")</f>
        <v/>
      </c>
      <c r="AJ2159" s="18" t="str">
        <f>_xlfn.XLOOKUP(B2159,'[3]Cells Huawei 27042026 15h'!$B:$B,'[3]Cells Huawei 27042026 15h'!$T:$T,"")</f>
        <v/>
      </c>
      <c r="AK2159" s="18" t="str">
        <f>_xlfn.XLOOKUP(B2159,'[4]cells down 27042026 11h28'!$B:$B,'[4]cells down 27042026 11h28'!$R:$R,"")</f>
        <v/>
      </c>
      <c r="AL2159" s="18" t="str">
        <f>_xlfn.XLOOKUP(B2159,'[4]cells down 27042026 18h01'!$B:$B,'[4]cells down 27042026 18h01'!$R:$R,"")</f>
        <v/>
      </c>
      <c r="AM2159" s="18" t="str">
        <f>_xlfn.XLOOKUP(B2159,'[5]cell downs 27042026 11h'!$B:$B,'[5]cell downs 27042026 11h'!$R:$R,"")</f>
        <v/>
      </c>
      <c r="AN2159" s="18" t="str">
        <f>_xlfn.XLOOKUP(B2159,'[5]cell downs 27042026 17h40'!$B:$B,'[5]cell downs 27042026 17h40'!$R:$R,"")</f>
        <v/>
      </c>
      <c r="AO2159" s="18" t="str">
        <f>_xlfn.XLOOKUP(B2159,'[6]ALL SITES DOWN'!$D:$D,'[6]ALL SITES DOWN'!$J:$J,"")</f>
        <v/>
      </c>
      <c r="AP2159" s="18" t="str">
        <f>_xlfn.XLOOKUP(B2159,'[7]ALL SITES DOWN'!$D:$D,'[7]ALL SITES DOWN'!$J:$J,"")</f>
        <v/>
      </c>
      <c r="AQ2159" s="9" t="str">
        <f>_xlfn.XLOOKUP(B2159,[8]sheet1!$AC:$AC,[8]sheet1!$AF:$AF,"")</f>
        <v/>
      </c>
      <c r="AR2159" s="14"/>
      <c r="AS2159" s="14" t="s">
        <v>5465</v>
      </c>
      <c r="AT2159" s="14" t="str">
        <f>_xlfn.XLOOKUP(B2159,'[9]cell downs 18042026 17h'!$B:$B,'[9]cell downs 18042026 17h'!$B:$B,"")</f>
        <v/>
      </c>
      <c r="AU2159" s="14" t="str">
        <f>_xlfn.XLOOKUP(B2159,'[10]Cells Huawei 19042026 15h'!$B:$B,'[10]Cells Huawei 19042026 15h'!$B:$B,"")</f>
        <v/>
      </c>
      <c r="AV2159" s="9" t="str">
        <f>_xlfn.XLOOKUP(B2159,'[11]cells down 19042026 9H40'!$B:$B,'[11]cells down 19042026 9H40'!$B:$B,"")</f>
        <v/>
      </c>
    </row>
    <row r="2160" spans="1:48" hidden="1" x14ac:dyDescent="0.3">
      <c r="A2160" s="1" t="s">
        <v>3837</v>
      </c>
      <c r="B2160" s="8" t="s">
        <v>3838</v>
      </c>
      <c r="C2160" s="3" t="str">
        <f>_xlfn.XLOOKUP(B2160,'[1]daily break down'!$D:$D,'[1]daily break down'!$E:$E,"")</f>
        <v>NORD</v>
      </c>
      <c r="D2160" s="1" t="s">
        <v>11</v>
      </c>
      <c r="E2160" s="1" t="s">
        <v>96</v>
      </c>
      <c r="F2160" s="3" t="s">
        <v>23</v>
      </c>
      <c r="G2160" s="1" t="s">
        <v>3839</v>
      </c>
      <c r="H2160" s="27" t="str">
        <f>_xlfn.XLOOKUP(B2160,[2]CALCULATION!$B:$B,[2]CALCULATION!$H:$H,"")</f>
        <v>HUAWEI</v>
      </c>
      <c r="I2160" s="26">
        <v>0</v>
      </c>
      <c r="J2160" s="26">
        <v>0</v>
      </c>
      <c r="K2160" s="26">
        <v>0</v>
      </c>
      <c r="L2160" s="26">
        <v>0</v>
      </c>
      <c r="M2160" s="26">
        <v>0</v>
      </c>
      <c r="N2160" s="26">
        <v>0</v>
      </c>
      <c r="O2160" s="26">
        <v>0</v>
      </c>
      <c r="P2160" s="114" t="s">
        <v>6364</v>
      </c>
      <c r="Q2160" s="42" t="s">
        <v>5538</v>
      </c>
      <c r="R2160" s="42"/>
      <c r="S2160" s="41" t="str" cm="1">
        <f t="array" ref="S2160">IFERROR(_xlfn.IFS(
U2160="MPR ISSUE","PDH",
U2160="BSS Hardware Issue","BSS",
U2160="Sites strategiques, MLL, Pylone, etc.","ENVTECH",
U2160="AKTIVCO DEFAUT GE &amp; POWER Cabinet","AKTIVCO",
U2160="AKTIVCO Coupure ENEO &amp; Baisse de tension","AKTIVCO GRID ONLY",
U2160="Coupure ENEO &amp; Baisse de tension","IHS GRID ONLY",
U2160="Defaut GE &amp; POWER Cabinet","IHS",
U2160="Sharing","Partners",
U2160="Sites strategiques &amp; DataCenter","SST &amp; DC",
U2160="Exclu","Exclu",
U2160="SAT","SAT",
U2160="SPARE-ISSUE","SPARE-ISSUE",
U2160="Fiber CAmtel","TRANS_FO_CAMTEL",
U2160="Fiber AOF","Fiber AOF",
U2160="Projet OCM (HUAWEI)","TRAVAUX-HUAWEI",
U2160="Projet OCM (NOKIA)","TRAVAUX-NOKIA",
U2160="ACCESS-ISSUE","ACCESS-ISSUE",
U2160="Projet OCM (ZTE, NOKIA, autres projets)","TRAVAUX OCM",
U2160="No root CAuse","No root cause",
U2160="ODU HS","PDH",
U2160="IP &amp; VLAN","PDH",
U2160="Warehouse HUAWEI","SPARE-ISSUE",
U2160="SPARE-HS","SPARE-ISSUE",
U2160="Power Telco","BSS",U2160="no impacts","no impacts"
),"")</f>
        <v>No root cause</v>
      </c>
      <c r="T2160" s="41" t="str" cm="1">
        <f t="array" ref="T2160">IFERROR(_xlfn.IFS(
U2160="MPR ISSUE","TX ISSUE",
U2160="BSS Hardware Issue","RAN ISSUE",
U2160="Sites strategiques, MLL, Pylone, etc.","ENVTECH",
U2160="AKTIVCO DEFAUT GE &amp; POWER Cabinet","POWER ISSUE",
U2160="AKTIVCO Coupure ENEO &amp; Baisse de tension","POWER ISSUE",
U2160="Coupure ENEO &amp; Baisse de tension","POWER ISSUE",
U2160="Defaut GE &amp; POWER Cabinet","POWER ISSUE",
U2160="Sharing","POWER ISSUE",
U2160="Sites strategiques &amp; DataCenter","POWER ISSUE",
U2160="Exclu","Exclu",
U2160="SAT","TX ISSUE",
U2160="SPARE-ISSUE","SPARE-ISSUE",
U2160="Fiber CAmtel","TX ISSUE",
U2160="Fiber AOF","TX ISSUE",
U2160="Projet OCM (HUAWEI)","TRAVAUX-HUAWEI",
U2160="Projet OCM (NOKIA)","TRAVAUX -NOKIA",
U2160="ACCESS-ISSUE","ACCESS-ISSUE",
U2160="Projet OCM (ZTE, NOKIA, autres projets)","TRAVAUX OCM",
U2160="No root CAuse","No root cause",
U2160="ODU HS","TX ISSUE",
U2160="IP &amp; VLAN","TX ISSUE",
U2160="Warehouse HUAWEI","SPARE-ISSUE",
U2160="SPARE-HS","SPARE-ISSUE",
U2160="Power Telco","RAN ISSUE",U2160="no impacts","no impacts"
),"")</f>
        <v>No root cause</v>
      </c>
      <c r="U2160" s="68" t="s">
        <v>5691</v>
      </c>
      <c r="V2160" s="41" t="str" cm="1">
        <f t="array" ref="V2160">IFERROR(_xlfn.IFS(
U2160="MPR ISSUE","ACTIVE",
U2160="BSS Hardware Issue","ACTIVE",
U2160="Sites strategiques, MLL, Pylone, etc.","PASSIVE",
U2160="AKTIVCO DEFAUT GE &amp; POWER Cabinet","PASSIVE",
U2160="AKTIVCO Coupure ENEO &amp; Baisse de tension","PASSIVE",
U2160="Coupure ENEO &amp; Baisse de tension","PASSIVE",
U2160="Defaut GE &amp; POWER Cabinet","PASSIVE",
U2160="Sharing","PASSIVE",
U2160="Sites strategiques &amp; DataCenter","PASSIVE",
U2160="Exclu","Exclu",
U2160="SAT","ACTIVE",
U2160="SPARE-ISSUE","SPARE-ISSUE",
U2160="Fiber CAmtel","ACTIVE",
U2160="Fiber AOF","ACTIVE",
U2160="Projet OCM (HUAWEI)","PLANNED WORKS",
U2160="Projet OCM (NOKIA)","PLANNED WORKS",
U2160="ACCESS-ISSUE","ACCESS-ISSUE",
U2160="Projet OCM (ZTE, NOKIA, autres projets)","PLANNED WORKS",
U2160="No root CAuse","No root cause",
U2160="ODU HS","ACTIVE",
U2160="IP &amp; VLAN","ACTIVE",
U2160="Warehouse HUAWEI","SPARE-ISSUE",
U2160="SPARE-HS","SPARE-ISSUE",
U2160="Power Telco","ACTIVE", U2160="no impacts","no impacts"
),"")</f>
        <v>No root cause</v>
      </c>
      <c r="W2160" s="113"/>
      <c r="X2160" s="113"/>
      <c r="Y2160" s="113"/>
      <c r="Z2160" s="113"/>
      <c r="AA2160" s="113"/>
      <c r="AB2160" s="17" t="s">
        <v>5465</v>
      </c>
      <c r="AC2160" s="17" t="str">
        <f>_xlfn.XLOOKUP(B2160,'INCIDENT-04-27-2026'!E:E,'INCIDENT-04-27-2026'!F:F,"")</f>
        <v/>
      </c>
      <c r="AD2160" s="9"/>
      <c r="AE2160" s="7" t="s">
        <v>5465</v>
      </c>
      <c r="AF2160" s="6" t="str">
        <f>_xlfn.XLOOKUP(B2160,'[13]Input_27-04'!$B:$B,'[13]Input_27-04'!$M:$M,"")</f>
        <v/>
      </c>
      <c r="AG2160" s="7"/>
      <c r="AH2160" s="3"/>
      <c r="AI2160" s="18" t="str">
        <f>_xlfn.XLOOKUP(B2160,'[3]Cells Huawei 27042026 10h'!$B:$B,'[3]Cells Huawei 27042026 10h'!$T:$T,"")</f>
        <v/>
      </c>
      <c r="AJ2160" s="18" t="str">
        <f>_xlfn.XLOOKUP(B2160,'[3]Cells Huawei 27042026 15h'!$B:$B,'[3]Cells Huawei 27042026 15h'!$T:$T,"")</f>
        <v/>
      </c>
      <c r="AK2160" s="18" t="str">
        <f>_xlfn.XLOOKUP(B2160,'[4]cells down 27042026 11h28'!$B:$B,'[4]cells down 27042026 11h28'!$R:$R,"")</f>
        <v/>
      </c>
      <c r="AL2160" s="18" t="str">
        <f>_xlfn.XLOOKUP(B2160,'[4]cells down 27042026 18h01'!$B:$B,'[4]cells down 27042026 18h01'!$R:$R,"")</f>
        <v/>
      </c>
      <c r="AM2160" s="18" t="str">
        <f>_xlfn.XLOOKUP(B2160,'[5]cell downs 27042026 11h'!$B:$B,'[5]cell downs 27042026 11h'!$R:$R,"")</f>
        <v/>
      </c>
      <c r="AN2160" s="18" t="str">
        <f>_xlfn.XLOOKUP(B2160,'[5]cell downs 27042026 17h40'!$B:$B,'[5]cell downs 27042026 17h40'!$R:$R,"")</f>
        <v/>
      </c>
      <c r="AO2160" s="18" t="str">
        <f>_xlfn.XLOOKUP(B2160,'[6]ALL SITES DOWN'!$D:$D,'[6]ALL SITES DOWN'!$J:$J,"")</f>
        <v/>
      </c>
      <c r="AP2160" s="18" t="str">
        <f>_xlfn.XLOOKUP(B2160,'[7]ALL SITES DOWN'!$D:$D,'[7]ALL SITES DOWN'!$J:$J,"")</f>
        <v/>
      </c>
      <c r="AQ2160" s="9" t="str">
        <f>_xlfn.XLOOKUP(B2160,[8]sheet1!$AC:$AC,[8]sheet1!$AF:$AF,"")</f>
        <v/>
      </c>
      <c r="AR2160" s="14"/>
      <c r="AS2160" s="14" t="s">
        <v>5465</v>
      </c>
      <c r="AT2160" s="14" t="str">
        <f>_xlfn.XLOOKUP(B2160,'[9]cell downs 18042026 17h'!$B:$B,'[9]cell downs 18042026 17h'!$B:$B,"")</f>
        <v/>
      </c>
      <c r="AU2160" s="14" t="str">
        <f>_xlfn.XLOOKUP(B2160,'[10]Cells Huawei 19042026 15h'!$B:$B,'[10]Cells Huawei 19042026 15h'!$B:$B,"")</f>
        <v/>
      </c>
      <c r="AV2160" s="9" t="str">
        <f>_xlfn.XLOOKUP(B2160,'[11]cells down 19042026 9H40'!$B:$B,'[11]cells down 19042026 9H40'!$B:$B,"")</f>
        <v/>
      </c>
    </row>
    <row r="2161" spans="1:48" hidden="1" x14ac:dyDescent="0.3">
      <c r="A2161" s="1" t="s">
        <v>3850</v>
      </c>
      <c r="B2161" s="8" t="s">
        <v>3851</v>
      </c>
      <c r="C2161" s="3" t="str">
        <f>_xlfn.XLOOKUP(B2161,'[1]daily break down'!$D:$D,'[1]daily break down'!$E:$E,"")</f>
        <v>NORD</v>
      </c>
      <c r="D2161" s="1" t="s">
        <v>11</v>
      </c>
      <c r="E2161" s="1" t="s">
        <v>12</v>
      </c>
      <c r="F2161" s="3" t="s">
        <v>23</v>
      </c>
      <c r="G2161" s="1" t="s">
        <v>3852</v>
      </c>
      <c r="H2161" s="27" t="str">
        <f>_xlfn.XLOOKUP(B2161,[2]CALCULATION!$B:$B,[2]CALCULATION!$H:$H,"")</f>
        <v>HUAWEI</v>
      </c>
      <c r="I2161" s="26">
        <v>0</v>
      </c>
      <c r="J2161" s="26">
        <v>0</v>
      </c>
      <c r="K2161" s="26">
        <v>0</v>
      </c>
      <c r="L2161" s="26">
        <v>0</v>
      </c>
      <c r="M2161" s="26">
        <v>0</v>
      </c>
      <c r="N2161" s="26">
        <v>0</v>
      </c>
      <c r="O2161" s="26">
        <v>0</v>
      </c>
      <c r="P2161" s="114" t="s">
        <v>6364</v>
      </c>
      <c r="Q2161" s="42" t="s">
        <v>5538</v>
      </c>
      <c r="R2161" s="42"/>
      <c r="S2161" s="41" t="str" cm="1">
        <f t="array" ref="S2161">IFERROR(_xlfn.IFS(
U2161="MPR ISSUE","PDH",
U2161="BSS Hardware Issue","BSS",
U2161="Sites strategiques, MLL, Pylone, etc.","ENVTECH",
U2161="AKTIVCO DEFAUT GE &amp; POWER Cabinet","AKTIVCO",
U2161="AKTIVCO Coupure ENEO &amp; Baisse de tension","AKTIVCO GRID ONLY",
U2161="Coupure ENEO &amp; Baisse de tension","IHS GRID ONLY",
U2161="Defaut GE &amp; POWER Cabinet","IHS",
U2161="Sharing","Partners",
U2161="Sites strategiques &amp; DataCenter","SST &amp; DC",
U2161="Exclu","Exclu",
U2161="SAT","SAT",
U2161="SPARE-ISSUE","SPARE-ISSUE",
U2161="Fiber CAmtel","TRANS_FO_CAMTEL",
U2161="Fiber AOF","Fiber AOF",
U2161="Projet OCM (HUAWEI)","TRAVAUX-HUAWEI",
U2161="Projet OCM (NOKIA)","TRAVAUX-NOKIA",
U2161="ACCESS-ISSUE","ACCESS-ISSUE",
U2161="Projet OCM (ZTE, NOKIA, autres projets)","TRAVAUX OCM",
U2161="No root CAuse","No root cause",
U2161="ODU HS","PDH",
U2161="IP &amp; VLAN","PDH",
U2161="Warehouse HUAWEI","SPARE-ISSUE",
U2161="SPARE-HS","SPARE-ISSUE",
U2161="Power Telco","BSS",U2161="no impacts","no impacts"
),"")</f>
        <v>No root cause</v>
      </c>
      <c r="T2161" s="41" t="str" cm="1">
        <f t="array" ref="T2161">IFERROR(_xlfn.IFS(
U2161="MPR ISSUE","TX ISSUE",
U2161="BSS Hardware Issue","RAN ISSUE",
U2161="Sites strategiques, MLL, Pylone, etc.","ENVTECH",
U2161="AKTIVCO DEFAUT GE &amp; POWER Cabinet","POWER ISSUE",
U2161="AKTIVCO Coupure ENEO &amp; Baisse de tension","POWER ISSUE",
U2161="Coupure ENEO &amp; Baisse de tension","POWER ISSUE",
U2161="Defaut GE &amp; POWER Cabinet","POWER ISSUE",
U2161="Sharing","POWER ISSUE",
U2161="Sites strategiques &amp; DataCenter","POWER ISSUE",
U2161="Exclu","Exclu",
U2161="SAT","TX ISSUE",
U2161="SPARE-ISSUE","SPARE-ISSUE",
U2161="Fiber CAmtel","TX ISSUE",
U2161="Fiber AOF","TX ISSUE",
U2161="Projet OCM (HUAWEI)","TRAVAUX-HUAWEI",
U2161="Projet OCM (NOKIA)","TRAVAUX -NOKIA",
U2161="ACCESS-ISSUE","ACCESS-ISSUE",
U2161="Projet OCM (ZTE, NOKIA, autres projets)","TRAVAUX OCM",
U2161="No root CAuse","No root cause",
U2161="ODU HS","TX ISSUE",
U2161="IP &amp; VLAN","TX ISSUE",
U2161="Warehouse HUAWEI","SPARE-ISSUE",
U2161="SPARE-HS","SPARE-ISSUE",
U2161="Power Telco","RAN ISSUE",U2161="no impacts","no impacts"
),"")</f>
        <v>No root cause</v>
      </c>
      <c r="U2161" s="68" t="s">
        <v>5691</v>
      </c>
      <c r="V2161" s="41" t="str" cm="1">
        <f t="array" ref="V2161">IFERROR(_xlfn.IFS(
U2161="MPR ISSUE","ACTIVE",
U2161="BSS Hardware Issue","ACTIVE",
U2161="Sites strategiques, MLL, Pylone, etc.","PASSIVE",
U2161="AKTIVCO DEFAUT GE &amp; POWER Cabinet","PASSIVE",
U2161="AKTIVCO Coupure ENEO &amp; Baisse de tension","PASSIVE",
U2161="Coupure ENEO &amp; Baisse de tension","PASSIVE",
U2161="Defaut GE &amp; POWER Cabinet","PASSIVE",
U2161="Sharing","PASSIVE",
U2161="Sites strategiques &amp; DataCenter","PASSIVE",
U2161="Exclu","Exclu",
U2161="SAT","ACTIVE",
U2161="SPARE-ISSUE","SPARE-ISSUE",
U2161="Fiber CAmtel","ACTIVE",
U2161="Fiber AOF","ACTIVE",
U2161="Projet OCM (HUAWEI)","PLANNED WORKS",
U2161="Projet OCM (NOKIA)","PLANNED WORKS",
U2161="ACCESS-ISSUE","ACCESS-ISSUE",
U2161="Projet OCM (ZTE, NOKIA, autres projets)","PLANNED WORKS",
U2161="No root CAuse","No root cause",
U2161="ODU HS","ACTIVE",
U2161="IP &amp; VLAN","ACTIVE",
U2161="Warehouse HUAWEI","SPARE-ISSUE",
U2161="SPARE-HS","SPARE-ISSUE",
U2161="Power Telco","ACTIVE", U2161="no impacts","no impacts"
),"")</f>
        <v>No root cause</v>
      </c>
      <c r="W2161" s="113"/>
      <c r="X2161" s="113"/>
      <c r="Y2161" s="113"/>
      <c r="Z2161" s="113"/>
      <c r="AA2161" s="113"/>
      <c r="AB2161" s="17" t="s">
        <v>5465</v>
      </c>
      <c r="AC2161" s="17" t="str">
        <f>_xlfn.XLOOKUP(B2161,'INCIDENT-04-27-2026'!E:E,'INCIDENT-04-27-2026'!F:F,"")</f>
        <v/>
      </c>
      <c r="AD2161" s="9"/>
      <c r="AE2161" s="7" t="s">
        <v>5465</v>
      </c>
      <c r="AF2161" s="6" t="str">
        <f>_xlfn.XLOOKUP(B2161,'[13]Input_27-04'!$B:$B,'[13]Input_27-04'!$M:$M,"")</f>
        <v/>
      </c>
      <c r="AG2161" s="7"/>
      <c r="AH2161" s="3"/>
      <c r="AI2161" s="18" t="str">
        <f>_xlfn.XLOOKUP(B2161,'[3]Cells Huawei 27042026 10h'!$B:$B,'[3]Cells Huawei 27042026 10h'!$T:$T,"")</f>
        <v/>
      </c>
      <c r="AJ2161" s="18" t="str">
        <f>_xlfn.XLOOKUP(B2161,'[3]Cells Huawei 27042026 15h'!$B:$B,'[3]Cells Huawei 27042026 15h'!$T:$T,"")</f>
        <v/>
      </c>
      <c r="AK2161" s="18" t="str">
        <f>_xlfn.XLOOKUP(B2161,'[4]cells down 27042026 11h28'!$B:$B,'[4]cells down 27042026 11h28'!$R:$R,"")</f>
        <v/>
      </c>
      <c r="AL2161" s="18" t="str">
        <f>_xlfn.XLOOKUP(B2161,'[4]cells down 27042026 18h01'!$B:$B,'[4]cells down 27042026 18h01'!$R:$R,"")</f>
        <v/>
      </c>
      <c r="AM2161" s="18" t="str">
        <f>_xlfn.XLOOKUP(B2161,'[5]cell downs 27042026 11h'!$B:$B,'[5]cell downs 27042026 11h'!$R:$R,"")</f>
        <v/>
      </c>
      <c r="AN2161" s="18" t="str">
        <f>_xlfn.XLOOKUP(B2161,'[5]cell downs 27042026 17h40'!$B:$B,'[5]cell downs 27042026 17h40'!$R:$R,"")</f>
        <v/>
      </c>
      <c r="AO2161" s="18" t="str">
        <f>_xlfn.XLOOKUP(B2161,'[6]ALL SITES DOWN'!$D:$D,'[6]ALL SITES DOWN'!$J:$J,"")</f>
        <v/>
      </c>
      <c r="AP2161" s="18" t="str">
        <f>_xlfn.XLOOKUP(B2161,'[7]ALL SITES DOWN'!$D:$D,'[7]ALL SITES DOWN'!$J:$J,"")</f>
        <v/>
      </c>
      <c r="AQ2161" s="9" t="str">
        <f>_xlfn.XLOOKUP(B2161,[8]sheet1!$AC:$AC,[8]sheet1!$AF:$AF,"")</f>
        <v/>
      </c>
      <c r="AR2161" s="14"/>
      <c r="AS2161" s="14" t="s">
        <v>5465</v>
      </c>
      <c r="AT2161" s="14" t="str">
        <f>_xlfn.XLOOKUP(B2161,'[9]cell downs 18042026 17h'!$B:$B,'[9]cell downs 18042026 17h'!$B:$B,"")</f>
        <v/>
      </c>
      <c r="AU2161" s="14" t="str">
        <f>_xlfn.XLOOKUP(B2161,'[10]Cells Huawei 19042026 15h'!$B:$B,'[10]Cells Huawei 19042026 15h'!$B:$B,"")</f>
        <v/>
      </c>
      <c r="AV2161" s="9" t="str">
        <f>_xlfn.XLOOKUP(B2161,'[11]cells down 19042026 9H40'!$B:$B,'[11]cells down 19042026 9H40'!$B:$B,"")</f>
        <v/>
      </c>
    </row>
    <row r="2162" spans="1:48" hidden="1" x14ac:dyDescent="0.3">
      <c r="A2162" s="1" t="s">
        <v>3853</v>
      </c>
      <c r="B2162" s="8" t="s">
        <v>3854</v>
      </c>
      <c r="C2162" s="3" t="str">
        <f>_xlfn.XLOOKUP(B2162,'[1]daily break down'!$D:$D,'[1]daily break down'!$E:$E,"")</f>
        <v>ADAMAOUA</v>
      </c>
      <c r="D2162" s="1" t="s">
        <v>11</v>
      </c>
      <c r="E2162" s="1" t="s">
        <v>96</v>
      </c>
      <c r="F2162" s="3" t="s">
        <v>90</v>
      </c>
      <c r="G2162" s="1" t="s">
        <v>2845</v>
      </c>
      <c r="H2162" s="27" t="str">
        <f>_xlfn.XLOOKUP(B2162,[2]CALCULATION!$B:$B,[2]CALCULATION!$H:$H,"")</f>
        <v>HUAWEI</v>
      </c>
      <c r="I2162" s="26">
        <v>0</v>
      </c>
      <c r="J2162" s="26">
        <v>0</v>
      </c>
      <c r="K2162" s="26">
        <v>0</v>
      </c>
      <c r="L2162" s="26">
        <v>0</v>
      </c>
      <c r="M2162" s="26">
        <v>0.84270745049695672</v>
      </c>
      <c r="N2162" s="26">
        <v>0</v>
      </c>
      <c r="O2162" s="26">
        <v>0</v>
      </c>
      <c r="P2162" s="114" t="s">
        <v>6364</v>
      </c>
      <c r="Q2162" s="42" t="s">
        <v>5538</v>
      </c>
      <c r="R2162" s="42"/>
      <c r="S2162" s="41" t="str" cm="1">
        <f t="array" ref="S2162">IFERROR(_xlfn.IFS(
U2162="MPR ISSUE","PDH",
U2162="BSS Hardware Issue","BSS",
U2162="Sites strategiques, MLL, Pylone, etc.","ENVTECH",
U2162="AKTIVCO DEFAUT GE &amp; POWER Cabinet","AKTIVCO",
U2162="AKTIVCO Coupure ENEO &amp; Baisse de tension","AKTIVCO GRID ONLY",
U2162="Coupure ENEO &amp; Baisse de tension","IHS GRID ONLY",
U2162="Defaut GE &amp; POWER Cabinet","IHS",
U2162="Sharing","Partners",
U2162="Sites strategiques &amp; DataCenter","SST &amp; DC",
U2162="Exclu","Exclu",
U2162="SAT","SAT",
U2162="SPARE-ISSUE","SPARE-ISSUE",
U2162="Fiber CAmtel","TRANS_FO_CAMTEL",
U2162="Fiber AOF","Fiber AOF",
U2162="Projet OCM (HUAWEI)","TRAVAUX-HUAWEI",
U2162="Projet OCM (NOKIA)","TRAVAUX-NOKIA",
U2162="ACCESS-ISSUE","ACCESS-ISSUE",
U2162="Projet OCM (ZTE, NOKIA, autres projets)","TRAVAUX OCM",
U2162="No root CAuse","No root cause",
U2162="ODU HS","PDH",
U2162="IP &amp; VLAN","PDH",
U2162="Warehouse HUAWEI","SPARE-ISSUE",
U2162="SPARE-HS","SPARE-ISSUE",
U2162="Power Telco","BSS",U2162="no impacts","no impacts"
),"")</f>
        <v>No root cause</v>
      </c>
      <c r="T2162" s="41" t="str" cm="1">
        <f t="array" ref="T2162">IFERROR(_xlfn.IFS(
U2162="MPR ISSUE","TX ISSUE",
U2162="BSS Hardware Issue","RAN ISSUE",
U2162="Sites strategiques, MLL, Pylone, etc.","ENVTECH",
U2162="AKTIVCO DEFAUT GE &amp; POWER Cabinet","POWER ISSUE",
U2162="AKTIVCO Coupure ENEO &amp; Baisse de tension","POWER ISSUE",
U2162="Coupure ENEO &amp; Baisse de tension","POWER ISSUE",
U2162="Defaut GE &amp; POWER Cabinet","POWER ISSUE",
U2162="Sharing","POWER ISSUE",
U2162="Sites strategiques &amp; DataCenter","POWER ISSUE",
U2162="Exclu","Exclu",
U2162="SAT","TX ISSUE",
U2162="SPARE-ISSUE","SPARE-ISSUE",
U2162="Fiber CAmtel","TX ISSUE",
U2162="Fiber AOF","TX ISSUE",
U2162="Projet OCM (HUAWEI)","TRAVAUX-HUAWEI",
U2162="Projet OCM (NOKIA)","TRAVAUX -NOKIA",
U2162="ACCESS-ISSUE","ACCESS-ISSUE",
U2162="Projet OCM (ZTE, NOKIA, autres projets)","TRAVAUX OCM",
U2162="No root CAuse","No root cause",
U2162="ODU HS","TX ISSUE",
U2162="IP &amp; VLAN","TX ISSUE",
U2162="Warehouse HUAWEI","SPARE-ISSUE",
U2162="SPARE-HS","SPARE-ISSUE",
U2162="Power Telco","RAN ISSUE",U2162="no impacts","no impacts"
),"")</f>
        <v>No root cause</v>
      </c>
      <c r="U2162" s="68" t="s">
        <v>5691</v>
      </c>
      <c r="V2162" s="41" t="str" cm="1">
        <f t="array" ref="V2162">IFERROR(_xlfn.IFS(
U2162="MPR ISSUE","ACTIVE",
U2162="BSS Hardware Issue","ACTIVE",
U2162="Sites strategiques, MLL, Pylone, etc.","PASSIVE",
U2162="AKTIVCO DEFAUT GE &amp; POWER Cabinet","PASSIVE",
U2162="AKTIVCO Coupure ENEO &amp; Baisse de tension","PASSIVE",
U2162="Coupure ENEO &amp; Baisse de tension","PASSIVE",
U2162="Defaut GE &amp; POWER Cabinet","PASSIVE",
U2162="Sharing","PASSIVE",
U2162="Sites strategiques &amp; DataCenter","PASSIVE",
U2162="Exclu","Exclu",
U2162="SAT","ACTIVE",
U2162="SPARE-ISSUE","SPARE-ISSUE",
U2162="Fiber CAmtel","ACTIVE",
U2162="Fiber AOF","ACTIVE",
U2162="Projet OCM (HUAWEI)","PLANNED WORKS",
U2162="Projet OCM (NOKIA)","PLANNED WORKS",
U2162="ACCESS-ISSUE","ACCESS-ISSUE",
U2162="Projet OCM (ZTE, NOKIA, autres projets)","PLANNED WORKS",
U2162="No root CAuse","No root cause",
U2162="ODU HS","ACTIVE",
U2162="IP &amp; VLAN","ACTIVE",
U2162="Warehouse HUAWEI","SPARE-ISSUE",
U2162="SPARE-HS","SPARE-ISSUE",
U2162="Power Telco","ACTIVE", U2162="no impacts","no impacts"
),"")</f>
        <v>No root cause</v>
      </c>
      <c r="W2162" s="113"/>
      <c r="X2162" s="113"/>
      <c r="Y2162" s="113"/>
      <c r="Z2162" s="113"/>
      <c r="AA2162" s="113"/>
      <c r="AB2162" s="17" t="s">
        <v>5465</v>
      </c>
      <c r="AC2162" s="17" t="str">
        <f>_xlfn.XLOOKUP(B2162,'INCIDENT-04-27-2026'!E:E,'INCIDENT-04-27-2026'!F:F,"")</f>
        <v/>
      </c>
      <c r="AD2162" s="9"/>
      <c r="AE2162" s="7" t="s">
        <v>5465</v>
      </c>
      <c r="AF2162" s="6" t="str">
        <f>_xlfn.XLOOKUP(B2162,'[13]Input_27-04'!$B:$B,'[13]Input_27-04'!$M:$M,"")</f>
        <v/>
      </c>
      <c r="AG2162" s="7"/>
      <c r="AH2162" s="3"/>
      <c r="AI2162" s="18" t="str">
        <f>_xlfn.XLOOKUP(B2162,'[3]Cells Huawei 27042026 10h'!$B:$B,'[3]Cells Huawei 27042026 10h'!$T:$T,"")</f>
        <v/>
      </c>
      <c r="AJ2162" s="18" t="str">
        <f>_xlfn.XLOOKUP(B2162,'[3]Cells Huawei 27042026 15h'!$B:$B,'[3]Cells Huawei 27042026 15h'!$T:$T,"")</f>
        <v/>
      </c>
      <c r="AK2162" s="18" t="str">
        <f>_xlfn.XLOOKUP(B2162,'[4]cells down 27042026 11h28'!$B:$B,'[4]cells down 27042026 11h28'!$R:$R,"")</f>
        <v/>
      </c>
      <c r="AL2162" s="18" t="str">
        <f>_xlfn.XLOOKUP(B2162,'[4]cells down 27042026 18h01'!$B:$B,'[4]cells down 27042026 18h01'!$R:$R,"")</f>
        <v/>
      </c>
      <c r="AM2162" s="18" t="str">
        <f>_xlfn.XLOOKUP(B2162,'[5]cell downs 27042026 11h'!$B:$B,'[5]cell downs 27042026 11h'!$R:$R,"")</f>
        <v/>
      </c>
      <c r="AN2162" s="18" t="str">
        <f>_xlfn.XLOOKUP(B2162,'[5]cell downs 27042026 17h40'!$B:$B,'[5]cell downs 27042026 17h40'!$R:$R,"")</f>
        <v/>
      </c>
      <c r="AO2162" s="18" t="str">
        <f>_xlfn.XLOOKUP(B2162,'[6]ALL SITES DOWN'!$D:$D,'[6]ALL SITES DOWN'!$J:$J,"")</f>
        <v/>
      </c>
      <c r="AP2162" s="18" t="str">
        <f>_xlfn.XLOOKUP(B2162,'[7]ALL SITES DOWN'!$D:$D,'[7]ALL SITES DOWN'!$J:$J,"")</f>
        <v/>
      </c>
      <c r="AQ2162" s="9" t="str">
        <f>_xlfn.XLOOKUP(B2162,[8]sheet1!$AC:$AC,[8]sheet1!$AF:$AF,"")</f>
        <v/>
      </c>
      <c r="AR2162" s="14"/>
      <c r="AS2162" s="14" t="s">
        <v>5465</v>
      </c>
      <c r="AT2162" s="14" t="str">
        <f>_xlfn.XLOOKUP(B2162,'[9]cell downs 18042026 17h'!$B:$B,'[9]cell downs 18042026 17h'!$B:$B,"")</f>
        <v/>
      </c>
      <c r="AU2162" s="14" t="str">
        <f>_xlfn.XLOOKUP(B2162,'[10]Cells Huawei 19042026 15h'!$B:$B,'[10]Cells Huawei 19042026 15h'!$B:$B,"")</f>
        <v/>
      </c>
      <c r="AV2162" s="9" t="str">
        <f>_xlfn.XLOOKUP(B2162,'[11]cells down 19042026 9H40'!$B:$B,'[11]cells down 19042026 9H40'!$B:$B,"")</f>
        <v/>
      </c>
    </row>
    <row r="2163" spans="1:48" hidden="1" x14ac:dyDescent="0.3">
      <c r="A2163" s="1" t="s">
        <v>3859</v>
      </c>
      <c r="B2163" s="8" t="s">
        <v>3860</v>
      </c>
      <c r="C2163" s="3" t="str">
        <f>_xlfn.XLOOKUP(B2163,'[1]daily break down'!$D:$D,'[1]daily break down'!$E:$E,"")</f>
        <v>NORD</v>
      </c>
      <c r="D2163" s="1" t="s">
        <v>11</v>
      </c>
      <c r="E2163" s="1" t="s">
        <v>66</v>
      </c>
      <c r="F2163" s="3" t="s">
        <v>23</v>
      </c>
      <c r="G2163" s="1" t="s">
        <v>3859</v>
      </c>
      <c r="H2163" s="27" t="str">
        <f>_xlfn.XLOOKUP(B2163,[2]CALCULATION!$B:$B,[2]CALCULATION!$H:$H,"")</f>
        <v>HUAWEI</v>
      </c>
      <c r="I2163" s="26">
        <v>0</v>
      </c>
      <c r="J2163" s="26">
        <v>0</v>
      </c>
      <c r="K2163" s="26">
        <v>0</v>
      </c>
      <c r="L2163" s="26">
        <v>0</v>
      </c>
      <c r="M2163" s="26">
        <v>1.8138274648791641E-2</v>
      </c>
      <c r="N2163" s="26">
        <v>0</v>
      </c>
      <c r="O2163" s="26">
        <v>0</v>
      </c>
      <c r="P2163" s="114" t="s">
        <v>6364</v>
      </c>
      <c r="Q2163" s="42" t="s">
        <v>5538</v>
      </c>
      <c r="R2163" s="42"/>
      <c r="S2163" s="41" t="str" cm="1">
        <f t="array" ref="S2163">IFERROR(_xlfn.IFS(
U2163="MPR ISSUE","PDH",
U2163="BSS Hardware Issue","BSS",
U2163="Sites strategiques, MLL, Pylone, etc.","ENVTECH",
U2163="AKTIVCO DEFAUT GE &amp; POWER Cabinet","AKTIVCO",
U2163="AKTIVCO Coupure ENEO &amp; Baisse de tension","AKTIVCO GRID ONLY",
U2163="Coupure ENEO &amp; Baisse de tension","IHS GRID ONLY",
U2163="Defaut GE &amp; POWER Cabinet","IHS",
U2163="Sharing","Partners",
U2163="Sites strategiques &amp; DataCenter","SST &amp; DC",
U2163="Exclu","Exclu",
U2163="SAT","SAT",
U2163="SPARE-ISSUE","SPARE-ISSUE",
U2163="Fiber CAmtel","TRANS_FO_CAMTEL",
U2163="Fiber AOF","Fiber AOF",
U2163="Projet OCM (HUAWEI)","TRAVAUX-HUAWEI",
U2163="Projet OCM (NOKIA)","TRAVAUX-NOKIA",
U2163="ACCESS-ISSUE","ACCESS-ISSUE",
U2163="Projet OCM (ZTE, NOKIA, autres projets)","TRAVAUX OCM",
U2163="No root CAuse","No root cause",
U2163="ODU HS","PDH",
U2163="IP &amp; VLAN","PDH",
U2163="Warehouse HUAWEI","SPARE-ISSUE",
U2163="SPARE-HS","SPARE-ISSUE",
U2163="Power Telco","BSS",U2163="no impacts","no impacts"
),"")</f>
        <v>No root cause</v>
      </c>
      <c r="T2163" s="41" t="str" cm="1">
        <f t="array" ref="T2163">IFERROR(_xlfn.IFS(
U2163="MPR ISSUE","TX ISSUE",
U2163="BSS Hardware Issue","RAN ISSUE",
U2163="Sites strategiques, MLL, Pylone, etc.","ENVTECH",
U2163="AKTIVCO DEFAUT GE &amp; POWER Cabinet","POWER ISSUE",
U2163="AKTIVCO Coupure ENEO &amp; Baisse de tension","POWER ISSUE",
U2163="Coupure ENEO &amp; Baisse de tension","POWER ISSUE",
U2163="Defaut GE &amp; POWER Cabinet","POWER ISSUE",
U2163="Sharing","POWER ISSUE",
U2163="Sites strategiques &amp; DataCenter","POWER ISSUE",
U2163="Exclu","Exclu",
U2163="SAT","TX ISSUE",
U2163="SPARE-ISSUE","SPARE-ISSUE",
U2163="Fiber CAmtel","TX ISSUE",
U2163="Fiber AOF","TX ISSUE",
U2163="Projet OCM (HUAWEI)","TRAVAUX-HUAWEI",
U2163="Projet OCM (NOKIA)","TRAVAUX -NOKIA",
U2163="ACCESS-ISSUE","ACCESS-ISSUE",
U2163="Projet OCM (ZTE, NOKIA, autres projets)","TRAVAUX OCM",
U2163="No root CAuse","No root cause",
U2163="ODU HS","TX ISSUE",
U2163="IP &amp; VLAN","TX ISSUE",
U2163="Warehouse HUAWEI","SPARE-ISSUE",
U2163="SPARE-HS","SPARE-ISSUE",
U2163="Power Telco","RAN ISSUE",U2163="no impacts","no impacts"
),"")</f>
        <v>No root cause</v>
      </c>
      <c r="U2163" s="68" t="s">
        <v>5691</v>
      </c>
      <c r="V2163" s="41" t="str" cm="1">
        <f t="array" ref="V2163">IFERROR(_xlfn.IFS(
U2163="MPR ISSUE","ACTIVE",
U2163="BSS Hardware Issue","ACTIVE",
U2163="Sites strategiques, MLL, Pylone, etc.","PASSIVE",
U2163="AKTIVCO DEFAUT GE &amp; POWER Cabinet","PASSIVE",
U2163="AKTIVCO Coupure ENEO &amp; Baisse de tension","PASSIVE",
U2163="Coupure ENEO &amp; Baisse de tension","PASSIVE",
U2163="Defaut GE &amp; POWER Cabinet","PASSIVE",
U2163="Sharing","PASSIVE",
U2163="Sites strategiques &amp; DataCenter","PASSIVE",
U2163="Exclu","Exclu",
U2163="SAT","ACTIVE",
U2163="SPARE-ISSUE","SPARE-ISSUE",
U2163="Fiber CAmtel","ACTIVE",
U2163="Fiber AOF","ACTIVE",
U2163="Projet OCM (HUAWEI)","PLANNED WORKS",
U2163="Projet OCM (NOKIA)","PLANNED WORKS",
U2163="ACCESS-ISSUE","ACCESS-ISSUE",
U2163="Projet OCM (ZTE, NOKIA, autres projets)","PLANNED WORKS",
U2163="No root CAuse","No root cause",
U2163="ODU HS","ACTIVE",
U2163="IP &amp; VLAN","ACTIVE",
U2163="Warehouse HUAWEI","SPARE-ISSUE",
U2163="SPARE-HS","SPARE-ISSUE",
U2163="Power Telco","ACTIVE", U2163="no impacts","no impacts"
),"")</f>
        <v>No root cause</v>
      </c>
      <c r="W2163" s="113"/>
      <c r="X2163" s="113"/>
      <c r="Y2163" s="113"/>
      <c r="Z2163" s="113"/>
      <c r="AA2163" s="113"/>
      <c r="AB2163" s="17" t="s">
        <v>5465</v>
      </c>
      <c r="AC2163" s="17" t="str">
        <f>_xlfn.XLOOKUP(B2163,'INCIDENT-04-27-2026'!E:E,'INCIDENT-04-27-2026'!F:F,"")</f>
        <v/>
      </c>
      <c r="AD2163" s="9"/>
      <c r="AE2163" s="7" t="s">
        <v>5465</v>
      </c>
      <c r="AF2163" s="6" t="str">
        <f>_xlfn.XLOOKUP(B2163,'[13]Input_27-04'!$B:$B,'[13]Input_27-04'!$M:$M,"")</f>
        <v/>
      </c>
      <c r="AG2163" s="7"/>
      <c r="AH2163" s="3"/>
      <c r="AI2163" s="18" t="str">
        <f>_xlfn.XLOOKUP(B2163,'[3]Cells Huawei 27042026 10h'!$B:$B,'[3]Cells Huawei 27042026 10h'!$T:$T,"")</f>
        <v/>
      </c>
      <c r="AJ2163" s="18" t="str">
        <f>_xlfn.XLOOKUP(B2163,'[3]Cells Huawei 27042026 15h'!$B:$B,'[3]Cells Huawei 27042026 15h'!$T:$T,"")</f>
        <v/>
      </c>
      <c r="AK2163" s="18" t="str">
        <f>_xlfn.XLOOKUP(B2163,'[4]cells down 27042026 11h28'!$B:$B,'[4]cells down 27042026 11h28'!$R:$R,"")</f>
        <v/>
      </c>
      <c r="AL2163" s="18" t="str">
        <f>_xlfn.XLOOKUP(B2163,'[4]cells down 27042026 18h01'!$B:$B,'[4]cells down 27042026 18h01'!$R:$R,"")</f>
        <v/>
      </c>
      <c r="AM2163" s="18" t="str">
        <f>_xlfn.XLOOKUP(B2163,'[5]cell downs 27042026 11h'!$B:$B,'[5]cell downs 27042026 11h'!$R:$R,"")</f>
        <v/>
      </c>
      <c r="AN2163" s="18" t="str">
        <f>_xlfn.XLOOKUP(B2163,'[5]cell downs 27042026 17h40'!$B:$B,'[5]cell downs 27042026 17h40'!$R:$R,"")</f>
        <v/>
      </c>
      <c r="AO2163" s="18" t="str">
        <f>_xlfn.XLOOKUP(B2163,'[6]ALL SITES DOWN'!$D:$D,'[6]ALL SITES DOWN'!$J:$J,"")</f>
        <v/>
      </c>
      <c r="AP2163" s="18" t="str">
        <f>_xlfn.XLOOKUP(B2163,'[7]ALL SITES DOWN'!$D:$D,'[7]ALL SITES DOWN'!$J:$J,"")</f>
        <v/>
      </c>
      <c r="AQ2163" s="9" t="str">
        <f>_xlfn.XLOOKUP(B2163,[8]sheet1!$AC:$AC,[8]sheet1!$AF:$AF,"")</f>
        <v/>
      </c>
      <c r="AR2163" s="14"/>
      <c r="AS2163" s="14" t="s">
        <v>5465</v>
      </c>
      <c r="AT2163" s="14" t="str">
        <f>_xlfn.XLOOKUP(B2163,'[9]cell downs 18042026 17h'!$B:$B,'[9]cell downs 18042026 17h'!$B:$B,"")</f>
        <v/>
      </c>
      <c r="AU2163" s="14" t="str">
        <f>_xlfn.XLOOKUP(B2163,'[10]Cells Huawei 19042026 15h'!$B:$B,'[10]Cells Huawei 19042026 15h'!$B:$B,"")</f>
        <v/>
      </c>
      <c r="AV2163" s="9" t="str">
        <f>_xlfn.XLOOKUP(B2163,'[11]cells down 19042026 9H40'!$B:$B,'[11]cells down 19042026 9H40'!$B:$B,"")</f>
        <v/>
      </c>
    </row>
    <row r="2164" spans="1:48" hidden="1" x14ac:dyDescent="0.3">
      <c r="A2164" s="1" t="s">
        <v>558</v>
      </c>
      <c r="B2164" s="8" t="s">
        <v>559</v>
      </c>
      <c r="C2164" s="3" t="str">
        <f>_xlfn.XLOOKUP(B2164,'[1]daily break down'!$D:$D,'[1]daily break down'!$E:$E,"")</f>
        <v>EXTREME-NORD</v>
      </c>
      <c r="D2164" s="1" t="s">
        <v>21</v>
      </c>
      <c r="E2164" s="1" t="s">
        <v>80</v>
      </c>
      <c r="F2164" s="3" t="s">
        <v>55</v>
      </c>
      <c r="G2164" s="1" t="s">
        <v>560</v>
      </c>
      <c r="H2164" s="27" t="str">
        <f>_xlfn.XLOOKUP(B2164,[2]CALCULATION!$B:$B,[2]CALCULATION!$H:$H,"")</f>
        <v>Huawei</v>
      </c>
      <c r="I2164" s="26">
        <v>1.7148071100609819</v>
      </c>
      <c r="J2164" s="26">
        <v>8.6556310336069959</v>
      </c>
      <c r="K2164" s="26">
        <v>1.6616585766751417</v>
      </c>
      <c r="L2164" s="26">
        <v>0.2500299629315732</v>
      </c>
      <c r="M2164" s="26">
        <v>0</v>
      </c>
      <c r="N2164" s="26">
        <v>1.1878697211735196</v>
      </c>
      <c r="O2164" s="26">
        <v>0</v>
      </c>
      <c r="P2164" s="114" t="s">
        <v>6364</v>
      </c>
      <c r="Q2164" s="42" t="s">
        <v>6353</v>
      </c>
      <c r="R2164" s="42"/>
      <c r="S2164" s="41" t="str" cm="1">
        <f t="array" ref="S2164">IFERROR(_xlfn.IFS(
U2164="MPR ISSUE","PDH",
U2164="BSS Hardware Issue","BSS",
U2164="Sites strategiques, MLL, Pylone, etc.","ENVTECH",
U2164="AKTIVCO DEFAUT GE &amp; POWER Cabinet","AKTIVCO",
U2164="AKTIVCO Coupure ENEO &amp; Baisse de tension","AKTIVCO GRID ONLY",
U2164="Coupure ENEO &amp; Baisse de tension","IHS GRID ONLY",
U2164="Defaut GE &amp; POWER Cabinet","IHS",
U2164="Sharing","Partners",
U2164="Sites strategiques &amp; DataCenter","SST &amp; DC",
U2164="Exclu","Exclu",
U2164="SAT","SAT",
U2164="SPARE-ISSUE","SPARE-ISSUE",
U2164="Fiber CAmtel","TRANS_FO_CAMTEL",
U2164="Fiber AOF","Fiber AOF",
U2164="Projet OCM (HUAWEI)","TRAVAUX-HUAWEI",
U2164="Projet OCM (NOKIA)","TRAVAUX-NOKIA",
U2164="ACCESS-ISSUE","ACCESS-ISSUE",
U2164="Projet OCM (ZTE, NOKIA, autres projets)","TRAVAUX OCM",
U2164="No root CAuse","No root cause",
U2164="ODU HS","PDH",
U2164="IP &amp; VLAN","PDH",
U2164="Warehouse HUAWEI","SPARE-ISSUE",
U2164="SPARE-HS","SPARE-ISSUE",
U2164="Power Telco","BSS",U2164="no impacts","no impacts"
),"")</f>
        <v/>
      </c>
      <c r="T2164" s="41" t="str" cm="1">
        <f t="array" ref="T2164">IFERROR(_xlfn.IFS(
U2164="MPR ISSUE","TX ISSUE",
U2164="BSS Hardware Issue","RAN ISSUE",
U2164="Sites strategiques, MLL, Pylone, etc.","ENVTECH",
U2164="AKTIVCO DEFAUT GE &amp; POWER Cabinet","POWER ISSUE",
U2164="AKTIVCO Coupure ENEO &amp; Baisse de tension","POWER ISSUE",
U2164="Coupure ENEO &amp; Baisse de tension","POWER ISSUE",
U2164="Defaut GE &amp; POWER Cabinet","POWER ISSUE",
U2164="Sharing","POWER ISSUE",
U2164="Sites strategiques &amp; DataCenter","POWER ISSUE",
U2164="Exclu","Exclu",
U2164="SAT","TX ISSUE",
U2164="SPARE-ISSUE","SPARE-ISSUE",
U2164="Fiber CAmtel","TX ISSUE",
U2164="Fiber AOF","TX ISSUE",
U2164="Projet OCM (HUAWEI)","TRAVAUX-HUAWEI",
U2164="Projet OCM (NOKIA)","TRAVAUX -NOKIA",
U2164="ACCESS-ISSUE","ACCESS-ISSUE",
U2164="Projet OCM (ZTE, NOKIA, autres projets)","TRAVAUX OCM",
U2164="No root CAuse","No root cause",
U2164="ODU HS","TX ISSUE",
U2164="IP &amp; VLAN","TX ISSUE",
U2164="Warehouse HUAWEI","SPARE-ISSUE",
U2164="SPARE-HS","SPARE-ISSUE",
U2164="Power Telco","RAN ISSUE",U2164="no impacts","no impacts"
),"")</f>
        <v/>
      </c>
      <c r="U2164" s="68"/>
      <c r="V2164" s="41" t="str" cm="1">
        <f t="array" ref="V2164">IFERROR(_xlfn.IFS(
U2164="MPR ISSUE","ACTIVE",
U2164="BSS Hardware Issue","ACTIVE",
U2164="Sites strategiques, MLL, Pylone, etc.","PASSIVE",
U2164="AKTIVCO DEFAUT GE &amp; POWER Cabinet","PASSIVE",
U2164="AKTIVCO Coupure ENEO &amp; Baisse de tension","PASSIVE",
U2164="Coupure ENEO &amp; Baisse de tension","PASSIVE",
U2164="Defaut GE &amp; POWER Cabinet","PASSIVE",
U2164="Sharing","PASSIVE",
U2164="Sites strategiques &amp; DataCenter","PASSIVE",
U2164="Exclu","Exclu",
U2164="SAT","ACTIVE",
U2164="SPARE-ISSUE","SPARE-ISSUE",
U2164="Fiber CAmtel","ACTIVE",
U2164="Fiber AOF","ACTIVE",
U2164="Projet OCM (HUAWEI)","PLANNED WORKS",
U2164="Projet OCM (NOKIA)","PLANNED WORKS",
U2164="ACCESS-ISSUE","ACCESS-ISSUE",
U2164="Projet OCM (ZTE, NOKIA, autres projets)","PLANNED WORKS",
U2164="No root CAuse","No root cause",
U2164="ODU HS","ACTIVE",
U2164="IP &amp; VLAN","ACTIVE",
U2164="Warehouse HUAWEI","SPARE-ISSUE",
U2164="SPARE-HS","SPARE-ISSUE",
U2164="Power Telco","ACTIVE", U2164="no impacts","no impacts"
),"")</f>
        <v/>
      </c>
      <c r="W2164" s="113"/>
      <c r="X2164" s="113"/>
      <c r="Y2164" s="113"/>
      <c r="Z2164" s="113"/>
      <c r="AA2164" s="113"/>
      <c r="AB2164" s="17" t="s">
        <v>5465</v>
      </c>
      <c r="AC2164" s="17" t="str">
        <f>_xlfn.XLOOKUP(B2164,'INCIDENT-04-27-2026'!E:E,'INCIDENT-04-27-2026'!F:F,"")</f>
        <v/>
      </c>
      <c r="AD2164" s="9"/>
      <c r="AE2164" s="7" t="s">
        <v>5465</v>
      </c>
      <c r="AF2164" s="6" t="str">
        <f>_xlfn.XLOOKUP(B2164,'[13]Input_27-04'!$B:$B,'[13]Input_27-04'!$M:$M,"")</f>
        <v/>
      </c>
      <c r="AG2164" s="7"/>
      <c r="AH2164" s="3"/>
      <c r="AI2164" s="18" t="str">
        <f>_xlfn.XLOOKUP(B2164,'[3]Cells Huawei 27042026 10h'!$B:$B,'[3]Cells Huawei 27042026 10h'!$T:$T,"")</f>
        <v/>
      </c>
      <c r="AJ2164" s="18" t="str">
        <f>_xlfn.XLOOKUP(B2164,'[3]Cells Huawei 27042026 15h'!$B:$B,'[3]Cells Huawei 27042026 15h'!$T:$T,"")</f>
        <v/>
      </c>
      <c r="AK2164" s="18" t="str">
        <f>_xlfn.XLOOKUP(B2164,'[4]cells down 27042026 11h28'!$B:$B,'[4]cells down 27042026 11h28'!$R:$R,"")</f>
        <v/>
      </c>
      <c r="AL2164" s="18" t="str">
        <f>_xlfn.XLOOKUP(B2164,'[4]cells down 27042026 18h01'!$B:$B,'[4]cells down 27042026 18h01'!$R:$R,"")</f>
        <v/>
      </c>
      <c r="AM2164" s="18" t="str">
        <f>_xlfn.XLOOKUP(B2164,'[5]cell downs 27042026 11h'!$B:$B,'[5]cell downs 27042026 11h'!$R:$R,"")</f>
        <v/>
      </c>
      <c r="AN2164" s="18" t="str">
        <f>_xlfn.XLOOKUP(B2164,'[5]cell downs 27042026 17h40'!$B:$B,'[5]cell downs 27042026 17h40'!$R:$R,"")</f>
        <v/>
      </c>
      <c r="AO2164" s="18" t="str">
        <f>_xlfn.XLOOKUP(B2164,'[6]ALL SITES DOWN'!$D:$D,'[6]ALL SITES DOWN'!$J:$J,"")</f>
        <v/>
      </c>
      <c r="AP2164" s="18" t="str">
        <f>_xlfn.XLOOKUP(B2164,'[7]ALL SITES DOWN'!$D:$D,'[7]ALL SITES DOWN'!$J:$J,"")</f>
        <v/>
      </c>
      <c r="AQ2164" s="9" t="str">
        <f>_xlfn.XLOOKUP(B2164,[8]sheet1!$AC:$AC,[8]sheet1!$AF:$AF,"")</f>
        <v/>
      </c>
      <c r="AR2164" s="14"/>
      <c r="AS2164" s="14" t="s">
        <v>5465</v>
      </c>
      <c r="AT2164" s="14" t="str">
        <f>_xlfn.XLOOKUP(B2164,'[9]cell downs 18042026 17h'!$B:$B,'[9]cell downs 18042026 17h'!$B:$B,"")</f>
        <v/>
      </c>
      <c r="AU2164" s="14" t="str">
        <f>_xlfn.XLOOKUP(B2164,'[10]Cells Huawei 19042026 15h'!$B:$B,'[10]Cells Huawei 19042026 15h'!$B:$B,"")</f>
        <v/>
      </c>
      <c r="AV2164" s="9" t="str">
        <f>_xlfn.XLOOKUP(B2164,'[11]cells down 19042026 9H40'!$B:$B,'[11]cells down 19042026 9H40'!$B:$B,"")</f>
        <v/>
      </c>
    </row>
    <row r="2165" spans="1:48" hidden="1" x14ac:dyDescent="0.3">
      <c r="A2165" s="1" t="s">
        <v>3870</v>
      </c>
      <c r="B2165" s="8" t="s">
        <v>3871</v>
      </c>
      <c r="C2165" s="3" t="str">
        <f>_xlfn.XLOOKUP(B2165,'[1]daily break down'!$D:$D,'[1]daily break down'!$E:$E,"")</f>
        <v>SUD-OUEST</v>
      </c>
      <c r="D2165" s="1" t="s">
        <v>11</v>
      </c>
      <c r="E2165" s="1" t="s">
        <v>12</v>
      </c>
      <c r="F2165" s="3" t="s">
        <v>31</v>
      </c>
      <c r="G2165" s="1" t="s">
        <v>3462</v>
      </c>
      <c r="H2165" s="27" t="str">
        <f>_xlfn.XLOOKUP(B2165,[2]CALCULATION!$B:$B,[2]CALCULATION!$H:$H,"")</f>
        <v>HUAWEI</v>
      </c>
      <c r="I2165" s="26">
        <v>0</v>
      </c>
      <c r="J2165" s="26">
        <v>0.25313326655880009</v>
      </c>
      <c r="K2165" s="26">
        <v>0.2193714633039697</v>
      </c>
      <c r="L2165" s="26">
        <v>0</v>
      </c>
      <c r="M2165" s="26">
        <v>0</v>
      </c>
      <c r="N2165" s="26">
        <v>0</v>
      </c>
      <c r="O2165" s="26">
        <v>0</v>
      </c>
      <c r="P2165" s="114" t="s">
        <v>6364</v>
      </c>
      <c r="Q2165" s="42" t="s">
        <v>5538</v>
      </c>
      <c r="R2165" s="42"/>
      <c r="S2165" s="41" t="str" cm="1">
        <f t="array" ref="S2165">IFERROR(_xlfn.IFS(
U2165="MPR ISSUE","PDH",
U2165="BSS Hardware Issue","BSS",
U2165="Sites strategiques, MLL, Pylone, etc.","ENVTECH",
U2165="AKTIVCO DEFAUT GE &amp; POWER Cabinet","AKTIVCO",
U2165="AKTIVCO Coupure ENEO &amp; Baisse de tension","AKTIVCO GRID ONLY",
U2165="Coupure ENEO &amp; Baisse de tension","IHS GRID ONLY",
U2165="Defaut GE &amp; POWER Cabinet","IHS",
U2165="Sharing","Partners",
U2165="Sites strategiques &amp; DataCenter","SST &amp; DC",
U2165="Exclu","Exclu",
U2165="SAT","SAT",
U2165="SPARE-ISSUE","SPARE-ISSUE",
U2165="Fiber CAmtel","TRANS_FO_CAMTEL",
U2165="Fiber AOF","Fiber AOF",
U2165="Projet OCM (HUAWEI)","TRAVAUX-HUAWEI",
U2165="Projet OCM (NOKIA)","TRAVAUX-NOKIA",
U2165="ACCESS-ISSUE","ACCESS-ISSUE",
U2165="Projet OCM (ZTE, NOKIA, autres projets)","TRAVAUX OCM",
U2165="No root CAuse","No root cause",
U2165="ODU HS","PDH",
U2165="IP &amp; VLAN","PDH",
U2165="Warehouse HUAWEI","SPARE-ISSUE",
U2165="SPARE-HS","SPARE-ISSUE",
U2165="Power Telco","BSS",U2165="no impacts","no impacts"
),"")</f>
        <v>No root cause</v>
      </c>
      <c r="T2165" s="41" t="str" cm="1">
        <f t="array" ref="T2165">IFERROR(_xlfn.IFS(
U2165="MPR ISSUE","TX ISSUE",
U2165="BSS Hardware Issue","RAN ISSUE",
U2165="Sites strategiques, MLL, Pylone, etc.","ENVTECH",
U2165="AKTIVCO DEFAUT GE &amp; POWER Cabinet","POWER ISSUE",
U2165="AKTIVCO Coupure ENEO &amp; Baisse de tension","POWER ISSUE",
U2165="Coupure ENEO &amp; Baisse de tension","POWER ISSUE",
U2165="Defaut GE &amp; POWER Cabinet","POWER ISSUE",
U2165="Sharing","POWER ISSUE",
U2165="Sites strategiques &amp; DataCenter","POWER ISSUE",
U2165="Exclu","Exclu",
U2165="SAT","TX ISSUE",
U2165="SPARE-ISSUE","SPARE-ISSUE",
U2165="Fiber CAmtel","TX ISSUE",
U2165="Fiber AOF","TX ISSUE",
U2165="Projet OCM (HUAWEI)","TRAVAUX-HUAWEI",
U2165="Projet OCM (NOKIA)","TRAVAUX -NOKIA",
U2165="ACCESS-ISSUE","ACCESS-ISSUE",
U2165="Projet OCM (ZTE, NOKIA, autres projets)","TRAVAUX OCM",
U2165="No root CAuse","No root cause",
U2165="ODU HS","TX ISSUE",
U2165="IP &amp; VLAN","TX ISSUE",
U2165="Warehouse HUAWEI","SPARE-ISSUE",
U2165="SPARE-HS","SPARE-ISSUE",
U2165="Power Telco","RAN ISSUE",U2165="no impacts","no impacts"
),"")</f>
        <v>No root cause</v>
      </c>
      <c r="U2165" s="68" t="s">
        <v>5691</v>
      </c>
      <c r="V2165" s="41" t="str" cm="1">
        <f t="array" ref="V2165">IFERROR(_xlfn.IFS(
U2165="MPR ISSUE","ACTIVE",
U2165="BSS Hardware Issue","ACTIVE",
U2165="Sites strategiques, MLL, Pylone, etc.","PASSIVE",
U2165="AKTIVCO DEFAUT GE &amp; POWER Cabinet","PASSIVE",
U2165="AKTIVCO Coupure ENEO &amp; Baisse de tension","PASSIVE",
U2165="Coupure ENEO &amp; Baisse de tension","PASSIVE",
U2165="Defaut GE &amp; POWER Cabinet","PASSIVE",
U2165="Sharing","PASSIVE",
U2165="Sites strategiques &amp; DataCenter","PASSIVE",
U2165="Exclu","Exclu",
U2165="SAT","ACTIVE",
U2165="SPARE-ISSUE","SPARE-ISSUE",
U2165="Fiber CAmtel","ACTIVE",
U2165="Fiber AOF","ACTIVE",
U2165="Projet OCM (HUAWEI)","PLANNED WORKS",
U2165="Projet OCM (NOKIA)","PLANNED WORKS",
U2165="ACCESS-ISSUE","ACCESS-ISSUE",
U2165="Projet OCM (ZTE, NOKIA, autres projets)","PLANNED WORKS",
U2165="No root CAuse","No root cause",
U2165="ODU HS","ACTIVE",
U2165="IP &amp; VLAN","ACTIVE",
U2165="Warehouse HUAWEI","SPARE-ISSUE",
U2165="SPARE-HS","SPARE-ISSUE",
U2165="Power Telco","ACTIVE", U2165="no impacts","no impacts"
),"")</f>
        <v>No root cause</v>
      </c>
      <c r="W2165" s="113"/>
      <c r="X2165" s="113"/>
      <c r="Y2165" s="113"/>
      <c r="Z2165" s="113"/>
      <c r="AA2165" s="113"/>
      <c r="AB2165" s="17" t="s">
        <v>5465</v>
      </c>
      <c r="AC2165" s="17" t="str">
        <f>_xlfn.XLOOKUP(B2165,'INCIDENT-04-27-2026'!E:E,'INCIDENT-04-27-2026'!F:F,"")</f>
        <v/>
      </c>
      <c r="AD2165" s="9"/>
      <c r="AE2165" s="7" t="s">
        <v>5465</v>
      </c>
      <c r="AF2165" s="6" t="str">
        <f>_xlfn.XLOOKUP(B2165,'[13]Input_27-04'!$B:$B,'[13]Input_27-04'!$M:$M,"")</f>
        <v/>
      </c>
      <c r="AG2165" s="7"/>
      <c r="AH2165" s="3"/>
      <c r="AI2165" s="18" t="str">
        <f>_xlfn.XLOOKUP(B2165,'[3]Cells Huawei 27042026 10h'!$B:$B,'[3]Cells Huawei 27042026 10h'!$T:$T,"")</f>
        <v/>
      </c>
      <c r="AJ2165" s="18" t="str">
        <f>_xlfn.XLOOKUP(B2165,'[3]Cells Huawei 27042026 15h'!$B:$B,'[3]Cells Huawei 27042026 15h'!$T:$T,"")</f>
        <v/>
      </c>
      <c r="AK2165" s="18" t="str">
        <f>_xlfn.XLOOKUP(B2165,'[4]cells down 27042026 11h28'!$B:$B,'[4]cells down 27042026 11h28'!$R:$R,"")</f>
        <v/>
      </c>
      <c r="AL2165" s="18" t="str">
        <f>_xlfn.XLOOKUP(B2165,'[4]cells down 27042026 18h01'!$B:$B,'[4]cells down 27042026 18h01'!$R:$R,"")</f>
        <v/>
      </c>
      <c r="AM2165" s="18" t="str">
        <f>_xlfn.XLOOKUP(B2165,'[5]cell downs 27042026 11h'!$B:$B,'[5]cell downs 27042026 11h'!$R:$R,"")</f>
        <v/>
      </c>
      <c r="AN2165" s="18" t="str">
        <f>_xlfn.XLOOKUP(B2165,'[5]cell downs 27042026 17h40'!$B:$B,'[5]cell downs 27042026 17h40'!$R:$R,"")</f>
        <v/>
      </c>
      <c r="AO2165" s="18" t="str">
        <f>_xlfn.XLOOKUP(B2165,'[6]ALL SITES DOWN'!$D:$D,'[6]ALL SITES DOWN'!$J:$J,"")</f>
        <v/>
      </c>
      <c r="AP2165" s="18" t="str">
        <f>_xlfn.XLOOKUP(B2165,'[7]ALL SITES DOWN'!$D:$D,'[7]ALL SITES DOWN'!$J:$J,"")</f>
        <v/>
      </c>
      <c r="AQ2165" s="9" t="str">
        <f>_xlfn.XLOOKUP(B2165,[8]sheet1!$AC:$AC,[8]sheet1!$AF:$AF,"")</f>
        <v/>
      </c>
      <c r="AR2165" s="14"/>
      <c r="AS2165" s="14" t="s">
        <v>5465</v>
      </c>
      <c r="AT2165" s="14" t="str">
        <f>_xlfn.XLOOKUP(B2165,'[9]cell downs 18042026 17h'!$B:$B,'[9]cell downs 18042026 17h'!$B:$B,"")</f>
        <v/>
      </c>
      <c r="AU2165" s="14" t="str">
        <f>_xlfn.XLOOKUP(B2165,'[10]Cells Huawei 19042026 15h'!$B:$B,'[10]Cells Huawei 19042026 15h'!$B:$B,"")</f>
        <v/>
      </c>
      <c r="AV2165" s="9" t="str">
        <f>_xlfn.XLOOKUP(B2165,'[11]cells down 19042026 9H40'!$B:$B,'[11]cells down 19042026 9H40'!$B:$B,"")</f>
        <v/>
      </c>
    </row>
    <row r="2166" spans="1:48" hidden="1" x14ac:dyDescent="0.3">
      <c r="A2166" s="1" t="s">
        <v>3886</v>
      </c>
      <c r="B2166" s="8" t="s">
        <v>3887</v>
      </c>
      <c r="C2166" s="3" t="str">
        <f>_xlfn.XLOOKUP(B2166,'[1]daily break down'!$D:$D,'[1]daily break down'!$E:$E,"")</f>
        <v>LITTORAL</v>
      </c>
      <c r="D2166" s="1" t="s">
        <v>11</v>
      </c>
      <c r="E2166" s="1" t="s">
        <v>12</v>
      </c>
      <c r="F2166" s="3" t="s">
        <v>31</v>
      </c>
      <c r="G2166" s="1" t="s">
        <v>3886</v>
      </c>
      <c r="H2166" s="29" t="str">
        <f>_xlfn.XLOOKUP(B2166,[2]CALCULATION!$B:$B,[2]CALCULATION!$H:$H,"")</f>
        <v>ZTE</v>
      </c>
      <c r="I2166" s="26">
        <v>0</v>
      </c>
      <c r="J2166" s="26">
        <v>0</v>
      </c>
      <c r="K2166" s="26">
        <v>0</v>
      </c>
      <c r="L2166" s="26">
        <v>0</v>
      </c>
      <c r="M2166" s="26">
        <v>0</v>
      </c>
      <c r="N2166" s="26">
        <v>0</v>
      </c>
      <c r="O2166" s="26">
        <v>0</v>
      </c>
      <c r="P2166" s="114" t="s">
        <v>6364</v>
      </c>
      <c r="Q2166" s="42" t="s">
        <v>5538</v>
      </c>
      <c r="R2166" s="42"/>
      <c r="S2166" s="41" t="str" cm="1">
        <f t="array" ref="S2166">IFERROR(_xlfn.IFS(
U2166="MPR ISSUE","PDH",
U2166="BSS Hardware Issue","BSS",
U2166="Sites strategiques, MLL, Pylone, etc.","ENVTECH",
U2166="AKTIVCO DEFAUT GE &amp; POWER Cabinet","AKTIVCO",
U2166="AKTIVCO Coupure ENEO &amp; Baisse de tension","AKTIVCO GRID ONLY",
U2166="Coupure ENEO &amp; Baisse de tension","IHS GRID ONLY",
U2166="Defaut GE &amp; POWER Cabinet","IHS",
U2166="Sharing","Partners",
U2166="Sites strategiques &amp; DataCenter","SST &amp; DC",
U2166="Exclu","Exclu",
U2166="SAT","SAT",
U2166="SPARE-ISSUE","SPARE-ISSUE",
U2166="Fiber CAmtel","TRANS_FO_CAMTEL",
U2166="Fiber AOF","Fiber AOF",
U2166="Projet OCM (HUAWEI)","TRAVAUX-HUAWEI",
U2166="Projet OCM (NOKIA)","TRAVAUX-NOKIA",
U2166="ACCESS-ISSUE","ACCESS-ISSUE",
U2166="Projet OCM (ZTE, NOKIA, autres projets)","TRAVAUX OCM",
U2166="No root CAuse","No root cause",
U2166="ODU HS","PDH",
U2166="IP &amp; VLAN","PDH",
U2166="Warehouse HUAWEI","SPARE-ISSUE",
U2166="SPARE-HS","SPARE-ISSUE",
U2166="Power Telco","BSS",U2166="no impacts","no impacts"
),"")</f>
        <v>No root cause</v>
      </c>
      <c r="T2166" s="41" t="str" cm="1">
        <f t="array" ref="T2166">IFERROR(_xlfn.IFS(
U2166="MPR ISSUE","TX ISSUE",
U2166="BSS Hardware Issue","RAN ISSUE",
U2166="Sites strategiques, MLL, Pylone, etc.","ENVTECH",
U2166="AKTIVCO DEFAUT GE &amp; POWER Cabinet","POWER ISSUE",
U2166="AKTIVCO Coupure ENEO &amp; Baisse de tension","POWER ISSUE",
U2166="Coupure ENEO &amp; Baisse de tension","POWER ISSUE",
U2166="Defaut GE &amp; POWER Cabinet","POWER ISSUE",
U2166="Sharing","POWER ISSUE",
U2166="Sites strategiques &amp; DataCenter","POWER ISSUE",
U2166="Exclu","Exclu",
U2166="SAT","TX ISSUE",
U2166="SPARE-ISSUE","SPARE-ISSUE",
U2166="Fiber CAmtel","TX ISSUE",
U2166="Fiber AOF","TX ISSUE",
U2166="Projet OCM (HUAWEI)","TRAVAUX-HUAWEI",
U2166="Projet OCM (NOKIA)","TRAVAUX -NOKIA",
U2166="ACCESS-ISSUE","ACCESS-ISSUE",
U2166="Projet OCM (ZTE, NOKIA, autres projets)","TRAVAUX OCM",
U2166="No root CAuse","No root cause",
U2166="ODU HS","TX ISSUE",
U2166="IP &amp; VLAN","TX ISSUE",
U2166="Warehouse HUAWEI","SPARE-ISSUE",
U2166="SPARE-HS","SPARE-ISSUE",
U2166="Power Telco","RAN ISSUE",U2166="no impacts","no impacts"
),"")</f>
        <v>No root cause</v>
      </c>
      <c r="U2166" s="68" t="s">
        <v>5691</v>
      </c>
      <c r="V2166" s="41" t="str" cm="1">
        <f t="array" ref="V2166">IFERROR(_xlfn.IFS(
U2166="MPR ISSUE","ACTIVE",
U2166="BSS Hardware Issue","ACTIVE",
U2166="Sites strategiques, MLL, Pylone, etc.","PASSIVE",
U2166="AKTIVCO DEFAUT GE &amp; POWER Cabinet","PASSIVE",
U2166="AKTIVCO Coupure ENEO &amp; Baisse de tension","PASSIVE",
U2166="Coupure ENEO &amp; Baisse de tension","PASSIVE",
U2166="Defaut GE &amp; POWER Cabinet","PASSIVE",
U2166="Sharing","PASSIVE",
U2166="Sites strategiques &amp; DataCenter","PASSIVE",
U2166="Exclu","Exclu",
U2166="SAT","ACTIVE",
U2166="SPARE-ISSUE","SPARE-ISSUE",
U2166="Fiber CAmtel","ACTIVE",
U2166="Fiber AOF","ACTIVE",
U2166="Projet OCM (HUAWEI)","PLANNED WORKS",
U2166="Projet OCM (NOKIA)","PLANNED WORKS",
U2166="ACCESS-ISSUE","ACCESS-ISSUE",
U2166="Projet OCM (ZTE, NOKIA, autres projets)","PLANNED WORKS",
U2166="No root CAuse","No root cause",
U2166="ODU HS","ACTIVE",
U2166="IP &amp; VLAN","ACTIVE",
U2166="Warehouse HUAWEI","SPARE-ISSUE",
U2166="SPARE-HS","SPARE-ISSUE",
U2166="Power Telco","ACTIVE", U2166="no impacts","no impacts"
),"")</f>
        <v>No root cause</v>
      </c>
      <c r="W2166" s="113"/>
      <c r="X2166" s="113"/>
      <c r="Y2166" s="113"/>
      <c r="Z2166" s="113"/>
      <c r="AA2166" s="113"/>
      <c r="AB2166" s="17" t="s">
        <v>5465</v>
      </c>
      <c r="AC2166" s="17" t="str">
        <f>_xlfn.XLOOKUP(B2166,'INCIDENT-04-27-2026'!E:E,'INCIDENT-04-27-2026'!F:F,"")</f>
        <v/>
      </c>
      <c r="AD2166" s="9"/>
      <c r="AE2166" s="7" t="s">
        <v>5465</v>
      </c>
      <c r="AF2166" s="6" t="str">
        <f>_xlfn.XLOOKUP(B2166,'[13]Input_27-04'!$B:$B,'[13]Input_27-04'!$M:$M,"")</f>
        <v/>
      </c>
      <c r="AG2166" s="7"/>
      <c r="AH2166" s="3"/>
      <c r="AI2166" s="18" t="str">
        <f>_xlfn.XLOOKUP(B2166,'[3]Cells Huawei 27042026 10h'!$B:$B,'[3]Cells Huawei 27042026 10h'!$T:$T,"")</f>
        <v/>
      </c>
      <c r="AJ2166" s="18" t="str">
        <f>_xlfn.XLOOKUP(B2166,'[3]Cells Huawei 27042026 15h'!$B:$B,'[3]Cells Huawei 27042026 15h'!$T:$T,"")</f>
        <v/>
      </c>
      <c r="AK2166" s="18" t="str">
        <f>_xlfn.XLOOKUP(B2166,'[4]cells down 27042026 11h28'!$B:$B,'[4]cells down 27042026 11h28'!$R:$R,"")</f>
        <v/>
      </c>
      <c r="AL2166" s="18" t="str">
        <f>_xlfn.XLOOKUP(B2166,'[4]cells down 27042026 18h01'!$B:$B,'[4]cells down 27042026 18h01'!$R:$R,"")</f>
        <v/>
      </c>
      <c r="AM2166" s="18" t="str">
        <f>_xlfn.XLOOKUP(B2166,'[5]cell downs 27042026 11h'!$B:$B,'[5]cell downs 27042026 11h'!$R:$R,"")</f>
        <v/>
      </c>
      <c r="AN2166" s="18" t="str">
        <f>_xlfn.XLOOKUP(B2166,'[5]cell downs 27042026 17h40'!$B:$B,'[5]cell downs 27042026 17h40'!$R:$R,"")</f>
        <v/>
      </c>
      <c r="AO2166" s="18" t="str">
        <f>_xlfn.XLOOKUP(B2166,'[6]ALL SITES DOWN'!$D:$D,'[6]ALL SITES DOWN'!$J:$J,"")</f>
        <v/>
      </c>
      <c r="AP2166" s="18" t="str">
        <f>_xlfn.XLOOKUP(B2166,'[7]ALL SITES DOWN'!$D:$D,'[7]ALL SITES DOWN'!$J:$J,"")</f>
        <v/>
      </c>
      <c r="AQ2166" s="9" t="str">
        <f>_xlfn.XLOOKUP(B2166,[8]sheet1!$AC:$AC,[8]sheet1!$AF:$AF,"")</f>
        <v/>
      </c>
      <c r="AR2166" s="14"/>
      <c r="AS2166" s="14" t="s">
        <v>5465</v>
      </c>
      <c r="AT2166" s="14" t="str">
        <f>_xlfn.XLOOKUP(B2166,'[9]cell downs 18042026 17h'!$B:$B,'[9]cell downs 18042026 17h'!$B:$B,"")</f>
        <v/>
      </c>
      <c r="AU2166" s="14" t="str">
        <f>_xlfn.XLOOKUP(B2166,'[10]Cells Huawei 19042026 15h'!$B:$B,'[10]Cells Huawei 19042026 15h'!$B:$B,"")</f>
        <v/>
      </c>
      <c r="AV2166" s="9" t="str">
        <f>_xlfn.XLOOKUP(B2166,'[11]cells down 19042026 9H40'!$B:$B,'[11]cells down 19042026 9H40'!$B:$B,"")</f>
        <v/>
      </c>
    </row>
    <row r="2167" spans="1:48" hidden="1" x14ac:dyDescent="0.3">
      <c r="A2167" s="1" t="s">
        <v>3888</v>
      </c>
      <c r="B2167" s="8" t="s">
        <v>3889</v>
      </c>
      <c r="C2167" s="3" t="str">
        <f>_xlfn.XLOOKUP(B2167,'[1]daily break down'!$D:$D,'[1]daily break down'!$E:$E,"")</f>
        <v>CENTRE</v>
      </c>
      <c r="D2167" s="1" t="s">
        <v>11</v>
      </c>
      <c r="E2167" s="1" t="s">
        <v>12</v>
      </c>
      <c r="F2167" s="3" t="s">
        <v>37</v>
      </c>
      <c r="G2167" s="1" t="s">
        <v>3888</v>
      </c>
      <c r="H2167" s="29" t="str">
        <f>_xlfn.XLOOKUP(B2167,[2]CALCULATION!$B:$B,[2]CALCULATION!$H:$H,"")</f>
        <v>ZTE</v>
      </c>
      <c r="I2167" s="26">
        <v>0</v>
      </c>
      <c r="J2167" s="26">
        <v>0</v>
      </c>
      <c r="K2167" s="26">
        <v>0</v>
      </c>
      <c r="L2167" s="26">
        <v>0</v>
      </c>
      <c r="M2167" s="26">
        <v>0</v>
      </c>
      <c r="N2167" s="26">
        <v>0</v>
      </c>
      <c r="O2167" s="26">
        <v>0</v>
      </c>
      <c r="P2167" s="114" t="s">
        <v>6364</v>
      </c>
      <c r="Q2167" s="42" t="s">
        <v>5538</v>
      </c>
      <c r="R2167" s="42"/>
      <c r="S2167" s="41" t="str" cm="1">
        <f t="array" ref="S2167">IFERROR(_xlfn.IFS(
U2167="MPR ISSUE","PDH",
U2167="BSS Hardware Issue","BSS",
U2167="Sites strategiques, MLL, Pylone, etc.","ENVTECH",
U2167="AKTIVCO DEFAUT GE &amp; POWER Cabinet","AKTIVCO",
U2167="AKTIVCO Coupure ENEO &amp; Baisse de tension","AKTIVCO GRID ONLY",
U2167="Coupure ENEO &amp; Baisse de tension","IHS GRID ONLY",
U2167="Defaut GE &amp; POWER Cabinet","IHS",
U2167="Sharing","Partners",
U2167="Sites strategiques &amp; DataCenter","SST &amp; DC",
U2167="Exclu","Exclu",
U2167="SAT","SAT",
U2167="SPARE-ISSUE","SPARE-ISSUE",
U2167="Fiber CAmtel","TRANS_FO_CAMTEL",
U2167="Fiber AOF","Fiber AOF",
U2167="Projet OCM (HUAWEI)","TRAVAUX-HUAWEI",
U2167="Projet OCM (NOKIA)","TRAVAUX-NOKIA",
U2167="ACCESS-ISSUE","ACCESS-ISSUE",
U2167="Projet OCM (ZTE, NOKIA, autres projets)","TRAVAUX OCM",
U2167="No root CAuse","No root cause",
U2167="ODU HS","PDH",
U2167="IP &amp; VLAN","PDH",
U2167="Warehouse HUAWEI","SPARE-ISSUE",
U2167="SPARE-HS","SPARE-ISSUE",
U2167="Power Telco","BSS",U2167="no impacts","no impacts"
),"")</f>
        <v>No root cause</v>
      </c>
      <c r="T2167" s="41" t="str" cm="1">
        <f t="array" ref="T2167">IFERROR(_xlfn.IFS(
U2167="MPR ISSUE","TX ISSUE",
U2167="BSS Hardware Issue","RAN ISSUE",
U2167="Sites strategiques, MLL, Pylone, etc.","ENVTECH",
U2167="AKTIVCO DEFAUT GE &amp; POWER Cabinet","POWER ISSUE",
U2167="AKTIVCO Coupure ENEO &amp; Baisse de tension","POWER ISSUE",
U2167="Coupure ENEO &amp; Baisse de tension","POWER ISSUE",
U2167="Defaut GE &amp; POWER Cabinet","POWER ISSUE",
U2167="Sharing","POWER ISSUE",
U2167="Sites strategiques &amp; DataCenter","POWER ISSUE",
U2167="Exclu","Exclu",
U2167="SAT","TX ISSUE",
U2167="SPARE-ISSUE","SPARE-ISSUE",
U2167="Fiber CAmtel","TX ISSUE",
U2167="Fiber AOF","TX ISSUE",
U2167="Projet OCM (HUAWEI)","TRAVAUX-HUAWEI",
U2167="Projet OCM (NOKIA)","TRAVAUX -NOKIA",
U2167="ACCESS-ISSUE","ACCESS-ISSUE",
U2167="Projet OCM (ZTE, NOKIA, autres projets)","TRAVAUX OCM",
U2167="No root CAuse","No root cause",
U2167="ODU HS","TX ISSUE",
U2167="IP &amp; VLAN","TX ISSUE",
U2167="Warehouse HUAWEI","SPARE-ISSUE",
U2167="SPARE-HS","SPARE-ISSUE",
U2167="Power Telco","RAN ISSUE",U2167="no impacts","no impacts"
),"")</f>
        <v>No root cause</v>
      </c>
      <c r="U2167" s="68" t="s">
        <v>5691</v>
      </c>
      <c r="V2167" s="41" t="str" cm="1">
        <f t="array" ref="V2167">IFERROR(_xlfn.IFS(
U2167="MPR ISSUE","ACTIVE",
U2167="BSS Hardware Issue","ACTIVE",
U2167="Sites strategiques, MLL, Pylone, etc.","PASSIVE",
U2167="AKTIVCO DEFAUT GE &amp; POWER Cabinet","PASSIVE",
U2167="AKTIVCO Coupure ENEO &amp; Baisse de tension","PASSIVE",
U2167="Coupure ENEO &amp; Baisse de tension","PASSIVE",
U2167="Defaut GE &amp; POWER Cabinet","PASSIVE",
U2167="Sharing","PASSIVE",
U2167="Sites strategiques &amp; DataCenter","PASSIVE",
U2167="Exclu","Exclu",
U2167="SAT","ACTIVE",
U2167="SPARE-ISSUE","SPARE-ISSUE",
U2167="Fiber CAmtel","ACTIVE",
U2167="Fiber AOF","ACTIVE",
U2167="Projet OCM (HUAWEI)","PLANNED WORKS",
U2167="Projet OCM (NOKIA)","PLANNED WORKS",
U2167="ACCESS-ISSUE","ACCESS-ISSUE",
U2167="Projet OCM (ZTE, NOKIA, autres projets)","PLANNED WORKS",
U2167="No root CAuse","No root cause",
U2167="ODU HS","ACTIVE",
U2167="IP &amp; VLAN","ACTIVE",
U2167="Warehouse HUAWEI","SPARE-ISSUE",
U2167="SPARE-HS","SPARE-ISSUE",
U2167="Power Telco","ACTIVE", U2167="no impacts","no impacts"
),"")</f>
        <v>No root cause</v>
      </c>
      <c r="W2167" s="113"/>
      <c r="X2167" s="113"/>
      <c r="Y2167" s="113"/>
      <c r="Z2167" s="113"/>
      <c r="AA2167" s="113"/>
      <c r="AB2167" s="17" t="s">
        <v>5465</v>
      </c>
      <c r="AC2167" s="17" t="str">
        <f>_xlfn.XLOOKUP(B2167,'INCIDENT-04-27-2026'!E:E,'INCIDENT-04-27-2026'!F:F,"")</f>
        <v/>
      </c>
      <c r="AD2167" s="9"/>
      <c r="AE2167" s="7" t="s">
        <v>5465</v>
      </c>
      <c r="AF2167" s="6" t="str">
        <f>_xlfn.XLOOKUP(B2167,'[13]Input_27-04'!$B:$B,'[13]Input_27-04'!$M:$M,"")</f>
        <v/>
      </c>
      <c r="AG2167" s="7"/>
      <c r="AH2167" s="3"/>
      <c r="AI2167" s="18" t="str">
        <f>_xlfn.XLOOKUP(B2167,'[3]Cells Huawei 27042026 10h'!$B:$B,'[3]Cells Huawei 27042026 10h'!$T:$T,"")</f>
        <v/>
      </c>
      <c r="AJ2167" s="18" t="str">
        <f>_xlfn.XLOOKUP(B2167,'[3]Cells Huawei 27042026 15h'!$B:$B,'[3]Cells Huawei 27042026 15h'!$T:$T,"")</f>
        <v/>
      </c>
      <c r="AK2167" s="18" t="str">
        <f>_xlfn.XLOOKUP(B2167,'[4]cells down 27042026 11h28'!$B:$B,'[4]cells down 27042026 11h28'!$R:$R,"")</f>
        <v/>
      </c>
      <c r="AL2167" s="18" t="str">
        <f>_xlfn.XLOOKUP(B2167,'[4]cells down 27042026 18h01'!$B:$B,'[4]cells down 27042026 18h01'!$R:$R,"")</f>
        <v/>
      </c>
      <c r="AM2167" s="18" t="str">
        <f>_xlfn.XLOOKUP(B2167,'[5]cell downs 27042026 11h'!$B:$B,'[5]cell downs 27042026 11h'!$R:$R,"")</f>
        <v/>
      </c>
      <c r="AN2167" s="18" t="str">
        <f>_xlfn.XLOOKUP(B2167,'[5]cell downs 27042026 17h40'!$B:$B,'[5]cell downs 27042026 17h40'!$R:$R,"")</f>
        <v/>
      </c>
      <c r="AO2167" s="18" t="str">
        <f>_xlfn.XLOOKUP(B2167,'[6]ALL SITES DOWN'!$D:$D,'[6]ALL SITES DOWN'!$J:$J,"")</f>
        <v/>
      </c>
      <c r="AP2167" s="18" t="str">
        <f>_xlfn.XLOOKUP(B2167,'[7]ALL SITES DOWN'!$D:$D,'[7]ALL SITES DOWN'!$J:$J,"")</f>
        <v/>
      </c>
      <c r="AQ2167" s="9" t="str">
        <f>_xlfn.XLOOKUP(B2167,[8]sheet1!$AC:$AC,[8]sheet1!$AF:$AF,"")</f>
        <v/>
      </c>
      <c r="AR2167" s="14"/>
      <c r="AS2167" s="14" t="s">
        <v>5465</v>
      </c>
      <c r="AT2167" s="14" t="str">
        <f>_xlfn.XLOOKUP(B2167,'[9]cell downs 18042026 17h'!$B:$B,'[9]cell downs 18042026 17h'!$B:$B,"")</f>
        <v/>
      </c>
      <c r="AU2167" s="14" t="str">
        <f>_xlfn.XLOOKUP(B2167,'[10]Cells Huawei 19042026 15h'!$B:$B,'[10]Cells Huawei 19042026 15h'!$B:$B,"")</f>
        <v/>
      </c>
      <c r="AV2167" s="9" t="str">
        <f>_xlfn.XLOOKUP(B2167,'[11]cells down 19042026 9H40'!$B:$B,'[11]cells down 19042026 9H40'!$B:$B,"")</f>
        <v/>
      </c>
    </row>
    <row r="2168" spans="1:48" hidden="1" x14ac:dyDescent="0.3">
      <c r="A2168" s="1" t="s">
        <v>3890</v>
      </c>
      <c r="B2168" s="8" t="s">
        <v>3891</v>
      </c>
      <c r="C2168" s="3" t="str">
        <f>_xlfn.XLOOKUP(B2168,'[1]daily break down'!$D:$D,'[1]daily break down'!$E:$E,"")</f>
        <v>CENTRE</v>
      </c>
      <c r="D2168" s="1" t="s">
        <v>11</v>
      </c>
      <c r="E2168" s="1" t="s">
        <v>66</v>
      </c>
      <c r="F2168" s="3" t="s">
        <v>37</v>
      </c>
      <c r="G2168" s="1" t="s">
        <v>3890</v>
      </c>
      <c r="H2168" s="29" t="str">
        <f>_xlfn.XLOOKUP(B2168,[2]CALCULATION!$B:$B,[2]CALCULATION!$H:$H,"")</f>
        <v>ZTE</v>
      </c>
      <c r="I2168" s="26">
        <v>0</v>
      </c>
      <c r="J2168" s="26">
        <v>0</v>
      </c>
      <c r="K2168" s="26">
        <v>0</v>
      </c>
      <c r="L2168" s="26">
        <v>0</v>
      </c>
      <c r="M2168" s="26">
        <v>0</v>
      </c>
      <c r="N2168" s="26">
        <v>0</v>
      </c>
      <c r="O2168" s="26">
        <v>0</v>
      </c>
      <c r="P2168" s="114" t="s">
        <v>6364</v>
      </c>
      <c r="Q2168" s="42" t="s">
        <v>5538</v>
      </c>
      <c r="R2168" s="42"/>
      <c r="S2168" s="41" t="str" cm="1">
        <f t="array" ref="S2168">IFERROR(_xlfn.IFS(
U2168="MPR ISSUE","PDH",
U2168="BSS Hardware Issue","BSS",
U2168="Sites strategiques, MLL, Pylone, etc.","ENVTECH",
U2168="AKTIVCO DEFAUT GE &amp; POWER Cabinet","AKTIVCO",
U2168="AKTIVCO Coupure ENEO &amp; Baisse de tension","AKTIVCO GRID ONLY",
U2168="Coupure ENEO &amp; Baisse de tension","IHS GRID ONLY",
U2168="Defaut GE &amp; POWER Cabinet","IHS",
U2168="Sharing","Partners",
U2168="Sites strategiques &amp; DataCenter","SST &amp; DC",
U2168="Exclu","Exclu",
U2168="SAT","SAT",
U2168="SPARE-ISSUE","SPARE-ISSUE",
U2168="Fiber CAmtel","TRANS_FO_CAMTEL",
U2168="Fiber AOF","Fiber AOF",
U2168="Projet OCM (HUAWEI)","TRAVAUX-HUAWEI",
U2168="Projet OCM (NOKIA)","TRAVAUX-NOKIA",
U2168="ACCESS-ISSUE","ACCESS-ISSUE",
U2168="Projet OCM (ZTE, NOKIA, autres projets)","TRAVAUX OCM",
U2168="No root CAuse","No root cause",
U2168="ODU HS","PDH",
U2168="IP &amp; VLAN","PDH",
U2168="Warehouse HUAWEI","SPARE-ISSUE",
U2168="SPARE-HS","SPARE-ISSUE",
U2168="Power Telco","BSS",U2168="no impacts","no impacts"
),"")</f>
        <v>No root cause</v>
      </c>
      <c r="T2168" s="41" t="str" cm="1">
        <f t="array" ref="T2168">IFERROR(_xlfn.IFS(
U2168="MPR ISSUE","TX ISSUE",
U2168="BSS Hardware Issue","RAN ISSUE",
U2168="Sites strategiques, MLL, Pylone, etc.","ENVTECH",
U2168="AKTIVCO DEFAUT GE &amp; POWER Cabinet","POWER ISSUE",
U2168="AKTIVCO Coupure ENEO &amp; Baisse de tension","POWER ISSUE",
U2168="Coupure ENEO &amp; Baisse de tension","POWER ISSUE",
U2168="Defaut GE &amp; POWER Cabinet","POWER ISSUE",
U2168="Sharing","POWER ISSUE",
U2168="Sites strategiques &amp; DataCenter","POWER ISSUE",
U2168="Exclu","Exclu",
U2168="SAT","TX ISSUE",
U2168="SPARE-ISSUE","SPARE-ISSUE",
U2168="Fiber CAmtel","TX ISSUE",
U2168="Fiber AOF","TX ISSUE",
U2168="Projet OCM (HUAWEI)","TRAVAUX-HUAWEI",
U2168="Projet OCM (NOKIA)","TRAVAUX -NOKIA",
U2168="ACCESS-ISSUE","ACCESS-ISSUE",
U2168="Projet OCM (ZTE, NOKIA, autres projets)","TRAVAUX OCM",
U2168="No root CAuse","No root cause",
U2168="ODU HS","TX ISSUE",
U2168="IP &amp; VLAN","TX ISSUE",
U2168="Warehouse HUAWEI","SPARE-ISSUE",
U2168="SPARE-HS","SPARE-ISSUE",
U2168="Power Telco","RAN ISSUE",U2168="no impacts","no impacts"
),"")</f>
        <v>No root cause</v>
      </c>
      <c r="U2168" s="68" t="s">
        <v>5691</v>
      </c>
      <c r="V2168" s="41" t="str" cm="1">
        <f t="array" ref="V2168">IFERROR(_xlfn.IFS(
U2168="MPR ISSUE","ACTIVE",
U2168="BSS Hardware Issue","ACTIVE",
U2168="Sites strategiques, MLL, Pylone, etc.","PASSIVE",
U2168="AKTIVCO DEFAUT GE &amp; POWER Cabinet","PASSIVE",
U2168="AKTIVCO Coupure ENEO &amp; Baisse de tension","PASSIVE",
U2168="Coupure ENEO &amp; Baisse de tension","PASSIVE",
U2168="Defaut GE &amp; POWER Cabinet","PASSIVE",
U2168="Sharing","PASSIVE",
U2168="Sites strategiques &amp; DataCenter","PASSIVE",
U2168="Exclu","Exclu",
U2168="SAT","ACTIVE",
U2168="SPARE-ISSUE","SPARE-ISSUE",
U2168="Fiber CAmtel","ACTIVE",
U2168="Fiber AOF","ACTIVE",
U2168="Projet OCM (HUAWEI)","PLANNED WORKS",
U2168="Projet OCM (NOKIA)","PLANNED WORKS",
U2168="ACCESS-ISSUE","ACCESS-ISSUE",
U2168="Projet OCM (ZTE, NOKIA, autres projets)","PLANNED WORKS",
U2168="No root CAuse","No root cause",
U2168="ODU HS","ACTIVE",
U2168="IP &amp; VLAN","ACTIVE",
U2168="Warehouse HUAWEI","SPARE-ISSUE",
U2168="SPARE-HS","SPARE-ISSUE",
U2168="Power Telco","ACTIVE", U2168="no impacts","no impacts"
),"")</f>
        <v>No root cause</v>
      </c>
      <c r="W2168" s="113"/>
      <c r="X2168" s="113"/>
      <c r="Y2168" s="113"/>
      <c r="Z2168" s="113"/>
      <c r="AA2168" s="113"/>
      <c r="AB2168" s="17" t="s">
        <v>5465</v>
      </c>
      <c r="AC2168" s="17" t="str">
        <f>_xlfn.XLOOKUP(B2168,'INCIDENT-04-27-2026'!E:E,'INCIDENT-04-27-2026'!F:F,"")</f>
        <v/>
      </c>
      <c r="AD2168" s="9"/>
      <c r="AE2168" s="7" t="s">
        <v>5465</v>
      </c>
      <c r="AF2168" s="6" t="str">
        <f>_xlfn.XLOOKUP(B2168,'[13]Input_27-04'!$B:$B,'[13]Input_27-04'!$M:$M,"")</f>
        <v/>
      </c>
      <c r="AG2168" s="7"/>
      <c r="AH2168" s="3"/>
      <c r="AI2168" s="18" t="str">
        <f>_xlfn.XLOOKUP(B2168,'[3]Cells Huawei 27042026 10h'!$B:$B,'[3]Cells Huawei 27042026 10h'!$T:$T,"")</f>
        <v/>
      </c>
      <c r="AJ2168" s="18" t="str">
        <f>_xlfn.XLOOKUP(B2168,'[3]Cells Huawei 27042026 15h'!$B:$B,'[3]Cells Huawei 27042026 15h'!$T:$T,"")</f>
        <v/>
      </c>
      <c r="AK2168" s="18" t="str">
        <f>_xlfn.XLOOKUP(B2168,'[4]cells down 27042026 11h28'!$B:$B,'[4]cells down 27042026 11h28'!$R:$R,"")</f>
        <v/>
      </c>
      <c r="AL2168" s="18" t="str">
        <f>_xlfn.XLOOKUP(B2168,'[4]cells down 27042026 18h01'!$B:$B,'[4]cells down 27042026 18h01'!$R:$R,"")</f>
        <v/>
      </c>
      <c r="AM2168" s="18" t="str">
        <f>_xlfn.XLOOKUP(B2168,'[5]cell downs 27042026 11h'!$B:$B,'[5]cell downs 27042026 11h'!$R:$R,"")</f>
        <v/>
      </c>
      <c r="AN2168" s="18" t="str">
        <f>_xlfn.XLOOKUP(B2168,'[5]cell downs 27042026 17h40'!$B:$B,'[5]cell downs 27042026 17h40'!$R:$R,"")</f>
        <v/>
      </c>
      <c r="AO2168" s="18" t="str">
        <f>_xlfn.XLOOKUP(B2168,'[6]ALL SITES DOWN'!$D:$D,'[6]ALL SITES DOWN'!$J:$J,"")</f>
        <v/>
      </c>
      <c r="AP2168" s="18" t="str">
        <f>_xlfn.XLOOKUP(B2168,'[7]ALL SITES DOWN'!$D:$D,'[7]ALL SITES DOWN'!$J:$J,"")</f>
        <v/>
      </c>
      <c r="AQ2168" s="9" t="str">
        <f>_xlfn.XLOOKUP(B2168,[8]sheet1!$AC:$AC,[8]sheet1!$AF:$AF,"")</f>
        <v/>
      </c>
      <c r="AR2168" s="14"/>
      <c r="AS2168" s="14" t="s">
        <v>5465</v>
      </c>
      <c r="AT2168" s="14" t="str">
        <f>_xlfn.XLOOKUP(B2168,'[9]cell downs 18042026 17h'!$B:$B,'[9]cell downs 18042026 17h'!$B:$B,"")</f>
        <v/>
      </c>
      <c r="AU2168" s="14" t="str">
        <f>_xlfn.XLOOKUP(B2168,'[10]Cells Huawei 19042026 15h'!$B:$B,'[10]Cells Huawei 19042026 15h'!$B:$B,"")</f>
        <v/>
      </c>
      <c r="AV2168" s="9" t="str">
        <f>_xlfn.XLOOKUP(B2168,'[11]cells down 19042026 9H40'!$B:$B,'[11]cells down 19042026 9H40'!$B:$B,"")</f>
        <v/>
      </c>
    </row>
    <row r="2169" spans="1:48" hidden="1" x14ac:dyDescent="0.3">
      <c r="A2169" s="1" t="s">
        <v>3892</v>
      </c>
      <c r="B2169" s="8" t="s">
        <v>3893</v>
      </c>
      <c r="C2169" s="3" t="str">
        <f>_xlfn.XLOOKUP(B2169,'[1]daily break down'!$D:$D,'[1]daily break down'!$E:$E,"")</f>
        <v>CENTRE</v>
      </c>
      <c r="D2169" s="1" t="s">
        <v>11</v>
      </c>
      <c r="E2169" s="1" t="s">
        <v>3894</v>
      </c>
      <c r="F2169" s="3" t="s">
        <v>37</v>
      </c>
      <c r="G2169" s="1" t="s">
        <v>3892</v>
      </c>
      <c r="H2169" s="29" t="str">
        <f>_xlfn.XLOOKUP(B2169,[2]CALCULATION!$B:$B,[2]CALCULATION!$H:$H,"")</f>
        <v>ZTE</v>
      </c>
      <c r="I2169" s="26">
        <v>0</v>
      </c>
      <c r="J2169" s="26">
        <v>0</v>
      </c>
      <c r="K2169" s="26">
        <v>0</v>
      </c>
      <c r="L2169" s="26">
        <v>0</v>
      </c>
      <c r="M2169" s="26">
        <v>0</v>
      </c>
      <c r="N2169" s="26">
        <v>0</v>
      </c>
      <c r="O2169" s="26">
        <v>0</v>
      </c>
      <c r="P2169" s="114" t="s">
        <v>6364</v>
      </c>
      <c r="Q2169" s="42" t="s">
        <v>5538</v>
      </c>
      <c r="R2169" s="42"/>
      <c r="S2169" s="41" t="str" cm="1">
        <f t="array" ref="S2169">IFERROR(_xlfn.IFS(
U2169="MPR ISSUE","PDH",
U2169="BSS Hardware Issue","BSS",
U2169="Sites strategiques, MLL, Pylone, etc.","ENVTECH",
U2169="AKTIVCO DEFAUT GE &amp; POWER Cabinet","AKTIVCO",
U2169="AKTIVCO Coupure ENEO &amp; Baisse de tension","AKTIVCO GRID ONLY",
U2169="Coupure ENEO &amp; Baisse de tension","IHS GRID ONLY",
U2169="Defaut GE &amp; POWER Cabinet","IHS",
U2169="Sharing","Partners",
U2169="Sites strategiques &amp; DataCenter","SST &amp; DC",
U2169="Exclu","Exclu",
U2169="SAT","SAT",
U2169="SPARE-ISSUE","SPARE-ISSUE",
U2169="Fiber CAmtel","TRANS_FO_CAMTEL",
U2169="Fiber AOF","Fiber AOF",
U2169="Projet OCM (HUAWEI)","TRAVAUX-HUAWEI",
U2169="Projet OCM (NOKIA)","TRAVAUX-NOKIA",
U2169="ACCESS-ISSUE","ACCESS-ISSUE",
U2169="Projet OCM (ZTE, NOKIA, autres projets)","TRAVAUX OCM",
U2169="No root CAuse","No root cause",
U2169="ODU HS","PDH",
U2169="IP &amp; VLAN","PDH",
U2169="Warehouse HUAWEI","SPARE-ISSUE",
U2169="SPARE-HS","SPARE-ISSUE",
U2169="Power Telco","BSS",U2169="no impacts","no impacts"
),"")</f>
        <v>No root cause</v>
      </c>
      <c r="T2169" s="41" t="str" cm="1">
        <f t="array" ref="T2169">IFERROR(_xlfn.IFS(
U2169="MPR ISSUE","TX ISSUE",
U2169="BSS Hardware Issue","RAN ISSUE",
U2169="Sites strategiques, MLL, Pylone, etc.","ENVTECH",
U2169="AKTIVCO DEFAUT GE &amp; POWER Cabinet","POWER ISSUE",
U2169="AKTIVCO Coupure ENEO &amp; Baisse de tension","POWER ISSUE",
U2169="Coupure ENEO &amp; Baisse de tension","POWER ISSUE",
U2169="Defaut GE &amp; POWER Cabinet","POWER ISSUE",
U2169="Sharing","POWER ISSUE",
U2169="Sites strategiques &amp; DataCenter","POWER ISSUE",
U2169="Exclu","Exclu",
U2169="SAT","TX ISSUE",
U2169="SPARE-ISSUE","SPARE-ISSUE",
U2169="Fiber CAmtel","TX ISSUE",
U2169="Fiber AOF","TX ISSUE",
U2169="Projet OCM (HUAWEI)","TRAVAUX-HUAWEI",
U2169="Projet OCM (NOKIA)","TRAVAUX -NOKIA",
U2169="ACCESS-ISSUE","ACCESS-ISSUE",
U2169="Projet OCM (ZTE, NOKIA, autres projets)","TRAVAUX OCM",
U2169="No root CAuse","No root cause",
U2169="ODU HS","TX ISSUE",
U2169="IP &amp; VLAN","TX ISSUE",
U2169="Warehouse HUAWEI","SPARE-ISSUE",
U2169="SPARE-HS","SPARE-ISSUE",
U2169="Power Telco","RAN ISSUE",U2169="no impacts","no impacts"
),"")</f>
        <v>No root cause</v>
      </c>
      <c r="U2169" s="68" t="s">
        <v>5691</v>
      </c>
      <c r="V2169" s="41" t="str" cm="1">
        <f t="array" ref="V2169">IFERROR(_xlfn.IFS(
U2169="MPR ISSUE","ACTIVE",
U2169="BSS Hardware Issue","ACTIVE",
U2169="Sites strategiques, MLL, Pylone, etc.","PASSIVE",
U2169="AKTIVCO DEFAUT GE &amp; POWER Cabinet","PASSIVE",
U2169="AKTIVCO Coupure ENEO &amp; Baisse de tension","PASSIVE",
U2169="Coupure ENEO &amp; Baisse de tension","PASSIVE",
U2169="Defaut GE &amp; POWER Cabinet","PASSIVE",
U2169="Sharing","PASSIVE",
U2169="Sites strategiques &amp; DataCenter","PASSIVE",
U2169="Exclu","Exclu",
U2169="SAT","ACTIVE",
U2169="SPARE-ISSUE","SPARE-ISSUE",
U2169="Fiber CAmtel","ACTIVE",
U2169="Fiber AOF","ACTIVE",
U2169="Projet OCM (HUAWEI)","PLANNED WORKS",
U2169="Projet OCM (NOKIA)","PLANNED WORKS",
U2169="ACCESS-ISSUE","ACCESS-ISSUE",
U2169="Projet OCM (ZTE, NOKIA, autres projets)","PLANNED WORKS",
U2169="No root CAuse","No root cause",
U2169="ODU HS","ACTIVE",
U2169="IP &amp; VLAN","ACTIVE",
U2169="Warehouse HUAWEI","SPARE-ISSUE",
U2169="SPARE-HS","SPARE-ISSUE",
U2169="Power Telco","ACTIVE", U2169="no impacts","no impacts"
),"")</f>
        <v>No root cause</v>
      </c>
      <c r="W2169" s="113"/>
      <c r="X2169" s="113"/>
      <c r="Y2169" s="113"/>
      <c r="Z2169" s="113"/>
      <c r="AA2169" s="113"/>
      <c r="AB2169" s="17" t="s">
        <v>5465</v>
      </c>
      <c r="AC2169" s="17" t="str">
        <f>_xlfn.XLOOKUP(B2169,'INCIDENT-04-27-2026'!E:E,'INCIDENT-04-27-2026'!F:F,"")</f>
        <v/>
      </c>
      <c r="AD2169" s="9"/>
      <c r="AE2169" s="7" t="s">
        <v>5465</v>
      </c>
      <c r="AF2169" s="6" t="str">
        <f>_xlfn.XLOOKUP(B2169,'[13]Input_27-04'!$B:$B,'[13]Input_27-04'!$M:$M,"")</f>
        <v/>
      </c>
      <c r="AG2169" s="7"/>
      <c r="AH2169" s="3"/>
      <c r="AI2169" s="18" t="str">
        <f>_xlfn.XLOOKUP(B2169,'[3]Cells Huawei 27042026 10h'!$B:$B,'[3]Cells Huawei 27042026 10h'!$T:$T,"")</f>
        <v/>
      </c>
      <c r="AJ2169" s="18" t="str">
        <f>_xlfn.XLOOKUP(B2169,'[3]Cells Huawei 27042026 15h'!$B:$B,'[3]Cells Huawei 27042026 15h'!$T:$T,"")</f>
        <v/>
      </c>
      <c r="AK2169" s="18" t="str">
        <f>_xlfn.XLOOKUP(B2169,'[4]cells down 27042026 11h28'!$B:$B,'[4]cells down 27042026 11h28'!$R:$R,"")</f>
        <v/>
      </c>
      <c r="AL2169" s="18" t="str">
        <f>_xlfn.XLOOKUP(B2169,'[4]cells down 27042026 18h01'!$B:$B,'[4]cells down 27042026 18h01'!$R:$R,"")</f>
        <v/>
      </c>
      <c r="AM2169" s="18" t="str">
        <f>_xlfn.XLOOKUP(B2169,'[5]cell downs 27042026 11h'!$B:$B,'[5]cell downs 27042026 11h'!$R:$R,"")</f>
        <v/>
      </c>
      <c r="AN2169" s="18" t="str">
        <f>_xlfn.XLOOKUP(B2169,'[5]cell downs 27042026 17h40'!$B:$B,'[5]cell downs 27042026 17h40'!$R:$R,"")</f>
        <v/>
      </c>
      <c r="AO2169" s="18" t="str">
        <f>_xlfn.XLOOKUP(B2169,'[6]ALL SITES DOWN'!$D:$D,'[6]ALL SITES DOWN'!$J:$J,"")</f>
        <v/>
      </c>
      <c r="AP2169" s="18" t="str">
        <f>_xlfn.XLOOKUP(B2169,'[7]ALL SITES DOWN'!$D:$D,'[7]ALL SITES DOWN'!$J:$J,"")</f>
        <v/>
      </c>
      <c r="AQ2169" s="9" t="str">
        <f>_xlfn.XLOOKUP(B2169,[8]sheet1!$AC:$AC,[8]sheet1!$AF:$AF,"")</f>
        <v/>
      </c>
      <c r="AR2169" s="14"/>
      <c r="AS2169" s="14" t="s">
        <v>5465</v>
      </c>
      <c r="AT2169" s="14" t="str">
        <f>_xlfn.XLOOKUP(B2169,'[9]cell downs 18042026 17h'!$B:$B,'[9]cell downs 18042026 17h'!$B:$B,"")</f>
        <v/>
      </c>
      <c r="AU2169" s="14" t="str">
        <f>_xlfn.XLOOKUP(B2169,'[10]Cells Huawei 19042026 15h'!$B:$B,'[10]Cells Huawei 19042026 15h'!$B:$B,"")</f>
        <v/>
      </c>
      <c r="AV2169" s="9" t="str">
        <f>_xlfn.XLOOKUP(B2169,'[11]cells down 19042026 9H40'!$B:$B,'[11]cells down 19042026 9H40'!$B:$B,"")</f>
        <v/>
      </c>
    </row>
    <row r="2170" spans="1:48" hidden="1" x14ac:dyDescent="0.3">
      <c r="A2170" s="1" t="s">
        <v>3922</v>
      </c>
      <c r="B2170" s="8" t="s">
        <v>3923</v>
      </c>
      <c r="C2170" s="3" t="str">
        <f>_xlfn.XLOOKUP(B2170,'[1]daily break down'!$D:$D,'[1]daily break down'!$E:$E,"")</f>
        <v>LITTORAL</v>
      </c>
      <c r="D2170" s="1" t="s">
        <v>11</v>
      </c>
      <c r="E2170" s="1" t="s">
        <v>1130</v>
      </c>
      <c r="F2170" s="3" t="s">
        <v>31</v>
      </c>
      <c r="G2170" s="1" t="s">
        <v>3924</v>
      </c>
      <c r="H2170" s="29" t="str">
        <f>_xlfn.XLOOKUP(B2170,[2]CALCULATION!$B:$B,[2]CALCULATION!$H:$H,"")</f>
        <v>ZTE</v>
      </c>
      <c r="I2170" s="26">
        <v>0</v>
      </c>
      <c r="J2170" s="26">
        <v>0</v>
      </c>
      <c r="K2170" s="26">
        <v>0</v>
      </c>
      <c r="L2170" s="26">
        <v>0</v>
      </c>
      <c r="M2170" s="26">
        <v>0</v>
      </c>
      <c r="N2170" s="26">
        <v>0</v>
      </c>
      <c r="O2170" s="26">
        <v>0</v>
      </c>
      <c r="P2170" s="114" t="s">
        <v>6364</v>
      </c>
      <c r="Q2170" s="42" t="s">
        <v>5538</v>
      </c>
      <c r="R2170" s="42"/>
      <c r="S2170" s="41" t="str" cm="1">
        <f t="array" ref="S2170">IFERROR(_xlfn.IFS(
U2170="MPR ISSUE","PDH",
U2170="BSS Hardware Issue","BSS",
U2170="Sites strategiques, MLL, Pylone, etc.","ENVTECH",
U2170="AKTIVCO DEFAUT GE &amp; POWER Cabinet","AKTIVCO",
U2170="AKTIVCO Coupure ENEO &amp; Baisse de tension","AKTIVCO GRID ONLY",
U2170="Coupure ENEO &amp; Baisse de tension","IHS GRID ONLY",
U2170="Defaut GE &amp; POWER Cabinet","IHS",
U2170="Sharing","Partners",
U2170="Sites strategiques &amp; DataCenter","SST &amp; DC",
U2170="Exclu","Exclu",
U2170="SAT","SAT",
U2170="SPARE-ISSUE","SPARE-ISSUE",
U2170="Fiber CAmtel","TRANS_FO_CAMTEL",
U2170="Fiber AOF","Fiber AOF",
U2170="Projet OCM (HUAWEI)","TRAVAUX-HUAWEI",
U2170="Projet OCM (NOKIA)","TRAVAUX-NOKIA",
U2170="ACCESS-ISSUE","ACCESS-ISSUE",
U2170="Projet OCM (ZTE, NOKIA, autres projets)","TRAVAUX OCM",
U2170="No root CAuse","No root cause",
U2170="ODU HS","PDH",
U2170="IP &amp; VLAN","PDH",
U2170="Warehouse HUAWEI","SPARE-ISSUE",
U2170="SPARE-HS","SPARE-ISSUE",
U2170="Power Telco","BSS",U2170="no impacts","no impacts"
),"")</f>
        <v>No root cause</v>
      </c>
      <c r="T2170" s="41" t="str" cm="1">
        <f t="array" ref="T2170">IFERROR(_xlfn.IFS(
U2170="MPR ISSUE","TX ISSUE",
U2170="BSS Hardware Issue","RAN ISSUE",
U2170="Sites strategiques, MLL, Pylone, etc.","ENVTECH",
U2170="AKTIVCO DEFAUT GE &amp; POWER Cabinet","POWER ISSUE",
U2170="AKTIVCO Coupure ENEO &amp; Baisse de tension","POWER ISSUE",
U2170="Coupure ENEO &amp; Baisse de tension","POWER ISSUE",
U2170="Defaut GE &amp; POWER Cabinet","POWER ISSUE",
U2170="Sharing","POWER ISSUE",
U2170="Sites strategiques &amp; DataCenter","POWER ISSUE",
U2170="Exclu","Exclu",
U2170="SAT","TX ISSUE",
U2170="SPARE-ISSUE","SPARE-ISSUE",
U2170="Fiber CAmtel","TX ISSUE",
U2170="Fiber AOF","TX ISSUE",
U2170="Projet OCM (HUAWEI)","TRAVAUX-HUAWEI",
U2170="Projet OCM (NOKIA)","TRAVAUX -NOKIA",
U2170="ACCESS-ISSUE","ACCESS-ISSUE",
U2170="Projet OCM (ZTE, NOKIA, autres projets)","TRAVAUX OCM",
U2170="No root CAuse","No root cause",
U2170="ODU HS","TX ISSUE",
U2170="IP &amp; VLAN","TX ISSUE",
U2170="Warehouse HUAWEI","SPARE-ISSUE",
U2170="SPARE-HS","SPARE-ISSUE",
U2170="Power Telco","RAN ISSUE",U2170="no impacts","no impacts"
),"")</f>
        <v>No root cause</v>
      </c>
      <c r="U2170" s="68" t="s">
        <v>5691</v>
      </c>
      <c r="V2170" s="41" t="str" cm="1">
        <f t="array" ref="V2170">IFERROR(_xlfn.IFS(
U2170="MPR ISSUE","ACTIVE",
U2170="BSS Hardware Issue","ACTIVE",
U2170="Sites strategiques, MLL, Pylone, etc.","PASSIVE",
U2170="AKTIVCO DEFAUT GE &amp; POWER Cabinet","PASSIVE",
U2170="AKTIVCO Coupure ENEO &amp; Baisse de tension","PASSIVE",
U2170="Coupure ENEO &amp; Baisse de tension","PASSIVE",
U2170="Defaut GE &amp; POWER Cabinet","PASSIVE",
U2170="Sharing","PASSIVE",
U2170="Sites strategiques &amp; DataCenter","PASSIVE",
U2170="Exclu","Exclu",
U2170="SAT","ACTIVE",
U2170="SPARE-ISSUE","SPARE-ISSUE",
U2170="Fiber CAmtel","ACTIVE",
U2170="Fiber AOF","ACTIVE",
U2170="Projet OCM (HUAWEI)","PLANNED WORKS",
U2170="Projet OCM (NOKIA)","PLANNED WORKS",
U2170="ACCESS-ISSUE","ACCESS-ISSUE",
U2170="Projet OCM (ZTE, NOKIA, autres projets)","PLANNED WORKS",
U2170="No root CAuse","No root cause",
U2170="ODU HS","ACTIVE",
U2170="IP &amp; VLAN","ACTIVE",
U2170="Warehouse HUAWEI","SPARE-ISSUE",
U2170="SPARE-HS","SPARE-ISSUE",
U2170="Power Telco","ACTIVE", U2170="no impacts","no impacts"
),"")</f>
        <v>No root cause</v>
      </c>
      <c r="W2170" s="113"/>
      <c r="X2170" s="113"/>
      <c r="Y2170" s="113"/>
      <c r="Z2170" s="113"/>
      <c r="AA2170" s="113"/>
      <c r="AB2170" s="17" t="s">
        <v>5465</v>
      </c>
      <c r="AC2170" s="17" t="str">
        <f>_xlfn.XLOOKUP(B2170,'INCIDENT-04-27-2026'!E:E,'INCIDENT-04-27-2026'!F:F,"")</f>
        <v/>
      </c>
      <c r="AD2170" s="9"/>
      <c r="AE2170" s="7" t="s">
        <v>5465</v>
      </c>
      <c r="AF2170" s="6" t="str">
        <f>_xlfn.XLOOKUP(B2170,'[13]Input_27-04'!$B:$B,'[13]Input_27-04'!$M:$M,"")</f>
        <v/>
      </c>
      <c r="AG2170" s="7"/>
      <c r="AH2170" s="3"/>
      <c r="AI2170" s="18" t="str">
        <f>_xlfn.XLOOKUP(B2170,'[3]Cells Huawei 27042026 10h'!$B:$B,'[3]Cells Huawei 27042026 10h'!$T:$T,"")</f>
        <v/>
      </c>
      <c r="AJ2170" s="18" t="str">
        <f>_xlfn.XLOOKUP(B2170,'[3]Cells Huawei 27042026 15h'!$B:$B,'[3]Cells Huawei 27042026 15h'!$T:$T,"")</f>
        <v/>
      </c>
      <c r="AK2170" s="18" t="str">
        <f>_xlfn.XLOOKUP(B2170,'[4]cells down 27042026 11h28'!$B:$B,'[4]cells down 27042026 11h28'!$R:$R,"")</f>
        <v/>
      </c>
      <c r="AL2170" s="18" t="str">
        <f>_xlfn.XLOOKUP(B2170,'[4]cells down 27042026 18h01'!$B:$B,'[4]cells down 27042026 18h01'!$R:$R,"")</f>
        <v/>
      </c>
      <c r="AM2170" s="18" t="str">
        <f>_xlfn.XLOOKUP(B2170,'[5]cell downs 27042026 11h'!$B:$B,'[5]cell downs 27042026 11h'!$R:$R,"")</f>
        <v/>
      </c>
      <c r="AN2170" s="18" t="str">
        <f>_xlfn.XLOOKUP(B2170,'[5]cell downs 27042026 17h40'!$B:$B,'[5]cell downs 27042026 17h40'!$R:$R,"")</f>
        <v/>
      </c>
      <c r="AO2170" s="18" t="str">
        <f>_xlfn.XLOOKUP(B2170,'[6]ALL SITES DOWN'!$D:$D,'[6]ALL SITES DOWN'!$J:$J,"")</f>
        <v/>
      </c>
      <c r="AP2170" s="18" t="str">
        <f>_xlfn.XLOOKUP(B2170,'[7]ALL SITES DOWN'!$D:$D,'[7]ALL SITES DOWN'!$J:$J,"")</f>
        <v/>
      </c>
      <c r="AQ2170" s="9" t="str">
        <f>_xlfn.XLOOKUP(B2170,[8]sheet1!$AC:$AC,[8]sheet1!$AF:$AF,"")</f>
        <v/>
      </c>
      <c r="AR2170" s="14"/>
      <c r="AS2170" s="14" t="s">
        <v>5465</v>
      </c>
      <c r="AT2170" s="14" t="str">
        <f>_xlfn.XLOOKUP(B2170,'[9]cell downs 18042026 17h'!$B:$B,'[9]cell downs 18042026 17h'!$B:$B,"")</f>
        <v/>
      </c>
      <c r="AU2170" s="14" t="str">
        <f>_xlfn.XLOOKUP(B2170,'[10]Cells Huawei 19042026 15h'!$B:$B,'[10]Cells Huawei 19042026 15h'!$B:$B,"")</f>
        <v/>
      </c>
      <c r="AV2170" s="9" t="str">
        <f>_xlfn.XLOOKUP(B2170,'[11]cells down 19042026 9H40'!$B:$B,'[11]cells down 19042026 9H40'!$B:$B,"")</f>
        <v/>
      </c>
    </row>
    <row r="2171" spans="1:48" hidden="1" x14ac:dyDescent="0.3">
      <c r="A2171" s="1" t="s">
        <v>3925</v>
      </c>
      <c r="B2171" s="8" t="s">
        <v>3926</v>
      </c>
      <c r="C2171" s="3" t="str">
        <f>_xlfn.XLOOKUP(B2171,'[1]daily break down'!$D:$D,'[1]daily break down'!$E:$E,"")</f>
        <v>CENTRE</v>
      </c>
      <c r="D2171" s="1" t="s">
        <v>21</v>
      </c>
      <c r="E2171" s="1" t="s">
        <v>125</v>
      </c>
      <c r="F2171" s="3" t="s">
        <v>69</v>
      </c>
      <c r="G2171" s="1" t="s">
        <v>3927</v>
      </c>
      <c r="H2171" s="28" t="str">
        <f>_xlfn.XLOOKUP(B2171,[2]CALCULATION!$B:$B,[2]CALCULATION!$H:$H,"")</f>
        <v>NOKIA</v>
      </c>
      <c r="I2171" s="26">
        <v>0</v>
      </c>
      <c r="J2171" s="26">
        <v>0</v>
      </c>
      <c r="K2171" s="26">
        <v>0</v>
      </c>
      <c r="L2171" s="26">
        <v>0</v>
      </c>
      <c r="M2171" s="26">
        <v>0</v>
      </c>
      <c r="N2171" s="26">
        <v>0</v>
      </c>
      <c r="O2171" s="26">
        <v>0</v>
      </c>
      <c r="P2171" s="114" t="s">
        <v>6364</v>
      </c>
      <c r="Q2171" s="42" t="s">
        <v>5538</v>
      </c>
      <c r="R2171" s="42"/>
      <c r="S2171" s="41" t="str" cm="1">
        <f t="array" ref="S2171">IFERROR(_xlfn.IFS(
U2171="MPR ISSUE","PDH",
U2171="BSS Hardware Issue","BSS",
U2171="Sites strategiques, MLL, Pylone, etc.","ENVTECH",
U2171="AKTIVCO DEFAUT GE &amp; POWER Cabinet","AKTIVCO",
U2171="AKTIVCO Coupure ENEO &amp; Baisse de tension","AKTIVCO GRID ONLY",
U2171="Coupure ENEO &amp; Baisse de tension","IHS GRID ONLY",
U2171="Defaut GE &amp; POWER Cabinet","IHS",
U2171="Sharing","Partners",
U2171="Sites strategiques &amp; DataCenter","SST &amp; DC",
U2171="Exclu","Exclu",
U2171="SAT","SAT",
U2171="SPARE-ISSUE","SPARE-ISSUE",
U2171="Fiber CAmtel","TRANS_FO_CAMTEL",
U2171="Fiber AOF","Fiber AOF",
U2171="Projet OCM (HUAWEI)","TRAVAUX-HUAWEI",
U2171="Projet OCM (NOKIA)","TRAVAUX-NOKIA",
U2171="ACCESS-ISSUE","ACCESS-ISSUE",
U2171="Projet OCM (ZTE, NOKIA, autres projets)","TRAVAUX OCM",
U2171="No root CAuse","No root cause",
U2171="ODU HS","PDH",
U2171="IP &amp; VLAN","PDH",
U2171="Warehouse HUAWEI","SPARE-ISSUE",
U2171="SPARE-HS","SPARE-ISSUE",
U2171="Power Telco","BSS",U2171="no impacts","no impacts"
),"")</f>
        <v>No root cause</v>
      </c>
      <c r="T2171" s="41" t="str" cm="1">
        <f t="array" ref="T2171">IFERROR(_xlfn.IFS(
U2171="MPR ISSUE","TX ISSUE",
U2171="BSS Hardware Issue","RAN ISSUE",
U2171="Sites strategiques, MLL, Pylone, etc.","ENVTECH",
U2171="AKTIVCO DEFAUT GE &amp; POWER Cabinet","POWER ISSUE",
U2171="AKTIVCO Coupure ENEO &amp; Baisse de tension","POWER ISSUE",
U2171="Coupure ENEO &amp; Baisse de tension","POWER ISSUE",
U2171="Defaut GE &amp; POWER Cabinet","POWER ISSUE",
U2171="Sharing","POWER ISSUE",
U2171="Sites strategiques &amp; DataCenter","POWER ISSUE",
U2171="Exclu","Exclu",
U2171="SAT","TX ISSUE",
U2171="SPARE-ISSUE","SPARE-ISSUE",
U2171="Fiber CAmtel","TX ISSUE",
U2171="Fiber AOF","TX ISSUE",
U2171="Projet OCM (HUAWEI)","TRAVAUX-HUAWEI",
U2171="Projet OCM (NOKIA)","TRAVAUX -NOKIA",
U2171="ACCESS-ISSUE","ACCESS-ISSUE",
U2171="Projet OCM (ZTE, NOKIA, autres projets)","TRAVAUX OCM",
U2171="No root CAuse","No root cause",
U2171="ODU HS","TX ISSUE",
U2171="IP &amp; VLAN","TX ISSUE",
U2171="Warehouse HUAWEI","SPARE-ISSUE",
U2171="SPARE-HS","SPARE-ISSUE",
U2171="Power Telco","RAN ISSUE",U2171="no impacts","no impacts"
),"")</f>
        <v>No root cause</v>
      </c>
      <c r="U2171" s="68" t="s">
        <v>5691</v>
      </c>
      <c r="V2171" s="41" t="str" cm="1">
        <f t="array" ref="V2171">IFERROR(_xlfn.IFS(
U2171="MPR ISSUE","ACTIVE",
U2171="BSS Hardware Issue","ACTIVE",
U2171="Sites strategiques, MLL, Pylone, etc.","PASSIVE",
U2171="AKTIVCO DEFAUT GE &amp; POWER Cabinet","PASSIVE",
U2171="AKTIVCO Coupure ENEO &amp; Baisse de tension","PASSIVE",
U2171="Coupure ENEO &amp; Baisse de tension","PASSIVE",
U2171="Defaut GE &amp; POWER Cabinet","PASSIVE",
U2171="Sharing","PASSIVE",
U2171="Sites strategiques &amp; DataCenter","PASSIVE",
U2171="Exclu","Exclu",
U2171="SAT","ACTIVE",
U2171="SPARE-ISSUE","SPARE-ISSUE",
U2171="Fiber CAmtel","ACTIVE",
U2171="Fiber AOF","ACTIVE",
U2171="Projet OCM (HUAWEI)","PLANNED WORKS",
U2171="Projet OCM (NOKIA)","PLANNED WORKS",
U2171="ACCESS-ISSUE","ACCESS-ISSUE",
U2171="Projet OCM (ZTE, NOKIA, autres projets)","PLANNED WORKS",
U2171="No root CAuse","No root cause",
U2171="ODU HS","ACTIVE",
U2171="IP &amp; VLAN","ACTIVE",
U2171="Warehouse HUAWEI","SPARE-ISSUE",
U2171="SPARE-HS","SPARE-ISSUE",
U2171="Power Telco","ACTIVE", U2171="no impacts","no impacts"
),"")</f>
        <v>No root cause</v>
      </c>
      <c r="W2171" s="113"/>
      <c r="X2171" s="113"/>
      <c r="Y2171" s="113"/>
      <c r="Z2171" s="113"/>
      <c r="AA2171" s="113"/>
      <c r="AB2171" s="17" t="s">
        <v>5465</v>
      </c>
      <c r="AC2171" s="17" t="str">
        <f>_xlfn.XLOOKUP(B2171,'INCIDENT-04-27-2026'!E:E,'INCIDENT-04-27-2026'!F:F,"")</f>
        <v/>
      </c>
      <c r="AD2171" s="9"/>
      <c r="AE2171" s="7" t="s">
        <v>5465</v>
      </c>
      <c r="AF2171" s="6" t="str">
        <f>_xlfn.XLOOKUP(B2171,'[13]Input_27-04'!$B:$B,'[13]Input_27-04'!$M:$M,"")</f>
        <v/>
      </c>
      <c r="AG2171" s="7"/>
      <c r="AH2171" s="3"/>
      <c r="AI2171" s="18" t="str">
        <f>_xlfn.XLOOKUP(B2171,'[3]Cells Huawei 27042026 10h'!$B:$B,'[3]Cells Huawei 27042026 10h'!$T:$T,"")</f>
        <v/>
      </c>
      <c r="AJ2171" s="18" t="str">
        <f>_xlfn.XLOOKUP(B2171,'[3]Cells Huawei 27042026 15h'!$B:$B,'[3]Cells Huawei 27042026 15h'!$T:$T,"")</f>
        <v/>
      </c>
      <c r="AK2171" s="18" t="str">
        <f>_xlfn.XLOOKUP(B2171,'[4]cells down 27042026 11h28'!$B:$B,'[4]cells down 27042026 11h28'!$R:$R,"")</f>
        <v/>
      </c>
      <c r="AL2171" s="18" t="str">
        <f>_xlfn.XLOOKUP(B2171,'[4]cells down 27042026 18h01'!$B:$B,'[4]cells down 27042026 18h01'!$R:$R,"")</f>
        <v/>
      </c>
      <c r="AM2171" s="18" t="str">
        <f>_xlfn.XLOOKUP(B2171,'[5]cell downs 27042026 11h'!$B:$B,'[5]cell downs 27042026 11h'!$R:$R,"")</f>
        <v/>
      </c>
      <c r="AN2171" s="18" t="str">
        <f>_xlfn.XLOOKUP(B2171,'[5]cell downs 27042026 17h40'!$B:$B,'[5]cell downs 27042026 17h40'!$R:$R,"")</f>
        <v/>
      </c>
      <c r="AO2171" s="18" t="str">
        <f>_xlfn.XLOOKUP(B2171,'[6]ALL SITES DOWN'!$D:$D,'[6]ALL SITES DOWN'!$J:$J,"")</f>
        <v/>
      </c>
      <c r="AP2171" s="18" t="str">
        <f>_xlfn.XLOOKUP(B2171,'[7]ALL SITES DOWN'!$D:$D,'[7]ALL SITES DOWN'!$J:$J,"")</f>
        <v/>
      </c>
      <c r="AQ2171" s="9" t="str">
        <f>_xlfn.XLOOKUP(B2171,[8]sheet1!$AC:$AC,[8]sheet1!$AF:$AF,"")</f>
        <v/>
      </c>
      <c r="AR2171" s="14"/>
      <c r="AS2171" s="14" t="s">
        <v>5465</v>
      </c>
      <c r="AT2171" s="14" t="str">
        <f>_xlfn.XLOOKUP(B2171,'[9]cell downs 18042026 17h'!$B:$B,'[9]cell downs 18042026 17h'!$B:$B,"")</f>
        <v/>
      </c>
      <c r="AU2171" s="14" t="str">
        <f>_xlfn.XLOOKUP(B2171,'[10]Cells Huawei 19042026 15h'!$B:$B,'[10]Cells Huawei 19042026 15h'!$B:$B,"")</f>
        <v/>
      </c>
      <c r="AV2171" s="9" t="str">
        <f>_xlfn.XLOOKUP(B2171,'[11]cells down 19042026 9H40'!$B:$B,'[11]cells down 19042026 9H40'!$B:$B,"")</f>
        <v/>
      </c>
    </row>
    <row r="2172" spans="1:48" hidden="1" x14ac:dyDescent="0.3">
      <c r="A2172" s="1" t="s">
        <v>3749</v>
      </c>
      <c r="B2172" s="8" t="s">
        <v>3750</v>
      </c>
      <c r="C2172" s="3" t="str">
        <f>_xlfn.XLOOKUP(B2172,'[1]daily break down'!$D:$D,'[1]daily break down'!$E:$E,"")</f>
        <v>EXTREME-NORD</v>
      </c>
      <c r="D2172" s="1" t="s">
        <v>11</v>
      </c>
      <c r="E2172" s="1" t="s">
        <v>12</v>
      </c>
      <c r="F2172" s="3" t="s">
        <v>55</v>
      </c>
      <c r="G2172" s="1" t="s">
        <v>185</v>
      </c>
      <c r="H2172" s="27" t="str">
        <f>_xlfn.XLOOKUP(B2172,[2]CALCULATION!$B:$B,[2]CALCULATION!$H:$H,"")</f>
        <v>Huawei</v>
      </c>
      <c r="I2172" s="26">
        <v>0</v>
      </c>
      <c r="J2172" s="26">
        <v>0</v>
      </c>
      <c r="K2172" s="26">
        <v>0</v>
      </c>
      <c r="L2172" s="26">
        <v>0</v>
      </c>
      <c r="M2172" s="26">
        <v>0</v>
      </c>
      <c r="N2172" s="26">
        <v>1.3029416464773582</v>
      </c>
      <c r="O2172" s="26">
        <v>0</v>
      </c>
      <c r="P2172" s="114" t="s">
        <v>6364</v>
      </c>
      <c r="Q2172" s="42" t="s">
        <v>6353</v>
      </c>
      <c r="R2172" s="42"/>
      <c r="S2172" s="41" t="str" cm="1">
        <f t="array" ref="S2172">IFERROR(_xlfn.IFS(
U2172="MPR ISSUE","PDH",
U2172="BSS Hardware Issue","BSS",
U2172="Sites strategiques, MLL, Pylone, etc.","ENVTECH",
U2172="AKTIVCO DEFAUT GE &amp; POWER Cabinet","AKTIVCO",
U2172="AKTIVCO Coupure ENEO &amp; Baisse de tension","AKTIVCO GRID ONLY",
U2172="Coupure ENEO &amp; Baisse de tension","IHS GRID ONLY",
U2172="Defaut GE &amp; POWER Cabinet","IHS",
U2172="Sharing","Partners",
U2172="Sites strategiques &amp; DataCenter","SST &amp; DC",
U2172="Exclu","Exclu",
U2172="SAT","SAT",
U2172="SPARE-ISSUE","SPARE-ISSUE",
U2172="Fiber CAmtel","TRANS_FO_CAMTEL",
U2172="Fiber AOF","Fiber AOF",
U2172="Projet OCM (HUAWEI)","TRAVAUX-HUAWEI",
U2172="Projet OCM (NOKIA)","TRAVAUX-NOKIA",
U2172="ACCESS-ISSUE","ACCESS-ISSUE",
U2172="Projet OCM (ZTE, NOKIA, autres projets)","TRAVAUX OCM",
U2172="No root CAuse","No root cause",
U2172="ODU HS","PDH",
U2172="IP &amp; VLAN","PDH",
U2172="Warehouse HUAWEI","SPARE-ISSUE",
U2172="SPARE-HS","SPARE-ISSUE",
U2172="Power Telco","BSS",U2172="no impacts","no impacts"
),"")</f>
        <v/>
      </c>
      <c r="T2172" s="41" t="str" cm="1">
        <f t="array" ref="T2172">IFERROR(_xlfn.IFS(
U2172="MPR ISSUE","TX ISSUE",
U2172="BSS Hardware Issue","RAN ISSUE",
U2172="Sites strategiques, MLL, Pylone, etc.","ENVTECH",
U2172="AKTIVCO DEFAUT GE &amp; POWER Cabinet","POWER ISSUE",
U2172="AKTIVCO Coupure ENEO &amp; Baisse de tension","POWER ISSUE",
U2172="Coupure ENEO &amp; Baisse de tension","POWER ISSUE",
U2172="Defaut GE &amp; POWER Cabinet","POWER ISSUE",
U2172="Sharing","POWER ISSUE",
U2172="Sites strategiques &amp; DataCenter","POWER ISSUE",
U2172="Exclu","Exclu",
U2172="SAT","TX ISSUE",
U2172="SPARE-ISSUE","SPARE-ISSUE",
U2172="Fiber CAmtel","TX ISSUE",
U2172="Fiber AOF","TX ISSUE",
U2172="Projet OCM (HUAWEI)","TRAVAUX-HUAWEI",
U2172="Projet OCM (NOKIA)","TRAVAUX -NOKIA",
U2172="ACCESS-ISSUE","ACCESS-ISSUE",
U2172="Projet OCM (ZTE, NOKIA, autres projets)","TRAVAUX OCM",
U2172="No root CAuse","No root cause",
U2172="ODU HS","TX ISSUE",
U2172="IP &amp; VLAN","TX ISSUE",
U2172="Warehouse HUAWEI","SPARE-ISSUE",
U2172="SPARE-HS","SPARE-ISSUE",
U2172="Power Telco","RAN ISSUE",U2172="no impacts","no impacts"
),"")</f>
        <v/>
      </c>
      <c r="U2172" s="68"/>
      <c r="V2172" s="41" t="str" cm="1">
        <f t="array" ref="V2172">IFERROR(_xlfn.IFS(
U2172="MPR ISSUE","ACTIVE",
U2172="BSS Hardware Issue","ACTIVE",
U2172="Sites strategiques, MLL, Pylone, etc.","PASSIVE",
U2172="AKTIVCO DEFAUT GE &amp; POWER Cabinet","PASSIVE",
U2172="AKTIVCO Coupure ENEO &amp; Baisse de tension","PASSIVE",
U2172="Coupure ENEO &amp; Baisse de tension","PASSIVE",
U2172="Defaut GE &amp; POWER Cabinet","PASSIVE",
U2172="Sharing","PASSIVE",
U2172="Sites strategiques &amp; DataCenter","PASSIVE",
U2172="Exclu","Exclu",
U2172="SAT","ACTIVE",
U2172="SPARE-ISSUE","SPARE-ISSUE",
U2172="Fiber CAmtel","ACTIVE",
U2172="Fiber AOF","ACTIVE",
U2172="Projet OCM (HUAWEI)","PLANNED WORKS",
U2172="Projet OCM (NOKIA)","PLANNED WORKS",
U2172="ACCESS-ISSUE","ACCESS-ISSUE",
U2172="Projet OCM (ZTE, NOKIA, autres projets)","PLANNED WORKS",
U2172="No root CAuse","No root cause",
U2172="ODU HS","ACTIVE",
U2172="IP &amp; VLAN","ACTIVE",
U2172="Warehouse HUAWEI","SPARE-ISSUE",
U2172="SPARE-HS","SPARE-ISSUE",
U2172="Power Telco","ACTIVE", U2172="no impacts","no impacts"
),"")</f>
        <v/>
      </c>
      <c r="W2172" s="113"/>
      <c r="X2172" s="113"/>
      <c r="Y2172" s="113"/>
      <c r="Z2172" s="113"/>
      <c r="AA2172" s="113"/>
      <c r="AB2172" s="17" t="s">
        <v>5465</v>
      </c>
      <c r="AC2172" s="17" t="str">
        <f>_xlfn.XLOOKUP(B2172,'INCIDENT-04-27-2026'!E:E,'INCIDENT-04-27-2026'!F:F,"")</f>
        <v/>
      </c>
      <c r="AD2172" s="9"/>
      <c r="AE2172" s="7" t="s">
        <v>5465</v>
      </c>
      <c r="AF2172" s="6" t="str">
        <f>_xlfn.XLOOKUP(B2172,'[13]Input_27-04'!$B:$B,'[13]Input_27-04'!$M:$M,"")</f>
        <v/>
      </c>
      <c r="AG2172" s="7"/>
      <c r="AH2172" s="3"/>
      <c r="AI2172" s="18" t="str">
        <f>_xlfn.XLOOKUP(B2172,'[3]Cells Huawei 27042026 10h'!$B:$B,'[3]Cells Huawei 27042026 10h'!$T:$T,"")</f>
        <v/>
      </c>
      <c r="AJ2172" s="18" t="str">
        <f>_xlfn.XLOOKUP(B2172,'[3]Cells Huawei 27042026 15h'!$B:$B,'[3]Cells Huawei 27042026 15h'!$T:$T,"")</f>
        <v/>
      </c>
      <c r="AK2172" s="18" t="str">
        <f>_xlfn.XLOOKUP(B2172,'[4]cells down 27042026 11h28'!$B:$B,'[4]cells down 27042026 11h28'!$R:$R,"")</f>
        <v/>
      </c>
      <c r="AL2172" s="18" t="str">
        <f>_xlfn.XLOOKUP(B2172,'[4]cells down 27042026 18h01'!$B:$B,'[4]cells down 27042026 18h01'!$R:$R,"")</f>
        <v/>
      </c>
      <c r="AM2172" s="18" t="str">
        <f>_xlfn.XLOOKUP(B2172,'[5]cell downs 27042026 11h'!$B:$B,'[5]cell downs 27042026 11h'!$R:$R,"")</f>
        <v/>
      </c>
      <c r="AN2172" s="18" t="str">
        <f>_xlfn.XLOOKUP(B2172,'[5]cell downs 27042026 17h40'!$B:$B,'[5]cell downs 27042026 17h40'!$R:$R,"")</f>
        <v/>
      </c>
      <c r="AO2172" s="18" t="str">
        <f>_xlfn.XLOOKUP(B2172,'[6]ALL SITES DOWN'!$D:$D,'[6]ALL SITES DOWN'!$J:$J,"")</f>
        <v/>
      </c>
      <c r="AP2172" s="18" t="str">
        <f>_xlfn.XLOOKUP(B2172,'[7]ALL SITES DOWN'!$D:$D,'[7]ALL SITES DOWN'!$J:$J,"")</f>
        <v/>
      </c>
      <c r="AQ2172" s="9" t="str">
        <f>_xlfn.XLOOKUP(B2172,[8]sheet1!$AC:$AC,[8]sheet1!$AF:$AF,"")</f>
        <v/>
      </c>
      <c r="AR2172" s="14"/>
      <c r="AS2172" s="14" t="s">
        <v>5465</v>
      </c>
      <c r="AT2172" s="14" t="str">
        <f>_xlfn.XLOOKUP(B2172,'[9]cell downs 18042026 17h'!$B:$B,'[9]cell downs 18042026 17h'!$B:$B,"")</f>
        <v/>
      </c>
      <c r="AU2172" s="14" t="str">
        <f>_xlfn.XLOOKUP(B2172,'[10]Cells Huawei 19042026 15h'!$B:$B,'[10]Cells Huawei 19042026 15h'!$B:$B,"")</f>
        <v/>
      </c>
      <c r="AV2172" s="9" t="str">
        <f>_xlfn.XLOOKUP(B2172,'[11]cells down 19042026 9H40'!$B:$B,'[11]cells down 19042026 9H40'!$B:$B,"")</f>
        <v/>
      </c>
    </row>
    <row r="2173" spans="1:48" hidden="1" x14ac:dyDescent="0.3">
      <c r="A2173" s="1" t="s">
        <v>3928</v>
      </c>
      <c r="B2173" s="8" t="s">
        <v>3929</v>
      </c>
      <c r="C2173" s="3" t="str">
        <f>_xlfn.XLOOKUP(B2173,'[1]daily break down'!$D:$D,'[1]daily break down'!$E:$E,"")</f>
        <v>CENTRE</v>
      </c>
      <c r="D2173" s="1" t="s">
        <v>11</v>
      </c>
      <c r="E2173" s="1" t="s">
        <v>66</v>
      </c>
      <c r="F2173" s="3" t="s">
        <v>37</v>
      </c>
      <c r="G2173" s="1" t="s">
        <v>3930</v>
      </c>
      <c r="H2173" s="29" t="str">
        <f>_xlfn.XLOOKUP(B2173,[2]CALCULATION!$B:$B,[2]CALCULATION!$H:$H,"")</f>
        <v>ZTE</v>
      </c>
      <c r="I2173" s="26">
        <v>0</v>
      </c>
      <c r="J2173" s="26">
        <v>0</v>
      </c>
      <c r="K2173" s="26">
        <v>0</v>
      </c>
      <c r="L2173" s="26">
        <v>0</v>
      </c>
      <c r="M2173" s="26">
        <v>0</v>
      </c>
      <c r="N2173" s="26">
        <v>0</v>
      </c>
      <c r="O2173" s="26">
        <v>0</v>
      </c>
      <c r="P2173" s="114" t="s">
        <v>6364</v>
      </c>
      <c r="Q2173" s="42" t="s">
        <v>5538</v>
      </c>
      <c r="R2173" s="42"/>
      <c r="S2173" s="41" t="str" cm="1">
        <f t="array" ref="S2173">IFERROR(_xlfn.IFS(
U2173="MPR ISSUE","PDH",
U2173="BSS Hardware Issue","BSS",
U2173="Sites strategiques, MLL, Pylone, etc.","ENVTECH",
U2173="AKTIVCO DEFAUT GE &amp; POWER Cabinet","AKTIVCO",
U2173="AKTIVCO Coupure ENEO &amp; Baisse de tension","AKTIVCO GRID ONLY",
U2173="Coupure ENEO &amp; Baisse de tension","IHS GRID ONLY",
U2173="Defaut GE &amp; POWER Cabinet","IHS",
U2173="Sharing","Partners",
U2173="Sites strategiques &amp; DataCenter","SST &amp; DC",
U2173="Exclu","Exclu",
U2173="SAT","SAT",
U2173="SPARE-ISSUE","SPARE-ISSUE",
U2173="Fiber CAmtel","TRANS_FO_CAMTEL",
U2173="Fiber AOF","Fiber AOF",
U2173="Projet OCM (HUAWEI)","TRAVAUX-HUAWEI",
U2173="Projet OCM (NOKIA)","TRAVAUX-NOKIA",
U2173="ACCESS-ISSUE","ACCESS-ISSUE",
U2173="Projet OCM (ZTE, NOKIA, autres projets)","TRAVAUX OCM",
U2173="No root CAuse","No root cause",
U2173="ODU HS","PDH",
U2173="IP &amp; VLAN","PDH",
U2173="Warehouse HUAWEI","SPARE-ISSUE",
U2173="SPARE-HS","SPARE-ISSUE",
U2173="Power Telco","BSS",U2173="no impacts","no impacts"
),"")</f>
        <v>No root cause</v>
      </c>
      <c r="T2173" s="41" t="str" cm="1">
        <f t="array" ref="T2173">IFERROR(_xlfn.IFS(
U2173="MPR ISSUE","TX ISSUE",
U2173="BSS Hardware Issue","RAN ISSUE",
U2173="Sites strategiques, MLL, Pylone, etc.","ENVTECH",
U2173="AKTIVCO DEFAUT GE &amp; POWER Cabinet","POWER ISSUE",
U2173="AKTIVCO Coupure ENEO &amp; Baisse de tension","POWER ISSUE",
U2173="Coupure ENEO &amp; Baisse de tension","POWER ISSUE",
U2173="Defaut GE &amp; POWER Cabinet","POWER ISSUE",
U2173="Sharing","POWER ISSUE",
U2173="Sites strategiques &amp; DataCenter","POWER ISSUE",
U2173="Exclu","Exclu",
U2173="SAT","TX ISSUE",
U2173="SPARE-ISSUE","SPARE-ISSUE",
U2173="Fiber CAmtel","TX ISSUE",
U2173="Fiber AOF","TX ISSUE",
U2173="Projet OCM (HUAWEI)","TRAVAUX-HUAWEI",
U2173="Projet OCM (NOKIA)","TRAVAUX -NOKIA",
U2173="ACCESS-ISSUE","ACCESS-ISSUE",
U2173="Projet OCM (ZTE, NOKIA, autres projets)","TRAVAUX OCM",
U2173="No root CAuse","No root cause",
U2173="ODU HS","TX ISSUE",
U2173="IP &amp; VLAN","TX ISSUE",
U2173="Warehouse HUAWEI","SPARE-ISSUE",
U2173="SPARE-HS","SPARE-ISSUE",
U2173="Power Telco","RAN ISSUE",U2173="no impacts","no impacts"
),"")</f>
        <v>No root cause</v>
      </c>
      <c r="U2173" s="68" t="s">
        <v>5691</v>
      </c>
      <c r="V2173" s="41" t="str" cm="1">
        <f t="array" ref="V2173">IFERROR(_xlfn.IFS(
U2173="MPR ISSUE","ACTIVE",
U2173="BSS Hardware Issue","ACTIVE",
U2173="Sites strategiques, MLL, Pylone, etc.","PASSIVE",
U2173="AKTIVCO DEFAUT GE &amp; POWER Cabinet","PASSIVE",
U2173="AKTIVCO Coupure ENEO &amp; Baisse de tension","PASSIVE",
U2173="Coupure ENEO &amp; Baisse de tension","PASSIVE",
U2173="Defaut GE &amp; POWER Cabinet","PASSIVE",
U2173="Sharing","PASSIVE",
U2173="Sites strategiques &amp; DataCenter","PASSIVE",
U2173="Exclu","Exclu",
U2173="SAT","ACTIVE",
U2173="SPARE-ISSUE","SPARE-ISSUE",
U2173="Fiber CAmtel","ACTIVE",
U2173="Fiber AOF","ACTIVE",
U2173="Projet OCM (HUAWEI)","PLANNED WORKS",
U2173="Projet OCM (NOKIA)","PLANNED WORKS",
U2173="ACCESS-ISSUE","ACCESS-ISSUE",
U2173="Projet OCM (ZTE, NOKIA, autres projets)","PLANNED WORKS",
U2173="No root CAuse","No root cause",
U2173="ODU HS","ACTIVE",
U2173="IP &amp; VLAN","ACTIVE",
U2173="Warehouse HUAWEI","SPARE-ISSUE",
U2173="SPARE-HS","SPARE-ISSUE",
U2173="Power Telco","ACTIVE", U2173="no impacts","no impacts"
),"")</f>
        <v>No root cause</v>
      </c>
      <c r="W2173" s="113"/>
      <c r="X2173" s="113"/>
      <c r="Y2173" s="113"/>
      <c r="Z2173" s="113"/>
      <c r="AA2173" s="113"/>
      <c r="AB2173" s="17" t="s">
        <v>5465</v>
      </c>
      <c r="AC2173" s="17" t="str">
        <f>_xlfn.XLOOKUP(B2173,'INCIDENT-04-27-2026'!E:E,'INCIDENT-04-27-2026'!F:F,"")</f>
        <v/>
      </c>
      <c r="AD2173" s="9"/>
      <c r="AE2173" s="7" t="s">
        <v>5465</v>
      </c>
      <c r="AF2173" s="6" t="str">
        <f>_xlfn.XLOOKUP(B2173,'[13]Input_27-04'!$B:$B,'[13]Input_27-04'!$M:$M,"")</f>
        <v/>
      </c>
      <c r="AG2173" s="7"/>
      <c r="AH2173" s="3"/>
      <c r="AI2173" s="18" t="str">
        <f>_xlfn.XLOOKUP(B2173,'[3]Cells Huawei 27042026 10h'!$B:$B,'[3]Cells Huawei 27042026 10h'!$T:$T,"")</f>
        <v/>
      </c>
      <c r="AJ2173" s="18" t="str">
        <f>_xlfn.XLOOKUP(B2173,'[3]Cells Huawei 27042026 15h'!$B:$B,'[3]Cells Huawei 27042026 15h'!$T:$T,"")</f>
        <v/>
      </c>
      <c r="AK2173" s="18" t="str">
        <f>_xlfn.XLOOKUP(B2173,'[4]cells down 27042026 11h28'!$B:$B,'[4]cells down 27042026 11h28'!$R:$R,"")</f>
        <v/>
      </c>
      <c r="AL2173" s="18" t="str">
        <f>_xlfn.XLOOKUP(B2173,'[4]cells down 27042026 18h01'!$B:$B,'[4]cells down 27042026 18h01'!$R:$R,"")</f>
        <v/>
      </c>
      <c r="AM2173" s="18" t="str">
        <f>_xlfn.XLOOKUP(B2173,'[5]cell downs 27042026 11h'!$B:$B,'[5]cell downs 27042026 11h'!$R:$R,"")</f>
        <v/>
      </c>
      <c r="AN2173" s="18" t="str">
        <f>_xlfn.XLOOKUP(B2173,'[5]cell downs 27042026 17h40'!$B:$B,'[5]cell downs 27042026 17h40'!$R:$R,"")</f>
        <v/>
      </c>
      <c r="AO2173" s="18" t="str">
        <f>_xlfn.XLOOKUP(B2173,'[6]ALL SITES DOWN'!$D:$D,'[6]ALL SITES DOWN'!$J:$J,"")</f>
        <v/>
      </c>
      <c r="AP2173" s="18" t="str">
        <f>_xlfn.XLOOKUP(B2173,'[7]ALL SITES DOWN'!$D:$D,'[7]ALL SITES DOWN'!$J:$J,"")</f>
        <v/>
      </c>
      <c r="AQ2173" s="9" t="str">
        <f>_xlfn.XLOOKUP(B2173,[8]sheet1!$AC:$AC,[8]sheet1!$AF:$AF,"")</f>
        <v/>
      </c>
      <c r="AR2173" s="14"/>
      <c r="AS2173" s="14" t="s">
        <v>5465</v>
      </c>
      <c r="AT2173" s="14" t="str">
        <f>_xlfn.XLOOKUP(B2173,'[9]cell downs 18042026 17h'!$B:$B,'[9]cell downs 18042026 17h'!$B:$B,"")</f>
        <v/>
      </c>
      <c r="AU2173" s="14" t="str">
        <f>_xlfn.XLOOKUP(B2173,'[10]Cells Huawei 19042026 15h'!$B:$B,'[10]Cells Huawei 19042026 15h'!$B:$B,"")</f>
        <v/>
      </c>
      <c r="AV2173" s="9" t="str">
        <f>_xlfn.XLOOKUP(B2173,'[11]cells down 19042026 9H40'!$B:$B,'[11]cells down 19042026 9H40'!$B:$B,"")</f>
        <v/>
      </c>
    </row>
    <row r="2174" spans="1:48" hidden="1" x14ac:dyDescent="0.3">
      <c r="A2174" s="1" t="s">
        <v>3934</v>
      </c>
      <c r="B2174" s="8" t="s">
        <v>3935</v>
      </c>
      <c r="C2174" s="3" t="str">
        <f>_xlfn.XLOOKUP(B2174,'[1]daily break down'!$D:$D,'[1]daily break down'!$E:$E,"")</f>
        <v>LITTORAL</v>
      </c>
      <c r="D2174" s="1" t="s">
        <v>18</v>
      </c>
      <c r="E2174" s="1" t="s">
        <v>18</v>
      </c>
      <c r="F2174" s="3" t="s">
        <v>31</v>
      </c>
      <c r="G2174" s="1" t="s">
        <v>3886</v>
      </c>
      <c r="H2174" s="29" t="str">
        <f>_xlfn.XLOOKUP(B2174,[2]CALCULATION!$B:$B,[2]CALCULATION!$H:$H,"")</f>
        <v>ZTE</v>
      </c>
      <c r="I2174" s="26">
        <v>0</v>
      </c>
      <c r="J2174" s="26">
        <v>0</v>
      </c>
      <c r="K2174" s="26">
        <v>0</v>
      </c>
      <c r="L2174" s="26">
        <v>0</v>
      </c>
      <c r="M2174" s="26">
        <v>0</v>
      </c>
      <c r="N2174" s="26">
        <v>0</v>
      </c>
      <c r="O2174" s="26">
        <v>0</v>
      </c>
      <c r="P2174" s="114" t="s">
        <v>6364</v>
      </c>
      <c r="Q2174" s="42" t="s">
        <v>5538</v>
      </c>
      <c r="R2174" s="42"/>
      <c r="S2174" s="41" t="str" cm="1">
        <f t="array" ref="S2174">IFERROR(_xlfn.IFS(
U2174="MPR ISSUE","PDH",
U2174="BSS Hardware Issue","BSS",
U2174="Sites strategiques, MLL, Pylone, etc.","ENVTECH",
U2174="AKTIVCO DEFAUT GE &amp; POWER Cabinet","AKTIVCO",
U2174="AKTIVCO Coupure ENEO &amp; Baisse de tension","AKTIVCO GRID ONLY",
U2174="Coupure ENEO &amp; Baisse de tension","IHS GRID ONLY",
U2174="Defaut GE &amp; POWER Cabinet","IHS",
U2174="Sharing","Partners",
U2174="Sites strategiques &amp; DataCenter","SST &amp; DC",
U2174="Exclu","Exclu",
U2174="SAT","SAT",
U2174="SPARE-ISSUE","SPARE-ISSUE",
U2174="Fiber CAmtel","TRANS_FO_CAMTEL",
U2174="Fiber AOF","Fiber AOF",
U2174="Projet OCM (HUAWEI)","TRAVAUX-HUAWEI",
U2174="Projet OCM (NOKIA)","TRAVAUX-NOKIA",
U2174="ACCESS-ISSUE","ACCESS-ISSUE",
U2174="Projet OCM (ZTE, NOKIA, autres projets)","TRAVAUX OCM",
U2174="No root CAuse","No root cause",
U2174="ODU HS","PDH",
U2174="IP &amp; VLAN","PDH",
U2174="Warehouse HUAWEI","SPARE-ISSUE",
U2174="SPARE-HS","SPARE-ISSUE",
U2174="Power Telco","BSS",U2174="no impacts","no impacts"
),"")</f>
        <v>No root cause</v>
      </c>
      <c r="T2174" s="41" t="str" cm="1">
        <f t="array" ref="T2174">IFERROR(_xlfn.IFS(
U2174="MPR ISSUE","TX ISSUE",
U2174="BSS Hardware Issue","RAN ISSUE",
U2174="Sites strategiques, MLL, Pylone, etc.","ENVTECH",
U2174="AKTIVCO DEFAUT GE &amp; POWER Cabinet","POWER ISSUE",
U2174="AKTIVCO Coupure ENEO &amp; Baisse de tension","POWER ISSUE",
U2174="Coupure ENEO &amp; Baisse de tension","POWER ISSUE",
U2174="Defaut GE &amp; POWER Cabinet","POWER ISSUE",
U2174="Sharing","POWER ISSUE",
U2174="Sites strategiques &amp; DataCenter","POWER ISSUE",
U2174="Exclu","Exclu",
U2174="SAT","TX ISSUE",
U2174="SPARE-ISSUE","SPARE-ISSUE",
U2174="Fiber CAmtel","TX ISSUE",
U2174="Fiber AOF","TX ISSUE",
U2174="Projet OCM (HUAWEI)","TRAVAUX-HUAWEI",
U2174="Projet OCM (NOKIA)","TRAVAUX -NOKIA",
U2174="ACCESS-ISSUE","ACCESS-ISSUE",
U2174="Projet OCM (ZTE, NOKIA, autres projets)","TRAVAUX OCM",
U2174="No root CAuse","No root cause",
U2174="ODU HS","TX ISSUE",
U2174="IP &amp; VLAN","TX ISSUE",
U2174="Warehouse HUAWEI","SPARE-ISSUE",
U2174="SPARE-HS","SPARE-ISSUE",
U2174="Power Telco","RAN ISSUE",U2174="no impacts","no impacts"
),"")</f>
        <v>No root cause</v>
      </c>
      <c r="U2174" s="68" t="s">
        <v>5691</v>
      </c>
      <c r="V2174" s="41" t="str" cm="1">
        <f t="array" ref="V2174">IFERROR(_xlfn.IFS(
U2174="MPR ISSUE","ACTIVE",
U2174="BSS Hardware Issue","ACTIVE",
U2174="Sites strategiques, MLL, Pylone, etc.","PASSIVE",
U2174="AKTIVCO DEFAUT GE &amp; POWER Cabinet","PASSIVE",
U2174="AKTIVCO Coupure ENEO &amp; Baisse de tension","PASSIVE",
U2174="Coupure ENEO &amp; Baisse de tension","PASSIVE",
U2174="Defaut GE &amp; POWER Cabinet","PASSIVE",
U2174="Sharing","PASSIVE",
U2174="Sites strategiques &amp; DataCenter","PASSIVE",
U2174="Exclu","Exclu",
U2174="SAT","ACTIVE",
U2174="SPARE-ISSUE","SPARE-ISSUE",
U2174="Fiber CAmtel","ACTIVE",
U2174="Fiber AOF","ACTIVE",
U2174="Projet OCM (HUAWEI)","PLANNED WORKS",
U2174="Projet OCM (NOKIA)","PLANNED WORKS",
U2174="ACCESS-ISSUE","ACCESS-ISSUE",
U2174="Projet OCM (ZTE, NOKIA, autres projets)","PLANNED WORKS",
U2174="No root CAuse","No root cause",
U2174="ODU HS","ACTIVE",
U2174="IP &amp; VLAN","ACTIVE",
U2174="Warehouse HUAWEI","SPARE-ISSUE",
U2174="SPARE-HS","SPARE-ISSUE",
U2174="Power Telco","ACTIVE", U2174="no impacts","no impacts"
),"")</f>
        <v>No root cause</v>
      </c>
      <c r="W2174" s="113"/>
      <c r="X2174" s="113"/>
      <c r="Y2174" s="113"/>
      <c r="Z2174" s="113"/>
      <c r="AA2174" s="113"/>
      <c r="AB2174" s="17" t="s">
        <v>5465</v>
      </c>
      <c r="AC2174" s="17" t="str">
        <f>_xlfn.XLOOKUP(B2174,'INCIDENT-04-27-2026'!E:E,'INCIDENT-04-27-2026'!F:F,"")</f>
        <v/>
      </c>
      <c r="AD2174" s="9"/>
      <c r="AE2174" s="7" t="s">
        <v>5465</v>
      </c>
      <c r="AF2174" s="6" t="str">
        <f>_xlfn.XLOOKUP(B2174,'[13]Input_27-04'!$B:$B,'[13]Input_27-04'!$M:$M,"")</f>
        <v/>
      </c>
      <c r="AG2174" s="7"/>
      <c r="AH2174" s="3"/>
      <c r="AI2174" s="18" t="str">
        <f>_xlfn.XLOOKUP(B2174,'[3]Cells Huawei 27042026 10h'!$B:$B,'[3]Cells Huawei 27042026 10h'!$T:$T,"")</f>
        <v/>
      </c>
      <c r="AJ2174" s="18" t="str">
        <f>_xlfn.XLOOKUP(B2174,'[3]Cells Huawei 27042026 15h'!$B:$B,'[3]Cells Huawei 27042026 15h'!$T:$T,"")</f>
        <v/>
      </c>
      <c r="AK2174" s="18" t="str">
        <f>_xlfn.XLOOKUP(B2174,'[4]cells down 27042026 11h28'!$B:$B,'[4]cells down 27042026 11h28'!$R:$R,"")</f>
        <v/>
      </c>
      <c r="AL2174" s="18" t="str">
        <f>_xlfn.XLOOKUP(B2174,'[4]cells down 27042026 18h01'!$B:$B,'[4]cells down 27042026 18h01'!$R:$R,"")</f>
        <v/>
      </c>
      <c r="AM2174" s="18" t="str">
        <f>_xlfn.XLOOKUP(B2174,'[5]cell downs 27042026 11h'!$B:$B,'[5]cell downs 27042026 11h'!$R:$R,"")</f>
        <v/>
      </c>
      <c r="AN2174" s="18" t="str">
        <f>_xlfn.XLOOKUP(B2174,'[5]cell downs 27042026 17h40'!$B:$B,'[5]cell downs 27042026 17h40'!$R:$R,"")</f>
        <v/>
      </c>
      <c r="AO2174" s="18" t="str">
        <f>_xlfn.XLOOKUP(B2174,'[6]ALL SITES DOWN'!$D:$D,'[6]ALL SITES DOWN'!$J:$J,"")</f>
        <v/>
      </c>
      <c r="AP2174" s="18" t="str">
        <f>_xlfn.XLOOKUP(B2174,'[7]ALL SITES DOWN'!$D:$D,'[7]ALL SITES DOWN'!$J:$J,"")</f>
        <v/>
      </c>
      <c r="AQ2174" s="9" t="str">
        <f>_xlfn.XLOOKUP(B2174,[8]sheet1!$AC:$AC,[8]sheet1!$AF:$AF,"")</f>
        <v/>
      </c>
      <c r="AR2174" s="14"/>
      <c r="AS2174" s="14" t="s">
        <v>5465</v>
      </c>
      <c r="AT2174" s="14" t="str">
        <f>_xlfn.XLOOKUP(B2174,'[9]cell downs 18042026 17h'!$B:$B,'[9]cell downs 18042026 17h'!$B:$B,"")</f>
        <v/>
      </c>
      <c r="AU2174" s="14" t="str">
        <f>_xlfn.XLOOKUP(B2174,'[10]Cells Huawei 19042026 15h'!$B:$B,'[10]Cells Huawei 19042026 15h'!$B:$B,"")</f>
        <v/>
      </c>
      <c r="AV2174" s="9" t="str">
        <f>_xlfn.XLOOKUP(B2174,'[11]cells down 19042026 9H40'!$B:$B,'[11]cells down 19042026 9H40'!$B:$B,"")</f>
        <v/>
      </c>
    </row>
    <row r="2175" spans="1:48" hidden="1" x14ac:dyDescent="0.3">
      <c r="A2175" s="1" t="s">
        <v>3936</v>
      </c>
      <c r="B2175" s="8" t="s">
        <v>3937</v>
      </c>
      <c r="C2175" s="3" t="str">
        <f>_xlfn.XLOOKUP(B2175,'[1]daily break down'!$D:$D,'[1]daily break down'!$E:$E,"")</f>
        <v>ADAMAOUA</v>
      </c>
      <c r="D2175" s="1" t="s">
        <v>21</v>
      </c>
      <c r="E2175" s="1" t="s">
        <v>80</v>
      </c>
      <c r="F2175" s="3" t="s">
        <v>90</v>
      </c>
      <c r="G2175" s="1" t="s">
        <v>3936</v>
      </c>
      <c r="H2175" s="27" t="str">
        <f>_xlfn.XLOOKUP(B2175,[2]CALCULATION!$B:$B,[2]CALCULATION!$H:$H,"")</f>
        <v>HUAWEI</v>
      </c>
      <c r="I2175" s="26">
        <v>0</v>
      </c>
      <c r="J2175" s="26">
        <v>0</v>
      </c>
      <c r="K2175" s="26">
        <v>0</v>
      </c>
      <c r="L2175" s="26">
        <v>0.50401931324960858</v>
      </c>
      <c r="M2175" s="26">
        <v>0</v>
      </c>
      <c r="N2175" s="26">
        <v>0</v>
      </c>
      <c r="O2175" s="26">
        <v>0</v>
      </c>
      <c r="P2175" s="114" t="s">
        <v>6364</v>
      </c>
      <c r="Q2175" s="42" t="s">
        <v>5538</v>
      </c>
      <c r="R2175" s="42"/>
      <c r="S2175" s="41" t="str" cm="1">
        <f t="array" ref="S2175">IFERROR(_xlfn.IFS(
U2175="MPR ISSUE","PDH",
U2175="BSS Hardware Issue","BSS",
U2175="Sites strategiques, MLL, Pylone, etc.","ENVTECH",
U2175="AKTIVCO DEFAUT GE &amp; POWER Cabinet","AKTIVCO",
U2175="AKTIVCO Coupure ENEO &amp; Baisse de tension","AKTIVCO GRID ONLY",
U2175="Coupure ENEO &amp; Baisse de tension","IHS GRID ONLY",
U2175="Defaut GE &amp; POWER Cabinet","IHS",
U2175="Sharing","Partners",
U2175="Sites strategiques &amp; DataCenter","SST &amp; DC",
U2175="Exclu","Exclu",
U2175="SAT","SAT",
U2175="SPARE-ISSUE","SPARE-ISSUE",
U2175="Fiber CAmtel","TRANS_FO_CAMTEL",
U2175="Fiber AOF","Fiber AOF",
U2175="Projet OCM (HUAWEI)","TRAVAUX-HUAWEI",
U2175="Projet OCM (NOKIA)","TRAVAUX-NOKIA",
U2175="ACCESS-ISSUE","ACCESS-ISSUE",
U2175="Projet OCM (ZTE, NOKIA, autres projets)","TRAVAUX OCM",
U2175="No root CAuse","No root cause",
U2175="ODU HS","PDH",
U2175="IP &amp; VLAN","PDH",
U2175="Warehouse HUAWEI","SPARE-ISSUE",
U2175="SPARE-HS","SPARE-ISSUE",
U2175="Power Telco","BSS",U2175="no impacts","no impacts"
),"")</f>
        <v>No root cause</v>
      </c>
      <c r="T2175" s="41" t="str" cm="1">
        <f t="array" ref="T2175">IFERROR(_xlfn.IFS(
U2175="MPR ISSUE","TX ISSUE",
U2175="BSS Hardware Issue","RAN ISSUE",
U2175="Sites strategiques, MLL, Pylone, etc.","ENVTECH",
U2175="AKTIVCO DEFAUT GE &amp; POWER Cabinet","POWER ISSUE",
U2175="AKTIVCO Coupure ENEO &amp; Baisse de tension","POWER ISSUE",
U2175="Coupure ENEO &amp; Baisse de tension","POWER ISSUE",
U2175="Defaut GE &amp; POWER Cabinet","POWER ISSUE",
U2175="Sharing","POWER ISSUE",
U2175="Sites strategiques &amp; DataCenter","POWER ISSUE",
U2175="Exclu","Exclu",
U2175="SAT","TX ISSUE",
U2175="SPARE-ISSUE","SPARE-ISSUE",
U2175="Fiber CAmtel","TX ISSUE",
U2175="Fiber AOF","TX ISSUE",
U2175="Projet OCM (HUAWEI)","TRAVAUX-HUAWEI",
U2175="Projet OCM (NOKIA)","TRAVAUX -NOKIA",
U2175="ACCESS-ISSUE","ACCESS-ISSUE",
U2175="Projet OCM (ZTE, NOKIA, autres projets)","TRAVAUX OCM",
U2175="No root CAuse","No root cause",
U2175="ODU HS","TX ISSUE",
U2175="IP &amp; VLAN","TX ISSUE",
U2175="Warehouse HUAWEI","SPARE-ISSUE",
U2175="SPARE-HS","SPARE-ISSUE",
U2175="Power Telco","RAN ISSUE",U2175="no impacts","no impacts"
),"")</f>
        <v>No root cause</v>
      </c>
      <c r="U2175" s="68" t="s">
        <v>5691</v>
      </c>
      <c r="V2175" s="41" t="str" cm="1">
        <f t="array" ref="V2175">IFERROR(_xlfn.IFS(
U2175="MPR ISSUE","ACTIVE",
U2175="BSS Hardware Issue","ACTIVE",
U2175="Sites strategiques, MLL, Pylone, etc.","PASSIVE",
U2175="AKTIVCO DEFAUT GE &amp; POWER Cabinet","PASSIVE",
U2175="AKTIVCO Coupure ENEO &amp; Baisse de tension","PASSIVE",
U2175="Coupure ENEO &amp; Baisse de tension","PASSIVE",
U2175="Defaut GE &amp; POWER Cabinet","PASSIVE",
U2175="Sharing","PASSIVE",
U2175="Sites strategiques &amp; DataCenter","PASSIVE",
U2175="Exclu","Exclu",
U2175="SAT","ACTIVE",
U2175="SPARE-ISSUE","SPARE-ISSUE",
U2175="Fiber CAmtel","ACTIVE",
U2175="Fiber AOF","ACTIVE",
U2175="Projet OCM (HUAWEI)","PLANNED WORKS",
U2175="Projet OCM (NOKIA)","PLANNED WORKS",
U2175="ACCESS-ISSUE","ACCESS-ISSUE",
U2175="Projet OCM (ZTE, NOKIA, autres projets)","PLANNED WORKS",
U2175="No root CAuse","No root cause",
U2175="ODU HS","ACTIVE",
U2175="IP &amp; VLAN","ACTIVE",
U2175="Warehouse HUAWEI","SPARE-ISSUE",
U2175="SPARE-HS","SPARE-ISSUE",
U2175="Power Telco","ACTIVE", U2175="no impacts","no impacts"
),"")</f>
        <v>No root cause</v>
      </c>
      <c r="W2175" s="113"/>
      <c r="X2175" s="113"/>
      <c r="Y2175" s="113"/>
      <c r="Z2175" s="113"/>
      <c r="AA2175" s="113"/>
      <c r="AB2175" s="17" t="s">
        <v>5465</v>
      </c>
      <c r="AC2175" s="17" t="str">
        <f>_xlfn.XLOOKUP(B2175,'INCIDENT-04-27-2026'!E:E,'INCIDENT-04-27-2026'!F:F,"")</f>
        <v/>
      </c>
      <c r="AD2175" s="9"/>
      <c r="AE2175" s="7" t="s">
        <v>5465</v>
      </c>
      <c r="AF2175" s="6" t="str">
        <f>_xlfn.XLOOKUP(B2175,'[13]Input_27-04'!$B:$B,'[13]Input_27-04'!$M:$M,"")</f>
        <v/>
      </c>
      <c r="AG2175" s="7"/>
      <c r="AH2175" s="3"/>
      <c r="AI2175" s="18" t="str">
        <f>_xlfn.XLOOKUP(B2175,'[3]Cells Huawei 27042026 10h'!$B:$B,'[3]Cells Huawei 27042026 10h'!$T:$T,"")</f>
        <v/>
      </c>
      <c r="AJ2175" s="18" t="str">
        <f>_xlfn.XLOOKUP(B2175,'[3]Cells Huawei 27042026 15h'!$B:$B,'[3]Cells Huawei 27042026 15h'!$T:$T,"")</f>
        <v/>
      </c>
      <c r="AK2175" s="18" t="str">
        <f>_xlfn.XLOOKUP(B2175,'[4]cells down 27042026 11h28'!$B:$B,'[4]cells down 27042026 11h28'!$R:$R,"")</f>
        <v/>
      </c>
      <c r="AL2175" s="18" t="str">
        <f>_xlfn.XLOOKUP(B2175,'[4]cells down 27042026 18h01'!$B:$B,'[4]cells down 27042026 18h01'!$R:$R,"")</f>
        <v/>
      </c>
      <c r="AM2175" s="18" t="str">
        <f>_xlfn.XLOOKUP(B2175,'[5]cell downs 27042026 11h'!$B:$B,'[5]cell downs 27042026 11h'!$R:$R,"")</f>
        <v/>
      </c>
      <c r="AN2175" s="18" t="str">
        <f>_xlfn.XLOOKUP(B2175,'[5]cell downs 27042026 17h40'!$B:$B,'[5]cell downs 27042026 17h40'!$R:$R,"")</f>
        <v/>
      </c>
      <c r="AO2175" s="18" t="str">
        <f>_xlfn.XLOOKUP(B2175,'[6]ALL SITES DOWN'!$D:$D,'[6]ALL SITES DOWN'!$J:$J,"")</f>
        <v/>
      </c>
      <c r="AP2175" s="18" t="str">
        <f>_xlfn.XLOOKUP(B2175,'[7]ALL SITES DOWN'!$D:$D,'[7]ALL SITES DOWN'!$J:$J,"")</f>
        <v/>
      </c>
      <c r="AQ2175" s="9" t="str">
        <f>_xlfn.XLOOKUP(B2175,[8]sheet1!$AC:$AC,[8]sheet1!$AF:$AF,"")</f>
        <v/>
      </c>
      <c r="AR2175" s="14"/>
      <c r="AS2175" s="14" t="s">
        <v>5465</v>
      </c>
      <c r="AT2175" s="14" t="str">
        <f>_xlfn.XLOOKUP(B2175,'[9]cell downs 18042026 17h'!$B:$B,'[9]cell downs 18042026 17h'!$B:$B,"")</f>
        <v/>
      </c>
      <c r="AU2175" s="14" t="str">
        <f>_xlfn.XLOOKUP(B2175,'[10]Cells Huawei 19042026 15h'!$B:$B,'[10]Cells Huawei 19042026 15h'!$B:$B,"")</f>
        <v/>
      </c>
      <c r="AV2175" s="9" t="str">
        <f>_xlfn.XLOOKUP(B2175,'[11]cells down 19042026 9H40'!$B:$B,'[11]cells down 19042026 9H40'!$B:$B,"")</f>
        <v/>
      </c>
    </row>
    <row r="2176" spans="1:48" hidden="1" x14ac:dyDescent="0.3">
      <c r="A2176" s="1" t="s">
        <v>3938</v>
      </c>
      <c r="B2176" s="8" t="s">
        <v>3939</v>
      </c>
      <c r="C2176" s="3" t="str">
        <f>_xlfn.XLOOKUP(B2176,'[1]daily break down'!$D:$D,'[1]daily break down'!$E:$E,"")</f>
        <v>CENTRE</v>
      </c>
      <c r="D2176" s="1" t="s">
        <v>11</v>
      </c>
      <c r="E2176" s="1" t="s">
        <v>12</v>
      </c>
      <c r="F2176" s="3" t="s">
        <v>226</v>
      </c>
      <c r="G2176" s="1" t="s">
        <v>3938</v>
      </c>
      <c r="H2176" s="29" t="str">
        <f>_xlfn.XLOOKUP(B2176,[2]CALCULATION!$B:$B,[2]CALCULATION!$H:$H,"")</f>
        <v>ZTE</v>
      </c>
      <c r="I2176" s="26">
        <v>0</v>
      </c>
      <c r="J2176" s="26">
        <v>0</v>
      </c>
      <c r="K2176" s="26">
        <v>0</v>
      </c>
      <c r="L2176" s="26">
        <v>0</v>
      </c>
      <c r="M2176" s="26">
        <v>0</v>
      </c>
      <c r="N2176" s="26">
        <v>0</v>
      </c>
      <c r="O2176" s="26">
        <v>0</v>
      </c>
      <c r="P2176" s="114" t="s">
        <v>6364</v>
      </c>
      <c r="Q2176" s="42" t="s">
        <v>5538</v>
      </c>
      <c r="R2176" s="42"/>
      <c r="S2176" s="41" t="str" cm="1">
        <f t="array" ref="S2176">IFERROR(_xlfn.IFS(
U2176="MPR ISSUE","PDH",
U2176="BSS Hardware Issue","BSS",
U2176="Sites strategiques, MLL, Pylone, etc.","ENVTECH",
U2176="AKTIVCO DEFAUT GE &amp; POWER Cabinet","AKTIVCO",
U2176="AKTIVCO Coupure ENEO &amp; Baisse de tension","AKTIVCO GRID ONLY",
U2176="Coupure ENEO &amp; Baisse de tension","IHS GRID ONLY",
U2176="Defaut GE &amp; POWER Cabinet","IHS",
U2176="Sharing","Partners",
U2176="Sites strategiques &amp; DataCenter","SST &amp; DC",
U2176="Exclu","Exclu",
U2176="SAT","SAT",
U2176="SPARE-ISSUE","SPARE-ISSUE",
U2176="Fiber CAmtel","TRANS_FO_CAMTEL",
U2176="Fiber AOF","Fiber AOF",
U2176="Projet OCM (HUAWEI)","TRAVAUX-HUAWEI",
U2176="Projet OCM (NOKIA)","TRAVAUX-NOKIA",
U2176="ACCESS-ISSUE","ACCESS-ISSUE",
U2176="Projet OCM (ZTE, NOKIA, autres projets)","TRAVAUX OCM",
U2176="No root CAuse","No root cause",
U2176="ODU HS","PDH",
U2176="IP &amp; VLAN","PDH",
U2176="Warehouse HUAWEI","SPARE-ISSUE",
U2176="SPARE-HS","SPARE-ISSUE",
U2176="Power Telco","BSS",U2176="no impacts","no impacts"
),"")</f>
        <v>No root cause</v>
      </c>
      <c r="T2176" s="41" t="str" cm="1">
        <f t="array" ref="T2176">IFERROR(_xlfn.IFS(
U2176="MPR ISSUE","TX ISSUE",
U2176="BSS Hardware Issue","RAN ISSUE",
U2176="Sites strategiques, MLL, Pylone, etc.","ENVTECH",
U2176="AKTIVCO DEFAUT GE &amp; POWER Cabinet","POWER ISSUE",
U2176="AKTIVCO Coupure ENEO &amp; Baisse de tension","POWER ISSUE",
U2176="Coupure ENEO &amp; Baisse de tension","POWER ISSUE",
U2176="Defaut GE &amp; POWER Cabinet","POWER ISSUE",
U2176="Sharing","POWER ISSUE",
U2176="Sites strategiques &amp; DataCenter","POWER ISSUE",
U2176="Exclu","Exclu",
U2176="SAT","TX ISSUE",
U2176="SPARE-ISSUE","SPARE-ISSUE",
U2176="Fiber CAmtel","TX ISSUE",
U2176="Fiber AOF","TX ISSUE",
U2176="Projet OCM (HUAWEI)","TRAVAUX-HUAWEI",
U2176="Projet OCM (NOKIA)","TRAVAUX -NOKIA",
U2176="ACCESS-ISSUE","ACCESS-ISSUE",
U2176="Projet OCM (ZTE, NOKIA, autres projets)","TRAVAUX OCM",
U2176="No root CAuse","No root cause",
U2176="ODU HS","TX ISSUE",
U2176="IP &amp; VLAN","TX ISSUE",
U2176="Warehouse HUAWEI","SPARE-ISSUE",
U2176="SPARE-HS","SPARE-ISSUE",
U2176="Power Telco","RAN ISSUE",U2176="no impacts","no impacts"
),"")</f>
        <v>No root cause</v>
      </c>
      <c r="U2176" s="68" t="s">
        <v>5691</v>
      </c>
      <c r="V2176" s="41" t="str" cm="1">
        <f t="array" ref="V2176">IFERROR(_xlfn.IFS(
U2176="MPR ISSUE","ACTIVE",
U2176="BSS Hardware Issue","ACTIVE",
U2176="Sites strategiques, MLL, Pylone, etc.","PASSIVE",
U2176="AKTIVCO DEFAUT GE &amp; POWER Cabinet","PASSIVE",
U2176="AKTIVCO Coupure ENEO &amp; Baisse de tension","PASSIVE",
U2176="Coupure ENEO &amp; Baisse de tension","PASSIVE",
U2176="Defaut GE &amp; POWER Cabinet","PASSIVE",
U2176="Sharing","PASSIVE",
U2176="Sites strategiques &amp; DataCenter","PASSIVE",
U2176="Exclu","Exclu",
U2176="SAT","ACTIVE",
U2176="SPARE-ISSUE","SPARE-ISSUE",
U2176="Fiber CAmtel","ACTIVE",
U2176="Fiber AOF","ACTIVE",
U2176="Projet OCM (HUAWEI)","PLANNED WORKS",
U2176="Projet OCM (NOKIA)","PLANNED WORKS",
U2176="ACCESS-ISSUE","ACCESS-ISSUE",
U2176="Projet OCM (ZTE, NOKIA, autres projets)","PLANNED WORKS",
U2176="No root CAuse","No root cause",
U2176="ODU HS","ACTIVE",
U2176="IP &amp; VLAN","ACTIVE",
U2176="Warehouse HUAWEI","SPARE-ISSUE",
U2176="SPARE-HS","SPARE-ISSUE",
U2176="Power Telco","ACTIVE", U2176="no impacts","no impacts"
),"")</f>
        <v>No root cause</v>
      </c>
      <c r="W2176" s="113"/>
      <c r="X2176" s="113"/>
      <c r="Y2176" s="113"/>
      <c r="Z2176" s="113"/>
      <c r="AA2176" s="113"/>
      <c r="AB2176" s="17" t="s">
        <v>5465</v>
      </c>
      <c r="AC2176" s="17" t="str">
        <f>_xlfn.XLOOKUP(B2176,'INCIDENT-04-27-2026'!E:E,'INCIDENT-04-27-2026'!F:F,"")</f>
        <v/>
      </c>
      <c r="AD2176" s="9"/>
      <c r="AE2176" s="7" t="s">
        <v>5465</v>
      </c>
      <c r="AF2176" s="6" t="str">
        <f>_xlfn.XLOOKUP(B2176,'[13]Input_27-04'!$B:$B,'[13]Input_27-04'!$M:$M,"")</f>
        <v/>
      </c>
      <c r="AG2176" s="7"/>
      <c r="AH2176" s="3"/>
      <c r="AI2176" s="18" t="str">
        <f>_xlfn.XLOOKUP(B2176,'[3]Cells Huawei 27042026 10h'!$B:$B,'[3]Cells Huawei 27042026 10h'!$T:$T,"")</f>
        <v/>
      </c>
      <c r="AJ2176" s="18" t="str">
        <f>_xlfn.XLOOKUP(B2176,'[3]Cells Huawei 27042026 15h'!$B:$B,'[3]Cells Huawei 27042026 15h'!$T:$T,"")</f>
        <v/>
      </c>
      <c r="AK2176" s="18" t="str">
        <f>_xlfn.XLOOKUP(B2176,'[4]cells down 27042026 11h28'!$B:$B,'[4]cells down 27042026 11h28'!$R:$R,"")</f>
        <v/>
      </c>
      <c r="AL2176" s="18" t="str">
        <f>_xlfn.XLOOKUP(B2176,'[4]cells down 27042026 18h01'!$B:$B,'[4]cells down 27042026 18h01'!$R:$R,"")</f>
        <v/>
      </c>
      <c r="AM2176" s="18" t="str">
        <f>_xlfn.XLOOKUP(B2176,'[5]cell downs 27042026 11h'!$B:$B,'[5]cell downs 27042026 11h'!$R:$R,"")</f>
        <v/>
      </c>
      <c r="AN2176" s="18" t="str">
        <f>_xlfn.XLOOKUP(B2176,'[5]cell downs 27042026 17h40'!$B:$B,'[5]cell downs 27042026 17h40'!$R:$R,"")</f>
        <v/>
      </c>
      <c r="AO2176" s="18" t="str">
        <f>_xlfn.XLOOKUP(B2176,'[6]ALL SITES DOWN'!$D:$D,'[6]ALL SITES DOWN'!$J:$J,"")</f>
        <v/>
      </c>
      <c r="AP2176" s="18" t="str">
        <f>_xlfn.XLOOKUP(B2176,'[7]ALL SITES DOWN'!$D:$D,'[7]ALL SITES DOWN'!$J:$J,"")</f>
        <v/>
      </c>
      <c r="AQ2176" s="9" t="str">
        <f>_xlfn.XLOOKUP(B2176,[8]sheet1!$AC:$AC,[8]sheet1!$AF:$AF,"")</f>
        <v/>
      </c>
      <c r="AR2176" s="14"/>
      <c r="AS2176" s="14" t="s">
        <v>5465</v>
      </c>
      <c r="AT2176" s="14" t="str">
        <f>_xlfn.XLOOKUP(B2176,'[9]cell downs 18042026 17h'!$B:$B,'[9]cell downs 18042026 17h'!$B:$B,"")</f>
        <v/>
      </c>
      <c r="AU2176" s="14" t="str">
        <f>_xlfn.XLOOKUP(B2176,'[10]Cells Huawei 19042026 15h'!$B:$B,'[10]Cells Huawei 19042026 15h'!$B:$B,"")</f>
        <v/>
      </c>
      <c r="AV2176" s="9" t="str">
        <f>_xlfn.XLOOKUP(B2176,'[11]cells down 19042026 9H40'!$B:$B,'[11]cells down 19042026 9H40'!$B:$B,"")</f>
        <v/>
      </c>
    </row>
    <row r="2177" spans="1:48" hidden="1" x14ac:dyDescent="0.3">
      <c r="A2177" s="1" t="s">
        <v>3940</v>
      </c>
      <c r="B2177" s="8" t="s">
        <v>3941</v>
      </c>
      <c r="C2177" s="3" t="str">
        <f>_xlfn.XLOOKUP(B2177,'[1]daily break down'!$D:$D,'[1]daily break down'!$E:$E,"")</f>
        <v>LITTORAL</v>
      </c>
      <c r="D2177" s="1" t="s">
        <v>11</v>
      </c>
      <c r="E2177" s="1" t="s">
        <v>12</v>
      </c>
      <c r="F2177" s="3" t="s">
        <v>31</v>
      </c>
      <c r="G2177" s="1" t="s">
        <v>3940</v>
      </c>
      <c r="H2177" s="29" t="str">
        <f>_xlfn.XLOOKUP(B2177,[2]CALCULATION!$B:$B,[2]CALCULATION!$H:$H,"")</f>
        <v>ZTE</v>
      </c>
      <c r="I2177" s="26">
        <v>0</v>
      </c>
      <c r="J2177" s="26">
        <v>0</v>
      </c>
      <c r="K2177" s="26">
        <v>0</v>
      </c>
      <c r="L2177" s="26">
        <v>0</v>
      </c>
      <c r="M2177" s="26">
        <v>0</v>
      </c>
      <c r="N2177" s="26">
        <v>0</v>
      </c>
      <c r="O2177" s="26">
        <v>0</v>
      </c>
      <c r="P2177" s="114" t="s">
        <v>6364</v>
      </c>
      <c r="Q2177" s="42" t="s">
        <v>5538</v>
      </c>
      <c r="R2177" s="42"/>
      <c r="S2177" s="41" t="str" cm="1">
        <f t="array" ref="S2177">IFERROR(_xlfn.IFS(
U2177="MPR ISSUE","PDH",
U2177="BSS Hardware Issue","BSS",
U2177="Sites strategiques, MLL, Pylone, etc.","ENVTECH",
U2177="AKTIVCO DEFAUT GE &amp; POWER Cabinet","AKTIVCO",
U2177="AKTIVCO Coupure ENEO &amp; Baisse de tension","AKTIVCO GRID ONLY",
U2177="Coupure ENEO &amp; Baisse de tension","IHS GRID ONLY",
U2177="Defaut GE &amp; POWER Cabinet","IHS",
U2177="Sharing","Partners",
U2177="Sites strategiques &amp; DataCenter","SST &amp; DC",
U2177="Exclu","Exclu",
U2177="SAT","SAT",
U2177="SPARE-ISSUE","SPARE-ISSUE",
U2177="Fiber CAmtel","TRANS_FO_CAMTEL",
U2177="Fiber AOF","Fiber AOF",
U2177="Projet OCM (HUAWEI)","TRAVAUX-HUAWEI",
U2177="Projet OCM (NOKIA)","TRAVAUX-NOKIA",
U2177="ACCESS-ISSUE","ACCESS-ISSUE",
U2177="Projet OCM (ZTE, NOKIA, autres projets)","TRAVAUX OCM",
U2177="No root CAuse","No root cause",
U2177="ODU HS","PDH",
U2177="IP &amp; VLAN","PDH",
U2177="Warehouse HUAWEI","SPARE-ISSUE",
U2177="SPARE-HS","SPARE-ISSUE",
U2177="Power Telco","BSS",U2177="no impacts","no impacts"
),"")</f>
        <v>No root cause</v>
      </c>
      <c r="T2177" s="41" t="str" cm="1">
        <f t="array" ref="T2177">IFERROR(_xlfn.IFS(
U2177="MPR ISSUE","TX ISSUE",
U2177="BSS Hardware Issue","RAN ISSUE",
U2177="Sites strategiques, MLL, Pylone, etc.","ENVTECH",
U2177="AKTIVCO DEFAUT GE &amp; POWER Cabinet","POWER ISSUE",
U2177="AKTIVCO Coupure ENEO &amp; Baisse de tension","POWER ISSUE",
U2177="Coupure ENEO &amp; Baisse de tension","POWER ISSUE",
U2177="Defaut GE &amp; POWER Cabinet","POWER ISSUE",
U2177="Sharing","POWER ISSUE",
U2177="Sites strategiques &amp; DataCenter","POWER ISSUE",
U2177="Exclu","Exclu",
U2177="SAT","TX ISSUE",
U2177="SPARE-ISSUE","SPARE-ISSUE",
U2177="Fiber CAmtel","TX ISSUE",
U2177="Fiber AOF","TX ISSUE",
U2177="Projet OCM (HUAWEI)","TRAVAUX-HUAWEI",
U2177="Projet OCM (NOKIA)","TRAVAUX -NOKIA",
U2177="ACCESS-ISSUE","ACCESS-ISSUE",
U2177="Projet OCM (ZTE, NOKIA, autres projets)","TRAVAUX OCM",
U2177="No root CAuse","No root cause",
U2177="ODU HS","TX ISSUE",
U2177="IP &amp; VLAN","TX ISSUE",
U2177="Warehouse HUAWEI","SPARE-ISSUE",
U2177="SPARE-HS","SPARE-ISSUE",
U2177="Power Telco","RAN ISSUE",U2177="no impacts","no impacts"
),"")</f>
        <v>No root cause</v>
      </c>
      <c r="U2177" s="68" t="s">
        <v>5691</v>
      </c>
      <c r="V2177" s="41" t="str" cm="1">
        <f t="array" ref="V2177">IFERROR(_xlfn.IFS(
U2177="MPR ISSUE","ACTIVE",
U2177="BSS Hardware Issue","ACTIVE",
U2177="Sites strategiques, MLL, Pylone, etc.","PASSIVE",
U2177="AKTIVCO DEFAUT GE &amp; POWER Cabinet","PASSIVE",
U2177="AKTIVCO Coupure ENEO &amp; Baisse de tension","PASSIVE",
U2177="Coupure ENEO &amp; Baisse de tension","PASSIVE",
U2177="Defaut GE &amp; POWER Cabinet","PASSIVE",
U2177="Sharing","PASSIVE",
U2177="Sites strategiques &amp; DataCenter","PASSIVE",
U2177="Exclu","Exclu",
U2177="SAT","ACTIVE",
U2177="SPARE-ISSUE","SPARE-ISSUE",
U2177="Fiber CAmtel","ACTIVE",
U2177="Fiber AOF","ACTIVE",
U2177="Projet OCM (HUAWEI)","PLANNED WORKS",
U2177="Projet OCM (NOKIA)","PLANNED WORKS",
U2177="ACCESS-ISSUE","ACCESS-ISSUE",
U2177="Projet OCM (ZTE, NOKIA, autres projets)","PLANNED WORKS",
U2177="No root CAuse","No root cause",
U2177="ODU HS","ACTIVE",
U2177="IP &amp; VLAN","ACTIVE",
U2177="Warehouse HUAWEI","SPARE-ISSUE",
U2177="SPARE-HS","SPARE-ISSUE",
U2177="Power Telco","ACTIVE", U2177="no impacts","no impacts"
),"")</f>
        <v>No root cause</v>
      </c>
      <c r="W2177" s="113"/>
      <c r="X2177" s="113"/>
      <c r="Y2177" s="113"/>
      <c r="Z2177" s="113"/>
      <c r="AA2177" s="113"/>
      <c r="AB2177" s="17" t="s">
        <v>5465</v>
      </c>
      <c r="AC2177" s="17" t="str">
        <f>_xlfn.XLOOKUP(B2177,'INCIDENT-04-27-2026'!E:E,'INCIDENT-04-27-2026'!F:F,"")</f>
        <v/>
      </c>
      <c r="AD2177" s="9"/>
      <c r="AE2177" s="7" t="s">
        <v>5465</v>
      </c>
      <c r="AF2177" s="6" t="str">
        <f>_xlfn.XLOOKUP(B2177,'[13]Input_27-04'!$B:$B,'[13]Input_27-04'!$M:$M,"")</f>
        <v/>
      </c>
      <c r="AG2177" s="7"/>
      <c r="AH2177" s="3"/>
      <c r="AI2177" s="18" t="str">
        <f>_xlfn.XLOOKUP(B2177,'[3]Cells Huawei 27042026 10h'!$B:$B,'[3]Cells Huawei 27042026 10h'!$T:$T,"")</f>
        <v/>
      </c>
      <c r="AJ2177" s="18" t="str">
        <f>_xlfn.XLOOKUP(B2177,'[3]Cells Huawei 27042026 15h'!$B:$B,'[3]Cells Huawei 27042026 15h'!$T:$T,"")</f>
        <v/>
      </c>
      <c r="AK2177" s="18" t="str">
        <f>_xlfn.XLOOKUP(B2177,'[4]cells down 27042026 11h28'!$B:$B,'[4]cells down 27042026 11h28'!$R:$R,"")</f>
        <v/>
      </c>
      <c r="AL2177" s="18" t="str">
        <f>_xlfn.XLOOKUP(B2177,'[4]cells down 27042026 18h01'!$B:$B,'[4]cells down 27042026 18h01'!$R:$R,"")</f>
        <v/>
      </c>
      <c r="AM2177" s="18" t="str">
        <f>_xlfn.XLOOKUP(B2177,'[5]cell downs 27042026 11h'!$B:$B,'[5]cell downs 27042026 11h'!$R:$R,"")</f>
        <v/>
      </c>
      <c r="AN2177" s="18" t="str">
        <f>_xlfn.XLOOKUP(B2177,'[5]cell downs 27042026 17h40'!$B:$B,'[5]cell downs 27042026 17h40'!$R:$R,"")</f>
        <v/>
      </c>
      <c r="AO2177" s="18" t="str">
        <f>_xlfn.XLOOKUP(B2177,'[6]ALL SITES DOWN'!$D:$D,'[6]ALL SITES DOWN'!$J:$J,"")</f>
        <v/>
      </c>
      <c r="AP2177" s="18" t="str">
        <f>_xlfn.XLOOKUP(B2177,'[7]ALL SITES DOWN'!$D:$D,'[7]ALL SITES DOWN'!$J:$J,"")</f>
        <v/>
      </c>
      <c r="AQ2177" s="9" t="str">
        <f>_xlfn.XLOOKUP(B2177,[8]sheet1!$AC:$AC,[8]sheet1!$AF:$AF,"")</f>
        <v/>
      </c>
      <c r="AR2177" s="14"/>
      <c r="AS2177" s="14" t="s">
        <v>5465</v>
      </c>
      <c r="AT2177" s="14" t="str">
        <f>_xlfn.XLOOKUP(B2177,'[9]cell downs 18042026 17h'!$B:$B,'[9]cell downs 18042026 17h'!$B:$B,"")</f>
        <v/>
      </c>
      <c r="AU2177" s="14" t="str">
        <f>_xlfn.XLOOKUP(B2177,'[10]Cells Huawei 19042026 15h'!$B:$B,'[10]Cells Huawei 19042026 15h'!$B:$B,"")</f>
        <v/>
      </c>
      <c r="AV2177" s="9" t="str">
        <f>_xlfn.XLOOKUP(B2177,'[11]cells down 19042026 9H40'!$B:$B,'[11]cells down 19042026 9H40'!$B:$B,"")</f>
        <v>LIT_208</v>
      </c>
    </row>
    <row r="2178" spans="1:48" hidden="1" x14ac:dyDescent="0.3">
      <c r="A2178" s="1" t="s">
        <v>1988</v>
      </c>
      <c r="B2178" s="8" t="s">
        <v>1989</v>
      </c>
      <c r="C2178" s="3" t="str">
        <f>_xlfn.XLOOKUP(B2178,'[1]daily break down'!$D:$D,'[1]daily break down'!$E:$E,"")</f>
        <v>EXTREME-NORD</v>
      </c>
      <c r="D2178" s="1" t="s">
        <v>11</v>
      </c>
      <c r="E2178" s="1" t="s">
        <v>12</v>
      </c>
      <c r="F2178" s="3" t="s">
        <v>55</v>
      </c>
      <c r="G2178" s="1" t="s">
        <v>560</v>
      </c>
      <c r="H2178" s="27" t="str">
        <f>_xlfn.XLOOKUP(B2178,[2]CALCULATION!$B:$B,[2]CALCULATION!$H:$H,"")</f>
        <v>Huawei</v>
      </c>
      <c r="I2178" s="26">
        <v>0</v>
      </c>
      <c r="J2178" s="26">
        <v>0.32156646206264822</v>
      </c>
      <c r="K2178" s="26">
        <v>4.9395319504727002</v>
      </c>
      <c r="L2178" s="26">
        <v>0.25092171684744302</v>
      </c>
      <c r="M2178" s="26">
        <v>0</v>
      </c>
      <c r="N2178" s="26">
        <v>1.3772069125909947</v>
      </c>
      <c r="O2178" s="26">
        <v>0</v>
      </c>
      <c r="P2178" s="114" t="s">
        <v>6364</v>
      </c>
      <c r="Q2178" s="42" t="s">
        <v>6353</v>
      </c>
      <c r="R2178" s="42"/>
      <c r="S2178" s="41" t="str" cm="1">
        <f t="array" ref="S2178">IFERROR(_xlfn.IFS(
U2178="MPR ISSUE","PDH",
U2178="BSS Hardware Issue","BSS",
U2178="Sites strategiques, MLL, Pylone, etc.","ENVTECH",
U2178="AKTIVCO DEFAUT GE &amp; POWER Cabinet","AKTIVCO",
U2178="AKTIVCO Coupure ENEO &amp; Baisse de tension","AKTIVCO GRID ONLY",
U2178="Coupure ENEO &amp; Baisse de tension","IHS GRID ONLY",
U2178="Defaut GE &amp; POWER Cabinet","IHS",
U2178="Sharing","Partners",
U2178="Sites strategiques &amp; DataCenter","SST &amp; DC",
U2178="Exclu","Exclu",
U2178="SAT","SAT",
U2178="SPARE-ISSUE","SPARE-ISSUE",
U2178="Fiber CAmtel","TRANS_FO_CAMTEL",
U2178="Fiber AOF","Fiber AOF",
U2178="Projet OCM (HUAWEI)","TRAVAUX-HUAWEI",
U2178="Projet OCM (NOKIA)","TRAVAUX-NOKIA",
U2178="ACCESS-ISSUE","ACCESS-ISSUE",
U2178="Projet OCM (ZTE, NOKIA, autres projets)","TRAVAUX OCM",
U2178="No root CAuse","No root cause",
U2178="ODU HS","PDH",
U2178="IP &amp; VLAN","PDH",
U2178="Warehouse HUAWEI","SPARE-ISSUE",
U2178="SPARE-HS","SPARE-ISSUE",
U2178="Power Telco","BSS",U2178="no impacts","no impacts"
),"")</f>
        <v/>
      </c>
      <c r="T2178" s="41" t="str" cm="1">
        <f t="array" ref="T2178">IFERROR(_xlfn.IFS(
U2178="MPR ISSUE","TX ISSUE",
U2178="BSS Hardware Issue","RAN ISSUE",
U2178="Sites strategiques, MLL, Pylone, etc.","ENVTECH",
U2178="AKTIVCO DEFAUT GE &amp; POWER Cabinet","POWER ISSUE",
U2178="AKTIVCO Coupure ENEO &amp; Baisse de tension","POWER ISSUE",
U2178="Coupure ENEO &amp; Baisse de tension","POWER ISSUE",
U2178="Defaut GE &amp; POWER Cabinet","POWER ISSUE",
U2178="Sharing","POWER ISSUE",
U2178="Sites strategiques &amp; DataCenter","POWER ISSUE",
U2178="Exclu","Exclu",
U2178="SAT","TX ISSUE",
U2178="SPARE-ISSUE","SPARE-ISSUE",
U2178="Fiber CAmtel","TX ISSUE",
U2178="Fiber AOF","TX ISSUE",
U2178="Projet OCM (HUAWEI)","TRAVAUX-HUAWEI",
U2178="Projet OCM (NOKIA)","TRAVAUX -NOKIA",
U2178="ACCESS-ISSUE","ACCESS-ISSUE",
U2178="Projet OCM (ZTE, NOKIA, autres projets)","TRAVAUX OCM",
U2178="No root CAuse","No root cause",
U2178="ODU HS","TX ISSUE",
U2178="IP &amp; VLAN","TX ISSUE",
U2178="Warehouse HUAWEI","SPARE-ISSUE",
U2178="SPARE-HS","SPARE-ISSUE",
U2178="Power Telco","RAN ISSUE",U2178="no impacts","no impacts"
),"")</f>
        <v/>
      </c>
      <c r="U2178" s="68"/>
      <c r="V2178" s="41" t="str" cm="1">
        <f t="array" ref="V2178">IFERROR(_xlfn.IFS(
U2178="MPR ISSUE","ACTIVE",
U2178="BSS Hardware Issue","ACTIVE",
U2178="Sites strategiques, MLL, Pylone, etc.","PASSIVE",
U2178="AKTIVCO DEFAUT GE &amp; POWER Cabinet","PASSIVE",
U2178="AKTIVCO Coupure ENEO &amp; Baisse de tension","PASSIVE",
U2178="Coupure ENEO &amp; Baisse de tension","PASSIVE",
U2178="Defaut GE &amp; POWER Cabinet","PASSIVE",
U2178="Sharing","PASSIVE",
U2178="Sites strategiques &amp; DataCenter","PASSIVE",
U2178="Exclu","Exclu",
U2178="SAT","ACTIVE",
U2178="SPARE-ISSUE","SPARE-ISSUE",
U2178="Fiber CAmtel","ACTIVE",
U2178="Fiber AOF","ACTIVE",
U2178="Projet OCM (HUAWEI)","PLANNED WORKS",
U2178="Projet OCM (NOKIA)","PLANNED WORKS",
U2178="ACCESS-ISSUE","ACCESS-ISSUE",
U2178="Projet OCM (ZTE, NOKIA, autres projets)","PLANNED WORKS",
U2178="No root CAuse","No root cause",
U2178="ODU HS","ACTIVE",
U2178="IP &amp; VLAN","ACTIVE",
U2178="Warehouse HUAWEI","SPARE-ISSUE",
U2178="SPARE-HS","SPARE-ISSUE",
U2178="Power Telco","ACTIVE", U2178="no impacts","no impacts"
),"")</f>
        <v/>
      </c>
      <c r="W2178" s="113"/>
      <c r="X2178" s="113"/>
      <c r="Y2178" s="113"/>
      <c r="Z2178" s="113"/>
      <c r="AA2178" s="113"/>
      <c r="AB2178" s="17" t="s">
        <v>5465</v>
      </c>
      <c r="AC2178" s="17" t="str">
        <f>_xlfn.XLOOKUP(B2178,'INCIDENT-04-27-2026'!E:E,'INCIDENT-04-27-2026'!F:F,"")</f>
        <v/>
      </c>
      <c r="AD2178" s="9"/>
      <c r="AE2178" s="7" t="s">
        <v>5465</v>
      </c>
      <c r="AF2178" s="6" t="str">
        <f>_xlfn.XLOOKUP(B2178,'[13]Input_27-04'!$B:$B,'[13]Input_27-04'!$M:$M,"")</f>
        <v/>
      </c>
      <c r="AG2178" s="7"/>
      <c r="AH2178" s="3"/>
      <c r="AI2178" s="18" t="str">
        <f>_xlfn.XLOOKUP(B2178,'[3]Cells Huawei 27042026 10h'!$B:$B,'[3]Cells Huawei 27042026 10h'!$T:$T,"")</f>
        <v/>
      </c>
      <c r="AJ2178" s="18" t="str">
        <f>_xlfn.XLOOKUP(B2178,'[3]Cells Huawei 27042026 15h'!$B:$B,'[3]Cells Huawei 27042026 15h'!$T:$T,"")</f>
        <v/>
      </c>
      <c r="AK2178" s="18" t="str">
        <f>_xlfn.XLOOKUP(B2178,'[4]cells down 27042026 11h28'!$B:$B,'[4]cells down 27042026 11h28'!$R:$R,"")</f>
        <v/>
      </c>
      <c r="AL2178" s="18" t="str">
        <f>_xlfn.XLOOKUP(B2178,'[4]cells down 27042026 18h01'!$B:$B,'[4]cells down 27042026 18h01'!$R:$R,"")</f>
        <v/>
      </c>
      <c r="AM2178" s="18" t="str">
        <f>_xlfn.XLOOKUP(B2178,'[5]cell downs 27042026 11h'!$B:$B,'[5]cell downs 27042026 11h'!$R:$R,"")</f>
        <v/>
      </c>
      <c r="AN2178" s="18" t="str">
        <f>_xlfn.XLOOKUP(B2178,'[5]cell downs 27042026 17h40'!$B:$B,'[5]cell downs 27042026 17h40'!$R:$R,"")</f>
        <v/>
      </c>
      <c r="AO2178" s="18" t="str">
        <f>_xlfn.XLOOKUP(B2178,'[6]ALL SITES DOWN'!$D:$D,'[6]ALL SITES DOWN'!$J:$J,"")</f>
        <v/>
      </c>
      <c r="AP2178" s="18" t="str">
        <f>_xlfn.XLOOKUP(B2178,'[7]ALL SITES DOWN'!$D:$D,'[7]ALL SITES DOWN'!$J:$J,"")</f>
        <v/>
      </c>
      <c r="AQ2178" s="9" t="str">
        <f>_xlfn.XLOOKUP(B2178,[8]sheet1!$AC:$AC,[8]sheet1!$AF:$AF,"")</f>
        <v/>
      </c>
      <c r="AR2178" s="14"/>
      <c r="AS2178" s="14" t="s">
        <v>5465</v>
      </c>
      <c r="AT2178" s="14" t="str">
        <f>_xlfn.XLOOKUP(B2178,'[9]cell downs 18042026 17h'!$B:$B,'[9]cell downs 18042026 17h'!$B:$B,"")</f>
        <v/>
      </c>
      <c r="AU2178" s="14" t="str">
        <f>_xlfn.XLOOKUP(B2178,'[10]Cells Huawei 19042026 15h'!$B:$B,'[10]Cells Huawei 19042026 15h'!$B:$B,"")</f>
        <v/>
      </c>
      <c r="AV2178" s="9" t="str">
        <f>_xlfn.XLOOKUP(B2178,'[11]cells down 19042026 9H40'!$B:$B,'[11]cells down 19042026 9H40'!$B:$B,"")</f>
        <v/>
      </c>
    </row>
    <row r="2179" spans="1:48" hidden="1" x14ac:dyDescent="0.3">
      <c r="A2179" s="1" t="s">
        <v>3942</v>
      </c>
      <c r="B2179" s="8" t="s">
        <v>3943</v>
      </c>
      <c r="C2179" s="3" t="str">
        <f>_xlfn.XLOOKUP(B2179,'[1]daily break down'!$D:$D,'[1]daily break down'!$E:$E,"")</f>
        <v>CENTRE</v>
      </c>
      <c r="D2179" s="1" t="s">
        <v>11</v>
      </c>
      <c r="E2179" s="1" t="s">
        <v>12</v>
      </c>
      <c r="F2179" s="3" t="s">
        <v>37</v>
      </c>
      <c r="G2179" s="1" t="s">
        <v>3942</v>
      </c>
      <c r="H2179" s="29" t="str">
        <f>_xlfn.XLOOKUP(B2179,[2]CALCULATION!$B:$B,[2]CALCULATION!$H:$H,"")</f>
        <v>ZTE</v>
      </c>
      <c r="I2179" s="26">
        <v>0</v>
      </c>
      <c r="J2179" s="26">
        <v>0</v>
      </c>
      <c r="K2179" s="26">
        <v>0</v>
      </c>
      <c r="L2179" s="26">
        <v>0</v>
      </c>
      <c r="M2179" s="26">
        <v>0</v>
      </c>
      <c r="N2179" s="26">
        <v>0</v>
      </c>
      <c r="O2179" s="26">
        <v>0</v>
      </c>
      <c r="P2179" s="114" t="s">
        <v>6364</v>
      </c>
      <c r="Q2179" s="42" t="s">
        <v>5538</v>
      </c>
      <c r="R2179" s="42"/>
      <c r="S2179" s="41" t="str" cm="1">
        <f t="array" ref="S2179">IFERROR(_xlfn.IFS(
U2179="MPR ISSUE","PDH",
U2179="BSS Hardware Issue","BSS",
U2179="Sites strategiques, MLL, Pylone, etc.","ENVTECH",
U2179="AKTIVCO DEFAUT GE &amp; POWER Cabinet","AKTIVCO",
U2179="AKTIVCO Coupure ENEO &amp; Baisse de tension","AKTIVCO GRID ONLY",
U2179="Coupure ENEO &amp; Baisse de tension","IHS GRID ONLY",
U2179="Defaut GE &amp; POWER Cabinet","IHS",
U2179="Sharing","Partners",
U2179="Sites strategiques &amp; DataCenter","SST &amp; DC",
U2179="Exclu","Exclu",
U2179="SAT","SAT",
U2179="SPARE-ISSUE","SPARE-ISSUE",
U2179="Fiber CAmtel","TRANS_FO_CAMTEL",
U2179="Fiber AOF","Fiber AOF",
U2179="Projet OCM (HUAWEI)","TRAVAUX-HUAWEI",
U2179="Projet OCM (NOKIA)","TRAVAUX-NOKIA",
U2179="ACCESS-ISSUE","ACCESS-ISSUE",
U2179="Projet OCM (ZTE, NOKIA, autres projets)","TRAVAUX OCM",
U2179="No root CAuse","No root cause",
U2179="ODU HS","PDH",
U2179="IP &amp; VLAN","PDH",
U2179="Warehouse HUAWEI","SPARE-ISSUE",
U2179="SPARE-HS","SPARE-ISSUE",
U2179="Power Telco","BSS",U2179="no impacts","no impacts"
),"")</f>
        <v>No root cause</v>
      </c>
      <c r="T2179" s="41" t="str" cm="1">
        <f t="array" ref="T2179">IFERROR(_xlfn.IFS(
U2179="MPR ISSUE","TX ISSUE",
U2179="BSS Hardware Issue","RAN ISSUE",
U2179="Sites strategiques, MLL, Pylone, etc.","ENVTECH",
U2179="AKTIVCO DEFAUT GE &amp; POWER Cabinet","POWER ISSUE",
U2179="AKTIVCO Coupure ENEO &amp; Baisse de tension","POWER ISSUE",
U2179="Coupure ENEO &amp; Baisse de tension","POWER ISSUE",
U2179="Defaut GE &amp; POWER Cabinet","POWER ISSUE",
U2179="Sharing","POWER ISSUE",
U2179="Sites strategiques &amp; DataCenter","POWER ISSUE",
U2179="Exclu","Exclu",
U2179="SAT","TX ISSUE",
U2179="SPARE-ISSUE","SPARE-ISSUE",
U2179="Fiber CAmtel","TX ISSUE",
U2179="Fiber AOF","TX ISSUE",
U2179="Projet OCM (HUAWEI)","TRAVAUX-HUAWEI",
U2179="Projet OCM (NOKIA)","TRAVAUX -NOKIA",
U2179="ACCESS-ISSUE","ACCESS-ISSUE",
U2179="Projet OCM (ZTE, NOKIA, autres projets)","TRAVAUX OCM",
U2179="No root CAuse","No root cause",
U2179="ODU HS","TX ISSUE",
U2179="IP &amp; VLAN","TX ISSUE",
U2179="Warehouse HUAWEI","SPARE-ISSUE",
U2179="SPARE-HS","SPARE-ISSUE",
U2179="Power Telco","RAN ISSUE",U2179="no impacts","no impacts"
),"")</f>
        <v>No root cause</v>
      </c>
      <c r="U2179" s="68" t="s">
        <v>5691</v>
      </c>
      <c r="V2179" s="41" t="str" cm="1">
        <f t="array" ref="V2179">IFERROR(_xlfn.IFS(
U2179="MPR ISSUE","ACTIVE",
U2179="BSS Hardware Issue","ACTIVE",
U2179="Sites strategiques, MLL, Pylone, etc.","PASSIVE",
U2179="AKTIVCO DEFAUT GE &amp; POWER Cabinet","PASSIVE",
U2179="AKTIVCO Coupure ENEO &amp; Baisse de tension","PASSIVE",
U2179="Coupure ENEO &amp; Baisse de tension","PASSIVE",
U2179="Defaut GE &amp; POWER Cabinet","PASSIVE",
U2179="Sharing","PASSIVE",
U2179="Sites strategiques &amp; DataCenter","PASSIVE",
U2179="Exclu","Exclu",
U2179="SAT","ACTIVE",
U2179="SPARE-ISSUE","SPARE-ISSUE",
U2179="Fiber CAmtel","ACTIVE",
U2179="Fiber AOF","ACTIVE",
U2179="Projet OCM (HUAWEI)","PLANNED WORKS",
U2179="Projet OCM (NOKIA)","PLANNED WORKS",
U2179="ACCESS-ISSUE","ACCESS-ISSUE",
U2179="Projet OCM (ZTE, NOKIA, autres projets)","PLANNED WORKS",
U2179="No root CAuse","No root cause",
U2179="ODU HS","ACTIVE",
U2179="IP &amp; VLAN","ACTIVE",
U2179="Warehouse HUAWEI","SPARE-ISSUE",
U2179="SPARE-HS","SPARE-ISSUE",
U2179="Power Telco","ACTIVE", U2179="no impacts","no impacts"
),"")</f>
        <v>No root cause</v>
      </c>
      <c r="W2179" s="113"/>
      <c r="X2179" s="113"/>
      <c r="Y2179" s="113"/>
      <c r="Z2179" s="113"/>
      <c r="AA2179" s="113"/>
      <c r="AB2179" s="17" t="s">
        <v>5465</v>
      </c>
      <c r="AC2179" s="17" t="str">
        <f>_xlfn.XLOOKUP(B2179,'INCIDENT-04-27-2026'!E:E,'INCIDENT-04-27-2026'!F:F,"")</f>
        <v/>
      </c>
      <c r="AD2179" s="9"/>
      <c r="AE2179" s="7" t="s">
        <v>5465</v>
      </c>
      <c r="AF2179" s="6" t="str">
        <f>_xlfn.XLOOKUP(B2179,'[13]Input_27-04'!$B:$B,'[13]Input_27-04'!$M:$M,"")</f>
        <v/>
      </c>
      <c r="AG2179" s="7"/>
      <c r="AH2179" s="3"/>
      <c r="AI2179" s="18" t="str">
        <f>_xlfn.XLOOKUP(B2179,'[3]Cells Huawei 27042026 10h'!$B:$B,'[3]Cells Huawei 27042026 10h'!$T:$T,"")</f>
        <v/>
      </c>
      <c r="AJ2179" s="18" t="str">
        <f>_xlfn.XLOOKUP(B2179,'[3]Cells Huawei 27042026 15h'!$B:$B,'[3]Cells Huawei 27042026 15h'!$T:$T,"")</f>
        <v/>
      </c>
      <c r="AK2179" s="18" t="str">
        <f>_xlfn.XLOOKUP(B2179,'[4]cells down 27042026 11h28'!$B:$B,'[4]cells down 27042026 11h28'!$R:$R,"")</f>
        <v/>
      </c>
      <c r="AL2179" s="18" t="str">
        <f>_xlfn.XLOOKUP(B2179,'[4]cells down 27042026 18h01'!$B:$B,'[4]cells down 27042026 18h01'!$R:$R,"")</f>
        <v/>
      </c>
      <c r="AM2179" s="18" t="str">
        <f>_xlfn.XLOOKUP(B2179,'[5]cell downs 27042026 11h'!$B:$B,'[5]cell downs 27042026 11h'!$R:$R,"")</f>
        <v/>
      </c>
      <c r="AN2179" s="18" t="str">
        <f>_xlfn.XLOOKUP(B2179,'[5]cell downs 27042026 17h40'!$B:$B,'[5]cell downs 27042026 17h40'!$R:$R,"")</f>
        <v/>
      </c>
      <c r="AO2179" s="18" t="str">
        <f>_xlfn.XLOOKUP(B2179,'[6]ALL SITES DOWN'!$D:$D,'[6]ALL SITES DOWN'!$J:$J,"")</f>
        <v/>
      </c>
      <c r="AP2179" s="18" t="str">
        <f>_xlfn.XLOOKUP(B2179,'[7]ALL SITES DOWN'!$D:$D,'[7]ALL SITES DOWN'!$J:$J,"")</f>
        <v/>
      </c>
      <c r="AQ2179" s="9" t="str">
        <f>_xlfn.XLOOKUP(B2179,[8]sheet1!$AC:$AC,[8]sheet1!$AF:$AF,"")</f>
        <v/>
      </c>
      <c r="AR2179" s="14"/>
      <c r="AS2179" s="14" t="s">
        <v>5465</v>
      </c>
      <c r="AT2179" s="14" t="str">
        <f>_xlfn.XLOOKUP(B2179,'[9]cell downs 18042026 17h'!$B:$B,'[9]cell downs 18042026 17h'!$B:$B,"")</f>
        <v/>
      </c>
      <c r="AU2179" s="14" t="str">
        <f>_xlfn.XLOOKUP(B2179,'[10]Cells Huawei 19042026 15h'!$B:$B,'[10]Cells Huawei 19042026 15h'!$B:$B,"")</f>
        <v/>
      </c>
      <c r="AV2179" s="9" t="str">
        <f>_xlfn.XLOOKUP(B2179,'[11]cells down 19042026 9H40'!$B:$B,'[11]cells down 19042026 9H40'!$B:$B,"")</f>
        <v/>
      </c>
    </row>
    <row r="2180" spans="1:48" hidden="1" x14ac:dyDescent="0.3">
      <c r="A2180" s="1" t="s">
        <v>3952</v>
      </c>
      <c r="B2180" s="8" t="s">
        <v>3953</v>
      </c>
      <c r="C2180" s="3" t="str">
        <f>_xlfn.XLOOKUP(B2180,'[1]daily break down'!$D:$D,'[1]daily break down'!$E:$E,"")</f>
        <v>CENTRE</v>
      </c>
      <c r="D2180" s="1" t="s">
        <v>11</v>
      </c>
      <c r="E2180" s="1" t="s">
        <v>594</v>
      </c>
      <c r="F2180" s="3" t="s">
        <v>226</v>
      </c>
      <c r="G2180" s="1" t="s">
        <v>3954</v>
      </c>
      <c r="H2180" s="28" t="str">
        <f>_xlfn.XLOOKUP(B2180,[2]CALCULATION!$B:$B,[2]CALCULATION!$H:$H,"")</f>
        <v>NOKIA</v>
      </c>
      <c r="I2180" s="26">
        <v>0</v>
      </c>
      <c r="J2180" s="26">
        <v>0</v>
      </c>
      <c r="K2180" s="26">
        <v>0</v>
      </c>
      <c r="L2180" s="26">
        <v>0</v>
      </c>
      <c r="M2180" s="26">
        <v>0</v>
      </c>
      <c r="N2180" s="26">
        <v>0</v>
      </c>
      <c r="O2180" s="26">
        <v>0</v>
      </c>
      <c r="P2180" s="114" t="s">
        <v>6364</v>
      </c>
      <c r="Q2180" s="42" t="s">
        <v>5538</v>
      </c>
      <c r="R2180" s="42"/>
      <c r="S2180" s="41" t="str" cm="1">
        <f t="array" ref="S2180">IFERROR(_xlfn.IFS(
U2180="MPR ISSUE","PDH",
U2180="BSS Hardware Issue","BSS",
U2180="Sites strategiques, MLL, Pylone, etc.","ENVTECH",
U2180="AKTIVCO DEFAUT GE &amp; POWER Cabinet","AKTIVCO",
U2180="AKTIVCO Coupure ENEO &amp; Baisse de tension","AKTIVCO GRID ONLY",
U2180="Coupure ENEO &amp; Baisse de tension","IHS GRID ONLY",
U2180="Defaut GE &amp; POWER Cabinet","IHS",
U2180="Sharing","Partners",
U2180="Sites strategiques &amp; DataCenter","SST &amp; DC",
U2180="Exclu","Exclu",
U2180="SAT","SAT",
U2180="SPARE-ISSUE","SPARE-ISSUE",
U2180="Fiber CAmtel","TRANS_FO_CAMTEL",
U2180="Fiber AOF","Fiber AOF",
U2180="Projet OCM (HUAWEI)","TRAVAUX-HUAWEI",
U2180="Projet OCM (NOKIA)","TRAVAUX-NOKIA",
U2180="ACCESS-ISSUE","ACCESS-ISSUE",
U2180="Projet OCM (ZTE, NOKIA, autres projets)","TRAVAUX OCM",
U2180="No root CAuse","No root cause",
U2180="ODU HS","PDH",
U2180="IP &amp; VLAN","PDH",
U2180="Warehouse HUAWEI","SPARE-ISSUE",
U2180="SPARE-HS","SPARE-ISSUE",
U2180="Power Telco","BSS",U2180="no impacts","no impacts"
),"")</f>
        <v>No root cause</v>
      </c>
      <c r="T2180" s="41" t="str" cm="1">
        <f t="array" ref="T2180">IFERROR(_xlfn.IFS(
U2180="MPR ISSUE","TX ISSUE",
U2180="BSS Hardware Issue","RAN ISSUE",
U2180="Sites strategiques, MLL, Pylone, etc.","ENVTECH",
U2180="AKTIVCO DEFAUT GE &amp; POWER Cabinet","POWER ISSUE",
U2180="AKTIVCO Coupure ENEO &amp; Baisse de tension","POWER ISSUE",
U2180="Coupure ENEO &amp; Baisse de tension","POWER ISSUE",
U2180="Defaut GE &amp; POWER Cabinet","POWER ISSUE",
U2180="Sharing","POWER ISSUE",
U2180="Sites strategiques &amp; DataCenter","POWER ISSUE",
U2180="Exclu","Exclu",
U2180="SAT","TX ISSUE",
U2180="SPARE-ISSUE","SPARE-ISSUE",
U2180="Fiber CAmtel","TX ISSUE",
U2180="Fiber AOF","TX ISSUE",
U2180="Projet OCM (HUAWEI)","TRAVAUX-HUAWEI",
U2180="Projet OCM (NOKIA)","TRAVAUX -NOKIA",
U2180="ACCESS-ISSUE","ACCESS-ISSUE",
U2180="Projet OCM (ZTE, NOKIA, autres projets)","TRAVAUX OCM",
U2180="No root CAuse","No root cause",
U2180="ODU HS","TX ISSUE",
U2180="IP &amp; VLAN","TX ISSUE",
U2180="Warehouse HUAWEI","SPARE-ISSUE",
U2180="SPARE-HS","SPARE-ISSUE",
U2180="Power Telco","RAN ISSUE",U2180="no impacts","no impacts"
),"")</f>
        <v>No root cause</v>
      </c>
      <c r="U2180" s="68" t="s">
        <v>5691</v>
      </c>
      <c r="V2180" s="41" t="str" cm="1">
        <f t="array" ref="V2180">IFERROR(_xlfn.IFS(
U2180="MPR ISSUE","ACTIVE",
U2180="BSS Hardware Issue","ACTIVE",
U2180="Sites strategiques, MLL, Pylone, etc.","PASSIVE",
U2180="AKTIVCO DEFAUT GE &amp; POWER Cabinet","PASSIVE",
U2180="AKTIVCO Coupure ENEO &amp; Baisse de tension","PASSIVE",
U2180="Coupure ENEO &amp; Baisse de tension","PASSIVE",
U2180="Defaut GE &amp; POWER Cabinet","PASSIVE",
U2180="Sharing","PASSIVE",
U2180="Sites strategiques &amp; DataCenter","PASSIVE",
U2180="Exclu","Exclu",
U2180="SAT","ACTIVE",
U2180="SPARE-ISSUE","SPARE-ISSUE",
U2180="Fiber CAmtel","ACTIVE",
U2180="Fiber AOF","ACTIVE",
U2180="Projet OCM (HUAWEI)","PLANNED WORKS",
U2180="Projet OCM (NOKIA)","PLANNED WORKS",
U2180="ACCESS-ISSUE","ACCESS-ISSUE",
U2180="Projet OCM (ZTE, NOKIA, autres projets)","PLANNED WORKS",
U2180="No root CAuse","No root cause",
U2180="ODU HS","ACTIVE",
U2180="IP &amp; VLAN","ACTIVE",
U2180="Warehouse HUAWEI","SPARE-ISSUE",
U2180="SPARE-HS","SPARE-ISSUE",
U2180="Power Telco","ACTIVE", U2180="no impacts","no impacts"
),"")</f>
        <v>No root cause</v>
      </c>
      <c r="W2180" s="113"/>
      <c r="X2180" s="113"/>
      <c r="Y2180" s="113"/>
      <c r="Z2180" s="113"/>
      <c r="AA2180" s="113"/>
      <c r="AB2180" s="17" t="s">
        <v>5465</v>
      </c>
      <c r="AC2180" s="17" t="str">
        <f>_xlfn.XLOOKUP(B2180,'INCIDENT-04-27-2026'!E:E,'INCIDENT-04-27-2026'!F:F,"")</f>
        <v/>
      </c>
      <c r="AD2180" s="9"/>
      <c r="AE2180" s="7" t="s">
        <v>5465</v>
      </c>
      <c r="AF2180" s="6" t="str">
        <f>_xlfn.XLOOKUP(B2180,'[13]Input_27-04'!$B:$B,'[13]Input_27-04'!$M:$M,"")</f>
        <v/>
      </c>
      <c r="AG2180" s="7"/>
      <c r="AH2180" s="3"/>
      <c r="AI2180" s="18" t="str">
        <f>_xlfn.XLOOKUP(B2180,'[3]Cells Huawei 27042026 10h'!$B:$B,'[3]Cells Huawei 27042026 10h'!$T:$T,"")</f>
        <v/>
      </c>
      <c r="AJ2180" s="18" t="str">
        <f>_xlfn.XLOOKUP(B2180,'[3]Cells Huawei 27042026 15h'!$B:$B,'[3]Cells Huawei 27042026 15h'!$T:$T,"")</f>
        <v/>
      </c>
      <c r="AK2180" s="18" t="str">
        <f>_xlfn.XLOOKUP(B2180,'[4]cells down 27042026 11h28'!$B:$B,'[4]cells down 27042026 11h28'!$R:$R,"")</f>
        <v/>
      </c>
      <c r="AL2180" s="18" t="str">
        <f>_xlfn.XLOOKUP(B2180,'[4]cells down 27042026 18h01'!$B:$B,'[4]cells down 27042026 18h01'!$R:$R,"")</f>
        <v/>
      </c>
      <c r="AM2180" s="18" t="str">
        <f>_xlfn.XLOOKUP(B2180,'[5]cell downs 27042026 11h'!$B:$B,'[5]cell downs 27042026 11h'!$R:$R,"")</f>
        <v/>
      </c>
      <c r="AN2180" s="18" t="str">
        <f>_xlfn.XLOOKUP(B2180,'[5]cell downs 27042026 17h40'!$B:$B,'[5]cell downs 27042026 17h40'!$R:$R,"")</f>
        <v/>
      </c>
      <c r="AO2180" s="18" t="str">
        <f>_xlfn.XLOOKUP(B2180,'[6]ALL SITES DOWN'!$D:$D,'[6]ALL SITES DOWN'!$J:$J,"")</f>
        <v/>
      </c>
      <c r="AP2180" s="18" t="str">
        <f>_xlfn.XLOOKUP(B2180,'[7]ALL SITES DOWN'!$D:$D,'[7]ALL SITES DOWN'!$J:$J,"")</f>
        <v/>
      </c>
      <c r="AQ2180" s="9" t="str">
        <f>_xlfn.XLOOKUP(B2180,[8]sheet1!$AC:$AC,[8]sheet1!$AF:$AF,"")</f>
        <v/>
      </c>
      <c r="AR2180" s="14"/>
      <c r="AS2180" s="14" t="s">
        <v>5465</v>
      </c>
      <c r="AT2180" s="14" t="str">
        <f>_xlfn.XLOOKUP(B2180,'[9]cell downs 18042026 17h'!$B:$B,'[9]cell downs 18042026 17h'!$B:$B,"")</f>
        <v/>
      </c>
      <c r="AU2180" s="14" t="str">
        <f>_xlfn.XLOOKUP(B2180,'[10]Cells Huawei 19042026 15h'!$B:$B,'[10]Cells Huawei 19042026 15h'!$B:$B,"")</f>
        <v/>
      </c>
      <c r="AV2180" s="9" t="str">
        <f>_xlfn.XLOOKUP(B2180,'[11]cells down 19042026 9H40'!$B:$B,'[11]cells down 19042026 9H40'!$B:$B,"")</f>
        <v/>
      </c>
    </row>
    <row r="2181" spans="1:48" hidden="1" x14ac:dyDescent="0.3">
      <c r="A2181" s="1" t="s">
        <v>53</v>
      </c>
      <c r="B2181" s="8" t="s">
        <v>54</v>
      </c>
      <c r="C2181" s="3" t="str">
        <f>_xlfn.XLOOKUP(B2181,'[1]daily break down'!$D:$D,'[1]daily break down'!$E:$E,"")</f>
        <v>EXTREME-NORD</v>
      </c>
      <c r="D2181" s="1"/>
      <c r="E2181" s="1"/>
      <c r="F2181" s="3" t="s">
        <v>55</v>
      </c>
      <c r="G2181" s="1" t="s">
        <v>56</v>
      </c>
      <c r="H2181" s="28" t="str">
        <f>_xlfn.XLOOKUP(B2181,[2]CALCULATION!$B:$B,[2]CALCULATION!$H:$H,"")</f>
        <v>NOKIA</v>
      </c>
      <c r="I2181" s="26">
        <v>0</v>
      </c>
      <c r="J2181" s="26">
        <v>0</v>
      </c>
      <c r="K2181" s="26">
        <v>0.17205500052791803</v>
      </c>
      <c r="L2181" s="26">
        <v>0.56614360913448558</v>
      </c>
      <c r="M2181" s="26">
        <v>1.7181766300236048</v>
      </c>
      <c r="N2181" s="26">
        <v>1.5486508137047401</v>
      </c>
      <c r="O2181" s="26">
        <v>0</v>
      </c>
      <c r="P2181" s="114" t="s">
        <v>6364</v>
      </c>
      <c r="Q2181" s="42" t="s">
        <v>6353</v>
      </c>
      <c r="R2181" s="42"/>
      <c r="S2181" s="41" t="str" cm="1">
        <f t="array" ref="S2181">IFERROR(_xlfn.IFS(
U2181="MPR ISSUE","PDH",
U2181="BSS Hardware Issue","BSS",
U2181="Sites strategiques, MLL, Pylone, etc.","ENVTECH",
U2181="AKTIVCO DEFAUT GE &amp; POWER Cabinet","AKTIVCO",
U2181="AKTIVCO Coupure ENEO &amp; Baisse de tension","AKTIVCO GRID ONLY",
U2181="Coupure ENEO &amp; Baisse de tension","IHS GRID ONLY",
U2181="Defaut GE &amp; POWER Cabinet","IHS",
U2181="Sharing","Partners",
U2181="Sites strategiques &amp; DataCenter","SST &amp; DC",
U2181="Exclu","Exclu",
U2181="SAT","SAT",
U2181="SPARE-ISSUE","SPARE-ISSUE",
U2181="Fiber CAmtel","TRANS_FO_CAMTEL",
U2181="Fiber AOF","Fiber AOF",
U2181="Projet OCM (HUAWEI)","TRAVAUX-HUAWEI",
U2181="Projet OCM (NOKIA)","TRAVAUX-NOKIA",
U2181="ACCESS-ISSUE","ACCESS-ISSUE",
U2181="Projet OCM (ZTE, NOKIA, autres projets)","TRAVAUX OCM",
U2181="No root CAuse","No root cause",
U2181="ODU HS","PDH",
U2181="IP &amp; VLAN","PDH",
U2181="Warehouse HUAWEI","SPARE-ISSUE",
U2181="SPARE-HS","SPARE-ISSUE",
U2181="Power Telco","BSS",U2181="no impacts","no impacts"
),"")</f>
        <v/>
      </c>
      <c r="T2181" s="41" t="str" cm="1">
        <f t="array" ref="T2181">IFERROR(_xlfn.IFS(
U2181="MPR ISSUE","TX ISSUE",
U2181="BSS Hardware Issue","RAN ISSUE",
U2181="Sites strategiques, MLL, Pylone, etc.","ENVTECH",
U2181="AKTIVCO DEFAUT GE &amp; POWER Cabinet","POWER ISSUE",
U2181="AKTIVCO Coupure ENEO &amp; Baisse de tension","POWER ISSUE",
U2181="Coupure ENEO &amp; Baisse de tension","POWER ISSUE",
U2181="Defaut GE &amp; POWER Cabinet","POWER ISSUE",
U2181="Sharing","POWER ISSUE",
U2181="Sites strategiques &amp; DataCenter","POWER ISSUE",
U2181="Exclu","Exclu",
U2181="SAT","TX ISSUE",
U2181="SPARE-ISSUE","SPARE-ISSUE",
U2181="Fiber CAmtel","TX ISSUE",
U2181="Fiber AOF","TX ISSUE",
U2181="Projet OCM (HUAWEI)","TRAVAUX-HUAWEI",
U2181="Projet OCM (NOKIA)","TRAVAUX -NOKIA",
U2181="ACCESS-ISSUE","ACCESS-ISSUE",
U2181="Projet OCM (ZTE, NOKIA, autres projets)","TRAVAUX OCM",
U2181="No root CAuse","No root cause",
U2181="ODU HS","TX ISSUE",
U2181="IP &amp; VLAN","TX ISSUE",
U2181="Warehouse HUAWEI","SPARE-ISSUE",
U2181="SPARE-HS","SPARE-ISSUE",
U2181="Power Telco","RAN ISSUE",U2181="no impacts","no impacts"
),"")</f>
        <v/>
      </c>
      <c r="U2181" s="68"/>
      <c r="V2181" s="41" t="str" cm="1">
        <f t="array" ref="V2181">IFERROR(_xlfn.IFS(
U2181="MPR ISSUE","ACTIVE",
U2181="BSS Hardware Issue","ACTIVE",
U2181="Sites strategiques, MLL, Pylone, etc.","PASSIVE",
U2181="AKTIVCO DEFAUT GE &amp; POWER Cabinet","PASSIVE",
U2181="AKTIVCO Coupure ENEO &amp; Baisse de tension","PASSIVE",
U2181="Coupure ENEO &amp; Baisse de tension","PASSIVE",
U2181="Defaut GE &amp; POWER Cabinet","PASSIVE",
U2181="Sharing","PASSIVE",
U2181="Sites strategiques &amp; DataCenter","PASSIVE",
U2181="Exclu","Exclu",
U2181="SAT","ACTIVE",
U2181="SPARE-ISSUE","SPARE-ISSUE",
U2181="Fiber CAmtel","ACTIVE",
U2181="Fiber AOF","ACTIVE",
U2181="Projet OCM (HUAWEI)","PLANNED WORKS",
U2181="Projet OCM (NOKIA)","PLANNED WORKS",
U2181="ACCESS-ISSUE","ACCESS-ISSUE",
U2181="Projet OCM (ZTE, NOKIA, autres projets)","PLANNED WORKS",
U2181="No root CAuse","No root cause",
U2181="ODU HS","ACTIVE",
U2181="IP &amp; VLAN","ACTIVE",
U2181="Warehouse HUAWEI","SPARE-ISSUE",
U2181="SPARE-HS","SPARE-ISSUE",
U2181="Power Telco","ACTIVE", U2181="no impacts","no impacts"
),"")</f>
        <v/>
      </c>
      <c r="W2181" s="113"/>
      <c r="X2181" s="113"/>
      <c r="Y2181" s="113"/>
      <c r="Z2181" s="113"/>
      <c r="AA2181" s="113"/>
      <c r="AB2181" s="17" t="s">
        <v>5465</v>
      </c>
      <c r="AC2181" s="17" t="str">
        <f>_xlfn.XLOOKUP(B2181,'INCIDENT-04-27-2026'!E:E,'INCIDENT-04-27-2026'!F:F,"")</f>
        <v/>
      </c>
      <c r="AD2181" s="9"/>
      <c r="AE2181" s="7" t="s">
        <v>5465</v>
      </c>
      <c r="AF2181" s="6" t="str">
        <f>_xlfn.XLOOKUP(B2181,'[13]Input_27-04'!$B:$B,'[13]Input_27-04'!$M:$M,"")</f>
        <v/>
      </c>
      <c r="AG2181" s="7"/>
      <c r="AH2181" s="3"/>
      <c r="AI2181" s="18" t="str">
        <f>_xlfn.XLOOKUP(B2181,'[3]Cells Huawei 27042026 10h'!$B:$B,'[3]Cells Huawei 27042026 10h'!$T:$T,"")</f>
        <v/>
      </c>
      <c r="AJ2181" s="18" t="str">
        <f>_xlfn.XLOOKUP(B2181,'[3]Cells Huawei 27042026 15h'!$B:$B,'[3]Cells Huawei 27042026 15h'!$T:$T,"")</f>
        <v/>
      </c>
      <c r="AK2181" s="18" t="str">
        <f>_xlfn.XLOOKUP(B2181,'[4]cells down 27042026 11h28'!$B:$B,'[4]cells down 27042026 11h28'!$R:$R,"")</f>
        <v/>
      </c>
      <c r="AL2181" s="18" t="str">
        <f>_xlfn.XLOOKUP(B2181,'[4]cells down 27042026 18h01'!$B:$B,'[4]cells down 27042026 18h01'!$R:$R,"")</f>
        <v/>
      </c>
      <c r="AM2181" s="18" t="str">
        <f>_xlfn.XLOOKUP(B2181,'[5]cell downs 27042026 11h'!$B:$B,'[5]cell downs 27042026 11h'!$R:$R,"")</f>
        <v/>
      </c>
      <c r="AN2181" s="18" t="str">
        <f>_xlfn.XLOOKUP(B2181,'[5]cell downs 27042026 17h40'!$B:$B,'[5]cell downs 27042026 17h40'!$R:$R,"")</f>
        <v/>
      </c>
      <c r="AO2181" s="18" t="str">
        <f>_xlfn.XLOOKUP(B2181,'[6]ALL SITES DOWN'!$D:$D,'[6]ALL SITES DOWN'!$J:$J,"")</f>
        <v/>
      </c>
      <c r="AP2181" s="18" t="str">
        <f>_xlfn.XLOOKUP(B2181,'[7]ALL SITES DOWN'!$D:$D,'[7]ALL SITES DOWN'!$J:$J,"")</f>
        <v/>
      </c>
      <c r="AQ2181" s="9" t="str">
        <f>_xlfn.XLOOKUP(B2181,[8]sheet1!$AC:$AC,[8]sheet1!$AF:$AF,"")</f>
        <v/>
      </c>
      <c r="AR2181" s="14"/>
      <c r="AS2181" s="14" t="s">
        <v>5465</v>
      </c>
      <c r="AT2181" s="14" t="str">
        <f>_xlfn.XLOOKUP(B2181,'[9]cell downs 18042026 17h'!$B:$B,'[9]cell downs 18042026 17h'!$B:$B,"")</f>
        <v/>
      </c>
      <c r="AU2181" s="14" t="str">
        <f>_xlfn.XLOOKUP(B2181,'[10]Cells Huawei 19042026 15h'!$B:$B,'[10]Cells Huawei 19042026 15h'!$B:$B,"")</f>
        <v/>
      </c>
      <c r="AV2181" s="9" t="str">
        <f>_xlfn.XLOOKUP(B2181,'[11]cells down 19042026 9H40'!$B:$B,'[11]cells down 19042026 9H40'!$B:$B,"")</f>
        <v/>
      </c>
    </row>
    <row r="2182" spans="1:48" hidden="1" x14ac:dyDescent="0.3">
      <c r="A2182" s="1" t="s">
        <v>3961</v>
      </c>
      <c r="B2182" s="8" t="s">
        <v>3962</v>
      </c>
      <c r="C2182" s="3" t="str">
        <f>_xlfn.XLOOKUP(B2182,'[1]daily break down'!$D:$D,'[1]daily break down'!$E:$E,"")</f>
        <v>OUEST</v>
      </c>
      <c r="D2182" s="1" t="s">
        <v>11</v>
      </c>
      <c r="E2182" s="1" t="s">
        <v>12</v>
      </c>
      <c r="F2182" s="3" t="s">
        <v>102</v>
      </c>
      <c r="G2182" s="1" t="s">
        <v>3963</v>
      </c>
      <c r="H2182" s="27" t="str">
        <f>_xlfn.XLOOKUP(B2182,[2]CALCULATION!$B:$B,[2]CALCULATION!$H:$H,"")</f>
        <v>HUAWEI</v>
      </c>
      <c r="I2182" s="26">
        <v>0</v>
      </c>
      <c r="J2182" s="26">
        <v>0</v>
      </c>
      <c r="K2182" s="26">
        <v>0</v>
      </c>
      <c r="L2182" s="26">
        <v>0</v>
      </c>
      <c r="M2182" s="26">
        <v>0</v>
      </c>
      <c r="N2182" s="26">
        <v>0</v>
      </c>
      <c r="O2182" s="26">
        <v>0</v>
      </c>
      <c r="P2182" s="114" t="s">
        <v>6364</v>
      </c>
      <c r="Q2182" s="42" t="s">
        <v>5538</v>
      </c>
      <c r="R2182" s="42"/>
      <c r="S2182" s="41" t="str" cm="1">
        <f t="array" ref="S2182">IFERROR(_xlfn.IFS(
U2182="MPR ISSUE","PDH",
U2182="BSS Hardware Issue","BSS",
U2182="Sites strategiques, MLL, Pylone, etc.","ENVTECH",
U2182="AKTIVCO DEFAUT GE &amp; POWER Cabinet","AKTIVCO",
U2182="AKTIVCO Coupure ENEO &amp; Baisse de tension","AKTIVCO GRID ONLY",
U2182="Coupure ENEO &amp; Baisse de tension","IHS GRID ONLY",
U2182="Defaut GE &amp; POWER Cabinet","IHS",
U2182="Sharing","Partners",
U2182="Sites strategiques &amp; DataCenter","SST &amp; DC",
U2182="Exclu","Exclu",
U2182="SAT","SAT",
U2182="SPARE-ISSUE","SPARE-ISSUE",
U2182="Fiber CAmtel","TRANS_FO_CAMTEL",
U2182="Fiber AOF","Fiber AOF",
U2182="Projet OCM (HUAWEI)","TRAVAUX-HUAWEI",
U2182="Projet OCM (NOKIA)","TRAVAUX-NOKIA",
U2182="ACCESS-ISSUE","ACCESS-ISSUE",
U2182="Projet OCM (ZTE, NOKIA, autres projets)","TRAVAUX OCM",
U2182="No root CAuse","No root cause",
U2182="ODU HS","PDH",
U2182="IP &amp; VLAN","PDH",
U2182="Warehouse HUAWEI","SPARE-ISSUE",
U2182="SPARE-HS","SPARE-ISSUE",
U2182="Power Telco","BSS",U2182="no impacts","no impacts"
),"")</f>
        <v>No root cause</v>
      </c>
      <c r="T2182" s="41" t="str" cm="1">
        <f t="array" ref="T2182">IFERROR(_xlfn.IFS(
U2182="MPR ISSUE","TX ISSUE",
U2182="BSS Hardware Issue","RAN ISSUE",
U2182="Sites strategiques, MLL, Pylone, etc.","ENVTECH",
U2182="AKTIVCO DEFAUT GE &amp; POWER Cabinet","POWER ISSUE",
U2182="AKTIVCO Coupure ENEO &amp; Baisse de tension","POWER ISSUE",
U2182="Coupure ENEO &amp; Baisse de tension","POWER ISSUE",
U2182="Defaut GE &amp; POWER Cabinet","POWER ISSUE",
U2182="Sharing","POWER ISSUE",
U2182="Sites strategiques &amp; DataCenter","POWER ISSUE",
U2182="Exclu","Exclu",
U2182="SAT","TX ISSUE",
U2182="SPARE-ISSUE","SPARE-ISSUE",
U2182="Fiber CAmtel","TX ISSUE",
U2182="Fiber AOF","TX ISSUE",
U2182="Projet OCM (HUAWEI)","TRAVAUX-HUAWEI",
U2182="Projet OCM (NOKIA)","TRAVAUX -NOKIA",
U2182="ACCESS-ISSUE","ACCESS-ISSUE",
U2182="Projet OCM (ZTE, NOKIA, autres projets)","TRAVAUX OCM",
U2182="No root CAuse","No root cause",
U2182="ODU HS","TX ISSUE",
U2182="IP &amp; VLAN","TX ISSUE",
U2182="Warehouse HUAWEI","SPARE-ISSUE",
U2182="SPARE-HS","SPARE-ISSUE",
U2182="Power Telco","RAN ISSUE",U2182="no impacts","no impacts"
),"")</f>
        <v>No root cause</v>
      </c>
      <c r="U2182" s="68" t="s">
        <v>5691</v>
      </c>
      <c r="V2182" s="41" t="str" cm="1">
        <f t="array" ref="V2182">IFERROR(_xlfn.IFS(
U2182="MPR ISSUE","ACTIVE",
U2182="BSS Hardware Issue","ACTIVE",
U2182="Sites strategiques, MLL, Pylone, etc.","PASSIVE",
U2182="AKTIVCO DEFAUT GE &amp; POWER Cabinet","PASSIVE",
U2182="AKTIVCO Coupure ENEO &amp; Baisse de tension","PASSIVE",
U2182="Coupure ENEO &amp; Baisse de tension","PASSIVE",
U2182="Defaut GE &amp; POWER Cabinet","PASSIVE",
U2182="Sharing","PASSIVE",
U2182="Sites strategiques &amp; DataCenter","PASSIVE",
U2182="Exclu","Exclu",
U2182="SAT","ACTIVE",
U2182="SPARE-ISSUE","SPARE-ISSUE",
U2182="Fiber CAmtel","ACTIVE",
U2182="Fiber AOF","ACTIVE",
U2182="Projet OCM (HUAWEI)","PLANNED WORKS",
U2182="Projet OCM (NOKIA)","PLANNED WORKS",
U2182="ACCESS-ISSUE","ACCESS-ISSUE",
U2182="Projet OCM (ZTE, NOKIA, autres projets)","PLANNED WORKS",
U2182="No root CAuse","No root cause",
U2182="ODU HS","ACTIVE",
U2182="IP &amp; VLAN","ACTIVE",
U2182="Warehouse HUAWEI","SPARE-ISSUE",
U2182="SPARE-HS","SPARE-ISSUE",
U2182="Power Telco","ACTIVE", U2182="no impacts","no impacts"
),"")</f>
        <v>No root cause</v>
      </c>
      <c r="W2182" s="113"/>
      <c r="X2182" s="113"/>
      <c r="Y2182" s="113"/>
      <c r="Z2182" s="113"/>
      <c r="AA2182" s="113"/>
      <c r="AB2182" s="17" t="s">
        <v>5465</v>
      </c>
      <c r="AC2182" s="17" t="str">
        <f>_xlfn.XLOOKUP(B2182,'INCIDENT-04-27-2026'!E:E,'INCIDENT-04-27-2026'!F:F,"")</f>
        <v/>
      </c>
      <c r="AD2182" s="9"/>
      <c r="AE2182" s="7" t="s">
        <v>5465</v>
      </c>
      <c r="AF2182" s="6" t="str">
        <f>_xlfn.XLOOKUP(B2182,'[13]Input_27-04'!$B:$B,'[13]Input_27-04'!$M:$M,"")</f>
        <v/>
      </c>
      <c r="AG2182" s="7"/>
      <c r="AH2182" s="3"/>
      <c r="AI2182" s="18" t="str">
        <f>_xlfn.XLOOKUP(B2182,'[3]Cells Huawei 27042026 10h'!$B:$B,'[3]Cells Huawei 27042026 10h'!$T:$T,"")</f>
        <v/>
      </c>
      <c r="AJ2182" s="18" t="str">
        <f>_xlfn.XLOOKUP(B2182,'[3]Cells Huawei 27042026 15h'!$B:$B,'[3]Cells Huawei 27042026 15h'!$T:$T,"")</f>
        <v/>
      </c>
      <c r="AK2182" s="18" t="str">
        <f>_xlfn.XLOOKUP(B2182,'[4]cells down 27042026 11h28'!$B:$B,'[4]cells down 27042026 11h28'!$R:$R,"")</f>
        <v/>
      </c>
      <c r="AL2182" s="18" t="str">
        <f>_xlfn.XLOOKUP(B2182,'[4]cells down 27042026 18h01'!$B:$B,'[4]cells down 27042026 18h01'!$R:$R,"")</f>
        <v/>
      </c>
      <c r="AM2182" s="18" t="str">
        <f>_xlfn.XLOOKUP(B2182,'[5]cell downs 27042026 11h'!$B:$B,'[5]cell downs 27042026 11h'!$R:$R,"")</f>
        <v/>
      </c>
      <c r="AN2182" s="18" t="str">
        <f>_xlfn.XLOOKUP(B2182,'[5]cell downs 27042026 17h40'!$B:$B,'[5]cell downs 27042026 17h40'!$R:$R,"")</f>
        <v/>
      </c>
      <c r="AO2182" s="18" t="str">
        <f>_xlfn.XLOOKUP(B2182,'[6]ALL SITES DOWN'!$D:$D,'[6]ALL SITES DOWN'!$J:$J,"")</f>
        <v/>
      </c>
      <c r="AP2182" s="18" t="str">
        <f>_xlfn.XLOOKUP(B2182,'[7]ALL SITES DOWN'!$D:$D,'[7]ALL SITES DOWN'!$J:$J,"")</f>
        <v/>
      </c>
      <c r="AQ2182" s="9" t="str">
        <f>_xlfn.XLOOKUP(B2182,[8]sheet1!$AC:$AC,[8]sheet1!$AF:$AF,"")</f>
        <v/>
      </c>
      <c r="AR2182" s="14"/>
      <c r="AS2182" s="14" t="s">
        <v>5465</v>
      </c>
      <c r="AT2182" s="14" t="str">
        <f>_xlfn.XLOOKUP(B2182,'[9]cell downs 18042026 17h'!$B:$B,'[9]cell downs 18042026 17h'!$B:$B,"")</f>
        <v/>
      </c>
      <c r="AU2182" s="14" t="str">
        <f>_xlfn.XLOOKUP(B2182,'[10]Cells Huawei 19042026 15h'!$B:$B,'[10]Cells Huawei 19042026 15h'!$B:$B,"")</f>
        <v/>
      </c>
      <c r="AV2182" s="9" t="str">
        <f>_xlfn.XLOOKUP(B2182,'[11]cells down 19042026 9H40'!$B:$B,'[11]cells down 19042026 9H40'!$B:$B,"")</f>
        <v/>
      </c>
    </row>
    <row r="2183" spans="1:48" hidden="1" x14ac:dyDescent="0.3">
      <c r="A2183" s="1" t="s">
        <v>3967</v>
      </c>
      <c r="B2183" s="8" t="s">
        <v>3968</v>
      </c>
      <c r="C2183" s="3" t="str">
        <f>_xlfn.XLOOKUP(B2183,'[1]daily break down'!$D:$D,'[1]daily break down'!$E:$E,"")</f>
        <v>CENTRE</v>
      </c>
      <c r="D2183" s="1" t="s">
        <v>11</v>
      </c>
      <c r="E2183" s="1" t="s">
        <v>237</v>
      </c>
      <c r="F2183" s="3" t="s">
        <v>37</v>
      </c>
      <c r="G2183" s="1" t="s">
        <v>3967</v>
      </c>
      <c r="H2183" s="29" t="str">
        <f>_xlfn.XLOOKUP(B2183,[2]CALCULATION!$B:$B,[2]CALCULATION!$H:$H,"")</f>
        <v>ZTE</v>
      </c>
      <c r="I2183" s="26">
        <v>0</v>
      </c>
      <c r="J2183" s="26">
        <v>0</v>
      </c>
      <c r="K2183" s="26">
        <v>0</v>
      </c>
      <c r="L2183" s="26">
        <v>0</v>
      </c>
      <c r="M2183" s="26">
        <v>0</v>
      </c>
      <c r="N2183" s="26">
        <v>0</v>
      </c>
      <c r="O2183" s="26">
        <v>0</v>
      </c>
      <c r="P2183" s="114" t="s">
        <v>6364</v>
      </c>
      <c r="Q2183" s="42" t="s">
        <v>5538</v>
      </c>
      <c r="R2183" s="42"/>
      <c r="S2183" s="41" t="str" cm="1">
        <f t="array" ref="S2183">IFERROR(_xlfn.IFS(
U2183="MPR ISSUE","PDH",
U2183="BSS Hardware Issue","BSS",
U2183="Sites strategiques, MLL, Pylone, etc.","ENVTECH",
U2183="AKTIVCO DEFAUT GE &amp; POWER Cabinet","AKTIVCO",
U2183="AKTIVCO Coupure ENEO &amp; Baisse de tension","AKTIVCO GRID ONLY",
U2183="Coupure ENEO &amp; Baisse de tension","IHS GRID ONLY",
U2183="Defaut GE &amp; POWER Cabinet","IHS",
U2183="Sharing","Partners",
U2183="Sites strategiques &amp; DataCenter","SST &amp; DC",
U2183="Exclu","Exclu",
U2183="SAT","SAT",
U2183="SPARE-ISSUE","SPARE-ISSUE",
U2183="Fiber CAmtel","TRANS_FO_CAMTEL",
U2183="Fiber AOF","Fiber AOF",
U2183="Projet OCM (HUAWEI)","TRAVAUX-HUAWEI",
U2183="Projet OCM (NOKIA)","TRAVAUX-NOKIA",
U2183="ACCESS-ISSUE","ACCESS-ISSUE",
U2183="Projet OCM (ZTE, NOKIA, autres projets)","TRAVAUX OCM",
U2183="No root CAuse","No root cause",
U2183="ODU HS","PDH",
U2183="IP &amp; VLAN","PDH",
U2183="Warehouse HUAWEI","SPARE-ISSUE",
U2183="SPARE-HS","SPARE-ISSUE",
U2183="Power Telco","BSS",U2183="no impacts","no impacts"
),"")</f>
        <v>No root cause</v>
      </c>
      <c r="T2183" s="41" t="str" cm="1">
        <f t="array" ref="T2183">IFERROR(_xlfn.IFS(
U2183="MPR ISSUE","TX ISSUE",
U2183="BSS Hardware Issue","RAN ISSUE",
U2183="Sites strategiques, MLL, Pylone, etc.","ENVTECH",
U2183="AKTIVCO DEFAUT GE &amp; POWER Cabinet","POWER ISSUE",
U2183="AKTIVCO Coupure ENEO &amp; Baisse de tension","POWER ISSUE",
U2183="Coupure ENEO &amp; Baisse de tension","POWER ISSUE",
U2183="Defaut GE &amp; POWER Cabinet","POWER ISSUE",
U2183="Sharing","POWER ISSUE",
U2183="Sites strategiques &amp; DataCenter","POWER ISSUE",
U2183="Exclu","Exclu",
U2183="SAT","TX ISSUE",
U2183="SPARE-ISSUE","SPARE-ISSUE",
U2183="Fiber CAmtel","TX ISSUE",
U2183="Fiber AOF","TX ISSUE",
U2183="Projet OCM (HUAWEI)","TRAVAUX-HUAWEI",
U2183="Projet OCM (NOKIA)","TRAVAUX -NOKIA",
U2183="ACCESS-ISSUE","ACCESS-ISSUE",
U2183="Projet OCM (ZTE, NOKIA, autres projets)","TRAVAUX OCM",
U2183="No root CAuse","No root cause",
U2183="ODU HS","TX ISSUE",
U2183="IP &amp; VLAN","TX ISSUE",
U2183="Warehouse HUAWEI","SPARE-ISSUE",
U2183="SPARE-HS","SPARE-ISSUE",
U2183="Power Telco","RAN ISSUE",U2183="no impacts","no impacts"
),"")</f>
        <v>No root cause</v>
      </c>
      <c r="U2183" s="68" t="s">
        <v>5691</v>
      </c>
      <c r="V2183" s="41" t="str" cm="1">
        <f t="array" ref="V2183">IFERROR(_xlfn.IFS(
U2183="MPR ISSUE","ACTIVE",
U2183="BSS Hardware Issue","ACTIVE",
U2183="Sites strategiques, MLL, Pylone, etc.","PASSIVE",
U2183="AKTIVCO DEFAUT GE &amp; POWER Cabinet","PASSIVE",
U2183="AKTIVCO Coupure ENEO &amp; Baisse de tension","PASSIVE",
U2183="Coupure ENEO &amp; Baisse de tension","PASSIVE",
U2183="Defaut GE &amp; POWER Cabinet","PASSIVE",
U2183="Sharing","PASSIVE",
U2183="Sites strategiques &amp; DataCenter","PASSIVE",
U2183="Exclu","Exclu",
U2183="SAT","ACTIVE",
U2183="SPARE-ISSUE","SPARE-ISSUE",
U2183="Fiber CAmtel","ACTIVE",
U2183="Fiber AOF","ACTIVE",
U2183="Projet OCM (HUAWEI)","PLANNED WORKS",
U2183="Projet OCM (NOKIA)","PLANNED WORKS",
U2183="ACCESS-ISSUE","ACCESS-ISSUE",
U2183="Projet OCM (ZTE, NOKIA, autres projets)","PLANNED WORKS",
U2183="No root CAuse","No root cause",
U2183="ODU HS","ACTIVE",
U2183="IP &amp; VLAN","ACTIVE",
U2183="Warehouse HUAWEI","SPARE-ISSUE",
U2183="SPARE-HS","SPARE-ISSUE",
U2183="Power Telco","ACTIVE", U2183="no impacts","no impacts"
),"")</f>
        <v>No root cause</v>
      </c>
      <c r="W2183" s="113"/>
      <c r="X2183" s="113"/>
      <c r="Y2183" s="113"/>
      <c r="Z2183" s="113"/>
      <c r="AA2183" s="113"/>
      <c r="AB2183" s="17" t="s">
        <v>5465</v>
      </c>
      <c r="AC2183" s="17" t="str">
        <f>_xlfn.XLOOKUP(B2183,'INCIDENT-04-27-2026'!E:E,'INCIDENT-04-27-2026'!F:F,"")</f>
        <v/>
      </c>
      <c r="AD2183" s="9"/>
      <c r="AE2183" s="7" t="s">
        <v>5465</v>
      </c>
      <c r="AF2183" s="6" t="str">
        <f>_xlfn.XLOOKUP(B2183,'[13]Input_27-04'!$B:$B,'[13]Input_27-04'!$M:$M,"")</f>
        <v/>
      </c>
      <c r="AG2183" s="7"/>
      <c r="AH2183" s="3"/>
      <c r="AI2183" s="18" t="str">
        <f>_xlfn.XLOOKUP(B2183,'[3]Cells Huawei 27042026 10h'!$B:$B,'[3]Cells Huawei 27042026 10h'!$T:$T,"")</f>
        <v/>
      </c>
      <c r="AJ2183" s="18" t="str">
        <f>_xlfn.XLOOKUP(B2183,'[3]Cells Huawei 27042026 15h'!$B:$B,'[3]Cells Huawei 27042026 15h'!$T:$T,"")</f>
        <v/>
      </c>
      <c r="AK2183" s="18" t="str">
        <f>_xlfn.XLOOKUP(B2183,'[4]cells down 27042026 11h28'!$B:$B,'[4]cells down 27042026 11h28'!$R:$R,"")</f>
        <v/>
      </c>
      <c r="AL2183" s="18" t="str">
        <f>_xlfn.XLOOKUP(B2183,'[4]cells down 27042026 18h01'!$B:$B,'[4]cells down 27042026 18h01'!$R:$R,"")</f>
        <v/>
      </c>
      <c r="AM2183" s="18" t="str">
        <f>_xlfn.XLOOKUP(B2183,'[5]cell downs 27042026 11h'!$B:$B,'[5]cell downs 27042026 11h'!$R:$R,"")</f>
        <v/>
      </c>
      <c r="AN2183" s="18" t="str">
        <f>_xlfn.XLOOKUP(B2183,'[5]cell downs 27042026 17h40'!$B:$B,'[5]cell downs 27042026 17h40'!$R:$R,"")</f>
        <v/>
      </c>
      <c r="AO2183" s="18" t="str">
        <f>_xlfn.XLOOKUP(B2183,'[6]ALL SITES DOWN'!$D:$D,'[6]ALL SITES DOWN'!$J:$J,"")</f>
        <v/>
      </c>
      <c r="AP2183" s="18" t="str">
        <f>_xlfn.XLOOKUP(B2183,'[7]ALL SITES DOWN'!$D:$D,'[7]ALL SITES DOWN'!$J:$J,"")</f>
        <v/>
      </c>
      <c r="AQ2183" s="9" t="str">
        <f>_xlfn.XLOOKUP(B2183,[8]sheet1!$AC:$AC,[8]sheet1!$AF:$AF,"")</f>
        <v/>
      </c>
      <c r="AR2183" s="14"/>
      <c r="AS2183" s="14" t="s">
        <v>5465</v>
      </c>
      <c r="AT2183" s="14" t="str">
        <f>_xlfn.XLOOKUP(B2183,'[9]cell downs 18042026 17h'!$B:$B,'[9]cell downs 18042026 17h'!$B:$B,"")</f>
        <v/>
      </c>
      <c r="AU2183" s="14" t="str">
        <f>_xlfn.XLOOKUP(B2183,'[10]Cells Huawei 19042026 15h'!$B:$B,'[10]Cells Huawei 19042026 15h'!$B:$B,"")</f>
        <v/>
      </c>
      <c r="AV2183" s="9" t="str">
        <f>_xlfn.XLOOKUP(B2183,'[11]cells down 19042026 9H40'!$B:$B,'[11]cells down 19042026 9H40'!$B:$B,"")</f>
        <v/>
      </c>
    </row>
    <row r="2184" spans="1:48" hidden="1" x14ac:dyDescent="0.3">
      <c r="A2184" s="1" t="s">
        <v>3971</v>
      </c>
      <c r="B2184" s="8" t="s">
        <v>3972</v>
      </c>
      <c r="C2184" s="3" t="str">
        <f>_xlfn.XLOOKUP(B2184,'[1]daily break down'!$D:$D,'[1]daily break down'!$E:$E,"")</f>
        <v>Douala</v>
      </c>
      <c r="D2184" s="1" t="s">
        <v>11</v>
      </c>
      <c r="E2184" s="1" t="s">
        <v>12</v>
      </c>
      <c r="F2184" s="3" t="s">
        <v>31</v>
      </c>
      <c r="G2184" s="1" t="s">
        <v>32</v>
      </c>
      <c r="H2184" s="29" t="str">
        <f>_xlfn.XLOOKUP(B2184,[2]CALCULATION!$B:$B,[2]CALCULATION!$H:$H,"")</f>
        <v>ZTE</v>
      </c>
      <c r="I2184" s="26">
        <v>0</v>
      </c>
      <c r="J2184" s="26">
        <v>0</v>
      </c>
      <c r="K2184" s="26">
        <v>0</v>
      </c>
      <c r="L2184" s="26">
        <v>0</v>
      </c>
      <c r="M2184" s="26">
        <v>0</v>
      </c>
      <c r="N2184" s="26">
        <v>0</v>
      </c>
      <c r="O2184" s="26">
        <v>0</v>
      </c>
      <c r="P2184" s="114" t="s">
        <v>6364</v>
      </c>
      <c r="Q2184" s="42" t="s">
        <v>5538</v>
      </c>
      <c r="R2184" s="42"/>
      <c r="S2184" s="41" t="str" cm="1">
        <f t="array" ref="S2184">IFERROR(_xlfn.IFS(
U2184="MPR ISSUE","PDH",
U2184="BSS Hardware Issue","BSS",
U2184="Sites strategiques, MLL, Pylone, etc.","ENVTECH",
U2184="AKTIVCO DEFAUT GE &amp; POWER Cabinet","AKTIVCO",
U2184="AKTIVCO Coupure ENEO &amp; Baisse de tension","AKTIVCO GRID ONLY",
U2184="Coupure ENEO &amp; Baisse de tension","IHS GRID ONLY",
U2184="Defaut GE &amp; POWER Cabinet","IHS",
U2184="Sharing","Partners",
U2184="Sites strategiques &amp; DataCenter","SST &amp; DC",
U2184="Exclu","Exclu",
U2184="SAT","SAT",
U2184="SPARE-ISSUE","SPARE-ISSUE",
U2184="Fiber CAmtel","TRANS_FO_CAMTEL",
U2184="Fiber AOF","Fiber AOF",
U2184="Projet OCM (HUAWEI)","TRAVAUX-HUAWEI",
U2184="Projet OCM (NOKIA)","TRAVAUX-NOKIA",
U2184="ACCESS-ISSUE","ACCESS-ISSUE",
U2184="Projet OCM (ZTE, NOKIA, autres projets)","TRAVAUX OCM",
U2184="No root CAuse","No root cause",
U2184="ODU HS","PDH",
U2184="IP &amp; VLAN","PDH",
U2184="Warehouse HUAWEI","SPARE-ISSUE",
U2184="SPARE-HS","SPARE-ISSUE",
U2184="Power Telco","BSS",U2184="no impacts","no impacts"
),"")</f>
        <v>No root cause</v>
      </c>
      <c r="T2184" s="41" t="str" cm="1">
        <f t="array" ref="T2184">IFERROR(_xlfn.IFS(
U2184="MPR ISSUE","TX ISSUE",
U2184="BSS Hardware Issue","RAN ISSUE",
U2184="Sites strategiques, MLL, Pylone, etc.","ENVTECH",
U2184="AKTIVCO DEFAUT GE &amp; POWER Cabinet","POWER ISSUE",
U2184="AKTIVCO Coupure ENEO &amp; Baisse de tension","POWER ISSUE",
U2184="Coupure ENEO &amp; Baisse de tension","POWER ISSUE",
U2184="Defaut GE &amp; POWER Cabinet","POWER ISSUE",
U2184="Sharing","POWER ISSUE",
U2184="Sites strategiques &amp; DataCenter","POWER ISSUE",
U2184="Exclu","Exclu",
U2184="SAT","TX ISSUE",
U2184="SPARE-ISSUE","SPARE-ISSUE",
U2184="Fiber CAmtel","TX ISSUE",
U2184="Fiber AOF","TX ISSUE",
U2184="Projet OCM (HUAWEI)","TRAVAUX-HUAWEI",
U2184="Projet OCM (NOKIA)","TRAVAUX -NOKIA",
U2184="ACCESS-ISSUE","ACCESS-ISSUE",
U2184="Projet OCM (ZTE, NOKIA, autres projets)","TRAVAUX OCM",
U2184="No root CAuse","No root cause",
U2184="ODU HS","TX ISSUE",
U2184="IP &amp; VLAN","TX ISSUE",
U2184="Warehouse HUAWEI","SPARE-ISSUE",
U2184="SPARE-HS","SPARE-ISSUE",
U2184="Power Telco","RAN ISSUE",U2184="no impacts","no impacts"
),"")</f>
        <v>No root cause</v>
      </c>
      <c r="U2184" s="68" t="s">
        <v>5691</v>
      </c>
      <c r="V2184" s="41" t="str" cm="1">
        <f t="array" ref="V2184">IFERROR(_xlfn.IFS(
U2184="MPR ISSUE","ACTIVE",
U2184="BSS Hardware Issue","ACTIVE",
U2184="Sites strategiques, MLL, Pylone, etc.","PASSIVE",
U2184="AKTIVCO DEFAUT GE &amp; POWER Cabinet","PASSIVE",
U2184="AKTIVCO Coupure ENEO &amp; Baisse de tension","PASSIVE",
U2184="Coupure ENEO &amp; Baisse de tension","PASSIVE",
U2184="Defaut GE &amp; POWER Cabinet","PASSIVE",
U2184="Sharing","PASSIVE",
U2184="Sites strategiques &amp; DataCenter","PASSIVE",
U2184="Exclu","Exclu",
U2184="SAT","ACTIVE",
U2184="SPARE-ISSUE","SPARE-ISSUE",
U2184="Fiber CAmtel","ACTIVE",
U2184="Fiber AOF","ACTIVE",
U2184="Projet OCM (HUAWEI)","PLANNED WORKS",
U2184="Projet OCM (NOKIA)","PLANNED WORKS",
U2184="ACCESS-ISSUE","ACCESS-ISSUE",
U2184="Projet OCM (ZTE, NOKIA, autres projets)","PLANNED WORKS",
U2184="No root CAuse","No root cause",
U2184="ODU HS","ACTIVE",
U2184="IP &amp; VLAN","ACTIVE",
U2184="Warehouse HUAWEI","SPARE-ISSUE",
U2184="SPARE-HS","SPARE-ISSUE",
U2184="Power Telco","ACTIVE", U2184="no impacts","no impacts"
),"")</f>
        <v>No root cause</v>
      </c>
      <c r="W2184" s="113"/>
      <c r="X2184" s="113"/>
      <c r="Y2184" s="113"/>
      <c r="Z2184" s="113"/>
      <c r="AA2184" s="113"/>
      <c r="AB2184" s="17" t="s">
        <v>5465</v>
      </c>
      <c r="AC2184" s="17" t="str">
        <f>_xlfn.XLOOKUP(B2184,'INCIDENT-04-27-2026'!E:E,'INCIDENT-04-27-2026'!F:F,"")</f>
        <v/>
      </c>
      <c r="AD2184" s="9"/>
      <c r="AE2184" s="7" t="s">
        <v>5465</v>
      </c>
      <c r="AF2184" s="6" t="str">
        <f>_xlfn.XLOOKUP(B2184,'[13]Input_27-04'!$B:$B,'[13]Input_27-04'!$M:$M,"")</f>
        <v/>
      </c>
      <c r="AG2184" s="7"/>
      <c r="AH2184" s="3"/>
      <c r="AI2184" s="18" t="str">
        <f>_xlfn.XLOOKUP(B2184,'[3]Cells Huawei 27042026 10h'!$B:$B,'[3]Cells Huawei 27042026 10h'!$T:$T,"")</f>
        <v/>
      </c>
      <c r="AJ2184" s="18" t="str">
        <f>_xlfn.XLOOKUP(B2184,'[3]Cells Huawei 27042026 15h'!$B:$B,'[3]Cells Huawei 27042026 15h'!$T:$T,"")</f>
        <v/>
      </c>
      <c r="AK2184" s="18" t="str">
        <f>_xlfn.XLOOKUP(B2184,'[4]cells down 27042026 11h28'!$B:$B,'[4]cells down 27042026 11h28'!$R:$R,"")</f>
        <v/>
      </c>
      <c r="AL2184" s="18" t="str">
        <f>_xlfn.XLOOKUP(B2184,'[4]cells down 27042026 18h01'!$B:$B,'[4]cells down 27042026 18h01'!$R:$R,"")</f>
        <v/>
      </c>
      <c r="AM2184" s="18" t="str">
        <f>_xlfn.XLOOKUP(B2184,'[5]cell downs 27042026 11h'!$B:$B,'[5]cell downs 27042026 11h'!$R:$R,"")</f>
        <v/>
      </c>
      <c r="AN2184" s="18" t="str">
        <f>_xlfn.XLOOKUP(B2184,'[5]cell downs 27042026 17h40'!$B:$B,'[5]cell downs 27042026 17h40'!$R:$R,"")</f>
        <v/>
      </c>
      <c r="AO2184" s="18" t="str">
        <f>_xlfn.XLOOKUP(B2184,'[6]ALL SITES DOWN'!$D:$D,'[6]ALL SITES DOWN'!$J:$J,"")</f>
        <v/>
      </c>
      <c r="AP2184" s="18" t="str">
        <f>_xlfn.XLOOKUP(B2184,'[7]ALL SITES DOWN'!$D:$D,'[7]ALL SITES DOWN'!$J:$J,"")</f>
        <v/>
      </c>
      <c r="AQ2184" s="9" t="str">
        <f>_xlfn.XLOOKUP(B2184,[8]sheet1!$AC:$AC,[8]sheet1!$AF:$AF,"")</f>
        <v/>
      </c>
      <c r="AR2184" s="14"/>
      <c r="AS2184" s="14" t="s">
        <v>5465</v>
      </c>
      <c r="AT2184" s="14" t="str">
        <f>_xlfn.XLOOKUP(B2184,'[9]cell downs 18042026 17h'!$B:$B,'[9]cell downs 18042026 17h'!$B:$B,"")</f>
        <v/>
      </c>
      <c r="AU2184" s="14" t="str">
        <f>_xlfn.XLOOKUP(B2184,'[10]Cells Huawei 19042026 15h'!$B:$B,'[10]Cells Huawei 19042026 15h'!$B:$B,"")</f>
        <v/>
      </c>
      <c r="AV2184" s="9" t="str">
        <f>_xlfn.XLOOKUP(B2184,'[11]cells down 19042026 9H40'!$B:$B,'[11]cells down 19042026 9H40'!$B:$B,"")</f>
        <v/>
      </c>
    </row>
    <row r="2185" spans="1:48" hidden="1" x14ac:dyDescent="0.3">
      <c r="A2185" s="1" t="s">
        <v>3100</v>
      </c>
      <c r="B2185" s="8" t="s">
        <v>4850</v>
      </c>
      <c r="C2185" s="3" t="str">
        <f>_xlfn.XLOOKUP(B2185,'[1]daily break down'!$D:$D,'[1]daily break down'!$E:$E,"")</f>
        <v>NORD-OUEST</v>
      </c>
      <c r="D2185" s="1"/>
      <c r="E2185" s="1"/>
      <c r="F2185" s="3" t="s">
        <v>51</v>
      </c>
      <c r="G2185" s="1" t="s">
        <v>3100</v>
      </c>
      <c r="H2185" s="27" t="str">
        <f>_xlfn.XLOOKUP(B2185,[2]CALCULATION!$B:$B,[2]CALCULATION!$H:$H,"")</f>
        <v>HUAWEI</v>
      </c>
      <c r="I2185" s="26">
        <v>2.5033315926296895</v>
      </c>
      <c r="J2185" s="26">
        <v>12.266253463572207</v>
      </c>
      <c r="K2185" s="26">
        <v>0</v>
      </c>
      <c r="L2185" s="26">
        <v>0</v>
      </c>
      <c r="M2185" s="26">
        <v>0.35978703489682767</v>
      </c>
      <c r="N2185" s="26">
        <v>1.5709850385095012</v>
      </c>
      <c r="O2185" s="26">
        <v>0</v>
      </c>
      <c r="P2185" s="114" t="s">
        <v>6364</v>
      </c>
      <c r="Q2185" s="42" t="s">
        <v>6353</v>
      </c>
      <c r="R2185" s="42"/>
      <c r="S2185" s="41" t="str" cm="1">
        <f t="array" ref="S2185">IFERROR(_xlfn.IFS(
U2185="MPR ISSUE","PDH",
U2185="BSS Hardware Issue","BSS",
U2185="Sites strategiques, MLL, Pylone, etc.","ENVTECH",
U2185="AKTIVCO DEFAUT GE &amp; POWER Cabinet","AKTIVCO",
U2185="AKTIVCO Coupure ENEO &amp; Baisse de tension","AKTIVCO GRID ONLY",
U2185="Coupure ENEO &amp; Baisse de tension","IHS GRID ONLY",
U2185="Defaut GE &amp; POWER Cabinet","IHS",
U2185="Sharing","Partners",
U2185="Sites strategiques &amp; DataCenter","SST &amp; DC",
U2185="Exclu","Exclu",
U2185="SAT","SAT",
U2185="SPARE-ISSUE","SPARE-ISSUE",
U2185="Fiber CAmtel","TRANS_FO_CAMTEL",
U2185="Fiber AOF","Fiber AOF",
U2185="Projet OCM (HUAWEI)","TRAVAUX-HUAWEI",
U2185="Projet OCM (NOKIA)","TRAVAUX-NOKIA",
U2185="ACCESS-ISSUE","ACCESS-ISSUE",
U2185="Projet OCM (ZTE, NOKIA, autres projets)","TRAVAUX OCM",
U2185="No root CAuse","No root cause",
U2185="ODU HS","PDH",
U2185="IP &amp; VLAN","PDH",
U2185="Warehouse HUAWEI","SPARE-ISSUE",
U2185="SPARE-HS","SPARE-ISSUE",
U2185="Power Telco","BSS",U2185="no impacts","no impacts"
),"")</f>
        <v/>
      </c>
      <c r="T2185" s="41" t="str" cm="1">
        <f t="array" ref="T2185">IFERROR(_xlfn.IFS(
U2185="MPR ISSUE","TX ISSUE",
U2185="BSS Hardware Issue","RAN ISSUE",
U2185="Sites strategiques, MLL, Pylone, etc.","ENVTECH",
U2185="AKTIVCO DEFAUT GE &amp; POWER Cabinet","POWER ISSUE",
U2185="AKTIVCO Coupure ENEO &amp; Baisse de tension","POWER ISSUE",
U2185="Coupure ENEO &amp; Baisse de tension","POWER ISSUE",
U2185="Defaut GE &amp; POWER Cabinet","POWER ISSUE",
U2185="Sharing","POWER ISSUE",
U2185="Sites strategiques &amp; DataCenter","POWER ISSUE",
U2185="Exclu","Exclu",
U2185="SAT","TX ISSUE",
U2185="SPARE-ISSUE","SPARE-ISSUE",
U2185="Fiber CAmtel","TX ISSUE",
U2185="Fiber AOF","TX ISSUE",
U2185="Projet OCM (HUAWEI)","TRAVAUX-HUAWEI",
U2185="Projet OCM (NOKIA)","TRAVAUX -NOKIA",
U2185="ACCESS-ISSUE","ACCESS-ISSUE",
U2185="Projet OCM (ZTE, NOKIA, autres projets)","TRAVAUX OCM",
U2185="No root CAuse","No root cause",
U2185="ODU HS","TX ISSUE",
U2185="IP &amp; VLAN","TX ISSUE",
U2185="Warehouse HUAWEI","SPARE-ISSUE",
U2185="SPARE-HS","SPARE-ISSUE",
U2185="Power Telco","RAN ISSUE",U2185="no impacts","no impacts"
),"")</f>
        <v/>
      </c>
      <c r="U2185" s="68"/>
      <c r="V2185" s="41" t="str" cm="1">
        <f t="array" ref="V2185">IFERROR(_xlfn.IFS(
U2185="MPR ISSUE","ACTIVE",
U2185="BSS Hardware Issue","ACTIVE",
U2185="Sites strategiques, MLL, Pylone, etc.","PASSIVE",
U2185="AKTIVCO DEFAUT GE &amp; POWER Cabinet","PASSIVE",
U2185="AKTIVCO Coupure ENEO &amp; Baisse de tension","PASSIVE",
U2185="Coupure ENEO &amp; Baisse de tension","PASSIVE",
U2185="Defaut GE &amp; POWER Cabinet","PASSIVE",
U2185="Sharing","PASSIVE",
U2185="Sites strategiques &amp; DataCenter","PASSIVE",
U2185="Exclu","Exclu",
U2185="SAT","ACTIVE",
U2185="SPARE-ISSUE","SPARE-ISSUE",
U2185="Fiber CAmtel","ACTIVE",
U2185="Fiber AOF","ACTIVE",
U2185="Projet OCM (HUAWEI)","PLANNED WORKS",
U2185="Projet OCM (NOKIA)","PLANNED WORKS",
U2185="ACCESS-ISSUE","ACCESS-ISSUE",
U2185="Projet OCM (ZTE, NOKIA, autres projets)","PLANNED WORKS",
U2185="No root CAuse","No root cause",
U2185="ODU HS","ACTIVE",
U2185="IP &amp; VLAN","ACTIVE",
U2185="Warehouse HUAWEI","SPARE-ISSUE",
U2185="SPARE-HS","SPARE-ISSUE",
U2185="Power Telco","ACTIVE", U2185="no impacts","no impacts"
),"")</f>
        <v/>
      </c>
      <c r="W2185" s="113"/>
      <c r="X2185" s="113"/>
      <c r="Y2185" s="113"/>
      <c r="Z2185" s="113"/>
      <c r="AA2185" s="113"/>
      <c r="AB2185" s="17" t="s">
        <v>5465</v>
      </c>
      <c r="AC2185" s="17" t="str">
        <f>_xlfn.XLOOKUP(B2185,'INCIDENT-04-27-2026'!E:E,'INCIDENT-04-27-2026'!F:F,"")</f>
        <v/>
      </c>
      <c r="AD2185" s="9"/>
      <c r="AE2185" s="7" t="s">
        <v>5465</v>
      </c>
      <c r="AF2185" s="6" t="str">
        <f>_xlfn.XLOOKUP(B2185,'[13]Input_27-04'!$B:$B,'[13]Input_27-04'!$M:$M,"")</f>
        <v/>
      </c>
      <c r="AG2185" s="7"/>
      <c r="AH2185" s="3"/>
      <c r="AI2185" s="18" t="str">
        <f>_xlfn.XLOOKUP(B2185,'[3]Cells Huawei 27042026 10h'!$B:$B,'[3]Cells Huawei 27042026 10h'!$T:$T,"")</f>
        <v/>
      </c>
      <c r="AJ2185" s="18" t="str">
        <f>_xlfn.XLOOKUP(B2185,'[3]Cells Huawei 27042026 15h'!$B:$B,'[3]Cells Huawei 27042026 15h'!$T:$T,"")</f>
        <v/>
      </c>
      <c r="AK2185" s="18" t="str">
        <f>_xlfn.XLOOKUP(B2185,'[4]cells down 27042026 11h28'!$B:$B,'[4]cells down 27042026 11h28'!$R:$R,"")</f>
        <v/>
      </c>
      <c r="AL2185" s="18" t="str">
        <f>_xlfn.XLOOKUP(B2185,'[4]cells down 27042026 18h01'!$B:$B,'[4]cells down 27042026 18h01'!$R:$R,"")</f>
        <v/>
      </c>
      <c r="AM2185" s="18" t="str">
        <f>_xlfn.XLOOKUP(B2185,'[5]cell downs 27042026 11h'!$B:$B,'[5]cell downs 27042026 11h'!$R:$R,"")</f>
        <v/>
      </c>
      <c r="AN2185" s="18" t="str">
        <f>_xlfn.XLOOKUP(B2185,'[5]cell downs 27042026 17h40'!$B:$B,'[5]cell downs 27042026 17h40'!$R:$R,"")</f>
        <v/>
      </c>
      <c r="AO2185" s="18" t="str">
        <f>_xlfn.XLOOKUP(B2185,'[6]ALL SITES DOWN'!$D:$D,'[6]ALL SITES DOWN'!$J:$J,"")</f>
        <v/>
      </c>
      <c r="AP2185" s="18" t="str">
        <f>_xlfn.XLOOKUP(B2185,'[7]ALL SITES DOWN'!$D:$D,'[7]ALL SITES DOWN'!$J:$J,"")</f>
        <v/>
      </c>
      <c r="AQ2185" s="9" t="str">
        <f>_xlfn.XLOOKUP(B2185,[8]sheet1!$AC:$AC,[8]sheet1!$AF:$AF,"")</f>
        <v/>
      </c>
      <c r="AR2185" s="14"/>
      <c r="AS2185" s="14" t="s">
        <v>5465</v>
      </c>
      <c r="AT2185" s="14" t="str">
        <f>_xlfn.XLOOKUP(B2185,'[9]cell downs 18042026 17h'!$B:$B,'[9]cell downs 18042026 17h'!$B:$B,"")</f>
        <v/>
      </c>
      <c r="AU2185" s="14" t="str">
        <f>_xlfn.XLOOKUP(B2185,'[10]Cells Huawei 19042026 15h'!$B:$B,'[10]Cells Huawei 19042026 15h'!$B:$B,"")</f>
        <v/>
      </c>
      <c r="AV2185" s="9" t="str">
        <f>_xlfn.XLOOKUP(B2185,'[11]cells down 19042026 9H40'!$B:$B,'[11]cells down 19042026 9H40'!$B:$B,"")</f>
        <v/>
      </c>
    </row>
    <row r="2186" spans="1:48" hidden="1" x14ac:dyDescent="0.3">
      <c r="A2186" s="3" t="s">
        <v>3973</v>
      </c>
      <c r="B2186" s="23" t="s">
        <v>3974</v>
      </c>
      <c r="C2186" s="3" t="str">
        <f>_xlfn.XLOOKUP(B2186,'[1]daily break down'!$D:$D,'[1]daily break down'!$E:$E,"")</f>
        <v>CENTRE</v>
      </c>
      <c r="D2186" s="3" t="s">
        <v>21</v>
      </c>
      <c r="E2186" s="3" t="s">
        <v>5457</v>
      </c>
      <c r="F2186" s="3" t="s">
        <v>226</v>
      </c>
      <c r="G2186" s="3" t="s">
        <v>1128</v>
      </c>
      <c r="H2186" s="28" t="str">
        <f>_xlfn.XLOOKUP(B2186,[2]CALCULATION!$B:$B,[2]CALCULATION!$H:$H,"")</f>
        <v>NOKIA</v>
      </c>
      <c r="I2186" s="26">
        <v>0</v>
      </c>
      <c r="J2186" s="26">
        <v>0</v>
      </c>
      <c r="K2186" s="26">
        <v>0</v>
      </c>
      <c r="L2186" s="26">
        <v>0</v>
      </c>
      <c r="M2186" s="26">
        <v>0</v>
      </c>
      <c r="N2186" s="26">
        <v>0</v>
      </c>
      <c r="O2186" s="26">
        <v>0</v>
      </c>
      <c r="P2186" s="114" t="s">
        <v>6364</v>
      </c>
      <c r="Q2186" s="42" t="s">
        <v>5538</v>
      </c>
      <c r="R2186" s="42"/>
      <c r="S2186" s="41" t="str" cm="1">
        <f t="array" ref="S2186">IFERROR(_xlfn.IFS(
U2186="MPR ISSUE","PDH",
U2186="BSS Hardware Issue","BSS",
U2186="Sites strategiques, MLL, Pylone, etc.","ENVTECH",
U2186="AKTIVCO DEFAUT GE &amp; POWER Cabinet","AKTIVCO",
U2186="AKTIVCO Coupure ENEO &amp; Baisse de tension","AKTIVCO GRID ONLY",
U2186="Coupure ENEO &amp; Baisse de tension","IHS GRID ONLY",
U2186="Defaut GE &amp; POWER Cabinet","IHS",
U2186="Sharing","Partners",
U2186="Sites strategiques &amp; DataCenter","SST &amp; DC",
U2186="Exclu","Exclu",
U2186="SAT","SAT",
U2186="SPARE-ISSUE","SPARE-ISSUE",
U2186="Fiber CAmtel","TRANS_FO_CAMTEL",
U2186="Fiber AOF","Fiber AOF",
U2186="Projet OCM (HUAWEI)","TRAVAUX-HUAWEI",
U2186="Projet OCM (NOKIA)","TRAVAUX-NOKIA",
U2186="ACCESS-ISSUE","ACCESS-ISSUE",
U2186="Projet OCM (ZTE, NOKIA, autres projets)","TRAVAUX OCM",
U2186="No root CAuse","No root cause",
U2186="ODU HS","PDH",
U2186="IP &amp; VLAN","PDH",
U2186="Warehouse HUAWEI","SPARE-ISSUE",
U2186="SPARE-HS","SPARE-ISSUE",
U2186="Power Telco","BSS",U2186="no impacts","no impacts"
),"")</f>
        <v>No root cause</v>
      </c>
      <c r="T2186" s="41" t="str" cm="1">
        <f t="array" ref="T2186">IFERROR(_xlfn.IFS(
U2186="MPR ISSUE","TX ISSUE",
U2186="BSS Hardware Issue","RAN ISSUE",
U2186="Sites strategiques, MLL, Pylone, etc.","ENVTECH",
U2186="AKTIVCO DEFAUT GE &amp; POWER Cabinet","POWER ISSUE",
U2186="AKTIVCO Coupure ENEO &amp; Baisse de tension","POWER ISSUE",
U2186="Coupure ENEO &amp; Baisse de tension","POWER ISSUE",
U2186="Defaut GE &amp; POWER Cabinet","POWER ISSUE",
U2186="Sharing","POWER ISSUE",
U2186="Sites strategiques &amp; DataCenter","POWER ISSUE",
U2186="Exclu","Exclu",
U2186="SAT","TX ISSUE",
U2186="SPARE-ISSUE","SPARE-ISSUE",
U2186="Fiber CAmtel","TX ISSUE",
U2186="Fiber AOF","TX ISSUE",
U2186="Projet OCM (HUAWEI)","TRAVAUX-HUAWEI",
U2186="Projet OCM (NOKIA)","TRAVAUX -NOKIA",
U2186="ACCESS-ISSUE","ACCESS-ISSUE",
U2186="Projet OCM (ZTE, NOKIA, autres projets)","TRAVAUX OCM",
U2186="No root CAuse","No root cause",
U2186="ODU HS","TX ISSUE",
U2186="IP &amp; VLAN","TX ISSUE",
U2186="Warehouse HUAWEI","SPARE-ISSUE",
U2186="SPARE-HS","SPARE-ISSUE",
U2186="Power Telco","RAN ISSUE",U2186="no impacts","no impacts"
),"")</f>
        <v>No root cause</v>
      </c>
      <c r="U2186" s="68" t="s">
        <v>5691</v>
      </c>
      <c r="V2186" s="41" t="str" cm="1">
        <f t="array" ref="V2186">IFERROR(_xlfn.IFS(
U2186="MPR ISSUE","ACTIVE",
U2186="BSS Hardware Issue","ACTIVE",
U2186="Sites strategiques, MLL, Pylone, etc.","PASSIVE",
U2186="AKTIVCO DEFAUT GE &amp; POWER Cabinet","PASSIVE",
U2186="AKTIVCO Coupure ENEO &amp; Baisse de tension","PASSIVE",
U2186="Coupure ENEO &amp; Baisse de tension","PASSIVE",
U2186="Defaut GE &amp; POWER Cabinet","PASSIVE",
U2186="Sharing","PASSIVE",
U2186="Sites strategiques &amp; DataCenter","PASSIVE",
U2186="Exclu","Exclu",
U2186="SAT","ACTIVE",
U2186="SPARE-ISSUE","SPARE-ISSUE",
U2186="Fiber CAmtel","ACTIVE",
U2186="Fiber AOF","ACTIVE",
U2186="Projet OCM (HUAWEI)","PLANNED WORKS",
U2186="Projet OCM (NOKIA)","PLANNED WORKS",
U2186="ACCESS-ISSUE","ACCESS-ISSUE",
U2186="Projet OCM (ZTE, NOKIA, autres projets)","PLANNED WORKS",
U2186="No root CAuse","No root cause",
U2186="ODU HS","ACTIVE",
U2186="IP &amp; VLAN","ACTIVE",
U2186="Warehouse HUAWEI","SPARE-ISSUE",
U2186="SPARE-HS","SPARE-ISSUE",
U2186="Power Telco","ACTIVE", U2186="no impacts","no impacts"
),"")</f>
        <v>No root cause</v>
      </c>
      <c r="W2186" s="113"/>
      <c r="X2186" s="113"/>
      <c r="Y2186" s="113"/>
      <c r="Z2186" s="113"/>
      <c r="AA2186" s="113"/>
      <c r="AB2186" s="17" t="s">
        <v>5465</v>
      </c>
      <c r="AC2186" s="17" t="str">
        <f>_xlfn.XLOOKUP(B2186,'INCIDENT-04-27-2026'!E:E,'INCIDENT-04-27-2026'!F:F,"")</f>
        <v/>
      </c>
      <c r="AD2186" s="9"/>
      <c r="AE2186" s="7" t="s">
        <v>5465</v>
      </c>
      <c r="AF2186" s="6" t="str">
        <f>_xlfn.XLOOKUP(B2186,'[13]Input_27-04'!$B:$B,'[13]Input_27-04'!$M:$M,"")</f>
        <v/>
      </c>
      <c r="AG2186" s="7"/>
      <c r="AH2186" s="3"/>
      <c r="AI2186" s="18" t="str">
        <f>_xlfn.XLOOKUP(B2186,'[3]Cells Huawei 27042026 10h'!$B:$B,'[3]Cells Huawei 27042026 10h'!$T:$T,"")</f>
        <v/>
      </c>
      <c r="AJ2186" s="18" t="str">
        <f>_xlfn.XLOOKUP(B2186,'[3]Cells Huawei 27042026 15h'!$B:$B,'[3]Cells Huawei 27042026 15h'!$T:$T,"")</f>
        <v/>
      </c>
      <c r="AK2186" s="18" t="str">
        <f>_xlfn.XLOOKUP(B2186,'[4]cells down 27042026 11h28'!$B:$B,'[4]cells down 27042026 11h28'!$R:$R,"")</f>
        <v/>
      </c>
      <c r="AL2186" s="18" t="str">
        <f>_xlfn.XLOOKUP(B2186,'[4]cells down 27042026 18h01'!$B:$B,'[4]cells down 27042026 18h01'!$R:$R,"")</f>
        <v/>
      </c>
      <c r="AM2186" s="18" t="str">
        <f>_xlfn.XLOOKUP(B2186,'[5]cell downs 27042026 11h'!$B:$B,'[5]cell downs 27042026 11h'!$R:$R,"")</f>
        <v/>
      </c>
      <c r="AN2186" s="18" t="str">
        <f>_xlfn.XLOOKUP(B2186,'[5]cell downs 27042026 17h40'!$B:$B,'[5]cell downs 27042026 17h40'!$R:$R,"")</f>
        <v/>
      </c>
      <c r="AO2186" s="18" t="str">
        <f>_xlfn.XLOOKUP(B2186,'[6]ALL SITES DOWN'!$D:$D,'[6]ALL SITES DOWN'!$J:$J,"")</f>
        <v/>
      </c>
      <c r="AP2186" s="18" t="str">
        <f>_xlfn.XLOOKUP(B2186,'[7]ALL SITES DOWN'!$D:$D,'[7]ALL SITES DOWN'!$J:$J,"")</f>
        <v/>
      </c>
      <c r="AQ2186" s="9" t="str">
        <f>_xlfn.XLOOKUP(B2186,[8]sheet1!$AC:$AC,[8]sheet1!$AF:$AF,"")</f>
        <v/>
      </c>
      <c r="AR2186" s="14"/>
      <c r="AS2186" s="14" t="s">
        <v>5465</v>
      </c>
      <c r="AT2186" s="14" t="str">
        <f>_xlfn.XLOOKUP(B2186,'[9]cell downs 18042026 17h'!$B:$B,'[9]cell downs 18042026 17h'!$B:$B,"")</f>
        <v/>
      </c>
      <c r="AU2186" s="14" t="str">
        <f>_xlfn.XLOOKUP(B2186,'[10]Cells Huawei 19042026 15h'!$B:$B,'[10]Cells Huawei 19042026 15h'!$B:$B,"")</f>
        <v/>
      </c>
      <c r="AV2186" s="9" t="str">
        <f>_xlfn.XLOOKUP(B2186,'[11]cells down 19042026 9H40'!$B:$B,'[11]cells down 19042026 9H40'!$B:$B,"")</f>
        <v/>
      </c>
    </row>
    <row r="2187" spans="1:48" hidden="1" x14ac:dyDescent="0.3">
      <c r="A2187" s="1" t="s">
        <v>3975</v>
      </c>
      <c r="B2187" s="8" t="s">
        <v>3976</v>
      </c>
      <c r="C2187" s="3" t="str">
        <f>_xlfn.XLOOKUP(B2187,'[1]daily break down'!$D:$D,'[1]daily break down'!$E:$E,"")</f>
        <v>ADAMAOUA</v>
      </c>
      <c r="D2187" s="1" t="s">
        <v>21</v>
      </c>
      <c r="E2187" s="1" t="s">
        <v>5459</v>
      </c>
      <c r="F2187" s="3" t="s">
        <v>90</v>
      </c>
      <c r="G2187" s="1" t="s">
        <v>3977</v>
      </c>
      <c r="H2187" s="27" t="str">
        <f>_xlfn.XLOOKUP(B2187,[2]CALCULATION!$B:$B,[2]CALCULATION!$H:$H,"")</f>
        <v>HUAWEI</v>
      </c>
      <c r="I2187" s="26">
        <v>0</v>
      </c>
      <c r="J2187" s="26">
        <v>4.1734083262706416E-3</v>
      </c>
      <c r="K2187" s="26">
        <v>0</v>
      </c>
      <c r="L2187" s="26">
        <v>2.140209398087509E-2</v>
      </c>
      <c r="M2187" s="26">
        <v>0</v>
      </c>
      <c r="N2187" s="26">
        <v>0</v>
      </c>
      <c r="O2187" s="26">
        <v>0</v>
      </c>
      <c r="P2187" s="114" t="s">
        <v>6364</v>
      </c>
      <c r="Q2187" s="42" t="s">
        <v>5538</v>
      </c>
      <c r="R2187" s="42"/>
      <c r="S2187" s="41" t="str" cm="1">
        <f t="array" ref="S2187">IFERROR(_xlfn.IFS(
U2187="MPR ISSUE","PDH",
U2187="BSS Hardware Issue","BSS",
U2187="Sites strategiques, MLL, Pylone, etc.","ENVTECH",
U2187="AKTIVCO DEFAUT GE &amp; POWER Cabinet","AKTIVCO",
U2187="AKTIVCO Coupure ENEO &amp; Baisse de tension","AKTIVCO GRID ONLY",
U2187="Coupure ENEO &amp; Baisse de tension","IHS GRID ONLY",
U2187="Defaut GE &amp; POWER Cabinet","IHS",
U2187="Sharing","Partners",
U2187="Sites strategiques &amp; DataCenter","SST &amp; DC",
U2187="Exclu","Exclu",
U2187="SAT","SAT",
U2187="SPARE-ISSUE","SPARE-ISSUE",
U2187="Fiber CAmtel","TRANS_FO_CAMTEL",
U2187="Fiber AOF","Fiber AOF",
U2187="Projet OCM (HUAWEI)","TRAVAUX-HUAWEI",
U2187="Projet OCM (NOKIA)","TRAVAUX-NOKIA",
U2187="ACCESS-ISSUE","ACCESS-ISSUE",
U2187="Projet OCM (ZTE, NOKIA, autres projets)","TRAVAUX OCM",
U2187="No root CAuse","No root cause",
U2187="ODU HS","PDH",
U2187="IP &amp; VLAN","PDH",
U2187="Warehouse HUAWEI","SPARE-ISSUE",
U2187="SPARE-HS","SPARE-ISSUE",
U2187="Power Telco","BSS",U2187="no impacts","no impacts"
),"")</f>
        <v>No root cause</v>
      </c>
      <c r="T2187" s="41" t="str" cm="1">
        <f t="array" ref="T2187">IFERROR(_xlfn.IFS(
U2187="MPR ISSUE","TX ISSUE",
U2187="BSS Hardware Issue","RAN ISSUE",
U2187="Sites strategiques, MLL, Pylone, etc.","ENVTECH",
U2187="AKTIVCO DEFAUT GE &amp; POWER Cabinet","POWER ISSUE",
U2187="AKTIVCO Coupure ENEO &amp; Baisse de tension","POWER ISSUE",
U2187="Coupure ENEO &amp; Baisse de tension","POWER ISSUE",
U2187="Defaut GE &amp; POWER Cabinet","POWER ISSUE",
U2187="Sharing","POWER ISSUE",
U2187="Sites strategiques &amp; DataCenter","POWER ISSUE",
U2187="Exclu","Exclu",
U2187="SAT","TX ISSUE",
U2187="SPARE-ISSUE","SPARE-ISSUE",
U2187="Fiber CAmtel","TX ISSUE",
U2187="Fiber AOF","TX ISSUE",
U2187="Projet OCM (HUAWEI)","TRAVAUX-HUAWEI",
U2187="Projet OCM (NOKIA)","TRAVAUX -NOKIA",
U2187="ACCESS-ISSUE","ACCESS-ISSUE",
U2187="Projet OCM (ZTE, NOKIA, autres projets)","TRAVAUX OCM",
U2187="No root CAuse","No root cause",
U2187="ODU HS","TX ISSUE",
U2187="IP &amp; VLAN","TX ISSUE",
U2187="Warehouse HUAWEI","SPARE-ISSUE",
U2187="SPARE-HS","SPARE-ISSUE",
U2187="Power Telco","RAN ISSUE",U2187="no impacts","no impacts"
),"")</f>
        <v>No root cause</v>
      </c>
      <c r="U2187" s="68" t="s">
        <v>5691</v>
      </c>
      <c r="V2187" s="41" t="str" cm="1">
        <f t="array" ref="V2187">IFERROR(_xlfn.IFS(
U2187="MPR ISSUE","ACTIVE",
U2187="BSS Hardware Issue","ACTIVE",
U2187="Sites strategiques, MLL, Pylone, etc.","PASSIVE",
U2187="AKTIVCO DEFAUT GE &amp; POWER Cabinet","PASSIVE",
U2187="AKTIVCO Coupure ENEO &amp; Baisse de tension","PASSIVE",
U2187="Coupure ENEO &amp; Baisse de tension","PASSIVE",
U2187="Defaut GE &amp; POWER Cabinet","PASSIVE",
U2187="Sharing","PASSIVE",
U2187="Sites strategiques &amp; DataCenter","PASSIVE",
U2187="Exclu","Exclu",
U2187="SAT","ACTIVE",
U2187="SPARE-ISSUE","SPARE-ISSUE",
U2187="Fiber CAmtel","ACTIVE",
U2187="Fiber AOF","ACTIVE",
U2187="Projet OCM (HUAWEI)","PLANNED WORKS",
U2187="Projet OCM (NOKIA)","PLANNED WORKS",
U2187="ACCESS-ISSUE","ACCESS-ISSUE",
U2187="Projet OCM (ZTE, NOKIA, autres projets)","PLANNED WORKS",
U2187="No root CAuse","No root cause",
U2187="ODU HS","ACTIVE",
U2187="IP &amp; VLAN","ACTIVE",
U2187="Warehouse HUAWEI","SPARE-ISSUE",
U2187="SPARE-HS","SPARE-ISSUE",
U2187="Power Telco","ACTIVE", U2187="no impacts","no impacts"
),"")</f>
        <v>No root cause</v>
      </c>
      <c r="W2187" s="113"/>
      <c r="X2187" s="113"/>
      <c r="Y2187" s="113"/>
      <c r="Z2187" s="113"/>
      <c r="AA2187" s="113"/>
      <c r="AB2187" s="17" t="s">
        <v>5465</v>
      </c>
      <c r="AC2187" s="17" t="str">
        <f>_xlfn.XLOOKUP(B2187,'INCIDENT-04-27-2026'!E:E,'INCIDENT-04-27-2026'!F:F,"")</f>
        <v/>
      </c>
      <c r="AD2187" s="9"/>
      <c r="AE2187" s="7" t="s">
        <v>5465</v>
      </c>
      <c r="AF2187" s="6" t="str">
        <f>_xlfn.XLOOKUP(B2187,'[13]Input_27-04'!$B:$B,'[13]Input_27-04'!$M:$M,"")</f>
        <v/>
      </c>
      <c r="AG2187" s="7"/>
      <c r="AH2187" s="3"/>
      <c r="AI2187" s="18" t="str">
        <f>_xlfn.XLOOKUP(B2187,'[3]Cells Huawei 27042026 10h'!$B:$B,'[3]Cells Huawei 27042026 10h'!$T:$T,"")</f>
        <v/>
      </c>
      <c r="AJ2187" s="18" t="str">
        <f>_xlfn.XLOOKUP(B2187,'[3]Cells Huawei 27042026 15h'!$B:$B,'[3]Cells Huawei 27042026 15h'!$T:$T,"")</f>
        <v/>
      </c>
      <c r="AK2187" s="18" t="str">
        <f>_xlfn.XLOOKUP(B2187,'[4]cells down 27042026 11h28'!$B:$B,'[4]cells down 27042026 11h28'!$R:$R,"")</f>
        <v/>
      </c>
      <c r="AL2187" s="18" t="str">
        <f>_xlfn.XLOOKUP(B2187,'[4]cells down 27042026 18h01'!$B:$B,'[4]cells down 27042026 18h01'!$R:$R,"")</f>
        <v/>
      </c>
      <c r="AM2187" s="18" t="str">
        <f>_xlfn.XLOOKUP(B2187,'[5]cell downs 27042026 11h'!$B:$B,'[5]cell downs 27042026 11h'!$R:$R,"")</f>
        <v/>
      </c>
      <c r="AN2187" s="18" t="str">
        <f>_xlfn.XLOOKUP(B2187,'[5]cell downs 27042026 17h40'!$B:$B,'[5]cell downs 27042026 17h40'!$R:$R,"")</f>
        <v/>
      </c>
      <c r="AO2187" s="18" t="str">
        <f>_xlfn.XLOOKUP(B2187,'[6]ALL SITES DOWN'!$D:$D,'[6]ALL SITES DOWN'!$J:$J,"")</f>
        <v/>
      </c>
      <c r="AP2187" s="18" t="str">
        <f>_xlfn.XLOOKUP(B2187,'[7]ALL SITES DOWN'!$D:$D,'[7]ALL SITES DOWN'!$J:$J,"")</f>
        <v/>
      </c>
      <c r="AQ2187" s="9" t="str">
        <f>_xlfn.XLOOKUP(B2187,[8]sheet1!$AC:$AC,[8]sheet1!$AF:$AF,"")</f>
        <v/>
      </c>
      <c r="AR2187" s="14"/>
      <c r="AS2187" s="14" t="s">
        <v>5465</v>
      </c>
      <c r="AT2187" s="14" t="str">
        <f>_xlfn.XLOOKUP(B2187,'[9]cell downs 18042026 17h'!$B:$B,'[9]cell downs 18042026 17h'!$B:$B,"")</f>
        <v/>
      </c>
      <c r="AU2187" s="14" t="str">
        <f>_xlfn.XLOOKUP(B2187,'[10]Cells Huawei 19042026 15h'!$B:$B,'[10]Cells Huawei 19042026 15h'!$B:$B,"")</f>
        <v/>
      </c>
      <c r="AV2187" s="9" t="str">
        <f>_xlfn.XLOOKUP(B2187,'[11]cells down 19042026 9H40'!$B:$B,'[11]cells down 19042026 9H40'!$B:$B,"")</f>
        <v/>
      </c>
    </row>
    <row r="2188" spans="1:48" hidden="1" x14ac:dyDescent="0.3">
      <c r="A2188" s="3" t="s">
        <v>3978</v>
      </c>
      <c r="B2188" s="23" t="s">
        <v>3979</v>
      </c>
      <c r="C2188" s="3" t="str">
        <f>_xlfn.XLOOKUP(B2188,'[1]daily break down'!$D:$D,'[1]daily break down'!$E:$E,"")</f>
        <v>CENTRE</v>
      </c>
      <c r="D2188" s="3" t="s">
        <v>11</v>
      </c>
      <c r="E2188" s="3" t="e">
        <v>#N/A</v>
      </c>
      <c r="F2188" s="3" t="s">
        <v>37</v>
      </c>
      <c r="G2188" s="3" t="s">
        <v>3967</v>
      </c>
      <c r="H2188" s="28" t="str">
        <f>_xlfn.XLOOKUP(B2188,[2]CALCULATION!$B:$B,[2]CALCULATION!$H:$H,"")</f>
        <v>NOKIA</v>
      </c>
      <c r="I2188" s="26">
        <v>0</v>
      </c>
      <c r="J2188" s="26">
        <v>0</v>
      </c>
      <c r="K2188" s="26">
        <v>0</v>
      </c>
      <c r="L2188" s="26">
        <v>0</v>
      </c>
      <c r="M2188" s="26">
        <v>0</v>
      </c>
      <c r="N2188" s="26">
        <v>0</v>
      </c>
      <c r="O2188" s="26">
        <v>0</v>
      </c>
      <c r="P2188" s="114" t="s">
        <v>6364</v>
      </c>
      <c r="Q2188" s="42" t="s">
        <v>5538</v>
      </c>
      <c r="R2188" s="42"/>
      <c r="S2188" s="41" t="str" cm="1">
        <f t="array" ref="S2188">IFERROR(_xlfn.IFS(
U2188="MPR ISSUE","PDH",
U2188="BSS Hardware Issue","BSS",
U2188="Sites strategiques, MLL, Pylone, etc.","ENVTECH",
U2188="AKTIVCO DEFAUT GE &amp; POWER Cabinet","AKTIVCO",
U2188="AKTIVCO Coupure ENEO &amp; Baisse de tension","AKTIVCO GRID ONLY",
U2188="Coupure ENEO &amp; Baisse de tension","IHS GRID ONLY",
U2188="Defaut GE &amp; POWER Cabinet","IHS",
U2188="Sharing","Partners",
U2188="Sites strategiques &amp; DataCenter","SST &amp; DC",
U2188="Exclu","Exclu",
U2188="SAT","SAT",
U2188="SPARE-ISSUE","SPARE-ISSUE",
U2188="Fiber CAmtel","TRANS_FO_CAMTEL",
U2188="Fiber AOF","Fiber AOF",
U2188="Projet OCM (HUAWEI)","TRAVAUX-HUAWEI",
U2188="Projet OCM (NOKIA)","TRAVAUX-NOKIA",
U2188="ACCESS-ISSUE","ACCESS-ISSUE",
U2188="Projet OCM (ZTE, NOKIA, autres projets)","TRAVAUX OCM",
U2188="No root CAuse","No root cause",
U2188="ODU HS","PDH",
U2188="IP &amp; VLAN","PDH",
U2188="Warehouse HUAWEI","SPARE-ISSUE",
U2188="SPARE-HS","SPARE-ISSUE",
U2188="Power Telco","BSS",U2188="no impacts","no impacts"
),"")</f>
        <v>No root cause</v>
      </c>
      <c r="T2188" s="41" t="str" cm="1">
        <f t="array" ref="T2188">IFERROR(_xlfn.IFS(
U2188="MPR ISSUE","TX ISSUE",
U2188="BSS Hardware Issue","RAN ISSUE",
U2188="Sites strategiques, MLL, Pylone, etc.","ENVTECH",
U2188="AKTIVCO DEFAUT GE &amp; POWER Cabinet","POWER ISSUE",
U2188="AKTIVCO Coupure ENEO &amp; Baisse de tension","POWER ISSUE",
U2188="Coupure ENEO &amp; Baisse de tension","POWER ISSUE",
U2188="Defaut GE &amp; POWER Cabinet","POWER ISSUE",
U2188="Sharing","POWER ISSUE",
U2188="Sites strategiques &amp; DataCenter","POWER ISSUE",
U2188="Exclu","Exclu",
U2188="SAT","TX ISSUE",
U2188="SPARE-ISSUE","SPARE-ISSUE",
U2188="Fiber CAmtel","TX ISSUE",
U2188="Fiber AOF","TX ISSUE",
U2188="Projet OCM (HUAWEI)","TRAVAUX-HUAWEI",
U2188="Projet OCM (NOKIA)","TRAVAUX -NOKIA",
U2188="ACCESS-ISSUE","ACCESS-ISSUE",
U2188="Projet OCM (ZTE, NOKIA, autres projets)","TRAVAUX OCM",
U2188="No root CAuse","No root cause",
U2188="ODU HS","TX ISSUE",
U2188="IP &amp; VLAN","TX ISSUE",
U2188="Warehouse HUAWEI","SPARE-ISSUE",
U2188="SPARE-HS","SPARE-ISSUE",
U2188="Power Telco","RAN ISSUE",U2188="no impacts","no impacts"
),"")</f>
        <v>No root cause</v>
      </c>
      <c r="U2188" s="68" t="s">
        <v>5691</v>
      </c>
      <c r="V2188" s="41" t="str" cm="1">
        <f t="array" ref="V2188">IFERROR(_xlfn.IFS(
U2188="MPR ISSUE","ACTIVE",
U2188="BSS Hardware Issue","ACTIVE",
U2188="Sites strategiques, MLL, Pylone, etc.","PASSIVE",
U2188="AKTIVCO DEFAUT GE &amp; POWER Cabinet","PASSIVE",
U2188="AKTIVCO Coupure ENEO &amp; Baisse de tension","PASSIVE",
U2188="Coupure ENEO &amp; Baisse de tension","PASSIVE",
U2188="Defaut GE &amp; POWER Cabinet","PASSIVE",
U2188="Sharing","PASSIVE",
U2188="Sites strategiques &amp; DataCenter","PASSIVE",
U2188="Exclu","Exclu",
U2188="SAT","ACTIVE",
U2188="SPARE-ISSUE","SPARE-ISSUE",
U2188="Fiber CAmtel","ACTIVE",
U2188="Fiber AOF","ACTIVE",
U2188="Projet OCM (HUAWEI)","PLANNED WORKS",
U2188="Projet OCM (NOKIA)","PLANNED WORKS",
U2188="ACCESS-ISSUE","ACCESS-ISSUE",
U2188="Projet OCM (ZTE, NOKIA, autres projets)","PLANNED WORKS",
U2188="No root CAuse","No root cause",
U2188="ODU HS","ACTIVE",
U2188="IP &amp; VLAN","ACTIVE",
U2188="Warehouse HUAWEI","SPARE-ISSUE",
U2188="SPARE-HS","SPARE-ISSUE",
U2188="Power Telco","ACTIVE", U2188="no impacts","no impacts"
),"")</f>
        <v>No root cause</v>
      </c>
      <c r="W2188" s="113"/>
      <c r="X2188" s="113"/>
      <c r="Y2188" s="113"/>
      <c r="Z2188" s="113"/>
      <c r="AA2188" s="113"/>
      <c r="AB2188" s="17" t="s">
        <v>5465</v>
      </c>
      <c r="AC2188" s="17" t="str">
        <f>_xlfn.XLOOKUP(B2188,'INCIDENT-04-27-2026'!E:E,'INCIDENT-04-27-2026'!F:F,"")</f>
        <v/>
      </c>
      <c r="AD2188" s="9"/>
      <c r="AE2188" s="7" t="s">
        <v>5465</v>
      </c>
      <c r="AF2188" s="6" t="str">
        <f>_xlfn.XLOOKUP(B2188,'[13]Input_27-04'!$B:$B,'[13]Input_27-04'!$M:$M,"")</f>
        <v/>
      </c>
      <c r="AG2188" s="7"/>
      <c r="AH2188" s="3"/>
      <c r="AI2188" s="18" t="str">
        <f>_xlfn.XLOOKUP(B2188,'[3]Cells Huawei 27042026 10h'!$B:$B,'[3]Cells Huawei 27042026 10h'!$T:$T,"")</f>
        <v/>
      </c>
      <c r="AJ2188" s="18" t="str">
        <f>_xlfn.XLOOKUP(B2188,'[3]Cells Huawei 27042026 15h'!$B:$B,'[3]Cells Huawei 27042026 15h'!$T:$T,"")</f>
        <v/>
      </c>
      <c r="AK2188" s="18" t="str">
        <f>_xlfn.XLOOKUP(B2188,'[4]cells down 27042026 11h28'!$B:$B,'[4]cells down 27042026 11h28'!$R:$R,"")</f>
        <v/>
      </c>
      <c r="AL2188" s="18" t="str">
        <f>_xlfn.XLOOKUP(B2188,'[4]cells down 27042026 18h01'!$B:$B,'[4]cells down 27042026 18h01'!$R:$R,"")</f>
        <v/>
      </c>
      <c r="AM2188" s="18" t="str">
        <f>_xlfn.XLOOKUP(B2188,'[5]cell downs 27042026 11h'!$B:$B,'[5]cell downs 27042026 11h'!$R:$R,"")</f>
        <v/>
      </c>
      <c r="AN2188" s="18" t="str">
        <f>_xlfn.XLOOKUP(B2188,'[5]cell downs 27042026 17h40'!$B:$B,'[5]cell downs 27042026 17h40'!$R:$R,"")</f>
        <v/>
      </c>
      <c r="AO2188" s="18" t="str">
        <f>_xlfn.XLOOKUP(B2188,'[6]ALL SITES DOWN'!$D:$D,'[6]ALL SITES DOWN'!$J:$J,"")</f>
        <v/>
      </c>
      <c r="AP2188" s="18" t="str">
        <f>_xlfn.XLOOKUP(B2188,'[7]ALL SITES DOWN'!$D:$D,'[7]ALL SITES DOWN'!$J:$J,"")</f>
        <v/>
      </c>
      <c r="AQ2188" s="9" t="str">
        <f>_xlfn.XLOOKUP(B2188,[8]sheet1!$AC:$AC,[8]sheet1!$AF:$AF,"")</f>
        <v/>
      </c>
      <c r="AR2188" s="14"/>
      <c r="AS2188" s="14" t="s">
        <v>5465</v>
      </c>
      <c r="AT2188" s="14" t="str">
        <f>_xlfn.XLOOKUP(B2188,'[9]cell downs 18042026 17h'!$B:$B,'[9]cell downs 18042026 17h'!$B:$B,"")</f>
        <v/>
      </c>
      <c r="AU2188" s="14" t="str">
        <f>_xlfn.XLOOKUP(B2188,'[10]Cells Huawei 19042026 15h'!$B:$B,'[10]Cells Huawei 19042026 15h'!$B:$B,"")</f>
        <v/>
      </c>
      <c r="AV2188" s="9" t="str">
        <f>_xlfn.XLOOKUP(B2188,'[11]cells down 19042026 9H40'!$B:$B,'[11]cells down 19042026 9H40'!$B:$B,"")</f>
        <v>CTR_457</v>
      </c>
    </row>
    <row r="2189" spans="1:48" hidden="1" x14ac:dyDescent="0.3">
      <c r="A2189" s="1" t="s">
        <v>3988</v>
      </c>
      <c r="B2189" s="8" t="s">
        <v>3989</v>
      </c>
      <c r="C2189" s="3" t="str">
        <f>_xlfn.XLOOKUP(B2189,'[1]daily break down'!$D:$D,'[1]daily break down'!$E:$E,"")</f>
        <v>CENTRE</v>
      </c>
      <c r="D2189" s="1" t="s">
        <v>21</v>
      </c>
      <c r="E2189" s="1" t="s">
        <v>188</v>
      </c>
      <c r="F2189" s="3" t="s">
        <v>37</v>
      </c>
      <c r="G2189" s="1" t="s">
        <v>3988</v>
      </c>
      <c r="H2189" s="29" t="str">
        <f>_xlfn.XLOOKUP(B2189,[2]CALCULATION!$B:$B,[2]CALCULATION!$H:$H,"")</f>
        <v>ZTE</v>
      </c>
      <c r="I2189" s="26">
        <v>0</v>
      </c>
      <c r="J2189" s="26">
        <v>0</v>
      </c>
      <c r="K2189" s="26">
        <v>0</v>
      </c>
      <c r="L2189" s="26">
        <v>0</v>
      </c>
      <c r="M2189" s="26">
        <v>0</v>
      </c>
      <c r="N2189" s="26">
        <v>0</v>
      </c>
      <c r="O2189" s="26">
        <v>0</v>
      </c>
      <c r="P2189" s="114" t="s">
        <v>6364</v>
      </c>
      <c r="Q2189" s="42" t="s">
        <v>5538</v>
      </c>
      <c r="R2189" s="42"/>
      <c r="S2189" s="41" t="str" cm="1">
        <f t="array" ref="S2189">IFERROR(_xlfn.IFS(
U2189="MPR ISSUE","PDH",
U2189="BSS Hardware Issue","BSS",
U2189="Sites strategiques, MLL, Pylone, etc.","ENVTECH",
U2189="AKTIVCO DEFAUT GE &amp; POWER Cabinet","AKTIVCO",
U2189="AKTIVCO Coupure ENEO &amp; Baisse de tension","AKTIVCO GRID ONLY",
U2189="Coupure ENEO &amp; Baisse de tension","IHS GRID ONLY",
U2189="Defaut GE &amp; POWER Cabinet","IHS",
U2189="Sharing","Partners",
U2189="Sites strategiques &amp; DataCenter","SST &amp; DC",
U2189="Exclu","Exclu",
U2189="SAT","SAT",
U2189="SPARE-ISSUE","SPARE-ISSUE",
U2189="Fiber CAmtel","TRANS_FO_CAMTEL",
U2189="Fiber AOF","Fiber AOF",
U2189="Projet OCM (HUAWEI)","TRAVAUX-HUAWEI",
U2189="Projet OCM (NOKIA)","TRAVAUX-NOKIA",
U2189="ACCESS-ISSUE","ACCESS-ISSUE",
U2189="Projet OCM (ZTE, NOKIA, autres projets)","TRAVAUX OCM",
U2189="No root CAuse","No root cause",
U2189="ODU HS","PDH",
U2189="IP &amp; VLAN","PDH",
U2189="Warehouse HUAWEI","SPARE-ISSUE",
U2189="SPARE-HS","SPARE-ISSUE",
U2189="Power Telco","BSS",U2189="no impacts","no impacts"
),"")</f>
        <v>No root cause</v>
      </c>
      <c r="T2189" s="41" t="str" cm="1">
        <f t="array" ref="T2189">IFERROR(_xlfn.IFS(
U2189="MPR ISSUE","TX ISSUE",
U2189="BSS Hardware Issue","RAN ISSUE",
U2189="Sites strategiques, MLL, Pylone, etc.","ENVTECH",
U2189="AKTIVCO DEFAUT GE &amp; POWER Cabinet","POWER ISSUE",
U2189="AKTIVCO Coupure ENEO &amp; Baisse de tension","POWER ISSUE",
U2189="Coupure ENEO &amp; Baisse de tension","POWER ISSUE",
U2189="Defaut GE &amp; POWER Cabinet","POWER ISSUE",
U2189="Sharing","POWER ISSUE",
U2189="Sites strategiques &amp; DataCenter","POWER ISSUE",
U2189="Exclu","Exclu",
U2189="SAT","TX ISSUE",
U2189="SPARE-ISSUE","SPARE-ISSUE",
U2189="Fiber CAmtel","TX ISSUE",
U2189="Fiber AOF","TX ISSUE",
U2189="Projet OCM (HUAWEI)","TRAVAUX-HUAWEI",
U2189="Projet OCM (NOKIA)","TRAVAUX -NOKIA",
U2189="ACCESS-ISSUE","ACCESS-ISSUE",
U2189="Projet OCM (ZTE, NOKIA, autres projets)","TRAVAUX OCM",
U2189="No root CAuse","No root cause",
U2189="ODU HS","TX ISSUE",
U2189="IP &amp; VLAN","TX ISSUE",
U2189="Warehouse HUAWEI","SPARE-ISSUE",
U2189="SPARE-HS","SPARE-ISSUE",
U2189="Power Telco","RAN ISSUE",U2189="no impacts","no impacts"
),"")</f>
        <v>No root cause</v>
      </c>
      <c r="U2189" s="68" t="s">
        <v>5691</v>
      </c>
      <c r="V2189" s="41" t="str" cm="1">
        <f t="array" ref="V2189">IFERROR(_xlfn.IFS(
U2189="MPR ISSUE","ACTIVE",
U2189="BSS Hardware Issue","ACTIVE",
U2189="Sites strategiques, MLL, Pylone, etc.","PASSIVE",
U2189="AKTIVCO DEFAUT GE &amp; POWER Cabinet","PASSIVE",
U2189="AKTIVCO Coupure ENEO &amp; Baisse de tension","PASSIVE",
U2189="Coupure ENEO &amp; Baisse de tension","PASSIVE",
U2189="Defaut GE &amp; POWER Cabinet","PASSIVE",
U2189="Sharing","PASSIVE",
U2189="Sites strategiques &amp; DataCenter","PASSIVE",
U2189="Exclu","Exclu",
U2189="SAT","ACTIVE",
U2189="SPARE-ISSUE","SPARE-ISSUE",
U2189="Fiber CAmtel","ACTIVE",
U2189="Fiber AOF","ACTIVE",
U2189="Projet OCM (HUAWEI)","PLANNED WORKS",
U2189="Projet OCM (NOKIA)","PLANNED WORKS",
U2189="ACCESS-ISSUE","ACCESS-ISSUE",
U2189="Projet OCM (ZTE, NOKIA, autres projets)","PLANNED WORKS",
U2189="No root CAuse","No root cause",
U2189="ODU HS","ACTIVE",
U2189="IP &amp; VLAN","ACTIVE",
U2189="Warehouse HUAWEI","SPARE-ISSUE",
U2189="SPARE-HS","SPARE-ISSUE",
U2189="Power Telco","ACTIVE", U2189="no impacts","no impacts"
),"")</f>
        <v>No root cause</v>
      </c>
      <c r="W2189" s="113"/>
      <c r="X2189" s="113"/>
      <c r="Y2189" s="113"/>
      <c r="Z2189" s="113"/>
      <c r="AA2189" s="113"/>
      <c r="AB2189" s="17" t="s">
        <v>5465</v>
      </c>
      <c r="AC2189" s="17" t="str">
        <f>_xlfn.XLOOKUP(B2189,'INCIDENT-04-27-2026'!E:E,'INCIDENT-04-27-2026'!F:F,"")</f>
        <v/>
      </c>
      <c r="AD2189" s="9"/>
      <c r="AE2189" s="7" t="s">
        <v>5465</v>
      </c>
      <c r="AF2189" s="6" t="str">
        <f>_xlfn.XLOOKUP(B2189,'[13]Input_27-04'!$B:$B,'[13]Input_27-04'!$M:$M,"")</f>
        <v/>
      </c>
      <c r="AG2189" s="7"/>
      <c r="AH2189" s="3"/>
      <c r="AI2189" s="18" t="str">
        <f>_xlfn.XLOOKUP(B2189,'[3]Cells Huawei 27042026 10h'!$B:$B,'[3]Cells Huawei 27042026 10h'!$T:$T,"")</f>
        <v/>
      </c>
      <c r="AJ2189" s="18" t="str">
        <f>_xlfn.XLOOKUP(B2189,'[3]Cells Huawei 27042026 15h'!$B:$B,'[3]Cells Huawei 27042026 15h'!$T:$T,"")</f>
        <v/>
      </c>
      <c r="AK2189" s="18" t="str">
        <f>_xlfn.XLOOKUP(B2189,'[4]cells down 27042026 11h28'!$B:$B,'[4]cells down 27042026 11h28'!$R:$R,"")</f>
        <v/>
      </c>
      <c r="AL2189" s="18" t="str">
        <f>_xlfn.XLOOKUP(B2189,'[4]cells down 27042026 18h01'!$B:$B,'[4]cells down 27042026 18h01'!$R:$R,"")</f>
        <v/>
      </c>
      <c r="AM2189" s="18" t="str">
        <f>_xlfn.XLOOKUP(B2189,'[5]cell downs 27042026 11h'!$B:$B,'[5]cell downs 27042026 11h'!$R:$R,"")</f>
        <v/>
      </c>
      <c r="AN2189" s="18" t="str">
        <f>_xlfn.XLOOKUP(B2189,'[5]cell downs 27042026 17h40'!$B:$B,'[5]cell downs 27042026 17h40'!$R:$R,"")</f>
        <v/>
      </c>
      <c r="AO2189" s="18" t="str">
        <f>_xlfn.XLOOKUP(B2189,'[6]ALL SITES DOWN'!$D:$D,'[6]ALL SITES DOWN'!$J:$J,"")</f>
        <v/>
      </c>
      <c r="AP2189" s="18" t="str">
        <f>_xlfn.XLOOKUP(B2189,'[7]ALL SITES DOWN'!$D:$D,'[7]ALL SITES DOWN'!$J:$J,"")</f>
        <v/>
      </c>
      <c r="AQ2189" s="9" t="str">
        <f>_xlfn.XLOOKUP(B2189,[8]sheet1!$AC:$AC,[8]sheet1!$AF:$AF,"")</f>
        <v/>
      </c>
      <c r="AR2189" s="14"/>
      <c r="AS2189" s="14" t="s">
        <v>5465</v>
      </c>
      <c r="AT2189" s="14" t="str">
        <f>_xlfn.XLOOKUP(B2189,'[9]cell downs 18042026 17h'!$B:$B,'[9]cell downs 18042026 17h'!$B:$B,"")</f>
        <v/>
      </c>
      <c r="AU2189" s="14" t="str">
        <f>_xlfn.XLOOKUP(B2189,'[10]Cells Huawei 19042026 15h'!$B:$B,'[10]Cells Huawei 19042026 15h'!$B:$B,"")</f>
        <v/>
      </c>
      <c r="AV2189" s="9" t="str">
        <f>_xlfn.XLOOKUP(B2189,'[11]cells down 19042026 9H40'!$B:$B,'[11]cells down 19042026 9H40'!$B:$B,"")</f>
        <v/>
      </c>
    </row>
    <row r="2190" spans="1:48" hidden="1" x14ac:dyDescent="0.3">
      <c r="A2190" s="1" t="s">
        <v>1099</v>
      </c>
      <c r="B2190" s="8" t="s">
        <v>4001</v>
      </c>
      <c r="C2190" s="3" t="str">
        <f>_xlfn.XLOOKUP(B2190,'[1]daily break down'!$D:$D,'[1]daily break down'!$E:$E,"")</f>
        <v>CENTRE</v>
      </c>
      <c r="D2190" s="1" t="s">
        <v>21</v>
      </c>
      <c r="E2190" s="1" t="s">
        <v>563</v>
      </c>
      <c r="F2190" s="3" t="s">
        <v>37</v>
      </c>
      <c r="G2190" s="1" t="s">
        <v>1099</v>
      </c>
      <c r="H2190" s="29" t="str">
        <f>_xlfn.XLOOKUP(B2190,[2]CALCULATION!$B:$B,[2]CALCULATION!$H:$H,"")</f>
        <v>ZTE</v>
      </c>
      <c r="I2190" s="26">
        <v>0</v>
      </c>
      <c r="J2190" s="26">
        <v>0</v>
      </c>
      <c r="K2190" s="26">
        <v>0</v>
      </c>
      <c r="L2190" s="26">
        <v>0</v>
      </c>
      <c r="M2190" s="26">
        <v>0</v>
      </c>
      <c r="N2190" s="26">
        <v>0</v>
      </c>
      <c r="O2190" s="26">
        <v>0</v>
      </c>
      <c r="P2190" s="114" t="s">
        <v>6364</v>
      </c>
      <c r="Q2190" s="42" t="s">
        <v>5538</v>
      </c>
      <c r="R2190" s="42"/>
      <c r="S2190" s="41" t="str" cm="1">
        <f t="array" ref="S2190">IFERROR(_xlfn.IFS(
U2190="MPR ISSUE","PDH",
U2190="BSS Hardware Issue","BSS",
U2190="Sites strategiques, MLL, Pylone, etc.","ENVTECH",
U2190="AKTIVCO DEFAUT GE &amp; POWER Cabinet","AKTIVCO",
U2190="AKTIVCO Coupure ENEO &amp; Baisse de tension","AKTIVCO GRID ONLY",
U2190="Coupure ENEO &amp; Baisse de tension","IHS GRID ONLY",
U2190="Defaut GE &amp; POWER Cabinet","IHS",
U2190="Sharing","Partners",
U2190="Sites strategiques &amp; DataCenter","SST &amp; DC",
U2190="Exclu","Exclu",
U2190="SAT","SAT",
U2190="SPARE-ISSUE","SPARE-ISSUE",
U2190="Fiber CAmtel","TRANS_FO_CAMTEL",
U2190="Fiber AOF","Fiber AOF",
U2190="Projet OCM (HUAWEI)","TRAVAUX-HUAWEI",
U2190="Projet OCM (NOKIA)","TRAVAUX-NOKIA",
U2190="ACCESS-ISSUE","ACCESS-ISSUE",
U2190="Projet OCM (ZTE, NOKIA, autres projets)","TRAVAUX OCM",
U2190="No root CAuse","No root cause",
U2190="ODU HS","PDH",
U2190="IP &amp; VLAN","PDH",
U2190="Warehouse HUAWEI","SPARE-ISSUE",
U2190="SPARE-HS","SPARE-ISSUE",
U2190="Power Telco","BSS",U2190="no impacts","no impacts"
),"")</f>
        <v>AKTIVCO</v>
      </c>
      <c r="T2190" s="41" t="str" cm="1">
        <f t="array" ref="T2190">IFERROR(_xlfn.IFS(
U2190="MPR ISSUE","TX ISSUE",
U2190="BSS Hardware Issue","RAN ISSUE",
U2190="Sites strategiques, MLL, Pylone, etc.","ENVTECH",
U2190="AKTIVCO DEFAUT GE &amp; POWER Cabinet","POWER ISSUE",
U2190="AKTIVCO Coupure ENEO &amp; Baisse de tension","POWER ISSUE",
U2190="Coupure ENEO &amp; Baisse de tension","POWER ISSUE",
U2190="Defaut GE &amp; POWER Cabinet","POWER ISSUE",
U2190="Sharing","POWER ISSUE",
U2190="Sites strategiques &amp; DataCenter","POWER ISSUE",
U2190="Exclu","Exclu",
U2190="SAT","TX ISSUE",
U2190="SPARE-ISSUE","SPARE-ISSUE",
U2190="Fiber CAmtel","TX ISSUE",
U2190="Fiber AOF","TX ISSUE",
U2190="Projet OCM (HUAWEI)","TRAVAUX-HUAWEI",
U2190="Projet OCM (NOKIA)","TRAVAUX -NOKIA",
U2190="ACCESS-ISSUE","ACCESS-ISSUE",
U2190="Projet OCM (ZTE, NOKIA, autres projets)","TRAVAUX OCM",
U2190="No root CAuse","No root cause",
U2190="ODU HS","TX ISSUE",
U2190="IP &amp; VLAN","TX ISSUE",
U2190="Warehouse HUAWEI","SPARE-ISSUE",
U2190="SPARE-HS","SPARE-ISSUE",
U2190="Power Telco","RAN ISSUE",U2190="no impacts","no impacts"
),"")</f>
        <v>POWER ISSUE</v>
      </c>
      <c r="U2190" s="68" t="s">
        <v>5324</v>
      </c>
      <c r="V2190" s="41" t="str" cm="1">
        <f t="array" ref="V2190">IFERROR(_xlfn.IFS(
U2190="MPR ISSUE","ACTIVE",
U2190="BSS Hardware Issue","ACTIVE",
U2190="Sites strategiques, MLL, Pylone, etc.","PASSIVE",
U2190="AKTIVCO DEFAUT GE &amp; POWER Cabinet","PASSIVE",
U2190="AKTIVCO Coupure ENEO &amp; Baisse de tension","PASSIVE",
U2190="Coupure ENEO &amp; Baisse de tension","PASSIVE",
U2190="Defaut GE &amp; POWER Cabinet","PASSIVE",
U2190="Sharing","PASSIVE",
U2190="Sites strategiques &amp; DataCenter","PASSIVE",
U2190="Exclu","Exclu",
U2190="SAT","ACTIVE",
U2190="SPARE-ISSUE","SPARE-ISSUE",
U2190="Fiber CAmtel","ACTIVE",
U2190="Fiber AOF","ACTIVE",
U2190="Projet OCM (HUAWEI)","PLANNED WORKS",
U2190="Projet OCM (NOKIA)","PLANNED WORKS",
U2190="ACCESS-ISSUE","ACCESS-ISSUE",
U2190="Projet OCM (ZTE, NOKIA, autres projets)","PLANNED WORKS",
U2190="No root CAuse","No root cause",
U2190="ODU HS","ACTIVE",
U2190="IP &amp; VLAN","ACTIVE",
U2190="Warehouse HUAWEI","SPARE-ISSUE",
U2190="SPARE-HS","SPARE-ISSUE",
U2190="Power Telco","ACTIVE", U2190="no impacts","no impacts"
),"")</f>
        <v>PASSIVE</v>
      </c>
      <c r="W2190" s="113"/>
      <c r="X2190" s="113"/>
      <c r="Y2190" s="113"/>
      <c r="Z2190" s="113"/>
      <c r="AA2190" s="113"/>
      <c r="AB2190" s="17" t="s">
        <v>6338</v>
      </c>
      <c r="AC2190" s="17" t="str">
        <f>_xlfn.XLOOKUP(B2190,'INCIDENT-04-27-2026'!E:E,'INCIDENT-04-27-2026'!F:F,"")</f>
        <v>(04/27/2026 incident ) :impacted by CTR_139_Z_Nji-Camtel(CTR-139), probleme d'energie || Action : RCA CAMUSAT attentdu</v>
      </c>
      <c r="AD2190" s="9" t="s">
        <v>6045</v>
      </c>
      <c r="AE2190" s="7" t="s">
        <v>5465</v>
      </c>
      <c r="AF2190" s="6" t="str">
        <f>_xlfn.XLOOKUP(B2190,'[13]Input_27-04'!$B:$B,'[13]Input_27-04'!$M:$M,"")</f>
        <v/>
      </c>
      <c r="AG2190" s="7"/>
      <c r="AH2190" s="3"/>
      <c r="AI2190" s="18" t="str">
        <f>_xlfn.XLOOKUP(B2190,'[3]Cells Huawei 27042026 10h'!$B:$B,'[3]Cells Huawei 27042026 10h'!$T:$T,"")</f>
        <v/>
      </c>
      <c r="AJ2190" s="18" t="str">
        <f>_xlfn.XLOOKUP(B2190,'[3]Cells Huawei 27042026 15h'!$B:$B,'[3]Cells Huawei 27042026 15h'!$T:$T,"")</f>
        <v/>
      </c>
      <c r="AK2190" s="18" t="str">
        <f>_xlfn.XLOOKUP(B2190,'[4]cells down 27042026 11h28'!$B:$B,'[4]cells down 27042026 11h28'!$R:$R,"")</f>
        <v/>
      </c>
      <c r="AL2190" s="18" t="str">
        <f>_xlfn.XLOOKUP(B2190,'[4]cells down 27042026 18h01'!$B:$B,'[4]cells down 27042026 18h01'!$R:$R,"")</f>
        <v/>
      </c>
      <c r="AM2190" s="18" t="str">
        <f>_xlfn.XLOOKUP(B2190,'[5]cell downs 27042026 11h'!$B:$B,'[5]cell downs 27042026 11h'!$R:$R,"")</f>
        <v/>
      </c>
      <c r="AN2190" s="18" t="str">
        <f>_xlfn.XLOOKUP(B2190,'[5]cell downs 27042026 17h40'!$B:$B,'[5]cell downs 27042026 17h40'!$R:$R,"")</f>
        <v/>
      </c>
      <c r="AO2190" s="18" t="str">
        <f>_xlfn.XLOOKUP(B2190,'[6]ALL SITES DOWN'!$D:$D,'[6]ALL SITES DOWN'!$J:$J,"")</f>
        <v>(04/27/2026 ocm ran 17h):-power status check ongoing</v>
      </c>
      <c r="AP2190" s="18" t="str">
        <f>_xlfn.XLOOKUP(B2190,'[7]ALL SITES DOWN'!$D:$D,'[7]ALL SITES DOWN'!$J:$J,"")</f>
        <v/>
      </c>
      <c r="AQ2190" s="9" t="str">
        <f>_xlfn.XLOOKUP(B2190,[8]sheet1!$AC:$AC,[8]sheet1!$AF:$AF,"")</f>
        <v/>
      </c>
      <c r="AR2190" s="14"/>
      <c r="AS2190" s="14" t="s">
        <v>5465</v>
      </c>
      <c r="AT2190" s="14" t="str">
        <f>_xlfn.XLOOKUP(B2190,'[9]cell downs 18042026 17h'!$B:$B,'[9]cell downs 18042026 17h'!$B:$B,"")</f>
        <v/>
      </c>
      <c r="AU2190" s="14" t="str">
        <f>_xlfn.XLOOKUP(B2190,'[10]Cells Huawei 19042026 15h'!$B:$B,'[10]Cells Huawei 19042026 15h'!$B:$B,"")</f>
        <v/>
      </c>
      <c r="AV2190" s="9" t="str">
        <f>_xlfn.XLOOKUP(B2190,'[11]cells down 19042026 9H40'!$B:$B,'[11]cells down 19042026 9H40'!$B:$B,"")</f>
        <v/>
      </c>
    </row>
    <row r="2191" spans="1:48" hidden="1" x14ac:dyDescent="0.3">
      <c r="A2191" s="1" t="s">
        <v>4002</v>
      </c>
      <c r="B2191" s="8" t="s">
        <v>4003</v>
      </c>
      <c r="C2191" s="3" t="str">
        <f>_xlfn.XLOOKUP(B2191,'[1]daily break down'!$D:$D,'[1]daily break down'!$E:$E,"")</f>
        <v>CENTRE</v>
      </c>
      <c r="D2191" s="1" t="s">
        <v>11</v>
      </c>
      <c r="E2191" s="1" t="s">
        <v>5408</v>
      </c>
      <c r="F2191" s="3" t="s">
        <v>37</v>
      </c>
      <c r="G2191" s="1" t="s">
        <v>4004</v>
      </c>
      <c r="H2191" s="29" t="str">
        <f>_xlfn.XLOOKUP(B2191,[2]CALCULATION!$B:$B,[2]CALCULATION!$H:$H,"")</f>
        <v>ZTE</v>
      </c>
      <c r="I2191" s="26">
        <v>0</v>
      </c>
      <c r="J2191" s="26">
        <v>0</v>
      </c>
      <c r="K2191" s="26">
        <v>0</v>
      </c>
      <c r="L2191" s="26">
        <v>0</v>
      </c>
      <c r="M2191" s="26">
        <v>0</v>
      </c>
      <c r="N2191" s="26">
        <v>0</v>
      </c>
      <c r="O2191" s="26">
        <v>0</v>
      </c>
      <c r="P2191" s="114" t="s">
        <v>6364</v>
      </c>
      <c r="Q2191" s="42" t="s">
        <v>5538</v>
      </c>
      <c r="R2191" s="42"/>
      <c r="S2191" s="41" t="str" cm="1">
        <f t="array" ref="S2191">IFERROR(_xlfn.IFS(
U2191="MPR ISSUE","PDH",
U2191="BSS Hardware Issue","BSS",
U2191="Sites strategiques, MLL, Pylone, etc.","ENVTECH",
U2191="AKTIVCO DEFAUT GE &amp; POWER Cabinet","AKTIVCO",
U2191="AKTIVCO Coupure ENEO &amp; Baisse de tension","AKTIVCO GRID ONLY",
U2191="Coupure ENEO &amp; Baisse de tension","IHS GRID ONLY",
U2191="Defaut GE &amp; POWER Cabinet","IHS",
U2191="Sharing","Partners",
U2191="Sites strategiques &amp; DataCenter","SST &amp; DC",
U2191="Exclu","Exclu",
U2191="SAT","SAT",
U2191="SPARE-ISSUE","SPARE-ISSUE",
U2191="Fiber CAmtel","TRANS_FO_CAMTEL",
U2191="Fiber AOF","Fiber AOF",
U2191="Projet OCM (HUAWEI)","TRAVAUX-HUAWEI",
U2191="Projet OCM (NOKIA)","TRAVAUX-NOKIA",
U2191="ACCESS-ISSUE","ACCESS-ISSUE",
U2191="Projet OCM (ZTE, NOKIA, autres projets)","TRAVAUX OCM",
U2191="No root CAuse","No root cause",
U2191="ODU HS","PDH",
U2191="IP &amp; VLAN","PDH",
U2191="Warehouse HUAWEI","SPARE-ISSUE",
U2191="SPARE-HS","SPARE-ISSUE",
U2191="Power Telco","BSS",U2191="no impacts","no impacts"
),"")</f>
        <v>AKTIVCO</v>
      </c>
      <c r="T2191" s="41" t="str" cm="1">
        <f t="array" ref="T2191">IFERROR(_xlfn.IFS(
U2191="MPR ISSUE","TX ISSUE",
U2191="BSS Hardware Issue","RAN ISSUE",
U2191="Sites strategiques, MLL, Pylone, etc.","ENVTECH",
U2191="AKTIVCO DEFAUT GE &amp; POWER Cabinet","POWER ISSUE",
U2191="AKTIVCO Coupure ENEO &amp; Baisse de tension","POWER ISSUE",
U2191="Coupure ENEO &amp; Baisse de tension","POWER ISSUE",
U2191="Defaut GE &amp; POWER Cabinet","POWER ISSUE",
U2191="Sharing","POWER ISSUE",
U2191="Sites strategiques &amp; DataCenter","POWER ISSUE",
U2191="Exclu","Exclu",
U2191="SAT","TX ISSUE",
U2191="SPARE-ISSUE","SPARE-ISSUE",
U2191="Fiber CAmtel","TX ISSUE",
U2191="Fiber AOF","TX ISSUE",
U2191="Projet OCM (HUAWEI)","TRAVAUX-HUAWEI",
U2191="Projet OCM (NOKIA)","TRAVAUX -NOKIA",
U2191="ACCESS-ISSUE","ACCESS-ISSUE",
U2191="Projet OCM (ZTE, NOKIA, autres projets)","TRAVAUX OCM",
U2191="No root CAuse","No root cause",
U2191="ODU HS","TX ISSUE",
U2191="IP &amp; VLAN","TX ISSUE",
U2191="Warehouse HUAWEI","SPARE-ISSUE",
U2191="SPARE-HS","SPARE-ISSUE",
U2191="Power Telco","RAN ISSUE",U2191="no impacts","no impacts"
),"")</f>
        <v>POWER ISSUE</v>
      </c>
      <c r="U2191" s="68" t="s">
        <v>5324</v>
      </c>
      <c r="V2191" s="41" t="str" cm="1">
        <f t="array" ref="V2191">IFERROR(_xlfn.IFS(
U2191="MPR ISSUE","ACTIVE",
U2191="BSS Hardware Issue","ACTIVE",
U2191="Sites strategiques, MLL, Pylone, etc.","PASSIVE",
U2191="AKTIVCO DEFAUT GE &amp; POWER Cabinet","PASSIVE",
U2191="AKTIVCO Coupure ENEO &amp; Baisse de tension","PASSIVE",
U2191="Coupure ENEO &amp; Baisse de tension","PASSIVE",
U2191="Defaut GE &amp; POWER Cabinet","PASSIVE",
U2191="Sharing","PASSIVE",
U2191="Sites strategiques &amp; DataCenter","PASSIVE",
U2191="Exclu","Exclu",
U2191="SAT","ACTIVE",
U2191="SPARE-ISSUE","SPARE-ISSUE",
U2191="Fiber CAmtel","ACTIVE",
U2191="Fiber AOF","ACTIVE",
U2191="Projet OCM (HUAWEI)","PLANNED WORKS",
U2191="Projet OCM (NOKIA)","PLANNED WORKS",
U2191="ACCESS-ISSUE","ACCESS-ISSUE",
U2191="Projet OCM (ZTE, NOKIA, autres projets)","PLANNED WORKS",
U2191="No root CAuse","No root cause",
U2191="ODU HS","ACTIVE",
U2191="IP &amp; VLAN","ACTIVE",
U2191="Warehouse HUAWEI","SPARE-ISSUE",
U2191="SPARE-HS","SPARE-ISSUE",
U2191="Power Telco","ACTIVE", U2191="no impacts","no impacts"
),"")</f>
        <v>PASSIVE</v>
      </c>
      <c r="W2191" s="113"/>
      <c r="X2191" s="113"/>
      <c r="Y2191" s="113"/>
      <c r="Z2191" s="113"/>
      <c r="AA2191" s="113"/>
      <c r="AB2191" s="17" t="s">
        <v>6338</v>
      </c>
      <c r="AC2191" s="17" t="str">
        <f>_xlfn.XLOOKUP(B2191,'INCIDENT-04-27-2026'!E:E,'INCIDENT-04-27-2026'!F:F,"")</f>
        <v>(04/27/2026 incident ) :impacted by CTR_139_Z_Nji-Camtel(CTR-139), probleme d'energie || Action : RCA CAMUSAT attentdu</v>
      </c>
      <c r="AD2191" s="9" t="s">
        <v>6045</v>
      </c>
      <c r="AE2191" s="7" t="s">
        <v>5465</v>
      </c>
      <c r="AF2191" s="6" t="str">
        <f>_xlfn.XLOOKUP(B2191,'[13]Input_27-04'!$B:$B,'[13]Input_27-04'!$M:$M,"")</f>
        <v/>
      </c>
      <c r="AG2191" s="7"/>
      <c r="AH2191" s="3"/>
      <c r="AI2191" s="18" t="str">
        <f>_xlfn.XLOOKUP(B2191,'[3]Cells Huawei 27042026 10h'!$B:$B,'[3]Cells Huawei 27042026 10h'!$T:$T,"")</f>
        <v/>
      </c>
      <c r="AJ2191" s="18" t="str">
        <f>_xlfn.XLOOKUP(B2191,'[3]Cells Huawei 27042026 15h'!$B:$B,'[3]Cells Huawei 27042026 15h'!$T:$T,"")</f>
        <v/>
      </c>
      <c r="AK2191" s="18" t="str">
        <f>_xlfn.XLOOKUP(B2191,'[4]cells down 27042026 11h28'!$B:$B,'[4]cells down 27042026 11h28'!$R:$R,"")</f>
        <v/>
      </c>
      <c r="AL2191" s="18" t="str">
        <f>_xlfn.XLOOKUP(B2191,'[4]cells down 27042026 18h01'!$B:$B,'[4]cells down 27042026 18h01'!$R:$R,"")</f>
        <v/>
      </c>
      <c r="AM2191" s="18" t="str">
        <f>_xlfn.XLOOKUP(B2191,'[5]cell downs 27042026 11h'!$B:$B,'[5]cell downs 27042026 11h'!$R:$R,"")</f>
        <v/>
      </c>
      <c r="AN2191" s="18" t="str">
        <f>_xlfn.XLOOKUP(B2191,'[5]cell downs 27042026 17h40'!$B:$B,'[5]cell downs 27042026 17h40'!$R:$R,"")</f>
        <v/>
      </c>
      <c r="AO2191" s="18" t="str">
        <f>_xlfn.XLOOKUP(B2191,'[6]ALL SITES DOWN'!$D:$D,'[6]ALL SITES DOWN'!$J:$J,"")</f>
        <v>(04/27/2026 ocm ran 17h):-power status check ongoing</v>
      </c>
      <c r="AP2191" s="18" t="str">
        <f>_xlfn.XLOOKUP(B2191,'[7]ALL SITES DOWN'!$D:$D,'[7]ALL SITES DOWN'!$J:$J,"")</f>
        <v/>
      </c>
      <c r="AQ2191" s="9" t="str">
        <f>_xlfn.XLOOKUP(B2191,[8]sheet1!$AC:$AC,[8]sheet1!$AF:$AF,"")</f>
        <v/>
      </c>
      <c r="AR2191" s="14"/>
      <c r="AS2191" s="14" t="s">
        <v>5465</v>
      </c>
      <c r="AT2191" s="14" t="str">
        <f>_xlfn.XLOOKUP(B2191,'[9]cell downs 18042026 17h'!$B:$B,'[9]cell downs 18042026 17h'!$B:$B,"")</f>
        <v/>
      </c>
      <c r="AU2191" s="14" t="str">
        <f>_xlfn.XLOOKUP(B2191,'[10]Cells Huawei 19042026 15h'!$B:$B,'[10]Cells Huawei 19042026 15h'!$B:$B,"")</f>
        <v/>
      </c>
      <c r="AV2191" s="9" t="str">
        <f>_xlfn.XLOOKUP(B2191,'[11]cells down 19042026 9H40'!$B:$B,'[11]cells down 19042026 9H40'!$B:$B,"")</f>
        <v/>
      </c>
    </row>
    <row r="2192" spans="1:48" hidden="1" x14ac:dyDescent="0.3">
      <c r="A2192" s="1" t="s">
        <v>4005</v>
      </c>
      <c r="B2192" s="8" t="s">
        <v>4006</v>
      </c>
      <c r="C2192" s="3" t="str">
        <f>_xlfn.XLOOKUP(B2192,'[1]daily break down'!$D:$D,'[1]daily break down'!$E:$E,"")</f>
        <v>LITTORAL</v>
      </c>
      <c r="D2192" s="1" t="s">
        <v>21</v>
      </c>
      <c r="E2192" s="1" t="s">
        <v>122</v>
      </c>
      <c r="F2192" s="3" t="s">
        <v>31</v>
      </c>
      <c r="G2192" s="1" t="s">
        <v>4007</v>
      </c>
      <c r="H2192" s="29" t="str">
        <f>_xlfn.XLOOKUP(B2192,[2]CALCULATION!$B:$B,[2]CALCULATION!$H:$H,"")</f>
        <v>ZTE</v>
      </c>
      <c r="I2192" s="26">
        <v>0</v>
      </c>
      <c r="J2192" s="26">
        <v>0</v>
      </c>
      <c r="K2192" s="26">
        <v>0</v>
      </c>
      <c r="L2192" s="26">
        <v>0</v>
      </c>
      <c r="M2192" s="26">
        <v>0</v>
      </c>
      <c r="N2192" s="26">
        <v>0</v>
      </c>
      <c r="O2192" s="26">
        <v>0</v>
      </c>
      <c r="P2192" s="114" t="s">
        <v>6364</v>
      </c>
      <c r="Q2192" s="42" t="s">
        <v>5538</v>
      </c>
      <c r="R2192" s="42"/>
      <c r="S2192" s="41" t="str" cm="1">
        <f t="array" ref="S2192">IFERROR(_xlfn.IFS(
U2192="MPR ISSUE","PDH",
U2192="BSS Hardware Issue","BSS",
U2192="Sites strategiques, MLL, Pylone, etc.","ENVTECH",
U2192="AKTIVCO DEFAUT GE &amp; POWER Cabinet","AKTIVCO",
U2192="AKTIVCO Coupure ENEO &amp; Baisse de tension","AKTIVCO GRID ONLY",
U2192="Coupure ENEO &amp; Baisse de tension","IHS GRID ONLY",
U2192="Defaut GE &amp; POWER Cabinet","IHS",
U2192="Sharing","Partners",
U2192="Sites strategiques &amp; DataCenter","SST &amp; DC",
U2192="Exclu","Exclu",
U2192="SAT","SAT",
U2192="SPARE-ISSUE","SPARE-ISSUE",
U2192="Fiber CAmtel","TRANS_FO_CAMTEL",
U2192="Fiber AOF","Fiber AOF",
U2192="Projet OCM (HUAWEI)","TRAVAUX-HUAWEI",
U2192="Projet OCM (NOKIA)","TRAVAUX-NOKIA",
U2192="ACCESS-ISSUE","ACCESS-ISSUE",
U2192="Projet OCM (ZTE, NOKIA, autres projets)","TRAVAUX OCM",
U2192="No root CAuse","No root cause",
U2192="ODU HS","PDH",
U2192="IP &amp; VLAN","PDH",
U2192="Warehouse HUAWEI","SPARE-ISSUE",
U2192="SPARE-HS","SPARE-ISSUE",
U2192="Power Telco","BSS",U2192="no impacts","no impacts"
),"")</f>
        <v>No root cause</v>
      </c>
      <c r="T2192" s="41" t="str" cm="1">
        <f t="array" ref="T2192">IFERROR(_xlfn.IFS(
U2192="MPR ISSUE","TX ISSUE",
U2192="BSS Hardware Issue","RAN ISSUE",
U2192="Sites strategiques, MLL, Pylone, etc.","ENVTECH",
U2192="AKTIVCO DEFAUT GE &amp; POWER Cabinet","POWER ISSUE",
U2192="AKTIVCO Coupure ENEO &amp; Baisse de tension","POWER ISSUE",
U2192="Coupure ENEO &amp; Baisse de tension","POWER ISSUE",
U2192="Defaut GE &amp; POWER Cabinet","POWER ISSUE",
U2192="Sharing","POWER ISSUE",
U2192="Sites strategiques &amp; DataCenter","POWER ISSUE",
U2192="Exclu","Exclu",
U2192="SAT","TX ISSUE",
U2192="SPARE-ISSUE","SPARE-ISSUE",
U2192="Fiber CAmtel","TX ISSUE",
U2192="Fiber AOF","TX ISSUE",
U2192="Projet OCM (HUAWEI)","TRAVAUX-HUAWEI",
U2192="Projet OCM (NOKIA)","TRAVAUX -NOKIA",
U2192="ACCESS-ISSUE","ACCESS-ISSUE",
U2192="Projet OCM (ZTE, NOKIA, autres projets)","TRAVAUX OCM",
U2192="No root CAuse","No root cause",
U2192="ODU HS","TX ISSUE",
U2192="IP &amp; VLAN","TX ISSUE",
U2192="Warehouse HUAWEI","SPARE-ISSUE",
U2192="SPARE-HS","SPARE-ISSUE",
U2192="Power Telco","RAN ISSUE",U2192="no impacts","no impacts"
),"")</f>
        <v>No root cause</v>
      </c>
      <c r="U2192" s="68" t="s">
        <v>5691</v>
      </c>
      <c r="V2192" s="41" t="str" cm="1">
        <f t="array" ref="V2192">IFERROR(_xlfn.IFS(
U2192="MPR ISSUE","ACTIVE",
U2192="BSS Hardware Issue","ACTIVE",
U2192="Sites strategiques, MLL, Pylone, etc.","PASSIVE",
U2192="AKTIVCO DEFAUT GE &amp; POWER Cabinet","PASSIVE",
U2192="AKTIVCO Coupure ENEO &amp; Baisse de tension","PASSIVE",
U2192="Coupure ENEO &amp; Baisse de tension","PASSIVE",
U2192="Defaut GE &amp; POWER Cabinet","PASSIVE",
U2192="Sharing","PASSIVE",
U2192="Sites strategiques &amp; DataCenter","PASSIVE",
U2192="Exclu","Exclu",
U2192="SAT","ACTIVE",
U2192="SPARE-ISSUE","SPARE-ISSUE",
U2192="Fiber CAmtel","ACTIVE",
U2192="Fiber AOF","ACTIVE",
U2192="Projet OCM (HUAWEI)","PLANNED WORKS",
U2192="Projet OCM (NOKIA)","PLANNED WORKS",
U2192="ACCESS-ISSUE","ACCESS-ISSUE",
U2192="Projet OCM (ZTE, NOKIA, autres projets)","PLANNED WORKS",
U2192="No root CAuse","No root cause",
U2192="ODU HS","ACTIVE",
U2192="IP &amp; VLAN","ACTIVE",
U2192="Warehouse HUAWEI","SPARE-ISSUE",
U2192="SPARE-HS","SPARE-ISSUE",
U2192="Power Telco","ACTIVE", U2192="no impacts","no impacts"
),"")</f>
        <v>No root cause</v>
      </c>
      <c r="W2192" s="113"/>
      <c r="X2192" s="113"/>
      <c r="Y2192" s="113"/>
      <c r="Z2192" s="113"/>
      <c r="AA2192" s="113"/>
      <c r="AB2192" s="17" t="s">
        <v>5465</v>
      </c>
      <c r="AC2192" s="17" t="str">
        <f>_xlfn.XLOOKUP(B2192,'INCIDENT-04-27-2026'!E:E,'INCIDENT-04-27-2026'!F:F,"")</f>
        <v/>
      </c>
      <c r="AD2192" s="9"/>
      <c r="AE2192" s="7" t="s">
        <v>5465</v>
      </c>
      <c r="AF2192" s="6" t="str">
        <f>_xlfn.XLOOKUP(B2192,'[13]Input_27-04'!$B:$B,'[13]Input_27-04'!$M:$M,"")</f>
        <v/>
      </c>
      <c r="AG2192" s="7"/>
      <c r="AH2192" s="3"/>
      <c r="AI2192" s="18" t="str">
        <f>_xlfn.XLOOKUP(B2192,'[3]Cells Huawei 27042026 10h'!$B:$B,'[3]Cells Huawei 27042026 10h'!$T:$T,"")</f>
        <v/>
      </c>
      <c r="AJ2192" s="18" t="str">
        <f>_xlfn.XLOOKUP(B2192,'[3]Cells Huawei 27042026 15h'!$B:$B,'[3]Cells Huawei 27042026 15h'!$T:$T,"")</f>
        <v/>
      </c>
      <c r="AK2192" s="18" t="str">
        <f>_xlfn.XLOOKUP(B2192,'[4]cells down 27042026 11h28'!$B:$B,'[4]cells down 27042026 11h28'!$R:$R,"")</f>
        <v/>
      </c>
      <c r="AL2192" s="18" t="str">
        <f>_xlfn.XLOOKUP(B2192,'[4]cells down 27042026 18h01'!$B:$B,'[4]cells down 27042026 18h01'!$R:$R,"")</f>
        <v/>
      </c>
      <c r="AM2192" s="18" t="str">
        <f>_xlfn.XLOOKUP(B2192,'[5]cell downs 27042026 11h'!$B:$B,'[5]cell downs 27042026 11h'!$R:$R,"")</f>
        <v/>
      </c>
      <c r="AN2192" s="18" t="str">
        <f>_xlfn.XLOOKUP(B2192,'[5]cell downs 27042026 17h40'!$B:$B,'[5]cell downs 27042026 17h40'!$R:$R,"")</f>
        <v/>
      </c>
      <c r="AO2192" s="18" t="str">
        <f>_xlfn.XLOOKUP(B2192,'[6]ALL SITES DOWN'!$D:$D,'[6]ALL SITES DOWN'!$J:$J,"")</f>
        <v/>
      </c>
      <c r="AP2192" s="18" t="str">
        <f>_xlfn.XLOOKUP(B2192,'[7]ALL SITES DOWN'!$D:$D,'[7]ALL SITES DOWN'!$J:$J,"")</f>
        <v/>
      </c>
      <c r="AQ2192" s="9" t="str">
        <f>_xlfn.XLOOKUP(B2192,[8]sheet1!$AC:$AC,[8]sheet1!$AF:$AF,"")</f>
        <v/>
      </c>
      <c r="AR2192" s="14"/>
      <c r="AS2192" s="14" t="s">
        <v>5465</v>
      </c>
      <c r="AT2192" s="14" t="str">
        <f>_xlfn.XLOOKUP(B2192,'[9]cell downs 18042026 17h'!$B:$B,'[9]cell downs 18042026 17h'!$B:$B,"")</f>
        <v/>
      </c>
      <c r="AU2192" s="14" t="str">
        <f>_xlfn.XLOOKUP(B2192,'[10]Cells Huawei 19042026 15h'!$B:$B,'[10]Cells Huawei 19042026 15h'!$B:$B,"")</f>
        <v/>
      </c>
      <c r="AV2192" s="9" t="str">
        <f>_xlfn.XLOOKUP(B2192,'[11]cells down 19042026 9H40'!$B:$B,'[11]cells down 19042026 9H40'!$B:$B,"")</f>
        <v/>
      </c>
    </row>
    <row r="2193" spans="1:48" hidden="1" x14ac:dyDescent="0.3">
      <c r="A2193" s="1" t="s">
        <v>4008</v>
      </c>
      <c r="B2193" s="8" t="s">
        <v>4009</v>
      </c>
      <c r="C2193" s="3" t="str">
        <f>_xlfn.XLOOKUP(B2193,'[1]daily break down'!$D:$D,'[1]daily break down'!$E:$E,"")</f>
        <v>CENTRE</v>
      </c>
      <c r="D2193" s="1" t="s">
        <v>21</v>
      </c>
      <c r="E2193" s="1" t="s">
        <v>4010</v>
      </c>
      <c r="F2193" s="3" t="s">
        <v>37</v>
      </c>
      <c r="G2193" s="1" t="s">
        <v>4011</v>
      </c>
      <c r="H2193" s="29" t="str">
        <f>_xlfn.XLOOKUP(B2193,[2]CALCULATION!$B:$B,[2]CALCULATION!$H:$H,"")</f>
        <v>ZTE</v>
      </c>
      <c r="I2193" s="26">
        <v>0</v>
      </c>
      <c r="J2193" s="26">
        <v>0</v>
      </c>
      <c r="K2193" s="26">
        <v>0</v>
      </c>
      <c r="L2193" s="26">
        <v>0</v>
      </c>
      <c r="M2193" s="26">
        <v>0</v>
      </c>
      <c r="N2193" s="26">
        <v>0</v>
      </c>
      <c r="O2193" s="26">
        <v>0</v>
      </c>
      <c r="P2193" s="114" t="s">
        <v>6364</v>
      </c>
      <c r="Q2193" s="42" t="s">
        <v>5538</v>
      </c>
      <c r="R2193" s="42"/>
      <c r="S2193" s="41" t="str" cm="1">
        <f t="array" ref="S2193">IFERROR(_xlfn.IFS(
U2193="MPR ISSUE","PDH",
U2193="BSS Hardware Issue","BSS",
U2193="Sites strategiques, MLL, Pylone, etc.","ENVTECH",
U2193="AKTIVCO DEFAUT GE &amp; POWER Cabinet","AKTIVCO",
U2193="AKTIVCO Coupure ENEO &amp; Baisse de tension","AKTIVCO GRID ONLY",
U2193="Coupure ENEO &amp; Baisse de tension","IHS GRID ONLY",
U2193="Defaut GE &amp; POWER Cabinet","IHS",
U2193="Sharing","Partners",
U2193="Sites strategiques &amp; DataCenter","SST &amp; DC",
U2193="Exclu","Exclu",
U2193="SAT","SAT",
U2193="SPARE-ISSUE","SPARE-ISSUE",
U2193="Fiber CAmtel","TRANS_FO_CAMTEL",
U2193="Fiber AOF","Fiber AOF",
U2193="Projet OCM (HUAWEI)","TRAVAUX-HUAWEI",
U2193="Projet OCM (NOKIA)","TRAVAUX-NOKIA",
U2193="ACCESS-ISSUE","ACCESS-ISSUE",
U2193="Projet OCM (ZTE, NOKIA, autres projets)","TRAVAUX OCM",
U2193="No root CAuse","No root cause",
U2193="ODU HS","PDH",
U2193="IP &amp; VLAN","PDH",
U2193="Warehouse HUAWEI","SPARE-ISSUE",
U2193="SPARE-HS","SPARE-ISSUE",
U2193="Power Telco","BSS",U2193="no impacts","no impacts"
),"")</f>
        <v>No root cause</v>
      </c>
      <c r="T2193" s="41" t="str" cm="1">
        <f t="array" ref="T2193">IFERROR(_xlfn.IFS(
U2193="MPR ISSUE","TX ISSUE",
U2193="BSS Hardware Issue","RAN ISSUE",
U2193="Sites strategiques, MLL, Pylone, etc.","ENVTECH",
U2193="AKTIVCO DEFAUT GE &amp; POWER Cabinet","POWER ISSUE",
U2193="AKTIVCO Coupure ENEO &amp; Baisse de tension","POWER ISSUE",
U2193="Coupure ENEO &amp; Baisse de tension","POWER ISSUE",
U2193="Defaut GE &amp; POWER Cabinet","POWER ISSUE",
U2193="Sharing","POWER ISSUE",
U2193="Sites strategiques &amp; DataCenter","POWER ISSUE",
U2193="Exclu","Exclu",
U2193="SAT","TX ISSUE",
U2193="SPARE-ISSUE","SPARE-ISSUE",
U2193="Fiber CAmtel","TX ISSUE",
U2193="Fiber AOF","TX ISSUE",
U2193="Projet OCM (HUAWEI)","TRAVAUX-HUAWEI",
U2193="Projet OCM (NOKIA)","TRAVAUX -NOKIA",
U2193="ACCESS-ISSUE","ACCESS-ISSUE",
U2193="Projet OCM (ZTE, NOKIA, autres projets)","TRAVAUX OCM",
U2193="No root CAuse","No root cause",
U2193="ODU HS","TX ISSUE",
U2193="IP &amp; VLAN","TX ISSUE",
U2193="Warehouse HUAWEI","SPARE-ISSUE",
U2193="SPARE-HS","SPARE-ISSUE",
U2193="Power Telco","RAN ISSUE",U2193="no impacts","no impacts"
),"")</f>
        <v>No root cause</v>
      </c>
      <c r="U2193" s="68" t="s">
        <v>5691</v>
      </c>
      <c r="V2193" s="41" t="str" cm="1">
        <f t="array" ref="V2193">IFERROR(_xlfn.IFS(
U2193="MPR ISSUE","ACTIVE",
U2193="BSS Hardware Issue","ACTIVE",
U2193="Sites strategiques, MLL, Pylone, etc.","PASSIVE",
U2193="AKTIVCO DEFAUT GE &amp; POWER Cabinet","PASSIVE",
U2193="AKTIVCO Coupure ENEO &amp; Baisse de tension","PASSIVE",
U2193="Coupure ENEO &amp; Baisse de tension","PASSIVE",
U2193="Defaut GE &amp; POWER Cabinet","PASSIVE",
U2193="Sharing","PASSIVE",
U2193="Sites strategiques &amp; DataCenter","PASSIVE",
U2193="Exclu","Exclu",
U2193="SAT","ACTIVE",
U2193="SPARE-ISSUE","SPARE-ISSUE",
U2193="Fiber CAmtel","ACTIVE",
U2193="Fiber AOF","ACTIVE",
U2193="Projet OCM (HUAWEI)","PLANNED WORKS",
U2193="Projet OCM (NOKIA)","PLANNED WORKS",
U2193="ACCESS-ISSUE","ACCESS-ISSUE",
U2193="Projet OCM (ZTE, NOKIA, autres projets)","PLANNED WORKS",
U2193="No root CAuse","No root cause",
U2193="ODU HS","ACTIVE",
U2193="IP &amp; VLAN","ACTIVE",
U2193="Warehouse HUAWEI","SPARE-ISSUE",
U2193="SPARE-HS","SPARE-ISSUE",
U2193="Power Telco","ACTIVE", U2193="no impacts","no impacts"
),"")</f>
        <v>No root cause</v>
      </c>
      <c r="W2193" s="113"/>
      <c r="X2193" s="113"/>
      <c r="Y2193" s="113"/>
      <c r="Z2193" s="113"/>
      <c r="AA2193" s="113"/>
      <c r="AB2193" s="17" t="s">
        <v>5465</v>
      </c>
      <c r="AC2193" s="17" t="str">
        <f>_xlfn.XLOOKUP(B2193,'INCIDENT-04-27-2026'!E:E,'INCIDENT-04-27-2026'!F:F,"")</f>
        <v/>
      </c>
      <c r="AD2193" s="9"/>
      <c r="AE2193" s="7" t="s">
        <v>5465</v>
      </c>
      <c r="AF2193" s="6" t="str">
        <f>_xlfn.XLOOKUP(B2193,'[13]Input_27-04'!$B:$B,'[13]Input_27-04'!$M:$M,"")</f>
        <v/>
      </c>
      <c r="AG2193" s="7"/>
      <c r="AH2193" s="3"/>
      <c r="AI2193" s="18" t="str">
        <f>_xlfn.XLOOKUP(B2193,'[3]Cells Huawei 27042026 10h'!$B:$B,'[3]Cells Huawei 27042026 10h'!$T:$T,"")</f>
        <v/>
      </c>
      <c r="AJ2193" s="18" t="str">
        <f>_xlfn.XLOOKUP(B2193,'[3]Cells Huawei 27042026 15h'!$B:$B,'[3]Cells Huawei 27042026 15h'!$T:$T,"")</f>
        <v/>
      </c>
      <c r="AK2193" s="18" t="str">
        <f>_xlfn.XLOOKUP(B2193,'[4]cells down 27042026 11h28'!$B:$B,'[4]cells down 27042026 11h28'!$R:$R,"")</f>
        <v/>
      </c>
      <c r="AL2193" s="18" t="str">
        <f>_xlfn.XLOOKUP(B2193,'[4]cells down 27042026 18h01'!$B:$B,'[4]cells down 27042026 18h01'!$R:$R,"")</f>
        <v/>
      </c>
      <c r="AM2193" s="18" t="str">
        <f>_xlfn.XLOOKUP(B2193,'[5]cell downs 27042026 11h'!$B:$B,'[5]cell downs 27042026 11h'!$R:$R,"")</f>
        <v/>
      </c>
      <c r="AN2193" s="18" t="str">
        <f>_xlfn.XLOOKUP(B2193,'[5]cell downs 27042026 17h40'!$B:$B,'[5]cell downs 27042026 17h40'!$R:$R,"")</f>
        <v/>
      </c>
      <c r="AO2193" s="18" t="str">
        <f>_xlfn.XLOOKUP(B2193,'[6]ALL SITES DOWN'!$D:$D,'[6]ALL SITES DOWN'!$J:$J,"")</f>
        <v/>
      </c>
      <c r="AP2193" s="18" t="str">
        <f>_xlfn.XLOOKUP(B2193,'[7]ALL SITES DOWN'!$D:$D,'[7]ALL SITES DOWN'!$J:$J,"")</f>
        <v/>
      </c>
      <c r="AQ2193" s="9" t="str">
        <f>_xlfn.XLOOKUP(B2193,[8]sheet1!$AC:$AC,[8]sheet1!$AF:$AF,"")</f>
        <v/>
      </c>
      <c r="AR2193" s="14"/>
      <c r="AS2193" s="14" t="s">
        <v>5465</v>
      </c>
      <c r="AT2193" s="14" t="str">
        <f>_xlfn.XLOOKUP(B2193,'[9]cell downs 18042026 17h'!$B:$B,'[9]cell downs 18042026 17h'!$B:$B,"")</f>
        <v/>
      </c>
      <c r="AU2193" s="14" t="str">
        <f>_xlfn.XLOOKUP(B2193,'[10]Cells Huawei 19042026 15h'!$B:$B,'[10]Cells Huawei 19042026 15h'!$B:$B,"")</f>
        <v/>
      </c>
      <c r="AV2193" s="9" t="str">
        <f>_xlfn.XLOOKUP(B2193,'[11]cells down 19042026 9H40'!$B:$B,'[11]cells down 19042026 9H40'!$B:$B,"")</f>
        <v/>
      </c>
    </row>
    <row r="2194" spans="1:48" hidden="1" x14ac:dyDescent="0.3">
      <c r="A2194" s="1" t="s">
        <v>4023</v>
      </c>
      <c r="B2194" s="8" t="s">
        <v>4024</v>
      </c>
      <c r="C2194" s="3" t="str">
        <f>_xlfn.XLOOKUP(B2194,'[1]daily break down'!$D:$D,'[1]daily break down'!$E:$E,"")</f>
        <v>CENTRE</v>
      </c>
      <c r="D2194" s="1" t="s">
        <v>11</v>
      </c>
      <c r="E2194" s="1" t="s">
        <v>4025</v>
      </c>
      <c r="F2194" s="3" t="s">
        <v>69</v>
      </c>
      <c r="G2194" s="1" t="s">
        <v>3718</v>
      </c>
      <c r="H2194" s="29" t="str">
        <f>_xlfn.XLOOKUP(B2194,[2]CALCULATION!$B:$B,[2]CALCULATION!$H:$H,"")</f>
        <v>ZTE</v>
      </c>
      <c r="I2194" s="26">
        <v>0</v>
      </c>
      <c r="J2194" s="26">
        <v>0</v>
      </c>
      <c r="K2194" s="26">
        <v>0</v>
      </c>
      <c r="L2194" s="26">
        <v>0</v>
      </c>
      <c r="M2194" s="26">
        <v>0</v>
      </c>
      <c r="N2194" s="26">
        <v>0</v>
      </c>
      <c r="O2194" s="26">
        <v>0</v>
      </c>
      <c r="P2194" s="114" t="s">
        <v>6364</v>
      </c>
      <c r="Q2194" s="42" t="s">
        <v>5538</v>
      </c>
      <c r="R2194" s="42"/>
      <c r="S2194" s="41" t="str" cm="1">
        <f t="array" ref="S2194">IFERROR(_xlfn.IFS(
U2194="MPR ISSUE","PDH",
U2194="BSS Hardware Issue","BSS",
U2194="Sites strategiques, MLL, Pylone, etc.","ENVTECH",
U2194="AKTIVCO DEFAUT GE &amp; POWER Cabinet","AKTIVCO",
U2194="AKTIVCO Coupure ENEO &amp; Baisse de tension","AKTIVCO GRID ONLY",
U2194="Coupure ENEO &amp; Baisse de tension","IHS GRID ONLY",
U2194="Defaut GE &amp; POWER Cabinet","IHS",
U2194="Sharing","Partners",
U2194="Sites strategiques &amp; DataCenter","SST &amp; DC",
U2194="Exclu","Exclu",
U2194="SAT","SAT",
U2194="SPARE-ISSUE","SPARE-ISSUE",
U2194="Fiber CAmtel","TRANS_FO_CAMTEL",
U2194="Fiber AOF","Fiber AOF",
U2194="Projet OCM (HUAWEI)","TRAVAUX-HUAWEI",
U2194="Projet OCM (NOKIA)","TRAVAUX-NOKIA",
U2194="ACCESS-ISSUE","ACCESS-ISSUE",
U2194="Projet OCM (ZTE, NOKIA, autres projets)","TRAVAUX OCM",
U2194="No root CAuse","No root cause",
U2194="ODU HS","PDH",
U2194="IP &amp; VLAN","PDH",
U2194="Warehouse HUAWEI","SPARE-ISSUE",
U2194="SPARE-HS","SPARE-ISSUE",
U2194="Power Telco","BSS",U2194="no impacts","no impacts"
),"")</f>
        <v>No root cause</v>
      </c>
      <c r="T2194" s="41" t="str" cm="1">
        <f t="array" ref="T2194">IFERROR(_xlfn.IFS(
U2194="MPR ISSUE","TX ISSUE",
U2194="BSS Hardware Issue","RAN ISSUE",
U2194="Sites strategiques, MLL, Pylone, etc.","ENVTECH",
U2194="AKTIVCO DEFAUT GE &amp; POWER Cabinet","POWER ISSUE",
U2194="AKTIVCO Coupure ENEO &amp; Baisse de tension","POWER ISSUE",
U2194="Coupure ENEO &amp; Baisse de tension","POWER ISSUE",
U2194="Defaut GE &amp; POWER Cabinet","POWER ISSUE",
U2194="Sharing","POWER ISSUE",
U2194="Sites strategiques &amp; DataCenter","POWER ISSUE",
U2194="Exclu","Exclu",
U2194="SAT","TX ISSUE",
U2194="SPARE-ISSUE","SPARE-ISSUE",
U2194="Fiber CAmtel","TX ISSUE",
U2194="Fiber AOF","TX ISSUE",
U2194="Projet OCM (HUAWEI)","TRAVAUX-HUAWEI",
U2194="Projet OCM (NOKIA)","TRAVAUX -NOKIA",
U2194="ACCESS-ISSUE","ACCESS-ISSUE",
U2194="Projet OCM (ZTE, NOKIA, autres projets)","TRAVAUX OCM",
U2194="No root CAuse","No root cause",
U2194="ODU HS","TX ISSUE",
U2194="IP &amp; VLAN","TX ISSUE",
U2194="Warehouse HUAWEI","SPARE-ISSUE",
U2194="SPARE-HS","SPARE-ISSUE",
U2194="Power Telco","RAN ISSUE",U2194="no impacts","no impacts"
),"")</f>
        <v>No root cause</v>
      </c>
      <c r="U2194" s="68" t="s">
        <v>5691</v>
      </c>
      <c r="V2194" s="41" t="str" cm="1">
        <f t="array" ref="V2194">IFERROR(_xlfn.IFS(
U2194="MPR ISSUE","ACTIVE",
U2194="BSS Hardware Issue","ACTIVE",
U2194="Sites strategiques, MLL, Pylone, etc.","PASSIVE",
U2194="AKTIVCO DEFAUT GE &amp; POWER Cabinet","PASSIVE",
U2194="AKTIVCO Coupure ENEO &amp; Baisse de tension","PASSIVE",
U2194="Coupure ENEO &amp; Baisse de tension","PASSIVE",
U2194="Defaut GE &amp; POWER Cabinet","PASSIVE",
U2194="Sharing","PASSIVE",
U2194="Sites strategiques &amp; DataCenter","PASSIVE",
U2194="Exclu","Exclu",
U2194="SAT","ACTIVE",
U2194="SPARE-ISSUE","SPARE-ISSUE",
U2194="Fiber CAmtel","ACTIVE",
U2194="Fiber AOF","ACTIVE",
U2194="Projet OCM (HUAWEI)","PLANNED WORKS",
U2194="Projet OCM (NOKIA)","PLANNED WORKS",
U2194="ACCESS-ISSUE","ACCESS-ISSUE",
U2194="Projet OCM (ZTE, NOKIA, autres projets)","PLANNED WORKS",
U2194="No root CAuse","No root cause",
U2194="ODU HS","ACTIVE",
U2194="IP &amp; VLAN","ACTIVE",
U2194="Warehouse HUAWEI","SPARE-ISSUE",
U2194="SPARE-HS","SPARE-ISSUE",
U2194="Power Telco","ACTIVE", U2194="no impacts","no impacts"
),"")</f>
        <v>No root cause</v>
      </c>
      <c r="W2194" s="113"/>
      <c r="X2194" s="113"/>
      <c r="Y2194" s="113"/>
      <c r="Z2194" s="113"/>
      <c r="AA2194" s="113"/>
      <c r="AB2194" s="17" t="s">
        <v>5465</v>
      </c>
      <c r="AC2194" s="17" t="str">
        <f>_xlfn.XLOOKUP(B2194,'INCIDENT-04-27-2026'!E:E,'INCIDENT-04-27-2026'!F:F,"")</f>
        <v/>
      </c>
      <c r="AD2194" s="9"/>
      <c r="AE2194" s="7" t="s">
        <v>5465</v>
      </c>
      <c r="AF2194" s="6" t="str">
        <f>_xlfn.XLOOKUP(B2194,'[13]Input_27-04'!$B:$B,'[13]Input_27-04'!$M:$M,"")</f>
        <v/>
      </c>
      <c r="AG2194" s="7"/>
      <c r="AH2194" s="3"/>
      <c r="AI2194" s="18" t="str">
        <f>_xlfn.XLOOKUP(B2194,'[3]Cells Huawei 27042026 10h'!$B:$B,'[3]Cells Huawei 27042026 10h'!$T:$T,"")</f>
        <v/>
      </c>
      <c r="AJ2194" s="18" t="str">
        <f>_xlfn.XLOOKUP(B2194,'[3]Cells Huawei 27042026 15h'!$B:$B,'[3]Cells Huawei 27042026 15h'!$T:$T,"")</f>
        <v/>
      </c>
      <c r="AK2194" s="18" t="str">
        <f>_xlfn.XLOOKUP(B2194,'[4]cells down 27042026 11h28'!$B:$B,'[4]cells down 27042026 11h28'!$R:$R,"")</f>
        <v/>
      </c>
      <c r="AL2194" s="18" t="str">
        <f>_xlfn.XLOOKUP(B2194,'[4]cells down 27042026 18h01'!$B:$B,'[4]cells down 27042026 18h01'!$R:$R,"")</f>
        <v/>
      </c>
      <c r="AM2194" s="18" t="str">
        <f>_xlfn.XLOOKUP(B2194,'[5]cell downs 27042026 11h'!$B:$B,'[5]cell downs 27042026 11h'!$R:$R,"")</f>
        <v/>
      </c>
      <c r="AN2194" s="18" t="str">
        <f>_xlfn.XLOOKUP(B2194,'[5]cell downs 27042026 17h40'!$B:$B,'[5]cell downs 27042026 17h40'!$R:$R,"")</f>
        <v/>
      </c>
      <c r="AO2194" s="18" t="str">
        <f>_xlfn.XLOOKUP(B2194,'[6]ALL SITES DOWN'!$D:$D,'[6]ALL SITES DOWN'!$J:$J,"")</f>
        <v/>
      </c>
      <c r="AP2194" s="18" t="str">
        <f>_xlfn.XLOOKUP(B2194,'[7]ALL SITES DOWN'!$D:$D,'[7]ALL SITES DOWN'!$J:$J,"")</f>
        <v/>
      </c>
      <c r="AQ2194" s="9" t="str">
        <f>_xlfn.XLOOKUP(B2194,[8]sheet1!$AC:$AC,[8]sheet1!$AF:$AF,"")</f>
        <v/>
      </c>
      <c r="AR2194" s="14"/>
      <c r="AS2194" s="14" t="s">
        <v>5465</v>
      </c>
      <c r="AT2194" s="14" t="str">
        <f>_xlfn.XLOOKUP(B2194,'[9]cell downs 18042026 17h'!$B:$B,'[9]cell downs 18042026 17h'!$B:$B,"")</f>
        <v/>
      </c>
      <c r="AU2194" s="14" t="str">
        <f>_xlfn.XLOOKUP(B2194,'[10]Cells Huawei 19042026 15h'!$B:$B,'[10]Cells Huawei 19042026 15h'!$B:$B,"")</f>
        <v/>
      </c>
      <c r="AV2194" s="9" t="str">
        <f>_xlfn.XLOOKUP(B2194,'[11]cells down 19042026 9H40'!$B:$B,'[11]cells down 19042026 9H40'!$B:$B,"")</f>
        <v/>
      </c>
    </row>
    <row r="2195" spans="1:48" hidden="1" x14ac:dyDescent="0.3">
      <c r="A2195" s="1" t="s">
        <v>3098</v>
      </c>
      <c r="B2195" s="8" t="s">
        <v>3099</v>
      </c>
      <c r="C2195" s="3" t="str">
        <f>_xlfn.XLOOKUP(B2195,'[1]daily break down'!$D:$D,'[1]daily break down'!$E:$E,"")</f>
        <v>NORD-OUEST</v>
      </c>
      <c r="D2195" s="1"/>
      <c r="E2195" s="1"/>
      <c r="F2195" s="3" t="s">
        <v>51</v>
      </c>
      <c r="G2195" s="1" t="s">
        <v>3100</v>
      </c>
      <c r="H2195" s="27" t="str">
        <f>_xlfn.XLOOKUP(B2195,[2]CALCULATION!$B:$B,[2]CALCULATION!$H:$H,"")</f>
        <v>HUAWEI</v>
      </c>
      <c r="I2195" s="26">
        <v>2.5040449957623845</v>
      </c>
      <c r="J2195" s="26">
        <v>12.451738278073128</v>
      </c>
      <c r="K2195" s="26">
        <v>0</v>
      </c>
      <c r="L2195" s="26">
        <v>0</v>
      </c>
      <c r="M2195" s="26">
        <v>0.3594660034871146</v>
      </c>
      <c r="N2195" s="26">
        <v>1.9143816364326425</v>
      </c>
      <c r="O2195" s="26">
        <v>0</v>
      </c>
      <c r="P2195" s="114" t="s">
        <v>6364</v>
      </c>
      <c r="Q2195" s="42" t="s">
        <v>6353</v>
      </c>
      <c r="R2195" s="42"/>
      <c r="S2195" s="41" t="str" cm="1">
        <f t="array" ref="S2195">IFERROR(_xlfn.IFS(
U2195="MPR ISSUE","PDH",
U2195="BSS Hardware Issue","BSS",
U2195="Sites strategiques, MLL, Pylone, etc.","ENVTECH",
U2195="AKTIVCO DEFAUT GE &amp; POWER Cabinet","AKTIVCO",
U2195="AKTIVCO Coupure ENEO &amp; Baisse de tension","AKTIVCO GRID ONLY",
U2195="Coupure ENEO &amp; Baisse de tension","IHS GRID ONLY",
U2195="Defaut GE &amp; POWER Cabinet","IHS",
U2195="Sharing","Partners",
U2195="Sites strategiques &amp; DataCenter","SST &amp; DC",
U2195="Exclu","Exclu",
U2195="SAT","SAT",
U2195="SPARE-ISSUE","SPARE-ISSUE",
U2195="Fiber CAmtel","TRANS_FO_CAMTEL",
U2195="Fiber AOF","Fiber AOF",
U2195="Projet OCM (HUAWEI)","TRAVAUX-HUAWEI",
U2195="Projet OCM (NOKIA)","TRAVAUX-NOKIA",
U2195="ACCESS-ISSUE","ACCESS-ISSUE",
U2195="Projet OCM (ZTE, NOKIA, autres projets)","TRAVAUX OCM",
U2195="No root CAuse","No root cause",
U2195="ODU HS","PDH",
U2195="IP &amp; VLAN","PDH",
U2195="Warehouse HUAWEI","SPARE-ISSUE",
U2195="SPARE-HS","SPARE-ISSUE",
U2195="Power Telco","BSS",U2195="no impacts","no impacts"
),"")</f>
        <v/>
      </c>
      <c r="T2195" s="41" t="str" cm="1">
        <f t="array" ref="T2195">IFERROR(_xlfn.IFS(
U2195="MPR ISSUE","TX ISSUE",
U2195="BSS Hardware Issue","RAN ISSUE",
U2195="Sites strategiques, MLL, Pylone, etc.","ENVTECH",
U2195="AKTIVCO DEFAUT GE &amp; POWER Cabinet","POWER ISSUE",
U2195="AKTIVCO Coupure ENEO &amp; Baisse de tension","POWER ISSUE",
U2195="Coupure ENEO &amp; Baisse de tension","POWER ISSUE",
U2195="Defaut GE &amp; POWER Cabinet","POWER ISSUE",
U2195="Sharing","POWER ISSUE",
U2195="Sites strategiques &amp; DataCenter","POWER ISSUE",
U2195="Exclu","Exclu",
U2195="SAT","TX ISSUE",
U2195="SPARE-ISSUE","SPARE-ISSUE",
U2195="Fiber CAmtel","TX ISSUE",
U2195="Fiber AOF","TX ISSUE",
U2195="Projet OCM (HUAWEI)","TRAVAUX-HUAWEI",
U2195="Projet OCM (NOKIA)","TRAVAUX -NOKIA",
U2195="ACCESS-ISSUE","ACCESS-ISSUE",
U2195="Projet OCM (ZTE, NOKIA, autres projets)","TRAVAUX OCM",
U2195="No root CAuse","No root cause",
U2195="ODU HS","TX ISSUE",
U2195="IP &amp; VLAN","TX ISSUE",
U2195="Warehouse HUAWEI","SPARE-ISSUE",
U2195="SPARE-HS","SPARE-ISSUE",
U2195="Power Telco","RAN ISSUE",U2195="no impacts","no impacts"
),"")</f>
        <v/>
      </c>
      <c r="U2195" s="68"/>
      <c r="V2195" s="41" t="str" cm="1">
        <f t="array" ref="V2195">IFERROR(_xlfn.IFS(
U2195="MPR ISSUE","ACTIVE",
U2195="BSS Hardware Issue","ACTIVE",
U2195="Sites strategiques, MLL, Pylone, etc.","PASSIVE",
U2195="AKTIVCO DEFAUT GE &amp; POWER Cabinet","PASSIVE",
U2195="AKTIVCO Coupure ENEO &amp; Baisse de tension","PASSIVE",
U2195="Coupure ENEO &amp; Baisse de tension","PASSIVE",
U2195="Defaut GE &amp; POWER Cabinet","PASSIVE",
U2195="Sharing","PASSIVE",
U2195="Sites strategiques &amp; DataCenter","PASSIVE",
U2195="Exclu","Exclu",
U2195="SAT","ACTIVE",
U2195="SPARE-ISSUE","SPARE-ISSUE",
U2195="Fiber CAmtel","ACTIVE",
U2195="Fiber AOF","ACTIVE",
U2195="Projet OCM (HUAWEI)","PLANNED WORKS",
U2195="Projet OCM (NOKIA)","PLANNED WORKS",
U2195="ACCESS-ISSUE","ACCESS-ISSUE",
U2195="Projet OCM (ZTE, NOKIA, autres projets)","PLANNED WORKS",
U2195="No root CAuse","No root cause",
U2195="ODU HS","ACTIVE",
U2195="IP &amp; VLAN","ACTIVE",
U2195="Warehouse HUAWEI","SPARE-ISSUE",
U2195="SPARE-HS","SPARE-ISSUE",
U2195="Power Telco","ACTIVE", U2195="no impacts","no impacts"
),"")</f>
        <v/>
      </c>
      <c r="W2195" s="113"/>
      <c r="X2195" s="113"/>
      <c r="Y2195" s="113"/>
      <c r="Z2195" s="113"/>
      <c r="AA2195" s="113"/>
      <c r="AB2195" s="17" t="s">
        <v>5465</v>
      </c>
      <c r="AC2195" s="17" t="str">
        <f>_xlfn.XLOOKUP(B2195,'INCIDENT-04-27-2026'!E:E,'INCIDENT-04-27-2026'!F:F,"")</f>
        <v/>
      </c>
      <c r="AD2195" s="9"/>
      <c r="AE2195" s="7" t="s">
        <v>5465</v>
      </c>
      <c r="AF2195" s="6" t="str">
        <f>_xlfn.XLOOKUP(B2195,'[13]Input_27-04'!$B:$B,'[13]Input_27-04'!$M:$M,"")</f>
        <v/>
      </c>
      <c r="AG2195" s="7"/>
      <c r="AH2195" s="3"/>
      <c r="AI2195" s="18" t="str">
        <f>_xlfn.XLOOKUP(B2195,'[3]Cells Huawei 27042026 10h'!$B:$B,'[3]Cells Huawei 27042026 10h'!$T:$T,"")</f>
        <v/>
      </c>
      <c r="AJ2195" s="18" t="str">
        <f>_xlfn.XLOOKUP(B2195,'[3]Cells Huawei 27042026 15h'!$B:$B,'[3]Cells Huawei 27042026 15h'!$T:$T,"")</f>
        <v/>
      </c>
      <c r="AK2195" s="18" t="str">
        <f>_xlfn.XLOOKUP(B2195,'[4]cells down 27042026 11h28'!$B:$B,'[4]cells down 27042026 11h28'!$R:$R,"")</f>
        <v/>
      </c>
      <c r="AL2195" s="18" t="str">
        <f>_xlfn.XLOOKUP(B2195,'[4]cells down 27042026 18h01'!$B:$B,'[4]cells down 27042026 18h01'!$R:$R,"")</f>
        <v/>
      </c>
      <c r="AM2195" s="18" t="str">
        <f>_xlfn.XLOOKUP(B2195,'[5]cell downs 27042026 11h'!$B:$B,'[5]cell downs 27042026 11h'!$R:$R,"")</f>
        <v/>
      </c>
      <c r="AN2195" s="18" t="str">
        <f>_xlfn.XLOOKUP(B2195,'[5]cell downs 27042026 17h40'!$B:$B,'[5]cell downs 27042026 17h40'!$R:$R,"")</f>
        <v/>
      </c>
      <c r="AO2195" s="18" t="str">
        <f>_xlfn.XLOOKUP(B2195,'[6]ALL SITES DOWN'!$D:$D,'[6]ALL SITES DOWN'!$J:$J,"")</f>
        <v/>
      </c>
      <c r="AP2195" s="18" t="str">
        <f>_xlfn.XLOOKUP(B2195,'[7]ALL SITES DOWN'!$D:$D,'[7]ALL SITES DOWN'!$J:$J,"")</f>
        <v/>
      </c>
      <c r="AQ2195" s="9" t="str">
        <f>_xlfn.XLOOKUP(B2195,[8]sheet1!$AC:$AC,[8]sheet1!$AF:$AF,"")</f>
        <v/>
      </c>
      <c r="AR2195" s="14"/>
      <c r="AS2195" s="14" t="s">
        <v>5465</v>
      </c>
      <c r="AT2195" s="14" t="str">
        <f>_xlfn.XLOOKUP(B2195,'[9]cell downs 18042026 17h'!$B:$B,'[9]cell downs 18042026 17h'!$B:$B,"")</f>
        <v/>
      </c>
      <c r="AU2195" s="14" t="str">
        <f>_xlfn.XLOOKUP(B2195,'[10]Cells Huawei 19042026 15h'!$B:$B,'[10]Cells Huawei 19042026 15h'!$B:$B,"")</f>
        <v/>
      </c>
      <c r="AV2195" s="9" t="str">
        <f>_xlfn.XLOOKUP(B2195,'[11]cells down 19042026 9H40'!$B:$B,'[11]cells down 19042026 9H40'!$B:$B,"")</f>
        <v/>
      </c>
    </row>
    <row r="2196" spans="1:48" hidden="1" x14ac:dyDescent="0.3">
      <c r="A2196" s="1" t="s">
        <v>4430</v>
      </c>
      <c r="B2196" s="8" t="s">
        <v>4431</v>
      </c>
      <c r="C2196" s="3" t="str">
        <f>_xlfn.XLOOKUP(B2196,'[1]daily break down'!$D:$D,'[1]daily break down'!$E:$E,"")</f>
        <v>NORD-OUEST</v>
      </c>
      <c r="D2196" s="1"/>
      <c r="E2196" s="1"/>
      <c r="F2196" s="3" t="s">
        <v>51</v>
      </c>
      <c r="G2196" s="1" t="s">
        <v>3471</v>
      </c>
      <c r="H2196" s="27" t="str">
        <f>_xlfn.XLOOKUP(B2196,[2]CALCULATION!$B:$B,[2]CALCULATION!$H:$H,"")</f>
        <v>Huawei</v>
      </c>
      <c r="I2196" s="26">
        <v>0.4706320466394433</v>
      </c>
      <c r="J2196" s="26">
        <v>2.0971911891859496</v>
      </c>
      <c r="K2196" s="26">
        <v>0</v>
      </c>
      <c r="L2196" s="26">
        <v>0</v>
      </c>
      <c r="M2196" s="26">
        <v>0</v>
      </c>
      <c r="N2196" s="26">
        <v>1.9240482488806705</v>
      </c>
      <c r="O2196" s="26">
        <v>0</v>
      </c>
      <c r="P2196" s="114" t="s">
        <v>6364</v>
      </c>
      <c r="Q2196" s="42" t="s">
        <v>6353</v>
      </c>
      <c r="R2196" s="42"/>
      <c r="S2196" s="41" t="str" cm="1">
        <f t="array" ref="S2196">IFERROR(_xlfn.IFS(
U2196="MPR ISSUE","PDH",
U2196="BSS Hardware Issue","BSS",
U2196="Sites strategiques, MLL, Pylone, etc.","ENVTECH",
U2196="AKTIVCO DEFAUT GE &amp; POWER Cabinet","AKTIVCO",
U2196="AKTIVCO Coupure ENEO &amp; Baisse de tension","AKTIVCO GRID ONLY",
U2196="Coupure ENEO &amp; Baisse de tension","IHS GRID ONLY",
U2196="Defaut GE &amp; POWER Cabinet","IHS",
U2196="Sharing","Partners",
U2196="Sites strategiques &amp; DataCenter","SST &amp; DC",
U2196="Exclu","Exclu",
U2196="SAT","SAT",
U2196="SPARE-ISSUE","SPARE-ISSUE",
U2196="Fiber CAmtel","TRANS_FO_CAMTEL",
U2196="Fiber AOF","Fiber AOF",
U2196="Projet OCM (HUAWEI)","TRAVAUX-HUAWEI",
U2196="Projet OCM (NOKIA)","TRAVAUX-NOKIA",
U2196="ACCESS-ISSUE","ACCESS-ISSUE",
U2196="Projet OCM (ZTE, NOKIA, autres projets)","TRAVAUX OCM",
U2196="No root CAuse","No root cause",
U2196="ODU HS","PDH",
U2196="IP &amp; VLAN","PDH",
U2196="Warehouse HUAWEI","SPARE-ISSUE",
U2196="SPARE-HS","SPARE-ISSUE",
U2196="Power Telco","BSS",U2196="no impacts","no impacts"
),"")</f>
        <v/>
      </c>
      <c r="T2196" s="41" t="str" cm="1">
        <f t="array" ref="T2196">IFERROR(_xlfn.IFS(
U2196="MPR ISSUE","TX ISSUE",
U2196="BSS Hardware Issue","RAN ISSUE",
U2196="Sites strategiques, MLL, Pylone, etc.","ENVTECH",
U2196="AKTIVCO DEFAUT GE &amp; POWER Cabinet","POWER ISSUE",
U2196="AKTIVCO Coupure ENEO &amp; Baisse de tension","POWER ISSUE",
U2196="Coupure ENEO &amp; Baisse de tension","POWER ISSUE",
U2196="Defaut GE &amp; POWER Cabinet","POWER ISSUE",
U2196="Sharing","POWER ISSUE",
U2196="Sites strategiques &amp; DataCenter","POWER ISSUE",
U2196="Exclu","Exclu",
U2196="SAT","TX ISSUE",
U2196="SPARE-ISSUE","SPARE-ISSUE",
U2196="Fiber CAmtel","TX ISSUE",
U2196="Fiber AOF","TX ISSUE",
U2196="Projet OCM (HUAWEI)","TRAVAUX-HUAWEI",
U2196="Projet OCM (NOKIA)","TRAVAUX -NOKIA",
U2196="ACCESS-ISSUE","ACCESS-ISSUE",
U2196="Projet OCM (ZTE, NOKIA, autres projets)","TRAVAUX OCM",
U2196="No root CAuse","No root cause",
U2196="ODU HS","TX ISSUE",
U2196="IP &amp; VLAN","TX ISSUE",
U2196="Warehouse HUAWEI","SPARE-ISSUE",
U2196="SPARE-HS","SPARE-ISSUE",
U2196="Power Telco","RAN ISSUE",U2196="no impacts","no impacts"
),"")</f>
        <v/>
      </c>
      <c r="U2196" s="68"/>
      <c r="V2196" s="41" t="str" cm="1">
        <f t="array" ref="V2196">IFERROR(_xlfn.IFS(
U2196="MPR ISSUE","ACTIVE",
U2196="BSS Hardware Issue","ACTIVE",
U2196="Sites strategiques, MLL, Pylone, etc.","PASSIVE",
U2196="AKTIVCO DEFAUT GE &amp; POWER Cabinet","PASSIVE",
U2196="AKTIVCO Coupure ENEO &amp; Baisse de tension","PASSIVE",
U2196="Coupure ENEO &amp; Baisse de tension","PASSIVE",
U2196="Defaut GE &amp; POWER Cabinet","PASSIVE",
U2196="Sharing","PASSIVE",
U2196="Sites strategiques &amp; DataCenter","PASSIVE",
U2196="Exclu","Exclu",
U2196="SAT","ACTIVE",
U2196="SPARE-ISSUE","SPARE-ISSUE",
U2196="Fiber CAmtel","ACTIVE",
U2196="Fiber AOF","ACTIVE",
U2196="Projet OCM (HUAWEI)","PLANNED WORKS",
U2196="Projet OCM (NOKIA)","PLANNED WORKS",
U2196="ACCESS-ISSUE","ACCESS-ISSUE",
U2196="Projet OCM (ZTE, NOKIA, autres projets)","PLANNED WORKS",
U2196="No root CAuse","No root cause",
U2196="ODU HS","ACTIVE",
U2196="IP &amp; VLAN","ACTIVE",
U2196="Warehouse HUAWEI","SPARE-ISSUE",
U2196="SPARE-HS","SPARE-ISSUE",
U2196="Power Telco","ACTIVE", U2196="no impacts","no impacts"
),"")</f>
        <v/>
      </c>
      <c r="W2196" s="113"/>
      <c r="X2196" s="113"/>
      <c r="Y2196" s="113"/>
      <c r="Z2196" s="113"/>
      <c r="AA2196" s="113"/>
      <c r="AB2196" s="17" t="s">
        <v>5465</v>
      </c>
      <c r="AC2196" s="17" t="str">
        <f>_xlfn.XLOOKUP(B2196,'INCIDENT-04-27-2026'!E:E,'INCIDENT-04-27-2026'!F:F,"")</f>
        <v/>
      </c>
      <c r="AD2196" s="9"/>
      <c r="AE2196" s="7" t="s">
        <v>5465</v>
      </c>
      <c r="AF2196" s="6" t="str">
        <f>_xlfn.XLOOKUP(B2196,'[13]Input_27-04'!$B:$B,'[13]Input_27-04'!$M:$M,"")</f>
        <v/>
      </c>
      <c r="AG2196" s="7"/>
      <c r="AH2196" s="3"/>
      <c r="AI2196" s="18" t="str">
        <f>_xlfn.XLOOKUP(B2196,'[3]Cells Huawei 27042026 10h'!$B:$B,'[3]Cells Huawei 27042026 10h'!$T:$T,"")</f>
        <v/>
      </c>
      <c r="AJ2196" s="18" t="str">
        <f>_xlfn.XLOOKUP(B2196,'[3]Cells Huawei 27042026 15h'!$B:$B,'[3]Cells Huawei 27042026 15h'!$T:$T,"")</f>
        <v/>
      </c>
      <c r="AK2196" s="18" t="str">
        <f>_xlfn.XLOOKUP(B2196,'[4]cells down 27042026 11h28'!$B:$B,'[4]cells down 27042026 11h28'!$R:$R,"")</f>
        <v/>
      </c>
      <c r="AL2196" s="18" t="str">
        <f>_xlfn.XLOOKUP(B2196,'[4]cells down 27042026 18h01'!$B:$B,'[4]cells down 27042026 18h01'!$R:$R,"")</f>
        <v/>
      </c>
      <c r="AM2196" s="18" t="str">
        <f>_xlfn.XLOOKUP(B2196,'[5]cell downs 27042026 11h'!$B:$B,'[5]cell downs 27042026 11h'!$R:$R,"")</f>
        <v/>
      </c>
      <c r="AN2196" s="18" t="str">
        <f>_xlfn.XLOOKUP(B2196,'[5]cell downs 27042026 17h40'!$B:$B,'[5]cell downs 27042026 17h40'!$R:$R,"")</f>
        <v/>
      </c>
      <c r="AO2196" s="18" t="str">
        <f>_xlfn.XLOOKUP(B2196,'[6]ALL SITES DOWN'!$D:$D,'[6]ALL SITES DOWN'!$J:$J,"")</f>
        <v/>
      </c>
      <c r="AP2196" s="18" t="str">
        <f>_xlfn.XLOOKUP(B2196,'[7]ALL SITES DOWN'!$D:$D,'[7]ALL SITES DOWN'!$J:$J,"")</f>
        <v/>
      </c>
      <c r="AQ2196" s="9" t="str">
        <f>_xlfn.XLOOKUP(B2196,[8]sheet1!$AC:$AC,[8]sheet1!$AF:$AF,"")</f>
        <v/>
      </c>
      <c r="AR2196" s="14"/>
      <c r="AS2196" s="14" t="s">
        <v>5465</v>
      </c>
      <c r="AT2196" s="14" t="str">
        <f>_xlfn.XLOOKUP(B2196,'[9]cell downs 18042026 17h'!$B:$B,'[9]cell downs 18042026 17h'!$B:$B,"")</f>
        <v/>
      </c>
      <c r="AU2196" s="14" t="str">
        <f>_xlfn.XLOOKUP(B2196,'[10]Cells Huawei 19042026 15h'!$B:$B,'[10]Cells Huawei 19042026 15h'!$B:$B,"")</f>
        <v/>
      </c>
      <c r="AV2196" s="9" t="str">
        <f>_xlfn.XLOOKUP(B2196,'[11]cells down 19042026 9H40'!$B:$B,'[11]cells down 19042026 9H40'!$B:$B,"")</f>
        <v/>
      </c>
    </row>
    <row r="2197" spans="1:48" hidden="1" x14ac:dyDescent="0.3">
      <c r="A2197" s="1" t="s">
        <v>3471</v>
      </c>
      <c r="B2197" s="8" t="s">
        <v>3472</v>
      </c>
      <c r="C2197" s="3" t="str">
        <f>_xlfn.XLOOKUP(B2197,'[1]daily break down'!$D:$D,'[1]daily break down'!$E:$E,"")</f>
        <v>NORD-OUEST</v>
      </c>
      <c r="D2197" s="1" t="s">
        <v>11</v>
      </c>
      <c r="E2197" s="1" t="s">
        <v>12</v>
      </c>
      <c r="F2197" s="3" t="s">
        <v>51</v>
      </c>
      <c r="G2197" s="1" t="s">
        <v>3471</v>
      </c>
      <c r="H2197" s="27" t="str">
        <f>_xlfn.XLOOKUP(B2197,[2]CALCULATION!$B:$B,[2]CALCULATION!$H:$H,"")</f>
        <v>HUAWEI</v>
      </c>
      <c r="I2197" s="26">
        <v>0.46867018802452964</v>
      </c>
      <c r="J2197" s="26">
        <v>0.48862764066169562</v>
      </c>
      <c r="K2197" s="26">
        <v>0</v>
      </c>
      <c r="L2197" s="26">
        <v>0</v>
      </c>
      <c r="M2197" s="26">
        <v>0</v>
      </c>
      <c r="N2197" s="26">
        <v>1.9251183535797147</v>
      </c>
      <c r="O2197" s="26">
        <v>0</v>
      </c>
      <c r="P2197" s="114" t="s">
        <v>6364</v>
      </c>
      <c r="Q2197" s="42" t="s">
        <v>6353</v>
      </c>
      <c r="R2197" s="42"/>
      <c r="S2197" s="41" t="str" cm="1">
        <f t="array" ref="S2197">IFERROR(_xlfn.IFS(
U2197="MPR ISSUE","PDH",
U2197="BSS Hardware Issue","BSS",
U2197="Sites strategiques, MLL, Pylone, etc.","ENVTECH",
U2197="AKTIVCO DEFAUT GE &amp; POWER Cabinet","AKTIVCO",
U2197="AKTIVCO Coupure ENEO &amp; Baisse de tension","AKTIVCO GRID ONLY",
U2197="Coupure ENEO &amp; Baisse de tension","IHS GRID ONLY",
U2197="Defaut GE &amp; POWER Cabinet","IHS",
U2197="Sharing","Partners",
U2197="Sites strategiques &amp; DataCenter","SST &amp; DC",
U2197="Exclu","Exclu",
U2197="SAT","SAT",
U2197="SPARE-ISSUE","SPARE-ISSUE",
U2197="Fiber CAmtel","TRANS_FO_CAMTEL",
U2197="Fiber AOF","Fiber AOF",
U2197="Projet OCM (HUAWEI)","TRAVAUX-HUAWEI",
U2197="Projet OCM (NOKIA)","TRAVAUX-NOKIA",
U2197="ACCESS-ISSUE","ACCESS-ISSUE",
U2197="Projet OCM (ZTE, NOKIA, autres projets)","TRAVAUX OCM",
U2197="No root CAuse","No root cause",
U2197="ODU HS","PDH",
U2197="IP &amp; VLAN","PDH",
U2197="Warehouse HUAWEI","SPARE-ISSUE",
U2197="SPARE-HS","SPARE-ISSUE",
U2197="Power Telco","BSS",U2197="no impacts","no impacts"
),"")</f>
        <v/>
      </c>
      <c r="T2197" s="41" t="str" cm="1">
        <f t="array" ref="T2197">IFERROR(_xlfn.IFS(
U2197="MPR ISSUE","TX ISSUE",
U2197="BSS Hardware Issue","RAN ISSUE",
U2197="Sites strategiques, MLL, Pylone, etc.","ENVTECH",
U2197="AKTIVCO DEFAUT GE &amp; POWER Cabinet","POWER ISSUE",
U2197="AKTIVCO Coupure ENEO &amp; Baisse de tension","POWER ISSUE",
U2197="Coupure ENEO &amp; Baisse de tension","POWER ISSUE",
U2197="Defaut GE &amp; POWER Cabinet","POWER ISSUE",
U2197="Sharing","POWER ISSUE",
U2197="Sites strategiques &amp; DataCenter","POWER ISSUE",
U2197="Exclu","Exclu",
U2197="SAT","TX ISSUE",
U2197="SPARE-ISSUE","SPARE-ISSUE",
U2197="Fiber CAmtel","TX ISSUE",
U2197="Fiber AOF","TX ISSUE",
U2197="Projet OCM (HUAWEI)","TRAVAUX-HUAWEI",
U2197="Projet OCM (NOKIA)","TRAVAUX -NOKIA",
U2197="ACCESS-ISSUE","ACCESS-ISSUE",
U2197="Projet OCM (ZTE, NOKIA, autres projets)","TRAVAUX OCM",
U2197="No root CAuse","No root cause",
U2197="ODU HS","TX ISSUE",
U2197="IP &amp; VLAN","TX ISSUE",
U2197="Warehouse HUAWEI","SPARE-ISSUE",
U2197="SPARE-HS","SPARE-ISSUE",
U2197="Power Telco","RAN ISSUE",U2197="no impacts","no impacts"
),"")</f>
        <v/>
      </c>
      <c r="U2197" s="68"/>
      <c r="V2197" s="41" t="str" cm="1">
        <f t="array" ref="V2197">IFERROR(_xlfn.IFS(
U2197="MPR ISSUE","ACTIVE",
U2197="BSS Hardware Issue","ACTIVE",
U2197="Sites strategiques, MLL, Pylone, etc.","PASSIVE",
U2197="AKTIVCO DEFAUT GE &amp; POWER Cabinet","PASSIVE",
U2197="AKTIVCO Coupure ENEO &amp; Baisse de tension","PASSIVE",
U2197="Coupure ENEO &amp; Baisse de tension","PASSIVE",
U2197="Defaut GE &amp; POWER Cabinet","PASSIVE",
U2197="Sharing","PASSIVE",
U2197="Sites strategiques &amp; DataCenter","PASSIVE",
U2197="Exclu","Exclu",
U2197="SAT","ACTIVE",
U2197="SPARE-ISSUE","SPARE-ISSUE",
U2197="Fiber CAmtel","ACTIVE",
U2197="Fiber AOF","ACTIVE",
U2197="Projet OCM (HUAWEI)","PLANNED WORKS",
U2197="Projet OCM (NOKIA)","PLANNED WORKS",
U2197="ACCESS-ISSUE","ACCESS-ISSUE",
U2197="Projet OCM (ZTE, NOKIA, autres projets)","PLANNED WORKS",
U2197="No root CAuse","No root cause",
U2197="ODU HS","ACTIVE",
U2197="IP &amp; VLAN","ACTIVE",
U2197="Warehouse HUAWEI","SPARE-ISSUE",
U2197="SPARE-HS","SPARE-ISSUE",
U2197="Power Telco","ACTIVE", U2197="no impacts","no impacts"
),"")</f>
        <v/>
      </c>
      <c r="W2197" s="113"/>
      <c r="X2197" s="113"/>
      <c r="Y2197" s="113"/>
      <c r="Z2197" s="113"/>
      <c r="AA2197" s="113"/>
      <c r="AB2197" s="17" t="s">
        <v>5465</v>
      </c>
      <c r="AC2197" s="17" t="str">
        <f>_xlfn.XLOOKUP(B2197,'INCIDENT-04-27-2026'!E:E,'INCIDENT-04-27-2026'!F:F,"")</f>
        <v/>
      </c>
      <c r="AD2197" s="9"/>
      <c r="AE2197" s="7" t="s">
        <v>5465</v>
      </c>
      <c r="AF2197" s="6" t="str">
        <f>_xlfn.XLOOKUP(B2197,'[13]Input_27-04'!$B:$B,'[13]Input_27-04'!$M:$M,"")</f>
        <v/>
      </c>
      <c r="AG2197" s="7"/>
      <c r="AH2197" s="3"/>
      <c r="AI2197" s="18" t="str">
        <f>_xlfn.XLOOKUP(B2197,'[3]Cells Huawei 27042026 10h'!$B:$B,'[3]Cells Huawei 27042026 10h'!$T:$T,"")</f>
        <v/>
      </c>
      <c r="AJ2197" s="18" t="str">
        <f>_xlfn.XLOOKUP(B2197,'[3]Cells Huawei 27042026 15h'!$B:$B,'[3]Cells Huawei 27042026 15h'!$T:$T,"")</f>
        <v/>
      </c>
      <c r="AK2197" s="18" t="str">
        <f>_xlfn.XLOOKUP(B2197,'[4]cells down 27042026 11h28'!$B:$B,'[4]cells down 27042026 11h28'!$R:$R,"")</f>
        <v/>
      </c>
      <c r="AL2197" s="18" t="str">
        <f>_xlfn.XLOOKUP(B2197,'[4]cells down 27042026 18h01'!$B:$B,'[4]cells down 27042026 18h01'!$R:$R,"")</f>
        <v/>
      </c>
      <c r="AM2197" s="18" t="str">
        <f>_xlfn.XLOOKUP(B2197,'[5]cell downs 27042026 11h'!$B:$B,'[5]cell downs 27042026 11h'!$R:$R,"")</f>
        <v/>
      </c>
      <c r="AN2197" s="18" t="str">
        <f>_xlfn.XLOOKUP(B2197,'[5]cell downs 27042026 17h40'!$B:$B,'[5]cell downs 27042026 17h40'!$R:$R,"")</f>
        <v/>
      </c>
      <c r="AO2197" s="18" t="str">
        <f>_xlfn.XLOOKUP(B2197,'[6]ALL SITES DOWN'!$D:$D,'[6]ALL SITES DOWN'!$J:$J,"")</f>
        <v/>
      </c>
      <c r="AP2197" s="18" t="str">
        <f>_xlfn.XLOOKUP(B2197,'[7]ALL SITES DOWN'!$D:$D,'[7]ALL SITES DOWN'!$J:$J,"")</f>
        <v/>
      </c>
      <c r="AQ2197" s="9" t="str">
        <f>_xlfn.XLOOKUP(B2197,[8]sheet1!$AC:$AC,[8]sheet1!$AF:$AF,"")</f>
        <v/>
      </c>
      <c r="AR2197" s="14"/>
      <c r="AS2197" s="14" t="s">
        <v>5465</v>
      </c>
      <c r="AT2197" s="14" t="str">
        <f>_xlfn.XLOOKUP(B2197,'[9]cell downs 18042026 17h'!$B:$B,'[9]cell downs 18042026 17h'!$B:$B,"")</f>
        <v/>
      </c>
      <c r="AU2197" s="14" t="str">
        <f>_xlfn.XLOOKUP(B2197,'[10]Cells Huawei 19042026 15h'!$B:$B,'[10]Cells Huawei 19042026 15h'!$B:$B,"")</f>
        <v/>
      </c>
      <c r="AV2197" s="9" t="str">
        <f>_xlfn.XLOOKUP(B2197,'[11]cells down 19042026 9H40'!$B:$B,'[11]cells down 19042026 9H40'!$B:$B,"")</f>
        <v/>
      </c>
    </row>
    <row r="2198" spans="1:48" hidden="1" x14ac:dyDescent="0.3">
      <c r="A2198" s="1" t="s">
        <v>4028</v>
      </c>
      <c r="B2198" s="8" t="s">
        <v>4029</v>
      </c>
      <c r="C2198" s="3" t="str">
        <f>_xlfn.XLOOKUP(B2198,'[1]daily break down'!$D:$D,'[1]daily break down'!$E:$E,"")</f>
        <v>LITTORAL</v>
      </c>
      <c r="D2198" s="1" t="s">
        <v>11</v>
      </c>
      <c r="E2198" s="1" t="s">
        <v>12</v>
      </c>
      <c r="F2198" s="3" t="s">
        <v>31</v>
      </c>
      <c r="G2198" s="1" t="s">
        <v>4028</v>
      </c>
      <c r="H2198" s="29" t="str">
        <f>_xlfn.XLOOKUP(B2198,[2]CALCULATION!$B:$B,[2]CALCULATION!$H:$H,"")</f>
        <v>ZTE</v>
      </c>
      <c r="I2198" s="26">
        <v>0</v>
      </c>
      <c r="J2198" s="26">
        <v>0</v>
      </c>
      <c r="K2198" s="26">
        <v>0</v>
      </c>
      <c r="L2198" s="26">
        <v>0</v>
      </c>
      <c r="M2198" s="26">
        <v>0</v>
      </c>
      <c r="N2198" s="26">
        <v>0</v>
      </c>
      <c r="O2198" s="26">
        <v>0</v>
      </c>
      <c r="P2198" s="114" t="s">
        <v>6364</v>
      </c>
      <c r="Q2198" s="42" t="s">
        <v>5538</v>
      </c>
      <c r="R2198" s="42"/>
      <c r="S2198" s="41" t="str" cm="1">
        <f t="array" ref="S2198">IFERROR(_xlfn.IFS(
U2198="MPR ISSUE","PDH",
U2198="BSS Hardware Issue","BSS",
U2198="Sites strategiques, MLL, Pylone, etc.","ENVTECH",
U2198="AKTIVCO DEFAUT GE &amp; POWER Cabinet","AKTIVCO",
U2198="AKTIVCO Coupure ENEO &amp; Baisse de tension","AKTIVCO GRID ONLY",
U2198="Coupure ENEO &amp; Baisse de tension","IHS GRID ONLY",
U2198="Defaut GE &amp; POWER Cabinet","IHS",
U2198="Sharing","Partners",
U2198="Sites strategiques &amp; DataCenter","SST &amp; DC",
U2198="Exclu","Exclu",
U2198="SAT","SAT",
U2198="SPARE-ISSUE","SPARE-ISSUE",
U2198="Fiber CAmtel","TRANS_FO_CAMTEL",
U2198="Fiber AOF","Fiber AOF",
U2198="Projet OCM (HUAWEI)","TRAVAUX-HUAWEI",
U2198="Projet OCM (NOKIA)","TRAVAUX-NOKIA",
U2198="ACCESS-ISSUE","ACCESS-ISSUE",
U2198="Projet OCM (ZTE, NOKIA, autres projets)","TRAVAUX OCM",
U2198="No root CAuse","No root cause",
U2198="ODU HS","PDH",
U2198="IP &amp; VLAN","PDH",
U2198="Warehouse HUAWEI","SPARE-ISSUE",
U2198="SPARE-HS","SPARE-ISSUE",
U2198="Power Telco","BSS",U2198="no impacts","no impacts"
),"")</f>
        <v>No root cause</v>
      </c>
      <c r="T2198" s="41" t="str" cm="1">
        <f t="array" ref="T2198">IFERROR(_xlfn.IFS(
U2198="MPR ISSUE","TX ISSUE",
U2198="BSS Hardware Issue","RAN ISSUE",
U2198="Sites strategiques, MLL, Pylone, etc.","ENVTECH",
U2198="AKTIVCO DEFAUT GE &amp; POWER Cabinet","POWER ISSUE",
U2198="AKTIVCO Coupure ENEO &amp; Baisse de tension","POWER ISSUE",
U2198="Coupure ENEO &amp; Baisse de tension","POWER ISSUE",
U2198="Defaut GE &amp; POWER Cabinet","POWER ISSUE",
U2198="Sharing","POWER ISSUE",
U2198="Sites strategiques &amp; DataCenter","POWER ISSUE",
U2198="Exclu","Exclu",
U2198="SAT","TX ISSUE",
U2198="SPARE-ISSUE","SPARE-ISSUE",
U2198="Fiber CAmtel","TX ISSUE",
U2198="Fiber AOF","TX ISSUE",
U2198="Projet OCM (HUAWEI)","TRAVAUX-HUAWEI",
U2198="Projet OCM (NOKIA)","TRAVAUX -NOKIA",
U2198="ACCESS-ISSUE","ACCESS-ISSUE",
U2198="Projet OCM (ZTE, NOKIA, autres projets)","TRAVAUX OCM",
U2198="No root CAuse","No root cause",
U2198="ODU HS","TX ISSUE",
U2198="IP &amp; VLAN","TX ISSUE",
U2198="Warehouse HUAWEI","SPARE-ISSUE",
U2198="SPARE-HS","SPARE-ISSUE",
U2198="Power Telco","RAN ISSUE",U2198="no impacts","no impacts"
),"")</f>
        <v>No root cause</v>
      </c>
      <c r="U2198" s="68" t="s">
        <v>5691</v>
      </c>
      <c r="V2198" s="41" t="str" cm="1">
        <f t="array" ref="V2198">IFERROR(_xlfn.IFS(
U2198="MPR ISSUE","ACTIVE",
U2198="BSS Hardware Issue","ACTIVE",
U2198="Sites strategiques, MLL, Pylone, etc.","PASSIVE",
U2198="AKTIVCO DEFAUT GE &amp; POWER Cabinet","PASSIVE",
U2198="AKTIVCO Coupure ENEO &amp; Baisse de tension","PASSIVE",
U2198="Coupure ENEO &amp; Baisse de tension","PASSIVE",
U2198="Defaut GE &amp; POWER Cabinet","PASSIVE",
U2198="Sharing","PASSIVE",
U2198="Sites strategiques &amp; DataCenter","PASSIVE",
U2198="Exclu","Exclu",
U2198="SAT","ACTIVE",
U2198="SPARE-ISSUE","SPARE-ISSUE",
U2198="Fiber CAmtel","ACTIVE",
U2198="Fiber AOF","ACTIVE",
U2198="Projet OCM (HUAWEI)","PLANNED WORKS",
U2198="Projet OCM (NOKIA)","PLANNED WORKS",
U2198="ACCESS-ISSUE","ACCESS-ISSUE",
U2198="Projet OCM (ZTE, NOKIA, autres projets)","PLANNED WORKS",
U2198="No root CAuse","No root cause",
U2198="ODU HS","ACTIVE",
U2198="IP &amp; VLAN","ACTIVE",
U2198="Warehouse HUAWEI","SPARE-ISSUE",
U2198="SPARE-HS","SPARE-ISSUE",
U2198="Power Telco","ACTIVE", U2198="no impacts","no impacts"
),"")</f>
        <v>No root cause</v>
      </c>
      <c r="W2198" s="113"/>
      <c r="X2198" s="113"/>
      <c r="Y2198" s="113"/>
      <c r="Z2198" s="113"/>
      <c r="AA2198" s="113"/>
      <c r="AB2198" s="17" t="s">
        <v>5465</v>
      </c>
      <c r="AC2198" s="17" t="str">
        <f>_xlfn.XLOOKUP(B2198,'INCIDENT-04-27-2026'!E:E,'INCIDENT-04-27-2026'!F:F,"")</f>
        <v/>
      </c>
      <c r="AD2198" s="9"/>
      <c r="AE2198" s="7" t="s">
        <v>5465</v>
      </c>
      <c r="AF2198" s="6" t="str">
        <f>_xlfn.XLOOKUP(B2198,'[13]Input_27-04'!$B:$B,'[13]Input_27-04'!$M:$M,"")</f>
        <v/>
      </c>
      <c r="AG2198" s="7"/>
      <c r="AH2198" s="3"/>
      <c r="AI2198" s="18" t="str">
        <f>_xlfn.XLOOKUP(B2198,'[3]Cells Huawei 27042026 10h'!$B:$B,'[3]Cells Huawei 27042026 10h'!$T:$T,"")</f>
        <v/>
      </c>
      <c r="AJ2198" s="18" t="str">
        <f>_xlfn.XLOOKUP(B2198,'[3]Cells Huawei 27042026 15h'!$B:$B,'[3]Cells Huawei 27042026 15h'!$T:$T,"")</f>
        <v/>
      </c>
      <c r="AK2198" s="18" t="str">
        <f>_xlfn.XLOOKUP(B2198,'[4]cells down 27042026 11h28'!$B:$B,'[4]cells down 27042026 11h28'!$R:$R,"")</f>
        <v/>
      </c>
      <c r="AL2198" s="18" t="str">
        <f>_xlfn.XLOOKUP(B2198,'[4]cells down 27042026 18h01'!$B:$B,'[4]cells down 27042026 18h01'!$R:$R,"")</f>
        <v/>
      </c>
      <c r="AM2198" s="18" t="str">
        <f>_xlfn.XLOOKUP(B2198,'[5]cell downs 27042026 11h'!$B:$B,'[5]cell downs 27042026 11h'!$R:$R,"")</f>
        <v/>
      </c>
      <c r="AN2198" s="18" t="str">
        <f>_xlfn.XLOOKUP(B2198,'[5]cell downs 27042026 17h40'!$B:$B,'[5]cell downs 27042026 17h40'!$R:$R,"")</f>
        <v/>
      </c>
      <c r="AO2198" s="18" t="str">
        <f>_xlfn.XLOOKUP(B2198,'[6]ALL SITES DOWN'!$D:$D,'[6]ALL SITES DOWN'!$J:$J,"")</f>
        <v/>
      </c>
      <c r="AP2198" s="18" t="str">
        <f>_xlfn.XLOOKUP(B2198,'[7]ALL SITES DOWN'!$D:$D,'[7]ALL SITES DOWN'!$J:$J,"")</f>
        <v/>
      </c>
      <c r="AQ2198" s="9" t="str">
        <f>_xlfn.XLOOKUP(B2198,[8]sheet1!$AC:$AC,[8]sheet1!$AF:$AF,"")</f>
        <v/>
      </c>
      <c r="AR2198" s="14"/>
      <c r="AS2198" s="14" t="s">
        <v>5465</v>
      </c>
      <c r="AT2198" s="14" t="str">
        <f>_xlfn.XLOOKUP(B2198,'[9]cell downs 18042026 17h'!$B:$B,'[9]cell downs 18042026 17h'!$B:$B,"")</f>
        <v/>
      </c>
      <c r="AU2198" s="14" t="str">
        <f>_xlfn.XLOOKUP(B2198,'[10]Cells Huawei 19042026 15h'!$B:$B,'[10]Cells Huawei 19042026 15h'!$B:$B,"")</f>
        <v/>
      </c>
      <c r="AV2198" s="9" t="str">
        <f>_xlfn.XLOOKUP(B2198,'[11]cells down 19042026 9H40'!$B:$B,'[11]cells down 19042026 9H40'!$B:$B,"")</f>
        <v/>
      </c>
    </row>
    <row r="2199" spans="1:48" hidden="1" x14ac:dyDescent="0.3">
      <c r="A2199" s="1" t="s">
        <v>4007</v>
      </c>
      <c r="B2199" s="8" t="s">
        <v>4038</v>
      </c>
      <c r="C2199" s="3" t="str">
        <f>_xlfn.XLOOKUP(B2199,'[1]daily break down'!$D:$D,'[1]daily break down'!$E:$E,"")</f>
        <v>LITTORAL</v>
      </c>
      <c r="D2199" s="1" t="s">
        <v>11</v>
      </c>
      <c r="E2199" s="1" t="s">
        <v>318</v>
      </c>
      <c r="F2199" s="3" t="s">
        <v>31</v>
      </c>
      <c r="G2199" s="1" t="s">
        <v>4007</v>
      </c>
      <c r="H2199" s="29" t="str">
        <f>_xlfn.XLOOKUP(B2199,[2]CALCULATION!$B:$B,[2]CALCULATION!$H:$H,"")</f>
        <v>ZTE</v>
      </c>
      <c r="I2199" s="26">
        <v>0</v>
      </c>
      <c r="J2199" s="26">
        <v>0</v>
      </c>
      <c r="K2199" s="26">
        <v>0</v>
      </c>
      <c r="L2199" s="26">
        <v>0</v>
      </c>
      <c r="M2199" s="26">
        <v>0</v>
      </c>
      <c r="N2199" s="26">
        <v>0</v>
      </c>
      <c r="O2199" s="26">
        <v>0</v>
      </c>
      <c r="P2199" s="114" t="s">
        <v>6364</v>
      </c>
      <c r="Q2199" s="42" t="s">
        <v>5538</v>
      </c>
      <c r="R2199" s="42"/>
      <c r="S2199" s="41" t="str" cm="1">
        <f t="array" ref="S2199">IFERROR(_xlfn.IFS(
U2199="MPR ISSUE","PDH",
U2199="BSS Hardware Issue","BSS",
U2199="Sites strategiques, MLL, Pylone, etc.","ENVTECH",
U2199="AKTIVCO DEFAUT GE &amp; POWER Cabinet","AKTIVCO",
U2199="AKTIVCO Coupure ENEO &amp; Baisse de tension","AKTIVCO GRID ONLY",
U2199="Coupure ENEO &amp; Baisse de tension","IHS GRID ONLY",
U2199="Defaut GE &amp; POWER Cabinet","IHS",
U2199="Sharing","Partners",
U2199="Sites strategiques &amp; DataCenter","SST &amp; DC",
U2199="Exclu","Exclu",
U2199="SAT","SAT",
U2199="SPARE-ISSUE","SPARE-ISSUE",
U2199="Fiber CAmtel","TRANS_FO_CAMTEL",
U2199="Fiber AOF","Fiber AOF",
U2199="Projet OCM (HUAWEI)","TRAVAUX-HUAWEI",
U2199="Projet OCM (NOKIA)","TRAVAUX-NOKIA",
U2199="ACCESS-ISSUE","ACCESS-ISSUE",
U2199="Projet OCM (ZTE, NOKIA, autres projets)","TRAVAUX OCM",
U2199="No root CAuse","No root cause",
U2199="ODU HS","PDH",
U2199="IP &amp; VLAN","PDH",
U2199="Warehouse HUAWEI","SPARE-ISSUE",
U2199="SPARE-HS","SPARE-ISSUE",
U2199="Power Telco","BSS",U2199="no impacts","no impacts"
),"")</f>
        <v>No root cause</v>
      </c>
      <c r="T2199" s="41" t="str" cm="1">
        <f t="array" ref="T2199">IFERROR(_xlfn.IFS(
U2199="MPR ISSUE","TX ISSUE",
U2199="BSS Hardware Issue","RAN ISSUE",
U2199="Sites strategiques, MLL, Pylone, etc.","ENVTECH",
U2199="AKTIVCO DEFAUT GE &amp; POWER Cabinet","POWER ISSUE",
U2199="AKTIVCO Coupure ENEO &amp; Baisse de tension","POWER ISSUE",
U2199="Coupure ENEO &amp; Baisse de tension","POWER ISSUE",
U2199="Defaut GE &amp; POWER Cabinet","POWER ISSUE",
U2199="Sharing","POWER ISSUE",
U2199="Sites strategiques &amp; DataCenter","POWER ISSUE",
U2199="Exclu","Exclu",
U2199="SAT","TX ISSUE",
U2199="SPARE-ISSUE","SPARE-ISSUE",
U2199="Fiber CAmtel","TX ISSUE",
U2199="Fiber AOF","TX ISSUE",
U2199="Projet OCM (HUAWEI)","TRAVAUX-HUAWEI",
U2199="Projet OCM (NOKIA)","TRAVAUX -NOKIA",
U2199="ACCESS-ISSUE","ACCESS-ISSUE",
U2199="Projet OCM (ZTE, NOKIA, autres projets)","TRAVAUX OCM",
U2199="No root CAuse","No root cause",
U2199="ODU HS","TX ISSUE",
U2199="IP &amp; VLAN","TX ISSUE",
U2199="Warehouse HUAWEI","SPARE-ISSUE",
U2199="SPARE-HS","SPARE-ISSUE",
U2199="Power Telco","RAN ISSUE",U2199="no impacts","no impacts"
),"")</f>
        <v>No root cause</v>
      </c>
      <c r="U2199" s="68" t="s">
        <v>5691</v>
      </c>
      <c r="V2199" s="41" t="str" cm="1">
        <f t="array" ref="V2199">IFERROR(_xlfn.IFS(
U2199="MPR ISSUE","ACTIVE",
U2199="BSS Hardware Issue","ACTIVE",
U2199="Sites strategiques, MLL, Pylone, etc.","PASSIVE",
U2199="AKTIVCO DEFAUT GE &amp; POWER Cabinet","PASSIVE",
U2199="AKTIVCO Coupure ENEO &amp; Baisse de tension","PASSIVE",
U2199="Coupure ENEO &amp; Baisse de tension","PASSIVE",
U2199="Defaut GE &amp; POWER Cabinet","PASSIVE",
U2199="Sharing","PASSIVE",
U2199="Sites strategiques &amp; DataCenter","PASSIVE",
U2199="Exclu","Exclu",
U2199="SAT","ACTIVE",
U2199="SPARE-ISSUE","SPARE-ISSUE",
U2199="Fiber CAmtel","ACTIVE",
U2199="Fiber AOF","ACTIVE",
U2199="Projet OCM (HUAWEI)","PLANNED WORKS",
U2199="Projet OCM (NOKIA)","PLANNED WORKS",
U2199="ACCESS-ISSUE","ACCESS-ISSUE",
U2199="Projet OCM (ZTE, NOKIA, autres projets)","PLANNED WORKS",
U2199="No root CAuse","No root cause",
U2199="ODU HS","ACTIVE",
U2199="IP &amp; VLAN","ACTIVE",
U2199="Warehouse HUAWEI","SPARE-ISSUE",
U2199="SPARE-HS","SPARE-ISSUE",
U2199="Power Telco","ACTIVE", U2199="no impacts","no impacts"
),"")</f>
        <v>No root cause</v>
      </c>
      <c r="W2199" s="113"/>
      <c r="X2199" s="113"/>
      <c r="Y2199" s="113"/>
      <c r="Z2199" s="113"/>
      <c r="AA2199" s="113"/>
      <c r="AB2199" s="17" t="s">
        <v>5465</v>
      </c>
      <c r="AC2199" s="17" t="str">
        <f>_xlfn.XLOOKUP(B2199,'INCIDENT-04-27-2026'!E:E,'INCIDENT-04-27-2026'!F:F,"")</f>
        <v/>
      </c>
      <c r="AD2199" s="9"/>
      <c r="AE2199" s="7" t="s">
        <v>5465</v>
      </c>
      <c r="AF2199" s="6" t="str">
        <f>_xlfn.XLOOKUP(B2199,'[13]Input_27-04'!$B:$B,'[13]Input_27-04'!$M:$M,"")</f>
        <v/>
      </c>
      <c r="AG2199" s="7"/>
      <c r="AH2199" s="3"/>
      <c r="AI2199" s="18" t="str">
        <f>_xlfn.XLOOKUP(B2199,'[3]Cells Huawei 27042026 10h'!$B:$B,'[3]Cells Huawei 27042026 10h'!$T:$T,"")</f>
        <v/>
      </c>
      <c r="AJ2199" s="18" t="str">
        <f>_xlfn.XLOOKUP(B2199,'[3]Cells Huawei 27042026 15h'!$B:$B,'[3]Cells Huawei 27042026 15h'!$T:$T,"")</f>
        <v/>
      </c>
      <c r="AK2199" s="18" t="str">
        <f>_xlfn.XLOOKUP(B2199,'[4]cells down 27042026 11h28'!$B:$B,'[4]cells down 27042026 11h28'!$R:$R,"")</f>
        <v/>
      </c>
      <c r="AL2199" s="18" t="str">
        <f>_xlfn.XLOOKUP(B2199,'[4]cells down 27042026 18h01'!$B:$B,'[4]cells down 27042026 18h01'!$R:$R,"")</f>
        <v/>
      </c>
      <c r="AM2199" s="18" t="str">
        <f>_xlfn.XLOOKUP(B2199,'[5]cell downs 27042026 11h'!$B:$B,'[5]cell downs 27042026 11h'!$R:$R,"")</f>
        <v/>
      </c>
      <c r="AN2199" s="18" t="str">
        <f>_xlfn.XLOOKUP(B2199,'[5]cell downs 27042026 17h40'!$B:$B,'[5]cell downs 27042026 17h40'!$R:$R,"")</f>
        <v/>
      </c>
      <c r="AO2199" s="18" t="str">
        <f>_xlfn.XLOOKUP(B2199,'[6]ALL SITES DOWN'!$D:$D,'[6]ALL SITES DOWN'!$J:$J,"")</f>
        <v/>
      </c>
      <c r="AP2199" s="18" t="str">
        <f>_xlfn.XLOOKUP(B2199,'[7]ALL SITES DOWN'!$D:$D,'[7]ALL SITES DOWN'!$J:$J,"")</f>
        <v/>
      </c>
      <c r="AQ2199" s="9" t="str">
        <f>_xlfn.XLOOKUP(B2199,[8]sheet1!$AC:$AC,[8]sheet1!$AF:$AF,"")</f>
        <v/>
      </c>
      <c r="AR2199" s="14"/>
      <c r="AS2199" s="14" t="s">
        <v>5465</v>
      </c>
      <c r="AT2199" s="14" t="str">
        <f>_xlfn.XLOOKUP(B2199,'[9]cell downs 18042026 17h'!$B:$B,'[9]cell downs 18042026 17h'!$B:$B,"")</f>
        <v/>
      </c>
      <c r="AU2199" s="14" t="str">
        <f>_xlfn.XLOOKUP(B2199,'[10]Cells Huawei 19042026 15h'!$B:$B,'[10]Cells Huawei 19042026 15h'!$B:$B,"")</f>
        <v/>
      </c>
      <c r="AV2199" s="9" t="str">
        <f>_xlfn.XLOOKUP(B2199,'[11]cells down 19042026 9H40'!$B:$B,'[11]cells down 19042026 9H40'!$B:$B,"")</f>
        <v/>
      </c>
    </row>
    <row r="2200" spans="1:48" hidden="1" x14ac:dyDescent="0.3">
      <c r="A2200" s="1" t="s">
        <v>4039</v>
      </c>
      <c r="B2200" s="8" t="s">
        <v>4040</v>
      </c>
      <c r="C2200" s="3" t="str">
        <f>_xlfn.XLOOKUP(B2200,'[1]daily break down'!$D:$D,'[1]daily break down'!$E:$E,"")</f>
        <v>CENTRE</v>
      </c>
      <c r="D2200" s="1" t="s">
        <v>11</v>
      </c>
      <c r="E2200" s="1" t="s">
        <v>12</v>
      </c>
      <c r="F2200" s="3" t="s">
        <v>37</v>
      </c>
      <c r="G2200" s="1" t="s">
        <v>4041</v>
      </c>
      <c r="H2200" s="29" t="str">
        <f>_xlfn.XLOOKUP(B2200,[2]CALCULATION!$B:$B,[2]CALCULATION!$H:$H,"")</f>
        <v>ZTE</v>
      </c>
      <c r="I2200" s="26">
        <v>0</v>
      </c>
      <c r="J2200" s="26">
        <v>0</v>
      </c>
      <c r="K2200" s="26">
        <v>0</v>
      </c>
      <c r="L2200" s="26">
        <v>0</v>
      </c>
      <c r="M2200" s="26">
        <v>0</v>
      </c>
      <c r="N2200" s="26">
        <v>0</v>
      </c>
      <c r="O2200" s="26">
        <v>0</v>
      </c>
      <c r="P2200" s="114" t="s">
        <v>6364</v>
      </c>
      <c r="Q2200" s="42" t="s">
        <v>5538</v>
      </c>
      <c r="R2200" s="42"/>
      <c r="S2200" s="41" t="str" cm="1">
        <f t="array" ref="S2200">IFERROR(_xlfn.IFS(
U2200="MPR ISSUE","PDH",
U2200="BSS Hardware Issue","BSS",
U2200="Sites strategiques, MLL, Pylone, etc.","ENVTECH",
U2200="AKTIVCO DEFAUT GE &amp; POWER Cabinet","AKTIVCO",
U2200="AKTIVCO Coupure ENEO &amp; Baisse de tension","AKTIVCO GRID ONLY",
U2200="Coupure ENEO &amp; Baisse de tension","IHS GRID ONLY",
U2200="Defaut GE &amp; POWER Cabinet","IHS",
U2200="Sharing","Partners",
U2200="Sites strategiques &amp; DataCenter","SST &amp; DC",
U2200="Exclu","Exclu",
U2200="SAT","SAT",
U2200="SPARE-ISSUE","SPARE-ISSUE",
U2200="Fiber CAmtel","TRANS_FO_CAMTEL",
U2200="Fiber AOF","Fiber AOF",
U2200="Projet OCM (HUAWEI)","TRAVAUX-HUAWEI",
U2200="Projet OCM (NOKIA)","TRAVAUX-NOKIA",
U2200="ACCESS-ISSUE","ACCESS-ISSUE",
U2200="Projet OCM (ZTE, NOKIA, autres projets)","TRAVAUX OCM",
U2200="No root CAuse","No root cause",
U2200="ODU HS","PDH",
U2200="IP &amp; VLAN","PDH",
U2200="Warehouse HUAWEI","SPARE-ISSUE",
U2200="SPARE-HS","SPARE-ISSUE",
U2200="Power Telco","BSS",U2200="no impacts","no impacts"
),"")</f>
        <v>No root cause</v>
      </c>
      <c r="T2200" s="41" t="str" cm="1">
        <f t="array" ref="T2200">IFERROR(_xlfn.IFS(
U2200="MPR ISSUE","TX ISSUE",
U2200="BSS Hardware Issue","RAN ISSUE",
U2200="Sites strategiques, MLL, Pylone, etc.","ENVTECH",
U2200="AKTIVCO DEFAUT GE &amp; POWER Cabinet","POWER ISSUE",
U2200="AKTIVCO Coupure ENEO &amp; Baisse de tension","POWER ISSUE",
U2200="Coupure ENEO &amp; Baisse de tension","POWER ISSUE",
U2200="Defaut GE &amp; POWER Cabinet","POWER ISSUE",
U2200="Sharing","POWER ISSUE",
U2200="Sites strategiques &amp; DataCenter","POWER ISSUE",
U2200="Exclu","Exclu",
U2200="SAT","TX ISSUE",
U2200="SPARE-ISSUE","SPARE-ISSUE",
U2200="Fiber CAmtel","TX ISSUE",
U2200="Fiber AOF","TX ISSUE",
U2200="Projet OCM (HUAWEI)","TRAVAUX-HUAWEI",
U2200="Projet OCM (NOKIA)","TRAVAUX -NOKIA",
U2200="ACCESS-ISSUE","ACCESS-ISSUE",
U2200="Projet OCM (ZTE, NOKIA, autres projets)","TRAVAUX OCM",
U2200="No root CAuse","No root cause",
U2200="ODU HS","TX ISSUE",
U2200="IP &amp; VLAN","TX ISSUE",
U2200="Warehouse HUAWEI","SPARE-ISSUE",
U2200="SPARE-HS","SPARE-ISSUE",
U2200="Power Telco","RAN ISSUE",U2200="no impacts","no impacts"
),"")</f>
        <v>No root cause</v>
      </c>
      <c r="U2200" s="68" t="s">
        <v>5691</v>
      </c>
      <c r="V2200" s="41" t="str" cm="1">
        <f t="array" ref="V2200">IFERROR(_xlfn.IFS(
U2200="MPR ISSUE","ACTIVE",
U2200="BSS Hardware Issue","ACTIVE",
U2200="Sites strategiques, MLL, Pylone, etc.","PASSIVE",
U2200="AKTIVCO DEFAUT GE &amp; POWER Cabinet","PASSIVE",
U2200="AKTIVCO Coupure ENEO &amp; Baisse de tension","PASSIVE",
U2200="Coupure ENEO &amp; Baisse de tension","PASSIVE",
U2200="Defaut GE &amp; POWER Cabinet","PASSIVE",
U2200="Sharing","PASSIVE",
U2200="Sites strategiques &amp; DataCenter","PASSIVE",
U2200="Exclu","Exclu",
U2200="SAT","ACTIVE",
U2200="SPARE-ISSUE","SPARE-ISSUE",
U2200="Fiber CAmtel","ACTIVE",
U2200="Fiber AOF","ACTIVE",
U2200="Projet OCM (HUAWEI)","PLANNED WORKS",
U2200="Projet OCM (NOKIA)","PLANNED WORKS",
U2200="ACCESS-ISSUE","ACCESS-ISSUE",
U2200="Projet OCM (ZTE, NOKIA, autres projets)","PLANNED WORKS",
U2200="No root CAuse","No root cause",
U2200="ODU HS","ACTIVE",
U2200="IP &amp; VLAN","ACTIVE",
U2200="Warehouse HUAWEI","SPARE-ISSUE",
U2200="SPARE-HS","SPARE-ISSUE",
U2200="Power Telco","ACTIVE", U2200="no impacts","no impacts"
),"")</f>
        <v>No root cause</v>
      </c>
      <c r="W2200" s="113"/>
      <c r="X2200" s="113"/>
      <c r="Y2200" s="113"/>
      <c r="Z2200" s="113"/>
      <c r="AA2200" s="113"/>
      <c r="AB2200" s="17" t="s">
        <v>5465</v>
      </c>
      <c r="AC2200" s="17" t="str">
        <f>_xlfn.XLOOKUP(B2200,'INCIDENT-04-27-2026'!E:E,'INCIDENT-04-27-2026'!F:F,"")</f>
        <v/>
      </c>
      <c r="AD2200" s="9"/>
      <c r="AE2200" s="7" t="s">
        <v>5465</v>
      </c>
      <c r="AF2200" s="6" t="str">
        <f>_xlfn.XLOOKUP(B2200,'[13]Input_27-04'!$B:$B,'[13]Input_27-04'!$M:$M,"")</f>
        <v/>
      </c>
      <c r="AG2200" s="7"/>
      <c r="AH2200" s="3"/>
      <c r="AI2200" s="18" t="str">
        <f>_xlfn.XLOOKUP(B2200,'[3]Cells Huawei 27042026 10h'!$B:$B,'[3]Cells Huawei 27042026 10h'!$T:$T,"")</f>
        <v/>
      </c>
      <c r="AJ2200" s="18" t="str">
        <f>_xlfn.XLOOKUP(B2200,'[3]Cells Huawei 27042026 15h'!$B:$B,'[3]Cells Huawei 27042026 15h'!$T:$T,"")</f>
        <v/>
      </c>
      <c r="AK2200" s="18" t="str">
        <f>_xlfn.XLOOKUP(B2200,'[4]cells down 27042026 11h28'!$B:$B,'[4]cells down 27042026 11h28'!$R:$R,"")</f>
        <v/>
      </c>
      <c r="AL2200" s="18" t="str">
        <f>_xlfn.XLOOKUP(B2200,'[4]cells down 27042026 18h01'!$B:$B,'[4]cells down 27042026 18h01'!$R:$R,"")</f>
        <v/>
      </c>
      <c r="AM2200" s="18" t="str">
        <f>_xlfn.XLOOKUP(B2200,'[5]cell downs 27042026 11h'!$B:$B,'[5]cell downs 27042026 11h'!$R:$R,"")</f>
        <v/>
      </c>
      <c r="AN2200" s="18" t="str">
        <f>_xlfn.XLOOKUP(B2200,'[5]cell downs 27042026 17h40'!$B:$B,'[5]cell downs 27042026 17h40'!$R:$R,"")</f>
        <v/>
      </c>
      <c r="AO2200" s="18" t="str">
        <f>_xlfn.XLOOKUP(B2200,'[6]ALL SITES DOWN'!$D:$D,'[6]ALL SITES DOWN'!$J:$J,"")</f>
        <v/>
      </c>
      <c r="AP2200" s="18" t="str">
        <f>_xlfn.XLOOKUP(B2200,'[7]ALL SITES DOWN'!$D:$D,'[7]ALL SITES DOWN'!$J:$J,"")</f>
        <v/>
      </c>
      <c r="AQ2200" s="9" t="str">
        <f>_xlfn.XLOOKUP(B2200,[8]sheet1!$AC:$AC,[8]sheet1!$AF:$AF,"")</f>
        <v/>
      </c>
      <c r="AR2200" s="14"/>
      <c r="AS2200" s="14" t="s">
        <v>5465</v>
      </c>
      <c r="AT2200" s="14" t="str">
        <f>_xlfn.XLOOKUP(B2200,'[9]cell downs 18042026 17h'!$B:$B,'[9]cell downs 18042026 17h'!$B:$B,"")</f>
        <v/>
      </c>
      <c r="AU2200" s="14" t="str">
        <f>_xlfn.XLOOKUP(B2200,'[10]Cells Huawei 19042026 15h'!$B:$B,'[10]Cells Huawei 19042026 15h'!$B:$B,"")</f>
        <v/>
      </c>
      <c r="AV2200" s="9" t="str">
        <f>_xlfn.XLOOKUP(B2200,'[11]cells down 19042026 9H40'!$B:$B,'[11]cells down 19042026 9H40'!$B:$B,"")</f>
        <v/>
      </c>
    </row>
    <row r="2201" spans="1:48" hidden="1" x14ac:dyDescent="0.3">
      <c r="A2201" s="1" t="s">
        <v>4042</v>
      </c>
      <c r="B2201" s="8" t="s">
        <v>4043</v>
      </c>
      <c r="C2201" s="3" t="str">
        <f>_xlfn.XLOOKUP(B2201,'[1]daily break down'!$D:$D,'[1]daily break down'!$E:$E,"")</f>
        <v>CENTRE</v>
      </c>
      <c r="D2201" s="1" t="s">
        <v>11</v>
      </c>
      <c r="E2201" s="1" t="s">
        <v>12</v>
      </c>
      <c r="F2201" s="3" t="s">
        <v>37</v>
      </c>
      <c r="G2201" s="1" t="s">
        <v>4044</v>
      </c>
      <c r="H2201" s="29" t="str">
        <f>_xlfn.XLOOKUP(B2201,[2]CALCULATION!$B:$B,[2]CALCULATION!$H:$H,"")</f>
        <v>ZTE</v>
      </c>
      <c r="I2201" s="26">
        <v>0</v>
      </c>
      <c r="J2201" s="26">
        <v>0</v>
      </c>
      <c r="K2201" s="26">
        <v>0</v>
      </c>
      <c r="L2201" s="26">
        <v>0</v>
      </c>
      <c r="M2201" s="26">
        <v>0</v>
      </c>
      <c r="N2201" s="26">
        <v>0</v>
      </c>
      <c r="O2201" s="26">
        <v>0</v>
      </c>
      <c r="P2201" s="114" t="s">
        <v>6364</v>
      </c>
      <c r="Q2201" s="42" t="s">
        <v>5538</v>
      </c>
      <c r="R2201" s="42"/>
      <c r="S2201" s="41" t="str" cm="1">
        <f t="array" ref="S2201">IFERROR(_xlfn.IFS(
U2201="MPR ISSUE","PDH",
U2201="BSS Hardware Issue","BSS",
U2201="Sites strategiques, MLL, Pylone, etc.","ENVTECH",
U2201="AKTIVCO DEFAUT GE &amp; POWER Cabinet","AKTIVCO",
U2201="AKTIVCO Coupure ENEO &amp; Baisse de tension","AKTIVCO GRID ONLY",
U2201="Coupure ENEO &amp; Baisse de tension","IHS GRID ONLY",
U2201="Defaut GE &amp; POWER Cabinet","IHS",
U2201="Sharing","Partners",
U2201="Sites strategiques &amp; DataCenter","SST &amp; DC",
U2201="Exclu","Exclu",
U2201="SAT","SAT",
U2201="SPARE-ISSUE","SPARE-ISSUE",
U2201="Fiber CAmtel","TRANS_FO_CAMTEL",
U2201="Fiber AOF","Fiber AOF",
U2201="Projet OCM (HUAWEI)","TRAVAUX-HUAWEI",
U2201="Projet OCM (NOKIA)","TRAVAUX-NOKIA",
U2201="ACCESS-ISSUE","ACCESS-ISSUE",
U2201="Projet OCM (ZTE, NOKIA, autres projets)","TRAVAUX OCM",
U2201="No root CAuse","No root cause",
U2201="ODU HS","PDH",
U2201="IP &amp; VLAN","PDH",
U2201="Warehouse HUAWEI","SPARE-ISSUE",
U2201="SPARE-HS","SPARE-ISSUE",
U2201="Power Telco","BSS",U2201="no impacts","no impacts"
),"")</f>
        <v>No root cause</v>
      </c>
      <c r="T2201" s="41" t="str" cm="1">
        <f t="array" ref="T2201">IFERROR(_xlfn.IFS(
U2201="MPR ISSUE","TX ISSUE",
U2201="BSS Hardware Issue","RAN ISSUE",
U2201="Sites strategiques, MLL, Pylone, etc.","ENVTECH",
U2201="AKTIVCO DEFAUT GE &amp; POWER Cabinet","POWER ISSUE",
U2201="AKTIVCO Coupure ENEO &amp; Baisse de tension","POWER ISSUE",
U2201="Coupure ENEO &amp; Baisse de tension","POWER ISSUE",
U2201="Defaut GE &amp; POWER Cabinet","POWER ISSUE",
U2201="Sharing","POWER ISSUE",
U2201="Sites strategiques &amp; DataCenter","POWER ISSUE",
U2201="Exclu","Exclu",
U2201="SAT","TX ISSUE",
U2201="SPARE-ISSUE","SPARE-ISSUE",
U2201="Fiber CAmtel","TX ISSUE",
U2201="Fiber AOF","TX ISSUE",
U2201="Projet OCM (HUAWEI)","TRAVAUX-HUAWEI",
U2201="Projet OCM (NOKIA)","TRAVAUX -NOKIA",
U2201="ACCESS-ISSUE","ACCESS-ISSUE",
U2201="Projet OCM (ZTE, NOKIA, autres projets)","TRAVAUX OCM",
U2201="No root CAuse","No root cause",
U2201="ODU HS","TX ISSUE",
U2201="IP &amp; VLAN","TX ISSUE",
U2201="Warehouse HUAWEI","SPARE-ISSUE",
U2201="SPARE-HS","SPARE-ISSUE",
U2201="Power Telco","RAN ISSUE",U2201="no impacts","no impacts"
),"")</f>
        <v>No root cause</v>
      </c>
      <c r="U2201" s="68" t="s">
        <v>5691</v>
      </c>
      <c r="V2201" s="41" t="str" cm="1">
        <f t="array" ref="V2201">IFERROR(_xlfn.IFS(
U2201="MPR ISSUE","ACTIVE",
U2201="BSS Hardware Issue","ACTIVE",
U2201="Sites strategiques, MLL, Pylone, etc.","PASSIVE",
U2201="AKTIVCO DEFAUT GE &amp; POWER Cabinet","PASSIVE",
U2201="AKTIVCO Coupure ENEO &amp; Baisse de tension","PASSIVE",
U2201="Coupure ENEO &amp; Baisse de tension","PASSIVE",
U2201="Defaut GE &amp; POWER Cabinet","PASSIVE",
U2201="Sharing","PASSIVE",
U2201="Sites strategiques &amp; DataCenter","PASSIVE",
U2201="Exclu","Exclu",
U2201="SAT","ACTIVE",
U2201="SPARE-ISSUE","SPARE-ISSUE",
U2201="Fiber CAmtel","ACTIVE",
U2201="Fiber AOF","ACTIVE",
U2201="Projet OCM (HUAWEI)","PLANNED WORKS",
U2201="Projet OCM (NOKIA)","PLANNED WORKS",
U2201="ACCESS-ISSUE","ACCESS-ISSUE",
U2201="Projet OCM (ZTE, NOKIA, autres projets)","PLANNED WORKS",
U2201="No root CAuse","No root cause",
U2201="ODU HS","ACTIVE",
U2201="IP &amp; VLAN","ACTIVE",
U2201="Warehouse HUAWEI","SPARE-ISSUE",
U2201="SPARE-HS","SPARE-ISSUE",
U2201="Power Telco","ACTIVE", U2201="no impacts","no impacts"
),"")</f>
        <v>No root cause</v>
      </c>
      <c r="W2201" s="113"/>
      <c r="X2201" s="113"/>
      <c r="Y2201" s="113"/>
      <c r="Z2201" s="113"/>
      <c r="AA2201" s="113"/>
      <c r="AB2201" s="17" t="s">
        <v>5465</v>
      </c>
      <c r="AC2201" s="17" t="str">
        <f>_xlfn.XLOOKUP(B2201,'INCIDENT-04-27-2026'!E:E,'INCIDENT-04-27-2026'!F:F,"")</f>
        <v/>
      </c>
      <c r="AD2201" s="9"/>
      <c r="AE2201" s="7" t="s">
        <v>5465</v>
      </c>
      <c r="AF2201" s="6" t="str">
        <f>_xlfn.XLOOKUP(B2201,'[13]Input_27-04'!$B:$B,'[13]Input_27-04'!$M:$M,"")</f>
        <v/>
      </c>
      <c r="AG2201" s="7"/>
      <c r="AH2201" s="3"/>
      <c r="AI2201" s="18" t="str">
        <f>_xlfn.XLOOKUP(B2201,'[3]Cells Huawei 27042026 10h'!$B:$B,'[3]Cells Huawei 27042026 10h'!$T:$T,"")</f>
        <v/>
      </c>
      <c r="AJ2201" s="18" t="str">
        <f>_xlfn.XLOOKUP(B2201,'[3]Cells Huawei 27042026 15h'!$B:$B,'[3]Cells Huawei 27042026 15h'!$T:$T,"")</f>
        <v/>
      </c>
      <c r="AK2201" s="18" t="str">
        <f>_xlfn.XLOOKUP(B2201,'[4]cells down 27042026 11h28'!$B:$B,'[4]cells down 27042026 11h28'!$R:$R,"")</f>
        <v/>
      </c>
      <c r="AL2201" s="18" t="str">
        <f>_xlfn.XLOOKUP(B2201,'[4]cells down 27042026 18h01'!$B:$B,'[4]cells down 27042026 18h01'!$R:$R,"")</f>
        <v/>
      </c>
      <c r="AM2201" s="18" t="str">
        <f>_xlfn.XLOOKUP(B2201,'[5]cell downs 27042026 11h'!$B:$B,'[5]cell downs 27042026 11h'!$R:$R,"")</f>
        <v/>
      </c>
      <c r="AN2201" s="18" t="str">
        <f>_xlfn.XLOOKUP(B2201,'[5]cell downs 27042026 17h40'!$B:$B,'[5]cell downs 27042026 17h40'!$R:$R,"")</f>
        <v/>
      </c>
      <c r="AO2201" s="18" t="str">
        <f>_xlfn.XLOOKUP(B2201,'[6]ALL SITES DOWN'!$D:$D,'[6]ALL SITES DOWN'!$J:$J,"")</f>
        <v/>
      </c>
      <c r="AP2201" s="18" t="str">
        <f>_xlfn.XLOOKUP(B2201,'[7]ALL SITES DOWN'!$D:$D,'[7]ALL SITES DOWN'!$J:$J,"")</f>
        <v/>
      </c>
      <c r="AQ2201" s="9" t="str">
        <f>_xlfn.XLOOKUP(B2201,[8]sheet1!$AC:$AC,[8]sheet1!$AF:$AF,"")</f>
        <v/>
      </c>
      <c r="AR2201" s="14"/>
      <c r="AS2201" s="14" t="s">
        <v>5465</v>
      </c>
      <c r="AT2201" s="14" t="str">
        <f>_xlfn.XLOOKUP(B2201,'[9]cell downs 18042026 17h'!$B:$B,'[9]cell downs 18042026 17h'!$B:$B,"")</f>
        <v/>
      </c>
      <c r="AU2201" s="14" t="str">
        <f>_xlfn.XLOOKUP(B2201,'[10]Cells Huawei 19042026 15h'!$B:$B,'[10]Cells Huawei 19042026 15h'!$B:$B,"")</f>
        <v/>
      </c>
      <c r="AV2201" s="9" t="str">
        <f>_xlfn.XLOOKUP(B2201,'[11]cells down 19042026 9H40'!$B:$B,'[11]cells down 19042026 9H40'!$B:$B,"")</f>
        <v/>
      </c>
    </row>
    <row r="2202" spans="1:48" hidden="1" x14ac:dyDescent="0.3">
      <c r="A2202" s="1" t="s">
        <v>4049</v>
      </c>
      <c r="B2202" s="8" t="s">
        <v>4050</v>
      </c>
      <c r="C2202" s="3" t="str">
        <f>_xlfn.XLOOKUP(B2202,'[1]daily break down'!$D:$D,'[1]daily break down'!$E:$E,"")</f>
        <v>CENTRE</v>
      </c>
      <c r="D2202" s="1" t="s">
        <v>11</v>
      </c>
      <c r="E2202" s="1" t="s">
        <v>96</v>
      </c>
      <c r="F2202" s="3" t="s">
        <v>226</v>
      </c>
      <c r="G2202" s="1" t="s">
        <v>4051</v>
      </c>
      <c r="H2202" s="29" t="str">
        <f>_xlfn.XLOOKUP(B2202,[2]CALCULATION!$B:$B,[2]CALCULATION!$H:$H,"")</f>
        <v>ZTE</v>
      </c>
      <c r="I2202" s="26">
        <v>0</v>
      </c>
      <c r="J2202" s="26">
        <v>0</v>
      </c>
      <c r="K2202" s="26">
        <v>0</v>
      </c>
      <c r="L2202" s="26">
        <v>0</v>
      </c>
      <c r="M2202" s="26">
        <v>0</v>
      </c>
      <c r="N2202" s="26">
        <v>0</v>
      </c>
      <c r="O2202" s="26">
        <v>0</v>
      </c>
      <c r="P2202" s="114" t="s">
        <v>6364</v>
      </c>
      <c r="Q2202" s="42" t="s">
        <v>5538</v>
      </c>
      <c r="R2202" s="42"/>
      <c r="S2202" s="41" t="str" cm="1">
        <f t="array" ref="S2202">IFERROR(_xlfn.IFS(
U2202="MPR ISSUE","PDH",
U2202="BSS Hardware Issue","BSS",
U2202="Sites strategiques, MLL, Pylone, etc.","ENVTECH",
U2202="AKTIVCO DEFAUT GE &amp; POWER Cabinet","AKTIVCO",
U2202="AKTIVCO Coupure ENEO &amp; Baisse de tension","AKTIVCO GRID ONLY",
U2202="Coupure ENEO &amp; Baisse de tension","IHS GRID ONLY",
U2202="Defaut GE &amp; POWER Cabinet","IHS",
U2202="Sharing","Partners",
U2202="Sites strategiques &amp; DataCenter","SST &amp; DC",
U2202="Exclu","Exclu",
U2202="SAT","SAT",
U2202="SPARE-ISSUE","SPARE-ISSUE",
U2202="Fiber CAmtel","TRANS_FO_CAMTEL",
U2202="Fiber AOF","Fiber AOF",
U2202="Projet OCM (HUAWEI)","TRAVAUX-HUAWEI",
U2202="Projet OCM (NOKIA)","TRAVAUX-NOKIA",
U2202="ACCESS-ISSUE","ACCESS-ISSUE",
U2202="Projet OCM (ZTE, NOKIA, autres projets)","TRAVAUX OCM",
U2202="No root CAuse","No root cause",
U2202="ODU HS","PDH",
U2202="IP &amp; VLAN","PDH",
U2202="Warehouse HUAWEI","SPARE-ISSUE",
U2202="SPARE-HS","SPARE-ISSUE",
U2202="Power Telco","BSS",U2202="no impacts","no impacts"
),"")</f>
        <v>No root cause</v>
      </c>
      <c r="T2202" s="41" t="str" cm="1">
        <f t="array" ref="T2202">IFERROR(_xlfn.IFS(
U2202="MPR ISSUE","TX ISSUE",
U2202="BSS Hardware Issue","RAN ISSUE",
U2202="Sites strategiques, MLL, Pylone, etc.","ENVTECH",
U2202="AKTIVCO DEFAUT GE &amp; POWER Cabinet","POWER ISSUE",
U2202="AKTIVCO Coupure ENEO &amp; Baisse de tension","POWER ISSUE",
U2202="Coupure ENEO &amp; Baisse de tension","POWER ISSUE",
U2202="Defaut GE &amp; POWER Cabinet","POWER ISSUE",
U2202="Sharing","POWER ISSUE",
U2202="Sites strategiques &amp; DataCenter","POWER ISSUE",
U2202="Exclu","Exclu",
U2202="SAT","TX ISSUE",
U2202="SPARE-ISSUE","SPARE-ISSUE",
U2202="Fiber CAmtel","TX ISSUE",
U2202="Fiber AOF","TX ISSUE",
U2202="Projet OCM (HUAWEI)","TRAVAUX-HUAWEI",
U2202="Projet OCM (NOKIA)","TRAVAUX -NOKIA",
U2202="ACCESS-ISSUE","ACCESS-ISSUE",
U2202="Projet OCM (ZTE, NOKIA, autres projets)","TRAVAUX OCM",
U2202="No root CAuse","No root cause",
U2202="ODU HS","TX ISSUE",
U2202="IP &amp; VLAN","TX ISSUE",
U2202="Warehouse HUAWEI","SPARE-ISSUE",
U2202="SPARE-HS","SPARE-ISSUE",
U2202="Power Telco","RAN ISSUE",U2202="no impacts","no impacts"
),"")</f>
        <v>No root cause</v>
      </c>
      <c r="U2202" s="68" t="s">
        <v>5691</v>
      </c>
      <c r="V2202" s="41" t="str" cm="1">
        <f t="array" ref="V2202">IFERROR(_xlfn.IFS(
U2202="MPR ISSUE","ACTIVE",
U2202="BSS Hardware Issue","ACTIVE",
U2202="Sites strategiques, MLL, Pylone, etc.","PASSIVE",
U2202="AKTIVCO DEFAUT GE &amp; POWER Cabinet","PASSIVE",
U2202="AKTIVCO Coupure ENEO &amp; Baisse de tension","PASSIVE",
U2202="Coupure ENEO &amp; Baisse de tension","PASSIVE",
U2202="Defaut GE &amp; POWER Cabinet","PASSIVE",
U2202="Sharing","PASSIVE",
U2202="Sites strategiques &amp; DataCenter","PASSIVE",
U2202="Exclu","Exclu",
U2202="SAT","ACTIVE",
U2202="SPARE-ISSUE","SPARE-ISSUE",
U2202="Fiber CAmtel","ACTIVE",
U2202="Fiber AOF","ACTIVE",
U2202="Projet OCM (HUAWEI)","PLANNED WORKS",
U2202="Projet OCM (NOKIA)","PLANNED WORKS",
U2202="ACCESS-ISSUE","ACCESS-ISSUE",
U2202="Projet OCM (ZTE, NOKIA, autres projets)","PLANNED WORKS",
U2202="No root CAuse","No root cause",
U2202="ODU HS","ACTIVE",
U2202="IP &amp; VLAN","ACTIVE",
U2202="Warehouse HUAWEI","SPARE-ISSUE",
U2202="SPARE-HS","SPARE-ISSUE",
U2202="Power Telco","ACTIVE", U2202="no impacts","no impacts"
),"")</f>
        <v>No root cause</v>
      </c>
      <c r="W2202" s="113"/>
      <c r="X2202" s="113"/>
      <c r="Y2202" s="113"/>
      <c r="Z2202" s="113"/>
      <c r="AA2202" s="113"/>
      <c r="AB2202" s="17" t="s">
        <v>5465</v>
      </c>
      <c r="AC2202" s="17" t="str">
        <f>_xlfn.XLOOKUP(B2202,'INCIDENT-04-27-2026'!E:E,'INCIDENT-04-27-2026'!F:F,"")</f>
        <v/>
      </c>
      <c r="AD2202" s="9"/>
      <c r="AE2202" s="7" t="s">
        <v>5465</v>
      </c>
      <c r="AF2202" s="6" t="str">
        <f>_xlfn.XLOOKUP(B2202,'[13]Input_27-04'!$B:$B,'[13]Input_27-04'!$M:$M,"")</f>
        <v/>
      </c>
      <c r="AG2202" s="7"/>
      <c r="AH2202" s="3"/>
      <c r="AI2202" s="18" t="str">
        <f>_xlfn.XLOOKUP(B2202,'[3]Cells Huawei 27042026 10h'!$B:$B,'[3]Cells Huawei 27042026 10h'!$T:$T,"")</f>
        <v/>
      </c>
      <c r="AJ2202" s="18" t="str">
        <f>_xlfn.XLOOKUP(B2202,'[3]Cells Huawei 27042026 15h'!$B:$B,'[3]Cells Huawei 27042026 15h'!$T:$T,"")</f>
        <v/>
      </c>
      <c r="AK2202" s="18" t="str">
        <f>_xlfn.XLOOKUP(B2202,'[4]cells down 27042026 11h28'!$B:$B,'[4]cells down 27042026 11h28'!$R:$R,"")</f>
        <v/>
      </c>
      <c r="AL2202" s="18" t="str">
        <f>_xlfn.XLOOKUP(B2202,'[4]cells down 27042026 18h01'!$B:$B,'[4]cells down 27042026 18h01'!$R:$R,"")</f>
        <v/>
      </c>
      <c r="AM2202" s="18" t="str">
        <f>_xlfn.XLOOKUP(B2202,'[5]cell downs 27042026 11h'!$B:$B,'[5]cell downs 27042026 11h'!$R:$R,"")</f>
        <v/>
      </c>
      <c r="AN2202" s="18" t="str">
        <f>_xlfn.XLOOKUP(B2202,'[5]cell downs 27042026 17h40'!$B:$B,'[5]cell downs 27042026 17h40'!$R:$R,"")</f>
        <v/>
      </c>
      <c r="AO2202" s="18" t="str">
        <f>_xlfn.XLOOKUP(B2202,'[6]ALL SITES DOWN'!$D:$D,'[6]ALL SITES DOWN'!$J:$J,"")</f>
        <v/>
      </c>
      <c r="AP2202" s="18" t="str">
        <f>_xlfn.XLOOKUP(B2202,'[7]ALL SITES DOWN'!$D:$D,'[7]ALL SITES DOWN'!$J:$J,"")</f>
        <v/>
      </c>
      <c r="AQ2202" s="9" t="str">
        <f>_xlfn.XLOOKUP(B2202,[8]sheet1!$AC:$AC,[8]sheet1!$AF:$AF,"")</f>
        <v/>
      </c>
      <c r="AR2202" s="14"/>
      <c r="AS2202" s="14" t="s">
        <v>5465</v>
      </c>
      <c r="AT2202" s="14" t="str">
        <f>_xlfn.XLOOKUP(B2202,'[9]cell downs 18042026 17h'!$B:$B,'[9]cell downs 18042026 17h'!$B:$B,"")</f>
        <v/>
      </c>
      <c r="AU2202" s="14" t="str">
        <f>_xlfn.XLOOKUP(B2202,'[10]Cells Huawei 19042026 15h'!$B:$B,'[10]Cells Huawei 19042026 15h'!$B:$B,"")</f>
        <v/>
      </c>
      <c r="AV2202" s="9" t="str">
        <f>_xlfn.XLOOKUP(B2202,'[11]cells down 19042026 9H40'!$B:$B,'[11]cells down 19042026 9H40'!$B:$B,"")</f>
        <v/>
      </c>
    </row>
    <row r="2203" spans="1:48" hidden="1" x14ac:dyDescent="0.3">
      <c r="A2203" s="1" t="s">
        <v>56</v>
      </c>
      <c r="B2203" s="8" t="s">
        <v>3210</v>
      </c>
      <c r="C2203" s="3" t="str">
        <f>_xlfn.XLOOKUP(B2203,'[1]daily break down'!$D:$D,'[1]daily break down'!$E:$E,"")</f>
        <v>EXTREME-NORD</v>
      </c>
      <c r="D2203" s="1" t="s">
        <v>21</v>
      </c>
      <c r="E2203" s="1" t="s">
        <v>22</v>
      </c>
      <c r="F2203" s="3" t="s">
        <v>55</v>
      </c>
      <c r="G2203" s="1" t="s">
        <v>56</v>
      </c>
      <c r="H2203" s="28" t="str">
        <f>_xlfn.XLOOKUP(B2203,[2]CALCULATION!$B:$B,[2]CALCULATION!$H:$H,"")</f>
        <v>NOKIA</v>
      </c>
      <c r="I2203" s="26">
        <v>1.6052499449744453E-3</v>
      </c>
      <c r="J2203" s="26">
        <v>0</v>
      </c>
      <c r="K2203" s="26">
        <v>0.29800632360536816</v>
      </c>
      <c r="L2203" s="26">
        <v>5.1170238299653371E-2</v>
      </c>
      <c r="M2203" s="26">
        <v>2.1648592508560971</v>
      </c>
      <c r="N2203" s="26">
        <v>2.0540578713119992</v>
      </c>
      <c r="O2203" s="26">
        <v>0</v>
      </c>
      <c r="P2203" s="114" t="s">
        <v>6364</v>
      </c>
      <c r="Q2203" s="42" t="s">
        <v>6353</v>
      </c>
      <c r="R2203" s="42"/>
      <c r="S2203" s="41" t="str" cm="1">
        <f t="array" ref="S2203">IFERROR(_xlfn.IFS(
U2203="MPR ISSUE","PDH",
U2203="BSS Hardware Issue","BSS",
U2203="Sites strategiques, MLL, Pylone, etc.","ENVTECH",
U2203="AKTIVCO DEFAUT GE &amp; POWER Cabinet","AKTIVCO",
U2203="AKTIVCO Coupure ENEO &amp; Baisse de tension","AKTIVCO GRID ONLY",
U2203="Coupure ENEO &amp; Baisse de tension","IHS GRID ONLY",
U2203="Defaut GE &amp; POWER Cabinet","IHS",
U2203="Sharing","Partners",
U2203="Sites strategiques &amp; DataCenter","SST &amp; DC",
U2203="Exclu","Exclu",
U2203="SAT","SAT",
U2203="SPARE-ISSUE","SPARE-ISSUE",
U2203="Fiber CAmtel","TRANS_FO_CAMTEL",
U2203="Fiber AOF","Fiber AOF",
U2203="Projet OCM (HUAWEI)","TRAVAUX-HUAWEI",
U2203="Projet OCM (NOKIA)","TRAVAUX-NOKIA",
U2203="ACCESS-ISSUE","ACCESS-ISSUE",
U2203="Projet OCM (ZTE, NOKIA, autres projets)","TRAVAUX OCM",
U2203="No root CAuse","No root cause",
U2203="ODU HS","PDH",
U2203="IP &amp; VLAN","PDH",
U2203="Warehouse HUAWEI","SPARE-ISSUE",
U2203="SPARE-HS","SPARE-ISSUE",
U2203="Power Telco","BSS",U2203="no impacts","no impacts"
),"")</f>
        <v/>
      </c>
      <c r="T2203" s="41" t="str" cm="1">
        <f t="array" ref="T2203">IFERROR(_xlfn.IFS(
U2203="MPR ISSUE","TX ISSUE",
U2203="BSS Hardware Issue","RAN ISSUE",
U2203="Sites strategiques, MLL, Pylone, etc.","ENVTECH",
U2203="AKTIVCO DEFAUT GE &amp; POWER Cabinet","POWER ISSUE",
U2203="AKTIVCO Coupure ENEO &amp; Baisse de tension","POWER ISSUE",
U2203="Coupure ENEO &amp; Baisse de tension","POWER ISSUE",
U2203="Defaut GE &amp; POWER Cabinet","POWER ISSUE",
U2203="Sharing","POWER ISSUE",
U2203="Sites strategiques &amp; DataCenter","POWER ISSUE",
U2203="Exclu","Exclu",
U2203="SAT","TX ISSUE",
U2203="SPARE-ISSUE","SPARE-ISSUE",
U2203="Fiber CAmtel","TX ISSUE",
U2203="Fiber AOF","TX ISSUE",
U2203="Projet OCM (HUAWEI)","TRAVAUX-HUAWEI",
U2203="Projet OCM (NOKIA)","TRAVAUX -NOKIA",
U2203="ACCESS-ISSUE","ACCESS-ISSUE",
U2203="Projet OCM (ZTE, NOKIA, autres projets)","TRAVAUX OCM",
U2203="No root CAuse","No root cause",
U2203="ODU HS","TX ISSUE",
U2203="IP &amp; VLAN","TX ISSUE",
U2203="Warehouse HUAWEI","SPARE-ISSUE",
U2203="SPARE-HS","SPARE-ISSUE",
U2203="Power Telco","RAN ISSUE",U2203="no impacts","no impacts"
),"")</f>
        <v/>
      </c>
      <c r="U2203" s="68"/>
      <c r="V2203" s="41" t="str" cm="1">
        <f t="array" ref="V2203">IFERROR(_xlfn.IFS(
U2203="MPR ISSUE","ACTIVE",
U2203="BSS Hardware Issue","ACTIVE",
U2203="Sites strategiques, MLL, Pylone, etc.","PASSIVE",
U2203="AKTIVCO DEFAUT GE &amp; POWER Cabinet","PASSIVE",
U2203="AKTIVCO Coupure ENEO &amp; Baisse de tension","PASSIVE",
U2203="Coupure ENEO &amp; Baisse de tension","PASSIVE",
U2203="Defaut GE &amp; POWER Cabinet","PASSIVE",
U2203="Sharing","PASSIVE",
U2203="Sites strategiques &amp; DataCenter","PASSIVE",
U2203="Exclu","Exclu",
U2203="SAT","ACTIVE",
U2203="SPARE-ISSUE","SPARE-ISSUE",
U2203="Fiber CAmtel","ACTIVE",
U2203="Fiber AOF","ACTIVE",
U2203="Projet OCM (HUAWEI)","PLANNED WORKS",
U2203="Projet OCM (NOKIA)","PLANNED WORKS",
U2203="ACCESS-ISSUE","ACCESS-ISSUE",
U2203="Projet OCM (ZTE, NOKIA, autres projets)","PLANNED WORKS",
U2203="No root CAuse","No root cause",
U2203="ODU HS","ACTIVE",
U2203="IP &amp; VLAN","ACTIVE",
U2203="Warehouse HUAWEI","SPARE-ISSUE",
U2203="SPARE-HS","SPARE-ISSUE",
U2203="Power Telco","ACTIVE", U2203="no impacts","no impacts"
),"")</f>
        <v/>
      </c>
      <c r="W2203" s="113"/>
      <c r="X2203" s="113"/>
      <c r="Y2203" s="113"/>
      <c r="Z2203" s="113"/>
      <c r="AA2203" s="113"/>
      <c r="AB2203" s="17" t="s">
        <v>5465</v>
      </c>
      <c r="AC2203" s="17" t="str">
        <f>_xlfn.XLOOKUP(B2203,'INCIDENT-04-27-2026'!E:E,'INCIDENT-04-27-2026'!F:F,"")</f>
        <v/>
      </c>
      <c r="AD2203" s="9"/>
      <c r="AE2203" s="7" t="s">
        <v>5465</v>
      </c>
      <c r="AF2203" s="6" t="str">
        <f>_xlfn.XLOOKUP(B2203,'[13]Input_27-04'!$B:$B,'[13]Input_27-04'!$M:$M,"")</f>
        <v/>
      </c>
      <c r="AG2203" s="7"/>
      <c r="AH2203" s="3"/>
      <c r="AI2203" s="18" t="str">
        <f>_xlfn.XLOOKUP(B2203,'[3]Cells Huawei 27042026 10h'!$B:$B,'[3]Cells Huawei 27042026 10h'!$T:$T,"")</f>
        <v/>
      </c>
      <c r="AJ2203" s="18" t="str">
        <f>_xlfn.XLOOKUP(B2203,'[3]Cells Huawei 27042026 15h'!$B:$B,'[3]Cells Huawei 27042026 15h'!$T:$T,"")</f>
        <v/>
      </c>
      <c r="AK2203" s="18" t="str">
        <f>_xlfn.XLOOKUP(B2203,'[4]cells down 27042026 11h28'!$B:$B,'[4]cells down 27042026 11h28'!$R:$R,"")</f>
        <v/>
      </c>
      <c r="AL2203" s="18" t="str">
        <f>_xlfn.XLOOKUP(B2203,'[4]cells down 27042026 18h01'!$B:$B,'[4]cells down 27042026 18h01'!$R:$R,"")</f>
        <v/>
      </c>
      <c r="AM2203" s="18" t="str">
        <f>_xlfn.XLOOKUP(B2203,'[5]cell downs 27042026 11h'!$B:$B,'[5]cell downs 27042026 11h'!$R:$R,"")</f>
        <v/>
      </c>
      <c r="AN2203" s="18" t="str">
        <f>_xlfn.XLOOKUP(B2203,'[5]cell downs 27042026 17h40'!$B:$B,'[5]cell downs 27042026 17h40'!$R:$R,"")</f>
        <v/>
      </c>
      <c r="AO2203" s="18" t="str">
        <f>_xlfn.XLOOKUP(B2203,'[6]ALL SITES DOWN'!$D:$D,'[6]ALL SITES DOWN'!$J:$J,"")</f>
        <v/>
      </c>
      <c r="AP2203" s="18" t="str">
        <f>_xlfn.XLOOKUP(B2203,'[7]ALL SITES DOWN'!$D:$D,'[7]ALL SITES DOWN'!$J:$J,"")</f>
        <v/>
      </c>
      <c r="AQ2203" s="9" t="str">
        <f>_xlfn.XLOOKUP(B2203,[8]sheet1!$AC:$AC,[8]sheet1!$AF:$AF,"")</f>
        <v/>
      </c>
      <c r="AR2203" s="14"/>
      <c r="AS2203" s="14" t="s">
        <v>5465</v>
      </c>
      <c r="AT2203" s="14" t="str">
        <f>_xlfn.XLOOKUP(B2203,'[9]cell downs 18042026 17h'!$B:$B,'[9]cell downs 18042026 17h'!$B:$B,"")</f>
        <v/>
      </c>
      <c r="AU2203" s="14" t="str">
        <f>_xlfn.XLOOKUP(B2203,'[10]Cells Huawei 19042026 15h'!$B:$B,'[10]Cells Huawei 19042026 15h'!$B:$B,"")</f>
        <v/>
      </c>
      <c r="AV2203" s="9" t="str">
        <f>_xlfn.XLOOKUP(B2203,'[11]cells down 19042026 9H40'!$B:$B,'[11]cells down 19042026 9H40'!$B:$B,"")</f>
        <v/>
      </c>
    </row>
    <row r="2204" spans="1:48" hidden="1" x14ac:dyDescent="0.3">
      <c r="A2204" s="1" t="s">
        <v>4052</v>
      </c>
      <c r="B2204" s="8" t="s">
        <v>4053</v>
      </c>
      <c r="C2204" s="3" t="str">
        <f>_xlfn.XLOOKUP(B2204,'[1]daily break down'!$D:$D,'[1]daily break down'!$E:$E,"")</f>
        <v>LITTORAL</v>
      </c>
      <c r="D2204" s="1" t="s">
        <v>11</v>
      </c>
      <c r="E2204" s="1" t="s">
        <v>96</v>
      </c>
      <c r="F2204" s="3" t="s">
        <v>31</v>
      </c>
      <c r="G2204" s="1" t="s">
        <v>3528</v>
      </c>
      <c r="H2204" s="29" t="str">
        <f>_xlfn.XLOOKUP(B2204,[2]CALCULATION!$B:$B,[2]CALCULATION!$H:$H,"")</f>
        <v>ZTE</v>
      </c>
      <c r="I2204" s="26">
        <v>0</v>
      </c>
      <c r="J2204" s="26">
        <v>0</v>
      </c>
      <c r="K2204" s="26">
        <v>0</v>
      </c>
      <c r="L2204" s="26">
        <v>0</v>
      </c>
      <c r="M2204" s="26">
        <v>0</v>
      </c>
      <c r="N2204" s="26">
        <v>0</v>
      </c>
      <c r="O2204" s="26">
        <v>0</v>
      </c>
      <c r="P2204" s="114" t="s">
        <v>6364</v>
      </c>
      <c r="Q2204" s="42" t="s">
        <v>5538</v>
      </c>
      <c r="R2204" s="42"/>
      <c r="S2204" s="41" t="str" cm="1">
        <f t="array" ref="S2204">IFERROR(_xlfn.IFS(
U2204="MPR ISSUE","PDH",
U2204="BSS Hardware Issue","BSS",
U2204="Sites strategiques, MLL, Pylone, etc.","ENVTECH",
U2204="AKTIVCO DEFAUT GE &amp; POWER Cabinet","AKTIVCO",
U2204="AKTIVCO Coupure ENEO &amp; Baisse de tension","AKTIVCO GRID ONLY",
U2204="Coupure ENEO &amp; Baisse de tension","IHS GRID ONLY",
U2204="Defaut GE &amp; POWER Cabinet","IHS",
U2204="Sharing","Partners",
U2204="Sites strategiques &amp; DataCenter","SST &amp; DC",
U2204="Exclu","Exclu",
U2204="SAT","SAT",
U2204="SPARE-ISSUE","SPARE-ISSUE",
U2204="Fiber CAmtel","TRANS_FO_CAMTEL",
U2204="Fiber AOF","Fiber AOF",
U2204="Projet OCM (HUAWEI)","TRAVAUX-HUAWEI",
U2204="Projet OCM (NOKIA)","TRAVAUX-NOKIA",
U2204="ACCESS-ISSUE","ACCESS-ISSUE",
U2204="Projet OCM (ZTE, NOKIA, autres projets)","TRAVAUX OCM",
U2204="No root CAuse","No root cause",
U2204="ODU HS","PDH",
U2204="IP &amp; VLAN","PDH",
U2204="Warehouse HUAWEI","SPARE-ISSUE",
U2204="SPARE-HS","SPARE-ISSUE",
U2204="Power Telco","BSS",U2204="no impacts","no impacts"
),"")</f>
        <v>No root cause</v>
      </c>
      <c r="T2204" s="41" t="str" cm="1">
        <f t="array" ref="T2204">IFERROR(_xlfn.IFS(
U2204="MPR ISSUE","TX ISSUE",
U2204="BSS Hardware Issue","RAN ISSUE",
U2204="Sites strategiques, MLL, Pylone, etc.","ENVTECH",
U2204="AKTIVCO DEFAUT GE &amp; POWER Cabinet","POWER ISSUE",
U2204="AKTIVCO Coupure ENEO &amp; Baisse de tension","POWER ISSUE",
U2204="Coupure ENEO &amp; Baisse de tension","POWER ISSUE",
U2204="Defaut GE &amp; POWER Cabinet","POWER ISSUE",
U2204="Sharing","POWER ISSUE",
U2204="Sites strategiques &amp; DataCenter","POWER ISSUE",
U2204="Exclu","Exclu",
U2204="SAT","TX ISSUE",
U2204="SPARE-ISSUE","SPARE-ISSUE",
U2204="Fiber CAmtel","TX ISSUE",
U2204="Fiber AOF","TX ISSUE",
U2204="Projet OCM (HUAWEI)","TRAVAUX-HUAWEI",
U2204="Projet OCM (NOKIA)","TRAVAUX -NOKIA",
U2204="ACCESS-ISSUE","ACCESS-ISSUE",
U2204="Projet OCM (ZTE, NOKIA, autres projets)","TRAVAUX OCM",
U2204="No root CAuse","No root cause",
U2204="ODU HS","TX ISSUE",
U2204="IP &amp; VLAN","TX ISSUE",
U2204="Warehouse HUAWEI","SPARE-ISSUE",
U2204="SPARE-HS","SPARE-ISSUE",
U2204="Power Telco","RAN ISSUE",U2204="no impacts","no impacts"
),"")</f>
        <v>No root cause</v>
      </c>
      <c r="U2204" s="68" t="s">
        <v>5691</v>
      </c>
      <c r="V2204" s="41" t="str" cm="1">
        <f t="array" ref="V2204">IFERROR(_xlfn.IFS(
U2204="MPR ISSUE","ACTIVE",
U2204="BSS Hardware Issue","ACTIVE",
U2204="Sites strategiques, MLL, Pylone, etc.","PASSIVE",
U2204="AKTIVCO DEFAUT GE &amp; POWER Cabinet","PASSIVE",
U2204="AKTIVCO Coupure ENEO &amp; Baisse de tension","PASSIVE",
U2204="Coupure ENEO &amp; Baisse de tension","PASSIVE",
U2204="Defaut GE &amp; POWER Cabinet","PASSIVE",
U2204="Sharing","PASSIVE",
U2204="Sites strategiques &amp; DataCenter","PASSIVE",
U2204="Exclu","Exclu",
U2204="SAT","ACTIVE",
U2204="SPARE-ISSUE","SPARE-ISSUE",
U2204="Fiber CAmtel","ACTIVE",
U2204="Fiber AOF","ACTIVE",
U2204="Projet OCM (HUAWEI)","PLANNED WORKS",
U2204="Projet OCM (NOKIA)","PLANNED WORKS",
U2204="ACCESS-ISSUE","ACCESS-ISSUE",
U2204="Projet OCM (ZTE, NOKIA, autres projets)","PLANNED WORKS",
U2204="No root CAuse","No root cause",
U2204="ODU HS","ACTIVE",
U2204="IP &amp; VLAN","ACTIVE",
U2204="Warehouse HUAWEI","SPARE-ISSUE",
U2204="SPARE-HS","SPARE-ISSUE",
U2204="Power Telco","ACTIVE", U2204="no impacts","no impacts"
),"")</f>
        <v>No root cause</v>
      </c>
      <c r="W2204" s="113"/>
      <c r="X2204" s="113"/>
      <c r="Y2204" s="113"/>
      <c r="Z2204" s="113"/>
      <c r="AA2204" s="113"/>
      <c r="AB2204" s="17" t="s">
        <v>5465</v>
      </c>
      <c r="AC2204" s="17" t="str">
        <f>_xlfn.XLOOKUP(B2204,'INCIDENT-04-27-2026'!E:E,'INCIDENT-04-27-2026'!F:F,"")</f>
        <v/>
      </c>
      <c r="AD2204" s="9"/>
      <c r="AE2204" s="7" t="s">
        <v>5465</v>
      </c>
      <c r="AF2204" s="6" t="str">
        <f>_xlfn.XLOOKUP(B2204,'[13]Input_27-04'!$B:$B,'[13]Input_27-04'!$M:$M,"")</f>
        <v/>
      </c>
      <c r="AG2204" s="7"/>
      <c r="AH2204" s="3"/>
      <c r="AI2204" s="18" t="str">
        <f>_xlfn.XLOOKUP(B2204,'[3]Cells Huawei 27042026 10h'!$B:$B,'[3]Cells Huawei 27042026 10h'!$T:$T,"")</f>
        <v/>
      </c>
      <c r="AJ2204" s="18" t="str">
        <f>_xlfn.XLOOKUP(B2204,'[3]Cells Huawei 27042026 15h'!$B:$B,'[3]Cells Huawei 27042026 15h'!$T:$T,"")</f>
        <v/>
      </c>
      <c r="AK2204" s="18" t="str">
        <f>_xlfn.XLOOKUP(B2204,'[4]cells down 27042026 11h28'!$B:$B,'[4]cells down 27042026 11h28'!$R:$R,"")</f>
        <v/>
      </c>
      <c r="AL2204" s="18" t="str">
        <f>_xlfn.XLOOKUP(B2204,'[4]cells down 27042026 18h01'!$B:$B,'[4]cells down 27042026 18h01'!$R:$R,"")</f>
        <v/>
      </c>
      <c r="AM2204" s="18" t="str">
        <f>_xlfn.XLOOKUP(B2204,'[5]cell downs 27042026 11h'!$B:$B,'[5]cell downs 27042026 11h'!$R:$R,"")</f>
        <v/>
      </c>
      <c r="AN2204" s="18" t="str">
        <f>_xlfn.XLOOKUP(B2204,'[5]cell downs 27042026 17h40'!$B:$B,'[5]cell downs 27042026 17h40'!$R:$R,"")</f>
        <v/>
      </c>
      <c r="AO2204" s="18" t="str">
        <f>_xlfn.XLOOKUP(B2204,'[6]ALL SITES DOWN'!$D:$D,'[6]ALL SITES DOWN'!$J:$J,"")</f>
        <v/>
      </c>
      <c r="AP2204" s="18" t="str">
        <f>_xlfn.XLOOKUP(B2204,'[7]ALL SITES DOWN'!$D:$D,'[7]ALL SITES DOWN'!$J:$J,"")</f>
        <v/>
      </c>
      <c r="AQ2204" s="9" t="str">
        <f>_xlfn.XLOOKUP(B2204,[8]sheet1!$AC:$AC,[8]sheet1!$AF:$AF,"")</f>
        <v/>
      </c>
      <c r="AR2204" s="14"/>
      <c r="AS2204" s="14" t="s">
        <v>5465</v>
      </c>
      <c r="AT2204" s="14" t="str">
        <f>_xlfn.XLOOKUP(B2204,'[9]cell downs 18042026 17h'!$B:$B,'[9]cell downs 18042026 17h'!$B:$B,"")</f>
        <v/>
      </c>
      <c r="AU2204" s="14" t="str">
        <f>_xlfn.XLOOKUP(B2204,'[10]Cells Huawei 19042026 15h'!$B:$B,'[10]Cells Huawei 19042026 15h'!$B:$B,"")</f>
        <v/>
      </c>
      <c r="AV2204" s="9" t="str">
        <f>_xlfn.XLOOKUP(B2204,'[11]cells down 19042026 9H40'!$B:$B,'[11]cells down 19042026 9H40'!$B:$B,"")</f>
        <v/>
      </c>
    </row>
    <row r="2205" spans="1:48" hidden="1" x14ac:dyDescent="0.3">
      <c r="A2205" s="1" t="s">
        <v>4060</v>
      </c>
      <c r="B2205" s="8" t="s">
        <v>4061</v>
      </c>
      <c r="C2205" s="3" t="str">
        <f>_xlfn.XLOOKUP(B2205,'[1]daily break down'!$D:$D,'[1]daily break down'!$E:$E,"")</f>
        <v>OUEST</v>
      </c>
      <c r="D2205" s="1" t="s">
        <v>11</v>
      </c>
      <c r="E2205" s="1" t="s">
        <v>12</v>
      </c>
      <c r="F2205" s="3" t="s">
        <v>102</v>
      </c>
      <c r="G2205" s="1" t="s">
        <v>4060</v>
      </c>
      <c r="H2205" s="27" t="str">
        <f>_xlfn.XLOOKUP(B2205,[2]CALCULATION!$B:$B,[2]CALCULATION!$H:$H,"")</f>
        <v>HUAWEI</v>
      </c>
      <c r="I2205" s="26">
        <v>0</v>
      </c>
      <c r="J2205" s="26">
        <v>0.73926399625606032</v>
      </c>
      <c r="K2205" s="26">
        <v>0</v>
      </c>
      <c r="L2205" s="26">
        <v>0</v>
      </c>
      <c r="M2205" s="26">
        <v>0</v>
      </c>
      <c r="N2205" s="26">
        <v>0</v>
      </c>
      <c r="O2205" s="26">
        <v>0</v>
      </c>
      <c r="P2205" s="114" t="s">
        <v>6364</v>
      </c>
      <c r="Q2205" s="42" t="s">
        <v>5538</v>
      </c>
      <c r="R2205" s="42"/>
      <c r="S2205" s="41" t="str" cm="1">
        <f t="array" ref="S2205">IFERROR(_xlfn.IFS(
U2205="MPR ISSUE","PDH",
U2205="BSS Hardware Issue","BSS",
U2205="Sites strategiques, MLL, Pylone, etc.","ENVTECH",
U2205="AKTIVCO DEFAUT GE &amp; POWER Cabinet","AKTIVCO",
U2205="AKTIVCO Coupure ENEO &amp; Baisse de tension","AKTIVCO GRID ONLY",
U2205="Coupure ENEO &amp; Baisse de tension","IHS GRID ONLY",
U2205="Defaut GE &amp; POWER Cabinet","IHS",
U2205="Sharing","Partners",
U2205="Sites strategiques &amp; DataCenter","SST &amp; DC",
U2205="Exclu","Exclu",
U2205="SAT","SAT",
U2205="SPARE-ISSUE","SPARE-ISSUE",
U2205="Fiber CAmtel","TRANS_FO_CAMTEL",
U2205="Fiber AOF","Fiber AOF",
U2205="Projet OCM (HUAWEI)","TRAVAUX-HUAWEI",
U2205="Projet OCM (NOKIA)","TRAVAUX-NOKIA",
U2205="ACCESS-ISSUE","ACCESS-ISSUE",
U2205="Projet OCM (ZTE, NOKIA, autres projets)","TRAVAUX OCM",
U2205="No root CAuse","No root cause",
U2205="ODU HS","PDH",
U2205="IP &amp; VLAN","PDH",
U2205="Warehouse HUAWEI","SPARE-ISSUE",
U2205="SPARE-HS","SPARE-ISSUE",
U2205="Power Telco","BSS",U2205="no impacts","no impacts"
),"")</f>
        <v>No root cause</v>
      </c>
      <c r="T2205" s="41" t="str" cm="1">
        <f t="array" ref="T2205">IFERROR(_xlfn.IFS(
U2205="MPR ISSUE","TX ISSUE",
U2205="BSS Hardware Issue","RAN ISSUE",
U2205="Sites strategiques, MLL, Pylone, etc.","ENVTECH",
U2205="AKTIVCO DEFAUT GE &amp; POWER Cabinet","POWER ISSUE",
U2205="AKTIVCO Coupure ENEO &amp; Baisse de tension","POWER ISSUE",
U2205="Coupure ENEO &amp; Baisse de tension","POWER ISSUE",
U2205="Defaut GE &amp; POWER Cabinet","POWER ISSUE",
U2205="Sharing","POWER ISSUE",
U2205="Sites strategiques &amp; DataCenter","POWER ISSUE",
U2205="Exclu","Exclu",
U2205="SAT","TX ISSUE",
U2205="SPARE-ISSUE","SPARE-ISSUE",
U2205="Fiber CAmtel","TX ISSUE",
U2205="Fiber AOF","TX ISSUE",
U2205="Projet OCM (HUAWEI)","TRAVAUX-HUAWEI",
U2205="Projet OCM (NOKIA)","TRAVAUX -NOKIA",
U2205="ACCESS-ISSUE","ACCESS-ISSUE",
U2205="Projet OCM (ZTE, NOKIA, autres projets)","TRAVAUX OCM",
U2205="No root CAuse","No root cause",
U2205="ODU HS","TX ISSUE",
U2205="IP &amp; VLAN","TX ISSUE",
U2205="Warehouse HUAWEI","SPARE-ISSUE",
U2205="SPARE-HS","SPARE-ISSUE",
U2205="Power Telco","RAN ISSUE",U2205="no impacts","no impacts"
),"")</f>
        <v>No root cause</v>
      </c>
      <c r="U2205" s="68" t="s">
        <v>5691</v>
      </c>
      <c r="V2205" s="41" t="str" cm="1">
        <f t="array" ref="V2205">IFERROR(_xlfn.IFS(
U2205="MPR ISSUE","ACTIVE",
U2205="BSS Hardware Issue","ACTIVE",
U2205="Sites strategiques, MLL, Pylone, etc.","PASSIVE",
U2205="AKTIVCO DEFAUT GE &amp; POWER Cabinet","PASSIVE",
U2205="AKTIVCO Coupure ENEO &amp; Baisse de tension","PASSIVE",
U2205="Coupure ENEO &amp; Baisse de tension","PASSIVE",
U2205="Defaut GE &amp; POWER Cabinet","PASSIVE",
U2205="Sharing","PASSIVE",
U2205="Sites strategiques &amp; DataCenter","PASSIVE",
U2205="Exclu","Exclu",
U2205="SAT","ACTIVE",
U2205="SPARE-ISSUE","SPARE-ISSUE",
U2205="Fiber CAmtel","ACTIVE",
U2205="Fiber AOF","ACTIVE",
U2205="Projet OCM (HUAWEI)","PLANNED WORKS",
U2205="Projet OCM (NOKIA)","PLANNED WORKS",
U2205="ACCESS-ISSUE","ACCESS-ISSUE",
U2205="Projet OCM (ZTE, NOKIA, autres projets)","PLANNED WORKS",
U2205="No root CAuse","No root cause",
U2205="ODU HS","ACTIVE",
U2205="IP &amp; VLAN","ACTIVE",
U2205="Warehouse HUAWEI","SPARE-ISSUE",
U2205="SPARE-HS","SPARE-ISSUE",
U2205="Power Telco","ACTIVE", U2205="no impacts","no impacts"
),"")</f>
        <v>No root cause</v>
      </c>
      <c r="W2205" s="113"/>
      <c r="X2205" s="113"/>
      <c r="Y2205" s="113"/>
      <c r="Z2205" s="113"/>
      <c r="AA2205" s="113"/>
      <c r="AB2205" s="17" t="s">
        <v>5465</v>
      </c>
      <c r="AC2205" s="17" t="str">
        <f>_xlfn.XLOOKUP(B2205,'INCIDENT-04-27-2026'!E:E,'INCIDENT-04-27-2026'!F:F,"")</f>
        <v/>
      </c>
      <c r="AD2205" s="9"/>
      <c r="AE2205" s="7" t="s">
        <v>5465</v>
      </c>
      <c r="AF2205" s="6" t="str">
        <f>_xlfn.XLOOKUP(B2205,'[13]Input_27-04'!$B:$B,'[13]Input_27-04'!$M:$M,"")</f>
        <v/>
      </c>
      <c r="AG2205" s="7"/>
      <c r="AH2205" s="3"/>
      <c r="AI2205" s="18" t="str">
        <f>_xlfn.XLOOKUP(B2205,'[3]Cells Huawei 27042026 10h'!$B:$B,'[3]Cells Huawei 27042026 10h'!$T:$T,"")</f>
        <v/>
      </c>
      <c r="AJ2205" s="18" t="str">
        <f>_xlfn.XLOOKUP(B2205,'[3]Cells Huawei 27042026 15h'!$B:$B,'[3]Cells Huawei 27042026 15h'!$T:$T,"")</f>
        <v/>
      </c>
      <c r="AK2205" s="18" t="str">
        <f>_xlfn.XLOOKUP(B2205,'[4]cells down 27042026 11h28'!$B:$B,'[4]cells down 27042026 11h28'!$R:$R,"")</f>
        <v/>
      </c>
      <c r="AL2205" s="18" t="str">
        <f>_xlfn.XLOOKUP(B2205,'[4]cells down 27042026 18h01'!$B:$B,'[4]cells down 27042026 18h01'!$R:$R,"")</f>
        <v/>
      </c>
      <c r="AM2205" s="18" t="str">
        <f>_xlfn.XLOOKUP(B2205,'[5]cell downs 27042026 11h'!$B:$B,'[5]cell downs 27042026 11h'!$R:$R,"")</f>
        <v/>
      </c>
      <c r="AN2205" s="18" t="str">
        <f>_xlfn.XLOOKUP(B2205,'[5]cell downs 27042026 17h40'!$B:$B,'[5]cell downs 27042026 17h40'!$R:$R,"")</f>
        <v/>
      </c>
      <c r="AO2205" s="18" t="str">
        <f>_xlfn.XLOOKUP(B2205,'[6]ALL SITES DOWN'!$D:$D,'[6]ALL SITES DOWN'!$J:$J,"")</f>
        <v/>
      </c>
      <c r="AP2205" s="18" t="str">
        <f>_xlfn.XLOOKUP(B2205,'[7]ALL SITES DOWN'!$D:$D,'[7]ALL SITES DOWN'!$J:$J,"")</f>
        <v/>
      </c>
      <c r="AQ2205" s="9" t="str">
        <f>_xlfn.XLOOKUP(B2205,[8]sheet1!$AC:$AC,[8]sheet1!$AF:$AF,"")</f>
        <v/>
      </c>
      <c r="AR2205" s="14"/>
      <c r="AS2205" s="14" t="s">
        <v>5465</v>
      </c>
      <c r="AT2205" s="14" t="str">
        <f>_xlfn.XLOOKUP(B2205,'[9]cell downs 18042026 17h'!$B:$B,'[9]cell downs 18042026 17h'!$B:$B,"")</f>
        <v/>
      </c>
      <c r="AU2205" s="14" t="str">
        <f>_xlfn.XLOOKUP(B2205,'[10]Cells Huawei 19042026 15h'!$B:$B,'[10]Cells Huawei 19042026 15h'!$B:$B,"")</f>
        <v/>
      </c>
      <c r="AV2205" s="9" t="str">
        <f>_xlfn.XLOOKUP(B2205,'[11]cells down 19042026 9H40'!$B:$B,'[11]cells down 19042026 9H40'!$B:$B,"")</f>
        <v/>
      </c>
    </row>
    <row r="2206" spans="1:48" hidden="1" x14ac:dyDescent="0.3">
      <c r="A2206" s="1" t="s">
        <v>4069</v>
      </c>
      <c r="B2206" s="8" t="s">
        <v>4070</v>
      </c>
      <c r="C2206" s="3" t="str">
        <f>_xlfn.XLOOKUP(B2206,'[1]daily break down'!$D:$D,'[1]daily break down'!$E:$E,"")</f>
        <v>OUEST</v>
      </c>
      <c r="D2206" s="1" t="s">
        <v>11</v>
      </c>
      <c r="E2206" s="1" t="s">
        <v>114</v>
      </c>
      <c r="F2206" s="3" t="s">
        <v>102</v>
      </c>
      <c r="G2206" s="1" t="s">
        <v>4071</v>
      </c>
      <c r="H2206" s="27" t="str">
        <f>_xlfn.XLOOKUP(B2206,[2]CALCULATION!$B:$B,[2]CALCULATION!$H:$H,"")</f>
        <v>HUAWEI</v>
      </c>
      <c r="I2206" s="26">
        <v>0</v>
      </c>
      <c r="J2206" s="26">
        <v>0</v>
      </c>
      <c r="K2206" s="26">
        <v>0</v>
      </c>
      <c r="L2206" s="26">
        <v>0</v>
      </c>
      <c r="M2206" s="26">
        <v>0</v>
      </c>
      <c r="N2206" s="26">
        <v>0</v>
      </c>
      <c r="O2206" s="26">
        <v>0</v>
      </c>
      <c r="P2206" s="114" t="s">
        <v>6364</v>
      </c>
      <c r="Q2206" s="42" t="s">
        <v>5538</v>
      </c>
      <c r="R2206" s="42"/>
      <c r="S2206" s="41" t="str" cm="1">
        <f t="array" ref="S2206">IFERROR(_xlfn.IFS(
U2206="MPR ISSUE","PDH",
U2206="BSS Hardware Issue","BSS",
U2206="Sites strategiques, MLL, Pylone, etc.","ENVTECH",
U2206="AKTIVCO DEFAUT GE &amp; POWER Cabinet","AKTIVCO",
U2206="AKTIVCO Coupure ENEO &amp; Baisse de tension","AKTIVCO GRID ONLY",
U2206="Coupure ENEO &amp; Baisse de tension","IHS GRID ONLY",
U2206="Defaut GE &amp; POWER Cabinet","IHS",
U2206="Sharing","Partners",
U2206="Sites strategiques &amp; DataCenter","SST &amp; DC",
U2206="Exclu","Exclu",
U2206="SAT","SAT",
U2206="SPARE-ISSUE","SPARE-ISSUE",
U2206="Fiber CAmtel","TRANS_FO_CAMTEL",
U2206="Fiber AOF","Fiber AOF",
U2206="Projet OCM (HUAWEI)","TRAVAUX-HUAWEI",
U2206="Projet OCM (NOKIA)","TRAVAUX-NOKIA",
U2206="ACCESS-ISSUE","ACCESS-ISSUE",
U2206="Projet OCM (ZTE, NOKIA, autres projets)","TRAVAUX OCM",
U2206="No root CAuse","No root cause",
U2206="ODU HS","PDH",
U2206="IP &amp; VLAN","PDH",
U2206="Warehouse HUAWEI","SPARE-ISSUE",
U2206="SPARE-HS","SPARE-ISSUE",
U2206="Power Telco","BSS",U2206="no impacts","no impacts"
),"")</f>
        <v>No root cause</v>
      </c>
      <c r="T2206" s="41" t="str" cm="1">
        <f t="array" ref="T2206">IFERROR(_xlfn.IFS(
U2206="MPR ISSUE","TX ISSUE",
U2206="BSS Hardware Issue","RAN ISSUE",
U2206="Sites strategiques, MLL, Pylone, etc.","ENVTECH",
U2206="AKTIVCO DEFAUT GE &amp; POWER Cabinet","POWER ISSUE",
U2206="AKTIVCO Coupure ENEO &amp; Baisse de tension","POWER ISSUE",
U2206="Coupure ENEO &amp; Baisse de tension","POWER ISSUE",
U2206="Defaut GE &amp; POWER Cabinet","POWER ISSUE",
U2206="Sharing","POWER ISSUE",
U2206="Sites strategiques &amp; DataCenter","POWER ISSUE",
U2206="Exclu","Exclu",
U2206="SAT","TX ISSUE",
U2206="SPARE-ISSUE","SPARE-ISSUE",
U2206="Fiber CAmtel","TX ISSUE",
U2206="Fiber AOF","TX ISSUE",
U2206="Projet OCM (HUAWEI)","TRAVAUX-HUAWEI",
U2206="Projet OCM (NOKIA)","TRAVAUX -NOKIA",
U2206="ACCESS-ISSUE","ACCESS-ISSUE",
U2206="Projet OCM (ZTE, NOKIA, autres projets)","TRAVAUX OCM",
U2206="No root CAuse","No root cause",
U2206="ODU HS","TX ISSUE",
U2206="IP &amp; VLAN","TX ISSUE",
U2206="Warehouse HUAWEI","SPARE-ISSUE",
U2206="SPARE-HS","SPARE-ISSUE",
U2206="Power Telco","RAN ISSUE",U2206="no impacts","no impacts"
),"")</f>
        <v>No root cause</v>
      </c>
      <c r="U2206" s="68" t="s">
        <v>5691</v>
      </c>
      <c r="V2206" s="41" t="str" cm="1">
        <f t="array" ref="V2206">IFERROR(_xlfn.IFS(
U2206="MPR ISSUE","ACTIVE",
U2206="BSS Hardware Issue","ACTIVE",
U2206="Sites strategiques, MLL, Pylone, etc.","PASSIVE",
U2206="AKTIVCO DEFAUT GE &amp; POWER Cabinet","PASSIVE",
U2206="AKTIVCO Coupure ENEO &amp; Baisse de tension","PASSIVE",
U2206="Coupure ENEO &amp; Baisse de tension","PASSIVE",
U2206="Defaut GE &amp; POWER Cabinet","PASSIVE",
U2206="Sharing","PASSIVE",
U2206="Sites strategiques &amp; DataCenter","PASSIVE",
U2206="Exclu","Exclu",
U2206="SAT","ACTIVE",
U2206="SPARE-ISSUE","SPARE-ISSUE",
U2206="Fiber CAmtel","ACTIVE",
U2206="Fiber AOF","ACTIVE",
U2206="Projet OCM (HUAWEI)","PLANNED WORKS",
U2206="Projet OCM (NOKIA)","PLANNED WORKS",
U2206="ACCESS-ISSUE","ACCESS-ISSUE",
U2206="Projet OCM (ZTE, NOKIA, autres projets)","PLANNED WORKS",
U2206="No root CAuse","No root cause",
U2206="ODU HS","ACTIVE",
U2206="IP &amp; VLAN","ACTIVE",
U2206="Warehouse HUAWEI","SPARE-ISSUE",
U2206="SPARE-HS","SPARE-ISSUE",
U2206="Power Telco","ACTIVE", U2206="no impacts","no impacts"
),"")</f>
        <v>No root cause</v>
      </c>
      <c r="W2206" s="113"/>
      <c r="X2206" s="113"/>
      <c r="Y2206" s="113"/>
      <c r="Z2206" s="113"/>
      <c r="AA2206" s="113"/>
      <c r="AB2206" s="17" t="s">
        <v>5465</v>
      </c>
      <c r="AC2206" s="17" t="str">
        <f>_xlfn.XLOOKUP(B2206,'INCIDENT-04-27-2026'!E:E,'INCIDENT-04-27-2026'!F:F,"")</f>
        <v/>
      </c>
      <c r="AD2206" s="9"/>
      <c r="AE2206" s="7" t="s">
        <v>5465</v>
      </c>
      <c r="AF2206" s="6" t="str">
        <f>_xlfn.XLOOKUP(B2206,'[13]Input_27-04'!$B:$B,'[13]Input_27-04'!$M:$M,"")</f>
        <v/>
      </c>
      <c r="AG2206" s="7"/>
      <c r="AH2206" s="3"/>
      <c r="AI2206" s="18" t="str">
        <f>_xlfn.XLOOKUP(B2206,'[3]Cells Huawei 27042026 10h'!$B:$B,'[3]Cells Huawei 27042026 10h'!$T:$T,"")</f>
        <v/>
      </c>
      <c r="AJ2206" s="18" t="str">
        <f>_xlfn.XLOOKUP(B2206,'[3]Cells Huawei 27042026 15h'!$B:$B,'[3]Cells Huawei 27042026 15h'!$T:$T,"")</f>
        <v/>
      </c>
      <c r="AK2206" s="18" t="str">
        <f>_xlfn.XLOOKUP(B2206,'[4]cells down 27042026 11h28'!$B:$B,'[4]cells down 27042026 11h28'!$R:$R,"")</f>
        <v/>
      </c>
      <c r="AL2206" s="18" t="str">
        <f>_xlfn.XLOOKUP(B2206,'[4]cells down 27042026 18h01'!$B:$B,'[4]cells down 27042026 18h01'!$R:$R,"")</f>
        <v/>
      </c>
      <c r="AM2206" s="18" t="str">
        <f>_xlfn.XLOOKUP(B2206,'[5]cell downs 27042026 11h'!$B:$B,'[5]cell downs 27042026 11h'!$R:$R,"")</f>
        <v/>
      </c>
      <c r="AN2206" s="18" t="str">
        <f>_xlfn.XLOOKUP(B2206,'[5]cell downs 27042026 17h40'!$B:$B,'[5]cell downs 27042026 17h40'!$R:$R,"")</f>
        <v/>
      </c>
      <c r="AO2206" s="18" t="str">
        <f>_xlfn.XLOOKUP(B2206,'[6]ALL SITES DOWN'!$D:$D,'[6]ALL SITES DOWN'!$J:$J,"")</f>
        <v/>
      </c>
      <c r="AP2206" s="18" t="str">
        <f>_xlfn.XLOOKUP(B2206,'[7]ALL SITES DOWN'!$D:$D,'[7]ALL SITES DOWN'!$J:$J,"")</f>
        <v/>
      </c>
      <c r="AQ2206" s="9" t="str">
        <f>_xlfn.XLOOKUP(B2206,[8]sheet1!$AC:$AC,[8]sheet1!$AF:$AF,"")</f>
        <v/>
      </c>
      <c r="AR2206" s="14"/>
      <c r="AS2206" s="14" t="s">
        <v>5465</v>
      </c>
      <c r="AT2206" s="14" t="str">
        <f>_xlfn.XLOOKUP(B2206,'[9]cell downs 18042026 17h'!$B:$B,'[9]cell downs 18042026 17h'!$B:$B,"")</f>
        <v/>
      </c>
      <c r="AU2206" s="14" t="str">
        <f>_xlfn.XLOOKUP(B2206,'[10]Cells Huawei 19042026 15h'!$B:$B,'[10]Cells Huawei 19042026 15h'!$B:$B,"")</f>
        <v/>
      </c>
      <c r="AV2206" s="9" t="str">
        <f>_xlfn.XLOOKUP(B2206,'[11]cells down 19042026 9H40'!$B:$B,'[11]cells down 19042026 9H40'!$B:$B,"")</f>
        <v/>
      </c>
    </row>
    <row r="2207" spans="1:48" hidden="1" x14ac:dyDescent="0.3">
      <c r="A2207" s="1" t="s">
        <v>4072</v>
      </c>
      <c r="B2207" s="8" t="s">
        <v>4073</v>
      </c>
      <c r="C2207" s="3" t="str">
        <f>_xlfn.XLOOKUP(B2207,'[1]daily break down'!$D:$D,'[1]daily break down'!$E:$E,"")</f>
        <v>CENTRE</v>
      </c>
      <c r="D2207" s="1" t="s">
        <v>11</v>
      </c>
      <c r="E2207" s="1" t="s">
        <v>66</v>
      </c>
      <c r="F2207" s="3" t="s">
        <v>226</v>
      </c>
      <c r="G2207" s="1" t="s">
        <v>4072</v>
      </c>
      <c r="H2207" s="29" t="str">
        <f>_xlfn.XLOOKUP(B2207,[2]CALCULATION!$B:$B,[2]CALCULATION!$H:$H,"")</f>
        <v>ZTE</v>
      </c>
      <c r="I2207" s="26">
        <v>0</v>
      </c>
      <c r="J2207" s="26">
        <v>0</v>
      </c>
      <c r="K2207" s="26">
        <v>0</v>
      </c>
      <c r="L2207" s="26">
        <v>0</v>
      </c>
      <c r="M2207" s="26">
        <v>0</v>
      </c>
      <c r="N2207" s="26">
        <v>0</v>
      </c>
      <c r="O2207" s="26">
        <v>0</v>
      </c>
      <c r="P2207" s="114" t="s">
        <v>6364</v>
      </c>
      <c r="Q2207" s="42" t="s">
        <v>5538</v>
      </c>
      <c r="R2207" s="42"/>
      <c r="S2207" s="41" t="str" cm="1">
        <f t="array" ref="S2207">IFERROR(_xlfn.IFS(
U2207="MPR ISSUE","PDH",
U2207="BSS Hardware Issue","BSS",
U2207="Sites strategiques, MLL, Pylone, etc.","ENVTECH",
U2207="AKTIVCO DEFAUT GE &amp; POWER Cabinet","AKTIVCO",
U2207="AKTIVCO Coupure ENEO &amp; Baisse de tension","AKTIVCO GRID ONLY",
U2207="Coupure ENEO &amp; Baisse de tension","IHS GRID ONLY",
U2207="Defaut GE &amp; POWER Cabinet","IHS",
U2207="Sharing","Partners",
U2207="Sites strategiques &amp; DataCenter","SST &amp; DC",
U2207="Exclu","Exclu",
U2207="SAT","SAT",
U2207="SPARE-ISSUE","SPARE-ISSUE",
U2207="Fiber CAmtel","TRANS_FO_CAMTEL",
U2207="Fiber AOF","Fiber AOF",
U2207="Projet OCM (HUAWEI)","TRAVAUX-HUAWEI",
U2207="Projet OCM (NOKIA)","TRAVAUX-NOKIA",
U2207="ACCESS-ISSUE","ACCESS-ISSUE",
U2207="Projet OCM (ZTE, NOKIA, autres projets)","TRAVAUX OCM",
U2207="No root CAuse","No root cause",
U2207="ODU HS","PDH",
U2207="IP &amp; VLAN","PDH",
U2207="Warehouse HUAWEI","SPARE-ISSUE",
U2207="SPARE-HS","SPARE-ISSUE",
U2207="Power Telco","BSS",U2207="no impacts","no impacts"
),"")</f>
        <v>No root cause</v>
      </c>
      <c r="T2207" s="41" t="str" cm="1">
        <f t="array" ref="T2207">IFERROR(_xlfn.IFS(
U2207="MPR ISSUE","TX ISSUE",
U2207="BSS Hardware Issue","RAN ISSUE",
U2207="Sites strategiques, MLL, Pylone, etc.","ENVTECH",
U2207="AKTIVCO DEFAUT GE &amp; POWER Cabinet","POWER ISSUE",
U2207="AKTIVCO Coupure ENEO &amp; Baisse de tension","POWER ISSUE",
U2207="Coupure ENEO &amp; Baisse de tension","POWER ISSUE",
U2207="Defaut GE &amp; POWER Cabinet","POWER ISSUE",
U2207="Sharing","POWER ISSUE",
U2207="Sites strategiques &amp; DataCenter","POWER ISSUE",
U2207="Exclu","Exclu",
U2207="SAT","TX ISSUE",
U2207="SPARE-ISSUE","SPARE-ISSUE",
U2207="Fiber CAmtel","TX ISSUE",
U2207="Fiber AOF","TX ISSUE",
U2207="Projet OCM (HUAWEI)","TRAVAUX-HUAWEI",
U2207="Projet OCM (NOKIA)","TRAVAUX -NOKIA",
U2207="ACCESS-ISSUE","ACCESS-ISSUE",
U2207="Projet OCM (ZTE, NOKIA, autres projets)","TRAVAUX OCM",
U2207="No root CAuse","No root cause",
U2207="ODU HS","TX ISSUE",
U2207="IP &amp; VLAN","TX ISSUE",
U2207="Warehouse HUAWEI","SPARE-ISSUE",
U2207="SPARE-HS","SPARE-ISSUE",
U2207="Power Telco","RAN ISSUE",U2207="no impacts","no impacts"
),"")</f>
        <v>No root cause</v>
      </c>
      <c r="U2207" s="68" t="s">
        <v>5691</v>
      </c>
      <c r="V2207" s="41" t="str" cm="1">
        <f t="array" ref="V2207">IFERROR(_xlfn.IFS(
U2207="MPR ISSUE","ACTIVE",
U2207="BSS Hardware Issue","ACTIVE",
U2207="Sites strategiques, MLL, Pylone, etc.","PASSIVE",
U2207="AKTIVCO DEFAUT GE &amp; POWER Cabinet","PASSIVE",
U2207="AKTIVCO Coupure ENEO &amp; Baisse de tension","PASSIVE",
U2207="Coupure ENEO &amp; Baisse de tension","PASSIVE",
U2207="Defaut GE &amp; POWER Cabinet","PASSIVE",
U2207="Sharing","PASSIVE",
U2207="Sites strategiques &amp; DataCenter","PASSIVE",
U2207="Exclu","Exclu",
U2207="SAT","ACTIVE",
U2207="SPARE-ISSUE","SPARE-ISSUE",
U2207="Fiber CAmtel","ACTIVE",
U2207="Fiber AOF","ACTIVE",
U2207="Projet OCM (HUAWEI)","PLANNED WORKS",
U2207="Projet OCM (NOKIA)","PLANNED WORKS",
U2207="ACCESS-ISSUE","ACCESS-ISSUE",
U2207="Projet OCM (ZTE, NOKIA, autres projets)","PLANNED WORKS",
U2207="No root CAuse","No root cause",
U2207="ODU HS","ACTIVE",
U2207="IP &amp; VLAN","ACTIVE",
U2207="Warehouse HUAWEI","SPARE-ISSUE",
U2207="SPARE-HS","SPARE-ISSUE",
U2207="Power Telco","ACTIVE", U2207="no impacts","no impacts"
),"")</f>
        <v>No root cause</v>
      </c>
      <c r="W2207" s="113"/>
      <c r="X2207" s="113"/>
      <c r="Y2207" s="113"/>
      <c r="Z2207" s="113"/>
      <c r="AA2207" s="113"/>
      <c r="AB2207" s="17" t="s">
        <v>5465</v>
      </c>
      <c r="AC2207" s="17" t="str">
        <f>_xlfn.XLOOKUP(B2207,'INCIDENT-04-27-2026'!E:E,'INCIDENT-04-27-2026'!F:F,"")</f>
        <v/>
      </c>
      <c r="AD2207" s="9"/>
      <c r="AE2207" s="7" t="s">
        <v>5465</v>
      </c>
      <c r="AF2207" s="6" t="str">
        <f>_xlfn.XLOOKUP(B2207,'[13]Input_27-04'!$B:$B,'[13]Input_27-04'!$M:$M,"")</f>
        <v/>
      </c>
      <c r="AG2207" s="7"/>
      <c r="AH2207" s="3"/>
      <c r="AI2207" s="18" t="str">
        <f>_xlfn.XLOOKUP(B2207,'[3]Cells Huawei 27042026 10h'!$B:$B,'[3]Cells Huawei 27042026 10h'!$T:$T,"")</f>
        <v/>
      </c>
      <c r="AJ2207" s="18" t="str">
        <f>_xlfn.XLOOKUP(B2207,'[3]Cells Huawei 27042026 15h'!$B:$B,'[3]Cells Huawei 27042026 15h'!$T:$T,"")</f>
        <v/>
      </c>
      <c r="AK2207" s="18" t="str">
        <f>_xlfn.XLOOKUP(B2207,'[4]cells down 27042026 11h28'!$B:$B,'[4]cells down 27042026 11h28'!$R:$R,"")</f>
        <v/>
      </c>
      <c r="AL2207" s="18" t="str">
        <f>_xlfn.XLOOKUP(B2207,'[4]cells down 27042026 18h01'!$B:$B,'[4]cells down 27042026 18h01'!$R:$R,"")</f>
        <v/>
      </c>
      <c r="AM2207" s="18" t="str">
        <f>_xlfn.XLOOKUP(B2207,'[5]cell downs 27042026 11h'!$B:$B,'[5]cell downs 27042026 11h'!$R:$R,"")</f>
        <v/>
      </c>
      <c r="AN2207" s="18" t="str">
        <f>_xlfn.XLOOKUP(B2207,'[5]cell downs 27042026 17h40'!$B:$B,'[5]cell downs 27042026 17h40'!$R:$R,"")</f>
        <v/>
      </c>
      <c r="AO2207" s="18" t="str">
        <f>_xlfn.XLOOKUP(B2207,'[6]ALL SITES DOWN'!$D:$D,'[6]ALL SITES DOWN'!$J:$J,"")</f>
        <v/>
      </c>
      <c r="AP2207" s="18" t="str">
        <f>_xlfn.XLOOKUP(B2207,'[7]ALL SITES DOWN'!$D:$D,'[7]ALL SITES DOWN'!$J:$J,"")</f>
        <v/>
      </c>
      <c r="AQ2207" s="9" t="str">
        <f>_xlfn.XLOOKUP(B2207,[8]sheet1!$AC:$AC,[8]sheet1!$AF:$AF,"")</f>
        <v/>
      </c>
      <c r="AR2207" s="14"/>
      <c r="AS2207" s="14" t="s">
        <v>5465</v>
      </c>
      <c r="AT2207" s="14" t="str">
        <f>_xlfn.XLOOKUP(B2207,'[9]cell downs 18042026 17h'!$B:$B,'[9]cell downs 18042026 17h'!$B:$B,"")</f>
        <v/>
      </c>
      <c r="AU2207" s="14" t="str">
        <f>_xlfn.XLOOKUP(B2207,'[10]Cells Huawei 19042026 15h'!$B:$B,'[10]Cells Huawei 19042026 15h'!$B:$B,"")</f>
        <v/>
      </c>
      <c r="AV2207" s="9" t="str">
        <f>_xlfn.XLOOKUP(B2207,'[11]cells down 19042026 9H40'!$B:$B,'[11]cells down 19042026 9H40'!$B:$B,"")</f>
        <v/>
      </c>
    </row>
    <row r="2208" spans="1:48" hidden="1" x14ac:dyDescent="0.3">
      <c r="A2208" s="1" t="s">
        <v>4074</v>
      </c>
      <c r="B2208" s="8" t="s">
        <v>4075</v>
      </c>
      <c r="C2208" s="3" t="str">
        <f>_xlfn.XLOOKUP(B2208,'[1]daily break down'!$D:$D,'[1]daily break down'!$E:$E,"")</f>
        <v>OUEST</v>
      </c>
      <c r="D2208" s="1" t="s">
        <v>11</v>
      </c>
      <c r="E2208" s="1" t="s">
        <v>12</v>
      </c>
      <c r="F2208" s="3" t="s">
        <v>102</v>
      </c>
      <c r="G2208" s="1" t="s">
        <v>4074</v>
      </c>
      <c r="H2208" s="27" t="str">
        <f>_xlfn.XLOOKUP(B2208,[2]CALCULATION!$B:$B,[2]CALCULATION!$H:$H,"")</f>
        <v>HUAWEI</v>
      </c>
      <c r="I2208" s="26">
        <v>0</v>
      </c>
      <c r="J2208" s="26">
        <v>0.7403341009551041</v>
      </c>
      <c r="K2208" s="26">
        <v>0</v>
      </c>
      <c r="L2208" s="26">
        <v>0</v>
      </c>
      <c r="M2208" s="26">
        <v>0</v>
      </c>
      <c r="N2208" s="26">
        <v>0</v>
      </c>
      <c r="O2208" s="26">
        <v>0</v>
      </c>
      <c r="P2208" s="114" t="s">
        <v>6364</v>
      </c>
      <c r="Q2208" s="42" t="s">
        <v>5538</v>
      </c>
      <c r="R2208" s="42"/>
      <c r="S2208" s="41" t="str" cm="1">
        <f t="array" ref="S2208">IFERROR(_xlfn.IFS(
U2208="MPR ISSUE","PDH",
U2208="BSS Hardware Issue","BSS",
U2208="Sites strategiques, MLL, Pylone, etc.","ENVTECH",
U2208="AKTIVCO DEFAUT GE &amp; POWER Cabinet","AKTIVCO",
U2208="AKTIVCO Coupure ENEO &amp; Baisse de tension","AKTIVCO GRID ONLY",
U2208="Coupure ENEO &amp; Baisse de tension","IHS GRID ONLY",
U2208="Defaut GE &amp; POWER Cabinet","IHS",
U2208="Sharing","Partners",
U2208="Sites strategiques &amp; DataCenter","SST &amp; DC",
U2208="Exclu","Exclu",
U2208="SAT","SAT",
U2208="SPARE-ISSUE","SPARE-ISSUE",
U2208="Fiber CAmtel","TRANS_FO_CAMTEL",
U2208="Fiber AOF","Fiber AOF",
U2208="Projet OCM (HUAWEI)","TRAVAUX-HUAWEI",
U2208="Projet OCM (NOKIA)","TRAVAUX-NOKIA",
U2208="ACCESS-ISSUE","ACCESS-ISSUE",
U2208="Projet OCM (ZTE, NOKIA, autres projets)","TRAVAUX OCM",
U2208="No root CAuse","No root cause",
U2208="ODU HS","PDH",
U2208="IP &amp; VLAN","PDH",
U2208="Warehouse HUAWEI","SPARE-ISSUE",
U2208="SPARE-HS","SPARE-ISSUE",
U2208="Power Telco","BSS",U2208="no impacts","no impacts"
),"")</f>
        <v>No root cause</v>
      </c>
      <c r="T2208" s="41" t="str" cm="1">
        <f t="array" ref="T2208">IFERROR(_xlfn.IFS(
U2208="MPR ISSUE","TX ISSUE",
U2208="BSS Hardware Issue","RAN ISSUE",
U2208="Sites strategiques, MLL, Pylone, etc.","ENVTECH",
U2208="AKTIVCO DEFAUT GE &amp; POWER Cabinet","POWER ISSUE",
U2208="AKTIVCO Coupure ENEO &amp; Baisse de tension","POWER ISSUE",
U2208="Coupure ENEO &amp; Baisse de tension","POWER ISSUE",
U2208="Defaut GE &amp; POWER Cabinet","POWER ISSUE",
U2208="Sharing","POWER ISSUE",
U2208="Sites strategiques &amp; DataCenter","POWER ISSUE",
U2208="Exclu","Exclu",
U2208="SAT","TX ISSUE",
U2208="SPARE-ISSUE","SPARE-ISSUE",
U2208="Fiber CAmtel","TX ISSUE",
U2208="Fiber AOF","TX ISSUE",
U2208="Projet OCM (HUAWEI)","TRAVAUX-HUAWEI",
U2208="Projet OCM (NOKIA)","TRAVAUX -NOKIA",
U2208="ACCESS-ISSUE","ACCESS-ISSUE",
U2208="Projet OCM (ZTE, NOKIA, autres projets)","TRAVAUX OCM",
U2208="No root CAuse","No root cause",
U2208="ODU HS","TX ISSUE",
U2208="IP &amp; VLAN","TX ISSUE",
U2208="Warehouse HUAWEI","SPARE-ISSUE",
U2208="SPARE-HS","SPARE-ISSUE",
U2208="Power Telco","RAN ISSUE",U2208="no impacts","no impacts"
),"")</f>
        <v>No root cause</v>
      </c>
      <c r="U2208" s="68" t="s">
        <v>5691</v>
      </c>
      <c r="V2208" s="41" t="str" cm="1">
        <f t="array" ref="V2208">IFERROR(_xlfn.IFS(
U2208="MPR ISSUE","ACTIVE",
U2208="BSS Hardware Issue","ACTIVE",
U2208="Sites strategiques, MLL, Pylone, etc.","PASSIVE",
U2208="AKTIVCO DEFAUT GE &amp; POWER Cabinet","PASSIVE",
U2208="AKTIVCO Coupure ENEO &amp; Baisse de tension","PASSIVE",
U2208="Coupure ENEO &amp; Baisse de tension","PASSIVE",
U2208="Defaut GE &amp; POWER Cabinet","PASSIVE",
U2208="Sharing","PASSIVE",
U2208="Sites strategiques &amp; DataCenter","PASSIVE",
U2208="Exclu","Exclu",
U2208="SAT","ACTIVE",
U2208="SPARE-ISSUE","SPARE-ISSUE",
U2208="Fiber CAmtel","ACTIVE",
U2208="Fiber AOF","ACTIVE",
U2208="Projet OCM (HUAWEI)","PLANNED WORKS",
U2208="Projet OCM (NOKIA)","PLANNED WORKS",
U2208="ACCESS-ISSUE","ACCESS-ISSUE",
U2208="Projet OCM (ZTE, NOKIA, autres projets)","PLANNED WORKS",
U2208="No root CAuse","No root cause",
U2208="ODU HS","ACTIVE",
U2208="IP &amp; VLAN","ACTIVE",
U2208="Warehouse HUAWEI","SPARE-ISSUE",
U2208="SPARE-HS","SPARE-ISSUE",
U2208="Power Telco","ACTIVE", U2208="no impacts","no impacts"
),"")</f>
        <v>No root cause</v>
      </c>
      <c r="W2208" s="113"/>
      <c r="X2208" s="113"/>
      <c r="Y2208" s="113"/>
      <c r="Z2208" s="113"/>
      <c r="AA2208" s="113"/>
      <c r="AB2208" s="17" t="s">
        <v>5465</v>
      </c>
      <c r="AC2208" s="17" t="str">
        <f>_xlfn.XLOOKUP(B2208,'INCIDENT-04-27-2026'!E:E,'INCIDENT-04-27-2026'!F:F,"")</f>
        <v/>
      </c>
      <c r="AD2208" s="9"/>
      <c r="AE2208" s="7" t="s">
        <v>5465</v>
      </c>
      <c r="AF2208" s="6" t="str">
        <f>_xlfn.XLOOKUP(B2208,'[13]Input_27-04'!$B:$B,'[13]Input_27-04'!$M:$M,"")</f>
        <v/>
      </c>
      <c r="AG2208" s="7"/>
      <c r="AH2208" s="3"/>
      <c r="AI2208" s="18" t="str">
        <f>_xlfn.XLOOKUP(B2208,'[3]Cells Huawei 27042026 10h'!$B:$B,'[3]Cells Huawei 27042026 10h'!$T:$T,"")</f>
        <v/>
      </c>
      <c r="AJ2208" s="18" t="str">
        <f>_xlfn.XLOOKUP(B2208,'[3]Cells Huawei 27042026 15h'!$B:$B,'[3]Cells Huawei 27042026 15h'!$T:$T,"")</f>
        <v/>
      </c>
      <c r="AK2208" s="18" t="str">
        <f>_xlfn.XLOOKUP(B2208,'[4]cells down 27042026 11h28'!$B:$B,'[4]cells down 27042026 11h28'!$R:$R,"")</f>
        <v/>
      </c>
      <c r="AL2208" s="18" t="str">
        <f>_xlfn.XLOOKUP(B2208,'[4]cells down 27042026 18h01'!$B:$B,'[4]cells down 27042026 18h01'!$R:$R,"")</f>
        <v/>
      </c>
      <c r="AM2208" s="18" t="str">
        <f>_xlfn.XLOOKUP(B2208,'[5]cell downs 27042026 11h'!$B:$B,'[5]cell downs 27042026 11h'!$R:$R,"")</f>
        <v/>
      </c>
      <c r="AN2208" s="18" t="str">
        <f>_xlfn.XLOOKUP(B2208,'[5]cell downs 27042026 17h40'!$B:$B,'[5]cell downs 27042026 17h40'!$R:$R,"")</f>
        <v/>
      </c>
      <c r="AO2208" s="18" t="str">
        <f>_xlfn.XLOOKUP(B2208,'[6]ALL SITES DOWN'!$D:$D,'[6]ALL SITES DOWN'!$J:$J,"")</f>
        <v/>
      </c>
      <c r="AP2208" s="18" t="str">
        <f>_xlfn.XLOOKUP(B2208,'[7]ALL SITES DOWN'!$D:$D,'[7]ALL SITES DOWN'!$J:$J,"")</f>
        <v/>
      </c>
      <c r="AQ2208" s="9" t="str">
        <f>_xlfn.XLOOKUP(B2208,[8]sheet1!$AC:$AC,[8]sheet1!$AF:$AF,"")</f>
        <v/>
      </c>
      <c r="AR2208" s="14"/>
      <c r="AS2208" s="14" t="s">
        <v>5465</v>
      </c>
      <c r="AT2208" s="14" t="str">
        <f>_xlfn.XLOOKUP(B2208,'[9]cell downs 18042026 17h'!$B:$B,'[9]cell downs 18042026 17h'!$B:$B,"")</f>
        <v/>
      </c>
      <c r="AU2208" s="14" t="str">
        <f>_xlfn.XLOOKUP(B2208,'[10]Cells Huawei 19042026 15h'!$B:$B,'[10]Cells Huawei 19042026 15h'!$B:$B,"")</f>
        <v/>
      </c>
      <c r="AV2208" s="9" t="str">
        <f>_xlfn.XLOOKUP(B2208,'[11]cells down 19042026 9H40'!$B:$B,'[11]cells down 19042026 9H40'!$B:$B,"")</f>
        <v/>
      </c>
    </row>
    <row r="2209" spans="1:48" hidden="1" x14ac:dyDescent="0.3">
      <c r="A2209" s="1" t="s">
        <v>4076</v>
      </c>
      <c r="B2209" s="8" t="s">
        <v>4077</v>
      </c>
      <c r="C2209" s="3" t="str">
        <f>_xlfn.XLOOKUP(B2209,'[1]daily break down'!$D:$D,'[1]daily break down'!$E:$E,"")</f>
        <v>LITTORAL</v>
      </c>
      <c r="D2209" s="1" t="s">
        <v>11</v>
      </c>
      <c r="E2209" s="1" t="s">
        <v>12</v>
      </c>
      <c r="F2209" s="3" t="s">
        <v>31</v>
      </c>
      <c r="G2209" s="1" t="s">
        <v>4076</v>
      </c>
      <c r="H2209" s="29" t="str">
        <f>_xlfn.XLOOKUP(B2209,[2]CALCULATION!$B:$B,[2]CALCULATION!$H:$H,"")</f>
        <v>ZTE</v>
      </c>
      <c r="I2209" s="26">
        <v>0</v>
      </c>
      <c r="J2209" s="26">
        <v>0</v>
      </c>
      <c r="K2209" s="26">
        <v>0</v>
      </c>
      <c r="L2209" s="26">
        <v>0</v>
      </c>
      <c r="M2209" s="26">
        <v>0</v>
      </c>
      <c r="N2209" s="26">
        <v>0</v>
      </c>
      <c r="O2209" s="26">
        <v>0</v>
      </c>
      <c r="P2209" s="114" t="s">
        <v>6364</v>
      </c>
      <c r="Q2209" s="42" t="s">
        <v>5538</v>
      </c>
      <c r="R2209" s="42"/>
      <c r="S2209" s="41" t="str" cm="1">
        <f t="array" ref="S2209">IFERROR(_xlfn.IFS(
U2209="MPR ISSUE","PDH",
U2209="BSS Hardware Issue","BSS",
U2209="Sites strategiques, MLL, Pylone, etc.","ENVTECH",
U2209="AKTIVCO DEFAUT GE &amp; POWER Cabinet","AKTIVCO",
U2209="AKTIVCO Coupure ENEO &amp; Baisse de tension","AKTIVCO GRID ONLY",
U2209="Coupure ENEO &amp; Baisse de tension","IHS GRID ONLY",
U2209="Defaut GE &amp; POWER Cabinet","IHS",
U2209="Sharing","Partners",
U2209="Sites strategiques &amp; DataCenter","SST &amp; DC",
U2209="Exclu","Exclu",
U2209="SAT","SAT",
U2209="SPARE-ISSUE","SPARE-ISSUE",
U2209="Fiber CAmtel","TRANS_FO_CAMTEL",
U2209="Fiber AOF","Fiber AOF",
U2209="Projet OCM (HUAWEI)","TRAVAUX-HUAWEI",
U2209="Projet OCM (NOKIA)","TRAVAUX-NOKIA",
U2209="ACCESS-ISSUE","ACCESS-ISSUE",
U2209="Projet OCM (ZTE, NOKIA, autres projets)","TRAVAUX OCM",
U2209="No root CAuse","No root cause",
U2209="ODU HS","PDH",
U2209="IP &amp; VLAN","PDH",
U2209="Warehouse HUAWEI","SPARE-ISSUE",
U2209="SPARE-HS","SPARE-ISSUE",
U2209="Power Telco","BSS",U2209="no impacts","no impacts"
),"")</f>
        <v>No root cause</v>
      </c>
      <c r="T2209" s="41" t="str" cm="1">
        <f t="array" ref="T2209">IFERROR(_xlfn.IFS(
U2209="MPR ISSUE","TX ISSUE",
U2209="BSS Hardware Issue","RAN ISSUE",
U2209="Sites strategiques, MLL, Pylone, etc.","ENVTECH",
U2209="AKTIVCO DEFAUT GE &amp; POWER Cabinet","POWER ISSUE",
U2209="AKTIVCO Coupure ENEO &amp; Baisse de tension","POWER ISSUE",
U2209="Coupure ENEO &amp; Baisse de tension","POWER ISSUE",
U2209="Defaut GE &amp; POWER Cabinet","POWER ISSUE",
U2209="Sharing","POWER ISSUE",
U2209="Sites strategiques &amp; DataCenter","POWER ISSUE",
U2209="Exclu","Exclu",
U2209="SAT","TX ISSUE",
U2209="SPARE-ISSUE","SPARE-ISSUE",
U2209="Fiber CAmtel","TX ISSUE",
U2209="Fiber AOF","TX ISSUE",
U2209="Projet OCM (HUAWEI)","TRAVAUX-HUAWEI",
U2209="Projet OCM (NOKIA)","TRAVAUX -NOKIA",
U2209="ACCESS-ISSUE","ACCESS-ISSUE",
U2209="Projet OCM (ZTE, NOKIA, autres projets)","TRAVAUX OCM",
U2209="No root CAuse","No root cause",
U2209="ODU HS","TX ISSUE",
U2209="IP &amp; VLAN","TX ISSUE",
U2209="Warehouse HUAWEI","SPARE-ISSUE",
U2209="SPARE-HS","SPARE-ISSUE",
U2209="Power Telco","RAN ISSUE",U2209="no impacts","no impacts"
),"")</f>
        <v>No root cause</v>
      </c>
      <c r="U2209" s="68" t="s">
        <v>5691</v>
      </c>
      <c r="V2209" s="41" t="str" cm="1">
        <f t="array" ref="V2209">IFERROR(_xlfn.IFS(
U2209="MPR ISSUE","ACTIVE",
U2209="BSS Hardware Issue","ACTIVE",
U2209="Sites strategiques, MLL, Pylone, etc.","PASSIVE",
U2209="AKTIVCO DEFAUT GE &amp; POWER Cabinet","PASSIVE",
U2209="AKTIVCO Coupure ENEO &amp; Baisse de tension","PASSIVE",
U2209="Coupure ENEO &amp; Baisse de tension","PASSIVE",
U2209="Defaut GE &amp; POWER Cabinet","PASSIVE",
U2209="Sharing","PASSIVE",
U2209="Sites strategiques &amp; DataCenter","PASSIVE",
U2209="Exclu","Exclu",
U2209="SAT","ACTIVE",
U2209="SPARE-ISSUE","SPARE-ISSUE",
U2209="Fiber CAmtel","ACTIVE",
U2209="Fiber AOF","ACTIVE",
U2209="Projet OCM (HUAWEI)","PLANNED WORKS",
U2209="Projet OCM (NOKIA)","PLANNED WORKS",
U2209="ACCESS-ISSUE","ACCESS-ISSUE",
U2209="Projet OCM (ZTE, NOKIA, autres projets)","PLANNED WORKS",
U2209="No root CAuse","No root cause",
U2209="ODU HS","ACTIVE",
U2209="IP &amp; VLAN","ACTIVE",
U2209="Warehouse HUAWEI","SPARE-ISSUE",
U2209="SPARE-HS","SPARE-ISSUE",
U2209="Power Telco","ACTIVE", U2209="no impacts","no impacts"
),"")</f>
        <v>No root cause</v>
      </c>
      <c r="W2209" s="113"/>
      <c r="X2209" s="113"/>
      <c r="Y2209" s="113"/>
      <c r="Z2209" s="113"/>
      <c r="AA2209" s="113"/>
      <c r="AB2209" s="17" t="s">
        <v>5465</v>
      </c>
      <c r="AC2209" s="17" t="str">
        <f>_xlfn.XLOOKUP(B2209,'INCIDENT-04-27-2026'!E:E,'INCIDENT-04-27-2026'!F:F,"")</f>
        <v/>
      </c>
      <c r="AD2209" s="9"/>
      <c r="AE2209" s="7" t="s">
        <v>5465</v>
      </c>
      <c r="AF2209" s="6" t="str">
        <f>_xlfn.XLOOKUP(B2209,'[13]Input_27-04'!$B:$B,'[13]Input_27-04'!$M:$M,"")</f>
        <v/>
      </c>
      <c r="AG2209" s="7"/>
      <c r="AH2209" s="3"/>
      <c r="AI2209" s="18" t="str">
        <f>_xlfn.XLOOKUP(B2209,'[3]Cells Huawei 27042026 10h'!$B:$B,'[3]Cells Huawei 27042026 10h'!$T:$T,"")</f>
        <v/>
      </c>
      <c r="AJ2209" s="18" t="str">
        <f>_xlfn.XLOOKUP(B2209,'[3]Cells Huawei 27042026 15h'!$B:$B,'[3]Cells Huawei 27042026 15h'!$T:$T,"")</f>
        <v/>
      </c>
      <c r="AK2209" s="18" t="str">
        <f>_xlfn.XLOOKUP(B2209,'[4]cells down 27042026 11h28'!$B:$B,'[4]cells down 27042026 11h28'!$R:$R,"")</f>
        <v/>
      </c>
      <c r="AL2209" s="18" t="str">
        <f>_xlfn.XLOOKUP(B2209,'[4]cells down 27042026 18h01'!$B:$B,'[4]cells down 27042026 18h01'!$R:$R,"")</f>
        <v/>
      </c>
      <c r="AM2209" s="18" t="str">
        <f>_xlfn.XLOOKUP(B2209,'[5]cell downs 27042026 11h'!$B:$B,'[5]cell downs 27042026 11h'!$R:$R,"")</f>
        <v/>
      </c>
      <c r="AN2209" s="18" t="str">
        <f>_xlfn.XLOOKUP(B2209,'[5]cell downs 27042026 17h40'!$B:$B,'[5]cell downs 27042026 17h40'!$R:$R,"")</f>
        <v/>
      </c>
      <c r="AO2209" s="18" t="str">
        <f>_xlfn.XLOOKUP(B2209,'[6]ALL SITES DOWN'!$D:$D,'[6]ALL SITES DOWN'!$J:$J,"")</f>
        <v/>
      </c>
      <c r="AP2209" s="18" t="str">
        <f>_xlfn.XLOOKUP(B2209,'[7]ALL SITES DOWN'!$D:$D,'[7]ALL SITES DOWN'!$J:$J,"")</f>
        <v/>
      </c>
      <c r="AQ2209" s="9" t="str">
        <f>_xlfn.XLOOKUP(B2209,[8]sheet1!$AC:$AC,[8]sheet1!$AF:$AF,"")</f>
        <v/>
      </c>
      <c r="AR2209" s="14"/>
      <c r="AS2209" s="14" t="s">
        <v>5465</v>
      </c>
      <c r="AT2209" s="14" t="str">
        <f>_xlfn.XLOOKUP(B2209,'[9]cell downs 18042026 17h'!$B:$B,'[9]cell downs 18042026 17h'!$B:$B,"")</f>
        <v/>
      </c>
      <c r="AU2209" s="14" t="str">
        <f>_xlfn.XLOOKUP(B2209,'[10]Cells Huawei 19042026 15h'!$B:$B,'[10]Cells Huawei 19042026 15h'!$B:$B,"")</f>
        <v/>
      </c>
      <c r="AV2209" s="9" t="str">
        <f>_xlfn.XLOOKUP(B2209,'[11]cells down 19042026 9H40'!$B:$B,'[11]cells down 19042026 9H40'!$B:$B,"")</f>
        <v/>
      </c>
    </row>
    <row r="2210" spans="1:48" hidden="1" x14ac:dyDescent="0.3">
      <c r="A2210" s="1" t="s">
        <v>4078</v>
      </c>
      <c r="B2210" s="8" t="s">
        <v>4079</v>
      </c>
      <c r="C2210" s="3" t="str">
        <f>_xlfn.XLOOKUP(B2210,'[1]daily break down'!$D:$D,'[1]daily break down'!$E:$E,"")</f>
        <v>LITTORAL</v>
      </c>
      <c r="D2210" s="1" t="s">
        <v>11</v>
      </c>
      <c r="E2210" s="1" t="s">
        <v>12</v>
      </c>
      <c r="F2210" s="3" t="s">
        <v>31</v>
      </c>
      <c r="G2210" s="1" t="s">
        <v>4076</v>
      </c>
      <c r="H2210" s="29" t="str">
        <f>_xlfn.XLOOKUP(B2210,[2]CALCULATION!$B:$B,[2]CALCULATION!$H:$H,"")</f>
        <v>ZTE</v>
      </c>
      <c r="I2210" s="26">
        <v>0</v>
      </c>
      <c r="J2210" s="26">
        <v>0</v>
      </c>
      <c r="K2210" s="26">
        <v>0</v>
      </c>
      <c r="L2210" s="26">
        <v>0</v>
      </c>
      <c r="M2210" s="26">
        <v>0</v>
      </c>
      <c r="N2210" s="26">
        <v>0</v>
      </c>
      <c r="O2210" s="26">
        <v>0</v>
      </c>
      <c r="P2210" s="114" t="s">
        <v>6364</v>
      </c>
      <c r="Q2210" s="42" t="s">
        <v>5538</v>
      </c>
      <c r="R2210" s="42"/>
      <c r="S2210" s="41" t="str" cm="1">
        <f t="array" ref="S2210">IFERROR(_xlfn.IFS(
U2210="MPR ISSUE","PDH",
U2210="BSS Hardware Issue","BSS",
U2210="Sites strategiques, MLL, Pylone, etc.","ENVTECH",
U2210="AKTIVCO DEFAUT GE &amp; POWER Cabinet","AKTIVCO",
U2210="AKTIVCO Coupure ENEO &amp; Baisse de tension","AKTIVCO GRID ONLY",
U2210="Coupure ENEO &amp; Baisse de tension","IHS GRID ONLY",
U2210="Defaut GE &amp; POWER Cabinet","IHS",
U2210="Sharing","Partners",
U2210="Sites strategiques &amp; DataCenter","SST &amp; DC",
U2210="Exclu","Exclu",
U2210="SAT","SAT",
U2210="SPARE-ISSUE","SPARE-ISSUE",
U2210="Fiber CAmtel","TRANS_FO_CAMTEL",
U2210="Fiber AOF","Fiber AOF",
U2210="Projet OCM (HUAWEI)","TRAVAUX-HUAWEI",
U2210="Projet OCM (NOKIA)","TRAVAUX-NOKIA",
U2210="ACCESS-ISSUE","ACCESS-ISSUE",
U2210="Projet OCM (ZTE, NOKIA, autres projets)","TRAVAUX OCM",
U2210="No root CAuse","No root cause",
U2210="ODU HS","PDH",
U2210="IP &amp; VLAN","PDH",
U2210="Warehouse HUAWEI","SPARE-ISSUE",
U2210="SPARE-HS","SPARE-ISSUE",
U2210="Power Telco","BSS",U2210="no impacts","no impacts"
),"")</f>
        <v>No root cause</v>
      </c>
      <c r="T2210" s="41" t="str" cm="1">
        <f t="array" ref="T2210">IFERROR(_xlfn.IFS(
U2210="MPR ISSUE","TX ISSUE",
U2210="BSS Hardware Issue","RAN ISSUE",
U2210="Sites strategiques, MLL, Pylone, etc.","ENVTECH",
U2210="AKTIVCO DEFAUT GE &amp; POWER Cabinet","POWER ISSUE",
U2210="AKTIVCO Coupure ENEO &amp; Baisse de tension","POWER ISSUE",
U2210="Coupure ENEO &amp; Baisse de tension","POWER ISSUE",
U2210="Defaut GE &amp; POWER Cabinet","POWER ISSUE",
U2210="Sharing","POWER ISSUE",
U2210="Sites strategiques &amp; DataCenter","POWER ISSUE",
U2210="Exclu","Exclu",
U2210="SAT","TX ISSUE",
U2210="SPARE-ISSUE","SPARE-ISSUE",
U2210="Fiber CAmtel","TX ISSUE",
U2210="Fiber AOF","TX ISSUE",
U2210="Projet OCM (HUAWEI)","TRAVAUX-HUAWEI",
U2210="Projet OCM (NOKIA)","TRAVAUX -NOKIA",
U2210="ACCESS-ISSUE","ACCESS-ISSUE",
U2210="Projet OCM (ZTE, NOKIA, autres projets)","TRAVAUX OCM",
U2210="No root CAuse","No root cause",
U2210="ODU HS","TX ISSUE",
U2210="IP &amp; VLAN","TX ISSUE",
U2210="Warehouse HUAWEI","SPARE-ISSUE",
U2210="SPARE-HS","SPARE-ISSUE",
U2210="Power Telco","RAN ISSUE",U2210="no impacts","no impacts"
),"")</f>
        <v>No root cause</v>
      </c>
      <c r="U2210" s="68" t="s">
        <v>5691</v>
      </c>
      <c r="V2210" s="41" t="str" cm="1">
        <f t="array" ref="V2210">IFERROR(_xlfn.IFS(
U2210="MPR ISSUE","ACTIVE",
U2210="BSS Hardware Issue","ACTIVE",
U2210="Sites strategiques, MLL, Pylone, etc.","PASSIVE",
U2210="AKTIVCO DEFAUT GE &amp; POWER Cabinet","PASSIVE",
U2210="AKTIVCO Coupure ENEO &amp; Baisse de tension","PASSIVE",
U2210="Coupure ENEO &amp; Baisse de tension","PASSIVE",
U2210="Defaut GE &amp; POWER Cabinet","PASSIVE",
U2210="Sharing","PASSIVE",
U2210="Sites strategiques &amp; DataCenter","PASSIVE",
U2210="Exclu","Exclu",
U2210="SAT","ACTIVE",
U2210="SPARE-ISSUE","SPARE-ISSUE",
U2210="Fiber CAmtel","ACTIVE",
U2210="Fiber AOF","ACTIVE",
U2210="Projet OCM (HUAWEI)","PLANNED WORKS",
U2210="Projet OCM (NOKIA)","PLANNED WORKS",
U2210="ACCESS-ISSUE","ACCESS-ISSUE",
U2210="Projet OCM (ZTE, NOKIA, autres projets)","PLANNED WORKS",
U2210="No root CAuse","No root cause",
U2210="ODU HS","ACTIVE",
U2210="IP &amp; VLAN","ACTIVE",
U2210="Warehouse HUAWEI","SPARE-ISSUE",
U2210="SPARE-HS","SPARE-ISSUE",
U2210="Power Telco","ACTIVE", U2210="no impacts","no impacts"
),"")</f>
        <v>No root cause</v>
      </c>
      <c r="W2210" s="113"/>
      <c r="X2210" s="113"/>
      <c r="Y2210" s="113"/>
      <c r="Z2210" s="113"/>
      <c r="AA2210" s="113"/>
      <c r="AB2210" s="17" t="s">
        <v>5465</v>
      </c>
      <c r="AC2210" s="17" t="str">
        <f>_xlfn.XLOOKUP(B2210,'INCIDENT-04-27-2026'!E:E,'INCIDENT-04-27-2026'!F:F,"")</f>
        <v/>
      </c>
      <c r="AD2210" s="9"/>
      <c r="AE2210" s="7" t="s">
        <v>5465</v>
      </c>
      <c r="AF2210" s="6" t="str">
        <f>_xlfn.XLOOKUP(B2210,'[13]Input_27-04'!$B:$B,'[13]Input_27-04'!$M:$M,"")</f>
        <v/>
      </c>
      <c r="AG2210" s="7"/>
      <c r="AH2210" s="3"/>
      <c r="AI2210" s="18" t="str">
        <f>_xlfn.XLOOKUP(B2210,'[3]Cells Huawei 27042026 10h'!$B:$B,'[3]Cells Huawei 27042026 10h'!$T:$T,"")</f>
        <v/>
      </c>
      <c r="AJ2210" s="18" t="str">
        <f>_xlfn.XLOOKUP(B2210,'[3]Cells Huawei 27042026 15h'!$B:$B,'[3]Cells Huawei 27042026 15h'!$T:$T,"")</f>
        <v/>
      </c>
      <c r="AK2210" s="18" t="str">
        <f>_xlfn.XLOOKUP(B2210,'[4]cells down 27042026 11h28'!$B:$B,'[4]cells down 27042026 11h28'!$R:$R,"")</f>
        <v/>
      </c>
      <c r="AL2210" s="18" t="str">
        <f>_xlfn.XLOOKUP(B2210,'[4]cells down 27042026 18h01'!$B:$B,'[4]cells down 27042026 18h01'!$R:$R,"")</f>
        <v/>
      </c>
      <c r="AM2210" s="18" t="str">
        <f>_xlfn.XLOOKUP(B2210,'[5]cell downs 27042026 11h'!$B:$B,'[5]cell downs 27042026 11h'!$R:$R,"")</f>
        <v/>
      </c>
      <c r="AN2210" s="18" t="str">
        <f>_xlfn.XLOOKUP(B2210,'[5]cell downs 27042026 17h40'!$B:$B,'[5]cell downs 27042026 17h40'!$R:$R,"")</f>
        <v/>
      </c>
      <c r="AO2210" s="18" t="str">
        <f>_xlfn.XLOOKUP(B2210,'[6]ALL SITES DOWN'!$D:$D,'[6]ALL SITES DOWN'!$J:$J,"")</f>
        <v/>
      </c>
      <c r="AP2210" s="18" t="str">
        <f>_xlfn.XLOOKUP(B2210,'[7]ALL SITES DOWN'!$D:$D,'[7]ALL SITES DOWN'!$J:$J,"")</f>
        <v/>
      </c>
      <c r="AQ2210" s="9" t="str">
        <f>_xlfn.XLOOKUP(B2210,[8]sheet1!$AC:$AC,[8]sheet1!$AF:$AF,"")</f>
        <v/>
      </c>
      <c r="AR2210" s="14"/>
      <c r="AS2210" s="14" t="s">
        <v>5465</v>
      </c>
      <c r="AT2210" s="14" t="str">
        <f>_xlfn.XLOOKUP(B2210,'[9]cell downs 18042026 17h'!$B:$B,'[9]cell downs 18042026 17h'!$B:$B,"")</f>
        <v/>
      </c>
      <c r="AU2210" s="14" t="str">
        <f>_xlfn.XLOOKUP(B2210,'[10]Cells Huawei 19042026 15h'!$B:$B,'[10]Cells Huawei 19042026 15h'!$B:$B,"")</f>
        <v/>
      </c>
      <c r="AV2210" s="9" t="str">
        <f>_xlfn.XLOOKUP(B2210,'[11]cells down 19042026 9H40'!$B:$B,'[11]cells down 19042026 9H40'!$B:$B,"")</f>
        <v/>
      </c>
    </row>
    <row r="2211" spans="1:48" hidden="1" x14ac:dyDescent="0.3">
      <c r="A2211" s="1" t="s">
        <v>4080</v>
      </c>
      <c r="B2211" s="8" t="s">
        <v>4081</v>
      </c>
      <c r="C2211" s="3" t="str">
        <f>_xlfn.XLOOKUP(B2211,'[1]daily break down'!$D:$D,'[1]daily break down'!$E:$E,"")</f>
        <v>CENTRE</v>
      </c>
      <c r="D2211" s="1" t="s">
        <v>11</v>
      </c>
      <c r="E2211" s="1" t="s">
        <v>12</v>
      </c>
      <c r="F2211" s="3" t="s">
        <v>37</v>
      </c>
      <c r="G2211" s="1" t="s">
        <v>1578</v>
      </c>
      <c r="H2211" s="29" t="str">
        <f>_xlfn.XLOOKUP(B2211,[2]CALCULATION!$B:$B,[2]CALCULATION!$H:$H,"")</f>
        <v>ZTE</v>
      </c>
      <c r="I2211" s="26">
        <v>0</v>
      </c>
      <c r="J2211" s="26">
        <v>0</v>
      </c>
      <c r="K2211" s="26">
        <v>0</v>
      </c>
      <c r="L2211" s="26">
        <v>0</v>
      </c>
      <c r="M2211" s="26">
        <v>0</v>
      </c>
      <c r="N2211" s="26">
        <v>0</v>
      </c>
      <c r="O2211" s="26">
        <v>0</v>
      </c>
      <c r="P2211" s="114" t="s">
        <v>6364</v>
      </c>
      <c r="Q2211" s="42" t="s">
        <v>5538</v>
      </c>
      <c r="R2211" s="42"/>
      <c r="S2211" s="41" t="str" cm="1">
        <f t="array" ref="S2211">IFERROR(_xlfn.IFS(
U2211="MPR ISSUE","PDH",
U2211="BSS Hardware Issue","BSS",
U2211="Sites strategiques, MLL, Pylone, etc.","ENVTECH",
U2211="AKTIVCO DEFAUT GE &amp; POWER Cabinet","AKTIVCO",
U2211="AKTIVCO Coupure ENEO &amp; Baisse de tension","AKTIVCO GRID ONLY",
U2211="Coupure ENEO &amp; Baisse de tension","IHS GRID ONLY",
U2211="Defaut GE &amp; POWER Cabinet","IHS",
U2211="Sharing","Partners",
U2211="Sites strategiques &amp; DataCenter","SST &amp; DC",
U2211="Exclu","Exclu",
U2211="SAT","SAT",
U2211="SPARE-ISSUE","SPARE-ISSUE",
U2211="Fiber CAmtel","TRANS_FO_CAMTEL",
U2211="Fiber AOF","Fiber AOF",
U2211="Projet OCM (HUAWEI)","TRAVAUX-HUAWEI",
U2211="Projet OCM (NOKIA)","TRAVAUX-NOKIA",
U2211="ACCESS-ISSUE","ACCESS-ISSUE",
U2211="Projet OCM (ZTE, NOKIA, autres projets)","TRAVAUX OCM",
U2211="No root CAuse","No root cause",
U2211="ODU HS","PDH",
U2211="IP &amp; VLAN","PDH",
U2211="Warehouse HUAWEI","SPARE-ISSUE",
U2211="SPARE-HS","SPARE-ISSUE",
U2211="Power Telco","BSS",U2211="no impacts","no impacts"
),"")</f>
        <v>No root cause</v>
      </c>
      <c r="T2211" s="41" t="str" cm="1">
        <f t="array" ref="T2211">IFERROR(_xlfn.IFS(
U2211="MPR ISSUE","TX ISSUE",
U2211="BSS Hardware Issue","RAN ISSUE",
U2211="Sites strategiques, MLL, Pylone, etc.","ENVTECH",
U2211="AKTIVCO DEFAUT GE &amp; POWER Cabinet","POWER ISSUE",
U2211="AKTIVCO Coupure ENEO &amp; Baisse de tension","POWER ISSUE",
U2211="Coupure ENEO &amp; Baisse de tension","POWER ISSUE",
U2211="Defaut GE &amp; POWER Cabinet","POWER ISSUE",
U2211="Sharing","POWER ISSUE",
U2211="Sites strategiques &amp; DataCenter","POWER ISSUE",
U2211="Exclu","Exclu",
U2211="SAT","TX ISSUE",
U2211="SPARE-ISSUE","SPARE-ISSUE",
U2211="Fiber CAmtel","TX ISSUE",
U2211="Fiber AOF","TX ISSUE",
U2211="Projet OCM (HUAWEI)","TRAVAUX-HUAWEI",
U2211="Projet OCM (NOKIA)","TRAVAUX -NOKIA",
U2211="ACCESS-ISSUE","ACCESS-ISSUE",
U2211="Projet OCM (ZTE, NOKIA, autres projets)","TRAVAUX OCM",
U2211="No root CAuse","No root cause",
U2211="ODU HS","TX ISSUE",
U2211="IP &amp; VLAN","TX ISSUE",
U2211="Warehouse HUAWEI","SPARE-ISSUE",
U2211="SPARE-HS","SPARE-ISSUE",
U2211="Power Telco","RAN ISSUE",U2211="no impacts","no impacts"
),"")</f>
        <v>No root cause</v>
      </c>
      <c r="U2211" s="68" t="s">
        <v>5691</v>
      </c>
      <c r="V2211" s="41" t="str" cm="1">
        <f t="array" ref="V2211">IFERROR(_xlfn.IFS(
U2211="MPR ISSUE","ACTIVE",
U2211="BSS Hardware Issue","ACTIVE",
U2211="Sites strategiques, MLL, Pylone, etc.","PASSIVE",
U2211="AKTIVCO DEFAUT GE &amp; POWER Cabinet","PASSIVE",
U2211="AKTIVCO Coupure ENEO &amp; Baisse de tension","PASSIVE",
U2211="Coupure ENEO &amp; Baisse de tension","PASSIVE",
U2211="Defaut GE &amp; POWER Cabinet","PASSIVE",
U2211="Sharing","PASSIVE",
U2211="Sites strategiques &amp; DataCenter","PASSIVE",
U2211="Exclu","Exclu",
U2211="SAT","ACTIVE",
U2211="SPARE-ISSUE","SPARE-ISSUE",
U2211="Fiber CAmtel","ACTIVE",
U2211="Fiber AOF","ACTIVE",
U2211="Projet OCM (HUAWEI)","PLANNED WORKS",
U2211="Projet OCM (NOKIA)","PLANNED WORKS",
U2211="ACCESS-ISSUE","ACCESS-ISSUE",
U2211="Projet OCM (ZTE, NOKIA, autres projets)","PLANNED WORKS",
U2211="No root CAuse","No root cause",
U2211="ODU HS","ACTIVE",
U2211="IP &amp; VLAN","ACTIVE",
U2211="Warehouse HUAWEI","SPARE-ISSUE",
U2211="SPARE-HS","SPARE-ISSUE",
U2211="Power Telco","ACTIVE", U2211="no impacts","no impacts"
),"")</f>
        <v>No root cause</v>
      </c>
      <c r="W2211" s="113"/>
      <c r="X2211" s="113"/>
      <c r="Y2211" s="113"/>
      <c r="Z2211" s="113"/>
      <c r="AA2211" s="113"/>
      <c r="AB2211" s="17" t="s">
        <v>5465</v>
      </c>
      <c r="AC2211" s="17" t="str">
        <f>_xlfn.XLOOKUP(B2211,'INCIDENT-04-27-2026'!E:E,'INCIDENT-04-27-2026'!F:F,"")</f>
        <v/>
      </c>
      <c r="AD2211" s="9"/>
      <c r="AE2211" s="7" t="s">
        <v>5465</v>
      </c>
      <c r="AF2211" s="6" t="str">
        <f>_xlfn.XLOOKUP(B2211,'[13]Input_27-04'!$B:$B,'[13]Input_27-04'!$M:$M,"")</f>
        <v/>
      </c>
      <c r="AG2211" s="7"/>
      <c r="AH2211" s="3"/>
      <c r="AI2211" s="18" t="str">
        <f>_xlfn.XLOOKUP(B2211,'[3]Cells Huawei 27042026 10h'!$B:$B,'[3]Cells Huawei 27042026 10h'!$T:$T,"")</f>
        <v/>
      </c>
      <c r="AJ2211" s="18" t="str">
        <f>_xlfn.XLOOKUP(B2211,'[3]Cells Huawei 27042026 15h'!$B:$B,'[3]Cells Huawei 27042026 15h'!$T:$T,"")</f>
        <v/>
      </c>
      <c r="AK2211" s="18" t="str">
        <f>_xlfn.XLOOKUP(B2211,'[4]cells down 27042026 11h28'!$B:$B,'[4]cells down 27042026 11h28'!$R:$R,"")</f>
        <v/>
      </c>
      <c r="AL2211" s="18" t="str">
        <f>_xlfn.XLOOKUP(B2211,'[4]cells down 27042026 18h01'!$B:$B,'[4]cells down 27042026 18h01'!$R:$R,"")</f>
        <v/>
      </c>
      <c r="AM2211" s="18" t="str">
        <f>_xlfn.XLOOKUP(B2211,'[5]cell downs 27042026 11h'!$B:$B,'[5]cell downs 27042026 11h'!$R:$R,"")</f>
        <v/>
      </c>
      <c r="AN2211" s="18" t="str">
        <f>_xlfn.XLOOKUP(B2211,'[5]cell downs 27042026 17h40'!$B:$B,'[5]cell downs 27042026 17h40'!$R:$R,"")</f>
        <v/>
      </c>
      <c r="AO2211" s="18" t="str">
        <f>_xlfn.XLOOKUP(B2211,'[6]ALL SITES DOWN'!$D:$D,'[6]ALL SITES DOWN'!$J:$J,"")</f>
        <v/>
      </c>
      <c r="AP2211" s="18" t="str">
        <f>_xlfn.XLOOKUP(B2211,'[7]ALL SITES DOWN'!$D:$D,'[7]ALL SITES DOWN'!$J:$J,"")</f>
        <v/>
      </c>
      <c r="AQ2211" s="9" t="str">
        <f>_xlfn.XLOOKUP(B2211,[8]sheet1!$AC:$AC,[8]sheet1!$AF:$AF,"")</f>
        <v/>
      </c>
      <c r="AR2211" s="14"/>
      <c r="AS2211" s="14" t="s">
        <v>5465</v>
      </c>
      <c r="AT2211" s="14" t="str">
        <f>_xlfn.XLOOKUP(B2211,'[9]cell downs 18042026 17h'!$B:$B,'[9]cell downs 18042026 17h'!$B:$B,"")</f>
        <v/>
      </c>
      <c r="AU2211" s="14" t="str">
        <f>_xlfn.XLOOKUP(B2211,'[10]Cells Huawei 19042026 15h'!$B:$B,'[10]Cells Huawei 19042026 15h'!$B:$B,"")</f>
        <v/>
      </c>
      <c r="AV2211" s="9" t="str">
        <f>_xlfn.XLOOKUP(B2211,'[11]cells down 19042026 9H40'!$B:$B,'[11]cells down 19042026 9H40'!$B:$B,"")</f>
        <v/>
      </c>
    </row>
    <row r="2212" spans="1:48" hidden="1" x14ac:dyDescent="0.3">
      <c r="A2212" s="1" t="s">
        <v>4082</v>
      </c>
      <c r="B2212" s="8" t="s">
        <v>4083</v>
      </c>
      <c r="C2212" s="3" t="str">
        <f>_xlfn.XLOOKUP(B2212,'[1]daily break down'!$D:$D,'[1]daily break down'!$E:$E,"")</f>
        <v>CENTRE</v>
      </c>
      <c r="D2212" s="1" t="s">
        <v>21</v>
      </c>
      <c r="E2212" s="1" t="s">
        <v>89</v>
      </c>
      <c r="F2212" s="3" t="s">
        <v>37</v>
      </c>
      <c r="G2212" s="1" t="s">
        <v>4082</v>
      </c>
      <c r="H2212" s="29" t="str">
        <f>_xlfn.XLOOKUP(B2212,[2]CALCULATION!$B:$B,[2]CALCULATION!$H:$H,"")</f>
        <v>ZTE</v>
      </c>
      <c r="I2212" s="26">
        <v>0</v>
      </c>
      <c r="J2212" s="26">
        <v>0</v>
      </c>
      <c r="K2212" s="26">
        <v>0</v>
      </c>
      <c r="L2212" s="26">
        <v>0</v>
      </c>
      <c r="M2212" s="26">
        <v>0</v>
      </c>
      <c r="N2212" s="26">
        <v>0</v>
      </c>
      <c r="O2212" s="26">
        <v>0</v>
      </c>
      <c r="P2212" s="114" t="s">
        <v>6364</v>
      </c>
      <c r="Q2212" s="42" t="s">
        <v>5538</v>
      </c>
      <c r="R2212" s="42"/>
      <c r="S2212" s="41" t="str" cm="1">
        <f t="array" ref="S2212">IFERROR(_xlfn.IFS(
U2212="MPR ISSUE","PDH",
U2212="BSS Hardware Issue","BSS",
U2212="Sites strategiques, MLL, Pylone, etc.","ENVTECH",
U2212="AKTIVCO DEFAUT GE &amp; POWER Cabinet","AKTIVCO",
U2212="AKTIVCO Coupure ENEO &amp; Baisse de tension","AKTIVCO GRID ONLY",
U2212="Coupure ENEO &amp; Baisse de tension","IHS GRID ONLY",
U2212="Defaut GE &amp; POWER Cabinet","IHS",
U2212="Sharing","Partners",
U2212="Sites strategiques &amp; DataCenter","SST &amp; DC",
U2212="Exclu","Exclu",
U2212="SAT","SAT",
U2212="SPARE-ISSUE","SPARE-ISSUE",
U2212="Fiber CAmtel","TRANS_FO_CAMTEL",
U2212="Fiber AOF","Fiber AOF",
U2212="Projet OCM (HUAWEI)","TRAVAUX-HUAWEI",
U2212="Projet OCM (NOKIA)","TRAVAUX-NOKIA",
U2212="ACCESS-ISSUE","ACCESS-ISSUE",
U2212="Projet OCM (ZTE, NOKIA, autres projets)","TRAVAUX OCM",
U2212="No root CAuse","No root cause",
U2212="ODU HS","PDH",
U2212="IP &amp; VLAN","PDH",
U2212="Warehouse HUAWEI","SPARE-ISSUE",
U2212="SPARE-HS","SPARE-ISSUE",
U2212="Power Telco","BSS",U2212="no impacts","no impacts"
),"")</f>
        <v>No root cause</v>
      </c>
      <c r="T2212" s="41" t="str" cm="1">
        <f t="array" ref="T2212">IFERROR(_xlfn.IFS(
U2212="MPR ISSUE","TX ISSUE",
U2212="BSS Hardware Issue","RAN ISSUE",
U2212="Sites strategiques, MLL, Pylone, etc.","ENVTECH",
U2212="AKTIVCO DEFAUT GE &amp; POWER Cabinet","POWER ISSUE",
U2212="AKTIVCO Coupure ENEO &amp; Baisse de tension","POWER ISSUE",
U2212="Coupure ENEO &amp; Baisse de tension","POWER ISSUE",
U2212="Defaut GE &amp; POWER Cabinet","POWER ISSUE",
U2212="Sharing","POWER ISSUE",
U2212="Sites strategiques &amp; DataCenter","POWER ISSUE",
U2212="Exclu","Exclu",
U2212="SAT","TX ISSUE",
U2212="SPARE-ISSUE","SPARE-ISSUE",
U2212="Fiber CAmtel","TX ISSUE",
U2212="Fiber AOF","TX ISSUE",
U2212="Projet OCM (HUAWEI)","TRAVAUX-HUAWEI",
U2212="Projet OCM (NOKIA)","TRAVAUX -NOKIA",
U2212="ACCESS-ISSUE","ACCESS-ISSUE",
U2212="Projet OCM (ZTE, NOKIA, autres projets)","TRAVAUX OCM",
U2212="No root CAuse","No root cause",
U2212="ODU HS","TX ISSUE",
U2212="IP &amp; VLAN","TX ISSUE",
U2212="Warehouse HUAWEI","SPARE-ISSUE",
U2212="SPARE-HS","SPARE-ISSUE",
U2212="Power Telco","RAN ISSUE",U2212="no impacts","no impacts"
),"")</f>
        <v>No root cause</v>
      </c>
      <c r="U2212" s="68" t="s">
        <v>5691</v>
      </c>
      <c r="V2212" s="41" t="str" cm="1">
        <f t="array" ref="V2212">IFERROR(_xlfn.IFS(
U2212="MPR ISSUE","ACTIVE",
U2212="BSS Hardware Issue","ACTIVE",
U2212="Sites strategiques, MLL, Pylone, etc.","PASSIVE",
U2212="AKTIVCO DEFAUT GE &amp; POWER Cabinet","PASSIVE",
U2212="AKTIVCO Coupure ENEO &amp; Baisse de tension","PASSIVE",
U2212="Coupure ENEO &amp; Baisse de tension","PASSIVE",
U2212="Defaut GE &amp; POWER Cabinet","PASSIVE",
U2212="Sharing","PASSIVE",
U2212="Sites strategiques &amp; DataCenter","PASSIVE",
U2212="Exclu","Exclu",
U2212="SAT","ACTIVE",
U2212="SPARE-ISSUE","SPARE-ISSUE",
U2212="Fiber CAmtel","ACTIVE",
U2212="Fiber AOF","ACTIVE",
U2212="Projet OCM (HUAWEI)","PLANNED WORKS",
U2212="Projet OCM (NOKIA)","PLANNED WORKS",
U2212="ACCESS-ISSUE","ACCESS-ISSUE",
U2212="Projet OCM (ZTE, NOKIA, autres projets)","PLANNED WORKS",
U2212="No root CAuse","No root cause",
U2212="ODU HS","ACTIVE",
U2212="IP &amp; VLAN","ACTIVE",
U2212="Warehouse HUAWEI","SPARE-ISSUE",
U2212="SPARE-HS","SPARE-ISSUE",
U2212="Power Telco","ACTIVE", U2212="no impacts","no impacts"
),"")</f>
        <v>No root cause</v>
      </c>
      <c r="W2212" s="113"/>
      <c r="X2212" s="113"/>
      <c r="Y2212" s="113"/>
      <c r="Z2212" s="113"/>
      <c r="AA2212" s="113"/>
      <c r="AB2212" s="17" t="s">
        <v>5465</v>
      </c>
      <c r="AC2212" s="17" t="str">
        <f>_xlfn.XLOOKUP(B2212,'INCIDENT-04-27-2026'!E:E,'INCIDENT-04-27-2026'!F:F,"")</f>
        <v/>
      </c>
      <c r="AD2212" s="9"/>
      <c r="AE2212" s="7" t="s">
        <v>5465</v>
      </c>
      <c r="AF2212" s="6" t="str">
        <f>_xlfn.XLOOKUP(B2212,'[13]Input_27-04'!$B:$B,'[13]Input_27-04'!$M:$M,"")</f>
        <v/>
      </c>
      <c r="AG2212" s="7"/>
      <c r="AH2212" s="3"/>
      <c r="AI2212" s="18" t="str">
        <f>_xlfn.XLOOKUP(B2212,'[3]Cells Huawei 27042026 10h'!$B:$B,'[3]Cells Huawei 27042026 10h'!$T:$T,"")</f>
        <v/>
      </c>
      <c r="AJ2212" s="18" t="str">
        <f>_xlfn.XLOOKUP(B2212,'[3]Cells Huawei 27042026 15h'!$B:$B,'[3]Cells Huawei 27042026 15h'!$T:$T,"")</f>
        <v/>
      </c>
      <c r="AK2212" s="18" t="str">
        <f>_xlfn.XLOOKUP(B2212,'[4]cells down 27042026 11h28'!$B:$B,'[4]cells down 27042026 11h28'!$R:$R,"")</f>
        <v/>
      </c>
      <c r="AL2212" s="18" t="str">
        <f>_xlfn.XLOOKUP(B2212,'[4]cells down 27042026 18h01'!$B:$B,'[4]cells down 27042026 18h01'!$R:$R,"")</f>
        <v/>
      </c>
      <c r="AM2212" s="18" t="str">
        <f>_xlfn.XLOOKUP(B2212,'[5]cell downs 27042026 11h'!$B:$B,'[5]cell downs 27042026 11h'!$R:$R,"")</f>
        <v/>
      </c>
      <c r="AN2212" s="18" t="str">
        <f>_xlfn.XLOOKUP(B2212,'[5]cell downs 27042026 17h40'!$B:$B,'[5]cell downs 27042026 17h40'!$R:$R,"")</f>
        <v/>
      </c>
      <c r="AO2212" s="18" t="str">
        <f>_xlfn.XLOOKUP(B2212,'[6]ALL SITES DOWN'!$D:$D,'[6]ALL SITES DOWN'!$J:$J,"")</f>
        <v/>
      </c>
      <c r="AP2212" s="18" t="str">
        <f>_xlfn.XLOOKUP(B2212,'[7]ALL SITES DOWN'!$D:$D,'[7]ALL SITES DOWN'!$J:$J,"")</f>
        <v/>
      </c>
      <c r="AQ2212" s="9" t="str">
        <f>_xlfn.XLOOKUP(B2212,[8]sheet1!$AC:$AC,[8]sheet1!$AF:$AF,"")</f>
        <v/>
      </c>
      <c r="AR2212" s="14"/>
      <c r="AS2212" s="14" t="s">
        <v>5465</v>
      </c>
      <c r="AT2212" s="14" t="str">
        <f>_xlfn.XLOOKUP(B2212,'[9]cell downs 18042026 17h'!$B:$B,'[9]cell downs 18042026 17h'!$B:$B,"")</f>
        <v/>
      </c>
      <c r="AU2212" s="14" t="str">
        <f>_xlfn.XLOOKUP(B2212,'[10]Cells Huawei 19042026 15h'!$B:$B,'[10]Cells Huawei 19042026 15h'!$B:$B,"")</f>
        <v/>
      </c>
      <c r="AV2212" s="9" t="str">
        <f>_xlfn.XLOOKUP(B2212,'[11]cells down 19042026 9H40'!$B:$B,'[11]cells down 19042026 9H40'!$B:$B,"")</f>
        <v/>
      </c>
    </row>
    <row r="2213" spans="1:48" hidden="1" x14ac:dyDescent="0.3">
      <c r="A2213" s="1" t="s">
        <v>4086</v>
      </c>
      <c r="B2213" s="8" t="s">
        <v>4087</v>
      </c>
      <c r="C2213" s="3" t="str">
        <f>_xlfn.XLOOKUP(B2213,'[1]daily break down'!$D:$D,'[1]daily break down'!$E:$E,"")</f>
        <v>LITTORAL</v>
      </c>
      <c r="D2213" s="1" t="s">
        <v>11</v>
      </c>
      <c r="E2213" s="1" t="s">
        <v>12</v>
      </c>
      <c r="F2213" s="3" t="s">
        <v>31</v>
      </c>
      <c r="G2213" s="1" t="s">
        <v>3689</v>
      </c>
      <c r="H2213" s="29" t="str">
        <f>_xlfn.XLOOKUP(B2213,[2]CALCULATION!$B:$B,[2]CALCULATION!$H:$H,"")</f>
        <v>ZTE</v>
      </c>
      <c r="I2213" s="26">
        <v>0</v>
      </c>
      <c r="J2213" s="26">
        <v>0</v>
      </c>
      <c r="K2213" s="26">
        <v>0</v>
      </c>
      <c r="L2213" s="26">
        <v>0</v>
      </c>
      <c r="M2213" s="26">
        <v>0</v>
      </c>
      <c r="N2213" s="26">
        <v>0</v>
      </c>
      <c r="O2213" s="26">
        <v>0</v>
      </c>
      <c r="P2213" s="114" t="s">
        <v>6364</v>
      </c>
      <c r="Q2213" s="42" t="s">
        <v>5538</v>
      </c>
      <c r="R2213" s="42"/>
      <c r="S2213" s="41" t="str" cm="1">
        <f t="array" ref="S2213">IFERROR(_xlfn.IFS(
U2213="MPR ISSUE","PDH",
U2213="BSS Hardware Issue","BSS",
U2213="Sites strategiques, MLL, Pylone, etc.","ENVTECH",
U2213="AKTIVCO DEFAUT GE &amp; POWER Cabinet","AKTIVCO",
U2213="AKTIVCO Coupure ENEO &amp; Baisse de tension","AKTIVCO GRID ONLY",
U2213="Coupure ENEO &amp; Baisse de tension","IHS GRID ONLY",
U2213="Defaut GE &amp; POWER Cabinet","IHS",
U2213="Sharing","Partners",
U2213="Sites strategiques &amp; DataCenter","SST &amp; DC",
U2213="Exclu","Exclu",
U2213="SAT","SAT",
U2213="SPARE-ISSUE","SPARE-ISSUE",
U2213="Fiber CAmtel","TRANS_FO_CAMTEL",
U2213="Fiber AOF","Fiber AOF",
U2213="Projet OCM (HUAWEI)","TRAVAUX-HUAWEI",
U2213="Projet OCM (NOKIA)","TRAVAUX-NOKIA",
U2213="ACCESS-ISSUE","ACCESS-ISSUE",
U2213="Projet OCM (ZTE, NOKIA, autres projets)","TRAVAUX OCM",
U2213="No root CAuse","No root cause",
U2213="ODU HS","PDH",
U2213="IP &amp; VLAN","PDH",
U2213="Warehouse HUAWEI","SPARE-ISSUE",
U2213="SPARE-HS","SPARE-ISSUE",
U2213="Power Telco","BSS",U2213="no impacts","no impacts"
),"")</f>
        <v>No root cause</v>
      </c>
      <c r="T2213" s="41" t="str" cm="1">
        <f t="array" ref="T2213">IFERROR(_xlfn.IFS(
U2213="MPR ISSUE","TX ISSUE",
U2213="BSS Hardware Issue","RAN ISSUE",
U2213="Sites strategiques, MLL, Pylone, etc.","ENVTECH",
U2213="AKTIVCO DEFAUT GE &amp; POWER Cabinet","POWER ISSUE",
U2213="AKTIVCO Coupure ENEO &amp; Baisse de tension","POWER ISSUE",
U2213="Coupure ENEO &amp; Baisse de tension","POWER ISSUE",
U2213="Defaut GE &amp; POWER Cabinet","POWER ISSUE",
U2213="Sharing","POWER ISSUE",
U2213="Sites strategiques &amp; DataCenter","POWER ISSUE",
U2213="Exclu","Exclu",
U2213="SAT","TX ISSUE",
U2213="SPARE-ISSUE","SPARE-ISSUE",
U2213="Fiber CAmtel","TX ISSUE",
U2213="Fiber AOF","TX ISSUE",
U2213="Projet OCM (HUAWEI)","TRAVAUX-HUAWEI",
U2213="Projet OCM (NOKIA)","TRAVAUX -NOKIA",
U2213="ACCESS-ISSUE","ACCESS-ISSUE",
U2213="Projet OCM (ZTE, NOKIA, autres projets)","TRAVAUX OCM",
U2213="No root CAuse","No root cause",
U2213="ODU HS","TX ISSUE",
U2213="IP &amp; VLAN","TX ISSUE",
U2213="Warehouse HUAWEI","SPARE-ISSUE",
U2213="SPARE-HS","SPARE-ISSUE",
U2213="Power Telco","RAN ISSUE",U2213="no impacts","no impacts"
),"")</f>
        <v>No root cause</v>
      </c>
      <c r="U2213" s="68" t="s">
        <v>5691</v>
      </c>
      <c r="V2213" s="41" t="str" cm="1">
        <f t="array" ref="V2213">IFERROR(_xlfn.IFS(
U2213="MPR ISSUE","ACTIVE",
U2213="BSS Hardware Issue","ACTIVE",
U2213="Sites strategiques, MLL, Pylone, etc.","PASSIVE",
U2213="AKTIVCO DEFAUT GE &amp; POWER Cabinet","PASSIVE",
U2213="AKTIVCO Coupure ENEO &amp; Baisse de tension","PASSIVE",
U2213="Coupure ENEO &amp; Baisse de tension","PASSIVE",
U2213="Defaut GE &amp; POWER Cabinet","PASSIVE",
U2213="Sharing","PASSIVE",
U2213="Sites strategiques &amp; DataCenter","PASSIVE",
U2213="Exclu","Exclu",
U2213="SAT","ACTIVE",
U2213="SPARE-ISSUE","SPARE-ISSUE",
U2213="Fiber CAmtel","ACTIVE",
U2213="Fiber AOF","ACTIVE",
U2213="Projet OCM (HUAWEI)","PLANNED WORKS",
U2213="Projet OCM (NOKIA)","PLANNED WORKS",
U2213="ACCESS-ISSUE","ACCESS-ISSUE",
U2213="Projet OCM (ZTE, NOKIA, autres projets)","PLANNED WORKS",
U2213="No root CAuse","No root cause",
U2213="ODU HS","ACTIVE",
U2213="IP &amp; VLAN","ACTIVE",
U2213="Warehouse HUAWEI","SPARE-ISSUE",
U2213="SPARE-HS","SPARE-ISSUE",
U2213="Power Telco","ACTIVE", U2213="no impacts","no impacts"
),"")</f>
        <v>No root cause</v>
      </c>
      <c r="W2213" s="113"/>
      <c r="X2213" s="113"/>
      <c r="Y2213" s="113"/>
      <c r="Z2213" s="113"/>
      <c r="AA2213" s="113"/>
      <c r="AB2213" s="17" t="s">
        <v>5465</v>
      </c>
      <c r="AC2213" s="17" t="str">
        <f>_xlfn.XLOOKUP(B2213,'INCIDENT-04-27-2026'!E:E,'INCIDENT-04-27-2026'!F:F,"")</f>
        <v/>
      </c>
      <c r="AD2213" s="9"/>
      <c r="AE2213" s="7" t="s">
        <v>5465</v>
      </c>
      <c r="AF2213" s="6" t="str">
        <f>_xlfn.XLOOKUP(B2213,'[13]Input_27-04'!$B:$B,'[13]Input_27-04'!$M:$M,"")</f>
        <v/>
      </c>
      <c r="AG2213" s="7"/>
      <c r="AH2213" s="3"/>
      <c r="AI2213" s="18" t="str">
        <f>_xlfn.XLOOKUP(B2213,'[3]Cells Huawei 27042026 10h'!$B:$B,'[3]Cells Huawei 27042026 10h'!$T:$T,"")</f>
        <v/>
      </c>
      <c r="AJ2213" s="18" t="str">
        <f>_xlfn.XLOOKUP(B2213,'[3]Cells Huawei 27042026 15h'!$B:$B,'[3]Cells Huawei 27042026 15h'!$T:$T,"")</f>
        <v/>
      </c>
      <c r="AK2213" s="18" t="str">
        <f>_xlfn.XLOOKUP(B2213,'[4]cells down 27042026 11h28'!$B:$B,'[4]cells down 27042026 11h28'!$R:$R,"")</f>
        <v/>
      </c>
      <c r="AL2213" s="18" t="str">
        <f>_xlfn.XLOOKUP(B2213,'[4]cells down 27042026 18h01'!$B:$B,'[4]cells down 27042026 18h01'!$R:$R,"")</f>
        <v/>
      </c>
      <c r="AM2213" s="18" t="str">
        <f>_xlfn.XLOOKUP(B2213,'[5]cell downs 27042026 11h'!$B:$B,'[5]cell downs 27042026 11h'!$R:$R,"")</f>
        <v/>
      </c>
      <c r="AN2213" s="18" t="str">
        <f>_xlfn.XLOOKUP(B2213,'[5]cell downs 27042026 17h40'!$B:$B,'[5]cell downs 27042026 17h40'!$R:$R,"")</f>
        <v/>
      </c>
      <c r="AO2213" s="18" t="str">
        <f>_xlfn.XLOOKUP(B2213,'[6]ALL SITES DOWN'!$D:$D,'[6]ALL SITES DOWN'!$J:$J,"")</f>
        <v/>
      </c>
      <c r="AP2213" s="18" t="str">
        <f>_xlfn.XLOOKUP(B2213,'[7]ALL SITES DOWN'!$D:$D,'[7]ALL SITES DOWN'!$J:$J,"")</f>
        <v/>
      </c>
      <c r="AQ2213" s="9" t="str">
        <f>_xlfn.XLOOKUP(B2213,[8]sheet1!$AC:$AC,[8]sheet1!$AF:$AF,"")</f>
        <v/>
      </c>
      <c r="AR2213" s="14"/>
      <c r="AS2213" s="14" t="s">
        <v>5465</v>
      </c>
      <c r="AT2213" s="14" t="str">
        <f>_xlfn.XLOOKUP(B2213,'[9]cell downs 18042026 17h'!$B:$B,'[9]cell downs 18042026 17h'!$B:$B,"")</f>
        <v/>
      </c>
      <c r="AU2213" s="14" t="str">
        <f>_xlfn.XLOOKUP(B2213,'[10]Cells Huawei 19042026 15h'!$B:$B,'[10]Cells Huawei 19042026 15h'!$B:$B,"")</f>
        <v/>
      </c>
      <c r="AV2213" s="9" t="str">
        <f>_xlfn.XLOOKUP(B2213,'[11]cells down 19042026 9H40'!$B:$B,'[11]cells down 19042026 9H40'!$B:$B,"")</f>
        <v/>
      </c>
    </row>
    <row r="2214" spans="1:48" hidden="1" x14ac:dyDescent="0.3">
      <c r="A2214" s="1" t="s">
        <v>3969</v>
      </c>
      <c r="B2214" s="8" t="s">
        <v>3970</v>
      </c>
      <c r="C2214" s="3" t="str">
        <f>_xlfn.XLOOKUP(B2214,'[1]daily break down'!$D:$D,'[1]daily break down'!$E:$E,"")</f>
        <v>NORD-OUEST</v>
      </c>
      <c r="D2214" s="1" t="s">
        <v>11</v>
      </c>
      <c r="E2214" s="1"/>
      <c r="F2214" s="3" t="s">
        <v>51</v>
      </c>
      <c r="G2214" s="1" t="s">
        <v>3966</v>
      </c>
      <c r="H2214" s="27" t="str">
        <f>_xlfn.XLOOKUP(B2214,[2]CALCULATION!$B:$B,[2]CALCULATION!$H:$H,"")</f>
        <v>HUAWEI</v>
      </c>
      <c r="I2214" s="26">
        <v>2.50243983871382</v>
      </c>
      <c r="J2214" s="26">
        <v>12.248650241272939</v>
      </c>
      <c r="K2214" s="26">
        <v>0</v>
      </c>
      <c r="L2214" s="26">
        <v>0</v>
      </c>
      <c r="M2214" s="26">
        <v>0.3554352757873831</v>
      </c>
      <c r="N2214" s="26">
        <v>2.5181882128680808</v>
      </c>
      <c r="O2214" s="26">
        <v>0</v>
      </c>
      <c r="P2214" s="114" t="s">
        <v>6364</v>
      </c>
      <c r="Q2214" s="42" t="s">
        <v>6353</v>
      </c>
      <c r="R2214" s="42"/>
      <c r="S2214" s="41" t="str" cm="1">
        <f t="array" ref="S2214">IFERROR(_xlfn.IFS(
U2214="MPR ISSUE","PDH",
U2214="BSS Hardware Issue","BSS",
U2214="Sites strategiques, MLL, Pylone, etc.","ENVTECH",
U2214="AKTIVCO DEFAUT GE &amp; POWER Cabinet","AKTIVCO",
U2214="AKTIVCO Coupure ENEO &amp; Baisse de tension","AKTIVCO GRID ONLY",
U2214="Coupure ENEO &amp; Baisse de tension","IHS GRID ONLY",
U2214="Defaut GE &amp; POWER Cabinet","IHS",
U2214="Sharing","Partners",
U2214="Sites strategiques &amp; DataCenter","SST &amp; DC",
U2214="Exclu","Exclu",
U2214="SAT","SAT",
U2214="SPARE-ISSUE","SPARE-ISSUE",
U2214="Fiber CAmtel","TRANS_FO_CAMTEL",
U2214="Fiber AOF","Fiber AOF",
U2214="Projet OCM (HUAWEI)","TRAVAUX-HUAWEI",
U2214="Projet OCM (NOKIA)","TRAVAUX-NOKIA",
U2214="ACCESS-ISSUE","ACCESS-ISSUE",
U2214="Projet OCM (ZTE, NOKIA, autres projets)","TRAVAUX OCM",
U2214="No root CAuse","No root cause",
U2214="ODU HS","PDH",
U2214="IP &amp; VLAN","PDH",
U2214="Warehouse HUAWEI","SPARE-ISSUE",
U2214="SPARE-HS","SPARE-ISSUE",
U2214="Power Telco","BSS",U2214="no impacts","no impacts"
),"")</f>
        <v/>
      </c>
      <c r="T2214" s="41" t="str" cm="1">
        <f t="array" ref="T2214">IFERROR(_xlfn.IFS(
U2214="MPR ISSUE","TX ISSUE",
U2214="BSS Hardware Issue","RAN ISSUE",
U2214="Sites strategiques, MLL, Pylone, etc.","ENVTECH",
U2214="AKTIVCO DEFAUT GE &amp; POWER Cabinet","POWER ISSUE",
U2214="AKTIVCO Coupure ENEO &amp; Baisse de tension","POWER ISSUE",
U2214="Coupure ENEO &amp; Baisse de tension","POWER ISSUE",
U2214="Defaut GE &amp; POWER Cabinet","POWER ISSUE",
U2214="Sharing","POWER ISSUE",
U2214="Sites strategiques &amp; DataCenter","POWER ISSUE",
U2214="Exclu","Exclu",
U2214="SAT","TX ISSUE",
U2214="SPARE-ISSUE","SPARE-ISSUE",
U2214="Fiber CAmtel","TX ISSUE",
U2214="Fiber AOF","TX ISSUE",
U2214="Projet OCM (HUAWEI)","TRAVAUX-HUAWEI",
U2214="Projet OCM (NOKIA)","TRAVAUX -NOKIA",
U2214="ACCESS-ISSUE","ACCESS-ISSUE",
U2214="Projet OCM (ZTE, NOKIA, autres projets)","TRAVAUX OCM",
U2214="No root CAuse","No root cause",
U2214="ODU HS","TX ISSUE",
U2214="IP &amp; VLAN","TX ISSUE",
U2214="Warehouse HUAWEI","SPARE-ISSUE",
U2214="SPARE-HS","SPARE-ISSUE",
U2214="Power Telco","RAN ISSUE",U2214="no impacts","no impacts"
),"")</f>
        <v/>
      </c>
      <c r="U2214" s="68"/>
      <c r="V2214" s="41" t="str" cm="1">
        <f t="array" ref="V2214">IFERROR(_xlfn.IFS(
U2214="MPR ISSUE","ACTIVE",
U2214="BSS Hardware Issue","ACTIVE",
U2214="Sites strategiques, MLL, Pylone, etc.","PASSIVE",
U2214="AKTIVCO DEFAUT GE &amp; POWER Cabinet","PASSIVE",
U2214="AKTIVCO Coupure ENEO &amp; Baisse de tension","PASSIVE",
U2214="Coupure ENEO &amp; Baisse de tension","PASSIVE",
U2214="Defaut GE &amp; POWER Cabinet","PASSIVE",
U2214="Sharing","PASSIVE",
U2214="Sites strategiques &amp; DataCenter","PASSIVE",
U2214="Exclu","Exclu",
U2214="SAT","ACTIVE",
U2214="SPARE-ISSUE","SPARE-ISSUE",
U2214="Fiber CAmtel","ACTIVE",
U2214="Fiber AOF","ACTIVE",
U2214="Projet OCM (HUAWEI)","PLANNED WORKS",
U2214="Projet OCM (NOKIA)","PLANNED WORKS",
U2214="ACCESS-ISSUE","ACCESS-ISSUE",
U2214="Projet OCM (ZTE, NOKIA, autres projets)","PLANNED WORKS",
U2214="No root CAuse","No root cause",
U2214="ODU HS","ACTIVE",
U2214="IP &amp; VLAN","ACTIVE",
U2214="Warehouse HUAWEI","SPARE-ISSUE",
U2214="SPARE-HS","SPARE-ISSUE",
U2214="Power Telco","ACTIVE", U2214="no impacts","no impacts"
),"")</f>
        <v/>
      </c>
      <c r="W2214" s="113"/>
      <c r="X2214" s="113"/>
      <c r="Y2214" s="113"/>
      <c r="Z2214" s="113"/>
      <c r="AA2214" s="113"/>
      <c r="AB2214" s="17" t="s">
        <v>5465</v>
      </c>
      <c r="AC2214" s="17" t="str">
        <f>_xlfn.XLOOKUP(B2214,'INCIDENT-04-27-2026'!E:E,'INCIDENT-04-27-2026'!F:F,"")</f>
        <v/>
      </c>
      <c r="AD2214" s="9"/>
      <c r="AE2214" s="7" t="s">
        <v>5465</v>
      </c>
      <c r="AF2214" s="6" t="str">
        <f>_xlfn.XLOOKUP(B2214,'[13]Input_27-04'!$B:$B,'[13]Input_27-04'!$M:$M,"")</f>
        <v/>
      </c>
      <c r="AG2214" s="7"/>
      <c r="AH2214" s="3"/>
      <c r="AI2214" s="18" t="str">
        <f>_xlfn.XLOOKUP(B2214,'[3]Cells Huawei 27042026 10h'!$B:$B,'[3]Cells Huawei 27042026 10h'!$T:$T,"")</f>
        <v/>
      </c>
      <c r="AJ2214" s="18" t="str">
        <f>_xlfn.XLOOKUP(B2214,'[3]Cells Huawei 27042026 15h'!$B:$B,'[3]Cells Huawei 27042026 15h'!$T:$T,"")</f>
        <v/>
      </c>
      <c r="AK2214" s="18" t="str">
        <f>_xlfn.XLOOKUP(B2214,'[4]cells down 27042026 11h28'!$B:$B,'[4]cells down 27042026 11h28'!$R:$R,"")</f>
        <v/>
      </c>
      <c r="AL2214" s="18" t="str">
        <f>_xlfn.XLOOKUP(B2214,'[4]cells down 27042026 18h01'!$B:$B,'[4]cells down 27042026 18h01'!$R:$R,"")</f>
        <v/>
      </c>
      <c r="AM2214" s="18" t="str">
        <f>_xlfn.XLOOKUP(B2214,'[5]cell downs 27042026 11h'!$B:$B,'[5]cell downs 27042026 11h'!$R:$R,"")</f>
        <v/>
      </c>
      <c r="AN2214" s="18" t="str">
        <f>_xlfn.XLOOKUP(B2214,'[5]cell downs 27042026 17h40'!$B:$B,'[5]cell downs 27042026 17h40'!$R:$R,"")</f>
        <v/>
      </c>
      <c r="AO2214" s="18" t="str">
        <f>_xlfn.XLOOKUP(B2214,'[6]ALL SITES DOWN'!$D:$D,'[6]ALL SITES DOWN'!$J:$J,"")</f>
        <v/>
      </c>
      <c r="AP2214" s="18" t="str">
        <f>_xlfn.XLOOKUP(B2214,'[7]ALL SITES DOWN'!$D:$D,'[7]ALL SITES DOWN'!$J:$J,"")</f>
        <v/>
      </c>
      <c r="AQ2214" s="9" t="str">
        <f>_xlfn.XLOOKUP(B2214,[8]sheet1!$AC:$AC,[8]sheet1!$AF:$AF,"")</f>
        <v/>
      </c>
      <c r="AR2214" s="14"/>
      <c r="AS2214" s="14" t="s">
        <v>5465</v>
      </c>
      <c r="AT2214" s="14" t="str">
        <f>_xlfn.XLOOKUP(B2214,'[9]cell downs 18042026 17h'!$B:$B,'[9]cell downs 18042026 17h'!$B:$B,"")</f>
        <v/>
      </c>
      <c r="AU2214" s="14" t="str">
        <f>_xlfn.XLOOKUP(B2214,'[10]Cells Huawei 19042026 15h'!$B:$B,'[10]Cells Huawei 19042026 15h'!$B:$B,"")</f>
        <v/>
      </c>
      <c r="AV2214" s="9" t="str">
        <f>_xlfn.XLOOKUP(B2214,'[11]cells down 19042026 9H40'!$B:$B,'[11]cells down 19042026 9H40'!$B:$B,"")</f>
        <v/>
      </c>
    </row>
    <row r="2215" spans="1:48" hidden="1" x14ac:dyDescent="0.3">
      <c r="A2215" s="1" t="s">
        <v>2818</v>
      </c>
      <c r="B2215" s="8" t="s">
        <v>2819</v>
      </c>
      <c r="C2215" s="3" t="str">
        <f>_xlfn.XLOOKUP(B2215,'[1]daily break down'!$D:$D,'[1]daily break down'!$E:$E,"")</f>
        <v>NORD-OUEST</v>
      </c>
      <c r="D2215" s="1"/>
      <c r="E2215" s="1"/>
      <c r="F2215" s="3" t="s">
        <v>51</v>
      </c>
      <c r="G2215" s="1" t="s">
        <v>1496</v>
      </c>
      <c r="H2215" s="27" t="str">
        <f>_xlfn.XLOOKUP(B2215,[2]CALCULATION!$B:$B,[2]CALCULATION!$H:$H,"")</f>
        <v>Huawei</v>
      </c>
      <c r="I2215" s="26">
        <v>2.7146416005341965</v>
      </c>
      <c r="J2215" s="26">
        <v>5.1241963513710189</v>
      </c>
      <c r="K2215" s="26">
        <v>8.9710443936501429E-3</v>
      </c>
      <c r="L2215" s="26">
        <v>3.2994894887182422E-3</v>
      </c>
      <c r="M2215" s="26">
        <v>6.4027931159451297E-3</v>
      </c>
      <c r="N2215" s="26">
        <v>2.533811741474119</v>
      </c>
      <c r="O2215" s="26">
        <v>0</v>
      </c>
      <c r="P2215" s="114" t="s">
        <v>6364</v>
      </c>
      <c r="Q2215" s="42" t="s">
        <v>6353</v>
      </c>
      <c r="R2215" s="42"/>
      <c r="S2215" s="41" t="str" cm="1">
        <f t="array" ref="S2215">IFERROR(_xlfn.IFS(
U2215="MPR ISSUE","PDH",
U2215="BSS Hardware Issue","BSS",
U2215="Sites strategiques, MLL, Pylone, etc.","ENVTECH",
U2215="AKTIVCO DEFAUT GE &amp; POWER Cabinet","AKTIVCO",
U2215="AKTIVCO Coupure ENEO &amp; Baisse de tension","AKTIVCO GRID ONLY",
U2215="Coupure ENEO &amp; Baisse de tension","IHS GRID ONLY",
U2215="Defaut GE &amp; POWER Cabinet","IHS",
U2215="Sharing","Partners",
U2215="Sites strategiques &amp; DataCenter","SST &amp; DC",
U2215="Exclu","Exclu",
U2215="SAT","SAT",
U2215="SPARE-ISSUE","SPARE-ISSUE",
U2215="Fiber CAmtel","TRANS_FO_CAMTEL",
U2215="Fiber AOF","Fiber AOF",
U2215="Projet OCM (HUAWEI)","TRAVAUX-HUAWEI",
U2215="Projet OCM (NOKIA)","TRAVAUX-NOKIA",
U2215="ACCESS-ISSUE","ACCESS-ISSUE",
U2215="Projet OCM (ZTE, NOKIA, autres projets)","TRAVAUX OCM",
U2215="No root CAuse","No root cause",
U2215="ODU HS","PDH",
U2215="IP &amp; VLAN","PDH",
U2215="Warehouse HUAWEI","SPARE-ISSUE",
U2215="SPARE-HS","SPARE-ISSUE",
U2215="Power Telco","BSS",U2215="no impacts","no impacts"
),"")</f>
        <v/>
      </c>
      <c r="T2215" s="41" t="str" cm="1">
        <f t="array" ref="T2215">IFERROR(_xlfn.IFS(
U2215="MPR ISSUE","TX ISSUE",
U2215="BSS Hardware Issue","RAN ISSUE",
U2215="Sites strategiques, MLL, Pylone, etc.","ENVTECH",
U2215="AKTIVCO DEFAUT GE &amp; POWER Cabinet","POWER ISSUE",
U2215="AKTIVCO Coupure ENEO &amp; Baisse de tension","POWER ISSUE",
U2215="Coupure ENEO &amp; Baisse de tension","POWER ISSUE",
U2215="Defaut GE &amp; POWER Cabinet","POWER ISSUE",
U2215="Sharing","POWER ISSUE",
U2215="Sites strategiques &amp; DataCenter","POWER ISSUE",
U2215="Exclu","Exclu",
U2215="SAT","TX ISSUE",
U2215="SPARE-ISSUE","SPARE-ISSUE",
U2215="Fiber CAmtel","TX ISSUE",
U2215="Fiber AOF","TX ISSUE",
U2215="Projet OCM (HUAWEI)","TRAVAUX-HUAWEI",
U2215="Projet OCM (NOKIA)","TRAVAUX -NOKIA",
U2215="ACCESS-ISSUE","ACCESS-ISSUE",
U2215="Projet OCM (ZTE, NOKIA, autres projets)","TRAVAUX OCM",
U2215="No root CAuse","No root cause",
U2215="ODU HS","TX ISSUE",
U2215="IP &amp; VLAN","TX ISSUE",
U2215="Warehouse HUAWEI","SPARE-ISSUE",
U2215="SPARE-HS","SPARE-ISSUE",
U2215="Power Telco","RAN ISSUE",U2215="no impacts","no impacts"
),"")</f>
        <v/>
      </c>
      <c r="U2215" s="68"/>
      <c r="V2215" s="41" t="str" cm="1">
        <f t="array" ref="V2215">IFERROR(_xlfn.IFS(
U2215="MPR ISSUE","ACTIVE",
U2215="BSS Hardware Issue","ACTIVE",
U2215="Sites strategiques, MLL, Pylone, etc.","PASSIVE",
U2215="AKTIVCO DEFAUT GE &amp; POWER Cabinet","PASSIVE",
U2215="AKTIVCO Coupure ENEO &amp; Baisse de tension","PASSIVE",
U2215="Coupure ENEO &amp; Baisse de tension","PASSIVE",
U2215="Defaut GE &amp; POWER Cabinet","PASSIVE",
U2215="Sharing","PASSIVE",
U2215="Sites strategiques &amp; DataCenter","PASSIVE",
U2215="Exclu","Exclu",
U2215="SAT","ACTIVE",
U2215="SPARE-ISSUE","SPARE-ISSUE",
U2215="Fiber CAmtel","ACTIVE",
U2215="Fiber AOF","ACTIVE",
U2215="Projet OCM (HUAWEI)","PLANNED WORKS",
U2215="Projet OCM (NOKIA)","PLANNED WORKS",
U2215="ACCESS-ISSUE","ACCESS-ISSUE",
U2215="Projet OCM (ZTE, NOKIA, autres projets)","PLANNED WORKS",
U2215="No root CAuse","No root cause",
U2215="ODU HS","ACTIVE",
U2215="IP &amp; VLAN","ACTIVE",
U2215="Warehouse HUAWEI","SPARE-ISSUE",
U2215="SPARE-HS","SPARE-ISSUE",
U2215="Power Telco","ACTIVE", U2215="no impacts","no impacts"
),"")</f>
        <v/>
      </c>
      <c r="W2215" s="113"/>
      <c r="X2215" s="113"/>
      <c r="Y2215" s="113"/>
      <c r="Z2215" s="113"/>
      <c r="AA2215" s="113"/>
      <c r="AB2215" s="17" t="s">
        <v>5465</v>
      </c>
      <c r="AC2215" s="17" t="str">
        <f>_xlfn.XLOOKUP(B2215,'INCIDENT-04-27-2026'!E:E,'INCIDENT-04-27-2026'!F:F,"")</f>
        <v/>
      </c>
      <c r="AD2215" s="9"/>
      <c r="AE2215" s="7" t="s">
        <v>5465</v>
      </c>
      <c r="AF2215" s="6" t="str">
        <f>_xlfn.XLOOKUP(B2215,'[13]Input_27-04'!$B:$B,'[13]Input_27-04'!$M:$M,"")</f>
        <v/>
      </c>
      <c r="AG2215" s="7"/>
      <c r="AH2215" s="3"/>
      <c r="AI2215" s="18" t="str">
        <f>_xlfn.XLOOKUP(B2215,'[3]Cells Huawei 27042026 10h'!$B:$B,'[3]Cells Huawei 27042026 10h'!$T:$T,"")</f>
        <v/>
      </c>
      <c r="AJ2215" s="18" t="str">
        <f>_xlfn.XLOOKUP(B2215,'[3]Cells Huawei 27042026 15h'!$B:$B,'[3]Cells Huawei 27042026 15h'!$T:$T,"")</f>
        <v/>
      </c>
      <c r="AK2215" s="18" t="str">
        <f>_xlfn.XLOOKUP(B2215,'[4]cells down 27042026 11h28'!$B:$B,'[4]cells down 27042026 11h28'!$R:$R,"")</f>
        <v/>
      </c>
      <c r="AL2215" s="18" t="str">
        <f>_xlfn.XLOOKUP(B2215,'[4]cells down 27042026 18h01'!$B:$B,'[4]cells down 27042026 18h01'!$R:$R,"")</f>
        <v/>
      </c>
      <c r="AM2215" s="18" t="str">
        <f>_xlfn.XLOOKUP(B2215,'[5]cell downs 27042026 11h'!$B:$B,'[5]cell downs 27042026 11h'!$R:$R,"")</f>
        <v/>
      </c>
      <c r="AN2215" s="18" t="str">
        <f>_xlfn.XLOOKUP(B2215,'[5]cell downs 27042026 17h40'!$B:$B,'[5]cell downs 27042026 17h40'!$R:$R,"")</f>
        <v/>
      </c>
      <c r="AO2215" s="18" t="str">
        <f>_xlfn.XLOOKUP(B2215,'[6]ALL SITES DOWN'!$D:$D,'[6]ALL SITES DOWN'!$J:$J,"")</f>
        <v/>
      </c>
      <c r="AP2215" s="18" t="str">
        <f>_xlfn.XLOOKUP(B2215,'[7]ALL SITES DOWN'!$D:$D,'[7]ALL SITES DOWN'!$J:$J,"")</f>
        <v/>
      </c>
      <c r="AQ2215" s="9" t="str">
        <f>_xlfn.XLOOKUP(B2215,[8]sheet1!$AC:$AC,[8]sheet1!$AF:$AF,"")</f>
        <v/>
      </c>
      <c r="AR2215" s="14"/>
      <c r="AS2215" s="14" t="s">
        <v>5465</v>
      </c>
      <c r="AT2215" s="14" t="str">
        <f>_xlfn.XLOOKUP(B2215,'[9]cell downs 18042026 17h'!$B:$B,'[9]cell downs 18042026 17h'!$B:$B,"")</f>
        <v/>
      </c>
      <c r="AU2215" s="14" t="str">
        <f>_xlfn.XLOOKUP(B2215,'[10]Cells Huawei 19042026 15h'!$B:$B,'[10]Cells Huawei 19042026 15h'!$B:$B,"")</f>
        <v/>
      </c>
      <c r="AV2215" s="9" t="str">
        <f>_xlfn.XLOOKUP(B2215,'[11]cells down 19042026 9H40'!$B:$B,'[11]cells down 19042026 9H40'!$B:$B,"")</f>
        <v/>
      </c>
    </row>
    <row r="2216" spans="1:48" hidden="1" x14ac:dyDescent="0.3">
      <c r="A2216" s="1" t="s">
        <v>4090</v>
      </c>
      <c r="B2216" s="8" t="s">
        <v>4091</v>
      </c>
      <c r="C2216" s="3" t="str">
        <f>_xlfn.XLOOKUP(B2216,'[1]daily break down'!$D:$D,'[1]daily break down'!$E:$E,"")</f>
        <v>OUEST</v>
      </c>
      <c r="D2216" s="1" t="s">
        <v>11</v>
      </c>
      <c r="E2216" s="1" t="s">
        <v>12</v>
      </c>
      <c r="F2216" s="3" t="s">
        <v>102</v>
      </c>
      <c r="G2216" s="1" t="s">
        <v>4092</v>
      </c>
      <c r="H2216" s="29" t="str">
        <f>_xlfn.XLOOKUP(B2216,[2]CALCULATION!$B:$B,[2]CALCULATION!$H:$H,"")</f>
        <v>ZTE</v>
      </c>
      <c r="I2216" s="26">
        <v>0</v>
      </c>
      <c r="J2216" s="26">
        <v>0</v>
      </c>
      <c r="K2216" s="26">
        <v>0</v>
      </c>
      <c r="L2216" s="26">
        <v>0</v>
      </c>
      <c r="M2216" s="26">
        <v>0</v>
      </c>
      <c r="N2216" s="26">
        <v>0</v>
      </c>
      <c r="O2216" s="26">
        <v>0</v>
      </c>
      <c r="P2216" s="114" t="s">
        <v>6364</v>
      </c>
      <c r="Q2216" s="42" t="s">
        <v>5538</v>
      </c>
      <c r="R2216" s="42"/>
      <c r="S2216" s="41" t="str" cm="1">
        <f t="array" ref="S2216">IFERROR(_xlfn.IFS(
U2216="MPR ISSUE","PDH",
U2216="BSS Hardware Issue","BSS",
U2216="Sites strategiques, MLL, Pylone, etc.","ENVTECH",
U2216="AKTIVCO DEFAUT GE &amp; POWER Cabinet","AKTIVCO",
U2216="AKTIVCO Coupure ENEO &amp; Baisse de tension","AKTIVCO GRID ONLY",
U2216="Coupure ENEO &amp; Baisse de tension","IHS GRID ONLY",
U2216="Defaut GE &amp; POWER Cabinet","IHS",
U2216="Sharing","Partners",
U2216="Sites strategiques &amp; DataCenter","SST &amp; DC",
U2216="Exclu","Exclu",
U2216="SAT","SAT",
U2216="SPARE-ISSUE","SPARE-ISSUE",
U2216="Fiber CAmtel","TRANS_FO_CAMTEL",
U2216="Fiber AOF","Fiber AOF",
U2216="Projet OCM (HUAWEI)","TRAVAUX-HUAWEI",
U2216="Projet OCM (NOKIA)","TRAVAUX-NOKIA",
U2216="ACCESS-ISSUE","ACCESS-ISSUE",
U2216="Projet OCM (ZTE, NOKIA, autres projets)","TRAVAUX OCM",
U2216="No root CAuse","No root cause",
U2216="ODU HS","PDH",
U2216="IP &amp; VLAN","PDH",
U2216="Warehouse HUAWEI","SPARE-ISSUE",
U2216="SPARE-HS","SPARE-ISSUE",
U2216="Power Telco","BSS",U2216="no impacts","no impacts"
),"")</f>
        <v>No root cause</v>
      </c>
      <c r="T2216" s="41" t="str" cm="1">
        <f t="array" ref="T2216">IFERROR(_xlfn.IFS(
U2216="MPR ISSUE","TX ISSUE",
U2216="BSS Hardware Issue","RAN ISSUE",
U2216="Sites strategiques, MLL, Pylone, etc.","ENVTECH",
U2216="AKTIVCO DEFAUT GE &amp; POWER Cabinet","POWER ISSUE",
U2216="AKTIVCO Coupure ENEO &amp; Baisse de tension","POWER ISSUE",
U2216="Coupure ENEO &amp; Baisse de tension","POWER ISSUE",
U2216="Defaut GE &amp; POWER Cabinet","POWER ISSUE",
U2216="Sharing","POWER ISSUE",
U2216="Sites strategiques &amp; DataCenter","POWER ISSUE",
U2216="Exclu","Exclu",
U2216="SAT","TX ISSUE",
U2216="SPARE-ISSUE","SPARE-ISSUE",
U2216="Fiber CAmtel","TX ISSUE",
U2216="Fiber AOF","TX ISSUE",
U2216="Projet OCM (HUAWEI)","TRAVAUX-HUAWEI",
U2216="Projet OCM (NOKIA)","TRAVAUX -NOKIA",
U2216="ACCESS-ISSUE","ACCESS-ISSUE",
U2216="Projet OCM (ZTE, NOKIA, autres projets)","TRAVAUX OCM",
U2216="No root CAuse","No root cause",
U2216="ODU HS","TX ISSUE",
U2216="IP &amp; VLAN","TX ISSUE",
U2216="Warehouse HUAWEI","SPARE-ISSUE",
U2216="SPARE-HS","SPARE-ISSUE",
U2216="Power Telco","RAN ISSUE",U2216="no impacts","no impacts"
),"")</f>
        <v>No root cause</v>
      </c>
      <c r="U2216" s="68" t="s">
        <v>5691</v>
      </c>
      <c r="V2216" s="41" t="str" cm="1">
        <f t="array" ref="V2216">IFERROR(_xlfn.IFS(
U2216="MPR ISSUE","ACTIVE",
U2216="BSS Hardware Issue","ACTIVE",
U2216="Sites strategiques, MLL, Pylone, etc.","PASSIVE",
U2216="AKTIVCO DEFAUT GE &amp; POWER Cabinet","PASSIVE",
U2216="AKTIVCO Coupure ENEO &amp; Baisse de tension","PASSIVE",
U2216="Coupure ENEO &amp; Baisse de tension","PASSIVE",
U2216="Defaut GE &amp; POWER Cabinet","PASSIVE",
U2216="Sharing","PASSIVE",
U2216="Sites strategiques &amp; DataCenter","PASSIVE",
U2216="Exclu","Exclu",
U2216="SAT","ACTIVE",
U2216="SPARE-ISSUE","SPARE-ISSUE",
U2216="Fiber CAmtel","ACTIVE",
U2216="Fiber AOF","ACTIVE",
U2216="Projet OCM (HUAWEI)","PLANNED WORKS",
U2216="Projet OCM (NOKIA)","PLANNED WORKS",
U2216="ACCESS-ISSUE","ACCESS-ISSUE",
U2216="Projet OCM (ZTE, NOKIA, autres projets)","PLANNED WORKS",
U2216="No root CAuse","No root cause",
U2216="ODU HS","ACTIVE",
U2216="IP &amp; VLAN","ACTIVE",
U2216="Warehouse HUAWEI","SPARE-ISSUE",
U2216="SPARE-HS","SPARE-ISSUE",
U2216="Power Telco","ACTIVE", U2216="no impacts","no impacts"
),"")</f>
        <v>No root cause</v>
      </c>
      <c r="W2216" s="113"/>
      <c r="X2216" s="113"/>
      <c r="Y2216" s="113"/>
      <c r="Z2216" s="113"/>
      <c r="AA2216" s="113"/>
      <c r="AB2216" s="17" t="s">
        <v>5465</v>
      </c>
      <c r="AC2216" s="17" t="str">
        <f>_xlfn.XLOOKUP(B2216,'INCIDENT-04-27-2026'!E:E,'INCIDENT-04-27-2026'!F:F,"")</f>
        <v/>
      </c>
      <c r="AD2216" s="9"/>
      <c r="AE2216" s="7" t="s">
        <v>5465</v>
      </c>
      <c r="AF2216" s="6" t="str">
        <f>_xlfn.XLOOKUP(B2216,'[13]Input_27-04'!$B:$B,'[13]Input_27-04'!$M:$M,"")</f>
        <v/>
      </c>
      <c r="AG2216" s="7"/>
      <c r="AH2216" s="3"/>
      <c r="AI2216" s="18" t="str">
        <f>_xlfn.XLOOKUP(B2216,'[3]Cells Huawei 27042026 10h'!$B:$B,'[3]Cells Huawei 27042026 10h'!$T:$T,"")</f>
        <v/>
      </c>
      <c r="AJ2216" s="18" t="str">
        <f>_xlfn.XLOOKUP(B2216,'[3]Cells Huawei 27042026 15h'!$B:$B,'[3]Cells Huawei 27042026 15h'!$T:$T,"")</f>
        <v/>
      </c>
      <c r="AK2216" s="18" t="str">
        <f>_xlfn.XLOOKUP(B2216,'[4]cells down 27042026 11h28'!$B:$B,'[4]cells down 27042026 11h28'!$R:$R,"")</f>
        <v/>
      </c>
      <c r="AL2216" s="18" t="str">
        <f>_xlfn.XLOOKUP(B2216,'[4]cells down 27042026 18h01'!$B:$B,'[4]cells down 27042026 18h01'!$R:$R,"")</f>
        <v/>
      </c>
      <c r="AM2216" s="18" t="str">
        <f>_xlfn.XLOOKUP(B2216,'[5]cell downs 27042026 11h'!$B:$B,'[5]cell downs 27042026 11h'!$R:$R,"")</f>
        <v/>
      </c>
      <c r="AN2216" s="18" t="str">
        <f>_xlfn.XLOOKUP(B2216,'[5]cell downs 27042026 17h40'!$B:$B,'[5]cell downs 27042026 17h40'!$R:$R,"")</f>
        <v/>
      </c>
      <c r="AO2216" s="18" t="str">
        <f>_xlfn.XLOOKUP(B2216,'[6]ALL SITES DOWN'!$D:$D,'[6]ALL SITES DOWN'!$J:$J,"")</f>
        <v/>
      </c>
      <c r="AP2216" s="18" t="str">
        <f>_xlfn.XLOOKUP(B2216,'[7]ALL SITES DOWN'!$D:$D,'[7]ALL SITES DOWN'!$J:$J,"")</f>
        <v/>
      </c>
      <c r="AQ2216" s="9" t="str">
        <f>_xlfn.XLOOKUP(B2216,[8]sheet1!$AC:$AC,[8]sheet1!$AF:$AF,"")</f>
        <v/>
      </c>
      <c r="AR2216" s="14"/>
      <c r="AS2216" s="14" t="s">
        <v>5465</v>
      </c>
      <c r="AT2216" s="14" t="str">
        <f>_xlfn.XLOOKUP(B2216,'[9]cell downs 18042026 17h'!$B:$B,'[9]cell downs 18042026 17h'!$B:$B,"")</f>
        <v/>
      </c>
      <c r="AU2216" s="14" t="str">
        <f>_xlfn.XLOOKUP(B2216,'[10]Cells Huawei 19042026 15h'!$B:$B,'[10]Cells Huawei 19042026 15h'!$B:$B,"")</f>
        <v/>
      </c>
      <c r="AV2216" s="9" t="str">
        <f>_xlfn.XLOOKUP(B2216,'[11]cells down 19042026 9H40'!$B:$B,'[11]cells down 19042026 9H40'!$B:$B,"")</f>
        <v/>
      </c>
    </row>
    <row r="2217" spans="1:48" hidden="1" x14ac:dyDescent="0.3">
      <c r="A2217" s="1" t="s">
        <v>3118</v>
      </c>
      <c r="B2217" s="8" t="s">
        <v>3119</v>
      </c>
      <c r="C2217" s="3" t="str">
        <f>_xlfn.XLOOKUP(B2217,'[1]daily break down'!$D:$D,'[1]daily break down'!$E:$E,"")</f>
        <v>NORD-OUEST</v>
      </c>
      <c r="D2217" s="1" t="s">
        <v>11</v>
      </c>
      <c r="E2217" s="1"/>
      <c r="F2217" s="3" t="s">
        <v>51</v>
      </c>
      <c r="G2217" s="1" t="s">
        <v>901</v>
      </c>
      <c r="H2217" s="27" t="str">
        <f>_xlfn.XLOOKUP(B2217,[2]CALCULATION!$B:$B,[2]CALCULATION!$H:$H,"")</f>
        <v>Huawei</v>
      </c>
      <c r="I2217" s="26">
        <v>2.7309071919596613</v>
      </c>
      <c r="J2217" s="26">
        <v>5.120272634141191</v>
      </c>
      <c r="K2217" s="26">
        <v>1.202262629375658</v>
      </c>
      <c r="L2217" s="26">
        <v>5.3505234952187716E-3</v>
      </c>
      <c r="M2217" s="26">
        <v>0.7116909651773663</v>
      </c>
      <c r="N2217" s="26">
        <v>2.5372004063544242</v>
      </c>
      <c r="O2217" s="26">
        <v>0</v>
      </c>
      <c r="P2217" s="114" t="s">
        <v>6364</v>
      </c>
      <c r="Q2217" s="42" t="s">
        <v>6353</v>
      </c>
      <c r="R2217" s="42"/>
      <c r="S2217" s="41" t="str" cm="1">
        <f t="array" ref="S2217">IFERROR(_xlfn.IFS(
U2217="MPR ISSUE","PDH",
U2217="BSS Hardware Issue","BSS",
U2217="Sites strategiques, MLL, Pylone, etc.","ENVTECH",
U2217="AKTIVCO DEFAUT GE &amp; POWER Cabinet","AKTIVCO",
U2217="AKTIVCO Coupure ENEO &amp; Baisse de tension","AKTIVCO GRID ONLY",
U2217="Coupure ENEO &amp; Baisse de tension","IHS GRID ONLY",
U2217="Defaut GE &amp; POWER Cabinet","IHS",
U2217="Sharing","Partners",
U2217="Sites strategiques &amp; DataCenter","SST &amp; DC",
U2217="Exclu","Exclu",
U2217="SAT","SAT",
U2217="SPARE-ISSUE","SPARE-ISSUE",
U2217="Fiber CAmtel","TRANS_FO_CAMTEL",
U2217="Fiber AOF","Fiber AOF",
U2217="Projet OCM (HUAWEI)","TRAVAUX-HUAWEI",
U2217="Projet OCM (NOKIA)","TRAVAUX-NOKIA",
U2217="ACCESS-ISSUE","ACCESS-ISSUE",
U2217="Projet OCM (ZTE, NOKIA, autres projets)","TRAVAUX OCM",
U2217="No root CAuse","No root cause",
U2217="ODU HS","PDH",
U2217="IP &amp; VLAN","PDH",
U2217="Warehouse HUAWEI","SPARE-ISSUE",
U2217="SPARE-HS","SPARE-ISSUE",
U2217="Power Telco","BSS",U2217="no impacts","no impacts"
),"")</f>
        <v/>
      </c>
      <c r="T2217" s="41" t="str" cm="1">
        <f t="array" ref="T2217">IFERROR(_xlfn.IFS(
U2217="MPR ISSUE","TX ISSUE",
U2217="BSS Hardware Issue","RAN ISSUE",
U2217="Sites strategiques, MLL, Pylone, etc.","ENVTECH",
U2217="AKTIVCO DEFAUT GE &amp; POWER Cabinet","POWER ISSUE",
U2217="AKTIVCO Coupure ENEO &amp; Baisse de tension","POWER ISSUE",
U2217="Coupure ENEO &amp; Baisse de tension","POWER ISSUE",
U2217="Defaut GE &amp; POWER Cabinet","POWER ISSUE",
U2217="Sharing","POWER ISSUE",
U2217="Sites strategiques &amp; DataCenter","POWER ISSUE",
U2217="Exclu","Exclu",
U2217="SAT","TX ISSUE",
U2217="SPARE-ISSUE","SPARE-ISSUE",
U2217="Fiber CAmtel","TX ISSUE",
U2217="Fiber AOF","TX ISSUE",
U2217="Projet OCM (HUAWEI)","TRAVAUX-HUAWEI",
U2217="Projet OCM (NOKIA)","TRAVAUX -NOKIA",
U2217="ACCESS-ISSUE","ACCESS-ISSUE",
U2217="Projet OCM (ZTE, NOKIA, autres projets)","TRAVAUX OCM",
U2217="No root CAuse","No root cause",
U2217="ODU HS","TX ISSUE",
U2217="IP &amp; VLAN","TX ISSUE",
U2217="Warehouse HUAWEI","SPARE-ISSUE",
U2217="SPARE-HS","SPARE-ISSUE",
U2217="Power Telco","RAN ISSUE",U2217="no impacts","no impacts"
),"")</f>
        <v/>
      </c>
      <c r="U2217" s="68"/>
      <c r="V2217" s="41" t="str" cm="1">
        <f t="array" ref="V2217">IFERROR(_xlfn.IFS(
U2217="MPR ISSUE","ACTIVE",
U2217="BSS Hardware Issue","ACTIVE",
U2217="Sites strategiques, MLL, Pylone, etc.","PASSIVE",
U2217="AKTIVCO DEFAUT GE &amp; POWER Cabinet","PASSIVE",
U2217="AKTIVCO Coupure ENEO &amp; Baisse de tension","PASSIVE",
U2217="Coupure ENEO &amp; Baisse de tension","PASSIVE",
U2217="Defaut GE &amp; POWER Cabinet","PASSIVE",
U2217="Sharing","PASSIVE",
U2217="Sites strategiques &amp; DataCenter","PASSIVE",
U2217="Exclu","Exclu",
U2217="SAT","ACTIVE",
U2217="SPARE-ISSUE","SPARE-ISSUE",
U2217="Fiber CAmtel","ACTIVE",
U2217="Fiber AOF","ACTIVE",
U2217="Projet OCM (HUAWEI)","PLANNED WORKS",
U2217="Projet OCM (NOKIA)","PLANNED WORKS",
U2217="ACCESS-ISSUE","ACCESS-ISSUE",
U2217="Projet OCM (ZTE, NOKIA, autres projets)","PLANNED WORKS",
U2217="No root CAuse","No root cause",
U2217="ODU HS","ACTIVE",
U2217="IP &amp; VLAN","ACTIVE",
U2217="Warehouse HUAWEI","SPARE-ISSUE",
U2217="SPARE-HS","SPARE-ISSUE",
U2217="Power Telco","ACTIVE", U2217="no impacts","no impacts"
),"")</f>
        <v/>
      </c>
      <c r="W2217" s="113"/>
      <c r="X2217" s="113"/>
      <c r="Y2217" s="113"/>
      <c r="Z2217" s="113"/>
      <c r="AA2217" s="113"/>
      <c r="AB2217" s="17" t="s">
        <v>5465</v>
      </c>
      <c r="AC2217" s="17" t="str">
        <f>_xlfn.XLOOKUP(B2217,'INCIDENT-04-27-2026'!E:E,'INCIDENT-04-27-2026'!F:F,"")</f>
        <v/>
      </c>
      <c r="AD2217" s="9"/>
      <c r="AE2217" s="7" t="s">
        <v>5465</v>
      </c>
      <c r="AF2217" s="6" t="str">
        <f>_xlfn.XLOOKUP(B2217,'[13]Input_27-04'!$B:$B,'[13]Input_27-04'!$M:$M,"")</f>
        <v/>
      </c>
      <c r="AG2217" s="7"/>
      <c r="AH2217" s="3"/>
      <c r="AI2217" s="18" t="str">
        <f>_xlfn.XLOOKUP(B2217,'[3]Cells Huawei 27042026 10h'!$B:$B,'[3]Cells Huawei 27042026 10h'!$T:$T,"")</f>
        <v/>
      </c>
      <c r="AJ2217" s="18" t="str">
        <f>_xlfn.XLOOKUP(B2217,'[3]Cells Huawei 27042026 15h'!$B:$B,'[3]Cells Huawei 27042026 15h'!$T:$T,"")</f>
        <v/>
      </c>
      <c r="AK2217" s="18" t="str">
        <f>_xlfn.XLOOKUP(B2217,'[4]cells down 27042026 11h28'!$B:$B,'[4]cells down 27042026 11h28'!$R:$R,"")</f>
        <v/>
      </c>
      <c r="AL2217" s="18" t="str">
        <f>_xlfn.XLOOKUP(B2217,'[4]cells down 27042026 18h01'!$B:$B,'[4]cells down 27042026 18h01'!$R:$R,"")</f>
        <v/>
      </c>
      <c r="AM2217" s="18" t="str">
        <f>_xlfn.XLOOKUP(B2217,'[5]cell downs 27042026 11h'!$B:$B,'[5]cell downs 27042026 11h'!$R:$R,"")</f>
        <v/>
      </c>
      <c r="AN2217" s="18" t="str">
        <f>_xlfn.XLOOKUP(B2217,'[5]cell downs 27042026 17h40'!$B:$B,'[5]cell downs 27042026 17h40'!$R:$R,"")</f>
        <v/>
      </c>
      <c r="AO2217" s="18" t="str">
        <f>_xlfn.XLOOKUP(B2217,'[6]ALL SITES DOWN'!$D:$D,'[6]ALL SITES DOWN'!$J:$J,"")</f>
        <v/>
      </c>
      <c r="AP2217" s="18" t="str">
        <f>_xlfn.XLOOKUP(B2217,'[7]ALL SITES DOWN'!$D:$D,'[7]ALL SITES DOWN'!$J:$J,"")</f>
        <v/>
      </c>
      <c r="AQ2217" s="9" t="str">
        <f>_xlfn.XLOOKUP(B2217,[8]sheet1!$AC:$AC,[8]sheet1!$AF:$AF,"")</f>
        <v/>
      </c>
      <c r="AR2217" s="14"/>
      <c r="AS2217" s="14" t="s">
        <v>5465</v>
      </c>
      <c r="AT2217" s="14" t="str">
        <f>_xlfn.XLOOKUP(B2217,'[9]cell downs 18042026 17h'!$B:$B,'[9]cell downs 18042026 17h'!$B:$B,"")</f>
        <v/>
      </c>
      <c r="AU2217" s="14" t="str">
        <f>_xlfn.XLOOKUP(B2217,'[10]Cells Huawei 19042026 15h'!$B:$B,'[10]Cells Huawei 19042026 15h'!$B:$B,"")</f>
        <v/>
      </c>
      <c r="AV2217" s="9" t="str">
        <f>_xlfn.XLOOKUP(B2217,'[11]cells down 19042026 9H40'!$B:$B,'[11]cells down 19042026 9H40'!$B:$B,"")</f>
        <v/>
      </c>
    </row>
    <row r="2218" spans="1:48" hidden="1" x14ac:dyDescent="0.3">
      <c r="A2218" s="1" t="s">
        <v>4097</v>
      </c>
      <c r="B2218" s="8" t="s">
        <v>4098</v>
      </c>
      <c r="C2218" s="3" t="str">
        <f>_xlfn.XLOOKUP(B2218,'[1]daily break down'!$D:$D,'[1]daily break down'!$E:$E,"")</f>
        <v>CENTRE</v>
      </c>
      <c r="D2218" s="1" t="s">
        <v>11</v>
      </c>
      <c r="E2218" s="1" t="s">
        <v>1130</v>
      </c>
      <c r="F2218" s="3" t="s">
        <v>226</v>
      </c>
      <c r="G2218" s="1" t="s">
        <v>4097</v>
      </c>
      <c r="H2218" s="29" t="str">
        <f>_xlfn.XLOOKUP(B2218,[2]CALCULATION!$B:$B,[2]CALCULATION!$H:$H,"")</f>
        <v>ZTE</v>
      </c>
      <c r="I2218" s="26">
        <v>0</v>
      </c>
      <c r="J2218" s="26">
        <v>0</v>
      </c>
      <c r="K2218" s="26">
        <v>0</v>
      </c>
      <c r="L2218" s="26">
        <v>0</v>
      </c>
      <c r="M2218" s="26">
        <v>0</v>
      </c>
      <c r="N2218" s="26">
        <v>0</v>
      </c>
      <c r="O2218" s="26">
        <v>0</v>
      </c>
      <c r="P2218" s="114" t="s">
        <v>6364</v>
      </c>
      <c r="Q2218" s="42" t="s">
        <v>5538</v>
      </c>
      <c r="R2218" s="42"/>
      <c r="S2218" s="41" t="str" cm="1">
        <f t="array" ref="S2218">IFERROR(_xlfn.IFS(
U2218="MPR ISSUE","PDH",
U2218="BSS Hardware Issue","BSS",
U2218="Sites strategiques, MLL, Pylone, etc.","ENVTECH",
U2218="AKTIVCO DEFAUT GE &amp; POWER Cabinet","AKTIVCO",
U2218="AKTIVCO Coupure ENEO &amp; Baisse de tension","AKTIVCO GRID ONLY",
U2218="Coupure ENEO &amp; Baisse de tension","IHS GRID ONLY",
U2218="Defaut GE &amp; POWER Cabinet","IHS",
U2218="Sharing","Partners",
U2218="Sites strategiques &amp; DataCenter","SST &amp; DC",
U2218="Exclu","Exclu",
U2218="SAT","SAT",
U2218="SPARE-ISSUE","SPARE-ISSUE",
U2218="Fiber CAmtel","TRANS_FO_CAMTEL",
U2218="Fiber AOF","Fiber AOF",
U2218="Projet OCM (HUAWEI)","TRAVAUX-HUAWEI",
U2218="Projet OCM (NOKIA)","TRAVAUX-NOKIA",
U2218="ACCESS-ISSUE","ACCESS-ISSUE",
U2218="Projet OCM (ZTE, NOKIA, autres projets)","TRAVAUX OCM",
U2218="No root CAuse","No root cause",
U2218="ODU HS","PDH",
U2218="IP &amp; VLAN","PDH",
U2218="Warehouse HUAWEI","SPARE-ISSUE",
U2218="SPARE-HS","SPARE-ISSUE",
U2218="Power Telco","BSS",U2218="no impacts","no impacts"
),"")</f>
        <v>No root cause</v>
      </c>
      <c r="T2218" s="41" t="str" cm="1">
        <f t="array" ref="T2218">IFERROR(_xlfn.IFS(
U2218="MPR ISSUE","TX ISSUE",
U2218="BSS Hardware Issue","RAN ISSUE",
U2218="Sites strategiques, MLL, Pylone, etc.","ENVTECH",
U2218="AKTIVCO DEFAUT GE &amp; POWER Cabinet","POWER ISSUE",
U2218="AKTIVCO Coupure ENEO &amp; Baisse de tension","POWER ISSUE",
U2218="Coupure ENEO &amp; Baisse de tension","POWER ISSUE",
U2218="Defaut GE &amp; POWER Cabinet","POWER ISSUE",
U2218="Sharing","POWER ISSUE",
U2218="Sites strategiques &amp; DataCenter","POWER ISSUE",
U2218="Exclu","Exclu",
U2218="SAT","TX ISSUE",
U2218="SPARE-ISSUE","SPARE-ISSUE",
U2218="Fiber CAmtel","TX ISSUE",
U2218="Fiber AOF","TX ISSUE",
U2218="Projet OCM (HUAWEI)","TRAVAUX-HUAWEI",
U2218="Projet OCM (NOKIA)","TRAVAUX -NOKIA",
U2218="ACCESS-ISSUE","ACCESS-ISSUE",
U2218="Projet OCM (ZTE, NOKIA, autres projets)","TRAVAUX OCM",
U2218="No root CAuse","No root cause",
U2218="ODU HS","TX ISSUE",
U2218="IP &amp; VLAN","TX ISSUE",
U2218="Warehouse HUAWEI","SPARE-ISSUE",
U2218="SPARE-HS","SPARE-ISSUE",
U2218="Power Telco","RAN ISSUE",U2218="no impacts","no impacts"
),"")</f>
        <v>No root cause</v>
      </c>
      <c r="U2218" s="68" t="s">
        <v>5691</v>
      </c>
      <c r="V2218" s="41" t="str" cm="1">
        <f t="array" ref="V2218">IFERROR(_xlfn.IFS(
U2218="MPR ISSUE","ACTIVE",
U2218="BSS Hardware Issue","ACTIVE",
U2218="Sites strategiques, MLL, Pylone, etc.","PASSIVE",
U2218="AKTIVCO DEFAUT GE &amp; POWER Cabinet","PASSIVE",
U2218="AKTIVCO Coupure ENEO &amp; Baisse de tension","PASSIVE",
U2218="Coupure ENEO &amp; Baisse de tension","PASSIVE",
U2218="Defaut GE &amp; POWER Cabinet","PASSIVE",
U2218="Sharing","PASSIVE",
U2218="Sites strategiques &amp; DataCenter","PASSIVE",
U2218="Exclu","Exclu",
U2218="SAT","ACTIVE",
U2218="SPARE-ISSUE","SPARE-ISSUE",
U2218="Fiber CAmtel","ACTIVE",
U2218="Fiber AOF","ACTIVE",
U2218="Projet OCM (HUAWEI)","PLANNED WORKS",
U2218="Projet OCM (NOKIA)","PLANNED WORKS",
U2218="ACCESS-ISSUE","ACCESS-ISSUE",
U2218="Projet OCM (ZTE, NOKIA, autres projets)","PLANNED WORKS",
U2218="No root CAuse","No root cause",
U2218="ODU HS","ACTIVE",
U2218="IP &amp; VLAN","ACTIVE",
U2218="Warehouse HUAWEI","SPARE-ISSUE",
U2218="SPARE-HS","SPARE-ISSUE",
U2218="Power Telco","ACTIVE", U2218="no impacts","no impacts"
),"")</f>
        <v>No root cause</v>
      </c>
      <c r="W2218" s="113"/>
      <c r="X2218" s="113"/>
      <c r="Y2218" s="113"/>
      <c r="Z2218" s="113"/>
      <c r="AA2218" s="113"/>
      <c r="AB2218" s="17" t="s">
        <v>5465</v>
      </c>
      <c r="AC2218" s="17" t="str">
        <f>_xlfn.XLOOKUP(B2218,'INCIDENT-04-27-2026'!E:E,'INCIDENT-04-27-2026'!F:F,"")</f>
        <v/>
      </c>
      <c r="AD2218" s="9"/>
      <c r="AE2218" s="7" t="s">
        <v>5465</v>
      </c>
      <c r="AF2218" s="6" t="str">
        <f>_xlfn.XLOOKUP(B2218,'[13]Input_27-04'!$B:$B,'[13]Input_27-04'!$M:$M,"")</f>
        <v/>
      </c>
      <c r="AG2218" s="7"/>
      <c r="AH2218" s="3"/>
      <c r="AI2218" s="18" t="str">
        <f>_xlfn.XLOOKUP(B2218,'[3]Cells Huawei 27042026 10h'!$B:$B,'[3]Cells Huawei 27042026 10h'!$T:$T,"")</f>
        <v/>
      </c>
      <c r="AJ2218" s="18" t="str">
        <f>_xlfn.XLOOKUP(B2218,'[3]Cells Huawei 27042026 15h'!$B:$B,'[3]Cells Huawei 27042026 15h'!$T:$T,"")</f>
        <v/>
      </c>
      <c r="AK2218" s="18" t="str">
        <f>_xlfn.XLOOKUP(B2218,'[4]cells down 27042026 11h28'!$B:$B,'[4]cells down 27042026 11h28'!$R:$R,"")</f>
        <v/>
      </c>
      <c r="AL2218" s="18" t="str">
        <f>_xlfn.XLOOKUP(B2218,'[4]cells down 27042026 18h01'!$B:$B,'[4]cells down 27042026 18h01'!$R:$R,"")</f>
        <v/>
      </c>
      <c r="AM2218" s="18" t="str">
        <f>_xlfn.XLOOKUP(B2218,'[5]cell downs 27042026 11h'!$B:$B,'[5]cell downs 27042026 11h'!$R:$R,"")</f>
        <v/>
      </c>
      <c r="AN2218" s="18" t="str">
        <f>_xlfn.XLOOKUP(B2218,'[5]cell downs 27042026 17h40'!$B:$B,'[5]cell downs 27042026 17h40'!$R:$R,"")</f>
        <v/>
      </c>
      <c r="AO2218" s="18" t="str">
        <f>_xlfn.XLOOKUP(B2218,'[6]ALL SITES DOWN'!$D:$D,'[6]ALL SITES DOWN'!$J:$J,"")</f>
        <v/>
      </c>
      <c r="AP2218" s="18" t="str">
        <f>_xlfn.XLOOKUP(B2218,'[7]ALL SITES DOWN'!$D:$D,'[7]ALL SITES DOWN'!$J:$J,"")</f>
        <v/>
      </c>
      <c r="AQ2218" s="9" t="str">
        <f>_xlfn.XLOOKUP(B2218,[8]sheet1!$AC:$AC,[8]sheet1!$AF:$AF,"")</f>
        <v/>
      </c>
      <c r="AR2218" s="14"/>
      <c r="AS2218" s="14" t="s">
        <v>5465</v>
      </c>
      <c r="AT2218" s="14" t="str">
        <f>_xlfn.XLOOKUP(B2218,'[9]cell downs 18042026 17h'!$B:$B,'[9]cell downs 18042026 17h'!$B:$B,"")</f>
        <v/>
      </c>
      <c r="AU2218" s="14" t="str">
        <f>_xlfn.XLOOKUP(B2218,'[10]Cells Huawei 19042026 15h'!$B:$B,'[10]Cells Huawei 19042026 15h'!$B:$B,"")</f>
        <v/>
      </c>
      <c r="AV2218" s="9" t="str">
        <f>_xlfn.XLOOKUP(B2218,'[11]cells down 19042026 9H40'!$B:$B,'[11]cells down 19042026 9H40'!$B:$B,"")</f>
        <v/>
      </c>
    </row>
    <row r="2219" spans="1:48" hidden="1" x14ac:dyDescent="0.3">
      <c r="A2219" s="1" t="s">
        <v>4104</v>
      </c>
      <c r="B2219" s="8" t="s">
        <v>4105</v>
      </c>
      <c r="C2219" s="3" t="str">
        <f>_xlfn.XLOOKUP(B2219,'[1]daily break down'!$D:$D,'[1]daily break down'!$E:$E,"")</f>
        <v>SUD-OUEST</v>
      </c>
      <c r="D2219" s="1" t="s">
        <v>11</v>
      </c>
      <c r="E2219" s="1" t="s">
        <v>12</v>
      </c>
      <c r="F2219" s="3" t="s">
        <v>31</v>
      </c>
      <c r="G2219" s="1" t="s">
        <v>4106</v>
      </c>
      <c r="H2219" s="27" t="str">
        <f>_xlfn.XLOOKUP(B2219,[2]CALCULATION!$B:$B,[2]CALCULATION!$H:$H,"")</f>
        <v>HUAWEI</v>
      </c>
      <c r="I2219" s="26">
        <v>9.8949014504912502E-2</v>
      </c>
      <c r="J2219" s="26">
        <v>0</v>
      </c>
      <c r="K2219" s="26">
        <v>0</v>
      </c>
      <c r="L2219" s="26">
        <v>0</v>
      </c>
      <c r="M2219" s="26">
        <v>0</v>
      </c>
      <c r="N2219" s="26">
        <v>0</v>
      </c>
      <c r="O2219" s="26">
        <v>0</v>
      </c>
      <c r="P2219" s="114" t="s">
        <v>6364</v>
      </c>
      <c r="Q2219" s="42" t="s">
        <v>5538</v>
      </c>
      <c r="R2219" s="42"/>
      <c r="S2219" s="41" t="str" cm="1">
        <f t="array" ref="S2219">IFERROR(_xlfn.IFS(
U2219="MPR ISSUE","PDH",
U2219="BSS Hardware Issue","BSS",
U2219="Sites strategiques, MLL, Pylone, etc.","ENVTECH",
U2219="AKTIVCO DEFAUT GE &amp; POWER Cabinet","AKTIVCO",
U2219="AKTIVCO Coupure ENEO &amp; Baisse de tension","AKTIVCO GRID ONLY",
U2219="Coupure ENEO &amp; Baisse de tension","IHS GRID ONLY",
U2219="Defaut GE &amp; POWER Cabinet","IHS",
U2219="Sharing","Partners",
U2219="Sites strategiques &amp; DataCenter","SST &amp; DC",
U2219="Exclu","Exclu",
U2219="SAT","SAT",
U2219="SPARE-ISSUE","SPARE-ISSUE",
U2219="Fiber CAmtel","TRANS_FO_CAMTEL",
U2219="Fiber AOF","Fiber AOF",
U2219="Projet OCM (HUAWEI)","TRAVAUX-HUAWEI",
U2219="Projet OCM (NOKIA)","TRAVAUX-NOKIA",
U2219="ACCESS-ISSUE","ACCESS-ISSUE",
U2219="Projet OCM (ZTE, NOKIA, autres projets)","TRAVAUX OCM",
U2219="No root CAuse","No root cause",
U2219="ODU HS","PDH",
U2219="IP &amp; VLAN","PDH",
U2219="Warehouse HUAWEI","SPARE-ISSUE",
U2219="SPARE-HS","SPARE-ISSUE",
U2219="Power Telco","BSS",U2219="no impacts","no impacts"
),"")</f>
        <v>No root cause</v>
      </c>
      <c r="T2219" s="41" t="str" cm="1">
        <f t="array" ref="T2219">IFERROR(_xlfn.IFS(
U2219="MPR ISSUE","TX ISSUE",
U2219="BSS Hardware Issue","RAN ISSUE",
U2219="Sites strategiques, MLL, Pylone, etc.","ENVTECH",
U2219="AKTIVCO DEFAUT GE &amp; POWER Cabinet","POWER ISSUE",
U2219="AKTIVCO Coupure ENEO &amp; Baisse de tension","POWER ISSUE",
U2219="Coupure ENEO &amp; Baisse de tension","POWER ISSUE",
U2219="Defaut GE &amp; POWER Cabinet","POWER ISSUE",
U2219="Sharing","POWER ISSUE",
U2219="Sites strategiques &amp; DataCenter","POWER ISSUE",
U2219="Exclu","Exclu",
U2219="SAT","TX ISSUE",
U2219="SPARE-ISSUE","SPARE-ISSUE",
U2219="Fiber CAmtel","TX ISSUE",
U2219="Fiber AOF","TX ISSUE",
U2219="Projet OCM (HUAWEI)","TRAVAUX-HUAWEI",
U2219="Projet OCM (NOKIA)","TRAVAUX -NOKIA",
U2219="ACCESS-ISSUE","ACCESS-ISSUE",
U2219="Projet OCM (ZTE, NOKIA, autres projets)","TRAVAUX OCM",
U2219="No root CAuse","No root cause",
U2219="ODU HS","TX ISSUE",
U2219="IP &amp; VLAN","TX ISSUE",
U2219="Warehouse HUAWEI","SPARE-ISSUE",
U2219="SPARE-HS","SPARE-ISSUE",
U2219="Power Telco","RAN ISSUE",U2219="no impacts","no impacts"
),"")</f>
        <v>No root cause</v>
      </c>
      <c r="U2219" s="68" t="s">
        <v>5691</v>
      </c>
      <c r="V2219" s="41" t="str" cm="1">
        <f t="array" ref="V2219">IFERROR(_xlfn.IFS(
U2219="MPR ISSUE","ACTIVE",
U2219="BSS Hardware Issue","ACTIVE",
U2219="Sites strategiques, MLL, Pylone, etc.","PASSIVE",
U2219="AKTIVCO DEFAUT GE &amp; POWER Cabinet","PASSIVE",
U2219="AKTIVCO Coupure ENEO &amp; Baisse de tension","PASSIVE",
U2219="Coupure ENEO &amp; Baisse de tension","PASSIVE",
U2219="Defaut GE &amp; POWER Cabinet","PASSIVE",
U2219="Sharing","PASSIVE",
U2219="Sites strategiques &amp; DataCenter","PASSIVE",
U2219="Exclu","Exclu",
U2219="SAT","ACTIVE",
U2219="SPARE-ISSUE","SPARE-ISSUE",
U2219="Fiber CAmtel","ACTIVE",
U2219="Fiber AOF","ACTIVE",
U2219="Projet OCM (HUAWEI)","PLANNED WORKS",
U2219="Projet OCM (NOKIA)","PLANNED WORKS",
U2219="ACCESS-ISSUE","ACCESS-ISSUE",
U2219="Projet OCM (ZTE, NOKIA, autres projets)","PLANNED WORKS",
U2219="No root CAuse","No root cause",
U2219="ODU HS","ACTIVE",
U2219="IP &amp; VLAN","ACTIVE",
U2219="Warehouse HUAWEI","SPARE-ISSUE",
U2219="SPARE-HS","SPARE-ISSUE",
U2219="Power Telco","ACTIVE", U2219="no impacts","no impacts"
),"")</f>
        <v>No root cause</v>
      </c>
      <c r="W2219" s="113"/>
      <c r="X2219" s="113"/>
      <c r="Y2219" s="113"/>
      <c r="Z2219" s="113"/>
      <c r="AA2219" s="113"/>
      <c r="AB2219" s="17" t="s">
        <v>5465</v>
      </c>
      <c r="AC2219" s="17" t="str">
        <f>_xlfn.XLOOKUP(B2219,'INCIDENT-04-27-2026'!E:E,'INCIDENT-04-27-2026'!F:F,"")</f>
        <v/>
      </c>
      <c r="AD2219" s="9"/>
      <c r="AE2219" s="7" t="s">
        <v>5465</v>
      </c>
      <c r="AF2219" s="6" t="str">
        <f>_xlfn.XLOOKUP(B2219,'[13]Input_27-04'!$B:$B,'[13]Input_27-04'!$M:$M,"")</f>
        <v/>
      </c>
      <c r="AG2219" s="7"/>
      <c r="AH2219" s="3"/>
      <c r="AI2219" s="18" t="str">
        <f>_xlfn.XLOOKUP(B2219,'[3]Cells Huawei 27042026 10h'!$B:$B,'[3]Cells Huawei 27042026 10h'!$T:$T,"")</f>
        <v/>
      </c>
      <c r="AJ2219" s="18" t="str">
        <f>_xlfn.XLOOKUP(B2219,'[3]Cells Huawei 27042026 15h'!$B:$B,'[3]Cells Huawei 27042026 15h'!$T:$T,"")</f>
        <v/>
      </c>
      <c r="AK2219" s="18" t="str">
        <f>_xlfn.XLOOKUP(B2219,'[4]cells down 27042026 11h28'!$B:$B,'[4]cells down 27042026 11h28'!$R:$R,"")</f>
        <v/>
      </c>
      <c r="AL2219" s="18" t="str">
        <f>_xlfn.XLOOKUP(B2219,'[4]cells down 27042026 18h01'!$B:$B,'[4]cells down 27042026 18h01'!$R:$R,"")</f>
        <v/>
      </c>
      <c r="AM2219" s="18" t="str">
        <f>_xlfn.XLOOKUP(B2219,'[5]cell downs 27042026 11h'!$B:$B,'[5]cell downs 27042026 11h'!$R:$R,"")</f>
        <v/>
      </c>
      <c r="AN2219" s="18" t="str">
        <f>_xlfn.XLOOKUP(B2219,'[5]cell downs 27042026 17h40'!$B:$B,'[5]cell downs 27042026 17h40'!$R:$R,"")</f>
        <v/>
      </c>
      <c r="AO2219" s="18" t="str">
        <f>_xlfn.XLOOKUP(B2219,'[6]ALL SITES DOWN'!$D:$D,'[6]ALL SITES DOWN'!$J:$J,"")</f>
        <v/>
      </c>
      <c r="AP2219" s="18" t="str">
        <f>_xlfn.XLOOKUP(B2219,'[7]ALL SITES DOWN'!$D:$D,'[7]ALL SITES DOWN'!$J:$J,"")</f>
        <v/>
      </c>
      <c r="AQ2219" s="9" t="str">
        <f>_xlfn.XLOOKUP(B2219,[8]sheet1!$AC:$AC,[8]sheet1!$AF:$AF,"")</f>
        <v/>
      </c>
      <c r="AR2219" s="14"/>
      <c r="AS2219" s="14" t="s">
        <v>5465</v>
      </c>
      <c r="AT2219" s="14" t="str">
        <f>_xlfn.XLOOKUP(B2219,'[9]cell downs 18042026 17h'!$B:$B,'[9]cell downs 18042026 17h'!$B:$B,"")</f>
        <v/>
      </c>
      <c r="AU2219" s="14" t="str">
        <f>_xlfn.XLOOKUP(B2219,'[10]Cells Huawei 19042026 15h'!$B:$B,'[10]Cells Huawei 19042026 15h'!$B:$B,"")</f>
        <v/>
      </c>
      <c r="AV2219" s="9" t="str">
        <f>_xlfn.XLOOKUP(B2219,'[11]cells down 19042026 9H40'!$B:$B,'[11]cells down 19042026 9H40'!$B:$B,"")</f>
        <v/>
      </c>
    </row>
    <row r="2220" spans="1:48" hidden="1" x14ac:dyDescent="0.3">
      <c r="A2220" s="1" t="s">
        <v>4107</v>
      </c>
      <c r="B2220" s="8" t="s">
        <v>4108</v>
      </c>
      <c r="C2220" s="3" t="str">
        <f>_xlfn.XLOOKUP(B2220,'[1]daily break down'!$D:$D,'[1]daily break down'!$E:$E,"")</f>
        <v>CENTRE</v>
      </c>
      <c r="D2220" s="1" t="s">
        <v>11</v>
      </c>
      <c r="E2220" s="1" t="s">
        <v>154</v>
      </c>
      <c r="F2220" s="3" t="s">
        <v>226</v>
      </c>
      <c r="G2220" s="1" t="s">
        <v>4109</v>
      </c>
      <c r="H2220" s="29" t="str">
        <f>_xlfn.XLOOKUP(B2220,[2]CALCULATION!$B:$B,[2]CALCULATION!$H:$H,"")</f>
        <v>ZTE</v>
      </c>
      <c r="I2220" s="26">
        <v>0</v>
      </c>
      <c r="J2220" s="26">
        <v>0</v>
      </c>
      <c r="K2220" s="26">
        <v>0</v>
      </c>
      <c r="L2220" s="26">
        <v>0</v>
      </c>
      <c r="M2220" s="26">
        <v>0</v>
      </c>
      <c r="N2220" s="26">
        <v>0</v>
      </c>
      <c r="O2220" s="26">
        <v>0</v>
      </c>
      <c r="P2220" s="114" t="s">
        <v>6364</v>
      </c>
      <c r="Q2220" s="42" t="s">
        <v>5538</v>
      </c>
      <c r="R2220" s="42"/>
      <c r="S2220" s="41" t="str" cm="1">
        <f t="array" ref="S2220">IFERROR(_xlfn.IFS(
U2220="MPR ISSUE","PDH",
U2220="BSS Hardware Issue","BSS",
U2220="Sites strategiques, MLL, Pylone, etc.","ENVTECH",
U2220="AKTIVCO DEFAUT GE &amp; POWER Cabinet","AKTIVCO",
U2220="AKTIVCO Coupure ENEO &amp; Baisse de tension","AKTIVCO GRID ONLY",
U2220="Coupure ENEO &amp; Baisse de tension","IHS GRID ONLY",
U2220="Defaut GE &amp; POWER Cabinet","IHS",
U2220="Sharing","Partners",
U2220="Sites strategiques &amp; DataCenter","SST &amp; DC",
U2220="Exclu","Exclu",
U2220="SAT","SAT",
U2220="SPARE-ISSUE","SPARE-ISSUE",
U2220="Fiber CAmtel","TRANS_FO_CAMTEL",
U2220="Fiber AOF","Fiber AOF",
U2220="Projet OCM (HUAWEI)","TRAVAUX-HUAWEI",
U2220="Projet OCM (NOKIA)","TRAVAUX-NOKIA",
U2220="ACCESS-ISSUE","ACCESS-ISSUE",
U2220="Projet OCM (ZTE, NOKIA, autres projets)","TRAVAUX OCM",
U2220="No root CAuse","No root cause",
U2220="ODU HS","PDH",
U2220="IP &amp; VLAN","PDH",
U2220="Warehouse HUAWEI","SPARE-ISSUE",
U2220="SPARE-HS","SPARE-ISSUE",
U2220="Power Telco","BSS",U2220="no impacts","no impacts"
),"")</f>
        <v>No root cause</v>
      </c>
      <c r="T2220" s="41" t="str" cm="1">
        <f t="array" ref="T2220">IFERROR(_xlfn.IFS(
U2220="MPR ISSUE","TX ISSUE",
U2220="BSS Hardware Issue","RAN ISSUE",
U2220="Sites strategiques, MLL, Pylone, etc.","ENVTECH",
U2220="AKTIVCO DEFAUT GE &amp; POWER Cabinet","POWER ISSUE",
U2220="AKTIVCO Coupure ENEO &amp; Baisse de tension","POWER ISSUE",
U2220="Coupure ENEO &amp; Baisse de tension","POWER ISSUE",
U2220="Defaut GE &amp; POWER Cabinet","POWER ISSUE",
U2220="Sharing","POWER ISSUE",
U2220="Sites strategiques &amp; DataCenter","POWER ISSUE",
U2220="Exclu","Exclu",
U2220="SAT","TX ISSUE",
U2220="SPARE-ISSUE","SPARE-ISSUE",
U2220="Fiber CAmtel","TX ISSUE",
U2220="Fiber AOF","TX ISSUE",
U2220="Projet OCM (HUAWEI)","TRAVAUX-HUAWEI",
U2220="Projet OCM (NOKIA)","TRAVAUX -NOKIA",
U2220="ACCESS-ISSUE","ACCESS-ISSUE",
U2220="Projet OCM (ZTE, NOKIA, autres projets)","TRAVAUX OCM",
U2220="No root CAuse","No root cause",
U2220="ODU HS","TX ISSUE",
U2220="IP &amp; VLAN","TX ISSUE",
U2220="Warehouse HUAWEI","SPARE-ISSUE",
U2220="SPARE-HS","SPARE-ISSUE",
U2220="Power Telco","RAN ISSUE",U2220="no impacts","no impacts"
),"")</f>
        <v>No root cause</v>
      </c>
      <c r="U2220" s="68" t="s">
        <v>5691</v>
      </c>
      <c r="V2220" s="41" t="str" cm="1">
        <f t="array" ref="V2220">IFERROR(_xlfn.IFS(
U2220="MPR ISSUE","ACTIVE",
U2220="BSS Hardware Issue","ACTIVE",
U2220="Sites strategiques, MLL, Pylone, etc.","PASSIVE",
U2220="AKTIVCO DEFAUT GE &amp; POWER Cabinet","PASSIVE",
U2220="AKTIVCO Coupure ENEO &amp; Baisse de tension","PASSIVE",
U2220="Coupure ENEO &amp; Baisse de tension","PASSIVE",
U2220="Defaut GE &amp; POWER Cabinet","PASSIVE",
U2220="Sharing","PASSIVE",
U2220="Sites strategiques &amp; DataCenter","PASSIVE",
U2220="Exclu","Exclu",
U2220="SAT","ACTIVE",
U2220="SPARE-ISSUE","SPARE-ISSUE",
U2220="Fiber CAmtel","ACTIVE",
U2220="Fiber AOF","ACTIVE",
U2220="Projet OCM (HUAWEI)","PLANNED WORKS",
U2220="Projet OCM (NOKIA)","PLANNED WORKS",
U2220="ACCESS-ISSUE","ACCESS-ISSUE",
U2220="Projet OCM (ZTE, NOKIA, autres projets)","PLANNED WORKS",
U2220="No root CAuse","No root cause",
U2220="ODU HS","ACTIVE",
U2220="IP &amp; VLAN","ACTIVE",
U2220="Warehouse HUAWEI","SPARE-ISSUE",
U2220="SPARE-HS","SPARE-ISSUE",
U2220="Power Telco","ACTIVE", U2220="no impacts","no impacts"
),"")</f>
        <v>No root cause</v>
      </c>
      <c r="W2220" s="113"/>
      <c r="X2220" s="113"/>
      <c r="Y2220" s="113"/>
      <c r="Z2220" s="113"/>
      <c r="AA2220" s="113"/>
      <c r="AB2220" s="17" t="s">
        <v>5465</v>
      </c>
      <c r="AC2220" s="17" t="str">
        <f>_xlfn.XLOOKUP(B2220,'INCIDENT-04-27-2026'!E:E,'INCIDENT-04-27-2026'!F:F,"")</f>
        <v/>
      </c>
      <c r="AD2220" s="9"/>
      <c r="AE2220" s="7" t="s">
        <v>5465</v>
      </c>
      <c r="AF2220" s="6" t="str">
        <f>_xlfn.XLOOKUP(B2220,'[13]Input_27-04'!$B:$B,'[13]Input_27-04'!$M:$M,"")</f>
        <v/>
      </c>
      <c r="AG2220" s="7"/>
      <c r="AH2220" s="3"/>
      <c r="AI2220" s="18" t="str">
        <f>_xlfn.XLOOKUP(B2220,'[3]Cells Huawei 27042026 10h'!$B:$B,'[3]Cells Huawei 27042026 10h'!$T:$T,"")</f>
        <v/>
      </c>
      <c r="AJ2220" s="18" t="str">
        <f>_xlfn.XLOOKUP(B2220,'[3]Cells Huawei 27042026 15h'!$B:$B,'[3]Cells Huawei 27042026 15h'!$T:$T,"")</f>
        <v/>
      </c>
      <c r="AK2220" s="18" t="str">
        <f>_xlfn.XLOOKUP(B2220,'[4]cells down 27042026 11h28'!$B:$B,'[4]cells down 27042026 11h28'!$R:$R,"")</f>
        <v/>
      </c>
      <c r="AL2220" s="18" t="str">
        <f>_xlfn.XLOOKUP(B2220,'[4]cells down 27042026 18h01'!$B:$B,'[4]cells down 27042026 18h01'!$R:$R,"")</f>
        <v/>
      </c>
      <c r="AM2220" s="18" t="str">
        <f>_xlfn.XLOOKUP(B2220,'[5]cell downs 27042026 11h'!$B:$B,'[5]cell downs 27042026 11h'!$R:$R,"")</f>
        <v/>
      </c>
      <c r="AN2220" s="18" t="str">
        <f>_xlfn.XLOOKUP(B2220,'[5]cell downs 27042026 17h40'!$B:$B,'[5]cell downs 27042026 17h40'!$R:$R,"")</f>
        <v/>
      </c>
      <c r="AO2220" s="18" t="str">
        <f>_xlfn.XLOOKUP(B2220,'[6]ALL SITES DOWN'!$D:$D,'[6]ALL SITES DOWN'!$J:$J,"")</f>
        <v/>
      </c>
      <c r="AP2220" s="18" t="str">
        <f>_xlfn.XLOOKUP(B2220,'[7]ALL SITES DOWN'!$D:$D,'[7]ALL SITES DOWN'!$J:$J,"")</f>
        <v/>
      </c>
      <c r="AQ2220" s="9" t="str">
        <f>_xlfn.XLOOKUP(B2220,[8]sheet1!$AC:$AC,[8]sheet1!$AF:$AF,"")</f>
        <v/>
      </c>
      <c r="AR2220" s="14"/>
      <c r="AS2220" s="14" t="s">
        <v>5465</v>
      </c>
      <c r="AT2220" s="14" t="str">
        <f>_xlfn.XLOOKUP(B2220,'[9]cell downs 18042026 17h'!$B:$B,'[9]cell downs 18042026 17h'!$B:$B,"")</f>
        <v/>
      </c>
      <c r="AU2220" s="14" t="str">
        <f>_xlfn.XLOOKUP(B2220,'[10]Cells Huawei 19042026 15h'!$B:$B,'[10]Cells Huawei 19042026 15h'!$B:$B,"")</f>
        <v/>
      </c>
      <c r="AV2220" s="9" t="str">
        <f>_xlfn.XLOOKUP(B2220,'[11]cells down 19042026 9H40'!$B:$B,'[11]cells down 19042026 9H40'!$B:$B,"")</f>
        <v>EST_114</v>
      </c>
    </row>
    <row r="2221" spans="1:48" hidden="1" x14ac:dyDescent="0.3">
      <c r="A2221" s="1" t="s">
        <v>4119</v>
      </c>
      <c r="B2221" s="8" t="s">
        <v>4120</v>
      </c>
      <c r="C2221" s="3" t="str">
        <f>_xlfn.XLOOKUP(B2221,'[1]daily break down'!$D:$D,'[1]daily break down'!$E:$E,"")</f>
        <v>LITTORAL</v>
      </c>
      <c r="D2221" s="1" t="s">
        <v>11</v>
      </c>
      <c r="E2221" s="1" t="s">
        <v>12</v>
      </c>
      <c r="F2221" s="3" t="s">
        <v>31</v>
      </c>
      <c r="G2221" s="1" t="s">
        <v>4119</v>
      </c>
      <c r="H2221" s="29" t="str">
        <f>_xlfn.XLOOKUP(B2221,[2]CALCULATION!$B:$B,[2]CALCULATION!$H:$H,"")</f>
        <v>ZTE</v>
      </c>
      <c r="I2221" s="26">
        <v>0</v>
      </c>
      <c r="J2221" s="26">
        <v>0</v>
      </c>
      <c r="K2221" s="26">
        <v>0</v>
      </c>
      <c r="L2221" s="26">
        <v>0</v>
      </c>
      <c r="M2221" s="26">
        <v>0</v>
      </c>
      <c r="N2221" s="26">
        <v>0</v>
      </c>
      <c r="O2221" s="26">
        <v>0</v>
      </c>
      <c r="P2221" s="114" t="s">
        <v>6364</v>
      </c>
      <c r="Q2221" s="42" t="s">
        <v>5538</v>
      </c>
      <c r="R2221" s="42"/>
      <c r="S2221" s="41" t="str" cm="1">
        <f t="array" ref="S2221">IFERROR(_xlfn.IFS(
U2221="MPR ISSUE","PDH",
U2221="BSS Hardware Issue","BSS",
U2221="Sites strategiques, MLL, Pylone, etc.","ENVTECH",
U2221="AKTIVCO DEFAUT GE &amp; POWER Cabinet","AKTIVCO",
U2221="AKTIVCO Coupure ENEO &amp; Baisse de tension","AKTIVCO GRID ONLY",
U2221="Coupure ENEO &amp; Baisse de tension","IHS GRID ONLY",
U2221="Defaut GE &amp; POWER Cabinet","IHS",
U2221="Sharing","Partners",
U2221="Sites strategiques &amp; DataCenter","SST &amp; DC",
U2221="Exclu","Exclu",
U2221="SAT","SAT",
U2221="SPARE-ISSUE","SPARE-ISSUE",
U2221="Fiber CAmtel","TRANS_FO_CAMTEL",
U2221="Fiber AOF","Fiber AOF",
U2221="Projet OCM (HUAWEI)","TRAVAUX-HUAWEI",
U2221="Projet OCM (NOKIA)","TRAVAUX-NOKIA",
U2221="ACCESS-ISSUE","ACCESS-ISSUE",
U2221="Projet OCM (ZTE, NOKIA, autres projets)","TRAVAUX OCM",
U2221="No root CAuse","No root cause",
U2221="ODU HS","PDH",
U2221="IP &amp; VLAN","PDH",
U2221="Warehouse HUAWEI","SPARE-ISSUE",
U2221="SPARE-HS","SPARE-ISSUE",
U2221="Power Telco","BSS",U2221="no impacts","no impacts"
),"")</f>
        <v>No root cause</v>
      </c>
      <c r="T2221" s="41" t="str" cm="1">
        <f t="array" ref="T2221">IFERROR(_xlfn.IFS(
U2221="MPR ISSUE","TX ISSUE",
U2221="BSS Hardware Issue","RAN ISSUE",
U2221="Sites strategiques, MLL, Pylone, etc.","ENVTECH",
U2221="AKTIVCO DEFAUT GE &amp; POWER Cabinet","POWER ISSUE",
U2221="AKTIVCO Coupure ENEO &amp; Baisse de tension","POWER ISSUE",
U2221="Coupure ENEO &amp; Baisse de tension","POWER ISSUE",
U2221="Defaut GE &amp; POWER Cabinet","POWER ISSUE",
U2221="Sharing","POWER ISSUE",
U2221="Sites strategiques &amp; DataCenter","POWER ISSUE",
U2221="Exclu","Exclu",
U2221="SAT","TX ISSUE",
U2221="SPARE-ISSUE","SPARE-ISSUE",
U2221="Fiber CAmtel","TX ISSUE",
U2221="Fiber AOF","TX ISSUE",
U2221="Projet OCM (HUAWEI)","TRAVAUX-HUAWEI",
U2221="Projet OCM (NOKIA)","TRAVAUX -NOKIA",
U2221="ACCESS-ISSUE","ACCESS-ISSUE",
U2221="Projet OCM (ZTE, NOKIA, autres projets)","TRAVAUX OCM",
U2221="No root CAuse","No root cause",
U2221="ODU HS","TX ISSUE",
U2221="IP &amp; VLAN","TX ISSUE",
U2221="Warehouse HUAWEI","SPARE-ISSUE",
U2221="SPARE-HS","SPARE-ISSUE",
U2221="Power Telco","RAN ISSUE",U2221="no impacts","no impacts"
),"")</f>
        <v>No root cause</v>
      </c>
      <c r="U2221" s="68" t="s">
        <v>5691</v>
      </c>
      <c r="V2221" s="41" t="str" cm="1">
        <f t="array" ref="V2221">IFERROR(_xlfn.IFS(
U2221="MPR ISSUE","ACTIVE",
U2221="BSS Hardware Issue","ACTIVE",
U2221="Sites strategiques, MLL, Pylone, etc.","PASSIVE",
U2221="AKTIVCO DEFAUT GE &amp; POWER Cabinet","PASSIVE",
U2221="AKTIVCO Coupure ENEO &amp; Baisse de tension","PASSIVE",
U2221="Coupure ENEO &amp; Baisse de tension","PASSIVE",
U2221="Defaut GE &amp; POWER Cabinet","PASSIVE",
U2221="Sharing","PASSIVE",
U2221="Sites strategiques &amp; DataCenter","PASSIVE",
U2221="Exclu","Exclu",
U2221="SAT","ACTIVE",
U2221="SPARE-ISSUE","SPARE-ISSUE",
U2221="Fiber CAmtel","ACTIVE",
U2221="Fiber AOF","ACTIVE",
U2221="Projet OCM (HUAWEI)","PLANNED WORKS",
U2221="Projet OCM (NOKIA)","PLANNED WORKS",
U2221="ACCESS-ISSUE","ACCESS-ISSUE",
U2221="Projet OCM (ZTE, NOKIA, autres projets)","PLANNED WORKS",
U2221="No root CAuse","No root cause",
U2221="ODU HS","ACTIVE",
U2221="IP &amp; VLAN","ACTIVE",
U2221="Warehouse HUAWEI","SPARE-ISSUE",
U2221="SPARE-HS","SPARE-ISSUE",
U2221="Power Telco","ACTIVE", U2221="no impacts","no impacts"
),"")</f>
        <v>No root cause</v>
      </c>
      <c r="W2221" s="113"/>
      <c r="X2221" s="113"/>
      <c r="Y2221" s="113"/>
      <c r="Z2221" s="113"/>
      <c r="AA2221" s="113"/>
      <c r="AB2221" s="17" t="s">
        <v>5465</v>
      </c>
      <c r="AC2221" s="17" t="str">
        <f>_xlfn.XLOOKUP(B2221,'INCIDENT-04-27-2026'!E:E,'INCIDENT-04-27-2026'!F:F,"")</f>
        <v/>
      </c>
      <c r="AD2221" s="9"/>
      <c r="AE2221" s="7" t="s">
        <v>5465</v>
      </c>
      <c r="AF2221" s="6" t="str">
        <f>_xlfn.XLOOKUP(B2221,'[13]Input_27-04'!$B:$B,'[13]Input_27-04'!$M:$M,"")</f>
        <v/>
      </c>
      <c r="AG2221" s="7"/>
      <c r="AH2221" s="3"/>
      <c r="AI2221" s="18" t="str">
        <f>_xlfn.XLOOKUP(B2221,'[3]Cells Huawei 27042026 10h'!$B:$B,'[3]Cells Huawei 27042026 10h'!$T:$T,"")</f>
        <v/>
      </c>
      <c r="AJ2221" s="18" t="str">
        <f>_xlfn.XLOOKUP(B2221,'[3]Cells Huawei 27042026 15h'!$B:$B,'[3]Cells Huawei 27042026 15h'!$T:$T,"")</f>
        <v/>
      </c>
      <c r="AK2221" s="18" t="str">
        <f>_xlfn.XLOOKUP(B2221,'[4]cells down 27042026 11h28'!$B:$B,'[4]cells down 27042026 11h28'!$R:$R,"")</f>
        <v/>
      </c>
      <c r="AL2221" s="18" t="str">
        <f>_xlfn.XLOOKUP(B2221,'[4]cells down 27042026 18h01'!$B:$B,'[4]cells down 27042026 18h01'!$R:$R,"")</f>
        <v/>
      </c>
      <c r="AM2221" s="18" t="str">
        <f>_xlfn.XLOOKUP(B2221,'[5]cell downs 27042026 11h'!$B:$B,'[5]cell downs 27042026 11h'!$R:$R,"")</f>
        <v/>
      </c>
      <c r="AN2221" s="18" t="str">
        <f>_xlfn.XLOOKUP(B2221,'[5]cell downs 27042026 17h40'!$B:$B,'[5]cell downs 27042026 17h40'!$R:$R,"")</f>
        <v/>
      </c>
      <c r="AO2221" s="18" t="str">
        <f>_xlfn.XLOOKUP(B2221,'[6]ALL SITES DOWN'!$D:$D,'[6]ALL SITES DOWN'!$J:$J,"")</f>
        <v/>
      </c>
      <c r="AP2221" s="18" t="str">
        <f>_xlfn.XLOOKUP(B2221,'[7]ALL SITES DOWN'!$D:$D,'[7]ALL SITES DOWN'!$J:$J,"")</f>
        <v/>
      </c>
      <c r="AQ2221" s="9" t="str">
        <f>_xlfn.XLOOKUP(B2221,[8]sheet1!$AC:$AC,[8]sheet1!$AF:$AF,"")</f>
        <v/>
      </c>
      <c r="AR2221" s="14"/>
      <c r="AS2221" s="14" t="s">
        <v>5465</v>
      </c>
      <c r="AT2221" s="14" t="str">
        <f>_xlfn.XLOOKUP(B2221,'[9]cell downs 18042026 17h'!$B:$B,'[9]cell downs 18042026 17h'!$B:$B,"")</f>
        <v/>
      </c>
      <c r="AU2221" s="14" t="str">
        <f>_xlfn.XLOOKUP(B2221,'[10]Cells Huawei 19042026 15h'!$B:$B,'[10]Cells Huawei 19042026 15h'!$B:$B,"")</f>
        <v/>
      </c>
      <c r="AV2221" s="9" t="str">
        <f>_xlfn.XLOOKUP(B2221,'[11]cells down 19042026 9H40'!$B:$B,'[11]cells down 19042026 9H40'!$B:$B,"")</f>
        <v/>
      </c>
    </row>
    <row r="2222" spans="1:48" hidden="1" x14ac:dyDescent="0.3">
      <c r="A2222" s="1" t="s">
        <v>4121</v>
      </c>
      <c r="B2222" s="8" t="s">
        <v>4122</v>
      </c>
      <c r="C2222" s="3" t="str">
        <f>_xlfn.XLOOKUP(B2222,'[1]daily break down'!$D:$D,'[1]daily break down'!$E:$E,"")</f>
        <v>OUEST</v>
      </c>
      <c r="D2222" s="1" t="s">
        <v>11</v>
      </c>
      <c r="E2222" s="1" t="s">
        <v>12</v>
      </c>
      <c r="F2222" s="3" t="s">
        <v>102</v>
      </c>
      <c r="G2222" s="1" t="s">
        <v>4121</v>
      </c>
      <c r="H2222" s="27" t="str">
        <f>_xlfn.XLOOKUP(B2222,[2]CALCULATION!$B:$B,[2]CALCULATION!$H:$H,"")</f>
        <v>HUAWEI</v>
      </c>
      <c r="I2222" s="26">
        <v>0</v>
      </c>
      <c r="J2222" s="26">
        <v>0</v>
      </c>
      <c r="K2222" s="26">
        <v>0</v>
      </c>
      <c r="L2222" s="26">
        <v>0</v>
      </c>
      <c r="M2222" s="26">
        <v>0</v>
      </c>
      <c r="N2222" s="26">
        <v>0</v>
      </c>
      <c r="O2222" s="26">
        <v>0</v>
      </c>
      <c r="P2222" s="114" t="s">
        <v>6364</v>
      </c>
      <c r="Q2222" s="42" t="s">
        <v>5538</v>
      </c>
      <c r="R2222" s="42"/>
      <c r="S2222" s="41" t="str" cm="1">
        <f t="array" ref="S2222">IFERROR(_xlfn.IFS(
U2222="MPR ISSUE","PDH",
U2222="BSS Hardware Issue","BSS",
U2222="Sites strategiques, MLL, Pylone, etc.","ENVTECH",
U2222="AKTIVCO DEFAUT GE &amp; POWER Cabinet","AKTIVCO",
U2222="AKTIVCO Coupure ENEO &amp; Baisse de tension","AKTIVCO GRID ONLY",
U2222="Coupure ENEO &amp; Baisse de tension","IHS GRID ONLY",
U2222="Defaut GE &amp; POWER Cabinet","IHS",
U2222="Sharing","Partners",
U2222="Sites strategiques &amp; DataCenter","SST &amp; DC",
U2222="Exclu","Exclu",
U2222="SAT","SAT",
U2222="SPARE-ISSUE","SPARE-ISSUE",
U2222="Fiber CAmtel","TRANS_FO_CAMTEL",
U2222="Fiber AOF","Fiber AOF",
U2222="Projet OCM (HUAWEI)","TRAVAUX-HUAWEI",
U2222="Projet OCM (NOKIA)","TRAVAUX-NOKIA",
U2222="ACCESS-ISSUE","ACCESS-ISSUE",
U2222="Projet OCM (ZTE, NOKIA, autres projets)","TRAVAUX OCM",
U2222="No root CAuse","No root cause",
U2222="ODU HS","PDH",
U2222="IP &amp; VLAN","PDH",
U2222="Warehouse HUAWEI","SPARE-ISSUE",
U2222="SPARE-HS","SPARE-ISSUE",
U2222="Power Telco","BSS",U2222="no impacts","no impacts"
),"")</f>
        <v>No root cause</v>
      </c>
      <c r="T2222" s="41" t="str" cm="1">
        <f t="array" ref="T2222">IFERROR(_xlfn.IFS(
U2222="MPR ISSUE","TX ISSUE",
U2222="BSS Hardware Issue","RAN ISSUE",
U2222="Sites strategiques, MLL, Pylone, etc.","ENVTECH",
U2222="AKTIVCO DEFAUT GE &amp; POWER Cabinet","POWER ISSUE",
U2222="AKTIVCO Coupure ENEO &amp; Baisse de tension","POWER ISSUE",
U2222="Coupure ENEO &amp; Baisse de tension","POWER ISSUE",
U2222="Defaut GE &amp; POWER Cabinet","POWER ISSUE",
U2222="Sharing","POWER ISSUE",
U2222="Sites strategiques &amp; DataCenter","POWER ISSUE",
U2222="Exclu","Exclu",
U2222="SAT","TX ISSUE",
U2222="SPARE-ISSUE","SPARE-ISSUE",
U2222="Fiber CAmtel","TX ISSUE",
U2222="Fiber AOF","TX ISSUE",
U2222="Projet OCM (HUAWEI)","TRAVAUX-HUAWEI",
U2222="Projet OCM (NOKIA)","TRAVAUX -NOKIA",
U2222="ACCESS-ISSUE","ACCESS-ISSUE",
U2222="Projet OCM (ZTE, NOKIA, autres projets)","TRAVAUX OCM",
U2222="No root CAuse","No root cause",
U2222="ODU HS","TX ISSUE",
U2222="IP &amp; VLAN","TX ISSUE",
U2222="Warehouse HUAWEI","SPARE-ISSUE",
U2222="SPARE-HS","SPARE-ISSUE",
U2222="Power Telco","RAN ISSUE",U2222="no impacts","no impacts"
),"")</f>
        <v>No root cause</v>
      </c>
      <c r="U2222" s="68" t="s">
        <v>5691</v>
      </c>
      <c r="V2222" s="41" t="str" cm="1">
        <f t="array" ref="V2222">IFERROR(_xlfn.IFS(
U2222="MPR ISSUE","ACTIVE",
U2222="BSS Hardware Issue","ACTIVE",
U2222="Sites strategiques, MLL, Pylone, etc.","PASSIVE",
U2222="AKTIVCO DEFAUT GE &amp; POWER Cabinet","PASSIVE",
U2222="AKTIVCO Coupure ENEO &amp; Baisse de tension","PASSIVE",
U2222="Coupure ENEO &amp; Baisse de tension","PASSIVE",
U2222="Defaut GE &amp; POWER Cabinet","PASSIVE",
U2222="Sharing","PASSIVE",
U2222="Sites strategiques &amp; DataCenter","PASSIVE",
U2222="Exclu","Exclu",
U2222="SAT","ACTIVE",
U2222="SPARE-ISSUE","SPARE-ISSUE",
U2222="Fiber CAmtel","ACTIVE",
U2222="Fiber AOF","ACTIVE",
U2222="Projet OCM (HUAWEI)","PLANNED WORKS",
U2222="Projet OCM (NOKIA)","PLANNED WORKS",
U2222="ACCESS-ISSUE","ACCESS-ISSUE",
U2222="Projet OCM (ZTE, NOKIA, autres projets)","PLANNED WORKS",
U2222="No root CAuse","No root cause",
U2222="ODU HS","ACTIVE",
U2222="IP &amp; VLAN","ACTIVE",
U2222="Warehouse HUAWEI","SPARE-ISSUE",
U2222="SPARE-HS","SPARE-ISSUE",
U2222="Power Telco","ACTIVE", U2222="no impacts","no impacts"
),"")</f>
        <v>No root cause</v>
      </c>
      <c r="W2222" s="113"/>
      <c r="X2222" s="113"/>
      <c r="Y2222" s="113"/>
      <c r="Z2222" s="113"/>
      <c r="AA2222" s="113"/>
      <c r="AB2222" s="17" t="s">
        <v>5465</v>
      </c>
      <c r="AC2222" s="17" t="str">
        <f>_xlfn.XLOOKUP(B2222,'INCIDENT-04-27-2026'!E:E,'INCIDENT-04-27-2026'!F:F,"")</f>
        <v/>
      </c>
      <c r="AD2222" s="9"/>
      <c r="AE2222" s="7" t="s">
        <v>5465</v>
      </c>
      <c r="AF2222" s="6" t="str">
        <f>_xlfn.XLOOKUP(B2222,'[13]Input_27-04'!$B:$B,'[13]Input_27-04'!$M:$M,"")</f>
        <v/>
      </c>
      <c r="AG2222" s="7"/>
      <c r="AH2222" s="3"/>
      <c r="AI2222" s="18" t="str">
        <f>_xlfn.XLOOKUP(B2222,'[3]Cells Huawei 27042026 10h'!$B:$B,'[3]Cells Huawei 27042026 10h'!$T:$T,"")</f>
        <v/>
      </c>
      <c r="AJ2222" s="18" t="str">
        <f>_xlfn.XLOOKUP(B2222,'[3]Cells Huawei 27042026 15h'!$B:$B,'[3]Cells Huawei 27042026 15h'!$T:$T,"")</f>
        <v/>
      </c>
      <c r="AK2222" s="18" t="str">
        <f>_xlfn.XLOOKUP(B2222,'[4]cells down 27042026 11h28'!$B:$B,'[4]cells down 27042026 11h28'!$R:$R,"")</f>
        <v/>
      </c>
      <c r="AL2222" s="18" t="str">
        <f>_xlfn.XLOOKUP(B2222,'[4]cells down 27042026 18h01'!$B:$B,'[4]cells down 27042026 18h01'!$R:$R,"")</f>
        <v/>
      </c>
      <c r="AM2222" s="18" t="str">
        <f>_xlfn.XLOOKUP(B2222,'[5]cell downs 27042026 11h'!$B:$B,'[5]cell downs 27042026 11h'!$R:$R,"")</f>
        <v/>
      </c>
      <c r="AN2222" s="18" t="str">
        <f>_xlfn.XLOOKUP(B2222,'[5]cell downs 27042026 17h40'!$B:$B,'[5]cell downs 27042026 17h40'!$R:$R,"")</f>
        <v/>
      </c>
      <c r="AO2222" s="18" t="str">
        <f>_xlfn.XLOOKUP(B2222,'[6]ALL SITES DOWN'!$D:$D,'[6]ALL SITES DOWN'!$J:$J,"")</f>
        <v/>
      </c>
      <c r="AP2222" s="18" t="str">
        <f>_xlfn.XLOOKUP(B2222,'[7]ALL SITES DOWN'!$D:$D,'[7]ALL SITES DOWN'!$J:$J,"")</f>
        <v/>
      </c>
      <c r="AQ2222" s="9" t="str">
        <f>_xlfn.XLOOKUP(B2222,[8]sheet1!$AC:$AC,[8]sheet1!$AF:$AF,"")</f>
        <v/>
      </c>
      <c r="AR2222" s="14"/>
      <c r="AS2222" s="14" t="s">
        <v>5465</v>
      </c>
      <c r="AT2222" s="14" t="str">
        <f>_xlfn.XLOOKUP(B2222,'[9]cell downs 18042026 17h'!$B:$B,'[9]cell downs 18042026 17h'!$B:$B,"")</f>
        <v/>
      </c>
      <c r="AU2222" s="14" t="str">
        <f>_xlfn.XLOOKUP(B2222,'[10]Cells Huawei 19042026 15h'!$B:$B,'[10]Cells Huawei 19042026 15h'!$B:$B,"")</f>
        <v/>
      </c>
      <c r="AV2222" s="9" t="str">
        <f>_xlfn.XLOOKUP(B2222,'[11]cells down 19042026 9H40'!$B:$B,'[11]cells down 19042026 9H40'!$B:$B,"")</f>
        <v/>
      </c>
    </row>
    <row r="2223" spans="1:48" hidden="1" x14ac:dyDescent="0.3">
      <c r="A2223" s="1" t="s">
        <v>4123</v>
      </c>
      <c r="B2223" s="8" t="s">
        <v>4124</v>
      </c>
      <c r="C2223" s="3" t="str">
        <f>_xlfn.XLOOKUP(B2223,'[1]daily break down'!$D:$D,'[1]daily break down'!$E:$E,"")</f>
        <v>CENTRE</v>
      </c>
      <c r="D2223" s="1" t="s">
        <v>11</v>
      </c>
      <c r="E2223" s="1" t="s">
        <v>1130</v>
      </c>
      <c r="F2223" s="3" t="s">
        <v>226</v>
      </c>
      <c r="G2223" s="1" t="s">
        <v>4125</v>
      </c>
      <c r="H2223" s="29" t="str">
        <f>_xlfn.XLOOKUP(B2223,[2]CALCULATION!$B:$B,[2]CALCULATION!$H:$H,"")</f>
        <v>ZTE</v>
      </c>
      <c r="I2223" s="26">
        <v>0</v>
      </c>
      <c r="J2223" s="26">
        <v>0</v>
      </c>
      <c r="K2223" s="26">
        <v>0</v>
      </c>
      <c r="L2223" s="26">
        <v>0</v>
      </c>
      <c r="M2223" s="26">
        <v>0</v>
      </c>
      <c r="N2223" s="26">
        <v>0</v>
      </c>
      <c r="O2223" s="26">
        <v>0</v>
      </c>
      <c r="P2223" s="114" t="s">
        <v>6364</v>
      </c>
      <c r="Q2223" s="42" t="s">
        <v>5538</v>
      </c>
      <c r="R2223" s="42"/>
      <c r="S2223" s="41" t="str" cm="1">
        <f t="array" ref="S2223">IFERROR(_xlfn.IFS(
U2223="MPR ISSUE","PDH",
U2223="BSS Hardware Issue","BSS",
U2223="Sites strategiques, MLL, Pylone, etc.","ENVTECH",
U2223="AKTIVCO DEFAUT GE &amp; POWER Cabinet","AKTIVCO",
U2223="AKTIVCO Coupure ENEO &amp; Baisse de tension","AKTIVCO GRID ONLY",
U2223="Coupure ENEO &amp; Baisse de tension","IHS GRID ONLY",
U2223="Defaut GE &amp; POWER Cabinet","IHS",
U2223="Sharing","Partners",
U2223="Sites strategiques &amp; DataCenter","SST &amp; DC",
U2223="Exclu","Exclu",
U2223="SAT","SAT",
U2223="SPARE-ISSUE","SPARE-ISSUE",
U2223="Fiber CAmtel","TRANS_FO_CAMTEL",
U2223="Fiber AOF","Fiber AOF",
U2223="Projet OCM (HUAWEI)","TRAVAUX-HUAWEI",
U2223="Projet OCM (NOKIA)","TRAVAUX-NOKIA",
U2223="ACCESS-ISSUE","ACCESS-ISSUE",
U2223="Projet OCM (ZTE, NOKIA, autres projets)","TRAVAUX OCM",
U2223="No root CAuse","No root cause",
U2223="ODU HS","PDH",
U2223="IP &amp; VLAN","PDH",
U2223="Warehouse HUAWEI","SPARE-ISSUE",
U2223="SPARE-HS","SPARE-ISSUE",
U2223="Power Telco","BSS",U2223="no impacts","no impacts"
),"")</f>
        <v>No root cause</v>
      </c>
      <c r="T2223" s="41" t="str" cm="1">
        <f t="array" ref="T2223">IFERROR(_xlfn.IFS(
U2223="MPR ISSUE","TX ISSUE",
U2223="BSS Hardware Issue","RAN ISSUE",
U2223="Sites strategiques, MLL, Pylone, etc.","ENVTECH",
U2223="AKTIVCO DEFAUT GE &amp; POWER Cabinet","POWER ISSUE",
U2223="AKTIVCO Coupure ENEO &amp; Baisse de tension","POWER ISSUE",
U2223="Coupure ENEO &amp; Baisse de tension","POWER ISSUE",
U2223="Defaut GE &amp; POWER Cabinet","POWER ISSUE",
U2223="Sharing","POWER ISSUE",
U2223="Sites strategiques &amp; DataCenter","POWER ISSUE",
U2223="Exclu","Exclu",
U2223="SAT","TX ISSUE",
U2223="SPARE-ISSUE","SPARE-ISSUE",
U2223="Fiber CAmtel","TX ISSUE",
U2223="Fiber AOF","TX ISSUE",
U2223="Projet OCM (HUAWEI)","TRAVAUX-HUAWEI",
U2223="Projet OCM (NOKIA)","TRAVAUX -NOKIA",
U2223="ACCESS-ISSUE","ACCESS-ISSUE",
U2223="Projet OCM (ZTE, NOKIA, autres projets)","TRAVAUX OCM",
U2223="No root CAuse","No root cause",
U2223="ODU HS","TX ISSUE",
U2223="IP &amp; VLAN","TX ISSUE",
U2223="Warehouse HUAWEI","SPARE-ISSUE",
U2223="SPARE-HS","SPARE-ISSUE",
U2223="Power Telco","RAN ISSUE",U2223="no impacts","no impacts"
),"")</f>
        <v>No root cause</v>
      </c>
      <c r="U2223" s="68" t="s">
        <v>5691</v>
      </c>
      <c r="V2223" s="41" t="str" cm="1">
        <f t="array" ref="V2223">IFERROR(_xlfn.IFS(
U2223="MPR ISSUE","ACTIVE",
U2223="BSS Hardware Issue","ACTIVE",
U2223="Sites strategiques, MLL, Pylone, etc.","PASSIVE",
U2223="AKTIVCO DEFAUT GE &amp; POWER Cabinet","PASSIVE",
U2223="AKTIVCO Coupure ENEO &amp; Baisse de tension","PASSIVE",
U2223="Coupure ENEO &amp; Baisse de tension","PASSIVE",
U2223="Defaut GE &amp; POWER Cabinet","PASSIVE",
U2223="Sharing","PASSIVE",
U2223="Sites strategiques &amp; DataCenter","PASSIVE",
U2223="Exclu","Exclu",
U2223="SAT","ACTIVE",
U2223="SPARE-ISSUE","SPARE-ISSUE",
U2223="Fiber CAmtel","ACTIVE",
U2223="Fiber AOF","ACTIVE",
U2223="Projet OCM (HUAWEI)","PLANNED WORKS",
U2223="Projet OCM (NOKIA)","PLANNED WORKS",
U2223="ACCESS-ISSUE","ACCESS-ISSUE",
U2223="Projet OCM (ZTE, NOKIA, autres projets)","PLANNED WORKS",
U2223="No root CAuse","No root cause",
U2223="ODU HS","ACTIVE",
U2223="IP &amp; VLAN","ACTIVE",
U2223="Warehouse HUAWEI","SPARE-ISSUE",
U2223="SPARE-HS","SPARE-ISSUE",
U2223="Power Telco","ACTIVE", U2223="no impacts","no impacts"
),"")</f>
        <v>No root cause</v>
      </c>
      <c r="W2223" s="113"/>
      <c r="X2223" s="113"/>
      <c r="Y2223" s="113"/>
      <c r="Z2223" s="113"/>
      <c r="AA2223" s="113"/>
      <c r="AB2223" s="17" t="s">
        <v>5465</v>
      </c>
      <c r="AC2223" s="17" t="str">
        <f>_xlfn.XLOOKUP(B2223,'INCIDENT-04-27-2026'!E:E,'INCIDENT-04-27-2026'!F:F,"")</f>
        <v/>
      </c>
      <c r="AD2223" s="9"/>
      <c r="AE2223" s="7" t="s">
        <v>5465</v>
      </c>
      <c r="AF2223" s="6" t="str">
        <f>_xlfn.XLOOKUP(B2223,'[13]Input_27-04'!$B:$B,'[13]Input_27-04'!$M:$M,"")</f>
        <v/>
      </c>
      <c r="AG2223" s="7"/>
      <c r="AH2223" s="3"/>
      <c r="AI2223" s="18" t="str">
        <f>_xlfn.XLOOKUP(B2223,'[3]Cells Huawei 27042026 10h'!$B:$B,'[3]Cells Huawei 27042026 10h'!$T:$T,"")</f>
        <v/>
      </c>
      <c r="AJ2223" s="18" t="str">
        <f>_xlfn.XLOOKUP(B2223,'[3]Cells Huawei 27042026 15h'!$B:$B,'[3]Cells Huawei 27042026 15h'!$T:$T,"")</f>
        <v/>
      </c>
      <c r="AK2223" s="18" t="str">
        <f>_xlfn.XLOOKUP(B2223,'[4]cells down 27042026 11h28'!$B:$B,'[4]cells down 27042026 11h28'!$R:$R,"")</f>
        <v/>
      </c>
      <c r="AL2223" s="18" t="str">
        <f>_xlfn.XLOOKUP(B2223,'[4]cells down 27042026 18h01'!$B:$B,'[4]cells down 27042026 18h01'!$R:$R,"")</f>
        <v/>
      </c>
      <c r="AM2223" s="18" t="str">
        <f>_xlfn.XLOOKUP(B2223,'[5]cell downs 27042026 11h'!$B:$B,'[5]cell downs 27042026 11h'!$R:$R,"")</f>
        <v/>
      </c>
      <c r="AN2223" s="18" t="str">
        <f>_xlfn.XLOOKUP(B2223,'[5]cell downs 27042026 17h40'!$B:$B,'[5]cell downs 27042026 17h40'!$R:$R,"")</f>
        <v/>
      </c>
      <c r="AO2223" s="18" t="str">
        <f>_xlfn.XLOOKUP(B2223,'[6]ALL SITES DOWN'!$D:$D,'[6]ALL SITES DOWN'!$J:$J,"")</f>
        <v/>
      </c>
      <c r="AP2223" s="18" t="str">
        <f>_xlfn.XLOOKUP(B2223,'[7]ALL SITES DOWN'!$D:$D,'[7]ALL SITES DOWN'!$J:$J,"")</f>
        <v/>
      </c>
      <c r="AQ2223" s="9" t="str">
        <f>_xlfn.XLOOKUP(B2223,[8]sheet1!$AC:$AC,[8]sheet1!$AF:$AF,"")</f>
        <v/>
      </c>
      <c r="AR2223" s="14"/>
      <c r="AS2223" s="14" t="s">
        <v>5465</v>
      </c>
      <c r="AT2223" s="14" t="str">
        <f>_xlfn.XLOOKUP(B2223,'[9]cell downs 18042026 17h'!$B:$B,'[9]cell downs 18042026 17h'!$B:$B,"")</f>
        <v/>
      </c>
      <c r="AU2223" s="14" t="str">
        <f>_xlfn.XLOOKUP(B2223,'[10]Cells Huawei 19042026 15h'!$B:$B,'[10]Cells Huawei 19042026 15h'!$B:$B,"")</f>
        <v/>
      </c>
      <c r="AV2223" s="9" t="str">
        <f>_xlfn.XLOOKUP(B2223,'[11]cells down 19042026 9H40'!$B:$B,'[11]cells down 19042026 9H40'!$B:$B,"")</f>
        <v/>
      </c>
    </row>
    <row r="2224" spans="1:48" hidden="1" x14ac:dyDescent="0.3">
      <c r="A2224" s="1" t="s">
        <v>4126</v>
      </c>
      <c r="B2224" s="8" t="s">
        <v>4127</v>
      </c>
      <c r="C2224" s="3" t="str">
        <f>_xlfn.XLOOKUP(B2224,'[1]daily break down'!$D:$D,'[1]daily break down'!$E:$E,"")</f>
        <v>LITTORAL</v>
      </c>
      <c r="D2224" s="1" t="s">
        <v>11</v>
      </c>
      <c r="E2224" s="1" t="s">
        <v>12</v>
      </c>
      <c r="F2224" s="3" t="s">
        <v>31</v>
      </c>
      <c r="G2224" s="1" t="s">
        <v>3784</v>
      </c>
      <c r="H2224" s="29" t="str">
        <f>_xlfn.XLOOKUP(B2224,[2]CALCULATION!$B:$B,[2]CALCULATION!$H:$H,"")</f>
        <v>ZTE</v>
      </c>
      <c r="I2224" s="26">
        <v>0</v>
      </c>
      <c r="J2224" s="26">
        <v>0</v>
      </c>
      <c r="K2224" s="26">
        <v>0</v>
      </c>
      <c r="L2224" s="26">
        <v>0</v>
      </c>
      <c r="M2224" s="26">
        <v>0</v>
      </c>
      <c r="N2224" s="26">
        <v>0</v>
      </c>
      <c r="O2224" s="26">
        <v>0</v>
      </c>
      <c r="P2224" s="114" t="s">
        <v>6364</v>
      </c>
      <c r="Q2224" s="42" t="s">
        <v>5538</v>
      </c>
      <c r="R2224" s="42"/>
      <c r="S2224" s="41" t="str" cm="1">
        <f t="array" ref="S2224">IFERROR(_xlfn.IFS(
U2224="MPR ISSUE","PDH",
U2224="BSS Hardware Issue","BSS",
U2224="Sites strategiques, MLL, Pylone, etc.","ENVTECH",
U2224="AKTIVCO DEFAUT GE &amp; POWER Cabinet","AKTIVCO",
U2224="AKTIVCO Coupure ENEO &amp; Baisse de tension","AKTIVCO GRID ONLY",
U2224="Coupure ENEO &amp; Baisse de tension","IHS GRID ONLY",
U2224="Defaut GE &amp; POWER Cabinet","IHS",
U2224="Sharing","Partners",
U2224="Sites strategiques &amp; DataCenter","SST &amp; DC",
U2224="Exclu","Exclu",
U2224="SAT","SAT",
U2224="SPARE-ISSUE","SPARE-ISSUE",
U2224="Fiber CAmtel","TRANS_FO_CAMTEL",
U2224="Fiber AOF","Fiber AOF",
U2224="Projet OCM (HUAWEI)","TRAVAUX-HUAWEI",
U2224="Projet OCM (NOKIA)","TRAVAUX-NOKIA",
U2224="ACCESS-ISSUE","ACCESS-ISSUE",
U2224="Projet OCM (ZTE, NOKIA, autres projets)","TRAVAUX OCM",
U2224="No root CAuse","No root cause",
U2224="ODU HS","PDH",
U2224="IP &amp; VLAN","PDH",
U2224="Warehouse HUAWEI","SPARE-ISSUE",
U2224="SPARE-HS","SPARE-ISSUE",
U2224="Power Telco","BSS",U2224="no impacts","no impacts"
),"")</f>
        <v>No root cause</v>
      </c>
      <c r="T2224" s="41" t="str" cm="1">
        <f t="array" ref="T2224">IFERROR(_xlfn.IFS(
U2224="MPR ISSUE","TX ISSUE",
U2224="BSS Hardware Issue","RAN ISSUE",
U2224="Sites strategiques, MLL, Pylone, etc.","ENVTECH",
U2224="AKTIVCO DEFAUT GE &amp; POWER Cabinet","POWER ISSUE",
U2224="AKTIVCO Coupure ENEO &amp; Baisse de tension","POWER ISSUE",
U2224="Coupure ENEO &amp; Baisse de tension","POWER ISSUE",
U2224="Defaut GE &amp; POWER Cabinet","POWER ISSUE",
U2224="Sharing","POWER ISSUE",
U2224="Sites strategiques &amp; DataCenter","POWER ISSUE",
U2224="Exclu","Exclu",
U2224="SAT","TX ISSUE",
U2224="SPARE-ISSUE","SPARE-ISSUE",
U2224="Fiber CAmtel","TX ISSUE",
U2224="Fiber AOF","TX ISSUE",
U2224="Projet OCM (HUAWEI)","TRAVAUX-HUAWEI",
U2224="Projet OCM (NOKIA)","TRAVAUX -NOKIA",
U2224="ACCESS-ISSUE","ACCESS-ISSUE",
U2224="Projet OCM (ZTE, NOKIA, autres projets)","TRAVAUX OCM",
U2224="No root CAuse","No root cause",
U2224="ODU HS","TX ISSUE",
U2224="IP &amp; VLAN","TX ISSUE",
U2224="Warehouse HUAWEI","SPARE-ISSUE",
U2224="SPARE-HS","SPARE-ISSUE",
U2224="Power Telco","RAN ISSUE",U2224="no impacts","no impacts"
),"")</f>
        <v>No root cause</v>
      </c>
      <c r="U2224" s="68" t="s">
        <v>5691</v>
      </c>
      <c r="V2224" s="41" t="str" cm="1">
        <f t="array" ref="V2224">IFERROR(_xlfn.IFS(
U2224="MPR ISSUE","ACTIVE",
U2224="BSS Hardware Issue","ACTIVE",
U2224="Sites strategiques, MLL, Pylone, etc.","PASSIVE",
U2224="AKTIVCO DEFAUT GE &amp; POWER Cabinet","PASSIVE",
U2224="AKTIVCO Coupure ENEO &amp; Baisse de tension","PASSIVE",
U2224="Coupure ENEO &amp; Baisse de tension","PASSIVE",
U2224="Defaut GE &amp; POWER Cabinet","PASSIVE",
U2224="Sharing","PASSIVE",
U2224="Sites strategiques &amp; DataCenter","PASSIVE",
U2224="Exclu","Exclu",
U2224="SAT","ACTIVE",
U2224="SPARE-ISSUE","SPARE-ISSUE",
U2224="Fiber CAmtel","ACTIVE",
U2224="Fiber AOF","ACTIVE",
U2224="Projet OCM (HUAWEI)","PLANNED WORKS",
U2224="Projet OCM (NOKIA)","PLANNED WORKS",
U2224="ACCESS-ISSUE","ACCESS-ISSUE",
U2224="Projet OCM (ZTE, NOKIA, autres projets)","PLANNED WORKS",
U2224="No root CAuse","No root cause",
U2224="ODU HS","ACTIVE",
U2224="IP &amp; VLAN","ACTIVE",
U2224="Warehouse HUAWEI","SPARE-ISSUE",
U2224="SPARE-HS","SPARE-ISSUE",
U2224="Power Telco","ACTIVE", U2224="no impacts","no impacts"
),"")</f>
        <v>No root cause</v>
      </c>
      <c r="W2224" s="113"/>
      <c r="X2224" s="113"/>
      <c r="Y2224" s="113"/>
      <c r="Z2224" s="113"/>
      <c r="AA2224" s="113"/>
      <c r="AB2224" s="17" t="s">
        <v>5465</v>
      </c>
      <c r="AC2224" s="17" t="str">
        <f>_xlfn.XLOOKUP(B2224,'INCIDENT-04-27-2026'!E:E,'INCIDENT-04-27-2026'!F:F,"")</f>
        <v/>
      </c>
      <c r="AD2224" s="9"/>
      <c r="AE2224" s="7" t="s">
        <v>5465</v>
      </c>
      <c r="AF2224" s="6" t="str">
        <f>_xlfn.XLOOKUP(B2224,'[13]Input_27-04'!$B:$B,'[13]Input_27-04'!$M:$M,"")</f>
        <v/>
      </c>
      <c r="AG2224" s="7"/>
      <c r="AH2224" s="3"/>
      <c r="AI2224" s="18" t="str">
        <f>_xlfn.XLOOKUP(B2224,'[3]Cells Huawei 27042026 10h'!$B:$B,'[3]Cells Huawei 27042026 10h'!$T:$T,"")</f>
        <v/>
      </c>
      <c r="AJ2224" s="18" t="str">
        <f>_xlfn.XLOOKUP(B2224,'[3]Cells Huawei 27042026 15h'!$B:$B,'[3]Cells Huawei 27042026 15h'!$T:$T,"")</f>
        <v/>
      </c>
      <c r="AK2224" s="18" t="str">
        <f>_xlfn.XLOOKUP(B2224,'[4]cells down 27042026 11h28'!$B:$B,'[4]cells down 27042026 11h28'!$R:$R,"")</f>
        <v/>
      </c>
      <c r="AL2224" s="18" t="str">
        <f>_xlfn.XLOOKUP(B2224,'[4]cells down 27042026 18h01'!$B:$B,'[4]cells down 27042026 18h01'!$R:$R,"")</f>
        <v/>
      </c>
      <c r="AM2224" s="18" t="str">
        <f>_xlfn.XLOOKUP(B2224,'[5]cell downs 27042026 11h'!$B:$B,'[5]cell downs 27042026 11h'!$R:$R,"")</f>
        <v/>
      </c>
      <c r="AN2224" s="18" t="str">
        <f>_xlfn.XLOOKUP(B2224,'[5]cell downs 27042026 17h40'!$B:$B,'[5]cell downs 27042026 17h40'!$R:$R,"")</f>
        <v/>
      </c>
      <c r="AO2224" s="18" t="str">
        <f>_xlfn.XLOOKUP(B2224,'[6]ALL SITES DOWN'!$D:$D,'[6]ALL SITES DOWN'!$J:$J,"")</f>
        <v/>
      </c>
      <c r="AP2224" s="18" t="str">
        <f>_xlfn.XLOOKUP(B2224,'[7]ALL SITES DOWN'!$D:$D,'[7]ALL SITES DOWN'!$J:$J,"")</f>
        <v/>
      </c>
      <c r="AQ2224" s="9" t="str">
        <f>_xlfn.XLOOKUP(B2224,[8]sheet1!$AC:$AC,[8]sheet1!$AF:$AF,"")</f>
        <v/>
      </c>
      <c r="AR2224" s="14"/>
      <c r="AS2224" s="14" t="s">
        <v>5465</v>
      </c>
      <c r="AT2224" s="14" t="str">
        <f>_xlfn.XLOOKUP(B2224,'[9]cell downs 18042026 17h'!$B:$B,'[9]cell downs 18042026 17h'!$B:$B,"")</f>
        <v/>
      </c>
      <c r="AU2224" s="14" t="str">
        <f>_xlfn.XLOOKUP(B2224,'[10]Cells Huawei 19042026 15h'!$B:$B,'[10]Cells Huawei 19042026 15h'!$B:$B,"")</f>
        <v/>
      </c>
      <c r="AV2224" s="9" t="str">
        <f>_xlfn.XLOOKUP(B2224,'[11]cells down 19042026 9H40'!$B:$B,'[11]cells down 19042026 9H40'!$B:$B,"")</f>
        <v/>
      </c>
    </row>
    <row r="2225" spans="1:48" hidden="1" x14ac:dyDescent="0.3">
      <c r="A2225" s="1" t="s">
        <v>4129</v>
      </c>
      <c r="B2225" s="8" t="s">
        <v>4130</v>
      </c>
      <c r="C2225" s="3" t="str">
        <f>_xlfn.XLOOKUP(B2225,'[1]daily break down'!$D:$D,'[1]daily break down'!$E:$E,"")</f>
        <v>CENTRE</v>
      </c>
      <c r="D2225" s="1" t="s">
        <v>11</v>
      </c>
      <c r="E2225" s="1" t="s">
        <v>12</v>
      </c>
      <c r="F2225" s="3" t="s">
        <v>37</v>
      </c>
      <c r="G2225" s="1" t="s">
        <v>4131</v>
      </c>
      <c r="H2225" s="29" t="str">
        <f>_xlfn.XLOOKUP(B2225,[2]CALCULATION!$B:$B,[2]CALCULATION!$H:$H,"")</f>
        <v>ZTE</v>
      </c>
      <c r="I2225" s="26">
        <v>0</v>
      </c>
      <c r="J2225" s="26">
        <v>0</v>
      </c>
      <c r="K2225" s="26">
        <v>0</v>
      </c>
      <c r="L2225" s="26">
        <v>0</v>
      </c>
      <c r="M2225" s="26">
        <v>0</v>
      </c>
      <c r="N2225" s="26">
        <v>0</v>
      </c>
      <c r="O2225" s="26">
        <v>0</v>
      </c>
      <c r="P2225" s="114" t="s">
        <v>6364</v>
      </c>
      <c r="Q2225" s="42" t="s">
        <v>5538</v>
      </c>
      <c r="R2225" s="42"/>
      <c r="S2225" s="41" t="str" cm="1">
        <f t="array" ref="S2225">IFERROR(_xlfn.IFS(
U2225="MPR ISSUE","PDH",
U2225="BSS Hardware Issue","BSS",
U2225="Sites strategiques, MLL, Pylone, etc.","ENVTECH",
U2225="AKTIVCO DEFAUT GE &amp; POWER Cabinet","AKTIVCO",
U2225="AKTIVCO Coupure ENEO &amp; Baisse de tension","AKTIVCO GRID ONLY",
U2225="Coupure ENEO &amp; Baisse de tension","IHS GRID ONLY",
U2225="Defaut GE &amp; POWER Cabinet","IHS",
U2225="Sharing","Partners",
U2225="Sites strategiques &amp; DataCenter","SST &amp; DC",
U2225="Exclu","Exclu",
U2225="SAT","SAT",
U2225="SPARE-ISSUE","SPARE-ISSUE",
U2225="Fiber CAmtel","TRANS_FO_CAMTEL",
U2225="Fiber AOF","Fiber AOF",
U2225="Projet OCM (HUAWEI)","TRAVAUX-HUAWEI",
U2225="Projet OCM (NOKIA)","TRAVAUX-NOKIA",
U2225="ACCESS-ISSUE","ACCESS-ISSUE",
U2225="Projet OCM (ZTE, NOKIA, autres projets)","TRAVAUX OCM",
U2225="No root CAuse","No root cause",
U2225="ODU HS","PDH",
U2225="IP &amp; VLAN","PDH",
U2225="Warehouse HUAWEI","SPARE-ISSUE",
U2225="SPARE-HS","SPARE-ISSUE",
U2225="Power Telco","BSS",U2225="no impacts","no impacts"
),"")</f>
        <v>No root cause</v>
      </c>
      <c r="T2225" s="41" t="str" cm="1">
        <f t="array" ref="T2225">IFERROR(_xlfn.IFS(
U2225="MPR ISSUE","TX ISSUE",
U2225="BSS Hardware Issue","RAN ISSUE",
U2225="Sites strategiques, MLL, Pylone, etc.","ENVTECH",
U2225="AKTIVCO DEFAUT GE &amp; POWER Cabinet","POWER ISSUE",
U2225="AKTIVCO Coupure ENEO &amp; Baisse de tension","POWER ISSUE",
U2225="Coupure ENEO &amp; Baisse de tension","POWER ISSUE",
U2225="Defaut GE &amp; POWER Cabinet","POWER ISSUE",
U2225="Sharing","POWER ISSUE",
U2225="Sites strategiques &amp; DataCenter","POWER ISSUE",
U2225="Exclu","Exclu",
U2225="SAT","TX ISSUE",
U2225="SPARE-ISSUE","SPARE-ISSUE",
U2225="Fiber CAmtel","TX ISSUE",
U2225="Fiber AOF","TX ISSUE",
U2225="Projet OCM (HUAWEI)","TRAVAUX-HUAWEI",
U2225="Projet OCM (NOKIA)","TRAVAUX -NOKIA",
U2225="ACCESS-ISSUE","ACCESS-ISSUE",
U2225="Projet OCM (ZTE, NOKIA, autres projets)","TRAVAUX OCM",
U2225="No root CAuse","No root cause",
U2225="ODU HS","TX ISSUE",
U2225="IP &amp; VLAN","TX ISSUE",
U2225="Warehouse HUAWEI","SPARE-ISSUE",
U2225="SPARE-HS","SPARE-ISSUE",
U2225="Power Telco","RAN ISSUE",U2225="no impacts","no impacts"
),"")</f>
        <v>No root cause</v>
      </c>
      <c r="U2225" s="68" t="s">
        <v>5691</v>
      </c>
      <c r="V2225" s="41" t="str" cm="1">
        <f t="array" ref="V2225">IFERROR(_xlfn.IFS(
U2225="MPR ISSUE","ACTIVE",
U2225="BSS Hardware Issue","ACTIVE",
U2225="Sites strategiques, MLL, Pylone, etc.","PASSIVE",
U2225="AKTIVCO DEFAUT GE &amp; POWER Cabinet","PASSIVE",
U2225="AKTIVCO Coupure ENEO &amp; Baisse de tension","PASSIVE",
U2225="Coupure ENEO &amp; Baisse de tension","PASSIVE",
U2225="Defaut GE &amp; POWER Cabinet","PASSIVE",
U2225="Sharing","PASSIVE",
U2225="Sites strategiques &amp; DataCenter","PASSIVE",
U2225="Exclu","Exclu",
U2225="SAT","ACTIVE",
U2225="SPARE-ISSUE","SPARE-ISSUE",
U2225="Fiber CAmtel","ACTIVE",
U2225="Fiber AOF","ACTIVE",
U2225="Projet OCM (HUAWEI)","PLANNED WORKS",
U2225="Projet OCM (NOKIA)","PLANNED WORKS",
U2225="ACCESS-ISSUE","ACCESS-ISSUE",
U2225="Projet OCM (ZTE, NOKIA, autres projets)","PLANNED WORKS",
U2225="No root CAuse","No root cause",
U2225="ODU HS","ACTIVE",
U2225="IP &amp; VLAN","ACTIVE",
U2225="Warehouse HUAWEI","SPARE-ISSUE",
U2225="SPARE-HS","SPARE-ISSUE",
U2225="Power Telco","ACTIVE", U2225="no impacts","no impacts"
),"")</f>
        <v>No root cause</v>
      </c>
      <c r="W2225" s="113"/>
      <c r="X2225" s="113"/>
      <c r="Y2225" s="113"/>
      <c r="Z2225" s="113"/>
      <c r="AA2225" s="113"/>
      <c r="AB2225" s="17" t="s">
        <v>5465</v>
      </c>
      <c r="AC2225" s="17" t="str">
        <f>_xlfn.XLOOKUP(B2225,'INCIDENT-04-27-2026'!E:E,'INCIDENT-04-27-2026'!F:F,"")</f>
        <v/>
      </c>
      <c r="AD2225" s="9"/>
      <c r="AE2225" s="7" t="s">
        <v>5465</v>
      </c>
      <c r="AF2225" s="6" t="str">
        <f>_xlfn.XLOOKUP(B2225,'[13]Input_27-04'!$B:$B,'[13]Input_27-04'!$M:$M,"")</f>
        <v/>
      </c>
      <c r="AG2225" s="7"/>
      <c r="AH2225" s="3"/>
      <c r="AI2225" s="18" t="str">
        <f>_xlfn.XLOOKUP(B2225,'[3]Cells Huawei 27042026 10h'!$B:$B,'[3]Cells Huawei 27042026 10h'!$T:$T,"")</f>
        <v/>
      </c>
      <c r="AJ2225" s="18" t="str">
        <f>_xlfn.XLOOKUP(B2225,'[3]Cells Huawei 27042026 15h'!$B:$B,'[3]Cells Huawei 27042026 15h'!$T:$T,"")</f>
        <v/>
      </c>
      <c r="AK2225" s="18" t="str">
        <f>_xlfn.XLOOKUP(B2225,'[4]cells down 27042026 11h28'!$B:$B,'[4]cells down 27042026 11h28'!$R:$R,"")</f>
        <v/>
      </c>
      <c r="AL2225" s="18" t="str">
        <f>_xlfn.XLOOKUP(B2225,'[4]cells down 27042026 18h01'!$B:$B,'[4]cells down 27042026 18h01'!$R:$R,"")</f>
        <v/>
      </c>
      <c r="AM2225" s="18" t="str">
        <f>_xlfn.XLOOKUP(B2225,'[5]cell downs 27042026 11h'!$B:$B,'[5]cell downs 27042026 11h'!$R:$R,"")</f>
        <v/>
      </c>
      <c r="AN2225" s="18" t="str">
        <f>_xlfn.XLOOKUP(B2225,'[5]cell downs 27042026 17h40'!$B:$B,'[5]cell downs 27042026 17h40'!$R:$R,"")</f>
        <v/>
      </c>
      <c r="AO2225" s="18" t="str">
        <f>_xlfn.XLOOKUP(B2225,'[6]ALL SITES DOWN'!$D:$D,'[6]ALL SITES DOWN'!$J:$J,"")</f>
        <v/>
      </c>
      <c r="AP2225" s="18" t="str">
        <f>_xlfn.XLOOKUP(B2225,'[7]ALL SITES DOWN'!$D:$D,'[7]ALL SITES DOWN'!$J:$J,"")</f>
        <v/>
      </c>
      <c r="AQ2225" s="9" t="str">
        <f>_xlfn.XLOOKUP(B2225,[8]sheet1!$AC:$AC,[8]sheet1!$AF:$AF,"")</f>
        <v/>
      </c>
      <c r="AR2225" s="14"/>
      <c r="AS2225" s="14" t="s">
        <v>5465</v>
      </c>
      <c r="AT2225" s="14" t="str">
        <f>_xlfn.XLOOKUP(B2225,'[9]cell downs 18042026 17h'!$B:$B,'[9]cell downs 18042026 17h'!$B:$B,"")</f>
        <v/>
      </c>
      <c r="AU2225" s="14" t="str">
        <f>_xlfn.XLOOKUP(B2225,'[10]Cells Huawei 19042026 15h'!$B:$B,'[10]Cells Huawei 19042026 15h'!$B:$B,"")</f>
        <v/>
      </c>
      <c r="AV2225" s="9" t="str">
        <f>_xlfn.XLOOKUP(B2225,'[11]cells down 19042026 9H40'!$B:$B,'[11]cells down 19042026 9H40'!$B:$B,"")</f>
        <v/>
      </c>
    </row>
    <row r="2226" spans="1:48" hidden="1" x14ac:dyDescent="0.3">
      <c r="A2226" s="1" t="s">
        <v>4235</v>
      </c>
      <c r="B2226" s="8" t="s">
        <v>4236</v>
      </c>
      <c r="C2226" s="3" t="str">
        <f>_xlfn.XLOOKUP(B2226,'[1]daily break down'!$D:$D,'[1]daily break down'!$E:$E,"")</f>
        <v>Yaounde</v>
      </c>
      <c r="D2226" s="1" t="s">
        <v>11</v>
      </c>
      <c r="E2226" s="1" t="s">
        <v>594</v>
      </c>
      <c r="F2226" s="3" t="s">
        <v>37</v>
      </c>
      <c r="G2226" s="1" t="s">
        <v>38</v>
      </c>
      <c r="H2226" s="29" t="str">
        <f>_xlfn.XLOOKUP(B2226,[2]CALCULATION!$B:$B,[2]CALCULATION!$H:$H,"")</f>
        <v>ZTE</v>
      </c>
      <c r="I2226" s="26">
        <v>0</v>
      </c>
      <c r="J2226" s="26">
        <v>0</v>
      </c>
      <c r="K2226" s="26">
        <v>0</v>
      </c>
      <c r="L2226" s="26">
        <v>0</v>
      </c>
      <c r="M2226" s="26">
        <v>0</v>
      </c>
      <c r="N2226" s="26">
        <v>0</v>
      </c>
      <c r="O2226" s="26">
        <v>0</v>
      </c>
      <c r="P2226" s="114" t="s">
        <v>6364</v>
      </c>
      <c r="Q2226" s="42" t="s">
        <v>5538</v>
      </c>
      <c r="R2226" s="42"/>
      <c r="S2226" s="41" t="str" cm="1">
        <f t="array" ref="S2226">IFERROR(_xlfn.IFS(
U2226="MPR ISSUE","PDH",
U2226="BSS Hardware Issue","BSS",
U2226="Sites strategiques, MLL, Pylone, etc.","ENVTECH",
U2226="AKTIVCO DEFAUT GE &amp; POWER Cabinet","AKTIVCO",
U2226="AKTIVCO Coupure ENEO &amp; Baisse de tension","AKTIVCO GRID ONLY",
U2226="Coupure ENEO &amp; Baisse de tension","IHS GRID ONLY",
U2226="Defaut GE &amp; POWER Cabinet","IHS",
U2226="Sharing","Partners",
U2226="Sites strategiques &amp; DataCenter","SST &amp; DC",
U2226="Exclu","Exclu",
U2226="SAT","SAT",
U2226="SPARE-ISSUE","SPARE-ISSUE",
U2226="Fiber CAmtel","TRANS_FO_CAMTEL",
U2226="Fiber AOF","Fiber AOF",
U2226="Projet OCM (HUAWEI)","TRAVAUX-HUAWEI",
U2226="Projet OCM (NOKIA)","TRAVAUX-NOKIA",
U2226="ACCESS-ISSUE","ACCESS-ISSUE",
U2226="Projet OCM (ZTE, NOKIA, autres projets)","TRAVAUX OCM",
U2226="No root CAuse","No root cause",
U2226="ODU HS","PDH",
U2226="IP &amp; VLAN","PDH",
U2226="Warehouse HUAWEI","SPARE-ISSUE",
U2226="SPARE-HS","SPARE-ISSUE",
U2226="Power Telco","BSS",U2226="no impacts","no impacts"
),"")</f>
        <v>No root cause</v>
      </c>
      <c r="T2226" s="41" t="str" cm="1">
        <f t="array" ref="T2226">IFERROR(_xlfn.IFS(
U2226="MPR ISSUE","TX ISSUE",
U2226="BSS Hardware Issue","RAN ISSUE",
U2226="Sites strategiques, MLL, Pylone, etc.","ENVTECH",
U2226="AKTIVCO DEFAUT GE &amp; POWER Cabinet","POWER ISSUE",
U2226="AKTIVCO Coupure ENEO &amp; Baisse de tension","POWER ISSUE",
U2226="Coupure ENEO &amp; Baisse de tension","POWER ISSUE",
U2226="Defaut GE &amp; POWER Cabinet","POWER ISSUE",
U2226="Sharing","POWER ISSUE",
U2226="Sites strategiques &amp; DataCenter","POWER ISSUE",
U2226="Exclu","Exclu",
U2226="SAT","TX ISSUE",
U2226="SPARE-ISSUE","SPARE-ISSUE",
U2226="Fiber CAmtel","TX ISSUE",
U2226="Fiber AOF","TX ISSUE",
U2226="Projet OCM (HUAWEI)","TRAVAUX-HUAWEI",
U2226="Projet OCM (NOKIA)","TRAVAUX -NOKIA",
U2226="ACCESS-ISSUE","ACCESS-ISSUE",
U2226="Projet OCM (ZTE, NOKIA, autres projets)","TRAVAUX OCM",
U2226="No root CAuse","No root cause",
U2226="ODU HS","TX ISSUE",
U2226="IP &amp; VLAN","TX ISSUE",
U2226="Warehouse HUAWEI","SPARE-ISSUE",
U2226="SPARE-HS","SPARE-ISSUE",
U2226="Power Telco","RAN ISSUE",U2226="no impacts","no impacts"
),"")</f>
        <v>No root cause</v>
      </c>
      <c r="U2226" s="68" t="s">
        <v>5691</v>
      </c>
      <c r="V2226" s="41" t="str" cm="1">
        <f t="array" ref="V2226">IFERROR(_xlfn.IFS(
U2226="MPR ISSUE","ACTIVE",
U2226="BSS Hardware Issue","ACTIVE",
U2226="Sites strategiques, MLL, Pylone, etc.","PASSIVE",
U2226="AKTIVCO DEFAUT GE &amp; POWER Cabinet","PASSIVE",
U2226="AKTIVCO Coupure ENEO &amp; Baisse de tension","PASSIVE",
U2226="Coupure ENEO &amp; Baisse de tension","PASSIVE",
U2226="Defaut GE &amp; POWER Cabinet","PASSIVE",
U2226="Sharing","PASSIVE",
U2226="Sites strategiques &amp; DataCenter","PASSIVE",
U2226="Exclu","Exclu",
U2226="SAT","ACTIVE",
U2226="SPARE-ISSUE","SPARE-ISSUE",
U2226="Fiber CAmtel","ACTIVE",
U2226="Fiber AOF","ACTIVE",
U2226="Projet OCM (HUAWEI)","PLANNED WORKS",
U2226="Projet OCM (NOKIA)","PLANNED WORKS",
U2226="ACCESS-ISSUE","ACCESS-ISSUE",
U2226="Projet OCM (ZTE, NOKIA, autres projets)","PLANNED WORKS",
U2226="No root CAuse","No root cause",
U2226="ODU HS","ACTIVE",
U2226="IP &amp; VLAN","ACTIVE",
U2226="Warehouse HUAWEI","SPARE-ISSUE",
U2226="SPARE-HS","SPARE-ISSUE",
U2226="Power Telco","ACTIVE", U2226="no impacts","no impacts"
),"")</f>
        <v>No root cause</v>
      </c>
      <c r="W2226" s="113"/>
      <c r="X2226" s="113"/>
      <c r="Y2226" s="113"/>
      <c r="Z2226" s="113"/>
      <c r="AA2226" s="113"/>
      <c r="AB2226" s="17" t="s">
        <v>5465</v>
      </c>
      <c r="AC2226" s="17" t="str">
        <f>_xlfn.XLOOKUP(B2226,'INCIDENT-04-27-2026'!E:E,'INCIDENT-04-27-2026'!F:F,"")</f>
        <v/>
      </c>
      <c r="AD2226" s="9"/>
      <c r="AE2226" s="7" t="s">
        <v>5465</v>
      </c>
      <c r="AF2226" s="6" t="str">
        <f>_xlfn.XLOOKUP(B2226,'[13]Input_27-04'!$B:$B,'[13]Input_27-04'!$M:$M,"")</f>
        <v/>
      </c>
      <c r="AG2226" s="7"/>
      <c r="AH2226" s="3"/>
      <c r="AI2226" s="18" t="str">
        <f>_xlfn.XLOOKUP(B2226,'[3]Cells Huawei 27042026 10h'!$B:$B,'[3]Cells Huawei 27042026 10h'!$T:$T,"")</f>
        <v/>
      </c>
      <c r="AJ2226" s="18" t="str">
        <f>_xlfn.XLOOKUP(B2226,'[3]Cells Huawei 27042026 15h'!$B:$B,'[3]Cells Huawei 27042026 15h'!$T:$T,"")</f>
        <v/>
      </c>
      <c r="AK2226" s="18" t="str">
        <f>_xlfn.XLOOKUP(B2226,'[4]cells down 27042026 11h28'!$B:$B,'[4]cells down 27042026 11h28'!$R:$R,"")</f>
        <v/>
      </c>
      <c r="AL2226" s="18" t="str">
        <f>_xlfn.XLOOKUP(B2226,'[4]cells down 27042026 18h01'!$B:$B,'[4]cells down 27042026 18h01'!$R:$R,"")</f>
        <v/>
      </c>
      <c r="AM2226" s="18" t="str">
        <f>_xlfn.XLOOKUP(B2226,'[5]cell downs 27042026 11h'!$B:$B,'[5]cell downs 27042026 11h'!$R:$R,"")</f>
        <v/>
      </c>
      <c r="AN2226" s="18" t="str">
        <f>_xlfn.XLOOKUP(B2226,'[5]cell downs 27042026 17h40'!$B:$B,'[5]cell downs 27042026 17h40'!$R:$R,"")</f>
        <v/>
      </c>
      <c r="AO2226" s="18" t="str">
        <f>_xlfn.XLOOKUP(B2226,'[6]ALL SITES DOWN'!$D:$D,'[6]ALL SITES DOWN'!$J:$J,"")</f>
        <v/>
      </c>
      <c r="AP2226" s="18" t="str">
        <f>_xlfn.XLOOKUP(B2226,'[7]ALL SITES DOWN'!$D:$D,'[7]ALL SITES DOWN'!$J:$J,"")</f>
        <v/>
      </c>
      <c r="AQ2226" s="9" t="str">
        <f>_xlfn.XLOOKUP(B2226,[8]sheet1!$AC:$AC,[8]sheet1!$AF:$AF,"")</f>
        <v/>
      </c>
      <c r="AR2226" s="14"/>
      <c r="AS2226" s="14" t="s">
        <v>5465</v>
      </c>
      <c r="AT2226" s="14" t="str">
        <f>_xlfn.XLOOKUP(B2226,'[9]cell downs 18042026 17h'!$B:$B,'[9]cell downs 18042026 17h'!$B:$B,"")</f>
        <v/>
      </c>
      <c r="AU2226" s="14" t="str">
        <f>_xlfn.XLOOKUP(B2226,'[10]Cells Huawei 19042026 15h'!$B:$B,'[10]Cells Huawei 19042026 15h'!$B:$B,"")</f>
        <v/>
      </c>
      <c r="AV2226" s="9" t="str">
        <f>_xlfn.XLOOKUP(B2226,'[11]cells down 19042026 9H40'!$B:$B,'[11]cells down 19042026 9H40'!$B:$B,"")</f>
        <v/>
      </c>
    </row>
    <row r="2227" spans="1:48" hidden="1" x14ac:dyDescent="0.3">
      <c r="A2227" s="1" t="s">
        <v>4134</v>
      </c>
      <c r="B2227" s="8" t="s">
        <v>4135</v>
      </c>
      <c r="C2227" s="3" t="str">
        <f>_xlfn.XLOOKUP(B2227,'[1]daily break down'!$D:$D,'[1]daily break down'!$E:$E,"")</f>
        <v>CENTRE</v>
      </c>
      <c r="D2227" s="1" t="s">
        <v>21</v>
      </c>
      <c r="E2227" s="1" t="s">
        <v>80</v>
      </c>
      <c r="F2227" s="3" t="s">
        <v>69</v>
      </c>
      <c r="G2227" s="1" t="s">
        <v>4136</v>
      </c>
      <c r="H2227" s="28" t="str">
        <f>_xlfn.XLOOKUP(B2227,[2]CALCULATION!$B:$B,[2]CALCULATION!$H:$H,"")</f>
        <v>NOKIA</v>
      </c>
      <c r="I2227" s="26">
        <v>0</v>
      </c>
      <c r="J2227" s="26">
        <v>0</v>
      </c>
      <c r="K2227" s="26">
        <v>0</v>
      </c>
      <c r="L2227" s="26">
        <v>0</v>
      </c>
      <c r="M2227" s="26">
        <v>0</v>
      </c>
      <c r="N2227" s="26">
        <v>0</v>
      </c>
      <c r="O2227" s="26">
        <v>0</v>
      </c>
      <c r="P2227" s="114" t="s">
        <v>6364</v>
      </c>
      <c r="Q2227" s="42" t="s">
        <v>5538</v>
      </c>
      <c r="R2227" s="42"/>
      <c r="S2227" s="41" t="str" cm="1">
        <f t="array" ref="S2227">IFERROR(_xlfn.IFS(
U2227="MPR ISSUE","PDH",
U2227="BSS Hardware Issue","BSS",
U2227="Sites strategiques, MLL, Pylone, etc.","ENVTECH",
U2227="AKTIVCO DEFAUT GE &amp; POWER Cabinet","AKTIVCO",
U2227="AKTIVCO Coupure ENEO &amp; Baisse de tension","AKTIVCO GRID ONLY",
U2227="Coupure ENEO &amp; Baisse de tension","IHS GRID ONLY",
U2227="Defaut GE &amp; POWER Cabinet","IHS",
U2227="Sharing","Partners",
U2227="Sites strategiques &amp; DataCenter","SST &amp; DC",
U2227="Exclu","Exclu",
U2227="SAT","SAT",
U2227="SPARE-ISSUE","SPARE-ISSUE",
U2227="Fiber CAmtel","TRANS_FO_CAMTEL",
U2227="Fiber AOF","Fiber AOF",
U2227="Projet OCM (HUAWEI)","TRAVAUX-HUAWEI",
U2227="Projet OCM (NOKIA)","TRAVAUX-NOKIA",
U2227="ACCESS-ISSUE","ACCESS-ISSUE",
U2227="Projet OCM (ZTE, NOKIA, autres projets)","TRAVAUX OCM",
U2227="No root CAuse","No root cause",
U2227="ODU HS","PDH",
U2227="IP &amp; VLAN","PDH",
U2227="Warehouse HUAWEI","SPARE-ISSUE",
U2227="SPARE-HS","SPARE-ISSUE",
U2227="Power Telco","BSS",U2227="no impacts","no impacts"
),"")</f>
        <v>No root cause</v>
      </c>
      <c r="T2227" s="41" t="str" cm="1">
        <f t="array" ref="T2227">IFERROR(_xlfn.IFS(
U2227="MPR ISSUE","TX ISSUE",
U2227="BSS Hardware Issue","RAN ISSUE",
U2227="Sites strategiques, MLL, Pylone, etc.","ENVTECH",
U2227="AKTIVCO DEFAUT GE &amp; POWER Cabinet","POWER ISSUE",
U2227="AKTIVCO Coupure ENEO &amp; Baisse de tension","POWER ISSUE",
U2227="Coupure ENEO &amp; Baisse de tension","POWER ISSUE",
U2227="Defaut GE &amp; POWER Cabinet","POWER ISSUE",
U2227="Sharing","POWER ISSUE",
U2227="Sites strategiques &amp; DataCenter","POWER ISSUE",
U2227="Exclu","Exclu",
U2227="SAT","TX ISSUE",
U2227="SPARE-ISSUE","SPARE-ISSUE",
U2227="Fiber CAmtel","TX ISSUE",
U2227="Fiber AOF","TX ISSUE",
U2227="Projet OCM (HUAWEI)","TRAVAUX-HUAWEI",
U2227="Projet OCM (NOKIA)","TRAVAUX -NOKIA",
U2227="ACCESS-ISSUE","ACCESS-ISSUE",
U2227="Projet OCM (ZTE, NOKIA, autres projets)","TRAVAUX OCM",
U2227="No root CAuse","No root cause",
U2227="ODU HS","TX ISSUE",
U2227="IP &amp; VLAN","TX ISSUE",
U2227="Warehouse HUAWEI","SPARE-ISSUE",
U2227="SPARE-HS","SPARE-ISSUE",
U2227="Power Telco","RAN ISSUE",U2227="no impacts","no impacts"
),"")</f>
        <v>No root cause</v>
      </c>
      <c r="U2227" s="68" t="s">
        <v>5691</v>
      </c>
      <c r="V2227" s="41" t="str" cm="1">
        <f t="array" ref="V2227">IFERROR(_xlfn.IFS(
U2227="MPR ISSUE","ACTIVE",
U2227="BSS Hardware Issue","ACTIVE",
U2227="Sites strategiques, MLL, Pylone, etc.","PASSIVE",
U2227="AKTIVCO DEFAUT GE &amp; POWER Cabinet","PASSIVE",
U2227="AKTIVCO Coupure ENEO &amp; Baisse de tension","PASSIVE",
U2227="Coupure ENEO &amp; Baisse de tension","PASSIVE",
U2227="Defaut GE &amp; POWER Cabinet","PASSIVE",
U2227="Sharing","PASSIVE",
U2227="Sites strategiques &amp; DataCenter","PASSIVE",
U2227="Exclu","Exclu",
U2227="SAT","ACTIVE",
U2227="SPARE-ISSUE","SPARE-ISSUE",
U2227="Fiber CAmtel","ACTIVE",
U2227="Fiber AOF","ACTIVE",
U2227="Projet OCM (HUAWEI)","PLANNED WORKS",
U2227="Projet OCM (NOKIA)","PLANNED WORKS",
U2227="ACCESS-ISSUE","ACCESS-ISSUE",
U2227="Projet OCM (ZTE, NOKIA, autres projets)","PLANNED WORKS",
U2227="No root CAuse","No root cause",
U2227="ODU HS","ACTIVE",
U2227="IP &amp; VLAN","ACTIVE",
U2227="Warehouse HUAWEI","SPARE-ISSUE",
U2227="SPARE-HS","SPARE-ISSUE",
U2227="Power Telco","ACTIVE", U2227="no impacts","no impacts"
),"")</f>
        <v>No root cause</v>
      </c>
      <c r="W2227" s="113"/>
      <c r="X2227" s="113"/>
      <c r="Y2227" s="113"/>
      <c r="Z2227" s="113"/>
      <c r="AA2227" s="113"/>
      <c r="AB2227" s="17" t="s">
        <v>5465</v>
      </c>
      <c r="AC2227" s="17" t="str">
        <f>_xlfn.XLOOKUP(B2227,'INCIDENT-04-27-2026'!E:E,'INCIDENT-04-27-2026'!F:F,"")</f>
        <v/>
      </c>
      <c r="AD2227" s="9"/>
      <c r="AE2227" s="7" t="s">
        <v>5465</v>
      </c>
      <c r="AF2227" s="6" t="str">
        <f>_xlfn.XLOOKUP(B2227,'[13]Input_27-04'!$B:$B,'[13]Input_27-04'!$M:$M,"")</f>
        <v/>
      </c>
      <c r="AG2227" s="7"/>
      <c r="AH2227" s="3"/>
      <c r="AI2227" s="18" t="str">
        <f>_xlfn.XLOOKUP(B2227,'[3]Cells Huawei 27042026 10h'!$B:$B,'[3]Cells Huawei 27042026 10h'!$T:$T,"")</f>
        <v/>
      </c>
      <c r="AJ2227" s="18" t="str">
        <f>_xlfn.XLOOKUP(B2227,'[3]Cells Huawei 27042026 15h'!$B:$B,'[3]Cells Huawei 27042026 15h'!$T:$T,"")</f>
        <v/>
      </c>
      <c r="AK2227" s="18" t="str">
        <f>_xlfn.XLOOKUP(B2227,'[4]cells down 27042026 11h28'!$B:$B,'[4]cells down 27042026 11h28'!$R:$R,"")</f>
        <v/>
      </c>
      <c r="AL2227" s="18" t="str">
        <f>_xlfn.XLOOKUP(B2227,'[4]cells down 27042026 18h01'!$B:$B,'[4]cells down 27042026 18h01'!$R:$R,"")</f>
        <v/>
      </c>
      <c r="AM2227" s="18" t="str">
        <f>_xlfn.XLOOKUP(B2227,'[5]cell downs 27042026 11h'!$B:$B,'[5]cell downs 27042026 11h'!$R:$R,"")</f>
        <v/>
      </c>
      <c r="AN2227" s="18" t="str">
        <f>_xlfn.XLOOKUP(B2227,'[5]cell downs 27042026 17h40'!$B:$B,'[5]cell downs 27042026 17h40'!$R:$R,"")</f>
        <v/>
      </c>
      <c r="AO2227" s="18" t="str">
        <f>_xlfn.XLOOKUP(B2227,'[6]ALL SITES DOWN'!$D:$D,'[6]ALL SITES DOWN'!$J:$J,"")</f>
        <v/>
      </c>
      <c r="AP2227" s="18" t="str">
        <f>_xlfn.XLOOKUP(B2227,'[7]ALL SITES DOWN'!$D:$D,'[7]ALL SITES DOWN'!$J:$J,"")</f>
        <v/>
      </c>
      <c r="AQ2227" s="9" t="str">
        <f>_xlfn.XLOOKUP(B2227,[8]sheet1!$AC:$AC,[8]sheet1!$AF:$AF,"")</f>
        <v/>
      </c>
      <c r="AR2227" s="14"/>
      <c r="AS2227" s="14" t="s">
        <v>5465</v>
      </c>
      <c r="AT2227" s="14" t="str">
        <f>_xlfn.XLOOKUP(B2227,'[9]cell downs 18042026 17h'!$B:$B,'[9]cell downs 18042026 17h'!$B:$B,"")</f>
        <v/>
      </c>
      <c r="AU2227" s="14" t="str">
        <f>_xlfn.XLOOKUP(B2227,'[10]Cells Huawei 19042026 15h'!$B:$B,'[10]Cells Huawei 19042026 15h'!$B:$B,"")</f>
        <v/>
      </c>
      <c r="AV2227" s="9" t="str">
        <f>_xlfn.XLOOKUP(B2227,'[11]cells down 19042026 9H40'!$B:$B,'[11]cells down 19042026 9H40'!$B:$B,"")</f>
        <v/>
      </c>
    </row>
    <row r="2228" spans="1:48" hidden="1" x14ac:dyDescent="0.3">
      <c r="A2228" s="1" t="s">
        <v>4140</v>
      </c>
      <c r="B2228" s="8" t="s">
        <v>4141</v>
      </c>
      <c r="C2228" s="3" t="str">
        <f>_xlfn.XLOOKUP(B2228,'[1]daily break down'!$D:$D,'[1]daily break down'!$E:$E,"")</f>
        <v>CENTRE</v>
      </c>
      <c r="D2228" s="1" t="s">
        <v>11</v>
      </c>
      <c r="E2228" s="1" t="s">
        <v>12</v>
      </c>
      <c r="F2228" s="3" t="s">
        <v>37</v>
      </c>
      <c r="G2228" s="1" t="s">
        <v>4142</v>
      </c>
      <c r="H2228" s="29" t="str">
        <f>_xlfn.XLOOKUP(B2228,[2]CALCULATION!$B:$B,[2]CALCULATION!$H:$H,"")</f>
        <v>ZTE</v>
      </c>
      <c r="I2228" s="26">
        <v>0</v>
      </c>
      <c r="J2228" s="26">
        <v>0</v>
      </c>
      <c r="K2228" s="26">
        <v>0</v>
      </c>
      <c r="L2228" s="26">
        <v>0</v>
      </c>
      <c r="M2228" s="26">
        <v>0</v>
      </c>
      <c r="N2228" s="26">
        <v>0</v>
      </c>
      <c r="O2228" s="26">
        <v>0</v>
      </c>
      <c r="P2228" s="114" t="s">
        <v>6364</v>
      </c>
      <c r="Q2228" s="42" t="s">
        <v>5538</v>
      </c>
      <c r="R2228" s="42"/>
      <c r="S2228" s="41" t="str" cm="1">
        <f t="array" ref="S2228">IFERROR(_xlfn.IFS(
U2228="MPR ISSUE","PDH",
U2228="BSS Hardware Issue","BSS",
U2228="Sites strategiques, MLL, Pylone, etc.","ENVTECH",
U2228="AKTIVCO DEFAUT GE &amp; POWER Cabinet","AKTIVCO",
U2228="AKTIVCO Coupure ENEO &amp; Baisse de tension","AKTIVCO GRID ONLY",
U2228="Coupure ENEO &amp; Baisse de tension","IHS GRID ONLY",
U2228="Defaut GE &amp; POWER Cabinet","IHS",
U2228="Sharing","Partners",
U2228="Sites strategiques &amp; DataCenter","SST &amp; DC",
U2228="Exclu","Exclu",
U2228="SAT","SAT",
U2228="SPARE-ISSUE","SPARE-ISSUE",
U2228="Fiber CAmtel","TRANS_FO_CAMTEL",
U2228="Fiber AOF","Fiber AOF",
U2228="Projet OCM (HUAWEI)","TRAVAUX-HUAWEI",
U2228="Projet OCM (NOKIA)","TRAVAUX-NOKIA",
U2228="ACCESS-ISSUE","ACCESS-ISSUE",
U2228="Projet OCM (ZTE, NOKIA, autres projets)","TRAVAUX OCM",
U2228="No root CAuse","No root cause",
U2228="ODU HS","PDH",
U2228="IP &amp; VLAN","PDH",
U2228="Warehouse HUAWEI","SPARE-ISSUE",
U2228="SPARE-HS","SPARE-ISSUE",
U2228="Power Telco","BSS",U2228="no impacts","no impacts"
),"")</f>
        <v>No root cause</v>
      </c>
      <c r="T2228" s="41" t="str" cm="1">
        <f t="array" ref="T2228">IFERROR(_xlfn.IFS(
U2228="MPR ISSUE","TX ISSUE",
U2228="BSS Hardware Issue","RAN ISSUE",
U2228="Sites strategiques, MLL, Pylone, etc.","ENVTECH",
U2228="AKTIVCO DEFAUT GE &amp; POWER Cabinet","POWER ISSUE",
U2228="AKTIVCO Coupure ENEO &amp; Baisse de tension","POWER ISSUE",
U2228="Coupure ENEO &amp; Baisse de tension","POWER ISSUE",
U2228="Defaut GE &amp; POWER Cabinet","POWER ISSUE",
U2228="Sharing","POWER ISSUE",
U2228="Sites strategiques &amp; DataCenter","POWER ISSUE",
U2228="Exclu","Exclu",
U2228="SAT","TX ISSUE",
U2228="SPARE-ISSUE","SPARE-ISSUE",
U2228="Fiber CAmtel","TX ISSUE",
U2228="Fiber AOF","TX ISSUE",
U2228="Projet OCM (HUAWEI)","TRAVAUX-HUAWEI",
U2228="Projet OCM (NOKIA)","TRAVAUX -NOKIA",
U2228="ACCESS-ISSUE","ACCESS-ISSUE",
U2228="Projet OCM (ZTE, NOKIA, autres projets)","TRAVAUX OCM",
U2228="No root CAuse","No root cause",
U2228="ODU HS","TX ISSUE",
U2228="IP &amp; VLAN","TX ISSUE",
U2228="Warehouse HUAWEI","SPARE-ISSUE",
U2228="SPARE-HS","SPARE-ISSUE",
U2228="Power Telco","RAN ISSUE",U2228="no impacts","no impacts"
),"")</f>
        <v>No root cause</v>
      </c>
      <c r="U2228" s="68" t="s">
        <v>5691</v>
      </c>
      <c r="V2228" s="41" t="str" cm="1">
        <f t="array" ref="V2228">IFERROR(_xlfn.IFS(
U2228="MPR ISSUE","ACTIVE",
U2228="BSS Hardware Issue","ACTIVE",
U2228="Sites strategiques, MLL, Pylone, etc.","PASSIVE",
U2228="AKTIVCO DEFAUT GE &amp; POWER Cabinet","PASSIVE",
U2228="AKTIVCO Coupure ENEO &amp; Baisse de tension","PASSIVE",
U2228="Coupure ENEO &amp; Baisse de tension","PASSIVE",
U2228="Defaut GE &amp; POWER Cabinet","PASSIVE",
U2228="Sharing","PASSIVE",
U2228="Sites strategiques &amp; DataCenter","PASSIVE",
U2228="Exclu","Exclu",
U2228="SAT","ACTIVE",
U2228="SPARE-ISSUE","SPARE-ISSUE",
U2228="Fiber CAmtel","ACTIVE",
U2228="Fiber AOF","ACTIVE",
U2228="Projet OCM (HUAWEI)","PLANNED WORKS",
U2228="Projet OCM (NOKIA)","PLANNED WORKS",
U2228="ACCESS-ISSUE","ACCESS-ISSUE",
U2228="Projet OCM (ZTE, NOKIA, autres projets)","PLANNED WORKS",
U2228="No root CAuse","No root cause",
U2228="ODU HS","ACTIVE",
U2228="IP &amp; VLAN","ACTIVE",
U2228="Warehouse HUAWEI","SPARE-ISSUE",
U2228="SPARE-HS","SPARE-ISSUE",
U2228="Power Telco","ACTIVE", U2228="no impacts","no impacts"
),"")</f>
        <v>No root cause</v>
      </c>
      <c r="W2228" s="113"/>
      <c r="X2228" s="113"/>
      <c r="Y2228" s="113"/>
      <c r="Z2228" s="113"/>
      <c r="AA2228" s="113"/>
      <c r="AB2228" s="17" t="s">
        <v>5465</v>
      </c>
      <c r="AC2228" s="17" t="str">
        <f>_xlfn.XLOOKUP(B2228,'INCIDENT-04-27-2026'!E:E,'INCIDENT-04-27-2026'!F:F,"")</f>
        <v/>
      </c>
      <c r="AD2228" s="9"/>
      <c r="AE2228" s="7" t="s">
        <v>5465</v>
      </c>
      <c r="AF2228" s="6" t="str">
        <f>_xlfn.XLOOKUP(B2228,'[13]Input_27-04'!$B:$B,'[13]Input_27-04'!$M:$M,"")</f>
        <v/>
      </c>
      <c r="AG2228" s="7"/>
      <c r="AH2228" s="3"/>
      <c r="AI2228" s="18" t="str">
        <f>_xlfn.XLOOKUP(B2228,'[3]Cells Huawei 27042026 10h'!$B:$B,'[3]Cells Huawei 27042026 10h'!$T:$T,"")</f>
        <v/>
      </c>
      <c r="AJ2228" s="18" t="str">
        <f>_xlfn.XLOOKUP(B2228,'[3]Cells Huawei 27042026 15h'!$B:$B,'[3]Cells Huawei 27042026 15h'!$T:$T,"")</f>
        <v/>
      </c>
      <c r="AK2228" s="18" t="str">
        <f>_xlfn.XLOOKUP(B2228,'[4]cells down 27042026 11h28'!$B:$B,'[4]cells down 27042026 11h28'!$R:$R,"")</f>
        <v/>
      </c>
      <c r="AL2228" s="18" t="str">
        <f>_xlfn.XLOOKUP(B2228,'[4]cells down 27042026 18h01'!$B:$B,'[4]cells down 27042026 18h01'!$R:$R,"")</f>
        <v/>
      </c>
      <c r="AM2228" s="18" t="str">
        <f>_xlfn.XLOOKUP(B2228,'[5]cell downs 27042026 11h'!$B:$B,'[5]cell downs 27042026 11h'!$R:$R,"")</f>
        <v/>
      </c>
      <c r="AN2228" s="18" t="str">
        <f>_xlfn.XLOOKUP(B2228,'[5]cell downs 27042026 17h40'!$B:$B,'[5]cell downs 27042026 17h40'!$R:$R,"")</f>
        <v/>
      </c>
      <c r="AO2228" s="18" t="str">
        <f>_xlfn.XLOOKUP(B2228,'[6]ALL SITES DOWN'!$D:$D,'[6]ALL SITES DOWN'!$J:$J,"")</f>
        <v/>
      </c>
      <c r="AP2228" s="18" t="str">
        <f>_xlfn.XLOOKUP(B2228,'[7]ALL SITES DOWN'!$D:$D,'[7]ALL SITES DOWN'!$J:$J,"")</f>
        <v/>
      </c>
      <c r="AQ2228" s="9" t="str">
        <f>_xlfn.XLOOKUP(B2228,[8]sheet1!$AC:$AC,[8]sheet1!$AF:$AF,"")</f>
        <v/>
      </c>
      <c r="AR2228" s="14"/>
      <c r="AS2228" s="14" t="s">
        <v>5465</v>
      </c>
      <c r="AT2228" s="14" t="str">
        <f>_xlfn.XLOOKUP(B2228,'[9]cell downs 18042026 17h'!$B:$B,'[9]cell downs 18042026 17h'!$B:$B,"")</f>
        <v/>
      </c>
      <c r="AU2228" s="14" t="str">
        <f>_xlfn.XLOOKUP(B2228,'[10]Cells Huawei 19042026 15h'!$B:$B,'[10]Cells Huawei 19042026 15h'!$B:$B,"")</f>
        <v/>
      </c>
      <c r="AV2228" s="9" t="str">
        <f>_xlfn.XLOOKUP(B2228,'[11]cells down 19042026 9H40'!$B:$B,'[11]cells down 19042026 9H40'!$B:$B,"")</f>
        <v/>
      </c>
    </row>
    <row r="2229" spans="1:48" hidden="1" x14ac:dyDescent="0.3">
      <c r="A2229" s="1" t="s">
        <v>4151</v>
      </c>
      <c r="B2229" s="8" t="s">
        <v>4152</v>
      </c>
      <c r="C2229" s="3" t="str">
        <f>_xlfn.XLOOKUP(B2229,'[1]daily break down'!$D:$D,'[1]daily break down'!$E:$E,"")</f>
        <v>CENTRE</v>
      </c>
      <c r="D2229" s="1" t="s">
        <v>11</v>
      </c>
      <c r="E2229" s="1" t="s">
        <v>96</v>
      </c>
      <c r="F2229" s="3" t="s">
        <v>37</v>
      </c>
      <c r="G2229" s="1" t="s">
        <v>4044</v>
      </c>
      <c r="H2229" s="29" t="str">
        <f>_xlfn.XLOOKUP(B2229,[2]CALCULATION!$B:$B,[2]CALCULATION!$H:$H,"")</f>
        <v>ZTE</v>
      </c>
      <c r="I2229" s="26">
        <v>0</v>
      </c>
      <c r="J2229" s="26">
        <v>0</v>
      </c>
      <c r="K2229" s="26">
        <v>0</v>
      </c>
      <c r="L2229" s="26">
        <v>0</v>
      </c>
      <c r="M2229" s="26">
        <v>0</v>
      </c>
      <c r="N2229" s="26">
        <v>0</v>
      </c>
      <c r="O2229" s="26">
        <v>0</v>
      </c>
      <c r="P2229" s="114" t="s">
        <v>6364</v>
      </c>
      <c r="Q2229" s="42" t="s">
        <v>5538</v>
      </c>
      <c r="R2229" s="42"/>
      <c r="S2229" s="41" t="str" cm="1">
        <f t="array" ref="S2229">IFERROR(_xlfn.IFS(
U2229="MPR ISSUE","PDH",
U2229="BSS Hardware Issue","BSS",
U2229="Sites strategiques, MLL, Pylone, etc.","ENVTECH",
U2229="AKTIVCO DEFAUT GE &amp; POWER Cabinet","AKTIVCO",
U2229="AKTIVCO Coupure ENEO &amp; Baisse de tension","AKTIVCO GRID ONLY",
U2229="Coupure ENEO &amp; Baisse de tension","IHS GRID ONLY",
U2229="Defaut GE &amp; POWER Cabinet","IHS",
U2229="Sharing","Partners",
U2229="Sites strategiques &amp; DataCenter","SST &amp; DC",
U2229="Exclu","Exclu",
U2229="SAT","SAT",
U2229="SPARE-ISSUE","SPARE-ISSUE",
U2229="Fiber CAmtel","TRANS_FO_CAMTEL",
U2229="Fiber AOF","Fiber AOF",
U2229="Projet OCM (HUAWEI)","TRAVAUX-HUAWEI",
U2229="Projet OCM (NOKIA)","TRAVAUX-NOKIA",
U2229="ACCESS-ISSUE","ACCESS-ISSUE",
U2229="Projet OCM (ZTE, NOKIA, autres projets)","TRAVAUX OCM",
U2229="No root CAuse","No root cause",
U2229="ODU HS","PDH",
U2229="IP &amp; VLAN","PDH",
U2229="Warehouse HUAWEI","SPARE-ISSUE",
U2229="SPARE-HS","SPARE-ISSUE",
U2229="Power Telco","BSS",U2229="no impacts","no impacts"
),"")</f>
        <v>No root cause</v>
      </c>
      <c r="T2229" s="41" t="str" cm="1">
        <f t="array" ref="T2229">IFERROR(_xlfn.IFS(
U2229="MPR ISSUE","TX ISSUE",
U2229="BSS Hardware Issue","RAN ISSUE",
U2229="Sites strategiques, MLL, Pylone, etc.","ENVTECH",
U2229="AKTIVCO DEFAUT GE &amp; POWER Cabinet","POWER ISSUE",
U2229="AKTIVCO Coupure ENEO &amp; Baisse de tension","POWER ISSUE",
U2229="Coupure ENEO &amp; Baisse de tension","POWER ISSUE",
U2229="Defaut GE &amp; POWER Cabinet","POWER ISSUE",
U2229="Sharing","POWER ISSUE",
U2229="Sites strategiques &amp; DataCenter","POWER ISSUE",
U2229="Exclu","Exclu",
U2229="SAT","TX ISSUE",
U2229="SPARE-ISSUE","SPARE-ISSUE",
U2229="Fiber CAmtel","TX ISSUE",
U2229="Fiber AOF","TX ISSUE",
U2229="Projet OCM (HUAWEI)","TRAVAUX-HUAWEI",
U2229="Projet OCM (NOKIA)","TRAVAUX -NOKIA",
U2229="ACCESS-ISSUE","ACCESS-ISSUE",
U2229="Projet OCM (ZTE, NOKIA, autres projets)","TRAVAUX OCM",
U2229="No root CAuse","No root cause",
U2229="ODU HS","TX ISSUE",
U2229="IP &amp; VLAN","TX ISSUE",
U2229="Warehouse HUAWEI","SPARE-ISSUE",
U2229="SPARE-HS","SPARE-ISSUE",
U2229="Power Telco","RAN ISSUE",U2229="no impacts","no impacts"
),"")</f>
        <v>No root cause</v>
      </c>
      <c r="U2229" s="68" t="s">
        <v>5691</v>
      </c>
      <c r="V2229" s="41" t="str" cm="1">
        <f t="array" ref="V2229">IFERROR(_xlfn.IFS(
U2229="MPR ISSUE","ACTIVE",
U2229="BSS Hardware Issue","ACTIVE",
U2229="Sites strategiques, MLL, Pylone, etc.","PASSIVE",
U2229="AKTIVCO DEFAUT GE &amp; POWER Cabinet","PASSIVE",
U2229="AKTIVCO Coupure ENEO &amp; Baisse de tension","PASSIVE",
U2229="Coupure ENEO &amp; Baisse de tension","PASSIVE",
U2229="Defaut GE &amp; POWER Cabinet","PASSIVE",
U2229="Sharing","PASSIVE",
U2229="Sites strategiques &amp; DataCenter","PASSIVE",
U2229="Exclu","Exclu",
U2229="SAT","ACTIVE",
U2229="SPARE-ISSUE","SPARE-ISSUE",
U2229="Fiber CAmtel","ACTIVE",
U2229="Fiber AOF","ACTIVE",
U2229="Projet OCM (HUAWEI)","PLANNED WORKS",
U2229="Projet OCM (NOKIA)","PLANNED WORKS",
U2229="ACCESS-ISSUE","ACCESS-ISSUE",
U2229="Projet OCM (ZTE, NOKIA, autres projets)","PLANNED WORKS",
U2229="No root CAuse","No root cause",
U2229="ODU HS","ACTIVE",
U2229="IP &amp; VLAN","ACTIVE",
U2229="Warehouse HUAWEI","SPARE-ISSUE",
U2229="SPARE-HS","SPARE-ISSUE",
U2229="Power Telco","ACTIVE", U2229="no impacts","no impacts"
),"")</f>
        <v>No root cause</v>
      </c>
      <c r="W2229" s="113"/>
      <c r="X2229" s="113"/>
      <c r="Y2229" s="113"/>
      <c r="Z2229" s="113"/>
      <c r="AA2229" s="113"/>
      <c r="AB2229" s="17" t="s">
        <v>5465</v>
      </c>
      <c r="AC2229" s="17" t="str">
        <f>_xlfn.XLOOKUP(B2229,'INCIDENT-04-27-2026'!E:E,'INCIDENT-04-27-2026'!F:F,"")</f>
        <v/>
      </c>
      <c r="AD2229" s="9"/>
      <c r="AE2229" s="7" t="s">
        <v>5465</v>
      </c>
      <c r="AF2229" s="6" t="str">
        <f>_xlfn.XLOOKUP(B2229,'[13]Input_27-04'!$B:$B,'[13]Input_27-04'!$M:$M,"")</f>
        <v/>
      </c>
      <c r="AG2229" s="7"/>
      <c r="AH2229" s="3"/>
      <c r="AI2229" s="18" t="str">
        <f>_xlfn.XLOOKUP(B2229,'[3]Cells Huawei 27042026 10h'!$B:$B,'[3]Cells Huawei 27042026 10h'!$T:$T,"")</f>
        <v/>
      </c>
      <c r="AJ2229" s="18" t="str">
        <f>_xlfn.XLOOKUP(B2229,'[3]Cells Huawei 27042026 15h'!$B:$B,'[3]Cells Huawei 27042026 15h'!$T:$T,"")</f>
        <v/>
      </c>
      <c r="AK2229" s="18" t="str">
        <f>_xlfn.XLOOKUP(B2229,'[4]cells down 27042026 11h28'!$B:$B,'[4]cells down 27042026 11h28'!$R:$R,"")</f>
        <v/>
      </c>
      <c r="AL2229" s="18" t="str">
        <f>_xlfn.XLOOKUP(B2229,'[4]cells down 27042026 18h01'!$B:$B,'[4]cells down 27042026 18h01'!$R:$R,"")</f>
        <v/>
      </c>
      <c r="AM2229" s="18" t="str">
        <f>_xlfn.XLOOKUP(B2229,'[5]cell downs 27042026 11h'!$B:$B,'[5]cell downs 27042026 11h'!$R:$R,"")</f>
        <v/>
      </c>
      <c r="AN2229" s="18" t="str">
        <f>_xlfn.XLOOKUP(B2229,'[5]cell downs 27042026 17h40'!$B:$B,'[5]cell downs 27042026 17h40'!$R:$R,"")</f>
        <v/>
      </c>
      <c r="AO2229" s="18" t="str">
        <f>_xlfn.XLOOKUP(B2229,'[6]ALL SITES DOWN'!$D:$D,'[6]ALL SITES DOWN'!$J:$J,"")</f>
        <v/>
      </c>
      <c r="AP2229" s="18" t="str">
        <f>_xlfn.XLOOKUP(B2229,'[7]ALL SITES DOWN'!$D:$D,'[7]ALL SITES DOWN'!$J:$J,"")</f>
        <v/>
      </c>
      <c r="AQ2229" s="9" t="str">
        <f>_xlfn.XLOOKUP(B2229,[8]sheet1!$AC:$AC,[8]sheet1!$AF:$AF,"")</f>
        <v/>
      </c>
      <c r="AR2229" s="14"/>
      <c r="AS2229" s="14" t="s">
        <v>5465</v>
      </c>
      <c r="AT2229" s="14" t="str">
        <f>_xlfn.XLOOKUP(B2229,'[9]cell downs 18042026 17h'!$B:$B,'[9]cell downs 18042026 17h'!$B:$B,"")</f>
        <v/>
      </c>
      <c r="AU2229" s="14" t="str">
        <f>_xlfn.XLOOKUP(B2229,'[10]Cells Huawei 19042026 15h'!$B:$B,'[10]Cells Huawei 19042026 15h'!$B:$B,"")</f>
        <v/>
      </c>
      <c r="AV2229" s="9" t="str">
        <f>_xlfn.XLOOKUP(B2229,'[11]cells down 19042026 9H40'!$B:$B,'[11]cells down 19042026 9H40'!$B:$B,"")</f>
        <v/>
      </c>
    </row>
    <row r="2230" spans="1:48" hidden="1" x14ac:dyDescent="0.3">
      <c r="A2230" s="1" t="s">
        <v>4153</v>
      </c>
      <c r="B2230" s="8" t="s">
        <v>4154</v>
      </c>
      <c r="C2230" s="3" t="str">
        <f>_xlfn.XLOOKUP(B2230,'[1]daily break down'!$D:$D,'[1]daily break down'!$E:$E,"")</f>
        <v>CENTRE</v>
      </c>
      <c r="D2230" s="1" t="s">
        <v>11</v>
      </c>
      <c r="E2230" s="1" t="s">
        <v>12</v>
      </c>
      <c r="F2230" s="3" t="s">
        <v>37</v>
      </c>
      <c r="G2230" s="1" t="s">
        <v>4155</v>
      </c>
      <c r="H2230" s="29" t="str">
        <f>_xlfn.XLOOKUP(B2230,[2]CALCULATION!$B:$B,[2]CALCULATION!$H:$H,"")</f>
        <v>ZTE</v>
      </c>
      <c r="I2230" s="26">
        <v>0</v>
      </c>
      <c r="J2230" s="26">
        <v>0</v>
      </c>
      <c r="K2230" s="26">
        <v>0</v>
      </c>
      <c r="L2230" s="26">
        <v>0</v>
      </c>
      <c r="M2230" s="26">
        <v>0</v>
      </c>
      <c r="N2230" s="26">
        <v>0</v>
      </c>
      <c r="O2230" s="26">
        <v>0</v>
      </c>
      <c r="P2230" s="114" t="s">
        <v>6364</v>
      </c>
      <c r="Q2230" s="42" t="s">
        <v>5538</v>
      </c>
      <c r="R2230" s="42"/>
      <c r="S2230" s="41" t="str" cm="1">
        <f t="array" ref="S2230">IFERROR(_xlfn.IFS(
U2230="MPR ISSUE","PDH",
U2230="BSS Hardware Issue","BSS",
U2230="Sites strategiques, MLL, Pylone, etc.","ENVTECH",
U2230="AKTIVCO DEFAUT GE &amp; POWER Cabinet","AKTIVCO",
U2230="AKTIVCO Coupure ENEO &amp; Baisse de tension","AKTIVCO GRID ONLY",
U2230="Coupure ENEO &amp; Baisse de tension","IHS GRID ONLY",
U2230="Defaut GE &amp; POWER Cabinet","IHS",
U2230="Sharing","Partners",
U2230="Sites strategiques &amp; DataCenter","SST &amp; DC",
U2230="Exclu","Exclu",
U2230="SAT","SAT",
U2230="SPARE-ISSUE","SPARE-ISSUE",
U2230="Fiber CAmtel","TRANS_FO_CAMTEL",
U2230="Fiber AOF","Fiber AOF",
U2230="Projet OCM (HUAWEI)","TRAVAUX-HUAWEI",
U2230="Projet OCM (NOKIA)","TRAVAUX-NOKIA",
U2230="ACCESS-ISSUE","ACCESS-ISSUE",
U2230="Projet OCM (ZTE, NOKIA, autres projets)","TRAVAUX OCM",
U2230="No root CAuse","No root cause",
U2230="ODU HS","PDH",
U2230="IP &amp; VLAN","PDH",
U2230="Warehouse HUAWEI","SPARE-ISSUE",
U2230="SPARE-HS","SPARE-ISSUE",
U2230="Power Telco","BSS",U2230="no impacts","no impacts"
),"")</f>
        <v>No root cause</v>
      </c>
      <c r="T2230" s="41" t="str" cm="1">
        <f t="array" ref="T2230">IFERROR(_xlfn.IFS(
U2230="MPR ISSUE","TX ISSUE",
U2230="BSS Hardware Issue","RAN ISSUE",
U2230="Sites strategiques, MLL, Pylone, etc.","ENVTECH",
U2230="AKTIVCO DEFAUT GE &amp; POWER Cabinet","POWER ISSUE",
U2230="AKTIVCO Coupure ENEO &amp; Baisse de tension","POWER ISSUE",
U2230="Coupure ENEO &amp; Baisse de tension","POWER ISSUE",
U2230="Defaut GE &amp; POWER Cabinet","POWER ISSUE",
U2230="Sharing","POWER ISSUE",
U2230="Sites strategiques &amp; DataCenter","POWER ISSUE",
U2230="Exclu","Exclu",
U2230="SAT","TX ISSUE",
U2230="SPARE-ISSUE","SPARE-ISSUE",
U2230="Fiber CAmtel","TX ISSUE",
U2230="Fiber AOF","TX ISSUE",
U2230="Projet OCM (HUAWEI)","TRAVAUX-HUAWEI",
U2230="Projet OCM (NOKIA)","TRAVAUX -NOKIA",
U2230="ACCESS-ISSUE","ACCESS-ISSUE",
U2230="Projet OCM (ZTE, NOKIA, autres projets)","TRAVAUX OCM",
U2230="No root CAuse","No root cause",
U2230="ODU HS","TX ISSUE",
U2230="IP &amp; VLAN","TX ISSUE",
U2230="Warehouse HUAWEI","SPARE-ISSUE",
U2230="SPARE-HS","SPARE-ISSUE",
U2230="Power Telco","RAN ISSUE",U2230="no impacts","no impacts"
),"")</f>
        <v>No root cause</v>
      </c>
      <c r="U2230" s="68" t="s">
        <v>5691</v>
      </c>
      <c r="V2230" s="41" t="str" cm="1">
        <f t="array" ref="V2230">IFERROR(_xlfn.IFS(
U2230="MPR ISSUE","ACTIVE",
U2230="BSS Hardware Issue","ACTIVE",
U2230="Sites strategiques, MLL, Pylone, etc.","PASSIVE",
U2230="AKTIVCO DEFAUT GE &amp; POWER Cabinet","PASSIVE",
U2230="AKTIVCO Coupure ENEO &amp; Baisse de tension","PASSIVE",
U2230="Coupure ENEO &amp; Baisse de tension","PASSIVE",
U2230="Defaut GE &amp; POWER Cabinet","PASSIVE",
U2230="Sharing","PASSIVE",
U2230="Sites strategiques &amp; DataCenter","PASSIVE",
U2230="Exclu","Exclu",
U2230="SAT","ACTIVE",
U2230="SPARE-ISSUE","SPARE-ISSUE",
U2230="Fiber CAmtel","ACTIVE",
U2230="Fiber AOF","ACTIVE",
U2230="Projet OCM (HUAWEI)","PLANNED WORKS",
U2230="Projet OCM (NOKIA)","PLANNED WORKS",
U2230="ACCESS-ISSUE","ACCESS-ISSUE",
U2230="Projet OCM (ZTE, NOKIA, autres projets)","PLANNED WORKS",
U2230="No root CAuse","No root cause",
U2230="ODU HS","ACTIVE",
U2230="IP &amp; VLAN","ACTIVE",
U2230="Warehouse HUAWEI","SPARE-ISSUE",
U2230="SPARE-HS","SPARE-ISSUE",
U2230="Power Telco","ACTIVE", U2230="no impacts","no impacts"
),"")</f>
        <v>No root cause</v>
      </c>
      <c r="W2230" s="113"/>
      <c r="X2230" s="113"/>
      <c r="Y2230" s="113"/>
      <c r="Z2230" s="113"/>
      <c r="AA2230" s="113"/>
      <c r="AB2230" s="17" t="s">
        <v>5465</v>
      </c>
      <c r="AC2230" s="17" t="str">
        <f>_xlfn.XLOOKUP(B2230,'INCIDENT-04-27-2026'!E:E,'INCIDENT-04-27-2026'!F:F,"")</f>
        <v/>
      </c>
      <c r="AD2230" s="9"/>
      <c r="AE2230" s="7" t="s">
        <v>5465</v>
      </c>
      <c r="AF2230" s="6" t="str">
        <f>_xlfn.XLOOKUP(B2230,'[13]Input_27-04'!$B:$B,'[13]Input_27-04'!$M:$M,"")</f>
        <v/>
      </c>
      <c r="AG2230" s="7"/>
      <c r="AH2230" s="3"/>
      <c r="AI2230" s="18" t="str">
        <f>_xlfn.XLOOKUP(B2230,'[3]Cells Huawei 27042026 10h'!$B:$B,'[3]Cells Huawei 27042026 10h'!$T:$T,"")</f>
        <v/>
      </c>
      <c r="AJ2230" s="18" t="str">
        <f>_xlfn.XLOOKUP(B2230,'[3]Cells Huawei 27042026 15h'!$B:$B,'[3]Cells Huawei 27042026 15h'!$T:$T,"")</f>
        <v/>
      </c>
      <c r="AK2230" s="18" t="str">
        <f>_xlfn.XLOOKUP(B2230,'[4]cells down 27042026 11h28'!$B:$B,'[4]cells down 27042026 11h28'!$R:$R,"")</f>
        <v/>
      </c>
      <c r="AL2230" s="18" t="str">
        <f>_xlfn.XLOOKUP(B2230,'[4]cells down 27042026 18h01'!$B:$B,'[4]cells down 27042026 18h01'!$R:$R,"")</f>
        <v/>
      </c>
      <c r="AM2230" s="18" t="str">
        <f>_xlfn.XLOOKUP(B2230,'[5]cell downs 27042026 11h'!$B:$B,'[5]cell downs 27042026 11h'!$R:$R,"")</f>
        <v/>
      </c>
      <c r="AN2230" s="18" t="str">
        <f>_xlfn.XLOOKUP(B2230,'[5]cell downs 27042026 17h40'!$B:$B,'[5]cell downs 27042026 17h40'!$R:$R,"")</f>
        <v/>
      </c>
      <c r="AO2230" s="18" t="str">
        <f>_xlfn.XLOOKUP(B2230,'[6]ALL SITES DOWN'!$D:$D,'[6]ALL SITES DOWN'!$J:$J,"")</f>
        <v/>
      </c>
      <c r="AP2230" s="18" t="str">
        <f>_xlfn.XLOOKUP(B2230,'[7]ALL SITES DOWN'!$D:$D,'[7]ALL SITES DOWN'!$J:$J,"")</f>
        <v/>
      </c>
      <c r="AQ2230" s="9" t="str">
        <f>_xlfn.XLOOKUP(B2230,[8]sheet1!$AC:$AC,[8]sheet1!$AF:$AF,"")</f>
        <v/>
      </c>
      <c r="AR2230" s="14"/>
      <c r="AS2230" s="14" t="s">
        <v>5465</v>
      </c>
      <c r="AT2230" s="14" t="str">
        <f>_xlfn.XLOOKUP(B2230,'[9]cell downs 18042026 17h'!$B:$B,'[9]cell downs 18042026 17h'!$B:$B,"")</f>
        <v/>
      </c>
      <c r="AU2230" s="14" t="str">
        <f>_xlfn.XLOOKUP(B2230,'[10]Cells Huawei 19042026 15h'!$B:$B,'[10]Cells Huawei 19042026 15h'!$B:$B,"")</f>
        <v/>
      </c>
      <c r="AV2230" s="9" t="str">
        <f>_xlfn.XLOOKUP(B2230,'[11]cells down 19042026 9H40'!$B:$B,'[11]cells down 19042026 9H40'!$B:$B,"")</f>
        <v/>
      </c>
    </row>
    <row r="2231" spans="1:48" hidden="1" x14ac:dyDescent="0.3">
      <c r="A2231" s="1" t="s">
        <v>4172</v>
      </c>
      <c r="B2231" s="8" t="s">
        <v>4173</v>
      </c>
      <c r="C2231" s="3" t="str">
        <f>_xlfn.XLOOKUP(B2231,'[1]daily break down'!$D:$D,'[1]daily break down'!$E:$E,"")</f>
        <v>CENTRE</v>
      </c>
      <c r="D2231" s="1" t="s">
        <v>11</v>
      </c>
      <c r="E2231" s="1" t="s">
        <v>12</v>
      </c>
      <c r="F2231" s="3" t="s">
        <v>37</v>
      </c>
      <c r="G2231" s="1" t="s">
        <v>4172</v>
      </c>
      <c r="H2231" s="29" t="str">
        <f>_xlfn.XLOOKUP(B2231,[2]CALCULATION!$B:$B,[2]CALCULATION!$H:$H,"")</f>
        <v>ZTE</v>
      </c>
      <c r="I2231" s="26">
        <v>0</v>
      </c>
      <c r="J2231" s="26">
        <v>0</v>
      </c>
      <c r="K2231" s="26">
        <v>0</v>
      </c>
      <c r="L2231" s="26">
        <v>0</v>
      </c>
      <c r="M2231" s="26">
        <v>0</v>
      </c>
      <c r="N2231" s="26">
        <v>0</v>
      </c>
      <c r="O2231" s="26">
        <v>0</v>
      </c>
      <c r="P2231" s="114" t="s">
        <v>6364</v>
      </c>
      <c r="Q2231" s="42" t="s">
        <v>5538</v>
      </c>
      <c r="R2231" s="42"/>
      <c r="S2231" s="41" t="str" cm="1">
        <f t="array" ref="S2231">IFERROR(_xlfn.IFS(
U2231="MPR ISSUE","PDH",
U2231="BSS Hardware Issue","BSS",
U2231="Sites strategiques, MLL, Pylone, etc.","ENVTECH",
U2231="AKTIVCO DEFAUT GE &amp; POWER Cabinet","AKTIVCO",
U2231="AKTIVCO Coupure ENEO &amp; Baisse de tension","AKTIVCO GRID ONLY",
U2231="Coupure ENEO &amp; Baisse de tension","IHS GRID ONLY",
U2231="Defaut GE &amp; POWER Cabinet","IHS",
U2231="Sharing","Partners",
U2231="Sites strategiques &amp; DataCenter","SST &amp; DC",
U2231="Exclu","Exclu",
U2231="SAT","SAT",
U2231="SPARE-ISSUE","SPARE-ISSUE",
U2231="Fiber CAmtel","TRANS_FO_CAMTEL",
U2231="Fiber AOF","Fiber AOF",
U2231="Projet OCM (HUAWEI)","TRAVAUX-HUAWEI",
U2231="Projet OCM (NOKIA)","TRAVAUX-NOKIA",
U2231="ACCESS-ISSUE","ACCESS-ISSUE",
U2231="Projet OCM (ZTE, NOKIA, autres projets)","TRAVAUX OCM",
U2231="No root CAuse","No root cause",
U2231="ODU HS","PDH",
U2231="IP &amp; VLAN","PDH",
U2231="Warehouse HUAWEI","SPARE-ISSUE",
U2231="SPARE-HS","SPARE-ISSUE",
U2231="Power Telco","BSS",U2231="no impacts","no impacts"
),"")</f>
        <v>No root cause</v>
      </c>
      <c r="T2231" s="41" t="str" cm="1">
        <f t="array" ref="T2231">IFERROR(_xlfn.IFS(
U2231="MPR ISSUE","TX ISSUE",
U2231="BSS Hardware Issue","RAN ISSUE",
U2231="Sites strategiques, MLL, Pylone, etc.","ENVTECH",
U2231="AKTIVCO DEFAUT GE &amp; POWER Cabinet","POWER ISSUE",
U2231="AKTIVCO Coupure ENEO &amp; Baisse de tension","POWER ISSUE",
U2231="Coupure ENEO &amp; Baisse de tension","POWER ISSUE",
U2231="Defaut GE &amp; POWER Cabinet","POWER ISSUE",
U2231="Sharing","POWER ISSUE",
U2231="Sites strategiques &amp; DataCenter","POWER ISSUE",
U2231="Exclu","Exclu",
U2231="SAT","TX ISSUE",
U2231="SPARE-ISSUE","SPARE-ISSUE",
U2231="Fiber CAmtel","TX ISSUE",
U2231="Fiber AOF","TX ISSUE",
U2231="Projet OCM (HUAWEI)","TRAVAUX-HUAWEI",
U2231="Projet OCM (NOKIA)","TRAVAUX -NOKIA",
U2231="ACCESS-ISSUE","ACCESS-ISSUE",
U2231="Projet OCM (ZTE, NOKIA, autres projets)","TRAVAUX OCM",
U2231="No root CAuse","No root cause",
U2231="ODU HS","TX ISSUE",
U2231="IP &amp; VLAN","TX ISSUE",
U2231="Warehouse HUAWEI","SPARE-ISSUE",
U2231="SPARE-HS","SPARE-ISSUE",
U2231="Power Telco","RAN ISSUE",U2231="no impacts","no impacts"
),"")</f>
        <v>No root cause</v>
      </c>
      <c r="U2231" s="68" t="s">
        <v>5691</v>
      </c>
      <c r="V2231" s="41" t="str" cm="1">
        <f t="array" ref="V2231">IFERROR(_xlfn.IFS(
U2231="MPR ISSUE","ACTIVE",
U2231="BSS Hardware Issue","ACTIVE",
U2231="Sites strategiques, MLL, Pylone, etc.","PASSIVE",
U2231="AKTIVCO DEFAUT GE &amp; POWER Cabinet","PASSIVE",
U2231="AKTIVCO Coupure ENEO &amp; Baisse de tension","PASSIVE",
U2231="Coupure ENEO &amp; Baisse de tension","PASSIVE",
U2231="Defaut GE &amp; POWER Cabinet","PASSIVE",
U2231="Sharing","PASSIVE",
U2231="Sites strategiques &amp; DataCenter","PASSIVE",
U2231="Exclu","Exclu",
U2231="SAT","ACTIVE",
U2231="SPARE-ISSUE","SPARE-ISSUE",
U2231="Fiber CAmtel","ACTIVE",
U2231="Fiber AOF","ACTIVE",
U2231="Projet OCM (HUAWEI)","PLANNED WORKS",
U2231="Projet OCM (NOKIA)","PLANNED WORKS",
U2231="ACCESS-ISSUE","ACCESS-ISSUE",
U2231="Projet OCM (ZTE, NOKIA, autres projets)","PLANNED WORKS",
U2231="No root CAuse","No root cause",
U2231="ODU HS","ACTIVE",
U2231="IP &amp; VLAN","ACTIVE",
U2231="Warehouse HUAWEI","SPARE-ISSUE",
U2231="SPARE-HS","SPARE-ISSUE",
U2231="Power Telco","ACTIVE", U2231="no impacts","no impacts"
),"")</f>
        <v>No root cause</v>
      </c>
      <c r="W2231" s="113"/>
      <c r="X2231" s="113"/>
      <c r="Y2231" s="113"/>
      <c r="Z2231" s="113"/>
      <c r="AA2231" s="113"/>
      <c r="AB2231" s="17" t="s">
        <v>5465</v>
      </c>
      <c r="AC2231" s="17" t="str">
        <f>_xlfn.XLOOKUP(B2231,'INCIDENT-04-27-2026'!E:E,'INCIDENT-04-27-2026'!F:F,"")</f>
        <v/>
      </c>
      <c r="AD2231" s="9"/>
      <c r="AE2231" s="7" t="s">
        <v>5465</v>
      </c>
      <c r="AF2231" s="6" t="str">
        <f>_xlfn.XLOOKUP(B2231,'[13]Input_27-04'!$B:$B,'[13]Input_27-04'!$M:$M,"")</f>
        <v/>
      </c>
      <c r="AG2231" s="7"/>
      <c r="AH2231" s="3"/>
      <c r="AI2231" s="18" t="str">
        <f>_xlfn.XLOOKUP(B2231,'[3]Cells Huawei 27042026 10h'!$B:$B,'[3]Cells Huawei 27042026 10h'!$T:$T,"")</f>
        <v/>
      </c>
      <c r="AJ2231" s="18" t="str">
        <f>_xlfn.XLOOKUP(B2231,'[3]Cells Huawei 27042026 15h'!$B:$B,'[3]Cells Huawei 27042026 15h'!$T:$T,"")</f>
        <v/>
      </c>
      <c r="AK2231" s="18" t="str">
        <f>_xlfn.XLOOKUP(B2231,'[4]cells down 27042026 11h28'!$B:$B,'[4]cells down 27042026 11h28'!$R:$R,"")</f>
        <v/>
      </c>
      <c r="AL2231" s="18" t="str">
        <f>_xlfn.XLOOKUP(B2231,'[4]cells down 27042026 18h01'!$B:$B,'[4]cells down 27042026 18h01'!$R:$R,"")</f>
        <v/>
      </c>
      <c r="AM2231" s="18" t="str">
        <f>_xlfn.XLOOKUP(B2231,'[5]cell downs 27042026 11h'!$B:$B,'[5]cell downs 27042026 11h'!$R:$R,"")</f>
        <v/>
      </c>
      <c r="AN2231" s="18" t="str">
        <f>_xlfn.XLOOKUP(B2231,'[5]cell downs 27042026 17h40'!$B:$B,'[5]cell downs 27042026 17h40'!$R:$R,"")</f>
        <v/>
      </c>
      <c r="AO2231" s="18" t="str">
        <f>_xlfn.XLOOKUP(B2231,'[6]ALL SITES DOWN'!$D:$D,'[6]ALL SITES DOWN'!$J:$J,"")</f>
        <v/>
      </c>
      <c r="AP2231" s="18" t="str">
        <f>_xlfn.XLOOKUP(B2231,'[7]ALL SITES DOWN'!$D:$D,'[7]ALL SITES DOWN'!$J:$J,"")</f>
        <v/>
      </c>
      <c r="AQ2231" s="9" t="str">
        <f>_xlfn.XLOOKUP(B2231,[8]sheet1!$AC:$AC,[8]sheet1!$AF:$AF,"")</f>
        <v/>
      </c>
      <c r="AR2231" s="14"/>
      <c r="AS2231" s="14" t="s">
        <v>5465</v>
      </c>
      <c r="AT2231" s="14" t="str">
        <f>_xlfn.XLOOKUP(B2231,'[9]cell downs 18042026 17h'!$B:$B,'[9]cell downs 18042026 17h'!$B:$B,"")</f>
        <v/>
      </c>
      <c r="AU2231" s="14" t="str">
        <f>_xlfn.XLOOKUP(B2231,'[10]Cells Huawei 19042026 15h'!$B:$B,'[10]Cells Huawei 19042026 15h'!$B:$B,"")</f>
        <v/>
      </c>
      <c r="AV2231" s="9" t="str">
        <f>_xlfn.XLOOKUP(B2231,'[11]cells down 19042026 9H40'!$B:$B,'[11]cells down 19042026 9H40'!$B:$B,"")</f>
        <v/>
      </c>
    </row>
    <row r="2232" spans="1:48" hidden="1" x14ac:dyDescent="0.3">
      <c r="A2232" s="1" t="s">
        <v>4174</v>
      </c>
      <c r="B2232" s="8" t="s">
        <v>4175</v>
      </c>
      <c r="C2232" s="3" t="str">
        <f>_xlfn.XLOOKUP(B2232,'[1]daily break down'!$D:$D,'[1]daily break down'!$E:$E,"")</f>
        <v>CENTRE</v>
      </c>
      <c r="D2232" s="1" t="s">
        <v>11</v>
      </c>
      <c r="E2232" s="1" t="s">
        <v>12</v>
      </c>
      <c r="F2232" s="3" t="s">
        <v>69</v>
      </c>
      <c r="G2232" s="1" t="s">
        <v>3539</v>
      </c>
      <c r="H2232" s="29" t="str">
        <f>_xlfn.XLOOKUP(B2232,[2]CALCULATION!$B:$B,[2]CALCULATION!$H:$H,"")</f>
        <v>ZTE</v>
      </c>
      <c r="I2232" s="26">
        <v>0</v>
      </c>
      <c r="J2232" s="26">
        <v>0</v>
      </c>
      <c r="K2232" s="26">
        <v>0</v>
      </c>
      <c r="L2232" s="26">
        <v>0</v>
      </c>
      <c r="M2232" s="26">
        <v>0</v>
      </c>
      <c r="N2232" s="26">
        <v>0</v>
      </c>
      <c r="O2232" s="26">
        <v>0</v>
      </c>
      <c r="P2232" s="114" t="s">
        <v>6364</v>
      </c>
      <c r="Q2232" s="42" t="s">
        <v>5538</v>
      </c>
      <c r="R2232" s="42"/>
      <c r="S2232" s="41" t="str" cm="1">
        <f t="array" ref="S2232">IFERROR(_xlfn.IFS(
U2232="MPR ISSUE","PDH",
U2232="BSS Hardware Issue","BSS",
U2232="Sites strategiques, MLL, Pylone, etc.","ENVTECH",
U2232="AKTIVCO DEFAUT GE &amp; POWER Cabinet","AKTIVCO",
U2232="AKTIVCO Coupure ENEO &amp; Baisse de tension","AKTIVCO GRID ONLY",
U2232="Coupure ENEO &amp; Baisse de tension","IHS GRID ONLY",
U2232="Defaut GE &amp; POWER Cabinet","IHS",
U2232="Sharing","Partners",
U2232="Sites strategiques &amp; DataCenter","SST &amp; DC",
U2232="Exclu","Exclu",
U2232="SAT","SAT",
U2232="SPARE-ISSUE","SPARE-ISSUE",
U2232="Fiber CAmtel","TRANS_FO_CAMTEL",
U2232="Fiber AOF","Fiber AOF",
U2232="Projet OCM (HUAWEI)","TRAVAUX-HUAWEI",
U2232="Projet OCM (NOKIA)","TRAVAUX-NOKIA",
U2232="ACCESS-ISSUE","ACCESS-ISSUE",
U2232="Projet OCM (ZTE, NOKIA, autres projets)","TRAVAUX OCM",
U2232="No root CAuse","No root cause",
U2232="ODU HS","PDH",
U2232="IP &amp; VLAN","PDH",
U2232="Warehouse HUAWEI","SPARE-ISSUE",
U2232="SPARE-HS","SPARE-ISSUE",
U2232="Power Telco","BSS",U2232="no impacts","no impacts"
),"")</f>
        <v>No root cause</v>
      </c>
      <c r="T2232" s="41" t="str" cm="1">
        <f t="array" ref="T2232">IFERROR(_xlfn.IFS(
U2232="MPR ISSUE","TX ISSUE",
U2232="BSS Hardware Issue","RAN ISSUE",
U2232="Sites strategiques, MLL, Pylone, etc.","ENVTECH",
U2232="AKTIVCO DEFAUT GE &amp; POWER Cabinet","POWER ISSUE",
U2232="AKTIVCO Coupure ENEO &amp; Baisse de tension","POWER ISSUE",
U2232="Coupure ENEO &amp; Baisse de tension","POWER ISSUE",
U2232="Defaut GE &amp; POWER Cabinet","POWER ISSUE",
U2232="Sharing","POWER ISSUE",
U2232="Sites strategiques &amp; DataCenter","POWER ISSUE",
U2232="Exclu","Exclu",
U2232="SAT","TX ISSUE",
U2232="SPARE-ISSUE","SPARE-ISSUE",
U2232="Fiber CAmtel","TX ISSUE",
U2232="Fiber AOF","TX ISSUE",
U2232="Projet OCM (HUAWEI)","TRAVAUX-HUAWEI",
U2232="Projet OCM (NOKIA)","TRAVAUX -NOKIA",
U2232="ACCESS-ISSUE","ACCESS-ISSUE",
U2232="Projet OCM (ZTE, NOKIA, autres projets)","TRAVAUX OCM",
U2232="No root CAuse","No root cause",
U2232="ODU HS","TX ISSUE",
U2232="IP &amp; VLAN","TX ISSUE",
U2232="Warehouse HUAWEI","SPARE-ISSUE",
U2232="SPARE-HS","SPARE-ISSUE",
U2232="Power Telco","RAN ISSUE",U2232="no impacts","no impacts"
),"")</f>
        <v>No root cause</v>
      </c>
      <c r="U2232" s="68" t="s">
        <v>5691</v>
      </c>
      <c r="V2232" s="41" t="str" cm="1">
        <f t="array" ref="V2232">IFERROR(_xlfn.IFS(
U2232="MPR ISSUE","ACTIVE",
U2232="BSS Hardware Issue","ACTIVE",
U2232="Sites strategiques, MLL, Pylone, etc.","PASSIVE",
U2232="AKTIVCO DEFAUT GE &amp; POWER Cabinet","PASSIVE",
U2232="AKTIVCO Coupure ENEO &amp; Baisse de tension","PASSIVE",
U2232="Coupure ENEO &amp; Baisse de tension","PASSIVE",
U2232="Defaut GE &amp; POWER Cabinet","PASSIVE",
U2232="Sharing","PASSIVE",
U2232="Sites strategiques &amp; DataCenter","PASSIVE",
U2232="Exclu","Exclu",
U2232="SAT","ACTIVE",
U2232="SPARE-ISSUE","SPARE-ISSUE",
U2232="Fiber CAmtel","ACTIVE",
U2232="Fiber AOF","ACTIVE",
U2232="Projet OCM (HUAWEI)","PLANNED WORKS",
U2232="Projet OCM (NOKIA)","PLANNED WORKS",
U2232="ACCESS-ISSUE","ACCESS-ISSUE",
U2232="Projet OCM (ZTE, NOKIA, autres projets)","PLANNED WORKS",
U2232="No root CAuse","No root cause",
U2232="ODU HS","ACTIVE",
U2232="IP &amp; VLAN","ACTIVE",
U2232="Warehouse HUAWEI","SPARE-ISSUE",
U2232="SPARE-HS","SPARE-ISSUE",
U2232="Power Telco","ACTIVE", U2232="no impacts","no impacts"
),"")</f>
        <v>No root cause</v>
      </c>
      <c r="W2232" s="113"/>
      <c r="X2232" s="113"/>
      <c r="Y2232" s="113"/>
      <c r="Z2232" s="113"/>
      <c r="AA2232" s="113"/>
      <c r="AB2232" s="17" t="s">
        <v>5465</v>
      </c>
      <c r="AC2232" s="17" t="str">
        <f>_xlfn.XLOOKUP(B2232,'INCIDENT-04-27-2026'!E:E,'INCIDENT-04-27-2026'!F:F,"")</f>
        <v/>
      </c>
      <c r="AD2232" s="9"/>
      <c r="AE2232" s="7" t="s">
        <v>5465</v>
      </c>
      <c r="AF2232" s="6" t="str">
        <f>_xlfn.XLOOKUP(B2232,'[13]Input_27-04'!$B:$B,'[13]Input_27-04'!$M:$M,"")</f>
        <v/>
      </c>
      <c r="AG2232" s="7"/>
      <c r="AH2232" s="3"/>
      <c r="AI2232" s="18" t="str">
        <f>_xlfn.XLOOKUP(B2232,'[3]Cells Huawei 27042026 10h'!$B:$B,'[3]Cells Huawei 27042026 10h'!$T:$T,"")</f>
        <v/>
      </c>
      <c r="AJ2232" s="18" t="str">
        <f>_xlfn.XLOOKUP(B2232,'[3]Cells Huawei 27042026 15h'!$B:$B,'[3]Cells Huawei 27042026 15h'!$T:$T,"")</f>
        <v/>
      </c>
      <c r="AK2232" s="18" t="str">
        <f>_xlfn.XLOOKUP(B2232,'[4]cells down 27042026 11h28'!$B:$B,'[4]cells down 27042026 11h28'!$R:$R,"")</f>
        <v/>
      </c>
      <c r="AL2232" s="18" t="str">
        <f>_xlfn.XLOOKUP(B2232,'[4]cells down 27042026 18h01'!$B:$B,'[4]cells down 27042026 18h01'!$R:$R,"")</f>
        <v/>
      </c>
      <c r="AM2232" s="18" t="str">
        <f>_xlfn.XLOOKUP(B2232,'[5]cell downs 27042026 11h'!$B:$B,'[5]cell downs 27042026 11h'!$R:$R,"")</f>
        <v/>
      </c>
      <c r="AN2232" s="18" t="str">
        <f>_xlfn.XLOOKUP(B2232,'[5]cell downs 27042026 17h40'!$B:$B,'[5]cell downs 27042026 17h40'!$R:$R,"")</f>
        <v/>
      </c>
      <c r="AO2232" s="18" t="str">
        <f>_xlfn.XLOOKUP(B2232,'[6]ALL SITES DOWN'!$D:$D,'[6]ALL SITES DOWN'!$J:$J,"")</f>
        <v/>
      </c>
      <c r="AP2232" s="18" t="str">
        <f>_xlfn.XLOOKUP(B2232,'[7]ALL SITES DOWN'!$D:$D,'[7]ALL SITES DOWN'!$J:$J,"")</f>
        <v/>
      </c>
      <c r="AQ2232" s="9" t="str">
        <f>_xlfn.XLOOKUP(B2232,[8]sheet1!$AC:$AC,[8]sheet1!$AF:$AF,"")</f>
        <v/>
      </c>
      <c r="AR2232" s="14"/>
      <c r="AS2232" s="14" t="s">
        <v>5465</v>
      </c>
      <c r="AT2232" s="14" t="str">
        <f>_xlfn.XLOOKUP(B2232,'[9]cell downs 18042026 17h'!$B:$B,'[9]cell downs 18042026 17h'!$B:$B,"")</f>
        <v/>
      </c>
      <c r="AU2232" s="14" t="str">
        <f>_xlfn.XLOOKUP(B2232,'[10]Cells Huawei 19042026 15h'!$B:$B,'[10]Cells Huawei 19042026 15h'!$B:$B,"")</f>
        <v/>
      </c>
      <c r="AV2232" s="9" t="str">
        <f>_xlfn.XLOOKUP(B2232,'[11]cells down 19042026 9H40'!$B:$B,'[11]cells down 19042026 9H40'!$B:$B,"")</f>
        <v/>
      </c>
    </row>
    <row r="2233" spans="1:48" hidden="1" x14ac:dyDescent="0.3">
      <c r="A2233" s="1" t="s">
        <v>4176</v>
      </c>
      <c r="B2233" s="8" t="s">
        <v>4177</v>
      </c>
      <c r="C2233" s="3" t="str">
        <f>_xlfn.XLOOKUP(B2233,'[1]daily break down'!$D:$D,'[1]daily break down'!$E:$E,"")</f>
        <v>CENTRE</v>
      </c>
      <c r="D2233" s="1" t="s">
        <v>21</v>
      </c>
      <c r="E2233" s="1" t="s">
        <v>122</v>
      </c>
      <c r="F2233" s="3" t="s">
        <v>37</v>
      </c>
      <c r="G2233" s="1" t="s">
        <v>4178</v>
      </c>
      <c r="H2233" s="29" t="str">
        <f>_xlfn.XLOOKUP(B2233,[2]CALCULATION!$B:$B,[2]CALCULATION!$H:$H,"")</f>
        <v>ZTE</v>
      </c>
      <c r="I2233" s="26">
        <v>0</v>
      </c>
      <c r="J2233" s="26">
        <v>0</v>
      </c>
      <c r="K2233" s="26">
        <v>0</v>
      </c>
      <c r="L2233" s="26">
        <v>0</v>
      </c>
      <c r="M2233" s="26">
        <v>0</v>
      </c>
      <c r="N2233" s="26">
        <v>0</v>
      </c>
      <c r="O2233" s="26">
        <v>0</v>
      </c>
      <c r="P2233" s="114" t="s">
        <v>6364</v>
      </c>
      <c r="Q2233" s="42" t="s">
        <v>5538</v>
      </c>
      <c r="R2233" s="42"/>
      <c r="S2233" s="41" t="str" cm="1">
        <f t="array" ref="S2233">IFERROR(_xlfn.IFS(
U2233="MPR ISSUE","PDH",
U2233="BSS Hardware Issue","BSS",
U2233="Sites strategiques, MLL, Pylone, etc.","ENVTECH",
U2233="AKTIVCO DEFAUT GE &amp; POWER Cabinet","AKTIVCO",
U2233="AKTIVCO Coupure ENEO &amp; Baisse de tension","AKTIVCO GRID ONLY",
U2233="Coupure ENEO &amp; Baisse de tension","IHS GRID ONLY",
U2233="Defaut GE &amp; POWER Cabinet","IHS",
U2233="Sharing","Partners",
U2233="Sites strategiques &amp; DataCenter","SST &amp; DC",
U2233="Exclu","Exclu",
U2233="SAT","SAT",
U2233="SPARE-ISSUE","SPARE-ISSUE",
U2233="Fiber CAmtel","TRANS_FO_CAMTEL",
U2233="Fiber AOF","Fiber AOF",
U2233="Projet OCM (HUAWEI)","TRAVAUX-HUAWEI",
U2233="Projet OCM (NOKIA)","TRAVAUX-NOKIA",
U2233="ACCESS-ISSUE","ACCESS-ISSUE",
U2233="Projet OCM (ZTE, NOKIA, autres projets)","TRAVAUX OCM",
U2233="No root CAuse","No root cause",
U2233="ODU HS","PDH",
U2233="IP &amp; VLAN","PDH",
U2233="Warehouse HUAWEI","SPARE-ISSUE",
U2233="SPARE-HS","SPARE-ISSUE",
U2233="Power Telco","BSS",U2233="no impacts","no impacts"
),"")</f>
        <v>No root cause</v>
      </c>
      <c r="T2233" s="41" t="str" cm="1">
        <f t="array" ref="T2233">IFERROR(_xlfn.IFS(
U2233="MPR ISSUE","TX ISSUE",
U2233="BSS Hardware Issue","RAN ISSUE",
U2233="Sites strategiques, MLL, Pylone, etc.","ENVTECH",
U2233="AKTIVCO DEFAUT GE &amp; POWER Cabinet","POWER ISSUE",
U2233="AKTIVCO Coupure ENEO &amp; Baisse de tension","POWER ISSUE",
U2233="Coupure ENEO &amp; Baisse de tension","POWER ISSUE",
U2233="Defaut GE &amp; POWER Cabinet","POWER ISSUE",
U2233="Sharing","POWER ISSUE",
U2233="Sites strategiques &amp; DataCenter","POWER ISSUE",
U2233="Exclu","Exclu",
U2233="SAT","TX ISSUE",
U2233="SPARE-ISSUE","SPARE-ISSUE",
U2233="Fiber CAmtel","TX ISSUE",
U2233="Fiber AOF","TX ISSUE",
U2233="Projet OCM (HUAWEI)","TRAVAUX-HUAWEI",
U2233="Projet OCM (NOKIA)","TRAVAUX -NOKIA",
U2233="ACCESS-ISSUE","ACCESS-ISSUE",
U2233="Projet OCM (ZTE, NOKIA, autres projets)","TRAVAUX OCM",
U2233="No root CAuse","No root cause",
U2233="ODU HS","TX ISSUE",
U2233="IP &amp; VLAN","TX ISSUE",
U2233="Warehouse HUAWEI","SPARE-ISSUE",
U2233="SPARE-HS","SPARE-ISSUE",
U2233="Power Telco","RAN ISSUE",U2233="no impacts","no impacts"
),"")</f>
        <v>No root cause</v>
      </c>
      <c r="U2233" s="68" t="s">
        <v>5691</v>
      </c>
      <c r="V2233" s="41" t="str" cm="1">
        <f t="array" ref="V2233">IFERROR(_xlfn.IFS(
U2233="MPR ISSUE","ACTIVE",
U2233="BSS Hardware Issue","ACTIVE",
U2233="Sites strategiques, MLL, Pylone, etc.","PASSIVE",
U2233="AKTIVCO DEFAUT GE &amp; POWER Cabinet","PASSIVE",
U2233="AKTIVCO Coupure ENEO &amp; Baisse de tension","PASSIVE",
U2233="Coupure ENEO &amp; Baisse de tension","PASSIVE",
U2233="Defaut GE &amp; POWER Cabinet","PASSIVE",
U2233="Sharing","PASSIVE",
U2233="Sites strategiques &amp; DataCenter","PASSIVE",
U2233="Exclu","Exclu",
U2233="SAT","ACTIVE",
U2233="SPARE-ISSUE","SPARE-ISSUE",
U2233="Fiber CAmtel","ACTIVE",
U2233="Fiber AOF","ACTIVE",
U2233="Projet OCM (HUAWEI)","PLANNED WORKS",
U2233="Projet OCM (NOKIA)","PLANNED WORKS",
U2233="ACCESS-ISSUE","ACCESS-ISSUE",
U2233="Projet OCM (ZTE, NOKIA, autres projets)","PLANNED WORKS",
U2233="No root CAuse","No root cause",
U2233="ODU HS","ACTIVE",
U2233="IP &amp; VLAN","ACTIVE",
U2233="Warehouse HUAWEI","SPARE-ISSUE",
U2233="SPARE-HS","SPARE-ISSUE",
U2233="Power Telco","ACTIVE", U2233="no impacts","no impacts"
),"")</f>
        <v>No root cause</v>
      </c>
      <c r="W2233" s="113"/>
      <c r="X2233" s="113"/>
      <c r="Y2233" s="113"/>
      <c r="Z2233" s="113"/>
      <c r="AA2233" s="113"/>
      <c r="AB2233" s="17" t="s">
        <v>5465</v>
      </c>
      <c r="AC2233" s="17" t="str">
        <f>_xlfn.XLOOKUP(B2233,'INCIDENT-04-27-2026'!E:E,'INCIDENT-04-27-2026'!F:F,"")</f>
        <v/>
      </c>
      <c r="AD2233" s="9"/>
      <c r="AE2233" s="7" t="s">
        <v>5465</v>
      </c>
      <c r="AF2233" s="6" t="str">
        <f>_xlfn.XLOOKUP(B2233,'[13]Input_27-04'!$B:$B,'[13]Input_27-04'!$M:$M,"")</f>
        <v/>
      </c>
      <c r="AG2233" s="7"/>
      <c r="AH2233" s="3"/>
      <c r="AI2233" s="18" t="str">
        <f>_xlfn.XLOOKUP(B2233,'[3]Cells Huawei 27042026 10h'!$B:$B,'[3]Cells Huawei 27042026 10h'!$T:$T,"")</f>
        <v/>
      </c>
      <c r="AJ2233" s="18" t="str">
        <f>_xlfn.XLOOKUP(B2233,'[3]Cells Huawei 27042026 15h'!$B:$B,'[3]Cells Huawei 27042026 15h'!$T:$T,"")</f>
        <v/>
      </c>
      <c r="AK2233" s="18" t="str">
        <f>_xlfn.XLOOKUP(B2233,'[4]cells down 27042026 11h28'!$B:$B,'[4]cells down 27042026 11h28'!$R:$R,"")</f>
        <v/>
      </c>
      <c r="AL2233" s="18" t="str">
        <f>_xlfn.XLOOKUP(B2233,'[4]cells down 27042026 18h01'!$B:$B,'[4]cells down 27042026 18h01'!$R:$R,"")</f>
        <v/>
      </c>
      <c r="AM2233" s="18" t="str">
        <f>_xlfn.XLOOKUP(B2233,'[5]cell downs 27042026 11h'!$B:$B,'[5]cell downs 27042026 11h'!$R:$R,"")</f>
        <v/>
      </c>
      <c r="AN2233" s="18" t="str">
        <f>_xlfn.XLOOKUP(B2233,'[5]cell downs 27042026 17h40'!$B:$B,'[5]cell downs 27042026 17h40'!$R:$R,"")</f>
        <v/>
      </c>
      <c r="AO2233" s="18" t="str">
        <f>_xlfn.XLOOKUP(B2233,'[6]ALL SITES DOWN'!$D:$D,'[6]ALL SITES DOWN'!$J:$J,"")</f>
        <v/>
      </c>
      <c r="AP2233" s="18" t="str">
        <f>_xlfn.XLOOKUP(B2233,'[7]ALL SITES DOWN'!$D:$D,'[7]ALL SITES DOWN'!$J:$J,"")</f>
        <v/>
      </c>
      <c r="AQ2233" s="9" t="str">
        <f>_xlfn.XLOOKUP(B2233,[8]sheet1!$AC:$AC,[8]sheet1!$AF:$AF,"")</f>
        <v/>
      </c>
      <c r="AR2233" s="14"/>
      <c r="AS2233" s="14" t="s">
        <v>5465</v>
      </c>
      <c r="AT2233" s="14" t="str">
        <f>_xlfn.XLOOKUP(B2233,'[9]cell downs 18042026 17h'!$B:$B,'[9]cell downs 18042026 17h'!$B:$B,"")</f>
        <v/>
      </c>
      <c r="AU2233" s="14" t="str">
        <f>_xlfn.XLOOKUP(B2233,'[10]Cells Huawei 19042026 15h'!$B:$B,'[10]Cells Huawei 19042026 15h'!$B:$B,"")</f>
        <v/>
      </c>
      <c r="AV2233" s="9" t="str">
        <f>_xlfn.XLOOKUP(B2233,'[11]cells down 19042026 9H40'!$B:$B,'[11]cells down 19042026 9H40'!$B:$B,"")</f>
        <v/>
      </c>
    </row>
    <row r="2234" spans="1:48" hidden="1" x14ac:dyDescent="0.3">
      <c r="A2234" s="1" t="s">
        <v>4179</v>
      </c>
      <c r="B2234" s="8" t="s">
        <v>4180</v>
      </c>
      <c r="C2234" s="3" t="str">
        <f>_xlfn.XLOOKUP(B2234,'[1]daily break down'!$D:$D,'[1]daily break down'!$E:$E,"")</f>
        <v>OUEST</v>
      </c>
      <c r="D2234" s="1" t="s">
        <v>11</v>
      </c>
      <c r="E2234" s="1" t="s">
        <v>12</v>
      </c>
      <c r="F2234" s="3" t="s">
        <v>102</v>
      </c>
      <c r="G2234" s="1" t="s">
        <v>4181</v>
      </c>
      <c r="H2234" s="27" t="str">
        <f>_xlfn.XLOOKUP(B2234,[2]CALCULATION!$B:$B,[2]CALCULATION!$H:$H,"")</f>
        <v>HUAWEI</v>
      </c>
      <c r="I2234" s="26">
        <v>0</v>
      </c>
      <c r="J2234" s="26">
        <v>0</v>
      </c>
      <c r="K2234" s="26">
        <v>0</v>
      </c>
      <c r="L2234" s="26">
        <v>0</v>
      </c>
      <c r="M2234" s="26">
        <v>0</v>
      </c>
      <c r="N2234" s="26">
        <v>0</v>
      </c>
      <c r="O2234" s="26">
        <v>0</v>
      </c>
      <c r="P2234" s="114" t="s">
        <v>6364</v>
      </c>
      <c r="Q2234" s="42" t="s">
        <v>5538</v>
      </c>
      <c r="R2234" s="42"/>
      <c r="S2234" s="41" t="str" cm="1">
        <f t="array" ref="S2234">IFERROR(_xlfn.IFS(
U2234="MPR ISSUE","PDH",
U2234="BSS Hardware Issue","BSS",
U2234="Sites strategiques, MLL, Pylone, etc.","ENVTECH",
U2234="AKTIVCO DEFAUT GE &amp; POWER Cabinet","AKTIVCO",
U2234="AKTIVCO Coupure ENEO &amp; Baisse de tension","AKTIVCO GRID ONLY",
U2234="Coupure ENEO &amp; Baisse de tension","IHS GRID ONLY",
U2234="Defaut GE &amp; POWER Cabinet","IHS",
U2234="Sharing","Partners",
U2234="Sites strategiques &amp; DataCenter","SST &amp; DC",
U2234="Exclu","Exclu",
U2234="SAT","SAT",
U2234="SPARE-ISSUE","SPARE-ISSUE",
U2234="Fiber CAmtel","TRANS_FO_CAMTEL",
U2234="Fiber AOF","Fiber AOF",
U2234="Projet OCM (HUAWEI)","TRAVAUX-HUAWEI",
U2234="Projet OCM (NOKIA)","TRAVAUX-NOKIA",
U2234="ACCESS-ISSUE","ACCESS-ISSUE",
U2234="Projet OCM (ZTE, NOKIA, autres projets)","TRAVAUX OCM",
U2234="No root CAuse","No root cause",
U2234="ODU HS","PDH",
U2234="IP &amp; VLAN","PDH",
U2234="Warehouse HUAWEI","SPARE-ISSUE",
U2234="SPARE-HS","SPARE-ISSUE",
U2234="Power Telco","BSS",U2234="no impacts","no impacts"
),"")</f>
        <v>No root cause</v>
      </c>
      <c r="T2234" s="41" t="str" cm="1">
        <f t="array" ref="T2234">IFERROR(_xlfn.IFS(
U2234="MPR ISSUE","TX ISSUE",
U2234="BSS Hardware Issue","RAN ISSUE",
U2234="Sites strategiques, MLL, Pylone, etc.","ENVTECH",
U2234="AKTIVCO DEFAUT GE &amp; POWER Cabinet","POWER ISSUE",
U2234="AKTIVCO Coupure ENEO &amp; Baisse de tension","POWER ISSUE",
U2234="Coupure ENEO &amp; Baisse de tension","POWER ISSUE",
U2234="Defaut GE &amp; POWER Cabinet","POWER ISSUE",
U2234="Sharing","POWER ISSUE",
U2234="Sites strategiques &amp; DataCenter","POWER ISSUE",
U2234="Exclu","Exclu",
U2234="SAT","TX ISSUE",
U2234="SPARE-ISSUE","SPARE-ISSUE",
U2234="Fiber CAmtel","TX ISSUE",
U2234="Fiber AOF","TX ISSUE",
U2234="Projet OCM (HUAWEI)","TRAVAUX-HUAWEI",
U2234="Projet OCM (NOKIA)","TRAVAUX -NOKIA",
U2234="ACCESS-ISSUE","ACCESS-ISSUE",
U2234="Projet OCM (ZTE, NOKIA, autres projets)","TRAVAUX OCM",
U2234="No root CAuse","No root cause",
U2234="ODU HS","TX ISSUE",
U2234="IP &amp; VLAN","TX ISSUE",
U2234="Warehouse HUAWEI","SPARE-ISSUE",
U2234="SPARE-HS","SPARE-ISSUE",
U2234="Power Telco","RAN ISSUE",U2234="no impacts","no impacts"
),"")</f>
        <v>No root cause</v>
      </c>
      <c r="U2234" s="68" t="s">
        <v>5691</v>
      </c>
      <c r="V2234" s="41" t="str" cm="1">
        <f t="array" ref="V2234">IFERROR(_xlfn.IFS(
U2234="MPR ISSUE","ACTIVE",
U2234="BSS Hardware Issue","ACTIVE",
U2234="Sites strategiques, MLL, Pylone, etc.","PASSIVE",
U2234="AKTIVCO DEFAUT GE &amp; POWER Cabinet","PASSIVE",
U2234="AKTIVCO Coupure ENEO &amp; Baisse de tension","PASSIVE",
U2234="Coupure ENEO &amp; Baisse de tension","PASSIVE",
U2234="Defaut GE &amp; POWER Cabinet","PASSIVE",
U2234="Sharing","PASSIVE",
U2234="Sites strategiques &amp; DataCenter","PASSIVE",
U2234="Exclu","Exclu",
U2234="SAT","ACTIVE",
U2234="SPARE-ISSUE","SPARE-ISSUE",
U2234="Fiber CAmtel","ACTIVE",
U2234="Fiber AOF","ACTIVE",
U2234="Projet OCM (HUAWEI)","PLANNED WORKS",
U2234="Projet OCM (NOKIA)","PLANNED WORKS",
U2234="ACCESS-ISSUE","ACCESS-ISSUE",
U2234="Projet OCM (ZTE, NOKIA, autres projets)","PLANNED WORKS",
U2234="No root CAuse","No root cause",
U2234="ODU HS","ACTIVE",
U2234="IP &amp; VLAN","ACTIVE",
U2234="Warehouse HUAWEI","SPARE-ISSUE",
U2234="SPARE-HS","SPARE-ISSUE",
U2234="Power Telco","ACTIVE", U2234="no impacts","no impacts"
),"")</f>
        <v>No root cause</v>
      </c>
      <c r="W2234" s="113"/>
      <c r="X2234" s="113"/>
      <c r="Y2234" s="113"/>
      <c r="Z2234" s="113"/>
      <c r="AA2234" s="113"/>
      <c r="AB2234" s="17" t="s">
        <v>5465</v>
      </c>
      <c r="AC2234" s="17" t="str">
        <f>_xlfn.XLOOKUP(B2234,'INCIDENT-04-27-2026'!E:E,'INCIDENT-04-27-2026'!F:F,"")</f>
        <v/>
      </c>
      <c r="AD2234" s="9"/>
      <c r="AE2234" s="7" t="s">
        <v>5465</v>
      </c>
      <c r="AF2234" s="6" t="str">
        <f>_xlfn.XLOOKUP(B2234,'[13]Input_27-04'!$B:$B,'[13]Input_27-04'!$M:$M,"")</f>
        <v/>
      </c>
      <c r="AG2234" s="7"/>
      <c r="AH2234" s="3"/>
      <c r="AI2234" s="18" t="str">
        <f>_xlfn.XLOOKUP(B2234,'[3]Cells Huawei 27042026 10h'!$B:$B,'[3]Cells Huawei 27042026 10h'!$T:$T,"")</f>
        <v/>
      </c>
      <c r="AJ2234" s="18" t="str">
        <f>_xlfn.XLOOKUP(B2234,'[3]Cells Huawei 27042026 15h'!$B:$B,'[3]Cells Huawei 27042026 15h'!$T:$T,"")</f>
        <v/>
      </c>
      <c r="AK2234" s="18" t="str">
        <f>_xlfn.XLOOKUP(B2234,'[4]cells down 27042026 11h28'!$B:$B,'[4]cells down 27042026 11h28'!$R:$R,"")</f>
        <v/>
      </c>
      <c r="AL2234" s="18" t="str">
        <f>_xlfn.XLOOKUP(B2234,'[4]cells down 27042026 18h01'!$B:$B,'[4]cells down 27042026 18h01'!$R:$R,"")</f>
        <v/>
      </c>
      <c r="AM2234" s="18" t="str">
        <f>_xlfn.XLOOKUP(B2234,'[5]cell downs 27042026 11h'!$B:$B,'[5]cell downs 27042026 11h'!$R:$R,"")</f>
        <v/>
      </c>
      <c r="AN2234" s="18" t="str">
        <f>_xlfn.XLOOKUP(B2234,'[5]cell downs 27042026 17h40'!$B:$B,'[5]cell downs 27042026 17h40'!$R:$R,"")</f>
        <v/>
      </c>
      <c r="AO2234" s="18" t="str">
        <f>_xlfn.XLOOKUP(B2234,'[6]ALL SITES DOWN'!$D:$D,'[6]ALL SITES DOWN'!$J:$J,"")</f>
        <v/>
      </c>
      <c r="AP2234" s="18" t="str">
        <f>_xlfn.XLOOKUP(B2234,'[7]ALL SITES DOWN'!$D:$D,'[7]ALL SITES DOWN'!$J:$J,"")</f>
        <v/>
      </c>
      <c r="AQ2234" s="9" t="str">
        <f>_xlfn.XLOOKUP(B2234,[8]sheet1!$AC:$AC,[8]sheet1!$AF:$AF,"")</f>
        <v/>
      </c>
      <c r="AR2234" s="14"/>
      <c r="AS2234" s="14" t="s">
        <v>5465</v>
      </c>
      <c r="AT2234" s="14" t="str">
        <f>_xlfn.XLOOKUP(B2234,'[9]cell downs 18042026 17h'!$B:$B,'[9]cell downs 18042026 17h'!$B:$B,"")</f>
        <v/>
      </c>
      <c r="AU2234" s="14" t="str">
        <f>_xlfn.XLOOKUP(B2234,'[10]Cells Huawei 19042026 15h'!$B:$B,'[10]Cells Huawei 19042026 15h'!$B:$B,"")</f>
        <v/>
      </c>
      <c r="AV2234" s="9" t="str">
        <f>_xlfn.XLOOKUP(B2234,'[11]cells down 19042026 9H40'!$B:$B,'[11]cells down 19042026 9H40'!$B:$B,"")</f>
        <v/>
      </c>
    </row>
    <row r="2235" spans="1:48" hidden="1" x14ac:dyDescent="0.3">
      <c r="A2235" s="1" t="s">
        <v>4186</v>
      </c>
      <c r="B2235" s="8" t="s">
        <v>4187</v>
      </c>
      <c r="C2235" s="3" t="str">
        <f>_xlfn.XLOOKUP(B2235,'[1]daily break down'!$D:$D,'[1]daily break down'!$E:$E,"")</f>
        <v>CENTRE</v>
      </c>
      <c r="D2235" s="1" t="s">
        <v>21</v>
      </c>
      <c r="E2235" s="1" t="s">
        <v>36</v>
      </c>
      <c r="F2235" s="3" t="s">
        <v>37</v>
      </c>
      <c r="G2235" s="1" t="s">
        <v>1578</v>
      </c>
      <c r="H2235" s="29" t="str">
        <f>_xlfn.XLOOKUP(B2235,[2]CALCULATION!$B:$B,[2]CALCULATION!$H:$H,"")</f>
        <v>ZTE</v>
      </c>
      <c r="I2235" s="26">
        <v>0</v>
      </c>
      <c r="J2235" s="26">
        <v>0</v>
      </c>
      <c r="K2235" s="26">
        <v>0</v>
      </c>
      <c r="L2235" s="26">
        <v>0</v>
      </c>
      <c r="M2235" s="26">
        <v>0</v>
      </c>
      <c r="N2235" s="26">
        <v>0</v>
      </c>
      <c r="O2235" s="26">
        <v>0</v>
      </c>
      <c r="P2235" s="114" t="s">
        <v>6364</v>
      </c>
      <c r="Q2235" s="42" t="s">
        <v>5538</v>
      </c>
      <c r="R2235" s="42"/>
      <c r="S2235" s="41" t="str" cm="1">
        <f t="array" ref="S2235">IFERROR(_xlfn.IFS(
U2235="MPR ISSUE","PDH",
U2235="BSS Hardware Issue","BSS",
U2235="Sites strategiques, MLL, Pylone, etc.","ENVTECH",
U2235="AKTIVCO DEFAUT GE &amp; POWER Cabinet","AKTIVCO",
U2235="AKTIVCO Coupure ENEO &amp; Baisse de tension","AKTIVCO GRID ONLY",
U2235="Coupure ENEO &amp; Baisse de tension","IHS GRID ONLY",
U2235="Defaut GE &amp; POWER Cabinet","IHS",
U2235="Sharing","Partners",
U2235="Sites strategiques &amp; DataCenter","SST &amp; DC",
U2235="Exclu","Exclu",
U2235="SAT","SAT",
U2235="SPARE-ISSUE","SPARE-ISSUE",
U2235="Fiber CAmtel","TRANS_FO_CAMTEL",
U2235="Fiber AOF","Fiber AOF",
U2235="Projet OCM (HUAWEI)","TRAVAUX-HUAWEI",
U2235="Projet OCM (NOKIA)","TRAVAUX-NOKIA",
U2235="ACCESS-ISSUE","ACCESS-ISSUE",
U2235="Projet OCM (ZTE, NOKIA, autres projets)","TRAVAUX OCM",
U2235="No root CAuse","No root cause",
U2235="ODU HS","PDH",
U2235="IP &amp; VLAN","PDH",
U2235="Warehouse HUAWEI","SPARE-ISSUE",
U2235="SPARE-HS","SPARE-ISSUE",
U2235="Power Telco","BSS",U2235="no impacts","no impacts"
),"")</f>
        <v>No root cause</v>
      </c>
      <c r="T2235" s="41" t="str" cm="1">
        <f t="array" ref="T2235">IFERROR(_xlfn.IFS(
U2235="MPR ISSUE","TX ISSUE",
U2235="BSS Hardware Issue","RAN ISSUE",
U2235="Sites strategiques, MLL, Pylone, etc.","ENVTECH",
U2235="AKTIVCO DEFAUT GE &amp; POWER Cabinet","POWER ISSUE",
U2235="AKTIVCO Coupure ENEO &amp; Baisse de tension","POWER ISSUE",
U2235="Coupure ENEO &amp; Baisse de tension","POWER ISSUE",
U2235="Defaut GE &amp; POWER Cabinet","POWER ISSUE",
U2235="Sharing","POWER ISSUE",
U2235="Sites strategiques &amp; DataCenter","POWER ISSUE",
U2235="Exclu","Exclu",
U2235="SAT","TX ISSUE",
U2235="SPARE-ISSUE","SPARE-ISSUE",
U2235="Fiber CAmtel","TX ISSUE",
U2235="Fiber AOF","TX ISSUE",
U2235="Projet OCM (HUAWEI)","TRAVAUX-HUAWEI",
U2235="Projet OCM (NOKIA)","TRAVAUX -NOKIA",
U2235="ACCESS-ISSUE","ACCESS-ISSUE",
U2235="Projet OCM (ZTE, NOKIA, autres projets)","TRAVAUX OCM",
U2235="No root CAuse","No root cause",
U2235="ODU HS","TX ISSUE",
U2235="IP &amp; VLAN","TX ISSUE",
U2235="Warehouse HUAWEI","SPARE-ISSUE",
U2235="SPARE-HS","SPARE-ISSUE",
U2235="Power Telco","RAN ISSUE",U2235="no impacts","no impacts"
),"")</f>
        <v>No root cause</v>
      </c>
      <c r="U2235" s="68" t="s">
        <v>5691</v>
      </c>
      <c r="V2235" s="41" t="str" cm="1">
        <f t="array" ref="V2235">IFERROR(_xlfn.IFS(
U2235="MPR ISSUE","ACTIVE",
U2235="BSS Hardware Issue","ACTIVE",
U2235="Sites strategiques, MLL, Pylone, etc.","PASSIVE",
U2235="AKTIVCO DEFAUT GE &amp; POWER Cabinet","PASSIVE",
U2235="AKTIVCO Coupure ENEO &amp; Baisse de tension","PASSIVE",
U2235="Coupure ENEO &amp; Baisse de tension","PASSIVE",
U2235="Defaut GE &amp; POWER Cabinet","PASSIVE",
U2235="Sharing","PASSIVE",
U2235="Sites strategiques &amp; DataCenter","PASSIVE",
U2235="Exclu","Exclu",
U2235="SAT","ACTIVE",
U2235="SPARE-ISSUE","SPARE-ISSUE",
U2235="Fiber CAmtel","ACTIVE",
U2235="Fiber AOF","ACTIVE",
U2235="Projet OCM (HUAWEI)","PLANNED WORKS",
U2235="Projet OCM (NOKIA)","PLANNED WORKS",
U2235="ACCESS-ISSUE","ACCESS-ISSUE",
U2235="Projet OCM (ZTE, NOKIA, autres projets)","PLANNED WORKS",
U2235="No root CAuse","No root cause",
U2235="ODU HS","ACTIVE",
U2235="IP &amp; VLAN","ACTIVE",
U2235="Warehouse HUAWEI","SPARE-ISSUE",
U2235="SPARE-HS","SPARE-ISSUE",
U2235="Power Telco","ACTIVE", U2235="no impacts","no impacts"
),"")</f>
        <v>No root cause</v>
      </c>
      <c r="W2235" s="113"/>
      <c r="X2235" s="113"/>
      <c r="Y2235" s="113"/>
      <c r="Z2235" s="113"/>
      <c r="AA2235" s="113"/>
      <c r="AB2235" s="17" t="s">
        <v>5465</v>
      </c>
      <c r="AC2235" s="17" t="str">
        <f>_xlfn.XLOOKUP(B2235,'INCIDENT-04-27-2026'!E:E,'INCIDENT-04-27-2026'!F:F,"")</f>
        <v/>
      </c>
      <c r="AD2235" s="9"/>
      <c r="AE2235" s="7" t="s">
        <v>5465</v>
      </c>
      <c r="AF2235" s="6" t="str">
        <f>_xlfn.XLOOKUP(B2235,'[13]Input_27-04'!$B:$B,'[13]Input_27-04'!$M:$M,"")</f>
        <v/>
      </c>
      <c r="AG2235" s="7"/>
      <c r="AH2235" s="3"/>
      <c r="AI2235" s="18" t="str">
        <f>_xlfn.XLOOKUP(B2235,'[3]Cells Huawei 27042026 10h'!$B:$B,'[3]Cells Huawei 27042026 10h'!$T:$T,"")</f>
        <v/>
      </c>
      <c r="AJ2235" s="18" t="str">
        <f>_xlfn.XLOOKUP(B2235,'[3]Cells Huawei 27042026 15h'!$B:$B,'[3]Cells Huawei 27042026 15h'!$T:$T,"")</f>
        <v/>
      </c>
      <c r="AK2235" s="18" t="str">
        <f>_xlfn.XLOOKUP(B2235,'[4]cells down 27042026 11h28'!$B:$B,'[4]cells down 27042026 11h28'!$R:$R,"")</f>
        <v/>
      </c>
      <c r="AL2235" s="18" t="str">
        <f>_xlfn.XLOOKUP(B2235,'[4]cells down 27042026 18h01'!$B:$B,'[4]cells down 27042026 18h01'!$R:$R,"")</f>
        <v/>
      </c>
      <c r="AM2235" s="18" t="str">
        <f>_xlfn.XLOOKUP(B2235,'[5]cell downs 27042026 11h'!$B:$B,'[5]cell downs 27042026 11h'!$R:$R,"")</f>
        <v/>
      </c>
      <c r="AN2235" s="18" t="str">
        <f>_xlfn.XLOOKUP(B2235,'[5]cell downs 27042026 17h40'!$B:$B,'[5]cell downs 27042026 17h40'!$R:$R,"")</f>
        <v/>
      </c>
      <c r="AO2235" s="18" t="str">
        <f>_xlfn.XLOOKUP(B2235,'[6]ALL SITES DOWN'!$D:$D,'[6]ALL SITES DOWN'!$J:$J,"")</f>
        <v/>
      </c>
      <c r="AP2235" s="18" t="str">
        <f>_xlfn.XLOOKUP(B2235,'[7]ALL SITES DOWN'!$D:$D,'[7]ALL SITES DOWN'!$J:$J,"")</f>
        <v/>
      </c>
      <c r="AQ2235" s="9" t="str">
        <f>_xlfn.XLOOKUP(B2235,[8]sheet1!$AC:$AC,[8]sheet1!$AF:$AF,"")</f>
        <v/>
      </c>
      <c r="AR2235" s="14"/>
      <c r="AS2235" s="14" t="s">
        <v>5465</v>
      </c>
      <c r="AT2235" s="14" t="str">
        <f>_xlfn.XLOOKUP(B2235,'[9]cell downs 18042026 17h'!$B:$B,'[9]cell downs 18042026 17h'!$B:$B,"")</f>
        <v/>
      </c>
      <c r="AU2235" s="14" t="str">
        <f>_xlfn.XLOOKUP(B2235,'[10]Cells Huawei 19042026 15h'!$B:$B,'[10]Cells Huawei 19042026 15h'!$B:$B,"")</f>
        <v/>
      </c>
      <c r="AV2235" s="9" t="str">
        <f>_xlfn.XLOOKUP(B2235,'[11]cells down 19042026 9H40'!$B:$B,'[11]cells down 19042026 9H40'!$B:$B,"")</f>
        <v/>
      </c>
    </row>
    <row r="2236" spans="1:48" hidden="1" x14ac:dyDescent="0.3">
      <c r="A2236" s="1" t="s">
        <v>4192</v>
      </c>
      <c r="B2236" s="8" t="s">
        <v>4193</v>
      </c>
      <c r="C2236" s="3" t="str">
        <f>_xlfn.XLOOKUP(B2236,'[1]daily break down'!$D:$D,'[1]daily break down'!$E:$E,"")</f>
        <v>CENTRE</v>
      </c>
      <c r="D2236" s="1" t="s">
        <v>21</v>
      </c>
      <c r="E2236" s="1" t="s">
        <v>22</v>
      </c>
      <c r="F2236" s="3" t="s">
        <v>37</v>
      </c>
      <c r="G2236" s="1" t="s">
        <v>1578</v>
      </c>
      <c r="H2236" s="28" t="str">
        <f>_xlfn.XLOOKUP(B2236,[2]CALCULATION!$B:$B,[2]CALCULATION!$H:$H,"")</f>
        <v>NOKIA</v>
      </c>
      <c r="I2236" s="26">
        <v>0</v>
      </c>
      <c r="J2236" s="26">
        <v>0</v>
      </c>
      <c r="K2236" s="26">
        <v>0</v>
      </c>
      <c r="L2236" s="26">
        <v>0</v>
      </c>
      <c r="M2236" s="26">
        <v>0</v>
      </c>
      <c r="N2236" s="26">
        <v>0</v>
      </c>
      <c r="O2236" s="26">
        <v>0</v>
      </c>
      <c r="P2236" s="114" t="s">
        <v>6364</v>
      </c>
      <c r="Q2236" s="42" t="s">
        <v>5538</v>
      </c>
      <c r="R2236" s="42"/>
      <c r="S2236" s="41" t="str" cm="1">
        <f t="array" ref="S2236">IFERROR(_xlfn.IFS(
U2236="MPR ISSUE","PDH",
U2236="BSS Hardware Issue","BSS",
U2236="Sites strategiques, MLL, Pylone, etc.","ENVTECH",
U2236="AKTIVCO DEFAUT GE &amp; POWER Cabinet","AKTIVCO",
U2236="AKTIVCO Coupure ENEO &amp; Baisse de tension","AKTIVCO GRID ONLY",
U2236="Coupure ENEO &amp; Baisse de tension","IHS GRID ONLY",
U2236="Defaut GE &amp; POWER Cabinet","IHS",
U2236="Sharing","Partners",
U2236="Sites strategiques &amp; DataCenter","SST &amp; DC",
U2236="Exclu","Exclu",
U2236="SAT","SAT",
U2236="SPARE-ISSUE","SPARE-ISSUE",
U2236="Fiber CAmtel","TRANS_FO_CAMTEL",
U2236="Fiber AOF","Fiber AOF",
U2236="Projet OCM (HUAWEI)","TRAVAUX-HUAWEI",
U2236="Projet OCM (NOKIA)","TRAVAUX-NOKIA",
U2236="ACCESS-ISSUE","ACCESS-ISSUE",
U2236="Projet OCM (ZTE, NOKIA, autres projets)","TRAVAUX OCM",
U2236="No root CAuse","No root cause",
U2236="ODU HS","PDH",
U2236="IP &amp; VLAN","PDH",
U2236="Warehouse HUAWEI","SPARE-ISSUE",
U2236="SPARE-HS","SPARE-ISSUE",
U2236="Power Telco","BSS",U2236="no impacts","no impacts"
),"")</f>
        <v>No root cause</v>
      </c>
      <c r="T2236" s="41" t="str" cm="1">
        <f t="array" ref="T2236">IFERROR(_xlfn.IFS(
U2236="MPR ISSUE","TX ISSUE",
U2236="BSS Hardware Issue","RAN ISSUE",
U2236="Sites strategiques, MLL, Pylone, etc.","ENVTECH",
U2236="AKTIVCO DEFAUT GE &amp; POWER Cabinet","POWER ISSUE",
U2236="AKTIVCO Coupure ENEO &amp; Baisse de tension","POWER ISSUE",
U2236="Coupure ENEO &amp; Baisse de tension","POWER ISSUE",
U2236="Defaut GE &amp; POWER Cabinet","POWER ISSUE",
U2236="Sharing","POWER ISSUE",
U2236="Sites strategiques &amp; DataCenter","POWER ISSUE",
U2236="Exclu","Exclu",
U2236="SAT","TX ISSUE",
U2236="SPARE-ISSUE","SPARE-ISSUE",
U2236="Fiber CAmtel","TX ISSUE",
U2236="Fiber AOF","TX ISSUE",
U2236="Projet OCM (HUAWEI)","TRAVAUX-HUAWEI",
U2236="Projet OCM (NOKIA)","TRAVAUX -NOKIA",
U2236="ACCESS-ISSUE","ACCESS-ISSUE",
U2236="Projet OCM (ZTE, NOKIA, autres projets)","TRAVAUX OCM",
U2236="No root CAuse","No root cause",
U2236="ODU HS","TX ISSUE",
U2236="IP &amp; VLAN","TX ISSUE",
U2236="Warehouse HUAWEI","SPARE-ISSUE",
U2236="SPARE-HS","SPARE-ISSUE",
U2236="Power Telco","RAN ISSUE",U2236="no impacts","no impacts"
),"")</f>
        <v>No root cause</v>
      </c>
      <c r="U2236" s="68" t="s">
        <v>5691</v>
      </c>
      <c r="V2236" s="41" t="str" cm="1">
        <f t="array" ref="V2236">IFERROR(_xlfn.IFS(
U2236="MPR ISSUE","ACTIVE",
U2236="BSS Hardware Issue","ACTIVE",
U2236="Sites strategiques, MLL, Pylone, etc.","PASSIVE",
U2236="AKTIVCO DEFAUT GE &amp; POWER Cabinet","PASSIVE",
U2236="AKTIVCO Coupure ENEO &amp; Baisse de tension","PASSIVE",
U2236="Coupure ENEO &amp; Baisse de tension","PASSIVE",
U2236="Defaut GE &amp; POWER Cabinet","PASSIVE",
U2236="Sharing","PASSIVE",
U2236="Sites strategiques &amp; DataCenter","PASSIVE",
U2236="Exclu","Exclu",
U2236="SAT","ACTIVE",
U2236="SPARE-ISSUE","SPARE-ISSUE",
U2236="Fiber CAmtel","ACTIVE",
U2236="Fiber AOF","ACTIVE",
U2236="Projet OCM (HUAWEI)","PLANNED WORKS",
U2236="Projet OCM (NOKIA)","PLANNED WORKS",
U2236="ACCESS-ISSUE","ACCESS-ISSUE",
U2236="Projet OCM (ZTE, NOKIA, autres projets)","PLANNED WORKS",
U2236="No root CAuse","No root cause",
U2236="ODU HS","ACTIVE",
U2236="IP &amp; VLAN","ACTIVE",
U2236="Warehouse HUAWEI","SPARE-ISSUE",
U2236="SPARE-HS","SPARE-ISSUE",
U2236="Power Telco","ACTIVE", U2236="no impacts","no impacts"
),"")</f>
        <v>No root cause</v>
      </c>
      <c r="W2236" s="113"/>
      <c r="X2236" s="113"/>
      <c r="Y2236" s="113"/>
      <c r="Z2236" s="113"/>
      <c r="AA2236" s="113"/>
      <c r="AB2236" s="17" t="s">
        <v>5465</v>
      </c>
      <c r="AC2236" s="17" t="str">
        <f>_xlfn.XLOOKUP(B2236,'INCIDENT-04-27-2026'!E:E,'INCIDENT-04-27-2026'!F:F,"")</f>
        <v/>
      </c>
      <c r="AD2236" s="9"/>
      <c r="AE2236" s="7" t="s">
        <v>5465</v>
      </c>
      <c r="AF2236" s="6" t="str">
        <f>_xlfn.XLOOKUP(B2236,'[13]Input_27-04'!$B:$B,'[13]Input_27-04'!$M:$M,"")</f>
        <v/>
      </c>
      <c r="AG2236" s="7"/>
      <c r="AH2236" s="3"/>
      <c r="AI2236" s="18" t="str">
        <f>_xlfn.XLOOKUP(B2236,'[3]Cells Huawei 27042026 10h'!$B:$B,'[3]Cells Huawei 27042026 10h'!$T:$T,"")</f>
        <v/>
      </c>
      <c r="AJ2236" s="18" t="str">
        <f>_xlfn.XLOOKUP(B2236,'[3]Cells Huawei 27042026 15h'!$B:$B,'[3]Cells Huawei 27042026 15h'!$T:$T,"")</f>
        <v/>
      </c>
      <c r="AK2236" s="18" t="str">
        <f>_xlfn.XLOOKUP(B2236,'[4]cells down 27042026 11h28'!$B:$B,'[4]cells down 27042026 11h28'!$R:$R,"")</f>
        <v/>
      </c>
      <c r="AL2236" s="18" t="str">
        <f>_xlfn.XLOOKUP(B2236,'[4]cells down 27042026 18h01'!$B:$B,'[4]cells down 27042026 18h01'!$R:$R,"")</f>
        <v/>
      </c>
      <c r="AM2236" s="18" t="str">
        <f>_xlfn.XLOOKUP(B2236,'[5]cell downs 27042026 11h'!$B:$B,'[5]cell downs 27042026 11h'!$R:$R,"")</f>
        <v/>
      </c>
      <c r="AN2236" s="18" t="str">
        <f>_xlfn.XLOOKUP(B2236,'[5]cell downs 27042026 17h40'!$B:$B,'[5]cell downs 27042026 17h40'!$R:$R,"")</f>
        <v/>
      </c>
      <c r="AO2236" s="18" t="str">
        <f>_xlfn.XLOOKUP(B2236,'[6]ALL SITES DOWN'!$D:$D,'[6]ALL SITES DOWN'!$J:$J,"")</f>
        <v/>
      </c>
      <c r="AP2236" s="18" t="str">
        <f>_xlfn.XLOOKUP(B2236,'[7]ALL SITES DOWN'!$D:$D,'[7]ALL SITES DOWN'!$J:$J,"")</f>
        <v/>
      </c>
      <c r="AQ2236" s="9" t="str">
        <f>_xlfn.XLOOKUP(B2236,[8]sheet1!$AC:$AC,[8]sheet1!$AF:$AF,"")</f>
        <v/>
      </c>
      <c r="AR2236" s="14"/>
      <c r="AS2236" s="14" t="s">
        <v>5465</v>
      </c>
      <c r="AT2236" s="14" t="str">
        <f>_xlfn.XLOOKUP(B2236,'[9]cell downs 18042026 17h'!$B:$B,'[9]cell downs 18042026 17h'!$B:$B,"")</f>
        <v/>
      </c>
      <c r="AU2236" s="14" t="str">
        <f>_xlfn.XLOOKUP(B2236,'[10]Cells Huawei 19042026 15h'!$B:$B,'[10]Cells Huawei 19042026 15h'!$B:$B,"")</f>
        <v/>
      </c>
      <c r="AV2236" s="9" t="str">
        <f>_xlfn.XLOOKUP(B2236,'[11]cells down 19042026 9H40'!$B:$B,'[11]cells down 19042026 9H40'!$B:$B,"")</f>
        <v/>
      </c>
    </row>
    <row r="2237" spans="1:48" hidden="1" x14ac:dyDescent="0.3">
      <c r="A2237" s="1" t="s">
        <v>4198</v>
      </c>
      <c r="B2237" s="8" t="s">
        <v>4199</v>
      </c>
      <c r="C2237" s="3" t="str">
        <f>_xlfn.XLOOKUP(B2237,'[1]daily break down'!$D:$D,'[1]daily break down'!$E:$E,"")</f>
        <v>CENTRE</v>
      </c>
      <c r="D2237" s="1"/>
      <c r="E2237" s="1"/>
      <c r="F2237" s="3" t="s">
        <v>37</v>
      </c>
      <c r="G2237" s="1" t="s">
        <v>2781</v>
      </c>
      <c r="H2237" s="29" t="str">
        <f>_xlfn.XLOOKUP(B2237,[2]CALCULATION!$B:$B,[2]CALCULATION!$H:$H,"")</f>
        <v>ZTE</v>
      </c>
      <c r="I2237" s="26">
        <v>0</v>
      </c>
      <c r="J2237" s="26">
        <v>0</v>
      </c>
      <c r="K2237" s="26">
        <v>0</v>
      </c>
      <c r="L2237" s="26">
        <v>0</v>
      </c>
      <c r="M2237" s="26">
        <v>0</v>
      </c>
      <c r="N2237" s="26">
        <v>0</v>
      </c>
      <c r="O2237" s="26">
        <v>0</v>
      </c>
      <c r="P2237" s="114" t="s">
        <v>6364</v>
      </c>
      <c r="Q2237" s="42" t="s">
        <v>5538</v>
      </c>
      <c r="R2237" s="42"/>
      <c r="S2237" s="41" t="str" cm="1">
        <f t="array" ref="S2237">IFERROR(_xlfn.IFS(
U2237="MPR ISSUE","PDH",
U2237="BSS Hardware Issue","BSS",
U2237="Sites strategiques, MLL, Pylone, etc.","ENVTECH",
U2237="AKTIVCO DEFAUT GE &amp; POWER Cabinet","AKTIVCO",
U2237="AKTIVCO Coupure ENEO &amp; Baisse de tension","AKTIVCO GRID ONLY",
U2237="Coupure ENEO &amp; Baisse de tension","IHS GRID ONLY",
U2237="Defaut GE &amp; POWER Cabinet","IHS",
U2237="Sharing","Partners",
U2237="Sites strategiques &amp; DataCenter","SST &amp; DC",
U2237="Exclu","Exclu",
U2237="SAT","SAT",
U2237="SPARE-ISSUE","SPARE-ISSUE",
U2237="Fiber CAmtel","TRANS_FO_CAMTEL",
U2237="Fiber AOF","Fiber AOF",
U2237="Projet OCM (HUAWEI)","TRAVAUX-HUAWEI",
U2237="Projet OCM (NOKIA)","TRAVAUX-NOKIA",
U2237="ACCESS-ISSUE","ACCESS-ISSUE",
U2237="Projet OCM (ZTE, NOKIA, autres projets)","TRAVAUX OCM",
U2237="No root CAuse","No root cause",
U2237="ODU HS","PDH",
U2237="IP &amp; VLAN","PDH",
U2237="Warehouse HUAWEI","SPARE-ISSUE",
U2237="SPARE-HS","SPARE-ISSUE",
U2237="Power Telco","BSS",U2237="no impacts","no impacts"
),"")</f>
        <v>No root cause</v>
      </c>
      <c r="T2237" s="41" t="str" cm="1">
        <f t="array" ref="T2237">IFERROR(_xlfn.IFS(
U2237="MPR ISSUE","TX ISSUE",
U2237="BSS Hardware Issue","RAN ISSUE",
U2237="Sites strategiques, MLL, Pylone, etc.","ENVTECH",
U2237="AKTIVCO DEFAUT GE &amp; POWER Cabinet","POWER ISSUE",
U2237="AKTIVCO Coupure ENEO &amp; Baisse de tension","POWER ISSUE",
U2237="Coupure ENEO &amp; Baisse de tension","POWER ISSUE",
U2237="Defaut GE &amp; POWER Cabinet","POWER ISSUE",
U2237="Sharing","POWER ISSUE",
U2237="Sites strategiques &amp; DataCenter","POWER ISSUE",
U2237="Exclu","Exclu",
U2237="SAT","TX ISSUE",
U2237="SPARE-ISSUE","SPARE-ISSUE",
U2237="Fiber CAmtel","TX ISSUE",
U2237="Fiber AOF","TX ISSUE",
U2237="Projet OCM (HUAWEI)","TRAVAUX-HUAWEI",
U2237="Projet OCM (NOKIA)","TRAVAUX -NOKIA",
U2237="ACCESS-ISSUE","ACCESS-ISSUE",
U2237="Projet OCM (ZTE, NOKIA, autres projets)","TRAVAUX OCM",
U2237="No root CAuse","No root cause",
U2237="ODU HS","TX ISSUE",
U2237="IP &amp; VLAN","TX ISSUE",
U2237="Warehouse HUAWEI","SPARE-ISSUE",
U2237="SPARE-HS","SPARE-ISSUE",
U2237="Power Telco","RAN ISSUE",U2237="no impacts","no impacts"
),"")</f>
        <v>No root cause</v>
      </c>
      <c r="U2237" s="68" t="s">
        <v>5691</v>
      </c>
      <c r="V2237" s="41" t="str" cm="1">
        <f t="array" ref="V2237">IFERROR(_xlfn.IFS(
U2237="MPR ISSUE","ACTIVE",
U2237="BSS Hardware Issue","ACTIVE",
U2237="Sites strategiques, MLL, Pylone, etc.","PASSIVE",
U2237="AKTIVCO DEFAUT GE &amp; POWER Cabinet","PASSIVE",
U2237="AKTIVCO Coupure ENEO &amp; Baisse de tension","PASSIVE",
U2237="Coupure ENEO &amp; Baisse de tension","PASSIVE",
U2237="Defaut GE &amp; POWER Cabinet","PASSIVE",
U2237="Sharing","PASSIVE",
U2237="Sites strategiques &amp; DataCenter","PASSIVE",
U2237="Exclu","Exclu",
U2237="SAT","ACTIVE",
U2237="SPARE-ISSUE","SPARE-ISSUE",
U2237="Fiber CAmtel","ACTIVE",
U2237="Fiber AOF","ACTIVE",
U2237="Projet OCM (HUAWEI)","PLANNED WORKS",
U2237="Projet OCM (NOKIA)","PLANNED WORKS",
U2237="ACCESS-ISSUE","ACCESS-ISSUE",
U2237="Projet OCM (ZTE, NOKIA, autres projets)","PLANNED WORKS",
U2237="No root CAuse","No root cause",
U2237="ODU HS","ACTIVE",
U2237="IP &amp; VLAN","ACTIVE",
U2237="Warehouse HUAWEI","SPARE-ISSUE",
U2237="SPARE-HS","SPARE-ISSUE",
U2237="Power Telco","ACTIVE", U2237="no impacts","no impacts"
),"")</f>
        <v>No root cause</v>
      </c>
      <c r="W2237" s="113"/>
      <c r="X2237" s="113"/>
      <c r="Y2237" s="113"/>
      <c r="Z2237" s="113"/>
      <c r="AA2237" s="113"/>
      <c r="AB2237" s="17" t="s">
        <v>5465</v>
      </c>
      <c r="AC2237" s="17" t="str">
        <f>_xlfn.XLOOKUP(B2237,'INCIDENT-04-27-2026'!E:E,'INCIDENT-04-27-2026'!F:F,"")</f>
        <v/>
      </c>
      <c r="AD2237" s="9"/>
      <c r="AE2237" s="7" t="s">
        <v>5465</v>
      </c>
      <c r="AF2237" s="6" t="str">
        <f>_xlfn.XLOOKUP(B2237,'[13]Input_27-04'!$B:$B,'[13]Input_27-04'!$M:$M,"")</f>
        <v/>
      </c>
      <c r="AG2237" s="7"/>
      <c r="AH2237" s="3"/>
      <c r="AI2237" s="18" t="str">
        <f>_xlfn.XLOOKUP(B2237,'[3]Cells Huawei 27042026 10h'!$B:$B,'[3]Cells Huawei 27042026 10h'!$T:$T,"")</f>
        <v/>
      </c>
      <c r="AJ2237" s="18" t="str">
        <f>_xlfn.XLOOKUP(B2237,'[3]Cells Huawei 27042026 15h'!$B:$B,'[3]Cells Huawei 27042026 15h'!$T:$T,"")</f>
        <v/>
      </c>
      <c r="AK2237" s="18" t="str">
        <f>_xlfn.XLOOKUP(B2237,'[4]cells down 27042026 11h28'!$B:$B,'[4]cells down 27042026 11h28'!$R:$R,"")</f>
        <v/>
      </c>
      <c r="AL2237" s="18" t="str">
        <f>_xlfn.XLOOKUP(B2237,'[4]cells down 27042026 18h01'!$B:$B,'[4]cells down 27042026 18h01'!$R:$R,"")</f>
        <v/>
      </c>
      <c r="AM2237" s="18" t="str">
        <f>_xlfn.XLOOKUP(B2237,'[5]cell downs 27042026 11h'!$B:$B,'[5]cell downs 27042026 11h'!$R:$R,"")</f>
        <v/>
      </c>
      <c r="AN2237" s="18" t="str">
        <f>_xlfn.XLOOKUP(B2237,'[5]cell downs 27042026 17h40'!$B:$B,'[5]cell downs 27042026 17h40'!$R:$R,"")</f>
        <v/>
      </c>
      <c r="AO2237" s="18" t="str">
        <f>_xlfn.XLOOKUP(B2237,'[6]ALL SITES DOWN'!$D:$D,'[6]ALL SITES DOWN'!$J:$J,"")</f>
        <v/>
      </c>
      <c r="AP2237" s="18" t="str">
        <f>_xlfn.XLOOKUP(B2237,'[7]ALL SITES DOWN'!$D:$D,'[7]ALL SITES DOWN'!$J:$J,"")</f>
        <v/>
      </c>
      <c r="AQ2237" s="9" t="str">
        <f>_xlfn.XLOOKUP(B2237,[8]sheet1!$AC:$AC,[8]sheet1!$AF:$AF,"")</f>
        <v/>
      </c>
      <c r="AR2237" s="14"/>
      <c r="AS2237" s="14" t="s">
        <v>5465</v>
      </c>
      <c r="AT2237" s="14" t="str">
        <f>_xlfn.XLOOKUP(B2237,'[9]cell downs 18042026 17h'!$B:$B,'[9]cell downs 18042026 17h'!$B:$B,"")</f>
        <v/>
      </c>
      <c r="AU2237" s="14" t="str">
        <f>_xlfn.XLOOKUP(B2237,'[10]Cells Huawei 19042026 15h'!$B:$B,'[10]Cells Huawei 19042026 15h'!$B:$B,"")</f>
        <v/>
      </c>
      <c r="AV2237" s="9" t="str">
        <f>_xlfn.XLOOKUP(B2237,'[11]cells down 19042026 9H40'!$B:$B,'[11]cells down 19042026 9H40'!$B:$B,"")</f>
        <v/>
      </c>
    </row>
    <row r="2238" spans="1:48" hidden="1" x14ac:dyDescent="0.3">
      <c r="A2238" s="1" t="s">
        <v>4200</v>
      </c>
      <c r="B2238" s="8" t="s">
        <v>4201</v>
      </c>
      <c r="C2238" s="3" t="str">
        <f>_xlfn.XLOOKUP(B2238,'[1]daily break down'!$D:$D,'[1]daily break down'!$E:$E,"")</f>
        <v>CENTRE</v>
      </c>
      <c r="D2238" s="1" t="s">
        <v>11</v>
      </c>
      <c r="E2238" s="1" t="s">
        <v>318</v>
      </c>
      <c r="F2238" s="3" t="s">
        <v>37</v>
      </c>
      <c r="G2238" s="1" t="s">
        <v>4200</v>
      </c>
      <c r="H2238" s="29" t="str">
        <f>_xlfn.XLOOKUP(B2238,[2]CALCULATION!$B:$B,[2]CALCULATION!$H:$H,"")</f>
        <v>ZTE</v>
      </c>
      <c r="I2238" s="26">
        <v>0</v>
      </c>
      <c r="J2238" s="26">
        <v>0</v>
      </c>
      <c r="K2238" s="26">
        <v>0</v>
      </c>
      <c r="L2238" s="26">
        <v>0</v>
      </c>
      <c r="M2238" s="26">
        <v>0</v>
      </c>
      <c r="N2238" s="26">
        <v>0</v>
      </c>
      <c r="O2238" s="26">
        <v>0</v>
      </c>
      <c r="P2238" s="114" t="s">
        <v>6364</v>
      </c>
      <c r="Q2238" s="42" t="s">
        <v>5538</v>
      </c>
      <c r="R2238" s="42"/>
      <c r="S2238" s="41" t="str" cm="1">
        <f t="array" ref="S2238">IFERROR(_xlfn.IFS(
U2238="MPR ISSUE","PDH",
U2238="BSS Hardware Issue","BSS",
U2238="Sites strategiques, MLL, Pylone, etc.","ENVTECH",
U2238="AKTIVCO DEFAUT GE &amp; POWER Cabinet","AKTIVCO",
U2238="AKTIVCO Coupure ENEO &amp; Baisse de tension","AKTIVCO GRID ONLY",
U2238="Coupure ENEO &amp; Baisse de tension","IHS GRID ONLY",
U2238="Defaut GE &amp; POWER Cabinet","IHS",
U2238="Sharing","Partners",
U2238="Sites strategiques &amp; DataCenter","SST &amp; DC",
U2238="Exclu","Exclu",
U2238="SAT","SAT",
U2238="SPARE-ISSUE","SPARE-ISSUE",
U2238="Fiber CAmtel","TRANS_FO_CAMTEL",
U2238="Fiber AOF","Fiber AOF",
U2238="Projet OCM (HUAWEI)","TRAVAUX-HUAWEI",
U2238="Projet OCM (NOKIA)","TRAVAUX-NOKIA",
U2238="ACCESS-ISSUE","ACCESS-ISSUE",
U2238="Projet OCM (ZTE, NOKIA, autres projets)","TRAVAUX OCM",
U2238="No root CAuse","No root cause",
U2238="ODU HS","PDH",
U2238="IP &amp; VLAN","PDH",
U2238="Warehouse HUAWEI","SPARE-ISSUE",
U2238="SPARE-HS","SPARE-ISSUE",
U2238="Power Telco","BSS",U2238="no impacts","no impacts"
),"")</f>
        <v>No root cause</v>
      </c>
      <c r="T2238" s="41" t="str" cm="1">
        <f t="array" ref="T2238">IFERROR(_xlfn.IFS(
U2238="MPR ISSUE","TX ISSUE",
U2238="BSS Hardware Issue","RAN ISSUE",
U2238="Sites strategiques, MLL, Pylone, etc.","ENVTECH",
U2238="AKTIVCO DEFAUT GE &amp; POWER Cabinet","POWER ISSUE",
U2238="AKTIVCO Coupure ENEO &amp; Baisse de tension","POWER ISSUE",
U2238="Coupure ENEO &amp; Baisse de tension","POWER ISSUE",
U2238="Defaut GE &amp; POWER Cabinet","POWER ISSUE",
U2238="Sharing","POWER ISSUE",
U2238="Sites strategiques &amp; DataCenter","POWER ISSUE",
U2238="Exclu","Exclu",
U2238="SAT","TX ISSUE",
U2238="SPARE-ISSUE","SPARE-ISSUE",
U2238="Fiber CAmtel","TX ISSUE",
U2238="Fiber AOF","TX ISSUE",
U2238="Projet OCM (HUAWEI)","TRAVAUX-HUAWEI",
U2238="Projet OCM (NOKIA)","TRAVAUX -NOKIA",
U2238="ACCESS-ISSUE","ACCESS-ISSUE",
U2238="Projet OCM (ZTE, NOKIA, autres projets)","TRAVAUX OCM",
U2238="No root CAuse","No root cause",
U2238="ODU HS","TX ISSUE",
U2238="IP &amp; VLAN","TX ISSUE",
U2238="Warehouse HUAWEI","SPARE-ISSUE",
U2238="SPARE-HS","SPARE-ISSUE",
U2238="Power Telco","RAN ISSUE",U2238="no impacts","no impacts"
),"")</f>
        <v>No root cause</v>
      </c>
      <c r="U2238" s="68" t="s">
        <v>5691</v>
      </c>
      <c r="V2238" s="41" t="str" cm="1">
        <f t="array" ref="V2238">IFERROR(_xlfn.IFS(
U2238="MPR ISSUE","ACTIVE",
U2238="BSS Hardware Issue","ACTIVE",
U2238="Sites strategiques, MLL, Pylone, etc.","PASSIVE",
U2238="AKTIVCO DEFAUT GE &amp; POWER Cabinet","PASSIVE",
U2238="AKTIVCO Coupure ENEO &amp; Baisse de tension","PASSIVE",
U2238="Coupure ENEO &amp; Baisse de tension","PASSIVE",
U2238="Defaut GE &amp; POWER Cabinet","PASSIVE",
U2238="Sharing","PASSIVE",
U2238="Sites strategiques &amp; DataCenter","PASSIVE",
U2238="Exclu","Exclu",
U2238="SAT","ACTIVE",
U2238="SPARE-ISSUE","SPARE-ISSUE",
U2238="Fiber CAmtel","ACTIVE",
U2238="Fiber AOF","ACTIVE",
U2238="Projet OCM (HUAWEI)","PLANNED WORKS",
U2238="Projet OCM (NOKIA)","PLANNED WORKS",
U2238="ACCESS-ISSUE","ACCESS-ISSUE",
U2238="Projet OCM (ZTE, NOKIA, autres projets)","PLANNED WORKS",
U2238="No root CAuse","No root cause",
U2238="ODU HS","ACTIVE",
U2238="IP &amp; VLAN","ACTIVE",
U2238="Warehouse HUAWEI","SPARE-ISSUE",
U2238="SPARE-HS","SPARE-ISSUE",
U2238="Power Telco","ACTIVE", U2238="no impacts","no impacts"
),"")</f>
        <v>No root cause</v>
      </c>
      <c r="W2238" s="113"/>
      <c r="X2238" s="113"/>
      <c r="Y2238" s="113"/>
      <c r="Z2238" s="113"/>
      <c r="AA2238" s="113"/>
      <c r="AB2238" s="17" t="s">
        <v>5465</v>
      </c>
      <c r="AC2238" s="17" t="str">
        <f>_xlfn.XLOOKUP(B2238,'INCIDENT-04-27-2026'!E:E,'INCIDENT-04-27-2026'!F:F,"")</f>
        <v/>
      </c>
      <c r="AD2238" s="9"/>
      <c r="AE2238" s="7" t="s">
        <v>5465</v>
      </c>
      <c r="AF2238" s="6" t="str">
        <f>_xlfn.XLOOKUP(B2238,'[13]Input_27-04'!$B:$B,'[13]Input_27-04'!$M:$M,"")</f>
        <v/>
      </c>
      <c r="AG2238" s="7"/>
      <c r="AH2238" s="3"/>
      <c r="AI2238" s="18" t="str">
        <f>_xlfn.XLOOKUP(B2238,'[3]Cells Huawei 27042026 10h'!$B:$B,'[3]Cells Huawei 27042026 10h'!$T:$T,"")</f>
        <v/>
      </c>
      <c r="AJ2238" s="18" t="str">
        <f>_xlfn.XLOOKUP(B2238,'[3]Cells Huawei 27042026 15h'!$B:$B,'[3]Cells Huawei 27042026 15h'!$T:$T,"")</f>
        <v/>
      </c>
      <c r="AK2238" s="18" t="str">
        <f>_xlfn.XLOOKUP(B2238,'[4]cells down 27042026 11h28'!$B:$B,'[4]cells down 27042026 11h28'!$R:$R,"")</f>
        <v/>
      </c>
      <c r="AL2238" s="18" t="str">
        <f>_xlfn.XLOOKUP(B2238,'[4]cells down 27042026 18h01'!$B:$B,'[4]cells down 27042026 18h01'!$R:$R,"")</f>
        <v/>
      </c>
      <c r="AM2238" s="18" t="str">
        <f>_xlfn.XLOOKUP(B2238,'[5]cell downs 27042026 11h'!$B:$B,'[5]cell downs 27042026 11h'!$R:$R,"")</f>
        <v/>
      </c>
      <c r="AN2238" s="18" t="str">
        <f>_xlfn.XLOOKUP(B2238,'[5]cell downs 27042026 17h40'!$B:$B,'[5]cell downs 27042026 17h40'!$R:$R,"")</f>
        <v/>
      </c>
      <c r="AO2238" s="18" t="str">
        <f>_xlfn.XLOOKUP(B2238,'[6]ALL SITES DOWN'!$D:$D,'[6]ALL SITES DOWN'!$J:$J,"")</f>
        <v/>
      </c>
      <c r="AP2238" s="18" t="str">
        <f>_xlfn.XLOOKUP(B2238,'[7]ALL SITES DOWN'!$D:$D,'[7]ALL SITES DOWN'!$J:$J,"")</f>
        <v/>
      </c>
      <c r="AQ2238" s="9" t="str">
        <f>_xlfn.XLOOKUP(B2238,[8]sheet1!$AC:$AC,[8]sheet1!$AF:$AF,"")</f>
        <v/>
      </c>
      <c r="AR2238" s="14"/>
      <c r="AS2238" s="14" t="s">
        <v>5465</v>
      </c>
      <c r="AT2238" s="14" t="str">
        <f>_xlfn.XLOOKUP(B2238,'[9]cell downs 18042026 17h'!$B:$B,'[9]cell downs 18042026 17h'!$B:$B,"")</f>
        <v/>
      </c>
      <c r="AU2238" s="14" t="str">
        <f>_xlfn.XLOOKUP(B2238,'[10]Cells Huawei 19042026 15h'!$B:$B,'[10]Cells Huawei 19042026 15h'!$B:$B,"")</f>
        <v/>
      </c>
      <c r="AV2238" s="9" t="str">
        <f>_xlfn.XLOOKUP(B2238,'[11]cells down 19042026 9H40'!$B:$B,'[11]cells down 19042026 9H40'!$B:$B,"")</f>
        <v/>
      </c>
    </row>
    <row r="2239" spans="1:48" hidden="1" x14ac:dyDescent="0.3">
      <c r="A2239" s="1" t="s">
        <v>4204</v>
      </c>
      <c r="B2239" s="8" t="s">
        <v>4205</v>
      </c>
      <c r="C2239" s="3" t="str">
        <f>_xlfn.XLOOKUP(B2239,'[1]daily break down'!$D:$D,'[1]daily break down'!$E:$E,"")</f>
        <v>OUEST</v>
      </c>
      <c r="D2239" s="1"/>
      <c r="E2239" s="1"/>
      <c r="F2239" s="3" t="s">
        <v>102</v>
      </c>
      <c r="G2239" s="1" t="s">
        <v>4206</v>
      </c>
      <c r="H2239" s="27" t="str">
        <f>_xlfn.XLOOKUP(B2239,[2]CALCULATION!$B:$B,[2]CALCULATION!$H:$H,"")</f>
        <v>HUAWEI</v>
      </c>
      <c r="I2239" s="26">
        <v>0</v>
      </c>
      <c r="J2239" s="26">
        <v>0</v>
      </c>
      <c r="K2239" s="26">
        <v>0</v>
      </c>
      <c r="L2239" s="26">
        <v>0</v>
      </c>
      <c r="M2239" s="26">
        <v>0</v>
      </c>
      <c r="N2239" s="26">
        <v>0</v>
      </c>
      <c r="O2239" s="26">
        <v>0</v>
      </c>
      <c r="P2239" s="114" t="s">
        <v>6364</v>
      </c>
      <c r="Q2239" s="42" t="s">
        <v>5538</v>
      </c>
      <c r="R2239" s="42"/>
      <c r="S2239" s="41" t="str" cm="1">
        <f t="array" ref="S2239">IFERROR(_xlfn.IFS(
U2239="MPR ISSUE","PDH",
U2239="BSS Hardware Issue","BSS",
U2239="Sites strategiques, MLL, Pylone, etc.","ENVTECH",
U2239="AKTIVCO DEFAUT GE &amp; POWER Cabinet","AKTIVCO",
U2239="AKTIVCO Coupure ENEO &amp; Baisse de tension","AKTIVCO GRID ONLY",
U2239="Coupure ENEO &amp; Baisse de tension","IHS GRID ONLY",
U2239="Defaut GE &amp; POWER Cabinet","IHS",
U2239="Sharing","Partners",
U2239="Sites strategiques &amp; DataCenter","SST &amp; DC",
U2239="Exclu","Exclu",
U2239="SAT","SAT",
U2239="SPARE-ISSUE","SPARE-ISSUE",
U2239="Fiber CAmtel","TRANS_FO_CAMTEL",
U2239="Fiber AOF","Fiber AOF",
U2239="Projet OCM (HUAWEI)","TRAVAUX-HUAWEI",
U2239="Projet OCM (NOKIA)","TRAVAUX-NOKIA",
U2239="ACCESS-ISSUE","ACCESS-ISSUE",
U2239="Projet OCM (ZTE, NOKIA, autres projets)","TRAVAUX OCM",
U2239="No root CAuse","No root cause",
U2239="ODU HS","PDH",
U2239="IP &amp; VLAN","PDH",
U2239="Warehouse HUAWEI","SPARE-ISSUE",
U2239="SPARE-HS","SPARE-ISSUE",
U2239="Power Telco","BSS",U2239="no impacts","no impacts"
),"")</f>
        <v>No root cause</v>
      </c>
      <c r="T2239" s="41" t="str" cm="1">
        <f t="array" ref="T2239">IFERROR(_xlfn.IFS(
U2239="MPR ISSUE","TX ISSUE",
U2239="BSS Hardware Issue","RAN ISSUE",
U2239="Sites strategiques, MLL, Pylone, etc.","ENVTECH",
U2239="AKTIVCO DEFAUT GE &amp; POWER Cabinet","POWER ISSUE",
U2239="AKTIVCO Coupure ENEO &amp; Baisse de tension","POWER ISSUE",
U2239="Coupure ENEO &amp; Baisse de tension","POWER ISSUE",
U2239="Defaut GE &amp; POWER Cabinet","POWER ISSUE",
U2239="Sharing","POWER ISSUE",
U2239="Sites strategiques &amp; DataCenter","POWER ISSUE",
U2239="Exclu","Exclu",
U2239="SAT","TX ISSUE",
U2239="SPARE-ISSUE","SPARE-ISSUE",
U2239="Fiber CAmtel","TX ISSUE",
U2239="Fiber AOF","TX ISSUE",
U2239="Projet OCM (HUAWEI)","TRAVAUX-HUAWEI",
U2239="Projet OCM (NOKIA)","TRAVAUX -NOKIA",
U2239="ACCESS-ISSUE","ACCESS-ISSUE",
U2239="Projet OCM (ZTE, NOKIA, autres projets)","TRAVAUX OCM",
U2239="No root CAuse","No root cause",
U2239="ODU HS","TX ISSUE",
U2239="IP &amp; VLAN","TX ISSUE",
U2239="Warehouse HUAWEI","SPARE-ISSUE",
U2239="SPARE-HS","SPARE-ISSUE",
U2239="Power Telco","RAN ISSUE",U2239="no impacts","no impacts"
),"")</f>
        <v>No root cause</v>
      </c>
      <c r="U2239" s="68" t="s">
        <v>5691</v>
      </c>
      <c r="V2239" s="41" t="str" cm="1">
        <f t="array" ref="V2239">IFERROR(_xlfn.IFS(
U2239="MPR ISSUE","ACTIVE",
U2239="BSS Hardware Issue","ACTIVE",
U2239="Sites strategiques, MLL, Pylone, etc.","PASSIVE",
U2239="AKTIVCO DEFAUT GE &amp; POWER Cabinet","PASSIVE",
U2239="AKTIVCO Coupure ENEO &amp; Baisse de tension","PASSIVE",
U2239="Coupure ENEO &amp; Baisse de tension","PASSIVE",
U2239="Defaut GE &amp; POWER Cabinet","PASSIVE",
U2239="Sharing","PASSIVE",
U2239="Sites strategiques &amp; DataCenter","PASSIVE",
U2239="Exclu","Exclu",
U2239="SAT","ACTIVE",
U2239="SPARE-ISSUE","SPARE-ISSUE",
U2239="Fiber CAmtel","ACTIVE",
U2239="Fiber AOF","ACTIVE",
U2239="Projet OCM (HUAWEI)","PLANNED WORKS",
U2239="Projet OCM (NOKIA)","PLANNED WORKS",
U2239="ACCESS-ISSUE","ACCESS-ISSUE",
U2239="Projet OCM (ZTE, NOKIA, autres projets)","PLANNED WORKS",
U2239="No root CAuse","No root cause",
U2239="ODU HS","ACTIVE",
U2239="IP &amp; VLAN","ACTIVE",
U2239="Warehouse HUAWEI","SPARE-ISSUE",
U2239="SPARE-HS","SPARE-ISSUE",
U2239="Power Telco","ACTIVE", U2239="no impacts","no impacts"
),"")</f>
        <v>No root cause</v>
      </c>
      <c r="W2239" s="113"/>
      <c r="X2239" s="113"/>
      <c r="Y2239" s="113"/>
      <c r="Z2239" s="113"/>
      <c r="AA2239" s="113"/>
      <c r="AB2239" s="17" t="s">
        <v>5465</v>
      </c>
      <c r="AC2239" s="17" t="str">
        <f>_xlfn.XLOOKUP(B2239,'INCIDENT-04-27-2026'!E:E,'INCIDENT-04-27-2026'!F:F,"")</f>
        <v/>
      </c>
      <c r="AD2239" s="9"/>
      <c r="AE2239" s="7" t="s">
        <v>5465</v>
      </c>
      <c r="AF2239" s="6" t="str">
        <f>_xlfn.XLOOKUP(B2239,'[13]Input_27-04'!$B:$B,'[13]Input_27-04'!$M:$M,"")</f>
        <v/>
      </c>
      <c r="AG2239" s="7"/>
      <c r="AH2239" s="3"/>
      <c r="AI2239" s="18" t="str">
        <f>_xlfn.XLOOKUP(B2239,'[3]Cells Huawei 27042026 10h'!$B:$B,'[3]Cells Huawei 27042026 10h'!$T:$T,"")</f>
        <v/>
      </c>
      <c r="AJ2239" s="18" t="str">
        <f>_xlfn.XLOOKUP(B2239,'[3]Cells Huawei 27042026 15h'!$B:$B,'[3]Cells Huawei 27042026 15h'!$T:$T,"")</f>
        <v/>
      </c>
      <c r="AK2239" s="18" t="str">
        <f>_xlfn.XLOOKUP(B2239,'[4]cells down 27042026 11h28'!$B:$B,'[4]cells down 27042026 11h28'!$R:$R,"")</f>
        <v/>
      </c>
      <c r="AL2239" s="18" t="str">
        <f>_xlfn.XLOOKUP(B2239,'[4]cells down 27042026 18h01'!$B:$B,'[4]cells down 27042026 18h01'!$R:$R,"")</f>
        <v/>
      </c>
      <c r="AM2239" s="18" t="str">
        <f>_xlfn.XLOOKUP(B2239,'[5]cell downs 27042026 11h'!$B:$B,'[5]cell downs 27042026 11h'!$R:$R,"")</f>
        <v/>
      </c>
      <c r="AN2239" s="18" t="str">
        <f>_xlfn.XLOOKUP(B2239,'[5]cell downs 27042026 17h40'!$B:$B,'[5]cell downs 27042026 17h40'!$R:$R,"")</f>
        <v/>
      </c>
      <c r="AO2239" s="18" t="str">
        <f>_xlfn.XLOOKUP(B2239,'[6]ALL SITES DOWN'!$D:$D,'[6]ALL SITES DOWN'!$J:$J,"")</f>
        <v/>
      </c>
      <c r="AP2239" s="18" t="str">
        <f>_xlfn.XLOOKUP(B2239,'[7]ALL SITES DOWN'!$D:$D,'[7]ALL SITES DOWN'!$J:$J,"")</f>
        <v/>
      </c>
      <c r="AQ2239" s="9" t="str">
        <f>_xlfn.XLOOKUP(B2239,[8]sheet1!$AC:$AC,[8]sheet1!$AF:$AF,"")</f>
        <v/>
      </c>
      <c r="AR2239" s="14"/>
      <c r="AS2239" s="14" t="s">
        <v>5465</v>
      </c>
      <c r="AT2239" s="14" t="str">
        <f>_xlfn.XLOOKUP(B2239,'[9]cell downs 18042026 17h'!$B:$B,'[9]cell downs 18042026 17h'!$B:$B,"")</f>
        <v/>
      </c>
      <c r="AU2239" s="14" t="str">
        <f>_xlfn.XLOOKUP(B2239,'[10]Cells Huawei 19042026 15h'!$B:$B,'[10]Cells Huawei 19042026 15h'!$B:$B,"")</f>
        <v/>
      </c>
      <c r="AV2239" s="9" t="str">
        <f>_xlfn.XLOOKUP(B2239,'[11]cells down 19042026 9H40'!$B:$B,'[11]cells down 19042026 9H40'!$B:$B,"")</f>
        <v/>
      </c>
    </row>
    <row r="2240" spans="1:48" hidden="1" x14ac:dyDescent="0.3">
      <c r="A2240" s="1" t="s">
        <v>4211</v>
      </c>
      <c r="B2240" s="8" t="s">
        <v>4212</v>
      </c>
      <c r="C2240" s="3" t="str">
        <f>_xlfn.XLOOKUP(B2240,'[1]daily break down'!$D:$D,'[1]daily break down'!$E:$E,"")</f>
        <v>CENTRE</v>
      </c>
      <c r="D2240" s="1" t="s">
        <v>11</v>
      </c>
      <c r="E2240" s="1" t="s">
        <v>154</v>
      </c>
      <c r="F2240" s="3" t="s">
        <v>37</v>
      </c>
      <c r="G2240" s="1" t="s">
        <v>4211</v>
      </c>
      <c r="H2240" s="29" t="str">
        <f>_xlfn.XLOOKUP(B2240,[2]CALCULATION!$B:$B,[2]CALCULATION!$H:$H,"")</f>
        <v>ZTE</v>
      </c>
      <c r="I2240" s="26">
        <v>0</v>
      </c>
      <c r="J2240" s="26">
        <v>0</v>
      </c>
      <c r="K2240" s="26">
        <v>0</v>
      </c>
      <c r="L2240" s="26">
        <v>0</v>
      </c>
      <c r="M2240" s="26">
        <v>0</v>
      </c>
      <c r="N2240" s="26">
        <v>0</v>
      </c>
      <c r="O2240" s="26">
        <v>0</v>
      </c>
      <c r="P2240" s="114" t="s">
        <v>6364</v>
      </c>
      <c r="Q2240" s="42" t="s">
        <v>5538</v>
      </c>
      <c r="R2240" s="42"/>
      <c r="S2240" s="41" t="str" cm="1">
        <f t="array" ref="S2240">IFERROR(_xlfn.IFS(
U2240="MPR ISSUE","PDH",
U2240="BSS Hardware Issue","BSS",
U2240="Sites strategiques, MLL, Pylone, etc.","ENVTECH",
U2240="AKTIVCO DEFAUT GE &amp; POWER Cabinet","AKTIVCO",
U2240="AKTIVCO Coupure ENEO &amp; Baisse de tension","AKTIVCO GRID ONLY",
U2240="Coupure ENEO &amp; Baisse de tension","IHS GRID ONLY",
U2240="Defaut GE &amp; POWER Cabinet","IHS",
U2240="Sharing","Partners",
U2240="Sites strategiques &amp; DataCenter","SST &amp; DC",
U2240="Exclu","Exclu",
U2240="SAT","SAT",
U2240="SPARE-ISSUE","SPARE-ISSUE",
U2240="Fiber CAmtel","TRANS_FO_CAMTEL",
U2240="Fiber AOF","Fiber AOF",
U2240="Projet OCM (HUAWEI)","TRAVAUX-HUAWEI",
U2240="Projet OCM (NOKIA)","TRAVAUX-NOKIA",
U2240="ACCESS-ISSUE","ACCESS-ISSUE",
U2240="Projet OCM (ZTE, NOKIA, autres projets)","TRAVAUX OCM",
U2240="No root CAuse","No root cause",
U2240="ODU HS","PDH",
U2240="IP &amp; VLAN","PDH",
U2240="Warehouse HUAWEI","SPARE-ISSUE",
U2240="SPARE-HS","SPARE-ISSUE",
U2240="Power Telco","BSS",U2240="no impacts","no impacts"
),"")</f>
        <v>No root cause</v>
      </c>
      <c r="T2240" s="41" t="str" cm="1">
        <f t="array" ref="T2240">IFERROR(_xlfn.IFS(
U2240="MPR ISSUE","TX ISSUE",
U2240="BSS Hardware Issue","RAN ISSUE",
U2240="Sites strategiques, MLL, Pylone, etc.","ENVTECH",
U2240="AKTIVCO DEFAUT GE &amp; POWER Cabinet","POWER ISSUE",
U2240="AKTIVCO Coupure ENEO &amp; Baisse de tension","POWER ISSUE",
U2240="Coupure ENEO &amp; Baisse de tension","POWER ISSUE",
U2240="Defaut GE &amp; POWER Cabinet","POWER ISSUE",
U2240="Sharing","POWER ISSUE",
U2240="Sites strategiques &amp; DataCenter","POWER ISSUE",
U2240="Exclu","Exclu",
U2240="SAT","TX ISSUE",
U2240="SPARE-ISSUE","SPARE-ISSUE",
U2240="Fiber CAmtel","TX ISSUE",
U2240="Fiber AOF","TX ISSUE",
U2240="Projet OCM (HUAWEI)","TRAVAUX-HUAWEI",
U2240="Projet OCM (NOKIA)","TRAVAUX -NOKIA",
U2240="ACCESS-ISSUE","ACCESS-ISSUE",
U2240="Projet OCM (ZTE, NOKIA, autres projets)","TRAVAUX OCM",
U2240="No root CAuse","No root cause",
U2240="ODU HS","TX ISSUE",
U2240="IP &amp; VLAN","TX ISSUE",
U2240="Warehouse HUAWEI","SPARE-ISSUE",
U2240="SPARE-HS","SPARE-ISSUE",
U2240="Power Telco","RAN ISSUE",U2240="no impacts","no impacts"
),"")</f>
        <v>No root cause</v>
      </c>
      <c r="U2240" s="68" t="s">
        <v>5691</v>
      </c>
      <c r="V2240" s="41" t="str" cm="1">
        <f t="array" ref="V2240">IFERROR(_xlfn.IFS(
U2240="MPR ISSUE","ACTIVE",
U2240="BSS Hardware Issue","ACTIVE",
U2240="Sites strategiques, MLL, Pylone, etc.","PASSIVE",
U2240="AKTIVCO DEFAUT GE &amp; POWER Cabinet","PASSIVE",
U2240="AKTIVCO Coupure ENEO &amp; Baisse de tension","PASSIVE",
U2240="Coupure ENEO &amp; Baisse de tension","PASSIVE",
U2240="Defaut GE &amp; POWER Cabinet","PASSIVE",
U2240="Sharing","PASSIVE",
U2240="Sites strategiques &amp; DataCenter","PASSIVE",
U2240="Exclu","Exclu",
U2240="SAT","ACTIVE",
U2240="SPARE-ISSUE","SPARE-ISSUE",
U2240="Fiber CAmtel","ACTIVE",
U2240="Fiber AOF","ACTIVE",
U2240="Projet OCM (HUAWEI)","PLANNED WORKS",
U2240="Projet OCM (NOKIA)","PLANNED WORKS",
U2240="ACCESS-ISSUE","ACCESS-ISSUE",
U2240="Projet OCM (ZTE, NOKIA, autres projets)","PLANNED WORKS",
U2240="No root CAuse","No root cause",
U2240="ODU HS","ACTIVE",
U2240="IP &amp; VLAN","ACTIVE",
U2240="Warehouse HUAWEI","SPARE-ISSUE",
U2240="SPARE-HS","SPARE-ISSUE",
U2240="Power Telco","ACTIVE", U2240="no impacts","no impacts"
),"")</f>
        <v>No root cause</v>
      </c>
      <c r="W2240" s="113"/>
      <c r="X2240" s="113"/>
      <c r="Y2240" s="113"/>
      <c r="Z2240" s="113"/>
      <c r="AA2240" s="113"/>
      <c r="AB2240" s="17" t="s">
        <v>5465</v>
      </c>
      <c r="AC2240" s="17" t="str">
        <f>_xlfn.XLOOKUP(B2240,'INCIDENT-04-27-2026'!E:E,'INCIDENT-04-27-2026'!F:F,"")</f>
        <v/>
      </c>
      <c r="AD2240" s="9"/>
      <c r="AE2240" s="7" t="s">
        <v>5465</v>
      </c>
      <c r="AF2240" s="6" t="str">
        <f>_xlfn.XLOOKUP(B2240,'[13]Input_27-04'!$B:$B,'[13]Input_27-04'!$M:$M,"")</f>
        <v/>
      </c>
      <c r="AG2240" s="7"/>
      <c r="AH2240" s="3"/>
      <c r="AI2240" s="18" t="str">
        <f>_xlfn.XLOOKUP(B2240,'[3]Cells Huawei 27042026 10h'!$B:$B,'[3]Cells Huawei 27042026 10h'!$T:$T,"")</f>
        <v/>
      </c>
      <c r="AJ2240" s="18" t="str">
        <f>_xlfn.XLOOKUP(B2240,'[3]Cells Huawei 27042026 15h'!$B:$B,'[3]Cells Huawei 27042026 15h'!$T:$T,"")</f>
        <v/>
      </c>
      <c r="AK2240" s="18" t="str">
        <f>_xlfn.XLOOKUP(B2240,'[4]cells down 27042026 11h28'!$B:$B,'[4]cells down 27042026 11h28'!$R:$R,"")</f>
        <v/>
      </c>
      <c r="AL2240" s="18" t="str">
        <f>_xlfn.XLOOKUP(B2240,'[4]cells down 27042026 18h01'!$B:$B,'[4]cells down 27042026 18h01'!$R:$R,"")</f>
        <v/>
      </c>
      <c r="AM2240" s="18" t="str">
        <f>_xlfn.XLOOKUP(B2240,'[5]cell downs 27042026 11h'!$B:$B,'[5]cell downs 27042026 11h'!$R:$R,"")</f>
        <v/>
      </c>
      <c r="AN2240" s="18" t="str">
        <f>_xlfn.XLOOKUP(B2240,'[5]cell downs 27042026 17h40'!$B:$B,'[5]cell downs 27042026 17h40'!$R:$R,"")</f>
        <v/>
      </c>
      <c r="AO2240" s="18" t="str">
        <f>_xlfn.XLOOKUP(B2240,'[6]ALL SITES DOWN'!$D:$D,'[6]ALL SITES DOWN'!$J:$J,"")</f>
        <v/>
      </c>
      <c r="AP2240" s="18" t="str">
        <f>_xlfn.XLOOKUP(B2240,'[7]ALL SITES DOWN'!$D:$D,'[7]ALL SITES DOWN'!$J:$J,"")</f>
        <v/>
      </c>
      <c r="AQ2240" s="9" t="str">
        <f>_xlfn.XLOOKUP(B2240,[8]sheet1!$AC:$AC,[8]sheet1!$AF:$AF,"")</f>
        <v/>
      </c>
      <c r="AR2240" s="14"/>
      <c r="AS2240" s="14" t="s">
        <v>5465</v>
      </c>
      <c r="AT2240" s="14" t="str">
        <f>_xlfn.XLOOKUP(B2240,'[9]cell downs 18042026 17h'!$B:$B,'[9]cell downs 18042026 17h'!$B:$B,"")</f>
        <v/>
      </c>
      <c r="AU2240" s="14" t="str">
        <f>_xlfn.XLOOKUP(B2240,'[10]Cells Huawei 19042026 15h'!$B:$B,'[10]Cells Huawei 19042026 15h'!$B:$B,"")</f>
        <v/>
      </c>
      <c r="AV2240" s="9" t="str">
        <f>_xlfn.XLOOKUP(B2240,'[11]cells down 19042026 9H40'!$B:$B,'[11]cells down 19042026 9H40'!$B:$B,"")</f>
        <v/>
      </c>
    </row>
    <row r="2241" spans="1:48" hidden="1" x14ac:dyDescent="0.3">
      <c r="A2241" s="1" t="s">
        <v>3772</v>
      </c>
      <c r="B2241" s="8" t="s">
        <v>3773</v>
      </c>
      <c r="C2241" s="3" t="str">
        <f>_xlfn.XLOOKUP(B2241,'[1]daily break down'!$D:$D,'[1]daily break down'!$E:$E,"")</f>
        <v>EXTREME-NORD</v>
      </c>
      <c r="D2241" s="1" t="s">
        <v>11</v>
      </c>
      <c r="E2241" s="1" t="s">
        <v>12</v>
      </c>
      <c r="F2241" s="3" t="s">
        <v>55</v>
      </c>
      <c r="G2241" s="1" t="s">
        <v>185</v>
      </c>
      <c r="H2241" s="27" t="str">
        <f>_xlfn.XLOOKUP(B2241,[2]CALCULATION!$B:$B,[2]CALCULATION!$H:$H,"")</f>
        <v>Huawei</v>
      </c>
      <c r="I2241" s="26">
        <v>0</v>
      </c>
      <c r="J2241" s="26">
        <v>0</v>
      </c>
      <c r="K2241" s="26">
        <v>0</v>
      </c>
      <c r="L2241" s="26">
        <v>0</v>
      </c>
      <c r="M2241" s="26">
        <v>2.9908534584357063</v>
      </c>
      <c r="N2241" s="26">
        <v>3.5423675852445413</v>
      </c>
      <c r="O2241" s="26">
        <v>0</v>
      </c>
      <c r="P2241" s="114" t="s">
        <v>6364</v>
      </c>
      <c r="Q2241" s="42" t="s">
        <v>6353</v>
      </c>
      <c r="R2241" s="42"/>
      <c r="S2241" s="41" t="str" cm="1">
        <f t="array" ref="S2241">IFERROR(_xlfn.IFS(
U2241="MPR ISSUE","PDH",
U2241="BSS Hardware Issue","BSS",
U2241="Sites strategiques, MLL, Pylone, etc.","ENVTECH",
U2241="AKTIVCO DEFAUT GE &amp; POWER Cabinet","AKTIVCO",
U2241="AKTIVCO Coupure ENEO &amp; Baisse de tension","AKTIVCO GRID ONLY",
U2241="Coupure ENEO &amp; Baisse de tension","IHS GRID ONLY",
U2241="Defaut GE &amp; POWER Cabinet","IHS",
U2241="Sharing","Partners",
U2241="Sites strategiques &amp; DataCenter","SST &amp; DC",
U2241="Exclu","Exclu",
U2241="SAT","SAT",
U2241="SPARE-ISSUE","SPARE-ISSUE",
U2241="Fiber CAmtel","TRANS_FO_CAMTEL",
U2241="Fiber AOF","Fiber AOF",
U2241="Projet OCM (HUAWEI)","TRAVAUX-HUAWEI",
U2241="Projet OCM (NOKIA)","TRAVAUX-NOKIA",
U2241="ACCESS-ISSUE","ACCESS-ISSUE",
U2241="Projet OCM (ZTE, NOKIA, autres projets)","TRAVAUX OCM",
U2241="No root CAuse","No root cause",
U2241="ODU HS","PDH",
U2241="IP &amp; VLAN","PDH",
U2241="Warehouse HUAWEI","SPARE-ISSUE",
U2241="SPARE-HS","SPARE-ISSUE",
U2241="Power Telco","BSS",U2241="no impacts","no impacts"
),"")</f>
        <v/>
      </c>
      <c r="T2241" s="41" t="str" cm="1">
        <f t="array" ref="T2241">IFERROR(_xlfn.IFS(
U2241="MPR ISSUE","TX ISSUE",
U2241="BSS Hardware Issue","RAN ISSUE",
U2241="Sites strategiques, MLL, Pylone, etc.","ENVTECH",
U2241="AKTIVCO DEFAUT GE &amp; POWER Cabinet","POWER ISSUE",
U2241="AKTIVCO Coupure ENEO &amp; Baisse de tension","POWER ISSUE",
U2241="Coupure ENEO &amp; Baisse de tension","POWER ISSUE",
U2241="Defaut GE &amp; POWER Cabinet","POWER ISSUE",
U2241="Sharing","POWER ISSUE",
U2241="Sites strategiques &amp; DataCenter","POWER ISSUE",
U2241="Exclu","Exclu",
U2241="SAT","TX ISSUE",
U2241="SPARE-ISSUE","SPARE-ISSUE",
U2241="Fiber CAmtel","TX ISSUE",
U2241="Fiber AOF","TX ISSUE",
U2241="Projet OCM (HUAWEI)","TRAVAUX-HUAWEI",
U2241="Projet OCM (NOKIA)","TRAVAUX -NOKIA",
U2241="ACCESS-ISSUE","ACCESS-ISSUE",
U2241="Projet OCM (ZTE, NOKIA, autres projets)","TRAVAUX OCM",
U2241="No root CAuse","No root cause",
U2241="ODU HS","TX ISSUE",
U2241="IP &amp; VLAN","TX ISSUE",
U2241="Warehouse HUAWEI","SPARE-ISSUE",
U2241="SPARE-HS","SPARE-ISSUE",
U2241="Power Telco","RAN ISSUE",U2241="no impacts","no impacts"
),"")</f>
        <v/>
      </c>
      <c r="U2241" s="68"/>
      <c r="V2241" s="41" t="str" cm="1">
        <f t="array" ref="V2241">IFERROR(_xlfn.IFS(
U2241="MPR ISSUE","ACTIVE",
U2241="BSS Hardware Issue","ACTIVE",
U2241="Sites strategiques, MLL, Pylone, etc.","PASSIVE",
U2241="AKTIVCO DEFAUT GE &amp; POWER Cabinet","PASSIVE",
U2241="AKTIVCO Coupure ENEO &amp; Baisse de tension","PASSIVE",
U2241="Coupure ENEO &amp; Baisse de tension","PASSIVE",
U2241="Defaut GE &amp; POWER Cabinet","PASSIVE",
U2241="Sharing","PASSIVE",
U2241="Sites strategiques &amp; DataCenter","PASSIVE",
U2241="Exclu","Exclu",
U2241="SAT","ACTIVE",
U2241="SPARE-ISSUE","SPARE-ISSUE",
U2241="Fiber CAmtel","ACTIVE",
U2241="Fiber AOF","ACTIVE",
U2241="Projet OCM (HUAWEI)","PLANNED WORKS",
U2241="Projet OCM (NOKIA)","PLANNED WORKS",
U2241="ACCESS-ISSUE","ACCESS-ISSUE",
U2241="Projet OCM (ZTE, NOKIA, autres projets)","PLANNED WORKS",
U2241="No root CAuse","No root cause",
U2241="ODU HS","ACTIVE",
U2241="IP &amp; VLAN","ACTIVE",
U2241="Warehouse HUAWEI","SPARE-ISSUE",
U2241="SPARE-HS","SPARE-ISSUE",
U2241="Power Telco","ACTIVE", U2241="no impacts","no impacts"
),"")</f>
        <v/>
      </c>
      <c r="W2241" s="113"/>
      <c r="X2241" s="113"/>
      <c r="Y2241" s="113"/>
      <c r="Z2241" s="113"/>
      <c r="AA2241" s="113"/>
      <c r="AB2241" s="17" t="s">
        <v>5465</v>
      </c>
      <c r="AC2241" s="17" t="str">
        <f>_xlfn.XLOOKUP(B2241,'INCIDENT-04-27-2026'!E:E,'INCIDENT-04-27-2026'!F:F,"")</f>
        <v/>
      </c>
      <c r="AD2241" s="9"/>
      <c r="AE2241" s="7" t="s">
        <v>5465</v>
      </c>
      <c r="AF2241" s="6" t="str">
        <f>_xlfn.XLOOKUP(B2241,'[13]Input_27-04'!$B:$B,'[13]Input_27-04'!$M:$M,"")</f>
        <v/>
      </c>
      <c r="AG2241" s="7"/>
      <c r="AH2241" s="3"/>
      <c r="AI2241" s="18" t="str">
        <f>_xlfn.XLOOKUP(B2241,'[3]Cells Huawei 27042026 10h'!$B:$B,'[3]Cells Huawei 27042026 10h'!$T:$T,"")</f>
        <v/>
      </c>
      <c r="AJ2241" s="18" t="str">
        <f>_xlfn.XLOOKUP(B2241,'[3]Cells Huawei 27042026 15h'!$B:$B,'[3]Cells Huawei 27042026 15h'!$T:$T,"")</f>
        <v/>
      </c>
      <c r="AK2241" s="18" t="str">
        <f>_xlfn.XLOOKUP(B2241,'[4]cells down 27042026 11h28'!$B:$B,'[4]cells down 27042026 11h28'!$R:$R,"")</f>
        <v/>
      </c>
      <c r="AL2241" s="18" t="str">
        <f>_xlfn.XLOOKUP(B2241,'[4]cells down 27042026 18h01'!$B:$B,'[4]cells down 27042026 18h01'!$R:$R,"")</f>
        <v/>
      </c>
      <c r="AM2241" s="18" t="str">
        <f>_xlfn.XLOOKUP(B2241,'[5]cell downs 27042026 11h'!$B:$B,'[5]cell downs 27042026 11h'!$R:$R,"")</f>
        <v/>
      </c>
      <c r="AN2241" s="18" t="str">
        <f>_xlfn.XLOOKUP(B2241,'[5]cell downs 27042026 17h40'!$B:$B,'[5]cell downs 27042026 17h40'!$R:$R,"")</f>
        <v/>
      </c>
      <c r="AO2241" s="18" t="str">
        <f>_xlfn.XLOOKUP(B2241,'[6]ALL SITES DOWN'!$D:$D,'[6]ALL SITES DOWN'!$J:$J,"")</f>
        <v/>
      </c>
      <c r="AP2241" s="18" t="str">
        <f>_xlfn.XLOOKUP(B2241,'[7]ALL SITES DOWN'!$D:$D,'[7]ALL SITES DOWN'!$J:$J,"")</f>
        <v/>
      </c>
      <c r="AQ2241" s="9" t="str">
        <f>_xlfn.XLOOKUP(B2241,[8]sheet1!$AC:$AC,[8]sheet1!$AF:$AF,"")</f>
        <v/>
      </c>
      <c r="AR2241" s="14"/>
      <c r="AS2241" s="14" t="s">
        <v>5465</v>
      </c>
      <c r="AT2241" s="14" t="str">
        <f>_xlfn.XLOOKUP(B2241,'[9]cell downs 18042026 17h'!$B:$B,'[9]cell downs 18042026 17h'!$B:$B,"")</f>
        <v/>
      </c>
      <c r="AU2241" s="14" t="str">
        <f>_xlfn.XLOOKUP(B2241,'[10]Cells Huawei 19042026 15h'!$B:$B,'[10]Cells Huawei 19042026 15h'!$B:$B,"")</f>
        <v/>
      </c>
      <c r="AV2241" s="9" t="str">
        <f>_xlfn.XLOOKUP(B2241,'[11]cells down 19042026 9H40'!$B:$B,'[11]cells down 19042026 9H40'!$B:$B,"")</f>
        <v/>
      </c>
    </row>
    <row r="2242" spans="1:48" hidden="1" x14ac:dyDescent="0.3">
      <c r="A2242" s="1" t="s">
        <v>4242</v>
      </c>
      <c r="B2242" s="8" t="s">
        <v>4243</v>
      </c>
      <c r="C2242" s="3" t="str">
        <f>_xlfn.XLOOKUP(B2242,'[1]daily break down'!$D:$D,'[1]daily break down'!$E:$E,"")</f>
        <v>CENTRE</v>
      </c>
      <c r="D2242" s="1" t="s">
        <v>11</v>
      </c>
      <c r="E2242" s="1" t="s">
        <v>12</v>
      </c>
      <c r="F2242" s="3" t="s">
        <v>37</v>
      </c>
      <c r="G2242" s="1" t="s">
        <v>4242</v>
      </c>
      <c r="H2242" s="29" t="str">
        <f>_xlfn.XLOOKUP(B2242,[2]CALCULATION!$B:$B,[2]CALCULATION!$H:$H,"")</f>
        <v>ZTE</v>
      </c>
      <c r="I2242" s="26">
        <v>0</v>
      </c>
      <c r="J2242" s="26">
        <v>0</v>
      </c>
      <c r="K2242" s="26">
        <v>0</v>
      </c>
      <c r="L2242" s="26">
        <v>0</v>
      </c>
      <c r="M2242" s="26">
        <v>0</v>
      </c>
      <c r="N2242" s="26">
        <v>0</v>
      </c>
      <c r="O2242" s="26">
        <v>0</v>
      </c>
      <c r="P2242" s="114" t="s">
        <v>6364</v>
      </c>
      <c r="Q2242" s="42" t="s">
        <v>5538</v>
      </c>
      <c r="R2242" s="42"/>
      <c r="S2242" s="41" t="str" cm="1">
        <f t="array" ref="S2242">IFERROR(_xlfn.IFS(
U2242="MPR ISSUE","PDH",
U2242="BSS Hardware Issue","BSS",
U2242="Sites strategiques, MLL, Pylone, etc.","ENVTECH",
U2242="AKTIVCO DEFAUT GE &amp; POWER Cabinet","AKTIVCO",
U2242="AKTIVCO Coupure ENEO &amp; Baisse de tension","AKTIVCO GRID ONLY",
U2242="Coupure ENEO &amp; Baisse de tension","IHS GRID ONLY",
U2242="Defaut GE &amp; POWER Cabinet","IHS",
U2242="Sharing","Partners",
U2242="Sites strategiques &amp; DataCenter","SST &amp; DC",
U2242="Exclu","Exclu",
U2242="SAT","SAT",
U2242="SPARE-ISSUE","SPARE-ISSUE",
U2242="Fiber CAmtel","TRANS_FO_CAMTEL",
U2242="Fiber AOF","Fiber AOF",
U2242="Projet OCM (HUAWEI)","TRAVAUX-HUAWEI",
U2242="Projet OCM (NOKIA)","TRAVAUX-NOKIA",
U2242="ACCESS-ISSUE","ACCESS-ISSUE",
U2242="Projet OCM (ZTE, NOKIA, autres projets)","TRAVAUX OCM",
U2242="No root CAuse","No root cause",
U2242="ODU HS","PDH",
U2242="IP &amp; VLAN","PDH",
U2242="Warehouse HUAWEI","SPARE-ISSUE",
U2242="SPARE-HS","SPARE-ISSUE",
U2242="Power Telco","BSS",U2242="no impacts","no impacts"
),"")</f>
        <v>No root cause</v>
      </c>
      <c r="T2242" s="41" t="str" cm="1">
        <f t="array" ref="T2242">IFERROR(_xlfn.IFS(
U2242="MPR ISSUE","TX ISSUE",
U2242="BSS Hardware Issue","RAN ISSUE",
U2242="Sites strategiques, MLL, Pylone, etc.","ENVTECH",
U2242="AKTIVCO DEFAUT GE &amp; POWER Cabinet","POWER ISSUE",
U2242="AKTIVCO Coupure ENEO &amp; Baisse de tension","POWER ISSUE",
U2242="Coupure ENEO &amp; Baisse de tension","POWER ISSUE",
U2242="Defaut GE &amp; POWER Cabinet","POWER ISSUE",
U2242="Sharing","POWER ISSUE",
U2242="Sites strategiques &amp; DataCenter","POWER ISSUE",
U2242="Exclu","Exclu",
U2242="SAT","TX ISSUE",
U2242="SPARE-ISSUE","SPARE-ISSUE",
U2242="Fiber CAmtel","TX ISSUE",
U2242="Fiber AOF","TX ISSUE",
U2242="Projet OCM (HUAWEI)","TRAVAUX-HUAWEI",
U2242="Projet OCM (NOKIA)","TRAVAUX -NOKIA",
U2242="ACCESS-ISSUE","ACCESS-ISSUE",
U2242="Projet OCM (ZTE, NOKIA, autres projets)","TRAVAUX OCM",
U2242="No root CAuse","No root cause",
U2242="ODU HS","TX ISSUE",
U2242="IP &amp; VLAN","TX ISSUE",
U2242="Warehouse HUAWEI","SPARE-ISSUE",
U2242="SPARE-HS","SPARE-ISSUE",
U2242="Power Telco","RAN ISSUE",U2242="no impacts","no impacts"
),"")</f>
        <v>No root cause</v>
      </c>
      <c r="U2242" s="68" t="s">
        <v>5691</v>
      </c>
      <c r="V2242" s="41" t="str" cm="1">
        <f t="array" ref="V2242">IFERROR(_xlfn.IFS(
U2242="MPR ISSUE","ACTIVE",
U2242="BSS Hardware Issue","ACTIVE",
U2242="Sites strategiques, MLL, Pylone, etc.","PASSIVE",
U2242="AKTIVCO DEFAUT GE &amp; POWER Cabinet","PASSIVE",
U2242="AKTIVCO Coupure ENEO &amp; Baisse de tension","PASSIVE",
U2242="Coupure ENEO &amp; Baisse de tension","PASSIVE",
U2242="Defaut GE &amp; POWER Cabinet","PASSIVE",
U2242="Sharing","PASSIVE",
U2242="Sites strategiques &amp; DataCenter","PASSIVE",
U2242="Exclu","Exclu",
U2242="SAT","ACTIVE",
U2242="SPARE-ISSUE","SPARE-ISSUE",
U2242="Fiber CAmtel","ACTIVE",
U2242="Fiber AOF","ACTIVE",
U2242="Projet OCM (HUAWEI)","PLANNED WORKS",
U2242="Projet OCM (NOKIA)","PLANNED WORKS",
U2242="ACCESS-ISSUE","ACCESS-ISSUE",
U2242="Projet OCM (ZTE, NOKIA, autres projets)","PLANNED WORKS",
U2242="No root CAuse","No root cause",
U2242="ODU HS","ACTIVE",
U2242="IP &amp; VLAN","ACTIVE",
U2242="Warehouse HUAWEI","SPARE-ISSUE",
U2242="SPARE-HS","SPARE-ISSUE",
U2242="Power Telco","ACTIVE", U2242="no impacts","no impacts"
),"")</f>
        <v>No root cause</v>
      </c>
      <c r="W2242" s="113"/>
      <c r="X2242" s="113"/>
      <c r="Y2242" s="113"/>
      <c r="Z2242" s="113"/>
      <c r="AA2242" s="113"/>
      <c r="AB2242" s="17" t="s">
        <v>5465</v>
      </c>
      <c r="AC2242" s="17" t="str">
        <f>_xlfn.XLOOKUP(B2242,'INCIDENT-04-27-2026'!E:E,'INCIDENT-04-27-2026'!F:F,"")</f>
        <v/>
      </c>
      <c r="AD2242" s="9"/>
      <c r="AE2242" s="7" t="s">
        <v>5465</v>
      </c>
      <c r="AF2242" s="6" t="str">
        <f>_xlfn.XLOOKUP(B2242,'[13]Input_27-04'!$B:$B,'[13]Input_27-04'!$M:$M,"")</f>
        <v/>
      </c>
      <c r="AG2242" s="7"/>
      <c r="AH2242" s="3"/>
      <c r="AI2242" s="18" t="str">
        <f>_xlfn.XLOOKUP(B2242,'[3]Cells Huawei 27042026 10h'!$B:$B,'[3]Cells Huawei 27042026 10h'!$T:$T,"")</f>
        <v/>
      </c>
      <c r="AJ2242" s="18" t="str">
        <f>_xlfn.XLOOKUP(B2242,'[3]Cells Huawei 27042026 15h'!$B:$B,'[3]Cells Huawei 27042026 15h'!$T:$T,"")</f>
        <v/>
      </c>
      <c r="AK2242" s="18" t="str">
        <f>_xlfn.XLOOKUP(B2242,'[4]cells down 27042026 11h28'!$B:$B,'[4]cells down 27042026 11h28'!$R:$R,"")</f>
        <v/>
      </c>
      <c r="AL2242" s="18" t="str">
        <f>_xlfn.XLOOKUP(B2242,'[4]cells down 27042026 18h01'!$B:$B,'[4]cells down 27042026 18h01'!$R:$R,"")</f>
        <v/>
      </c>
      <c r="AM2242" s="18" t="str">
        <f>_xlfn.XLOOKUP(B2242,'[5]cell downs 27042026 11h'!$B:$B,'[5]cell downs 27042026 11h'!$R:$R,"")</f>
        <v/>
      </c>
      <c r="AN2242" s="18" t="str">
        <f>_xlfn.XLOOKUP(B2242,'[5]cell downs 27042026 17h40'!$B:$B,'[5]cell downs 27042026 17h40'!$R:$R,"")</f>
        <v/>
      </c>
      <c r="AO2242" s="18" t="str">
        <f>_xlfn.XLOOKUP(B2242,'[6]ALL SITES DOWN'!$D:$D,'[6]ALL SITES DOWN'!$J:$J,"")</f>
        <v/>
      </c>
      <c r="AP2242" s="18" t="str">
        <f>_xlfn.XLOOKUP(B2242,'[7]ALL SITES DOWN'!$D:$D,'[7]ALL SITES DOWN'!$J:$J,"")</f>
        <v/>
      </c>
      <c r="AQ2242" s="9" t="str">
        <f>_xlfn.XLOOKUP(B2242,[8]sheet1!$AC:$AC,[8]sheet1!$AF:$AF,"")</f>
        <v/>
      </c>
      <c r="AR2242" s="14"/>
      <c r="AS2242" s="14" t="s">
        <v>5465</v>
      </c>
      <c r="AT2242" s="14" t="str">
        <f>_xlfn.XLOOKUP(B2242,'[9]cell downs 18042026 17h'!$B:$B,'[9]cell downs 18042026 17h'!$B:$B,"")</f>
        <v/>
      </c>
      <c r="AU2242" s="14" t="str">
        <f>_xlfn.XLOOKUP(B2242,'[10]Cells Huawei 19042026 15h'!$B:$B,'[10]Cells Huawei 19042026 15h'!$B:$B,"")</f>
        <v/>
      </c>
      <c r="AV2242" s="9" t="str">
        <f>_xlfn.XLOOKUP(B2242,'[11]cells down 19042026 9H40'!$B:$B,'[11]cells down 19042026 9H40'!$B:$B,"")</f>
        <v/>
      </c>
    </row>
    <row r="2243" spans="1:48" hidden="1" x14ac:dyDescent="0.3">
      <c r="A2243" s="1" t="s">
        <v>3433</v>
      </c>
      <c r="B2243" s="8" t="s">
        <v>3670</v>
      </c>
      <c r="C2243" s="3" t="str">
        <f>_xlfn.XLOOKUP(B2243,'[1]daily break down'!$D:$D,'[1]daily break down'!$E:$E,"")</f>
        <v>NORD-OUEST</v>
      </c>
      <c r="D2243" s="1" t="s">
        <v>11</v>
      </c>
      <c r="E2243" s="1" t="s">
        <v>12</v>
      </c>
      <c r="F2243" s="3" t="s">
        <v>51</v>
      </c>
      <c r="G2243" s="1" t="s">
        <v>3433</v>
      </c>
      <c r="H2243" s="27" t="str">
        <f>_xlfn.XLOOKUP(B2243,[2]CALCULATION!$B:$B,[2]CALCULATION!$H:$H,"")</f>
        <v>HUAWEI</v>
      </c>
      <c r="I2243" s="26">
        <v>2.7416082389500986</v>
      </c>
      <c r="J2243" s="26">
        <v>5.1318297648908642</v>
      </c>
      <c r="K2243" s="26">
        <v>0.3007707607445646</v>
      </c>
      <c r="L2243" s="26">
        <v>5.0829973204578318E-3</v>
      </c>
      <c r="M2243" s="26">
        <v>6.4206281942625247E-3</v>
      </c>
      <c r="N2243" s="26">
        <v>3.8344526628485323</v>
      </c>
      <c r="O2243" s="26">
        <v>0</v>
      </c>
      <c r="P2243" s="114" t="s">
        <v>6364</v>
      </c>
      <c r="Q2243" s="42" t="s">
        <v>6353</v>
      </c>
      <c r="R2243" s="42"/>
      <c r="S2243" s="41" t="str" cm="1">
        <f t="array" ref="S2243">IFERROR(_xlfn.IFS(
U2243="MPR ISSUE","PDH",
U2243="BSS Hardware Issue","BSS",
U2243="Sites strategiques, MLL, Pylone, etc.","ENVTECH",
U2243="AKTIVCO DEFAUT GE &amp; POWER Cabinet","AKTIVCO",
U2243="AKTIVCO Coupure ENEO &amp; Baisse de tension","AKTIVCO GRID ONLY",
U2243="Coupure ENEO &amp; Baisse de tension","IHS GRID ONLY",
U2243="Defaut GE &amp; POWER Cabinet","IHS",
U2243="Sharing","Partners",
U2243="Sites strategiques &amp; DataCenter","SST &amp; DC",
U2243="Exclu","Exclu",
U2243="SAT","SAT",
U2243="SPARE-ISSUE","SPARE-ISSUE",
U2243="Fiber CAmtel","TRANS_FO_CAMTEL",
U2243="Fiber AOF","Fiber AOF",
U2243="Projet OCM (HUAWEI)","TRAVAUX-HUAWEI",
U2243="Projet OCM (NOKIA)","TRAVAUX-NOKIA",
U2243="ACCESS-ISSUE","ACCESS-ISSUE",
U2243="Projet OCM (ZTE, NOKIA, autres projets)","TRAVAUX OCM",
U2243="No root CAuse","No root cause",
U2243="ODU HS","PDH",
U2243="IP &amp; VLAN","PDH",
U2243="Warehouse HUAWEI","SPARE-ISSUE",
U2243="SPARE-HS","SPARE-ISSUE",
U2243="Power Telco","BSS",U2243="no impacts","no impacts"
),"")</f>
        <v/>
      </c>
      <c r="T2243" s="41" t="str" cm="1">
        <f t="array" ref="T2243">IFERROR(_xlfn.IFS(
U2243="MPR ISSUE","TX ISSUE",
U2243="BSS Hardware Issue","RAN ISSUE",
U2243="Sites strategiques, MLL, Pylone, etc.","ENVTECH",
U2243="AKTIVCO DEFAUT GE &amp; POWER Cabinet","POWER ISSUE",
U2243="AKTIVCO Coupure ENEO &amp; Baisse de tension","POWER ISSUE",
U2243="Coupure ENEO &amp; Baisse de tension","POWER ISSUE",
U2243="Defaut GE &amp; POWER Cabinet","POWER ISSUE",
U2243="Sharing","POWER ISSUE",
U2243="Sites strategiques &amp; DataCenter","POWER ISSUE",
U2243="Exclu","Exclu",
U2243="SAT","TX ISSUE",
U2243="SPARE-ISSUE","SPARE-ISSUE",
U2243="Fiber CAmtel","TX ISSUE",
U2243="Fiber AOF","TX ISSUE",
U2243="Projet OCM (HUAWEI)","TRAVAUX-HUAWEI",
U2243="Projet OCM (NOKIA)","TRAVAUX -NOKIA",
U2243="ACCESS-ISSUE","ACCESS-ISSUE",
U2243="Projet OCM (ZTE, NOKIA, autres projets)","TRAVAUX OCM",
U2243="No root CAuse","No root cause",
U2243="ODU HS","TX ISSUE",
U2243="IP &amp; VLAN","TX ISSUE",
U2243="Warehouse HUAWEI","SPARE-ISSUE",
U2243="SPARE-HS","SPARE-ISSUE",
U2243="Power Telco","RAN ISSUE",U2243="no impacts","no impacts"
),"")</f>
        <v/>
      </c>
      <c r="U2243" s="68"/>
      <c r="V2243" s="41" t="str" cm="1">
        <f t="array" ref="V2243">IFERROR(_xlfn.IFS(
U2243="MPR ISSUE","ACTIVE",
U2243="BSS Hardware Issue","ACTIVE",
U2243="Sites strategiques, MLL, Pylone, etc.","PASSIVE",
U2243="AKTIVCO DEFAUT GE &amp; POWER Cabinet","PASSIVE",
U2243="AKTIVCO Coupure ENEO &amp; Baisse de tension","PASSIVE",
U2243="Coupure ENEO &amp; Baisse de tension","PASSIVE",
U2243="Defaut GE &amp; POWER Cabinet","PASSIVE",
U2243="Sharing","PASSIVE",
U2243="Sites strategiques &amp; DataCenter","PASSIVE",
U2243="Exclu","Exclu",
U2243="SAT","ACTIVE",
U2243="SPARE-ISSUE","SPARE-ISSUE",
U2243="Fiber CAmtel","ACTIVE",
U2243="Fiber AOF","ACTIVE",
U2243="Projet OCM (HUAWEI)","PLANNED WORKS",
U2243="Projet OCM (NOKIA)","PLANNED WORKS",
U2243="ACCESS-ISSUE","ACCESS-ISSUE",
U2243="Projet OCM (ZTE, NOKIA, autres projets)","PLANNED WORKS",
U2243="No root CAuse","No root cause",
U2243="ODU HS","ACTIVE",
U2243="IP &amp; VLAN","ACTIVE",
U2243="Warehouse HUAWEI","SPARE-ISSUE",
U2243="SPARE-HS","SPARE-ISSUE",
U2243="Power Telco","ACTIVE", U2243="no impacts","no impacts"
),"")</f>
        <v/>
      </c>
      <c r="W2243" s="113"/>
      <c r="X2243" s="113"/>
      <c r="Y2243" s="113"/>
      <c r="Z2243" s="113"/>
      <c r="AA2243" s="113"/>
      <c r="AB2243" s="17" t="s">
        <v>5465</v>
      </c>
      <c r="AC2243" s="17" t="str">
        <f>_xlfn.XLOOKUP(B2243,'INCIDENT-04-27-2026'!E:E,'INCIDENT-04-27-2026'!F:F,"")</f>
        <v/>
      </c>
      <c r="AD2243" s="9"/>
      <c r="AE2243" s="7" t="s">
        <v>5465</v>
      </c>
      <c r="AF2243" s="6" t="str">
        <f>_xlfn.XLOOKUP(B2243,'[13]Input_27-04'!$B:$B,'[13]Input_27-04'!$M:$M,"")</f>
        <v/>
      </c>
      <c r="AG2243" s="7"/>
      <c r="AH2243" s="3"/>
      <c r="AI2243" s="18" t="str">
        <f>_xlfn.XLOOKUP(B2243,'[3]Cells Huawei 27042026 10h'!$B:$B,'[3]Cells Huawei 27042026 10h'!$T:$T,"")</f>
        <v/>
      </c>
      <c r="AJ2243" s="18" t="str">
        <f>_xlfn.XLOOKUP(B2243,'[3]Cells Huawei 27042026 15h'!$B:$B,'[3]Cells Huawei 27042026 15h'!$T:$T,"")</f>
        <v/>
      </c>
      <c r="AK2243" s="18" t="str">
        <f>_xlfn.XLOOKUP(B2243,'[4]cells down 27042026 11h28'!$B:$B,'[4]cells down 27042026 11h28'!$R:$R,"")</f>
        <v/>
      </c>
      <c r="AL2243" s="18" t="str">
        <f>_xlfn.XLOOKUP(B2243,'[4]cells down 27042026 18h01'!$B:$B,'[4]cells down 27042026 18h01'!$R:$R,"")</f>
        <v/>
      </c>
      <c r="AM2243" s="18" t="str">
        <f>_xlfn.XLOOKUP(B2243,'[5]cell downs 27042026 11h'!$B:$B,'[5]cell downs 27042026 11h'!$R:$R,"")</f>
        <v/>
      </c>
      <c r="AN2243" s="18" t="str">
        <f>_xlfn.XLOOKUP(B2243,'[5]cell downs 27042026 17h40'!$B:$B,'[5]cell downs 27042026 17h40'!$R:$R,"")</f>
        <v/>
      </c>
      <c r="AO2243" s="18" t="str">
        <f>_xlfn.XLOOKUP(B2243,'[6]ALL SITES DOWN'!$D:$D,'[6]ALL SITES DOWN'!$J:$J,"")</f>
        <v/>
      </c>
      <c r="AP2243" s="18" t="str">
        <f>_xlfn.XLOOKUP(B2243,'[7]ALL SITES DOWN'!$D:$D,'[7]ALL SITES DOWN'!$J:$J,"")</f>
        <v/>
      </c>
      <c r="AQ2243" s="9" t="str">
        <f>_xlfn.XLOOKUP(B2243,[8]sheet1!$AC:$AC,[8]sheet1!$AF:$AF,"")</f>
        <v/>
      </c>
      <c r="AR2243" s="14"/>
      <c r="AS2243" s="14" t="s">
        <v>5465</v>
      </c>
      <c r="AT2243" s="14" t="str">
        <f>_xlfn.XLOOKUP(B2243,'[9]cell downs 18042026 17h'!$B:$B,'[9]cell downs 18042026 17h'!$B:$B,"")</f>
        <v/>
      </c>
      <c r="AU2243" s="14" t="str">
        <f>_xlfn.XLOOKUP(B2243,'[10]Cells Huawei 19042026 15h'!$B:$B,'[10]Cells Huawei 19042026 15h'!$B:$B,"")</f>
        <v/>
      </c>
      <c r="AV2243" s="9" t="str">
        <f>_xlfn.XLOOKUP(B2243,'[11]cells down 19042026 9H40'!$B:$B,'[11]cells down 19042026 9H40'!$B:$B,"")</f>
        <v/>
      </c>
    </row>
    <row r="2244" spans="1:48" hidden="1" x14ac:dyDescent="0.3">
      <c r="A2244" s="1" t="s">
        <v>4244</v>
      </c>
      <c r="B2244" s="8" t="s">
        <v>4245</v>
      </c>
      <c r="C2244" s="3" t="str">
        <f>_xlfn.XLOOKUP(B2244,'[1]daily break down'!$D:$D,'[1]daily break down'!$E:$E,"")</f>
        <v>OUEST</v>
      </c>
      <c r="D2244" s="1" t="s">
        <v>21</v>
      </c>
      <c r="E2244" s="1" t="s">
        <v>563</v>
      </c>
      <c r="F2244" s="3" t="s">
        <v>102</v>
      </c>
      <c r="G2244" s="1" t="s">
        <v>4246</v>
      </c>
      <c r="H2244" s="27" t="str">
        <f>_xlfn.XLOOKUP(B2244,[2]CALCULATION!$B:$B,[2]CALCULATION!$H:$H,"")</f>
        <v>HUAWEI</v>
      </c>
      <c r="I2244" s="26">
        <v>0</v>
      </c>
      <c r="J2244" s="26">
        <v>0</v>
      </c>
      <c r="K2244" s="26">
        <v>0</v>
      </c>
      <c r="L2244" s="26">
        <v>0</v>
      </c>
      <c r="M2244" s="26">
        <v>0</v>
      </c>
      <c r="N2244" s="26">
        <v>0</v>
      </c>
      <c r="O2244" s="26">
        <v>0</v>
      </c>
      <c r="P2244" s="114" t="s">
        <v>6364</v>
      </c>
      <c r="Q2244" s="42" t="s">
        <v>5538</v>
      </c>
      <c r="R2244" s="42"/>
      <c r="S2244" s="41" t="str" cm="1">
        <f t="array" ref="S2244">IFERROR(_xlfn.IFS(
U2244="MPR ISSUE","PDH",
U2244="BSS Hardware Issue","BSS",
U2244="Sites strategiques, MLL, Pylone, etc.","ENVTECH",
U2244="AKTIVCO DEFAUT GE &amp; POWER Cabinet","AKTIVCO",
U2244="AKTIVCO Coupure ENEO &amp; Baisse de tension","AKTIVCO GRID ONLY",
U2244="Coupure ENEO &amp; Baisse de tension","IHS GRID ONLY",
U2244="Defaut GE &amp; POWER Cabinet","IHS",
U2244="Sharing","Partners",
U2244="Sites strategiques &amp; DataCenter","SST &amp; DC",
U2244="Exclu","Exclu",
U2244="SAT","SAT",
U2244="SPARE-ISSUE","SPARE-ISSUE",
U2244="Fiber CAmtel","TRANS_FO_CAMTEL",
U2244="Fiber AOF","Fiber AOF",
U2244="Projet OCM (HUAWEI)","TRAVAUX-HUAWEI",
U2244="Projet OCM (NOKIA)","TRAVAUX-NOKIA",
U2244="ACCESS-ISSUE","ACCESS-ISSUE",
U2244="Projet OCM (ZTE, NOKIA, autres projets)","TRAVAUX OCM",
U2244="No root CAuse","No root cause",
U2244="ODU HS","PDH",
U2244="IP &amp; VLAN","PDH",
U2244="Warehouse HUAWEI","SPARE-ISSUE",
U2244="SPARE-HS","SPARE-ISSUE",
U2244="Power Telco","BSS",U2244="no impacts","no impacts"
),"")</f>
        <v>No root cause</v>
      </c>
      <c r="T2244" s="41" t="str" cm="1">
        <f t="array" ref="T2244">IFERROR(_xlfn.IFS(
U2244="MPR ISSUE","TX ISSUE",
U2244="BSS Hardware Issue","RAN ISSUE",
U2244="Sites strategiques, MLL, Pylone, etc.","ENVTECH",
U2244="AKTIVCO DEFAUT GE &amp; POWER Cabinet","POWER ISSUE",
U2244="AKTIVCO Coupure ENEO &amp; Baisse de tension","POWER ISSUE",
U2244="Coupure ENEO &amp; Baisse de tension","POWER ISSUE",
U2244="Defaut GE &amp; POWER Cabinet","POWER ISSUE",
U2244="Sharing","POWER ISSUE",
U2244="Sites strategiques &amp; DataCenter","POWER ISSUE",
U2244="Exclu","Exclu",
U2244="SAT","TX ISSUE",
U2244="SPARE-ISSUE","SPARE-ISSUE",
U2244="Fiber CAmtel","TX ISSUE",
U2244="Fiber AOF","TX ISSUE",
U2244="Projet OCM (HUAWEI)","TRAVAUX-HUAWEI",
U2244="Projet OCM (NOKIA)","TRAVAUX -NOKIA",
U2244="ACCESS-ISSUE","ACCESS-ISSUE",
U2244="Projet OCM (ZTE, NOKIA, autres projets)","TRAVAUX OCM",
U2244="No root CAuse","No root cause",
U2244="ODU HS","TX ISSUE",
U2244="IP &amp; VLAN","TX ISSUE",
U2244="Warehouse HUAWEI","SPARE-ISSUE",
U2244="SPARE-HS","SPARE-ISSUE",
U2244="Power Telco","RAN ISSUE",U2244="no impacts","no impacts"
),"")</f>
        <v>No root cause</v>
      </c>
      <c r="U2244" s="68" t="s">
        <v>5691</v>
      </c>
      <c r="V2244" s="41" t="str" cm="1">
        <f t="array" ref="V2244">IFERROR(_xlfn.IFS(
U2244="MPR ISSUE","ACTIVE",
U2244="BSS Hardware Issue","ACTIVE",
U2244="Sites strategiques, MLL, Pylone, etc.","PASSIVE",
U2244="AKTIVCO DEFAUT GE &amp; POWER Cabinet","PASSIVE",
U2244="AKTIVCO Coupure ENEO &amp; Baisse de tension","PASSIVE",
U2244="Coupure ENEO &amp; Baisse de tension","PASSIVE",
U2244="Defaut GE &amp; POWER Cabinet","PASSIVE",
U2244="Sharing","PASSIVE",
U2244="Sites strategiques &amp; DataCenter","PASSIVE",
U2244="Exclu","Exclu",
U2244="SAT","ACTIVE",
U2244="SPARE-ISSUE","SPARE-ISSUE",
U2244="Fiber CAmtel","ACTIVE",
U2244="Fiber AOF","ACTIVE",
U2244="Projet OCM (HUAWEI)","PLANNED WORKS",
U2244="Projet OCM (NOKIA)","PLANNED WORKS",
U2244="ACCESS-ISSUE","ACCESS-ISSUE",
U2244="Projet OCM (ZTE, NOKIA, autres projets)","PLANNED WORKS",
U2244="No root CAuse","No root cause",
U2244="ODU HS","ACTIVE",
U2244="IP &amp; VLAN","ACTIVE",
U2244="Warehouse HUAWEI","SPARE-ISSUE",
U2244="SPARE-HS","SPARE-ISSUE",
U2244="Power Telco","ACTIVE", U2244="no impacts","no impacts"
),"")</f>
        <v>No root cause</v>
      </c>
      <c r="W2244" s="113"/>
      <c r="X2244" s="113"/>
      <c r="Y2244" s="113"/>
      <c r="Z2244" s="113"/>
      <c r="AA2244" s="113"/>
      <c r="AB2244" s="17" t="s">
        <v>5465</v>
      </c>
      <c r="AC2244" s="17" t="str">
        <f>_xlfn.XLOOKUP(B2244,'INCIDENT-04-27-2026'!E:E,'INCIDENT-04-27-2026'!F:F,"")</f>
        <v/>
      </c>
      <c r="AD2244" s="9"/>
      <c r="AE2244" s="7" t="s">
        <v>5465</v>
      </c>
      <c r="AF2244" s="6" t="str">
        <f>_xlfn.XLOOKUP(B2244,'[13]Input_27-04'!$B:$B,'[13]Input_27-04'!$M:$M,"")</f>
        <v/>
      </c>
      <c r="AG2244" s="7"/>
      <c r="AH2244" s="3"/>
      <c r="AI2244" s="18" t="str">
        <f>_xlfn.XLOOKUP(B2244,'[3]Cells Huawei 27042026 10h'!$B:$B,'[3]Cells Huawei 27042026 10h'!$T:$T,"")</f>
        <v/>
      </c>
      <c r="AJ2244" s="18" t="str">
        <f>_xlfn.XLOOKUP(B2244,'[3]Cells Huawei 27042026 15h'!$B:$B,'[3]Cells Huawei 27042026 15h'!$T:$T,"")</f>
        <v/>
      </c>
      <c r="AK2244" s="18" t="str">
        <f>_xlfn.XLOOKUP(B2244,'[4]cells down 27042026 11h28'!$B:$B,'[4]cells down 27042026 11h28'!$R:$R,"")</f>
        <v/>
      </c>
      <c r="AL2244" s="18" t="str">
        <f>_xlfn.XLOOKUP(B2244,'[4]cells down 27042026 18h01'!$B:$B,'[4]cells down 27042026 18h01'!$R:$R,"")</f>
        <v/>
      </c>
      <c r="AM2244" s="18" t="str">
        <f>_xlfn.XLOOKUP(B2244,'[5]cell downs 27042026 11h'!$B:$B,'[5]cell downs 27042026 11h'!$R:$R,"")</f>
        <v/>
      </c>
      <c r="AN2244" s="18" t="str">
        <f>_xlfn.XLOOKUP(B2244,'[5]cell downs 27042026 17h40'!$B:$B,'[5]cell downs 27042026 17h40'!$R:$R,"")</f>
        <v/>
      </c>
      <c r="AO2244" s="18" t="str">
        <f>_xlfn.XLOOKUP(B2244,'[6]ALL SITES DOWN'!$D:$D,'[6]ALL SITES DOWN'!$J:$J,"")</f>
        <v/>
      </c>
      <c r="AP2244" s="18" t="str">
        <f>_xlfn.XLOOKUP(B2244,'[7]ALL SITES DOWN'!$D:$D,'[7]ALL SITES DOWN'!$J:$J,"")</f>
        <v/>
      </c>
      <c r="AQ2244" s="9" t="str">
        <f>_xlfn.XLOOKUP(B2244,[8]sheet1!$AC:$AC,[8]sheet1!$AF:$AF,"")</f>
        <v/>
      </c>
      <c r="AR2244" s="14"/>
      <c r="AS2244" s="14" t="s">
        <v>5465</v>
      </c>
      <c r="AT2244" s="14" t="str">
        <f>_xlfn.XLOOKUP(B2244,'[9]cell downs 18042026 17h'!$B:$B,'[9]cell downs 18042026 17h'!$B:$B,"")</f>
        <v/>
      </c>
      <c r="AU2244" s="14" t="str">
        <f>_xlfn.XLOOKUP(B2244,'[10]Cells Huawei 19042026 15h'!$B:$B,'[10]Cells Huawei 19042026 15h'!$B:$B,"")</f>
        <v/>
      </c>
      <c r="AV2244" s="9" t="str">
        <f>_xlfn.XLOOKUP(B2244,'[11]cells down 19042026 9H40'!$B:$B,'[11]cells down 19042026 9H40'!$B:$B,"")</f>
        <v/>
      </c>
    </row>
    <row r="2245" spans="1:48" hidden="1" x14ac:dyDescent="0.3">
      <c r="A2245" s="1" t="s">
        <v>4260</v>
      </c>
      <c r="B2245" s="8" t="s">
        <v>4261</v>
      </c>
      <c r="C2245" s="3" t="str">
        <f>_xlfn.XLOOKUP(B2245,'[1]daily break down'!$D:$D,'[1]daily break down'!$E:$E,"")</f>
        <v>OUEST</v>
      </c>
      <c r="D2245" s="1" t="s">
        <v>21</v>
      </c>
      <c r="E2245" s="1" t="s">
        <v>122</v>
      </c>
      <c r="F2245" s="3" t="s">
        <v>102</v>
      </c>
      <c r="G2245" s="1" t="s">
        <v>4260</v>
      </c>
      <c r="H2245" s="27" t="str">
        <f>_xlfn.XLOOKUP(B2245,[2]CALCULATION!$B:$B,[2]CALCULATION!$H:$H,"")</f>
        <v>HUAWEI</v>
      </c>
      <c r="I2245" s="26">
        <v>0</v>
      </c>
      <c r="J2245" s="26">
        <v>0</v>
      </c>
      <c r="K2245" s="26">
        <v>0</v>
      </c>
      <c r="L2245" s="26">
        <v>0</v>
      </c>
      <c r="M2245" s="26">
        <v>0</v>
      </c>
      <c r="N2245" s="26">
        <v>0</v>
      </c>
      <c r="O2245" s="26">
        <v>0</v>
      </c>
      <c r="P2245" s="114" t="s">
        <v>6364</v>
      </c>
      <c r="Q2245" s="42" t="s">
        <v>5538</v>
      </c>
      <c r="R2245" s="42"/>
      <c r="S2245" s="41" t="str" cm="1">
        <f t="array" ref="S2245">IFERROR(_xlfn.IFS(
U2245="MPR ISSUE","PDH",
U2245="BSS Hardware Issue","BSS",
U2245="Sites strategiques, MLL, Pylone, etc.","ENVTECH",
U2245="AKTIVCO DEFAUT GE &amp; POWER Cabinet","AKTIVCO",
U2245="AKTIVCO Coupure ENEO &amp; Baisse de tension","AKTIVCO GRID ONLY",
U2245="Coupure ENEO &amp; Baisse de tension","IHS GRID ONLY",
U2245="Defaut GE &amp; POWER Cabinet","IHS",
U2245="Sharing","Partners",
U2245="Sites strategiques &amp; DataCenter","SST &amp; DC",
U2245="Exclu","Exclu",
U2245="SAT","SAT",
U2245="SPARE-ISSUE","SPARE-ISSUE",
U2245="Fiber CAmtel","TRANS_FO_CAMTEL",
U2245="Fiber AOF","Fiber AOF",
U2245="Projet OCM (HUAWEI)","TRAVAUX-HUAWEI",
U2245="Projet OCM (NOKIA)","TRAVAUX-NOKIA",
U2245="ACCESS-ISSUE","ACCESS-ISSUE",
U2245="Projet OCM (ZTE, NOKIA, autres projets)","TRAVAUX OCM",
U2245="No root CAuse","No root cause",
U2245="ODU HS","PDH",
U2245="IP &amp; VLAN","PDH",
U2245="Warehouse HUAWEI","SPARE-ISSUE",
U2245="SPARE-HS","SPARE-ISSUE",
U2245="Power Telco","BSS",U2245="no impacts","no impacts"
),"")</f>
        <v>No root cause</v>
      </c>
      <c r="T2245" s="41" t="str" cm="1">
        <f t="array" ref="T2245">IFERROR(_xlfn.IFS(
U2245="MPR ISSUE","TX ISSUE",
U2245="BSS Hardware Issue","RAN ISSUE",
U2245="Sites strategiques, MLL, Pylone, etc.","ENVTECH",
U2245="AKTIVCO DEFAUT GE &amp; POWER Cabinet","POWER ISSUE",
U2245="AKTIVCO Coupure ENEO &amp; Baisse de tension","POWER ISSUE",
U2245="Coupure ENEO &amp; Baisse de tension","POWER ISSUE",
U2245="Defaut GE &amp; POWER Cabinet","POWER ISSUE",
U2245="Sharing","POWER ISSUE",
U2245="Sites strategiques &amp; DataCenter","POWER ISSUE",
U2245="Exclu","Exclu",
U2245="SAT","TX ISSUE",
U2245="SPARE-ISSUE","SPARE-ISSUE",
U2245="Fiber CAmtel","TX ISSUE",
U2245="Fiber AOF","TX ISSUE",
U2245="Projet OCM (HUAWEI)","TRAVAUX-HUAWEI",
U2245="Projet OCM (NOKIA)","TRAVAUX -NOKIA",
U2245="ACCESS-ISSUE","ACCESS-ISSUE",
U2245="Projet OCM (ZTE, NOKIA, autres projets)","TRAVAUX OCM",
U2245="No root CAuse","No root cause",
U2245="ODU HS","TX ISSUE",
U2245="IP &amp; VLAN","TX ISSUE",
U2245="Warehouse HUAWEI","SPARE-ISSUE",
U2245="SPARE-HS","SPARE-ISSUE",
U2245="Power Telco","RAN ISSUE",U2245="no impacts","no impacts"
),"")</f>
        <v>No root cause</v>
      </c>
      <c r="U2245" s="68" t="s">
        <v>5691</v>
      </c>
      <c r="V2245" s="41" t="str" cm="1">
        <f t="array" ref="V2245">IFERROR(_xlfn.IFS(
U2245="MPR ISSUE","ACTIVE",
U2245="BSS Hardware Issue","ACTIVE",
U2245="Sites strategiques, MLL, Pylone, etc.","PASSIVE",
U2245="AKTIVCO DEFAUT GE &amp; POWER Cabinet","PASSIVE",
U2245="AKTIVCO Coupure ENEO &amp; Baisse de tension","PASSIVE",
U2245="Coupure ENEO &amp; Baisse de tension","PASSIVE",
U2245="Defaut GE &amp; POWER Cabinet","PASSIVE",
U2245="Sharing","PASSIVE",
U2245="Sites strategiques &amp; DataCenter","PASSIVE",
U2245="Exclu","Exclu",
U2245="SAT","ACTIVE",
U2245="SPARE-ISSUE","SPARE-ISSUE",
U2245="Fiber CAmtel","ACTIVE",
U2245="Fiber AOF","ACTIVE",
U2245="Projet OCM (HUAWEI)","PLANNED WORKS",
U2245="Projet OCM (NOKIA)","PLANNED WORKS",
U2245="ACCESS-ISSUE","ACCESS-ISSUE",
U2245="Projet OCM (ZTE, NOKIA, autres projets)","PLANNED WORKS",
U2245="No root CAuse","No root cause",
U2245="ODU HS","ACTIVE",
U2245="IP &amp; VLAN","ACTIVE",
U2245="Warehouse HUAWEI","SPARE-ISSUE",
U2245="SPARE-HS","SPARE-ISSUE",
U2245="Power Telco","ACTIVE", U2245="no impacts","no impacts"
),"")</f>
        <v>No root cause</v>
      </c>
      <c r="W2245" s="113"/>
      <c r="X2245" s="113"/>
      <c r="Y2245" s="113"/>
      <c r="Z2245" s="113"/>
      <c r="AA2245" s="113"/>
      <c r="AB2245" s="17" t="s">
        <v>5465</v>
      </c>
      <c r="AC2245" s="17" t="str">
        <f>_xlfn.XLOOKUP(B2245,'INCIDENT-04-27-2026'!E:E,'INCIDENT-04-27-2026'!F:F,"")</f>
        <v/>
      </c>
      <c r="AD2245" s="9"/>
      <c r="AE2245" s="7" t="s">
        <v>5465</v>
      </c>
      <c r="AF2245" s="6" t="str">
        <f>_xlfn.XLOOKUP(B2245,'[13]Input_27-04'!$B:$B,'[13]Input_27-04'!$M:$M,"")</f>
        <v/>
      </c>
      <c r="AG2245" s="7"/>
      <c r="AH2245" s="3"/>
      <c r="AI2245" s="18" t="str">
        <f>_xlfn.XLOOKUP(B2245,'[3]Cells Huawei 27042026 10h'!$B:$B,'[3]Cells Huawei 27042026 10h'!$T:$T,"")</f>
        <v/>
      </c>
      <c r="AJ2245" s="18" t="str">
        <f>_xlfn.XLOOKUP(B2245,'[3]Cells Huawei 27042026 15h'!$B:$B,'[3]Cells Huawei 27042026 15h'!$T:$T,"")</f>
        <v/>
      </c>
      <c r="AK2245" s="18" t="str">
        <f>_xlfn.XLOOKUP(B2245,'[4]cells down 27042026 11h28'!$B:$B,'[4]cells down 27042026 11h28'!$R:$R,"")</f>
        <v/>
      </c>
      <c r="AL2245" s="18" t="str">
        <f>_xlfn.XLOOKUP(B2245,'[4]cells down 27042026 18h01'!$B:$B,'[4]cells down 27042026 18h01'!$R:$R,"")</f>
        <v/>
      </c>
      <c r="AM2245" s="18" t="str">
        <f>_xlfn.XLOOKUP(B2245,'[5]cell downs 27042026 11h'!$B:$B,'[5]cell downs 27042026 11h'!$R:$R,"")</f>
        <v/>
      </c>
      <c r="AN2245" s="18" t="str">
        <f>_xlfn.XLOOKUP(B2245,'[5]cell downs 27042026 17h40'!$B:$B,'[5]cell downs 27042026 17h40'!$R:$R,"")</f>
        <v/>
      </c>
      <c r="AO2245" s="18" t="str">
        <f>_xlfn.XLOOKUP(B2245,'[6]ALL SITES DOWN'!$D:$D,'[6]ALL SITES DOWN'!$J:$J,"")</f>
        <v/>
      </c>
      <c r="AP2245" s="18" t="str">
        <f>_xlfn.XLOOKUP(B2245,'[7]ALL SITES DOWN'!$D:$D,'[7]ALL SITES DOWN'!$J:$J,"")</f>
        <v/>
      </c>
      <c r="AQ2245" s="9" t="str">
        <f>_xlfn.XLOOKUP(B2245,[8]sheet1!$AC:$AC,[8]sheet1!$AF:$AF,"")</f>
        <v/>
      </c>
      <c r="AR2245" s="14"/>
      <c r="AS2245" s="14" t="s">
        <v>5465</v>
      </c>
      <c r="AT2245" s="14" t="str">
        <f>_xlfn.XLOOKUP(B2245,'[9]cell downs 18042026 17h'!$B:$B,'[9]cell downs 18042026 17h'!$B:$B,"")</f>
        <v/>
      </c>
      <c r="AU2245" s="14" t="str">
        <f>_xlfn.XLOOKUP(B2245,'[10]Cells Huawei 19042026 15h'!$B:$B,'[10]Cells Huawei 19042026 15h'!$B:$B,"")</f>
        <v/>
      </c>
      <c r="AV2245" s="9" t="str">
        <f>_xlfn.XLOOKUP(B2245,'[11]cells down 19042026 9H40'!$B:$B,'[11]cells down 19042026 9H40'!$B:$B,"")</f>
        <v/>
      </c>
    </row>
    <row r="2246" spans="1:48" hidden="1" x14ac:dyDescent="0.3">
      <c r="A2246" s="1" t="s">
        <v>4268</v>
      </c>
      <c r="B2246" s="8" t="s">
        <v>4269</v>
      </c>
      <c r="C2246" s="3" t="str">
        <f>_xlfn.XLOOKUP(B2246,'[1]daily break down'!$D:$D,'[1]daily break down'!$E:$E,"")</f>
        <v>CENTRE</v>
      </c>
      <c r="D2246" s="1" t="s">
        <v>11</v>
      </c>
      <c r="E2246" s="1" t="s">
        <v>96</v>
      </c>
      <c r="F2246" s="3" t="s">
        <v>226</v>
      </c>
      <c r="G2246" s="1" t="s">
        <v>4270</v>
      </c>
      <c r="H2246" s="29" t="str">
        <f>_xlfn.XLOOKUP(B2246,[2]CALCULATION!$B:$B,[2]CALCULATION!$H:$H,"")</f>
        <v>ZTE</v>
      </c>
      <c r="I2246" s="26">
        <v>0</v>
      </c>
      <c r="J2246" s="26">
        <v>0</v>
      </c>
      <c r="K2246" s="26">
        <v>0</v>
      </c>
      <c r="L2246" s="26">
        <v>0</v>
      </c>
      <c r="M2246" s="26">
        <v>0</v>
      </c>
      <c r="N2246" s="26">
        <v>0</v>
      </c>
      <c r="O2246" s="26">
        <v>0</v>
      </c>
      <c r="P2246" s="114" t="s">
        <v>6364</v>
      </c>
      <c r="Q2246" s="42" t="s">
        <v>5538</v>
      </c>
      <c r="R2246" s="42"/>
      <c r="S2246" s="41" t="str" cm="1">
        <f t="array" ref="S2246">IFERROR(_xlfn.IFS(
U2246="MPR ISSUE","PDH",
U2246="BSS Hardware Issue","BSS",
U2246="Sites strategiques, MLL, Pylone, etc.","ENVTECH",
U2246="AKTIVCO DEFAUT GE &amp; POWER Cabinet","AKTIVCO",
U2246="AKTIVCO Coupure ENEO &amp; Baisse de tension","AKTIVCO GRID ONLY",
U2246="Coupure ENEO &amp; Baisse de tension","IHS GRID ONLY",
U2246="Defaut GE &amp; POWER Cabinet","IHS",
U2246="Sharing","Partners",
U2246="Sites strategiques &amp; DataCenter","SST &amp; DC",
U2246="Exclu","Exclu",
U2246="SAT","SAT",
U2246="SPARE-ISSUE","SPARE-ISSUE",
U2246="Fiber CAmtel","TRANS_FO_CAMTEL",
U2246="Fiber AOF","Fiber AOF",
U2246="Projet OCM (HUAWEI)","TRAVAUX-HUAWEI",
U2246="Projet OCM (NOKIA)","TRAVAUX-NOKIA",
U2246="ACCESS-ISSUE","ACCESS-ISSUE",
U2246="Projet OCM (ZTE, NOKIA, autres projets)","TRAVAUX OCM",
U2246="No root CAuse","No root cause",
U2246="ODU HS","PDH",
U2246="IP &amp; VLAN","PDH",
U2246="Warehouse HUAWEI","SPARE-ISSUE",
U2246="SPARE-HS","SPARE-ISSUE",
U2246="Power Telco","BSS",U2246="no impacts","no impacts"
),"")</f>
        <v>No root cause</v>
      </c>
      <c r="T2246" s="41" t="str" cm="1">
        <f t="array" ref="T2246">IFERROR(_xlfn.IFS(
U2246="MPR ISSUE","TX ISSUE",
U2246="BSS Hardware Issue","RAN ISSUE",
U2246="Sites strategiques, MLL, Pylone, etc.","ENVTECH",
U2246="AKTIVCO DEFAUT GE &amp; POWER Cabinet","POWER ISSUE",
U2246="AKTIVCO Coupure ENEO &amp; Baisse de tension","POWER ISSUE",
U2246="Coupure ENEO &amp; Baisse de tension","POWER ISSUE",
U2246="Defaut GE &amp; POWER Cabinet","POWER ISSUE",
U2246="Sharing","POWER ISSUE",
U2246="Sites strategiques &amp; DataCenter","POWER ISSUE",
U2246="Exclu","Exclu",
U2246="SAT","TX ISSUE",
U2246="SPARE-ISSUE","SPARE-ISSUE",
U2246="Fiber CAmtel","TX ISSUE",
U2246="Fiber AOF","TX ISSUE",
U2246="Projet OCM (HUAWEI)","TRAVAUX-HUAWEI",
U2246="Projet OCM (NOKIA)","TRAVAUX -NOKIA",
U2246="ACCESS-ISSUE","ACCESS-ISSUE",
U2246="Projet OCM (ZTE, NOKIA, autres projets)","TRAVAUX OCM",
U2246="No root CAuse","No root cause",
U2246="ODU HS","TX ISSUE",
U2246="IP &amp; VLAN","TX ISSUE",
U2246="Warehouse HUAWEI","SPARE-ISSUE",
U2246="SPARE-HS","SPARE-ISSUE",
U2246="Power Telco","RAN ISSUE",U2246="no impacts","no impacts"
),"")</f>
        <v>No root cause</v>
      </c>
      <c r="U2246" s="68" t="s">
        <v>5691</v>
      </c>
      <c r="V2246" s="41" t="str" cm="1">
        <f t="array" ref="V2246">IFERROR(_xlfn.IFS(
U2246="MPR ISSUE","ACTIVE",
U2246="BSS Hardware Issue","ACTIVE",
U2246="Sites strategiques, MLL, Pylone, etc.","PASSIVE",
U2246="AKTIVCO DEFAUT GE &amp; POWER Cabinet","PASSIVE",
U2246="AKTIVCO Coupure ENEO &amp; Baisse de tension","PASSIVE",
U2246="Coupure ENEO &amp; Baisse de tension","PASSIVE",
U2246="Defaut GE &amp; POWER Cabinet","PASSIVE",
U2246="Sharing","PASSIVE",
U2246="Sites strategiques &amp; DataCenter","PASSIVE",
U2246="Exclu","Exclu",
U2246="SAT","ACTIVE",
U2246="SPARE-ISSUE","SPARE-ISSUE",
U2246="Fiber CAmtel","ACTIVE",
U2246="Fiber AOF","ACTIVE",
U2246="Projet OCM (HUAWEI)","PLANNED WORKS",
U2246="Projet OCM (NOKIA)","PLANNED WORKS",
U2246="ACCESS-ISSUE","ACCESS-ISSUE",
U2246="Projet OCM (ZTE, NOKIA, autres projets)","PLANNED WORKS",
U2246="No root CAuse","No root cause",
U2246="ODU HS","ACTIVE",
U2246="IP &amp; VLAN","ACTIVE",
U2246="Warehouse HUAWEI","SPARE-ISSUE",
U2246="SPARE-HS","SPARE-ISSUE",
U2246="Power Telco","ACTIVE", U2246="no impacts","no impacts"
),"")</f>
        <v>No root cause</v>
      </c>
      <c r="W2246" s="113"/>
      <c r="X2246" s="113"/>
      <c r="Y2246" s="113"/>
      <c r="Z2246" s="113"/>
      <c r="AA2246" s="113"/>
      <c r="AB2246" s="17" t="s">
        <v>5465</v>
      </c>
      <c r="AC2246" s="17" t="str">
        <f>_xlfn.XLOOKUP(B2246,'INCIDENT-04-27-2026'!E:E,'INCIDENT-04-27-2026'!F:F,"")</f>
        <v/>
      </c>
      <c r="AD2246" s="9"/>
      <c r="AE2246" s="7" t="s">
        <v>5465</v>
      </c>
      <c r="AF2246" s="6" t="str">
        <f>_xlfn.XLOOKUP(B2246,'[13]Input_27-04'!$B:$B,'[13]Input_27-04'!$M:$M,"")</f>
        <v/>
      </c>
      <c r="AG2246" s="7"/>
      <c r="AH2246" s="3"/>
      <c r="AI2246" s="18" t="str">
        <f>_xlfn.XLOOKUP(B2246,'[3]Cells Huawei 27042026 10h'!$B:$B,'[3]Cells Huawei 27042026 10h'!$T:$T,"")</f>
        <v/>
      </c>
      <c r="AJ2246" s="18" t="str">
        <f>_xlfn.XLOOKUP(B2246,'[3]Cells Huawei 27042026 15h'!$B:$B,'[3]Cells Huawei 27042026 15h'!$T:$T,"")</f>
        <v/>
      </c>
      <c r="AK2246" s="18" t="str">
        <f>_xlfn.XLOOKUP(B2246,'[4]cells down 27042026 11h28'!$B:$B,'[4]cells down 27042026 11h28'!$R:$R,"")</f>
        <v/>
      </c>
      <c r="AL2246" s="18" t="str">
        <f>_xlfn.XLOOKUP(B2246,'[4]cells down 27042026 18h01'!$B:$B,'[4]cells down 27042026 18h01'!$R:$R,"")</f>
        <v/>
      </c>
      <c r="AM2246" s="18" t="str">
        <f>_xlfn.XLOOKUP(B2246,'[5]cell downs 27042026 11h'!$B:$B,'[5]cell downs 27042026 11h'!$R:$R,"")</f>
        <v/>
      </c>
      <c r="AN2246" s="18" t="str">
        <f>_xlfn.XLOOKUP(B2246,'[5]cell downs 27042026 17h40'!$B:$B,'[5]cell downs 27042026 17h40'!$R:$R,"")</f>
        <v/>
      </c>
      <c r="AO2246" s="18" t="str">
        <f>_xlfn.XLOOKUP(B2246,'[6]ALL SITES DOWN'!$D:$D,'[6]ALL SITES DOWN'!$J:$J,"")</f>
        <v/>
      </c>
      <c r="AP2246" s="18" t="str">
        <f>_xlfn.XLOOKUP(B2246,'[7]ALL SITES DOWN'!$D:$D,'[7]ALL SITES DOWN'!$J:$J,"")</f>
        <v/>
      </c>
      <c r="AQ2246" s="9" t="str">
        <f>_xlfn.XLOOKUP(B2246,[8]sheet1!$AC:$AC,[8]sheet1!$AF:$AF,"")</f>
        <v/>
      </c>
      <c r="AR2246" s="14"/>
      <c r="AS2246" s="14" t="s">
        <v>5465</v>
      </c>
      <c r="AT2246" s="14" t="str">
        <f>_xlfn.XLOOKUP(B2246,'[9]cell downs 18042026 17h'!$B:$B,'[9]cell downs 18042026 17h'!$B:$B,"")</f>
        <v/>
      </c>
      <c r="AU2246" s="14" t="str">
        <f>_xlfn.XLOOKUP(B2246,'[10]Cells Huawei 19042026 15h'!$B:$B,'[10]Cells Huawei 19042026 15h'!$B:$B,"")</f>
        <v/>
      </c>
      <c r="AV2246" s="9" t="str">
        <f>_xlfn.XLOOKUP(B2246,'[11]cells down 19042026 9H40'!$B:$B,'[11]cells down 19042026 9H40'!$B:$B,"")</f>
        <v/>
      </c>
    </row>
    <row r="2247" spans="1:48" hidden="1" x14ac:dyDescent="0.3">
      <c r="A2247" s="1" t="s">
        <v>4271</v>
      </c>
      <c r="B2247" s="8" t="s">
        <v>4272</v>
      </c>
      <c r="C2247" s="3" t="str">
        <f>_xlfn.XLOOKUP(B2247,'[1]daily break down'!$D:$D,'[1]daily break down'!$E:$E,"")</f>
        <v>ADAMAOUA</v>
      </c>
      <c r="D2247" s="1" t="s">
        <v>11</v>
      </c>
      <c r="E2247" s="1" t="s">
        <v>12</v>
      </c>
      <c r="F2247" s="3" t="s">
        <v>90</v>
      </c>
      <c r="G2247" s="1" t="s">
        <v>4249</v>
      </c>
      <c r="H2247" s="27" t="str">
        <f>_xlfn.XLOOKUP(B2247,[2]CALCULATION!$B:$B,[2]CALCULATION!$H:$H,"")</f>
        <v>HUAWEI</v>
      </c>
      <c r="I2247" s="26">
        <v>0</v>
      </c>
      <c r="J2247" s="26">
        <v>0</v>
      </c>
      <c r="K2247" s="26">
        <v>1.1307439653229003E-2</v>
      </c>
      <c r="L2247" s="26">
        <v>0</v>
      </c>
      <c r="M2247" s="26">
        <v>0</v>
      </c>
      <c r="N2247" s="26">
        <v>0</v>
      </c>
      <c r="O2247" s="26">
        <v>0</v>
      </c>
      <c r="P2247" s="114" t="s">
        <v>6364</v>
      </c>
      <c r="Q2247" s="42" t="s">
        <v>5538</v>
      </c>
      <c r="R2247" s="42"/>
      <c r="S2247" s="41" t="str" cm="1">
        <f t="array" ref="S2247">IFERROR(_xlfn.IFS(
U2247="MPR ISSUE","PDH",
U2247="BSS Hardware Issue","BSS",
U2247="Sites strategiques, MLL, Pylone, etc.","ENVTECH",
U2247="AKTIVCO DEFAUT GE &amp; POWER Cabinet","AKTIVCO",
U2247="AKTIVCO Coupure ENEO &amp; Baisse de tension","AKTIVCO GRID ONLY",
U2247="Coupure ENEO &amp; Baisse de tension","IHS GRID ONLY",
U2247="Defaut GE &amp; POWER Cabinet","IHS",
U2247="Sharing","Partners",
U2247="Sites strategiques &amp; DataCenter","SST &amp; DC",
U2247="Exclu","Exclu",
U2247="SAT","SAT",
U2247="SPARE-ISSUE","SPARE-ISSUE",
U2247="Fiber CAmtel","TRANS_FO_CAMTEL",
U2247="Fiber AOF","Fiber AOF",
U2247="Projet OCM (HUAWEI)","TRAVAUX-HUAWEI",
U2247="Projet OCM (NOKIA)","TRAVAUX-NOKIA",
U2247="ACCESS-ISSUE","ACCESS-ISSUE",
U2247="Projet OCM (ZTE, NOKIA, autres projets)","TRAVAUX OCM",
U2247="No root CAuse","No root cause",
U2247="ODU HS","PDH",
U2247="IP &amp; VLAN","PDH",
U2247="Warehouse HUAWEI","SPARE-ISSUE",
U2247="SPARE-HS","SPARE-ISSUE",
U2247="Power Telco","BSS",U2247="no impacts","no impacts"
),"")</f>
        <v>No root cause</v>
      </c>
      <c r="T2247" s="41" t="str" cm="1">
        <f t="array" ref="T2247">IFERROR(_xlfn.IFS(
U2247="MPR ISSUE","TX ISSUE",
U2247="BSS Hardware Issue","RAN ISSUE",
U2247="Sites strategiques, MLL, Pylone, etc.","ENVTECH",
U2247="AKTIVCO DEFAUT GE &amp; POWER Cabinet","POWER ISSUE",
U2247="AKTIVCO Coupure ENEO &amp; Baisse de tension","POWER ISSUE",
U2247="Coupure ENEO &amp; Baisse de tension","POWER ISSUE",
U2247="Defaut GE &amp; POWER Cabinet","POWER ISSUE",
U2247="Sharing","POWER ISSUE",
U2247="Sites strategiques &amp; DataCenter","POWER ISSUE",
U2247="Exclu","Exclu",
U2247="SAT","TX ISSUE",
U2247="SPARE-ISSUE","SPARE-ISSUE",
U2247="Fiber CAmtel","TX ISSUE",
U2247="Fiber AOF","TX ISSUE",
U2247="Projet OCM (HUAWEI)","TRAVAUX-HUAWEI",
U2247="Projet OCM (NOKIA)","TRAVAUX -NOKIA",
U2247="ACCESS-ISSUE","ACCESS-ISSUE",
U2247="Projet OCM (ZTE, NOKIA, autres projets)","TRAVAUX OCM",
U2247="No root CAuse","No root cause",
U2247="ODU HS","TX ISSUE",
U2247="IP &amp; VLAN","TX ISSUE",
U2247="Warehouse HUAWEI","SPARE-ISSUE",
U2247="SPARE-HS","SPARE-ISSUE",
U2247="Power Telco","RAN ISSUE",U2247="no impacts","no impacts"
),"")</f>
        <v>No root cause</v>
      </c>
      <c r="U2247" s="68" t="s">
        <v>5691</v>
      </c>
      <c r="V2247" s="41" t="str" cm="1">
        <f t="array" ref="V2247">IFERROR(_xlfn.IFS(
U2247="MPR ISSUE","ACTIVE",
U2247="BSS Hardware Issue","ACTIVE",
U2247="Sites strategiques, MLL, Pylone, etc.","PASSIVE",
U2247="AKTIVCO DEFAUT GE &amp; POWER Cabinet","PASSIVE",
U2247="AKTIVCO Coupure ENEO &amp; Baisse de tension","PASSIVE",
U2247="Coupure ENEO &amp; Baisse de tension","PASSIVE",
U2247="Defaut GE &amp; POWER Cabinet","PASSIVE",
U2247="Sharing","PASSIVE",
U2247="Sites strategiques &amp; DataCenter","PASSIVE",
U2247="Exclu","Exclu",
U2247="SAT","ACTIVE",
U2247="SPARE-ISSUE","SPARE-ISSUE",
U2247="Fiber CAmtel","ACTIVE",
U2247="Fiber AOF","ACTIVE",
U2247="Projet OCM (HUAWEI)","PLANNED WORKS",
U2247="Projet OCM (NOKIA)","PLANNED WORKS",
U2247="ACCESS-ISSUE","ACCESS-ISSUE",
U2247="Projet OCM (ZTE, NOKIA, autres projets)","PLANNED WORKS",
U2247="No root CAuse","No root cause",
U2247="ODU HS","ACTIVE",
U2247="IP &amp; VLAN","ACTIVE",
U2247="Warehouse HUAWEI","SPARE-ISSUE",
U2247="SPARE-HS","SPARE-ISSUE",
U2247="Power Telco","ACTIVE", U2247="no impacts","no impacts"
),"")</f>
        <v>No root cause</v>
      </c>
      <c r="W2247" s="113"/>
      <c r="X2247" s="113"/>
      <c r="Y2247" s="113"/>
      <c r="Z2247" s="113"/>
      <c r="AA2247" s="113"/>
      <c r="AB2247" s="17" t="s">
        <v>5465</v>
      </c>
      <c r="AC2247" s="17" t="str">
        <f>_xlfn.XLOOKUP(B2247,'INCIDENT-04-27-2026'!E:E,'INCIDENT-04-27-2026'!F:F,"")</f>
        <v/>
      </c>
      <c r="AD2247" s="9"/>
      <c r="AE2247" s="7" t="s">
        <v>5465</v>
      </c>
      <c r="AF2247" s="6" t="str">
        <f>_xlfn.XLOOKUP(B2247,'[13]Input_27-04'!$B:$B,'[13]Input_27-04'!$M:$M,"")</f>
        <v/>
      </c>
      <c r="AG2247" s="7"/>
      <c r="AH2247" s="3"/>
      <c r="AI2247" s="18" t="str">
        <f>_xlfn.XLOOKUP(B2247,'[3]Cells Huawei 27042026 10h'!$B:$B,'[3]Cells Huawei 27042026 10h'!$T:$T,"")</f>
        <v/>
      </c>
      <c r="AJ2247" s="18" t="str">
        <f>_xlfn.XLOOKUP(B2247,'[3]Cells Huawei 27042026 15h'!$B:$B,'[3]Cells Huawei 27042026 15h'!$T:$T,"")</f>
        <v/>
      </c>
      <c r="AK2247" s="18" t="str">
        <f>_xlfn.XLOOKUP(B2247,'[4]cells down 27042026 11h28'!$B:$B,'[4]cells down 27042026 11h28'!$R:$R,"")</f>
        <v/>
      </c>
      <c r="AL2247" s="18" t="str">
        <f>_xlfn.XLOOKUP(B2247,'[4]cells down 27042026 18h01'!$B:$B,'[4]cells down 27042026 18h01'!$R:$R,"")</f>
        <v/>
      </c>
      <c r="AM2247" s="18" t="str">
        <f>_xlfn.XLOOKUP(B2247,'[5]cell downs 27042026 11h'!$B:$B,'[5]cell downs 27042026 11h'!$R:$R,"")</f>
        <v/>
      </c>
      <c r="AN2247" s="18" t="str">
        <f>_xlfn.XLOOKUP(B2247,'[5]cell downs 27042026 17h40'!$B:$B,'[5]cell downs 27042026 17h40'!$R:$R,"")</f>
        <v/>
      </c>
      <c r="AO2247" s="18" t="str">
        <f>_xlfn.XLOOKUP(B2247,'[6]ALL SITES DOWN'!$D:$D,'[6]ALL SITES DOWN'!$J:$J,"")</f>
        <v/>
      </c>
      <c r="AP2247" s="18" t="str">
        <f>_xlfn.XLOOKUP(B2247,'[7]ALL SITES DOWN'!$D:$D,'[7]ALL SITES DOWN'!$J:$J,"")</f>
        <v/>
      </c>
      <c r="AQ2247" s="9" t="str">
        <f>_xlfn.XLOOKUP(B2247,[8]sheet1!$AC:$AC,[8]sheet1!$AF:$AF,"")</f>
        <v/>
      </c>
      <c r="AR2247" s="14"/>
      <c r="AS2247" s="14" t="s">
        <v>5465</v>
      </c>
      <c r="AT2247" s="14" t="str">
        <f>_xlfn.XLOOKUP(B2247,'[9]cell downs 18042026 17h'!$B:$B,'[9]cell downs 18042026 17h'!$B:$B,"")</f>
        <v/>
      </c>
      <c r="AU2247" s="14" t="str">
        <f>_xlfn.XLOOKUP(B2247,'[10]Cells Huawei 19042026 15h'!$B:$B,'[10]Cells Huawei 19042026 15h'!$B:$B,"")</f>
        <v/>
      </c>
      <c r="AV2247" s="9" t="str">
        <f>_xlfn.XLOOKUP(B2247,'[11]cells down 19042026 9H40'!$B:$B,'[11]cells down 19042026 9H40'!$B:$B,"")</f>
        <v/>
      </c>
    </row>
    <row r="2248" spans="1:48" hidden="1" x14ac:dyDescent="0.3">
      <c r="A2248" s="1" t="s">
        <v>4274</v>
      </c>
      <c r="B2248" s="8" t="s">
        <v>4275</v>
      </c>
      <c r="C2248" s="3" t="str">
        <f>_xlfn.XLOOKUP(B2248,'[1]daily break down'!$D:$D,'[1]daily break down'!$E:$E,"")</f>
        <v>NORD-OUEST</v>
      </c>
      <c r="D2248" s="1" t="s">
        <v>11</v>
      </c>
      <c r="E2248" s="1" t="s">
        <v>12</v>
      </c>
      <c r="F2248" s="3" t="s">
        <v>102</v>
      </c>
      <c r="G2248" s="1" t="s">
        <v>4276</v>
      </c>
      <c r="H2248" s="27" t="str">
        <f>_xlfn.XLOOKUP(B2248,[2]CALCULATION!$B:$B,[2]CALCULATION!$H:$H,"")</f>
        <v>HUAWEI</v>
      </c>
      <c r="I2248" s="26">
        <v>0</v>
      </c>
      <c r="J2248" s="26">
        <v>0</v>
      </c>
      <c r="K2248" s="26">
        <v>0</v>
      </c>
      <c r="L2248" s="26">
        <v>0</v>
      </c>
      <c r="M2248" s="26">
        <v>0</v>
      </c>
      <c r="N2248" s="26">
        <v>0</v>
      </c>
      <c r="O2248" s="26">
        <v>0</v>
      </c>
      <c r="P2248" s="114" t="s">
        <v>6364</v>
      </c>
      <c r="Q2248" s="42" t="s">
        <v>5538</v>
      </c>
      <c r="R2248" s="42"/>
      <c r="S2248" s="41" t="str" cm="1">
        <f t="array" ref="S2248">IFERROR(_xlfn.IFS(
U2248="MPR ISSUE","PDH",
U2248="BSS Hardware Issue","BSS",
U2248="Sites strategiques, MLL, Pylone, etc.","ENVTECH",
U2248="AKTIVCO DEFAUT GE &amp; POWER Cabinet","AKTIVCO",
U2248="AKTIVCO Coupure ENEO &amp; Baisse de tension","AKTIVCO GRID ONLY",
U2248="Coupure ENEO &amp; Baisse de tension","IHS GRID ONLY",
U2248="Defaut GE &amp; POWER Cabinet","IHS",
U2248="Sharing","Partners",
U2248="Sites strategiques &amp; DataCenter","SST &amp; DC",
U2248="Exclu","Exclu",
U2248="SAT","SAT",
U2248="SPARE-ISSUE","SPARE-ISSUE",
U2248="Fiber CAmtel","TRANS_FO_CAMTEL",
U2248="Fiber AOF","Fiber AOF",
U2248="Projet OCM (HUAWEI)","TRAVAUX-HUAWEI",
U2248="Projet OCM (NOKIA)","TRAVAUX-NOKIA",
U2248="ACCESS-ISSUE","ACCESS-ISSUE",
U2248="Projet OCM (ZTE, NOKIA, autres projets)","TRAVAUX OCM",
U2248="No root CAuse","No root cause",
U2248="ODU HS","PDH",
U2248="IP &amp; VLAN","PDH",
U2248="Warehouse HUAWEI","SPARE-ISSUE",
U2248="SPARE-HS","SPARE-ISSUE",
U2248="Power Telco","BSS",U2248="no impacts","no impacts"
),"")</f>
        <v>No root cause</v>
      </c>
      <c r="T2248" s="41" t="str" cm="1">
        <f t="array" ref="T2248">IFERROR(_xlfn.IFS(
U2248="MPR ISSUE","TX ISSUE",
U2248="BSS Hardware Issue","RAN ISSUE",
U2248="Sites strategiques, MLL, Pylone, etc.","ENVTECH",
U2248="AKTIVCO DEFAUT GE &amp; POWER Cabinet","POWER ISSUE",
U2248="AKTIVCO Coupure ENEO &amp; Baisse de tension","POWER ISSUE",
U2248="Coupure ENEO &amp; Baisse de tension","POWER ISSUE",
U2248="Defaut GE &amp; POWER Cabinet","POWER ISSUE",
U2248="Sharing","POWER ISSUE",
U2248="Sites strategiques &amp; DataCenter","POWER ISSUE",
U2248="Exclu","Exclu",
U2248="SAT","TX ISSUE",
U2248="SPARE-ISSUE","SPARE-ISSUE",
U2248="Fiber CAmtel","TX ISSUE",
U2248="Fiber AOF","TX ISSUE",
U2248="Projet OCM (HUAWEI)","TRAVAUX-HUAWEI",
U2248="Projet OCM (NOKIA)","TRAVAUX -NOKIA",
U2248="ACCESS-ISSUE","ACCESS-ISSUE",
U2248="Projet OCM (ZTE, NOKIA, autres projets)","TRAVAUX OCM",
U2248="No root CAuse","No root cause",
U2248="ODU HS","TX ISSUE",
U2248="IP &amp; VLAN","TX ISSUE",
U2248="Warehouse HUAWEI","SPARE-ISSUE",
U2248="SPARE-HS","SPARE-ISSUE",
U2248="Power Telco","RAN ISSUE",U2248="no impacts","no impacts"
),"")</f>
        <v>No root cause</v>
      </c>
      <c r="U2248" s="68" t="s">
        <v>5691</v>
      </c>
      <c r="V2248" s="41" t="str" cm="1">
        <f t="array" ref="V2248">IFERROR(_xlfn.IFS(
U2248="MPR ISSUE","ACTIVE",
U2248="BSS Hardware Issue","ACTIVE",
U2248="Sites strategiques, MLL, Pylone, etc.","PASSIVE",
U2248="AKTIVCO DEFAUT GE &amp; POWER Cabinet","PASSIVE",
U2248="AKTIVCO Coupure ENEO &amp; Baisse de tension","PASSIVE",
U2248="Coupure ENEO &amp; Baisse de tension","PASSIVE",
U2248="Defaut GE &amp; POWER Cabinet","PASSIVE",
U2248="Sharing","PASSIVE",
U2248="Sites strategiques &amp; DataCenter","PASSIVE",
U2248="Exclu","Exclu",
U2248="SAT","ACTIVE",
U2248="SPARE-ISSUE","SPARE-ISSUE",
U2248="Fiber CAmtel","ACTIVE",
U2248="Fiber AOF","ACTIVE",
U2248="Projet OCM (HUAWEI)","PLANNED WORKS",
U2248="Projet OCM (NOKIA)","PLANNED WORKS",
U2248="ACCESS-ISSUE","ACCESS-ISSUE",
U2248="Projet OCM (ZTE, NOKIA, autres projets)","PLANNED WORKS",
U2248="No root CAuse","No root cause",
U2248="ODU HS","ACTIVE",
U2248="IP &amp; VLAN","ACTIVE",
U2248="Warehouse HUAWEI","SPARE-ISSUE",
U2248="SPARE-HS","SPARE-ISSUE",
U2248="Power Telco","ACTIVE", U2248="no impacts","no impacts"
),"")</f>
        <v>No root cause</v>
      </c>
      <c r="W2248" s="113"/>
      <c r="X2248" s="113"/>
      <c r="Y2248" s="113"/>
      <c r="Z2248" s="113"/>
      <c r="AA2248" s="113"/>
      <c r="AB2248" s="17" t="s">
        <v>5465</v>
      </c>
      <c r="AC2248" s="17" t="str">
        <f>_xlfn.XLOOKUP(B2248,'INCIDENT-04-27-2026'!E:E,'INCIDENT-04-27-2026'!F:F,"")</f>
        <v/>
      </c>
      <c r="AD2248" s="9"/>
      <c r="AE2248" s="7" t="s">
        <v>5465</v>
      </c>
      <c r="AF2248" s="6" t="str">
        <f>_xlfn.XLOOKUP(B2248,'[13]Input_27-04'!$B:$B,'[13]Input_27-04'!$M:$M,"")</f>
        <v/>
      </c>
      <c r="AG2248" s="7"/>
      <c r="AH2248" s="3"/>
      <c r="AI2248" s="18" t="str">
        <f>_xlfn.XLOOKUP(B2248,'[3]Cells Huawei 27042026 10h'!$B:$B,'[3]Cells Huawei 27042026 10h'!$T:$T,"")</f>
        <v/>
      </c>
      <c r="AJ2248" s="18" t="str">
        <f>_xlfn.XLOOKUP(B2248,'[3]Cells Huawei 27042026 15h'!$B:$B,'[3]Cells Huawei 27042026 15h'!$T:$T,"")</f>
        <v/>
      </c>
      <c r="AK2248" s="18" t="str">
        <f>_xlfn.XLOOKUP(B2248,'[4]cells down 27042026 11h28'!$B:$B,'[4]cells down 27042026 11h28'!$R:$R,"")</f>
        <v/>
      </c>
      <c r="AL2248" s="18" t="str">
        <f>_xlfn.XLOOKUP(B2248,'[4]cells down 27042026 18h01'!$B:$B,'[4]cells down 27042026 18h01'!$R:$R,"")</f>
        <v/>
      </c>
      <c r="AM2248" s="18" t="str">
        <f>_xlfn.XLOOKUP(B2248,'[5]cell downs 27042026 11h'!$B:$B,'[5]cell downs 27042026 11h'!$R:$R,"")</f>
        <v/>
      </c>
      <c r="AN2248" s="18" t="str">
        <f>_xlfn.XLOOKUP(B2248,'[5]cell downs 27042026 17h40'!$B:$B,'[5]cell downs 27042026 17h40'!$R:$R,"")</f>
        <v/>
      </c>
      <c r="AO2248" s="18" t="str">
        <f>_xlfn.XLOOKUP(B2248,'[6]ALL SITES DOWN'!$D:$D,'[6]ALL SITES DOWN'!$J:$J,"")</f>
        <v/>
      </c>
      <c r="AP2248" s="18" t="str">
        <f>_xlfn.XLOOKUP(B2248,'[7]ALL SITES DOWN'!$D:$D,'[7]ALL SITES DOWN'!$J:$J,"")</f>
        <v/>
      </c>
      <c r="AQ2248" s="9" t="str">
        <f>_xlfn.XLOOKUP(B2248,[8]sheet1!$AC:$AC,[8]sheet1!$AF:$AF,"")</f>
        <v/>
      </c>
      <c r="AR2248" s="14"/>
      <c r="AS2248" s="14" t="s">
        <v>5465</v>
      </c>
      <c r="AT2248" s="14" t="str">
        <f>_xlfn.XLOOKUP(B2248,'[9]cell downs 18042026 17h'!$B:$B,'[9]cell downs 18042026 17h'!$B:$B,"")</f>
        <v/>
      </c>
      <c r="AU2248" s="14" t="str">
        <f>_xlfn.XLOOKUP(B2248,'[10]Cells Huawei 19042026 15h'!$B:$B,'[10]Cells Huawei 19042026 15h'!$B:$B,"")</f>
        <v/>
      </c>
      <c r="AV2248" s="9" t="str">
        <f>_xlfn.XLOOKUP(B2248,'[11]cells down 19042026 9H40'!$B:$B,'[11]cells down 19042026 9H40'!$B:$B,"")</f>
        <v/>
      </c>
    </row>
    <row r="2249" spans="1:48" hidden="1" x14ac:dyDescent="0.3">
      <c r="A2249" s="1" t="s">
        <v>4279</v>
      </c>
      <c r="B2249" s="8" t="s">
        <v>4280</v>
      </c>
      <c r="C2249" s="3" t="str">
        <f>_xlfn.XLOOKUP(B2249,'[1]daily break down'!$D:$D,'[1]daily break down'!$E:$E,"")</f>
        <v>ADAMAOUA</v>
      </c>
      <c r="D2249" s="1" t="s">
        <v>11</v>
      </c>
      <c r="E2249" s="1" t="s">
        <v>12</v>
      </c>
      <c r="F2249" s="3" t="s">
        <v>90</v>
      </c>
      <c r="G2249" s="1" t="s">
        <v>4249</v>
      </c>
      <c r="H2249" s="27" t="str">
        <f>_xlfn.XLOOKUP(B2249,[2]CALCULATION!$B:$B,[2]CALCULATION!$H:$H,"")</f>
        <v>HUAWEI</v>
      </c>
      <c r="I2249" s="26">
        <v>0</v>
      </c>
      <c r="J2249" s="26">
        <v>8.9175391586979543E-5</v>
      </c>
      <c r="K2249" s="26">
        <v>1.2912596701794635E-2</v>
      </c>
      <c r="L2249" s="26">
        <v>0</v>
      </c>
      <c r="M2249" s="26">
        <v>0</v>
      </c>
      <c r="N2249" s="26">
        <v>0</v>
      </c>
      <c r="O2249" s="26">
        <v>0</v>
      </c>
      <c r="P2249" s="114" t="s">
        <v>6364</v>
      </c>
      <c r="Q2249" s="42" t="s">
        <v>5538</v>
      </c>
      <c r="R2249" s="42"/>
      <c r="S2249" s="41" t="str" cm="1">
        <f t="array" ref="S2249">IFERROR(_xlfn.IFS(
U2249="MPR ISSUE","PDH",
U2249="BSS Hardware Issue","BSS",
U2249="Sites strategiques, MLL, Pylone, etc.","ENVTECH",
U2249="AKTIVCO DEFAUT GE &amp; POWER Cabinet","AKTIVCO",
U2249="AKTIVCO Coupure ENEO &amp; Baisse de tension","AKTIVCO GRID ONLY",
U2249="Coupure ENEO &amp; Baisse de tension","IHS GRID ONLY",
U2249="Defaut GE &amp; POWER Cabinet","IHS",
U2249="Sharing","Partners",
U2249="Sites strategiques &amp; DataCenter","SST &amp; DC",
U2249="Exclu","Exclu",
U2249="SAT","SAT",
U2249="SPARE-ISSUE","SPARE-ISSUE",
U2249="Fiber CAmtel","TRANS_FO_CAMTEL",
U2249="Fiber AOF","Fiber AOF",
U2249="Projet OCM (HUAWEI)","TRAVAUX-HUAWEI",
U2249="Projet OCM (NOKIA)","TRAVAUX-NOKIA",
U2249="ACCESS-ISSUE","ACCESS-ISSUE",
U2249="Projet OCM (ZTE, NOKIA, autres projets)","TRAVAUX OCM",
U2249="No root CAuse","No root cause",
U2249="ODU HS","PDH",
U2249="IP &amp; VLAN","PDH",
U2249="Warehouse HUAWEI","SPARE-ISSUE",
U2249="SPARE-HS","SPARE-ISSUE",
U2249="Power Telco","BSS",U2249="no impacts","no impacts"
),"")</f>
        <v>No root cause</v>
      </c>
      <c r="T2249" s="41" t="str" cm="1">
        <f t="array" ref="T2249">IFERROR(_xlfn.IFS(
U2249="MPR ISSUE","TX ISSUE",
U2249="BSS Hardware Issue","RAN ISSUE",
U2249="Sites strategiques, MLL, Pylone, etc.","ENVTECH",
U2249="AKTIVCO DEFAUT GE &amp; POWER Cabinet","POWER ISSUE",
U2249="AKTIVCO Coupure ENEO &amp; Baisse de tension","POWER ISSUE",
U2249="Coupure ENEO &amp; Baisse de tension","POWER ISSUE",
U2249="Defaut GE &amp; POWER Cabinet","POWER ISSUE",
U2249="Sharing","POWER ISSUE",
U2249="Sites strategiques &amp; DataCenter","POWER ISSUE",
U2249="Exclu","Exclu",
U2249="SAT","TX ISSUE",
U2249="SPARE-ISSUE","SPARE-ISSUE",
U2249="Fiber CAmtel","TX ISSUE",
U2249="Fiber AOF","TX ISSUE",
U2249="Projet OCM (HUAWEI)","TRAVAUX-HUAWEI",
U2249="Projet OCM (NOKIA)","TRAVAUX -NOKIA",
U2249="ACCESS-ISSUE","ACCESS-ISSUE",
U2249="Projet OCM (ZTE, NOKIA, autres projets)","TRAVAUX OCM",
U2249="No root CAuse","No root cause",
U2249="ODU HS","TX ISSUE",
U2249="IP &amp; VLAN","TX ISSUE",
U2249="Warehouse HUAWEI","SPARE-ISSUE",
U2249="SPARE-HS","SPARE-ISSUE",
U2249="Power Telco","RAN ISSUE",U2249="no impacts","no impacts"
),"")</f>
        <v>No root cause</v>
      </c>
      <c r="U2249" s="68" t="s">
        <v>5691</v>
      </c>
      <c r="V2249" s="41" t="str" cm="1">
        <f t="array" ref="V2249">IFERROR(_xlfn.IFS(
U2249="MPR ISSUE","ACTIVE",
U2249="BSS Hardware Issue","ACTIVE",
U2249="Sites strategiques, MLL, Pylone, etc.","PASSIVE",
U2249="AKTIVCO DEFAUT GE &amp; POWER Cabinet","PASSIVE",
U2249="AKTIVCO Coupure ENEO &amp; Baisse de tension","PASSIVE",
U2249="Coupure ENEO &amp; Baisse de tension","PASSIVE",
U2249="Defaut GE &amp; POWER Cabinet","PASSIVE",
U2249="Sharing","PASSIVE",
U2249="Sites strategiques &amp; DataCenter","PASSIVE",
U2249="Exclu","Exclu",
U2249="SAT","ACTIVE",
U2249="SPARE-ISSUE","SPARE-ISSUE",
U2249="Fiber CAmtel","ACTIVE",
U2249="Fiber AOF","ACTIVE",
U2249="Projet OCM (HUAWEI)","PLANNED WORKS",
U2249="Projet OCM (NOKIA)","PLANNED WORKS",
U2249="ACCESS-ISSUE","ACCESS-ISSUE",
U2249="Projet OCM (ZTE, NOKIA, autres projets)","PLANNED WORKS",
U2249="No root CAuse","No root cause",
U2249="ODU HS","ACTIVE",
U2249="IP &amp; VLAN","ACTIVE",
U2249="Warehouse HUAWEI","SPARE-ISSUE",
U2249="SPARE-HS","SPARE-ISSUE",
U2249="Power Telco","ACTIVE", U2249="no impacts","no impacts"
),"")</f>
        <v>No root cause</v>
      </c>
      <c r="W2249" s="113"/>
      <c r="X2249" s="113"/>
      <c r="Y2249" s="113"/>
      <c r="Z2249" s="113"/>
      <c r="AA2249" s="113"/>
      <c r="AB2249" s="17" t="s">
        <v>5465</v>
      </c>
      <c r="AC2249" s="17" t="str">
        <f>_xlfn.XLOOKUP(B2249,'INCIDENT-04-27-2026'!E:E,'INCIDENT-04-27-2026'!F:F,"")</f>
        <v/>
      </c>
      <c r="AD2249" s="9"/>
      <c r="AE2249" s="7" t="s">
        <v>5465</v>
      </c>
      <c r="AF2249" s="6" t="str">
        <f>_xlfn.XLOOKUP(B2249,'[13]Input_27-04'!$B:$B,'[13]Input_27-04'!$M:$M,"")</f>
        <v/>
      </c>
      <c r="AG2249" s="7"/>
      <c r="AH2249" s="3"/>
      <c r="AI2249" s="18" t="str">
        <f>_xlfn.XLOOKUP(B2249,'[3]Cells Huawei 27042026 10h'!$B:$B,'[3]Cells Huawei 27042026 10h'!$T:$T,"")</f>
        <v/>
      </c>
      <c r="AJ2249" s="18" t="str">
        <f>_xlfn.XLOOKUP(B2249,'[3]Cells Huawei 27042026 15h'!$B:$B,'[3]Cells Huawei 27042026 15h'!$T:$T,"")</f>
        <v/>
      </c>
      <c r="AK2249" s="18" t="str">
        <f>_xlfn.XLOOKUP(B2249,'[4]cells down 27042026 11h28'!$B:$B,'[4]cells down 27042026 11h28'!$R:$R,"")</f>
        <v/>
      </c>
      <c r="AL2249" s="18" t="str">
        <f>_xlfn.XLOOKUP(B2249,'[4]cells down 27042026 18h01'!$B:$B,'[4]cells down 27042026 18h01'!$R:$R,"")</f>
        <v/>
      </c>
      <c r="AM2249" s="18" t="str">
        <f>_xlfn.XLOOKUP(B2249,'[5]cell downs 27042026 11h'!$B:$B,'[5]cell downs 27042026 11h'!$R:$R,"")</f>
        <v/>
      </c>
      <c r="AN2249" s="18" t="str">
        <f>_xlfn.XLOOKUP(B2249,'[5]cell downs 27042026 17h40'!$B:$B,'[5]cell downs 27042026 17h40'!$R:$R,"")</f>
        <v/>
      </c>
      <c r="AO2249" s="18" t="str">
        <f>_xlfn.XLOOKUP(B2249,'[6]ALL SITES DOWN'!$D:$D,'[6]ALL SITES DOWN'!$J:$J,"")</f>
        <v/>
      </c>
      <c r="AP2249" s="18" t="str">
        <f>_xlfn.XLOOKUP(B2249,'[7]ALL SITES DOWN'!$D:$D,'[7]ALL SITES DOWN'!$J:$J,"")</f>
        <v/>
      </c>
      <c r="AQ2249" s="9" t="str">
        <f>_xlfn.XLOOKUP(B2249,[8]sheet1!$AC:$AC,[8]sheet1!$AF:$AF,"")</f>
        <v/>
      </c>
      <c r="AR2249" s="14"/>
      <c r="AS2249" s="14" t="s">
        <v>5465</v>
      </c>
      <c r="AT2249" s="14" t="str">
        <f>_xlfn.XLOOKUP(B2249,'[9]cell downs 18042026 17h'!$B:$B,'[9]cell downs 18042026 17h'!$B:$B,"")</f>
        <v/>
      </c>
      <c r="AU2249" s="14" t="str">
        <f>_xlfn.XLOOKUP(B2249,'[10]Cells Huawei 19042026 15h'!$B:$B,'[10]Cells Huawei 19042026 15h'!$B:$B,"")</f>
        <v/>
      </c>
      <c r="AV2249" s="9" t="str">
        <f>_xlfn.XLOOKUP(B2249,'[11]cells down 19042026 9H40'!$B:$B,'[11]cells down 19042026 9H40'!$B:$B,"")</f>
        <v/>
      </c>
    </row>
    <row r="2250" spans="1:48" hidden="1" x14ac:dyDescent="0.3">
      <c r="A2250" s="1" t="s">
        <v>4071</v>
      </c>
      <c r="B2250" s="8" t="s">
        <v>4290</v>
      </c>
      <c r="C2250" s="3" t="str">
        <f>_xlfn.XLOOKUP(B2250,'[1]daily break down'!$D:$D,'[1]daily break down'!$E:$E,"")</f>
        <v>OUEST</v>
      </c>
      <c r="D2250" s="1" t="s">
        <v>11</v>
      </c>
      <c r="E2250" s="1" t="s">
        <v>12</v>
      </c>
      <c r="F2250" s="3" t="s">
        <v>102</v>
      </c>
      <c r="G2250" s="1" t="s">
        <v>4071</v>
      </c>
      <c r="H2250" s="27" t="str">
        <f>_xlfn.XLOOKUP(B2250,[2]CALCULATION!$B:$B,[2]CALCULATION!$H:$H,"")</f>
        <v>HUAWEI</v>
      </c>
      <c r="I2250" s="26">
        <v>0</v>
      </c>
      <c r="J2250" s="26">
        <v>0</v>
      </c>
      <c r="K2250" s="26">
        <v>0</v>
      </c>
      <c r="L2250" s="26">
        <v>0</v>
      </c>
      <c r="M2250" s="26">
        <v>0</v>
      </c>
      <c r="N2250" s="26">
        <v>0</v>
      </c>
      <c r="O2250" s="26">
        <v>0</v>
      </c>
      <c r="P2250" s="114" t="s">
        <v>6364</v>
      </c>
      <c r="Q2250" s="42" t="s">
        <v>5538</v>
      </c>
      <c r="R2250" s="42"/>
      <c r="S2250" s="41" t="str" cm="1">
        <f t="array" ref="S2250">IFERROR(_xlfn.IFS(
U2250="MPR ISSUE","PDH",
U2250="BSS Hardware Issue","BSS",
U2250="Sites strategiques, MLL, Pylone, etc.","ENVTECH",
U2250="AKTIVCO DEFAUT GE &amp; POWER Cabinet","AKTIVCO",
U2250="AKTIVCO Coupure ENEO &amp; Baisse de tension","AKTIVCO GRID ONLY",
U2250="Coupure ENEO &amp; Baisse de tension","IHS GRID ONLY",
U2250="Defaut GE &amp; POWER Cabinet","IHS",
U2250="Sharing","Partners",
U2250="Sites strategiques &amp; DataCenter","SST &amp; DC",
U2250="Exclu","Exclu",
U2250="SAT","SAT",
U2250="SPARE-ISSUE","SPARE-ISSUE",
U2250="Fiber CAmtel","TRANS_FO_CAMTEL",
U2250="Fiber AOF","Fiber AOF",
U2250="Projet OCM (HUAWEI)","TRAVAUX-HUAWEI",
U2250="Projet OCM (NOKIA)","TRAVAUX-NOKIA",
U2250="ACCESS-ISSUE","ACCESS-ISSUE",
U2250="Projet OCM (ZTE, NOKIA, autres projets)","TRAVAUX OCM",
U2250="No root CAuse","No root cause",
U2250="ODU HS","PDH",
U2250="IP &amp; VLAN","PDH",
U2250="Warehouse HUAWEI","SPARE-ISSUE",
U2250="SPARE-HS","SPARE-ISSUE",
U2250="Power Telco","BSS",U2250="no impacts","no impacts"
),"")</f>
        <v>No root cause</v>
      </c>
      <c r="T2250" s="41" t="str" cm="1">
        <f t="array" ref="T2250">IFERROR(_xlfn.IFS(
U2250="MPR ISSUE","TX ISSUE",
U2250="BSS Hardware Issue","RAN ISSUE",
U2250="Sites strategiques, MLL, Pylone, etc.","ENVTECH",
U2250="AKTIVCO DEFAUT GE &amp; POWER Cabinet","POWER ISSUE",
U2250="AKTIVCO Coupure ENEO &amp; Baisse de tension","POWER ISSUE",
U2250="Coupure ENEO &amp; Baisse de tension","POWER ISSUE",
U2250="Defaut GE &amp; POWER Cabinet","POWER ISSUE",
U2250="Sharing","POWER ISSUE",
U2250="Sites strategiques &amp; DataCenter","POWER ISSUE",
U2250="Exclu","Exclu",
U2250="SAT","TX ISSUE",
U2250="SPARE-ISSUE","SPARE-ISSUE",
U2250="Fiber CAmtel","TX ISSUE",
U2250="Fiber AOF","TX ISSUE",
U2250="Projet OCM (HUAWEI)","TRAVAUX-HUAWEI",
U2250="Projet OCM (NOKIA)","TRAVAUX -NOKIA",
U2250="ACCESS-ISSUE","ACCESS-ISSUE",
U2250="Projet OCM (ZTE, NOKIA, autres projets)","TRAVAUX OCM",
U2250="No root CAuse","No root cause",
U2250="ODU HS","TX ISSUE",
U2250="IP &amp; VLAN","TX ISSUE",
U2250="Warehouse HUAWEI","SPARE-ISSUE",
U2250="SPARE-HS","SPARE-ISSUE",
U2250="Power Telco","RAN ISSUE",U2250="no impacts","no impacts"
),"")</f>
        <v>No root cause</v>
      </c>
      <c r="U2250" s="68" t="s">
        <v>5691</v>
      </c>
      <c r="V2250" s="41" t="str" cm="1">
        <f t="array" ref="V2250">IFERROR(_xlfn.IFS(
U2250="MPR ISSUE","ACTIVE",
U2250="BSS Hardware Issue","ACTIVE",
U2250="Sites strategiques, MLL, Pylone, etc.","PASSIVE",
U2250="AKTIVCO DEFAUT GE &amp; POWER Cabinet","PASSIVE",
U2250="AKTIVCO Coupure ENEO &amp; Baisse de tension","PASSIVE",
U2250="Coupure ENEO &amp; Baisse de tension","PASSIVE",
U2250="Defaut GE &amp; POWER Cabinet","PASSIVE",
U2250="Sharing","PASSIVE",
U2250="Sites strategiques &amp; DataCenter","PASSIVE",
U2250="Exclu","Exclu",
U2250="SAT","ACTIVE",
U2250="SPARE-ISSUE","SPARE-ISSUE",
U2250="Fiber CAmtel","ACTIVE",
U2250="Fiber AOF","ACTIVE",
U2250="Projet OCM (HUAWEI)","PLANNED WORKS",
U2250="Projet OCM (NOKIA)","PLANNED WORKS",
U2250="ACCESS-ISSUE","ACCESS-ISSUE",
U2250="Projet OCM (ZTE, NOKIA, autres projets)","PLANNED WORKS",
U2250="No root CAuse","No root cause",
U2250="ODU HS","ACTIVE",
U2250="IP &amp; VLAN","ACTIVE",
U2250="Warehouse HUAWEI","SPARE-ISSUE",
U2250="SPARE-HS","SPARE-ISSUE",
U2250="Power Telco","ACTIVE", U2250="no impacts","no impacts"
),"")</f>
        <v>No root cause</v>
      </c>
      <c r="W2250" s="113"/>
      <c r="X2250" s="113"/>
      <c r="Y2250" s="113"/>
      <c r="Z2250" s="113"/>
      <c r="AA2250" s="113"/>
      <c r="AB2250" s="17" t="s">
        <v>5465</v>
      </c>
      <c r="AC2250" s="17" t="str">
        <f>_xlfn.XLOOKUP(B2250,'INCIDENT-04-27-2026'!E:E,'INCIDENT-04-27-2026'!F:F,"")</f>
        <v/>
      </c>
      <c r="AD2250" s="9"/>
      <c r="AE2250" s="7" t="s">
        <v>5465</v>
      </c>
      <c r="AF2250" s="6" t="str">
        <f>_xlfn.XLOOKUP(B2250,'[13]Input_27-04'!$B:$B,'[13]Input_27-04'!$M:$M,"")</f>
        <v/>
      </c>
      <c r="AG2250" s="7"/>
      <c r="AH2250" s="3"/>
      <c r="AI2250" s="18" t="str">
        <f>_xlfn.XLOOKUP(B2250,'[3]Cells Huawei 27042026 10h'!$B:$B,'[3]Cells Huawei 27042026 10h'!$T:$T,"")</f>
        <v/>
      </c>
      <c r="AJ2250" s="18" t="str">
        <f>_xlfn.XLOOKUP(B2250,'[3]Cells Huawei 27042026 15h'!$B:$B,'[3]Cells Huawei 27042026 15h'!$T:$T,"")</f>
        <v/>
      </c>
      <c r="AK2250" s="18" t="str">
        <f>_xlfn.XLOOKUP(B2250,'[4]cells down 27042026 11h28'!$B:$B,'[4]cells down 27042026 11h28'!$R:$R,"")</f>
        <v/>
      </c>
      <c r="AL2250" s="18" t="str">
        <f>_xlfn.XLOOKUP(B2250,'[4]cells down 27042026 18h01'!$B:$B,'[4]cells down 27042026 18h01'!$R:$R,"")</f>
        <v/>
      </c>
      <c r="AM2250" s="18" t="str">
        <f>_xlfn.XLOOKUP(B2250,'[5]cell downs 27042026 11h'!$B:$B,'[5]cell downs 27042026 11h'!$R:$R,"")</f>
        <v/>
      </c>
      <c r="AN2250" s="18" t="str">
        <f>_xlfn.XLOOKUP(B2250,'[5]cell downs 27042026 17h40'!$B:$B,'[5]cell downs 27042026 17h40'!$R:$R,"")</f>
        <v/>
      </c>
      <c r="AO2250" s="18" t="str">
        <f>_xlfn.XLOOKUP(B2250,'[6]ALL SITES DOWN'!$D:$D,'[6]ALL SITES DOWN'!$J:$J,"")</f>
        <v/>
      </c>
      <c r="AP2250" s="18" t="str">
        <f>_xlfn.XLOOKUP(B2250,'[7]ALL SITES DOWN'!$D:$D,'[7]ALL SITES DOWN'!$J:$J,"")</f>
        <v/>
      </c>
      <c r="AQ2250" s="9" t="str">
        <f>_xlfn.XLOOKUP(B2250,[8]sheet1!$AC:$AC,[8]sheet1!$AF:$AF,"")</f>
        <v/>
      </c>
      <c r="AR2250" s="14"/>
      <c r="AS2250" s="14" t="s">
        <v>5465</v>
      </c>
      <c r="AT2250" s="14" t="str">
        <f>_xlfn.XLOOKUP(B2250,'[9]cell downs 18042026 17h'!$B:$B,'[9]cell downs 18042026 17h'!$B:$B,"")</f>
        <v/>
      </c>
      <c r="AU2250" s="14" t="str">
        <f>_xlfn.XLOOKUP(B2250,'[10]Cells Huawei 19042026 15h'!$B:$B,'[10]Cells Huawei 19042026 15h'!$B:$B,"")</f>
        <v/>
      </c>
      <c r="AV2250" s="9" t="str">
        <f>_xlfn.XLOOKUP(B2250,'[11]cells down 19042026 9H40'!$B:$B,'[11]cells down 19042026 9H40'!$B:$B,"")</f>
        <v/>
      </c>
    </row>
    <row r="2251" spans="1:48" hidden="1" x14ac:dyDescent="0.3">
      <c r="A2251" s="1" t="s">
        <v>4293</v>
      </c>
      <c r="B2251" s="8" t="s">
        <v>4294</v>
      </c>
      <c r="C2251" s="3" t="str">
        <f>_xlfn.XLOOKUP(B2251,'[1]daily break down'!$D:$D,'[1]daily break down'!$E:$E,"")</f>
        <v>OUEST</v>
      </c>
      <c r="D2251" s="1" t="s">
        <v>11</v>
      </c>
      <c r="E2251" s="1" t="s">
        <v>12</v>
      </c>
      <c r="F2251" s="3" t="s">
        <v>102</v>
      </c>
      <c r="G2251" s="1" t="s">
        <v>4295</v>
      </c>
      <c r="H2251" s="27" t="str">
        <f>_xlfn.XLOOKUP(B2251,[2]CALCULATION!$B:$B,[2]CALCULATION!$H:$H,"")</f>
        <v>HUAWEI</v>
      </c>
      <c r="I2251" s="26">
        <v>0</v>
      </c>
      <c r="J2251" s="26">
        <v>0</v>
      </c>
      <c r="K2251" s="26">
        <v>0</v>
      </c>
      <c r="L2251" s="26">
        <v>0</v>
      </c>
      <c r="M2251" s="26">
        <v>0</v>
      </c>
      <c r="N2251" s="26">
        <v>0</v>
      </c>
      <c r="O2251" s="26">
        <v>0</v>
      </c>
      <c r="P2251" s="114" t="s">
        <v>6364</v>
      </c>
      <c r="Q2251" s="42" t="s">
        <v>5538</v>
      </c>
      <c r="R2251" s="42"/>
      <c r="S2251" s="41" t="str" cm="1">
        <f t="array" ref="S2251">IFERROR(_xlfn.IFS(
U2251="MPR ISSUE","PDH",
U2251="BSS Hardware Issue","BSS",
U2251="Sites strategiques, MLL, Pylone, etc.","ENVTECH",
U2251="AKTIVCO DEFAUT GE &amp; POWER Cabinet","AKTIVCO",
U2251="AKTIVCO Coupure ENEO &amp; Baisse de tension","AKTIVCO GRID ONLY",
U2251="Coupure ENEO &amp; Baisse de tension","IHS GRID ONLY",
U2251="Defaut GE &amp; POWER Cabinet","IHS",
U2251="Sharing","Partners",
U2251="Sites strategiques &amp; DataCenter","SST &amp; DC",
U2251="Exclu","Exclu",
U2251="SAT","SAT",
U2251="SPARE-ISSUE","SPARE-ISSUE",
U2251="Fiber CAmtel","TRANS_FO_CAMTEL",
U2251="Fiber AOF","Fiber AOF",
U2251="Projet OCM (HUAWEI)","TRAVAUX-HUAWEI",
U2251="Projet OCM (NOKIA)","TRAVAUX-NOKIA",
U2251="ACCESS-ISSUE","ACCESS-ISSUE",
U2251="Projet OCM (ZTE, NOKIA, autres projets)","TRAVAUX OCM",
U2251="No root CAuse","No root cause",
U2251="ODU HS","PDH",
U2251="IP &amp; VLAN","PDH",
U2251="Warehouse HUAWEI","SPARE-ISSUE",
U2251="SPARE-HS","SPARE-ISSUE",
U2251="Power Telco","BSS",U2251="no impacts","no impacts"
),"")</f>
        <v>No root cause</v>
      </c>
      <c r="T2251" s="41" t="str" cm="1">
        <f t="array" ref="T2251">IFERROR(_xlfn.IFS(
U2251="MPR ISSUE","TX ISSUE",
U2251="BSS Hardware Issue","RAN ISSUE",
U2251="Sites strategiques, MLL, Pylone, etc.","ENVTECH",
U2251="AKTIVCO DEFAUT GE &amp; POWER Cabinet","POWER ISSUE",
U2251="AKTIVCO Coupure ENEO &amp; Baisse de tension","POWER ISSUE",
U2251="Coupure ENEO &amp; Baisse de tension","POWER ISSUE",
U2251="Defaut GE &amp; POWER Cabinet","POWER ISSUE",
U2251="Sharing","POWER ISSUE",
U2251="Sites strategiques &amp; DataCenter","POWER ISSUE",
U2251="Exclu","Exclu",
U2251="SAT","TX ISSUE",
U2251="SPARE-ISSUE","SPARE-ISSUE",
U2251="Fiber CAmtel","TX ISSUE",
U2251="Fiber AOF","TX ISSUE",
U2251="Projet OCM (HUAWEI)","TRAVAUX-HUAWEI",
U2251="Projet OCM (NOKIA)","TRAVAUX -NOKIA",
U2251="ACCESS-ISSUE","ACCESS-ISSUE",
U2251="Projet OCM (ZTE, NOKIA, autres projets)","TRAVAUX OCM",
U2251="No root CAuse","No root cause",
U2251="ODU HS","TX ISSUE",
U2251="IP &amp; VLAN","TX ISSUE",
U2251="Warehouse HUAWEI","SPARE-ISSUE",
U2251="SPARE-HS","SPARE-ISSUE",
U2251="Power Telco","RAN ISSUE",U2251="no impacts","no impacts"
),"")</f>
        <v>No root cause</v>
      </c>
      <c r="U2251" s="68" t="s">
        <v>5691</v>
      </c>
      <c r="V2251" s="41" t="str" cm="1">
        <f t="array" ref="V2251">IFERROR(_xlfn.IFS(
U2251="MPR ISSUE","ACTIVE",
U2251="BSS Hardware Issue","ACTIVE",
U2251="Sites strategiques, MLL, Pylone, etc.","PASSIVE",
U2251="AKTIVCO DEFAUT GE &amp; POWER Cabinet","PASSIVE",
U2251="AKTIVCO Coupure ENEO &amp; Baisse de tension","PASSIVE",
U2251="Coupure ENEO &amp; Baisse de tension","PASSIVE",
U2251="Defaut GE &amp; POWER Cabinet","PASSIVE",
U2251="Sharing","PASSIVE",
U2251="Sites strategiques &amp; DataCenter","PASSIVE",
U2251="Exclu","Exclu",
U2251="SAT","ACTIVE",
U2251="SPARE-ISSUE","SPARE-ISSUE",
U2251="Fiber CAmtel","ACTIVE",
U2251="Fiber AOF","ACTIVE",
U2251="Projet OCM (HUAWEI)","PLANNED WORKS",
U2251="Projet OCM (NOKIA)","PLANNED WORKS",
U2251="ACCESS-ISSUE","ACCESS-ISSUE",
U2251="Projet OCM (ZTE, NOKIA, autres projets)","PLANNED WORKS",
U2251="No root CAuse","No root cause",
U2251="ODU HS","ACTIVE",
U2251="IP &amp; VLAN","ACTIVE",
U2251="Warehouse HUAWEI","SPARE-ISSUE",
U2251="SPARE-HS","SPARE-ISSUE",
U2251="Power Telco","ACTIVE", U2251="no impacts","no impacts"
),"")</f>
        <v>No root cause</v>
      </c>
      <c r="W2251" s="113"/>
      <c r="X2251" s="113"/>
      <c r="Y2251" s="113"/>
      <c r="Z2251" s="113"/>
      <c r="AA2251" s="113"/>
      <c r="AB2251" s="17" t="s">
        <v>5465</v>
      </c>
      <c r="AC2251" s="17" t="str">
        <f>_xlfn.XLOOKUP(B2251,'INCIDENT-04-27-2026'!E:E,'INCIDENT-04-27-2026'!F:F,"")</f>
        <v/>
      </c>
      <c r="AD2251" s="9"/>
      <c r="AE2251" s="7" t="s">
        <v>5465</v>
      </c>
      <c r="AF2251" s="6" t="str">
        <f>_xlfn.XLOOKUP(B2251,'[13]Input_27-04'!$B:$B,'[13]Input_27-04'!$M:$M,"")</f>
        <v/>
      </c>
      <c r="AG2251" s="7"/>
      <c r="AH2251" s="3"/>
      <c r="AI2251" s="18" t="str">
        <f>_xlfn.XLOOKUP(B2251,'[3]Cells Huawei 27042026 10h'!$B:$B,'[3]Cells Huawei 27042026 10h'!$T:$T,"")</f>
        <v/>
      </c>
      <c r="AJ2251" s="18" t="str">
        <f>_xlfn.XLOOKUP(B2251,'[3]Cells Huawei 27042026 15h'!$B:$B,'[3]Cells Huawei 27042026 15h'!$T:$T,"")</f>
        <v/>
      </c>
      <c r="AK2251" s="18" t="str">
        <f>_xlfn.XLOOKUP(B2251,'[4]cells down 27042026 11h28'!$B:$B,'[4]cells down 27042026 11h28'!$R:$R,"")</f>
        <v/>
      </c>
      <c r="AL2251" s="18" t="str">
        <f>_xlfn.XLOOKUP(B2251,'[4]cells down 27042026 18h01'!$B:$B,'[4]cells down 27042026 18h01'!$R:$R,"")</f>
        <v/>
      </c>
      <c r="AM2251" s="18" t="str">
        <f>_xlfn.XLOOKUP(B2251,'[5]cell downs 27042026 11h'!$B:$B,'[5]cell downs 27042026 11h'!$R:$R,"")</f>
        <v/>
      </c>
      <c r="AN2251" s="18" t="str">
        <f>_xlfn.XLOOKUP(B2251,'[5]cell downs 27042026 17h40'!$B:$B,'[5]cell downs 27042026 17h40'!$R:$R,"")</f>
        <v/>
      </c>
      <c r="AO2251" s="18" t="str">
        <f>_xlfn.XLOOKUP(B2251,'[6]ALL SITES DOWN'!$D:$D,'[6]ALL SITES DOWN'!$J:$J,"")</f>
        <v/>
      </c>
      <c r="AP2251" s="18" t="str">
        <f>_xlfn.XLOOKUP(B2251,'[7]ALL SITES DOWN'!$D:$D,'[7]ALL SITES DOWN'!$J:$J,"")</f>
        <v/>
      </c>
      <c r="AQ2251" s="9" t="str">
        <f>_xlfn.XLOOKUP(B2251,[8]sheet1!$AC:$AC,[8]sheet1!$AF:$AF,"")</f>
        <v/>
      </c>
      <c r="AR2251" s="14"/>
      <c r="AS2251" s="14" t="s">
        <v>5465</v>
      </c>
      <c r="AT2251" s="14" t="str">
        <f>_xlfn.XLOOKUP(B2251,'[9]cell downs 18042026 17h'!$B:$B,'[9]cell downs 18042026 17h'!$B:$B,"")</f>
        <v/>
      </c>
      <c r="AU2251" s="14" t="str">
        <f>_xlfn.XLOOKUP(B2251,'[10]Cells Huawei 19042026 15h'!$B:$B,'[10]Cells Huawei 19042026 15h'!$B:$B,"")</f>
        <v/>
      </c>
      <c r="AV2251" s="9" t="str">
        <f>_xlfn.XLOOKUP(B2251,'[11]cells down 19042026 9H40'!$B:$B,'[11]cells down 19042026 9H40'!$B:$B,"")</f>
        <v/>
      </c>
    </row>
    <row r="2252" spans="1:48" hidden="1" x14ac:dyDescent="0.3">
      <c r="A2252" s="1" t="s">
        <v>4296</v>
      </c>
      <c r="B2252" s="8" t="s">
        <v>4297</v>
      </c>
      <c r="C2252" s="3" t="str">
        <f>_xlfn.XLOOKUP(B2252,'[1]daily break down'!$D:$D,'[1]daily break down'!$E:$E,"")</f>
        <v>CENTRE</v>
      </c>
      <c r="D2252" s="1" t="s">
        <v>11</v>
      </c>
      <c r="E2252" s="1" t="s">
        <v>12</v>
      </c>
      <c r="F2252" s="3" t="s">
        <v>37</v>
      </c>
      <c r="G2252" s="1" t="s">
        <v>4298</v>
      </c>
      <c r="H2252" s="29" t="str">
        <f>_xlfn.XLOOKUP(B2252,[2]CALCULATION!$B:$B,[2]CALCULATION!$H:$H,"")</f>
        <v>ZTE</v>
      </c>
      <c r="I2252" s="26">
        <v>0</v>
      </c>
      <c r="J2252" s="26">
        <v>0</v>
      </c>
      <c r="K2252" s="26">
        <v>0</v>
      </c>
      <c r="L2252" s="26">
        <v>0</v>
      </c>
      <c r="M2252" s="26">
        <v>0</v>
      </c>
      <c r="N2252" s="26">
        <v>0</v>
      </c>
      <c r="O2252" s="26">
        <v>0</v>
      </c>
      <c r="P2252" s="114" t="s">
        <v>6364</v>
      </c>
      <c r="Q2252" s="42" t="s">
        <v>5538</v>
      </c>
      <c r="R2252" s="42"/>
      <c r="S2252" s="41" t="str" cm="1">
        <f t="array" ref="S2252">IFERROR(_xlfn.IFS(
U2252="MPR ISSUE","PDH",
U2252="BSS Hardware Issue","BSS",
U2252="Sites strategiques, MLL, Pylone, etc.","ENVTECH",
U2252="AKTIVCO DEFAUT GE &amp; POWER Cabinet","AKTIVCO",
U2252="AKTIVCO Coupure ENEO &amp; Baisse de tension","AKTIVCO GRID ONLY",
U2252="Coupure ENEO &amp; Baisse de tension","IHS GRID ONLY",
U2252="Defaut GE &amp; POWER Cabinet","IHS",
U2252="Sharing","Partners",
U2252="Sites strategiques &amp; DataCenter","SST &amp; DC",
U2252="Exclu","Exclu",
U2252="SAT","SAT",
U2252="SPARE-ISSUE","SPARE-ISSUE",
U2252="Fiber CAmtel","TRANS_FO_CAMTEL",
U2252="Fiber AOF","Fiber AOF",
U2252="Projet OCM (HUAWEI)","TRAVAUX-HUAWEI",
U2252="Projet OCM (NOKIA)","TRAVAUX-NOKIA",
U2252="ACCESS-ISSUE","ACCESS-ISSUE",
U2252="Projet OCM (ZTE, NOKIA, autres projets)","TRAVAUX OCM",
U2252="No root CAuse","No root cause",
U2252="ODU HS","PDH",
U2252="IP &amp; VLAN","PDH",
U2252="Warehouse HUAWEI","SPARE-ISSUE",
U2252="SPARE-HS","SPARE-ISSUE",
U2252="Power Telco","BSS",U2252="no impacts","no impacts"
),"")</f>
        <v>No root cause</v>
      </c>
      <c r="T2252" s="41" t="str" cm="1">
        <f t="array" ref="T2252">IFERROR(_xlfn.IFS(
U2252="MPR ISSUE","TX ISSUE",
U2252="BSS Hardware Issue","RAN ISSUE",
U2252="Sites strategiques, MLL, Pylone, etc.","ENVTECH",
U2252="AKTIVCO DEFAUT GE &amp; POWER Cabinet","POWER ISSUE",
U2252="AKTIVCO Coupure ENEO &amp; Baisse de tension","POWER ISSUE",
U2252="Coupure ENEO &amp; Baisse de tension","POWER ISSUE",
U2252="Defaut GE &amp; POWER Cabinet","POWER ISSUE",
U2252="Sharing","POWER ISSUE",
U2252="Sites strategiques &amp; DataCenter","POWER ISSUE",
U2252="Exclu","Exclu",
U2252="SAT","TX ISSUE",
U2252="SPARE-ISSUE","SPARE-ISSUE",
U2252="Fiber CAmtel","TX ISSUE",
U2252="Fiber AOF","TX ISSUE",
U2252="Projet OCM (HUAWEI)","TRAVAUX-HUAWEI",
U2252="Projet OCM (NOKIA)","TRAVAUX -NOKIA",
U2252="ACCESS-ISSUE","ACCESS-ISSUE",
U2252="Projet OCM (ZTE, NOKIA, autres projets)","TRAVAUX OCM",
U2252="No root CAuse","No root cause",
U2252="ODU HS","TX ISSUE",
U2252="IP &amp; VLAN","TX ISSUE",
U2252="Warehouse HUAWEI","SPARE-ISSUE",
U2252="SPARE-HS","SPARE-ISSUE",
U2252="Power Telco","RAN ISSUE",U2252="no impacts","no impacts"
),"")</f>
        <v>No root cause</v>
      </c>
      <c r="U2252" s="68" t="s">
        <v>5691</v>
      </c>
      <c r="V2252" s="41" t="str" cm="1">
        <f t="array" ref="V2252">IFERROR(_xlfn.IFS(
U2252="MPR ISSUE","ACTIVE",
U2252="BSS Hardware Issue","ACTIVE",
U2252="Sites strategiques, MLL, Pylone, etc.","PASSIVE",
U2252="AKTIVCO DEFAUT GE &amp; POWER Cabinet","PASSIVE",
U2252="AKTIVCO Coupure ENEO &amp; Baisse de tension","PASSIVE",
U2252="Coupure ENEO &amp; Baisse de tension","PASSIVE",
U2252="Defaut GE &amp; POWER Cabinet","PASSIVE",
U2252="Sharing","PASSIVE",
U2252="Sites strategiques &amp; DataCenter","PASSIVE",
U2252="Exclu","Exclu",
U2252="SAT","ACTIVE",
U2252="SPARE-ISSUE","SPARE-ISSUE",
U2252="Fiber CAmtel","ACTIVE",
U2252="Fiber AOF","ACTIVE",
U2252="Projet OCM (HUAWEI)","PLANNED WORKS",
U2252="Projet OCM (NOKIA)","PLANNED WORKS",
U2252="ACCESS-ISSUE","ACCESS-ISSUE",
U2252="Projet OCM (ZTE, NOKIA, autres projets)","PLANNED WORKS",
U2252="No root CAuse","No root cause",
U2252="ODU HS","ACTIVE",
U2252="IP &amp; VLAN","ACTIVE",
U2252="Warehouse HUAWEI","SPARE-ISSUE",
U2252="SPARE-HS","SPARE-ISSUE",
U2252="Power Telco","ACTIVE", U2252="no impacts","no impacts"
),"")</f>
        <v>No root cause</v>
      </c>
      <c r="W2252" s="113"/>
      <c r="X2252" s="113"/>
      <c r="Y2252" s="113"/>
      <c r="Z2252" s="113"/>
      <c r="AA2252" s="113"/>
      <c r="AB2252" s="17" t="s">
        <v>5465</v>
      </c>
      <c r="AC2252" s="17" t="str">
        <f>_xlfn.XLOOKUP(B2252,'INCIDENT-04-27-2026'!E:E,'INCIDENT-04-27-2026'!F:F,"")</f>
        <v/>
      </c>
      <c r="AD2252" s="9"/>
      <c r="AE2252" s="7" t="s">
        <v>5465</v>
      </c>
      <c r="AF2252" s="6" t="str">
        <f>_xlfn.XLOOKUP(B2252,'[13]Input_27-04'!$B:$B,'[13]Input_27-04'!$M:$M,"")</f>
        <v/>
      </c>
      <c r="AG2252" s="7"/>
      <c r="AH2252" s="3"/>
      <c r="AI2252" s="18" t="str">
        <f>_xlfn.XLOOKUP(B2252,'[3]Cells Huawei 27042026 10h'!$B:$B,'[3]Cells Huawei 27042026 10h'!$T:$T,"")</f>
        <v/>
      </c>
      <c r="AJ2252" s="18" t="str">
        <f>_xlfn.XLOOKUP(B2252,'[3]Cells Huawei 27042026 15h'!$B:$B,'[3]Cells Huawei 27042026 15h'!$T:$T,"")</f>
        <v/>
      </c>
      <c r="AK2252" s="18" t="str">
        <f>_xlfn.XLOOKUP(B2252,'[4]cells down 27042026 11h28'!$B:$B,'[4]cells down 27042026 11h28'!$R:$R,"")</f>
        <v/>
      </c>
      <c r="AL2252" s="18" t="str">
        <f>_xlfn.XLOOKUP(B2252,'[4]cells down 27042026 18h01'!$B:$B,'[4]cells down 27042026 18h01'!$R:$R,"")</f>
        <v/>
      </c>
      <c r="AM2252" s="18" t="str">
        <f>_xlfn.XLOOKUP(B2252,'[5]cell downs 27042026 11h'!$B:$B,'[5]cell downs 27042026 11h'!$R:$R,"")</f>
        <v/>
      </c>
      <c r="AN2252" s="18" t="str">
        <f>_xlfn.XLOOKUP(B2252,'[5]cell downs 27042026 17h40'!$B:$B,'[5]cell downs 27042026 17h40'!$R:$R,"")</f>
        <v/>
      </c>
      <c r="AO2252" s="18" t="str">
        <f>_xlfn.XLOOKUP(B2252,'[6]ALL SITES DOWN'!$D:$D,'[6]ALL SITES DOWN'!$J:$J,"")</f>
        <v/>
      </c>
      <c r="AP2252" s="18" t="str">
        <f>_xlfn.XLOOKUP(B2252,'[7]ALL SITES DOWN'!$D:$D,'[7]ALL SITES DOWN'!$J:$J,"")</f>
        <v/>
      </c>
      <c r="AQ2252" s="9" t="str">
        <f>_xlfn.XLOOKUP(B2252,[8]sheet1!$AC:$AC,[8]sheet1!$AF:$AF,"")</f>
        <v/>
      </c>
      <c r="AR2252" s="14"/>
      <c r="AS2252" s="14" t="s">
        <v>5465</v>
      </c>
      <c r="AT2252" s="14" t="str">
        <f>_xlfn.XLOOKUP(B2252,'[9]cell downs 18042026 17h'!$B:$B,'[9]cell downs 18042026 17h'!$B:$B,"")</f>
        <v/>
      </c>
      <c r="AU2252" s="14" t="str">
        <f>_xlfn.XLOOKUP(B2252,'[10]Cells Huawei 19042026 15h'!$B:$B,'[10]Cells Huawei 19042026 15h'!$B:$B,"")</f>
        <v/>
      </c>
      <c r="AV2252" s="9" t="str">
        <f>_xlfn.XLOOKUP(B2252,'[11]cells down 19042026 9H40'!$B:$B,'[11]cells down 19042026 9H40'!$B:$B,"")</f>
        <v/>
      </c>
    </row>
    <row r="2253" spans="1:48" hidden="1" x14ac:dyDescent="0.3">
      <c r="A2253" s="1" t="s">
        <v>4299</v>
      </c>
      <c r="B2253" s="8" t="s">
        <v>4300</v>
      </c>
      <c r="C2253" s="3" t="str">
        <f>_xlfn.XLOOKUP(B2253,'[1]daily break down'!$D:$D,'[1]daily break down'!$E:$E,"")</f>
        <v>ADAMAOUA</v>
      </c>
      <c r="D2253" s="1" t="s">
        <v>11</v>
      </c>
      <c r="E2253" s="1" t="s">
        <v>66</v>
      </c>
      <c r="F2253" s="3" t="s">
        <v>90</v>
      </c>
      <c r="G2253" s="1" t="s">
        <v>4301</v>
      </c>
      <c r="H2253" s="27" t="str">
        <f>_xlfn.XLOOKUP(B2253,[2]CALCULATION!$B:$B,[2]CALCULATION!$H:$H,"")</f>
        <v>HUAWEI</v>
      </c>
      <c r="I2253" s="26">
        <v>0</v>
      </c>
      <c r="J2253" s="26">
        <v>5.4575339651231479E-2</v>
      </c>
      <c r="K2253" s="26">
        <v>0</v>
      </c>
      <c r="L2253" s="26">
        <v>0</v>
      </c>
      <c r="M2253" s="26">
        <v>0</v>
      </c>
      <c r="N2253" s="26">
        <v>0</v>
      </c>
      <c r="O2253" s="26">
        <v>0</v>
      </c>
      <c r="P2253" s="114" t="s">
        <v>6364</v>
      </c>
      <c r="Q2253" s="42" t="s">
        <v>5538</v>
      </c>
      <c r="R2253" s="42"/>
      <c r="S2253" s="41" t="str" cm="1">
        <f t="array" ref="S2253">IFERROR(_xlfn.IFS(
U2253="MPR ISSUE","PDH",
U2253="BSS Hardware Issue","BSS",
U2253="Sites strategiques, MLL, Pylone, etc.","ENVTECH",
U2253="AKTIVCO DEFAUT GE &amp; POWER Cabinet","AKTIVCO",
U2253="AKTIVCO Coupure ENEO &amp; Baisse de tension","AKTIVCO GRID ONLY",
U2253="Coupure ENEO &amp; Baisse de tension","IHS GRID ONLY",
U2253="Defaut GE &amp; POWER Cabinet","IHS",
U2253="Sharing","Partners",
U2253="Sites strategiques &amp; DataCenter","SST &amp; DC",
U2253="Exclu","Exclu",
U2253="SAT","SAT",
U2253="SPARE-ISSUE","SPARE-ISSUE",
U2253="Fiber CAmtel","TRANS_FO_CAMTEL",
U2253="Fiber AOF","Fiber AOF",
U2253="Projet OCM (HUAWEI)","TRAVAUX-HUAWEI",
U2253="Projet OCM (NOKIA)","TRAVAUX-NOKIA",
U2253="ACCESS-ISSUE","ACCESS-ISSUE",
U2253="Projet OCM (ZTE, NOKIA, autres projets)","TRAVAUX OCM",
U2253="No root CAuse","No root cause",
U2253="ODU HS","PDH",
U2253="IP &amp; VLAN","PDH",
U2253="Warehouse HUAWEI","SPARE-ISSUE",
U2253="SPARE-HS","SPARE-ISSUE",
U2253="Power Telco","BSS",U2253="no impacts","no impacts"
),"")</f>
        <v>No root cause</v>
      </c>
      <c r="T2253" s="41" t="str" cm="1">
        <f t="array" ref="T2253">IFERROR(_xlfn.IFS(
U2253="MPR ISSUE","TX ISSUE",
U2253="BSS Hardware Issue","RAN ISSUE",
U2253="Sites strategiques, MLL, Pylone, etc.","ENVTECH",
U2253="AKTIVCO DEFAUT GE &amp; POWER Cabinet","POWER ISSUE",
U2253="AKTIVCO Coupure ENEO &amp; Baisse de tension","POWER ISSUE",
U2253="Coupure ENEO &amp; Baisse de tension","POWER ISSUE",
U2253="Defaut GE &amp; POWER Cabinet","POWER ISSUE",
U2253="Sharing","POWER ISSUE",
U2253="Sites strategiques &amp; DataCenter","POWER ISSUE",
U2253="Exclu","Exclu",
U2253="SAT","TX ISSUE",
U2253="SPARE-ISSUE","SPARE-ISSUE",
U2253="Fiber CAmtel","TX ISSUE",
U2253="Fiber AOF","TX ISSUE",
U2253="Projet OCM (HUAWEI)","TRAVAUX-HUAWEI",
U2253="Projet OCM (NOKIA)","TRAVAUX -NOKIA",
U2253="ACCESS-ISSUE","ACCESS-ISSUE",
U2253="Projet OCM (ZTE, NOKIA, autres projets)","TRAVAUX OCM",
U2253="No root CAuse","No root cause",
U2253="ODU HS","TX ISSUE",
U2253="IP &amp; VLAN","TX ISSUE",
U2253="Warehouse HUAWEI","SPARE-ISSUE",
U2253="SPARE-HS","SPARE-ISSUE",
U2253="Power Telco","RAN ISSUE",U2253="no impacts","no impacts"
),"")</f>
        <v>No root cause</v>
      </c>
      <c r="U2253" s="68" t="s">
        <v>5691</v>
      </c>
      <c r="V2253" s="41" t="str" cm="1">
        <f t="array" ref="V2253">IFERROR(_xlfn.IFS(
U2253="MPR ISSUE","ACTIVE",
U2253="BSS Hardware Issue","ACTIVE",
U2253="Sites strategiques, MLL, Pylone, etc.","PASSIVE",
U2253="AKTIVCO DEFAUT GE &amp; POWER Cabinet","PASSIVE",
U2253="AKTIVCO Coupure ENEO &amp; Baisse de tension","PASSIVE",
U2253="Coupure ENEO &amp; Baisse de tension","PASSIVE",
U2253="Defaut GE &amp; POWER Cabinet","PASSIVE",
U2253="Sharing","PASSIVE",
U2253="Sites strategiques &amp; DataCenter","PASSIVE",
U2253="Exclu","Exclu",
U2253="SAT","ACTIVE",
U2253="SPARE-ISSUE","SPARE-ISSUE",
U2253="Fiber CAmtel","ACTIVE",
U2253="Fiber AOF","ACTIVE",
U2253="Projet OCM (HUAWEI)","PLANNED WORKS",
U2253="Projet OCM (NOKIA)","PLANNED WORKS",
U2253="ACCESS-ISSUE","ACCESS-ISSUE",
U2253="Projet OCM (ZTE, NOKIA, autres projets)","PLANNED WORKS",
U2253="No root CAuse","No root cause",
U2253="ODU HS","ACTIVE",
U2253="IP &amp; VLAN","ACTIVE",
U2253="Warehouse HUAWEI","SPARE-ISSUE",
U2253="SPARE-HS","SPARE-ISSUE",
U2253="Power Telco","ACTIVE", U2253="no impacts","no impacts"
),"")</f>
        <v>No root cause</v>
      </c>
      <c r="W2253" s="113"/>
      <c r="X2253" s="113"/>
      <c r="Y2253" s="113"/>
      <c r="Z2253" s="113"/>
      <c r="AA2253" s="113"/>
      <c r="AB2253" s="17" t="s">
        <v>5465</v>
      </c>
      <c r="AC2253" s="17" t="str">
        <f>_xlfn.XLOOKUP(B2253,'INCIDENT-04-27-2026'!E:E,'INCIDENT-04-27-2026'!F:F,"")</f>
        <v/>
      </c>
      <c r="AD2253" s="9"/>
      <c r="AE2253" s="7" t="s">
        <v>5465</v>
      </c>
      <c r="AF2253" s="6" t="str">
        <f>_xlfn.XLOOKUP(B2253,'[13]Input_27-04'!$B:$B,'[13]Input_27-04'!$M:$M,"")</f>
        <v/>
      </c>
      <c r="AG2253" s="7"/>
      <c r="AH2253" s="3"/>
      <c r="AI2253" s="18" t="str">
        <f>_xlfn.XLOOKUP(B2253,'[3]Cells Huawei 27042026 10h'!$B:$B,'[3]Cells Huawei 27042026 10h'!$T:$T,"")</f>
        <v/>
      </c>
      <c r="AJ2253" s="18" t="str">
        <f>_xlfn.XLOOKUP(B2253,'[3]Cells Huawei 27042026 15h'!$B:$B,'[3]Cells Huawei 27042026 15h'!$T:$T,"")</f>
        <v/>
      </c>
      <c r="AK2253" s="18" t="str">
        <f>_xlfn.XLOOKUP(B2253,'[4]cells down 27042026 11h28'!$B:$B,'[4]cells down 27042026 11h28'!$R:$R,"")</f>
        <v/>
      </c>
      <c r="AL2253" s="18" t="str">
        <f>_xlfn.XLOOKUP(B2253,'[4]cells down 27042026 18h01'!$B:$B,'[4]cells down 27042026 18h01'!$R:$R,"")</f>
        <v/>
      </c>
      <c r="AM2253" s="18" t="str">
        <f>_xlfn.XLOOKUP(B2253,'[5]cell downs 27042026 11h'!$B:$B,'[5]cell downs 27042026 11h'!$R:$R,"")</f>
        <v/>
      </c>
      <c r="AN2253" s="18" t="str">
        <f>_xlfn.XLOOKUP(B2253,'[5]cell downs 27042026 17h40'!$B:$B,'[5]cell downs 27042026 17h40'!$R:$R,"")</f>
        <v/>
      </c>
      <c r="AO2253" s="18" t="str">
        <f>_xlfn.XLOOKUP(B2253,'[6]ALL SITES DOWN'!$D:$D,'[6]ALL SITES DOWN'!$J:$J,"")</f>
        <v/>
      </c>
      <c r="AP2253" s="18" t="str">
        <f>_xlfn.XLOOKUP(B2253,'[7]ALL SITES DOWN'!$D:$D,'[7]ALL SITES DOWN'!$J:$J,"")</f>
        <v/>
      </c>
      <c r="AQ2253" s="9" t="str">
        <f>_xlfn.XLOOKUP(B2253,[8]sheet1!$AC:$AC,[8]sheet1!$AF:$AF,"")</f>
        <v/>
      </c>
      <c r="AR2253" s="14"/>
      <c r="AS2253" s="14" t="s">
        <v>5465</v>
      </c>
      <c r="AT2253" s="14" t="str">
        <f>_xlfn.XLOOKUP(B2253,'[9]cell downs 18042026 17h'!$B:$B,'[9]cell downs 18042026 17h'!$B:$B,"")</f>
        <v/>
      </c>
      <c r="AU2253" s="14" t="str">
        <f>_xlfn.XLOOKUP(B2253,'[10]Cells Huawei 19042026 15h'!$B:$B,'[10]Cells Huawei 19042026 15h'!$B:$B,"")</f>
        <v/>
      </c>
      <c r="AV2253" s="9" t="str">
        <f>_xlfn.XLOOKUP(B2253,'[11]cells down 19042026 9H40'!$B:$B,'[11]cells down 19042026 9H40'!$B:$B,"")</f>
        <v/>
      </c>
    </row>
    <row r="2254" spans="1:48" hidden="1" x14ac:dyDescent="0.3">
      <c r="A2254" s="1" t="s">
        <v>4306</v>
      </c>
      <c r="B2254" s="8" t="s">
        <v>4307</v>
      </c>
      <c r="C2254" s="3" t="str">
        <f>_xlfn.XLOOKUP(B2254,'[1]daily break down'!$D:$D,'[1]daily break down'!$E:$E,"")</f>
        <v>OUEST</v>
      </c>
      <c r="D2254" s="1"/>
      <c r="E2254" s="1"/>
      <c r="F2254" s="3" t="s">
        <v>102</v>
      </c>
      <c r="G2254" s="1" t="s">
        <v>4281</v>
      </c>
      <c r="H2254" s="27" t="str">
        <f>_xlfn.XLOOKUP(B2254,[2]CALCULATION!$B:$B,[2]CALCULATION!$H:$H,"")</f>
        <v>HUAWEI</v>
      </c>
      <c r="I2254" s="26">
        <v>0</v>
      </c>
      <c r="J2254" s="26">
        <v>0</v>
      </c>
      <c r="K2254" s="26">
        <v>0</v>
      </c>
      <c r="L2254" s="26">
        <v>0</v>
      </c>
      <c r="M2254" s="26">
        <v>0</v>
      </c>
      <c r="N2254" s="26">
        <v>0</v>
      </c>
      <c r="O2254" s="26">
        <v>0</v>
      </c>
      <c r="P2254" s="114" t="s">
        <v>6364</v>
      </c>
      <c r="Q2254" s="42" t="s">
        <v>5538</v>
      </c>
      <c r="R2254" s="42"/>
      <c r="S2254" s="41" t="str" cm="1">
        <f t="array" ref="S2254">IFERROR(_xlfn.IFS(
U2254="MPR ISSUE","PDH",
U2254="BSS Hardware Issue","BSS",
U2254="Sites strategiques, MLL, Pylone, etc.","ENVTECH",
U2254="AKTIVCO DEFAUT GE &amp; POWER Cabinet","AKTIVCO",
U2254="AKTIVCO Coupure ENEO &amp; Baisse de tension","AKTIVCO GRID ONLY",
U2254="Coupure ENEO &amp; Baisse de tension","IHS GRID ONLY",
U2254="Defaut GE &amp; POWER Cabinet","IHS",
U2254="Sharing","Partners",
U2254="Sites strategiques &amp; DataCenter","SST &amp; DC",
U2254="Exclu","Exclu",
U2254="SAT","SAT",
U2254="SPARE-ISSUE","SPARE-ISSUE",
U2254="Fiber CAmtel","TRANS_FO_CAMTEL",
U2254="Fiber AOF","Fiber AOF",
U2254="Projet OCM (HUAWEI)","TRAVAUX-HUAWEI",
U2254="Projet OCM (NOKIA)","TRAVAUX-NOKIA",
U2254="ACCESS-ISSUE","ACCESS-ISSUE",
U2254="Projet OCM (ZTE, NOKIA, autres projets)","TRAVAUX OCM",
U2254="No root CAuse","No root cause",
U2254="ODU HS","PDH",
U2254="IP &amp; VLAN","PDH",
U2254="Warehouse HUAWEI","SPARE-ISSUE",
U2254="SPARE-HS","SPARE-ISSUE",
U2254="Power Telco","BSS",U2254="no impacts","no impacts"
),"")</f>
        <v>No root cause</v>
      </c>
      <c r="T2254" s="41" t="str" cm="1">
        <f t="array" ref="T2254">IFERROR(_xlfn.IFS(
U2254="MPR ISSUE","TX ISSUE",
U2254="BSS Hardware Issue","RAN ISSUE",
U2254="Sites strategiques, MLL, Pylone, etc.","ENVTECH",
U2254="AKTIVCO DEFAUT GE &amp; POWER Cabinet","POWER ISSUE",
U2254="AKTIVCO Coupure ENEO &amp; Baisse de tension","POWER ISSUE",
U2254="Coupure ENEO &amp; Baisse de tension","POWER ISSUE",
U2254="Defaut GE &amp; POWER Cabinet","POWER ISSUE",
U2254="Sharing","POWER ISSUE",
U2254="Sites strategiques &amp; DataCenter","POWER ISSUE",
U2254="Exclu","Exclu",
U2254="SAT","TX ISSUE",
U2254="SPARE-ISSUE","SPARE-ISSUE",
U2254="Fiber CAmtel","TX ISSUE",
U2254="Fiber AOF","TX ISSUE",
U2254="Projet OCM (HUAWEI)","TRAVAUX-HUAWEI",
U2254="Projet OCM (NOKIA)","TRAVAUX -NOKIA",
U2254="ACCESS-ISSUE","ACCESS-ISSUE",
U2254="Projet OCM (ZTE, NOKIA, autres projets)","TRAVAUX OCM",
U2254="No root CAuse","No root cause",
U2254="ODU HS","TX ISSUE",
U2254="IP &amp; VLAN","TX ISSUE",
U2254="Warehouse HUAWEI","SPARE-ISSUE",
U2254="SPARE-HS","SPARE-ISSUE",
U2254="Power Telco","RAN ISSUE",U2254="no impacts","no impacts"
),"")</f>
        <v>No root cause</v>
      </c>
      <c r="U2254" s="68" t="s">
        <v>5691</v>
      </c>
      <c r="V2254" s="41" t="str" cm="1">
        <f t="array" ref="V2254">IFERROR(_xlfn.IFS(
U2254="MPR ISSUE","ACTIVE",
U2254="BSS Hardware Issue","ACTIVE",
U2254="Sites strategiques, MLL, Pylone, etc.","PASSIVE",
U2254="AKTIVCO DEFAUT GE &amp; POWER Cabinet","PASSIVE",
U2254="AKTIVCO Coupure ENEO &amp; Baisse de tension","PASSIVE",
U2254="Coupure ENEO &amp; Baisse de tension","PASSIVE",
U2254="Defaut GE &amp; POWER Cabinet","PASSIVE",
U2254="Sharing","PASSIVE",
U2254="Sites strategiques &amp; DataCenter","PASSIVE",
U2254="Exclu","Exclu",
U2254="SAT","ACTIVE",
U2254="SPARE-ISSUE","SPARE-ISSUE",
U2254="Fiber CAmtel","ACTIVE",
U2254="Fiber AOF","ACTIVE",
U2254="Projet OCM (HUAWEI)","PLANNED WORKS",
U2254="Projet OCM (NOKIA)","PLANNED WORKS",
U2254="ACCESS-ISSUE","ACCESS-ISSUE",
U2254="Projet OCM (ZTE, NOKIA, autres projets)","PLANNED WORKS",
U2254="No root CAuse","No root cause",
U2254="ODU HS","ACTIVE",
U2254="IP &amp; VLAN","ACTIVE",
U2254="Warehouse HUAWEI","SPARE-ISSUE",
U2254="SPARE-HS","SPARE-ISSUE",
U2254="Power Telco","ACTIVE", U2254="no impacts","no impacts"
),"")</f>
        <v>No root cause</v>
      </c>
      <c r="W2254" s="113"/>
      <c r="X2254" s="113"/>
      <c r="Y2254" s="113"/>
      <c r="Z2254" s="113"/>
      <c r="AA2254" s="113"/>
      <c r="AB2254" s="17" t="s">
        <v>5465</v>
      </c>
      <c r="AC2254" s="17" t="str">
        <f>_xlfn.XLOOKUP(B2254,'INCIDENT-04-27-2026'!E:E,'INCIDENT-04-27-2026'!F:F,"")</f>
        <v/>
      </c>
      <c r="AD2254" s="9"/>
      <c r="AE2254" s="7" t="s">
        <v>5465</v>
      </c>
      <c r="AF2254" s="6" t="str">
        <f>_xlfn.XLOOKUP(B2254,'[13]Input_27-04'!$B:$B,'[13]Input_27-04'!$M:$M,"")</f>
        <v/>
      </c>
      <c r="AG2254" s="7"/>
      <c r="AH2254" s="3"/>
      <c r="AI2254" s="18" t="str">
        <f>_xlfn.XLOOKUP(B2254,'[3]Cells Huawei 27042026 10h'!$B:$B,'[3]Cells Huawei 27042026 10h'!$T:$T,"")</f>
        <v/>
      </c>
      <c r="AJ2254" s="18" t="str">
        <f>_xlfn.XLOOKUP(B2254,'[3]Cells Huawei 27042026 15h'!$B:$B,'[3]Cells Huawei 27042026 15h'!$T:$T,"")</f>
        <v/>
      </c>
      <c r="AK2254" s="18" t="str">
        <f>_xlfn.XLOOKUP(B2254,'[4]cells down 27042026 11h28'!$B:$B,'[4]cells down 27042026 11h28'!$R:$R,"")</f>
        <v/>
      </c>
      <c r="AL2254" s="18" t="str">
        <f>_xlfn.XLOOKUP(B2254,'[4]cells down 27042026 18h01'!$B:$B,'[4]cells down 27042026 18h01'!$R:$R,"")</f>
        <v/>
      </c>
      <c r="AM2254" s="18" t="str">
        <f>_xlfn.XLOOKUP(B2254,'[5]cell downs 27042026 11h'!$B:$B,'[5]cell downs 27042026 11h'!$R:$R,"")</f>
        <v/>
      </c>
      <c r="AN2254" s="18" t="str">
        <f>_xlfn.XLOOKUP(B2254,'[5]cell downs 27042026 17h40'!$B:$B,'[5]cell downs 27042026 17h40'!$R:$R,"")</f>
        <v/>
      </c>
      <c r="AO2254" s="18" t="str">
        <f>_xlfn.XLOOKUP(B2254,'[6]ALL SITES DOWN'!$D:$D,'[6]ALL SITES DOWN'!$J:$J,"")</f>
        <v/>
      </c>
      <c r="AP2254" s="18" t="str">
        <f>_xlfn.XLOOKUP(B2254,'[7]ALL SITES DOWN'!$D:$D,'[7]ALL SITES DOWN'!$J:$J,"")</f>
        <v/>
      </c>
      <c r="AQ2254" s="9" t="str">
        <f>_xlfn.XLOOKUP(B2254,[8]sheet1!$AC:$AC,[8]sheet1!$AF:$AF,"")</f>
        <v/>
      </c>
      <c r="AR2254" s="14"/>
      <c r="AS2254" s="14" t="s">
        <v>5465</v>
      </c>
      <c r="AT2254" s="14" t="str">
        <f>_xlfn.XLOOKUP(B2254,'[9]cell downs 18042026 17h'!$B:$B,'[9]cell downs 18042026 17h'!$B:$B,"")</f>
        <v/>
      </c>
      <c r="AU2254" s="14" t="str">
        <f>_xlfn.XLOOKUP(B2254,'[10]Cells Huawei 19042026 15h'!$B:$B,'[10]Cells Huawei 19042026 15h'!$B:$B,"")</f>
        <v/>
      </c>
      <c r="AV2254" s="9" t="str">
        <f>_xlfn.XLOOKUP(B2254,'[11]cells down 19042026 9H40'!$B:$B,'[11]cells down 19042026 9H40'!$B:$B,"")</f>
        <v/>
      </c>
    </row>
    <row r="2255" spans="1:48" hidden="1" x14ac:dyDescent="0.3">
      <c r="A2255" s="1" t="s">
        <v>4308</v>
      </c>
      <c r="B2255" s="8" t="s">
        <v>4309</v>
      </c>
      <c r="C2255" s="3" t="str">
        <f>_xlfn.XLOOKUP(B2255,'[1]daily break down'!$D:$D,'[1]daily break down'!$E:$E,"")</f>
        <v>ADAMAOUA</v>
      </c>
      <c r="D2255" s="1" t="s">
        <v>11</v>
      </c>
      <c r="E2255" s="1" t="s">
        <v>83</v>
      </c>
      <c r="F2255" s="3" t="s">
        <v>90</v>
      </c>
      <c r="G2255" s="1" t="s">
        <v>4308</v>
      </c>
      <c r="H2255" s="27" t="str">
        <f>_xlfn.XLOOKUP(B2255,[2]CALCULATION!$B:$B,[2]CALCULATION!$H:$H,"")</f>
        <v>HUAWEI</v>
      </c>
      <c r="I2255" s="26">
        <v>0</v>
      </c>
      <c r="J2255" s="26">
        <v>5.4611009807866276E-2</v>
      </c>
      <c r="K2255" s="26">
        <v>0</v>
      </c>
      <c r="L2255" s="26">
        <v>0</v>
      </c>
      <c r="M2255" s="26">
        <v>0</v>
      </c>
      <c r="N2255" s="26">
        <v>0</v>
      </c>
      <c r="O2255" s="26">
        <v>0</v>
      </c>
      <c r="P2255" s="114" t="s">
        <v>6364</v>
      </c>
      <c r="Q2255" s="42" t="s">
        <v>5538</v>
      </c>
      <c r="R2255" s="42"/>
      <c r="S2255" s="41" t="str" cm="1">
        <f t="array" ref="S2255">IFERROR(_xlfn.IFS(
U2255="MPR ISSUE","PDH",
U2255="BSS Hardware Issue","BSS",
U2255="Sites strategiques, MLL, Pylone, etc.","ENVTECH",
U2255="AKTIVCO DEFAUT GE &amp; POWER Cabinet","AKTIVCO",
U2255="AKTIVCO Coupure ENEO &amp; Baisse de tension","AKTIVCO GRID ONLY",
U2255="Coupure ENEO &amp; Baisse de tension","IHS GRID ONLY",
U2255="Defaut GE &amp; POWER Cabinet","IHS",
U2255="Sharing","Partners",
U2255="Sites strategiques &amp; DataCenter","SST &amp; DC",
U2255="Exclu","Exclu",
U2255="SAT","SAT",
U2255="SPARE-ISSUE","SPARE-ISSUE",
U2255="Fiber CAmtel","TRANS_FO_CAMTEL",
U2255="Fiber AOF","Fiber AOF",
U2255="Projet OCM (HUAWEI)","TRAVAUX-HUAWEI",
U2255="Projet OCM (NOKIA)","TRAVAUX-NOKIA",
U2255="ACCESS-ISSUE","ACCESS-ISSUE",
U2255="Projet OCM (ZTE, NOKIA, autres projets)","TRAVAUX OCM",
U2255="No root CAuse","No root cause",
U2255="ODU HS","PDH",
U2255="IP &amp; VLAN","PDH",
U2255="Warehouse HUAWEI","SPARE-ISSUE",
U2255="SPARE-HS","SPARE-ISSUE",
U2255="Power Telco","BSS",U2255="no impacts","no impacts"
),"")</f>
        <v>No root cause</v>
      </c>
      <c r="T2255" s="41" t="str" cm="1">
        <f t="array" ref="T2255">IFERROR(_xlfn.IFS(
U2255="MPR ISSUE","TX ISSUE",
U2255="BSS Hardware Issue","RAN ISSUE",
U2255="Sites strategiques, MLL, Pylone, etc.","ENVTECH",
U2255="AKTIVCO DEFAUT GE &amp; POWER Cabinet","POWER ISSUE",
U2255="AKTIVCO Coupure ENEO &amp; Baisse de tension","POWER ISSUE",
U2255="Coupure ENEO &amp; Baisse de tension","POWER ISSUE",
U2255="Defaut GE &amp; POWER Cabinet","POWER ISSUE",
U2255="Sharing","POWER ISSUE",
U2255="Sites strategiques &amp; DataCenter","POWER ISSUE",
U2255="Exclu","Exclu",
U2255="SAT","TX ISSUE",
U2255="SPARE-ISSUE","SPARE-ISSUE",
U2255="Fiber CAmtel","TX ISSUE",
U2255="Fiber AOF","TX ISSUE",
U2255="Projet OCM (HUAWEI)","TRAVAUX-HUAWEI",
U2255="Projet OCM (NOKIA)","TRAVAUX -NOKIA",
U2255="ACCESS-ISSUE","ACCESS-ISSUE",
U2255="Projet OCM (ZTE, NOKIA, autres projets)","TRAVAUX OCM",
U2255="No root CAuse","No root cause",
U2255="ODU HS","TX ISSUE",
U2255="IP &amp; VLAN","TX ISSUE",
U2255="Warehouse HUAWEI","SPARE-ISSUE",
U2255="SPARE-HS","SPARE-ISSUE",
U2255="Power Telco","RAN ISSUE",U2255="no impacts","no impacts"
),"")</f>
        <v>No root cause</v>
      </c>
      <c r="U2255" s="68" t="s">
        <v>5691</v>
      </c>
      <c r="V2255" s="41" t="str" cm="1">
        <f t="array" ref="V2255">IFERROR(_xlfn.IFS(
U2255="MPR ISSUE","ACTIVE",
U2255="BSS Hardware Issue","ACTIVE",
U2255="Sites strategiques, MLL, Pylone, etc.","PASSIVE",
U2255="AKTIVCO DEFAUT GE &amp; POWER Cabinet","PASSIVE",
U2255="AKTIVCO Coupure ENEO &amp; Baisse de tension","PASSIVE",
U2255="Coupure ENEO &amp; Baisse de tension","PASSIVE",
U2255="Defaut GE &amp; POWER Cabinet","PASSIVE",
U2255="Sharing","PASSIVE",
U2255="Sites strategiques &amp; DataCenter","PASSIVE",
U2255="Exclu","Exclu",
U2255="SAT","ACTIVE",
U2255="SPARE-ISSUE","SPARE-ISSUE",
U2255="Fiber CAmtel","ACTIVE",
U2255="Fiber AOF","ACTIVE",
U2255="Projet OCM (HUAWEI)","PLANNED WORKS",
U2255="Projet OCM (NOKIA)","PLANNED WORKS",
U2255="ACCESS-ISSUE","ACCESS-ISSUE",
U2255="Projet OCM (ZTE, NOKIA, autres projets)","PLANNED WORKS",
U2255="No root CAuse","No root cause",
U2255="ODU HS","ACTIVE",
U2255="IP &amp; VLAN","ACTIVE",
U2255="Warehouse HUAWEI","SPARE-ISSUE",
U2255="SPARE-HS","SPARE-ISSUE",
U2255="Power Telco","ACTIVE", U2255="no impacts","no impacts"
),"")</f>
        <v>No root cause</v>
      </c>
      <c r="W2255" s="113"/>
      <c r="X2255" s="113"/>
      <c r="Y2255" s="113"/>
      <c r="Z2255" s="113"/>
      <c r="AA2255" s="113"/>
      <c r="AB2255" s="17" t="s">
        <v>5465</v>
      </c>
      <c r="AC2255" s="17" t="str">
        <f>_xlfn.XLOOKUP(B2255,'INCIDENT-04-27-2026'!E:E,'INCIDENT-04-27-2026'!F:F,"")</f>
        <v/>
      </c>
      <c r="AD2255" s="9"/>
      <c r="AE2255" s="7" t="s">
        <v>5465</v>
      </c>
      <c r="AF2255" s="6" t="str">
        <f>_xlfn.XLOOKUP(B2255,'[13]Input_27-04'!$B:$B,'[13]Input_27-04'!$M:$M,"")</f>
        <v/>
      </c>
      <c r="AG2255" s="7"/>
      <c r="AH2255" s="3"/>
      <c r="AI2255" s="18" t="str">
        <f>_xlfn.XLOOKUP(B2255,'[3]Cells Huawei 27042026 10h'!$B:$B,'[3]Cells Huawei 27042026 10h'!$T:$T,"")</f>
        <v/>
      </c>
      <c r="AJ2255" s="18" t="str">
        <f>_xlfn.XLOOKUP(B2255,'[3]Cells Huawei 27042026 15h'!$B:$B,'[3]Cells Huawei 27042026 15h'!$T:$T,"")</f>
        <v/>
      </c>
      <c r="AK2255" s="18" t="str">
        <f>_xlfn.XLOOKUP(B2255,'[4]cells down 27042026 11h28'!$B:$B,'[4]cells down 27042026 11h28'!$R:$R,"")</f>
        <v/>
      </c>
      <c r="AL2255" s="18" t="str">
        <f>_xlfn.XLOOKUP(B2255,'[4]cells down 27042026 18h01'!$B:$B,'[4]cells down 27042026 18h01'!$R:$R,"")</f>
        <v/>
      </c>
      <c r="AM2255" s="18" t="str">
        <f>_xlfn.XLOOKUP(B2255,'[5]cell downs 27042026 11h'!$B:$B,'[5]cell downs 27042026 11h'!$R:$R,"")</f>
        <v/>
      </c>
      <c r="AN2255" s="18" t="str">
        <f>_xlfn.XLOOKUP(B2255,'[5]cell downs 27042026 17h40'!$B:$B,'[5]cell downs 27042026 17h40'!$R:$R,"")</f>
        <v/>
      </c>
      <c r="AO2255" s="18" t="str">
        <f>_xlfn.XLOOKUP(B2255,'[6]ALL SITES DOWN'!$D:$D,'[6]ALL SITES DOWN'!$J:$J,"")</f>
        <v/>
      </c>
      <c r="AP2255" s="18" t="str">
        <f>_xlfn.XLOOKUP(B2255,'[7]ALL SITES DOWN'!$D:$D,'[7]ALL SITES DOWN'!$J:$J,"")</f>
        <v/>
      </c>
      <c r="AQ2255" s="9" t="str">
        <f>_xlfn.XLOOKUP(B2255,[8]sheet1!$AC:$AC,[8]sheet1!$AF:$AF,"")</f>
        <v/>
      </c>
      <c r="AR2255" s="14"/>
      <c r="AS2255" s="14" t="s">
        <v>5465</v>
      </c>
      <c r="AT2255" s="14" t="str">
        <f>_xlfn.XLOOKUP(B2255,'[9]cell downs 18042026 17h'!$B:$B,'[9]cell downs 18042026 17h'!$B:$B,"")</f>
        <v/>
      </c>
      <c r="AU2255" s="14" t="str">
        <f>_xlfn.XLOOKUP(B2255,'[10]Cells Huawei 19042026 15h'!$B:$B,'[10]Cells Huawei 19042026 15h'!$B:$B,"")</f>
        <v/>
      </c>
      <c r="AV2255" s="9" t="str">
        <f>_xlfn.XLOOKUP(B2255,'[11]cells down 19042026 9H40'!$B:$B,'[11]cells down 19042026 9H40'!$B:$B,"")</f>
        <v/>
      </c>
    </row>
    <row r="2256" spans="1:48" hidden="1" x14ac:dyDescent="0.3">
      <c r="A2256" s="1" t="s">
        <v>4310</v>
      </c>
      <c r="B2256" s="8" t="s">
        <v>4311</v>
      </c>
      <c r="C2256" s="3" t="str">
        <f>_xlfn.XLOOKUP(B2256,'[1]daily break down'!$D:$D,'[1]daily break down'!$E:$E,"")</f>
        <v>CENTRE</v>
      </c>
      <c r="D2256" s="1" t="s">
        <v>11</v>
      </c>
      <c r="E2256" s="1" t="s">
        <v>12</v>
      </c>
      <c r="F2256" s="3" t="s">
        <v>37</v>
      </c>
      <c r="G2256" s="1" t="s">
        <v>4312</v>
      </c>
      <c r="H2256" s="29" t="str">
        <f>_xlfn.XLOOKUP(B2256,[2]CALCULATION!$B:$B,[2]CALCULATION!$H:$H,"")</f>
        <v>ZTE</v>
      </c>
      <c r="I2256" s="26">
        <v>0</v>
      </c>
      <c r="J2256" s="26">
        <v>0</v>
      </c>
      <c r="K2256" s="26">
        <v>0</v>
      </c>
      <c r="L2256" s="26">
        <v>0</v>
      </c>
      <c r="M2256" s="26">
        <v>0</v>
      </c>
      <c r="N2256" s="26">
        <v>0</v>
      </c>
      <c r="O2256" s="26">
        <v>0</v>
      </c>
      <c r="P2256" s="114" t="s">
        <v>6364</v>
      </c>
      <c r="Q2256" s="42" t="s">
        <v>5538</v>
      </c>
      <c r="R2256" s="42"/>
      <c r="S2256" s="41" t="str" cm="1">
        <f t="array" ref="S2256">IFERROR(_xlfn.IFS(
U2256="MPR ISSUE","PDH",
U2256="BSS Hardware Issue","BSS",
U2256="Sites strategiques, MLL, Pylone, etc.","ENVTECH",
U2256="AKTIVCO DEFAUT GE &amp; POWER Cabinet","AKTIVCO",
U2256="AKTIVCO Coupure ENEO &amp; Baisse de tension","AKTIVCO GRID ONLY",
U2256="Coupure ENEO &amp; Baisse de tension","IHS GRID ONLY",
U2256="Defaut GE &amp; POWER Cabinet","IHS",
U2256="Sharing","Partners",
U2256="Sites strategiques &amp; DataCenter","SST &amp; DC",
U2256="Exclu","Exclu",
U2256="SAT","SAT",
U2256="SPARE-ISSUE","SPARE-ISSUE",
U2256="Fiber CAmtel","TRANS_FO_CAMTEL",
U2256="Fiber AOF","Fiber AOF",
U2256="Projet OCM (HUAWEI)","TRAVAUX-HUAWEI",
U2256="Projet OCM (NOKIA)","TRAVAUX-NOKIA",
U2256="ACCESS-ISSUE","ACCESS-ISSUE",
U2256="Projet OCM (ZTE, NOKIA, autres projets)","TRAVAUX OCM",
U2256="No root CAuse","No root cause",
U2256="ODU HS","PDH",
U2256="IP &amp; VLAN","PDH",
U2256="Warehouse HUAWEI","SPARE-ISSUE",
U2256="SPARE-HS","SPARE-ISSUE",
U2256="Power Telco","BSS",U2256="no impacts","no impacts"
),"")</f>
        <v>No root cause</v>
      </c>
      <c r="T2256" s="41" t="str" cm="1">
        <f t="array" ref="T2256">IFERROR(_xlfn.IFS(
U2256="MPR ISSUE","TX ISSUE",
U2256="BSS Hardware Issue","RAN ISSUE",
U2256="Sites strategiques, MLL, Pylone, etc.","ENVTECH",
U2256="AKTIVCO DEFAUT GE &amp; POWER Cabinet","POWER ISSUE",
U2256="AKTIVCO Coupure ENEO &amp; Baisse de tension","POWER ISSUE",
U2256="Coupure ENEO &amp; Baisse de tension","POWER ISSUE",
U2256="Defaut GE &amp; POWER Cabinet","POWER ISSUE",
U2256="Sharing","POWER ISSUE",
U2256="Sites strategiques &amp; DataCenter","POWER ISSUE",
U2256="Exclu","Exclu",
U2256="SAT","TX ISSUE",
U2256="SPARE-ISSUE","SPARE-ISSUE",
U2256="Fiber CAmtel","TX ISSUE",
U2256="Fiber AOF","TX ISSUE",
U2256="Projet OCM (HUAWEI)","TRAVAUX-HUAWEI",
U2256="Projet OCM (NOKIA)","TRAVAUX -NOKIA",
U2256="ACCESS-ISSUE","ACCESS-ISSUE",
U2256="Projet OCM (ZTE, NOKIA, autres projets)","TRAVAUX OCM",
U2256="No root CAuse","No root cause",
U2256="ODU HS","TX ISSUE",
U2256="IP &amp; VLAN","TX ISSUE",
U2256="Warehouse HUAWEI","SPARE-ISSUE",
U2256="SPARE-HS","SPARE-ISSUE",
U2256="Power Telco","RAN ISSUE",U2256="no impacts","no impacts"
),"")</f>
        <v>No root cause</v>
      </c>
      <c r="U2256" s="68" t="s">
        <v>5691</v>
      </c>
      <c r="V2256" s="41" t="str" cm="1">
        <f t="array" ref="V2256">IFERROR(_xlfn.IFS(
U2256="MPR ISSUE","ACTIVE",
U2256="BSS Hardware Issue","ACTIVE",
U2256="Sites strategiques, MLL, Pylone, etc.","PASSIVE",
U2256="AKTIVCO DEFAUT GE &amp; POWER Cabinet","PASSIVE",
U2256="AKTIVCO Coupure ENEO &amp; Baisse de tension","PASSIVE",
U2256="Coupure ENEO &amp; Baisse de tension","PASSIVE",
U2256="Defaut GE &amp; POWER Cabinet","PASSIVE",
U2256="Sharing","PASSIVE",
U2256="Sites strategiques &amp; DataCenter","PASSIVE",
U2256="Exclu","Exclu",
U2256="SAT","ACTIVE",
U2256="SPARE-ISSUE","SPARE-ISSUE",
U2256="Fiber CAmtel","ACTIVE",
U2256="Fiber AOF","ACTIVE",
U2256="Projet OCM (HUAWEI)","PLANNED WORKS",
U2256="Projet OCM (NOKIA)","PLANNED WORKS",
U2256="ACCESS-ISSUE","ACCESS-ISSUE",
U2256="Projet OCM (ZTE, NOKIA, autres projets)","PLANNED WORKS",
U2256="No root CAuse","No root cause",
U2256="ODU HS","ACTIVE",
U2256="IP &amp; VLAN","ACTIVE",
U2256="Warehouse HUAWEI","SPARE-ISSUE",
U2256="SPARE-HS","SPARE-ISSUE",
U2256="Power Telco","ACTIVE", U2256="no impacts","no impacts"
),"")</f>
        <v>No root cause</v>
      </c>
      <c r="W2256" s="113"/>
      <c r="X2256" s="113"/>
      <c r="Y2256" s="113"/>
      <c r="Z2256" s="113"/>
      <c r="AA2256" s="113"/>
      <c r="AB2256" s="17" t="s">
        <v>5465</v>
      </c>
      <c r="AC2256" s="17" t="str">
        <f>_xlfn.XLOOKUP(B2256,'INCIDENT-04-27-2026'!E:E,'INCIDENT-04-27-2026'!F:F,"")</f>
        <v/>
      </c>
      <c r="AD2256" s="9"/>
      <c r="AE2256" s="7" t="s">
        <v>5465</v>
      </c>
      <c r="AF2256" s="6" t="str">
        <f>_xlfn.XLOOKUP(B2256,'[13]Input_27-04'!$B:$B,'[13]Input_27-04'!$M:$M,"")</f>
        <v/>
      </c>
      <c r="AG2256" s="7"/>
      <c r="AH2256" s="3"/>
      <c r="AI2256" s="18" t="str">
        <f>_xlfn.XLOOKUP(B2256,'[3]Cells Huawei 27042026 10h'!$B:$B,'[3]Cells Huawei 27042026 10h'!$T:$T,"")</f>
        <v/>
      </c>
      <c r="AJ2256" s="18" t="str">
        <f>_xlfn.XLOOKUP(B2256,'[3]Cells Huawei 27042026 15h'!$B:$B,'[3]Cells Huawei 27042026 15h'!$T:$T,"")</f>
        <v/>
      </c>
      <c r="AK2256" s="18" t="str">
        <f>_xlfn.XLOOKUP(B2256,'[4]cells down 27042026 11h28'!$B:$B,'[4]cells down 27042026 11h28'!$R:$R,"")</f>
        <v/>
      </c>
      <c r="AL2256" s="18" t="str">
        <f>_xlfn.XLOOKUP(B2256,'[4]cells down 27042026 18h01'!$B:$B,'[4]cells down 27042026 18h01'!$R:$R,"")</f>
        <v/>
      </c>
      <c r="AM2256" s="18" t="str">
        <f>_xlfn.XLOOKUP(B2256,'[5]cell downs 27042026 11h'!$B:$B,'[5]cell downs 27042026 11h'!$R:$R,"")</f>
        <v/>
      </c>
      <c r="AN2256" s="18" t="str">
        <f>_xlfn.XLOOKUP(B2256,'[5]cell downs 27042026 17h40'!$B:$B,'[5]cell downs 27042026 17h40'!$R:$R,"")</f>
        <v/>
      </c>
      <c r="AO2256" s="18" t="str">
        <f>_xlfn.XLOOKUP(B2256,'[6]ALL SITES DOWN'!$D:$D,'[6]ALL SITES DOWN'!$J:$J,"")</f>
        <v/>
      </c>
      <c r="AP2256" s="18" t="str">
        <f>_xlfn.XLOOKUP(B2256,'[7]ALL SITES DOWN'!$D:$D,'[7]ALL SITES DOWN'!$J:$J,"")</f>
        <v/>
      </c>
      <c r="AQ2256" s="9" t="str">
        <f>_xlfn.XLOOKUP(B2256,[8]sheet1!$AC:$AC,[8]sheet1!$AF:$AF,"")</f>
        <v/>
      </c>
      <c r="AR2256" s="14"/>
      <c r="AS2256" s="14" t="s">
        <v>5465</v>
      </c>
      <c r="AT2256" s="14" t="str">
        <f>_xlfn.XLOOKUP(B2256,'[9]cell downs 18042026 17h'!$B:$B,'[9]cell downs 18042026 17h'!$B:$B,"")</f>
        <v/>
      </c>
      <c r="AU2256" s="14" t="str">
        <f>_xlfn.XLOOKUP(B2256,'[10]Cells Huawei 19042026 15h'!$B:$B,'[10]Cells Huawei 19042026 15h'!$B:$B,"")</f>
        <v/>
      </c>
      <c r="AV2256" s="9" t="str">
        <f>_xlfn.XLOOKUP(B2256,'[11]cells down 19042026 9H40'!$B:$B,'[11]cells down 19042026 9H40'!$B:$B,"")</f>
        <v/>
      </c>
    </row>
    <row r="2257" spans="1:48" hidden="1" x14ac:dyDescent="0.3">
      <c r="A2257" s="1" t="s">
        <v>4315</v>
      </c>
      <c r="B2257" s="8" t="s">
        <v>4316</v>
      </c>
      <c r="C2257" s="3" t="str">
        <f>_xlfn.XLOOKUP(B2257,'[1]daily break down'!$D:$D,'[1]daily break down'!$E:$E,"")</f>
        <v>OUEST</v>
      </c>
      <c r="D2257" s="1" t="s">
        <v>11</v>
      </c>
      <c r="E2257" s="1" t="s">
        <v>12</v>
      </c>
      <c r="F2257" s="3" t="s">
        <v>102</v>
      </c>
      <c r="G2257" s="1" t="s">
        <v>4071</v>
      </c>
      <c r="H2257" s="27" t="str">
        <f>_xlfn.XLOOKUP(B2257,[2]CALCULATION!$B:$B,[2]CALCULATION!$H:$H,"")</f>
        <v>HUAWEI</v>
      </c>
      <c r="I2257" s="26">
        <v>0</v>
      </c>
      <c r="J2257" s="26">
        <v>0</v>
      </c>
      <c r="K2257" s="26">
        <v>0</v>
      </c>
      <c r="L2257" s="26">
        <v>0</v>
      </c>
      <c r="M2257" s="26">
        <v>0</v>
      </c>
      <c r="N2257" s="26">
        <v>0</v>
      </c>
      <c r="O2257" s="26">
        <v>0</v>
      </c>
      <c r="P2257" s="114" t="s">
        <v>6364</v>
      </c>
      <c r="Q2257" s="42" t="s">
        <v>5538</v>
      </c>
      <c r="R2257" s="42"/>
      <c r="S2257" s="41" t="str" cm="1">
        <f t="array" ref="S2257">IFERROR(_xlfn.IFS(
U2257="MPR ISSUE","PDH",
U2257="BSS Hardware Issue","BSS",
U2257="Sites strategiques, MLL, Pylone, etc.","ENVTECH",
U2257="AKTIVCO DEFAUT GE &amp; POWER Cabinet","AKTIVCO",
U2257="AKTIVCO Coupure ENEO &amp; Baisse de tension","AKTIVCO GRID ONLY",
U2257="Coupure ENEO &amp; Baisse de tension","IHS GRID ONLY",
U2257="Defaut GE &amp; POWER Cabinet","IHS",
U2257="Sharing","Partners",
U2257="Sites strategiques &amp; DataCenter","SST &amp; DC",
U2257="Exclu","Exclu",
U2257="SAT","SAT",
U2257="SPARE-ISSUE","SPARE-ISSUE",
U2257="Fiber CAmtel","TRANS_FO_CAMTEL",
U2257="Fiber AOF","Fiber AOF",
U2257="Projet OCM (HUAWEI)","TRAVAUX-HUAWEI",
U2257="Projet OCM (NOKIA)","TRAVAUX-NOKIA",
U2257="ACCESS-ISSUE","ACCESS-ISSUE",
U2257="Projet OCM (ZTE, NOKIA, autres projets)","TRAVAUX OCM",
U2257="No root CAuse","No root cause",
U2257="ODU HS","PDH",
U2257="IP &amp; VLAN","PDH",
U2257="Warehouse HUAWEI","SPARE-ISSUE",
U2257="SPARE-HS","SPARE-ISSUE",
U2257="Power Telco","BSS",U2257="no impacts","no impacts"
),"")</f>
        <v>No root cause</v>
      </c>
      <c r="T2257" s="41" t="str" cm="1">
        <f t="array" ref="T2257">IFERROR(_xlfn.IFS(
U2257="MPR ISSUE","TX ISSUE",
U2257="BSS Hardware Issue","RAN ISSUE",
U2257="Sites strategiques, MLL, Pylone, etc.","ENVTECH",
U2257="AKTIVCO DEFAUT GE &amp; POWER Cabinet","POWER ISSUE",
U2257="AKTIVCO Coupure ENEO &amp; Baisse de tension","POWER ISSUE",
U2257="Coupure ENEO &amp; Baisse de tension","POWER ISSUE",
U2257="Defaut GE &amp; POWER Cabinet","POWER ISSUE",
U2257="Sharing","POWER ISSUE",
U2257="Sites strategiques &amp; DataCenter","POWER ISSUE",
U2257="Exclu","Exclu",
U2257="SAT","TX ISSUE",
U2257="SPARE-ISSUE","SPARE-ISSUE",
U2257="Fiber CAmtel","TX ISSUE",
U2257="Fiber AOF","TX ISSUE",
U2257="Projet OCM (HUAWEI)","TRAVAUX-HUAWEI",
U2257="Projet OCM (NOKIA)","TRAVAUX -NOKIA",
U2257="ACCESS-ISSUE","ACCESS-ISSUE",
U2257="Projet OCM (ZTE, NOKIA, autres projets)","TRAVAUX OCM",
U2257="No root CAuse","No root cause",
U2257="ODU HS","TX ISSUE",
U2257="IP &amp; VLAN","TX ISSUE",
U2257="Warehouse HUAWEI","SPARE-ISSUE",
U2257="SPARE-HS","SPARE-ISSUE",
U2257="Power Telco","RAN ISSUE",U2257="no impacts","no impacts"
),"")</f>
        <v>No root cause</v>
      </c>
      <c r="U2257" s="68" t="s">
        <v>5691</v>
      </c>
      <c r="V2257" s="41" t="str" cm="1">
        <f t="array" ref="V2257">IFERROR(_xlfn.IFS(
U2257="MPR ISSUE","ACTIVE",
U2257="BSS Hardware Issue","ACTIVE",
U2257="Sites strategiques, MLL, Pylone, etc.","PASSIVE",
U2257="AKTIVCO DEFAUT GE &amp; POWER Cabinet","PASSIVE",
U2257="AKTIVCO Coupure ENEO &amp; Baisse de tension","PASSIVE",
U2257="Coupure ENEO &amp; Baisse de tension","PASSIVE",
U2257="Defaut GE &amp; POWER Cabinet","PASSIVE",
U2257="Sharing","PASSIVE",
U2257="Sites strategiques &amp; DataCenter","PASSIVE",
U2257="Exclu","Exclu",
U2257="SAT","ACTIVE",
U2257="SPARE-ISSUE","SPARE-ISSUE",
U2257="Fiber CAmtel","ACTIVE",
U2257="Fiber AOF","ACTIVE",
U2257="Projet OCM (HUAWEI)","PLANNED WORKS",
U2257="Projet OCM (NOKIA)","PLANNED WORKS",
U2257="ACCESS-ISSUE","ACCESS-ISSUE",
U2257="Projet OCM (ZTE, NOKIA, autres projets)","PLANNED WORKS",
U2257="No root CAuse","No root cause",
U2257="ODU HS","ACTIVE",
U2257="IP &amp; VLAN","ACTIVE",
U2257="Warehouse HUAWEI","SPARE-ISSUE",
U2257="SPARE-HS","SPARE-ISSUE",
U2257="Power Telco","ACTIVE", U2257="no impacts","no impacts"
),"")</f>
        <v>No root cause</v>
      </c>
      <c r="W2257" s="113"/>
      <c r="X2257" s="113"/>
      <c r="Y2257" s="113"/>
      <c r="Z2257" s="113"/>
      <c r="AA2257" s="113"/>
      <c r="AB2257" s="17" t="s">
        <v>5465</v>
      </c>
      <c r="AC2257" s="17" t="str">
        <f>_xlfn.XLOOKUP(B2257,'INCIDENT-04-27-2026'!E:E,'INCIDENT-04-27-2026'!F:F,"")</f>
        <v/>
      </c>
      <c r="AD2257" s="9"/>
      <c r="AE2257" s="7" t="s">
        <v>5465</v>
      </c>
      <c r="AF2257" s="6" t="str">
        <f>_xlfn.XLOOKUP(B2257,'[13]Input_27-04'!$B:$B,'[13]Input_27-04'!$M:$M,"")</f>
        <v/>
      </c>
      <c r="AG2257" s="7"/>
      <c r="AH2257" s="3"/>
      <c r="AI2257" s="18" t="str">
        <f>_xlfn.XLOOKUP(B2257,'[3]Cells Huawei 27042026 10h'!$B:$B,'[3]Cells Huawei 27042026 10h'!$T:$T,"")</f>
        <v/>
      </c>
      <c r="AJ2257" s="18" t="str">
        <f>_xlfn.XLOOKUP(B2257,'[3]Cells Huawei 27042026 15h'!$B:$B,'[3]Cells Huawei 27042026 15h'!$T:$T,"")</f>
        <v/>
      </c>
      <c r="AK2257" s="18" t="str">
        <f>_xlfn.XLOOKUP(B2257,'[4]cells down 27042026 11h28'!$B:$B,'[4]cells down 27042026 11h28'!$R:$R,"")</f>
        <v/>
      </c>
      <c r="AL2257" s="18" t="str">
        <f>_xlfn.XLOOKUP(B2257,'[4]cells down 27042026 18h01'!$B:$B,'[4]cells down 27042026 18h01'!$R:$R,"")</f>
        <v/>
      </c>
      <c r="AM2257" s="18" t="str">
        <f>_xlfn.XLOOKUP(B2257,'[5]cell downs 27042026 11h'!$B:$B,'[5]cell downs 27042026 11h'!$R:$R,"")</f>
        <v/>
      </c>
      <c r="AN2257" s="18" t="str">
        <f>_xlfn.XLOOKUP(B2257,'[5]cell downs 27042026 17h40'!$B:$B,'[5]cell downs 27042026 17h40'!$R:$R,"")</f>
        <v/>
      </c>
      <c r="AO2257" s="18" t="str">
        <f>_xlfn.XLOOKUP(B2257,'[6]ALL SITES DOWN'!$D:$D,'[6]ALL SITES DOWN'!$J:$J,"")</f>
        <v/>
      </c>
      <c r="AP2257" s="18" t="str">
        <f>_xlfn.XLOOKUP(B2257,'[7]ALL SITES DOWN'!$D:$D,'[7]ALL SITES DOWN'!$J:$J,"")</f>
        <v/>
      </c>
      <c r="AQ2257" s="9" t="str">
        <f>_xlfn.XLOOKUP(B2257,[8]sheet1!$AC:$AC,[8]sheet1!$AF:$AF,"")</f>
        <v/>
      </c>
      <c r="AR2257" s="14"/>
      <c r="AS2257" s="14" t="s">
        <v>5465</v>
      </c>
      <c r="AT2257" s="14" t="str">
        <f>_xlfn.XLOOKUP(B2257,'[9]cell downs 18042026 17h'!$B:$B,'[9]cell downs 18042026 17h'!$B:$B,"")</f>
        <v/>
      </c>
      <c r="AU2257" s="14" t="str">
        <f>_xlfn.XLOOKUP(B2257,'[10]Cells Huawei 19042026 15h'!$B:$B,'[10]Cells Huawei 19042026 15h'!$B:$B,"")</f>
        <v/>
      </c>
      <c r="AV2257" s="9" t="str">
        <f>_xlfn.XLOOKUP(B2257,'[11]cells down 19042026 9H40'!$B:$B,'[11]cells down 19042026 9H40'!$B:$B,"")</f>
        <v/>
      </c>
    </row>
    <row r="2258" spans="1:48" hidden="1" x14ac:dyDescent="0.3">
      <c r="A2258" s="1" t="s">
        <v>3534</v>
      </c>
      <c r="B2258" s="8" t="s">
        <v>4342</v>
      </c>
      <c r="C2258" s="3" t="str">
        <f>_xlfn.XLOOKUP(B2258,'[1]daily break down'!$D:$D,'[1]daily break down'!$E:$E,"")</f>
        <v>CENTRE</v>
      </c>
      <c r="D2258" s="1" t="s">
        <v>11</v>
      </c>
      <c r="E2258" s="1" t="s">
        <v>12</v>
      </c>
      <c r="F2258" s="3" t="s">
        <v>37</v>
      </c>
      <c r="G2258" s="1" t="s">
        <v>3534</v>
      </c>
      <c r="H2258" s="29" t="str">
        <f>_xlfn.XLOOKUP(B2258,[2]CALCULATION!$B:$B,[2]CALCULATION!$H:$H,"")</f>
        <v>ZTE</v>
      </c>
      <c r="I2258" s="26">
        <v>0</v>
      </c>
      <c r="J2258" s="26">
        <v>0</v>
      </c>
      <c r="K2258" s="26">
        <v>0</v>
      </c>
      <c r="L2258" s="26">
        <v>0</v>
      </c>
      <c r="M2258" s="26">
        <v>0</v>
      </c>
      <c r="N2258" s="26">
        <v>0</v>
      </c>
      <c r="O2258" s="26">
        <v>0</v>
      </c>
      <c r="P2258" s="114" t="s">
        <v>6364</v>
      </c>
      <c r="Q2258" s="42" t="s">
        <v>5538</v>
      </c>
      <c r="R2258" s="42"/>
      <c r="S2258" s="41" t="str" cm="1">
        <f t="array" ref="S2258">IFERROR(_xlfn.IFS(
U2258="MPR ISSUE","PDH",
U2258="BSS Hardware Issue","BSS",
U2258="Sites strategiques, MLL, Pylone, etc.","ENVTECH",
U2258="AKTIVCO DEFAUT GE &amp; POWER Cabinet","AKTIVCO",
U2258="AKTIVCO Coupure ENEO &amp; Baisse de tension","AKTIVCO GRID ONLY",
U2258="Coupure ENEO &amp; Baisse de tension","IHS GRID ONLY",
U2258="Defaut GE &amp; POWER Cabinet","IHS",
U2258="Sharing","Partners",
U2258="Sites strategiques &amp; DataCenter","SST &amp; DC",
U2258="Exclu","Exclu",
U2258="SAT","SAT",
U2258="SPARE-ISSUE","SPARE-ISSUE",
U2258="Fiber CAmtel","TRANS_FO_CAMTEL",
U2258="Fiber AOF","Fiber AOF",
U2258="Projet OCM (HUAWEI)","TRAVAUX-HUAWEI",
U2258="Projet OCM (NOKIA)","TRAVAUX-NOKIA",
U2258="ACCESS-ISSUE","ACCESS-ISSUE",
U2258="Projet OCM (ZTE, NOKIA, autres projets)","TRAVAUX OCM",
U2258="No root CAuse","No root cause",
U2258="ODU HS","PDH",
U2258="IP &amp; VLAN","PDH",
U2258="Warehouse HUAWEI","SPARE-ISSUE",
U2258="SPARE-HS","SPARE-ISSUE",
U2258="Power Telco","BSS",U2258="no impacts","no impacts"
),"")</f>
        <v>No root cause</v>
      </c>
      <c r="T2258" s="41" t="str" cm="1">
        <f t="array" ref="T2258">IFERROR(_xlfn.IFS(
U2258="MPR ISSUE","TX ISSUE",
U2258="BSS Hardware Issue","RAN ISSUE",
U2258="Sites strategiques, MLL, Pylone, etc.","ENVTECH",
U2258="AKTIVCO DEFAUT GE &amp; POWER Cabinet","POWER ISSUE",
U2258="AKTIVCO Coupure ENEO &amp; Baisse de tension","POWER ISSUE",
U2258="Coupure ENEO &amp; Baisse de tension","POWER ISSUE",
U2258="Defaut GE &amp; POWER Cabinet","POWER ISSUE",
U2258="Sharing","POWER ISSUE",
U2258="Sites strategiques &amp; DataCenter","POWER ISSUE",
U2258="Exclu","Exclu",
U2258="SAT","TX ISSUE",
U2258="SPARE-ISSUE","SPARE-ISSUE",
U2258="Fiber CAmtel","TX ISSUE",
U2258="Fiber AOF","TX ISSUE",
U2258="Projet OCM (HUAWEI)","TRAVAUX-HUAWEI",
U2258="Projet OCM (NOKIA)","TRAVAUX -NOKIA",
U2258="ACCESS-ISSUE","ACCESS-ISSUE",
U2258="Projet OCM (ZTE, NOKIA, autres projets)","TRAVAUX OCM",
U2258="No root CAuse","No root cause",
U2258="ODU HS","TX ISSUE",
U2258="IP &amp; VLAN","TX ISSUE",
U2258="Warehouse HUAWEI","SPARE-ISSUE",
U2258="SPARE-HS","SPARE-ISSUE",
U2258="Power Telco","RAN ISSUE",U2258="no impacts","no impacts"
),"")</f>
        <v>No root cause</v>
      </c>
      <c r="U2258" s="68" t="s">
        <v>5691</v>
      </c>
      <c r="V2258" s="41" t="str" cm="1">
        <f t="array" ref="V2258">IFERROR(_xlfn.IFS(
U2258="MPR ISSUE","ACTIVE",
U2258="BSS Hardware Issue","ACTIVE",
U2258="Sites strategiques, MLL, Pylone, etc.","PASSIVE",
U2258="AKTIVCO DEFAUT GE &amp; POWER Cabinet","PASSIVE",
U2258="AKTIVCO Coupure ENEO &amp; Baisse de tension","PASSIVE",
U2258="Coupure ENEO &amp; Baisse de tension","PASSIVE",
U2258="Defaut GE &amp; POWER Cabinet","PASSIVE",
U2258="Sharing","PASSIVE",
U2258="Sites strategiques &amp; DataCenter","PASSIVE",
U2258="Exclu","Exclu",
U2258="SAT","ACTIVE",
U2258="SPARE-ISSUE","SPARE-ISSUE",
U2258="Fiber CAmtel","ACTIVE",
U2258="Fiber AOF","ACTIVE",
U2258="Projet OCM (HUAWEI)","PLANNED WORKS",
U2258="Projet OCM (NOKIA)","PLANNED WORKS",
U2258="ACCESS-ISSUE","ACCESS-ISSUE",
U2258="Projet OCM (ZTE, NOKIA, autres projets)","PLANNED WORKS",
U2258="No root CAuse","No root cause",
U2258="ODU HS","ACTIVE",
U2258="IP &amp; VLAN","ACTIVE",
U2258="Warehouse HUAWEI","SPARE-ISSUE",
U2258="SPARE-HS","SPARE-ISSUE",
U2258="Power Telco","ACTIVE", U2258="no impacts","no impacts"
),"")</f>
        <v>No root cause</v>
      </c>
      <c r="W2258" s="113"/>
      <c r="X2258" s="113"/>
      <c r="Y2258" s="113"/>
      <c r="Z2258" s="113"/>
      <c r="AA2258" s="113"/>
      <c r="AB2258" s="17" t="s">
        <v>5465</v>
      </c>
      <c r="AC2258" s="17" t="str">
        <f>_xlfn.XLOOKUP(B2258,'INCIDENT-04-27-2026'!E:E,'INCIDENT-04-27-2026'!F:F,"")</f>
        <v/>
      </c>
      <c r="AD2258" s="9"/>
      <c r="AE2258" s="7" t="s">
        <v>5465</v>
      </c>
      <c r="AF2258" s="6" t="str">
        <f>_xlfn.XLOOKUP(B2258,'[13]Input_27-04'!$B:$B,'[13]Input_27-04'!$M:$M,"")</f>
        <v/>
      </c>
      <c r="AG2258" s="7"/>
      <c r="AH2258" s="3"/>
      <c r="AI2258" s="18" t="str">
        <f>_xlfn.XLOOKUP(B2258,'[3]Cells Huawei 27042026 10h'!$B:$B,'[3]Cells Huawei 27042026 10h'!$T:$T,"")</f>
        <v/>
      </c>
      <c r="AJ2258" s="18" t="str">
        <f>_xlfn.XLOOKUP(B2258,'[3]Cells Huawei 27042026 15h'!$B:$B,'[3]Cells Huawei 27042026 15h'!$T:$T,"")</f>
        <v/>
      </c>
      <c r="AK2258" s="18" t="str">
        <f>_xlfn.XLOOKUP(B2258,'[4]cells down 27042026 11h28'!$B:$B,'[4]cells down 27042026 11h28'!$R:$R,"")</f>
        <v/>
      </c>
      <c r="AL2258" s="18" t="str">
        <f>_xlfn.XLOOKUP(B2258,'[4]cells down 27042026 18h01'!$B:$B,'[4]cells down 27042026 18h01'!$R:$R,"")</f>
        <v/>
      </c>
      <c r="AM2258" s="18" t="str">
        <f>_xlfn.XLOOKUP(B2258,'[5]cell downs 27042026 11h'!$B:$B,'[5]cell downs 27042026 11h'!$R:$R,"")</f>
        <v/>
      </c>
      <c r="AN2258" s="18" t="str">
        <f>_xlfn.XLOOKUP(B2258,'[5]cell downs 27042026 17h40'!$B:$B,'[5]cell downs 27042026 17h40'!$R:$R,"")</f>
        <v/>
      </c>
      <c r="AO2258" s="18" t="str">
        <f>_xlfn.XLOOKUP(B2258,'[6]ALL SITES DOWN'!$D:$D,'[6]ALL SITES DOWN'!$J:$J,"")</f>
        <v/>
      </c>
      <c r="AP2258" s="18" t="str">
        <f>_xlfn.XLOOKUP(B2258,'[7]ALL SITES DOWN'!$D:$D,'[7]ALL SITES DOWN'!$J:$J,"")</f>
        <v/>
      </c>
      <c r="AQ2258" s="9" t="str">
        <f>_xlfn.XLOOKUP(B2258,[8]sheet1!$AC:$AC,[8]sheet1!$AF:$AF,"")</f>
        <v/>
      </c>
      <c r="AR2258" s="14"/>
      <c r="AS2258" s="14" t="s">
        <v>5465</v>
      </c>
      <c r="AT2258" s="14" t="str">
        <f>_xlfn.XLOOKUP(B2258,'[9]cell downs 18042026 17h'!$B:$B,'[9]cell downs 18042026 17h'!$B:$B,"")</f>
        <v/>
      </c>
      <c r="AU2258" s="14" t="str">
        <f>_xlfn.XLOOKUP(B2258,'[10]Cells Huawei 19042026 15h'!$B:$B,'[10]Cells Huawei 19042026 15h'!$B:$B,"")</f>
        <v/>
      </c>
      <c r="AV2258" s="9" t="str">
        <f>_xlfn.XLOOKUP(B2258,'[11]cells down 19042026 9H40'!$B:$B,'[11]cells down 19042026 9H40'!$B:$B,"")</f>
        <v/>
      </c>
    </row>
    <row r="2259" spans="1:48" hidden="1" x14ac:dyDescent="0.3">
      <c r="A2259" s="1" t="s">
        <v>4343</v>
      </c>
      <c r="B2259" s="8" t="s">
        <v>4344</v>
      </c>
      <c r="C2259" s="3" t="str">
        <f>_xlfn.XLOOKUP(B2259,'[1]daily break down'!$D:$D,'[1]daily break down'!$E:$E,"")</f>
        <v>CENTRE</v>
      </c>
      <c r="D2259" s="1"/>
      <c r="E2259" s="1"/>
      <c r="F2259" s="3" t="s">
        <v>69</v>
      </c>
      <c r="G2259" s="1" t="s">
        <v>4343</v>
      </c>
      <c r="H2259" s="29" t="str">
        <f>_xlfn.XLOOKUP(B2259,[2]CALCULATION!$B:$B,[2]CALCULATION!$H:$H,"")</f>
        <v>ZTE</v>
      </c>
      <c r="I2259" s="26">
        <v>0</v>
      </c>
      <c r="J2259" s="26">
        <v>0</v>
      </c>
      <c r="K2259" s="26">
        <v>0</v>
      </c>
      <c r="L2259" s="26">
        <v>0</v>
      </c>
      <c r="M2259" s="26">
        <v>0</v>
      </c>
      <c r="N2259" s="26">
        <v>0</v>
      </c>
      <c r="O2259" s="26">
        <v>0</v>
      </c>
      <c r="P2259" s="114" t="s">
        <v>6364</v>
      </c>
      <c r="Q2259" s="42" t="s">
        <v>5538</v>
      </c>
      <c r="R2259" s="42"/>
      <c r="S2259" s="41" t="str" cm="1">
        <f t="array" ref="S2259">IFERROR(_xlfn.IFS(
U2259="MPR ISSUE","PDH",
U2259="BSS Hardware Issue","BSS",
U2259="Sites strategiques, MLL, Pylone, etc.","ENVTECH",
U2259="AKTIVCO DEFAUT GE &amp; POWER Cabinet","AKTIVCO",
U2259="AKTIVCO Coupure ENEO &amp; Baisse de tension","AKTIVCO GRID ONLY",
U2259="Coupure ENEO &amp; Baisse de tension","IHS GRID ONLY",
U2259="Defaut GE &amp; POWER Cabinet","IHS",
U2259="Sharing","Partners",
U2259="Sites strategiques &amp; DataCenter","SST &amp; DC",
U2259="Exclu","Exclu",
U2259="SAT","SAT",
U2259="SPARE-ISSUE","SPARE-ISSUE",
U2259="Fiber CAmtel","TRANS_FO_CAMTEL",
U2259="Fiber AOF","Fiber AOF",
U2259="Projet OCM (HUAWEI)","TRAVAUX-HUAWEI",
U2259="Projet OCM (NOKIA)","TRAVAUX-NOKIA",
U2259="ACCESS-ISSUE","ACCESS-ISSUE",
U2259="Projet OCM (ZTE, NOKIA, autres projets)","TRAVAUX OCM",
U2259="No root CAuse","No root cause",
U2259="ODU HS","PDH",
U2259="IP &amp; VLAN","PDH",
U2259="Warehouse HUAWEI","SPARE-ISSUE",
U2259="SPARE-HS","SPARE-ISSUE",
U2259="Power Telco","BSS",U2259="no impacts","no impacts"
),"")</f>
        <v>No root cause</v>
      </c>
      <c r="T2259" s="41" t="str" cm="1">
        <f t="array" ref="T2259">IFERROR(_xlfn.IFS(
U2259="MPR ISSUE","TX ISSUE",
U2259="BSS Hardware Issue","RAN ISSUE",
U2259="Sites strategiques, MLL, Pylone, etc.","ENVTECH",
U2259="AKTIVCO DEFAUT GE &amp; POWER Cabinet","POWER ISSUE",
U2259="AKTIVCO Coupure ENEO &amp; Baisse de tension","POWER ISSUE",
U2259="Coupure ENEO &amp; Baisse de tension","POWER ISSUE",
U2259="Defaut GE &amp; POWER Cabinet","POWER ISSUE",
U2259="Sharing","POWER ISSUE",
U2259="Sites strategiques &amp; DataCenter","POWER ISSUE",
U2259="Exclu","Exclu",
U2259="SAT","TX ISSUE",
U2259="SPARE-ISSUE","SPARE-ISSUE",
U2259="Fiber CAmtel","TX ISSUE",
U2259="Fiber AOF","TX ISSUE",
U2259="Projet OCM (HUAWEI)","TRAVAUX-HUAWEI",
U2259="Projet OCM (NOKIA)","TRAVAUX -NOKIA",
U2259="ACCESS-ISSUE","ACCESS-ISSUE",
U2259="Projet OCM (ZTE, NOKIA, autres projets)","TRAVAUX OCM",
U2259="No root CAuse","No root cause",
U2259="ODU HS","TX ISSUE",
U2259="IP &amp; VLAN","TX ISSUE",
U2259="Warehouse HUAWEI","SPARE-ISSUE",
U2259="SPARE-HS","SPARE-ISSUE",
U2259="Power Telco","RAN ISSUE",U2259="no impacts","no impacts"
),"")</f>
        <v>No root cause</v>
      </c>
      <c r="U2259" s="68" t="s">
        <v>5691</v>
      </c>
      <c r="V2259" s="41" t="str" cm="1">
        <f t="array" ref="V2259">IFERROR(_xlfn.IFS(
U2259="MPR ISSUE","ACTIVE",
U2259="BSS Hardware Issue","ACTIVE",
U2259="Sites strategiques, MLL, Pylone, etc.","PASSIVE",
U2259="AKTIVCO DEFAUT GE &amp; POWER Cabinet","PASSIVE",
U2259="AKTIVCO Coupure ENEO &amp; Baisse de tension","PASSIVE",
U2259="Coupure ENEO &amp; Baisse de tension","PASSIVE",
U2259="Defaut GE &amp; POWER Cabinet","PASSIVE",
U2259="Sharing","PASSIVE",
U2259="Sites strategiques &amp; DataCenter","PASSIVE",
U2259="Exclu","Exclu",
U2259="SAT","ACTIVE",
U2259="SPARE-ISSUE","SPARE-ISSUE",
U2259="Fiber CAmtel","ACTIVE",
U2259="Fiber AOF","ACTIVE",
U2259="Projet OCM (HUAWEI)","PLANNED WORKS",
U2259="Projet OCM (NOKIA)","PLANNED WORKS",
U2259="ACCESS-ISSUE","ACCESS-ISSUE",
U2259="Projet OCM (ZTE, NOKIA, autres projets)","PLANNED WORKS",
U2259="No root CAuse","No root cause",
U2259="ODU HS","ACTIVE",
U2259="IP &amp; VLAN","ACTIVE",
U2259="Warehouse HUAWEI","SPARE-ISSUE",
U2259="SPARE-HS","SPARE-ISSUE",
U2259="Power Telco","ACTIVE", U2259="no impacts","no impacts"
),"")</f>
        <v>No root cause</v>
      </c>
      <c r="W2259" s="113"/>
      <c r="X2259" s="113"/>
      <c r="Y2259" s="113"/>
      <c r="Z2259" s="113"/>
      <c r="AA2259" s="113"/>
      <c r="AB2259" s="17" t="s">
        <v>5465</v>
      </c>
      <c r="AC2259" s="17" t="str">
        <f>_xlfn.XLOOKUP(B2259,'INCIDENT-04-27-2026'!E:E,'INCIDENT-04-27-2026'!F:F,"")</f>
        <v/>
      </c>
      <c r="AD2259" s="9"/>
      <c r="AE2259" s="7" t="s">
        <v>5465</v>
      </c>
      <c r="AF2259" s="6" t="str">
        <f>_xlfn.XLOOKUP(B2259,'[13]Input_27-04'!$B:$B,'[13]Input_27-04'!$M:$M,"")</f>
        <v/>
      </c>
      <c r="AG2259" s="7"/>
      <c r="AH2259" s="3"/>
      <c r="AI2259" s="18" t="str">
        <f>_xlfn.XLOOKUP(B2259,'[3]Cells Huawei 27042026 10h'!$B:$B,'[3]Cells Huawei 27042026 10h'!$T:$T,"")</f>
        <v/>
      </c>
      <c r="AJ2259" s="18" t="str">
        <f>_xlfn.XLOOKUP(B2259,'[3]Cells Huawei 27042026 15h'!$B:$B,'[3]Cells Huawei 27042026 15h'!$T:$T,"")</f>
        <v/>
      </c>
      <c r="AK2259" s="18" t="str">
        <f>_xlfn.XLOOKUP(B2259,'[4]cells down 27042026 11h28'!$B:$B,'[4]cells down 27042026 11h28'!$R:$R,"")</f>
        <v/>
      </c>
      <c r="AL2259" s="18" t="str">
        <f>_xlfn.XLOOKUP(B2259,'[4]cells down 27042026 18h01'!$B:$B,'[4]cells down 27042026 18h01'!$R:$R,"")</f>
        <v/>
      </c>
      <c r="AM2259" s="18" t="str">
        <f>_xlfn.XLOOKUP(B2259,'[5]cell downs 27042026 11h'!$B:$B,'[5]cell downs 27042026 11h'!$R:$R,"")</f>
        <v/>
      </c>
      <c r="AN2259" s="18" t="str">
        <f>_xlfn.XLOOKUP(B2259,'[5]cell downs 27042026 17h40'!$B:$B,'[5]cell downs 27042026 17h40'!$R:$R,"")</f>
        <v/>
      </c>
      <c r="AO2259" s="18" t="str">
        <f>_xlfn.XLOOKUP(B2259,'[6]ALL SITES DOWN'!$D:$D,'[6]ALL SITES DOWN'!$J:$J,"")</f>
        <v/>
      </c>
      <c r="AP2259" s="18" t="str">
        <f>_xlfn.XLOOKUP(B2259,'[7]ALL SITES DOWN'!$D:$D,'[7]ALL SITES DOWN'!$J:$J,"")</f>
        <v/>
      </c>
      <c r="AQ2259" s="9" t="str">
        <f>_xlfn.XLOOKUP(B2259,[8]sheet1!$AC:$AC,[8]sheet1!$AF:$AF,"")</f>
        <v/>
      </c>
      <c r="AR2259" s="14"/>
      <c r="AS2259" s="14" t="s">
        <v>5465</v>
      </c>
      <c r="AT2259" s="14" t="str">
        <f>_xlfn.XLOOKUP(B2259,'[9]cell downs 18042026 17h'!$B:$B,'[9]cell downs 18042026 17h'!$B:$B,"")</f>
        <v/>
      </c>
      <c r="AU2259" s="14" t="str">
        <f>_xlfn.XLOOKUP(B2259,'[10]Cells Huawei 19042026 15h'!$B:$B,'[10]Cells Huawei 19042026 15h'!$B:$B,"")</f>
        <v/>
      </c>
      <c r="AV2259" s="9" t="str">
        <f>_xlfn.XLOOKUP(B2259,'[11]cells down 19042026 9H40'!$B:$B,'[11]cells down 19042026 9H40'!$B:$B,"")</f>
        <v/>
      </c>
    </row>
    <row r="2260" spans="1:48" hidden="1" x14ac:dyDescent="0.3">
      <c r="A2260" s="1" t="s">
        <v>4348</v>
      </c>
      <c r="B2260" s="8" t="s">
        <v>4349</v>
      </c>
      <c r="C2260" s="3" t="str">
        <f>_xlfn.XLOOKUP(B2260,'[1]daily break down'!$D:$D,'[1]daily break down'!$E:$E,"")</f>
        <v>LITTORAL</v>
      </c>
      <c r="D2260" s="1" t="s">
        <v>21</v>
      </c>
      <c r="E2260" s="1" t="s">
        <v>22</v>
      </c>
      <c r="F2260" s="3" t="s">
        <v>31</v>
      </c>
      <c r="G2260" s="1" t="s">
        <v>3689</v>
      </c>
      <c r="H2260" s="29" t="str">
        <f>_xlfn.XLOOKUP(B2260,[2]CALCULATION!$B:$B,[2]CALCULATION!$H:$H,"")</f>
        <v>ZTE</v>
      </c>
      <c r="I2260" s="26">
        <v>0</v>
      </c>
      <c r="J2260" s="26">
        <v>0</v>
      </c>
      <c r="K2260" s="26">
        <v>0</v>
      </c>
      <c r="L2260" s="26">
        <v>0</v>
      </c>
      <c r="M2260" s="26">
        <v>0</v>
      </c>
      <c r="N2260" s="26">
        <v>0</v>
      </c>
      <c r="O2260" s="26">
        <v>0</v>
      </c>
      <c r="P2260" s="114" t="s">
        <v>6364</v>
      </c>
      <c r="Q2260" s="42" t="s">
        <v>5538</v>
      </c>
      <c r="R2260" s="42"/>
      <c r="S2260" s="41" t="str" cm="1">
        <f t="array" ref="S2260">IFERROR(_xlfn.IFS(
U2260="MPR ISSUE","PDH",
U2260="BSS Hardware Issue","BSS",
U2260="Sites strategiques, MLL, Pylone, etc.","ENVTECH",
U2260="AKTIVCO DEFAUT GE &amp; POWER Cabinet","AKTIVCO",
U2260="AKTIVCO Coupure ENEO &amp; Baisse de tension","AKTIVCO GRID ONLY",
U2260="Coupure ENEO &amp; Baisse de tension","IHS GRID ONLY",
U2260="Defaut GE &amp; POWER Cabinet","IHS",
U2260="Sharing","Partners",
U2260="Sites strategiques &amp; DataCenter","SST &amp; DC",
U2260="Exclu","Exclu",
U2260="SAT","SAT",
U2260="SPARE-ISSUE","SPARE-ISSUE",
U2260="Fiber CAmtel","TRANS_FO_CAMTEL",
U2260="Fiber AOF","Fiber AOF",
U2260="Projet OCM (HUAWEI)","TRAVAUX-HUAWEI",
U2260="Projet OCM (NOKIA)","TRAVAUX-NOKIA",
U2260="ACCESS-ISSUE","ACCESS-ISSUE",
U2260="Projet OCM (ZTE, NOKIA, autres projets)","TRAVAUX OCM",
U2260="No root CAuse","No root cause",
U2260="ODU HS","PDH",
U2260="IP &amp; VLAN","PDH",
U2260="Warehouse HUAWEI","SPARE-ISSUE",
U2260="SPARE-HS","SPARE-ISSUE",
U2260="Power Telco","BSS",U2260="no impacts","no impacts"
),"")</f>
        <v>No root cause</v>
      </c>
      <c r="T2260" s="41" t="str" cm="1">
        <f t="array" ref="T2260">IFERROR(_xlfn.IFS(
U2260="MPR ISSUE","TX ISSUE",
U2260="BSS Hardware Issue","RAN ISSUE",
U2260="Sites strategiques, MLL, Pylone, etc.","ENVTECH",
U2260="AKTIVCO DEFAUT GE &amp; POWER Cabinet","POWER ISSUE",
U2260="AKTIVCO Coupure ENEO &amp; Baisse de tension","POWER ISSUE",
U2260="Coupure ENEO &amp; Baisse de tension","POWER ISSUE",
U2260="Defaut GE &amp; POWER Cabinet","POWER ISSUE",
U2260="Sharing","POWER ISSUE",
U2260="Sites strategiques &amp; DataCenter","POWER ISSUE",
U2260="Exclu","Exclu",
U2260="SAT","TX ISSUE",
U2260="SPARE-ISSUE","SPARE-ISSUE",
U2260="Fiber CAmtel","TX ISSUE",
U2260="Fiber AOF","TX ISSUE",
U2260="Projet OCM (HUAWEI)","TRAVAUX-HUAWEI",
U2260="Projet OCM (NOKIA)","TRAVAUX -NOKIA",
U2260="ACCESS-ISSUE","ACCESS-ISSUE",
U2260="Projet OCM (ZTE, NOKIA, autres projets)","TRAVAUX OCM",
U2260="No root CAuse","No root cause",
U2260="ODU HS","TX ISSUE",
U2260="IP &amp; VLAN","TX ISSUE",
U2260="Warehouse HUAWEI","SPARE-ISSUE",
U2260="SPARE-HS","SPARE-ISSUE",
U2260="Power Telco","RAN ISSUE",U2260="no impacts","no impacts"
),"")</f>
        <v>No root cause</v>
      </c>
      <c r="U2260" s="68" t="s">
        <v>5691</v>
      </c>
      <c r="V2260" s="41" t="str" cm="1">
        <f t="array" ref="V2260">IFERROR(_xlfn.IFS(
U2260="MPR ISSUE","ACTIVE",
U2260="BSS Hardware Issue","ACTIVE",
U2260="Sites strategiques, MLL, Pylone, etc.","PASSIVE",
U2260="AKTIVCO DEFAUT GE &amp; POWER Cabinet","PASSIVE",
U2260="AKTIVCO Coupure ENEO &amp; Baisse de tension","PASSIVE",
U2260="Coupure ENEO &amp; Baisse de tension","PASSIVE",
U2260="Defaut GE &amp; POWER Cabinet","PASSIVE",
U2260="Sharing","PASSIVE",
U2260="Sites strategiques &amp; DataCenter","PASSIVE",
U2260="Exclu","Exclu",
U2260="SAT","ACTIVE",
U2260="SPARE-ISSUE","SPARE-ISSUE",
U2260="Fiber CAmtel","ACTIVE",
U2260="Fiber AOF","ACTIVE",
U2260="Projet OCM (HUAWEI)","PLANNED WORKS",
U2260="Projet OCM (NOKIA)","PLANNED WORKS",
U2260="ACCESS-ISSUE","ACCESS-ISSUE",
U2260="Projet OCM (ZTE, NOKIA, autres projets)","PLANNED WORKS",
U2260="No root CAuse","No root cause",
U2260="ODU HS","ACTIVE",
U2260="IP &amp; VLAN","ACTIVE",
U2260="Warehouse HUAWEI","SPARE-ISSUE",
U2260="SPARE-HS","SPARE-ISSUE",
U2260="Power Telco","ACTIVE", U2260="no impacts","no impacts"
),"")</f>
        <v>No root cause</v>
      </c>
      <c r="W2260" s="113"/>
      <c r="X2260" s="113"/>
      <c r="Y2260" s="113"/>
      <c r="Z2260" s="113"/>
      <c r="AA2260" s="113"/>
      <c r="AB2260" s="17" t="s">
        <v>5465</v>
      </c>
      <c r="AC2260" s="17" t="str">
        <f>_xlfn.XLOOKUP(B2260,'INCIDENT-04-27-2026'!E:E,'INCIDENT-04-27-2026'!F:F,"")</f>
        <v/>
      </c>
      <c r="AD2260" s="9"/>
      <c r="AE2260" s="7" t="s">
        <v>5465</v>
      </c>
      <c r="AF2260" s="6" t="str">
        <f>_xlfn.XLOOKUP(B2260,'[13]Input_27-04'!$B:$B,'[13]Input_27-04'!$M:$M,"")</f>
        <v/>
      </c>
      <c r="AG2260" s="7"/>
      <c r="AH2260" s="3"/>
      <c r="AI2260" s="18" t="str">
        <f>_xlfn.XLOOKUP(B2260,'[3]Cells Huawei 27042026 10h'!$B:$B,'[3]Cells Huawei 27042026 10h'!$T:$T,"")</f>
        <v/>
      </c>
      <c r="AJ2260" s="18" t="str">
        <f>_xlfn.XLOOKUP(B2260,'[3]Cells Huawei 27042026 15h'!$B:$B,'[3]Cells Huawei 27042026 15h'!$T:$T,"")</f>
        <v/>
      </c>
      <c r="AK2260" s="18" t="str">
        <f>_xlfn.XLOOKUP(B2260,'[4]cells down 27042026 11h28'!$B:$B,'[4]cells down 27042026 11h28'!$R:$R,"")</f>
        <v/>
      </c>
      <c r="AL2260" s="18" t="str">
        <f>_xlfn.XLOOKUP(B2260,'[4]cells down 27042026 18h01'!$B:$B,'[4]cells down 27042026 18h01'!$R:$R,"")</f>
        <v/>
      </c>
      <c r="AM2260" s="18" t="str">
        <f>_xlfn.XLOOKUP(B2260,'[5]cell downs 27042026 11h'!$B:$B,'[5]cell downs 27042026 11h'!$R:$R,"")</f>
        <v/>
      </c>
      <c r="AN2260" s="18" t="str">
        <f>_xlfn.XLOOKUP(B2260,'[5]cell downs 27042026 17h40'!$B:$B,'[5]cell downs 27042026 17h40'!$R:$R,"")</f>
        <v/>
      </c>
      <c r="AO2260" s="18" t="str">
        <f>_xlfn.XLOOKUP(B2260,'[6]ALL SITES DOWN'!$D:$D,'[6]ALL SITES DOWN'!$J:$J,"")</f>
        <v/>
      </c>
      <c r="AP2260" s="18" t="str">
        <f>_xlfn.XLOOKUP(B2260,'[7]ALL SITES DOWN'!$D:$D,'[7]ALL SITES DOWN'!$J:$J,"")</f>
        <v/>
      </c>
      <c r="AQ2260" s="9" t="str">
        <f>_xlfn.XLOOKUP(B2260,[8]sheet1!$AC:$AC,[8]sheet1!$AF:$AF,"")</f>
        <v/>
      </c>
      <c r="AR2260" s="14"/>
      <c r="AS2260" s="14" t="s">
        <v>5465</v>
      </c>
      <c r="AT2260" s="14" t="str">
        <f>_xlfn.XLOOKUP(B2260,'[9]cell downs 18042026 17h'!$B:$B,'[9]cell downs 18042026 17h'!$B:$B,"")</f>
        <v/>
      </c>
      <c r="AU2260" s="14" t="str">
        <f>_xlfn.XLOOKUP(B2260,'[10]Cells Huawei 19042026 15h'!$B:$B,'[10]Cells Huawei 19042026 15h'!$B:$B,"")</f>
        <v/>
      </c>
      <c r="AV2260" s="9" t="str">
        <f>_xlfn.XLOOKUP(B2260,'[11]cells down 19042026 9H40'!$B:$B,'[11]cells down 19042026 9H40'!$B:$B,"")</f>
        <v>LIT_593</v>
      </c>
    </row>
    <row r="2261" spans="1:48" hidden="1" x14ac:dyDescent="0.3">
      <c r="A2261" s="1" t="s">
        <v>4350</v>
      </c>
      <c r="B2261" s="8" t="s">
        <v>4351</v>
      </c>
      <c r="C2261" s="3" t="str">
        <f>_xlfn.XLOOKUP(B2261,'[1]daily break down'!$D:$D,'[1]daily break down'!$E:$E,"")</f>
        <v>OUEST</v>
      </c>
      <c r="D2261" s="1" t="s">
        <v>21</v>
      </c>
      <c r="E2261" s="1" t="s">
        <v>3527</v>
      </c>
      <c r="F2261" s="3" t="s">
        <v>102</v>
      </c>
      <c r="G2261" s="1" t="s">
        <v>4181</v>
      </c>
      <c r="H2261" s="27" t="str">
        <f>_xlfn.XLOOKUP(B2261,[2]CALCULATION!$B:$B,[2]CALCULATION!$H:$H,"")</f>
        <v>HUAWEI</v>
      </c>
      <c r="I2261" s="26">
        <v>0</v>
      </c>
      <c r="J2261" s="26">
        <v>0</v>
      </c>
      <c r="K2261" s="26">
        <v>0</v>
      </c>
      <c r="L2261" s="26">
        <v>0</v>
      </c>
      <c r="M2261" s="26">
        <v>0</v>
      </c>
      <c r="N2261" s="26">
        <v>0</v>
      </c>
      <c r="O2261" s="26">
        <v>0</v>
      </c>
      <c r="P2261" s="114" t="s">
        <v>6364</v>
      </c>
      <c r="Q2261" s="42" t="s">
        <v>5538</v>
      </c>
      <c r="R2261" s="42"/>
      <c r="S2261" s="41" t="str" cm="1">
        <f t="array" ref="S2261">IFERROR(_xlfn.IFS(
U2261="MPR ISSUE","PDH",
U2261="BSS Hardware Issue","BSS",
U2261="Sites strategiques, MLL, Pylone, etc.","ENVTECH",
U2261="AKTIVCO DEFAUT GE &amp; POWER Cabinet","AKTIVCO",
U2261="AKTIVCO Coupure ENEO &amp; Baisse de tension","AKTIVCO GRID ONLY",
U2261="Coupure ENEO &amp; Baisse de tension","IHS GRID ONLY",
U2261="Defaut GE &amp; POWER Cabinet","IHS",
U2261="Sharing","Partners",
U2261="Sites strategiques &amp; DataCenter","SST &amp; DC",
U2261="Exclu","Exclu",
U2261="SAT","SAT",
U2261="SPARE-ISSUE","SPARE-ISSUE",
U2261="Fiber CAmtel","TRANS_FO_CAMTEL",
U2261="Fiber AOF","Fiber AOF",
U2261="Projet OCM (HUAWEI)","TRAVAUX-HUAWEI",
U2261="Projet OCM (NOKIA)","TRAVAUX-NOKIA",
U2261="ACCESS-ISSUE","ACCESS-ISSUE",
U2261="Projet OCM (ZTE, NOKIA, autres projets)","TRAVAUX OCM",
U2261="No root CAuse","No root cause",
U2261="ODU HS","PDH",
U2261="IP &amp; VLAN","PDH",
U2261="Warehouse HUAWEI","SPARE-ISSUE",
U2261="SPARE-HS","SPARE-ISSUE",
U2261="Power Telco","BSS",U2261="no impacts","no impacts"
),"")</f>
        <v>No root cause</v>
      </c>
      <c r="T2261" s="41" t="str" cm="1">
        <f t="array" ref="T2261">IFERROR(_xlfn.IFS(
U2261="MPR ISSUE","TX ISSUE",
U2261="BSS Hardware Issue","RAN ISSUE",
U2261="Sites strategiques, MLL, Pylone, etc.","ENVTECH",
U2261="AKTIVCO DEFAUT GE &amp; POWER Cabinet","POWER ISSUE",
U2261="AKTIVCO Coupure ENEO &amp; Baisse de tension","POWER ISSUE",
U2261="Coupure ENEO &amp; Baisse de tension","POWER ISSUE",
U2261="Defaut GE &amp; POWER Cabinet","POWER ISSUE",
U2261="Sharing","POWER ISSUE",
U2261="Sites strategiques &amp; DataCenter","POWER ISSUE",
U2261="Exclu","Exclu",
U2261="SAT","TX ISSUE",
U2261="SPARE-ISSUE","SPARE-ISSUE",
U2261="Fiber CAmtel","TX ISSUE",
U2261="Fiber AOF","TX ISSUE",
U2261="Projet OCM (HUAWEI)","TRAVAUX-HUAWEI",
U2261="Projet OCM (NOKIA)","TRAVAUX -NOKIA",
U2261="ACCESS-ISSUE","ACCESS-ISSUE",
U2261="Projet OCM (ZTE, NOKIA, autres projets)","TRAVAUX OCM",
U2261="No root CAuse","No root cause",
U2261="ODU HS","TX ISSUE",
U2261="IP &amp; VLAN","TX ISSUE",
U2261="Warehouse HUAWEI","SPARE-ISSUE",
U2261="SPARE-HS","SPARE-ISSUE",
U2261="Power Telco","RAN ISSUE",U2261="no impacts","no impacts"
),"")</f>
        <v>No root cause</v>
      </c>
      <c r="U2261" s="68" t="s">
        <v>5691</v>
      </c>
      <c r="V2261" s="41" t="str" cm="1">
        <f t="array" ref="V2261">IFERROR(_xlfn.IFS(
U2261="MPR ISSUE","ACTIVE",
U2261="BSS Hardware Issue","ACTIVE",
U2261="Sites strategiques, MLL, Pylone, etc.","PASSIVE",
U2261="AKTIVCO DEFAUT GE &amp; POWER Cabinet","PASSIVE",
U2261="AKTIVCO Coupure ENEO &amp; Baisse de tension","PASSIVE",
U2261="Coupure ENEO &amp; Baisse de tension","PASSIVE",
U2261="Defaut GE &amp; POWER Cabinet","PASSIVE",
U2261="Sharing","PASSIVE",
U2261="Sites strategiques &amp; DataCenter","PASSIVE",
U2261="Exclu","Exclu",
U2261="SAT","ACTIVE",
U2261="SPARE-ISSUE","SPARE-ISSUE",
U2261="Fiber CAmtel","ACTIVE",
U2261="Fiber AOF","ACTIVE",
U2261="Projet OCM (HUAWEI)","PLANNED WORKS",
U2261="Projet OCM (NOKIA)","PLANNED WORKS",
U2261="ACCESS-ISSUE","ACCESS-ISSUE",
U2261="Projet OCM (ZTE, NOKIA, autres projets)","PLANNED WORKS",
U2261="No root CAuse","No root cause",
U2261="ODU HS","ACTIVE",
U2261="IP &amp; VLAN","ACTIVE",
U2261="Warehouse HUAWEI","SPARE-ISSUE",
U2261="SPARE-HS","SPARE-ISSUE",
U2261="Power Telco","ACTIVE", U2261="no impacts","no impacts"
),"")</f>
        <v>No root cause</v>
      </c>
      <c r="W2261" s="113"/>
      <c r="X2261" s="113"/>
      <c r="Y2261" s="113"/>
      <c r="Z2261" s="113"/>
      <c r="AA2261" s="113"/>
      <c r="AB2261" s="17" t="s">
        <v>5465</v>
      </c>
      <c r="AC2261" s="17" t="str">
        <f>_xlfn.XLOOKUP(B2261,'INCIDENT-04-27-2026'!E:E,'INCIDENT-04-27-2026'!F:F,"")</f>
        <v/>
      </c>
      <c r="AD2261" s="9"/>
      <c r="AE2261" s="7" t="s">
        <v>5465</v>
      </c>
      <c r="AF2261" s="6" t="str">
        <f>_xlfn.XLOOKUP(B2261,'[13]Input_27-04'!$B:$B,'[13]Input_27-04'!$M:$M,"")</f>
        <v/>
      </c>
      <c r="AG2261" s="7"/>
      <c r="AH2261" s="3"/>
      <c r="AI2261" s="18" t="str">
        <f>_xlfn.XLOOKUP(B2261,'[3]Cells Huawei 27042026 10h'!$B:$B,'[3]Cells Huawei 27042026 10h'!$T:$T,"")</f>
        <v/>
      </c>
      <c r="AJ2261" s="18" t="str">
        <f>_xlfn.XLOOKUP(B2261,'[3]Cells Huawei 27042026 15h'!$B:$B,'[3]Cells Huawei 27042026 15h'!$T:$T,"")</f>
        <v/>
      </c>
      <c r="AK2261" s="18" t="str">
        <f>_xlfn.XLOOKUP(B2261,'[4]cells down 27042026 11h28'!$B:$B,'[4]cells down 27042026 11h28'!$R:$R,"")</f>
        <v/>
      </c>
      <c r="AL2261" s="18" t="str">
        <f>_xlfn.XLOOKUP(B2261,'[4]cells down 27042026 18h01'!$B:$B,'[4]cells down 27042026 18h01'!$R:$R,"")</f>
        <v/>
      </c>
      <c r="AM2261" s="18" t="str">
        <f>_xlfn.XLOOKUP(B2261,'[5]cell downs 27042026 11h'!$B:$B,'[5]cell downs 27042026 11h'!$R:$R,"")</f>
        <v/>
      </c>
      <c r="AN2261" s="18" t="str">
        <f>_xlfn.XLOOKUP(B2261,'[5]cell downs 27042026 17h40'!$B:$B,'[5]cell downs 27042026 17h40'!$R:$R,"")</f>
        <v/>
      </c>
      <c r="AO2261" s="18" t="str">
        <f>_xlfn.XLOOKUP(B2261,'[6]ALL SITES DOWN'!$D:$D,'[6]ALL SITES DOWN'!$J:$J,"")</f>
        <v/>
      </c>
      <c r="AP2261" s="18" t="str">
        <f>_xlfn.XLOOKUP(B2261,'[7]ALL SITES DOWN'!$D:$D,'[7]ALL SITES DOWN'!$J:$J,"")</f>
        <v/>
      </c>
      <c r="AQ2261" s="9" t="str">
        <f>_xlfn.XLOOKUP(B2261,[8]sheet1!$AC:$AC,[8]sheet1!$AF:$AF,"")</f>
        <v/>
      </c>
      <c r="AR2261" s="14"/>
      <c r="AS2261" s="14" t="s">
        <v>5465</v>
      </c>
      <c r="AT2261" s="14" t="str">
        <f>_xlfn.XLOOKUP(B2261,'[9]cell downs 18042026 17h'!$B:$B,'[9]cell downs 18042026 17h'!$B:$B,"")</f>
        <v/>
      </c>
      <c r="AU2261" s="14" t="str">
        <f>_xlfn.XLOOKUP(B2261,'[10]Cells Huawei 19042026 15h'!$B:$B,'[10]Cells Huawei 19042026 15h'!$B:$B,"")</f>
        <v/>
      </c>
      <c r="AV2261" s="9" t="str">
        <f>_xlfn.XLOOKUP(B2261,'[11]cells down 19042026 9H40'!$B:$B,'[11]cells down 19042026 9H40'!$B:$B,"")</f>
        <v/>
      </c>
    </row>
    <row r="2262" spans="1:48" hidden="1" x14ac:dyDescent="0.3">
      <c r="A2262" s="1" t="s">
        <v>4352</v>
      </c>
      <c r="B2262" s="8" t="s">
        <v>4353</v>
      </c>
      <c r="C2262" s="3" t="str">
        <f>_xlfn.XLOOKUP(B2262,'[1]daily break down'!$D:$D,'[1]daily break down'!$E:$E,"")</f>
        <v>CENTRE</v>
      </c>
      <c r="D2262" s="1" t="s">
        <v>21</v>
      </c>
      <c r="E2262" s="1" t="s">
        <v>36</v>
      </c>
      <c r="F2262" s="3" t="s">
        <v>37</v>
      </c>
      <c r="G2262" s="1" t="s">
        <v>1710</v>
      </c>
      <c r="H2262" s="29" t="str">
        <f>_xlfn.XLOOKUP(B2262,[2]CALCULATION!$B:$B,[2]CALCULATION!$H:$H,"")</f>
        <v>ZTE</v>
      </c>
      <c r="I2262" s="26">
        <v>0</v>
      </c>
      <c r="J2262" s="26">
        <v>0</v>
      </c>
      <c r="K2262" s="26">
        <v>0</v>
      </c>
      <c r="L2262" s="26">
        <v>0</v>
      </c>
      <c r="M2262" s="26">
        <v>0</v>
      </c>
      <c r="N2262" s="26">
        <v>0</v>
      </c>
      <c r="O2262" s="26">
        <v>0</v>
      </c>
      <c r="P2262" s="114" t="s">
        <v>6364</v>
      </c>
      <c r="Q2262" s="42" t="s">
        <v>5538</v>
      </c>
      <c r="R2262" s="42"/>
      <c r="S2262" s="41" t="str" cm="1">
        <f t="array" ref="S2262">IFERROR(_xlfn.IFS(
U2262="MPR ISSUE","PDH",
U2262="BSS Hardware Issue","BSS",
U2262="Sites strategiques, MLL, Pylone, etc.","ENVTECH",
U2262="AKTIVCO DEFAUT GE &amp; POWER Cabinet","AKTIVCO",
U2262="AKTIVCO Coupure ENEO &amp; Baisse de tension","AKTIVCO GRID ONLY",
U2262="Coupure ENEO &amp; Baisse de tension","IHS GRID ONLY",
U2262="Defaut GE &amp; POWER Cabinet","IHS",
U2262="Sharing","Partners",
U2262="Sites strategiques &amp; DataCenter","SST &amp; DC",
U2262="Exclu","Exclu",
U2262="SAT","SAT",
U2262="SPARE-ISSUE","SPARE-ISSUE",
U2262="Fiber CAmtel","TRANS_FO_CAMTEL",
U2262="Fiber AOF","Fiber AOF",
U2262="Projet OCM (HUAWEI)","TRAVAUX-HUAWEI",
U2262="Projet OCM (NOKIA)","TRAVAUX-NOKIA",
U2262="ACCESS-ISSUE","ACCESS-ISSUE",
U2262="Projet OCM (ZTE, NOKIA, autres projets)","TRAVAUX OCM",
U2262="No root CAuse","No root cause",
U2262="ODU HS","PDH",
U2262="IP &amp; VLAN","PDH",
U2262="Warehouse HUAWEI","SPARE-ISSUE",
U2262="SPARE-HS","SPARE-ISSUE",
U2262="Power Telco","BSS",U2262="no impacts","no impacts"
),"")</f>
        <v>No root cause</v>
      </c>
      <c r="T2262" s="41" t="str" cm="1">
        <f t="array" ref="T2262">IFERROR(_xlfn.IFS(
U2262="MPR ISSUE","TX ISSUE",
U2262="BSS Hardware Issue","RAN ISSUE",
U2262="Sites strategiques, MLL, Pylone, etc.","ENVTECH",
U2262="AKTIVCO DEFAUT GE &amp; POWER Cabinet","POWER ISSUE",
U2262="AKTIVCO Coupure ENEO &amp; Baisse de tension","POWER ISSUE",
U2262="Coupure ENEO &amp; Baisse de tension","POWER ISSUE",
U2262="Defaut GE &amp; POWER Cabinet","POWER ISSUE",
U2262="Sharing","POWER ISSUE",
U2262="Sites strategiques &amp; DataCenter","POWER ISSUE",
U2262="Exclu","Exclu",
U2262="SAT","TX ISSUE",
U2262="SPARE-ISSUE","SPARE-ISSUE",
U2262="Fiber CAmtel","TX ISSUE",
U2262="Fiber AOF","TX ISSUE",
U2262="Projet OCM (HUAWEI)","TRAVAUX-HUAWEI",
U2262="Projet OCM (NOKIA)","TRAVAUX -NOKIA",
U2262="ACCESS-ISSUE","ACCESS-ISSUE",
U2262="Projet OCM (ZTE, NOKIA, autres projets)","TRAVAUX OCM",
U2262="No root CAuse","No root cause",
U2262="ODU HS","TX ISSUE",
U2262="IP &amp; VLAN","TX ISSUE",
U2262="Warehouse HUAWEI","SPARE-ISSUE",
U2262="SPARE-HS","SPARE-ISSUE",
U2262="Power Telco","RAN ISSUE",U2262="no impacts","no impacts"
),"")</f>
        <v>No root cause</v>
      </c>
      <c r="U2262" s="68" t="s">
        <v>5691</v>
      </c>
      <c r="V2262" s="41" t="str" cm="1">
        <f t="array" ref="V2262">IFERROR(_xlfn.IFS(
U2262="MPR ISSUE","ACTIVE",
U2262="BSS Hardware Issue","ACTIVE",
U2262="Sites strategiques, MLL, Pylone, etc.","PASSIVE",
U2262="AKTIVCO DEFAUT GE &amp; POWER Cabinet","PASSIVE",
U2262="AKTIVCO Coupure ENEO &amp; Baisse de tension","PASSIVE",
U2262="Coupure ENEO &amp; Baisse de tension","PASSIVE",
U2262="Defaut GE &amp; POWER Cabinet","PASSIVE",
U2262="Sharing","PASSIVE",
U2262="Sites strategiques &amp; DataCenter","PASSIVE",
U2262="Exclu","Exclu",
U2262="SAT","ACTIVE",
U2262="SPARE-ISSUE","SPARE-ISSUE",
U2262="Fiber CAmtel","ACTIVE",
U2262="Fiber AOF","ACTIVE",
U2262="Projet OCM (HUAWEI)","PLANNED WORKS",
U2262="Projet OCM (NOKIA)","PLANNED WORKS",
U2262="ACCESS-ISSUE","ACCESS-ISSUE",
U2262="Projet OCM (ZTE, NOKIA, autres projets)","PLANNED WORKS",
U2262="No root CAuse","No root cause",
U2262="ODU HS","ACTIVE",
U2262="IP &amp; VLAN","ACTIVE",
U2262="Warehouse HUAWEI","SPARE-ISSUE",
U2262="SPARE-HS","SPARE-ISSUE",
U2262="Power Telco","ACTIVE", U2262="no impacts","no impacts"
),"")</f>
        <v>No root cause</v>
      </c>
      <c r="W2262" s="113"/>
      <c r="X2262" s="113"/>
      <c r="Y2262" s="113"/>
      <c r="Z2262" s="113"/>
      <c r="AA2262" s="113"/>
      <c r="AB2262" s="17" t="s">
        <v>5465</v>
      </c>
      <c r="AC2262" s="17" t="str">
        <f>_xlfn.XLOOKUP(B2262,'INCIDENT-04-27-2026'!E:E,'INCIDENT-04-27-2026'!F:F,"")</f>
        <v/>
      </c>
      <c r="AD2262" s="9"/>
      <c r="AE2262" s="7" t="s">
        <v>5465</v>
      </c>
      <c r="AF2262" s="6" t="str">
        <f>_xlfn.XLOOKUP(B2262,'[13]Input_27-04'!$B:$B,'[13]Input_27-04'!$M:$M,"")</f>
        <v/>
      </c>
      <c r="AG2262" s="7"/>
      <c r="AH2262" s="3"/>
      <c r="AI2262" s="18" t="str">
        <f>_xlfn.XLOOKUP(B2262,'[3]Cells Huawei 27042026 10h'!$B:$B,'[3]Cells Huawei 27042026 10h'!$T:$T,"")</f>
        <v/>
      </c>
      <c r="AJ2262" s="18" t="str">
        <f>_xlfn.XLOOKUP(B2262,'[3]Cells Huawei 27042026 15h'!$B:$B,'[3]Cells Huawei 27042026 15h'!$T:$T,"")</f>
        <v/>
      </c>
      <c r="AK2262" s="18" t="str">
        <f>_xlfn.XLOOKUP(B2262,'[4]cells down 27042026 11h28'!$B:$B,'[4]cells down 27042026 11h28'!$R:$R,"")</f>
        <v/>
      </c>
      <c r="AL2262" s="18" t="str">
        <f>_xlfn.XLOOKUP(B2262,'[4]cells down 27042026 18h01'!$B:$B,'[4]cells down 27042026 18h01'!$R:$R,"")</f>
        <v/>
      </c>
      <c r="AM2262" s="18" t="str">
        <f>_xlfn.XLOOKUP(B2262,'[5]cell downs 27042026 11h'!$B:$B,'[5]cell downs 27042026 11h'!$R:$R,"")</f>
        <v/>
      </c>
      <c r="AN2262" s="18" t="str">
        <f>_xlfn.XLOOKUP(B2262,'[5]cell downs 27042026 17h40'!$B:$B,'[5]cell downs 27042026 17h40'!$R:$R,"")</f>
        <v/>
      </c>
      <c r="AO2262" s="18" t="str">
        <f>_xlfn.XLOOKUP(B2262,'[6]ALL SITES DOWN'!$D:$D,'[6]ALL SITES DOWN'!$J:$J,"")</f>
        <v/>
      </c>
      <c r="AP2262" s="18" t="str">
        <f>_xlfn.XLOOKUP(B2262,'[7]ALL SITES DOWN'!$D:$D,'[7]ALL SITES DOWN'!$J:$J,"")</f>
        <v/>
      </c>
      <c r="AQ2262" s="9" t="str">
        <f>_xlfn.XLOOKUP(B2262,[8]sheet1!$AC:$AC,[8]sheet1!$AF:$AF,"")</f>
        <v/>
      </c>
      <c r="AR2262" s="14"/>
      <c r="AS2262" s="14" t="s">
        <v>5465</v>
      </c>
      <c r="AT2262" s="14" t="str">
        <f>_xlfn.XLOOKUP(B2262,'[9]cell downs 18042026 17h'!$B:$B,'[9]cell downs 18042026 17h'!$B:$B,"")</f>
        <v/>
      </c>
      <c r="AU2262" s="14" t="str">
        <f>_xlfn.XLOOKUP(B2262,'[10]Cells Huawei 19042026 15h'!$B:$B,'[10]Cells Huawei 19042026 15h'!$B:$B,"")</f>
        <v/>
      </c>
      <c r="AV2262" s="9" t="str">
        <f>_xlfn.XLOOKUP(B2262,'[11]cells down 19042026 9H40'!$B:$B,'[11]cells down 19042026 9H40'!$B:$B,"")</f>
        <v/>
      </c>
    </row>
    <row r="2263" spans="1:48" hidden="1" x14ac:dyDescent="0.3">
      <c r="A2263" s="1" t="s">
        <v>4358</v>
      </c>
      <c r="B2263" s="1" t="s">
        <v>4359</v>
      </c>
      <c r="C2263" s="3" t="str">
        <f>_xlfn.XLOOKUP(B2263,'[1]daily break down'!$D:$D,'[1]daily break down'!$E:$E,"")</f>
        <v>CENTRE</v>
      </c>
      <c r="D2263" s="1" t="s">
        <v>11</v>
      </c>
      <c r="E2263" s="1" t="s">
        <v>1714</v>
      </c>
      <c r="F2263" s="3" t="s">
        <v>69</v>
      </c>
      <c r="G2263" s="1" t="s">
        <v>4360</v>
      </c>
      <c r="H2263" s="29" t="str">
        <f>_xlfn.XLOOKUP(B2263,[2]CALCULATION!$B:$B,[2]CALCULATION!$H:$H,"")</f>
        <v>ZTE</v>
      </c>
      <c r="I2263" s="26">
        <v>0</v>
      </c>
      <c r="J2263" s="26">
        <v>0</v>
      </c>
      <c r="K2263" s="26">
        <v>0</v>
      </c>
      <c r="L2263" s="26">
        <v>0</v>
      </c>
      <c r="M2263" s="26">
        <v>0</v>
      </c>
      <c r="N2263" s="26">
        <v>0</v>
      </c>
      <c r="O2263" s="26">
        <v>0</v>
      </c>
      <c r="P2263" s="114" t="s">
        <v>6364</v>
      </c>
      <c r="Q2263" s="42" t="s">
        <v>5538</v>
      </c>
      <c r="R2263" s="42"/>
      <c r="S2263" s="41" t="str" cm="1">
        <f t="array" ref="S2263">IFERROR(_xlfn.IFS(
U2263="MPR ISSUE","PDH",
U2263="BSS Hardware Issue","BSS",
U2263="Sites strategiques, MLL, Pylone, etc.","ENVTECH",
U2263="AKTIVCO DEFAUT GE &amp; POWER Cabinet","AKTIVCO",
U2263="AKTIVCO Coupure ENEO &amp; Baisse de tension","AKTIVCO GRID ONLY",
U2263="Coupure ENEO &amp; Baisse de tension","IHS GRID ONLY",
U2263="Defaut GE &amp; POWER Cabinet","IHS",
U2263="Sharing","Partners",
U2263="Sites strategiques &amp; DataCenter","SST &amp; DC",
U2263="Exclu","Exclu",
U2263="SAT","SAT",
U2263="SPARE-ISSUE","SPARE-ISSUE",
U2263="Fiber CAmtel","TRANS_FO_CAMTEL",
U2263="Fiber AOF","Fiber AOF",
U2263="Projet OCM (HUAWEI)","TRAVAUX-HUAWEI",
U2263="Projet OCM (NOKIA)","TRAVAUX-NOKIA",
U2263="ACCESS-ISSUE","ACCESS-ISSUE",
U2263="Projet OCM (ZTE, NOKIA, autres projets)","TRAVAUX OCM",
U2263="No root CAuse","No root cause",
U2263="ODU HS","PDH",
U2263="IP &amp; VLAN","PDH",
U2263="Warehouse HUAWEI","SPARE-ISSUE",
U2263="SPARE-HS","SPARE-ISSUE",
U2263="Power Telco","BSS",U2263="no impacts","no impacts"
),"")</f>
        <v>No root cause</v>
      </c>
      <c r="T2263" s="41" t="str" cm="1">
        <f t="array" ref="T2263">IFERROR(_xlfn.IFS(
U2263="MPR ISSUE","TX ISSUE",
U2263="BSS Hardware Issue","RAN ISSUE",
U2263="Sites strategiques, MLL, Pylone, etc.","ENVTECH",
U2263="AKTIVCO DEFAUT GE &amp; POWER Cabinet","POWER ISSUE",
U2263="AKTIVCO Coupure ENEO &amp; Baisse de tension","POWER ISSUE",
U2263="Coupure ENEO &amp; Baisse de tension","POWER ISSUE",
U2263="Defaut GE &amp; POWER Cabinet","POWER ISSUE",
U2263="Sharing","POWER ISSUE",
U2263="Sites strategiques &amp; DataCenter","POWER ISSUE",
U2263="Exclu","Exclu",
U2263="SAT","TX ISSUE",
U2263="SPARE-ISSUE","SPARE-ISSUE",
U2263="Fiber CAmtel","TX ISSUE",
U2263="Fiber AOF","TX ISSUE",
U2263="Projet OCM (HUAWEI)","TRAVAUX-HUAWEI",
U2263="Projet OCM (NOKIA)","TRAVAUX -NOKIA",
U2263="ACCESS-ISSUE","ACCESS-ISSUE",
U2263="Projet OCM (ZTE, NOKIA, autres projets)","TRAVAUX OCM",
U2263="No root CAuse","No root cause",
U2263="ODU HS","TX ISSUE",
U2263="IP &amp; VLAN","TX ISSUE",
U2263="Warehouse HUAWEI","SPARE-ISSUE",
U2263="SPARE-HS","SPARE-ISSUE",
U2263="Power Telco","RAN ISSUE",U2263="no impacts","no impacts"
),"")</f>
        <v>No root cause</v>
      </c>
      <c r="U2263" s="68" t="s">
        <v>5691</v>
      </c>
      <c r="V2263" s="41" t="str" cm="1">
        <f t="array" ref="V2263">IFERROR(_xlfn.IFS(
U2263="MPR ISSUE","ACTIVE",
U2263="BSS Hardware Issue","ACTIVE",
U2263="Sites strategiques, MLL, Pylone, etc.","PASSIVE",
U2263="AKTIVCO DEFAUT GE &amp; POWER Cabinet","PASSIVE",
U2263="AKTIVCO Coupure ENEO &amp; Baisse de tension","PASSIVE",
U2263="Coupure ENEO &amp; Baisse de tension","PASSIVE",
U2263="Defaut GE &amp; POWER Cabinet","PASSIVE",
U2263="Sharing","PASSIVE",
U2263="Sites strategiques &amp; DataCenter","PASSIVE",
U2263="Exclu","Exclu",
U2263="SAT","ACTIVE",
U2263="SPARE-ISSUE","SPARE-ISSUE",
U2263="Fiber CAmtel","ACTIVE",
U2263="Fiber AOF","ACTIVE",
U2263="Projet OCM (HUAWEI)","PLANNED WORKS",
U2263="Projet OCM (NOKIA)","PLANNED WORKS",
U2263="ACCESS-ISSUE","ACCESS-ISSUE",
U2263="Projet OCM (ZTE, NOKIA, autres projets)","PLANNED WORKS",
U2263="No root CAuse","No root cause",
U2263="ODU HS","ACTIVE",
U2263="IP &amp; VLAN","ACTIVE",
U2263="Warehouse HUAWEI","SPARE-ISSUE",
U2263="SPARE-HS","SPARE-ISSUE",
U2263="Power Telco","ACTIVE", U2263="no impacts","no impacts"
),"")</f>
        <v>No root cause</v>
      </c>
      <c r="W2263" s="113"/>
      <c r="X2263" s="113"/>
      <c r="Y2263" s="113"/>
      <c r="Z2263" s="113"/>
      <c r="AA2263" s="113"/>
      <c r="AB2263" s="17" t="s">
        <v>5465</v>
      </c>
      <c r="AC2263" s="17" t="str">
        <f>_xlfn.XLOOKUP(B2263,'INCIDENT-04-27-2026'!E:E,'INCIDENT-04-27-2026'!F:F,"")</f>
        <v/>
      </c>
      <c r="AD2263" s="9"/>
      <c r="AE2263" s="7" t="s">
        <v>5465</v>
      </c>
      <c r="AF2263" s="6" t="str">
        <f>_xlfn.XLOOKUP(B2263,'[13]Input_27-04'!$B:$B,'[13]Input_27-04'!$M:$M,"")</f>
        <v/>
      </c>
      <c r="AG2263" s="7"/>
      <c r="AH2263" s="3"/>
      <c r="AI2263" s="18" t="str">
        <f>_xlfn.XLOOKUP(B2263,'[3]Cells Huawei 27042026 10h'!$B:$B,'[3]Cells Huawei 27042026 10h'!$T:$T,"")</f>
        <v/>
      </c>
      <c r="AJ2263" s="18" t="str">
        <f>_xlfn.XLOOKUP(B2263,'[3]Cells Huawei 27042026 15h'!$B:$B,'[3]Cells Huawei 27042026 15h'!$T:$T,"")</f>
        <v/>
      </c>
      <c r="AK2263" s="18" t="str">
        <f>_xlfn.XLOOKUP(B2263,'[4]cells down 27042026 11h28'!$B:$B,'[4]cells down 27042026 11h28'!$R:$R,"")</f>
        <v/>
      </c>
      <c r="AL2263" s="18" t="str">
        <f>_xlfn.XLOOKUP(B2263,'[4]cells down 27042026 18h01'!$B:$B,'[4]cells down 27042026 18h01'!$R:$R,"")</f>
        <v/>
      </c>
      <c r="AM2263" s="18" t="str">
        <f>_xlfn.XLOOKUP(B2263,'[5]cell downs 27042026 11h'!$B:$B,'[5]cell downs 27042026 11h'!$R:$R,"")</f>
        <v/>
      </c>
      <c r="AN2263" s="18" t="str">
        <f>_xlfn.XLOOKUP(B2263,'[5]cell downs 27042026 17h40'!$B:$B,'[5]cell downs 27042026 17h40'!$R:$R,"")</f>
        <v/>
      </c>
      <c r="AO2263" s="18" t="str">
        <f>_xlfn.XLOOKUP(B2263,'[6]ALL SITES DOWN'!$D:$D,'[6]ALL SITES DOWN'!$J:$J,"")</f>
        <v/>
      </c>
      <c r="AP2263" s="18" t="str">
        <f>_xlfn.XLOOKUP(B2263,'[7]ALL SITES DOWN'!$D:$D,'[7]ALL SITES DOWN'!$J:$J,"")</f>
        <v/>
      </c>
      <c r="AQ2263" s="9" t="str">
        <f>_xlfn.XLOOKUP(B2263,[8]sheet1!$AC:$AC,[8]sheet1!$AF:$AF,"")</f>
        <v/>
      </c>
      <c r="AR2263" s="14"/>
      <c r="AS2263" s="14" t="s">
        <v>5465</v>
      </c>
      <c r="AT2263" s="14" t="str">
        <f>_xlfn.XLOOKUP(B2263,'[9]cell downs 18042026 17h'!$B:$B,'[9]cell downs 18042026 17h'!$B:$B,"")</f>
        <v/>
      </c>
      <c r="AU2263" s="14" t="str">
        <f>_xlfn.XLOOKUP(B2263,'[10]Cells Huawei 19042026 15h'!$B:$B,'[10]Cells Huawei 19042026 15h'!$B:$B,"")</f>
        <v/>
      </c>
      <c r="AV2263" s="9" t="str">
        <f>_xlfn.XLOOKUP(B2263,'[11]cells down 19042026 9H40'!$B:$B,'[11]cells down 19042026 9H40'!$B:$B,"")</f>
        <v/>
      </c>
    </row>
    <row r="2264" spans="1:48" hidden="1" x14ac:dyDescent="0.3">
      <c r="A2264" s="1" t="s">
        <v>4361</v>
      </c>
      <c r="B2264" s="8" t="s">
        <v>4362</v>
      </c>
      <c r="C2264" s="3" t="str">
        <f>_xlfn.XLOOKUP(B2264,'[1]daily break down'!$D:$D,'[1]daily break down'!$E:$E,"")</f>
        <v>CENTRE</v>
      </c>
      <c r="D2264" s="1" t="s">
        <v>11</v>
      </c>
      <c r="E2264" s="1" t="s">
        <v>96</v>
      </c>
      <c r="F2264" s="3" t="s">
        <v>226</v>
      </c>
      <c r="G2264" s="1" t="s">
        <v>4363</v>
      </c>
      <c r="H2264" s="28" t="str">
        <f>_xlfn.XLOOKUP(B2264,[2]CALCULATION!$B:$B,[2]CALCULATION!$H:$H,"")</f>
        <v>NOKIA</v>
      </c>
      <c r="I2264" s="26">
        <v>0</v>
      </c>
      <c r="J2264" s="26">
        <v>0</v>
      </c>
      <c r="K2264" s="26">
        <v>0</v>
      </c>
      <c r="L2264" s="26">
        <v>0</v>
      </c>
      <c r="M2264" s="26">
        <v>0</v>
      </c>
      <c r="N2264" s="26">
        <v>0</v>
      </c>
      <c r="O2264" s="26">
        <v>0</v>
      </c>
      <c r="P2264" s="114" t="s">
        <v>6364</v>
      </c>
      <c r="Q2264" s="42" t="s">
        <v>5538</v>
      </c>
      <c r="R2264" s="42"/>
      <c r="S2264" s="41" t="str" cm="1">
        <f t="array" ref="S2264">IFERROR(_xlfn.IFS(
U2264="MPR ISSUE","PDH",
U2264="BSS Hardware Issue","BSS",
U2264="Sites strategiques, MLL, Pylone, etc.","ENVTECH",
U2264="AKTIVCO DEFAUT GE &amp; POWER Cabinet","AKTIVCO",
U2264="AKTIVCO Coupure ENEO &amp; Baisse de tension","AKTIVCO GRID ONLY",
U2264="Coupure ENEO &amp; Baisse de tension","IHS GRID ONLY",
U2264="Defaut GE &amp; POWER Cabinet","IHS",
U2264="Sharing","Partners",
U2264="Sites strategiques &amp; DataCenter","SST &amp; DC",
U2264="Exclu","Exclu",
U2264="SAT","SAT",
U2264="SPARE-ISSUE","SPARE-ISSUE",
U2264="Fiber CAmtel","TRANS_FO_CAMTEL",
U2264="Fiber AOF","Fiber AOF",
U2264="Projet OCM (HUAWEI)","TRAVAUX-HUAWEI",
U2264="Projet OCM (NOKIA)","TRAVAUX-NOKIA",
U2264="ACCESS-ISSUE","ACCESS-ISSUE",
U2264="Projet OCM (ZTE, NOKIA, autres projets)","TRAVAUX OCM",
U2264="No root CAuse","No root cause",
U2264="ODU HS","PDH",
U2264="IP &amp; VLAN","PDH",
U2264="Warehouse HUAWEI","SPARE-ISSUE",
U2264="SPARE-HS","SPARE-ISSUE",
U2264="Power Telco","BSS",U2264="no impacts","no impacts"
),"")</f>
        <v>No root cause</v>
      </c>
      <c r="T2264" s="41" t="str" cm="1">
        <f t="array" ref="T2264">IFERROR(_xlfn.IFS(
U2264="MPR ISSUE","TX ISSUE",
U2264="BSS Hardware Issue","RAN ISSUE",
U2264="Sites strategiques, MLL, Pylone, etc.","ENVTECH",
U2264="AKTIVCO DEFAUT GE &amp; POWER Cabinet","POWER ISSUE",
U2264="AKTIVCO Coupure ENEO &amp; Baisse de tension","POWER ISSUE",
U2264="Coupure ENEO &amp; Baisse de tension","POWER ISSUE",
U2264="Defaut GE &amp; POWER Cabinet","POWER ISSUE",
U2264="Sharing","POWER ISSUE",
U2264="Sites strategiques &amp; DataCenter","POWER ISSUE",
U2264="Exclu","Exclu",
U2264="SAT","TX ISSUE",
U2264="SPARE-ISSUE","SPARE-ISSUE",
U2264="Fiber CAmtel","TX ISSUE",
U2264="Fiber AOF","TX ISSUE",
U2264="Projet OCM (HUAWEI)","TRAVAUX-HUAWEI",
U2264="Projet OCM (NOKIA)","TRAVAUX -NOKIA",
U2264="ACCESS-ISSUE","ACCESS-ISSUE",
U2264="Projet OCM (ZTE, NOKIA, autres projets)","TRAVAUX OCM",
U2264="No root CAuse","No root cause",
U2264="ODU HS","TX ISSUE",
U2264="IP &amp; VLAN","TX ISSUE",
U2264="Warehouse HUAWEI","SPARE-ISSUE",
U2264="SPARE-HS","SPARE-ISSUE",
U2264="Power Telco","RAN ISSUE",U2264="no impacts","no impacts"
),"")</f>
        <v>No root cause</v>
      </c>
      <c r="U2264" s="68" t="s">
        <v>5691</v>
      </c>
      <c r="V2264" s="41" t="str" cm="1">
        <f t="array" ref="V2264">IFERROR(_xlfn.IFS(
U2264="MPR ISSUE","ACTIVE",
U2264="BSS Hardware Issue","ACTIVE",
U2264="Sites strategiques, MLL, Pylone, etc.","PASSIVE",
U2264="AKTIVCO DEFAUT GE &amp; POWER Cabinet","PASSIVE",
U2264="AKTIVCO Coupure ENEO &amp; Baisse de tension","PASSIVE",
U2264="Coupure ENEO &amp; Baisse de tension","PASSIVE",
U2264="Defaut GE &amp; POWER Cabinet","PASSIVE",
U2264="Sharing","PASSIVE",
U2264="Sites strategiques &amp; DataCenter","PASSIVE",
U2264="Exclu","Exclu",
U2264="SAT","ACTIVE",
U2264="SPARE-ISSUE","SPARE-ISSUE",
U2264="Fiber CAmtel","ACTIVE",
U2264="Fiber AOF","ACTIVE",
U2264="Projet OCM (HUAWEI)","PLANNED WORKS",
U2264="Projet OCM (NOKIA)","PLANNED WORKS",
U2264="ACCESS-ISSUE","ACCESS-ISSUE",
U2264="Projet OCM (ZTE, NOKIA, autres projets)","PLANNED WORKS",
U2264="No root CAuse","No root cause",
U2264="ODU HS","ACTIVE",
U2264="IP &amp; VLAN","ACTIVE",
U2264="Warehouse HUAWEI","SPARE-ISSUE",
U2264="SPARE-HS","SPARE-ISSUE",
U2264="Power Telco","ACTIVE", U2264="no impacts","no impacts"
),"")</f>
        <v>No root cause</v>
      </c>
      <c r="W2264" s="113"/>
      <c r="X2264" s="113"/>
      <c r="Y2264" s="113"/>
      <c r="Z2264" s="113"/>
      <c r="AA2264" s="113"/>
      <c r="AB2264" s="17" t="s">
        <v>5465</v>
      </c>
      <c r="AC2264" s="17" t="str">
        <f>_xlfn.XLOOKUP(B2264,'INCIDENT-04-27-2026'!E:E,'INCIDENT-04-27-2026'!F:F,"")</f>
        <v/>
      </c>
      <c r="AD2264" s="9"/>
      <c r="AE2264" s="7" t="s">
        <v>5465</v>
      </c>
      <c r="AF2264" s="6" t="str">
        <f>_xlfn.XLOOKUP(B2264,'[13]Input_27-04'!$B:$B,'[13]Input_27-04'!$M:$M,"")</f>
        <v/>
      </c>
      <c r="AG2264" s="7"/>
      <c r="AH2264" s="3"/>
      <c r="AI2264" s="18" t="str">
        <f>_xlfn.XLOOKUP(B2264,'[3]Cells Huawei 27042026 10h'!$B:$B,'[3]Cells Huawei 27042026 10h'!$T:$T,"")</f>
        <v/>
      </c>
      <c r="AJ2264" s="18" t="str">
        <f>_xlfn.XLOOKUP(B2264,'[3]Cells Huawei 27042026 15h'!$B:$B,'[3]Cells Huawei 27042026 15h'!$T:$T,"")</f>
        <v/>
      </c>
      <c r="AK2264" s="18" t="str">
        <f>_xlfn.XLOOKUP(B2264,'[4]cells down 27042026 11h28'!$B:$B,'[4]cells down 27042026 11h28'!$R:$R,"")</f>
        <v/>
      </c>
      <c r="AL2264" s="18" t="str">
        <f>_xlfn.XLOOKUP(B2264,'[4]cells down 27042026 18h01'!$B:$B,'[4]cells down 27042026 18h01'!$R:$R,"")</f>
        <v/>
      </c>
      <c r="AM2264" s="18" t="str">
        <f>_xlfn.XLOOKUP(B2264,'[5]cell downs 27042026 11h'!$B:$B,'[5]cell downs 27042026 11h'!$R:$R,"")</f>
        <v/>
      </c>
      <c r="AN2264" s="18" t="str">
        <f>_xlfn.XLOOKUP(B2264,'[5]cell downs 27042026 17h40'!$B:$B,'[5]cell downs 27042026 17h40'!$R:$R,"")</f>
        <v/>
      </c>
      <c r="AO2264" s="18" t="str">
        <f>_xlfn.XLOOKUP(B2264,'[6]ALL SITES DOWN'!$D:$D,'[6]ALL SITES DOWN'!$J:$J,"")</f>
        <v/>
      </c>
      <c r="AP2264" s="18" t="str">
        <f>_xlfn.XLOOKUP(B2264,'[7]ALL SITES DOWN'!$D:$D,'[7]ALL SITES DOWN'!$J:$J,"")</f>
        <v/>
      </c>
      <c r="AQ2264" s="9" t="str">
        <f>_xlfn.XLOOKUP(B2264,[8]sheet1!$AC:$AC,[8]sheet1!$AF:$AF,"")</f>
        <v/>
      </c>
      <c r="AR2264" s="14"/>
      <c r="AS2264" s="14" t="s">
        <v>5465</v>
      </c>
      <c r="AT2264" s="14" t="str">
        <f>_xlfn.XLOOKUP(B2264,'[9]cell downs 18042026 17h'!$B:$B,'[9]cell downs 18042026 17h'!$B:$B,"")</f>
        <v/>
      </c>
      <c r="AU2264" s="14" t="str">
        <f>_xlfn.XLOOKUP(B2264,'[10]Cells Huawei 19042026 15h'!$B:$B,'[10]Cells Huawei 19042026 15h'!$B:$B,"")</f>
        <v/>
      </c>
      <c r="AV2264" s="9" t="str">
        <f>_xlfn.XLOOKUP(B2264,'[11]cells down 19042026 9H40'!$B:$B,'[11]cells down 19042026 9H40'!$B:$B,"")</f>
        <v/>
      </c>
    </row>
    <row r="2265" spans="1:48" hidden="1" x14ac:dyDescent="0.3">
      <c r="A2265" s="1" t="s">
        <v>4364</v>
      </c>
      <c r="B2265" s="8" t="s">
        <v>4365</v>
      </c>
      <c r="C2265" s="3" t="str">
        <f>_xlfn.XLOOKUP(B2265,'[1]daily break down'!$D:$D,'[1]daily break down'!$E:$E,"")</f>
        <v>CENTRE</v>
      </c>
      <c r="D2265" s="1" t="s">
        <v>11</v>
      </c>
      <c r="E2265" s="1" t="s">
        <v>12</v>
      </c>
      <c r="F2265" s="3" t="s">
        <v>37</v>
      </c>
      <c r="G2265" s="1" t="s">
        <v>4364</v>
      </c>
      <c r="H2265" s="29" t="str">
        <f>_xlfn.XLOOKUP(B2265,[2]CALCULATION!$B:$B,[2]CALCULATION!$H:$H,"")</f>
        <v>ZTE</v>
      </c>
      <c r="I2265" s="26">
        <v>0</v>
      </c>
      <c r="J2265" s="26">
        <v>0</v>
      </c>
      <c r="K2265" s="26">
        <v>0</v>
      </c>
      <c r="L2265" s="26">
        <v>0</v>
      </c>
      <c r="M2265" s="26">
        <v>0</v>
      </c>
      <c r="N2265" s="26">
        <v>0</v>
      </c>
      <c r="O2265" s="26">
        <v>0</v>
      </c>
      <c r="P2265" s="114" t="s">
        <v>6364</v>
      </c>
      <c r="Q2265" s="42" t="s">
        <v>5538</v>
      </c>
      <c r="R2265" s="42"/>
      <c r="S2265" s="41" t="str" cm="1">
        <f t="array" ref="S2265">IFERROR(_xlfn.IFS(
U2265="MPR ISSUE","PDH",
U2265="BSS Hardware Issue","BSS",
U2265="Sites strategiques, MLL, Pylone, etc.","ENVTECH",
U2265="AKTIVCO DEFAUT GE &amp; POWER Cabinet","AKTIVCO",
U2265="AKTIVCO Coupure ENEO &amp; Baisse de tension","AKTIVCO GRID ONLY",
U2265="Coupure ENEO &amp; Baisse de tension","IHS GRID ONLY",
U2265="Defaut GE &amp; POWER Cabinet","IHS",
U2265="Sharing","Partners",
U2265="Sites strategiques &amp; DataCenter","SST &amp; DC",
U2265="Exclu","Exclu",
U2265="SAT","SAT",
U2265="SPARE-ISSUE","SPARE-ISSUE",
U2265="Fiber CAmtel","TRANS_FO_CAMTEL",
U2265="Fiber AOF","Fiber AOF",
U2265="Projet OCM (HUAWEI)","TRAVAUX-HUAWEI",
U2265="Projet OCM (NOKIA)","TRAVAUX-NOKIA",
U2265="ACCESS-ISSUE","ACCESS-ISSUE",
U2265="Projet OCM (ZTE, NOKIA, autres projets)","TRAVAUX OCM",
U2265="No root CAuse","No root cause",
U2265="ODU HS","PDH",
U2265="IP &amp; VLAN","PDH",
U2265="Warehouse HUAWEI","SPARE-ISSUE",
U2265="SPARE-HS","SPARE-ISSUE",
U2265="Power Telco","BSS",U2265="no impacts","no impacts"
),"")</f>
        <v>No root cause</v>
      </c>
      <c r="T2265" s="41" t="str" cm="1">
        <f t="array" ref="T2265">IFERROR(_xlfn.IFS(
U2265="MPR ISSUE","TX ISSUE",
U2265="BSS Hardware Issue","RAN ISSUE",
U2265="Sites strategiques, MLL, Pylone, etc.","ENVTECH",
U2265="AKTIVCO DEFAUT GE &amp; POWER Cabinet","POWER ISSUE",
U2265="AKTIVCO Coupure ENEO &amp; Baisse de tension","POWER ISSUE",
U2265="Coupure ENEO &amp; Baisse de tension","POWER ISSUE",
U2265="Defaut GE &amp; POWER Cabinet","POWER ISSUE",
U2265="Sharing","POWER ISSUE",
U2265="Sites strategiques &amp; DataCenter","POWER ISSUE",
U2265="Exclu","Exclu",
U2265="SAT","TX ISSUE",
U2265="SPARE-ISSUE","SPARE-ISSUE",
U2265="Fiber CAmtel","TX ISSUE",
U2265="Fiber AOF","TX ISSUE",
U2265="Projet OCM (HUAWEI)","TRAVAUX-HUAWEI",
U2265="Projet OCM (NOKIA)","TRAVAUX -NOKIA",
U2265="ACCESS-ISSUE","ACCESS-ISSUE",
U2265="Projet OCM (ZTE, NOKIA, autres projets)","TRAVAUX OCM",
U2265="No root CAuse","No root cause",
U2265="ODU HS","TX ISSUE",
U2265="IP &amp; VLAN","TX ISSUE",
U2265="Warehouse HUAWEI","SPARE-ISSUE",
U2265="SPARE-HS","SPARE-ISSUE",
U2265="Power Telco","RAN ISSUE",U2265="no impacts","no impacts"
),"")</f>
        <v>No root cause</v>
      </c>
      <c r="U2265" s="68" t="s">
        <v>5691</v>
      </c>
      <c r="V2265" s="41" t="str" cm="1">
        <f t="array" ref="V2265">IFERROR(_xlfn.IFS(
U2265="MPR ISSUE","ACTIVE",
U2265="BSS Hardware Issue","ACTIVE",
U2265="Sites strategiques, MLL, Pylone, etc.","PASSIVE",
U2265="AKTIVCO DEFAUT GE &amp; POWER Cabinet","PASSIVE",
U2265="AKTIVCO Coupure ENEO &amp; Baisse de tension","PASSIVE",
U2265="Coupure ENEO &amp; Baisse de tension","PASSIVE",
U2265="Defaut GE &amp; POWER Cabinet","PASSIVE",
U2265="Sharing","PASSIVE",
U2265="Sites strategiques &amp; DataCenter","PASSIVE",
U2265="Exclu","Exclu",
U2265="SAT","ACTIVE",
U2265="SPARE-ISSUE","SPARE-ISSUE",
U2265="Fiber CAmtel","ACTIVE",
U2265="Fiber AOF","ACTIVE",
U2265="Projet OCM (HUAWEI)","PLANNED WORKS",
U2265="Projet OCM (NOKIA)","PLANNED WORKS",
U2265="ACCESS-ISSUE","ACCESS-ISSUE",
U2265="Projet OCM (ZTE, NOKIA, autres projets)","PLANNED WORKS",
U2265="No root CAuse","No root cause",
U2265="ODU HS","ACTIVE",
U2265="IP &amp; VLAN","ACTIVE",
U2265="Warehouse HUAWEI","SPARE-ISSUE",
U2265="SPARE-HS","SPARE-ISSUE",
U2265="Power Telco","ACTIVE", U2265="no impacts","no impacts"
),"")</f>
        <v>No root cause</v>
      </c>
      <c r="W2265" s="113"/>
      <c r="X2265" s="113"/>
      <c r="Y2265" s="113"/>
      <c r="Z2265" s="113"/>
      <c r="AA2265" s="113"/>
      <c r="AB2265" s="17" t="s">
        <v>6339</v>
      </c>
      <c r="AC2265" s="17" t="str">
        <f>_xlfn.XLOOKUP(B2265,'INCIDENT-04-27-2026'!E:E,'INCIDENT-04-27-2026'!F:F,"")</f>
        <v/>
      </c>
      <c r="AD2265" s="9"/>
      <c r="AE2265" s="7" t="s">
        <v>5465</v>
      </c>
      <c r="AF2265" s="6" t="str">
        <f>_xlfn.XLOOKUP(B2265,'[13]Input_27-04'!$B:$B,'[13]Input_27-04'!$M:$M,"")</f>
        <v/>
      </c>
      <c r="AG2265" s="7"/>
      <c r="AH2265" s="3"/>
      <c r="AI2265" s="18" t="str">
        <f>_xlfn.XLOOKUP(B2265,'[3]Cells Huawei 27042026 10h'!$B:$B,'[3]Cells Huawei 27042026 10h'!$T:$T,"")</f>
        <v/>
      </c>
      <c r="AJ2265" s="18" t="str">
        <f>_xlfn.XLOOKUP(B2265,'[3]Cells Huawei 27042026 15h'!$B:$B,'[3]Cells Huawei 27042026 15h'!$T:$T,"")</f>
        <v/>
      </c>
      <c r="AK2265" s="18" t="str">
        <f>_xlfn.XLOOKUP(B2265,'[4]cells down 27042026 11h28'!$B:$B,'[4]cells down 27042026 11h28'!$R:$R,"")</f>
        <v/>
      </c>
      <c r="AL2265" s="18" t="str">
        <f>_xlfn.XLOOKUP(B2265,'[4]cells down 27042026 18h01'!$B:$B,'[4]cells down 27042026 18h01'!$R:$R,"")</f>
        <v>(04/27/2026 cell zte):-27/04/2026 : Besoin d'analyse BO RAN</v>
      </c>
      <c r="AM2265" s="18" t="str">
        <f>_xlfn.XLOOKUP(B2265,'[5]cell downs 27042026 11h'!$B:$B,'[5]cell downs 27042026 11h'!$R:$R,"")</f>
        <v/>
      </c>
      <c r="AN2265" s="18" t="str">
        <f>_xlfn.XLOOKUP(B2265,'[5]cell downs 27042026 17h40'!$B:$B,'[5]cell downs 27042026 17h40'!$R:$R,"")</f>
        <v/>
      </c>
      <c r="AO2265" s="18" t="str">
        <f>_xlfn.XLOOKUP(B2265,'[6]ALL SITES DOWN'!$D:$D,'[6]ALL SITES DOWN'!$J:$J,"")</f>
        <v/>
      </c>
      <c r="AP2265" s="18" t="str">
        <f>_xlfn.XLOOKUP(B2265,'[7]ALL SITES DOWN'!$D:$D,'[7]ALL SITES DOWN'!$J:$J,"")</f>
        <v>(04/27/2026 ocm ran 11h):-power status check ongoing</v>
      </c>
      <c r="AQ2265" s="9" t="str">
        <f>_xlfn.XLOOKUP(B2265,[8]sheet1!$AC:$AC,[8]sheet1!$AF:$AF,"")</f>
        <v/>
      </c>
      <c r="AR2265" s="14"/>
      <c r="AS2265" s="14" t="s">
        <v>5465</v>
      </c>
      <c r="AT2265" s="14" t="str">
        <f>_xlfn.XLOOKUP(B2265,'[9]cell downs 18042026 17h'!$B:$B,'[9]cell downs 18042026 17h'!$B:$B,"")</f>
        <v/>
      </c>
      <c r="AU2265" s="14" t="str">
        <f>_xlfn.XLOOKUP(B2265,'[10]Cells Huawei 19042026 15h'!$B:$B,'[10]Cells Huawei 19042026 15h'!$B:$B,"")</f>
        <v/>
      </c>
      <c r="AV2265" s="9" t="str">
        <f>_xlfn.XLOOKUP(B2265,'[11]cells down 19042026 9H40'!$B:$B,'[11]cells down 19042026 9H40'!$B:$B,"")</f>
        <v/>
      </c>
    </row>
    <row r="2266" spans="1:48" hidden="1" x14ac:dyDescent="0.3">
      <c r="A2266" s="1" t="s">
        <v>4371</v>
      </c>
      <c r="B2266" s="8" t="s">
        <v>4372</v>
      </c>
      <c r="C2266" s="3" t="str">
        <f>_xlfn.XLOOKUP(B2266,'[1]daily break down'!$D:$D,'[1]daily break down'!$E:$E,"")</f>
        <v>CENTRE</v>
      </c>
      <c r="D2266" s="1" t="s">
        <v>21</v>
      </c>
      <c r="E2266" s="1" t="s">
        <v>30</v>
      </c>
      <c r="F2266" s="3" t="s">
        <v>37</v>
      </c>
      <c r="G2266" s="1" t="s">
        <v>3988</v>
      </c>
      <c r="H2266" s="29" t="str">
        <f>_xlfn.XLOOKUP(B2266,[2]CALCULATION!$B:$B,[2]CALCULATION!$H:$H,"")</f>
        <v>ZTE</v>
      </c>
      <c r="I2266" s="26">
        <v>0</v>
      </c>
      <c r="J2266" s="26">
        <v>0</v>
      </c>
      <c r="K2266" s="26">
        <v>0</v>
      </c>
      <c r="L2266" s="26">
        <v>0</v>
      </c>
      <c r="M2266" s="26">
        <v>0</v>
      </c>
      <c r="N2266" s="26">
        <v>0</v>
      </c>
      <c r="O2266" s="26">
        <v>0</v>
      </c>
      <c r="P2266" s="114" t="s">
        <v>6364</v>
      </c>
      <c r="Q2266" s="42" t="s">
        <v>5538</v>
      </c>
      <c r="R2266" s="42"/>
      <c r="S2266" s="41" t="str" cm="1">
        <f t="array" ref="S2266">IFERROR(_xlfn.IFS(
U2266="MPR ISSUE","PDH",
U2266="BSS Hardware Issue","BSS",
U2266="Sites strategiques, MLL, Pylone, etc.","ENVTECH",
U2266="AKTIVCO DEFAUT GE &amp; POWER Cabinet","AKTIVCO",
U2266="AKTIVCO Coupure ENEO &amp; Baisse de tension","AKTIVCO GRID ONLY",
U2266="Coupure ENEO &amp; Baisse de tension","IHS GRID ONLY",
U2266="Defaut GE &amp; POWER Cabinet","IHS",
U2266="Sharing","Partners",
U2266="Sites strategiques &amp; DataCenter","SST &amp; DC",
U2266="Exclu","Exclu",
U2266="SAT","SAT",
U2266="SPARE-ISSUE","SPARE-ISSUE",
U2266="Fiber CAmtel","TRANS_FO_CAMTEL",
U2266="Fiber AOF","Fiber AOF",
U2266="Projet OCM (HUAWEI)","TRAVAUX-HUAWEI",
U2266="Projet OCM (NOKIA)","TRAVAUX-NOKIA",
U2266="ACCESS-ISSUE","ACCESS-ISSUE",
U2266="Projet OCM (ZTE, NOKIA, autres projets)","TRAVAUX OCM",
U2266="No root CAuse","No root cause",
U2266="ODU HS","PDH",
U2266="IP &amp; VLAN","PDH",
U2266="Warehouse HUAWEI","SPARE-ISSUE",
U2266="SPARE-HS","SPARE-ISSUE",
U2266="Power Telco","BSS",U2266="no impacts","no impacts"
),"")</f>
        <v>No root cause</v>
      </c>
      <c r="T2266" s="41" t="str" cm="1">
        <f t="array" ref="T2266">IFERROR(_xlfn.IFS(
U2266="MPR ISSUE","TX ISSUE",
U2266="BSS Hardware Issue","RAN ISSUE",
U2266="Sites strategiques, MLL, Pylone, etc.","ENVTECH",
U2266="AKTIVCO DEFAUT GE &amp; POWER Cabinet","POWER ISSUE",
U2266="AKTIVCO Coupure ENEO &amp; Baisse de tension","POWER ISSUE",
U2266="Coupure ENEO &amp; Baisse de tension","POWER ISSUE",
U2266="Defaut GE &amp; POWER Cabinet","POWER ISSUE",
U2266="Sharing","POWER ISSUE",
U2266="Sites strategiques &amp; DataCenter","POWER ISSUE",
U2266="Exclu","Exclu",
U2266="SAT","TX ISSUE",
U2266="SPARE-ISSUE","SPARE-ISSUE",
U2266="Fiber CAmtel","TX ISSUE",
U2266="Fiber AOF","TX ISSUE",
U2266="Projet OCM (HUAWEI)","TRAVAUX-HUAWEI",
U2266="Projet OCM (NOKIA)","TRAVAUX -NOKIA",
U2266="ACCESS-ISSUE","ACCESS-ISSUE",
U2266="Projet OCM (ZTE, NOKIA, autres projets)","TRAVAUX OCM",
U2266="No root CAuse","No root cause",
U2266="ODU HS","TX ISSUE",
U2266="IP &amp; VLAN","TX ISSUE",
U2266="Warehouse HUAWEI","SPARE-ISSUE",
U2266="SPARE-HS","SPARE-ISSUE",
U2266="Power Telco","RAN ISSUE",U2266="no impacts","no impacts"
),"")</f>
        <v>No root cause</v>
      </c>
      <c r="U2266" s="68" t="s">
        <v>5691</v>
      </c>
      <c r="V2266" s="41" t="str" cm="1">
        <f t="array" ref="V2266">IFERROR(_xlfn.IFS(
U2266="MPR ISSUE","ACTIVE",
U2266="BSS Hardware Issue","ACTIVE",
U2266="Sites strategiques, MLL, Pylone, etc.","PASSIVE",
U2266="AKTIVCO DEFAUT GE &amp; POWER Cabinet","PASSIVE",
U2266="AKTIVCO Coupure ENEO &amp; Baisse de tension","PASSIVE",
U2266="Coupure ENEO &amp; Baisse de tension","PASSIVE",
U2266="Defaut GE &amp; POWER Cabinet","PASSIVE",
U2266="Sharing","PASSIVE",
U2266="Sites strategiques &amp; DataCenter","PASSIVE",
U2266="Exclu","Exclu",
U2266="SAT","ACTIVE",
U2266="SPARE-ISSUE","SPARE-ISSUE",
U2266="Fiber CAmtel","ACTIVE",
U2266="Fiber AOF","ACTIVE",
U2266="Projet OCM (HUAWEI)","PLANNED WORKS",
U2266="Projet OCM (NOKIA)","PLANNED WORKS",
U2266="ACCESS-ISSUE","ACCESS-ISSUE",
U2266="Projet OCM (ZTE, NOKIA, autres projets)","PLANNED WORKS",
U2266="No root CAuse","No root cause",
U2266="ODU HS","ACTIVE",
U2266="IP &amp; VLAN","ACTIVE",
U2266="Warehouse HUAWEI","SPARE-ISSUE",
U2266="SPARE-HS","SPARE-ISSUE",
U2266="Power Telco","ACTIVE", U2266="no impacts","no impacts"
),"")</f>
        <v>No root cause</v>
      </c>
      <c r="W2266" s="113"/>
      <c r="X2266" s="113"/>
      <c r="Y2266" s="113"/>
      <c r="Z2266" s="113"/>
      <c r="AA2266" s="113"/>
      <c r="AB2266" s="17" t="s">
        <v>5465</v>
      </c>
      <c r="AC2266" s="17" t="str">
        <f>_xlfn.XLOOKUP(B2266,'INCIDENT-04-27-2026'!E:E,'INCIDENT-04-27-2026'!F:F,"")</f>
        <v/>
      </c>
      <c r="AD2266" s="9"/>
      <c r="AE2266" s="7" t="s">
        <v>5465</v>
      </c>
      <c r="AF2266" s="6" t="str">
        <f>_xlfn.XLOOKUP(B2266,'[13]Input_27-04'!$B:$B,'[13]Input_27-04'!$M:$M,"")</f>
        <v/>
      </c>
      <c r="AG2266" s="7"/>
      <c r="AH2266" s="3"/>
      <c r="AI2266" s="18" t="str">
        <f>_xlfn.XLOOKUP(B2266,'[3]Cells Huawei 27042026 10h'!$B:$B,'[3]Cells Huawei 27042026 10h'!$T:$T,"")</f>
        <v/>
      </c>
      <c r="AJ2266" s="18" t="str">
        <f>_xlfn.XLOOKUP(B2266,'[3]Cells Huawei 27042026 15h'!$B:$B,'[3]Cells Huawei 27042026 15h'!$T:$T,"")</f>
        <v/>
      </c>
      <c r="AK2266" s="18" t="str">
        <f>_xlfn.XLOOKUP(B2266,'[4]cells down 27042026 11h28'!$B:$B,'[4]cells down 27042026 11h28'!$R:$R,"")</f>
        <v/>
      </c>
      <c r="AL2266" s="18" t="str">
        <f>_xlfn.XLOOKUP(B2266,'[4]cells down 27042026 18h01'!$B:$B,'[4]cells down 27042026 18h01'!$R:$R,"")</f>
        <v/>
      </c>
      <c r="AM2266" s="18" t="str">
        <f>_xlfn.XLOOKUP(B2266,'[5]cell downs 27042026 11h'!$B:$B,'[5]cell downs 27042026 11h'!$R:$R,"")</f>
        <v/>
      </c>
      <c r="AN2266" s="18" t="str">
        <f>_xlfn.XLOOKUP(B2266,'[5]cell downs 27042026 17h40'!$B:$B,'[5]cell downs 27042026 17h40'!$R:$R,"")</f>
        <v/>
      </c>
      <c r="AO2266" s="18" t="str">
        <f>_xlfn.XLOOKUP(B2266,'[6]ALL SITES DOWN'!$D:$D,'[6]ALL SITES DOWN'!$J:$J,"")</f>
        <v/>
      </c>
      <c r="AP2266" s="18" t="str">
        <f>_xlfn.XLOOKUP(B2266,'[7]ALL SITES DOWN'!$D:$D,'[7]ALL SITES DOWN'!$J:$J,"")</f>
        <v/>
      </c>
      <c r="AQ2266" s="9" t="str">
        <f>_xlfn.XLOOKUP(B2266,[8]sheet1!$AC:$AC,[8]sheet1!$AF:$AF,"")</f>
        <v/>
      </c>
      <c r="AR2266" s="14"/>
      <c r="AS2266" s="14" t="s">
        <v>5465</v>
      </c>
      <c r="AT2266" s="14" t="str">
        <f>_xlfn.XLOOKUP(B2266,'[9]cell downs 18042026 17h'!$B:$B,'[9]cell downs 18042026 17h'!$B:$B,"")</f>
        <v/>
      </c>
      <c r="AU2266" s="14" t="str">
        <f>_xlfn.XLOOKUP(B2266,'[10]Cells Huawei 19042026 15h'!$B:$B,'[10]Cells Huawei 19042026 15h'!$B:$B,"")</f>
        <v/>
      </c>
      <c r="AV2266" s="9" t="str">
        <f>_xlfn.XLOOKUP(B2266,'[11]cells down 19042026 9H40'!$B:$B,'[11]cells down 19042026 9H40'!$B:$B,"")</f>
        <v/>
      </c>
    </row>
    <row r="2267" spans="1:48" hidden="1" x14ac:dyDescent="0.3">
      <c r="A2267" s="1" t="s">
        <v>4375</v>
      </c>
      <c r="B2267" s="8" t="s">
        <v>4376</v>
      </c>
      <c r="C2267" s="3" t="str">
        <f>_xlfn.XLOOKUP(B2267,'[1]daily break down'!$D:$D,'[1]daily break down'!$E:$E,"")</f>
        <v>ADAMAOUA</v>
      </c>
      <c r="D2267" s="1" t="s">
        <v>11</v>
      </c>
      <c r="E2267" s="1" t="s">
        <v>66</v>
      </c>
      <c r="F2267" s="3" t="s">
        <v>90</v>
      </c>
      <c r="G2267" s="1" t="s">
        <v>4375</v>
      </c>
      <c r="H2267" s="27" t="str">
        <f>_xlfn.XLOOKUP(B2267,[2]CALCULATION!$B:$B,[2]CALCULATION!$H:$H,"")</f>
        <v>HUAWEI</v>
      </c>
      <c r="I2267" s="26">
        <v>0</v>
      </c>
      <c r="J2267" s="26">
        <v>0</v>
      </c>
      <c r="K2267" s="26">
        <v>0</v>
      </c>
      <c r="L2267" s="26">
        <v>0</v>
      </c>
      <c r="M2267" s="26">
        <v>0</v>
      </c>
      <c r="N2267" s="26">
        <v>0</v>
      </c>
      <c r="O2267" s="26">
        <v>0</v>
      </c>
      <c r="P2267" s="114" t="s">
        <v>6364</v>
      </c>
      <c r="Q2267" s="42" t="s">
        <v>5538</v>
      </c>
      <c r="R2267" s="42"/>
      <c r="S2267" s="41" t="str" cm="1">
        <f t="array" ref="S2267">IFERROR(_xlfn.IFS(
U2267="MPR ISSUE","PDH",
U2267="BSS Hardware Issue","BSS",
U2267="Sites strategiques, MLL, Pylone, etc.","ENVTECH",
U2267="AKTIVCO DEFAUT GE &amp; POWER Cabinet","AKTIVCO",
U2267="AKTIVCO Coupure ENEO &amp; Baisse de tension","AKTIVCO GRID ONLY",
U2267="Coupure ENEO &amp; Baisse de tension","IHS GRID ONLY",
U2267="Defaut GE &amp; POWER Cabinet","IHS",
U2267="Sharing","Partners",
U2267="Sites strategiques &amp; DataCenter","SST &amp; DC",
U2267="Exclu","Exclu",
U2267="SAT","SAT",
U2267="SPARE-ISSUE","SPARE-ISSUE",
U2267="Fiber CAmtel","TRANS_FO_CAMTEL",
U2267="Fiber AOF","Fiber AOF",
U2267="Projet OCM (HUAWEI)","TRAVAUX-HUAWEI",
U2267="Projet OCM (NOKIA)","TRAVAUX-NOKIA",
U2267="ACCESS-ISSUE","ACCESS-ISSUE",
U2267="Projet OCM (ZTE, NOKIA, autres projets)","TRAVAUX OCM",
U2267="No root CAuse","No root cause",
U2267="ODU HS","PDH",
U2267="IP &amp; VLAN","PDH",
U2267="Warehouse HUAWEI","SPARE-ISSUE",
U2267="SPARE-HS","SPARE-ISSUE",
U2267="Power Telco","BSS",U2267="no impacts","no impacts"
),"")</f>
        <v>No root cause</v>
      </c>
      <c r="T2267" s="41" t="str" cm="1">
        <f t="array" ref="T2267">IFERROR(_xlfn.IFS(
U2267="MPR ISSUE","TX ISSUE",
U2267="BSS Hardware Issue","RAN ISSUE",
U2267="Sites strategiques, MLL, Pylone, etc.","ENVTECH",
U2267="AKTIVCO DEFAUT GE &amp; POWER Cabinet","POWER ISSUE",
U2267="AKTIVCO Coupure ENEO &amp; Baisse de tension","POWER ISSUE",
U2267="Coupure ENEO &amp; Baisse de tension","POWER ISSUE",
U2267="Defaut GE &amp; POWER Cabinet","POWER ISSUE",
U2267="Sharing","POWER ISSUE",
U2267="Sites strategiques &amp; DataCenter","POWER ISSUE",
U2267="Exclu","Exclu",
U2267="SAT","TX ISSUE",
U2267="SPARE-ISSUE","SPARE-ISSUE",
U2267="Fiber CAmtel","TX ISSUE",
U2267="Fiber AOF","TX ISSUE",
U2267="Projet OCM (HUAWEI)","TRAVAUX-HUAWEI",
U2267="Projet OCM (NOKIA)","TRAVAUX -NOKIA",
U2267="ACCESS-ISSUE","ACCESS-ISSUE",
U2267="Projet OCM (ZTE, NOKIA, autres projets)","TRAVAUX OCM",
U2267="No root CAuse","No root cause",
U2267="ODU HS","TX ISSUE",
U2267="IP &amp; VLAN","TX ISSUE",
U2267="Warehouse HUAWEI","SPARE-ISSUE",
U2267="SPARE-HS","SPARE-ISSUE",
U2267="Power Telco","RAN ISSUE",U2267="no impacts","no impacts"
),"")</f>
        <v>No root cause</v>
      </c>
      <c r="U2267" s="68" t="s">
        <v>5691</v>
      </c>
      <c r="V2267" s="41" t="str" cm="1">
        <f t="array" ref="V2267">IFERROR(_xlfn.IFS(
U2267="MPR ISSUE","ACTIVE",
U2267="BSS Hardware Issue","ACTIVE",
U2267="Sites strategiques, MLL, Pylone, etc.","PASSIVE",
U2267="AKTIVCO DEFAUT GE &amp; POWER Cabinet","PASSIVE",
U2267="AKTIVCO Coupure ENEO &amp; Baisse de tension","PASSIVE",
U2267="Coupure ENEO &amp; Baisse de tension","PASSIVE",
U2267="Defaut GE &amp; POWER Cabinet","PASSIVE",
U2267="Sharing","PASSIVE",
U2267="Sites strategiques &amp; DataCenter","PASSIVE",
U2267="Exclu","Exclu",
U2267="SAT","ACTIVE",
U2267="SPARE-ISSUE","SPARE-ISSUE",
U2267="Fiber CAmtel","ACTIVE",
U2267="Fiber AOF","ACTIVE",
U2267="Projet OCM (HUAWEI)","PLANNED WORKS",
U2267="Projet OCM (NOKIA)","PLANNED WORKS",
U2267="ACCESS-ISSUE","ACCESS-ISSUE",
U2267="Projet OCM (ZTE, NOKIA, autres projets)","PLANNED WORKS",
U2267="No root CAuse","No root cause",
U2267="ODU HS","ACTIVE",
U2267="IP &amp; VLAN","ACTIVE",
U2267="Warehouse HUAWEI","SPARE-ISSUE",
U2267="SPARE-HS","SPARE-ISSUE",
U2267="Power Telco","ACTIVE", U2267="no impacts","no impacts"
),"")</f>
        <v>No root cause</v>
      </c>
      <c r="W2267" s="113"/>
      <c r="X2267" s="113"/>
      <c r="Y2267" s="113"/>
      <c r="Z2267" s="113"/>
      <c r="AA2267" s="113"/>
      <c r="AB2267" s="17" t="s">
        <v>5465</v>
      </c>
      <c r="AC2267" s="17" t="str">
        <f>_xlfn.XLOOKUP(B2267,'INCIDENT-04-27-2026'!E:E,'INCIDENT-04-27-2026'!F:F,"")</f>
        <v/>
      </c>
      <c r="AD2267" s="9"/>
      <c r="AE2267" s="7" t="s">
        <v>5465</v>
      </c>
      <c r="AF2267" s="6" t="str">
        <f>_xlfn.XLOOKUP(B2267,'[13]Input_27-04'!$B:$B,'[13]Input_27-04'!$M:$M,"")</f>
        <v/>
      </c>
      <c r="AG2267" s="7"/>
      <c r="AH2267" s="3"/>
      <c r="AI2267" s="18" t="str">
        <f>_xlfn.XLOOKUP(B2267,'[3]Cells Huawei 27042026 10h'!$B:$B,'[3]Cells Huawei 27042026 10h'!$T:$T,"")</f>
        <v/>
      </c>
      <c r="AJ2267" s="18" t="str">
        <f>_xlfn.XLOOKUP(B2267,'[3]Cells Huawei 27042026 15h'!$B:$B,'[3]Cells Huawei 27042026 15h'!$T:$T,"")</f>
        <v/>
      </c>
      <c r="AK2267" s="18" t="str">
        <f>_xlfn.XLOOKUP(B2267,'[4]cells down 27042026 11h28'!$B:$B,'[4]cells down 27042026 11h28'!$R:$R,"")</f>
        <v/>
      </c>
      <c r="AL2267" s="18" t="str">
        <f>_xlfn.XLOOKUP(B2267,'[4]cells down 27042026 18h01'!$B:$B,'[4]cells down 27042026 18h01'!$R:$R,"")</f>
        <v/>
      </c>
      <c r="AM2267" s="18" t="str">
        <f>_xlfn.XLOOKUP(B2267,'[5]cell downs 27042026 11h'!$B:$B,'[5]cell downs 27042026 11h'!$R:$R,"")</f>
        <v/>
      </c>
      <c r="AN2267" s="18" t="str">
        <f>_xlfn.XLOOKUP(B2267,'[5]cell downs 27042026 17h40'!$B:$B,'[5]cell downs 27042026 17h40'!$R:$R,"")</f>
        <v/>
      </c>
      <c r="AO2267" s="18" t="str">
        <f>_xlfn.XLOOKUP(B2267,'[6]ALL SITES DOWN'!$D:$D,'[6]ALL SITES DOWN'!$J:$J,"")</f>
        <v/>
      </c>
      <c r="AP2267" s="18" t="str">
        <f>_xlfn.XLOOKUP(B2267,'[7]ALL SITES DOWN'!$D:$D,'[7]ALL SITES DOWN'!$J:$J,"")</f>
        <v/>
      </c>
      <c r="AQ2267" s="9" t="str">
        <f>_xlfn.XLOOKUP(B2267,[8]sheet1!$AC:$AC,[8]sheet1!$AF:$AF,"")</f>
        <v/>
      </c>
      <c r="AR2267" s="14"/>
      <c r="AS2267" s="14" t="s">
        <v>5465</v>
      </c>
      <c r="AT2267" s="14" t="str">
        <f>_xlfn.XLOOKUP(B2267,'[9]cell downs 18042026 17h'!$B:$B,'[9]cell downs 18042026 17h'!$B:$B,"")</f>
        <v/>
      </c>
      <c r="AU2267" s="14" t="str">
        <f>_xlfn.XLOOKUP(B2267,'[10]Cells Huawei 19042026 15h'!$B:$B,'[10]Cells Huawei 19042026 15h'!$B:$B,"")</f>
        <v/>
      </c>
      <c r="AV2267" s="9" t="str">
        <f>_xlfn.XLOOKUP(B2267,'[11]cells down 19042026 9H40'!$B:$B,'[11]cells down 19042026 9H40'!$B:$B,"")</f>
        <v/>
      </c>
    </row>
    <row r="2268" spans="1:48" hidden="1" x14ac:dyDescent="0.3">
      <c r="A2268" s="1" t="s">
        <v>4377</v>
      </c>
      <c r="B2268" s="8" t="s">
        <v>4378</v>
      </c>
      <c r="C2268" s="3" t="str">
        <f>_xlfn.XLOOKUP(B2268,'[1]daily break down'!$D:$D,'[1]daily break down'!$E:$E,"")</f>
        <v>CENTRE</v>
      </c>
      <c r="D2268" s="1" t="s">
        <v>11</v>
      </c>
      <c r="E2268" s="1" t="s">
        <v>12</v>
      </c>
      <c r="F2268" s="3" t="s">
        <v>69</v>
      </c>
      <c r="G2268" s="1" t="s">
        <v>4379</v>
      </c>
      <c r="H2268" s="29" t="str">
        <f>_xlfn.XLOOKUP(B2268,[2]CALCULATION!$B:$B,[2]CALCULATION!$H:$H,"")</f>
        <v>ZTE</v>
      </c>
      <c r="I2268" s="26">
        <v>0</v>
      </c>
      <c r="J2268" s="26">
        <v>0</v>
      </c>
      <c r="K2268" s="26">
        <v>0</v>
      </c>
      <c r="L2268" s="26">
        <v>0</v>
      </c>
      <c r="M2268" s="26">
        <v>0</v>
      </c>
      <c r="N2268" s="26">
        <v>0</v>
      </c>
      <c r="O2268" s="26">
        <v>0</v>
      </c>
      <c r="P2268" s="114" t="s">
        <v>6364</v>
      </c>
      <c r="Q2268" s="42" t="s">
        <v>5538</v>
      </c>
      <c r="R2268" s="42"/>
      <c r="S2268" s="41" t="str" cm="1">
        <f t="array" ref="S2268">IFERROR(_xlfn.IFS(
U2268="MPR ISSUE","PDH",
U2268="BSS Hardware Issue","BSS",
U2268="Sites strategiques, MLL, Pylone, etc.","ENVTECH",
U2268="AKTIVCO DEFAUT GE &amp; POWER Cabinet","AKTIVCO",
U2268="AKTIVCO Coupure ENEO &amp; Baisse de tension","AKTIVCO GRID ONLY",
U2268="Coupure ENEO &amp; Baisse de tension","IHS GRID ONLY",
U2268="Defaut GE &amp; POWER Cabinet","IHS",
U2268="Sharing","Partners",
U2268="Sites strategiques &amp; DataCenter","SST &amp; DC",
U2268="Exclu","Exclu",
U2268="SAT","SAT",
U2268="SPARE-ISSUE","SPARE-ISSUE",
U2268="Fiber CAmtel","TRANS_FO_CAMTEL",
U2268="Fiber AOF","Fiber AOF",
U2268="Projet OCM (HUAWEI)","TRAVAUX-HUAWEI",
U2268="Projet OCM (NOKIA)","TRAVAUX-NOKIA",
U2268="ACCESS-ISSUE","ACCESS-ISSUE",
U2268="Projet OCM (ZTE, NOKIA, autres projets)","TRAVAUX OCM",
U2268="No root CAuse","No root cause",
U2268="ODU HS","PDH",
U2268="IP &amp; VLAN","PDH",
U2268="Warehouse HUAWEI","SPARE-ISSUE",
U2268="SPARE-HS","SPARE-ISSUE",
U2268="Power Telco","BSS",U2268="no impacts","no impacts"
),"")</f>
        <v>No root cause</v>
      </c>
      <c r="T2268" s="41" t="str" cm="1">
        <f t="array" ref="T2268">IFERROR(_xlfn.IFS(
U2268="MPR ISSUE","TX ISSUE",
U2268="BSS Hardware Issue","RAN ISSUE",
U2268="Sites strategiques, MLL, Pylone, etc.","ENVTECH",
U2268="AKTIVCO DEFAUT GE &amp; POWER Cabinet","POWER ISSUE",
U2268="AKTIVCO Coupure ENEO &amp; Baisse de tension","POWER ISSUE",
U2268="Coupure ENEO &amp; Baisse de tension","POWER ISSUE",
U2268="Defaut GE &amp; POWER Cabinet","POWER ISSUE",
U2268="Sharing","POWER ISSUE",
U2268="Sites strategiques &amp; DataCenter","POWER ISSUE",
U2268="Exclu","Exclu",
U2268="SAT","TX ISSUE",
U2268="SPARE-ISSUE","SPARE-ISSUE",
U2268="Fiber CAmtel","TX ISSUE",
U2268="Fiber AOF","TX ISSUE",
U2268="Projet OCM (HUAWEI)","TRAVAUX-HUAWEI",
U2268="Projet OCM (NOKIA)","TRAVAUX -NOKIA",
U2268="ACCESS-ISSUE","ACCESS-ISSUE",
U2268="Projet OCM (ZTE, NOKIA, autres projets)","TRAVAUX OCM",
U2268="No root CAuse","No root cause",
U2268="ODU HS","TX ISSUE",
U2268="IP &amp; VLAN","TX ISSUE",
U2268="Warehouse HUAWEI","SPARE-ISSUE",
U2268="SPARE-HS","SPARE-ISSUE",
U2268="Power Telco","RAN ISSUE",U2268="no impacts","no impacts"
),"")</f>
        <v>No root cause</v>
      </c>
      <c r="U2268" s="68" t="s">
        <v>5691</v>
      </c>
      <c r="V2268" s="41" t="str" cm="1">
        <f t="array" ref="V2268">IFERROR(_xlfn.IFS(
U2268="MPR ISSUE","ACTIVE",
U2268="BSS Hardware Issue","ACTIVE",
U2268="Sites strategiques, MLL, Pylone, etc.","PASSIVE",
U2268="AKTIVCO DEFAUT GE &amp; POWER Cabinet","PASSIVE",
U2268="AKTIVCO Coupure ENEO &amp; Baisse de tension","PASSIVE",
U2268="Coupure ENEO &amp; Baisse de tension","PASSIVE",
U2268="Defaut GE &amp; POWER Cabinet","PASSIVE",
U2268="Sharing","PASSIVE",
U2268="Sites strategiques &amp; DataCenter","PASSIVE",
U2268="Exclu","Exclu",
U2268="SAT","ACTIVE",
U2268="SPARE-ISSUE","SPARE-ISSUE",
U2268="Fiber CAmtel","ACTIVE",
U2268="Fiber AOF","ACTIVE",
U2268="Projet OCM (HUAWEI)","PLANNED WORKS",
U2268="Projet OCM (NOKIA)","PLANNED WORKS",
U2268="ACCESS-ISSUE","ACCESS-ISSUE",
U2268="Projet OCM (ZTE, NOKIA, autres projets)","PLANNED WORKS",
U2268="No root CAuse","No root cause",
U2268="ODU HS","ACTIVE",
U2268="IP &amp; VLAN","ACTIVE",
U2268="Warehouse HUAWEI","SPARE-ISSUE",
U2268="SPARE-HS","SPARE-ISSUE",
U2268="Power Telco","ACTIVE", U2268="no impacts","no impacts"
),"")</f>
        <v>No root cause</v>
      </c>
      <c r="W2268" s="113"/>
      <c r="X2268" s="113"/>
      <c r="Y2268" s="113"/>
      <c r="Z2268" s="113"/>
      <c r="AA2268" s="113"/>
      <c r="AB2268" s="17" t="s">
        <v>5465</v>
      </c>
      <c r="AC2268" s="17" t="str">
        <f>_xlfn.XLOOKUP(B2268,'INCIDENT-04-27-2026'!E:E,'INCIDENT-04-27-2026'!F:F,"")</f>
        <v/>
      </c>
      <c r="AD2268" s="9"/>
      <c r="AE2268" s="7" t="s">
        <v>5465</v>
      </c>
      <c r="AF2268" s="6" t="str">
        <f>_xlfn.XLOOKUP(B2268,'[13]Input_27-04'!$B:$B,'[13]Input_27-04'!$M:$M,"")</f>
        <v/>
      </c>
      <c r="AG2268" s="7"/>
      <c r="AH2268" s="3"/>
      <c r="AI2268" s="18" t="str">
        <f>_xlfn.XLOOKUP(B2268,'[3]Cells Huawei 27042026 10h'!$B:$B,'[3]Cells Huawei 27042026 10h'!$T:$T,"")</f>
        <v/>
      </c>
      <c r="AJ2268" s="18" t="str">
        <f>_xlfn.XLOOKUP(B2268,'[3]Cells Huawei 27042026 15h'!$B:$B,'[3]Cells Huawei 27042026 15h'!$T:$T,"")</f>
        <v/>
      </c>
      <c r="AK2268" s="18" t="str">
        <f>_xlfn.XLOOKUP(B2268,'[4]cells down 27042026 11h28'!$B:$B,'[4]cells down 27042026 11h28'!$R:$R,"")</f>
        <v/>
      </c>
      <c r="AL2268" s="18" t="str">
        <f>_xlfn.XLOOKUP(B2268,'[4]cells down 27042026 18h01'!$B:$B,'[4]cells down 27042026 18h01'!$R:$R,"")</f>
        <v/>
      </c>
      <c r="AM2268" s="18" t="str">
        <f>_xlfn.XLOOKUP(B2268,'[5]cell downs 27042026 11h'!$B:$B,'[5]cell downs 27042026 11h'!$R:$R,"")</f>
        <v/>
      </c>
      <c r="AN2268" s="18" t="str">
        <f>_xlfn.XLOOKUP(B2268,'[5]cell downs 27042026 17h40'!$B:$B,'[5]cell downs 27042026 17h40'!$R:$R,"")</f>
        <v/>
      </c>
      <c r="AO2268" s="18" t="str">
        <f>_xlfn.XLOOKUP(B2268,'[6]ALL SITES DOWN'!$D:$D,'[6]ALL SITES DOWN'!$J:$J,"")</f>
        <v/>
      </c>
      <c r="AP2268" s="18" t="str">
        <f>_xlfn.XLOOKUP(B2268,'[7]ALL SITES DOWN'!$D:$D,'[7]ALL SITES DOWN'!$J:$J,"")</f>
        <v/>
      </c>
      <c r="AQ2268" s="9" t="str">
        <f>_xlfn.XLOOKUP(B2268,[8]sheet1!$AC:$AC,[8]sheet1!$AF:$AF,"")</f>
        <v/>
      </c>
      <c r="AR2268" s="14"/>
      <c r="AS2268" s="14" t="s">
        <v>5465</v>
      </c>
      <c r="AT2268" s="14" t="str">
        <f>_xlfn.XLOOKUP(B2268,'[9]cell downs 18042026 17h'!$B:$B,'[9]cell downs 18042026 17h'!$B:$B,"")</f>
        <v/>
      </c>
      <c r="AU2268" s="14" t="str">
        <f>_xlfn.XLOOKUP(B2268,'[10]Cells Huawei 19042026 15h'!$B:$B,'[10]Cells Huawei 19042026 15h'!$B:$B,"")</f>
        <v/>
      </c>
      <c r="AV2268" s="9" t="str">
        <f>_xlfn.XLOOKUP(B2268,'[11]cells down 19042026 9H40'!$B:$B,'[11]cells down 19042026 9H40'!$B:$B,"")</f>
        <v/>
      </c>
    </row>
    <row r="2269" spans="1:48" hidden="1" x14ac:dyDescent="0.3">
      <c r="A2269" s="1" t="s">
        <v>4380</v>
      </c>
      <c r="B2269" s="8" t="s">
        <v>4381</v>
      </c>
      <c r="C2269" s="3" t="str">
        <f>_xlfn.XLOOKUP(B2269,'[1]daily break down'!$D:$D,'[1]daily break down'!$E:$E,"")</f>
        <v>LITTORAL</v>
      </c>
      <c r="D2269" s="1" t="s">
        <v>11</v>
      </c>
      <c r="E2269" s="1" t="s">
        <v>12</v>
      </c>
      <c r="F2269" s="3" t="s">
        <v>31</v>
      </c>
      <c r="G2269" s="1" t="s">
        <v>4382</v>
      </c>
      <c r="H2269" s="29" t="str">
        <f>_xlfn.XLOOKUP(B2269,[2]CALCULATION!$B:$B,[2]CALCULATION!$H:$H,"")</f>
        <v>ZTE</v>
      </c>
      <c r="I2269" s="26">
        <v>0</v>
      </c>
      <c r="J2269" s="26">
        <v>0</v>
      </c>
      <c r="K2269" s="26">
        <v>0</v>
      </c>
      <c r="L2269" s="26">
        <v>0</v>
      </c>
      <c r="M2269" s="26">
        <v>0</v>
      </c>
      <c r="N2269" s="26">
        <v>0</v>
      </c>
      <c r="O2269" s="26">
        <v>0</v>
      </c>
      <c r="P2269" s="114" t="s">
        <v>6364</v>
      </c>
      <c r="Q2269" s="42" t="s">
        <v>5538</v>
      </c>
      <c r="R2269" s="42"/>
      <c r="S2269" s="41" t="str" cm="1">
        <f t="array" ref="S2269">IFERROR(_xlfn.IFS(
U2269="MPR ISSUE","PDH",
U2269="BSS Hardware Issue","BSS",
U2269="Sites strategiques, MLL, Pylone, etc.","ENVTECH",
U2269="AKTIVCO DEFAUT GE &amp; POWER Cabinet","AKTIVCO",
U2269="AKTIVCO Coupure ENEO &amp; Baisse de tension","AKTIVCO GRID ONLY",
U2269="Coupure ENEO &amp; Baisse de tension","IHS GRID ONLY",
U2269="Defaut GE &amp; POWER Cabinet","IHS",
U2269="Sharing","Partners",
U2269="Sites strategiques &amp; DataCenter","SST &amp; DC",
U2269="Exclu","Exclu",
U2269="SAT","SAT",
U2269="SPARE-ISSUE","SPARE-ISSUE",
U2269="Fiber CAmtel","TRANS_FO_CAMTEL",
U2269="Fiber AOF","Fiber AOF",
U2269="Projet OCM (HUAWEI)","TRAVAUX-HUAWEI",
U2269="Projet OCM (NOKIA)","TRAVAUX-NOKIA",
U2269="ACCESS-ISSUE","ACCESS-ISSUE",
U2269="Projet OCM (ZTE, NOKIA, autres projets)","TRAVAUX OCM",
U2269="No root CAuse","No root cause",
U2269="ODU HS","PDH",
U2269="IP &amp; VLAN","PDH",
U2269="Warehouse HUAWEI","SPARE-ISSUE",
U2269="SPARE-HS","SPARE-ISSUE",
U2269="Power Telco","BSS",U2269="no impacts","no impacts"
),"")</f>
        <v>No root cause</v>
      </c>
      <c r="T2269" s="41" t="str" cm="1">
        <f t="array" ref="T2269">IFERROR(_xlfn.IFS(
U2269="MPR ISSUE","TX ISSUE",
U2269="BSS Hardware Issue","RAN ISSUE",
U2269="Sites strategiques, MLL, Pylone, etc.","ENVTECH",
U2269="AKTIVCO DEFAUT GE &amp; POWER Cabinet","POWER ISSUE",
U2269="AKTIVCO Coupure ENEO &amp; Baisse de tension","POWER ISSUE",
U2269="Coupure ENEO &amp; Baisse de tension","POWER ISSUE",
U2269="Defaut GE &amp; POWER Cabinet","POWER ISSUE",
U2269="Sharing","POWER ISSUE",
U2269="Sites strategiques &amp; DataCenter","POWER ISSUE",
U2269="Exclu","Exclu",
U2269="SAT","TX ISSUE",
U2269="SPARE-ISSUE","SPARE-ISSUE",
U2269="Fiber CAmtel","TX ISSUE",
U2269="Fiber AOF","TX ISSUE",
U2269="Projet OCM (HUAWEI)","TRAVAUX-HUAWEI",
U2269="Projet OCM (NOKIA)","TRAVAUX -NOKIA",
U2269="ACCESS-ISSUE","ACCESS-ISSUE",
U2269="Projet OCM (ZTE, NOKIA, autres projets)","TRAVAUX OCM",
U2269="No root CAuse","No root cause",
U2269="ODU HS","TX ISSUE",
U2269="IP &amp; VLAN","TX ISSUE",
U2269="Warehouse HUAWEI","SPARE-ISSUE",
U2269="SPARE-HS","SPARE-ISSUE",
U2269="Power Telco","RAN ISSUE",U2269="no impacts","no impacts"
),"")</f>
        <v>No root cause</v>
      </c>
      <c r="U2269" s="68" t="s">
        <v>5691</v>
      </c>
      <c r="V2269" s="41" t="str" cm="1">
        <f t="array" ref="V2269">IFERROR(_xlfn.IFS(
U2269="MPR ISSUE","ACTIVE",
U2269="BSS Hardware Issue","ACTIVE",
U2269="Sites strategiques, MLL, Pylone, etc.","PASSIVE",
U2269="AKTIVCO DEFAUT GE &amp; POWER Cabinet","PASSIVE",
U2269="AKTIVCO Coupure ENEO &amp; Baisse de tension","PASSIVE",
U2269="Coupure ENEO &amp; Baisse de tension","PASSIVE",
U2269="Defaut GE &amp; POWER Cabinet","PASSIVE",
U2269="Sharing","PASSIVE",
U2269="Sites strategiques &amp; DataCenter","PASSIVE",
U2269="Exclu","Exclu",
U2269="SAT","ACTIVE",
U2269="SPARE-ISSUE","SPARE-ISSUE",
U2269="Fiber CAmtel","ACTIVE",
U2269="Fiber AOF","ACTIVE",
U2269="Projet OCM (HUAWEI)","PLANNED WORKS",
U2269="Projet OCM (NOKIA)","PLANNED WORKS",
U2269="ACCESS-ISSUE","ACCESS-ISSUE",
U2269="Projet OCM (ZTE, NOKIA, autres projets)","PLANNED WORKS",
U2269="No root CAuse","No root cause",
U2269="ODU HS","ACTIVE",
U2269="IP &amp; VLAN","ACTIVE",
U2269="Warehouse HUAWEI","SPARE-ISSUE",
U2269="SPARE-HS","SPARE-ISSUE",
U2269="Power Telco","ACTIVE", U2269="no impacts","no impacts"
),"")</f>
        <v>No root cause</v>
      </c>
      <c r="W2269" s="113"/>
      <c r="X2269" s="113"/>
      <c r="Y2269" s="113"/>
      <c r="Z2269" s="113"/>
      <c r="AA2269" s="113"/>
      <c r="AB2269" s="17" t="s">
        <v>5465</v>
      </c>
      <c r="AC2269" s="17" t="str">
        <f>_xlfn.XLOOKUP(B2269,'INCIDENT-04-27-2026'!E:E,'INCIDENT-04-27-2026'!F:F,"")</f>
        <v/>
      </c>
      <c r="AD2269" s="9"/>
      <c r="AE2269" s="7" t="s">
        <v>5465</v>
      </c>
      <c r="AF2269" s="6" t="str">
        <f>_xlfn.XLOOKUP(B2269,'[13]Input_27-04'!$B:$B,'[13]Input_27-04'!$M:$M,"")</f>
        <v/>
      </c>
      <c r="AG2269" s="7"/>
      <c r="AH2269" s="3"/>
      <c r="AI2269" s="18" t="str">
        <f>_xlfn.XLOOKUP(B2269,'[3]Cells Huawei 27042026 10h'!$B:$B,'[3]Cells Huawei 27042026 10h'!$T:$T,"")</f>
        <v/>
      </c>
      <c r="AJ2269" s="18" t="str">
        <f>_xlfn.XLOOKUP(B2269,'[3]Cells Huawei 27042026 15h'!$B:$B,'[3]Cells Huawei 27042026 15h'!$T:$T,"")</f>
        <v/>
      </c>
      <c r="AK2269" s="18" t="str">
        <f>_xlfn.XLOOKUP(B2269,'[4]cells down 27042026 11h28'!$B:$B,'[4]cells down 27042026 11h28'!$R:$R,"")</f>
        <v/>
      </c>
      <c r="AL2269" s="18" t="str">
        <f>_xlfn.XLOOKUP(B2269,'[4]cells down 27042026 18h01'!$B:$B,'[4]cells down 27042026 18h01'!$R:$R,"")</f>
        <v/>
      </c>
      <c r="AM2269" s="18" t="str">
        <f>_xlfn.XLOOKUP(B2269,'[5]cell downs 27042026 11h'!$B:$B,'[5]cell downs 27042026 11h'!$R:$R,"")</f>
        <v/>
      </c>
      <c r="AN2269" s="18" t="str">
        <f>_xlfn.XLOOKUP(B2269,'[5]cell downs 27042026 17h40'!$B:$B,'[5]cell downs 27042026 17h40'!$R:$R,"")</f>
        <v/>
      </c>
      <c r="AO2269" s="18" t="str">
        <f>_xlfn.XLOOKUP(B2269,'[6]ALL SITES DOWN'!$D:$D,'[6]ALL SITES DOWN'!$J:$J,"")</f>
        <v/>
      </c>
      <c r="AP2269" s="18" t="str">
        <f>_xlfn.XLOOKUP(B2269,'[7]ALL SITES DOWN'!$D:$D,'[7]ALL SITES DOWN'!$J:$J,"")</f>
        <v/>
      </c>
      <c r="AQ2269" s="9" t="str">
        <f>_xlfn.XLOOKUP(B2269,[8]sheet1!$AC:$AC,[8]sheet1!$AF:$AF,"")</f>
        <v/>
      </c>
      <c r="AR2269" s="14"/>
      <c r="AS2269" s="14" t="s">
        <v>5465</v>
      </c>
      <c r="AT2269" s="14" t="str">
        <f>_xlfn.XLOOKUP(B2269,'[9]cell downs 18042026 17h'!$B:$B,'[9]cell downs 18042026 17h'!$B:$B,"")</f>
        <v/>
      </c>
      <c r="AU2269" s="14" t="str">
        <f>_xlfn.XLOOKUP(B2269,'[10]Cells Huawei 19042026 15h'!$B:$B,'[10]Cells Huawei 19042026 15h'!$B:$B,"")</f>
        <v/>
      </c>
      <c r="AV2269" s="9" t="str">
        <f>_xlfn.XLOOKUP(B2269,'[11]cells down 19042026 9H40'!$B:$B,'[11]cells down 19042026 9H40'!$B:$B,"")</f>
        <v/>
      </c>
    </row>
    <row r="2270" spans="1:48" hidden="1" x14ac:dyDescent="0.3">
      <c r="A2270" s="1" t="s">
        <v>4389</v>
      </c>
      <c r="B2270" s="8" t="s">
        <v>4390</v>
      </c>
      <c r="C2270" s="3" t="str">
        <f>_xlfn.XLOOKUP(B2270,'[1]daily break down'!$D:$D,'[1]daily break down'!$E:$E,"")</f>
        <v>CENTRE</v>
      </c>
      <c r="D2270" s="1" t="s">
        <v>11</v>
      </c>
      <c r="E2270" s="1" t="s">
        <v>12</v>
      </c>
      <c r="F2270" s="3" t="s">
        <v>37</v>
      </c>
      <c r="G2270" s="1" t="s">
        <v>4389</v>
      </c>
      <c r="H2270" s="29" t="str">
        <f>_xlfn.XLOOKUP(B2270,[2]CALCULATION!$B:$B,[2]CALCULATION!$H:$H,"")</f>
        <v>ZTE</v>
      </c>
      <c r="I2270" s="26">
        <v>0</v>
      </c>
      <c r="J2270" s="26">
        <v>0</v>
      </c>
      <c r="K2270" s="26">
        <v>0</v>
      </c>
      <c r="L2270" s="26">
        <v>0</v>
      </c>
      <c r="M2270" s="26">
        <v>0</v>
      </c>
      <c r="N2270" s="26">
        <v>0</v>
      </c>
      <c r="O2270" s="26">
        <v>0</v>
      </c>
      <c r="P2270" s="114" t="s">
        <v>6364</v>
      </c>
      <c r="Q2270" s="42" t="s">
        <v>5538</v>
      </c>
      <c r="R2270" s="42"/>
      <c r="S2270" s="41" t="str" cm="1">
        <f t="array" ref="S2270">IFERROR(_xlfn.IFS(
U2270="MPR ISSUE","PDH",
U2270="BSS Hardware Issue","BSS",
U2270="Sites strategiques, MLL, Pylone, etc.","ENVTECH",
U2270="AKTIVCO DEFAUT GE &amp; POWER Cabinet","AKTIVCO",
U2270="AKTIVCO Coupure ENEO &amp; Baisse de tension","AKTIVCO GRID ONLY",
U2270="Coupure ENEO &amp; Baisse de tension","IHS GRID ONLY",
U2270="Defaut GE &amp; POWER Cabinet","IHS",
U2270="Sharing","Partners",
U2270="Sites strategiques &amp; DataCenter","SST &amp; DC",
U2270="Exclu","Exclu",
U2270="SAT","SAT",
U2270="SPARE-ISSUE","SPARE-ISSUE",
U2270="Fiber CAmtel","TRANS_FO_CAMTEL",
U2270="Fiber AOF","Fiber AOF",
U2270="Projet OCM (HUAWEI)","TRAVAUX-HUAWEI",
U2270="Projet OCM (NOKIA)","TRAVAUX-NOKIA",
U2270="ACCESS-ISSUE","ACCESS-ISSUE",
U2270="Projet OCM (ZTE, NOKIA, autres projets)","TRAVAUX OCM",
U2270="No root CAuse","No root cause",
U2270="ODU HS","PDH",
U2270="IP &amp; VLAN","PDH",
U2270="Warehouse HUAWEI","SPARE-ISSUE",
U2270="SPARE-HS","SPARE-ISSUE",
U2270="Power Telco","BSS",U2270="no impacts","no impacts"
),"")</f>
        <v>No root cause</v>
      </c>
      <c r="T2270" s="41" t="str" cm="1">
        <f t="array" ref="T2270">IFERROR(_xlfn.IFS(
U2270="MPR ISSUE","TX ISSUE",
U2270="BSS Hardware Issue","RAN ISSUE",
U2270="Sites strategiques, MLL, Pylone, etc.","ENVTECH",
U2270="AKTIVCO DEFAUT GE &amp; POWER Cabinet","POWER ISSUE",
U2270="AKTIVCO Coupure ENEO &amp; Baisse de tension","POWER ISSUE",
U2270="Coupure ENEO &amp; Baisse de tension","POWER ISSUE",
U2270="Defaut GE &amp; POWER Cabinet","POWER ISSUE",
U2270="Sharing","POWER ISSUE",
U2270="Sites strategiques &amp; DataCenter","POWER ISSUE",
U2270="Exclu","Exclu",
U2270="SAT","TX ISSUE",
U2270="SPARE-ISSUE","SPARE-ISSUE",
U2270="Fiber CAmtel","TX ISSUE",
U2270="Fiber AOF","TX ISSUE",
U2270="Projet OCM (HUAWEI)","TRAVAUX-HUAWEI",
U2270="Projet OCM (NOKIA)","TRAVAUX -NOKIA",
U2270="ACCESS-ISSUE","ACCESS-ISSUE",
U2270="Projet OCM (ZTE, NOKIA, autres projets)","TRAVAUX OCM",
U2270="No root CAuse","No root cause",
U2270="ODU HS","TX ISSUE",
U2270="IP &amp; VLAN","TX ISSUE",
U2270="Warehouse HUAWEI","SPARE-ISSUE",
U2270="SPARE-HS","SPARE-ISSUE",
U2270="Power Telco","RAN ISSUE",U2270="no impacts","no impacts"
),"")</f>
        <v>No root cause</v>
      </c>
      <c r="U2270" s="68" t="s">
        <v>5691</v>
      </c>
      <c r="V2270" s="41" t="str" cm="1">
        <f t="array" ref="V2270">IFERROR(_xlfn.IFS(
U2270="MPR ISSUE","ACTIVE",
U2270="BSS Hardware Issue","ACTIVE",
U2270="Sites strategiques, MLL, Pylone, etc.","PASSIVE",
U2270="AKTIVCO DEFAUT GE &amp; POWER Cabinet","PASSIVE",
U2270="AKTIVCO Coupure ENEO &amp; Baisse de tension","PASSIVE",
U2270="Coupure ENEO &amp; Baisse de tension","PASSIVE",
U2270="Defaut GE &amp; POWER Cabinet","PASSIVE",
U2270="Sharing","PASSIVE",
U2270="Sites strategiques &amp; DataCenter","PASSIVE",
U2270="Exclu","Exclu",
U2270="SAT","ACTIVE",
U2270="SPARE-ISSUE","SPARE-ISSUE",
U2270="Fiber CAmtel","ACTIVE",
U2270="Fiber AOF","ACTIVE",
U2270="Projet OCM (HUAWEI)","PLANNED WORKS",
U2270="Projet OCM (NOKIA)","PLANNED WORKS",
U2270="ACCESS-ISSUE","ACCESS-ISSUE",
U2270="Projet OCM (ZTE, NOKIA, autres projets)","PLANNED WORKS",
U2270="No root CAuse","No root cause",
U2270="ODU HS","ACTIVE",
U2270="IP &amp; VLAN","ACTIVE",
U2270="Warehouse HUAWEI","SPARE-ISSUE",
U2270="SPARE-HS","SPARE-ISSUE",
U2270="Power Telco","ACTIVE", U2270="no impacts","no impacts"
),"")</f>
        <v>No root cause</v>
      </c>
      <c r="W2270" s="113"/>
      <c r="X2270" s="113"/>
      <c r="Y2270" s="113"/>
      <c r="Z2270" s="113"/>
      <c r="AA2270" s="113"/>
      <c r="AB2270" s="17" t="s">
        <v>5465</v>
      </c>
      <c r="AC2270" s="17" t="str">
        <f>_xlfn.XLOOKUP(B2270,'INCIDENT-04-27-2026'!E:E,'INCIDENT-04-27-2026'!F:F,"")</f>
        <v/>
      </c>
      <c r="AD2270" s="9"/>
      <c r="AE2270" s="7" t="s">
        <v>5465</v>
      </c>
      <c r="AF2270" s="6" t="str">
        <f>_xlfn.XLOOKUP(B2270,'[13]Input_27-04'!$B:$B,'[13]Input_27-04'!$M:$M,"")</f>
        <v/>
      </c>
      <c r="AG2270" s="7"/>
      <c r="AH2270" s="3"/>
      <c r="AI2270" s="18" t="str">
        <f>_xlfn.XLOOKUP(B2270,'[3]Cells Huawei 27042026 10h'!$B:$B,'[3]Cells Huawei 27042026 10h'!$T:$T,"")</f>
        <v/>
      </c>
      <c r="AJ2270" s="18" t="str">
        <f>_xlfn.XLOOKUP(B2270,'[3]Cells Huawei 27042026 15h'!$B:$B,'[3]Cells Huawei 27042026 15h'!$T:$T,"")</f>
        <v/>
      </c>
      <c r="AK2270" s="18" t="str">
        <f>_xlfn.XLOOKUP(B2270,'[4]cells down 27042026 11h28'!$B:$B,'[4]cells down 27042026 11h28'!$R:$R,"")</f>
        <v/>
      </c>
      <c r="AL2270" s="18" t="str">
        <f>_xlfn.XLOOKUP(B2270,'[4]cells down 27042026 18h01'!$B:$B,'[4]cells down 27042026 18h01'!$R:$R,"")</f>
        <v/>
      </c>
      <c r="AM2270" s="18" t="str">
        <f>_xlfn.XLOOKUP(B2270,'[5]cell downs 27042026 11h'!$B:$B,'[5]cell downs 27042026 11h'!$R:$R,"")</f>
        <v/>
      </c>
      <c r="AN2270" s="18" t="str">
        <f>_xlfn.XLOOKUP(B2270,'[5]cell downs 27042026 17h40'!$B:$B,'[5]cell downs 27042026 17h40'!$R:$R,"")</f>
        <v/>
      </c>
      <c r="AO2270" s="18" t="str">
        <f>_xlfn.XLOOKUP(B2270,'[6]ALL SITES DOWN'!$D:$D,'[6]ALL SITES DOWN'!$J:$J,"")</f>
        <v/>
      </c>
      <c r="AP2270" s="18" t="str">
        <f>_xlfn.XLOOKUP(B2270,'[7]ALL SITES DOWN'!$D:$D,'[7]ALL SITES DOWN'!$J:$J,"")</f>
        <v/>
      </c>
      <c r="AQ2270" s="9" t="str">
        <f>_xlfn.XLOOKUP(B2270,[8]sheet1!$AC:$AC,[8]sheet1!$AF:$AF,"")</f>
        <v/>
      </c>
      <c r="AR2270" s="14"/>
      <c r="AS2270" s="14" t="s">
        <v>5465</v>
      </c>
      <c r="AT2270" s="14" t="str">
        <f>_xlfn.XLOOKUP(B2270,'[9]cell downs 18042026 17h'!$B:$B,'[9]cell downs 18042026 17h'!$B:$B,"")</f>
        <v/>
      </c>
      <c r="AU2270" s="14" t="str">
        <f>_xlfn.XLOOKUP(B2270,'[10]Cells Huawei 19042026 15h'!$B:$B,'[10]Cells Huawei 19042026 15h'!$B:$B,"")</f>
        <v/>
      </c>
      <c r="AV2270" s="9" t="str">
        <f>_xlfn.XLOOKUP(B2270,'[11]cells down 19042026 9H40'!$B:$B,'[11]cells down 19042026 9H40'!$B:$B,"")</f>
        <v/>
      </c>
    </row>
    <row r="2271" spans="1:48" hidden="1" x14ac:dyDescent="0.3">
      <c r="A2271" s="1" t="s">
        <v>4391</v>
      </c>
      <c r="B2271" s="8" t="s">
        <v>4392</v>
      </c>
      <c r="C2271" s="3" t="str">
        <f>_xlfn.XLOOKUP(B2271,'[1]daily break down'!$D:$D,'[1]daily break down'!$E:$E,"")</f>
        <v>CENTRE</v>
      </c>
      <c r="D2271" s="1" t="s">
        <v>21</v>
      </c>
      <c r="E2271" s="1" t="s">
        <v>122</v>
      </c>
      <c r="F2271" s="3" t="s">
        <v>37</v>
      </c>
      <c r="G2271" s="1" t="s">
        <v>2576</v>
      </c>
      <c r="H2271" s="29" t="str">
        <f>_xlfn.XLOOKUP(B2271,[2]CALCULATION!$B:$B,[2]CALCULATION!$H:$H,"")</f>
        <v>ZTE</v>
      </c>
      <c r="I2271" s="26">
        <v>0</v>
      </c>
      <c r="J2271" s="26">
        <v>0</v>
      </c>
      <c r="K2271" s="26">
        <v>0</v>
      </c>
      <c r="L2271" s="26">
        <v>0</v>
      </c>
      <c r="M2271" s="26">
        <v>0</v>
      </c>
      <c r="N2271" s="26">
        <v>0</v>
      </c>
      <c r="O2271" s="26">
        <v>0</v>
      </c>
      <c r="P2271" s="114" t="s">
        <v>6364</v>
      </c>
      <c r="Q2271" s="42" t="s">
        <v>5538</v>
      </c>
      <c r="R2271" s="42"/>
      <c r="S2271" s="41" t="str" cm="1">
        <f t="array" ref="S2271">IFERROR(_xlfn.IFS(
U2271="MPR ISSUE","PDH",
U2271="BSS Hardware Issue","BSS",
U2271="Sites strategiques, MLL, Pylone, etc.","ENVTECH",
U2271="AKTIVCO DEFAUT GE &amp; POWER Cabinet","AKTIVCO",
U2271="AKTIVCO Coupure ENEO &amp; Baisse de tension","AKTIVCO GRID ONLY",
U2271="Coupure ENEO &amp; Baisse de tension","IHS GRID ONLY",
U2271="Defaut GE &amp; POWER Cabinet","IHS",
U2271="Sharing","Partners",
U2271="Sites strategiques &amp; DataCenter","SST &amp; DC",
U2271="Exclu","Exclu",
U2271="SAT","SAT",
U2271="SPARE-ISSUE","SPARE-ISSUE",
U2271="Fiber CAmtel","TRANS_FO_CAMTEL",
U2271="Fiber AOF","Fiber AOF",
U2271="Projet OCM (HUAWEI)","TRAVAUX-HUAWEI",
U2271="Projet OCM (NOKIA)","TRAVAUX-NOKIA",
U2271="ACCESS-ISSUE","ACCESS-ISSUE",
U2271="Projet OCM (ZTE, NOKIA, autres projets)","TRAVAUX OCM",
U2271="No root CAuse","No root cause",
U2271="ODU HS","PDH",
U2271="IP &amp; VLAN","PDH",
U2271="Warehouse HUAWEI","SPARE-ISSUE",
U2271="SPARE-HS","SPARE-ISSUE",
U2271="Power Telco","BSS",U2271="no impacts","no impacts"
),"")</f>
        <v>No root cause</v>
      </c>
      <c r="T2271" s="41" t="str" cm="1">
        <f t="array" ref="T2271">IFERROR(_xlfn.IFS(
U2271="MPR ISSUE","TX ISSUE",
U2271="BSS Hardware Issue","RAN ISSUE",
U2271="Sites strategiques, MLL, Pylone, etc.","ENVTECH",
U2271="AKTIVCO DEFAUT GE &amp; POWER Cabinet","POWER ISSUE",
U2271="AKTIVCO Coupure ENEO &amp; Baisse de tension","POWER ISSUE",
U2271="Coupure ENEO &amp; Baisse de tension","POWER ISSUE",
U2271="Defaut GE &amp; POWER Cabinet","POWER ISSUE",
U2271="Sharing","POWER ISSUE",
U2271="Sites strategiques &amp; DataCenter","POWER ISSUE",
U2271="Exclu","Exclu",
U2271="SAT","TX ISSUE",
U2271="SPARE-ISSUE","SPARE-ISSUE",
U2271="Fiber CAmtel","TX ISSUE",
U2271="Fiber AOF","TX ISSUE",
U2271="Projet OCM (HUAWEI)","TRAVAUX-HUAWEI",
U2271="Projet OCM (NOKIA)","TRAVAUX -NOKIA",
U2271="ACCESS-ISSUE","ACCESS-ISSUE",
U2271="Projet OCM (ZTE, NOKIA, autres projets)","TRAVAUX OCM",
U2271="No root CAuse","No root cause",
U2271="ODU HS","TX ISSUE",
U2271="IP &amp; VLAN","TX ISSUE",
U2271="Warehouse HUAWEI","SPARE-ISSUE",
U2271="SPARE-HS","SPARE-ISSUE",
U2271="Power Telco","RAN ISSUE",U2271="no impacts","no impacts"
),"")</f>
        <v>No root cause</v>
      </c>
      <c r="U2271" s="68" t="s">
        <v>5691</v>
      </c>
      <c r="V2271" s="41" t="str" cm="1">
        <f t="array" ref="V2271">IFERROR(_xlfn.IFS(
U2271="MPR ISSUE","ACTIVE",
U2271="BSS Hardware Issue","ACTIVE",
U2271="Sites strategiques, MLL, Pylone, etc.","PASSIVE",
U2271="AKTIVCO DEFAUT GE &amp; POWER Cabinet","PASSIVE",
U2271="AKTIVCO Coupure ENEO &amp; Baisse de tension","PASSIVE",
U2271="Coupure ENEO &amp; Baisse de tension","PASSIVE",
U2271="Defaut GE &amp; POWER Cabinet","PASSIVE",
U2271="Sharing","PASSIVE",
U2271="Sites strategiques &amp; DataCenter","PASSIVE",
U2271="Exclu","Exclu",
U2271="SAT","ACTIVE",
U2271="SPARE-ISSUE","SPARE-ISSUE",
U2271="Fiber CAmtel","ACTIVE",
U2271="Fiber AOF","ACTIVE",
U2271="Projet OCM (HUAWEI)","PLANNED WORKS",
U2271="Projet OCM (NOKIA)","PLANNED WORKS",
U2271="ACCESS-ISSUE","ACCESS-ISSUE",
U2271="Projet OCM (ZTE, NOKIA, autres projets)","PLANNED WORKS",
U2271="No root CAuse","No root cause",
U2271="ODU HS","ACTIVE",
U2271="IP &amp; VLAN","ACTIVE",
U2271="Warehouse HUAWEI","SPARE-ISSUE",
U2271="SPARE-HS","SPARE-ISSUE",
U2271="Power Telco","ACTIVE", U2271="no impacts","no impacts"
),"")</f>
        <v>No root cause</v>
      </c>
      <c r="W2271" s="113"/>
      <c r="X2271" s="113"/>
      <c r="Y2271" s="113"/>
      <c r="Z2271" s="113"/>
      <c r="AA2271" s="113"/>
      <c r="AB2271" s="17" t="s">
        <v>5465</v>
      </c>
      <c r="AC2271" s="17" t="str">
        <f>_xlfn.XLOOKUP(B2271,'INCIDENT-04-27-2026'!E:E,'INCIDENT-04-27-2026'!F:F,"")</f>
        <v/>
      </c>
      <c r="AD2271" s="9"/>
      <c r="AE2271" s="7" t="s">
        <v>5465</v>
      </c>
      <c r="AF2271" s="6" t="str">
        <f>_xlfn.XLOOKUP(B2271,'[13]Input_27-04'!$B:$B,'[13]Input_27-04'!$M:$M,"")</f>
        <v/>
      </c>
      <c r="AG2271" s="7"/>
      <c r="AH2271" s="3"/>
      <c r="AI2271" s="18" t="str">
        <f>_xlfn.XLOOKUP(B2271,'[3]Cells Huawei 27042026 10h'!$B:$B,'[3]Cells Huawei 27042026 10h'!$T:$T,"")</f>
        <v/>
      </c>
      <c r="AJ2271" s="18" t="str">
        <f>_xlfn.XLOOKUP(B2271,'[3]Cells Huawei 27042026 15h'!$B:$B,'[3]Cells Huawei 27042026 15h'!$T:$T,"")</f>
        <v/>
      </c>
      <c r="AK2271" s="18" t="str">
        <f>_xlfn.XLOOKUP(B2271,'[4]cells down 27042026 11h28'!$B:$B,'[4]cells down 27042026 11h28'!$R:$R,"")</f>
        <v/>
      </c>
      <c r="AL2271" s="18" t="str">
        <f>_xlfn.XLOOKUP(B2271,'[4]cells down 27042026 18h01'!$B:$B,'[4]cells down 27042026 18h01'!$R:$R,"")</f>
        <v/>
      </c>
      <c r="AM2271" s="18" t="str">
        <f>_xlfn.XLOOKUP(B2271,'[5]cell downs 27042026 11h'!$B:$B,'[5]cell downs 27042026 11h'!$R:$R,"")</f>
        <v/>
      </c>
      <c r="AN2271" s="18" t="str">
        <f>_xlfn.XLOOKUP(B2271,'[5]cell downs 27042026 17h40'!$B:$B,'[5]cell downs 27042026 17h40'!$R:$R,"")</f>
        <v/>
      </c>
      <c r="AO2271" s="18" t="str">
        <f>_xlfn.XLOOKUP(B2271,'[6]ALL SITES DOWN'!$D:$D,'[6]ALL SITES DOWN'!$J:$J,"")</f>
        <v/>
      </c>
      <c r="AP2271" s="18" t="str">
        <f>_xlfn.XLOOKUP(B2271,'[7]ALL SITES DOWN'!$D:$D,'[7]ALL SITES DOWN'!$J:$J,"")</f>
        <v/>
      </c>
      <c r="AQ2271" s="9" t="str">
        <f>_xlfn.XLOOKUP(B2271,[8]sheet1!$AC:$AC,[8]sheet1!$AF:$AF,"")</f>
        <v/>
      </c>
      <c r="AR2271" s="14"/>
      <c r="AS2271" s="14" t="s">
        <v>5465</v>
      </c>
      <c r="AT2271" s="14" t="str">
        <f>_xlfn.XLOOKUP(B2271,'[9]cell downs 18042026 17h'!$B:$B,'[9]cell downs 18042026 17h'!$B:$B,"")</f>
        <v/>
      </c>
      <c r="AU2271" s="14" t="str">
        <f>_xlfn.XLOOKUP(B2271,'[10]Cells Huawei 19042026 15h'!$B:$B,'[10]Cells Huawei 19042026 15h'!$B:$B,"")</f>
        <v/>
      </c>
      <c r="AV2271" s="9" t="str">
        <f>_xlfn.XLOOKUP(B2271,'[11]cells down 19042026 9H40'!$B:$B,'[11]cells down 19042026 9H40'!$B:$B,"")</f>
        <v/>
      </c>
    </row>
    <row r="2272" spans="1:48" hidden="1" x14ac:dyDescent="0.3">
      <c r="A2272" s="1" t="s">
        <v>2287</v>
      </c>
      <c r="B2272" s="8" t="s">
        <v>2288</v>
      </c>
      <c r="C2272" s="3" t="str">
        <f>_xlfn.XLOOKUP(B2272,'[1]daily break down'!$D:$D,'[1]daily break down'!$E:$E,"")</f>
        <v>NORD-OUEST</v>
      </c>
      <c r="D2272" s="1" t="s">
        <v>11</v>
      </c>
      <c r="E2272" s="1" t="s">
        <v>5437</v>
      </c>
      <c r="F2272" s="3" t="s">
        <v>51</v>
      </c>
      <c r="G2272" s="1" t="s">
        <v>2289</v>
      </c>
      <c r="H2272" s="28" t="str">
        <f>_xlfn.XLOOKUP(B2272,[2]CALCULATION!$B:$B,[2]CALCULATION!$H:$H,"")</f>
        <v>NOKIA</v>
      </c>
      <c r="I2272" s="26">
        <v>0</v>
      </c>
      <c r="J2272" s="26">
        <v>2.0510340065006218E-3</v>
      </c>
      <c r="K2272" s="26">
        <v>0.15907106351285391</v>
      </c>
      <c r="L2272" s="26">
        <v>0</v>
      </c>
      <c r="M2272" s="26">
        <v>0</v>
      </c>
      <c r="N2272" s="26">
        <v>5.1732963219788095</v>
      </c>
      <c r="O2272" s="26">
        <v>0</v>
      </c>
      <c r="P2272" s="114" t="s">
        <v>6364</v>
      </c>
      <c r="Q2272" s="42" t="s">
        <v>6353</v>
      </c>
      <c r="R2272" s="42"/>
      <c r="S2272" s="41" t="str" cm="1">
        <f t="array" ref="S2272">IFERROR(_xlfn.IFS(
U2272="MPR ISSUE","PDH",
U2272="BSS Hardware Issue","BSS",
U2272="Sites strategiques, MLL, Pylone, etc.","ENVTECH",
U2272="AKTIVCO DEFAUT GE &amp; POWER Cabinet","AKTIVCO",
U2272="AKTIVCO Coupure ENEO &amp; Baisse de tension","AKTIVCO GRID ONLY",
U2272="Coupure ENEO &amp; Baisse de tension","IHS GRID ONLY",
U2272="Defaut GE &amp; POWER Cabinet","IHS",
U2272="Sharing","Partners",
U2272="Sites strategiques &amp; DataCenter","SST &amp; DC",
U2272="Exclu","Exclu",
U2272="SAT","SAT",
U2272="SPARE-ISSUE","SPARE-ISSUE",
U2272="Fiber CAmtel","TRANS_FO_CAMTEL",
U2272="Fiber AOF","Fiber AOF",
U2272="Projet OCM (HUAWEI)","TRAVAUX-HUAWEI",
U2272="Projet OCM (NOKIA)","TRAVAUX-NOKIA",
U2272="ACCESS-ISSUE","ACCESS-ISSUE",
U2272="Projet OCM (ZTE, NOKIA, autres projets)","TRAVAUX OCM",
U2272="No root CAuse","No root cause",
U2272="ODU HS","PDH",
U2272="IP &amp; VLAN","PDH",
U2272="Warehouse HUAWEI","SPARE-ISSUE",
U2272="SPARE-HS","SPARE-ISSUE",
U2272="Power Telco","BSS",U2272="no impacts","no impacts"
),"")</f>
        <v/>
      </c>
      <c r="T2272" s="41" t="str" cm="1">
        <f t="array" ref="T2272">IFERROR(_xlfn.IFS(
U2272="MPR ISSUE","TX ISSUE",
U2272="BSS Hardware Issue","RAN ISSUE",
U2272="Sites strategiques, MLL, Pylone, etc.","ENVTECH",
U2272="AKTIVCO DEFAUT GE &amp; POWER Cabinet","POWER ISSUE",
U2272="AKTIVCO Coupure ENEO &amp; Baisse de tension","POWER ISSUE",
U2272="Coupure ENEO &amp; Baisse de tension","POWER ISSUE",
U2272="Defaut GE &amp; POWER Cabinet","POWER ISSUE",
U2272="Sharing","POWER ISSUE",
U2272="Sites strategiques &amp; DataCenter","POWER ISSUE",
U2272="Exclu","Exclu",
U2272="SAT","TX ISSUE",
U2272="SPARE-ISSUE","SPARE-ISSUE",
U2272="Fiber CAmtel","TX ISSUE",
U2272="Fiber AOF","TX ISSUE",
U2272="Projet OCM (HUAWEI)","TRAVAUX-HUAWEI",
U2272="Projet OCM (NOKIA)","TRAVAUX -NOKIA",
U2272="ACCESS-ISSUE","ACCESS-ISSUE",
U2272="Projet OCM (ZTE, NOKIA, autres projets)","TRAVAUX OCM",
U2272="No root CAuse","No root cause",
U2272="ODU HS","TX ISSUE",
U2272="IP &amp; VLAN","TX ISSUE",
U2272="Warehouse HUAWEI","SPARE-ISSUE",
U2272="SPARE-HS","SPARE-ISSUE",
U2272="Power Telco","RAN ISSUE",U2272="no impacts","no impacts"
),"")</f>
        <v/>
      </c>
      <c r="U2272" s="68"/>
      <c r="V2272" s="41" t="str" cm="1">
        <f t="array" ref="V2272">IFERROR(_xlfn.IFS(
U2272="MPR ISSUE","ACTIVE",
U2272="BSS Hardware Issue","ACTIVE",
U2272="Sites strategiques, MLL, Pylone, etc.","PASSIVE",
U2272="AKTIVCO DEFAUT GE &amp; POWER Cabinet","PASSIVE",
U2272="AKTIVCO Coupure ENEO &amp; Baisse de tension","PASSIVE",
U2272="Coupure ENEO &amp; Baisse de tension","PASSIVE",
U2272="Defaut GE &amp; POWER Cabinet","PASSIVE",
U2272="Sharing","PASSIVE",
U2272="Sites strategiques &amp; DataCenter","PASSIVE",
U2272="Exclu","Exclu",
U2272="SAT","ACTIVE",
U2272="SPARE-ISSUE","SPARE-ISSUE",
U2272="Fiber CAmtel","ACTIVE",
U2272="Fiber AOF","ACTIVE",
U2272="Projet OCM (HUAWEI)","PLANNED WORKS",
U2272="Projet OCM (NOKIA)","PLANNED WORKS",
U2272="ACCESS-ISSUE","ACCESS-ISSUE",
U2272="Projet OCM (ZTE, NOKIA, autres projets)","PLANNED WORKS",
U2272="No root CAuse","No root cause",
U2272="ODU HS","ACTIVE",
U2272="IP &amp; VLAN","ACTIVE",
U2272="Warehouse HUAWEI","SPARE-ISSUE",
U2272="SPARE-HS","SPARE-ISSUE",
U2272="Power Telco","ACTIVE", U2272="no impacts","no impacts"
),"")</f>
        <v/>
      </c>
      <c r="W2272" s="113"/>
      <c r="X2272" s="113"/>
      <c r="Y2272" s="113"/>
      <c r="Z2272" s="113"/>
      <c r="AA2272" s="113"/>
      <c r="AB2272" s="17" t="s">
        <v>5465</v>
      </c>
      <c r="AC2272" s="17" t="str">
        <f>_xlfn.XLOOKUP(B2272,'INCIDENT-04-27-2026'!E:E,'INCIDENT-04-27-2026'!F:F,"")</f>
        <v/>
      </c>
      <c r="AD2272" s="9"/>
      <c r="AE2272" s="7" t="s">
        <v>5465</v>
      </c>
      <c r="AF2272" s="6" t="str">
        <f>_xlfn.XLOOKUP(B2272,'[13]Input_27-04'!$B:$B,'[13]Input_27-04'!$M:$M,"")</f>
        <v/>
      </c>
      <c r="AG2272" s="7"/>
      <c r="AH2272" s="3"/>
      <c r="AI2272" s="18" t="str">
        <f>_xlfn.XLOOKUP(B2272,'[3]Cells Huawei 27042026 10h'!$B:$B,'[3]Cells Huawei 27042026 10h'!$T:$T,"")</f>
        <v/>
      </c>
      <c r="AJ2272" s="18" t="str">
        <f>_xlfn.XLOOKUP(B2272,'[3]Cells Huawei 27042026 15h'!$B:$B,'[3]Cells Huawei 27042026 15h'!$T:$T,"")</f>
        <v/>
      </c>
      <c r="AK2272" s="18" t="str">
        <f>_xlfn.XLOOKUP(B2272,'[4]cells down 27042026 11h28'!$B:$B,'[4]cells down 27042026 11h28'!$R:$R,"")</f>
        <v/>
      </c>
      <c r="AL2272" s="18" t="str">
        <f>_xlfn.XLOOKUP(B2272,'[4]cells down 27042026 18h01'!$B:$B,'[4]cells down 27042026 18h01'!$R:$R,"")</f>
        <v/>
      </c>
      <c r="AM2272" s="18" t="str">
        <f>_xlfn.XLOOKUP(B2272,'[5]cell downs 27042026 11h'!$B:$B,'[5]cell downs 27042026 11h'!$R:$R,"")</f>
        <v/>
      </c>
      <c r="AN2272" s="18" t="str">
        <f>_xlfn.XLOOKUP(B2272,'[5]cell downs 27042026 17h40'!$B:$B,'[5]cell downs 27042026 17h40'!$R:$R,"")</f>
        <v/>
      </c>
      <c r="AO2272" s="18" t="str">
        <f>_xlfn.XLOOKUP(B2272,'[6]ALL SITES DOWN'!$D:$D,'[6]ALL SITES DOWN'!$J:$J,"")</f>
        <v/>
      </c>
      <c r="AP2272" s="18" t="str">
        <f>_xlfn.XLOOKUP(B2272,'[7]ALL SITES DOWN'!$D:$D,'[7]ALL SITES DOWN'!$J:$J,"")</f>
        <v/>
      </c>
      <c r="AQ2272" s="9" t="str">
        <f>_xlfn.XLOOKUP(B2272,[8]sheet1!$AC:$AC,[8]sheet1!$AF:$AF,"")</f>
        <v/>
      </c>
      <c r="AR2272" s="14"/>
      <c r="AS2272" s="14" t="s">
        <v>5465</v>
      </c>
      <c r="AT2272" s="14" t="str">
        <f>_xlfn.XLOOKUP(B2272,'[9]cell downs 18042026 17h'!$B:$B,'[9]cell downs 18042026 17h'!$B:$B,"")</f>
        <v/>
      </c>
      <c r="AU2272" s="14" t="str">
        <f>_xlfn.XLOOKUP(B2272,'[10]Cells Huawei 19042026 15h'!$B:$B,'[10]Cells Huawei 19042026 15h'!$B:$B,"")</f>
        <v/>
      </c>
      <c r="AV2272" s="9" t="str">
        <f>_xlfn.XLOOKUP(B2272,'[11]cells down 19042026 9H40'!$B:$B,'[11]cells down 19042026 9H40'!$B:$B,"")</f>
        <v/>
      </c>
    </row>
    <row r="2273" spans="1:48" hidden="1" x14ac:dyDescent="0.3">
      <c r="A2273" s="1" t="s">
        <v>4393</v>
      </c>
      <c r="B2273" s="8" t="s">
        <v>4394</v>
      </c>
      <c r="C2273" s="3" t="str">
        <f>_xlfn.XLOOKUP(B2273,'[1]daily break down'!$D:$D,'[1]daily break down'!$E:$E,"")</f>
        <v>CENTRE</v>
      </c>
      <c r="D2273" s="1" t="s">
        <v>21</v>
      </c>
      <c r="E2273" s="1" t="s">
        <v>988</v>
      </c>
      <c r="F2273" s="3" t="s">
        <v>37</v>
      </c>
      <c r="G2273" s="1" t="s">
        <v>4393</v>
      </c>
      <c r="H2273" s="29" t="str">
        <f>_xlfn.XLOOKUP(B2273,[2]CALCULATION!$B:$B,[2]CALCULATION!$H:$H,"")</f>
        <v>ZTE</v>
      </c>
      <c r="I2273" s="26">
        <v>0</v>
      </c>
      <c r="J2273" s="26">
        <v>0</v>
      </c>
      <c r="K2273" s="26">
        <v>0</v>
      </c>
      <c r="L2273" s="26">
        <v>0</v>
      </c>
      <c r="M2273" s="26">
        <v>0</v>
      </c>
      <c r="N2273" s="26">
        <v>0</v>
      </c>
      <c r="O2273" s="26">
        <v>0</v>
      </c>
      <c r="P2273" s="114" t="s">
        <v>6364</v>
      </c>
      <c r="Q2273" s="42" t="s">
        <v>5538</v>
      </c>
      <c r="R2273" s="42"/>
      <c r="S2273" s="41" t="str" cm="1">
        <f t="array" ref="S2273">IFERROR(_xlfn.IFS(
U2273="MPR ISSUE","PDH",
U2273="BSS Hardware Issue","BSS",
U2273="Sites strategiques, MLL, Pylone, etc.","ENVTECH",
U2273="AKTIVCO DEFAUT GE &amp; POWER Cabinet","AKTIVCO",
U2273="AKTIVCO Coupure ENEO &amp; Baisse de tension","AKTIVCO GRID ONLY",
U2273="Coupure ENEO &amp; Baisse de tension","IHS GRID ONLY",
U2273="Defaut GE &amp; POWER Cabinet","IHS",
U2273="Sharing","Partners",
U2273="Sites strategiques &amp; DataCenter","SST &amp; DC",
U2273="Exclu","Exclu",
U2273="SAT","SAT",
U2273="SPARE-ISSUE","SPARE-ISSUE",
U2273="Fiber CAmtel","TRANS_FO_CAMTEL",
U2273="Fiber AOF","Fiber AOF",
U2273="Projet OCM (HUAWEI)","TRAVAUX-HUAWEI",
U2273="Projet OCM (NOKIA)","TRAVAUX-NOKIA",
U2273="ACCESS-ISSUE","ACCESS-ISSUE",
U2273="Projet OCM (ZTE, NOKIA, autres projets)","TRAVAUX OCM",
U2273="No root CAuse","No root cause",
U2273="ODU HS","PDH",
U2273="IP &amp; VLAN","PDH",
U2273="Warehouse HUAWEI","SPARE-ISSUE",
U2273="SPARE-HS","SPARE-ISSUE",
U2273="Power Telco","BSS",U2273="no impacts","no impacts"
),"")</f>
        <v>No root cause</v>
      </c>
      <c r="T2273" s="41" t="str" cm="1">
        <f t="array" ref="T2273">IFERROR(_xlfn.IFS(
U2273="MPR ISSUE","TX ISSUE",
U2273="BSS Hardware Issue","RAN ISSUE",
U2273="Sites strategiques, MLL, Pylone, etc.","ENVTECH",
U2273="AKTIVCO DEFAUT GE &amp; POWER Cabinet","POWER ISSUE",
U2273="AKTIVCO Coupure ENEO &amp; Baisse de tension","POWER ISSUE",
U2273="Coupure ENEO &amp; Baisse de tension","POWER ISSUE",
U2273="Defaut GE &amp; POWER Cabinet","POWER ISSUE",
U2273="Sharing","POWER ISSUE",
U2273="Sites strategiques &amp; DataCenter","POWER ISSUE",
U2273="Exclu","Exclu",
U2273="SAT","TX ISSUE",
U2273="SPARE-ISSUE","SPARE-ISSUE",
U2273="Fiber CAmtel","TX ISSUE",
U2273="Fiber AOF","TX ISSUE",
U2273="Projet OCM (HUAWEI)","TRAVAUX-HUAWEI",
U2273="Projet OCM (NOKIA)","TRAVAUX -NOKIA",
U2273="ACCESS-ISSUE","ACCESS-ISSUE",
U2273="Projet OCM (ZTE, NOKIA, autres projets)","TRAVAUX OCM",
U2273="No root CAuse","No root cause",
U2273="ODU HS","TX ISSUE",
U2273="IP &amp; VLAN","TX ISSUE",
U2273="Warehouse HUAWEI","SPARE-ISSUE",
U2273="SPARE-HS","SPARE-ISSUE",
U2273="Power Telco","RAN ISSUE",U2273="no impacts","no impacts"
),"")</f>
        <v>No root cause</v>
      </c>
      <c r="U2273" s="68" t="s">
        <v>5691</v>
      </c>
      <c r="V2273" s="41" t="str" cm="1">
        <f t="array" ref="V2273">IFERROR(_xlfn.IFS(
U2273="MPR ISSUE","ACTIVE",
U2273="BSS Hardware Issue","ACTIVE",
U2273="Sites strategiques, MLL, Pylone, etc.","PASSIVE",
U2273="AKTIVCO DEFAUT GE &amp; POWER Cabinet","PASSIVE",
U2273="AKTIVCO Coupure ENEO &amp; Baisse de tension","PASSIVE",
U2273="Coupure ENEO &amp; Baisse de tension","PASSIVE",
U2273="Defaut GE &amp; POWER Cabinet","PASSIVE",
U2273="Sharing","PASSIVE",
U2273="Sites strategiques &amp; DataCenter","PASSIVE",
U2273="Exclu","Exclu",
U2273="SAT","ACTIVE",
U2273="SPARE-ISSUE","SPARE-ISSUE",
U2273="Fiber CAmtel","ACTIVE",
U2273="Fiber AOF","ACTIVE",
U2273="Projet OCM (HUAWEI)","PLANNED WORKS",
U2273="Projet OCM (NOKIA)","PLANNED WORKS",
U2273="ACCESS-ISSUE","ACCESS-ISSUE",
U2273="Projet OCM (ZTE, NOKIA, autres projets)","PLANNED WORKS",
U2273="No root CAuse","No root cause",
U2273="ODU HS","ACTIVE",
U2273="IP &amp; VLAN","ACTIVE",
U2273="Warehouse HUAWEI","SPARE-ISSUE",
U2273="SPARE-HS","SPARE-ISSUE",
U2273="Power Telco","ACTIVE", U2273="no impacts","no impacts"
),"")</f>
        <v>No root cause</v>
      </c>
      <c r="W2273" s="113"/>
      <c r="X2273" s="113"/>
      <c r="Y2273" s="113"/>
      <c r="Z2273" s="113"/>
      <c r="AA2273" s="113"/>
      <c r="AB2273" s="17" t="s">
        <v>5465</v>
      </c>
      <c r="AC2273" s="17" t="str">
        <f>_xlfn.XLOOKUP(B2273,'INCIDENT-04-27-2026'!E:E,'INCIDENT-04-27-2026'!F:F,"")</f>
        <v/>
      </c>
      <c r="AD2273" s="9"/>
      <c r="AE2273" s="7" t="s">
        <v>5465</v>
      </c>
      <c r="AF2273" s="6" t="str">
        <f>_xlfn.XLOOKUP(B2273,'[13]Input_27-04'!$B:$B,'[13]Input_27-04'!$M:$M,"")</f>
        <v/>
      </c>
      <c r="AG2273" s="7"/>
      <c r="AH2273" s="3"/>
      <c r="AI2273" s="18" t="str">
        <f>_xlfn.XLOOKUP(B2273,'[3]Cells Huawei 27042026 10h'!$B:$B,'[3]Cells Huawei 27042026 10h'!$T:$T,"")</f>
        <v/>
      </c>
      <c r="AJ2273" s="18" t="str">
        <f>_xlfn.XLOOKUP(B2273,'[3]Cells Huawei 27042026 15h'!$B:$B,'[3]Cells Huawei 27042026 15h'!$T:$T,"")</f>
        <v/>
      </c>
      <c r="AK2273" s="18" t="str">
        <f>_xlfn.XLOOKUP(B2273,'[4]cells down 27042026 11h28'!$B:$B,'[4]cells down 27042026 11h28'!$R:$R,"")</f>
        <v/>
      </c>
      <c r="AL2273" s="18" t="str">
        <f>_xlfn.XLOOKUP(B2273,'[4]cells down 27042026 18h01'!$B:$B,'[4]cells down 27042026 18h01'!$R:$R,"")</f>
        <v/>
      </c>
      <c r="AM2273" s="18" t="str">
        <f>_xlfn.XLOOKUP(B2273,'[5]cell downs 27042026 11h'!$B:$B,'[5]cell downs 27042026 11h'!$R:$R,"")</f>
        <v/>
      </c>
      <c r="AN2273" s="18" t="str">
        <f>_xlfn.XLOOKUP(B2273,'[5]cell downs 27042026 17h40'!$B:$B,'[5]cell downs 27042026 17h40'!$R:$R,"")</f>
        <v/>
      </c>
      <c r="AO2273" s="18" t="str">
        <f>_xlfn.XLOOKUP(B2273,'[6]ALL SITES DOWN'!$D:$D,'[6]ALL SITES DOWN'!$J:$J,"")</f>
        <v/>
      </c>
      <c r="AP2273" s="18" t="str">
        <f>_xlfn.XLOOKUP(B2273,'[7]ALL SITES DOWN'!$D:$D,'[7]ALL SITES DOWN'!$J:$J,"")</f>
        <v/>
      </c>
      <c r="AQ2273" s="9" t="str">
        <f>_xlfn.XLOOKUP(B2273,[8]sheet1!$AC:$AC,[8]sheet1!$AF:$AF,"")</f>
        <v/>
      </c>
      <c r="AR2273" s="14"/>
      <c r="AS2273" s="14" t="s">
        <v>5465</v>
      </c>
      <c r="AT2273" s="14" t="str">
        <f>_xlfn.XLOOKUP(B2273,'[9]cell downs 18042026 17h'!$B:$B,'[9]cell downs 18042026 17h'!$B:$B,"")</f>
        <v/>
      </c>
      <c r="AU2273" s="14" t="str">
        <f>_xlfn.XLOOKUP(B2273,'[10]Cells Huawei 19042026 15h'!$B:$B,'[10]Cells Huawei 19042026 15h'!$B:$B,"")</f>
        <v/>
      </c>
      <c r="AV2273" s="9" t="str">
        <f>_xlfn.XLOOKUP(B2273,'[11]cells down 19042026 9H40'!$B:$B,'[11]cells down 19042026 9H40'!$B:$B,"")</f>
        <v/>
      </c>
    </row>
    <row r="2274" spans="1:48" hidden="1" x14ac:dyDescent="0.3">
      <c r="A2274" s="1" t="s">
        <v>4397</v>
      </c>
      <c r="B2274" s="8" t="s">
        <v>4398</v>
      </c>
      <c r="C2274" s="3" t="str">
        <f>_xlfn.XLOOKUP(B2274,'[1]daily break down'!$D:$D,'[1]daily break down'!$E:$E,"")</f>
        <v>CENTRE</v>
      </c>
      <c r="D2274" s="1" t="s">
        <v>11</v>
      </c>
      <c r="E2274" s="1" t="s">
        <v>83</v>
      </c>
      <c r="F2274" s="3" t="s">
        <v>69</v>
      </c>
      <c r="G2274" s="1" t="s">
        <v>4399</v>
      </c>
      <c r="H2274" s="29" t="str">
        <f>_xlfn.XLOOKUP(B2274,[2]CALCULATION!$B:$B,[2]CALCULATION!$H:$H,"")</f>
        <v>ZTE</v>
      </c>
      <c r="I2274" s="26">
        <v>0</v>
      </c>
      <c r="J2274" s="26">
        <v>0</v>
      </c>
      <c r="K2274" s="26">
        <v>0</v>
      </c>
      <c r="L2274" s="26">
        <v>0</v>
      </c>
      <c r="M2274" s="26">
        <v>0</v>
      </c>
      <c r="N2274" s="26">
        <v>0</v>
      </c>
      <c r="O2274" s="26">
        <v>0</v>
      </c>
      <c r="P2274" s="114" t="s">
        <v>6364</v>
      </c>
      <c r="Q2274" s="42" t="s">
        <v>5538</v>
      </c>
      <c r="R2274" s="42"/>
      <c r="S2274" s="41" t="str" cm="1">
        <f t="array" ref="S2274">IFERROR(_xlfn.IFS(
U2274="MPR ISSUE","PDH",
U2274="BSS Hardware Issue","BSS",
U2274="Sites strategiques, MLL, Pylone, etc.","ENVTECH",
U2274="AKTIVCO DEFAUT GE &amp; POWER Cabinet","AKTIVCO",
U2274="AKTIVCO Coupure ENEO &amp; Baisse de tension","AKTIVCO GRID ONLY",
U2274="Coupure ENEO &amp; Baisse de tension","IHS GRID ONLY",
U2274="Defaut GE &amp; POWER Cabinet","IHS",
U2274="Sharing","Partners",
U2274="Sites strategiques &amp; DataCenter","SST &amp; DC",
U2274="Exclu","Exclu",
U2274="SAT","SAT",
U2274="SPARE-ISSUE","SPARE-ISSUE",
U2274="Fiber CAmtel","TRANS_FO_CAMTEL",
U2274="Fiber AOF","Fiber AOF",
U2274="Projet OCM (HUAWEI)","TRAVAUX-HUAWEI",
U2274="Projet OCM (NOKIA)","TRAVAUX-NOKIA",
U2274="ACCESS-ISSUE","ACCESS-ISSUE",
U2274="Projet OCM (ZTE, NOKIA, autres projets)","TRAVAUX OCM",
U2274="No root CAuse","No root cause",
U2274="ODU HS","PDH",
U2274="IP &amp; VLAN","PDH",
U2274="Warehouse HUAWEI","SPARE-ISSUE",
U2274="SPARE-HS","SPARE-ISSUE",
U2274="Power Telco","BSS",U2274="no impacts","no impacts"
),"")</f>
        <v>No root cause</v>
      </c>
      <c r="T2274" s="41" t="str" cm="1">
        <f t="array" ref="T2274">IFERROR(_xlfn.IFS(
U2274="MPR ISSUE","TX ISSUE",
U2274="BSS Hardware Issue","RAN ISSUE",
U2274="Sites strategiques, MLL, Pylone, etc.","ENVTECH",
U2274="AKTIVCO DEFAUT GE &amp; POWER Cabinet","POWER ISSUE",
U2274="AKTIVCO Coupure ENEO &amp; Baisse de tension","POWER ISSUE",
U2274="Coupure ENEO &amp; Baisse de tension","POWER ISSUE",
U2274="Defaut GE &amp; POWER Cabinet","POWER ISSUE",
U2274="Sharing","POWER ISSUE",
U2274="Sites strategiques &amp; DataCenter","POWER ISSUE",
U2274="Exclu","Exclu",
U2274="SAT","TX ISSUE",
U2274="SPARE-ISSUE","SPARE-ISSUE",
U2274="Fiber CAmtel","TX ISSUE",
U2274="Fiber AOF","TX ISSUE",
U2274="Projet OCM (HUAWEI)","TRAVAUX-HUAWEI",
U2274="Projet OCM (NOKIA)","TRAVAUX -NOKIA",
U2274="ACCESS-ISSUE","ACCESS-ISSUE",
U2274="Projet OCM (ZTE, NOKIA, autres projets)","TRAVAUX OCM",
U2274="No root CAuse","No root cause",
U2274="ODU HS","TX ISSUE",
U2274="IP &amp; VLAN","TX ISSUE",
U2274="Warehouse HUAWEI","SPARE-ISSUE",
U2274="SPARE-HS","SPARE-ISSUE",
U2274="Power Telco","RAN ISSUE",U2274="no impacts","no impacts"
),"")</f>
        <v>No root cause</v>
      </c>
      <c r="U2274" s="68" t="s">
        <v>5691</v>
      </c>
      <c r="V2274" s="41" t="str" cm="1">
        <f t="array" ref="V2274">IFERROR(_xlfn.IFS(
U2274="MPR ISSUE","ACTIVE",
U2274="BSS Hardware Issue","ACTIVE",
U2274="Sites strategiques, MLL, Pylone, etc.","PASSIVE",
U2274="AKTIVCO DEFAUT GE &amp; POWER Cabinet","PASSIVE",
U2274="AKTIVCO Coupure ENEO &amp; Baisse de tension","PASSIVE",
U2274="Coupure ENEO &amp; Baisse de tension","PASSIVE",
U2274="Defaut GE &amp; POWER Cabinet","PASSIVE",
U2274="Sharing","PASSIVE",
U2274="Sites strategiques &amp; DataCenter","PASSIVE",
U2274="Exclu","Exclu",
U2274="SAT","ACTIVE",
U2274="SPARE-ISSUE","SPARE-ISSUE",
U2274="Fiber CAmtel","ACTIVE",
U2274="Fiber AOF","ACTIVE",
U2274="Projet OCM (HUAWEI)","PLANNED WORKS",
U2274="Projet OCM (NOKIA)","PLANNED WORKS",
U2274="ACCESS-ISSUE","ACCESS-ISSUE",
U2274="Projet OCM (ZTE, NOKIA, autres projets)","PLANNED WORKS",
U2274="No root CAuse","No root cause",
U2274="ODU HS","ACTIVE",
U2274="IP &amp; VLAN","ACTIVE",
U2274="Warehouse HUAWEI","SPARE-ISSUE",
U2274="SPARE-HS","SPARE-ISSUE",
U2274="Power Telco","ACTIVE", U2274="no impacts","no impacts"
),"")</f>
        <v>No root cause</v>
      </c>
      <c r="W2274" s="113"/>
      <c r="X2274" s="113"/>
      <c r="Y2274" s="113"/>
      <c r="Z2274" s="113"/>
      <c r="AA2274" s="113"/>
      <c r="AB2274" s="17" t="s">
        <v>5465</v>
      </c>
      <c r="AC2274" s="17" t="str">
        <f>_xlfn.XLOOKUP(B2274,'INCIDENT-04-27-2026'!E:E,'INCIDENT-04-27-2026'!F:F,"")</f>
        <v/>
      </c>
      <c r="AD2274" s="9"/>
      <c r="AE2274" s="7" t="s">
        <v>5465</v>
      </c>
      <c r="AF2274" s="6" t="str">
        <f>_xlfn.XLOOKUP(B2274,'[13]Input_27-04'!$B:$B,'[13]Input_27-04'!$M:$M,"")</f>
        <v/>
      </c>
      <c r="AG2274" s="7"/>
      <c r="AH2274" s="3"/>
      <c r="AI2274" s="18" t="str">
        <f>_xlfn.XLOOKUP(B2274,'[3]Cells Huawei 27042026 10h'!$B:$B,'[3]Cells Huawei 27042026 10h'!$T:$T,"")</f>
        <v/>
      </c>
      <c r="AJ2274" s="18" t="str">
        <f>_xlfn.XLOOKUP(B2274,'[3]Cells Huawei 27042026 15h'!$B:$B,'[3]Cells Huawei 27042026 15h'!$T:$T,"")</f>
        <v/>
      </c>
      <c r="AK2274" s="18" t="str">
        <f>_xlfn.XLOOKUP(B2274,'[4]cells down 27042026 11h28'!$B:$B,'[4]cells down 27042026 11h28'!$R:$R,"")</f>
        <v/>
      </c>
      <c r="AL2274" s="18" t="str">
        <f>_xlfn.XLOOKUP(B2274,'[4]cells down 27042026 18h01'!$B:$B,'[4]cells down 27042026 18h01'!$R:$R,"")</f>
        <v/>
      </c>
      <c r="AM2274" s="18" t="str">
        <f>_xlfn.XLOOKUP(B2274,'[5]cell downs 27042026 11h'!$B:$B,'[5]cell downs 27042026 11h'!$R:$R,"")</f>
        <v/>
      </c>
      <c r="AN2274" s="18" t="str">
        <f>_xlfn.XLOOKUP(B2274,'[5]cell downs 27042026 17h40'!$B:$B,'[5]cell downs 27042026 17h40'!$R:$R,"")</f>
        <v/>
      </c>
      <c r="AO2274" s="18" t="str">
        <f>_xlfn.XLOOKUP(B2274,'[6]ALL SITES DOWN'!$D:$D,'[6]ALL SITES DOWN'!$J:$J,"")</f>
        <v/>
      </c>
      <c r="AP2274" s="18" t="str">
        <f>_xlfn.XLOOKUP(B2274,'[7]ALL SITES DOWN'!$D:$D,'[7]ALL SITES DOWN'!$J:$J,"")</f>
        <v/>
      </c>
      <c r="AQ2274" s="9" t="str">
        <f>_xlfn.XLOOKUP(B2274,[8]sheet1!$AC:$AC,[8]sheet1!$AF:$AF,"")</f>
        <v/>
      </c>
      <c r="AR2274" s="14"/>
      <c r="AS2274" s="14" t="s">
        <v>5465</v>
      </c>
      <c r="AT2274" s="14" t="str">
        <f>_xlfn.XLOOKUP(B2274,'[9]cell downs 18042026 17h'!$B:$B,'[9]cell downs 18042026 17h'!$B:$B,"")</f>
        <v/>
      </c>
      <c r="AU2274" s="14" t="str">
        <f>_xlfn.XLOOKUP(B2274,'[10]Cells Huawei 19042026 15h'!$B:$B,'[10]Cells Huawei 19042026 15h'!$B:$B,"")</f>
        <v/>
      </c>
      <c r="AV2274" s="9" t="str">
        <f>_xlfn.XLOOKUP(B2274,'[11]cells down 19042026 9H40'!$B:$B,'[11]cells down 19042026 9H40'!$B:$B,"")</f>
        <v/>
      </c>
    </row>
    <row r="2275" spans="1:48" hidden="1" x14ac:dyDescent="0.3">
      <c r="A2275" s="1" t="s">
        <v>4402</v>
      </c>
      <c r="B2275" s="8" t="s">
        <v>4403</v>
      </c>
      <c r="C2275" s="3" t="str">
        <f>_xlfn.XLOOKUP(B2275,'[1]daily break down'!$D:$D,'[1]daily break down'!$E:$E,"")</f>
        <v>OUEST</v>
      </c>
      <c r="D2275" s="1" t="s">
        <v>11</v>
      </c>
      <c r="E2275" s="1" t="s">
        <v>12</v>
      </c>
      <c r="F2275" s="3" t="s">
        <v>102</v>
      </c>
      <c r="G2275" s="1" t="s">
        <v>4402</v>
      </c>
      <c r="H2275" s="27" t="str">
        <f>_xlfn.XLOOKUP(B2275,[2]CALCULATION!$B:$B,[2]CALCULATION!$H:$H,"")</f>
        <v>HUAWEI</v>
      </c>
      <c r="I2275" s="26">
        <v>0</v>
      </c>
      <c r="J2275" s="26">
        <v>0</v>
      </c>
      <c r="K2275" s="26">
        <v>0</v>
      </c>
      <c r="L2275" s="26">
        <v>0</v>
      </c>
      <c r="M2275" s="26">
        <v>0</v>
      </c>
      <c r="N2275" s="26">
        <v>0</v>
      </c>
      <c r="O2275" s="26">
        <v>0</v>
      </c>
      <c r="P2275" s="114" t="s">
        <v>6364</v>
      </c>
      <c r="Q2275" s="42" t="s">
        <v>5538</v>
      </c>
      <c r="R2275" s="42"/>
      <c r="S2275" s="41" t="str" cm="1">
        <f t="array" ref="S2275">IFERROR(_xlfn.IFS(
U2275="MPR ISSUE","PDH",
U2275="BSS Hardware Issue","BSS",
U2275="Sites strategiques, MLL, Pylone, etc.","ENVTECH",
U2275="AKTIVCO DEFAUT GE &amp; POWER Cabinet","AKTIVCO",
U2275="AKTIVCO Coupure ENEO &amp; Baisse de tension","AKTIVCO GRID ONLY",
U2275="Coupure ENEO &amp; Baisse de tension","IHS GRID ONLY",
U2275="Defaut GE &amp; POWER Cabinet","IHS",
U2275="Sharing","Partners",
U2275="Sites strategiques &amp; DataCenter","SST &amp; DC",
U2275="Exclu","Exclu",
U2275="SAT","SAT",
U2275="SPARE-ISSUE","SPARE-ISSUE",
U2275="Fiber CAmtel","TRANS_FO_CAMTEL",
U2275="Fiber AOF","Fiber AOF",
U2275="Projet OCM (HUAWEI)","TRAVAUX-HUAWEI",
U2275="Projet OCM (NOKIA)","TRAVAUX-NOKIA",
U2275="ACCESS-ISSUE","ACCESS-ISSUE",
U2275="Projet OCM (ZTE, NOKIA, autres projets)","TRAVAUX OCM",
U2275="No root CAuse","No root cause",
U2275="ODU HS","PDH",
U2275="IP &amp; VLAN","PDH",
U2275="Warehouse HUAWEI","SPARE-ISSUE",
U2275="SPARE-HS","SPARE-ISSUE",
U2275="Power Telco","BSS",U2275="no impacts","no impacts"
),"")</f>
        <v>No root cause</v>
      </c>
      <c r="T2275" s="41" t="str" cm="1">
        <f t="array" ref="T2275">IFERROR(_xlfn.IFS(
U2275="MPR ISSUE","TX ISSUE",
U2275="BSS Hardware Issue","RAN ISSUE",
U2275="Sites strategiques, MLL, Pylone, etc.","ENVTECH",
U2275="AKTIVCO DEFAUT GE &amp; POWER Cabinet","POWER ISSUE",
U2275="AKTIVCO Coupure ENEO &amp; Baisse de tension","POWER ISSUE",
U2275="Coupure ENEO &amp; Baisse de tension","POWER ISSUE",
U2275="Defaut GE &amp; POWER Cabinet","POWER ISSUE",
U2275="Sharing","POWER ISSUE",
U2275="Sites strategiques &amp; DataCenter","POWER ISSUE",
U2275="Exclu","Exclu",
U2275="SAT","TX ISSUE",
U2275="SPARE-ISSUE","SPARE-ISSUE",
U2275="Fiber CAmtel","TX ISSUE",
U2275="Fiber AOF","TX ISSUE",
U2275="Projet OCM (HUAWEI)","TRAVAUX-HUAWEI",
U2275="Projet OCM (NOKIA)","TRAVAUX -NOKIA",
U2275="ACCESS-ISSUE","ACCESS-ISSUE",
U2275="Projet OCM (ZTE, NOKIA, autres projets)","TRAVAUX OCM",
U2275="No root CAuse","No root cause",
U2275="ODU HS","TX ISSUE",
U2275="IP &amp; VLAN","TX ISSUE",
U2275="Warehouse HUAWEI","SPARE-ISSUE",
U2275="SPARE-HS","SPARE-ISSUE",
U2275="Power Telco","RAN ISSUE",U2275="no impacts","no impacts"
),"")</f>
        <v>No root cause</v>
      </c>
      <c r="U2275" s="68" t="s">
        <v>5691</v>
      </c>
      <c r="V2275" s="41" t="str" cm="1">
        <f t="array" ref="V2275">IFERROR(_xlfn.IFS(
U2275="MPR ISSUE","ACTIVE",
U2275="BSS Hardware Issue","ACTIVE",
U2275="Sites strategiques, MLL, Pylone, etc.","PASSIVE",
U2275="AKTIVCO DEFAUT GE &amp; POWER Cabinet","PASSIVE",
U2275="AKTIVCO Coupure ENEO &amp; Baisse de tension","PASSIVE",
U2275="Coupure ENEO &amp; Baisse de tension","PASSIVE",
U2275="Defaut GE &amp; POWER Cabinet","PASSIVE",
U2275="Sharing","PASSIVE",
U2275="Sites strategiques &amp; DataCenter","PASSIVE",
U2275="Exclu","Exclu",
U2275="SAT","ACTIVE",
U2275="SPARE-ISSUE","SPARE-ISSUE",
U2275="Fiber CAmtel","ACTIVE",
U2275="Fiber AOF","ACTIVE",
U2275="Projet OCM (HUAWEI)","PLANNED WORKS",
U2275="Projet OCM (NOKIA)","PLANNED WORKS",
U2275="ACCESS-ISSUE","ACCESS-ISSUE",
U2275="Projet OCM (ZTE, NOKIA, autres projets)","PLANNED WORKS",
U2275="No root CAuse","No root cause",
U2275="ODU HS","ACTIVE",
U2275="IP &amp; VLAN","ACTIVE",
U2275="Warehouse HUAWEI","SPARE-ISSUE",
U2275="SPARE-HS","SPARE-ISSUE",
U2275="Power Telco","ACTIVE", U2275="no impacts","no impacts"
),"")</f>
        <v>No root cause</v>
      </c>
      <c r="W2275" s="113"/>
      <c r="X2275" s="113"/>
      <c r="Y2275" s="113"/>
      <c r="Z2275" s="113"/>
      <c r="AA2275" s="113"/>
      <c r="AB2275" s="17" t="s">
        <v>5465</v>
      </c>
      <c r="AC2275" s="17" t="str">
        <f>_xlfn.XLOOKUP(B2275,'INCIDENT-04-27-2026'!E:E,'INCIDENT-04-27-2026'!F:F,"")</f>
        <v/>
      </c>
      <c r="AD2275" s="9"/>
      <c r="AE2275" s="7" t="s">
        <v>5465</v>
      </c>
      <c r="AF2275" s="6" t="str">
        <f>_xlfn.XLOOKUP(B2275,'[13]Input_27-04'!$B:$B,'[13]Input_27-04'!$M:$M,"")</f>
        <v/>
      </c>
      <c r="AG2275" s="7"/>
      <c r="AH2275" s="3"/>
      <c r="AI2275" s="18" t="str">
        <f>_xlfn.XLOOKUP(B2275,'[3]Cells Huawei 27042026 10h'!$B:$B,'[3]Cells Huawei 27042026 10h'!$T:$T,"")</f>
        <v/>
      </c>
      <c r="AJ2275" s="18" t="str">
        <f>_xlfn.XLOOKUP(B2275,'[3]Cells Huawei 27042026 15h'!$B:$B,'[3]Cells Huawei 27042026 15h'!$T:$T,"")</f>
        <v/>
      </c>
      <c r="AK2275" s="18" t="str">
        <f>_xlfn.XLOOKUP(B2275,'[4]cells down 27042026 11h28'!$B:$B,'[4]cells down 27042026 11h28'!$R:$R,"")</f>
        <v/>
      </c>
      <c r="AL2275" s="18" t="str">
        <f>_xlfn.XLOOKUP(B2275,'[4]cells down 27042026 18h01'!$B:$B,'[4]cells down 27042026 18h01'!$R:$R,"")</f>
        <v/>
      </c>
      <c r="AM2275" s="18" t="str">
        <f>_xlfn.XLOOKUP(B2275,'[5]cell downs 27042026 11h'!$B:$B,'[5]cell downs 27042026 11h'!$R:$R,"")</f>
        <v/>
      </c>
      <c r="AN2275" s="18" t="str">
        <f>_xlfn.XLOOKUP(B2275,'[5]cell downs 27042026 17h40'!$B:$B,'[5]cell downs 27042026 17h40'!$R:$R,"")</f>
        <v/>
      </c>
      <c r="AO2275" s="18" t="str">
        <f>_xlfn.XLOOKUP(B2275,'[6]ALL SITES DOWN'!$D:$D,'[6]ALL SITES DOWN'!$J:$J,"")</f>
        <v/>
      </c>
      <c r="AP2275" s="18" t="str">
        <f>_xlfn.XLOOKUP(B2275,'[7]ALL SITES DOWN'!$D:$D,'[7]ALL SITES DOWN'!$J:$J,"")</f>
        <v/>
      </c>
      <c r="AQ2275" s="9" t="str">
        <f>_xlfn.XLOOKUP(B2275,[8]sheet1!$AC:$AC,[8]sheet1!$AF:$AF,"")</f>
        <v/>
      </c>
      <c r="AR2275" s="14"/>
      <c r="AS2275" s="14" t="s">
        <v>5465</v>
      </c>
      <c r="AT2275" s="14" t="str">
        <f>_xlfn.XLOOKUP(B2275,'[9]cell downs 18042026 17h'!$B:$B,'[9]cell downs 18042026 17h'!$B:$B,"")</f>
        <v/>
      </c>
      <c r="AU2275" s="14" t="str">
        <f>_xlfn.XLOOKUP(B2275,'[10]Cells Huawei 19042026 15h'!$B:$B,'[10]Cells Huawei 19042026 15h'!$B:$B,"")</f>
        <v/>
      </c>
      <c r="AV2275" s="9" t="str">
        <f>_xlfn.XLOOKUP(B2275,'[11]cells down 19042026 9H40'!$B:$B,'[11]cells down 19042026 9H40'!$B:$B,"")</f>
        <v/>
      </c>
    </row>
    <row r="2276" spans="1:48" hidden="1" x14ac:dyDescent="0.3">
      <c r="A2276" s="1" t="s">
        <v>4406</v>
      </c>
      <c r="B2276" s="8" t="s">
        <v>4407</v>
      </c>
      <c r="C2276" s="3" t="str">
        <f>_xlfn.XLOOKUP(B2276,'[1]daily break down'!$D:$D,'[1]daily break down'!$E:$E,"")</f>
        <v>CENTRE</v>
      </c>
      <c r="D2276" s="1" t="s">
        <v>11</v>
      </c>
      <c r="E2276" s="1" t="s">
        <v>12</v>
      </c>
      <c r="F2276" s="3" t="s">
        <v>37</v>
      </c>
      <c r="G2276" s="1" t="s">
        <v>4406</v>
      </c>
      <c r="H2276" s="29" t="str">
        <f>_xlfn.XLOOKUP(B2276,[2]CALCULATION!$B:$B,[2]CALCULATION!$H:$H,"")</f>
        <v>ZTE</v>
      </c>
      <c r="I2276" s="26">
        <v>0</v>
      </c>
      <c r="J2276" s="26">
        <v>0</v>
      </c>
      <c r="K2276" s="26">
        <v>0</v>
      </c>
      <c r="L2276" s="26">
        <v>0</v>
      </c>
      <c r="M2276" s="26">
        <v>0</v>
      </c>
      <c r="N2276" s="26">
        <v>0</v>
      </c>
      <c r="O2276" s="26">
        <v>0</v>
      </c>
      <c r="P2276" s="114" t="s">
        <v>6364</v>
      </c>
      <c r="Q2276" s="42" t="s">
        <v>5538</v>
      </c>
      <c r="R2276" s="42"/>
      <c r="S2276" s="41" t="str" cm="1">
        <f t="array" ref="S2276">IFERROR(_xlfn.IFS(
U2276="MPR ISSUE","PDH",
U2276="BSS Hardware Issue","BSS",
U2276="Sites strategiques, MLL, Pylone, etc.","ENVTECH",
U2276="AKTIVCO DEFAUT GE &amp; POWER Cabinet","AKTIVCO",
U2276="AKTIVCO Coupure ENEO &amp; Baisse de tension","AKTIVCO GRID ONLY",
U2276="Coupure ENEO &amp; Baisse de tension","IHS GRID ONLY",
U2276="Defaut GE &amp; POWER Cabinet","IHS",
U2276="Sharing","Partners",
U2276="Sites strategiques &amp; DataCenter","SST &amp; DC",
U2276="Exclu","Exclu",
U2276="SAT","SAT",
U2276="SPARE-ISSUE","SPARE-ISSUE",
U2276="Fiber CAmtel","TRANS_FO_CAMTEL",
U2276="Fiber AOF","Fiber AOF",
U2276="Projet OCM (HUAWEI)","TRAVAUX-HUAWEI",
U2276="Projet OCM (NOKIA)","TRAVAUX-NOKIA",
U2276="ACCESS-ISSUE","ACCESS-ISSUE",
U2276="Projet OCM (ZTE, NOKIA, autres projets)","TRAVAUX OCM",
U2276="No root CAuse","No root cause",
U2276="ODU HS","PDH",
U2276="IP &amp; VLAN","PDH",
U2276="Warehouse HUAWEI","SPARE-ISSUE",
U2276="SPARE-HS","SPARE-ISSUE",
U2276="Power Telco","BSS",U2276="no impacts","no impacts"
),"")</f>
        <v>No root cause</v>
      </c>
      <c r="T2276" s="41" t="str" cm="1">
        <f t="array" ref="T2276">IFERROR(_xlfn.IFS(
U2276="MPR ISSUE","TX ISSUE",
U2276="BSS Hardware Issue","RAN ISSUE",
U2276="Sites strategiques, MLL, Pylone, etc.","ENVTECH",
U2276="AKTIVCO DEFAUT GE &amp; POWER Cabinet","POWER ISSUE",
U2276="AKTIVCO Coupure ENEO &amp; Baisse de tension","POWER ISSUE",
U2276="Coupure ENEO &amp; Baisse de tension","POWER ISSUE",
U2276="Defaut GE &amp; POWER Cabinet","POWER ISSUE",
U2276="Sharing","POWER ISSUE",
U2276="Sites strategiques &amp; DataCenter","POWER ISSUE",
U2276="Exclu","Exclu",
U2276="SAT","TX ISSUE",
U2276="SPARE-ISSUE","SPARE-ISSUE",
U2276="Fiber CAmtel","TX ISSUE",
U2276="Fiber AOF","TX ISSUE",
U2276="Projet OCM (HUAWEI)","TRAVAUX-HUAWEI",
U2276="Projet OCM (NOKIA)","TRAVAUX -NOKIA",
U2276="ACCESS-ISSUE","ACCESS-ISSUE",
U2276="Projet OCM (ZTE, NOKIA, autres projets)","TRAVAUX OCM",
U2276="No root CAuse","No root cause",
U2276="ODU HS","TX ISSUE",
U2276="IP &amp; VLAN","TX ISSUE",
U2276="Warehouse HUAWEI","SPARE-ISSUE",
U2276="SPARE-HS","SPARE-ISSUE",
U2276="Power Telco","RAN ISSUE",U2276="no impacts","no impacts"
),"")</f>
        <v>No root cause</v>
      </c>
      <c r="U2276" s="68" t="s">
        <v>5691</v>
      </c>
      <c r="V2276" s="41" t="str" cm="1">
        <f t="array" ref="V2276">IFERROR(_xlfn.IFS(
U2276="MPR ISSUE","ACTIVE",
U2276="BSS Hardware Issue","ACTIVE",
U2276="Sites strategiques, MLL, Pylone, etc.","PASSIVE",
U2276="AKTIVCO DEFAUT GE &amp; POWER Cabinet","PASSIVE",
U2276="AKTIVCO Coupure ENEO &amp; Baisse de tension","PASSIVE",
U2276="Coupure ENEO &amp; Baisse de tension","PASSIVE",
U2276="Defaut GE &amp; POWER Cabinet","PASSIVE",
U2276="Sharing","PASSIVE",
U2276="Sites strategiques &amp; DataCenter","PASSIVE",
U2276="Exclu","Exclu",
U2276="SAT","ACTIVE",
U2276="SPARE-ISSUE","SPARE-ISSUE",
U2276="Fiber CAmtel","ACTIVE",
U2276="Fiber AOF","ACTIVE",
U2276="Projet OCM (HUAWEI)","PLANNED WORKS",
U2276="Projet OCM (NOKIA)","PLANNED WORKS",
U2276="ACCESS-ISSUE","ACCESS-ISSUE",
U2276="Projet OCM (ZTE, NOKIA, autres projets)","PLANNED WORKS",
U2276="No root CAuse","No root cause",
U2276="ODU HS","ACTIVE",
U2276="IP &amp; VLAN","ACTIVE",
U2276="Warehouse HUAWEI","SPARE-ISSUE",
U2276="SPARE-HS","SPARE-ISSUE",
U2276="Power Telco","ACTIVE", U2276="no impacts","no impacts"
),"")</f>
        <v>No root cause</v>
      </c>
      <c r="W2276" s="113"/>
      <c r="X2276" s="113"/>
      <c r="Y2276" s="113"/>
      <c r="Z2276" s="113"/>
      <c r="AA2276" s="113"/>
      <c r="AB2276" s="17" t="s">
        <v>5465</v>
      </c>
      <c r="AC2276" s="17" t="str">
        <f>_xlfn.XLOOKUP(B2276,'INCIDENT-04-27-2026'!E:E,'INCIDENT-04-27-2026'!F:F,"")</f>
        <v/>
      </c>
      <c r="AD2276" s="9"/>
      <c r="AE2276" s="7" t="s">
        <v>5465</v>
      </c>
      <c r="AF2276" s="6" t="str">
        <f>_xlfn.XLOOKUP(B2276,'[13]Input_27-04'!$B:$B,'[13]Input_27-04'!$M:$M,"")</f>
        <v/>
      </c>
      <c r="AG2276" s="7"/>
      <c r="AH2276" s="3"/>
      <c r="AI2276" s="18" t="str">
        <f>_xlfn.XLOOKUP(B2276,'[3]Cells Huawei 27042026 10h'!$B:$B,'[3]Cells Huawei 27042026 10h'!$T:$T,"")</f>
        <v/>
      </c>
      <c r="AJ2276" s="18" t="str">
        <f>_xlfn.XLOOKUP(B2276,'[3]Cells Huawei 27042026 15h'!$B:$B,'[3]Cells Huawei 27042026 15h'!$T:$T,"")</f>
        <v/>
      </c>
      <c r="AK2276" s="18" t="str">
        <f>_xlfn.XLOOKUP(B2276,'[4]cells down 27042026 11h28'!$B:$B,'[4]cells down 27042026 11h28'!$R:$R,"")</f>
        <v/>
      </c>
      <c r="AL2276" s="18" t="str">
        <f>_xlfn.XLOOKUP(B2276,'[4]cells down 27042026 18h01'!$B:$B,'[4]cells down 27042026 18h01'!$R:$R,"")</f>
        <v/>
      </c>
      <c r="AM2276" s="18" t="str">
        <f>_xlfn.XLOOKUP(B2276,'[5]cell downs 27042026 11h'!$B:$B,'[5]cell downs 27042026 11h'!$R:$R,"")</f>
        <v/>
      </c>
      <c r="AN2276" s="18" t="str">
        <f>_xlfn.XLOOKUP(B2276,'[5]cell downs 27042026 17h40'!$B:$B,'[5]cell downs 27042026 17h40'!$R:$R,"")</f>
        <v/>
      </c>
      <c r="AO2276" s="18" t="str">
        <f>_xlfn.XLOOKUP(B2276,'[6]ALL SITES DOWN'!$D:$D,'[6]ALL SITES DOWN'!$J:$J,"")</f>
        <v/>
      </c>
      <c r="AP2276" s="18" t="str">
        <f>_xlfn.XLOOKUP(B2276,'[7]ALL SITES DOWN'!$D:$D,'[7]ALL SITES DOWN'!$J:$J,"")</f>
        <v/>
      </c>
      <c r="AQ2276" s="9" t="str">
        <f>_xlfn.XLOOKUP(B2276,[8]sheet1!$AC:$AC,[8]sheet1!$AF:$AF,"")</f>
        <v/>
      </c>
      <c r="AR2276" s="14"/>
      <c r="AS2276" s="14" t="s">
        <v>5465</v>
      </c>
      <c r="AT2276" s="14" t="str">
        <f>_xlfn.XLOOKUP(B2276,'[9]cell downs 18042026 17h'!$B:$B,'[9]cell downs 18042026 17h'!$B:$B,"")</f>
        <v/>
      </c>
      <c r="AU2276" s="14" t="str">
        <f>_xlfn.XLOOKUP(B2276,'[10]Cells Huawei 19042026 15h'!$B:$B,'[10]Cells Huawei 19042026 15h'!$B:$B,"")</f>
        <v/>
      </c>
      <c r="AV2276" s="9" t="str">
        <f>_xlfn.XLOOKUP(B2276,'[11]cells down 19042026 9H40'!$B:$B,'[11]cells down 19042026 9H40'!$B:$B,"")</f>
        <v/>
      </c>
    </row>
    <row r="2277" spans="1:48" hidden="1" x14ac:dyDescent="0.3">
      <c r="A2277" s="1" t="s">
        <v>4411</v>
      </c>
      <c r="B2277" s="8" t="s">
        <v>4412</v>
      </c>
      <c r="C2277" s="3" t="str">
        <f>_xlfn.XLOOKUP(B2277,'[1]daily break down'!$D:$D,'[1]daily break down'!$E:$E,"")</f>
        <v>CENTRE</v>
      </c>
      <c r="D2277" s="1" t="s">
        <v>11</v>
      </c>
      <c r="E2277" s="1" t="s">
        <v>1130</v>
      </c>
      <c r="F2277" s="3" t="s">
        <v>69</v>
      </c>
      <c r="G2277" s="1" t="s">
        <v>1212</v>
      </c>
      <c r="H2277" s="29" t="str">
        <f>_xlfn.XLOOKUP(B2277,[2]CALCULATION!$B:$B,[2]CALCULATION!$H:$H,"")</f>
        <v>ZTE</v>
      </c>
      <c r="I2277" s="26">
        <v>0</v>
      </c>
      <c r="J2277" s="26">
        <v>0</v>
      </c>
      <c r="K2277" s="26">
        <v>0</v>
      </c>
      <c r="L2277" s="26">
        <v>0</v>
      </c>
      <c r="M2277" s="26">
        <v>0</v>
      </c>
      <c r="N2277" s="26">
        <v>0</v>
      </c>
      <c r="O2277" s="26">
        <v>0</v>
      </c>
      <c r="P2277" s="114" t="s">
        <v>6364</v>
      </c>
      <c r="Q2277" s="42" t="s">
        <v>5538</v>
      </c>
      <c r="R2277" s="42"/>
      <c r="S2277" s="41" t="str" cm="1">
        <f t="array" ref="S2277">IFERROR(_xlfn.IFS(
U2277="MPR ISSUE","PDH",
U2277="BSS Hardware Issue","BSS",
U2277="Sites strategiques, MLL, Pylone, etc.","ENVTECH",
U2277="AKTIVCO DEFAUT GE &amp; POWER Cabinet","AKTIVCO",
U2277="AKTIVCO Coupure ENEO &amp; Baisse de tension","AKTIVCO GRID ONLY",
U2277="Coupure ENEO &amp; Baisse de tension","IHS GRID ONLY",
U2277="Defaut GE &amp; POWER Cabinet","IHS",
U2277="Sharing","Partners",
U2277="Sites strategiques &amp; DataCenter","SST &amp; DC",
U2277="Exclu","Exclu",
U2277="SAT","SAT",
U2277="SPARE-ISSUE","SPARE-ISSUE",
U2277="Fiber CAmtel","TRANS_FO_CAMTEL",
U2277="Fiber AOF","Fiber AOF",
U2277="Projet OCM (HUAWEI)","TRAVAUX-HUAWEI",
U2277="Projet OCM (NOKIA)","TRAVAUX-NOKIA",
U2277="ACCESS-ISSUE","ACCESS-ISSUE",
U2277="Projet OCM (ZTE, NOKIA, autres projets)","TRAVAUX OCM",
U2277="No root CAuse","No root cause",
U2277="ODU HS","PDH",
U2277="IP &amp; VLAN","PDH",
U2277="Warehouse HUAWEI","SPARE-ISSUE",
U2277="SPARE-HS","SPARE-ISSUE",
U2277="Power Telco","BSS",U2277="no impacts","no impacts"
),"")</f>
        <v>No root cause</v>
      </c>
      <c r="T2277" s="41" t="str" cm="1">
        <f t="array" ref="T2277">IFERROR(_xlfn.IFS(
U2277="MPR ISSUE","TX ISSUE",
U2277="BSS Hardware Issue","RAN ISSUE",
U2277="Sites strategiques, MLL, Pylone, etc.","ENVTECH",
U2277="AKTIVCO DEFAUT GE &amp; POWER Cabinet","POWER ISSUE",
U2277="AKTIVCO Coupure ENEO &amp; Baisse de tension","POWER ISSUE",
U2277="Coupure ENEO &amp; Baisse de tension","POWER ISSUE",
U2277="Defaut GE &amp; POWER Cabinet","POWER ISSUE",
U2277="Sharing","POWER ISSUE",
U2277="Sites strategiques &amp; DataCenter","POWER ISSUE",
U2277="Exclu","Exclu",
U2277="SAT","TX ISSUE",
U2277="SPARE-ISSUE","SPARE-ISSUE",
U2277="Fiber CAmtel","TX ISSUE",
U2277="Fiber AOF","TX ISSUE",
U2277="Projet OCM (HUAWEI)","TRAVAUX-HUAWEI",
U2277="Projet OCM (NOKIA)","TRAVAUX -NOKIA",
U2277="ACCESS-ISSUE","ACCESS-ISSUE",
U2277="Projet OCM (ZTE, NOKIA, autres projets)","TRAVAUX OCM",
U2277="No root CAuse","No root cause",
U2277="ODU HS","TX ISSUE",
U2277="IP &amp; VLAN","TX ISSUE",
U2277="Warehouse HUAWEI","SPARE-ISSUE",
U2277="SPARE-HS","SPARE-ISSUE",
U2277="Power Telco","RAN ISSUE",U2277="no impacts","no impacts"
),"")</f>
        <v>No root cause</v>
      </c>
      <c r="U2277" s="68" t="s">
        <v>5691</v>
      </c>
      <c r="V2277" s="41" t="str" cm="1">
        <f t="array" ref="V2277">IFERROR(_xlfn.IFS(
U2277="MPR ISSUE","ACTIVE",
U2277="BSS Hardware Issue","ACTIVE",
U2277="Sites strategiques, MLL, Pylone, etc.","PASSIVE",
U2277="AKTIVCO DEFAUT GE &amp; POWER Cabinet","PASSIVE",
U2277="AKTIVCO Coupure ENEO &amp; Baisse de tension","PASSIVE",
U2277="Coupure ENEO &amp; Baisse de tension","PASSIVE",
U2277="Defaut GE &amp; POWER Cabinet","PASSIVE",
U2277="Sharing","PASSIVE",
U2277="Sites strategiques &amp; DataCenter","PASSIVE",
U2277="Exclu","Exclu",
U2277="SAT","ACTIVE",
U2277="SPARE-ISSUE","SPARE-ISSUE",
U2277="Fiber CAmtel","ACTIVE",
U2277="Fiber AOF","ACTIVE",
U2277="Projet OCM (HUAWEI)","PLANNED WORKS",
U2277="Projet OCM (NOKIA)","PLANNED WORKS",
U2277="ACCESS-ISSUE","ACCESS-ISSUE",
U2277="Projet OCM (ZTE, NOKIA, autres projets)","PLANNED WORKS",
U2277="No root CAuse","No root cause",
U2277="ODU HS","ACTIVE",
U2277="IP &amp; VLAN","ACTIVE",
U2277="Warehouse HUAWEI","SPARE-ISSUE",
U2277="SPARE-HS","SPARE-ISSUE",
U2277="Power Telco","ACTIVE", U2277="no impacts","no impacts"
),"")</f>
        <v>No root cause</v>
      </c>
      <c r="W2277" s="113"/>
      <c r="X2277" s="113"/>
      <c r="Y2277" s="113"/>
      <c r="Z2277" s="113"/>
      <c r="AA2277" s="113"/>
      <c r="AB2277" s="17" t="s">
        <v>5465</v>
      </c>
      <c r="AC2277" s="17" t="str">
        <f>_xlfn.XLOOKUP(B2277,'INCIDENT-04-27-2026'!E:E,'INCIDENT-04-27-2026'!F:F,"")</f>
        <v/>
      </c>
      <c r="AD2277" s="9"/>
      <c r="AE2277" s="7" t="s">
        <v>5465</v>
      </c>
      <c r="AF2277" s="6" t="str">
        <f>_xlfn.XLOOKUP(B2277,'[13]Input_27-04'!$B:$B,'[13]Input_27-04'!$M:$M,"")</f>
        <v/>
      </c>
      <c r="AG2277" s="7"/>
      <c r="AH2277" s="3"/>
      <c r="AI2277" s="18" t="str">
        <f>_xlfn.XLOOKUP(B2277,'[3]Cells Huawei 27042026 10h'!$B:$B,'[3]Cells Huawei 27042026 10h'!$T:$T,"")</f>
        <v/>
      </c>
      <c r="AJ2277" s="18" t="str">
        <f>_xlfn.XLOOKUP(B2277,'[3]Cells Huawei 27042026 15h'!$B:$B,'[3]Cells Huawei 27042026 15h'!$T:$T,"")</f>
        <v/>
      </c>
      <c r="AK2277" s="18" t="str">
        <f>_xlfn.XLOOKUP(B2277,'[4]cells down 27042026 11h28'!$B:$B,'[4]cells down 27042026 11h28'!$R:$R,"")</f>
        <v/>
      </c>
      <c r="AL2277" s="18" t="str">
        <f>_xlfn.XLOOKUP(B2277,'[4]cells down 27042026 18h01'!$B:$B,'[4]cells down 27042026 18h01'!$R:$R,"")</f>
        <v/>
      </c>
      <c r="AM2277" s="18" t="str">
        <f>_xlfn.XLOOKUP(B2277,'[5]cell downs 27042026 11h'!$B:$B,'[5]cell downs 27042026 11h'!$R:$R,"")</f>
        <v/>
      </c>
      <c r="AN2277" s="18" t="str">
        <f>_xlfn.XLOOKUP(B2277,'[5]cell downs 27042026 17h40'!$B:$B,'[5]cell downs 27042026 17h40'!$R:$R,"")</f>
        <v/>
      </c>
      <c r="AO2277" s="18" t="str">
        <f>_xlfn.XLOOKUP(B2277,'[6]ALL SITES DOWN'!$D:$D,'[6]ALL SITES DOWN'!$J:$J,"")</f>
        <v/>
      </c>
      <c r="AP2277" s="18" t="str">
        <f>_xlfn.XLOOKUP(B2277,'[7]ALL SITES DOWN'!$D:$D,'[7]ALL SITES DOWN'!$J:$J,"")</f>
        <v/>
      </c>
      <c r="AQ2277" s="9" t="str">
        <f>_xlfn.XLOOKUP(B2277,[8]sheet1!$AC:$AC,[8]sheet1!$AF:$AF,"")</f>
        <v/>
      </c>
      <c r="AR2277" s="14"/>
      <c r="AS2277" s="14" t="s">
        <v>5465</v>
      </c>
      <c r="AT2277" s="14" t="str">
        <f>_xlfn.XLOOKUP(B2277,'[9]cell downs 18042026 17h'!$B:$B,'[9]cell downs 18042026 17h'!$B:$B,"")</f>
        <v/>
      </c>
      <c r="AU2277" s="14" t="str">
        <f>_xlfn.XLOOKUP(B2277,'[10]Cells Huawei 19042026 15h'!$B:$B,'[10]Cells Huawei 19042026 15h'!$B:$B,"")</f>
        <v/>
      </c>
      <c r="AV2277" s="9" t="str">
        <f>_xlfn.XLOOKUP(B2277,'[11]cells down 19042026 9H40'!$B:$B,'[11]cells down 19042026 9H40'!$B:$B,"")</f>
        <v/>
      </c>
    </row>
    <row r="2278" spans="1:48" hidden="1" x14ac:dyDescent="0.3">
      <c r="A2278" s="1" t="s">
        <v>4508</v>
      </c>
      <c r="B2278" s="8" t="s">
        <v>4509</v>
      </c>
      <c r="C2278" s="3" t="str">
        <f>_xlfn.XLOOKUP(B2278,'[1]daily break down'!$D:$D,'[1]daily break down'!$E:$E,"")</f>
        <v>CENTRE</v>
      </c>
      <c r="D2278" s="1" t="s">
        <v>21</v>
      </c>
      <c r="E2278" s="1" t="s">
        <v>563</v>
      </c>
      <c r="F2278" s="3" t="s">
        <v>37</v>
      </c>
      <c r="G2278" s="1" t="s">
        <v>3988</v>
      </c>
      <c r="H2278" s="28" t="str">
        <f>_xlfn.XLOOKUP(B2278,[2]CALCULATION!$B:$B,[2]CALCULATION!$H:$H,"")</f>
        <v>NOKIA</v>
      </c>
      <c r="I2278" s="26">
        <v>0</v>
      </c>
      <c r="J2278" s="26">
        <v>0</v>
      </c>
      <c r="K2278" s="26">
        <v>0</v>
      </c>
      <c r="L2278" s="26">
        <v>0</v>
      </c>
      <c r="M2278" s="26">
        <v>0</v>
      </c>
      <c r="N2278" s="26">
        <v>0</v>
      </c>
      <c r="O2278" s="26">
        <v>0</v>
      </c>
      <c r="P2278" s="114" t="s">
        <v>6364</v>
      </c>
      <c r="Q2278" s="42" t="s">
        <v>5538</v>
      </c>
      <c r="R2278" s="42"/>
      <c r="S2278" s="41" t="str" cm="1">
        <f t="array" ref="S2278">IFERROR(_xlfn.IFS(
U2278="MPR ISSUE","PDH",
U2278="BSS Hardware Issue","BSS",
U2278="Sites strategiques, MLL, Pylone, etc.","ENVTECH",
U2278="AKTIVCO DEFAUT GE &amp; POWER Cabinet","AKTIVCO",
U2278="AKTIVCO Coupure ENEO &amp; Baisse de tension","AKTIVCO GRID ONLY",
U2278="Coupure ENEO &amp; Baisse de tension","IHS GRID ONLY",
U2278="Defaut GE &amp; POWER Cabinet","IHS",
U2278="Sharing","Partners",
U2278="Sites strategiques &amp; DataCenter","SST &amp; DC",
U2278="Exclu","Exclu",
U2278="SAT","SAT",
U2278="SPARE-ISSUE","SPARE-ISSUE",
U2278="Fiber CAmtel","TRANS_FO_CAMTEL",
U2278="Fiber AOF","Fiber AOF",
U2278="Projet OCM (HUAWEI)","TRAVAUX-HUAWEI",
U2278="Projet OCM (NOKIA)","TRAVAUX-NOKIA",
U2278="ACCESS-ISSUE","ACCESS-ISSUE",
U2278="Projet OCM (ZTE, NOKIA, autres projets)","TRAVAUX OCM",
U2278="No root CAuse","No root cause",
U2278="ODU HS","PDH",
U2278="IP &amp; VLAN","PDH",
U2278="Warehouse HUAWEI","SPARE-ISSUE",
U2278="SPARE-HS","SPARE-ISSUE",
U2278="Power Telco","BSS",U2278="no impacts","no impacts"
),"")</f>
        <v>No root cause</v>
      </c>
      <c r="T2278" s="41" t="str" cm="1">
        <f t="array" ref="T2278">IFERROR(_xlfn.IFS(
U2278="MPR ISSUE","TX ISSUE",
U2278="BSS Hardware Issue","RAN ISSUE",
U2278="Sites strategiques, MLL, Pylone, etc.","ENVTECH",
U2278="AKTIVCO DEFAUT GE &amp; POWER Cabinet","POWER ISSUE",
U2278="AKTIVCO Coupure ENEO &amp; Baisse de tension","POWER ISSUE",
U2278="Coupure ENEO &amp; Baisse de tension","POWER ISSUE",
U2278="Defaut GE &amp; POWER Cabinet","POWER ISSUE",
U2278="Sharing","POWER ISSUE",
U2278="Sites strategiques &amp; DataCenter","POWER ISSUE",
U2278="Exclu","Exclu",
U2278="SAT","TX ISSUE",
U2278="SPARE-ISSUE","SPARE-ISSUE",
U2278="Fiber CAmtel","TX ISSUE",
U2278="Fiber AOF","TX ISSUE",
U2278="Projet OCM (HUAWEI)","TRAVAUX-HUAWEI",
U2278="Projet OCM (NOKIA)","TRAVAUX -NOKIA",
U2278="ACCESS-ISSUE","ACCESS-ISSUE",
U2278="Projet OCM (ZTE, NOKIA, autres projets)","TRAVAUX OCM",
U2278="No root CAuse","No root cause",
U2278="ODU HS","TX ISSUE",
U2278="IP &amp; VLAN","TX ISSUE",
U2278="Warehouse HUAWEI","SPARE-ISSUE",
U2278="SPARE-HS","SPARE-ISSUE",
U2278="Power Telco","RAN ISSUE",U2278="no impacts","no impacts"
),"")</f>
        <v>No root cause</v>
      </c>
      <c r="U2278" s="68" t="s">
        <v>5691</v>
      </c>
      <c r="V2278" s="41" t="str" cm="1">
        <f t="array" ref="V2278">IFERROR(_xlfn.IFS(
U2278="MPR ISSUE","ACTIVE",
U2278="BSS Hardware Issue","ACTIVE",
U2278="Sites strategiques, MLL, Pylone, etc.","PASSIVE",
U2278="AKTIVCO DEFAUT GE &amp; POWER Cabinet","PASSIVE",
U2278="AKTIVCO Coupure ENEO &amp; Baisse de tension","PASSIVE",
U2278="Coupure ENEO &amp; Baisse de tension","PASSIVE",
U2278="Defaut GE &amp; POWER Cabinet","PASSIVE",
U2278="Sharing","PASSIVE",
U2278="Sites strategiques &amp; DataCenter","PASSIVE",
U2278="Exclu","Exclu",
U2278="SAT","ACTIVE",
U2278="SPARE-ISSUE","SPARE-ISSUE",
U2278="Fiber CAmtel","ACTIVE",
U2278="Fiber AOF","ACTIVE",
U2278="Projet OCM (HUAWEI)","PLANNED WORKS",
U2278="Projet OCM (NOKIA)","PLANNED WORKS",
U2278="ACCESS-ISSUE","ACCESS-ISSUE",
U2278="Projet OCM (ZTE, NOKIA, autres projets)","PLANNED WORKS",
U2278="No root CAuse","No root cause",
U2278="ODU HS","ACTIVE",
U2278="IP &amp; VLAN","ACTIVE",
U2278="Warehouse HUAWEI","SPARE-ISSUE",
U2278="SPARE-HS","SPARE-ISSUE",
U2278="Power Telco","ACTIVE", U2278="no impacts","no impacts"
),"")</f>
        <v>No root cause</v>
      </c>
      <c r="W2278" s="113"/>
      <c r="X2278" s="113"/>
      <c r="Y2278" s="113"/>
      <c r="Z2278" s="113"/>
      <c r="AA2278" s="113"/>
      <c r="AB2278" s="17" t="s">
        <v>5465</v>
      </c>
      <c r="AC2278" s="17" t="str">
        <f>_xlfn.XLOOKUP(B2278,'INCIDENT-04-27-2026'!E:E,'INCIDENT-04-27-2026'!F:F,"")</f>
        <v/>
      </c>
      <c r="AD2278" s="9"/>
      <c r="AE2278" s="7" t="s">
        <v>5465</v>
      </c>
      <c r="AF2278" s="6" t="str">
        <f>_xlfn.XLOOKUP(B2278,'[13]Input_27-04'!$B:$B,'[13]Input_27-04'!$M:$M,"")</f>
        <v/>
      </c>
      <c r="AG2278" s="7"/>
      <c r="AH2278" s="3"/>
      <c r="AI2278" s="18" t="str">
        <f>_xlfn.XLOOKUP(B2278,'[3]Cells Huawei 27042026 10h'!$B:$B,'[3]Cells Huawei 27042026 10h'!$T:$T,"")</f>
        <v/>
      </c>
      <c r="AJ2278" s="18" t="str">
        <f>_xlfn.XLOOKUP(B2278,'[3]Cells Huawei 27042026 15h'!$B:$B,'[3]Cells Huawei 27042026 15h'!$T:$T,"")</f>
        <v/>
      </c>
      <c r="AK2278" s="18" t="str">
        <f>_xlfn.XLOOKUP(B2278,'[4]cells down 27042026 11h28'!$B:$B,'[4]cells down 27042026 11h28'!$R:$R,"")</f>
        <v/>
      </c>
      <c r="AL2278" s="18" t="str">
        <f>_xlfn.XLOOKUP(B2278,'[4]cells down 27042026 18h01'!$B:$B,'[4]cells down 27042026 18h01'!$R:$R,"")</f>
        <v/>
      </c>
      <c r="AM2278" s="18" t="str">
        <f>_xlfn.XLOOKUP(B2278,'[5]cell downs 27042026 11h'!$B:$B,'[5]cell downs 27042026 11h'!$R:$R,"")</f>
        <v/>
      </c>
      <c r="AN2278" s="18" t="str">
        <f>_xlfn.XLOOKUP(B2278,'[5]cell downs 27042026 17h40'!$B:$B,'[5]cell downs 27042026 17h40'!$R:$R,"")</f>
        <v/>
      </c>
      <c r="AO2278" s="18" t="str">
        <f>_xlfn.XLOOKUP(B2278,'[6]ALL SITES DOWN'!$D:$D,'[6]ALL SITES DOWN'!$J:$J,"")</f>
        <v/>
      </c>
      <c r="AP2278" s="18" t="str">
        <f>_xlfn.XLOOKUP(B2278,'[7]ALL SITES DOWN'!$D:$D,'[7]ALL SITES DOWN'!$J:$J,"")</f>
        <v/>
      </c>
      <c r="AQ2278" s="9" t="str">
        <f>_xlfn.XLOOKUP(B2278,[8]sheet1!$AC:$AC,[8]sheet1!$AF:$AF,"")</f>
        <v/>
      </c>
      <c r="AR2278" s="14"/>
      <c r="AS2278" s="14" t="s">
        <v>5465</v>
      </c>
      <c r="AT2278" s="14" t="str">
        <f>_xlfn.XLOOKUP(B2278,'[9]cell downs 18042026 17h'!$B:$B,'[9]cell downs 18042026 17h'!$B:$B,"")</f>
        <v/>
      </c>
      <c r="AU2278" s="14" t="str">
        <f>_xlfn.XLOOKUP(B2278,'[10]Cells Huawei 19042026 15h'!$B:$B,'[10]Cells Huawei 19042026 15h'!$B:$B,"")</f>
        <v/>
      </c>
      <c r="AV2278" s="9" t="str">
        <f>_xlfn.XLOOKUP(B2278,'[11]cells down 19042026 9H40'!$B:$B,'[11]cells down 19042026 9H40'!$B:$B,"")</f>
        <v/>
      </c>
    </row>
    <row r="2279" spans="1:48" hidden="1" x14ac:dyDescent="0.3">
      <c r="A2279" s="1" t="s">
        <v>4415</v>
      </c>
      <c r="B2279" s="8" t="s">
        <v>4416</v>
      </c>
      <c r="C2279" s="3" t="str">
        <f>_xlfn.XLOOKUP(B2279,'[1]daily break down'!$D:$D,'[1]daily break down'!$E:$E,"")</f>
        <v>LITTORAL</v>
      </c>
      <c r="D2279" s="1" t="s">
        <v>11</v>
      </c>
      <c r="E2279" s="1" t="s">
        <v>12</v>
      </c>
      <c r="F2279" s="3" t="s">
        <v>31</v>
      </c>
      <c r="G2279" s="1" t="s">
        <v>3538</v>
      </c>
      <c r="H2279" s="29" t="str">
        <f>_xlfn.XLOOKUP(B2279,[2]CALCULATION!$B:$B,[2]CALCULATION!$H:$H,"")</f>
        <v>ZTE</v>
      </c>
      <c r="I2279" s="26">
        <v>0</v>
      </c>
      <c r="J2279" s="26">
        <v>0</v>
      </c>
      <c r="K2279" s="26">
        <v>0</v>
      </c>
      <c r="L2279" s="26">
        <v>0</v>
      </c>
      <c r="M2279" s="26">
        <v>0</v>
      </c>
      <c r="N2279" s="26">
        <v>0</v>
      </c>
      <c r="O2279" s="26">
        <v>0</v>
      </c>
      <c r="P2279" s="114" t="s">
        <v>6364</v>
      </c>
      <c r="Q2279" s="42" t="s">
        <v>5538</v>
      </c>
      <c r="R2279" s="42"/>
      <c r="S2279" s="41" t="str" cm="1">
        <f t="array" ref="S2279">IFERROR(_xlfn.IFS(
U2279="MPR ISSUE","PDH",
U2279="BSS Hardware Issue","BSS",
U2279="Sites strategiques, MLL, Pylone, etc.","ENVTECH",
U2279="AKTIVCO DEFAUT GE &amp; POWER Cabinet","AKTIVCO",
U2279="AKTIVCO Coupure ENEO &amp; Baisse de tension","AKTIVCO GRID ONLY",
U2279="Coupure ENEO &amp; Baisse de tension","IHS GRID ONLY",
U2279="Defaut GE &amp; POWER Cabinet","IHS",
U2279="Sharing","Partners",
U2279="Sites strategiques &amp; DataCenter","SST &amp; DC",
U2279="Exclu","Exclu",
U2279="SAT","SAT",
U2279="SPARE-ISSUE","SPARE-ISSUE",
U2279="Fiber CAmtel","TRANS_FO_CAMTEL",
U2279="Fiber AOF","Fiber AOF",
U2279="Projet OCM (HUAWEI)","TRAVAUX-HUAWEI",
U2279="Projet OCM (NOKIA)","TRAVAUX-NOKIA",
U2279="ACCESS-ISSUE","ACCESS-ISSUE",
U2279="Projet OCM (ZTE, NOKIA, autres projets)","TRAVAUX OCM",
U2279="No root CAuse","No root cause",
U2279="ODU HS","PDH",
U2279="IP &amp; VLAN","PDH",
U2279="Warehouse HUAWEI","SPARE-ISSUE",
U2279="SPARE-HS","SPARE-ISSUE",
U2279="Power Telco","BSS",U2279="no impacts","no impacts"
),"")</f>
        <v>No root cause</v>
      </c>
      <c r="T2279" s="41" t="str" cm="1">
        <f t="array" ref="T2279">IFERROR(_xlfn.IFS(
U2279="MPR ISSUE","TX ISSUE",
U2279="BSS Hardware Issue","RAN ISSUE",
U2279="Sites strategiques, MLL, Pylone, etc.","ENVTECH",
U2279="AKTIVCO DEFAUT GE &amp; POWER Cabinet","POWER ISSUE",
U2279="AKTIVCO Coupure ENEO &amp; Baisse de tension","POWER ISSUE",
U2279="Coupure ENEO &amp; Baisse de tension","POWER ISSUE",
U2279="Defaut GE &amp; POWER Cabinet","POWER ISSUE",
U2279="Sharing","POWER ISSUE",
U2279="Sites strategiques &amp; DataCenter","POWER ISSUE",
U2279="Exclu","Exclu",
U2279="SAT","TX ISSUE",
U2279="SPARE-ISSUE","SPARE-ISSUE",
U2279="Fiber CAmtel","TX ISSUE",
U2279="Fiber AOF","TX ISSUE",
U2279="Projet OCM (HUAWEI)","TRAVAUX-HUAWEI",
U2279="Projet OCM (NOKIA)","TRAVAUX -NOKIA",
U2279="ACCESS-ISSUE","ACCESS-ISSUE",
U2279="Projet OCM (ZTE, NOKIA, autres projets)","TRAVAUX OCM",
U2279="No root CAuse","No root cause",
U2279="ODU HS","TX ISSUE",
U2279="IP &amp; VLAN","TX ISSUE",
U2279="Warehouse HUAWEI","SPARE-ISSUE",
U2279="SPARE-HS","SPARE-ISSUE",
U2279="Power Telco","RAN ISSUE",U2279="no impacts","no impacts"
),"")</f>
        <v>No root cause</v>
      </c>
      <c r="U2279" s="68" t="s">
        <v>5691</v>
      </c>
      <c r="V2279" s="41" t="str" cm="1">
        <f t="array" ref="V2279">IFERROR(_xlfn.IFS(
U2279="MPR ISSUE","ACTIVE",
U2279="BSS Hardware Issue","ACTIVE",
U2279="Sites strategiques, MLL, Pylone, etc.","PASSIVE",
U2279="AKTIVCO DEFAUT GE &amp; POWER Cabinet","PASSIVE",
U2279="AKTIVCO Coupure ENEO &amp; Baisse de tension","PASSIVE",
U2279="Coupure ENEO &amp; Baisse de tension","PASSIVE",
U2279="Defaut GE &amp; POWER Cabinet","PASSIVE",
U2279="Sharing","PASSIVE",
U2279="Sites strategiques &amp; DataCenter","PASSIVE",
U2279="Exclu","Exclu",
U2279="SAT","ACTIVE",
U2279="SPARE-ISSUE","SPARE-ISSUE",
U2279="Fiber CAmtel","ACTIVE",
U2279="Fiber AOF","ACTIVE",
U2279="Projet OCM (HUAWEI)","PLANNED WORKS",
U2279="Projet OCM (NOKIA)","PLANNED WORKS",
U2279="ACCESS-ISSUE","ACCESS-ISSUE",
U2279="Projet OCM (ZTE, NOKIA, autres projets)","PLANNED WORKS",
U2279="No root CAuse","No root cause",
U2279="ODU HS","ACTIVE",
U2279="IP &amp; VLAN","ACTIVE",
U2279="Warehouse HUAWEI","SPARE-ISSUE",
U2279="SPARE-HS","SPARE-ISSUE",
U2279="Power Telco","ACTIVE", U2279="no impacts","no impacts"
),"")</f>
        <v>No root cause</v>
      </c>
      <c r="W2279" s="113"/>
      <c r="X2279" s="113"/>
      <c r="Y2279" s="113"/>
      <c r="Z2279" s="113"/>
      <c r="AA2279" s="113"/>
      <c r="AB2279" s="17" t="s">
        <v>5465</v>
      </c>
      <c r="AC2279" s="17" t="str">
        <f>_xlfn.XLOOKUP(B2279,'INCIDENT-04-27-2026'!E:E,'INCIDENT-04-27-2026'!F:F,"")</f>
        <v/>
      </c>
      <c r="AD2279" s="9"/>
      <c r="AE2279" s="7" t="s">
        <v>5465</v>
      </c>
      <c r="AF2279" s="6" t="str">
        <f>_xlfn.XLOOKUP(B2279,'[13]Input_27-04'!$B:$B,'[13]Input_27-04'!$M:$M,"")</f>
        <v/>
      </c>
      <c r="AG2279" s="7"/>
      <c r="AH2279" s="3"/>
      <c r="AI2279" s="18" t="str">
        <f>_xlfn.XLOOKUP(B2279,'[3]Cells Huawei 27042026 10h'!$B:$B,'[3]Cells Huawei 27042026 10h'!$T:$T,"")</f>
        <v/>
      </c>
      <c r="AJ2279" s="18" t="str">
        <f>_xlfn.XLOOKUP(B2279,'[3]Cells Huawei 27042026 15h'!$B:$B,'[3]Cells Huawei 27042026 15h'!$T:$T,"")</f>
        <v/>
      </c>
      <c r="AK2279" s="18" t="str">
        <f>_xlfn.XLOOKUP(B2279,'[4]cells down 27042026 11h28'!$B:$B,'[4]cells down 27042026 11h28'!$R:$R,"")</f>
        <v/>
      </c>
      <c r="AL2279" s="18" t="str">
        <f>_xlfn.XLOOKUP(B2279,'[4]cells down 27042026 18h01'!$B:$B,'[4]cells down 27042026 18h01'!$R:$R,"")</f>
        <v/>
      </c>
      <c r="AM2279" s="18" t="str">
        <f>_xlfn.XLOOKUP(B2279,'[5]cell downs 27042026 11h'!$B:$B,'[5]cell downs 27042026 11h'!$R:$R,"")</f>
        <v/>
      </c>
      <c r="AN2279" s="18" t="str">
        <f>_xlfn.XLOOKUP(B2279,'[5]cell downs 27042026 17h40'!$B:$B,'[5]cell downs 27042026 17h40'!$R:$R,"")</f>
        <v/>
      </c>
      <c r="AO2279" s="18" t="str">
        <f>_xlfn.XLOOKUP(B2279,'[6]ALL SITES DOWN'!$D:$D,'[6]ALL SITES DOWN'!$J:$J,"")</f>
        <v/>
      </c>
      <c r="AP2279" s="18" t="str">
        <f>_xlfn.XLOOKUP(B2279,'[7]ALL SITES DOWN'!$D:$D,'[7]ALL SITES DOWN'!$J:$J,"")</f>
        <v/>
      </c>
      <c r="AQ2279" s="9" t="str">
        <f>_xlfn.XLOOKUP(B2279,[8]sheet1!$AC:$AC,[8]sheet1!$AF:$AF,"")</f>
        <v/>
      </c>
      <c r="AR2279" s="14"/>
      <c r="AS2279" s="14" t="s">
        <v>5465</v>
      </c>
      <c r="AT2279" s="14" t="str">
        <f>_xlfn.XLOOKUP(B2279,'[9]cell downs 18042026 17h'!$B:$B,'[9]cell downs 18042026 17h'!$B:$B,"")</f>
        <v/>
      </c>
      <c r="AU2279" s="14" t="str">
        <f>_xlfn.XLOOKUP(B2279,'[10]Cells Huawei 19042026 15h'!$B:$B,'[10]Cells Huawei 19042026 15h'!$B:$B,"")</f>
        <v/>
      </c>
      <c r="AV2279" s="9" t="str">
        <f>_xlfn.XLOOKUP(B2279,'[11]cells down 19042026 9H40'!$B:$B,'[11]cells down 19042026 9H40'!$B:$B,"")</f>
        <v/>
      </c>
    </row>
    <row r="2280" spans="1:48" hidden="1" x14ac:dyDescent="0.3">
      <c r="A2280" s="1" t="s">
        <v>4417</v>
      </c>
      <c r="B2280" s="8" t="s">
        <v>4418</v>
      </c>
      <c r="C2280" s="3" t="str">
        <f>_xlfn.XLOOKUP(B2280,'[1]daily break down'!$D:$D,'[1]daily break down'!$E:$E,"")</f>
        <v>LITTORAL</v>
      </c>
      <c r="D2280" s="1" t="s">
        <v>11</v>
      </c>
      <c r="E2280" s="1" t="s">
        <v>12</v>
      </c>
      <c r="F2280" s="3" t="s">
        <v>31</v>
      </c>
      <c r="G2280" s="1" t="s">
        <v>3538</v>
      </c>
      <c r="H2280" s="29" t="str">
        <f>_xlfn.XLOOKUP(B2280,[2]CALCULATION!$B:$B,[2]CALCULATION!$H:$H,"")</f>
        <v>ZTE</v>
      </c>
      <c r="I2280" s="26">
        <v>0</v>
      </c>
      <c r="J2280" s="26">
        <v>0</v>
      </c>
      <c r="K2280" s="26">
        <v>0</v>
      </c>
      <c r="L2280" s="26">
        <v>0</v>
      </c>
      <c r="M2280" s="26">
        <v>0</v>
      </c>
      <c r="N2280" s="26">
        <v>0</v>
      </c>
      <c r="O2280" s="26">
        <v>0</v>
      </c>
      <c r="P2280" s="114" t="s">
        <v>6364</v>
      </c>
      <c r="Q2280" s="42" t="s">
        <v>5538</v>
      </c>
      <c r="R2280" s="42"/>
      <c r="S2280" s="41" t="str" cm="1">
        <f t="array" ref="S2280">IFERROR(_xlfn.IFS(
U2280="MPR ISSUE","PDH",
U2280="BSS Hardware Issue","BSS",
U2280="Sites strategiques, MLL, Pylone, etc.","ENVTECH",
U2280="AKTIVCO DEFAUT GE &amp; POWER Cabinet","AKTIVCO",
U2280="AKTIVCO Coupure ENEO &amp; Baisse de tension","AKTIVCO GRID ONLY",
U2280="Coupure ENEO &amp; Baisse de tension","IHS GRID ONLY",
U2280="Defaut GE &amp; POWER Cabinet","IHS",
U2280="Sharing","Partners",
U2280="Sites strategiques &amp; DataCenter","SST &amp; DC",
U2280="Exclu","Exclu",
U2280="SAT","SAT",
U2280="SPARE-ISSUE","SPARE-ISSUE",
U2280="Fiber CAmtel","TRANS_FO_CAMTEL",
U2280="Fiber AOF","Fiber AOF",
U2280="Projet OCM (HUAWEI)","TRAVAUX-HUAWEI",
U2280="Projet OCM (NOKIA)","TRAVAUX-NOKIA",
U2280="ACCESS-ISSUE","ACCESS-ISSUE",
U2280="Projet OCM (ZTE, NOKIA, autres projets)","TRAVAUX OCM",
U2280="No root CAuse","No root cause",
U2280="ODU HS","PDH",
U2280="IP &amp; VLAN","PDH",
U2280="Warehouse HUAWEI","SPARE-ISSUE",
U2280="SPARE-HS","SPARE-ISSUE",
U2280="Power Telco","BSS",U2280="no impacts","no impacts"
),"")</f>
        <v>No root cause</v>
      </c>
      <c r="T2280" s="41" t="str" cm="1">
        <f t="array" ref="T2280">IFERROR(_xlfn.IFS(
U2280="MPR ISSUE","TX ISSUE",
U2280="BSS Hardware Issue","RAN ISSUE",
U2280="Sites strategiques, MLL, Pylone, etc.","ENVTECH",
U2280="AKTIVCO DEFAUT GE &amp; POWER Cabinet","POWER ISSUE",
U2280="AKTIVCO Coupure ENEO &amp; Baisse de tension","POWER ISSUE",
U2280="Coupure ENEO &amp; Baisse de tension","POWER ISSUE",
U2280="Defaut GE &amp; POWER Cabinet","POWER ISSUE",
U2280="Sharing","POWER ISSUE",
U2280="Sites strategiques &amp; DataCenter","POWER ISSUE",
U2280="Exclu","Exclu",
U2280="SAT","TX ISSUE",
U2280="SPARE-ISSUE","SPARE-ISSUE",
U2280="Fiber CAmtel","TX ISSUE",
U2280="Fiber AOF","TX ISSUE",
U2280="Projet OCM (HUAWEI)","TRAVAUX-HUAWEI",
U2280="Projet OCM (NOKIA)","TRAVAUX -NOKIA",
U2280="ACCESS-ISSUE","ACCESS-ISSUE",
U2280="Projet OCM (ZTE, NOKIA, autres projets)","TRAVAUX OCM",
U2280="No root CAuse","No root cause",
U2280="ODU HS","TX ISSUE",
U2280="IP &amp; VLAN","TX ISSUE",
U2280="Warehouse HUAWEI","SPARE-ISSUE",
U2280="SPARE-HS","SPARE-ISSUE",
U2280="Power Telco","RAN ISSUE",U2280="no impacts","no impacts"
),"")</f>
        <v>No root cause</v>
      </c>
      <c r="U2280" s="68" t="s">
        <v>5691</v>
      </c>
      <c r="V2280" s="41" t="str" cm="1">
        <f t="array" ref="V2280">IFERROR(_xlfn.IFS(
U2280="MPR ISSUE","ACTIVE",
U2280="BSS Hardware Issue","ACTIVE",
U2280="Sites strategiques, MLL, Pylone, etc.","PASSIVE",
U2280="AKTIVCO DEFAUT GE &amp; POWER Cabinet","PASSIVE",
U2280="AKTIVCO Coupure ENEO &amp; Baisse de tension","PASSIVE",
U2280="Coupure ENEO &amp; Baisse de tension","PASSIVE",
U2280="Defaut GE &amp; POWER Cabinet","PASSIVE",
U2280="Sharing","PASSIVE",
U2280="Sites strategiques &amp; DataCenter","PASSIVE",
U2280="Exclu","Exclu",
U2280="SAT","ACTIVE",
U2280="SPARE-ISSUE","SPARE-ISSUE",
U2280="Fiber CAmtel","ACTIVE",
U2280="Fiber AOF","ACTIVE",
U2280="Projet OCM (HUAWEI)","PLANNED WORKS",
U2280="Projet OCM (NOKIA)","PLANNED WORKS",
U2280="ACCESS-ISSUE","ACCESS-ISSUE",
U2280="Projet OCM (ZTE, NOKIA, autres projets)","PLANNED WORKS",
U2280="No root CAuse","No root cause",
U2280="ODU HS","ACTIVE",
U2280="IP &amp; VLAN","ACTIVE",
U2280="Warehouse HUAWEI","SPARE-ISSUE",
U2280="SPARE-HS","SPARE-ISSUE",
U2280="Power Telco","ACTIVE", U2280="no impacts","no impacts"
),"")</f>
        <v>No root cause</v>
      </c>
      <c r="W2280" s="113"/>
      <c r="X2280" s="113"/>
      <c r="Y2280" s="113"/>
      <c r="Z2280" s="113"/>
      <c r="AA2280" s="113"/>
      <c r="AB2280" s="17" t="s">
        <v>5465</v>
      </c>
      <c r="AC2280" s="17" t="str">
        <f>_xlfn.XLOOKUP(B2280,'INCIDENT-04-27-2026'!E:E,'INCIDENT-04-27-2026'!F:F,"")</f>
        <v/>
      </c>
      <c r="AD2280" s="9"/>
      <c r="AE2280" s="7" t="s">
        <v>5465</v>
      </c>
      <c r="AF2280" s="6" t="str">
        <f>_xlfn.XLOOKUP(B2280,'[13]Input_27-04'!$B:$B,'[13]Input_27-04'!$M:$M,"")</f>
        <v/>
      </c>
      <c r="AG2280" s="7"/>
      <c r="AH2280" s="3"/>
      <c r="AI2280" s="18" t="str">
        <f>_xlfn.XLOOKUP(B2280,'[3]Cells Huawei 27042026 10h'!$B:$B,'[3]Cells Huawei 27042026 10h'!$T:$T,"")</f>
        <v/>
      </c>
      <c r="AJ2280" s="18" t="str">
        <f>_xlfn.XLOOKUP(B2280,'[3]Cells Huawei 27042026 15h'!$B:$B,'[3]Cells Huawei 27042026 15h'!$T:$T,"")</f>
        <v/>
      </c>
      <c r="AK2280" s="18" t="str">
        <f>_xlfn.XLOOKUP(B2280,'[4]cells down 27042026 11h28'!$B:$B,'[4]cells down 27042026 11h28'!$R:$R,"")</f>
        <v/>
      </c>
      <c r="AL2280" s="18" t="str">
        <f>_xlfn.XLOOKUP(B2280,'[4]cells down 27042026 18h01'!$B:$B,'[4]cells down 27042026 18h01'!$R:$R,"")</f>
        <v/>
      </c>
      <c r="AM2280" s="18" t="str">
        <f>_xlfn.XLOOKUP(B2280,'[5]cell downs 27042026 11h'!$B:$B,'[5]cell downs 27042026 11h'!$R:$R,"")</f>
        <v/>
      </c>
      <c r="AN2280" s="18" t="str">
        <f>_xlfn.XLOOKUP(B2280,'[5]cell downs 27042026 17h40'!$B:$B,'[5]cell downs 27042026 17h40'!$R:$R,"")</f>
        <v/>
      </c>
      <c r="AO2280" s="18" t="str">
        <f>_xlfn.XLOOKUP(B2280,'[6]ALL SITES DOWN'!$D:$D,'[6]ALL SITES DOWN'!$J:$J,"")</f>
        <v/>
      </c>
      <c r="AP2280" s="18" t="str">
        <f>_xlfn.XLOOKUP(B2280,'[7]ALL SITES DOWN'!$D:$D,'[7]ALL SITES DOWN'!$J:$J,"")</f>
        <v/>
      </c>
      <c r="AQ2280" s="9" t="str">
        <f>_xlfn.XLOOKUP(B2280,[8]sheet1!$AC:$AC,[8]sheet1!$AF:$AF,"")</f>
        <v/>
      </c>
      <c r="AR2280" s="14"/>
      <c r="AS2280" s="14" t="s">
        <v>5465</v>
      </c>
      <c r="AT2280" s="14" t="str">
        <f>_xlfn.XLOOKUP(B2280,'[9]cell downs 18042026 17h'!$B:$B,'[9]cell downs 18042026 17h'!$B:$B,"")</f>
        <v/>
      </c>
      <c r="AU2280" s="14" t="str">
        <f>_xlfn.XLOOKUP(B2280,'[10]Cells Huawei 19042026 15h'!$B:$B,'[10]Cells Huawei 19042026 15h'!$B:$B,"")</f>
        <v/>
      </c>
      <c r="AV2280" s="9" t="str">
        <f>_xlfn.XLOOKUP(B2280,'[11]cells down 19042026 9H40'!$B:$B,'[11]cells down 19042026 9H40'!$B:$B,"")</f>
        <v/>
      </c>
    </row>
    <row r="2281" spans="1:48" hidden="1" x14ac:dyDescent="0.3">
      <c r="A2281" s="1" t="s">
        <v>4421</v>
      </c>
      <c r="B2281" s="8" t="s">
        <v>4422</v>
      </c>
      <c r="C2281" s="3" t="str">
        <f>_xlfn.XLOOKUP(B2281,'[1]daily break down'!$D:$D,'[1]daily break down'!$E:$E,"")</f>
        <v>LITTORAL</v>
      </c>
      <c r="D2281" s="1" t="s">
        <v>11</v>
      </c>
      <c r="E2281" s="1" t="s">
        <v>594</v>
      </c>
      <c r="F2281" s="3" t="s">
        <v>31</v>
      </c>
      <c r="G2281" s="1" t="s">
        <v>3538</v>
      </c>
      <c r="H2281" s="28" t="str">
        <f>_xlfn.XLOOKUP(B2281,[2]CALCULATION!$B:$B,[2]CALCULATION!$H:$H,"")</f>
        <v>NOKIA</v>
      </c>
      <c r="I2281" s="26">
        <v>0</v>
      </c>
      <c r="J2281" s="26">
        <v>0</v>
      </c>
      <c r="K2281" s="26">
        <v>0</v>
      </c>
      <c r="L2281" s="26">
        <v>0</v>
      </c>
      <c r="M2281" s="26">
        <v>0</v>
      </c>
      <c r="N2281" s="26">
        <v>0</v>
      </c>
      <c r="O2281" s="26">
        <v>0</v>
      </c>
      <c r="P2281" s="114" t="s">
        <v>6364</v>
      </c>
      <c r="Q2281" s="42" t="s">
        <v>5538</v>
      </c>
      <c r="R2281" s="42"/>
      <c r="S2281" s="41" t="str" cm="1">
        <f t="array" ref="S2281">IFERROR(_xlfn.IFS(
U2281="MPR ISSUE","PDH",
U2281="BSS Hardware Issue","BSS",
U2281="Sites strategiques, MLL, Pylone, etc.","ENVTECH",
U2281="AKTIVCO DEFAUT GE &amp; POWER Cabinet","AKTIVCO",
U2281="AKTIVCO Coupure ENEO &amp; Baisse de tension","AKTIVCO GRID ONLY",
U2281="Coupure ENEO &amp; Baisse de tension","IHS GRID ONLY",
U2281="Defaut GE &amp; POWER Cabinet","IHS",
U2281="Sharing","Partners",
U2281="Sites strategiques &amp; DataCenter","SST &amp; DC",
U2281="Exclu","Exclu",
U2281="SAT","SAT",
U2281="SPARE-ISSUE","SPARE-ISSUE",
U2281="Fiber CAmtel","TRANS_FO_CAMTEL",
U2281="Fiber AOF","Fiber AOF",
U2281="Projet OCM (HUAWEI)","TRAVAUX-HUAWEI",
U2281="Projet OCM (NOKIA)","TRAVAUX-NOKIA",
U2281="ACCESS-ISSUE","ACCESS-ISSUE",
U2281="Projet OCM (ZTE, NOKIA, autres projets)","TRAVAUX OCM",
U2281="No root CAuse","No root cause",
U2281="ODU HS","PDH",
U2281="IP &amp; VLAN","PDH",
U2281="Warehouse HUAWEI","SPARE-ISSUE",
U2281="SPARE-HS","SPARE-ISSUE",
U2281="Power Telco","BSS",U2281="no impacts","no impacts"
),"")</f>
        <v>No root cause</v>
      </c>
      <c r="T2281" s="41" t="str" cm="1">
        <f t="array" ref="T2281">IFERROR(_xlfn.IFS(
U2281="MPR ISSUE","TX ISSUE",
U2281="BSS Hardware Issue","RAN ISSUE",
U2281="Sites strategiques, MLL, Pylone, etc.","ENVTECH",
U2281="AKTIVCO DEFAUT GE &amp; POWER Cabinet","POWER ISSUE",
U2281="AKTIVCO Coupure ENEO &amp; Baisse de tension","POWER ISSUE",
U2281="Coupure ENEO &amp; Baisse de tension","POWER ISSUE",
U2281="Defaut GE &amp; POWER Cabinet","POWER ISSUE",
U2281="Sharing","POWER ISSUE",
U2281="Sites strategiques &amp; DataCenter","POWER ISSUE",
U2281="Exclu","Exclu",
U2281="SAT","TX ISSUE",
U2281="SPARE-ISSUE","SPARE-ISSUE",
U2281="Fiber CAmtel","TX ISSUE",
U2281="Fiber AOF","TX ISSUE",
U2281="Projet OCM (HUAWEI)","TRAVAUX-HUAWEI",
U2281="Projet OCM (NOKIA)","TRAVAUX -NOKIA",
U2281="ACCESS-ISSUE","ACCESS-ISSUE",
U2281="Projet OCM (ZTE, NOKIA, autres projets)","TRAVAUX OCM",
U2281="No root CAuse","No root cause",
U2281="ODU HS","TX ISSUE",
U2281="IP &amp; VLAN","TX ISSUE",
U2281="Warehouse HUAWEI","SPARE-ISSUE",
U2281="SPARE-HS","SPARE-ISSUE",
U2281="Power Telco","RAN ISSUE",U2281="no impacts","no impacts"
),"")</f>
        <v>No root cause</v>
      </c>
      <c r="U2281" s="68" t="s">
        <v>5691</v>
      </c>
      <c r="V2281" s="41" t="str" cm="1">
        <f t="array" ref="V2281">IFERROR(_xlfn.IFS(
U2281="MPR ISSUE","ACTIVE",
U2281="BSS Hardware Issue","ACTIVE",
U2281="Sites strategiques, MLL, Pylone, etc.","PASSIVE",
U2281="AKTIVCO DEFAUT GE &amp; POWER Cabinet","PASSIVE",
U2281="AKTIVCO Coupure ENEO &amp; Baisse de tension","PASSIVE",
U2281="Coupure ENEO &amp; Baisse de tension","PASSIVE",
U2281="Defaut GE &amp; POWER Cabinet","PASSIVE",
U2281="Sharing","PASSIVE",
U2281="Sites strategiques &amp; DataCenter","PASSIVE",
U2281="Exclu","Exclu",
U2281="SAT","ACTIVE",
U2281="SPARE-ISSUE","SPARE-ISSUE",
U2281="Fiber CAmtel","ACTIVE",
U2281="Fiber AOF","ACTIVE",
U2281="Projet OCM (HUAWEI)","PLANNED WORKS",
U2281="Projet OCM (NOKIA)","PLANNED WORKS",
U2281="ACCESS-ISSUE","ACCESS-ISSUE",
U2281="Projet OCM (ZTE, NOKIA, autres projets)","PLANNED WORKS",
U2281="No root CAuse","No root cause",
U2281="ODU HS","ACTIVE",
U2281="IP &amp; VLAN","ACTIVE",
U2281="Warehouse HUAWEI","SPARE-ISSUE",
U2281="SPARE-HS","SPARE-ISSUE",
U2281="Power Telco","ACTIVE", U2281="no impacts","no impacts"
),"")</f>
        <v>No root cause</v>
      </c>
      <c r="W2281" s="113"/>
      <c r="X2281" s="113"/>
      <c r="Y2281" s="113"/>
      <c r="Z2281" s="113"/>
      <c r="AA2281" s="113"/>
      <c r="AB2281" s="17" t="s">
        <v>5465</v>
      </c>
      <c r="AC2281" s="17" t="str">
        <f>_xlfn.XLOOKUP(B2281,'INCIDENT-04-27-2026'!E:E,'INCIDENT-04-27-2026'!F:F,"")</f>
        <v/>
      </c>
      <c r="AD2281" s="9"/>
      <c r="AE2281" s="7" t="s">
        <v>5465</v>
      </c>
      <c r="AF2281" s="6" t="str">
        <f>_xlfn.XLOOKUP(B2281,'[13]Input_27-04'!$B:$B,'[13]Input_27-04'!$M:$M,"")</f>
        <v/>
      </c>
      <c r="AG2281" s="7"/>
      <c r="AH2281" s="3"/>
      <c r="AI2281" s="18" t="str">
        <f>_xlfn.XLOOKUP(B2281,'[3]Cells Huawei 27042026 10h'!$B:$B,'[3]Cells Huawei 27042026 10h'!$T:$T,"")</f>
        <v/>
      </c>
      <c r="AJ2281" s="18" t="str">
        <f>_xlfn.XLOOKUP(B2281,'[3]Cells Huawei 27042026 15h'!$B:$B,'[3]Cells Huawei 27042026 15h'!$T:$T,"")</f>
        <v/>
      </c>
      <c r="AK2281" s="18" t="str">
        <f>_xlfn.XLOOKUP(B2281,'[4]cells down 27042026 11h28'!$B:$B,'[4]cells down 27042026 11h28'!$R:$R,"")</f>
        <v/>
      </c>
      <c r="AL2281" s="18" t="str">
        <f>_xlfn.XLOOKUP(B2281,'[4]cells down 27042026 18h01'!$B:$B,'[4]cells down 27042026 18h01'!$R:$R,"")</f>
        <v/>
      </c>
      <c r="AM2281" s="18" t="str">
        <f>_xlfn.XLOOKUP(B2281,'[5]cell downs 27042026 11h'!$B:$B,'[5]cell downs 27042026 11h'!$R:$R,"")</f>
        <v/>
      </c>
      <c r="AN2281" s="18" t="str">
        <f>_xlfn.XLOOKUP(B2281,'[5]cell downs 27042026 17h40'!$B:$B,'[5]cell downs 27042026 17h40'!$R:$R,"")</f>
        <v/>
      </c>
      <c r="AO2281" s="18" t="str">
        <f>_xlfn.XLOOKUP(B2281,'[6]ALL SITES DOWN'!$D:$D,'[6]ALL SITES DOWN'!$J:$J,"")</f>
        <v/>
      </c>
      <c r="AP2281" s="18" t="str">
        <f>_xlfn.XLOOKUP(B2281,'[7]ALL SITES DOWN'!$D:$D,'[7]ALL SITES DOWN'!$J:$J,"")</f>
        <v/>
      </c>
      <c r="AQ2281" s="9" t="str">
        <f>_xlfn.XLOOKUP(B2281,[8]sheet1!$AC:$AC,[8]sheet1!$AF:$AF,"")</f>
        <v/>
      </c>
      <c r="AR2281" s="14"/>
      <c r="AS2281" s="14" t="s">
        <v>5465</v>
      </c>
      <c r="AT2281" s="14" t="str">
        <f>_xlfn.XLOOKUP(B2281,'[9]cell downs 18042026 17h'!$B:$B,'[9]cell downs 18042026 17h'!$B:$B,"")</f>
        <v/>
      </c>
      <c r="AU2281" s="14" t="str">
        <f>_xlfn.XLOOKUP(B2281,'[10]Cells Huawei 19042026 15h'!$B:$B,'[10]Cells Huawei 19042026 15h'!$B:$B,"")</f>
        <v/>
      </c>
      <c r="AV2281" s="9" t="str">
        <f>_xlfn.XLOOKUP(B2281,'[11]cells down 19042026 9H40'!$B:$B,'[11]cells down 19042026 9H40'!$B:$B,"")</f>
        <v/>
      </c>
    </row>
    <row r="2282" spans="1:48" hidden="1" x14ac:dyDescent="0.3">
      <c r="A2282" s="1" t="s">
        <v>4426</v>
      </c>
      <c r="B2282" s="8" t="s">
        <v>4427</v>
      </c>
      <c r="C2282" s="3" t="str">
        <f>_xlfn.XLOOKUP(B2282,'[1]daily break down'!$D:$D,'[1]daily break down'!$E:$E,"")</f>
        <v>Douala</v>
      </c>
      <c r="D2282" s="1" t="s">
        <v>11</v>
      </c>
      <c r="E2282" s="1" t="s">
        <v>12</v>
      </c>
      <c r="F2282" s="3" t="s">
        <v>31</v>
      </c>
      <c r="G2282" s="1" t="s">
        <v>32</v>
      </c>
      <c r="H2282" s="29" t="str">
        <f>_xlfn.XLOOKUP(B2282,[2]CALCULATION!$B:$B,[2]CALCULATION!$H:$H,"")</f>
        <v>ZTE</v>
      </c>
      <c r="I2282" s="26">
        <v>0</v>
      </c>
      <c r="J2282" s="26">
        <v>0</v>
      </c>
      <c r="K2282" s="26">
        <v>0</v>
      </c>
      <c r="L2282" s="26">
        <v>0</v>
      </c>
      <c r="M2282" s="26">
        <v>0</v>
      </c>
      <c r="N2282" s="26">
        <v>0</v>
      </c>
      <c r="O2282" s="26">
        <v>0</v>
      </c>
      <c r="P2282" s="114" t="s">
        <v>6364</v>
      </c>
      <c r="Q2282" s="42" t="s">
        <v>5538</v>
      </c>
      <c r="R2282" s="42"/>
      <c r="S2282" s="41" t="str" cm="1">
        <f t="array" ref="S2282">IFERROR(_xlfn.IFS(
U2282="MPR ISSUE","PDH",
U2282="BSS Hardware Issue","BSS",
U2282="Sites strategiques, MLL, Pylone, etc.","ENVTECH",
U2282="AKTIVCO DEFAUT GE &amp; POWER Cabinet","AKTIVCO",
U2282="AKTIVCO Coupure ENEO &amp; Baisse de tension","AKTIVCO GRID ONLY",
U2282="Coupure ENEO &amp; Baisse de tension","IHS GRID ONLY",
U2282="Defaut GE &amp; POWER Cabinet","IHS",
U2282="Sharing","Partners",
U2282="Sites strategiques &amp; DataCenter","SST &amp; DC",
U2282="Exclu","Exclu",
U2282="SAT","SAT",
U2282="SPARE-ISSUE","SPARE-ISSUE",
U2282="Fiber CAmtel","TRANS_FO_CAMTEL",
U2282="Fiber AOF","Fiber AOF",
U2282="Projet OCM (HUAWEI)","TRAVAUX-HUAWEI",
U2282="Projet OCM (NOKIA)","TRAVAUX-NOKIA",
U2282="ACCESS-ISSUE","ACCESS-ISSUE",
U2282="Projet OCM (ZTE, NOKIA, autres projets)","TRAVAUX OCM",
U2282="No root CAuse","No root cause",
U2282="ODU HS","PDH",
U2282="IP &amp; VLAN","PDH",
U2282="Warehouse HUAWEI","SPARE-ISSUE",
U2282="SPARE-HS","SPARE-ISSUE",
U2282="Power Telco","BSS",U2282="no impacts","no impacts"
),"")</f>
        <v>No root cause</v>
      </c>
      <c r="T2282" s="41" t="str" cm="1">
        <f t="array" ref="T2282">IFERROR(_xlfn.IFS(
U2282="MPR ISSUE","TX ISSUE",
U2282="BSS Hardware Issue","RAN ISSUE",
U2282="Sites strategiques, MLL, Pylone, etc.","ENVTECH",
U2282="AKTIVCO DEFAUT GE &amp; POWER Cabinet","POWER ISSUE",
U2282="AKTIVCO Coupure ENEO &amp; Baisse de tension","POWER ISSUE",
U2282="Coupure ENEO &amp; Baisse de tension","POWER ISSUE",
U2282="Defaut GE &amp; POWER Cabinet","POWER ISSUE",
U2282="Sharing","POWER ISSUE",
U2282="Sites strategiques &amp; DataCenter","POWER ISSUE",
U2282="Exclu","Exclu",
U2282="SAT","TX ISSUE",
U2282="SPARE-ISSUE","SPARE-ISSUE",
U2282="Fiber CAmtel","TX ISSUE",
U2282="Fiber AOF","TX ISSUE",
U2282="Projet OCM (HUAWEI)","TRAVAUX-HUAWEI",
U2282="Projet OCM (NOKIA)","TRAVAUX -NOKIA",
U2282="ACCESS-ISSUE","ACCESS-ISSUE",
U2282="Projet OCM (ZTE, NOKIA, autres projets)","TRAVAUX OCM",
U2282="No root CAuse","No root cause",
U2282="ODU HS","TX ISSUE",
U2282="IP &amp; VLAN","TX ISSUE",
U2282="Warehouse HUAWEI","SPARE-ISSUE",
U2282="SPARE-HS","SPARE-ISSUE",
U2282="Power Telco","RAN ISSUE",U2282="no impacts","no impacts"
),"")</f>
        <v>No root cause</v>
      </c>
      <c r="U2282" s="68" t="s">
        <v>5691</v>
      </c>
      <c r="V2282" s="41" t="str" cm="1">
        <f t="array" ref="V2282">IFERROR(_xlfn.IFS(
U2282="MPR ISSUE","ACTIVE",
U2282="BSS Hardware Issue","ACTIVE",
U2282="Sites strategiques, MLL, Pylone, etc.","PASSIVE",
U2282="AKTIVCO DEFAUT GE &amp; POWER Cabinet","PASSIVE",
U2282="AKTIVCO Coupure ENEO &amp; Baisse de tension","PASSIVE",
U2282="Coupure ENEO &amp; Baisse de tension","PASSIVE",
U2282="Defaut GE &amp; POWER Cabinet","PASSIVE",
U2282="Sharing","PASSIVE",
U2282="Sites strategiques &amp; DataCenter","PASSIVE",
U2282="Exclu","Exclu",
U2282="SAT","ACTIVE",
U2282="SPARE-ISSUE","SPARE-ISSUE",
U2282="Fiber CAmtel","ACTIVE",
U2282="Fiber AOF","ACTIVE",
U2282="Projet OCM (HUAWEI)","PLANNED WORKS",
U2282="Projet OCM (NOKIA)","PLANNED WORKS",
U2282="ACCESS-ISSUE","ACCESS-ISSUE",
U2282="Projet OCM (ZTE, NOKIA, autres projets)","PLANNED WORKS",
U2282="No root CAuse","No root cause",
U2282="ODU HS","ACTIVE",
U2282="IP &amp; VLAN","ACTIVE",
U2282="Warehouse HUAWEI","SPARE-ISSUE",
U2282="SPARE-HS","SPARE-ISSUE",
U2282="Power Telco","ACTIVE", U2282="no impacts","no impacts"
),"")</f>
        <v>No root cause</v>
      </c>
      <c r="W2282" s="113"/>
      <c r="X2282" s="113"/>
      <c r="Y2282" s="113"/>
      <c r="Z2282" s="113"/>
      <c r="AA2282" s="113"/>
      <c r="AB2282" s="17" t="s">
        <v>5465</v>
      </c>
      <c r="AC2282" s="17" t="str">
        <f>_xlfn.XLOOKUP(B2282,'INCIDENT-04-27-2026'!E:E,'INCIDENT-04-27-2026'!F:F,"")</f>
        <v/>
      </c>
      <c r="AD2282" s="9"/>
      <c r="AE2282" s="7" t="s">
        <v>5465</v>
      </c>
      <c r="AF2282" s="6" t="str">
        <f>_xlfn.XLOOKUP(B2282,'[13]Input_27-04'!$B:$B,'[13]Input_27-04'!$M:$M,"")</f>
        <v/>
      </c>
      <c r="AG2282" s="7"/>
      <c r="AH2282" s="3"/>
      <c r="AI2282" s="18" t="str">
        <f>_xlfn.XLOOKUP(B2282,'[3]Cells Huawei 27042026 10h'!$B:$B,'[3]Cells Huawei 27042026 10h'!$T:$T,"")</f>
        <v/>
      </c>
      <c r="AJ2282" s="18" t="str">
        <f>_xlfn.XLOOKUP(B2282,'[3]Cells Huawei 27042026 15h'!$B:$B,'[3]Cells Huawei 27042026 15h'!$T:$T,"")</f>
        <v/>
      </c>
      <c r="AK2282" s="18" t="str">
        <f>_xlfn.XLOOKUP(B2282,'[4]cells down 27042026 11h28'!$B:$B,'[4]cells down 27042026 11h28'!$R:$R,"")</f>
        <v/>
      </c>
      <c r="AL2282" s="18" t="str">
        <f>_xlfn.XLOOKUP(B2282,'[4]cells down 27042026 18h01'!$B:$B,'[4]cells down 27042026 18h01'!$R:$R,"")</f>
        <v/>
      </c>
      <c r="AM2282" s="18" t="str">
        <f>_xlfn.XLOOKUP(B2282,'[5]cell downs 27042026 11h'!$B:$B,'[5]cell downs 27042026 11h'!$R:$R,"")</f>
        <v/>
      </c>
      <c r="AN2282" s="18" t="str">
        <f>_xlfn.XLOOKUP(B2282,'[5]cell downs 27042026 17h40'!$B:$B,'[5]cell downs 27042026 17h40'!$R:$R,"")</f>
        <v/>
      </c>
      <c r="AO2282" s="18" t="str">
        <f>_xlfn.XLOOKUP(B2282,'[6]ALL SITES DOWN'!$D:$D,'[6]ALL SITES DOWN'!$J:$J,"")</f>
        <v/>
      </c>
      <c r="AP2282" s="18" t="str">
        <f>_xlfn.XLOOKUP(B2282,'[7]ALL SITES DOWN'!$D:$D,'[7]ALL SITES DOWN'!$J:$J,"")</f>
        <v/>
      </c>
      <c r="AQ2282" s="9" t="str">
        <f>_xlfn.XLOOKUP(B2282,[8]sheet1!$AC:$AC,[8]sheet1!$AF:$AF,"")</f>
        <v/>
      </c>
      <c r="AR2282" s="14"/>
      <c r="AS2282" s="14" t="s">
        <v>5465</v>
      </c>
      <c r="AT2282" s="14" t="str">
        <f>_xlfn.XLOOKUP(B2282,'[9]cell downs 18042026 17h'!$B:$B,'[9]cell downs 18042026 17h'!$B:$B,"")</f>
        <v/>
      </c>
      <c r="AU2282" s="14" t="str">
        <f>_xlfn.XLOOKUP(B2282,'[10]Cells Huawei 19042026 15h'!$B:$B,'[10]Cells Huawei 19042026 15h'!$B:$B,"")</f>
        <v/>
      </c>
      <c r="AV2282" s="9" t="str">
        <f>_xlfn.XLOOKUP(B2282,'[11]cells down 19042026 9H40'!$B:$B,'[11]cells down 19042026 9H40'!$B:$B,"")</f>
        <v/>
      </c>
    </row>
    <row r="2283" spans="1:48" hidden="1" x14ac:dyDescent="0.3">
      <c r="A2283" s="1" t="s">
        <v>4428</v>
      </c>
      <c r="B2283" s="8" t="s">
        <v>4429</v>
      </c>
      <c r="C2283" s="3" t="str">
        <f>_xlfn.XLOOKUP(B2283,'[1]daily break down'!$D:$D,'[1]daily break down'!$E:$E,"")</f>
        <v>OUEST</v>
      </c>
      <c r="D2283" s="1" t="s">
        <v>11</v>
      </c>
      <c r="E2283" s="1" t="s">
        <v>12</v>
      </c>
      <c r="F2283" s="3" t="s">
        <v>102</v>
      </c>
      <c r="G2283" s="1" t="s">
        <v>4402</v>
      </c>
      <c r="H2283" s="27" t="str">
        <f>_xlfn.XLOOKUP(B2283,[2]CALCULATION!$B:$B,[2]CALCULATION!$H:$H,"")</f>
        <v>HUAWEI</v>
      </c>
      <c r="I2283" s="26">
        <v>0</v>
      </c>
      <c r="J2283" s="26">
        <v>0</v>
      </c>
      <c r="K2283" s="26">
        <v>0</v>
      </c>
      <c r="L2283" s="26">
        <v>0</v>
      </c>
      <c r="M2283" s="26">
        <v>0</v>
      </c>
      <c r="N2283" s="26">
        <v>0</v>
      </c>
      <c r="O2283" s="26">
        <v>0</v>
      </c>
      <c r="P2283" s="114" t="s">
        <v>6364</v>
      </c>
      <c r="Q2283" s="42" t="s">
        <v>5538</v>
      </c>
      <c r="R2283" s="42"/>
      <c r="S2283" s="41" t="str" cm="1">
        <f t="array" ref="S2283">IFERROR(_xlfn.IFS(
U2283="MPR ISSUE","PDH",
U2283="BSS Hardware Issue","BSS",
U2283="Sites strategiques, MLL, Pylone, etc.","ENVTECH",
U2283="AKTIVCO DEFAUT GE &amp; POWER Cabinet","AKTIVCO",
U2283="AKTIVCO Coupure ENEO &amp; Baisse de tension","AKTIVCO GRID ONLY",
U2283="Coupure ENEO &amp; Baisse de tension","IHS GRID ONLY",
U2283="Defaut GE &amp; POWER Cabinet","IHS",
U2283="Sharing","Partners",
U2283="Sites strategiques &amp; DataCenter","SST &amp; DC",
U2283="Exclu","Exclu",
U2283="SAT","SAT",
U2283="SPARE-ISSUE","SPARE-ISSUE",
U2283="Fiber CAmtel","TRANS_FO_CAMTEL",
U2283="Fiber AOF","Fiber AOF",
U2283="Projet OCM (HUAWEI)","TRAVAUX-HUAWEI",
U2283="Projet OCM (NOKIA)","TRAVAUX-NOKIA",
U2283="ACCESS-ISSUE","ACCESS-ISSUE",
U2283="Projet OCM (ZTE, NOKIA, autres projets)","TRAVAUX OCM",
U2283="No root CAuse","No root cause",
U2283="ODU HS","PDH",
U2283="IP &amp; VLAN","PDH",
U2283="Warehouse HUAWEI","SPARE-ISSUE",
U2283="SPARE-HS","SPARE-ISSUE",
U2283="Power Telco","BSS",U2283="no impacts","no impacts"
),"")</f>
        <v>No root cause</v>
      </c>
      <c r="T2283" s="41" t="str" cm="1">
        <f t="array" ref="T2283">IFERROR(_xlfn.IFS(
U2283="MPR ISSUE","TX ISSUE",
U2283="BSS Hardware Issue","RAN ISSUE",
U2283="Sites strategiques, MLL, Pylone, etc.","ENVTECH",
U2283="AKTIVCO DEFAUT GE &amp; POWER Cabinet","POWER ISSUE",
U2283="AKTIVCO Coupure ENEO &amp; Baisse de tension","POWER ISSUE",
U2283="Coupure ENEO &amp; Baisse de tension","POWER ISSUE",
U2283="Defaut GE &amp; POWER Cabinet","POWER ISSUE",
U2283="Sharing","POWER ISSUE",
U2283="Sites strategiques &amp; DataCenter","POWER ISSUE",
U2283="Exclu","Exclu",
U2283="SAT","TX ISSUE",
U2283="SPARE-ISSUE","SPARE-ISSUE",
U2283="Fiber CAmtel","TX ISSUE",
U2283="Fiber AOF","TX ISSUE",
U2283="Projet OCM (HUAWEI)","TRAVAUX-HUAWEI",
U2283="Projet OCM (NOKIA)","TRAVAUX -NOKIA",
U2283="ACCESS-ISSUE","ACCESS-ISSUE",
U2283="Projet OCM (ZTE, NOKIA, autres projets)","TRAVAUX OCM",
U2283="No root CAuse","No root cause",
U2283="ODU HS","TX ISSUE",
U2283="IP &amp; VLAN","TX ISSUE",
U2283="Warehouse HUAWEI","SPARE-ISSUE",
U2283="SPARE-HS","SPARE-ISSUE",
U2283="Power Telco","RAN ISSUE",U2283="no impacts","no impacts"
),"")</f>
        <v>No root cause</v>
      </c>
      <c r="U2283" s="68" t="s">
        <v>5691</v>
      </c>
      <c r="V2283" s="41" t="str" cm="1">
        <f t="array" ref="V2283">IFERROR(_xlfn.IFS(
U2283="MPR ISSUE","ACTIVE",
U2283="BSS Hardware Issue","ACTIVE",
U2283="Sites strategiques, MLL, Pylone, etc.","PASSIVE",
U2283="AKTIVCO DEFAUT GE &amp; POWER Cabinet","PASSIVE",
U2283="AKTIVCO Coupure ENEO &amp; Baisse de tension","PASSIVE",
U2283="Coupure ENEO &amp; Baisse de tension","PASSIVE",
U2283="Defaut GE &amp; POWER Cabinet","PASSIVE",
U2283="Sharing","PASSIVE",
U2283="Sites strategiques &amp; DataCenter","PASSIVE",
U2283="Exclu","Exclu",
U2283="SAT","ACTIVE",
U2283="SPARE-ISSUE","SPARE-ISSUE",
U2283="Fiber CAmtel","ACTIVE",
U2283="Fiber AOF","ACTIVE",
U2283="Projet OCM (HUAWEI)","PLANNED WORKS",
U2283="Projet OCM (NOKIA)","PLANNED WORKS",
U2283="ACCESS-ISSUE","ACCESS-ISSUE",
U2283="Projet OCM (ZTE, NOKIA, autres projets)","PLANNED WORKS",
U2283="No root CAuse","No root cause",
U2283="ODU HS","ACTIVE",
U2283="IP &amp; VLAN","ACTIVE",
U2283="Warehouse HUAWEI","SPARE-ISSUE",
U2283="SPARE-HS","SPARE-ISSUE",
U2283="Power Telco","ACTIVE", U2283="no impacts","no impacts"
),"")</f>
        <v>No root cause</v>
      </c>
      <c r="W2283" s="113"/>
      <c r="X2283" s="113"/>
      <c r="Y2283" s="113"/>
      <c r="Z2283" s="113"/>
      <c r="AA2283" s="113"/>
      <c r="AB2283" s="17" t="s">
        <v>5465</v>
      </c>
      <c r="AC2283" s="17" t="str">
        <f>_xlfn.XLOOKUP(B2283,'INCIDENT-04-27-2026'!E:E,'INCIDENT-04-27-2026'!F:F,"")</f>
        <v/>
      </c>
      <c r="AD2283" s="9"/>
      <c r="AE2283" s="7" t="s">
        <v>5465</v>
      </c>
      <c r="AF2283" s="6" t="str">
        <f>_xlfn.XLOOKUP(B2283,'[13]Input_27-04'!$B:$B,'[13]Input_27-04'!$M:$M,"")</f>
        <v/>
      </c>
      <c r="AG2283" s="7"/>
      <c r="AH2283" s="3"/>
      <c r="AI2283" s="18" t="str">
        <f>_xlfn.XLOOKUP(B2283,'[3]Cells Huawei 27042026 10h'!$B:$B,'[3]Cells Huawei 27042026 10h'!$T:$T,"")</f>
        <v/>
      </c>
      <c r="AJ2283" s="18" t="str">
        <f>_xlfn.XLOOKUP(B2283,'[3]Cells Huawei 27042026 15h'!$B:$B,'[3]Cells Huawei 27042026 15h'!$T:$T,"")</f>
        <v/>
      </c>
      <c r="AK2283" s="18" t="str">
        <f>_xlfn.XLOOKUP(B2283,'[4]cells down 27042026 11h28'!$B:$B,'[4]cells down 27042026 11h28'!$R:$R,"")</f>
        <v/>
      </c>
      <c r="AL2283" s="18" t="str">
        <f>_xlfn.XLOOKUP(B2283,'[4]cells down 27042026 18h01'!$B:$B,'[4]cells down 27042026 18h01'!$R:$R,"")</f>
        <v/>
      </c>
      <c r="AM2283" s="18" t="str">
        <f>_xlfn.XLOOKUP(B2283,'[5]cell downs 27042026 11h'!$B:$B,'[5]cell downs 27042026 11h'!$R:$R,"")</f>
        <v/>
      </c>
      <c r="AN2283" s="18" t="str">
        <f>_xlfn.XLOOKUP(B2283,'[5]cell downs 27042026 17h40'!$B:$B,'[5]cell downs 27042026 17h40'!$R:$R,"")</f>
        <v/>
      </c>
      <c r="AO2283" s="18" t="str">
        <f>_xlfn.XLOOKUP(B2283,'[6]ALL SITES DOWN'!$D:$D,'[6]ALL SITES DOWN'!$J:$J,"")</f>
        <v/>
      </c>
      <c r="AP2283" s="18" t="str">
        <f>_xlfn.XLOOKUP(B2283,'[7]ALL SITES DOWN'!$D:$D,'[7]ALL SITES DOWN'!$J:$J,"")</f>
        <v/>
      </c>
      <c r="AQ2283" s="9" t="str">
        <f>_xlfn.XLOOKUP(B2283,[8]sheet1!$AC:$AC,[8]sheet1!$AF:$AF,"")</f>
        <v/>
      </c>
      <c r="AR2283" s="14"/>
      <c r="AS2283" s="14" t="s">
        <v>5465</v>
      </c>
      <c r="AT2283" s="14" t="str">
        <f>_xlfn.XLOOKUP(B2283,'[9]cell downs 18042026 17h'!$B:$B,'[9]cell downs 18042026 17h'!$B:$B,"")</f>
        <v/>
      </c>
      <c r="AU2283" s="14" t="str">
        <f>_xlfn.XLOOKUP(B2283,'[10]Cells Huawei 19042026 15h'!$B:$B,'[10]Cells Huawei 19042026 15h'!$B:$B,"")</f>
        <v/>
      </c>
      <c r="AV2283" s="9" t="str">
        <f>_xlfn.XLOOKUP(B2283,'[11]cells down 19042026 9H40'!$B:$B,'[11]cells down 19042026 9H40'!$B:$B,"")</f>
        <v/>
      </c>
    </row>
    <row r="2284" spans="1:48" hidden="1" x14ac:dyDescent="0.3">
      <c r="A2284" s="1" t="s">
        <v>4442</v>
      </c>
      <c r="B2284" s="8" t="s">
        <v>4443</v>
      </c>
      <c r="C2284" s="3" t="str">
        <f>_xlfn.XLOOKUP(B2284,'[1]daily break down'!$D:$D,'[1]daily break down'!$E:$E,"")</f>
        <v>OUEST</v>
      </c>
      <c r="D2284" s="1" t="s">
        <v>11</v>
      </c>
      <c r="E2284" s="1" t="s">
        <v>12</v>
      </c>
      <c r="F2284" s="3" t="s">
        <v>102</v>
      </c>
      <c r="G2284" s="1" t="s">
        <v>4442</v>
      </c>
      <c r="H2284" s="27" t="str">
        <f>_xlfn.XLOOKUP(B2284,[2]CALCULATION!$B:$B,[2]CALCULATION!$H:$H,"")</f>
        <v>HUAWEI</v>
      </c>
      <c r="I2284" s="26">
        <v>0</v>
      </c>
      <c r="J2284" s="26">
        <v>0</v>
      </c>
      <c r="K2284" s="26">
        <v>0</v>
      </c>
      <c r="L2284" s="26">
        <v>0</v>
      </c>
      <c r="M2284" s="26">
        <v>0</v>
      </c>
      <c r="N2284" s="26">
        <v>0</v>
      </c>
      <c r="O2284" s="26">
        <v>0</v>
      </c>
      <c r="P2284" s="114" t="s">
        <v>6364</v>
      </c>
      <c r="Q2284" s="42" t="s">
        <v>5538</v>
      </c>
      <c r="R2284" s="42"/>
      <c r="S2284" s="41" t="str" cm="1">
        <f t="array" ref="S2284">IFERROR(_xlfn.IFS(
U2284="MPR ISSUE","PDH",
U2284="BSS Hardware Issue","BSS",
U2284="Sites strategiques, MLL, Pylone, etc.","ENVTECH",
U2284="AKTIVCO DEFAUT GE &amp; POWER Cabinet","AKTIVCO",
U2284="AKTIVCO Coupure ENEO &amp; Baisse de tension","AKTIVCO GRID ONLY",
U2284="Coupure ENEO &amp; Baisse de tension","IHS GRID ONLY",
U2284="Defaut GE &amp; POWER Cabinet","IHS",
U2284="Sharing","Partners",
U2284="Sites strategiques &amp; DataCenter","SST &amp; DC",
U2284="Exclu","Exclu",
U2284="SAT","SAT",
U2284="SPARE-ISSUE","SPARE-ISSUE",
U2284="Fiber CAmtel","TRANS_FO_CAMTEL",
U2284="Fiber AOF","Fiber AOF",
U2284="Projet OCM (HUAWEI)","TRAVAUX-HUAWEI",
U2284="Projet OCM (NOKIA)","TRAVAUX-NOKIA",
U2284="ACCESS-ISSUE","ACCESS-ISSUE",
U2284="Projet OCM (ZTE, NOKIA, autres projets)","TRAVAUX OCM",
U2284="No root CAuse","No root cause",
U2284="ODU HS","PDH",
U2284="IP &amp; VLAN","PDH",
U2284="Warehouse HUAWEI","SPARE-ISSUE",
U2284="SPARE-HS","SPARE-ISSUE",
U2284="Power Telco","BSS",U2284="no impacts","no impacts"
),"")</f>
        <v>No root cause</v>
      </c>
      <c r="T2284" s="41" t="str" cm="1">
        <f t="array" ref="T2284">IFERROR(_xlfn.IFS(
U2284="MPR ISSUE","TX ISSUE",
U2284="BSS Hardware Issue","RAN ISSUE",
U2284="Sites strategiques, MLL, Pylone, etc.","ENVTECH",
U2284="AKTIVCO DEFAUT GE &amp; POWER Cabinet","POWER ISSUE",
U2284="AKTIVCO Coupure ENEO &amp; Baisse de tension","POWER ISSUE",
U2284="Coupure ENEO &amp; Baisse de tension","POWER ISSUE",
U2284="Defaut GE &amp; POWER Cabinet","POWER ISSUE",
U2284="Sharing","POWER ISSUE",
U2284="Sites strategiques &amp; DataCenter","POWER ISSUE",
U2284="Exclu","Exclu",
U2284="SAT","TX ISSUE",
U2284="SPARE-ISSUE","SPARE-ISSUE",
U2284="Fiber CAmtel","TX ISSUE",
U2284="Fiber AOF","TX ISSUE",
U2284="Projet OCM (HUAWEI)","TRAVAUX-HUAWEI",
U2284="Projet OCM (NOKIA)","TRAVAUX -NOKIA",
U2284="ACCESS-ISSUE","ACCESS-ISSUE",
U2284="Projet OCM (ZTE, NOKIA, autres projets)","TRAVAUX OCM",
U2284="No root CAuse","No root cause",
U2284="ODU HS","TX ISSUE",
U2284="IP &amp; VLAN","TX ISSUE",
U2284="Warehouse HUAWEI","SPARE-ISSUE",
U2284="SPARE-HS","SPARE-ISSUE",
U2284="Power Telco","RAN ISSUE",U2284="no impacts","no impacts"
),"")</f>
        <v>No root cause</v>
      </c>
      <c r="U2284" s="68" t="s">
        <v>5691</v>
      </c>
      <c r="V2284" s="41" t="str" cm="1">
        <f t="array" ref="V2284">IFERROR(_xlfn.IFS(
U2284="MPR ISSUE","ACTIVE",
U2284="BSS Hardware Issue","ACTIVE",
U2284="Sites strategiques, MLL, Pylone, etc.","PASSIVE",
U2284="AKTIVCO DEFAUT GE &amp; POWER Cabinet","PASSIVE",
U2284="AKTIVCO Coupure ENEO &amp; Baisse de tension","PASSIVE",
U2284="Coupure ENEO &amp; Baisse de tension","PASSIVE",
U2284="Defaut GE &amp; POWER Cabinet","PASSIVE",
U2284="Sharing","PASSIVE",
U2284="Sites strategiques &amp; DataCenter","PASSIVE",
U2284="Exclu","Exclu",
U2284="SAT","ACTIVE",
U2284="SPARE-ISSUE","SPARE-ISSUE",
U2284="Fiber CAmtel","ACTIVE",
U2284="Fiber AOF","ACTIVE",
U2284="Projet OCM (HUAWEI)","PLANNED WORKS",
U2284="Projet OCM (NOKIA)","PLANNED WORKS",
U2284="ACCESS-ISSUE","ACCESS-ISSUE",
U2284="Projet OCM (ZTE, NOKIA, autres projets)","PLANNED WORKS",
U2284="No root CAuse","No root cause",
U2284="ODU HS","ACTIVE",
U2284="IP &amp; VLAN","ACTIVE",
U2284="Warehouse HUAWEI","SPARE-ISSUE",
U2284="SPARE-HS","SPARE-ISSUE",
U2284="Power Telco","ACTIVE", U2284="no impacts","no impacts"
),"")</f>
        <v>No root cause</v>
      </c>
      <c r="W2284" s="113"/>
      <c r="X2284" s="113"/>
      <c r="Y2284" s="113"/>
      <c r="Z2284" s="113"/>
      <c r="AA2284" s="113"/>
      <c r="AB2284" s="17" t="s">
        <v>5465</v>
      </c>
      <c r="AC2284" s="17" t="str">
        <f>_xlfn.XLOOKUP(B2284,'INCIDENT-04-27-2026'!E:E,'INCIDENT-04-27-2026'!F:F,"")</f>
        <v/>
      </c>
      <c r="AD2284" s="9"/>
      <c r="AE2284" s="7" t="s">
        <v>5465</v>
      </c>
      <c r="AF2284" s="6" t="str">
        <f>_xlfn.XLOOKUP(B2284,'[13]Input_27-04'!$B:$B,'[13]Input_27-04'!$M:$M,"")</f>
        <v/>
      </c>
      <c r="AG2284" s="7"/>
      <c r="AH2284" s="3"/>
      <c r="AI2284" s="18" t="str">
        <f>_xlfn.XLOOKUP(B2284,'[3]Cells Huawei 27042026 10h'!$B:$B,'[3]Cells Huawei 27042026 10h'!$T:$T,"")</f>
        <v/>
      </c>
      <c r="AJ2284" s="18" t="str">
        <f>_xlfn.XLOOKUP(B2284,'[3]Cells Huawei 27042026 15h'!$B:$B,'[3]Cells Huawei 27042026 15h'!$T:$T,"")</f>
        <v/>
      </c>
      <c r="AK2284" s="18" t="str">
        <f>_xlfn.XLOOKUP(B2284,'[4]cells down 27042026 11h28'!$B:$B,'[4]cells down 27042026 11h28'!$R:$R,"")</f>
        <v/>
      </c>
      <c r="AL2284" s="18" t="str">
        <f>_xlfn.XLOOKUP(B2284,'[4]cells down 27042026 18h01'!$B:$B,'[4]cells down 27042026 18h01'!$R:$R,"")</f>
        <v/>
      </c>
      <c r="AM2284" s="18" t="str">
        <f>_xlfn.XLOOKUP(B2284,'[5]cell downs 27042026 11h'!$B:$B,'[5]cell downs 27042026 11h'!$R:$R,"")</f>
        <v/>
      </c>
      <c r="AN2284" s="18" t="str">
        <f>_xlfn.XLOOKUP(B2284,'[5]cell downs 27042026 17h40'!$B:$B,'[5]cell downs 27042026 17h40'!$R:$R,"")</f>
        <v/>
      </c>
      <c r="AO2284" s="18" t="str">
        <f>_xlfn.XLOOKUP(B2284,'[6]ALL SITES DOWN'!$D:$D,'[6]ALL SITES DOWN'!$J:$J,"")</f>
        <v/>
      </c>
      <c r="AP2284" s="18" t="str">
        <f>_xlfn.XLOOKUP(B2284,'[7]ALL SITES DOWN'!$D:$D,'[7]ALL SITES DOWN'!$J:$J,"")</f>
        <v/>
      </c>
      <c r="AQ2284" s="9" t="str">
        <f>_xlfn.XLOOKUP(B2284,[8]sheet1!$AC:$AC,[8]sheet1!$AF:$AF,"")</f>
        <v/>
      </c>
      <c r="AR2284" s="14"/>
      <c r="AS2284" s="14" t="s">
        <v>5465</v>
      </c>
      <c r="AT2284" s="14" t="str">
        <f>_xlfn.XLOOKUP(B2284,'[9]cell downs 18042026 17h'!$B:$B,'[9]cell downs 18042026 17h'!$B:$B,"")</f>
        <v/>
      </c>
      <c r="AU2284" s="14" t="str">
        <f>_xlfn.XLOOKUP(B2284,'[10]Cells Huawei 19042026 15h'!$B:$B,'[10]Cells Huawei 19042026 15h'!$B:$B,"")</f>
        <v/>
      </c>
      <c r="AV2284" s="9" t="str">
        <f>_xlfn.XLOOKUP(B2284,'[11]cells down 19042026 9H40'!$B:$B,'[11]cells down 19042026 9H40'!$B:$B,"")</f>
        <v/>
      </c>
    </row>
    <row r="2285" spans="1:48" hidden="1" x14ac:dyDescent="0.3">
      <c r="A2285" s="1" t="s">
        <v>4449</v>
      </c>
      <c r="B2285" s="8" t="s">
        <v>4450</v>
      </c>
      <c r="C2285" s="3" t="str">
        <f>_xlfn.XLOOKUP(B2285,'[1]daily break down'!$D:$D,'[1]daily break down'!$E:$E,"")</f>
        <v>CENTRE</v>
      </c>
      <c r="D2285" s="1" t="s">
        <v>21</v>
      </c>
      <c r="E2285" s="1" t="s">
        <v>563</v>
      </c>
      <c r="F2285" s="3" t="s">
        <v>37</v>
      </c>
      <c r="G2285" s="1" t="s">
        <v>4451</v>
      </c>
      <c r="H2285" s="29" t="str">
        <f>_xlfn.XLOOKUP(B2285,[2]CALCULATION!$B:$B,[2]CALCULATION!$H:$H,"")</f>
        <v>ZTE</v>
      </c>
      <c r="I2285" s="26">
        <v>0</v>
      </c>
      <c r="J2285" s="26">
        <v>0</v>
      </c>
      <c r="K2285" s="26">
        <v>0</v>
      </c>
      <c r="L2285" s="26">
        <v>0</v>
      </c>
      <c r="M2285" s="26">
        <v>0</v>
      </c>
      <c r="N2285" s="26">
        <v>0</v>
      </c>
      <c r="O2285" s="26">
        <v>0</v>
      </c>
      <c r="P2285" s="114" t="s">
        <v>6364</v>
      </c>
      <c r="Q2285" s="42" t="s">
        <v>5538</v>
      </c>
      <c r="R2285" s="42"/>
      <c r="S2285" s="41" t="str" cm="1">
        <f t="array" ref="S2285">IFERROR(_xlfn.IFS(
U2285="MPR ISSUE","PDH",
U2285="BSS Hardware Issue","BSS",
U2285="Sites strategiques, MLL, Pylone, etc.","ENVTECH",
U2285="AKTIVCO DEFAUT GE &amp; POWER Cabinet","AKTIVCO",
U2285="AKTIVCO Coupure ENEO &amp; Baisse de tension","AKTIVCO GRID ONLY",
U2285="Coupure ENEO &amp; Baisse de tension","IHS GRID ONLY",
U2285="Defaut GE &amp; POWER Cabinet","IHS",
U2285="Sharing","Partners",
U2285="Sites strategiques &amp; DataCenter","SST &amp; DC",
U2285="Exclu","Exclu",
U2285="SAT","SAT",
U2285="SPARE-ISSUE","SPARE-ISSUE",
U2285="Fiber CAmtel","TRANS_FO_CAMTEL",
U2285="Fiber AOF","Fiber AOF",
U2285="Projet OCM (HUAWEI)","TRAVAUX-HUAWEI",
U2285="Projet OCM (NOKIA)","TRAVAUX-NOKIA",
U2285="ACCESS-ISSUE","ACCESS-ISSUE",
U2285="Projet OCM (ZTE, NOKIA, autres projets)","TRAVAUX OCM",
U2285="No root CAuse","No root cause",
U2285="ODU HS","PDH",
U2285="IP &amp; VLAN","PDH",
U2285="Warehouse HUAWEI","SPARE-ISSUE",
U2285="SPARE-HS","SPARE-ISSUE",
U2285="Power Telco","BSS",U2285="no impacts","no impacts"
),"")</f>
        <v>No root cause</v>
      </c>
      <c r="T2285" s="41" t="str" cm="1">
        <f t="array" ref="T2285">IFERROR(_xlfn.IFS(
U2285="MPR ISSUE","TX ISSUE",
U2285="BSS Hardware Issue","RAN ISSUE",
U2285="Sites strategiques, MLL, Pylone, etc.","ENVTECH",
U2285="AKTIVCO DEFAUT GE &amp; POWER Cabinet","POWER ISSUE",
U2285="AKTIVCO Coupure ENEO &amp; Baisse de tension","POWER ISSUE",
U2285="Coupure ENEO &amp; Baisse de tension","POWER ISSUE",
U2285="Defaut GE &amp; POWER Cabinet","POWER ISSUE",
U2285="Sharing","POWER ISSUE",
U2285="Sites strategiques &amp; DataCenter","POWER ISSUE",
U2285="Exclu","Exclu",
U2285="SAT","TX ISSUE",
U2285="SPARE-ISSUE","SPARE-ISSUE",
U2285="Fiber CAmtel","TX ISSUE",
U2285="Fiber AOF","TX ISSUE",
U2285="Projet OCM (HUAWEI)","TRAVAUX-HUAWEI",
U2285="Projet OCM (NOKIA)","TRAVAUX -NOKIA",
U2285="ACCESS-ISSUE","ACCESS-ISSUE",
U2285="Projet OCM (ZTE, NOKIA, autres projets)","TRAVAUX OCM",
U2285="No root CAuse","No root cause",
U2285="ODU HS","TX ISSUE",
U2285="IP &amp; VLAN","TX ISSUE",
U2285="Warehouse HUAWEI","SPARE-ISSUE",
U2285="SPARE-HS","SPARE-ISSUE",
U2285="Power Telco","RAN ISSUE",U2285="no impacts","no impacts"
),"")</f>
        <v>No root cause</v>
      </c>
      <c r="U2285" s="68" t="s">
        <v>5691</v>
      </c>
      <c r="V2285" s="41" t="str" cm="1">
        <f t="array" ref="V2285">IFERROR(_xlfn.IFS(
U2285="MPR ISSUE","ACTIVE",
U2285="BSS Hardware Issue","ACTIVE",
U2285="Sites strategiques, MLL, Pylone, etc.","PASSIVE",
U2285="AKTIVCO DEFAUT GE &amp; POWER Cabinet","PASSIVE",
U2285="AKTIVCO Coupure ENEO &amp; Baisse de tension","PASSIVE",
U2285="Coupure ENEO &amp; Baisse de tension","PASSIVE",
U2285="Defaut GE &amp; POWER Cabinet","PASSIVE",
U2285="Sharing","PASSIVE",
U2285="Sites strategiques &amp; DataCenter","PASSIVE",
U2285="Exclu","Exclu",
U2285="SAT","ACTIVE",
U2285="SPARE-ISSUE","SPARE-ISSUE",
U2285="Fiber CAmtel","ACTIVE",
U2285="Fiber AOF","ACTIVE",
U2285="Projet OCM (HUAWEI)","PLANNED WORKS",
U2285="Projet OCM (NOKIA)","PLANNED WORKS",
U2285="ACCESS-ISSUE","ACCESS-ISSUE",
U2285="Projet OCM (ZTE, NOKIA, autres projets)","PLANNED WORKS",
U2285="No root CAuse","No root cause",
U2285="ODU HS","ACTIVE",
U2285="IP &amp; VLAN","ACTIVE",
U2285="Warehouse HUAWEI","SPARE-ISSUE",
U2285="SPARE-HS","SPARE-ISSUE",
U2285="Power Telco","ACTIVE", U2285="no impacts","no impacts"
),"")</f>
        <v>No root cause</v>
      </c>
      <c r="W2285" s="113"/>
      <c r="X2285" s="113"/>
      <c r="Y2285" s="113"/>
      <c r="Z2285" s="113"/>
      <c r="AA2285" s="113"/>
      <c r="AB2285" s="17" t="s">
        <v>5465</v>
      </c>
      <c r="AC2285" s="17" t="str">
        <f>_xlfn.XLOOKUP(B2285,'INCIDENT-04-27-2026'!E:E,'INCIDENT-04-27-2026'!F:F,"")</f>
        <v/>
      </c>
      <c r="AD2285" s="9"/>
      <c r="AE2285" s="7" t="s">
        <v>5465</v>
      </c>
      <c r="AF2285" s="6" t="str">
        <f>_xlfn.XLOOKUP(B2285,'[13]Input_27-04'!$B:$B,'[13]Input_27-04'!$M:$M,"")</f>
        <v/>
      </c>
      <c r="AG2285" s="7"/>
      <c r="AH2285" s="3"/>
      <c r="AI2285" s="18" t="str">
        <f>_xlfn.XLOOKUP(B2285,'[3]Cells Huawei 27042026 10h'!$B:$B,'[3]Cells Huawei 27042026 10h'!$T:$T,"")</f>
        <v/>
      </c>
      <c r="AJ2285" s="18" t="str">
        <f>_xlfn.XLOOKUP(B2285,'[3]Cells Huawei 27042026 15h'!$B:$B,'[3]Cells Huawei 27042026 15h'!$T:$T,"")</f>
        <v/>
      </c>
      <c r="AK2285" s="18" t="str">
        <f>_xlfn.XLOOKUP(B2285,'[4]cells down 27042026 11h28'!$B:$B,'[4]cells down 27042026 11h28'!$R:$R,"")</f>
        <v/>
      </c>
      <c r="AL2285" s="18" t="str">
        <f>_xlfn.XLOOKUP(B2285,'[4]cells down 27042026 18h01'!$B:$B,'[4]cells down 27042026 18h01'!$R:$R,"")</f>
        <v/>
      </c>
      <c r="AM2285" s="18" t="str">
        <f>_xlfn.XLOOKUP(B2285,'[5]cell downs 27042026 11h'!$B:$B,'[5]cell downs 27042026 11h'!$R:$R,"")</f>
        <v/>
      </c>
      <c r="AN2285" s="18" t="str">
        <f>_xlfn.XLOOKUP(B2285,'[5]cell downs 27042026 17h40'!$B:$B,'[5]cell downs 27042026 17h40'!$R:$R,"")</f>
        <v/>
      </c>
      <c r="AO2285" s="18" t="str">
        <f>_xlfn.XLOOKUP(B2285,'[6]ALL SITES DOWN'!$D:$D,'[6]ALL SITES DOWN'!$J:$J,"")</f>
        <v/>
      </c>
      <c r="AP2285" s="18" t="str">
        <f>_xlfn.XLOOKUP(B2285,'[7]ALL SITES DOWN'!$D:$D,'[7]ALL SITES DOWN'!$J:$J,"")</f>
        <v/>
      </c>
      <c r="AQ2285" s="9" t="str">
        <f>_xlfn.XLOOKUP(B2285,[8]sheet1!$AC:$AC,[8]sheet1!$AF:$AF,"")</f>
        <v/>
      </c>
      <c r="AR2285" s="14"/>
      <c r="AS2285" s="14" t="s">
        <v>5465</v>
      </c>
      <c r="AT2285" s="14" t="str">
        <f>_xlfn.XLOOKUP(B2285,'[9]cell downs 18042026 17h'!$B:$B,'[9]cell downs 18042026 17h'!$B:$B,"")</f>
        <v/>
      </c>
      <c r="AU2285" s="14" t="str">
        <f>_xlfn.XLOOKUP(B2285,'[10]Cells Huawei 19042026 15h'!$B:$B,'[10]Cells Huawei 19042026 15h'!$B:$B,"")</f>
        <v/>
      </c>
      <c r="AV2285" s="9" t="str">
        <f>_xlfn.XLOOKUP(B2285,'[11]cells down 19042026 9H40'!$B:$B,'[11]cells down 19042026 9H40'!$B:$B,"")</f>
        <v/>
      </c>
    </row>
    <row r="2286" spans="1:48" hidden="1" x14ac:dyDescent="0.3">
      <c r="A2286" s="1" t="s">
        <v>4455</v>
      </c>
      <c r="B2286" s="8" t="s">
        <v>4456</v>
      </c>
      <c r="C2286" s="3" t="str">
        <f>_xlfn.XLOOKUP(B2286,'[1]daily break down'!$D:$D,'[1]daily break down'!$E:$E,"")</f>
        <v>OUEST</v>
      </c>
      <c r="D2286" s="1"/>
      <c r="E2286" s="1"/>
      <c r="F2286" s="3" t="s">
        <v>102</v>
      </c>
      <c r="G2286" s="1" t="s">
        <v>4457</v>
      </c>
      <c r="H2286" s="27" t="str">
        <f>_xlfn.XLOOKUP(B2286,[2]CALCULATION!$B:$B,[2]CALCULATION!$H:$H,"")</f>
        <v>HUAWEI</v>
      </c>
      <c r="I2286" s="26">
        <v>0</v>
      </c>
      <c r="J2286" s="26">
        <v>0</v>
      </c>
      <c r="K2286" s="26">
        <v>0</v>
      </c>
      <c r="L2286" s="26">
        <v>0</v>
      </c>
      <c r="M2286" s="26">
        <v>0</v>
      </c>
      <c r="N2286" s="26">
        <v>0</v>
      </c>
      <c r="O2286" s="26">
        <v>0</v>
      </c>
      <c r="P2286" s="114" t="s">
        <v>6364</v>
      </c>
      <c r="Q2286" s="42" t="s">
        <v>5538</v>
      </c>
      <c r="R2286" s="42"/>
      <c r="S2286" s="41" t="str" cm="1">
        <f t="array" ref="S2286">IFERROR(_xlfn.IFS(
U2286="MPR ISSUE","PDH",
U2286="BSS Hardware Issue","BSS",
U2286="Sites strategiques, MLL, Pylone, etc.","ENVTECH",
U2286="AKTIVCO DEFAUT GE &amp; POWER Cabinet","AKTIVCO",
U2286="AKTIVCO Coupure ENEO &amp; Baisse de tension","AKTIVCO GRID ONLY",
U2286="Coupure ENEO &amp; Baisse de tension","IHS GRID ONLY",
U2286="Defaut GE &amp; POWER Cabinet","IHS",
U2286="Sharing","Partners",
U2286="Sites strategiques &amp; DataCenter","SST &amp; DC",
U2286="Exclu","Exclu",
U2286="SAT","SAT",
U2286="SPARE-ISSUE","SPARE-ISSUE",
U2286="Fiber CAmtel","TRANS_FO_CAMTEL",
U2286="Fiber AOF","Fiber AOF",
U2286="Projet OCM (HUAWEI)","TRAVAUX-HUAWEI",
U2286="Projet OCM (NOKIA)","TRAVAUX-NOKIA",
U2286="ACCESS-ISSUE","ACCESS-ISSUE",
U2286="Projet OCM (ZTE, NOKIA, autres projets)","TRAVAUX OCM",
U2286="No root CAuse","No root cause",
U2286="ODU HS","PDH",
U2286="IP &amp; VLAN","PDH",
U2286="Warehouse HUAWEI","SPARE-ISSUE",
U2286="SPARE-HS","SPARE-ISSUE",
U2286="Power Telco","BSS",U2286="no impacts","no impacts"
),"")</f>
        <v>No root cause</v>
      </c>
      <c r="T2286" s="41" t="str" cm="1">
        <f t="array" ref="T2286">IFERROR(_xlfn.IFS(
U2286="MPR ISSUE","TX ISSUE",
U2286="BSS Hardware Issue","RAN ISSUE",
U2286="Sites strategiques, MLL, Pylone, etc.","ENVTECH",
U2286="AKTIVCO DEFAUT GE &amp; POWER Cabinet","POWER ISSUE",
U2286="AKTIVCO Coupure ENEO &amp; Baisse de tension","POWER ISSUE",
U2286="Coupure ENEO &amp; Baisse de tension","POWER ISSUE",
U2286="Defaut GE &amp; POWER Cabinet","POWER ISSUE",
U2286="Sharing","POWER ISSUE",
U2286="Sites strategiques &amp; DataCenter","POWER ISSUE",
U2286="Exclu","Exclu",
U2286="SAT","TX ISSUE",
U2286="SPARE-ISSUE","SPARE-ISSUE",
U2286="Fiber CAmtel","TX ISSUE",
U2286="Fiber AOF","TX ISSUE",
U2286="Projet OCM (HUAWEI)","TRAVAUX-HUAWEI",
U2286="Projet OCM (NOKIA)","TRAVAUX -NOKIA",
U2286="ACCESS-ISSUE","ACCESS-ISSUE",
U2286="Projet OCM (ZTE, NOKIA, autres projets)","TRAVAUX OCM",
U2286="No root CAuse","No root cause",
U2286="ODU HS","TX ISSUE",
U2286="IP &amp; VLAN","TX ISSUE",
U2286="Warehouse HUAWEI","SPARE-ISSUE",
U2286="SPARE-HS","SPARE-ISSUE",
U2286="Power Telco","RAN ISSUE",U2286="no impacts","no impacts"
),"")</f>
        <v>No root cause</v>
      </c>
      <c r="U2286" s="68" t="s">
        <v>5691</v>
      </c>
      <c r="V2286" s="41" t="str" cm="1">
        <f t="array" ref="V2286">IFERROR(_xlfn.IFS(
U2286="MPR ISSUE","ACTIVE",
U2286="BSS Hardware Issue","ACTIVE",
U2286="Sites strategiques, MLL, Pylone, etc.","PASSIVE",
U2286="AKTIVCO DEFAUT GE &amp; POWER Cabinet","PASSIVE",
U2286="AKTIVCO Coupure ENEO &amp; Baisse de tension","PASSIVE",
U2286="Coupure ENEO &amp; Baisse de tension","PASSIVE",
U2286="Defaut GE &amp; POWER Cabinet","PASSIVE",
U2286="Sharing","PASSIVE",
U2286="Sites strategiques &amp; DataCenter","PASSIVE",
U2286="Exclu","Exclu",
U2286="SAT","ACTIVE",
U2286="SPARE-ISSUE","SPARE-ISSUE",
U2286="Fiber CAmtel","ACTIVE",
U2286="Fiber AOF","ACTIVE",
U2286="Projet OCM (HUAWEI)","PLANNED WORKS",
U2286="Projet OCM (NOKIA)","PLANNED WORKS",
U2286="ACCESS-ISSUE","ACCESS-ISSUE",
U2286="Projet OCM (ZTE, NOKIA, autres projets)","PLANNED WORKS",
U2286="No root CAuse","No root cause",
U2286="ODU HS","ACTIVE",
U2286="IP &amp; VLAN","ACTIVE",
U2286="Warehouse HUAWEI","SPARE-ISSUE",
U2286="SPARE-HS","SPARE-ISSUE",
U2286="Power Telco","ACTIVE", U2286="no impacts","no impacts"
),"")</f>
        <v>No root cause</v>
      </c>
      <c r="W2286" s="113"/>
      <c r="X2286" s="113"/>
      <c r="Y2286" s="113"/>
      <c r="Z2286" s="113"/>
      <c r="AA2286" s="113"/>
      <c r="AB2286" s="17" t="s">
        <v>5465</v>
      </c>
      <c r="AC2286" s="17" t="str">
        <f>_xlfn.XLOOKUP(B2286,'INCIDENT-04-27-2026'!E:E,'INCIDENT-04-27-2026'!F:F,"")</f>
        <v/>
      </c>
      <c r="AD2286" s="9"/>
      <c r="AE2286" s="7" t="s">
        <v>5465</v>
      </c>
      <c r="AF2286" s="6" t="str">
        <f>_xlfn.XLOOKUP(B2286,'[13]Input_27-04'!$B:$B,'[13]Input_27-04'!$M:$M,"")</f>
        <v/>
      </c>
      <c r="AG2286" s="7"/>
      <c r="AH2286" s="3"/>
      <c r="AI2286" s="18" t="str">
        <f>_xlfn.XLOOKUP(B2286,'[3]Cells Huawei 27042026 10h'!$B:$B,'[3]Cells Huawei 27042026 10h'!$T:$T,"")</f>
        <v/>
      </c>
      <c r="AJ2286" s="18" t="str">
        <f>_xlfn.XLOOKUP(B2286,'[3]Cells Huawei 27042026 15h'!$B:$B,'[3]Cells Huawei 27042026 15h'!$T:$T,"")</f>
        <v/>
      </c>
      <c r="AK2286" s="18" t="str">
        <f>_xlfn.XLOOKUP(B2286,'[4]cells down 27042026 11h28'!$B:$B,'[4]cells down 27042026 11h28'!$R:$R,"")</f>
        <v/>
      </c>
      <c r="AL2286" s="18" t="str">
        <f>_xlfn.XLOOKUP(B2286,'[4]cells down 27042026 18h01'!$B:$B,'[4]cells down 27042026 18h01'!$R:$R,"")</f>
        <v/>
      </c>
      <c r="AM2286" s="18" t="str">
        <f>_xlfn.XLOOKUP(B2286,'[5]cell downs 27042026 11h'!$B:$B,'[5]cell downs 27042026 11h'!$R:$R,"")</f>
        <v/>
      </c>
      <c r="AN2286" s="18" t="str">
        <f>_xlfn.XLOOKUP(B2286,'[5]cell downs 27042026 17h40'!$B:$B,'[5]cell downs 27042026 17h40'!$R:$R,"")</f>
        <v/>
      </c>
      <c r="AO2286" s="18" t="str">
        <f>_xlfn.XLOOKUP(B2286,'[6]ALL SITES DOWN'!$D:$D,'[6]ALL SITES DOWN'!$J:$J,"")</f>
        <v/>
      </c>
      <c r="AP2286" s="18" t="str">
        <f>_xlfn.XLOOKUP(B2286,'[7]ALL SITES DOWN'!$D:$D,'[7]ALL SITES DOWN'!$J:$J,"")</f>
        <v/>
      </c>
      <c r="AQ2286" s="9" t="str">
        <f>_xlfn.XLOOKUP(B2286,[8]sheet1!$AC:$AC,[8]sheet1!$AF:$AF,"")</f>
        <v/>
      </c>
      <c r="AR2286" s="14"/>
      <c r="AS2286" s="14" t="s">
        <v>5465</v>
      </c>
      <c r="AT2286" s="14" t="str">
        <f>_xlfn.XLOOKUP(B2286,'[9]cell downs 18042026 17h'!$B:$B,'[9]cell downs 18042026 17h'!$B:$B,"")</f>
        <v/>
      </c>
      <c r="AU2286" s="14" t="str">
        <f>_xlfn.XLOOKUP(B2286,'[10]Cells Huawei 19042026 15h'!$B:$B,'[10]Cells Huawei 19042026 15h'!$B:$B,"")</f>
        <v/>
      </c>
      <c r="AV2286" s="9" t="str">
        <f>_xlfn.XLOOKUP(B2286,'[11]cells down 19042026 9H40'!$B:$B,'[11]cells down 19042026 9H40'!$B:$B,"")</f>
        <v/>
      </c>
    </row>
    <row r="2287" spans="1:48" hidden="1" x14ac:dyDescent="0.3">
      <c r="A2287" s="1" t="s">
        <v>4458</v>
      </c>
      <c r="B2287" s="8" t="s">
        <v>4459</v>
      </c>
      <c r="C2287" s="3" t="str">
        <f>_xlfn.XLOOKUP(B2287,'[1]daily break down'!$D:$D,'[1]daily break down'!$E:$E,"")</f>
        <v>CENTRE</v>
      </c>
      <c r="D2287" s="1" t="s">
        <v>11</v>
      </c>
      <c r="E2287" s="1" t="s">
        <v>12</v>
      </c>
      <c r="F2287" s="3" t="s">
        <v>69</v>
      </c>
      <c r="G2287" s="1" t="s">
        <v>4460</v>
      </c>
      <c r="H2287" s="29" t="str">
        <f>_xlfn.XLOOKUP(B2287,[2]CALCULATION!$B:$B,[2]CALCULATION!$H:$H,"")</f>
        <v>ZTE</v>
      </c>
      <c r="I2287" s="26">
        <v>0</v>
      </c>
      <c r="J2287" s="26">
        <v>0</v>
      </c>
      <c r="K2287" s="26">
        <v>0</v>
      </c>
      <c r="L2287" s="26">
        <v>0</v>
      </c>
      <c r="M2287" s="26">
        <v>0</v>
      </c>
      <c r="N2287" s="26">
        <v>0</v>
      </c>
      <c r="O2287" s="26">
        <v>0</v>
      </c>
      <c r="P2287" s="114" t="s">
        <v>6364</v>
      </c>
      <c r="Q2287" s="42" t="s">
        <v>5538</v>
      </c>
      <c r="R2287" s="42"/>
      <c r="S2287" s="41" t="str" cm="1">
        <f t="array" ref="S2287">IFERROR(_xlfn.IFS(
U2287="MPR ISSUE","PDH",
U2287="BSS Hardware Issue","BSS",
U2287="Sites strategiques, MLL, Pylone, etc.","ENVTECH",
U2287="AKTIVCO DEFAUT GE &amp; POWER Cabinet","AKTIVCO",
U2287="AKTIVCO Coupure ENEO &amp; Baisse de tension","AKTIVCO GRID ONLY",
U2287="Coupure ENEO &amp; Baisse de tension","IHS GRID ONLY",
U2287="Defaut GE &amp; POWER Cabinet","IHS",
U2287="Sharing","Partners",
U2287="Sites strategiques &amp; DataCenter","SST &amp; DC",
U2287="Exclu","Exclu",
U2287="SAT","SAT",
U2287="SPARE-ISSUE","SPARE-ISSUE",
U2287="Fiber CAmtel","TRANS_FO_CAMTEL",
U2287="Fiber AOF","Fiber AOF",
U2287="Projet OCM (HUAWEI)","TRAVAUX-HUAWEI",
U2287="Projet OCM (NOKIA)","TRAVAUX-NOKIA",
U2287="ACCESS-ISSUE","ACCESS-ISSUE",
U2287="Projet OCM (ZTE, NOKIA, autres projets)","TRAVAUX OCM",
U2287="No root CAuse","No root cause",
U2287="ODU HS","PDH",
U2287="IP &amp; VLAN","PDH",
U2287="Warehouse HUAWEI","SPARE-ISSUE",
U2287="SPARE-HS","SPARE-ISSUE",
U2287="Power Telco","BSS",U2287="no impacts","no impacts"
),"")</f>
        <v>BSS</v>
      </c>
      <c r="T2287" s="41" t="str" cm="1">
        <f t="array" ref="T2287">IFERROR(_xlfn.IFS(
U2287="MPR ISSUE","TX ISSUE",
U2287="BSS Hardware Issue","RAN ISSUE",
U2287="Sites strategiques, MLL, Pylone, etc.","ENVTECH",
U2287="AKTIVCO DEFAUT GE &amp; POWER Cabinet","POWER ISSUE",
U2287="AKTIVCO Coupure ENEO &amp; Baisse de tension","POWER ISSUE",
U2287="Coupure ENEO &amp; Baisse de tension","POWER ISSUE",
U2287="Defaut GE &amp; POWER Cabinet","POWER ISSUE",
U2287="Sharing","POWER ISSUE",
U2287="Sites strategiques &amp; DataCenter","POWER ISSUE",
U2287="Exclu","Exclu",
U2287="SAT","TX ISSUE",
U2287="SPARE-ISSUE","SPARE-ISSUE",
U2287="Fiber CAmtel","TX ISSUE",
U2287="Fiber AOF","TX ISSUE",
U2287="Projet OCM (HUAWEI)","TRAVAUX-HUAWEI",
U2287="Projet OCM (NOKIA)","TRAVAUX -NOKIA",
U2287="ACCESS-ISSUE","ACCESS-ISSUE",
U2287="Projet OCM (ZTE, NOKIA, autres projets)","TRAVAUX OCM",
U2287="No root CAuse","No root cause",
U2287="ODU HS","TX ISSUE",
U2287="IP &amp; VLAN","TX ISSUE",
U2287="Warehouse HUAWEI","SPARE-ISSUE",
U2287="SPARE-HS","SPARE-ISSUE",
U2287="Power Telco","RAN ISSUE",U2287="no impacts","no impacts"
),"")</f>
        <v>RAN ISSUE</v>
      </c>
      <c r="U2287" s="68" t="s">
        <v>5319</v>
      </c>
      <c r="V2287" s="41" t="str" cm="1">
        <f t="array" ref="V2287">IFERROR(_xlfn.IFS(
U2287="MPR ISSUE","ACTIVE",
U2287="BSS Hardware Issue","ACTIVE",
U2287="Sites strategiques, MLL, Pylone, etc.","PASSIVE",
U2287="AKTIVCO DEFAUT GE &amp; POWER Cabinet","PASSIVE",
U2287="AKTIVCO Coupure ENEO &amp; Baisse de tension","PASSIVE",
U2287="Coupure ENEO &amp; Baisse de tension","PASSIVE",
U2287="Defaut GE &amp; POWER Cabinet","PASSIVE",
U2287="Sharing","PASSIVE",
U2287="Sites strategiques &amp; DataCenter","PASSIVE",
U2287="Exclu","Exclu",
U2287="SAT","ACTIVE",
U2287="SPARE-ISSUE","SPARE-ISSUE",
U2287="Fiber CAmtel","ACTIVE",
U2287="Fiber AOF","ACTIVE",
U2287="Projet OCM (HUAWEI)","PLANNED WORKS",
U2287="Projet OCM (NOKIA)","PLANNED WORKS",
U2287="ACCESS-ISSUE","ACCESS-ISSUE",
U2287="Projet OCM (ZTE, NOKIA, autres projets)","PLANNED WORKS",
U2287="No root CAuse","No root cause",
U2287="ODU HS","ACTIVE",
U2287="IP &amp; VLAN","ACTIVE",
U2287="Warehouse HUAWEI","SPARE-ISSUE",
U2287="SPARE-HS","SPARE-ISSUE",
U2287="Power Telco","ACTIVE", U2287="no impacts","no impacts"
),"")</f>
        <v>ACTIVE</v>
      </c>
      <c r="W2287" s="113"/>
      <c r="X2287" s="113"/>
      <c r="Y2287" s="113"/>
      <c r="Z2287" s="113"/>
      <c r="AA2287" s="113"/>
      <c r="AB2287" s="17" t="s">
        <v>6340</v>
      </c>
      <c r="AC2287" s="17" t="str">
        <f>_xlfn.XLOOKUP(B2287,'INCIDENT-04-27-2026'!E:E,'INCIDENT-04-27-2026'!F:F,"")</f>
        <v/>
      </c>
      <c r="AD2287" s="9"/>
      <c r="AE2287" s="7" t="s">
        <v>5465</v>
      </c>
      <c r="AF2287" s="6" t="str">
        <f>_xlfn.XLOOKUP(B2287,'[13]Input_27-04'!$B:$B,'[13]Input_27-04'!$M:$M,"")</f>
        <v/>
      </c>
      <c r="AG2287" s="7"/>
      <c r="AH2287" s="3"/>
      <c r="AI2287" s="18" t="str">
        <f>_xlfn.XLOOKUP(B2287,'[3]Cells Huawei 27042026 10h'!$B:$B,'[3]Cells Huawei 27042026 10h'!$T:$T,"")</f>
        <v/>
      </c>
      <c r="AJ2287" s="18" t="str">
        <f>_xlfn.XLOOKUP(B2287,'[3]Cells Huawei 27042026 15h'!$B:$B,'[3]Cells Huawei 27042026 15h'!$T:$T,"")</f>
        <v/>
      </c>
      <c r="AK2287" s="18" t="str">
        <f>_xlfn.XLOOKUP(B2287,'[4]cells down 27042026 11h28'!$B:$B,'[4]cells down 27042026 11h28'!$R:$R,"")</f>
        <v>(04/27/2026 cell zte):-
25/04/2026 : Intervention ce jour ETA 14h
24/04/2026 : Fme actuellement sur site misolle et se rendra sur mbongouen une fois termine
23/04/2026 : Besoin d'analyse BO RAN || Check and clean jumper, port 1 of RRU 52 || Fme active</v>
      </c>
      <c r="AL2287" s="18" t="str">
        <f>_xlfn.XLOOKUP(B2287,'[4]cells down 27042026 18h01'!$B:$B,'[4]cells down 27042026 18h01'!$R:$R,"")</f>
        <v>(04/27/2026 cell zte):-
25/04/2026 : Intervention ce jour ETA 14h
24/04/2026 : Fme actuellement sur site misolle et se rendra sur mbongouen une fois termine
23/04/2026 : Besoin d'analyse BO RAN || Check and clean jumper, port 1 of RRU 52 || Fme active</v>
      </c>
      <c r="AM2287" s="18" t="str">
        <f>_xlfn.XLOOKUP(B2287,'[5]cell downs 27042026 11h'!$B:$B,'[5]cell downs 27042026 11h'!$R:$R,"")</f>
        <v/>
      </c>
      <c r="AN2287" s="18" t="str">
        <f>_xlfn.XLOOKUP(B2287,'[5]cell downs 27042026 17h40'!$B:$B,'[5]cell downs 27042026 17h40'!$R:$R,"")</f>
        <v/>
      </c>
      <c r="AO2287" s="18" t="str">
        <f>_xlfn.XLOOKUP(B2287,'[6]ALL SITES DOWN'!$D:$D,'[6]ALL SITES DOWN'!$J:$J,"")</f>
        <v/>
      </c>
      <c r="AP2287" s="18" t="str">
        <f>_xlfn.XLOOKUP(B2287,'[7]ALL SITES DOWN'!$D:$D,'[7]ALL SITES DOWN'!$J:$J,"")</f>
        <v/>
      </c>
      <c r="AQ2287" s="9" t="str">
        <f>_xlfn.XLOOKUP(B2287,[8]sheet1!$AC:$AC,[8]sheet1!$AF:$AF,"")</f>
        <v/>
      </c>
      <c r="AR2287" s="14"/>
      <c r="AS2287" s="14" t="s">
        <v>5465</v>
      </c>
      <c r="AT2287" s="14" t="str">
        <f>_xlfn.XLOOKUP(B2287,'[9]cell downs 18042026 17h'!$B:$B,'[9]cell downs 18042026 17h'!$B:$B,"")</f>
        <v/>
      </c>
      <c r="AU2287" s="14" t="str">
        <f>_xlfn.XLOOKUP(B2287,'[10]Cells Huawei 19042026 15h'!$B:$B,'[10]Cells Huawei 19042026 15h'!$B:$B,"")</f>
        <v/>
      </c>
      <c r="AV2287" s="9" t="str">
        <f>_xlfn.XLOOKUP(B2287,'[11]cells down 19042026 9H40'!$B:$B,'[11]cells down 19042026 9H40'!$B:$B,"")</f>
        <v/>
      </c>
    </row>
    <row r="2288" spans="1:48" hidden="1" x14ac:dyDescent="0.3">
      <c r="A2288" s="1" t="s">
        <v>4462</v>
      </c>
      <c r="B2288" s="8" t="s">
        <v>4463</v>
      </c>
      <c r="C2288" s="3" t="str">
        <f>_xlfn.XLOOKUP(B2288,'[1]daily break down'!$D:$D,'[1]daily break down'!$E:$E,"")</f>
        <v>LITTORAL</v>
      </c>
      <c r="D2288" s="1" t="s">
        <v>11</v>
      </c>
      <c r="E2288" s="1" t="s">
        <v>12</v>
      </c>
      <c r="F2288" s="3" t="s">
        <v>31</v>
      </c>
      <c r="G2288" s="1" t="s">
        <v>4464</v>
      </c>
      <c r="H2288" s="29" t="str">
        <f>_xlfn.XLOOKUP(B2288,[2]CALCULATION!$B:$B,[2]CALCULATION!$H:$H,"")</f>
        <v>ZTE</v>
      </c>
      <c r="I2288" s="26">
        <v>0</v>
      </c>
      <c r="J2288" s="26">
        <v>0</v>
      </c>
      <c r="K2288" s="26">
        <v>0</v>
      </c>
      <c r="L2288" s="26">
        <v>0</v>
      </c>
      <c r="M2288" s="26">
        <v>0</v>
      </c>
      <c r="N2288" s="26">
        <v>0</v>
      </c>
      <c r="O2288" s="26">
        <v>0</v>
      </c>
      <c r="P2288" s="114" t="s">
        <v>6364</v>
      </c>
      <c r="Q2288" s="42" t="s">
        <v>5538</v>
      </c>
      <c r="R2288" s="42"/>
      <c r="S2288" s="41" t="str" cm="1">
        <f t="array" ref="S2288">IFERROR(_xlfn.IFS(
U2288="MPR ISSUE","PDH",
U2288="BSS Hardware Issue","BSS",
U2288="Sites strategiques, MLL, Pylone, etc.","ENVTECH",
U2288="AKTIVCO DEFAUT GE &amp; POWER Cabinet","AKTIVCO",
U2288="AKTIVCO Coupure ENEO &amp; Baisse de tension","AKTIVCO GRID ONLY",
U2288="Coupure ENEO &amp; Baisse de tension","IHS GRID ONLY",
U2288="Defaut GE &amp; POWER Cabinet","IHS",
U2288="Sharing","Partners",
U2288="Sites strategiques &amp; DataCenter","SST &amp; DC",
U2288="Exclu","Exclu",
U2288="SAT","SAT",
U2288="SPARE-ISSUE","SPARE-ISSUE",
U2288="Fiber CAmtel","TRANS_FO_CAMTEL",
U2288="Fiber AOF","Fiber AOF",
U2288="Projet OCM (HUAWEI)","TRAVAUX-HUAWEI",
U2288="Projet OCM (NOKIA)","TRAVAUX-NOKIA",
U2288="ACCESS-ISSUE","ACCESS-ISSUE",
U2288="Projet OCM (ZTE, NOKIA, autres projets)","TRAVAUX OCM",
U2288="No root CAuse","No root cause",
U2288="ODU HS","PDH",
U2288="IP &amp; VLAN","PDH",
U2288="Warehouse HUAWEI","SPARE-ISSUE",
U2288="SPARE-HS","SPARE-ISSUE",
U2288="Power Telco","BSS",U2288="no impacts","no impacts"
),"")</f>
        <v>No root cause</v>
      </c>
      <c r="T2288" s="41" t="str" cm="1">
        <f t="array" ref="T2288">IFERROR(_xlfn.IFS(
U2288="MPR ISSUE","TX ISSUE",
U2288="BSS Hardware Issue","RAN ISSUE",
U2288="Sites strategiques, MLL, Pylone, etc.","ENVTECH",
U2288="AKTIVCO DEFAUT GE &amp; POWER Cabinet","POWER ISSUE",
U2288="AKTIVCO Coupure ENEO &amp; Baisse de tension","POWER ISSUE",
U2288="Coupure ENEO &amp; Baisse de tension","POWER ISSUE",
U2288="Defaut GE &amp; POWER Cabinet","POWER ISSUE",
U2288="Sharing","POWER ISSUE",
U2288="Sites strategiques &amp; DataCenter","POWER ISSUE",
U2288="Exclu","Exclu",
U2288="SAT","TX ISSUE",
U2288="SPARE-ISSUE","SPARE-ISSUE",
U2288="Fiber CAmtel","TX ISSUE",
U2288="Fiber AOF","TX ISSUE",
U2288="Projet OCM (HUAWEI)","TRAVAUX-HUAWEI",
U2288="Projet OCM (NOKIA)","TRAVAUX -NOKIA",
U2288="ACCESS-ISSUE","ACCESS-ISSUE",
U2288="Projet OCM (ZTE, NOKIA, autres projets)","TRAVAUX OCM",
U2288="No root CAuse","No root cause",
U2288="ODU HS","TX ISSUE",
U2288="IP &amp; VLAN","TX ISSUE",
U2288="Warehouse HUAWEI","SPARE-ISSUE",
U2288="SPARE-HS","SPARE-ISSUE",
U2288="Power Telco","RAN ISSUE",U2288="no impacts","no impacts"
),"")</f>
        <v>No root cause</v>
      </c>
      <c r="U2288" s="68" t="s">
        <v>5691</v>
      </c>
      <c r="V2288" s="41" t="str" cm="1">
        <f t="array" ref="V2288">IFERROR(_xlfn.IFS(
U2288="MPR ISSUE","ACTIVE",
U2288="BSS Hardware Issue","ACTIVE",
U2288="Sites strategiques, MLL, Pylone, etc.","PASSIVE",
U2288="AKTIVCO DEFAUT GE &amp; POWER Cabinet","PASSIVE",
U2288="AKTIVCO Coupure ENEO &amp; Baisse de tension","PASSIVE",
U2288="Coupure ENEO &amp; Baisse de tension","PASSIVE",
U2288="Defaut GE &amp; POWER Cabinet","PASSIVE",
U2288="Sharing","PASSIVE",
U2288="Sites strategiques &amp; DataCenter","PASSIVE",
U2288="Exclu","Exclu",
U2288="SAT","ACTIVE",
U2288="SPARE-ISSUE","SPARE-ISSUE",
U2288="Fiber CAmtel","ACTIVE",
U2288="Fiber AOF","ACTIVE",
U2288="Projet OCM (HUAWEI)","PLANNED WORKS",
U2288="Projet OCM (NOKIA)","PLANNED WORKS",
U2288="ACCESS-ISSUE","ACCESS-ISSUE",
U2288="Projet OCM (ZTE, NOKIA, autres projets)","PLANNED WORKS",
U2288="No root CAuse","No root cause",
U2288="ODU HS","ACTIVE",
U2288="IP &amp; VLAN","ACTIVE",
U2288="Warehouse HUAWEI","SPARE-ISSUE",
U2288="SPARE-HS","SPARE-ISSUE",
U2288="Power Telco","ACTIVE", U2288="no impacts","no impacts"
),"")</f>
        <v>No root cause</v>
      </c>
      <c r="W2288" s="113"/>
      <c r="X2288" s="113"/>
      <c r="Y2288" s="113"/>
      <c r="Z2288" s="113"/>
      <c r="AA2288" s="113"/>
      <c r="AB2288" s="17" t="s">
        <v>5465</v>
      </c>
      <c r="AC2288" s="17" t="str">
        <f>_xlfn.XLOOKUP(B2288,'INCIDENT-04-27-2026'!E:E,'INCIDENT-04-27-2026'!F:F,"")</f>
        <v/>
      </c>
      <c r="AD2288" s="9"/>
      <c r="AE2288" s="7" t="s">
        <v>5465</v>
      </c>
      <c r="AF2288" s="6" t="str">
        <f>_xlfn.XLOOKUP(B2288,'[13]Input_27-04'!$B:$B,'[13]Input_27-04'!$M:$M,"")</f>
        <v/>
      </c>
      <c r="AG2288" s="7"/>
      <c r="AH2288" s="3"/>
      <c r="AI2288" s="18" t="str">
        <f>_xlfn.XLOOKUP(B2288,'[3]Cells Huawei 27042026 10h'!$B:$B,'[3]Cells Huawei 27042026 10h'!$T:$T,"")</f>
        <v/>
      </c>
      <c r="AJ2288" s="18" t="str">
        <f>_xlfn.XLOOKUP(B2288,'[3]Cells Huawei 27042026 15h'!$B:$B,'[3]Cells Huawei 27042026 15h'!$T:$T,"")</f>
        <v/>
      </c>
      <c r="AK2288" s="18" t="str">
        <f>_xlfn.XLOOKUP(B2288,'[4]cells down 27042026 11h28'!$B:$B,'[4]cells down 27042026 11h28'!$R:$R,"")</f>
        <v/>
      </c>
      <c r="AL2288" s="18" t="str">
        <f>_xlfn.XLOOKUP(B2288,'[4]cells down 27042026 18h01'!$B:$B,'[4]cells down 27042026 18h01'!$R:$R,"")</f>
        <v/>
      </c>
      <c r="AM2288" s="18" t="str">
        <f>_xlfn.XLOOKUP(B2288,'[5]cell downs 27042026 11h'!$B:$B,'[5]cell downs 27042026 11h'!$R:$R,"")</f>
        <v/>
      </c>
      <c r="AN2288" s="18" t="str">
        <f>_xlfn.XLOOKUP(B2288,'[5]cell downs 27042026 17h40'!$B:$B,'[5]cell downs 27042026 17h40'!$R:$R,"")</f>
        <v/>
      </c>
      <c r="AO2288" s="18" t="str">
        <f>_xlfn.XLOOKUP(B2288,'[6]ALL SITES DOWN'!$D:$D,'[6]ALL SITES DOWN'!$J:$J,"")</f>
        <v/>
      </c>
      <c r="AP2288" s="18" t="str">
        <f>_xlfn.XLOOKUP(B2288,'[7]ALL SITES DOWN'!$D:$D,'[7]ALL SITES DOWN'!$J:$J,"")</f>
        <v/>
      </c>
      <c r="AQ2288" s="9" t="str">
        <f>_xlfn.XLOOKUP(B2288,[8]sheet1!$AC:$AC,[8]sheet1!$AF:$AF,"")</f>
        <v/>
      </c>
      <c r="AR2288" s="14"/>
      <c r="AS2288" s="14" t="s">
        <v>5465</v>
      </c>
      <c r="AT2288" s="14" t="str">
        <f>_xlfn.XLOOKUP(B2288,'[9]cell downs 18042026 17h'!$B:$B,'[9]cell downs 18042026 17h'!$B:$B,"")</f>
        <v/>
      </c>
      <c r="AU2288" s="14" t="str">
        <f>_xlfn.XLOOKUP(B2288,'[10]Cells Huawei 19042026 15h'!$B:$B,'[10]Cells Huawei 19042026 15h'!$B:$B,"")</f>
        <v/>
      </c>
      <c r="AV2288" s="9" t="str">
        <f>_xlfn.XLOOKUP(B2288,'[11]cells down 19042026 9H40'!$B:$B,'[11]cells down 19042026 9H40'!$B:$B,"")</f>
        <v/>
      </c>
    </row>
    <row r="2289" spans="1:48" hidden="1" x14ac:dyDescent="0.3">
      <c r="A2289" s="1" t="s">
        <v>4298</v>
      </c>
      <c r="B2289" s="8" t="s">
        <v>4476</v>
      </c>
      <c r="C2289" s="3" t="str">
        <f>_xlfn.XLOOKUP(B2289,'[1]daily break down'!$D:$D,'[1]daily break down'!$E:$E,"")</f>
        <v>CENTRE</v>
      </c>
      <c r="D2289" s="1" t="s">
        <v>11</v>
      </c>
      <c r="E2289" s="1" t="s">
        <v>12</v>
      </c>
      <c r="F2289" s="3" t="s">
        <v>37</v>
      </c>
      <c r="G2289" s="1" t="s">
        <v>4298</v>
      </c>
      <c r="H2289" s="29" t="str">
        <f>_xlfn.XLOOKUP(B2289,[2]CALCULATION!$B:$B,[2]CALCULATION!$H:$H,"")</f>
        <v>ZTE</v>
      </c>
      <c r="I2289" s="26">
        <v>0</v>
      </c>
      <c r="J2289" s="26">
        <v>0</v>
      </c>
      <c r="K2289" s="26">
        <v>0</v>
      </c>
      <c r="L2289" s="26">
        <v>0</v>
      </c>
      <c r="M2289" s="26">
        <v>0</v>
      </c>
      <c r="N2289" s="26">
        <v>0</v>
      </c>
      <c r="O2289" s="26">
        <v>0</v>
      </c>
      <c r="P2289" s="114" t="s">
        <v>6364</v>
      </c>
      <c r="Q2289" s="42" t="s">
        <v>5538</v>
      </c>
      <c r="R2289" s="42"/>
      <c r="S2289" s="41" t="str" cm="1">
        <f t="array" ref="S2289">IFERROR(_xlfn.IFS(
U2289="MPR ISSUE","PDH",
U2289="BSS Hardware Issue","BSS",
U2289="Sites strategiques, MLL, Pylone, etc.","ENVTECH",
U2289="AKTIVCO DEFAUT GE &amp; POWER Cabinet","AKTIVCO",
U2289="AKTIVCO Coupure ENEO &amp; Baisse de tension","AKTIVCO GRID ONLY",
U2289="Coupure ENEO &amp; Baisse de tension","IHS GRID ONLY",
U2289="Defaut GE &amp; POWER Cabinet","IHS",
U2289="Sharing","Partners",
U2289="Sites strategiques &amp; DataCenter","SST &amp; DC",
U2289="Exclu","Exclu",
U2289="SAT","SAT",
U2289="SPARE-ISSUE","SPARE-ISSUE",
U2289="Fiber CAmtel","TRANS_FO_CAMTEL",
U2289="Fiber AOF","Fiber AOF",
U2289="Projet OCM (HUAWEI)","TRAVAUX-HUAWEI",
U2289="Projet OCM (NOKIA)","TRAVAUX-NOKIA",
U2289="ACCESS-ISSUE","ACCESS-ISSUE",
U2289="Projet OCM (ZTE, NOKIA, autres projets)","TRAVAUX OCM",
U2289="No root CAuse","No root cause",
U2289="ODU HS","PDH",
U2289="IP &amp; VLAN","PDH",
U2289="Warehouse HUAWEI","SPARE-ISSUE",
U2289="SPARE-HS","SPARE-ISSUE",
U2289="Power Telco","BSS",U2289="no impacts","no impacts"
),"")</f>
        <v>No root cause</v>
      </c>
      <c r="T2289" s="41" t="str" cm="1">
        <f t="array" ref="T2289">IFERROR(_xlfn.IFS(
U2289="MPR ISSUE","TX ISSUE",
U2289="BSS Hardware Issue","RAN ISSUE",
U2289="Sites strategiques, MLL, Pylone, etc.","ENVTECH",
U2289="AKTIVCO DEFAUT GE &amp; POWER Cabinet","POWER ISSUE",
U2289="AKTIVCO Coupure ENEO &amp; Baisse de tension","POWER ISSUE",
U2289="Coupure ENEO &amp; Baisse de tension","POWER ISSUE",
U2289="Defaut GE &amp; POWER Cabinet","POWER ISSUE",
U2289="Sharing","POWER ISSUE",
U2289="Sites strategiques &amp; DataCenter","POWER ISSUE",
U2289="Exclu","Exclu",
U2289="SAT","TX ISSUE",
U2289="SPARE-ISSUE","SPARE-ISSUE",
U2289="Fiber CAmtel","TX ISSUE",
U2289="Fiber AOF","TX ISSUE",
U2289="Projet OCM (HUAWEI)","TRAVAUX-HUAWEI",
U2289="Projet OCM (NOKIA)","TRAVAUX -NOKIA",
U2289="ACCESS-ISSUE","ACCESS-ISSUE",
U2289="Projet OCM (ZTE, NOKIA, autres projets)","TRAVAUX OCM",
U2289="No root CAuse","No root cause",
U2289="ODU HS","TX ISSUE",
U2289="IP &amp; VLAN","TX ISSUE",
U2289="Warehouse HUAWEI","SPARE-ISSUE",
U2289="SPARE-HS","SPARE-ISSUE",
U2289="Power Telco","RAN ISSUE",U2289="no impacts","no impacts"
),"")</f>
        <v>No root cause</v>
      </c>
      <c r="U2289" s="68" t="s">
        <v>5691</v>
      </c>
      <c r="V2289" s="41" t="str" cm="1">
        <f t="array" ref="V2289">IFERROR(_xlfn.IFS(
U2289="MPR ISSUE","ACTIVE",
U2289="BSS Hardware Issue","ACTIVE",
U2289="Sites strategiques, MLL, Pylone, etc.","PASSIVE",
U2289="AKTIVCO DEFAUT GE &amp; POWER Cabinet","PASSIVE",
U2289="AKTIVCO Coupure ENEO &amp; Baisse de tension","PASSIVE",
U2289="Coupure ENEO &amp; Baisse de tension","PASSIVE",
U2289="Defaut GE &amp; POWER Cabinet","PASSIVE",
U2289="Sharing","PASSIVE",
U2289="Sites strategiques &amp; DataCenter","PASSIVE",
U2289="Exclu","Exclu",
U2289="SAT","ACTIVE",
U2289="SPARE-ISSUE","SPARE-ISSUE",
U2289="Fiber CAmtel","ACTIVE",
U2289="Fiber AOF","ACTIVE",
U2289="Projet OCM (HUAWEI)","PLANNED WORKS",
U2289="Projet OCM (NOKIA)","PLANNED WORKS",
U2289="ACCESS-ISSUE","ACCESS-ISSUE",
U2289="Projet OCM (ZTE, NOKIA, autres projets)","PLANNED WORKS",
U2289="No root CAuse","No root cause",
U2289="ODU HS","ACTIVE",
U2289="IP &amp; VLAN","ACTIVE",
U2289="Warehouse HUAWEI","SPARE-ISSUE",
U2289="SPARE-HS","SPARE-ISSUE",
U2289="Power Telco","ACTIVE", U2289="no impacts","no impacts"
),"")</f>
        <v>No root cause</v>
      </c>
      <c r="W2289" s="113"/>
      <c r="X2289" s="113"/>
      <c r="Y2289" s="113"/>
      <c r="Z2289" s="113"/>
      <c r="AA2289" s="113"/>
      <c r="AB2289" s="17" t="s">
        <v>6341</v>
      </c>
      <c r="AC2289" s="17" t="str">
        <f>_xlfn.XLOOKUP(B2289,'INCIDENT-04-27-2026'!E:E,'INCIDENT-04-27-2026'!F:F,"")</f>
        <v/>
      </c>
      <c r="AD2289" s="9"/>
      <c r="AE2289" s="7" t="s">
        <v>5465</v>
      </c>
      <c r="AF2289" s="6" t="str">
        <f>_xlfn.XLOOKUP(B2289,'[13]Input_27-04'!$B:$B,'[13]Input_27-04'!$M:$M,"")</f>
        <v/>
      </c>
      <c r="AG2289" s="7"/>
      <c r="AH2289" s="3"/>
      <c r="AI2289" s="18" t="str">
        <f>_xlfn.XLOOKUP(B2289,'[3]Cells Huawei 27042026 10h'!$B:$B,'[3]Cells Huawei 27042026 10h'!$T:$T,"")</f>
        <v/>
      </c>
      <c r="AJ2289" s="18" t="str">
        <f>_xlfn.XLOOKUP(B2289,'[3]Cells Huawei 27042026 15h'!$B:$B,'[3]Cells Huawei 27042026 15h'!$T:$T,"")</f>
        <v/>
      </c>
      <c r="AK2289" s="18" t="str">
        <f>_xlfn.XLOOKUP(B2289,'[4]cells down 27042026 11h28'!$B:$B,'[4]cells down 27042026 11h28'!$R:$R,"")</f>
        <v>(04/27/2026 cell zte):-27/04/2026 : Besoin d'analyse BO RAN</v>
      </c>
      <c r="AL2289" s="18" t="str">
        <f>_xlfn.XLOOKUP(B2289,'[4]cells down 27042026 18h01'!$B:$B,'[4]cells down 27042026 18h01'!$R:$R,"")</f>
        <v>(04/27/2026 cell zte):-27/04/2026 : Besoin d'analyse BO RAN || Site down</v>
      </c>
      <c r="AM2289" s="18" t="str">
        <f>_xlfn.XLOOKUP(B2289,'[5]cell downs 27042026 11h'!$B:$B,'[5]cell downs 27042026 11h'!$R:$R,"")</f>
        <v/>
      </c>
      <c r="AN2289" s="18" t="str">
        <f>_xlfn.XLOOKUP(B2289,'[5]cell downs 27042026 17h40'!$B:$B,'[5]cell downs 27042026 17h40'!$R:$R,"")</f>
        <v/>
      </c>
      <c r="AO2289" s="18" t="str">
        <f>_xlfn.XLOOKUP(B2289,'[6]ALL SITES DOWN'!$D:$D,'[6]ALL SITES DOWN'!$J:$J,"")</f>
        <v/>
      </c>
      <c r="AP2289" s="18" t="str">
        <f>_xlfn.XLOOKUP(B2289,'[7]ALL SITES DOWN'!$D:$D,'[7]ALL SITES DOWN'!$J:$J,"")</f>
        <v/>
      </c>
      <c r="AQ2289" s="9" t="str">
        <f>_xlfn.XLOOKUP(B2289,[8]sheet1!$AC:$AC,[8]sheet1!$AF:$AF,"")</f>
        <v/>
      </c>
      <c r="AR2289" s="14"/>
      <c r="AS2289" s="14" t="s">
        <v>5465</v>
      </c>
      <c r="AT2289" s="14" t="str">
        <f>_xlfn.XLOOKUP(B2289,'[9]cell downs 18042026 17h'!$B:$B,'[9]cell downs 18042026 17h'!$B:$B,"")</f>
        <v/>
      </c>
      <c r="AU2289" s="14" t="str">
        <f>_xlfn.XLOOKUP(B2289,'[10]Cells Huawei 19042026 15h'!$B:$B,'[10]Cells Huawei 19042026 15h'!$B:$B,"")</f>
        <v/>
      </c>
      <c r="AV2289" s="9" t="str">
        <f>_xlfn.XLOOKUP(B2289,'[11]cells down 19042026 9H40'!$B:$B,'[11]cells down 19042026 9H40'!$B:$B,"")</f>
        <v/>
      </c>
    </row>
    <row r="2290" spans="1:48" hidden="1" x14ac:dyDescent="0.3">
      <c r="A2290" s="1" t="s">
        <v>4480</v>
      </c>
      <c r="B2290" s="8" t="s">
        <v>4481</v>
      </c>
      <c r="C2290" s="3" t="str">
        <f>_xlfn.XLOOKUP(B2290,'[1]daily break down'!$D:$D,'[1]daily break down'!$E:$E,"")</f>
        <v>CENTRE</v>
      </c>
      <c r="D2290" s="1" t="s">
        <v>11</v>
      </c>
      <c r="E2290" s="1" t="s">
        <v>1714</v>
      </c>
      <c r="F2290" s="3" t="s">
        <v>37</v>
      </c>
      <c r="G2290" s="1" t="s">
        <v>4482</v>
      </c>
      <c r="H2290" s="29" t="str">
        <f>_xlfn.XLOOKUP(B2290,[2]CALCULATION!$B:$B,[2]CALCULATION!$H:$H,"")</f>
        <v>ZTE</v>
      </c>
      <c r="I2290" s="26">
        <v>0</v>
      </c>
      <c r="J2290" s="26">
        <v>0</v>
      </c>
      <c r="K2290" s="26">
        <v>0</v>
      </c>
      <c r="L2290" s="26">
        <v>0</v>
      </c>
      <c r="M2290" s="26">
        <v>0</v>
      </c>
      <c r="N2290" s="26">
        <v>0</v>
      </c>
      <c r="O2290" s="26">
        <v>0</v>
      </c>
      <c r="P2290" s="114" t="s">
        <v>6364</v>
      </c>
      <c r="Q2290" s="42" t="s">
        <v>5538</v>
      </c>
      <c r="R2290" s="42"/>
      <c r="S2290" s="41" t="str" cm="1">
        <f t="array" ref="S2290">IFERROR(_xlfn.IFS(
U2290="MPR ISSUE","PDH",
U2290="BSS Hardware Issue","BSS",
U2290="Sites strategiques, MLL, Pylone, etc.","ENVTECH",
U2290="AKTIVCO DEFAUT GE &amp; POWER Cabinet","AKTIVCO",
U2290="AKTIVCO Coupure ENEO &amp; Baisse de tension","AKTIVCO GRID ONLY",
U2290="Coupure ENEO &amp; Baisse de tension","IHS GRID ONLY",
U2290="Defaut GE &amp; POWER Cabinet","IHS",
U2290="Sharing","Partners",
U2290="Sites strategiques &amp; DataCenter","SST &amp; DC",
U2290="Exclu","Exclu",
U2290="SAT","SAT",
U2290="SPARE-ISSUE","SPARE-ISSUE",
U2290="Fiber CAmtel","TRANS_FO_CAMTEL",
U2290="Fiber AOF","Fiber AOF",
U2290="Projet OCM (HUAWEI)","TRAVAUX-HUAWEI",
U2290="Projet OCM (NOKIA)","TRAVAUX-NOKIA",
U2290="ACCESS-ISSUE","ACCESS-ISSUE",
U2290="Projet OCM (ZTE, NOKIA, autres projets)","TRAVAUX OCM",
U2290="No root CAuse","No root cause",
U2290="ODU HS","PDH",
U2290="IP &amp; VLAN","PDH",
U2290="Warehouse HUAWEI","SPARE-ISSUE",
U2290="SPARE-HS","SPARE-ISSUE",
U2290="Power Telco","BSS",U2290="no impacts","no impacts"
),"")</f>
        <v>No root cause</v>
      </c>
      <c r="T2290" s="41" t="str" cm="1">
        <f t="array" ref="T2290">IFERROR(_xlfn.IFS(
U2290="MPR ISSUE","TX ISSUE",
U2290="BSS Hardware Issue","RAN ISSUE",
U2290="Sites strategiques, MLL, Pylone, etc.","ENVTECH",
U2290="AKTIVCO DEFAUT GE &amp; POWER Cabinet","POWER ISSUE",
U2290="AKTIVCO Coupure ENEO &amp; Baisse de tension","POWER ISSUE",
U2290="Coupure ENEO &amp; Baisse de tension","POWER ISSUE",
U2290="Defaut GE &amp; POWER Cabinet","POWER ISSUE",
U2290="Sharing","POWER ISSUE",
U2290="Sites strategiques &amp; DataCenter","POWER ISSUE",
U2290="Exclu","Exclu",
U2290="SAT","TX ISSUE",
U2290="SPARE-ISSUE","SPARE-ISSUE",
U2290="Fiber CAmtel","TX ISSUE",
U2290="Fiber AOF","TX ISSUE",
U2290="Projet OCM (HUAWEI)","TRAVAUX-HUAWEI",
U2290="Projet OCM (NOKIA)","TRAVAUX -NOKIA",
U2290="ACCESS-ISSUE","ACCESS-ISSUE",
U2290="Projet OCM (ZTE, NOKIA, autres projets)","TRAVAUX OCM",
U2290="No root CAuse","No root cause",
U2290="ODU HS","TX ISSUE",
U2290="IP &amp; VLAN","TX ISSUE",
U2290="Warehouse HUAWEI","SPARE-ISSUE",
U2290="SPARE-HS","SPARE-ISSUE",
U2290="Power Telco","RAN ISSUE",U2290="no impacts","no impacts"
),"")</f>
        <v>No root cause</v>
      </c>
      <c r="U2290" s="68" t="s">
        <v>5691</v>
      </c>
      <c r="V2290" s="41" t="str" cm="1">
        <f t="array" ref="V2290">IFERROR(_xlfn.IFS(
U2290="MPR ISSUE","ACTIVE",
U2290="BSS Hardware Issue","ACTIVE",
U2290="Sites strategiques, MLL, Pylone, etc.","PASSIVE",
U2290="AKTIVCO DEFAUT GE &amp; POWER Cabinet","PASSIVE",
U2290="AKTIVCO Coupure ENEO &amp; Baisse de tension","PASSIVE",
U2290="Coupure ENEO &amp; Baisse de tension","PASSIVE",
U2290="Defaut GE &amp; POWER Cabinet","PASSIVE",
U2290="Sharing","PASSIVE",
U2290="Sites strategiques &amp; DataCenter","PASSIVE",
U2290="Exclu","Exclu",
U2290="SAT","ACTIVE",
U2290="SPARE-ISSUE","SPARE-ISSUE",
U2290="Fiber CAmtel","ACTIVE",
U2290="Fiber AOF","ACTIVE",
U2290="Projet OCM (HUAWEI)","PLANNED WORKS",
U2290="Projet OCM (NOKIA)","PLANNED WORKS",
U2290="ACCESS-ISSUE","ACCESS-ISSUE",
U2290="Projet OCM (ZTE, NOKIA, autres projets)","PLANNED WORKS",
U2290="No root CAuse","No root cause",
U2290="ODU HS","ACTIVE",
U2290="IP &amp; VLAN","ACTIVE",
U2290="Warehouse HUAWEI","SPARE-ISSUE",
U2290="SPARE-HS","SPARE-ISSUE",
U2290="Power Telco","ACTIVE", U2290="no impacts","no impacts"
),"")</f>
        <v>No root cause</v>
      </c>
      <c r="W2290" s="113"/>
      <c r="X2290" s="113"/>
      <c r="Y2290" s="113"/>
      <c r="Z2290" s="113"/>
      <c r="AA2290" s="113"/>
      <c r="AB2290" s="17" t="s">
        <v>5465</v>
      </c>
      <c r="AC2290" s="17" t="str">
        <f>_xlfn.XLOOKUP(B2290,'INCIDENT-04-27-2026'!E:E,'INCIDENT-04-27-2026'!F:F,"")</f>
        <v/>
      </c>
      <c r="AD2290" s="9"/>
      <c r="AE2290" s="7" t="s">
        <v>5465</v>
      </c>
      <c r="AF2290" s="6" t="str">
        <f>_xlfn.XLOOKUP(B2290,'[13]Input_27-04'!$B:$B,'[13]Input_27-04'!$M:$M,"")</f>
        <v/>
      </c>
      <c r="AG2290" s="7"/>
      <c r="AH2290" s="3"/>
      <c r="AI2290" s="18" t="str">
        <f>_xlfn.XLOOKUP(B2290,'[3]Cells Huawei 27042026 10h'!$B:$B,'[3]Cells Huawei 27042026 10h'!$T:$T,"")</f>
        <v/>
      </c>
      <c r="AJ2290" s="18" t="str">
        <f>_xlfn.XLOOKUP(B2290,'[3]Cells Huawei 27042026 15h'!$B:$B,'[3]Cells Huawei 27042026 15h'!$T:$T,"")</f>
        <v/>
      </c>
      <c r="AK2290" s="18" t="str">
        <f>_xlfn.XLOOKUP(B2290,'[4]cells down 27042026 11h28'!$B:$B,'[4]cells down 27042026 11h28'!$R:$R,"")</f>
        <v/>
      </c>
      <c r="AL2290" s="18" t="str">
        <f>_xlfn.XLOOKUP(B2290,'[4]cells down 27042026 18h01'!$B:$B,'[4]cells down 27042026 18h01'!$R:$R,"")</f>
        <v/>
      </c>
      <c r="AM2290" s="18" t="str">
        <f>_xlfn.XLOOKUP(B2290,'[5]cell downs 27042026 11h'!$B:$B,'[5]cell downs 27042026 11h'!$R:$R,"")</f>
        <v/>
      </c>
      <c r="AN2290" s="18" t="str">
        <f>_xlfn.XLOOKUP(B2290,'[5]cell downs 27042026 17h40'!$B:$B,'[5]cell downs 27042026 17h40'!$R:$R,"")</f>
        <v/>
      </c>
      <c r="AO2290" s="18" t="str">
        <f>_xlfn.XLOOKUP(B2290,'[6]ALL SITES DOWN'!$D:$D,'[6]ALL SITES DOWN'!$J:$J,"")</f>
        <v/>
      </c>
      <c r="AP2290" s="18" t="str">
        <f>_xlfn.XLOOKUP(B2290,'[7]ALL SITES DOWN'!$D:$D,'[7]ALL SITES DOWN'!$J:$J,"")</f>
        <v/>
      </c>
      <c r="AQ2290" s="9" t="str">
        <f>_xlfn.XLOOKUP(B2290,[8]sheet1!$AC:$AC,[8]sheet1!$AF:$AF,"")</f>
        <v/>
      </c>
      <c r="AR2290" s="14"/>
      <c r="AS2290" s="14" t="s">
        <v>5465</v>
      </c>
      <c r="AT2290" s="14" t="str">
        <f>_xlfn.XLOOKUP(B2290,'[9]cell downs 18042026 17h'!$B:$B,'[9]cell downs 18042026 17h'!$B:$B,"")</f>
        <v/>
      </c>
      <c r="AU2290" s="14" t="str">
        <f>_xlfn.XLOOKUP(B2290,'[10]Cells Huawei 19042026 15h'!$B:$B,'[10]Cells Huawei 19042026 15h'!$B:$B,"")</f>
        <v/>
      </c>
      <c r="AV2290" s="9" t="str">
        <f>_xlfn.XLOOKUP(B2290,'[11]cells down 19042026 9H40'!$B:$B,'[11]cells down 19042026 9H40'!$B:$B,"")</f>
        <v/>
      </c>
    </row>
    <row r="2291" spans="1:48" hidden="1" x14ac:dyDescent="0.3">
      <c r="A2291" s="1" t="s">
        <v>4603</v>
      </c>
      <c r="B2291" s="8" t="s">
        <v>4604</v>
      </c>
      <c r="C2291" s="3" t="str">
        <f>_xlfn.XLOOKUP(B2291,'[1]daily break down'!$D:$D,'[1]daily break down'!$E:$E,"")</f>
        <v>LITTORAL</v>
      </c>
      <c r="D2291" s="1" t="s">
        <v>2751</v>
      </c>
      <c r="E2291" s="1" t="s">
        <v>12</v>
      </c>
      <c r="F2291" s="3" t="s">
        <v>31</v>
      </c>
      <c r="G2291" s="1" t="s">
        <v>4605</v>
      </c>
      <c r="H2291" s="29" t="str">
        <f>_xlfn.XLOOKUP(B2291,[2]CALCULATION!$B:$B,[2]CALCULATION!$H:$H,"")</f>
        <v>ZTE</v>
      </c>
      <c r="I2291" s="26">
        <v>0</v>
      </c>
      <c r="J2291" s="26">
        <v>0</v>
      </c>
      <c r="K2291" s="26">
        <v>0</v>
      </c>
      <c r="L2291" s="26">
        <v>0</v>
      </c>
      <c r="M2291" s="26">
        <v>0</v>
      </c>
      <c r="N2291" s="26">
        <v>0</v>
      </c>
      <c r="O2291" s="26">
        <v>0</v>
      </c>
      <c r="P2291" s="114" t="s">
        <v>6364</v>
      </c>
      <c r="Q2291" s="42" t="s">
        <v>5538</v>
      </c>
      <c r="R2291" s="42"/>
      <c r="S2291" s="41" t="str" cm="1">
        <f t="array" ref="S2291">IFERROR(_xlfn.IFS(
U2291="MPR ISSUE","PDH",
U2291="BSS Hardware Issue","BSS",
U2291="Sites strategiques, MLL, Pylone, etc.","ENVTECH",
U2291="AKTIVCO DEFAUT GE &amp; POWER Cabinet","AKTIVCO",
U2291="AKTIVCO Coupure ENEO &amp; Baisse de tension","AKTIVCO GRID ONLY",
U2291="Coupure ENEO &amp; Baisse de tension","IHS GRID ONLY",
U2291="Defaut GE &amp; POWER Cabinet","IHS",
U2291="Sharing","Partners",
U2291="Sites strategiques &amp; DataCenter","SST &amp; DC",
U2291="Exclu","Exclu",
U2291="SAT","SAT",
U2291="SPARE-ISSUE","SPARE-ISSUE",
U2291="Fiber CAmtel","TRANS_FO_CAMTEL",
U2291="Fiber AOF","Fiber AOF",
U2291="Projet OCM (HUAWEI)","TRAVAUX-HUAWEI",
U2291="Projet OCM (NOKIA)","TRAVAUX-NOKIA",
U2291="ACCESS-ISSUE","ACCESS-ISSUE",
U2291="Projet OCM (ZTE, NOKIA, autres projets)","TRAVAUX OCM",
U2291="No root CAuse","No root cause",
U2291="ODU HS","PDH",
U2291="IP &amp; VLAN","PDH",
U2291="Warehouse HUAWEI","SPARE-ISSUE",
U2291="SPARE-HS","SPARE-ISSUE",
U2291="Power Telco","BSS",U2291="no impacts","no impacts"
),"")</f>
        <v>IHS</v>
      </c>
      <c r="T2291" s="41" t="str" cm="1">
        <f t="array" ref="T2291">IFERROR(_xlfn.IFS(
U2291="MPR ISSUE","TX ISSUE",
U2291="BSS Hardware Issue","RAN ISSUE",
U2291="Sites strategiques, MLL, Pylone, etc.","ENVTECH",
U2291="AKTIVCO DEFAUT GE &amp; POWER Cabinet","POWER ISSUE",
U2291="AKTIVCO Coupure ENEO &amp; Baisse de tension","POWER ISSUE",
U2291="Coupure ENEO &amp; Baisse de tension","POWER ISSUE",
U2291="Defaut GE &amp; POWER Cabinet","POWER ISSUE",
U2291="Sharing","POWER ISSUE",
U2291="Sites strategiques &amp; DataCenter","POWER ISSUE",
U2291="Exclu","Exclu",
U2291="SAT","TX ISSUE",
U2291="SPARE-ISSUE","SPARE-ISSUE",
U2291="Fiber CAmtel","TX ISSUE",
U2291="Fiber AOF","TX ISSUE",
U2291="Projet OCM (HUAWEI)","TRAVAUX-HUAWEI",
U2291="Projet OCM (NOKIA)","TRAVAUX -NOKIA",
U2291="ACCESS-ISSUE","ACCESS-ISSUE",
U2291="Projet OCM (ZTE, NOKIA, autres projets)","TRAVAUX OCM",
U2291="No root CAuse","No root cause",
U2291="ODU HS","TX ISSUE",
U2291="IP &amp; VLAN","TX ISSUE",
U2291="Warehouse HUAWEI","SPARE-ISSUE",
U2291="SPARE-HS","SPARE-ISSUE",
U2291="Power Telco","RAN ISSUE",U2291="no impacts","no impacts"
),"")</f>
        <v>POWER ISSUE</v>
      </c>
      <c r="U2291" s="68" t="s">
        <v>5329</v>
      </c>
      <c r="V2291" s="41" t="str" cm="1">
        <f t="array" ref="V2291">IFERROR(_xlfn.IFS(
U2291="MPR ISSUE","ACTIVE",
U2291="BSS Hardware Issue","ACTIVE",
U2291="Sites strategiques, MLL, Pylone, etc.","PASSIVE",
U2291="AKTIVCO DEFAUT GE &amp; POWER Cabinet","PASSIVE",
U2291="AKTIVCO Coupure ENEO &amp; Baisse de tension","PASSIVE",
U2291="Coupure ENEO &amp; Baisse de tension","PASSIVE",
U2291="Defaut GE &amp; POWER Cabinet","PASSIVE",
U2291="Sharing","PASSIVE",
U2291="Sites strategiques &amp; DataCenter","PASSIVE",
U2291="Exclu","Exclu",
U2291="SAT","ACTIVE",
U2291="SPARE-ISSUE","SPARE-ISSUE",
U2291="Fiber CAmtel","ACTIVE",
U2291="Fiber AOF","ACTIVE",
U2291="Projet OCM (HUAWEI)","PLANNED WORKS",
U2291="Projet OCM (NOKIA)","PLANNED WORKS",
U2291="ACCESS-ISSUE","ACCESS-ISSUE",
U2291="Projet OCM (ZTE, NOKIA, autres projets)","PLANNED WORKS",
U2291="No root CAuse","No root cause",
U2291="ODU HS","ACTIVE",
U2291="IP &amp; VLAN","ACTIVE",
U2291="Warehouse HUAWEI","SPARE-ISSUE",
U2291="SPARE-HS","SPARE-ISSUE",
U2291="Power Telco","ACTIVE", U2291="no impacts","no impacts"
),"")</f>
        <v>PASSIVE</v>
      </c>
      <c r="W2291" s="113"/>
      <c r="X2291" s="113"/>
      <c r="Y2291" s="113"/>
      <c r="Z2291" s="113"/>
      <c r="AA2291" s="113"/>
      <c r="AB2291" s="17" t="s">
        <v>6342</v>
      </c>
      <c r="AC2291" s="17" t="str">
        <f>_xlfn.XLOOKUP(B2291,'INCIDENT-04-27-2026'!E:E,'INCIDENT-04-27-2026'!F:F,"")</f>
        <v xml:space="preserve">(04/27/2026 incident ) :impacted by  LIT_138_Z_Sackbayeme(LIT-138) ,defaut , Disjoncteur dans la baie TX  || Action : remplacement </v>
      </c>
      <c r="AD2291" s="9" t="s">
        <v>6044</v>
      </c>
      <c r="AE2291" s="7" t="s">
        <v>5465</v>
      </c>
      <c r="AF2291" s="6" t="str">
        <f>_xlfn.XLOOKUP(B2291,'[13]Input_27-04'!$B:$B,'[13]Input_27-04'!$M:$M,"")</f>
        <v/>
      </c>
      <c r="AG2291" s="7"/>
      <c r="AH2291" s="3"/>
      <c r="AI2291" s="18" t="str">
        <f>_xlfn.XLOOKUP(B2291,'[3]Cells Huawei 27042026 10h'!$B:$B,'[3]Cells Huawei 27042026 10h'!$T:$T,"")</f>
        <v/>
      </c>
      <c r="AJ2291" s="18" t="str">
        <f>_xlfn.XLOOKUP(B2291,'[3]Cells Huawei 27042026 15h'!$B:$B,'[3]Cells Huawei 27042026 15h'!$T:$T,"")</f>
        <v/>
      </c>
      <c r="AK2291" s="18" t="str">
        <f>_xlfn.XLOOKUP(B2291,'[4]cells down 27042026 11h28'!$B:$B,'[4]cells down 27042026 11h28'!$R:$R,"")</f>
        <v/>
      </c>
      <c r="AL2291" s="18" t="str">
        <f>_xlfn.XLOOKUP(B2291,'[4]cells down 27042026 18h01'!$B:$B,'[4]cells down 27042026 18h01'!$R:$R,"")</f>
        <v/>
      </c>
      <c r="AM2291" s="18" t="str">
        <f>_xlfn.XLOOKUP(B2291,'[5]cell downs 27042026 11h'!$B:$B,'[5]cell downs 27042026 11h'!$R:$R,"")</f>
        <v/>
      </c>
      <c r="AN2291" s="18" t="str">
        <f>_xlfn.XLOOKUP(B2291,'[5]cell downs 27042026 17h40'!$B:$B,'[5]cell downs 27042026 17h40'!$R:$R,"")</f>
        <v/>
      </c>
      <c r="AO2291" s="18" t="str">
        <f>_xlfn.XLOOKUP(B2291,'[6]ALL SITES DOWN'!$D:$D,'[6]ALL SITES DOWN'!$J:$J,"")</f>
        <v/>
      </c>
      <c r="AP2291" s="18" t="str">
        <f>_xlfn.XLOOKUP(B2291,'[7]ALL SITES DOWN'!$D:$D,'[7]ALL SITES DOWN'!$J:$J,"")</f>
        <v>(04/27/2026 ocm ran 11h):-Impacted by LIT_138_Z_Sackbayeme(LIT-138)</v>
      </c>
      <c r="AQ2291" s="9" t="str">
        <f>_xlfn.XLOOKUP(B2291,[8]sheet1!$AC:$AC,[8]sheet1!$AF:$AF,"")</f>
        <v/>
      </c>
      <c r="AR2291" s="14"/>
      <c r="AS2291" s="14" t="s">
        <v>5465</v>
      </c>
      <c r="AT2291" s="14" t="str">
        <f>_xlfn.XLOOKUP(B2291,'[9]cell downs 18042026 17h'!$B:$B,'[9]cell downs 18042026 17h'!$B:$B,"")</f>
        <v/>
      </c>
      <c r="AU2291" s="14" t="str">
        <f>_xlfn.XLOOKUP(B2291,'[10]Cells Huawei 19042026 15h'!$B:$B,'[10]Cells Huawei 19042026 15h'!$B:$B,"")</f>
        <v/>
      </c>
      <c r="AV2291" s="9" t="str">
        <f>_xlfn.XLOOKUP(B2291,'[11]cells down 19042026 9H40'!$B:$B,'[11]cells down 19042026 9H40'!$B:$B,"")</f>
        <v/>
      </c>
    </row>
    <row r="2292" spans="1:48" hidden="1" x14ac:dyDescent="0.3">
      <c r="A2292" s="1" t="s">
        <v>4488</v>
      </c>
      <c r="B2292" s="8" t="s">
        <v>4489</v>
      </c>
      <c r="C2292" s="3" t="str">
        <f>_xlfn.XLOOKUP(B2292,'[1]daily break down'!$D:$D,'[1]daily break down'!$E:$E,"")</f>
        <v>LITTORAL</v>
      </c>
      <c r="D2292" s="1" t="s">
        <v>21</v>
      </c>
      <c r="E2292" s="1" t="s">
        <v>36</v>
      </c>
      <c r="F2292" s="3" t="s">
        <v>31</v>
      </c>
      <c r="G2292" s="1" t="s">
        <v>3940</v>
      </c>
      <c r="H2292" s="29" t="str">
        <f>_xlfn.XLOOKUP(B2292,[2]CALCULATION!$B:$B,[2]CALCULATION!$H:$H,"")</f>
        <v>ZTE</v>
      </c>
      <c r="I2292" s="26">
        <v>0</v>
      </c>
      <c r="J2292" s="26">
        <v>0</v>
      </c>
      <c r="K2292" s="26">
        <v>0</v>
      </c>
      <c r="L2292" s="26">
        <v>0</v>
      </c>
      <c r="M2292" s="26">
        <v>0</v>
      </c>
      <c r="N2292" s="26">
        <v>0</v>
      </c>
      <c r="O2292" s="26">
        <v>0</v>
      </c>
      <c r="P2292" s="114" t="s">
        <v>6364</v>
      </c>
      <c r="Q2292" s="42" t="s">
        <v>5538</v>
      </c>
      <c r="R2292" s="42"/>
      <c r="S2292" s="41" t="str" cm="1">
        <f t="array" ref="S2292">IFERROR(_xlfn.IFS(
U2292="MPR ISSUE","PDH",
U2292="BSS Hardware Issue","BSS",
U2292="Sites strategiques, MLL, Pylone, etc.","ENVTECH",
U2292="AKTIVCO DEFAUT GE &amp; POWER Cabinet","AKTIVCO",
U2292="AKTIVCO Coupure ENEO &amp; Baisse de tension","AKTIVCO GRID ONLY",
U2292="Coupure ENEO &amp; Baisse de tension","IHS GRID ONLY",
U2292="Defaut GE &amp; POWER Cabinet","IHS",
U2292="Sharing","Partners",
U2292="Sites strategiques &amp; DataCenter","SST &amp; DC",
U2292="Exclu","Exclu",
U2292="SAT","SAT",
U2292="SPARE-ISSUE","SPARE-ISSUE",
U2292="Fiber CAmtel","TRANS_FO_CAMTEL",
U2292="Fiber AOF","Fiber AOF",
U2292="Projet OCM (HUAWEI)","TRAVAUX-HUAWEI",
U2292="Projet OCM (NOKIA)","TRAVAUX-NOKIA",
U2292="ACCESS-ISSUE","ACCESS-ISSUE",
U2292="Projet OCM (ZTE, NOKIA, autres projets)","TRAVAUX OCM",
U2292="No root CAuse","No root cause",
U2292="ODU HS","PDH",
U2292="IP &amp; VLAN","PDH",
U2292="Warehouse HUAWEI","SPARE-ISSUE",
U2292="SPARE-HS","SPARE-ISSUE",
U2292="Power Telco","BSS",U2292="no impacts","no impacts"
),"")</f>
        <v>AKTIVCO</v>
      </c>
      <c r="T2292" s="41" t="str" cm="1">
        <f t="array" ref="T2292">IFERROR(_xlfn.IFS(
U2292="MPR ISSUE","TX ISSUE",
U2292="BSS Hardware Issue","RAN ISSUE",
U2292="Sites strategiques, MLL, Pylone, etc.","ENVTECH",
U2292="AKTIVCO DEFAUT GE &amp; POWER Cabinet","POWER ISSUE",
U2292="AKTIVCO Coupure ENEO &amp; Baisse de tension","POWER ISSUE",
U2292="Coupure ENEO &amp; Baisse de tension","POWER ISSUE",
U2292="Defaut GE &amp; POWER Cabinet","POWER ISSUE",
U2292="Sharing","POWER ISSUE",
U2292="Sites strategiques &amp; DataCenter","POWER ISSUE",
U2292="Exclu","Exclu",
U2292="SAT","TX ISSUE",
U2292="SPARE-ISSUE","SPARE-ISSUE",
U2292="Fiber CAmtel","TX ISSUE",
U2292="Fiber AOF","TX ISSUE",
U2292="Projet OCM (HUAWEI)","TRAVAUX-HUAWEI",
U2292="Projet OCM (NOKIA)","TRAVAUX -NOKIA",
U2292="ACCESS-ISSUE","ACCESS-ISSUE",
U2292="Projet OCM (ZTE, NOKIA, autres projets)","TRAVAUX OCM",
U2292="No root CAuse","No root cause",
U2292="ODU HS","TX ISSUE",
U2292="IP &amp; VLAN","TX ISSUE",
U2292="Warehouse HUAWEI","SPARE-ISSUE",
U2292="SPARE-HS","SPARE-ISSUE",
U2292="Power Telco","RAN ISSUE",U2292="no impacts","no impacts"
),"")</f>
        <v>POWER ISSUE</v>
      </c>
      <c r="U2292" s="68" t="s">
        <v>5324</v>
      </c>
      <c r="V2292" s="41" t="str" cm="1">
        <f t="array" ref="V2292">IFERROR(_xlfn.IFS(
U2292="MPR ISSUE","ACTIVE",
U2292="BSS Hardware Issue","ACTIVE",
U2292="Sites strategiques, MLL, Pylone, etc.","PASSIVE",
U2292="AKTIVCO DEFAUT GE &amp; POWER Cabinet","PASSIVE",
U2292="AKTIVCO Coupure ENEO &amp; Baisse de tension","PASSIVE",
U2292="Coupure ENEO &amp; Baisse de tension","PASSIVE",
U2292="Defaut GE &amp; POWER Cabinet","PASSIVE",
U2292="Sharing","PASSIVE",
U2292="Sites strategiques &amp; DataCenter","PASSIVE",
U2292="Exclu","Exclu",
U2292="SAT","ACTIVE",
U2292="SPARE-ISSUE","SPARE-ISSUE",
U2292="Fiber CAmtel","ACTIVE",
U2292="Fiber AOF","ACTIVE",
U2292="Projet OCM (HUAWEI)","PLANNED WORKS",
U2292="Projet OCM (NOKIA)","PLANNED WORKS",
U2292="ACCESS-ISSUE","ACCESS-ISSUE",
U2292="Projet OCM (ZTE, NOKIA, autres projets)","PLANNED WORKS",
U2292="No root CAuse","No root cause",
U2292="ODU HS","ACTIVE",
U2292="IP &amp; VLAN","ACTIVE",
U2292="Warehouse HUAWEI","SPARE-ISSUE",
U2292="SPARE-HS","SPARE-ISSUE",
U2292="Power Telco","ACTIVE", U2292="no impacts","no impacts"
),"")</f>
        <v>PASSIVE</v>
      </c>
      <c r="W2292" s="113"/>
      <c r="X2292" s="113"/>
      <c r="Y2292" s="113"/>
      <c r="Z2292" s="113"/>
      <c r="AA2292" s="113"/>
      <c r="AB2292" s="17" t="s">
        <v>6029</v>
      </c>
      <c r="AC2292" s="17" t="str">
        <f>_xlfn.XLOOKUP(B2292,'INCIDENT-04-27-2026'!E:E,'INCIDENT-04-27-2026'!F:F,"")</f>
        <v/>
      </c>
      <c r="AD2292" s="9"/>
      <c r="AE2292" s="7" t="s">
        <v>5465</v>
      </c>
      <c r="AF2292" s="6" t="str">
        <f>_xlfn.XLOOKUP(B2292,'[13]Input_27-04'!$B:$B,'[13]Input_27-04'!$M:$M,"")</f>
        <v/>
      </c>
      <c r="AG2292" s="7"/>
      <c r="AH2292" s="3"/>
      <c r="AI2292" s="18" t="str">
        <f>_xlfn.XLOOKUP(B2292,'[3]Cells Huawei 27042026 10h'!$B:$B,'[3]Cells Huawei 27042026 10h'!$T:$T,"")</f>
        <v/>
      </c>
      <c r="AJ2292" s="18" t="str">
        <f>_xlfn.XLOOKUP(B2292,'[3]Cells Huawei 27042026 15h'!$B:$B,'[3]Cells Huawei 27042026 15h'!$T:$T,"")</f>
        <v/>
      </c>
      <c r="AK2292" s="18" t="str">
        <f>_xlfn.XLOOKUP(B2292,'[4]cells down 27042026 11h28'!$B:$B,'[4]cells down 27042026 11h28'!$R:$R,"")</f>
        <v/>
      </c>
      <c r="AL2292" s="18" t="str">
        <f>_xlfn.XLOOKUP(B2292,'[4]cells down 27042026 18h01'!$B:$B,'[4]cells down 27042026 18h01'!$R:$R,"")</f>
        <v>(04/27/2026 cell zte):-27/04/2026 : Power issue || Mail sent to Camusat</v>
      </c>
      <c r="AM2292" s="18" t="str">
        <f>_xlfn.XLOOKUP(B2292,'[5]cell downs 27042026 11h'!$B:$B,'[5]cell downs 27042026 11h'!$R:$R,"")</f>
        <v/>
      </c>
      <c r="AN2292" s="18" t="str">
        <f>_xlfn.XLOOKUP(B2292,'[5]cell downs 27042026 17h40'!$B:$B,'[5]cell downs 27042026 17h40'!$R:$R,"")</f>
        <v/>
      </c>
      <c r="AO2292" s="18" t="str">
        <f>_xlfn.XLOOKUP(B2292,'[6]ALL SITES DOWN'!$D:$D,'[6]ALL SITES DOWN'!$J:$J,"")</f>
        <v/>
      </c>
      <c r="AP2292" s="18" t="str">
        <f>_xlfn.XLOOKUP(B2292,'[7]ALL SITES DOWN'!$D:$D,'[7]ALL SITES DOWN'!$J:$J,"")</f>
        <v/>
      </c>
      <c r="AQ2292" s="9" t="str">
        <f>_xlfn.XLOOKUP(B2292,[8]sheet1!$AC:$AC,[8]sheet1!$AF:$AF,"")</f>
        <v/>
      </c>
      <c r="AR2292" s="14"/>
      <c r="AS2292" s="14" t="s">
        <v>5465</v>
      </c>
      <c r="AT2292" s="14" t="str">
        <f>_xlfn.XLOOKUP(B2292,'[9]cell downs 18042026 17h'!$B:$B,'[9]cell downs 18042026 17h'!$B:$B,"")</f>
        <v/>
      </c>
      <c r="AU2292" s="14" t="str">
        <f>_xlfn.XLOOKUP(B2292,'[10]Cells Huawei 19042026 15h'!$B:$B,'[10]Cells Huawei 19042026 15h'!$B:$B,"")</f>
        <v/>
      </c>
      <c r="AV2292" s="9" t="str">
        <f>_xlfn.XLOOKUP(B2292,'[11]cells down 19042026 9H40'!$B:$B,'[11]cells down 19042026 9H40'!$B:$B,"")</f>
        <v/>
      </c>
    </row>
    <row r="2293" spans="1:48" hidden="1" x14ac:dyDescent="0.3">
      <c r="A2293" s="1" t="s">
        <v>4492</v>
      </c>
      <c r="B2293" s="8" t="s">
        <v>4493</v>
      </c>
      <c r="C2293" s="3" t="str">
        <f>_xlfn.XLOOKUP(B2293,'[1]daily break down'!$D:$D,'[1]daily break down'!$E:$E,"")</f>
        <v>CENTRE</v>
      </c>
      <c r="D2293" s="1" t="s">
        <v>11</v>
      </c>
      <c r="E2293" s="1" t="s">
        <v>237</v>
      </c>
      <c r="F2293" s="3" t="s">
        <v>37</v>
      </c>
      <c r="G2293" s="1" t="s">
        <v>4492</v>
      </c>
      <c r="H2293" s="29" t="str">
        <f>_xlfn.XLOOKUP(B2293,[2]CALCULATION!$B:$B,[2]CALCULATION!$H:$H,"")</f>
        <v>ZTE</v>
      </c>
      <c r="I2293" s="26">
        <v>0</v>
      </c>
      <c r="J2293" s="26">
        <v>0</v>
      </c>
      <c r="K2293" s="26">
        <v>0</v>
      </c>
      <c r="L2293" s="26">
        <v>0</v>
      </c>
      <c r="M2293" s="26">
        <v>0</v>
      </c>
      <c r="N2293" s="26">
        <v>0</v>
      </c>
      <c r="O2293" s="26">
        <v>0</v>
      </c>
      <c r="P2293" s="114" t="s">
        <v>6364</v>
      </c>
      <c r="Q2293" s="42" t="s">
        <v>5538</v>
      </c>
      <c r="R2293" s="42"/>
      <c r="S2293" s="41" t="str" cm="1">
        <f t="array" ref="S2293">IFERROR(_xlfn.IFS(
U2293="MPR ISSUE","PDH",
U2293="BSS Hardware Issue","BSS",
U2293="Sites strategiques, MLL, Pylone, etc.","ENVTECH",
U2293="AKTIVCO DEFAUT GE &amp; POWER Cabinet","AKTIVCO",
U2293="AKTIVCO Coupure ENEO &amp; Baisse de tension","AKTIVCO GRID ONLY",
U2293="Coupure ENEO &amp; Baisse de tension","IHS GRID ONLY",
U2293="Defaut GE &amp; POWER Cabinet","IHS",
U2293="Sharing","Partners",
U2293="Sites strategiques &amp; DataCenter","SST &amp; DC",
U2293="Exclu","Exclu",
U2293="SAT","SAT",
U2293="SPARE-ISSUE","SPARE-ISSUE",
U2293="Fiber CAmtel","TRANS_FO_CAMTEL",
U2293="Fiber AOF","Fiber AOF",
U2293="Projet OCM (HUAWEI)","TRAVAUX-HUAWEI",
U2293="Projet OCM (NOKIA)","TRAVAUX-NOKIA",
U2293="ACCESS-ISSUE","ACCESS-ISSUE",
U2293="Projet OCM (ZTE, NOKIA, autres projets)","TRAVAUX OCM",
U2293="No root CAuse","No root cause",
U2293="ODU HS","PDH",
U2293="IP &amp; VLAN","PDH",
U2293="Warehouse HUAWEI","SPARE-ISSUE",
U2293="SPARE-HS","SPARE-ISSUE",
U2293="Power Telco","BSS",U2293="no impacts","no impacts"
),"")</f>
        <v>No root cause</v>
      </c>
      <c r="T2293" s="41" t="str" cm="1">
        <f t="array" ref="T2293">IFERROR(_xlfn.IFS(
U2293="MPR ISSUE","TX ISSUE",
U2293="BSS Hardware Issue","RAN ISSUE",
U2293="Sites strategiques, MLL, Pylone, etc.","ENVTECH",
U2293="AKTIVCO DEFAUT GE &amp; POWER Cabinet","POWER ISSUE",
U2293="AKTIVCO Coupure ENEO &amp; Baisse de tension","POWER ISSUE",
U2293="Coupure ENEO &amp; Baisse de tension","POWER ISSUE",
U2293="Defaut GE &amp; POWER Cabinet","POWER ISSUE",
U2293="Sharing","POWER ISSUE",
U2293="Sites strategiques &amp; DataCenter","POWER ISSUE",
U2293="Exclu","Exclu",
U2293="SAT","TX ISSUE",
U2293="SPARE-ISSUE","SPARE-ISSUE",
U2293="Fiber CAmtel","TX ISSUE",
U2293="Fiber AOF","TX ISSUE",
U2293="Projet OCM (HUAWEI)","TRAVAUX-HUAWEI",
U2293="Projet OCM (NOKIA)","TRAVAUX -NOKIA",
U2293="ACCESS-ISSUE","ACCESS-ISSUE",
U2293="Projet OCM (ZTE, NOKIA, autres projets)","TRAVAUX OCM",
U2293="No root CAuse","No root cause",
U2293="ODU HS","TX ISSUE",
U2293="IP &amp; VLAN","TX ISSUE",
U2293="Warehouse HUAWEI","SPARE-ISSUE",
U2293="SPARE-HS","SPARE-ISSUE",
U2293="Power Telco","RAN ISSUE",U2293="no impacts","no impacts"
),"")</f>
        <v>No root cause</v>
      </c>
      <c r="U2293" s="68" t="s">
        <v>5691</v>
      </c>
      <c r="V2293" s="41" t="str" cm="1">
        <f t="array" ref="V2293">IFERROR(_xlfn.IFS(
U2293="MPR ISSUE","ACTIVE",
U2293="BSS Hardware Issue","ACTIVE",
U2293="Sites strategiques, MLL, Pylone, etc.","PASSIVE",
U2293="AKTIVCO DEFAUT GE &amp; POWER Cabinet","PASSIVE",
U2293="AKTIVCO Coupure ENEO &amp; Baisse de tension","PASSIVE",
U2293="Coupure ENEO &amp; Baisse de tension","PASSIVE",
U2293="Defaut GE &amp; POWER Cabinet","PASSIVE",
U2293="Sharing","PASSIVE",
U2293="Sites strategiques &amp; DataCenter","PASSIVE",
U2293="Exclu","Exclu",
U2293="SAT","ACTIVE",
U2293="SPARE-ISSUE","SPARE-ISSUE",
U2293="Fiber CAmtel","ACTIVE",
U2293="Fiber AOF","ACTIVE",
U2293="Projet OCM (HUAWEI)","PLANNED WORKS",
U2293="Projet OCM (NOKIA)","PLANNED WORKS",
U2293="ACCESS-ISSUE","ACCESS-ISSUE",
U2293="Projet OCM (ZTE, NOKIA, autres projets)","PLANNED WORKS",
U2293="No root CAuse","No root cause",
U2293="ODU HS","ACTIVE",
U2293="IP &amp; VLAN","ACTIVE",
U2293="Warehouse HUAWEI","SPARE-ISSUE",
U2293="SPARE-HS","SPARE-ISSUE",
U2293="Power Telco","ACTIVE", U2293="no impacts","no impacts"
),"")</f>
        <v>No root cause</v>
      </c>
      <c r="W2293" s="113"/>
      <c r="X2293" s="113"/>
      <c r="Y2293" s="113"/>
      <c r="Z2293" s="113"/>
      <c r="AA2293" s="113"/>
      <c r="AB2293" s="17" t="s">
        <v>5465</v>
      </c>
      <c r="AC2293" s="17" t="str">
        <f>_xlfn.XLOOKUP(B2293,'INCIDENT-04-27-2026'!E:E,'INCIDENT-04-27-2026'!F:F,"")</f>
        <v/>
      </c>
      <c r="AD2293" s="9"/>
      <c r="AE2293" s="7" t="s">
        <v>5465</v>
      </c>
      <c r="AF2293" s="6" t="str">
        <f>_xlfn.XLOOKUP(B2293,'[13]Input_27-04'!$B:$B,'[13]Input_27-04'!$M:$M,"")</f>
        <v/>
      </c>
      <c r="AG2293" s="7"/>
      <c r="AH2293" s="3"/>
      <c r="AI2293" s="18" t="str">
        <f>_xlfn.XLOOKUP(B2293,'[3]Cells Huawei 27042026 10h'!$B:$B,'[3]Cells Huawei 27042026 10h'!$T:$T,"")</f>
        <v/>
      </c>
      <c r="AJ2293" s="18" t="str">
        <f>_xlfn.XLOOKUP(B2293,'[3]Cells Huawei 27042026 15h'!$B:$B,'[3]Cells Huawei 27042026 15h'!$T:$T,"")</f>
        <v/>
      </c>
      <c r="AK2293" s="18" t="str">
        <f>_xlfn.XLOOKUP(B2293,'[4]cells down 27042026 11h28'!$B:$B,'[4]cells down 27042026 11h28'!$R:$R,"")</f>
        <v/>
      </c>
      <c r="AL2293" s="18" t="str">
        <f>_xlfn.XLOOKUP(B2293,'[4]cells down 27042026 18h01'!$B:$B,'[4]cells down 27042026 18h01'!$R:$R,"")</f>
        <v/>
      </c>
      <c r="AM2293" s="18" t="str">
        <f>_xlfn.XLOOKUP(B2293,'[5]cell downs 27042026 11h'!$B:$B,'[5]cell downs 27042026 11h'!$R:$R,"")</f>
        <v/>
      </c>
      <c r="AN2293" s="18" t="str">
        <f>_xlfn.XLOOKUP(B2293,'[5]cell downs 27042026 17h40'!$B:$B,'[5]cell downs 27042026 17h40'!$R:$R,"")</f>
        <v/>
      </c>
      <c r="AO2293" s="18" t="str">
        <f>_xlfn.XLOOKUP(B2293,'[6]ALL SITES DOWN'!$D:$D,'[6]ALL SITES DOWN'!$J:$J,"")</f>
        <v/>
      </c>
      <c r="AP2293" s="18" t="str">
        <f>_xlfn.XLOOKUP(B2293,'[7]ALL SITES DOWN'!$D:$D,'[7]ALL SITES DOWN'!$J:$J,"")</f>
        <v/>
      </c>
      <c r="AQ2293" s="9" t="str">
        <f>_xlfn.XLOOKUP(B2293,[8]sheet1!$AC:$AC,[8]sheet1!$AF:$AF,"")</f>
        <v/>
      </c>
      <c r="AR2293" s="14"/>
      <c r="AS2293" s="14" t="s">
        <v>5465</v>
      </c>
      <c r="AT2293" s="14" t="str">
        <f>_xlfn.XLOOKUP(B2293,'[9]cell downs 18042026 17h'!$B:$B,'[9]cell downs 18042026 17h'!$B:$B,"")</f>
        <v/>
      </c>
      <c r="AU2293" s="14" t="str">
        <f>_xlfn.XLOOKUP(B2293,'[10]Cells Huawei 19042026 15h'!$B:$B,'[10]Cells Huawei 19042026 15h'!$B:$B,"")</f>
        <v/>
      </c>
      <c r="AV2293" s="9" t="str">
        <f>_xlfn.XLOOKUP(B2293,'[11]cells down 19042026 9H40'!$B:$B,'[11]cells down 19042026 9H40'!$B:$B,"")</f>
        <v/>
      </c>
    </row>
    <row r="2294" spans="1:48" hidden="1" x14ac:dyDescent="0.3">
      <c r="A2294" s="1" t="s">
        <v>4496</v>
      </c>
      <c r="B2294" s="8" t="s">
        <v>4497</v>
      </c>
      <c r="C2294" s="3" t="str">
        <f>_xlfn.XLOOKUP(B2294,'[1]daily break down'!$D:$D,'[1]daily break down'!$E:$E,"")</f>
        <v>CENTRE</v>
      </c>
      <c r="D2294" s="1" t="s">
        <v>21</v>
      </c>
      <c r="E2294" s="1" t="e">
        <v>#N/A</v>
      </c>
      <c r="F2294" s="3" t="s">
        <v>37</v>
      </c>
      <c r="G2294" s="1" t="s">
        <v>4498</v>
      </c>
      <c r="H2294" s="28" t="str">
        <f>_xlfn.XLOOKUP(B2294,[2]CALCULATION!$B:$B,[2]CALCULATION!$H:$H,"")</f>
        <v>NOKIA</v>
      </c>
      <c r="I2294" s="26">
        <v>0</v>
      </c>
      <c r="J2294" s="26">
        <v>0</v>
      </c>
      <c r="K2294" s="26">
        <v>0</v>
      </c>
      <c r="L2294" s="26">
        <v>0</v>
      </c>
      <c r="M2294" s="26">
        <v>0</v>
      </c>
      <c r="N2294" s="26">
        <v>0</v>
      </c>
      <c r="O2294" s="26">
        <v>0</v>
      </c>
      <c r="P2294" s="114" t="s">
        <v>6364</v>
      </c>
      <c r="Q2294" s="42" t="s">
        <v>5538</v>
      </c>
      <c r="R2294" s="42"/>
      <c r="S2294" s="41" t="str" cm="1">
        <f t="array" ref="S2294">IFERROR(_xlfn.IFS(
U2294="MPR ISSUE","PDH",
U2294="BSS Hardware Issue","BSS",
U2294="Sites strategiques, MLL, Pylone, etc.","ENVTECH",
U2294="AKTIVCO DEFAUT GE &amp; POWER Cabinet","AKTIVCO",
U2294="AKTIVCO Coupure ENEO &amp; Baisse de tension","AKTIVCO GRID ONLY",
U2294="Coupure ENEO &amp; Baisse de tension","IHS GRID ONLY",
U2294="Defaut GE &amp; POWER Cabinet","IHS",
U2294="Sharing","Partners",
U2294="Sites strategiques &amp; DataCenter","SST &amp; DC",
U2294="Exclu","Exclu",
U2294="SAT","SAT",
U2294="SPARE-ISSUE","SPARE-ISSUE",
U2294="Fiber CAmtel","TRANS_FO_CAMTEL",
U2294="Fiber AOF","Fiber AOF",
U2294="Projet OCM (HUAWEI)","TRAVAUX-HUAWEI",
U2294="Projet OCM (NOKIA)","TRAVAUX-NOKIA",
U2294="ACCESS-ISSUE","ACCESS-ISSUE",
U2294="Projet OCM (ZTE, NOKIA, autres projets)","TRAVAUX OCM",
U2294="No root CAuse","No root cause",
U2294="ODU HS","PDH",
U2294="IP &amp; VLAN","PDH",
U2294="Warehouse HUAWEI","SPARE-ISSUE",
U2294="SPARE-HS","SPARE-ISSUE",
U2294="Power Telco","BSS",U2294="no impacts","no impacts"
),"")</f>
        <v>BSS</v>
      </c>
      <c r="T2294" s="41" t="str" cm="1">
        <f t="array" ref="T2294">IFERROR(_xlfn.IFS(
U2294="MPR ISSUE","TX ISSUE",
U2294="BSS Hardware Issue","RAN ISSUE",
U2294="Sites strategiques, MLL, Pylone, etc.","ENVTECH",
U2294="AKTIVCO DEFAUT GE &amp; POWER Cabinet","POWER ISSUE",
U2294="AKTIVCO Coupure ENEO &amp; Baisse de tension","POWER ISSUE",
U2294="Coupure ENEO &amp; Baisse de tension","POWER ISSUE",
U2294="Defaut GE &amp; POWER Cabinet","POWER ISSUE",
U2294="Sharing","POWER ISSUE",
U2294="Sites strategiques &amp; DataCenter","POWER ISSUE",
U2294="Exclu","Exclu",
U2294="SAT","TX ISSUE",
U2294="SPARE-ISSUE","SPARE-ISSUE",
U2294="Fiber CAmtel","TX ISSUE",
U2294="Fiber AOF","TX ISSUE",
U2294="Projet OCM (HUAWEI)","TRAVAUX-HUAWEI",
U2294="Projet OCM (NOKIA)","TRAVAUX -NOKIA",
U2294="ACCESS-ISSUE","ACCESS-ISSUE",
U2294="Projet OCM (ZTE, NOKIA, autres projets)","TRAVAUX OCM",
U2294="No root CAuse","No root cause",
U2294="ODU HS","TX ISSUE",
U2294="IP &amp; VLAN","TX ISSUE",
U2294="Warehouse HUAWEI","SPARE-ISSUE",
U2294="SPARE-HS","SPARE-ISSUE",
U2294="Power Telco","RAN ISSUE",U2294="no impacts","no impacts"
),"")</f>
        <v>RAN ISSUE</v>
      </c>
      <c r="U2294" s="68" t="s">
        <v>5319</v>
      </c>
      <c r="V2294" s="41" t="str" cm="1">
        <f t="array" ref="V2294">IFERROR(_xlfn.IFS(
U2294="MPR ISSUE","ACTIVE",
U2294="BSS Hardware Issue","ACTIVE",
U2294="Sites strategiques, MLL, Pylone, etc.","PASSIVE",
U2294="AKTIVCO DEFAUT GE &amp; POWER Cabinet","PASSIVE",
U2294="AKTIVCO Coupure ENEO &amp; Baisse de tension","PASSIVE",
U2294="Coupure ENEO &amp; Baisse de tension","PASSIVE",
U2294="Defaut GE &amp; POWER Cabinet","PASSIVE",
U2294="Sharing","PASSIVE",
U2294="Sites strategiques &amp; DataCenter","PASSIVE",
U2294="Exclu","Exclu",
U2294="SAT","ACTIVE",
U2294="SPARE-ISSUE","SPARE-ISSUE",
U2294="Fiber CAmtel","ACTIVE",
U2294="Fiber AOF","ACTIVE",
U2294="Projet OCM (HUAWEI)","PLANNED WORKS",
U2294="Projet OCM (NOKIA)","PLANNED WORKS",
U2294="ACCESS-ISSUE","ACCESS-ISSUE",
U2294="Projet OCM (ZTE, NOKIA, autres projets)","PLANNED WORKS",
U2294="No root CAuse","No root cause",
U2294="ODU HS","ACTIVE",
U2294="IP &amp; VLAN","ACTIVE",
U2294="Warehouse HUAWEI","SPARE-ISSUE",
U2294="SPARE-HS","SPARE-ISSUE",
U2294="Power Telco","ACTIVE", U2294="no impacts","no impacts"
),"")</f>
        <v>ACTIVE</v>
      </c>
      <c r="W2294" s="113"/>
      <c r="X2294" s="113"/>
      <c r="Y2294" s="113"/>
      <c r="Z2294" s="113"/>
      <c r="AA2294" s="113"/>
      <c r="AB2294" s="17" t="s">
        <v>6343</v>
      </c>
      <c r="AC2294" s="17" t="str">
        <f>_xlfn.XLOOKUP(B2294,'INCIDENT-04-27-2026'!E:E,'INCIDENT-04-27-2026'!F:F,"")</f>
        <v/>
      </c>
      <c r="AD2294" s="9"/>
      <c r="AE2294" s="7" t="s">
        <v>5465</v>
      </c>
      <c r="AF2294" s="6" t="str">
        <f>_xlfn.XLOOKUP(B2294,'[13]Input_27-04'!$B:$B,'[13]Input_27-04'!$M:$M,"")</f>
        <v/>
      </c>
      <c r="AG2294" s="7"/>
      <c r="AH2294" s="3"/>
      <c r="AI2294" s="18" t="str">
        <f>_xlfn.XLOOKUP(B2294,'[3]Cells Huawei 27042026 10h'!$B:$B,'[3]Cells Huawei 27042026 10h'!$T:$T,"")</f>
        <v/>
      </c>
      <c r="AJ2294" s="18" t="str">
        <f>_xlfn.XLOOKUP(B2294,'[3]Cells Huawei 27042026 15h'!$B:$B,'[3]Cells Huawei 27042026 15h'!$T:$T,"")</f>
        <v/>
      </c>
      <c r="AK2294" s="18" t="str">
        <f>_xlfn.XLOOKUP(B2294,'[4]cells down 27042026 11h28'!$B:$B,'[4]cells down 27042026 11h28'!$R:$R,"")</f>
        <v>(04/27/2026 cell zte):-27/04/2026 : Besoin d'analyse BO RAN</v>
      </c>
      <c r="AL2294" s="18" t="str">
        <f>_xlfn.XLOOKUP(B2294,'[4]cells down 27042026 18h01'!$B:$B,'[4]cells down 27042026 18h01'!$R:$R,"")</f>
        <v>(04/27/2026 cell zte):-27/04/2026 : Besoin d'analyse BO RAN || FME should check Antenna Fider status</v>
      </c>
      <c r="AM2294" s="18" t="str">
        <f>_xlfn.XLOOKUP(B2294,'[5]cell downs 27042026 11h'!$B:$B,'[5]cell downs 27042026 11h'!$R:$R,"")</f>
        <v/>
      </c>
      <c r="AN2294" s="18" t="str">
        <f>_xlfn.XLOOKUP(B2294,'[5]cell downs 27042026 17h40'!$B:$B,'[5]cell downs 27042026 17h40'!$R:$R,"")</f>
        <v/>
      </c>
      <c r="AO2294" s="18" t="str">
        <f>_xlfn.XLOOKUP(B2294,'[6]ALL SITES DOWN'!$D:$D,'[6]ALL SITES DOWN'!$J:$J,"")</f>
        <v/>
      </c>
      <c r="AP2294" s="18" t="str">
        <f>_xlfn.XLOOKUP(B2294,'[7]ALL SITES DOWN'!$D:$D,'[7]ALL SITES DOWN'!$J:$J,"")</f>
        <v/>
      </c>
      <c r="AQ2294" s="9" t="str">
        <f>_xlfn.XLOOKUP(B2294,[8]sheet1!$AC:$AC,[8]sheet1!$AF:$AF,"")</f>
        <v/>
      </c>
      <c r="AR2294" s="14"/>
      <c r="AS2294" s="14" t="s">
        <v>5465</v>
      </c>
      <c r="AT2294" s="14" t="str">
        <f>_xlfn.XLOOKUP(B2294,'[9]cell downs 18042026 17h'!$B:$B,'[9]cell downs 18042026 17h'!$B:$B,"")</f>
        <v/>
      </c>
      <c r="AU2294" s="14" t="str">
        <f>_xlfn.XLOOKUP(B2294,'[10]Cells Huawei 19042026 15h'!$B:$B,'[10]Cells Huawei 19042026 15h'!$B:$B,"")</f>
        <v/>
      </c>
      <c r="AV2294" s="9" t="str">
        <f>_xlfn.XLOOKUP(B2294,'[11]cells down 19042026 9H40'!$B:$B,'[11]cells down 19042026 9H40'!$B:$B,"")</f>
        <v/>
      </c>
    </row>
    <row r="2295" spans="1:48" hidden="1" x14ac:dyDescent="0.3">
      <c r="A2295" s="1" t="s">
        <v>4510</v>
      </c>
      <c r="B2295" s="8" t="s">
        <v>4511</v>
      </c>
      <c r="C2295" s="3" t="str">
        <f>_xlfn.XLOOKUP(B2295,'[1]daily break down'!$D:$D,'[1]daily break down'!$E:$E,"")</f>
        <v>LITTORAL</v>
      </c>
      <c r="D2295" s="1" t="s">
        <v>11</v>
      </c>
      <c r="E2295" s="1" t="s">
        <v>12</v>
      </c>
      <c r="F2295" s="3" t="s">
        <v>31</v>
      </c>
      <c r="G2295" s="1" t="s">
        <v>4510</v>
      </c>
      <c r="H2295" s="29" t="str">
        <f>_xlfn.XLOOKUP(B2295,[2]CALCULATION!$B:$B,[2]CALCULATION!$H:$H,"")</f>
        <v>ZTE</v>
      </c>
      <c r="I2295" s="26">
        <v>0</v>
      </c>
      <c r="J2295" s="26">
        <v>0</v>
      </c>
      <c r="K2295" s="26">
        <v>0</v>
      </c>
      <c r="L2295" s="26">
        <v>0</v>
      </c>
      <c r="M2295" s="26">
        <v>0</v>
      </c>
      <c r="N2295" s="26">
        <v>0</v>
      </c>
      <c r="O2295" s="26">
        <v>0</v>
      </c>
      <c r="P2295" s="114" t="s">
        <v>6364</v>
      </c>
      <c r="Q2295" s="42" t="s">
        <v>5538</v>
      </c>
      <c r="R2295" s="42"/>
      <c r="S2295" s="41" t="str" cm="1">
        <f t="array" ref="S2295">IFERROR(_xlfn.IFS(
U2295="MPR ISSUE","PDH",
U2295="BSS Hardware Issue","BSS",
U2295="Sites strategiques, MLL, Pylone, etc.","ENVTECH",
U2295="AKTIVCO DEFAUT GE &amp; POWER Cabinet","AKTIVCO",
U2295="AKTIVCO Coupure ENEO &amp; Baisse de tension","AKTIVCO GRID ONLY",
U2295="Coupure ENEO &amp; Baisse de tension","IHS GRID ONLY",
U2295="Defaut GE &amp; POWER Cabinet","IHS",
U2295="Sharing","Partners",
U2295="Sites strategiques &amp; DataCenter","SST &amp; DC",
U2295="Exclu","Exclu",
U2295="SAT","SAT",
U2295="SPARE-ISSUE","SPARE-ISSUE",
U2295="Fiber CAmtel","TRANS_FO_CAMTEL",
U2295="Fiber AOF","Fiber AOF",
U2295="Projet OCM (HUAWEI)","TRAVAUX-HUAWEI",
U2295="Projet OCM (NOKIA)","TRAVAUX-NOKIA",
U2295="ACCESS-ISSUE","ACCESS-ISSUE",
U2295="Projet OCM (ZTE, NOKIA, autres projets)","TRAVAUX OCM",
U2295="No root CAuse","No root cause",
U2295="ODU HS","PDH",
U2295="IP &amp; VLAN","PDH",
U2295="Warehouse HUAWEI","SPARE-ISSUE",
U2295="SPARE-HS","SPARE-ISSUE",
U2295="Power Telco","BSS",U2295="no impacts","no impacts"
),"")</f>
        <v>IHS</v>
      </c>
      <c r="T2295" s="41" t="str" cm="1">
        <f t="array" ref="T2295">IFERROR(_xlfn.IFS(
U2295="MPR ISSUE","TX ISSUE",
U2295="BSS Hardware Issue","RAN ISSUE",
U2295="Sites strategiques, MLL, Pylone, etc.","ENVTECH",
U2295="AKTIVCO DEFAUT GE &amp; POWER Cabinet","POWER ISSUE",
U2295="AKTIVCO Coupure ENEO &amp; Baisse de tension","POWER ISSUE",
U2295="Coupure ENEO &amp; Baisse de tension","POWER ISSUE",
U2295="Defaut GE &amp; POWER Cabinet","POWER ISSUE",
U2295="Sharing","POWER ISSUE",
U2295="Sites strategiques &amp; DataCenter","POWER ISSUE",
U2295="Exclu","Exclu",
U2295="SAT","TX ISSUE",
U2295="SPARE-ISSUE","SPARE-ISSUE",
U2295="Fiber CAmtel","TX ISSUE",
U2295="Fiber AOF","TX ISSUE",
U2295="Projet OCM (HUAWEI)","TRAVAUX-HUAWEI",
U2295="Projet OCM (NOKIA)","TRAVAUX -NOKIA",
U2295="ACCESS-ISSUE","ACCESS-ISSUE",
U2295="Projet OCM (ZTE, NOKIA, autres projets)","TRAVAUX OCM",
U2295="No root CAuse","No root cause",
U2295="ODU HS","TX ISSUE",
U2295="IP &amp; VLAN","TX ISSUE",
U2295="Warehouse HUAWEI","SPARE-ISSUE",
U2295="SPARE-HS","SPARE-ISSUE",
U2295="Power Telco","RAN ISSUE",U2295="no impacts","no impacts"
),"")</f>
        <v>POWER ISSUE</v>
      </c>
      <c r="U2295" s="68" t="s">
        <v>5329</v>
      </c>
      <c r="V2295" s="41" t="str" cm="1">
        <f t="array" ref="V2295">IFERROR(_xlfn.IFS(
U2295="MPR ISSUE","ACTIVE",
U2295="BSS Hardware Issue","ACTIVE",
U2295="Sites strategiques, MLL, Pylone, etc.","PASSIVE",
U2295="AKTIVCO DEFAUT GE &amp; POWER Cabinet","PASSIVE",
U2295="AKTIVCO Coupure ENEO &amp; Baisse de tension","PASSIVE",
U2295="Coupure ENEO &amp; Baisse de tension","PASSIVE",
U2295="Defaut GE &amp; POWER Cabinet","PASSIVE",
U2295="Sharing","PASSIVE",
U2295="Sites strategiques &amp; DataCenter","PASSIVE",
U2295="Exclu","Exclu",
U2295="SAT","ACTIVE",
U2295="SPARE-ISSUE","SPARE-ISSUE",
U2295="Fiber CAmtel","ACTIVE",
U2295="Fiber AOF","ACTIVE",
U2295="Projet OCM (HUAWEI)","PLANNED WORKS",
U2295="Projet OCM (NOKIA)","PLANNED WORKS",
U2295="ACCESS-ISSUE","ACCESS-ISSUE",
U2295="Projet OCM (ZTE, NOKIA, autres projets)","PLANNED WORKS",
U2295="No root CAuse","No root cause",
U2295="ODU HS","ACTIVE",
U2295="IP &amp; VLAN","ACTIVE",
U2295="Warehouse HUAWEI","SPARE-ISSUE",
U2295="SPARE-HS","SPARE-ISSUE",
U2295="Power Telco","ACTIVE", U2295="no impacts","no impacts"
),"")</f>
        <v>PASSIVE</v>
      </c>
      <c r="W2295" s="113"/>
      <c r="X2295" s="113"/>
      <c r="Y2295" s="113"/>
      <c r="Z2295" s="113"/>
      <c r="AA2295" s="113"/>
      <c r="AB2295" s="17" t="s">
        <v>6342</v>
      </c>
      <c r="AC2295" s="17" t="str">
        <f>_xlfn.XLOOKUP(B2295,'INCIDENT-04-27-2026'!E:E,'INCIDENT-04-27-2026'!F:F,"")</f>
        <v xml:space="preserve">(04/27/2026 incident ) :impacted by  LIT_138_Z_Sackbayeme(LIT-138) ,defaut , Disjoncteur dans la baie TX  || Action : remplacement </v>
      </c>
      <c r="AD2295" s="9" t="s">
        <v>6044</v>
      </c>
      <c r="AE2295" s="7" t="s">
        <v>5465</v>
      </c>
      <c r="AF2295" s="6" t="str">
        <f>_xlfn.XLOOKUP(B2295,'[13]Input_27-04'!$B:$B,'[13]Input_27-04'!$M:$M,"")</f>
        <v/>
      </c>
      <c r="AG2295" s="7"/>
      <c r="AH2295" s="3"/>
      <c r="AI2295" s="18" t="str">
        <f>_xlfn.XLOOKUP(B2295,'[3]Cells Huawei 27042026 10h'!$B:$B,'[3]Cells Huawei 27042026 10h'!$T:$T,"")</f>
        <v/>
      </c>
      <c r="AJ2295" s="18" t="str">
        <f>_xlfn.XLOOKUP(B2295,'[3]Cells Huawei 27042026 15h'!$B:$B,'[3]Cells Huawei 27042026 15h'!$T:$T,"")</f>
        <v/>
      </c>
      <c r="AK2295" s="18" t="str">
        <f>_xlfn.XLOOKUP(B2295,'[4]cells down 27042026 11h28'!$B:$B,'[4]cells down 27042026 11h28'!$R:$R,"")</f>
        <v/>
      </c>
      <c r="AL2295" s="18" t="str">
        <f>_xlfn.XLOOKUP(B2295,'[4]cells down 27042026 18h01'!$B:$B,'[4]cells down 27042026 18h01'!$R:$R,"")</f>
        <v/>
      </c>
      <c r="AM2295" s="18" t="str">
        <f>_xlfn.XLOOKUP(B2295,'[5]cell downs 27042026 11h'!$B:$B,'[5]cell downs 27042026 11h'!$R:$R,"")</f>
        <v/>
      </c>
      <c r="AN2295" s="18" t="str">
        <f>_xlfn.XLOOKUP(B2295,'[5]cell downs 27042026 17h40'!$B:$B,'[5]cell downs 27042026 17h40'!$R:$R,"")</f>
        <v/>
      </c>
      <c r="AO2295" s="18" t="str">
        <f>_xlfn.XLOOKUP(B2295,'[6]ALL SITES DOWN'!$D:$D,'[6]ALL SITES DOWN'!$J:$J,"")</f>
        <v/>
      </c>
      <c r="AP2295" s="18" t="str">
        <f>_xlfn.XLOOKUP(B2295,'[7]ALL SITES DOWN'!$D:$D,'[7]ALL SITES DOWN'!$J:$J,"")</f>
        <v>(04/27/2026 ocm ran 11h):-Impacted by LIT_138_Z_Sackbayeme(LIT-138)</v>
      </c>
      <c r="AQ2295" s="9" t="str">
        <f>_xlfn.XLOOKUP(B2295,[8]sheet1!$AC:$AC,[8]sheet1!$AF:$AF,"")</f>
        <v/>
      </c>
      <c r="AR2295" s="14"/>
      <c r="AS2295" s="14" t="s">
        <v>5465</v>
      </c>
      <c r="AT2295" s="14" t="str">
        <f>_xlfn.XLOOKUP(B2295,'[9]cell downs 18042026 17h'!$B:$B,'[9]cell downs 18042026 17h'!$B:$B,"")</f>
        <v/>
      </c>
      <c r="AU2295" s="14" t="str">
        <f>_xlfn.XLOOKUP(B2295,'[10]Cells Huawei 19042026 15h'!$B:$B,'[10]Cells Huawei 19042026 15h'!$B:$B,"")</f>
        <v/>
      </c>
      <c r="AV2295" s="9" t="str">
        <f>_xlfn.XLOOKUP(B2295,'[11]cells down 19042026 9H40'!$B:$B,'[11]cells down 19042026 9H40'!$B:$B,"")</f>
        <v/>
      </c>
    </row>
    <row r="2296" spans="1:48" hidden="1" x14ac:dyDescent="0.3">
      <c r="A2296" s="1" t="s">
        <v>4550</v>
      </c>
      <c r="B2296" s="8" t="s">
        <v>4551</v>
      </c>
      <c r="C2296" s="3" t="str">
        <f>_xlfn.XLOOKUP(B2296,'[1]daily break down'!$D:$D,'[1]daily break down'!$E:$E,"")</f>
        <v>CENTRE</v>
      </c>
      <c r="D2296" s="1" t="s">
        <v>21</v>
      </c>
      <c r="E2296" s="1" t="s">
        <v>36</v>
      </c>
      <c r="F2296" s="3" t="s">
        <v>226</v>
      </c>
      <c r="G2296" s="1" t="s">
        <v>4550</v>
      </c>
      <c r="H2296" s="28" t="str">
        <f>_xlfn.XLOOKUP(B2296,[2]CALCULATION!$B:$B,[2]CALCULATION!$H:$H,"")</f>
        <v>NOKIA</v>
      </c>
      <c r="I2296" s="26">
        <v>0</v>
      </c>
      <c r="J2296" s="26">
        <v>0</v>
      </c>
      <c r="K2296" s="26">
        <v>0</v>
      </c>
      <c r="L2296" s="26">
        <v>0</v>
      </c>
      <c r="M2296" s="26">
        <v>0</v>
      </c>
      <c r="N2296" s="26">
        <v>0</v>
      </c>
      <c r="O2296" s="26">
        <v>0</v>
      </c>
      <c r="P2296" s="114" t="s">
        <v>6364</v>
      </c>
      <c r="Q2296" s="42" t="s">
        <v>5538</v>
      </c>
      <c r="R2296" s="42"/>
      <c r="S2296" s="41" t="str" cm="1">
        <f t="array" ref="S2296">IFERROR(_xlfn.IFS(
U2296="MPR ISSUE","PDH",
U2296="BSS Hardware Issue","BSS",
U2296="Sites strategiques, MLL, Pylone, etc.","ENVTECH",
U2296="AKTIVCO DEFAUT GE &amp; POWER Cabinet","AKTIVCO",
U2296="AKTIVCO Coupure ENEO &amp; Baisse de tension","AKTIVCO GRID ONLY",
U2296="Coupure ENEO &amp; Baisse de tension","IHS GRID ONLY",
U2296="Defaut GE &amp; POWER Cabinet","IHS",
U2296="Sharing","Partners",
U2296="Sites strategiques &amp; DataCenter","SST &amp; DC",
U2296="Exclu","Exclu",
U2296="SAT","SAT",
U2296="SPARE-ISSUE","SPARE-ISSUE",
U2296="Fiber CAmtel","TRANS_FO_CAMTEL",
U2296="Fiber AOF","Fiber AOF",
U2296="Projet OCM (HUAWEI)","TRAVAUX-HUAWEI",
U2296="Projet OCM (NOKIA)","TRAVAUX-NOKIA",
U2296="ACCESS-ISSUE","ACCESS-ISSUE",
U2296="Projet OCM (ZTE, NOKIA, autres projets)","TRAVAUX OCM",
U2296="No root CAuse","No root cause",
U2296="ODU HS","PDH",
U2296="IP &amp; VLAN","PDH",
U2296="Warehouse HUAWEI","SPARE-ISSUE",
U2296="SPARE-HS","SPARE-ISSUE",
U2296="Power Telco","BSS",U2296="no impacts","no impacts"
),"")</f>
        <v>No root cause</v>
      </c>
      <c r="T2296" s="41" t="str" cm="1">
        <f t="array" ref="T2296">IFERROR(_xlfn.IFS(
U2296="MPR ISSUE","TX ISSUE",
U2296="BSS Hardware Issue","RAN ISSUE",
U2296="Sites strategiques, MLL, Pylone, etc.","ENVTECH",
U2296="AKTIVCO DEFAUT GE &amp; POWER Cabinet","POWER ISSUE",
U2296="AKTIVCO Coupure ENEO &amp; Baisse de tension","POWER ISSUE",
U2296="Coupure ENEO &amp; Baisse de tension","POWER ISSUE",
U2296="Defaut GE &amp; POWER Cabinet","POWER ISSUE",
U2296="Sharing","POWER ISSUE",
U2296="Sites strategiques &amp; DataCenter","POWER ISSUE",
U2296="Exclu","Exclu",
U2296="SAT","TX ISSUE",
U2296="SPARE-ISSUE","SPARE-ISSUE",
U2296="Fiber CAmtel","TX ISSUE",
U2296="Fiber AOF","TX ISSUE",
U2296="Projet OCM (HUAWEI)","TRAVAUX-HUAWEI",
U2296="Projet OCM (NOKIA)","TRAVAUX -NOKIA",
U2296="ACCESS-ISSUE","ACCESS-ISSUE",
U2296="Projet OCM (ZTE, NOKIA, autres projets)","TRAVAUX OCM",
U2296="No root CAuse","No root cause",
U2296="ODU HS","TX ISSUE",
U2296="IP &amp; VLAN","TX ISSUE",
U2296="Warehouse HUAWEI","SPARE-ISSUE",
U2296="SPARE-HS","SPARE-ISSUE",
U2296="Power Telco","RAN ISSUE",U2296="no impacts","no impacts"
),"")</f>
        <v>No root cause</v>
      </c>
      <c r="U2296" s="68" t="s">
        <v>5691</v>
      </c>
      <c r="V2296" s="41" t="str" cm="1">
        <f t="array" ref="V2296">IFERROR(_xlfn.IFS(
U2296="MPR ISSUE","ACTIVE",
U2296="BSS Hardware Issue","ACTIVE",
U2296="Sites strategiques, MLL, Pylone, etc.","PASSIVE",
U2296="AKTIVCO DEFAUT GE &amp; POWER Cabinet","PASSIVE",
U2296="AKTIVCO Coupure ENEO &amp; Baisse de tension","PASSIVE",
U2296="Coupure ENEO &amp; Baisse de tension","PASSIVE",
U2296="Defaut GE &amp; POWER Cabinet","PASSIVE",
U2296="Sharing","PASSIVE",
U2296="Sites strategiques &amp; DataCenter","PASSIVE",
U2296="Exclu","Exclu",
U2296="SAT","ACTIVE",
U2296="SPARE-ISSUE","SPARE-ISSUE",
U2296="Fiber CAmtel","ACTIVE",
U2296="Fiber AOF","ACTIVE",
U2296="Projet OCM (HUAWEI)","PLANNED WORKS",
U2296="Projet OCM (NOKIA)","PLANNED WORKS",
U2296="ACCESS-ISSUE","ACCESS-ISSUE",
U2296="Projet OCM (ZTE, NOKIA, autres projets)","PLANNED WORKS",
U2296="No root CAuse","No root cause",
U2296="ODU HS","ACTIVE",
U2296="IP &amp; VLAN","ACTIVE",
U2296="Warehouse HUAWEI","SPARE-ISSUE",
U2296="SPARE-HS","SPARE-ISSUE",
U2296="Power Telco","ACTIVE", U2296="no impacts","no impacts"
),"")</f>
        <v>No root cause</v>
      </c>
      <c r="W2296" s="113"/>
      <c r="X2296" s="113"/>
      <c r="Y2296" s="113"/>
      <c r="Z2296" s="113"/>
      <c r="AA2296" s="113"/>
      <c r="AB2296" s="17" t="s">
        <v>5465</v>
      </c>
      <c r="AC2296" s="17" t="str">
        <f>_xlfn.XLOOKUP(B2296,'INCIDENT-04-27-2026'!E:E,'INCIDENT-04-27-2026'!F:F,"")</f>
        <v/>
      </c>
      <c r="AD2296" s="9"/>
      <c r="AE2296" s="7" t="s">
        <v>5465</v>
      </c>
      <c r="AF2296" s="6" t="str">
        <f>_xlfn.XLOOKUP(B2296,'[13]Input_27-04'!$B:$B,'[13]Input_27-04'!$M:$M,"")</f>
        <v/>
      </c>
      <c r="AG2296" s="7"/>
      <c r="AH2296" s="3"/>
      <c r="AI2296" s="18" t="str">
        <f>_xlfn.XLOOKUP(B2296,'[3]Cells Huawei 27042026 10h'!$B:$B,'[3]Cells Huawei 27042026 10h'!$T:$T,"")</f>
        <v/>
      </c>
      <c r="AJ2296" s="18" t="str">
        <f>_xlfn.XLOOKUP(B2296,'[3]Cells Huawei 27042026 15h'!$B:$B,'[3]Cells Huawei 27042026 15h'!$T:$T,"")</f>
        <v/>
      </c>
      <c r="AK2296" s="18" t="str">
        <f>_xlfn.XLOOKUP(B2296,'[4]cells down 27042026 11h28'!$B:$B,'[4]cells down 27042026 11h28'!$R:$R,"")</f>
        <v/>
      </c>
      <c r="AL2296" s="18" t="str">
        <f>_xlfn.XLOOKUP(B2296,'[4]cells down 27042026 18h01'!$B:$B,'[4]cells down 27042026 18h01'!$R:$R,"")</f>
        <v/>
      </c>
      <c r="AM2296" s="18" t="str">
        <f>_xlfn.XLOOKUP(B2296,'[5]cell downs 27042026 11h'!$B:$B,'[5]cell downs 27042026 11h'!$R:$R,"")</f>
        <v/>
      </c>
      <c r="AN2296" s="18" t="str">
        <f>_xlfn.XLOOKUP(B2296,'[5]cell downs 27042026 17h40'!$B:$B,'[5]cell downs 27042026 17h40'!$R:$R,"")</f>
        <v/>
      </c>
      <c r="AO2296" s="18" t="str">
        <f>_xlfn.XLOOKUP(B2296,'[6]ALL SITES DOWN'!$D:$D,'[6]ALL SITES DOWN'!$J:$J,"")</f>
        <v/>
      </c>
      <c r="AP2296" s="18" t="str">
        <f>_xlfn.XLOOKUP(B2296,'[7]ALL SITES DOWN'!$D:$D,'[7]ALL SITES DOWN'!$J:$J,"")</f>
        <v/>
      </c>
      <c r="AQ2296" s="9" t="str">
        <f>_xlfn.XLOOKUP(B2296,[8]sheet1!$AC:$AC,[8]sheet1!$AF:$AF,"")</f>
        <v/>
      </c>
      <c r="AR2296" s="14"/>
      <c r="AS2296" s="14" t="s">
        <v>5465</v>
      </c>
      <c r="AT2296" s="14" t="str">
        <f>_xlfn.XLOOKUP(B2296,'[9]cell downs 18042026 17h'!$B:$B,'[9]cell downs 18042026 17h'!$B:$B,"")</f>
        <v/>
      </c>
      <c r="AU2296" s="14" t="str">
        <f>_xlfn.XLOOKUP(B2296,'[10]Cells Huawei 19042026 15h'!$B:$B,'[10]Cells Huawei 19042026 15h'!$B:$B,"")</f>
        <v/>
      </c>
      <c r="AV2296" s="9" t="str">
        <f>_xlfn.XLOOKUP(B2296,'[11]cells down 19042026 9H40'!$B:$B,'[11]cells down 19042026 9H40'!$B:$B,"")</f>
        <v/>
      </c>
    </row>
    <row r="2297" spans="1:48" hidden="1" x14ac:dyDescent="0.3">
      <c r="A2297" s="1" t="s">
        <v>4552</v>
      </c>
      <c r="B2297" s="8" t="s">
        <v>4553</v>
      </c>
      <c r="C2297" s="3" t="str">
        <f>_xlfn.XLOOKUP(B2297,'[1]daily break down'!$D:$D,'[1]daily break down'!$E:$E,"")</f>
        <v>CENTRE</v>
      </c>
      <c r="D2297" s="1" t="s">
        <v>11</v>
      </c>
      <c r="E2297" s="1" t="s">
        <v>1130</v>
      </c>
      <c r="F2297" s="3" t="s">
        <v>226</v>
      </c>
      <c r="G2297" s="1" t="s">
        <v>4552</v>
      </c>
      <c r="H2297" s="29" t="str">
        <f>_xlfn.XLOOKUP(B2297,[2]CALCULATION!$B:$B,[2]CALCULATION!$H:$H,"")</f>
        <v>ZTE</v>
      </c>
      <c r="I2297" s="26">
        <v>0</v>
      </c>
      <c r="J2297" s="26">
        <v>0</v>
      </c>
      <c r="K2297" s="26">
        <v>0</v>
      </c>
      <c r="L2297" s="26">
        <v>0</v>
      </c>
      <c r="M2297" s="26">
        <v>0</v>
      </c>
      <c r="N2297" s="26">
        <v>0</v>
      </c>
      <c r="O2297" s="26">
        <v>0</v>
      </c>
      <c r="P2297" s="114" t="s">
        <v>6364</v>
      </c>
      <c r="Q2297" s="42" t="s">
        <v>5538</v>
      </c>
      <c r="R2297" s="42"/>
      <c r="S2297" s="41" t="str" cm="1">
        <f t="array" ref="S2297">IFERROR(_xlfn.IFS(
U2297="MPR ISSUE","PDH",
U2297="BSS Hardware Issue","BSS",
U2297="Sites strategiques, MLL, Pylone, etc.","ENVTECH",
U2297="AKTIVCO DEFAUT GE &amp; POWER Cabinet","AKTIVCO",
U2297="AKTIVCO Coupure ENEO &amp; Baisse de tension","AKTIVCO GRID ONLY",
U2297="Coupure ENEO &amp; Baisse de tension","IHS GRID ONLY",
U2297="Defaut GE &amp; POWER Cabinet","IHS",
U2297="Sharing","Partners",
U2297="Sites strategiques &amp; DataCenter","SST &amp; DC",
U2297="Exclu","Exclu",
U2297="SAT","SAT",
U2297="SPARE-ISSUE","SPARE-ISSUE",
U2297="Fiber CAmtel","TRANS_FO_CAMTEL",
U2297="Fiber AOF","Fiber AOF",
U2297="Projet OCM (HUAWEI)","TRAVAUX-HUAWEI",
U2297="Projet OCM (NOKIA)","TRAVAUX-NOKIA",
U2297="ACCESS-ISSUE","ACCESS-ISSUE",
U2297="Projet OCM (ZTE, NOKIA, autres projets)","TRAVAUX OCM",
U2297="No root CAuse","No root cause",
U2297="ODU HS","PDH",
U2297="IP &amp; VLAN","PDH",
U2297="Warehouse HUAWEI","SPARE-ISSUE",
U2297="SPARE-HS","SPARE-ISSUE",
U2297="Power Telco","BSS",U2297="no impacts","no impacts"
),"")</f>
        <v>No root cause</v>
      </c>
      <c r="T2297" s="41" t="str" cm="1">
        <f t="array" ref="T2297">IFERROR(_xlfn.IFS(
U2297="MPR ISSUE","TX ISSUE",
U2297="BSS Hardware Issue","RAN ISSUE",
U2297="Sites strategiques, MLL, Pylone, etc.","ENVTECH",
U2297="AKTIVCO DEFAUT GE &amp; POWER Cabinet","POWER ISSUE",
U2297="AKTIVCO Coupure ENEO &amp; Baisse de tension","POWER ISSUE",
U2297="Coupure ENEO &amp; Baisse de tension","POWER ISSUE",
U2297="Defaut GE &amp; POWER Cabinet","POWER ISSUE",
U2297="Sharing","POWER ISSUE",
U2297="Sites strategiques &amp; DataCenter","POWER ISSUE",
U2297="Exclu","Exclu",
U2297="SAT","TX ISSUE",
U2297="SPARE-ISSUE","SPARE-ISSUE",
U2297="Fiber CAmtel","TX ISSUE",
U2297="Fiber AOF","TX ISSUE",
U2297="Projet OCM (HUAWEI)","TRAVAUX-HUAWEI",
U2297="Projet OCM (NOKIA)","TRAVAUX -NOKIA",
U2297="ACCESS-ISSUE","ACCESS-ISSUE",
U2297="Projet OCM (ZTE, NOKIA, autres projets)","TRAVAUX OCM",
U2297="No root CAuse","No root cause",
U2297="ODU HS","TX ISSUE",
U2297="IP &amp; VLAN","TX ISSUE",
U2297="Warehouse HUAWEI","SPARE-ISSUE",
U2297="SPARE-HS","SPARE-ISSUE",
U2297="Power Telco","RAN ISSUE",U2297="no impacts","no impacts"
),"")</f>
        <v>No root cause</v>
      </c>
      <c r="U2297" s="68" t="s">
        <v>5691</v>
      </c>
      <c r="V2297" s="41" t="str" cm="1">
        <f t="array" ref="V2297">IFERROR(_xlfn.IFS(
U2297="MPR ISSUE","ACTIVE",
U2297="BSS Hardware Issue","ACTIVE",
U2297="Sites strategiques, MLL, Pylone, etc.","PASSIVE",
U2297="AKTIVCO DEFAUT GE &amp; POWER Cabinet","PASSIVE",
U2297="AKTIVCO Coupure ENEO &amp; Baisse de tension","PASSIVE",
U2297="Coupure ENEO &amp; Baisse de tension","PASSIVE",
U2297="Defaut GE &amp; POWER Cabinet","PASSIVE",
U2297="Sharing","PASSIVE",
U2297="Sites strategiques &amp; DataCenter","PASSIVE",
U2297="Exclu","Exclu",
U2297="SAT","ACTIVE",
U2297="SPARE-ISSUE","SPARE-ISSUE",
U2297="Fiber CAmtel","ACTIVE",
U2297="Fiber AOF","ACTIVE",
U2297="Projet OCM (HUAWEI)","PLANNED WORKS",
U2297="Projet OCM (NOKIA)","PLANNED WORKS",
U2297="ACCESS-ISSUE","ACCESS-ISSUE",
U2297="Projet OCM (ZTE, NOKIA, autres projets)","PLANNED WORKS",
U2297="No root CAuse","No root cause",
U2297="ODU HS","ACTIVE",
U2297="IP &amp; VLAN","ACTIVE",
U2297="Warehouse HUAWEI","SPARE-ISSUE",
U2297="SPARE-HS","SPARE-ISSUE",
U2297="Power Telco","ACTIVE", U2297="no impacts","no impacts"
),"")</f>
        <v>No root cause</v>
      </c>
      <c r="W2297" s="113"/>
      <c r="X2297" s="113"/>
      <c r="Y2297" s="113"/>
      <c r="Z2297" s="113"/>
      <c r="AA2297" s="113"/>
      <c r="AB2297" s="17" t="s">
        <v>5465</v>
      </c>
      <c r="AC2297" s="17" t="str">
        <f>_xlfn.XLOOKUP(B2297,'INCIDENT-04-27-2026'!E:E,'INCIDENT-04-27-2026'!F:F,"")</f>
        <v/>
      </c>
      <c r="AD2297" s="9"/>
      <c r="AE2297" s="7" t="s">
        <v>5465</v>
      </c>
      <c r="AF2297" s="6" t="str">
        <f>_xlfn.XLOOKUP(B2297,'[13]Input_27-04'!$B:$B,'[13]Input_27-04'!$M:$M,"")</f>
        <v/>
      </c>
      <c r="AG2297" s="7"/>
      <c r="AH2297" s="3"/>
      <c r="AI2297" s="18" t="str">
        <f>_xlfn.XLOOKUP(B2297,'[3]Cells Huawei 27042026 10h'!$B:$B,'[3]Cells Huawei 27042026 10h'!$T:$T,"")</f>
        <v/>
      </c>
      <c r="AJ2297" s="18" t="str">
        <f>_xlfn.XLOOKUP(B2297,'[3]Cells Huawei 27042026 15h'!$B:$B,'[3]Cells Huawei 27042026 15h'!$T:$T,"")</f>
        <v/>
      </c>
      <c r="AK2297" s="18" t="str">
        <f>_xlfn.XLOOKUP(B2297,'[4]cells down 27042026 11h28'!$B:$B,'[4]cells down 27042026 11h28'!$R:$R,"")</f>
        <v/>
      </c>
      <c r="AL2297" s="18" t="str">
        <f>_xlfn.XLOOKUP(B2297,'[4]cells down 27042026 18h01'!$B:$B,'[4]cells down 27042026 18h01'!$R:$R,"")</f>
        <v/>
      </c>
      <c r="AM2297" s="18" t="str">
        <f>_xlfn.XLOOKUP(B2297,'[5]cell downs 27042026 11h'!$B:$B,'[5]cell downs 27042026 11h'!$R:$R,"")</f>
        <v/>
      </c>
      <c r="AN2297" s="18" t="str">
        <f>_xlfn.XLOOKUP(B2297,'[5]cell downs 27042026 17h40'!$B:$B,'[5]cell downs 27042026 17h40'!$R:$R,"")</f>
        <v/>
      </c>
      <c r="AO2297" s="18" t="str">
        <f>_xlfn.XLOOKUP(B2297,'[6]ALL SITES DOWN'!$D:$D,'[6]ALL SITES DOWN'!$J:$J,"")</f>
        <v/>
      </c>
      <c r="AP2297" s="18" t="str">
        <f>_xlfn.XLOOKUP(B2297,'[7]ALL SITES DOWN'!$D:$D,'[7]ALL SITES DOWN'!$J:$J,"")</f>
        <v/>
      </c>
      <c r="AQ2297" s="9" t="str">
        <f>_xlfn.XLOOKUP(B2297,[8]sheet1!$AC:$AC,[8]sheet1!$AF:$AF,"")</f>
        <v/>
      </c>
      <c r="AR2297" s="14"/>
      <c r="AS2297" s="14" t="s">
        <v>5465</v>
      </c>
      <c r="AT2297" s="14" t="str">
        <f>_xlfn.XLOOKUP(B2297,'[9]cell downs 18042026 17h'!$B:$B,'[9]cell downs 18042026 17h'!$B:$B,"")</f>
        <v/>
      </c>
      <c r="AU2297" s="14" t="str">
        <f>_xlfn.XLOOKUP(B2297,'[10]Cells Huawei 19042026 15h'!$B:$B,'[10]Cells Huawei 19042026 15h'!$B:$B,"")</f>
        <v/>
      </c>
      <c r="AV2297" s="9" t="str">
        <f>_xlfn.XLOOKUP(B2297,'[11]cells down 19042026 9H40'!$B:$B,'[11]cells down 19042026 9H40'!$B:$B,"")</f>
        <v/>
      </c>
    </row>
    <row r="2298" spans="1:48" hidden="1" x14ac:dyDescent="0.3">
      <c r="A2298" s="1" t="s">
        <v>4659</v>
      </c>
      <c r="B2298" s="8" t="s">
        <v>4660</v>
      </c>
      <c r="C2298" s="3" t="str">
        <f>_xlfn.XLOOKUP(B2298,'[1]daily break down'!$D:$D,'[1]daily break down'!$E:$E,"")</f>
        <v>CENTRE</v>
      </c>
      <c r="D2298" s="1" t="s">
        <v>11</v>
      </c>
      <c r="E2298" s="1" t="s">
        <v>12</v>
      </c>
      <c r="F2298" s="3" t="s">
        <v>37</v>
      </c>
      <c r="G2298" s="1" t="s">
        <v>4659</v>
      </c>
      <c r="H2298" s="29" t="str">
        <f>_xlfn.XLOOKUP(B2298,[2]CALCULATION!$B:$B,[2]CALCULATION!$H:$H,"")</f>
        <v>ZTE</v>
      </c>
      <c r="I2298" s="26">
        <v>0</v>
      </c>
      <c r="J2298" s="26">
        <v>0</v>
      </c>
      <c r="K2298" s="26">
        <v>0</v>
      </c>
      <c r="L2298" s="26">
        <v>0</v>
      </c>
      <c r="M2298" s="26">
        <v>0</v>
      </c>
      <c r="N2298" s="26">
        <v>0</v>
      </c>
      <c r="O2298" s="26">
        <v>0</v>
      </c>
      <c r="P2298" s="114" t="s">
        <v>6364</v>
      </c>
      <c r="Q2298" s="42" t="s">
        <v>5538</v>
      </c>
      <c r="R2298" s="42"/>
      <c r="S2298" s="41" t="str" cm="1">
        <f t="array" ref="S2298">IFERROR(_xlfn.IFS(
U2298="MPR ISSUE","PDH",
U2298="BSS Hardware Issue","BSS",
U2298="Sites strategiques, MLL, Pylone, etc.","ENVTECH",
U2298="AKTIVCO DEFAUT GE &amp; POWER Cabinet","AKTIVCO",
U2298="AKTIVCO Coupure ENEO &amp; Baisse de tension","AKTIVCO GRID ONLY",
U2298="Coupure ENEO &amp; Baisse de tension","IHS GRID ONLY",
U2298="Defaut GE &amp; POWER Cabinet","IHS",
U2298="Sharing","Partners",
U2298="Sites strategiques &amp; DataCenter","SST &amp; DC",
U2298="Exclu","Exclu",
U2298="SAT","SAT",
U2298="SPARE-ISSUE","SPARE-ISSUE",
U2298="Fiber CAmtel","TRANS_FO_CAMTEL",
U2298="Fiber AOF","Fiber AOF",
U2298="Projet OCM (HUAWEI)","TRAVAUX-HUAWEI",
U2298="Projet OCM (NOKIA)","TRAVAUX-NOKIA",
U2298="ACCESS-ISSUE","ACCESS-ISSUE",
U2298="Projet OCM (ZTE, NOKIA, autres projets)","TRAVAUX OCM",
U2298="No root CAuse","No root cause",
U2298="ODU HS","PDH",
U2298="IP &amp; VLAN","PDH",
U2298="Warehouse HUAWEI","SPARE-ISSUE",
U2298="SPARE-HS","SPARE-ISSUE",
U2298="Power Telco","BSS",U2298="no impacts","no impacts"
),"")</f>
        <v>No root cause</v>
      </c>
      <c r="T2298" s="41" t="str" cm="1">
        <f t="array" ref="T2298">IFERROR(_xlfn.IFS(
U2298="MPR ISSUE","TX ISSUE",
U2298="BSS Hardware Issue","RAN ISSUE",
U2298="Sites strategiques, MLL, Pylone, etc.","ENVTECH",
U2298="AKTIVCO DEFAUT GE &amp; POWER Cabinet","POWER ISSUE",
U2298="AKTIVCO Coupure ENEO &amp; Baisse de tension","POWER ISSUE",
U2298="Coupure ENEO &amp; Baisse de tension","POWER ISSUE",
U2298="Defaut GE &amp; POWER Cabinet","POWER ISSUE",
U2298="Sharing","POWER ISSUE",
U2298="Sites strategiques &amp; DataCenter","POWER ISSUE",
U2298="Exclu","Exclu",
U2298="SAT","TX ISSUE",
U2298="SPARE-ISSUE","SPARE-ISSUE",
U2298="Fiber CAmtel","TX ISSUE",
U2298="Fiber AOF","TX ISSUE",
U2298="Projet OCM (HUAWEI)","TRAVAUX-HUAWEI",
U2298="Projet OCM (NOKIA)","TRAVAUX -NOKIA",
U2298="ACCESS-ISSUE","ACCESS-ISSUE",
U2298="Projet OCM (ZTE, NOKIA, autres projets)","TRAVAUX OCM",
U2298="No root CAuse","No root cause",
U2298="ODU HS","TX ISSUE",
U2298="IP &amp; VLAN","TX ISSUE",
U2298="Warehouse HUAWEI","SPARE-ISSUE",
U2298="SPARE-HS","SPARE-ISSUE",
U2298="Power Telco","RAN ISSUE",U2298="no impacts","no impacts"
),"")</f>
        <v>No root cause</v>
      </c>
      <c r="U2298" s="68" t="s">
        <v>5691</v>
      </c>
      <c r="V2298" s="41" t="str" cm="1">
        <f t="array" ref="V2298">IFERROR(_xlfn.IFS(
U2298="MPR ISSUE","ACTIVE",
U2298="BSS Hardware Issue","ACTIVE",
U2298="Sites strategiques, MLL, Pylone, etc.","PASSIVE",
U2298="AKTIVCO DEFAUT GE &amp; POWER Cabinet","PASSIVE",
U2298="AKTIVCO Coupure ENEO &amp; Baisse de tension","PASSIVE",
U2298="Coupure ENEO &amp; Baisse de tension","PASSIVE",
U2298="Defaut GE &amp; POWER Cabinet","PASSIVE",
U2298="Sharing","PASSIVE",
U2298="Sites strategiques &amp; DataCenter","PASSIVE",
U2298="Exclu","Exclu",
U2298="SAT","ACTIVE",
U2298="SPARE-ISSUE","SPARE-ISSUE",
U2298="Fiber CAmtel","ACTIVE",
U2298="Fiber AOF","ACTIVE",
U2298="Projet OCM (HUAWEI)","PLANNED WORKS",
U2298="Projet OCM (NOKIA)","PLANNED WORKS",
U2298="ACCESS-ISSUE","ACCESS-ISSUE",
U2298="Projet OCM (ZTE, NOKIA, autres projets)","PLANNED WORKS",
U2298="No root CAuse","No root cause",
U2298="ODU HS","ACTIVE",
U2298="IP &amp; VLAN","ACTIVE",
U2298="Warehouse HUAWEI","SPARE-ISSUE",
U2298="SPARE-HS","SPARE-ISSUE",
U2298="Power Telco","ACTIVE", U2298="no impacts","no impacts"
),"")</f>
        <v>No root cause</v>
      </c>
      <c r="W2298" s="113"/>
      <c r="X2298" s="113"/>
      <c r="Y2298" s="113"/>
      <c r="Z2298" s="113"/>
      <c r="AA2298" s="113"/>
      <c r="AB2298" s="17" t="s">
        <v>5465</v>
      </c>
      <c r="AC2298" s="17" t="str">
        <f>_xlfn.XLOOKUP(B2298,'INCIDENT-04-27-2026'!E:E,'INCIDENT-04-27-2026'!F:F,"")</f>
        <v/>
      </c>
      <c r="AD2298" s="9"/>
      <c r="AE2298" s="7" t="s">
        <v>5465</v>
      </c>
      <c r="AF2298" s="6" t="str">
        <f>_xlfn.XLOOKUP(B2298,'[13]Input_27-04'!$B:$B,'[13]Input_27-04'!$M:$M,"")</f>
        <v/>
      </c>
      <c r="AG2298" s="7"/>
      <c r="AH2298" s="3"/>
      <c r="AI2298" s="18" t="str">
        <f>_xlfn.XLOOKUP(B2298,'[3]Cells Huawei 27042026 10h'!$B:$B,'[3]Cells Huawei 27042026 10h'!$T:$T,"")</f>
        <v/>
      </c>
      <c r="AJ2298" s="18" t="str">
        <f>_xlfn.XLOOKUP(B2298,'[3]Cells Huawei 27042026 15h'!$B:$B,'[3]Cells Huawei 27042026 15h'!$T:$T,"")</f>
        <v/>
      </c>
      <c r="AK2298" s="18" t="str">
        <f>_xlfn.XLOOKUP(B2298,'[4]cells down 27042026 11h28'!$B:$B,'[4]cells down 27042026 11h28'!$R:$R,"")</f>
        <v/>
      </c>
      <c r="AL2298" s="18" t="str">
        <f>_xlfn.XLOOKUP(B2298,'[4]cells down 27042026 18h01'!$B:$B,'[4]cells down 27042026 18h01'!$R:$R,"")</f>
        <v/>
      </c>
      <c r="AM2298" s="18" t="str">
        <f>_xlfn.XLOOKUP(B2298,'[5]cell downs 27042026 11h'!$B:$B,'[5]cell downs 27042026 11h'!$R:$R,"")</f>
        <v/>
      </c>
      <c r="AN2298" s="18" t="str">
        <f>_xlfn.XLOOKUP(B2298,'[5]cell downs 27042026 17h40'!$B:$B,'[5]cell downs 27042026 17h40'!$R:$R,"")</f>
        <v/>
      </c>
      <c r="AO2298" s="18" t="str">
        <f>_xlfn.XLOOKUP(B2298,'[6]ALL SITES DOWN'!$D:$D,'[6]ALL SITES DOWN'!$J:$J,"")</f>
        <v/>
      </c>
      <c r="AP2298" s="18" t="str">
        <f>_xlfn.XLOOKUP(B2298,'[7]ALL SITES DOWN'!$D:$D,'[7]ALL SITES DOWN'!$J:$J,"")</f>
        <v/>
      </c>
      <c r="AQ2298" s="9" t="str">
        <f>_xlfn.XLOOKUP(B2298,[8]sheet1!$AC:$AC,[8]sheet1!$AF:$AF,"")</f>
        <v/>
      </c>
      <c r="AR2298" s="14"/>
      <c r="AS2298" s="14" t="s">
        <v>5465</v>
      </c>
      <c r="AT2298" s="14" t="str">
        <f>_xlfn.XLOOKUP(B2298,'[9]cell downs 18042026 17h'!$B:$B,'[9]cell downs 18042026 17h'!$B:$B,"")</f>
        <v/>
      </c>
      <c r="AU2298" s="14" t="str">
        <f>_xlfn.XLOOKUP(B2298,'[10]Cells Huawei 19042026 15h'!$B:$B,'[10]Cells Huawei 19042026 15h'!$B:$B,"")</f>
        <v/>
      </c>
      <c r="AV2298" s="9" t="str">
        <f>_xlfn.XLOOKUP(B2298,'[11]cells down 19042026 9H40'!$B:$B,'[11]cells down 19042026 9H40'!$B:$B,"")</f>
        <v/>
      </c>
    </row>
    <row r="2299" spans="1:48" hidden="1" x14ac:dyDescent="0.3">
      <c r="A2299" s="1" t="s">
        <v>4574</v>
      </c>
      <c r="B2299" s="8" t="s">
        <v>4575</v>
      </c>
      <c r="C2299" s="3" t="str">
        <f>_xlfn.XLOOKUP(B2299,'[1]daily break down'!$D:$D,'[1]daily break down'!$E:$E,"")</f>
        <v>CENTRE</v>
      </c>
      <c r="D2299" s="1" t="s">
        <v>11</v>
      </c>
      <c r="E2299" s="1" t="s">
        <v>12</v>
      </c>
      <c r="F2299" s="3" t="s">
        <v>37</v>
      </c>
      <c r="G2299" s="1" t="s">
        <v>4574</v>
      </c>
      <c r="H2299" s="29" t="str">
        <f>_xlfn.XLOOKUP(B2299,[2]CALCULATION!$B:$B,[2]CALCULATION!$H:$H,"")</f>
        <v>ZTE</v>
      </c>
      <c r="I2299" s="26">
        <v>0</v>
      </c>
      <c r="J2299" s="26">
        <v>0</v>
      </c>
      <c r="K2299" s="26">
        <v>0</v>
      </c>
      <c r="L2299" s="26">
        <v>0</v>
      </c>
      <c r="M2299" s="26">
        <v>0</v>
      </c>
      <c r="N2299" s="26">
        <v>0</v>
      </c>
      <c r="O2299" s="26">
        <v>0</v>
      </c>
      <c r="P2299" s="114" t="s">
        <v>6364</v>
      </c>
      <c r="Q2299" s="42" t="s">
        <v>5538</v>
      </c>
      <c r="R2299" s="42"/>
      <c r="S2299" s="41" t="str" cm="1">
        <f t="array" ref="S2299">IFERROR(_xlfn.IFS(
U2299="MPR ISSUE","PDH",
U2299="BSS Hardware Issue","BSS",
U2299="Sites strategiques, MLL, Pylone, etc.","ENVTECH",
U2299="AKTIVCO DEFAUT GE &amp; POWER Cabinet","AKTIVCO",
U2299="AKTIVCO Coupure ENEO &amp; Baisse de tension","AKTIVCO GRID ONLY",
U2299="Coupure ENEO &amp; Baisse de tension","IHS GRID ONLY",
U2299="Defaut GE &amp; POWER Cabinet","IHS",
U2299="Sharing","Partners",
U2299="Sites strategiques &amp; DataCenter","SST &amp; DC",
U2299="Exclu","Exclu",
U2299="SAT","SAT",
U2299="SPARE-ISSUE","SPARE-ISSUE",
U2299="Fiber CAmtel","TRANS_FO_CAMTEL",
U2299="Fiber AOF","Fiber AOF",
U2299="Projet OCM (HUAWEI)","TRAVAUX-HUAWEI",
U2299="Projet OCM (NOKIA)","TRAVAUX-NOKIA",
U2299="ACCESS-ISSUE","ACCESS-ISSUE",
U2299="Projet OCM (ZTE, NOKIA, autres projets)","TRAVAUX OCM",
U2299="No root CAuse","No root cause",
U2299="ODU HS","PDH",
U2299="IP &amp; VLAN","PDH",
U2299="Warehouse HUAWEI","SPARE-ISSUE",
U2299="SPARE-HS","SPARE-ISSUE",
U2299="Power Telco","BSS",U2299="no impacts","no impacts"
),"")</f>
        <v>No root cause</v>
      </c>
      <c r="T2299" s="41" t="str" cm="1">
        <f t="array" ref="T2299">IFERROR(_xlfn.IFS(
U2299="MPR ISSUE","TX ISSUE",
U2299="BSS Hardware Issue","RAN ISSUE",
U2299="Sites strategiques, MLL, Pylone, etc.","ENVTECH",
U2299="AKTIVCO DEFAUT GE &amp; POWER Cabinet","POWER ISSUE",
U2299="AKTIVCO Coupure ENEO &amp; Baisse de tension","POWER ISSUE",
U2299="Coupure ENEO &amp; Baisse de tension","POWER ISSUE",
U2299="Defaut GE &amp; POWER Cabinet","POWER ISSUE",
U2299="Sharing","POWER ISSUE",
U2299="Sites strategiques &amp; DataCenter","POWER ISSUE",
U2299="Exclu","Exclu",
U2299="SAT","TX ISSUE",
U2299="SPARE-ISSUE","SPARE-ISSUE",
U2299="Fiber CAmtel","TX ISSUE",
U2299="Fiber AOF","TX ISSUE",
U2299="Projet OCM (HUAWEI)","TRAVAUX-HUAWEI",
U2299="Projet OCM (NOKIA)","TRAVAUX -NOKIA",
U2299="ACCESS-ISSUE","ACCESS-ISSUE",
U2299="Projet OCM (ZTE, NOKIA, autres projets)","TRAVAUX OCM",
U2299="No root CAuse","No root cause",
U2299="ODU HS","TX ISSUE",
U2299="IP &amp; VLAN","TX ISSUE",
U2299="Warehouse HUAWEI","SPARE-ISSUE",
U2299="SPARE-HS","SPARE-ISSUE",
U2299="Power Telco","RAN ISSUE",U2299="no impacts","no impacts"
),"")</f>
        <v>No root cause</v>
      </c>
      <c r="U2299" s="68" t="s">
        <v>5691</v>
      </c>
      <c r="V2299" s="41" t="str" cm="1">
        <f t="array" ref="V2299">IFERROR(_xlfn.IFS(
U2299="MPR ISSUE","ACTIVE",
U2299="BSS Hardware Issue","ACTIVE",
U2299="Sites strategiques, MLL, Pylone, etc.","PASSIVE",
U2299="AKTIVCO DEFAUT GE &amp; POWER Cabinet","PASSIVE",
U2299="AKTIVCO Coupure ENEO &amp; Baisse de tension","PASSIVE",
U2299="Coupure ENEO &amp; Baisse de tension","PASSIVE",
U2299="Defaut GE &amp; POWER Cabinet","PASSIVE",
U2299="Sharing","PASSIVE",
U2299="Sites strategiques &amp; DataCenter","PASSIVE",
U2299="Exclu","Exclu",
U2299="SAT","ACTIVE",
U2299="SPARE-ISSUE","SPARE-ISSUE",
U2299="Fiber CAmtel","ACTIVE",
U2299="Fiber AOF","ACTIVE",
U2299="Projet OCM (HUAWEI)","PLANNED WORKS",
U2299="Projet OCM (NOKIA)","PLANNED WORKS",
U2299="ACCESS-ISSUE","ACCESS-ISSUE",
U2299="Projet OCM (ZTE, NOKIA, autres projets)","PLANNED WORKS",
U2299="No root CAuse","No root cause",
U2299="ODU HS","ACTIVE",
U2299="IP &amp; VLAN","ACTIVE",
U2299="Warehouse HUAWEI","SPARE-ISSUE",
U2299="SPARE-HS","SPARE-ISSUE",
U2299="Power Telco","ACTIVE", U2299="no impacts","no impacts"
),"")</f>
        <v>No root cause</v>
      </c>
      <c r="W2299" s="113"/>
      <c r="X2299" s="113"/>
      <c r="Y2299" s="113"/>
      <c r="Z2299" s="113"/>
      <c r="AA2299" s="113"/>
      <c r="AB2299" s="17" t="s">
        <v>5465</v>
      </c>
      <c r="AC2299" s="17" t="str">
        <f>_xlfn.XLOOKUP(B2299,'INCIDENT-04-27-2026'!E:E,'INCIDENT-04-27-2026'!F:F,"")</f>
        <v/>
      </c>
      <c r="AD2299" s="9"/>
      <c r="AE2299" s="7" t="s">
        <v>5465</v>
      </c>
      <c r="AF2299" s="6" t="str">
        <f>_xlfn.XLOOKUP(B2299,'[13]Input_27-04'!$B:$B,'[13]Input_27-04'!$M:$M,"")</f>
        <v/>
      </c>
      <c r="AG2299" s="7"/>
      <c r="AH2299" s="3"/>
      <c r="AI2299" s="18" t="str">
        <f>_xlfn.XLOOKUP(B2299,'[3]Cells Huawei 27042026 10h'!$B:$B,'[3]Cells Huawei 27042026 10h'!$T:$T,"")</f>
        <v/>
      </c>
      <c r="AJ2299" s="18" t="str">
        <f>_xlfn.XLOOKUP(B2299,'[3]Cells Huawei 27042026 15h'!$B:$B,'[3]Cells Huawei 27042026 15h'!$T:$T,"")</f>
        <v/>
      </c>
      <c r="AK2299" s="18" t="str">
        <f>_xlfn.XLOOKUP(B2299,'[4]cells down 27042026 11h28'!$B:$B,'[4]cells down 27042026 11h28'!$R:$R,"")</f>
        <v/>
      </c>
      <c r="AL2299" s="18" t="str">
        <f>_xlfn.XLOOKUP(B2299,'[4]cells down 27042026 18h01'!$B:$B,'[4]cells down 27042026 18h01'!$R:$R,"")</f>
        <v/>
      </c>
      <c r="AM2299" s="18" t="str">
        <f>_xlfn.XLOOKUP(B2299,'[5]cell downs 27042026 11h'!$B:$B,'[5]cell downs 27042026 11h'!$R:$R,"")</f>
        <v/>
      </c>
      <c r="AN2299" s="18" t="str">
        <f>_xlfn.XLOOKUP(B2299,'[5]cell downs 27042026 17h40'!$B:$B,'[5]cell downs 27042026 17h40'!$R:$R,"")</f>
        <v/>
      </c>
      <c r="AO2299" s="18" t="str">
        <f>_xlfn.XLOOKUP(B2299,'[6]ALL SITES DOWN'!$D:$D,'[6]ALL SITES DOWN'!$J:$J,"")</f>
        <v/>
      </c>
      <c r="AP2299" s="18" t="str">
        <f>_xlfn.XLOOKUP(B2299,'[7]ALL SITES DOWN'!$D:$D,'[7]ALL SITES DOWN'!$J:$J,"")</f>
        <v/>
      </c>
      <c r="AQ2299" s="9" t="str">
        <f>_xlfn.XLOOKUP(B2299,[8]sheet1!$AC:$AC,[8]sheet1!$AF:$AF,"")</f>
        <v/>
      </c>
      <c r="AR2299" s="14"/>
      <c r="AS2299" s="14" t="s">
        <v>5465</v>
      </c>
      <c r="AT2299" s="14" t="str">
        <f>_xlfn.XLOOKUP(B2299,'[9]cell downs 18042026 17h'!$B:$B,'[9]cell downs 18042026 17h'!$B:$B,"")</f>
        <v/>
      </c>
      <c r="AU2299" s="14" t="str">
        <f>_xlfn.XLOOKUP(B2299,'[10]Cells Huawei 19042026 15h'!$B:$B,'[10]Cells Huawei 19042026 15h'!$B:$B,"")</f>
        <v/>
      </c>
      <c r="AV2299" s="9" t="str">
        <f>_xlfn.XLOOKUP(B2299,'[11]cells down 19042026 9H40'!$B:$B,'[11]cells down 19042026 9H40'!$B:$B,"")</f>
        <v/>
      </c>
    </row>
    <row r="2300" spans="1:48" hidden="1" x14ac:dyDescent="0.3">
      <c r="A2300" s="1" t="s">
        <v>1089</v>
      </c>
      <c r="B2300" s="8" t="s">
        <v>1090</v>
      </c>
      <c r="C2300" s="3" t="str">
        <f>_xlfn.XLOOKUP(B2300,'[1]daily break down'!$D:$D,'[1]daily break down'!$E:$E,"")</f>
        <v>NORD-OUEST</v>
      </c>
      <c r="D2300" s="1" t="s">
        <v>11</v>
      </c>
      <c r="E2300" s="1" t="s">
        <v>12</v>
      </c>
      <c r="F2300" s="3" t="s">
        <v>51</v>
      </c>
      <c r="G2300" s="1" t="s">
        <v>1089</v>
      </c>
      <c r="H2300" s="28" t="str">
        <f>_xlfn.XLOOKUP(B2300,[2]CALCULATION!$B:$B,[2]CALCULATION!$H:$H,"")</f>
        <v>NOKIA</v>
      </c>
      <c r="I2300" s="26">
        <v>0</v>
      </c>
      <c r="J2300" s="26">
        <v>1.6051570485657114E-3</v>
      </c>
      <c r="K2300" s="26">
        <v>0.16260240901969841</v>
      </c>
      <c r="L2300" s="26">
        <v>0</v>
      </c>
      <c r="M2300" s="26">
        <v>0</v>
      </c>
      <c r="N2300" s="26">
        <v>6.7091462562030406</v>
      </c>
      <c r="O2300" s="26">
        <v>0</v>
      </c>
      <c r="P2300" s="114" t="s">
        <v>6364</v>
      </c>
      <c r="Q2300" s="42" t="s">
        <v>6353</v>
      </c>
      <c r="R2300" s="42"/>
      <c r="S2300" s="41" t="str" cm="1">
        <f t="array" ref="S2300">IFERROR(_xlfn.IFS(
U2300="MPR ISSUE","PDH",
U2300="BSS Hardware Issue","BSS",
U2300="Sites strategiques, MLL, Pylone, etc.","ENVTECH",
U2300="AKTIVCO DEFAUT GE &amp; POWER Cabinet","AKTIVCO",
U2300="AKTIVCO Coupure ENEO &amp; Baisse de tension","AKTIVCO GRID ONLY",
U2300="Coupure ENEO &amp; Baisse de tension","IHS GRID ONLY",
U2300="Defaut GE &amp; POWER Cabinet","IHS",
U2300="Sharing","Partners",
U2300="Sites strategiques &amp; DataCenter","SST &amp; DC",
U2300="Exclu","Exclu",
U2300="SAT","SAT",
U2300="SPARE-ISSUE","SPARE-ISSUE",
U2300="Fiber CAmtel","TRANS_FO_CAMTEL",
U2300="Fiber AOF","Fiber AOF",
U2300="Projet OCM (HUAWEI)","TRAVAUX-HUAWEI",
U2300="Projet OCM (NOKIA)","TRAVAUX-NOKIA",
U2300="ACCESS-ISSUE","ACCESS-ISSUE",
U2300="Projet OCM (ZTE, NOKIA, autres projets)","TRAVAUX OCM",
U2300="No root CAuse","No root cause",
U2300="ODU HS","PDH",
U2300="IP &amp; VLAN","PDH",
U2300="Warehouse HUAWEI","SPARE-ISSUE",
U2300="SPARE-HS","SPARE-ISSUE",
U2300="Power Telco","BSS",U2300="no impacts","no impacts"
),"")</f>
        <v>ACCESS-ISSUE</v>
      </c>
      <c r="T2300" s="41" t="str" cm="1">
        <f t="array" ref="T2300">IFERROR(_xlfn.IFS(
U2300="MPR ISSUE","TX ISSUE",
U2300="BSS Hardware Issue","RAN ISSUE",
U2300="Sites strategiques, MLL, Pylone, etc.","ENVTECH",
U2300="AKTIVCO DEFAUT GE &amp; POWER Cabinet","POWER ISSUE",
U2300="AKTIVCO Coupure ENEO &amp; Baisse de tension","POWER ISSUE",
U2300="Coupure ENEO &amp; Baisse de tension","POWER ISSUE",
U2300="Defaut GE &amp; POWER Cabinet","POWER ISSUE",
U2300="Sharing","POWER ISSUE",
U2300="Sites strategiques &amp; DataCenter","POWER ISSUE",
U2300="Exclu","Exclu",
U2300="SAT","TX ISSUE",
U2300="SPARE-ISSUE","SPARE-ISSUE",
U2300="Fiber CAmtel","TX ISSUE",
U2300="Fiber AOF","TX ISSUE",
U2300="Projet OCM (HUAWEI)","TRAVAUX-HUAWEI",
U2300="Projet OCM (NOKIA)","TRAVAUX -NOKIA",
U2300="ACCESS-ISSUE","ACCESS-ISSUE",
U2300="Projet OCM (ZTE, NOKIA, autres projets)","TRAVAUX OCM",
U2300="No root CAuse","No root cause",
U2300="ODU HS","TX ISSUE",
U2300="IP &amp; VLAN","TX ISSUE",
U2300="Warehouse HUAWEI","SPARE-ISSUE",
U2300="SPARE-HS","SPARE-ISSUE",
U2300="Power Telco","RAN ISSUE",U2300="no impacts","no impacts"
),"")</f>
        <v>ACCESS-ISSUE</v>
      </c>
      <c r="U2300" s="68" t="s">
        <v>25</v>
      </c>
      <c r="V2300" s="41" t="str" cm="1">
        <f t="array" ref="V2300">IFERROR(_xlfn.IFS(
U2300="MPR ISSUE","ACTIVE",
U2300="BSS Hardware Issue","ACTIVE",
U2300="Sites strategiques, MLL, Pylone, etc.","PASSIVE",
U2300="AKTIVCO DEFAUT GE &amp; POWER Cabinet","PASSIVE",
U2300="AKTIVCO Coupure ENEO &amp; Baisse de tension","PASSIVE",
U2300="Coupure ENEO &amp; Baisse de tension","PASSIVE",
U2300="Defaut GE &amp; POWER Cabinet","PASSIVE",
U2300="Sharing","PASSIVE",
U2300="Sites strategiques &amp; DataCenter","PASSIVE",
U2300="Exclu","Exclu",
U2300="SAT","ACTIVE",
U2300="SPARE-ISSUE","SPARE-ISSUE",
U2300="Fiber CAmtel","ACTIVE",
U2300="Fiber AOF","ACTIVE",
U2300="Projet OCM (HUAWEI)","PLANNED WORKS",
U2300="Projet OCM (NOKIA)","PLANNED WORKS",
U2300="ACCESS-ISSUE","ACCESS-ISSUE",
U2300="Projet OCM (ZTE, NOKIA, autres projets)","PLANNED WORKS",
U2300="No root CAuse","No root cause",
U2300="ODU HS","ACTIVE",
U2300="IP &amp; VLAN","ACTIVE",
U2300="Warehouse HUAWEI","SPARE-ISSUE",
U2300="SPARE-HS","SPARE-ISSUE",
U2300="Power Telco","ACTIVE", U2300="no impacts","no impacts"
),"")</f>
        <v>ACCESS-ISSUE</v>
      </c>
      <c r="W2300" s="113"/>
      <c r="X2300" s="113"/>
      <c r="Y2300" s="113"/>
      <c r="Z2300" s="113"/>
      <c r="AA2300" s="113"/>
      <c r="AB2300" s="17" t="s">
        <v>6344</v>
      </c>
      <c r="AC2300" s="17" t="str">
        <f>_xlfn.XLOOKUP(B2300,'INCIDENT-04-27-2026'!E:E,'INCIDENT-04-27-2026'!F:F,"")</f>
        <v/>
      </c>
      <c r="AD2300" s="9"/>
      <c r="AE2300" s="7" t="s">
        <v>5465</v>
      </c>
      <c r="AF2300" s="6" t="str">
        <f>_xlfn.XLOOKUP(B2300,'[13]Input_27-04'!$B:$B,'[13]Input_27-04'!$M:$M,"")</f>
        <v/>
      </c>
      <c r="AG2300" s="7"/>
      <c r="AH2300" s="3"/>
      <c r="AI2300" s="18" t="str">
        <f>_xlfn.XLOOKUP(B2300,'[3]Cells Huawei 27042026 10h'!$B:$B,'[3]Cells Huawei 27042026 10h'!$T:$T,"")</f>
        <v/>
      </c>
      <c r="AJ2300" s="18" t="str">
        <f>_xlfn.XLOOKUP(B2300,'[3]Cells Huawei 27042026 15h'!$B:$B,'[3]Cells Huawei 27042026 15h'!$T:$T,"")</f>
        <v/>
      </c>
      <c r="AK2300" s="18" t="str">
        <f>_xlfn.XLOOKUP(B2300,'[4]cells down 27042026 11h28'!$B:$B,'[4]cells down 27042026 11h28'!$R:$R,"")</f>
        <v/>
      </c>
      <c r="AL2300" s="18" t="str">
        <f>_xlfn.XLOOKUP(B2300,'[4]cells down 27042026 18h01'!$B:$B,'[4]cells down 27042026 18h01'!$R:$R,"")</f>
        <v/>
      </c>
      <c r="AM2300" s="18" t="str">
        <f>_xlfn.XLOOKUP(B2300,'[5]cell downs 27042026 11h'!$B:$B,'[5]cell downs 27042026 11h'!$R:$R,"")</f>
        <v>(04/27/2026 cell nokia):-27/04/2026 : Need BO RAN analysis</v>
      </c>
      <c r="AN2300" s="18" t="str">
        <f>_xlfn.XLOOKUP(B2300,'[5]cell downs 27042026 17h40'!$B:$B,'[5]cell downs 27042026 17h40'!$R:$R,"")</f>
        <v xml:space="preserve">(04/27/2026 cell nokia):-27/04/2026 : Need BO RAN analysis ||FME should reload software || Ghost town </v>
      </c>
      <c r="AO2300" s="18" t="str">
        <f>_xlfn.XLOOKUP(B2300,'[6]ALL SITES DOWN'!$D:$D,'[6]ALL SITES DOWN'!$J:$J,"")</f>
        <v/>
      </c>
      <c r="AP2300" s="18" t="str">
        <f>_xlfn.XLOOKUP(B2300,'[7]ALL SITES DOWN'!$D:$D,'[7]ALL SITES DOWN'!$J:$J,"")</f>
        <v/>
      </c>
      <c r="AQ2300" s="9" t="str">
        <f>_xlfn.XLOOKUP(B2300,[8]sheet1!$AC:$AC,[8]sheet1!$AF:$AF,"")</f>
        <v/>
      </c>
      <c r="AR2300" s="14"/>
      <c r="AS2300" s="14" t="s">
        <v>5465</v>
      </c>
      <c r="AT2300" s="14" t="str">
        <f>_xlfn.XLOOKUP(B2300,'[9]cell downs 18042026 17h'!$B:$B,'[9]cell downs 18042026 17h'!$B:$B,"")</f>
        <v>NRO_010</v>
      </c>
      <c r="AU2300" s="14" t="str">
        <f>_xlfn.XLOOKUP(B2300,'[10]Cells Huawei 19042026 15h'!$B:$B,'[10]Cells Huawei 19042026 15h'!$B:$B,"")</f>
        <v/>
      </c>
      <c r="AV2300" s="9" t="str">
        <f>_xlfn.XLOOKUP(B2300,'[11]cells down 19042026 9H40'!$B:$B,'[11]cells down 19042026 9H40'!$B:$B,"")</f>
        <v/>
      </c>
    </row>
    <row r="2301" spans="1:48" hidden="1" x14ac:dyDescent="0.3">
      <c r="A2301" s="1" t="s">
        <v>4702</v>
      </c>
      <c r="B2301" s="8" t="s">
        <v>4703</v>
      </c>
      <c r="C2301" s="3" t="str">
        <f>_xlfn.XLOOKUP(B2301,'[1]daily break down'!$D:$D,'[1]daily break down'!$E:$E,"")</f>
        <v>CENTRE</v>
      </c>
      <c r="D2301" s="1" t="s">
        <v>11</v>
      </c>
      <c r="E2301" s="1" t="s">
        <v>66</v>
      </c>
      <c r="F2301" s="3" t="s">
        <v>37</v>
      </c>
      <c r="G2301" s="1" t="s">
        <v>4704</v>
      </c>
      <c r="H2301" s="29" t="str">
        <f>_xlfn.XLOOKUP(B2301,[2]CALCULATION!$B:$B,[2]CALCULATION!$H:$H,"")</f>
        <v>ZTE</v>
      </c>
      <c r="I2301" s="26">
        <v>0</v>
      </c>
      <c r="J2301" s="26">
        <v>0</v>
      </c>
      <c r="K2301" s="26">
        <v>0</v>
      </c>
      <c r="L2301" s="26">
        <v>0</v>
      </c>
      <c r="M2301" s="26">
        <v>0</v>
      </c>
      <c r="N2301" s="26">
        <v>0</v>
      </c>
      <c r="O2301" s="26">
        <v>0</v>
      </c>
      <c r="P2301" s="114" t="s">
        <v>6364</v>
      </c>
      <c r="Q2301" s="42" t="s">
        <v>5538</v>
      </c>
      <c r="R2301" s="42"/>
      <c r="S2301" s="41" t="str" cm="1">
        <f t="array" ref="S2301">IFERROR(_xlfn.IFS(
U2301="MPR ISSUE","PDH",
U2301="BSS Hardware Issue","BSS",
U2301="Sites strategiques, MLL, Pylone, etc.","ENVTECH",
U2301="AKTIVCO DEFAUT GE &amp; POWER Cabinet","AKTIVCO",
U2301="AKTIVCO Coupure ENEO &amp; Baisse de tension","AKTIVCO GRID ONLY",
U2301="Coupure ENEO &amp; Baisse de tension","IHS GRID ONLY",
U2301="Defaut GE &amp; POWER Cabinet","IHS",
U2301="Sharing","Partners",
U2301="Sites strategiques &amp; DataCenter","SST &amp; DC",
U2301="Exclu","Exclu",
U2301="SAT","SAT",
U2301="SPARE-ISSUE","SPARE-ISSUE",
U2301="Fiber CAmtel","TRANS_FO_CAMTEL",
U2301="Fiber AOF","Fiber AOF",
U2301="Projet OCM (HUAWEI)","TRAVAUX-HUAWEI",
U2301="Projet OCM (NOKIA)","TRAVAUX-NOKIA",
U2301="ACCESS-ISSUE","ACCESS-ISSUE",
U2301="Projet OCM (ZTE, NOKIA, autres projets)","TRAVAUX OCM",
U2301="No root CAuse","No root cause",
U2301="ODU HS","PDH",
U2301="IP &amp; VLAN","PDH",
U2301="Warehouse HUAWEI","SPARE-ISSUE",
U2301="SPARE-HS","SPARE-ISSUE",
U2301="Power Telco","BSS",U2301="no impacts","no impacts"
),"")</f>
        <v>No root cause</v>
      </c>
      <c r="T2301" s="41" t="str" cm="1">
        <f t="array" ref="T2301">IFERROR(_xlfn.IFS(
U2301="MPR ISSUE","TX ISSUE",
U2301="BSS Hardware Issue","RAN ISSUE",
U2301="Sites strategiques, MLL, Pylone, etc.","ENVTECH",
U2301="AKTIVCO DEFAUT GE &amp; POWER Cabinet","POWER ISSUE",
U2301="AKTIVCO Coupure ENEO &amp; Baisse de tension","POWER ISSUE",
U2301="Coupure ENEO &amp; Baisse de tension","POWER ISSUE",
U2301="Defaut GE &amp; POWER Cabinet","POWER ISSUE",
U2301="Sharing","POWER ISSUE",
U2301="Sites strategiques &amp; DataCenter","POWER ISSUE",
U2301="Exclu","Exclu",
U2301="SAT","TX ISSUE",
U2301="SPARE-ISSUE","SPARE-ISSUE",
U2301="Fiber CAmtel","TX ISSUE",
U2301="Fiber AOF","TX ISSUE",
U2301="Projet OCM (HUAWEI)","TRAVAUX-HUAWEI",
U2301="Projet OCM (NOKIA)","TRAVAUX -NOKIA",
U2301="ACCESS-ISSUE","ACCESS-ISSUE",
U2301="Projet OCM (ZTE, NOKIA, autres projets)","TRAVAUX OCM",
U2301="No root CAuse","No root cause",
U2301="ODU HS","TX ISSUE",
U2301="IP &amp; VLAN","TX ISSUE",
U2301="Warehouse HUAWEI","SPARE-ISSUE",
U2301="SPARE-HS","SPARE-ISSUE",
U2301="Power Telco","RAN ISSUE",U2301="no impacts","no impacts"
),"")</f>
        <v>No root cause</v>
      </c>
      <c r="U2301" s="68" t="s">
        <v>5691</v>
      </c>
      <c r="V2301" s="41" t="str" cm="1">
        <f t="array" ref="V2301">IFERROR(_xlfn.IFS(
U2301="MPR ISSUE","ACTIVE",
U2301="BSS Hardware Issue","ACTIVE",
U2301="Sites strategiques, MLL, Pylone, etc.","PASSIVE",
U2301="AKTIVCO DEFAUT GE &amp; POWER Cabinet","PASSIVE",
U2301="AKTIVCO Coupure ENEO &amp; Baisse de tension","PASSIVE",
U2301="Coupure ENEO &amp; Baisse de tension","PASSIVE",
U2301="Defaut GE &amp; POWER Cabinet","PASSIVE",
U2301="Sharing","PASSIVE",
U2301="Sites strategiques &amp; DataCenter","PASSIVE",
U2301="Exclu","Exclu",
U2301="SAT","ACTIVE",
U2301="SPARE-ISSUE","SPARE-ISSUE",
U2301="Fiber CAmtel","ACTIVE",
U2301="Fiber AOF","ACTIVE",
U2301="Projet OCM (HUAWEI)","PLANNED WORKS",
U2301="Projet OCM (NOKIA)","PLANNED WORKS",
U2301="ACCESS-ISSUE","ACCESS-ISSUE",
U2301="Projet OCM (ZTE, NOKIA, autres projets)","PLANNED WORKS",
U2301="No root CAuse","No root cause",
U2301="ODU HS","ACTIVE",
U2301="IP &amp; VLAN","ACTIVE",
U2301="Warehouse HUAWEI","SPARE-ISSUE",
U2301="SPARE-HS","SPARE-ISSUE",
U2301="Power Telco","ACTIVE", U2301="no impacts","no impacts"
),"")</f>
        <v>No root cause</v>
      </c>
      <c r="W2301" s="113"/>
      <c r="X2301" s="113"/>
      <c r="Y2301" s="113"/>
      <c r="Z2301" s="113"/>
      <c r="AA2301" s="113"/>
      <c r="AB2301" s="17" t="s">
        <v>5465</v>
      </c>
      <c r="AC2301" s="17" t="str">
        <f>_xlfn.XLOOKUP(B2301,'INCIDENT-04-27-2026'!E:E,'INCIDENT-04-27-2026'!F:F,"")</f>
        <v/>
      </c>
      <c r="AD2301" s="9"/>
      <c r="AE2301" s="7" t="s">
        <v>5465</v>
      </c>
      <c r="AF2301" s="6" t="str">
        <f>_xlfn.XLOOKUP(B2301,'[13]Input_27-04'!$B:$B,'[13]Input_27-04'!$M:$M,"")</f>
        <v/>
      </c>
      <c r="AG2301" s="7"/>
      <c r="AH2301" s="3"/>
      <c r="AI2301" s="18" t="str">
        <f>_xlfn.XLOOKUP(B2301,'[3]Cells Huawei 27042026 10h'!$B:$B,'[3]Cells Huawei 27042026 10h'!$T:$T,"")</f>
        <v/>
      </c>
      <c r="AJ2301" s="18" t="str">
        <f>_xlfn.XLOOKUP(B2301,'[3]Cells Huawei 27042026 15h'!$B:$B,'[3]Cells Huawei 27042026 15h'!$T:$T,"")</f>
        <v/>
      </c>
      <c r="AK2301" s="18" t="str">
        <f>_xlfn.XLOOKUP(B2301,'[4]cells down 27042026 11h28'!$B:$B,'[4]cells down 27042026 11h28'!$R:$R,"")</f>
        <v/>
      </c>
      <c r="AL2301" s="18" t="str">
        <f>_xlfn.XLOOKUP(B2301,'[4]cells down 27042026 18h01'!$B:$B,'[4]cells down 27042026 18h01'!$R:$R,"")</f>
        <v/>
      </c>
      <c r="AM2301" s="18" t="str">
        <f>_xlfn.XLOOKUP(B2301,'[5]cell downs 27042026 11h'!$B:$B,'[5]cell downs 27042026 11h'!$R:$R,"")</f>
        <v/>
      </c>
      <c r="AN2301" s="18" t="str">
        <f>_xlfn.XLOOKUP(B2301,'[5]cell downs 27042026 17h40'!$B:$B,'[5]cell downs 27042026 17h40'!$R:$R,"")</f>
        <v/>
      </c>
      <c r="AO2301" s="18" t="str">
        <f>_xlfn.XLOOKUP(B2301,'[6]ALL SITES DOWN'!$D:$D,'[6]ALL SITES DOWN'!$J:$J,"")</f>
        <v/>
      </c>
      <c r="AP2301" s="18" t="str">
        <f>_xlfn.XLOOKUP(B2301,'[7]ALL SITES DOWN'!$D:$D,'[7]ALL SITES DOWN'!$J:$J,"")</f>
        <v/>
      </c>
      <c r="AQ2301" s="9" t="str">
        <f>_xlfn.XLOOKUP(B2301,[8]sheet1!$AC:$AC,[8]sheet1!$AF:$AF,"")</f>
        <v/>
      </c>
      <c r="AR2301" s="14"/>
      <c r="AS2301" s="14" t="s">
        <v>5465</v>
      </c>
      <c r="AT2301" s="14" t="str">
        <f>_xlfn.XLOOKUP(B2301,'[9]cell downs 18042026 17h'!$B:$B,'[9]cell downs 18042026 17h'!$B:$B,"")</f>
        <v/>
      </c>
      <c r="AU2301" s="14" t="str">
        <f>_xlfn.XLOOKUP(B2301,'[10]Cells Huawei 19042026 15h'!$B:$B,'[10]Cells Huawei 19042026 15h'!$B:$B,"")</f>
        <v/>
      </c>
      <c r="AV2301" s="9" t="str">
        <f>_xlfn.XLOOKUP(B2301,'[11]cells down 19042026 9H40'!$B:$B,'[11]cells down 19042026 9H40'!$B:$B,"")</f>
        <v/>
      </c>
    </row>
    <row r="2302" spans="1:48" hidden="1" x14ac:dyDescent="0.3">
      <c r="A2302" s="1" t="s">
        <v>4608</v>
      </c>
      <c r="B2302" s="8" t="s">
        <v>4609</v>
      </c>
      <c r="C2302" s="3" t="str">
        <f>_xlfn.XLOOKUP(B2302,'[1]daily break down'!$D:$D,'[1]daily break down'!$E:$E,"")</f>
        <v>CENTRE</v>
      </c>
      <c r="D2302" s="1" t="s">
        <v>11</v>
      </c>
      <c r="E2302" s="1" t="s">
        <v>12</v>
      </c>
      <c r="F2302" s="3" t="s">
        <v>37</v>
      </c>
      <c r="G2302" s="1" t="s">
        <v>4610</v>
      </c>
      <c r="H2302" s="29" t="str">
        <f>_xlfn.XLOOKUP(B2302,[2]CALCULATION!$B:$B,[2]CALCULATION!$H:$H,"")</f>
        <v>ZTE</v>
      </c>
      <c r="I2302" s="26">
        <v>0</v>
      </c>
      <c r="J2302" s="26">
        <v>0</v>
      </c>
      <c r="K2302" s="26">
        <v>0</v>
      </c>
      <c r="L2302" s="26">
        <v>0</v>
      </c>
      <c r="M2302" s="26">
        <v>0</v>
      </c>
      <c r="N2302" s="26">
        <v>0</v>
      </c>
      <c r="O2302" s="26">
        <v>0</v>
      </c>
      <c r="P2302" s="114" t="s">
        <v>6364</v>
      </c>
      <c r="Q2302" s="42" t="s">
        <v>5538</v>
      </c>
      <c r="R2302" s="42"/>
      <c r="S2302" s="41" t="str" cm="1">
        <f t="array" ref="S2302">IFERROR(_xlfn.IFS(
U2302="MPR ISSUE","PDH",
U2302="BSS Hardware Issue","BSS",
U2302="Sites strategiques, MLL, Pylone, etc.","ENVTECH",
U2302="AKTIVCO DEFAUT GE &amp; POWER Cabinet","AKTIVCO",
U2302="AKTIVCO Coupure ENEO &amp; Baisse de tension","AKTIVCO GRID ONLY",
U2302="Coupure ENEO &amp; Baisse de tension","IHS GRID ONLY",
U2302="Defaut GE &amp; POWER Cabinet","IHS",
U2302="Sharing","Partners",
U2302="Sites strategiques &amp; DataCenter","SST &amp; DC",
U2302="Exclu","Exclu",
U2302="SAT","SAT",
U2302="SPARE-ISSUE","SPARE-ISSUE",
U2302="Fiber CAmtel","TRANS_FO_CAMTEL",
U2302="Fiber AOF","Fiber AOF",
U2302="Projet OCM (HUAWEI)","TRAVAUX-HUAWEI",
U2302="Projet OCM (NOKIA)","TRAVAUX-NOKIA",
U2302="ACCESS-ISSUE","ACCESS-ISSUE",
U2302="Projet OCM (ZTE, NOKIA, autres projets)","TRAVAUX OCM",
U2302="No root CAuse","No root cause",
U2302="ODU HS","PDH",
U2302="IP &amp; VLAN","PDH",
U2302="Warehouse HUAWEI","SPARE-ISSUE",
U2302="SPARE-HS","SPARE-ISSUE",
U2302="Power Telco","BSS",U2302="no impacts","no impacts"
),"")</f>
        <v>No root cause</v>
      </c>
      <c r="T2302" s="41" t="str" cm="1">
        <f t="array" ref="T2302">IFERROR(_xlfn.IFS(
U2302="MPR ISSUE","TX ISSUE",
U2302="BSS Hardware Issue","RAN ISSUE",
U2302="Sites strategiques, MLL, Pylone, etc.","ENVTECH",
U2302="AKTIVCO DEFAUT GE &amp; POWER Cabinet","POWER ISSUE",
U2302="AKTIVCO Coupure ENEO &amp; Baisse de tension","POWER ISSUE",
U2302="Coupure ENEO &amp; Baisse de tension","POWER ISSUE",
U2302="Defaut GE &amp; POWER Cabinet","POWER ISSUE",
U2302="Sharing","POWER ISSUE",
U2302="Sites strategiques &amp; DataCenter","POWER ISSUE",
U2302="Exclu","Exclu",
U2302="SAT","TX ISSUE",
U2302="SPARE-ISSUE","SPARE-ISSUE",
U2302="Fiber CAmtel","TX ISSUE",
U2302="Fiber AOF","TX ISSUE",
U2302="Projet OCM (HUAWEI)","TRAVAUX-HUAWEI",
U2302="Projet OCM (NOKIA)","TRAVAUX -NOKIA",
U2302="ACCESS-ISSUE","ACCESS-ISSUE",
U2302="Projet OCM (ZTE, NOKIA, autres projets)","TRAVAUX OCM",
U2302="No root CAuse","No root cause",
U2302="ODU HS","TX ISSUE",
U2302="IP &amp; VLAN","TX ISSUE",
U2302="Warehouse HUAWEI","SPARE-ISSUE",
U2302="SPARE-HS","SPARE-ISSUE",
U2302="Power Telco","RAN ISSUE",U2302="no impacts","no impacts"
),"")</f>
        <v>No root cause</v>
      </c>
      <c r="U2302" s="68" t="s">
        <v>5691</v>
      </c>
      <c r="V2302" s="41" t="str" cm="1">
        <f t="array" ref="V2302">IFERROR(_xlfn.IFS(
U2302="MPR ISSUE","ACTIVE",
U2302="BSS Hardware Issue","ACTIVE",
U2302="Sites strategiques, MLL, Pylone, etc.","PASSIVE",
U2302="AKTIVCO DEFAUT GE &amp; POWER Cabinet","PASSIVE",
U2302="AKTIVCO Coupure ENEO &amp; Baisse de tension","PASSIVE",
U2302="Coupure ENEO &amp; Baisse de tension","PASSIVE",
U2302="Defaut GE &amp; POWER Cabinet","PASSIVE",
U2302="Sharing","PASSIVE",
U2302="Sites strategiques &amp; DataCenter","PASSIVE",
U2302="Exclu","Exclu",
U2302="SAT","ACTIVE",
U2302="SPARE-ISSUE","SPARE-ISSUE",
U2302="Fiber CAmtel","ACTIVE",
U2302="Fiber AOF","ACTIVE",
U2302="Projet OCM (HUAWEI)","PLANNED WORKS",
U2302="Projet OCM (NOKIA)","PLANNED WORKS",
U2302="ACCESS-ISSUE","ACCESS-ISSUE",
U2302="Projet OCM (ZTE, NOKIA, autres projets)","PLANNED WORKS",
U2302="No root CAuse","No root cause",
U2302="ODU HS","ACTIVE",
U2302="IP &amp; VLAN","ACTIVE",
U2302="Warehouse HUAWEI","SPARE-ISSUE",
U2302="SPARE-HS","SPARE-ISSUE",
U2302="Power Telco","ACTIVE", U2302="no impacts","no impacts"
),"")</f>
        <v>No root cause</v>
      </c>
      <c r="W2302" s="113"/>
      <c r="X2302" s="113"/>
      <c r="Y2302" s="113"/>
      <c r="Z2302" s="113"/>
      <c r="AA2302" s="113"/>
      <c r="AB2302" s="17" t="s">
        <v>5465</v>
      </c>
      <c r="AC2302" s="17" t="str">
        <f>_xlfn.XLOOKUP(B2302,'INCIDENT-04-27-2026'!E:E,'INCIDENT-04-27-2026'!F:F,"")</f>
        <v/>
      </c>
      <c r="AD2302" s="9"/>
      <c r="AE2302" s="7" t="s">
        <v>5465</v>
      </c>
      <c r="AF2302" s="6" t="str">
        <f>_xlfn.XLOOKUP(B2302,'[13]Input_27-04'!$B:$B,'[13]Input_27-04'!$M:$M,"")</f>
        <v/>
      </c>
      <c r="AG2302" s="7"/>
      <c r="AH2302" s="3"/>
      <c r="AI2302" s="18" t="str">
        <f>_xlfn.XLOOKUP(B2302,'[3]Cells Huawei 27042026 10h'!$B:$B,'[3]Cells Huawei 27042026 10h'!$T:$T,"")</f>
        <v/>
      </c>
      <c r="AJ2302" s="18" t="str">
        <f>_xlfn.XLOOKUP(B2302,'[3]Cells Huawei 27042026 15h'!$B:$B,'[3]Cells Huawei 27042026 15h'!$T:$T,"")</f>
        <v/>
      </c>
      <c r="AK2302" s="18" t="str">
        <f>_xlfn.XLOOKUP(B2302,'[4]cells down 27042026 11h28'!$B:$B,'[4]cells down 27042026 11h28'!$R:$R,"")</f>
        <v/>
      </c>
      <c r="AL2302" s="18" t="str">
        <f>_xlfn.XLOOKUP(B2302,'[4]cells down 27042026 18h01'!$B:$B,'[4]cells down 27042026 18h01'!$R:$R,"")</f>
        <v/>
      </c>
      <c r="AM2302" s="18" t="str">
        <f>_xlfn.XLOOKUP(B2302,'[5]cell downs 27042026 11h'!$B:$B,'[5]cell downs 27042026 11h'!$R:$R,"")</f>
        <v/>
      </c>
      <c r="AN2302" s="18" t="str">
        <f>_xlfn.XLOOKUP(B2302,'[5]cell downs 27042026 17h40'!$B:$B,'[5]cell downs 27042026 17h40'!$R:$R,"")</f>
        <v/>
      </c>
      <c r="AO2302" s="18" t="str">
        <f>_xlfn.XLOOKUP(B2302,'[6]ALL SITES DOWN'!$D:$D,'[6]ALL SITES DOWN'!$J:$J,"")</f>
        <v/>
      </c>
      <c r="AP2302" s="18" t="str">
        <f>_xlfn.XLOOKUP(B2302,'[7]ALL SITES DOWN'!$D:$D,'[7]ALL SITES DOWN'!$J:$J,"")</f>
        <v/>
      </c>
      <c r="AQ2302" s="9" t="str">
        <f>_xlfn.XLOOKUP(B2302,[8]sheet1!$AC:$AC,[8]sheet1!$AF:$AF,"")</f>
        <v/>
      </c>
      <c r="AR2302" s="14"/>
      <c r="AS2302" s="14" t="s">
        <v>5465</v>
      </c>
      <c r="AT2302" s="14" t="str">
        <f>_xlfn.XLOOKUP(B2302,'[9]cell downs 18042026 17h'!$B:$B,'[9]cell downs 18042026 17h'!$B:$B,"")</f>
        <v/>
      </c>
      <c r="AU2302" s="14" t="str">
        <f>_xlfn.XLOOKUP(B2302,'[10]Cells Huawei 19042026 15h'!$B:$B,'[10]Cells Huawei 19042026 15h'!$B:$B,"")</f>
        <v/>
      </c>
      <c r="AV2302" s="9" t="str">
        <f>_xlfn.XLOOKUP(B2302,'[11]cells down 19042026 9H40'!$B:$B,'[11]cells down 19042026 9H40'!$B:$B,"")</f>
        <v/>
      </c>
    </row>
    <row r="2303" spans="1:48" hidden="1" x14ac:dyDescent="0.3">
      <c r="A2303" s="1" t="s">
        <v>4613</v>
      </c>
      <c r="B2303" s="8" t="s">
        <v>4614</v>
      </c>
      <c r="C2303" s="3" t="str">
        <f>_xlfn.XLOOKUP(B2303,'[1]daily break down'!$D:$D,'[1]daily break down'!$E:$E,"")</f>
        <v>LITTORAL</v>
      </c>
      <c r="D2303" s="1" t="s">
        <v>11</v>
      </c>
      <c r="E2303" s="1" t="s">
        <v>594</v>
      </c>
      <c r="F2303" s="3" t="s">
        <v>69</v>
      </c>
      <c r="G2303" s="1" t="s">
        <v>3538</v>
      </c>
      <c r="H2303" s="29" t="str">
        <f>_xlfn.XLOOKUP(B2303,[2]CALCULATION!$B:$B,[2]CALCULATION!$H:$H,"")</f>
        <v>ZTE</v>
      </c>
      <c r="I2303" s="26">
        <v>0</v>
      </c>
      <c r="J2303" s="26">
        <v>0</v>
      </c>
      <c r="K2303" s="26">
        <v>0</v>
      </c>
      <c r="L2303" s="26">
        <v>0</v>
      </c>
      <c r="M2303" s="26">
        <v>0</v>
      </c>
      <c r="N2303" s="26">
        <v>0</v>
      </c>
      <c r="O2303" s="26">
        <v>0</v>
      </c>
      <c r="P2303" s="114" t="s">
        <v>6364</v>
      </c>
      <c r="Q2303" s="42" t="s">
        <v>5538</v>
      </c>
      <c r="R2303" s="42"/>
      <c r="S2303" s="41" t="str" cm="1">
        <f t="array" ref="S2303">IFERROR(_xlfn.IFS(
U2303="MPR ISSUE","PDH",
U2303="BSS Hardware Issue","BSS",
U2303="Sites strategiques, MLL, Pylone, etc.","ENVTECH",
U2303="AKTIVCO DEFAUT GE &amp; POWER Cabinet","AKTIVCO",
U2303="AKTIVCO Coupure ENEO &amp; Baisse de tension","AKTIVCO GRID ONLY",
U2303="Coupure ENEO &amp; Baisse de tension","IHS GRID ONLY",
U2303="Defaut GE &amp; POWER Cabinet","IHS",
U2303="Sharing","Partners",
U2303="Sites strategiques &amp; DataCenter","SST &amp; DC",
U2303="Exclu","Exclu",
U2303="SAT","SAT",
U2303="SPARE-ISSUE","SPARE-ISSUE",
U2303="Fiber CAmtel","TRANS_FO_CAMTEL",
U2303="Fiber AOF","Fiber AOF",
U2303="Projet OCM (HUAWEI)","TRAVAUX-HUAWEI",
U2303="Projet OCM (NOKIA)","TRAVAUX-NOKIA",
U2303="ACCESS-ISSUE","ACCESS-ISSUE",
U2303="Projet OCM (ZTE, NOKIA, autres projets)","TRAVAUX OCM",
U2303="No root CAuse","No root cause",
U2303="ODU HS","PDH",
U2303="IP &amp; VLAN","PDH",
U2303="Warehouse HUAWEI","SPARE-ISSUE",
U2303="SPARE-HS","SPARE-ISSUE",
U2303="Power Telco","BSS",U2303="no impacts","no impacts"
),"")</f>
        <v>No root cause</v>
      </c>
      <c r="T2303" s="41" t="str" cm="1">
        <f t="array" ref="T2303">IFERROR(_xlfn.IFS(
U2303="MPR ISSUE","TX ISSUE",
U2303="BSS Hardware Issue","RAN ISSUE",
U2303="Sites strategiques, MLL, Pylone, etc.","ENVTECH",
U2303="AKTIVCO DEFAUT GE &amp; POWER Cabinet","POWER ISSUE",
U2303="AKTIVCO Coupure ENEO &amp; Baisse de tension","POWER ISSUE",
U2303="Coupure ENEO &amp; Baisse de tension","POWER ISSUE",
U2303="Defaut GE &amp; POWER Cabinet","POWER ISSUE",
U2303="Sharing","POWER ISSUE",
U2303="Sites strategiques &amp; DataCenter","POWER ISSUE",
U2303="Exclu","Exclu",
U2303="SAT","TX ISSUE",
U2303="SPARE-ISSUE","SPARE-ISSUE",
U2303="Fiber CAmtel","TX ISSUE",
U2303="Fiber AOF","TX ISSUE",
U2303="Projet OCM (HUAWEI)","TRAVAUX-HUAWEI",
U2303="Projet OCM (NOKIA)","TRAVAUX -NOKIA",
U2303="ACCESS-ISSUE","ACCESS-ISSUE",
U2303="Projet OCM (ZTE, NOKIA, autres projets)","TRAVAUX OCM",
U2303="No root CAuse","No root cause",
U2303="ODU HS","TX ISSUE",
U2303="IP &amp; VLAN","TX ISSUE",
U2303="Warehouse HUAWEI","SPARE-ISSUE",
U2303="SPARE-HS","SPARE-ISSUE",
U2303="Power Telco","RAN ISSUE",U2303="no impacts","no impacts"
),"")</f>
        <v>No root cause</v>
      </c>
      <c r="U2303" s="68" t="s">
        <v>5691</v>
      </c>
      <c r="V2303" s="41" t="str" cm="1">
        <f t="array" ref="V2303">IFERROR(_xlfn.IFS(
U2303="MPR ISSUE","ACTIVE",
U2303="BSS Hardware Issue","ACTIVE",
U2303="Sites strategiques, MLL, Pylone, etc.","PASSIVE",
U2303="AKTIVCO DEFAUT GE &amp; POWER Cabinet","PASSIVE",
U2303="AKTIVCO Coupure ENEO &amp; Baisse de tension","PASSIVE",
U2303="Coupure ENEO &amp; Baisse de tension","PASSIVE",
U2303="Defaut GE &amp; POWER Cabinet","PASSIVE",
U2303="Sharing","PASSIVE",
U2303="Sites strategiques &amp; DataCenter","PASSIVE",
U2303="Exclu","Exclu",
U2303="SAT","ACTIVE",
U2303="SPARE-ISSUE","SPARE-ISSUE",
U2303="Fiber CAmtel","ACTIVE",
U2303="Fiber AOF","ACTIVE",
U2303="Projet OCM (HUAWEI)","PLANNED WORKS",
U2303="Projet OCM (NOKIA)","PLANNED WORKS",
U2303="ACCESS-ISSUE","ACCESS-ISSUE",
U2303="Projet OCM (ZTE, NOKIA, autres projets)","PLANNED WORKS",
U2303="No root CAuse","No root cause",
U2303="ODU HS","ACTIVE",
U2303="IP &amp; VLAN","ACTIVE",
U2303="Warehouse HUAWEI","SPARE-ISSUE",
U2303="SPARE-HS","SPARE-ISSUE",
U2303="Power Telco","ACTIVE", U2303="no impacts","no impacts"
),"")</f>
        <v>No root cause</v>
      </c>
      <c r="W2303" s="113"/>
      <c r="X2303" s="113"/>
      <c r="Y2303" s="113"/>
      <c r="Z2303" s="113"/>
      <c r="AA2303" s="113"/>
      <c r="AB2303" s="17" t="s">
        <v>5465</v>
      </c>
      <c r="AC2303" s="17" t="str">
        <f>_xlfn.XLOOKUP(B2303,'INCIDENT-04-27-2026'!E:E,'INCIDENT-04-27-2026'!F:F,"")</f>
        <v/>
      </c>
      <c r="AD2303" s="9"/>
      <c r="AE2303" s="7" t="s">
        <v>5465</v>
      </c>
      <c r="AF2303" s="6" t="str">
        <f>_xlfn.XLOOKUP(B2303,'[13]Input_27-04'!$B:$B,'[13]Input_27-04'!$M:$M,"")</f>
        <v/>
      </c>
      <c r="AG2303" s="7"/>
      <c r="AH2303" s="3"/>
      <c r="AI2303" s="18" t="str">
        <f>_xlfn.XLOOKUP(B2303,'[3]Cells Huawei 27042026 10h'!$B:$B,'[3]Cells Huawei 27042026 10h'!$T:$T,"")</f>
        <v/>
      </c>
      <c r="AJ2303" s="18" t="str">
        <f>_xlfn.XLOOKUP(B2303,'[3]Cells Huawei 27042026 15h'!$B:$B,'[3]Cells Huawei 27042026 15h'!$T:$T,"")</f>
        <v/>
      </c>
      <c r="AK2303" s="18" t="str">
        <f>_xlfn.XLOOKUP(B2303,'[4]cells down 27042026 11h28'!$B:$B,'[4]cells down 27042026 11h28'!$R:$R,"")</f>
        <v/>
      </c>
      <c r="AL2303" s="18" t="str">
        <f>_xlfn.XLOOKUP(B2303,'[4]cells down 27042026 18h01'!$B:$B,'[4]cells down 27042026 18h01'!$R:$R,"")</f>
        <v/>
      </c>
      <c r="AM2303" s="18" t="str">
        <f>_xlfn.XLOOKUP(B2303,'[5]cell downs 27042026 11h'!$B:$B,'[5]cell downs 27042026 11h'!$R:$R,"")</f>
        <v/>
      </c>
      <c r="AN2303" s="18" t="str">
        <f>_xlfn.XLOOKUP(B2303,'[5]cell downs 27042026 17h40'!$B:$B,'[5]cell downs 27042026 17h40'!$R:$R,"")</f>
        <v/>
      </c>
      <c r="AO2303" s="18" t="str">
        <f>_xlfn.XLOOKUP(B2303,'[6]ALL SITES DOWN'!$D:$D,'[6]ALL SITES DOWN'!$J:$J,"")</f>
        <v/>
      </c>
      <c r="AP2303" s="18" t="str">
        <f>_xlfn.XLOOKUP(B2303,'[7]ALL SITES DOWN'!$D:$D,'[7]ALL SITES DOWN'!$J:$J,"")</f>
        <v/>
      </c>
      <c r="AQ2303" s="9" t="str">
        <f>_xlfn.XLOOKUP(B2303,[8]sheet1!$AC:$AC,[8]sheet1!$AF:$AF,"")</f>
        <v/>
      </c>
      <c r="AR2303" s="14"/>
      <c r="AS2303" s="14" t="s">
        <v>5465</v>
      </c>
      <c r="AT2303" s="14" t="str">
        <f>_xlfn.XLOOKUP(B2303,'[9]cell downs 18042026 17h'!$B:$B,'[9]cell downs 18042026 17h'!$B:$B,"")</f>
        <v/>
      </c>
      <c r="AU2303" s="14" t="str">
        <f>_xlfn.XLOOKUP(B2303,'[10]Cells Huawei 19042026 15h'!$B:$B,'[10]Cells Huawei 19042026 15h'!$B:$B,"")</f>
        <v/>
      </c>
      <c r="AV2303" s="9" t="str">
        <f>_xlfn.XLOOKUP(B2303,'[11]cells down 19042026 9H40'!$B:$B,'[11]cells down 19042026 9H40'!$B:$B,"")</f>
        <v/>
      </c>
    </row>
    <row r="2304" spans="1:48" hidden="1" x14ac:dyDescent="0.3">
      <c r="A2304" s="1" t="s">
        <v>2768</v>
      </c>
      <c r="B2304" s="8" t="s">
        <v>4625</v>
      </c>
      <c r="C2304" s="3" t="str">
        <f>_xlfn.XLOOKUP(B2304,'[1]daily break down'!$D:$D,'[1]daily break down'!$E:$E,"")</f>
        <v>CENTRE</v>
      </c>
      <c r="D2304" s="1" t="s">
        <v>21</v>
      </c>
      <c r="E2304" s="1" t="s">
        <v>563</v>
      </c>
      <c r="F2304" s="3" t="s">
        <v>37</v>
      </c>
      <c r="G2304" s="1" t="s">
        <v>2768</v>
      </c>
      <c r="H2304" s="29" t="str">
        <f>_xlfn.XLOOKUP(B2304,[2]CALCULATION!$B:$B,[2]CALCULATION!$H:$H,"")</f>
        <v>ZTE</v>
      </c>
      <c r="I2304" s="26">
        <v>0</v>
      </c>
      <c r="J2304" s="26">
        <v>0</v>
      </c>
      <c r="K2304" s="26">
        <v>0</v>
      </c>
      <c r="L2304" s="26">
        <v>0</v>
      </c>
      <c r="M2304" s="26">
        <v>0</v>
      </c>
      <c r="N2304" s="26">
        <v>0</v>
      </c>
      <c r="O2304" s="26">
        <v>0</v>
      </c>
      <c r="P2304" s="114" t="s">
        <v>6364</v>
      </c>
      <c r="Q2304" s="42" t="s">
        <v>5538</v>
      </c>
      <c r="R2304" s="42"/>
      <c r="S2304" s="41" t="str" cm="1">
        <f t="array" ref="S2304">IFERROR(_xlfn.IFS(
U2304="MPR ISSUE","PDH",
U2304="BSS Hardware Issue","BSS",
U2304="Sites strategiques, MLL, Pylone, etc.","ENVTECH",
U2304="AKTIVCO DEFAUT GE &amp; POWER Cabinet","AKTIVCO",
U2304="AKTIVCO Coupure ENEO &amp; Baisse de tension","AKTIVCO GRID ONLY",
U2304="Coupure ENEO &amp; Baisse de tension","IHS GRID ONLY",
U2304="Defaut GE &amp; POWER Cabinet","IHS",
U2304="Sharing","Partners",
U2304="Sites strategiques &amp; DataCenter","SST &amp; DC",
U2304="Exclu","Exclu",
U2304="SAT","SAT",
U2304="SPARE-ISSUE","SPARE-ISSUE",
U2304="Fiber CAmtel","TRANS_FO_CAMTEL",
U2304="Fiber AOF","Fiber AOF",
U2304="Projet OCM (HUAWEI)","TRAVAUX-HUAWEI",
U2304="Projet OCM (NOKIA)","TRAVAUX-NOKIA",
U2304="ACCESS-ISSUE","ACCESS-ISSUE",
U2304="Projet OCM (ZTE, NOKIA, autres projets)","TRAVAUX OCM",
U2304="No root CAuse","No root cause",
U2304="ODU HS","PDH",
U2304="IP &amp; VLAN","PDH",
U2304="Warehouse HUAWEI","SPARE-ISSUE",
U2304="SPARE-HS","SPARE-ISSUE",
U2304="Power Telco","BSS",U2304="no impacts","no impacts"
),"")</f>
        <v>No root cause</v>
      </c>
      <c r="T2304" s="41" t="str" cm="1">
        <f t="array" ref="T2304">IFERROR(_xlfn.IFS(
U2304="MPR ISSUE","TX ISSUE",
U2304="BSS Hardware Issue","RAN ISSUE",
U2304="Sites strategiques, MLL, Pylone, etc.","ENVTECH",
U2304="AKTIVCO DEFAUT GE &amp; POWER Cabinet","POWER ISSUE",
U2304="AKTIVCO Coupure ENEO &amp; Baisse de tension","POWER ISSUE",
U2304="Coupure ENEO &amp; Baisse de tension","POWER ISSUE",
U2304="Defaut GE &amp; POWER Cabinet","POWER ISSUE",
U2304="Sharing","POWER ISSUE",
U2304="Sites strategiques &amp; DataCenter","POWER ISSUE",
U2304="Exclu","Exclu",
U2304="SAT","TX ISSUE",
U2304="SPARE-ISSUE","SPARE-ISSUE",
U2304="Fiber CAmtel","TX ISSUE",
U2304="Fiber AOF","TX ISSUE",
U2304="Projet OCM (HUAWEI)","TRAVAUX-HUAWEI",
U2304="Projet OCM (NOKIA)","TRAVAUX -NOKIA",
U2304="ACCESS-ISSUE","ACCESS-ISSUE",
U2304="Projet OCM (ZTE, NOKIA, autres projets)","TRAVAUX OCM",
U2304="No root CAuse","No root cause",
U2304="ODU HS","TX ISSUE",
U2304="IP &amp; VLAN","TX ISSUE",
U2304="Warehouse HUAWEI","SPARE-ISSUE",
U2304="SPARE-HS","SPARE-ISSUE",
U2304="Power Telco","RAN ISSUE",U2304="no impacts","no impacts"
),"")</f>
        <v>No root cause</v>
      </c>
      <c r="U2304" s="68" t="s">
        <v>5691</v>
      </c>
      <c r="V2304" s="41" t="str" cm="1">
        <f t="array" ref="V2304">IFERROR(_xlfn.IFS(
U2304="MPR ISSUE","ACTIVE",
U2304="BSS Hardware Issue","ACTIVE",
U2304="Sites strategiques, MLL, Pylone, etc.","PASSIVE",
U2304="AKTIVCO DEFAUT GE &amp; POWER Cabinet","PASSIVE",
U2304="AKTIVCO Coupure ENEO &amp; Baisse de tension","PASSIVE",
U2304="Coupure ENEO &amp; Baisse de tension","PASSIVE",
U2304="Defaut GE &amp; POWER Cabinet","PASSIVE",
U2304="Sharing","PASSIVE",
U2304="Sites strategiques &amp; DataCenter","PASSIVE",
U2304="Exclu","Exclu",
U2304="SAT","ACTIVE",
U2304="SPARE-ISSUE","SPARE-ISSUE",
U2304="Fiber CAmtel","ACTIVE",
U2304="Fiber AOF","ACTIVE",
U2304="Projet OCM (HUAWEI)","PLANNED WORKS",
U2304="Projet OCM (NOKIA)","PLANNED WORKS",
U2304="ACCESS-ISSUE","ACCESS-ISSUE",
U2304="Projet OCM (ZTE, NOKIA, autres projets)","PLANNED WORKS",
U2304="No root CAuse","No root cause",
U2304="ODU HS","ACTIVE",
U2304="IP &amp; VLAN","ACTIVE",
U2304="Warehouse HUAWEI","SPARE-ISSUE",
U2304="SPARE-HS","SPARE-ISSUE",
U2304="Power Telco","ACTIVE", U2304="no impacts","no impacts"
),"")</f>
        <v>No root cause</v>
      </c>
      <c r="W2304" s="113"/>
      <c r="X2304" s="113"/>
      <c r="Y2304" s="113"/>
      <c r="Z2304" s="113"/>
      <c r="AA2304" s="113"/>
      <c r="AB2304" s="17" t="s">
        <v>5465</v>
      </c>
      <c r="AC2304" s="17" t="str">
        <f>_xlfn.XLOOKUP(B2304,'INCIDENT-04-27-2026'!E:E,'INCIDENT-04-27-2026'!F:F,"")</f>
        <v/>
      </c>
      <c r="AD2304" s="9"/>
      <c r="AE2304" s="7" t="s">
        <v>5465</v>
      </c>
      <c r="AF2304" s="6" t="str">
        <f>_xlfn.XLOOKUP(B2304,'[13]Input_27-04'!$B:$B,'[13]Input_27-04'!$M:$M,"")</f>
        <v/>
      </c>
      <c r="AG2304" s="7"/>
      <c r="AH2304" s="3"/>
      <c r="AI2304" s="18" t="str">
        <f>_xlfn.XLOOKUP(B2304,'[3]Cells Huawei 27042026 10h'!$B:$B,'[3]Cells Huawei 27042026 10h'!$T:$T,"")</f>
        <v/>
      </c>
      <c r="AJ2304" s="18" t="str">
        <f>_xlfn.XLOOKUP(B2304,'[3]Cells Huawei 27042026 15h'!$B:$B,'[3]Cells Huawei 27042026 15h'!$T:$T,"")</f>
        <v/>
      </c>
      <c r="AK2304" s="18" t="str">
        <f>_xlfn.XLOOKUP(B2304,'[4]cells down 27042026 11h28'!$B:$B,'[4]cells down 27042026 11h28'!$R:$R,"")</f>
        <v/>
      </c>
      <c r="AL2304" s="18" t="str">
        <f>_xlfn.XLOOKUP(B2304,'[4]cells down 27042026 18h01'!$B:$B,'[4]cells down 27042026 18h01'!$R:$R,"")</f>
        <v/>
      </c>
      <c r="AM2304" s="18" t="str">
        <f>_xlfn.XLOOKUP(B2304,'[5]cell downs 27042026 11h'!$B:$B,'[5]cell downs 27042026 11h'!$R:$R,"")</f>
        <v/>
      </c>
      <c r="AN2304" s="18" t="str">
        <f>_xlfn.XLOOKUP(B2304,'[5]cell downs 27042026 17h40'!$B:$B,'[5]cell downs 27042026 17h40'!$R:$R,"")</f>
        <v/>
      </c>
      <c r="AO2304" s="18" t="str">
        <f>_xlfn.XLOOKUP(B2304,'[6]ALL SITES DOWN'!$D:$D,'[6]ALL SITES DOWN'!$J:$J,"")</f>
        <v/>
      </c>
      <c r="AP2304" s="18" t="str">
        <f>_xlfn.XLOOKUP(B2304,'[7]ALL SITES DOWN'!$D:$D,'[7]ALL SITES DOWN'!$J:$J,"")</f>
        <v/>
      </c>
      <c r="AQ2304" s="9" t="str">
        <f>_xlfn.XLOOKUP(B2304,[8]sheet1!$AC:$AC,[8]sheet1!$AF:$AF,"")</f>
        <v/>
      </c>
      <c r="AR2304" s="14"/>
      <c r="AS2304" s="14" t="s">
        <v>5465</v>
      </c>
      <c r="AT2304" s="14" t="str">
        <f>_xlfn.XLOOKUP(B2304,'[9]cell downs 18042026 17h'!$B:$B,'[9]cell downs 18042026 17h'!$B:$B,"")</f>
        <v/>
      </c>
      <c r="AU2304" s="14" t="str">
        <f>_xlfn.XLOOKUP(B2304,'[10]Cells Huawei 19042026 15h'!$B:$B,'[10]Cells Huawei 19042026 15h'!$B:$B,"")</f>
        <v/>
      </c>
      <c r="AV2304" s="9" t="str">
        <f>_xlfn.XLOOKUP(B2304,'[11]cells down 19042026 9H40'!$B:$B,'[11]cells down 19042026 9H40'!$B:$B,"")</f>
        <v/>
      </c>
    </row>
    <row r="2305" spans="1:48" hidden="1" x14ac:dyDescent="0.3">
      <c r="A2305" s="1" t="s">
        <v>4626</v>
      </c>
      <c r="B2305" s="8" t="s">
        <v>4627</v>
      </c>
      <c r="C2305" s="3" t="str">
        <f>_xlfn.XLOOKUP(B2305,'[1]daily break down'!$D:$D,'[1]daily break down'!$E:$E,"")</f>
        <v>CENTRE</v>
      </c>
      <c r="D2305" s="1" t="s">
        <v>11</v>
      </c>
      <c r="E2305" s="1" t="s">
        <v>66</v>
      </c>
      <c r="F2305" s="3" t="s">
        <v>69</v>
      </c>
      <c r="G2305" s="1" t="s">
        <v>4626</v>
      </c>
      <c r="H2305" s="29" t="str">
        <f>_xlfn.XLOOKUP(B2305,[2]CALCULATION!$B:$B,[2]CALCULATION!$H:$H,"")</f>
        <v>ZTE</v>
      </c>
      <c r="I2305" s="26">
        <v>0</v>
      </c>
      <c r="J2305" s="26">
        <v>0</v>
      </c>
      <c r="K2305" s="26">
        <v>0</v>
      </c>
      <c r="L2305" s="26">
        <v>0</v>
      </c>
      <c r="M2305" s="26">
        <v>0</v>
      </c>
      <c r="N2305" s="26">
        <v>0</v>
      </c>
      <c r="O2305" s="26">
        <v>0</v>
      </c>
      <c r="P2305" s="114" t="s">
        <v>6364</v>
      </c>
      <c r="Q2305" s="42" t="s">
        <v>5538</v>
      </c>
      <c r="R2305" s="42"/>
      <c r="S2305" s="41" t="str" cm="1">
        <f t="array" ref="S2305">IFERROR(_xlfn.IFS(
U2305="MPR ISSUE","PDH",
U2305="BSS Hardware Issue","BSS",
U2305="Sites strategiques, MLL, Pylone, etc.","ENVTECH",
U2305="AKTIVCO DEFAUT GE &amp; POWER Cabinet","AKTIVCO",
U2305="AKTIVCO Coupure ENEO &amp; Baisse de tension","AKTIVCO GRID ONLY",
U2305="Coupure ENEO &amp; Baisse de tension","IHS GRID ONLY",
U2305="Defaut GE &amp; POWER Cabinet","IHS",
U2305="Sharing","Partners",
U2305="Sites strategiques &amp; DataCenter","SST &amp; DC",
U2305="Exclu","Exclu",
U2305="SAT","SAT",
U2305="SPARE-ISSUE","SPARE-ISSUE",
U2305="Fiber CAmtel","TRANS_FO_CAMTEL",
U2305="Fiber AOF","Fiber AOF",
U2305="Projet OCM (HUAWEI)","TRAVAUX-HUAWEI",
U2305="Projet OCM (NOKIA)","TRAVAUX-NOKIA",
U2305="ACCESS-ISSUE","ACCESS-ISSUE",
U2305="Projet OCM (ZTE, NOKIA, autres projets)","TRAVAUX OCM",
U2305="No root CAuse","No root cause",
U2305="ODU HS","PDH",
U2305="IP &amp; VLAN","PDH",
U2305="Warehouse HUAWEI","SPARE-ISSUE",
U2305="SPARE-HS","SPARE-ISSUE",
U2305="Power Telco","BSS",U2305="no impacts","no impacts"
),"")</f>
        <v>No root cause</v>
      </c>
      <c r="T2305" s="41" t="str" cm="1">
        <f t="array" ref="T2305">IFERROR(_xlfn.IFS(
U2305="MPR ISSUE","TX ISSUE",
U2305="BSS Hardware Issue","RAN ISSUE",
U2305="Sites strategiques, MLL, Pylone, etc.","ENVTECH",
U2305="AKTIVCO DEFAUT GE &amp; POWER Cabinet","POWER ISSUE",
U2305="AKTIVCO Coupure ENEO &amp; Baisse de tension","POWER ISSUE",
U2305="Coupure ENEO &amp; Baisse de tension","POWER ISSUE",
U2305="Defaut GE &amp; POWER Cabinet","POWER ISSUE",
U2305="Sharing","POWER ISSUE",
U2305="Sites strategiques &amp; DataCenter","POWER ISSUE",
U2305="Exclu","Exclu",
U2305="SAT","TX ISSUE",
U2305="SPARE-ISSUE","SPARE-ISSUE",
U2305="Fiber CAmtel","TX ISSUE",
U2305="Fiber AOF","TX ISSUE",
U2305="Projet OCM (HUAWEI)","TRAVAUX-HUAWEI",
U2305="Projet OCM (NOKIA)","TRAVAUX -NOKIA",
U2305="ACCESS-ISSUE","ACCESS-ISSUE",
U2305="Projet OCM (ZTE, NOKIA, autres projets)","TRAVAUX OCM",
U2305="No root CAuse","No root cause",
U2305="ODU HS","TX ISSUE",
U2305="IP &amp; VLAN","TX ISSUE",
U2305="Warehouse HUAWEI","SPARE-ISSUE",
U2305="SPARE-HS","SPARE-ISSUE",
U2305="Power Telco","RAN ISSUE",U2305="no impacts","no impacts"
),"")</f>
        <v>No root cause</v>
      </c>
      <c r="U2305" s="68" t="s">
        <v>5691</v>
      </c>
      <c r="V2305" s="41" t="str" cm="1">
        <f t="array" ref="V2305">IFERROR(_xlfn.IFS(
U2305="MPR ISSUE","ACTIVE",
U2305="BSS Hardware Issue","ACTIVE",
U2305="Sites strategiques, MLL, Pylone, etc.","PASSIVE",
U2305="AKTIVCO DEFAUT GE &amp; POWER Cabinet","PASSIVE",
U2305="AKTIVCO Coupure ENEO &amp; Baisse de tension","PASSIVE",
U2305="Coupure ENEO &amp; Baisse de tension","PASSIVE",
U2305="Defaut GE &amp; POWER Cabinet","PASSIVE",
U2305="Sharing","PASSIVE",
U2305="Sites strategiques &amp; DataCenter","PASSIVE",
U2305="Exclu","Exclu",
U2305="SAT","ACTIVE",
U2305="SPARE-ISSUE","SPARE-ISSUE",
U2305="Fiber CAmtel","ACTIVE",
U2305="Fiber AOF","ACTIVE",
U2305="Projet OCM (HUAWEI)","PLANNED WORKS",
U2305="Projet OCM (NOKIA)","PLANNED WORKS",
U2305="ACCESS-ISSUE","ACCESS-ISSUE",
U2305="Projet OCM (ZTE, NOKIA, autres projets)","PLANNED WORKS",
U2305="No root CAuse","No root cause",
U2305="ODU HS","ACTIVE",
U2305="IP &amp; VLAN","ACTIVE",
U2305="Warehouse HUAWEI","SPARE-ISSUE",
U2305="SPARE-HS","SPARE-ISSUE",
U2305="Power Telco","ACTIVE", U2305="no impacts","no impacts"
),"")</f>
        <v>No root cause</v>
      </c>
      <c r="W2305" s="113"/>
      <c r="X2305" s="113"/>
      <c r="Y2305" s="113"/>
      <c r="Z2305" s="113"/>
      <c r="AA2305" s="113"/>
      <c r="AB2305" s="17" t="s">
        <v>5465</v>
      </c>
      <c r="AC2305" s="17" t="str">
        <f>_xlfn.XLOOKUP(B2305,'INCIDENT-04-27-2026'!E:E,'INCIDENT-04-27-2026'!F:F,"")</f>
        <v/>
      </c>
      <c r="AD2305" s="9"/>
      <c r="AE2305" s="7" t="s">
        <v>5465</v>
      </c>
      <c r="AF2305" s="6" t="str">
        <f>_xlfn.XLOOKUP(B2305,'[13]Input_27-04'!$B:$B,'[13]Input_27-04'!$M:$M,"")</f>
        <v/>
      </c>
      <c r="AG2305" s="7"/>
      <c r="AH2305" s="3"/>
      <c r="AI2305" s="18" t="str">
        <f>_xlfn.XLOOKUP(B2305,'[3]Cells Huawei 27042026 10h'!$B:$B,'[3]Cells Huawei 27042026 10h'!$T:$T,"")</f>
        <v/>
      </c>
      <c r="AJ2305" s="18" t="str">
        <f>_xlfn.XLOOKUP(B2305,'[3]Cells Huawei 27042026 15h'!$B:$B,'[3]Cells Huawei 27042026 15h'!$T:$T,"")</f>
        <v/>
      </c>
      <c r="AK2305" s="18" t="str">
        <f>_xlfn.XLOOKUP(B2305,'[4]cells down 27042026 11h28'!$B:$B,'[4]cells down 27042026 11h28'!$R:$R,"")</f>
        <v/>
      </c>
      <c r="AL2305" s="18" t="str">
        <f>_xlfn.XLOOKUP(B2305,'[4]cells down 27042026 18h01'!$B:$B,'[4]cells down 27042026 18h01'!$R:$R,"")</f>
        <v/>
      </c>
      <c r="AM2305" s="18" t="str">
        <f>_xlfn.XLOOKUP(B2305,'[5]cell downs 27042026 11h'!$B:$B,'[5]cell downs 27042026 11h'!$R:$R,"")</f>
        <v/>
      </c>
      <c r="AN2305" s="18" t="str">
        <f>_xlfn.XLOOKUP(B2305,'[5]cell downs 27042026 17h40'!$B:$B,'[5]cell downs 27042026 17h40'!$R:$R,"")</f>
        <v/>
      </c>
      <c r="AO2305" s="18" t="str">
        <f>_xlfn.XLOOKUP(B2305,'[6]ALL SITES DOWN'!$D:$D,'[6]ALL SITES DOWN'!$J:$J,"")</f>
        <v/>
      </c>
      <c r="AP2305" s="18" t="str">
        <f>_xlfn.XLOOKUP(B2305,'[7]ALL SITES DOWN'!$D:$D,'[7]ALL SITES DOWN'!$J:$J,"")</f>
        <v/>
      </c>
      <c r="AQ2305" s="9" t="str">
        <f>_xlfn.XLOOKUP(B2305,[8]sheet1!$AC:$AC,[8]sheet1!$AF:$AF,"")</f>
        <v/>
      </c>
      <c r="AR2305" s="14"/>
      <c r="AS2305" s="14" t="s">
        <v>5465</v>
      </c>
      <c r="AT2305" s="14" t="str">
        <f>_xlfn.XLOOKUP(B2305,'[9]cell downs 18042026 17h'!$B:$B,'[9]cell downs 18042026 17h'!$B:$B,"")</f>
        <v/>
      </c>
      <c r="AU2305" s="14" t="str">
        <f>_xlfn.XLOOKUP(B2305,'[10]Cells Huawei 19042026 15h'!$B:$B,'[10]Cells Huawei 19042026 15h'!$B:$B,"")</f>
        <v/>
      </c>
      <c r="AV2305" s="9" t="str">
        <f>_xlfn.XLOOKUP(B2305,'[11]cells down 19042026 9H40'!$B:$B,'[11]cells down 19042026 9H40'!$B:$B,"")</f>
        <v/>
      </c>
    </row>
    <row r="2306" spans="1:48" hidden="1" x14ac:dyDescent="0.3">
      <c r="A2306" s="1" t="s">
        <v>1496</v>
      </c>
      <c r="B2306" s="8" t="s">
        <v>1497</v>
      </c>
      <c r="C2306" s="3" t="str">
        <f>_xlfn.XLOOKUP(B2306,'[1]daily break down'!$D:$D,'[1]daily break down'!$E:$E,"")</f>
        <v>NORD-OUEST</v>
      </c>
      <c r="D2306" s="1" t="s">
        <v>21</v>
      </c>
      <c r="E2306" s="1" t="s">
        <v>188</v>
      </c>
      <c r="F2306" s="3" t="s">
        <v>51</v>
      </c>
      <c r="G2306" s="1" t="s">
        <v>1496</v>
      </c>
      <c r="H2306" s="27" t="str">
        <f>_xlfn.XLOOKUP(B2306,[2]CALCULATION!$B:$B,[2]CALCULATION!$H:$H,"")</f>
        <v>Huawei</v>
      </c>
      <c r="I2306" s="26">
        <v>2.7159792314080016</v>
      </c>
      <c r="J2306" s="26">
        <v>5.1968029552011368</v>
      </c>
      <c r="K2306" s="26">
        <v>1.1959490116512999</v>
      </c>
      <c r="L2306" s="26">
        <v>15.780477295231899</v>
      </c>
      <c r="M2306" s="26">
        <v>16.447473554145873</v>
      </c>
      <c r="N2306" s="26">
        <v>7.8193798814609359</v>
      </c>
      <c r="O2306" s="26">
        <v>0</v>
      </c>
      <c r="P2306" s="114" t="s">
        <v>6364</v>
      </c>
      <c r="Q2306" s="42" t="s">
        <v>6353</v>
      </c>
      <c r="R2306" s="42"/>
      <c r="S2306" s="41" t="str" cm="1">
        <f t="array" ref="S2306">IFERROR(_xlfn.IFS(
U2306="MPR ISSUE","PDH",
U2306="BSS Hardware Issue","BSS",
U2306="Sites strategiques, MLL, Pylone, etc.","ENVTECH",
U2306="AKTIVCO DEFAUT GE &amp; POWER Cabinet","AKTIVCO",
U2306="AKTIVCO Coupure ENEO &amp; Baisse de tension","AKTIVCO GRID ONLY",
U2306="Coupure ENEO &amp; Baisse de tension","IHS GRID ONLY",
U2306="Defaut GE &amp; POWER Cabinet","IHS",
U2306="Sharing","Partners",
U2306="Sites strategiques &amp; DataCenter","SST &amp; DC",
U2306="Exclu","Exclu",
U2306="SAT","SAT",
U2306="SPARE-ISSUE","SPARE-ISSUE",
U2306="Fiber CAmtel","TRANS_FO_CAMTEL",
U2306="Fiber AOF","Fiber AOF",
U2306="Projet OCM (HUAWEI)","TRAVAUX-HUAWEI",
U2306="Projet OCM (NOKIA)","TRAVAUX-NOKIA",
U2306="ACCESS-ISSUE","ACCESS-ISSUE",
U2306="Projet OCM (ZTE, NOKIA, autres projets)","TRAVAUX OCM",
U2306="No root CAuse","No root cause",
U2306="ODU HS","PDH",
U2306="IP &amp; VLAN","PDH",
U2306="Warehouse HUAWEI","SPARE-ISSUE",
U2306="SPARE-HS","SPARE-ISSUE",
U2306="Power Telco","BSS",U2306="no impacts","no impacts"
),"")</f>
        <v/>
      </c>
      <c r="T2306" s="41" t="str" cm="1">
        <f t="array" ref="T2306">IFERROR(_xlfn.IFS(
U2306="MPR ISSUE","TX ISSUE",
U2306="BSS Hardware Issue","RAN ISSUE",
U2306="Sites strategiques, MLL, Pylone, etc.","ENVTECH",
U2306="AKTIVCO DEFAUT GE &amp; POWER Cabinet","POWER ISSUE",
U2306="AKTIVCO Coupure ENEO &amp; Baisse de tension","POWER ISSUE",
U2306="Coupure ENEO &amp; Baisse de tension","POWER ISSUE",
U2306="Defaut GE &amp; POWER Cabinet","POWER ISSUE",
U2306="Sharing","POWER ISSUE",
U2306="Sites strategiques &amp; DataCenter","POWER ISSUE",
U2306="Exclu","Exclu",
U2306="SAT","TX ISSUE",
U2306="SPARE-ISSUE","SPARE-ISSUE",
U2306="Fiber CAmtel","TX ISSUE",
U2306="Fiber AOF","TX ISSUE",
U2306="Projet OCM (HUAWEI)","TRAVAUX-HUAWEI",
U2306="Projet OCM (NOKIA)","TRAVAUX -NOKIA",
U2306="ACCESS-ISSUE","ACCESS-ISSUE",
U2306="Projet OCM (ZTE, NOKIA, autres projets)","TRAVAUX OCM",
U2306="No root CAuse","No root cause",
U2306="ODU HS","TX ISSUE",
U2306="IP &amp; VLAN","TX ISSUE",
U2306="Warehouse HUAWEI","SPARE-ISSUE",
U2306="SPARE-HS","SPARE-ISSUE",
U2306="Power Telco","RAN ISSUE",U2306="no impacts","no impacts"
),"")</f>
        <v/>
      </c>
      <c r="U2306" s="68"/>
      <c r="V2306" s="41" t="str" cm="1">
        <f t="array" ref="V2306">IFERROR(_xlfn.IFS(
U2306="MPR ISSUE","ACTIVE",
U2306="BSS Hardware Issue","ACTIVE",
U2306="Sites strategiques, MLL, Pylone, etc.","PASSIVE",
U2306="AKTIVCO DEFAUT GE &amp; POWER Cabinet","PASSIVE",
U2306="AKTIVCO Coupure ENEO &amp; Baisse de tension","PASSIVE",
U2306="Coupure ENEO &amp; Baisse de tension","PASSIVE",
U2306="Defaut GE &amp; POWER Cabinet","PASSIVE",
U2306="Sharing","PASSIVE",
U2306="Sites strategiques &amp; DataCenter","PASSIVE",
U2306="Exclu","Exclu",
U2306="SAT","ACTIVE",
U2306="SPARE-ISSUE","SPARE-ISSUE",
U2306="Fiber CAmtel","ACTIVE",
U2306="Fiber AOF","ACTIVE",
U2306="Projet OCM (HUAWEI)","PLANNED WORKS",
U2306="Projet OCM (NOKIA)","PLANNED WORKS",
U2306="ACCESS-ISSUE","ACCESS-ISSUE",
U2306="Projet OCM (ZTE, NOKIA, autres projets)","PLANNED WORKS",
U2306="No root CAuse","No root cause",
U2306="ODU HS","ACTIVE",
U2306="IP &amp; VLAN","ACTIVE",
U2306="Warehouse HUAWEI","SPARE-ISSUE",
U2306="SPARE-HS","SPARE-ISSUE",
U2306="Power Telco","ACTIVE", U2306="no impacts","no impacts"
),"")</f>
        <v/>
      </c>
      <c r="W2306" s="113"/>
      <c r="X2306" s="113"/>
      <c r="Y2306" s="113"/>
      <c r="Z2306" s="113"/>
      <c r="AA2306" s="113"/>
      <c r="AB2306" s="17" t="s">
        <v>5465</v>
      </c>
      <c r="AC2306" s="17" t="str">
        <f>_xlfn.XLOOKUP(B2306,'INCIDENT-04-27-2026'!E:E,'INCIDENT-04-27-2026'!F:F,"")</f>
        <v/>
      </c>
      <c r="AD2306" s="9"/>
      <c r="AE2306" s="7" t="s">
        <v>5465</v>
      </c>
      <c r="AF2306" s="6" t="str">
        <f>_xlfn.XLOOKUP(B2306,'[13]Input_27-04'!$B:$B,'[13]Input_27-04'!$M:$M,"")</f>
        <v/>
      </c>
      <c r="AG2306" s="7"/>
      <c r="AH2306" s="3"/>
      <c r="AI2306" s="18" t="str">
        <f>_xlfn.XLOOKUP(B2306,'[3]Cells Huawei 27042026 10h'!$B:$B,'[3]Cells Huawei 27042026 10h'!$T:$T,"")</f>
        <v/>
      </c>
      <c r="AJ2306" s="18" t="str">
        <f>_xlfn.XLOOKUP(B2306,'[3]Cells Huawei 27042026 15h'!$B:$B,'[3]Cells Huawei 27042026 15h'!$T:$T,"")</f>
        <v/>
      </c>
      <c r="AK2306" s="18" t="str">
        <f>_xlfn.XLOOKUP(B2306,'[4]cells down 27042026 11h28'!$B:$B,'[4]cells down 27042026 11h28'!$R:$R,"")</f>
        <v/>
      </c>
      <c r="AL2306" s="18" t="str">
        <f>_xlfn.XLOOKUP(B2306,'[4]cells down 27042026 18h01'!$B:$B,'[4]cells down 27042026 18h01'!$R:$R,"")</f>
        <v/>
      </c>
      <c r="AM2306" s="18" t="str">
        <f>_xlfn.XLOOKUP(B2306,'[5]cell downs 27042026 11h'!$B:$B,'[5]cell downs 27042026 11h'!$R:$R,"")</f>
        <v/>
      </c>
      <c r="AN2306" s="18" t="str">
        <f>_xlfn.XLOOKUP(B2306,'[5]cell downs 27042026 17h40'!$B:$B,'[5]cell downs 27042026 17h40'!$R:$R,"")</f>
        <v/>
      </c>
      <c r="AO2306" s="18" t="str">
        <f>_xlfn.XLOOKUP(B2306,'[6]ALL SITES DOWN'!$D:$D,'[6]ALL SITES DOWN'!$J:$J,"")</f>
        <v/>
      </c>
      <c r="AP2306" s="18" t="str">
        <f>_xlfn.XLOOKUP(B2306,'[7]ALL SITES DOWN'!$D:$D,'[7]ALL SITES DOWN'!$J:$J,"")</f>
        <v/>
      </c>
      <c r="AQ2306" s="9" t="str">
        <f>_xlfn.XLOOKUP(B2306,[8]sheet1!$AC:$AC,[8]sheet1!$AF:$AF,"")</f>
        <v/>
      </c>
      <c r="AR2306" s="14"/>
      <c r="AS2306" s="14" t="s">
        <v>5465</v>
      </c>
      <c r="AT2306" s="14" t="str">
        <f>_xlfn.XLOOKUP(B2306,'[9]cell downs 18042026 17h'!$B:$B,'[9]cell downs 18042026 17h'!$B:$B,"")</f>
        <v/>
      </c>
      <c r="AU2306" s="14" t="str">
        <f>_xlfn.XLOOKUP(B2306,'[10]Cells Huawei 19042026 15h'!$B:$B,'[10]Cells Huawei 19042026 15h'!$B:$B,"")</f>
        <v>NRO_037</v>
      </c>
      <c r="AV2306" s="9" t="str">
        <f>_xlfn.XLOOKUP(B2306,'[11]cells down 19042026 9H40'!$B:$B,'[11]cells down 19042026 9H40'!$B:$B,"")</f>
        <v/>
      </c>
    </row>
    <row r="2307" spans="1:48" hidden="1" x14ac:dyDescent="0.3">
      <c r="A2307" s="3" t="s">
        <v>4734</v>
      </c>
      <c r="B2307" s="23" t="s">
        <v>4735</v>
      </c>
      <c r="C2307" s="3" t="str">
        <f>_xlfn.XLOOKUP(B2307,'[1]daily break down'!$D:$D,'[1]daily break down'!$E:$E,"")</f>
        <v>LITTORAL</v>
      </c>
      <c r="D2307" s="3" t="s">
        <v>11</v>
      </c>
      <c r="E2307" s="3" t="s">
        <v>96</v>
      </c>
      <c r="F2307" s="3" t="s">
        <v>31</v>
      </c>
      <c r="G2307" s="3" t="s">
        <v>4734</v>
      </c>
      <c r="H2307" s="29" t="str">
        <f>_xlfn.XLOOKUP(B2307,[2]CALCULATION!$B:$B,[2]CALCULATION!$H:$H,"")</f>
        <v>ZTE</v>
      </c>
      <c r="I2307" s="26">
        <v>0</v>
      </c>
      <c r="J2307" s="26">
        <v>0</v>
      </c>
      <c r="K2307" s="26">
        <v>0</v>
      </c>
      <c r="L2307" s="26">
        <v>0</v>
      </c>
      <c r="M2307" s="26">
        <v>0</v>
      </c>
      <c r="N2307" s="26">
        <v>0</v>
      </c>
      <c r="O2307" s="26">
        <v>0</v>
      </c>
      <c r="P2307" s="114" t="s">
        <v>6364</v>
      </c>
      <c r="Q2307" s="42" t="s">
        <v>5538</v>
      </c>
      <c r="R2307" s="42"/>
      <c r="S2307" s="41" t="str" cm="1">
        <f t="array" ref="S2307">IFERROR(_xlfn.IFS(
U2307="MPR ISSUE","PDH",
U2307="BSS Hardware Issue","BSS",
U2307="Sites strategiques, MLL, Pylone, etc.","ENVTECH",
U2307="AKTIVCO DEFAUT GE &amp; POWER Cabinet","AKTIVCO",
U2307="AKTIVCO Coupure ENEO &amp; Baisse de tension","AKTIVCO GRID ONLY",
U2307="Coupure ENEO &amp; Baisse de tension","IHS GRID ONLY",
U2307="Defaut GE &amp; POWER Cabinet","IHS",
U2307="Sharing","Partners",
U2307="Sites strategiques &amp; DataCenter","SST &amp; DC",
U2307="Exclu","Exclu",
U2307="SAT","SAT",
U2307="SPARE-ISSUE","SPARE-ISSUE",
U2307="Fiber CAmtel","TRANS_FO_CAMTEL",
U2307="Fiber AOF","Fiber AOF",
U2307="Projet OCM (HUAWEI)","TRAVAUX-HUAWEI",
U2307="Projet OCM (NOKIA)","TRAVAUX-NOKIA",
U2307="ACCESS-ISSUE","ACCESS-ISSUE",
U2307="Projet OCM (ZTE, NOKIA, autres projets)","TRAVAUX OCM",
U2307="No root CAuse","No root cause",
U2307="ODU HS","PDH",
U2307="IP &amp; VLAN","PDH",
U2307="Warehouse HUAWEI","SPARE-ISSUE",
U2307="SPARE-HS","SPARE-ISSUE",
U2307="Power Telco","BSS",U2307="no impacts","no impacts"
),"")</f>
        <v>IHS</v>
      </c>
      <c r="T2307" s="41" t="str" cm="1">
        <f t="array" ref="T2307">IFERROR(_xlfn.IFS(
U2307="MPR ISSUE","TX ISSUE",
U2307="BSS Hardware Issue","RAN ISSUE",
U2307="Sites strategiques, MLL, Pylone, etc.","ENVTECH",
U2307="AKTIVCO DEFAUT GE &amp; POWER Cabinet","POWER ISSUE",
U2307="AKTIVCO Coupure ENEO &amp; Baisse de tension","POWER ISSUE",
U2307="Coupure ENEO &amp; Baisse de tension","POWER ISSUE",
U2307="Defaut GE &amp; POWER Cabinet","POWER ISSUE",
U2307="Sharing","POWER ISSUE",
U2307="Sites strategiques &amp; DataCenter","POWER ISSUE",
U2307="Exclu","Exclu",
U2307="SAT","TX ISSUE",
U2307="SPARE-ISSUE","SPARE-ISSUE",
U2307="Fiber CAmtel","TX ISSUE",
U2307="Fiber AOF","TX ISSUE",
U2307="Projet OCM (HUAWEI)","TRAVAUX-HUAWEI",
U2307="Projet OCM (NOKIA)","TRAVAUX -NOKIA",
U2307="ACCESS-ISSUE","ACCESS-ISSUE",
U2307="Projet OCM (ZTE, NOKIA, autres projets)","TRAVAUX OCM",
U2307="No root CAuse","No root cause",
U2307="ODU HS","TX ISSUE",
U2307="IP &amp; VLAN","TX ISSUE",
U2307="Warehouse HUAWEI","SPARE-ISSUE",
U2307="SPARE-HS","SPARE-ISSUE",
U2307="Power Telco","RAN ISSUE",U2307="no impacts","no impacts"
),"")</f>
        <v>POWER ISSUE</v>
      </c>
      <c r="U2307" s="68" t="s">
        <v>5329</v>
      </c>
      <c r="V2307" s="41" t="str" cm="1">
        <f t="array" ref="V2307">IFERROR(_xlfn.IFS(
U2307="MPR ISSUE","ACTIVE",
U2307="BSS Hardware Issue","ACTIVE",
U2307="Sites strategiques, MLL, Pylone, etc.","PASSIVE",
U2307="AKTIVCO DEFAUT GE &amp; POWER Cabinet","PASSIVE",
U2307="AKTIVCO Coupure ENEO &amp; Baisse de tension","PASSIVE",
U2307="Coupure ENEO &amp; Baisse de tension","PASSIVE",
U2307="Defaut GE &amp; POWER Cabinet","PASSIVE",
U2307="Sharing","PASSIVE",
U2307="Sites strategiques &amp; DataCenter","PASSIVE",
U2307="Exclu","Exclu",
U2307="SAT","ACTIVE",
U2307="SPARE-ISSUE","SPARE-ISSUE",
U2307="Fiber CAmtel","ACTIVE",
U2307="Fiber AOF","ACTIVE",
U2307="Projet OCM (HUAWEI)","PLANNED WORKS",
U2307="Projet OCM (NOKIA)","PLANNED WORKS",
U2307="ACCESS-ISSUE","ACCESS-ISSUE",
U2307="Projet OCM (ZTE, NOKIA, autres projets)","PLANNED WORKS",
U2307="No root CAuse","No root cause",
U2307="ODU HS","ACTIVE",
U2307="IP &amp; VLAN","ACTIVE",
U2307="Warehouse HUAWEI","SPARE-ISSUE",
U2307="SPARE-HS","SPARE-ISSUE",
U2307="Power Telco","ACTIVE", U2307="no impacts","no impacts"
),"")</f>
        <v>PASSIVE</v>
      </c>
      <c r="W2307" s="113"/>
      <c r="X2307" s="113"/>
      <c r="Y2307" s="113"/>
      <c r="Z2307" s="113"/>
      <c r="AA2307" s="113"/>
      <c r="AB2307" s="17" t="s">
        <v>6342</v>
      </c>
      <c r="AC2307" s="17" t="str">
        <f>_xlfn.XLOOKUP(B2307,'INCIDENT-04-27-2026'!E:E,'INCIDENT-04-27-2026'!F:F,"")</f>
        <v xml:space="preserve">(04/27/2026 incident ) :impacted by  LIT_138_Z_Sackbayeme(LIT-138) ,defaut , Disjoncteur dans la baie TX  || Action : remplacement </v>
      </c>
      <c r="AD2307" s="9" t="s">
        <v>6044</v>
      </c>
      <c r="AE2307" s="7" t="s">
        <v>5465</v>
      </c>
      <c r="AF2307" s="6" t="str">
        <f>_xlfn.XLOOKUP(B2307,'[13]Input_27-04'!$B:$B,'[13]Input_27-04'!$M:$M,"")</f>
        <v/>
      </c>
      <c r="AG2307" s="7"/>
      <c r="AH2307" s="3"/>
      <c r="AI2307" s="18" t="str">
        <f>_xlfn.XLOOKUP(B2307,'[3]Cells Huawei 27042026 10h'!$B:$B,'[3]Cells Huawei 27042026 10h'!$T:$T,"")</f>
        <v/>
      </c>
      <c r="AJ2307" s="18" t="str">
        <f>_xlfn.XLOOKUP(B2307,'[3]Cells Huawei 27042026 15h'!$B:$B,'[3]Cells Huawei 27042026 15h'!$T:$T,"")</f>
        <v/>
      </c>
      <c r="AK2307" s="18" t="str">
        <f>_xlfn.XLOOKUP(B2307,'[4]cells down 27042026 11h28'!$B:$B,'[4]cells down 27042026 11h28'!$R:$R,"")</f>
        <v/>
      </c>
      <c r="AL2307" s="18" t="str">
        <f>_xlfn.XLOOKUP(B2307,'[4]cells down 27042026 18h01'!$B:$B,'[4]cells down 27042026 18h01'!$R:$R,"")</f>
        <v/>
      </c>
      <c r="AM2307" s="18" t="str">
        <f>_xlfn.XLOOKUP(B2307,'[5]cell downs 27042026 11h'!$B:$B,'[5]cell downs 27042026 11h'!$R:$R,"")</f>
        <v/>
      </c>
      <c r="AN2307" s="18" t="str">
        <f>_xlfn.XLOOKUP(B2307,'[5]cell downs 27042026 17h40'!$B:$B,'[5]cell downs 27042026 17h40'!$R:$R,"")</f>
        <v/>
      </c>
      <c r="AO2307" s="18" t="str">
        <f>_xlfn.XLOOKUP(B2307,'[6]ALL SITES DOWN'!$D:$D,'[6]ALL SITES DOWN'!$J:$J,"")</f>
        <v/>
      </c>
      <c r="AP2307" s="18" t="str">
        <f>_xlfn.XLOOKUP(B2307,'[7]ALL SITES DOWN'!$D:$D,'[7]ALL SITES DOWN'!$J:$J,"")</f>
        <v>(04/27/2026 ocm ran 11h):-Impacted by LIT_138_Z_Sackbayeme(LIT-138)</v>
      </c>
      <c r="AQ2307" s="9" t="str">
        <f>_xlfn.XLOOKUP(B2307,[8]sheet1!$AC:$AC,[8]sheet1!$AF:$AF,"")</f>
        <v/>
      </c>
      <c r="AR2307" s="14"/>
      <c r="AS2307" s="14" t="s">
        <v>5465</v>
      </c>
      <c r="AT2307" s="14" t="str">
        <f>_xlfn.XLOOKUP(B2307,'[9]cell downs 18042026 17h'!$B:$B,'[9]cell downs 18042026 17h'!$B:$B,"")</f>
        <v/>
      </c>
      <c r="AU2307" s="14" t="str">
        <f>_xlfn.XLOOKUP(B2307,'[10]Cells Huawei 19042026 15h'!$B:$B,'[10]Cells Huawei 19042026 15h'!$B:$B,"")</f>
        <v/>
      </c>
      <c r="AV2307" s="9" t="str">
        <f>_xlfn.XLOOKUP(B2307,'[11]cells down 19042026 9H40'!$B:$B,'[11]cells down 19042026 9H40'!$B:$B,"")</f>
        <v/>
      </c>
    </row>
    <row r="2308" spans="1:48" hidden="1" x14ac:dyDescent="0.3">
      <c r="A2308" s="1" t="s">
        <v>4629</v>
      </c>
      <c r="B2308" s="8" t="s">
        <v>4630</v>
      </c>
      <c r="C2308" s="3" t="str">
        <f>_xlfn.XLOOKUP(B2308,'[1]daily break down'!$D:$D,'[1]daily break down'!$E:$E,"")</f>
        <v>CENTRE</v>
      </c>
      <c r="D2308" s="1" t="s">
        <v>11</v>
      </c>
      <c r="E2308" s="1" t="s">
        <v>237</v>
      </c>
      <c r="F2308" s="3" t="s">
        <v>37</v>
      </c>
      <c r="G2308" s="1" t="s">
        <v>4629</v>
      </c>
      <c r="H2308" s="28" t="str">
        <f>_xlfn.XLOOKUP(B2308,[2]CALCULATION!$B:$B,[2]CALCULATION!$H:$H,"")</f>
        <v>NOKIA</v>
      </c>
      <c r="I2308" s="26">
        <v>0</v>
      </c>
      <c r="J2308" s="26">
        <v>0</v>
      </c>
      <c r="K2308" s="26">
        <v>0</v>
      </c>
      <c r="L2308" s="26">
        <v>0</v>
      </c>
      <c r="M2308" s="26">
        <v>0</v>
      </c>
      <c r="N2308" s="26">
        <v>0</v>
      </c>
      <c r="O2308" s="26">
        <v>0</v>
      </c>
      <c r="P2308" s="114" t="s">
        <v>6364</v>
      </c>
      <c r="Q2308" s="42" t="s">
        <v>5538</v>
      </c>
      <c r="R2308" s="42"/>
      <c r="S2308" s="41" t="str" cm="1">
        <f t="array" ref="S2308">IFERROR(_xlfn.IFS(
U2308="MPR ISSUE","PDH",
U2308="BSS Hardware Issue","BSS",
U2308="Sites strategiques, MLL, Pylone, etc.","ENVTECH",
U2308="AKTIVCO DEFAUT GE &amp; POWER Cabinet","AKTIVCO",
U2308="AKTIVCO Coupure ENEO &amp; Baisse de tension","AKTIVCO GRID ONLY",
U2308="Coupure ENEO &amp; Baisse de tension","IHS GRID ONLY",
U2308="Defaut GE &amp; POWER Cabinet","IHS",
U2308="Sharing","Partners",
U2308="Sites strategiques &amp; DataCenter","SST &amp; DC",
U2308="Exclu","Exclu",
U2308="SAT","SAT",
U2308="SPARE-ISSUE","SPARE-ISSUE",
U2308="Fiber CAmtel","TRANS_FO_CAMTEL",
U2308="Fiber AOF","Fiber AOF",
U2308="Projet OCM (HUAWEI)","TRAVAUX-HUAWEI",
U2308="Projet OCM (NOKIA)","TRAVAUX-NOKIA",
U2308="ACCESS-ISSUE","ACCESS-ISSUE",
U2308="Projet OCM (ZTE, NOKIA, autres projets)","TRAVAUX OCM",
U2308="No root CAuse","No root cause",
U2308="ODU HS","PDH",
U2308="IP &amp; VLAN","PDH",
U2308="Warehouse HUAWEI","SPARE-ISSUE",
U2308="SPARE-HS","SPARE-ISSUE",
U2308="Power Telco","BSS",U2308="no impacts","no impacts"
),"")</f>
        <v>No root cause</v>
      </c>
      <c r="T2308" s="41" t="str" cm="1">
        <f t="array" ref="T2308">IFERROR(_xlfn.IFS(
U2308="MPR ISSUE","TX ISSUE",
U2308="BSS Hardware Issue","RAN ISSUE",
U2308="Sites strategiques, MLL, Pylone, etc.","ENVTECH",
U2308="AKTIVCO DEFAUT GE &amp; POWER Cabinet","POWER ISSUE",
U2308="AKTIVCO Coupure ENEO &amp; Baisse de tension","POWER ISSUE",
U2308="Coupure ENEO &amp; Baisse de tension","POWER ISSUE",
U2308="Defaut GE &amp; POWER Cabinet","POWER ISSUE",
U2308="Sharing","POWER ISSUE",
U2308="Sites strategiques &amp; DataCenter","POWER ISSUE",
U2308="Exclu","Exclu",
U2308="SAT","TX ISSUE",
U2308="SPARE-ISSUE","SPARE-ISSUE",
U2308="Fiber CAmtel","TX ISSUE",
U2308="Fiber AOF","TX ISSUE",
U2308="Projet OCM (HUAWEI)","TRAVAUX-HUAWEI",
U2308="Projet OCM (NOKIA)","TRAVAUX -NOKIA",
U2308="ACCESS-ISSUE","ACCESS-ISSUE",
U2308="Projet OCM (ZTE, NOKIA, autres projets)","TRAVAUX OCM",
U2308="No root CAuse","No root cause",
U2308="ODU HS","TX ISSUE",
U2308="IP &amp; VLAN","TX ISSUE",
U2308="Warehouse HUAWEI","SPARE-ISSUE",
U2308="SPARE-HS","SPARE-ISSUE",
U2308="Power Telco","RAN ISSUE",U2308="no impacts","no impacts"
),"")</f>
        <v>No root cause</v>
      </c>
      <c r="U2308" s="68" t="s">
        <v>5691</v>
      </c>
      <c r="V2308" s="41" t="str" cm="1">
        <f t="array" ref="V2308">IFERROR(_xlfn.IFS(
U2308="MPR ISSUE","ACTIVE",
U2308="BSS Hardware Issue","ACTIVE",
U2308="Sites strategiques, MLL, Pylone, etc.","PASSIVE",
U2308="AKTIVCO DEFAUT GE &amp; POWER Cabinet","PASSIVE",
U2308="AKTIVCO Coupure ENEO &amp; Baisse de tension","PASSIVE",
U2308="Coupure ENEO &amp; Baisse de tension","PASSIVE",
U2308="Defaut GE &amp; POWER Cabinet","PASSIVE",
U2308="Sharing","PASSIVE",
U2308="Sites strategiques &amp; DataCenter","PASSIVE",
U2308="Exclu","Exclu",
U2308="SAT","ACTIVE",
U2308="SPARE-ISSUE","SPARE-ISSUE",
U2308="Fiber CAmtel","ACTIVE",
U2308="Fiber AOF","ACTIVE",
U2308="Projet OCM (HUAWEI)","PLANNED WORKS",
U2308="Projet OCM (NOKIA)","PLANNED WORKS",
U2308="ACCESS-ISSUE","ACCESS-ISSUE",
U2308="Projet OCM (ZTE, NOKIA, autres projets)","PLANNED WORKS",
U2308="No root CAuse","No root cause",
U2308="ODU HS","ACTIVE",
U2308="IP &amp; VLAN","ACTIVE",
U2308="Warehouse HUAWEI","SPARE-ISSUE",
U2308="SPARE-HS","SPARE-ISSUE",
U2308="Power Telco","ACTIVE", U2308="no impacts","no impacts"
),"")</f>
        <v>No root cause</v>
      </c>
      <c r="W2308" s="113"/>
      <c r="X2308" s="113"/>
      <c r="Y2308" s="113"/>
      <c r="Z2308" s="113"/>
      <c r="AA2308" s="113"/>
      <c r="AB2308" s="17" t="s">
        <v>5465</v>
      </c>
      <c r="AC2308" s="17" t="str">
        <f>_xlfn.XLOOKUP(B2308,'INCIDENT-04-27-2026'!E:E,'INCIDENT-04-27-2026'!F:F,"")</f>
        <v/>
      </c>
      <c r="AD2308" s="9"/>
      <c r="AE2308" s="7" t="s">
        <v>5465</v>
      </c>
      <c r="AF2308" s="6" t="str">
        <f>_xlfn.XLOOKUP(B2308,'[13]Input_27-04'!$B:$B,'[13]Input_27-04'!$M:$M,"")</f>
        <v/>
      </c>
      <c r="AG2308" s="7"/>
      <c r="AH2308" s="3"/>
      <c r="AI2308" s="18" t="str">
        <f>_xlfn.XLOOKUP(B2308,'[3]Cells Huawei 27042026 10h'!$B:$B,'[3]Cells Huawei 27042026 10h'!$T:$T,"")</f>
        <v/>
      </c>
      <c r="AJ2308" s="18" t="str">
        <f>_xlfn.XLOOKUP(B2308,'[3]Cells Huawei 27042026 15h'!$B:$B,'[3]Cells Huawei 27042026 15h'!$T:$T,"")</f>
        <v/>
      </c>
      <c r="AK2308" s="18" t="str">
        <f>_xlfn.XLOOKUP(B2308,'[4]cells down 27042026 11h28'!$B:$B,'[4]cells down 27042026 11h28'!$R:$R,"")</f>
        <v/>
      </c>
      <c r="AL2308" s="18" t="str">
        <f>_xlfn.XLOOKUP(B2308,'[4]cells down 27042026 18h01'!$B:$B,'[4]cells down 27042026 18h01'!$R:$R,"")</f>
        <v/>
      </c>
      <c r="AM2308" s="18" t="str">
        <f>_xlfn.XLOOKUP(B2308,'[5]cell downs 27042026 11h'!$B:$B,'[5]cell downs 27042026 11h'!$R:$R,"")</f>
        <v/>
      </c>
      <c r="AN2308" s="18" t="str">
        <f>_xlfn.XLOOKUP(B2308,'[5]cell downs 27042026 17h40'!$B:$B,'[5]cell downs 27042026 17h40'!$R:$R,"")</f>
        <v/>
      </c>
      <c r="AO2308" s="18" t="str">
        <f>_xlfn.XLOOKUP(B2308,'[6]ALL SITES DOWN'!$D:$D,'[6]ALL SITES DOWN'!$J:$J,"")</f>
        <v/>
      </c>
      <c r="AP2308" s="18" t="str">
        <f>_xlfn.XLOOKUP(B2308,'[7]ALL SITES DOWN'!$D:$D,'[7]ALL SITES DOWN'!$J:$J,"")</f>
        <v/>
      </c>
      <c r="AQ2308" s="9" t="str">
        <f>_xlfn.XLOOKUP(B2308,[8]sheet1!$AC:$AC,[8]sheet1!$AF:$AF,"")</f>
        <v/>
      </c>
      <c r="AR2308" s="14"/>
      <c r="AS2308" s="14" t="s">
        <v>5465</v>
      </c>
      <c r="AT2308" s="14" t="str">
        <f>_xlfn.XLOOKUP(B2308,'[9]cell downs 18042026 17h'!$B:$B,'[9]cell downs 18042026 17h'!$B:$B,"")</f>
        <v/>
      </c>
      <c r="AU2308" s="14" t="str">
        <f>_xlfn.XLOOKUP(B2308,'[10]Cells Huawei 19042026 15h'!$B:$B,'[10]Cells Huawei 19042026 15h'!$B:$B,"")</f>
        <v/>
      </c>
      <c r="AV2308" s="9" t="str">
        <f>_xlfn.XLOOKUP(B2308,'[11]cells down 19042026 9H40'!$B:$B,'[11]cells down 19042026 9H40'!$B:$B,"")</f>
        <v/>
      </c>
    </row>
    <row r="2309" spans="1:48" hidden="1" x14ac:dyDescent="0.3">
      <c r="A2309" s="1" t="s">
        <v>4631</v>
      </c>
      <c r="B2309" s="8" t="s">
        <v>4632</v>
      </c>
      <c r="C2309" s="3" t="str">
        <f>_xlfn.XLOOKUP(B2309,'[1]daily break down'!$D:$D,'[1]daily break down'!$E:$E,"")</f>
        <v>SUD-OUEST</v>
      </c>
      <c r="D2309" s="1" t="s">
        <v>11</v>
      </c>
      <c r="E2309" s="1" t="s">
        <v>12</v>
      </c>
      <c r="F2309" s="3" t="s">
        <v>31</v>
      </c>
      <c r="G2309" s="1" t="s">
        <v>4633</v>
      </c>
      <c r="H2309" s="27" t="str">
        <f>_xlfn.XLOOKUP(B2309,[2]CALCULATION!$B:$B,[2]CALCULATION!$H:$H,"")</f>
        <v>HUAWEI</v>
      </c>
      <c r="I2309" s="26">
        <v>1.9618586149135496E-2</v>
      </c>
      <c r="J2309" s="26">
        <v>0</v>
      </c>
      <c r="K2309" s="26">
        <v>0</v>
      </c>
      <c r="L2309" s="26">
        <v>0</v>
      </c>
      <c r="M2309" s="26">
        <v>0</v>
      </c>
      <c r="N2309" s="26">
        <v>0</v>
      </c>
      <c r="O2309" s="26">
        <v>0</v>
      </c>
      <c r="P2309" s="114" t="s">
        <v>6364</v>
      </c>
      <c r="Q2309" s="42" t="s">
        <v>5538</v>
      </c>
      <c r="R2309" s="42"/>
      <c r="S2309" s="41" t="str" cm="1">
        <f t="array" ref="S2309">IFERROR(_xlfn.IFS(
U2309="MPR ISSUE","PDH",
U2309="BSS Hardware Issue","BSS",
U2309="Sites strategiques, MLL, Pylone, etc.","ENVTECH",
U2309="AKTIVCO DEFAUT GE &amp; POWER Cabinet","AKTIVCO",
U2309="AKTIVCO Coupure ENEO &amp; Baisse de tension","AKTIVCO GRID ONLY",
U2309="Coupure ENEO &amp; Baisse de tension","IHS GRID ONLY",
U2309="Defaut GE &amp; POWER Cabinet","IHS",
U2309="Sharing","Partners",
U2309="Sites strategiques &amp; DataCenter","SST &amp; DC",
U2309="Exclu","Exclu",
U2309="SAT","SAT",
U2309="SPARE-ISSUE","SPARE-ISSUE",
U2309="Fiber CAmtel","TRANS_FO_CAMTEL",
U2309="Fiber AOF","Fiber AOF",
U2309="Projet OCM (HUAWEI)","TRAVAUX-HUAWEI",
U2309="Projet OCM (NOKIA)","TRAVAUX-NOKIA",
U2309="ACCESS-ISSUE","ACCESS-ISSUE",
U2309="Projet OCM (ZTE, NOKIA, autres projets)","TRAVAUX OCM",
U2309="No root CAuse","No root cause",
U2309="ODU HS","PDH",
U2309="IP &amp; VLAN","PDH",
U2309="Warehouse HUAWEI","SPARE-ISSUE",
U2309="SPARE-HS","SPARE-ISSUE",
U2309="Power Telco","BSS",U2309="no impacts","no impacts"
),"")</f>
        <v>No root cause</v>
      </c>
      <c r="T2309" s="41" t="str" cm="1">
        <f t="array" ref="T2309">IFERROR(_xlfn.IFS(
U2309="MPR ISSUE","TX ISSUE",
U2309="BSS Hardware Issue","RAN ISSUE",
U2309="Sites strategiques, MLL, Pylone, etc.","ENVTECH",
U2309="AKTIVCO DEFAUT GE &amp; POWER Cabinet","POWER ISSUE",
U2309="AKTIVCO Coupure ENEO &amp; Baisse de tension","POWER ISSUE",
U2309="Coupure ENEO &amp; Baisse de tension","POWER ISSUE",
U2309="Defaut GE &amp; POWER Cabinet","POWER ISSUE",
U2309="Sharing","POWER ISSUE",
U2309="Sites strategiques &amp; DataCenter","POWER ISSUE",
U2309="Exclu","Exclu",
U2309="SAT","TX ISSUE",
U2309="SPARE-ISSUE","SPARE-ISSUE",
U2309="Fiber CAmtel","TX ISSUE",
U2309="Fiber AOF","TX ISSUE",
U2309="Projet OCM (HUAWEI)","TRAVAUX-HUAWEI",
U2309="Projet OCM (NOKIA)","TRAVAUX -NOKIA",
U2309="ACCESS-ISSUE","ACCESS-ISSUE",
U2309="Projet OCM (ZTE, NOKIA, autres projets)","TRAVAUX OCM",
U2309="No root CAuse","No root cause",
U2309="ODU HS","TX ISSUE",
U2309="IP &amp; VLAN","TX ISSUE",
U2309="Warehouse HUAWEI","SPARE-ISSUE",
U2309="SPARE-HS","SPARE-ISSUE",
U2309="Power Telco","RAN ISSUE",U2309="no impacts","no impacts"
),"")</f>
        <v>No root cause</v>
      </c>
      <c r="U2309" s="68" t="s">
        <v>5691</v>
      </c>
      <c r="V2309" s="41" t="str" cm="1">
        <f t="array" ref="V2309">IFERROR(_xlfn.IFS(
U2309="MPR ISSUE","ACTIVE",
U2309="BSS Hardware Issue","ACTIVE",
U2309="Sites strategiques, MLL, Pylone, etc.","PASSIVE",
U2309="AKTIVCO DEFAUT GE &amp; POWER Cabinet","PASSIVE",
U2309="AKTIVCO Coupure ENEO &amp; Baisse de tension","PASSIVE",
U2309="Coupure ENEO &amp; Baisse de tension","PASSIVE",
U2309="Defaut GE &amp; POWER Cabinet","PASSIVE",
U2309="Sharing","PASSIVE",
U2309="Sites strategiques &amp; DataCenter","PASSIVE",
U2309="Exclu","Exclu",
U2309="SAT","ACTIVE",
U2309="SPARE-ISSUE","SPARE-ISSUE",
U2309="Fiber CAmtel","ACTIVE",
U2309="Fiber AOF","ACTIVE",
U2309="Projet OCM (HUAWEI)","PLANNED WORKS",
U2309="Projet OCM (NOKIA)","PLANNED WORKS",
U2309="ACCESS-ISSUE","ACCESS-ISSUE",
U2309="Projet OCM (ZTE, NOKIA, autres projets)","PLANNED WORKS",
U2309="No root CAuse","No root cause",
U2309="ODU HS","ACTIVE",
U2309="IP &amp; VLAN","ACTIVE",
U2309="Warehouse HUAWEI","SPARE-ISSUE",
U2309="SPARE-HS","SPARE-ISSUE",
U2309="Power Telco","ACTIVE", U2309="no impacts","no impacts"
),"")</f>
        <v>No root cause</v>
      </c>
      <c r="W2309" s="113"/>
      <c r="X2309" s="113"/>
      <c r="Y2309" s="113"/>
      <c r="Z2309" s="113"/>
      <c r="AA2309" s="113"/>
      <c r="AB2309" s="17" t="s">
        <v>5465</v>
      </c>
      <c r="AC2309" s="17" t="str">
        <f>_xlfn.XLOOKUP(B2309,'INCIDENT-04-27-2026'!E:E,'INCIDENT-04-27-2026'!F:F,"")</f>
        <v/>
      </c>
      <c r="AD2309" s="9"/>
      <c r="AE2309" s="7" t="s">
        <v>5465</v>
      </c>
      <c r="AF2309" s="6" t="str">
        <f>_xlfn.XLOOKUP(B2309,'[13]Input_27-04'!$B:$B,'[13]Input_27-04'!$M:$M,"")</f>
        <v/>
      </c>
      <c r="AG2309" s="7"/>
      <c r="AH2309" s="3"/>
      <c r="AI2309" s="18" t="str">
        <f>_xlfn.XLOOKUP(B2309,'[3]Cells Huawei 27042026 10h'!$B:$B,'[3]Cells Huawei 27042026 10h'!$T:$T,"")</f>
        <v/>
      </c>
      <c r="AJ2309" s="18" t="str">
        <f>_xlfn.XLOOKUP(B2309,'[3]Cells Huawei 27042026 15h'!$B:$B,'[3]Cells Huawei 27042026 15h'!$T:$T,"")</f>
        <v/>
      </c>
      <c r="AK2309" s="18" t="str">
        <f>_xlfn.XLOOKUP(B2309,'[4]cells down 27042026 11h28'!$B:$B,'[4]cells down 27042026 11h28'!$R:$R,"")</f>
        <v/>
      </c>
      <c r="AL2309" s="18" t="str">
        <f>_xlfn.XLOOKUP(B2309,'[4]cells down 27042026 18h01'!$B:$B,'[4]cells down 27042026 18h01'!$R:$R,"")</f>
        <v/>
      </c>
      <c r="AM2309" s="18" t="str">
        <f>_xlfn.XLOOKUP(B2309,'[5]cell downs 27042026 11h'!$B:$B,'[5]cell downs 27042026 11h'!$R:$R,"")</f>
        <v/>
      </c>
      <c r="AN2309" s="18" t="str">
        <f>_xlfn.XLOOKUP(B2309,'[5]cell downs 27042026 17h40'!$B:$B,'[5]cell downs 27042026 17h40'!$R:$R,"")</f>
        <v/>
      </c>
      <c r="AO2309" s="18" t="str">
        <f>_xlfn.XLOOKUP(B2309,'[6]ALL SITES DOWN'!$D:$D,'[6]ALL SITES DOWN'!$J:$J,"")</f>
        <v/>
      </c>
      <c r="AP2309" s="18" t="str">
        <f>_xlfn.XLOOKUP(B2309,'[7]ALL SITES DOWN'!$D:$D,'[7]ALL SITES DOWN'!$J:$J,"")</f>
        <v/>
      </c>
      <c r="AQ2309" s="9" t="str">
        <f>_xlfn.XLOOKUP(B2309,[8]sheet1!$AC:$AC,[8]sheet1!$AF:$AF,"")</f>
        <v/>
      </c>
      <c r="AR2309" s="14"/>
      <c r="AS2309" s="14" t="s">
        <v>5465</v>
      </c>
      <c r="AT2309" s="14" t="str">
        <f>_xlfn.XLOOKUP(B2309,'[9]cell downs 18042026 17h'!$B:$B,'[9]cell downs 18042026 17h'!$B:$B,"")</f>
        <v/>
      </c>
      <c r="AU2309" s="14" t="str">
        <f>_xlfn.XLOOKUP(B2309,'[10]Cells Huawei 19042026 15h'!$B:$B,'[10]Cells Huawei 19042026 15h'!$B:$B,"")</f>
        <v/>
      </c>
      <c r="AV2309" s="9" t="str">
        <f>_xlfn.XLOOKUP(B2309,'[11]cells down 19042026 9H40'!$B:$B,'[11]cells down 19042026 9H40'!$B:$B,"")</f>
        <v/>
      </c>
    </row>
    <row r="2310" spans="1:48" hidden="1" x14ac:dyDescent="0.3">
      <c r="A2310" s="1" t="s">
        <v>4644</v>
      </c>
      <c r="B2310" s="8" t="s">
        <v>4645</v>
      </c>
      <c r="C2310" s="3" t="str">
        <f>_xlfn.XLOOKUP(B2310,'[1]daily break down'!$D:$D,'[1]daily break down'!$E:$E,"")</f>
        <v>CENTRE</v>
      </c>
      <c r="D2310" s="1" t="s">
        <v>11</v>
      </c>
      <c r="E2310" s="1" t="s">
        <v>12</v>
      </c>
      <c r="F2310" s="3" t="s">
        <v>37</v>
      </c>
      <c r="G2310" s="1" t="s">
        <v>4644</v>
      </c>
      <c r="H2310" s="29" t="str">
        <f>_xlfn.XLOOKUP(B2310,[2]CALCULATION!$B:$B,[2]CALCULATION!$H:$H,"")</f>
        <v>ZTE</v>
      </c>
      <c r="I2310" s="26">
        <v>0</v>
      </c>
      <c r="J2310" s="26">
        <v>0</v>
      </c>
      <c r="K2310" s="26">
        <v>0</v>
      </c>
      <c r="L2310" s="26">
        <v>0</v>
      </c>
      <c r="M2310" s="26">
        <v>0</v>
      </c>
      <c r="N2310" s="26">
        <v>0</v>
      </c>
      <c r="O2310" s="26">
        <v>0</v>
      </c>
      <c r="P2310" s="114" t="s">
        <v>6364</v>
      </c>
      <c r="Q2310" s="42" t="s">
        <v>5538</v>
      </c>
      <c r="R2310" s="42"/>
      <c r="S2310" s="41" t="str" cm="1">
        <f t="array" ref="S2310">IFERROR(_xlfn.IFS(
U2310="MPR ISSUE","PDH",
U2310="BSS Hardware Issue","BSS",
U2310="Sites strategiques, MLL, Pylone, etc.","ENVTECH",
U2310="AKTIVCO DEFAUT GE &amp; POWER Cabinet","AKTIVCO",
U2310="AKTIVCO Coupure ENEO &amp; Baisse de tension","AKTIVCO GRID ONLY",
U2310="Coupure ENEO &amp; Baisse de tension","IHS GRID ONLY",
U2310="Defaut GE &amp; POWER Cabinet","IHS",
U2310="Sharing","Partners",
U2310="Sites strategiques &amp; DataCenter","SST &amp; DC",
U2310="Exclu","Exclu",
U2310="SAT","SAT",
U2310="SPARE-ISSUE","SPARE-ISSUE",
U2310="Fiber CAmtel","TRANS_FO_CAMTEL",
U2310="Fiber AOF","Fiber AOF",
U2310="Projet OCM (HUAWEI)","TRAVAUX-HUAWEI",
U2310="Projet OCM (NOKIA)","TRAVAUX-NOKIA",
U2310="ACCESS-ISSUE","ACCESS-ISSUE",
U2310="Projet OCM (ZTE, NOKIA, autres projets)","TRAVAUX OCM",
U2310="No root CAuse","No root cause",
U2310="ODU HS","PDH",
U2310="IP &amp; VLAN","PDH",
U2310="Warehouse HUAWEI","SPARE-ISSUE",
U2310="SPARE-HS","SPARE-ISSUE",
U2310="Power Telco","BSS",U2310="no impacts","no impacts"
),"")</f>
        <v>No root cause</v>
      </c>
      <c r="T2310" s="41" t="str" cm="1">
        <f t="array" ref="T2310">IFERROR(_xlfn.IFS(
U2310="MPR ISSUE","TX ISSUE",
U2310="BSS Hardware Issue","RAN ISSUE",
U2310="Sites strategiques, MLL, Pylone, etc.","ENVTECH",
U2310="AKTIVCO DEFAUT GE &amp; POWER Cabinet","POWER ISSUE",
U2310="AKTIVCO Coupure ENEO &amp; Baisse de tension","POWER ISSUE",
U2310="Coupure ENEO &amp; Baisse de tension","POWER ISSUE",
U2310="Defaut GE &amp; POWER Cabinet","POWER ISSUE",
U2310="Sharing","POWER ISSUE",
U2310="Sites strategiques &amp; DataCenter","POWER ISSUE",
U2310="Exclu","Exclu",
U2310="SAT","TX ISSUE",
U2310="SPARE-ISSUE","SPARE-ISSUE",
U2310="Fiber CAmtel","TX ISSUE",
U2310="Fiber AOF","TX ISSUE",
U2310="Projet OCM (HUAWEI)","TRAVAUX-HUAWEI",
U2310="Projet OCM (NOKIA)","TRAVAUX -NOKIA",
U2310="ACCESS-ISSUE","ACCESS-ISSUE",
U2310="Projet OCM (ZTE, NOKIA, autres projets)","TRAVAUX OCM",
U2310="No root CAuse","No root cause",
U2310="ODU HS","TX ISSUE",
U2310="IP &amp; VLAN","TX ISSUE",
U2310="Warehouse HUAWEI","SPARE-ISSUE",
U2310="SPARE-HS","SPARE-ISSUE",
U2310="Power Telco","RAN ISSUE",U2310="no impacts","no impacts"
),"")</f>
        <v>No root cause</v>
      </c>
      <c r="U2310" s="68" t="s">
        <v>5691</v>
      </c>
      <c r="V2310" s="41" t="str" cm="1">
        <f t="array" ref="V2310">IFERROR(_xlfn.IFS(
U2310="MPR ISSUE","ACTIVE",
U2310="BSS Hardware Issue","ACTIVE",
U2310="Sites strategiques, MLL, Pylone, etc.","PASSIVE",
U2310="AKTIVCO DEFAUT GE &amp; POWER Cabinet","PASSIVE",
U2310="AKTIVCO Coupure ENEO &amp; Baisse de tension","PASSIVE",
U2310="Coupure ENEO &amp; Baisse de tension","PASSIVE",
U2310="Defaut GE &amp; POWER Cabinet","PASSIVE",
U2310="Sharing","PASSIVE",
U2310="Sites strategiques &amp; DataCenter","PASSIVE",
U2310="Exclu","Exclu",
U2310="SAT","ACTIVE",
U2310="SPARE-ISSUE","SPARE-ISSUE",
U2310="Fiber CAmtel","ACTIVE",
U2310="Fiber AOF","ACTIVE",
U2310="Projet OCM (HUAWEI)","PLANNED WORKS",
U2310="Projet OCM (NOKIA)","PLANNED WORKS",
U2310="ACCESS-ISSUE","ACCESS-ISSUE",
U2310="Projet OCM (ZTE, NOKIA, autres projets)","PLANNED WORKS",
U2310="No root CAuse","No root cause",
U2310="ODU HS","ACTIVE",
U2310="IP &amp; VLAN","ACTIVE",
U2310="Warehouse HUAWEI","SPARE-ISSUE",
U2310="SPARE-HS","SPARE-ISSUE",
U2310="Power Telco","ACTIVE", U2310="no impacts","no impacts"
),"")</f>
        <v>No root cause</v>
      </c>
      <c r="W2310" s="113"/>
      <c r="X2310" s="113"/>
      <c r="Y2310" s="113"/>
      <c r="Z2310" s="113"/>
      <c r="AA2310" s="113"/>
      <c r="AB2310" s="17" t="s">
        <v>5465</v>
      </c>
      <c r="AC2310" s="17" t="str">
        <f>_xlfn.XLOOKUP(B2310,'INCIDENT-04-27-2026'!E:E,'INCIDENT-04-27-2026'!F:F,"")</f>
        <v/>
      </c>
      <c r="AD2310" s="9"/>
      <c r="AE2310" s="7" t="s">
        <v>5465</v>
      </c>
      <c r="AF2310" s="6" t="str">
        <f>_xlfn.XLOOKUP(B2310,'[13]Input_27-04'!$B:$B,'[13]Input_27-04'!$M:$M,"")</f>
        <v/>
      </c>
      <c r="AG2310" s="7"/>
      <c r="AH2310" s="3"/>
      <c r="AI2310" s="18" t="str">
        <f>_xlfn.XLOOKUP(B2310,'[3]Cells Huawei 27042026 10h'!$B:$B,'[3]Cells Huawei 27042026 10h'!$T:$T,"")</f>
        <v/>
      </c>
      <c r="AJ2310" s="18" t="str">
        <f>_xlfn.XLOOKUP(B2310,'[3]Cells Huawei 27042026 15h'!$B:$B,'[3]Cells Huawei 27042026 15h'!$T:$T,"")</f>
        <v/>
      </c>
      <c r="AK2310" s="18" t="str">
        <f>_xlfn.XLOOKUP(B2310,'[4]cells down 27042026 11h28'!$B:$B,'[4]cells down 27042026 11h28'!$R:$R,"")</f>
        <v/>
      </c>
      <c r="AL2310" s="18" t="str">
        <f>_xlfn.XLOOKUP(B2310,'[4]cells down 27042026 18h01'!$B:$B,'[4]cells down 27042026 18h01'!$R:$R,"")</f>
        <v/>
      </c>
      <c r="AM2310" s="18" t="str">
        <f>_xlfn.XLOOKUP(B2310,'[5]cell downs 27042026 11h'!$B:$B,'[5]cell downs 27042026 11h'!$R:$R,"")</f>
        <v/>
      </c>
      <c r="AN2310" s="18" t="str">
        <f>_xlfn.XLOOKUP(B2310,'[5]cell downs 27042026 17h40'!$B:$B,'[5]cell downs 27042026 17h40'!$R:$R,"")</f>
        <v/>
      </c>
      <c r="AO2310" s="18" t="str">
        <f>_xlfn.XLOOKUP(B2310,'[6]ALL SITES DOWN'!$D:$D,'[6]ALL SITES DOWN'!$J:$J,"")</f>
        <v/>
      </c>
      <c r="AP2310" s="18" t="str">
        <f>_xlfn.XLOOKUP(B2310,'[7]ALL SITES DOWN'!$D:$D,'[7]ALL SITES DOWN'!$J:$J,"")</f>
        <v/>
      </c>
      <c r="AQ2310" s="9" t="str">
        <f>_xlfn.XLOOKUP(B2310,[8]sheet1!$AC:$AC,[8]sheet1!$AF:$AF,"")</f>
        <v/>
      </c>
      <c r="AR2310" s="14"/>
      <c r="AS2310" s="14" t="s">
        <v>5465</v>
      </c>
      <c r="AT2310" s="14" t="str">
        <f>_xlfn.XLOOKUP(B2310,'[9]cell downs 18042026 17h'!$B:$B,'[9]cell downs 18042026 17h'!$B:$B,"")</f>
        <v/>
      </c>
      <c r="AU2310" s="14" t="str">
        <f>_xlfn.XLOOKUP(B2310,'[10]Cells Huawei 19042026 15h'!$B:$B,'[10]Cells Huawei 19042026 15h'!$B:$B,"")</f>
        <v/>
      </c>
      <c r="AV2310" s="9" t="str">
        <f>_xlfn.XLOOKUP(B2310,'[11]cells down 19042026 9H40'!$B:$B,'[11]cells down 19042026 9H40'!$B:$B,"")</f>
        <v/>
      </c>
    </row>
    <row r="2311" spans="1:48" hidden="1" x14ac:dyDescent="0.3">
      <c r="A2311" s="1" t="s">
        <v>4661</v>
      </c>
      <c r="B2311" s="8" t="s">
        <v>4662</v>
      </c>
      <c r="C2311" s="3" t="str">
        <f>_xlfn.XLOOKUP(B2311,'[1]daily break down'!$D:$D,'[1]daily break down'!$E:$E,"")</f>
        <v>CENTRE</v>
      </c>
      <c r="D2311" s="1"/>
      <c r="E2311" s="1"/>
      <c r="F2311" s="3" t="s">
        <v>69</v>
      </c>
      <c r="G2311" s="1" t="s">
        <v>4663</v>
      </c>
      <c r="H2311" s="29" t="str">
        <f>_xlfn.XLOOKUP(B2311,[2]CALCULATION!$B:$B,[2]CALCULATION!$H:$H,"")</f>
        <v>ZTE</v>
      </c>
      <c r="I2311" s="26">
        <v>0</v>
      </c>
      <c r="J2311" s="26">
        <v>0</v>
      </c>
      <c r="K2311" s="26">
        <v>0</v>
      </c>
      <c r="L2311" s="26">
        <v>0</v>
      </c>
      <c r="M2311" s="26">
        <v>0</v>
      </c>
      <c r="N2311" s="26">
        <v>0</v>
      </c>
      <c r="O2311" s="26">
        <v>0</v>
      </c>
      <c r="P2311" s="114" t="s">
        <v>6364</v>
      </c>
      <c r="Q2311" s="42" t="s">
        <v>5538</v>
      </c>
      <c r="R2311" s="42"/>
      <c r="S2311" s="41" t="str" cm="1">
        <f t="array" ref="S2311">IFERROR(_xlfn.IFS(
U2311="MPR ISSUE","PDH",
U2311="BSS Hardware Issue","BSS",
U2311="Sites strategiques, MLL, Pylone, etc.","ENVTECH",
U2311="AKTIVCO DEFAUT GE &amp; POWER Cabinet","AKTIVCO",
U2311="AKTIVCO Coupure ENEO &amp; Baisse de tension","AKTIVCO GRID ONLY",
U2311="Coupure ENEO &amp; Baisse de tension","IHS GRID ONLY",
U2311="Defaut GE &amp; POWER Cabinet","IHS",
U2311="Sharing","Partners",
U2311="Sites strategiques &amp; DataCenter","SST &amp; DC",
U2311="Exclu","Exclu",
U2311="SAT","SAT",
U2311="SPARE-ISSUE","SPARE-ISSUE",
U2311="Fiber CAmtel","TRANS_FO_CAMTEL",
U2311="Fiber AOF","Fiber AOF",
U2311="Projet OCM (HUAWEI)","TRAVAUX-HUAWEI",
U2311="Projet OCM (NOKIA)","TRAVAUX-NOKIA",
U2311="ACCESS-ISSUE","ACCESS-ISSUE",
U2311="Projet OCM (ZTE, NOKIA, autres projets)","TRAVAUX OCM",
U2311="No root CAuse","No root cause",
U2311="ODU HS","PDH",
U2311="IP &amp; VLAN","PDH",
U2311="Warehouse HUAWEI","SPARE-ISSUE",
U2311="SPARE-HS","SPARE-ISSUE",
U2311="Power Telco","BSS",U2311="no impacts","no impacts"
),"")</f>
        <v>No root cause</v>
      </c>
      <c r="T2311" s="41" t="str" cm="1">
        <f t="array" ref="T2311">IFERROR(_xlfn.IFS(
U2311="MPR ISSUE","TX ISSUE",
U2311="BSS Hardware Issue","RAN ISSUE",
U2311="Sites strategiques, MLL, Pylone, etc.","ENVTECH",
U2311="AKTIVCO DEFAUT GE &amp; POWER Cabinet","POWER ISSUE",
U2311="AKTIVCO Coupure ENEO &amp; Baisse de tension","POWER ISSUE",
U2311="Coupure ENEO &amp; Baisse de tension","POWER ISSUE",
U2311="Defaut GE &amp; POWER Cabinet","POWER ISSUE",
U2311="Sharing","POWER ISSUE",
U2311="Sites strategiques &amp; DataCenter","POWER ISSUE",
U2311="Exclu","Exclu",
U2311="SAT","TX ISSUE",
U2311="SPARE-ISSUE","SPARE-ISSUE",
U2311="Fiber CAmtel","TX ISSUE",
U2311="Fiber AOF","TX ISSUE",
U2311="Projet OCM (HUAWEI)","TRAVAUX-HUAWEI",
U2311="Projet OCM (NOKIA)","TRAVAUX -NOKIA",
U2311="ACCESS-ISSUE","ACCESS-ISSUE",
U2311="Projet OCM (ZTE, NOKIA, autres projets)","TRAVAUX OCM",
U2311="No root CAuse","No root cause",
U2311="ODU HS","TX ISSUE",
U2311="IP &amp; VLAN","TX ISSUE",
U2311="Warehouse HUAWEI","SPARE-ISSUE",
U2311="SPARE-HS","SPARE-ISSUE",
U2311="Power Telco","RAN ISSUE",U2311="no impacts","no impacts"
),"")</f>
        <v>No root cause</v>
      </c>
      <c r="U2311" s="68" t="s">
        <v>5691</v>
      </c>
      <c r="V2311" s="41" t="str" cm="1">
        <f t="array" ref="V2311">IFERROR(_xlfn.IFS(
U2311="MPR ISSUE","ACTIVE",
U2311="BSS Hardware Issue","ACTIVE",
U2311="Sites strategiques, MLL, Pylone, etc.","PASSIVE",
U2311="AKTIVCO DEFAUT GE &amp; POWER Cabinet","PASSIVE",
U2311="AKTIVCO Coupure ENEO &amp; Baisse de tension","PASSIVE",
U2311="Coupure ENEO &amp; Baisse de tension","PASSIVE",
U2311="Defaut GE &amp; POWER Cabinet","PASSIVE",
U2311="Sharing","PASSIVE",
U2311="Sites strategiques &amp; DataCenter","PASSIVE",
U2311="Exclu","Exclu",
U2311="SAT","ACTIVE",
U2311="SPARE-ISSUE","SPARE-ISSUE",
U2311="Fiber CAmtel","ACTIVE",
U2311="Fiber AOF","ACTIVE",
U2311="Projet OCM (HUAWEI)","PLANNED WORKS",
U2311="Projet OCM (NOKIA)","PLANNED WORKS",
U2311="ACCESS-ISSUE","ACCESS-ISSUE",
U2311="Projet OCM (ZTE, NOKIA, autres projets)","PLANNED WORKS",
U2311="No root CAuse","No root cause",
U2311="ODU HS","ACTIVE",
U2311="IP &amp; VLAN","ACTIVE",
U2311="Warehouse HUAWEI","SPARE-ISSUE",
U2311="SPARE-HS","SPARE-ISSUE",
U2311="Power Telco","ACTIVE", U2311="no impacts","no impacts"
),"")</f>
        <v>No root cause</v>
      </c>
      <c r="W2311" s="113"/>
      <c r="X2311" s="113"/>
      <c r="Y2311" s="113"/>
      <c r="Z2311" s="113"/>
      <c r="AA2311" s="113"/>
      <c r="AB2311" s="17" t="s">
        <v>5465</v>
      </c>
      <c r="AC2311" s="17" t="str">
        <f>_xlfn.XLOOKUP(B2311,'INCIDENT-04-27-2026'!E:E,'INCIDENT-04-27-2026'!F:F,"")</f>
        <v/>
      </c>
      <c r="AD2311" s="9"/>
      <c r="AE2311" s="7" t="s">
        <v>5465</v>
      </c>
      <c r="AF2311" s="6" t="str">
        <f>_xlfn.XLOOKUP(B2311,'[13]Input_27-04'!$B:$B,'[13]Input_27-04'!$M:$M,"")</f>
        <v/>
      </c>
      <c r="AG2311" s="7"/>
      <c r="AH2311" s="3"/>
      <c r="AI2311" s="18" t="str">
        <f>_xlfn.XLOOKUP(B2311,'[3]Cells Huawei 27042026 10h'!$B:$B,'[3]Cells Huawei 27042026 10h'!$T:$T,"")</f>
        <v/>
      </c>
      <c r="AJ2311" s="18" t="str">
        <f>_xlfn.XLOOKUP(B2311,'[3]Cells Huawei 27042026 15h'!$B:$B,'[3]Cells Huawei 27042026 15h'!$T:$T,"")</f>
        <v/>
      </c>
      <c r="AK2311" s="18" t="str">
        <f>_xlfn.XLOOKUP(B2311,'[4]cells down 27042026 11h28'!$B:$B,'[4]cells down 27042026 11h28'!$R:$R,"")</f>
        <v/>
      </c>
      <c r="AL2311" s="18" t="str">
        <f>_xlfn.XLOOKUP(B2311,'[4]cells down 27042026 18h01'!$B:$B,'[4]cells down 27042026 18h01'!$R:$R,"")</f>
        <v/>
      </c>
      <c r="AM2311" s="18" t="str">
        <f>_xlfn.XLOOKUP(B2311,'[5]cell downs 27042026 11h'!$B:$B,'[5]cell downs 27042026 11h'!$R:$R,"")</f>
        <v/>
      </c>
      <c r="AN2311" s="18" t="str">
        <f>_xlfn.XLOOKUP(B2311,'[5]cell downs 27042026 17h40'!$B:$B,'[5]cell downs 27042026 17h40'!$R:$R,"")</f>
        <v/>
      </c>
      <c r="AO2311" s="18" t="str">
        <f>_xlfn.XLOOKUP(B2311,'[6]ALL SITES DOWN'!$D:$D,'[6]ALL SITES DOWN'!$J:$J,"")</f>
        <v/>
      </c>
      <c r="AP2311" s="18" t="str">
        <f>_xlfn.XLOOKUP(B2311,'[7]ALL SITES DOWN'!$D:$D,'[7]ALL SITES DOWN'!$J:$J,"")</f>
        <v/>
      </c>
      <c r="AQ2311" s="9" t="str">
        <f>_xlfn.XLOOKUP(B2311,[8]sheet1!$AC:$AC,[8]sheet1!$AF:$AF,"")</f>
        <v/>
      </c>
      <c r="AR2311" s="14"/>
      <c r="AS2311" s="14" t="s">
        <v>5465</v>
      </c>
      <c r="AT2311" s="14" t="str">
        <f>_xlfn.XLOOKUP(B2311,'[9]cell downs 18042026 17h'!$B:$B,'[9]cell downs 18042026 17h'!$B:$B,"")</f>
        <v/>
      </c>
      <c r="AU2311" s="14" t="str">
        <f>_xlfn.XLOOKUP(B2311,'[10]Cells Huawei 19042026 15h'!$B:$B,'[10]Cells Huawei 19042026 15h'!$B:$B,"")</f>
        <v/>
      </c>
      <c r="AV2311" s="9" t="str">
        <f>_xlfn.XLOOKUP(B2311,'[11]cells down 19042026 9H40'!$B:$B,'[11]cells down 19042026 9H40'!$B:$B,"")</f>
        <v/>
      </c>
    </row>
    <row r="2312" spans="1:48" hidden="1" x14ac:dyDescent="0.3">
      <c r="A2312" s="1" t="s">
        <v>4672</v>
      </c>
      <c r="B2312" s="8" t="s">
        <v>4673</v>
      </c>
      <c r="C2312" s="3" t="str">
        <f>_xlfn.XLOOKUP(B2312,'[1]daily break down'!$D:$D,'[1]daily break down'!$E:$E,"")</f>
        <v>CENTRE</v>
      </c>
      <c r="D2312" s="1"/>
      <c r="E2312" s="1"/>
      <c r="F2312" s="3" t="s">
        <v>37</v>
      </c>
      <c r="G2312" s="1" t="s">
        <v>4044</v>
      </c>
      <c r="H2312" s="29" t="str">
        <f>_xlfn.XLOOKUP(B2312,[2]CALCULATION!$B:$B,[2]CALCULATION!$H:$H,"")</f>
        <v>ZTE</v>
      </c>
      <c r="I2312" s="26">
        <v>0</v>
      </c>
      <c r="J2312" s="26">
        <v>0</v>
      </c>
      <c r="K2312" s="26">
        <v>0</v>
      </c>
      <c r="L2312" s="26">
        <v>0</v>
      </c>
      <c r="M2312" s="26">
        <v>0</v>
      </c>
      <c r="N2312" s="26">
        <v>0</v>
      </c>
      <c r="O2312" s="26">
        <v>0</v>
      </c>
      <c r="P2312" s="114" t="s">
        <v>6364</v>
      </c>
      <c r="Q2312" s="42" t="s">
        <v>5538</v>
      </c>
      <c r="R2312" s="42"/>
      <c r="S2312" s="41" t="str" cm="1">
        <f t="array" ref="S2312">IFERROR(_xlfn.IFS(
U2312="MPR ISSUE","PDH",
U2312="BSS Hardware Issue","BSS",
U2312="Sites strategiques, MLL, Pylone, etc.","ENVTECH",
U2312="AKTIVCO DEFAUT GE &amp; POWER Cabinet","AKTIVCO",
U2312="AKTIVCO Coupure ENEO &amp; Baisse de tension","AKTIVCO GRID ONLY",
U2312="Coupure ENEO &amp; Baisse de tension","IHS GRID ONLY",
U2312="Defaut GE &amp; POWER Cabinet","IHS",
U2312="Sharing","Partners",
U2312="Sites strategiques &amp; DataCenter","SST &amp; DC",
U2312="Exclu","Exclu",
U2312="SAT","SAT",
U2312="SPARE-ISSUE","SPARE-ISSUE",
U2312="Fiber CAmtel","TRANS_FO_CAMTEL",
U2312="Fiber AOF","Fiber AOF",
U2312="Projet OCM (HUAWEI)","TRAVAUX-HUAWEI",
U2312="Projet OCM (NOKIA)","TRAVAUX-NOKIA",
U2312="ACCESS-ISSUE","ACCESS-ISSUE",
U2312="Projet OCM (ZTE, NOKIA, autres projets)","TRAVAUX OCM",
U2312="No root CAuse","No root cause",
U2312="ODU HS","PDH",
U2312="IP &amp; VLAN","PDH",
U2312="Warehouse HUAWEI","SPARE-ISSUE",
U2312="SPARE-HS","SPARE-ISSUE",
U2312="Power Telco","BSS",U2312="no impacts","no impacts"
),"")</f>
        <v>No root cause</v>
      </c>
      <c r="T2312" s="41" t="str" cm="1">
        <f t="array" ref="T2312">IFERROR(_xlfn.IFS(
U2312="MPR ISSUE","TX ISSUE",
U2312="BSS Hardware Issue","RAN ISSUE",
U2312="Sites strategiques, MLL, Pylone, etc.","ENVTECH",
U2312="AKTIVCO DEFAUT GE &amp; POWER Cabinet","POWER ISSUE",
U2312="AKTIVCO Coupure ENEO &amp; Baisse de tension","POWER ISSUE",
U2312="Coupure ENEO &amp; Baisse de tension","POWER ISSUE",
U2312="Defaut GE &amp; POWER Cabinet","POWER ISSUE",
U2312="Sharing","POWER ISSUE",
U2312="Sites strategiques &amp; DataCenter","POWER ISSUE",
U2312="Exclu","Exclu",
U2312="SAT","TX ISSUE",
U2312="SPARE-ISSUE","SPARE-ISSUE",
U2312="Fiber CAmtel","TX ISSUE",
U2312="Fiber AOF","TX ISSUE",
U2312="Projet OCM (HUAWEI)","TRAVAUX-HUAWEI",
U2312="Projet OCM (NOKIA)","TRAVAUX -NOKIA",
U2312="ACCESS-ISSUE","ACCESS-ISSUE",
U2312="Projet OCM (ZTE, NOKIA, autres projets)","TRAVAUX OCM",
U2312="No root CAuse","No root cause",
U2312="ODU HS","TX ISSUE",
U2312="IP &amp; VLAN","TX ISSUE",
U2312="Warehouse HUAWEI","SPARE-ISSUE",
U2312="SPARE-HS","SPARE-ISSUE",
U2312="Power Telco","RAN ISSUE",U2312="no impacts","no impacts"
),"")</f>
        <v>No root cause</v>
      </c>
      <c r="U2312" s="68" t="s">
        <v>5691</v>
      </c>
      <c r="V2312" s="41" t="str" cm="1">
        <f t="array" ref="V2312">IFERROR(_xlfn.IFS(
U2312="MPR ISSUE","ACTIVE",
U2312="BSS Hardware Issue","ACTIVE",
U2312="Sites strategiques, MLL, Pylone, etc.","PASSIVE",
U2312="AKTIVCO DEFAUT GE &amp; POWER Cabinet","PASSIVE",
U2312="AKTIVCO Coupure ENEO &amp; Baisse de tension","PASSIVE",
U2312="Coupure ENEO &amp; Baisse de tension","PASSIVE",
U2312="Defaut GE &amp; POWER Cabinet","PASSIVE",
U2312="Sharing","PASSIVE",
U2312="Sites strategiques &amp; DataCenter","PASSIVE",
U2312="Exclu","Exclu",
U2312="SAT","ACTIVE",
U2312="SPARE-ISSUE","SPARE-ISSUE",
U2312="Fiber CAmtel","ACTIVE",
U2312="Fiber AOF","ACTIVE",
U2312="Projet OCM (HUAWEI)","PLANNED WORKS",
U2312="Projet OCM (NOKIA)","PLANNED WORKS",
U2312="ACCESS-ISSUE","ACCESS-ISSUE",
U2312="Projet OCM (ZTE, NOKIA, autres projets)","PLANNED WORKS",
U2312="No root CAuse","No root cause",
U2312="ODU HS","ACTIVE",
U2312="IP &amp; VLAN","ACTIVE",
U2312="Warehouse HUAWEI","SPARE-ISSUE",
U2312="SPARE-HS","SPARE-ISSUE",
U2312="Power Telco","ACTIVE", U2312="no impacts","no impacts"
),"")</f>
        <v>No root cause</v>
      </c>
      <c r="W2312" s="113"/>
      <c r="X2312" s="113"/>
      <c r="Y2312" s="113"/>
      <c r="Z2312" s="113"/>
      <c r="AA2312" s="113"/>
      <c r="AB2312" s="17" t="s">
        <v>5465</v>
      </c>
      <c r="AC2312" s="17" t="str">
        <f>_xlfn.XLOOKUP(B2312,'INCIDENT-04-27-2026'!E:E,'INCIDENT-04-27-2026'!F:F,"")</f>
        <v/>
      </c>
      <c r="AD2312" s="9"/>
      <c r="AE2312" s="7" t="s">
        <v>5465</v>
      </c>
      <c r="AF2312" s="6" t="str">
        <f>_xlfn.XLOOKUP(B2312,'[13]Input_27-04'!$B:$B,'[13]Input_27-04'!$M:$M,"")</f>
        <v/>
      </c>
      <c r="AG2312" s="7"/>
      <c r="AH2312" s="3"/>
      <c r="AI2312" s="18" t="str">
        <f>_xlfn.XLOOKUP(B2312,'[3]Cells Huawei 27042026 10h'!$B:$B,'[3]Cells Huawei 27042026 10h'!$T:$T,"")</f>
        <v/>
      </c>
      <c r="AJ2312" s="18" t="str">
        <f>_xlfn.XLOOKUP(B2312,'[3]Cells Huawei 27042026 15h'!$B:$B,'[3]Cells Huawei 27042026 15h'!$T:$T,"")</f>
        <v/>
      </c>
      <c r="AK2312" s="18" t="str">
        <f>_xlfn.XLOOKUP(B2312,'[4]cells down 27042026 11h28'!$B:$B,'[4]cells down 27042026 11h28'!$R:$R,"")</f>
        <v/>
      </c>
      <c r="AL2312" s="18" t="str">
        <f>_xlfn.XLOOKUP(B2312,'[4]cells down 27042026 18h01'!$B:$B,'[4]cells down 27042026 18h01'!$R:$R,"")</f>
        <v/>
      </c>
      <c r="AM2312" s="18" t="str">
        <f>_xlfn.XLOOKUP(B2312,'[5]cell downs 27042026 11h'!$B:$B,'[5]cell downs 27042026 11h'!$R:$R,"")</f>
        <v/>
      </c>
      <c r="AN2312" s="18" t="str">
        <f>_xlfn.XLOOKUP(B2312,'[5]cell downs 27042026 17h40'!$B:$B,'[5]cell downs 27042026 17h40'!$R:$R,"")</f>
        <v/>
      </c>
      <c r="AO2312" s="18" t="str">
        <f>_xlfn.XLOOKUP(B2312,'[6]ALL SITES DOWN'!$D:$D,'[6]ALL SITES DOWN'!$J:$J,"")</f>
        <v/>
      </c>
      <c r="AP2312" s="18" t="str">
        <f>_xlfn.XLOOKUP(B2312,'[7]ALL SITES DOWN'!$D:$D,'[7]ALL SITES DOWN'!$J:$J,"")</f>
        <v/>
      </c>
      <c r="AQ2312" s="9" t="str">
        <f>_xlfn.XLOOKUP(B2312,[8]sheet1!$AC:$AC,[8]sheet1!$AF:$AF,"")</f>
        <v/>
      </c>
      <c r="AR2312" s="14"/>
      <c r="AS2312" s="14" t="s">
        <v>5465</v>
      </c>
      <c r="AT2312" s="14" t="str">
        <f>_xlfn.XLOOKUP(B2312,'[9]cell downs 18042026 17h'!$B:$B,'[9]cell downs 18042026 17h'!$B:$B,"")</f>
        <v/>
      </c>
      <c r="AU2312" s="14" t="str">
        <f>_xlfn.XLOOKUP(B2312,'[10]Cells Huawei 19042026 15h'!$B:$B,'[10]Cells Huawei 19042026 15h'!$B:$B,"")</f>
        <v/>
      </c>
      <c r="AV2312" s="9" t="str">
        <f>_xlfn.XLOOKUP(B2312,'[11]cells down 19042026 9H40'!$B:$B,'[11]cells down 19042026 9H40'!$B:$B,"")</f>
        <v/>
      </c>
    </row>
    <row r="2313" spans="1:48" hidden="1" x14ac:dyDescent="0.3">
      <c r="A2313" s="3" t="s">
        <v>4782</v>
      </c>
      <c r="B2313" s="23" t="s">
        <v>4783</v>
      </c>
      <c r="C2313" s="3" t="str">
        <f>_xlfn.XLOOKUP(B2313,'[1]daily break down'!$D:$D,'[1]daily break down'!$E:$E,"")</f>
        <v>CENTRE</v>
      </c>
      <c r="D2313" s="3" t="s">
        <v>11</v>
      </c>
      <c r="E2313" s="3" t="s">
        <v>12</v>
      </c>
      <c r="F2313" s="3" t="s">
        <v>37</v>
      </c>
      <c r="G2313" s="3" t="s">
        <v>4782</v>
      </c>
      <c r="H2313" s="29" t="str">
        <f>_xlfn.XLOOKUP(B2313,[2]CALCULATION!$B:$B,[2]CALCULATION!$H:$H,"")</f>
        <v>ZTE</v>
      </c>
      <c r="I2313" s="26">
        <v>0</v>
      </c>
      <c r="J2313" s="26">
        <v>0</v>
      </c>
      <c r="K2313" s="26">
        <v>0</v>
      </c>
      <c r="L2313" s="26">
        <v>0</v>
      </c>
      <c r="M2313" s="26">
        <v>0</v>
      </c>
      <c r="N2313" s="26">
        <v>0</v>
      </c>
      <c r="O2313" s="26">
        <v>0</v>
      </c>
      <c r="P2313" s="114" t="s">
        <v>6364</v>
      </c>
      <c r="Q2313" s="42" t="s">
        <v>5538</v>
      </c>
      <c r="R2313" s="42"/>
      <c r="S2313" s="41" t="str" cm="1">
        <f t="array" ref="S2313">IFERROR(_xlfn.IFS(
U2313="MPR ISSUE","PDH",
U2313="BSS Hardware Issue","BSS",
U2313="Sites strategiques, MLL, Pylone, etc.","ENVTECH",
U2313="AKTIVCO DEFAUT GE &amp; POWER Cabinet","AKTIVCO",
U2313="AKTIVCO Coupure ENEO &amp; Baisse de tension","AKTIVCO GRID ONLY",
U2313="Coupure ENEO &amp; Baisse de tension","IHS GRID ONLY",
U2313="Defaut GE &amp; POWER Cabinet","IHS",
U2313="Sharing","Partners",
U2313="Sites strategiques &amp; DataCenter","SST &amp; DC",
U2313="Exclu","Exclu",
U2313="SAT","SAT",
U2313="SPARE-ISSUE","SPARE-ISSUE",
U2313="Fiber CAmtel","TRANS_FO_CAMTEL",
U2313="Fiber AOF","Fiber AOF",
U2313="Projet OCM (HUAWEI)","TRAVAUX-HUAWEI",
U2313="Projet OCM (NOKIA)","TRAVAUX-NOKIA",
U2313="ACCESS-ISSUE","ACCESS-ISSUE",
U2313="Projet OCM (ZTE, NOKIA, autres projets)","TRAVAUX OCM",
U2313="No root CAuse","No root cause",
U2313="ODU HS","PDH",
U2313="IP &amp; VLAN","PDH",
U2313="Warehouse HUAWEI","SPARE-ISSUE",
U2313="SPARE-HS","SPARE-ISSUE",
U2313="Power Telco","BSS",U2313="no impacts","no impacts"
),"")</f>
        <v>No root cause</v>
      </c>
      <c r="T2313" s="41" t="str" cm="1">
        <f t="array" ref="T2313">IFERROR(_xlfn.IFS(
U2313="MPR ISSUE","TX ISSUE",
U2313="BSS Hardware Issue","RAN ISSUE",
U2313="Sites strategiques, MLL, Pylone, etc.","ENVTECH",
U2313="AKTIVCO DEFAUT GE &amp; POWER Cabinet","POWER ISSUE",
U2313="AKTIVCO Coupure ENEO &amp; Baisse de tension","POWER ISSUE",
U2313="Coupure ENEO &amp; Baisse de tension","POWER ISSUE",
U2313="Defaut GE &amp; POWER Cabinet","POWER ISSUE",
U2313="Sharing","POWER ISSUE",
U2313="Sites strategiques &amp; DataCenter","POWER ISSUE",
U2313="Exclu","Exclu",
U2313="SAT","TX ISSUE",
U2313="SPARE-ISSUE","SPARE-ISSUE",
U2313="Fiber CAmtel","TX ISSUE",
U2313="Fiber AOF","TX ISSUE",
U2313="Projet OCM (HUAWEI)","TRAVAUX-HUAWEI",
U2313="Projet OCM (NOKIA)","TRAVAUX -NOKIA",
U2313="ACCESS-ISSUE","ACCESS-ISSUE",
U2313="Projet OCM (ZTE, NOKIA, autres projets)","TRAVAUX OCM",
U2313="No root CAuse","No root cause",
U2313="ODU HS","TX ISSUE",
U2313="IP &amp; VLAN","TX ISSUE",
U2313="Warehouse HUAWEI","SPARE-ISSUE",
U2313="SPARE-HS","SPARE-ISSUE",
U2313="Power Telco","RAN ISSUE",U2313="no impacts","no impacts"
),"")</f>
        <v>No root cause</v>
      </c>
      <c r="U2313" s="68" t="s">
        <v>5691</v>
      </c>
      <c r="V2313" s="41" t="str" cm="1">
        <f t="array" ref="V2313">IFERROR(_xlfn.IFS(
U2313="MPR ISSUE","ACTIVE",
U2313="BSS Hardware Issue","ACTIVE",
U2313="Sites strategiques, MLL, Pylone, etc.","PASSIVE",
U2313="AKTIVCO DEFAUT GE &amp; POWER Cabinet","PASSIVE",
U2313="AKTIVCO Coupure ENEO &amp; Baisse de tension","PASSIVE",
U2313="Coupure ENEO &amp; Baisse de tension","PASSIVE",
U2313="Defaut GE &amp; POWER Cabinet","PASSIVE",
U2313="Sharing","PASSIVE",
U2313="Sites strategiques &amp; DataCenter","PASSIVE",
U2313="Exclu","Exclu",
U2313="SAT","ACTIVE",
U2313="SPARE-ISSUE","SPARE-ISSUE",
U2313="Fiber CAmtel","ACTIVE",
U2313="Fiber AOF","ACTIVE",
U2313="Projet OCM (HUAWEI)","PLANNED WORKS",
U2313="Projet OCM (NOKIA)","PLANNED WORKS",
U2313="ACCESS-ISSUE","ACCESS-ISSUE",
U2313="Projet OCM (ZTE, NOKIA, autres projets)","PLANNED WORKS",
U2313="No root CAuse","No root cause",
U2313="ODU HS","ACTIVE",
U2313="IP &amp; VLAN","ACTIVE",
U2313="Warehouse HUAWEI","SPARE-ISSUE",
U2313="SPARE-HS","SPARE-ISSUE",
U2313="Power Telco","ACTIVE", U2313="no impacts","no impacts"
),"")</f>
        <v>No root cause</v>
      </c>
      <c r="W2313" s="113"/>
      <c r="X2313" s="113"/>
      <c r="Y2313" s="113"/>
      <c r="Z2313" s="113"/>
      <c r="AA2313" s="113"/>
      <c r="AB2313" s="17" t="s">
        <v>5465</v>
      </c>
      <c r="AC2313" s="17" t="str">
        <f>_xlfn.XLOOKUP(B2313,'INCIDENT-04-27-2026'!E:E,'INCIDENT-04-27-2026'!F:F,"")</f>
        <v/>
      </c>
      <c r="AD2313" s="9"/>
      <c r="AE2313" s="7" t="s">
        <v>5465</v>
      </c>
      <c r="AF2313" s="6" t="str">
        <f>_xlfn.XLOOKUP(B2313,'[13]Input_27-04'!$B:$B,'[13]Input_27-04'!$M:$M,"")</f>
        <v/>
      </c>
      <c r="AG2313" s="7"/>
      <c r="AH2313" s="3"/>
      <c r="AI2313" s="18" t="str">
        <f>_xlfn.XLOOKUP(B2313,'[3]Cells Huawei 27042026 10h'!$B:$B,'[3]Cells Huawei 27042026 10h'!$T:$T,"")</f>
        <v/>
      </c>
      <c r="AJ2313" s="18" t="str">
        <f>_xlfn.XLOOKUP(B2313,'[3]Cells Huawei 27042026 15h'!$B:$B,'[3]Cells Huawei 27042026 15h'!$T:$T,"")</f>
        <v/>
      </c>
      <c r="AK2313" s="18" t="str">
        <f>_xlfn.XLOOKUP(B2313,'[4]cells down 27042026 11h28'!$B:$B,'[4]cells down 27042026 11h28'!$R:$R,"")</f>
        <v/>
      </c>
      <c r="AL2313" s="18" t="str">
        <f>_xlfn.XLOOKUP(B2313,'[4]cells down 27042026 18h01'!$B:$B,'[4]cells down 27042026 18h01'!$R:$R,"")</f>
        <v/>
      </c>
      <c r="AM2313" s="18" t="str">
        <f>_xlfn.XLOOKUP(B2313,'[5]cell downs 27042026 11h'!$B:$B,'[5]cell downs 27042026 11h'!$R:$R,"")</f>
        <v/>
      </c>
      <c r="AN2313" s="18" t="str">
        <f>_xlfn.XLOOKUP(B2313,'[5]cell downs 27042026 17h40'!$B:$B,'[5]cell downs 27042026 17h40'!$R:$R,"")</f>
        <v/>
      </c>
      <c r="AO2313" s="18" t="str">
        <f>_xlfn.XLOOKUP(B2313,'[6]ALL SITES DOWN'!$D:$D,'[6]ALL SITES DOWN'!$J:$J,"")</f>
        <v/>
      </c>
      <c r="AP2313" s="18" t="str">
        <f>_xlfn.XLOOKUP(B2313,'[7]ALL SITES DOWN'!$D:$D,'[7]ALL SITES DOWN'!$J:$J,"")</f>
        <v/>
      </c>
      <c r="AQ2313" s="9" t="str">
        <f>_xlfn.XLOOKUP(B2313,[8]sheet1!$AC:$AC,[8]sheet1!$AF:$AF,"")</f>
        <v/>
      </c>
      <c r="AR2313" s="14"/>
      <c r="AS2313" s="14" t="s">
        <v>5465</v>
      </c>
      <c r="AT2313" s="14" t="str">
        <f>_xlfn.XLOOKUP(B2313,'[9]cell downs 18042026 17h'!$B:$B,'[9]cell downs 18042026 17h'!$B:$B,"")</f>
        <v/>
      </c>
      <c r="AU2313" s="14" t="str">
        <f>_xlfn.XLOOKUP(B2313,'[10]Cells Huawei 19042026 15h'!$B:$B,'[10]Cells Huawei 19042026 15h'!$B:$B,"")</f>
        <v/>
      </c>
      <c r="AV2313" s="9" t="str">
        <f>_xlfn.XLOOKUP(B2313,'[11]cells down 19042026 9H40'!$B:$B,'[11]cells down 19042026 9H40'!$B:$B,"")</f>
        <v/>
      </c>
    </row>
    <row r="2314" spans="1:48" hidden="1" x14ac:dyDescent="0.3">
      <c r="A2314" s="1" t="s">
        <v>4690</v>
      </c>
      <c r="B2314" s="8" t="s">
        <v>4691</v>
      </c>
      <c r="C2314" s="3" t="str">
        <f>_xlfn.XLOOKUP(B2314,'[1]daily break down'!$D:$D,'[1]daily break down'!$E:$E,"")</f>
        <v>LITTORAL</v>
      </c>
      <c r="D2314" s="1" t="s">
        <v>11</v>
      </c>
      <c r="E2314" s="1" t="s">
        <v>12</v>
      </c>
      <c r="F2314" s="3" t="s">
        <v>31</v>
      </c>
      <c r="G2314" s="1" t="s">
        <v>4076</v>
      </c>
      <c r="H2314" s="29" t="str">
        <f>_xlfn.XLOOKUP(B2314,[2]CALCULATION!$B:$B,[2]CALCULATION!$H:$H,"")</f>
        <v>ZTE</v>
      </c>
      <c r="I2314" s="26">
        <v>0</v>
      </c>
      <c r="J2314" s="26">
        <v>0</v>
      </c>
      <c r="K2314" s="26">
        <v>0</v>
      </c>
      <c r="L2314" s="26">
        <v>0</v>
      </c>
      <c r="M2314" s="26">
        <v>0</v>
      </c>
      <c r="N2314" s="26">
        <v>0</v>
      </c>
      <c r="O2314" s="26">
        <v>0</v>
      </c>
      <c r="P2314" s="114" t="s">
        <v>6364</v>
      </c>
      <c r="Q2314" s="42" t="s">
        <v>5538</v>
      </c>
      <c r="R2314" s="42"/>
      <c r="S2314" s="41" t="str" cm="1">
        <f t="array" ref="S2314">IFERROR(_xlfn.IFS(
U2314="MPR ISSUE","PDH",
U2314="BSS Hardware Issue","BSS",
U2314="Sites strategiques, MLL, Pylone, etc.","ENVTECH",
U2314="AKTIVCO DEFAUT GE &amp; POWER Cabinet","AKTIVCO",
U2314="AKTIVCO Coupure ENEO &amp; Baisse de tension","AKTIVCO GRID ONLY",
U2314="Coupure ENEO &amp; Baisse de tension","IHS GRID ONLY",
U2314="Defaut GE &amp; POWER Cabinet","IHS",
U2314="Sharing","Partners",
U2314="Sites strategiques &amp; DataCenter","SST &amp; DC",
U2314="Exclu","Exclu",
U2314="SAT","SAT",
U2314="SPARE-ISSUE","SPARE-ISSUE",
U2314="Fiber CAmtel","TRANS_FO_CAMTEL",
U2314="Fiber AOF","Fiber AOF",
U2314="Projet OCM (HUAWEI)","TRAVAUX-HUAWEI",
U2314="Projet OCM (NOKIA)","TRAVAUX-NOKIA",
U2314="ACCESS-ISSUE","ACCESS-ISSUE",
U2314="Projet OCM (ZTE, NOKIA, autres projets)","TRAVAUX OCM",
U2314="No root CAuse","No root cause",
U2314="ODU HS","PDH",
U2314="IP &amp; VLAN","PDH",
U2314="Warehouse HUAWEI","SPARE-ISSUE",
U2314="SPARE-HS","SPARE-ISSUE",
U2314="Power Telco","BSS",U2314="no impacts","no impacts"
),"")</f>
        <v>No root cause</v>
      </c>
      <c r="T2314" s="41" t="str" cm="1">
        <f t="array" ref="T2314">IFERROR(_xlfn.IFS(
U2314="MPR ISSUE","TX ISSUE",
U2314="BSS Hardware Issue","RAN ISSUE",
U2314="Sites strategiques, MLL, Pylone, etc.","ENVTECH",
U2314="AKTIVCO DEFAUT GE &amp; POWER Cabinet","POWER ISSUE",
U2314="AKTIVCO Coupure ENEO &amp; Baisse de tension","POWER ISSUE",
U2314="Coupure ENEO &amp; Baisse de tension","POWER ISSUE",
U2314="Defaut GE &amp; POWER Cabinet","POWER ISSUE",
U2314="Sharing","POWER ISSUE",
U2314="Sites strategiques &amp; DataCenter","POWER ISSUE",
U2314="Exclu","Exclu",
U2314="SAT","TX ISSUE",
U2314="SPARE-ISSUE","SPARE-ISSUE",
U2314="Fiber CAmtel","TX ISSUE",
U2314="Fiber AOF","TX ISSUE",
U2314="Projet OCM (HUAWEI)","TRAVAUX-HUAWEI",
U2314="Projet OCM (NOKIA)","TRAVAUX -NOKIA",
U2314="ACCESS-ISSUE","ACCESS-ISSUE",
U2314="Projet OCM (ZTE, NOKIA, autres projets)","TRAVAUX OCM",
U2314="No root CAuse","No root cause",
U2314="ODU HS","TX ISSUE",
U2314="IP &amp; VLAN","TX ISSUE",
U2314="Warehouse HUAWEI","SPARE-ISSUE",
U2314="SPARE-HS","SPARE-ISSUE",
U2314="Power Telco","RAN ISSUE",U2314="no impacts","no impacts"
),"")</f>
        <v>No root cause</v>
      </c>
      <c r="U2314" s="68" t="s">
        <v>5691</v>
      </c>
      <c r="V2314" s="41" t="str" cm="1">
        <f t="array" ref="V2314">IFERROR(_xlfn.IFS(
U2314="MPR ISSUE","ACTIVE",
U2314="BSS Hardware Issue","ACTIVE",
U2314="Sites strategiques, MLL, Pylone, etc.","PASSIVE",
U2314="AKTIVCO DEFAUT GE &amp; POWER Cabinet","PASSIVE",
U2314="AKTIVCO Coupure ENEO &amp; Baisse de tension","PASSIVE",
U2314="Coupure ENEO &amp; Baisse de tension","PASSIVE",
U2314="Defaut GE &amp; POWER Cabinet","PASSIVE",
U2314="Sharing","PASSIVE",
U2314="Sites strategiques &amp; DataCenter","PASSIVE",
U2314="Exclu","Exclu",
U2314="SAT","ACTIVE",
U2314="SPARE-ISSUE","SPARE-ISSUE",
U2314="Fiber CAmtel","ACTIVE",
U2314="Fiber AOF","ACTIVE",
U2314="Projet OCM (HUAWEI)","PLANNED WORKS",
U2314="Projet OCM (NOKIA)","PLANNED WORKS",
U2314="ACCESS-ISSUE","ACCESS-ISSUE",
U2314="Projet OCM (ZTE, NOKIA, autres projets)","PLANNED WORKS",
U2314="No root CAuse","No root cause",
U2314="ODU HS","ACTIVE",
U2314="IP &amp; VLAN","ACTIVE",
U2314="Warehouse HUAWEI","SPARE-ISSUE",
U2314="SPARE-HS","SPARE-ISSUE",
U2314="Power Telco","ACTIVE", U2314="no impacts","no impacts"
),"")</f>
        <v>No root cause</v>
      </c>
      <c r="W2314" s="113"/>
      <c r="X2314" s="113"/>
      <c r="Y2314" s="113"/>
      <c r="Z2314" s="113"/>
      <c r="AA2314" s="113"/>
      <c r="AB2314" s="17" t="s">
        <v>5465</v>
      </c>
      <c r="AC2314" s="17" t="str">
        <f>_xlfn.XLOOKUP(B2314,'INCIDENT-04-27-2026'!E:E,'INCIDENT-04-27-2026'!F:F,"")</f>
        <v/>
      </c>
      <c r="AD2314" s="9"/>
      <c r="AE2314" s="7" t="s">
        <v>5465</v>
      </c>
      <c r="AF2314" s="6" t="str">
        <f>_xlfn.XLOOKUP(B2314,'[13]Input_27-04'!$B:$B,'[13]Input_27-04'!$M:$M,"")</f>
        <v/>
      </c>
      <c r="AG2314" s="7"/>
      <c r="AH2314" s="3"/>
      <c r="AI2314" s="18" t="str">
        <f>_xlfn.XLOOKUP(B2314,'[3]Cells Huawei 27042026 10h'!$B:$B,'[3]Cells Huawei 27042026 10h'!$T:$T,"")</f>
        <v/>
      </c>
      <c r="AJ2314" s="18" t="str">
        <f>_xlfn.XLOOKUP(B2314,'[3]Cells Huawei 27042026 15h'!$B:$B,'[3]Cells Huawei 27042026 15h'!$T:$T,"")</f>
        <v/>
      </c>
      <c r="AK2314" s="18" t="str">
        <f>_xlfn.XLOOKUP(B2314,'[4]cells down 27042026 11h28'!$B:$B,'[4]cells down 27042026 11h28'!$R:$R,"")</f>
        <v/>
      </c>
      <c r="AL2314" s="18" t="str">
        <f>_xlfn.XLOOKUP(B2314,'[4]cells down 27042026 18h01'!$B:$B,'[4]cells down 27042026 18h01'!$R:$R,"")</f>
        <v/>
      </c>
      <c r="AM2314" s="18" t="str">
        <f>_xlfn.XLOOKUP(B2314,'[5]cell downs 27042026 11h'!$B:$B,'[5]cell downs 27042026 11h'!$R:$R,"")</f>
        <v/>
      </c>
      <c r="AN2314" s="18" t="str">
        <f>_xlfn.XLOOKUP(B2314,'[5]cell downs 27042026 17h40'!$B:$B,'[5]cell downs 27042026 17h40'!$R:$R,"")</f>
        <v/>
      </c>
      <c r="AO2314" s="18" t="str">
        <f>_xlfn.XLOOKUP(B2314,'[6]ALL SITES DOWN'!$D:$D,'[6]ALL SITES DOWN'!$J:$J,"")</f>
        <v/>
      </c>
      <c r="AP2314" s="18" t="str">
        <f>_xlfn.XLOOKUP(B2314,'[7]ALL SITES DOWN'!$D:$D,'[7]ALL SITES DOWN'!$J:$J,"")</f>
        <v/>
      </c>
      <c r="AQ2314" s="9" t="str">
        <f>_xlfn.XLOOKUP(B2314,[8]sheet1!$AC:$AC,[8]sheet1!$AF:$AF,"")</f>
        <v/>
      </c>
      <c r="AR2314" s="14"/>
      <c r="AS2314" s="14" t="s">
        <v>5465</v>
      </c>
      <c r="AT2314" s="14" t="str">
        <f>_xlfn.XLOOKUP(B2314,'[9]cell downs 18042026 17h'!$B:$B,'[9]cell downs 18042026 17h'!$B:$B,"")</f>
        <v/>
      </c>
      <c r="AU2314" s="14" t="str">
        <f>_xlfn.XLOOKUP(B2314,'[10]Cells Huawei 19042026 15h'!$B:$B,'[10]Cells Huawei 19042026 15h'!$B:$B,"")</f>
        <v/>
      </c>
      <c r="AV2314" s="9" t="str">
        <f>_xlfn.XLOOKUP(B2314,'[11]cells down 19042026 9H40'!$B:$B,'[11]cells down 19042026 9H40'!$B:$B,"")</f>
        <v/>
      </c>
    </row>
    <row r="2315" spans="1:48" hidden="1" x14ac:dyDescent="0.3">
      <c r="A2315" s="1" t="s">
        <v>4694</v>
      </c>
      <c r="B2315" s="8" t="s">
        <v>4695</v>
      </c>
      <c r="C2315" s="3" t="str">
        <f>_xlfn.XLOOKUP(B2315,'[1]daily break down'!$D:$D,'[1]daily break down'!$E:$E,"")</f>
        <v>CENTRE</v>
      </c>
      <c r="D2315" s="1" t="s">
        <v>11</v>
      </c>
      <c r="E2315" s="1" t="s">
        <v>66</v>
      </c>
      <c r="F2315" s="3" t="s">
        <v>226</v>
      </c>
      <c r="G2315" s="1" t="s">
        <v>4696</v>
      </c>
      <c r="H2315" s="28" t="str">
        <f>_xlfn.XLOOKUP(B2315,[2]CALCULATION!$B:$B,[2]CALCULATION!$H:$H,"")</f>
        <v>NOKIA</v>
      </c>
      <c r="I2315" s="26">
        <v>0</v>
      </c>
      <c r="J2315" s="26">
        <v>0</v>
      </c>
      <c r="K2315" s="26">
        <v>0</v>
      </c>
      <c r="L2315" s="26">
        <v>0</v>
      </c>
      <c r="M2315" s="26">
        <v>0</v>
      </c>
      <c r="N2315" s="26">
        <v>0</v>
      </c>
      <c r="O2315" s="26">
        <v>0</v>
      </c>
      <c r="P2315" s="114" t="s">
        <v>6364</v>
      </c>
      <c r="Q2315" s="42" t="s">
        <v>5538</v>
      </c>
      <c r="R2315" s="42"/>
      <c r="S2315" s="41" t="str" cm="1">
        <f t="array" ref="S2315">IFERROR(_xlfn.IFS(
U2315="MPR ISSUE","PDH",
U2315="BSS Hardware Issue","BSS",
U2315="Sites strategiques, MLL, Pylone, etc.","ENVTECH",
U2315="AKTIVCO DEFAUT GE &amp; POWER Cabinet","AKTIVCO",
U2315="AKTIVCO Coupure ENEO &amp; Baisse de tension","AKTIVCO GRID ONLY",
U2315="Coupure ENEO &amp; Baisse de tension","IHS GRID ONLY",
U2315="Defaut GE &amp; POWER Cabinet","IHS",
U2315="Sharing","Partners",
U2315="Sites strategiques &amp; DataCenter","SST &amp; DC",
U2315="Exclu","Exclu",
U2315="SAT","SAT",
U2315="SPARE-ISSUE","SPARE-ISSUE",
U2315="Fiber CAmtel","TRANS_FO_CAMTEL",
U2315="Fiber AOF","Fiber AOF",
U2315="Projet OCM (HUAWEI)","TRAVAUX-HUAWEI",
U2315="Projet OCM (NOKIA)","TRAVAUX-NOKIA",
U2315="ACCESS-ISSUE","ACCESS-ISSUE",
U2315="Projet OCM (ZTE, NOKIA, autres projets)","TRAVAUX OCM",
U2315="No root CAuse","No root cause",
U2315="ODU HS","PDH",
U2315="IP &amp; VLAN","PDH",
U2315="Warehouse HUAWEI","SPARE-ISSUE",
U2315="SPARE-HS","SPARE-ISSUE",
U2315="Power Telco","BSS",U2315="no impacts","no impacts"
),"")</f>
        <v>No root cause</v>
      </c>
      <c r="T2315" s="41" t="str" cm="1">
        <f t="array" ref="T2315">IFERROR(_xlfn.IFS(
U2315="MPR ISSUE","TX ISSUE",
U2315="BSS Hardware Issue","RAN ISSUE",
U2315="Sites strategiques, MLL, Pylone, etc.","ENVTECH",
U2315="AKTIVCO DEFAUT GE &amp; POWER Cabinet","POWER ISSUE",
U2315="AKTIVCO Coupure ENEO &amp; Baisse de tension","POWER ISSUE",
U2315="Coupure ENEO &amp; Baisse de tension","POWER ISSUE",
U2315="Defaut GE &amp; POWER Cabinet","POWER ISSUE",
U2315="Sharing","POWER ISSUE",
U2315="Sites strategiques &amp; DataCenter","POWER ISSUE",
U2315="Exclu","Exclu",
U2315="SAT","TX ISSUE",
U2315="SPARE-ISSUE","SPARE-ISSUE",
U2315="Fiber CAmtel","TX ISSUE",
U2315="Fiber AOF","TX ISSUE",
U2315="Projet OCM (HUAWEI)","TRAVAUX-HUAWEI",
U2315="Projet OCM (NOKIA)","TRAVAUX -NOKIA",
U2315="ACCESS-ISSUE","ACCESS-ISSUE",
U2315="Projet OCM (ZTE, NOKIA, autres projets)","TRAVAUX OCM",
U2315="No root CAuse","No root cause",
U2315="ODU HS","TX ISSUE",
U2315="IP &amp; VLAN","TX ISSUE",
U2315="Warehouse HUAWEI","SPARE-ISSUE",
U2315="SPARE-HS","SPARE-ISSUE",
U2315="Power Telco","RAN ISSUE",U2315="no impacts","no impacts"
),"")</f>
        <v>No root cause</v>
      </c>
      <c r="U2315" s="68" t="s">
        <v>5691</v>
      </c>
      <c r="V2315" s="41" t="str" cm="1">
        <f t="array" ref="V2315">IFERROR(_xlfn.IFS(
U2315="MPR ISSUE","ACTIVE",
U2315="BSS Hardware Issue","ACTIVE",
U2315="Sites strategiques, MLL, Pylone, etc.","PASSIVE",
U2315="AKTIVCO DEFAUT GE &amp; POWER Cabinet","PASSIVE",
U2315="AKTIVCO Coupure ENEO &amp; Baisse de tension","PASSIVE",
U2315="Coupure ENEO &amp; Baisse de tension","PASSIVE",
U2315="Defaut GE &amp; POWER Cabinet","PASSIVE",
U2315="Sharing","PASSIVE",
U2315="Sites strategiques &amp; DataCenter","PASSIVE",
U2315="Exclu","Exclu",
U2315="SAT","ACTIVE",
U2315="SPARE-ISSUE","SPARE-ISSUE",
U2315="Fiber CAmtel","ACTIVE",
U2315="Fiber AOF","ACTIVE",
U2315="Projet OCM (HUAWEI)","PLANNED WORKS",
U2315="Projet OCM (NOKIA)","PLANNED WORKS",
U2315="ACCESS-ISSUE","ACCESS-ISSUE",
U2315="Projet OCM (ZTE, NOKIA, autres projets)","PLANNED WORKS",
U2315="No root CAuse","No root cause",
U2315="ODU HS","ACTIVE",
U2315="IP &amp; VLAN","ACTIVE",
U2315="Warehouse HUAWEI","SPARE-ISSUE",
U2315="SPARE-HS","SPARE-ISSUE",
U2315="Power Telco","ACTIVE", U2315="no impacts","no impacts"
),"")</f>
        <v>No root cause</v>
      </c>
      <c r="W2315" s="113"/>
      <c r="X2315" s="113"/>
      <c r="Y2315" s="113"/>
      <c r="Z2315" s="113"/>
      <c r="AA2315" s="113"/>
      <c r="AB2315" s="17" t="s">
        <v>5465</v>
      </c>
      <c r="AC2315" s="17" t="str">
        <f>_xlfn.XLOOKUP(B2315,'INCIDENT-04-27-2026'!E:E,'INCIDENT-04-27-2026'!F:F,"")</f>
        <v/>
      </c>
      <c r="AD2315" s="9"/>
      <c r="AE2315" s="7" t="s">
        <v>5465</v>
      </c>
      <c r="AF2315" s="6" t="str">
        <f>_xlfn.XLOOKUP(B2315,'[13]Input_27-04'!$B:$B,'[13]Input_27-04'!$M:$M,"")</f>
        <v/>
      </c>
      <c r="AG2315" s="7"/>
      <c r="AH2315" s="3"/>
      <c r="AI2315" s="18" t="str">
        <f>_xlfn.XLOOKUP(B2315,'[3]Cells Huawei 27042026 10h'!$B:$B,'[3]Cells Huawei 27042026 10h'!$T:$T,"")</f>
        <v/>
      </c>
      <c r="AJ2315" s="18" t="str">
        <f>_xlfn.XLOOKUP(B2315,'[3]Cells Huawei 27042026 15h'!$B:$B,'[3]Cells Huawei 27042026 15h'!$T:$T,"")</f>
        <v/>
      </c>
      <c r="AK2315" s="18" t="str">
        <f>_xlfn.XLOOKUP(B2315,'[4]cells down 27042026 11h28'!$B:$B,'[4]cells down 27042026 11h28'!$R:$R,"")</f>
        <v/>
      </c>
      <c r="AL2315" s="18" t="str">
        <f>_xlfn.XLOOKUP(B2315,'[4]cells down 27042026 18h01'!$B:$B,'[4]cells down 27042026 18h01'!$R:$R,"")</f>
        <v/>
      </c>
      <c r="AM2315" s="18" t="str">
        <f>_xlfn.XLOOKUP(B2315,'[5]cell downs 27042026 11h'!$B:$B,'[5]cell downs 27042026 11h'!$R:$R,"")</f>
        <v/>
      </c>
      <c r="AN2315" s="18" t="str">
        <f>_xlfn.XLOOKUP(B2315,'[5]cell downs 27042026 17h40'!$B:$B,'[5]cell downs 27042026 17h40'!$R:$R,"")</f>
        <v/>
      </c>
      <c r="AO2315" s="18" t="str">
        <f>_xlfn.XLOOKUP(B2315,'[6]ALL SITES DOWN'!$D:$D,'[6]ALL SITES DOWN'!$J:$J,"")</f>
        <v/>
      </c>
      <c r="AP2315" s="18" t="str">
        <f>_xlfn.XLOOKUP(B2315,'[7]ALL SITES DOWN'!$D:$D,'[7]ALL SITES DOWN'!$J:$J,"")</f>
        <v/>
      </c>
      <c r="AQ2315" s="9" t="str">
        <f>_xlfn.XLOOKUP(B2315,[8]sheet1!$AC:$AC,[8]sheet1!$AF:$AF,"")</f>
        <v/>
      </c>
      <c r="AR2315" s="14"/>
      <c r="AS2315" s="14" t="s">
        <v>5465</v>
      </c>
      <c r="AT2315" s="14" t="str">
        <f>_xlfn.XLOOKUP(B2315,'[9]cell downs 18042026 17h'!$B:$B,'[9]cell downs 18042026 17h'!$B:$B,"")</f>
        <v/>
      </c>
      <c r="AU2315" s="14" t="str">
        <f>_xlfn.XLOOKUP(B2315,'[10]Cells Huawei 19042026 15h'!$B:$B,'[10]Cells Huawei 19042026 15h'!$B:$B,"")</f>
        <v/>
      </c>
      <c r="AV2315" s="9" t="str">
        <f>_xlfn.XLOOKUP(B2315,'[11]cells down 19042026 9H40'!$B:$B,'[11]cells down 19042026 9H40'!$B:$B,"")</f>
        <v/>
      </c>
    </row>
    <row r="2316" spans="1:48" hidden="1" x14ac:dyDescent="0.3">
      <c r="A2316" s="3" t="s">
        <v>4716</v>
      </c>
      <c r="B2316" s="23" t="s">
        <v>4717</v>
      </c>
      <c r="C2316" s="3" t="str">
        <f>_xlfn.XLOOKUP(B2316,'[1]daily break down'!$D:$D,'[1]daily break down'!$E:$E,"")</f>
        <v>LITTORAL</v>
      </c>
      <c r="D2316" s="3" t="s">
        <v>21</v>
      </c>
      <c r="E2316" s="3" t="s">
        <v>4718</v>
      </c>
      <c r="F2316" s="3" t="s">
        <v>31</v>
      </c>
      <c r="G2316" s="3" t="s">
        <v>2321</v>
      </c>
      <c r="H2316" s="29" t="str">
        <f>_xlfn.XLOOKUP(B2316,[2]CALCULATION!$B:$B,[2]CALCULATION!$H:$H,"")</f>
        <v>ZTE</v>
      </c>
      <c r="I2316" s="26">
        <v>0</v>
      </c>
      <c r="J2316" s="26">
        <v>0</v>
      </c>
      <c r="K2316" s="26">
        <v>0</v>
      </c>
      <c r="L2316" s="26">
        <v>0</v>
      </c>
      <c r="M2316" s="26">
        <v>0</v>
      </c>
      <c r="N2316" s="26">
        <v>0</v>
      </c>
      <c r="O2316" s="26">
        <v>0</v>
      </c>
      <c r="P2316" s="114" t="s">
        <v>6364</v>
      </c>
      <c r="Q2316" s="42" t="s">
        <v>5538</v>
      </c>
      <c r="R2316" s="42"/>
      <c r="S2316" s="41" t="str" cm="1">
        <f t="array" ref="S2316">IFERROR(_xlfn.IFS(
U2316="MPR ISSUE","PDH",
U2316="BSS Hardware Issue","BSS",
U2316="Sites strategiques, MLL, Pylone, etc.","ENVTECH",
U2316="AKTIVCO DEFAUT GE &amp; POWER Cabinet","AKTIVCO",
U2316="AKTIVCO Coupure ENEO &amp; Baisse de tension","AKTIVCO GRID ONLY",
U2316="Coupure ENEO &amp; Baisse de tension","IHS GRID ONLY",
U2316="Defaut GE &amp; POWER Cabinet","IHS",
U2316="Sharing","Partners",
U2316="Sites strategiques &amp; DataCenter","SST &amp; DC",
U2316="Exclu","Exclu",
U2316="SAT","SAT",
U2316="SPARE-ISSUE","SPARE-ISSUE",
U2316="Fiber CAmtel","TRANS_FO_CAMTEL",
U2316="Fiber AOF","Fiber AOF",
U2316="Projet OCM (HUAWEI)","TRAVAUX-HUAWEI",
U2316="Projet OCM (NOKIA)","TRAVAUX-NOKIA",
U2316="ACCESS-ISSUE","ACCESS-ISSUE",
U2316="Projet OCM (ZTE, NOKIA, autres projets)","TRAVAUX OCM",
U2316="No root CAuse","No root cause",
U2316="ODU HS","PDH",
U2316="IP &amp; VLAN","PDH",
U2316="Warehouse HUAWEI","SPARE-ISSUE",
U2316="SPARE-HS","SPARE-ISSUE",
U2316="Power Telco","BSS",U2316="no impacts","no impacts"
),"")</f>
        <v>No root cause</v>
      </c>
      <c r="T2316" s="41" t="str" cm="1">
        <f t="array" ref="T2316">IFERROR(_xlfn.IFS(
U2316="MPR ISSUE","TX ISSUE",
U2316="BSS Hardware Issue","RAN ISSUE",
U2316="Sites strategiques, MLL, Pylone, etc.","ENVTECH",
U2316="AKTIVCO DEFAUT GE &amp; POWER Cabinet","POWER ISSUE",
U2316="AKTIVCO Coupure ENEO &amp; Baisse de tension","POWER ISSUE",
U2316="Coupure ENEO &amp; Baisse de tension","POWER ISSUE",
U2316="Defaut GE &amp; POWER Cabinet","POWER ISSUE",
U2316="Sharing","POWER ISSUE",
U2316="Sites strategiques &amp; DataCenter","POWER ISSUE",
U2316="Exclu","Exclu",
U2316="SAT","TX ISSUE",
U2316="SPARE-ISSUE","SPARE-ISSUE",
U2316="Fiber CAmtel","TX ISSUE",
U2316="Fiber AOF","TX ISSUE",
U2316="Projet OCM (HUAWEI)","TRAVAUX-HUAWEI",
U2316="Projet OCM (NOKIA)","TRAVAUX -NOKIA",
U2316="ACCESS-ISSUE","ACCESS-ISSUE",
U2316="Projet OCM (ZTE, NOKIA, autres projets)","TRAVAUX OCM",
U2316="No root CAuse","No root cause",
U2316="ODU HS","TX ISSUE",
U2316="IP &amp; VLAN","TX ISSUE",
U2316="Warehouse HUAWEI","SPARE-ISSUE",
U2316="SPARE-HS","SPARE-ISSUE",
U2316="Power Telco","RAN ISSUE",U2316="no impacts","no impacts"
),"")</f>
        <v>No root cause</v>
      </c>
      <c r="U2316" s="68" t="s">
        <v>5691</v>
      </c>
      <c r="V2316" s="41" t="str" cm="1">
        <f t="array" ref="V2316">IFERROR(_xlfn.IFS(
U2316="MPR ISSUE","ACTIVE",
U2316="BSS Hardware Issue","ACTIVE",
U2316="Sites strategiques, MLL, Pylone, etc.","PASSIVE",
U2316="AKTIVCO DEFAUT GE &amp; POWER Cabinet","PASSIVE",
U2316="AKTIVCO Coupure ENEO &amp; Baisse de tension","PASSIVE",
U2316="Coupure ENEO &amp; Baisse de tension","PASSIVE",
U2316="Defaut GE &amp; POWER Cabinet","PASSIVE",
U2316="Sharing","PASSIVE",
U2316="Sites strategiques &amp; DataCenter","PASSIVE",
U2316="Exclu","Exclu",
U2316="SAT","ACTIVE",
U2316="SPARE-ISSUE","SPARE-ISSUE",
U2316="Fiber CAmtel","ACTIVE",
U2316="Fiber AOF","ACTIVE",
U2316="Projet OCM (HUAWEI)","PLANNED WORKS",
U2316="Projet OCM (NOKIA)","PLANNED WORKS",
U2316="ACCESS-ISSUE","ACCESS-ISSUE",
U2316="Projet OCM (ZTE, NOKIA, autres projets)","PLANNED WORKS",
U2316="No root CAuse","No root cause",
U2316="ODU HS","ACTIVE",
U2316="IP &amp; VLAN","ACTIVE",
U2316="Warehouse HUAWEI","SPARE-ISSUE",
U2316="SPARE-HS","SPARE-ISSUE",
U2316="Power Telco","ACTIVE", U2316="no impacts","no impacts"
),"")</f>
        <v>No root cause</v>
      </c>
      <c r="W2316" s="113"/>
      <c r="X2316" s="113"/>
      <c r="Y2316" s="113"/>
      <c r="Z2316" s="113"/>
      <c r="AA2316" s="113"/>
      <c r="AB2316" s="17" t="s">
        <v>5465</v>
      </c>
      <c r="AC2316" s="17" t="str">
        <f>_xlfn.XLOOKUP(B2316,'INCIDENT-04-27-2026'!E:E,'INCIDENT-04-27-2026'!F:F,"")</f>
        <v/>
      </c>
      <c r="AD2316" s="9"/>
      <c r="AE2316" s="7" t="s">
        <v>5465</v>
      </c>
      <c r="AF2316" s="6" t="str">
        <f>_xlfn.XLOOKUP(B2316,'[13]Input_27-04'!$B:$B,'[13]Input_27-04'!$M:$M,"")</f>
        <v/>
      </c>
      <c r="AG2316" s="7"/>
      <c r="AH2316" s="3"/>
      <c r="AI2316" s="18" t="str">
        <f>_xlfn.XLOOKUP(B2316,'[3]Cells Huawei 27042026 10h'!$B:$B,'[3]Cells Huawei 27042026 10h'!$T:$T,"")</f>
        <v/>
      </c>
      <c r="AJ2316" s="18" t="str">
        <f>_xlfn.XLOOKUP(B2316,'[3]Cells Huawei 27042026 15h'!$B:$B,'[3]Cells Huawei 27042026 15h'!$T:$T,"")</f>
        <v/>
      </c>
      <c r="AK2316" s="18" t="str">
        <f>_xlfn.XLOOKUP(B2316,'[4]cells down 27042026 11h28'!$B:$B,'[4]cells down 27042026 11h28'!$R:$R,"")</f>
        <v/>
      </c>
      <c r="AL2316" s="18" t="str">
        <f>_xlfn.XLOOKUP(B2316,'[4]cells down 27042026 18h01'!$B:$B,'[4]cells down 27042026 18h01'!$R:$R,"")</f>
        <v/>
      </c>
      <c r="AM2316" s="18" t="str">
        <f>_xlfn.XLOOKUP(B2316,'[5]cell downs 27042026 11h'!$B:$B,'[5]cell downs 27042026 11h'!$R:$R,"")</f>
        <v/>
      </c>
      <c r="AN2316" s="18" t="str">
        <f>_xlfn.XLOOKUP(B2316,'[5]cell downs 27042026 17h40'!$B:$B,'[5]cell downs 27042026 17h40'!$R:$R,"")</f>
        <v/>
      </c>
      <c r="AO2316" s="18" t="str">
        <f>_xlfn.XLOOKUP(B2316,'[6]ALL SITES DOWN'!$D:$D,'[6]ALL SITES DOWN'!$J:$J,"")</f>
        <v/>
      </c>
      <c r="AP2316" s="18" t="str">
        <f>_xlfn.XLOOKUP(B2316,'[7]ALL SITES DOWN'!$D:$D,'[7]ALL SITES DOWN'!$J:$J,"")</f>
        <v/>
      </c>
      <c r="AQ2316" s="9" t="str">
        <f>_xlfn.XLOOKUP(B2316,[8]sheet1!$AC:$AC,[8]sheet1!$AF:$AF,"")</f>
        <v/>
      </c>
      <c r="AR2316" s="14"/>
      <c r="AS2316" s="14" t="s">
        <v>5465</v>
      </c>
      <c r="AT2316" s="14" t="str">
        <f>_xlfn.XLOOKUP(B2316,'[9]cell downs 18042026 17h'!$B:$B,'[9]cell downs 18042026 17h'!$B:$B,"")</f>
        <v/>
      </c>
      <c r="AU2316" s="14" t="str">
        <f>_xlfn.XLOOKUP(B2316,'[10]Cells Huawei 19042026 15h'!$B:$B,'[10]Cells Huawei 19042026 15h'!$B:$B,"")</f>
        <v/>
      </c>
      <c r="AV2316" s="9" t="str">
        <f>_xlfn.XLOOKUP(B2316,'[11]cells down 19042026 9H40'!$B:$B,'[11]cells down 19042026 9H40'!$B:$B,"")</f>
        <v/>
      </c>
    </row>
    <row r="2317" spans="1:48" hidden="1" x14ac:dyDescent="0.3">
      <c r="A2317" s="1" t="s">
        <v>1062</v>
      </c>
      <c r="B2317" s="8" t="s">
        <v>4719</v>
      </c>
      <c r="C2317" s="3" t="str">
        <f>_xlfn.XLOOKUP(B2317,'[1]daily break down'!$D:$D,'[1]daily break down'!$E:$E,"")</f>
        <v>OUEST</v>
      </c>
      <c r="D2317" s="1" t="s">
        <v>11</v>
      </c>
      <c r="E2317" s="1" t="s">
        <v>12</v>
      </c>
      <c r="F2317" s="3" t="s">
        <v>102</v>
      </c>
      <c r="G2317" s="1" t="s">
        <v>1062</v>
      </c>
      <c r="H2317" s="27" t="str">
        <f>_xlfn.XLOOKUP(B2317,[2]CALCULATION!$B:$B,[2]CALCULATION!$H:$H,"")</f>
        <v>HUAWEI</v>
      </c>
      <c r="I2317" s="26">
        <v>0</v>
      </c>
      <c r="J2317" s="26">
        <v>0</v>
      </c>
      <c r="K2317" s="26">
        <v>0</v>
      </c>
      <c r="L2317" s="26">
        <v>0</v>
      </c>
      <c r="M2317" s="26">
        <v>0</v>
      </c>
      <c r="N2317" s="26">
        <v>0</v>
      </c>
      <c r="O2317" s="26">
        <v>0</v>
      </c>
      <c r="P2317" s="114" t="s">
        <v>6364</v>
      </c>
      <c r="Q2317" s="42" t="s">
        <v>5538</v>
      </c>
      <c r="R2317" s="42"/>
      <c r="S2317" s="41" t="str" cm="1">
        <f t="array" ref="S2317">IFERROR(_xlfn.IFS(
U2317="MPR ISSUE","PDH",
U2317="BSS Hardware Issue","BSS",
U2317="Sites strategiques, MLL, Pylone, etc.","ENVTECH",
U2317="AKTIVCO DEFAUT GE &amp; POWER Cabinet","AKTIVCO",
U2317="AKTIVCO Coupure ENEO &amp; Baisse de tension","AKTIVCO GRID ONLY",
U2317="Coupure ENEO &amp; Baisse de tension","IHS GRID ONLY",
U2317="Defaut GE &amp; POWER Cabinet","IHS",
U2317="Sharing","Partners",
U2317="Sites strategiques &amp; DataCenter","SST &amp; DC",
U2317="Exclu","Exclu",
U2317="SAT","SAT",
U2317="SPARE-ISSUE","SPARE-ISSUE",
U2317="Fiber CAmtel","TRANS_FO_CAMTEL",
U2317="Fiber AOF","Fiber AOF",
U2317="Projet OCM (HUAWEI)","TRAVAUX-HUAWEI",
U2317="Projet OCM (NOKIA)","TRAVAUX-NOKIA",
U2317="ACCESS-ISSUE","ACCESS-ISSUE",
U2317="Projet OCM (ZTE, NOKIA, autres projets)","TRAVAUX OCM",
U2317="No root CAuse","No root cause",
U2317="ODU HS","PDH",
U2317="IP &amp; VLAN","PDH",
U2317="Warehouse HUAWEI","SPARE-ISSUE",
U2317="SPARE-HS","SPARE-ISSUE",
U2317="Power Telco","BSS",U2317="no impacts","no impacts"
),"")</f>
        <v>No root cause</v>
      </c>
      <c r="T2317" s="41" t="str" cm="1">
        <f t="array" ref="T2317">IFERROR(_xlfn.IFS(
U2317="MPR ISSUE","TX ISSUE",
U2317="BSS Hardware Issue","RAN ISSUE",
U2317="Sites strategiques, MLL, Pylone, etc.","ENVTECH",
U2317="AKTIVCO DEFAUT GE &amp; POWER Cabinet","POWER ISSUE",
U2317="AKTIVCO Coupure ENEO &amp; Baisse de tension","POWER ISSUE",
U2317="Coupure ENEO &amp; Baisse de tension","POWER ISSUE",
U2317="Defaut GE &amp; POWER Cabinet","POWER ISSUE",
U2317="Sharing","POWER ISSUE",
U2317="Sites strategiques &amp; DataCenter","POWER ISSUE",
U2317="Exclu","Exclu",
U2317="SAT","TX ISSUE",
U2317="SPARE-ISSUE","SPARE-ISSUE",
U2317="Fiber CAmtel","TX ISSUE",
U2317="Fiber AOF","TX ISSUE",
U2317="Projet OCM (HUAWEI)","TRAVAUX-HUAWEI",
U2317="Projet OCM (NOKIA)","TRAVAUX -NOKIA",
U2317="ACCESS-ISSUE","ACCESS-ISSUE",
U2317="Projet OCM (ZTE, NOKIA, autres projets)","TRAVAUX OCM",
U2317="No root CAuse","No root cause",
U2317="ODU HS","TX ISSUE",
U2317="IP &amp; VLAN","TX ISSUE",
U2317="Warehouse HUAWEI","SPARE-ISSUE",
U2317="SPARE-HS","SPARE-ISSUE",
U2317="Power Telco","RAN ISSUE",U2317="no impacts","no impacts"
),"")</f>
        <v>No root cause</v>
      </c>
      <c r="U2317" s="68" t="s">
        <v>5691</v>
      </c>
      <c r="V2317" s="41" t="str" cm="1">
        <f t="array" ref="V2317">IFERROR(_xlfn.IFS(
U2317="MPR ISSUE","ACTIVE",
U2317="BSS Hardware Issue","ACTIVE",
U2317="Sites strategiques, MLL, Pylone, etc.","PASSIVE",
U2317="AKTIVCO DEFAUT GE &amp; POWER Cabinet","PASSIVE",
U2317="AKTIVCO Coupure ENEO &amp; Baisse de tension","PASSIVE",
U2317="Coupure ENEO &amp; Baisse de tension","PASSIVE",
U2317="Defaut GE &amp; POWER Cabinet","PASSIVE",
U2317="Sharing","PASSIVE",
U2317="Sites strategiques &amp; DataCenter","PASSIVE",
U2317="Exclu","Exclu",
U2317="SAT","ACTIVE",
U2317="SPARE-ISSUE","SPARE-ISSUE",
U2317="Fiber CAmtel","ACTIVE",
U2317="Fiber AOF","ACTIVE",
U2317="Projet OCM (HUAWEI)","PLANNED WORKS",
U2317="Projet OCM (NOKIA)","PLANNED WORKS",
U2317="ACCESS-ISSUE","ACCESS-ISSUE",
U2317="Projet OCM (ZTE, NOKIA, autres projets)","PLANNED WORKS",
U2317="No root CAuse","No root cause",
U2317="ODU HS","ACTIVE",
U2317="IP &amp; VLAN","ACTIVE",
U2317="Warehouse HUAWEI","SPARE-ISSUE",
U2317="SPARE-HS","SPARE-ISSUE",
U2317="Power Telco","ACTIVE", U2317="no impacts","no impacts"
),"")</f>
        <v>No root cause</v>
      </c>
      <c r="W2317" s="113"/>
      <c r="X2317" s="113"/>
      <c r="Y2317" s="113"/>
      <c r="Z2317" s="113"/>
      <c r="AA2317" s="113"/>
      <c r="AB2317" s="17" t="s">
        <v>5465</v>
      </c>
      <c r="AC2317" s="17" t="str">
        <f>_xlfn.XLOOKUP(B2317,'INCIDENT-04-27-2026'!E:E,'INCIDENT-04-27-2026'!F:F,"")</f>
        <v/>
      </c>
      <c r="AD2317" s="9"/>
      <c r="AE2317" s="7" t="s">
        <v>5465</v>
      </c>
      <c r="AF2317" s="6" t="str">
        <f>_xlfn.XLOOKUP(B2317,'[13]Input_27-04'!$B:$B,'[13]Input_27-04'!$M:$M,"")</f>
        <v/>
      </c>
      <c r="AG2317" s="7"/>
      <c r="AH2317" s="3"/>
      <c r="AI2317" s="18" t="str">
        <f>_xlfn.XLOOKUP(B2317,'[3]Cells Huawei 27042026 10h'!$B:$B,'[3]Cells Huawei 27042026 10h'!$T:$T,"")</f>
        <v/>
      </c>
      <c r="AJ2317" s="18" t="str">
        <f>_xlfn.XLOOKUP(B2317,'[3]Cells Huawei 27042026 15h'!$B:$B,'[3]Cells Huawei 27042026 15h'!$T:$T,"")</f>
        <v/>
      </c>
      <c r="AK2317" s="18" t="str">
        <f>_xlfn.XLOOKUP(B2317,'[4]cells down 27042026 11h28'!$B:$B,'[4]cells down 27042026 11h28'!$R:$R,"")</f>
        <v/>
      </c>
      <c r="AL2317" s="18" t="str">
        <f>_xlfn.XLOOKUP(B2317,'[4]cells down 27042026 18h01'!$B:$B,'[4]cells down 27042026 18h01'!$R:$R,"")</f>
        <v/>
      </c>
      <c r="AM2317" s="18" t="str">
        <f>_xlfn.XLOOKUP(B2317,'[5]cell downs 27042026 11h'!$B:$B,'[5]cell downs 27042026 11h'!$R:$R,"")</f>
        <v/>
      </c>
      <c r="AN2317" s="18" t="str">
        <f>_xlfn.XLOOKUP(B2317,'[5]cell downs 27042026 17h40'!$B:$B,'[5]cell downs 27042026 17h40'!$R:$R,"")</f>
        <v/>
      </c>
      <c r="AO2317" s="18" t="str">
        <f>_xlfn.XLOOKUP(B2317,'[6]ALL SITES DOWN'!$D:$D,'[6]ALL SITES DOWN'!$J:$J,"")</f>
        <v/>
      </c>
      <c r="AP2317" s="18" t="str">
        <f>_xlfn.XLOOKUP(B2317,'[7]ALL SITES DOWN'!$D:$D,'[7]ALL SITES DOWN'!$J:$J,"")</f>
        <v/>
      </c>
      <c r="AQ2317" s="9" t="str">
        <f>_xlfn.XLOOKUP(B2317,[8]sheet1!$AC:$AC,[8]sheet1!$AF:$AF,"")</f>
        <v/>
      </c>
      <c r="AR2317" s="14"/>
      <c r="AS2317" s="14" t="s">
        <v>5465</v>
      </c>
      <c r="AT2317" s="14" t="str">
        <f>_xlfn.XLOOKUP(B2317,'[9]cell downs 18042026 17h'!$B:$B,'[9]cell downs 18042026 17h'!$B:$B,"")</f>
        <v/>
      </c>
      <c r="AU2317" s="14" t="str">
        <f>_xlfn.XLOOKUP(B2317,'[10]Cells Huawei 19042026 15h'!$B:$B,'[10]Cells Huawei 19042026 15h'!$B:$B,"")</f>
        <v/>
      </c>
      <c r="AV2317" s="9" t="str">
        <f>_xlfn.XLOOKUP(B2317,'[11]cells down 19042026 9H40'!$B:$B,'[11]cells down 19042026 9H40'!$B:$B,"")</f>
        <v/>
      </c>
    </row>
    <row r="2318" spans="1:48" hidden="1" x14ac:dyDescent="0.3">
      <c r="A2318" s="1" t="s">
        <v>4730</v>
      </c>
      <c r="B2318" s="8" t="s">
        <v>4731</v>
      </c>
      <c r="C2318" s="3" t="str">
        <f>_xlfn.XLOOKUP(B2318,'[1]daily break down'!$D:$D,'[1]daily break down'!$E:$E,"")</f>
        <v>OUEST</v>
      </c>
      <c r="D2318" s="1" t="s">
        <v>11</v>
      </c>
      <c r="E2318" s="1" t="s">
        <v>12</v>
      </c>
      <c r="F2318" s="3" t="s">
        <v>102</v>
      </c>
      <c r="G2318" s="1" t="s">
        <v>4730</v>
      </c>
      <c r="H2318" s="27" t="str">
        <f>_xlfn.XLOOKUP(B2318,[2]CALCULATION!$B:$B,[2]CALCULATION!$H:$H,"")</f>
        <v>HUAWEI</v>
      </c>
      <c r="I2318" s="26">
        <v>0</v>
      </c>
      <c r="J2318" s="26">
        <v>0</v>
      </c>
      <c r="K2318" s="26">
        <v>0</v>
      </c>
      <c r="L2318" s="26">
        <v>0</v>
      </c>
      <c r="M2318" s="26">
        <v>0</v>
      </c>
      <c r="N2318" s="26">
        <v>0</v>
      </c>
      <c r="O2318" s="26">
        <v>0</v>
      </c>
      <c r="P2318" s="114" t="s">
        <v>6364</v>
      </c>
      <c r="Q2318" s="42" t="s">
        <v>5538</v>
      </c>
      <c r="R2318" s="42"/>
      <c r="S2318" s="41" t="str" cm="1">
        <f t="array" ref="S2318">IFERROR(_xlfn.IFS(
U2318="MPR ISSUE","PDH",
U2318="BSS Hardware Issue","BSS",
U2318="Sites strategiques, MLL, Pylone, etc.","ENVTECH",
U2318="AKTIVCO DEFAUT GE &amp; POWER Cabinet","AKTIVCO",
U2318="AKTIVCO Coupure ENEO &amp; Baisse de tension","AKTIVCO GRID ONLY",
U2318="Coupure ENEO &amp; Baisse de tension","IHS GRID ONLY",
U2318="Defaut GE &amp; POWER Cabinet","IHS",
U2318="Sharing","Partners",
U2318="Sites strategiques &amp; DataCenter","SST &amp; DC",
U2318="Exclu","Exclu",
U2318="SAT","SAT",
U2318="SPARE-ISSUE","SPARE-ISSUE",
U2318="Fiber CAmtel","TRANS_FO_CAMTEL",
U2318="Fiber AOF","Fiber AOF",
U2318="Projet OCM (HUAWEI)","TRAVAUX-HUAWEI",
U2318="Projet OCM (NOKIA)","TRAVAUX-NOKIA",
U2318="ACCESS-ISSUE","ACCESS-ISSUE",
U2318="Projet OCM (ZTE, NOKIA, autres projets)","TRAVAUX OCM",
U2318="No root CAuse","No root cause",
U2318="ODU HS","PDH",
U2318="IP &amp; VLAN","PDH",
U2318="Warehouse HUAWEI","SPARE-ISSUE",
U2318="SPARE-HS","SPARE-ISSUE",
U2318="Power Telco","BSS",U2318="no impacts","no impacts"
),"")</f>
        <v>No root cause</v>
      </c>
      <c r="T2318" s="41" t="str" cm="1">
        <f t="array" ref="T2318">IFERROR(_xlfn.IFS(
U2318="MPR ISSUE","TX ISSUE",
U2318="BSS Hardware Issue","RAN ISSUE",
U2318="Sites strategiques, MLL, Pylone, etc.","ENVTECH",
U2318="AKTIVCO DEFAUT GE &amp; POWER Cabinet","POWER ISSUE",
U2318="AKTIVCO Coupure ENEO &amp; Baisse de tension","POWER ISSUE",
U2318="Coupure ENEO &amp; Baisse de tension","POWER ISSUE",
U2318="Defaut GE &amp; POWER Cabinet","POWER ISSUE",
U2318="Sharing","POWER ISSUE",
U2318="Sites strategiques &amp; DataCenter","POWER ISSUE",
U2318="Exclu","Exclu",
U2318="SAT","TX ISSUE",
U2318="SPARE-ISSUE","SPARE-ISSUE",
U2318="Fiber CAmtel","TX ISSUE",
U2318="Fiber AOF","TX ISSUE",
U2318="Projet OCM (HUAWEI)","TRAVAUX-HUAWEI",
U2318="Projet OCM (NOKIA)","TRAVAUX -NOKIA",
U2318="ACCESS-ISSUE","ACCESS-ISSUE",
U2318="Projet OCM (ZTE, NOKIA, autres projets)","TRAVAUX OCM",
U2318="No root CAuse","No root cause",
U2318="ODU HS","TX ISSUE",
U2318="IP &amp; VLAN","TX ISSUE",
U2318="Warehouse HUAWEI","SPARE-ISSUE",
U2318="SPARE-HS","SPARE-ISSUE",
U2318="Power Telco","RAN ISSUE",U2318="no impacts","no impacts"
),"")</f>
        <v>No root cause</v>
      </c>
      <c r="U2318" s="68" t="s">
        <v>5691</v>
      </c>
      <c r="V2318" s="41" t="str" cm="1">
        <f t="array" ref="V2318">IFERROR(_xlfn.IFS(
U2318="MPR ISSUE","ACTIVE",
U2318="BSS Hardware Issue","ACTIVE",
U2318="Sites strategiques, MLL, Pylone, etc.","PASSIVE",
U2318="AKTIVCO DEFAUT GE &amp; POWER Cabinet","PASSIVE",
U2318="AKTIVCO Coupure ENEO &amp; Baisse de tension","PASSIVE",
U2318="Coupure ENEO &amp; Baisse de tension","PASSIVE",
U2318="Defaut GE &amp; POWER Cabinet","PASSIVE",
U2318="Sharing","PASSIVE",
U2318="Sites strategiques &amp; DataCenter","PASSIVE",
U2318="Exclu","Exclu",
U2318="SAT","ACTIVE",
U2318="SPARE-ISSUE","SPARE-ISSUE",
U2318="Fiber CAmtel","ACTIVE",
U2318="Fiber AOF","ACTIVE",
U2318="Projet OCM (HUAWEI)","PLANNED WORKS",
U2318="Projet OCM (NOKIA)","PLANNED WORKS",
U2318="ACCESS-ISSUE","ACCESS-ISSUE",
U2318="Projet OCM (ZTE, NOKIA, autres projets)","PLANNED WORKS",
U2318="No root CAuse","No root cause",
U2318="ODU HS","ACTIVE",
U2318="IP &amp; VLAN","ACTIVE",
U2318="Warehouse HUAWEI","SPARE-ISSUE",
U2318="SPARE-HS","SPARE-ISSUE",
U2318="Power Telco","ACTIVE", U2318="no impacts","no impacts"
),"")</f>
        <v>No root cause</v>
      </c>
      <c r="W2318" s="113"/>
      <c r="X2318" s="113"/>
      <c r="Y2318" s="113"/>
      <c r="Z2318" s="113"/>
      <c r="AA2318" s="113"/>
      <c r="AB2318" s="17" t="s">
        <v>5465</v>
      </c>
      <c r="AC2318" s="17" t="str">
        <f>_xlfn.XLOOKUP(B2318,'INCIDENT-04-27-2026'!E:E,'INCIDENT-04-27-2026'!F:F,"")</f>
        <v/>
      </c>
      <c r="AD2318" s="9"/>
      <c r="AE2318" s="7" t="s">
        <v>5465</v>
      </c>
      <c r="AF2318" s="6" t="str">
        <f>_xlfn.XLOOKUP(B2318,'[13]Input_27-04'!$B:$B,'[13]Input_27-04'!$M:$M,"")</f>
        <v/>
      </c>
      <c r="AG2318" s="7"/>
      <c r="AH2318" s="3"/>
      <c r="AI2318" s="18" t="str">
        <f>_xlfn.XLOOKUP(B2318,'[3]Cells Huawei 27042026 10h'!$B:$B,'[3]Cells Huawei 27042026 10h'!$T:$T,"")</f>
        <v/>
      </c>
      <c r="AJ2318" s="18" t="str">
        <f>_xlfn.XLOOKUP(B2318,'[3]Cells Huawei 27042026 15h'!$B:$B,'[3]Cells Huawei 27042026 15h'!$T:$T,"")</f>
        <v/>
      </c>
      <c r="AK2318" s="18" t="str">
        <f>_xlfn.XLOOKUP(B2318,'[4]cells down 27042026 11h28'!$B:$B,'[4]cells down 27042026 11h28'!$R:$R,"")</f>
        <v/>
      </c>
      <c r="AL2318" s="18" t="str">
        <f>_xlfn.XLOOKUP(B2318,'[4]cells down 27042026 18h01'!$B:$B,'[4]cells down 27042026 18h01'!$R:$R,"")</f>
        <v/>
      </c>
      <c r="AM2318" s="18" t="str">
        <f>_xlfn.XLOOKUP(B2318,'[5]cell downs 27042026 11h'!$B:$B,'[5]cell downs 27042026 11h'!$R:$R,"")</f>
        <v/>
      </c>
      <c r="AN2318" s="18" t="str">
        <f>_xlfn.XLOOKUP(B2318,'[5]cell downs 27042026 17h40'!$B:$B,'[5]cell downs 27042026 17h40'!$R:$R,"")</f>
        <v/>
      </c>
      <c r="AO2318" s="18" t="str">
        <f>_xlfn.XLOOKUP(B2318,'[6]ALL SITES DOWN'!$D:$D,'[6]ALL SITES DOWN'!$J:$J,"")</f>
        <v/>
      </c>
      <c r="AP2318" s="18" t="str">
        <f>_xlfn.XLOOKUP(B2318,'[7]ALL SITES DOWN'!$D:$D,'[7]ALL SITES DOWN'!$J:$J,"")</f>
        <v/>
      </c>
      <c r="AQ2318" s="9" t="str">
        <f>_xlfn.XLOOKUP(B2318,[8]sheet1!$AC:$AC,[8]sheet1!$AF:$AF,"")</f>
        <v/>
      </c>
      <c r="AR2318" s="14"/>
      <c r="AS2318" s="14" t="s">
        <v>5465</v>
      </c>
      <c r="AT2318" s="14" t="str">
        <f>_xlfn.XLOOKUP(B2318,'[9]cell downs 18042026 17h'!$B:$B,'[9]cell downs 18042026 17h'!$B:$B,"")</f>
        <v/>
      </c>
      <c r="AU2318" s="14" t="str">
        <f>_xlfn.XLOOKUP(B2318,'[10]Cells Huawei 19042026 15h'!$B:$B,'[10]Cells Huawei 19042026 15h'!$B:$B,"")</f>
        <v/>
      </c>
      <c r="AV2318" s="9" t="str">
        <f>_xlfn.XLOOKUP(B2318,'[11]cells down 19042026 9H40'!$B:$B,'[11]cells down 19042026 9H40'!$B:$B,"")</f>
        <v/>
      </c>
    </row>
    <row r="2319" spans="1:48" hidden="1" x14ac:dyDescent="0.3">
      <c r="A2319" s="1" t="s">
        <v>4732</v>
      </c>
      <c r="B2319" s="8" t="s">
        <v>4733</v>
      </c>
      <c r="C2319" s="3" t="str">
        <f>_xlfn.XLOOKUP(B2319,'[1]daily break down'!$D:$D,'[1]daily break down'!$E:$E,"")</f>
        <v>OUEST</v>
      </c>
      <c r="D2319" s="1" t="s">
        <v>11</v>
      </c>
      <c r="E2319" s="1" t="s">
        <v>12</v>
      </c>
      <c r="F2319" s="3" t="s">
        <v>102</v>
      </c>
      <c r="G2319" s="1" t="s">
        <v>4455</v>
      </c>
      <c r="H2319" s="27" t="str">
        <f>_xlfn.XLOOKUP(B2319,[2]CALCULATION!$B:$B,[2]CALCULATION!$H:$H,"")</f>
        <v>HUAWEI</v>
      </c>
      <c r="I2319" s="26">
        <v>0</v>
      </c>
      <c r="J2319" s="26">
        <v>0</v>
      </c>
      <c r="K2319" s="26">
        <v>0</v>
      </c>
      <c r="L2319" s="26">
        <v>0</v>
      </c>
      <c r="M2319" s="26">
        <v>0</v>
      </c>
      <c r="N2319" s="26">
        <v>0</v>
      </c>
      <c r="O2319" s="26">
        <v>0</v>
      </c>
      <c r="P2319" s="114" t="s">
        <v>6364</v>
      </c>
      <c r="Q2319" s="42" t="s">
        <v>5538</v>
      </c>
      <c r="R2319" s="42"/>
      <c r="S2319" s="41" t="str" cm="1">
        <f t="array" ref="S2319">IFERROR(_xlfn.IFS(
U2319="MPR ISSUE","PDH",
U2319="BSS Hardware Issue","BSS",
U2319="Sites strategiques, MLL, Pylone, etc.","ENVTECH",
U2319="AKTIVCO DEFAUT GE &amp; POWER Cabinet","AKTIVCO",
U2319="AKTIVCO Coupure ENEO &amp; Baisse de tension","AKTIVCO GRID ONLY",
U2319="Coupure ENEO &amp; Baisse de tension","IHS GRID ONLY",
U2319="Defaut GE &amp; POWER Cabinet","IHS",
U2319="Sharing","Partners",
U2319="Sites strategiques &amp; DataCenter","SST &amp; DC",
U2319="Exclu","Exclu",
U2319="SAT","SAT",
U2319="SPARE-ISSUE","SPARE-ISSUE",
U2319="Fiber CAmtel","TRANS_FO_CAMTEL",
U2319="Fiber AOF","Fiber AOF",
U2319="Projet OCM (HUAWEI)","TRAVAUX-HUAWEI",
U2319="Projet OCM (NOKIA)","TRAVAUX-NOKIA",
U2319="ACCESS-ISSUE","ACCESS-ISSUE",
U2319="Projet OCM (ZTE, NOKIA, autres projets)","TRAVAUX OCM",
U2319="No root CAuse","No root cause",
U2319="ODU HS","PDH",
U2319="IP &amp; VLAN","PDH",
U2319="Warehouse HUAWEI","SPARE-ISSUE",
U2319="SPARE-HS","SPARE-ISSUE",
U2319="Power Telco","BSS",U2319="no impacts","no impacts"
),"")</f>
        <v>No root cause</v>
      </c>
      <c r="T2319" s="41" t="str" cm="1">
        <f t="array" ref="T2319">IFERROR(_xlfn.IFS(
U2319="MPR ISSUE","TX ISSUE",
U2319="BSS Hardware Issue","RAN ISSUE",
U2319="Sites strategiques, MLL, Pylone, etc.","ENVTECH",
U2319="AKTIVCO DEFAUT GE &amp; POWER Cabinet","POWER ISSUE",
U2319="AKTIVCO Coupure ENEO &amp; Baisse de tension","POWER ISSUE",
U2319="Coupure ENEO &amp; Baisse de tension","POWER ISSUE",
U2319="Defaut GE &amp; POWER Cabinet","POWER ISSUE",
U2319="Sharing","POWER ISSUE",
U2319="Sites strategiques &amp; DataCenter","POWER ISSUE",
U2319="Exclu","Exclu",
U2319="SAT","TX ISSUE",
U2319="SPARE-ISSUE","SPARE-ISSUE",
U2319="Fiber CAmtel","TX ISSUE",
U2319="Fiber AOF","TX ISSUE",
U2319="Projet OCM (HUAWEI)","TRAVAUX-HUAWEI",
U2319="Projet OCM (NOKIA)","TRAVAUX -NOKIA",
U2319="ACCESS-ISSUE","ACCESS-ISSUE",
U2319="Projet OCM (ZTE, NOKIA, autres projets)","TRAVAUX OCM",
U2319="No root CAuse","No root cause",
U2319="ODU HS","TX ISSUE",
U2319="IP &amp; VLAN","TX ISSUE",
U2319="Warehouse HUAWEI","SPARE-ISSUE",
U2319="SPARE-HS","SPARE-ISSUE",
U2319="Power Telco","RAN ISSUE",U2319="no impacts","no impacts"
),"")</f>
        <v>No root cause</v>
      </c>
      <c r="U2319" s="68" t="s">
        <v>5691</v>
      </c>
      <c r="V2319" s="41" t="str" cm="1">
        <f t="array" ref="V2319">IFERROR(_xlfn.IFS(
U2319="MPR ISSUE","ACTIVE",
U2319="BSS Hardware Issue","ACTIVE",
U2319="Sites strategiques, MLL, Pylone, etc.","PASSIVE",
U2319="AKTIVCO DEFAUT GE &amp; POWER Cabinet","PASSIVE",
U2319="AKTIVCO Coupure ENEO &amp; Baisse de tension","PASSIVE",
U2319="Coupure ENEO &amp; Baisse de tension","PASSIVE",
U2319="Defaut GE &amp; POWER Cabinet","PASSIVE",
U2319="Sharing","PASSIVE",
U2319="Sites strategiques &amp; DataCenter","PASSIVE",
U2319="Exclu","Exclu",
U2319="SAT","ACTIVE",
U2319="SPARE-ISSUE","SPARE-ISSUE",
U2319="Fiber CAmtel","ACTIVE",
U2319="Fiber AOF","ACTIVE",
U2319="Projet OCM (HUAWEI)","PLANNED WORKS",
U2319="Projet OCM (NOKIA)","PLANNED WORKS",
U2319="ACCESS-ISSUE","ACCESS-ISSUE",
U2319="Projet OCM (ZTE, NOKIA, autres projets)","PLANNED WORKS",
U2319="No root CAuse","No root cause",
U2319="ODU HS","ACTIVE",
U2319="IP &amp; VLAN","ACTIVE",
U2319="Warehouse HUAWEI","SPARE-ISSUE",
U2319="SPARE-HS","SPARE-ISSUE",
U2319="Power Telco","ACTIVE", U2319="no impacts","no impacts"
),"")</f>
        <v>No root cause</v>
      </c>
      <c r="W2319" s="113"/>
      <c r="X2319" s="113"/>
      <c r="Y2319" s="113"/>
      <c r="Z2319" s="113"/>
      <c r="AA2319" s="113"/>
      <c r="AB2319" s="17" t="s">
        <v>5465</v>
      </c>
      <c r="AC2319" s="17" t="str">
        <f>_xlfn.XLOOKUP(B2319,'INCIDENT-04-27-2026'!E:E,'INCIDENT-04-27-2026'!F:F,"")</f>
        <v/>
      </c>
      <c r="AD2319" s="9"/>
      <c r="AE2319" s="7" t="s">
        <v>5465</v>
      </c>
      <c r="AF2319" s="6" t="str">
        <f>_xlfn.XLOOKUP(B2319,'[13]Input_27-04'!$B:$B,'[13]Input_27-04'!$M:$M,"")</f>
        <v/>
      </c>
      <c r="AG2319" s="7"/>
      <c r="AH2319" s="3"/>
      <c r="AI2319" s="18" t="str">
        <f>_xlfn.XLOOKUP(B2319,'[3]Cells Huawei 27042026 10h'!$B:$B,'[3]Cells Huawei 27042026 10h'!$T:$T,"")</f>
        <v/>
      </c>
      <c r="AJ2319" s="18" t="str">
        <f>_xlfn.XLOOKUP(B2319,'[3]Cells Huawei 27042026 15h'!$B:$B,'[3]Cells Huawei 27042026 15h'!$T:$T,"")</f>
        <v/>
      </c>
      <c r="AK2319" s="18" t="str">
        <f>_xlfn.XLOOKUP(B2319,'[4]cells down 27042026 11h28'!$B:$B,'[4]cells down 27042026 11h28'!$R:$R,"")</f>
        <v/>
      </c>
      <c r="AL2319" s="18" t="str">
        <f>_xlfn.XLOOKUP(B2319,'[4]cells down 27042026 18h01'!$B:$B,'[4]cells down 27042026 18h01'!$R:$R,"")</f>
        <v/>
      </c>
      <c r="AM2319" s="18" t="str">
        <f>_xlfn.XLOOKUP(B2319,'[5]cell downs 27042026 11h'!$B:$B,'[5]cell downs 27042026 11h'!$R:$R,"")</f>
        <v/>
      </c>
      <c r="AN2319" s="18" t="str">
        <f>_xlfn.XLOOKUP(B2319,'[5]cell downs 27042026 17h40'!$B:$B,'[5]cell downs 27042026 17h40'!$R:$R,"")</f>
        <v/>
      </c>
      <c r="AO2319" s="18" t="str">
        <f>_xlfn.XLOOKUP(B2319,'[6]ALL SITES DOWN'!$D:$D,'[6]ALL SITES DOWN'!$J:$J,"")</f>
        <v/>
      </c>
      <c r="AP2319" s="18" t="str">
        <f>_xlfn.XLOOKUP(B2319,'[7]ALL SITES DOWN'!$D:$D,'[7]ALL SITES DOWN'!$J:$J,"")</f>
        <v/>
      </c>
      <c r="AQ2319" s="9" t="str">
        <f>_xlfn.XLOOKUP(B2319,[8]sheet1!$AC:$AC,[8]sheet1!$AF:$AF,"")</f>
        <v/>
      </c>
      <c r="AR2319" s="14"/>
      <c r="AS2319" s="14" t="s">
        <v>5465</v>
      </c>
      <c r="AT2319" s="14" t="str">
        <f>_xlfn.XLOOKUP(B2319,'[9]cell downs 18042026 17h'!$B:$B,'[9]cell downs 18042026 17h'!$B:$B,"")</f>
        <v/>
      </c>
      <c r="AU2319" s="14" t="str">
        <f>_xlfn.XLOOKUP(B2319,'[10]Cells Huawei 19042026 15h'!$B:$B,'[10]Cells Huawei 19042026 15h'!$B:$B,"")</f>
        <v/>
      </c>
      <c r="AV2319" s="9" t="str">
        <f>_xlfn.XLOOKUP(B2319,'[11]cells down 19042026 9H40'!$B:$B,'[11]cells down 19042026 9H40'!$B:$B,"")</f>
        <v/>
      </c>
    </row>
    <row r="2320" spans="1:48" hidden="1" x14ac:dyDescent="0.3">
      <c r="A2320" s="1" t="s">
        <v>4740</v>
      </c>
      <c r="B2320" s="8" t="s">
        <v>4741</v>
      </c>
      <c r="C2320" s="3" t="str">
        <f>_xlfn.XLOOKUP(B2320,'[1]daily break down'!$D:$D,'[1]daily break down'!$E:$E,"")</f>
        <v>LITTORAL</v>
      </c>
      <c r="D2320" s="1" t="s">
        <v>11</v>
      </c>
      <c r="E2320" s="1" t="s">
        <v>12</v>
      </c>
      <c r="F2320" s="3" t="s">
        <v>69</v>
      </c>
      <c r="G2320" s="1" t="s">
        <v>3538</v>
      </c>
      <c r="H2320" s="29" t="str">
        <f>_xlfn.XLOOKUP(B2320,[2]CALCULATION!$B:$B,[2]CALCULATION!$H:$H,"")</f>
        <v>ZTE</v>
      </c>
      <c r="I2320" s="26">
        <v>0</v>
      </c>
      <c r="J2320" s="26">
        <v>0</v>
      </c>
      <c r="K2320" s="26">
        <v>0</v>
      </c>
      <c r="L2320" s="26">
        <v>0</v>
      </c>
      <c r="M2320" s="26">
        <v>0</v>
      </c>
      <c r="N2320" s="26">
        <v>0</v>
      </c>
      <c r="O2320" s="26">
        <v>0</v>
      </c>
      <c r="P2320" s="114" t="s">
        <v>6364</v>
      </c>
      <c r="Q2320" s="42" t="s">
        <v>5538</v>
      </c>
      <c r="R2320" s="42"/>
      <c r="S2320" s="41" t="str" cm="1">
        <f t="array" ref="S2320">IFERROR(_xlfn.IFS(
U2320="MPR ISSUE","PDH",
U2320="BSS Hardware Issue","BSS",
U2320="Sites strategiques, MLL, Pylone, etc.","ENVTECH",
U2320="AKTIVCO DEFAUT GE &amp; POWER Cabinet","AKTIVCO",
U2320="AKTIVCO Coupure ENEO &amp; Baisse de tension","AKTIVCO GRID ONLY",
U2320="Coupure ENEO &amp; Baisse de tension","IHS GRID ONLY",
U2320="Defaut GE &amp; POWER Cabinet","IHS",
U2320="Sharing","Partners",
U2320="Sites strategiques &amp; DataCenter","SST &amp; DC",
U2320="Exclu","Exclu",
U2320="SAT","SAT",
U2320="SPARE-ISSUE","SPARE-ISSUE",
U2320="Fiber CAmtel","TRANS_FO_CAMTEL",
U2320="Fiber AOF","Fiber AOF",
U2320="Projet OCM (HUAWEI)","TRAVAUX-HUAWEI",
U2320="Projet OCM (NOKIA)","TRAVAUX-NOKIA",
U2320="ACCESS-ISSUE","ACCESS-ISSUE",
U2320="Projet OCM (ZTE, NOKIA, autres projets)","TRAVAUX OCM",
U2320="No root CAuse","No root cause",
U2320="ODU HS","PDH",
U2320="IP &amp; VLAN","PDH",
U2320="Warehouse HUAWEI","SPARE-ISSUE",
U2320="SPARE-HS","SPARE-ISSUE",
U2320="Power Telco","BSS",U2320="no impacts","no impacts"
),"")</f>
        <v>No root cause</v>
      </c>
      <c r="T2320" s="41" t="str" cm="1">
        <f t="array" ref="T2320">IFERROR(_xlfn.IFS(
U2320="MPR ISSUE","TX ISSUE",
U2320="BSS Hardware Issue","RAN ISSUE",
U2320="Sites strategiques, MLL, Pylone, etc.","ENVTECH",
U2320="AKTIVCO DEFAUT GE &amp; POWER Cabinet","POWER ISSUE",
U2320="AKTIVCO Coupure ENEO &amp; Baisse de tension","POWER ISSUE",
U2320="Coupure ENEO &amp; Baisse de tension","POWER ISSUE",
U2320="Defaut GE &amp; POWER Cabinet","POWER ISSUE",
U2320="Sharing","POWER ISSUE",
U2320="Sites strategiques &amp; DataCenter","POWER ISSUE",
U2320="Exclu","Exclu",
U2320="SAT","TX ISSUE",
U2320="SPARE-ISSUE","SPARE-ISSUE",
U2320="Fiber CAmtel","TX ISSUE",
U2320="Fiber AOF","TX ISSUE",
U2320="Projet OCM (HUAWEI)","TRAVAUX-HUAWEI",
U2320="Projet OCM (NOKIA)","TRAVAUX -NOKIA",
U2320="ACCESS-ISSUE","ACCESS-ISSUE",
U2320="Projet OCM (ZTE, NOKIA, autres projets)","TRAVAUX OCM",
U2320="No root CAuse","No root cause",
U2320="ODU HS","TX ISSUE",
U2320="IP &amp; VLAN","TX ISSUE",
U2320="Warehouse HUAWEI","SPARE-ISSUE",
U2320="SPARE-HS","SPARE-ISSUE",
U2320="Power Telco","RAN ISSUE",U2320="no impacts","no impacts"
),"")</f>
        <v>No root cause</v>
      </c>
      <c r="U2320" s="68" t="s">
        <v>5691</v>
      </c>
      <c r="V2320" s="41" t="str" cm="1">
        <f t="array" ref="V2320">IFERROR(_xlfn.IFS(
U2320="MPR ISSUE","ACTIVE",
U2320="BSS Hardware Issue","ACTIVE",
U2320="Sites strategiques, MLL, Pylone, etc.","PASSIVE",
U2320="AKTIVCO DEFAUT GE &amp; POWER Cabinet","PASSIVE",
U2320="AKTIVCO Coupure ENEO &amp; Baisse de tension","PASSIVE",
U2320="Coupure ENEO &amp; Baisse de tension","PASSIVE",
U2320="Defaut GE &amp; POWER Cabinet","PASSIVE",
U2320="Sharing","PASSIVE",
U2320="Sites strategiques &amp; DataCenter","PASSIVE",
U2320="Exclu","Exclu",
U2320="SAT","ACTIVE",
U2320="SPARE-ISSUE","SPARE-ISSUE",
U2320="Fiber CAmtel","ACTIVE",
U2320="Fiber AOF","ACTIVE",
U2320="Projet OCM (HUAWEI)","PLANNED WORKS",
U2320="Projet OCM (NOKIA)","PLANNED WORKS",
U2320="ACCESS-ISSUE","ACCESS-ISSUE",
U2320="Projet OCM (ZTE, NOKIA, autres projets)","PLANNED WORKS",
U2320="No root CAuse","No root cause",
U2320="ODU HS","ACTIVE",
U2320="IP &amp; VLAN","ACTIVE",
U2320="Warehouse HUAWEI","SPARE-ISSUE",
U2320="SPARE-HS","SPARE-ISSUE",
U2320="Power Telco","ACTIVE", U2320="no impacts","no impacts"
),"")</f>
        <v>No root cause</v>
      </c>
      <c r="W2320" s="113"/>
      <c r="X2320" s="113"/>
      <c r="Y2320" s="113"/>
      <c r="Z2320" s="113"/>
      <c r="AA2320" s="113"/>
      <c r="AB2320" s="17" t="s">
        <v>5465</v>
      </c>
      <c r="AC2320" s="17" t="str">
        <f>_xlfn.XLOOKUP(B2320,'INCIDENT-04-27-2026'!E:E,'INCIDENT-04-27-2026'!F:F,"")</f>
        <v/>
      </c>
      <c r="AD2320" s="9"/>
      <c r="AE2320" s="7" t="s">
        <v>5465</v>
      </c>
      <c r="AF2320" s="6" t="str">
        <f>_xlfn.XLOOKUP(B2320,'[13]Input_27-04'!$B:$B,'[13]Input_27-04'!$M:$M,"")</f>
        <v/>
      </c>
      <c r="AG2320" s="7"/>
      <c r="AH2320" s="3"/>
      <c r="AI2320" s="18" t="str">
        <f>_xlfn.XLOOKUP(B2320,'[3]Cells Huawei 27042026 10h'!$B:$B,'[3]Cells Huawei 27042026 10h'!$T:$T,"")</f>
        <v/>
      </c>
      <c r="AJ2320" s="18" t="str">
        <f>_xlfn.XLOOKUP(B2320,'[3]Cells Huawei 27042026 15h'!$B:$B,'[3]Cells Huawei 27042026 15h'!$T:$T,"")</f>
        <v/>
      </c>
      <c r="AK2320" s="18" t="str">
        <f>_xlfn.XLOOKUP(B2320,'[4]cells down 27042026 11h28'!$B:$B,'[4]cells down 27042026 11h28'!$R:$R,"")</f>
        <v/>
      </c>
      <c r="AL2320" s="18" t="str">
        <f>_xlfn.XLOOKUP(B2320,'[4]cells down 27042026 18h01'!$B:$B,'[4]cells down 27042026 18h01'!$R:$R,"")</f>
        <v/>
      </c>
      <c r="AM2320" s="18" t="str">
        <f>_xlfn.XLOOKUP(B2320,'[5]cell downs 27042026 11h'!$B:$B,'[5]cell downs 27042026 11h'!$R:$R,"")</f>
        <v/>
      </c>
      <c r="AN2320" s="18" t="str">
        <f>_xlfn.XLOOKUP(B2320,'[5]cell downs 27042026 17h40'!$B:$B,'[5]cell downs 27042026 17h40'!$R:$R,"")</f>
        <v/>
      </c>
      <c r="AO2320" s="18" t="str">
        <f>_xlfn.XLOOKUP(B2320,'[6]ALL SITES DOWN'!$D:$D,'[6]ALL SITES DOWN'!$J:$J,"")</f>
        <v/>
      </c>
      <c r="AP2320" s="18" t="str">
        <f>_xlfn.XLOOKUP(B2320,'[7]ALL SITES DOWN'!$D:$D,'[7]ALL SITES DOWN'!$J:$J,"")</f>
        <v/>
      </c>
      <c r="AQ2320" s="9" t="str">
        <f>_xlfn.XLOOKUP(B2320,[8]sheet1!$AC:$AC,[8]sheet1!$AF:$AF,"")</f>
        <v/>
      </c>
      <c r="AR2320" s="14"/>
      <c r="AS2320" s="14" t="s">
        <v>5465</v>
      </c>
      <c r="AT2320" s="14" t="str">
        <f>_xlfn.XLOOKUP(B2320,'[9]cell downs 18042026 17h'!$B:$B,'[9]cell downs 18042026 17h'!$B:$B,"")</f>
        <v/>
      </c>
      <c r="AU2320" s="14" t="str">
        <f>_xlfn.XLOOKUP(B2320,'[10]Cells Huawei 19042026 15h'!$B:$B,'[10]Cells Huawei 19042026 15h'!$B:$B,"")</f>
        <v/>
      </c>
      <c r="AV2320" s="9" t="str">
        <f>_xlfn.XLOOKUP(B2320,'[11]cells down 19042026 9H40'!$B:$B,'[11]cells down 19042026 9H40'!$B:$B,"")</f>
        <v/>
      </c>
    </row>
    <row r="2321" spans="1:48" hidden="1" x14ac:dyDescent="0.3">
      <c r="A2321" s="1" t="s">
        <v>4834</v>
      </c>
      <c r="B2321" s="8" t="s">
        <v>4835</v>
      </c>
      <c r="C2321" s="3" t="str">
        <f>_xlfn.XLOOKUP(B2321,'[1]daily break down'!$D:$D,'[1]daily break down'!$E:$E,"")</f>
        <v>CENTRE</v>
      </c>
      <c r="D2321" s="1" t="s">
        <v>11</v>
      </c>
      <c r="E2321" s="1" t="s">
        <v>12</v>
      </c>
      <c r="F2321" s="3" t="s">
        <v>69</v>
      </c>
      <c r="G2321" s="1" t="s">
        <v>4836</v>
      </c>
      <c r="H2321" s="28" t="str">
        <f>_xlfn.XLOOKUP(B2321,[2]CALCULATION!$B:$B,[2]CALCULATION!$H:$H,"")</f>
        <v>NOKIA</v>
      </c>
      <c r="I2321" s="26">
        <v>0</v>
      </c>
      <c r="J2321" s="26">
        <v>0</v>
      </c>
      <c r="K2321" s="26">
        <v>0</v>
      </c>
      <c r="L2321" s="26">
        <v>0</v>
      </c>
      <c r="M2321" s="26">
        <v>0</v>
      </c>
      <c r="N2321" s="26">
        <v>0</v>
      </c>
      <c r="O2321" s="26">
        <v>0</v>
      </c>
      <c r="P2321" s="114" t="s">
        <v>6364</v>
      </c>
      <c r="Q2321" s="42" t="s">
        <v>5538</v>
      </c>
      <c r="R2321" s="42"/>
      <c r="S2321" s="41" t="str" cm="1">
        <f t="array" ref="S2321">IFERROR(_xlfn.IFS(
U2321="MPR ISSUE","PDH",
U2321="BSS Hardware Issue","BSS",
U2321="Sites strategiques, MLL, Pylone, etc.","ENVTECH",
U2321="AKTIVCO DEFAUT GE &amp; POWER Cabinet","AKTIVCO",
U2321="AKTIVCO Coupure ENEO &amp; Baisse de tension","AKTIVCO GRID ONLY",
U2321="Coupure ENEO &amp; Baisse de tension","IHS GRID ONLY",
U2321="Defaut GE &amp; POWER Cabinet","IHS",
U2321="Sharing","Partners",
U2321="Sites strategiques &amp; DataCenter","SST &amp; DC",
U2321="Exclu","Exclu",
U2321="SAT","SAT",
U2321="SPARE-ISSUE","SPARE-ISSUE",
U2321="Fiber CAmtel","TRANS_FO_CAMTEL",
U2321="Fiber AOF","Fiber AOF",
U2321="Projet OCM (HUAWEI)","TRAVAUX-HUAWEI",
U2321="Projet OCM (NOKIA)","TRAVAUX-NOKIA",
U2321="ACCESS-ISSUE","ACCESS-ISSUE",
U2321="Projet OCM (ZTE, NOKIA, autres projets)","TRAVAUX OCM",
U2321="No root CAuse","No root cause",
U2321="ODU HS","PDH",
U2321="IP &amp; VLAN","PDH",
U2321="Warehouse HUAWEI","SPARE-ISSUE",
U2321="SPARE-HS","SPARE-ISSUE",
U2321="Power Telco","BSS",U2321="no impacts","no impacts"
),"")</f>
        <v>No root cause</v>
      </c>
      <c r="T2321" s="41" t="str" cm="1">
        <f t="array" ref="T2321">IFERROR(_xlfn.IFS(
U2321="MPR ISSUE","TX ISSUE",
U2321="BSS Hardware Issue","RAN ISSUE",
U2321="Sites strategiques, MLL, Pylone, etc.","ENVTECH",
U2321="AKTIVCO DEFAUT GE &amp; POWER Cabinet","POWER ISSUE",
U2321="AKTIVCO Coupure ENEO &amp; Baisse de tension","POWER ISSUE",
U2321="Coupure ENEO &amp; Baisse de tension","POWER ISSUE",
U2321="Defaut GE &amp; POWER Cabinet","POWER ISSUE",
U2321="Sharing","POWER ISSUE",
U2321="Sites strategiques &amp; DataCenter","POWER ISSUE",
U2321="Exclu","Exclu",
U2321="SAT","TX ISSUE",
U2321="SPARE-ISSUE","SPARE-ISSUE",
U2321="Fiber CAmtel","TX ISSUE",
U2321="Fiber AOF","TX ISSUE",
U2321="Projet OCM (HUAWEI)","TRAVAUX-HUAWEI",
U2321="Projet OCM (NOKIA)","TRAVAUX -NOKIA",
U2321="ACCESS-ISSUE","ACCESS-ISSUE",
U2321="Projet OCM (ZTE, NOKIA, autres projets)","TRAVAUX OCM",
U2321="No root CAuse","No root cause",
U2321="ODU HS","TX ISSUE",
U2321="IP &amp; VLAN","TX ISSUE",
U2321="Warehouse HUAWEI","SPARE-ISSUE",
U2321="SPARE-HS","SPARE-ISSUE",
U2321="Power Telco","RAN ISSUE",U2321="no impacts","no impacts"
),"")</f>
        <v>No root cause</v>
      </c>
      <c r="U2321" s="68" t="s">
        <v>5691</v>
      </c>
      <c r="V2321" s="41" t="str" cm="1">
        <f t="array" ref="V2321">IFERROR(_xlfn.IFS(
U2321="MPR ISSUE","ACTIVE",
U2321="BSS Hardware Issue","ACTIVE",
U2321="Sites strategiques, MLL, Pylone, etc.","PASSIVE",
U2321="AKTIVCO DEFAUT GE &amp; POWER Cabinet","PASSIVE",
U2321="AKTIVCO Coupure ENEO &amp; Baisse de tension","PASSIVE",
U2321="Coupure ENEO &amp; Baisse de tension","PASSIVE",
U2321="Defaut GE &amp; POWER Cabinet","PASSIVE",
U2321="Sharing","PASSIVE",
U2321="Sites strategiques &amp; DataCenter","PASSIVE",
U2321="Exclu","Exclu",
U2321="SAT","ACTIVE",
U2321="SPARE-ISSUE","SPARE-ISSUE",
U2321="Fiber CAmtel","ACTIVE",
U2321="Fiber AOF","ACTIVE",
U2321="Projet OCM (HUAWEI)","PLANNED WORKS",
U2321="Projet OCM (NOKIA)","PLANNED WORKS",
U2321="ACCESS-ISSUE","ACCESS-ISSUE",
U2321="Projet OCM (ZTE, NOKIA, autres projets)","PLANNED WORKS",
U2321="No root CAuse","No root cause",
U2321="ODU HS","ACTIVE",
U2321="IP &amp; VLAN","ACTIVE",
U2321="Warehouse HUAWEI","SPARE-ISSUE",
U2321="SPARE-HS","SPARE-ISSUE",
U2321="Power Telco","ACTIVE", U2321="no impacts","no impacts"
),"")</f>
        <v>No root cause</v>
      </c>
      <c r="W2321" s="113"/>
      <c r="X2321" s="113"/>
      <c r="Y2321" s="113"/>
      <c r="Z2321" s="113"/>
      <c r="AA2321" s="113"/>
      <c r="AB2321" s="17" t="s">
        <v>5465</v>
      </c>
      <c r="AC2321" s="17" t="str">
        <f>_xlfn.XLOOKUP(B2321,'INCIDENT-04-27-2026'!E:E,'INCIDENT-04-27-2026'!F:F,"")</f>
        <v/>
      </c>
      <c r="AD2321" s="9"/>
      <c r="AE2321" s="7" t="s">
        <v>5465</v>
      </c>
      <c r="AF2321" s="6" t="str">
        <f>_xlfn.XLOOKUP(B2321,'[13]Input_27-04'!$B:$B,'[13]Input_27-04'!$M:$M,"")</f>
        <v/>
      </c>
      <c r="AG2321" s="7"/>
      <c r="AH2321" s="3"/>
      <c r="AI2321" s="18" t="str">
        <f>_xlfn.XLOOKUP(B2321,'[3]Cells Huawei 27042026 10h'!$B:$B,'[3]Cells Huawei 27042026 10h'!$T:$T,"")</f>
        <v/>
      </c>
      <c r="AJ2321" s="18" t="str">
        <f>_xlfn.XLOOKUP(B2321,'[3]Cells Huawei 27042026 15h'!$B:$B,'[3]Cells Huawei 27042026 15h'!$T:$T,"")</f>
        <v/>
      </c>
      <c r="AK2321" s="18" t="str">
        <f>_xlfn.XLOOKUP(B2321,'[4]cells down 27042026 11h28'!$B:$B,'[4]cells down 27042026 11h28'!$R:$R,"")</f>
        <v/>
      </c>
      <c r="AL2321" s="18" t="str">
        <f>_xlfn.XLOOKUP(B2321,'[4]cells down 27042026 18h01'!$B:$B,'[4]cells down 27042026 18h01'!$R:$R,"")</f>
        <v/>
      </c>
      <c r="AM2321" s="18" t="str">
        <f>_xlfn.XLOOKUP(B2321,'[5]cell downs 27042026 11h'!$B:$B,'[5]cell downs 27042026 11h'!$R:$R,"")</f>
        <v/>
      </c>
      <c r="AN2321" s="18" t="str">
        <f>_xlfn.XLOOKUP(B2321,'[5]cell downs 27042026 17h40'!$B:$B,'[5]cell downs 27042026 17h40'!$R:$R,"")</f>
        <v/>
      </c>
      <c r="AO2321" s="18" t="str">
        <f>_xlfn.XLOOKUP(B2321,'[6]ALL SITES DOWN'!$D:$D,'[6]ALL SITES DOWN'!$J:$J,"")</f>
        <v/>
      </c>
      <c r="AP2321" s="18" t="str">
        <f>_xlfn.XLOOKUP(B2321,'[7]ALL SITES DOWN'!$D:$D,'[7]ALL SITES DOWN'!$J:$J,"")</f>
        <v/>
      </c>
      <c r="AQ2321" s="9" t="str">
        <f>_xlfn.XLOOKUP(B2321,[8]sheet1!$AC:$AC,[8]sheet1!$AF:$AF,"")</f>
        <v/>
      </c>
      <c r="AR2321" s="14"/>
      <c r="AS2321" s="14" t="s">
        <v>5465</v>
      </c>
      <c r="AT2321" s="14" t="str">
        <f>_xlfn.XLOOKUP(B2321,'[9]cell downs 18042026 17h'!$B:$B,'[9]cell downs 18042026 17h'!$B:$B,"")</f>
        <v/>
      </c>
      <c r="AU2321" s="14" t="str">
        <f>_xlfn.XLOOKUP(B2321,'[10]Cells Huawei 19042026 15h'!$B:$B,'[10]Cells Huawei 19042026 15h'!$B:$B,"")</f>
        <v/>
      </c>
      <c r="AV2321" s="9" t="str">
        <f>_xlfn.XLOOKUP(B2321,'[11]cells down 19042026 9H40'!$B:$B,'[11]cells down 19042026 9H40'!$B:$B,"")</f>
        <v/>
      </c>
    </row>
    <row r="2322" spans="1:48" hidden="1" x14ac:dyDescent="0.3">
      <c r="A2322" s="1" t="s">
        <v>4746</v>
      </c>
      <c r="B2322" s="8" t="s">
        <v>4747</v>
      </c>
      <c r="C2322" s="3" t="str">
        <f>_xlfn.XLOOKUP(B2322,'[1]daily break down'!$D:$D,'[1]daily break down'!$E:$E,"")</f>
        <v>CENTRE</v>
      </c>
      <c r="D2322" s="1" t="s">
        <v>11</v>
      </c>
      <c r="E2322" s="1" t="s">
        <v>96</v>
      </c>
      <c r="F2322" s="3" t="s">
        <v>37</v>
      </c>
      <c r="G2322" s="1" t="s">
        <v>4748</v>
      </c>
      <c r="H2322" s="29" t="str">
        <f>_xlfn.XLOOKUP(B2322,[2]CALCULATION!$B:$B,[2]CALCULATION!$H:$H,"")</f>
        <v>ZTE</v>
      </c>
      <c r="I2322" s="26">
        <v>0</v>
      </c>
      <c r="J2322" s="26">
        <v>0</v>
      </c>
      <c r="K2322" s="26">
        <v>0</v>
      </c>
      <c r="L2322" s="26">
        <v>0</v>
      </c>
      <c r="M2322" s="26">
        <v>0</v>
      </c>
      <c r="N2322" s="26">
        <v>0</v>
      </c>
      <c r="O2322" s="26">
        <v>0</v>
      </c>
      <c r="P2322" s="114" t="s">
        <v>6364</v>
      </c>
      <c r="Q2322" s="42" t="s">
        <v>5538</v>
      </c>
      <c r="R2322" s="42"/>
      <c r="S2322" s="41" t="str" cm="1">
        <f t="array" ref="S2322">IFERROR(_xlfn.IFS(
U2322="MPR ISSUE","PDH",
U2322="BSS Hardware Issue","BSS",
U2322="Sites strategiques, MLL, Pylone, etc.","ENVTECH",
U2322="AKTIVCO DEFAUT GE &amp; POWER Cabinet","AKTIVCO",
U2322="AKTIVCO Coupure ENEO &amp; Baisse de tension","AKTIVCO GRID ONLY",
U2322="Coupure ENEO &amp; Baisse de tension","IHS GRID ONLY",
U2322="Defaut GE &amp; POWER Cabinet","IHS",
U2322="Sharing","Partners",
U2322="Sites strategiques &amp; DataCenter","SST &amp; DC",
U2322="Exclu","Exclu",
U2322="SAT","SAT",
U2322="SPARE-ISSUE","SPARE-ISSUE",
U2322="Fiber CAmtel","TRANS_FO_CAMTEL",
U2322="Fiber AOF","Fiber AOF",
U2322="Projet OCM (HUAWEI)","TRAVAUX-HUAWEI",
U2322="Projet OCM (NOKIA)","TRAVAUX-NOKIA",
U2322="ACCESS-ISSUE","ACCESS-ISSUE",
U2322="Projet OCM (ZTE, NOKIA, autres projets)","TRAVAUX OCM",
U2322="No root CAuse","No root cause",
U2322="ODU HS","PDH",
U2322="IP &amp; VLAN","PDH",
U2322="Warehouse HUAWEI","SPARE-ISSUE",
U2322="SPARE-HS","SPARE-ISSUE",
U2322="Power Telco","BSS",U2322="no impacts","no impacts"
),"")</f>
        <v>No root cause</v>
      </c>
      <c r="T2322" s="41" t="str" cm="1">
        <f t="array" ref="T2322">IFERROR(_xlfn.IFS(
U2322="MPR ISSUE","TX ISSUE",
U2322="BSS Hardware Issue","RAN ISSUE",
U2322="Sites strategiques, MLL, Pylone, etc.","ENVTECH",
U2322="AKTIVCO DEFAUT GE &amp; POWER Cabinet","POWER ISSUE",
U2322="AKTIVCO Coupure ENEO &amp; Baisse de tension","POWER ISSUE",
U2322="Coupure ENEO &amp; Baisse de tension","POWER ISSUE",
U2322="Defaut GE &amp; POWER Cabinet","POWER ISSUE",
U2322="Sharing","POWER ISSUE",
U2322="Sites strategiques &amp; DataCenter","POWER ISSUE",
U2322="Exclu","Exclu",
U2322="SAT","TX ISSUE",
U2322="SPARE-ISSUE","SPARE-ISSUE",
U2322="Fiber CAmtel","TX ISSUE",
U2322="Fiber AOF","TX ISSUE",
U2322="Projet OCM (HUAWEI)","TRAVAUX-HUAWEI",
U2322="Projet OCM (NOKIA)","TRAVAUX -NOKIA",
U2322="ACCESS-ISSUE","ACCESS-ISSUE",
U2322="Projet OCM (ZTE, NOKIA, autres projets)","TRAVAUX OCM",
U2322="No root CAuse","No root cause",
U2322="ODU HS","TX ISSUE",
U2322="IP &amp; VLAN","TX ISSUE",
U2322="Warehouse HUAWEI","SPARE-ISSUE",
U2322="SPARE-HS","SPARE-ISSUE",
U2322="Power Telco","RAN ISSUE",U2322="no impacts","no impacts"
),"")</f>
        <v>No root cause</v>
      </c>
      <c r="U2322" s="68" t="s">
        <v>5691</v>
      </c>
      <c r="V2322" s="41" t="str" cm="1">
        <f t="array" ref="V2322">IFERROR(_xlfn.IFS(
U2322="MPR ISSUE","ACTIVE",
U2322="BSS Hardware Issue","ACTIVE",
U2322="Sites strategiques, MLL, Pylone, etc.","PASSIVE",
U2322="AKTIVCO DEFAUT GE &amp; POWER Cabinet","PASSIVE",
U2322="AKTIVCO Coupure ENEO &amp; Baisse de tension","PASSIVE",
U2322="Coupure ENEO &amp; Baisse de tension","PASSIVE",
U2322="Defaut GE &amp; POWER Cabinet","PASSIVE",
U2322="Sharing","PASSIVE",
U2322="Sites strategiques &amp; DataCenter","PASSIVE",
U2322="Exclu","Exclu",
U2322="SAT","ACTIVE",
U2322="SPARE-ISSUE","SPARE-ISSUE",
U2322="Fiber CAmtel","ACTIVE",
U2322="Fiber AOF","ACTIVE",
U2322="Projet OCM (HUAWEI)","PLANNED WORKS",
U2322="Projet OCM (NOKIA)","PLANNED WORKS",
U2322="ACCESS-ISSUE","ACCESS-ISSUE",
U2322="Projet OCM (ZTE, NOKIA, autres projets)","PLANNED WORKS",
U2322="No root CAuse","No root cause",
U2322="ODU HS","ACTIVE",
U2322="IP &amp; VLAN","ACTIVE",
U2322="Warehouse HUAWEI","SPARE-ISSUE",
U2322="SPARE-HS","SPARE-ISSUE",
U2322="Power Telco","ACTIVE", U2322="no impacts","no impacts"
),"")</f>
        <v>No root cause</v>
      </c>
      <c r="W2322" s="113"/>
      <c r="X2322" s="113"/>
      <c r="Y2322" s="113"/>
      <c r="Z2322" s="113"/>
      <c r="AA2322" s="113"/>
      <c r="AB2322" s="17" t="s">
        <v>5465</v>
      </c>
      <c r="AC2322" s="17" t="str">
        <f>_xlfn.XLOOKUP(B2322,'INCIDENT-04-27-2026'!E:E,'INCIDENT-04-27-2026'!F:F,"")</f>
        <v/>
      </c>
      <c r="AD2322" s="9"/>
      <c r="AE2322" s="7" t="s">
        <v>5465</v>
      </c>
      <c r="AF2322" s="6" t="str">
        <f>_xlfn.XLOOKUP(B2322,'[13]Input_27-04'!$B:$B,'[13]Input_27-04'!$M:$M,"")</f>
        <v/>
      </c>
      <c r="AG2322" s="7"/>
      <c r="AH2322" s="3"/>
      <c r="AI2322" s="18" t="str">
        <f>_xlfn.XLOOKUP(B2322,'[3]Cells Huawei 27042026 10h'!$B:$B,'[3]Cells Huawei 27042026 10h'!$T:$T,"")</f>
        <v/>
      </c>
      <c r="AJ2322" s="18" t="str">
        <f>_xlfn.XLOOKUP(B2322,'[3]Cells Huawei 27042026 15h'!$B:$B,'[3]Cells Huawei 27042026 15h'!$T:$T,"")</f>
        <v/>
      </c>
      <c r="AK2322" s="18" t="str">
        <f>_xlfn.XLOOKUP(B2322,'[4]cells down 27042026 11h28'!$B:$B,'[4]cells down 27042026 11h28'!$R:$R,"")</f>
        <v/>
      </c>
      <c r="AL2322" s="18" t="str">
        <f>_xlfn.XLOOKUP(B2322,'[4]cells down 27042026 18h01'!$B:$B,'[4]cells down 27042026 18h01'!$R:$R,"")</f>
        <v/>
      </c>
      <c r="AM2322" s="18" t="str">
        <f>_xlfn.XLOOKUP(B2322,'[5]cell downs 27042026 11h'!$B:$B,'[5]cell downs 27042026 11h'!$R:$R,"")</f>
        <v/>
      </c>
      <c r="AN2322" s="18" t="str">
        <f>_xlfn.XLOOKUP(B2322,'[5]cell downs 27042026 17h40'!$B:$B,'[5]cell downs 27042026 17h40'!$R:$R,"")</f>
        <v/>
      </c>
      <c r="AO2322" s="18" t="str">
        <f>_xlfn.XLOOKUP(B2322,'[6]ALL SITES DOWN'!$D:$D,'[6]ALL SITES DOWN'!$J:$J,"")</f>
        <v/>
      </c>
      <c r="AP2322" s="18" t="str">
        <f>_xlfn.XLOOKUP(B2322,'[7]ALL SITES DOWN'!$D:$D,'[7]ALL SITES DOWN'!$J:$J,"")</f>
        <v/>
      </c>
      <c r="AQ2322" s="9" t="str">
        <f>_xlfn.XLOOKUP(B2322,[8]sheet1!$AC:$AC,[8]sheet1!$AF:$AF,"")</f>
        <v/>
      </c>
      <c r="AR2322" s="14"/>
      <c r="AS2322" s="14" t="s">
        <v>5465</v>
      </c>
      <c r="AT2322" s="14" t="str">
        <f>_xlfn.XLOOKUP(B2322,'[9]cell downs 18042026 17h'!$B:$B,'[9]cell downs 18042026 17h'!$B:$B,"")</f>
        <v/>
      </c>
      <c r="AU2322" s="14" t="str">
        <f>_xlfn.XLOOKUP(B2322,'[10]Cells Huawei 19042026 15h'!$B:$B,'[10]Cells Huawei 19042026 15h'!$B:$B,"")</f>
        <v/>
      </c>
      <c r="AV2322" s="9" t="str">
        <f>_xlfn.XLOOKUP(B2322,'[11]cells down 19042026 9H40'!$B:$B,'[11]cells down 19042026 9H40'!$B:$B,"")</f>
        <v/>
      </c>
    </row>
    <row r="2323" spans="1:48" hidden="1" x14ac:dyDescent="0.3">
      <c r="A2323" s="1" t="s">
        <v>4767</v>
      </c>
      <c r="B2323" s="1" t="s">
        <v>4768</v>
      </c>
      <c r="C2323" s="3" t="str">
        <f>_xlfn.XLOOKUP(B2323,'[1]daily break down'!$D:$D,'[1]daily break down'!$E:$E,"")</f>
        <v>OUEST</v>
      </c>
      <c r="D2323" s="1" t="s">
        <v>11</v>
      </c>
      <c r="E2323" s="1" t="s">
        <v>12</v>
      </c>
      <c r="F2323" s="3" t="s">
        <v>102</v>
      </c>
      <c r="G2323" s="1" t="s">
        <v>4767</v>
      </c>
      <c r="H2323" s="27" t="str">
        <f>_xlfn.XLOOKUP(B2323,[2]CALCULATION!$B:$B,[2]CALCULATION!$H:$H,"")</f>
        <v>HUAWEI</v>
      </c>
      <c r="I2323" s="26">
        <v>0</v>
      </c>
      <c r="J2323" s="26">
        <v>1.1441202740609477</v>
      </c>
      <c r="K2323" s="26">
        <v>0</v>
      </c>
      <c r="L2323" s="26">
        <v>0</v>
      </c>
      <c r="M2323" s="26">
        <v>0</v>
      </c>
      <c r="N2323" s="26">
        <v>0</v>
      </c>
      <c r="O2323" s="26">
        <v>0</v>
      </c>
      <c r="P2323" s="114" t="s">
        <v>6364</v>
      </c>
      <c r="Q2323" s="42" t="s">
        <v>5538</v>
      </c>
      <c r="R2323" s="42"/>
      <c r="S2323" s="41" t="str" cm="1">
        <f t="array" ref="S2323">IFERROR(_xlfn.IFS(
U2323="MPR ISSUE","PDH",
U2323="BSS Hardware Issue","BSS",
U2323="Sites strategiques, MLL, Pylone, etc.","ENVTECH",
U2323="AKTIVCO DEFAUT GE &amp; POWER Cabinet","AKTIVCO",
U2323="AKTIVCO Coupure ENEO &amp; Baisse de tension","AKTIVCO GRID ONLY",
U2323="Coupure ENEO &amp; Baisse de tension","IHS GRID ONLY",
U2323="Defaut GE &amp; POWER Cabinet","IHS",
U2323="Sharing","Partners",
U2323="Sites strategiques &amp; DataCenter","SST &amp; DC",
U2323="Exclu","Exclu",
U2323="SAT","SAT",
U2323="SPARE-ISSUE","SPARE-ISSUE",
U2323="Fiber CAmtel","TRANS_FO_CAMTEL",
U2323="Fiber AOF","Fiber AOF",
U2323="Projet OCM (HUAWEI)","TRAVAUX-HUAWEI",
U2323="Projet OCM (NOKIA)","TRAVAUX-NOKIA",
U2323="ACCESS-ISSUE","ACCESS-ISSUE",
U2323="Projet OCM (ZTE, NOKIA, autres projets)","TRAVAUX OCM",
U2323="No root CAuse","No root cause",
U2323="ODU HS","PDH",
U2323="IP &amp; VLAN","PDH",
U2323="Warehouse HUAWEI","SPARE-ISSUE",
U2323="SPARE-HS","SPARE-ISSUE",
U2323="Power Telco","BSS",U2323="no impacts","no impacts"
),"")</f>
        <v>No root cause</v>
      </c>
      <c r="T2323" s="41" t="str" cm="1">
        <f t="array" ref="T2323">IFERROR(_xlfn.IFS(
U2323="MPR ISSUE","TX ISSUE",
U2323="BSS Hardware Issue","RAN ISSUE",
U2323="Sites strategiques, MLL, Pylone, etc.","ENVTECH",
U2323="AKTIVCO DEFAUT GE &amp; POWER Cabinet","POWER ISSUE",
U2323="AKTIVCO Coupure ENEO &amp; Baisse de tension","POWER ISSUE",
U2323="Coupure ENEO &amp; Baisse de tension","POWER ISSUE",
U2323="Defaut GE &amp; POWER Cabinet","POWER ISSUE",
U2323="Sharing","POWER ISSUE",
U2323="Sites strategiques &amp; DataCenter","POWER ISSUE",
U2323="Exclu","Exclu",
U2323="SAT","TX ISSUE",
U2323="SPARE-ISSUE","SPARE-ISSUE",
U2323="Fiber CAmtel","TX ISSUE",
U2323="Fiber AOF","TX ISSUE",
U2323="Projet OCM (HUAWEI)","TRAVAUX-HUAWEI",
U2323="Projet OCM (NOKIA)","TRAVAUX -NOKIA",
U2323="ACCESS-ISSUE","ACCESS-ISSUE",
U2323="Projet OCM (ZTE, NOKIA, autres projets)","TRAVAUX OCM",
U2323="No root CAuse","No root cause",
U2323="ODU HS","TX ISSUE",
U2323="IP &amp; VLAN","TX ISSUE",
U2323="Warehouse HUAWEI","SPARE-ISSUE",
U2323="SPARE-HS","SPARE-ISSUE",
U2323="Power Telco","RAN ISSUE",U2323="no impacts","no impacts"
),"")</f>
        <v>No root cause</v>
      </c>
      <c r="U2323" s="68" t="s">
        <v>5691</v>
      </c>
      <c r="V2323" s="41" t="str" cm="1">
        <f t="array" ref="V2323">IFERROR(_xlfn.IFS(
U2323="MPR ISSUE","ACTIVE",
U2323="BSS Hardware Issue","ACTIVE",
U2323="Sites strategiques, MLL, Pylone, etc.","PASSIVE",
U2323="AKTIVCO DEFAUT GE &amp; POWER Cabinet","PASSIVE",
U2323="AKTIVCO Coupure ENEO &amp; Baisse de tension","PASSIVE",
U2323="Coupure ENEO &amp; Baisse de tension","PASSIVE",
U2323="Defaut GE &amp; POWER Cabinet","PASSIVE",
U2323="Sharing","PASSIVE",
U2323="Sites strategiques &amp; DataCenter","PASSIVE",
U2323="Exclu","Exclu",
U2323="SAT","ACTIVE",
U2323="SPARE-ISSUE","SPARE-ISSUE",
U2323="Fiber CAmtel","ACTIVE",
U2323="Fiber AOF","ACTIVE",
U2323="Projet OCM (HUAWEI)","PLANNED WORKS",
U2323="Projet OCM (NOKIA)","PLANNED WORKS",
U2323="ACCESS-ISSUE","ACCESS-ISSUE",
U2323="Projet OCM (ZTE, NOKIA, autres projets)","PLANNED WORKS",
U2323="No root CAuse","No root cause",
U2323="ODU HS","ACTIVE",
U2323="IP &amp; VLAN","ACTIVE",
U2323="Warehouse HUAWEI","SPARE-ISSUE",
U2323="SPARE-HS","SPARE-ISSUE",
U2323="Power Telco","ACTIVE", U2323="no impacts","no impacts"
),"")</f>
        <v>No root cause</v>
      </c>
      <c r="W2323" s="113"/>
      <c r="X2323" s="113"/>
      <c r="Y2323" s="113"/>
      <c r="Z2323" s="113"/>
      <c r="AA2323" s="113"/>
      <c r="AB2323" s="17" t="s">
        <v>5465</v>
      </c>
      <c r="AC2323" s="17" t="str">
        <f>_xlfn.XLOOKUP(B2323,'INCIDENT-04-27-2026'!E:E,'INCIDENT-04-27-2026'!F:F,"")</f>
        <v/>
      </c>
      <c r="AD2323" s="9"/>
      <c r="AE2323" s="7" t="s">
        <v>5465</v>
      </c>
      <c r="AF2323" s="6" t="str">
        <f>_xlfn.XLOOKUP(B2323,'[13]Input_27-04'!$B:$B,'[13]Input_27-04'!$M:$M,"")</f>
        <v/>
      </c>
      <c r="AG2323" s="7"/>
      <c r="AH2323" s="3"/>
      <c r="AI2323" s="18" t="str">
        <f>_xlfn.XLOOKUP(B2323,'[3]Cells Huawei 27042026 10h'!$B:$B,'[3]Cells Huawei 27042026 10h'!$T:$T,"")</f>
        <v/>
      </c>
      <c r="AJ2323" s="18" t="str">
        <f>_xlfn.XLOOKUP(B2323,'[3]Cells Huawei 27042026 15h'!$B:$B,'[3]Cells Huawei 27042026 15h'!$T:$T,"")</f>
        <v/>
      </c>
      <c r="AK2323" s="18" t="str">
        <f>_xlfn.XLOOKUP(B2323,'[4]cells down 27042026 11h28'!$B:$B,'[4]cells down 27042026 11h28'!$R:$R,"")</f>
        <v/>
      </c>
      <c r="AL2323" s="18" t="str">
        <f>_xlfn.XLOOKUP(B2323,'[4]cells down 27042026 18h01'!$B:$B,'[4]cells down 27042026 18h01'!$R:$R,"")</f>
        <v/>
      </c>
      <c r="AM2323" s="18" t="str">
        <f>_xlfn.XLOOKUP(B2323,'[5]cell downs 27042026 11h'!$B:$B,'[5]cell downs 27042026 11h'!$R:$R,"")</f>
        <v/>
      </c>
      <c r="AN2323" s="18" t="str">
        <f>_xlfn.XLOOKUP(B2323,'[5]cell downs 27042026 17h40'!$B:$B,'[5]cell downs 27042026 17h40'!$R:$R,"")</f>
        <v/>
      </c>
      <c r="AO2323" s="18" t="str">
        <f>_xlfn.XLOOKUP(B2323,'[6]ALL SITES DOWN'!$D:$D,'[6]ALL SITES DOWN'!$J:$J,"")</f>
        <v/>
      </c>
      <c r="AP2323" s="18" t="str">
        <f>_xlfn.XLOOKUP(B2323,'[7]ALL SITES DOWN'!$D:$D,'[7]ALL SITES DOWN'!$J:$J,"")</f>
        <v/>
      </c>
      <c r="AQ2323" s="9" t="str">
        <f>_xlfn.XLOOKUP(B2323,[8]sheet1!$AC:$AC,[8]sheet1!$AF:$AF,"")</f>
        <v/>
      </c>
      <c r="AR2323" s="14"/>
      <c r="AS2323" s="14" t="s">
        <v>5465</v>
      </c>
      <c r="AT2323" s="14" t="str">
        <f>_xlfn.XLOOKUP(B2323,'[9]cell downs 18042026 17h'!$B:$B,'[9]cell downs 18042026 17h'!$B:$B,"")</f>
        <v/>
      </c>
      <c r="AU2323" s="14" t="str">
        <f>_xlfn.XLOOKUP(B2323,'[10]Cells Huawei 19042026 15h'!$B:$B,'[10]Cells Huawei 19042026 15h'!$B:$B,"")</f>
        <v/>
      </c>
      <c r="AV2323" s="9" t="str">
        <f>_xlfn.XLOOKUP(B2323,'[11]cells down 19042026 9H40'!$B:$B,'[11]cells down 19042026 9H40'!$B:$B,"")</f>
        <v/>
      </c>
    </row>
    <row r="2324" spans="1:48" hidden="1" x14ac:dyDescent="0.3">
      <c r="A2324" s="1" t="s">
        <v>4863</v>
      </c>
      <c r="B2324" s="8" t="s">
        <v>4864</v>
      </c>
      <c r="C2324" s="3" t="str">
        <f>_xlfn.XLOOKUP(B2324,'[1]daily break down'!$D:$D,'[1]daily break down'!$E:$E,"")</f>
        <v>Douala</v>
      </c>
      <c r="D2324" s="1"/>
      <c r="E2324" s="1"/>
      <c r="F2324" s="3" t="s">
        <v>31</v>
      </c>
      <c r="G2324" s="1" t="s">
        <v>32</v>
      </c>
      <c r="H2324" s="28" t="str">
        <f>_xlfn.XLOOKUP(B2324,[2]CALCULATION!$B:$B,[2]CALCULATION!$H:$H,"")</f>
        <v>NOKIA</v>
      </c>
      <c r="I2324" s="26">
        <v>0</v>
      </c>
      <c r="J2324" s="26">
        <v>0</v>
      </c>
      <c r="K2324" s="26">
        <v>0</v>
      </c>
      <c r="L2324" s="26">
        <v>0</v>
      </c>
      <c r="M2324" s="26">
        <v>0</v>
      </c>
      <c r="N2324" s="26">
        <v>0</v>
      </c>
      <c r="O2324" s="26">
        <v>0</v>
      </c>
      <c r="P2324" s="114" t="s">
        <v>6364</v>
      </c>
      <c r="Q2324" s="42" t="s">
        <v>5538</v>
      </c>
      <c r="R2324" s="42"/>
      <c r="S2324" s="41" t="str" cm="1">
        <f t="array" ref="S2324">IFERROR(_xlfn.IFS(
U2324="MPR ISSUE","PDH",
U2324="BSS Hardware Issue","BSS",
U2324="Sites strategiques, MLL, Pylone, etc.","ENVTECH",
U2324="AKTIVCO DEFAUT GE &amp; POWER Cabinet","AKTIVCO",
U2324="AKTIVCO Coupure ENEO &amp; Baisse de tension","AKTIVCO GRID ONLY",
U2324="Coupure ENEO &amp; Baisse de tension","IHS GRID ONLY",
U2324="Defaut GE &amp; POWER Cabinet","IHS",
U2324="Sharing","Partners",
U2324="Sites strategiques &amp; DataCenter","SST &amp; DC",
U2324="Exclu","Exclu",
U2324="SAT","SAT",
U2324="SPARE-ISSUE","SPARE-ISSUE",
U2324="Fiber CAmtel","TRANS_FO_CAMTEL",
U2324="Fiber AOF","Fiber AOF",
U2324="Projet OCM (HUAWEI)","TRAVAUX-HUAWEI",
U2324="Projet OCM (NOKIA)","TRAVAUX-NOKIA",
U2324="ACCESS-ISSUE","ACCESS-ISSUE",
U2324="Projet OCM (ZTE, NOKIA, autres projets)","TRAVAUX OCM",
U2324="No root CAuse","No root cause",
U2324="ODU HS","PDH",
U2324="IP &amp; VLAN","PDH",
U2324="Warehouse HUAWEI","SPARE-ISSUE",
U2324="SPARE-HS","SPARE-ISSUE",
U2324="Power Telco","BSS",U2324="no impacts","no impacts"
),"")</f>
        <v>No root cause</v>
      </c>
      <c r="T2324" s="41" t="str" cm="1">
        <f t="array" ref="T2324">IFERROR(_xlfn.IFS(
U2324="MPR ISSUE","TX ISSUE",
U2324="BSS Hardware Issue","RAN ISSUE",
U2324="Sites strategiques, MLL, Pylone, etc.","ENVTECH",
U2324="AKTIVCO DEFAUT GE &amp; POWER Cabinet","POWER ISSUE",
U2324="AKTIVCO Coupure ENEO &amp; Baisse de tension","POWER ISSUE",
U2324="Coupure ENEO &amp; Baisse de tension","POWER ISSUE",
U2324="Defaut GE &amp; POWER Cabinet","POWER ISSUE",
U2324="Sharing","POWER ISSUE",
U2324="Sites strategiques &amp; DataCenter","POWER ISSUE",
U2324="Exclu","Exclu",
U2324="SAT","TX ISSUE",
U2324="SPARE-ISSUE","SPARE-ISSUE",
U2324="Fiber CAmtel","TX ISSUE",
U2324="Fiber AOF","TX ISSUE",
U2324="Projet OCM (HUAWEI)","TRAVAUX-HUAWEI",
U2324="Projet OCM (NOKIA)","TRAVAUX -NOKIA",
U2324="ACCESS-ISSUE","ACCESS-ISSUE",
U2324="Projet OCM (ZTE, NOKIA, autres projets)","TRAVAUX OCM",
U2324="No root CAuse","No root cause",
U2324="ODU HS","TX ISSUE",
U2324="IP &amp; VLAN","TX ISSUE",
U2324="Warehouse HUAWEI","SPARE-ISSUE",
U2324="SPARE-HS","SPARE-ISSUE",
U2324="Power Telco","RAN ISSUE",U2324="no impacts","no impacts"
),"")</f>
        <v>No root cause</v>
      </c>
      <c r="U2324" s="68" t="s">
        <v>5691</v>
      </c>
      <c r="V2324" s="41" t="str" cm="1">
        <f t="array" ref="V2324">IFERROR(_xlfn.IFS(
U2324="MPR ISSUE","ACTIVE",
U2324="BSS Hardware Issue","ACTIVE",
U2324="Sites strategiques, MLL, Pylone, etc.","PASSIVE",
U2324="AKTIVCO DEFAUT GE &amp; POWER Cabinet","PASSIVE",
U2324="AKTIVCO Coupure ENEO &amp; Baisse de tension","PASSIVE",
U2324="Coupure ENEO &amp; Baisse de tension","PASSIVE",
U2324="Defaut GE &amp; POWER Cabinet","PASSIVE",
U2324="Sharing","PASSIVE",
U2324="Sites strategiques &amp; DataCenter","PASSIVE",
U2324="Exclu","Exclu",
U2324="SAT","ACTIVE",
U2324="SPARE-ISSUE","SPARE-ISSUE",
U2324="Fiber CAmtel","ACTIVE",
U2324="Fiber AOF","ACTIVE",
U2324="Projet OCM (HUAWEI)","PLANNED WORKS",
U2324="Projet OCM (NOKIA)","PLANNED WORKS",
U2324="ACCESS-ISSUE","ACCESS-ISSUE",
U2324="Projet OCM (ZTE, NOKIA, autres projets)","PLANNED WORKS",
U2324="No root CAuse","No root cause",
U2324="ODU HS","ACTIVE",
U2324="IP &amp; VLAN","ACTIVE",
U2324="Warehouse HUAWEI","SPARE-ISSUE",
U2324="SPARE-HS","SPARE-ISSUE",
U2324="Power Telco","ACTIVE", U2324="no impacts","no impacts"
),"")</f>
        <v>No root cause</v>
      </c>
      <c r="W2324" s="113"/>
      <c r="X2324" s="113"/>
      <c r="Y2324" s="113"/>
      <c r="Z2324" s="113"/>
      <c r="AA2324" s="113"/>
      <c r="AB2324" s="17" t="s">
        <v>5465</v>
      </c>
      <c r="AC2324" s="17" t="str">
        <f>_xlfn.XLOOKUP(B2324,'INCIDENT-04-27-2026'!E:E,'INCIDENT-04-27-2026'!F:F,"")</f>
        <v/>
      </c>
      <c r="AD2324" s="9"/>
      <c r="AE2324" s="7" t="s">
        <v>5465</v>
      </c>
      <c r="AF2324" s="6" t="str">
        <f>_xlfn.XLOOKUP(B2324,'[13]Input_27-04'!$B:$B,'[13]Input_27-04'!$M:$M,"")</f>
        <v/>
      </c>
      <c r="AG2324" s="7"/>
      <c r="AH2324" s="3"/>
      <c r="AI2324" s="18" t="str">
        <f>_xlfn.XLOOKUP(B2324,'[3]Cells Huawei 27042026 10h'!$B:$B,'[3]Cells Huawei 27042026 10h'!$T:$T,"")</f>
        <v/>
      </c>
      <c r="AJ2324" s="18" t="str">
        <f>_xlfn.XLOOKUP(B2324,'[3]Cells Huawei 27042026 15h'!$B:$B,'[3]Cells Huawei 27042026 15h'!$T:$T,"")</f>
        <v/>
      </c>
      <c r="AK2324" s="18" t="str">
        <f>_xlfn.XLOOKUP(B2324,'[4]cells down 27042026 11h28'!$B:$B,'[4]cells down 27042026 11h28'!$R:$R,"")</f>
        <v/>
      </c>
      <c r="AL2324" s="18" t="str">
        <f>_xlfn.XLOOKUP(B2324,'[4]cells down 27042026 18h01'!$B:$B,'[4]cells down 27042026 18h01'!$R:$R,"")</f>
        <v/>
      </c>
      <c r="AM2324" s="18" t="str">
        <f>_xlfn.XLOOKUP(B2324,'[5]cell downs 27042026 11h'!$B:$B,'[5]cell downs 27042026 11h'!$R:$R,"")</f>
        <v/>
      </c>
      <c r="AN2324" s="18" t="str">
        <f>_xlfn.XLOOKUP(B2324,'[5]cell downs 27042026 17h40'!$B:$B,'[5]cell downs 27042026 17h40'!$R:$R,"")</f>
        <v/>
      </c>
      <c r="AO2324" s="18" t="str">
        <f>_xlfn.XLOOKUP(B2324,'[6]ALL SITES DOWN'!$D:$D,'[6]ALL SITES DOWN'!$J:$J,"")</f>
        <v/>
      </c>
      <c r="AP2324" s="18" t="str">
        <f>_xlfn.XLOOKUP(B2324,'[7]ALL SITES DOWN'!$D:$D,'[7]ALL SITES DOWN'!$J:$J,"")</f>
        <v/>
      </c>
      <c r="AQ2324" s="9" t="str">
        <f>_xlfn.XLOOKUP(B2324,[8]sheet1!$AC:$AC,[8]sheet1!$AF:$AF,"")</f>
        <v/>
      </c>
      <c r="AR2324" s="14"/>
      <c r="AS2324" s="14" t="s">
        <v>5465</v>
      </c>
      <c r="AT2324" s="14" t="str">
        <f>_xlfn.XLOOKUP(B2324,'[9]cell downs 18042026 17h'!$B:$B,'[9]cell downs 18042026 17h'!$B:$B,"")</f>
        <v/>
      </c>
      <c r="AU2324" s="14" t="str">
        <f>_xlfn.XLOOKUP(B2324,'[10]Cells Huawei 19042026 15h'!$B:$B,'[10]Cells Huawei 19042026 15h'!$B:$B,"")</f>
        <v/>
      </c>
      <c r="AV2324" s="9" t="str">
        <f>_xlfn.XLOOKUP(B2324,'[11]cells down 19042026 9H40'!$B:$B,'[11]cells down 19042026 9H40'!$B:$B,"")</f>
        <v/>
      </c>
    </row>
    <row r="2325" spans="1:48" hidden="1" x14ac:dyDescent="0.3">
      <c r="A2325" s="1" t="s">
        <v>4780</v>
      </c>
      <c r="B2325" s="8" t="s">
        <v>4781</v>
      </c>
      <c r="C2325" s="3" t="str">
        <f>_xlfn.XLOOKUP(B2325,'[1]daily break down'!$D:$D,'[1]daily break down'!$E:$E,"")</f>
        <v>OUEST</v>
      </c>
      <c r="D2325" s="1" t="s">
        <v>21</v>
      </c>
      <c r="E2325" s="1" t="s">
        <v>122</v>
      </c>
      <c r="F2325" s="3" t="s">
        <v>102</v>
      </c>
      <c r="G2325" s="1" t="s">
        <v>4780</v>
      </c>
      <c r="H2325" s="27" t="str">
        <f>_xlfn.XLOOKUP(B2325,[2]CALCULATION!$B:$B,[2]CALCULATION!$H:$H,"")</f>
        <v>HUAWEI</v>
      </c>
      <c r="I2325" s="26">
        <v>0</v>
      </c>
      <c r="J2325" s="26">
        <v>0</v>
      </c>
      <c r="K2325" s="26">
        <v>0</v>
      </c>
      <c r="L2325" s="26">
        <v>0</v>
      </c>
      <c r="M2325" s="26">
        <v>0</v>
      </c>
      <c r="N2325" s="26">
        <v>0</v>
      </c>
      <c r="O2325" s="26">
        <v>0</v>
      </c>
      <c r="P2325" s="114" t="s">
        <v>6364</v>
      </c>
      <c r="Q2325" s="42" t="s">
        <v>5538</v>
      </c>
      <c r="R2325" s="42"/>
      <c r="S2325" s="41" t="str" cm="1">
        <f t="array" ref="S2325">IFERROR(_xlfn.IFS(
U2325="MPR ISSUE","PDH",
U2325="BSS Hardware Issue","BSS",
U2325="Sites strategiques, MLL, Pylone, etc.","ENVTECH",
U2325="AKTIVCO DEFAUT GE &amp; POWER Cabinet","AKTIVCO",
U2325="AKTIVCO Coupure ENEO &amp; Baisse de tension","AKTIVCO GRID ONLY",
U2325="Coupure ENEO &amp; Baisse de tension","IHS GRID ONLY",
U2325="Defaut GE &amp; POWER Cabinet","IHS",
U2325="Sharing","Partners",
U2325="Sites strategiques &amp; DataCenter","SST &amp; DC",
U2325="Exclu","Exclu",
U2325="SAT","SAT",
U2325="SPARE-ISSUE","SPARE-ISSUE",
U2325="Fiber CAmtel","TRANS_FO_CAMTEL",
U2325="Fiber AOF","Fiber AOF",
U2325="Projet OCM (HUAWEI)","TRAVAUX-HUAWEI",
U2325="Projet OCM (NOKIA)","TRAVAUX-NOKIA",
U2325="ACCESS-ISSUE","ACCESS-ISSUE",
U2325="Projet OCM (ZTE, NOKIA, autres projets)","TRAVAUX OCM",
U2325="No root CAuse","No root cause",
U2325="ODU HS","PDH",
U2325="IP &amp; VLAN","PDH",
U2325="Warehouse HUAWEI","SPARE-ISSUE",
U2325="SPARE-HS","SPARE-ISSUE",
U2325="Power Telco","BSS",U2325="no impacts","no impacts"
),"")</f>
        <v>No root cause</v>
      </c>
      <c r="T2325" s="41" t="str" cm="1">
        <f t="array" ref="T2325">IFERROR(_xlfn.IFS(
U2325="MPR ISSUE","TX ISSUE",
U2325="BSS Hardware Issue","RAN ISSUE",
U2325="Sites strategiques, MLL, Pylone, etc.","ENVTECH",
U2325="AKTIVCO DEFAUT GE &amp; POWER Cabinet","POWER ISSUE",
U2325="AKTIVCO Coupure ENEO &amp; Baisse de tension","POWER ISSUE",
U2325="Coupure ENEO &amp; Baisse de tension","POWER ISSUE",
U2325="Defaut GE &amp; POWER Cabinet","POWER ISSUE",
U2325="Sharing","POWER ISSUE",
U2325="Sites strategiques &amp; DataCenter","POWER ISSUE",
U2325="Exclu","Exclu",
U2325="SAT","TX ISSUE",
U2325="SPARE-ISSUE","SPARE-ISSUE",
U2325="Fiber CAmtel","TX ISSUE",
U2325="Fiber AOF","TX ISSUE",
U2325="Projet OCM (HUAWEI)","TRAVAUX-HUAWEI",
U2325="Projet OCM (NOKIA)","TRAVAUX -NOKIA",
U2325="ACCESS-ISSUE","ACCESS-ISSUE",
U2325="Projet OCM (ZTE, NOKIA, autres projets)","TRAVAUX OCM",
U2325="No root CAuse","No root cause",
U2325="ODU HS","TX ISSUE",
U2325="IP &amp; VLAN","TX ISSUE",
U2325="Warehouse HUAWEI","SPARE-ISSUE",
U2325="SPARE-HS","SPARE-ISSUE",
U2325="Power Telco","RAN ISSUE",U2325="no impacts","no impacts"
),"")</f>
        <v>No root cause</v>
      </c>
      <c r="U2325" s="68" t="s">
        <v>5691</v>
      </c>
      <c r="V2325" s="41" t="str" cm="1">
        <f t="array" ref="V2325">IFERROR(_xlfn.IFS(
U2325="MPR ISSUE","ACTIVE",
U2325="BSS Hardware Issue","ACTIVE",
U2325="Sites strategiques, MLL, Pylone, etc.","PASSIVE",
U2325="AKTIVCO DEFAUT GE &amp; POWER Cabinet","PASSIVE",
U2325="AKTIVCO Coupure ENEO &amp; Baisse de tension","PASSIVE",
U2325="Coupure ENEO &amp; Baisse de tension","PASSIVE",
U2325="Defaut GE &amp; POWER Cabinet","PASSIVE",
U2325="Sharing","PASSIVE",
U2325="Sites strategiques &amp; DataCenter","PASSIVE",
U2325="Exclu","Exclu",
U2325="SAT","ACTIVE",
U2325="SPARE-ISSUE","SPARE-ISSUE",
U2325="Fiber CAmtel","ACTIVE",
U2325="Fiber AOF","ACTIVE",
U2325="Projet OCM (HUAWEI)","PLANNED WORKS",
U2325="Projet OCM (NOKIA)","PLANNED WORKS",
U2325="ACCESS-ISSUE","ACCESS-ISSUE",
U2325="Projet OCM (ZTE, NOKIA, autres projets)","PLANNED WORKS",
U2325="No root CAuse","No root cause",
U2325="ODU HS","ACTIVE",
U2325="IP &amp; VLAN","ACTIVE",
U2325="Warehouse HUAWEI","SPARE-ISSUE",
U2325="SPARE-HS","SPARE-ISSUE",
U2325="Power Telco","ACTIVE", U2325="no impacts","no impacts"
),"")</f>
        <v>No root cause</v>
      </c>
      <c r="W2325" s="113"/>
      <c r="X2325" s="113"/>
      <c r="Y2325" s="113"/>
      <c r="Z2325" s="113"/>
      <c r="AA2325" s="113"/>
      <c r="AB2325" s="17" t="s">
        <v>5465</v>
      </c>
      <c r="AC2325" s="17" t="str">
        <f>_xlfn.XLOOKUP(B2325,'INCIDENT-04-27-2026'!E:E,'INCIDENT-04-27-2026'!F:F,"")</f>
        <v/>
      </c>
      <c r="AD2325" s="9"/>
      <c r="AE2325" s="7" t="s">
        <v>5465</v>
      </c>
      <c r="AF2325" s="6" t="str">
        <f>_xlfn.XLOOKUP(B2325,'[13]Input_27-04'!$B:$B,'[13]Input_27-04'!$M:$M,"")</f>
        <v/>
      </c>
      <c r="AG2325" s="7"/>
      <c r="AH2325" s="3"/>
      <c r="AI2325" s="18" t="str">
        <f>_xlfn.XLOOKUP(B2325,'[3]Cells Huawei 27042026 10h'!$B:$B,'[3]Cells Huawei 27042026 10h'!$T:$T,"")</f>
        <v/>
      </c>
      <c r="AJ2325" s="18" t="str">
        <f>_xlfn.XLOOKUP(B2325,'[3]Cells Huawei 27042026 15h'!$B:$B,'[3]Cells Huawei 27042026 15h'!$T:$T,"")</f>
        <v/>
      </c>
      <c r="AK2325" s="18" t="str">
        <f>_xlfn.XLOOKUP(B2325,'[4]cells down 27042026 11h28'!$B:$B,'[4]cells down 27042026 11h28'!$R:$R,"")</f>
        <v/>
      </c>
      <c r="AL2325" s="18" t="str">
        <f>_xlfn.XLOOKUP(B2325,'[4]cells down 27042026 18h01'!$B:$B,'[4]cells down 27042026 18h01'!$R:$R,"")</f>
        <v/>
      </c>
      <c r="AM2325" s="18" t="str">
        <f>_xlfn.XLOOKUP(B2325,'[5]cell downs 27042026 11h'!$B:$B,'[5]cell downs 27042026 11h'!$R:$R,"")</f>
        <v/>
      </c>
      <c r="AN2325" s="18" t="str">
        <f>_xlfn.XLOOKUP(B2325,'[5]cell downs 27042026 17h40'!$B:$B,'[5]cell downs 27042026 17h40'!$R:$R,"")</f>
        <v/>
      </c>
      <c r="AO2325" s="18" t="str">
        <f>_xlfn.XLOOKUP(B2325,'[6]ALL SITES DOWN'!$D:$D,'[6]ALL SITES DOWN'!$J:$J,"")</f>
        <v/>
      </c>
      <c r="AP2325" s="18" t="str">
        <f>_xlfn.XLOOKUP(B2325,'[7]ALL SITES DOWN'!$D:$D,'[7]ALL SITES DOWN'!$J:$J,"")</f>
        <v/>
      </c>
      <c r="AQ2325" s="9" t="str">
        <f>_xlfn.XLOOKUP(B2325,[8]sheet1!$AC:$AC,[8]sheet1!$AF:$AF,"")</f>
        <v/>
      </c>
      <c r="AR2325" s="14"/>
      <c r="AS2325" s="14" t="s">
        <v>5465</v>
      </c>
      <c r="AT2325" s="14" t="str">
        <f>_xlfn.XLOOKUP(B2325,'[9]cell downs 18042026 17h'!$B:$B,'[9]cell downs 18042026 17h'!$B:$B,"")</f>
        <v/>
      </c>
      <c r="AU2325" s="14" t="str">
        <f>_xlfn.XLOOKUP(B2325,'[10]Cells Huawei 19042026 15h'!$B:$B,'[10]Cells Huawei 19042026 15h'!$B:$B,"")</f>
        <v/>
      </c>
      <c r="AV2325" s="9" t="str">
        <f>_xlfn.XLOOKUP(B2325,'[11]cells down 19042026 9H40'!$B:$B,'[11]cells down 19042026 9H40'!$B:$B,"")</f>
        <v/>
      </c>
    </row>
    <row r="2326" spans="1:48" hidden="1" x14ac:dyDescent="0.3">
      <c r="A2326" s="1" t="s">
        <v>4788</v>
      </c>
      <c r="B2326" s="8" t="s">
        <v>4789</v>
      </c>
      <c r="C2326" s="3" t="str">
        <f>_xlfn.XLOOKUP(B2326,'[1]daily break down'!$D:$D,'[1]daily break down'!$E:$E,"")</f>
        <v>CENTRE</v>
      </c>
      <c r="D2326" s="1" t="s">
        <v>11</v>
      </c>
      <c r="E2326" s="1" t="s">
        <v>12</v>
      </c>
      <c r="F2326" s="3" t="s">
        <v>37</v>
      </c>
      <c r="G2326" s="1" t="s">
        <v>4155</v>
      </c>
      <c r="H2326" s="29" t="str">
        <f>_xlfn.XLOOKUP(B2326,[2]CALCULATION!$B:$B,[2]CALCULATION!$H:$H,"")</f>
        <v>ZTE</v>
      </c>
      <c r="I2326" s="26">
        <v>0</v>
      </c>
      <c r="J2326" s="26">
        <v>0</v>
      </c>
      <c r="K2326" s="26">
        <v>0</v>
      </c>
      <c r="L2326" s="26">
        <v>0</v>
      </c>
      <c r="M2326" s="26">
        <v>0</v>
      </c>
      <c r="N2326" s="26">
        <v>0</v>
      </c>
      <c r="O2326" s="26">
        <v>0</v>
      </c>
      <c r="P2326" s="114" t="s">
        <v>6364</v>
      </c>
      <c r="Q2326" s="42" t="s">
        <v>5538</v>
      </c>
      <c r="R2326" s="42"/>
      <c r="S2326" s="41" t="str" cm="1">
        <f t="array" ref="S2326">IFERROR(_xlfn.IFS(
U2326="MPR ISSUE","PDH",
U2326="BSS Hardware Issue","BSS",
U2326="Sites strategiques, MLL, Pylone, etc.","ENVTECH",
U2326="AKTIVCO DEFAUT GE &amp; POWER Cabinet","AKTIVCO",
U2326="AKTIVCO Coupure ENEO &amp; Baisse de tension","AKTIVCO GRID ONLY",
U2326="Coupure ENEO &amp; Baisse de tension","IHS GRID ONLY",
U2326="Defaut GE &amp; POWER Cabinet","IHS",
U2326="Sharing","Partners",
U2326="Sites strategiques &amp; DataCenter","SST &amp; DC",
U2326="Exclu","Exclu",
U2326="SAT","SAT",
U2326="SPARE-ISSUE","SPARE-ISSUE",
U2326="Fiber CAmtel","TRANS_FO_CAMTEL",
U2326="Fiber AOF","Fiber AOF",
U2326="Projet OCM (HUAWEI)","TRAVAUX-HUAWEI",
U2326="Projet OCM (NOKIA)","TRAVAUX-NOKIA",
U2326="ACCESS-ISSUE","ACCESS-ISSUE",
U2326="Projet OCM (ZTE, NOKIA, autres projets)","TRAVAUX OCM",
U2326="No root CAuse","No root cause",
U2326="ODU HS","PDH",
U2326="IP &amp; VLAN","PDH",
U2326="Warehouse HUAWEI","SPARE-ISSUE",
U2326="SPARE-HS","SPARE-ISSUE",
U2326="Power Telco","BSS",U2326="no impacts","no impacts"
),"")</f>
        <v>No root cause</v>
      </c>
      <c r="T2326" s="41" t="str" cm="1">
        <f t="array" ref="T2326">IFERROR(_xlfn.IFS(
U2326="MPR ISSUE","TX ISSUE",
U2326="BSS Hardware Issue","RAN ISSUE",
U2326="Sites strategiques, MLL, Pylone, etc.","ENVTECH",
U2326="AKTIVCO DEFAUT GE &amp; POWER Cabinet","POWER ISSUE",
U2326="AKTIVCO Coupure ENEO &amp; Baisse de tension","POWER ISSUE",
U2326="Coupure ENEO &amp; Baisse de tension","POWER ISSUE",
U2326="Defaut GE &amp; POWER Cabinet","POWER ISSUE",
U2326="Sharing","POWER ISSUE",
U2326="Sites strategiques &amp; DataCenter","POWER ISSUE",
U2326="Exclu","Exclu",
U2326="SAT","TX ISSUE",
U2326="SPARE-ISSUE","SPARE-ISSUE",
U2326="Fiber CAmtel","TX ISSUE",
U2326="Fiber AOF","TX ISSUE",
U2326="Projet OCM (HUAWEI)","TRAVAUX-HUAWEI",
U2326="Projet OCM (NOKIA)","TRAVAUX -NOKIA",
U2326="ACCESS-ISSUE","ACCESS-ISSUE",
U2326="Projet OCM (ZTE, NOKIA, autres projets)","TRAVAUX OCM",
U2326="No root CAuse","No root cause",
U2326="ODU HS","TX ISSUE",
U2326="IP &amp; VLAN","TX ISSUE",
U2326="Warehouse HUAWEI","SPARE-ISSUE",
U2326="SPARE-HS","SPARE-ISSUE",
U2326="Power Telco","RAN ISSUE",U2326="no impacts","no impacts"
),"")</f>
        <v>No root cause</v>
      </c>
      <c r="U2326" s="68" t="s">
        <v>5691</v>
      </c>
      <c r="V2326" s="41" t="str" cm="1">
        <f t="array" ref="V2326">IFERROR(_xlfn.IFS(
U2326="MPR ISSUE","ACTIVE",
U2326="BSS Hardware Issue","ACTIVE",
U2326="Sites strategiques, MLL, Pylone, etc.","PASSIVE",
U2326="AKTIVCO DEFAUT GE &amp; POWER Cabinet","PASSIVE",
U2326="AKTIVCO Coupure ENEO &amp; Baisse de tension","PASSIVE",
U2326="Coupure ENEO &amp; Baisse de tension","PASSIVE",
U2326="Defaut GE &amp; POWER Cabinet","PASSIVE",
U2326="Sharing","PASSIVE",
U2326="Sites strategiques &amp; DataCenter","PASSIVE",
U2326="Exclu","Exclu",
U2326="SAT","ACTIVE",
U2326="SPARE-ISSUE","SPARE-ISSUE",
U2326="Fiber CAmtel","ACTIVE",
U2326="Fiber AOF","ACTIVE",
U2326="Projet OCM (HUAWEI)","PLANNED WORKS",
U2326="Projet OCM (NOKIA)","PLANNED WORKS",
U2326="ACCESS-ISSUE","ACCESS-ISSUE",
U2326="Projet OCM (ZTE, NOKIA, autres projets)","PLANNED WORKS",
U2326="No root CAuse","No root cause",
U2326="ODU HS","ACTIVE",
U2326="IP &amp; VLAN","ACTIVE",
U2326="Warehouse HUAWEI","SPARE-ISSUE",
U2326="SPARE-HS","SPARE-ISSUE",
U2326="Power Telco","ACTIVE", U2326="no impacts","no impacts"
),"")</f>
        <v>No root cause</v>
      </c>
      <c r="W2326" s="113"/>
      <c r="X2326" s="113"/>
      <c r="Y2326" s="113"/>
      <c r="Z2326" s="113"/>
      <c r="AA2326" s="113"/>
      <c r="AB2326" s="17" t="s">
        <v>5465</v>
      </c>
      <c r="AC2326" s="17" t="str">
        <f>_xlfn.XLOOKUP(B2326,'INCIDENT-04-27-2026'!E:E,'INCIDENT-04-27-2026'!F:F,"")</f>
        <v/>
      </c>
      <c r="AD2326" s="9"/>
      <c r="AE2326" s="7" t="s">
        <v>5465</v>
      </c>
      <c r="AF2326" s="6" t="str">
        <f>_xlfn.XLOOKUP(B2326,'[13]Input_27-04'!$B:$B,'[13]Input_27-04'!$M:$M,"")</f>
        <v/>
      </c>
      <c r="AG2326" s="7"/>
      <c r="AH2326" s="3"/>
      <c r="AI2326" s="18" t="str">
        <f>_xlfn.XLOOKUP(B2326,'[3]Cells Huawei 27042026 10h'!$B:$B,'[3]Cells Huawei 27042026 10h'!$T:$T,"")</f>
        <v/>
      </c>
      <c r="AJ2326" s="18" t="str">
        <f>_xlfn.XLOOKUP(B2326,'[3]Cells Huawei 27042026 15h'!$B:$B,'[3]Cells Huawei 27042026 15h'!$T:$T,"")</f>
        <v/>
      </c>
      <c r="AK2326" s="18" t="str">
        <f>_xlfn.XLOOKUP(B2326,'[4]cells down 27042026 11h28'!$B:$B,'[4]cells down 27042026 11h28'!$R:$R,"")</f>
        <v/>
      </c>
      <c r="AL2326" s="18" t="str">
        <f>_xlfn.XLOOKUP(B2326,'[4]cells down 27042026 18h01'!$B:$B,'[4]cells down 27042026 18h01'!$R:$R,"")</f>
        <v/>
      </c>
      <c r="AM2326" s="18" t="str">
        <f>_xlfn.XLOOKUP(B2326,'[5]cell downs 27042026 11h'!$B:$B,'[5]cell downs 27042026 11h'!$R:$R,"")</f>
        <v/>
      </c>
      <c r="AN2326" s="18" t="str">
        <f>_xlfn.XLOOKUP(B2326,'[5]cell downs 27042026 17h40'!$B:$B,'[5]cell downs 27042026 17h40'!$R:$R,"")</f>
        <v/>
      </c>
      <c r="AO2326" s="18" t="str">
        <f>_xlfn.XLOOKUP(B2326,'[6]ALL SITES DOWN'!$D:$D,'[6]ALL SITES DOWN'!$J:$J,"")</f>
        <v/>
      </c>
      <c r="AP2326" s="18" t="str">
        <f>_xlfn.XLOOKUP(B2326,'[7]ALL SITES DOWN'!$D:$D,'[7]ALL SITES DOWN'!$J:$J,"")</f>
        <v/>
      </c>
      <c r="AQ2326" s="9" t="str">
        <f>_xlfn.XLOOKUP(B2326,[8]sheet1!$AC:$AC,[8]sheet1!$AF:$AF,"")</f>
        <v/>
      </c>
      <c r="AR2326" s="14"/>
      <c r="AS2326" s="14" t="s">
        <v>5465</v>
      </c>
      <c r="AT2326" s="14" t="str">
        <f>_xlfn.XLOOKUP(B2326,'[9]cell downs 18042026 17h'!$B:$B,'[9]cell downs 18042026 17h'!$B:$B,"")</f>
        <v/>
      </c>
      <c r="AU2326" s="14" t="str">
        <f>_xlfn.XLOOKUP(B2326,'[10]Cells Huawei 19042026 15h'!$B:$B,'[10]Cells Huawei 19042026 15h'!$B:$B,"")</f>
        <v/>
      </c>
      <c r="AV2326" s="9" t="str">
        <f>_xlfn.XLOOKUP(B2326,'[11]cells down 19042026 9H40'!$B:$B,'[11]cells down 19042026 9H40'!$B:$B,"")</f>
        <v/>
      </c>
    </row>
    <row r="2327" spans="1:48" hidden="1" x14ac:dyDescent="0.3">
      <c r="A2327" s="1" t="s">
        <v>4792</v>
      </c>
      <c r="B2327" s="1" t="s">
        <v>4793</v>
      </c>
      <c r="C2327" s="3" t="str">
        <f>_xlfn.XLOOKUP(B2327,'[1]daily break down'!$D:$D,'[1]daily break down'!$E:$E,"")</f>
        <v>CENTRE</v>
      </c>
      <c r="D2327" s="1" t="s">
        <v>11</v>
      </c>
      <c r="E2327" s="1" t="s">
        <v>12</v>
      </c>
      <c r="F2327" s="3" t="s">
        <v>37</v>
      </c>
      <c r="G2327" s="1" t="s">
        <v>4794</v>
      </c>
      <c r="H2327" s="29" t="str">
        <f>_xlfn.XLOOKUP(B2327,[2]CALCULATION!$B:$B,[2]CALCULATION!$H:$H,"")</f>
        <v>ZTE</v>
      </c>
      <c r="I2327" s="26">
        <v>0</v>
      </c>
      <c r="J2327" s="26">
        <v>0</v>
      </c>
      <c r="K2327" s="26">
        <v>0</v>
      </c>
      <c r="L2327" s="26">
        <v>0</v>
      </c>
      <c r="M2327" s="26">
        <v>0</v>
      </c>
      <c r="N2327" s="26">
        <v>0</v>
      </c>
      <c r="O2327" s="26">
        <v>0</v>
      </c>
      <c r="P2327" s="114" t="s">
        <v>6364</v>
      </c>
      <c r="Q2327" s="42" t="s">
        <v>5538</v>
      </c>
      <c r="R2327" s="42"/>
      <c r="S2327" s="41" t="str" cm="1">
        <f t="array" ref="S2327">IFERROR(_xlfn.IFS(
U2327="MPR ISSUE","PDH",
U2327="BSS Hardware Issue","BSS",
U2327="Sites strategiques, MLL, Pylone, etc.","ENVTECH",
U2327="AKTIVCO DEFAUT GE &amp; POWER Cabinet","AKTIVCO",
U2327="AKTIVCO Coupure ENEO &amp; Baisse de tension","AKTIVCO GRID ONLY",
U2327="Coupure ENEO &amp; Baisse de tension","IHS GRID ONLY",
U2327="Defaut GE &amp; POWER Cabinet","IHS",
U2327="Sharing","Partners",
U2327="Sites strategiques &amp; DataCenter","SST &amp; DC",
U2327="Exclu","Exclu",
U2327="SAT","SAT",
U2327="SPARE-ISSUE","SPARE-ISSUE",
U2327="Fiber CAmtel","TRANS_FO_CAMTEL",
U2327="Fiber AOF","Fiber AOF",
U2327="Projet OCM (HUAWEI)","TRAVAUX-HUAWEI",
U2327="Projet OCM (NOKIA)","TRAVAUX-NOKIA",
U2327="ACCESS-ISSUE","ACCESS-ISSUE",
U2327="Projet OCM (ZTE, NOKIA, autres projets)","TRAVAUX OCM",
U2327="No root CAuse","No root cause",
U2327="ODU HS","PDH",
U2327="IP &amp; VLAN","PDH",
U2327="Warehouse HUAWEI","SPARE-ISSUE",
U2327="SPARE-HS","SPARE-ISSUE",
U2327="Power Telco","BSS",U2327="no impacts","no impacts"
),"")</f>
        <v>No root cause</v>
      </c>
      <c r="T2327" s="41" t="str" cm="1">
        <f t="array" ref="T2327">IFERROR(_xlfn.IFS(
U2327="MPR ISSUE","TX ISSUE",
U2327="BSS Hardware Issue","RAN ISSUE",
U2327="Sites strategiques, MLL, Pylone, etc.","ENVTECH",
U2327="AKTIVCO DEFAUT GE &amp; POWER Cabinet","POWER ISSUE",
U2327="AKTIVCO Coupure ENEO &amp; Baisse de tension","POWER ISSUE",
U2327="Coupure ENEO &amp; Baisse de tension","POWER ISSUE",
U2327="Defaut GE &amp; POWER Cabinet","POWER ISSUE",
U2327="Sharing","POWER ISSUE",
U2327="Sites strategiques &amp; DataCenter","POWER ISSUE",
U2327="Exclu","Exclu",
U2327="SAT","TX ISSUE",
U2327="SPARE-ISSUE","SPARE-ISSUE",
U2327="Fiber CAmtel","TX ISSUE",
U2327="Fiber AOF","TX ISSUE",
U2327="Projet OCM (HUAWEI)","TRAVAUX-HUAWEI",
U2327="Projet OCM (NOKIA)","TRAVAUX -NOKIA",
U2327="ACCESS-ISSUE","ACCESS-ISSUE",
U2327="Projet OCM (ZTE, NOKIA, autres projets)","TRAVAUX OCM",
U2327="No root CAuse","No root cause",
U2327="ODU HS","TX ISSUE",
U2327="IP &amp; VLAN","TX ISSUE",
U2327="Warehouse HUAWEI","SPARE-ISSUE",
U2327="SPARE-HS","SPARE-ISSUE",
U2327="Power Telco","RAN ISSUE",U2327="no impacts","no impacts"
),"")</f>
        <v>No root cause</v>
      </c>
      <c r="U2327" s="68" t="s">
        <v>5691</v>
      </c>
      <c r="V2327" s="41" t="str" cm="1">
        <f t="array" ref="V2327">IFERROR(_xlfn.IFS(
U2327="MPR ISSUE","ACTIVE",
U2327="BSS Hardware Issue","ACTIVE",
U2327="Sites strategiques, MLL, Pylone, etc.","PASSIVE",
U2327="AKTIVCO DEFAUT GE &amp; POWER Cabinet","PASSIVE",
U2327="AKTIVCO Coupure ENEO &amp; Baisse de tension","PASSIVE",
U2327="Coupure ENEO &amp; Baisse de tension","PASSIVE",
U2327="Defaut GE &amp; POWER Cabinet","PASSIVE",
U2327="Sharing","PASSIVE",
U2327="Sites strategiques &amp; DataCenter","PASSIVE",
U2327="Exclu","Exclu",
U2327="SAT","ACTIVE",
U2327="SPARE-ISSUE","SPARE-ISSUE",
U2327="Fiber CAmtel","ACTIVE",
U2327="Fiber AOF","ACTIVE",
U2327="Projet OCM (HUAWEI)","PLANNED WORKS",
U2327="Projet OCM (NOKIA)","PLANNED WORKS",
U2327="ACCESS-ISSUE","ACCESS-ISSUE",
U2327="Projet OCM (ZTE, NOKIA, autres projets)","PLANNED WORKS",
U2327="No root CAuse","No root cause",
U2327="ODU HS","ACTIVE",
U2327="IP &amp; VLAN","ACTIVE",
U2327="Warehouse HUAWEI","SPARE-ISSUE",
U2327="SPARE-HS","SPARE-ISSUE",
U2327="Power Telco","ACTIVE", U2327="no impacts","no impacts"
),"")</f>
        <v>No root cause</v>
      </c>
      <c r="W2327" s="113"/>
      <c r="X2327" s="113"/>
      <c r="Y2327" s="113"/>
      <c r="Z2327" s="113"/>
      <c r="AA2327" s="113"/>
      <c r="AB2327" s="17" t="s">
        <v>5465</v>
      </c>
      <c r="AC2327" s="17" t="str">
        <f>_xlfn.XLOOKUP(B2327,'INCIDENT-04-27-2026'!E:E,'INCIDENT-04-27-2026'!F:F,"")</f>
        <v/>
      </c>
      <c r="AD2327" s="9"/>
      <c r="AE2327" s="7" t="s">
        <v>5465</v>
      </c>
      <c r="AF2327" s="6" t="str">
        <f>_xlfn.XLOOKUP(B2327,'[13]Input_27-04'!$B:$B,'[13]Input_27-04'!$M:$M,"")</f>
        <v/>
      </c>
      <c r="AG2327" s="7"/>
      <c r="AH2327" s="3"/>
      <c r="AI2327" s="18" t="str">
        <f>_xlfn.XLOOKUP(B2327,'[3]Cells Huawei 27042026 10h'!$B:$B,'[3]Cells Huawei 27042026 10h'!$T:$T,"")</f>
        <v/>
      </c>
      <c r="AJ2327" s="18" t="str">
        <f>_xlfn.XLOOKUP(B2327,'[3]Cells Huawei 27042026 15h'!$B:$B,'[3]Cells Huawei 27042026 15h'!$T:$T,"")</f>
        <v/>
      </c>
      <c r="AK2327" s="18" t="str">
        <f>_xlfn.XLOOKUP(B2327,'[4]cells down 27042026 11h28'!$B:$B,'[4]cells down 27042026 11h28'!$R:$R,"")</f>
        <v/>
      </c>
      <c r="AL2327" s="18" t="str">
        <f>_xlfn.XLOOKUP(B2327,'[4]cells down 27042026 18h01'!$B:$B,'[4]cells down 27042026 18h01'!$R:$R,"")</f>
        <v/>
      </c>
      <c r="AM2327" s="18" t="str">
        <f>_xlfn.XLOOKUP(B2327,'[5]cell downs 27042026 11h'!$B:$B,'[5]cell downs 27042026 11h'!$R:$R,"")</f>
        <v/>
      </c>
      <c r="AN2327" s="18" t="str">
        <f>_xlfn.XLOOKUP(B2327,'[5]cell downs 27042026 17h40'!$B:$B,'[5]cell downs 27042026 17h40'!$R:$R,"")</f>
        <v/>
      </c>
      <c r="AO2327" s="18" t="str">
        <f>_xlfn.XLOOKUP(B2327,'[6]ALL SITES DOWN'!$D:$D,'[6]ALL SITES DOWN'!$J:$J,"")</f>
        <v/>
      </c>
      <c r="AP2327" s="18" t="str">
        <f>_xlfn.XLOOKUP(B2327,'[7]ALL SITES DOWN'!$D:$D,'[7]ALL SITES DOWN'!$J:$J,"")</f>
        <v/>
      </c>
      <c r="AQ2327" s="9" t="str">
        <f>_xlfn.XLOOKUP(B2327,[8]sheet1!$AC:$AC,[8]sheet1!$AF:$AF,"")</f>
        <v/>
      </c>
      <c r="AR2327" s="14"/>
      <c r="AS2327" s="14" t="s">
        <v>5465</v>
      </c>
      <c r="AT2327" s="14" t="str">
        <f>_xlfn.XLOOKUP(B2327,'[9]cell downs 18042026 17h'!$B:$B,'[9]cell downs 18042026 17h'!$B:$B,"")</f>
        <v/>
      </c>
      <c r="AU2327" s="14" t="str">
        <f>_xlfn.XLOOKUP(B2327,'[10]Cells Huawei 19042026 15h'!$B:$B,'[10]Cells Huawei 19042026 15h'!$B:$B,"")</f>
        <v/>
      </c>
      <c r="AV2327" s="9" t="str">
        <f>_xlfn.XLOOKUP(B2327,'[11]cells down 19042026 9H40'!$B:$B,'[11]cells down 19042026 9H40'!$B:$B,"")</f>
        <v/>
      </c>
    </row>
    <row r="2328" spans="1:48" hidden="1" x14ac:dyDescent="0.3">
      <c r="A2328" s="2" t="s">
        <v>4798</v>
      </c>
      <c r="B2328" s="8" t="s">
        <v>4799</v>
      </c>
      <c r="C2328" s="3" t="str">
        <f>_xlfn.XLOOKUP(B2328,'[1]daily break down'!$D:$D,'[1]daily break down'!$E:$E,"")</f>
        <v>CENTRE</v>
      </c>
      <c r="D2328" s="1" t="s">
        <v>11</v>
      </c>
      <c r="E2328" s="1" t="s">
        <v>66</v>
      </c>
      <c r="F2328" s="3" t="s">
        <v>37</v>
      </c>
      <c r="G2328" s="1" t="s">
        <v>4800</v>
      </c>
      <c r="H2328" s="29" t="str">
        <f>_xlfn.XLOOKUP(B2328,[2]CALCULATION!$B:$B,[2]CALCULATION!$H:$H,"")</f>
        <v>ZTE</v>
      </c>
      <c r="I2328" s="26">
        <v>0</v>
      </c>
      <c r="J2328" s="26">
        <v>0</v>
      </c>
      <c r="K2328" s="26">
        <v>0</v>
      </c>
      <c r="L2328" s="26">
        <v>0</v>
      </c>
      <c r="M2328" s="26">
        <v>0</v>
      </c>
      <c r="N2328" s="26">
        <v>0</v>
      </c>
      <c r="O2328" s="26">
        <v>0</v>
      </c>
      <c r="P2328" s="114" t="s">
        <v>6364</v>
      </c>
      <c r="Q2328" s="42" t="s">
        <v>5538</v>
      </c>
      <c r="R2328" s="42"/>
      <c r="S2328" s="41" t="str" cm="1">
        <f t="array" ref="S2328">IFERROR(_xlfn.IFS(
U2328="MPR ISSUE","PDH",
U2328="BSS Hardware Issue","BSS",
U2328="Sites strategiques, MLL, Pylone, etc.","ENVTECH",
U2328="AKTIVCO DEFAUT GE &amp; POWER Cabinet","AKTIVCO",
U2328="AKTIVCO Coupure ENEO &amp; Baisse de tension","AKTIVCO GRID ONLY",
U2328="Coupure ENEO &amp; Baisse de tension","IHS GRID ONLY",
U2328="Defaut GE &amp; POWER Cabinet","IHS",
U2328="Sharing","Partners",
U2328="Sites strategiques &amp; DataCenter","SST &amp; DC",
U2328="Exclu","Exclu",
U2328="SAT","SAT",
U2328="SPARE-ISSUE","SPARE-ISSUE",
U2328="Fiber CAmtel","TRANS_FO_CAMTEL",
U2328="Fiber AOF","Fiber AOF",
U2328="Projet OCM (HUAWEI)","TRAVAUX-HUAWEI",
U2328="Projet OCM (NOKIA)","TRAVAUX-NOKIA",
U2328="ACCESS-ISSUE","ACCESS-ISSUE",
U2328="Projet OCM (ZTE, NOKIA, autres projets)","TRAVAUX OCM",
U2328="No root CAuse","No root cause",
U2328="ODU HS","PDH",
U2328="IP &amp; VLAN","PDH",
U2328="Warehouse HUAWEI","SPARE-ISSUE",
U2328="SPARE-HS","SPARE-ISSUE",
U2328="Power Telco","BSS",U2328="no impacts","no impacts"
),"")</f>
        <v>No root cause</v>
      </c>
      <c r="T2328" s="41" t="str" cm="1">
        <f t="array" ref="T2328">IFERROR(_xlfn.IFS(
U2328="MPR ISSUE","TX ISSUE",
U2328="BSS Hardware Issue","RAN ISSUE",
U2328="Sites strategiques, MLL, Pylone, etc.","ENVTECH",
U2328="AKTIVCO DEFAUT GE &amp; POWER Cabinet","POWER ISSUE",
U2328="AKTIVCO Coupure ENEO &amp; Baisse de tension","POWER ISSUE",
U2328="Coupure ENEO &amp; Baisse de tension","POWER ISSUE",
U2328="Defaut GE &amp; POWER Cabinet","POWER ISSUE",
U2328="Sharing","POWER ISSUE",
U2328="Sites strategiques &amp; DataCenter","POWER ISSUE",
U2328="Exclu","Exclu",
U2328="SAT","TX ISSUE",
U2328="SPARE-ISSUE","SPARE-ISSUE",
U2328="Fiber CAmtel","TX ISSUE",
U2328="Fiber AOF","TX ISSUE",
U2328="Projet OCM (HUAWEI)","TRAVAUX-HUAWEI",
U2328="Projet OCM (NOKIA)","TRAVAUX -NOKIA",
U2328="ACCESS-ISSUE","ACCESS-ISSUE",
U2328="Projet OCM (ZTE, NOKIA, autres projets)","TRAVAUX OCM",
U2328="No root CAuse","No root cause",
U2328="ODU HS","TX ISSUE",
U2328="IP &amp; VLAN","TX ISSUE",
U2328="Warehouse HUAWEI","SPARE-ISSUE",
U2328="SPARE-HS","SPARE-ISSUE",
U2328="Power Telco","RAN ISSUE",U2328="no impacts","no impacts"
),"")</f>
        <v>No root cause</v>
      </c>
      <c r="U2328" s="68" t="s">
        <v>5691</v>
      </c>
      <c r="V2328" s="41" t="str" cm="1">
        <f t="array" ref="V2328">IFERROR(_xlfn.IFS(
U2328="MPR ISSUE","ACTIVE",
U2328="BSS Hardware Issue","ACTIVE",
U2328="Sites strategiques, MLL, Pylone, etc.","PASSIVE",
U2328="AKTIVCO DEFAUT GE &amp; POWER Cabinet","PASSIVE",
U2328="AKTIVCO Coupure ENEO &amp; Baisse de tension","PASSIVE",
U2328="Coupure ENEO &amp; Baisse de tension","PASSIVE",
U2328="Defaut GE &amp; POWER Cabinet","PASSIVE",
U2328="Sharing","PASSIVE",
U2328="Sites strategiques &amp; DataCenter","PASSIVE",
U2328="Exclu","Exclu",
U2328="SAT","ACTIVE",
U2328="SPARE-ISSUE","SPARE-ISSUE",
U2328="Fiber CAmtel","ACTIVE",
U2328="Fiber AOF","ACTIVE",
U2328="Projet OCM (HUAWEI)","PLANNED WORKS",
U2328="Projet OCM (NOKIA)","PLANNED WORKS",
U2328="ACCESS-ISSUE","ACCESS-ISSUE",
U2328="Projet OCM (ZTE, NOKIA, autres projets)","PLANNED WORKS",
U2328="No root CAuse","No root cause",
U2328="ODU HS","ACTIVE",
U2328="IP &amp; VLAN","ACTIVE",
U2328="Warehouse HUAWEI","SPARE-ISSUE",
U2328="SPARE-HS","SPARE-ISSUE",
U2328="Power Telco","ACTIVE", U2328="no impacts","no impacts"
),"")</f>
        <v>No root cause</v>
      </c>
      <c r="W2328" s="113"/>
      <c r="X2328" s="113"/>
      <c r="Y2328" s="113"/>
      <c r="Z2328" s="113"/>
      <c r="AA2328" s="113"/>
      <c r="AB2328" s="17" t="s">
        <v>5465</v>
      </c>
      <c r="AC2328" s="17" t="str">
        <f>_xlfn.XLOOKUP(B2328,'INCIDENT-04-27-2026'!E:E,'INCIDENT-04-27-2026'!F:F,"")</f>
        <v/>
      </c>
      <c r="AD2328" s="9"/>
      <c r="AE2328" s="7" t="s">
        <v>5465</v>
      </c>
      <c r="AF2328" s="6" t="str">
        <f>_xlfn.XLOOKUP(B2328,'[13]Input_27-04'!$B:$B,'[13]Input_27-04'!$M:$M,"")</f>
        <v/>
      </c>
      <c r="AG2328" s="7"/>
      <c r="AH2328" s="3"/>
      <c r="AI2328" s="18" t="str">
        <f>_xlfn.XLOOKUP(B2328,'[3]Cells Huawei 27042026 10h'!$B:$B,'[3]Cells Huawei 27042026 10h'!$T:$T,"")</f>
        <v/>
      </c>
      <c r="AJ2328" s="18" t="str">
        <f>_xlfn.XLOOKUP(B2328,'[3]Cells Huawei 27042026 15h'!$B:$B,'[3]Cells Huawei 27042026 15h'!$T:$T,"")</f>
        <v/>
      </c>
      <c r="AK2328" s="18" t="str">
        <f>_xlfn.XLOOKUP(B2328,'[4]cells down 27042026 11h28'!$B:$B,'[4]cells down 27042026 11h28'!$R:$R,"")</f>
        <v/>
      </c>
      <c r="AL2328" s="18" t="str">
        <f>_xlfn.XLOOKUP(B2328,'[4]cells down 27042026 18h01'!$B:$B,'[4]cells down 27042026 18h01'!$R:$R,"")</f>
        <v/>
      </c>
      <c r="AM2328" s="18" t="str">
        <f>_xlfn.XLOOKUP(B2328,'[5]cell downs 27042026 11h'!$B:$B,'[5]cell downs 27042026 11h'!$R:$R,"")</f>
        <v/>
      </c>
      <c r="AN2328" s="18" t="str">
        <f>_xlfn.XLOOKUP(B2328,'[5]cell downs 27042026 17h40'!$B:$B,'[5]cell downs 27042026 17h40'!$R:$R,"")</f>
        <v/>
      </c>
      <c r="AO2328" s="18" t="str">
        <f>_xlfn.XLOOKUP(B2328,'[6]ALL SITES DOWN'!$D:$D,'[6]ALL SITES DOWN'!$J:$J,"")</f>
        <v/>
      </c>
      <c r="AP2328" s="18" t="str">
        <f>_xlfn.XLOOKUP(B2328,'[7]ALL SITES DOWN'!$D:$D,'[7]ALL SITES DOWN'!$J:$J,"")</f>
        <v/>
      </c>
      <c r="AQ2328" s="9" t="str">
        <f>_xlfn.XLOOKUP(B2328,[8]sheet1!$AC:$AC,[8]sheet1!$AF:$AF,"")</f>
        <v/>
      </c>
      <c r="AR2328" s="14"/>
      <c r="AS2328" s="14" t="s">
        <v>5465</v>
      </c>
      <c r="AT2328" s="14" t="str">
        <f>_xlfn.XLOOKUP(B2328,'[9]cell downs 18042026 17h'!$B:$B,'[9]cell downs 18042026 17h'!$B:$B,"")</f>
        <v/>
      </c>
      <c r="AU2328" s="14" t="str">
        <f>_xlfn.XLOOKUP(B2328,'[10]Cells Huawei 19042026 15h'!$B:$B,'[10]Cells Huawei 19042026 15h'!$B:$B,"")</f>
        <v/>
      </c>
      <c r="AV2328" s="9" t="str">
        <f>_xlfn.XLOOKUP(B2328,'[11]cells down 19042026 9H40'!$B:$B,'[11]cells down 19042026 9H40'!$B:$B,"")</f>
        <v/>
      </c>
    </row>
    <row r="2329" spans="1:48" hidden="1" x14ac:dyDescent="0.3">
      <c r="A2329" s="1" t="s">
        <v>4822</v>
      </c>
      <c r="B2329" s="8" t="s">
        <v>4823</v>
      </c>
      <c r="C2329" s="3" t="str">
        <f>_xlfn.XLOOKUP(B2329,'[1]daily break down'!$D:$D,'[1]daily break down'!$E:$E,"")</f>
        <v>OUEST</v>
      </c>
      <c r="D2329" s="1" t="s">
        <v>11</v>
      </c>
      <c r="E2329" s="1" t="s">
        <v>96</v>
      </c>
      <c r="F2329" s="3" t="s">
        <v>102</v>
      </c>
      <c r="G2329" s="1" t="s">
        <v>4822</v>
      </c>
      <c r="H2329" s="27" t="str">
        <f>_xlfn.XLOOKUP(B2329,[2]CALCULATION!$B:$B,[2]CALCULATION!$H:$H,"")</f>
        <v>HUAWEI</v>
      </c>
      <c r="I2329" s="26">
        <v>0</v>
      </c>
      <c r="J2329" s="26">
        <v>1.0499332254667797</v>
      </c>
      <c r="K2329" s="26">
        <v>2.059951545659227E-2</v>
      </c>
      <c r="L2329" s="26">
        <v>0</v>
      </c>
      <c r="M2329" s="26">
        <v>1.2974306072772825</v>
      </c>
      <c r="N2329" s="26">
        <v>0</v>
      </c>
      <c r="O2329" s="26">
        <v>0</v>
      </c>
      <c r="P2329" s="114" t="s">
        <v>6364</v>
      </c>
      <c r="Q2329" s="42" t="s">
        <v>5538</v>
      </c>
      <c r="R2329" s="42"/>
      <c r="S2329" s="41" t="str" cm="1">
        <f t="array" ref="S2329">IFERROR(_xlfn.IFS(
U2329="MPR ISSUE","PDH",
U2329="BSS Hardware Issue","BSS",
U2329="Sites strategiques, MLL, Pylone, etc.","ENVTECH",
U2329="AKTIVCO DEFAUT GE &amp; POWER Cabinet","AKTIVCO",
U2329="AKTIVCO Coupure ENEO &amp; Baisse de tension","AKTIVCO GRID ONLY",
U2329="Coupure ENEO &amp; Baisse de tension","IHS GRID ONLY",
U2329="Defaut GE &amp; POWER Cabinet","IHS",
U2329="Sharing","Partners",
U2329="Sites strategiques &amp; DataCenter","SST &amp; DC",
U2329="Exclu","Exclu",
U2329="SAT","SAT",
U2329="SPARE-ISSUE","SPARE-ISSUE",
U2329="Fiber CAmtel","TRANS_FO_CAMTEL",
U2329="Fiber AOF","Fiber AOF",
U2329="Projet OCM (HUAWEI)","TRAVAUX-HUAWEI",
U2329="Projet OCM (NOKIA)","TRAVAUX-NOKIA",
U2329="ACCESS-ISSUE","ACCESS-ISSUE",
U2329="Projet OCM (ZTE, NOKIA, autres projets)","TRAVAUX OCM",
U2329="No root CAuse","No root cause",
U2329="ODU HS","PDH",
U2329="IP &amp; VLAN","PDH",
U2329="Warehouse HUAWEI","SPARE-ISSUE",
U2329="SPARE-HS","SPARE-ISSUE",
U2329="Power Telco","BSS",U2329="no impacts","no impacts"
),"")</f>
        <v>No root cause</v>
      </c>
      <c r="T2329" s="41" t="str" cm="1">
        <f t="array" ref="T2329">IFERROR(_xlfn.IFS(
U2329="MPR ISSUE","TX ISSUE",
U2329="BSS Hardware Issue","RAN ISSUE",
U2329="Sites strategiques, MLL, Pylone, etc.","ENVTECH",
U2329="AKTIVCO DEFAUT GE &amp; POWER Cabinet","POWER ISSUE",
U2329="AKTIVCO Coupure ENEO &amp; Baisse de tension","POWER ISSUE",
U2329="Coupure ENEO &amp; Baisse de tension","POWER ISSUE",
U2329="Defaut GE &amp; POWER Cabinet","POWER ISSUE",
U2329="Sharing","POWER ISSUE",
U2329="Sites strategiques &amp; DataCenter","POWER ISSUE",
U2329="Exclu","Exclu",
U2329="SAT","TX ISSUE",
U2329="SPARE-ISSUE","SPARE-ISSUE",
U2329="Fiber CAmtel","TX ISSUE",
U2329="Fiber AOF","TX ISSUE",
U2329="Projet OCM (HUAWEI)","TRAVAUX-HUAWEI",
U2329="Projet OCM (NOKIA)","TRAVAUX -NOKIA",
U2329="ACCESS-ISSUE","ACCESS-ISSUE",
U2329="Projet OCM (ZTE, NOKIA, autres projets)","TRAVAUX OCM",
U2329="No root CAuse","No root cause",
U2329="ODU HS","TX ISSUE",
U2329="IP &amp; VLAN","TX ISSUE",
U2329="Warehouse HUAWEI","SPARE-ISSUE",
U2329="SPARE-HS","SPARE-ISSUE",
U2329="Power Telco","RAN ISSUE",U2329="no impacts","no impacts"
),"")</f>
        <v>No root cause</v>
      </c>
      <c r="U2329" s="68" t="s">
        <v>5691</v>
      </c>
      <c r="V2329" s="41" t="str" cm="1">
        <f t="array" ref="V2329">IFERROR(_xlfn.IFS(
U2329="MPR ISSUE","ACTIVE",
U2329="BSS Hardware Issue","ACTIVE",
U2329="Sites strategiques, MLL, Pylone, etc.","PASSIVE",
U2329="AKTIVCO DEFAUT GE &amp; POWER Cabinet","PASSIVE",
U2329="AKTIVCO Coupure ENEO &amp; Baisse de tension","PASSIVE",
U2329="Coupure ENEO &amp; Baisse de tension","PASSIVE",
U2329="Defaut GE &amp; POWER Cabinet","PASSIVE",
U2329="Sharing","PASSIVE",
U2329="Sites strategiques &amp; DataCenter","PASSIVE",
U2329="Exclu","Exclu",
U2329="SAT","ACTIVE",
U2329="SPARE-ISSUE","SPARE-ISSUE",
U2329="Fiber CAmtel","ACTIVE",
U2329="Fiber AOF","ACTIVE",
U2329="Projet OCM (HUAWEI)","PLANNED WORKS",
U2329="Projet OCM (NOKIA)","PLANNED WORKS",
U2329="ACCESS-ISSUE","ACCESS-ISSUE",
U2329="Projet OCM (ZTE, NOKIA, autres projets)","PLANNED WORKS",
U2329="No root CAuse","No root cause",
U2329="ODU HS","ACTIVE",
U2329="IP &amp; VLAN","ACTIVE",
U2329="Warehouse HUAWEI","SPARE-ISSUE",
U2329="SPARE-HS","SPARE-ISSUE",
U2329="Power Telco","ACTIVE", U2329="no impacts","no impacts"
),"")</f>
        <v>No root cause</v>
      </c>
      <c r="W2329" s="113"/>
      <c r="X2329" s="113"/>
      <c r="Y2329" s="113"/>
      <c r="Z2329" s="113"/>
      <c r="AA2329" s="113"/>
      <c r="AB2329" s="17" t="s">
        <v>5465</v>
      </c>
      <c r="AC2329" s="17" t="str">
        <f>_xlfn.XLOOKUP(B2329,'INCIDENT-04-27-2026'!E:E,'INCIDENT-04-27-2026'!F:F,"")</f>
        <v/>
      </c>
      <c r="AD2329" s="9"/>
      <c r="AE2329" s="7" t="s">
        <v>5465</v>
      </c>
      <c r="AF2329" s="6" t="str">
        <f>_xlfn.XLOOKUP(B2329,'[13]Input_27-04'!$B:$B,'[13]Input_27-04'!$M:$M,"")</f>
        <v/>
      </c>
      <c r="AG2329" s="7"/>
      <c r="AH2329" s="3"/>
      <c r="AI2329" s="18" t="str">
        <f>_xlfn.XLOOKUP(B2329,'[3]Cells Huawei 27042026 10h'!$B:$B,'[3]Cells Huawei 27042026 10h'!$T:$T,"")</f>
        <v/>
      </c>
      <c r="AJ2329" s="18" t="str">
        <f>_xlfn.XLOOKUP(B2329,'[3]Cells Huawei 27042026 15h'!$B:$B,'[3]Cells Huawei 27042026 15h'!$T:$T,"")</f>
        <v/>
      </c>
      <c r="AK2329" s="18" t="str">
        <f>_xlfn.XLOOKUP(B2329,'[4]cells down 27042026 11h28'!$B:$B,'[4]cells down 27042026 11h28'!$R:$R,"")</f>
        <v/>
      </c>
      <c r="AL2329" s="18" t="str">
        <f>_xlfn.XLOOKUP(B2329,'[4]cells down 27042026 18h01'!$B:$B,'[4]cells down 27042026 18h01'!$R:$R,"")</f>
        <v/>
      </c>
      <c r="AM2329" s="18" t="str">
        <f>_xlfn.XLOOKUP(B2329,'[5]cell downs 27042026 11h'!$B:$B,'[5]cell downs 27042026 11h'!$R:$R,"")</f>
        <v/>
      </c>
      <c r="AN2329" s="18" t="str">
        <f>_xlfn.XLOOKUP(B2329,'[5]cell downs 27042026 17h40'!$B:$B,'[5]cell downs 27042026 17h40'!$R:$R,"")</f>
        <v/>
      </c>
      <c r="AO2329" s="18" t="str">
        <f>_xlfn.XLOOKUP(B2329,'[6]ALL SITES DOWN'!$D:$D,'[6]ALL SITES DOWN'!$J:$J,"")</f>
        <v/>
      </c>
      <c r="AP2329" s="18" t="str">
        <f>_xlfn.XLOOKUP(B2329,'[7]ALL SITES DOWN'!$D:$D,'[7]ALL SITES DOWN'!$J:$J,"")</f>
        <v/>
      </c>
      <c r="AQ2329" s="9" t="str">
        <f>_xlfn.XLOOKUP(B2329,[8]sheet1!$AC:$AC,[8]sheet1!$AF:$AF,"")</f>
        <v/>
      </c>
      <c r="AR2329" s="14"/>
      <c r="AS2329" s="14" t="s">
        <v>5465</v>
      </c>
      <c r="AT2329" s="14" t="str">
        <f>_xlfn.XLOOKUP(B2329,'[9]cell downs 18042026 17h'!$B:$B,'[9]cell downs 18042026 17h'!$B:$B,"")</f>
        <v/>
      </c>
      <c r="AU2329" s="14" t="str">
        <f>_xlfn.XLOOKUP(B2329,'[10]Cells Huawei 19042026 15h'!$B:$B,'[10]Cells Huawei 19042026 15h'!$B:$B,"")</f>
        <v/>
      </c>
      <c r="AV2329" s="9" t="str">
        <f>_xlfn.XLOOKUP(B2329,'[11]cells down 19042026 9H40'!$B:$B,'[11]cells down 19042026 9H40'!$B:$B,"")</f>
        <v/>
      </c>
    </row>
    <row r="2330" spans="1:48" hidden="1" x14ac:dyDescent="0.3">
      <c r="A2330" s="1" t="s">
        <v>4824</v>
      </c>
      <c r="B2330" s="8" t="s">
        <v>4825</v>
      </c>
      <c r="C2330" s="3" t="str">
        <f>_xlfn.XLOOKUP(B2330,'[1]daily break down'!$D:$D,'[1]daily break down'!$E:$E,"")</f>
        <v>OUEST</v>
      </c>
      <c r="D2330" s="1" t="s">
        <v>11</v>
      </c>
      <c r="E2330" s="1" t="s">
        <v>12</v>
      </c>
      <c r="F2330" s="3" t="s">
        <v>102</v>
      </c>
      <c r="G2330" s="1" t="s">
        <v>4824</v>
      </c>
      <c r="H2330" s="27" t="str">
        <f>_xlfn.XLOOKUP(B2330,[2]CALCULATION!$B:$B,[2]CALCULATION!$H:$H,"")</f>
        <v>HUAWEI</v>
      </c>
      <c r="I2330" s="26">
        <v>0</v>
      </c>
      <c r="J2330" s="26">
        <v>0</v>
      </c>
      <c r="K2330" s="26">
        <v>0</v>
      </c>
      <c r="L2330" s="26">
        <v>0</v>
      </c>
      <c r="M2330" s="26">
        <v>0</v>
      </c>
      <c r="N2330" s="26">
        <v>0</v>
      </c>
      <c r="O2330" s="26">
        <v>0</v>
      </c>
      <c r="P2330" s="114" t="s">
        <v>6364</v>
      </c>
      <c r="Q2330" s="42" t="s">
        <v>5538</v>
      </c>
      <c r="R2330" s="42"/>
      <c r="S2330" s="41" t="str" cm="1">
        <f t="array" ref="S2330">IFERROR(_xlfn.IFS(
U2330="MPR ISSUE","PDH",
U2330="BSS Hardware Issue","BSS",
U2330="Sites strategiques, MLL, Pylone, etc.","ENVTECH",
U2330="AKTIVCO DEFAUT GE &amp; POWER Cabinet","AKTIVCO",
U2330="AKTIVCO Coupure ENEO &amp; Baisse de tension","AKTIVCO GRID ONLY",
U2330="Coupure ENEO &amp; Baisse de tension","IHS GRID ONLY",
U2330="Defaut GE &amp; POWER Cabinet","IHS",
U2330="Sharing","Partners",
U2330="Sites strategiques &amp; DataCenter","SST &amp; DC",
U2330="Exclu","Exclu",
U2330="SAT","SAT",
U2330="SPARE-ISSUE","SPARE-ISSUE",
U2330="Fiber CAmtel","TRANS_FO_CAMTEL",
U2330="Fiber AOF","Fiber AOF",
U2330="Projet OCM (HUAWEI)","TRAVAUX-HUAWEI",
U2330="Projet OCM (NOKIA)","TRAVAUX-NOKIA",
U2330="ACCESS-ISSUE","ACCESS-ISSUE",
U2330="Projet OCM (ZTE, NOKIA, autres projets)","TRAVAUX OCM",
U2330="No root CAuse","No root cause",
U2330="ODU HS","PDH",
U2330="IP &amp; VLAN","PDH",
U2330="Warehouse HUAWEI","SPARE-ISSUE",
U2330="SPARE-HS","SPARE-ISSUE",
U2330="Power Telco","BSS",U2330="no impacts","no impacts"
),"")</f>
        <v>No root cause</v>
      </c>
      <c r="T2330" s="41" t="str" cm="1">
        <f t="array" ref="T2330">IFERROR(_xlfn.IFS(
U2330="MPR ISSUE","TX ISSUE",
U2330="BSS Hardware Issue","RAN ISSUE",
U2330="Sites strategiques, MLL, Pylone, etc.","ENVTECH",
U2330="AKTIVCO DEFAUT GE &amp; POWER Cabinet","POWER ISSUE",
U2330="AKTIVCO Coupure ENEO &amp; Baisse de tension","POWER ISSUE",
U2330="Coupure ENEO &amp; Baisse de tension","POWER ISSUE",
U2330="Defaut GE &amp; POWER Cabinet","POWER ISSUE",
U2330="Sharing","POWER ISSUE",
U2330="Sites strategiques &amp; DataCenter","POWER ISSUE",
U2330="Exclu","Exclu",
U2330="SAT","TX ISSUE",
U2330="SPARE-ISSUE","SPARE-ISSUE",
U2330="Fiber CAmtel","TX ISSUE",
U2330="Fiber AOF","TX ISSUE",
U2330="Projet OCM (HUAWEI)","TRAVAUX-HUAWEI",
U2330="Projet OCM (NOKIA)","TRAVAUX -NOKIA",
U2330="ACCESS-ISSUE","ACCESS-ISSUE",
U2330="Projet OCM (ZTE, NOKIA, autres projets)","TRAVAUX OCM",
U2330="No root CAuse","No root cause",
U2330="ODU HS","TX ISSUE",
U2330="IP &amp; VLAN","TX ISSUE",
U2330="Warehouse HUAWEI","SPARE-ISSUE",
U2330="SPARE-HS","SPARE-ISSUE",
U2330="Power Telco","RAN ISSUE",U2330="no impacts","no impacts"
),"")</f>
        <v>No root cause</v>
      </c>
      <c r="U2330" s="68" t="s">
        <v>5691</v>
      </c>
      <c r="V2330" s="41" t="str" cm="1">
        <f t="array" ref="V2330">IFERROR(_xlfn.IFS(
U2330="MPR ISSUE","ACTIVE",
U2330="BSS Hardware Issue","ACTIVE",
U2330="Sites strategiques, MLL, Pylone, etc.","PASSIVE",
U2330="AKTIVCO DEFAUT GE &amp; POWER Cabinet","PASSIVE",
U2330="AKTIVCO Coupure ENEO &amp; Baisse de tension","PASSIVE",
U2330="Coupure ENEO &amp; Baisse de tension","PASSIVE",
U2330="Defaut GE &amp; POWER Cabinet","PASSIVE",
U2330="Sharing","PASSIVE",
U2330="Sites strategiques &amp; DataCenter","PASSIVE",
U2330="Exclu","Exclu",
U2330="SAT","ACTIVE",
U2330="SPARE-ISSUE","SPARE-ISSUE",
U2330="Fiber CAmtel","ACTIVE",
U2330="Fiber AOF","ACTIVE",
U2330="Projet OCM (HUAWEI)","PLANNED WORKS",
U2330="Projet OCM (NOKIA)","PLANNED WORKS",
U2330="ACCESS-ISSUE","ACCESS-ISSUE",
U2330="Projet OCM (ZTE, NOKIA, autres projets)","PLANNED WORKS",
U2330="No root CAuse","No root cause",
U2330="ODU HS","ACTIVE",
U2330="IP &amp; VLAN","ACTIVE",
U2330="Warehouse HUAWEI","SPARE-ISSUE",
U2330="SPARE-HS","SPARE-ISSUE",
U2330="Power Telco","ACTIVE", U2330="no impacts","no impacts"
),"")</f>
        <v>No root cause</v>
      </c>
      <c r="W2330" s="113"/>
      <c r="X2330" s="113"/>
      <c r="Y2330" s="113"/>
      <c r="Z2330" s="113"/>
      <c r="AA2330" s="113"/>
      <c r="AB2330" s="17" t="s">
        <v>5465</v>
      </c>
      <c r="AC2330" s="17" t="str">
        <f>_xlfn.XLOOKUP(B2330,'INCIDENT-04-27-2026'!E:E,'INCIDENT-04-27-2026'!F:F,"")</f>
        <v/>
      </c>
      <c r="AD2330" s="9"/>
      <c r="AE2330" s="7" t="s">
        <v>5465</v>
      </c>
      <c r="AF2330" s="6" t="str">
        <f>_xlfn.XLOOKUP(B2330,'[13]Input_27-04'!$B:$B,'[13]Input_27-04'!$M:$M,"")</f>
        <v/>
      </c>
      <c r="AG2330" s="7"/>
      <c r="AH2330" s="3"/>
      <c r="AI2330" s="18" t="str">
        <f>_xlfn.XLOOKUP(B2330,'[3]Cells Huawei 27042026 10h'!$B:$B,'[3]Cells Huawei 27042026 10h'!$T:$T,"")</f>
        <v/>
      </c>
      <c r="AJ2330" s="18" t="str">
        <f>_xlfn.XLOOKUP(B2330,'[3]Cells Huawei 27042026 15h'!$B:$B,'[3]Cells Huawei 27042026 15h'!$T:$T,"")</f>
        <v/>
      </c>
      <c r="AK2330" s="18" t="str">
        <f>_xlfn.XLOOKUP(B2330,'[4]cells down 27042026 11h28'!$B:$B,'[4]cells down 27042026 11h28'!$R:$R,"")</f>
        <v/>
      </c>
      <c r="AL2330" s="18" t="str">
        <f>_xlfn.XLOOKUP(B2330,'[4]cells down 27042026 18h01'!$B:$B,'[4]cells down 27042026 18h01'!$R:$R,"")</f>
        <v/>
      </c>
      <c r="AM2330" s="18" t="str">
        <f>_xlfn.XLOOKUP(B2330,'[5]cell downs 27042026 11h'!$B:$B,'[5]cell downs 27042026 11h'!$R:$R,"")</f>
        <v/>
      </c>
      <c r="AN2330" s="18" t="str">
        <f>_xlfn.XLOOKUP(B2330,'[5]cell downs 27042026 17h40'!$B:$B,'[5]cell downs 27042026 17h40'!$R:$R,"")</f>
        <v/>
      </c>
      <c r="AO2330" s="18" t="str">
        <f>_xlfn.XLOOKUP(B2330,'[6]ALL SITES DOWN'!$D:$D,'[6]ALL SITES DOWN'!$J:$J,"")</f>
        <v/>
      </c>
      <c r="AP2330" s="18" t="str">
        <f>_xlfn.XLOOKUP(B2330,'[7]ALL SITES DOWN'!$D:$D,'[7]ALL SITES DOWN'!$J:$J,"")</f>
        <v/>
      </c>
      <c r="AQ2330" s="9" t="str">
        <f>_xlfn.XLOOKUP(B2330,[8]sheet1!$AC:$AC,[8]sheet1!$AF:$AF,"")</f>
        <v/>
      </c>
      <c r="AR2330" s="14"/>
      <c r="AS2330" s="14" t="s">
        <v>5465</v>
      </c>
      <c r="AT2330" s="14" t="str">
        <f>_xlfn.XLOOKUP(B2330,'[9]cell downs 18042026 17h'!$B:$B,'[9]cell downs 18042026 17h'!$B:$B,"")</f>
        <v/>
      </c>
      <c r="AU2330" s="14" t="str">
        <f>_xlfn.XLOOKUP(B2330,'[10]Cells Huawei 19042026 15h'!$B:$B,'[10]Cells Huawei 19042026 15h'!$B:$B,"")</f>
        <v/>
      </c>
      <c r="AV2330" s="9" t="str">
        <f>_xlfn.XLOOKUP(B2330,'[11]cells down 19042026 9H40'!$B:$B,'[11]cells down 19042026 9H40'!$B:$B,"")</f>
        <v/>
      </c>
    </row>
    <row r="2331" spans="1:48" hidden="1" x14ac:dyDescent="0.3">
      <c r="A2331" s="1" t="s">
        <v>4924</v>
      </c>
      <c r="B2331" s="8" t="s">
        <v>4925</v>
      </c>
      <c r="C2331" s="3" t="str">
        <f>_xlfn.XLOOKUP(B2331,'[1]daily break down'!$D:$D,'[1]daily break down'!$E:$E,"")</f>
        <v>CENTRE</v>
      </c>
      <c r="D2331" s="1"/>
      <c r="E2331" s="1"/>
      <c r="F2331" s="3" t="s">
        <v>37</v>
      </c>
      <c r="G2331" s="1" t="s">
        <v>4926</v>
      </c>
      <c r="H2331" s="29" t="str">
        <f>_xlfn.XLOOKUP(B2331,[2]CALCULATION!$B:$B,[2]CALCULATION!$H:$H,"")</f>
        <v>ZTE</v>
      </c>
      <c r="I2331" s="26">
        <v>0</v>
      </c>
      <c r="J2331" s="26">
        <v>0</v>
      </c>
      <c r="K2331" s="26">
        <v>0</v>
      </c>
      <c r="L2331" s="26">
        <v>0</v>
      </c>
      <c r="M2331" s="26">
        <v>0</v>
      </c>
      <c r="N2331" s="26">
        <v>0</v>
      </c>
      <c r="O2331" s="26">
        <v>0</v>
      </c>
      <c r="P2331" s="114" t="s">
        <v>6364</v>
      </c>
      <c r="Q2331" s="42" t="s">
        <v>5538</v>
      </c>
      <c r="R2331" s="42"/>
      <c r="S2331" s="41" t="str" cm="1">
        <f t="array" ref="S2331">IFERROR(_xlfn.IFS(
U2331="MPR ISSUE","PDH",
U2331="BSS Hardware Issue","BSS",
U2331="Sites strategiques, MLL, Pylone, etc.","ENVTECH",
U2331="AKTIVCO DEFAUT GE &amp; POWER Cabinet","AKTIVCO",
U2331="AKTIVCO Coupure ENEO &amp; Baisse de tension","AKTIVCO GRID ONLY",
U2331="Coupure ENEO &amp; Baisse de tension","IHS GRID ONLY",
U2331="Defaut GE &amp; POWER Cabinet","IHS",
U2331="Sharing","Partners",
U2331="Sites strategiques &amp; DataCenter","SST &amp; DC",
U2331="Exclu","Exclu",
U2331="SAT","SAT",
U2331="SPARE-ISSUE","SPARE-ISSUE",
U2331="Fiber CAmtel","TRANS_FO_CAMTEL",
U2331="Fiber AOF","Fiber AOF",
U2331="Projet OCM (HUAWEI)","TRAVAUX-HUAWEI",
U2331="Projet OCM (NOKIA)","TRAVAUX-NOKIA",
U2331="ACCESS-ISSUE","ACCESS-ISSUE",
U2331="Projet OCM (ZTE, NOKIA, autres projets)","TRAVAUX OCM",
U2331="No root CAuse","No root cause",
U2331="ODU HS","PDH",
U2331="IP &amp; VLAN","PDH",
U2331="Warehouse HUAWEI","SPARE-ISSUE",
U2331="SPARE-HS","SPARE-ISSUE",
U2331="Power Telco","BSS",U2331="no impacts","no impacts"
),"")</f>
        <v>No root cause</v>
      </c>
      <c r="T2331" s="41" t="str" cm="1">
        <f t="array" ref="T2331">IFERROR(_xlfn.IFS(
U2331="MPR ISSUE","TX ISSUE",
U2331="BSS Hardware Issue","RAN ISSUE",
U2331="Sites strategiques, MLL, Pylone, etc.","ENVTECH",
U2331="AKTIVCO DEFAUT GE &amp; POWER Cabinet","POWER ISSUE",
U2331="AKTIVCO Coupure ENEO &amp; Baisse de tension","POWER ISSUE",
U2331="Coupure ENEO &amp; Baisse de tension","POWER ISSUE",
U2331="Defaut GE &amp; POWER Cabinet","POWER ISSUE",
U2331="Sharing","POWER ISSUE",
U2331="Sites strategiques &amp; DataCenter","POWER ISSUE",
U2331="Exclu","Exclu",
U2331="SAT","TX ISSUE",
U2331="SPARE-ISSUE","SPARE-ISSUE",
U2331="Fiber CAmtel","TX ISSUE",
U2331="Fiber AOF","TX ISSUE",
U2331="Projet OCM (HUAWEI)","TRAVAUX-HUAWEI",
U2331="Projet OCM (NOKIA)","TRAVAUX -NOKIA",
U2331="ACCESS-ISSUE","ACCESS-ISSUE",
U2331="Projet OCM (ZTE, NOKIA, autres projets)","TRAVAUX OCM",
U2331="No root CAuse","No root cause",
U2331="ODU HS","TX ISSUE",
U2331="IP &amp; VLAN","TX ISSUE",
U2331="Warehouse HUAWEI","SPARE-ISSUE",
U2331="SPARE-HS","SPARE-ISSUE",
U2331="Power Telco","RAN ISSUE",U2331="no impacts","no impacts"
),"")</f>
        <v>No root cause</v>
      </c>
      <c r="U2331" s="68" t="s">
        <v>5691</v>
      </c>
      <c r="V2331" s="41" t="str" cm="1">
        <f t="array" ref="V2331">IFERROR(_xlfn.IFS(
U2331="MPR ISSUE","ACTIVE",
U2331="BSS Hardware Issue","ACTIVE",
U2331="Sites strategiques, MLL, Pylone, etc.","PASSIVE",
U2331="AKTIVCO DEFAUT GE &amp; POWER Cabinet","PASSIVE",
U2331="AKTIVCO Coupure ENEO &amp; Baisse de tension","PASSIVE",
U2331="Coupure ENEO &amp; Baisse de tension","PASSIVE",
U2331="Defaut GE &amp; POWER Cabinet","PASSIVE",
U2331="Sharing","PASSIVE",
U2331="Sites strategiques &amp; DataCenter","PASSIVE",
U2331="Exclu","Exclu",
U2331="SAT","ACTIVE",
U2331="SPARE-ISSUE","SPARE-ISSUE",
U2331="Fiber CAmtel","ACTIVE",
U2331="Fiber AOF","ACTIVE",
U2331="Projet OCM (HUAWEI)","PLANNED WORKS",
U2331="Projet OCM (NOKIA)","PLANNED WORKS",
U2331="ACCESS-ISSUE","ACCESS-ISSUE",
U2331="Projet OCM (ZTE, NOKIA, autres projets)","PLANNED WORKS",
U2331="No root CAuse","No root cause",
U2331="ODU HS","ACTIVE",
U2331="IP &amp; VLAN","ACTIVE",
U2331="Warehouse HUAWEI","SPARE-ISSUE",
U2331="SPARE-HS","SPARE-ISSUE",
U2331="Power Telco","ACTIVE", U2331="no impacts","no impacts"
),"")</f>
        <v>No root cause</v>
      </c>
      <c r="W2331" s="113"/>
      <c r="X2331" s="113"/>
      <c r="Y2331" s="113"/>
      <c r="Z2331" s="113"/>
      <c r="AA2331" s="113"/>
      <c r="AB2331" s="17" t="s">
        <v>5465</v>
      </c>
      <c r="AC2331" s="17" t="str">
        <f>_xlfn.XLOOKUP(B2331,'INCIDENT-04-27-2026'!E:E,'INCIDENT-04-27-2026'!F:F,"")</f>
        <v/>
      </c>
      <c r="AD2331" s="9"/>
      <c r="AE2331" s="7" t="s">
        <v>5465</v>
      </c>
      <c r="AF2331" s="6" t="str">
        <f>_xlfn.XLOOKUP(B2331,'[13]Input_27-04'!$B:$B,'[13]Input_27-04'!$M:$M,"")</f>
        <v/>
      </c>
      <c r="AG2331" s="7"/>
      <c r="AH2331" s="3"/>
      <c r="AI2331" s="18" t="str">
        <f>_xlfn.XLOOKUP(B2331,'[3]Cells Huawei 27042026 10h'!$B:$B,'[3]Cells Huawei 27042026 10h'!$T:$T,"")</f>
        <v/>
      </c>
      <c r="AJ2331" s="18" t="str">
        <f>_xlfn.XLOOKUP(B2331,'[3]Cells Huawei 27042026 15h'!$B:$B,'[3]Cells Huawei 27042026 15h'!$T:$T,"")</f>
        <v/>
      </c>
      <c r="AK2331" s="18" t="str">
        <f>_xlfn.XLOOKUP(B2331,'[4]cells down 27042026 11h28'!$B:$B,'[4]cells down 27042026 11h28'!$R:$R,"")</f>
        <v/>
      </c>
      <c r="AL2331" s="18" t="str">
        <f>_xlfn.XLOOKUP(B2331,'[4]cells down 27042026 18h01'!$B:$B,'[4]cells down 27042026 18h01'!$R:$R,"")</f>
        <v/>
      </c>
      <c r="AM2331" s="18" t="str">
        <f>_xlfn.XLOOKUP(B2331,'[5]cell downs 27042026 11h'!$B:$B,'[5]cell downs 27042026 11h'!$R:$R,"")</f>
        <v/>
      </c>
      <c r="AN2331" s="18" t="str">
        <f>_xlfn.XLOOKUP(B2331,'[5]cell downs 27042026 17h40'!$B:$B,'[5]cell downs 27042026 17h40'!$R:$R,"")</f>
        <v/>
      </c>
      <c r="AO2331" s="18" t="str">
        <f>_xlfn.XLOOKUP(B2331,'[6]ALL SITES DOWN'!$D:$D,'[6]ALL SITES DOWN'!$J:$J,"")</f>
        <v/>
      </c>
      <c r="AP2331" s="18" t="str">
        <f>_xlfn.XLOOKUP(B2331,'[7]ALL SITES DOWN'!$D:$D,'[7]ALL SITES DOWN'!$J:$J,"")</f>
        <v/>
      </c>
      <c r="AQ2331" s="9" t="str">
        <f>_xlfn.XLOOKUP(B2331,[8]sheet1!$AC:$AC,[8]sheet1!$AF:$AF,"")</f>
        <v/>
      </c>
      <c r="AR2331" s="14"/>
      <c r="AS2331" s="14" t="s">
        <v>5465</v>
      </c>
      <c r="AT2331" s="14" t="str">
        <f>_xlfn.XLOOKUP(B2331,'[9]cell downs 18042026 17h'!$B:$B,'[9]cell downs 18042026 17h'!$B:$B,"")</f>
        <v/>
      </c>
      <c r="AU2331" s="14" t="str">
        <f>_xlfn.XLOOKUP(B2331,'[10]Cells Huawei 19042026 15h'!$B:$B,'[10]Cells Huawei 19042026 15h'!$B:$B,"")</f>
        <v/>
      </c>
      <c r="AV2331" s="9" t="str">
        <f>_xlfn.XLOOKUP(B2331,'[11]cells down 19042026 9H40'!$B:$B,'[11]cells down 19042026 9H40'!$B:$B,"")</f>
        <v/>
      </c>
    </row>
    <row r="2332" spans="1:48" hidden="1" x14ac:dyDescent="0.3">
      <c r="A2332" s="1" t="s">
        <v>4830</v>
      </c>
      <c r="B2332" s="8" t="s">
        <v>4831</v>
      </c>
      <c r="C2332" s="3" t="str">
        <f>_xlfn.XLOOKUP(B2332,'[1]daily break down'!$D:$D,'[1]daily break down'!$E:$E,"")</f>
        <v>ADAMAOUA</v>
      </c>
      <c r="D2332" s="1" t="s">
        <v>11</v>
      </c>
      <c r="E2332" s="1" t="s">
        <v>12</v>
      </c>
      <c r="F2332" s="3" t="s">
        <v>90</v>
      </c>
      <c r="G2332" s="1" t="s">
        <v>4830</v>
      </c>
      <c r="H2332" s="27" t="str">
        <f>_xlfn.XLOOKUP(B2332,[2]CALCULATION!$B:$B,[2]CALCULATION!$H:$H,"")</f>
        <v>Huawei</v>
      </c>
      <c r="I2332" s="26">
        <v>0</v>
      </c>
      <c r="J2332" s="26">
        <v>0</v>
      </c>
      <c r="K2332" s="26">
        <v>9.7914579962503547E-3</v>
      </c>
      <c r="L2332" s="26">
        <v>0</v>
      </c>
      <c r="M2332" s="26">
        <v>0</v>
      </c>
      <c r="N2332" s="26">
        <v>0</v>
      </c>
      <c r="O2332" s="26">
        <v>0</v>
      </c>
      <c r="P2332" s="114" t="s">
        <v>6364</v>
      </c>
      <c r="Q2332" s="42" t="s">
        <v>5538</v>
      </c>
      <c r="R2332" s="42"/>
      <c r="S2332" s="41" t="str" cm="1">
        <f t="array" ref="S2332">IFERROR(_xlfn.IFS(
U2332="MPR ISSUE","PDH",
U2332="BSS Hardware Issue","BSS",
U2332="Sites strategiques, MLL, Pylone, etc.","ENVTECH",
U2332="AKTIVCO DEFAUT GE &amp; POWER Cabinet","AKTIVCO",
U2332="AKTIVCO Coupure ENEO &amp; Baisse de tension","AKTIVCO GRID ONLY",
U2332="Coupure ENEO &amp; Baisse de tension","IHS GRID ONLY",
U2332="Defaut GE &amp; POWER Cabinet","IHS",
U2332="Sharing","Partners",
U2332="Sites strategiques &amp; DataCenter","SST &amp; DC",
U2332="Exclu","Exclu",
U2332="SAT","SAT",
U2332="SPARE-ISSUE","SPARE-ISSUE",
U2332="Fiber CAmtel","TRANS_FO_CAMTEL",
U2332="Fiber AOF","Fiber AOF",
U2332="Projet OCM (HUAWEI)","TRAVAUX-HUAWEI",
U2332="Projet OCM (NOKIA)","TRAVAUX-NOKIA",
U2332="ACCESS-ISSUE","ACCESS-ISSUE",
U2332="Projet OCM (ZTE, NOKIA, autres projets)","TRAVAUX OCM",
U2332="No root CAuse","No root cause",
U2332="ODU HS","PDH",
U2332="IP &amp; VLAN","PDH",
U2332="Warehouse HUAWEI","SPARE-ISSUE",
U2332="SPARE-HS","SPARE-ISSUE",
U2332="Power Telco","BSS",U2332="no impacts","no impacts"
),"")</f>
        <v>No root cause</v>
      </c>
      <c r="T2332" s="41" t="str" cm="1">
        <f t="array" ref="T2332">IFERROR(_xlfn.IFS(
U2332="MPR ISSUE","TX ISSUE",
U2332="BSS Hardware Issue","RAN ISSUE",
U2332="Sites strategiques, MLL, Pylone, etc.","ENVTECH",
U2332="AKTIVCO DEFAUT GE &amp; POWER Cabinet","POWER ISSUE",
U2332="AKTIVCO Coupure ENEO &amp; Baisse de tension","POWER ISSUE",
U2332="Coupure ENEO &amp; Baisse de tension","POWER ISSUE",
U2332="Defaut GE &amp; POWER Cabinet","POWER ISSUE",
U2332="Sharing","POWER ISSUE",
U2332="Sites strategiques &amp; DataCenter","POWER ISSUE",
U2332="Exclu","Exclu",
U2332="SAT","TX ISSUE",
U2332="SPARE-ISSUE","SPARE-ISSUE",
U2332="Fiber CAmtel","TX ISSUE",
U2332="Fiber AOF","TX ISSUE",
U2332="Projet OCM (HUAWEI)","TRAVAUX-HUAWEI",
U2332="Projet OCM (NOKIA)","TRAVAUX -NOKIA",
U2332="ACCESS-ISSUE","ACCESS-ISSUE",
U2332="Projet OCM (ZTE, NOKIA, autres projets)","TRAVAUX OCM",
U2332="No root CAuse","No root cause",
U2332="ODU HS","TX ISSUE",
U2332="IP &amp; VLAN","TX ISSUE",
U2332="Warehouse HUAWEI","SPARE-ISSUE",
U2332="SPARE-HS","SPARE-ISSUE",
U2332="Power Telco","RAN ISSUE",U2332="no impacts","no impacts"
),"")</f>
        <v>No root cause</v>
      </c>
      <c r="U2332" s="68" t="s">
        <v>5691</v>
      </c>
      <c r="V2332" s="41" t="str" cm="1">
        <f t="array" ref="V2332">IFERROR(_xlfn.IFS(
U2332="MPR ISSUE","ACTIVE",
U2332="BSS Hardware Issue","ACTIVE",
U2332="Sites strategiques, MLL, Pylone, etc.","PASSIVE",
U2332="AKTIVCO DEFAUT GE &amp; POWER Cabinet","PASSIVE",
U2332="AKTIVCO Coupure ENEO &amp; Baisse de tension","PASSIVE",
U2332="Coupure ENEO &amp; Baisse de tension","PASSIVE",
U2332="Defaut GE &amp; POWER Cabinet","PASSIVE",
U2332="Sharing","PASSIVE",
U2332="Sites strategiques &amp; DataCenter","PASSIVE",
U2332="Exclu","Exclu",
U2332="SAT","ACTIVE",
U2332="SPARE-ISSUE","SPARE-ISSUE",
U2332="Fiber CAmtel","ACTIVE",
U2332="Fiber AOF","ACTIVE",
U2332="Projet OCM (HUAWEI)","PLANNED WORKS",
U2332="Projet OCM (NOKIA)","PLANNED WORKS",
U2332="ACCESS-ISSUE","ACCESS-ISSUE",
U2332="Projet OCM (ZTE, NOKIA, autres projets)","PLANNED WORKS",
U2332="No root CAuse","No root cause",
U2332="ODU HS","ACTIVE",
U2332="IP &amp; VLAN","ACTIVE",
U2332="Warehouse HUAWEI","SPARE-ISSUE",
U2332="SPARE-HS","SPARE-ISSUE",
U2332="Power Telco","ACTIVE", U2332="no impacts","no impacts"
),"")</f>
        <v>No root cause</v>
      </c>
      <c r="W2332" s="113"/>
      <c r="X2332" s="113"/>
      <c r="Y2332" s="113"/>
      <c r="Z2332" s="113"/>
      <c r="AA2332" s="113"/>
      <c r="AB2332" s="17" t="s">
        <v>5465</v>
      </c>
      <c r="AC2332" s="17" t="str">
        <f>_xlfn.XLOOKUP(B2332,'INCIDENT-04-27-2026'!E:E,'INCIDENT-04-27-2026'!F:F,"")</f>
        <v/>
      </c>
      <c r="AD2332" s="9"/>
      <c r="AE2332" s="7" t="s">
        <v>5465</v>
      </c>
      <c r="AF2332" s="6" t="str">
        <f>_xlfn.XLOOKUP(B2332,'[13]Input_27-04'!$B:$B,'[13]Input_27-04'!$M:$M,"")</f>
        <v/>
      </c>
      <c r="AG2332" s="7"/>
      <c r="AH2332" s="3"/>
      <c r="AI2332" s="18" t="str">
        <f>_xlfn.XLOOKUP(B2332,'[3]Cells Huawei 27042026 10h'!$B:$B,'[3]Cells Huawei 27042026 10h'!$T:$T,"")</f>
        <v/>
      </c>
      <c r="AJ2332" s="18" t="str">
        <f>_xlfn.XLOOKUP(B2332,'[3]Cells Huawei 27042026 15h'!$B:$B,'[3]Cells Huawei 27042026 15h'!$T:$T,"")</f>
        <v/>
      </c>
      <c r="AK2332" s="18" t="str">
        <f>_xlfn.XLOOKUP(B2332,'[4]cells down 27042026 11h28'!$B:$B,'[4]cells down 27042026 11h28'!$R:$R,"")</f>
        <v/>
      </c>
      <c r="AL2332" s="18" t="str">
        <f>_xlfn.XLOOKUP(B2332,'[4]cells down 27042026 18h01'!$B:$B,'[4]cells down 27042026 18h01'!$R:$R,"")</f>
        <v/>
      </c>
      <c r="AM2332" s="18" t="str">
        <f>_xlfn.XLOOKUP(B2332,'[5]cell downs 27042026 11h'!$B:$B,'[5]cell downs 27042026 11h'!$R:$R,"")</f>
        <v/>
      </c>
      <c r="AN2332" s="18" t="str">
        <f>_xlfn.XLOOKUP(B2332,'[5]cell downs 27042026 17h40'!$B:$B,'[5]cell downs 27042026 17h40'!$R:$R,"")</f>
        <v/>
      </c>
      <c r="AO2332" s="18" t="str">
        <f>_xlfn.XLOOKUP(B2332,'[6]ALL SITES DOWN'!$D:$D,'[6]ALL SITES DOWN'!$J:$J,"")</f>
        <v/>
      </c>
      <c r="AP2332" s="18" t="str">
        <f>_xlfn.XLOOKUP(B2332,'[7]ALL SITES DOWN'!$D:$D,'[7]ALL SITES DOWN'!$J:$J,"")</f>
        <v/>
      </c>
      <c r="AQ2332" s="9" t="str">
        <f>_xlfn.XLOOKUP(B2332,[8]sheet1!$AC:$AC,[8]sheet1!$AF:$AF,"")</f>
        <v/>
      </c>
      <c r="AR2332" s="14"/>
      <c r="AS2332" s="14" t="s">
        <v>5465</v>
      </c>
      <c r="AT2332" s="14" t="str">
        <f>_xlfn.XLOOKUP(B2332,'[9]cell downs 18042026 17h'!$B:$B,'[9]cell downs 18042026 17h'!$B:$B,"")</f>
        <v/>
      </c>
      <c r="AU2332" s="14" t="str">
        <f>_xlfn.XLOOKUP(B2332,'[10]Cells Huawei 19042026 15h'!$B:$B,'[10]Cells Huawei 19042026 15h'!$B:$B,"")</f>
        <v>ADM_012</v>
      </c>
      <c r="AV2332" s="9" t="str">
        <f>_xlfn.XLOOKUP(B2332,'[11]cells down 19042026 9H40'!$B:$B,'[11]cells down 19042026 9H40'!$B:$B,"")</f>
        <v/>
      </c>
    </row>
    <row r="2333" spans="1:48" hidden="1" x14ac:dyDescent="0.3">
      <c r="A2333" s="1" t="s">
        <v>4837</v>
      </c>
      <c r="B2333" s="8" t="s">
        <v>4838</v>
      </c>
      <c r="C2333" s="3" t="str">
        <f>_xlfn.XLOOKUP(B2333,'[1]daily break down'!$D:$D,'[1]daily break down'!$E:$E,"")</f>
        <v>Douala</v>
      </c>
      <c r="D2333" s="1" t="s">
        <v>11</v>
      </c>
      <c r="E2333" s="1" t="s">
        <v>12</v>
      </c>
      <c r="F2333" s="3" t="s">
        <v>31</v>
      </c>
      <c r="G2333" s="1" t="s">
        <v>32</v>
      </c>
      <c r="H2333" s="29" t="str">
        <f>_xlfn.XLOOKUP(B2333,[2]CALCULATION!$B:$B,[2]CALCULATION!$H:$H,"")</f>
        <v>ZTE</v>
      </c>
      <c r="I2333" s="26">
        <v>0</v>
      </c>
      <c r="J2333" s="26">
        <v>0</v>
      </c>
      <c r="K2333" s="26">
        <v>0</v>
      </c>
      <c r="L2333" s="26">
        <v>0</v>
      </c>
      <c r="M2333" s="26">
        <v>0</v>
      </c>
      <c r="N2333" s="26">
        <v>0</v>
      </c>
      <c r="O2333" s="26">
        <v>0</v>
      </c>
      <c r="P2333" s="114" t="s">
        <v>6364</v>
      </c>
      <c r="Q2333" s="42" t="s">
        <v>5538</v>
      </c>
      <c r="R2333" s="42"/>
      <c r="S2333" s="41" t="str" cm="1">
        <f t="array" ref="S2333">IFERROR(_xlfn.IFS(
U2333="MPR ISSUE","PDH",
U2333="BSS Hardware Issue","BSS",
U2333="Sites strategiques, MLL, Pylone, etc.","ENVTECH",
U2333="AKTIVCO DEFAUT GE &amp; POWER Cabinet","AKTIVCO",
U2333="AKTIVCO Coupure ENEO &amp; Baisse de tension","AKTIVCO GRID ONLY",
U2333="Coupure ENEO &amp; Baisse de tension","IHS GRID ONLY",
U2333="Defaut GE &amp; POWER Cabinet","IHS",
U2333="Sharing","Partners",
U2333="Sites strategiques &amp; DataCenter","SST &amp; DC",
U2333="Exclu","Exclu",
U2333="SAT","SAT",
U2333="SPARE-ISSUE","SPARE-ISSUE",
U2333="Fiber CAmtel","TRANS_FO_CAMTEL",
U2333="Fiber AOF","Fiber AOF",
U2333="Projet OCM (HUAWEI)","TRAVAUX-HUAWEI",
U2333="Projet OCM (NOKIA)","TRAVAUX-NOKIA",
U2333="ACCESS-ISSUE","ACCESS-ISSUE",
U2333="Projet OCM (ZTE, NOKIA, autres projets)","TRAVAUX OCM",
U2333="No root CAuse","No root cause",
U2333="ODU HS","PDH",
U2333="IP &amp; VLAN","PDH",
U2333="Warehouse HUAWEI","SPARE-ISSUE",
U2333="SPARE-HS","SPARE-ISSUE",
U2333="Power Telco","BSS",U2333="no impacts","no impacts"
),"")</f>
        <v>No root cause</v>
      </c>
      <c r="T2333" s="41" t="str" cm="1">
        <f t="array" ref="T2333">IFERROR(_xlfn.IFS(
U2333="MPR ISSUE","TX ISSUE",
U2333="BSS Hardware Issue","RAN ISSUE",
U2333="Sites strategiques, MLL, Pylone, etc.","ENVTECH",
U2333="AKTIVCO DEFAUT GE &amp; POWER Cabinet","POWER ISSUE",
U2333="AKTIVCO Coupure ENEO &amp; Baisse de tension","POWER ISSUE",
U2333="Coupure ENEO &amp; Baisse de tension","POWER ISSUE",
U2333="Defaut GE &amp; POWER Cabinet","POWER ISSUE",
U2333="Sharing","POWER ISSUE",
U2333="Sites strategiques &amp; DataCenter","POWER ISSUE",
U2333="Exclu","Exclu",
U2333="SAT","TX ISSUE",
U2333="SPARE-ISSUE","SPARE-ISSUE",
U2333="Fiber CAmtel","TX ISSUE",
U2333="Fiber AOF","TX ISSUE",
U2333="Projet OCM (HUAWEI)","TRAVAUX-HUAWEI",
U2333="Projet OCM (NOKIA)","TRAVAUX -NOKIA",
U2333="ACCESS-ISSUE","ACCESS-ISSUE",
U2333="Projet OCM (ZTE, NOKIA, autres projets)","TRAVAUX OCM",
U2333="No root CAuse","No root cause",
U2333="ODU HS","TX ISSUE",
U2333="IP &amp; VLAN","TX ISSUE",
U2333="Warehouse HUAWEI","SPARE-ISSUE",
U2333="SPARE-HS","SPARE-ISSUE",
U2333="Power Telco","RAN ISSUE",U2333="no impacts","no impacts"
),"")</f>
        <v>No root cause</v>
      </c>
      <c r="U2333" s="68" t="s">
        <v>5691</v>
      </c>
      <c r="V2333" s="41" t="str" cm="1">
        <f t="array" ref="V2333">IFERROR(_xlfn.IFS(
U2333="MPR ISSUE","ACTIVE",
U2333="BSS Hardware Issue","ACTIVE",
U2333="Sites strategiques, MLL, Pylone, etc.","PASSIVE",
U2333="AKTIVCO DEFAUT GE &amp; POWER Cabinet","PASSIVE",
U2333="AKTIVCO Coupure ENEO &amp; Baisse de tension","PASSIVE",
U2333="Coupure ENEO &amp; Baisse de tension","PASSIVE",
U2333="Defaut GE &amp; POWER Cabinet","PASSIVE",
U2333="Sharing","PASSIVE",
U2333="Sites strategiques &amp; DataCenter","PASSIVE",
U2333="Exclu","Exclu",
U2333="SAT","ACTIVE",
U2333="SPARE-ISSUE","SPARE-ISSUE",
U2333="Fiber CAmtel","ACTIVE",
U2333="Fiber AOF","ACTIVE",
U2333="Projet OCM (HUAWEI)","PLANNED WORKS",
U2333="Projet OCM (NOKIA)","PLANNED WORKS",
U2333="ACCESS-ISSUE","ACCESS-ISSUE",
U2333="Projet OCM (ZTE, NOKIA, autres projets)","PLANNED WORKS",
U2333="No root CAuse","No root cause",
U2333="ODU HS","ACTIVE",
U2333="IP &amp; VLAN","ACTIVE",
U2333="Warehouse HUAWEI","SPARE-ISSUE",
U2333="SPARE-HS","SPARE-ISSUE",
U2333="Power Telco","ACTIVE", U2333="no impacts","no impacts"
),"")</f>
        <v>No root cause</v>
      </c>
      <c r="W2333" s="113"/>
      <c r="X2333" s="113"/>
      <c r="Y2333" s="113"/>
      <c r="Z2333" s="113"/>
      <c r="AA2333" s="113"/>
      <c r="AB2333" s="17" t="s">
        <v>5465</v>
      </c>
      <c r="AC2333" s="17" t="str">
        <f>_xlfn.XLOOKUP(B2333,'INCIDENT-04-27-2026'!E:E,'INCIDENT-04-27-2026'!F:F,"")</f>
        <v/>
      </c>
      <c r="AD2333" s="9"/>
      <c r="AE2333" s="7" t="s">
        <v>5465</v>
      </c>
      <c r="AF2333" s="6" t="str">
        <f>_xlfn.XLOOKUP(B2333,'[13]Input_27-04'!$B:$B,'[13]Input_27-04'!$M:$M,"")</f>
        <v/>
      </c>
      <c r="AG2333" s="7"/>
      <c r="AH2333" s="3"/>
      <c r="AI2333" s="18" t="str">
        <f>_xlfn.XLOOKUP(B2333,'[3]Cells Huawei 27042026 10h'!$B:$B,'[3]Cells Huawei 27042026 10h'!$T:$T,"")</f>
        <v/>
      </c>
      <c r="AJ2333" s="18" t="str">
        <f>_xlfn.XLOOKUP(B2333,'[3]Cells Huawei 27042026 15h'!$B:$B,'[3]Cells Huawei 27042026 15h'!$T:$T,"")</f>
        <v/>
      </c>
      <c r="AK2333" s="18" t="str">
        <f>_xlfn.XLOOKUP(B2333,'[4]cells down 27042026 11h28'!$B:$B,'[4]cells down 27042026 11h28'!$R:$R,"")</f>
        <v/>
      </c>
      <c r="AL2333" s="18" t="str">
        <f>_xlfn.XLOOKUP(B2333,'[4]cells down 27042026 18h01'!$B:$B,'[4]cells down 27042026 18h01'!$R:$R,"")</f>
        <v/>
      </c>
      <c r="AM2333" s="18" t="str">
        <f>_xlfn.XLOOKUP(B2333,'[5]cell downs 27042026 11h'!$B:$B,'[5]cell downs 27042026 11h'!$R:$R,"")</f>
        <v/>
      </c>
      <c r="AN2333" s="18" t="str">
        <f>_xlfn.XLOOKUP(B2333,'[5]cell downs 27042026 17h40'!$B:$B,'[5]cell downs 27042026 17h40'!$R:$R,"")</f>
        <v/>
      </c>
      <c r="AO2333" s="18" t="str">
        <f>_xlfn.XLOOKUP(B2333,'[6]ALL SITES DOWN'!$D:$D,'[6]ALL SITES DOWN'!$J:$J,"")</f>
        <v/>
      </c>
      <c r="AP2333" s="18" t="str">
        <f>_xlfn.XLOOKUP(B2333,'[7]ALL SITES DOWN'!$D:$D,'[7]ALL SITES DOWN'!$J:$J,"")</f>
        <v/>
      </c>
      <c r="AQ2333" s="9" t="str">
        <f>_xlfn.XLOOKUP(B2333,[8]sheet1!$AC:$AC,[8]sheet1!$AF:$AF,"")</f>
        <v/>
      </c>
      <c r="AR2333" s="14"/>
      <c r="AS2333" s="14" t="s">
        <v>5465</v>
      </c>
      <c r="AT2333" s="14" t="str">
        <f>_xlfn.XLOOKUP(B2333,'[9]cell downs 18042026 17h'!$B:$B,'[9]cell downs 18042026 17h'!$B:$B,"")</f>
        <v/>
      </c>
      <c r="AU2333" s="14" t="str">
        <f>_xlfn.XLOOKUP(B2333,'[10]Cells Huawei 19042026 15h'!$B:$B,'[10]Cells Huawei 19042026 15h'!$B:$B,"")</f>
        <v/>
      </c>
      <c r="AV2333" s="9" t="str">
        <f>_xlfn.XLOOKUP(B2333,'[11]cells down 19042026 9H40'!$B:$B,'[11]cells down 19042026 9H40'!$B:$B,"")</f>
        <v/>
      </c>
    </row>
    <row r="2334" spans="1:48" hidden="1" x14ac:dyDescent="0.3">
      <c r="A2334" s="1" t="s">
        <v>4941</v>
      </c>
      <c r="B2334" s="8" t="s">
        <v>4942</v>
      </c>
      <c r="C2334" s="3" t="str">
        <f>_xlfn.XLOOKUP(B2334,'[1]daily break down'!$D:$D,'[1]daily break down'!$E:$E,"")</f>
        <v>LITTORAL</v>
      </c>
      <c r="D2334" s="1"/>
      <c r="E2334" s="1"/>
      <c r="F2334" s="3" t="s">
        <v>31</v>
      </c>
      <c r="G2334" s="1" t="s">
        <v>4119</v>
      </c>
      <c r="H2334" s="29" t="str">
        <f>_xlfn.XLOOKUP(B2334,[2]CALCULATION!$B:$B,[2]CALCULATION!$H:$H,"")</f>
        <v>ZTE</v>
      </c>
      <c r="I2334" s="26">
        <v>0</v>
      </c>
      <c r="J2334" s="26">
        <v>0</v>
      </c>
      <c r="K2334" s="26">
        <v>0</v>
      </c>
      <c r="L2334" s="26">
        <v>0</v>
      </c>
      <c r="M2334" s="26">
        <v>0</v>
      </c>
      <c r="N2334" s="26">
        <v>0</v>
      </c>
      <c r="O2334" s="26">
        <v>0</v>
      </c>
      <c r="P2334" s="114" t="s">
        <v>6364</v>
      </c>
      <c r="Q2334" s="42" t="s">
        <v>5538</v>
      </c>
      <c r="R2334" s="42"/>
      <c r="S2334" s="41" t="str" cm="1">
        <f t="array" ref="S2334">IFERROR(_xlfn.IFS(
U2334="MPR ISSUE","PDH",
U2334="BSS Hardware Issue","BSS",
U2334="Sites strategiques, MLL, Pylone, etc.","ENVTECH",
U2334="AKTIVCO DEFAUT GE &amp; POWER Cabinet","AKTIVCO",
U2334="AKTIVCO Coupure ENEO &amp; Baisse de tension","AKTIVCO GRID ONLY",
U2334="Coupure ENEO &amp; Baisse de tension","IHS GRID ONLY",
U2334="Defaut GE &amp; POWER Cabinet","IHS",
U2334="Sharing","Partners",
U2334="Sites strategiques &amp; DataCenter","SST &amp; DC",
U2334="Exclu","Exclu",
U2334="SAT","SAT",
U2334="SPARE-ISSUE","SPARE-ISSUE",
U2334="Fiber CAmtel","TRANS_FO_CAMTEL",
U2334="Fiber AOF","Fiber AOF",
U2334="Projet OCM (HUAWEI)","TRAVAUX-HUAWEI",
U2334="Projet OCM (NOKIA)","TRAVAUX-NOKIA",
U2334="ACCESS-ISSUE","ACCESS-ISSUE",
U2334="Projet OCM (ZTE, NOKIA, autres projets)","TRAVAUX OCM",
U2334="No root CAuse","No root cause",
U2334="ODU HS","PDH",
U2334="IP &amp; VLAN","PDH",
U2334="Warehouse HUAWEI","SPARE-ISSUE",
U2334="SPARE-HS","SPARE-ISSUE",
U2334="Power Telco","BSS",U2334="no impacts","no impacts"
),"")</f>
        <v>IHS</v>
      </c>
      <c r="T2334" s="41" t="str" cm="1">
        <f t="array" ref="T2334">IFERROR(_xlfn.IFS(
U2334="MPR ISSUE","TX ISSUE",
U2334="BSS Hardware Issue","RAN ISSUE",
U2334="Sites strategiques, MLL, Pylone, etc.","ENVTECH",
U2334="AKTIVCO DEFAUT GE &amp; POWER Cabinet","POWER ISSUE",
U2334="AKTIVCO Coupure ENEO &amp; Baisse de tension","POWER ISSUE",
U2334="Coupure ENEO &amp; Baisse de tension","POWER ISSUE",
U2334="Defaut GE &amp; POWER Cabinet","POWER ISSUE",
U2334="Sharing","POWER ISSUE",
U2334="Sites strategiques &amp; DataCenter","POWER ISSUE",
U2334="Exclu","Exclu",
U2334="SAT","TX ISSUE",
U2334="SPARE-ISSUE","SPARE-ISSUE",
U2334="Fiber CAmtel","TX ISSUE",
U2334="Fiber AOF","TX ISSUE",
U2334="Projet OCM (HUAWEI)","TRAVAUX-HUAWEI",
U2334="Projet OCM (NOKIA)","TRAVAUX -NOKIA",
U2334="ACCESS-ISSUE","ACCESS-ISSUE",
U2334="Projet OCM (ZTE, NOKIA, autres projets)","TRAVAUX OCM",
U2334="No root CAuse","No root cause",
U2334="ODU HS","TX ISSUE",
U2334="IP &amp; VLAN","TX ISSUE",
U2334="Warehouse HUAWEI","SPARE-ISSUE",
U2334="SPARE-HS","SPARE-ISSUE",
U2334="Power Telco","RAN ISSUE",U2334="no impacts","no impacts"
),"")</f>
        <v>POWER ISSUE</v>
      </c>
      <c r="U2334" s="68" t="s">
        <v>5329</v>
      </c>
      <c r="V2334" s="41" t="str" cm="1">
        <f t="array" ref="V2334">IFERROR(_xlfn.IFS(
U2334="MPR ISSUE","ACTIVE",
U2334="BSS Hardware Issue","ACTIVE",
U2334="Sites strategiques, MLL, Pylone, etc.","PASSIVE",
U2334="AKTIVCO DEFAUT GE &amp; POWER Cabinet","PASSIVE",
U2334="AKTIVCO Coupure ENEO &amp; Baisse de tension","PASSIVE",
U2334="Coupure ENEO &amp; Baisse de tension","PASSIVE",
U2334="Defaut GE &amp; POWER Cabinet","PASSIVE",
U2334="Sharing","PASSIVE",
U2334="Sites strategiques &amp; DataCenter","PASSIVE",
U2334="Exclu","Exclu",
U2334="SAT","ACTIVE",
U2334="SPARE-ISSUE","SPARE-ISSUE",
U2334="Fiber CAmtel","ACTIVE",
U2334="Fiber AOF","ACTIVE",
U2334="Projet OCM (HUAWEI)","PLANNED WORKS",
U2334="Projet OCM (NOKIA)","PLANNED WORKS",
U2334="ACCESS-ISSUE","ACCESS-ISSUE",
U2334="Projet OCM (ZTE, NOKIA, autres projets)","PLANNED WORKS",
U2334="No root CAuse","No root cause",
U2334="ODU HS","ACTIVE",
U2334="IP &amp; VLAN","ACTIVE",
U2334="Warehouse HUAWEI","SPARE-ISSUE",
U2334="SPARE-HS","SPARE-ISSUE",
U2334="Power Telco","ACTIVE", U2334="no impacts","no impacts"
),"")</f>
        <v>PASSIVE</v>
      </c>
      <c r="W2334" s="113"/>
      <c r="X2334" s="113"/>
      <c r="Y2334" s="113"/>
      <c r="Z2334" s="113"/>
      <c r="AA2334" s="113"/>
      <c r="AB2334" s="17" t="s">
        <v>6345</v>
      </c>
      <c r="AC2334" s="17" t="str">
        <f>_xlfn.XLOOKUP(B2334,'INCIDENT-04-27-2026'!E:E,'INCIDENT-04-27-2026'!F:F,"")</f>
        <v xml:space="preserve">(04/27/2026 incident ) :impacted by  LIT_138_Z_Sackbayeme(LIT-138) ,defaut , Disjoncteur dans la baie TX  || Action : remplacement </v>
      </c>
      <c r="AD2334" s="9" t="s">
        <v>6060</v>
      </c>
      <c r="AE2334" s="7" t="s">
        <v>5465</v>
      </c>
      <c r="AF2334" s="6" t="str">
        <f>_xlfn.XLOOKUP(B2334,'[13]Input_27-04'!$B:$B,'[13]Input_27-04'!$M:$M,"")</f>
        <v/>
      </c>
      <c r="AG2334" s="7"/>
      <c r="AH2334" s="3"/>
      <c r="AI2334" s="18" t="str">
        <f>_xlfn.XLOOKUP(B2334,'[3]Cells Huawei 27042026 10h'!$B:$B,'[3]Cells Huawei 27042026 10h'!$T:$T,"")</f>
        <v/>
      </c>
      <c r="AJ2334" s="18" t="str">
        <f>_xlfn.XLOOKUP(B2334,'[3]Cells Huawei 27042026 15h'!$B:$B,'[3]Cells Huawei 27042026 15h'!$T:$T,"")</f>
        <v/>
      </c>
      <c r="AK2334" s="18" t="str">
        <f>_xlfn.XLOOKUP(B2334,'[4]cells down 27042026 11h28'!$B:$B,'[4]cells down 27042026 11h28'!$R:$R,"")</f>
        <v/>
      </c>
      <c r="AL2334" s="18" t="str">
        <f>_xlfn.XLOOKUP(B2334,'[4]cells down 27042026 18h01'!$B:$B,'[4]cells down 27042026 18h01'!$R:$R,"")</f>
        <v/>
      </c>
      <c r="AM2334" s="18" t="str">
        <f>_xlfn.XLOOKUP(B2334,'[5]cell downs 27042026 11h'!$B:$B,'[5]cell downs 27042026 11h'!$R:$R,"")</f>
        <v/>
      </c>
      <c r="AN2334" s="18" t="str">
        <f>_xlfn.XLOOKUP(B2334,'[5]cell downs 27042026 17h40'!$B:$B,'[5]cell downs 27042026 17h40'!$R:$R,"")</f>
        <v/>
      </c>
      <c r="AO2334" s="18" t="str">
        <f>_xlfn.XLOOKUP(B2334,'[6]ALL SITES DOWN'!$D:$D,'[6]ALL SITES DOWN'!$J:$J,"")</f>
        <v/>
      </c>
      <c r="AP2334" s="18" t="str">
        <f>_xlfn.XLOOKUP(B2334,'[7]ALL SITES DOWN'!$D:$D,'[7]ALL SITES DOWN'!$J:$J,"")</f>
        <v>(04/27/2026 ocm ran 11h):-Impacted by LIT_138_Z_Sackbayeme(LIT-138)</v>
      </c>
      <c r="AQ2334" s="9" t="str">
        <f>_xlfn.XLOOKUP(B2334,[8]sheet1!$AC:$AC,[8]sheet1!$AF:$AF,"")</f>
        <v/>
      </c>
      <c r="AR2334" s="14"/>
      <c r="AS2334" s="14" t="s">
        <v>5465</v>
      </c>
      <c r="AT2334" s="14" t="str">
        <f>_xlfn.XLOOKUP(B2334,'[9]cell downs 18042026 17h'!$B:$B,'[9]cell downs 18042026 17h'!$B:$B,"")</f>
        <v/>
      </c>
      <c r="AU2334" s="14" t="str">
        <f>_xlfn.XLOOKUP(B2334,'[10]Cells Huawei 19042026 15h'!$B:$B,'[10]Cells Huawei 19042026 15h'!$B:$B,"")</f>
        <v/>
      </c>
      <c r="AV2334" s="9" t="str">
        <f>_xlfn.XLOOKUP(B2334,'[11]cells down 19042026 9H40'!$B:$B,'[11]cells down 19042026 9H40'!$B:$B,"")</f>
        <v/>
      </c>
    </row>
    <row r="2335" spans="1:48" hidden="1" x14ac:dyDescent="0.3">
      <c r="A2335" s="1" t="s">
        <v>4856</v>
      </c>
      <c r="B2335" s="8" t="s">
        <v>4857</v>
      </c>
      <c r="C2335" s="3" t="str">
        <f>_xlfn.XLOOKUP(B2335,'[1]daily break down'!$D:$D,'[1]daily break down'!$E:$E,"")</f>
        <v>NORD-OUEST</v>
      </c>
      <c r="D2335" s="1"/>
      <c r="E2335" s="1"/>
      <c r="F2335" s="3" t="s">
        <v>51</v>
      </c>
      <c r="G2335" s="1" t="s">
        <v>4113</v>
      </c>
      <c r="H2335" s="27" t="str">
        <f>_xlfn.XLOOKUP(B2335,[2]CALCULATION!$B:$B,[2]CALCULATION!$H:$H,"")</f>
        <v>HUAWEI</v>
      </c>
      <c r="I2335" s="26">
        <v>2.5027073648885811</v>
      </c>
      <c r="J2335" s="26">
        <v>12.293237937066429</v>
      </c>
      <c r="K2335" s="26">
        <v>0.3157343914528597</v>
      </c>
      <c r="L2335" s="26">
        <v>0</v>
      </c>
      <c r="M2335" s="26">
        <v>0.35978703489682767</v>
      </c>
      <c r="N2335" s="26">
        <v>10.344113568071499</v>
      </c>
      <c r="O2335" s="26">
        <v>0</v>
      </c>
      <c r="P2335" s="114" t="s">
        <v>6364</v>
      </c>
      <c r="Q2335" s="42" t="s">
        <v>6353</v>
      </c>
      <c r="R2335" s="42"/>
      <c r="S2335" s="41" t="str" cm="1">
        <f t="array" ref="S2335">IFERROR(_xlfn.IFS(
U2335="MPR ISSUE","PDH",
U2335="BSS Hardware Issue","BSS",
U2335="Sites strategiques, MLL, Pylone, etc.","ENVTECH",
U2335="AKTIVCO DEFAUT GE &amp; POWER Cabinet","AKTIVCO",
U2335="AKTIVCO Coupure ENEO &amp; Baisse de tension","AKTIVCO GRID ONLY",
U2335="Coupure ENEO &amp; Baisse de tension","IHS GRID ONLY",
U2335="Defaut GE &amp; POWER Cabinet","IHS",
U2335="Sharing","Partners",
U2335="Sites strategiques &amp; DataCenter","SST &amp; DC",
U2335="Exclu","Exclu",
U2335="SAT","SAT",
U2335="SPARE-ISSUE","SPARE-ISSUE",
U2335="Fiber CAmtel","TRANS_FO_CAMTEL",
U2335="Fiber AOF","Fiber AOF",
U2335="Projet OCM (HUAWEI)","TRAVAUX-HUAWEI",
U2335="Projet OCM (NOKIA)","TRAVAUX-NOKIA",
U2335="ACCESS-ISSUE","ACCESS-ISSUE",
U2335="Projet OCM (ZTE, NOKIA, autres projets)","TRAVAUX OCM",
U2335="No root CAuse","No root cause",
U2335="ODU HS","PDH",
U2335="IP &amp; VLAN","PDH",
U2335="Warehouse HUAWEI","SPARE-ISSUE",
U2335="SPARE-HS","SPARE-ISSUE",
U2335="Power Telco","BSS",U2335="no impacts","no impacts"
),"")</f>
        <v/>
      </c>
      <c r="T2335" s="41" t="str" cm="1">
        <f t="array" ref="T2335">IFERROR(_xlfn.IFS(
U2335="MPR ISSUE","TX ISSUE",
U2335="BSS Hardware Issue","RAN ISSUE",
U2335="Sites strategiques, MLL, Pylone, etc.","ENVTECH",
U2335="AKTIVCO DEFAUT GE &amp; POWER Cabinet","POWER ISSUE",
U2335="AKTIVCO Coupure ENEO &amp; Baisse de tension","POWER ISSUE",
U2335="Coupure ENEO &amp; Baisse de tension","POWER ISSUE",
U2335="Defaut GE &amp; POWER Cabinet","POWER ISSUE",
U2335="Sharing","POWER ISSUE",
U2335="Sites strategiques &amp; DataCenter","POWER ISSUE",
U2335="Exclu","Exclu",
U2335="SAT","TX ISSUE",
U2335="SPARE-ISSUE","SPARE-ISSUE",
U2335="Fiber CAmtel","TX ISSUE",
U2335="Fiber AOF","TX ISSUE",
U2335="Projet OCM (HUAWEI)","TRAVAUX-HUAWEI",
U2335="Projet OCM (NOKIA)","TRAVAUX -NOKIA",
U2335="ACCESS-ISSUE","ACCESS-ISSUE",
U2335="Projet OCM (ZTE, NOKIA, autres projets)","TRAVAUX OCM",
U2335="No root CAuse","No root cause",
U2335="ODU HS","TX ISSUE",
U2335="IP &amp; VLAN","TX ISSUE",
U2335="Warehouse HUAWEI","SPARE-ISSUE",
U2335="SPARE-HS","SPARE-ISSUE",
U2335="Power Telco","RAN ISSUE",U2335="no impacts","no impacts"
),"")</f>
        <v/>
      </c>
      <c r="U2335" s="68"/>
      <c r="V2335" s="41" t="str" cm="1">
        <f t="array" ref="V2335">IFERROR(_xlfn.IFS(
U2335="MPR ISSUE","ACTIVE",
U2335="BSS Hardware Issue","ACTIVE",
U2335="Sites strategiques, MLL, Pylone, etc.","PASSIVE",
U2335="AKTIVCO DEFAUT GE &amp; POWER Cabinet","PASSIVE",
U2335="AKTIVCO Coupure ENEO &amp; Baisse de tension","PASSIVE",
U2335="Coupure ENEO &amp; Baisse de tension","PASSIVE",
U2335="Defaut GE &amp; POWER Cabinet","PASSIVE",
U2335="Sharing","PASSIVE",
U2335="Sites strategiques &amp; DataCenter","PASSIVE",
U2335="Exclu","Exclu",
U2335="SAT","ACTIVE",
U2335="SPARE-ISSUE","SPARE-ISSUE",
U2335="Fiber CAmtel","ACTIVE",
U2335="Fiber AOF","ACTIVE",
U2335="Projet OCM (HUAWEI)","PLANNED WORKS",
U2335="Projet OCM (NOKIA)","PLANNED WORKS",
U2335="ACCESS-ISSUE","ACCESS-ISSUE",
U2335="Projet OCM (ZTE, NOKIA, autres projets)","PLANNED WORKS",
U2335="No root CAuse","No root cause",
U2335="ODU HS","ACTIVE",
U2335="IP &amp; VLAN","ACTIVE",
U2335="Warehouse HUAWEI","SPARE-ISSUE",
U2335="SPARE-HS","SPARE-ISSUE",
U2335="Power Telco","ACTIVE", U2335="no impacts","no impacts"
),"")</f>
        <v/>
      </c>
      <c r="W2335" s="113"/>
      <c r="X2335" s="113"/>
      <c r="Y2335" s="113"/>
      <c r="Z2335" s="113"/>
      <c r="AA2335" s="113"/>
      <c r="AB2335" s="17" t="s">
        <v>5465</v>
      </c>
      <c r="AC2335" s="17" t="str">
        <f>_xlfn.XLOOKUP(B2335,'INCIDENT-04-27-2026'!E:E,'INCIDENT-04-27-2026'!F:F,"")</f>
        <v/>
      </c>
      <c r="AD2335" s="9"/>
      <c r="AE2335" s="7" t="s">
        <v>5465</v>
      </c>
      <c r="AF2335" s="6" t="str">
        <f>_xlfn.XLOOKUP(B2335,'[13]Input_27-04'!$B:$B,'[13]Input_27-04'!$M:$M,"")</f>
        <v/>
      </c>
      <c r="AG2335" s="7"/>
      <c r="AH2335" s="3"/>
      <c r="AI2335" s="18" t="str">
        <f>_xlfn.XLOOKUP(B2335,'[3]Cells Huawei 27042026 10h'!$B:$B,'[3]Cells Huawei 27042026 10h'!$T:$T,"")</f>
        <v/>
      </c>
      <c r="AJ2335" s="18" t="str">
        <f>_xlfn.XLOOKUP(B2335,'[3]Cells Huawei 27042026 15h'!$B:$B,'[3]Cells Huawei 27042026 15h'!$T:$T,"")</f>
        <v/>
      </c>
      <c r="AK2335" s="18" t="str">
        <f>_xlfn.XLOOKUP(B2335,'[4]cells down 27042026 11h28'!$B:$B,'[4]cells down 27042026 11h28'!$R:$R,"")</f>
        <v/>
      </c>
      <c r="AL2335" s="18" t="str">
        <f>_xlfn.XLOOKUP(B2335,'[4]cells down 27042026 18h01'!$B:$B,'[4]cells down 27042026 18h01'!$R:$R,"")</f>
        <v/>
      </c>
      <c r="AM2335" s="18" t="str">
        <f>_xlfn.XLOOKUP(B2335,'[5]cell downs 27042026 11h'!$B:$B,'[5]cell downs 27042026 11h'!$R:$R,"")</f>
        <v/>
      </c>
      <c r="AN2335" s="18" t="str">
        <f>_xlfn.XLOOKUP(B2335,'[5]cell downs 27042026 17h40'!$B:$B,'[5]cell downs 27042026 17h40'!$R:$R,"")</f>
        <v/>
      </c>
      <c r="AO2335" s="18" t="str">
        <f>_xlfn.XLOOKUP(B2335,'[6]ALL SITES DOWN'!$D:$D,'[6]ALL SITES DOWN'!$J:$J,"")</f>
        <v/>
      </c>
      <c r="AP2335" s="18" t="str">
        <f>_xlfn.XLOOKUP(B2335,'[7]ALL SITES DOWN'!$D:$D,'[7]ALL SITES DOWN'!$J:$J,"")</f>
        <v/>
      </c>
      <c r="AQ2335" s="9" t="str">
        <f>_xlfn.XLOOKUP(B2335,[8]sheet1!$AC:$AC,[8]sheet1!$AF:$AF,"")</f>
        <v/>
      </c>
      <c r="AR2335" s="14"/>
      <c r="AS2335" s="14" t="s">
        <v>5465</v>
      </c>
      <c r="AT2335" s="14" t="str">
        <f>_xlfn.XLOOKUP(B2335,'[9]cell downs 18042026 17h'!$B:$B,'[9]cell downs 18042026 17h'!$B:$B,"")</f>
        <v/>
      </c>
      <c r="AU2335" s="14" t="str">
        <f>_xlfn.XLOOKUP(B2335,'[10]Cells Huawei 19042026 15h'!$B:$B,'[10]Cells Huawei 19042026 15h'!$B:$B,"")</f>
        <v/>
      </c>
      <c r="AV2335" s="9" t="str">
        <f>_xlfn.XLOOKUP(B2335,'[11]cells down 19042026 9H40'!$B:$B,'[11]cells down 19042026 9H40'!$B:$B,"")</f>
        <v/>
      </c>
    </row>
    <row r="2336" spans="1:48" hidden="1" x14ac:dyDescent="0.3">
      <c r="A2336" s="1" t="s">
        <v>4113</v>
      </c>
      <c r="B2336" s="8" t="s">
        <v>4114</v>
      </c>
      <c r="C2336" s="3" t="str">
        <f>_xlfn.XLOOKUP(B2336,'[1]daily break down'!$D:$D,'[1]daily break down'!$E:$E,"")</f>
        <v>NORD-OUEST</v>
      </c>
      <c r="D2336" s="1" t="s">
        <v>11</v>
      </c>
      <c r="E2336" s="1" t="s">
        <v>12</v>
      </c>
      <c r="F2336" s="3" t="s">
        <v>51</v>
      </c>
      <c r="G2336" s="1" t="s">
        <v>4113</v>
      </c>
      <c r="H2336" s="27" t="str">
        <f>_xlfn.XLOOKUP(B2336,[2]CALCULATION!$B:$B,[2]CALCULATION!$H:$H,"")</f>
        <v>HUAWEI</v>
      </c>
      <c r="I2336" s="26">
        <v>2.502636024575311</v>
      </c>
      <c r="J2336" s="26">
        <v>12.327017575399578</v>
      </c>
      <c r="K2336" s="26">
        <v>0.31639428935060337</v>
      </c>
      <c r="L2336" s="26">
        <v>0</v>
      </c>
      <c r="M2336" s="26">
        <v>0.35837806370975345</v>
      </c>
      <c r="N2336" s="26">
        <v>10.352870591525342</v>
      </c>
      <c r="O2336" s="26">
        <v>0</v>
      </c>
      <c r="P2336" s="114" t="s">
        <v>6364</v>
      </c>
      <c r="Q2336" s="42" t="s">
        <v>6353</v>
      </c>
      <c r="R2336" s="42"/>
      <c r="S2336" s="41" t="str" cm="1">
        <f t="array" ref="S2336">IFERROR(_xlfn.IFS(
U2336="MPR ISSUE","PDH",
U2336="BSS Hardware Issue","BSS",
U2336="Sites strategiques, MLL, Pylone, etc.","ENVTECH",
U2336="AKTIVCO DEFAUT GE &amp; POWER Cabinet","AKTIVCO",
U2336="AKTIVCO Coupure ENEO &amp; Baisse de tension","AKTIVCO GRID ONLY",
U2336="Coupure ENEO &amp; Baisse de tension","IHS GRID ONLY",
U2336="Defaut GE &amp; POWER Cabinet","IHS",
U2336="Sharing","Partners",
U2336="Sites strategiques &amp; DataCenter","SST &amp; DC",
U2336="Exclu","Exclu",
U2336="SAT","SAT",
U2336="SPARE-ISSUE","SPARE-ISSUE",
U2336="Fiber CAmtel","TRANS_FO_CAMTEL",
U2336="Fiber AOF","Fiber AOF",
U2336="Projet OCM (HUAWEI)","TRAVAUX-HUAWEI",
U2336="Projet OCM (NOKIA)","TRAVAUX-NOKIA",
U2336="ACCESS-ISSUE","ACCESS-ISSUE",
U2336="Projet OCM (ZTE, NOKIA, autres projets)","TRAVAUX OCM",
U2336="No root CAuse","No root cause",
U2336="ODU HS","PDH",
U2336="IP &amp; VLAN","PDH",
U2336="Warehouse HUAWEI","SPARE-ISSUE",
U2336="SPARE-HS","SPARE-ISSUE",
U2336="Power Telco","BSS",U2336="no impacts","no impacts"
),"")</f>
        <v/>
      </c>
      <c r="T2336" s="41" t="str" cm="1">
        <f t="array" ref="T2336">IFERROR(_xlfn.IFS(
U2336="MPR ISSUE","TX ISSUE",
U2336="BSS Hardware Issue","RAN ISSUE",
U2336="Sites strategiques, MLL, Pylone, etc.","ENVTECH",
U2336="AKTIVCO DEFAUT GE &amp; POWER Cabinet","POWER ISSUE",
U2336="AKTIVCO Coupure ENEO &amp; Baisse de tension","POWER ISSUE",
U2336="Coupure ENEO &amp; Baisse de tension","POWER ISSUE",
U2336="Defaut GE &amp; POWER Cabinet","POWER ISSUE",
U2336="Sharing","POWER ISSUE",
U2336="Sites strategiques &amp; DataCenter","POWER ISSUE",
U2336="Exclu","Exclu",
U2336="SAT","TX ISSUE",
U2336="SPARE-ISSUE","SPARE-ISSUE",
U2336="Fiber CAmtel","TX ISSUE",
U2336="Fiber AOF","TX ISSUE",
U2336="Projet OCM (HUAWEI)","TRAVAUX-HUAWEI",
U2336="Projet OCM (NOKIA)","TRAVAUX -NOKIA",
U2336="ACCESS-ISSUE","ACCESS-ISSUE",
U2336="Projet OCM (ZTE, NOKIA, autres projets)","TRAVAUX OCM",
U2336="No root CAuse","No root cause",
U2336="ODU HS","TX ISSUE",
U2336="IP &amp; VLAN","TX ISSUE",
U2336="Warehouse HUAWEI","SPARE-ISSUE",
U2336="SPARE-HS","SPARE-ISSUE",
U2336="Power Telco","RAN ISSUE",U2336="no impacts","no impacts"
),"")</f>
        <v/>
      </c>
      <c r="U2336" s="68"/>
      <c r="V2336" s="41" t="str" cm="1">
        <f t="array" ref="V2336">IFERROR(_xlfn.IFS(
U2336="MPR ISSUE","ACTIVE",
U2336="BSS Hardware Issue","ACTIVE",
U2336="Sites strategiques, MLL, Pylone, etc.","PASSIVE",
U2336="AKTIVCO DEFAUT GE &amp; POWER Cabinet","PASSIVE",
U2336="AKTIVCO Coupure ENEO &amp; Baisse de tension","PASSIVE",
U2336="Coupure ENEO &amp; Baisse de tension","PASSIVE",
U2336="Defaut GE &amp; POWER Cabinet","PASSIVE",
U2336="Sharing","PASSIVE",
U2336="Sites strategiques &amp; DataCenter","PASSIVE",
U2336="Exclu","Exclu",
U2336="SAT","ACTIVE",
U2336="SPARE-ISSUE","SPARE-ISSUE",
U2336="Fiber CAmtel","ACTIVE",
U2336="Fiber AOF","ACTIVE",
U2336="Projet OCM (HUAWEI)","PLANNED WORKS",
U2336="Projet OCM (NOKIA)","PLANNED WORKS",
U2336="ACCESS-ISSUE","ACCESS-ISSUE",
U2336="Projet OCM (ZTE, NOKIA, autres projets)","PLANNED WORKS",
U2336="No root CAuse","No root cause",
U2336="ODU HS","ACTIVE",
U2336="IP &amp; VLAN","ACTIVE",
U2336="Warehouse HUAWEI","SPARE-ISSUE",
U2336="SPARE-HS","SPARE-ISSUE",
U2336="Power Telco","ACTIVE", U2336="no impacts","no impacts"
),"")</f>
        <v/>
      </c>
      <c r="W2336" s="113"/>
      <c r="X2336" s="113"/>
      <c r="Y2336" s="113"/>
      <c r="Z2336" s="113"/>
      <c r="AA2336" s="113"/>
      <c r="AB2336" s="17" t="s">
        <v>5465</v>
      </c>
      <c r="AC2336" s="17" t="str">
        <f>_xlfn.XLOOKUP(B2336,'INCIDENT-04-27-2026'!E:E,'INCIDENT-04-27-2026'!F:F,"")</f>
        <v/>
      </c>
      <c r="AD2336" s="9"/>
      <c r="AE2336" s="7" t="s">
        <v>5465</v>
      </c>
      <c r="AF2336" s="6" t="str">
        <f>_xlfn.XLOOKUP(B2336,'[13]Input_27-04'!$B:$B,'[13]Input_27-04'!$M:$M,"")</f>
        <v/>
      </c>
      <c r="AG2336" s="7"/>
      <c r="AH2336" s="3"/>
      <c r="AI2336" s="18" t="str">
        <f>_xlfn.XLOOKUP(B2336,'[3]Cells Huawei 27042026 10h'!$B:$B,'[3]Cells Huawei 27042026 10h'!$T:$T,"")</f>
        <v/>
      </c>
      <c r="AJ2336" s="18" t="str">
        <f>_xlfn.XLOOKUP(B2336,'[3]Cells Huawei 27042026 15h'!$B:$B,'[3]Cells Huawei 27042026 15h'!$T:$T,"")</f>
        <v/>
      </c>
      <c r="AK2336" s="18" t="str">
        <f>_xlfn.XLOOKUP(B2336,'[4]cells down 27042026 11h28'!$B:$B,'[4]cells down 27042026 11h28'!$R:$R,"")</f>
        <v/>
      </c>
      <c r="AL2336" s="18" t="str">
        <f>_xlfn.XLOOKUP(B2336,'[4]cells down 27042026 18h01'!$B:$B,'[4]cells down 27042026 18h01'!$R:$R,"")</f>
        <v/>
      </c>
      <c r="AM2336" s="18" t="str">
        <f>_xlfn.XLOOKUP(B2336,'[5]cell downs 27042026 11h'!$B:$B,'[5]cell downs 27042026 11h'!$R:$R,"")</f>
        <v/>
      </c>
      <c r="AN2336" s="18" t="str">
        <f>_xlfn.XLOOKUP(B2336,'[5]cell downs 27042026 17h40'!$B:$B,'[5]cell downs 27042026 17h40'!$R:$R,"")</f>
        <v/>
      </c>
      <c r="AO2336" s="18" t="str">
        <f>_xlfn.XLOOKUP(B2336,'[6]ALL SITES DOWN'!$D:$D,'[6]ALL SITES DOWN'!$J:$J,"")</f>
        <v/>
      </c>
      <c r="AP2336" s="18" t="str">
        <f>_xlfn.XLOOKUP(B2336,'[7]ALL SITES DOWN'!$D:$D,'[7]ALL SITES DOWN'!$J:$J,"")</f>
        <v/>
      </c>
      <c r="AQ2336" s="9" t="str">
        <f>_xlfn.XLOOKUP(B2336,[8]sheet1!$AC:$AC,[8]sheet1!$AF:$AF,"")</f>
        <v/>
      </c>
      <c r="AR2336" s="14"/>
      <c r="AS2336" s="14" t="s">
        <v>5465</v>
      </c>
      <c r="AT2336" s="14" t="str">
        <f>_xlfn.XLOOKUP(B2336,'[9]cell downs 18042026 17h'!$B:$B,'[9]cell downs 18042026 17h'!$B:$B,"")</f>
        <v/>
      </c>
      <c r="AU2336" s="14" t="str">
        <f>_xlfn.XLOOKUP(B2336,'[10]Cells Huawei 19042026 15h'!$B:$B,'[10]Cells Huawei 19042026 15h'!$B:$B,"")</f>
        <v/>
      </c>
      <c r="AV2336" s="9" t="str">
        <f>_xlfn.XLOOKUP(B2336,'[11]cells down 19042026 9H40'!$B:$B,'[11]cells down 19042026 9H40'!$B:$B,"")</f>
        <v/>
      </c>
    </row>
    <row r="2337" spans="1:48" hidden="1" x14ac:dyDescent="0.3">
      <c r="A2337" s="1" t="s">
        <v>4954</v>
      </c>
      <c r="B2337" s="1" t="s">
        <v>4955</v>
      </c>
      <c r="C2337" s="3" t="str">
        <f>_xlfn.XLOOKUP(B2337,'[1]daily break down'!$D:$D,'[1]daily break down'!$E:$E,"")</f>
        <v>CENTRE</v>
      </c>
      <c r="D2337" s="1" t="s">
        <v>11</v>
      </c>
      <c r="E2337" s="1" t="s">
        <v>12</v>
      </c>
      <c r="F2337" s="3" t="s">
        <v>37</v>
      </c>
      <c r="G2337" s="1" t="s">
        <v>4956</v>
      </c>
      <c r="H2337" s="29" t="str">
        <f>_xlfn.XLOOKUP(B2337,[2]CALCULATION!$B:$B,[2]CALCULATION!$H:$H,"")</f>
        <v>ZTE</v>
      </c>
      <c r="I2337" s="26">
        <v>0</v>
      </c>
      <c r="J2337" s="26">
        <v>0</v>
      </c>
      <c r="K2337" s="26">
        <v>0</v>
      </c>
      <c r="L2337" s="26">
        <v>0</v>
      </c>
      <c r="M2337" s="26">
        <v>0</v>
      </c>
      <c r="N2337" s="26">
        <v>0</v>
      </c>
      <c r="O2337" s="26">
        <v>0</v>
      </c>
      <c r="P2337" s="114" t="s">
        <v>6364</v>
      </c>
      <c r="Q2337" s="42" t="s">
        <v>5538</v>
      </c>
      <c r="R2337" s="42"/>
      <c r="S2337" s="41" t="str" cm="1">
        <f t="array" ref="S2337">IFERROR(_xlfn.IFS(
U2337="MPR ISSUE","PDH",
U2337="BSS Hardware Issue","BSS",
U2337="Sites strategiques, MLL, Pylone, etc.","ENVTECH",
U2337="AKTIVCO DEFAUT GE &amp; POWER Cabinet","AKTIVCO",
U2337="AKTIVCO Coupure ENEO &amp; Baisse de tension","AKTIVCO GRID ONLY",
U2337="Coupure ENEO &amp; Baisse de tension","IHS GRID ONLY",
U2337="Defaut GE &amp; POWER Cabinet","IHS",
U2337="Sharing","Partners",
U2337="Sites strategiques &amp; DataCenter","SST &amp; DC",
U2337="Exclu","Exclu",
U2337="SAT","SAT",
U2337="SPARE-ISSUE","SPARE-ISSUE",
U2337="Fiber CAmtel","TRANS_FO_CAMTEL",
U2337="Fiber AOF","Fiber AOF",
U2337="Projet OCM (HUAWEI)","TRAVAUX-HUAWEI",
U2337="Projet OCM (NOKIA)","TRAVAUX-NOKIA",
U2337="ACCESS-ISSUE","ACCESS-ISSUE",
U2337="Projet OCM (ZTE, NOKIA, autres projets)","TRAVAUX OCM",
U2337="No root CAuse","No root cause",
U2337="ODU HS","PDH",
U2337="IP &amp; VLAN","PDH",
U2337="Warehouse HUAWEI","SPARE-ISSUE",
U2337="SPARE-HS","SPARE-ISSUE",
U2337="Power Telco","BSS",U2337="no impacts","no impacts"
),"")</f>
        <v>ENVTECH</v>
      </c>
      <c r="T2337" s="41" t="str" cm="1">
        <f t="array" ref="T2337">IFERROR(_xlfn.IFS(
U2337="MPR ISSUE","TX ISSUE",
U2337="BSS Hardware Issue","RAN ISSUE",
U2337="Sites strategiques, MLL, Pylone, etc.","ENVTECH",
U2337="AKTIVCO DEFAUT GE &amp; POWER Cabinet","POWER ISSUE",
U2337="AKTIVCO Coupure ENEO &amp; Baisse de tension","POWER ISSUE",
U2337="Coupure ENEO &amp; Baisse de tension","POWER ISSUE",
U2337="Defaut GE &amp; POWER Cabinet","POWER ISSUE",
U2337="Sharing","POWER ISSUE",
U2337="Sites strategiques &amp; DataCenter","POWER ISSUE",
U2337="Exclu","Exclu",
U2337="SAT","TX ISSUE",
U2337="SPARE-ISSUE","SPARE-ISSUE",
U2337="Fiber CAmtel","TX ISSUE",
U2337="Fiber AOF","TX ISSUE",
U2337="Projet OCM (HUAWEI)","TRAVAUX-HUAWEI",
U2337="Projet OCM (NOKIA)","TRAVAUX -NOKIA",
U2337="ACCESS-ISSUE","ACCESS-ISSUE",
U2337="Projet OCM (ZTE, NOKIA, autres projets)","TRAVAUX OCM",
U2337="No root CAuse","No root cause",
U2337="ODU HS","TX ISSUE",
U2337="IP &amp; VLAN","TX ISSUE",
U2337="Warehouse HUAWEI","SPARE-ISSUE",
U2337="SPARE-HS","SPARE-ISSUE",
U2337="Power Telco","RAN ISSUE",U2337="no impacts","no impacts"
),"")</f>
        <v>ENVTECH</v>
      </c>
      <c r="U2337" s="68" t="s">
        <v>5322</v>
      </c>
      <c r="V2337" s="41" t="str" cm="1">
        <f t="array" ref="V2337">IFERROR(_xlfn.IFS(
U2337="MPR ISSUE","ACTIVE",
U2337="BSS Hardware Issue","ACTIVE",
U2337="Sites strategiques, MLL, Pylone, etc.","PASSIVE",
U2337="AKTIVCO DEFAUT GE &amp; POWER Cabinet","PASSIVE",
U2337="AKTIVCO Coupure ENEO &amp; Baisse de tension","PASSIVE",
U2337="Coupure ENEO &amp; Baisse de tension","PASSIVE",
U2337="Defaut GE &amp; POWER Cabinet","PASSIVE",
U2337="Sharing","PASSIVE",
U2337="Sites strategiques &amp; DataCenter","PASSIVE",
U2337="Exclu","Exclu",
U2337="SAT","ACTIVE",
U2337="SPARE-ISSUE","SPARE-ISSUE",
U2337="Fiber CAmtel","ACTIVE",
U2337="Fiber AOF","ACTIVE",
U2337="Projet OCM (HUAWEI)","PLANNED WORKS",
U2337="Projet OCM (NOKIA)","PLANNED WORKS",
U2337="ACCESS-ISSUE","ACCESS-ISSUE",
U2337="Projet OCM (ZTE, NOKIA, autres projets)","PLANNED WORKS",
U2337="No root CAuse","No root cause",
U2337="ODU HS","ACTIVE",
U2337="IP &amp; VLAN","ACTIVE",
U2337="Warehouse HUAWEI","SPARE-ISSUE",
U2337="SPARE-HS","SPARE-ISSUE",
U2337="Power Telco","ACTIVE", U2337="no impacts","no impacts"
),"")</f>
        <v>PASSIVE</v>
      </c>
      <c r="W2337" s="113"/>
      <c r="X2337" s="113"/>
      <c r="Y2337" s="113"/>
      <c r="Z2337" s="113"/>
      <c r="AA2337" s="113"/>
      <c r="AB2337" s="17" t="s">
        <v>6346</v>
      </c>
      <c r="AC2337" s="17" t="str">
        <f>_xlfn.XLOOKUP(B2337,'INCIDENT-04-27-2026'!E:E,'INCIDENT-04-27-2026'!F:F,"")</f>
        <v/>
      </c>
      <c r="AD2337" s="9"/>
      <c r="AE2337" s="7" t="s">
        <v>5465</v>
      </c>
      <c r="AF2337" s="6" t="str">
        <f>_xlfn.XLOOKUP(B2337,'[13]Input_27-04'!$B:$B,'[13]Input_27-04'!$M:$M,"")</f>
        <v/>
      </c>
      <c r="AG2337" s="7"/>
      <c r="AH2337" s="3"/>
      <c r="AI2337" s="18" t="str">
        <f>_xlfn.XLOOKUP(B2337,'[3]Cells Huawei 27042026 10h'!$B:$B,'[3]Cells Huawei 27042026 10h'!$T:$T,"")</f>
        <v/>
      </c>
      <c r="AJ2337" s="18" t="str">
        <f>_xlfn.XLOOKUP(B2337,'[3]Cells Huawei 27042026 15h'!$B:$B,'[3]Cells Huawei 27042026 15h'!$T:$T,"")</f>
        <v/>
      </c>
      <c r="AK2337" s="18" t="str">
        <f>_xlfn.XLOOKUP(B2337,'[4]cells down 27042026 11h28'!$B:$B,'[4]cells down 27042026 11h28'!$R:$R,"")</f>
        <v/>
      </c>
      <c r="AL2337" s="18" t="str">
        <f>_xlfn.XLOOKUP(B2337,'[4]cells down 27042026 18h01'!$B:$B,'[4]cells down 27042026 18h01'!$R:$R,"")</f>
        <v/>
      </c>
      <c r="AM2337" s="18" t="str">
        <f>_xlfn.XLOOKUP(B2337,'[5]cell downs 27042026 11h'!$B:$B,'[5]cell downs 27042026 11h'!$R:$R,"")</f>
        <v/>
      </c>
      <c r="AN2337" s="18" t="str">
        <f>_xlfn.XLOOKUP(B2337,'[5]cell downs 27042026 17h40'!$B:$B,'[5]cell downs 27042026 17h40'!$R:$R,"")</f>
        <v/>
      </c>
      <c r="AO2337" s="18" t="str">
        <f>_xlfn.XLOOKUP(B2337,'[6]ALL SITES DOWN'!$D:$D,'[6]ALL SITES DOWN'!$J:$J,"")</f>
        <v>(04/27/2026 ocm ran 17h):-27/04/2026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v>
      </c>
      <c r="AP2337" s="18" t="str">
        <f>_xlfn.XLOOKUP(B2337,'[7]ALL SITES DOWN'!$D:$D,'[7]ALL SITES DOWN'!$J:$J,"")</f>
        <v>(04/27/2026 ocm ran 11h):-21.04.26;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v>
      </c>
      <c r="AQ2337" s="9" t="str">
        <f>_xlfn.XLOOKUP(B2337,[8]sheet1!$AC:$AC,[8]sheet1!$AF:$AF,"")</f>
        <v/>
      </c>
      <c r="AR2337" s="14"/>
      <c r="AS2337" s="14" t="s">
        <v>5465</v>
      </c>
      <c r="AT2337" s="14" t="str">
        <f>_xlfn.XLOOKUP(B2337,'[9]cell downs 18042026 17h'!$B:$B,'[9]cell downs 18042026 17h'!$B:$B,"")</f>
        <v/>
      </c>
      <c r="AU2337" s="14" t="str">
        <f>_xlfn.XLOOKUP(B2337,'[10]Cells Huawei 19042026 15h'!$B:$B,'[10]Cells Huawei 19042026 15h'!$B:$B,"")</f>
        <v/>
      </c>
      <c r="AV2337" s="9" t="str">
        <f>_xlfn.XLOOKUP(B2337,'[11]cells down 19042026 9H40'!$B:$B,'[11]cells down 19042026 9H40'!$B:$B,"")</f>
        <v/>
      </c>
    </row>
    <row r="2338" spans="1:48" hidden="1" x14ac:dyDescent="0.3">
      <c r="A2338" s="1" t="s">
        <v>3689</v>
      </c>
      <c r="B2338" s="8" t="s">
        <v>4849</v>
      </c>
      <c r="C2338" s="3" t="str">
        <f>_xlfn.XLOOKUP(B2338,'[1]daily break down'!$D:$D,'[1]daily break down'!$E:$E,"")</f>
        <v>LITTORAL</v>
      </c>
      <c r="D2338" s="1" t="s">
        <v>11</v>
      </c>
      <c r="E2338" s="1" t="s">
        <v>12</v>
      </c>
      <c r="F2338" s="3" t="s">
        <v>31</v>
      </c>
      <c r="G2338" s="1" t="s">
        <v>3689</v>
      </c>
      <c r="H2338" s="29" t="str">
        <f>_xlfn.XLOOKUP(B2338,[2]CALCULATION!$B:$B,[2]CALCULATION!$H:$H,"")</f>
        <v>ZTE</v>
      </c>
      <c r="I2338" s="26">
        <v>0</v>
      </c>
      <c r="J2338" s="26">
        <v>0</v>
      </c>
      <c r="K2338" s="26">
        <v>0</v>
      </c>
      <c r="L2338" s="26">
        <v>0</v>
      </c>
      <c r="M2338" s="26">
        <v>0</v>
      </c>
      <c r="N2338" s="26">
        <v>0</v>
      </c>
      <c r="O2338" s="26">
        <v>0</v>
      </c>
      <c r="P2338" s="114" t="s">
        <v>6364</v>
      </c>
      <c r="Q2338" s="42" t="s">
        <v>5538</v>
      </c>
      <c r="R2338" s="42"/>
      <c r="S2338" s="41" t="str" cm="1">
        <f t="array" ref="S2338">IFERROR(_xlfn.IFS(
U2338="MPR ISSUE","PDH",
U2338="BSS Hardware Issue","BSS",
U2338="Sites strategiques, MLL, Pylone, etc.","ENVTECH",
U2338="AKTIVCO DEFAUT GE &amp; POWER Cabinet","AKTIVCO",
U2338="AKTIVCO Coupure ENEO &amp; Baisse de tension","AKTIVCO GRID ONLY",
U2338="Coupure ENEO &amp; Baisse de tension","IHS GRID ONLY",
U2338="Defaut GE &amp; POWER Cabinet","IHS",
U2338="Sharing","Partners",
U2338="Sites strategiques &amp; DataCenter","SST &amp; DC",
U2338="Exclu","Exclu",
U2338="SAT","SAT",
U2338="SPARE-ISSUE","SPARE-ISSUE",
U2338="Fiber CAmtel","TRANS_FO_CAMTEL",
U2338="Fiber AOF","Fiber AOF",
U2338="Projet OCM (HUAWEI)","TRAVAUX-HUAWEI",
U2338="Projet OCM (NOKIA)","TRAVAUX-NOKIA",
U2338="ACCESS-ISSUE","ACCESS-ISSUE",
U2338="Projet OCM (ZTE, NOKIA, autres projets)","TRAVAUX OCM",
U2338="No root CAuse","No root cause",
U2338="ODU HS","PDH",
U2338="IP &amp; VLAN","PDH",
U2338="Warehouse HUAWEI","SPARE-ISSUE",
U2338="SPARE-HS","SPARE-ISSUE",
U2338="Power Telco","BSS",U2338="no impacts","no impacts"
),"")</f>
        <v>No root cause</v>
      </c>
      <c r="T2338" s="41" t="str" cm="1">
        <f t="array" ref="T2338">IFERROR(_xlfn.IFS(
U2338="MPR ISSUE","TX ISSUE",
U2338="BSS Hardware Issue","RAN ISSUE",
U2338="Sites strategiques, MLL, Pylone, etc.","ENVTECH",
U2338="AKTIVCO DEFAUT GE &amp; POWER Cabinet","POWER ISSUE",
U2338="AKTIVCO Coupure ENEO &amp; Baisse de tension","POWER ISSUE",
U2338="Coupure ENEO &amp; Baisse de tension","POWER ISSUE",
U2338="Defaut GE &amp; POWER Cabinet","POWER ISSUE",
U2338="Sharing","POWER ISSUE",
U2338="Sites strategiques &amp; DataCenter","POWER ISSUE",
U2338="Exclu","Exclu",
U2338="SAT","TX ISSUE",
U2338="SPARE-ISSUE","SPARE-ISSUE",
U2338="Fiber CAmtel","TX ISSUE",
U2338="Fiber AOF","TX ISSUE",
U2338="Projet OCM (HUAWEI)","TRAVAUX-HUAWEI",
U2338="Projet OCM (NOKIA)","TRAVAUX -NOKIA",
U2338="ACCESS-ISSUE","ACCESS-ISSUE",
U2338="Projet OCM (ZTE, NOKIA, autres projets)","TRAVAUX OCM",
U2338="No root CAuse","No root cause",
U2338="ODU HS","TX ISSUE",
U2338="IP &amp; VLAN","TX ISSUE",
U2338="Warehouse HUAWEI","SPARE-ISSUE",
U2338="SPARE-HS","SPARE-ISSUE",
U2338="Power Telco","RAN ISSUE",U2338="no impacts","no impacts"
),"")</f>
        <v>No root cause</v>
      </c>
      <c r="U2338" s="68" t="s">
        <v>5691</v>
      </c>
      <c r="V2338" s="41" t="str" cm="1">
        <f t="array" ref="V2338">IFERROR(_xlfn.IFS(
U2338="MPR ISSUE","ACTIVE",
U2338="BSS Hardware Issue","ACTIVE",
U2338="Sites strategiques, MLL, Pylone, etc.","PASSIVE",
U2338="AKTIVCO DEFAUT GE &amp; POWER Cabinet","PASSIVE",
U2338="AKTIVCO Coupure ENEO &amp; Baisse de tension","PASSIVE",
U2338="Coupure ENEO &amp; Baisse de tension","PASSIVE",
U2338="Defaut GE &amp; POWER Cabinet","PASSIVE",
U2338="Sharing","PASSIVE",
U2338="Sites strategiques &amp; DataCenter","PASSIVE",
U2338="Exclu","Exclu",
U2338="SAT","ACTIVE",
U2338="SPARE-ISSUE","SPARE-ISSUE",
U2338="Fiber CAmtel","ACTIVE",
U2338="Fiber AOF","ACTIVE",
U2338="Projet OCM (HUAWEI)","PLANNED WORKS",
U2338="Projet OCM (NOKIA)","PLANNED WORKS",
U2338="ACCESS-ISSUE","ACCESS-ISSUE",
U2338="Projet OCM (ZTE, NOKIA, autres projets)","PLANNED WORKS",
U2338="No root CAuse","No root cause",
U2338="ODU HS","ACTIVE",
U2338="IP &amp; VLAN","ACTIVE",
U2338="Warehouse HUAWEI","SPARE-ISSUE",
U2338="SPARE-HS","SPARE-ISSUE",
U2338="Power Telco","ACTIVE", U2338="no impacts","no impacts"
),"")</f>
        <v>No root cause</v>
      </c>
      <c r="W2338" s="113"/>
      <c r="X2338" s="113"/>
      <c r="Y2338" s="113"/>
      <c r="Z2338" s="113"/>
      <c r="AA2338" s="113"/>
      <c r="AB2338" s="17" t="s">
        <v>5465</v>
      </c>
      <c r="AC2338" s="17" t="str">
        <f>_xlfn.XLOOKUP(B2338,'INCIDENT-04-27-2026'!E:E,'INCIDENT-04-27-2026'!F:F,"")</f>
        <v/>
      </c>
      <c r="AD2338" s="9"/>
      <c r="AE2338" s="7" t="s">
        <v>5465</v>
      </c>
      <c r="AF2338" s="6" t="str">
        <f>_xlfn.XLOOKUP(B2338,'[13]Input_27-04'!$B:$B,'[13]Input_27-04'!$M:$M,"")</f>
        <v/>
      </c>
      <c r="AG2338" s="7"/>
      <c r="AH2338" s="3"/>
      <c r="AI2338" s="18" t="str">
        <f>_xlfn.XLOOKUP(B2338,'[3]Cells Huawei 27042026 10h'!$B:$B,'[3]Cells Huawei 27042026 10h'!$T:$T,"")</f>
        <v/>
      </c>
      <c r="AJ2338" s="18" t="str">
        <f>_xlfn.XLOOKUP(B2338,'[3]Cells Huawei 27042026 15h'!$B:$B,'[3]Cells Huawei 27042026 15h'!$T:$T,"")</f>
        <v/>
      </c>
      <c r="AK2338" s="18" t="str">
        <f>_xlfn.XLOOKUP(B2338,'[4]cells down 27042026 11h28'!$B:$B,'[4]cells down 27042026 11h28'!$R:$R,"")</f>
        <v/>
      </c>
      <c r="AL2338" s="18" t="str">
        <f>_xlfn.XLOOKUP(B2338,'[4]cells down 27042026 18h01'!$B:$B,'[4]cells down 27042026 18h01'!$R:$R,"")</f>
        <v/>
      </c>
      <c r="AM2338" s="18" t="str">
        <f>_xlfn.XLOOKUP(B2338,'[5]cell downs 27042026 11h'!$B:$B,'[5]cell downs 27042026 11h'!$R:$R,"")</f>
        <v/>
      </c>
      <c r="AN2338" s="18" t="str">
        <f>_xlfn.XLOOKUP(B2338,'[5]cell downs 27042026 17h40'!$B:$B,'[5]cell downs 27042026 17h40'!$R:$R,"")</f>
        <v/>
      </c>
      <c r="AO2338" s="18" t="str">
        <f>_xlfn.XLOOKUP(B2338,'[6]ALL SITES DOWN'!$D:$D,'[6]ALL SITES DOWN'!$J:$J,"")</f>
        <v/>
      </c>
      <c r="AP2338" s="18" t="str">
        <f>_xlfn.XLOOKUP(B2338,'[7]ALL SITES DOWN'!$D:$D,'[7]ALL SITES DOWN'!$J:$J,"")</f>
        <v/>
      </c>
      <c r="AQ2338" s="9" t="str">
        <f>_xlfn.XLOOKUP(B2338,[8]sheet1!$AC:$AC,[8]sheet1!$AF:$AF,"")</f>
        <v/>
      </c>
      <c r="AR2338" s="14"/>
      <c r="AS2338" s="14" t="s">
        <v>5465</v>
      </c>
      <c r="AT2338" s="14" t="str">
        <f>_xlfn.XLOOKUP(B2338,'[9]cell downs 18042026 17h'!$B:$B,'[9]cell downs 18042026 17h'!$B:$B,"")</f>
        <v/>
      </c>
      <c r="AU2338" s="14" t="str">
        <f>_xlfn.XLOOKUP(B2338,'[10]Cells Huawei 19042026 15h'!$B:$B,'[10]Cells Huawei 19042026 15h'!$B:$B,"")</f>
        <v/>
      </c>
      <c r="AV2338" s="9" t="str">
        <f>_xlfn.XLOOKUP(B2338,'[11]cells down 19042026 9H40'!$B:$B,'[11]cells down 19042026 9H40'!$B:$B,"")</f>
        <v/>
      </c>
    </row>
    <row r="2339" spans="1:48" hidden="1" x14ac:dyDescent="0.3">
      <c r="A2339" s="1" t="s">
        <v>4865</v>
      </c>
      <c r="B2339" s="8" t="s">
        <v>4866</v>
      </c>
      <c r="C2339" s="3" t="str">
        <f>_xlfn.XLOOKUP(B2339,'[1]daily break down'!$D:$D,'[1]daily break down'!$E:$E,"")</f>
        <v>OUEST</v>
      </c>
      <c r="D2339" s="1"/>
      <c r="E2339" s="1"/>
      <c r="F2339" s="3" t="s">
        <v>102</v>
      </c>
      <c r="G2339" s="1" t="s">
        <v>4059</v>
      </c>
      <c r="H2339" s="27" t="str">
        <f>_xlfn.XLOOKUP(B2339,[2]CALCULATION!$B:$B,[2]CALCULATION!$H:$H,"")</f>
        <v>HUAWEI</v>
      </c>
      <c r="I2339" s="26">
        <v>0</v>
      </c>
      <c r="J2339" s="26">
        <v>0.73840791249682536</v>
      </c>
      <c r="K2339" s="26">
        <v>0</v>
      </c>
      <c r="L2339" s="26">
        <v>0</v>
      </c>
      <c r="M2339" s="26">
        <v>0</v>
      </c>
      <c r="N2339" s="26">
        <v>0</v>
      </c>
      <c r="O2339" s="26">
        <v>0</v>
      </c>
      <c r="P2339" s="114" t="s">
        <v>6364</v>
      </c>
      <c r="Q2339" s="42" t="s">
        <v>5538</v>
      </c>
      <c r="R2339" s="42"/>
      <c r="S2339" s="41" t="str" cm="1">
        <f t="array" ref="S2339">IFERROR(_xlfn.IFS(
U2339="MPR ISSUE","PDH",
U2339="BSS Hardware Issue","BSS",
U2339="Sites strategiques, MLL, Pylone, etc.","ENVTECH",
U2339="AKTIVCO DEFAUT GE &amp; POWER Cabinet","AKTIVCO",
U2339="AKTIVCO Coupure ENEO &amp; Baisse de tension","AKTIVCO GRID ONLY",
U2339="Coupure ENEO &amp; Baisse de tension","IHS GRID ONLY",
U2339="Defaut GE &amp; POWER Cabinet","IHS",
U2339="Sharing","Partners",
U2339="Sites strategiques &amp; DataCenter","SST &amp; DC",
U2339="Exclu","Exclu",
U2339="SAT","SAT",
U2339="SPARE-ISSUE","SPARE-ISSUE",
U2339="Fiber CAmtel","TRANS_FO_CAMTEL",
U2339="Fiber AOF","Fiber AOF",
U2339="Projet OCM (HUAWEI)","TRAVAUX-HUAWEI",
U2339="Projet OCM (NOKIA)","TRAVAUX-NOKIA",
U2339="ACCESS-ISSUE","ACCESS-ISSUE",
U2339="Projet OCM (ZTE, NOKIA, autres projets)","TRAVAUX OCM",
U2339="No root CAuse","No root cause",
U2339="ODU HS","PDH",
U2339="IP &amp; VLAN","PDH",
U2339="Warehouse HUAWEI","SPARE-ISSUE",
U2339="SPARE-HS","SPARE-ISSUE",
U2339="Power Telco","BSS",U2339="no impacts","no impacts"
),"")</f>
        <v>No root cause</v>
      </c>
      <c r="T2339" s="41" t="str" cm="1">
        <f t="array" ref="T2339">IFERROR(_xlfn.IFS(
U2339="MPR ISSUE","TX ISSUE",
U2339="BSS Hardware Issue","RAN ISSUE",
U2339="Sites strategiques, MLL, Pylone, etc.","ENVTECH",
U2339="AKTIVCO DEFAUT GE &amp; POWER Cabinet","POWER ISSUE",
U2339="AKTIVCO Coupure ENEO &amp; Baisse de tension","POWER ISSUE",
U2339="Coupure ENEO &amp; Baisse de tension","POWER ISSUE",
U2339="Defaut GE &amp; POWER Cabinet","POWER ISSUE",
U2339="Sharing","POWER ISSUE",
U2339="Sites strategiques &amp; DataCenter","POWER ISSUE",
U2339="Exclu","Exclu",
U2339="SAT","TX ISSUE",
U2339="SPARE-ISSUE","SPARE-ISSUE",
U2339="Fiber CAmtel","TX ISSUE",
U2339="Fiber AOF","TX ISSUE",
U2339="Projet OCM (HUAWEI)","TRAVAUX-HUAWEI",
U2339="Projet OCM (NOKIA)","TRAVAUX -NOKIA",
U2339="ACCESS-ISSUE","ACCESS-ISSUE",
U2339="Projet OCM (ZTE, NOKIA, autres projets)","TRAVAUX OCM",
U2339="No root CAuse","No root cause",
U2339="ODU HS","TX ISSUE",
U2339="IP &amp; VLAN","TX ISSUE",
U2339="Warehouse HUAWEI","SPARE-ISSUE",
U2339="SPARE-HS","SPARE-ISSUE",
U2339="Power Telco","RAN ISSUE",U2339="no impacts","no impacts"
),"")</f>
        <v>No root cause</v>
      </c>
      <c r="U2339" s="68" t="s">
        <v>5691</v>
      </c>
      <c r="V2339" s="41" t="str" cm="1">
        <f t="array" ref="V2339">IFERROR(_xlfn.IFS(
U2339="MPR ISSUE","ACTIVE",
U2339="BSS Hardware Issue","ACTIVE",
U2339="Sites strategiques, MLL, Pylone, etc.","PASSIVE",
U2339="AKTIVCO DEFAUT GE &amp; POWER Cabinet","PASSIVE",
U2339="AKTIVCO Coupure ENEO &amp; Baisse de tension","PASSIVE",
U2339="Coupure ENEO &amp; Baisse de tension","PASSIVE",
U2339="Defaut GE &amp; POWER Cabinet","PASSIVE",
U2339="Sharing","PASSIVE",
U2339="Sites strategiques &amp; DataCenter","PASSIVE",
U2339="Exclu","Exclu",
U2339="SAT","ACTIVE",
U2339="SPARE-ISSUE","SPARE-ISSUE",
U2339="Fiber CAmtel","ACTIVE",
U2339="Fiber AOF","ACTIVE",
U2339="Projet OCM (HUAWEI)","PLANNED WORKS",
U2339="Projet OCM (NOKIA)","PLANNED WORKS",
U2339="ACCESS-ISSUE","ACCESS-ISSUE",
U2339="Projet OCM (ZTE, NOKIA, autres projets)","PLANNED WORKS",
U2339="No root CAuse","No root cause",
U2339="ODU HS","ACTIVE",
U2339="IP &amp; VLAN","ACTIVE",
U2339="Warehouse HUAWEI","SPARE-ISSUE",
U2339="SPARE-HS","SPARE-ISSUE",
U2339="Power Telco","ACTIVE", U2339="no impacts","no impacts"
),"")</f>
        <v>No root cause</v>
      </c>
      <c r="W2339" s="113"/>
      <c r="X2339" s="113"/>
      <c r="Y2339" s="113"/>
      <c r="Z2339" s="113"/>
      <c r="AA2339" s="113"/>
      <c r="AB2339" s="17" t="s">
        <v>5465</v>
      </c>
      <c r="AC2339" s="17" t="str">
        <f>_xlfn.XLOOKUP(B2339,'INCIDENT-04-27-2026'!E:E,'INCIDENT-04-27-2026'!F:F,"")</f>
        <v/>
      </c>
      <c r="AD2339" s="9"/>
      <c r="AE2339" s="7" t="s">
        <v>5465</v>
      </c>
      <c r="AF2339" s="6" t="str">
        <f>_xlfn.XLOOKUP(B2339,'[13]Input_27-04'!$B:$B,'[13]Input_27-04'!$M:$M,"")</f>
        <v/>
      </c>
      <c r="AG2339" s="7"/>
      <c r="AH2339" s="3"/>
      <c r="AI2339" s="18" t="str">
        <f>_xlfn.XLOOKUP(B2339,'[3]Cells Huawei 27042026 10h'!$B:$B,'[3]Cells Huawei 27042026 10h'!$T:$T,"")</f>
        <v/>
      </c>
      <c r="AJ2339" s="18" t="str">
        <f>_xlfn.XLOOKUP(B2339,'[3]Cells Huawei 27042026 15h'!$B:$B,'[3]Cells Huawei 27042026 15h'!$T:$T,"")</f>
        <v/>
      </c>
      <c r="AK2339" s="18" t="str">
        <f>_xlfn.XLOOKUP(B2339,'[4]cells down 27042026 11h28'!$B:$B,'[4]cells down 27042026 11h28'!$R:$R,"")</f>
        <v/>
      </c>
      <c r="AL2339" s="18" t="str">
        <f>_xlfn.XLOOKUP(B2339,'[4]cells down 27042026 18h01'!$B:$B,'[4]cells down 27042026 18h01'!$R:$R,"")</f>
        <v/>
      </c>
      <c r="AM2339" s="18" t="str">
        <f>_xlfn.XLOOKUP(B2339,'[5]cell downs 27042026 11h'!$B:$B,'[5]cell downs 27042026 11h'!$R:$R,"")</f>
        <v/>
      </c>
      <c r="AN2339" s="18" t="str">
        <f>_xlfn.XLOOKUP(B2339,'[5]cell downs 27042026 17h40'!$B:$B,'[5]cell downs 27042026 17h40'!$R:$R,"")</f>
        <v/>
      </c>
      <c r="AO2339" s="18" t="str">
        <f>_xlfn.XLOOKUP(B2339,'[6]ALL SITES DOWN'!$D:$D,'[6]ALL SITES DOWN'!$J:$J,"")</f>
        <v/>
      </c>
      <c r="AP2339" s="18" t="str">
        <f>_xlfn.XLOOKUP(B2339,'[7]ALL SITES DOWN'!$D:$D,'[7]ALL SITES DOWN'!$J:$J,"")</f>
        <v/>
      </c>
      <c r="AQ2339" s="9" t="str">
        <f>_xlfn.XLOOKUP(B2339,[8]sheet1!$AC:$AC,[8]sheet1!$AF:$AF,"")</f>
        <v/>
      </c>
      <c r="AR2339" s="14"/>
      <c r="AS2339" s="14" t="s">
        <v>5465</v>
      </c>
      <c r="AT2339" s="14" t="str">
        <f>_xlfn.XLOOKUP(B2339,'[9]cell downs 18042026 17h'!$B:$B,'[9]cell downs 18042026 17h'!$B:$B,"")</f>
        <v/>
      </c>
      <c r="AU2339" s="14" t="str">
        <f>_xlfn.XLOOKUP(B2339,'[10]Cells Huawei 19042026 15h'!$B:$B,'[10]Cells Huawei 19042026 15h'!$B:$B,"")</f>
        <v/>
      </c>
      <c r="AV2339" s="9" t="str">
        <f>_xlfn.XLOOKUP(B2339,'[11]cells down 19042026 9H40'!$B:$B,'[11]cells down 19042026 9H40'!$B:$B,"")</f>
        <v/>
      </c>
    </row>
    <row r="2340" spans="1:48" hidden="1" x14ac:dyDescent="0.3">
      <c r="A2340" s="1" t="s">
        <v>4968</v>
      </c>
      <c r="B2340" s="8" t="s">
        <v>4969</v>
      </c>
      <c r="C2340" s="3" t="str">
        <f>_xlfn.XLOOKUP(B2340,'[1]daily break down'!$D:$D,'[1]daily break down'!$E:$E,"")</f>
        <v>CENTRE</v>
      </c>
      <c r="D2340" s="1" t="s">
        <v>11</v>
      </c>
      <c r="E2340" s="1" t="s">
        <v>12</v>
      </c>
      <c r="F2340" s="3" t="s">
        <v>37</v>
      </c>
      <c r="G2340" s="1" t="s">
        <v>4968</v>
      </c>
      <c r="H2340" s="29" t="str">
        <f>_xlfn.XLOOKUP(B2340,[2]CALCULATION!$B:$B,[2]CALCULATION!$H:$H,"")</f>
        <v>ZTE</v>
      </c>
      <c r="I2340" s="26">
        <v>0</v>
      </c>
      <c r="J2340" s="26">
        <v>0</v>
      </c>
      <c r="K2340" s="26">
        <v>0</v>
      </c>
      <c r="L2340" s="26">
        <v>0</v>
      </c>
      <c r="M2340" s="26">
        <v>0</v>
      </c>
      <c r="N2340" s="26">
        <v>0</v>
      </c>
      <c r="O2340" s="26">
        <v>0</v>
      </c>
      <c r="P2340" s="114" t="s">
        <v>6364</v>
      </c>
      <c r="Q2340" s="42" t="s">
        <v>5538</v>
      </c>
      <c r="R2340" s="42"/>
      <c r="S2340" s="41" t="str" cm="1">
        <f t="array" ref="S2340">IFERROR(_xlfn.IFS(
U2340="MPR ISSUE","PDH",
U2340="BSS Hardware Issue","BSS",
U2340="Sites strategiques, MLL, Pylone, etc.","ENVTECH",
U2340="AKTIVCO DEFAUT GE &amp; POWER Cabinet","AKTIVCO",
U2340="AKTIVCO Coupure ENEO &amp; Baisse de tension","AKTIVCO GRID ONLY",
U2340="Coupure ENEO &amp; Baisse de tension","IHS GRID ONLY",
U2340="Defaut GE &amp; POWER Cabinet","IHS",
U2340="Sharing","Partners",
U2340="Sites strategiques &amp; DataCenter","SST &amp; DC",
U2340="Exclu","Exclu",
U2340="SAT","SAT",
U2340="SPARE-ISSUE","SPARE-ISSUE",
U2340="Fiber CAmtel","TRANS_FO_CAMTEL",
U2340="Fiber AOF","Fiber AOF",
U2340="Projet OCM (HUAWEI)","TRAVAUX-HUAWEI",
U2340="Projet OCM (NOKIA)","TRAVAUX-NOKIA",
U2340="ACCESS-ISSUE","ACCESS-ISSUE",
U2340="Projet OCM (ZTE, NOKIA, autres projets)","TRAVAUX OCM",
U2340="No root CAuse","No root cause",
U2340="ODU HS","PDH",
U2340="IP &amp; VLAN","PDH",
U2340="Warehouse HUAWEI","SPARE-ISSUE",
U2340="SPARE-HS","SPARE-ISSUE",
U2340="Power Telco","BSS",U2340="no impacts","no impacts"
),"")</f>
        <v>No root cause</v>
      </c>
      <c r="T2340" s="41" t="str" cm="1">
        <f t="array" ref="T2340">IFERROR(_xlfn.IFS(
U2340="MPR ISSUE","TX ISSUE",
U2340="BSS Hardware Issue","RAN ISSUE",
U2340="Sites strategiques, MLL, Pylone, etc.","ENVTECH",
U2340="AKTIVCO DEFAUT GE &amp; POWER Cabinet","POWER ISSUE",
U2340="AKTIVCO Coupure ENEO &amp; Baisse de tension","POWER ISSUE",
U2340="Coupure ENEO &amp; Baisse de tension","POWER ISSUE",
U2340="Defaut GE &amp; POWER Cabinet","POWER ISSUE",
U2340="Sharing","POWER ISSUE",
U2340="Sites strategiques &amp; DataCenter","POWER ISSUE",
U2340="Exclu","Exclu",
U2340="SAT","TX ISSUE",
U2340="SPARE-ISSUE","SPARE-ISSUE",
U2340="Fiber CAmtel","TX ISSUE",
U2340="Fiber AOF","TX ISSUE",
U2340="Projet OCM (HUAWEI)","TRAVAUX-HUAWEI",
U2340="Projet OCM (NOKIA)","TRAVAUX -NOKIA",
U2340="ACCESS-ISSUE","ACCESS-ISSUE",
U2340="Projet OCM (ZTE, NOKIA, autres projets)","TRAVAUX OCM",
U2340="No root CAuse","No root cause",
U2340="ODU HS","TX ISSUE",
U2340="IP &amp; VLAN","TX ISSUE",
U2340="Warehouse HUAWEI","SPARE-ISSUE",
U2340="SPARE-HS","SPARE-ISSUE",
U2340="Power Telco","RAN ISSUE",U2340="no impacts","no impacts"
),"")</f>
        <v>No root cause</v>
      </c>
      <c r="U2340" s="68" t="s">
        <v>5691</v>
      </c>
      <c r="V2340" s="41" t="str" cm="1">
        <f t="array" ref="V2340">IFERROR(_xlfn.IFS(
U2340="MPR ISSUE","ACTIVE",
U2340="BSS Hardware Issue","ACTIVE",
U2340="Sites strategiques, MLL, Pylone, etc.","PASSIVE",
U2340="AKTIVCO DEFAUT GE &amp; POWER Cabinet","PASSIVE",
U2340="AKTIVCO Coupure ENEO &amp; Baisse de tension","PASSIVE",
U2340="Coupure ENEO &amp; Baisse de tension","PASSIVE",
U2340="Defaut GE &amp; POWER Cabinet","PASSIVE",
U2340="Sharing","PASSIVE",
U2340="Sites strategiques &amp; DataCenter","PASSIVE",
U2340="Exclu","Exclu",
U2340="SAT","ACTIVE",
U2340="SPARE-ISSUE","SPARE-ISSUE",
U2340="Fiber CAmtel","ACTIVE",
U2340="Fiber AOF","ACTIVE",
U2340="Projet OCM (HUAWEI)","PLANNED WORKS",
U2340="Projet OCM (NOKIA)","PLANNED WORKS",
U2340="ACCESS-ISSUE","ACCESS-ISSUE",
U2340="Projet OCM (ZTE, NOKIA, autres projets)","PLANNED WORKS",
U2340="No root CAuse","No root cause",
U2340="ODU HS","ACTIVE",
U2340="IP &amp; VLAN","ACTIVE",
U2340="Warehouse HUAWEI","SPARE-ISSUE",
U2340="SPARE-HS","SPARE-ISSUE",
U2340="Power Telco","ACTIVE", U2340="no impacts","no impacts"
),"")</f>
        <v>No root cause</v>
      </c>
      <c r="W2340" s="113"/>
      <c r="X2340" s="113"/>
      <c r="Y2340" s="113"/>
      <c r="Z2340" s="113"/>
      <c r="AA2340" s="113"/>
      <c r="AB2340" s="17" t="s">
        <v>5465</v>
      </c>
      <c r="AC2340" s="17" t="str">
        <f>_xlfn.XLOOKUP(B2340,'INCIDENT-04-27-2026'!E:E,'INCIDENT-04-27-2026'!F:F,"")</f>
        <v/>
      </c>
      <c r="AD2340" s="9"/>
      <c r="AE2340" s="7" t="s">
        <v>5465</v>
      </c>
      <c r="AF2340" s="6" t="str">
        <f>_xlfn.XLOOKUP(B2340,'[13]Input_27-04'!$B:$B,'[13]Input_27-04'!$M:$M,"")</f>
        <v/>
      </c>
      <c r="AG2340" s="7"/>
      <c r="AH2340" s="3"/>
      <c r="AI2340" s="18" t="str">
        <f>_xlfn.XLOOKUP(B2340,'[3]Cells Huawei 27042026 10h'!$B:$B,'[3]Cells Huawei 27042026 10h'!$T:$T,"")</f>
        <v/>
      </c>
      <c r="AJ2340" s="18" t="str">
        <f>_xlfn.XLOOKUP(B2340,'[3]Cells Huawei 27042026 15h'!$B:$B,'[3]Cells Huawei 27042026 15h'!$T:$T,"")</f>
        <v/>
      </c>
      <c r="AK2340" s="18" t="str">
        <f>_xlfn.XLOOKUP(B2340,'[4]cells down 27042026 11h28'!$B:$B,'[4]cells down 27042026 11h28'!$R:$R,"")</f>
        <v/>
      </c>
      <c r="AL2340" s="18" t="str">
        <f>_xlfn.XLOOKUP(B2340,'[4]cells down 27042026 18h01'!$B:$B,'[4]cells down 27042026 18h01'!$R:$R,"")</f>
        <v/>
      </c>
      <c r="AM2340" s="18" t="str">
        <f>_xlfn.XLOOKUP(B2340,'[5]cell downs 27042026 11h'!$B:$B,'[5]cell downs 27042026 11h'!$R:$R,"")</f>
        <v/>
      </c>
      <c r="AN2340" s="18" t="str">
        <f>_xlfn.XLOOKUP(B2340,'[5]cell downs 27042026 17h40'!$B:$B,'[5]cell downs 27042026 17h40'!$R:$R,"")</f>
        <v/>
      </c>
      <c r="AO2340" s="18" t="str">
        <f>_xlfn.XLOOKUP(B2340,'[6]ALL SITES DOWN'!$D:$D,'[6]ALL SITES DOWN'!$J:$J,"")</f>
        <v/>
      </c>
      <c r="AP2340" s="18" t="str">
        <f>_xlfn.XLOOKUP(B2340,'[7]ALL SITES DOWN'!$D:$D,'[7]ALL SITES DOWN'!$J:$J,"")</f>
        <v/>
      </c>
      <c r="AQ2340" s="9" t="str">
        <f>_xlfn.XLOOKUP(B2340,[8]sheet1!$AC:$AC,[8]sheet1!$AF:$AF,"")</f>
        <v/>
      </c>
      <c r="AR2340" s="14"/>
      <c r="AS2340" s="14" t="s">
        <v>5465</v>
      </c>
      <c r="AT2340" s="14" t="str">
        <f>_xlfn.XLOOKUP(B2340,'[9]cell downs 18042026 17h'!$B:$B,'[9]cell downs 18042026 17h'!$B:$B,"")</f>
        <v/>
      </c>
      <c r="AU2340" s="14" t="str">
        <f>_xlfn.XLOOKUP(B2340,'[10]Cells Huawei 19042026 15h'!$B:$B,'[10]Cells Huawei 19042026 15h'!$B:$B,"")</f>
        <v/>
      </c>
      <c r="AV2340" s="9" t="str">
        <f>_xlfn.XLOOKUP(B2340,'[11]cells down 19042026 9H40'!$B:$B,'[11]cells down 19042026 9H40'!$B:$B,"")</f>
        <v/>
      </c>
    </row>
    <row r="2341" spans="1:48" hidden="1" x14ac:dyDescent="0.3">
      <c r="A2341" s="1" t="s">
        <v>4873</v>
      </c>
      <c r="B2341" s="8" t="s">
        <v>4874</v>
      </c>
      <c r="C2341" s="3" t="str">
        <f>_xlfn.XLOOKUP(B2341,'[1]daily break down'!$D:$D,'[1]daily break down'!$E:$E,"")</f>
        <v>CENTRE</v>
      </c>
      <c r="D2341" s="1" t="s">
        <v>11</v>
      </c>
      <c r="E2341" s="1" t="s">
        <v>12</v>
      </c>
      <c r="F2341" s="3" t="s">
        <v>37</v>
      </c>
      <c r="G2341" s="1" t="s">
        <v>4873</v>
      </c>
      <c r="H2341" s="29" t="str">
        <f>_xlfn.XLOOKUP(B2341,[2]CALCULATION!$B:$B,[2]CALCULATION!$H:$H,"")</f>
        <v>ZTE</v>
      </c>
      <c r="I2341" s="26">
        <v>0</v>
      </c>
      <c r="J2341" s="26">
        <v>0</v>
      </c>
      <c r="K2341" s="26">
        <v>0</v>
      </c>
      <c r="L2341" s="26">
        <v>0</v>
      </c>
      <c r="M2341" s="26">
        <v>0</v>
      </c>
      <c r="N2341" s="26">
        <v>0</v>
      </c>
      <c r="O2341" s="26">
        <v>0</v>
      </c>
      <c r="P2341" s="114" t="s">
        <v>6364</v>
      </c>
      <c r="Q2341" s="42" t="s">
        <v>5538</v>
      </c>
      <c r="R2341" s="42"/>
      <c r="S2341" s="41" t="str" cm="1">
        <f t="array" ref="S2341">IFERROR(_xlfn.IFS(
U2341="MPR ISSUE","PDH",
U2341="BSS Hardware Issue","BSS",
U2341="Sites strategiques, MLL, Pylone, etc.","ENVTECH",
U2341="AKTIVCO DEFAUT GE &amp; POWER Cabinet","AKTIVCO",
U2341="AKTIVCO Coupure ENEO &amp; Baisse de tension","AKTIVCO GRID ONLY",
U2341="Coupure ENEO &amp; Baisse de tension","IHS GRID ONLY",
U2341="Defaut GE &amp; POWER Cabinet","IHS",
U2341="Sharing","Partners",
U2341="Sites strategiques &amp; DataCenter","SST &amp; DC",
U2341="Exclu","Exclu",
U2341="SAT","SAT",
U2341="SPARE-ISSUE","SPARE-ISSUE",
U2341="Fiber CAmtel","TRANS_FO_CAMTEL",
U2341="Fiber AOF","Fiber AOF",
U2341="Projet OCM (HUAWEI)","TRAVAUX-HUAWEI",
U2341="Projet OCM (NOKIA)","TRAVAUX-NOKIA",
U2341="ACCESS-ISSUE","ACCESS-ISSUE",
U2341="Projet OCM (ZTE, NOKIA, autres projets)","TRAVAUX OCM",
U2341="No root CAuse","No root cause",
U2341="ODU HS","PDH",
U2341="IP &amp; VLAN","PDH",
U2341="Warehouse HUAWEI","SPARE-ISSUE",
U2341="SPARE-HS","SPARE-ISSUE",
U2341="Power Telco","BSS",U2341="no impacts","no impacts"
),"")</f>
        <v>No root cause</v>
      </c>
      <c r="T2341" s="41" t="str" cm="1">
        <f t="array" ref="T2341">IFERROR(_xlfn.IFS(
U2341="MPR ISSUE","TX ISSUE",
U2341="BSS Hardware Issue","RAN ISSUE",
U2341="Sites strategiques, MLL, Pylone, etc.","ENVTECH",
U2341="AKTIVCO DEFAUT GE &amp; POWER Cabinet","POWER ISSUE",
U2341="AKTIVCO Coupure ENEO &amp; Baisse de tension","POWER ISSUE",
U2341="Coupure ENEO &amp; Baisse de tension","POWER ISSUE",
U2341="Defaut GE &amp; POWER Cabinet","POWER ISSUE",
U2341="Sharing","POWER ISSUE",
U2341="Sites strategiques &amp; DataCenter","POWER ISSUE",
U2341="Exclu","Exclu",
U2341="SAT","TX ISSUE",
U2341="SPARE-ISSUE","SPARE-ISSUE",
U2341="Fiber CAmtel","TX ISSUE",
U2341="Fiber AOF","TX ISSUE",
U2341="Projet OCM (HUAWEI)","TRAVAUX-HUAWEI",
U2341="Projet OCM (NOKIA)","TRAVAUX -NOKIA",
U2341="ACCESS-ISSUE","ACCESS-ISSUE",
U2341="Projet OCM (ZTE, NOKIA, autres projets)","TRAVAUX OCM",
U2341="No root CAuse","No root cause",
U2341="ODU HS","TX ISSUE",
U2341="IP &amp; VLAN","TX ISSUE",
U2341="Warehouse HUAWEI","SPARE-ISSUE",
U2341="SPARE-HS","SPARE-ISSUE",
U2341="Power Telco","RAN ISSUE",U2341="no impacts","no impacts"
),"")</f>
        <v>No root cause</v>
      </c>
      <c r="U2341" s="68" t="s">
        <v>5691</v>
      </c>
      <c r="V2341" s="41" t="str" cm="1">
        <f t="array" ref="V2341">IFERROR(_xlfn.IFS(
U2341="MPR ISSUE","ACTIVE",
U2341="BSS Hardware Issue","ACTIVE",
U2341="Sites strategiques, MLL, Pylone, etc.","PASSIVE",
U2341="AKTIVCO DEFAUT GE &amp; POWER Cabinet","PASSIVE",
U2341="AKTIVCO Coupure ENEO &amp; Baisse de tension","PASSIVE",
U2341="Coupure ENEO &amp; Baisse de tension","PASSIVE",
U2341="Defaut GE &amp; POWER Cabinet","PASSIVE",
U2341="Sharing","PASSIVE",
U2341="Sites strategiques &amp; DataCenter","PASSIVE",
U2341="Exclu","Exclu",
U2341="SAT","ACTIVE",
U2341="SPARE-ISSUE","SPARE-ISSUE",
U2341="Fiber CAmtel","ACTIVE",
U2341="Fiber AOF","ACTIVE",
U2341="Projet OCM (HUAWEI)","PLANNED WORKS",
U2341="Projet OCM (NOKIA)","PLANNED WORKS",
U2341="ACCESS-ISSUE","ACCESS-ISSUE",
U2341="Projet OCM (ZTE, NOKIA, autres projets)","PLANNED WORKS",
U2341="No root CAuse","No root cause",
U2341="ODU HS","ACTIVE",
U2341="IP &amp; VLAN","ACTIVE",
U2341="Warehouse HUAWEI","SPARE-ISSUE",
U2341="SPARE-HS","SPARE-ISSUE",
U2341="Power Telco","ACTIVE", U2341="no impacts","no impacts"
),"")</f>
        <v>No root cause</v>
      </c>
      <c r="W2341" s="113"/>
      <c r="X2341" s="113"/>
      <c r="Y2341" s="113"/>
      <c r="Z2341" s="113"/>
      <c r="AA2341" s="113"/>
      <c r="AB2341" s="17" t="s">
        <v>5465</v>
      </c>
      <c r="AC2341" s="17" t="str">
        <f>_xlfn.XLOOKUP(B2341,'INCIDENT-04-27-2026'!E:E,'INCIDENT-04-27-2026'!F:F,"")</f>
        <v/>
      </c>
      <c r="AD2341" s="9"/>
      <c r="AE2341" s="7" t="s">
        <v>5465</v>
      </c>
      <c r="AF2341" s="6" t="str">
        <f>_xlfn.XLOOKUP(B2341,'[13]Input_27-04'!$B:$B,'[13]Input_27-04'!$M:$M,"")</f>
        <v/>
      </c>
      <c r="AG2341" s="7"/>
      <c r="AH2341" s="3"/>
      <c r="AI2341" s="18" t="str">
        <f>_xlfn.XLOOKUP(B2341,'[3]Cells Huawei 27042026 10h'!$B:$B,'[3]Cells Huawei 27042026 10h'!$T:$T,"")</f>
        <v/>
      </c>
      <c r="AJ2341" s="18" t="str">
        <f>_xlfn.XLOOKUP(B2341,'[3]Cells Huawei 27042026 15h'!$B:$B,'[3]Cells Huawei 27042026 15h'!$T:$T,"")</f>
        <v/>
      </c>
      <c r="AK2341" s="18" t="str">
        <f>_xlfn.XLOOKUP(B2341,'[4]cells down 27042026 11h28'!$B:$B,'[4]cells down 27042026 11h28'!$R:$R,"")</f>
        <v/>
      </c>
      <c r="AL2341" s="18" t="str">
        <f>_xlfn.XLOOKUP(B2341,'[4]cells down 27042026 18h01'!$B:$B,'[4]cells down 27042026 18h01'!$R:$R,"")</f>
        <v/>
      </c>
      <c r="AM2341" s="18" t="str">
        <f>_xlfn.XLOOKUP(B2341,'[5]cell downs 27042026 11h'!$B:$B,'[5]cell downs 27042026 11h'!$R:$R,"")</f>
        <v/>
      </c>
      <c r="AN2341" s="18" t="str">
        <f>_xlfn.XLOOKUP(B2341,'[5]cell downs 27042026 17h40'!$B:$B,'[5]cell downs 27042026 17h40'!$R:$R,"")</f>
        <v/>
      </c>
      <c r="AO2341" s="18" t="str">
        <f>_xlfn.XLOOKUP(B2341,'[6]ALL SITES DOWN'!$D:$D,'[6]ALL SITES DOWN'!$J:$J,"")</f>
        <v/>
      </c>
      <c r="AP2341" s="18" t="str">
        <f>_xlfn.XLOOKUP(B2341,'[7]ALL SITES DOWN'!$D:$D,'[7]ALL SITES DOWN'!$J:$J,"")</f>
        <v/>
      </c>
      <c r="AQ2341" s="9" t="str">
        <f>_xlfn.XLOOKUP(B2341,[8]sheet1!$AC:$AC,[8]sheet1!$AF:$AF,"")</f>
        <v/>
      </c>
      <c r="AR2341" s="14"/>
      <c r="AS2341" s="14" t="s">
        <v>5465</v>
      </c>
      <c r="AT2341" s="14" t="str">
        <f>_xlfn.XLOOKUP(B2341,'[9]cell downs 18042026 17h'!$B:$B,'[9]cell downs 18042026 17h'!$B:$B,"")</f>
        <v/>
      </c>
      <c r="AU2341" s="14" t="str">
        <f>_xlfn.XLOOKUP(B2341,'[10]Cells Huawei 19042026 15h'!$B:$B,'[10]Cells Huawei 19042026 15h'!$B:$B,"")</f>
        <v/>
      </c>
      <c r="AV2341" s="9" t="str">
        <f>_xlfn.XLOOKUP(B2341,'[11]cells down 19042026 9H40'!$B:$B,'[11]cells down 19042026 9H40'!$B:$B,"")</f>
        <v/>
      </c>
    </row>
    <row r="2342" spans="1:48" hidden="1" x14ac:dyDescent="0.3">
      <c r="A2342" s="2" t="s">
        <v>4883</v>
      </c>
      <c r="B2342" s="8" t="s">
        <v>4884</v>
      </c>
      <c r="C2342" s="3" t="str">
        <f>_xlfn.XLOOKUP(B2342,'[1]daily break down'!$D:$D,'[1]daily break down'!$E:$E,"")</f>
        <v>OUEST</v>
      </c>
      <c r="D2342" s="1" t="s">
        <v>11</v>
      </c>
      <c r="E2342" s="1" t="s">
        <v>12</v>
      </c>
      <c r="F2342" s="3" t="s">
        <v>102</v>
      </c>
      <c r="G2342" s="1" t="s">
        <v>4883</v>
      </c>
      <c r="H2342" s="27" t="str">
        <f>_xlfn.XLOOKUP(B2342,[2]CALCULATION!$B:$B,[2]CALCULATION!$H:$H,"")</f>
        <v>HUAWEI</v>
      </c>
      <c r="I2342" s="26">
        <v>0.23256942125884261</v>
      </c>
      <c r="J2342" s="26">
        <v>0</v>
      </c>
      <c r="K2342" s="26">
        <v>1.3824325905379911</v>
      </c>
      <c r="L2342" s="26">
        <v>0</v>
      </c>
      <c r="M2342" s="26">
        <v>0</v>
      </c>
      <c r="N2342" s="26">
        <v>0</v>
      </c>
      <c r="O2342" s="26">
        <v>0</v>
      </c>
      <c r="P2342" s="114" t="s">
        <v>6364</v>
      </c>
      <c r="Q2342" s="42" t="s">
        <v>5538</v>
      </c>
      <c r="R2342" s="42"/>
      <c r="S2342" s="41" t="str" cm="1">
        <f t="array" ref="S2342">IFERROR(_xlfn.IFS(
U2342="MPR ISSUE","PDH",
U2342="BSS Hardware Issue","BSS",
U2342="Sites strategiques, MLL, Pylone, etc.","ENVTECH",
U2342="AKTIVCO DEFAUT GE &amp; POWER Cabinet","AKTIVCO",
U2342="AKTIVCO Coupure ENEO &amp; Baisse de tension","AKTIVCO GRID ONLY",
U2342="Coupure ENEO &amp; Baisse de tension","IHS GRID ONLY",
U2342="Defaut GE &amp; POWER Cabinet","IHS",
U2342="Sharing","Partners",
U2342="Sites strategiques &amp; DataCenter","SST &amp; DC",
U2342="Exclu","Exclu",
U2342="SAT","SAT",
U2342="SPARE-ISSUE","SPARE-ISSUE",
U2342="Fiber CAmtel","TRANS_FO_CAMTEL",
U2342="Fiber AOF","Fiber AOF",
U2342="Projet OCM (HUAWEI)","TRAVAUX-HUAWEI",
U2342="Projet OCM (NOKIA)","TRAVAUX-NOKIA",
U2342="ACCESS-ISSUE","ACCESS-ISSUE",
U2342="Projet OCM (ZTE, NOKIA, autres projets)","TRAVAUX OCM",
U2342="No root CAuse","No root cause",
U2342="ODU HS","PDH",
U2342="IP &amp; VLAN","PDH",
U2342="Warehouse HUAWEI","SPARE-ISSUE",
U2342="SPARE-HS","SPARE-ISSUE",
U2342="Power Telco","BSS",U2342="no impacts","no impacts"
),"")</f>
        <v>No root cause</v>
      </c>
      <c r="T2342" s="41" t="str" cm="1">
        <f t="array" ref="T2342">IFERROR(_xlfn.IFS(
U2342="MPR ISSUE","TX ISSUE",
U2342="BSS Hardware Issue","RAN ISSUE",
U2342="Sites strategiques, MLL, Pylone, etc.","ENVTECH",
U2342="AKTIVCO DEFAUT GE &amp; POWER Cabinet","POWER ISSUE",
U2342="AKTIVCO Coupure ENEO &amp; Baisse de tension","POWER ISSUE",
U2342="Coupure ENEO &amp; Baisse de tension","POWER ISSUE",
U2342="Defaut GE &amp; POWER Cabinet","POWER ISSUE",
U2342="Sharing","POWER ISSUE",
U2342="Sites strategiques &amp; DataCenter","POWER ISSUE",
U2342="Exclu","Exclu",
U2342="SAT","TX ISSUE",
U2342="SPARE-ISSUE","SPARE-ISSUE",
U2342="Fiber CAmtel","TX ISSUE",
U2342="Fiber AOF","TX ISSUE",
U2342="Projet OCM (HUAWEI)","TRAVAUX-HUAWEI",
U2342="Projet OCM (NOKIA)","TRAVAUX -NOKIA",
U2342="ACCESS-ISSUE","ACCESS-ISSUE",
U2342="Projet OCM (ZTE, NOKIA, autres projets)","TRAVAUX OCM",
U2342="No root CAuse","No root cause",
U2342="ODU HS","TX ISSUE",
U2342="IP &amp; VLAN","TX ISSUE",
U2342="Warehouse HUAWEI","SPARE-ISSUE",
U2342="SPARE-HS","SPARE-ISSUE",
U2342="Power Telco","RAN ISSUE",U2342="no impacts","no impacts"
),"")</f>
        <v>No root cause</v>
      </c>
      <c r="U2342" s="68" t="s">
        <v>5691</v>
      </c>
      <c r="V2342" s="41" t="str" cm="1">
        <f t="array" ref="V2342">IFERROR(_xlfn.IFS(
U2342="MPR ISSUE","ACTIVE",
U2342="BSS Hardware Issue","ACTIVE",
U2342="Sites strategiques, MLL, Pylone, etc.","PASSIVE",
U2342="AKTIVCO DEFAUT GE &amp; POWER Cabinet","PASSIVE",
U2342="AKTIVCO Coupure ENEO &amp; Baisse de tension","PASSIVE",
U2342="Coupure ENEO &amp; Baisse de tension","PASSIVE",
U2342="Defaut GE &amp; POWER Cabinet","PASSIVE",
U2342="Sharing","PASSIVE",
U2342="Sites strategiques &amp; DataCenter","PASSIVE",
U2342="Exclu","Exclu",
U2342="SAT","ACTIVE",
U2342="SPARE-ISSUE","SPARE-ISSUE",
U2342="Fiber CAmtel","ACTIVE",
U2342="Fiber AOF","ACTIVE",
U2342="Projet OCM (HUAWEI)","PLANNED WORKS",
U2342="Projet OCM (NOKIA)","PLANNED WORKS",
U2342="ACCESS-ISSUE","ACCESS-ISSUE",
U2342="Projet OCM (ZTE, NOKIA, autres projets)","PLANNED WORKS",
U2342="No root CAuse","No root cause",
U2342="ODU HS","ACTIVE",
U2342="IP &amp; VLAN","ACTIVE",
U2342="Warehouse HUAWEI","SPARE-ISSUE",
U2342="SPARE-HS","SPARE-ISSUE",
U2342="Power Telco","ACTIVE", U2342="no impacts","no impacts"
),"")</f>
        <v>No root cause</v>
      </c>
      <c r="W2342" s="113"/>
      <c r="X2342" s="113"/>
      <c r="Y2342" s="113"/>
      <c r="Z2342" s="113"/>
      <c r="AA2342" s="113"/>
      <c r="AB2342" s="17" t="s">
        <v>5465</v>
      </c>
      <c r="AC2342" s="17" t="str">
        <f>_xlfn.XLOOKUP(B2342,'INCIDENT-04-27-2026'!E:E,'INCIDENT-04-27-2026'!F:F,"")</f>
        <v/>
      </c>
      <c r="AD2342" s="9"/>
      <c r="AE2342" s="7" t="s">
        <v>5465</v>
      </c>
      <c r="AF2342" s="6" t="str">
        <f>_xlfn.XLOOKUP(B2342,'[13]Input_27-04'!$B:$B,'[13]Input_27-04'!$M:$M,"")</f>
        <v/>
      </c>
      <c r="AG2342" s="7"/>
      <c r="AH2342" s="3"/>
      <c r="AI2342" s="18" t="str">
        <f>_xlfn.XLOOKUP(B2342,'[3]Cells Huawei 27042026 10h'!$B:$B,'[3]Cells Huawei 27042026 10h'!$T:$T,"")</f>
        <v/>
      </c>
      <c r="AJ2342" s="18" t="str">
        <f>_xlfn.XLOOKUP(B2342,'[3]Cells Huawei 27042026 15h'!$B:$B,'[3]Cells Huawei 27042026 15h'!$T:$T,"")</f>
        <v/>
      </c>
      <c r="AK2342" s="18" t="str">
        <f>_xlfn.XLOOKUP(B2342,'[4]cells down 27042026 11h28'!$B:$B,'[4]cells down 27042026 11h28'!$R:$R,"")</f>
        <v/>
      </c>
      <c r="AL2342" s="18" t="str">
        <f>_xlfn.XLOOKUP(B2342,'[4]cells down 27042026 18h01'!$B:$B,'[4]cells down 27042026 18h01'!$R:$R,"")</f>
        <v/>
      </c>
      <c r="AM2342" s="18" t="str">
        <f>_xlfn.XLOOKUP(B2342,'[5]cell downs 27042026 11h'!$B:$B,'[5]cell downs 27042026 11h'!$R:$R,"")</f>
        <v/>
      </c>
      <c r="AN2342" s="18" t="str">
        <f>_xlfn.XLOOKUP(B2342,'[5]cell downs 27042026 17h40'!$B:$B,'[5]cell downs 27042026 17h40'!$R:$R,"")</f>
        <v/>
      </c>
      <c r="AO2342" s="18" t="str">
        <f>_xlfn.XLOOKUP(B2342,'[6]ALL SITES DOWN'!$D:$D,'[6]ALL SITES DOWN'!$J:$J,"")</f>
        <v/>
      </c>
      <c r="AP2342" s="18" t="str">
        <f>_xlfn.XLOOKUP(B2342,'[7]ALL SITES DOWN'!$D:$D,'[7]ALL SITES DOWN'!$J:$J,"")</f>
        <v/>
      </c>
      <c r="AQ2342" s="9" t="str">
        <f>_xlfn.XLOOKUP(B2342,[8]sheet1!$AC:$AC,[8]sheet1!$AF:$AF,"")</f>
        <v/>
      </c>
      <c r="AR2342" s="14"/>
      <c r="AS2342" s="14" t="s">
        <v>5465</v>
      </c>
      <c r="AT2342" s="14" t="str">
        <f>_xlfn.XLOOKUP(B2342,'[9]cell downs 18042026 17h'!$B:$B,'[9]cell downs 18042026 17h'!$B:$B,"")</f>
        <v/>
      </c>
      <c r="AU2342" s="14" t="str">
        <f>_xlfn.XLOOKUP(B2342,'[10]Cells Huawei 19042026 15h'!$B:$B,'[10]Cells Huawei 19042026 15h'!$B:$B,"")</f>
        <v/>
      </c>
      <c r="AV2342" s="9" t="str">
        <f>_xlfn.XLOOKUP(B2342,'[11]cells down 19042026 9H40'!$B:$B,'[11]cells down 19042026 9H40'!$B:$B,"")</f>
        <v/>
      </c>
    </row>
    <row r="2343" spans="1:48" hidden="1" x14ac:dyDescent="0.3">
      <c r="A2343" s="1" t="s">
        <v>4887</v>
      </c>
      <c r="B2343" s="8" t="s">
        <v>4888</v>
      </c>
      <c r="C2343" s="3" t="str">
        <f>_xlfn.XLOOKUP(B2343,'[1]daily break down'!$D:$D,'[1]daily break down'!$E:$E,"")</f>
        <v>CENTRE</v>
      </c>
      <c r="D2343" s="1" t="s">
        <v>11</v>
      </c>
      <c r="E2343" s="1" t="s">
        <v>12</v>
      </c>
      <c r="F2343" s="3" t="s">
        <v>37</v>
      </c>
      <c r="G2343" s="1" t="s">
        <v>4889</v>
      </c>
      <c r="H2343" s="29" t="str">
        <f>_xlfn.XLOOKUP(B2343,[2]CALCULATION!$B:$B,[2]CALCULATION!$H:$H,"")</f>
        <v>ZTE</v>
      </c>
      <c r="I2343" s="26">
        <v>0</v>
      </c>
      <c r="J2343" s="26">
        <v>0</v>
      </c>
      <c r="K2343" s="26">
        <v>0</v>
      </c>
      <c r="L2343" s="26">
        <v>0</v>
      </c>
      <c r="M2343" s="26">
        <v>0</v>
      </c>
      <c r="N2343" s="26">
        <v>0</v>
      </c>
      <c r="O2343" s="26">
        <v>0</v>
      </c>
      <c r="P2343" s="114" t="s">
        <v>6364</v>
      </c>
      <c r="Q2343" s="42" t="s">
        <v>5538</v>
      </c>
      <c r="R2343" s="42"/>
      <c r="S2343" s="41" t="str" cm="1">
        <f t="array" ref="S2343">IFERROR(_xlfn.IFS(
U2343="MPR ISSUE","PDH",
U2343="BSS Hardware Issue","BSS",
U2343="Sites strategiques, MLL, Pylone, etc.","ENVTECH",
U2343="AKTIVCO DEFAUT GE &amp; POWER Cabinet","AKTIVCO",
U2343="AKTIVCO Coupure ENEO &amp; Baisse de tension","AKTIVCO GRID ONLY",
U2343="Coupure ENEO &amp; Baisse de tension","IHS GRID ONLY",
U2343="Defaut GE &amp; POWER Cabinet","IHS",
U2343="Sharing","Partners",
U2343="Sites strategiques &amp; DataCenter","SST &amp; DC",
U2343="Exclu","Exclu",
U2343="SAT","SAT",
U2343="SPARE-ISSUE","SPARE-ISSUE",
U2343="Fiber CAmtel","TRANS_FO_CAMTEL",
U2343="Fiber AOF","Fiber AOF",
U2343="Projet OCM (HUAWEI)","TRAVAUX-HUAWEI",
U2343="Projet OCM (NOKIA)","TRAVAUX-NOKIA",
U2343="ACCESS-ISSUE","ACCESS-ISSUE",
U2343="Projet OCM (ZTE, NOKIA, autres projets)","TRAVAUX OCM",
U2343="No root CAuse","No root cause",
U2343="ODU HS","PDH",
U2343="IP &amp; VLAN","PDH",
U2343="Warehouse HUAWEI","SPARE-ISSUE",
U2343="SPARE-HS","SPARE-ISSUE",
U2343="Power Telco","BSS",U2343="no impacts","no impacts"
),"")</f>
        <v>No root cause</v>
      </c>
      <c r="T2343" s="41" t="str" cm="1">
        <f t="array" ref="T2343">IFERROR(_xlfn.IFS(
U2343="MPR ISSUE","TX ISSUE",
U2343="BSS Hardware Issue","RAN ISSUE",
U2343="Sites strategiques, MLL, Pylone, etc.","ENVTECH",
U2343="AKTIVCO DEFAUT GE &amp; POWER Cabinet","POWER ISSUE",
U2343="AKTIVCO Coupure ENEO &amp; Baisse de tension","POWER ISSUE",
U2343="Coupure ENEO &amp; Baisse de tension","POWER ISSUE",
U2343="Defaut GE &amp; POWER Cabinet","POWER ISSUE",
U2343="Sharing","POWER ISSUE",
U2343="Sites strategiques &amp; DataCenter","POWER ISSUE",
U2343="Exclu","Exclu",
U2343="SAT","TX ISSUE",
U2343="SPARE-ISSUE","SPARE-ISSUE",
U2343="Fiber CAmtel","TX ISSUE",
U2343="Fiber AOF","TX ISSUE",
U2343="Projet OCM (HUAWEI)","TRAVAUX-HUAWEI",
U2343="Projet OCM (NOKIA)","TRAVAUX -NOKIA",
U2343="ACCESS-ISSUE","ACCESS-ISSUE",
U2343="Projet OCM (ZTE, NOKIA, autres projets)","TRAVAUX OCM",
U2343="No root CAuse","No root cause",
U2343="ODU HS","TX ISSUE",
U2343="IP &amp; VLAN","TX ISSUE",
U2343="Warehouse HUAWEI","SPARE-ISSUE",
U2343="SPARE-HS","SPARE-ISSUE",
U2343="Power Telco","RAN ISSUE",U2343="no impacts","no impacts"
),"")</f>
        <v>No root cause</v>
      </c>
      <c r="U2343" s="68" t="s">
        <v>5691</v>
      </c>
      <c r="V2343" s="41" t="str" cm="1">
        <f t="array" ref="V2343">IFERROR(_xlfn.IFS(
U2343="MPR ISSUE","ACTIVE",
U2343="BSS Hardware Issue","ACTIVE",
U2343="Sites strategiques, MLL, Pylone, etc.","PASSIVE",
U2343="AKTIVCO DEFAUT GE &amp; POWER Cabinet","PASSIVE",
U2343="AKTIVCO Coupure ENEO &amp; Baisse de tension","PASSIVE",
U2343="Coupure ENEO &amp; Baisse de tension","PASSIVE",
U2343="Defaut GE &amp; POWER Cabinet","PASSIVE",
U2343="Sharing","PASSIVE",
U2343="Sites strategiques &amp; DataCenter","PASSIVE",
U2343="Exclu","Exclu",
U2343="SAT","ACTIVE",
U2343="SPARE-ISSUE","SPARE-ISSUE",
U2343="Fiber CAmtel","ACTIVE",
U2343="Fiber AOF","ACTIVE",
U2343="Projet OCM (HUAWEI)","PLANNED WORKS",
U2343="Projet OCM (NOKIA)","PLANNED WORKS",
U2343="ACCESS-ISSUE","ACCESS-ISSUE",
U2343="Projet OCM (ZTE, NOKIA, autres projets)","PLANNED WORKS",
U2343="No root CAuse","No root cause",
U2343="ODU HS","ACTIVE",
U2343="IP &amp; VLAN","ACTIVE",
U2343="Warehouse HUAWEI","SPARE-ISSUE",
U2343="SPARE-HS","SPARE-ISSUE",
U2343="Power Telco","ACTIVE", U2343="no impacts","no impacts"
),"")</f>
        <v>No root cause</v>
      </c>
      <c r="W2343" s="113"/>
      <c r="X2343" s="113"/>
      <c r="Y2343" s="113"/>
      <c r="Z2343" s="113"/>
      <c r="AA2343" s="113"/>
      <c r="AB2343" s="17" t="s">
        <v>5465</v>
      </c>
      <c r="AC2343" s="17" t="str">
        <f>_xlfn.XLOOKUP(B2343,'INCIDENT-04-27-2026'!E:E,'INCIDENT-04-27-2026'!F:F,"")</f>
        <v/>
      </c>
      <c r="AD2343" s="9"/>
      <c r="AE2343" s="7" t="s">
        <v>5465</v>
      </c>
      <c r="AF2343" s="6" t="str">
        <f>_xlfn.XLOOKUP(B2343,'[13]Input_27-04'!$B:$B,'[13]Input_27-04'!$M:$M,"")</f>
        <v/>
      </c>
      <c r="AG2343" s="7"/>
      <c r="AH2343" s="3"/>
      <c r="AI2343" s="18" t="str">
        <f>_xlfn.XLOOKUP(B2343,'[3]Cells Huawei 27042026 10h'!$B:$B,'[3]Cells Huawei 27042026 10h'!$T:$T,"")</f>
        <v/>
      </c>
      <c r="AJ2343" s="18" t="str">
        <f>_xlfn.XLOOKUP(B2343,'[3]Cells Huawei 27042026 15h'!$B:$B,'[3]Cells Huawei 27042026 15h'!$T:$T,"")</f>
        <v/>
      </c>
      <c r="AK2343" s="18" t="str">
        <f>_xlfn.XLOOKUP(B2343,'[4]cells down 27042026 11h28'!$B:$B,'[4]cells down 27042026 11h28'!$R:$R,"")</f>
        <v/>
      </c>
      <c r="AL2343" s="18" t="str">
        <f>_xlfn.XLOOKUP(B2343,'[4]cells down 27042026 18h01'!$B:$B,'[4]cells down 27042026 18h01'!$R:$R,"")</f>
        <v/>
      </c>
      <c r="AM2343" s="18" t="str">
        <f>_xlfn.XLOOKUP(B2343,'[5]cell downs 27042026 11h'!$B:$B,'[5]cell downs 27042026 11h'!$R:$R,"")</f>
        <v/>
      </c>
      <c r="AN2343" s="18" t="str">
        <f>_xlfn.XLOOKUP(B2343,'[5]cell downs 27042026 17h40'!$B:$B,'[5]cell downs 27042026 17h40'!$R:$R,"")</f>
        <v/>
      </c>
      <c r="AO2343" s="18" t="str">
        <f>_xlfn.XLOOKUP(B2343,'[6]ALL SITES DOWN'!$D:$D,'[6]ALL SITES DOWN'!$J:$J,"")</f>
        <v/>
      </c>
      <c r="AP2343" s="18" t="str">
        <f>_xlfn.XLOOKUP(B2343,'[7]ALL SITES DOWN'!$D:$D,'[7]ALL SITES DOWN'!$J:$J,"")</f>
        <v/>
      </c>
      <c r="AQ2343" s="9" t="str">
        <f>_xlfn.XLOOKUP(B2343,[8]sheet1!$AC:$AC,[8]sheet1!$AF:$AF,"")</f>
        <v/>
      </c>
      <c r="AR2343" s="14"/>
      <c r="AS2343" s="14" t="s">
        <v>5465</v>
      </c>
      <c r="AT2343" s="14" t="str">
        <f>_xlfn.XLOOKUP(B2343,'[9]cell downs 18042026 17h'!$B:$B,'[9]cell downs 18042026 17h'!$B:$B,"")</f>
        <v/>
      </c>
      <c r="AU2343" s="14" t="str">
        <f>_xlfn.XLOOKUP(B2343,'[10]Cells Huawei 19042026 15h'!$B:$B,'[10]Cells Huawei 19042026 15h'!$B:$B,"")</f>
        <v/>
      </c>
      <c r="AV2343" s="9" t="str">
        <f>_xlfn.XLOOKUP(B2343,'[11]cells down 19042026 9H40'!$B:$B,'[11]cells down 19042026 9H40'!$B:$B,"")</f>
        <v/>
      </c>
    </row>
    <row r="2344" spans="1:48" hidden="1" x14ac:dyDescent="0.3">
      <c r="A2344" s="1" t="s">
        <v>4890</v>
      </c>
      <c r="B2344" s="1" t="s">
        <v>4891</v>
      </c>
      <c r="C2344" s="3" t="str">
        <f>_xlfn.XLOOKUP(B2344,'[1]daily break down'!$D:$D,'[1]daily break down'!$E:$E,"")</f>
        <v>LITTORAL</v>
      </c>
      <c r="D2344" s="1" t="s">
        <v>11</v>
      </c>
      <c r="E2344" s="1" t="s">
        <v>96</v>
      </c>
      <c r="F2344" s="3" t="s">
        <v>31</v>
      </c>
      <c r="G2344" s="1" t="s">
        <v>4890</v>
      </c>
      <c r="H2344" s="29" t="str">
        <f>_xlfn.XLOOKUP(B2344,[2]CALCULATION!$B:$B,[2]CALCULATION!$H:$H,"")</f>
        <v>ZTE</v>
      </c>
      <c r="I2344" s="26">
        <v>0</v>
      </c>
      <c r="J2344" s="26">
        <v>0</v>
      </c>
      <c r="K2344" s="26">
        <v>0</v>
      </c>
      <c r="L2344" s="26">
        <v>0</v>
      </c>
      <c r="M2344" s="26">
        <v>0</v>
      </c>
      <c r="N2344" s="26">
        <v>0</v>
      </c>
      <c r="O2344" s="26">
        <v>0</v>
      </c>
      <c r="P2344" s="114" t="s">
        <v>6364</v>
      </c>
      <c r="Q2344" s="42" t="s">
        <v>5538</v>
      </c>
      <c r="R2344" s="42"/>
      <c r="S2344" s="41" t="str" cm="1">
        <f t="array" ref="S2344">IFERROR(_xlfn.IFS(
U2344="MPR ISSUE","PDH",
U2344="BSS Hardware Issue","BSS",
U2344="Sites strategiques, MLL, Pylone, etc.","ENVTECH",
U2344="AKTIVCO DEFAUT GE &amp; POWER Cabinet","AKTIVCO",
U2344="AKTIVCO Coupure ENEO &amp; Baisse de tension","AKTIVCO GRID ONLY",
U2344="Coupure ENEO &amp; Baisse de tension","IHS GRID ONLY",
U2344="Defaut GE &amp; POWER Cabinet","IHS",
U2344="Sharing","Partners",
U2344="Sites strategiques &amp; DataCenter","SST &amp; DC",
U2344="Exclu","Exclu",
U2344="SAT","SAT",
U2344="SPARE-ISSUE","SPARE-ISSUE",
U2344="Fiber CAmtel","TRANS_FO_CAMTEL",
U2344="Fiber AOF","Fiber AOF",
U2344="Projet OCM (HUAWEI)","TRAVAUX-HUAWEI",
U2344="Projet OCM (NOKIA)","TRAVAUX-NOKIA",
U2344="ACCESS-ISSUE","ACCESS-ISSUE",
U2344="Projet OCM (ZTE, NOKIA, autres projets)","TRAVAUX OCM",
U2344="No root CAuse","No root cause",
U2344="ODU HS","PDH",
U2344="IP &amp; VLAN","PDH",
U2344="Warehouse HUAWEI","SPARE-ISSUE",
U2344="SPARE-HS","SPARE-ISSUE",
U2344="Power Telco","BSS",U2344="no impacts","no impacts"
),"")</f>
        <v>No root cause</v>
      </c>
      <c r="T2344" s="41" t="str" cm="1">
        <f t="array" ref="T2344">IFERROR(_xlfn.IFS(
U2344="MPR ISSUE","TX ISSUE",
U2344="BSS Hardware Issue","RAN ISSUE",
U2344="Sites strategiques, MLL, Pylone, etc.","ENVTECH",
U2344="AKTIVCO DEFAUT GE &amp; POWER Cabinet","POWER ISSUE",
U2344="AKTIVCO Coupure ENEO &amp; Baisse de tension","POWER ISSUE",
U2344="Coupure ENEO &amp; Baisse de tension","POWER ISSUE",
U2344="Defaut GE &amp; POWER Cabinet","POWER ISSUE",
U2344="Sharing","POWER ISSUE",
U2344="Sites strategiques &amp; DataCenter","POWER ISSUE",
U2344="Exclu","Exclu",
U2344="SAT","TX ISSUE",
U2344="SPARE-ISSUE","SPARE-ISSUE",
U2344="Fiber CAmtel","TX ISSUE",
U2344="Fiber AOF","TX ISSUE",
U2344="Projet OCM (HUAWEI)","TRAVAUX-HUAWEI",
U2344="Projet OCM (NOKIA)","TRAVAUX -NOKIA",
U2344="ACCESS-ISSUE","ACCESS-ISSUE",
U2344="Projet OCM (ZTE, NOKIA, autres projets)","TRAVAUX OCM",
U2344="No root CAuse","No root cause",
U2344="ODU HS","TX ISSUE",
U2344="IP &amp; VLAN","TX ISSUE",
U2344="Warehouse HUAWEI","SPARE-ISSUE",
U2344="SPARE-HS","SPARE-ISSUE",
U2344="Power Telco","RAN ISSUE",U2344="no impacts","no impacts"
),"")</f>
        <v>No root cause</v>
      </c>
      <c r="U2344" s="68" t="s">
        <v>5691</v>
      </c>
      <c r="V2344" s="41" t="str" cm="1">
        <f t="array" ref="V2344">IFERROR(_xlfn.IFS(
U2344="MPR ISSUE","ACTIVE",
U2344="BSS Hardware Issue","ACTIVE",
U2344="Sites strategiques, MLL, Pylone, etc.","PASSIVE",
U2344="AKTIVCO DEFAUT GE &amp; POWER Cabinet","PASSIVE",
U2344="AKTIVCO Coupure ENEO &amp; Baisse de tension","PASSIVE",
U2344="Coupure ENEO &amp; Baisse de tension","PASSIVE",
U2344="Defaut GE &amp; POWER Cabinet","PASSIVE",
U2344="Sharing","PASSIVE",
U2344="Sites strategiques &amp; DataCenter","PASSIVE",
U2344="Exclu","Exclu",
U2344="SAT","ACTIVE",
U2344="SPARE-ISSUE","SPARE-ISSUE",
U2344="Fiber CAmtel","ACTIVE",
U2344="Fiber AOF","ACTIVE",
U2344="Projet OCM (HUAWEI)","PLANNED WORKS",
U2344="Projet OCM (NOKIA)","PLANNED WORKS",
U2344="ACCESS-ISSUE","ACCESS-ISSUE",
U2344="Projet OCM (ZTE, NOKIA, autres projets)","PLANNED WORKS",
U2344="No root CAuse","No root cause",
U2344="ODU HS","ACTIVE",
U2344="IP &amp; VLAN","ACTIVE",
U2344="Warehouse HUAWEI","SPARE-ISSUE",
U2344="SPARE-HS","SPARE-ISSUE",
U2344="Power Telco","ACTIVE", U2344="no impacts","no impacts"
),"")</f>
        <v>No root cause</v>
      </c>
      <c r="W2344" s="113"/>
      <c r="X2344" s="113"/>
      <c r="Y2344" s="113"/>
      <c r="Z2344" s="113"/>
      <c r="AA2344" s="113"/>
      <c r="AB2344" s="17" t="s">
        <v>5465</v>
      </c>
      <c r="AC2344" s="17" t="str">
        <f>_xlfn.XLOOKUP(B2344,'INCIDENT-04-27-2026'!E:E,'INCIDENT-04-27-2026'!F:F,"")</f>
        <v/>
      </c>
      <c r="AD2344" s="9"/>
      <c r="AE2344" s="7" t="s">
        <v>5465</v>
      </c>
      <c r="AF2344" s="6" t="str">
        <f>_xlfn.XLOOKUP(B2344,'[13]Input_27-04'!$B:$B,'[13]Input_27-04'!$M:$M,"")</f>
        <v/>
      </c>
      <c r="AG2344" s="7"/>
      <c r="AH2344" s="3"/>
      <c r="AI2344" s="18" t="str">
        <f>_xlfn.XLOOKUP(B2344,'[3]Cells Huawei 27042026 10h'!$B:$B,'[3]Cells Huawei 27042026 10h'!$T:$T,"")</f>
        <v/>
      </c>
      <c r="AJ2344" s="18" t="str">
        <f>_xlfn.XLOOKUP(B2344,'[3]Cells Huawei 27042026 15h'!$B:$B,'[3]Cells Huawei 27042026 15h'!$T:$T,"")</f>
        <v/>
      </c>
      <c r="AK2344" s="18" t="str">
        <f>_xlfn.XLOOKUP(B2344,'[4]cells down 27042026 11h28'!$B:$B,'[4]cells down 27042026 11h28'!$R:$R,"")</f>
        <v/>
      </c>
      <c r="AL2344" s="18" t="str">
        <f>_xlfn.XLOOKUP(B2344,'[4]cells down 27042026 18h01'!$B:$B,'[4]cells down 27042026 18h01'!$R:$R,"")</f>
        <v/>
      </c>
      <c r="AM2344" s="18" t="str">
        <f>_xlfn.XLOOKUP(B2344,'[5]cell downs 27042026 11h'!$B:$B,'[5]cell downs 27042026 11h'!$R:$R,"")</f>
        <v/>
      </c>
      <c r="AN2344" s="18" t="str">
        <f>_xlfn.XLOOKUP(B2344,'[5]cell downs 27042026 17h40'!$B:$B,'[5]cell downs 27042026 17h40'!$R:$R,"")</f>
        <v/>
      </c>
      <c r="AO2344" s="18" t="str">
        <f>_xlfn.XLOOKUP(B2344,'[6]ALL SITES DOWN'!$D:$D,'[6]ALL SITES DOWN'!$J:$J,"")</f>
        <v/>
      </c>
      <c r="AP2344" s="18" t="str">
        <f>_xlfn.XLOOKUP(B2344,'[7]ALL SITES DOWN'!$D:$D,'[7]ALL SITES DOWN'!$J:$J,"")</f>
        <v/>
      </c>
      <c r="AQ2344" s="9" t="str">
        <f>_xlfn.XLOOKUP(B2344,[8]sheet1!$AC:$AC,[8]sheet1!$AF:$AF,"")</f>
        <v/>
      </c>
      <c r="AR2344" s="14"/>
      <c r="AS2344" s="14" t="s">
        <v>5465</v>
      </c>
      <c r="AT2344" s="14" t="str">
        <f>_xlfn.XLOOKUP(B2344,'[9]cell downs 18042026 17h'!$B:$B,'[9]cell downs 18042026 17h'!$B:$B,"")</f>
        <v/>
      </c>
      <c r="AU2344" s="14" t="str">
        <f>_xlfn.XLOOKUP(B2344,'[10]Cells Huawei 19042026 15h'!$B:$B,'[10]Cells Huawei 19042026 15h'!$B:$B,"")</f>
        <v/>
      </c>
      <c r="AV2344" s="9" t="str">
        <f>_xlfn.XLOOKUP(B2344,'[11]cells down 19042026 9H40'!$B:$B,'[11]cells down 19042026 9H40'!$B:$B,"")</f>
        <v/>
      </c>
    </row>
    <row r="2345" spans="1:48" hidden="1" x14ac:dyDescent="0.3">
      <c r="A2345" s="1" t="s">
        <v>4910</v>
      </c>
      <c r="B2345" s="8" t="s">
        <v>4911</v>
      </c>
      <c r="C2345" s="3" t="str">
        <f>_xlfn.XLOOKUP(B2345,'[1]daily break down'!$D:$D,'[1]daily break down'!$E:$E,"")</f>
        <v>Douala</v>
      </c>
      <c r="D2345" s="1" t="s">
        <v>11</v>
      </c>
      <c r="E2345" s="1" t="s">
        <v>12</v>
      </c>
      <c r="F2345" s="3" t="s">
        <v>31</v>
      </c>
      <c r="G2345" s="1" t="s">
        <v>32</v>
      </c>
      <c r="H2345" s="29" t="str">
        <f>_xlfn.XLOOKUP(B2345,[2]CALCULATION!$B:$B,[2]CALCULATION!$H:$H,"")</f>
        <v>ZTE</v>
      </c>
      <c r="I2345" s="26">
        <v>0</v>
      </c>
      <c r="J2345" s="26">
        <v>0</v>
      </c>
      <c r="K2345" s="26">
        <v>0</v>
      </c>
      <c r="L2345" s="26">
        <v>0</v>
      </c>
      <c r="M2345" s="26">
        <v>0</v>
      </c>
      <c r="N2345" s="26">
        <v>0</v>
      </c>
      <c r="O2345" s="26">
        <v>0</v>
      </c>
      <c r="P2345" s="114" t="s">
        <v>6364</v>
      </c>
      <c r="Q2345" s="42" t="s">
        <v>5538</v>
      </c>
      <c r="R2345" s="42"/>
      <c r="S2345" s="41" t="str" cm="1">
        <f t="array" ref="S2345">IFERROR(_xlfn.IFS(
U2345="MPR ISSUE","PDH",
U2345="BSS Hardware Issue","BSS",
U2345="Sites strategiques, MLL, Pylone, etc.","ENVTECH",
U2345="AKTIVCO DEFAUT GE &amp; POWER Cabinet","AKTIVCO",
U2345="AKTIVCO Coupure ENEO &amp; Baisse de tension","AKTIVCO GRID ONLY",
U2345="Coupure ENEO &amp; Baisse de tension","IHS GRID ONLY",
U2345="Defaut GE &amp; POWER Cabinet","IHS",
U2345="Sharing","Partners",
U2345="Sites strategiques &amp; DataCenter","SST &amp; DC",
U2345="Exclu","Exclu",
U2345="SAT","SAT",
U2345="SPARE-ISSUE","SPARE-ISSUE",
U2345="Fiber CAmtel","TRANS_FO_CAMTEL",
U2345="Fiber AOF","Fiber AOF",
U2345="Projet OCM (HUAWEI)","TRAVAUX-HUAWEI",
U2345="Projet OCM (NOKIA)","TRAVAUX-NOKIA",
U2345="ACCESS-ISSUE","ACCESS-ISSUE",
U2345="Projet OCM (ZTE, NOKIA, autres projets)","TRAVAUX OCM",
U2345="No root CAuse","No root cause",
U2345="ODU HS","PDH",
U2345="IP &amp; VLAN","PDH",
U2345="Warehouse HUAWEI","SPARE-ISSUE",
U2345="SPARE-HS","SPARE-ISSUE",
U2345="Power Telco","BSS",U2345="no impacts","no impacts"
),"")</f>
        <v>No root cause</v>
      </c>
      <c r="T2345" s="41" t="str" cm="1">
        <f t="array" ref="T2345">IFERROR(_xlfn.IFS(
U2345="MPR ISSUE","TX ISSUE",
U2345="BSS Hardware Issue","RAN ISSUE",
U2345="Sites strategiques, MLL, Pylone, etc.","ENVTECH",
U2345="AKTIVCO DEFAUT GE &amp; POWER Cabinet","POWER ISSUE",
U2345="AKTIVCO Coupure ENEO &amp; Baisse de tension","POWER ISSUE",
U2345="Coupure ENEO &amp; Baisse de tension","POWER ISSUE",
U2345="Defaut GE &amp; POWER Cabinet","POWER ISSUE",
U2345="Sharing","POWER ISSUE",
U2345="Sites strategiques &amp; DataCenter","POWER ISSUE",
U2345="Exclu","Exclu",
U2345="SAT","TX ISSUE",
U2345="SPARE-ISSUE","SPARE-ISSUE",
U2345="Fiber CAmtel","TX ISSUE",
U2345="Fiber AOF","TX ISSUE",
U2345="Projet OCM (HUAWEI)","TRAVAUX-HUAWEI",
U2345="Projet OCM (NOKIA)","TRAVAUX -NOKIA",
U2345="ACCESS-ISSUE","ACCESS-ISSUE",
U2345="Projet OCM (ZTE, NOKIA, autres projets)","TRAVAUX OCM",
U2345="No root CAuse","No root cause",
U2345="ODU HS","TX ISSUE",
U2345="IP &amp; VLAN","TX ISSUE",
U2345="Warehouse HUAWEI","SPARE-ISSUE",
U2345="SPARE-HS","SPARE-ISSUE",
U2345="Power Telco","RAN ISSUE",U2345="no impacts","no impacts"
),"")</f>
        <v>No root cause</v>
      </c>
      <c r="U2345" s="68" t="s">
        <v>5691</v>
      </c>
      <c r="V2345" s="41" t="str" cm="1">
        <f t="array" ref="V2345">IFERROR(_xlfn.IFS(
U2345="MPR ISSUE","ACTIVE",
U2345="BSS Hardware Issue","ACTIVE",
U2345="Sites strategiques, MLL, Pylone, etc.","PASSIVE",
U2345="AKTIVCO DEFAUT GE &amp; POWER Cabinet","PASSIVE",
U2345="AKTIVCO Coupure ENEO &amp; Baisse de tension","PASSIVE",
U2345="Coupure ENEO &amp; Baisse de tension","PASSIVE",
U2345="Defaut GE &amp; POWER Cabinet","PASSIVE",
U2345="Sharing","PASSIVE",
U2345="Sites strategiques &amp; DataCenter","PASSIVE",
U2345="Exclu","Exclu",
U2345="SAT","ACTIVE",
U2345="SPARE-ISSUE","SPARE-ISSUE",
U2345="Fiber CAmtel","ACTIVE",
U2345="Fiber AOF","ACTIVE",
U2345="Projet OCM (HUAWEI)","PLANNED WORKS",
U2345="Projet OCM (NOKIA)","PLANNED WORKS",
U2345="ACCESS-ISSUE","ACCESS-ISSUE",
U2345="Projet OCM (ZTE, NOKIA, autres projets)","PLANNED WORKS",
U2345="No root CAuse","No root cause",
U2345="ODU HS","ACTIVE",
U2345="IP &amp; VLAN","ACTIVE",
U2345="Warehouse HUAWEI","SPARE-ISSUE",
U2345="SPARE-HS","SPARE-ISSUE",
U2345="Power Telco","ACTIVE", U2345="no impacts","no impacts"
),"")</f>
        <v>No root cause</v>
      </c>
      <c r="W2345" s="113"/>
      <c r="X2345" s="113"/>
      <c r="Y2345" s="113"/>
      <c r="Z2345" s="113"/>
      <c r="AA2345" s="113"/>
      <c r="AB2345" s="17" t="s">
        <v>5465</v>
      </c>
      <c r="AC2345" s="17" t="str">
        <f>_xlfn.XLOOKUP(B2345,'INCIDENT-04-27-2026'!E:E,'INCIDENT-04-27-2026'!F:F,"")</f>
        <v/>
      </c>
      <c r="AD2345" s="9"/>
      <c r="AE2345" s="7" t="s">
        <v>5465</v>
      </c>
      <c r="AF2345" s="6" t="str">
        <f>_xlfn.XLOOKUP(B2345,'[13]Input_27-04'!$B:$B,'[13]Input_27-04'!$M:$M,"")</f>
        <v/>
      </c>
      <c r="AG2345" s="7"/>
      <c r="AH2345" s="3"/>
      <c r="AI2345" s="18" t="str">
        <f>_xlfn.XLOOKUP(B2345,'[3]Cells Huawei 27042026 10h'!$B:$B,'[3]Cells Huawei 27042026 10h'!$T:$T,"")</f>
        <v/>
      </c>
      <c r="AJ2345" s="18" t="str">
        <f>_xlfn.XLOOKUP(B2345,'[3]Cells Huawei 27042026 15h'!$B:$B,'[3]Cells Huawei 27042026 15h'!$T:$T,"")</f>
        <v/>
      </c>
      <c r="AK2345" s="18" t="str">
        <f>_xlfn.XLOOKUP(B2345,'[4]cells down 27042026 11h28'!$B:$B,'[4]cells down 27042026 11h28'!$R:$R,"")</f>
        <v/>
      </c>
      <c r="AL2345" s="18" t="str">
        <f>_xlfn.XLOOKUP(B2345,'[4]cells down 27042026 18h01'!$B:$B,'[4]cells down 27042026 18h01'!$R:$R,"")</f>
        <v/>
      </c>
      <c r="AM2345" s="18" t="str">
        <f>_xlfn.XLOOKUP(B2345,'[5]cell downs 27042026 11h'!$B:$B,'[5]cell downs 27042026 11h'!$R:$R,"")</f>
        <v/>
      </c>
      <c r="AN2345" s="18" t="str">
        <f>_xlfn.XLOOKUP(B2345,'[5]cell downs 27042026 17h40'!$B:$B,'[5]cell downs 27042026 17h40'!$R:$R,"")</f>
        <v/>
      </c>
      <c r="AO2345" s="18" t="str">
        <f>_xlfn.XLOOKUP(B2345,'[6]ALL SITES DOWN'!$D:$D,'[6]ALL SITES DOWN'!$J:$J,"")</f>
        <v/>
      </c>
      <c r="AP2345" s="18" t="str">
        <f>_xlfn.XLOOKUP(B2345,'[7]ALL SITES DOWN'!$D:$D,'[7]ALL SITES DOWN'!$J:$J,"")</f>
        <v/>
      </c>
      <c r="AQ2345" s="9" t="str">
        <f>_xlfn.XLOOKUP(B2345,[8]sheet1!$AC:$AC,[8]sheet1!$AF:$AF,"")</f>
        <v/>
      </c>
      <c r="AR2345" s="14"/>
      <c r="AS2345" s="14" t="s">
        <v>5465</v>
      </c>
      <c r="AT2345" s="14" t="str">
        <f>_xlfn.XLOOKUP(B2345,'[9]cell downs 18042026 17h'!$B:$B,'[9]cell downs 18042026 17h'!$B:$B,"")</f>
        <v/>
      </c>
      <c r="AU2345" s="14" t="str">
        <f>_xlfn.XLOOKUP(B2345,'[10]Cells Huawei 19042026 15h'!$B:$B,'[10]Cells Huawei 19042026 15h'!$B:$B,"")</f>
        <v/>
      </c>
      <c r="AV2345" s="9" t="str">
        <f>_xlfn.XLOOKUP(B2345,'[11]cells down 19042026 9H40'!$B:$B,'[11]cells down 19042026 9H40'!$B:$B,"")</f>
        <v/>
      </c>
    </row>
    <row r="2346" spans="1:48" hidden="1" x14ac:dyDescent="0.3">
      <c r="A2346" s="1" t="s">
        <v>4921</v>
      </c>
      <c r="B2346" s="8" t="s">
        <v>4922</v>
      </c>
      <c r="C2346" s="3" t="str">
        <f>_xlfn.XLOOKUP(B2346,'[1]daily break down'!$D:$D,'[1]daily break down'!$E:$E,"")</f>
        <v>CENTRE</v>
      </c>
      <c r="D2346" s="1" t="s">
        <v>11</v>
      </c>
      <c r="E2346" s="1"/>
      <c r="F2346" s="3" t="s">
        <v>37</v>
      </c>
      <c r="G2346" s="1" t="s">
        <v>4923</v>
      </c>
      <c r="H2346" s="29" t="str">
        <f>_xlfn.XLOOKUP(B2346,[2]CALCULATION!$B:$B,[2]CALCULATION!$H:$H,"")</f>
        <v>ZTE</v>
      </c>
      <c r="I2346" s="26">
        <v>0</v>
      </c>
      <c r="J2346" s="26">
        <v>0</v>
      </c>
      <c r="K2346" s="26">
        <v>0</v>
      </c>
      <c r="L2346" s="26">
        <v>0</v>
      </c>
      <c r="M2346" s="26">
        <v>0</v>
      </c>
      <c r="N2346" s="26">
        <v>0</v>
      </c>
      <c r="O2346" s="26">
        <v>0</v>
      </c>
      <c r="P2346" s="114" t="s">
        <v>6364</v>
      </c>
      <c r="Q2346" s="42" t="s">
        <v>5538</v>
      </c>
      <c r="R2346" s="42"/>
      <c r="S2346" s="41" t="str" cm="1">
        <f t="array" ref="S2346">IFERROR(_xlfn.IFS(
U2346="MPR ISSUE","PDH",
U2346="BSS Hardware Issue","BSS",
U2346="Sites strategiques, MLL, Pylone, etc.","ENVTECH",
U2346="AKTIVCO DEFAUT GE &amp; POWER Cabinet","AKTIVCO",
U2346="AKTIVCO Coupure ENEO &amp; Baisse de tension","AKTIVCO GRID ONLY",
U2346="Coupure ENEO &amp; Baisse de tension","IHS GRID ONLY",
U2346="Defaut GE &amp; POWER Cabinet","IHS",
U2346="Sharing","Partners",
U2346="Sites strategiques &amp; DataCenter","SST &amp; DC",
U2346="Exclu","Exclu",
U2346="SAT","SAT",
U2346="SPARE-ISSUE","SPARE-ISSUE",
U2346="Fiber CAmtel","TRANS_FO_CAMTEL",
U2346="Fiber AOF","Fiber AOF",
U2346="Projet OCM (HUAWEI)","TRAVAUX-HUAWEI",
U2346="Projet OCM (NOKIA)","TRAVAUX-NOKIA",
U2346="ACCESS-ISSUE","ACCESS-ISSUE",
U2346="Projet OCM (ZTE, NOKIA, autres projets)","TRAVAUX OCM",
U2346="No root CAuse","No root cause",
U2346="ODU HS","PDH",
U2346="IP &amp; VLAN","PDH",
U2346="Warehouse HUAWEI","SPARE-ISSUE",
U2346="SPARE-HS","SPARE-ISSUE",
U2346="Power Telco","BSS",U2346="no impacts","no impacts"
),"")</f>
        <v>No root cause</v>
      </c>
      <c r="T2346" s="41" t="str" cm="1">
        <f t="array" ref="T2346">IFERROR(_xlfn.IFS(
U2346="MPR ISSUE","TX ISSUE",
U2346="BSS Hardware Issue","RAN ISSUE",
U2346="Sites strategiques, MLL, Pylone, etc.","ENVTECH",
U2346="AKTIVCO DEFAUT GE &amp; POWER Cabinet","POWER ISSUE",
U2346="AKTIVCO Coupure ENEO &amp; Baisse de tension","POWER ISSUE",
U2346="Coupure ENEO &amp; Baisse de tension","POWER ISSUE",
U2346="Defaut GE &amp; POWER Cabinet","POWER ISSUE",
U2346="Sharing","POWER ISSUE",
U2346="Sites strategiques &amp; DataCenter","POWER ISSUE",
U2346="Exclu","Exclu",
U2346="SAT","TX ISSUE",
U2346="SPARE-ISSUE","SPARE-ISSUE",
U2346="Fiber CAmtel","TX ISSUE",
U2346="Fiber AOF","TX ISSUE",
U2346="Projet OCM (HUAWEI)","TRAVAUX-HUAWEI",
U2346="Projet OCM (NOKIA)","TRAVAUX -NOKIA",
U2346="ACCESS-ISSUE","ACCESS-ISSUE",
U2346="Projet OCM (ZTE, NOKIA, autres projets)","TRAVAUX OCM",
U2346="No root CAuse","No root cause",
U2346="ODU HS","TX ISSUE",
U2346="IP &amp; VLAN","TX ISSUE",
U2346="Warehouse HUAWEI","SPARE-ISSUE",
U2346="SPARE-HS","SPARE-ISSUE",
U2346="Power Telco","RAN ISSUE",U2346="no impacts","no impacts"
),"")</f>
        <v>No root cause</v>
      </c>
      <c r="U2346" s="68" t="s">
        <v>5691</v>
      </c>
      <c r="V2346" s="41" t="str" cm="1">
        <f t="array" ref="V2346">IFERROR(_xlfn.IFS(
U2346="MPR ISSUE","ACTIVE",
U2346="BSS Hardware Issue","ACTIVE",
U2346="Sites strategiques, MLL, Pylone, etc.","PASSIVE",
U2346="AKTIVCO DEFAUT GE &amp; POWER Cabinet","PASSIVE",
U2346="AKTIVCO Coupure ENEO &amp; Baisse de tension","PASSIVE",
U2346="Coupure ENEO &amp; Baisse de tension","PASSIVE",
U2346="Defaut GE &amp; POWER Cabinet","PASSIVE",
U2346="Sharing","PASSIVE",
U2346="Sites strategiques &amp; DataCenter","PASSIVE",
U2346="Exclu","Exclu",
U2346="SAT","ACTIVE",
U2346="SPARE-ISSUE","SPARE-ISSUE",
U2346="Fiber CAmtel","ACTIVE",
U2346="Fiber AOF","ACTIVE",
U2346="Projet OCM (HUAWEI)","PLANNED WORKS",
U2346="Projet OCM (NOKIA)","PLANNED WORKS",
U2346="ACCESS-ISSUE","ACCESS-ISSUE",
U2346="Projet OCM (ZTE, NOKIA, autres projets)","PLANNED WORKS",
U2346="No root CAuse","No root cause",
U2346="ODU HS","ACTIVE",
U2346="IP &amp; VLAN","ACTIVE",
U2346="Warehouse HUAWEI","SPARE-ISSUE",
U2346="SPARE-HS","SPARE-ISSUE",
U2346="Power Telco","ACTIVE", U2346="no impacts","no impacts"
),"")</f>
        <v>No root cause</v>
      </c>
      <c r="W2346" s="113"/>
      <c r="X2346" s="113"/>
      <c r="Y2346" s="113"/>
      <c r="Z2346" s="113"/>
      <c r="AA2346" s="113"/>
      <c r="AB2346" s="17" t="s">
        <v>5465</v>
      </c>
      <c r="AC2346" s="17" t="str">
        <f>_xlfn.XLOOKUP(B2346,'INCIDENT-04-27-2026'!E:E,'INCIDENT-04-27-2026'!F:F,"")</f>
        <v/>
      </c>
      <c r="AD2346" s="9"/>
      <c r="AE2346" s="7" t="s">
        <v>5465</v>
      </c>
      <c r="AF2346" s="6" t="str">
        <f>_xlfn.XLOOKUP(B2346,'[13]Input_27-04'!$B:$B,'[13]Input_27-04'!$M:$M,"")</f>
        <v/>
      </c>
      <c r="AG2346" s="7"/>
      <c r="AH2346" s="3"/>
      <c r="AI2346" s="18" t="str">
        <f>_xlfn.XLOOKUP(B2346,'[3]Cells Huawei 27042026 10h'!$B:$B,'[3]Cells Huawei 27042026 10h'!$T:$T,"")</f>
        <v/>
      </c>
      <c r="AJ2346" s="18" t="str">
        <f>_xlfn.XLOOKUP(B2346,'[3]Cells Huawei 27042026 15h'!$B:$B,'[3]Cells Huawei 27042026 15h'!$T:$T,"")</f>
        <v/>
      </c>
      <c r="AK2346" s="18" t="str">
        <f>_xlfn.XLOOKUP(B2346,'[4]cells down 27042026 11h28'!$B:$B,'[4]cells down 27042026 11h28'!$R:$R,"")</f>
        <v/>
      </c>
      <c r="AL2346" s="18" t="str">
        <f>_xlfn.XLOOKUP(B2346,'[4]cells down 27042026 18h01'!$B:$B,'[4]cells down 27042026 18h01'!$R:$R,"")</f>
        <v/>
      </c>
      <c r="AM2346" s="18" t="str">
        <f>_xlfn.XLOOKUP(B2346,'[5]cell downs 27042026 11h'!$B:$B,'[5]cell downs 27042026 11h'!$R:$R,"")</f>
        <v/>
      </c>
      <c r="AN2346" s="18" t="str">
        <f>_xlfn.XLOOKUP(B2346,'[5]cell downs 27042026 17h40'!$B:$B,'[5]cell downs 27042026 17h40'!$R:$R,"")</f>
        <v/>
      </c>
      <c r="AO2346" s="18" t="str">
        <f>_xlfn.XLOOKUP(B2346,'[6]ALL SITES DOWN'!$D:$D,'[6]ALL SITES DOWN'!$J:$J,"")</f>
        <v/>
      </c>
      <c r="AP2346" s="18" t="str">
        <f>_xlfn.XLOOKUP(B2346,'[7]ALL SITES DOWN'!$D:$D,'[7]ALL SITES DOWN'!$J:$J,"")</f>
        <v/>
      </c>
      <c r="AQ2346" s="9" t="str">
        <f>_xlfn.XLOOKUP(B2346,[8]sheet1!$AC:$AC,[8]sheet1!$AF:$AF,"")</f>
        <v/>
      </c>
      <c r="AR2346" s="14"/>
      <c r="AS2346" s="14" t="s">
        <v>5465</v>
      </c>
      <c r="AT2346" s="14" t="str">
        <f>_xlfn.XLOOKUP(B2346,'[9]cell downs 18042026 17h'!$B:$B,'[9]cell downs 18042026 17h'!$B:$B,"")</f>
        <v/>
      </c>
      <c r="AU2346" s="14" t="str">
        <f>_xlfn.XLOOKUP(B2346,'[10]Cells Huawei 19042026 15h'!$B:$B,'[10]Cells Huawei 19042026 15h'!$B:$B,"")</f>
        <v/>
      </c>
      <c r="AV2346" s="9" t="str">
        <f>_xlfn.XLOOKUP(B2346,'[11]cells down 19042026 9H40'!$B:$B,'[11]cells down 19042026 9H40'!$B:$B,"")</f>
        <v/>
      </c>
    </row>
    <row r="2347" spans="1:48" hidden="1" x14ac:dyDescent="0.3">
      <c r="A2347" s="1" t="s">
        <v>4929</v>
      </c>
      <c r="B2347" s="8" t="s">
        <v>4930</v>
      </c>
      <c r="C2347" s="3" t="str">
        <f>_xlfn.XLOOKUP(B2347,'[1]daily break down'!$D:$D,'[1]daily break down'!$E:$E,"")</f>
        <v>CENTRE</v>
      </c>
      <c r="D2347" s="1"/>
      <c r="E2347" s="1"/>
      <c r="F2347" s="3" t="s">
        <v>37</v>
      </c>
      <c r="G2347" s="1" t="s">
        <v>4931</v>
      </c>
      <c r="H2347" s="29" t="str">
        <f>_xlfn.XLOOKUP(B2347,[2]CALCULATION!$B:$B,[2]CALCULATION!$H:$H,"")</f>
        <v>ZTE</v>
      </c>
      <c r="I2347" s="26">
        <v>0</v>
      </c>
      <c r="J2347" s="26">
        <v>0</v>
      </c>
      <c r="K2347" s="26">
        <v>0</v>
      </c>
      <c r="L2347" s="26">
        <v>0</v>
      </c>
      <c r="M2347" s="26">
        <v>0</v>
      </c>
      <c r="N2347" s="26">
        <v>0</v>
      </c>
      <c r="O2347" s="26">
        <v>0</v>
      </c>
      <c r="P2347" s="114" t="s">
        <v>6364</v>
      </c>
      <c r="Q2347" s="42" t="s">
        <v>5538</v>
      </c>
      <c r="R2347" s="42"/>
      <c r="S2347" s="41" t="str" cm="1">
        <f t="array" ref="S2347">IFERROR(_xlfn.IFS(
U2347="MPR ISSUE","PDH",
U2347="BSS Hardware Issue","BSS",
U2347="Sites strategiques, MLL, Pylone, etc.","ENVTECH",
U2347="AKTIVCO DEFAUT GE &amp; POWER Cabinet","AKTIVCO",
U2347="AKTIVCO Coupure ENEO &amp; Baisse de tension","AKTIVCO GRID ONLY",
U2347="Coupure ENEO &amp; Baisse de tension","IHS GRID ONLY",
U2347="Defaut GE &amp; POWER Cabinet","IHS",
U2347="Sharing","Partners",
U2347="Sites strategiques &amp; DataCenter","SST &amp; DC",
U2347="Exclu","Exclu",
U2347="SAT","SAT",
U2347="SPARE-ISSUE","SPARE-ISSUE",
U2347="Fiber CAmtel","TRANS_FO_CAMTEL",
U2347="Fiber AOF","Fiber AOF",
U2347="Projet OCM (HUAWEI)","TRAVAUX-HUAWEI",
U2347="Projet OCM (NOKIA)","TRAVAUX-NOKIA",
U2347="ACCESS-ISSUE","ACCESS-ISSUE",
U2347="Projet OCM (ZTE, NOKIA, autres projets)","TRAVAUX OCM",
U2347="No root CAuse","No root cause",
U2347="ODU HS","PDH",
U2347="IP &amp; VLAN","PDH",
U2347="Warehouse HUAWEI","SPARE-ISSUE",
U2347="SPARE-HS","SPARE-ISSUE",
U2347="Power Telco","BSS",U2347="no impacts","no impacts"
),"")</f>
        <v>No root cause</v>
      </c>
      <c r="T2347" s="41" t="str" cm="1">
        <f t="array" ref="T2347">IFERROR(_xlfn.IFS(
U2347="MPR ISSUE","TX ISSUE",
U2347="BSS Hardware Issue","RAN ISSUE",
U2347="Sites strategiques, MLL, Pylone, etc.","ENVTECH",
U2347="AKTIVCO DEFAUT GE &amp; POWER Cabinet","POWER ISSUE",
U2347="AKTIVCO Coupure ENEO &amp; Baisse de tension","POWER ISSUE",
U2347="Coupure ENEO &amp; Baisse de tension","POWER ISSUE",
U2347="Defaut GE &amp; POWER Cabinet","POWER ISSUE",
U2347="Sharing","POWER ISSUE",
U2347="Sites strategiques &amp; DataCenter","POWER ISSUE",
U2347="Exclu","Exclu",
U2347="SAT","TX ISSUE",
U2347="SPARE-ISSUE","SPARE-ISSUE",
U2347="Fiber CAmtel","TX ISSUE",
U2347="Fiber AOF","TX ISSUE",
U2347="Projet OCM (HUAWEI)","TRAVAUX-HUAWEI",
U2347="Projet OCM (NOKIA)","TRAVAUX -NOKIA",
U2347="ACCESS-ISSUE","ACCESS-ISSUE",
U2347="Projet OCM (ZTE, NOKIA, autres projets)","TRAVAUX OCM",
U2347="No root CAuse","No root cause",
U2347="ODU HS","TX ISSUE",
U2347="IP &amp; VLAN","TX ISSUE",
U2347="Warehouse HUAWEI","SPARE-ISSUE",
U2347="SPARE-HS","SPARE-ISSUE",
U2347="Power Telco","RAN ISSUE",U2347="no impacts","no impacts"
),"")</f>
        <v>No root cause</v>
      </c>
      <c r="U2347" s="68" t="s">
        <v>5691</v>
      </c>
      <c r="V2347" s="41" t="str" cm="1">
        <f t="array" ref="V2347">IFERROR(_xlfn.IFS(
U2347="MPR ISSUE","ACTIVE",
U2347="BSS Hardware Issue","ACTIVE",
U2347="Sites strategiques, MLL, Pylone, etc.","PASSIVE",
U2347="AKTIVCO DEFAUT GE &amp; POWER Cabinet","PASSIVE",
U2347="AKTIVCO Coupure ENEO &amp; Baisse de tension","PASSIVE",
U2347="Coupure ENEO &amp; Baisse de tension","PASSIVE",
U2347="Defaut GE &amp; POWER Cabinet","PASSIVE",
U2347="Sharing","PASSIVE",
U2347="Sites strategiques &amp; DataCenter","PASSIVE",
U2347="Exclu","Exclu",
U2347="SAT","ACTIVE",
U2347="SPARE-ISSUE","SPARE-ISSUE",
U2347="Fiber CAmtel","ACTIVE",
U2347="Fiber AOF","ACTIVE",
U2347="Projet OCM (HUAWEI)","PLANNED WORKS",
U2347="Projet OCM (NOKIA)","PLANNED WORKS",
U2347="ACCESS-ISSUE","ACCESS-ISSUE",
U2347="Projet OCM (ZTE, NOKIA, autres projets)","PLANNED WORKS",
U2347="No root CAuse","No root cause",
U2347="ODU HS","ACTIVE",
U2347="IP &amp; VLAN","ACTIVE",
U2347="Warehouse HUAWEI","SPARE-ISSUE",
U2347="SPARE-HS","SPARE-ISSUE",
U2347="Power Telco","ACTIVE", U2347="no impacts","no impacts"
),"")</f>
        <v>No root cause</v>
      </c>
      <c r="W2347" s="113"/>
      <c r="X2347" s="113"/>
      <c r="Y2347" s="113"/>
      <c r="Z2347" s="113"/>
      <c r="AA2347" s="113"/>
      <c r="AB2347" s="17" t="s">
        <v>5465</v>
      </c>
      <c r="AC2347" s="17" t="str">
        <f>_xlfn.XLOOKUP(B2347,'INCIDENT-04-27-2026'!E:E,'INCIDENT-04-27-2026'!F:F,"")</f>
        <v/>
      </c>
      <c r="AD2347" s="9"/>
      <c r="AE2347" s="7" t="s">
        <v>5465</v>
      </c>
      <c r="AF2347" s="6" t="str">
        <f>_xlfn.XLOOKUP(B2347,'[13]Input_27-04'!$B:$B,'[13]Input_27-04'!$M:$M,"")</f>
        <v/>
      </c>
      <c r="AG2347" s="7"/>
      <c r="AH2347" s="3"/>
      <c r="AI2347" s="18" t="str">
        <f>_xlfn.XLOOKUP(B2347,'[3]Cells Huawei 27042026 10h'!$B:$B,'[3]Cells Huawei 27042026 10h'!$T:$T,"")</f>
        <v/>
      </c>
      <c r="AJ2347" s="18" t="str">
        <f>_xlfn.XLOOKUP(B2347,'[3]Cells Huawei 27042026 15h'!$B:$B,'[3]Cells Huawei 27042026 15h'!$T:$T,"")</f>
        <v/>
      </c>
      <c r="AK2347" s="18" t="str">
        <f>_xlfn.XLOOKUP(B2347,'[4]cells down 27042026 11h28'!$B:$B,'[4]cells down 27042026 11h28'!$R:$R,"")</f>
        <v/>
      </c>
      <c r="AL2347" s="18" t="str">
        <f>_xlfn.XLOOKUP(B2347,'[4]cells down 27042026 18h01'!$B:$B,'[4]cells down 27042026 18h01'!$R:$R,"")</f>
        <v/>
      </c>
      <c r="AM2347" s="18" t="str">
        <f>_xlfn.XLOOKUP(B2347,'[5]cell downs 27042026 11h'!$B:$B,'[5]cell downs 27042026 11h'!$R:$R,"")</f>
        <v/>
      </c>
      <c r="AN2347" s="18" t="str">
        <f>_xlfn.XLOOKUP(B2347,'[5]cell downs 27042026 17h40'!$B:$B,'[5]cell downs 27042026 17h40'!$R:$R,"")</f>
        <v/>
      </c>
      <c r="AO2347" s="18" t="str">
        <f>_xlfn.XLOOKUP(B2347,'[6]ALL SITES DOWN'!$D:$D,'[6]ALL SITES DOWN'!$J:$J,"")</f>
        <v/>
      </c>
      <c r="AP2347" s="18" t="str">
        <f>_xlfn.XLOOKUP(B2347,'[7]ALL SITES DOWN'!$D:$D,'[7]ALL SITES DOWN'!$J:$J,"")</f>
        <v/>
      </c>
      <c r="AQ2347" s="9" t="str">
        <f>_xlfn.XLOOKUP(B2347,[8]sheet1!$AC:$AC,[8]sheet1!$AF:$AF,"")</f>
        <v/>
      </c>
      <c r="AR2347" s="14"/>
      <c r="AS2347" s="14" t="s">
        <v>5465</v>
      </c>
      <c r="AT2347" s="14" t="str">
        <f>_xlfn.XLOOKUP(B2347,'[9]cell downs 18042026 17h'!$B:$B,'[9]cell downs 18042026 17h'!$B:$B,"")</f>
        <v/>
      </c>
      <c r="AU2347" s="14" t="str">
        <f>_xlfn.XLOOKUP(B2347,'[10]Cells Huawei 19042026 15h'!$B:$B,'[10]Cells Huawei 19042026 15h'!$B:$B,"")</f>
        <v/>
      </c>
      <c r="AV2347" s="9" t="str">
        <f>_xlfn.XLOOKUP(B2347,'[11]cells down 19042026 9H40'!$B:$B,'[11]cells down 19042026 9H40'!$B:$B,"")</f>
        <v/>
      </c>
    </row>
    <row r="2348" spans="1:48" hidden="1" x14ac:dyDescent="0.3">
      <c r="A2348" s="1" t="s">
        <v>4951</v>
      </c>
      <c r="B2348" s="8" t="s">
        <v>4952</v>
      </c>
      <c r="C2348" s="3" t="str">
        <f>_xlfn.XLOOKUP(B2348,'[1]daily break down'!$D:$D,'[1]daily break down'!$E:$E,"")</f>
        <v>CENTRE</v>
      </c>
      <c r="D2348" s="1" t="s">
        <v>11</v>
      </c>
      <c r="E2348" s="1" t="s">
        <v>83</v>
      </c>
      <c r="F2348" s="3" t="s">
        <v>37</v>
      </c>
      <c r="G2348" s="1" t="s">
        <v>4953</v>
      </c>
      <c r="H2348" s="29" t="str">
        <f>_xlfn.XLOOKUP(B2348,[2]CALCULATION!$B:$B,[2]CALCULATION!$H:$H,"")</f>
        <v>ZTE</v>
      </c>
      <c r="I2348" s="26">
        <v>0</v>
      </c>
      <c r="J2348" s="26">
        <v>0</v>
      </c>
      <c r="K2348" s="26">
        <v>0</v>
      </c>
      <c r="L2348" s="26">
        <v>0</v>
      </c>
      <c r="M2348" s="26">
        <v>0</v>
      </c>
      <c r="N2348" s="26">
        <v>0</v>
      </c>
      <c r="O2348" s="26">
        <v>0</v>
      </c>
      <c r="P2348" s="114" t="s">
        <v>6364</v>
      </c>
      <c r="Q2348" s="42" t="s">
        <v>5538</v>
      </c>
      <c r="R2348" s="42"/>
      <c r="S2348" s="41" t="str" cm="1">
        <f t="array" ref="S2348">IFERROR(_xlfn.IFS(
U2348="MPR ISSUE","PDH",
U2348="BSS Hardware Issue","BSS",
U2348="Sites strategiques, MLL, Pylone, etc.","ENVTECH",
U2348="AKTIVCO DEFAUT GE &amp; POWER Cabinet","AKTIVCO",
U2348="AKTIVCO Coupure ENEO &amp; Baisse de tension","AKTIVCO GRID ONLY",
U2348="Coupure ENEO &amp; Baisse de tension","IHS GRID ONLY",
U2348="Defaut GE &amp; POWER Cabinet","IHS",
U2348="Sharing","Partners",
U2348="Sites strategiques &amp; DataCenter","SST &amp; DC",
U2348="Exclu","Exclu",
U2348="SAT","SAT",
U2348="SPARE-ISSUE","SPARE-ISSUE",
U2348="Fiber CAmtel","TRANS_FO_CAMTEL",
U2348="Fiber AOF","Fiber AOF",
U2348="Projet OCM (HUAWEI)","TRAVAUX-HUAWEI",
U2348="Projet OCM (NOKIA)","TRAVAUX-NOKIA",
U2348="ACCESS-ISSUE","ACCESS-ISSUE",
U2348="Projet OCM (ZTE, NOKIA, autres projets)","TRAVAUX OCM",
U2348="No root CAuse","No root cause",
U2348="ODU HS","PDH",
U2348="IP &amp; VLAN","PDH",
U2348="Warehouse HUAWEI","SPARE-ISSUE",
U2348="SPARE-HS","SPARE-ISSUE",
U2348="Power Telco","BSS",U2348="no impacts","no impacts"
),"")</f>
        <v>No root cause</v>
      </c>
      <c r="T2348" s="41" t="str" cm="1">
        <f t="array" ref="T2348">IFERROR(_xlfn.IFS(
U2348="MPR ISSUE","TX ISSUE",
U2348="BSS Hardware Issue","RAN ISSUE",
U2348="Sites strategiques, MLL, Pylone, etc.","ENVTECH",
U2348="AKTIVCO DEFAUT GE &amp; POWER Cabinet","POWER ISSUE",
U2348="AKTIVCO Coupure ENEO &amp; Baisse de tension","POWER ISSUE",
U2348="Coupure ENEO &amp; Baisse de tension","POWER ISSUE",
U2348="Defaut GE &amp; POWER Cabinet","POWER ISSUE",
U2348="Sharing","POWER ISSUE",
U2348="Sites strategiques &amp; DataCenter","POWER ISSUE",
U2348="Exclu","Exclu",
U2348="SAT","TX ISSUE",
U2348="SPARE-ISSUE","SPARE-ISSUE",
U2348="Fiber CAmtel","TX ISSUE",
U2348="Fiber AOF","TX ISSUE",
U2348="Projet OCM (HUAWEI)","TRAVAUX-HUAWEI",
U2348="Projet OCM (NOKIA)","TRAVAUX -NOKIA",
U2348="ACCESS-ISSUE","ACCESS-ISSUE",
U2348="Projet OCM (ZTE, NOKIA, autres projets)","TRAVAUX OCM",
U2348="No root CAuse","No root cause",
U2348="ODU HS","TX ISSUE",
U2348="IP &amp; VLAN","TX ISSUE",
U2348="Warehouse HUAWEI","SPARE-ISSUE",
U2348="SPARE-HS","SPARE-ISSUE",
U2348="Power Telco","RAN ISSUE",U2348="no impacts","no impacts"
),"")</f>
        <v>No root cause</v>
      </c>
      <c r="U2348" s="68" t="s">
        <v>5691</v>
      </c>
      <c r="V2348" s="41" t="str" cm="1">
        <f t="array" ref="V2348">IFERROR(_xlfn.IFS(
U2348="MPR ISSUE","ACTIVE",
U2348="BSS Hardware Issue","ACTIVE",
U2348="Sites strategiques, MLL, Pylone, etc.","PASSIVE",
U2348="AKTIVCO DEFAUT GE &amp; POWER Cabinet","PASSIVE",
U2348="AKTIVCO Coupure ENEO &amp; Baisse de tension","PASSIVE",
U2348="Coupure ENEO &amp; Baisse de tension","PASSIVE",
U2348="Defaut GE &amp; POWER Cabinet","PASSIVE",
U2348="Sharing","PASSIVE",
U2348="Sites strategiques &amp; DataCenter","PASSIVE",
U2348="Exclu","Exclu",
U2348="SAT","ACTIVE",
U2348="SPARE-ISSUE","SPARE-ISSUE",
U2348="Fiber CAmtel","ACTIVE",
U2348="Fiber AOF","ACTIVE",
U2348="Projet OCM (HUAWEI)","PLANNED WORKS",
U2348="Projet OCM (NOKIA)","PLANNED WORKS",
U2348="ACCESS-ISSUE","ACCESS-ISSUE",
U2348="Projet OCM (ZTE, NOKIA, autres projets)","PLANNED WORKS",
U2348="No root CAuse","No root cause",
U2348="ODU HS","ACTIVE",
U2348="IP &amp; VLAN","ACTIVE",
U2348="Warehouse HUAWEI","SPARE-ISSUE",
U2348="SPARE-HS","SPARE-ISSUE",
U2348="Power Telco","ACTIVE", U2348="no impacts","no impacts"
),"")</f>
        <v>No root cause</v>
      </c>
      <c r="W2348" s="113"/>
      <c r="X2348" s="113"/>
      <c r="Y2348" s="113"/>
      <c r="Z2348" s="113"/>
      <c r="AA2348" s="113"/>
      <c r="AB2348" s="17" t="s">
        <v>5465</v>
      </c>
      <c r="AC2348" s="17" t="str">
        <f>_xlfn.XLOOKUP(B2348,'INCIDENT-04-27-2026'!E:E,'INCIDENT-04-27-2026'!F:F,"")</f>
        <v/>
      </c>
      <c r="AD2348" s="9"/>
      <c r="AE2348" s="7" t="s">
        <v>5465</v>
      </c>
      <c r="AF2348" s="6" t="str">
        <f>_xlfn.XLOOKUP(B2348,'[13]Input_27-04'!$B:$B,'[13]Input_27-04'!$M:$M,"")</f>
        <v/>
      </c>
      <c r="AG2348" s="7"/>
      <c r="AH2348" s="3"/>
      <c r="AI2348" s="18" t="str">
        <f>_xlfn.XLOOKUP(B2348,'[3]Cells Huawei 27042026 10h'!$B:$B,'[3]Cells Huawei 27042026 10h'!$T:$T,"")</f>
        <v/>
      </c>
      <c r="AJ2348" s="18" t="str">
        <f>_xlfn.XLOOKUP(B2348,'[3]Cells Huawei 27042026 15h'!$B:$B,'[3]Cells Huawei 27042026 15h'!$T:$T,"")</f>
        <v/>
      </c>
      <c r="AK2348" s="18" t="str">
        <f>_xlfn.XLOOKUP(B2348,'[4]cells down 27042026 11h28'!$B:$B,'[4]cells down 27042026 11h28'!$R:$R,"")</f>
        <v/>
      </c>
      <c r="AL2348" s="18" t="str">
        <f>_xlfn.XLOOKUP(B2348,'[4]cells down 27042026 18h01'!$B:$B,'[4]cells down 27042026 18h01'!$R:$R,"")</f>
        <v/>
      </c>
      <c r="AM2348" s="18" t="str">
        <f>_xlfn.XLOOKUP(B2348,'[5]cell downs 27042026 11h'!$B:$B,'[5]cell downs 27042026 11h'!$R:$R,"")</f>
        <v/>
      </c>
      <c r="AN2348" s="18" t="str">
        <f>_xlfn.XLOOKUP(B2348,'[5]cell downs 27042026 17h40'!$B:$B,'[5]cell downs 27042026 17h40'!$R:$R,"")</f>
        <v/>
      </c>
      <c r="AO2348" s="18" t="str">
        <f>_xlfn.XLOOKUP(B2348,'[6]ALL SITES DOWN'!$D:$D,'[6]ALL SITES DOWN'!$J:$J,"")</f>
        <v/>
      </c>
      <c r="AP2348" s="18" t="str">
        <f>_xlfn.XLOOKUP(B2348,'[7]ALL SITES DOWN'!$D:$D,'[7]ALL SITES DOWN'!$J:$J,"")</f>
        <v/>
      </c>
      <c r="AQ2348" s="9" t="str">
        <f>_xlfn.XLOOKUP(B2348,[8]sheet1!$AC:$AC,[8]sheet1!$AF:$AF,"")</f>
        <v/>
      </c>
      <c r="AR2348" s="14"/>
      <c r="AS2348" s="14" t="s">
        <v>5465</v>
      </c>
      <c r="AT2348" s="14" t="str">
        <f>_xlfn.XLOOKUP(B2348,'[9]cell downs 18042026 17h'!$B:$B,'[9]cell downs 18042026 17h'!$B:$B,"")</f>
        <v/>
      </c>
      <c r="AU2348" s="14" t="str">
        <f>_xlfn.XLOOKUP(B2348,'[10]Cells Huawei 19042026 15h'!$B:$B,'[10]Cells Huawei 19042026 15h'!$B:$B,"")</f>
        <v/>
      </c>
      <c r="AV2348" s="9" t="str">
        <f>_xlfn.XLOOKUP(B2348,'[11]cells down 19042026 9H40'!$B:$B,'[11]cells down 19042026 9H40'!$B:$B,"")</f>
        <v/>
      </c>
    </row>
    <row r="2349" spans="1:48" hidden="1" x14ac:dyDescent="0.3">
      <c r="A2349" s="1" t="s">
        <v>4959</v>
      </c>
      <c r="B2349" s="8" t="s">
        <v>4960</v>
      </c>
      <c r="C2349" s="3" t="str">
        <f>_xlfn.XLOOKUP(B2349,'[1]daily break down'!$D:$D,'[1]daily break down'!$E:$E,"")</f>
        <v>CENTRE</v>
      </c>
      <c r="D2349" s="1" t="s">
        <v>11</v>
      </c>
      <c r="E2349" s="1" t="s">
        <v>594</v>
      </c>
      <c r="F2349" s="3" t="s">
        <v>37</v>
      </c>
      <c r="G2349" s="1" t="s">
        <v>4961</v>
      </c>
      <c r="H2349" s="29" t="str">
        <f>_xlfn.XLOOKUP(B2349,[2]CALCULATION!$B:$B,[2]CALCULATION!$H:$H,"")</f>
        <v>ZTE</v>
      </c>
      <c r="I2349" s="26">
        <v>0</v>
      </c>
      <c r="J2349" s="26">
        <v>0</v>
      </c>
      <c r="K2349" s="26">
        <v>0</v>
      </c>
      <c r="L2349" s="26">
        <v>0</v>
      </c>
      <c r="M2349" s="26">
        <v>0</v>
      </c>
      <c r="N2349" s="26">
        <v>0</v>
      </c>
      <c r="O2349" s="26">
        <v>0</v>
      </c>
      <c r="P2349" s="114" t="s">
        <v>6364</v>
      </c>
      <c r="Q2349" s="42" t="s">
        <v>5538</v>
      </c>
      <c r="R2349" s="42"/>
      <c r="S2349" s="41" t="str" cm="1">
        <f t="array" ref="S2349">IFERROR(_xlfn.IFS(
U2349="MPR ISSUE","PDH",
U2349="BSS Hardware Issue","BSS",
U2349="Sites strategiques, MLL, Pylone, etc.","ENVTECH",
U2349="AKTIVCO DEFAUT GE &amp; POWER Cabinet","AKTIVCO",
U2349="AKTIVCO Coupure ENEO &amp; Baisse de tension","AKTIVCO GRID ONLY",
U2349="Coupure ENEO &amp; Baisse de tension","IHS GRID ONLY",
U2349="Defaut GE &amp; POWER Cabinet","IHS",
U2349="Sharing","Partners",
U2349="Sites strategiques &amp; DataCenter","SST &amp; DC",
U2349="Exclu","Exclu",
U2349="SAT","SAT",
U2349="SPARE-ISSUE","SPARE-ISSUE",
U2349="Fiber CAmtel","TRANS_FO_CAMTEL",
U2349="Fiber AOF","Fiber AOF",
U2349="Projet OCM (HUAWEI)","TRAVAUX-HUAWEI",
U2349="Projet OCM (NOKIA)","TRAVAUX-NOKIA",
U2349="ACCESS-ISSUE","ACCESS-ISSUE",
U2349="Projet OCM (ZTE, NOKIA, autres projets)","TRAVAUX OCM",
U2349="No root CAuse","No root cause",
U2349="ODU HS","PDH",
U2349="IP &amp; VLAN","PDH",
U2349="Warehouse HUAWEI","SPARE-ISSUE",
U2349="SPARE-HS","SPARE-ISSUE",
U2349="Power Telco","BSS",U2349="no impacts","no impacts"
),"")</f>
        <v>No root cause</v>
      </c>
      <c r="T2349" s="41" t="str" cm="1">
        <f t="array" ref="T2349">IFERROR(_xlfn.IFS(
U2349="MPR ISSUE","TX ISSUE",
U2349="BSS Hardware Issue","RAN ISSUE",
U2349="Sites strategiques, MLL, Pylone, etc.","ENVTECH",
U2349="AKTIVCO DEFAUT GE &amp; POWER Cabinet","POWER ISSUE",
U2349="AKTIVCO Coupure ENEO &amp; Baisse de tension","POWER ISSUE",
U2349="Coupure ENEO &amp; Baisse de tension","POWER ISSUE",
U2349="Defaut GE &amp; POWER Cabinet","POWER ISSUE",
U2349="Sharing","POWER ISSUE",
U2349="Sites strategiques &amp; DataCenter","POWER ISSUE",
U2349="Exclu","Exclu",
U2349="SAT","TX ISSUE",
U2349="SPARE-ISSUE","SPARE-ISSUE",
U2349="Fiber CAmtel","TX ISSUE",
U2349="Fiber AOF","TX ISSUE",
U2349="Projet OCM (HUAWEI)","TRAVAUX-HUAWEI",
U2349="Projet OCM (NOKIA)","TRAVAUX -NOKIA",
U2349="ACCESS-ISSUE","ACCESS-ISSUE",
U2349="Projet OCM (ZTE, NOKIA, autres projets)","TRAVAUX OCM",
U2349="No root CAuse","No root cause",
U2349="ODU HS","TX ISSUE",
U2349="IP &amp; VLAN","TX ISSUE",
U2349="Warehouse HUAWEI","SPARE-ISSUE",
U2349="SPARE-HS","SPARE-ISSUE",
U2349="Power Telco","RAN ISSUE",U2349="no impacts","no impacts"
),"")</f>
        <v>No root cause</v>
      </c>
      <c r="U2349" s="68" t="s">
        <v>5691</v>
      </c>
      <c r="V2349" s="41" t="str" cm="1">
        <f t="array" ref="V2349">IFERROR(_xlfn.IFS(
U2349="MPR ISSUE","ACTIVE",
U2349="BSS Hardware Issue","ACTIVE",
U2349="Sites strategiques, MLL, Pylone, etc.","PASSIVE",
U2349="AKTIVCO DEFAUT GE &amp; POWER Cabinet","PASSIVE",
U2349="AKTIVCO Coupure ENEO &amp; Baisse de tension","PASSIVE",
U2349="Coupure ENEO &amp; Baisse de tension","PASSIVE",
U2349="Defaut GE &amp; POWER Cabinet","PASSIVE",
U2349="Sharing","PASSIVE",
U2349="Sites strategiques &amp; DataCenter","PASSIVE",
U2349="Exclu","Exclu",
U2349="SAT","ACTIVE",
U2349="SPARE-ISSUE","SPARE-ISSUE",
U2349="Fiber CAmtel","ACTIVE",
U2349="Fiber AOF","ACTIVE",
U2349="Projet OCM (HUAWEI)","PLANNED WORKS",
U2349="Projet OCM (NOKIA)","PLANNED WORKS",
U2349="ACCESS-ISSUE","ACCESS-ISSUE",
U2349="Projet OCM (ZTE, NOKIA, autres projets)","PLANNED WORKS",
U2349="No root CAuse","No root cause",
U2349="ODU HS","ACTIVE",
U2349="IP &amp; VLAN","ACTIVE",
U2349="Warehouse HUAWEI","SPARE-ISSUE",
U2349="SPARE-HS","SPARE-ISSUE",
U2349="Power Telco","ACTIVE", U2349="no impacts","no impacts"
),"")</f>
        <v>No root cause</v>
      </c>
      <c r="W2349" s="113"/>
      <c r="X2349" s="113"/>
      <c r="Y2349" s="113"/>
      <c r="Z2349" s="113"/>
      <c r="AA2349" s="113"/>
      <c r="AB2349" s="17" t="s">
        <v>5465</v>
      </c>
      <c r="AC2349" s="17" t="str">
        <f>_xlfn.XLOOKUP(B2349,'INCIDENT-04-27-2026'!E:E,'INCIDENT-04-27-2026'!F:F,"")</f>
        <v/>
      </c>
      <c r="AD2349" s="9"/>
      <c r="AE2349" s="7" t="s">
        <v>5465</v>
      </c>
      <c r="AF2349" s="6" t="str">
        <f>_xlfn.XLOOKUP(B2349,'[13]Input_27-04'!$B:$B,'[13]Input_27-04'!$M:$M,"")</f>
        <v/>
      </c>
      <c r="AG2349" s="7"/>
      <c r="AH2349" s="3"/>
      <c r="AI2349" s="18" t="str">
        <f>_xlfn.XLOOKUP(B2349,'[3]Cells Huawei 27042026 10h'!$B:$B,'[3]Cells Huawei 27042026 10h'!$T:$T,"")</f>
        <v/>
      </c>
      <c r="AJ2349" s="18" t="str">
        <f>_xlfn.XLOOKUP(B2349,'[3]Cells Huawei 27042026 15h'!$B:$B,'[3]Cells Huawei 27042026 15h'!$T:$T,"")</f>
        <v/>
      </c>
      <c r="AK2349" s="18" t="str">
        <f>_xlfn.XLOOKUP(B2349,'[4]cells down 27042026 11h28'!$B:$B,'[4]cells down 27042026 11h28'!$R:$R,"")</f>
        <v/>
      </c>
      <c r="AL2349" s="18" t="str">
        <f>_xlfn.XLOOKUP(B2349,'[4]cells down 27042026 18h01'!$B:$B,'[4]cells down 27042026 18h01'!$R:$R,"")</f>
        <v/>
      </c>
      <c r="AM2349" s="18" t="str">
        <f>_xlfn.XLOOKUP(B2349,'[5]cell downs 27042026 11h'!$B:$B,'[5]cell downs 27042026 11h'!$R:$R,"")</f>
        <v/>
      </c>
      <c r="AN2349" s="18" t="str">
        <f>_xlfn.XLOOKUP(B2349,'[5]cell downs 27042026 17h40'!$B:$B,'[5]cell downs 27042026 17h40'!$R:$R,"")</f>
        <v/>
      </c>
      <c r="AO2349" s="18" t="str">
        <f>_xlfn.XLOOKUP(B2349,'[6]ALL SITES DOWN'!$D:$D,'[6]ALL SITES DOWN'!$J:$J,"")</f>
        <v/>
      </c>
      <c r="AP2349" s="18" t="str">
        <f>_xlfn.XLOOKUP(B2349,'[7]ALL SITES DOWN'!$D:$D,'[7]ALL SITES DOWN'!$J:$J,"")</f>
        <v/>
      </c>
      <c r="AQ2349" s="9" t="str">
        <f>_xlfn.XLOOKUP(B2349,[8]sheet1!$AC:$AC,[8]sheet1!$AF:$AF,"")</f>
        <v/>
      </c>
      <c r="AR2349" s="14"/>
      <c r="AS2349" s="14" t="s">
        <v>5465</v>
      </c>
      <c r="AT2349" s="14" t="str">
        <f>_xlfn.XLOOKUP(B2349,'[9]cell downs 18042026 17h'!$B:$B,'[9]cell downs 18042026 17h'!$B:$B,"")</f>
        <v/>
      </c>
      <c r="AU2349" s="14" t="str">
        <f>_xlfn.XLOOKUP(B2349,'[10]Cells Huawei 19042026 15h'!$B:$B,'[10]Cells Huawei 19042026 15h'!$B:$B,"")</f>
        <v/>
      </c>
      <c r="AV2349" s="9" t="str">
        <f>_xlfn.XLOOKUP(B2349,'[11]cells down 19042026 9H40'!$B:$B,'[11]cells down 19042026 9H40'!$B:$B,"")</f>
        <v/>
      </c>
    </row>
    <row r="2350" spans="1:48" hidden="1" x14ac:dyDescent="0.3">
      <c r="A2350" s="1" t="s">
        <v>4964</v>
      </c>
      <c r="B2350" s="8" t="s">
        <v>4965</v>
      </c>
      <c r="C2350" s="3" t="str">
        <f>_xlfn.XLOOKUP(B2350,'[1]daily break down'!$D:$D,'[1]daily break down'!$E:$E,"")</f>
        <v>LITTORAL</v>
      </c>
      <c r="D2350" s="1" t="s">
        <v>11</v>
      </c>
      <c r="E2350" s="1" t="s">
        <v>1130</v>
      </c>
      <c r="F2350" s="3" t="s">
        <v>31</v>
      </c>
      <c r="G2350" s="1" t="s">
        <v>4964</v>
      </c>
      <c r="H2350" s="29" t="str">
        <f>_xlfn.XLOOKUP(B2350,[2]CALCULATION!$B:$B,[2]CALCULATION!$H:$H,"")</f>
        <v>ZTE</v>
      </c>
      <c r="I2350" s="26">
        <v>0</v>
      </c>
      <c r="J2350" s="26">
        <v>0</v>
      </c>
      <c r="K2350" s="26">
        <v>0</v>
      </c>
      <c r="L2350" s="26">
        <v>0</v>
      </c>
      <c r="M2350" s="26">
        <v>0</v>
      </c>
      <c r="N2350" s="26">
        <v>0</v>
      </c>
      <c r="O2350" s="26">
        <v>0</v>
      </c>
      <c r="P2350" s="114" t="s">
        <v>6364</v>
      </c>
      <c r="Q2350" s="42" t="s">
        <v>5538</v>
      </c>
      <c r="R2350" s="42"/>
      <c r="S2350" s="41" t="str" cm="1">
        <f t="array" ref="S2350">IFERROR(_xlfn.IFS(
U2350="MPR ISSUE","PDH",
U2350="BSS Hardware Issue","BSS",
U2350="Sites strategiques, MLL, Pylone, etc.","ENVTECH",
U2350="AKTIVCO DEFAUT GE &amp; POWER Cabinet","AKTIVCO",
U2350="AKTIVCO Coupure ENEO &amp; Baisse de tension","AKTIVCO GRID ONLY",
U2350="Coupure ENEO &amp; Baisse de tension","IHS GRID ONLY",
U2350="Defaut GE &amp; POWER Cabinet","IHS",
U2350="Sharing","Partners",
U2350="Sites strategiques &amp; DataCenter","SST &amp; DC",
U2350="Exclu","Exclu",
U2350="SAT","SAT",
U2350="SPARE-ISSUE","SPARE-ISSUE",
U2350="Fiber CAmtel","TRANS_FO_CAMTEL",
U2350="Fiber AOF","Fiber AOF",
U2350="Projet OCM (HUAWEI)","TRAVAUX-HUAWEI",
U2350="Projet OCM (NOKIA)","TRAVAUX-NOKIA",
U2350="ACCESS-ISSUE","ACCESS-ISSUE",
U2350="Projet OCM (ZTE, NOKIA, autres projets)","TRAVAUX OCM",
U2350="No root CAuse","No root cause",
U2350="ODU HS","PDH",
U2350="IP &amp; VLAN","PDH",
U2350="Warehouse HUAWEI","SPARE-ISSUE",
U2350="SPARE-HS","SPARE-ISSUE",
U2350="Power Telco","BSS",U2350="no impacts","no impacts"
),"")</f>
        <v>No root cause</v>
      </c>
      <c r="T2350" s="41" t="str" cm="1">
        <f t="array" ref="T2350">IFERROR(_xlfn.IFS(
U2350="MPR ISSUE","TX ISSUE",
U2350="BSS Hardware Issue","RAN ISSUE",
U2350="Sites strategiques, MLL, Pylone, etc.","ENVTECH",
U2350="AKTIVCO DEFAUT GE &amp; POWER Cabinet","POWER ISSUE",
U2350="AKTIVCO Coupure ENEO &amp; Baisse de tension","POWER ISSUE",
U2350="Coupure ENEO &amp; Baisse de tension","POWER ISSUE",
U2350="Defaut GE &amp; POWER Cabinet","POWER ISSUE",
U2350="Sharing","POWER ISSUE",
U2350="Sites strategiques &amp; DataCenter","POWER ISSUE",
U2350="Exclu","Exclu",
U2350="SAT","TX ISSUE",
U2350="SPARE-ISSUE","SPARE-ISSUE",
U2350="Fiber CAmtel","TX ISSUE",
U2350="Fiber AOF","TX ISSUE",
U2350="Projet OCM (HUAWEI)","TRAVAUX-HUAWEI",
U2350="Projet OCM (NOKIA)","TRAVAUX -NOKIA",
U2350="ACCESS-ISSUE","ACCESS-ISSUE",
U2350="Projet OCM (ZTE, NOKIA, autres projets)","TRAVAUX OCM",
U2350="No root CAuse","No root cause",
U2350="ODU HS","TX ISSUE",
U2350="IP &amp; VLAN","TX ISSUE",
U2350="Warehouse HUAWEI","SPARE-ISSUE",
U2350="SPARE-HS","SPARE-ISSUE",
U2350="Power Telco","RAN ISSUE",U2350="no impacts","no impacts"
),"")</f>
        <v>No root cause</v>
      </c>
      <c r="U2350" s="68" t="s">
        <v>5691</v>
      </c>
      <c r="V2350" s="41" t="str" cm="1">
        <f t="array" ref="V2350">IFERROR(_xlfn.IFS(
U2350="MPR ISSUE","ACTIVE",
U2350="BSS Hardware Issue","ACTIVE",
U2350="Sites strategiques, MLL, Pylone, etc.","PASSIVE",
U2350="AKTIVCO DEFAUT GE &amp; POWER Cabinet","PASSIVE",
U2350="AKTIVCO Coupure ENEO &amp; Baisse de tension","PASSIVE",
U2350="Coupure ENEO &amp; Baisse de tension","PASSIVE",
U2350="Defaut GE &amp; POWER Cabinet","PASSIVE",
U2350="Sharing","PASSIVE",
U2350="Sites strategiques &amp; DataCenter","PASSIVE",
U2350="Exclu","Exclu",
U2350="SAT","ACTIVE",
U2350="SPARE-ISSUE","SPARE-ISSUE",
U2350="Fiber CAmtel","ACTIVE",
U2350="Fiber AOF","ACTIVE",
U2350="Projet OCM (HUAWEI)","PLANNED WORKS",
U2350="Projet OCM (NOKIA)","PLANNED WORKS",
U2350="ACCESS-ISSUE","ACCESS-ISSUE",
U2350="Projet OCM (ZTE, NOKIA, autres projets)","PLANNED WORKS",
U2350="No root CAuse","No root cause",
U2350="ODU HS","ACTIVE",
U2350="IP &amp; VLAN","ACTIVE",
U2350="Warehouse HUAWEI","SPARE-ISSUE",
U2350="SPARE-HS","SPARE-ISSUE",
U2350="Power Telco","ACTIVE", U2350="no impacts","no impacts"
),"")</f>
        <v>No root cause</v>
      </c>
      <c r="W2350" s="113"/>
      <c r="X2350" s="113"/>
      <c r="Y2350" s="113"/>
      <c r="Z2350" s="113"/>
      <c r="AA2350" s="113"/>
      <c r="AB2350" s="17" t="s">
        <v>5465</v>
      </c>
      <c r="AC2350" s="17" t="str">
        <f>_xlfn.XLOOKUP(B2350,'INCIDENT-04-27-2026'!E:E,'INCIDENT-04-27-2026'!F:F,"")</f>
        <v/>
      </c>
      <c r="AD2350" s="9"/>
      <c r="AE2350" s="7" t="s">
        <v>5465</v>
      </c>
      <c r="AF2350" s="6" t="str">
        <f>_xlfn.XLOOKUP(B2350,'[13]Input_27-04'!$B:$B,'[13]Input_27-04'!$M:$M,"")</f>
        <v/>
      </c>
      <c r="AG2350" s="7"/>
      <c r="AH2350" s="3"/>
      <c r="AI2350" s="18" t="str">
        <f>_xlfn.XLOOKUP(B2350,'[3]Cells Huawei 27042026 10h'!$B:$B,'[3]Cells Huawei 27042026 10h'!$T:$T,"")</f>
        <v/>
      </c>
      <c r="AJ2350" s="18" t="str">
        <f>_xlfn.XLOOKUP(B2350,'[3]Cells Huawei 27042026 15h'!$B:$B,'[3]Cells Huawei 27042026 15h'!$T:$T,"")</f>
        <v/>
      </c>
      <c r="AK2350" s="18" t="str">
        <f>_xlfn.XLOOKUP(B2350,'[4]cells down 27042026 11h28'!$B:$B,'[4]cells down 27042026 11h28'!$R:$R,"")</f>
        <v/>
      </c>
      <c r="AL2350" s="18" t="str">
        <f>_xlfn.XLOOKUP(B2350,'[4]cells down 27042026 18h01'!$B:$B,'[4]cells down 27042026 18h01'!$R:$R,"")</f>
        <v/>
      </c>
      <c r="AM2350" s="18" t="str">
        <f>_xlfn.XLOOKUP(B2350,'[5]cell downs 27042026 11h'!$B:$B,'[5]cell downs 27042026 11h'!$R:$R,"")</f>
        <v/>
      </c>
      <c r="AN2350" s="18" t="str">
        <f>_xlfn.XLOOKUP(B2350,'[5]cell downs 27042026 17h40'!$B:$B,'[5]cell downs 27042026 17h40'!$R:$R,"")</f>
        <v/>
      </c>
      <c r="AO2350" s="18" t="str">
        <f>_xlfn.XLOOKUP(B2350,'[6]ALL SITES DOWN'!$D:$D,'[6]ALL SITES DOWN'!$J:$J,"")</f>
        <v/>
      </c>
      <c r="AP2350" s="18" t="str">
        <f>_xlfn.XLOOKUP(B2350,'[7]ALL SITES DOWN'!$D:$D,'[7]ALL SITES DOWN'!$J:$J,"")</f>
        <v/>
      </c>
      <c r="AQ2350" s="9" t="str">
        <f>_xlfn.XLOOKUP(B2350,[8]sheet1!$AC:$AC,[8]sheet1!$AF:$AF,"")</f>
        <v/>
      </c>
      <c r="AR2350" s="14"/>
      <c r="AS2350" s="14" t="s">
        <v>5465</v>
      </c>
      <c r="AT2350" s="14" t="str">
        <f>_xlfn.XLOOKUP(B2350,'[9]cell downs 18042026 17h'!$B:$B,'[9]cell downs 18042026 17h'!$B:$B,"")</f>
        <v/>
      </c>
      <c r="AU2350" s="14" t="str">
        <f>_xlfn.XLOOKUP(B2350,'[10]Cells Huawei 19042026 15h'!$B:$B,'[10]Cells Huawei 19042026 15h'!$B:$B,"")</f>
        <v/>
      </c>
      <c r="AV2350" s="9" t="str">
        <f>_xlfn.XLOOKUP(B2350,'[11]cells down 19042026 9H40'!$B:$B,'[11]cells down 19042026 9H40'!$B:$B,"")</f>
        <v/>
      </c>
    </row>
    <row r="2351" spans="1:48" hidden="1" x14ac:dyDescent="0.3">
      <c r="A2351" s="1" t="s">
        <v>5037</v>
      </c>
      <c r="B2351" s="8" t="s">
        <v>5038</v>
      </c>
      <c r="C2351" s="3" t="str">
        <f>_xlfn.XLOOKUP(B2351,'[1]daily break down'!$D:$D,'[1]daily break down'!$E:$E,"")</f>
        <v>CENTRE</v>
      </c>
      <c r="D2351" s="1" t="s">
        <v>11</v>
      </c>
      <c r="E2351" s="1" t="s">
        <v>12</v>
      </c>
      <c r="F2351" s="3" t="s">
        <v>69</v>
      </c>
      <c r="G2351" s="1" t="s">
        <v>5039</v>
      </c>
      <c r="H2351" s="29" t="str">
        <f>_xlfn.XLOOKUP(B2351,[2]CALCULATION!$B:$B,[2]CALCULATION!$H:$H,"")</f>
        <v>ZTE</v>
      </c>
      <c r="I2351" s="26">
        <v>0</v>
      </c>
      <c r="J2351" s="26">
        <v>0</v>
      </c>
      <c r="K2351" s="26">
        <v>0</v>
      </c>
      <c r="L2351" s="26">
        <v>0</v>
      </c>
      <c r="M2351" s="26">
        <v>0</v>
      </c>
      <c r="N2351" s="26">
        <v>0</v>
      </c>
      <c r="O2351" s="26">
        <v>0</v>
      </c>
      <c r="P2351" s="114" t="s">
        <v>6364</v>
      </c>
      <c r="Q2351" s="42" t="s">
        <v>5538</v>
      </c>
      <c r="R2351" s="42"/>
      <c r="S2351" s="41" t="str" cm="1">
        <f t="array" ref="S2351">IFERROR(_xlfn.IFS(
U2351="MPR ISSUE","PDH",
U2351="BSS Hardware Issue","BSS",
U2351="Sites strategiques, MLL, Pylone, etc.","ENVTECH",
U2351="AKTIVCO DEFAUT GE &amp; POWER Cabinet","AKTIVCO",
U2351="AKTIVCO Coupure ENEO &amp; Baisse de tension","AKTIVCO GRID ONLY",
U2351="Coupure ENEO &amp; Baisse de tension","IHS GRID ONLY",
U2351="Defaut GE &amp; POWER Cabinet","IHS",
U2351="Sharing","Partners",
U2351="Sites strategiques &amp; DataCenter","SST &amp; DC",
U2351="Exclu","Exclu",
U2351="SAT","SAT",
U2351="SPARE-ISSUE","SPARE-ISSUE",
U2351="Fiber CAmtel","TRANS_FO_CAMTEL",
U2351="Fiber AOF","Fiber AOF",
U2351="Projet OCM (HUAWEI)","TRAVAUX-HUAWEI",
U2351="Projet OCM (NOKIA)","TRAVAUX-NOKIA",
U2351="ACCESS-ISSUE","ACCESS-ISSUE",
U2351="Projet OCM (ZTE, NOKIA, autres projets)","TRAVAUX OCM",
U2351="No root CAuse","No root cause",
U2351="ODU HS","PDH",
U2351="IP &amp; VLAN","PDH",
U2351="Warehouse HUAWEI","SPARE-ISSUE",
U2351="SPARE-HS","SPARE-ISSUE",
U2351="Power Telco","BSS",U2351="no impacts","no impacts"
),"")</f>
        <v>No root cause</v>
      </c>
      <c r="T2351" s="41" t="str" cm="1">
        <f t="array" ref="T2351">IFERROR(_xlfn.IFS(
U2351="MPR ISSUE","TX ISSUE",
U2351="BSS Hardware Issue","RAN ISSUE",
U2351="Sites strategiques, MLL, Pylone, etc.","ENVTECH",
U2351="AKTIVCO DEFAUT GE &amp; POWER Cabinet","POWER ISSUE",
U2351="AKTIVCO Coupure ENEO &amp; Baisse de tension","POWER ISSUE",
U2351="Coupure ENEO &amp; Baisse de tension","POWER ISSUE",
U2351="Defaut GE &amp; POWER Cabinet","POWER ISSUE",
U2351="Sharing","POWER ISSUE",
U2351="Sites strategiques &amp; DataCenter","POWER ISSUE",
U2351="Exclu","Exclu",
U2351="SAT","TX ISSUE",
U2351="SPARE-ISSUE","SPARE-ISSUE",
U2351="Fiber CAmtel","TX ISSUE",
U2351="Fiber AOF","TX ISSUE",
U2351="Projet OCM (HUAWEI)","TRAVAUX-HUAWEI",
U2351="Projet OCM (NOKIA)","TRAVAUX -NOKIA",
U2351="ACCESS-ISSUE","ACCESS-ISSUE",
U2351="Projet OCM (ZTE, NOKIA, autres projets)","TRAVAUX OCM",
U2351="No root CAuse","No root cause",
U2351="ODU HS","TX ISSUE",
U2351="IP &amp; VLAN","TX ISSUE",
U2351="Warehouse HUAWEI","SPARE-ISSUE",
U2351="SPARE-HS","SPARE-ISSUE",
U2351="Power Telco","RAN ISSUE",U2351="no impacts","no impacts"
),"")</f>
        <v>No root cause</v>
      </c>
      <c r="U2351" s="68" t="s">
        <v>5691</v>
      </c>
      <c r="V2351" s="41" t="str" cm="1">
        <f t="array" ref="V2351">IFERROR(_xlfn.IFS(
U2351="MPR ISSUE","ACTIVE",
U2351="BSS Hardware Issue","ACTIVE",
U2351="Sites strategiques, MLL, Pylone, etc.","PASSIVE",
U2351="AKTIVCO DEFAUT GE &amp; POWER Cabinet","PASSIVE",
U2351="AKTIVCO Coupure ENEO &amp; Baisse de tension","PASSIVE",
U2351="Coupure ENEO &amp; Baisse de tension","PASSIVE",
U2351="Defaut GE &amp; POWER Cabinet","PASSIVE",
U2351="Sharing","PASSIVE",
U2351="Sites strategiques &amp; DataCenter","PASSIVE",
U2351="Exclu","Exclu",
U2351="SAT","ACTIVE",
U2351="SPARE-ISSUE","SPARE-ISSUE",
U2351="Fiber CAmtel","ACTIVE",
U2351="Fiber AOF","ACTIVE",
U2351="Projet OCM (HUAWEI)","PLANNED WORKS",
U2351="Projet OCM (NOKIA)","PLANNED WORKS",
U2351="ACCESS-ISSUE","ACCESS-ISSUE",
U2351="Projet OCM (ZTE, NOKIA, autres projets)","PLANNED WORKS",
U2351="No root CAuse","No root cause",
U2351="ODU HS","ACTIVE",
U2351="IP &amp; VLAN","ACTIVE",
U2351="Warehouse HUAWEI","SPARE-ISSUE",
U2351="SPARE-HS","SPARE-ISSUE",
U2351="Power Telco","ACTIVE", U2351="no impacts","no impacts"
),"")</f>
        <v>No root cause</v>
      </c>
      <c r="W2351" s="113"/>
      <c r="X2351" s="113"/>
      <c r="Y2351" s="113"/>
      <c r="Z2351" s="113"/>
      <c r="AA2351" s="113"/>
      <c r="AB2351" s="17" t="s">
        <v>5465</v>
      </c>
      <c r="AC2351" s="17" t="str">
        <f>_xlfn.XLOOKUP(B2351,'INCIDENT-04-27-2026'!E:E,'INCIDENT-04-27-2026'!F:F,"")</f>
        <v/>
      </c>
      <c r="AD2351" s="9"/>
      <c r="AE2351" s="7" t="s">
        <v>5465</v>
      </c>
      <c r="AF2351" s="6" t="str">
        <f>_xlfn.XLOOKUP(B2351,'[13]Input_27-04'!$B:$B,'[13]Input_27-04'!$M:$M,"")</f>
        <v/>
      </c>
      <c r="AG2351" s="7"/>
      <c r="AH2351" s="3"/>
      <c r="AI2351" s="18" t="str">
        <f>_xlfn.XLOOKUP(B2351,'[3]Cells Huawei 27042026 10h'!$B:$B,'[3]Cells Huawei 27042026 10h'!$T:$T,"")</f>
        <v/>
      </c>
      <c r="AJ2351" s="18" t="str">
        <f>_xlfn.XLOOKUP(B2351,'[3]Cells Huawei 27042026 15h'!$B:$B,'[3]Cells Huawei 27042026 15h'!$T:$T,"")</f>
        <v/>
      </c>
      <c r="AK2351" s="18" t="str">
        <f>_xlfn.XLOOKUP(B2351,'[4]cells down 27042026 11h28'!$B:$B,'[4]cells down 27042026 11h28'!$R:$R,"")</f>
        <v/>
      </c>
      <c r="AL2351" s="18" t="str">
        <f>_xlfn.XLOOKUP(B2351,'[4]cells down 27042026 18h01'!$B:$B,'[4]cells down 27042026 18h01'!$R:$R,"")</f>
        <v/>
      </c>
      <c r="AM2351" s="18" t="str">
        <f>_xlfn.XLOOKUP(B2351,'[5]cell downs 27042026 11h'!$B:$B,'[5]cell downs 27042026 11h'!$R:$R,"")</f>
        <v/>
      </c>
      <c r="AN2351" s="18" t="str">
        <f>_xlfn.XLOOKUP(B2351,'[5]cell downs 27042026 17h40'!$B:$B,'[5]cell downs 27042026 17h40'!$R:$R,"")</f>
        <v/>
      </c>
      <c r="AO2351" s="18" t="str">
        <f>_xlfn.XLOOKUP(B2351,'[6]ALL SITES DOWN'!$D:$D,'[6]ALL SITES DOWN'!$J:$J,"")</f>
        <v/>
      </c>
      <c r="AP2351" s="18" t="str">
        <f>_xlfn.XLOOKUP(B2351,'[7]ALL SITES DOWN'!$D:$D,'[7]ALL SITES DOWN'!$J:$J,"")</f>
        <v/>
      </c>
      <c r="AQ2351" s="9" t="str">
        <f>_xlfn.XLOOKUP(B2351,[8]sheet1!$AC:$AC,[8]sheet1!$AF:$AF,"")</f>
        <v/>
      </c>
      <c r="AR2351" s="14"/>
      <c r="AS2351" s="14" t="s">
        <v>5465</v>
      </c>
      <c r="AT2351" s="14" t="str">
        <f>_xlfn.XLOOKUP(B2351,'[9]cell downs 18042026 17h'!$B:$B,'[9]cell downs 18042026 17h'!$B:$B,"")</f>
        <v/>
      </c>
      <c r="AU2351" s="14" t="str">
        <f>_xlfn.XLOOKUP(B2351,'[10]Cells Huawei 19042026 15h'!$B:$B,'[10]Cells Huawei 19042026 15h'!$B:$B,"")</f>
        <v/>
      </c>
      <c r="AV2351" s="9" t="str">
        <f>_xlfn.XLOOKUP(B2351,'[11]cells down 19042026 9H40'!$B:$B,'[11]cells down 19042026 9H40'!$B:$B,"")</f>
        <v/>
      </c>
    </row>
    <row r="2352" spans="1:48" hidden="1" x14ac:dyDescent="0.3">
      <c r="A2352" s="1" t="s">
        <v>4966</v>
      </c>
      <c r="B2352" s="8" t="s">
        <v>4967</v>
      </c>
      <c r="C2352" s="3" t="str">
        <f>_xlfn.XLOOKUP(B2352,'[1]daily break down'!$D:$D,'[1]daily break down'!$E:$E,"")</f>
        <v>LITTORAL</v>
      </c>
      <c r="D2352" s="1" t="s">
        <v>11</v>
      </c>
      <c r="E2352" s="1" t="s">
        <v>318</v>
      </c>
      <c r="F2352" s="3" t="s">
        <v>31</v>
      </c>
      <c r="G2352" s="1" t="s">
        <v>4964</v>
      </c>
      <c r="H2352" s="29" t="str">
        <f>_xlfn.XLOOKUP(B2352,[2]CALCULATION!$B:$B,[2]CALCULATION!$H:$H,"")</f>
        <v>ZTE</v>
      </c>
      <c r="I2352" s="26">
        <v>0</v>
      </c>
      <c r="J2352" s="26">
        <v>0</v>
      </c>
      <c r="K2352" s="26">
        <v>0</v>
      </c>
      <c r="L2352" s="26">
        <v>0</v>
      </c>
      <c r="M2352" s="26">
        <v>0</v>
      </c>
      <c r="N2352" s="26">
        <v>0</v>
      </c>
      <c r="O2352" s="26">
        <v>0</v>
      </c>
      <c r="P2352" s="114" t="s">
        <v>6364</v>
      </c>
      <c r="Q2352" s="42" t="s">
        <v>5538</v>
      </c>
      <c r="R2352" s="42"/>
      <c r="S2352" s="41" t="str" cm="1">
        <f t="array" ref="S2352">IFERROR(_xlfn.IFS(
U2352="MPR ISSUE","PDH",
U2352="BSS Hardware Issue","BSS",
U2352="Sites strategiques, MLL, Pylone, etc.","ENVTECH",
U2352="AKTIVCO DEFAUT GE &amp; POWER Cabinet","AKTIVCO",
U2352="AKTIVCO Coupure ENEO &amp; Baisse de tension","AKTIVCO GRID ONLY",
U2352="Coupure ENEO &amp; Baisse de tension","IHS GRID ONLY",
U2352="Defaut GE &amp; POWER Cabinet","IHS",
U2352="Sharing","Partners",
U2352="Sites strategiques &amp; DataCenter","SST &amp; DC",
U2352="Exclu","Exclu",
U2352="SAT","SAT",
U2352="SPARE-ISSUE","SPARE-ISSUE",
U2352="Fiber CAmtel","TRANS_FO_CAMTEL",
U2352="Fiber AOF","Fiber AOF",
U2352="Projet OCM (HUAWEI)","TRAVAUX-HUAWEI",
U2352="Projet OCM (NOKIA)","TRAVAUX-NOKIA",
U2352="ACCESS-ISSUE","ACCESS-ISSUE",
U2352="Projet OCM (ZTE, NOKIA, autres projets)","TRAVAUX OCM",
U2352="No root CAuse","No root cause",
U2352="ODU HS","PDH",
U2352="IP &amp; VLAN","PDH",
U2352="Warehouse HUAWEI","SPARE-ISSUE",
U2352="SPARE-HS","SPARE-ISSUE",
U2352="Power Telco","BSS",U2352="no impacts","no impacts"
),"")</f>
        <v>No root cause</v>
      </c>
      <c r="T2352" s="41" t="str" cm="1">
        <f t="array" ref="T2352">IFERROR(_xlfn.IFS(
U2352="MPR ISSUE","TX ISSUE",
U2352="BSS Hardware Issue","RAN ISSUE",
U2352="Sites strategiques, MLL, Pylone, etc.","ENVTECH",
U2352="AKTIVCO DEFAUT GE &amp; POWER Cabinet","POWER ISSUE",
U2352="AKTIVCO Coupure ENEO &amp; Baisse de tension","POWER ISSUE",
U2352="Coupure ENEO &amp; Baisse de tension","POWER ISSUE",
U2352="Defaut GE &amp; POWER Cabinet","POWER ISSUE",
U2352="Sharing","POWER ISSUE",
U2352="Sites strategiques &amp; DataCenter","POWER ISSUE",
U2352="Exclu","Exclu",
U2352="SAT","TX ISSUE",
U2352="SPARE-ISSUE","SPARE-ISSUE",
U2352="Fiber CAmtel","TX ISSUE",
U2352="Fiber AOF","TX ISSUE",
U2352="Projet OCM (HUAWEI)","TRAVAUX-HUAWEI",
U2352="Projet OCM (NOKIA)","TRAVAUX -NOKIA",
U2352="ACCESS-ISSUE","ACCESS-ISSUE",
U2352="Projet OCM (ZTE, NOKIA, autres projets)","TRAVAUX OCM",
U2352="No root CAuse","No root cause",
U2352="ODU HS","TX ISSUE",
U2352="IP &amp; VLAN","TX ISSUE",
U2352="Warehouse HUAWEI","SPARE-ISSUE",
U2352="SPARE-HS","SPARE-ISSUE",
U2352="Power Telco","RAN ISSUE",U2352="no impacts","no impacts"
),"")</f>
        <v>No root cause</v>
      </c>
      <c r="U2352" s="68" t="s">
        <v>5691</v>
      </c>
      <c r="V2352" s="41" t="str" cm="1">
        <f t="array" ref="V2352">IFERROR(_xlfn.IFS(
U2352="MPR ISSUE","ACTIVE",
U2352="BSS Hardware Issue","ACTIVE",
U2352="Sites strategiques, MLL, Pylone, etc.","PASSIVE",
U2352="AKTIVCO DEFAUT GE &amp; POWER Cabinet","PASSIVE",
U2352="AKTIVCO Coupure ENEO &amp; Baisse de tension","PASSIVE",
U2352="Coupure ENEO &amp; Baisse de tension","PASSIVE",
U2352="Defaut GE &amp; POWER Cabinet","PASSIVE",
U2352="Sharing","PASSIVE",
U2352="Sites strategiques &amp; DataCenter","PASSIVE",
U2352="Exclu","Exclu",
U2352="SAT","ACTIVE",
U2352="SPARE-ISSUE","SPARE-ISSUE",
U2352="Fiber CAmtel","ACTIVE",
U2352="Fiber AOF","ACTIVE",
U2352="Projet OCM (HUAWEI)","PLANNED WORKS",
U2352="Projet OCM (NOKIA)","PLANNED WORKS",
U2352="ACCESS-ISSUE","ACCESS-ISSUE",
U2352="Projet OCM (ZTE, NOKIA, autres projets)","PLANNED WORKS",
U2352="No root CAuse","No root cause",
U2352="ODU HS","ACTIVE",
U2352="IP &amp; VLAN","ACTIVE",
U2352="Warehouse HUAWEI","SPARE-ISSUE",
U2352="SPARE-HS","SPARE-ISSUE",
U2352="Power Telco","ACTIVE", U2352="no impacts","no impacts"
),"")</f>
        <v>No root cause</v>
      </c>
      <c r="W2352" s="113"/>
      <c r="X2352" s="113"/>
      <c r="Y2352" s="113"/>
      <c r="Z2352" s="113"/>
      <c r="AA2352" s="113"/>
      <c r="AB2352" s="17" t="s">
        <v>5465</v>
      </c>
      <c r="AC2352" s="17" t="str">
        <f>_xlfn.XLOOKUP(B2352,'INCIDENT-04-27-2026'!E:E,'INCIDENT-04-27-2026'!F:F,"")</f>
        <v/>
      </c>
      <c r="AD2352" s="9"/>
      <c r="AE2352" s="7" t="s">
        <v>5465</v>
      </c>
      <c r="AF2352" s="6" t="str">
        <f>_xlfn.XLOOKUP(B2352,'[13]Input_27-04'!$B:$B,'[13]Input_27-04'!$M:$M,"")</f>
        <v/>
      </c>
      <c r="AG2352" s="7"/>
      <c r="AH2352" s="3"/>
      <c r="AI2352" s="18" t="str">
        <f>_xlfn.XLOOKUP(B2352,'[3]Cells Huawei 27042026 10h'!$B:$B,'[3]Cells Huawei 27042026 10h'!$T:$T,"")</f>
        <v/>
      </c>
      <c r="AJ2352" s="18" t="str">
        <f>_xlfn.XLOOKUP(B2352,'[3]Cells Huawei 27042026 15h'!$B:$B,'[3]Cells Huawei 27042026 15h'!$T:$T,"")</f>
        <v/>
      </c>
      <c r="AK2352" s="18" t="str">
        <f>_xlfn.XLOOKUP(B2352,'[4]cells down 27042026 11h28'!$B:$B,'[4]cells down 27042026 11h28'!$R:$R,"")</f>
        <v/>
      </c>
      <c r="AL2352" s="18" t="str">
        <f>_xlfn.XLOOKUP(B2352,'[4]cells down 27042026 18h01'!$B:$B,'[4]cells down 27042026 18h01'!$R:$R,"")</f>
        <v/>
      </c>
      <c r="AM2352" s="18" t="str">
        <f>_xlfn.XLOOKUP(B2352,'[5]cell downs 27042026 11h'!$B:$B,'[5]cell downs 27042026 11h'!$R:$R,"")</f>
        <v/>
      </c>
      <c r="AN2352" s="18" t="str">
        <f>_xlfn.XLOOKUP(B2352,'[5]cell downs 27042026 17h40'!$B:$B,'[5]cell downs 27042026 17h40'!$R:$R,"")</f>
        <v/>
      </c>
      <c r="AO2352" s="18" t="str">
        <f>_xlfn.XLOOKUP(B2352,'[6]ALL SITES DOWN'!$D:$D,'[6]ALL SITES DOWN'!$J:$J,"")</f>
        <v/>
      </c>
      <c r="AP2352" s="18" t="str">
        <f>_xlfn.XLOOKUP(B2352,'[7]ALL SITES DOWN'!$D:$D,'[7]ALL SITES DOWN'!$J:$J,"")</f>
        <v/>
      </c>
      <c r="AQ2352" s="9" t="str">
        <f>_xlfn.XLOOKUP(B2352,[8]sheet1!$AC:$AC,[8]sheet1!$AF:$AF,"")</f>
        <v/>
      </c>
      <c r="AR2352" s="14"/>
      <c r="AS2352" s="14" t="s">
        <v>5465</v>
      </c>
      <c r="AT2352" s="14" t="str">
        <f>_xlfn.XLOOKUP(B2352,'[9]cell downs 18042026 17h'!$B:$B,'[9]cell downs 18042026 17h'!$B:$B,"")</f>
        <v/>
      </c>
      <c r="AU2352" s="14" t="str">
        <f>_xlfn.XLOOKUP(B2352,'[10]Cells Huawei 19042026 15h'!$B:$B,'[10]Cells Huawei 19042026 15h'!$B:$B,"")</f>
        <v/>
      </c>
      <c r="AV2352" s="9" t="str">
        <f>_xlfn.XLOOKUP(B2352,'[11]cells down 19042026 9H40'!$B:$B,'[11]cells down 19042026 9H40'!$B:$B,"")</f>
        <v/>
      </c>
    </row>
    <row r="2353" spans="1:48" hidden="1" x14ac:dyDescent="0.3">
      <c r="A2353" s="1" t="s">
        <v>5044</v>
      </c>
      <c r="B2353" s="8" t="s">
        <v>5045</v>
      </c>
      <c r="C2353" s="3" t="str">
        <f>_xlfn.XLOOKUP(B2353,'[1]daily break down'!$D:$D,'[1]daily break down'!$E:$E,"")</f>
        <v>CENTRE</v>
      </c>
      <c r="D2353" s="1" t="s">
        <v>11</v>
      </c>
      <c r="E2353" s="1" t="s">
        <v>96</v>
      </c>
      <c r="F2353" s="3" t="s">
        <v>37</v>
      </c>
      <c r="G2353" s="1" t="s">
        <v>5046</v>
      </c>
      <c r="H2353" s="29" t="str">
        <f>_xlfn.XLOOKUP(B2353,[2]CALCULATION!$B:$B,[2]CALCULATION!$H:$H,"")</f>
        <v>ZTE</v>
      </c>
      <c r="I2353" s="26">
        <v>0</v>
      </c>
      <c r="J2353" s="26">
        <v>0</v>
      </c>
      <c r="K2353" s="26">
        <v>0</v>
      </c>
      <c r="L2353" s="26">
        <v>0</v>
      </c>
      <c r="M2353" s="26">
        <v>0</v>
      </c>
      <c r="N2353" s="26">
        <v>0</v>
      </c>
      <c r="O2353" s="26">
        <v>0</v>
      </c>
      <c r="P2353" s="114" t="s">
        <v>6364</v>
      </c>
      <c r="Q2353" s="42" t="s">
        <v>5538</v>
      </c>
      <c r="R2353" s="42"/>
      <c r="S2353" s="41" t="str" cm="1">
        <f t="array" ref="S2353">IFERROR(_xlfn.IFS(
U2353="MPR ISSUE","PDH",
U2353="BSS Hardware Issue","BSS",
U2353="Sites strategiques, MLL, Pylone, etc.","ENVTECH",
U2353="AKTIVCO DEFAUT GE &amp; POWER Cabinet","AKTIVCO",
U2353="AKTIVCO Coupure ENEO &amp; Baisse de tension","AKTIVCO GRID ONLY",
U2353="Coupure ENEO &amp; Baisse de tension","IHS GRID ONLY",
U2353="Defaut GE &amp; POWER Cabinet","IHS",
U2353="Sharing","Partners",
U2353="Sites strategiques &amp; DataCenter","SST &amp; DC",
U2353="Exclu","Exclu",
U2353="SAT","SAT",
U2353="SPARE-ISSUE","SPARE-ISSUE",
U2353="Fiber CAmtel","TRANS_FO_CAMTEL",
U2353="Fiber AOF","Fiber AOF",
U2353="Projet OCM (HUAWEI)","TRAVAUX-HUAWEI",
U2353="Projet OCM (NOKIA)","TRAVAUX-NOKIA",
U2353="ACCESS-ISSUE","ACCESS-ISSUE",
U2353="Projet OCM (ZTE, NOKIA, autres projets)","TRAVAUX OCM",
U2353="No root CAuse","No root cause",
U2353="ODU HS","PDH",
U2353="IP &amp; VLAN","PDH",
U2353="Warehouse HUAWEI","SPARE-ISSUE",
U2353="SPARE-HS","SPARE-ISSUE",
U2353="Power Telco","BSS",U2353="no impacts","no impacts"
),"")</f>
        <v>No root cause</v>
      </c>
      <c r="T2353" s="41" t="str" cm="1">
        <f t="array" ref="T2353">IFERROR(_xlfn.IFS(
U2353="MPR ISSUE","TX ISSUE",
U2353="BSS Hardware Issue","RAN ISSUE",
U2353="Sites strategiques, MLL, Pylone, etc.","ENVTECH",
U2353="AKTIVCO DEFAUT GE &amp; POWER Cabinet","POWER ISSUE",
U2353="AKTIVCO Coupure ENEO &amp; Baisse de tension","POWER ISSUE",
U2353="Coupure ENEO &amp; Baisse de tension","POWER ISSUE",
U2353="Defaut GE &amp; POWER Cabinet","POWER ISSUE",
U2353="Sharing","POWER ISSUE",
U2353="Sites strategiques &amp; DataCenter","POWER ISSUE",
U2353="Exclu","Exclu",
U2353="SAT","TX ISSUE",
U2353="SPARE-ISSUE","SPARE-ISSUE",
U2353="Fiber CAmtel","TX ISSUE",
U2353="Fiber AOF","TX ISSUE",
U2353="Projet OCM (HUAWEI)","TRAVAUX-HUAWEI",
U2353="Projet OCM (NOKIA)","TRAVAUX -NOKIA",
U2353="ACCESS-ISSUE","ACCESS-ISSUE",
U2353="Projet OCM (ZTE, NOKIA, autres projets)","TRAVAUX OCM",
U2353="No root CAuse","No root cause",
U2353="ODU HS","TX ISSUE",
U2353="IP &amp; VLAN","TX ISSUE",
U2353="Warehouse HUAWEI","SPARE-ISSUE",
U2353="SPARE-HS","SPARE-ISSUE",
U2353="Power Telco","RAN ISSUE",U2353="no impacts","no impacts"
),"")</f>
        <v>No root cause</v>
      </c>
      <c r="U2353" s="68" t="s">
        <v>5691</v>
      </c>
      <c r="V2353" s="41" t="str" cm="1">
        <f t="array" ref="V2353">IFERROR(_xlfn.IFS(
U2353="MPR ISSUE","ACTIVE",
U2353="BSS Hardware Issue","ACTIVE",
U2353="Sites strategiques, MLL, Pylone, etc.","PASSIVE",
U2353="AKTIVCO DEFAUT GE &amp; POWER Cabinet","PASSIVE",
U2353="AKTIVCO Coupure ENEO &amp; Baisse de tension","PASSIVE",
U2353="Coupure ENEO &amp; Baisse de tension","PASSIVE",
U2353="Defaut GE &amp; POWER Cabinet","PASSIVE",
U2353="Sharing","PASSIVE",
U2353="Sites strategiques &amp; DataCenter","PASSIVE",
U2353="Exclu","Exclu",
U2353="SAT","ACTIVE",
U2353="SPARE-ISSUE","SPARE-ISSUE",
U2353="Fiber CAmtel","ACTIVE",
U2353="Fiber AOF","ACTIVE",
U2353="Projet OCM (HUAWEI)","PLANNED WORKS",
U2353="Projet OCM (NOKIA)","PLANNED WORKS",
U2353="ACCESS-ISSUE","ACCESS-ISSUE",
U2353="Projet OCM (ZTE, NOKIA, autres projets)","PLANNED WORKS",
U2353="No root CAuse","No root cause",
U2353="ODU HS","ACTIVE",
U2353="IP &amp; VLAN","ACTIVE",
U2353="Warehouse HUAWEI","SPARE-ISSUE",
U2353="SPARE-HS","SPARE-ISSUE",
U2353="Power Telco","ACTIVE", U2353="no impacts","no impacts"
),"")</f>
        <v>No root cause</v>
      </c>
      <c r="W2353" s="113"/>
      <c r="X2353" s="113"/>
      <c r="Y2353" s="113"/>
      <c r="Z2353" s="113"/>
      <c r="AA2353" s="113"/>
      <c r="AB2353" s="17" t="s">
        <v>5465</v>
      </c>
      <c r="AC2353" s="17" t="str">
        <f>_xlfn.XLOOKUP(B2353,'INCIDENT-04-27-2026'!E:E,'INCIDENT-04-27-2026'!F:F,"")</f>
        <v/>
      </c>
      <c r="AD2353" s="9"/>
      <c r="AE2353" s="7" t="s">
        <v>5465</v>
      </c>
      <c r="AF2353" s="6" t="str">
        <f>_xlfn.XLOOKUP(B2353,'[13]Input_27-04'!$B:$B,'[13]Input_27-04'!$M:$M,"")</f>
        <v/>
      </c>
      <c r="AG2353" s="7"/>
      <c r="AH2353" s="3"/>
      <c r="AI2353" s="18" t="str">
        <f>_xlfn.XLOOKUP(B2353,'[3]Cells Huawei 27042026 10h'!$B:$B,'[3]Cells Huawei 27042026 10h'!$T:$T,"")</f>
        <v/>
      </c>
      <c r="AJ2353" s="18" t="str">
        <f>_xlfn.XLOOKUP(B2353,'[3]Cells Huawei 27042026 15h'!$B:$B,'[3]Cells Huawei 27042026 15h'!$T:$T,"")</f>
        <v/>
      </c>
      <c r="AK2353" s="18" t="str">
        <f>_xlfn.XLOOKUP(B2353,'[4]cells down 27042026 11h28'!$B:$B,'[4]cells down 27042026 11h28'!$R:$R,"")</f>
        <v/>
      </c>
      <c r="AL2353" s="18" t="str">
        <f>_xlfn.XLOOKUP(B2353,'[4]cells down 27042026 18h01'!$B:$B,'[4]cells down 27042026 18h01'!$R:$R,"")</f>
        <v/>
      </c>
      <c r="AM2353" s="18" t="str">
        <f>_xlfn.XLOOKUP(B2353,'[5]cell downs 27042026 11h'!$B:$B,'[5]cell downs 27042026 11h'!$R:$R,"")</f>
        <v/>
      </c>
      <c r="AN2353" s="18" t="str">
        <f>_xlfn.XLOOKUP(B2353,'[5]cell downs 27042026 17h40'!$B:$B,'[5]cell downs 27042026 17h40'!$R:$R,"")</f>
        <v/>
      </c>
      <c r="AO2353" s="18" t="str">
        <f>_xlfn.XLOOKUP(B2353,'[6]ALL SITES DOWN'!$D:$D,'[6]ALL SITES DOWN'!$J:$J,"")</f>
        <v/>
      </c>
      <c r="AP2353" s="18" t="str">
        <f>_xlfn.XLOOKUP(B2353,'[7]ALL SITES DOWN'!$D:$D,'[7]ALL SITES DOWN'!$J:$J,"")</f>
        <v/>
      </c>
      <c r="AQ2353" s="9" t="str">
        <f>_xlfn.XLOOKUP(B2353,[8]sheet1!$AC:$AC,[8]sheet1!$AF:$AF,"")</f>
        <v/>
      </c>
      <c r="AR2353" s="14"/>
      <c r="AS2353" s="14" t="s">
        <v>5465</v>
      </c>
      <c r="AT2353" s="14" t="str">
        <f>_xlfn.XLOOKUP(B2353,'[9]cell downs 18042026 17h'!$B:$B,'[9]cell downs 18042026 17h'!$B:$B,"")</f>
        <v/>
      </c>
      <c r="AU2353" s="14" t="str">
        <f>_xlfn.XLOOKUP(B2353,'[10]Cells Huawei 19042026 15h'!$B:$B,'[10]Cells Huawei 19042026 15h'!$B:$B,"")</f>
        <v/>
      </c>
      <c r="AV2353" s="9" t="str">
        <f>_xlfn.XLOOKUP(B2353,'[11]cells down 19042026 9H40'!$B:$B,'[11]cells down 19042026 9H40'!$B:$B,"")</f>
        <v/>
      </c>
    </row>
    <row r="2354" spans="1:48" hidden="1" x14ac:dyDescent="0.3">
      <c r="A2354" s="1" t="s">
        <v>5047</v>
      </c>
      <c r="B2354" s="8" t="s">
        <v>5048</v>
      </c>
      <c r="C2354" s="3" t="str">
        <f>_xlfn.XLOOKUP(B2354,'[1]daily break down'!$D:$D,'[1]daily break down'!$E:$E,"")</f>
        <v>CENTRE</v>
      </c>
      <c r="D2354" s="1" t="s">
        <v>11</v>
      </c>
      <c r="E2354" s="1" t="s">
        <v>12</v>
      </c>
      <c r="F2354" s="3" t="s">
        <v>37</v>
      </c>
      <c r="G2354" s="1" t="s">
        <v>5047</v>
      </c>
      <c r="H2354" s="29" t="str">
        <f>_xlfn.XLOOKUP(B2354,[2]CALCULATION!$B:$B,[2]CALCULATION!$H:$H,"")</f>
        <v>ZTE</v>
      </c>
      <c r="I2354" s="26">
        <v>0</v>
      </c>
      <c r="J2354" s="26">
        <v>0</v>
      </c>
      <c r="K2354" s="26">
        <v>0</v>
      </c>
      <c r="L2354" s="26">
        <v>0</v>
      </c>
      <c r="M2354" s="26">
        <v>0</v>
      </c>
      <c r="N2354" s="26">
        <v>0</v>
      </c>
      <c r="O2354" s="26">
        <v>0</v>
      </c>
      <c r="P2354" s="114" t="s">
        <v>6364</v>
      </c>
      <c r="Q2354" s="42" t="s">
        <v>5538</v>
      </c>
      <c r="R2354" s="42"/>
      <c r="S2354" s="41" t="str" cm="1">
        <f t="array" ref="S2354">IFERROR(_xlfn.IFS(
U2354="MPR ISSUE","PDH",
U2354="BSS Hardware Issue","BSS",
U2354="Sites strategiques, MLL, Pylone, etc.","ENVTECH",
U2354="AKTIVCO DEFAUT GE &amp; POWER Cabinet","AKTIVCO",
U2354="AKTIVCO Coupure ENEO &amp; Baisse de tension","AKTIVCO GRID ONLY",
U2354="Coupure ENEO &amp; Baisse de tension","IHS GRID ONLY",
U2354="Defaut GE &amp; POWER Cabinet","IHS",
U2354="Sharing","Partners",
U2354="Sites strategiques &amp; DataCenter","SST &amp; DC",
U2354="Exclu","Exclu",
U2354="SAT","SAT",
U2354="SPARE-ISSUE","SPARE-ISSUE",
U2354="Fiber CAmtel","TRANS_FO_CAMTEL",
U2354="Fiber AOF","Fiber AOF",
U2354="Projet OCM (HUAWEI)","TRAVAUX-HUAWEI",
U2354="Projet OCM (NOKIA)","TRAVAUX-NOKIA",
U2354="ACCESS-ISSUE","ACCESS-ISSUE",
U2354="Projet OCM (ZTE, NOKIA, autres projets)","TRAVAUX OCM",
U2354="No root CAuse","No root cause",
U2354="ODU HS","PDH",
U2354="IP &amp; VLAN","PDH",
U2354="Warehouse HUAWEI","SPARE-ISSUE",
U2354="SPARE-HS","SPARE-ISSUE",
U2354="Power Telco","BSS",U2354="no impacts","no impacts"
),"")</f>
        <v>No root cause</v>
      </c>
      <c r="T2354" s="41" t="str" cm="1">
        <f t="array" ref="T2354">IFERROR(_xlfn.IFS(
U2354="MPR ISSUE","TX ISSUE",
U2354="BSS Hardware Issue","RAN ISSUE",
U2354="Sites strategiques, MLL, Pylone, etc.","ENVTECH",
U2354="AKTIVCO DEFAUT GE &amp; POWER Cabinet","POWER ISSUE",
U2354="AKTIVCO Coupure ENEO &amp; Baisse de tension","POWER ISSUE",
U2354="Coupure ENEO &amp; Baisse de tension","POWER ISSUE",
U2354="Defaut GE &amp; POWER Cabinet","POWER ISSUE",
U2354="Sharing","POWER ISSUE",
U2354="Sites strategiques &amp; DataCenter","POWER ISSUE",
U2354="Exclu","Exclu",
U2354="SAT","TX ISSUE",
U2354="SPARE-ISSUE","SPARE-ISSUE",
U2354="Fiber CAmtel","TX ISSUE",
U2354="Fiber AOF","TX ISSUE",
U2354="Projet OCM (HUAWEI)","TRAVAUX-HUAWEI",
U2354="Projet OCM (NOKIA)","TRAVAUX -NOKIA",
U2354="ACCESS-ISSUE","ACCESS-ISSUE",
U2354="Projet OCM (ZTE, NOKIA, autres projets)","TRAVAUX OCM",
U2354="No root CAuse","No root cause",
U2354="ODU HS","TX ISSUE",
U2354="IP &amp; VLAN","TX ISSUE",
U2354="Warehouse HUAWEI","SPARE-ISSUE",
U2354="SPARE-HS","SPARE-ISSUE",
U2354="Power Telco","RAN ISSUE",U2354="no impacts","no impacts"
),"")</f>
        <v>No root cause</v>
      </c>
      <c r="U2354" s="68" t="s">
        <v>5691</v>
      </c>
      <c r="V2354" s="41" t="str" cm="1">
        <f t="array" ref="V2354">IFERROR(_xlfn.IFS(
U2354="MPR ISSUE","ACTIVE",
U2354="BSS Hardware Issue","ACTIVE",
U2354="Sites strategiques, MLL, Pylone, etc.","PASSIVE",
U2354="AKTIVCO DEFAUT GE &amp; POWER Cabinet","PASSIVE",
U2354="AKTIVCO Coupure ENEO &amp; Baisse de tension","PASSIVE",
U2354="Coupure ENEO &amp; Baisse de tension","PASSIVE",
U2354="Defaut GE &amp; POWER Cabinet","PASSIVE",
U2354="Sharing","PASSIVE",
U2354="Sites strategiques &amp; DataCenter","PASSIVE",
U2354="Exclu","Exclu",
U2354="SAT","ACTIVE",
U2354="SPARE-ISSUE","SPARE-ISSUE",
U2354="Fiber CAmtel","ACTIVE",
U2354="Fiber AOF","ACTIVE",
U2354="Projet OCM (HUAWEI)","PLANNED WORKS",
U2354="Projet OCM (NOKIA)","PLANNED WORKS",
U2354="ACCESS-ISSUE","ACCESS-ISSUE",
U2354="Projet OCM (ZTE, NOKIA, autres projets)","PLANNED WORKS",
U2354="No root CAuse","No root cause",
U2354="ODU HS","ACTIVE",
U2354="IP &amp; VLAN","ACTIVE",
U2354="Warehouse HUAWEI","SPARE-ISSUE",
U2354="SPARE-HS","SPARE-ISSUE",
U2354="Power Telco","ACTIVE", U2354="no impacts","no impacts"
),"")</f>
        <v>No root cause</v>
      </c>
      <c r="W2354" s="113"/>
      <c r="X2354" s="113"/>
      <c r="Y2354" s="113"/>
      <c r="Z2354" s="113"/>
      <c r="AA2354" s="113"/>
      <c r="AB2354" s="17" t="s">
        <v>5465</v>
      </c>
      <c r="AC2354" s="17" t="str">
        <f>_xlfn.XLOOKUP(B2354,'INCIDENT-04-27-2026'!E:E,'INCIDENT-04-27-2026'!F:F,"")</f>
        <v/>
      </c>
      <c r="AD2354" s="9"/>
      <c r="AE2354" s="7" t="s">
        <v>5465</v>
      </c>
      <c r="AF2354" s="6" t="str">
        <f>_xlfn.XLOOKUP(B2354,'[13]Input_27-04'!$B:$B,'[13]Input_27-04'!$M:$M,"")</f>
        <v/>
      </c>
      <c r="AG2354" s="7"/>
      <c r="AH2354" s="3"/>
      <c r="AI2354" s="18" t="str">
        <f>_xlfn.XLOOKUP(B2354,'[3]Cells Huawei 27042026 10h'!$B:$B,'[3]Cells Huawei 27042026 10h'!$T:$T,"")</f>
        <v/>
      </c>
      <c r="AJ2354" s="18" t="str">
        <f>_xlfn.XLOOKUP(B2354,'[3]Cells Huawei 27042026 15h'!$B:$B,'[3]Cells Huawei 27042026 15h'!$T:$T,"")</f>
        <v/>
      </c>
      <c r="AK2354" s="18" t="str">
        <f>_xlfn.XLOOKUP(B2354,'[4]cells down 27042026 11h28'!$B:$B,'[4]cells down 27042026 11h28'!$R:$R,"")</f>
        <v/>
      </c>
      <c r="AL2354" s="18" t="str">
        <f>_xlfn.XLOOKUP(B2354,'[4]cells down 27042026 18h01'!$B:$B,'[4]cells down 27042026 18h01'!$R:$R,"")</f>
        <v/>
      </c>
      <c r="AM2354" s="18" t="str">
        <f>_xlfn.XLOOKUP(B2354,'[5]cell downs 27042026 11h'!$B:$B,'[5]cell downs 27042026 11h'!$R:$R,"")</f>
        <v/>
      </c>
      <c r="AN2354" s="18" t="str">
        <f>_xlfn.XLOOKUP(B2354,'[5]cell downs 27042026 17h40'!$B:$B,'[5]cell downs 27042026 17h40'!$R:$R,"")</f>
        <v/>
      </c>
      <c r="AO2354" s="18" t="str">
        <f>_xlfn.XLOOKUP(B2354,'[6]ALL SITES DOWN'!$D:$D,'[6]ALL SITES DOWN'!$J:$J,"")</f>
        <v/>
      </c>
      <c r="AP2354" s="18" t="str">
        <f>_xlfn.XLOOKUP(B2354,'[7]ALL SITES DOWN'!$D:$D,'[7]ALL SITES DOWN'!$J:$J,"")</f>
        <v/>
      </c>
      <c r="AQ2354" s="9" t="str">
        <f>_xlfn.XLOOKUP(B2354,[8]sheet1!$AC:$AC,[8]sheet1!$AF:$AF,"")</f>
        <v/>
      </c>
      <c r="AR2354" s="14"/>
      <c r="AS2354" s="14" t="s">
        <v>5465</v>
      </c>
      <c r="AT2354" s="14" t="str">
        <f>_xlfn.XLOOKUP(B2354,'[9]cell downs 18042026 17h'!$B:$B,'[9]cell downs 18042026 17h'!$B:$B,"")</f>
        <v/>
      </c>
      <c r="AU2354" s="14" t="str">
        <f>_xlfn.XLOOKUP(B2354,'[10]Cells Huawei 19042026 15h'!$B:$B,'[10]Cells Huawei 19042026 15h'!$B:$B,"")</f>
        <v/>
      </c>
      <c r="AV2354" s="9" t="str">
        <f>_xlfn.XLOOKUP(B2354,'[11]cells down 19042026 9H40'!$B:$B,'[11]cells down 19042026 9H40'!$B:$B,"")</f>
        <v/>
      </c>
    </row>
    <row r="2355" spans="1:48" hidden="1" x14ac:dyDescent="0.3">
      <c r="A2355" s="1" t="s">
        <v>4970</v>
      </c>
      <c r="B2355" s="8" t="s">
        <v>4971</v>
      </c>
      <c r="C2355" s="3" t="str">
        <f>_xlfn.XLOOKUP(B2355,'[1]daily break down'!$D:$D,'[1]daily break down'!$E:$E,"")</f>
        <v>CENTRE</v>
      </c>
      <c r="D2355" s="1" t="s">
        <v>11</v>
      </c>
      <c r="E2355" s="1" t="s">
        <v>12</v>
      </c>
      <c r="F2355" s="3" t="s">
        <v>37</v>
      </c>
      <c r="G2355" s="1" t="s">
        <v>4970</v>
      </c>
      <c r="H2355" s="29" t="str">
        <f>_xlfn.XLOOKUP(B2355,[2]CALCULATION!$B:$B,[2]CALCULATION!$H:$H,"")</f>
        <v>ZTE</v>
      </c>
      <c r="I2355" s="26">
        <v>0</v>
      </c>
      <c r="J2355" s="26">
        <v>0</v>
      </c>
      <c r="K2355" s="26">
        <v>0</v>
      </c>
      <c r="L2355" s="26">
        <v>0</v>
      </c>
      <c r="M2355" s="26">
        <v>0</v>
      </c>
      <c r="N2355" s="26">
        <v>0</v>
      </c>
      <c r="O2355" s="26">
        <v>0</v>
      </c>
      <c r="P2355" s="114" t="s">
        <v>6364</v>
      </c>
      <c r="Q2355" s="42" t="s">
        <v>5538</v>
      </c>
      <c r="R2355" s="42"/>
      <c r="S2355" s="41" t="str" cm="1">
        <f t="array" ref="S2355">IFERROR(_xlfn.IFS(
U2355="MPR ISSUE","PDH",
U2355="BSS Hardware Issue","BSS",
U2355="Sites strategiques, MLL, Pylone, etc.","ENVTECH",
U2355="AKTIVCO DEFAUT GE &amp; POWER Cabinet","AKTIVCO",
U2355="AKTIVCO Coupure ENEO &amp; Baisse de tension","AKTIVCO GRID ONLY",
U2355="Coupure ENEO &amp; Baisse de tension","IHS GRID ONLY",
U2355="Defaut GE &amp; POWER Cabinet","IHS",
U2355="Sharing","Partners",
U2355="Sites strategiques &amp; DataCenter","SST &amp; DC",
U2355="Exclu","Exclu",
U2355="SAT","SAT",
U2355="SPARE-ISSUE","SPARE-ISSUE",
U2355="Fiber CAmtel","TRANS_FO_CAMTEL",
U2355="Fiber AOF","Fiber AOF",
U2355="Projet OCM (HUAWEI)","TRAVAUX-HUAWEI",
U2355="Projet OCM (NOKIA)","TRAVAUX-NOKIA",
U2355="ACCESS-ISSUE","ACCESS-ISSUE",
U2355="Projet OCM (ZTE, NOKIA, autres projets)","TRAVAUX OCM",
U2355="No root CAuse","No root cause",
U2355="ODU HS","PDH",
U2355="IP &amp; VLAN","PDH",
U2355="Warehouse HUAWEI","SPARE-ISSUE",
U2355="SPARE-HS","SPARE-ISSUE",
U2355="Power Telco","BSS",U2355="no impacts","no impacts"
),"")</f>
        <v>No root cause</v>
      </c>
      <c r="T2355" s="41" t="str" cm="1">
        <f t="array" ref="T2355">IFERROR(_xlfn.IFS(
U2355="MPR ISSUE","TX ISSUE",
U2355="BSS Hardware Issue","RAN ISSUE",
U2355="Sites strategiques, MLL, Pylone, etc.","ENVTECH",
U2355="AKTIVCO DEFAUT GE &amp; POWER Cabinet","POWER ISSUE",
U2355="AKTIVCO Coupure ENEO &amp; Baisse de tension","POWER ISSUE",
U2355="Coupure ENEO &amp; Baisse de tension","POWER ISSUE",
U2355="Defaut GE &amp; POWER Cabinet","POWER ISSUE",
U2355="Sharing","POWER ISSUE",
U2355="Sites strategiques &amp; DataCenter","POWER ISSUE",
U2355="Exclu","Exclu",
U2355="SAT","TX ISSUE",
U2355="SPARE-ISSUE","SPARE-ISSUE",
U2355="Fiber CAmtel","TX ISSUE",
U2355="Fiber AOF","TX ISSUE",
U2355="Projet OCM (HUAWEI)","TRAVAUX-HUAWEI",
U2355="Projet OCM (NOKIA)","TRAVAUX -NOKIA",
U2355="ACCESS-ISSUE","ACCESS-ISSUE",
U2355="Projet OCM (ZTE, NOKIA, autres projets)","TRAVAUX OCM",
U2355="No root CAuse","No root cause",
U2355="ODU HS","TX ISSUE",
U2355="IP &amp; VLAN","TX ISSUE",
U2355="Warehouse HUAWEI","SPARE-ISSUE",
U2355="SPARE-HS","SPARE-ISSUE",
U2355="Power Telco","RAN ISSUE",U2355="no impacts","no impacts"
),"")</f>
        <v>No root cause</v>
      </c>
      <c r="U2355" s="68" t="s">
        <v>5691</v>
      </c>
      <c r="V2355" s="41" t="str" cm="1">
        <f t="array" ref="V2355">IFERROR(_xlfn.IFS(
U2355="MPR ISSUE","ACTIVE",
U2355="BSS Hardware Issue","ACTIVE",
U2355="Sites strategiques, MLL, Pylone, etc.","PASSIVE",
U2355="AKTIVCO DEFAUT GE &amp; POWER Cabinet","PASSIVE",
U2355="AKTIVCO Coupure ENEO &amp; Baisse de tension","PASSIVE",
U2355="Coupure ENEO &amp; Baisse de tension","PASSIVE",
U2355="Defaut GE &amp; POWER Cabinet","PASSIVE",
U2355="Sharing","PASSIVE",
U2355="Sites strategiques &amp; DataCenter","PASSIVE",
U2355="Exclu","Exclu",
U2355="SAT","ACTIVE",
U2355="SPARE-ISSUE","SPARE-ISSUE",
U2355="Fiber CAmtel","ACTIVE",
U2355="Fiber AOF","ACTIVE",
U2355="Projet OCM (HUAWEI)","PLANNED WORKS",
U2355="Projet OCM (NOKIA)","PLANNED WORKS",
U2355="ACCESS-ISSUE","ACCESS-ISSUE",
U2355="Projet OCM (ZTE, NOKIA, autres projets)","PLANNED WORKS",
U2355="No root CAuse","No root cause",
U2355="ODU HS","ACTIVE",
U2355="IP &amp; VLAN","ACTIVE",
U2355="Warehouse HUAWEI","SPARE-ISSUE",
U2355="SPARE-HS","SPARE-ISSUE",
U2355="Power Telco","ACTIVE", U2355="no impacts","no impacts"
),"")</f>
        <v>No root cause</v>
      </c>
      <c r="W2355" s="113"/>
      <c r="X2355" s="113"/>
      <c r="Y2355" s="113"/>
      <c r="Z2355" s="113"/>
      <c r="AA2355" s="113"/>
      <c r="AB2355" s="17" t="s">
        <v>5465</v>
      </c>
      <c r="AC2355" s="17" t="str">
        <f>_xlfn.XLOOKUP(B2355,'INCIDENT-04-27-2026'!E:E,'INCIDENT-04-27-2026'!F:F,"")</f>
        <v/>
      </c>
      <c r="AD2355" s="9"/>
      <c r="AE2355" s="7" t="s">
        <v>5465</v>
      </c>
      <c r="AF2355" s="6" t="str">
        <f>_xlfn.XLOOKUP(B2355,'[13]Input_27-04'!$B:$B,'[13]Input_27-04'!$M:$M,"")</f>
        <v/>
      </c>
      <c r="AG2355" s="7"/>
      <c r="AH2355" s="3"/>
      <c r="AI2355" s="18" t="str">
        <f>_xlfn.XLOOKUP(B2355,'[3]Cells Huawei 27042026 10h'!$B:$B,'[3]Cells Huawei 27042026 10h'!$T:$T,"")</f>
        <v/>
      </c>
      <c r="AJ2355" s="18" t="str">
        <f>_xlfn.XLOOKUP(B2355,'[3]Cells Huawei 27042026 15h'!$B:$B,'[3]Cells Huawei 27042026 15h'!$T:$T,"")</f>
        <v/>
      </c>
      <c r="AK2355" s="18" t="str">
        <f>_xlfn.XLOOKUP(B2355,'[4]cells down 27042026 11h28'!$B:$B,'[4]cells down 27042026 11h28'!$R:$R,"")</f>
        <v/>
      </c>
      <c r="AL2355" s="18" t="str">
        <f>_xlfn.XLOOKUP(B2355,'[4]cells down 27042026 18h01'!$B:$B,'[4]cells down 27042026 18h01'!$R:$R,"")</f>
        <v/>
      </c>
      <c r="AM2355" s="18" t="str">
        <f>_xlfn.XLOOKUP(B2355,'[5]cell downs 27042026 11h'!$B:$B,'[5]cell downs 27042026 11h'!$R:$R,"")</f>
        <v/>
      </c>
      <c r="AN2355" s="18" t="str">
        <f>_xlfn.XLOOKUP(B2355,'[5]cell downs 27042026 17h40'!$B:$B,'[5]cell downs 27042026 17h40'!$R:$R,"")</f>
        <v/>
      </c>
      <c r="AO2355" s="18" t="str">
        <f>_xlfn.XLOOKUP(B2355,'[6]ALL SITES DOWN'!$D:$D,'[6]ALL SITES DOWN'!$J:$J,"")</f>
        <v/>
      </c>
      <c r="AP2355" s="18" t="str">
        <f>_xlfn.XLOOKUP(B2355,'[7]ALL SITES DOWN'!$D:$D,'[7]ALL SITES DOWN'!$J:$J,"")</f>
        <v/>
      </c>
      <c r="AQ2355" s="9" t="str">
        <f>_xlfn.XLOOKUP(B2355,[8]sheet1!$AC:$AC,[8]sheet1!$AF:$AF,"")</f>
        <v/>
      </c>
      <c r="AR2355" s="14"/>
      <c r="AS2355" s="14" t="s">
        <v>5465</v>
      </c>
      <c r="AT2355" s="14" t="str">
        <f>_xlfn.XLOOKUP(B2355,'[9]cell downs 18042026 17h'!$B:$B,'[9]cell downs 18042026 17h'!$B:$B,"")</f>
        <v/>
      </c>
      <c r="AU2355" s="14" t="str">
        <f>_xlfn.XLOOKUP(B2355,'[10]Cells Huawei 19042026 15h'!$B:$B,'[10]Cells Huawei 19042026 15h'!$B:$B,"")</f>
        <v/>
      </c>
      <c r="AV2355" s="9" t="str">
        <f>_xlfn.XLOOKUP(B2355,'[11]cells down 19042026 9H40'!$B:$B,'[11]cells down 19042026 9H40'!$B:$B,"")</f>
        <v/>
      </c>
    </row>
    <row r="2356" spans="1:48" hidden="1" x14ac:dyDescent="0.3">
      <c r="A2356" s="1" t="s">
        <v>4972</v>
      </c>
      <c r="B2356" s="8" t="s">
        <v>4973</v>
      </c>
      <c r="C2356" s="3" t="str">
        <f>_xlfn.XLOOKUP(B2356,'[1]daily break down'!$D:$D,'[1]daily break down'!$E:$E,"")</f>
        <v>LITTORAL</v>
      </c>
      <c r="D2356" s="1" t="s">
        <v>11</v>
      </c>
      <c r="E2356" s="1" t="s">
        <v>12</v>
      </c>
      <c r="F2356" s="3" t="s">
        <v>31</v>
      </c>
      <c r="G2356" s="1" t="s">
        <v>4974</v>
      </c>
      <c r="H2356" s="29" t="str">
        <f>_xlfn.XLOOKUP(B2356,[2]CALCULATION!$B:$B,[2]CALCULATION!$H:$H,"")</f>
        <v>ZTE</v>
      </c>
      <c r="I2356" s="26">
        <v>0</v>
      </c>
      <c r="J2356" s="26">
        <v>0</v>
      </c>
      <c r="K2356" s="26">
        <v>0</v>
      </c>
      <c r="L2356" s="26">
        <v>0</v>
      </c>
      <c r="M2356" s="26">
        <v>0</v>
      </c>
      <c r="N2356" s="26">
        <v>0</v>
      </c>
      <c r="O2356" s="26">
        <v>0</v>
      </c>
      <c r="P2356" s="114" t="s">
        <v>6364</v>
      </c>
      <c r="Q2356" s="42" t="s">
        <v>5538</v>
      </c>
      <c r="R2356" s="42"/>
      <c r="S2356" s="41" t="str" cm="1">
        <f t="array" ref="S2356">IFERROR(_xlfn.IFS(
U2356="MPR ISSUE","PDH",
U2356="BSS Hardware Issue","BSS",
U2356="Sites strategiques, MLL, Pylone, etc.","ENVTECH",
U2356="AKTIVCO DEFAUT GE &amp; POWER Cabinet","AKTIVCO",
U2356="AKTIVCO Coupure ENEO &amp; Baisse de tension","AKTIVCO GRID ONLY",
U2356="Coupure ENEO &amp; Baisse de tension","IHS GRID ONLY",
U2356="Defaut GE &amp; POWER Cabinet","IHS",
U2356="Sharing","Partners",
U2356="Sites strategiques &amp; DataCenter","SST &amp; DC",
U2356="Exclu","Exclu",
U2356="SAT","SAT",
U2356="SPARE-ISSUE","SPARE-ISSUE",
U2356="Fiber CAmtel","TRANS_FO_CAMTEL",
U2356="Fiber AOF","Fiber AOF",
U2356="Projet OCM (HUAWEI)","TRAVAUX-HUAWEI",
U2356="Projet OCM (NOKIA)","TRAVAUX-NOKIA",
U2356="ACCESS-ISSUE","ACCESS-ISSUE",
U2356="Projet OCM (ZTE, NOKIA, autres projets)","TRAVAUX OCM",
U2356="No root CAuse","No root cause",
U2356="ODU HS","PDH",
U2356="IP &amp; VLAN","PDH",
U2356="Warehouse HUAWEI","SPARE-ISSUE",
U2356="SPARE-HS","SPARE-ISSUE",
U2356="Power Telco","BSS",U2356="no impacts","no impacts"
),"")</f>
        <v>IHS</v>
      </c>
      <c r="T2356" s="41" t="str" cm="1">
        <f t="array" ref="T2356">IFERROR(_xlfn.IFS(
U2356="MPR ISSUE","TX ISSUE",
U2356="BSS Hardware Issue","RAN ISSUE",
U2356="Sites strategiques, MLL, Pylone, etc.","ENVTECH",
U2356="AKTIVCO DEFAUT GE &amp; POWER Cabinet","POWER ISSUE",
U2356="AKTIVCO Coupure ENEO &amp; Baisse de tension","POWER ISSUE",
U2356="Coupure ENEO &amp; Baisse de tension","POWER ISSUE",
U2356="Defaut GE &amp; POWER Cabinet","POWER ISSUE",
U2356="Sharing","POWER ISSUE",
U2356="Sites strategiques &amp; DataCenter","POWER ISSUE",
U2356="Exclu","Exclu",
U2356="SAT","TX ISSUE",
U2356="SPARE-ISSUE","SPARE-ISSUE",
U2356="Fiber CAmtel","TX ISSUE",
U2356="Fiber AOF","TX ISSUE",
U2356="Projet OCM (HUAWEI)","TRAVAUX-HUAWEI",
U2356="Projet OCM (NOKIA)","TRAVAUX -NOKIA",
U2356="ACCESS-ISSUE","ACCESS-ISSUE",
U2356="Projet OCM (ZTE, NOKIA, autres projets)","TRAVAUX OCM",
U2356="No root CAuse","No root cause",
U2356="ODU HS","TX ISSUE",
U2356="IP &amp; VLAN","TX ISSUE",
U2356="Warehouse HUAWEI","SPARE-ISSUE",
U2356="SPARE-HS","SPARE-ISSUE",
U2356="Power Telco","RAN ISSUE",U2356="no impacts","no impacts"
),"")</f>
        <v>POWER ISSUE</v>
      </c>
      <c r="U2356" s="68" t="s">
        <v>5329</v>
      </c>
      <c r="V2356" s="41" t="str" cm="1">
        <f t="array" ref="V2356">IFERROR(_xlfn.IFS(
U2356="MPR ISSUE","ACTIVE",
U2356="BSS Hardware Issue","ACTIVE",
U2356="Sites strategiques, MLL, Pylone, etc.","PASSIVE",
U2356="AKTIVCO DEFAUT GE &amp; POWER Cabinet","PASSIVE",
U2356="AKTIVCO Coupure ENEO &amp; Baisse de tension","PASSIVE",
U2356="Coupure ENEO &amp; Baisse de tension","PASSIVE",
U2356="Defaut GE &amp; POWER Cabinet","PASSIVE",
U2356="Sharing","PASSIVE",
U2356="Sites strategiques &amp; DataCenter","PASSIVE",
U2356="Exclu","Exclu",
U2356="SAT","ACTIVE",
U2356="SPARE-ISSUE","SPARE-ISSUE",
U2356="Fiber CAmtel","ACTIVE",
U2356="Fiber AOF","ACTIVE",
U2356="Projet OCM (HUAWEI)","PLANNED WORKS",
U2356="Projet OCM (NOKIA)","PLANNED WORKS",
U2356="ACCESS-ISSUE","ACCESS-ISSUE",
U2356="Projet OCM (ZTE, NOKIA, autres projets)","PLANNED WORKS",
U2356="No root CAuse","No root cause",
U2356="ODU HS","ACTIVE",
U2356="IP &amp; VLAN","ACTIVE",
U2356="Warehouse HUAWEI","SPARE-ISSUE",
U2356="SPARE-HS","SPARE-ISSUE",
U2356="Power Telco","ACTIVE", U2356="no impacts","no impacts"
),"")</f>
        <v>PASSIVE</v>
      </c>
      <c r="W2356" s="113"/>
      <c r="X2356" s="113"/>
      <c r="Y2356" s="113"/>
      <c r="Z2356" s="113"/>
      <c r="AA2356" s="113"/>
      <c r="AB2356" s="17" t="s">
        <v>6347</v>
      </c>
      <c r="AC2356" s="17" t="str">
        <f>_xlfn.XLOOKUP(B2356,'INCIDENT-04-27-2026'!E:E,'INCIDENT-04-27-2026'!F:F,"")</f>
        <v xml:space="preserve">(04/27/2026 incident ) :impacted by  LIT_138_Z_Sackbayeme(LIT-138) ,defaut , Disjoncteur dans la baie TX  || Action : remplacement </v>
      </c>
      <c r="AD2356" s="9" t="s">
        <v>6044</v>
      </c>
      <c r="AE2356" s="7" t="s">
        <v>5465</v>
      </c>
      <c r="AF2356" s="6" t="str">
        <f>_xlfn.XLOOKUP(B2356,'[13]Input_27-04'!$B:$B,'[13]Input_27-04'!$M:$M,"")</f>
        <v/>
      </c>
      <c r="AG2356" s="7"/>
      <c r="AH2356" s="3"/>
      <c r="AI2356" s="18" t="str">
        <f>_xlfn.XLOOKUP(B2356,'[3]Cells Huawei 27042026 10h'!$B:$B,'[3]Cells Huawei 27042026 10h'!$T:$T,"")</f>
        <v/>
      </c>
      <c r="AJ2356" s="18" t="str">
        <f>_xlfn.XLOOKUP(B2356,'[3]Cells Huawei 27042026 15h'!$B:$B,'[3]Cells Huawei 27042026 15h'!$T:$T,"")</f>
        <v/>
      </c>
      <c r="AK2356" s="18" t="str">
        <f>_xlfn.XLOOKUP(B2356,'[4]cells down 27042026 11h28'!$B:$B,'[4]cells down 27042026 11h28'!$R:$R,"")</f>
        <v>(04/27/2026 cell zte):-27/04/2026 : Besoin d'analyse BO RAN</v>
      </c>
      <c r="AL2356" s="18" t="str">
        <f>_xlfn.XLOOKUP(B2356,'[4]cells down 27042026 18h01'!$B:$B,'[4]cells down 27042026 18h01'!$R:$R,"")</f>
        <v/>
      </c>
      <c r="AM2356" s="18" t="str">
        <f>_xlfn.XLOOKUP(B2356,'[5]cell downs 27042026 11h'!$B:$B,'[5]cell downs 27042026 11h'!$R:$R,"")</f>
        <v/>
      </c>
      <c r="AN2356" s="18" t="str">
        <f>_xlfn.XLOOKUP(B2356,'[5]cell downs 27042026 17h40'!$B:$B,'[5]cell downs 27042026 17h40'!$R:$R,"")</f>
        <v/>
      </c>
      <c r="AO2356" s="18" t="str">
        <f>_xlfn.XLOOKUP(B2356,'[6]ALL SITES DOWN'!$D:$D,'[6]ALL SITES DOWN'!$J:$J,"")</f>
        <v/>
      </c>
      <c r="AP2356" s="18" t="str">
        <f>_xlfn.XLOOKUP(B2356,'[7]ALL SITES DOWN'!$D:$D,'[7]ALL SITES DOWN'!$J:$J,"")</f>
        <v>(04/27/2026 ocm ran 11h):-Impacted by LIT_138_Z_Sackbayeme(LIT-138)</v>
      </c>
      <c r="AQ2356" s="9" t="str">
        <f>_xlfn.XLOOKUP(B2356,[8]sheet1!$AC:$AC,[8]sheet1!$AF:$AF,"")</f>
        <v>(04/27/2026 ticket):-INC-20260427-00005660…2026-04-27 11:48:53…
Apres Un Conf call avec le RM(Honore). Le FME yannick est plus Proche du Site de Sackbayeme. Il a pris la route ETA=1H(13H45 UTC+ 1)…
Remplacement Disjoncteur dans la Baie TX…Disconnection…
Defaut Disjoncteur dans la Baie TX</v>
      </c>
      <c r="AR2356" s="14"/>
      <c r="AS2356" s="14" t="s">
        <v>5465</v>
      </c>
      <c r="AT2356" s="14" t="str">
        <f>_xlfn.XLOOKUP(B2356,'[9]cell downs 18042026 17h'!$B:$B,'[9]cell downs 18042026 17h'!$B:$B,"")</f>
        <v/>
      </c>
      <c r="AU2356" s="14" t="str">
        <f>_xlfn.XLOOKUP(B2356,'[10]Cells Huawei 19042026 15h'!$B:$B,'[10]Cells Huawei 19042026 15h'!$B:$B,"")</f>
        <v/>
      </c>
      <c r="AV2356" s="9" t="str">
        <f>_xlfn.XLOOKUP(B2356,'[11]cells down 19042026 9H40'!$B:$B,'[11]cells down 19042026 9H40'!$B:$B,"")</f>
        <v/>
      </c>
    </row>
    <row r="2357" spans="1:48" hidden="1" x14ac:dyDescent="0.3">
      <c r="A2357" s="1" t="s">
        <v>4981</v>
      </c>
      <c r="B2357" s="8" t="s">
        <v>4982</v>
      </c>
      <c r="C2357" s="3" t="str">
        <f>_xlfn.XLOOKUP(B2357,'[1]daily break down'!$D:$D,'[1]daily break down'!$E:$E,"")</f>
        <v>Douala</v>
      </c>
      <c r="D2357" s="1" t="s">
        <v>21</v>
      </c>
      <c r="E2357" s="1" t="s">
        <v>36</v>
      </c>
      <c r="F2357" s="3" t="s">
        <v>31</v>
      </c>
      <c r="G2357" s="1" t="s">
        <v>32</v>
      </c>
      <c r="H2357" s="29" t="str">
        <f>_xlfn.XLOOKUP(B2357,[2]CALCULATION!$B:$B,[2]CALCULATION!$H:$H,"")</f>
        <v>ZTE</v>
      </c>
      <c r="I2357" s="26">
        <v>0</v>
      </c>
      <c r="J2357" s="26">
        <v>0</v>
      </c>
      <c r="K2357" s="26">
        <v>0</v>
      </c>
      <c r="L2357" s="26">
        <v>0</v>
      </c>
      <c r="M2357" s="26">
        <v>0</v>
      </c>
      <c r="N2357" s="26">
        <v>0</v>
      </c>
      <c r="O2357" s="26">
        <v>0</v>
      </c>
      <c r="P2357" s="114" t="s">
        <v>6364</v>
      </c>
      <c r="Q2357" s="42" t="s">
        <v>5538</v>
      </c>
      <c r="R2357" s="42"/>
      <c r="S2357" s="41" t="str" cm="1">
        <f t="array" ref="S2357">IFERROR(_xlfn.IFS(
U2357="MPR ISSUE","PDH",
U2357="BSS Hardware Issue","BSS",
U2357="Sites strategiques, MLL, Pylone, etc.","ENVTECH",
U2357="AKTIVCO DEFAUT GE &amp; POWER Cabinet","AKTIVCO",
U2357="AKTIVCO Coupure ENEO &amp; Baisse de tension","AKTIVCO GRID ONLY",
U2357="Coupure ENEO &amp; Baisse de tension","IHS GRID ONLY",
U2357="Defaut GE &amp; POWER Cabinet","IHS",
U2357="Sharing","Partners",
U2357="Sites strategiques &amp; DataCenter","SST &amp; DC",
U2357="Exclu","Exclu",
U2357="SAT","SAT",
U2357="SPARE-ISSUE","SPARE-ISSUE",
U2357="Fiber CAmtel","TRANS_FO_CAMTEL",
U2357="Fiber AOF","Fiber AOF",
U2357="Projet OCM (HUAWEI)","TRAVAUX-HUAWEI",
U2357="Projet OCM (NOKIA)","TRAVAUX-NOKIA",
U2357="ACCESS-ISSUE","ACCESS-ISSUE",
U2357="Projet OCM (ZTE, NOKIA, autres projets)","TRAVAUX OCM",
U2357="No root CAuse","No root cause",
U2357="ODU HS","PDH",
U2357="IP &amp; VLAN","PDH",
U2357="Warehouse HUAWEI","SPARE-ISSUE",
U2357="SPARE-HS","SPARE-ISSUE",
U2357="Power Telco","BSS",U2357="no impacts","no impacts"
),"")</f>
        <v>No root cause</v>
      </c>
      <c r="T2357" s="41" t="str" cm="1">
        <f t="array" ref="T2357">IFERROR(_xlfn.IFS(
U2357="MPR ISSUE","TX ISSUE",
U2357="BSS Hardware Issue","RAN ISSUE",
U2357="Sites strategiques, MLL, Pylone, etc.","ENVTECH",
U2357="AKTIVCO DEFAUT GE &amp; POWER Cabinet","POWER ISSUE",
U2357="AKTIVCO Coupure ENEO &amp; Baisse de tension","POWER ISSUE",
U2357="Coupure ENEO &amp; Baisse de tension","POWER ISSUE",
U2357="Defaut GE &amp; POWER Cabinet","POWER ISSUE",
U2357="Sharing","POWER ISSUE",
U2357="Sites strategiques &amp; DataCenter","POWER ISSUE",
U2357="Exclu","Exclu",
U2357="SAT","TX ISSUE",
U2357="SPARE-ISSUE","SPARE-ISSUE",
U2357="Fiber CAmtel","TX ISSUE",
U2357="Fiber AOF","TX ISSUE",
U2357="Projet OCM (HUAWEI)","TRAVAUX-HUAWEI",
U2357="Projet OCM (NOKIA)","TRAVAUX -NOKIA",
U2357="ACCESS-ISSUE","ACCESS-ISSUE",
U2357="Projet OCM (ZTE, NOKIA, autres projets)","TRAVAUX OCM",
U2357="No root CAuse","No root cause",
U2357="ODU HS","TX ISSUE",
U2357="IP &amp; VLAN","TX ISSUE",
U2357="Warehouse HUAWEI","SPARE-ISSUE",
U2357="SPARE-HS","SPARE-ISSUE",
U2357="Power Telco","RAN ISSUE",U2357="no impacts","no impacts"
),"")</f>
        <v>No root cause</v>
      </c>
      <c r="U2357" s="68" t="s">
        <v>5691</v>
      </c>
      <c r="V2357" s="41" t="str" cm="1">
        <f t="array" ref="V2357">IFERROR(_xlfn.IFS(
U2357="MPR ISSUE","ACTIVE",
U2357="BSS Hardware Issue","ACTIVE",
U2357="Sites strategiques, MLL, Pylone, etc.","PASSIVE",
U2357="AKTIVCO DEFAUT GE &amp; POWER Cabinet","PASSIVE",
U2357="AKTIVCO Coupure ENEO &amp; Baisse de tension","PASSIVE",
U2357="Coupure ENEO &amp; Baisse de tension","PASSIVE",
U2357="Defaut GE &amp; POWER Cabinet","PASSIVE",
U2357="Sharing","PASSIVE",
U2357="Sites strategiques &amp; DataCenter","PASSIVE",
U2357="Exclu","Exclu",
U2357="SAT","ACTIVE",
U2357="SPARE-ISSUE","SPARE-ISSUE",
U2357="Fiber CAmtel","ACTIVE",
U2357="Fiber AOF","ACTIVE",
U2357="Projet OCM (HUAWEI)","PLANNED WORKS",
U2357="Projet OCM (NOKIA)","PLANNED WORKS",
U2357="ACCESS-ISSUE","ACCESS-ISSUE",
U2357="Projet OCM (ZTE, NOKIA, autres projets)","PLANNED WORKS",
U2357="No root CAuse","No root cause",
U2357="ODU HS","ACTIVE",
U2357="IP &amp; VLAN","ACTIVE",
U2357="Warehouse HUAWEI","SPARE-ISSUE",
U2357="SPARE-HS","SPARE-ISSUE",
U2357="Power Telco","ACTIVE", U2357="no impacts","no impacts"
),"")</f>
        <v>No root cause</v>
      </c>
      <c r="W2357" s="113"/>
      <c r="X2357" s="113"/>
      <c r="Y2357" s="113"/>
      <c r="Z2357" s="113"/>
      <c r="AA2357" s="113"/>
      <c r="AB2357" s="17" t="s">
        <v>5465</v>
      </c>
      <c r="AC2357" s="17" t="str">
        <f>_xlfn.XLOOKUP(B2357,'INCIDENT-04-27-2026'!E:E,'INCIDENT-04-27-2026'!F:F,"")</f>
        <v/>
      </c>
      <c r="AD2357" s="9"/>
      <c r="AE2357" s="7" t="s">
        <v>5465</v>
      </c>
      <c r="AF2357" s="6" t="str">
        <f>_xlfn.XLOOKUP(B2357,'[13]Input_27-04'!$B:$B,'[13]Input_27-04'!$M:$M,"")</f>
        <v/>
      </c>
      <c r="AG2357" s="7"/>
      <c r="AH2357" s="3"/>
      <c r="AI2357" s="18" t="str">
        <f>_xlfn.XLOOKUP(B2357,'[3]Cells Huawei 27042026 10h'!$B:$B,'[3]Cells Huawei 27042026 10h'!$T:$T,"")</f>
        <v/>
      </c>
      <c r="AJ2357" s="18" t="str">
        <f>_xlfn.XLOOKUP(B2357,'[3]Cells Huawei 27042026 15h'!$B:$B,'[3]Cells Huawei 27042026 15h'!$T:$T,"")</f>
        <v/>
      </c>
      <c r="AK2357" s="18" t="str">
        <f>_xlfn.XLOOKUP(B2357,'[4]cells down 27042026 11h28'!$B:$B,'[4]cells down 27042026 11h28'!$R:$R,"")</f>
        <v/>
      </c>
      <c r="AL2357" s="18" t="str">
        <f>_xlfn.XLOOKUP(B2357,'[4]cells down 27042026 18h01'!$B:$B,'[4]cells down 27042026 18h01'!$R:$R,"")</f>
        <v/>
      </c>
      <c r="AM2357" s="18" t="str">
        <f>_xlfn.XLOOKUP(B2357,'[5]cell downs 27042026 11h'!$B:$B,'[5]cell downs 27042026 11h'!$R:$R,"")</f>
        <v/>
      </c>
      <c r="AN2357" s="18" t="str">
        <f>_xlfn.XLOOKUP(B2357,'[5]cell downs 27042026 17h40'!$B:$B,'[5]cell downs 27042026 17h40'!$R:$R,"")</f>
        <v/>
      </c>
      <c r="AO2357" s="18" t="str">
        <f>_xlfn.XLOOKUP(B2357,'[6]ALL SITES DOWN'!$D:$D,'[6]ALL SITES DOWN'!$J:$J,"")</f>
        <v/>
      </c>
      <c r="AP2357" s="18" t="str">
        <f>_xlfn.XLOOKUP(B2357,'[7]ALL SITES DOWN'!$D:$D,'[7]ALL SITES DOWN'!$J:$J,"")</f>
        <v/>
      </c>
      <c r="AQ2357" s="9" t="str">
        <f>_xlfn.XLOOKUP(B2357,[8]sheet1!$AC:$AC,[8]sheet1!$AF:$AF,"")</f>
        <v/>
      </c>
      <c r="AR2357" s="14"/>
      <c r="AS2357" s="14" t="s">
        <v>5465</v>
      </c>
      <c r="AT2357" s="14" t="str">
        <f>_xlfn.XLOOKUP(B2357,'[9]cell downs 18042026 17h'!$B:$B,'[9]cell downs 18042026 17h'!$B:$B,"")</f>
        <v/>
      </c>
      <c r="AU2357" s="14" t="str">
        <f>_xlfn.XLOOKUP(B2357,'[10]Cells Huawei 19042026 15h'!$B:$B,'[10]Cells Huawei 19042026 15h'!$B:$B,"")</f>
        <v/>
      </c>
      <c r="AV2357" s="9" t="str">
        <f>_xlfn.XLOOKUP(B2357,'[11]cells down 19042026 9H40'!$B:$B,'[11]cells down 19042026 9H40'!$B:$B,"")</f>
        <v/>
      </c>
    </row>
    <row r="2358" spans="1:48" hidden="1" x14ac:dyDescent="0.3">
      <c r="A2358" s="1" t="s">
        <v>5058</v>
      </c>
      <c r="B2358" s="8" t="s">
        <v>5059</v>
      </c>
      <c r="C2358" s="3" t="str">
        <f>_xlfn.XLOOKUP(B2358,'[1]daily break down'!$D:$D,'[1]daily break down'!$E:$E,"")</f>
        <v>CENTRE</v>
      </c>
      <c r="D2358" s="1" t="s">
        <v>11</v>
      </c>
      <c r="E2358" s="1" t="s">
        <v>66</v>
      </c>
      <c r="F2358" s="3" t="s">
        <v>37</v>
      </c>
      <c r="G2358" s="1" t="s">
        <v>5058</v>
      </c>
      <c r="H2358" s="29" t="str">
        <f>_xlfn.XLOOKUP(B2358,[2]CALCULATION!$B:$B,[2]CALCULATION!$H:$H,"")</f>
        <v>ZTE</v>
      </c>
      <c r="I2358" s="26">
        <v>0</v>
      </c>
      <c r="J2358" s="26">
        <v>0</v>
      </c>
      <c r="K2358" s="26">
        <v>0</v>
      </c>
      <c r="L2358" s="26">
        <v>0</v>
      </c>
      <c r="M2358" s="26">
        <v>0</v>
      </c>
      <c r="N2358" s="26">
        <v>0</v>
      </c>
      <c r="O2358" s="26">
        <v>0</v>
      </c>
      <c r="P2358" s="114" t="s">
        <v>6364</v>
      </c>
      <c r="Q2358" s="42" t="s">
        <v>5538</v>
      </c>
      <c r="R2358" s="42"/>
      <c r="S2358" s="41" t="str" cm="1">
        <f t="array" ref="S2358">IFERROR(_xlfn.IFS(
U2358="MPR ISSUE","PDH",
U2358="BSS Hardware Issue","BSS",
U2358="Sites strategiques, MLL, Pylone, etc.","ENVTECH",
U2358="AKTIVCO DEFAUT GE &amp; POWER Cabinet","AKTIVCO",
U2358="AKTIVCO Coupure ENEO &amp; Baisse de tension","AKTIVCO GRID ONLY",
U2358="Coupure ENEO &amp; Baisse de tension","IHS GRID ONLY",
U2358="Defaut GE &amp; POWER Cabinet","IHS",
U2358="Sharing","Partners",
U2358="Sites strategiques &amp; DataCenter","SST &amp; DC",
U2358="Exclu","Exclu",
U2358="SAT","SAT",
U2358="SPARE-ISSUE","SPARE-ISSUE",
U2358="Fiber CAmtel","TRANS_FO_CAMTEL",
U2358="Fiber AOF","Fiber AOF",
U2358="Projet OCM (HUAWEI)","TRAVAUX-HUAWEI",
U2358="Projet OCM (NOKIA)","TRAVAUX-NOKIA",
U2358="ACCESS-ISSUE","ACCESS-ISSUE",
U2358="Projet OCM (ZTE, NOKIA, autres projets)","TRAVAUX OCM",
U2358="No root CAuse","No root cause",
U2358="ODU HS","PDH",
U2358="IP &amp; VLAN","PDH",
U2358="Warehouse HUAWEI","SPARE-ISSUE",
U2358="SPARE-HS","SPARE-ISSUE",
U2358="Power Telco","BSS",U2358="no impacts","no impacts"
),"")</f>
        <v>No root cause</v>
      </c>
      <c r="T2358" s="41" t="str" cm="1">
        <f t="array" ref="T2358">IFERROR(_xlfn.IFS(
U2358="MPR ISSUE","TX ISSUE",
U2358="BSS Hardware Issue","RAN ISSUE",
U2358="Sites strategiques, MLL, Pylone, etc.","ENVTECH",
U2358="AKTIVCO DEFAUT GE &amp; POWER Cabinet","POWER ISSUE",
U2358="AKTIVCO Coupure ENEO &amp; Baisse de tension","POWER ISSUE",
U2358="Coupure ENEO &amp; Baisse de tension","POWER ISSUE",
U2358="Defaut GE &amp; POWER Cabinet","POWER ISSUE",
U2358="Sharing","POWER ISSUE",
U2358="Sites strategiques &amp; DataCenter","POWER ISSUE",
U2358="Exclu","Exclu",
U2358="SAT","TX ISSUE",
U2358="SPARE-ISSUE","SPARE-ISSUE",
U2358="Fiber CAmtel","TX ISSUE",
U2358="Fiber AOF","TX ISSUE",
U2358="Projet OCM (HUAWEI)","TRAVAUX-HUAWEI",
U2358="Projet OCM (NOKIA)","TRAVAUX -NOKIA",
U2358="ACCESS-ISSUE","ACCESS-ISSUE",
U2358="Projet OCM (ZTE, NOKIA, autres projets)","TRAVAUX OCM",
U2358="No root CAuse","No root cause",
U2358="ODU HS","TX ISSUE",
U2358="IP &amp; VLAN","TX ISSUE",
U2358="Warehouse HUAWEI","SPARE-ISSUE",
U2358="SPARE-HS","SPARE-ISSUE",
U2358="Power Telco","RAN ISSUE",U2358="no impacts","no impacts"
),"")</f>
        <v>No root cause</v>
      </c>
      <c r="U2358" s="68" t="s">
        <v>5691</v>
      </c>
      <c r="V2358" s="41" t="str" cm="1">
        <f t="array" ref="V2358">IFERROR(_xlfn.IFS(
U2358="MPR ISSUE","ACTIVE",
U2358="BSS Hardware Issue","ACTIVE",
U2358="Sites strategiques, MLL, Pylone, etc.","PASSIVE",
U2358="AKTIVCO DEFAUT GE &amp; POWER Cabinet","PASSIVE",
U2358="AKTIVCO Coupure ENEO &amp; Baisse de tension","PASSIVE",
U2358="Coupure ENEO &amp; Baisse de tension","PASSIVE",
U2358="Defaut GE &amp; POWER Cabinet","PASSIVE",
U2358="Sharing","PASSIVE",
U2358="Sites strategiques &amp; DataCenter","PASSIVE",
U2358="Exclu","Exclu",
U2358="SAT","ACTIVE",
U2358="SPARE-ISSUE","SPARE-ISSUE",
U2358="Fiber CAmtel","ACTIVE",
U2358="Fiber AOF","ACTIVE",
U2358="Projet OCM (HUAWEI)","PLANNED WORKS",
U2358="Projet OCM (NOKIA)","PLANNED WORKS",
U2358="ACCESS-ISSUE","ACCESS-ISSUE",
U2358="Projet OCM (ZTE, NOKIA, autres projets)","PLANNED WORKS",
U2358="No root CAuse","No root cause",
U2358="ODU HS","ACTIVE",
U2358="IP &amp; VLAN","ACTIVE",
U2358="Warehouse HUAWEI","SPARE-ISSUE",
U2358="SPARE-HS","SPARE-ISSUE",
U2358="Power Telco","ACTIVE", U2358="no impacts","no impacts"
),"")</f>
        <v>No root cause</v>
      </c>
      <c r="W2358" s="113"/>
      <c r="X2358" s="113"/>
      <c r="Y2358" s="113"/>
      <c r="Z2358" s="113"/>
      <c r="AA2358" s="113"/>
      <c r="AB2358" s="17" t="s">
        <v>5465</v>
      </c>
      <c r="AC2358" s="17" t="str">
        <f>_xlfn.XLOOKUP(B2358,'INCIDENT-04-27-2026'!E:E,'INCIDENT-04-27-2026'!F:F,"")</f>
        <v/>
      </c>
      <c r="AD2358" s="9"/>
      <c r="AE2358" s="7" t="s">
        <v>5465</v>
      </c>
      <c r="AF2358" s="6" t="str">
        <f>_xlfn.XLOOKUP(B2358,'[13]Input_27-04'!$B:$B,'[13]Input_27-04'!$M:$M,"")</f>
        <v/>
      </c>
      <c r="AG2358" s="7"/>
      <c r="AH2358" s="3"/>
      <c r="AI2358" s="18" t="str">
        <f>_xlfn.XLOOKUP(B2358,'[3]Cells Huawei 27042026 10h'!$B:$B,'[3]Cells Huawei 27042026 10h'!$T:$T,"")</f>
        <v/>
      </c>
      <c r="AJ2358" s="18" t="str">
        <f>_xlfn.XLOOKUP(B2358,'[3]Cells Huawei 27042026 15h'!$B:$B,'[3]Cells Huawei 27042026 15h'!$T:$T,"")</f>
        <v/>
      </c>
      <c r="AK2358" s="18" t="str">
        <f>_xlfn.XLOOKUP(B2358,'[4]cells down 27042026 11h28'!$B:$B,'[4]cells down 27042026 11h28'!$R:$R,"")</f>
        <v/>
      </c>
      <c r="AL2358" s="18" t="str">
        <f>_xlfn.XLOOKUP(B2358,'[4]cells down 27042026 18h01'!$B:$B,'[4]cells down 27042026 18h01'!$R:$R,"")</f>
        <v/>
      </c>
      <c r="AM2358" s="18" t="str">
        <f>_xlfn.XLOOKUP(B2358,'[5]cell downs 27042026 11h'!$B:$B,'[5]cell downs 27042026 11h'!$R:$R,"")</f>
        <v/>
      </c>
      <c r="AN2358" s="18" t="str">
        <f>_xlfn.XLOOKUP(B2358,'[5]cell downs 27042026 17h40'!$B:$B,'[5]cell downs 27042026 17h40'!$R:$R,"")</f>
        <v/>
      </c>
      <c r="AO2358" s="18" t="str">
        <f>_xlfn.XLOOKUP(B2358,'[6]ALL SITES DOWN'!$D:$D,'[6]ALL SITES DOWN'!$J:$J,"")</f>
        <v/>
      </c>
      <c r="AP2358" s="18" t="str">
        <f>_xlfn.XLOOKUP(B2358,'[7]ALL SITES DOWN'!$D:$D,'[7]ALL SITES DOWN'!$J:$J,"")</f>
        <v/>
      </c>
      <c r="AQ2358" s="9" t="str">
        <f>_xlfn.XLOOKUP(B2358,[8]sheet1!$AC:$AC,[8]sheet1!$AF:$AF,"")</f>
        <v/>
      </c>
      <c r="AR2358" s="14"/>
      <c r="AS2358" s="14" t="s">
        <v>5465</v>
      </c>
      <c r="AT2358" s="14" t="str">
        <f>_xlfn.XLOOKUP(B2358,'[9]cell downs 18042026 17h'!$B:$B,'[9]cell downs 18042026 17h'!$B:$B,"")</f>
        <v/>
      </c>
      <c r="AU2358" s="14" t="str">
        <f>_xlfn.XLOOKUP(B2358,'[10]Cells Huawei 19042026 15h'!$B:$B,'[10]Cells Huawei 19042026 15h'!$B:$B,"")</f>
        <v/>
      </c>
      <c r="AV2358" s="9" t="str">
        <f>_xlfn.XLOOKUP(B2358,'[11]cells down 19042026 9H40'!$B:$B,'[11]cells down 19042026 9H40'!$B:$B,"")</f>
        <v/>
      </c>
    </row>
    <row r="2359" spans="1:48" hidden="1" x14ac:dyDescent="0.3">
      <c r="A2359" s="1" t="s">
        <v>4989</v>
      </c>
      <c r="B2359" s="8" t="s">
        <v>4990</v>
      </c>
      <c r="C2359" s="3" t="str">
        <f>_xlfn.XLOOKUP(B2359,'[1]daily break down'!$D:$D,'[1]daily break down'!$E:$E,"")</f>
        <v>LITTORAL</v>
      </c>
      <c r="D2359" s="1"/>
      <c r="E2359" s="1"/>
      <c r="F2359" s="3" t="s">
        <v>31</v>
      </c>
      <c r="G2359" s="1" t="s">
        <v>3940</v>
      </c>
      <c r="H2359" s="29" t="str">
        <f>_xlfn.XLOOKUP(B2359,[2]CALCULATION!$B:$B,[2]CALCULATION!$H:$H,"")</f>
        <v>ZTE</v>
      </c>
      <c r="I2359" s="26">
        <v>0</v>
      </c>
      <c r="J2359" s="26">
        <v>0</v>
      </c>
      <c r="K2359" s="26">
        <v>0</v>
      </c>
      <c r="L2359" s="26">
        <v>0</v>
      </c>
      <c r="M2359" s="26">
        <v>0</v>
      </c>
      <c r="N2359" s="26">
        <v>0</v>
      </c>
      <c r="O2359" s="26">
        <v>0</v>
      </c>
      <c r="P2359" s="114" t="s">
        <v>6364</v>
      </c>
      <c r="Q2359" s="42" t="s">
        <v>5538</v>
      </c>
      <c r="R2359" s="42"/>
      <c r="S2359" s="41" t="str" cm="1">
        <f t="array" ref="S2359">IFERROR(_xlfn.IFS(
U2359="MPR ISSUE","PDH",
U2359="BSS Hardware Issue","BSS",
U2359="Sites strategiques, MLL, Pylone, etc.","ENVTECH",
U2359="AKTIVCO DEFAUT GE &amp; POWER Cabinet","AKTIVCO",
U2359="AKTIVCO Coupure ENEO &amp; Baisse de tension","AKTIVCO GRID ONLY",
U2359="Coupure ENEO &amp; Baisse de tension","IHS GRID ONLY",
U2359="Defaut GE &amp; POWER Cabinet","IHS",
U2359="Sharing","Partners",
U2359="Sites strategiques &amp; DataCenter","SST &amp; DC",
U2359="Exclu","Exclu",
U2359="SAT","SAT",
U2359="SPARE-ISSUE","SPARE-ISSUE",
U2359="Fiber CAmtel","TRANS_FO_CAMTEL",
U2359="Fiber AOF","Fiber AOF",
U2359="Projet OCM (HUAWEI)","TRAVAUX-HUAWEI",
U2359="Projet OCM (NOKIA)","TRAVAUX-NOKIA",
U2359="ACCESS-ISSUE","ACCESS-ISSUE",
U2359="Projet OCM (ZTE, NOKIA, autres projets)","TRAVAUX OCM",
U2359="No root CAuse","No root cause",
U2359="ODU HS","PDH",
U2359="IP &amp; VLAN","PDH",
U2359="Warehouse HUAWEI","SPARE-ISSUE",
U2359="SPARE-HS","SPARE-ISSUE",
U2359="Power Telco","BSS",U2359="no impacts","no impacts"
),"")</f>
        <v>No root cause</v>
      </c>
      <c r="T2359" s="41" t="str" cm="1">
        <f t="array" ref="T2359">IFERROR(_xlfn.IFS(
U2359="MPR ISSUE","TX ISSUE",
U2359="BSS Hardware Issue","RAN ISSUE",
U2359="Sites strategiques, MLL, Pylone, etc.","ENVTECH",
U2359="AKTIVCO DEFAUT GE &amp; POWER Cabinet","POWER ISSUE",
U2359="AKTIVCO Coupure ENEO &amp; Baisse de tension","POWER ISSUE",
U2359="Coupure ENEO &amp; Baisse de tension","POWER ISSUE",
U2359="Defaut GE &amp; POWER Cabinet","POWER ISSUE",
U2359="Sharing","POWER ISSUE",
U2359="Sites strategiques &amp; DataCenter","POWER ISSUE",
U2359="Exclu","Exclu",
U2359="SAT","TX ISSUE",
U2359="SPARE-ISSUE","SPARE-ISSUE",
U2359="Fiber CAmtel","TX ISSUE",
U2359="Fiber AOF","TX ISSUE",
U2359="Projet OCM (HUAWEI)","TRAVAUX-HUAWEI",
U2359="Projet OCM (NOKIA)","TRAVAUX -NOKIA",
U2359="ACCESS-ISSUE","ACCESS-ISSUE",
U2359="Projet OCM (ZTE, NOKIA, autres projets)","TRAVAUX OCM",
U2359="No root CAuse","No root cause",
U2359="ODU HS","TX ISSUE",
U2359="IP &amp; VLAN","TX ISSUE",
U2359="Warehouse HUAWEI","SPARE-ISSUE",
U2359="SPARE-HS","SPARE-ISSUE",
U2359="Power Telco","RAN ISSUE",U2359="no impacts","no impacts"
),"")</f>
        <v>No root cause</v>
      </c>
      <c r="U2359" s="68" t="s">
        <v>5691</v>
      </c>
      <c r="V2359" s="41" t="str" cm="1">
        <f t="array" ref="V2359">IFERROR(_xlfn.IFS(
U2359="MPR ISSUE","ACTIVE",
U2359="BSS Hardware Issue","ACTIVE",
U2359="Sites strategiques, MLL, Pylone, etc.","PASSIVE",
U2359="AKTIVCO DEFAUT GE &amp; POWER Cabinet","PASSIVE",
U2359="AKTIVCO Coupure ENEO &amp; Baisse de tension","PASSIVE",
U2359="Coupure ENEO &amp; Baisse de tension","PASSIVE",
U2359="Defaut GE &amp; POWER Cabinet","PASSIVE",
U2359="Sharing","PASSIVE",
U2359="Sites strategiques &amp; DataCenter","PASSIVE",
U2359="Exclu","Exclu",
U2359="SAT","ACTIVE",
U2359="SPARE-ISSUE","SPARE-ISSUE",
U2359="Fiber CAmtel","ACTIVE",
U2359="Fiber AOF","ACTIVE",
U2359="Projet OCM (HUAWEI)","PLANNED WORKS",
U2359="Projet OCM (NOKIA)","PLANNED WORKS",
U2359="ACCESS-ISSUE","ACCESS-ISSUE",
U2359="Projet OCM (ZTE, NOKIA, autres projets)","PLANNED WORKS",
U2359="No root CAuse","No root cause",
U2359="ODU HS","ACTIVE",
U2359="IP &amp; VLAN","ACTIVE",
U2359="Warehouse HUAWEI","SPARE-ISSUE",
U2359="SPARE-HS","SPARE-ISSUE",
U2359="Power Telco","ACTIVE", U2359="no impacts","no impacts"
),"")</f>
        <v>No root cause</v>
      </c>
      <c r="W2359" s="113"/>
      <c r="X2359" s="113"/>
      <c r="Y2359" s="113"/>
      <c r="Z2359" s="113"/>
      <c r="AA2359" s="113"/>
      <c r="AB2359" s="17" t="s">
        <v>5465</v>
      </c>
      <c r="AC2359" s="17" t="str">
        <f>_xlfn.XLOOKUP(B2359,'INCIDENT-04-27-2026'!E:E,'INCIDENT-04-27-2026'!F:F,"")</f>
        <v/>
      </c>
      <c r="AD2359" s="9"/>
      <c r="AE2359" s="7" t="s">
        <v>5465</v>
      </c>
      <c r="AF2359" s="6" t="str">
        <f>_xlfn.XLOOKUP(B2359,'[13]Input_27-04'!$B:$B,'[13]Input_27-04'!$M:$M,"")</f>
        <v/>
      </c>
      <c r="AG2359" s="7"/>
      <c r="AH2359" s="3"/>
      <c r="AI2359" s="18" t="str">
        <f>_xlfn.XLOOKUP(B2359,'[3]Cells Huawei 27042026 10h'!$B:$B,'[3]Cells Huawei 27042026 10h'!$T:$T,"")</f>
        <v/>
      </c>
      <c r="AJ2359" s="18" t="str">
        <f>_xlfn.XLOOKUP(B2359,'[3]Cells Huawei 27042026 15h'!$B:$B,'[3]Cells Huawei 27042026 15h'!$T:$T,"")</f>
        <v/>
      </c>
      <c r="AK2359" s="18" t="str">
        <f>_xlfn.XLOOKUP(B2359,'[4]cells down 27042026 11h28'!$B:$B,'[4]cells down 27042026 11h28'!$R:$R,"")</f>
        <v/>
      </c>
      <c r="AL2359" s="18" t="str">
        <f>_xlfn.XLOOKUP(B2359,'[4]cells down 27042026 18h01'!$B:$B,'[4]cells down 27042026 18h01'!$R:$R,"")</f>
        <v/>
      </c>
      <c r="AM2359" s="18" t="str">
        <f>_xlfn.XLOOKUP(B2359,'[5]cell downs 27042026 11h'!$B:$B,'[5]cell downs 27042026 11h'!$R:$R,"")</f>
        <v/>
      </c>
      <c r="AN2359" s="18" t="str">
        <f>_xlfn.XLOOKUP(B2359,'[5]cell downs 27042026 17h40'!$B:$B,'[5]cell downs 27042026 17h40'!$R:$R,"")</f>
        <v/>
      </c>
      <c r="AO2359" s="18" t="str">
        <f>_xlfn.XLOOKUP(B2359,'[6]ALL SITES DOWN'!$D:$D,'[6]ALL SITES DOWN'!$J:$J,"")</f>
        <v/>
      </c>
      <c r="AP2359" s="18" t="str">
        <f>_xlfn.XLOOKUP(B2359,'[7]ALL SITES DOWN'!$D:$D,'[7]ALL SITES DOWN'!$J:$J,"")</f>
        <v/>
      </c>
      <c r="AQ2359" s="9" t="str">
        <f>_xlfn.XLOOKUP(B2359,[8]sheet1!$AC:$AC,[8]sheet1!$AF:$AF,"")</f>
        <v/>
      </c>
      <c r="AR2359" s="14"/>
      <c r="AS2359" s="14" t="s">
        <v>5465</v>
      </c>
      <c r="AT2359" s="14" t="str">
        <f>_xlfn.XLOOKUP(B2359,'[9]cell downs 18042026 17h'!$B:$B,'[9]cell downs 18042026 17h'!$B:$B,"")</f>
        <v/>
      </c>
      <c r="AU2359" s="14" t="str">
        <f>_xlfn.XLOOKUP(B2359,'[10]Cells Huawei 19042026 15h'!$B:$B,'[10]Cells Huawei 19042026 15h'!$B:$B,"")</f>
        <v/>
      </c>
      <c r="AV2359" s="9" t="str">
        <f>_xlfn.XLOOKUP(B2359,'[11]cells down 19042026 9H40'!$B:$B,'[11]cells down 19042026 9H40'!$B:$B,"")</f>
        <v/>
      </c>
    </row>
    <row r="2360" spans="1:48" hidden="1" x14ac:dyDescent="0.3">
      <c r="A2360" s="1" t="s">
        <v>5065</v>
      </c>
      <c r="B2360" s="1" t="s">
        <v>5066</v>
      </c>
      <c r="C2360" s="3" t="str">
        <f>_xlfn.XLOOKUP(B2360,'[1]daily break down'!$D:$D,'[1]daily break down'!$E:$E,"")</f>
        <v>LITTORAL</v>
      </c>
      <c r="D2360" s="1" t="s">
        <v>11</v>
      </c>
      <c r="E2360" s="1" t="s">
        <v>66</v>
      </c>
      <c r="F2360" s="3" t="s">
        <v>31</v>
      </c>
      <c r="G2360" s="1" t="s">
        <v>5067</v>
      </c>
      <c r="H2360" s="29" t="str">
        <f>_xlfn.XLOOKUP(B2360,[2]CALCULATION!$B:$B,[2]CALCULATION!$H:$H,"")</f>
        <v>ZTE</v>
      </c>
      <c r="I2360" s="26">
        <v>0</v>
      </c>
      <c r="J2360" s="26">
        <v>0</v>
      </c>
      <c r="K2360" s="26">
        <v>0</v>
      </c>
      <c r="L2360" s="26">
        <v>0</v>
      </c>
      <c r="M2360" s="26">
        <v>0</v>
      </c>
      <c r="N2360" s="26">
        <v>0</v>
      </c>
      <c r="O2360" s="26">
        <v>0</v>
      </c>
      <c r="P2360" s="114" t="s">
        <v>6364</v>
      </c>
      <c r="Q2360" s="42" t="s">
        <v>5538</v>
      </c>
      <c r="R2360" s="42"/>
      <c r="S2360" s="41" t="str" cm="1">
        <f t="array" ref="S2360">IFERROR(_xlfn.IFS(
U2360="MPR ISSUE","PDH",
U2360="BSS Hardware Issue","BSS",
U2360="Sites strategiques, MLL, Pylone, etc.","ENVTECH",
U2360="AKTIVCO DEFAUT GE &amp; POWER Cabinet","AKTIVCO",
U2360="AKTIVCO Coupure ENEO &amp; Baisse de tension","AKTIVCO GRID ONLY",
U2360="Coupure ENEO &amp; Baisse de tension","IHS GRID ONLY",
U2360="Defaut GE &amp; POWER Cabinet","IHS",
U2360="Sharing","Partners",
U2360="Sites strategiques &amp; DataCenter","SST &amp; DC",
U2360="Exclu","Exclu",
U2360="SAT","SAT",
U2360="SPARE-ISSUE","SPARE-ISSUE",
U2360="Fiber CAmtel","TRANS_FO_CAMTEL",
U2360="Fiber AOF","Fiber AOF",
U2360="Projet OCM (HUAWEI)","TRAVAUX-HUAWEI",
U2360="Projet OCM (NOKIA)","TRAVAUX-NOKIA",
U2360="ACCESS-ISSUE","ACCESS-ISSUE",
U2360="Projet OCM (ZTE, NOKIA, autres projets)","TRAVAUX OCM",
U2360="No root CAuse","No root cause",
U2360="ODU HS","PDH",
U2360="IP &amp; VLAN","PDH",
U2360="Warehouse HUAWEI","SPARE-ISSUE",
U2360="SPARE-HS","SPARE-ISSUE",
U2360="Power Telco","BSS",U2360="no impacts","no impacts"
),"")</f>
        <v>No root cause</v>
      </c>
      <c r="T2360" s="41" t="str" cm="1">
        <f t="array" ref="T2360">IFERROR(_xlfn.IFS(
U2360="MPR ISSUE","TX ISSUE",
U2360="BSS Hardware Issue","RAN ISSUE",
U2360="Sites strategiques, MLL, Pylone, etc.","ENVTECH",
U2360="AKTIVCO DEFAUT GE &amp; POWER Cabinet","POWER ISSUE",
U2360="AKTIVCO Coupure ENEO &amp; Baisse de tension","POWER ISSUE",
U2360="Coupure ENEO &amp; Baisse de tension","POWER ISSUE",
U2360="Defaut GE &amp; POWER Cabinet","POWER ISSUE",
U2360="Sharing","POWER ISSUE",
U2360="Sites strategiques &amp; DataCenter","POWER ISSUE",
U2360="Exclu","Exclu",
U2360="SAT","TX ISSUE",
U2360="SPARE-ISSUE","SPARE-ISSUE",
U2360="Fiber CAmtel","TX ISSUE",
U2360="Fiber AOF","TX ISSUE",
U2360="Projet OCM (HUAWEI)","TRAVAUX-HUAWEI",
U2360="Projet OCM (NOKIA)","TRAVAUX -NOKIA",
U2360="ACCESS-ISSUE","ACCESS-ISSUE",
U2360="Projet OCM (ZTE, NOKIA, autres projets)","TRAVAUX OCM",
U2360="No root CAuse","No root cause",
U2360="ODU HS","TX ISSUE",
U2360="IP &amp; VLAN","TX ISSUE",
U2360="Warehouse HUAWEI","SPARE-ISSUE",
U2360="SPARE-HS","SPARE-ISSUE",
U2360="Power Telco","RAN ISSUE",U2360="no impacts","no impacts"
),"")</f>
        <v>No root cause</v>
      </c>
      <c r="U2360" s="68" t="s">
        <v>5691</v>
      </c>
      <c r="V2360" s="41" t="str" cm="1">
        <f t="array" ref="V2360">IFERROR(_xlfn.IFS(
U2360="MPR ISSUE","ACTIVE",
U2360="BSS Hardware Issue","ACTIVE",
U2360="Sites strategiques, MLL, Pylone, etc.","PASSIVE",
U2360="AKTIVCO DEFAUT GE &amp; POWER Cabinet","PASSIVE",
U2360="AKTIVCO Coupure ENEO &amp; Baisse de tension","PASSIVE",
U2360="Coupure ENEO &amp; Baisse de tension","PASSIVE",
U2360="Defaut GE &amp; POWER Cabinet","PASSIVE",
U2360="Sharing","PASSIVE",
U2360="Sites strategiques &amp; DataCenter","PASSIVE",
U2360="Exclu","Exclu",
U2360="SAT","ACTIVE",
U2360="SPARE-ISSUE","SPARE-ISSUE",
U2360="Fiber CAmtel","ACTIVE",
U2360="Fiber AOF","ACTIVE",
U2360="Projet OCM (HUAWEI)","PLANNED WORKS",
U2360="Projet OCM (NOKIA)","PLANNED WORKS",
U2360="ACCESS-ISSUE","ACCESS-ISSUE",
U2360="Projet OCM (ZTE, NOKIA, autres projets)","PLANNED WORKS",
U2360="No root CAuse","No root cause",
U2360="ODU HS","ACTIVE",
U2360="IP &amp; VLAN","ACTIVE",
U2360="Warehouse HUAWEI","SPARE-ISSUE",
U2360="SPARE-HS","SPARE-ISSUE",
U2360="Power Telco","ACTIVE", U2360="no impacts","no impacts"
),"")</f>
        <v>No root cause</v>
      </c>
      <c r="W2360" s="113"/>
      <c r="X2360" s="113"/>
      <c r="Y2360" s="113"/>
      <c r="Z2360" s="113"/>
      <c r="AA2360" s="113"/>
      <c r="AB2360" s="17" t="s">
        <v>5465</v>
      </c>
      <c r="AC2360" s="17" t="str">
        <f>_xlfn.XLOOKUP(B2360,'INCIDENT-04-27-2026'!E:E,'INCIDENT-04-27-2026'!F:F,"")</f>
        <v/>
      </c>
      <c r="AD2360" s="9"/>
      <c r="AE2360" s="7" t="s">
        <v>5465</v>
      </c>
      <c r="AF2360" s="6" t="str">
        <f>_xlfn.XLOOKUP(B2360,'[13]Input_27-04'!$B:$B,'[13]Input_27-04'!$M:$M,"")</f>
        <v/>
      </c>
      <c r="AG2360" s="7"/>
      <c r="AH2360" s="3"/>
      <c r="AI2360" s="18" t="str">
        <f>_xlfn.XLOOKUP(B2360,'[3]Cells Huawei 27042026 10h'!$B:$B,'[3]Cells Huawei 27042026 10h'!$T:$T,"")</f>
        <v/>
      </c>
      <c r="AJ2360" s="18" t="str">
        <f>_xlfn.XLOOKUP(B2360,'[3]Cells Huawei 27042026 15h'!$B:$B,'[3]Cells Huawei 27042026 15h'!$T:$T,"")</f>
        <v/>
      </c>
      <c r="AK2360" s="18" t="str">
        <f>_xlfn.XLOOKUP(B2360,'[4]cells down 27042026 11h28'!$B:$B,'[4]cells down 27042026 11h28'!$R:$R,"")</f>
        <v/>
      </c>
      <c r="AL2360" s="18" t="str">
        <f>_xlfn.XLOOKUP(B2360,'[4]cells down 27042026 18h01'!$B:$B,'[4]cells down 27042026 18h01'!$R:$R,"")</f>
        <v/>
      </c>
      <c r="AM2360" s="18" t="str">
        <f>_xlfn.XLOOKUP(B2360,'[5]cell downs 27042026 11h'!$B:$B,'[5]cell downs 27042026 11h'!$R:$R,"")</f>
        <v/>
      </c>
      <c r="AN2360" s="18" t="str">
        <f>_xlfn.XLOOKUP(B2360,'[5]cell downs 27042026 17h40'!$B:$B,'[5]cell downs 27042026 17h40'!$R:$R,"")</f>
        <v/>
      </c>
      <c r="AO2360" s="18" t="str">
        <f>_xlfn.XLOOKUP(B2360,'[6]ALL SITES DOWN'!$D:$D,'[6]ALL SITES DOWN'!$J:$J,"")</f>
        <v/>
      </c>
      <c r="AP2360" s="18" t="str">
        <f>_xlfn.XLOOKUP(B2360,'[7]ALL SITES DOWN'!$D:$D,'[7]ALL SITES DOWN'!$J:$J,"")</f>
        <v/>
      </c>
      <c r="AQ2360" s="9" t="str">
        <f>_xlfn.XLOOKUP(B2360,[8]sheet1!$AC:$AC,[8]sheet1!$AF:$AF,"")</f>
        <v/>
      </c>
      <c r="AR2360" s="14"/>
      <c r="AS2360" s="14" t="s">
        <v>5465</v>
      </c>
      <c r="AT2360" s="14" t="str">
        <f>_xlfn.XLOOKUP(B2360,'[9]cell downs 18042026 17h'!$B:$B,'[9]cell downs 18042026 17h'!$B:$B,"")</f>
        <v/>
      </c>
      <c r="AU2360" s="14" t="str">
        <f>_xlfn.XLOOKUP(B2360,'[10]Cells Huawei 19042026 15h'!$B:$B,'[10]Cells Huawei 19042026 15h'!$B:$B,"")</f>
        <v/>
      </c>
      <c r="AV2360" s="9" t="str">
        <f>_xlfn.XLOOKUP(B2360,'[11]cells down 19042026 9H40'!$B:$B,'[11]cells down 19042026 9H40'!$B:$B,"")</f>
        <v/>
      </c>
    </row>
    <row r="2361" spans="1:48" hidden="1" x14ac:dyDescent="0.3">
      <c r="A2361" s="1" t="s">
        <v>4993</v>
      </c>
      <c r="B2361" s="8" t="s">
        <v>4994</v>
      </c>
      <c r="C2361" s="3" t="str">
        <f>_xlfn.XLOOKUP(B2361,'[1]daily break down'!$D:$D,'[1]daily break down'!$E:$E,"")</f>
        <v>LITTORAL</v>
      </c>
      <c r="D2361" s="1" t="s">
        <v>11</v>
      </c>
      <c r="E2361" s="1" t="s">
        <v>12</v>
      </c>
      <c r="F2361" s="3" t="s">
        <v>69</v>
      </c>
      <c r="G2361" s="1" t="s">
        <v>4993</v>
      </c>
      <c r="H2361" s="28" t="str">
        <f>_xlfn.XLOOKUP(B2361,[2]CALCULATION!$B:$B,[2]CALCULATION!$H:$H,"")</f>
        <v>NOKIA</v>
      </c>
      <c r="I2361" s="26">
        <v>0</v>
      </c>
      <c r="J2361" s="26">
        <v>0</v>
      </c>
      <c r="K2361" s="26">
        <v>0</v>
      </c>
      <c r="L2361" s="26">
        <v>0</v>
      </c>
      <c r="M2361" s="26">
        <v>0</v>
      </c>
      <c r="N2361" s="26">
        <v>0</v>
      </c>
      <c r="O2361" s="26">
        <v>0</v>
      </c>
      <c r="P2361" s="114" t="s">
        <v>6364</v>
      </c>
      <c r="Q2361" s="42" t="s">
        <v>5538</v>
      </c>
      <c r="R2361" s="42"/>
      <c r="S2361" s="41" t="str" cm="1">
        <f t="array" ref="S2361">IFERROR(_xlfn.IFS(
U2361="MPR ISSUE","PDH",
U2361="BSS Hardware Issue","BSS",
U2361="Sites strategiques, MLL, Pylone, etc.","ENVTECH",
U2361="AKTIVCO DEFAUT GE &amp; POWER Cabinet","AKTIVCO",
U2361="AKTIVCO Coupure ENEO &amp; Baisse de tension","AKTIVCO GRID ONLY",
U2361="Coupure ENEO &amp; Baisse de tension","IHS GRID ONLY",
U2361="Defaut GE &amp; POWER Cabinet","IHS",
U2361="Sharing","Partners",
U2361="Sites strategiques &amp; DataCenter","SST &amp; DC",
U2361="Exclu","Exclu",
U2361="SAT","SAT",
U2361="SPARE-ISSUE","SPARE-ISSUE",
U2361="Fiber CAmtel","TRANS_FO_CAMTEL",
U2361="Fiber AOF","Fiber AOF",
U2361="Projet OCM (HUAWEI)","TRAVAUX-HUAWEI",
U2361="Projet OCM (NOKIA)","TRAVAUX-NOKIA",
U2361="ACCESS-ISSUE","ACCESS-ISSUE",
U2361="Projet OCM (ZTE, NOKIA, autres projets)","TRAVAUX OCM",
U2361="No root CAuse","No root cause",
U2361="ODU HS","PDH",
U2361="IP &amp; VLAN","PDH",
U2361="Warehouse HUAWEI","SPARE-ISSUE",
U2361="SPARE-HS","SPARE-ISSUE",
U2361="Power Telco","BSS",U2361="no impacts","no impacts"
),"")</f>
        <v>No root cause</v>
      </c>
      <c r="T2361" s="41" t="str" cm="1">
        <f t="array" ref="T2361">IFERROR(_xlfn.IFS(
U2361="MPR ISSUE","TX ISSUE",
U2361="BSS Hardware Issue","RAN ISSUE",
U2361="Sites strategiques, MLL, Pylone, etc.","ENVTECH",
U2361="AKTIVCO DEFAUT GE &amp; POWER Cabinet","POWER ISSUE",
U2361="AKTIVCO Coupure ENEO &amp; Baisse de tension","POWER ISSUE",
U2361="Coupure ENEO &amp; Baisse de tension","POWER ISSUE",
U2361="Defaut GE &amp; POWER Cabinet","POWER ISSUE",
U2361="Sharing","POWER ISSUE",
U2361="Sites strategiques &amp; DataCenter","POWER ISSUE",
U2361="Exclu","Exclu",
U2361="SAT","TX ISSUE",
U2361="SPARE-ISSUE","SPARE-ISSUE",
U2361="Fiber CAmtel","TX ISSUE",
U2361="Fiber AOF","TX ISSUE",
U2361="Projet OCM (HUAWEI)","TRAVAUX-HUAWEI",
U2361="Projet OCM (NOKIA)","TRAVAUX -NOKIA",
U2361="ACCESS-ISSUE","ACCESS-ISSUE",
U2361="Projet OCM (ZTE, NOKIA, autres projets)","TRAVAUX OCM",
U2361="No root CAuse","No root cause",
U2361="ODU HS","TX ISSUE",
U2361="IP &amp; VLAN","TX ISSUE",
U2361="Warehouse HUAWEI","SPARE-ISSUE",
U2361="SPARE-HS","SPARE-ISSUE",
U2361="Power Telco","RAN ISSUE",U2361="no impacts","no impacts"
),"")</f>
        <v>No root cause</v>
      </c>
      <c r="U2361" s="68" t="s">
        <v>5691</v>
      </c>
      <c r="V2361" s="41" t="str" cm="1">
        <f t="array" ref="V2361">IFERROR(_xlfn.IFS(
U2361="MPR ISSUE","ACTIVE",
U2361="BSS Hardware Issue","ACTIVE",
U2361="Sites strategiques, MLL, Pylone, etc.","PASSIVE",
U2361="AKTIVCO DEFAUT GE &amp; POWER Cabinet","PASSIVE",
U2361="AKTIVCO Coupure ENEO &amp; Baisse de tension","PASSIVE",
U2361="Coupure ENEO &amp; Baisse de tension","PASSIVE",
U2361="Defaut GE &amp; POWER Cabinet","PASSIVE",
U2361="Sharing","PASSIVE",
U2361="Sites strategiques &amp; DataCenter","PASSIVE",
U2361="Exclu","Exclu",
U2361="SAT","ACTIVE",
U2361="SPARE-ISSUE","SPARE-ISSUE",
U2361="Fiber CAmtel","ACTIVE",
U2361="Fiber AOF","ACTIVE",
U2361="Projet OCM (HUAWEI)","PLANNED WORKS",
U2361="Projet OCM (NOKIA)","PLANNED WORKS",
U2361="ACCESS-ISSUE","ACCESS-ISSUE",
U2361="Projet OCM (ZTE, NOKIA, autres projets)","PLANNED WORKS",
U2361="No root CAuse","No root cause",
U2361="ODU HS","ACTIVE",
U2361="IP &amp; VLAN","ACTIVE",
U2361="Warehouse HUAWEI","SPARE-ISSUE",
U2361="SPARE-HS","SPARE-ISSUE",
U2361="Power Telco","ACTIVE", U2361="no impacts","no impacts"
),"")</f>
        <v>No root cause</v>
      </c>
      <c r="W2361" s="113"/>
      <c r="X2361" s="113"/>
      <c r="Y2361" s="113"/>
      <c r="Z2361" s="113"/>
      <c r="AA2361" s="113"/>
      <c r="AB2361" s="17" t="s">
        <v>5465</v>
      </c>
      <c r="AC2361" s="17" t="str">
        <f>_xlfn.XLOOKUP(B2361,'INCIDENT-04-27-2026'!E:E,'INCIDENT-04-27-2026'!F:F,"")</f>
        <v/>
      </c>
      <c r="AD2361" s="9"/>
      <c r="AE2361" s="7" t="s">
        <v>5465</v>
      </c>
      <c r="AF2361" s="6" t="str">
        <f>_xlfn.XLOOKUP(B2361,'[13]Input_27-04'!$B:$B,'[13]Input_27-04'!$M:$M,"")</f>
        <v/>
      </c>
      <c r="AG2361" s="7"/>
      <c r="AH2361" s="3"/>
      <c r="AI2361" s="18" t="str">
        <f>_xlfn.XLOOKUP(B2361,'[3]Cells Huawei 27042026 10h'!$B:$B,'[3]Cells Huawei 27042026 10h'!$T:$T,"")</f>
        <v/>
      </c>
      <c r="AJ2361" s="18" t="str">
        <f>_xlfn.XLOOKUP(B2361,'[3]Cells Huawei 27042026 15h'!$B:$B,'[3]Cells Huawei 27042026 15h'!$T:$T,"")</f>
        <v/>
      </c>
      <c r="AK2361" s="18" t="str">
        <f>_xlfn.XLOOKUP(B2361,'[4]cells down 27042026 11h28'!$B:$B,'[4]cells down 27042026 11h28'!$R:$R,"")</f>
        <v/>
      </c>
      <c r="AL2361" s="18" t="str">
        <f>_xlfn.XLOOKUP(B2361,'[4]cells down 27042026 18h01'!$B:$B,'[4]cells down 27042026 18h01'!$R:$R,"")</f>
        <v/>
      </c>
      <c r="AM2361" s="18" t="str">
        <f>_xlfn.XLOOKUP(B2361,'[5]cell downs 27042026 11h'!$B:$B,'[5]cell downs 27042026 11h'!$R:$R,"")</f>
        <v/>
      </c>
      <c r="AN2361" s="18" t="str">
        <f>_xlfn.XLOOKUP(B2361,'[5]cell downs 27042026 17h40'!$B:$B,'[5]cell downs 27042026 17h40'!$R:$R,"")</f>
        <v/>
      </c>
      <c r="AO2361" s="18" t="str">
        <f>_xlfn.XLOOKUP(B2361,'[6]ALL SITES DOWN'!$D:$D,'[6]ALL SITES DOWN'!$J:$J,"")</f>
        <v/>
      </c>
      <c r="AP2361" s="18" t="str">
        <f>_xlfn.XLOOKUP(B2361,'[7]ALL SITES DOWN'!$D:$D,'[7]ALL SITES DOWN'!$J:$J,"")</f>
        <v/>
      </c>
      <c r="AQ2361" s="9" t="str">
        <f>_xlfn.XLOOKUP(B2361,[8]sheet1!$AC:$AC,[8]sheet1!$AF:$AF,"")</f>
        <v/>
      </c>
      <c r="AR2361" s="14"/>
      <c r="AS2361" s="14" t="s">
        <v>5465</v>
      </c>
      <c r="AT2361" s="14" t="str">
        <f>_xlfn.XLOOKUP(B2361,'[9]cell downs 18042026 17h'!$B:$B,'[9]cell downs 18042026 17h'!$B:$B,"")</f>
        <v/>
      </c>
      <c r="AU2361" s="14" t="str">
        <f>_xlfn.XLOOKUP(B2361,'[10]Cells Huawei 19042026 15h'!$B:$B,'[10]Cells Huawei 19042026 15h'!$B:$B,"")</f>
        <v/>
      </c>
      <c r="AV2361" s="9" t="str">
        <f>_xlfn.XLOOKUP(B2361,'[11]cells down 19042026 9H40'!$B:$B,'[11]cells down 19042026 9H40'!$B:$B,"")</f>
        <v/>
      </c>
    </row>
    <row r="2362" spans="1:48" hidden="1" x14ac:dyDescent="0.3">
      <c r="A2362" s="1" t="s">
        <v>4995</v>
      </c>
      <c r="B2362" s="8" t="s">
        <v>4996</v>
      </c>
      <c r="C2362" s="3" t="str">
        <f>_xlfn.XLOOKUP(B2362,'[1]daily break down'!$D:$D,'[1]daily break down'!$E:$E,"")</f>
        <v>CENTRE</v>
      </c>
      <c r="D2362" s="1" t="s">
        <v>21</v>
      </c>
      <c r="E2362" s="1" t="s">
        <v>563</v>
      </c>
      <c r="F2362" s="3" t="s">
        <v>37</v>
      </c>
      <c r="G2362" s="1" t="s">
        <v>3774</v>
      </c>
      <c r="H2362" s="29" t="str">
        <f>_xlfn.XLOOKUP(B2362,[2]CALCULATION!$B:$B,[2]CALCULATION!$H:$H,"")</f>
        <v>ZTE</v>
      </c>
      <c r="I2362" s="26">
        <v>0</v>
      </c>
      <c r="J2362" s="26">
        <v>0</v>
      </c>
      <c r="K2362" s="26">
        <v>0</v>
      </c>
      <c r="L2362" s="26">
        <v>0</v>
      </c>
      <c r="M2362" s="26">
        <v>0</v>
      </c>
      <c r="N2362" s="26">
        <v>0</v>
      </c>
      <c r="O2362" s="26">
        <v>0</v>
      </c>
      <c r="P2362" s="114" t="s">
        <v>6364</v>
      </c>
      <c r="Q2362" s="42" t="s">
        <v>5538</v>
      </c>
      <c r="R2362" s="42"/>
      <c r="S2362" s="41" t="str" cm="1">
        <f t="array" ref="S2362">IFERROR(_xlfn.IFS(
U2362="MPR ISSUE","PDH",
U2362="BSS Hardware Issue","BSS",
U2362="Sites strategiques, MLL, Pylone, etc.","ENVTECH",
U2362="AKTIVCO DEFAUT GE &amp; POWER Cabinet","AKTIVCO",
U2362="AKTIVCO Coupure ENEO &amp; Baisse de tension","AKTIVCO GRID ONLY",
U2362="Coupure ENEO &amp; Baisse de tension","IHS GRID ONLY",
U2362="Defaut GE &amp; POWER Cabinet","IHS",
U2362="Sharing","Partners",
U2362="Sites strategiques &amp; DataCenter","SST &amp; DC",
U2362="Exclu","Exclu",
U2362="SAT","SAT",
U2362="SPARE-ISSUE","SPARE-ISSUE",
U2362="Fiber CAmtel","TRANS_FO_CAMTEL",
U2362="Fiber AOF","Fiber AOF",
U2362="Projet OCM (HUAWEI)","TRAVAUX-HUAWEI",
U2362="Projet OCM (NOKIA)","TRAVAUX-NOKIA",
U2362="ACCESS-ISSUE","ACCESS-ISSUE",
U2362="Projet OCM (ZTE, NOKIA, autres projets)","TRAVAUX OCM",
U2362="No root CAuse","No root cause",
U2362="ODU HS","PDH",
U2362="IP &amp; VLAN","PDH",
U2362="Warehouse HUAWEI","SPARE-ISSUE",
U2362="SPARE-HS","SPARE-ISSUE",
U2362="Power Telco","BSS",U2362="no impacts","no impacts"
),"")</f>
        <v>SPARE-ISSUE</v>
      </c>
      <c r="T2362" s="41" t="str" cm="1">
        <f t="array" ref="T2362">IFERROR(_xlfn.IFS(
U2362="MPR ISSUE","TX ISSUE",
U2362="BSS Hardware Issue","RAN ISSUE",
U2362="Sites strategiques, MLL, Pylone, etc.","ENVTECH",
U2362="AKTIVCO DEFAUT GE &amp; POWER Cabinet","POWER ISSUE",
U2362="AKTIVCO Coupure ENEO &amp; Baisse de tension","POWER ISSUE",
U2362="Coupure ENEO &amp; Baisse de tension","POWER ISSUE",
U2362="Defaut GE &amp; POWER Cabinet","POWER ISSUE",
U2362="Sharing","POWER ISSUE",
U2362="Sites strategiques &amp; DataCenter","POWER ISSUE",
U2362="Exclu","Exclu",
U2362="SAT","TX ISSUE",
U2362="SPARE-ISSUE","SPARE-ISSUE",
U2362="Fiber CAmtel","TX ISSUE",
U2362="Fiber AOF","TX ISSUE",
U2362="Projet OCM (HUAWEI)","TRAVAUX-HUAWEI",
U2362="Projet OCM (NOKIA)","TRAVAUX -NOKIA",
U2362="ACCESS-ISSUE","ACCESS-ISSUE",
U2362="Projet OCM (ZTE, NOKIA, autres projets)","TRAVAUX OCM",
U2362="No root CAuse","No root cause",
U2362="ODU HS","TX ISSUE",
U2362="IP &amp; VLAN","TX ISSUE",
U2362="Warehouse HUAWEI","SPARE-ISSUE",
U2362="SPARE-HS","SPARE-ISSUE",
U2362="Power Telco","RAN ISSUE",U2362="no impacts","no impacts"
),"")</f>
        <v>SPARE-ISSUE</v>
      </c>
      <c r="U2362" s="68" t="s">
        <v>5353</v>
      </c>
      <c r="V2362" s="41" t="str" cm="1">
        <f t="array" ref="V2362">IFERROR(_xlfn.IFS(
U2362="MPR ISSUE","ACTIVE",
U2362="BSS Hardware Issue","ACTIVE",
U2362="Sites strategiques, MLL, Pylone, etc.","PASSIVE",
U2362="AKTIVCO DEFAUT GE &amp; POWER Cabinet","PASSIVE",
U2362="AKTIVCO Coupure ENEO &amp; Baisse de tension","PASSIVE",
U2362="Coupure ENEO &amp; Baisse de tension","PASSIVE",
U2362="Defaut GE &amp; POWER Cabinet","PASSIVE",
U2362="Sharing","PASSIVE",
U2362="Sites strategiques &amp; DataCenter","PASSIVE",
U2362="Exclu","Exclu",
U2362="SAT","ACTIVE",
U2362="SPARE-ISSUE","SPARE-ISSUE",
U2362="Fiber CAmtel","ACTIVE",
U2362="Fiber AOF","ACTIVE",
U2362="Projet OCM (HUAWEI)","PLANNED WORKS",
U2362="Projet OCM (NOKIA)","PLANNED WORKS",
U2362="ACCESS-ISSUE","ACCESS-ISSUE",
U2362="Projet OCM (ZTE, NOKIA, autres projets)","PLANNED WORKS",
U2362="No root CAuse","No root cause",
U2362="ODU HS","ACTIVE",
U2362="IP &amp; VLAN","ACTIVE",
U2362="Warehouse HUAWEI","SPARE-ISSUE",
U2362="SPARE-HS","SPARE-ISSUE",
U2362="Power Telco","ACTIVE", U2362="no impacts","no impacts"
),"")</f>
        <v>SPARE-ISSUE</v>
      </c>
      <c r="W2362" s="113"/>
      <c r="X2362" s="113"/>
      <c r="Y2362" s="113"/>
      <c r="Z2362" s="113"/>
      <c r="AA2362" s="113"/>
      <c r="AB2362" s="17" t="s">
        <v>6348</v>
      </c>
      <c r="AC2362" s="17" t="str">
        <f>_xlfn.XLOOKUP(B2362,'INCIDENT-04-27-2026'!E:E,'INCIDENT-04-27-2026'!F:F,"")</f>
        <v/>
      </c>
      <c r="AD2362" s="9"/>
      <c r="AE2362" s="7" t="s">
        <v>5465</v>
      </c>
      <c r="AF2362" s="6" t="str">
        <f>_xlfn.XLOOKUP(B2362,'[13]Input_27-04'!$B:$B,'[13]Input_27-04'!$M:$M,"")</f>
        <v/>
      </c>
      <c r="AG2362" s="7"/>
      <c r="AH2362" s="3"/>
      <c r="AI2362" s="18" t="str">
        <f>_xlfn.XLOOKUP(B2362,'[3]Cells Huawei 27042026 10h'!$B:$B,'[3]Cells Huawei 27042026 10h'!$T:$T,"")</f>
        <v/>
      </c>
      <c r="AJ2362" s="18" t="str">
        <f>_xlfn.XLOOKUP(B2362,'[3]Cells Huawei 27042026 15h'!$B:$B,'[3]Cells Huawei 27042026 15h'!$T:$T,"")</f>
        <v/>
      </c>
      <c r="AK2362" s="18" t="str">
        <f>_xlfn.XLOOKUP(B2362,'[4]cells down 27042026 11h28'!$B:$B,'[4]cells down 27042026 11h28'!$R:$R,"")</f>
        <v/>
      </c>
      <c r="AL2362" s="18" t="str">
        <f>_xlfn.XLOOKUP(B2362,'[4]cells down 27042026 18h01'!$B:$B,'[4]cells down 27042026 18h01'!$R:$R,"")</f>
        <v/>
      </c>
      <c r="AM2362" s="18" t="str">
        <f>_xlfn.XLOOKUP(B2362,'[5]cell downs 27042026 11h'!$B:$B,'[5]cell downs 27042026 11h'!$R:$R,"")</f>
        <v/>
      </c>
      <c r="AN2362" s="18" t="str">
        <f>_xlfn.XLOOKUP(B2362,'[5]cell downs 27042026 17h40'!$B:$B,'[5]cell downs 27042026 17h40'!$R:$R,"")</f>
        <v/>
      </c>
      <c r="AO2362" s="18" t="str">
        <f>_xlfn.XLOOKUP(B2362,'[6]ALL SITES DOWN'!$D:$D,'[6]ALL SITES DOWN'!$J:$J,"")</f>
        <v>(04/27/2026 ocm ran 17h):-22.04.26;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v>
      </c>
      <c r="AP2362" s="18" t="str">
        <f>_xlfn.XLOOKUP(B2362,'[7]ALL SITES DOWN'!$D:$D,'[7]ALL SITES DOWN'!$J:$J,"")</f>
        <v>(04/27/2026 ocm ran 11h):-22.04.26;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v>
      </c>
      <c r="AQ2362" s="9" t="str">
        <f>_xlfn.XLOOKUP(B2362,[8]sheet1!$AC:$AC,[8]sheet1!$AF:$AF,"")</f>
        <v/>
      </c>
      <c r="AR2362" s="14"/>
      <c r="AS2362" s="14" t="s">
        <v>5465</v>
      </c>
      <c r="AT2362" s="14" t="str">
        <f>_xlfn.XLOOKUP(B2362,'[9]cell downs 18042026 17h'!$B:$B,'[9]cell downs 18042026 17h'!$B:$B,"")</f>
        <v/>
      </c>
      <c r="AU2362" s="14" t="str">
        <f>_xlfn.XLOOKUP(B2362,'[10]Cells Huawei 19042026 15h'!$B:$B,'[10]Cells Huawei 19042026 15h'!$B:$B,"")</f>
        <v/>
      </c>
      <c r="AV2362" s="9" t="str">
        <f>_xlfn.XLOOKUP(B2362,'[11]cells down 19042026 9H40'!$B:$B,'[11]cells down 19042026 9H40'!$B:$B,"")</f>
        <v/>
      </c>
    </row>
    <row r="2363" spans="1:48" hidden="1" x14ac:dyDescent="0.3">
      <c r="A2363" s="1" t="s">
        <v>5076</v>
      </c>
      <c r="B2363" s="8" t="s">
        <v>5077</v>
      </c>
      <c r="C2363" s="3" t="str">
        <f>_xlfn.XLOOKUP(B2363,'[1]daily break down'!$D:$D,'[1]daily break down'!$E:$E,"")</f>
        <v>CENTRE</v>
      </c>
      <c r="D2363" s="1" t="s">
        <v>11</v>
      </c>
      <c r="E2363" s="1" t="s">
        <v>12</v>
      </c>
      <c r="F2363" s="3" t="s">
        <v>37</v>
      </c>
      <c r="G2363" s="1" t="s">
        <v>5076</v>
      </c>
      <c r="H2363" s="29" t="str">
        <f>_xlfn.XLOOKUP(B2363,[2]CALCULATION!$B:$B,[2]CALCULATION!$H:$H,"")</f>
        <v>ZTE</v>
      </c>
      <c r="I2363" s="26">
        <v>0</v>
      </c>
      <c r="J2363" s="26">
        <v>0</v>
      </c>
      <c r="K2363" s="26">
        <v>0</v>
      </c>
      <c r="L2363" s="26">
        <v>0</v>
      </c>
      <c r="M2363" s="26">
        <v>0</v>
      </c>
      <c r="N2363" s="26">
        <v>0</v>
      </c>
      <c r="O2363" s="26">
        <v>0</v>
      </c>
      <c r="P2363" s="114" t="s">
        <v>6364</v>
      </c>
      <c r="Q2363" s="42" t="s">
        <v>5538</v>
      </c>
      <c r="R2363" s="42"/>
      <c r="S2363" s="41" t="str" cm="1">
        <f t="array" ref="S2363">IFERROR(_xlfn.IFS(
U2363="MPR ISSUE","PDH",
U2363="BSS Hardware Issue","BSS",
U2363="Sites strategiques, MLL, Pylone, etc.","ENVTECH",
U2363="AKTIVCO DEFAUT GE &amp; POWER Cabinet","AKTIVCO",
U2363="AKTIVCO Coupure ENEO &amp; Baisse de tension","AKTIVCO GRID ONLY",
U2363="Coupure ENEO &amp; Baisse de tension","IHS GRID ONLY",
U2363="Defaut GE &amp; POWER Cabinet","IHS",
U2363="Sharing","Partners",
U2363="Sites strategiques &amp; DataCenter","SST &amp; DC",
U2363="Exclu","Exclu",
U2363="SAT","SAT",
U2363="SPARE-ISSUE","SPARE-ISSUE",
U2363="Fiber CAmtel","TRANS_FO_CAMTEL",
U2363="Fiber AOF","Fiber AOF",
U2363="Projet OCM (HUAWEI)","TRAVAUX-HUAWEI",
U2363="Projet OCM (NOKIA)","TRAVAUX-NOKIA",
U2363="ACCESS-ISSUE","ACCESS-ISSUE",
U2363="Projet OCM (ZTE, NOKIA, autres projets)","TRAVAUX OCM",
U2363="No root CAuse","No root cause",
U2363="ODU HS","PDH",
U2363="IP &amp; VLAN","PDH",
U2363="Warehouse HUAWEI","SPARE-ISSUE",
U2363="SPARE-HS","SPARE-ISSUE",
U2363="Power Telco","BSS",U2363="no impacts","no impacts"
),"")</f>
        <v>No root cause</v>
      </c>
      <c r="T2363" s="41" t="str" cm="1">
        <f t="array" ref="T2363">IFERROR(_xlfn.IFS(
U2363="MPR ISSUE","TX ISSUE",
U2363="BSS Hardware Issue","RAN ISSUE",
U2363="Sites strategiques, MLL, Pylone, etc.","ENVTECH",
U2363="AKTIVCO DEFAUT GE &amp; POWER Cabinet","POWER ISSUE",
U2363="AKTIVCO Coupure ENEO &amp; Baisse de tension","POWER ISSUE",
U2363="Coupure ENEO &amp; Baisse de tension","POWER ISSUE",
U2363="Defaut GE &amp; POWER Cabinet","POWER ISSUE",
U2363="Sharing","POWER ISSUE",
U2363="Sites strategiques &amp; DataCenter","POWER ISSUE",
U2363="Exclu","Exclu",
U2363="SAT","TX ISSUE",
U2363="SPARE-ISSUE","SPARE-ISSUE",
U2363="Fiber CAmtel","TX ISSUE",
U2363="Fiber AOF","TX ISSUE",
U2363="Projet OCM (HUAWEI)","TRAVAUX-HUAWEI",
U2363="Projet OCM (NOKIA)","TRAVAUX -NOKIA",
U2363="ACCESS-ISSUE","ACCESS-ISSUE",
U2363="Projet OCM (ZTE, NOKIA, autres projets)","TRAVAUX OCM",
U2363="No root CAuse","No root cause",
U2363="ODU HS","TX ISSUE",
U2363="IP &amp; VLAN","TX ISSUE",
U2363="Warehouse HUAWEI","SPARE-ISSUE",
U2363="SPARE-HS","SPARE-ISSUE",
U2363="Power Telco","RAN ISSUE",U2363="no impacts","no impacts"
),"")</f>
        <v>No root cause</v>
      </c>
      <c r="U2363" s="68" t="s">
        <v>5691</v>
      </c>
      <c r="V2363" s="41" t="str" cm="1">
        <f t="array" ref="V2363">IFERROR(_xlfn.IFS(
U2363="MPR ISSUE","ACTIVE",
U2363="BSS Hardware Issue","ACTIVE",
U2363="Sites strategiques, MLL, Pylone, etc.","PASSIVE",
U2363="AKTIVCO DEFAUT GE &amp; POWER Cabinet","PASSIVE",
U2363="AKTIVCO Coupure ENEO &amp; Baisse de tension","PASSIVE",
U2363="Coupure ENEO &amp; Baisse de tension","PASSIVE",
U2363="Defaut GE &amp; POWER Cabinet","PASSIVE",
U2363="Sharing","PASSIVE",
U2363="Sites strategiques &amp; DataCenter","PASSIVE",
U2363="Exclu","Exclu",
U2363="SAT","ACTIVE",
U2363="SPARE-ISSUE","SPARE-ISSUE",
U2363="Fiber CAmtel","ACTIVE",
U2363="Fiber AOF","ACTIVE",
U2363="Projet OCM (HUAWEI)","PLANNED WORKS",
U2363="Projet OCM (NOKIA)","PLANNED WORKS",
U2363="ACCESS-ISSUE","ACCESS-ISSUE",
U2363="Projet OCM (ZTE, NOKIA, autres projets)","PLANNED WORKS",
U2363="No root CAuse","No root cause",
U2363="ODU HS","ACTIVE",
U2363="IP &amp; VLAN","ACTIVE",
U2363="Warehouse HUAWEI","SPARE-ISSUE",
U2363="SPARE-HS","SPARE-ISSUE",
U2363="Power Telco","ACTIVE", U2363="no impacts","no impacts"
),"")</f>
        <v>No root cause</v>
      </c>
      <c r="W2363" s="113"/>
      <c r="X2363" s="113"/>
      <c r="Y2363" s="113"/>
      <c r="Z2363" s="113"/>
      <c r="AA2363" s="113"/>
      <c r="AB2363" s="17" t="s">
        <v>5465</v>
      </c>
      <c r="AC2363" s="17" t="str">
        <f>_xlfn.XLOOKUP(B2363,'INCIDENT-04-27-2026'!E:E,'INCIDENT-04-27-2026'!F:F,"")</f>
        <v/>
      </c>
      <c r="AD2363" s="9"/>
      <c r="AE2363" s="7" t="s">
        <v>5465</v>
      </c>
      <c r="AF2363" s="6" t="str">
        <f>_xlfn.XLOOKUP(B2363,'[13]Input_27-04'!$B:$B,'[13]Input_27-04'!$M:$M,"")</f>
        <v/>
      </c>
      <c r="AG2363" s="7"/>
      <c r="AH2363" s="3"/>
      <c r="AI2363" s="18" t="str">
        <f>_xlfn.XLOOKUP(B2363,'[3]Cells Huawei 27042026 10h'!$B:$B,'[3]Cells Huawei 27042026 10h'!$T:$T,"")</f>
        <v/>
      </c>
      <c r="AJ2363" s="18" t="str">
        <f>_xlfn.XLOOKUP(B2363,'[3]Cells Huawei 27042026 15h'!$B:$B,'[3]Cells Huawei 27042026 15h'!$T:$T,"")</f>
        <v/>
      </c>
      <c r="AK2363" s="18" t="str">
        <f>_xlfn.XLOOKUP(B2363,'[4]cells down 27042026 11h28'!$B:$B,'[4]cells down 27042026 11h28'!$R:$R,"")</f>
        <v/>
      </c>
      <c r="AL2363" s="18" t="str">
        <f>_xlfn.XLOOKUP(B2363,'[4]cells down 27042026 18h01'!$B:$B,'[4]cells down 27042026 18h01'!$R:$R,"")</f>
        <v/>
      </c>
      <c r="AM2363" s="18" t="str">
        <f>_xlfn.XLOOKUP(B2363,'[5]cell downs 27042026 11h'!$B:$B,'[5]cell downs 27042026 11h'!$R:$R,"")</f>
        <v/>
      </c>
      <c r="AN2363" s="18" t="str">
        <f>_xlfn.XLOOKUP(B2363,'[5]cell downs 27042026 17h40'!$B:$B,'[5]cell downs 27042026 17h40'!$R:$R,"")</f>
        <v/>
      </c>
      <c r="AO2363" s="18" t="str">
        <f>_xlfn.XLOOKUP(B2363,'[6]ALL SITES DOWN'!$D:$D,'[6]ALL SITES DOWN'!$J:$J,"")</f>
        <v/>
      </c>
      <c r="AP2363" s="18" t="str">
        <f>_xlfn.XLOOKUP(B2363,'[7]ALL SITES DOWN'!$D:$D,'[7]ALL SITES DOWN'!$J:$J,"")</f>
        <v/>
      </c>
      <c r="AQ2363" s="9" t="str">
        <f>_xlfn.XLOOKUP(B2363,[8]sheet1!$AC:$AC,[8]sheet1!$AF:$AF,"")</f>
        <v/>
      </c>
      <c r="AR2363" s="14"/>
      <c r="AS2363" s="14" t="s">
        <v>5465</v>
      </c>
      <c r="AT2363" s="14" t="str">
        <f>_xlfn.XLOOKUP(B2363,'[9]cell downs 18042026 17h'!$B:$B,'[9]cell downs 18042026 17h'!$B:$B,"")</f>
        <v/>
      </c>
      <c r="AU2363" s="14" t="str">
        <f>_xlfn.XLOOKUP(B2363,'[10]Cells Huawei 19042026 15h'!$B:$B,'[10]Cells Huawei 19042026 15h'!$B:$B,"")</f>
        <v/>
      </c>
      <c r="AV2363" s="9" t="str">
        <f>_xlfn.XLOOKUP(B2363,'[11]cells down 19042026 9H40'!$B:$B,'[11]cells down 19042026 9H40'!$B:$B,"")</f>
        <v/>
      </c>
    </row>
    <row r="2364" spans="1:48" hidden="1" x14ac:dyDescent="0.3">
      <c r="A2364" s="1" t="s">
        <v>4997</v>
      </c>
      <c r="B2364" s="8" t="s">
        <v>4998</v>
      </c>
      <c r="C2364" s="3" t="str">
        <f>_xlfn.XLOOKUP(B2364,'[1]daily break down'!$D:$D,'[1]daily break down'!$E:$E,"")</f>
        <v>CENTRE</v>
      </c>
      <c r="D2364" s="1" t="s">
        <v>11</v>
      </c>
      <c r="E2364" s="1" t="s">
        <v>12</v>
      </c>
      <c r="F2364" s="3" t="s">
        <v>37</v>
      </c>
      <c r="G2364" s="1" t="s">
        <v>4794</v>
      </c>
      <c r="H2364" s="29" t="str">
        <f>_xlfn.XLOOKUP(B2364,[2]CALCULATION!$B:$B,[2]CALCULATION!$H:$H,"")</f>
        <v>ZTE</v>
      </c>
      <c r="I2364" s="26">
        <v>0</v>
      </c>
      <c r="J2364" s="26">
        <v>0</v>
      </c>
      <c r="K2364" s="26">
        <v>0</v>
      </c>
      <c r="L2364" s="26">
        <v>0</v>
      </c>
      <c r="M2364" s="26">
        <v>0</v>
      </c>
      <c r="N2364" s="26">
        <v>0</v>
      </c>
      <c r="O2364" s="26">
        <v>0</v>
      </c>
      <c r="P2364" s="114" t="s">
        <v>6364</v>
      </c>
      <c r="Q2364" s="42" t="s">
        <v>5538</v>
      </c>
      <c r="R2364" s="42"/>
      <c r="S2364" s="41" t="str" cm="1">
        <f t="array" ref="S2364">IFERROR(_xlfn.IFS(
U2364="MPR ISSUE","PDH",
U2364="BSS Hardware Issue","BSS",
U2364="Sites strategiques, MLL, Pylone, etc.","ENVTECH",
U2364="AKTIVCO DEFAUT GE &amp; POWER Cabinet","AKTIVCO",
U2364="AKTIVCO Coupure ENEO &amp; Baisse de tension","AKTIVCO GRID ONLY",
U2364="Coupure ENEO &amp; Baisse de tension","IHS GRID ONLY",
U2364="Defaut GE &amp; POWER Cabinet","IHS",
U2364="Sharing","Partners",
U2364="Sites strategiques &amp; DataCenter","SST &amp; DC",
U2364="Exclu","Exclu",
U2364="SAT","SAT",
U2364="SPARE-ISSUE","SPARE-ISSUE",
U2364="Fiber CAmtel","TRANS_FO_CAMTEL",
U2364="Fiber AOF","Fiber AOF",
U2364="Projet OCM (HUAWEI)","TRAVAUX-HUAWEI",
U2364="Projet OCM (NOKIA)","TRAVAUX-NOKIA",
U2364="ACCESS-ISSUE","ACCESS-ISSUE",
U2364="Projet OCM (ZTE, NOKIA, autres projets)","TRAVAUX OCM",
U2364="No root CAuse","No root cause",
U2364="ODU HS","PDH",
U2364="IP &amp; VLAN","PDH",
U2364="Warehouse HUAWEI","SPARE-ISSUE",
U2364="SPARE-HS","SPARE-ISSUE",
U2364="Power Telco","BSS",U2364="no impacts","no impacts"
),"")</f>
        <v>No root cause</v>
      </c>
      <c r="T2364" s="41" t="str" cm="1">
        <f t="array" ref="T2364">IFERROR(_xlfn.IFS(
U2364="MPR ISSUE","TX ISSUE",
U2364="BSS Hardware Issue","RAN ISSUE",
U2364="Sites strategiques, MLL, Pylone, etc.","ENVTECH",
U2364="AKTIVCO DEFAUT GE &amp; POWER Cabinet","POWER ISSUE",
U2364="AKTIVCO Coupure ENEO &amp; Baisse de tension","POWER ISSUE",
U2364="Coupure ENEO &amp; Baisse de tension","POWER ISSUE",
U2364="Defaut GE &amp; POWER Cabinet","POWER ISSUE",
U2364="Sharing","POWER ISSUE",
U2364="Sites strategiques &amp; DataCenter","POWER ISSUE",
U2364="Exclu","Exclu",
U2364="SAT","TX ISSUE",
U2364="SPARE-ISSUE","SPARE-ISSUE",
U2364="Fiber CAmtel","TX ISSUE",
U2364="Fiber AOF","TX ISSUE",
U2364="Projet OCM (HUAWEI)","TRAVAUX-HUAWEI",
U2364="Projet OCM (NOKIA)","TRAVAUX -NOKIA",
U2364="ACCESS-ISSUE","ACCESS-ISSUE",
U2364="Projet OCM (ZTE, NOKIA, autres projets)","TRAVAUX OCM",
U2364="No root CAuse","No root cause",
U2364="ODU HS","TX ISSUE",
U2364="IP &amp; VLAN","TX ISSUE",
U2364="Warehouse HUAWEI","SPARE-ISSUE",
U2364="SPARE-HS","SPARE-ISSUE",
U2364="Power Telco","RAN ISSUE",U2364="no impacts","no impacts"
),"")</f>
        <v>No root cause</v>
      </c>
      <c r="U2364" s="68" t="s">
        <v>5691</v>
      </c>
      <c r="V2364" s="41" t="str" cm="1">
        <f t="array" ref="V2364">IFERROR(_xlfn.IFS(
U2364="MPR ISSUE","ACTIVE",
U2364="BSS Hardware Issue","ACTIVE",
U2364="Sites strategiques, MLL, Pylone, etc.","PASSIVE",
U2364="AKTIVCO DEFAUT GE &amp; POWER Cabinet","PASSIVE",
U2364="AKTIVCO Coupure ENEO &amp; Baisse de tension","PASSIVE",
U2364="Coupure ENEO &amp; Baisse de tension","PASSIVE",
U2364="Defaut GE &amp; POWER Cabinet","PASSIVE",
U2364="Sharing","PASSIVE",
U2364="Sites strategiques &amp; DataCenter","PASSIVE",
U2364="Exclu","Exclu",
U2364="SAT","ACTIVE",
U2364="SPARE-ISSUE","SPARE-ISSUE",
U2364="Fiber CAmtel","ACTIVE",
U2364="Fiber AOF","ACTIVE",
U2364="Projet OCM (HUAWEI)","PLANNED WORKS",
U2364="Projet OCM (NOKIA)","PLANNED WORKS",
U2364="ACCESS-ISSUE","ACCESS-ISSUE",
U2364="Projet OCM (ZTE, NOKIA, autres projets)","PLANNED WORKS",
U2364="No root CAuse","No root cause",
U2364="ODU HS","ACTIVE",
U2364="IP &amp; VLAN","ACTIVE",
U2364="Warehouse HUAWEI","SPARE-ISSUE",
U2364="SPARE-HS","SPARE-ISSUE",
U2364="Power Telco","ACTIVE", U2364="no impacts","no impacts"
),"")</f>
        <v>No root cause</v>
      </c>
      <c r="W2364" s="113"/>
      <c r="X2364" s="113"/>
      <c r="Y2364" s="113"/>
      <c r="Z2364" s="113"/>
      <c r="AA2364" s="113"/>
      <c r="AB2364" s="17" t="s">
        <v>5465</v>
      </c>
      <c r="AC2364" s="17" t="str">
        <f>_xlfn.XLOOKUP(B2364,'INCIDENT-04-27-2026'!E:E,'INCIDENT-04-27-2026'!F:F,"")</f>
        <v/>
      </c>
      <c r="AD2364" s="9"/>
      <c r="AE2364" s="7" t="s">
        <v>5465</v>
      </c>
      <c r="AF2364" s="6" t="str">
        <f>_xlfn.XLOOKUP(B2364,'[13]Input_27-04'!$B:$B,'[13]Input_27-04'!$M:$M,"")</f>
        <v/>
      </c>
      <c r="AG2364" s="7"/>
      <c r="AH2364" s="3"/>
      <c r="AI2364" s="18" t="str">
        <f>_xlfn.XLOOKUP(B2364,'[3]Cells Huawei 27042026 10h'!$B:$B,'[3]Cells Huawei 27042026 10h'!$T:$T,"")</f>
        <v/>
      </c>
      <c r="AJ2364" s="18" t="str">
        <f>_xlfn.XLOOKUP(B2364,'[3]Cells Huawei 27042026 15h'!$B:$B,'[3]Cells Huawei 27042026 15h'!$T:$T,"")</f>
        <v/>
      </c>
      <c r="AK2364" s="18" t="str">
        <f>_xlfn.XLOOKUP(B2364,'[4]cells down 27042026 11h28'!$B:$B,'[4]cells down 27042026 11h28'!$R:$R,"")</f>
        <v/>
      </c>
      <c r="AL2364" s="18" t="str">
        <f>_xlfn.XLOOKUP(B2364,'[4]cells down 27042026 18h01'!$B:$B,'[4]cells down 27042026 18h01'!$R:$R,"")</f>
        <v/>
      </c>
      <c r="AM2364" s="18" t="str">
        <f>_xlfn.XLOOKUP(B2364,'[5]cell downs 27042026 11h'!$B:$B,'[5]cell downs 27042026 11h'!$R:$R,"")</f>
        <v/>
      </c>
      <c r="AN2364" s="18" t="str">
        <f>_xlfn.XLOOKUP(B2364,'[5]cell downs 27042026 17h40'!$B:$B,'[5]cell downs 27042026 17h40'!$R:$R,"")</f>
        <v/>
      </c>
      <c r="AO2364" s="18" t="str">
        <f>_xlfn.XLOOKUP(B2364,'[6]ALL SITES DOWN'!$D:$D,'[6]ALL SITES DOWN'!$J:$J,"")</f>
        <v/>
      </c>
      <c r="AP2364" s="18" t="str">
        <f>_xlfn.XLOOKUP(B2364,'[7]ALL SITES DOWN'!$D:$D,'[7]ALL SITES DOWN'!$J:$J,"")</f>
        <v/>
      </c>
      <c r="AQ2364" s="9" t="str">
        <f>_xlfn.XLOOKUP(B2364,[8]sheet1!$AC:$AC,[8]sheet1!$AF:$AF,"")</f>
        <v/>
      </c>
      <c r="AR2364" s="14"/>
      <c r="AS2364" s="14" t="s">
        <v>5465</v>
      </c>
      <c r="AT2364" s="14" t="str">
        <f>_xlfn.XLOOKUP(B2364,'[9]cell downs 18042026 17h'!$B:$B,'[9]cell downs 18042026 17h'!$B:$B,"")</f>
        <v/>
      </c>
      <c r="AU2364" s="14" t="str">
        <f>_xlfn.XLOOKUP(B2364,'[10]Cells Huawei 19042026 15h'!$B:$B,'[10]Cells Huawei 19042026 15h'!$B:$B,"")</f>
        <v/>
      </c>
      <c r="AV2364" s="9" t="str">
        <f>_xlfn.XLOOKUP(B2364,'[11]cells down 19042026 9H40'!$B:$B,'[11]cells down 19042026 9H40'!$B:$B,"")</f>
        <v/>
      </c>
    </row>
    <row r="2365" spans="1:48" hidden="1" x14ac:dyDescent="0.3">
      <c r="A2365" s="1" t="s">
        <v>5003</v>
      </c>
      <c r="B2365" s="8" t="s">
        <v>5004</v>
      </c>
      <c r="C2365" s="3" t="str">
        <f>_xlfn.XLOOKUP(B2365,'[1]daily break down'!$D:$D,'[1]daily break down'!$E:$E,"")</f>
        <v>LITTORAL</v>
      </c>
      <c r="D2365" s="1"/>
      <c r="E2365" s="1"/>
      <c r="F2365" s="3" t="s">
        <v>31</v>
      </c>
      <c r="G2365" s="1" t="s">
        <v>5005</v>
      </c>
      <c r="H2365" s="29" t="str">
        <f>_xlfn.XLOOKUP(B2365,[2]CALCULATION!$B:$B,[2]CALCULATION!$H:$H,"")</f>
        <v>ZTE</v>
      </c>
      <c r="I2365" s="26">
        <v>0</v>
      </c>
      <c r="J2365" s="26">
        <v>0</v>
      </c>
      <c r="K2365" s="26">
        <v>0</v>
      </c>
      <c r="L2365" s="26">
        <v>0</v>
      </c>
      <c r="M2365" s="26">
        <v>0</v>
      </c>
      <c r="N2365" s="26">
        <v>0</v>
      </c>
      <c r="O2365" s="26">
        <v>0</v>
      </c>
      <c r="P2365" s="114" t="s">
        <v>6364</v>
      </c>
      <c r="Q2365" s="42" t="s">
        <v>5538</v>
      </c>
      <c r="R2365" s="42"/>
      <c r="S2365" s="41" t="str" cm="1">
        <f t="array" ref="S2365">IFERROR(_xlfn.IFS(
U2365="MPR ISSUE","PDH",
U2365="BSS Hardware Issue","BSS",
U2365="Sites strategiques, MLL, Pylone, etc.","ENVTECH",
U2365="AKTIVCO DEFAUT GE &amp; POWER Cabinet","AKTIVCO",
U2365="AKTIVCO Coupure ENEO &amp; Baisse de tension","AKTIVCO GRID ONLY",
U2365="Coupure ENEO &amp; Baisse de tension","IHS GRID ONLY",
U2365="Defaut GE &amp; POWER Cabinet","IHS",
U2365="Sharing","Partners",
U2365="Sites strategiques &amp; DataCenter","SST &amp; DC",
U2365="Exclu","Exclu",
U2365="SAT","SAT",
U2365="SPARE-ISSUE","SPARE-ISSUE",
U2365="Fiber CAmtel","TRANS_FO_CAMTEL",
U2365="Fiber AOF","Fiber AOF",
U2365="Projet OCM (HUAWEI)","TRAVAUX-HUAWEI",
U2365="Projet OCM (NOKIA)","TRAVAUX-NOKIA",
U2365="ACCESS-ISSUE","ACCESS-ISSUE",
U2365="Projet OCM (ZTE, NOKIA, autres projets)","TRAVAUX OCM",
U2365="No root CAuse","No root cause",
U2365="ODU HS","PDH",
U2365="IP &amp; VLAN","PDH",
U2365="Warehouse HUAWEI","SPARE-ISSUE",
U2365="SPARE-HS","SPARE-ISSUE",
U2365="Power Telco","BSS",U2365="no impacts","no impacts"
),"")</f>
        <v>No root cause</v>
      </c>
      <c r="T2365" s="41" t="str" cm="1">
        <f t="array" ref="T2365">IFERROR(_xlfn.IFS(
U2365="MPR ISSUE","TX ISSUE",
U2365="BSS Hardware Issue","RAN ISSUE",
U2365="Sites strategiques, MLL, Pylone, etc.","ENVTECH",
U2365="AKTIVCO DEFAUT GE &amp; POWER Cabinet","POWER ISSUE",
U2365="AKTIVCO Coupure ENEO &amp; Baisse de tension","POWER ISSUE",
U2365="Coupure ENEO &amp; Baisse de tension","POWER ISSUE",
U2365="Defaut GE &amp; POWER Cabinet","POWER ISSUE",
U2365="Sharing","POWER ISSUE",
U2365="Sites strategiques &amp; DataCenter","POWER ISSUE",
U2365="Exclu","Exclu",
U2365="SAT","TX ISSUE",
U2365="SPARE-ISSUE","SPARE-ISSUE",
U2365="Fiber CAmtel","TX ISSUE",
U2365="Fiber AOF","TX ISSUE",
U2365="Projet OCM (HUAWEI)","TRAVAUX-HUAWEI",
U2365="Projet OCM (NOKIA)","TRAVAUX -NOKIA",
U2365="ACCESS-ISSUE","ACCESS-ISSUE",
U2365="Projet OCM (ZTE, NOKIA, autres projets)","TRAVAUX OCM",
U2365="No root CAuse","No root cause",
U2365="ODU HS","TX ISSUE",
U2365="IP &amp; VLAN","TX ISSUE",
U2365="Warehouse HUAWEI","SPARE-ISSUE",
U2365="SPARE-HS","SPARE-ISSUE",
U2365="Power Telco","RAN ISSUE",U2365="no impacts","no impacts"
),"")</f>
        <v>No root cause</v>
      </c>
      <c r="U2365" s="68" t="s">
        <v>5691</v>
      </c>
      <c r="V2365" s="41" t="str" cm="1">
        <f t="array" ref="V2365">IFERROR(_xlfn.IFS(
U2365="MPR ISSUE","ACTIVE",
U2365="BSS Hardware Issue","ACTIVE",
U2365="Sites strategiques, MLL, Pylone, etc.","PASSIVE",
U2365="AKTIVCO DEFAUT GE &amp; POWER Cabinet","PASSIVE",
U2365="AKTIVCO Coupure ENEO &amp; Baisse de tension","PASSIVE",
U2365="Coupure ENEO &amp; Baisse de tension","PASSIVE",
U2365="Defaut GE &amp; POWER Cabinet","PASSIVE",
U2365="Sharing","PASSIVE",
U2365="Sites strategiques &amp; DataCenter","PASSIVE",
U2365="Exclu","Exclu",
U2365="SAT","ACTIVE",
U2365="SPARE-ISSUE","SPARE-ISSUE",
U2365="Fiber CAmtel","ACTIVE",
U2365="Fiber AOF","ACTIVE",
U2365="Projet OCM (HUAWEI)","PLANNED WORKS",
U2365="Projet OCM (NOKIA)","PLANNED WORKS",
U2365="ACCESS-ISSUE","ACCESS-ISSUE",
U2365="Projet OCM (ZTE, NOKIA, autres projets)","PLANNED WORKS",
U2365="No root CAuse","No root cause",
U2365="ODU HS","ACTIVE",
U2365="IP &amp; VLAN","ACTIVE",
U2365="Warehouse HUAWEI","SPARE-ISSUE",
U2365="SPARE-HS","SPARE-ISSUE",
U2365="Power Telco","ACTIVE", U2365="no impacts","no impacts"
),"")</f>
        <v>No root cause</v>
      </c>
      <c r="W2365" s="113"/>
      <c r="X2365" s="113"/>
      <c r="Y2365" s="113"/>
      <c r="Z2365" s="113"/>
      <c r="AA2365" s="113"/>
      <c r="AB2365" s="17" t="s">
        <v>5465</v>
      </c>
      <c r="AC2365" s="17" t="str">
        <f>_xlfn.XLOOKUP(B2365,'INCIDENT-04-27-2026'!E:E,'INCIDENT-04-27-2026'!F:F,"")</f>
        <v/>
      </c>
      <c r="AD2365" s="9"/>
      <c r="AE2365" s="7" t="s">
        <v>5465</v>
      </c>
      <c r="AF2365" s="6" t="str">
        <f>_xlfn.XLOOKUP(B2365,'[13]Input_27-04'!$B:$B,'[13]Input_27-04'!$M:$M,"")</f>
        <v/>
      </c>
      <c r="AG2365" s="7"/>
      <c r="AH2365" s="3"/>
      <c r="AI2365" s="18" t="str">
        <f>_xlfn.XLOOKUP(B2365,'[3]Cells Huawei 27042026 10h'!$B:$B,'[3]Cells Huawei 27042026 10h'!$T:$T,"")</f>
        <v/>
      </c>
      <c r="AJ2365" s="18" t="str">
        <f>_xlfn.XLOOKUP(B2365,'[3]Cells Huawei 27042026 15h'!$B:$B,'[3]Cells Huawei 27042026 15h'!$T:$T,"")</f>
        <v/>
      </c>
      <c r="AK2365" s="18" t="str">
        <f>_xlfn.XLOOKUP(B2365,'[4]cells down 27042026 11h28'!$B:$B,'[4]cells down 27042026 11h28'!$R:$R,"")</f>
        <v/>
      </c>
      <c r="AL2365" s="18" t="str">
        <f>_xlfn.XLOOKUP(B2365,'[4]cells down 27042026 18h01'!$B:$B,'[4]cells down 27042026 18h01'!$R:$R,"")</f>
        <v/>
      </c>
      <c r="AM2365" s="18" t="str">
        <f>_xlfn.XLOOKUP(B2365,'[5]cell downs 27042026 11h'!$B:$B,'[5]cell downs 27042026 11h'!$R:$R,"")</f>
        <v/>
      </c>
      <c r="AN2365" s="18" t="str">
        <f>_xlfn.XLOOKUP(B2365,'[5]cell downs 27042026 17h40'!$B:$B,'[5]cell downs 27042026 17h40'!$R:$R,"")</f>
        <v/>
      </c>
      <c r="AO2365" s="18" t="str">
        <f>_xlfn.XLOOKUP(B2365,'[6]ALL SITES DOWN'!$D:$D,'[6]ALL SITES DOWN'!$J:$J,"")</f>
        <v/>
      </c>
      <c r="AP2365" s="18" t="str">
        <f>_xlfn.XLOOKUP(B2365,'[7]ALL SITES DOWN'!$D:$D,'[7]ALL SITES DOWN'!$J:$J,"")</f>
        <v/>
      </c>
      <c r="AQ2365" s="9" t="str">
        <f>_xlfn.XLOOKUP(B2365,[8]sheet1!$AC:$AC,[8]sheet1!$AF:$AF,"")</f>
        <v/>
      </c>
      <c r="AR2365" s="14"/>
      <c r="AS2365" s="14" t="s">
        <v>5465</v>
      </c>
      <c r="AT2365" s="14" t="str">
        <f>_xlfn.XLOOKUP(B2365,'[9]cell downs 18042026 17h'!$B:$B,'[9]cell downs 18042026 17h'!$B:$B,"")</f>
        <v/>
      </c>
      <c r="AU2365" s="14" t="str">
        <f>_xlfn.XLOOKUP(B2365,'[10]Cells Huawei 19042026 15h'!$B:$B,'[10]Cells Huawei 19042026 15h'!$B:$B,"")</f>
        <v/>
      </c>
      <c r="AV2365" s="9" t="str">
        <f>_xlfn.XLOOKUP(B2365,'[11]cells down 19042026 9H40'!$B:$B,'[11]cells down 19042026 9H40'!$B:$B,"")</f>
        <v/>
      </c>
    </row>
    <row r="2366" spans="1:48" hidden="1" x14ac:dyDescent="0.3">
      <c r="A2366" s="1" t="s">
        <v>5006</v>
      </c>
      <c r="B2366" s="8" t="s">
        <v>5007</v>
      </c>
      <c r="C2366" s="3" t="str">
        <f>_xlfn.XLOOKUP(B2366,'[1]daily break down'!$D:$D,'[1]daily break down'!$E:$E,"")</f>
        <v>NORD-OUEST</v>
      </c>
      <c r="D2366" s="1"/>
      <c r="E2366" s="1"/>
      <c r="F2366" s="3" t="s">
        <v>69</v>
      </c>
      <c r="G2366" s="1" t="s">
        <v>52</v>
      </c>
      <c r="H2366" s="29" t="str">
        <f>_xlfn.XLOOKUP(B2366,[2]CALCULATION!$B:$B,[2]CALCULATION!$H:$H,"")</f>
        <v>ZTE</v>
      </c>
      <c r="I2366" s="26">
        <v>0</v>
      </c>
      <c r="J2366" s="26">
        <v>0</v>
      </c>
      <c r="K2366" s="26">
        <v>0</v>
      </c>
      <c r="L2366" s="26">
        <v>0</v>
      </c>
      <c r="M2366" s="26">
        <v>0</v>
      </c>
      <c r="N2366" s="26">
        <v>0</v>
      </c>
      <c r="O2366" s="26">
        <v>0</v>
      </c>
      <c r="P2366" s="114" t="s">
        <v>6364</v>
      </c>
      <c r="Q2366" s="42" t="s">
        <v>5538</v>
      </c>
      <c r="R2366" s="42"/>
      <c r="S2366" s="41" t="str" cm="1">
        <f t="array" ref="S2366">IFERROR(_xlfn.IFS(
U2366="MPR ISSUE","PDH",
U2366="BSS Hardware Issue","BSS",
U2366="Sites strategiques, MLL, Pylone, etc.","ENVTECH",
U2366="AKTIVCO DEFAUT GE &amp; POWER Cabinet","AKTIVCO",
U2366="AKTIVCO Coupure ENEO &amp; Baisse de tension","AKTIVCO GRID ONLY",
U2366="Coupure ENEO &amp; Baisse de tension","IHS GRID ONLY",
U2366="Defaut GE &amp; POWER Cabinet","IHS",
U2366="Sharing","Partners",
U2366="Sites strategiques &amp; DataCenter","SST &amp; DC",
U2366="Exclu","Exclu",
U2366="SAT","SAT",
U2366="SPARE-ISSUE","SPARE-ISSUE",
U2366="Fiber CAmtel","TRANS_FO_CAMTEL",
U2366="Fiber AOF","Fiber AOF",
U2366="Projet OCM (HUAWEI)","TRAVAUX-HUAWEI",
U2366="Projet OCM (NOKIA)","TRAVAUX-NOKIA",
U2366="ACCESS-ISSUE","ACCESS-ISSUE",
U2366="Projet OCM (ZTE, NOKIA, autres projets)","TRAVAUX OCM",
U2366="No root CAuse","No root cause",
U2366="ODU HS","PDH",
U2366="IP &amp; VLAN","PDH",
U2366="Warehouse HUAWEI","SPARE-ISSUE",
U2366="SPARE-HS","SPARE-ISSUE",
U2366="Power Telco","BSS",U2366="no impacts","no impacts"
),"")</f>
        <v>No root cause</v>
      </c>
      <c r="T2366" s="41" t="str" cm="1">
        <f t="array" ref="T2366">IFERROR(_xlfn.IFS(
U2366="MPR ISSUE","TX ISSUE",
U2366="BSS Hardware Issue","RAN ISSUE",
U2366="Sites strategiques, MLL, Pylone, etc.","ENVTECH",
U2366="AKTIVCO DEFAUT GE &amp; POWER Cabinet","POWER ISSUE",
U2366="AKTIVCO Coupure ENEO &amp; Baisse de tension","POWER ISSUE",
U2366="Coupure ENEO &amp; Baisse de tension","POWER ISSUE",
U2366="Defaut GE &amp; POWER Cabinet","POWER ISSUE",
U2366="Sharing","POWER ISSUE",
U2366="Sites strategiques &amp; DataCenter","POWER ISSUE",
U2366="Exclu","Exclu",
U2366="SAT","TX ISSUE",
U2366="SPARE-ISSUE","SPARE-ISSUE",
U2366="Fiber CAmtel","TX ISSUE",
U2366="Fiber AOF","TX ISSUE",
U2366="Projet OCM (HUAWEI)","TRAVAUX-HUAWEI",
U2366="Projet OCM (NOKIA)","TRAVAUX -NOKIA",
U2366="ACCESS-ISSUE","ACCESS-ISSUE",
U2366="Projet OCM (ZTE, NOKIA, autres projets)","TRAVAUX OCM",
U2366="No root CAuse","No root cause",
U2366="ODU HS","TX ISSUE",
U2366="IP &amp; VLAN","TX ISSUE",
U2366="Warehouse HUAWEI","SPARE-ISSUE",
U2366="SPARE-HS","SPARE-ISSUE",
U2366="Power Telco","RAN ISSUE",U2366="no impacts","no impacts"
),"")</f>
        <v>No root cause</v>
      </c>
      <c r="U2366" s="68" t="s">
        <v>5691</v>
      </c>
      <c r="V2366" s="41" t="str" cm="1">
        <f t="array" ref="V2366">IFERROR(_xlfn.IFS(
U2366="MPR ISSUE","ACTIVE",
U2366="BSS Hardware Issue","ACTIVE",
U2366="Sites strategiques, MLL, Pylone, etc.","PASSIVE",
U2366="AKTIVCO DEFAUT GE &amp; POWER Cabinet","PASSIVE",
U2366="AKTIVCO Coupure ENEO &amp; Baisse de tension","PASSIVE",
U2366="Coupure ENEO &amp; Baisse de tension","PASSIVE",
U2366="Defaut GE &amp; POWER Cabinet","PASSIVE",
U2366="Sharing","PASSIVE",
U2366="Sites strategiques &amp; DataCenter","PASSIVE",
U2366="Exclu","Exclu",
U2366="SAT","ACTIVE",
U2366="SPARE-ISSUE","SPARE-ISSUE",
U2366="Fiber CAmtel","ACTIVE",
U2366="Fiber AOF","ACTIVE",
U2366="Projet OCM (HUAWEI)","PLANNED WORKS",
U2366="Projet OCM (NOKIA)","PLANNED WORKS",
U2366="ACCESS-ISSUE","ACCESS-ISSUE",
U2366="Projet OCM (ZTE, NOKIA, autres projets)","PLANNED WORKS",
U2366="No root CAuse","No root cause",
U2366="ODU HS","ACTIVE",
U2366="IP &amp; VLAN","ACTIVE",
U2366="Warehouse HUAWEI","SPARE-ISSUE",
U2366="SPARE-HS","SPARE-ISSUE",
U2366="Power Telco","ACTIVE", U2366="no impacts","no impacts"
),"")</f>
        <v>No root cause</v>
      </c>
      <c r="W2366" s="113"/>
      <c r="X2366" s="113"/>
      <c r="Y2366" s="113"/>
      <c r="Z2366" s="113"/>
      <c r="AA2366" s="113"/>
      <c r="AB2366" s="17" t="s">
        <v>5465</v>
      </c>
      <c r="AC2366" s="17" t="str">
        <f>_xlfn.XLOOKUP(B2366,'INCIDENT-04-27-2026'!E:E,'INCIDENT-04-27-2026'!F:F,"")</f>
        <v/>
      </c>
      <c r="AD2366" s="9"/>
      <c r="AE2366" s="7" t="s">
        <v>5465</v>
      </c>
      <c r="AF2366" s="6" t="str">
        <f>_xlfn.XLOOKUP(B2366,'[13]Input_27-04'!$B:$B,'[13]Input_27-04'!$M:$M,"")</f>
        <v/>
      </c>
      <c r="AG2366" s="7"/>
      <c r="AH2366" s="3"/>
      <c r="AI2366" s="18" t="str">
        <f>_xlfn.XLOOKUP(B2366,'[3]Cells Huawei 27042026 10h'!$B:$B,'[3]Cells Huawei 27042026 10h'!$T:$T,"")</f>
        <v/>
      </c>
      <c r="AJ2366" s="18" t="str">
        <f>_xlfn.XLOOKUP(B2366,'[3]Cells Huawei 27042026 15h'!$B:$B,'[3]Cells Huawei 27042026 15h'!$T:$T,"")</f>
        <v/>
      </c>
      <c r="AK2366" s="18" t="str">
        <f>_xlfn.XLOOKUP(B2366,'[4]cells down 27042026 11h28'!$B:$B,'[4]cells down 27042026 11h28'!$R:$R,"")</f>
        <v/>
      </c>
      <c r="AL2366" s="18" t="str">
        <f>_xlfn.XLOOKUP(B2366,'[4]cells down 27042026 18h01'!$B:$B,'[4]cells down 27042026 18h01'!$R:$R,"")</f>
        <v/>
      </c>
      <c r="AM2366" s="18" t="str">
        <f>_xlfn.XLOOKUP(B2366,'[5]cell downs 27042026 11h'!$B:$B,'[5]cell downs 27042026 11h'!$R:$R,"")</f>
        <v/>
      </c>
      <c r="AN2366" s="18" t="str">
        <f>_xlfn.XLOOKUP(B2366,'[5]cell downs 27042026 17h40'!$B:$B,'[5]cell downs 27042026 17h40'!$R:$R,"")</f>
        <v/>
      </c>
      <c r="AO2366" s="18" t="str">
        <f>_xlfn.XLOOKUP(B2366,'[6]ALL SITES DOWN'!$D:$D,'[6]ALL SITES DOWN'!$J:$J,"")</f>
        <v/>
      </c>
      <c r="AP2366" s="18" t="str">
        <f>_xlfn.XLOOKUP(B2366,'[7]ALL SITES DOWN'!$D:$D,'[7]ALL SITES DOWN'!$J:$J,"")</f>
        <v/>
      </c>
      <c r="AQ2366" s="9" t="str">
        <f>_xlfn.XLOOKUP(B2366,[8]sheet1!$AC:$AC,[8]sheet1!$AF:$AF,"")</f>
        <v/>
      </c>
      <c r="AR2366" s="14"/>
      <c r="AS2366" s="14" t="s">
        <v>5465</v>
      </c>
      <c r="AT2366" s="14" t="str">
        <f>_xlfn.XLOOKUP(B2366,'[9]cell downs 18042026 17h'!$B:$B,'[9]cell downs 18042026 17h'!$B:$B,"")</f>
        <v/>
      </c>
      <c r="AU2366" s="14" t="str">
        <f>_xlfn.XLOOKUP(B2366,'[10]Cells Huawei 19042026 15h'!$B:$B,'[10]Cells Huawei 19042026 15h'!$B:$B,"")</f>
        <v/>
      </c>
      <c r="AV2366" s="9" t="str">
        <f>_xlfn.XLOOKUP(B2366,'[11]cells down 19042026 9H40'!$B:$B,'[11]cells down 19042026 9H40'!$B:$B,"")</f>
        <v/>
      </c>
    </row>
    <row r="2367" spans="1:48" hidden="1" x14ac:dyDescent="0.3">
      <c r="A2367" s="1" t="s">
        <v>5096</v>
      </c>
      <c r="B2367" s="8" t="s">
        <v>5097</v>
      </c>
      <c r="C2367" s="3" t="str">
        <f>_xlfn.XLOOKUP(B2367,'[1]daily break down'!$D:$D,'[1]daily break down'!$E:$E,"")</f>
        <v>CENTRE</v>
      </c>
      <c r="D2367" s="1" t="s">
        <v>11</v>
      </c>
      <c r="E2367" s="1" t="s">
        <v>318</v>
      </c>
      <c r="F2367" s="3" t="s">
        <v>37</v>
      </c>
      <c r="G2367" s="1" t="s">
        <v>5098</v>
      </c>
      <c r="H2367" s="29" t="str">
        <f>_xlfn.XLOOKUP(B2367,[2]CALCULATION!$B:$B,[2]CALCULATION!$H:$H,"")</f>
        <v>ZTE</v>
      </c>
      <c r="I2367" s="26">
        <v>0</v>
      </c>
      <c r="J2367" s="26">
        <v>0</v>
      </c>
      <c r="K2367" s="26">
        <v>0</v>
      </c>
      <c r="L2367" s="26">
        <v>0</v>
      </c>
      <c r="M2367" s="26">
        <v>0</v>
      </c>
      <c r="N2367" s="26">
        <v>0</v>
      </c>
      <c r="O2367" s="26">
        <v>0</v>
      </c>
      <c r="P2367" s="114" t="s">
        <v>6364</v>
      </c>
      <c r="Q2367" s="42" t="s">
        <v>5538</v>
      </c>
      <c r="R2367" s="42"/>
      <c r="S2367" s="41" t="str" cm="1">
        <f t="array" ref="S2367">IFERROR(_xlfn.IFS(
U2367="MPR ISSUE","PDH",
U2367="BSS Hardware Issue","BSS",
U2367="Sites strategiques, MLL, Pylone, etc.","ENVTECH",
U2367="AKTIVCO DEFAUT GE &amp; POWER Cabinet","AKTIVCO",
U2367="AKTIVCO Coupure ENEO &amp; Baisse de tension","AKTIVCO GRID ONLY",
U2367="Coupure ENEO &amp; Baisse de tension","IHS GRID ONLY",
U2367="Defaut GE &amp; POWER Cabinet","IHS",
U2367="Sharing","Partners",
U2367="Sites strategiques &amp; DataCenter","SST &amp; DC",
U2367="Exclu","Exclu",
U2367="SAT","SAT",
U2367="SPARE-ISSUE","SPARE-ISSUE",
U2367="Fiber CAmtel","TRANS_FO_CAMTEL",
U2367="Fiber AOF","Fiber AOF",
U2367="Projet OCM (HUAWEI)","TRAVAUX-HUAWEI",
U2367="Projet OCM (NOKIA)","TRAVAUX-NOKIA",
U2367="ACCESS-ISSUE","ACCESS-ISSUE",
U2367="Projet OCM (ZTE, NOKIA, autres projets)","TRAVAUX OCM",
U2367="No root CAuse","No root cause",
U2367="ODU HS","PDH",
U2367="IP &amp; VLAN","PDH",
U2367="Warehouse HUAWEI","SPARE-ISSUE",
U2367="SPARE-HS","SPARE-ISSUE",
U2367="Power Telco","BSS",U2367="no impacts","no impacts"
),"")</f>
        <v>No root cause</v>
      </c>
      <c r="T2367" s="41" t="str" cm="1">
        <f t="array" ref="T2367">IFERROR(_xlfn.IFS(
U2367="MPR ISSUE","TX ISSUE",
U2367="BSS Hardware Issue","RAN ISSUE",
U2367="Sites strategiques, MLL, Pylone, etc.","ENVTECH",
U2367="AKTIVCO DEFAUT GE &amp; POWER Cabinet","POWER ISSUE",
U2367="AKTIVCO Coupure ENEO &amp; Baisse de tension","POWER ISSUE",
U2367="Coupure ENEO &amp; Baisse de tension","POWER ISSUE",
U2367="Defaut GE &amp; POWER Cabinet","POWER ISSUE",
U2367="Sharing","POWER ISSUE",
U2367="Sites strategiques &amp; DataCenter","POWER ISSUE",
U2367="Exclu","Exclu",
U2367="SAT","TX ISSUE",
U2367="SPARE-ISSUE","SPARE-ISSUE",
U2367="Fiber CAmtel","TX ISSUE",
U2367="Fiber AOF","TX ISSUE",
U2367="Projet OCM (HUAWEI)","TRAVAUX-HUAWEI",
U2367="Projet OCM (NOKIA)","TRAVAUX -NOKIA",
U2367="ACCESS-ISSUE","ACCESS-ISSUE",
U2367="Projet OCM (ZTE, NOKIA, autres projets)","TRAVAUX OCM",
U2367="No root CAuse","No root cause",
U2367="ODU HS","TX ISSUE",
U2367="IP &amp; VLAN","TX ISSUE",
U2367="Warehouse HUAWEI","SPARE-ISSUE",
U2367="SPARE-HS","SPARE-ISSUE",
U2367="Power Telco","RAN ISSUE",U2367="no impacts","no impacts"
),"")</f>
        <v>No root cause</v>
      </c>
      <c r="U2367" s="68" t="s">
        <v>5691</v>
      </c>
      <c r="V2367" s="41" t="str" cm="1">
        <f t="array" ref="V2367">IFERROR(_xlfn.IFS(
U2367="MPR ISSUE","ACTIVE",
U2367="BSS Hardware Issue","ACTIVE",
U2367="Sites strategiques, MLL, Pylone, etc.","PASSIVE",
U2367="AKTIVCO DEFAUT GE &amp; POWER Cabinet","PASSIVE",
U2367="AKTIVCO Coupure ENEO &amp; Baisse de tension","PASSIVE",
U2367="Coupure ENEO &amp; Baisse de tension","PASSIVE",
U2367="Defaut GE &amp; POWER Cabinet","PASSIVE",
U2367="Sharing","PASSIVE",
U2367="Sites strategiques &amp; DataCenter","PASSIVE",
U2367="Exclu","Exclu",
U2367="SAT","ACTIVE",
U2367="SPARE-ISSUE","SPARE-ISSUE",
U2367="Fiber CAmtel","ACTIVE",
U2367="Fiber AOF","ACTIVE",
U2367="Projet OCM (HUAWEI)","PLANNED WORKS",
U2367="Projet OCM (NOKIA)","PLANNED WORKS",
U2367="ACCESS-ISSUE","ACCESS-ISSUE",
U2367="Projet OCM (ZTE, NOKIA, autres projets)","PLANNED WORKS",
U2367="No root CAuse","No root cause",
U2367="ODU HS","ACTIVE",
U2367="IP &amp; VLAN","ACTIVE",
U2367="Warehouse HUAWEI","SPARE-ISSUE",
U2367="SPARE-HS","SPARE-ISSUE",
U2367="Power Telco","ACTIVE", U2367="no impacts","no impacts"
),"")</f>
        <v>No root cause</v>
      </c>
      <c r="W2367" s="113"/>
      <c r="X2367" s="113"/>
      <c r="Y2367" s="113"/>
      <c r="Z2367" s="113"/>
      <c r="AA2367" s="113"/>
      <c r="AB2367" s="17" t="s">
        <v>5465</v>
      </c>
      <c r="AC2367" s="17" t="str">
        <f>_xlfn.XLOOKUP(B2367,'INCIDENT-04-27-2026'!E:E,'INCIDENT-04-27-2026'!F:F,"")</f>
        <v/>
      </c>
      <c r="AD2367" s="9"/>
      <c r="AE2367" s="7" t="s">
        <v>5465</v>
      </c>
      <c r="AF2367" s="6" t="str">
        <f>_xlfn.XLOOKUP(B2367,'[13]Input_27-04'!$B:$B,'[13]Input_27-04'!$M:$M,"")</f>
        <v/>
      </c>
      <c r="AG2367" s="7"/>
      <c r="AH2367" s="3"/>
      <c r="AI2367" s="18" t="str">
        <f>_xlfn.XLOOKUP(B2367,'[3]Cells Huawei 27042026 10h'!$B:$B,'[3]Cells Huawei 27042026 10h'!$T:$T,"")</f>
        <v/>
      </c>
      <c r="AJ2367" s="18" t="str">
        <f>_xlfn.XLOOKUP(B2367,'[3]Cells Huawei 27042026 15h'!$B:$B,'[3]Cells Huawei 27042026 15h'!$T:$T,"")</f>
        <v/>
      </c>
      <c r="AK2367" s="18" t="str">
        <f>_xlfn.XLOOKUP(B2367,'[4]cells down 27042026 11h28'!$B:$B,'[4]cells down 27042026 11h28'!$R:$R,"")</f>
        <v/>
      </c>
      <c r="AL2367" s="18" t="str">
        <f>_xlfn.XLOOKUP(B2367,'[4]cells down 27042026 18h01'!$B:$B,'[4]cells down 27042026 18h01'!$R:$R,"")</f>
        <v/>
      </c>
      <c r="AM2367" s="18" t="str">
        <f>_xlfn.XLOOKUP(B2367,'[5]cell downs 27042026 11h'!$B:$B,'[5]cell downs 27042026 11h'!$R:$R,"")</f>
        <v/>
      </c>
      <c r="AN2367" s="18" t="str">
        <f>_xlfn.XLOOKUP(B2367,'[5]cell downs 27042026 17h40'!$B:$B,'[5]cell downs 27042026 17h40'!$R:$R,"")</f>
        <v/>
      </c>
      <c r="AO2367" s="18" t="str">
        <f>_xlfn.XLOOKUP(B2367,'[6]ALL SITES DOWN'!$D:$D,'[6]ALL SITES DOWN'!$J:$J,"")</f>
        <v/>
      </c>
      <c r="AP2367" s="18" t="str">
        <f>_xlfn.XLOOKUP(B2367,'[7]ALL SITES DOWN'!$D:$D,'[7]ALL SITES DOWN'!$J:$J,"")</f>
        <v/>
      </c>
      <c r="AQ2367" s="9" t="str">
        <f>_xlfn.XLOOKUP(B2367,[8]sheet1!$AC:$AC,[8]sheet1!$AF:$AF,"")</f>
        <v/>
      </c>
      <c r="AR2367" s="14"/>
      <c r="AS2367" s="14" t="s">
        <v>5465</v>
      </c>
      <c r="AT2367" s="14" t="str">
        <f>_xlfn.XLOOKUP(B2367,'[9]cell downs 18042026 17h'!$B:$B,'[9]cell downs 18042026 17h'!$B:$B,"")</f>
        <v/>
      </c>
      <c r="AU2367" s="14" t="str">
        <f>_xlfn.XLOOKUP(B2367,'[10]Cells Huawei 19042026 15h'!$B:$B,'[10]Cells Huawei 19042026 15h'!$B:$B,"")</f>
        <v/>
      </c>
      <c r="AV2367" s="9" t="str">
        <f>_xlfn.XLOOKUP(B2367,'[11]cells down 19042026 9H40'!$B:$B,'[11]cells down 19042026 9H40'!$B:$B,"")</f>
        <v/>
      </c>
    </row>
    <row r="2368" spans="1:48" hidden="1" x14ac:dyDescent="0.3">
      <c r="A2368" s="1" t="s">
        <v>5008</v>
      </c>
      <c r="B2368" s="8" t="s">
        <v>5009</v>
      </c>
      <c r="C2368" s="3" t="str">
        <f>_xlfn.XLOOKUP(B2368,'[1]daily break down'!$D:$D,'[1]daily break down'!$E:$E,"")</f>
        <v>LITTORAL</v>
      </c>
      <c r="D2368" s="1"/>
      <c r="E2368" s="1"/>
      <c r="F2368" s="3" t="s">
        <v>31</v>
      </c>
      <c r="G2368" s="1" t="s">
        <v>3508</v>
      </c>
      <c r="H2368" s="29" t="str">
        <f>_xlfn.XLOOKUP(B2368,[2]CALCULATION!$B:$B,[2]CALCULATION!$H:$H,"")</f>
        <v>ZTE</v>
      </c>
      <c r="I2368" s="26">
        <v>0</v>
      </c>
      <c r="J2368" s="26">
        <v>0</v>
      </c>
      <c r="K2368" s="26">
        <v>0</v>
      </c>
      <c r="L2368" s="26">
        <v>0</v>
      </c>
      <c r="M2368" s="26">
        <v>0</v>
      </c>
      <c r="N2368" s="26">
        <v>0</v>
      </c>
      <c r="O2368" s="26">
        <v>0</v>
      </c>
      <c r="P2368" s="114" t="s">
        <v>6364</v>
      </c>
      <c r="Q2368" s="42" t="s">
        <v>5538</v>
      </c>
      <c r="R2368" s="42"/>
      <c r="S2368" s="41" t="str" cm="1">
        <f t="array" ref="S2368">IFERROR(_xlfn.IFS(
U2368="MPR ISSUE","PDH",
U2368="BSS Hardware Issue","BSS",
U2368="Sites strategiques, MLL, Pylone, etc.","ENVTECH",
U2368="AKTIVCO DEFAUT GE &amp; POWER Cabinet","AKTIVCO",
U2368="AKTIVCO Coupure ENEO &amp; Baisse de tension","AKTIVCO GRID ONLY",
U2368="Coupure ENEO &amp; Baisse de tension","IHS GRID ONLY",
U2368="Defaut GE &amp; POWER Cabinet","IHS",
U2368="Sharing","Partners",
U2368="Sites strategiques &amp; DataCenter","SST &amp; DC",
U2368="Exclu","Exclu",
U2368="SAT","SAT",
U2368="SPARE-ISSUE","SPARE-ISSUE",
U2368="Fiber CAmtel","TRANS_FO_CAMTEL",
U2368="Fiber AOF","Fiber AOF",
U2368="Projet OCM (HUAWEI)","TRAVAUX-HUAWEI",
U2368="Projet OCM (NOKIA)","TRAVAUX-NOKIA",
U2368="ACCESS-ISSUE","ACCESS-ISSUE",
U2368="Projet OCM (ZTE, NOKIA, autres projets)","TRAVAUX OCM",
U2368="No root CAuse","No root cause",
U2368="ODU HS","PDH",
U2368="IP &amp; VLAN","PDH",
U2368="Warehouse HUAWEI","SPARE-ISSUE",
U2368="SPARE-HS","SPARE-ISSUE",
U2368="Power Telco","BSS",U2368="no impacts","no impacts"
),"")</f>
        <v>No root cause</v>
      </c>
      <c r="T2368" s="41" t="str" cm="1">
        <f t="array" ref="T2368">IFERROR(_xlfn.IFS(
U2368="MPR ISSUE","TX ISSUE",
U2368="BSS Hardware Issue","RAN ISSUE",
U2368="Sites strategiques, MLL, Pylone, etc.","ENVTECH",
U2368="AKTIVCO DEFAUT GE &amp; POWER Cabinet","POWER ISSUE",
U2368="AKTIVCO Coupure ENEO &amp; Baisse de tension","POWER ISSUE",
U2368="Coupure ENEO &amp; Baisse de tension","POWER ISSUE",
U2368="Defaut GE &amp; POWER Cabinet","POWER ISSUE",
U2368="Sharing","POWER ISSUE",
U2368="Sites strategiques &amp; DataCenter","POWER ISSUE",
U2368="Exclu","Exclu",
U2368="SAT","TX ISSUE",
U2368="SPARE-ISSUE","SPARE-ISSUE",
U2368="Fiber CAmtel","TX ISSUE",
U2368="Fiber AOF","TX ISSUE",
U2368="Projet OCM (HUAWEI)","TRAVAUX-HUAWEI",
U2368="Projet OCM (NOKIA)","TRAVAUX -NOKIA",
U2368="ACCESS-ISSUE","ACCESS-ISSUE",
U2368="Projet OCM (ZTE, NOKIA, autres projets)","TRAVAUX OCM",
U2368="No root CAuse","No root cause",
U2368="ODU HS","TX ISSUE",
U2368="IP &amp; VLAN","TX ISSUE",
U2368="Warehouse HUAWEI","SPARE-ISSUE",
U2368="SPARE-HS","SPARE-ISSUE",
U2368="Power Telco","RAN ISSUE",U2368="no impacts","no impacts"
),"")</f>
        <v>No root cause</v>
      </c>
      <c r="U2368" s="68" t="s">
        <v>5691</v>
      </c>
      <c r="V2368" s="41" t="str" cm="1">
        <f t="array" ref="V2368">IFERROR(_xlfn.IFS(
U2368="MPR ISSUE","ACTIVE",
U2368="BSS Hardware Issue","ACTIVE",
U2368="Sites strategiques, MLL, Pylone, etc.","PASSIVE",
U2368="AKTIVCO DEFAUT GE &amp; POWER Cabinet","PASSIVE",
U2368="AKTIVCO Coupure ENEO &amp; Baisse de tension","PASSIVE",
U2368="Coupure ENEO &amp; Baisse de tension","PASSIVE",
U2368="Defaut GE &amp; POWER Cabinet","PASSIVE",
U2368="Sharing","PASSIVE",
U2368="Sites strategiques &amp; DataCenter","PASSIVE",
U2368="Exclu","Exclu",
U2368="SAT","ACTIVE",
U2368="SPARE-ISSUE","SPARE-ISSUE",
U2368="Fiber CAmtel","ACTIVE",
U2368="Fiber AOF","ACTIVE",
U2368="Projet OCM (HUAWEI)","PLANNED WORKS",
U2368="Projet OCM (NOKIA)","PLANNED WORKS",
U2368="ACCESS-ISSUE","ACCESS-ISSUE",
U2368="Projet OCM (ZTE, NOKIA, autres projets)","PLANNED WORKS",
U2368="No root CAuse","No root cause",
U2368="ODU HS","ACTIVE",
U2368="IP &amp; VLAN","ACTIVE",
U2368="Warehouse HUAWEI","SPARE-ISSUE",
U2368="SPARE-HS","SPARE-ISSUE",
U2368="Power Telco","ACTIVE", U2368="no impacts","no impacts"
),"")</f>
        <v>No root cause</v>
      </c>
      <c r="W2368" s="113"/>
      <c r="X2368" s="113"/>
      <c r="Y2368" s="113"/>
      <c r="Z2368" s="113"/>
      <c r="AA2368" s="113"/>
      <c r="AB2368" s="17" t="s">
        <v>5465</v>
      </c>
      <c r="AC2368" s="17" t="str">
        <f>_xlfn.XLOOKUP(B2368,'INCIDENT-04-27-2026'!E:E,'INCIDENT-04-27-2026'!F:F,"")</f>
        <v/>
      </c>
      <c r="AD2368" s="9"/>
      <c r="AE2368" s="7" t="s">
        <v>5465</v>
      </c>
      <c r="AF2368" s="6" t="str">
        <f>_xlfn.XLOOKUP(B2368,'[13]Input_27-04'!$B:$B,'[13]Input_27-04'!$M:$M,"")</f>
        <v/>
      </c>
      <c r="AG2368" s="7"/>
      <c r="AH2368" s="3"/>
      <c r="AI2368" s="18" t="str">
        <f>_xlfn.XLOOKUP(B2368,'[3]Cells Huawei 27042026 10h'!$B:$B,'[3]Cells Huawei 27042026 10h'!$T:$T,"")</f>
        <v/>
      </c>
      <c r="AJ2368" s="18" t="str">
        <f>_xlfn.XLOOKUP(B2368,'[3]Cells Huawei 27042026 15h'!$B:$B,'[3]Cells Huawei 27042026 15h'!$T:$T,"")</f>
        <v/>
      </c>
      <c r="AK2368" s="18" t="str">
        <f>_xlfn.XLOOKUP(B2368,'[4]cells down 27042026 11h28'!$B:$B,'[4]cells down 27042026 11h28'!$R:$R,"")</f>
        <v/>
      </c>
      <c r="AL2368" s="18" t="str">
        <f>_xlfn.XLOOKUP(B2368,'[4]cells down 27042026 18h01'!$B:$B,'[4]cells down 27042026 18h01'!$R:$R,"")</f>
        <v/>
      </c>
      <c r="AM2368" s="18" t="str">
        <f>_xlfn.XLOOKUP(B2368,'[5]cell downs 27042026 11h'!$B:$B,'[5]cell downs 27042026 11h'!$R:$R,"")</f>
        <v/>
      </c>
      <c r="AN2368" s="18" t="str">
        <f>_xlfn.XLOOKUP(B2368,'[5]cell downs 27042026 17h40'!$B:$B,'[5]cell downs 27042026 17h40'!$R:$R,"")</f>
        <v/>
      </c>
      <c r="AO2368" s="18" t="str">
        <f>_xlfn.XLOOKUP(B2368,'[6]ALL SITES DOWN'!$D:$D,'[6]ALL SITES DOWN'!$J:$J,"")</f>
        <v/>
      </c>
      <c r="AP2368" s="18" t="str">
        <f>_xlfn.XLOOKUP(B2368,'[7]ALL SITES DOWN'!$D:$D,'[7]ALL SITES DOWN'!$J:$J,"")</f>
        <v/>
      </c>
      <c r="AQ2368" s="9" t="str">
        <f>_xlfn.XLOOKUP(B2368,[8]sheet1!$AC:$AC,[8]sheet1!$AF:$AF,"")</f>
        <v/>
      </c>
      <c r="AR2368" s="14"/>
      <c r="AS2368" s="14" t="s">
        <v>5465</v>
      </c>
      <c r="AT2368" s="14" t="str">
        <f>_xlfn.XLOOKUP(B2368,'[9]cell downs 18042026 17h'!$B:$B,'[9]cell downs 18042026 17h'!$B:$B,"")</f>
        <v/>
      </c>
      <c r="AU2368" s="14" t="str">
        <f>_xlfn.XLOOKUP(B2368,'[10]Cells Huawei 19042026 15h'!$B:$B,'[10]Cells Huawei 19042026 15h'!$B:$B,"")</f>
        <v/>
      </c>
      <c r="AV2368" s="9" t="str">
        <f>_xlfn.XLOOKUP(B2368,'[11]cells down 19042026 9H40'!$B:$B,'[11]cells down 19042026 9H40'!$B:$B,"")</f>
        <v/>
      </c>
    </row>
    <row r="2369" spans="1:48" hidden="1" x14ac:dyDescent="0.3">
      <c r="A2369" s="1" t="s">
        <v>5010</v>
      </c>
      <c r="B2369" s="8" t="s">
        <v>5011</v>
      </c>
      <c r="C2369" s="3" t="str">
        <f>_xlfn.XLOOKUP(B2369,'[1]daily break down'!$D:$D,'[1]daily break down'!$E:$E,"")</f>
        <v>CENTRE</v>
      </c>
      <c r="D2369" s="1" t="s">
        <v>21</v>
      </c>
      <c r="E2369" s="1" t="s">
        <v>122</v>
      </c>
      <c r="F2369" s="3" t="s">
        <v>69</v>
      </c>
      <c r="G2369" s="1" t="s">
        <v>5012</v>
      </c>
      <c r="H2369" s="29" t="str">
        <f>_xlfn.XLOOKUP(B2369,[2]CALCULATION!$B:$B,[2]CALCULATION!$H:$H,"")</f>
        <v>ZTE</v>
      </c>
      <c r="I2369" s="26">
        <v>0</v>
      </c>
      <c r="J2369" s="26">
        <v>0</v>
      </c>
      <c r="K2369" s="26">
        <v>0</v>
      </c>
      <c r="L2369" s="26">
        <v>0</v>
      </c>
      <c r="M2369" s="26">
        <v>0</v>
      </c>
      <c r="N2369" s="26">
        <v>0</v>
      </c>
      <c r="O2369" s="26">
        <v>0</v>
      </c>
      <c r="P2369" s="114" t="s">
        <v>6364</v>
      </c>
      <c r="Q2369" s="42" t="s">
        <v>5538</v>
      </c>
      <c r="R2369" s="42"/>
      <c r="S2369" s="41" t="str" cm="1">
        <f t="array" ref="S2369">IFERROR(_xlfn.IFS(
U2369="MPR ISSUE","PDH",
U2369="BSS Hardware Issue","BSS",
U2369="Sites strategiques, MLL, Pylone, etc.","ENVTECH",
U2369="AKTIVCO DEFAUT GE &amp; POWER Cabinet","AKTIVCO",
U2369="AKTIVCO Coupure ENEO &amp; Baisse de tension","AKTIVCO GRID ONLY",
U2369="Coupure ENEO &amp; Baisse de tension","IHS GRID ONLY",
U2369="Defaut GE &amp; POWER Cabinet","IHS",
U2369="Sharing","Partners",
U2369="Sites strategiques &amp; DataCenter","SST &amp; DC",
U2369="Exclu","Exclu",
U2369="SAT","SAT",
U2369="SPARE-ISSUE","SPARE-ISSUE",
U2369="Fiber CAmtel","TRANS_FO_CAMTEL",
U2369="Fiber AOF","Fiber AOF",
U2369="Projet OCM (HUAWEI)","TRAVAUX-HUAWEI",
U2369="Projet OCM (NOKIA)","TRAVAUX-NOKIA",
U2369="ACCESS-ISSUE","ACCESS-ISSUE",
U2369="Projet OCM (ZTE, NOKIA, autres projets)","TRAVAUX OCM",
U2369="No root CAuse","No root cause",
U2369="ODU HS","PDH",
U2369="IP &amp; VLAN","PDH",
U2369="Warehouse HUAWEI","SPARE-ISSUE",
U2369="SPARE-HS","SPARE-ISSUE",
U2369="Power Telco","BSS",U2369="no impacts","no impacts"
),"")</f>
        <v>No root cause</v>
      </c>
      <c r="T2369" s="41" t="str" cm="1">
        <f t="array" ref="T2369">IFERROR(_xlfn.IFS(
U2369="MPR ISSUE","TX ISSUE",
U2369="BSS Hardware Issue","RAN ISSUE",
U2369="Sites strategiques, MLL, Pylone, etc.","ENVTECH",
U2369="AKTIVCO DEFAUT GE &amp; POWER Cabinet","POWER ISSUE",
U2369="AKTIVCO Coupure ENEO &amp; Baisse de tension","POWER ISSUE",
U2369="Coupure ENEO &amp; Baisse de tension","POWER ISSUE",
U2369="Defaut GE &amp; POWER Cabinet","POWER ISSUE",
U2369="Sharing","POWER ISSUE",
U2369="Sites strategiques &amp; DataCenter","POWER ISSUE",
U2369="Exclu","Exclu",
U2369="SAT","TX ISSUE",
U2369="SPARE-ISSUE","SPARE-ISSUE",
U2369="Fiber CAmtel","TX ISSUE",
U2369="Fiber AOF","TX ISSUE",
U2369="Projet OCM (HUAWEI)","TRAVAUX-HUAWEI",
U2369="Projet OCM (NOKIA)","TRAVAUX -NOKIA",
U2369="ACCESS-ISSUE","ACCESS-ISSUE",
U2369="Projet OCM (ZTE, NOKIA, autres projets)","TRAVAUX OCM",
U2369="No root CAuse","No root cause",
U2369="ODU HS","TX ISSUE",
U2369="IP &amp; VLAN","TX ISSUE",
U2369="Warehouse HUAWEI","SPARE-ISSUE",
U2369="SPARE-HS","SPARE-ISSUE",
U2369="Power Telco","RAN ISSUE",U2369="no impacts","no impacts"
),"")</f>
        <v>No root cause</v>
      </c>
      <c r="U2369" s="68" t="s">
        <v>5691</v>
      </c>
      <c r="V2369" s="41" t="str" cm="1">
        <f t="array" ref="V2369">IFERROR(_xlfn.IFS(
U2369="MPR ISSUE","ACTIVE",
U2369="BSS Hardware Issue","ACTIVE",
U2369="Sites strategiques, MLL, Pylone, etc.","PASSIVE",
U2369="AKTIVCO DEFAUT GE &amp; POWER Cabinet","PASSIVE",
U2369="AKTIVCO Coupure ENEO &amp; Baisse de tension","PASSIVE",
U2369="Coupure ENEO &amp; Baisse de tension","PASSIVE",
U2369="Defaut GE &amp; POWER Cabinet","PASSIVE",
U2369="Sharing","PASSIVE",
U2369="Sites strategiques &amp; DataCenter","PASSIVE",
U2369="Exclu","Exclu",
U2369="SAT","ACTIVE",
U2369="SPARE-ISSUE","SPARE-ISSUE",
U2369="Fiber CAmtel","ACTIVE",
U2369="Fiber AOF","ACTIVE",
U2369="Projet OCM (HUAWEI)","PLANNED WORKS",
U2369="Projet OCM (NOKIA)","PLANNED WORKS",
U2369="ACCESS-ISSUE","ACCESS-ISSUE",
U2369="Projet OCM (ZTE, NOKIA, autres projets)","PLANNED WORKS",
U2369="No root CAuse","No root cause",
U2369="ODU HS","ACTIVE",
U2369="IP &amp; VLAN","ACTIVE",
U2369="Warehouse HUAWEI","SPARE-ISSUE",
U2369="SPARE-HS","SPARE-ISSUE",
U2369="Power Telco","ACTIVE", U2369="no impacts","no impacts"
),"")</f>
        <v>No root cause</v>
      </c>
      <c r="W2369" s="113"/>
      <c r="X2369" s="113"/>
      <c r="Y2369" s="113"/>
      <c r="Z2369" s="113"/>
      <c r="AA2369" s="113"/>
      <c r="AB2369" s="17" t="s">
        <v>5465</v>
      </c>
      <c r="AC2369" s="17" t="str">
        <f>_xlfn.XLOOKUP(B2369,'INCIDENT-04-27-2026'!E:E,'INCIDENT-04-27-2026'!F:F,"")</f>
        <v/>
      </c>
      <c r="AD2369" s="9"/>
      <c r="AE2369" s="7" t="s">
        <v>5465</v>
      </c>
      <c r="AF2369" s="6" t="str">
        <f>_xlfn.XLOOKUP(B2369,'[13]Input_27-04'!$B:$B,'[13]Input_27-04'!$M:$M,"")</f>
        <v/>
      </c>
      <c r="AG2369" s="7"/>
      <c r="AH2369" s="3"/>
      <c r="AI2369" s="18" t="str">
        <f>_xlfn.XLOOKUP(B2369,'[3]Cells Huawei 27042026 10h'!$B:$B,'[3]Cells Huawei 27042026 10h'!$T:$T,"")</f>
        <v/>
      </c>
      <c r="AJ2369" s="18" t="str">
        <f>_xlfn.XLOOKUP(B2369,'[3]Cells Huawei 27042026 15h'!$B:$B,'[3]Cells Huawei 27042026 15h'!$T:$T,"")</f>
        <v/>
      </c>
      <c r="AK2369" s="18" t="str">
        <f>_xlfn.XLOOKUP(B2369,'[4]cells down 27042026 11h28'!$B:$B,'[4]cells down 27042026 11h28'!$R:$R,"")</f>
        <v/>
      </c>
      <c r="AL2369" s="18" t="str">
        <f>_xlfn.XLOOKUP(B2369,'[4]cells down 27042026 18h01'!$B:$B,'[4]cells down 27042026 18h01'!$R:$R,"")</f>
        <v/>
      </c>
      <c r="AM2369" s="18" t="str">
        <f>_xlfn.XLOOKUP(B2369,'[5]cell downs 27042026 11h'!$B:$B,'[5]cell downs 27042026 11h'!$R:$R,"")</f>
        <v/>
      </c>
      <c r="AN2369" s="18" t="str">
        <f>_xlfn.XLOOKUP(B2369,'[5]cell downs 27042026 17h40'!$B:$B,'[5]cell downs 27042026 17h40'!$R:$R,"")</f>
        <v/>
      </c>
      <c r="AO2369" s="18" t="str">
        <f>_xlfn.XLOOKUP(B2369,'[6]ALL SITES DOWN'!$D:$D,'[6]ALL SITES DOWN'!$J:$J,"")</f>
        <v/>
      </c>
      <c r="AP2369" s="18" t="str">
        <f>_xlfn.XLOOKUP(B2369,'[7]ALL SITES DOWN'!$D:$D,'[7]ALL SITES DOWN'!$J:$J,"")</f>
        <v/>
      </c>
      <c r="AQ2369" s="9" t="str">
        <f>_xlfn.XLOOKUP(B2369,[8]sheet1!$AC:$AC,[8]sheet1!$AF:$AF,"")</f>
        <v/>
      </c>
      <c r="AR2369" s="14"/>
      <c r="AS2369" s="14" t="s">
        <v>5465</v>
      </c>
      <c r="AT2369" s="14" t="str">
        <f>_xlfn.XLOOKUP(B2369,'[9]cell downs 18042026 17h'!$B:$B,'[9]cell downs 18042026 17h'!$B:$B,"")</f>
        <v/>
      </c>
      <c r="AU2369" s="14" t="str">
        <f>_xlfn.XLOOKUP(B2369,'[10]Cells Huawei 19042026 15h'!$B:$B,'[10]Cells Huawei 19042026 15h'!$B:$B,"")</f>
        <v/>
      </c>
      <c r="AV2369" s="9" t="str">
        <f>_xlfn.XLOOKUP(B2369,'[11]cells down 19042026 9H40'!$B:$B,'[11]cells down 19042026 9H40'!$B:$B,"")</f>
        <v/>
      </c>
    </row>
    <row r="2370" spans="1:48" hidden="1" x14ac:dyDescent="0.3">
      <c r="A2370" s="1" t="s">
        <v>5105</v>
      </c>
      <c r="B2370" s="8" t="s">
        <v>5106</v>
      </c>
      <c r="C2370" s="3" t="str">
        <f>_xlfn.XLOOKUP(B2370,'[1]daily break down'!$D:$D,'[1]daily break down'!$E:$E,"")</f>
        <v>LITTORAL</v>
      </c>
      <c r="D2370" s="1" t="s">
        <v>11</v>
      </c>
      <c r="E2370" s="1" t="s">
        <v>594</v>
      </c>
      <c r="F2370" s="3" t="s">
        <v>31</v>
      </c>
      <c r="G2370" s="1" t="s">
        <v>5105</v>
      </c>
      <c r="H2370" s="29" t="str">
        <f>_xlfn.XLOOKUP(B2370,[2]CALCULATION!$B:$B,[2]CALCULATION!$H:$H,"")</f>
        <v>ZTE</v>
      </c>
      <c r="I2370" s="26">
        <v>0</v>
      </c>
      <c r="J2370" s="26">
        <v>0</v>
      </c>
      <c r="K2370" s="26">
        <v>0</v>
      </c>
      <c r="L2370" s="26">
        <v>0</v>
      </c>
      <c r="M2370" s="26">
        <v>0</v>
      </c>
      <c r="N2370" s="26">
        <v>0</v>
      </c>
      <c r="O2370" s="26">
        <v>0</v>
      </c>
      <c r="P2370" s="114" t="s">
        <v>6364</v>
      </c>
      <c r="Q2370" s="42" t="s">
        <v>5538</v>
      </c>
      <c r="R2370" s="42"/>
      <c r="S2370" s="41" t="str" cm="1">
        <f t="array" ref="S2370">IFERROR(_xlfn.IFS(
U2370="MPR ISSUE","PDH",
U2370="BSS Hardware Issue","BSS",
U2370="Sites strategiques, MLL, Pylone, etc.","ENVTECH",
U2370="AKTIVCO DEFAUT GE &amp; POWER Cabinet","AKTIVCO",
U2370="AKTIVCO Coupure ENEO &amp; Baisse de tension","AKTIVCO GRID ONLY",
U2370="Coupure ENEO &amp; Baisse de tension","IHS GRID ONLY",
U2370="Defaut GE &amp; POWER Cabinet","IHS",
U2370="Sharing","Partners",
U2370="Sites strategiques &amp; DataCenter","SST &amp; DC",
U2370="Exclu","Exclu",
U2370="SAT","SAT",
U2370="SPARE-ISSUE","SPARE-ISSUE",
U2370="Fiber CAmtel","TRANS_FO_CAMTEL",
U2370="Fiber AOF","Fiber AOF",
U2370="Projet OCM (HUAWEI)","TRAVAUX-HUAWEI",
U2370="Projet OCM (NOKIA)","TRAVAUX-NOKIA",
U2370="ACCESS-ISSUE","ACCESS-ISSUE",
U2370="Projet OCM (ZTE, NOKIA, autres projets)","TRAVAUX OCM",
U2370="No root CAuse","No root cause",
U2370="ODU HS","PDH",
U2370="IP &amp; VLAN","PDH",
U2370="Warehouse HUAWEI","SPARE-ISSUE",
U2370="SPARE-HS","SPARE-ISSUE",
U2370="Power Telco","BSS",U2370="no impacts","no impacts"
),"")</f>
        <v>No root cause</v>
      </c>
      <c r="T2370" s="41" t="str" cm="1">
        <f t="array" ref="T2370">IFERROR(_xlfn.IFS(
U2370="MPR ISSUE","TX ISSUE",
U2370="BSS Hardware Issue","RAN ISSUE",
U2370="Sites strategiques, MLL, Pylone, etc.","ENVTECH",
U2370="AKTIVCO DEFAUT GE &amp; POWER Cabinet","POWER ISSUE",
U2370="AKTIVCO Coupure ENEO &amp; Baisse de tension","POWER ISSUE",
U2370="Coupure ENEO &amp; Baisse de tension","POWER ISSUE",
U2370="Defaut GE &amp; POWER Cabinet","POWER ISSUE",
U2370="Sharing","POWER ISSUE",
U2370="Sites strategiques &amp; DataCenter","POWER ISSUE",
U2370="Exclu","Exclu",
U2370="SAT","TX ISSUE",
U2370="SPARE-ISSUE","SPARE-ISSUE",
U2370="Fiber CAmtel","TX ISSUE",
U2370="Fiber AOF","TX ISSUE",
U2370="Projet OCM (HUAWEI)","TRAVAUX-HUAWEI",
U2370="Projet OCM (NOKIA)","TRAVAUX -NOKIA",
U2370="ACCESS-ISSUE","ACCESS-ISSUE",
U2370="Projet OCM (ZTE, NOKIA, autres projets)","TRAVAUX OCM",
U2370="No root CAuse","No root cause",
U2370="ODU HS","TX ISSUE",
U2370="IP &amp; VLAN","TX ISSUE",
U2370="Warehouse HUAWEI","SPARE-ISSUE",
U2370="SPARE-HS","SPARE-ISSUE",
U2370="Power Telco","RAN ISSUE",U2370="no impacts","no impacts"
),"")</f>
        <v>No root cause</v>
      </c>
      <c r="U2370" s="68" t="s">
        <v>5691</v>
      </c>
      <c r="V2370" s="41" t="str" cm="1">
        <f t="array" ref="V2370">IFERROR(_xlfn.IFS(
U2370="MPR ISSUE","ACTIVE",
U2370="BSS Hardware Issue","ACTIVE",
U2370="Sites strategiques, MLL, Pylone, etc.","PASSIVE",
U2370="AKTIVCO DEFAUT GE &amp; POWER Cabinet","PASSIVE",
U2370="AKTIVCO Coupure ENEO &amp; Baisse de tension","PASSIVE",
U2370="Coupure ENEO &amp; Baisse de tension","PASSIVE",
U2370="Defaut GE &amp; POWER Cabinet","PASSIVE",
U2370="Sharing","PASSIVE",
U2370="Sites strategiques &amp; DataCenter","PASSIVE",
U2370="Exclu","Exclu",
U2370="SAT","ACTIVE",
U2370="SPARE-ISSUE","SPARE-ISSUE",
U2370="Fiber CAmtel","ACTIVE",
U2370="Fiber AOF","ACTIVE",
U2370="Projet OCM (HUAWEI)","PLANNED WORKS",
U2370="Projet OCM (NOKIA)","PLANNED WORKS",
U2370="ACCESS-ISSUE","ACCESS-ISSUE",
U2370="Projet OCM (ZTE, NOKIA, autres projets)","PLANNED WORKS",
U2370="No root CAuse","No root cause",
U2370="ODU HS","ACTIVE",
U2370="IP &amp; VLAN","ACTIVE",
U2370="Warehouse HUAWEI","SPARE-ISSUE",
U2370="SPARE-HS","SPARE-ISSUE",
U2370="Power Telco","ACTIVE", U2370="no impacts","no impacts"
),"")</f>
        <v>No root cause</v>
      </c>
      <c r="W2370" s="113"/>
      <c r="X2370" s="113"/>
      <c r="Y2370" s="113"/>
      <c r="Z2370" s="113"/>
      <c r="AA2370" s="113"/>
      <c r="AB2370" s="17" t="s">
        <v>5465</v>
      </c>
      <c r="AC2370" s="17" t="str">
        <f>_xlfn.XLOOKUP(B2370,'INCIDENT-04-27-2026'!E:E,'INCIDENT-04-27-2026'!F:F,"")</f>
        <v/>
      </c>
      <c r="AD2370" s="9"/>
      <c r="AE2370" s="7" t="s">
        <v>5465</v>
      </c>
      <c r="AF2370" s="6" t="str">
        <f>_xlfn.XLOOKUP(B2370,'[13]Input_27-04'!$B:$B,'[13]Input_27-04'!$M:$M,"")</f>
        <v/>
      </c>
      <c r="AG2370" s="7"/>
      <c r="AH2370" s="3"/>
      <c r="AI2370" s="18" t="str">
        <f>_xlfn.XLOOKUP(B2370,'[3]Cells Huawei 27042026 10h'!$B:$B,'[3]Cells Huawei 27042026 10h'!$T:$T,"")</f>
        <v/>
      </c>
      <c r="AJ2370" s="18" t="str">
        <f>_xlfn.XLOOKUP(B2370,'[3]Cells Huawei 27042026 15h'!$B:$B,'[3]Cells Huawei 27042026 15h'!$T:$T,"")</f>
        <v/>
      </c>
      <c r="AK2370" s="18" t="str">
        <f>_xlfn.XLOOKUP(B2370,'[4]cells down 27042026 11h28'!$B:$B,'[4]cells down 27042026 11h28'!$R:$R,"")</f>
        <v/>
      </c>
      <c r="AL2370" s="18" t="str">
        <f>_xlfn.XLOOKUP(B2370,'[4]cells down 27042026 18h01'!$B:$B,'[4]cells down 27042026 18h01'!$R:$R,"")</f>
        <v/>
      </c>
      <c r="AM2370" s="18" t="str">
        <f>_xlfn.XLOOKUP(B2370,'[5]cell downs 27042026 11h'!$B:$B,'[5]cell downs 27042026 11h'!$R:$R,"")</f>
        <v/>
      </c>
      <c r="AN2370" s="18" t="str">
        <f>_xlfn.XLOOKUP(B2370,'[5]cell downs 27042026 17h40'!$B:$B,'[5]cell downs 27042026 17h40'!$R:$R,"")</f>
        <v/>
      </c>
      <c r="AO2370" s="18" t="str">
        <f>_xlfn.XLOOKUP(B2370,'[6]ALL SITES DOWN'!$D:$D,'[6]ALL SITES DOWN'!$J:$J,"")</f>
        <v/>
      </c>
      <c r="AP2370" s="18" t="str">
        <f>_xlfn.XLOOKUP(B2370,'[7]ALL SITES DOWN'!$D:$D,'[7]ALL SITES DOWN'!$J:$J,"")</f>
        <v/>
      </c>
      <c r="AQ2370" s="9" t="str">
        <f>_xlfn.XLOOKUP(B2370,[8]sheet1!$AC:$AC,[8]sheet1!$AF:$AF,"")</f>
        <v/>
      </c>
      <c r="AR2370" s="14"/>
      <c r="AS2370" s="14" t="s">
        <v>5465</v>
      </c>
      <c r="AT2370" s="14" t="str">
        <f>_xlfn.XLOOKUP(B2370,'[9]cell downs 18042026 17h'!$B:$B,'[9]cell downs 18042026 17h'!$B:$B,"")</f>
        <v/>
      </c>
      <c r="AU2370" s="14" t="str">
        <f>_xlfn.XLOOKUP(B2370,'[10]Cells Huawei 19042026 15h'!$B:$B,'[10]Cells Huawei 19042026 15h'!$B:$B,"")</f>
        <v/>
      </c>
      <c r="AV2370" s="9" t="str">
        <f>_xlfn.XLOOKUP(B2370,'[11]cells down 19042026 9H40'!$B:$B,'[11]cells down 19042026 9H40'!$B:$B,"")</f>
        <v/>
      </c>
    </row>
    <row r="2371" spans="1:48" hidden="1" x14ac:dyDescent="0.3">
      <c r="A2371" s="1" t="s">
        <v>5067</v>
      </c>
      <c r="B2371" s="8" t="s">
        <v>5107</v>
      </c>
      <c r="C2371" s="3" t="str">
        <f>_xlfn.XLOOKUP(B2371,'[1]daily break down'!$D:$D,'[1]daily break down'!$E:$E,"")</f>
        <v>LITTORAL</v>
      </c>
      <c r="D2371" s="1" t="s">
        <v>11</v>
      </c>
      <c r="E2371" s="1" t="s">
        <v>83</v>
      </c>
      <c r="F2371" s="3" t="s">
        <v>31</v>
      </c>
      <c r="G2371" s="1" t="s">
        <v>5067</v>
      </c>
      <c r="H2371" s="29" t="str">
        <f>_xlfn.XLOOKUP(B2371,[2]CALCULATION!$B:$B,[2]CALCULATION!$H:$H,"")</f>
        <v>ZTE</v>
      </c>
      <c r="I2371" s="26">
        <v>0</v>
      </c>
      <c r="J2371" s="26">
        <v>0</v>
      </c>
      <c r="K2371" s="26">
        <v>0</v>
      </c>
      <c r="L2371" s="26">
        <v>0</v>
      </c>
      <c r="M2371" s="26">
        <v>0</v>
      </c>
      <c r="N2371" s="26">
        <v>0</v>
      </c>
      <c r="O2371" s="26">
        <v>0</v>
      </c>
      <c r="P2371" s="114" t="s">
        <v>6364</v>
      </c>
      <c r="Q2371" s="42" t="s">
        <v>5538</v>
      </c>
      <c r="R2371" s="42"/>
      <c r="S2371" s="41" t="str" cm="1">
        <f t="array" ref="S2371">IFERROR(_xlfn.IFS(
U2371="MPR ISSUE","PDH",
U2371="BSS Hardware Issue","BSS",
U2371="Sites strategiques, MLL, Pylone, etc.","ENVTECH",
U2371="AKTIVCO DEFAUT GE &amp; POWER Cabinet","AKTIVCO",
U2371="AKTIVCO Coupure ENEO &amp; Baisse de tension","AKTIVCO GRID ONLY",
U2371="Coupure ENEO &amp; Baisse de tension","IHS GRID ONLY",
U2371="Defaut GE &amp; POWER Cabinet","IHS",
U2371="Sharing","Partners",
U2371="Sites strategiques &amp; DataCenter","SST &amp; DC",
U2371="Exclu","Exclu",
U2371="SAT","SAT",
U2371="SPARE-ISSUE","SPARE-ISSUE",
U2371="Fiber CAmtel","TRANS_FO_CAMTEL",
U2371="Fiber AOF","Fiber AOF",
U2371="Projet OCM (HUAWEI)","TRAVAUX-HUAWEI",
U2371="Projet OCM (NOKIA)","TRAVAUX-NOKIA",
U2371="ACCESS-ISSUE","ACCESS-ISSUE",
U2371="Projet OCM (ZTE, NOKIA, autres projets)","TRAVAUX OCM",
U2371="No root CAuse","No root cause",
U2371="ODU HS","PDH",
U2371="IP &amp; VLAN","PDH",
U2371="Warehouse HUAWEI","SPARE-ISSUE",
U2371="SPARE-HS","SPARE-ISSUE",
U2371="Power Telco","BSS",U2371="no impacts","no impacts"
),"")</f>
        <v>No root cause</v>
      </c>
      <c r="T2371" s="41" t="str" cm="1">
        <f t="array" ref="T2371">IFERROR(_xlfn.IFS(
U2371="MPR ISSUE","TX ISSUE",
U2371="BSS Hardware Issue","RAN ISSUE",
U2371="Sites strategiques, MLL, Pylone, etc.","ENVTECH",
U2371="AKTIVCO DEFAUT GE &amp; POWER Cabinet","POWER ISSUE",
U2371="AKTIVCO Coupure ENEO &amp; Baisse de tension","POWER ISSUE",
U2371="Coupure ENEO &amp; Baisse de tension","POWER ISSUE",
U2371="Defaut GE &amp; POWER Cabinet","POWER ISSUE",
U2371="Sharing","POWER ISSUE",
U2371="Sites strategiques &amp; DataCenter","POWER ISSUE",
U2371="Exclu","Exclu",
U2371="SAT","TX ISSUE",
U2371="SPARE-ISSUE","SPARE-ISSUE",
U2371="Fiber CAmtel","TX ISSUE",
U2371="Fiber AOF","TX ISSUE",
U2371="Projet OCM (HUAWEI)","TRAVAUX-HUAWEI",
U2371="Projet OCM (NOKIA)","TRAVAUX -NOKIA",
U2371="ACCESS-ISSUE","ACCESS-ISSUE",
U2371="Projet OCM (ZTE, NOKIA, autres projets)","TRAVAUX OCM",
U2371="No root CAuse","No root cause",
U2371="ODU HS","TX ISSUE",
U2371="IP &amp; VLAN","TX ISSUE",
U2371="Warehouse HUAWEI","SPARE-ISSUE",
U2371="SPARE-HS","SPARE-ISSUE",
U2371="Power Telco","RAN ISSUE",U2371="no impacts","no impacts"
),"")</f>
        <v>No root cause</v>
      </c>
      <c r="U2371" s="68" t="s">
        <v>5691</v>
      </c>
      <c r="V2371" s="41" t="str" cm="1">
        <f t="array" ref="V2371">IFERROR(_xlfn.IFS(
U2371="MPR ISSUE","ACTIVE",
U2371="BSS Hardware Issue","ACTIVE",
U2371="Sites strategiques, MLL, Pylone, etc.","PASSIVE",
U2371="AKTIVCO DEFAUT GE &amp; POWER Cabinet","PASSIVE",
U2371="AKTIVCO Coupure ENEO &amp; Baisse de tension","PASSIVE",
U2371="Coupure ENEO &amp; Baisse de tension","PASSIVE",
U2371="Defaut GE &amp; POWER Cabinet","PASSIVE",
U2371="Sharing","PASSIVE",
U2371="Sites strategiques &amp; DataCenter","PASSIVE",
U2371="Exclu","Exclu",
U2371="SAT","ACTIVE",
U2371="SPARE-ISSUE","SPARE-ISSUE",
U2371="Fiber CAmtel","ACTIVE",
U2371="Fiber AOF","ACTIVE",
U2371="Projet OCM (HUAWEI)","PLANNED WORKS",
U2371="Projet OCM (NOKIA)","PLANNED WORKS",
U2371="ACCESS-ISSUE","ACCESS-ISSUE",
U2371="Projet OCM (ZTE, NOKIA, autres projets)","PLANNED WORKS",
U2371="No root CAuse","No root cause",
U2371="ODU HS","ACTIVE",
U2371="IP &amp; VLAN","ACTIVE",
U2371="Warehouse HUAWEI","SPARE-ISSUE",
U2371="SPARE-HS","SPARE-ISSUE",
U2371="Power Telco","ACTIVE", U2371="no impacts","no impacts"
),"")</f>
        <v>No root cause</v>
      </c>
      <c r="W2371" s="113"/>
      <c r="X2371" s="113"/>
      <c r="Y2371" s="113"/>
      <c r="Z2371" s="113"/>
      <c r="AA2371" s="113"/>
      <c r="AB2371" s="17" t="s">
        <v>5465</v>
      </c>
      <c r="AC2371" s="17" t="str">
        <f>_xlfn.XLOOKUP(B2371,'INCIDENT-04-27-2026'!E:E,'INCIDENT-04-27-2026'!F:F,"")</f>
        <v/>
      </c>
      <c r="AD2371" s="9"/>
      <c r="AE2371" s="7" t="s">
        <v>5465</v>
      </c>
      <c r="AF2371" s="6" t="str">
        <f>_xlfn.XLOOKUP(B2371,'[13]Input_27-04'!$B:$B,'[13]Input_27-04'!$M:$M,"")</f>
        <v/>
      </c>
      <c r="AG2371" s="7"/>
      <c r="AH2371" s="3"/>
      <c r="AI2371" s="18" t="str">
        <f>_xlfn.XLOOKUP(B2371,'[3]Cells Huawei 27042026 10h'!$B:$B,'[3]Cells Huawei 27042026 10h'!$T:$T,"")</f>
        <v/>
      </c>
      <c r="AJ2371" s="18" t="str">
        <f>_xlfn.XLOOKUP(B2371,'[3]Cells Huawei 27042026 15h'!$B:$B,'[3]Cells Huawei 27042026 15h'!$T:$T,"")</f>
        <v/>
      </c>
      <c r="AK2371" s="18" t="str">
        <f>_xlfn.XLOOKUP(B2371,'[4]cells down 27042026 11h28'!$B:$B,'[4]cells down 27042026 11h28'!$R:$R,"")</f>
        <v/>
      </c>
      <c r="AL2371" s="18" t="str">
        <f>_xlfn.XLOOKUP(B2371,'[4]cells down 27042026 18h01'!$B:$B,'[4]cells down 27042026 18h01'!$R:$R,"")</f>
        <v/>
      </c>
      <c r="AM2371" s="18" t="str">
        <f>_xlfn.XLOOKUP(B2371,'[5]cell downs 27042026 11h'!$B:$B,'[5]cell downs 27042026 11h'!$R:$R,"")</f>
        <v/>
      </c>
      <c r="AN2371" s="18" t="str">
        <f>_xlfn.XLOOKUP(B2371,'[5]cell downs 27042026 17h40'!$B:$B,'[5]cell downs 27042026 17h40'!$R:$R,"")</f>
        <v/>
      </c>
      <c r="AO2371" s="18" t="str">
        <f>_xlfn.XLOOKUP(B2371,'[6]ALL SITES DOWN'!$D:$D,'[6]ALL SITES DOWN'!$J:$J,"")</f>
        <v/>
      </c>
      <c r="AP2371" s="18" t="str">
        <f>_xlfn.XLOOKUP(B2371,'[7]ALL SITES DOWN'!$D:$D,'[7]ALL SITES DOWN'!$J:$J,"")</f>
        <v/>
      </c>
      <c r="AQ2371" s="9" t="str">
        <f>_xlfn.XLOOKUP(B2371,[8]sheet1!$AC:$AC,[8]sheet1!$AF:$AF,"")</f>
        <v/>
      </c>
      <c r="AR2371" s="14"/>
      <c r="AS2371" s="14" t="s">
        <v>5465</v>
      </c>
      <c r="AT2371" s="14" t="str">
        <f>_xlfn.XLOOKUP(B2371,'[9]cell downs 18042026 17h'!$B:$B,'[9]cell downs 18042026 17h'!$B:$B,"")</f>
        <v/>
      </c>
      <c r="AU2371" s="14" t="str">
        <f>_xlfn.XLOOKUP(B2371,'[10]Cells Huawei 19042026 15h'!$B:$B,'[10]Cells Huawei 19042026 15h'!$B:$B,"")</f>
        <v/>
      </c>
      <c r="AV2371" s="9" t="str">
        <f>_xlfn.XLOOKUP(B2371,'[11]cells down 19042026 9H40'!$B:$B,'[11]cells down 19042026 9H40'!$B:$B,"")</f>
        <v/>
      </c>
    </row>
    <row r="2372" spans="1:48" hidden="1" x14ac:dyDescent="0.3">
      <c r="A2372" s="1" t="s">
        <v>5029</v>
      </c>
      <c r="B2372" s="8" t="s">
        <v>5030</v>
      </c>
      <c r="C2372" s="3" t="str">
        <f>_xlfn.XLOOKUP(B2372,'[1]daily break down'!$D:$D,'[1]daily break down'!$E:$E,"")</f>
        <v>CENTRE</v>
      </c>
      <c r="D2372" s="1" t="s">
        <v>21</v>
      </c>
      <c r="E2372" s="1" t="s">
        <v>122</v>
      </c>
      <c r="F2372" s="3" t="s">
        <v>37</v>
      </c>
      <c r="G2372" s="1" t="s">
        <v>5029</v>
      </c>
      <c r="H2372" s="29" t="str">
        <f>_xlfn.XLOOKUP(B2372,[2]CALCULATION!$B:$B,[2]CALCULATION!$H:$H,"")</f>
        <v>ZTE</v>
      </c>
      <c r="I2372" s="26">
        <v>0</v>
      </c>
      <c r="J2372" s="26">
        <v>0</v>
      </c>
      <c r="K2372" s="26">
        <v>0</v>
      </c>
      <c r="L2372" s="26">
        <v>0</v>
      </c>
      <c r="M2372" s="26">
        <v>0</v>
      </c>
      <c r="N2372" s="26">
        <v>0</v>
      </c>
      <c r="O2372" s="26">
        <v>0</v>
      </c>
      <c r="P2372" s="114" t="s">
        <v>6364</v>
      </c>
      <c r="Q2372" s="42" t="s">
        <v>5538</v>
      </c>
      <c r="R2372" s="42"/>
      <c r="S2372" s="41" t="str" cm="1">
        <f t="array" ref="S2372">IFERROR(_xlfn.IFS(
U2372="MPR ISSUE","PDH",
U2372="BSS Hardware Issue","BSS",
U2372="Sites strategiques, MLL, Pylone, etc.","ENVTECH",
U2372="AKTIVCO DEFAUT GE &amp; POWER Cabinet","AKTIVCO",
U2372="AKTIVCO Coupure ENEO &amp; Baisse de tension","AKTIVCO GRID ONLY",
U2372="Coupure ENEO &amp; Baisse de tension","IHS GRID ONLY",
U2372="Defaut GE &amp; POWER Cabinet","IHS",
U2372="Sharing","Partners",
U2372="Sites strategiques &amp; DataCenter","SST &amp; DC",
U2372="Exclu","Exclu",
U2372="SAT","SAT",
U2372="SPARE-ISSUE","SPARE-ISSUE",
U2372="Fiber CAmtel","TRANS_FO_CAMTEL",
U2372="Fiber AOF","Fiber AOF",
U2372="Projet OCM (HUAWEI)","TRAVAUX-HUAWEI",
U2372="Projet OCM (NOKIA)","TRAVAUX-NOKIA",
U2372="ACCESS-ISSUE","ACCESS-ISSUE",
U2372="Projet OCM (ZTE, NOKIA, autres projets)","TRAVAUX OCM",
U2372="No root CAuse","No root cause",
U2372="ODU HS","PDH",
U2372="IP &amp; VLAN","PDH",
U2372="Warehouse HUAWEI","SPARE-ISSUE",
U2372="SPARE-HS","SPARE-ISSUE",
U2372="Power Telco","BSS",U2372="no impacts","no impacts"
),"")</f>
        <v>No root cause</v>
      </c>
      <c r="T2372" s="41" t="str" cm="1">
        <f t="array" ref="T2372">IFERROR(_xlfn.IFS(
U2372="MPR ISSUE","TX ISSUE",
U2372="BSS Hardware Issue","RAN ISSUE",
U2372="Sites strategiques, MLL, Pylone, etc.","ENVTECH",
U2372="AKTIVCO DEFAUT GE &amp; POWER Cabinet","POWER ISSUE",
U2372="AKTIVCO Coupure ENEO &amp; Baisse de tension","POWER ISSUE",
U2372="Coupure ENEO &amp; Baisse de tension","POWER ISSUE",
U2372="Defaut GE &amp; POWER Cabinet","POWER ISSUE",
U2372="Sharing","POWER ISSUE",
U2372="Sites strategiques &amp; DataCenter","POWER ISSUE",
U2372="Exclu","Exclu",
U2372="SAT","TX ISSUE",
U2372="SPARE-ISSUE","SPARE-ISSUE",
U2372="Fiber CAmtel","TX ISSUE",
U2372="Fiber AOF","TX ISSUE",
U2372="Projet OCM (HUAWEI)","TRAVAUX-HUAWEI",
U2372="Projet OCM (NOKIA)","TRAVAUX -NOKIA",
U2372="ACCESS-ISSUE","ACCESS-ISSUE",
U2372="Projet OCM (ZTE, NOKIA, autres projets)","TRAVAUX OCM",
U2372="No root CAuse","No root cause",
U2372="ODU HS","TX ISSUE",
U2372="IP &amp; VLAN","TX ISSUE",
U2372="Warehouse HUAWEI","SPARE-ISSUE",
U2372="SPARE-HS","SPARE-ISSUE",
U2372="Power Telco","RAN ISSUE",U2372="no impacts","no impacts"
),"")</f>
        <v>No root cause</v>
      </c>
      <c r="U2372" s="68" t="s">
        <v>5691</v>
      </c>
      <c r="V2372" s="41" t="str" cm="1">
        <f t="array" ref="V2372">IFERROR(_xlfn.IFS(
U2372="MPR ISSUE","ACTIVE",
U2372="BSS Hardware Issue","ACTIVE",
U2372="Sites strategiques, MLL, Pylone, etc.","PASSIVE",
U2372="AKTIVCO DEFAUT GE &amp; POWER Cabinet","PASSIVE",
U2372="AKTIVCO Coupure ENEO &amp; Baisse de tension","PASSIVE",
U2372="Coupure ENEO &amp; Baisse de tension","PASSIVE",
U2372="Defaut GE &amp; POWER Cabinet","PASSIVE",
U2372="Sharing","PASSIVE",
U2372="Sites strategiques &amp; DataCenter","PASSIVE",
U2372="Exclu","Exclu",
U2372="SAT","ACTIVE",
U2372="SPARE-ISSUE","SPARE-ISSUE",
U2372="Fiber CAmtel","ACTIVE",
U2372="Fiber AOF","ACTIVE",
U2372="Projet OCM (HUAWEI)","PLANNED WORKS",
U2372="Projet OCM (NOKIA)","PLANNED WORKS",
U2372="ACCESS-ISSUE","ACCESS-ISSUE",
U2372="Projet OCM (ZTE, NOKIA, autres projets)","PLANNED WORKS",
U2372="No root CAuse","No root cause",
U2372="ODU HS","ACTIVE",
U2372="IP &amp; VLAN","ACTIVE",
U2372="Warehouse HUAWEI","SPARE-ISSUE",
U2372="SPARE-HS","SPARE-ISSUE",
U2372="Power Telco","ACTIVE", U2372="no impacts","no impacts"
),"")</f>
        <v>No root cause</v>
      </c>
      <c r="W2372" s="113"/>
      <c r="X2372" s="113"/>
      <c r="Y2372" s="113"/>
      <c r="Z2372" s="113"/>
      <c r="AA2372" s="113"/>
      <c r="AB2372" s="17" t="s">
        <v>5931</v>
      </c>
      <c r="AC2372" s="17" t="str">
        <f>_xlfn.XLOOKUP(B2372,'INCIDENT-04-27-2026'!E:E,'INCIDENT-04-27-2026'!F:F,"")</f>
        <v/>
      </c>
      <c r="AD2372" s="9"/>
      <c r="AE2372" s="7" t="s">
        <v>5465</v>
      </c>
      <c r="AF2372" s="6" t="str">
        <f>_xlfn.XLOOKUP(B2372,'[13]Input_27-04'!$B:$B,'[13]Input_27-04'!$M:$M,"")</f>
        <v/>
      </c>
      <c r="AG2372" s="7"/>
      <c r="AH2372" s="3"/>
      <c r="AI2372" s="18" t="str">
        <f>_xlfn.XLOOKUP(B2372,'[3]Cells Huawei 27042026 10h'!$B:$B,'[3]Cells Huawei 27042026 10h'!$T:$T,"")</f>
        <v/>
      </c>
      <c r="AJ2372" s="18" t="str">
        <f>_xlfn.XLOOKUP(B2372,'[3]Cells Huawei 27042026 15h'!$B:$B,'[3]Cells Huawei 27042026 15h'!$T:$T,"")</f>
        <v/>
      </c>
      <c r="AK2372" s="18" t="str">
        <f>_xlfn.XLOOKUP(B2372,'[4]cells down 27042026 11h28'!$B:$B,'[4]cells down 27042026 11h28'!$R:$R,"")</f>
        <v/>
      </c>
      <c r="AL2372" s="18" t="str">
        <f>_xlfn.XLOOKUP(B2372,'[4]cells down 27042026 18h01'!$B:$B,'[4]cells down 27042026 18h01'!$R:$R,"")</f>
        <v>(04/27/2026 cell zte):-27/04/2026 : Besoin d'analyse BO RAN</v>
      </c>
      <c r="AM2372" s="18" t="str">
        <f>_xlfn.XLOOKUP(B2372,'[5]cell downs 27042026 11h'!$B:$B,'[5]cell downs 27042026 11h'!$R:$R,"")</f>
        <v/>
      </c>
      <c r="AN2372" s="18" t="str">
        <f>_xlfn.XLOOKUP(B2372,'[5]cell downs 27042026 17h40'!$B:$B,'[5]cell downs 27042026 17h40'!$R:$R,"")</f>
        <v/>
      </c>
      <c r="AO2372" s="18" t="str">
        <f>_xlfn.XLOOKUP(B2372,'[6]ALL SITES DOWN'!$D:$D,'[6]ALL SITES DOWN'!$J:$J,"")</f>
        <v/>
      </c>
      <c r="AP2372" s="18" t="str">
        <f>_xlfn.XLOOKUP(B2372,'[7]ALL SITES DOWN'!$D:$D,'[7]ALL SITES DOWN'!$J:$J,"")</f>
        <v/>
      </c>
      <c r="AQ2372" s="9" t="str">
        <f>_xlfn.XLOOKUP(B2372,[8]sheet1!$AC:$AC,[8]sheet1!$AF:$AF,"")</f>
        <v/>
      </c>
      <c r="AR2372" s="14"/>
      <c r="AS2372" s="14" t="s">
        <v>5465</v>
      </c>
      <c r="AT2372" s="14" t="str">
        <f>_xlfn.XLOOKUP(B2372,'[9]cell downs 18042026 17h'!$B:$B,'[9]cell downs 18042026 17h'!$B:$B,"")</f>
        <v/>
      </c>
      <c r="AU2372" s="14" t="str">
        <f>_xlfn.XLOOKUP(B2372,'[10]Cells Huawei 19042026 15h'!$B:$B,'[10]Cells Huawei 19042026 15h'!$B:$B,"")</f>
        <v/>
      </c>
      <c r="AV2372" s="9" t="str">
        <f>_xlfn.XLOOKUP(B2372,'[11]cells down 19042026 9H40'!$B:$B,'[11]cells down 19042026 9H40'!$B:$B,"")</f>
        <v/>
      </c>
    </row>
    <row r="2373" spans="1:48" hidden="1" x14ac:dyDescent="0.3">
      <c r="A2373" s="1" t="s">
        <v>5042</v>
      </c>
      <c r="B2373" s="8" t="s">
        <v>5043</v>
      </c>
      <c r="C2373" s="3" t="str">
        <f>_xlfn.XLOOKUP(B2373,'[1]daily break down'!$D:$D,'[1]daily break down'!$E:$E,"")</f>
        <v>Yaounde</v>
      </c>
      <c r="D2373" s="1" t="s">
        <v>11</v>
      </c>
      <c r="E2373" s="1" t="s">
        <v>594</v>
      </c>
      <c r="F2373" s="3" t="s">
        <v>37</v>
      </c>
      <c r="G2373" s="1" t="s">
        <v>38</v>
      </c>
      <c r="H2373" s="29" t="str">
        <f>_xlfn.XLOOKUP(B2373,[2]CALCULATION!$B:$B,[2]CALCULATION!$H:$H,"")</f>
        <v>ZTE</v>
      </c>
      <c r="I2373" s="26">
        <v>0</v>
      </c>
      <c r="J2373" s="26">
        <v>0</v>
      </c>
      <c r="K2373" s="26">
        <v>0</v>
      </c>
      <c r="L2373" s="26">
        <v>0</v>
      </c>
      <c r="M2373" s="26">
        <v>0</v>
      </c>
      <c r="N2373" s="26">
        <v>0</v>
      </c>
      <c r="O2373" s="26">
        <v>0</v>
      </c>
      <c r="P2373" s="114" t="s">
        <v>6364</v>
      </c>
      <c r="Q2373" s="42" t="s">
        <v>5538</v>
      </c>
      <c r="R2373" s="42"/>
      <c r="S2373" s="41" t="str" cm="1">
        <f t="array" ref="S2373">IFERROR(_xlfn.IFS(
U2373="MPR ISSUE","PDH",
U2373="BSS Hardware Issue","BSS",
U2373="Sites strategiques, MLL, Pylone, etc.","ENVTECH",
U2373="AKTIVCO DEFAUT GE &amp; POWER Cabinet","AKTIVCO",
U2373="AKTIVCO Coupure ENEO &amp; Baisse de tension","AKTIVCO GRID ONLY",
U2373="Coupure ENEO &amp; Baisse de tension","IHS GRID ONLY",
U2373="Defaut GE &amp; POWER Cabinet","IHS",
U2373="Sharing","Partners",
U2373="Sites strategiques &amp; DataCenter","SST &amp; DC",
U2373="Exclu","Exclu",
U2373="SAT","SAT",
U2373="SPARE-ISSUE","SPARE-ISSUE",
U2373="Fiber CAmtel","TRANS_FO_CAMTEL",
U2373="Fiber AOF","Fiber AOF",
U2373="Projet OCM (HUAWEI)","TRAVAUX-HUAWEI",
U2373="Projet OCM (NOKIA)","TRAVAUX-NOKIA",
U2373="ACCESS-ISSUE","ACCESS-ISSUE",
U2373="Projet OCM (ZTE, NOKIA, autres projets)","TRAVAUX OCM",
U2373="No root CAuse","No root cause",
U2373="ODU HS","PDH",
U2373="IP &amp; VLAN","PDH",
U2373="Warehouse HUAWEI","SPARE-ISSUE",
U2373="SPARE-HS","SPARE-ISSUE",
U2373="Power Telco","BSS",U2373="no impacts","no impacts"
),"")</f>
        <v>No root cause</v>
      </c>
      <c r="T2373" s="41" t="str" cm="1">
        <f t="array" ref="T2373">IFERROR(_xlfn.IFS(
U2373="MPR ISSUE","TX ISSUE",
U2373="BSS Hardware Issue","RAN ISSUE",
U2373="Sites strategiques, MLL, Pylone, etc.","ENVTECH",
U2373="AKTIVCO DEFAUT GE &amp; POWER Cabinet","POWER ISSUE",
U2373="AKTIVCO Coupure ENEO &amp; Baisse de tension","POWER ISSUE",
U2373="Coupure ENEO &amp; Baisse de tension","POWER ISSUE",
U2373="Defaut GE &amp; POWER Cabinet","POWER ISSUE",
U2373="Sharing","POWER ISSUE",
U2373="Sites strategiques &amp; DataCenter","POWER ISSUE",
U2373="Exclu","Exclu",
U2373="SAT","TX ISSUE",
U2373="SPARE-ISSUE","SPARE-ISSUE",
U2373="Fiber CAmtel","TX ISSUE",
U2373="Fiber AOF","TX ISSUE",
U2373="Projet OCM (HUAWEI)","TRAVAUX-HUAWEI",
U2373="Projet OCM (NOKIA)","TRAVAUX -NOKIA",
U2373="ACCESS-ISSUE","ACCESS-ISSUE",
U2373="Projet OCM (ZTE, NOKIA, autres projets)","TRAVAUX OCM",
U2373="No root CAuse","No root cause",
U2373="ODU HS","TX ISSUE",
U2373="IP &amp; VLAN","TX ISSUE",
U2373="Warehouse HUAWEI","SPARE-ISSUE",
U2373="SPARE-HS","SPARE-ISSUE",
U2373="Power Telco","RAN ISSUE",U2373="no impacts","no impacts"
),"")</f>
        <v>No root cause</v>
      </c>
      <c r="U2373" s="68" t="s">
        <v>5691</v>
      </c>
      <c r="V2373" s="41" t="str" cm="1">
        <f t="array" ref="V2373">IFERROR(_xlfn.IFS(
U2373="MPR ISSUE","ACTIVE",
U2373="BSS Hardware Issue","ACTIVE",
U2373="Sites strategiques, MLL, Pylone, etc.","PASSIVE",
U2373="AKTIVCO DEFAUT GE &amp; POWER Cabinet","PASSIVE",
U2373="AKTIVCO Coupure ENEO &amp; Baisse de tension","PASSIVE",
U2373="Coupure ENEO &amp; Baisse de tension","PASSIVE",
U2373="Defaut GE &amp; POWER Cabinet","PASSIVE",
U2373="Sharing","PASSIVE",
U2373="Sites strategiques &amp; DataCenter","PASSIVE",
U2373="Exclu","Exclu",
U2373="SAT","ACTIVE",
U2373="SPARE-ISSUE","SPARE-ISSUE",
U2373="Fiber CAmtel","ACTIVE",
U2373="Fiber AOF","ACTIVE",
U2373="Projet OCM (HUAWEI)","PLANNED WORKS",
U2373="Projet OCM (NOKIA)","PLANNED WORKS",
U2373="ACCESS-ISSUE","ACCESS-ISSUE",
U2373="Projet OCM (ZTE, NOKIA, autres projets)","PLANNED WORKS",
U2373="No root CAuse","No root cause",
U2373="ODU HS","ACTIVE",
U2373="IP &amp; VLAN","ACTIVE",
U2373="Warehouse HUAWEI","SPARE-ISSUE",
U2373="SPARE-HS","SPARE-ISSUE",
U2373="Power Telco","ACTIVE", U2373="no impacts","no impacts"
),"")</f>
        <v>No root cause</v>
      </c>
      <c r="W2373" s="113"/>
      <c r="X2373" s="113"/>
      <c r="Y2373" s="113"/>
      <c r="Z2373" s="113"/>
      <c r="AA2373" s="113"/>
      <c r="AB2373" s="17" t="s">
        <v>5465</v>
      </c>
      <c r="AC2373" s="17" t="str">
        <f>_xlfn.XLOOKUP(B2373,'INCIDENT-04-27-2026'!E:E,'INCIDENT-04-27-2026'!F:F,"")</f>
        <v/>
      </c>
      <c r="AD2373" s="9"/>
      <c r="AE2373" s="7" t="s">
        <v>5465</v>
      </c>
      <c r="AF2373" s="6" t="str">
        <f>_xlfn.XLOOKUP(B2373,'[13]Input_27-04'!$B:$B,'[13]Input_27-04'!$M:$M,"")</f>
        <v/>
      </c>
      <c r="AG2373" s="7"/>
      <c r="AH2373" s="3"/>
      <c r="AI2373" s="18" t="str">
        <f>_xlfn.XLOOKUP(B2373,'[3]Cells Huawei 27042026 10h'!$B:$B,'[3]Cells Huawei 27042026 10h'!$T:$T,"")</f>
        <v/>
      </c>
      <c r="AJ2373" s="18" t="str">
        <f>_xlfn.XLOOKUP(B2373,'[3]Cells Huawei 27042026 15h'!$B:$B,'[3]Cells Huawei 27042026 15h'!$T:$T,"")</f>
        <v/>
      </c>
      <c r="AK2373" s="18" t="str">
        <f>_xlfn.XLOOKUP(B2373,'[4]cells down 27042026 11h28'!$B:$B,'[4]cells down 27042026 11h28'!$R:$R,"")</f>
        <v/>
      </c>
      <c r="AL2373" s="18" t="str">
        <f>_xlfn.XLOOKUP(B2373,'[4]cells down 27042026 18h01'!$B:$B,'[4]cells down 27042026 18h01'!$R:$R,"")</f>
        <v/>
      </c>
      <c r="AM2373" s="18" t="str">
        <f>_xlfn.XLOOKUP(B2373,'[5]cell downs 27042026 11h'!$B:$B,'[5]cell downs 27042026 11h'!$R:$R,"")</f>
        <v/>
      </c>
      <c r="AN2373" s="18" t="str">
        <f>_xlfn.XLOOKUP(B2373,'[5]cell downs 27042026 17h40'!$B:$B,'[5]cell downs 27042026 17h40'!$R:$R,"")</f>
        <v/>
      </c>
      <c r="AO2373" s="18" t="str">
        <f>_xlfn.XLOOKUP(B2373,'[6]ALL SITES DOWN'!$D:$D,'[6]ALL SITES DOWN'!$J:$J,"")</f>
        <v/>
      </c>
      <c r="AP2373" s="18" t="str">
        <f>_xlfn.XLOOKUP(B2373,'[7]ALL SITES DOWN'!$D:$D,'[7]ALL SITES DOWN'!$J:$J,"")</f>
        <v/>
      </c>
      <c r="AQ2373" s="9" t="str">
        <f>_xlfn.XLOOKUP(B2373,[8]sheet1!$AC:$AC,[8]sheet1!$AF:$AF,"")</f>
        <v/>
      </c>
      <c r="AR2373" s="14"/>
      <c r="AS2373" s="14" t="s">
        <v>5465</v>
      </c>
      <c r="AT2373" s="14" t="str">
        <f>_xlfn.XLOOKUP(B2373,'[9]cell downs 18042026 17h'!$B:$B,'[9]cell downs 18042026 17h'!$B:$B,"")</f>
        <v/>
      </c>
      <c r="AU2373" s="14" t="str">
        <f>_xlfn.XLOOKUP(B2373,'[10]Cells Huawei 19042026 15h'!$B:$B,'[10]Cells Huawei 19042026 15h'!$B:$B,"")</f>
        <v/>
      </c>
      <c r="AV2373" s="9" t="str">
        <f>_xlfn.XLOOKUP(B2373,'[11]cells down 19042026 9H40'!$B:$B,'[11]cells down 19042026 9H40'!$B:$B,"")</f>
        <v/>
      </c>
    </row>
    <row r="2374" spans="1:48" hidden="1" x14ac:dyDescent="0.3">
      <c r="A2374" s="1" t="s">
        <v>3784</v>
      </c>
      <c r="B2374" s="8" t="s">
        <v>5053</v>
      </c>
      <c r="C2374" s="3" t="str">
        <f>_xlfn.XLOOKUP(B2374,'[1]daily break down'!$D:$D,'[1]daily break down'!$E:$E,"")</f>
        <v>LITTORAL</v>
      </c>
      <c r="D2374" s="1" t="s">
        <v>11</v>
      </c>
      <c r="E2374" s="1" t="s">
        <v>12</v>
      </c>
      <c r="F2374" s="3" t="s">
        <v>31</v>
      </c>
      <c r="G2374" s="1" t="s">
        <v>3784</v>
      </c>
      <c r="H2374" s="29" t="str">
        <f>_xlfn.XLOOKUP(B2374,[2]CALCULATION!$B:$B,[2]CALCULATION!$H:$H,"")</f>
        <v>ZTE</v>
      </c>
      <c r="I2374" s="26">
        <v>0</v>
      </c>
      <c r="J2374" s="26">
        <v>0</v>
      </c>
      <c r="K2374" s="26">
        <v>0</v>
      </c>
      <c r="L2374" s="26">
        <v>0</v>
      </c>
      <c r="M2374" s="26">
        <v>0</v>
      </c>
      <c r="N2374" s="26">
        <v>0</v>
      </c>
      <c r="O2374" s="26">
        <v>0</v>
      </c>
      <c r="P2374" s="114" t="s">
        <v>6364</v>
      </c>
      <c r="Q2374" s="42" t="s">
        <v>5538</v>
      </c>
      <c r="R2374" s="42"/>
      <c r="S2374" s="41" t="str" cm="1">
        <f t="array" ref="S2374">IFERROR(_xlfn.IFS(
U2374="MPR ISSUE","PDH",
U2374="BSS Hardware Issue","BSS",
U2374="Sites strategiques, MLL, Pylone, etc.","ENVTECH",
U2374="AKTIVCO DEFAUT GE &amp; POWER Cabinet","AKTIVCO",
U2374="AKTIVCO Coupure ENEO &amp; Baisse de tension","AKTIVCO GRID ONLY",
U2374="Coupure ENEO &amp; Baisse de tension","IHS GRID ONLY",
U2374="Defaut GE &amp; POWER Cabinet","IHS",
U2374="Sharing","Partners",
U2374="Sites strategiques &amp; DataCenter","SST &amp; DC",
U2374="Exclu","Exclu",
U2374="SAT","SAT",
U2374="SPARE-ISSUE","SPARE-ISSUE",
U2374="Fiber CAmtel","TRANS_FO_CAMTEL",
U2374="Fiber AOF","Fiber AOF",
U2374="Projet OCM (HUAWEI)","TRAVAUX-HUAWEI",
U2374="Projet OCM (NOKIA)","TRAVAUX-NOKIA",
U2374="ACCESS-ISSUE","ACCESS-ISSUE",
U2374="Projet OCM (ZTE, NOKIA, autres projets)","TRAVAUX OCM",
U2374="No root CAuse","No root cause",
U2374="ODU HS","PDH",
U2374="IP &amp; VLAN","PDH",
U2374="Warehouse HUAWEI","SPARE-ISSUE",
U2374="SPARE-HS","SPARE-ISSUE",
U2374="Power Telco","BSS",U2374="no impacts","no impacts"
),"")</f>
        <v>No root cause</v>
      </c>
      <c r="T2374" s="41" t="str" cm="1">
        <f t="array" ref="T2374">IFERROR(_xlfn.IFS(
U2374="MPR ISSUE","TX ISSUE",
U2374="BSS Hardware Issue","RAN ISSUE",
U2374="Sites strategiques, MLL, Pylone, etc.","ENVTECH",
U2374="AKTIVCO DEFAUT GE &amp; POWER Cabinet","POWER ISSUE",
U2374="AKTIVCO Coupure ENEO &amp; Baisse de tension","POWER ISSUE",
U2374="Coupure ENEO &amp; Baisse de tension","POWER ISSUE",
U2374="Defaut GE &amp; POWER Cabinet","POWER ISSUE",
U2374="Sharing","POWER ISSUE",
U2374="Sites strategiques &amp; DataCenter","POWER ISSUE",
U2374="Exclu","Exclu",
U2374="SAT","TX ISSUE",
U2374="SPARE-ISSUE","SPARE-ISSUE",
U2374="Fiber CAmtel","TX ISSUE",
U2374="Fiber AOF","TX ISSUE",
U2374="Projet OCM (HUAWEI)","TRAVAUX-HUAWEI",
U2374="Projet OCM (NOKIA)","TRAVAUX -NOKIA",
U2374="ACCESS-ISSUE","ACCESS-ISSUE",
U2374="Projet OCM (ZTE, NOKIA, autres projets)","TRAVAUX OCM",
U2374="No root CAuse","No root cause",
U2374="ODU HS","TX ISSUE",
U2374="IP &amp; VLAN","TX ISSUE",
U2374="Warehouse HUAWEI","SPARE-ISSUE",
U2374="SPARE-HS","SPARE-ISSUE",
U2374="Power Telco","RAN ISSUE",U2374="no impacts","no impacts"
),"")</f>
        <v>No root cause</v>
      </c>
      <c r="U2374" s="68" t="s">
        <v>5691</v>
      </c>
      <c r="V2374" s="41" t="str" cm="1">
        <f t="array" ref="V2374">IFERROR(_xlfn.IFS(
U2374="MPR ISSUE","ACTIVE",
U2374="BSS Hardware Issue","ACTIVE",
U2374="Sites strategiques, MLL, Pylone, etc.","PASSIVE",
U2374="AKTIVCO DEFAUT GE &amp; POWER Cabinet","PASSIVE",
U2374="AKTIVCO Coupure ENEO &amp; Baisse de tension","PASSIVE",
U2374="Coupure ENEO &amp; Baisse de tension","PASSIVE",
U2374="Defaut GE &amp; POWER Cabinet","PASSIVE",
U2374="Sharing","PASSIVE",
U2374="Sites strategiques &amp; DataCenter","PASSIVE",
U2374="Exclu","Exclu",
U2374="SAT","ACTIVE",
U2374="SPARE-ISSUE","SPARE-ISSUE",
U2374="Fiber CAmtel","ACTIVE",
U2374="Fiber AOF","ACTIVE",
U2374="Projet OCM (HUAWEI)","PLANNED WORKS",
U2374="Projet OCM (NOKIA)","PLANNED WORKS",
U2374="ACCESS-ISSUE","ACCESS-ISSUE",
U2374="Projet OCM (ZTE, NOKIA, autres projets)","PLANNED WORKS",
U2374="No root CAuse","No root cause",
U2374="ODU HS","ACTIVE",
U2374="IP &amp; VLAN","ACTIVE",
U2374="Warehouse HUAWEI","SPARE-ISSUE",
U2374="SPARE-HS","SPARE-ISSUE",
U2374="Power Telco","ACTIVE", U2374="no impacts","no impacts"
),"")</f>
        <v>No root cause</v>
      </c>
      <c r="W2374" s="113"/>
      <c r="X2374" s="113"/>
      <c r="Y2374" s="113"/>
      <c r="Z2374" s="113"/>
      <c r="AA2374" s="113"/>
      <c r="AB2374" s="17" t="s">
        <v>5465</v>
      </c>
      <c r="AC2374" s="17" t="str">
        <f>_xlfn.XLOOKUP(B2374,'INCIDENT-04-27-2026'!E:E,'INCIDENT-04-27-2026'!F:F,"")</f>
        <v/>
      </c>
      <c r="AD2374" s="9"/>
      <c r="AE2374" s="7" t="s">
        <v>5465</v>
      </c>
      <c r="AF2374" s="6" t="str">
        <f>_xlfn.XLOOKUP(B2374,'[13]Input_27-04'!$B:$B,'[13]Input_27-04'!$M:$M,"")</f>
        <v/>
      </c>
      <c r="AG2374" s="7"/>
      <c r="AH2374" s="3"/>
      <c r="AI2374" s="18" t="str">
        <f>_xlfn.XLOOKUP(B2374,'[3]Cells Huawei 27042026 10h'!$B:$B,'[3]Cells Huawei 27042026 10h'!$T:$T,"")</f>
        <v/>
      </c>
      <c r="AJ2374" s="18" t="str">
        <f>_xlfn.XLOOKUP(B2374,'[3]Cells Huawei 27042026 15h'!$B:$B,'[3]Cells Huawei 27042026 15h'!$T:$T,"")</f>
        <v/>
      </c>
      <c r="AK2374" s="18" t="str">
        <f>_xlfn.XLOOKUP(B2374,'[4]cells down 27042026 11h28'!$B:$B,'[4]cells down 27042026 11h28'!$R:$R,"")</f>
        <v/>
      </c>
      <c r="AL2374" s="18" t="str">
        <f>_xlfn.XLOOKUP(B2374,'[4]cells down 27042026 18h01'!$B:$B,'[4]cells down 27042026 18h01'!$R:$R,"")</f>
        <v/>
      </c>
      <c r="AM2374" s="18" t="str">
        <f>_xlfn.XLOOKUP(B2374,'[5]cell downs 27042026 11h'!$B:$B,'[5]cell downs 27042026 11h'!$R:$R,"")</f>
        <v/>
      </c>
      <c r="AN2374" s="18" t="str">
        <f>_xlfn.XLOOKUP(B2374,'[5]cell downs 27042026 17h40'!$B:$B,'[5]cell downs 27042026 17h40'!$R:$R,"")</f>
        <v/>
      </c>
      <c r="AO2374" s="18" t="str">
        <f>_xlfn.XLOOKUP(B2374,'[6]ALL SITES DOWN'!$D:$D,'[6]ALL SITES DOWN'!$J:$J,"")</f>
        <v/>
      </c>
      <c r="AP2374" s="18" t="str">
        <f>_xlfn.XLOOKUP(B2374,'[7]ALL SITES DOWN'!$D:$D,'[7]ALL SITES DOWN'!$J:$J,"")</f>
        <v/>
      </c>
      <c r="AQ2374" s="9" t="str">
        <f>_xlfn.XLOOKUP(B2374,[8]sheet1!$AC:$AC,[8]sheet1!$AF:$AF,"")</f>
        <v/>
      </c>
      <c r="AR2374" s="14"/>
      <c r="AS2374" s="14" t="s">
        <v>5465</v>
      </c>
      <c r="AT2374" s="14" t="str">
        <f>_xlfn.XLOOKUP(B2374,'[9]cell downs 18042026 17h'!$B:$B,'[9]cell downs 18042026 17h'!$B:$B,"")</f>
        <v/>
      </c>
      <c r="AU2374" s="14" t="str">
        <f>_xlfn.XLOOKUP(B2374,'[10]Cells Huawei 19042026 15h'!$B:$B,'[10]Cells Huawei 19042026 15h'!$B:$B,"")</f>
        <v/>
      </c>
      <c r="AV2374" s="9" t="str">
        <f>_xlfn.XLOOKUP(B2374,'[11]cells down 19042026 9H40'!$B:$B,'[11]cells down 19042026 9H40'!$B:$B,"")</f>
        <v/>
      </c>
    </row>
    <row r="2375" spans="1:48" hidden="1" x14ac:dyDescent="0.3">
      <c r="A2375" s="1" t="s">
        <v>5054</v>
      </c>
      <c r="B2375" s="8" t="s">
        <v>5055</v>
      </c>
      <c r="C2375" s="3" t="str">
        <f>_xlfn.XLOOKUP(B2375,'[1]daily break down'!$D:$D,'[1]daily break down'!$E:$E,"")</f>
        <v>LITTORAL</v>
      </c>
      <c r="D2375" s="1" t="s">
        <v>11</v>
      </c>
      <c r="E2375" s="1" t="s">
        <v>12</v>
      </c>
      <c r="F2375" s="3" t="s">
        <v>31</v>
      </c>
      <c r="G2375" s="1" t="s">
        <v>484</v>
      </c>
      <c r="H2375" s="29" t="str">
        <f>_xlfn.XLOOKUP(B2375,[2]CALCULATION!$B:$B,[2]CALCULATION!$H:$H,"")</f>
        <v>ZTE</v>
      </c>
      <c r="I2375" s="26">
        <v>0</v>
      </c>
      <c r="J2375" s="26">
        <v>0</v>
      </c>
      <c r="K2375" s="26">
        <v>0</v>
      </c>
      <c r="L2375" s="26">
        <v>0</v>
      </c>
      <c r="M2375" s="26">
        <v>0</v>
      </c>
      <c r="N2375" s="26">
        <v>0</v>
      </c>
      <c r="O2375" s="26">
        <v>0</v>
      </c>
      <c r="P2375" s="114" t="s">
        <v>6364</v>
      </c>
      <c r="Q2375" s="42" t="s">
        <v>5538</v>
      </c>
      <c r="R2375" s="42"/>
      <c r="S2375" s="41" t="str" cm="1">
        <f t="array" ref="S2375">IFERROR(_xlfn.IFS(
U2375="MPR ISSUE","PDH",
U2375="BSS Hardware Issue","BSS",
U2375="Sites strategiques, MLL, Pylone, etc.","ENVTECH",
U2375="AKTIVCO DEFAUT GE &amp; POWER Cabinet","AKTIVCO",
U2375="AKTIVCO Coupure ENEO &amp; Baisse de tension","AKTIVCO GRID ONLY",
U2375="Coupure ENEO &amp; Baisse de tension","IHS GRID ONLY",
U2375="Defaut GE &amp; POWER Cabinet","IHS",
U2375="Sharing","Partners",
U2375="Sites strategiques &amp; DataCenter","SST &amp; DC",
U2375="Exclu","Exclu",
U2375="SAT","SAT",
U2375="SPARE-ISSUE","SPARE-ISSUE",
U2375="Fiber CAmtel","TRANS_FO_CAMTEL",
U2375="Fiber AOF","Fiber AOF",
U2375="Projet OCM (HUAWEI)","TRAVAUX-HUAWEI",
U2375="Projet OCM (NOKIA)","TRAVAUX-NOKIA",
U2375="ACCESS-ISSUE","ACCESS-ISSUE",
U2375="Projet OCM (ZTE, NOKIA, autres projets)","TRAVAUX OCM",
U2375="No root CAuse","No root cause",
U2375="ODU HS","PDH",
U2375="IP &amp; VLAN","PDH",
U2375="Warehouse HUAWEI","SPARE-ISSUE",
U2375="SPARE-HS","SPARE-ISSUE",
U2375="Power Telco","BSS",U2375="no impacts","no impacts"
),"")</f>
        <v>No root cause</v>
      </c>
      <c r="T2375" s="41" t="str" cm="1">
        <f t="array" ref="T2375">IFERROR(_xlfn.IFS(
U2375="MPR ISSUE","TX ISSUE",
U2375="BSS Hardware Issue","RAN ISSUE",
U2375="Sites strategiques, MLL, Pylone, etc.","ENVTECH",
U2375="AKTIVCO DEFAUT GE &amp; POWER Cabinet","POWER ISSUE",
U2375="AKTIVCO Coupure ENEO &amp; Baisse de tension","POWER ISSUE",
U2375="Coupure ENEO &amp; Baisse de tension","POWER ISSUE",
U2375="Defaut GE &amp; POWER Cabinet","POWER ISSUE",
U2375="Sharing","POWER ISSUE",
U2375="Sites strategiques &amp; DataCenter","POWER ISSUE",
U2375="Exclu","Exclu",
U2375="SAT","TX ISSUE",
U2375="SPARE-ISSUE","SPARE-ISSUE",
U2375="Fiber CAmtel","TX ISSUE",
U2375="Fiber AOF","TX ISSUE",
U2375="Projet OCM (HUAWEI)","TRAVAUX-HUAWEI",
U2375="Projet OCM (NOKIA)","TRAVAUX -NOKIA",
U2375="ACCESS-ISSUE","ACCESS-ISSUE",
U2375="Projet OCM (ZTE, NOKIA, autres projets)","TRAVAUX OCM",
U2375="No root CAuse","No root cause",
U2375="ODU HS","TX ISSUE",
U2375="IP &amp; VLAN","TX ISSUE",
U2375="Warehouse HUAWEI","SPARE-ISSUE",
U2375="SPARE-HS","SPARE-ISSUE",
U2375="Power Telco","RAN ISSUE",U2375="no impacts","no impacts"
),"")</f>
        <v>No root cause</v>
      </c>
      <c r="U2375" s="68" t="s">
        <v>5691</v>
      </c>
      <c r="V2375" s="41" t="str" cm="1">
        <f t="array" ref="V2375">IFERROR(_xlfn.IFS(
U2375="MPR ISSUE","ACTIVE",
U2375="BSS Hardware Issue","ACTIVE",
U2375="Sites strategiques, MLL, Pylone, etc.","PASSIVE",
U2375="AKTIVCO DEFAUT GE &amp; POWER Cabinet","PASSIVE",
U2375="AKTIVCO Coupure ENEO &amp; Baisse de tension","PASSIVE",
U2375="Coupure ENEO &amp; Baisse de tension","PASSIVE",
U2375="Defaut GE &amp; POWER Cabinet","PASSIVE",
U2375="Sharing","PASSIVE",
U2375="Sites strategiques &amp; DataCenter","PASSIVE",
U2375="Exclu","Exclu",
U2375="SAT","ACTIVE",
U2375="SPARE-ISSUE","SPARE-ISSUE",
U2375="Fiber CAmtel","ACTIVE",
U2375="Fiber AOF","ACTIVE",
U2375="Projet OCM (HUAWEI)","PLANNED WORKS",
U2375="Projet OCM (NOKIA)","PLANNED WORKS",
U2375="ACCESS-ISSUE","ACCESS-ISSUE",
U2375="Projet OCM (ZTE, NOKIA, autres projets)","PLANNED WORKS",
U2375="No root CAuse","No root cause",
U2375="ODU HS","ACTIVE",
U2375="IP &amp; VLAN","ACTIVE",
U2375="Warehouse HUAWEI","SPARE-ISSUE",
U2375="SPARE-HS","SPARE-ISSUE",
U2375="Power Telco","ACTIVE", U2375="no impacts","no impacts"
),"")</f>
        <v>No root cause</v>
      </c>
      <c r="W2375" s="113"/>
      <c r="X2375" s="113"/>
      <c r="Y2375" s="113"/>
      <c r="Z2375" s="113"/>
      <c r="AA2375" s="113"/>
      <c r="AB2375" s="17" t="s">
        <v>5465</v>
      </c>
      <c r="AC2375" s="17" t="str">
        <f>_xlfn.XLOOKUP(B2375,'INCIDENT-04-27-2026'!E:E,'INCIDENT-04-27-2026'!F:F,"")</f>
        <v/>
      </c>
      <c r="AD2375" s="9"/>
      <c r="AE2375" s="7" t="s">
        <v>5465</v>
      </c>
      <c r="AF2375" s="6" t="str">
        <f>_xlfn.XLOOKUP(B2375,'[13]Input_27-04'!$B:$B,'[13]Input_27-04'!$M:$M,"")</f>
        <v/>
      </c>
      <c r="AG2375" s="7"/>
      <c r="AH2375" s="3"/>
      <c r="AI2375" s="18" t="str">
        <f>_xlfn.XLOOKUP(B2375,'[3]Cells Huawei 27042026 10h'!$B:$B,'[3]Cells Huawei 27042026 10h'!$T:$T,"")</f>
        <v/>
      </c>
      <c r="AJ2375" s="18" t="str">
        <f>_xlfn.XLOOKUP(B2375,'[3]Cells Huawei 27042026 15h'!$B:$B,'[3]Cells Huawei 27042026 15h'!$T:$T,"")</f>
        <v/>
      </c>
      <c r="AK2375" s="18" t="str">
        <f>_xlfn.XLOOKUP(B2375,'[4]cells down 27042026 11h28'!$B:$B,'[4]cells down 27042026 11h28'!$R:$R,"")</f>
        <v/>
      </c>
      <c r="AL2375" s="18" t="str">
        <f>_xlfn.XLOOKUP(B2375,'[4]cells down 27042026 18h01'!$B:$B,'[4]cells down 27042026 18h01'!$R:$R,"")</f>
        <v/>
      </c>
      <c r="AM2375" s="18" t="str">
        <f>_xlfn.XLOOKUP(B2375,'[5]cell downs 27042026 11h'!$B:$B,'[5]cell downs 27042026 11h'!$R:$R,"")</f>
        <v/>
      </c>
      <c r="AN2375" s="18" t="str">
        <f>_xlfn.XLOOKUP(B2375,'[5]cell downs 27042026 17h40'!$B:$B,'[5]cell downs 27042026 17h40'!$R:$R,"")</f>
        <v/>
      </c>
      <c r="AO2375" s="18" t="str">
        <f>_xlfn.XLOOKUP(B2375,'[6]ALL SITES DOWN'!$D:$D,'[6]ALL SITES DOWN'!$J:$J,"")</f>
        <v/>
      </c>
      <c r="AP2375" s="18" t="str">
        <f>_xlfn.XLOOKUP(B2375,'[7]ALL SITES DOWN'!$D:$D,'[7]ALL SITES DOWN'!$J:$J,"")</f>
        <v/>
      </c>
      <c r="AQ2375" s="9" t="str">
        <f>_xlfn.XLOOKUP(B2375,[8]sheet1!$AC:$AC,[8]sheet1!$AF:$AF,"")</f>
        <v/>
      </c>
      <c r="AR2375" s="14"/>
      <c r="AS2375" s="14" t="s">
        <v>5465</v>
      </c>
      <c r="AT2375" s="14" t="str">
        <f>_xlfn.XLOOKUP(B2375,'[9]cell downs 18042026 17h'!$B:$B,'[9]cell downs 18042026 17h'!$B:$B,"")</f>
        <v/>
      </c>
      <c r="AU2375" s="14" t="str">
        <f>_xlfn.XLOOKUP(B2375,'[10]Cells Huawei 19042026 15h'!$B:$B,'[10]Cells Huawei 19042026 15h'!$B:$B,"")</f>
        <v/>
      </c>
      <c r="AV2375" s="9" t="str">
        <f>_xlfn.XLOOKUP(B2375,'[11]cells down 19042026 9H40'!$B:$B,'[11]cells down 19042026 9H40'!$B:$B,"")</f>
        <v/>
      </c>
    </row>
    <row r="2376" spans="1:48" hidden="1" x14ac:dyDescent="0.3">
      <c r="A2376" s="1" t="s">
        <v>5120</v>
      </c>
      <c r="B2376" s="8" t="s">
        <v>5121</v>
      </c>
      <c r="C2376" s="3" t="str">
        <f>_xlfn.XLOOKUP(B2376,'[1]daily break down'!$D:$D,'[1]daily break down'!$E:$E,"")</f>
        <v>CENTRE</v>
      </c>
      <c r="D2376" s="1" t="s">
        <v>11</v>
      </c>
      <c r="E2376" s="1" t="s">
        <v>12</v>
      </c>
      <c r="F2376" s="3" t="s">
        <v>37</v>
      </c>
      <c r="G2376" s="1" t="s">
        <v>5120</v>
      </c>
      <c r="H2376" s="29" t="str">
        <f>_xlfn.XLOOKUP(B2376,[2]CALCULATION!$B:$B,[2]CALCULATION!$H:$H,"")</f>
        <v>ZTE</v>
      </c>
      <c r="I2376" s="26">
        <v>0</v>
      </c>
      <c r="J2376" s="26">
        <v>0</v>
      </c>
      <c r="K2376" s="26">
        <v>0</v>
      </c>
      <c r="L2376" s="26">
        <v>0</v>
      </c>
      <c r="M2376" s="26">
        <v>0</v>
      </c>
      <c r="N2376" s="26">
        <v>0</v>
      </c>
      <c r="O2376" s="26">
        <v>0</v>
      </c>
      <c r="P2376" s="114" t="s">
        <v>6364</v>
      </c>
      <c r="Q2376" s="42" t="s">
        <v>5538</v>
      </c>
      <c r="R2376" s="42"/>
      <c r="S2376" s="41" t="str" cm="1">
        <f t="array" ref="S2376">IFERROR(_xlfn.IFS(
U2376="MPR ISSUE","PDH",
U2376="BSS Hardware Issue","BSS",
U2376="Sites strategiques, MLL, Pylone, etc.","ENVTECH",
U2376="AKTIVCO DEFAUT GE &amp; POWER Cabinet","AKTIVCO",
U2376="AKTIVCO Coupure ENEO &amp; Baisse de tension","AKTIVCO GRID ONLY",
U2376="Coupure ENEO &amp; Baisse de tension","IHS GRID ONLY",
U2376="Defaut GE &amp; POWER Cabinet","IHS",
U2376="Sharing","Partners",
U2376="Sites strategiques &amp; DataCenter","SST &amp; DC",
U2376="Exclu","Exclu",
U2376="SAT","SAT",
U2376="SPARE-ISSUE","SPARE-ISSUE",
U2376="Fiber CAmtel","TRANS_FO_CAMTEL",
U2376="Fiber AOF","Fiber AOF",
U2376="Projet OCM (HUAWEI)","TRAVAUX-HUAWEI",
U2376="Projet OCM (NOKIA)","TRAVAUX-NOKIA",
U2376="ACCESS-ISSUE","ACCESS-ISSUE",
U2376="Projet OCM (ZTE, NOKIA, autres projets)","TRAVAUX OCM",
U2376="No root CAuse","No root cause",
U2376="ODU HS","PDH",
U2376="IP &amp; VLAN","PDH",
U2376="Warehouse HUAWEI","SPARE-ISSUE",
U2376="SPARE-HS","SPARE-ISSUE",
U2376="Power Telco","BSS",U2376="no impacts","no impacts"
),"")</f>
        <v>No root cause</v>
      </c>
      <c r="T2376" s="41" t="str" cm="1">
        <f t="array" ref="T2376">IFERROR(_xlfn.IFS(
U2376="MPR ISSUE","TX ISSUE",
U2376="BSS Hardware Issue","RAN ISSUE",
U2376="Sites strategiques, MLL, Pylone, etc.","ENVTECH",
U2376="AKTIVCO DEFAUT GE &amp; POWER Cabinet","POWER ISSUE",
U2376="AKTIVCO Coupure ENEO &amp; Baisse de tension","POWER ISSUE",
U2376="Coupure ENEO &amp; Baisse de tension","POWER ISSUE",
U2376="Defaut GE &amp; POWER Cabinet","POWER ISSUE",
U2376="Sharing","POWER ISSUE",
U2376="Sites strategiques &amp; DataCenter","POWER ISSUE",
U2376="Exclu","Exclu",
U2376="SAT","TX ISSUE",
U2376="SPARE-ISSUE","SPARE-ISSUE",
U2376="Fiber CAmtel","TX ISSUE",
U2376="Fiber AOF","TX ISSUE",
U2376="Projet OCM (HUAWEI)","TRAVAUX-HUAWEI",
U2376="Projet OCM (NOKIA)","TRAVAUX -NOKIA",
U2376="ACCESS-ISSUE","ACCESS-ISSUE",
U2376="Projet OCM (ZTE, NOKIA, autres projets)","TRAVAUX OCM",
U2376="No root CAuse","No root cause",
U2376="ODU HS","TX ISSUE",
U2376="IP &amp; VLAN","TX ISSUE",
U2376="Warehouse HUAWEI","SPARE-ISSUE",
U2376="SPARE-HS","SPARE-ISSUE",
U2376="Power Telco","RAN ISSUE",U2376="no impacts","no impacts"
),"")</f>
        <v>No root cause</v>
      </c>
      <c r="U2376" s="68" t="s">
        <v>5691</v>
      </c>
      <c r="V2376" s="41" t="str" cm="1">
        <f t="array" ref="V2376">IFERROR(_xlfn.IFS(
U2376="MPR ISSUE","ACTIVE",
U2376="BSS Hardware Issue","ACTIVE",
U2376="Sites strategiques, MLL, Pylone, etc.","PASSIVE",
U2376="AKTIVCO DEFAUT GE &amp; POWER Cabinet","PASSIVE",
U2376="AKTIVCO Coupure ENEO &amp; Baisse de tension","PASSIVE",
U2376="Coupure ENEO &amp; Baisse de tension","PASSIVE",
U2376="Defaut GE &amp; POWER Cabinet","PASSIVE",
U2376="Sharing","PASSIVE",
U2376="Sites strategiques &amp; DataCenter","PASSIVE",
U2376="Exclu","Exclu",
U2376="SAT","ACTIVE",
U2376="SPARE-ISSUE","SPARE-ISSUE",
U2376="Fiber CAmtel","ACTIVE",
U2376="Fiber AOF","ACTIVE",
U2376="Projet OCM (HUAWEI)","PLANNED WORKS",
U2376="Projet OCM (NOKIA)","PLANNED WORKS",
U2376="ACCESS-ISSUE","ACCESS-ISSUE",
U2376="Projet OCM (ZTE, NOKIA, autres projets)","PLANNED WORKS",
U2376="No root CAuse","No root cause",
U2376="ODU HS","ACTIVE",
U2376="IP &amp; VLAN","ACTIVE",
U2376="Warehouse HUAWEI","SPARE-ISSUE",
U2376="SPARE-HS","SPARE-ISSUE",
U2376="Power Telco","ACTIVE", U2376="no impacts","no impacts"
),"")</f>
        <v>No root cause</v>
      </c>
      <c r="W2376" s="113"/>
      <c r="X2376" s="113"/>
      <c r="Y2376" s="113"/>
      <c r="Z2376" s="113"/>
      <c r="AA2376" s="113"/>
      <c r="AB2376" s="17" t="s">
        <v>5465</v>
      </c>
      <c r="AC2376" s="17" t="str">
        <f>_xlfn.XLOOKUP(B2376,'INCIDENT-04-27-2026'!E:E,'INCIDENT-04-27-2026'!F:F,"")</f>
        <v/>
      </c>
      <c r="AD2376" s="9"/>
      <c r="AE2376" s="7" t="s">
        <v>5465</v>
      </c>
      <c r="AF2376" s="6" t="str">
        <f>_xlfn.XLOOKUP(B2376,'[13]Input_27-04'!$B:$B,'[13]Input_27-04'!$M:$M,"")</f>
        <v/>
      </c>
      <c r="AG2376" s="7"/>
      <c r="AH2376" s="3"/>
      <c r="AI2376" s="18" t="str">
        <f>_xlfn.XLOOKUP(B2376,'[3]Cells Huawei 27042026 10h'!$B:$B,'[3]Cells Huawei 27042026 10h'!$T:$T,"")</f>
        <v/>
      </c>
      <c r="AJ2376" s="18" t="str">
        <f>_xlfn.XLOOKUP(B2376,'[3]Cells Huawei 27042026 15h'!$B:$B,'[3]Cells Huawei 27042026 15h'!$T:$T,"")</f>
        <v/>
      </c>
      <c r="AK2376" s="18" t="str">
        <f>_xlfn.XLOOKUP(B2376,'[4]cells down 27042026 11h28'!$B:$B,'[4]cells down 27042026 11h28'!$R:$R,"")</f>
        <v/>
      </c>
      <c r="AL2376" s="18" t="str">
        <f>_xlfn.XLOOKUP(B2376,'[4]cells down 27042026 18h01'!$B:$B,'[4]cells down 27042026 18h01'!$R:$R,"")</f>
        <v/>
      </c>
      <c r="AM2376" s="18" t="str">
        <f>_xlfn.XLOOKUP(B2376,'[5]cell downs 27042026 11h'!$B:$B,'[5]cell downs 27042026 11h'!$R:$R,"")</f>
        <v/>
      </c>
      <c r="AN2376" s="18" t="str">
        <f>_xlfn.XLOOKUP(B2376,'[5]cell downs 27042026 17h40'!$B:$B,'[5]cell downs 27042026 17h40'!$R:$R,"")</f>
        <v/>
      </c>
      <c r="AO2376" s="18" t="str">
        <f>_xlfn.XLOOKUP(B2376,'[6]ALL SITES DOWN'!$D:$D,'[6]ALL SITES DOWN'!$J:$J,"")</f>
        <v/>
      </c>
      <c r="AP2376" s="18" t="str">
        <f>_xlfn.XLOOKUP(B2376,'[7]ALL SITES DOWN'!$D:$D,'[7]ALL SITES DOWN'!$J:$J,"")</f>
        <v/>
      </c>
      <c r="AQ2376" s="9" t="str">
        <f>_xlfn.XLOOKUP(B2376,[8]sheet1!$AC:$AC,[8]sheet1!$AF:$AF,"")</f>
        <v/>
      </c>
      <c r="AR2376" s="14"/>
      <c r="AS2376" s="14" t="s">
        <v>5465</v>
      </c>
      <c r="AT2376" s="14" t="str">
        <f>_xlfn.XLOOKUP(B2376,'[9]cell downs 18042026 17h'!$B:$B,'[9]cell downs 18042026 17h'!$B:$B,"")</f>
        <v/>
      </c>
      <c r="AU2376" s="14" t="str">
        <f>_xlfn.XLOOKUP(B2376,'[10]Cells Huawei 19042026 15h'!$B:$B,'[10]Cells Huawei 19042026 15h'!$B:$B,"")</f>
        <v/>
      </c>
      <c r="AV2376" s="9" t="str">
        <f>_xlfn.XLOOKUP(B2376,'[11]cells down 19042026 9H40'!$B:$B,'[11]cells down 19042026 9H40'!$B:$B,"")</f>
        <v/>
      </c>
    </row>
    <row r="2377" spans="1:48" hidden="1" x14ac:dyDescent="0.3">
      <c r="A2377" s="1" t="s">
        <v>5122</v>
      </c>
      <c r="B2377" s="8" t="s">
        <v>5123</v>
      </c>
      <c r="C2377" s="3" t="str">
        <f>_xlfn.XLOOKUP(B2377,'[1]daily break down'!$D:$D,'[1]daily break down'!$E:$E,"")</f>
        <v>CENTRE</v>
      </c>
      <c r="D2377" s="1" t="s">
        <v>11</v>
      </c>
      <c r="E2377" s="1" t="s">
        <v>1714</v>
      </c>
      <c r="F2377" s="3" t="s">
        <v>37</v>
      </c>
      <c r="G2377" s="1" t="s">
        <v>5122</v>
      </c>
      <c r="H2377" s="29" t="str">
        <f>_xlfn.XLOOKUP(B2377,[2]CALCULATION!$B:$B,[2]CALCULATION!$H:$H,"")</f>
        <v>ZTE</v>
      </c>
      <c r="I2377" s="26">
        <v>0</v>
      </c>
      <c r="J2377" s="26">
        <v>0</v>
      </c>
      <c r="K2377" s="26">
        <v>0</v>
      </c>
      <c r="L2377" s="26">
        <v>0</v>
      </c>
      <c r="M2377" s="26">
        <v>0</v>
      </c>
      <c r="N2377" s="26">
        <v>0</v>
      </c>
      <c r="O2377" s="26">
        <v>0</v>
      </c>
      <c r="P2377" s="114" t="s">
        <v>6364</v>
      </c>
      <c r="Q2377" s="42" t="s">
        <v>5538</v>
      </c>
      <c r="R2377" s="42"/>
      <c r="S2377" s="41" t="str" cm="1">
        <f t="array" ref="S2377">IFERROR(_xlfn.IFS(
U2377="MPR ISSUE","PDH",
U2377="BSS Hardware Issue","BSS",
U2377="Sites strategiques, MLL, Pylone, etc.","ENVTECH",
U2377="AKTIVCO DEFAUT GE &amp; POWER Cabinet","AKTIVCO",
U2377="AKTIVCO Coupure ENEO &amp; Baisse de tension","AKTIVCO GRID ONLY",
U2377="Coupure ENEO &amp; Baisse de tension","IHS GRID ONLY",
U2377="Defaut GE &amp; POWER Cabinet","IHS",
U2377="Sharing","Partners",
U2377="Sites strategiques &amp; DataCenter","SST &amp; DC",
U2377="Exclu","Exclu",
U2377="SAT","SAT",
U2377="SPARE-ISSUE","SPARE-ISSUE",
U2377="Fiber CAmtel","TRANS_FO_CAMTEL",
U2377="Fiber AOF","Fiber AOF",
U2377="Projet OCM (HUAWEI)","TRAVAUX-HUAWEI",
U2377="Projet OCM (NOKIA)","TRAVAUX-NOKIA",
U2377="ACCESS-ISSUE","ACCESS-ISSUE",
U2377="Projet OCM (ZTE, NOKIA, autres projets)","TRAVAUX OCM",
U2377="No root CAuse","No root cause",
U2377="ODU HS","PDH",
U2377="IP &amp; VLAN","PDH",
U2377="Warehouse HUAWEI","SPARE-ISSUE",
U2377="SPARE-HS","SPARE-ISSUE",
U2377="Power Telco","BSS",U2377="no impacts","no impacts"
),"")</f>
        <v>No root cause</v>
      </c>
      <c r="T2377" s="41" t="str" cm="1">
        <f t="array" ref="T2377">IFERROR(_xlfn.IFS(
U2377="MPR ISSUE","TX ISSUE",
U2377="BSS Hardware Issue","RAN ISSUE",
U2377="Sites strategiques, MLL, Pylone, etc.","ENVTECH",
U2377="AKTIVCO DEFAUT GE &amp; POWER Cabinet","POWER ISSUE",
U2377="AKTIVCO Coupure ENEO &amp; Baisse de tension","POWER ISSUE",
U2377="Coupure ENEO &amp; Baisse de tension","POWER ISSUE",
U2377="Defaut GE &amp; POWER Cabinet","POWER ISSUE",
U2377="Sharing","POWER ISSUE",
U2377="Sites strategiques &amp; DataCenter","POWER ISSUE",
U2377="Exclu","Exclu",
U2377="SAT","TX ISSUE",
U2377="SPARE-ISSUE","SPARE-ISSUE",
U2377="Fiber CAmtel","TX ISSUE",
U2377="Fiber AOF","TX ISSUE",
U2377="Projet OCM (HUAWEI)","TRAVAUX-HUAWEI",
U2377="Projet OCM (NOKIA)","TRAVAUX -NOKIA",
U2377="ACCESS-ISSUE","ACCESS-ISSUE",
U2377="Projet OCM (ZTE, NOKIA, autres projets)","TRAVAUX OCM",
U2377="No root CAuse","No root cause",
U2377="ODU HS","TX ISSUE",
U2377="IP &amp; VLAN","TX ISSUE",
U2377="Warehouse HUAWEI","SPARE-ISSUE",
U2377="SPARE-HS","SPARE-ISSUE",
U2377="Power Telco","RAN ISSUE",U2377="no impacts","no impacts"
),"")</f>
        <v>No root cause</v>
      </c>
      <c r="U2377" s="68" t="s">
        <v>5691</v>
      </c>
      <c r="V2377" s="41" t="str" cm="1">
        <f t="array" ref="V2377">IFERROR(_xlfn.IFS(
U2377="MPR ISSUE","ACTIVE",
U2377="BSS Hardware Issue","ACTIVE",
U2377="Sites strategiques, MLL, Pylone, etc.","PASSIVE",
U2377="AKTIVCO DEFAUT GE &amp; POWER Cabinet","PASSIVE",
U2377="AKTIVCO Coupure ENEO &amp; Baisse de tension","PASSIVE",
U2377="Coupure ENEO &amp; Baisse de tension","PASSIVE",
U2377="Defaut GE &amp; POWER Cabinet","PASSIVE",
U2377="Sharing","PASSIVE",
U2377="Sites strategiques &amp; DataCenter","PASSIVE",
U2377="Exclu","Exclu",
U2377="SAT","ACTIVE",
U2377="SPARE-ISSUE","SPARE-ISSUE",
U2377="Fiber CAmtel","ACTIVE",
U2377="Fiber AOF","ACTIVE",
U2377="Projet OCM (HUAWEI)","PLANNED WORKS",
U2377="Projet OCM (NOKIA)","PLANNED WORKS",
U2377="ACCESS-ISSUE","ACCESS-ISSUE",
U2377="Projet OCM (ZTE, NOKIA, autres projets)","PLANNED WORKS",
U2377="No root CAuse","No root cause",
U2377="ODU HS","ACTIVE",
U2377="IP &amp; VLAN","ACTIVE",
U2377="Warehouse HUAWEI","SPARE-ISSUE",
U2377="SPARE-HS","SPARE-ISSUE",
U2377="Power Telco","ACTIVE", U2377="no impacts","no impacts"
),"")</f>
        <v>No root cause</v>
      </c>
      <c r="W2377" s="113"/>
      <c r="X2377" s="113"/>
      <c r="Y2377" s="113"/>
      <c r="Z2377" s="113"/>
      <c r="AA2377" s="113"/>
      <c r="AB2377" s="17" t="s">
        <v>5465</v>
      </c>
      <c r="AC2377" s="17" t="str">
        <f>_xlfn.XLOOKUP(B2377,'INCIDENT-04-27-2026'!E:E,'INCIDENT-04-27-2026'!F:F,"")</f>
        <v/>
      </c>
      <c r="AD2377" s="9"/>
      <c r="AE2377" s="7" t="s">
        <v>5465</v>
      </c>
      <c r="AF2377" s="6" t="str">
        <f>_xlfn.XLOOKUP(B2377,'[13]Input_27-04'!$B:$B,'[13]Input_27-04'!$M:$M,"")</f>
        <v/>
      </c>
      <c r="AG2377" s="7"/>
      <c r="AH2377" s="3"/>
      <c r="AI2377" s="18" t="str">
        <f>_xlfn.XLOOKUP(B2377,'[3]Cells Huawei 27042026 10h'!$B:$B,'[3]Cells Huawei 27042026 10h'!$T:$T,"")</f>
        <v/>
      </c>
      <c r="AJ2377" s="18" t="str">
        <f>_xlfn.XLOOKUP(B2377,'[3]Cells Huawei 27042026 15h'!$B:$B,'[3]Cells Huawei 27042026 15h'!$T:$T,"")</f>
        <v/>
      </c>
      <c r="AK2377" s="18" t="str">
        <f>_xlfn.XLOOKUP(B2377,'[4]cells down 27042026 11h28'!$B:$B,'[4]cells down 27042026 11h28'!$R:$R,"")</f>
        <v/>
      </c>
      <c r="AL2377" s="18" t="str">
        <f>_xlfn.XLOOKUP(B2377,'[4]cells down 27042026 18h01'!$B:$B,'[4]cells down 27042026 18h01'!$R:$R,"")</f>
        <v/>
      </c>
      <c r="AM2377" s="18" t="str">
        <f>_xlfn.XLOOKUP(B2377,'[5]cell downs 27042026 11h'!$B:$B,'[5]cell downs 27042026 11h'!$R:$R,"")</f>
        <v/>
      </c>
      <c r="AN2377" s="18" t="str">
        <f>_xlfn.XLOOKUP(B2377,'[5]cell downs 27042026 17h40'!$B:$B,'[5]cell downs 27042026 17h40'!$R:$R,"")</f>
        <v/>
      </c>
      <c r="AO2377" s="18" t="str">
        <f>_xlfn.XLOOKUP(B2377,'[6]ALL SITES DOWN'!$D:$D,'[6]ALL SITES DOWN'!$J:$J,"")</f>
        <v/>
      </c>
      <c r="AP2377" s="18" t="str">
        <f>_xlfn.XLOOKUP(B2377,'[7]ALL SITES DOWN'!$D:$D,'[7]ALL SITES DOWN'!$J:$J,"")</f>
        <v/>
      </c>
      <c r="AQ2377" s="9" t="str">
        <f>_xlfn.XLOOKUP(B2377,[8]sheet1!$AC:$AC,[8]sheet1!$AF:$AF,"")</f>
        <v/>
      </c>
      <c r="AR2377" s="14"/>
      <c r="AS2377" s="14" t="s">
        <v>5465</v>
      </c>
      <c r="AT2377" s="14" t="str">
        <f>_xlfn.XLOOKUP(B2377,'[9]cell downs 18042026 17h'!$B:$B,'[9]cell downs 18042026 17h'!$B:$B,"")</f>
        <v/>
      </c>
      <c r="AU2377" s="14" t="str">
        <f>_xlfn.XLOOKUP(B2377,'[10]Cells Huawei 19042026 15h'!$B:$B,'[10]Cells Huawei 19042026 15h'!$B:$B,"")</f>
        <v/>
      </c>
      <c r="AV2377" s="9" t="str">
        <f>_xlfn.XLOOKUP(B2377,'[11]cells down 19042026 9H40'!$B:$B,'[11]cells down 19042026 9H40'!$B:$B,"")</f>
        <v/>
      </c>
    </row>
    <row r="2378" spans="1:48" hidden="1" x14ac:dyDescent="0.3">
      <c r="A2378" s="1" t="s">
        <v>5056</v>
      </c>
      <c r="B2378" s="8" t="s">
        <v>5057</v>
      </c>
      <c r="C2378" s="3" t="str">
        <f>_xlfn.XLOOKUP(B2378,'[1]daily break down'!$D:$D,'[1]daily break down'!$E:$E,"")</f>
        <v>CENTRE</v>
      </c>
      <c r="D2378" s="1" t="s">
        <v>11</v>
      </c>
      <c r="E2378" s="1" t="s">
        <v>594</v>
      </c>
      <c r="F2378" s="3" t="s">
        <v>69</v>
      </c>
      <c r="G2378" s="1" t="s">
        <v>3539</v>
      </c>
      <c r="H2378" s="29" t="str">
        <f>_xlfn.XLOOKUP(B2378,[2]CALCULATION!$B:$B,[2]CALCULATION!$H:$H,"")</f>
        <v>ZTE</v>
      </c>
      <c r="I2378" s="26">
        <v>0</v>
      </c>
      <c r="J2378" s="26">
        <v>0</v>
      </c>
      <c r="K2378" s="26">
        <v>0</v>
      </c>
      <c r="L2378" s="26">
        <v>0</v>
      </c>
      <c r="M2378" s="26">
        <v>0</v>
      </c>
      <c r="N2378" s="26">
        <v>0</v>
      </c>
      <c r="O2378" s="26">
        <v>0</v>
      </c>
      <c r="P2378" s="114" t="s">
        <v>6364</v>
      </c>
      <c r="Q2378" s="42" t="s">
        <v>5538</v>
      </c>
      <c r="R2378" s="42"/>
      <c r="S2378" s="41" t="str" cm="1">
        <f t="array" ref="S2378">IFERROR(_xlfn.IFS(
U2378="MPR ISSUE","PDH",
U2378="BSS Hardware Issue","BSS",
U2378="Sites strategiques, MLL, Pylone, etc.","ENVTECH",
U2378="AKTIVCO DEFAUT GE &amp; POWER Cabinet","AKTIVCO",
U2378="AKTIVCO Coupure ENEO &amp; Baisse de tension","AKTIVCO GRID ONLY",
U2378="Coupure ENEO &amp; Baisse de tension","IHS GRID ONLY",
U2378="Defaut GE &amp; POWER Cabinet","IHS",
U2378="Sharing","Partners",
U2378="Sites strategiques &amp; DataCenter","SST &amp; DC",
U2378="Exclu","Exclu",
U2378="SAT","SAT",
U2378="SPARE-ISSUE","SPARE-ISSUE",
U2378="Fiber CAmtel","TRANS_FO_CAMTEL",
U2378="Fiber AOF","Fiber AOF",
U2378="Projet OCM (HUAWEI)","TRAVAUX-HUAWEI",
U2378="Projet OCM (NOKIA)","TRAVAUX-NOKIA",
U2378="ACCESS-ISSUE","ACCESS-ISSUE",
U2378="Projet OCM (ZTE, NOKIA, autres projets)","TRAVAUX OCM",
U2378="No root CAuse","No root cause",
U2378="ODU HS","PDH",
U2378="IP &amp; VLAN","PDH",
U2378="Warehouse HUAWEI","SPARE-ISSUE",
U2378="SPARE-HS","SPARE-ISSUE",
U2378="Power Telco","BSS",U2378="no impacts","no impacts"
),"")</f>
        <v>No root cause</v>
      </c>
      <c r="T2378" s="41" t="str" cm="1">
        <f t="array" ref="T2378">IFERROR(_xlfn.IFS(
U2378="MPR ISSUE","TX ISSUE",
U2378="BSS Hardware Issue","RAN ISSUE",
U2378="Sites strategiques, MLL, Pylone, etc.","ENVTECH",
U2378="AKTIVCO DEFAUT GE &amp; POWER Cabinet","POWER ISSUE",
U2378="AKTIVCO Coupure ENEO &amp; Baisse de tension","POWER ISSUE",
U2378="Coupure ENEO &amp; Baisse de tension","POWER ISSUE",
U2378="Defaut GE &amp; POWER Cabinet","POWER ISSUE",
U2378="Sharing","POWER ISSUE",
U2378="Sites strategiques &amp; DataCenter","POWER ISSUE",
U2378="Exclu","Exclu",
U2378="SAT","TX ISSUE",
U2378="SPARE-ISSUE","SPARE-ISSUE",
U2378="Fiber CAmtel","TX ISSUE",
U2378="Fiber AOF","TX ISSUE",
U2378="Projet OCM (HUAWEI)","TRAVAUX-HUAWEI",
U2378="Projet OCM (NOKIA)","TRAVAUX -NOKIA",
U2378="ACCESS-ISSUE","ACCESS-ISSUE",
U2378="Projet OCM (ZTE, NOKIA, autres projets)","TRAVAUX OCM",
U2378="No root CAuse","No root cause",
U2378="ODU HS","TX ISSUE",
U2378="IP &amp; VLAN","TX ISSUE",
U2378="Warehouse HUAWEI","SPARE-ISSUE",
U2378="SPARE-HS","SPARE-ISSUE",
U2378="Power Telco","RAN ISSUE",U2378="no impacts","no impacts"
),"")</f>
        <v>No root cause</v>
      </c>
      <c r="U2378" s="68" t="s">
        <v>5691</v>
      </c>
      <c r="V2378" s="41" t="str" cm="1">
        <f t="array" ref="V2378">IFERROR(_xlfn.IFS(
U2378="MPR ISSUE","ACTIVE",
U2378="BSS Hardware Issue","ACTIVE",
U2378="Sites strategiques, MLL, Pylone, etc.","PASSIVE",
U2378="AKTIVCO DEFAUT GE &amp; POWER Cabinet","PASSIVE",
U2378="AKTIVCO Coupure ENEO &amp; Baisse de tension","PASSIVE",
U2378="Coupure ENEO &amp; Baisse de tension","PASSIVE",
U2378="Defaut GE &amp; POWER Cabinet","PASSIVE",
U2378="Sharing","PASSIVE",
U2378="Sites strategiques &amp; DataCenter","PASSIVE",
U2378="Exclu","Exclu",
U2378="SAT","ACTIVE",
U2378="SPARE-ISSUE","SPARE-ISSUE",
U2378="Fiber CAmtel","ACTIVE",
U2378="Fiber AOF","ACTIVE",
U2378="Projet OCM (HUAWEI)","PLANNED WORKS",
U2378="Projet OCM (NOKIA)","PLANNED WORKS",
U2378="ACCESS-ISSUE","ACCESS-ISSUE",
U2378="Projet OCM (ZTE, NOKIA, autres projets)","PLANNED WORKS",
U2378="No root CAuse","No root cause",
U2378="ODU HS","ACTIVE",
U2378="IP &amp; VLAN","ACTIVE",
U2378="Warehouse HUAWEI","SPARE-ISSUE",
U2378="SPARE-HS","SPARE-ISSUE",
U2378="Power Telco","ACTIVE", U2378="no impacts","no impacts"
),"")</f>
        <v>No root cause</v>
      </c>
      <c r="W2378" s="113"/>
      <c r="X2378" s="113"/>
      <c r="Y2378" s="113"/>
      <c r="Z2378" s="113"/>
      <c r="AA2378" s="113"/>
      <c r="AB2378" s="17" t="s">
        <v>5465</v>
      </c>
      <c r="AC2378" s="17" t="str">
        <f>_xlfn.XLOOKUP(B2378,'INCIDENT-04-27-2026'!E:E,'INCIDENT-04-27-2026'!F:F,"")</f>
        <v/>
      </c>
      <c r="AD2378" s="9"/>
      <c r="AE2378" s="7" t="s">
        <v>5465</v>
      </c>
      <c r="AF2378" s="6" t="str">
        <f>_xlfn.XLOOKUP(B2378,'[13]Input_27-04'!$B:$B,'[13]Input_27-04'!$M:$M,"")</f>
        <v/>
      </c>
      <c r="AG2378" s="7"/>
      <c r="AH2378" s="3"/>
      <c r="AI2378" s="18" t="str">
        <f>_xlfn.XLOOKUP(B2378,'[3]Cells Huawei 27042026 10h'!$B:$B,'[3]Cells Huawei 27042026 10h'!$T:$T,"")</f>
        <v/>
      </c>
      <c r="AJ2378" s="18" t="str">
        <f>_xlfn.XLOOKUP(B2378,'[3]Cells Huawei 27042026 15h'!$B:$B,'[3]Cells Huawei 27042026 15h'!$T:$T,"")</f>
        <v/>
      </c>
      <c r="AK2378" s="18" t="str">
        <f>_xlfn.XLOOKUP(B2378,'[4]cells down 27042026 11h28'!$B:$B,'[4]cells down 27042026 11h28'!$R:$R,"")</f>
        <v/>
      </c>
      <c r="AL2378" s="18" t="str">
        <f>_xlfn.XLOOKUP(B2378,'[4]cells down 27042026 18h01'!$B:$B,'[4]cells down 27042026 18h01'!$R:$R,"")</f>
        <v/>
      </c>
      <c r="AM2378" s="18" t="str">
        <f>_xlfn.XLOOKUP(B2378,'[5]cell downs 27042026 11h'!$B:$B,'[5]cell downs 27042026 11h'!$R:$R,"")</f>
        <v/>
      </c>
      <c r="AN2378" s="18" t="str">
        <f>_xlfn.XLOOKUP(B2378,'[5]cell downs 27042026 17h40'!$B:$B,'[5]cell downs 27042026 17h40'!$R:$R,"")</f>
        <v/>
      </c>
      <c r="AO2378" s="18" t="str">
        <f>_xlfn.XLOOKUP(B2378,'[6]ALL SITES DOWN'!$D:$D,'[6]ALL SITES DOWN'!$J:$J,"")</f>
        <v/>
      </c>
      <c r="AP2378" s="18" t="str">
        <f>_xlfn.XLOOKUP(B2378,'[7]ALL SITES DOWN'!$D:$D,'[7]ALL SITES DOWN'!$J:$J,"")</f>
        <v/>
      </c>
      <c r="AQ2378" s="9" t="str">
        <f>_xlfn.XLOOKUP(B2378,[8]sheet1!$AC:$AC,[8]sheet1!$AF:$AF,"")</f>
        <v/>
      </c>
      <c r="AR2378" s="14"/>
      <c r="AS2378" s="14" t="s">
        <v>5465</v>
      </c>
      <c r="AT2378" s="14" t="str">
        <f>_xlfn.XLOOKUP(B2378,'[9]cell downs 18042026 17h'!$B:$B,'[9]cell downs 18042026 17h'!$B:$B,"")</f>
        <v/>
      </c>
      <c r="AU2378" s="14" t="str">
        <f>_xlfn.XLOOKUP(B2378,'[10]Cells Huawei 19042026 15h'!$B:$B,'[10]Cells Huawei 19042026 15h'!$B:$B,"")</f>
        <v/>
      </c>
      <c r="AV2378" s="9" t="str">
        <f>_xlfn.XLOOKUP(B2378,'[11]cells down 19042026 9H40'!$B:$B,'[11]cells down 19042026 9H40'!$B:$B,"")</f>
        <v/>
      </c>
    </row>
    <row r="2379" spans="1:48" hidden="1" x14ac:dyDescent="0.3">
      <c r="A2379" s="1" t="s">
        <v>5126</v>
      </c>
      <c r="B2379" s="1" t="s">
        <v>5127</v>
      </c>
      <c r="C2379" s="3" t="str">
        <f>_xlfn.XLOOKUP(B2379,'[1]daily break down'!$D:$D,'[1]daily break down'!$E:$E,"")</f>
        <v>CENTRE</v>
      </c>
      <c r="D2379" s="1" t="s">
        <v>11</v>
      </c>
      <c r="E2379" s="1" t="s">
        <v>12</v>
      </c>
      <c r="F2379" s="3" t="s">
        <v>69</v>
      </c>
      <c r="G2379" s="1" t="s">
        <v>5128</v>
      </c>
      <c r="H2379" s="29" t="str">
        <f>_xlfn.XLOOKUP(B2379,[2]CALCULATION!$B:$B,[2]CALCULATION!$H:$H,"")</f>
        <v>ZTE</v>
      </c>
      <c r="I2379" s="26">
        <v>0</v>
      </c>
      <c r="J2379" s="26">
        <v>0</v>
      </c>
      <c r="K2379" s="26">
        <v>0</v>
      </c>
      <c r="L2379" s="26">
        <v>0</v>
      </c>
      <c r="M2379" s="26">
        <v>0</v>
      </c>
      <c r="N2379" s="26">
        <v>0</v>
      </c>
      <c r="O2379" s="26">
        <v>0</v>
      </c>
      <c r="P2379" s="114" t="s">
        <v>6364</v>
      </c>
      <c r="Q2379" s="42" t="s">
        <v>5538</v>
      </c>
      <c r="R2379" s="42"/>
      <c r="S2379" s="41" t="str" cm="1">
        <f t="array" ref="S2379">IFERROR(_xlfn.IFS(
U2379="MPR ISSUE","PDH",
U2379="BSS Hardware Issue","BSS",
U2379="Sites strategiques, MLL, Pylone, etc.","ENVTECH",
U2379="AKTIVCO DEFAUT GE &amp; POWER Cabinet","AKTIVCO",
U2379="AKTIVCO Coupure ENEO &amp; Baisse de tension","AKTIVCO GRID ONLY",
U2379="Coupure ENEO &amp; Baisse de tension","IHS GRID ONLY",
U2379="Defaut GE &amp; POWER Cabinet","IHS",
U2379="Sharing","Partners",
U2379="Sites strategiques &amp; DataCenter","SST &amp; DC",
U2379="Exclu","Exclu",
U2379="SAT","SAT",
U2379="SPARE-ISSUE","SPARE-ISSUE",
U2379="Fiber CAmtel","TRANS_FO_CAMTEL",
U2379="Fiber AOF","Fiber AOF",
U2379="Projet OCM (HUAWEI)","TRAVAUX-HUAWEI",
U2379="Projet OCM (NOKIA)","TRAVAUX-NOKIA",
U2379="ACCESS-ISSUE","ACCESS-ISSUE",
U2379="Projet OCM (ZTE, NOKIA, autres projets)","TRAVAUX OCM",
U2379="No root CAuse","No root cause",
U2379="ODU HS","PDH",
U2379="IP &amp; VLAN","PDH",
U2379="Warehouse HUAWEI","SPARE-ISSUE",
U2379="SPARE-HS","SPARE-ISSUE",
U2379="Power Telco","BSS",U2379="no impacts","no impacts"
),"")</f>
        <v>No root cause</v>
      </c>
      <c r="T2379" s="41" t="str" cm="1">
        <f t="array" ref="T2379">IFERROR(_xlfn.IFS(
U2379="MPR ISSUE","TX ISSUE",
U2379="BSS Hardware Issue","RAN ISSUE",
U2379="Sites strategiques, MLL, Pylone, etc.","ENVTECH",
U2379="AKTIVCO DEFAUT GE &amp; POWER Cabinet","POWER ISSUE",
U2379="AKTIVCO Coupure ENEO &amp; Baisse de tension","POWER ISSUE",
U2379="Coupure ENEO &amp; Baisse de tension","POWER ISSUE",
U2379="Defaut GE &amp; POWER Cabinet","POWER ISSUE",
U2379="Sharing","POWER ISSUE",
U2379="Sites strategiques &amp; DataCenter","POWER ISSUE",
U2379="Exclu","Exclu",
U2379="SAT","TX ISSUE",
U2379="SPARE-ISSUE","SPARE-ISSUE",
U2379="Fiber CAmtel","TX ISSUE",
U2379="Fiber AOF","TX ISSUE",
U2379="Projet OCM (HUAWEI)","TRAVAUX-HUAWEI",
U2379="Projet OCM (NOKIA)","TRAVAUX -NOKIA",
U2379="ACCESS-ISSUE","ACCESS-ISSUE",
U2379="Projet OCM (ZTE, NOKIA, autres projets)","TRAVAUX OCM",
U2379="No root CAuse","No root cause",
U2379="ODU HS","TX ISSUE",
U2379="IP &amp; VLAN","TX ISSUE",
U2379="Warehouse HUAWEI","SPARE-ISSUE",
U2379="SPARE-HS","SPARE-ISSUE",
U2379="Power Telco","RAN ISSUE",U2379="no impacts","no impacts"
),"")</f>
        <v>No root cause</v>
      </c>
      <c r="U2379" s="68" t="s">
        <v>5691</v>
      </c>
      <c r="V2379" s="41" t="str" cm="1">
        <f t="array" ref="V2379">IFERROR(_xlfn.IFS(
U2379="MPR ISSUE","ACTIVE",
U2379="BSS Hardware Issue","ACTIVE",
U2379="Sites strategiques, MLL, Pylone, etc.","PASSIVE",
U2379="AKTIVCO DEFAUT GE &amp; POWER Cabinet","PASSIVE",
U2379="AKTIVCO Coupure ENEO &amp; Baisse de tension","PASSIVE",
U2379="Coupure ENEO &amp; Baisse de tension","PASSIVE",
U2379="Defaut GE &amp; POWER Cabinet","PASSIVE",
U2379="Sharing","PASSIVE",
U2379="Sites strategiques &amp; DataCenter","PASSIVE",
U2379="Exclu","Exclu",
U2379="SAT","ACTIVE",
U2379="SPARE-ISSUE","SPARE-ISSUE",
U2379="Fiber CAmtel","ACTIVE",
U2379="Fiber AOF","ACTIVE",
U2379="Projet OCM (HUAWEI)","PLANNED WORKS",
U2379="Projet OCM (NOKIA)","PLANNED WORKS",
U2379="ACCESS-ISSUE","ACCESS-ISSUE",
U2379="Projet OCM (ZTE, NOKIA, autres projets)","PLANNED WORKS",
U2379="No root CAuse","No root cause",
U2379="ODU HS","ACTIVE",
U2379="IP &amp; VLAN","ACTIVE",
U2379="Warehouse HUAWEI","SPARE-ISSUE",
U2379="SPARE-HS","SPARE-ISSUE",
U2379="Power Telco","ACTIVE", U2379="no impacts","no impacts"
),"")</f>
        <v>No root cause</v>
      </c>
      <c r="W2379" s="113"/>
      <c r="X2379" s="113"/>
      <c r="Y2379" s="113"/>
      <c r="Z2379" s="113"/>
      <c r="AA2379" s="113"/>
      <c r="AB2379" s="17" t="s">
        <v>5465</v>
      </c>
      <c r="AC2379" s="17" t="str">
        <f>_xlfn.XLOOKUP(B2379,'INCIDENT-04-27-2026'!E:E,'INCIDENT-04-27-2026'!F:F,"")</f>
        <v/>
      </c>
      <c r="AD2379" s="9"/>
      <c r="AE2379" s="7" t="s">
        <v>5465</v>
      </c>
      <c r="AF2379" s="6" t="str">
        <f>_xlfn.XLOOKUP(B2379,'[13]Input_27-04'!$B:$B,'[13]Input_27-04'!$M:$M,"")</f>
        <v/>
      </c>
      <c r="AG2379" s="7"/>
      <c r="AH2379" s="3"/>
      <c r="AI2379" s="18" t="str">
        <f>_xlfn.XLOOKUP(B2379,'[3]Cells Huawei 27042026 10h'!$B:$B,'[3]Cells Huawei 27042026 10h'!$T:$T,"")</f>
        <v/>
      </c>
      <c r="AJ2379" s="18" t="str">
        <f>_xlfn.XLOOKUP(B2379,'[3]Cells Huawei 27042026 15h'!$B:$B,'[3]Cells Huawei 27042026 15h'!$T:$T,"")</f>
        <v/>
      </c>
      <c r="AK2379" s="18" t="str">
        <f>_xlfn.XLOOKUP(B2379,'[4]cells down 27042026 11h28'!$B:$B,'[4]cells down 27042026 11h28'!$R:$R,"")</f>
        <v/>
      </c>
      <c r="AL2379" s="18" t="str">
        <f>_xlfn.XLOOKUP(B2379,'[4]cells down 27042026 18h01'!$B:$B,'[4]cells down 27042026 18h01'!$R:$R,"")</f>
        <v/>
      </c>
      <c r="AM2379" s="18" t="str">
        <f>_xlfn.XLOOKUP(B2379,'[5]cell downs 27042026 11h'!$B:$B,'[5]cell downs 27042026 11h'!$R:$R,"")</f>
        <v/>
      </c>
      <c r="AN2379" s="18" t="str">
        <f>_xlfn.XLOOKUP(B2379,'[5]cell downs 27042026 17h40'!$B:$B,'[5]cell downs 27042026 17h40'!$R:$R,"")</f>
        <v/>
      </c>
      <c r="AO2379" s="18" t="str">
        <f>_xlfn.XLOOKUP(B2379,'[6]ALL SITES DOWN'!$D:$D,'[6]ALL SITES DOWN'!$J:$J,"")</f>
        <v/>
      </c>
      <c r="AP2379" s="18" t="str">
        <f>_xlfn.XLOOKUP(B2379,'[7]ALL SITES DOWN'!$D:$D,'[7]ALL SITES DOWN'!$J:$J,"")</f>
        <v/>
      </c>
      <c r="AQ2379" s="9" t="str">
        <f>_xlfn.XLOOKUP(B2379,[8]sheet1!$AC:$AC,[8]sheet1!$AF:$AF,"")</f>
        <v/>
      </c>
      <c r="AR2379" s="14"/>
      <c r="AS2379" s="14" t="s">
        <v>5465</v>
      </c>
      <c r="AT2379" s="14" t="str">
        <f>_xlfn.XLOOKUP(B2379,'[9]cell downs 18042026 17h'!$B:$B,'[9]cell downs 18042026 17h'!$B:$B,"")</f>
        <v/>
      </c>
      <c r="AU2379" s="14" t="str">
        <f>_xlfn.XLOOKUP(B2379,'[10]Cells Huawei 19042026 15h'!$B:$B,'[10]Cells Huawei 19042026 15h'!$B:$B,"")</f>
        <v/>
      </c>
      <c r="AV2379" s="9" t="str">
        <f>_xlfn.XLOOKUP(B2379,'[11]cells down 19042026 9H40'!$B:$B,'[11]cells down 19042026 9H40'!$B:$B,"")</f>
        <v/>
      </c>
    </row>
    <row r="2380" spans="1:48" hidden="1" x14ac:dyDescent="0.3">
      <c r="A2380" s="1" t="s">
        <v>5060</v>
      </c>
      <c r="B2380" s="8" t="s">
        <v>5061</v>
      </c>
      <c r="C2380" s="3" t="str">
        <f>_xlfn.XLOOKUP(B2380,'[1]daily break down'!$D:$D,'[1]daily break down'!$E:$E,"")</f>
        <v>CENTRE</v>
      </c>
      <c r="D2380" s="1" t="s">
        <v>11</v>
      </c>
      <c r="E2380" s="1" t="s">
        <v>12</v>
      </c>
      <c r="F2380" s="3" t="s">
        <v>37</v>
      </c>
      <c r="G2380" s="1" t="s">
        <v>5060</v>
      </c>
      <c r="H2380" s="29" t="str">
        <f>_xlfn.XLOOKUP(B2380,[2]CALCULATION!$B:$B,[2]CALCULATION!$H:$H,"")</f>
        <v>ZTE</v>
      </c>
      <c r="I2380" s="26">
        <v>0</v>
      </c>
      <c r="J2380" s="26">
        <v>0</v>
      </c>
      <c r="K2380" s="26">
        <v>0</v>
      </c>
      <c r="L2380" s="26">
        <v>0</v>
      </c>
      <c r="M2380" s="26">
        <v>0</v>
      </c>
      <c r="N2380" s="26">
        <v>0</v>
      </c>
      <c r="O2380" s="26">
        <v>0</v>
      </c>
      <c r="P2380" s="114" t="s">
        <v>6364</v>
      </c>
      <c r="Q2380" s="42" t="s">
        <v>5538</v>
      </c>
      <c r="R2380" s="42"/>
      <c r="S2380" s="41" t="str" cm="1">
        <f t="array" ref="S2380">IFERROR(_xlfn.IFS(
U2380="MPR ISSUE","PDH",
U2380="BSS Hardware Issue","BSS",
U2380="Sites strategiques, MLL, Pylone, etc.","ENVTECH",
U2380="AKTIVCO DEFAUT GE &amp; POWER Cabinet","AKTIVCO",
U2380="AKTIVCO Coupure ENEO &amp; Baisse de tension","AKTIVCO GRID ONLY",
U2380="Coupure ENEO &amp; Baisse de tension","IHS GRID ONLY",
U2380="Defaut GE &amp; POWER Cabinet","IHS",
U2380="Sharing","Partners",
U2380="Sites strategiques &amp; DataCenter","SST &amp; DC",
U2380="Exclu","Exclu",
U2380="SAT","SAT",
U2380="SPARE-ISSUE","SPARE-ISSUE",
U2380="Fiber CAmtel","TRANS_FO_CAMTEL",
U2380="Fiber AOF","Fiber AOF",
U2380="Projet OCM (HUAWEI)","TRAVAUX-HUAWEI",
U2380="Projet OCM (NOKIA)","TRAVAUX-NOKIA",
U2380="ACCESS-ISSUE","ACCESS-ISSUE",
U2380="Projet OCM (ZTE, NOKIA, autres projets)","TRAVAUX OCM",
U2380="No root CAuse","No root cause",
U2380="ODU HS","PDH",
U2380="IP &amp; VLAN","PDH",
U2380="Warehouse HUAWEI","SPARE-ISSUE",
U2380="SPARE-HS","SPARE-ISSUE",
U2380="Power Telco","BSS",U2380="no impacts","no impacts"
),"")</f>
        <v>No root cause</v>
      </c>
      <c r="T2380" s="41" t="str" cm="1">
        <f t="array" ref="T2380">IFERROR(_xlfn.IFS(
U2380="MPR ISSUE","TX ISSUE",
U2380="BSS Hardware Issue","RAN ISSUE",
U2380="Sites strategiques, MLL, Pylone, etc.","ENVTECH",
U2380="AKTIVCO DEFAUT GE &amp; POWER Cabinet","POWER ISSUE",
U2380="AKTIVCO Coupure ENEO &amp; Baisse de tension","POWER ISSUE",
U2380="Coupure ENEO &amp; Baisse de tension","POWER ISSUE",
U2380="Defaut GE &amp; POWER Cabinet","POWER ISSUE",
U2380="Sharing","POWER ISSUE",
U2380="Sites strategiques &amp; DataCenter","POWER ISSUE",
U2380="Exclu","Exclu",
U2380="SAT","TX ISSUE",
U2380="SPARE-ISSUE","SPARE-ISSUE",
U2380="Fiber CAmtel","TX ISSUE",
U2380="Fiber AOF","TX ISSUE",
U2380="Projet OCM (HUAWEI)","TRAVAUX-HUAWEI",
U2380="Projet OCM (NOKIA)","TRAVAUX -NOKIA",
U2380="ACCESS-ISSUE","ACCESS-ISSUE",
U2380="Projet OCM (ZTE, NOKIA, autres projets)","TRAVAUX OCM",
U2380="No root CAuse","No root cause",
U2380="ODU HS","TX ISSUE",
U2380="IP &amp; VLAN","TX ISSUE",
U2380="Warehouse HUAWEI","SPARE-ISSUE",
U2380="SPARE-HS","SPARE-ISSUE",
U2380="Power Telco","RAN ISSUE",U2380="no impacts","no impacts"
),"")</f>
        <v>No root cause</v>
      </c>
      <c r="U2380" s="68" t="s">
        <v>5691</v>
      </c>
      <c r="V2380" s="41" t="str" cm="1">
        <f t="array" ref="V2380">IFERROR(_xlfn.IFS(
U2380="MPR ISSUE","ACTIVE",
U2380="BSS Hardware Issue","ACTIVE",
U2380="Sites strategiques, MLL, Pylone, etc.","PASSIVE",
U2380="AKTIVCO DEFAUT GE &amp; POWER Cabinet","PASSIVE",
U2380="AKTIVCO Coupure ENEO &amp; Baisse de tension","PASSIVE",
U2380="Coupure ENEO &amp; Baisse de tension","PASSIVE",
U2380="Defaut GE &amp; POWER Cabinet","PASSIVE",
U2380="Sharing","PASSIVE",
U2380="Sites strategiques &amp; DataCenter","PASSIVE",
U2380="Exclu","Exclu",
U2380="SAT","ACTIVE",
U2380="SPARE-ISSUE","SPARE-ISSUE",
U2380="Fiber CAmtel","ACTIVE",
U2380="Fiber AOF","ACTIVE",
U2380="Projet OCM (HUAWEI)","PLANNED WORKS",
U2380="Projet OCM (NOKIA)","PLANNED WORKS",
U2380="ACCESS-ISSUE","ACCESS-ISSUE",
U2380="Projet OCM (ZTE, NOKIA, autres projets)","PLANNED WORKS",
U2380="No root CAuse","No root cause",
U2380="ODU HS","ACTIVE",
U2380="IP &amp; VLAN","ACTIVE",
U2380="Warehouse HUAWEI","SPARE-ISSUE",
U2380="SPARE-HS","SPARE-ISSUE",
U2380="Power Telco","ACTIVE", U2380="no impacts","no impacts"
),"")</f>
        <v>No root cause</v>
      </c>
      <c r="W2380" s="113"/>
      <c r="X2380" s="113"/>
      <c r="Y2380" s="113"/>
      <c r="Z2380" s="113"/>
      <c r="AA2380" s="113"/>
      <c r="AB2380" s="17" t="s">
        <v>5465</v>
      </c>
      <c r="AC2380" s="17" t="str">
        <f>_xlfn.XLOOKUP(B2380,'INCIDENT-04-27-2026'!E:E,'INCIDENT-04-27-2026'!F:F,"")</f>
        <v/>
      </c>
      <c r="AD2380" s="9"/>
      <c r="AE2380" s="7" t="s">
        <v>5465</v>
      </c>
      <c r="AF2380" s="6" t="str">
        <f>_xlfn.XLOOKUP(B2380,'[13]Input_27-04'!$B:$B,'[13]Input_27-04'!$M:$M,"")</f>
        <v/>
      </c>
      <c r="AG2380" s="7"/>
      <c r="AH2380" s="3"/>
      <c r="AI2380" s="18" t="str">
        <f>_xlfn.XLOOKUP(B2380,'[3]Cells Huawei 27042026 10h'!$B:$B,'[3]Cells Huawei 27042026 10h'!$T:$T,"")</f>
        <v/>
      </c>
      <c r="AJ2380" s="18" t="str">
        <f>_xlfn.XLOOKUP(B2380,'[3]Cells Huawei 27042026 15h'!$B:$B,'[3]Cells Huawei 27042026 15h'!$T:$T,"")</f>
        <v/>
      </c>
      <c r="AK2380" s="18" t="str">
        <f>_xlfn.XLOOKUP(B2380,'[4]cells down 27042026 11h28'!$B:$B,'[4]cells down 27042026 11h28'!$R:$R,"")</f>
        <v/>
      </c>
      <c r="AL2380" s="18" t="str">
        <f>_xlfn.XLOOKUP(B2380,'[4]cells down 27042026 18h01'!$B:$B,'[4]cells down 27042026 18h01'!$R:$R,"")</f>
        <v/>
      </c>
      <c r="AM2380" s="18" t="str">
        <f>_xlfn.XLOOKUP(B2380,'[5]cell downs 27042026 11h'!$B:$B,'[5]cell downs 27042026 11h'!$R:$R,"")</f>
        <v/>
      </c>
      <c r="AN2380" s="18" t="str">
        <f>_xlfn.XLOOKUP(B2380,'[5]cell downs 27042026 17h40'!$B:$B,'[5]cell downs 27042026 17h40'!$R:$R,"")</f>
        <v/>
      </c>
      <c r="AO2380" s="18" t="str">
        <f>_xlfn.XLOOKUP(B2380,'[6]ALL SITES DOWN'!$D:$D,'[6]ALL SITES DOWN'!$J:$J,"")</f>
        <v/>
      </c>
      <c r="AP2380" s="18" t="str">
        <f>_xlfn.XLOOKUP(B2380,'[7]ALL SITES DOWN'!$D:$D,'[7]ALL SITES DOWN'!$J:$J,"")</f>
        <v/>
      </c>
      <c r="AQ2380" s="9" t="str">
        <f>_xlfn.XLOOKUP(B2380,[8]sheet1!$AC:$AC,[8]sheet1!$AF:$AF,"")</f>
        <v/>
      </c>
      <c r="AR2380" s="14"/>
      <c r="AS2380" s="14" t="s">
        <v>5465</v>
      </c>
      <c r="AT2380" s="14" t="str">
        <f>_xlfn.XLOOKUP(B2380,'[9]cell downs 18042026 17h'!$B:$B,'[9]cell downs 18042026 17h'!$B:$B,"")</f>
        <v/>
      </c>
      <c r="AU2380" s="14" t="str">
        <f>_xlfn.XLOOKUP(B2380,'[10]Cells Huawei 19042026 15h'!$B:$B,'[10]Cells Huawei 19042026 15h'!$B:$B,"")</f>
        <v/>
      </c>
      <c r="AV2380" s="9" t="str">
        <f>_xlfn.XLOOKUP(B2380,'[11]cells down 19042026 9H40'!$B:$B,'[11]cells down 19042026 9H40'!$B:$B,"")</f>
        <v/>
      </c>
    </row>
    <row r="2381" spans="1:48" hidden="1" x14ac:dyDescent="0.3">
      <c r="A2381" s="1" t="s">
        <v>5062</v>
      </c>
      <c r="B2381" s="8" t="s">
        <v>5063</v>
      </c>
      <c r="C2381" s="3" t="str">
        <f>_xlfn.XLOOKUP(B2381,'[1]daily break down'!$D:$D,'[1]daily break down'!$E:$E,"")</f>
        <v>CENTRE</v>
      </c>
      <c r="D2381" s="1" t="s">
        <v>11</v>
      </c>
      <c r="E2381" s="1" t="s">
        <v>318</v>
      </c>
      <c r="F2381" s="3" t="s">
        <v>37</v>
      </c>
      <c r="G2381" s="1" t="s">
        <v>5064</v>
      </c>
      <c r="H2381" s="29" t="str">
        <f>_xlfn.XLOOKUP(B2381,[2]CALCULATION!$B:$B,[2]CALCULATION!$H:$H,"")</f>
        <v>ZTE</v>
      </c>
      <c r="I2381" s="26">
        <v>0</v>
      </c>
      <c r="J2381" s="26">
        <v>0</v>
      </c>
      <c r="K2381" s="26">
        <v>0</v>
      </c>
      <c r="L2381" s="26">
        <v>0</v>
      </c>
      <c r="M2381" s="26">
        <v>0</v>
      </c>
      <c r="N2381" s="26">
        <v>0</v>
      </c>
      <c r="O2381" s="26">
        <v>0</v>
      </c>
      <c r="P2381" s="114" t="s">
        <v>6364</v>
      </c>
      <c r="Q2381" s="42" t="s">
        <v>5538</v>
      </c>
      <c r="R2381" s="42"/>
      <c r="S2381" s="41" t="str" cm="1">
        <f t="array" ref="S2381">IFERROR(_xlfn.IFS(
U2381="MPR ISSUE","PDH",
U2381="BSS Hardware Issue","BSS",
U2381="Sites strategiques, MLL, Pylone, etc.","ENVTECH",
U2381="AKTIVCO DEFAUT GE &amp; POWER Cabinet","AKTIVCO",
U2381="AKTIVCO Coupure ENEO &amp; Baisse de tension","AKTIVCO GRID ONLY",
U2381="Coupure ENEO &amp; Baisse de tension","IHS GRID ONLY",
U2381="Defaut GE &amp; POWER Cabinet","IHS",
U2381="Sharing","Partners",
U2381="Sites strategiques &amp; DataCenter","SST &amp; DC",
U2381="Exclu","Exclu",
U2381="SAT","SAT",
U2381="SPARE-ISSUE","SPARE-ISSUE",
U2381="Fiber CAmtel","TRANS_FO_CAMTEL",
U2381="Fiber AOF","Fiber AOF",
U2381="Projet OCM (HUAWEI)","TRAVAUX-HUAWEI",
U2381="Projet OCM (NOKIA)","TRAVAUX-NOKIA",
U2381="ACCESS-ISSUE","ACCESS-ISSUE",
U2381="Projet OCM (ZTE, NOKIA, autres projets)","TRAVAUX OCM",
U2381="No root CAuse","No root cause",
U2381="ODU HS","PDH",
U2381="IP &amp; VLAN","PDH",
U2381="Warehouse HUAWEI","SPARE-ISSUE",
U2381="SPARE-HS","SPARE-ISSUE",
U2381="Power Telco","BSS",U2381="no impacts","no impacts"
),"")</f>
        <v>No root cause</v>
      </c>
      <c r="T2381" s="41" t="str" cm="1">
        <f t="array" ref="T2381">IFERROR(_xlfn.IFS(
U2381="MPR ISSUE","TX ISSUE",
U2381="BSS Hardware Issue","RAN ISSUE",
U2381="Sites strategiques, MLL, Pylone, etc.","ENVTECH",
U2381="AKTIVCO DEFAUT GE &amp; POWER Cabinet","POWER ISSUE",
U2381="AKTIVCO Coupure ENEO &amp; Baisse de tension","POWER ISSUE",
U2381="Coupure ENEO &amp; Baisse de tension","POWER ISSUE",
U2381="Defaut GE &amp; POWER Cabinet","POWER ISSUE",
U2381="Sharing","POWER ISSUE",
U2381="Sites strategiques &amp; DataCenter","POWER ISSUE",
U2381="Exclu","Exclu",
U2381="SAT","TX ISSUE",
U2381="SPARE-ISSUE","SPARE-ISSUE",
U2381="Fiber CAmtel","TX ISSUE",
U2381="Fiber AOF","TX ISSUE",
U2381="Projet OCM (HUAWEI)","TRAVAUX-HUAWEI",
U2381="Projet OCM (NOKIA)","TRAVAUX -NOKIA",
U2381="ACCESS-ISSUE","ACCESS-ISSUE",
U2381="Projet OCM (ZTE, NOKIA, autres projets)","TRAVAUX OCM",
U2381="No root CAuse","No root cause",
U2381="ODU HS","TX ISSUE",
U2381="IP &amp; VLAN","TX ISSUE",
U2381="Warehouse HUAWEI","SPARE-ISSUE",
U2381="SPARE-HS","SPARE-ISSUE",
U2381="Power Telco","RAN ISSUE",U2381="no impacts","no impacts"
),"")</f>
        <v>No root cause</v>
      </c>
      <c r="U2381" s="68" t="s">
        <v>5691</v>
      </c>
      <c r="V2381" s="41" t="str" cm="1">
        <f t="array" ref="V2381">IFERROR(_xlfn.IFS(
U2381="MPR ISSUE","ACTIVE",
U2381="BSS Hardware Issue","ACTIVE",
U2381="Sites strategiques, MLL, Pylone, etc.","PASSIVE",
U2381="AKTIVCO DEFAUT GE &amp; POWER Cabinet","PASSIVE",
U2381="AKTIVCO Coupure ENEO &amp; Baisse de tension","PASSIVE",
U2381="Coupure ENEO &amp; Baisse de tension","PASSIVE",
U2381="Defaut GE &amp; POWER Cabinet","PASSIVE",
U2381="Sharing","PASSIVE",
U2381="Sites strategiques &amp; DataCenter","PASSIVE",
U2381="Exclu","Exclu",
U2381="SAT","ACTIVE",
U2381="SPARE-ISSUE","SPARE-ISSUE",
U2381="Fiber CAmtel","ACTIVE",
U2381="Fiber AOF","ACTIVE",
U2381="Projet OCM (HUAWEI)","PLANNED WORKS",
U2381="Projet OCM (NOKIA)","PLANNED WORKS",
U2381="ACCESS-ISSUE","ACCESS-ISSUE",
U2381="Projet OCM (ZTE, NOKIA, autres projets)","PLANNED WORKS",
U2381="No root CAuse","No root cause",
U2381="ODU HS","ACTIVE",
U2381="IP &amp; VLAN","ACTIVE",
U2381="Warehouse HUAWEI","SPARE-ISSUE",
U2381="SPARE-HS","SPARE-ISSUE",
U2381="Power Telco","ACTIVE", U2381="no impacts","no impacts"
),"")</f>
        <v>No root cause</v>
      </c>
      <c r="W2381" s="113"/>
      <c r="X2381" s="113"/>
      <c r="Y2381" s="113"/>
      <c r="Z2381" s="113"/>
      <c r="AA2381" s="113"/>
      <c r="AB2381" s="17" t="s">
        <v>5465</v>
      </c>
      <c r="AC2381" s="17" t="str">
        <f>_xlfn.XLOOKUP(B2381,'INCIDENT-04-27-2026'!E:E,'INCIDENT-04-27-2026'!F:F,"")</f>
        <v/>
      </c>
      <c r="AD2381" s="9"/>
      <c r="AE2381" s="7" t="s">
        <v>5465</v>
      </c>
      <c r="AF2381" s="6" t="str">
        <f>_xlfn.XLOOKUP(B2381,'[13]Input_27-04'!$B:$B,'[13]Input_27-04'!$M:$M,"")</f>
        <v/>
      </c>
      <c r="AG2381" s="7"/>
      <c r="AH2381" s="3"/>
      <c r="AI2381" s="18" t="str">
        <f>_xlfn.XLOOKUP(B2381,'[3]Cells Huawei 27042026 10h'!$B:$B,'[3]Cells Huawei 27042026 10h'!$T:$T,"")</f>
        <v/>
      </c>
      <c r="AJ2381" s="18" t="str">
        <f>_xlfn.XLOOKUP(B2381,'[3]Cells Huawei 27042026 15h'!$B:$B,'[3]Cells Huawei 27042026 15h'!$T:$T,"")</f>
        <v/>
      </c>
      <c r="AK2381" s="18" t="str">
        <f>_xlfn.XLOOKUP(B2381,'[4]cells down 27042026 11h28'!$B:$B,'[4]cells down 27042026 11h28'!$R:$R,"")</f>
        <v/>
      </c>
      <c r="AL2381" s="18" t="str">
        <f>_xlfn.XLOOKUP(B2381,'[4]cells down 27042026 18h01'!$B:$B,'[4]cells down 27042026 18h01'!$R:$R,"")</f>
        <v/>
      </c>
      <c r="AM2381" s="18" t="str">
        <f>_xlfn.XLOOKUP(B2381,'[5]cell downs 27042026 11h'!$B:$B,'[5]cell downs 27042026 11h'!$R:$R,"")</f>
        <v/>
      </c>
      <c r="AN2381" s="18" t="str">
        <f>_xlfn.XLOOKUP(B2381,'[5]cell downs 27042026 17h40'!$B:$B,'[5]cell downs 27042026 17h40'!$R:$R,"")</f>
        <v/>
      </c>
      <c r="AO2381" s="18" t="str">
        <f>_xlfn.XLOOKUP(B2381,'[6]ALL SITES DOWN'!$D:$D,'[6]ALL SITES DOWN'!$J:$J,"")</f>
        <v/>
      </c>
      <c r="AP2381" s="18" t="str">
        <f>_xlfn.XLOOKUP(B2381,'[7]ALL SITES DOWN'!$D:$D,'[7]ALL SITES DOWN'!$J:$J,"")</f>
        <v/>
      </c>
      <c r="AQ2381" s="9" t="str">
        <f>_xlfn.XLOOKUP(B2381,[8]sheet1!$AC:$AC,[8]sheet1!$AF:$AF,"")</f>
        <v/>
      </c>
      <c r="AR2381" s="14"/>
      <c r="AS2381" s="14" t="s">
        <v>5465</v>
      </c>
      <c r="AT2381" s="14" t="str">
        <f>_xlfn.XLOOKUP(B2381,'[9]cell downs 18042026 17h'!$B:$B,'[9]cell downs 18042026 17h'!$B:$B,"")</f>
        <v/>
      </c>
      <c r="AU2381" s="14" t="str">
        <f>_xlfn.XLOOKUP(B2381,'[10]Cells Huawei 19042026 15h'!$B:$B,'[10]Cells Huawei 19042026 15h'!$B:$B,"")</f>
        <v/>
      </c>
      <c r="AV2381" s="9" t="str">
        <f>_xlfn.XLOOKUP(B2381,'[11]cells down 19042026 9H40'!$B:$B,'[11]cells down 19042026 9H40'!$B:$B,"")</f>
        <v/>
      </c>
    </row>
    <row r="2382" spans="1:48" hidden="1" x14ac:dyDescent="0.3">
      <c r="A2382" s="1" t="s">
        <v>5072</v>
      </c>
      <c r="B2382" s="8" t="s">
        <v>5073</v>
      </c>
      <c r="C2382" s="3" t="str">
        <f>_xlfn.XLOOKUP(B2382,'[1]daily break down'!$D:$D,'[1]daily break down'!$E:$E,"")</f>
        <v>LITTORAL</v>
      </c>
      <c r="D2382" s="1" t="s">
        <v>11</v>
      </c>
      <c r="E2382" s="1" t="s">
        <v>1130</v>
      </c>
      <c r="F2382" s="3" t="s">
        <v>37</v>
      </c>
      <c r="G2382" s="1" t="s">
        <v>5072</v>
      </c>
      <c r="H2382" s="29" t="str">
        <f>_xlfn.XLOOKUP(B2382,[2]CALCULATION!$B:$B,[2]CALCULATION!$H:$H,"")</f>
        <v>ZTE</v>
      </c>
      <c r="I2382" s="26">
        <v>0</v>
      </c>
      <c r="J2382" s="26">
        <v>0</v>
      </c>
      <c r="K2382" s="26">
        <v>0</v>
      </c>
      <c r="L2382" s="26">
        <v>0</v>
      </c>
      <c r="M2382" s="26">
        <v>0</v>
      </c>
      <c r="N2382" s="26">
        <v>0</v>
      </c>
      <c r="O2382" s="26">
        <v>0</v>
      </c>
      <c r="P2382" s="114" t="s">
        <v>6364</v>
      </c>
      <c r="Q2382" s="42" t="s">
        <v>5538</v>
      </c>
      <c r="R2382" s="42"/>
      <c r="S2382" s="41" t="str" cm="1">
        <f t="array" ref="S2382">IFERROR(_xlfn.IFS(
U2382="MPR ISSUE","PDH",
U2382="BSS Hardware Issue","BSS",
U2382="Sites strategiques, MLL, Pylone, etc.","ENVTECH",
U2382="AKTIVCO DEFAUT GE &amp; POWER Cabinet","AKTIVCO",
U2382="AKTIVCO Coupure ENEO &amp; Baisse de tension","AKTIVCO GRID ONLY",
U2382="Coupure ENEO &amp; Baisse de tension","IHS GRID ONLY",
U2382="Defaut GE &amp; POWER Cabinet","IHS",
U2382="Sharing","Partners",
U2382="Sites strategiques &amp; DataCenter","SST &amp; DC",
U2382="Exclu","Exclu",
U2382="SAT","SAT",
U2382="SPARE-ISSUE","SPARE-ISSUE",
U2382="Fiber CAmtel","TRANS_FO_CAMTEL",
U2382="Fiber AOF","Fiber AOF",
U2382="Projet OCM (HUAWEI)","TRAVAUX-HUAWEI",
U2382="Projet OCM (NOKIA)","TRAVAUX-NOKIA",
U2382="ACCESS-ISSUE","ACCESS-ISSUE",
U2382="Projet OCM (ZTE, NOKIA, autres projets)","TRAVAUX OCM",
U2382="No root CAuse","No root cause",
U2382="ODU HS","PDH",
U2382="IP &amp; VLAN","PDH",
U2382="Warehouse HUAWEI","SPARE-ISSUE",
U2382="SPARE-HS","SPARE-ISSUE",
U2382="Power Telco","BSS",U2382="no impacts","no impacts"
),"")</f>
        <v>No root cause</v>
      </c>
      <c r="T2382" s="41" t="str" cm="1">
        <f t="array" ref="T2382">IFERROR(_xlfn.IFS(
U2382="MPR ISSUE","TX ISSUE",
U2382="BSS Hardware Issue","RAN ISSUE",
U2382="Sites strategiques, MLL, Pylone, etc.","ENVTECH",
U2382="AKTIVCO DEFAUT GE &amp; POWER Cabinet","POWER ISSUE",
U2382="AKTIVCO Coupure ENEO &amp; Baisse de tension","POWER ISSUE",
U2382="Coupure ENEO &amp; Baisse de tension","POWER ISSUE",
U2382="Defaut GE &amp; POWER Cabinet","POWER ISSUE",
U2382="Sharing","POWER ISSUE",
U2382="Sites strategiques &amp; DataCenter","POWER ISSUE",
U2382="Exclu","Exclu",
U2382="SAT","TX ISSUE",
U2382="SPARE-ISSUE","SPARE-ISSUE",
U2382="Fiber CAmtel","TX ISSUE",
U2382="Fiber AOF","TX ISSUE",
U2382="Projet OCM (HUAWEI)","TRAVAUX-HUAWEI",
U2382="Projet OCM (NOKIA)","TRAVAUX -NOKIA",
U2382="ACCESS-ISSUE","ACCESS-ISSUE",
U2382="Projet OCM (ZTE, NOKIA, autres projets)","TRAVAUX OCM",
U2382="No root CAuse","No root cause",
U2382="ODU HS","TX ISSUE",
U2382="IP &amp; VLAN","TX ISSUE",
U2382="Warehouse HUAWEI","SPARE-ISSUE",
U2382="SPARE-HS","SPARE-ISSUE",
U2382="Power Telco","RAN ISSUE",U2382="no impacts","no impacts"
),"")</f>
        <v>No root cause</v>
      </c>
      <c r="U2382" s="68" t="s">
        <v>5691</v>
      </c>
      <c r="V2382" s="41" t="str" cm="1">
        <f t="array" ref="V2382">IFERROR(_xlfn.IFS(
U2382="MPR ISSUE","ACTIVE",
U2382="BSS Hardware Issue","ACTIVE",
U2382="Sites strategiques, MLL, Pylone, etc.","PASSIVE",
U2382="AKTIVCO DEFAUT GE &amp; POWER Cabinet","PASSIVE",
U2382="AKTIVCO Coupure ENEO &amp; Baisse de tension","PASSIVE",
U2382="Coupure ENEO &amp; Baisse de tension","PASSIVE",
U2382="Defaut GE &amp; POWER Cabinet","PASSIVE",
U2382="Sharing","PASSIVE",
U2382="Sites strategiques &amp; DataCenter","PASSIVE",
U2382="Exclu","Exclu",
U2382="SAT","ACTIVE",
U2382="SPARE-ISSUE","SPARE-ISSUE",
U2382="Fiber CAmtel","ACTIVE",
U2382="Fiber AOF","ACTIVE",
U2382="Projet OCM (HUAWEI)","PLANNED WORKS",
U2382="Projet OCM (NOKIA)","PLANNED WORKS",
U2382="ACCESS-ISSUE","ACCESS-ISSUE",
U2382="Projet OCM (ZTE, NOKIA, autres projets)","PLANNED WORKS",
U2382="No root CAuse","No root cause",
U2382="ODU HS","ACTIVE",
U2382="IP &amp; VLAN","ACTIVE",
U2382="Warehouse HUAWEI","SPARE-ISSUE",
U2382="SPARE-HS","SPARE-ISSUE",
U2382="Power Telco","ACTIVE", U2382="no impacts","no impacts"
),"")</f>
        <v>No root cause</v>
      </c>
      <c r="W2382" s="113"/>
      <c r="X2382" s="113"/>
      <c r="Y2382" s="113"/>
      <c r="Z2382" s="113"/>
      <c r="AA2382" s="113"/>
      <c r="AB2382" s="17" t="s">
        <v>5465</v>
      </c>
      <c r="AC2382" s="17" t="str">
        <f>_xlfn.XLOOKUP(B2382,'INCIDENT-04-27-2026'!E:E,'INCIDENT-04-27-2026'!F:F,"")</f>
        <v/>
      </c>
      <c r="AD2382" s="9"/>
      <c r="AE2382" s="7" t="s">
        <v>5465</v>
      </c>
      <c r="AF2382" s="6" t="str">
        <f>_xlfn.XLOOKUP(B2382,'[13]Input_27-04'!$B:$B,'[13]Input_27-04'!$M:$M,"")</f>
        <v/>
      </c>
      <c r="AG2382" s="7"/>
      <c r="AH2382" s="3"/>
      <c r="AI2382" s="18" t="str">
        <f>_xlfn.XLOOKUP(B2382,'[3]Cells Huawei 27042026 10h'!$B:$B,'[3]Cells Huawei 27042026 10h'!$T:$T,"")</f>
        <v/>
      </c>
      <c r="AJ2382" s="18" t="str">
        <f>_xlfn.XLOOKUP(B2382,'[3]Cells Huawei 27042026 15h'!$B:$B,'[3]Cells Huawei 27042026 15h'!$T:$T,"")</f>
        <v/>
      </c>
      <c r="AK2382" s="18" t="str">
        <f>_xlfn.XLOOKUP(B2382,'[4]cells down 27042026 11h28'!$B:$B,'[4]cells down 27042026 11h28'!$R:$R,"")</f>
        <v/>
      </c>
      <c r="AL2382" s="18" t="str">
        <f>_xlfn.XLOOKUP(B2382,'[4]cells down 27042026 18h01'!$B:$B,'[4]cells down 27042026 18h01'!$R:$R,"")</f>
        <v/>
      </c>
      <c r="AM2382" s="18" t="str">
        <f>_xlfn.XLOOKUP(B2382,'[5]cell downs 27042026 11h'!$B:$B,'[5]cell downs 27042026 11h'!$R:$R,"")</f>
        <v/>
      </c>
      <c r="AN2382" s="18" t="str">
        <f>_xlfn.XLOOKUP(B2382,'[5]cell downs 27042026 17h40'!$B:$B,'[5]cell downs 27042026 17h40'!$R:$R,"")</f>
        <v/>
      </c>
      <c r="AO2382" s="18" t="str">
        <f>_xlfn.XLOOKUP(B2382,'[6]ALL SITES DOWN'!$D:$D,'[6]ALL SITES DOWN'!$J:$J,"")</f>
        <v/>
      </c>
      <c r="AP2382" s="18" t="str">
        <f>_xlfn.XLOOKUP(B2382,'[7]ALL SITES DOWN'!$D:$D,'[7]ALL SITES DOWN'!$J:$J,"")</f>
        <v/>
      </c>
      <c r="AQ2382" s="9" t="str">
        <f>_xlfn.XLOOKUP(B2382,[8]sheet1!$AC:$AC,[8]sheet1!$AF:$AF,"")</f>
        <v/>
      </c>
      <c r="AR2382" s="14"/>
      <c r="AS2382" s="14" t="s">
        <v>5465</v>
      </c>
      <c r="AT2382" s="14" t="str">
        <f>_xlfn.XLOOKUP(B2382,'[9]cell downs 18042026 17h'!$B:$B,'[9]cell downs 18042026 17h'!$B:$B,"")</f>
        <v/>
      </c>
      <c r="AU2382" s="14" t="str">
        <f>_xlfn.XLOOKUP(B2382,'[10]Cells Huawei 19042026 15h'!$B:$B,'[10]Cells Huawei 19042026 15h'!$B:$B,"")</f>
        <v/>
      </c>
      <c r="AV2382" s="9" t="str">
        <f>_xlfn.XLOOKUP(B2382,'[11]cells down 19042026 9H40'!$B:$B,'[11]cells down 19042026 9H40'!$B:$B,"")</f>
        <v>CTR_003</v>
      </c>
    </row>
    <row r="2383" spans="1:48" hidden="1" x14ac:dyDescent="0.3">
      <c r="A2383" s="1" t="s">
        <v>5074</v>
      </c>
      <c r="B2383" s="8" t="s">
        <v>5075</v>
      </c>
      <c r="C2383" s="3" t="str">
        <f>_xlfn.XLOOKUP(B2383,'[1]daily break down'!$D:$D,'[1]daily break down'!$E:$E,"")</f>
        <v>CENTRE</v>
      </c>
      <c r="D2383" s="1" t="s">
        <v>11</v>
      </c>
      <c r="E2383" s="1" t="s">
        <v>594</v>
      </c>
      <c r="F2383" s="3" t="s">
        <v>37</v>
      </c>
      <c r="G2383" s="1" t="s">
        <v>5074</v>
      </c>
      <c r="H2383" s="29" t="str">
        <f>_xlfn.XLOOKUP(B2383,[2]CALCULATION!$B:$B,[2]CALCULATION!$H:$H,"")</f>
        <v>ZTE</v>
      </c>
      <c r="I2383" s="26">
        <v>0</v>
      </c>
      <c r="J2383" s="26">
        <v>0</v>
      </c>
      <c r="K2383" s="26">
        <v>0</v>
      </c>
      <c r="L2383" s="26">
        <v>0</v>
      </c>
      <c r="M2383" s="26">
        <v>0</v>
      </c>
      <c r="N2383" s="26">
        <v>0</v>
      </c>
      <c r="O2383" s="26">
        <v>0</v>
      </c>
      <c r="P2383" s="114" t="s">
        <v>6364</v>
      </c>
      <c r="Q2383" s="42" t="s">
        <v>5538</v>
      </c>
      <c r="R2383" s="42"/>
      <c r="S2383" s="41" t="str" cm="1">
        <f t="array" ref="S2383">IFERROR(_xlfn.IFS(
U2383="MPR ISSUE","PDH",
U2383="BSS Hardware Issue","BSS",
U2383="Sites strategiques, MLL, Pylone, etc.","ENVTECH",
U2383="AKTIVCO DEFAUT GE &amp; POWER Cabinet","AKTIVCO",
U2383="AKTIVCO Coupure ENEO &amp; Baisse de tension","AKTIVCO GRID ONLY",
U2383="Coupure ENEO &amp; Baisse de tension","IHS GRID ONLY",
U2383="Defaut GE &amp; POWER Cabinet","IHS",
U2383="Sharing","Partners",
U2383="Sites strategiques &amp; DataCenter","SST &amp; DC",
U2383="Exclu","Exclu",
U2383="SAT","SAT",
U2383="SPARE-ISSUE","SPARE-ISSUE",
U2383="Fiber CAmtel","TRANS_FO_CAMTEL",
U2383="Fiber AOF","Fiber AOF",
U2383="Projet OCM (HUAWEI)","TRAVAUX-HUAWEI",
U2383="Projet OCM (NOKIA)","TRAVAUX-NOKIA",
U2383="ACCESS-ISSUE","ACCESS-ISSUE",
U2383="Projet OCM (ZTE, NOKIA, autres projets)","TRAVAUX OCM",
U2383="No root CAuse","No root cause",
U2383="ODU HS","PDH",
U2383="IP &amp; VLAN","PDH",
U2383="Warehouse HUAWEI","SPARE-ISSUE",
U2383="SPARE-HS","SPARE-ISSUE",
U2383="Power Telco","BSS",U2383="no impacts","no impacts"
),"")</f>
        <v>No root cause</v>
      </c>
      <c r="T2383" s="41" t="str" cm="1">
        <f t="array" ref="T2383">IFERROR(_xlfn.IFS(
U2383="MPR ISSUE","TX ISSUE",
U2383="BSS Hardware Issue","RAN ISSUE",
U2383="Sites strategiques, MLL, Pylone, etc.","ENVTECH",
U2383="AKTIVCO DEFAUT GE &amp; POWER Cabinet","POWER ISSUE",
U2383="AKTIVCO Coupure ENEO &amp; Baisse de tension","POWER ISSUE",
U2383="Coupure ENEO &amp; Baisse de tension","POWER ISSUE",
U2383="Defaut GE &amp; POWER Cabinet","POWER ISSUE",
U2383="Sharing","POWER ISSUE",
U2383="Sites strategiques &amp; DataCenter","POWER ISSUE",
U2383="Exclu","Exclu",
U2383="SAT","TX ISSUE",
U2383="SPARE-ISSUE","SPARE-ISSUE",
U2383="Fiber CAmtel","TX ISSUE",
U2383="Fiber AOF","TX ISSUE",
U2383="Projet OCM (HUAWEI)","TRAVAUX-HUAWEI",
U2383="Projet OCM (NOKIA)","TRAVAUX -NOKIA",
U2383="ACCESS-ISSUE","ACCESS-ISSUE",
U2383="Projet OCM (ZTE, NOKIA, autres projets)","TRAVAUX OCM",
U2383="No root CAuse","No root cause",
U2383="ODU HS","TX ISSUE",
U2383="IP &amp; VLAN","TX ISSUE",
U2383="Warehouse HUAWEI","SPARE-ISSUE",
U2383="SPARE-HS","SPARE-ISSUE",
U2383="Power Telco","RAN ISSUE",U2383="no impacts","no impacts"
),"")</f>
        <v>No root cause</v>
      </c>
      <c r="U2383" s="68" t="s">
        <v>5691</v>
      </c>
      <c r="V2383" s="41" t="str" cm="1">
        <f t="array" ref="V2383">IFERROR(_xlfn.IFS(
U2383="MPR ISSUE","ACTIVE",
U2383="BSS Hardware Issue","ACTIVE",
U2383="Sites strategiques, MLL, Pylone, etc.","PASSIVE",
U2383="AKTIVCO DEFAUT GE &amp; POWER Cabinet","PASSIVE",
U2383="AKTIVCO Coupure ENEO &amp; Baisse de tension","PASSIVE",
U2383="Coupure ENEO &amp; Baisse de tension","PASSIVE",
U2383="Defaut GE &amp; POWER Cabinet","PASSIVE",
U2383="Sharing","PASSIVE",
U2383="Sites strategiques &amp; DataCenter","PASSIVE",
U2383="Exclu","Exclu",
U2383="SAT","ACTIVE",
U2383="SPARE-ISSUE","SPARE-ISSUE",
U2383="Fiber CAmtel","ACTIVE",
U2383="Fiber AOF","ACTIVE",
U2383="Projet OCM (HUAWEI)","PLANNED WORKS",
U2383="Projet OCM (NOKIA)","PLANNED WORKS",
U2383="ACCESS-ISSUE","ACCESS-ISSUE",
U2383="Projet OCM (ZTE, NOKIA, autres projets)","PLANNED WORKS",
U2383="No root CAuse","No root cause",
U2383="ODU HS","ACTIVE",
U2383="IP &amp; VLAN","ACTIVE",
U2383="Warehouse HUAWEI","SPARE-ISSUE",
U2383="SPARE-HS","SPARE-ISSUE",
U2383="Power Telco","ACTIVE", U2383="no impacts","no impacts"
),"")</f>
        <v>No root cause</v>
      </c>
      <c r="W2383" s="113"/>
      <c r="X2383" s="113"/>
      <c r="Y2383" s="113"/>
      <c r="Z2383" s="113"/>
      <c r="AA2383" s="113"/>
      <c r="AB2383" s="17" t="s">
        <v>5465</v>
      </c>
      <c r="AC2383" s="17" t="str">
        <f>_xlfn.XLOOKUP(B2383,'INCIDENT-04-27-2026'!E:E,'INCIDENT-04-27-2026'!F:F,"")</f>
        <v/>
      </c>
      <c r="AD2383" s="9"/>
      <c r="AE2383" s="7" t="s">
        <v>5465</v>
      </c>
      <c r="AF2383" s="6" t="str">
        <f>_xlfn.XLOOKUP(B2383,'[13]Input_27-04'!$B:$B,'[13]Input_27-04'!$M:$M,"")</f>
        <v/>
      </c>
      <c r="AG2383" s="7"/>
      <c r="AH2383" s="3"/>
      <c r="AI2383" s="18" t="str">
        <f>_xlfn.XLOOKUP(B2383,'[3]Cells Huawei 27042026 10h'!$B:$B,'[3]Cells Huawei 27042026 10h'!$T:$T,"")</f>
        <v/>
      </c>
      <c r="AJ2383" s="18" t="str">
        <f>_xlfn.XLOOKUP(B2383,'[3]Cells Huawei 27042026 15h'!$B:$B,'[3]Cells Huawei 27042026 15h'!$T:$T,"")</f>
        <v/>
      </c>
      <c r="AK2383" s="18" t="str">
        <f>_xlfn.XLOOKUP(B2383,'[4]cells down 27042026 11h28'!$B:$B,'[4]cells down 27042026 11h28'!$R:$R,"")</f>
        <v/>
      </c>
      <c r="AL2383" s="18" t="str">
        <f>_xlfn.XLOOKUP(B2383,'[4]cells down 27042026 18h01'!$B:$B,'[4]cells down 27042026 18h01'!$R:$R,"")</f>
        <v/>
      </c>
      <c r="AM2383" s="18" t="str">
        <f>_xlfn.XLOOKUP(B2383,'[5]cell downs 27042026 11h'!$B:$B,'[5]cell downs 27042026 11h'!$R:$R,"")</f>
        <v/>
      </c>
      <c r="AN2383" s="18" t="str">
        <f>_xlfn.XLOOKUP(B2383,'[5]cell downs 27042026 17h40'!$B:$B,'[5]cell downs 27042026 17h40'!$R:$R,"")</f>
        <v/>
      </c>
      <c r="AO2383" s="18" t="str">
        <f>_xlfn.XLOOKUP(B2383,'[6]ALL SITES DOWN'!$D:$D,'[6]ALL SITES DOWN'!$J:$J,"")</f>
        <v/>
      </c>
      <c r="AP2383" s="18" t="str">
        <f>_xlfn.XLOOKUP(B2383,'[7]ALL SITES DOWN'!$D:$D,'[7]ALL SITES DOWN'!$J:$J,"")</f>
        <v/>
      </c>
      <c r="AQ2383" s="9" t="str">
        <f>_xlfn.XLOOKUP(B2383,[8]sheet1!$AC:$AC,[8]sheet1!$AF:$AF,"")</f>
        <v/>
      </c>
      <c r="AR2383" s="14"/>
      <c r="AS2383" s="14" t="s">
        <v>5465</v>
      </c>
      <c r="AT2383" s="14" t="str">
        <f>_xlfn.XLOOKUP(B2383,'[9]cell downs 18042026 17h'!$B:$B,'[9]cell downs 18042026 17h'!$B:$B,"")</f>
        <v/>
      </c>
      <c r="AU2383" s="14" t="str">
        <f>_xlfn.XLOOKUP(B2383,'[10]Cells Huawei 19042026 15h'!$B:$B,'[10]Cells Huawei 19042026 15h'!$B:$B,"")</f>
        <v/>
      </c>
      <c r="AV2383" s="9" t="str">
        <f>_xlfn.XLOOKUP(B2383,'[11]cells down 19042026 9H40'!$B:$B,'[11]cells down 19042026 9H40'!$B:$B,"")</f>
        <v/>
      </c>
    </row>
    <row r="2384" spans="1:48" hidden="1" x14ac:dyDescent="0.3">
      <c r="A2384" s="1" t="s">
        <v>3721</v>
      </c>
      <c r="B2384" s="8" t="s">
        <v>5078</v>
      </c>
      <c r="C2384" s="3" t="str">
        <f>_xlfn.XLOOKUP(B2384,'[1]daily break down'!$D:$D,'[1]daily break down'!$E:$E,"")</f>
        <v>LITTORAL</v>
      </c>
      <c r="D2384" s="1" t="s">
        <v>11</v>
      </c>
      <c r="E2384" s="1" t="s">
        <v>12</v>
      </c>
      <c r="F2384" s="3" t="s">
        <v>31</v>
      </c>
      <c r="G2384" s="1" t="s">
        <v>3721</v>
      </c>
      <c r="H2384" s="29" t="str">
        <f>_xlfn.XLOOKUP(B2384,[2]CALCULATION!$B:$B,[2]CALCULATION!$H:$H,"")</f>
        <v>ZTE</v>
      </c>
      <c r="I2384" s="26">
        <v>0</v>
      </c>
      <c r="J2384" s="26">
        <v>0</v>
      </c>
      <c r="K2384" s="26">
        <v>0</v>
      </c>
      <c r="L2384" s="26">
        <v>0</v>
      </c>
      <c r="M2384" s="26">
        <v>0</v>
      </c>
      <c r="N2384" s="26">
        <v>0</v>
      </c>
      <c r="O2384" s="26">
        <v>0</v>
      </c>
      <c r="P2384" s="114" t="s">
        <v>6364</v>
      </c>
      <c r="Q2384" s="42" t="s">
        <v>5538</v>
      </c>
      <c r="R2384" s="42"/>
      <c r="S2384" s="41" t="str" cm="1">
        <f t="array" ref="S2384">IFERROR(_xlfn.IFS(
U2384="MPR ISSUE","PDH",
U2384="BSS Hardware Issue","BSS",
U2384="Sites strategiques, MLL, Pylone, etc.","ENVTECH",
U2384="AKTIVCO DEFAUT GE &amp; POWER Cabinet","AKTIVCO",
U2384="AKTIVCO Coupure ENEO &amp; Baisse de tension","AKTIVCO GRID ONLY",
U2384="Coupure ENEO &amp; Baisse de tension","IHS GRID ONLY",
U2384="Defaut GE &amp; POWER Cabinet","IHS",
U2384="Sharing","Partners",
U2384="Sites strategiques &amp; DataCenter","SST &amp; DC",
U2384="Exclu","Exclu",
U2384="SAT","SAT",
U2384="SPARE-ISSUE","SPARE-ISSUE",
U2384="Fiber CAmtel","TRANS_FO_CAMTEL",
U2384="Fiber AOF","Fiber AOF",
U2384="Projet OCM (HUAWEI)","TRAVAUX-HUAWEI",
U2384="Projet OCM (NOKIA)","TRAVAUX-NOKIA",
U2384="ACCESS-ISSUE","ACCESS-ISSUE",
U2384="Projet OCM (ZTE, NOKIA, autres projets)","TRAVAUX OCM",
U2384="No root CAuse","No root cause",
U2384="ODU HS","PDH",
U2384="IP &amp; VLAN","PDH",
U2384="Warehouse HUAWEI","SPARE-ISSUE",
U2384="SPARE-HS","SPARE-ISSUE",
U2384="Power Telco","BSS",U2384="no impacts","no impacts"
),"")</f>
        <v>No root cause</v>
      </c>
      <c r="T2384" s="41" t="str" cm="1">
        <f t="array" ref="T2384">IFERROR(_xlfn.IFS(
U2384="MPR ISSUE","TX ISSUE",
U2384="BSS Hardware Issue","RAN ISSUE",
U2384="Sites strategiques, MLL, Pylone, etc.","ENVTECH",
U2384="AKTIVCO DEFAUT GE &amp; POWER Cabinet","POWER ISSUE",
U2384="AKTIVCO Coupure ENEO &amp; Baisse de tension","POWER ISSUE",
U2384="Coupure ENEO &amp; Baisse de tension","POWER ISSUE",
U2384="Defaut GE &amp; POWER Cabinet","POWER ISSUE",
U2384="Sharing","POWER ISSUE",
U2384="Sites strategiques &amp; DataCenter","POWER ISSUE",
U2384="Exclu","Exclu",
U2384="SAT","TX ISSUE",
U2384="SPARE-ISSUE","SPARE-ISSUE",
U2384="Fiber CAmtel","TX ISSUE",
U2384="Fiber AOF","TX ISSUE",
U2384="Projet OCM (HUAWEI)","TRAVAUX-HUAWEI",
U2384="Projet OCM (NOKIA)","TRAVAUX -NOKIA",
U2384="ACCESS-ISSUE","ACCESS-ISSUE",
U2384="Projet OCM (ZTE, NOKIA, autres projets)","TRAVAUX OCM",
U2384="No root CAuse","No root cause",
U2384="ODU HS","TX ISSUE",
U2384="IP &amp; VLAN","TX ISSUE",
U2384="Warehouse HUAWEI","SPARE-ISSUE",
U2384="SPARE-HS","SPARE-ISSUE",
U2384="Power Telco","RAN ISSUE",U2384="no impacts","no impacts"
),"")</f>
        <v>No root cause</v>
      </c>
      <c r="U2384" s="68" t="s">
        <v>5691</v>
      </c>
      <c r="V2384" s="41" t="str" cm="1">
        <f t="array" ref="V2384">IFERROR(_xlfn.IFS(
U2384="MPR ISSUE","ACTIVE",
U2384="BSS Hardware Issue","ACTIVE",
U2384="Sites strategiques, MLL, Pylone, etc.","PASSIVE",
U2384="AKTIVCO DEFAUT GE &amp; POWER Cabinet","PASSIVE",
U2384="AKTIVCO Coupure ENEO &amp; Baisse de tension","PASSIVE",
U2384="Coupure ENEO &amp; Baisse de tension","PASSIVE",
U2384="Defaut GE &amp; POWER Cabinet","PASSIVE",
U2384="Sharing","PASSIVE",
U2384="Sites strategiques &amp; DataCenter","PASSIVE",
U2384="Exclu","Exclu",
U2384="SAT","ACTIVE",
U2384="SPARE-ISSUE","SPARE-ISSUE",
U2384="Fiber CAmtel","ACTIVE",
U2384="Fiber AOF","ACTIVE",
U2384="Projet OCM (HUAWEI)","PLANNED WORKS",
U2384="Projet OCM (NOKIA)","PLANNED WORKS",
U2384="ACCESS-ISSUE","ACCESS-ISSUE",
U2384="Projet OCM (ZTE, NOKIA, autres projets)","PLANNED WORKS",
U2384="No root CAuse","No root cause",
U2384="ODU HS","ACTIVE",
U2384="IP &amp; VLAN","ACTIVE",
U2384="Warehouse HUAWEI","SPARE-ISSUE",
U2384="SPARE-HS","SPARE-ISSUE",
U2384="Power Telco","ACTIVE", U2384="no impacts","no impacts"
),"")</f>
        <v>No root cause</v>
      </c>
      <c r="W2384" s="113"/>
      <c r="X2384" s="113"/>
      <c r="Y2384" s="113"/>
      <c r="Z2384" s="113"/>
      <c r="AA2384" s="113"/>
      <c r="AB2384" s="17" t="s">
        <v>5465</v>
      </c>
      <c r="AC2384" s="17" t="str">
        <f>_xlfn.XLOOKUP(B2384,'INCIDENT-04-27-2026'!E:E,'INCIDENT-04-27-2026'!F:F,"")</f>
        <v/>
      </c>
      <c r="AD2384" s="9"/>
      <c r="AE2384" s="7" t="s">
        <v>5465</v>
      </c>
      <c r="AF2384" s="6" t="str">
        <f>_xlfn.XLOOKUP(B2384,'[13]Input_27-04'!$B:$B,'[13]Input_27-04'!$M:$M,"")</f>
        <v/>
      </c>
      <c r="AG2384" s="7"/>
      <c r="AH2384" s="3"/>
      <c r="AI2384" s="18" t="str">
        <f>_xlfn.XLOOKUP(B2384,'[3]Cells Huawei 27042026 10h'!$B:$B,'[3]Cells Huawei 27042026 10h'!$T:$T,"")</f>
        <v/>
      </c>
      <c r="AJ2384" s="18" t="str">
        <f>_xlfn.XLOOKUP(B2384,'[3]Cells Huawei 27042026 15h'!$B:$B,'[3]Cells Huawei 27042026 15h'!$T:$T,"")</f>
        <v/>
      </c>
      <c r="AK2384" s="18" t="str">
        <f>_xlfn.XLOOKUP(B2384,'[4]cells down 27042026 11h28'!$B:$B,'[4]cells down 27042026 11h28'!$R:$R,"")</f>
        <v/>
      </c>
      <c r="AL2384" s="18" t="str">
        <f>_xlfn.XLOOKUP(B2384,'[4]cells down 27042026 18h01'!$B:$B,'[4]cells down 27042026 18h01'!$R:$R,"")</f>
        <v/>
      </c>
      <c r="AM2384" s="18" t="str">
        <f>_xlfn.XLOOKUP(B2384,'[5]cell downs 27042026 11h'!$B:$B,'[5]cell downs 27042026 11h'!$R:$R,"")</f>
        <v/>
      </c>
      <c r="AN2384" s="18" t="str">
        <f>_xlfn.XLOOKUP(B2384,'[5]cell downs 27042026 17h40'!$B:$B,'[5]cell downs 27042026 17h40'!$R:$R,"")</f>
        <v/>
      </c>
      <c r="AO2384" s="18" t="str">
        <f>_xlfn.XLOOKUP(B2384,'[6]ALL SITES DOWN'!$D:$D,'[6]ALL SITES DOWN'!$J:$J,"")</f>
        <v/>
      </c>
      <c r="AP2384" s="18" t="str">
        <f>_xlfn.XLOOKUP(B2384,'[7]ALL SITES DOWN'!$D:$D,'[7]ALL SITES DOWN'!$J:$J,"")</f>
        <v/>
      </c>
      <c r="AQ2384" s="9" t="str">
        <f>_xlfn.XLOOKUP(B2384,[8]sheet1!$AC:$AC,[8]sheet1!$AF:$AF,"")</f>
        <v/>
      </c>
      <c r="AR2384" s="14"/>
      <c r="AS2384" s="14" t="s">
        <v>5465</v>
      </c>
      <c r="AT2384" s="14" t="str">
        <f>_xlfn.XLOOKUP(B2384,'[9]cell downs 18042026 17h'!$B:$B,'[9]cell downs 18042026 17h'!$B:$B,"")</f>
        <v/>
      </c>
      <c r="AU2384" s="14" t="str">
        <f>_xlfn.XLOOKUP(B2384,'[10]Cells Huawei 19042026 15h'!$B:$B,'[10]Cells Huawei 19042026 15h'!$B:$B,"")</f>
        <v/>
      </c>
      <c r="AV2384" s="9" t="str">
        <f>_xlfn.XLOOKUP(B2384,'[11]cells down 19042026 9H40'!$B:$B,'[11]cells down 19042026 9H40'!$B:$B,"")</f>
        <v/>
      </c>
    </row>
    <row r="2385" spans="1:48" hidden="1" x14ac:dyDescent="0.3">
      <c r="A2385" s="1" t="s">
        <v>5079</v>
      </c>
      <c r="B2385" s="8" t="s">
        <v>5080</v>
      </c>
      <c r="C2385" s="3" t="str">
        <f>_xlfn.XLOOKUP(B2385,'[1]daily break down'!$D:$D,'[1]daily break down'!$E:$E,"")</f>
        <v>CENTRE</v>
      </c>
      <c r="D2385" s="1" t="s">
        <v>11</v>
      </c>
      <c r="E2385" s="1" t="s">
        <v>83</v>
      </c>
      <c r="F2385" s="3" t="s">
        <v>37</v>
      </c>
      <c r="G2385" s="1" t="s">
        <v>5081</v>
      </c>
      <c r="H2385" s="29" t="str">
        <f>_xlfn.XLOOKUP(B2385,[2]CALCULATION!$B:$B,[2]CALCULATION!$H:$H,"")</f>
        <v>ZTE</v>
      </c>
      <c r="I2385" s="26">
        <v>0</v>
      </c>
      <c r="J2385" s="26">
        <v>0</v>
      </c>
      <c r="K2385" s="26">
        <v>0</v>
      </c>
      <c r="L2385" s="26">
        <v>0</v>
      </c>
      <c r="M2385" s="26">
        <v>0</v>
      </c>
      <c r="N2385" s="26">
        <v>0</v>
      </c>
      <c r="O2385" s="26">
        <v>0</v>
      </c>
      <c r="P2385" s="114" t="s">
        <v>6364</v>
      </c>
      <c r="Q2385" s="42" t="s">
        <v>5538</v>
      </c>
      <c r="R2385" s="42"/>
      <c r="S2385" s="41" t="str" cm="1">
        <f t="array" ref="S2385">IFERROR(_xlfn.IFS(
U2385="MPR ISSUE","PDH",
U2385="BSS Hardware Issue","BSS",
U2385="Sites strategiques, MLL, Pylone, etc.","ENVTECH",
U2385="AKTIVCO DEFAUT GE &amp; POWER Cabinet","AKTIVCO",
U2385="AKTIVCO Coupure ENEO &amp; Baisse de tension","AKTIVCO GRID ONLY",
U2385="Coupure ENEO &amp; Baisse de tension","IHS GRID ONLY",
U2385="Defaut GE &amp; POWER Cabinet","IHS",
U2385="Sharing","Partners",
U2385="Sites strategiques &amp; DataCenter","SST &amp; DC",
U2385="Exclu","Exclu",
U2385="SAT","SAT",
U2385="SPARE-ISSUE","SPARE-ISSUE",
U2385="Fiber CAmtel","TRANS_FO_CAMTEL",
U2385="Fiber AOF","Fiber AOF",
U2385="Projet OCM (HUAWEI)","TRAVAUX-HUAWEI",
U2385="Projet OCM (NOKIA)","TRAVAUX-NOKIA",
U2385="ACCESS-ISSUE","ACCESS-ISSUE",
U2385="Projet OCM (ZTE, NOKIA, autres projets)","TRAVAUX OCM",
U2385="No root CAuse","No root cause",
U2385="ODU HS","PDH",
U2385="IP &amp; VLAN","PDH",
U2385="Warehouse HUAWEI","SPARE-ISSUE",
U2385="SPARE-HS","SPARE-ISSUE",
U2385="Power Telco","BSS",U2385="no impacts","no impacts"
),"")</f>
        <v>No root cause</v>
      </c>
      <c r="T2385" s="41" t="str" cm="1">
        <f t="array" ref="T2385">IFERROR(_xlfn.IFS(
U2385="MPR ISSUE","TX ISSUE",
U2385="BSS Hardware Issue","RAN ISSUE",
U2385="Sites strategiques, MLL, Pylone, etc.","ENVTECH",
U2385="AKTIVCO DEFAUT GE &amp; POWER Cabinet","POWER ISSUE",
U2385="AKTIVCO Coupure ENEO &amp; Baisse de tension","POWER ISSUE",
U2385="Coupure ENEO &amp; Baisse de tension","POWER ISSUE",
U2385="Defaut GE &amp; POWER Cabinet","POWER ISSUE",
U2385="Sharing","POWER ISSUE",
U2385="Sites strategiques &amp; DataCenter","POWER ISSUE",
U2385="Exclu","Exclu",
U2385="SAT","TX ISSUE",
U2385="SPARE-ISSUE","SPARE-ISSUE",
U2385="Fiber CAmtel","TX ISSUE",
U2385="Fiber AOF","TX ISSUE",
U2385="Projet OCM (HUAWEI)","TRAVAUX-HUAWEI",
U2385="Projet OCM (NOKIA)","TRAVAUX -NOKIA",
U2385="ACCESS-ISSUE","ACCESS-ISSUE",
U2385="Projet OCM (ZTE, NOKIA, autres projets)","TRAVAUX OCM",
U2385="No root CAuse","No root cause",
U2385="ODU HS","TX ISSUE",
U2385="IP &amp; VLAN","TX ISSUE",
U2385="Warehouse HUAWEI","SPARE-ISSUE",
U2385="SPARE-HS","SPARE-ISSUE",
U2385="Power Telco","RAN ISSUE",U2385="no impacts","no impacts"
),"")</f>
        <v>No root cause</v>
      </c>
      <c r="U2385" s="68" t="s">
        <v>5691</v>
      </c>
      <c r="V2385" s="41" t="str" cm="1">
        <f t="array" ref="V2385">IFERROR(_xlfn.IFS(
U2385="MPR ISSUE","ACTIVE",
U2385="BSS Hardware Issue","ACTIVE",
U2385="Sites strategiques, MLL, Pylone, etc.","PASSIVE",
U2385="AKTIVCO DEFAUT GE &amp; POWER Cabinet","PASSIVE",
U2385="AKTIVCO Coupure ENEO &amp; Baisse de tension","PASSIVE",
U2385="Coupure ENEO &amp; Baisse de tension","PASSIVE",
U2385="Defaut GE &amp; POWER Cabinet","PASSIVE",
U2385="Sharing","PASSIVE",
U2385="Sites strategiques &amp; DataCenter","PASSIVE",
U2385="Exclu","Exclu",
U2385="SAT","ACTIVE",
U2385="SPARE-ISSUE","SPARE-ISSUE",
U2385="Fiber CAmtel","ACTIVE",
U2385="Fiber AOF","ACTIVE",
U2385="Projet OCM (HUAWEI)","PLANNED WORKS",
U2385="Projet OCM (NOKIA)","PLANNED WORKS",
U2385="ACCESS-ISSUE","ACCESS-ISSUE",
U2385="Projet OCM (ZTE, NOKIA, autres projets)","PLANNED WORKS",
U2385="No root CAuse","No root cause",
U2385="ODU HS","ACTIVE",
U2385="IP &amp; VLAN","ACTIVE",
U2385="Warehouse HUAWEI","SPARE-ISSUE",
U2385="SPARE-HS","SPARE-ISSUE",
U2385="Power Telco","ACTIVE", U2385="no impacts","no impacts"
),"")</f>
        <v>No root cause</v>
      </c>
      <c r="W2385" s="113"/>
      <c r="X2385" s="113"/>
      <c r="Y2385" s="113"/>
      <c r="Z2385" s="113"/>
      <c r="AA2385" s="113"/>
      <c r="AB2385" s="17" t="s">
        <v>5465</v>
      </c>
      <c r="AC2385" s="17" t="str">
        <f>_xlfn.XLOOKUP(B2385,'INCIDENT-04-27-2026'!E:E,'INCIDENT-04-27-2026'!F:F,"")</f>
        <v/>
      </c>
      <c r="AD2385" s="9"/>
      <c r="AE2385" s="7" t="s">
        <v>5465</v>
      </c>
      <c r="AF2385" s="6" t="str">
        <f>_xlfn.XLOOKUP(B2385,'[13]Input_27-04'!$B:$B,'[13]Input_27-04'!$M:$M,"")</f>
        <v/>
      </c>
      <c r="AG2385" s="7"/>
      <c r="AH2385" s="3"/>
      <c r="AI2385" s="18" t="str">
        <f>_xlfn.XLOOKUP(B2385,'[3]Cells Huawei 27042026 10h'!$B:$B,'[3]Cells Huawei 27042026 10h'!$T:$T,"")</f>
        <v/>
      </c>
      <c r="AJ2385" s="18" t="str">
        <f>_xlfn.XLOOKUP(B2385,'[3]Cells Huawei 27042026 15h'!$B:$B,'[3]Cells Huawei 27042026 15h'!$T:$T,"")</f>
        <v/>
      </c>
      <c r="AK2385" s="18" t="str">
        <f>_xlfn.XLOOKUP(B2385,'[4]cells down 27042026 11h28'!$B:$B,'[4]cells down 27042026 11h28'!$R:$R,"")</f>
        <v/>
      </c>
      <c r="AL2385" s="18" t="str">
        <f>_xlfn.XLOOKUP(B2385,'[4]cells down 27042026 18h01'!$B:$B,'[4]cells down 27042026 18h01'!$R:$R,"")</f>
        <v/>
      </c>
      <c r="AM2385" s="18" t="str">
        <f>_xlfn.XLOOKUP(B2385,'[5]cell downs 27042026 11h'!$B:$B,'[5]cell downs 27042026 11h'!$R:$R,"")</f>
        <v/>
      </c>
      <c r="AN2385" s="18" t="str">
        <f>_xlfn.XLOOKUP(B2385,'[5]cell downs 27042026 17h40'!$B:$B,'[5]cell downs 27042026 17h40'!$R:$R,"")</f>
        <v/>
      </c>
      <c r="AO2385" s="18" t="str">
        <f>_xlfn.XLOOKUP(B2385,'[6]ALL SITES DOWN'!$D:$D,'[6]ALL SITES DOWN'!$J:$J,"")</f>
        <v/>
      </c>
      <c r="AP2385" s="18" t="str">
        <f>_xlfn.XLOOKUP(B2385,'[7]ALL SITES DOWN'!$D:$D,'[7]ALL SITES DOWN'!$J:$J,"")</f>
        <v/>
      </c>
      <c r="AQ2385" s="9" t="str">
        <f>_xlfn.XLOOKUP(B2385,[8]sheet1!$AC:$AC,[8]sheet1!$AF:$AF,"")</f>
        <v/>
      </c>
      <c r="AR2385" s="14"/>
      <c r="AS2385" s="14" t="s">
        <v>5465</v>
      </c>
      <c r="AT2385" s="14" t="str">
        <f>_xlfn.XLOOKUP(B2385,'[9]cell downs 18042026 17h'!$B:$B,'[9]cell downs 18042026 17h'!$B:$B,"")</f>
        <v/>
      </c>
      <c r="AU2385" s="14" t="str">
        <f>_xlfn.XLOOKUP(B2385,'[10]Cells Huawei 19042026 15h'!$B:$B,'[10]Cells Huawei 19042026 15h'!$B:$B,"")</f>
        <v/>
      </c>
      <c r="AV2385" s="9" t="str">
        <f>_xlfn.XLOOKUP(B2385,'[11]cells down 19042026 9H40'!$B:$B,'[11]cells down 19042026 9H40'!$B:$B,"")</f>
        <v/>
      </c>
    </row>
    <row r="2386" spans="1:48" hidden="1" x14ac:dyDescent="0.3">
      <c r="A2386" s="1" t="s">
        <v>4794</v>
      </c>
      <c r="B2386" s="8" t="s">
        <v>5083</v>
      </c>
      <c r="C2386" s="3" t="str">
        <f>_xlfn.XLOOKUP(B2386,'[1]daily break down'!$D:$D,'[1]daily break down'!$E:$E,"")</f>
        <v>CENTRE</v>
      </c>
      <c r="D2386" s="1" t="s">
        <v>11</v>
      </c>
      <c r="E2386" s="1" t="s">
        <v>12</v>
      </c>
      <c r="F2386" s="3" t="s">
        <v>37</v>
      </c>
      <c r="G2386" s="1" t="s">
        <v>4794</v>
      </c>
      <c r="H2386" s="29" t="str">
        <f>_xlfn.XLOOKUP(B2386,[2]CALCULATION!$B:$B,[2]CALCULATION!$H:$H,"")</f>
        <v>ZTE</v>
      </c>
      <c r="I2386" s="26">
        <v>0</v>
      </c>
      <c r="J2386" s="26">
        <v>0</v>
      </c>
      <c r="K2386" s="26">
        <v>0</v>
      </c>
      <c r="L2386" s="26">
        <v>0</v>
      </c>
      <c r="M2386" s="26">
        <v>0</v>
      </c>
      <c r="N2386" s="26">
        <v>0</v>
      </c>
      <c r="O2386" s="26">
        <v>0</v>
      </c>
      <c r="P2386" s="114" t="s">
        <v>6364</v>
      </c>
      <c r="Q2386" s="42" t="s">
        <v>5538</v>
      </c>
      <c r="R2386" s="42"/>
      <c r="S2386" s="41" t="str" cm="1">
        <f t="array" ref="S2386">IFERROR(_xlfn.IFS(
U2386="MPR ISSUE","PDH",
U2386="BSS Hardware Issue","BSS",
U2386="Sites strategiques, MLL, Pylone, etc.","ENVTECH",
U2386="AKTIVCO DEFAUT GE &amp; POWER Cabinet","AKTIVCO",
U2386="AKTIVCO Coupure ENEO &amp; Baisse de tension","AKTIVCO GRID ONLY",
U2386="Coupure ENEO &amp; Baisse de tension","IHS GRID ONLY",
U2386="Defaut GE &amp; POWER Cabinet","IHS",
U2386="Sharing","Partners",
U2386="Sites strategiques &amp; DataCenter","SST &amp; DC",
U2386="Exclu","Exclu",
U2386="SAT","SAT",
U2386="SPARE-ISSUE","SPARE-ISSUE",
U2386="Fiber CAmtel","TRANS_FO_CAMTEL",
U2386="Fiber AOF","Fiber AOF",
U2386="Projet OCM (HUAWEI)","TRAVAUX-HUAWEI",
U2386="Projet OCM (NOKIA)","TRAVAUX-NOKIA",
U2386="ACCESS-ISSUE","ACCESS-ISSUE",
U2386="Projet OCM (ZTE, NOKIA, autres projets)","TRAVAUX OCM",
U2386="No root CAuse","No root cause",
U2386="ODU HS","PDH",
U2386="IP &amp; VLAN","PDH",
U2386="Warehouse HUAWEI","SPARE-ISSUE",
U2386="SPARE-HS","SPARE-ISSUE",
U2386="Power Telco","BSS",U2386="no impacts","no impacts"
),"")</f>
        <v>No root cause</v>
      </c>
      <c r="T2386" s="41" t="str" cm="1">
        <f t="array" ref="T2386">IFERROR(_xlfn.IFS(
U2386="MPR ISSUE","TX ISSUE",
U2386="BSS Hardware Issue","RAN ISSUE",
U2386="Sites strategiques, MLL, Pylone, etc.","ENVTECH",
U2386="AKTIVCO DEFAUT GE &amp; POWER Cabinet","POWER ISSUE",
U2386="AKTIVCO Coupure ENEO &amp; Baisse de tension","POWER ISSUE",
U2386="Coupure ENEO &amp; Baisse de tension","POWER ISSUE",
U2386="Defaut GE &amp; POWER Cabinet","POWER ISSUE",
U2386="Sharing","POWER ISSUE",
U2386="Sites strategiques &amp; DataCenter","POWER ISSUE",
U2386="Exclu","Exclu",
U2386="SAT","TX ISSUE",
U2386="SPARE-ISSUE","SPARE-ISSUE",
U2386="Fiber CAmtel","TX ISSUE",
U2386="Fiber AOF","TX ISSUE",
U2386="Projet OCM (HUAWEI)","TRAVAUX-HUAWEI",
U2386="Projet OCM (NOKIA)","TRAVAUX -NOKIA",
U2386="ACCESS-ISSUE","ACCESS-ISSUE",
U2386="Projet OCM (ZTE, NOKIA, autres projets)","TRAVAUX OCM",
U2386="No root CAuse","No root cause",
U2386="ODU HS","TX ISSUE",
U2386="IP &amp; VLAN","TX ISSUE",
U2386="Warehouse HUAWEI","SPARE-ISSUE",
U2386="SPARE-HS","SPARE-ISSUE",
U2386="Power Telco","RAN ISSUE",U2386="no impacts","no impacts"
),"")</f>
        <v>No root cause</v>
      </c>
      <c r="U2386" s="68" t="s">
        <v>5691</v>
      </c>
      <c r="V2386" s="41" t="str" cm="1">
        <f t="array" ref="V2386">IFERROR(_xlfn.IFS(
U2386="MPR ISSUE","ACTIVE",
U2386="BSS Hardware Issue","ACTIVE",
U2386="Sites strategiques, MLL, Pylone, etc.","PASSIVE",
U2386="AKTIVCO DEFAUT GE &amp; POWER Cabinet","PASSIVE",
U2386="AKTIVCO Coupure ENEO &amp; Baisse de tension","PASSIVE",
U2386="Coupure ENEO &amp; Baisse de tension","PASSIVE",
U2386="Defaut GE &amp; POWER Cabinet","PASSIVE",
U2386="Sharing","PASSIVE",
U2386="Sites strategiques &amp; DataCenter","PASSIVE",
U2386="Exclu","Exclu",
U2386="SAT","ACTIVE",
U2386="SPARE-ISSUE","SPARE-ISSUE",
U2386="Fiber CAmtel","ACTIVE",
U2386="Fiber AOF","ACTIVE",
U2386="Projet OCM (HUAWEI)","PLANNED WORKS",
U2386="Projet OCM (NOKIA)","PLANNED WORKS",
U2386="ACCESS-ISSUE","ACCESS-ISSUE",
U2386="Projet OCM (ZTE, NOKIA, autres projets)","PLANNED WORKS",
U2386="No root CAuse","No root cause",
U2386="ODU HS","ACTIVE",
U2386="IP &amp; VLAN","ACTIVE",
U2386="Warehouse HUAWEI","SPARE-ISSUE",
U2386="SPARE-HS","SPARE-ISSUE",
U2386="Power Telco","ACTIVE", U2386="no impacts","no impacts"
),"")</f>
        <v>No root cause</v>
      </c>
      <c r="W2386" s="113"/>
      <c r="X2386" s="113"/>
      <c r="Y2386" s="113"/>
      <c r="Z2386" s="113"/>
      <c r="AA2386" s="113"/>
      <c r="AB2386" s="17" t="s">
        <v>5465</v>
      </c>
      <c r="AC2386" s="17" t="str">
        <f>_xlfn.XLOOKUP(B2386,'INCIDENT-04-27-2026'!E:E,'INCIDENT-04-27-2026'!F:F,"")</f>
        <v/>
      </c>
      <c r="AD2386" s="9"/>
      <c r="AE2386" s="7" t="s">
        <v>5465</v>
      </c>
      <c r="AF2386" s="6" t="str">
        <f>_xlfn.XLOOKUP(B2386,'[13]Input_27-04'!$B:$B,'[13]Input_27-04'!$M:$M,"")</f>
        <v/>
      </c>
      <c r="AG2386" s="7"/>
      <c r="AH2386" s="3"/>
      <c r="AI2386" s="18" t="str">
        <f>_xlfn.XLOOKUP(B2386,'[3]Cells Huawei 27042026 10h'!$B:$B,'[3]Cells Huawei 27042026 10h'!$T:$T,"")</f>
        <v/>
      </c>
      <c r="AJ2386" s="18" t="str">
        <f>_xlfn.XLOOKUP(B2386,'[3]Cells Huawei 27042026 15h'!$B:$B,'[3]Cells Huawei 27042026 15h'!$T:$T,"")</f>
        <v/>
      </c>
      <c r="AK2386" s="18" t="str">
        <f>_xlfn.XLOOKUP(B2386,'[4]cells down 27042026 11h28'!$B:$B,'[4]cells down 27042026 11h28'!$R:$R,"")</f>
        <v/>
      </c>
      <c r="AL2386" s="18" t="str">
        <f>_xlfn.XLOOKUP(B2386,'[4]cells down 27042026 18h01'!$B:$B,'[4]cells down 27042026 18h01'!$R:$R,"")</f>
        <v/>
      </c>
      <c r="AM2386" s="18" t="str">
        <f>_xlfn.XLOOKUP(B2386,'[5]cell downs 27042026 11h'!$B:$B,'[5]cell downs 27042026 11h'!$R:$R,"")</f>
        <v/>
      </c>
      <c r="AN2386" s="18" t="str">
        <f>_xlfn.XLOOKUP(B2386,'[5]cell downs 27042026 17h40'!$B:$B,'[5]cell downs 27042026 17h40'!$R:$R,"")</f>
        <v/>
      </c>
      <c r="AO2386" s="18" t="str">
        <f>_xlfn.XLOOKUP(B2386,'[6]ALL SITES DOWN'!$D:$D,'[6]ALL SITES DOWN'!$J:$J,"")</f>
        <v/>
      </c>
      <c r="AP2386" s="18" t="str">
        <f>_xlfn.XLOOKUP(B2386,'[7]ALL SITES DOWN'!$D:$D,'[7]ALL SITES DOWN'!$J:$J,"")</f>
        <v/>
      </c>
      <c r="AQ2386" s="9" t="str">
        <f>_xlfn.XLOOKUP(B2386,[8]sheet1!$AC:$AC,[8]sheet1!$AF:$AF,"")</f>
        <v/>
      </c>
      <c r="AR2386" s="14"/>
      <c r="AS2386" s="14" t="s">
        <v>5465</v>
      </c>
      <c r="AT2386" s="14" t="str">
        <f>_xlfn.XLOOKUP(B2386,'[9]cell downs 18042026 17h'!$B:$B,'[9]cell downs 18042026 17h'!$B:$B,"")</f>
        <v/>
      </c>
      <c r="AU2386" s="14" t="str">
        <f>_xlfn.XLOOKUP(B2386,'[10]Cells Huawei 19042026 15h'!$B:$B,'[10]Cells Huawei 19042026 15h'!$B:$B,"")</f>
        <v/>
      </c>
      <c r="AV2386" s="9" t="str">
        <f>_xlfn.XLOOKUP(B2386,'[11]cells down 19042026 9H40'!$B:$B,'[11]cells down 19042026 9H40'!$B:$B,"")</f>
        <v/>
      </c>
    </row>
    <row r="2387" spans="1:48" hidden="1" x14ac:dyDescent="0.3">
      <c r="A2387" s="1" t="s">
        <v>5084</v>
      </c>
      <c r="B2387" s="8" t="s">
        <v>5085</v>
      </c>
      <c r="C2387" s="3" t="str">
        <f>_xlfn.XLOOKUP(B2387,'[1]daily break down'!$D:$D,'[1]daily break down'!$E:$E,"")</f>
        <v>LITTORAL</v>
      </c>
      <c r="D2387" s="1" t="s">
        <v>11</v>
      </c>
      <c r="E2387" s="1" t="s">
        <v>318</v>
      </c>
      <c r="F2387" s="3" t="s">
        <v>31</v>
      </c>
      <c r="G2387" s="1" t="s">
        <v>5086</v>
      </c>
      <c r="H2387" s="29" t="str">
        <f>_xlfn.XLOOKUP(B2387,[2]CALCULATION!$B:$B,[2]CALCULATION!$H:$H,"")</f>
        <v>ZTE</v>
      </c>
      <c r="I2387" s="26">
        <v>0</v>
      </c>
      <c r="J2387" s="26">
        <v>0</v>
      </c>
      <c r="K2387" s="26">
        <v>0</v>
      </c>
      <c r="L2387" s="26">
        <v>0</v>
      </c>
      <c r="M2387" s="26">
        <v>0</v>
      </c>
      <c r="N2387" s="26">
        <v>0</v>
      </c>
      <c r="O2387" s="26">
        <v>0</v>
      </c>
      <c r="P2387" s="114" t="s">
        <v>6364</v>
      </c>
      <c r="Q2387" s="42" t="s">
        <v>5538</v>
      </c>
      <c r="R2387" s="42"/>
      <c r="S2387" s="41" t="str" cm="1">
        <f t="array" ref="S2387">IFERROR(_xlfn.IFS(
U2387="MPR ISSUE","PDH",
U2387="BSS Hardware Issue","BSS",
U2387="Sites strategiques, MLL, Pylone, etc.","ENVTECH",
U2387="AKTIVCO DEFAUT GE &amp; POWER Cabinet","AKTIVCO",
U2387="AKTIVCO Coupure ENEO &amp; Baisse de tension","AKTIVCO GRID ONLY",
U2387="Coupure ENEO &amp; Baisse de tension","IHS GRID ONLY",
U2387="Defaut GE &amp; POWER Cabinet","IHS",
U2387="Sharing","Partners",
U2387="Sites strategiques &amp; DataCenter","SST &amp; DC",
U2387="Exclu","Exclu",
U2387="SAT","SAT",
U2387="SPARE-ISSUE","SPARE-ISSUE",
U2387="Fiber CAmtel","TRANS_FO_CAMTEL",
U2387="Fiber AOF","Fiber AOF",
U2387="Projet OCM (HUAWEI)","TRAVAUX-HUAWEI",
U2387="Projet OCM (NOKIA)","TRAVAUX-NOKIA",
U2387="ACCESS-ISSUE","ACCESS-ISSUE",
U2387="Projet OCM (ZTE, NOKIA, autres projets)","TRAVAUX OCM",
U2387="No root CAuse","No root cause",
U2387="ODU HS","PDH",
U2387="IP &amp; VLAN","PDH",
U2387="Warehouse HUAWEI","SPARE-ISSUE",
U2387="SPARE-HS","SPARE-ISSUE",
U2387="Power Telco","BSS",U2387="no impacts","no impacts"
),"")</f>
        <v>No root cause</v>
      </c>
      <c r="T2387" s="41" t="str" cm="1">
        <f t="array" ref="T2387">IFERROR(_xlfn.IFS(
U2387="MPR ISSUE","TX ISSUE",
U2387="BSS Hardware Issue","RAN ISSUE",
U2387="Sites strategiques, MLL, Pylone, etc.","ENVTECH",
U2387="AKTIVCO DEFAUT GE &amp; POWER Cabinet","POWER ISSUE",
U2387="AKTIVCO Coupure ENEO &amp; Baisse de tension","POWER ISSUE",
U2387="Coupure ENEO &amp; Baisse de tension","POWER ISSUE",
U2387="Defaut GE &amp; POWER Cabinet","POWER ISSUE",
U2387="Sharing","POWER ISSUE",
U2387="Sites strategiques &amp; DataCenter","POWER ISSUE",
U2387="Exclu","Exclu",
U2387="SAT","TX ISSUE",
U2387="SPARE-ISSUE","SPARE-ISSUE",
U2387="Fiber CAmtel","TX ISSUE",
U2387="Fiber AOF","TX ISSUE",
U2387="Projet OCM (HUAWEI)","TRAVAUX-HUAWEI",
U2387="Projet OCM (NOKIA)","TRAVAUX -NOKIA",
U2387="ACCESS-ISSUE","ACCESS-ISSUE",
U2387="Projet OCM (ZTE, NOKIA, autres projets)","TRAVAUX OCM",
U2387="No root CAuse","No root cause",
U2387="ODU HS","TX ISSUE",
U2387="IP &amp; VLAN","TX ISSUE",
U2387="Warehouse HUAWEI","SPARE-ISSUE",
U2387="SPARE-HS","SPARE-ISSUE",
U2387="Power Telco","RAN ISSUE",U2387="no impacts","no impacts"
),"")</f>
        <v>No root cause</v>
      </c>
      <c r="U2387" s="68" t="s">
        <v>5691</v>
      </c>
      <c r="V2387" s="41" t="str" cm="1">
        <f t="array" ref="V2387">IFERROR(_xlfn.IFS(
U2387="MPR ISSUE","ACTIVE",
U2387="BSS Hardware Issue","ACTIVE",
U2387="Sites strategiques, MLL, Pylone, etc.","PASSIVE",
U2387="AKTIVCO DEFAUT GE &amp; POWER Cabinet","PASSIVE",
U2387="AKTIVCO Coupure ENEO &amp; Baisse de tension","PASSIVE",
U2387="Coupure ENEO &amp; Baisse de tension","PASSIVE",
U2387="Defaut GE &amp; POWER Cabinet","PASSIVE",
U2387="Sharing","PASSIVE",
U2387="Sites strategiques &amp; DataCenter","PASSIVE",
U2387="Exclu","Exclu",
U2387="SAT","ACTIVE",
U2387="SPARE-ISSUE","SPARE-ISSUE",
U2387="Fiber CAmtel","ACTIVE",
U2387="Fiber AOF","ACTIVE",
U2387="Projet OCM (HUAWEI)","PLANNED WORKS",
U2387="Projet OCM (NOKIA)","PLANNED WORKS",
U2387="ACCESS-ISSUE","ACCESS-ISSUE",
U2387="Projet OCM (ZTE, NOKIA, autres projets)","PLANNED WORKS",
U2387="No root CAuse","No root cause",
U2387="ODU HS","ACTIVE",
U2387="IP &amp; VLAN","ACTIVE",
U2387="Warehouse HUAWEI","SPARE-ISSUE",
U2387="SPARE-HS","SPARE-ISSUE",
U2387="Power Telco","ACTIVE", U2387="no impacts","no impacts"
),"")</f>
        <v>No root cause</v>
      </c>
      <c r="W2387" s="113"/>
      <c r="X2387" s="113"/>
      <c r="Y2387" s="113"/>
      <c r="Z2387" s="113"/>
      <c r="AA2387" s="113"/>
      <c r="AB2387" s="17" t="s">
        <v>5465</v>
      </c>
      <c r="AC2387" s="17" t="str">
        <f>_xlfn.XLOOKUP(B2387,'INCIDENT-04-27-2026'!E:E,'INCIDENT-04-27-2026'!F:F,"")</f>
        <v/>
      </c>
      <c r="AD2387" s="9"/>
      <c r="AE2387" s="7" t="s">
        <v>5465</v>
      </c>
      <c r="AF2387" s="6" t="str">
        <f>_xlfn.XLOOKUP(B2387,'[13]Input_27-04'!$B:$B,'[13]Input_27-04'!$M:$M,"")</f>
        <v/>
      </c>
      <c r="AG2387" s="7"/>
      <c r="AH2387" s="3"/>
      <c r="AI2387" s="18" t="str">
        <f>_xlfn.XLOOKUP(B2387,'[3]Cells Huawei 27042026 10h'!$B:$B,'[3]Cells Huawei 27042026 10h'!$T:$T,"")</f>
        <v/>
      </c>
      <c r="AJ2387" s="18" t="str">
        <f>_xlfn.XLOOKUP(B2387,'[3]Cells Huawei 27042026 15h'!$B:$B,'[3]Cells Huawei 27042026 15h'!$T:$T,"")</f>
        <v/>
      </c>
      <c r="AK2387" s="18" t="str">
        <f>_xlfn.XLOOKUP(B2387,'[4]cells down 27042026 11h28'!$B:$B,'[4]cells down 27042026 11h28'!$R:$R,"")</f>
        <v/>
      </c>
      <c r="AL2387" s="18" t="str">
        <f>_xlfn.XLOOKUP(B2387,'[4]cells down 27042026 18h01'!$B:$B,'[4]cells down 27042026 18h01'!$R:$R,"")</f>
        <v/>
      </c>
      <c r="AM2387" s="18" t="str">
        <f>_xlfn.XLOOKUP(B2387,'[5]cell downs 27042026 11h'!$B:$B,'[5]cell downs 27042026 11h'!$R:$R,"")</f>
        <v/>
      </c>
      <c r="AN2387" s="18" t="str">
        <f>_xlfn.XLOOKUP(B2387,'[5]cell downs 27042026 17h40'!$B:$B,'[5]cell downs 27042026 17h40'!$R:$R,"")</f>
        <v/>
      </c>
      <c r="AO2387" s="18" t="str">
        <f>_xlfn.XLOOKUP(B2387,'[6]ALL SITES DOWN'!$D:$D,'[6]ALL SITES DOWN'!$J:$J,"")</f>
        <v/>
      </c>
      <c r="AP2387" s="18" t="str">
        <f>_xlfn.XLOOKUP(B2387,'[7]ALL SITES DOWN'!$D:$D,'[7]ALL SITES DOWN'!$J:$J,"")</f>
        <v/>
      </c>
      <c r="AQ2387" s="9" t="str">
        <f>_xlfn.XLOOKUP(B2387,[8]sheet1!$AC:$AC,[8]sheet1!$AF:$AF,"")</f>
        <v/>
      </c>
      <c r="AR2387" s="14"/>
      <c r="AS2387" s="14" t="s">
        <v>5465</v>
      </c>
      <c r="AT2387" s="14" t="str">
        <f>_xlfn.XLOOKUP(B2387,'[9]cell downs 18042026 17h'!$B:$B,'[9]cell downs 18042026 17h'!$B:$B,"")</f>
        <v/>
      </c>
      <c r="AU2387" s="14" t="str">
        <f>_xlfn.XLOOKUP(B2387,'[10]Cells Huawei 19042026 15h'!$B:$B,'[10]Cells Huawei 19042026 15h'!$B:$B,"")</f>
        <v/>
      </c>
      <c r="AV2387" s="9" t="str">
        <f>_xlfn.XLOOKUP(B2387,'[11]cells down 19042026 9H40'!$B:$B,'[11]cells down 19042026 9H40'!$B:$B,"")</f>
        <v/>
      </c>
    </row>
    <row r="2388" spans="1:48" hidden="1" x14ac:dyDescent="0.3">
      <c r="A2388" s="1" t="s">
        <v>5091</v>
      </c>
      <c r="B2388" s="8" t="s">
        <v>5092</v>
      </c>
      <c r="C2388" s="3" t="str">
        <f>_xlfn.XLOOKUP(B2388,'[1]daily break down'!$D:$D,'[1]daily break down'!$E:$E,"")</f>
        <v>CENTRE</v>
      </c>
      <c r="D2388" s="1" t="s">
        <v>11</v>
      </c>
      <c r="E2388" s="1" t="s">
        <v>630</v>
      </c>
      <c r="F2388" s="3" t="s">
        <v>69</v>
      </c>
      <c r="G2388" s="1" t="s">
        <v>5093</v>
      </c>
      <c r="H2388" s="29" t="str">
        <f>_xlfn.XLOOKUP(B2388,[2]CALCULATION!$B:$B,[2]CALCULATION!$H:$H,"")</f>
        <v>ZTE</v>
      </c>
      <c r="I2388" s="26">
        <v>0</v>
      </c>
      <c r="J2388" s="26">
        <v>0</v>
      </c>
      <c r="K2388" s="26">
        <v>0</v>
      </c>
      <c r="L2388" s="26">
        <v>0</v>
      </c>
      <c r="M2388" s="26">
        <v>0</v>
      </c>
      <c r="N2388" s="26">
        <v>0</v>
      </c>
      <c r="O2388" s="26">
        <v>0</v>
      </c>
      <c r="P2388" s="114" t="s">
        <v>6364</v>
      </c>
      <c r="Q2388" s="42" t="s">
        <v>5538</v>
      </c>
      <c r="R2388" s="42"/>
      <c r="S2388" s="41" t="str" cm="1">
        <f t="array" ref="S2388">IFERROR(_xlfn.IFS(
U2388="MPR ISSUE","PDH",
U2388="BSS Hardware Issue","BSS",
U2388="Sites strategiques, MLL, Pylone, etc.","ENVTECH",
U2388="AKTIVCO DEFAUT GE &amp; POWER Cabinet","AKTIVCO",
U2388="AKTIVCO Coupure ENEO &amp; Baisse de tension","AKTIVCO GRID ONLY",
U2388="Coupure ENEO &amp; Baisse de tension","IHS GRID ONLY",
U2388="Defaut GE &amp; POWER Cabinet","IHS",
U2388="Sharing","Partners",
U2388="Sites strategiques &amp; DataCenter","SST &amp; DC",
U2388="Exclu","Exclu",
U2388="SAT","SAT",
U2388="SPARE-ISSUE","SPARE-ISSUE",
U2388="Fiber CAmtel","TRANS_FO_CAMTEL",
U2388="Fiber AOF","Fiber AOF",
U2388="Projet OCM (HUAWEI)","TRAVAUX-HUAWEI",
U2388="Projet OCM (NOKIA)","TRAVAUX-NOKIA",
U2388="ACCESS-ISSUE","ACCESS-ISSUE",
U2388="Projet OCM (ZTE, NOKIA, autres projets)","TRAVAUX OCM",
U2388="No root CAuse","No root cause",
U2388="ODU HS","PDH",
U2388="IP &amp; VLAN","PDH",
U2388="Warehouse HUAWEI","SPARE-ISSUE",
U2388="SPARE-HS","SPARE-ISSUE",
U2388="Power Telco","BSS",U2388="no impacts","no impacts"
),"")</f>
        <v>No root cause</v>
      </c>
      <c r="T2388" s="41" t="str" cm="1">
        <f t="array" ref="T2388">IFERROR(_xlfn.IFS(
U2388="MPR ISSUE","TX ISSUE",
U2388="BSS Hardware Issue","RAN ISSUE",
U2388="Sites strategiques, MLL, Pylone, etc.","ENVTECH",
U2388="AKTIVCO DEFAUT GE &amp; POWER Cabinet","POWER ISSUE",
U2388="AKTIVCO Coupure ENEO &amp; Baisse de tension","POWER ISSUE",
U2388="Coupure ENEO &amp; Baisse de tension","POWER ISSUE",
U2388="Defaut GE &amp; POWER Cabinet","POWER ISSUE",
U2388="Sharing","POWER ISSUE",
U2388="Sites strategiques &amp; DataCenter","POWER ISSUE",
U2388="Exclu","Exclu",
U2388="SAT","TX ISSUE",
U2388="SPARE-ISSUE","SPARE-ISSUE",
U2388="Fiber CAmtel","TX ISSUE",
U2388="Fiber AOF","TX ISSUE",
U2388="Projet OCM (HUAWEI)","TRAVAUX-HUAWEI",
U2388="Projet OCM (NOKIA)","TRAVAUX -NOKIA",
U2388="ACCESS-ISSUE","ACCESS-ISSUE",
U2388="Projet OCM (ZTE, NOKIA, autres projets)","TRAVAUX OCM",
U2388="No root CAuse","No root cause",
U2388="ODU HS","TX ISSUE",
U2388="IP &amp; VLAN","TX ISSUE",
U2388="Warehouse HUAWEI","SPARE-ISSUE",
U2388="SPARE-HS","SPARE-ISSUE",
U2388="Power Telco","RAN ISSUE",U2388="no impacts","no impacts"
),"")</f>
        <v>No root cause</v>
      </c>
      <c r="U2388" s="68" t="s">
        <v>5691</v>
      </c>
      <c r="V2388" s="41" t="str" cm="1">
        <f t="array" ref="V2388">IFERROR(_xlfn.IFS(
U2388="MPR ISSUE","ACTIVE",
U2388="BSS Hardware Issue","ACTIVE",
U2388="Sites strategiques, MLL, Pylone, etc.","PASSIVE",
U2388="AKTIVCO DEFAUT GE &amp; POWER Cabinet","PASSIVE",
U2388="AKTIVCO Coupure ENEO &amp; Baisse de tension","PASSIVE",
U2388="Coupure ENEO &amp; Baisse de tension","PASSIVE",
U2388="Defaut GE &amp; POWER Cabinet","PASSIVE",
U2388="Sharing","PASSIVE",
U2388="Sites strategiques &amp; DataCenter","PASSIVE",
U2388="Exclu","Exclu",
U2388="SAT","ACTIVE",
U2388="SPARE-ISSUE","SPARE-ISSUE",
U2388="Fiber CAmtel","ACTIVE",
U2388="Fiber AOF","ACTIVE",
U2388="Projet OCM (HUAWEI)","PLANNED WORKS",
U2388="Projet OCM (NOKIA)","PLANNED WORKS",
U2388="ACCESS-ISSUE","ACCESS-ISSUE",
U2388="Projet OCM (ZTE, NOKIA, autres projets)","PLANNED WORKS",
U2388="No root CAuse","No root cause",
U2388="ODU HS","ACTIVE",
U2388="IP &amp; VLAN","ACTIVE",
U2388="Warehouse HUAWEI","SPARE-ISSUE",
U2388="SPARE-HS","SPARE-ISSUE",
U2388="Power Telco","ACTIVE", U2388="no impacts","no impacts"
),"")</f>
        <v>No root cause</v>
      </c>
      <c r="W2388" s="113"/>
      <c r="X2388" s="113"/>
      <c r="Y2388" s="113"/>
      <c r="Z2388" s="113"/>
      <c r="AA2388" s="113"/>
      <c r="AB2388" s="17" t="s">
        <v>5465</v>
      </c>
      <c r="AC2388" s="17" t="str">
        <f>_xlfn.XLOOKUP(B2388,'INCIDENT-04-27-2026'!E:E,'INCIDENT-04-27-2026'!F:F,"")</f>
        <v/>
      </c>
      <c r="AD2388" s="9"/>
      <c r="AE2388" s="7" t="s">
        <v>5465</v>
      </c>
      <c r="AF2388" s="6" t="str">
        <f>_xlfn.XLOOKUP(B2388,'[13]Input_27-04'!$B:$B,'[13]Input_27-04'!$M:$M,"")</f>
        <v/>
      </c>
      <c r="AG2388" s="7"/>
      <c r="AH2388" s="3"/>
      <c r="AI2388" s="18" t="str">
        <f>_xlfn.XLOOKUP(B2388,'[3]Cells Huawei 27042026 10h'!$B:$B,'[3]Cells Huawei 27042026 10h'!$T:$T,"")</f>
        <v/>
      </c>
      <c r="AJ2388" s="18" t="str">
        <f>_xlfn.XLOOKUP(B2388,'[3]Cells Huawei 27042026 15h'!$B:$B,'[3]Cells Huawei 27042026 15h'!$T:$T,"")</f>
        <v/>
      </c>
      <c r="AK2388" s="18" t="str">
        <f>_xlfn.XLOOKUP(B2388,'[4]cells down 27042026 11h28'!$B:$B,'[4]cells down 27042026 11h28'!$R:$R,"")</f>
        <v/>
      </c>
      <c r="AL2388" s="18" t="str">
        <f>_xlfn.XLOOKUP(B2388,'[4]cells down 27042026 18h01'!$B:$B,'[4]cells down 27042026 18h01'!$R:$R,"")</f>
        <v/>
      </c>
      <c r="AM2388" s="18" t="str">
        <f>_xlfn.XLOOKUP(B2388,'[5]cell downs 27042026 11h'!$B:$B,'[5]cell downs 27042026 11h'!$R:$R,"")</f>
        <v/>
      </c>
      <c r="AN2388" s="18" t="str">
        <f>_xlfn.XLOOKUP(B2388,'[5]cell downs 27042026 17h40'!$B:$B,'[5]cell downs 27042026 17h40'!$R:$R,"")</f>
        <v/>
      </c>
      <c r="AO2388" s="18" t="str">
        <f>_xlfn.XLOOKUP(B2388,'[6]ALL SITES DOWN'!$D:$D,'[6]ALL SITES DOWN'!$J:$J,"")</f>
        <v/>
      </c>
      <c r="AP2388" s="18" t="str">
        <f>_xlfn.XLOOKUP(B2388,'[7]ALL SITES DOWN'!$D:$D,'[7]ALL SITES DOWN'!$J:$J,"")</f>
        <v/>
      </c>
      <c r="AQ2388" s="9" t="str">
        <f>_xlfn.XLOOKUP(B2388,[8]sheet1!$AC:$AC,[8]sheet1!$AF:$AF,"")</f>
        <v/>
      </c>
      <c r="AR2388" s="14"/>
      <c r="AS2388" s="14" t="s">
        <v>5465</v>
      </c>
      <c r="AT2388" s="14" t="str">
        <f>_xlfn.XLOOKUP(B2388,'[9]cell downs 18042026 17h'!$B:$B,'[9]cell downs 18042026 17h'!$B:$B,"")</f>
        <v/>
      </c>
      <c r="AU2388" s="14" t="str">
        <f>_xlfn.XLOOKUP(B2388,'[10]Cells Huawei 19042026 15h'!$B:$B,'[10]Cells Huawei 19042026 15h'!$B:$B,"")</f>
        <v/>
      </c>
      <c r="AV2388" s="9" t="str">
        <f>_xlfn.XLOOKUP(B2388,'[11]cells down 19042026 9H40'!$B:$B,'[11]cells down 19042026 9H40'!$B:$B,"")</f>
        <v/>
      </c>
    </row>
    <row r="2389" spans="1:48" hidden="1" x14ac:dyDescent="0.3">
      <c r="A2389" s="1" t="s">
        <v>5099</v>
      </c>
      <c r="B2389" s="8" t="s">
        <v>5100</v>
      </c>
      <c r="C2389" s="3" t="str">
        <f>_xlfn.XLOOKUP(B2389,'[1]daily break down'!$D:$D,'[1]daily break down'!$E:$E,"")</f>
        <v>Yaounde</v>
      </c>
      <c r="D2389" s="1" t="s">
        <v>21</v>
      </c>
      <c r="E2389" s="1" t="s">
        <v>30</v>
      </c>
      <c r="F2389" s="3" t="s">
        <v>37</v>
      </c>
      <c r="G2389" s="1" t="s">
        <v>38</v>
      </c>
      <c r="H2389" s="29" t="str">
        <f>_xlfn.XLOOKUP(B2389,[2]CALCULATION!$B:$B,[2]CALCULATION!$H:$H,"")</f>
        <v>ZTE</v>
      </c>
      <c r="I2389" s="26">
        <v>0</v>
      </c>
      <c r="J2389" s="26">
        <v>0</v>
      </c>
      <c r="K2389" s="26">
        <v>0</v>
      </c>
      <c r="L2389" s="26">
        <v>0</v>
      </c>
      <c r="M2389" s="26">
        <v>0</v>
      </c>
      <c r="N2389" s="26">
        <v>0</v>
      </c>
      <c r="O2389" s="26">
        <v>0</v>
      </c>
      <c r="P2389" s="114" t="s">
        <v>6364</v>
      </c>
      <c r="Q2389" s="42" t="s">
        <v>5538</v>
      </c>
      <c r="R2389" s="42"/>
      <c r="S2389" s="41" t="str" cm="1">
        <f t="array" ref="S2389">IFERROR(_xlfn.IFS(
U2389="MPR ISSUE","PDH",
U2389="BSS Hardware Issue","BSS",
U2389="Sites strategiques, MLL, Pylone, etc.","ENVTECH",
U2389="AKTIVCO DEFAUT GE &amp; POWER Cabinet","AKTIVCO",
U2389="AKTIVCO Coupure ENEO &amp; Baisse de tension","AKTIVCO GRID ONLY",
U2389="Coupure ENEO &amp; Baisse de tension","IHS GRID ONLY",
U2389="Defaut GE &amp; POWER Cabinet","IHS",
U2389="Sharing","Partners",
U2389="Sites strategiques &amp; DataCenter","SST &amp; DC",
U2389="Exclu","Exclu",
U2389="SAT","SAT",
U2389="SPARE-ISSUE","SPARE-ISSUE",
U2389="Fiber CAmtel","TRANS_FO_CAMTEL",
U2389="Fiber AOF","Fiber AOF",
U2389="Projet OCM (HUAWEI)","TRAVAUX-HUAWEI",
U2389="Projet OCM (NOKIA)","TRAVAUX-NOKIA",
U2389="ACCESS-ISSUE","ACCESS-ISSUE",
U2389="Projet OCM (ZTE, NOKIA, autres projets)","TRAVAUX OCM",
U2389="No root CAuse","No root cause",
U2389="ODU HS","PDH",
U2389="IP &amp; VLAN","PDH",
U2389="Warehouse HUAWEI","SPARE-ISSUE",
U2389="SPARE-HS","SPARE-ISSUE",
U2389="Power Telco","BSS",U2389="no impacts","no impacts"
),"")</f>
        <v>No root cause</v>
      </c>
      <c r="T2389" s="41" t="str" cm="1">
        <f t="array" ref="T2389">IFERROR(_xlfn.IFS(
U2389="MPR ISSUE","TX ISSUE",
U2389="BSS Hardware Issue","RAN ISSUE",
U2389="Sites strategiques, MLL, Pylone, etc.","ENVTECH",
U2389="AKTIVCO DEFAUT GE &amp; POWER Cabinet","POWER ISSUE",
U2389="AKTIVCO Coupure ENEO &amp; Baisse de tension","POWER ISSUE",
U2389="Coupure ENEO &amp; Baisse de tension","POWER ISSUE",
U2389="Defaut GE &amp; POWER Cabinet","POWER ISSUE",
U2389="Sharing","POWER ISSUE",
U2389="Sites strategiques &amp; DataCenter","POWER ISSUE",
U2389="Exclu","Exclu",
U2389="SAT","TX ISSUE",
U2389="SPARE-ISSUE","SPARE-ISSUE",
U2389="Fiber CAmtel","TX ISSUE",
U2389="Fiber AOF","TX ISSUE",
U2389="Projet OCM (HUAWEI)","TRAVAUX-HUAWEI",
U2389="Projet OCM (NOKIA)","TRAVAUX -NOKIA",
U2389="ACCESS-ISSUE","ACCESS-ISSUE",
U2389="Projet OCM (ZTE, NOKIA, autres projets)","TRAVAUX OCM",
U2389="No root CAuse","No root cause",
U2389="ODU HS","TX ISSUE",
U2389="IP &amp; VLAN","TX ISSUE",
U2389="Warehouse HUAWEI","SPARE-ISSUE",
U2389="SPARE-HS","SPARE-ISSUE",
U2389="Power Telco","RAN ISSUE",U2389="no impacts","no impacts"
),"")</f>
        <v>No root cause</v>
      </c>
      <c r="U2389" s="68" t="s">
        <v>5691</v>
      </c>
      <c r="V2389" s="41" t="str" cm="1">
        <f t="array" ref="V2389">IFERROR(_xlfn.IFS(
U2389="MPR ISSUE","ACTIVE",
U2389="BSS Hardware Issue","ACTIVE",
U2389="Sites strategiques, MLL, Pylone, etc.","PASSIVE",
U2389="AKTIVCO DEFAUT GE &amp; POWER Cabinet","PASSIVE",
U2389="AKTIVCO Coupure ENEO &amp; Baisse de tension","PASSIVE",
U2389="Coupure ENEO &amp; Baisse de tension","PASSIVE",
U2389="Defaut GE &amp; POWER Cabinet","PASSIVE",
U2389="Sharing","PASSIVE",
U2389="Sites strategiques &amp; DataCenter","PASSIVE",
U2389="Exclu","Exclu",
U2389="SAT","ACTIVE",
U2389="SPARE-ISSUE","SPARE-ISSUE",
U2389="Fiber CAmtel","ACTIVE",
U2389="Fiber AOF","ACTIVE",
U2389="Projet OCM (HUAWEI)","PLANNED WORKS",
U2389="Projet OCM (NOKIA)","PLANNED WORKS",
U2389="ACCESS-ISSUE","ACCESS-ISSUE",
U2389="Projet OCM (ZTE, NOKIA, autres projets)","PLANNED WORKS",
U2389="No root CAuse","No root cause",
U2389="ODU HS","ACTIVE",
U2389="IP &amp; VLAN","ACTIVE",
U2389="Warehouse HUAWEI","SPARE-ISSUE",
U2389="SPARE-HS","SPARE-ISSUE",
U2389="Power Telco","ACTIVE", U2389="no impacts","no impacts"
),"")</f>
        <v>No root cause</v>
      </c>
      <c r="W2389" s="113"/>
      <c r="X2389" s="113"/>
      <c r="Y2389" s="113"/>
      <c r="Z2389" s="113"/>
      <c r="AA2389" s="113"/>
      <c r="AB2389" s="17" t="s">
        <v>5465</v>
      </c>
      <c r="AC2389" s="17" t="str">
        <f>_xlfn.XLOOKUP(B2389,'INCIDENT-04-27-2026'!E:E,'INCIDENT-04-27-2026'!F:F,"")</f>
        <v/>
      </c>
      <c r="AD2389" s="9"/>
      <c r="AE2389" s="7" t="s">
        <v>5465</v>
      </c>
      <c r="AF2389" s="6" t="str">
        <f>_xlfn.XLOOKUP(B2389,'[13]Input_27-04'!$B:$B,'[13]Input_27-04'!$M:$M,"")</f>
        <v/>
      </c>
      <c r="AG2389" s="7"/>
      <c r="AH2389" s="3"/>
      <c r="AI2389" s="18" t="str">
        <f>_xlfn.XLOOKUP(B2389,'[3]Cells Huawei 27042026 10h'!$B:$B,'[3]Cells Huawei 27042026 10h'!$T:$T,"")</f>
        <v/>
      </c>
      <c r="AJ2389" s="18" t="str">
        <f>_xlfn.XLOOKUP(B2389,'[3]Cells Huawei 27042026 15h'!$B:$B,'[3]Cells Huawei 27042026 15h'!$T:$T,"")</f>
        <v/>
      </c>
      <c r="AK2389" s="18" t="str">
        <f>_xlfn.XLOOKUP(B2389,'[4]cells down 27042026 11h28'!$B:$B,'[4]cells down 27042026 11h28'!$R:$R,"")</f>
        <v/>
      </c>
      <c r="AL2389" s="18" t="str">
        <f>_xlfn.XLOOKUP(B2389,'[4]cells down 27042026 18h01'!$B:$B,'[4]cells down 27042026 18h01'!$R:$R,"")</f>
        <v/>
      </c>
      <c r="AM2389" s="18" t="str">
        <f>_xlfn.XLOOKUP(B2389,'[5]cell downs 27042026 11h'!$B:$B,'[5]cell downs 27042026 11h'!$R:$R,"")</f>
        <v/>
      </c>
      <c r="AN2389" s="18" t="str">
        <f>_xlfn.XLOOKUP(B2389,'[5]cell downs 27042026 17h40'!$B:$B,'[5]cell downs 27042026 17h40'!$R:$R,"")</f>
        <v/>
      </c>
      <c r="AO2389" s="18" t="str">
        <f>_xlfn.XLOOKUP(B2389,'[6]ALL SITES DOWN'!$D:$D,'[6]ALL SITES DOWN'!$J:$J,"")</f>
        <v/>
      </c>
      <c r="AP2389" s="18" t="str">
        <f>_xlfn.XLOOKUP(B2389,'[7]ALL SITES DOWN'!$D:$D,'[7]ALL SITES DOWN'!$J:$J,"")</f>
        <v/>
      </c>
      <c r="AQ2389" s="9" t="str">
        <f>_xlfn.XLOOKUP(B2389,[8]sheet1!$AC:$AC,[8]sheet1!$AF:$AF,"")</f>
        <v/>
      </c>
      <c r="AR2389" s="14"/>
      <c r="AS2389" s="14" t="s">
        <v>5465</v>
      </c>
      <c r="AT2389" s="14" t="str">
        <f>_xlfn.XLOOKUP(B2389,'[9]cell downs 18042026 17h'!$B:$B,'[9]cell downs 18042026 17h'!$B:$B,"")</f>
        <v/>
      </c>
      <c r="AU2389" s="14" t="str">
        <f>_xlfn.XLOOKUP(B2389,'[10]Cells Huawei 19042026 15h'!$B:$B,'[10]Cells Huawei 19042026 15h'!$B:$B,"")</f>
        <v/>
      </c>
      <c r="AV2389" s="9" t="str">
        <f>_xlfn.XLOOKUP(B2389,'[11]cells down 19042026 9H40'!$B:$B,'[11]cells down 19042026 9H40'!$B:$B,"")</f>
        <v/>
      </c>
    </row>
    <row r="2390" spans="1:48" hidden="1" x14ac:dyDescent="0.3">
      <c r="A2390" s="1" t="s">
        <v>5108</v>
      </c>
      <c r="B2390" s="8" t="s">
        <v>5109</v>
      </c>
      <c r="C2390" s="3" t="str">
        <f>_xlfn.XLOOKUP(B2390,'[1]daily break down'!$D:$D,'[1]daily break down'!$E:$E,"")</f>
        <v>CENTRE</v>
      </c>
      <c r="D2390" s="1" t="s">
        <v>11</v>
      </c>
      <c r="E2390" s="1" t="s">
        <v>12</v>
      </c>
      <c r="F2390" s="3" t="s">
        <v>69</v>
      </c>
      <c r="G2390" s="1" t="s">
        <v>5110</v>
      </c>
      <c r="H2390" s="29" t="str">
        <f>_xlfn.XLOOKUP(B2390,[2]CALCULATION!$B:$B,[2]CALCULATION!$H:$H,"")</f>
        <v>ZTE</v>
      </c>
      <c r="I2390" s="26">
        <v>0</v>
      </c>
      <c r="J2390" s="26">
        <v>0</v>
      </c>
      <c r="K2390" s="26">
        <v>0</v>
      </c>
      <c r="L2390" s="26">
        <v>0</v>
      </c>
      <c r="M2390" s="26">
        <v>0</v>
      </c>
      <c r="N2390" s="26">
        <v>0</v>
      </c>
      <c r="O2390" s="26">
        <v>0</v>
      </c>
      <c r="P2390" s="114" t="s">
        <v>6364</v>
      </c>
      <c r="Q2390" s="42" t="s">
        <v>5538</v>
      </c>
      <c r="R2390" s="42"/>
      <c r="S2390" s="41" t="str" cm="1">
        <f t="array" ref="S2390">IFERROR(_xlfn.IFS(
U2390="MPR ISSUE","PDH",
U2390="BSS Hardware Issue","BSS",
U2390="Sites strategiques, MLL, Pylone, etc.","ENVTECH",
U2390="AKTIVCO DEFAUT GE &amp; POWER Cabinet","AKTIVCO",
U2390="AKTIVCO Coupure ENEO &amp; Baisse de tension","AKTIVCO GRID ONLY",
U2390="Coupure ENEO &amp; Baisse de tension","IHS GRID ONLY",
U2390="Defaut GE &amp; POWER Cabinet","IHS",
U2390="Sharing","Partners",
U2390="Sites strategiques &amp; DataCenter","SST &amp; DC",
U2390="Exclu","Exclu",
U2390="SAT","SAT",
U2390="SPARE-ISSUE","SPARE-ISSUE",
U2390="Fiber CAmtel","TRANS_FO_CAMTEL",
U2390="Fiber AOF","Fiber AOF",
U2390="Projet OCM (HUAWEI)","TRAVAUX-HUAWEI",
U2390="Projet OCM (NOKIA)","TRAVAUX-NOKIA",
U2390="ACCESS-ISSUE","ACCESS-ISSUE",
U2390="Projet OCM (ZTE, NOKIA, autres projets)","TRAVAUX OCM",
U2390="No root CAuse","No root cause",
U2390="ODU HS","PDH",
U2390="IP &amp; VLAN","PDH",
U2390="Warehouse HUAWEI","SPARE-ISSUE",
U2390="SPARE-HS","SPARE-ISSUE",
U2390="Power Telco","BSS",U2390="no impacts","no impacts"
),"")</f>
        <v>No root cause</v>
      </c>
      <c r="T2390" s="41" t="str" cm="1">
        <f t="array" ref="T2390">IFERROR(_xlfn.IFS(
U2390="MPR ISSUE","TX ISSUE",
U2390="BSS Hardware Issue","RAN ISSUE",
U2390="Sites strategiques, MLL, Pylone, etc.","ENVTECH",
U2390="AKTIVCO DEFAUT GE &amp; POWER Cabinet","POWER ISSUE",
U2390="AKTIVCO Coupure ENEO &amp; Baisse de tension","POWER ISSUE",
U2390="Coupure ENEO &amp; Baisse de tension","POWER ISSUE",
U2390="Defaut GE &amp; POWER Cabinet","POWER ISSUE",
U2390="Sharing","POWER ISSUE",
U2390="Sites strategiques &amp; DataCenter","POWER ISSUE",
U2390="Exclu","Exclu",
U2390="SAT","TX ISSUE",
U2390="SPARE-ISSUE","SPARE-ISSUE",
U2390="Fiber CAmtel","TX ISSUE",
U2390="Fiber AOF","TX ISSUE",
U2390="Projet OCM (HUAWEI)","TRAVAUX-HUAWEI",
U2390="Projet OCM (NOKIA)","TRAVAUX -NOKIA",
U2390="ACCESS-ISSUE","ACCESS-ISSUE",
U2390="Projet OCM (ZTE, NOKIA, autres projets)","TRAVAUX OCM",
U2390="No root CAuse","No root cause",
U2390="ODU HS","TX ISSUE",
U2390="IP &amp; VLAN","TX ISSUE",
U2390="Warehouse HUAWEI","SPARE-ISSUE",
U2390="SPARE-HS","SPARE-ISSUE",
U2390="Power Telco","RAN ISSUE",U2390="no impacts","no impacts"
),"")</f>
        <v>No root cause</v>
      </c>
      <c r="U2390" s="68" t="s">
        <v>5691</v>
      </c>
      <c r="V2390" s="41" t="str" cm="1">
        <f t="array" ref="V2390">IFERROR(_xlfn.IFS(
U2390="MPR ISSUE","ACTIVE",
U2390="BSS Hardware Issue","ACTIVE",
U2390="Sites strategiques, MLL, Pylone, etc.","PASSIVE",
U2390="AKTIVCO DEFAUT GE &amp; POWER Cabinet","PASSIVE",
U2390="AKTIVCO Coupure ENEO &amp; Baisse de tension","PASSIVE",
U2390="Coupure ENEO &amp; Baisse de tension","PASSIVE",
U2390="Defaut GE &amp; POWER Cabinet","PASSIVE",
U2390="Sharing","PASSIVE",
U2390="Sites strategiques &amp; DataCenter","PASSIVE",
U2390="Exclu","Exclu",
U2390="SAT","ACTIVE",
U2390="SPARE-ISSUE","SPARE-ISSUE",
U2390="Fiber CAmtel","ACTIVE",
U2390="Fiber AOF","ACTIVE",
U2390="Projet OCM (HUAWEI)","PLANNED WORKS",
U2390="Projet OCM (NOKIA)","PLANNED WORKS",
U2390="ACCESS-ISSUE","ACCESS-ISSUE",
U2390="Projet OCM (ZTE, NOKIA, autres projets)","PLANNED WORKS",
U2390="No root CAuse","No root cause",
U2390="ODU HS","ACTIVE",
U2390="IP &amp; VLAN","ACTIVE",
U2390="Warehouse HUAWEI","SPARE-ISSUE",
U2390="SPARE-HS","SPARE-ISSUE",
U2390="Power Telco","ACTIVE", U2390="no impacts","no impacts"
),"")</f>
        <v>No root cause</v>
      </c>
      <c r="W2390" s="113"/>
      <c r="X2390" s="113"/>
      <c r="Y2390" s="113"/>
      <c r="Z2390" s="113"/>
      <c r="AA2390" s="113"/>
      <c r="AB2390" s="17" t="s">
        <v>5465</v>
      </c>
      <c r="AC2390" s="17" t="str">
        <f>_xlfn.XLOOKUP(B2390,'INCIDENT-04-27-2026'!E:E,'INCIDENT-04-27-2026'!F:F,"")</f>
        <v/>
      </c>
      <c r="AD2390" s="9"/>
      <c r="AE2390" s="7" t="s">
        <v>5465</v>
      </c>
      <c r="AF2390" s="6" t="str">
        <f>_xlfn.XLOOKUP(B2390,'[13]Input_27-04'!$B:$B,'[13]Input_27-04'!$M:$M,"")</f>
        <v/>
      </c>
      <c r="AG2390" s="7"/>
      <c r="AH2390" s="3"/>
      <c r="AI2390" s="18" t="str">
        <f>_xlfn.XLOOKUP(B2390,'[3]Cells Huawei 27042026 10h'!$B:$B,'[3]Cells Huawei 27042026 10h'!$T:$T,"")</f>
        <v/>
      </c>
      <c r="AJ2390" s="18" t="str">
        <f>_xlfn.XLOOKUP(B2390,'[3]Cells Huawei 27042026 15h'!$B:$B,'[3]Cells Huawei 27042026 15h'!$T:$T,"")</f>
        <v/>
      </c>
      <c r="AK2390" s="18" t="str">
        <f>_xlfn.XLOOKUP(B2390,'[4]cells down 27042026 11h28'!$B:$B,'[4]cells down 27042026 11h28'!$R:$R,"")</f>
        <v/>
      </c>
      <c r="AL2390" s="18" t="str">
        <f>_xlfn.XLOOKUP(B2390,'[4]cells down 27042026 18h01'!$B:$B,'[4]cells down 27042026 18h01'!$R:$R,"")</f>
        <v/>
      </c>
      <c r="AM2390" s="18" t="str">
        <f>_xlfn.XLOOKUP(B2390,'[5]cell downs 27042026 11h'!$B:$B,'[5]cell downs 27042026 11h'!$R:$R,"")</f>
        <v/>
      </c>
      <c r="AN2390" s="18" t="str">
        <f>_xlfn.XLOOKUP(B2390,'[5]cell downs 27042026 17h40'!$B:$B,'[5]cell downs 27042026 17h40'!$R:$R,"")</f>
        <v/>
      </c>
      <c r="AO2390" s="18" t="str">
        <f>_xlfn.XLOOKUP(B2390,'[6]ALL SITES DOWN'!$D:$D,'[6]ALL SITES DOWN'!$J:$J,"")</f>
        <v/>
      </c>
      <c r="AP2390" s="18" t="str">
        <f>_xlfn.XLOOKUP(B2390,'[7]ALL SITES DOWN'!$D:$D,'[7]ALL SITES DOWN'!$J:$J,"")</f>
        <v/>
      </c>
      <c r="AQ2390" s="9" t="str">
        <f>_xlfn.XLOOKUP(B2390,[8]sheet1!$AC:$AC,[8]sheet1!$AF:$AF,"")</f>
        <v/>
      </c>
      <c r="AR2390" s="14"/>
      <c r="AS2390" s="14" t="s">
        <v>5465</v>
      </c>
      <c r="AT2390" s="14" t="str">
        <f>_xlfn.XLOOKUP(B2390,'[9]cell downs 18042026 17h'!$B:$B,'[9]cell downs 18042026 17h'!$B:$B,"")</f>
        <v/>
      </c>
      <c r="AU2390" s="14" t="str">
        <f>_xlfn.XLOOKUP(B2390,'[10]Cells Huawei 19042026 15h'!$B:$B,'[10]Cells Huawei 19042026 15h'!$B:$B,"")</f>
        <v/>
      </c>
      <c r="AV2390" s="9" t="str">
        <f>_xlfn.XLOOKUP(B2390,'[11]cells down 19042026 9H40'!$B:$B,'[11]cells down 19042026 9H40'!$B:$B,"")</f>
        <v/>
      </c>
    </row>
    <row r="2391" spans="1:48" hidden="1" x14ac:dyDescent="0.3">
      <c r="A2391" s="1" t="s">
        <v>5111</v>
      </c>
      <c r="B2391" s="8" t="s">
        <v>5112</v>
      </c>
      <c r="C2391" s="3" t="str">
        <f>_xlfn.XLOOKUP(B2391,'[1]daily break down'!$D:$D,'[1]daily break down'!$E:$E,"")</f>
        <v>CENTRE</v>
      </c>
      <c r="D2391" s="1" t="s">
        <v>21</v>
      </c>
      <c r="E2391" s="1" t="s">
        <v>988</v>
      </c>
      <c r="F2391" s="3" t="s">
        <v>37</v>
      </c>
      <c r="G2391" s="1" t="s">
        <v>1516</v>
      </c>
      <c r="H2391" s="29" t="str">
        <f>_xlfn.XLOOKUP(B2391,[2]CALCULATION!$B:$B,[2]CALCULATION!$H:$H,"")</f>
        <v>ZTE</v>
      </c>
      <c r="I2391" s="26">
        <v>0</v>
      </c>
      <c r="J2391" s="26">
        <v>0</v>
      </c>
      <c r="K2391" s="26">
        <v>0</v>
      </c>
      <c r="L2391" s="26">
        <v>0</v>
      </c>
      <c r="M2391" s="26">
        <v>0</v>
      </c>
      <c r="N2391" s="26">
        <v>0</v>
      </c>
      <c r="O2391" s="26">
        <v>0</v>
      </c>
      <c r="P2391" s="114" t="s">
        <v>6364</v>
      </c>
      <c r="Q2391" s="42" t="s">
        <v>5538</v>
      </c>
      <c r="R2391" s="42"/>
      <c r="S2391" s="41" t="str" cm="1">
        <f t="array" ref="S2391">IFERROR(_xlfn.IFS(
U2391="MPR ISSUE","PDH",
U2391="BSS Hardware Issue","BSS",
U2391="Sites strategiques, MLL, Pylone, etc.","ENVTECH",
U2391="AKTIVCO DEFAUT GE &amp; POWER Cabinet","AKTIVCO",
U2391="AKTIVCO Coupure ENEO &amp; Baisse de tension","AKTIVCO GRID ONLY",
U2391="Coupure ENEO &amp; Baisse de tension","IHS GRID ONLY",
U2391="Defaut GE &amp; POWER Cabinet","IHS",
U2391="Sharing","Partners",
U2391="Sites strategiques &amp; DataCenter","SST &amp; DC",
U2391="Exclu","Exclu",
U2391="SAT","SAT",
U2391="SPARE-ISSUE","SPARE-ISSUE",
U2391="Fiber CAmtel","TRANS_FO_CAMTEL",
U2391="Fiber AOF","Fiber AOF",
U2391="Projet OCM (HUAWEI)","TRAVAUX-HUAWEI",
U2391="Projet OCM (NOKIA)","TRAVAUX-NOKIA",
U2391="ACCESS-ISSUE","ACCESS-ISSUE",
U2391="Projet OCM (ZTE, NOKIA, autres projets)","TRAVAUX OCM",
U2391="No root CAuse","No root cause",
U2391="ODU HS","PDH",
U2391="IP &amp; VLAN","PDH",
U2391="Warehouse HUAWEI","SPARE-ISSUE",
U2391="SPARE-HS","SPARE-ISSUE",
U2391="Power Telco","BSS",U2391="no impacts","no impacts"
),"")</f>
        <v>No root cause</v>
      </c>
      <c r="T2391" s="41" t="str" cm="1">
        <f t="array" ref="T2391">IFERROR(_xlfn.IFS(
U2391="MPR ISSUE","TX ISSUE",
U2391="BSS Hardware Issue","RAN ISSUE",
U2391="Sites strategiques, MLL, Pylone, etc.","ENVTECH",
U2391="AKTIVCO DEFAUT GE &amp; POWER Cabinet","POWER ISSUE",
U2391="AKTIVCO Coupure ENEO &amp; Baisse de tension","POWER ISSUE",
U2391="Coupure ENEO &amp; Baisse de tension","POWER ISSUE",
U2391="Defaut GE &amp; POWER Cabinet","POWER ISSUE",
U2391="Sharing","POWER ISSUE",
U2391="Sites strategiques &amp; DataCenter","POWER ISSUE",
U2391="Exclu","Exclu",
U2391="SAT","TX ISSUE",
U2391="SPARE-ISSUE","SPARE-ISSUE",
U2391="Fiber CAmtel","TX ISSUE",
U2391="Fiber AOF","TX ISSUE",
U2391="Projet OCM (HUAWEI)","TRAVAUX-HUAWEI",
U2391="Projet OCM (NOKIA)","TRAVAUX -NOKIA",
U2391="ACCESS-ISSUE","ACCESS-ISSUE",
U2391="Projet OCM (ZTE, NOKIA, autres projets)","TRAVAUX OCM",
U2391="No root CAuse","No root cause",
U2391="ODU HS","TX ISSUE",
U2391="IP &amp; VLAN","TX ISSUE",
U2391="Warehouse HUAWEI","SPARE-ISSUE",
U2391="SPARE-HS","SPARE-ISSUE",
U2391="Power Telco","RAN ISSUE",U2391="no impacts","no impacts"
),"")</f>
        <v>No root cause</v>
      </c>
      <c r="U2391" s="68" t="s">
        <v>5691</v>
      </c>
      <c r="V2391" s="41" t="str" cm="1">
        <f t="array" ref="V2391">IFERROR(_xlfn.IFS(
U2391="MPR ISSUE","ACTIVE",
U2391="BSS Hardware Issue","ACTIVE",
U2391="Sites strategiques, MLL, Pylone, etc.","PASSIVE",
U2391="AKTIVCO DEFAUT GE &amp; POWER Cabinet","PASSIVE",
U2391="AKTIVCO Coupure ENEO &amp; Baisse de tension","PASSIVE",
U2391="Coupure ENEO &amp; Baisse de tension","PASSIVE",
U2391="Defaut GE &amp; POWER Cabinet","PASSIVE",
U2391="Sharing","PASSIVE",
U2391="Sites strategiques &amp; DataCenter","PASSIVE",
U2391="Exclu","Exclu",
U2391="SAT","ACTIVE",
U2391="SPARE-ISSUE","SPARE-ISSUE",
U2391="Fiber CAmtel","ACTIVE",
U2391="Fiber AOF","ACTIVE",
U2391="Projet OCM (HUAWEI)","PLANNED WORKS",
U2391="Projet OCM (NOKIA)","PLANNED WORKS",
U2391="ACCESS-ISSUE","ACCESS-ISSUE",
U2391="Projet OCM (ZTE, NOKIA, autres projets)","PLANNED WORKS",
U2391="No root CAuse","No root cause",
U2391="ODU HS","ACTIVE",
U2391="IP &amp; VLAN","ACTIVE",
U2391="Warehouse HUAWEI","SPARE-ISSUE",
U2391="SPARE-HS","SPARE-ISSUE",
U2391="Power Telco","ACTIVE", U2391="no impacts","no impacts"
),"")</f>
        <v>No root cause</v>
      </c>
      <c r="W2391" s="113"/>
      <c r="X2391" s="113"/>
      <c r="Y2391" s="113"/>
      <c r="Z2391" s="113"/>
      <c r="AA2391" s="113"/>
      <c r="AB2391" s="17" t="s">
        <v>5465</v>
      </c>
      <c r="AC2391" s="17" t="str">
        <f>_xlfn.XLOOKUP(B2391,'INCIDENT-04-27-2026'!E:E,'INCIDENT-04-27-2026'!F:F,"")</f>
        <v/>
      </c>
      <c r="AD2391" s="9"/>
      <c r="AE2391" s="7" t="s">
        <v>5465</v>
      </c>
      <c r="AF2391" s="6" t="str">
        <f>_xlfn.XLOOKUP(B2391,'[13]Input_27-04'!$B:$B,'[13]Input_27-04'!$M:$M,"")</f>
        <v/>
      </c>
      <c r="AG2391" s="7"/>
      <c r="AH2391" s="3"/>
      <c r="AI2391" s="18" t="str">
        <f>_xlfn.XLOOKUP(B2391,'[3]Cells Huawei 27042026 10h'!$B:$B,'[3]Cells Huawei 27042026 10h'!$T:$T,"")</f>
        <v/>
      </c>
      <c r="AJ2391" s="18" t="str">
        <f>_xlfn.XLOOKUP(B2391,'[3]Cells Huawei 27042026 15h'!$B:$B,'[3]Cells Huawei 27042026 15h'!$T:$T,"")</f>
        <v/>
      </c>
      <c r="AK2391" s="18" t="str">
        <f>_xlfn.XLOOKUP(B2391,'[4]cells down 27042026 11h28'!$B:$B,'[4]cells down 27042026 11h28'!$R:$R,"")</f>
        <v/>
      </c>
      <c r="AL2391" s="18" t="str">
        <f>_xlfn.XLOOKUP(B2391,'[4]cells down 27042026 18h01'!$B:$B,'[4]cells down 27042026 18h01'!$R:$R,"")</f>
        <v/>
      </c>
      <c r="AM2391" s="18" t="str">
        <f>_xlfn.XLOOKUP(B2391,'[5]cell downs 27042026 11h'!$B:$B,'[5]cell downs 27042026 11h'!$R:$R,"")</f>
        <v/>
      </c>
      <c r="AN2391" s="18" t="str">
        <f>_xlfn.XLOOKUP(B2391,'[5]cell downs 27042026 17h40'!$B:$B,'[5]cell downs 27042026 17h40'!$R:$R,"")</f>
        <v/>
      </c>
      <c r="AO2391" s="18" t="str">
        <f>_xlfn.XLOOKUP(B2391,'[6]ALL SITES DOWN'!$D:$D,'[6]ALL SITES DOWN'!$J:$J,"")</f>
        <v/>
      </c>
      <c r="AP2391" s="18" t="str">
        <f>_xlfn.XLOOKUP(B2391,'[7]ALL SITES DOWN'!$D:$D,'[7]ALL SITES DOWN'!$J:$J,"")</f>
        <v/>
      </c>
      <c r="AQ2391" s="9" t="str">
        <f>_xlfn.XLOOKUP(B2391,[8]sheet1!$AC:$AC,[8]sheet1!$AF:$AF,"")</f>
        <v/>
      </c>
      <c r="AR2391" s="14"/>
      <c r="AS2391" s="14" t="s">
        <v>5465</v>
      </c>
      <c r="AT2391" s="14" t="str">
        <f>_xlfn.XLOOKUP(B2391,'[9]cell downs 18042026 17h'!$B:$B,'[9]cell downs 18042026 17h'!$B:$B,"")</f>
        <v/>
      </c>
      <c r="AU2391" s="14" t="str">
        <f>_xlfn.XLOOKUP(B2391,'[10]Cells Huawei 19042026 15h'!$B:$B,'[10]Cells Huawei 19042026 15h'!$B:$B,"")</f>
        <v/>
      </c>
      <c r="AV2391" s="9" t="str">
        <f>_xlfn.XLOOKUP(B2391,'[11]cells down 19042026 9H40'!$B:$B,'[11]cells down 19042026 9H40'!$B:$B,"")</f>
        <v/>
      </c>
    </row>
    <row r="2392" spans="1:48" hidden="1" x14ac:dyDescent="0.3">
      <c r="A2392" s="1" t="s">
        <v>5167</v>
      </c>
      <c r="B2392" s="8" t="s">
        <v>5168</v>
      </c>
      <c r="C2392" s="3" t="str">
        <f>_xlfn.XLOOKUP(B2392,'[1]daily break down'!$D:$D,'[1]daily break down'!$E:$E,"")</f>
        <v>CENTRE</v>
      </c>
      <c r="D2392" s="1" t="s">
        <v>11</v>
      </c>
      <c r="E2392" s="1" t="s">
        <v>594</v>
      </c>
      <c r="F2392" s="3" t="s">
        <v>37</v>
      </c>
      <c r="G2392" s="1" t="s">
        <v>5167</v>
      </c>
      <c r="H2392" s="29" t="str">
        <f>_xlfn.XLOOKUP(B2392,[2]CALCULATION!$B:$B,[2]CALCULATION!$H:$H,"")</f>
        <v>ZTE</v>
      </c>
      <c r="I2392" s="26">
        <v>0</v>
      </c>
      <c r="J2392" s="26">
        <v>0</v>
      </c>
      <c r="K2392" s="26">
        <v>0</v>
      </c>
      <c r="L2392" s="26">
        <v>0</v>
      </c>
      <c r="M2392" s="26">
        <v>0</v>
      </c>
      <c r="N2392" s="26">
        <v>0</v>
      </c>
      <c r="O2392" s="26">
        <v>0</v>
      </c>
      <c r="P2392" s="114" t="s">
        <v>6364</v>
      </c>
      <c r="Q2392" s="42" t="s">
        <v>5538</v>
      </c>
      <c r="R2392" s="42"/>
      <c r="S2392" s="41" t="str" cm="1">
        <f t="array" ref="S2392">IFERROR(_xlfn.IFS(
U2392="MPR ISSUE","PDH",
U2392="BSS Hardware Issue","BSS",
U2392="Sites strategiques, MLL, Pylone, etc.","ENVTECH",
U2392="AKTIVCO DEFAUT GE &amp; POWER Cabinet","AKTIVCO",
U2392="AKTIVCO Coupure ENEO &amp; Baisse de tension","AKTIVCO GRID ONLY",
U2392="Coupure ENEO &amp; Baisse de tension","IHS GRID ONLY",
U2392="Defaut GE &amp; POWER Cabinet","IHS",
U2392="Sharing","Partners",
U2392="Sites strategiques &amp; DataCenter","SST &amp; DC",
U2392="Exclu","Exclu",
U2392="SAT","SAT",
U2392="SPARE-ISSUE","SPARE-ISSUE",
U2392="Fiber CAmtel","TRANS_FO_CAMTEL",
U2392="Fiber AOF","Fiber AOF",
U2392="Projet OCM (HUAWEI)","TRAVAUX-HUAWEI",
U2392="Projet OCM (NOKIA)","TRAVAUX-NOKIA",
U2392="ACCESS-ISSUE","ACCESS-ISSUE",
U2392="Projet OCM (ZTE, NOKIA, autres projets)","TRAVAUX OCM",
U2392="No root CAuse","No root cause",
U2392="ODU HS","PDH",
U2392="IP &amp; VLAN","PDH",
U2392="Warehouse HUAWEI","SPARE-ISSUE",
U2392="SPARE-HS","SPARE-ISSUE",
U2392="Power Telco","BSS",U2392="no impacts","no impacts"
),"")</f>
        <v>No root cause</v>
      </c>
      <c r="T2392" s="41" t="str" cm="1">
        <f t="array" ref="T2392">IFERROR(_xlfn.IFS(
U2392="MPR ISSUE","TX ISSUE",
U2392="BSS Hardware Issue","RAN ISSUE",
U2392="Sites strategiques, MLL, Pylone, etc.","ENVTECH",
U2392="AKTIVCO DEFAUT GE &amp; POWER Cabinet","POWER ISSUE",
U2392="AKTIVCO Coupure ENEO &amp; Baisse de tension","POWER ISSUE",
U2392="Coupure ENEO &amp; Baisse de tension","POWER ISSUE",
U2392="Defaut GE &amp; POWER Cabinet","POWER ISSUE",
U2392="Sharing","POWER ISSUE",
U2392="Sites strategiques &amp; DataCenter","POWER ISSUE",
U2392="Exclu","Exclu",
U2392="SAT","TX ISSUE",
U2392="SPARE-ISSUE","SPARE-ISSUE",
U2392="Fiber CAmtel","TX ISSUE",
U2392="Fiber AOF","TX ISSUE",
U2392="Projet OCM (HUAWEI)","TRAVAUX-HUAWEI",
U2392="Projet OCM (NOKIA)","TRAVAUX -NOKIA",
U2392="ACCESS-ISSUE","ACCESS-ISSUE",
U2392="Projet OCM (ZTE, NOKIA, autres projets)","TRAVAUX OCM",
U2392="No root CAuse","No root cause",
U2392="ODU HS","TX ISSUE",
U2392="IP &amp; VLAN","TX ISSUE",
U2392="Warehouse HUAWEI","SPARE-ISSUE",
U2392="SPARE-HS","SPARE-ISSUE",
U2392="Power Telco","RAN ISSUE",U2392="no impacts","no impacts"
),"")</f>
        <v>No root cause</v>
      </c>
      <c r="U2392" s="68" t="s">
        <v>5691</v>
      </c>
      <c r="V2392" s="41" t="str" cm="1">
        <f t="array" ref="V2392">IFERROR(_xlfn.IFS(
U2392="MPR ISSUE","ACTIVE",
U2392="BSS Hardware Issue","ACTIVE",
U2392="Sites strategiques, MLL, Pylone, etc.","PASSIVE",
U2392="AKTIVCO DEFAUT GE &amp; POWER Cabinet","PASSIVE",
U2392="AKTIVCO Coupure ENEO &amp; Baisse de tension","PASSIVE",
U2392="Coupure ENEO &amp; Baisse de tension","PASSIVE",
U2392="Defaut GE &amp; POWER Cabinet","PASSIVE",
U2392="Sharing","PASSIVE",
U2392="Sites strategiques &amp; DataCenter","PASSIVE",
U2392="Exclu","Exclu",
U2392="SAT","ACTIVE",
U2392="SPARE-ISSUE","SPARE-ISSUE",
U2392="Fiber CAmtel","ACTIVE",
U2392="Fiber AOF","ACTIVE",
U2392="Projet OCM (HUAWEI)","PLANNED WORKS",
U2392="Projet OCM (NOKIA)","PLANNED WORKS",
U2392="ACCESS-ISSUE","ACCESS-ISSUE",
U2392="Projet OCM (ZTE, NOKIA, autres projets)","PLANNED WORKS",
U2392="No root CAuse","No root cause",
U2392="ODU HS","ACTIVE",
U2392="IP &amp; VLAN","ACTIVE",
U2392="Warehouse HUAWEI","SPARE-ISSUE",
U2392="SPARE-HS","SPARE-ISSUE",
U2392="Power Telco","ACTIVE", U2392="no impacts","no impacts"
),"")</f>
        <v>No root cause</v>
      </c>
      <c r="W2392" s="113"/>
      <c r="X2392" s="113"/>
      <c r="Y2392" s="113"/>
      <c r="Z2392" s="113"/>
      <c r="AA2392" s="113"/>
      <c r="AB2392" s="17" t="s">
        <v>5465</v>
      </c>
      <c r="AC2392" s="17" t="str">
        <f>_xlfn.XLOOKUP(B2392,'INCIDENT-04-27-2026'!E:E,'INCIDENT-04-27-2026'!F:F,"")</f>
        <v/>
      </c>
      <c r="AD2392" s="9"/>
      <c r="AE2392" s="7" t="s">
        <v>5465</v>
      </c>
      <c r="AF2392" s="6" t="str">
        <f>_xlfn.XLOOKUP(B2392,'[13]Input_27-04'!$B:$B,'[13]Input_27-04'!$M:$M,"")</f>
        <v/>
      </c>
      <c r="AG2392" s="7"/>
      <c r="AH2392" s="3"/>
      <c r="AI2392" s="18" t="str">
        <f>_xlfn.XLOOKUP(B2392,'[3]Cells Huawei 27042026 10h'!$B:$B,'[3]Cells Huawei 27042026 10h'!$T:$T,"")</f>
        <v/>
      </c>
      <c r="AJ2392" s="18" t="str">
        <f>_xlfn.XLOOKUP(B2392,'[3]Cells Huawei 27042026 15h'!$B:$B,'[3]Cells Huawei 27042026 15h'!$T:$T,"")</f>
        <v/>
      </c>
      <c r="AK2392" s="18" t="str">
        <f>_xlfn.XLOOKUP(B2392,'[4]cells down 27042026 11h28'!$B:$B,'[4]cells down 27042026 11h28'!$R:$R,"")</f>
        <v/>
      </c>
      <c r="AL2392" s="18" t="str">
        <f>_xlfn.XLOOKUP(B2392,'[4]cells down 27042026 18h01'!$B:$B,'[4]cells down 27042026 18h01'!$R:$R,"")</f>
        <v/>
      </c>
      <c r="AM2392" s="18" t="str">
        <f>_xlfn.XLOOKUP(B2392,'[5]cell downs 27042026 11h'!$B:$B,'[5]cell downs 27042026 11h'!$R:$R,"")</f>
        <v/>
      </c>
      <c r="AN2392" s="18" t="str">
        <f>_xlfn.XLOOKUP(B2392,'[5]cell downs 27042026 17h40'!$B:$B,'[5]cell downs 27042026 17h40'!$R:$R,"")</f>
        <v/>
      </c>
      <c r="AO2392" s="18" t="str">
        <f>_xlfn.XLOOKUP(B2392,'[6]ALL SITES DOWN'!$D:$D,'[6]ALL SITES DOWN'!$J:$J,"")</f>
        <v/>
      </c>
      <c r="AP2392" s="18" t="str">
        <f>_xlfn.XLOOKUP(B2392,'[7]ALL SITES DOWN'!$D:$D,'[7]ALL SITES DOWN'!$J:$J,"")</f>
        <v/>
      </c>
      <c r="AQ2392" s="9" t="str">
        <f>_xlfn.XLOOKUP(B2392,[8]sheet1!$AC:$AC,[8]sheet1!$AF:$AF,"")</f>
        <v/>
      </c>
      <c r="AR2392" s="14"/>
      <c r="AS2392" s="14" t="s">
        <v>5465</v>
      </c>
      <c r="AT2392" s="14" t="str">
        <f>_xlfn.XLOOKUP(B2392,'[9]cell downs 18042026 17h'!$B:$B,'[9]cell downs 18042026 17h'!$B:$B,"")</f>
        <v/>
      </c>
      <c r="AU2392" s="14" t="str">
        <f>_xlfn.XLOOKUP(B2392,'[10]Cells Huawei 19042026 15h'!$B:$B,'[10]Cells Huawei 19042026 15h'!$B:$B,"")</f>
        <v/>
      </c>
      <c r="AV2392" s="9" t="str">
        <f>_xlfn.XLOOKUP(B2392,'[11]cells down 19042026 9H40'!$B:$B,'[11]cells down 19042026 9H40'!$B:$B,"")</f>
        <v/>
      </c>
    </row>
    <row r="2393" spans="1:48" hidden="1" x14ac:dyDescent="0.3">
      <c r="A2393" s="1" t="s">
        <v>5113</v>
      </c>
      <c r="B2393" s="8" t="s">
        <v>5114</v>
      </c>
      <c r="C2393" s="3" t="str">
        <f>_xlfn.XLOOKUP(B2393,'[1]daily break down'!$D:$D,'[1]daily break down'!$E:$E,"")</f>
        <v>LITTORAL</v>
      </c>
      <c r="D2393" s="1" t="s">
        <v>11</v>
      </c>
      <c r="E2393" s="1" t="s">
        <v>1130</v>
      </c>
      <c r="F2393" s="3" t="s">
        <v>31</v>
      </c>
      <c r="G2393" s="1" t="s">
        <v>5115</v>
      </c>
      <c r="H2393" s="29" t="str">
        <f>_xlfn.XLOOKUP(B2393,[2]CALCULATION!$B:$B,[2]CALCULATION!$H:$H,"")</f>
        <v>ZTE</v>
      </c>
      <c r="I2393" s="26">
        <v>0</v>
      </c>
      <c r="J2393" s="26">
        <v>0</v>
      </c>
      <c r="K2393" s="26">
        <v>0</v>
      </c>
      <c r="L2393" s="26">
        <v>0</v>
      </c>
      <c r="M2393" s="26">
        <v>0</v>
      </c>
      <c r="N2393" s="26">
        <v>0</v>
      </c>
      <c r="O2393" s="26">
        <v>0</v>
      </c>
      <c r="P2393" s="114" t="s">
        <v>6364</v>
      </c>
      <c r="Q2393" s="42" t="s">
        <v>5538</v>
      </c>
      <c r="R2393" s="42"/>
      <c r="S2393" s="41" t="str" cm="1">
        <f t="array" ref="S2393">IFERROR(_xlfn.IFS(
U2393="MPR ISSUE","PDH",
U2393="BSS Hardware Issue","BSS",
U2393="Sites strategiques, MLL, Pylone, etc.","ENVTECH",
U2393="AKTIVCO DEFAUT GE &amp; POWER Cabinet","AKTIVCO",
U2393="AKTIVCO Coupure ENEO &amp; Baisse de tension","AKTIVCO GRID ONLY",
U2393="Coupure ENEO &amp; Baisse de tension","IHS GRID ONLY",
U2393="Defaut GE &amp; POWER Cabinet","IHS",
U2393="Sharing","Partners",
U2393="Sites strategiques &amp; DataCenter","SST &amp; DC",
U2393="Exclu","Exclu",
U2393="SAT","SAT",
U2393="SPARE-ISSUE","SPARE-ISSUE",
U2393="Fiber CAmtel","TRANS_FO_CAMTEL",
U2393="Fiber AOF","Fiber AOF",
U2393="Projet OCM (HUAWEI)","TRAVAUX-HUAWEI",
U2393="Projet OCM (NOKIA)","TRAVAUX-NOKIA",
U2393="ACCESS-ISSUE","ACCESS-ISSUE",
U2393="Projet OCM (ZTE, NOKIA, autres projets)","TRAVAUX OCM",
U2393="No root CAuse","No root cause",
U2393="ODU HS","PDH",
U2393="IP &amp; VLAN","PDH",
U2393="Warehouse HUAWEI","SPARE-ISSUE",
U2393="SPARE-HS","SPARE-ISSUE",
U2393="Power Telco","BSS",U2393="no impacts","no impacts"
),"")</f>
        <v>No root cause</v>
      </c>
      <c r="T2393" s="41" t="str" cm="1">
        <f t="array" ref="T2393">IFERROR(_xlfn.IFS(
U2393="MPR ISSUE","TX ISSUE",
U2393="BSS Hardware Issue","RAN ISSUE",
U2393="Sites strategiques, MLL, Pylone, etc.","ENVTECH",
U2393="AKTIVCO DEFAUT GE &amp; POWER Cabinet","POWER ISSUE",
U2393="AKTIVCO Coupure ENEO &amp; Baisse de tension","POWER ISSUE",
U2393="Coupure ENEO &amp; Baisse de tension","POWER ISSUE",
U2393="Defaut GE &amp; POWER Cabinet","POWER ISSUE",
U2393="Sharing","POWER ISSUE",
U2393="Sites strategiques &amp; DataCenter","POWER ISSUE",
U2393="Exclu","Exclu",
U2393="SAT","TX ISSUE",
U2393="SPARE-ISSUE","SPARE-ISSUE",
U2393="Fiber CAmtel","TX ISSUE",
U2393="Fiber AOF","TX ISSUE",
U2393="Projet OCM (HUAWEI)","TRAVAUX-HUAWEI",
U2393="Projet OCM (NOKIA)","TRAVAUX -NOKIA",
U2393="ACCESS-ISSUE","ACCESS-ISSUE",
U2393="Projet OCM (ZTE, NOKIA, autres projets)","TRAVAUX OCM",
U2393="No root CAuse","No root cause",
U2393="ODU HS","TX ISSUE",
U2393="IP &amp; VLAN","TX ISSUE",
U2393="Warehouse HUAWEI","SPARE-ISSUE",
U2393="SPARE-HS","SPARE-ISSUE",
U2393="Power Telco","RAN ISSUE",U2393="no impacts","no impacts"
),"")</f>
        <v>No root cause</v>
      </c>
      <c r="U2393" s="68" t="s">
        <v>5691</v>
      </c>
      <c r="V2393" s="41" t="str" cm="1">
        <f t="array" ref="V2393">IFERROR(_xlfn.IFS(
U2393="MPR ISSUE","ACTIVE",
U2393="BSS Hardware Issue","ACTIVE",
U2393="Sites strategiques, MLL, Pylone, etc.","PASSIVE",
U2393="AKTIVCO DEFAUT GE &amp; POWER Cabinet","PASSIVE",
U2393="AKTIVCO Coupure ENEO &amp; Baisse de tension","PASSIVE",
U2393="Coupure ENEO &amp; Baisse de tension","PASSIVE",
U2393="Defaut GE &amp; POWER Cabinet","PASSIVE",
U2393="Sharing","PASSIVE",
U2393="Sites strategiques &amp; DataCenter","PASSIVE",
U2393="Exclu","Exclu",
U2393="SAT","ACTIVE",
U2393="SPARE-ISSUE","SPARE-ISSUE",
U2393="Fiber CAmtel","ACTIVE",
U2393="Fiber AOF","ACTIVE",
U2393="Projet OCM (HUAWEI)","PLANNED WORKS",
U2393="Projet OCM (NOKIA)","PLANNED WORKS",
U2393="ACCESS-ISSUE","ACCESS-ISSUE",
U2393="Projet OCM (ZTE, NOKIA, autres projets)","PLANNED WORKS",
U2393="No root CAuse","No root cause",
U2393="ODU HS","ACTIVE",
U2393="IP &amp; VLAN","ACTIVE",
U2393="Warehouse HUAWEI","SPARE-ISSUE",
U2393="SPARE-HS","SPARE-ISSUE",
U2393="Power Telco","ACTIVE", U2393="no impacts","no impacts"
),"")</f>
        <v>No root cause</v>
      </c>
      <c r="W2393" s="113"/>
      <c r="X2393" s="113"/>
      <c r="Y2393" s="113"/>
      <c r="Z2393" s="113"/>
      <c r="AA2393" s="113"/>
      <c r="AB2393" s="17" t="s">
        <v>5465</v>
      </c>
      <c r="AC2393" s="17" t="str">
        <f>_xlfn.XLOOKUP(B2393,'INCIDENT-04-27-2026'!E:E,'INCIDENT-04-27-2026'!F:F,"")</f>
        <v/>
      </c>
      <c r="AD2393" s="9"/>
      <c r="AE2393" s="7" t="s">
        <v>5465</v>
      </c>
      <c r="AF2393" s="6" t="str">
        <f>_xlfn.XLOOKUP(B2393,'[13]Input_27-04'!$B:$B,'[13]Input_27-04'!$M:$M,"")</f>
        <v/>
      </c>
      <c r="AG2393" s="7"/>
      <c r="AH2393" s="3"/>
      <c r="AI2393" s="18" t="str">
        <f>_xlfn.XLOOKUP(B2393,'[3]Cells Huawei 27042026 10h'!$B:$B,'[3]Cells Huawei 27042026 10h'!$T:$T,"")</f>
        <v/>
      </c>
      <c r="AJ2393" s="18" t="str">
        <f>_xlfn.XLOOKUP(B2393,'[3]Cells Huawei 27042026 15h'!$B:$B,'[3]Cells Huawei 27042026 15h'!$T:$T,"")</f>
        <v/>
      </c>
      <c r="AK2393" s="18" t="str">
        <f>_xlfn.XLOOKUP(B2393,'[4]cells down 27042026 11h28'!$B:$B,'[4]cells down 27042026 11h28'!$R:$R,"")</f>
        <v/>
      </c>
      <c r="AL2393" s="18" t="str">
        <f>_xlfn.XLOOKUP(B2393,'[4]cells down 27042026 18h01'!$B:$B,'[4]cells down 27042026 18h01'!$R:$R,"")</f>
        <v/>
      </c>
      <c r="AM2393" s="18" t="str">
        <f>_xlfn.XLOOKUP(B2393,'[5]cell downs 27042026 11h'!$B:$B,'[5]cell downs 27042026 11h'!$R:$R,"")</f>
        <v/>
      </c>
      <c r="AN2393" s="18" t="str">
        <f>_xlfn.XLOOKUP(B2393,'[5]cell downs 27042026 17h40'!$B:$B,'[5]cell downs 27042026 17h40'!$R:$R,"")</f>
        <v/>
      </c>
      <c r="AO2393" s="18" t="str">
        <f>_xlfn.XLOOKUP(B2393,'[6]ALL SITES DOWN'!$D:$D,'[6]ALL SITES DOWN'!$J:$J,"")</f>
        <v/>
      </c>
      <c r="AP2393" s="18" t="str">
        <f>_xlfn.XLOOKUP(B2393,'[7]ALL SITES DOWN'!$D:$D,'[7]ALL SITES DOWN'!$J:$J,"")</f>
        <v/>
      </c>
      <c r="AQ2393" s="9" t="str">
        <f>_xlfn.XLOOKUP(B2393,[8]sheet1!$AC:$AC,[8]sheet1!$AF:$AF,"")</f>
        <v/>
      </c>
      <c r="AR2393" s="14"/>
      <c r="AS2393" s="14" t="s">
        <v>5465</v>
      </c>
      <c r="AT2393" s="14" t="str">
        <f>_xlfn.XLOOKUP(B2393,'[9]cell downs 18042026 17h'!$B:$B,'[9]cell downs 18042026 17h'!$B:$B,"")</f>
        <v/>
      </c>
      <c r="AU2393" s="14" t="str">
        <f>_xlfn.XLOOKUP(B2393,'[10]Cells Huawei 19042026 15h'!$B:$B,'[10]Cells Huawei 19042026 15h'!$B:$B,"")</f>
        <v/>
      </c>
      <c r="AV2393" s="9" t="str">
        <f>_xlfn.XLOOKUP(B2393,'[11]cells down 19042026 9H40'!$B:$B,'[11]cells down 19042026 9H40'!$B:$B,"")</f>
        <v/>
      </c>
    </row>
    <row r="2394" spans="1:48" hidden="1" x14ac:dyDescent="0.3">
      <c r="A2394" s="1" t="s">
        <v>5116</v>
      </c>
      <c r="B2394" s="8" t="s">
        <v>5117</v>
      </c>
      <c r="C2394" s="3" t="str">
        <f>_xlfn.XLOOKUP(B2394,'[1]daily break down'!$D:$D,'[1]daily break down'!$E:$E,"")</f>
        <v>Yaounde</v>
      </c>
      <c r="D2394" s="1" t="s">
        <v>21</v>
      </c>
      <c r="E2394" s="1" t="s">
        <v>30</v>
      </c>
      <c r="F2394" s="3" t="s">
        <v>37</v>
      </c>
      <c r="G2394" s="1" t="s">
        <v>38</v>
      </c>
      <c r="H2394" s="29" t="str">
        <f>_xlfn.XLOOKUP(B2394,[2]CALCULATION!$B:$B,[2]CALCULATION!$H:$H,"")</f>
        <v>ZTE</v>
      </c>
      <c r="I2394" s="26">
        <v>0</v>
      </c>
      <c r="J2394" s="26">
        <v>0</v>
      </c>
      <c r="K2394" s="26">
        <v>0</v>
      </c>
      <c r="L2394" s="26">
        <v>0</v>
      </c>
      <c r="M2394" s="26">
        <v>0</v>
      </c>
      <c r="N2394" s="26">
        <v>0</v>
      </c>
      <c r="O2394" s="26">
        <v>0</v>
      </c>
      <c r="P2394" s="114" t="s">
        <v>6364</v>
      </c>
      <c r="Q2394" s="42" t="s">
        <v>5538</v>
      </c>
      <c r="R2394" s="42"/>
      <c r="S2394" s="41" t="str" cm="1">
        <f t="array" ref="S2394">IFERROR(_xlfn.IFS(
U2394="MPR ISSUE","PDH",
U2394="BSS Hardware Issue","BSS",
U2394="Sites strategiques, MLL, Pylone, etc.","ENVTECH",
U2394="AKTIVCO DEFAUT GE &amp; POWER Cabinet","AKTIVCO",
U2394="AKTIVCO Coupure ENEO &amp; Baisse de tension","AKTIVCO GRID ONLY",
U2394="Coupure ENEO &amp; Baisse de tension","IHS GRID ONLY",
U2394="Defaut GE &amp; POWER Cabinet","IHS",
U2394="Sharing","Partners",
U2394="Sites strategiques &amp; DataCenter","SST &amp; DC",
U2394="Exclu","Exclu",
U2394="SAT","SAT",
U2394="SPARE-ISSUE","SPARE-ISSUE",
U2394="Fiber CAmtel","TRANS_FO_CAMTEL",
U2394="Fiber AOF","Fiber AOF",
U2394="Projet OCM (HUAWEI)","TRAVAUX-HUAWEI",
U2394="Projet OCM (NOKIA)","TRAVAUX-NOKIA",
U2394="ACCESS-ISSUE","ACCESS-ISSUE",
U2394="Projet OCM (ZTE, NOKIA, autres projets)","TRAVAUX OCM",
U2394="No root CAuse","No root cause",
U2394="ODU HS","PDH",
U2394="IP &amp; VLAN","PDH",
U2394="Warehouse HUAWEI","SPARE-ISSUE",
U2394="SPARE-HS","SPARE-ISSUE",
U2394="Power Telco","BSS",U2394="no impacts","no impacts"
),"")</f>
        <v>No root cause</v>
      </c>
      <c r="T2394" s="41" t="str" cm="1">
        <f t="array" ref="T2394">IFERROR(_xlfn.IFS(
U2394="MPR ISSUE","TX ISSUE",
U2394="BSS Hardware Issue","RAN ISSUE",
U2394="Sites strategiques, MLL, Pylone, etc.","ENVTECH",
U2394="AKTIVCO DEFAUT GE &amp; POWER Cabinet","POWER ISSUE",
U2394="AKTIVCO Coupure ENEO &amp; Baisse de tension","POWER ISSUE",
U2394="Coupure ENEO &amp; Baisse de tension","POWER ISSUE",
U2394="Defaut GE &amp; POWER Cabinet","POWER ISSUE",
U2394="Sharing","POWER ISSUE",
U2394="Sites strategiques &amp; DataCenter","POWER ISSUE",
U2394="Exclu","Exclu",
U2394="SAT","TX ISSUE",
U2394="SPARE-ISSUE","SPARE-ISSUE",
U2394="Fiber CAmtel","TX ISSUE",
U2394="Fiber AOF","TX ISSUE",
U2394="Projet OCM (HUAWEI)","TRAVAUX-HUAWEI",
U2394="Projet OCM (NOKIA)","TRAVAUX -NOKIA",
U2394="ACCESS-ISSUE","ACCESS-ISSUE",
U2394="Projet OCM (ZTE, NOKIA, autres projets)","TRAVAUX OCM",
U2394="No root CAuse","No root cause",
U2394="ODU HS","TX ISSUE",
U2394="IP &amp; VLAN","TX ISSUE",
U2394="Warehouse HUAWEI","SPARE-ISSUE",
U2394="SPARE-HS","SPARE-ISSUE",
U2394="Power Telco","RAN ISSUE",U2394="no impacts","no impacts"
),"")</f>
        <v>No root cause</v>
      </c>
      <c r="U2394" s="68" t="s">
        <v>5691</v>
      </c>
      <c r="V2394" s="41" t="str" cm="1">
        <f t="array" ref="V2394">IFERROR(_xlfn.IFS(
U2394="MPR ISSUE","ACTIVE",
U2394="BSS Hardware Issue","ACTIVE",
U2394="Sites strategiques, MLL, Pylone, etc.","PASSIVE",
U2394="AKTIVCO DEFAUT GE &amp; POWER Cabinet","PASSIVE",
U2394="AKTIVCO Coupure ENEO &amp; Baisse de tension","PASSIVE",
U2394="Coupure ENEO &amp; Baisse de tension","PASSIVE",
U2394="Defaut GE &amp; POWER Cabinet","PASSIVE",
U2394="Sharing","PASSIVE",
U2394="Sites strategiques &amp; DataCenter","PASSIVE",
U2394="Exclu","Exclu",
U2394="SAT","ACTIVE",
U2394="SPARE-ISSUE","SPARE-ISSUE",
U2394="Fiber CAmtel","ACTIVE",
U2394="Fiber AOF","ACTIVE",
U2394="Projet OCM (HUAWEI)","PLANNED WORKS",
U2394="Projet OCM (NOKIA)","PLANNED WORKS",
U2394="ACCESS-ISSUE","ACCESS-ISSUE",
U2394="Projet OCM (ZTE, NOKIA, autres projets)","PLANNED WORKS",
U2394="No root CAuse","No root cause",
U2394="ODU HS","ACTIVE",
U2394="IP &amp; VLAN","ACTIVE",
U2394="Warehouse HUAWEI","SPARE-ISSUE",
U2394="SPARE-HS","SPARE-ISSUE",
U2394="Power Telco","ACTIVE", U2394="no impacts","no impacts"
),"")</f>
        <v>No root cause</v>
      </c>
      <c r="W2394" s="113"/>
      <c r="X2394" s="113"/>
      <c r="Y2394" s="113"/>
      <c r="Z2394" s="113"/>
      <c r="AA2394" s="113"/>
      <c r="AB2394" s="17" t="s">
        <v>5465</v>
      </c>
      <c r="AC2394" s="17" t="str">
        <f>_xlfn.XLOOKUP(B2394,'INCIDENT-04-27-2026'!E:E,'INCIDENT-04-27-2026'!F:F,"")</f>
        <v/>
      </c>
      <c r="AD2394" s="9"/>
      <c r="AE2394" s="7" t="s">
        <v>5465</v>
      </c>
      <c r="AF2394" s="6" t="str">
        <f>_xlfn.XLOOKUP(B2394,'[13]Input_27-04'!$B:$B,'[13]Input_27-04'!$M:$M,"")</f>
        <v/>
      </c>
      <c r="AG2394" s="7"/>
      <c r="AH2394" s="3"/>
      <c r="AI2394" s="18" t="str">
        <f>_xlfn.XLOOKUP(B2394,'[3]Cells Huawei 27042026 10h'!$B:$B,'[3]Cells Huawei 27042026 10h'!$T:$T,"")</f>
        <v/>
      </c>
      <c r="AJ2394" s="18" t="str">
        <f>_xlfn.XLOOKUP(B2394,'[3]Cells Huawei 27042026 15h'!$B:$B,'[3]Cells Huawei 27042026 15h'!$T:$T,"")</f>
        <v/>
      </c>
      <c r="AK2394" s="18" t="str">
        <f>_xlfn.XLOOKUP(B2394,'[4]cells down 27042026 11h28'!$B:$B,'[4]cells down 27042026 11h28'!$R:$R,"")</f>
        <v/>
      </c>
      <c r="AL2394" s="18" t="str">
        <f>_xlfn.XLOOKUP(B2394,'[4]cells down 27042026 18h01'!$B:$B,'[4]cells down 27042026 18h01'!$R:$R,"")</f>
        <v/>
      </c>
      <c r="AM2394" s="18" t="str">
        <f>_xlfn.XLOOKUP(B2394,'[5]cell downs 27042026 11h'!$B:$B,'[5]cell downs 27042026 11h'!$R:$R,"")</f>
        <v/>
      </c>
      <c r="AN2394" s="18" t="str">
        <f>_xlfn.XLOOKUP(B2394,'[5]cell downs 27042026 17h40'!$B:$B,'[5]cell downs 27042026 17h40'!$R:$R,"")</f>
        <v/>
      </c>
      <c r="AO2394" s="18" t="str">
        <f>_xlfn.XLOOKUP(B2394,'[6]ALL SITES DOWN'!$D:$D,'[6]ALL SITES DOWN'!$J:$J,"")</f>
        <v/>
      </c>
      <c r="AP2394" s="18" t="str">
        <f>_xlfn.XLOOKUP(B2394,'[7]ALL SITES DOWN'!$D:$D,'[7]ALL SITES DOWN'!$J:$J,"")</f>
        <v/>
      </c>
      <c r="AQ2394" s="9" t="str">
        <f>_xlfn.XLOOKUP(B2394,[8]sheet1!$AC:$AC,[8]sheet1!$AF:$AF,"")</f>
        <v/>
      </c>
      <c r="AR2394" s="14"/>
      <c r="AS2394" s="14" t="s">
        <v>5465</v>
      </c>
      <c r="AT2394" s="14" t="str">
        <f>_xlfn.XLOOKUP(B2394,'[9]cell downs 18042026 17h'!$B:$B,'[9]cell downs 18042026 17h'!$B:$B,"")</f>
        <v/>
      </c>
      <c r="AU2394" s="14" t="str">
        <f>_xlfn.XLOOKUP(B2394,'[10]Cells Huawei 19042026 15h'!$B:$B,'[10]Cells Huawei 19042026 15h'!$B:$B,"")</f>
        <v/>
      </c>
      <c r="AV2394" s="9" t="str">
        <f>_xlfn.XLOOKUP(B2394,'[11]cells down 19042026 9H40'!$B:$B,'[11]cells down 19042026 9H40'!$B:$B,"")</f>
        <v/>
      </c>
    </row>
    <row r="2395" spans="1:48" hidden="1" x14ac:dyDescent="0.3">
      <c r="A2395" s="1" t="s">
        <v>5118</v>
      </c>
      <c r="B2395" s="8" t="s">
        <v>5119</v>
      </c>
      <c r="C2395" s="3" t="str">
        <f>_xlfn.XLOOKUP(B2395,'[1]daily break down'!$D:$D,'[1]daily break down'!$E:$E,"")</f>
        <v>Douala</v>
      </c>
      <c r="D2395" s="1" t="s">
        <v>21</v>
      </c>
      <c r="E2395" s="1" t="s">
        <v>122</v>
      </c>
      <c r="F2395" s="3" t="s">
        <v>31</v>
      </c>
      <c r="G2395" s="1" t="s">
        <v>32</v>
      </c>
      <c r="H2395" s="29" t="str">
        <f>_xlfn.XLOOKUP(B2395,[2]CALCULATION!$B:$B,[2]CALCULATION!$H:$H,"")</f>
        <v>ZTE</v>
      </c>
      <c r="I2395" s="26">
        <v>0</v>
      </c>
      <c r="J2395" s="26">
        <v>0</v>
      </c>
      <c r="K2395" s="26">
        <v>0</v>
      </c>
      <c r="L2395" s="26">
        <v>0</v>
      </c>
      <c r="M2395" s="26">
        <v>0</v>
      </c>
      <c r="N2395" s="26">
        <v>0</v>
      </c>
      <c r="O2395" s="26">
        <v>0</v>
      </c>
      <c r="P2395" s="114" t="s">
        <v>6364</v>
      </c>
      <c r="Q2395" s="42" t="s">
        <v>5538</v>
      </c>
      <c r="R2395" s="42"/>
      <c r="S2395" s="41" t="str" cm="1">
        <f t="array" ref="S2395">IFERROR(_xlfn.IFS(
U2395="MPR ISSUE","PDH",
U2395="BSS Hardware Issue","BSS",
U2395="Sites strategiques, MLL, Pylone, etc.","ENVTECH",
U2395="AKTIVCO DEFAUT GE &amp; POWER Cabinet","AKTIVCO",
U2395="AKTIVCO Coupure ENEO &amp; Baisse de tension","AKTIVCO GRID ONLY",
U2395="Coupure ENEO &amp; Baisse de tension","IHS GRID ONLY",
U2395="Defaut GE &amp; POWER Cabinet","IHS",
U2395="Sharing","Partners",
U2395="Sites strategiques &amp; DataCenter","SST &amp; DC",
U2395="Exclu","Exclu",
U2395="SAT","SAT",
U2395="SPARE-ISSUE","SPARE-ISSUE",
U2395="Fiber CAmtel","TRANS_FO_CAMTEL",
U2395="Fiber AOF","Fiber AOF",
U2395="Projet OCM (HUAWEI)","TRAVAUX-HUAWEI",
U2395="Projet OCM (NOKIA)","TRAVAUX-NOKIA",
U2395="ACCESS-ISSUE","ACCESS-ISSUE",
U2395="Projet OCM (ZTE, NOKIA, autres projets)","TRAVAUX OCM",
U2395="No root CAuse","No root cause",
U2395="ODU HS","PDH",
U2395="IP &amp; VLAN","PDH",
U2395="Warehouse HUAWEI","SPARE-ISSUE",
U2395="SPARE-HS","SPARE-ISSUE",
U2395="Power Telco","BSS",U2395="no impacts","no impacts"
),"")</f>
        <v>No root cause</v>
      </c>
      <c r="T2395" s="41" t="str" cm="1">
        <f t="array" ref="T2395">IFERROR(_xlfn.IFS(
U2395="MPR ISSUE","TX ISSUE",
U2395="BSS Hardware Issue","RAN ISSUE",
U2395="Sites strategiques, MLL, Pylone, etc.","ENVTECH",
U2395="AKTIVCO DEFAUT GE &amp; POWER Cabinet","POWER ISSUE",
U2395="AKTIVCO Coupure ENEO &amp; Baisse de tension","POWER ISSUE",
U2395="Coupure ENEO &amp; Baisse de tension","POWER ISSUE",
U2395="Defaut GE &amp; POWER Cabinet","POWER ISSUE",
U2395="Sharing","POWER ISSUE",
U2395="Sites strategiques &amp; DataCenter","POWER ISSUE",
U2395="Exclu","Exclu",
U2395="SAT","TX ISSUE",
U2395="SPARE-ISSUE","SPARE-ISSUE",
U2395="Fiber CAmtel","TX ISSUE",
U2395="Fiber AOF","TX ISSUE",
U2395="Projet OCM (HUAWEI)","TRAVAUX-HUAWEI",
U2395="Projet OCM (NOKIA)","TRAVAUX -NOKIA",
U2395="ACCESS-ISSUE","ACCESS-ISSUE",
U2395="Projet OCM (ZTE, NOKIA, autres projets)","TRAVAUX OCM",
U2395="No root CAuse","No root cause",
U2395="ODU HS","TX ISSUE",
U2395="IP &amp; VLAN","TX ISSUE",
U2395="Warehouse HUAWEI","SPARE-ISSUE",
U2395="SPARE-HS","SPARE-ISSUE",
U2395="Power Telco","RAN ISSUE",U2395="no impacts","no impacts"
),"")</f>
        <v>No root cause</v>
      </c>
      <c r="U2395" s="68" t="s">
        <v>5691</v>
      </c>
      <c r="V2395" s="41" t="str" cm="1">
        <f t="array" ref="V2395">IFERROR(_xlfn.IFS(
U2395="MPR ISSUE","ACTIVE",
U2395="BSS Hardware Issue","ACTIVE",
U2395="Sites strategiques, MLL, Pylone, etc.","PASSIVE",
U2395="AKTIVCO DEFAUT GE &amp; POWER Cabinet","PASSIVE",
U2395="AKTIVCO Coupure ENEO &amp; Baisse de tension","PASSIVE",
U2395="Coupure ENEO &amp; Baisse de tension","PASSIVE",
U2395="Defaut GE &amp; POWER Cabinet","PASSIVE",
U2395="Sharing","PASSIVE",
U2395="Sites strategiques &amp; DataCenter","PASSIVE",
U2395="Exclu","Exclu",
U2395="SAT","ACTIVE",
U2395="SPARE-ISSUE","SPARE-ISSUE",
U2395="Fiber CAmtel","ACTIVE",
U2395="Fiber AOF","ACTIVE",
U2395="Projet OCM (HUAWEI)","PLANNED WORKS",
U2395="Projet OCM (NOKIA)","PLANNED WORKS",
U2395="ACCESS-ISSUE","ACCESS-ISSUE",
U2395="Projet OCM (ZTE, NOKIA, autres projets)","PLANNED WORKS",
U2395="No root CAuse","No root cause",
U2395="ODU HS","ACTIVE",
U2395="IP &amp; VLAN","ACTIVE",
U2395="Warehouse HUAWEI","SPARE-ISSUE",
U2395="SPARE-HS","SPARE-ISSUE",
U2395="Power Telco","ACTIVE", U2395="no impacts","no impacts"
),"")</f>
        <v>No root cause</v>
      </c>
      <c r="W2395" s="113"/>
      <c r="X2395" s="113"/>
      <c r="Y2395" s="113"/>
      <c r="Z2395" s="113"/>
      <c r="AA2395" s="113"/>
      <c r="AB2395" s="17" t="s">
        <v>5465</v>
      </c>
      <c r="AC2395" s="17" t="str">
        <f>_xlfn.XLOOKUP(B2395,'INCIDENT-04-27-2026'!E:E,'INCIDENT-04-27-2026'!F:F,"")</f>
        <v/>
      </c>
      <c r="AD2395" s="9"/>
      <c r="AE2395" s="7" t="s">
        <v>5465</v>
      </c>
      <c r="AF2395" s="6" t="str">
        <f>_xlfn.XLOOKUP(B2395,'[13]Input_27-04'!$B:$B,'[13]Input_27-04'!$M:$M,"")</f>
        <v/>
      </c>
      <c r="AG2395" s="7"/>
      <c r="AH2395" s="3"/>
      <c r="AI2395" s="18" t="str">
        <f>_xlfn.XLOOKUP(B2395,'[3]Cells Huawei 27042026 10h'!$B:$B,'[3]Cells Huawei 27042026 10h'!$T:$T,"")</f>
        <v/>
      </c>
      <c r="AJ2395" s="18" t="str">
        <f>_xlfn.XLOOKUP(B2395,'[3]Cells Huawei 27042026 15h'!$B:$B,'[3]Cells Huawei 27042026 15h'!$T:$T,"")</f>
        <v/>
      </c>
      <c r="AK2395" s="18" t="str">
        <f>_xlfn.XLOOKUP(B2395,'[4]cells down 27042026 11h28'!$B:$B,'[4]cells down 27042026 11h28'!$R:$R,"")</f>
        <v/>
      </c>
      <c r="AL2395" s="18" t="str">
        <f>_xlfn.XLOOKUP(B2395,'[4]cells down 27042026 18h01'!$B:$B,'[4]cells down 27042026 18h01'!$R:$R,"")</f>
        <v/>
      </c>
      <c r="AM2395" s="18" t="str">
        <f>_xlfn.XLOOKUP(B2395,'[5]cell downs 27042026 11h'!$B:$B,'[5]cell downs 27042026 11h'!$R:$R,"")</f>
        <v/>
      </c>
      <c r="AN2395" s="18" t="str">
        <f>_xlfn.XLOOKUP(B2395,'[5]cell downs 27042026 17h40'!$B:$B,'[5]cell downs 27042026 17h40'!$R:$R,"")</f>
        <v/>
      </c>
      <c r="AO2395" s="18" t="str">
        <f>_xlfn.XLOOKUP(B2395,'[6]ALL SITES DOWN'!$D:$D,'[6]ALL SITES DOWN'!$J:$J,"")</f>
        <v/>
      </c>
      <c r="AP2395" s="18" t="str">
        <f>_xlfn.XLOOKUP(B2395,'[7]ALL SITES DOWN'!$D:$D,'[7]ALL SITES DOWN'!$J:$J,"")</f>
        <v/>
      </c>
      <c r="AQ2395" s="9" t="str">
        <f>_xlfn.XLOOKUP(B2395,[8]sheet1!$AC:$AC,[8]sheet1!$AF:$AF,"")</f>
        <v/>
      </c>
      <c r="AR2395" s="14"/>
      <c r="AS2395" s="14" t="s">
        <v>5465</v>
      </c>
      <c r="AT2395" s="14" t="str">
        <f>_xlfn.XLOOKUP(B2395,'[9]cell downs 18042026 17h'!$B:$B,'[9]cell downs 18042026 17h'!$B:$B,"")</f>
        <v/>
      </c>
      <c r="AU2395" s="14" t="str">
        <f>_xlfn.XLOOKUP(B2395,'[10]Cells Huawei 19042026 15h'!$B:$B,'[10]Cells Huawei 19042026 15h'!$B:$B,"")</f>
        <v/>
      </c>
      <c r="AV2395" s="9" t="str">
        <f>_xlfn.XLOOKUP(B2395,'[11]cells down 19042026 9H40'!$B:$B,'[11]cells down 19042026 9H40'!$B:$B,"")</f>
        <v/>
      </c>
    </row>
    <row r="2396" spans="1:48" hidden="1" x14ac:dyDescent="0.3">
      <c r="A2396" s="1" t="s">
        <v>5124</v>
      </c>
      <c r="B2396" s="8" t="s">
        <v>5125</v>
      </c>
      <c r="C2396" s="3" t="str">
        <f>_xlfn.XLOOKUP(B2396,'[1]daily break down'!$D:$D,'[1]daily break down'!$E:$E,"")</f>
        <v>LITTORAL</v>
      </c>
      <c r="D2396" s="1" t="s">
        <v>11</v>
      </c>
      <c r="E2396" s="1" t="s">
        <v>12</v>
      </c>
      <c r="F2396" s="3" t="s">
        <v>31</v>
      </c>
      <c r="G2396" s="1" t="s">
        <v>3721</v>
      </c>
      <c r="H2396" s="29" t="str">
        <f>_xlfn.XLOOKUP(B2396,[2]CALCULATION!$B:$B,[2]CALCULATION!$H:$H,"")</f>
        <v>ZTE</v>
      </c>
      <c r="I2396" s="26">
        <v>0</v>
      </c>
      <c r="J2396" s="26">
        <v>0</v>
      </c>
      <c r="K2396" s="26">
        <v>0</v>
      </c>
      <c r="L2396" s="26">
        <v>0</v>
      </c>
      <c r="M2396" s="26">
        <v>0</v>
      </c>
      <c r="N2396" s="26">
        <v>0</v>
      </c>
      <c r="O2396" s="26">
        <v>0</v>
      </c>
      <c r="P2396" s="114" t="s">
        <v>6364</v>
      </c>
      <c r="Q2396" s="42" t="s">
        <v>5538</v>
      </c>
      <c r="R2396" s="42"/>
      <c r="S2396" s="41" t="str" cm="1">
        <f t="array" ref="S2396">IFERROR(_xlfn.IFS(
U2396="MPR ISSUE","PDH",
U2396="BSS Hardware Issue","BSS",
U2396="Sites strategiques, MLL, Pylone, etc.","ENVTECH",
U2396="AKTIVCO DEFAUT GE &amp; POWER Cabinet","AKTIVCO",
U2396="AKTIVCO Coupure ENEO &amp; Baisse de tension","AKTIVCO GRID ONLY",
U2396="Coupure ENEO &amp; Baisse de tension","IHS GRID ONLY",
U2396="Defaut GE &amp; POWER Cabinet","IHS",
U2396="Sharing","Partners",
U2396="Sites strategiques &amp; DataCenter","SST &amp; DC",
U2396="Exclu","Exclu",
U2396="SAT","SAT",
U2396="SPARE-ISSUE","SPARE-ISSUE",
U2396="Fiber CAmtel","TRANS_FO_CAMTEL",
U2396="Fiber AOF","Fiber AOF",
U2396="Projet OCM (HUAWEI)","TRAVAUX-HUAWEI",
U2396="Projet OCM (NOKIA)","TRAVAUX-NOKIA",
U2396="ACCESS-ISSUE","ACCESS-ISSUE",
U2396="Projet OCM (ZTE, NOKIA, autres projets)","TRAVAUX OCM",
U2396="No root CAuse","No root cause",
U2396="ODU HS","PDH",
U2396="IP &amp; VLAN","PDH",
U2396="Warehouse HUAWEI","SPARE-ISSUE",
U2396="SPARE-HS","SPARE-ISSUE",
U2396="Power Telco","BSS",U2396="no impacts","no impacts"
),"")</f>
        <v>No root cause</v>
      </c>
      <c r="T2396" s="41" t="str" cm="1">
        <f t="array" ref="T2396">IFERROR(_xlfn.IFS(
U2396="MPR ISSUE","TX ISSUE",
U2396="BSS Hardware Issue","RAN ISSUE",
U2396="Sites strategiques, MLL, Pylone, etc.","ENVTECH",
U2396="AKTIVCO DEFAUT GE &amp; POWER Cabinet","POWER ISSUE",
U2396="AKTIVCO Coupure ENEO &amp; Baisse de tension","POWER ISSUE",
U2396="Coupure ENEO &amp; Baisse de tension","POWER ISSUE",
U2396="Defaut GE &amp; POWER Cabinet","POWER ISSUE",
U2396="Sharing","POWER ISSUE",
U2396="Sites strategiques &amp; DataCenter","POWER ISSUE",
U2396="Exclu","Exclu",
U2396="SAT","TX ISSUE",
U2396="SPARE-ISSUE","SPARE-ISSUE",
U2396="Fiber CAmtel","TX ISSUE",
U2396="Fiber AOF","TX ISSUE",
U2396="Projet OCM (HUAWEI)","TRAVAUX-HUAWEI",
U2396="Projet OCM (NOKIA)","TRAVAUX -NOKIA",
U2396="ACCESS-ISSUE","ACCESS-ISSUE",
U2396="Projet OCM (ZTE, NOKIA, autres projets)","TRAVAUX OCM",
U2396="No root CAuse","No root cause",
U2396="ODU HS","TX ISSUE",
U2396="IP &amp; VLAN","TX ISSUE",
U2396="Warehouse HUAWEI","SPARE-ISSUE",
U2396="SPARE-HS","SPARE-ISSUE",
U2396="Power Telco","RAN ISSUE",U2396="no impacts","no impacts"
),"")</f>
        <v>No root cause</v>
      </c>
      <c r="U2396" s="68" t="s">
        <v>5691</v>
      </c>
      <c r="V2396" s="41" t="str" cm="1">
        <f t="array" ref="V2396">IFERROR(_xlfn.IFS(
U2396="MPR ISSUE","ACTIVE",
U2396="BSS Hardware Issue","ACTIVE",
U2396="Sites strategiques, MLL, Pylone, etc.","PASSIVE",
U2396="AKTIVCO DEFAUT GE &amp; POWER Cabinet","PASSIVE",
U2396="AKTIVCO Coupure ENEO &amp; Baisse de tension","PASSIVE",
U2396="Coupure ENEO &amp; Baisse de tension","PASSIVE",
U2396="Defaut GE &amp; POWER Cabinet","PASSIVE",
U2396="Sharing","PASSIVE",
U2396="Sites strategiques &amp; DataCenter","PASSIVE",
U2396="Exclu","Exclu",
U2396="SAT","ACTIVE",
U2396="SPARE-ISSUE","SPARE-ISSUE",
U2396="Fiber CAmtel","ACTIVE",
U2396="Fiber AOF","ACTIVE",
U2396="Projet OCM (HUAWEI)","PLANNED WORKS",
U2396="Projet OCM (NOKIA)","PLANNED WORKS",
U2396="ACCESS-ISSUE","ACCESS-ISSUE",
U2396="Projet OCM (ZTE, NOKIA, autres projets)","PLANNED WORKS",
U2396="No root CAuse","No root cause",
U2396="ODU HS","ACTIVE",
U2396="IP &amp; VLAN","ACTIVE",
U2396="Warehouse HUAWEI","SPARE-ISSUE",
U2396="SPARE-HS","SPARE-ISSUE",
U2396="Power Telco","ACTIVE", U2396="no impacts","no impacts"
),"")</f>
        <v>No root cause</v>
      </c>
      <c r="W2396" s="113"/>
      <c r="X2396" s="113"/>
      <c r="Y2396" s="113"/>
      <c r="Z2396" s="113"/>
      <c r="AA2396" s="113"/>
      <c r="AB2396" s="17" t="s">
        <v>5465</v>
      </c>
      <c r="AC2396" s="17" t="str">
        <f>_xlfn.XLOOKUP(B2396,'INCIDENT-04-27-2026'!E:E,'INCIDENT-04-27-2026'!F:F,"")</f>
        <v/>
      </c>
      <c r="AD2396" s="9"/>
      <c r="AE2396" s="7" t="s">
        <v>5465</v>
      </c>
      <c r="AF2396" s="6" t="str">
        <f>_xlfn.XLOOKUP(B2396,'[13]Input_27-04'!$B:$B,'[13]Input_27-04'!$M:$M,"")</f>
        <v/>
      </c>
      <c r="AG2396" s="7"/>
      <c r="AH2396" s="3"/>
      <c r="AI2396" s="18" t="str">
        <f>_xlfn.XLOOKUP(B2396,'[3]Cells Huawei 27042026 10h'!$B:$B,'[3]Cells Huawei 27042026 10h'!$T:$T,"")</f>
        <v/>
      </c>
      <c r="AJ2396" s="18" t="str">
        <f>_xlfn.XLOOKUP(B2396,'[3]Cells Huawei 27042026 15h'!$B:$B,'[3]Cells Huawei 27042026 15h'!$T:$T,"")</f>
        <v/>
      </c>
      <c r="AK2396" s="18" t="str">
        <f>_xlfn.XLOOKUP(B2396,'[4]cells down 27042026 11h28'!$B:$B,'[4]cells down 27042026 11h28'!$R:$R,"")</f>
        <v/>
      </c>
      <c r="AL2396" s="18" t="str">
        <f>_xlfn.XLOOKUP(B2396,'[4]cells down 27042026 18h01'!$B:$B,'[4]cells down 27042026 18h01'!$R:$R,"")</f>
        <v/>
      </c>
      <c r="AM2396" s="18" t="str">
        <f>_xlfn.XLOOKUP(B2396,'[5]cell downs 27042026 11h'!$B:$B,'[5]cell downs 27042026 11h'!$R:$R,"")</f>
        <v/>
      </c>
      <c r="AN2396" s="18" t="str">
        <f>_xlfn.XLOOKUP(B2396,'[5]cell downs 27042026 17h40'!$B:$B,'[5]cell downs 27042026 17h40'!$R:$R,"")</f>
        <v/>
      </c>
      <c r="AO2396" s="18" t="str">
        <f>_xlfn.XLOOKUP(B2396,'[6]ALL SITES DOWN'!$D:$D,'[6]ALL SITES DOWN'!$J:$J,"")</f>
        <v/>
      </c>
      <c r="AP2396" s="18" t="str">
        <f>_xlfn.XLOOKUP(B2396,'[7]ALL SITES DOWN'!$D:$D,'[7]ALL SITES DOWN'!$J:$J,"")</f>
        <v/>
      </c>
      <c r="AQ2396" s="9" t="str">
        <f>_xlfn.XLOOKUP(B2396,[8]sheet1!$AC:$AC,[8]sheet1!$AF:$AF,"")</f>
        <v/>
      </c>
      <c r="AR2396" s="14"/>
      <c r="AS2396" s="14" t="s">
        <v>5465</v>
      </c>
      <c r="AT2396" s="14" t="str">
        <f>_xlfn.XLOOKUP(B2396,'[9]cell downs 18042026 17h'!$B:$B,'[9]cell downs 18042026 17h'!$B:$B,"")</f>
        <v/>
      </c>
      <c r="AU2396" s="14" t="str">
        <f>_xlfn.XLOOKUP(B2396,'[10]Cells Huawei 19042026 15h'!$B:$B,'[10]Cells Huawei 19042026 15h'!$B:$B,"")</f>
        <v/>
      </c>
      <c r="AV2396" s="9" t="str">
        <f>_xlfn.XLOOKUP(B2396,'[11]cells down 19042026 9H40'!$B:$B,'[11]cells down 19042026 9H40'!$B:$B,"")</f>
        <v/>
      </c>
    </row>
    <row r="2397" spans="1:48" hidden="1" x14ac:dyDescent="0.3">
      <c r="A2397" s="1" t="s">
        <v>4064</v>
      </c>
      <c r="B2397" s="8" t="s">
        <v>5129</v>
      </c>
      <c r="C2397" s="3" t="str">
        <f>_xlfn.XLOOKUP(B2397,'[1]daily break down'!$D:$D,'[1]daily break down'!$E:$E,"")</f>
        <v>CENTRE</v>
      </c>
      <c r="D2397" s="1" t="s">
        <v>21</v>
      </c>
      <c r="E2397" s="1" t="s">
        <v>710</v>
      </c>
      <c r="F2397" s="3" t="s">
        <v>226</v>
      </c>
      <c r="G2397" s="1" t="s">
        <v>4064</v>
      </c>
      <c r="H2397" s="28" t="str">
        <f>_xlfn.XLOOKUP(B2397,[2]CALCULATION!$B:$B,[2]CALCULATION!$H:$H,"")</f>
        <v>NOKIA</v>
      </c>
      <c r="I2397" s="26">
        <v>0</v>
      </c>
      <c r="J2397" s="26">
        <v>0</v>
      </c>
      <c r="K2397" s="26">
        <v>0</v>
      </c>
      <c r="L2397" s="26">
        <v>0</v>
      </c>
      <c r="M2397" s="26">
        <v>0</v>
      </c>
      <c r="N2397" s="26">
        <v>0</v>
      </c>
      <c r="O2397" s="26">
        <v>0</v>
      </c>
      <c r="P2397" s="114" t="s">
        <v>6364</v>
      </c>
      <c r="Q2397" s="42" t="s">
        <v>5538</v>
      </c>
      <c r="R2397" s="42"/>
      <c r="S2397" s="41" t="str" cm="1">
        <f t="array" ref="S2397">IFERROR(_xlfn.IFS(
U2397="MPR ISSUE","PDH",
U2397="BSS Hardware Issue","BSS",
U2397="Sites strategiques, MLL, Pylone, etc.","ENVTECH",
U2397="AKTIVCO DEFAUT GE &amp; POWER Cabinet","AKTIVCO",
U2397="AKTIVCO Coupure ENEO &amp; Baisse de tension","AKTIVCO GRID ONLY",
U2397="Coupure ENEO &amp; Baisse de tension","IHS GRID ONLY",
U2397="Defaut GE &amp; POWER Cabinet","IHS",
U2397="Sharing","Partners",
U2397="Sites strategiques &amp; DataCenter","SST &amp; DC",
U2397="Exclu","Exclu",
U2397="SAT","SAT",
U2397="SPARE-ISSUE","SPARE-ISSUE",
U2397="Fiber CAmtel","TRANS_FO_CAMTEL",
U2397="Fiber AOF","Fiber AOF",
U2397="Projet OCM (HUAWEI)","TRAVAUX-HUAWEI",
U2397="Projet OCM (NOKIA)","TRAVAUX-NOKIA",
U2397="ACCESS-ISSUE","ACCESS-ISSUE",
U2397="Projet OCM (ZTE, NOKIA, autres projets)","TRAVAUX OCM",
U2397="No root CAuse","No root cause",
U2397="ODU HS","PDH",
U2397="IP &amp; VLAN","PDH",
U2397="Warehouse HUAWEI","SPARE-ISSUE",
U2397="SPARE-HS","SPARE-ISSUE",
U2397="Power Telco","BSS",U2397="no impacts","no impacts"
),"")</f>
        <v>No root cause</v>
      </c>
      <c r="T2397" s="41" t="str" cm="1">
        <f t="array" ref="T2397">IFERROR(_xlfn.IFS(
U2397="MPR ISSUE","TX ISSUE",
U2397="BSS Hardware Issue","RAN ISSUE",
U2397="Sites strategiques, MLL, Pylone, etc.","ENVTECH",
U2397="AKTIVCO DEFAUT GE &amp; POWER Cabinet","POWER ISSUE",
U2397="AKTIVCO Coupure ENEO &amp; Baisse de tension","POWER ISSUE",
U2397="Coupure ENEO &amp; Baisse de tension","POWER ISSUE",
U2397="Defaut GE &amp; POWER Cabinet","POWER ISSUE",
U2397="Sharing","POWER ISSUE",
U2397="Sites strategiques &amp; DataCenter","POWER ISSUE",
U2397="Exclu","Exclu",
U2397="SAT","TX ISSUE",
U2397="SPARE-ISSUE","SPARE-ISSUE",
U2397="Fiber CAmtel","TX ISSUE",
U2397="Fiber AOF","TX ISSUE",
U2397="Projet OCM (HUAWEI)","TRAVAUX-HUAWEI",
U2397="Projet OCM (NOKIA)","TRAVAUX -NOKIA",
U2397="ACCESS-ISSUE","ACCESS-ISSUE",
U2397="Projet OCM (ZTE, NOKIA, autres projets)","TRAVAUX OCM",
U2397="No root CAuse","No root cause",
U2397="ODU HS","TX ISSUE",
U2397="IP &amp; VLAN","TX ISSUE",
U2397="Warehouse HUAWEI","SPARE-ISSUE",
U2397="SPARE-HS","SPARE-ISSUE",
U2397="Power Telco","RAN ISSUE",U2397="no impacts","no impacts"
),"")</f>
        <v>No root cause</v>
      </c>
      <c r="U2397" s="68" t="s">
        <v>5691</v>
      </c>
      <c r="V2397" s="41" t="str" cm="1">
        <f t="array" ref="V2397">IFERROR(_xlfn.IFS(
U2397="MPR ISSUE","ACTIVE",
U2397="BSS Hardware Issue","ACTIVE",
U2397="Sites strategiques, MLL, Pylone, etc.","PASSIVE",
U2397="AKTIVCO DEFAUT GE &amp; POWER Cabinet","PASSIVE",
U2397="AKTIVCO Coupure ENEO &amp; Baisse de tension","PASSIVE",
U2397="Coupure ENEO &amp; Baisse de tension","PASSIVE",
U2397="Defaut GE &amp; POWER Cabinet","PASSIVE",
U2397="Sharing","PASSIVE",
U2397="Sites strategiques &amp; DataCenter","PASSIVE",
U2397="Exclu","Exclu",
U2397="SAT","ACTIVE",
U2397="SPARE-ISSUE","SPARE-ISSUE",
U2397="Fiber CAmtel","ACTIVE",
U2397="Fiber AOF","ACTIVE",
U2397="Projet OCM (HUAWEI)","PLANNED WORKS",
U2397="Projet OCM (NOKIA)","PLANNED WORKS",
U2397="ACCESS-ISSUE","ACCESS-ISSUE",
U2397="Projet OCM (ZTE, NOKIA, autres projets)","PLANNED WORKS",
U2397="No root CAuse","No root cause",
U2397="ODU HS","ACTIVE",
U2397="IP &amp; VLAN","ACTIVE",
U2397="Warehouse HUAWEI","SPARE-ISSUE",
U2397="SPARE-HS","SPARE-ISSUE",
U2397="Power Telco","ACTIVE", U2397="no impacts","no impacts"
),"")</f>
        <v>No root cause</v>
      </c>
      <c r="W2397" s="113"/>
      <c r="X2397" s="113"/>
      <c r="Y2397" s="113"/>
      <c r="Z2397" s="113"/>
      <c r="AA2397" s="113"/>
      <c r="AB2397" s="17" t="s">
        <v>5465</v>
      </c>
      <c r="AC2397" s="17" t="str">
        <f>_xlfn.XLOOKUP(B2397,'INCIDENT-04-27-2026'!E:E,'INCIDENT-04-27-2026'!F:F,"")</f>
        <v/>
      </c>
      <c r="AD2397" s="9"/>
      <c r="AE2397" s="7" t="s">
        <v>5465</v>
      </c>
      <c r="AF2397" s="6" t="str">
        <f>_xlfn.XLOOKUP(B2397,'[13]Input_27-04'!$B:$B,'[13]Input_27-04'!$M:$M,"")</f>
        <v/>
      </c>
      <c r="AG2397" s="7"/>
      <c r="AH2397" s="3"/>
      <c r="AI2397" s="18" t="str">
        <f>_xlfn.XLOOKUP(B2397,'[3]Cells Huawei 27042026 10h'!$B:$B,'[3]Cells Huawei 27042026 10h'!$T:$T,"")</f>
        <v/>
      </c>
      <c r="AJ2397" s="18" t="str">
        <f>_xlfn.XLOOKUP(B2397,'[3]Cells Huawei 27042026 15h'!$B:$B,'[3]Cells Huawei 27042026 15h'!$T:$T,"")</f>
        <v/>
      </c>
      <c r="AK2397" s="18" t="str">
        <f>_xlfn.XLOOKUP(B2397,'[4]cells down 27042026 11h28'!$B:$B,'[4]cells down 27042026 11h28'!$R:$R,"")</f>
        <v/>
      </c>
      <c r="AL2397" s="18" t="str">
        <f>_xlfn.XLOOKUP(B2397,'[4]cells down 27042026 18h01'!$B:$B,'[4]cells down 27042026 18h01'!$R:$R,"")</f>
        <v/>
      </c>
      <c r="AM2397" s="18" t="str">
        <f>_xlfn.XLOOKUP(B2397,'[5]cell downs 27042026 11h'!$B:$B,'[5]cell downs 27042026 11h'!$R:$R,"")</f>
        <v/>
      </c>
      <c r="AN2397" s="18" t="str">
        <f>_xlfn.XLOOKUP(B2397,'[5]cell downs 27042026 17h40'!$B:$B,'[5]cell downs 27042026 17h40'!$R:$R,"")</f>
        <v/>
      </c>
      <c r="AO2397" s="18" t="str">
        <f>_xlfn.XLOOKUP(B2397,'[6]ALL SITES DOWN'!$D:$D,'[6]ALL SITES DOWN'!$J:$J,"")</f>
        <v/>
      </c>
      <c r="AP2397" s="18" t="str">
        <f>_xlfn.XLOOKUP(B2397,'[7]ALL SITES DOWN'!$D:$D,'[7]ALL SITES DOWN'!$J:$J,"")</f>
        <v/>
      </c>
      <c r="AQ2397" s="9" t="str">
        <f>_xlfn.XLOOKUP(B2397,[8]sheet1!$AC:$AC,[8]sheet1!$AF:$AF,"")</f>
        <v/>
      </c>
      <c r="AR2397" s="14"/>
      <c r="AS2397" s="14" t="s">
        <v>5465</v>
      </c>
      <c r="AT2397" s="14" t="str">
        <f>_xlfn.XLOOKUP(B2397,'[9]cell downs 18042026 17h'!$B:$B,'[9]cell downs 18042026 17h'!$B:$B,"")</f>
        <v/>
      </c>
      <c r="AU2397" s="14" t="str">
        <f>_xlfn.XLOOKUP(B2397,'[10]Cells Huawei 19042026 15h'!$B:$B,'[10]Cells Huawei 19042026 15h'!$B:$B,"")</f>
        <v/>
      </c>
      <c r="AV2397" s="9" t="str">
        <f>_xlfn.XLOOKUP(B2397,'[11]cells down 19042026 9H40'!$B:$B,'[11]cells down 19042026 9H40'!$B:$B,"")</f>
        <v/>
      </c>
    </row>
    <row r="2398" spans="1:48" hidden="1" x14ac:dyDescent="0.3">
      <c r="A2398" s="1" t="s">
        <v>5132</v>
      </c>
      <c r="B2398" s="8" t="s">
        <v>5133</v>
      </c>
      <c r="C2398" s="3" t="str">
        <f>_xlfn.XLOOKUP(B2398,'[1]daily break down'!$D:$D,'[1]daily break down'!$E:$E,"")</f>
        <v>LITTORAL</v>
      </c>
      <c r="D2398" s="1" t="s">
        <v>11</v>
      </c>
      <c r="E2398" s="1" t="s">
        <v>12</v>
      </c>
      <c r="F2398" s="3" t="s">
        <v>69</v>
      </c>
      <c r="G2398" s="1" t="s">
        <v>5134</v>
      </c>
      <c r="H2398" s="29" t="str">
        <f>_xlfn.XLOOKUP(B2398,[2]CALCULATION!$B:$B,[2]CALCULATION!$H:$H,"")</f>
        <v>ZTE</v>
      </c>
      <c r="I2398" s="26">
        <v>0</v>
      </c>
      <c r="J2398" s="26">
        <v>0</v>
      </c>
      <c r="K2398" s="26">
        <v>0</v>
      </c>
      <c r="L2398" s="26">
        <v>0</v>
      </c>
      <c r="M2398" s="26">
        <v>0</v>
      </c>
      <c r="N2398" s="26">
        <v>0</v>
      </c>
      <c r="O2398" s="26">
        <v>0</v>
      </c>
      <c r="P2398" s="114" t="s">
        <v>6364</v>
      </c>
      <c r="Q2398" s="42" t="s">
        <v>5538</v>
      </c>
      <c r="R2398" s="42"/>
      <c r="S2398" s="41" t="str" cm="1">
        <f t="array" ref="S2398">IFERROR(_xlfn.IFS(
U2398="MPR ISSUE","PDH",
U2398="BSS Hardware Issue","BSS",
U2398="Sites strategiques, MLL, Pylone, etc.","ENVTECH",
U2398="AKTIVCO DEFAUT GE &amp; POWER Cabinet","AKTIVCO",
U2398="AKTIVCO Coupure ENEO &amp; Baisse de tension","AKTIVCO GRID ONLY",
U2398="Coupure ENEO &amp; Baisse de tension","IHS GRID ONLY",
U2398="Defaut GE &amp; POWER Cabinet","IHS",
U2398="Sharing","Partners",
U2398="Sites strategiques &amp; DataCenter","SST &amp; DC",
U2398="Exclu","Exclu",
U2398="SAT","SAT",
U2398="SPARE-ISSUE","SPARE-ISSUE",
U2398="Fiber CAmtel","TRANS_FO_CAMTEL",
U2398="Fiber AOF","Fiber AOF",
U2398="Projet OCM (HUAWEI)","TRAVAUX-HUAWEI",
U2398="Projet OCM (NOKIA)","TRAVAUX-NOKIA",
U2398="ACCESS-ISSUE","ACCESS-ISSUE",
U2398="Projet OCM (ZTE, NOKIA, autres projets)","TRAVAUX OCM",
U2398="No root CAuse","No root cause",
U2398="ODU HS","PDH",
U2398="IP &amp; VLAN","PDH",
U2398="Warehouse HUAWEI","SPARE-ISSUE",
U2398="SPARE-HS","SPARE-ISSUE",
U2398="Power Telco","BSS",U2398="no impacts","no impacts"
),"")</f>
        <v>SPARE-ISSUE</v>
      </c>
      <c r="T2398" s="41" t="str" cm="1">
        <f t="array" ref="T2398">IFERROR(_xlfn.IFS(
U2398="MPR ISSUE","TX ISSUE",
U2398="BSS Hardware Issue","RAN ISSUE",
U2398="Sites strategiques, MLL, Pylone, etc.","ENVTECH",
U2398="AKTIVCO DEFAUT GE &amp; POWER Cabinet","POWER ISSUE",
U2398="AKTIVCO Coupure ENEO &amp; Baisse de tension","POWER ISSUE",
U2398="Coupure ENEO &amp; Baisse de tension","POWER ISSUE",
U2398="Defaut GE &amp; POWER Cabinet","POWER ISSUE",
U2398="Sharing","POWER ISSUE",
U2398="Sites strategiques &amp; DataCenter","POWER ISSUE",
U2398="Exclu","Exclu",
U2398="SAT","TX ISSUE",
U2398="SPARE-ISSUE","SPARE-ISSUE",
U2398="Fiber CAmtel","TX ISSUE",
U2398="Fiber AOF","TX ISSUE",
U2398="Projet OCM (HUAWEI)","TRAVAUX-HUAWEI",
U2398="Projet OCM (NOKIA)","TRAVAUX -NOKIA",
U2398="ACCESS-ISSUE","ACCESS-ISSUE",
U2398="Projet OCM (ZTE, NOKIA, autres projets)","TRAVAUX OCM",
U2398="No root CAuse","No root cause",
U2398="ODU HS","TX ISSUE",
U2398="IP &amp; VLAN","TX ISSUE",
U2398="Warehouse HUAWEI","SPARE-ISSUE",
U2398="SPARE-HS","SPARE-ISSUE",
U2398="Power Telco","RAN ISSUE",U2398="no impacts","no impacts"
),"")</f>
        <v>SPARE-ISSUE</v>
      </c>
      <c r="U2398" s="68" t="s">
        <v>5353</v>
      </c>
      <c r="V2398" s="41" t="str" cm="1">
        <f t="array" ref="V2398">IFERROR(_xlfn.IFS(
U2398="MPR ISSUE","ACTIVE",
U2398="BSS Hardware Issue","ACTIVE",
U2398="Sites strategiques, MLL, Pylone, etc.","PASSIVE",
U2398="AKTIVCO DEFAUT GE &amp; POWER Cabinet","PASSIVE",
U2398="AKTIVCO Coupure ENEO &amp; Baisse de tension","PASSIVE",
U2398="Coupure ENEO &amp; Baisse de tension","PASSIVE",
U2398="Defaut GE &amp; POWER Cabinet","PASSIVE",
U2398="Sharing","PASSIVE",
U2398="Sites strategiques &amp; DataCenter","PASSIVE",
U2398="Exclu","Exclu",
U2398="SAT","ACTIVE",
U2398="SPARE-ISSUE","SPARE-ISSUE",
U2398="Fiber CAmtel","ACTIVE",
U2398="Fiber AOF","ACTIVE",
U2398="Projet OCM (HUAWEI)","PLANNED WORKS",
U2398="Projet OCM (NOKIA)","PLANNED WORKS",
U2398="ACCESS-ISSUE","ACCESS-ISSUE",
U2398="Projet OCM (ZTE, NOKIA, autres projets)","PLANNED WORKS",
U2398="No root CAuse","No root cause",
U2398="ODU HS","ACTIVE",
U2398="IP &amp; VLAN","ACTIVE",
U2398="Warehouse HUAWEI","SPARE-ISSUE",
U2398="SPARE-HS","SPARE-ISSUE",
U2398="Power Telco","ACTIVE", U2398="no impacts","no impacts"
),"")</f>
        <v>SPARE-ISSUE</v>
      </c>
      <c r="W2398" s="113"/>
      <c r="X2398" s="113"/>
      <c r="Y2398" s="113"/>
      <c r="Z2398" s="113"/>
      <c r="AA2398" s="113"/>
      <c r="AB2398" s="17" t="s">
        <v>6349</v>
      </c>
      <c r="AC2398" s="17" t="str">
        <f>_xlfn.XLOOKUP(B2398,'INCIDENT-04-27-2026'!E:E,'INCIDENT-04-27-2026'!F:F,"")</f>
        <v/>
      </c>
      <c r="AD2398" s="9"/>
      <c r="AE2398" s="7" t="s">
        <v>5465</v>
      </c>
      <c r="AF2398" s="6" t="str">
        <f>_xlfn.XLOOKUP(B2398,'[13]Input_27-04'!$B:$B,'[13]Input_27-04'!$M:$M,"")</f>
        <v/>
      </c>
      <c r="AG2398" s="7"/>
      <c r="AH2398" s="3"/>
      <c r="AI2398" s="18" t="str">
        <f>_xlfn.XLOOKUP(B2398,'[3]Cells Huawei 27042026 10h'!$B:$B,'[3]Cells Huawei 27042026 10h'!$T:$T,"")</f>
        <v/>
      </c>
      <c r="AJ2398" s="18" t="str">
        <f>_xlfn.XLOOKUP(B2398,'[3]Cells Huawei 27042026 15h'!$B:$B,'[3]Cells Huawei 27042026 15h'!$T:$T,"")</f>
        <v/>
      </c>
      <c r="AK2398" s="18" t="str">
        <f>_xlfn.XLOOKUP(B2398,'[4]cells down 27042026 11h28'!$B:$B,'[4]cells down 27042026 11h28'!$R:$R,"")</f>
        <v/>
      </c>
      <c r="AL2398" s="18" t="str">
        <f>_xlfn.XLOOKUP(B2398,'[4]cells down 27042026 18h01'!$B:$B,'[4]cells down 27042026 18h01'!$R:$R,"")</f>
        <v/>
      </c>
      <c r="AM2398" s="18" t="str">
        <f>_xlfn.XLOOKUP(B2398,'[5]cell downs 27042026 11h'!$B:$B,'[5]cell downs 27042026 11h'!$R:$R,"")</f>
        <v/>
      </c>
      <c r="AN2398" s="18" t="str">
        <f>_xlfn.XLOOKUP(B2398,'[5]cell downs 27042026 17h40'!$B:$B,'[5]cell downs 27042026 17h40'!$R:$R,"")</f>
        <v/>
      </c>
      <c r="AO2398" s="18" t="str">
        <f>_xlfn.XLOOKUP(B2398,'[6]ALL SITES DOWN'!$D:$D,'[6]ALL SITES DOWN'!$J:$J,"")</f>
        <v>(04/27/2026 ocm ran 17h):-22.04.26;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v>
      </c>
      <c r="AP2398" s="18" t="str">
        <f>_xlfn.XLOOKUP(B2398,'[7]ALL SITES DOWN'!$D:$D,'[7]ALL SITES DOWN'!$J:$J,"")</f>
        <v>(04/27/2026 ocm ran 11h):-22.04.26;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v>
      </c>
      <c r="AQ2398" s="9" t="str">
        <f>_xlfn.XLOOKUP(B2398,[8]sheet1!$AC:$AC,[8]sheet1!$AF:$AF,"")</f>
        <v/>
      </c>
      <c r="AR2398" s="14"/>
      <c r="AS2398" s="14" t="s">
        <v>5465</v>
      </c>
      <c r="AT2398" s="14" t="str">
        <f>_xlfn.XLOOKUP(B2398,'[9]cell downs 18042026 17h'!$B:$B,'[9]cell downs 18042026 17h'!$B:$B,"")</f>
        <v/>
      </c>
      <c r="AU2398" s="14" t="str">
        <f>_xlfn.XLOOKUP(B2398,'[10]Cells Huawei 19042026 15h'!$B:$B,'[10]Cells Huawei 19042026 15h'!$B:$B,"")</f>
        <v/>
      </c>
      <c r="AV2398" s="9" t="str">
        <f>_xlfn.XLOOKUP(B2398,'[11]cells down 19042026 9H40'!$B:$B,'[11]cells down 19042026 9H40'!$B:$B,"")</f>
        <v/>
      </c>
    </row>
    <row r="2399" spans="1:48" hidden="1" x14ac:dyDescent="0.3">
      <c r="A2399" s="1" t="s">
        <v>5139</v>
      </c>
      <c r="B2399" s="8" t="s">
        <v>5140</v>
      </c>
      <c r="C2399" s="3" t="str">
        <f>_xlfn.XLOOKUP(B2399,'[1]daily break down'!$D:$D,'[1]daily break down'!$E:$E,"")</f>
        <v>LITTORAL</v>
      </c>
      <c r="D2399" s="1" t="s">
        <v>21</v>
      </c>
      <c r="E2399" s="1" t="s">
        <v>36</v>
      </c>
      <c r="F2399" s="3" t="s">
        <v>31</v>
      </c>
      <c r="G2399" s="1" t="s">
        <v>5141</v>
      </c>
      <c r="H2399" s="29" t="str">
        <f>_xlfn.XLOOKUP(B2399,[2]CALCULATION!$B:$B,[2]CALCULATION!$H:$H,"")</f>
        <v>ZTE</v>
      </c>
      <c r="I2399" s="26">
        <v>0</v>
      </c>
      <c r="J2399" s="26">
        <v>0</v>
      </c>
      <c r="K2399" s="26">
        <v>0</v>
      </c>
      <c r="L2399" s="26">
        <v>0</v>
      </c>
      <c r="M2399" s="26">
        <v>0</v>
      </c>
      <c r="N2399" s="26">
        <v>0</v>
      </c>
      <c r="O2399" s="26">
        <v>0</v>
      </c>
      <c r="P2399" s="114" t="s">
        <v>6364</v>
      </c>
      <c r="Q2399" s="42" t="s">
        <v>5538</v>
      </c>
      <c r="R2399" s="42"/>
      <c r="S2399" s="41" t="str" cm="1">
        <f t="array" ref="S2399">IFERROR(_xlfn.IFS(
U2399="MPR ISSUE","PDH",
U2399="BSS Hardware Issue","BSS",
U2399="Sites strategiques, MLL, Pylone, etc.","ENVTECH",
U2399="AKTIVCO DEFAUT GE &amp; POWER Cabinet","AKTIVCO",
U2399="AKTIVCO Coupure ENEO &amp; Baisse de tension","AKTIVCO GRID ONLY",
U2399="Coupure ENEO &amp; Baisse de tension","IHS GRID ONLY",
U2399="Defaut GE &amp; POWER Cabinet","IHS",
U2399="Sharing","Partners",
U2399="Sites strategiques &amp; DataCenter","SST &amp; DC",
U2399="Exclu","Exclu",
U2399="SAT","SAT",
U2399="SPARE-ISSUE","SPARE-ISSUE",
U2399="Fiber CAmtel","TRANS_FO_CAMTEL",
U2399="Fiber AOF","Fiber AOF",
U2399="Projet OCM (HUAWEI)","TRAVAUX-HUAWEI",
U2399="Projet OCM (NOKIA)","TRAVAUX-NOKIA",
U2399="ACCESS-ISSUE","ACCESS-ISSUE",
U2399="Projet OCM (ZTE, NOKIA, autres projets)","TRAVAUX OCM",
U2399="No root CAuse","No root cause",
U2399="ODU HS","PDH",
U2399="IP &amp; VLAN","PDH",
U2399="Warehouse HUAWEI","SPARE-ISSUE",
U2399="SPARE-HS","SPARE-ISSUE",
U2399="Power Telco","BSS",U2399="no impacts","no impacts"
),"")</f>
        <v>No root cause</v>
      </c>
      <c r="T2399" s="41" t="str" cm="1">
        <f t="array" ref="T2399">IFERROR(_xlfn.IFS(
U2399="MPR ISSUE","TX ISSUE",
U2399="BSS Hardware Issue","RAN ISSUE",
U2399="Sites strategiques, MLL, Pylone, etc.","ENVTECH",
U2399="AKTIVCO DEFAUT GE &amp; POWER Cabinet","POWER ISSUE",
U2399="AKTIVCO Coupure ENEO &amp; Baisse de tension","POWER ISSUE",
U2399="Coupure ENEO &amp; Baisse de tension","POWER ISSUE",
U2399="Defaut GE &amp; POWER Cabinet","POWER ISSUE",
U2399="Sharing","POWER ISSUE",
U2399="Sites strategiques &amp; DataCenter","POWER ISSUE",
U2399="Exclu","Exclu",
U2399="SAT","TX ISSUE",
U2399="SPARE-ISSUE","SPARE-ISSUE",
U2399="Fiber CAmtel","TX ISSUE",
U2399="Fiber AOF","TX ISSUE",
U2399="Projet OCM (HUAWEI)","TRAVAUX-HUAWEI",
U2399="Projet OCM (NOKIA)","TRAVAUX -NOKIA",
U2399="ACCESS-ISSUE","ACCESS-ISSUE",
U2399="Projet OCM (ZTE, NOKIA, autres projets)","TRAVAUX OCM",
U2399="No root CAuse","No root cause",
U2399="ODU HS","TX ISSUE",
U2399="IP &amp; VLAN","TX ISSUE",
U2399="Warehouse HUAWEI","SPARE-ISSUE",
U2399="SPARE-HS","SPARE-ISSUE",
U2399="Power Telco","RAN ISSUE",U2399="no impacts","no impacts"
),"")</f>
        <v>No root cause</v>
      </c>
      <c r="U2399" s="68" t="s">
        <v>5691</v>
      </c>
      <c r="V2399" s="41" t="str" cm="1">
        <f t="array" ref="V2399">IFERROR(_xlfn.IFS(
U2399="MPR ISSUE","ACTIVE",
U2399="BSS Hardware Issue","ACTIVE",
U2399="Sites strategiques, MLL, Pylone, etc.","PASSIVE",
U2399="AKTIVCO DEFAUT GE &amp; POWER Cabinet","PASSIVE",
U2399="AKTIVCO Coupure ENEO &amp; Baisse de tension","PASSIVE",
U2399="Coupure ENEO &amp; Baisse de tension","PASSIVE",
U2399="Defaut GE &amp; POWER Cabinet","PASSIVE",
U2399="Sharing","PASSIVE",
U2399="Sites strategiques &amp; DataCenter","PASSIVE",
U2399="Exclu","Exclu",
U2399="SAT","ACTIVE",
U2399="SPARE-ISSUE","SPARE-ISSUE",
U2399="Fiber CAmtel","ACTIVE",
U2399="Fiber AOF","ACTIVE",
U2399="Projet OCM (HUAWEI)","PLANNED WORKS",
U2399="Projet OCM (NOKIA)","PLANNED WORKS",
U2399="ACCESS-ISSUE","ACCESS-ISSUE",
U2399="Projet OCM (ZTE, NOKIA, autres projets)","PLANNED WORKS",
U2399="No root CAuse","No root cause",
U2399="ODU HS","ACTIVE",
U2399="IP &amp; VLAN","ACTIVE",
U2399="Warehouse HUAWEI","SPARE-ISSUE",
U2399="SPARE-HS","SPARE-ISSUE",
U2399="Power Telco","ACTIVE", U2399="no impacts","no impacts"
),"")</f>
        <v>No root cause</v>
      </c>
      <c r="W2399" s="113"/>
      <c r="X2399" s="113"/>
      <c r="Y2399" s="113"/>
      <c r="Z2399" s="113"/>
      <c r="AA2399" s="113"/>
      <c r="AB2399" s="17" t="s">
        <v>5465</v>
      </c>
      <c r="AC2399" s="17" t="str">
        <f>_xlfn.XLOOKUP(B2399,'INCIDENT-04-27-2026'!E:E,'INCIDENT-04-27-2026'!F:F,"")</f>
        <v/>
      </c>
      <c r="AD2399" s="9"/>
      <c r="AE2399" s="7" t="s">
        <v>5465</v>
      </c>
      <c r="AF2399" s="6" t="str">
        <f>_xlfn.XLOOKUP(B2399,'[13]Input_27-04'!$B:$B,'[13]Input_27-04'!$M:$M,"")</f>
        <v/>
      </c>
      <c r="AG2399" s="7"/>
      <c r="AH2399" s="3"/>
      <c r="AI2399" s="18" t="str">
        <f>_xlfn.XLOOKUP(B2399,'[3]Cells Huawei 27042026 10h'!$B:$B,'[3]Cells Huawei 27042026 10h'!$T:$T,"")</f>
        <v/>
      </c>
      <c r="AJ2399" s="18" t="str">
        <f>_xlfn.XLOOKUP(B2399,'[3]Cells Huawei 27042026 15h'!$B:$B,'[3]Cells Huawei 27042026 15h'!$T:$T,"")</f>
        <v/>
      </c>
      <c r="AK2399" s="18" t="str">
        <f>_xlfn.XLOOKUP(B2399,'[4]cells down 27042026 11h28'!$B:$B,'[4]cells down 27042026 11h28'!$R:$R,"")</f>
        <v/>
      </c>
      <c r="AL2399" s="18" t="str">
        <f>_xlfn.XLOOKUP(B2399,'[4]cells down 27042026 18h01'!$B:$B,'[4]cells down 27042026 18h01'!$R:$R,"")</f>
        <v/>
      </c>
      <c r="AM2399" s="18" t="str">
        <f>_xlfn.XLOOKUP(B2399,'[5]cell downs 27042026 11h'!$B:$B,'[5]cell downs 27042026 11h'!$R:$R,"")</f>
        <v/>
      </c>
      <c r="AN2399" s="18" t="str">
        <f>_xlfn.XLOOKUP(B2399,'[5]cell downs 27042026 17h40'!$B:$B,'[5]cell downs 27042026 17h40'!$R:$R,"")</f>
        <v/>
      </c>
      <c r="AO2399" s="18" t="str">
        <f>_xlfn.XLOOKUP(B2399,'[6]ALL SITES DOWN'!$D:$D,'[6]ALL SITES DOWN'!$J:$J,"")</f>
        <v/>
      </c>
      <c r="AP2399" s="18" t="str">
        <f>_xlfn.XLOOKUP(B2399,'[7]ALL SITES DOWN'!$D:$D,'[7]ALL SITES DOWN'!$J:$J,"")</f>
        <v/>
      </c>
      <c r="AQ2399" s="9" t="str">
        <f>_xlfn.XLOOKUP(B2399,[8]sheet1!$AC:$AC,[8]sheet1!$AF:$AF,"")</f>
        <v/>
      </c>
      <c r="AR2399" s="14"/>
      <c r="AS2399" s="14" t="s">
        <v>5465</v>
      </c>
      <c r="AT2399" s="14" t="str">
        <f>_xlfn.XLOOKUP(B2399,'[9]cell downs 18042026 17h'!$B:$B,'[9]cell downs 18042026 17h'!$B:$B,"")</f>
        <v/>
      </c>
      <c r="AU2399" s="14" t="str">
        <f>_xlfn.XLOOKUP(B2399,'[10]Cells Huawei 19042026 15h'!$B:$B,'[10]Cells Huawei 19042026 15h'!$B:$B,"")</f>
        <v/>
      </c>
      <c r="AV2399" s="9" t="str">
        <f>_xlfn.XLOOKUP(B2399,'[11]cells down 19042026 9H40'!$B:$B,'[11]cells down 19042026 9H40'!$B:$B,"")</f>
        <v/>
      </c>
    </row>
    <row r="2400" spans="1:48" hidden="1" x14ac:dyDescent="0.3">
      <c r="A2400" s="1" t="s">
        <v>4181</v>
      </c>
      <c r="B2400" s="8" t="s">
        <v>5145</v>
      </c>
      <c r="C2400" s="3" t="str">
        <f>_xlfn.XLOOKUP(B2400,'[1]daily break down'!$D:$D,'[1]daily break down'!$E:$E,"")</f>
        <v>OUEST</v>
      </c>
      <c r="D2400" s="1" t="s">
        <v>11</v>
      </c>
      <c r="E2400" s="1" t="s">
        <v>12</v>
      </c>
      <c r="F2400" s="3" t="s">
        <v>102</v>
      </c>
      <c r="G2400" s="1" t="s">
        <v>4181</v>
      </c>
      <c r="H2400" s="27" t="str">
        <f>_xlfn.XLOOKUP(B2400,[2]CALCULATION!$B:$B,[2]CALCULATION!$H:$H,"")</f>
        <v>HUAWEI</v>
      </c>
      <c r="I2400" s="26">
        <v>0</v>
      </c>
      <c r="J2400" s="26">
        <v>0</v>
      </c>
      <c r="K2400" s="26">
        <v>0</v>
      </c>
      <c r="L2400" s="26">
        <v>0</v>
      </c>
      <c r="M2400" s="26">
        <v>0</v>
      </c>
      <c r="N2400" s="26">
        <v>0</v>
      </c>
      <c r="O2400" s="26">
        <v>0</v>
      </c>
      <c r="P2400" s="114" t="s">
        <v>6364</v>
      </c>
      <c r="Q2400" s="42" t="s">
        <v>5538</v>
      </c>
      <c r="R2400" s="42"/>
      <c r="S2400" s="41" t="str" cm="1">
        <f t="array" ref="S2400">IFERROR(_xlfn.IFS(
U2400="MPR ISSUE","PDH",
U2400="BSS Hardware Issue","BSS",
U2400="Sites strategiques, MLL, Pylone, etc.","ENVTECH",
U2400="AKTIVCO DEFAUT GE &amp; POWER Cabinet","AKTIVCO",
U2400="AKTIVCO Coupure ENEO &amp; Baisse de tension","AKTIVCO GRID ONLY",
U2400="Coupure ENEO &amp; Baisse de tension","IHS GRID ONLY",
U2400="Defaut GE &amp; POWER Cabinet","IHS",
U2400="Sharing","Partners",
U2400="Sites strategiques &amp; DataCenter","SST &amp; DC",
U2400="Exclu","Exclu",
U2400="SAT","SAT",
U2400="SPARE-ISSUE","SPARE-ISSUE",
U2400="Fiber CAmtel","TRANS_FO_CAMTEL",
U2400="Fiber AOF","Fiber AOF",
U2400="Projet OCM (HUAWEI)","TRAVAUX-HUAWEI",
U2400="Projet OCM (NOKIA)","TRAVAUX-NOKIA",
U2400="ACCESS-ISSUE","ACCESS-ISSUE",
U2400="Projet OCM (ZTE, NOKIA, autres projets)","TRAVAUX OCM",
U2400="No root CAuse","No root cause",
U2400="ODU HS","PDH",
U2400="IP &amp; VLAN","PDH",
U2400="Warehouse HUAWEI","SPARE-ISSUE",
U2400="SPARE-HS","SPARE-ISSUE",
U2400="Power Telco","BSS",U2400="no impacts","no impacts"
),"")</f>
        <v>No root cause</v>
      </c>
      <c r="T2400" s="41" t="str" cm="1">
        <f t="array" ref="T2400">IFERROR(_xlfn.IFS(
U2400="MPR ISSUE","TX ISSUE",
U2400="BSS Hardware Issue","RAN ISSUE",
U2400="Sites strategiques, MLL, Pylone, etc.","ENVTECH",
U2400="AKTIVCO DEFAUT GE &amp; POWER Cabinet","POWER ISSUE",
U2400="AKTIVCO Coupure ENEO &amp; Baisse de tension","POWER ISSUE",
U2400="Coupure ENEO &amp; Baisse de tension","POWER ISSUE",
U2400="Defaut GE &amp; POWER Cabinet","POWER ISSUE",
U2400="Sharing","POWER ISSUE",
U2400="Sites strategiques &amp; DataCenter","POWER ISSUE",
U2400="Exclu","Exclu",
U2400="SAT","TX ISSUE",
U2400="SPARE-ISSUE","SPARE-ISSUE",
U2400="Fiber CAmtel","TX ISSUE",
U2400="Fiber AOF","TX ISSUE",
U2400="Projet OCM (HUAWEI)","TRAVAUX-HUAWEI",
U2400="Projet OCM (NOKIA)","TRAVAUX -NOKIA",
U2400="ACCESS-ISSUE","ACCESS-ISSUE",
U2400="Projet OCM (ZTE, NOKIA, autres projets)","TRAVAUX OCM",
U2400="No root CAuse","No root cause",
U2400="ODU HS","TX ISSUE",
U2400="IP &amp; VLAN","TX ISSUE",
U2400="Warehouse HUAWEI","SPARE-ISSUE",
U2400="SPARE-HS","SPARE-ISSUE",
U2400="Power Telco","RAN ISSUE",U2400="no impacts","no impacts"
),"")</f>
        <v>No root cause</v>
      </c>
      <c r="U2400" s="68" t="s">
        <v>5691</v>
      </c>
      <c r="V2400" s="41" t="str" cm="1">
        <f t="array" ref="V2400">IFERROR(_xlfn.IFS(
U2400="MPR ISSUE","ACTIVE",
U2400="BSS Hardware Issue","ACTIVE",
U2400="Sites strategiques, MLL, Pylone, etc.","PASSIVE",
U2400="AKTIVCO DEFAUT GE &amp; POWER Cabinet","PASSIVE",
U2400="AKTIVCO Coupure ENEO &amp; Baisse de tension","PASSIVE",
U2400="Coupure ENEO &amp; Baisse de tension","PASSIVE",
U2400="Defaut GE &amp; POWER Cabinet","PASSIVE",
U2400="Sharing","PASSIVE",
U2400="Sites strategiques &amp; DataCenter","PASSIVE",
U2400="Exclu","Exclu",
U2400="SAT","ACTIVE",
U2400="SPARE-ISSUE","SPARE-ISSUE",
U2400="Fiber CAmtel","ACTIVE",
U2400="Fiber AOF","ACTIVE",
U2400="Projet OCM (HUAWEI)","PLANNED WORKS",
U2400="Projet OCM (NOKIA)","PLANNED WORKS",
U2400="ACCESS-ISSUE","ACCESS-ISSUE",
U2400="Projet OCM (ZTE, NOKIA, autres projets)","PLANNED WORKS",
U2400="No root CAuse","No root cause",
U2400="ODU HS","ACTIVE",
U2400="IP &amp; VLAN","ACTIVE",
U2400="Warehouse HUAWEI","SPARE-ISSUE",
U2400="SPARE-HS","SPARE-ISSUE",
U2400="Power Telco","ACTIVE", U2400="no impacts","no impacts"
),"")</f>
        <v>No root cause</v>
      </c>
      <c r="W2400" s="113"/>
      <c r="X2400" s="113"/>
      <c r="Y2400" s="113"/>
      <c r="Z2400" s="113"/>
      <c r="AA2400" s="113"/>
      <c r="AB2400" s="17" t="s">
        <v>5465</v>
      </c>
      <c r="AC2400" s="17" t="str">
        <f>_xlfn.XLOOKUP(B2400,'INCIDENT-04-27-2026'!E:E,'INCIDENT-04-27-2026'!F:F,"")</f>
        <v/>
      </c>
      <c r="AD2400" s="9"/>
      <c r="AE2400" s="7" t="s">
        <v>5465</v>
      </c>
      <c r="AF2400" s="6" t="str">
        <f>_xlfn.XLOOKUP(B2400,'[13]Input_27-04'!$B:$B,'[13]Input_27-04'!$M:$M,"")</f>
        <v/>
      </c>
      <c r="AG2400" s="7"/>
      <c r="AH2400" s="3"/>
      <c r="AI2400" s="18" t="str">
        <f>_xlfn.XLOOKUP(B2400,'[3]Cells Huawei 27042026 10h'!$B:$B,'[3]Cells Huawei 27042026 10h'!$T:$T,"")</f>
        <v/>
      </c>
      <c r="AJ2400" s="18" t="str">
        <f>_xlfn.XLOOKUP(B2400,'[3]Cells Huawei 27042026 15h'!$B:$B,'[3]Cells Huawei 27042026 15h'!$T:$T,"")</f>
        <v/>
      </c>
      <c r="AK2400" s="18" t="str">
        <f>_xlfn.XLOOKUP(B2400,'[4]cells down 27042026 11h28'!$B:$B,'[4]cells down 27042026 11h28'!$R:$R,"")</f>
        <v/>
      </c>
      <c r="AL2400" s="18" t="str">
        <f>_xlfn.XLOOKUP(B2400,'[4]cells down 27042026 18h01'!$B:$B,'[4]cells down 27042026 18h01'!$R:$R,"")</f>
        <v/>
      </c>
      <c r="AM2400" s="18" t="str">
        <f>_xlfn.XLOOKUP(B2400,'[5]cell downs 27042026 11h'!$B:$B,'[5]cell downs 27042026 11h'!$R:$R,"")</f>
        <v/>
      </c>
      <c r="AN2400" s="18" t="str">
        <f>_xlfn.XLOOKUP(B2400,'[5]cell downs 27042026 17h40'!$B:$B,'[5]cell downs 27042026 17h40'!$R:$R,"")</f>
        <v/>
      </c>
      <c r="AO2400" s="18" t="str">
        <f>_xlfn.XLOOKUP(B2400,'[6]ALL SITES DOWN'!$D:$D,'[6]ALL SITES DOWN'!$J:$J,"")</f>
        <v/>
      </c>
      <c r="AP2400" s="18" t="str">
        <f>_xlfn.XLOOKUP(B2400,'[7]ALL SITES DOWN'!$D:$D,'[7]ALL SITES DOWN'!$J:$J,"")</f>
        <v/>
      </c>
      <c r="AQ2400" s="9" t="str">
        <f>_xlfn.XLOOKUP(B2400,[8]sheet1!$AC:$AC,[8]sheet1!$AF:$AF,"")</f>
        <v/>
      </c>
      <c r="AR2400" s="14"/>
      <c r="AS2400" s="14" t="s">
        <v>5465</v>
      </c>
      <c r="AT2400" s="14" t="str">
        <f>_xlfn.XLOOKUP(B2400,'[9]cell downs 18042026 17h'!$B:$B,'[9]cell downs 18042026 17h'!$B:$B,"")</f>
        <v/>
      </c>
      <c r="AU2400" s="14" t="str">
        <f>_xlfn.XLOOKUP(B2400,'[10]Cells Huawei 19042026 15h'!$B:$B,'[10]Cells Huawei 19042026 15h'!$B:$B,"")</f>
        <v/>
      </c>
      <c r="AV2400" s="9" t="str">
        <f>_xlfn.XLOOKUP(B2400,'[11]cells down 19042026 9H40'!$B:$B,'[11]cells down 19042026 9H40'!$B:$B,"")</f>
        <v/>
      </c>
    </row>
    <row r="2401" spans="1:48" hidden="1" x14ac:dyDescent="0.3">
      <c r="A2401" s="1" t="s">
        <v>5226</v>
      </c>
      <c r="B2401" s="8" t="s">
        <v>5227</v>
      </c>
      <c r="C2401" s="3" t="str">
        <f>_xlfn.XLOOKUP(B2401,'[1]daily break down'!$D:$D,'[1]daily break down'!$E:$E,"")</f>
        <v>CENTRE</v>
      </c>
      <c r="D2401" s="1" t="s">
        <v>11</v>
      </c>
      <c r="E2401" s="1" t="s">
        <v>318</v>
      </c>
      <c r="F2401" s="3" t="s">
        <v>37</v>
      </c>
      <c r="G2401" s="1" t="s">
        <v>5226</v>
      </c>
      <c r="H2401" s="29" t="str">
        <f>_xlfn.XLOOKUP(B2401,[2]CALCULATION!$B:$B,[2]CALCULATION!$H:$H,"")</f>
        <v>ZTE</v>
      </c>
      <c r="I2401" s="26">
        <v>0</v>
      </c>
      <c r="J2401" s="26">
        <v>0</v>
      </c>
      <c r="K2401" s="26">
        <v>0</v>
      </c>
      <c r="L2401" s="26">
        <v>0</v>
      </c>
      <c r="M2401" s="26">
        <v>0</v>
      </c>
      <c r="N2401" s="26">
        <v>0</v>
      </c>
      <c r="O2401" s="26">
        <v>0</v>
      </c>
      <c r="P2401" s="114" t="s">
        <v>6364</v>
      </c>
      <c r="Q2401" s="42" t="s">
        <v>5538</v>
      </c>
      <c r="R2401" s="42"/>
      <c r="S2401" s="41" t="str" cm="1">
        <f t="array" ref="S2401">IFERROR(_xlfn.IFS(
U2401="MPR ISSUE","PDH",
U2401="BSS Hardware Issue","BSS",
U2401="Sites strategiques, MLL, Pylone, etc.","ENVTECH",
U2401="AKTIVCO DEFAUT GE &amp; POWER Cabinet","AKTIVCO",
U2401="AKTIVCO Coupure ENEO &amp; Baisse de tension","AKTIVCO GRID ONLY",
U2401="Coupure ENEO &amp; Baisse de tension","IHS GRID ONLY",
U2401="Defaut GE &amp; POWER Cabinet","IHS",
U2401="Sharing","Partners",
U2401="Sites strategiques &amp; DataCenter","SST &amp; DC",
U2401="Exclu","Exclu",
U2401="SAT","SAT",
U2401="SPARE-ISSUE","SPARE-ISSUE",
U2401="Fiber CAmtel","TRANS_FO_CAMTEL",
U2401="Fiber AOF","Fiber AOF",
U2401="Projet OCM (HUAWEI)","TRAVAUX-HUAWEI",
U2401="Projet OCM (NOKIA)","TRAVAUX-NOKIA",
U2401="ACCESS-ISSUE","ACCESS-ISSUE",
U2401="Projet OCM (ZTE, NOKIA, autres projets)","TRAVAUX OCM",
U2401="No root CAuse","No root cause",
U2401="ODU HS","PDH",
U2401="IP &amp; VLAN","PDH",
U2401="Warehouse HUAWEI","SPARE-ISSUE",
U2401="SPARE-HS","SPARE-ISSUE",
U2401="Power Telco","BSS",U2401="no impacts","no impacts"
),"")</f>
        <v>No root cause</v>
      </c>
      <c r="T2401" s="41" t="str" cm="1">
        <f t="array" ref="T2401">IFERROR(_xlfn.IFS(
U2401="MPR ISSUE","TX ISSUE",
U2401="BSS Hardware Issue","RAN ISSUE",
U2401="Sites strategiques, MLL, Pylone, etc.","ENVTECH",
U2401="AKTIVCO DEFAUT GE &amp; POWER Cabinet","POWER ISSUE",
U2401="AKTIVCO Coupure ENEO &amp; Baisse de tension","POWER ISSUE",
U2401="Coupure ENEO &amp; Baisse de tension","POWER ISSUE",
U2401="Defaut GE &amp; POWER Cabinet","POWER ISSUE",
U2401="Sharing","POWER ISSUE",
U2401="Sites strategiques &amp; DataCenter","POWER ISSUE",
U2401="Exclu","Exclu",
U2401="SAT","TX ISSUE",
U2401="SPARE-ISSUE","SPARE-ISSUE",
U2401="Fiber CAmtel","TX ISSUE",
U2401="Fiber AOF","TX ISSUE",
U2401="Projet OCM (HUAWEI)","TRAVAUX-HUAWEI",
U2401="Projet OCM (NOKIA)","TRAVAUX -NOKIA",
U2401="ACCESS-ISSUE","ACCESS-ISSUE",
U2401="Projet OCM (ZTE, NOKIA, autres projets)","TRAVAUX OCM",
U2401="No root CAuse","No root cause",
U2401="ODU HS","TX ISSUE",
U2401="IP &amp; VLAN","TX ISSUE",
U2401="Warehouse HUAWEI","SPARE-ISSUE",
U2401="SPARE-HS","SPARE-ISSUE",
U2401="Power Telco","RAN ISSUE",U2401="no impacts","no impacts"
),"")</f>
        <v>No root cause</v>
      </c>
      <c r="U2401" s="68" t="s">
        <v>5691</v>
      </c>
      <c r="V2401" s="41" t="str" cm="1">
        <f t="array" ref="V2401">IFERROR(_xlfn.IFS(
U2401="MPR ISSUE","ACTIVE",
U2401="BSS Hardware Issue","ACTIVE",
U2401="Sites strategiques, MLL, Pylone, etc.","PASSIVE",
U2401="AKTIVCO DEFAUT GE &amp; POWER Cabinet","PASSIVE",
U2401="AKTIVCO Coupure ENEO &amp; Baisse de tension","PASSIVE",
U2401="Coupure ENEO &amp; Baisse de tension","PASSIVE",
U2401="Defaut GE &amp; POWER Cabinet","PASSIVE",
U2401="Sharing","PASSIVE",
U2401="Sites strategiques &amp; DataCenter","PASSIVE",
U2401="Exclu","Exclu",
U2401="SAT","ACTIVE",
U2401="SPARE-ISSUE","SPARE-ISSUE",
U2401="Fiber CAmtel","ACTIVE",
U2401="Fiber AOF","ACTIVE",
U2401="Projet OCM (HUAWEI)","PLANNED WORKS",
U2401="Projet OCM (NOKIA)","PLANNED WORKS",
U2401="ACCESS-ISSUE","ACCESS-ISSUE",
U2401="Projet OCM (ZTE, NOKIA, autres projets)","PLANNED WORKS",
U2401="No root CAuse","No root cause",
U2401="ODU HS","ACTIVE",
U2401="IP &amp; VLAN","ACTIVE",
U2401="Warehouse HUAWEI","SPARE-ISSUE",
U2401="SPARE-HS","SPARE-ISSUE",
U2401="Power Telco","ACTIVE", U2401="no impacts","no impacts"
),"")</f>
        <v>No root cause</v>
      </c>
      <c r="W2401" s="113"/>
      <c r="X2401" s="113"/>
      <c r="Y2401" s="113"/>
      <c r="Z2401" s="113"/>
      <c r="AA2401" s="113"/>
      <c r="AB2401" s="17" t="s">
        <v>5465</v>
      </c>
      <c r="AC2401" s="17" t="str">
        <f>_xlfn.XLOOKUP(B2401,'INCIDENT-04-27-2026'!E:E,'INCIDENT-04-27-2026'!F:F,"")</f>
        <v/>
      </c>
      <c r="AD2401" s="9"/>
      <c r="AE2401" s="7" t="s">
        <v>5465</v>
      </c>
      <c r="AF2401" s="6" t="str">
        <f>_xlfn.XLOOKUP(B2401,'[13]Input_27-04'!$B:$B,'[13]Input_27-04'!$M:$M,"")</f>
        <v/>
      </c>
      <c r="AG2401" s="7"/>
      <c r="AH2401" s="3"/>
      <c r="AI2401" s="18" t="str">
        <f>_xlfn.XLOOKUP(B2401,'[3]Cells Huawei 27042026 10h'!$B:$B,'[3]Cells Huawei 27042026 10h'!$T:$T,"")</f>
        <v/>
      </c>
      <c r="AJ2401" s="18" t="str">
        <f>_xlfn.XLOOKUP(B2401,'[3]Cells Huawei 27042026 15h'!$B:$B,'[3]Cells Huawei 27042026 15h'!$T:$T,"")</f>
        <v/>
      </c>
      <c r="AK2401" s="18" t="str">
        <f>_xlfn.XLOOKUP(B2401,'[4]cells down 27042026 11h28'!$B:$B,'[4]cells down 27042026 11h28'!$R:$R,"")</f>
        <v/>
      </c>
      <c r="AL2401" s="18" t="str">
        <f>_xlfn.XLOOKUP(B2401,'[4]cells down 27042026 18h01'!$B:$B,'[4]cells down 27042026 18h01'!$R:$R,"")</f>
        <v/>
      </c>
      <c r="AM2401" s="18" t="str">
        <f>_xlfn.XLOOKUP(B2401,'[5]cell downs 27042026 11h'!$B:$B,'[5]cell downs 27042026 11h'!$R:$R,"")</f>
        <v/>
      </c>
      <c r="AN2401" s="18" t="str">
        <f>_xlfn.XLOOKUP(B2401,'[5]cell downs 27042026 17h40'!$B:$B,'[5]cell downs 27042026 17h40'!$R:$R,"")</f>
        <v/>
      </c>
      <c r="AO2401" s="18" t="str">
        <f>_xlfn.XLOOKUP(B2401,'[6]ALL SITES DOWN'!$D:$D,'[6]ALL SITES DOWN'!$J:$J,"")</f>
        <v/>
      </c>
      <c r="AP2401" s="18" t="str">
        <f>_xlfn.XLOOKUP(B2401,'[7]ALL SITES DOWN'!$D:$D,'[7]ALL SITES DOWN'!$J:$J,"")</f>
        <v/>
      </c>
      <c r="AQ2401" s="9" t="str">
        <f>_xlfn.XLOOKUP(B2401,[8]sheet1!$AC:$AC,[8]sheet1!$AF:$AF,"")</f>
        <v/>
      </c>
      <c r="AR2401" s="14"/>
      <c r="AS2401" s="14" t="s">
        <v>5465</v>
      </c>
      <c r="AT2401" s="14" t="str">
        <f>_xlfn.XLOOKUP(B2401,'[9]cell downs 18042026 17h'!$B:$B,'[9]cell downs 18042026 17h'!$B:$B,"")</f>
        <v/>
      </c>
      <c r="AU2401" s="14" t="str">
        <f>_xlfn.XLOOKUP(B2401,'[10]Cells Huawei 19042026 15h'!$B:$B,'[10]Cells Huawei 19042026 15h'!$B:$B,"")</f>
        <v/>
      </c>
      <c r="AV2401" s="9" t="str">
        <f>_xlfn.XLOOKUP(B2401,'[11]cells down 19042026 9H40'!$B:$B,'[11]cells down 19042026 9H40'!$B:$B,"")</f>
        <v/>
      </c>
    </row>
    <row r="2402" spans="1:48" hidden="1" x14ac:dyDescent="0.3">
      <c r="A2402" s="1" t="s">
        <v>5228</v>
      </c>
      <c r="B2402" s="8" t="s">
        <v>5229</v>
      </c>
      <c r="C2402" s="3" t="str">
        <f>_xlfn.XLOOKUP(B2402,'[1]daily break down'!$D:$D,'[1]daily break down'!$E:$E,"")</f>
        <v>CENTRE</v>
      </c>
      <c r="D2402" s="1"/>
      <c r="E2402" s="1"/>
      <c r="F2402" s="3" t="s">
        <v>37</v>
      </c>
      <c r="G2402" s="1" t="s">
        <v>5228</v>
      </c>
      <c r="H2402" s="29" t="str">
        <f>_xlfn.XLOOKUP(B2402,[2]CALCULATION!$B:$B,[2]CALCULATION!$H:$H,"")</f>
        <v>ZTE</v>
      </c>
      <c r="I2402" s="26">
        <v>0</v>
      </c>
      <c r="J2402" s="26">
        <v>0</v>
      </c>
      <c r="K2402" s="26">
        <v>0</v>
      </c>
      <c r="L2402" s="26">
        <v>0</v>
      </c>
      <c r="M2402" s="26">
        <v>0</v>
      </c>
      <c r="N2402" s="26">
        <v>0</v>
      </c>
      <c r="O2402" s="26">
        <v>0</v>
      </c>
      <c r="P2402" s="114" t="s">
        <v>6364</v>
      </c>
      <c r="Q2402" s="42" t="s">
        <v>5538</v>
      </c>
      <c r="R2402" s="42"/>
      <c r="S2402" s="41" t="str" cm="1">
        <f t="array" ref="S2402">IFERROR(_xlfn.IFS(
U2402="MPR ISSUE","PDH",
U2402="BSS Hardware Issue","BSS",
U2402="Sites strategiques, MLL, Pylone, etc.","ENVTECH",
U2402="AKTIVCO DEFAUT GE &amp; POWER Cabinet","AKTIVCO",
U2402="AKTIVCO Coupure ENEO &amp; Baisse de tension","AKTIVCO GRID ONLY",
U2402="Coupure ENEO &amp; Baisse de tension","IHS GRID ONLY",
U2402="Defaut GE &amp; POWER Cabinet","IHS",
U2402="Sharing","Partners",
U2402="Sites strategiques &amp; DataCenter","SST &amp; DC",
U2402="Exclu","Exclu",
U2402="SAT","SAT",
U2402="SPARE-ISSUE","SPARE-ISSUE",
U2402="Fiber CAmtel","TRANS_FO_CAMTEL",
U2402="Fiber AOF","Fiber AOF",
U2402="Projet OCM (HUAWEI)","TRAVAUX-HUAWEI",
U2402="Projet OCM (NOKIA)","TRAVAUX-NOKIA",
U2402="ACCESS-ISSUE","ACCESS-ISSUE",
U2402="Projet OCM (ZTE, NOKIA, autres projets)","TRAVAUX OCM",
U2402="No root CAuse","No root cause",
U2402="ODU HS","PDH",
U2402="IP &amp; VLAN","PDH",
U2402="Warehouse HUAWEI","SPARE-ISSUE",
U2402="SPARE-HS","SPARE-ISSUE",
U2402="Power Telco","BSS",U2402="no impacts","no impacts"
),"")</f>
        <v>No root cause</v>
      </c>
      <c r="T2402" s="41" t="str" cm="1">
        <f t="array" ref="T2402">IFERROR(_xlfn.IFS(
U2402="MPR ISSUE","TX ISSUE",
U2402="BSS Hardware Issue","RAN ISSUE",
U2402="Sites strategiques, MLL, Pylone, etc.","ENVTECH",
U2402="AKTIVCO DEFAUT GE &amp; POWER Cabinet","POWER ISSUE",
U2402="AKTIVCO Coupure ENEO &amp; Baisse de tension","POWER ISSUE",
U2402="Coupure ENEO &amp; Baisse de tension","POWER ISSUE",
U2402="Defaut GE &amp; POWER Cabinet","POWER ISSUE",
U2402="Sharing","POWER ISSUE",
U2402="Sites strategiques &amp; DataCenter","POWER ISSUE",
U2402="Exclu","Exclu",
U2402="SAT","TX ISSUE",
U2402="SPARE-ISSUE","SPARE-ISSUE",
U2402="Fiber CAmtel","TX ISSUE",
U2402="Fiber AOF","TX ISSUE",
U2402="Projet OCM (HUAWEI)","TRAVAUX-HUAWEI",
U2402="Projet OCM (NOKIA)","TRAVAUX -NOKIA",
U2402="ACCESS-ISSUE","ACCESS-ISSUE",
U2402="Projet OCM (ZTE, NOKIA, autres projets)","TRAVAUX OCM",
U2402="No root CAuse","No root cause",
U2402="ODU HS","TX ISSUE",
U2402="IP &amp; VLAN","TX ISSUE",
U2402="Warehouse HUAWEI","SPARE-ISSUE",
U2402="SPARE-HS","SPARE-ISSUE",
U2402="Power Telco","RAN ISSUE",U2402="no impacts","no impacts"
),"")</f>
        <v>No root cause</v>
      </c>
      <c r="U2402" s="68" t="s">
        <v>5691</v>
      </c>
      <c r="V2402" s="41" t="str" cm="1">
        <f t="array" ref="V2402">IFERROR(_xlfn.IFS(
U2402="MPR ISSUE","ACTIVE",
U2402="BSS Hardware Issue","ACTIVE",
U2402="Sites strategiques, MLL, Pylone, etc.","PASSIVE",
U2402="AKTIVCO DEFAUT GE &amp; POWER Cabinet","PASSIVE",
U2402="AKTIVCO Coupure ENEO &amp; Baisse de tension","PASSIVE",
U2402="Coupure ENEO &amp; Baisse de tension","PASSIVE",
U2402="Defaut GE &amp; POWER Cabinet","PASSIVE",
U2402="Sharing","PASSIVE",
U2402="Sites strategiques &amp; DataCenter","PASSIVE",
U2402="Exclu","Exclu",
U2402="SAT","ACTIVE",
U2402="SPARE-ISSUE","SPARE-ISSUE",
U2402="Fiber CAmtel","ACTIVE",
U2402="Fiber AOF","ACTIVE",
U2402="Projet OCM (HUAWEI)","PLANNED WORKS",
U2402="Projet OCM (NOKIA)","PLANNED WORKS",
U2402="ACCESS-ISSUE","ACCESS-ISSUE",
U2402="Projet OCM (ZTE, NOKIA, autres projets)","PLANNED WORKS",
U2402="No root CAuse","No root cause",
U2402="ODU HS","ACTIVE",
U2402="IP &amp; VLAN","ACTIVE",
U2402="Warehouse HUAWEI","SPARE-ISSUE",
U2402="SPARE-HS","SPARE-ISSUE",
U2402="Power Telco","ACTIVE", U2402="no impacts","no impacts"
),"")</f>
        <v>No root cause</v>
      </c>
      <c r="W2402" s="113"/>
      <c r="X2402" s="113"/>
      <c r="Y2402" s="113"/>
      <c r="Z2402" s="113"/>
      <c r="AA2402" s="113"/>
      <c r="AB2402" s="17" t="s">
        <v>5465</v>
      </c>
      <c r="AC2402" s="17" t="str">
        <f>_xlfn.XLOOKUP(B2402,'INCIDENT-04-27-2026'!E:E,'INCIDENT-04-27-2026'!F:F,"")</f>
        <v/>
      </c>
      <c r="AD2402" s="9"/>
      <c r="AE2402" s="7" t="s">
        <v>5465</v>
      </c>
      <c r="AF2402" s="6" t="str">
        <f>_xlfn.XLOOKUP(B2402,'[13]Input_27-04'!$B:$B,'[13]Input_27-04'!$M:$M,"")</f>
        <v/>
      </c>
      <c r="AG2402" s="7"/>
      <c r="AH2402" s="3"/>
      <c r="AI2402" s="18" t="str">
        <f>_xlfn.XLOOKUP(B2402,'[3]Cells Huawei 27042026 10h'!$B:$B,'[3]Cells Huawei 27042026 10h'!$T:$T,"")</f>
        <v/>
      </c>
      <c r="AJ2402" s="18" t="str">
        <f>_xlfn.XLOOKUP(B2402,'[3]Cells Huawei 27042026 15h'!$B:$B,'[3]Cells Huawei 27042026 15h'!$T:$T,"")</f>
        <v/>
      </c>
      <c r="AK2402" s="18" t="str">
        <f>_xlfn.XLOOKUP(B2402,'[4]cells down 27042026 11h28'!$B:$B,'[4]cells down 27042026 11h28'!$R:$R,"")</f>
        <v/>
      </c>
      <c r="AL2402" s="18" t="str">
        <f>_xlfn.XLOOKUP(B2402,'[4]cells down 27042026 18h01'!$B:$B,'[4]cells down 27042026 18h01'!$R:$R,"")</f>
        <v/>
      </c>
      <c r="AM2402" s="18" t="str">
        <f>_xlfn.XLOOKUP(B2402,'[5]cell downs 27042026 11h'!$B:$B,'[5]cell downs 27042026 11h'!$R:$R,"")</f>
        <v/>
      </c>
      <c r="AN2402" s="18" t="str">
        <f>_xlfn.XLOOKUP(B2402,'[5]cell downs 27042026 17h40'!$B:$B,'[5]cell downs 27042026 17h40'!$R:$R,"")</f>
        <v/>
      </c>
      <c r="AO2402" s="18" t="str">
        <f>_xlfn.XLOOKUP(B2402,'[6]ALL SITES DOWN'!$D:$D,'[6]ALL SITES DOWN'!$J:$J,"")</f>
        <v/>
      </c>
      <c r="AP2402" s="18" t="str">
        <f>_xlfn.XLOOKUP(B2402,'[7]ALL SITES DOWN'!$D:$D,'[7]ALL SITES DOWN'!$J:$J,"")</f>
        <v/>
      </c>
      <c r="AQ2402" s="9" t="str">
        <f>_xlfn.XLOOKUP(B2402,[8]sheet1!$AC:$AC,[8]sheet1!$AF:$AF,"")</f>
        <v/>
      </c>
      <c r="AR2402" s="14"/>
      <c r="AS2402" s="14" t="s">
        <v>5465</v>
      </c>
      <c r="AT2402" s="14" t="str">
        <f>_xlfn.XLOOKUP(B2402,'[9]cell downs 18042026 17h'!$B:$B,'[9]cell downs 18042026 17h'!$B:$B,"")</f>
        <v/>
      </c>
      <c r="AU2402" s="14" t="str">
        <f>_xlfn.XLOOKUP(B2402,'[10]Cells Huawei 19042026 15h'!$B:$B,'[10]Cells Huawei 19042026 15h'!$B:$B,"")</f>
        <v/>
      </c>
      <c r="AV2402" s="9" t="str">
        <f>_xlfn.XLOOKUP(B2402,'[11]cells down 19042026 9H40'!$B:$B,'[11]cells down 19042026 9H40'!$B:$B,"")</f>
        <v/>
      </c>
    </row>
    <row r="2403" spans="1:48" hidden="1" x14ac:dyDescent="0.3">
      <c r="A2403" s="1" t="s">
        <v>5150</v>
      </c>
      <c r="B2403" s="8" t="s">
        <v>5151</v>
      </c>
      <c r="C2403" s="3" t="str">
        <f>_xlfn.XLOOKUP(B2403,'[1]daily break down'!$D:$D,'[1]daily break down'!$E:$E,"")</f>
        <v>NORD</v>
      </c>
      <c r="D2403" s="1" t="s">
        <v>21</v>
      </c>
      <c r="E2403" s="1" t="s">
        <v>710</v>
      </c>
      <c r="F2403" s="3" t="s">
        <v>23</v>
      </c>
      <c r="G2403" s="1" t="s">
        <v>5150</v>
      </c>
      <c r="H2403" s="27" t="str">
        <f>_xlfn.XLOOKUP(B2403,[2]CALCULATION!$B:$B,[2]CALCULATION!$H:$H,"")</f>
        <v>HUAWEI</v>
      </c>
      <c r="I2403" s="26">
        <v>0</v>
      </c>
      <c r="J2403" s="26">
        <v>0</v>
      </c>
      <c r="K2403" s="26">
        <v>0</v>
      </c>
      <c r="L2403" s="26">
        <v>0</v>
      </c>
      <c r="M2403" s="26">
        <v>0</v>
      </c>
      <c r="N2403" s="26">
        <v>0</v>
      </c>
      <c r="O2403" s="26">
        <v>0</v>
      </c>
      <c r="P2403" s="114" t="s">
        <v>6364</v>
      </c>
      <c r="Q2403" s="42" t="s">
        <v>5538</v>
      </c>
      <c r="R2403" s="42"/>
      <c r="S2403" s="41" t="str" cm="1">
        <f t="array" ref="S2403">IFERROR(_xlfn.IFS(
U2403="MPR ISSUE","PDH",
U2403="BSS Hardware Issue","BSS",
U2403="Sites strategiques, MLL, Pylone, etc.","ENVTECH",
U2403="AKTIVCO DEFAUT GE &amp; POWER Cabinet","AKTIVCO",
U2403="AKTIVCO Coupure ENEO &amp; Baisse de tension","AKTIVCO GRID ONLY",
U2403="Coupure ENEO &amp; Baisse de tension","IHS GRID ONLY",
U2403="Defaut GE &amp; POWER Cabinet","IHS",
U2403="Sharing","Partners",
U2403="Sites strategiques &amp; DataCenter","SST &amp; DC",
U2403="Exclu","Exclu",
U2403="SAT","SAT",
U2403="SPARE-ISSUE","SPARE-ISSUE",
U2403="Fiber CAmtel","TRANS_FO_CAMTEL",
U2403="Fiber AOF","Fiber AOF",
U2403="Projet OCM (HUAWEI)","TRAVAUX-HUAWEI",
U2403="Projet OCM (NOKIA)","TRAVAUX-NOKIA",
U2403="ACCESS-ISSUE","ACCESS-ISSUE",
U2403="Projet OCM (ZTE, NOKIA, autres projets)","TRAVAUX OCM",
U2403="No root CAuse","No root cause",
U2403="ODU HS","PDH",
U2403="IP &amp; VLAN","PDH",
U2403="Warehouse HUAWEI","SPARE-ISSUE",
U2403="SPARE-HS","SPARE-ISSUE",
U2403="Power Telco","BSS",U2403="no impacts","no impacts"
),"")</f>
        <v>No root cause</v>
      </c>
      <c r="T2403" s="41" t="str" cm="1">
        <f t="array" ref="T2403">IFERROR(_xlfn.IFS(
U2403="MPR ISSUE","TX ISSUE",
U2403="BSS Hardware Issue","RAN ISSUE",
U2403="Sites strategiques, MLL, Pylone, etc.","ENVTECH",
U2403="AKTIVCO DEFAUT GE &amp; POWER Cabinet","POWER ISSUE",
U2403="AKTIVCO Coupure ENEO &amp; Baisse de tension","POWER ISSUE",
U2403="Coupure ENEO &amp; Baisse de tension","POWER ISSUE",
U2403="Defaut GE &amp; POWER Cabinet","POWER ISSUE",
U2403="Sharing","POWER ISSUE",
U2403="Sites strategiques &amp; DataCenter","POWER ISSUE",
U2403="Exclu","Exclu",
U2403="SAT","TX ISSUE",
U2403="SPARE-ISSUE","SPARE-ISSUE",
U2403="Fiber CAmtel","TX ISSUE",
U2403="Fiber AOF","TX ISSUE",
U2403="Projet OCM (HUAWEI)","TRAVAUX-HUAWEI",
U2403="Projet OCM (NOKIA)","TRAVAUX -NOKIA",
U2403="ACCESS-ISSUE","ACCESS-ISSUE",
U2403="Projet OCM (ZTE, NOKIA, autres projets)","TRAVAUX OCM",
U2403="No root CAuse","No root cause",
U2403="ODU HS","TX ISSUE",
U2403="IP &amp; VLAN","TX ISSUE",
U2403="Warehouse HUAWEI","SPARE-ISSUE",
U2403="SPARE-HS","SPARE-ISSUE",
U2403="Power Telco","RAN ISSUE",U2403="no impacts","no impacts"
),"")</f>
        <v>No root cause</v>
      </c>
      <c r="U2403" s="68" t="s">
        <v>5691</v>
      </c>
      <c r="V2403" s="41" t="str" cm="1">
        <f t="array" ref="V2403">IFERROR(_xlfn.IFS(
U2403="MPR ISSUE","ACTIVE",
U2403="BSS Hardware Issue","ACTIVE",
U2403="Sites strategiques, MLL, Pylone, etc.","PASSIVE",
U2403="AKTIVCO DEFAUT GE &amp; POWER Cabinet","PASSIVE",
U2403="AKTIVCO Coupure ENEO &amp; Baisse de tension","PASSIVE",
U2403="Coupure ENEO &amp; Baisse de tension","PASSIVE",
U2403="Defaut GE &amp; POWER Cabinet","PASSIVE",
U2403="Sharing","PASSIVE",
U2403="Sites strategiques &amp; DataCenter","PASSIVE",
U2403="Exclu","Exclu",
U2403="SAT","ACTIVE",
U2403="SPARE-ISSUE","SPARE-ISSUE",
U2403="Fiber CAmtel","ACTIVE",
U2403="Fiber AOF","ACTIVE",
U2403="Projet OCM (HUAWEI)","PLANNED WORKS",
U2403="Projet OCM (NOKIA)","PLANNED WORKS",
U2403="ACCESS-ISSUE","ACCESS-ISSUE",
U2403="Projet OCM (ZTE, NOKIA, autres projets)","PLANNED WORKS",
U2403="No root CAuse","No root cause",
U2403="ODU HS","ACTIVE",
U2403="IP &amp; VLAN","ACTIVE",
U2403="Warehouse HUAWEI","SPARE-ISSUE",
U2403="SPARE-HS","SPARE-ISSUE",
U2403="Power Telco","ACTIVE", U2403="no impacts","no impacts"
),"")</f>
        <v>No root cause</v>
      </c>
      <c r="W2403" s="113"/>
      <c r="X2403" s="113"/>
      <c r="Y2403" s="113"/>
      <c r="Z2403" s="113"/>
      <c r="AA2403" s="113"/>
      <c r="AB2403" s="17" t="s">
        <v>5465</v>
      </c>
      <c r="AC2403" s="17" t="str">
        <f>_xlfn.XLOOKUP(B2403,'INCIDENT-04-27-2026'!E:E,'INCIDENT-04-27-2026'!F:F,"")</f>
        <v/>
      </c>
      <c r="AD2403" s="9"/>
      <c r="AE2403" s="7" t="s">
        <v>5465</v>
      </c>
      <c r="AF2403" s="6" t="str">
        <f>_xlfn.XLOOKUP(B2403,'[13]Input_27-04'!$B:$B,'[13]Input_27-04'!$M:$M,"")</f>
        <v/>
      </c>
      <c r="AG2403" s="7"/>
      <c r="AH2403" s="3"/>
      <c r="AI2403" s="18" t="str">
        <f>_xlfn.XLOOKUP(B2403,'[3]Cells Huawei 27042026 10h'!$B:$B,'[3]Cells Huawei 27042026 10h'!$T:$T,"")</f>
        <v/>
      </c>
      <c r="AJ2403" s="18" t="str">
        <f>_xlfn.XLOOKUP(B2403,'[3]Cells Huawei 27042026 15h'!$B:$B,'[3]Cells Huawei 27042026 15h'!$T:$T,"")</f>
        <v/>
      </c>
      <c r="AK2403" s="18" t="str">
        <f>_xlfn.XLOOKUP(B2403,'[4]cells down 27042026 11h28'!$B:$B,'[4]cells down 27042026 11h28'!$R:$R,"")</f>
        <v/>
      </c>
      <c r="AL2403" s="18" t="str">
        <f>_xlfn.XLOOKUP(B2403,'[4]cells down 27042026 18h01'!$B:$B,'[4]cells down 27042026 18h01'!$R:$R,"")</f>
        <v/>
      </c>
      <c r="AM2403" s="18" t="str">
        <f>_xlfn.XLOOKUP(B2403,'[5]cell downs 27042026 11h'!$B:$B,'[5]cell downs 27042026 11h'!$R:$R,"")</f>
        <v/>
      </c>
      <c r="AN2403" s="18" t="str">
        <f>_xlfn.XLOOKUP(B2403,'[5]cell downs 27042026 17h40'!$B:$B,'[5]cell downs 27042026 17h40'!$R:$R,"")</f>
        <v/>
      </c>
      <c r="AO2403" s="18" t="str">
        <f>_xlfn.XLOOKUP(B2403,'[6]ALL SITES DOWN'!$D:$D,'[6]ALL SITES DOWN'!$J:$J,"")</f>
        <v/>
      </c>
      <c r="AP2403" s="18" t="str">
        <f>_xlfn.XLOOKUP(B2403,'[7]ALL SITES DOWN'!$D:$D,'[7]ALL SITES DOWN'!$J:$J,"")</f>
        <v/>
      </c>
      <c r="AQ2403" s="9" t="str">
        <f>_xlfn.XLOOKUP(B2403,[8]sheet1!$AC:$AC,[8]sheet1!$AF:$AF,"")</f>
        <v/>
      </c>
      <c r="AR2403" s="14"/>
      <c r="AS2403" s="14" t="s">
        <v>5465</v>
      </c>
      <c r="AT2403" s="14" t="str">
        <f>_xlfn.XLOOKUP(B2403,'[9]cell downs 18042026 17h'!$B:$B,'[9]cell downs 18042026 17h'!$B:$B,"")</f>
        <v/>
      </c>
      <c r="AU2403" s="14" t="str">
        <f>_xlfn.XLOOKUP(B2403,'[10]Cells Huawei 19042026 15h'!$B:$B,'[10]Cells Huawei 19042026 15h'!$B:$B,"")</f>
        <v/>
      </c>
      <c r="AV2403" s="9" t="str">
        <f>_xlfn.XLOOKUP(B2403,'[11]cells down 19042026 9H40'!$B:$B,'[11]cells down 19042026 9H40'!$B:$B,"")</f>
        <v/>
      </c>
    </row>
    <row r="2404" spans="1:48" hidden="1" x14ac:dyDescent="0.3">
      <c r="A2404" s="2" t="s">
        <v>5156</v>
      </c>
      <c r="B2404" s="8" t="s">
        <v>5157</v>
      </c>
      <c r="C2404" s="3" t="str">
        <f>_xlfn.XLOOKUP(B2404,'[1]daily break down'!$D:$D,'[1]daily break down'!$E:$E,"")</f>
        <v>OUEST</v>
      </c>
      <c r="D2404" s="1" t="s">
        <v>1023</v>
      </c>
      <c r="E2404" s="1" t="s">
        <v>5158</v>
      </c>
      <c r="F2404" s="3" t="s">
        <v>102</v>
      </c>
      <c r="G2404" s="1" t="s">
        <v>5156</v>
      </c>
      <c r="H2404" s="27" t="str">
        <f>_xlfn.XLOOKUP(B2404,[2]CALCULATION!$B:$B,[2]CALCULATION!$H:$H,"")</f>
        <v>HUAWEI</v>
      </c>
      <c r="I2404" s="26">
        <v>0</v>
      </c>
      <c r="J2404" s="26">
        <v>0</v>
      </c>
      <c r="K2404" s="26">
        <v>0</v>
      </c>
      <c r="L2404" s="26">
        <v>0</v>
      </c>
      <c r="M2404" s="26">
        <v>0</v>
      </c>
      <c r="N2404" s="26">
        <v>0</v>
      </c>
      <c r="O2404" s="26">
        <v>0</v>
      </c>
      <c r="P2404" s="114" t="s">
        <v>6364</v>
      </c>
      <c r="Q2404" s="42" t="s">
        <v>5538</v>
      </c>
      <c r="R2404" s="42"/>
      <c r="S2404" s="41" t="str" cm="1">
        <f t="array" ref="S2404">IFERROR(_xlfn.IFS(
U2404="MPR ISSUE","PDH",
U2404="BSS Hardware Issue","BSS",
U2404="Sites strategiques, MLL, Pylone, etc.","ENVTECH",
U2404="AKTIVCO DEFAUT GE &amp; POWER Cabinet","AKTIVCO",
U2404="AKTIVCO Coupure ENEO &amp; Baisse de tension","AKTIVCO GRID ONLY",
U2404="Coupure ENEO &amp; Baisse de tension","IHS GRID ONLY",
U2404="Defaut GE &amp; POWER Cabinet","IHS",
U2404="Sharing","Partners",
U2404="Sites strategiques &amp; DataCenter","SST &amp; DC",
U2404="Exclu","Exclu",
U2404="SAT","SAT",
U2404="SPARE-ISSUE","SPARE-ISSUE",
U2404="Fiber CAmtel","TRANS_FO_CAMTEL",
U2404="Fiber AOF","Fiber AOF",
U2404="Projet OCM (HUAWEI)","TRAVAUX-HUAWEI",
U2404="Projet OCM (NOKIA)","TRAVAUX-NOKIA",
U2404="ACCESS-ISSUE","ACCESS-ISSUE",
U2404="Projet OCM (ZTE, NOKIA, autres projets)","TRAVAUX OCM",
U2404="No root CAuse","No root cause",
U2404="ODU HS","PDH",
U2404="IP &amp; VLAN","PDH",
U2404="Warehouse HUAWEI","SPARE-ISSUE",
U2404="SPARE-HS","SPARE-ISSUE",
U2404="Power Telco","BSS",U2404="no impacts","no impacts"
),"")</f>
        <v>No root cause</v>
      </c>
      <c r="T2404" s="41" t="str" cm="1">
        <f t="array" ref="T2404">IFERROR(_xlfn.IFS(
U2404="MPR ISSUE","TX ISSUE",
U2404="BSS Hardware Issue","RAN ISSUE",
U2404="Sites strategiques, MLL, Pylone, etc.","ENVTECH",
U2404="AKTIVCO DEFAUT GE &amp; POWER Cabinet","POWER ISSUE",
U2404="AKTIVCO Coupure ENEO &amp; Baisse de tension","POWER ISSUE",
U2404="Coupure ENEO &amp; Baisse de tension","POWER ISSUE",
U2404="Defaut GE &amp; POWER Cabinet","POWER ISSUE",
U2404="Sharing","POWER ISSUE",
U2404="Sites strategiques &amp; DataCenter","POWER ISSUE",
U2404="Exclu","Exclu",
U2404="SAT","TX ISSUE",
U2404="SPARE-ISSUE","SPARE-ISSUE",
U2404="Fiber CAmtel","TX ISSUE",
U2404="Fiber AOF","TX ISSUE",
U2404="Projet OCM (HUAWEI)","TRAVAUX-HUAWEI",
U2404="Projet OCM (NOKIA)","TRAVAUX -NOKIA",
U2404="ACCESS-ISSUE","ACCESS-ISSUE",
U2404="Projet OCM (ZTE, NOKIA, autres projets)","TRAVAUX OCM",
U2404="No root CAuse","No root cause",
U2404="ODU HS","TX ISSUE",
U2404="IP &amp; VLAN","TX ISSUE",
U2404="Warehouse HUAWEI","SPARE-ISSUE",
U2404="SPARE-HS","SPARE-ISSUE",
U2404="Power Telco","RAN ISSUE",U2404="no impacts","no impacts"
),"")</f>
        <v>No root cause</v>
      </c>
      <c r="U2404" s="68" t="s">
        <v>5691</v>
      </c>
      <c r="V2404" s="41" t="str" cm="1">
        <f t="array" ref="V2404">IFERROR(_xlfn.IFS(
U2404="MPR ISSUE","ACTIVE",
U2404="BSS Hardware Issue","ACTIVE",
U2404="Sites strategiques, MLL, Pylone, etc.","PASSIVE",
U2404="AKTIVCO DEFAUT GE &amp; POWER Cabinet","PASSIVE",
U2404="AKTIVCO Coupure ENEO &amp; Baisse de tension","PASSIVE",
U2404="Coupure ENEO &amp; Baisse de tension","PASSIVE",
U2404="Defaut GE &amp; POWER Cabinet","PASSIVE",
U2404="Sharing","PASSIVE",
U2404="Sites strategiques &amp; DataCenter","PASSIVE",
U2404="Exclu","Exclu",
U2404="SAT","ACTIVE",
U2404="SPARE-ISSUE","SPARE-ISSUE",
U2404="Fiber CAmtel","ACTIVE",
U2404="Fiber AOF","ACTIVE",
U2404="Projet OCM (HUAWEI)","PLANNED WORKS",
U2404="Projet OCM (NOKIA)","PLANNED WORKS",
U2404="ACCESS-ISSUE","ACCESS-ISSUE",
U2404="Projet OCM (ZTE, NOKIA, autres projets)","PLANNED WORKS",
U2404="No root CAuse","No root cause",
U2404="ODU HS","ACTIVE",
U2404="IP &amp; VLAN","ACTIVE",
U2404="Warehouse HUAWEI","SPARE-ISSUE",
U2404="SPARE-HS","SPARE-ISSUE",
U2404="Power Telco","ACTIVE", U2404="no impacts","no impacts"
),"")</f>
        <v>No root cause</v>
      </c>
      <c r="W2404" s="113"/>
      <c r="X2404" s="113"/>
      <c r="Y2404" s="113"/>
      <c r="Z2404" s="113"/>
      <c r="AA2404" s="113"/>
      <c r="AB2404" s="17" t="s">
        <v>5465</v>
      </c>
      <c r="AC2404" s="17" t="str">
        <f>_xlfn.XLOOKUP(B2404,'INCIDENT-04-27-2026'!E:E,'INCIDENT-04-27-2026'!F:F,"")</f>
        <v/>
      </c>
      <c r="AD2404" s="9"/>
      <c r="AE2404" s="7" t="s">
        <v>5465</v>
      </c>
      <c r="AF2404" s="6" t="str">
        <f>_xlfn.XLOOKUP(B2404,'[13]Input_27-04'!$B:$B,'[13]Input_27-04'!$M:$M,"")</f>
        <v/>
      </c>
      <c r="AG2404" s="7"/>
      <c r="AH2404" s="3"/>
      <c r="AI2404" s="18" t="str">
        <f>_xlfn.XLOOKUP(B2404,'[3]Cells Huawei 27042026 10h'!$B:$B,'[3]Cells Huawei 27042026 10h'!$T:$T,"")</f>
        <v/>
      </c>
      <c r="AJ2404" s="18" t="str">
        <f>_xlfn.XLOOKUP(B2404,'[3]Cells Huawei 27042026 15h'!$B:$B,'[3]Cells Huawei 27042026 15h'!$T:$T,"")</f>
        <v/>
      </c>
      <c r="AK2404" s="18" t="str">
        <f>_xlfn.XLOOKUP(B2404,'[4]cells down 27042026 11h28'!$B:$B,'[4]cells down 27042026 11h28'!$R:$R,"")</f>
        <v/>
      </c>
      <c r="AL2404" s="18" t="str">
        <f>_xlfn.XLOOKUP(B2404,'[4]cells down 27042026 18h01'!$B:$B,'[4]cells down 27042026 18h01'!$R:$R,"")</f>
        <v/>
      </c>
      <c r="AM2404" s="18" t="str">
        <f>_xlfn.XLOOKUP(B2404,'[5]cell downs 27042026 11h'!$B:$B,'[5]cell downs 27042026 11h'!$R:$R,"")</f>
        <v/>
      </c>
      <c r="AN2404" s="18" t="str">
        <f>_xlfn.XLOOKUP(B2404,'[5]cell downs 27042026 17h40'!$B:$B,'[5]cell downs 27042026 17h40'!$R:$R,"")</f>
        <v/>
      </c>
      <c r="AO2404" s="18" t="str">
        <f>_xlfn.XLOOKUP(B2404,'[6]ALL SITES DOWN'!$D:$D,'[6]ALL SITES DOWN'!$J:$J,"")</f>
        <v/>
      </c>
      <c r="AP2404" s="18" t="str">
        <f>_xlfn.XLOOKUP(B2404,'[7]ALL SITES DOWN'!$D:$D,'[7]ALL SITES DOWN'!$J:$J,"")</f>
        <v/>
      </c>
      <c r="AQ2404" s="9" t="str">
        <f>_xlfn.XLOOKUP(B2404,[8]sheet1!$AC:$AC,[8]sheet1!$AF:$AF,"")</f>
        <v/>
      </c>
      <c r="AR2404" s="14"/>
      <c r="AS2404" s="14" t="s">
        <v>5465</v>
      </c>
      <c r="AT2404" s="14" t="str">
        <f>_xlfn.XLOOKUP(B2404,'[9]cell downs 18042026 17h'!$B:$B,'[9]cell downs 18042026 17h'!$B:$B,"")</f>
        <v/>
      </c>
      <c r="AU2404" s="14" t="str">
        <f>_xlfn.XLOOKUP(B2404,'[10]Cells Huawei 19042026 15h'!$B:$B,'[10]Cells Huawei 19042026 15h'!$B:$B,"")</f>
        <v/>
      </c>
      <c r="AV2404" s="9" t="str">
        <f>_xlfn.XLOOKUP(B2404,'[11]cells down 19042026 9H40'!$B:$B,'[11]cells down 19042026 9H40'!$B:$B,"")</f>
        <v/>
      </c>
    </row>
    <row r="2405" spans="1:48" hidden="1" x14ac:dyDescent="0.3">
      <c r="A2405" s="1" t="s">
        <v>5159</v>
      </c>
      <c r="B2405" s="8" t="s">
        <v>5160</v>
      </c>
      <c r="C2405" s="3" t="str">
        <f>_xlfn.XLOOKUP(B2405,'[1]daily break down'!$D:$D,'[1]daily break down'!$E:$E,"")</f>
        <v>OUEST</v>
      </c>
      <c r="D2405" s="1" t="s">
        <v>11</v>
      </c>
      <c r="E2405" s="1" t="s">
        <v>12</v>
      </c>
      <c r="F2405" s="3" t="s">
        <v>102</v>
      </c>
      <c r="G2405" s="1" t="s">
        <v>1366</v>
      </c>
      <c r="H2405" s="27" t="str">
        <f>_xlfn.XLOOKUP(B2405,[2]CALCULATION!$B:$B,[2]CALCULATION!$H:$H,"")</f>
        <v>Huawei</v>
      </c>
      <c r="I2405" s="26">
        <v>0</v>
      </c>
      <c r="J2405" s="26">
        <v>0</v>
      </c>
      <c r="K2405" s="26">
        <v>0</v>
      </c>
      <c r="L2405" s="26">
        <v>0</v>
      </c>
      <c r="M2405" s="26">
        <v>0</v>
      </c>
      <c r="N2405" s="26">
        <v>0</v>
      </c>
      <c r="O2405" s="26">
        <v>0</v>
      </c>
      <c r="P2405" s="114" t="s">
        <v>6364</v>
      </c>
      <c r="Q2405" s="42" t="s">
        <v>5538</v>
      </c>
      <c r="R2405" s="42"/>
      <c r="S2405" s="41" t="str" cm="1">
        <f t="array" ref="S2405">IFERROR(_xlfn.IFS(
U2405="MPR ISSUE","PDH",
U2405="BSS Hardware Issue","BSS",
U2405="Sites strategiques, MLL, Pylone, etc.","ENVTECH",
U2405="AKTIVCO DEFAUT GE &amp; POWER Cabinet","AKTIVCO",
U2405="AKTIVCO Coupure ENEO &amp; Baisse de tension","AKTIVCO GRID ONLY",
U2405="Coupure ENEO &amp; Baisse de tension","IHS GRID ONLY",
U2405="Defaut GE &amp; POWER Cabinet","IHS",
U2405="Sharing","Partners",
U2405="Sites strategiques &amp; DataCenter","SST &amp; DC",
U2405="Exclu","Exclu",
U2405="SAT","SAT",
U2405="SPARE-ISSUE","SPARE-ISSUE",
U2405="Fiber CAmtel","TRANS_FO_CAMTEL",
U2405="Fiber AOF","Fiber AOF",
U2405="Projet OCM (HUAWEI)","TRAVAUX-HUAWEI",
U2405="Projet OCM (NOKIA)","TRAVAUX-NOKIA",
U2405="ACCESS-ISSUE","ACCESS-ISSUE",
U2405="Projet OCM (ZTE, NOKIA, autres projets)","TRAVAUX OCM",
U2405="No root CAuse","No root cause",
U2405="ODU HS","PDH",
U2405="IP &amp; VLAN","PDH",
U2405="Warehouse HUAWEI","SPARE-ISSUE",
U2405="SPARE-HS","SPARE-ISSUE",
U2405="Power Telco","BSS",U2405="no impacts","no impacts"
),"")</f>
        <v>No root cause</v>
      </c>
      <c r="T2405" s="41" t="str" cm="1">
        <f t="array" ref="T2405">IFERROR(_xlfn.IFS(
U2405="MPR ISSUE","TX ISSUE",
U2405="BSS Hardware Issue","RAN ISSUE",
U2405="Sites strategiques, MLL, Pylone, etc.","ENVTECH",
U2405="AKTIVCO DEFAUT GE &amp; POWER Cabinet","POWER ISSUE",
U2405="AKTIVCO Coupure ENEO &amp; Baisse de tension","POWER ISSUE",
U2405="Coupure ENEO &amp; Baisse de tension","POWER ISSUE",
U2405="Defaut GE &amp; POWER Cabinet","POWER ISSUE",
U2405="Sharing","POWER ISSUE",
U2405="Sites strategiques &amp; DataCenter","POWER ISSUE",
U2405="Exclu","Exclu",
U2405="SAT","TX ISSUE",
U2405="SPARE-ISSUE","SPARE-ISSUE",
U2405="Fiber CAmtel","TX ISSUE",
U2405="Fiber AOF","TX ISSUE",
U2405="Projet OCM (HUAWEI)","TRAVAUX-HUAWEI",
U2405="Projet OCM (NOKIA)","TRAVAUX -NOKIA",
U2405="ACCESS-ISSUE","ACCESS-ISSUE",
U2405="Projet OCM (ZTE, NOKIA, autres projets)","TRAVAUX OCM",
U2405="No root CAuse","No root cause",
U2405="ODU HS","TX ISSUE",
U2405="IP &amp; VLAN","TX ISSUE",
U2405="Warehouse HUAWEI","SPARE-ISSUE",
U2405="SPARE-HS","SPARE-ISSUE",
U2405="Power Telco","RAN ISSUE",U2405="no impacts","no impacts"
),"")</f>
        <v>No root cause</v>
      </c>
      <c r="U2405" s="68" t="s">
        <v>5691</v>
      </c>
      <c r="V2405" s="41" t="str" cm="1">
        <f t="array" ref="V2405">IFERROR(_xlfn.IFS(
U2405="MPR ISSUE","ACTIVE",
U2405="BSS Hardware Issue","ACTIVE",
U2405="Sites strategiques, MLL, Pylone, etc.","PASSIVE",
U2405="AKTIVCO DEFAUT GE &amp; POWER Cabinet","PASSIVE",
U2405="AKTIVCO Coupure ENEO &amp; Baisse de tension","PASSIVE",
U2405="Coupure ENEO &amp; Baisse de tension","PASSIVE",
U2405="Defaut GE &amp; POWER Cabinet","PASSIVE",
U2405="Sharing","PASSIVE",
U2405="Sites strategiques &amp; DataCenter","PASSIVE",
U2405="Exclu","Exclu",
U2405="SAT","ACTIVE",
U2405="SPARE-ISSUE","SPARE-ISSUE",
U2405="Fiber CAmtel","ACTIVE",
U2405="Fiber AOF","ACTIVE",
U2405="Projet OCM (HUAWEI)","PLANNED WORKS",
U2405="Projet OCM (NOKIA)","PLANNED WORKS",
U2405="ACCESS-ISSUE","ACCESS-ISSUE",
U2405="Projet OCM (ZTE, NOKIA, autres projets)","PLANNED WORKS",
U2405="No root CAuse","No root cause",
U2405="ODU HS","ACTIVE",
U2405="IP &amp; VLAN","ACTIVE",
U2405="Warehouse HUAWEI","SPARE-ISSUE",
U2405="SPARE-HS","SPARE-ISSUE",
U2405="Power Telco","ACTIVE", U2405="no impacts","no impacts"
),"")</f>
        <v>No root cause</v>
      </c>
      <c r="W2405" s="113"/>
      <c r="X2405" s="113"/>
      <c r="Y2405" s="113"/>
      <c r="Z2405" s="113"/>
      <c r="AA2405" s="113"/>
      <c r="AB2405" s="17" t="s">
        <v>5465</v>
      </c>
      <c r="AC2405" s="17" t="str">
        <f>_xlfn.XLOOKUP(B2405,'INCIDENT-04-27-2026'!E:E,'INCIDENT-04-27-2026'!F:F,"")</f>
        <v/>
      </c>
      <c r="AD2405" s="9"/>
      <c r="AE2405" s="7" t="s">
        <v>5465</v>
      </c>
      <c r="AF2405" s="6" t="str">
        <f>_xlfn.XLOOKUP(B2405,'[13]Input_27-04'!$B:$B,'[13]Input_27-04'!$M:$M,"")</f>
        <v/>
      </c>
      <c r="AG2405" s="7"/>
      <c r="AH2405" s="3"/>
      <c r="AI2405" s="18" t="str">
        <f>_xlfn.XLOOKUP(B2405,'[3]Cells Huawei 27042026 10h'!$B:$B,'[3]Cells Huawei 27042026 10h'!$T:$T,"")</f>
        <v/>
      </c>
      <c r="AJ2405" s="18" t="str">
        <f>_xlfn.XLOOKUP(B2405,'[3]Cells Huawei 27042026 15h'!$B:$B,'[3]Cells Huawei 27042026 15h'!$T:$T,"")</f>
        <v/>
      </c>
      <c r="AK2405" s="18" t="str">
        <f>_xlfn.XLOOKUP(B2405,'[4]cells down 27042026 11h28'!$B:$B,'[4]cells down 27042026 11h28'!$R:$R,"")</f>
        <v/>
      </c>
      <c r="AL2405" s="18" t="str">
        <f>_xlfn.XLOOKUP(B2405,'[4]cells down 27042026 18h01'!$B:$B,'[4]cells down 27042026 18h01'!$R:$R,"")</f>
        <v/>
      </c>
      <c r="AM2405" s="18" t="str">
        <f>_xlfn.XLOOKUP(B2405,'[5]cell downs 27042026 11h'!$B:$B,'[5]cell downs 27042026 11h'!$R:$R,"")</f>
        <v/>
      </c>
      <c r="AN2405" s="18" t="str">
        <f>_xlfn.XLOOKUP(B2405,'[5]cell downs 27042026 17h40'!$B:$B,'[5]cell downs 27042026 17h40'!$R:$R,"")</f>
        <v/>
      </c>
      <c r="AO2405" s="18" t="str">
        <f>_xlfn.XLOOKUP(B2405,'[6]ALL SITES DOWN'!$D:$D,'[6]ALL SITES DOWN'!$J:$J,"")</f>
        <v/>
      </c>
      <c r="AP2405" s="18" t="str">
        <f>_xlfn.XLOOKUP(B2405,'[7]ALL SITES DOWN'!$D:$D,'[7]ALL SITES DOWN'!$J:$J,"")</f>
        <v/>
      </c>
      <c r="AQ2405" s="9" t="str">
        <f>_xlfn.XLOOKUP(B2405,[8]sheet1!$AC:$AC,[8]sheet1!$AF:$AF,"")</f>
        <v/>
      </c>
      <c r="AR2405" s="14"/>
      <c r="AS2405" s="14" t="s">
        <v>5465</v>
      </c>
      <c r="AT2405" s="14" t="str">
        <f>_xlfn.XLOOKUP(B2405,'[9]cell downs 18042026 17h'!$B:$B,'[9]cell downs 18042026 17h'!$B:$B,"")</f>
        <v/>
      </c>
      <c r="AU2405" s="14" t="str">
        <f>_xlfn.XLOOKUP(B2405,'[10]Cells Huawei 19042026 15h'!$B:$B,'[10]Cells Huawei 19042026 15h'!$B:$B,"")</f>
        <v/>
      </c>
      <c r="AV2405" s="9" t="str">
        <f>_xlfn.XLOOKUP(B2405,'[11]cells down 19042026 9H40'!$B:$B,'[11]cells down 19042026 9H40'!$B:$B,"")</f>
        <v/>
      </c>
    </row>
    <row r="2406" spans="1:48" hidden="1" x14ac:dyDescent="0.3">
      <c r="A2406" s="1" t="s">
        <v>5161</v>
      </c>
      <c r="B2406" s="8" t="s">
        <v>5162</v>
      </c>
      <c r="C2406" s="3" t="str">
        <f>_xlfn.XLOOKUP(B2406,'[1]daily break down'!$D:$D,'[1]daily break down'!$E:$E,"")</f>
        <v>OUEST</v>
      </c>
      <c r="D2406" s="1" t="s">
        <v>11</v>
      </c>
      <c r="E2406" s="1" t="s">
        <v>12</v>
      </c>
      <c r="F2406" s="3" t="s">
        <v>102</v>
      </c>
      <c r="G2406" s="1" t="s">
        <v>5161</v>
      </c>
      <c r="H2406" s="27" t="str">
        <f>_xlfn.XLOOKUP(B2406,[2]CALCULATION!$B:$B,[2]CALCULATION!$H:$H,"")</f>
        <v>HUAWEI</v>
      </c>
      <c r="I2406" s="26">
        <v>0</v>
      </c>
      <c r="J2406" s="26">
        <v>0</v>
      </c>
      <c r="K2406" s="26">
        <v>0</v>
      </c>
      <c r="L2406" s="26">
        <v>0</v>
      </c>
      <c r="M2406" s="26">
        <v>0</v>
      </c>
      <c r="N2406" s="26">
        <v>0</v>
      </c>
      <c r="O2406" s="26">
        <v>0</v>
      </c>
      <c r="P2406" s="114" t="s">
        <v>6364</v>
      </c>
      <c r="Q2406" s="42" t="s">
        <v>5538</v>
      </c>
      <c r="R2406" s="42"/>
      <c r="S2406" s="41" t="str" cm="1">
        <f t="array" ref="S2406">IFERROR(_xlfn.IFS(
U2406="MPR ISSUE","PDH",
U2406="BSS Hardware Issue","BSS",
U2406="Sites strategiques, MLL, Pylone, etc.","ENVTECH",
U2406="AKTIVCO DEFAUT GE &amp; POWER Cabinet","AKTIVCO",
U2406="AKTIVCO Coupure ENEO &amp; Baisse de tension","AKTIVCO GRID ONLY",
U2406="Coupure ENEO &amp; Baisse de tension","IHS GRID ONLY",
U2406="Defaut GE &amp; POWER Cabinet","IHS",
U2406="Sharing","Partners",
U2406="Sites strategiques &amp; DataCenter","SST &amp; DC",
U2406="Exclu","Exclu",
U2406="SAT","SAT",
U2406="SPARE-ISSUE","SPARE-ISSUE",
U2406="Fiber CAmtel","TRANS_FO_CAMTEL",
U2406="Fiber AOF","Fiber AOF",
U2406="Projet OCM (HUAWEI)","TRAVAUX-HUAWEI",
U2406="Projet OCM (NOKIA)","TRAVAUX-NOKIA",
U2406="ACCESS-ISSUE","ACCESS-ISSUE",
U2406="Projet OCM (ZTE, NOKIA, autres projets)","TRAVAUX OCM",
U2406="No root CAuse","No root cause",
U2406="ODU HS","PDH",
U2406="IP &amp; VLAN","PDH",
U2406="Warehouse HUAWEI","SPARE-ISSUE",
U2406="SPARE-HS","SPARE-ISSUE",
U2406="Power Telco","BSS",U2406="no impacts","no impacts"
),"")</f>
        <v>No root cause</v>
      </c>
      <c r="T2406" s="41" t="str" cm="1">
        <f t="array" ref="T2406">IFERROR(_xlfn.IFS(
U2406="MPR ISSUE","TX ISSUE",
U2406="BSS Hardware Issue","RAN ISSUE",
U2406="Sites strategiques, MLL, Pylone, etc.","ENVTECH",
U2406="AKTIVCO DEFAUT GE &amp; POWER Cabinet","POWER ISSUE",
U2406="AKTIVCO Coupure ENEO &amp; Baisse de tension","POWER ISSUE",
U2406="Coupure ENEO &amp; Baisse de tension","POWER ISSUE",
U2406="Defaut GE &amp; POWER Cabinet","POWER ISSUE",
U2406="Sharing","POWER ISSUE",
U2406="Sites strategiques &amp; DataCenter","POWER ISSUE",
U2406="Exclu","Exclu",
U2406="SAT","TX ISSUE",
U2406="SPARE-ISSUE","SPARE-ISSUE",
U2406="Fiber CAmtel","TX ISSUE",
U2406="Fiber AOF","TX ISSUE",
U2406="Projet OCM (HUAWEI)","TRAVAUX-HUAWEI",
U2406="Projet OCM (NOKIA)","TRAVAUX -NOKIA",
U2406="ACCESS-ISSUE","ACCESS-ISSUE",
U2406="Projet OCM (ZTE, NOKIA, autres projets)","TRAVAUX OCM",
U2406="No root CAuse","No root cause",
U2406="ODU HS","TX ISSUE",
U2406="IP &amp; VLAN","TX ISSUE",
U2406="Warehouse HUAWEI","SPARE-ISSUE",
U2406="SPARE-HS","SPARE-ISSUE",
U2406="Power Telco","RAN ISSUE",U2406="no impacts","no impacts"
),"")</f>
        <v>No root cause</v>
      </c>
      <c r="U2406" s="68" t="s">
        <v>5691</v>
      </c>
      <c r="V2406" s="41" t="str" cm="1">
        <f t="array" ref="V2406">IFERROR(_xlfn.IFS(
U2406="MPR ISSUE","ACTIVE",
U2406="BSS Hardware Issue","ACTIVE",
U2406="Sites strategiques, MLL, Pylone, etc.","PASSIVE",
U2406="AKTIVCO DEFAUT GE &amp; POWER Cabinet","PASSIVE",
U2406="AKTIVCO Coupure ENEO &amp; Baisse de tension","PASSIVE",
U2406="Coupure ENEO &amp; Baisse de tension","PASSIVE",
U2406="Defaut GE &amp; POWER Cabinet","PASSIVE",
U2406="Sharing","PASSIVE",
U2406="Sites strategiques &amp; DataCenter","PASSIVE",
U2406="Exclu","Exclu",
U2406="SAT","ACTIVE",
U2406="SPARE-ISSUE","SPARE-ISSUE",
U2406="Fiber CAmtel","ACTIVE",
U2406="Fiber AOF","ACTIVE",
U2406="Projet OCM (HUAWEI)","PLANNED WORKS",
U2406="Projet OCM (NOKIA)","PLANNED WORKS",
U2406="ACCESS-ISSUE","ACCESS-ISSUE",
U2406="Projet OCM (ZTE, NOKIA, autres projets)","PLANNED WORKS",
U2406="No root CAuse","No root cause",
U2406="ODU HS","ACTIVE",
U2406="IP &amp; VLAN","ACTIVE",
U2406="Warehouse HUAWEI","SPARE-ISSUE",
U2406="SPARE-HS","SPARE-ISSUE",
U2406="Power Telco","ACTIVE", U2406="no impacts","no impacts"
),"")</f>
        <v>No root cause</v>
      </c>
      <c r="W2406" s="113"/>
      <c r="X2406" s="113"/>
      <c r="Y2406" s="113"/>
      <c r="Z2406" s="113"/>
      <c r="AA2406" s="113"/>
      <c r="AB2406" s="17" t="s">
        <v>5465</v>
      </c>
      <c r="AC2406" s="17" t="str">
        <f>_xlfn.XLOOKUP(B2406,'INCIDENT-04-27-2026'!E:E,'INCIDENT-04-27-2026'!F:F,"")</f>
        <v/>
      </c>
      <c r="AD2406" s="9"/>
      <c r="AE2406" s="7" t="s">
        <v>5465</v>
      </c>
      <c r="AF2406" s="6" t="str">
        <f>_xlfn.XLOOKUP(B2406,'[13]Input_27-04'!$B:$B,'[13]Input_27-04'!$M:$M,"")</f>
        <v/>
      </c>
      <c r="AG2406" s="7"/>
      <c r="AH2406" s="3"/>
      <c r="AI2406" s="18" t="str">
        <f>_xlfn.XLOOKUP(B2406,'[3]Cells Huawei 27042026 10h'!$B:$B,'[3]Cells Huawei 27042026 10h'!$T:$T,"")</f>
        <v/>
      </c>
      <c r="AJ2406" s="18" t="str">
        <f>_xlfn.XLOOKUP(B2406,'[3]Cells Huawei 27042026 15h'!$B:$B,'[3]Cells Huawei 27042026 15h'!$T:$T,"")</f>
        <v/>
      </c>
      <c r="AK2406" s="18" t="str">
        <f>_xlfn.XLOOKUP(B2406,'[4]cells down 27042026 11h28'!$B:$B,'[4]cells down 27042026 11h28'!$R:$R,"")</f>
        <v/>
      </c>
      <c r="AL2406" s="18" t="str">
        <f>_xlfn.XLOOKUP(B2406,'[4]cells down 27042026 18h01'!$B:$B,'[4]cells down 27042026 18h01'!$R:$R,"")</f>
        <v/>
      </c>
      <c r="AM2406" s="18" t="str">
        <f>_xlfn.XLOOKUP(B2406,'[5]cell downs 27042026 11h'!$B:$B,'[5]cell downs 27042026 11h'!$R:$R,"")</f>
        <v/>
      </c>
      <c r="AN2406" s="18" t="str">
        <f>_xlfn.XLOOKUP(B2406,'[5]cell downs 27042026 17h40'!$B:$B,'[5]cell downs 27042026 17h40'!$R:$R,"")</f>
        <v/>
      </c>
      <c r="AO2406" s="18" t="str">
        <f>_xlfn.XLOOKUP(B2406,'[6]ALL SITES DOWN'!$D:$D,'[6]ALL SITES DOWN'!$J:$J,"")</f>
        <v/>
      </c>
      <c r="AP2406" s="18" t="str">
        <f>_xlfn.XLOOKUP(B2406,'[7]ALL SITES DOWN'!$D:$D,'[7]ALL SITES DOWN'!$J:$J,"")</f>
        <v/>
      </c>
      <c r="AQ2406" s="9" t="str">
        <f>_xlfn.XLOOKUP(B2406,[8]sheet1!$AC:$AC,[8]sheet1!$AF:$AF,"")</f>
        <v/>
      </c>
      <c r="AR2406" s="14"/>
      <c r="AS2406" s="14" t="s">
        <v>5465</v>
      </c>
      <c r="AT2406" s="14" t="str">
        <f>_xlfn.XLOOKUP(B2406,'[9]cell downs 18042026 17h'!$B:$B,'[9]cell downs 18042026 17h'!$B:$B,"")</f>
        <v/>
      </c>
      <c r="AU2406" s="14" t="str">
        <f>_xlfn.XLOOKUP(B2406,'[10]Cells Huawei 19042026 15h'!$B:$B,'[10]Cells Huawei 19042026 15h'!$B:$B,"")</f>
        <v/>
      </c>
      <c r="AV2406" s="9" t="str">
        <f>_xlfn.XLOOKUP(B2406,'[11]cells down 19042026 9H40'!$B:$B,'[11]cells down 19042026 9H40'!$B:$B,"")</f>
        <v/>
      </c>
    </row>
    <row r="2407" spans="1:48" hidden="1" x14ac:dyDescent="0.3">
      <c r="A2407" s="1" t="s">
        <v>5163</v>
      </c>
      <c r="B2407" s="8" t="s">
        <v>5164</v>
      </c>
      <c r="C2407" s="3" t="str">
        <f>_xlfn.XLOOKUP(B2407,'[1]daily break down'!$D:$D,'[1]daily break down'!$E:$E,"")</f>
        <v>OUEST</v>
      </c>
      <c r="D2407" s="1" t="s">
        <v>11</v>
      </c>
      <c r="E2407" s="1" t="s">
        <v>12</v>
      </c>
      <c r="F2407" s="3" t="s">
        <v>102</v>
      </c>
      <c r="G2407" s="1" t="s">
        <v>5163</v>
      </c>
      <c r="H2407" s="27" t="str">
        <f>_xlfn.XLOOKUP(B2407,[2]CALCULATION!$B:$B,[2]CALCULATION!$H:$H,"")</f>
        <v>HUAWEI</v>
      </c>
      <c r="I2407" s="26">
        <v>0</v>
      </c>
      <c r="J2407" s="26">
        <v>4.3517591094446003E-3</v>
      </c>
      <c r="K2407" s="26">
        <v>0</v>
      </c>
      <c r="L2407" s="26">
        <v>0</v>
      </c>
      <c r="M2407" s="26">
        <v>0</v>
      </c>
      <c r="N2407" s="26">
        <v>0</v>
      </c>
      <c r="O2407" s="26">
        <v>0</v>
      </c>
      <c r="P2407" s="114" t="s">
        <v>6364</v>
      </c>
      <c r="Q2407" s="42" t="s">
        <v>5538</v>
      </c>
      <c r="R2407" s="42"/>
      <c r="S2407" s="41" t="str" cm="1">
        <f t="array" ref="S2407">IFERROR(_xlfn.IFS(
U2407="MPR ISSUE","PDH",
U2407="BSS Hardware Issue","BSS",
U2407="Sites strategiques, MLL, Pylone, etc.","ENVTECH",
U2407="AKTIVCO DEFAUT GE &amp; POWER Cabinet","AKTIVCO",
U2407="AKTIVCO Coupure ENEO &amp; Baisse de tension","AKTIVCO GRID ONLY",
U2407="Coupure ENEO &amp; Baisse de tension","IHS GRID ONLY",
U2407="Defaut GE &amp; POWER Cabinet","IHS",
U2407="Sharing","Partners",
U2407="Sites strategiques &amp; DataCenter","SST &amp; DC",
U2407="Exclu","Exclu",
U2407="SAT","SAT",
U2407="SPARE-ISSUE","SPARE-ISSUE",
U2407="Fiber CAmtel","TRANS_FO_CAMTEL",
U2407="Fiber AOF","Fiber AOF",
U2407="Projet OCM (HUAWEI)","TRAVAUX-HUAWEI",
U2407="Projet OCM (NOKIA)","TRAVAUX-NOKIA",
U2407="ACCESS-ISSUE","ACCESS-ISSUE",
U2407="Projet OCM (ZTE, NOKIA, autres projets)","TRAVAUX OCM",
U2407="No root CAuse","No root cause",
U2407="ODU HS","PDH",
U2407="IP &amp; VLAN","PDH",
U2407="Warehouse HUAWEI","SPARE-ISSUE",
U2407="SPARE-HS","SPARE-ISSUE",
U2407="Power Telco","BSS",U2407="no impacts","no impacts"
),"")</f>
        <v>No root cause</v>
      </c>
      <c r="T2407" s="41" t="str" cm="1">
        <f t="array" ref="T2407">IFERROR(_xlfn.IFS(
U2407="MPR ISSUE","TX ISSUE",
U2407="BSS Hardware Issue","RAN ISSUE",
U2407="Sites strategiques, MLL, Pylone, etc.","ENVTECH",
U2407="AKTIVCO DEFAUT GE &amp; POWER Cabinet","POWER ISSUE",
U2407="AKTIVCO Coupure ENEO &amp; Baisse de tension","POWER ISSUE",
U2407="Coupure ENEO &amp; Baisse de tension","POWER ISSUE",
U2407="Defaut GE &amp; POWER Cabinet","POWER ISSUE",
U2407="Sharing","POWER ISSUE",
U2407="Sites strategiques &amp; DataCenter","POWER ISSUE",
U2407="Exclu","Exclu",
U2407="SAT","TX ISSUE",
U2407="SPARE-ISSUE","SPARE-ISSUE",
U2407="Fiber CAmtel","TX ISSUE",
U2407="Fiber AOF","TX ISSUE",
U2407="Projet OCM (HUAWEI)","TRAVAUX-HUAWEI",
U2407="Projet OCM (NOKIA)","TRAVAUX -NOKIA",
U2407="ACCESS-ISSUE","ACCESS-ISSUE",
U2407="Projet OCM (ZTE, NOKIA, autres projets)","TRAVAUX OCM",
U2407="No root CAuse","No root cause",
U2407="ODU HS","TX ISSUE",
U2407="IP &amp; VLAN","TX ISSUE",
U2407="Warehouse HUAWEI","SPARE-ISSUE",
U2407="SPARE-HS","SPARE-ISSUE",
U2407="Power Telco","RAN ISSUE",U2407="no impacts","no impacts"
),"")</f>
        <v>No root cause</v>
      </c>
      <c r="U2407" s="68" t="s">
        <v>5691</v>
      </c>
      <c r="V2407" s="41" t="str" cm="1">
        <f t="array" ref="V2407">IFERROR(_xlfn.IFS(
U2407="MPR ISSUE","ACTIVE",
U2407="BSS Hardware Issue","ACTIVE",
U2407="Sites strategiques, MLL, Pylone, etc.","PASSIVE",
U2407="AKTIVCO DEFAUT GE &amp; POWER Cabinet","PASSIVE",
U2407="AKTIVCO Coupure ENEO &amp; Baisse de tension","PASSIVE",
U2407="Coupure ENEO &amp; Baisse de tension","PASSIVE",
U2407="Defaut GE &amp; POWER Cabinet","PASSIVE",
U2407="Sharing","PASSIVE",
U2407="Sites strategiques &amp; DataCenter","PASSIVE",
U2407="Exclu","Exclu",
U2407="SAT","ACTIVE",
U2407="SPARE-ISSUE","SPARE-ISSUE",
U2407="Fiber CAmtel","ACTIVE",
U2407="Fiber AOF","ACTIVE",
U2407="Projet OCM (HUAWEI)","PLANNED WORKS",
U2407="Projet OCM (NOKIA)","PLANNED WORKS",
U2407="ACCESS-ISSUE","ACCESS-ISSUE",
U2407="Projet OCM (ZTE, NOKIA, autres projets)","PLANNED WORKS",
U2407="No root CAuse","No root cause",
U2407="ODU HS","ACTIVE",
U2407="IP &amp; VLAN","ACTIVE",
U2407="Warehouse HUAWEI","SPARE-ISSUE",
U2407="SPARE-HS","SPARE-ISSUE",
U2407="Power Telco","ACTIVE", U2407="no impacts","no impacts"
),"")</f>
        <v>No root cause</v>
      </c>
      <c r="W2407" s="113"/>
      <c r="X2407" s="113"/>
      <c r="Y2407" s="113"/>
      <c r="Z2407" s="113"/>
      <c r="AA2407" s="113"/>
      <c r="AB2407" s="17" t="s">
        <v>5465</v>
      </c>
      <c r="AC2407" s="17" t="str">
        <f>_xlfn.XLOOKUP(B2407,'INCIDENT-04-27-2026'!E:E,'INCIDENT-04-27-2026'!F:F,"")</f>
        <v/>
      </c>
      <c r="AD2407" s="9"/>
      <c r="AE2407" s="7" t="s">
        <v>5465</v>
      </c>
      <c r="AF2407" s="6" t="str">
        <f>_xlfn.XLOOKUP(B2407,'[13]Input_27-04'!$B:$B,'[13]Input_27-04'!$M:$M,"")</f>
        <v/>
      </c>
      <c r="AG2407" s="7"/>
      <c r="AH2407" s="3"/>
      <c r="AI2407" s="18" t="str">
        <f>_xlfn.XLOOKUP(B2407,'[3]Cells Huawei 27042026 10h'!$B:$B,'[3]Cells Huawei 27042026 10h'!$T:$T,"")</f>
        <v/>
      </c>
      <c r="AJ2407" s="18" t="str">
        <f>_xlfn.XLOOKUP(B2407,'[3]Cells Huawei 27042026 15h'!$B:$B,'[3]Cells Huawei 27042026 15h'!$T:$T,"")</f>
        <v/>
      </c>
      <c r="AK2407" s="18" t="str">
        <f>_xlfn.XLOOKUP(B2407,'[4]cells down 27042026 11h28'!$B:$B,'[4]cells down 27042026 11h28'!$R:$R,"")</f>
        <v/>
      </c>
      <c r="AL2407" s="18" t="str">
        <f>_xlfn.XLOOKUP(B2407,'[4]cells down 27042026 18h01'!$B:$B,'[4]cells down 27042026 18h01'!$R:$R,"")</f>
        <v/>
      </c>
      <c r="AM2407" s="18" t="str">
        <f>_xlfn.XLOOKUP(B2407,'[5]cell downs 27042026 11h'!$B:$B,'[5]cell downs 27042026 11h'!$R:$R,"")</f>
        <v/>
      </c>
      <c r="AN2407" s="18" t="str">
        <f>_xlfn.XLOOKUP(B2407,'[5]cell downs 27042026 17h40'!$B:$B,'[5]cell downs 27042026 17h40'!$R:$R,"")</f>
        <v/>
      </c>
      <c r="AO2407" s="18" t="str">
        <f>_xlfn.XLOOKUP(B2407,'[6]ALL SITES DOWN'!$D:$D,'[6]ALL SITES DOWN'!$J:$J,"")</f>
        <v/>
      </c>
      <c r="AP2407" s="18" t="str">
        <f>_xlfn.XLOOKUP(B2407,'[7]ALL SITES DOWN'!$D:$D,'[7]ALL SITES DOWN'!$J:$J,"")</f>
        <v/>
      </c>
      <c r="AQ2407" s="9" t="str">
        <f>_xlfn.XLOOKUP(B2407,[8]sheet1!$AC:$AC,[8]sheet1!$AF:$AF,"")</f>
        <v/>
      </c>
      <c r="AR2407" s="14"/>
      <c r="AS2407" s="14" t="s">
        <v>5465</v>
      </c>
      <c r="AT2407" s="14" t="str">
        <f>_xlfn.XLOOKUP(B2407,'[9]cell downs 18042026 17h'!$B:$B,'[9]cell downs 18042026 17h'!$B:$B,"")</f>
        <v/>
      </c>
      <c r="AU2407" s="14" t="str">
        <f>_xlfn.XLOOKUP(B2407,'[10]Cells Huawei 19042026 15h'!$B:$B,'[10]Cells Huawei 19042026 15h'!$B:$B,"")</f>
        <v/>
      </c>
      <c r="AV2407" s="9" t="str">
        <f>_xlfn.XLOOKUP(B2407,'[11]cells down 19042026 9H40'!$B:$B,'[11]cells down 19042026 9H40'!$B:$B,"")</f>
        <v/>
      </c>
    </row>
    <row r="2408" spans="1:48" hidden="1" x14ac:dyDescent="0.3">
      <c r="A2408" s="1" t="s">
        <v>4246</v>
      </c>
      <c r="B2408" s="8" t="s">
        <v>5165</v>
      </c>
      <c r="C2408" s="3" t="str">
        <f>_xlfn.XLOOKUP(B2408,'[1]daily break down'!$D:$D,'[1]daily break down'!$E:$E,"")</f>
        <v>OUEST</v>
      </c>
      <c r="D2408" s="1" t="s">
        <v>11</v>
      </c>
      <c r="E2408" s="1" t="s">
        <v>12</v>
      </c>
      <c r="F2408" s="3" t="s">
        <v>102</v>
      </c>
      <c r="G2408" s="1" t="s">
        <v>4246</v>
      </c>
      <c r="H2408" s="27" t="str">
        <f>_xlfn.XLOOKUP(B2408,[2]CALCULATION!$B:$B,[2]CALCULATION!$H:$H,"")</f>
        <v>HUAWEI</v>
      </c>
      <c r="I2408" s="26">
        <v>0</v>
      </c>
      <c r="J2408" s="26">
        <v>0</v>
      </c>
      <c r="K2408" s="26">
        <v>0</v>
      </c>
      <c r="L2408" s="26">
        <v>0</v>
      </c>
      <c r="M2408" s="26">
        <v>0</v>
      </c>
      <c r="N2408" s="26">
        <v>0</v>
      </c>
      <c r="O2408" s="26">
        <v>0</v>
      </c>
      <c r="P2408" s="114" t="s">
        <v>6364</v>
      </c>
      <c r="Q2408" s="42" t="s">
        <v>5538</v>
      </c>
      <c r="R2408" s="42"/>
      <c r="S2408" s="41" t="str" cm="1">
        <f t="array" ref="S2408">IFERROR(_xlfn.IFS(
U2408="MPR ISSUE","PDH",
U2408="BSS Hardware Issue","BSS",
U2408="Sites strategiques, MLL, Pylone, etc.","ENVTECH",
U2408="AKTIVCO DEFAUT GE &amp; POWER Cabinet","AKTIVCO",
U2408="AKTIVCO Coupure ENEO &amp; Baisse de tension","AKTIVCO GRID ONLY",
U2408="Coupure ENEO &amp; Baisse de tension","IHS GRID ONLY",
U2408="Defaut GE &amp; POWER Cabinet","IHS",
U2408="Sharing","Partners",
U2408="Sites strategiques &amp; DataCenter","SST &amp; DC",
U2408="Exclu","Exclu",
U2408="SAT","SAT",
U2408="SPARE-ISSUE","SPARE-ISSUE",
U2408="Fiber CAmtel","TRANS_FO_CAMTEL",
U2408="Fiber AOF","Fiber AOF",
U2408="Projet OCM (HUAWEI)","TRAVAUX-HUAWEI",
U2408="Projet OCM (NOKIA)","TRAVAUX-NOKIA",
U2408="ACCESS-ISSUE","ACCESS-ISSUE",
U2408="Projet OCM (ZTE, NOKIA, autres projets)","TRAVAUX OCM",
U2408="No root CAuse","No root cause",
U2408="ODU HS","PDH",
U2408="IP &amp; VLAN","PDH",
U2408="Warehouse HUAWEI","SPARE-ISSUE",
U2408="SPARE-HS","SPARE-ISSUE",
U2408="Power Telco","BSS",U2408="no impacts","no impacts"
),"")</f>
        <v>No root cause</v>
      </c>
      <c r="T2408" s="41" t="str" cm="1">
        <f t="array" ref="T2408">IFERROR(_xlfn.IFS(
U2408="MPR ISSUE","TX ISSUE",
U2408="BSS Hardware Issue","RAN ISSUE",
U2408="Sites strategiques, MLL, Pylone, etc.","ENVTECH",
U2408="AKTIVCO DEFAUT GE &amp; POWER Cabinet","POWER ISSUE",
U2408="AKTIVCO Coupure ENEO &amp; Baisse de tension","POWER ISSUE",
U2408="Coupure ENEO &amp; Baisse de tension","POWER ISSUE",
U2408="Defaut GE &amp; POWER Cabinet","POWER ISSUE",
U2408="Sharing","POWER ISSUE",
U2408="Sites strategiques &amp; DataCenter","POWER ISSUE",
U2408="Exclu","Exclu",
U2408="SAT","TX ISSUE",
U2408="SPARE-ISSUE","SPARE-ISSUE",
U2408="Fiber CAmtel","TX ISSUE",
U2408="Fiber AOF","TX ISSUE",
U2408="Projet OCM (HUAWEI)","TRAVAUX-HUAWEI",
U2408="Projet OCM (NOKIA)","TRAVAUX -NOKIA",
U2408="ACCESS-ISSUE","ACCESS-ISSUE",
U2408="Projet OCM (ZTE, NOKIA, autres projets)","TRAVAUX OCM",
U2408="No root CAuse","No root cause",
U2408="ODU HS","TX ISSUE",
U2408="IP &amp; VLAN","TX ISSUE",
U2408="Warehouse HUAWEI","SPARE-ISSUE",
U2408="SPARE-HS","SPARE-ISSUE",
U2408="Power Telco","RAN ISSUE",U2408="no impacts","no impacts"
),"")</f>
        <v>No root cause</v>
      </c>
      <c r="U2408" s="68" t="s">
        <v>5691</v>
      </c>
      <c r="V2408" s="41" t="str" cm="1">
        <f t="array" ref="V2408">IFERROR(_xlfn.IFS(
U2408="MPR ISSUE","ACTIVE",
U2408="BSS Hardware Issue","ACTIVE",
U2408="Sites strategiques, MLL, Pylone, etc.","PASSIVE",
U2408="AKTIVCO DEFAUT GE &amp; POWER Cabinet","PASSIVE",
U2408="AKTIVCO Coupure ENEO &amp; Baisse de tension","PASSIVE",
U2408="Coupure ENEO &amp; Baisse de tension","PASSIVE",
U2408="Defaut GE &amp; POWER Cabinet","PASSIVE",
U2408="Sharing","PASSIVE",
U2408="Sites strategiques &amp; DataCenter","PASSIVE",
U2408="Exclu","Exclu",
U2408="SAT","ACTIVE",
U2408="SPARE-ISSUE","SPARE-ISSUE",
U2408="Fiber CAmtel","ACTIVE",
U2408="Fiber AOF","ACTIVE",
U2408="Projet OCM (HUAWEI)","PLANNED WORKS",
U2408="Projet OCM (NOKIA)","PLANNED WORKS",
U2408="ACCESS-ISSUE","ACCESS-ISSUE",
U2408="Projet OCM (ZTE, NOKIA, autres projets)","PLANNED WORKS",
U2408="No root CAuse","No root cause",
U2408="ODU HS","ACTIVE",
U2408="IP &amp; VLAN","ACTIVE",
U2408="Warehouse HUAWEI","SPARE-ISSUE",
U2408="SPARE-HS","SPARE-ISSUE",
U2408="Power Telco","ACTIVE", U2408="no impacts","no impacts"
),"")</f>
        <v>No root cause</v>
      </c>
      <c r="W2408" s="113"/>
      <c r="X2408" s="113"/>
      <c r="Y2408" s="113"/>
      <c r="Z2408" s="113"/>
      <c r="AA2408" s="113"/>
      <c r="AB2408" s="17" t="s">
        <v>5465</v>
      </c>
      <c r="AC2408" s="17" t="str">
        <f>_xlfn.XLOOKUP(B2408,'INCIDENT-04-27-2026'!E:E,'INCIDENT-04-27-2026'!F:F,"")</f>
        <v/>
      </c>
      <c r="AD2408" s="9"/>
      <c r="AE2408" s="7" t="s">
        <v>5465</v>
      </c>
      <c r="AF2408" s="6" t="str">
        <f>_xlfn.XLOOKUP(B2408,'[13]Input_27-04'!$B:$B,'[13]Input_27-04'!$M:$M,"")</f>
        <v/>
      </c>
      <c r="AG2408" s="7"/>
      <c r="AH2408" s="3"/>
      <c r="AI2408" s="18" t="str">
        <f>_xlfn.XLOOKUP(B2408,'[3]Cells Huawei 27042026 10h'!$B:$B,'[3]Cells Huawei 27042026 10h'!$T:$T,"")</f>
        <v/>
      </c>
      <c r="AJ2408" s="18" t="str">
        <f>_xlfn.XLOOKUP(B2408,'[3]Cells Huawei 27042026 15h'!$B:$B,'[3]Cells Huawei 27042026 15h'!$T:$T,"")</f>
        <v/>
      </c>
      <c r="AK2408" s="18" t="str">
        <f>_xlfn.XLOOKUP(B2408,'[4]cells down 27042026 11h28'!$B:$B,'[4]cells down 27042026 11h28'!$R:$R,"")</f>
        <v/>
      </c>
      <c r="AL2408" s="18" t="str">
        <f>_xlfn.XLOOKUP(B2408,'[4]cells down 27042026 18h01'!$B:$B,'[4]cells down 27042026 18h01'!$R:$R,"")</f>
        <v/>
      </c>
      <c r="AM2408" s="18" t="str">
        <f>_xlfn.XLOOKUP(B2408,'[5]cell downs 27042026 11h'!$B:$B,'[5]cell downs 27042026 11h'!$R:$R,"")</f>
        <v/>
      </c>
      <c r="AN2408" s="18" t="str">
        <f>_xlfn.XLOOKUP(B2408,'[5]cell downs 27042026 17h40'!$B:$B,'[5]cell downs 27042026 17h40'!$R:$R,"")</f>
        <v/>
      </c>
      <c r="AO2408" s="18" t="str">
        <f>_xlfn.XLOOKUP(B2408,'[6]ALL SITES DOWN'!$D:$D,'[6]ALL SITES DOWN'!$J:$J,"")</f>
        <v/>
      </c>
      <c r="AP2408" s="18" t="str">
        <f>_xlfn.XLOOKUP(B2408,'[7]ALL SITES DOWN'!$D:$D,'[7]ALL SITES DOWN'!$J:$J,"")</f>
        <v/>
      </c>
      <c r="AQ2408" s="9" t="str">
        <f>_xlfn.XLOOKUP(B2408,[8]sheet1!$AC:$AC,[8]sheet1!$AF:$AF,"")</f>
        <v/>
      </c>
      <c r="AR2408" s="14"/>
      <c r="AS2408" s="14" t="s">
        <v>5465</v>
      </c>
      <c r="AT2408" s="14" t="str">
        <f>_xlfn.XLOOKUP(B2408,'[9]cell downs 18042026 17h'!$B:$B,'[9]cell downs 18042026 17h'!$B:$B,"")</f>
        <v/>
      </c>
      <c r="AU2408" s="14" t="str">
        <f>_xlfn.XLOOKUP(B2408,'[10]Cells Huawei 19042026 15h'!$B:$B,'[10]Cells Huawei 19042026 15h'!$B:$B,"")</f>
        <v/>
      </c>
      <c r="AV2408" s="9" t="str">
        <f>_xlfn.XLOOKUP(B2408,'[11]cells down 19042026 9H40'!$B:$B,'[11]cells down 19042026 9H40'!$B:$B,"")</f>
        <v/>
      </c>
    </row>
    <row r="2409" spans="1:48" hidden="1" x14ac:dyDescent="0.3">
      <c r="A2409" s="2" t="s">
        <v>5144</v>
      </c>
      <c r="B2409" s="8" t="s">
        <v>5166</v>
      </c>
      <c r="C2409" s="3" t="str">
        <f>_xlfn.XLOOKUP(B2409,'[1]daily break down'!$D:$D,'[1]daily break down'!$E:$E,"")</f>
        <v>OUEST</v>
      </c>
      <c r="D2409" s="1" t="s">
        <v>11</v>
      </c>
      <c r="E2409" s="1" t="s">
        <v>12</v>
      </c>
      <c r="F2409" s="3" t="s">
        <v>102</v>
      </c>
      <c r="G2409" s="1" t="s">
        <v>5144</v>
      </c>
      <c r="H2409" s="27" t="str">
        <f>_xlfn.XLOOKUP(B2409,[2]CALCULATION!$B:$B,[2]CALCULATION!$H:$H,"")</f>
        <v>HUAWEI</v>
      </c>
      <c r="I2409" s="26">
        <v>0</v>
      </c>
      <c r="J2409" s="26">
        <v>4.3517591094446003E-3</v>
      </c>
      <c r="K2409" s="26">
        <v>0</v>
      </c>
      <c r="L2409" s="26">
        <v>0</v>
      </c>
      <c r="M2409" s="26">
        <v>0</v>
      </c>
      <c r="N2409" s="26">
        <v>0</v>
      </c>
      <c r="O2409" s="26">
        <v>0</v>
      </c>
      <c r="P2409" s="114" t="s">
        <v>6364</v>
      </c>
      <c r="Q2409" s="42" t="s">
        <v>5538</v>
      </c>
      <c r="R2409" s="42"/>
      <c r="S2409" s="41" t="str" cm="1">
        <f t="array" ref="S2409">IFERROR(_xlfn.IFS(
U2409="MPR ISSUE","PDH",
U2409="BSS Hardware Issue","BSS",
U2409="Sites strategiques, MLL, Pylone, etc.","ENVTECH",
U2409="AKTIVCO DEFAUT GE &amp; POWER Cabinet","AKTIVCO",
U2409="AKTIVCO Coupure ENEO &amp; Baisse de tension","AKTIVCO GRID ONLY",
U2409="Coupure ENEO &amp; Baisse de tension","IHS GRID ONLY",
U2409="Defaut GE &amp; POWER Cabinet","IHS",
U2409="Sharing","Partners",
U2409="Sites strategiques &amp; DataCenter","SST &amp; DC",
U2409="Exclu","Exclu",
U2409="SAT","SAT",
U2409="SPARE-ISSUE","SPARE-ISSUE",
U2409="Fiber CAmtel","TRANS_FO_CAMTEL",
U2409="Fiber AOF","Fiber AOF",
U2409="Projet OCM (HUAWEI)","TRAVAUX-HUAWEI",
U2409="Projet OCM (NOKIA)","TRAVAUX-NOKIA",
U2409="ACCESS-ISSUE","ACCESS-ISSUE",
U2409="Projet OCM (ZTE, NOKIA, autres projets)","TRAVAUX OCM",
U2409="No root CAuse","No root cause",
U2409="ODU HS","PDH",
U2409="IP &amp; VLAN","PDH",
U2409="Warehouse HUAWEI","SPARE-ISSUE",
U2409="SPARE-HS","SPARE-ISSUE",
U2409="Power Telco","BSS",U2409="no impacts","no impacts"
),"")</f>
        <v>No root cause</v>
      </c>
      <c r="T2409" s="41" t="str" cm="1">
        <f t="array" ref="T2409">IFERROR(_xlfn.IFS(
U2409="MPR ISSUE","TX ISSUE",
U2409="BSS Hardware Issue","RAN ISSUE",
U2409="Sites strategiques, MLL, Pylone, etc.","ENVTECH",
U2409="AKTIVCO DEFAUT GE &amp; POWER Cabinet","POWER ISSUE",
U2409="AKTIVCO Coupure ENEO &amp; Baisse de tension","POWER ISSUE",
U2409="Coupure ENEO &amp; Baisse de tension","POWER ISSUE",
U2409="Defaut GE &amp; POWER Cabinet","POWER ISSUE",
U2409="Sharing","POWER ISSUE",
U2409="Sites strategiques &amp; DataCenter","POWER ISSUE",
U2409="Exclu","Exclu",
U2409="SAT","TX ISSUE",
U2409="SPARE-ISSUE","SPARE-ISSUE",
U2409="Fiber CAmtel","TX ISSUE",
U2409="Fiber AOF","TX ISSUE",
U2409="Projet OCM (HUAWEI)","TRAVAUX-HUAWEI",
U2409="Projet OCM (NOKIA)","TRAVAUX -NOKIA",
U2409="ACCESS-ISSUE","ACCESS-ISSUE",
U2409="Projet OCM (ZTE, NOKIA, autres projets)","TRAVAUX OCM",
U2409="No root CAuse","No root cause",
U2409="ODU HS","TX ISSUE",
U2409="IP &amp; VLAN","TX ISSUE",
U2409="Warehouse HUAWEI","SPARE-ISSUE",
U2409="SPARE-HS","SPARE-ISSUE",
U2409="Power Telco","RAN ISSUE",U2409="no impacts","no impacts"
),"")</f>
        <v>No root cause</v>
      </c>
      <c r="U2409" s="68" t="s">
        <v>5691</v>
      </c>
      <c r="V2409" s="41" t="str" cm="1">
        <f t="array" ref="V2409">IFERROR(_xlfn.IFS(
U2409="MPR ISSUE","ACTIVE",
U2409="BSS Hardware Issue","ACTIVE",
U2409="Sites strategiques, MLL, Pylone, etc.","PASSIVE",
U2409="AKTIVCO DEFAUT GE &amp; POWER Cabinet","PASSIVE",
U2409="AKTIVCO Coupure ENEO &amp; Baisse de tension","PASSIVE",
U2409="Coupure ENEO &amp; Baisse de tension","PASSIVE",
U2409="Defaut GE &amp; POWER Cabinet","PASSIVE",
U2409="Sharing","PASSIVE",
U2409="Sites strategiques &amp; DataCenter","PASSIVE",
U2409="Exclu","Exclu",
U2409="SAT","ACTIVE",
U2409="SPARE-ISSUE","SPARE-ISSUE",
U2409="Fiber CAmtel","ACTIVE",
U2409="Fiber AOF","ACTIVE",
U2409="Projet OCM (HUAWEI)","PLANNED WORKS",
U2409="Projet OCM (NOKIA)","PLANNED WORKS",
U2409="ACCESS-ISSUE","ACCESS-ISSUE",
U2409="Projet OCM (ZTE, NOKIA, autres projets)","PLANNED WORKS",
U2409="No root CAuse","No root cause",
U2409="ODU HS","ACTIVE",
U2409="IP &amp; VLAN","ACTIVE",
U2409="Warehouse HUAWEI","SPARE-ISSUE",
U2409="SPARE-HS","SPARE-ISSUE",
U2409="Power Telco","ACTIVE", U2409="no impacts","no impacts"
),"")</f>
        <v>No root cause</v>
      </c>
      <c r="W2409" s="113"/>
      <c r="X2409" s="113"/>
      <c r="Y2409" s="113"/>
      <c r="Z2409" s="113"/>
      <c r="AA2409" s="113"/>
      <c r="AB2409" s="17" t="s">
        <v>5465</v>
      </c>
      <c r="AC2409" s="17" t="str">
        <f>_xlfn.XLOOKUP(B2409,'INCIDENT-04-27-2026'!E:E,'INCIDENT-04-27-2026'!F:F,"")</f>
        <v/>
      </c>
      <c r="AD2409" s="9"/>
      <c r="AE2409" s="7" t="s">
        <v>5465</v>
      </c>
      <c r="AF2409" s="6" t="str">
        <f>_xlfn.XLOOKUP(B2409,'[13]Input_27-04'!$B:$B,'[13]Input_27-04'!$M:$M,"")</f>
        <v/>
      </c>
      <c r="AG2409" s="7"/>
      <c r="AH2409" s="3"/>
      <c r="AI2409" s="18" t="str">
        <f>_xlfn.XLOOKUP(B2409,'[3]Cells Huawei 27042026 10h'!$B:$B,'[3]Cells Huawei 27042026 10h'!$T:$T,"")</f>
        <v/>
      </c>
      <c r="AJ2409" s="18" t="str">
        <f>_xlfn.XLOOKUP(B2409,'[3]Cells Huawei 27042026 15h'!$B:$B,'[3]Cells Huawei 27042026 15h'!$T:$T,"")</f>
        <v/>
      </c>
      <c r="AK2409" s="18" t="str">
        <f>_xlfn.XLOOKUP(B2409,'[4]cells down 27042026 11h28'!$B:$B,'[4]cells down 27042026 11h28'!$R:$R,"")</f>
        <v/>
      </c>
      <c r="AL2409" s="18" t="str">
        <f>_xlfn.XLOOKUP(B2409,'[4]cells down 27042026 18h01'!$B:$B,'[4]cells down 27042026 18h01'!$R:$R,"")</f>
        <v/>
      </c>
      <c r="AM2409" s="18" t="str">
        <f>_xlfn.XLOOKUP(B2409,'[5]cell downs 27042026 11h'!$B:$B,'[5]cell downs 27042026 11h'!$R:$R,"")</f>
        <v/>
      </c>
      <c r="AN2409" s="18" t="str">
        <f>_xlfn.XLOOKUP(B2409,'[5]cell downs 27042026 17h40'!$B:$B,'[5]cell downs 27042026 17h40'!$R:$R,"")</f>
        <v/>
      </c>
      <c r="AO2409" s="18" t="str">
        <f>_xlfn.XLOOKUP(B2409,'[6]ALL SITES DOWN'!$D:$D,'[6]ALL SITES DOWN'!$J:$J,"")</f>
        <v/>
      </c>
      <c r="AP2409" s="18" t="str">
        <f>_xlfn.XLOOKUP(B2409,'[7]ALL SITES DOWN'!$D:$D,'[7]ALL SITES DOWN'!$J:$J,"")</f>
        <v/>
      </c>
      <c r="AQ2409" s="9" t="str">
        <f>_xlfn.XLOOKUP(B2409,[8]sheet1!$AC:$AC,[8]sheet1!$AF:$AF,"")</f>
        <v/>
      </c>
      <c r="AR2409" s="14"/>
      <c r="AS2409" s="14" t="s">
        <v>5465</v>
      </c>
      <c r="AT2409" s="14" t="str">
        <f>_xlfn.XLOOKUP(B2409,'[9]cell downs 18042026 17h'!$B:$B,'[9]cell downs 18042026 17h'!$B:$B,"")</f>
        <v/>
      </c>
      <c r="AU2409" s="14" t="str">
        <f>_xlfn.XLOOKUP(B2409,'[10]Cells Huawei 19042026 15h'!$B:$B,'[10]Cells Huawei 19042026 15h'!$B:$B,"")</f>
        <v/>
      </c>
      <c r="AV2409" s="9" t="str">
        <f>_xlfn.XLOOKUP(B2409,'[11]cells down 19042026 9H40'!$B:$B,'[11]cells down 19042026 9H40'!$B:$B,"")</f>
        <v/>
      </c>
    </row>
    <row r="2410" spans="1:48" hidden="1" x14ac:dyDescent="0.3">
      <c r="A2410" s="1" t="s">
        <v>5171</v>
      </c>
      <c r="B2410" s="8" t="s">
        <v>5172</v>
      </c>
      <c r="C2410" s="3" t="str">
        <f>_xlfn.XLOOKUP(B2410,'[1]daily break down'!$D:$D,'[1]daily break down'!$E:$E,"")</f>
        <v>NORD-OUEST</v>
      </c>
      <c r="D2410" s="1" t="s">
        <v>11</v>
      </c>
      <c r="E2410" s="1" t="s">
        <v>12</v>
      </c>
      <c r="F2410" s="3" t="s">
        <v>102</v>
      </c>
      <c r="G2410" s="1" t="s">
        <v>5173</v>
      </c>
      <c r="H2410" s="27" t="str">
        <f>_xlfn.XLOOKUP(B2410,[2]CALCULATION!$B:$B,[2]CALCULATION!$H:$H,"")</f>
        <v>HUAWEI</v>
      </c>
      <c r="I2410" s="26">
        <v>0</v>
      </c>
      <c r="J2410" s="26">
        <v>0</v>
      </c>
      <c r="K2410" s="26">
        <v>0</v>
      </c>
      <c r="L2410" s="26">
        <v>0</v>
      </c>
      <c r="M2410" s="26">
        <v>0</v>
      </c>
      <c r="N2410" s="26">
        <v>0</v>
      </c>
      <c r="O2410" s="26">
        <v>0</v>
      </c>
      <c r="P2410" s="114" t="s">
        <v>6364</v>
      </c>
      <c r="Q2410" s="42" t="s">
        <v>5538</v>
      </c>
      <c r="R2410" s="42"/>
      <c r="S2410" s="41" t="str" cm="1">
        <f t="array" ref="S2410">IFERROR(_xlfn.IFS(
U2410="MPR ISSUE","PDH",
U2410="BSS Hardware Issue","BSS",
U2410="Sites strategiques, MLL, Pylone, etc.","ENVTECH",
U2410="AKTIVCO DEFAUT GE &amp; POWER Cabinet","AKTIVCO",
U2410="AKTIVCO Coupure ENEO &amp; Baisse de tension","AKTIVCO GRID ONLY",
U2410="Coupure ENEO &amp; Baisse de tension","IHS GRID ONLY",
U2410="Defaut GE &amp; POWER Cabinet","IHS",
U2410="Sharing","Partners",
U2410="Sites strategiques &amp; DataCenter","SST &amp; DC",
U2410="Exclu","Exclu",
U2410="SAT","SAT",
U2410="SPARE-ISSUE","SPARE-ISSUE",
U2410="Fiber CAmtel","TRANS_FO_CAMTEL",
U2410="Fiber AOF","Fiber AOF",
U2410="Projet OCM (HUAWEI)","TRAVAUX-HUAWEI",
U2410="Projet OCM (NOKIA)","TRAVAUX-NOKIA",
U2410="ACCESS-ISSUE","ACCESS-ISSUE",
U2410="Projet OCM (ZTE, NOKIA, autres projets)","TRAVAUX OCM",
U2410="No root CAuse","No root cause",
U2410="ODU HS","PDH",
U2410="IP &amp; VLAN","PDH",
U2410="Warehouse HUAWEI","SPARE-ISSUE",
U2410="SPARE-HS","SPARE-ISSUE",
U2410="Power Telco","BSS",U2410="no impacts","no impacts"
),"")</f>
        <v>No root cause</v>
      </c>
      <c r="T2410" s="41" t="str" cm="1">
        <f t="array" ref="T2410">IFERROR(_xlfn.IFS(
U2410="MPR ISSUE","TX ISSUE",
U2410="BSS Hardware Issue","RAN ISSUE",
U2410="Sites strategiques, MLL, Pylone, etc.","ENVTECH",
U2410="AKTIVCO DEFAUT GE &amp; POWER Cabinet","POWER ISSUE",
U2410="AKTIVCO Coupure ENEO &amp; Baisse de tension","POWER ISSUE",
U2410="Coupure ENEO &amp; Baisse de tension","POWER ISSUE",
U2410="Defaut GE &amp; POWER Cabinet","POWER ISSUE",
U2410="Sharing","POWER ISSUE",
U2410="Sites strategiques &amp; DataCenter","POWER ISSUE",
U2410="Exclu","Exclu",
U2410="SAT","TX ISSUE",
U2410="SPARE-ISSUE","SPARE-ISSUE",
U2410="Fiber CAmtel","TX ISSUE",
U2410="Fiber AOF","TX ISSUE",
U2410="Projet OCM (HUAWEI)","TRAVAUX-HUAWEI",
U2410="Projet OCM (NOKIA)","TRAVAUX -NOKIA",
U2410="ACCESS-ISSUE","ACCESS-ISSUE",
U2410="Projet OCM (ZTE, NOKIA, autres projets)","TRAVAUX OCM",
U2410="No root CAuse","No root cause",
U2410="ODU HS","TX ISSUE",
U2410="IP &amp; VLAN","TX ISSUE",
U2410="Warehouse HUAWEI","SPARE-ISSUE",
U2410="SPARE-HS","SPARE-ISSUE",
U2410="Power Telco","RAN ISSUE",U2410="no impacts","no impacts"
),"")</f>
        <v>No root cause</v>
      </c>
      <c r="U2410" s="68" t="s">
        <v>5691</v>
      </c>
      <c r="V2410" s="41" t="str" cm="1">
        <f t="array" ref="V2410">IFERROR(_xlfn.IFS(
U2410="MPR ISSUE","ACTIVE",
U2410="BSS Hardware Issue","ACTIVE",
U2410="Sites strategiques, MLL, Pylone, etc.","PASSIVE",
U2410="AKTIVCO DEFAUT GE &amp; POWER Cabinet","PASSIVE",
U2410="AKTIVCO Coupure ENEO &amp; Baisse de tension","PASSIVE",
U2410="Coupure ENEO &amp; Baisse de tension","PASSIVE",
U2410="Defaut GE &amp; POWER Cabinet","PASSIVE",
U2410="Sharing","PASSIVE",
U2410="Sites strategiques &amp; DataCenter","PASSIVE",
U2410="Exclu","Exclu",
U2410="SAT","ACTIVE",
U2410="SPARE-ISSUE","SPARE-ISSUE",
U2410="Fiber CAmtel","ACTIVE",
U2410="Fiber AOF","ACTIVE",
U2410="Projet OCM (HUAWEI)","PLANNED WORKS",
U2410="Projet OCM (NOKIA)","PLANNED WORKS",
U2410="ACCESS-ISSUE","ACCESS-ISSUE",
U2410="Projet OCM (ZTE, NOKIA, autres projets)","PLANNED WORKS",
U2410="No root CAuse","No root cause",
U2410="ODU HS","ACTIVE",
U2410="IP &amp; VLAN","ACTIVE",
U2410="Warehouse HUAWEI","SPARE-ISSUE",
U2410="SPARE-HS","SPARE-ISSUE",
U2410="Power Telco","ACTIVE", U2410="no impacts","no impacts"
),"")</f>
        <v>No root cause</v>
      </c>
      <c r="W2410" s="113"/>
      <c r="X2410" s="113"/>
      <c r="Y2410" s="113"/>
      <c r="Z2410" s="113"/>
      <c r="AA2410" s="113"/>
      <c r="AB2410" s="17" t="s">
        <v>5465</v>
      </c>
      <c r="AC2410" s="17" t="str">
        <f>_xlfn.XLOOKUP(B2410,'INCIDENT-04-27-2026'!E:E,'INCIDENT-04-27-2026'!F:F,"")</f>
        <v/>
      </c>
      <c r="AD2410" s="9"/>
      <c r="AE2410" s="7" t="s">
        <v>5465</v>
      </c>
      <c r="AF2410" s="6" t="str">
        <f>_xlfn.XLOOKUP(B2410,'[13]Input_27-04'!$B:$B,'[13]Input_27-04'!$M:$M,"")</f>
        <v/>
      </c>
      <c r="AG2410" s="7"/>
      <c r="AH2410" s="3"/>
      <c r="AI2410" s="18" t="str">
        <f>_xlfn.XLOOKUP(B2410,'[3]Cells Huawei 27042026 10h'!$B:$B,'[3]Cells Huawei 27042026 10h'!$T:$T,"")</f>
        <v/>
      </c>
      <c r="AJ2410" s="18" t="str">
        <f>_xlfn.XLOOKUP(B2410,'[3]Cells Huawei 27042026 15h'!$B:$B,'[3]Cells Huawei 27042026 15h'!$T:$T,"")</f>
        <v/>
      </c>
      <c r="AK2410" s="18" t="str">
        <f>_xlfn.XLOOKUP(B2410,'[4]cells down 27042026 11h28'!$B:$B,'[4]cells down 27042026 11h28'!$R:$R,"")</f>
        <v/>
      </c>
      <c r="AL2410" s="18" t="str">
        <f>_xlfn.XLOOKUP(B2410,'[4]cells down 27042026 18h01'!$B:$B,'[4]cells down 27042026 18h01'!$R:$R,"")</f>
        <v/>
      </c>
      <c r="AM2410" s="18" t="str">
        <f>_xlfn.XLOOKUP(B2410,'[5]cell downs 27042026 11h'!$B:$B,'[5]cell downs 27042026 11h'!$R:$R,"")</f>
        <v/>
      </c>
      <c r="AN2410" s="18" t="str">
        <f>_xlfn.XLOOKUP(B2410,'[5]cell downs 27042026 17h40'!$B:$B,'[5]cell downs 27042026 17h40'!$R:$R,"")</f>
        <v/>
      </c>
      <c r="AO2410" s="18" t="str">
        <f>_xlfn.XLOOKUP(B2410,'[6]ALL SITES DOWN'!$D:$D,'[6]ALL SITES DOWN'!$J:$J,"")</f>
        <v/>
      </c>
      <c r="AP2410" s="18" t="str">
        <f>_xlfn.XLOOKUP(B2410,'[7]ALL SITES DOWN'!$D:$D,'[7]ALL SITES DOWN'!$J:$J,"")</f>
        <v/>
      </c>
      <c r="AQ2410" s="9" t="str">
        <f>_xlfn.XLOOKUP(B2410,[8]sheet1!$AC:$AC,[8]sheet1!$AF:$AF,"")</f>
        <v/>
      </c>
      <c r="AR2410" s="14"/>
      <c r="AS2410" s="14" t="s">
        <v>5465</v>
      </c>
      <c r="AT2410" s="14" t="str">
        <f>_xlfn.XLOOKUP(B2410,'[9]cell downs 18042026 17h'!$B:$B,'[9]cell downs 18042026 17h'!$B:$B,"")</f>
        <v/>
      </c>
      <c r="AU2410" s="14" t="str">
        <f>_xlfn.XLOOKUP(B2410,'[10]Cells Huawei 19042026 15h'!$B:$B,'[10]Cells Huawei 19042026 15h'!$B:$B,"")</f>
        <v/>
      </c>
      <c r="AV2410" s="9" t="str">
        <f>_xlfn.XLOOKUP(B2410,'[11]cells down 19042026 9H40'!$B:$B,'[11]cells down 19042026 9H40'!$B:$B,"")</f>
        <v/>
      </c>
    </row>
    <row r="2411" spans="1:48" hidden="1" x14ac:dyDescent="0.3">
      <c r="A2411" s="1" t="s">
        <v>5176</v>
      </c>
      <c r="B2411" s="8" t="s">
        <v>5177</v>
      </c>
      <c r="C2411" s="3" t="str">
        <f>_xlfn.XLOOKUP(B2411,'[1]daily break down'!$D:$D,'[1]daily break down'!$E:$E,"")</f>
        <v>OUEST</v>
      </c>
      <c r="D2411" s="1" t="s">
        <v>11</v>
      </c>
      <c r="E2411" s="1" t="s">
        <v>12</v>
      </c>
      <c r="F2411" s="3" t="s">
        <v>102</v>
      </c>
      <c r="G2411" s="1" t="s">
        <v>5178</v>
      </c>
      <c r="H2411" s="27" t="str">
        <f>_xlfn.XLOOKUP(B2411,[2]CALCULATION!$B:$B,[2]CALCULATION!$H:$H,"")</f>
        <v>HUAWEI</v>
      </c>
      <c r="I2411" s="26">
        <v>0</v>
      </c>
      <c r="J2411" s="26">
        <v>0</v>
      </c>
      <c r="K2411" s="26">
        <v>0</v>
      </c>
      <c r="L2411" s="26">
        <v>0</v>
      </c>
      <c r="M2411" s="26">
        <v>0</v>
      </c>
      <c r="N2411" s="26">
        <v>0</v>
      </c>
      <c r="O2411" s="26">
        <v>0</v>
      </c>
      <c r="P2411" s="114" t="s">
        <v>6364</v>
      </c>
      <c r="Q2411" s="42" t="s">
        <v>5538</v>
      </c>
      <c r="R2411" s="42"/>
      <c r="S2411" s="41" t="str" cm="1">
        <f t="array" ref="S2411">IFERROR(_xlfn.IFS(
U2411="MPR ISSUE","PDH",
U2411="BSS Hardware Issue","BSS",
U2411="Sites strategiques, MLL, Pylone, etc.","ENVTECH",
U2411="AKTIVCO DEFAUT GE &amp; POWER Cabinet","AKTIVCO",
U2411="AKTIVCO Coupure ENEO &amp; Baisse de tension","AKTIVCO GRID ONLY",
U2411="Coupure ENEO &amp; Baisse de tension","IHS GRID ONLY",
U2411="Defaut GE &amp; POWER Cabinet","IHS",
U2411="Sharing","Partners",
U2411="Sites strategiques &amp; DataCenter","SST &amp; DC",
U2411="Exclu","Exclu",
U2411="SAT","SAT",
U2411="SPARE-ISSUE","SPARE-ISSUE",
U2411="Fiber CAmtel","TRANS_FO_CAMTEL",
U2411="Fiber AOF","Fiber AOF",
U2411="Projet OCM (HUAWEI)","TRAVAUX-HUAWEI",
U2411="Projet OCM (NOKIA)","TRAVAUX-NOKIA",
U2411="ACCESS-ISSUE","ACCESS-ISSUE",
U2411="Projet OCM (ZTE, NOKIA, autres projets)","TRAVAUX OCM",
U2411="No root CAuse","No root cause",
U2411="ODU HS","PDH",
U2411="IP &amp; VLAN","PDH",
U2411="Warehouse HUAWEI","SPARE-ISSUE",
U2411="SPARE-HS","SPARE-ISSUE",
U2411="Power Telco","BSS",U2411="no impacts","no impacts"
),"")</f>
        <v>No root cause</v>
      </c>
      <c r="T2411" s="41" t="str" cm="1">
        <f t="array" ref="T2411">IFERROR(_xlfn.IFS(
U2411="MPR ISSUE","TX ISSUE",
U2411="BSS Hardware Issue","RAN ISSUE",
U2411="Sites strategiques, MLL, Pylone, etc.","ENVTECH",
U2411="AKTIVCO DEFAUT GE &amp; POWER Cabinet","POWER ISSUE",
U2411="AKTIVCO Coupure ENEO &amp; Baisse de tension","POWER ISSUE",
U2411="Coupure ENEO &amp; Baisse de tension","POWER ISSUE",
U2411="Defaut GE &amp; POWER Cabinet","POWER ISSUE",
U2411="Sharing","POWER ISSUE",
U2411="Sites strategiques &amp; DataCenter","POWER ISSUE",
U2411="Exclu","Exclu",
U2411="SAT","TX ISSUE",
U2411="SPARE-ISSUE","SPARE-ISSUE",
U2411="Fiber CAmtel","TX ISSUE",
U2411="Fiber AOF","TX ISSUE",
U2411="Projet OCM (HUAWEI)","TRAVAUX-HUAWEI",
U2411="Projet OCM (NOKIA)","TRAVAUX -NOKIA",
U2411="ACCESS-ISSUE","ACCESS-ISSUE",
U2411="Projet OCM (ZTE, NOKIA, autres projets)","TRAVAUX OCM",
U2411="No root CAuse","No root cause",
U2411="ODU HS","TX ISSUE",
U2411="IP &amp; VLAN","TX ISSUE",
U2411="Warehouse HUAWEI","SPARE-ISSUE",
U2411="SPARE-HS","SPARE-ISSUE",
U2411="Power Telco","RAN ISSUE",U2411="no impacts","no impacts"
),"")</f>
        <v>No root cause</v>
      </c>
      <c r="U2411" s="68" t="s">
        <v>5691</v>
      </c>
      <c r="V2411" s="41" t="str" cm="1">
        <f t="array" ref="V2411">IFERROR(_xlfn.IFS(
U2411="MPR ISSUE","ACTIVE",
U2411="BSS Hardware Issue","ACTIVE",
U2411="Sites strategiques, MLL, Pylone, etc.","PASSIVE",
U2411="AKTIVCO DEFAUT GE &amp; POWER Cabinet","PASSIVE",
U2411="AKTIVCO Coupure ENEO &amp; Baisse de tension","PASSIVE",
U2411="Coupure ENEO &amp; Baisse de tension","PASSIVE",
U2411="Defaut GE &amp; POWER Cabinet","PASSIVE",
U2411="Sharing","PASSIVE",
U2411="Sites strategiques &amp; DataCenter","PASSIVE",
U2411="Exclu","Exclu",
U2411="SAT","ACTIVE",
U2411="SPARE-ISSUE","SPARE-ISSUE",
U2411="Fiber CAmtel","ACTIVE",
U2411="Fiber AOF","ACTIVE",
U2411="Projet OCM (HUAWEI)","PLANNED WORKS",
U2411="Projet OCM (NOKIA)","PLANNED WORKS",
U2411="ACCESS-ISSUE","ACCESS-ISSUE",
U2411="Projet OCM (ZTE, NOKIA, autres projets)","PLANNED WORKS",
U2411="No root CAuse","No root cause",
U2411="ODU HS","ACTIVE",
U2411="IP &amp; VLAN","ACTIVE",
U2411="Warehouse HUAWEI","SPARE-ISSUE",
U2411="SPARE-HS","SPARE-ISSUE",
U2411="Power Telco","ACTIVE", U2411="no impacts","no impacts"
),"")</f>
        <v>No root cause</v>
      </c>
      <c r="W2411" s="113"/>
      <c r="X2411" s="113"/>
      <c r="Y2411" s="113"/>
      <c r="Z2411" s="113"/>
      <c r="AA2411" s="113"/>
      <c r="AB2411" s="17" t="s">
        <v>5465</v>
      </c>
      <c r="AC2411" s="17" t="str">
        <f>_xlfn.XLOOKUP(B2411,'INCIDENT-04-27-2026'!E:E,'INCIDENT-04-27-2026'!F:F,"")</f>
        <v/>
      </c>
      <c r="AD2411" s="9"/>
      <c r="AE2411" s="7" t="s">
        <v>5465</v>
      </c>
      <c r="AF2411" s="6" t="str">
        <f>_xlfn.XLOOKUP(B2411,'[13]Input_27-04'!$B:$B,'[13]Input_27-04'!$M:$M,"")</f>
        <v/>
      </c>
      <c r="AG2411" s="7"/>
      <c r="AH2411" s="3"/>
      <c r="AI2411" s="18" t="str">
        <f>_xlfn.XLOOKUP(B2411,'[3]Cells Huawei 27042026 10h'!$B:$B,'[3]Cells Huawei 27042026 10h'!$T:$T,"")</f>
        <v/>
      </c>
      <c r="AJ2411" s="18" t="str">
        <f>_xlfn.XLOOKUP(B2411,'[3]Cells Huawei 27042026 15h'!$B:$B,'[3]Cells Huawei 27042026 15h'!$T:$T,"")</f>
        <v/>
      </c>
      <c r="AK2411" s="18" t="str">
        <f>_xlfn.XLOOKUP(B2411,'[4]cells down 27042026 11h28'!$B:$B,'[4]cells down 27042026 11h28'!$R:$R,"")</f>
        <v/>
      </c>
      <c r="AL2411" s="18" t="str">
        <f>_xlfn.XLOOKUP(B2411,'[4]cells down 27042026 18h01'!$B:$B,'[4]cells down 27042026 18h01'!$R:$R,"")</f>
        <v/>
      </c>
      <c r="AM2411" s="18" t="str">
        <f>_xlfn.XLOOKUP(B2411,'[5]cell downs 27042026 11h'!$B:$B,'[5]cell downs 27042026 11h'!$R:$R,"")</f>
        <v/>
      </c>
      <c r="AN2411" s="18" t="str">
        <f>_xlfn.XLOOKUP(B2411,'[5]cell downs 27042026 17h40'!$B:$B,'[5]cell downs 27042026 17h40'!$R:$R,"")</f>
        <v/>
      </c>
      <c r="AO2411" s="18" t="str">
        <f>_xlfn.XLOOKUP(B2411,'[6]ALL SITES DOWN'!$D:$D,'[6]ALL SITES DOWN'!$J:$J,"")</f>
        <v/>
      </c>
      <c r="AP2411" s="18" t="str">
        <f>_xlfn.XLOOKUP(B2411,'[7]ALL SITES DOWN'!$D:$D,'[7]ALL SITES DOWN'!$J:$J,"")</f>
        <v/>
      </c>
      <c r="AQ2411" s="9" t="str">
        <f>_xlfn.XLOOKUP(B2411,[8]sheet1!$AC:$AC,[8]sheet1!$AF:$AF,"")</f>
        <v/>
      </c>
      <c r="AR2411" s="14"/>
      <c r="AS2411" s="14" t="s">
        <v>5465</v>
      </c>
      <c r="AT2411" s="14" t="str">
        <f>_xlfn.XLOOKUP(B2411,'[9]cell downs 18042026 17h'!$B:$B,'[9]cell downs 18042026 17h'!$B:$B,"")</f>
        <v/>
      </c>
      <c r="AU2411" s="14" t="str">
        <f>_xlfn.XLOOKUP(B2411,'[10]Cells Huawei 19042026 15h'!$B:$B,'[10]Cells Huawei 19042026 15h'!$B:$B,"")</f>
        <v/>
      </c>
      <c r="AV2411" s="9" t="str">
        <f>_xlfn.XLOOKUP(B2411,'[11]cells down 19042026 9H40'!$B:$B,'[11]cells down 19042026 9H40'!$B:$B,"")</f>
        <v/>
      </c>
    </row>
    <row r="2412" spans="1:48" hidden="1" x14ac:dyDescent="0.3">
      <c r="A2412" s="1" t="s">
        <v>5179</v>
      </c>
      <c r="B2412" s="8" t="s">
        <v>5180</v>
      </c>
      <c r="C2412" s="3" t="str">
        <f>_xlfn.XLOOKUP(B2412,'[1]daily break down'!$D:$D,'[1]daily break down'!$E:$E,"")</f>
        <v>OUEST</v>
      </c>
      <c r="D2412" s="1" t="s">
        <v>21</v>
      </c>
      <c r="E2412" s="1" t="s">
        <v>122</v>
      </c>
      <c r="F2412" s="3" t="s">
        <v>102</v>
      </c>
      <c r="G2412" s="1" t="s">
        <v>4410</v>
      </c>
      <c r="H2412" s="27" t="str">
        <f>_xlfn.XLOOKUP(B2412,[2]CALCULATION!$B:$B,[2]CALCULATION!$H:$H,"")</f>
        <v>HUAWEI</v>
      </c>
      <c r="I2412" s="26">
        <v>0</v>
      </c>
      <c r="J2412" s="26">
        <v>3.2994894887182422E-3</v>
      </c>
      <c r="K2412" s="26">
        <v>0</v>
      </c>
      <c r="L2412" s="26">
        <v>0</v>
      </c>
      <c r="M2412" s="26">
        <v>0</v>
      </c>
      <c r="N2412" s="26">
        <v>0</v>
      </c>
      <c r="O2412" s="26">
        <v>0</v>
      </c>
      <c r="P2412" s="114" t="s">
        <v>6364</v>
      </c>
      <c r="Q2412" s="42" t="s">
        <v>5538</v>
      </c>
      <c r="R2412" s="42"/>
      <c r="S2412" s="41" t="str" cm="1">
        <f t="array" ref="S2412">IFERROR(_xlfn.IFS(
U2412="MPR ISSUE","PDH",
U2412="BSS Hardware Issue","BSS",
U2412="Sites strategiques, MLL, Pylone, etc.","ENVTECH",
U2412="AKTIVCO DEFAUT GE &amp; POWER Cabinet","AKTIVCO",
U2412="AKTIVCO Coupure ENEO &amp; Baisse de tension","AKTIVCO GRID ONLY",
U2412="Coupure ENEO &amp; Baisse de tension","IHS GRID ONLY",
U2412="Defaut GE &amp; POWER Cabinet","IHS",
U2412="Sharing","Partners",
U2412="Sites strategiques &amp; DataCenter","SST &amp; DC",
U2412="Exclu","Exclu",
U2412="SAT","SAT",
U2412="SPARE-ISSUE","SPARE-ISSUE",
U2412="Fiber CAmtel","TRANS_FO_CAMTEL",
U2412="Fiber AOF","Fiber AOF",
U2412="Projet OCM (HUAWEI)","TRAVAUX-HUAWEI",
U2412="Projet OCM (NOKIA)","TRAVAUX-NOKIA",
U2412="ACCESS-ISSUE","ACCESS-ISSUE",
U2412="Projet OCM (ZTE, NOKIA, autres projets)","TRAVAUX OCM",
U2412="No root CAuse","No root cause",
U2412="ODU HS","PDH",
U2412="IP &amp; VLAN","PDH",
U2412="Warehouse HUAWEI","SPARE-ISSUE",
U2412="SPARE-HS","SPARE-ISSUE",
U2412="Power Telco","BSS",U2412="no impacts","no impacts"
),"")</f>
        <v>No root cause</v>
      </c>
      <c r="T2412" s="41" t="str" cm="1">
        <f t="array" ref="T2412">IFERROR(_xlfn.IFS(
U2412="MPR ISSUE","TX ISSUE",
U2412="BSS Hardware Issue","RAN ISSUE",
U2412="Sites strategiques, MLL, Pylone, etc.","ENVTECH",
U2412="AKTIVCO DEFAUT GE &amp; POWER Cabinet","POWER ISSUE",
U2412="AKTIVCO Coupure ENEO &amp; Baisse de tension","POWER ISSUE",
U2412="Coupure ENEO &amp; Baisse de tension","POWER ISSUE",
U2412="Defaut GE &amp; POWER Cabinet","POWER ISSUE",
U2412="Sharing","POWER ISSUE",
U2412="Sites strategiques &amp; DataCenter","POWER ISSUE",
U2412="Exclu","Exclu",
U2412="SAT","TX ISSUE",
U2412="SPARE-ISSUE","SPARE-ISSUE",
U2412="Fiber CAmtel","TX ISSUE",
U2412="Fiber AOF","TX ISSUE",
U2412="Projet OCM (HUAWEI)","TRAVAUX-HUAWEI",
U2412="Projet OCM (NOKIA)","TRAVAUX -NOKIA",
U2412="ACCESS-ISSUE","ACCESS-ISSUE",
U2412="Projet OCM (ZTE, NOKIA, autres projets)","TRAVAUX OCM",
U2412="No root CAuse","No root cause",
U2412="ODU HS","TX ISSUE",
U2412="IP &amp; VLAN","TX ISSUE",
U2412="Warehouse HUAWEI","SPARE-ISSUE",
U2412="SPARE-HS","SPARE-ISSUE",
U2412="Power Telco","RAN ISSUE",U2412="no impacts","no impacts"
),"")</f>
        <v>No root cause</v>
      </c>
      <c r="U2412" s="68" t="s">
        <v>5691</v>
      </c>
      <c r="V2412" s="41" t="str" cm="1">
        <f t="array" ref="V2412">IFERROR(_xlfn.IFS(
U2412="MPR ISSUE","ACTIVE",
U2412="BSS Hardware Issue","ACTIVE",
U2412="Sites strategiques, MLL, Pylone, etc.","PASSIVE",
U2412="AKTIVCO DEFAUT GE &amp; POWER Cabinet","PASSIVE",
U2412="AKTIVCO Coupure ENEO &amp; Baisse de tension","PASSIVE",
U2412="Coupure ENEO &amp; Baisse de tension","PASSIVE",
U2412="Defaut GE &amp; POWER Cabinet","PASSIVE",
U2412="Sharing","PASSIVE",
U2412="Sites strategiques &amp; DataCenter","PASSIVE",
U2412="Exclu","Exclu",
U2412="SAT","ACTIVE",
U2412="SPARE-ISSUE","SPARE-ISSUE",
U2412="Fiber CAmtel","ACTIVE",
U2412="Fiber AOF","ACTIVE",
U2412="Projet OCM (HUAWEI)","PLANNED WORKS",
U2412="Projet OCM (NOKIA)","PLANNED WORKS",
U2412="ACCESS-ISSUE","ACCESS-ISSUE",
U2412="Projet OCM (ZTE, NOKIA, autres projets)","PLANNED WORKS",
U2412="No root CAuse","No root cause",
U2412="ODU HS","ACTIVE",
U2412="IP &amp; VLAN","ACTIVE",
U2412="Warehouse HUAWEI","SPARE-ISSUE",
U2412="SPARE-HS","SPARE-ISSUE",
U2412="Power Telco","ACTIVE", U2412="no impacts","no impacts"
),"")</f>
        <v>No root cause</v>
      </c>
      <c r="W2412" s="113"/>
      <c r="X2412" s="113"/>
      <c r="Y2412" s="113"/>
      <c r="Z2412" s="113"/>
      <c r="AA2412" s="113"/>
      <c r="AB2412" s="17" t="s">
        <v>5465</v>
      </c>
      <c r="AC2412" s="17" t="str">
        <f>_xlfn.XLOOKUP(B2412,'INCIDENT-04-27-2026'!E:E,'INCIDENT-04-27-2026'!F:F,"")</f>
        <v/>
      </c>
      <c r="AD2412" s="9"/>
      <c r="AE2412" s="7" t="s">
        <v>5465</v>
      </c>
      <c r="AF2412" s="6" t="str">
        <f>_xlfn.XLOOKUP(B2412,'[13]Input_27-04'!$B:$B,'[13]Input_27-04'!$M:$M,"")</f>
        <v/>
      </c>
      <c r="AG2412" s="7"/>
      <c r="AH2412" s="3"/>
      <c r="AI2412" s="18" t="str">
        <f>_xlfn.XLOOKUP(B2412,'[3]Cells Huawei 27042026 10h'!$B:$B,'[3]Cells Huawei 27042026 10h'!$T:$T,"")</f>
        <v/>
      </c>
      <c r="AJ2412" s="18" t="str">
        <f>_xlfn.XLOOKUP(B2412,'[3]Cells Huawei 27042026 15h'!$B:$B,'[3]Cells Huawei 27042026 15h'!$T:$T,"")</f>
        <v/>
      </c>
      <c r="AK2412" s="18" t="str">
        <f>_xlfn.XLOOKUP(B2412,'[4]cells down 27042026 11h28'!$B:$B,'[4]cells down 27042026 11h28'!$R:$R,"")</f>
        <v/>
      </c>
      <c r="AL2412" s="18" t="str">
        <f>_xlfn.XLOOKUP(B2412,'[4]cells down 27042026 18h01'!$B:$B,'[4]cells down 27042026 18h01'!$R:$R,"")</f>
        <v/>
      </c>
      <c r="AM2412" s="18" t="str">
        <f>_xlfn.XLOOKUP(B2412,'[5]cell downs 27042026 11h'!$B:$B,'[5]cell downs 27042026 11h'!$R:$R,"")</f>
        <v/>
      </c>
      <c r="AN2412" s="18" t="str">
        <f>_xlfn.XLOOKUP(B2412,'[5]cell downs 27042026 17h40'!$B:$B,'[5]cell downs 27042026 17h40'!$R:$R,"")</f>
        <v/>
      </c>
      <c r="AO2412" s="18" t="str">
        <f>_xlfn.XLOOKUP(B2412,'[6]ALL SITES DOWN'!$D:$D,'[6]ALL SITES DOWN'!$J:$J,"")</f>
        <v/>
      </c>
      <c r="AP2412" s="18" t="str">
        <f>_xlfn.XLOOKUP(B2412,'[7]ALL SITES DOWN'!$D:$D,'[7]ALL SITES DOWN'!$J:$J,"")</f>
        <v/>
      </c>
      <c r="AQ2412" s="9" t="str">
        <f>_xlfn.XLOOKUP(B2412,[8]sheet1!$AC:$AC,[8]sheet1!$AF:$AF,"")</f>
        <v/>
      </c>
      <c r="AR2412" s="14"/>
      <c r="AS2412" s="14" t="s">
        <v>5465</v>
      </c>
      <c r="AT2412" s="14" t="str">
        <f>_xlfn.XLOOKUP(B2412,'[9]cell downs 18042026 17h'!$B:$B,'[9]cell downs 18042026 17h'!$B:$B,"")</f>
        <v/>
      </c>
      <c r="AU2412" s="14" t="str">
        <f>_xlfn.XLOOKUP(B2412,'[10]Cells Huawei 19042026 15h'!$B:$B,'[10]Cells Huawei 19042026 15h'!$B:$B,"")</f>
        <v/>
      </c>
      <c r="AV2412" s="9" t="str">
        <f>_xlfn.XLOOKUP(B2412,'[11]cells down 19042026 9H40'!$B:$B,'[11]cells down 19042026 9H40'!$B:$B,"")</f>
        <v/>
      </c>
    </row>
    <row r="2413" spans="1:48" hidden="1" x14ac:dyDescent="0.3">
      <c r="A2413" s="1" t="s">
        <v>5205</v>
      </c>
      <c r="B2413" s="8" t="s">
        <v>5206</v>
      </c>
      <c r="C2413" s="3" t="str">
        <f>_xlfn.XLOOKUP(B2413,'[1]daily break down'!$D:$D,'[1]daily break down'!$E:$E,"")</f>
        <v>OUEST</v>
      </c>
      <c r="D2413" s="1" t="s">
        <v>11</v>
      </c>
      <c r="E2413" s="1" t="s">
        <v>12</v>
      </c>
      <c r="F2413" s="3" t="s">
        <v>102</v>
      </c>
      <c r="G2413" s="1" t="s">
        <v>856</v>
      </c>
      <c r="H2413" s="27" t="str">
        <f>_xlfn.XLOOKUP(B2413,[2]CALCULATION!$B:$B,[2]CALCULATION!$H:$H,"")</f>
        <v>Huawei</v>
      </c>
      <c r="I2413" s="26">
        <v>0</v>
      </c>
      <c r="J2413" s="26">
        <v>0</v>
      </c>
      <c r="K2413" s="26">
        <v>0</v>
      </c>
      <c r="L2413" s="26">
        <v>0</v>
      </c>
      <c r="M2413" s="26">
        <v>0</v>
      </c>
      <c r="N2413" s="26">
        <v>0</v>
      </c>
      <c r="O2413" s="26">
        <v>0</v>
      </c>
      <c r="P2413" s="114" t="s">
        <v>6364</v>
      </c>
      <c r="Q2413" s="42" t="s">
        <v>5538</v>
      </c>
      <c r="R2413" s="42"/>
      <c r="S2413" s="41" t="str" cm="1">
        <f t="array" ref="S2413">IFERROR(_xlfn.IFS(
U2413="MPR ISSUE","PDH",
U2413="BSS Hardware Issue","BSS",
U2413="Sites strategiques, MLL, Pylone, etc.","ENVTECH",
U2413="AKTIVCO DEFAUT GE &amp; POWER Cabinet","AKTIVCO",
U2413="AKTIVCO Coupure ENEO &amp; Baisse de tension","AKTIVCO GRID ONLY",
U2413="Coupure ENEO &amp; Baisse de tension","IHS GRID ONLY",
U2413="Defaut GE &amp; POWER Cabinet","IHS",
U2413="Sharing","Partners",
U2413="Sites strategiques &amp; DataCenter","SST &amp; DC",
U2413="Exclu","Exclu",
U2413="SAT","SAT",
U2413="SPARE-ISSUE","SPARE-ISSUE",
U2413="Fiber CAmtel","TRANS_FO_CAMTEL",
U2413="Fiber AOF","Fiber AOF",
U2413="Projet OCM (HUAWEI)","TRAVAUX-HUAWEI",
U2413="Projet OCM (NOKIA)","TRAVAUX-NOKIA",
U2413="ACCESS-ISSUE","ACCESS-ISSUE",
U2413="Projet OCM (ZTE, NOKIA, autres projets)","TRAVAUX OCM",
U2413="No root CAuse","No root cause",
U2413="ODU HS","PDH",
U2413="IP &amp; VLAN","PDH",
U2413="Warehouse HUAWEI","SPARE-ISSUE",
U2413="SPARE-HS","SPARE-ISSUE",
U2413="Power Telco","BSS",U2413="no impacts","no impacts"
),"")</f>
        <v>No root cause</v>
      </c>
      <c r="T2413" s="41" t="str" cm="1">
        <f t="array" ref="T2413">IFERROR(_xlfn.IFS(
U2413="MPR ISSUE","TX ISSUE",
U2413="BSS Hardware Issue","RAN ISSUE",
U2413="Sites strategiques, MLL, Pylone, etc.","ENVTECH",
U2413="AKTIVCO DEFAUT GE &amp; POWER Cabinet","POWER ISSUE",
U2413="AKTIVCO Coupure ENEO &amp; Baisse de tension","POWER ISSUE",
U2413="Coupure ENEO &amp; Baisse de tension","POWER ISSUE",
U2413="Defaut GE &amp; POWER Cabinet","POWER ISSUE",
U2413="Sharing","POWER ISSUE",
U2413="Sites strategiques &amp; DataCenter","POWER ISSUE",
U2413="Exclu","Exclu",
U2413="SAT","TX ISSUE",
U2413="SPARE-ISSUE","SPARE-ISSUE",
U2413="Fiber CAmtel","TX ISSUE",
U2413="Fiber AOF","TX ISSUE",
U2413="Projet OCM (HUAWEI)","TRAVAUX-HUAWEI",
U2413="Projet OCM (NOKIA)","TRAVAUX -NOKIA",
U2413="ACCESS-ISSUE","ACCESS-ISSUE",
U2413="Projet OCM (ZTE, NOKIA, autres projets)","TRAVAUX OCM",
U2413="No root CAuse","No root cause",
U2413="ODU HS","TX ISSUE",
U2413="IP &amp; VLAN","TX ISSUE",
U2413="Warehouse HUAWEI","SPARE-ISSUE",
U2413="SPARE-HS","SPARE-ISSUE",
U2413="Power Telco","RAN ISSUE",U2413="no impacts","no impacts"
),"")</f>
        <v>No root cause</v>
      </c>
      <c r="U2413" s="68" t="s">
        <v>5691</v>
      </c>
      <c r="V2413" s="41" t="str" cm="1">
        <f t="array" ref="V2413">IFERROR(_xlfn.IFS(
U2413="MPR ISSUE","ACTIVE",
U2413="BSS Hardware Issue","ACTIVE",
U2413="Sites strategiques, MLL, Pylone, etc.","PASSIVE",
U2413="AKTIVCO DEFAUT GE &amp; POWER Cabinet","PASSIVE",
U2413="AKTIVCO Coupure ENEO &amp; Baisse de tension","PASSIVE",
U2413="Coupure ENEO &amp; Baisse de tension","PASSIVE",
U2413="Defaut GE &amp; POWER Cabinet","PASSIVE",
U2413="Sharing","PASSIVE",
U2413="Sites strategiques &amp; DataCenter","PASSIVE",
U2413="Exclu","Exclu",
U2413="SAT","ACTIVE",
U2413="SPARE-ISSUE","SPARE-ISSUE",
U2413="Fiber CAmtel","ACTIVE",
U2413="Fiber AOF","ACTIVE",
U2413="Projet OCM (HUAWEI)","PLANNED WORKS",
U2413="Projet OCM (NOKIA)","PLANNED WORKS",
U2413="ACCESS-ISSUE","ACCESS-ISSUE",
U2413="Projet OCM (ZTE, NOKIA, autres projets)","PLANNED WORKS",
U2413="No root CAuse","No root cause",
U2413="ODU HS","ACTIVE",
U2413="IP &amp; VLAN","ACTIVE",
U2413="Warehouse HUAWEI","SPARE-ISSUE",
U2413="SPARE-HS","SPARE-ISSUE",
U2413="Power Telco","ACTIVE", U2413="no impacts","no impacts"
),"")</f>
        <v>No root cause</v>
      </c>
      <c r="W2413" s="113"/>
      <c r="X2413" s="113"/>
      <c r="Y2413" s="113"/>
      <c r="Z2413" s="113"/>
      <c r="AA2413" s="113"/>
      <c r="AB2413" s="17" t="s">
        <v>6032</v>
      </c>
      <c r="AC2413" s="17" t="str">
        <f>_xlfn.XLOOKUP(B2413,'INCIDENT-04-27-2026'!E:E,'INCIDENT-04-27-2026'!F:F,"")</f>
        <v/>
      </c>
      <c r="AD2413" s="9"/>
      <c r="AE2413" s="7" t="s">
        <v>5465</v>
      </c>
      <c r="AF2413" s="6" t="str">
        <f>_xlfn.XLOOKUP(B2413,'[13]Input_27-04'!$B:$B,'[13]Input_27-04'!$M:$M,"")</f>
        <v/>
      </c>
      <c r="AG2413" s="7"/>
      <c r="AH2413" s="3"/>
      <c r="AI2413" s="18" t="str">
        <f>_xlfn.XLOOKUP(B2413,'[3]Cells Huawei 27042026 10h'!$B:$B,'[3]Cells Huawei 27042026 10h'!$T:$T,"")</f>
        <v/>
      </c>
      <c r="AJ2413" s="18" t="str">
        <f>_xlfn.XLOOKUP(B2413,'[3]Cells Huawei 27042026 15h'!$B:$B,'[3]Cells Huawei 27042026 15h'!$T:$T,"")</f>
        <v/>
      </c>
      <c r="AK2413" s="18" t="str">
        <f>_xlfn.XLOOKUP(B2413,'[4]cells down 27042026 11h28'!$B:$B,'[4]cells down 27042026 11h28'!$R:$R,"")</f>
        <v/>
      </c>
      <c r="AL2413" s="18" t="str">
        <f>_xlfn.XLOOKUP(B2413,'[4]cells down 27042026 18h01'!$B:$B,'[4]cells down 27042026 18h01'!$R:$R,"")</f>
        <v/>
      </c>
      <c r="AM2413" s="18" t="str">
        <f>_xlfn.XLOOKUP(B2413,'[5]cell downs 27042026 11h'!$B:$B,'[5]cell downs 27042026 11h'!$R:$R,"")</f>
        <v/>
      </c>
      <c r="AN2413" s="18" t="str">
        <f>_xlfn.XLOOKUP(B2413,'[5]cell downs 27042026 17h40'!$B:$B,'[5]cell downs 27042026 17h40'!$R:$R,"")</f>
        <v/>
      </c>
      <c r="AO2413" s="18" t="str">
        <f>_xlfn.XLOOKUP(B2413,'[6]ALL SITES DOWN'!$D:$D,'[6]ALL SITES DOWN'!$J:$J,"")</f>
        <v/>
      </c>
      <c r="AP2413" s="18" t="str">
        <f>_xlfn.XLOOKUP(B2413,'[7]ALL SITES DOWN'!$D:$D,'[7]ALL SITES DOWN'!$J:$J,"")</f>
        <v/>
      </c>
      <c r="AQ2413" s="9" t="str">
        <f>_xlfn.XLOOKUP(B2413,[8]sheet1!$AC:$AC,[8]sheet1!$AF:$AF,"")</f>
        <v>(04/27/2026 ticket):-INC-20260427-00008331…Others Transmission equipement fault</v>
      </c>
      <c r="AR2413" s="14"/>
      <c r="AS2413" s="14" t="s">
        <v>5465</v>
      </c>
      <c r="AT2413" s="14" t="str">
        <f>_xlfn.XLOOKUP(B2413,'[9]cell downs 18042026 17h'!$B:$B,'[9]cell downs 18042026 17h'!$B:$B,"")</f>
        <v/>
      </c>
      <c r="AU2413" s="14" t="str">
        <f>_xlfn.XLOOKUP(B2413,'[10]Cells Huawei 19042026 15h'!$B:$B,'[10]Cells Huawei 19042026 15h'!$B:$B,"")</f>
        <v/>
      </c>
      <c r="AV2413" s="9" t="str">
        <f>_xlfn.XLOOKUP(B2413,'[11]cells down 19042026 9H40'!$B:$B,'[11]cells down 19042026 9H40'!$B:$B,"")</f>
        <v/>
      </c>
    </row>
    <row r="2414" spans="1:48" hidden="1" x14ac:dyDescent="0.3">
      <c r="A2414" s="1" t="s">
        <v>5210</v>
      </c>
      <c r="B2414" s="8" t="s">
        <v>5211</v>
      </c>
      <c r="C2414" s="3" t="str">
        <f>_xlfn.XLOOKUP(B2414,'[1]daily break down'!$D:$D,'[1]daily break down'!$E:$E,"")</f>
        <v>SUD-OUEST</v>
      </c>
      <c r="D2414" s="1" t="s">
        <v>11</v>
      </c>
      <c r="E2414" s="1" t="s">
        <v>66</v>
      </c>
      <c r="F2414" s="3" t="s">
        <v>13</v>
      </c>
      <c r="G2414" s="1" t="s">
        <v>5210</v>
      </c>
      <c r="H2414" s="27" t="str">
        <f>_xlfn.XLOOKUP(B2414,[2]CALCULATION!$B:$B,[2]CALCULATION!$H:$H,"")</f>
        <v>HUAWEI</v>
      </c>
      <c r="I2414" s="26">
        <v>0</v>
      </c>
      <c r="J2414" s="26">
        <v>0</v>
      </c>
      <c r="K2414" s="26">
        <v>0</v>
      </c>
      <c r="L2414" s="26">
        <v>0</v>
      </c>
      <c r="M2414" s="26">
        <v>0</v>
      </c>
      <c r="N2414" s="26">
        <v>0</v>
      </c>
      <c r="O2414" s="26">
        <v>0</v>
      </c>
      <c r="P2414" s="114" t="s">
        <v>6364</v>
      </c>
      <c r="Q2414" s="42" t="s">
        <v>5538</v>
      </c>
      <c r="R2414" s="42"/>
      <c r="S2414" s="41" t="str" cm="1">
        <f t="array" ref="S2414">IFERROR(_xlfn.IFS(
U2414="MPR ISSUE","PDH",
U2414="BSS Hardware Issue","BSS",
U2414="Sites strategiques, MLL, Pylone, etc.","ENVTECH",
U2414="AKTIVCO DEFAUT GE &amp; POWER Cabinet","AKTIVCO",
U2414="AKTIVCO Coupure ENEO &amp; Baisse de tension","AKTIVCO GRID ONLY",
U2414="Coupure ENEO &amp; Baisse de tension","IHS GRID ONLY",
U2414="Defaut GE &amp; POWER Cabinet","IHS",
U2414="Sharing","Partners",
U2414="Sites strategiques &amp; DataCenter","SST &amp; DC",
U2414="Exclu","Exclu",
U2414="SAT","SAT",
U2414="SPARE-ISSUE","SPARE-ISSUE",
U2414="Fiber CAmtel","TRANS_FO_CAMTEL",
U2414="Fiber AOF","Fiber AOF",
U2414="Projet OCM (HUAWEI)","TRAVAUX-HUAWEI",
U2414="Projet OCM (NOKIA)","TRAVAUX-NOKIA",
U2414="ACCESS-ISSUE","ACCESS-ISSUE",
U2414="Projet OCM (ZTE, NOKIA, autres projets)","TRAVAUX OCM",
U2414="No root CAuse","No root cause",
U2414="ODU HS","PDH",
U2414="IP &amp; VLAN","PDH",
U2414="Warehouse HUAWEI","SPARE-ISSUE",
U2414="SPARE-HS","SPARE-ISSUE",
U2414="Power Telco","BSS",U2414="no impacts","no impacts"
),"")</f>
        <v>No root cause</v>
      </c>
      <c r="T2414" s="41" t="str" cm="1">
        <f t="array" ref="T2414">IFERROR(_xlfn.IFS(
U2414="MPR ISSUE","TX ISSUE",
U2414="BSS Hardware Issue","RAN ISSUE",
U2414="Sites strategiques, MLL, Pylone, etc.","ENVTECH",
U2414="AKTIVCO DEFAUT GE &amp; POWER Cabinet","POWER ISSUE",
U2414="AKTIVCO Coupure ENEO &amp; Baisse de tension","POWER ISSUE",
U2414="Coupure ENEO &amp; Baisse de tension","POWER ISSUE",
U2414="Defaut GE &amp; POWER Cabinet","POWER ISSUE",
U2414="Sharing","POWER ISSUE",
U2414="Sites strategiques &amp; DataCenter","POWER ISSUE",
U2414="Exclu","Exclu",
U2414="SAT","TX ISSUE",
U2414="SPARE-ISSUE","SPARE-ISSUE",
U2414="Fiber CAmtel","TX ISSUE",
U2414="Fiber AOF","TX ISSUE",
U2414="Projet OCM (HUAWEI)","TRAVAUX-HUAWEI",
U2414="Projet OCM (NOKIA)","TRAVAUX -NOKIA",
U2414="ACCESS-ISSUE","ACCESS-ISSUE",
U2414="Projet OCM (ZTE, NOKIA, autres projets)","TRAVAUX OCM",
U2414="No root CAuse","No root cause",
U2414="ODU HS","TX ISSUE",
U2414="IP &amp; VLAN","TX ISSUE",
U2414="Warehouse HUAWEI","SPARE-ISSUE",
U2414="SPARE-HS","SPARE-ISSUE",
U2414="Power Telco","RAN ISSUE",U2414="no impacts","no impacts"
),"")</f>
        <v>No root cause</v>
      </c>
      <c r="U2414" s="68" t="s">
        <v>5691</v>
      </c>
      <c r="V2414" s="41" t="str" cm="1">
        <f t="array" ref="V2414">IFERROR(_xlfn.IFS(
U2414="MPR ISSUE","ACTIVE",
U2414="BSS Hardware Issue","ACTIVE",
U2414="Sites strategiques, MLL, Pylone, etc.","PASSIVE",
U2414="AKTIVCO DEFAUT GE &amp; POWER Cabinet","PASSIVE",
U2414="AKTIVCO Coupure ENEO &amp; Baisse de tension","PASSIVE",
U2414="Coupure ENEO &amp; Baisse de tension","PASSIVE",
U2414="Defaut GE &amp; POWER Cabinet","PASSIVE",
U2414="Sharing","PASSIVE",
U2414="Sites strategiques &amp; DataCenter","PASSIVE",
U2414="Exclu","Exclu",
U2414="SAT","ACTIVE",
U2414="SPARE-ISSUE","SPARE-ISSUE",
U2414="Fiber CAmtel","ACTIVE",
U2414="Fiber AOF","ACTIVE",
U2414="Projet OCM (HUAWEI)","PLANNED WORKS",
U2414="Projet OCM (NOKIA)","PLANNED WORKS",
U2414="ACCESS-ISSUE","ACCESS-ISSUE",
U2414="Projet OCM (ZTE, NOKIA, autres projets)","PLANNED WORKS",
U2414="No root CAuse","No root cause",
U2414="ODU HS","ACTIVE",
U2414="IP &amp; VLAN","ACTIVE",
U2414="Warehouse HUAWEI","SPARE-ISSUE",
U2414="SPARE-HS","SPARE-ISSUE",
U2414="Power Telco","ACTIVE", U2414="no impacts","no impacts"
),"")</f>
        <v>No root cause</v>
      </c>
      <c r="W2414" s="113"/>
      <c r="X2414" s="113"/>
      <c r="Y2414" s="113"/>
      <c r="Z2414" s="113"/>
      <c r="AA2414" s="113"/>
      <c r="AB2414" s="17" t="s">
        <v>5465</v>
      </c>
      <c r="AC2414" s="17" t="str">
        <f>_xlfn.XLOOKUP(B2414,'INCIDENT-04-27-2026'!E:E,'INCIDENT-04-27-2026'!F:F,"")</f>
        <v/>
      </c>
      <c r="AD2414" s="9"/>
      <c r="AE2414" s="7" t="s">
        <v>5465</v>
      </c>
      <c r="AF2414" s="6" t="str">
        <f>_xlfn.XLOOKUP(B2414,'[13]Input_27-04'!$B:$B,'[13]Input_27-04'!$M:$M,"")</f>
        <v/>
      </c>
      <c r="AG2414" s="7"/>
      <c r="AH2414" s="3"/>
      <c r="AI2414" s="18" t="str">
        <f>_xlfn.XLOOKUP(B2414,'[3]Cells Huawei 27042026 10h'!$B:$B,'[3]Cells Huawei 27042026 10h'!$T:$T,"")</f>
        <v/>
      </c>
      <c r="AJ2414" s="18" t="str">
        <f>_xlfn.XLOOKUP(B2414,'[3]Cells Huawei 27042026 15h'!$B:$B,'[3]Cells Huawei 27042026 15h'!$T:$T,"")</f>
        <v/>
      </c>
      <c r="AK2414" s="18" t="str">
        <f>_xlfn.XLOOKUP(B2414,'[4]cells down 27042026 11h28'!$B:$B,'[4]cells down 27042026 11h28'!$R:$R,"")</f>
        <v/>
      </c>
      <c r="AL2414" s="18" t="str">
        <f>_xlfn.XLOOKUP(B2414,'[4]cells down 27042026 18h01'!$B:$B,'[4]cells down 27042026 18h01'!$R:$R,"")</f>
        <v/>
      </c>
      <c r="AM2414" s="18" t="str">
        <f>_xlfn.XLOOKUP(B2414,'[5]cell downs 27042026 11h'!$B:$B,'[5]cell downs 27042026 11h'!$R:$R,"")</f>
        <v/>
      </c>
      <c r="AN2414" s="18" t="str">
        <f>_xlfn.XLOOKUP(B2414,'[5]cell downs 27042026 17h40'!$B:$B,'[5]cell downs 27042026 17h40'!$R:$R,"")</f>
        <v/>
      </c>
      <c r="AO2414" s="18" t="str">
        <f>_xlfn.XLOOKUP(B2414,'[6]ALL SITES DOWN'!$D:$D,'[6]ALL SITES DOWN'!$J:$J,"")</f>
        <v/>
      </c>
      <c r="AP2414" s="18" t="str">
        <f>_xlfn.XLOOKUP(B2414,'[7]ALL SITES DOWN'!$D:$D,'[7]ALL SITES DOWN'!$J:$J,"")</f>
        <v/>
      </c>
      <c r="AQ2414" s="9" t="str">
        <f>_xlfn.XLOOKUP(B2414,[8]sheet1!$AC:$AC,[8]sheet1!$AF:$AF,"")</f>
        <v/>
      </c>
      <c r="AR2414" s="14"/>
      <c r="AS2414" s="14" t="s">
        <v>5465</v>
      </c>
      <c r="AT2414" s="14" t="str">
        <f>_xlfn.XLOOKUP(B2414,'[9]cell downs 18042026 17h'!$B:$B,'[9]cell downs 18042026 17h'!$B:$B,"")</f>
        <v/>
      </c>
      <c r="AU2414" s="14" t="str">
        <f>_xlfn.XLOOKUP(B2414,'[10]Cells Huawei 19042026 15h'!$B:$B,'[10]Cells Huawei 19042026 15h'!$B:$B,"")</f>
        <v/>
      </c>
      <c r="AV2414" s="9" t="str">
        <f>_xlfn.XLOOKUP(B2414,'[11]cells down 19042026 9H40'!$B:$B,'[11]cells down 19042026 9H40'!$B:$B,"")</f>
        <v/>
      </c>
    </row>
    <row r="2415" spans="1:48" hidden="1" x14ac:dyDescent="0.3">
      <c r="A2415" s="1" t="s">
        <v>5256</v>
      </c>
      <c r="B2415" s="8" t="s">
        <v>5257</v>
      </c>
      <c r="C2415" s="3" t="str">
        <f>_xlfn.XLOOKUP(B2415,'[1]daily break down'!$D:$D,'[1]daily break down'!$E:$E,"")</f>
        <v>CENTRE</v>
      </c>
      <c r="D2415" s="1" t="s">
        <v>11</v>
      </c>
      <c r="E2415" s="1" t="s">
        <v>66</v>
      </c>
      <c r="F2415" s="3" t="s">
        <v>37</v>
      </c>
      <c r="G2415" s="1" t="s">
        <v>5258</v>
      </c>
      <c r="H2415" s="29" t="str">
        <f>_xlfn.XLOOKUP(B2415,[2]CALCULATION!$B:$B,[2]CALCULATION!$H:$H,"")</f>
        <v>ZTE</v>
      </c>
      <c r="I2415" s="26">
        <v>0</v>
      </c>
      <c r="J2415" s="26">
        <v>0</v>
      </c>
      <c r="K2415" s="26">
        <v>0</v>
      </c>
      <c r="L2415" s="26">
        <v>0</v>
      </c>
      <c r="M2415" s="26">
        <v>0</v>
      </c>
      <c r="N2415" s="26">
        <v>0</v>
      </c>
      <c r="O2415" s="26">
        <v>0</v>
      </c>
      <c r="P2415" s="114" t="s">
        <v>6364</v>
      </c>
      <c r="Q2415" s="42" t="s">
        <v>5538</v>
      </c>
      <c r="R2415" s="42"/>
      <c r="S2415" s="41" t="str" cm="1">
        <f t="array" ref="S2415">IFERROR(_xlfn.IFS(
U2415="MPR ISSUE","PDH",
U2415="BSS Hardware Issue","BSS",
U2415="Sites strategiques, MLL, Pylone, etc.","ENVTECH",
U2415="AKTIVCO DEFAUT GE &amp; POWER Cabinet","AKTIVCO",
U2415="AKTIVCO Coupure ENEO &amp; Baisse de tension","AKTIVCO GRID ONLY",
U2415="Coupure ENEO &amp; Baisse de tension","IHS GRID ONLY",
U2415="Defaut GE &amp; POWER Cabinet","IHS",
U2415="Sharing","Partners",
U2415="Sites strategiques &amp; DataCenter","SST &amp; DC",
U2415="Exclu","Exclu",
U2415="SAT","SAT",
U2415="SPARE-ISSUE","SPARE-ISSUE",
U2415="Fiber CAmtel","TRANS_FO_CAMTEL",
U2415="Fiber AOF","Fiber AOF",
U2415="Projet OCM (HUAWEI)","TRAVAUX-HUAWEI",
U2415="Projet OCM (NOKIA)","TRAVAUX-NOKIA",
U2415="ACCESS-ISSUE","ACCESS-ISSUE",
U2415="Projet OCM (ZTE, NOKIA, autres projets)","TRAVAUX OCM",
U2415="No root CAuse","No root cause",
U2415="ODU HS","PDH",
U2415="IP &amp; VLAN","PDH",
U2415="Warehouse HUAWEI","SPARE-ISSUE",
U2415="SPARE-HS","SPARE-ISSUE",
U2415="Power Telco","BSS",U2415="no impacts","no impacts"
),"")</f>
        <v>No root cause</v>
      </c>
      <c r="T2415" s="41" t="str" cm="1">
        <f t="array" ref="T2415">IFERROR(_xlfn.IFS(
U2415="MPR ISSUE","TX ISSUE",
U2415="BSS Hardware Issue","RAN ISSUE",
U2415="Sites strategiques, MLL, Pylone, etc.","ENVTECH",
U2415="AKTIVCO DEFAUT GE &amp; POWER Cabinet","POWER ISSUE",
U2415="AKTIVCO Coupure ENEO &amp; Baisse de tension","POWER ISSUE",
U2415="Coupure ENEO &amp; Baisse de tension","POWER ISSUE",
U2415="Defaut GE &amp; POWER Cabinet","POWER ISSUE",
U2415="Sharing","POWER ISSUE",
U2415="Sites strategiques &amp; DataCenter","POWER ISSUE",
U2415="Exclu","Exclu",
U2415="SAT","TX ISSUE",
U2415="SPARE-ISSUE","SPARE-ISSUE",
U2415="Fiber CAmtel","TX ISSUE",
U2415="Fiber AOF","TX ISSUE",
U2415="Projet OCM (HUAWEI)","TRAVAUX-HUAWEI",
U2415="Projet OCM (NOKIA)","TRAVAUX -NOKIA",
U2415="ACCESS-ISSUE","ACCESS-ISSUE",
U2415="Projet OCM (ZTE, NOKIA, autres projets)","TRAVAUX OCM",
U2415="No root CAuse","No root cause",
U2415="ODU HS","TX ISSUE",
U2415="IP &amp; VLAN","TX ISSUE",
U2415="Warehouse HUAWEI","SPARE-ISSUE",
U2415="SPARE-HS","SPARE-ISSUE",
U2415="Power Telco","RAN ISSUE",U2415="no impacts","no impacts"
),"")</f>
        <v>No root cause</v>
      </c>
      <c r="U2415" s="68" t="s">
        <v>5691</v>
      </c>
      <c r="V2415" s="41" t="str" cm="1">
        <f t="array" ref="V2415">IFERROR(_xlfn.IFS(
U2415="MPR ISSUE","ACTIVE",
U2415="BSS Hardware Issue","ACTIVE",
U2415="Sites strategiques, MLL, Pylone, etc.","PASSIVE",
U2415="AKTIVCO DEFAUT GE &amp; POWER Cabinet","PASSIVE",
U2415="AKTIVCO Coupure ENEO &amp; Baisse de tension","PASSIVE",
U2415="Coupure ENEO &amp; Baisse de tension","PASSIVE",
U2415="Defaut GE &amp; POWER Cabinet","PASSIVE",
U2415="Sharing","PASSIVE",
U2415="Sites strategiques &amp; DataCenter","PASSIVE",
U2415="Exclu","Exclu",
U2415="SAT","ACTIVE",
U2415="SPARE-ISSUE","SPARE-ISSUE",
U2415="Fiber CAmtel","ACTIVE",
U2415="Fiber AOF","ACTIVE",
U2415="Projet OCM (HUAWEI)","PLANNED WORKS",
U2415="Projet OCM (NOKIA)","PLANNED WORKS",
U2415="ACCESS-ISSUE","ACCESS-ISSUE",
U2415="Projet OCM (ZTE, NOKIA, autres projets)","PLANNED WORKS",
U2415="No root CAuse","No root cause",
U2415="ODU HS","ACTIVE",
U2415="IP &amp; VLAN","ACTIVE",
U2415="Warehouse HUAWEI","SPARE-ISSUE",
U2415="SPARE-HS","SPARE-ISSUE",
U2415="Power Telco","ACTIVE", U2415="no impacts","no impacts"
),"")</f>
        <v>No root cause</v>
      </c>
      <c r="W2415" s="113"/>
      <c r="X2415" s="113"/>
      <c r="Y2415" s="113"/>
      <c r="Z2415" s="113"/>
      <c r="AA2415" s="113"/>
      <c r="AB2415" s="17" t="s">
        <v>5465</v>
      </c>
      <c r="AC2415" s="17" t="str">
        <f>_xlfn.XLOOKUP(B2415,'INCIDENT-04-27-2026'!E:E,'INCIDENT-04-27-2026'!F:F,"")</f>
        <v/>
      </c>
      <c r="AD2415" s="9"/>
      <c r="AE2415" s="7" t="s">
        <v>5465</v>
      </c>
      <c r="AF2415" s="6" t="str">
        <f>_xlfn.XLOOKUP(B2415,'[13]Input_27-04'!$B:$B,'[13]Input_27-04'!$M:$M,"")</f>
        <v/>
      </c>
      <c r="AG2415" s="7"/>
      <c r="AH2415" s="3"/>
      <c r="AI2415" s="18" t="str">
        <f>_xlfn.XLOOKUP(B2415,'[3]Cells Huawei 27042026 10h'!$B:$B,'[3]Cells Huawei 27042026 10h'!$T:$T,"")</f>
        <v/>
      </c>
      <c r="AJ2415" s="18" t="str">
        <f>_xlfn.XLOOKUP(B2415,'[3]Cells Huawei 27042026 15h'!$B:$B,'[3]Cells Huawei 27042026 15h'!$T:$T,"")</f>
        <v/>
      </c>
      <c r="AK2415" s="18" t="str">
        <f>_xlfn.XLOOKUP(B2415,'[4]cells down 27042026 11h28'!$B:$B,'[4]cells down 27042026 11h28'!$R:$R,"")</f>
        <v/>
      </c>
      <c r="AL2415" s="18" t="str">
        <f>_xlfn.XLOOKUP(B2415,'[4]cells down 27042026 18h01'!$B:$B,'[4]cells down 27042026 18h01'!$R:$R,"")</f>
        <v/>
      </c>
      <c r="AM2415" s="18" t="str">
        <f>_xlfn.XLOOKUP(B2415,'[5]cell downs 27042026 11h'!$B:$B,'[5]cell downs 27042026 11h'!$R:$R,"")</f>
        <v/>
      </c>
      <c r="AN2415" s="18" t="str">
        <f>_xlfn.XLOOKUP(B2415,'[5]cell downs 27042026 17h40'!$B:$B,'[5]cell downs 27042026 17h40'!$R:$R,"")</f>
        <v/>
      </c>
      <c r="AO2415" s="18" t="str">
        <f>_xlfn.XLOOKUP(B2415,'[6]ALL SITES DOWN'!$D:$D,'[6]ALL SITES DOWN'!$J:$J,"")</f>
        <v/>
      </c>
      <c r="AP2415" s="18" t="str">
        <f>_xlfn.XLOOKUP(B2415,'[7]ALL SITES DOWN'!$D:$D,'[7]ALL SITES DOWN'!$J:$J,"")</f>
        <v/>
      </c>
      <c r="AQ2415" s="9" t="str">
        <f>_xlfn.XLOOKUP(B2415,[8]sheet1!$AC:$AC,[8]sheet1!$AF:$AF,"")</f>
        <v/>
      </c>
      <c r="AR2415" s="14"/>
      <c r="AS2415" s="14" t="s">
        <v>5465</v>
      </c>
      <c r="AT2415" s="14" t="str">
        <f>_xlfn.XLOOKUP(B2415,'[9]cell downs 18042026 17h'!$B:$B,'[9]cell downs 18042026 17h'!$B:$B,"")</f>
        <v/>
      </c>
      <c r="AU2415" s="14" t="str">
        <f>_xlfn.XLOOKUP(B2415,'[10]Cells Huawei 19042026 15h'!$B:$B,'[10]Cells Huawei 19042026 15h'!$B:$B,"")</f>
        <v/>
      </c>
      <c r="AV2415" s="9" t="str">
        <f>_xlfn.XLOOKUP(B2415,'[11]cells down 19042026 9H40'!$B:$B,'[11]cells down 19042026 9H40'!$B:$B,"")</f>
        <v/>
      </c>
    </row>
    <row r="2416" spans="1:48" hidden="1" x14ac:dyDescent="0.3">
      <c r="A2416" s="1" t="s">
        <v>2042</v>
      </c>
      <c r="B2416" s="8" t="s">
        <v>2043</v>
      </c>
      <c r="C2416" s="3" t="str">
        <f>_xlfn.XLOOKUP(B2416,'[1]daily break down'!$D:$D,'[1]daily break down'!$E:$E,"")</f>
        <v>OUEST</v>
      </c>
      <c r="D2416" s="1" t="s">
        <v>11</v>
      </c>
      <c r="E2416" s="1" t="s">
        <v>12</v>
      </c>
      <c r="F2416" s="3" t="s">
        <v>102</v>
      </c>
      <c r="G2416" s="1" t="s">
        <v>1177</v>
      </c>
      <c r="H2416" s="27" t="str">
        <f>_xlfn.XLOOKUP(B2416,[2]CALCULATION!$B:$B,[2]CALCULATION!$H:$H,"")</f>
        <v>Huawei</v>
      </c>
      <c r="I2416" s="26">
        <v>0</v>
      </c>
      <c r="J2416" s="26">
        <v>0.73997739938875629</v>
      </c>
      <c r="K2416" s="26">
        <v>0</v>
      </c>
      <c r="L2416" s="26">
        <v>0</v>
      </c>
      <c r="M2416" s="26">
        <v>0</v>
      </c>
      <c r="N2416" s="26">
        <v>0</v>
      </c>
      <c r="O2416" s="26">
        <v>0</v>
      </c>
      <c r="P2416" s="114" t="s">
        <v>6364</v>
      </c>
      <c r="Q2416" s="42" t="s">
        <v>5538</v>
      </c>
      <c r="R2416" s="42"/>
      <c r="S2416" s="41" t="str" cm="1">
        <f t="array" ref="S2416">IFERROR(_xlfn.IFS(
U2416="MPR ISSUE","PDH",
U2416="BSS Hardware Issue","BSS",
U2416="Sites strategiques, MLL, Pylone, etc.","ENVTECH",
U2416="AKTIVCO DEFAUT GE &amp; POWER Cabinet","AKTIVCO",
U2416="AKTIVCO Coupure ENEO &amp; Baisse de tension","AKTIVCO GRID ONLY",
U2416="Coupure ENEO &amp; Baisse de tension","IHS GRID ONLY",
U2416="Defaut GE &amp; POWER Cabinet","IHS",
U2416="Sharing","Partners",
U2416="Sites strategiques &amp; DataCenter","SST &amp; DC",
U2416="Exclu","Exclu",
U2416="SAT","SAT",
U2416="SPARE-ISSUE","SPARE-ISSUE",
U2416="Fiber CAmtel","TRANS_FO_CAMTEL",
U2416="Fiber AOF","Fiber AOF",
U2416="Projet OCM (HUAWEI)","TRAVAUX-HUAWEI",
U2416="Projet OCM (NOKIA)","TRAVAUX-NOKIA",
U2416="ACCESS-ISSUE","ACCESS-ISSUE",
U2416="Projet OCM (ZTE, NOKIA, autres projets)","TRAVAUX OCM",
U2416="No root CAuse","No root cause",
U2416="ODU HS","PDH",
U2416="IP &amp; VLAN","PDH",
U2416="Warehouse HUAWEI","SPARE-ISSUE",
U2416="SPARE-HS","SPARE-ISSUE",
U2416="Power Telco","BSS",U2416="no impacts","no impacts"
),"")</f>
        <v>No root cause</v>
      </c>
      <c r="T2416" s="41" t="str" cm="1">
        <f t="array" ref="T2416">IFERROR(_xlfn.IFS(
U2416="MPR ISSUE","TX ISSUE",
U2416="BSS Hardware Issue","RAN ISSUE",
U2416="Sites strategiques, MLL, Pylone, etc.","ENVTECH",
U2416="AKTIVCO DEFAUT GE &amp; POWER Cabinet","POWER ISSUE",
U2416="AKTIVCO Coupure ENEO &amp; Baisse de tension","POWER ISSUE",
U2416="Coupure ENEO &amp; Baisse de tension","POWER ISSUE",
U2416="Defaut GE &amp; POWER Cabinet","POWER ISSUE",
U2416="Sharing","POWER ISSUE",
U2416="Sites strategiques &amp; DataCenter","POWER ISSUE",
U2416="Exclu","Exclu",
U2416="SAT","TX ISSUE",
U2416="SPARE-ISSUE","SPARE-ISSUE",
U2416="Fiber CAmtel","TX ISSUE",
U2416="Fiber AOF","TX ISSUE",
U2416="Projet OCM (HUAWEI)","TRAVAUX-HUAWEI",
U2416="Projet OCM (NOKIA)","TRAVAUX -NOKIA",
U2416="ACCESS-ISSUE","ACCESS-ISSUE",
U2416="Projet OCM (ZTE, NOKIA, autres projets)","TRAVAUX OCM",
U2416="No root CAuse","No root cause",
U2416="ODU HS","TX ISSUE",
U2416="IP &amp; VLAN","TX ISSUE",
U2416="Warehouse HUAWEI","SPARE-ISSUE",
U2416="SPARE-HS","SPARE-ISSUE",
U2416="Power Telco","RAN ISSUE",U2416="no impacts","no impacts"
),"")</f>
        <v>No root cause</v>
      </c>
      <c r="U2416" s="68" t="s">
        <v>5691</v>
      </c>
      <c r="V2416" s="41" t="str" cm="1">
        <f t="array" ref="V2416">IFERROR(_xlfn.IFS(
U2416="MPR ISSUE","ACTIVE",
U2416="BSS Hardware Issue","ACTIVE",
U2416="Sites strategiques, MLL, Pylone, etc.","PASSIVE",
U2416="AKTIVCO DEFAUT GE &amp; POWER Cabinet","PASSIVE",
U2416="AKTIVCO Coupure ENEO &amp; Baisse de tension","PASSIVE",
U2416="Coupure ENEO &amp; Baisse de tension","PASSIVE",
U2416="Defaut GE &amp; POWER Cabinet","PASSIVE",
U2416="Sharing","PASSIVE",
U2416="Sites strategiques &amp; DataCenter","PASSIVE",
U2416="Exclu","Exclu",
U2416="SAT","ACTIVE",
U2416="SPARE-ISSUE","SPARE-ISSUE",
U2416="Fiber CAmtel","ACTIVE",
U2416="Fiber AOF","ACTIVE",
U2416="Projet OCM (HUAWEI)","PLANNED WORKS",
U2416="Projet OCM (NOKIA)","PLANNED WORKS",
U2416="ACCESS-ISSUE","ACCESS-ISSUE",
U2416="Projet OCM (ZTE, NOKIA, autres projets)","PLANNED WORKS",
U2416="No root CAuse","No root cause",
U2416="ODU HS","ACTIVE",
U2416="IP &amp; VLAN","ACTIVE",
U2416="Warehouse HUAWEI","SPARE-ISSUE",
U2416="SPARE-HS","SPARE-ISSUE",
U2416="Power Telco","ACTIVE", U2416="no impacts","no impacts"
),"")</f>
        <v>No root cause</v>
      </c>
      <c r="W2416" s="113"/>
      <c r="X2416" s="113"/>
      <c r="Y2416" s="113"/>
      <c r="Z2416" s="113"/>
      <c r="AA2416" s="113"/>
      <c r="AB2416" s="17" t="s">
        <v>5465</v>
      </c>
      <c r="AC2416" s="17" t="str">
        <f>_xlfn.XLOOKUP(B2416,'INCIDENT-04-27-2026'!E:E,'INCIDENT-04-27-2026'!F:F,"")</f>
        <v/>
      </c>
      <c r="AD2416" s="9"/>
      <c r="AE2416" s="7" t="s">
        <v>5465</v>
      </c>
      <c r="AF2416" s="6" t="str">
        <f>_xlfn.XLOOKUP(B2416,'[13]Input_27-04'!$B:$B,'[13]Input_27-04'!$M:$M,"")</f>
        <v/>
      </c>
      <c r="AG2416" s="7"/>
      <c r="AH2416" s="3"/>
      <c r="AI2416" s="18" t="str">
        <f>_xlfn.XLOOKUP(B2416,'[3]Cells Huawei 27042026 10h'!$B:$B,'[3]Cells Huawei 27042026 10h'!$T:$T,"")</f>
        <v/>
      </c>
      <c r="AJ2416" s="18" t="str">
        <f>_xlfn.XLOOKUP(B2416,'[3]Cells Huawei 27042026 15h'!$B:$B,'[3]Cells Huawei 27042026 15h'!$T:$T,"")</f>
        <v/>
      </c>
      <c r="AK2416" s="18" t="str">
        <f>_xlfn.XLOOKUP(B2416,'[4]cells down 27042026 11h28'!$B:$B,'[4]cells down 27042026 11h28'!$R:$R,"")</f>
        <v/>
      </c>
      <c r="AL2416" s="18" t="str">
        <f>_xlfn.XLOOKUP(B2416,'[4]cells down 27042026 18h01'!$B:$B,'[4]cells down 27042026 18h01'!$R:$R,"")</f>
        <v/>
      </c>
      <c r="AM2416" s="18" t="str">
        <f>_xlfn.XLOOKUP(B2416,'[5]cell downs 27042026 11h'!$B:$B,'[5]cell downs 27042026 11h'!$R:$R,"")</f>
        <v/>
      </c>
      <c r="AN2416" s="18" t="str">
        <f>_xlfn.XLOOKUP(B2416,'[5]cell downs 27042026 17h40'!$B:$B,'[5]cell downs 27042026 17h40'!$R:$R,"")</f>
        <v/>
      </c>
      <c r="AO2416" s="18" t="str">
        <f>_xlfn.XLOOKUP(B2416,'[6]ALL SITES DOWN'!$D:$D,'[6]ALL SITES DOWN'!$J:$J,"")</f>
        <v/>
      </c>
      <c r="AP2416" s="18" t="str">
        <f>_xlfn.XLOOKUP(B2416,'[7]ALL SITES DOWN'!$D:$D,'[7]ALL SITES DOWN'!$J:$J,"")</f>
        <v/>
      </c>
      <c r="AQ2416" s="9" t="str">
        <f>_xlfn.XLOOKUP(B2416,[8]sheet1!$AC:$AC,[8]sheet1!$AF:$AF,"")</f>
        <v/>
      </c>
      <c r="AR2416" s="14"/>
      <c r="AS2416" s="14" t="s">
        <v>5465</v>
      </c>
      <c r="AT2416" s="14" t="str">
        <f>_xlfn.XLOOKUP(B2416,'[9]cell downs 18042026 17h'!$B:$B,'[9]cell downs 18042026 17h'!$B:$B,"")</f>
        <v/>
      </c>
      <c r="AU2416" s="14" t="str">
        <f>_xlfn.XLOOKUP(B2416,'[10]Cells Huawei 19042026 15h'!$B:$B,'[10]Cells Huawei 19042026 15h'!$B:$B,"")</f>
        <v/>
      </c>
      <c r="AV2416" s="9" t="str">
        <f>_xlfn.XLOOKUP(B2416,'[11]cells down 19042026 9H40'!$B:$B,'[11]cells down 19042026 9H40'!$B:$B,"")</f>
        <v/>
      </c>
    </row>
    <row r="2417" spans="1:48" hidden="1" x14ac:dyDescent="0.3">
      <c r="A2417" s="1" t="s">
        <v>4137</v>
      </c>
      <c r="B2417" s="8" t="s">
        <v>4138</v>
      </c>
      <c r="C2417" s="3" t="str">
        <f>_xlfn.XLOOKUP(B2417,'[1]daily break down'!$D:$D,'[1]daily break down'!$E:$E,"")</f>
        <v>CENTRE</v>
      </c>
      <c r="D2417" s="1" t="s">
        <v>21</v>
      </c>
      <c r="E2417" s="1" t="s">
        <v>988</v>
      </c>
      <c r="F2417" s="3" t="s">
        <v>37</v>
      </c>
      <c r="G2417" s="1" t="s">
        <v>4139</v>
      </c>
      <c r="H2417" s="29" t="str">
        <f>_xlfn.XLOOKUP(B2417,[2]CALCULATION!$B:$B,[2]CALCULATION!$H:$H,"")</f>
        <v>ZTE</v>
      </c>
      <c r="I2417" s="26">
        <v>0</v>
      </c>
      <c r="J2417" s="26">
        <v>0</v>
      </c>
      <c r="K2417" s="26">
        <v>0</v>
      </c>
      <c r="L2417" s="26">
        <v>0</v>
      </c>
      <c r="M2417" s="26">
        <v>0</v>
      </c>
      <c r="N2417" s="26">
        <v>0</v>
      </c>
      <c r="O2417" s="26">
        <v>0</v>
      </c>
      <c r="P2417" s="114" t="s">
        <v>6364</v>
      </c>
      <c r="Q2417" s="42" t="s">
        <v>5538</v>
      </c>
      <c r="R2417" s="42"/>
      <c r="S2417" s="41" t="str" cm="1">
        <f t="array" ref="S2417">IFERROR(_xlfn.IFS(
U2417="MPR ISSUE","PDH",
U2417="BSS Hardware Issue","BSS",
U2417="Sites strategiques, MLL, Pylone, etc.","ENVTECH",
U2417="AKTIVCO DEFAUT GE &amp; POWER Cabinet","AKTIVCO",
U2417="AKTIVCO Coupure ENEO &amp; Baisse de tension","AKTIVCO GRID ONLY",
U2417="Coupure ENEO &amp; Baisse de tension","IHS GRID ONLY",
U2417="Defaut GE &amp; POWER Cabinet","IHS",
U2417="Sharing","Partners",
U2417="Sites strategiques &amp; DataCenter","SST &amp; DC",
U2417="Exclu","Exclu",
U2417="SAT","SAT",
U2417="SPARE-ISSUE","SPARE-ISSUE",
U2417="Fiber CAmtel","TRANS_FO_CAMTEL",
U2417="Fiber AOF","Fiber AOF",
U2417="Projet OCM (HUAWEI)","TRAVAUX-HUAWEI",
U2417="Projet OCM (NOKIA)","TRAVAUX-NOKIA",
U2417="ACCESS-ISSUE","ACCESS-ISSUE",
U2417="Projet OCM (ZTE, NOKIA, autres projets)","TRAVAUX OCM",
U2417="No root CAuse","No root cause",
U2417="ODU HS","PDH",
U2417="IP &amp; VLAN","PDH",
U2417="Warehouse HUAWEI","SPARE-ISSUE",
U2417="SPARE-HS","SPARE-ISSUE",
U2417="Power Telco","BSS",U2417="no impacts","no impacts"
),"")</f>
        <v>No root cause</v>
      </c>
      <c r="T2417" s="41" t="str" cm="1">
        <f t="array" ref="T2417">IFERROR(_xlfn.IFS(
U2417="MPR ISSUE","TX ISSUE",
U2417="BSS Hardware Issue","RAN ISSUE",
U2417="Sites strategiques, MLL, Pylone, etc.","ENVTECH",
U2417="AKTIVCO DEFAUT GE &amp; POWER Cabinet","POWER ISSUE",
U2417="AKTIVCO Coupure ENEO &amp; Baisse de tension","POWER ISSUE",
U2417="Coupure ENEO &amp; Baisse de tension","POWER ISSUE",
U2417="Defaut GE &amp; POWER Cabinet","POWER ISSUE",
U2417="Sharing","POWER ISSUE",
U2417="Sites strategiques &amp; DataCenter","POWER ISSUE",
U2417="Exclu","Exclu",
U2417="SAT","TX ISSUE",
U2417="SPARE-ISSUE","SPARE-ISSUE",
U2417="Fiber CAmtel","TX ISSUE",
U2417="Fiber AOF","TX ISSUE",
U2417="Projet OCM (HUAWEI)","TRAVAUX-HUAWEI",
U2417="Projet OCM (NOKIA)","TRAVAUX -NOKIA",
U2417="ACCESS-ISSUE","ACCESS-ISSUE",
U2417="Projet OCM (ZTE, NOKIA, autres projets)","TRAVAUX OCM",
U2417="No root CAuse","No root cause",
U2417="ODU HS","TX ISSUE",
U2417="IP &amp; VLAN","TX ISSUE",
U2417="Warehouse HUAWEI","SPARE-ISSUE",
U2417="SPARE-HS","SPARE-ISSUE",
U2417="Power Telco","RAN ISSUE",U2417="no impacts","no impacts"
),"")</f>
        <v>No root cause</v>
      </c>
      <c r="U2417" s="68" t="s">
        <v>5691</v>
      </c>
      <c r="V2417" s="41" t="str" cm="1">
        <f t="array" ref="V2417">IFERROR(_xlfn.IFS(
U2417="MPR ISSUE","ACTIVE",
U2417="BSS Hardware Issue","ACTIVE",
U2417="Sites strategiques, MLL, Pylone, etc.","PASSIVE",
U2417="AKTIVCO DEFAUT GE &amp; POWER Cabinet","PASSIVE",
U2417="AKTIVCO Coupure ENEO &amp; Baisse de tension","PASSIVE",
U2417="Coupure ENEO &amp; Baisse de tension","PASSIVE",
U2417="Defaut GE &amp; POWER Cabinet","PASSIVE",
U2417="Sharing","PASSIVE",
U2417="Sites strategiques &amp; DataCenter","PASSIVE",
U2417="Exclu","Exclu",
U2417="SAT","ACTIVE",
U2417="SPARE-ISSUE","SPARE-ISSUE",
U2417="Fiber CAmtel","ACTIVE",
U2417="Fiber AOF","ACTIVE",
U2417="Projet OCM (HUAWEI)","PLANNED WORKS",
U2417="Projet OCM (NOKIA)","PLANNED WORKS",
U2417="ACCESS-ISSUE","ACCESS-ISSUE",
U2417="Projet OCM (ZTE, NOKIA, autres projets)","PLANNED WORKS",
U2417="No root CAuse","No root cause",
U2417="ODU HS","ACTIVE",
U2417="IP &amp; VLAN","ACTIVE",
U2417="Warehouse HUAWEI","SPARE-ISSUE",
U2417="SPARE-HS","SPARE-ISSUE",
U2417="Power Telco","ACTIVE", U2417="no impacts","no impacts"
),"")</f>
        <v>No root cause</v>
      </c>
      <c r="W2417" s="113"/>
      <c r="X2417" s="113"/>
      <c r="Y2417" s="113"/>
      <c r="Z2417" s="113"/>
      <c r="AA2417" s="113"/>
      <c r="AB2417" s="17" t="s">
        <v>5465</v>
      </c>
      <c r="AC2417" s="17" t="str">
        <f>_xlfn.XLOOKUP(B2417,'INCIDENT-04-27-2026'!E:E,'INCIDENT-04-27-2026'!F:F,"")</f>
        <v/>
      </c>
      <c r="AD2417" s="9"/>
      <c r="AE2417" s="7" t="s">
        <v>5465</v>
      </c>
      <c r="AF2417" s="6" t="str">
        <f>_xlfn.XLOOKUP(B2417,'[13]Input_27-04'!$B:$B,'[13]Input_27-04'!$M:$M,"")</f>
        <v/>
      </c>
      <c r="AG2417" s="7"/>
      <c r="AH2417" s="3"/>
      <c r="AI2417" s="18" t="str">
        <f>_xlfn.XLOOKUP(B2417,'[3]Cells Huawei 27042026 10h'!$B:$B,'[3]Cells Huawei 27042026 10h'!$T:$T,"")</f>
        <v/>
      </c>
      <c r="AJ2417" s="18" t="str">
        <f>_xlfn.XLOOKUP(B2417,'[3]Cells Huawei 27042026 15h'!$B:$B,'[3]Cells Huawei 27042026 15h'!$T:$T,"")</f>
        <v/>
      </c>
      <c r="AK2417" s="18" t="str">
        <f>_xlfn.XLOOKUP(B2417,'[4]cells down 27042026 11h28'!$B:$B,'[4]cells down 27042026 11h28'!$R:$R,"")</f>
        <v/>
      </c>
      <c r="AL2417" s="18" t="str">
        <f>_xlfn.XLOOKUP(B2417,'[4]cells down 27042026 18h01'!$B:$B,'[4]cells down 27042026 18h01'!$R:$R,"")</f>
        <v/>
      </c>
      <c r="AM2417" s="18" t="str">
        <f>_xlfn.XLOOKUP(B2417,'[5]cell downs 27042026 11h'!$B:$B,'[5]cell downs 27042026 11h'!$R:$R,"")</f>
        <v/>
      </c>
      <c r="AN2417" s="18" t="str">
        <f>_xlfn.XLOOKUP(B2417,'[5]cell downs 27042026 17h40'!$B:$B,'[5]cell downs 27042026 17h40'!$R:$R,"")</f>
        <v/>
      </c>
      <c r="AO2417" s="18" t="str">
        <f>_xlfn.XLOOKUP(B2417,'[6]ALL SITES DOWN'!$D:$D,'[6]ALL SITES DOWN'!$J:$J,"")</f>
        <v/>
      </c>
      <c r="AP2417" s="18" t="str">
        <f>_xlfn.XLOOKUP(B2417,'[7]ALL SITES DOWN'!$D:$D,'[7]ALL SITES DOWN'!$J:$J,"")</f>
        <v/>
      </c>
      <c r="AQ2417" s="9" t="str">
        <f>_xlfn.XLOOKUP(B2417,[8]sheet1!$AC:$AC,[8]sheet1!$AF:$AF,"")</f>
        <v/>
      </c>
      <c r="AR2417" s="14"/>
      <c r="AS2417" s="14" t="s">
        <v>5465</v>
      </c>
      <c r="AT2417" s="14" t="str">
        <f>_xlfn.XLOOKUP(B2417,'[9]cell downs 18042026 17h'!$B:$B,'[9]cell downs 18042026 17h'!$B:$B,"")</f>
        <v/>
      </c>
      <c r="AU2417" s="14" t="str">
        <f>_xlfn.XLOOKUP(B2417,'[10]Cells Huawei 19042026 15h'!$B:$B,'[10]Cells Huawei 19042026 15h'!$B:$B,"")</f>
        <v/>
      </c>
      <c r="AV2417" s="9" t="str">
        <f>_xlfn.XLOOKUP(B2417,'[11]cells down 19042026 9H40'!$B:$B,'[11]cells down 19042026 9H40'!$B:$B,"")</f>
        <v/>
      </c>
    </row>
    <row r="2418" spans="1:48" hidden="1" x14ac:dyDescent="0.3">
      <c r="A2418" s="1" t="s">
        <v>4395</v>
      </c>
      <c r="B2418" s="8" t="s">
        <v>4396</v>
      </c>
      <c r="C2418" s="3" t="str">
        <f>_xlfn.XLOOKUP(B2418,'[1]daily break down'!$D:$D,'[1]daily break down'!$E:$E,"")</f>
        <v>LITTORAL</v>
      </c>
      <c r="D2418" s="1" t="s">
        <v>11</v>
      </c>
      <c r="E2418" s="1" t="s">
        <v>12</v>
      </c>
      <c r="F2418" s="3" t="s">
        <v>31</v>
      </c>
      <c r="G2418" s="1" t="s">
        <v>3689</v>
      </c>
      <c r="H2418" s="29" t="str">
        <f>_xlfn.XLOOKUP(B2418,[2]CALCULATION!$B:$B,[2]CALCULATION!$H:$H,"")</f>
        <v>ZTE</v>
      </c>
      <c r="I2418" s="26">
        <v>0</v>
      </c>
      <c r="J2418" s="26">
        <v>0</v>
      </c>
      <c r="K2418" s="26">
        <v>0</v>
      </c>
      <c r="L2418" s="26">
        <v>0</v>
      </c>
      <c r="M2418" s="26">
        <v>0</v>
      </c>
      <c r="N2418" s="26">
        <v>0</v>
      </c>
      <c r="O2418" s="26">
        <v>0</v>
      </c>
      <c r="P2418" s="114" t="s">
        <v>6364</v>
      </c>
      <c r="Q2418" s="42" t="s">
        <v>5538</v>
      </c>
      <c r="R2418" s="42"/>
      <c r="S2418" s="41" t="str" cm="1">
        <f t="array" ref="S2418">IFERROR(_xlfn.IFS(
U2418="MPR ISSUE","PDH",
U2418="BSS Hardware Issue","BSS",
U2418="Sites strategiques, MLL, Pylone, etc.","ENVTECH",
U2418="AKTIVCO DEFAUT GE &amp; POWER Cabinet","AKTIVCO",
U2418="AKTIVCO Coupure ENEO &amp; Baisse de tension","AKTIVCO GRID ONLY",
U2418="Coupure ENEO &amp; Baisse de tension","IHS GRID ONLY",
U2418="Defaut GE &amp; POWER Cabinet","IHS",
U2418="Sharing","Partners",
U2418="Sites strategiques &amp; DataCenter","SST &amp; DC",
U2418="Exclu","Exclu",
U2418="SAT","SAT",
U2418="SPARE-ISSUE","SPARE-ISSUE",
U2418="Fiber CAmtel","TRANS_FO_CAMTEL",
U2418="Fiber AOF","Fiber AOF",
U2418="Projet OCM (HUAWEI)","TRAVAUX-HUAWEI",
U2418="Projet OCM (NOKIA)","TRAVAUX-NOKIA",
U2418="ACCESS-ISSUE","ACCESS-ISSUE",
U2418="Projet OCM (ZTE, NOKIA, autres projets)","TRAVAUX OCM",
U2418="No root CAuse","No root cause",
U2418="ODU HS","PDH",
U2418="IP &amp; VLAN","PDH",
U2418="Warehouse HUAWEI","SPARE-ISSUE",
U2418="SPARE-HS","SPARE-ISSUE",
U2418="Power Telco","BSS",U2418="no impacts","no impacts"
),"")</f>
        <v>No root cause</v>
      </c>
      <c r="T2418" s="41" t="str" cm="1">
        <f t="array" ref="T2418">IFERROR(_xlfn.IFS(
U2418="MPR ISSUE","TX ISSUE",
U2418="BSS Hardware Issue","RAN ISSUE",
U2418="Sites strategiques, MLL, Pylone, etc.","ENVTECH",
U2418="AKTIVCO DEFAUT GE &amp; POWER Cabinet","POWER ISSUE",
U2418="AKTIVCO Coupure ENEO &amp; Baisse de tension","POWER ISSUE",
U2418="Coupure ENEO &amp; Baisse de tension","POWER ISSUE",
U2418="Defaut GE &amp; POWER Cabinet","POWER ISSUE",
U2418="Sharing","POWER ISSUE",
U2418="Sites strategiques &amp; DataCenter","POWER ISSUE",
U2418="Exclu","Exclu",
U2418="SAT","TX ISSUE",
U2418="SPARE-ISSUE","SPARE-ISSUE",
U2418="Fiber CAmtel","TX ISSUE",
U2418="Fiber AOF","TX ISSUE",
U2418="Projet OCM (HUAWEI)","TRAVAUX-HUAWEI",
U2418="Projet OCM (NOKIA)","TRAVAUX -NOKIA",
U2418="ACCESS-ISSUE","ACCESS-ISSUE",
U2418="Projet OCM (ZTE, NOKIA, autres projets)","TRAVAUX OCM",
U2418="No root CAuse","No root cause",
U2418="ODU HS","TX ISSUE",
U2418="IP &amp; VLAN","TX ISSUE",
U2418="Warehouse HUAWEI","SPARE-ISSUE",
U2418="SPARE-HS","SPARE-ISSUE",
U2418="Power Telco","RAN ISSUE",U2418="no impacts","no impacts"
),"")</f>
        <v>No root cause</v>
      </c>
      <c r="U2418" s="68" t="s">
        <v>5691</v>
      </c>
      <c r="V2418" s="41" t="str" cm="1">
        <f t="array" ref="V2418">IFERROR(_xlfn.IFS(
U2418="MPR ISSUE","ACTIVE",
U2418="BSS Hardware Issue","ACTIVE",
U2418="Sites strategiques, MLL, Pylone, etc.","PASSIVE",
U2418="AKTIVCO DEFAUT GE &amp; POWER Cabinet","PASSIVE",
U2418="AKTIVCO Coupure ENEO &amp; Baisse de tension","PASSIVE",
U2418="Coupure ENEO &amp; Baisse de tension","PASSIVE",
U2418="Defaut GE &amp; POWER Cabinet","PASSIVE",
U2418="Sharing","PASSIVE",
U2418="Sites strategiques &amp; DataCenter","PASSIVE",
U2418="Exclu","Exclu",
U2418="SAT","ACTIVE",
U2418="SPARE-ISSUE","SPARE-ISSUE",
U2418="Fiber CAmtel","ACTIVE",
U2418="Fiber AOF","ACTIVE",
U2418="Projet OCM (HUAWEI)","PLANNED WORKS",
U2418="Projet OCM (NOKIA)","PLANNED WORKS",
U2418="ACCESS-ISSUE","ACCESS-ISSUE",
U2418="Projet OCM (ZTE, NOKIA, autres projets)","PLANNED WORKS",
U2418="No root CAuse","No root cause",
U2418="ODU HS","ACTIVE",
U2418="IP &amp; VLAN","ACTIVE",
U2418="Warehouse HUAWEI","SPARE-ISSUE",
U2418="SPARE-HS","SPARE-ISSUE",
U2418="Power Telco","ACTIVE", U2418="no impacts","no impacts"
),"")</f>
        <v>No root cause</v>
      </c>
      <c r="W2418" s="113"/>
      <c r="X2418" s="113"/>
      <c r="Y2418" s="113"/>
      <c r="Z2418" s="113"/>
      <c r="AA2418" s="113"/>
      <c r="AB2418" s="17" t="s">
        <v>5465</v>
      </c>
      <c r="AC2418" s="17" t="str">
        <f>_xlfn.XLOOKUP(B2418,'INCIDENT-04-27-2026'!E:E,'INCIDENT-04-27-2026'!F:F,"")</f>
        <v/>
      </c>
      <c r="AD2418" s="9"/>
      <c r="AE2418" s="7" t="s">
        <v>5465</v>
      </c>
      <c r="AF2418" s="6" t="str">
        <f>_xlfn.XLOOKUP(B2418,'[13]Input_27-04'!$B:$B,'[13]Input_27-04'!$M:$M,"")</f>
        <v/>
      </c>
      <c r="AG2418" s="7"/>
      <c r="AH2418" s="3"/>
      <c r="AI2418" s="18" t="str">
        <f>_xlfn.XLOOKUP(B2418,'[3]Cells Huawei 27042026 10h'!$B:$B,'[3]Cells Huawei 27042026 10h'!$T:$T,"")</f>
        <v/>
      </c>
      <c r="AJ2418" s="18" t="str">
        <f>_xlfn.XLOOKUP(B2418,'[3]Cells Huawei 27042026 15h'!$B:$B,'[3]Cells Huawei 27042026 15h'!$T:$T,"")</f>
        <v/>
      </c>
      <c r="AK2418" s="18" t="str">
        <f>_xlfn.XLOOKUP(B2418,'[4]cells down 27042026 11h28'!$B:$B,'[4]cells down 27042026 11h28'!$R:$R,"")</f>
        <v/>
      </c>
      <c r="AL2418" s="18" t="str">
        <f>_xlfn.XLOOKUP(B2418,'[4]cells down 27042026 18h01'!$B:$B,'[4]cells down 27042026 18h01'!$R:$R,"")</f>
        <v/>
      </c>
      <c r="AM2418" s="18" t="str">
        <f>_xlfn.XLOOKUP(B2418,'[5]cell downs 27042026 11h'!$B:$B,'[5]cell downs 27042026 11h'!$R:$R,"")</f>
        <v/>
      </c>
      <c r="AN2418" s="18" t="str">
        <f>_xlfn.XLOOKUP(B2418,'[5]cell downs 27042026 17h40'!$B:$B,'[5]cell downs 27042026 17h40'!$R:$R,"")</f>
        <v/>
      </c>
      <c r="AO2418" s="18" t="str">
        <f>_xlfn.XLOOKUP(B2418,'[6]ALL SITES DOWN'!$D:$D,'[6]ALL SITES DOWN'!$J:$J,"")</f>
        <v/>
      </c>
      <c r="AP2418" s="18" t="str">
        <f>_xlfn.XLOOKUP(B2418,'[7]ALL SITES DOWN'!$D:$D,'[7]ALL SITES DOWN'!$J:$J,"")</f>
        <v/>
      </c>
      <c r="AQ2418" s="9" t="str">
        <f>_xlfn.XLOOKUP(B2418,[8]sheet1!$AC:$AC,[8]sheet1!$AF:$AF,"")</f>
        <v/>
      </c>
      <c r="AR2418" s="14"/>
      <c r="AS2418" s="14" t="s">
        <v>5465</v>
      </c>
      <c r="AT2418" s="14" t="str">
        <f>_xlfn.XLOOKUP(B2418,'[9]cell downs 18042026 17h'!$B:$B,'[9]cell downs 18042026 17h'!$B:$B,"")</f>
        <v/>
      </c>
      <c r="AU2418" s="14" t="str">
        <f>_xlfn.XLOOKUP(B2418,'[10]Cells Huawei 19042026 15h'!$B:$B,'[10]Cells Huawei 19042026 15h'!$B:$B,"")</f>
        <v/>
      </c>
      <c r="AV2418" s="9" t="str">
        <f>_xlfn.XLOOKUP(B2418,'[11]cells down 19042026 9H40'!$B:$B,'[11]cells down 19042026 9H40'!$B:$B,"")</f>
        <v/>
      </c>
    </row>
    <row r="2419" spans="1:48" hidden="1" x14ac:dyDescent="0.3">
      <c r="A2419" s="1" t="s">
        <v>3958</v>
      </c>
      <c r="B2419" s="8" t="s">
        <v>3959</v>
      </c>
      <c r="C2419" s="3" t="str">
        <f>_xlfn.XLOOKUP(B2419,'[1]daily break down'!$D:$D,'[1]daily break down'!$E:$E,"")</f>
        <v>CENTRE</v>
      </c>
      <c r="D2419" s="1"/>
      <c r="E2419" s="1"/>
      <c r="F2419" s="3" t="s">
        <v>37</v>
      </c>
      <c r="G2419" s="1" t="s">
        <v>3960</v>
      </c>
      <c r="H2419" s="29" t="str">
        <f>_xlfn.XLOOKUP(B2419,[2]CALCULATION!$B:$B,[2]CALCULATION!$H:$H,"")</f>
        <v>ZTE</v>
      </c>
      <c r="I2419" s="26">
        <v>0</v>
      </c>
      <c r="J2419" s="26">
        <v>0</v>
      </c>
      <c r="K2419" s="26">
        <v>0</v>
      </c>
      <c r="L2419" s="26">
        <v>0</v>
      </c>
      <c r="M2419" s="26">
        <v>0</v>
      </c>
      <c r="N2419" s="26">
        <v>0</v>
      </c>
      <c r="O2419" s="26">
        <v>0</v>
      </c>
      <c r="P2419" s="114" t="s">
        <v>6364</v>
      </c>
      <c r="Q2419" s="42" t="s">
        <v>5538</v>
      </c>
      <c r="R2419" s="42"/>
      <c r="S2419" s="41" t="str" cm="1">
        <f t="array" ref="S2419">IFERROR(_xlfn.IFS(
U2419="MPR ISSUE","PDH",
U2419="BSS Hardware Issue","BSS",
U2419="Sites strategiques, MLL, Pylone, etc.","ENVTECH",
U2419="AKTIVCO DEFAUT GE &amp; POWER Cabinet","AKTIVCO",
U2419="AKTIVCO Coupure ENEO &amp; Baisse de tension","AKTIVCO GRID ONLY",
U2419="Coupure ENEO &amp; Baisse de tension","IHS GRID ONLY",
U2419="Defaut GE &amp; POWER Cabinet","IHS",
U2419="Sharing","Partners",
U2419="Sites strategiques &amp; DataCenter","SST &amp; DC",
U2419="Exclu","Exclu",
U2419="SAT","SAT",
U2419="SPARE-ISSUE","SPARE-ISSUE",
U2419="Fiber CAmtel","TRANS_FO_CAMTEL",
U2419="Fiber AOF","Fiber AOF",
U2419="Projet OCM (HUAWEI)","TRAVAUX-HUAWEI",
U2419="Projet OCM (NOKIA)","TRAVAUX-NOKIA",
U2419="ACCESS-ISSUE","ACCESS-ISSUE",
U2419="Projet OCM (ZTE, NOKIA, autres projets)","TRAVAUX OCM",
U2419="No root CAuse","No root cause",
U2419="ODU HS","PDH",
U2419="IP &amp; VLAN","PDH",
U2419="Warehouse HUAWEI","SPARE-ISSUE",
U2419="SPARE-HS","SPARE-ISSUE",
U2419="Power Telco","BSS",U2419="no impacts","no impacts"
),"")</f>
        <v>No root cause</v>
      </c>
      <c r="T2419" s="41" t="str" cm="1">
        <f t="array" ref="T2419">IFERROR(_xlfn.IFS(
U2419="MPR ISSUE","TX ISSUE",
U2419="BSS Hardware Issue","RAN ISSUE",
U2419="Sites strategiques, MLL, Pylone, etc.","ENVTECH",
U2419="AKTIVCO DEFAUT GE &amp; POWER Cabinet","POWER ISSUE",
U2419="AKTIVCO Coupure ENEO &amp; Baisse de tension","POWER ISSUE",
U2419="Coupure ENEO &amp; Baisse de tension","POWER ISSUE",
U2419="Defaut GE &amp; POWER Cabinet","POWER ISSUE",
U2419="Sharing","POWER ISSUE",
U2419="Sites strategiques &amp; DataCenter","POWER ISSUE",
U2419="Exclu","Exclu",
U2419="SAT","TX ISSUE",
U2419="SPARE-ISSUE","SPARE-ISSUE",
U2419="Fiber CAmtel","TX ISSUE",
U2419="Fiber AOF","TX ISSUE",
U2419="Projet OCM (HUAWEI)","TRAVAUX-HUAWEI",
U2419="Projet OCM (NOKIA)","TRAVAUX -NOKIA",
U2419="ACCESS-ISSUE","ACCESS-ISSUE",
U2419="Projet OCM (ZTE, NOKIA, autres projets)","TRAVAUX OCM",
U2419="No root CAuse","No root cause",
U2419="ODU HS","TX ISSUE",
U2419="IP &amp; VLAN","TX ISSUE",
U2419="Warehouse HUAWEI","SPARE-ISSUE",
U2419="SPARE-HS","SPARE-ISSUE",
U2419="Power Telco","RAN ISSUE",U2419="no impacts","no impacts"
),"")</f>
        <v>No root cause</v>
      </c>
      <c r="U2419" s="68" t="s">
        <v>5691</v>
      </c>
      <c r="V2419" s="41" t="str" cm="1">
        <f t="array" ref="V2419">IFERROR(_xlfn.IFS(
U2419="MPR ISSUE","ACTIVE",
U2419="BSS Hardware Issue","ACTIVE",
U2419="Sites strategiques, MLL, Pylone, etc.","PASSIVE",
U2419="AKTIVCO DEFAUT GE &amp; POWER Cabinet","PASSIVE",
U2419="AKTIVCO Coupure ENEO &amp; Baisse de tension","PASSIVE",
U2419="Coupure ENEO &amp; Baisse de tension","PASSIVE",
U2419="Defaut GE &amp; POWER Cabinet","PASSIVE",
U2419="Sharing","PASSIVE",
U2419="Sites strategiques &amp; DataCenter","PASSIVE",
U2419="Exclu","Exclu",
U2419="SAT","ACTIVE",
U2419="SPARE-ISSUE","SPARE-ISSUE",
U2419="Fiber CAmtel","ACTIVE",
U2419="Fiber AOF","ACTIVE",
U2419="Projet OCM (HUAWEI)","PLANNED WORKS",
U2419="Projet OCM (NOKIA)","PLANNED WORKS",
U2419="ACCESS-ISSUE","ACCESS-ISSUE",
U2419="Projet OCM (ZTE, NOKIA, autres projets)","PLANNED WORKS",
U2419="No root CAuse","No root cause",
U2419="ODU HS","ACTIVE",
U2419="IP &amp; VLAN","ACTIVE",
U2419="Warehouse HUAWEI","SPARE-ISSUE",
U2419="SPARE-HS","SPARE-ISSUE",
U2419="Power Telco","ACTIVE", U2419="no impacts","no impacts"
),"")</f>
        <v>No root cause</v>
      </c>
      <c r="W2419" s="113"/>
      <c r="X2419" s="113"/>
      <c r="Y2419" s="113"/>
      <c r="Z2419" s="113"/>
      <c r="AA2419" s="113"/>
      <c r="AB2419" s="17" t="s">
        <v>5465</v>
      </c>
      <c r="AC2419" s="17" t="str">
        <f>_xlfn.XLOOKUP(B2419,'INCIDENT-04-27-2026'!E:E,'INCIDENT-04-27-2026'!F:F,"")</f>
        <v/>
      </c>
      <c r="AD2419" s="9"/>
      <c r="AE2419" s="7" t="s">
        <v>5465</v>
      </c>
      <c r="AF2419" s="6" t="str">
        <f>_xlfn.XLOOKUP(B2419,'[13]Input_27-04'!$B:$B,'[13]Input_27-04'!$M:$M,"")</f>
        <v/>
      </c>
      <c r="AG2419" s="7"/>
      <c r="AH2419" s="3"/>
      <c r="AI2419" s="18" t="str">
        <f>_xlfn.XLOOKUP(B2419,'[3]Cells Huawei 27042026 10h'!$B:$B,'[3]Cells Huawei 27042026 10h'!$T:$T,"")</f>
        <v/>
      </c>
      <c r="AJ2419" s="18" t="str">
        <f>_xlfn.XLOOKUP(B2419,'[3]Cells Huawei 27042026 15h'!$B:$B,'[3]Cells Huawei 27042026 15h'!$T:$T,"")</f>
        <v/>
      </c>
      <c r="AK2419" s="18" t="str">
        <f>_xlfn.XLOOKUP(B2419,'[4]cells down 27042026 11h28'!$B:$B,'[4]cells down 27042026 11h28'!$R:$R,"")</f>
        <v/>
      </c>
      <c r="AL2419" s="18" t="str">
        <f>_xlfn.XLOOKUP(B2419,'[4]cells down 27042026 18h01'!$B:$B,'[4]cells down 27042026 18h01'!$R:$R,"")</f>
        <v/>
      </c>
      <c r="AM2419" s="18" t="str">
        <f>_xlfn.XLOOKUP(B2419,'[5]cell downs 27042026 11h'!$B:$B,'[5]cell downs 27042026 11h'!$R:$R,"")</f>
        <v/>
      </c>
      <c r="AN2419" s="18" t="str">
        <f>_xlfn.XLOOKUP(B2419,'[5]cell downs 27042026 17h40'!$B:$B,'[5]cell downs 27042026 17h40'!$R:$R,"")</f>
        <v/>
      </c>
      <c r="AO2419" s="18" t="str">
        <f>_xlfn.XLOOKUP(B2419,'[6]ALL SITES DOWN'!$D:$D,'[6]ALL SITES DOWN'!$J:$J,"")</f>
        <v/>
      </c>
      <c r="AP2419" s="18" t="str">
        <f>_xlfn.XLOOKUP(B2419,'[7]ALL SITES DOWN'!$D:$D,'[7]ALL SITES DOWN'!$J:$J,"")</f>
        <v/>
      </c>
      <c r="AQ2419" s="9" t="str">
        <f>_xlfn.XLOOKUP(B2419,[8]sheet1!$AC:$AC,[8]sheet1!$AF:$AF,"")</f>
        <v/>
      </c>
      <c r="AR2419" s="14"/>
      <c r="AS2419" s="14" t="s">
        <v>5465</v>
      </c>
      <c r="AT2419" s="14" t="str">
        <f>_xlfn.XLOOKUP(B2419,'[9]cell downs 18042026 17h'!$B:$B,'[9]cell downs 18042026 17h'!$B:$B,"")</f>
        <v/>
      </c>
      <c r="AU2419" s="14" t="str">
        <f>_xlfn.XLOOKUP(B2419,'[10]Cells Huawei 19042026 15h'!$B:$B,'[10]Cells Huawei 19042026 15h'!$B:$B,"")</f>
        <v/>
      </c>
      <c r="AV2419" s="9" t="str">
        <f>_xlfn.XLOOKUP(B2419,'[11]cells down 19042026 9H40'!$B:$B,'[11]cells down 19042026 9H40'!$B:$B,"")</f>
        <v/>
      </c>
    </row>
    <row r="2420" spans="1:48" hidden="1" x14ac:dyDescent="0.3">
      <c r="A2420" s="1" t="s">
        <v>4162</v>
      </c>
      <c r="B2420" s="8" t="s">
        <v>4163</v>
      </c>
      <c r="C2420" s="3" t="str">
        <f>_xlfn.XLOOKUP(B2420,'[1]daily break down'!$D:$D,'[1]daily break down'!$E:$E,"")</f>
        <v>Douala</v>
      </c>
      <c r="D2420" s="1" t="s">
        <v>11</v>
      </c>
      <c r="E2420" s="1" t="s">
        <v>12</v>
      </c>
      <c r="F2420" s="3" t="s">
        <v>31</v>
      </c>
      <c r="G2420" s="1" t="s">
        <v>32</v>
      </c>
      <c r="H2420" s="29" t="str">
        <f>_xlfn.XLOOKUP(B2420,[2]CALCULATION!$B:$B,[2]CALCULATION!$H:$H,"")</f>
        <v>ZTE</v>
      </c>
      <c r="I2420" s="26">
        <v>0</v>
      </c>
      <c r="J2420" s="26">
        <v>0</v>
      </c>
      <c r="K2420" s="26">
        <v>0</v>
      </c>
      <c r="L2420" s="26">
        <v>0</v>
      </c>
      <c r="M2420" s="26">
        <v>0</v>
      </c>
      <c r="N2420" s="26">
        <v>0</v>
      </c>
      <c r="O2420" s="26">
        <v>0</v>
      </c>
      <c r="P2420" s="114" t="s">
        <v>6364</v>
      </c>
      <c r="Q2420" s="42" t="s">
        <v>5538</v>
      </c>
      <c r="R2420" s="42"/>
      <c r="S2420" s="41" t="str" cm="1">
        <f t="array" ref="S2420">IFERROR(_xlfn.IFS(
U2420="MPR ISSUE","PDH",
U2420="BSS Hardware Issue","BSS",
U2420="Sites strategiques, MLL, Pylone, etc.","ENVTECH",
U2420="AKTIVCO DEFAUT GE &amp; POWER Cabinet","AKTIVCO",
U2420="AKTIVCO Coupure ENEO &amp; Baisse de tension","AKTIVCO GRID ONLY",
U2420="Coupure ENEO &amp; Baisse de tension","IHS GRID ONLY",
U2420="Defaut GE &amp; POWER Cabinet","IHS",
U2420="Sharing","Partners",
U2420="Sites strategiques &amp; DataCenter","SST &amp; DC",
U2420="Exclu","Exclu",
U2420="SAT","SAT",
U2420="SPARE-ISSUE","SPARE-ISSUE",
U2420="Fiber CAmtel","TRANS_FO_CAMTEL",
U2420="Fiber AOF","Fiber AOF",
U2420="Projet OCM (HUAWEI)","TRAVAUX-HUAWEI",
U2420="Projet OCM (NOKIA)","TRAVAUX-NOKIA",
U2420="ACCESS-ISSUE","ACCESS-ISSUE",
U2420="Projet OCM (ZTE, NOKIA, autres projets)","TRAVAUX OCM",
U2420="No root CAuse","No root cause",
U2420="ODU HS","PDH",
U2420="IP &amp; VLAN","PDH",
U2420="Warehouse HUAWEI","SPARE-ISSUE",
U2420="SPARE-HS","SPARE-ISSUE",
U2420="Power Telco","BSS",U2420="no impacts","no impacts"
),"")</f>
        <v>No root cause</v>
      </c>
      <c r="T2420" s="41" t="str" cm="1">
        <f t="array" ref="T2420">IFERROR(_xlfn.IFS(
U2420="MPR ISSUE","TX ISSUE",
U2420="BSS Hardware Issue","RAN ISSUE",
U2420="Sites strategiques, MLL, Pylone, etc.","ENVTECH",
U2420="AKTIVCO DEFAUT GE &amp; POWER Cabinet","POWER ISSUE",
U2420="AKTIVCO Coupure ENEO &amp; Baisse de tension","POWER ISSUE",
U2420="Coupure ENEO &amp; Baisse de tension","POWER ISSUE",
U2420="Defaut GE &amp; POWER Cabinet","POWER ISSUE",
U2420="Sharing","POWER ISSUE",
U2420="Sites strategiques &amp; DataCenter","POWER ISSUE",
U2420="Exclu","Exclu",
U2420="SAT","TX ISSUE",
U2420="SPARE-ISSUE","SPARE-ISSUE",
U2420="Fiber CAmtel","TX ISSUE",
U2420="Fiber AOF","TX ISSUE",
U2420="Projet OCM (HUAWEI)","TRAVAUX-HUAWEI",
U2420="Projet OCM (NOKIA)","TRAVAUX -NOKIA",
U2420="ACCESS-ISSUE","ACCESS-ISSUE",
U2420="Projet OCM (ZTE, NOKIA, autres projets)","TRAVAUX OCM",
U2420="No root CAuse","No root cause",
U2420="ODU HS","TX ISSUE",
U2420="IP &amp; VLAN","TX ISSUE",
U2420="Warehouse HUAWEI","SPARE-ISSUE",
U2420="SPARE-HS","SPARE-ISSUE",
U2420="Power Telco","RAN ISSUE",U2420="no impacts","no impacts"
),"")</f>
        <v>No root cause</v>
      </c>
      <c r="U2420" s="68" t="s">
        <v>5691</v>
      </c>
      <c r="V2420" s="41" t="str" cm="1">
        <f t="array" ref="V2420">IFERROR(_xlfn.IFS(
U2420="MPR ISSUE","ACTIVE",
U2420="BSS Hardware Issue","ACTIVE",
U2420="Sites strategiques, MLL, Pylone, etc.","PASSIVE",
U2420="AKTIVCO DEFAUT GE &amp; POWER Cabinet","PASSIVE",
U2420="AKTIVCO Coupure ENEO &amp; Baisse de tension","PASSIVE",
U2420="Coupure ENEO &amp; Baisse de tension","PASSIVE",
U2420="Defaut GE &amp; POWER Cabinet","PASSIVE",
U2420="Sharing","PASSIVE",
U2420="Sites strategiques &amp; DataCenter","PASSIVE",
U2420="Exclu","Exclu",
U2420="SAT","ACTIVE",
U2420="SPARE-ISSUE","SPARE-ISSUE",
U2420="Fiber CAmtel","ACTIVE",
U2420="Fiber AOF","ACTIVE",
U2420="Projet OCM (HUAWEI)","PLANNED WORKS",
U2420="Projet OCM (NOKIA)","PLANNED WORKS",
U2420="ACCESS-ISSUE","ACCESS-ISSUE",
U2420="Projet OCM (ZTE, NOKIA, autres projets)","PLANNED WORKS",
U2420="No root CAuse","No root cause",
U2420="ODU HS","ACTIVE",
U2420="IP &amp; VLAN","ACTIVE",
U2420="Warehouse HUAWEI","SPARE-ISSUE",
U2420="SPARE-HS","SPARE-ISSUE",
U2420="Power Telco","ACTIVE", U2420="no impacts","no impacts"
),"")</f>
        <v>No root cause</v>
      </c>
      <c r="W2420" s="113"/>
      <c r="X2420" s="113"/>
      <c r="Y2420" s="113"/>
      <c r="Z2420" s="113"/>
      <c r="AA2420" s="113"/>
      <c r="AB2420" s="17" t="s">
        <v>5465</v>
      </c>
      <c r="AC2420" s="17" t="str">
        <f>_xlfn.XLOOKUP(B2420,'INCIDENT-04-27-2026'!E:E,'INCIDENT-04-27-2026'!F:F,"")</f>
        <v/>
      </c>
      <c r="AD2420" s="9"/>
      <c r="AE2420" s="7" t="s">
        <v>5465</v>
      </c>
      <c r="AF2420" s="6" t="str">
        <f>_xlfn.XLOOKUP(B2420,'[13]Input_27-04'!$B:$B,'[13]Input_27-04'!$M:$M,"")</f>
        <v/>
      </c>
      <c r="AG2420" s="7"/>
      <c r="AH2420" s="3"/>
      <c r="AI2420" s="18" t="str">
        <f>_xlfn.XLOOKUP(B2420,'[3]Cells Huawei 27042026 10h'!$B:$B,'[3]Cells Huawei 27042026 10h'!$T:$T,"")</f>
        <v/>
      </c>
      <c r="AJ2420" s="18" t="str">
        <f>_xlfn.XLOOKUP(B2420,'[3]Cells Huawei 27042026 15h'!$B:$B,'[3]Cells Huawei 27042026 15h'!$T:$T,"")</f>
        <v/>
      </c>
      <c r="AK2420" s="18" t="str">
        <f>_xlfn.XLOOKUP(B2420,'[4]cells down 27042026 11h28'!$B:$B,'[4]cells down 27042026 11h28'!$R:$R,"")</f>
        <v/>
      </c>
      <c r="AL2420" s="18" t="str">
        <f>_xlfn.XLOOKUP(B2420,'[4]cells down 27042026 18h01'!$B:$B,'[4]cells down 27042026 18h01'!$R:$R,"")</f>
        <v/>
      </c>
      <c r="AM2420" s="18" t="str">
        <f>_xlfn.XLOOKUP(B2420,'[5]cell downs 27042026 11h'!$B:$B,'[5]cell downs 27042026 11h'!$R:$R,"")</f>
        <v/>
      </c>
      <c r="AN2420" s="18" t="str">
        <f>_xlfn.XLOOKUP(B2420,'[5]cell downs 27042026 17h40'!$B:$B,'[5]cell downs 27042026 17h40'!$R:$R,"")</f>
        <v/>
      </c>
      <c r="AO2420" s="18" t="str">
        <f>_xlfn.XLOOKUP(B2420,'[6]ALL SITES DOWN'!$D:$D,'[6]ALL SITES DOWN'!$J:$J,"")</f>
        <v/>
      </c>
      <c r="AP2420" s="18" t="str">
        <f>_xlfn.XLOOKUP(B2420,'[7]ALL SITES DOWN'!$D:$D,'[7]ALL SITES DOWN'!$J:$J,"")</f>
        <v/>
      </c>
      <c r="AQ2420" s="9" t="str">
        <f>_xlfn.XLOOKUP(B2420,[8]sheet1!$AC:$AC,[8]sheet1!$AF:$AF,"")</f>
        <v/>
      </c>
      <c r="AR2420" s="14"/>
      <c r="AS2420" s="14" t="s">
        <v>5465</v>
      </c>
      <c r="AT2420" s="14" t="str">
        <f>_xlfn.XLOOKUP(B2420,'[9]cell downs 18042026 17h'!$B:$B,'[9]cell downs 18042026 17h'!$B:$B,"")</f>
        <v/>
      </c>
      <c r="AU2420" s="14" t="str">
        <f>_xlfn.XLOOKUP(B2420,'[10]Cells Huawei 19042026 15h'!$B:$B,'[10]Cells Huawei 19042026 15h'!$B:$B,"")</f>
        <v/>
      </c>
      <c r="AV2420" s="9" t="str">
        <f>_xlfn.XLOOKUP(B2420,'[11]cells down 19042026 9H40'!$B:$B,'[11]cells down 19042026 9H40'!$B:$B,"")</f>
        <v/>
      </c>
    </row>
    <row r="2421" spans="1:48" hidden="1" x14ac:dyDescent="0.3">
      <c r="A2421" s="1" t="s">
        <v>3596</v>
      </c>
      <c r="B2421" s="8" t="s">
        <v>3597</v>
      </c>
      <c r="C2421" s="3" t="str">
        <f>_xlfn.XLOOKUP(B2421,'[1]daily break down'!$D:$D,'[1]daily break down'!$E:$E,"")</f>
        <v>CENTRE</v>
      </c>
      <c r="D2421" s="1" t="s">
        <v>21</v>
      </c>
      <c r="E2421" s="1" t="s">
        <v>563</v>
      </c>
      <c r="F2421" s="3" t="s">
        <v>226</v>
      </c>
      <c r="G2421" s="1" t="s">
        <v>3596</v>
      </c>
      <c r="H2421" s="29" t="str">
        <f>_xlfn.XLOOKUP(B2421,[2]CALCULATION!$B:$B,[2]CALCULATION!$H:$H,"")</f>
        <v>ZTE</v>
      </c>
      <c r="I2421" s="26">
        <v>0</v>
      </c>
      <c r="J2421" s="26">
        <v>0</v>
      </c>
      <c r="K2421" s="26">
        <v>0</v>
      </c>
      <c r="L2421" s="26">
        <v>0</v>
      </c>
      <c r="M2421" s="26">
        <v>0</v>
      </c>
      <c r="N2421" s="26">
        <v>0</v>
      </c>
      <c r="O2421" s="26">
        <v>0</v>
      </c>
      <c r="P2421" s="114" t="s">
        <v>6364</v>
      </c>
      <c r="Q2421" s="42" t="s">
        <v>5538</v>
      </c>
      <c r="R2421" s="42"/>
      <c r="S2421" s="41" t="str" cm="1">
        <f t="array" ref="S2421">IFERROR(_xlfn.IFS(
U2421="MPR ISSUE","PDH",
U2421="BSS Hardware Issue","BSS",
U2421="Sites strategiques, MLL, Pylone, etc.","ENVTECH",
U2421="AKTIVCO DEFAUT GE &amp; POWER Cabinet","AKTIVCO",
U2421="AKTIVCO Coupure ENEO &amp; Baisse de tension","AKTIVCO GRID ONLY",
U2421="Coupure ENEO &amp; Baisse de tension","IHS GRID ONLY",
U2421="Defaut GE &amp; POWER Cabinet","IHS",
U2421="Sharing","Partners",
U2421="Sites strategiques &amp; DataCenter","SST &amp; DC",
U2421="Exclu","Exclu",
U2421="SAT","SAT",
U2421="SPARE-ISSUE","SPARE-ISSUE",
U2421="Fiber CAmtel","TRANS_FO_CAMTEL",
U2421="Fiber AOF","Fiber AOF",
U2421="Projet OCM (HUAWEI)","TRAVAUX-HUAWEI",
U2421="Projet OCM (NOKIA)","TRAVAUX-NOKIA",
U2421="ACCESS-ISSUE","ACCESS-ISSUE",
U2421="Projet OCM (ZTE, NOKIA, autres projets)","TRAVAUX OCM",
U2421="No root CAuse","No root cause",
U2421="ODU HS","PDH",
U2421="IP &amp; VLAN","PDH",
U2421="Warehouse HUAWEI","SPARE-ISSUE",
U2421="SPARE-HS","SPARE-ISSUE",
U2421="Power Telco","BSS",U2421="no impacts","no impacts"
),"")</f>
        <v>No root cause</v>
      </c>
      <c r="T2421" s="41" t="str" cm="1">
        <f t="array" ref="T2421">IFERROR(_xlfn.IFS(
U2421="MPR ISSUE","TX ISSUE",
U2421="BSS Hardware Issue","RAN ISSUE",
U2421="Sites strategiques, MLL, Pylone, etc.","ENVTECH",
U2421="AKTIVCO DEFAUT GE &amp; POWER Cabinet","POWER ISSUE",
U2421="AKTIVCO Coupure ENEO &amp; Baisse de tension","POWER ISSUE",
U2421="Coupure ENEO &amp; Baisse de tension","POWER ISSUE",
U2421="Defaut GE &amp; POWER Cabinet","POWER ISSUE",
U2421="Sharing","POWER ISSUE",
U2421="Sites strategiques &amp; DataCenter","POWER ISSUE",
U2421="Exclu","Exclu",
U2421="SAT","TX ISSUE",
U2421="SPARE-ISSUE","SPARE-ISSUE",
U2421="Fiber CAmtel","TX ISSUE",
U2421="Fiber AOF","TX ISSUE",
U2421="Projet OCM (HUAWEI)","TRAVAUX-HUAWEI",
U2421="Projet OCM (NOKIA)","TRAVAUX -NOKIA",
U2421="ACCESS-ISSUE","ACCESS-ISSUE",
U2421="Projet OCM (ZTE, NOKIA, autres projets)","TRAVAUX OCM",
U2421="No root CAuse","No root cause",
U2421="ODU HS","TX ISSUE",
U2421="IP &amp; VLAN","TX ISSUE",
U2421="Warehouse HUAWEI","SPARE-ISSUE",
U2421="SPARE-HS","SPARE-ISSUE",
U2421="Power Telco","RAN ISSUE",U2421="no impacts","no impacts"
),"")</f>
        <v>No root cause</v>
      </c>
      <c r="U2421" s="68" t="s">
        <v>5691</v>
      </c>
      <c r="V2421" s="41" t="str" cm="1">
        <f t="array" ref="V2421">IFERROR(_xlfn.IFS(
U2421="MPR ISSUE","ACTIVE",
U2421="BSS Hardware Issue","ACTIVE",
U2421="Sites strategiques, MLL, Pylone, etc.","PASSIVE",
U2421="AKTIVCO DEFAUT GE &amp; POWER Cabinet","PASSIVE",
U2421="AKTIVCO Coupure ENEO &amp; Baisse de tension","PASSIVE",
U2421="Coupure ENEO &amp; Baisse de tension","PASSIVE",
U2421="Defaut GE &amp; POWER Cabinet","PASSIVE",
U2421="Sharing","PASSIVE",
U2421="Sites strategiques &amp; DataCenter","PASSIVE",
U2421="Exclu","Exclu",
U2421="SAT","ACTIVE",
U2421="SPARE-ISSUE","SPARE-ISSUE",
U2421="Fiber CAmtel","ACTIVE",
U2421="Fiber AOF","ACTIVE",
U2421="Projet OCM (HUAWEI)","PLANNED WORKS",
U2421="Projet OCM (NOKIA)","PLANNED WORKS",
U2421="ACCESS-ISSUE","ACCESS-ISSUE",
U2421="Projet OCM (ZTE, NOKIA, autres projets)","PLANNED WORKS",
U2421="No root CAuse","No root cause",
U2421="ODU HS","ACTIVE",
U2421="IP &amp; VLAN","ACTIVE",
U2421="Warehouse HUAWEI","SPARE-ISSUE",
U2421="SPARE-HS","SPARE-ISSUE",
U2421="Power Telco","ACTIVE", U2421="no impacts","no impacts"
),"")</f>
        <v>No root cause</v>
      </c>
      <c r="W2421" s="113"/>
      <c r="X2421" s="113"/>
      <c r="Y2421" s="113"/>
      <c r="Z2421" s="113"/>
      <c r="AA2421" s="113"/>
      <c r="AB2421" s="17" t="s">
        <v>5465</v>
      </c>
      <c r="AC2421" s="17" t="str">
        <f>_xlfn.XLOOKUP(B2421,'INCIDENT-04-27-2026'!E:E,'INCIDENT-04-27-2026'!F:F,"")</f>
        <v/>
      </c>
      <c r="AD2421" s="9"/>
      <c r="AE2421" s="7" t="s">
        <v>5465</v>
      </c>
      <c r="AF2421" s="6" t="str">
        <f>_xlfn.XLOOKUP(B2421,'[13]Input_27-04'!$B:$B,'[13]Input_27-04'!$M:$M,"")</f>
        <v/>
      </c>
      <c r="AG2421" s="7"/>
      <c r="AH2421" s="3"/>
      <c r="AI2421" s="18" t="str">
        <f>_xlfn.XLOOKUP(B2421,'[3]Cells Huawei 27042026 10h'!$B:$B,'[3]Cells Huawei 27042026 10h'!$T:$T,"")</f>
        <v/>
      </c>
      <c r="AJ2421" s="18" t="str">
        <f>_xlfn.XLOOKUP(B2421,'[3]Cells Huawei 27042026 15h'!$B:$B,'[3]Cells Huawei 27042026 15h'!$T:$T,"")</f>
        <v/>
      </c>
      <c r="AK2421" s="18" t="str">
        <f>_xlfn.XLOOKUP(B2421,'[4]cells down 27042026 11h28'!$B:$B,'[4]cells down 27042026 11h28'!$R:$R,"")</f>
        <v/>
      </c>
      <c r="AL2421" s="18" t="str">
        <f>_xlfn.XLOOKUP(B2421,'[4]cells down 27042026 18h01'!$B:$B,'[4]cells down 27042026 18h01'!$R:$R,"")</f>
        <v/>
      </c>
      <c r="AM2421" s="18" t="str">
        <f>_xlfn.XLOOKUP(B2421,'[5]cell downs 27042026 11h'!$B:$B,'[5]cell downs 27042026 11h'!$R:$R,"")</f>
        <v/>
      </c>
      <c r="AN2421" s="18" t="str">
        <f>_xlfn.XLOOKUP(B2421,'[5]cell downs 27042026 17h40'!$B:$B,'[5]cell downs 27042026 17h40'!$R:$R,"")</f>
        <v/>
      </c>
      <c r="AO2421" s="18" t="str">
        <f>_xlfn.XLOOKUP(B2421,'[6]ALL SITES DOWN'!$D:$D,'[6]ALL SITES DOWN'!$J:$J,"")</f>
        <v/>
      </c>
      <c r="AP2421" s="18" t="str">
        <f>_xlfn.XLOOKUP(B2421,'[7]ALL SITES DOWN'!$D:$D,'[7]ALL SITES DOWN'!$J:$J,"")</f>
        <v/>
      </c>
      <c r="AQ2421" s="9" t="str">
        <f>_xlfn.XLOOKUP(B2421,[8]sheet1!$AC:$AC,[8]sheet1!$AF:$AF,"")</f>
        <v/>
      </c>
      <c r="AR2421" s="14"/>
      <c r="AS2421" s="14" t="s">
        <v>5465</v>
      </c>
      <c r="AT2421" s="14" t="str">
        <f>_xlfn.XLOOKUP(B2421,'[9]cell downs 18042026 17h'!$B:$B,'[9]cell downs 18042026 17h'!$B:$B,"")</f>
        <v/>
      </c>
      <c r="AU2421" s="14" t="str">
        <f>_xlfn.XLOOKUP(B2421,'[10]Cells Huawei 19042026 15h'!$B:$B,'[10]Cells Huawei 19042026 15h'!$B:$B,"")</f>
        <v/>
      </c>
      <c r="AV2421" s="9" t="str">
        <f>_xlfn.XLOOKUP(B2421,'[11]cells down 19042026 9H40'!$B:$B,'[11]cells down 19042026 9H40'!$B:$B,"")</f>
        <v/>
      </c>
    </row>
    <row r="2422" spans="1:48" hidden="1" x14ac:dyDescent="0.3">
      <c r="A2422" s="1" t="s">
        <v>4500</v>
      </c>
      <c r="B2422" s="8" t="s">
        <v>4501</v>
      </c>
      <c r="C2422" s="3" t="str">
        <f>_xlfn.XLOOKUP(B2422,'[1]daily break down'!$D:$D,'[1]daily break down'!$E:$E,"")</f>
        <v>LITTORAL</v>
      </c>
      <c r="D2422" s="1"/>
      <c r="E2422" s="1"/>
      <c r="F2422" s="3" t="s">
        <v>31</v>
      </c>
      <c r="G2422" s="1" t="s">
        <v>4502</v>
      </c>
      <c r="H2422" s="29" t="str">
        <f>_xlfn.XLOOKUP(B2422,[2]CALCULATION!$B:$B,[2]CALCULATION!$H:$H,"")</f>
        <v>ZTE</v>
      </c>
      <c r="I2422" s="26">
        <v>0</v>
      </c>
      <c r="J2422" s="26">
        <v>0</v>
      </c>
      <c r="K2422" s="26">
        <v>0</v>
      </c>
      <c r="L2422" s="26">
        <v>0</v>
      </c>
      <c r="M2422" s="26">
        <v>0</v>
      </c>
      <c r="N2422" s="26">
        <v>0</v>
      </c>
      <c r="O2422" s="26">
        <v>0</v>
      </c>
      <c r="P2422" s="114" t="s">
        <v>6364</v>
      </c>
      <c r="Q2422" s="42" t="s">
        <v>5538</v>
      </c>
      <c r="R2422" s="42"/>
      <c r="S2422" s="41" t="str" cm="1">
        <f t="array" ref="S2422">IFERROR(_xlfn.IFS(
U2422="MPR ISSUE","PDH",
U2422="BSS Hardware Issue","BSS",
U2422="Sites strategiques, MLL, Pylone, etc.","ENVTECH",
U2422="AKTIVCO DEFAUT GE &amp; POWER Cabinet","AKTIVCO",
U2422="AKTIVCO Coupure ENEO &amp; Baisse de tension","AKTIVCO GRID ONLY",
U2422="Coupure ENEO &amp; Baisse de tension","IHS GRID ONLY",
U2422="Defaut GE &amp; POWER Cabinet","IHS",
U2422="Sharing","Partners",
U2422="Sites strategiques &amp; DataCenter","SST &amp; DC",
U2422="Exclu","Exclu",
U2422="SAT","SAT",
U2422="SPARE-ISSUE","SPARE-ISSUE",
U2422="Fiber CAmtel","TRANS_FO_CAMTEL",
U2422="Fiber AOF","Fiber AOF",
U2422="Projet OCM (HUAWEI)","TRAVAUX-HUAWEI",
U2422="Projet OCM (NOKIA)","TRAVAUX-NOKIA",
U2422="ACCESS-ISSUE","ACCESS-ISSUE",
U2422="Projet OCM (ZTE, NOKIA, autres projets)","TRAVAUX OCM",
U2422="No root CAuse","No root cause",
U2422="ODU HS","PDH",
U2422="IP &amp; VLAN","PDH",
U2422="Warehouse HUAWEI","SPARE-ISSUE",
U2422="SPARE-HS","SPARE-ISSUE",
U2422="Power Telco","BSS",U2422="no impacts","no impacts"
),"")</f>
        <v>No root cause</v>
      </c>
      <c r="T2422" s="41" t="str" cm="1">
        <f t="array" ref="T2422">IFERROR(_xlfn.IFS(
U2422="MPR ISSUE","TX ISSUE",
U2422="BSS Hardware Issue","RAN ISSUE",
U2422="Sites strategiques, MLL, Pylone, etc.","ENVTECH",
U2422="AKTIVCO DEFAUT GE &amp; POWER Cabinet","POWER ISSUE",
U2422="AKTIVCO Coupure ENEO &amp; Baisse de tension","POWER ISSUE",
U2422="Coupure ENEO &amp; Baisse de tension","POWER ISSUE",
U2422="Defaut GE &amp; POWER Cabinet","POWER ISSUE",
U2422="Sharing","POWER ISSUE",
U2422="Sites strategiques &amp; DataCenter","POWER ISSUE",
U2422="Exclu","Exclu",
U2422="SAT","TX ISSUE",
U2422="SPARE-ISSUE","SPARE-ISSUE",
U2422="Fiber CAmtel","TX ISSUE",
U2422="Fiber AOF","TX ISSUE",
U2422="Projet OCM (HUAWEI)","TRAVAUX-HUAWEI",
U2422="Projet OCM (NOKIA)","TRAVAUX -NOKIA",
U2422="ACCESS-ISSUE","ACCESS-ISSUE",
U2422="Projet OCM (ZTE, NOKIA, autres projets)","TRAVAUX OCM",
U2422="No root CAuse","No root cause",
U2422="ODU HS","TX ISSUE",
U2422="IP &amp; VLAN","TX ISSUE",
U2422="Warehouse HUAWEI","SPARE-ISSUE",
U2422="SPARE-HS","SPARE-ISSUE",
U2422="Power Telco","RAN ISSUE",U2422="no impacts","no impacts"
),"")</f>
        <v>No root cause</v>
      </c>
      <c r="U2422" s="68" t="s">
        <v>5691</v>
      </c>
      <c r="V2422" s="41" t="str" cm="1">
        <f t="array" ref="V2422">IFERROR(_xlfn.IFS(
U2422="MPR ISSUE","ACTIVE",
U2422="BSS Hardware Issue","ACTIVE",
U2422="Sites strategiques, MLL, Pylone, etc.","PASSIVE",
U2422="AKTIVCO DEFAUT GE &amp; POWER Cabinet","PASSIVE",
U2422="AKTIVCO Coupure ENEO &amp; Baisse de tension","PASSIVE",
U2422="Coupure ENEO &amp; Baisse de tension","PASSIVE",
U2422="Defaut GE &amp; POWER Cabinet","PASSIVE",
U2422="Sharing","PASSIVE",
U2422="Sites strategiques &amp; DataCenter","PASSIVE",
U2422="Exclu","Exclu",
U2422="SAT","ACTIVE",
U2422="SPARE-ISSUE","SPARE-ISSUE",
U2422="Fiber CAmtel","ACTIVE",
U2422="Fiber AOF","ACTIVE",
U2422="Projet OCM (HUAWEI)","PLANNED WORKS",
U2422="Projet OCM (NOKIA)","PLANNED WORKS",
U2422="ACCESS-ISSUE","ACCESS-ISSUE",
U2422="Projet OCM (ZTE, NOKIA, autres projets)","PLANNED WORKS",
U2422="No root CAuse","No root cause",
U2422="ODU HS","ACTIVE",
U2422="IP &amp; VLAN","ACTIVE",
U2422="Warehouse HUAWEI","SPARE-ISSUE",
U2422="SPARE-HS","SPARE-ISSUE",
U2422="Power Telco","ACTIVE", U2422="no impacts","no impacts"
),"")</f>
        <v>No root cause</v>
      </c>
      <c r="W2422" s="113"/>
      <c r="X2422" s="113"/>
      <c r="Y2422" s="113"/>
      <c r="Z2422" s="113"/>
      <c r="AA2422" s="113"/>
      <c r="AB2422" s="17" t="s">
        <v>5465</v>
      </c>
      <c r="AC2422" s="17" t="str">
        <f>_xlfn.XLOOKUP(B2422,'INCIDENT-04-27-2026'!E:E,'INCIDENT-04-27-2026'!F:F,"")</f>
        <v/>
      </c>
      <c r="AD2422" s="9"/>
      <c r="AE2422" s="7" t="s">
        <v>5465</v>
      </c>
      <c r="AF2422" s="6" t="str">
        <f>_xlfn.XLOOKUP(B2422,'[13]Input_27-04'!$B:$B,'[13]Input_27-04'!$M:$M,"")</f>
        <v/>
      </c>
      <c r="AG2422" s="7"/>
      <c r="AH2422" s="3"/>
      <c r="AI2422" s="18" t="str">
        <f>_xlfn.XLOOKUP(B2422,'[3]Cells Huawei 27042026 10h'!$B:$B,'[3]Cells Huawei 27042026 10h'!$T:$T,"")</f>
        <v/>
      </c>
      <c r="AJ2422" s="18" t="str">
        <f>_xlfn.XLOOKUP(B2422,'[3]Cells Huawei 27042026 15h'!$B:$B,'[3]Cells Huawei 27042026 15h'!$T:$T,"")</f>
        <v/>
      </c>
      <c r="AK2422" s="18" t="str">
        <f>_xlfn.XLOOKUP(B2422,'[4]cells down 27042026 11h28'!$B:$B,'[4]cells down 27042026 11h28'!$R:$R,"")</f>
        <v/>
      </c>
      <c r="AL2422" s="18" t="str">
        <f>_xlfn.XLOOKUP(B2422,'[4]cells down 27042026 18h01'!$B:$B,'[4]cells down 27042026 18h01'!$R:$R,"")</f>
        <v/>
      </c>
      <c r="AM2422" s="18" t="str">
        <f>_xlfn.XLOOKUP(B2422,'[5]cell downs 27042026 11h'!$B:$B,'[5]cell downs 27042026 11h'!$R:$R,"")</f>
        <v/>
      </c>
      <c r="AN2422" s="18" t="str">
        <f>_xlfn.XLOOKUP(B2422,'[5]cell downs 27042026 17h40'!$B:$B,'[5]cell downs 27042026 17h40'!$R:$R,"")</f>
        <v/>
      </c>
      <c r="AO2422" s="18" t="str">
        <f>_xlfn.XLOOKUP(B2422,'[6]ALL SITES DOWN'!$D:$D,'[6]ALL SITES DOWN'!$J:$J,"")</f>
        <v/>
      </c>
      <c r="AP2422" s="18" t="str">
        <f>_xlfn.XLOOKUP(B2422,'[7]ALL SITES DOWN'!$D:$D,'[7]ALL SITES DOWN'!$J:$J,"")</f>
        <v/>
      </c>
      <c r="AQ2422" s="9" t="str">
        <f>_xlfn.XLOOKUP(B2422,[8]sheet1!$AC:$AC,[8]sheet1!$AF:$AF,"")</f>
        <v/>
      </c>
      <c r="AR2422" s="14"/>
      <c r="AS2422" s="14" t="s">
        <v>5465</v>
      </c>
      <c r="AT2422" s="14" t="str">
        <f>_xlfn.XLOOKUP(B2422,'[9]cell downs 18042026 17h'!$B:$B,'[9]cell downs 18042026 17h'!$B:$B,"")</f>
        <v/>
      </c>
      <c r="AU2422" s="14" t="str">
        <f>_xlfn.XLOOKUP(B2422,'[10]Cells Huawei 19042026 15h'!$B:$B,'[10]Cells Huawei 19042026 15h'!$B:$B,"")</f>
        <v/>
      </c>
      <c r="AV2422" s="9" t="str">
        <f>_xlfn.XLOOKUP(B2422,'[11]cells down 19042026 9H40'!$B:$B,'[11]cells down 19042026 9H40'!$B:$B,"")</f>
        <v/>
      </c>
    </row>
    <row r="2423" spans="1:48" hidden="1" x14ac:dyDescent="0.3">
      <c r="A2423" s="1" t="s">
        <v>4894</v>
      </c>
      <c r="B2423" s="8" t="s">
        <v>4895</v>
      </c>
      <c r="C2423" s="3" t="str">
        <f>_xlfn.XLOOKUP(B2423,'[1]daily break down'!$D:$D,'[1]daily break down'!$E:$E,"")</f>
        <v>NORD</v>
      </c>
      <c r="D2423" s="1" t="s">
        <v>11</v>
      </c>
      <c r="E2423" s="1" t="s">
        <v>96</v>
      </c>
      <c r="F2423" s="3" t="s">
        <v>23</v>
      </c>
      <c r="G2423" s="1" t="s">
        <v>732</v>
      </c>
      <c r="H2423" s="27" t="str">
        <f>_xlfn.XLOOKUP(B2423,[2]CALCULATION!$B:$B,[2]CALCULATION!$H:$H,"")</f>
        <v>HUAWEI</v>
      </c>
      <c r="I2423" s="26">
        <v>0</v>
      </c>
      <c r="J2423" s="26">
        <v>1.1395723290900115</v>
      </c>
      <c r="K2423" s="26">
        <v>0</v>
      </c>
      <c r="L2423" s="26">
        <v>2.7095050979787869</v>
      </c>
      <c r="M2423" s="26">
        <v>0</v>
      </c>
      <c r="N2423" s="26">
        <v>0</v>
      </c>
      <c r="O2423" s="26">
        <v>0</v>
      </c>
      <c r="P2423" s="114" t="s">
        <v>6364</v>
      </c>
      <c r="Q2423" s="42" t="s">
        <v>5538</v>
      </c>
      <c r="R2423" s="42"/>
      <c r="S2423" s="41" t="str" cm="1">
        <f t="array" ref="S2423">IFERROR(_xlfn.IFS(
U2423="MPR ISSUE","PDH",
U2423="BSS Hardware Issue","BSS",
U2423="Sites strategiques, MLL, Pylone, etc.","ENVTECH",
U2423="AKTIVCO DEFAUT GE &amp; POWER Cabinet","AKTIVCO",
U2423="AKTIVCO Coupure ENEO &amp; Baisse de tension","AKTIVCO GRID ONLY",
U2423="Coupure ENEO &amp; Baisse de tension","IHS GRID ONLY",
U2423="Defaut GE &amp; POWER Cabinet","IHS",
U2423="Sharing","Partners",
U2423="Sites strategiques &amp; DataCenter","SST &amp; DC",
U2423="Exclu","Exclu",
U2423="SAT","SAT",
U2423="SPARE-ISSUE","SPARE-ISSUE",
U2423="Fiber CAmtel","TRANS_FO_CAMTEL",
U2423="Fiber AOF","Fiber AOF",
U2423="Projet OCM (HUAWEI)","TRAVAUX-HUAWEI",
U2423="Projet OCM (NOKIA)","TRAVAUX-NOKIA",
U2423="ACCESS-ISSUE","ACCESS-ISSUE",
U2423="Projet OCM (ZTE, NOKIA, autres projets)","TRAVAUX OCM",
U2423="No root CAuse","No root cause",
U2423="ODU HS","PDH",
U2423="IP &amp; VLAN","PDH",
U2423="Warehouse HUAWEI","SPARE-ISSUE",
U2423="SPARE-HS","SPARE-ISSUE",
U2423="Power Telco","BSS",U2423="no impacts","no impacts"
),"")</f>
        <v>No root cause</v>
      </c>
      <c r="T2423" s="41" t="str" cm="1">
        <f t="array" ref="T2423">IFERROR(_xlfn.IFS(
U2423="MPR ISSUE","TX ISSUE",
U2423="BSS Hardware Issue","RAN ISSUE",
U2423="Sites strategiques, MLL, Pylone, etc.","ENVTECH",
U2423="AKTIVCO DEFAUT GE &amp; POWER Cabinet","POWER ISSUE",
U2423="AKTIVCO Coupure ENEO &amp; Baisse de tension","POWER ISSUE",
U2423="Coupure ENEO &amp; Baisse de tension","POWER ISSUE",
U2423="Defaut GE &amp; POWER Cabinet","POWER ISSUE",
U2423="Sharing","POWER ISSUE",
U2423="Sites strategiques &amp; DataCenter","POWER ISSUE",
U2423="Exclu","Exclu",
U2423="SAT","TX ISSUE",
U2423="SPARE-ISSUE","SPARE-ISSUE",
U2423="Fiber CAmtel","TX ISSUE",
U2423="Fiber AOF","TX ISSUE",
U2423="Projet OCM (HUAWEI)","TRAVAUX-HUAWEI",
U2423="Projet OCM (NOKIA)","TRAVAUX -NOKIA",
U2423="ACCESS-ISSUE","ACCESS-ISSUE",
U2423="Projet OCM (ZTE, NOKIA, autres projets)","TRAVAUX OCM",
U2423="No root CAuse","No root cause",
U2423="ODU HS","TX ISSUE",
U2423="IP &amp; VLAN","TX ISSUE",
U2423="Warehouse HUAWEI","SPARE-ISSUE",
U2423="SPARE-HS","SPARE-ISSUE",
U2423="Power Telco","RAN ISSUE",U2423="no impacts","no impacts"
),"")</f>
        <v>No root cause</v>
      </c>
      <c r="U2423" s="68" t="s">
        <v>5691</v>
      </c>
      <c r="V2423" s="41" t="str" cm="1">
        <f t="array" ref="V2423">IFERROR(_xlfn.IFS(
U2423="MPR ISSUE","ACTIVE",
U2423="BSS Hardware Issue","ACTIVE",
U2423="Sites strategiques, MLL, Pylone, etc.","PASSIVE",
U2423="AKTIVCO DEFAUT GE &amp; POWER Cabinet","PASSIVE",
U2423="AKTIVCO Coupure ENEO &amp; Baisse de tension","PASSIVE",
U2423="Coupure ENEO &amp; Baisse de tension","PASSIVE",
U2423="Defaut GE &amp; POWER Cabinet","PASSIVE",
U2423="Sharing","PASSIVE",
U2423="Sites strategiques &amp; DataCenter","PASSIVE",
U2423="Exclu","Exclu",
U2423="SAT","ACTIVE",
U2423="SPARE-ISSUE","SPARE-ISSUE",
U2423="Fiber CAmtel","ACTIVE",
U2423="Fiber AOF","ACTIVE",
U2423="Projet OCM (HUAWEI)","PLANNED WORKS",
U2423="Projet OCM (NOKIA)","PLANNED WORKS",
U2423="ACCESS-ISSUE","ACCESS-ISSUE",
U2423="Projet OCM (ZTE, NOKIA, autres projets)","PLANNED WORKS",
U2423="No root CAuse","No root cause",
U2423="ODU HS","ACTIVE",
U2423="IP &amp; VLAN","ACTIVE",
U2423="Warehouse HUAWEI","SPARE-ISSUE",
U2423="SPARE-HS","SPARE-ISSUE",
U2423="Power Telco","ACTIVE", U2423="no impacts","no impacts"
),"")</f>
        <v>No root cause</v>
      </c>
      <c r="W2423" s="113"/>
      <c r="X2423" s="113"/>
      <c r="Y2423" s="113"/>
      <c r="Z2423" s="113"/>
      <c r="AA2423" s="113"/>
      <c r="AB2423" s="17" t="s">
        <v>5465</v>
      </c>
      <c r="AC2423" s="17" t="str">
        <f>_xlfn.XLOOKUP(B2423,'INCIDENT-04-27-2026'!E:E,'INCIDENT-04-27-2026'!F:F,"")</f>
        <v/>
      </c>
      <c r="AD2423" s="9"/>
      <c r="AE2423" s="7" t="s">
        <v>5465</v>
      </c>
      <c r="AF2423" s="6" t="str">
        <f>_xlfn.XLOOKUP(B2423,'[13]Input_27-04'!$B:$B,'[13]Input_27-04'!$M:$M,"")</f>
        <v/>
      </c>
      <c r="AG2423" s="7"/>
      <c r="AH2423" s="3"/>
      <c r="AI2423" s="18" t="str">
        <f>_xlfn.XLOOKUP(B2423,'[3]Cells Huawei 27042026 10h'!$B:$B,'[3]Cells Huawei 27042026 10h'!$T:$T,"")</f>
        <v/>
      </c>
      <c r="AJ2423" s="18" t="str">
        <f>_xlfn.XLOOKUP(B2423,'[3]Cells Huawei 27042026 15h'!$B:$B,'[3]Cells Huawei 27042026 15h'!$T:$T,"")</f>
        <v/>
      </c>
      <c r="AK2423" s="18" t="str">
        <f>_xlfn.XLOOKUP(B2423,'[4]cells down 27042026 11h28'!$B:$B,'[4]cells down 27042026 11h28'!$R:$R,"")</f>
        <v/>
      </c>
      <c r="AL2423" s="18" t="str">
        <f>_xlfn.XLOOKUP(B2423,'[4]cells down 27042026 18h01'!$B:$B,'[4]cells down 27042026 18h01'!$R:$R,"")</f>
        <v/>
      </c>
      <c r="AM2423" s="18" t="str">
        <f>_xlfn.XLOOKUP(B2423,'[5]cell downs 27042026 11h'!$B:$B,'[5]cell downs 27042026 11h'!$R:$R,"")</f>
        <v/>
      </c>
      <c r="AN2423" s="18" t="str">
        <f>_xlfn.XLOOKUP(B2423,'[5]cell downs 27042026 17h40'!$B:$B,'[5]cell downs 27042026 17h40'!$R:$R,"")</f>
        <v/>
      </c>
      <c r="AO2423" s="18" t="str">
        <f>_xlfn.XLOOKUP(B2423,'[6]ALL SITES DOWN'!$D:$D,'[6]ALL SITES DOWN'!$J:$J,"")</f>
        <v/>
      </c>
      <c r="AP2423" s="18" t="str">
        <f>_xlfn.XLOOKUP(B2423,'[7]ALL SITES DOWN'!$D:$D,'[7]ALL SITES DOWN'!$J:$J,"")</f>
        <v/>
      </c>
      <c r="AQ2423" s="9" t="str">
        <f>_xlfn.XLOOKUP(B2423,[8]sheet1!$AC:$AC,[8]sheet1!$AF:$AF,"")</f>
        <v/>
      </c>
      <c r="AR2423" s="14"/>
      <c r="AS2423" s="14" t="s">
        <v>5465</v>
      </c>
      <c r="AT2423" s="14" t="str">
        <f>_xlfn.XLOOKUP(B2423,'[9]cell downs 18042026 17h'!$B:$B,'[9]cell downs 18042026 17h'!$B:$B,"")</f>
        <v/>
      </c>
      <c r="AU2423" s="14" t="str">
        <f>_xlfn.XLOOKUP(B2423,'[10]Cells Huawei 19042026 15h'!$B:$B,'[10]Cells Huawei 19042026 15h'!$B:$B,"")</f>
        <v/>
      </c>
      <c r="AV2423" s="9" t="str">
        <f>_xlfn.XLOOKUP(B2423,'[11]cells down 19042026 9H40'!$B:$B,'[11]cells down 19042026 9H40'!$B:$B,"")</f>
        <v/>
      </c>
    </row>
    <row r="2424" spans="1:48" hidden="1" x14ac:dyDescent="0.3">
      <c r="A2424" s="1" t="s">
        <v>3613</v>
      </c>
      <c r="B2424" s="8" t="s">
        <v>3614</v>
      </c>
      <c r="C2424" s="3" t="str">
        <f>_xlfn.XLOOKUP(B2424,'[1]daily break down'!$D:$D,'[1]daily break down'!$E:$E,"")</f>
        <v>CENTRE</v>
      </c>
      <c r="D2424" s="1" t="s">
        <v>11</v>
      </c>
      <c r="E2424" s="1" t="s">
        <v>12</v>
      </c>
      <c r="F2424" s="3" t="s">
        <v>37</v>
      </c>
      <c r="G2424" s="1" t="s">
        <v>3615</v>
      </c>
      <c r="H2424" s="29" t="str">
        <f>_xlfn.XLOOKUP(B2424,[2]CALCULATION!$B:$B,[2]CALCULATION!$H:$H,"")</f>
        <v>ZTE</v>
      </c>
      <c r="I2424" s="26">
        <v>0</v>
      </c>
      <c r="J2424" s="26">
        <v>0</v>
      </c>
      <c r="K2424" s="26">
        <v>0</v>
      </c>
      <c r="L2424" s="26">
        <v>0</v>
      </c>
      <c r="M2424" s="26">
        <v>0</v>
      </c>
      <c r="N2424" s="26">
        <v>0</v>
      </c>
      <c r="O2424" s="26">
        <v>0</v>
      </c>
      <c r="P2424" s="114" t="s">
        <v>6364</v>
      </c>
      <c r="Q2424" s="42" t="s">
        <v>5538</v>
      </c>
      <c r="R2424" s="42"/>
      <c r="S2424" s="41" t="str" cm="1">
        <f t="array" ref="S2424">IFERROR(_xlfn.IFS(
U2424="MPR ISSUE","PDH",
U2424="BSS Hardware Issue","BSS",
U2424="Sites strategiques, MLL, Pylone, etc.","ENVTECH",
U2424="AKTIVCO DEFAUT GE &amp; POWER Cabinet","AKTIVCO",
U2424="AKTIVCO Coupure ENEO &amp; Baisse de tension","AKTIVCO GRID ONLY",
U2424="Coupure ENEO &amp; Baisse de tension","IHS GRID ONLY",
U2424="Defaut GE &amp; POWER Cabinet","IHS",
U2424="Sharing","Partners",
U2424="Sites strategiques &amp; DataCenter","SST &amp; DC",
U2424="Exclu","Exclu",
U2424="SAT","SAT",
U2424="SPARE-ISSUE","SPARE-ISSUE",
U2424="Fiber CAmtel","TRANS_FO_CAMTEL",
U2424="Fiber AOF","Fiber AOF",
U2424="Projet OCM (HUAWEI)","TRAVAUX-HUAWEI",
U2424="Projet OCM (NOKIA)","TRAVAUX-NOKIA",
U2424="ACCESS-ISSUE","ACCESS-ISSUE",
U2424="Projet OCM (ZTE, NOKIA, autres projets)","TRAVAUX OCM",
U2424="No root CAuse","No root cause",
U2424="ODU HS","PDH",
U2424="IP &amp; VLAN","PDH",
U2424="Warehouse HUAWEI","SPARE-ISSUE",
U2424="SPARE-HS","SPARE-ISSUE",
U2424="Power Telco","BSS",U2424="no impacts","no impacts"
),"")</f>
        <v>No root cause</v>
      </c>
      <c r="T2424" s="41" t="str" cm="1">
        <f t="array" ref="T2424">IFERROR(_xlfn.IFS(
U2424="MPR ISSUE","TX ISSUE",
U2424="BSS Hardware Issue","RAN ISSUE",
U2424="Sites strategiques, MLL, Pylone, etc.","ENVTECH",
U2424="AKTIVCO DEFAUT GE &amp; POWER Cabinet","POWER ISSUE",
U2424="AKTIVCO Coupure ENEO &amp; Baisse de tension","POWER ISSUE",
U2424="Coupure ENEO &amp; Baisse de tension","POWER ISSUE",
U2424="Defaut GE &amp; POWER Cabinet","POWER ISSUE",
U2424="Sharing","POWER ISSUE",
U2424="Sites strategiques &amp; DataCenter","POWER ISSUE",
U2424="Exclu","Exclu",
U2424="SAT","TX ISSUE",
U2424="SPARE-ISSUE","SPARE-ISSUE",
U2424="Fiber CAmtel","TX ISSUE",
U2424="Fiber AOF","TX ISSUE",
U2424="Projet OCM (HUAWEI)","TRAVAUX-HUAWEI",
U2424="Projet OCM (NOKIA)","TRAVAUX -NOKIA",
U2424="ACCESS-ISSUE","ACCESS-ISSUE",
U2424="Projet OCM (ZTE, NOKIA, autres projets)","TRAVAUX OCM",
U2424="No root CAuse","No root cause",
U2424="ODU HS","TX ISSUE",
U2424="IP &amp; VLAN","TX ISSUE",
U2424="Warehouse HUAWEI","SPARE-ISSUE",
U2424="SPARE-HS","SPARE-ISSUE",
U2424="Power Telco","RAN ISSUE",U2424="no impacts","no impacts"
),"")</f>
        <v>No root cause</v>
      </c>
      <c r="U2424" s="68" t="s">
        <v>5691</v>
      </c>
      <c r="V2424" s="41" t="str" cm="1">
        <f t="array" ref="V2424">IFERROR(_xlfn.IFS(
U2424="MPR ISSUE","ACTIVE",
U2424="BSS Hardware Issue","ACTIVE",
U2424="Sites strategiques, MLL, Pylone, etc.","PASSIVE",
U2424="AKTIVCO DEFAUT GE &amp; POWER Cabinet","PASSIVE",
U2424="AKTIVCO Coupure ENEO &amp; Baisse de tension","PASSIVE",
U2424="Coupure ENEO &amp; Baisse de tension","PASSIVE",
U2424="Defaut GE &amp; POWER Cabinet","PASSIVE",
U2424="Sharing","PASSIVE",
U2424="Sites strategiques &amp; DataCenter","PASSIVE",
U2424="Exclu","Exclu",
U2424="SAT","ACTIVE",
U2424="SPARE-ISSUE","SPARE-ISSUE",
U2424="Fiber CAmtel","ACTIVE",
U2424="Fiber AOF","ACTIVE",
U2424="Projet OCM (HUAWEI)","PLANNED WORKS",
U2424="Projet OCM (NOKIA)","PLANNED WORKS",
U2424="ACCESS-ISSUE","ACCESS-ISSUE",
U2424="Projet OCM (ZTE, NOKIA, autres projets)","PLANNED WORKS",
U2424="No root CAuse","No root cause",
U2424="ODU HS","ACTIVE",
U2424="IP &amp; VLAN","ACTIVE",
U2424="Warehouse HUAWEI","SPARE-ISSUE",
U2424="SPARE-HS","SPARE-ISSUE",
U2424="Power Telco","ACTIVE", U2424="no impacts","no impacts"
),"")</f>
        <v>No root cause</v>
      </c>
      <c r="W2424" s="113"/>
      <c r="X2424" s="113"/>
      <c r="Y2424" s="113"/>
      <c r="Z2424" s="113"/>
      <c r="AA2424" s="113"/>
      <c r="AB2424" s="17" t="s">
        <v>5465</v>
      </c>
      <c r="AC2424" s="17" t="str">
        <f>_xlfn.XLOOKUP(B2424,'INCIDENT-04-27-2026'!E:E,'INCIDENT-04-27-2026'!F:F,"")</f>
        <v/>
      </c>
      <c r="AD2424" s="9"/>
      <c r="AE2424" s="7" t="s">
        <v>5465</v>
      </c>
      <c r="AF2424" s="6" t="str">
        <f>_xlfn.XLOOKUP(B2424,'[13]Input_27-04'!$B:$B,'[13]Input_27-04'!$M:$M,"")</f>
        <v/>
      </c>
      <c r="AG2424" s="7"/>
      <c r="AH2424" s="3"/>
      <c r="AI2424" s="18" t="str">
        <f>_xlfn.XLOOKUP(B2424,'[3]Cells Huawei 27042026 10h'!$B:$B,'[3]Cells Huawei 27042026 10h'!$T:$T,"")</f>
        <v/>
      </c>
      <c r="AJ2424" s="18" t="str">
        <f>_xlfn.XLOOKUP(B2424,'[3]Cells Huawei 27042026 15h'!$B:$B,'[3]Cells Huawei 27042026 15h'!$T:$T,"")</f>
        <v/>
      </c>
      <c r="AK2424" s="18" t="str">
        <f>_xlfn.XLOOKUP(B2424,'[4]cells down 27042026 11h28'!$B:$B,'[4]cells down 27042026 11h28'!$R:$R,"")</f>
        <v/>
      </c>
      <c r="AL2424" s="18" t="str">
        <f>_xlfn.XLOOKUP(B2424,'[4]cells down 27042026 18h01'!$B:$B,'[4]cells down 27042026 18h01'!$R:$R,"")</f>
        <v/>
      </c>
      <c r="AM2424" s="18" t="str">
        <f>_xlfn.XLOOKUP(B2424,'[5]cell downs 27042026 11h'!$B:$B,'[5]cell downs 27042026 11h'!$R:$R,"")</f>
        <v/>
      </c>
      <c r="AN2424" s="18" t="str">
        <f>_xlfn.XLOOKUP(B2424,'[5]cell downs 27042026 17h40'!$B:$B,'[5]cell downs 27042026 17h40'!$R:$R,"")</f>
        <v/>
      </c>
      <c r="AO2424" s="18" t="str">
        <f>_xlfn.XLOOKUP(B2424,'[6]ALL SITES DOWN'!$D:$D,'[6]ALL SITES DOWN'!$J:$J,"")</f>
        <v/>
      </c>
      <c r="AP2424" s="18" t="str">
        <f>_xlfn.XLOOKUP(B2424,'[7]ALL SITES DOWN'!$D:$D,'[7]ALL SITES DOWN'!$J:$J,"")</f>
        <v/>
      </c>
      <c r="AQ2424" s="9" t="str">
        <f>_xlfn.XLOOKUP(B2424,[8]sheet1!$AC:$AC,[8]sheet1!$AF:$AF,"")</f>
        <v/>
      </c>
      <c r="AR2424" s="14"/>
      <c r="AS2424" s="14" t="s">
        <v>5465</v>
      </c>
      <c r="AT2424" s="14" t="str">
        <f>_xlfn.XLOOKUP(B2424,'[9]cell downs 18042026 17h'!$B:$B,'[9]cell downs 18042026 17h'!$B:$B,"")</f>
        <v/>
      </c>
      <c r="AU2424" s="14" t="str">
        <f>_xlfn.XLOOKUP(B2424,'[10]Cells Huawei 19042026 15h'!$B:$B,'[10]Cells Huawei 19042026 15h'!$B:$B,"")</f>
        <v/>
      </c>
      <c r="AV2424" s="9" t="str">
        <f>_xlfn.XLOOKUP(B2424,'[11]cells down 19042026 9H40'!$B:$B,'[11]cells down 19042026 9H40'!$B:$B,"")</f>
        <v/>
      </c>
    </row>
    <row r="2425" spans="1:48" hidden="1" x14ac:dyDescent="0.3">
      <c r="A2425" s="44" t="s">
        <v>166</v>
      </c>
      <c r="B2425" s="45" t="s">
        <v>167</v>
      </c>
      <c r="C2425" s="46" t="str">
        <f>_xlfn.XLOOKUP(B2425,'[1]daily break down'!$D:$D,'[1]daily break down'!$E:$E,"")</f>
        <v>Douala</v>
      </c>
      <c r="D2425" s="44" t="s">
        <v>11</v>
      </c>
      <c r="E2425" s="44" t="s">
        <v>12</v>
      </c>
      <c r="F2425" s="46" t="s">
        <v>31</v>
      </c>
      <c r="G2425" s="44" t="s">
        <v>32</v>
      </c>
      <c r="H2425" s="106" t="str">
        <f>_xlfn.XLOOKUP(B2425,[2]CALCULATION!$B:$B,[2]CALCULATION!$H:$H,"")</f>
        <v>ZTE</v>
      </c>
      <c r="I2425" s="26">
        <v>0</v>
      </c>
      <c r="J2425" s="26">
        <v>0</v>
      </c>
      <c r="K2425" s="26">
        <v>0</v>
      </c>
      <c r="L2425" s="26">
        <v>0</v>
      </c>
      <c r="M2425" s="26">
        <v>0</v>
      </c>
      <c r="N2425" s="26">
        <v>0</v>
      </c>
      <c r="O2425" s="26">
        <v>0</v>
      </c>
      <c r="P2425" s="114" t="s">
        <v>6364</v>
      </c>
      <c r="Q2425" s="42" t="s">
        <v>5538</v>
      </c>
      <c r="R2425" s="47"/>
      <c r="S2425" s="41" t="str" cm="1">
        <f t="array" ref="S2425">IFERROR(_xlfn.IFS(
U2425="MPR ISSUE","PDH",
U2425="BSS Hardware Issue","BSS",
U2425="Sites strategiques, MLL, Pylone, etc.","ENVTECH",
U2425="AKTIVCO DEFAUT GE &amp; POWER Cabinet","AKTIVCO",
U2425="AKTIVCO Coupure ENEO &amp; Baisse de tension","AKTIVCO GRID ONLY",
U2425="Coupure ENEO &amp; Baisse de tension","IHS GRID ONLY",
U2425="Defaut GE &amp; POWER Cabinet","IHS",
U2425="Sharing","Partners",
U2425="Sites strategiques &amp; DataCenter","SST &amp; DC",
U2425="Exclu","Exclu",
U2425="SAT","SAT",
U2425="SPARE-ISSUE","SPARE-ISSUE",
U2425="Fiber CAmtel","TRANS_FO_CAMTEL",
U2425="Fiber AOF","Fiber AOF",
U2425="Projet OCM (HUAWEI)","TRAVAUX-HUAWEI",
U2425="Projet OCM (NOKIA)","TRAVAUX-NOKIA",
U2425="ACCESS-ISSUE","ACCESS-ISSUE",
U2425="Projet OCM (ZTE, NOKIA, autres projets)","TRAVAUX OCM",
U2425="No root CAuse","No root cause",
U2425="ODU HS","PDH",
U2425="IP &amp; VLAN","PDH",
U2425="Warehouse HUAWEI","SPARE-ISSUE",
U2425="SPARE-HS","SPARE-ISSUE",
U2425="Power Telco","BSS",U2425="no impacts","no impacts"
),"")</f>
        <v>No root cause</v>
      </c>
      <c r="T2425" s="41" t="str" cm="1">
        <f t="array" ref="T2425">IFERROR(_xlfn.IFS(
U2425="MPR ISSUE","TX ISSUE",
U2425="BSS Hardware Issue","RAN ISSUE",
U2425="Sites strategiques, MLL, Pylone, etc.","ENVTECH",
U2425="AKTIVCO DEFAUT GE &amp; POWER Cabinet","POWER ISSUE",
U2425="AKTIVCO Coupure ENEO &amp; Baisse de tension","POWER ISSUE",
U2425="Coupure ENEO &amp; Baisse de tension","POWER ISSUE",
U2425="Defaut GE &amp; POWER Cabinet","POWER ISSUE",
U2425="Sharing","POWER ISSUE",
U2425="Sites strategiques &amp; DataCenter","POWER ISSUE",
U2425="Exclu","Exclu",
U2425="SAT","TX ISSUE",
U2425="SPARE-ISSUE","SPARE-ISSUE",
U2425="Fiber CAmtel","TX ISSUE",
U2425="Fiber AOF","TX ISSUE",
U2425="Projet OCM (HUAWEI)","TRAVAUX-HUAWEI",
U2425="Projet OCM (NOKIA)","TRAVAUX -NOKIA",
U2425="ACCESS-ISSUE","ACCESS-ISSUE",
U2425="Projet OCM (ZTE, NOKIA, autres projets)","TRAVAUX OCM",
U2425="No root CAuse","No root cause",
U2425="ODU HS","TX ISSUE",
U2425="IP &amp; VLAN","TX ISSUE",
U2425="Warehouse HUAWEI","SPARE-ISSUE",
U2425="SPARE-HS","SPARE-ISSUE",
U2425="Power Telco","RAN ISSUE",U2425="no impacts","no impacts"
),"")</f>
        <v>No root cause</v>
      </c>
      <c r="U2425" s="68" t="s">
        <v>5691</v>
      </c>
      <c r="V2425" s="41" t="str" cm="1">
        <f t="array" ref="V2425">IFERROR(_xlfn.IFS(
U2425="MPR ISSUE","ACTIVE",
U2425="BSS Hardware Issue","ACTIVE",
U2425="Sites strategiques, MLL, Pylone, etc.","PASSIVE",
U2425="AKTIVCO DEFAUT GE &amp; POWER Cabinet","PASSIVE",
U2425="AKTIVCO Coupure ENEO &amp; Baisse de tension","PASSIVE",
U2425="Coupure ENEO &amp; Baisse de tension","PASSIVE",
U2425="Defaut GE &amp; POWER Cabinet","PASSIVE",
U2425="Sharing","PASSIVE",
U2425="Sites strategiques &amp; DataCenter","PASSIVE",
U2425="Exclu","Exclu",
U2425="SAT","ACTIVE",
U2425="SPARE-ISSUE","SPARE-ISSUE",
U2425="Fiber CAmtel","ACTIVE",
U2425="Fiber AOF","ACTIVE",
U2425="Projet OCM (HUAWEI)","PLANNED WORKS",
U2425="Projet OCM (NOKIA)","PLANNED WORKS",
U2425="ACCESS-ISSUE","ACCESS-ISSUE",
U2425="Projet OCM (ZTE, NOKIA, autres projets)","PLANNED WORKS",
U2425="No root CAuse","No root cause",
U2425="ODU HS","ACTIVE",
U2425="IP &amp; VLAN","ACTIVE",
U2425="Warehouse HUAWEI","SPARE-ISSUE",
U2425="SPARE-HS","SPARE-ISSUE",
U2425="Power Telco","ACTIVE", U2425="no impacts","no impacts"
),"")</f>
        <v>No root cause</v>
      </c>
      <c r="W2425" s="113"/>
      <c r="X2425" s="113"/>
      <c r="Y2425" s="113"/>
      <c r="Z2425" s="113"/>
      <c r="AA2425" s="113"/>
      <c r="AB2425" s="17" t="s">
        <v>5465</v>
      </c>
      <c r="AC2425" s="17" t="str">
        <f>_xlfn.XLOOKUP(B2425,'INCIDENT-04-27-2026'!E:E,'INCIDENT-04-27-2026'!F:F,"")</f>
        <v/>
      </c>
      <c r="AD2425" s="9"/>
      <c r="AE2425" s="7" t="s">
        <v>5465</v>
      </c>
      <c r="AF2425" s="6" t="str">
        <f>_xlfn.XLOOKUP(B2425,'[13]Input_27-04'!$B:$B,'[13]Input_27-04'!$M:$M,"")</f>
        <v/>
      </c>
      <c r="AG2425" s="7"/>
      <c r="AH2425" s="3"/>
      <c r="AI2425" s="18" t="str">
        <f>_xlfn.XLOOKUP(B2425,'[3]Cells Huawei 27042026 10h'!$B:$B,'[3]Cells Huawei 27042026 10h'!$T:$T,"")</f>
        <v/>
      </c>
      <c r="AJ2425" s="18" t="str">
        <f>_xlfn.XLOOKUP(B2425,'[3]Cells Huawei 27042026 15h'!$B:$B,'[3]Cells Huawei 27042026 15h'!$T:$T,"")</f>
        <v/>
      </c>
      <c r="AK2425" s="18" t="str">
        <f>_xlfn.XLOOKUP(B2425,'[4]cells down 27042026 11h28'!$B:$B,'[4]cells down 27042026 11h28'!$R:$R,"")</f>
        <v/>
      </c>
      <c r="AL2425" s="18" t="str">
        <f>_xlfn.XLOOKUP(B2425,'[4]cells down 27042026 18h01'!$B:$B,'[4]cells down 27042026 18h01'!$R:$R,"")</f>
        <v/>
      </c>
      <c r="AM2425" s="18" t="str">
        <f>_xlfn.XLOOKUP(B2425,'[5]cell downs 27042026 11h'!$B:$B,'[5]cell downs 27042026 11h'!$R:$R,"")</f>
        <v/>
      </c>
      <c r="AN2425" s="18" t="str">
        <f>_xlfn.XLOOKUP(B2425,'[5]cell downs 27042026 17h40'!$B:$B,'[5]cell downs 27042026 17h40'!$R:$R,"")</f>
        <v/>
      </c>
      <c r="AO2425" s="18" t="str">
        <f>_xlfn.XLOOKUP(B2425,'[6]ALL SITES DOWN'!$D:$D,'[6]ALL SITES DOWN'!$J:$J,"")</f>
        <v/>
      </c>
      <c r="AP2425" s="18" t="str">
        <f>_xlfn.XLOOKUP(B2425,'[7]ALL SITES DOWN'!$D:$D,'[7]ALL SITES DOWN'!$J:$J,"")</f>
        <v/>
      </c>
      <c r="AQ2425" s="9" t="str">
        <f>_xlfn.XLOOKUP(B2425,[8]sheet1!$AC:$AC,[8]sheet1!$AF:$AF,"")</f>
        <v/>
      </c>
      <c r="AR2425" s="14"/>
      <c r="AS2425" s="48" t="s">
        <v>5465</v>
      </c>
      <c r="AT2425" s="14" t="str">
        <f>_xlfn.XLOOKUP(B2425,'[9]cell downs 18042026 17h'!$B:$B,'[9]cell downs 18042026 17h'!$B:$B,"")</f>
        <v/>
      </c>
      <c r="AU2425" s="14" t="str">
        <f>_xlfn.XLOOKUP(B2425,'[10]Cells Huawei 19042026 15h'!$B:$B,'[10]Cells Huawei 19042026 15h'!$B:$B,"")</f>
        <v/>
      </c>
      <c r="AV2425" s="9" t="str">
        <f>_xlfn.XLOOKUP(B2425,'[11]cells down 19042026 9H40'!$B:$B,'[11]cells down 19042026 9H40'!$B:$B,"")</f>
        <v/>
      </c>
    </row>
  </sheetData>
  <autoFilter ref="A1:AV2425" xr:uid="{5C269905-5C7E-4FDB-93F6-84D2D8FE64B3}">
    <filterColumn colId="15">
      <filters>
        <filter val="REPETITIF"/>
      </filters>
    </filterColumn>
    <filterColumn colId="16">
      <filters>
        <filter val="Operationnel"/>
      </filters>
    </filterColumn>
  </autoFilter>
  <conditionalFormatting sqref="A2378:A2425">
    <cfRule type="duplicateValues" dxfId="5" priority="8"/>
  </conditionalFormatting>
  <conditionalFormatting sqref="B1307">
    <cfRule type="duplicateValues" dxfId="4" priority="9"/>
    <cfRule type="duplicateValues" dxfId="3" priority="10"/>
    <cfRule type="duplicateValues" dxfId="2" priority="11"/>
  </conditionalFormatting>
  <conditionalFormatting sqref="B2378:B2425">
    <cfRule type="duplicateValues" dxfId="1" priority="12"/>
  </conditionalFormatting>
  <conditionalFormatting sqref="S1">
    <cfRule type="colorScale" priority="2">
      <colorScale>
        <cfvo type="min"/>
        <cfvo type="percentile" val="50"/>
        <cfvo type="max"/>
        <color rgb="FF63BE7B"/>
        <color rgb="FFFFEB84"/>
        <color rgb="FFF8696B"/>
      </colorScale>
    </cfRule>
    <cfRule type="colorScale" priority="3">
      <colorScale>
        <cfvo type="min"/>
        <cfvo type="max"/>
        <color rgb="FFFFEF9C"/>
        <color rgb="FF63BE7B"/>
      </colorScale>
    </cfRule>
  </conditionalFormatting>
  <conditionalFormatting sqref="T1">
    <cfRule type="colorScale" priority="4">
      <colorScale>
        <cfvo type="min"/>
        <cfvo type="percentile" val="50"/>
        <cfvo type="max"/>
        <color rgb="FF63BE7B"/>
        <color rgb="FFFFEB84"/>
        <color rgb="FFF8696B"/>
      </colorScale>
    </cfRule>
    <cfRule type="colorScale" priority="5">
      <colorScale>
        <cfvo type="min"/>
        <cfvo type="max"/>
        <color rgb="FFFFEF9C"/>
        <color rgb="FF63BE7B"/>
      </colorScale>
    </cfRule>
  </conditionalFormatting>
  <conditionalFormatting sqref="V1:AA1">
    <cfRule type="colorScale" priority="6">
      <colorScale>
        <cfvo type="min"/>
        <cfvo type="percentile" val="50"/>
        <cfvo type="max"/>
        <color rgb="FF63BE7B"/>
        <color rgb="FFFFEB84"/>
        <color rgb="FFF8696B"/>
      </colorScale>
    </cfRule>
    <cfRule type="colorScale" priority="7">
      <colorScale>
        <cfvo type="min"/>
        <cfvo type="max"/>
        <color rgb="FFFFEF9C"/>
        <color rgb="FF63BE7B"/>
      </colorScale>
    </cfRule>
  </conditionalFormatting>
  <conditionalFormatting sqref="A2:A2377">
    <cfRule type="duplicateValues" dxfId="0" priority="622"/>
  </conditionalFormatting>
  <conditionalFormatting sqref="I2:P2425">
    <cfRule type="colorScale" priority="623">
      <colorScale>
        <cfvo type="min"/>
        <cfvo type="percentile" val="50"/>
        <cfvo type="max"/>
        <color rgb="FF63BE7B"/>
        <color rgb="FFFFEB84"/>
        <color rgb="FFF8696B"/>
      </colorScale>
    </cfRule>
    <cfRule type="colorScale" priority="624">
      <colorScale>
        <cfvo type="min"/>
        <cfvo type="max"/>
        <color rgb="FFFCFCFF"/>
        <color rgb="FFF8696B"/>
      </colorScale>
    </cfRule>
    <cfRule type="colorScale" priority="625">
      <colorScale>
        <cfvo type="min"/>
        <cfvo type="percentile" val="50"/>
        <cfvo type="max"/>
        <color rgb="FFF8696B"/>
        <color rgb="FFFCFCFF"/>
        <color rgb="FF5A8AC6"/>
      </colorScale>
    </cfRule>
    <cfRule type="colorScale" priority="626">
      <colorScale>
        <cfvo type="min"/>
        <cfvo type="max"/>
        <color rgb="FFFCFCFF"/>
        <color rgb="FFF8696B"/>
      </colorScale>
    </cfRule>
    <cfRule type="colorScale" priority="627">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B286-32FB-477E-864C-F0B2FD1B6604}">
  <sheetPr filterMode="1"/>
  <dimension ref="A1:F126"/>
  <sheetViews>
    <sheetView zoomScale="85" zoomScaleNormal="85" workbookViewId="0">
      <selection activeCell="F70" sqref="F70"/>
    </sheetView>
  </sheetViews>
  <sheetFormatPr defaultRowHeight="14.4" x14ac:dyDescent="0.3"/>
  <cols>
    <col min="1" max="1" width="16.77734375" customWidth="1"/>
    <col min="2" max="2" width="26.33203125" customWidth="1"/>
    <col min="3" max="3" width="24.33203125" customWidth="1"/>
    <col min="4" max="4" width="20.6640625" customWidth="1"/>
    <col min="5" max="5" width="16.44140625" customWidth="1"/>
    <col min="6" max="6" width="32.109375" customWidth="1"/>
  </cols>
  <sheetData>
    <row r="1" spans="1:6" s="56" customFormat="1" x14ac:dyDescent="0.3">
      <c r="A1" s="56" t="s">
        <v>5471</v>
      </c>
      <c r="B1" s="56" t="s">
        <v>5473</v>
      </c>
      <c r="C1" s="56" t="s">
        <v>5474</v>
      </c>
      <c r="D1" s="56" t="s">
        <v>5472</v>
      </c>
      <c r="E1" s="56" t="s">
        <v>5470</v>
      </c>
      <c r="F1" s="92" t="s">
        <v>5521</v>
      </c>
    </row>
    <row r="2" spans="1:6" hidden="1" x14ac:dyDescent="0.3">
      <c r="B2" t="s">
        <v>5823</v>
      </c>
      <c r="C2" t="s">
        <v>5820</v>
      </c>
      <c r="D2" t="s">
        <v>5819</v>
      </c>
      <c r="E2"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CTR_859</v>
      </c>
      <c r="F2" t="s">
        <v>5918</v>
      </c>
    </row>
    <row r="3" spans="1:6" hidden="1" x14ac:dyDescent="0.3">
      <c r="D3" t="s">
        <v>5821</v>
      </c>
      <c r="E3" t="str">
        <f t="shared" ref="E3:E66"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CTR_894</v>
      </c>
      <c r="F3" t="s">
        <v>5918</v>
      </c>
    </row>
    <row r="4" spans="1:6" hidden="1" x14ac:dyDescent="0.3">
      <c r="D4" t="s">
        <v>5822</v>
      </c>
      <c r="E4" t="str">
        <f t="shared" si="0"/>
        <v>CTR_870</v>
      </c>
      <c r="F4" t="s">
        <v>5918</v>
      </c>
    </row>
    <row r="5" spans="1:6" hidden="1" x14ac:dyDescent="0.3">
      <c r="D5" t="s">
        <v>5823</v>
      </c>
      <c r="E5" t="str">
        <f t="shared" si="0"/>
        <v>CTR_139</v>
      </c>
      <c r="F5" t="s">
        <v>5918</v>
      </c>
    </row>
    <row r="6" spans="1:6" hidden="1" x14ac:dyDescent="0.3">
      <c r="D6" t="s">
        <v>5824</v>
      </c>
      <c r="E6" t="str">
        <f t="shared" si="0"/>
        <v>CTR_106</v>
      </c>
      <c r="F6" t="s">
        <v>5918</v>
      </c>
    </row>
    <row r="7" spans="1:6" hidden="1" x14ac:dyDescent="0.3">
      <c r="D7" t="s">
        <v>5825</v>
      </c>
      <c r="E7" t="str">
        <f t="shared" si="0"/>
        <v>CTR_107</v>
      </c>
      <c r="F7" t="s">
        <v>5918</v>
      </c>
    </row>
    <row r="8" spans="1:6" hidden="1" x14ac:dyDescent="0.3">
      <c r="D8" t="s">
        <v>5826</v>
      </c>
      <c r="E8" t="str">
        <f t="shared" si="0"/>
        <v>CTR_107</v>
      </c>
      <c r="F8" t="s">
        <v>5918</v>
      </c>
    </row>
    <row r="9" spans="1:6" hidden="1" x14ac:dyDescent="0.3">
      <c r="D9" t="s">
        <v>5827</v>
      </c>
      <c r="E9" t="str">
        <f t="shared" si="0"/>
        <v>CTR_107</v>
      </c>
      <c r="F9" t="s">
        <v>5918</v>
      </c>
    </row>
    <row r="10" spans="1:6" hidden="1" x14ac:dyDescent="0.3">
      <c r="B10" t="s">
        <v>5828</v>
      </c>
      <c r="C10" t="s">
        <v>5829</v>
      </c>
      <c r="D10" t="s">
        <v>5830</v>
      </c>
      <c r="E10" t="str">
        <f t="shared" si="0"/>
        <v>NRD_070</v>
      </c>
      <c r="F10" t="s">
        <v>5919</v>
      </c>
    </row>
    <row r="11" spans="1:6" hidden="1" x14ac:dyDescent="0.3">
      <c r="D11" t="s">
        <v>5831</v>
      </c>
      <c r="E11" t="str">
        <f t="shared" si="0"/>
        <v>EXN_207</v>
      </c>
      <c r="F11" t="s">
        <v>5919</v>
      </c>
    </row>
    <row r="12" spans="1:6" hidden="1" x14ac:dyDescent="0.3">
      <c r="D12" t="s">
        <v>5832</v>
      </c>
      <c r="E12" t="str">
        <f t="shared" si="0"/>
        <v>EXN_095</v>
      </c>
      <c r="F12" t="s">
        <v>5919</v>
      </c>
    </row>
    <row r="13" spans="1:6" hidden="1" x14ac:dyDescent="0.3">
      <c r="D13" t="s">
        <v>5833</v>
      </c>
      <c r="E13" t="str">
        <f t="shared" si="0"/>
        <v>EXN_128</v>
      </c>
      <c r="F13" t="s">
        <v>5919</v>
      </c>
    </row>
    <row r="14" spans="1:6" hidden="1" x14ac:dyDescent="0.3">
      <c r="D14" t="s">
        <v>5834</v>
      </c>
      <c r="E14" t="str">
        <f t="shared" si="0"/>
        <v>EXN_160</v>
      </c>
      <c r="F14" t="s">
        <v>5919</v>
      </c>
    </row>
    <row r="15" spans="1:6" hidden="1" x14ac:dyDescent="0.3">
      <c r="D15" t="s">
        <v>5835</v>
      </c>
      <c r="E15" t="str">
        <f t="shared" si="0"/>
        <v>EXN_100</v>
      </c>
      <c r="F15" t="s">
        <v>5919</v>
      </c>
    </row>
    <row r="16" spans="1:6" hidden="1" x14ac:dyDescent="0.3">
      <c r="D16" t="s">
        <v>5828</v>
      </c>
      <c r="E16" t="str">
        <f t="shared" si="0"/>
        <v>EXN_011</v>
      </c>
      <c r="F16" t="s">
        <v>5919</v>
      </c>
    </row>
    <row r="17" spans="4:6" hidden="1" x14ac:dyDescent="0.3">
      <c r="D17" t="s">
        <v>5836</v>
      </c>
      <c r="E17" t="str">
        <f t="shared" si="0"/>
        <v>NRD_092</v>
      </c>
      <c r="F17" t="s">
        <v>5919</v>
      </c>
    </row>
    <row r="18" spans="4:6" hidden="1" x14ac:dyDescent="0.3">
      <c r="D18" t="s">
        <v>5837</v>
      </c>
      <c r="E18" t="str">
        <f t="shared" si="0"/>
        <v>EXN_178</v>
      </c>
      <c r="F18" t="s">
        <v>5919</v>
      </c>
    </row>
    <row r="19" spans="4:6" hidden="1" x14ac:dyDescent="0.3">
      <c r="D19" t="s">
        <v>5838</v>
      </c>
      <c r="E19" t="str">
        <f t="shared" si="0"/>
        <v>EXN_555</v>
      </c>
      <c r="F19" t="s">
        <v>5919</v>
      </c>
    </row>
    <row r="20" spans="4:6" hidden="1" x14ac:dyDescent="0.3">
      <c r="D20" t="s">
        <v>5839</v>
      </c>
      <c r="E20" t="str">
        <f t="shared" si="0"/>
        <v>EXN_322</v>
      </c>
      <c r="F20" t="s">
        <v>5919</v>
      </c>
    </row>
    <row r="21" spans="4:6" hidden="1" x14ac:dyDescent="0.3">
      <c r="D21" t="s">
        <v>5840</v>
      </c>
      <c r="E21" t="str">
        <f t="shared" si="0"/>
        <v>EXN_317</v>
      </c>
      <c r="F21" t="s">
        <v>5919</v>
      </c>
    </row>
    <row r="22" spans="4:6" hidden="1" x14ac:dyDescent="0.3">
      <c r="D22" t="s">
        <v>5841</v>
      </c>
      <c r="E22" t="str">
        <f t="shared" si="0"/>
        <v>EXN_335</v>
      </c>
      <c r="F22" t="s">
        <v>5919</v>
      </c>
    </row>
    <row r="23" spans="4:6" hidden="1" x14ac:dyDescent="0.3">
      <c r="D23" t="s">
        <v>5842</v>
      </c>
      <c r="E23" t="str">
        <f t="shared" si="0"/>
        <v>EXN_327</v>
      </c>
      <c r="F23" t="s">
        <v>5919</v>
      </c>
    </row>
    <row r="24" spans="4:6" hidden="1" x14ac:dyDescent="0.3">
      <c r="D24" t="s">
        <v>5843</v>
      </c>
      <c r="E24" t="str">
        <f t="shared" si="0"/>
        <v>EXN_283</v>
      </c>
      <c r="F24" t="s">
        <v>5919</v>
      </c>
    </row>
    <row r="25" spans="4:6" hidden="1" x14ac:dyDescent="0.3">
      <c r="D25" t="s">
        <v>5844</v>
      </c>
      <c r="E25" t="str">
        <f t="shared" si="0"/>
        <v>EXN_324</v>
      </c>
      <c r="F25" t="s">
        <v>5919</v>
      </c>
    </row>
    <row r="26" spans="4:6" hidden="1" x14ac:dyDescent="0.3">
      <c r="D26" t="s">
        <v>5845</v>
      </c>
      <c r="E26" t="str">
        <f t="shared" si="0"/>
        <v>NRD_237</v>
      </c>
      <c r="F26" t="s">
        <v>5919</v>
      </c>
    </row>
    <row r="27" spans="4:6" hidden="1" x14ac:dyDescent="0.3">
      <c r="D27" t="s">
        <v>5846</v>
      </c>
      <c r="E27" t="str">
        <f t="shared" si="0"/>
        <v>EXN_554</v>
      </c>
      <c r="F27" t="s">
        <v>5919</v>
      </c>
    </row>
    <row r="28" spans="4:6" hidden="1" x14ac:dyDescent="0.3">
      <c r="D28" t="s">
        <v>5847</v>
      </c>
      <c r="E28" t="str">
        <f t="shared" si="0"/>
        <v>EXN_540</v>
      </c>
      <c r="F28" t="s">
        <v>5919</v>
      </c>
    </row>
    <row r="29" spans="4:6" hidden="1" x14ac:dyDescent="0.3">
      <c r="D29" t="s">
        <v>5848</v>
      </c>
      <c r="E29" t="str">
        <f t="shared" si="0"/>
        <v>EXN_567</v>
      </c>
      <c r="F29" t="s">
        <v>5919</v>
      </c>
    </row>
    <row r="30" spans="4:6" hidden="1" x14ac:dyDescent="0.3">
      <c r="D30" t="s">
        <v>5681</v>
      </c>
      <c r="E30" t="str">
        <f t="shared" si="0"/>
        <v>EXN_298</v>
      </c>
      <c r="F30" t="s">
        <v>5919</v>
      </c>
    </row>
    <row r="31" spans="4:6" hidden="1" x14ac:dyDescent="0.3">
      <c r="D31" t="s">
        <v>5849</v>
      </c>
      <c r="E31" t="str">
        <f t="shared" si="0"/>
        <v>EXN_323</v>
      </c>
      <c r="F31" t="s">
        <v>5919</v>
      </c>
    </row>
    <row r="32" spans="4:6" hidden="1" x14ac:dyDescent="0.3">
      <c r="D32" t="s">
        <v>5850</v>
      </c>
      <c r="E32" t="str">
        <f t="shared" si="0"/>
        <v>NRD_273</v>
      </c>
      <c r="F32" t="s">
        <v>5919</v>
      </c>
    </row>
    <row r="33" spans="4:6" hidden="1" x14ac:dyDescent="0.3">
      <c r="D33" t="s">
        <v>5851</v>
      </c>
      <c r="E33" t="str">
        <f t="shared" si="0"/>
        <v>EXN_525</v>
      </c>
      <c r="F33" t="s">
        <v>5919</v>
      </c>
    </row>
    <row r="34" spans="4:6" hidden="1" x14ac:dyDescent="0.3">
      <c r="D34" t="s">
        <v>5852</v>
      </c>
      <c r="E34" t="str">
        <f t="shared" si="0"/>
        <v>SUO_143</v>
      </c>
      <c r="F34" t="s">
        <v>5919</v>
      </c>
    </row>
    <row r="35" spans="4:6" hidden="1" x14ac:dyDescent="0.3">
      <c r="D35" t="s">
        <v>5853</v>
      </c>
      <c r="E35" t="str">
        <f t="shared" si="0"/>
        <v>EXN_513</v>
      </c>
      <c r="F35" t="s">
        <v>5919</v>
      </c>
    </row>
    <row r="36" spans="4:6" hidden="1" x14ac:dyDescent="0.3">
      <c r="D36" t="s">
        <v>5854</v>
      </c>
      <c r="E36" t="str">
        <f t="shared" si="0"/>
        <v>EXN_518</v>
      </c>
      <c r="F36" t="s">
        <v>5919</v>
      </c>
    </row>
    <row r="37" spans="4:6" hidden="1" x14ac:dyDescent="0.3">
      <c r="D37" t="s">
        <v>5855</v>
      </c>
      <c r="E37" t="str">
        <f t="shared" si="0"/>
        <v>EXN_543</v>
      </c>
      <c r="F37" t="s">
        <v>5919</v>
      </c>
    </row>
    <row r="38" spans="4:6" hidden="1" x14ac:dyDescent="0.3">
      <c r="D38" t="s">
        <v>5680</v>
      </c>
      <c r="E38" t="str">
        <f t="shared" si="0"/>
        <v>EXN_536</v>
      </c>
      <c r="F38" t="s">
        <v>5919</v>
      </c>
    </row>
    <row r="39" spans="4:6" hidden="1" x14ac:dyDescent="0.3">
      <c r="D39" t="s">
        <v>5856</v>
      </c>
      <c r="E39" t="str">
        <f t="shared" si="0"/>
        <v>NRD_354</v>
      </c>
      <c r="F39" t="s">
        <v>5919</v>
      </c>
    </row>
    <row r="40" spans="4:6" hidden="1" x14ac:dyDescent="0.3">
      <c r="D40" t="s">
        <v>5857</v>
      </c>
      <c r="E40" t="str">
        <f t="shared" si="0"/>
        <v>EXN_529</v>
      </c>
      <c r="F40" t="s">
        <v>5919</v>
      </c>
    </row>
    <row r="41" spans="4:6" hidden="1" x14ac:dyDescent="0.3">
      <c r="D41" t="s">
        <v>5858</v>
      </c>
      <c r="E41" t="str">
        <f t="shared" si="0"/>
        <v>EXN_560</v>
      </c>
      <c r="F41" t="s">
        <v>5919</v>
      </c>
    </row>
    <row r="42" spans="4:6" hidden="1" x14ac:dyDescent="0.3">
      <c r="D42" t="s">
        <v>5859</v>
      </c>
      <c r="E42" t="str">
        <f t="shared" si="0"/>
        <v>EXN_557</v>
      </c>
      <c r="F42" t="s">
        <v>5919</v>
      </c>
    </row>
    <row r="43" spans="4:6" hidden="1" x14ac:dyDescent="0.3">
      <c r="D43" t="s">
        <v>5860</v>
      </c>
      <c r="E43" t="str">
        <f t="shared" si="0"/>
        <v>EXN_549</v>
      </c>
      <c r="F43" t="s">
        <v>5919</v>
      </c>
    </row>
    <row r="44" spans="4:6" hidden="1" x14ac:dyDescent="0.3">
      <c r="D44" t="s">
        <v>5861</v>
      </c>
      <c r="E44" t="str">
        <f t="shared" si="0"/>
        <v>EXN_537</v>
      </c>
      <c r="F44" t="s">
        <v>5919</v>
      </c>
    </row>
    <row r="45" spans="4:6" hidden="1" x14ac:dyDescent="0.3">
      <c r="D45" t="s">
        <v>5862</v>
      </c>
      <c r="E45" t="str">
        <f t="shared" si="0"/>
        <v>EXN_552</v>
      </c>
      <c r="F45" t="s">
        <v>5919</v>
      </c>
    </row>
    <row r="46" spans="4:6" hidden="1" x14ac:dyDescent="0.3">
      <c r="D46" t="s">
        <v>5863</v>
      </c>
      <c r="E46" t="str">
        <f t="shared" si="0"/>
        <v>EXN_524</v>
      </c>
      <c r="F46" t="s">
        <v>5919</v>
      </c>
    </row>
    <row r="47" spans="4:6" hidden="1" x14ac:dyDescent="0.3">
      <c r="D47" t="s">
        <v>5864</v>
      </c>
      <c r="E47" t="str">
        <f t="shared" si="0"/>
        <v>EXN_546</v>
      </c>
      <c r="F47" t="s">
        <v>5919</v>
      </c>
    </row>
    <row r="48" spans="4:6" hidden="1" x14ac:dyDescent="0.3">
      <c r="D48" t="s">
        <v>5865</v>
      </c>
      <c r="E48" t="str">
        <f t="shared" si="0"/>
        <v>EXN_562</v>
      </c>
      <c r="F48" t="s">
        <v>5919</v>
      </c>
    </row>
    <row r="49" spans="2:6" hidden="1" x14ac:dyDescent="0.3">
      <c r="D49" t="s">
        <v>5866</v>
      </c>
      <c r="E49" t="str">
        <f t="shared" si="0"/>
        <v>EXN_544</v>
      </c>
      <c r="F49" t="s">
        <v>5919</v>
      </c>
    </row>
    <row r="50" spans="2:6" hidden="1" x14ac:dyDescent="0.3">
      <c r="D50" t="s">
        <v>5867</v>
      </c>
      <c r="E50" t="str">
        <f t="shared" si="0"/>
        <v>EXN_548</v>
      </c>
      <c r="F50" t="s">
        <v>5919</v>
      </c>
    </row>
    <row r="51" spans="2:6" hidden="1" x14ac:dyDescent="0.3">
      <c r="D51" t="s">
        <v>5868</v>
      </c>
      <c r="E51" t="str">
        <f t="shared" si="0"/>
        <v>EXN_521</v>
      </c>
      <c r="F51" t="s">
        <v>5919</v>
      </c>
    </row>
    <row r="52" spans="2:6" hidden="1" x14ac:dyDescent="0.3">
      <c r="B52" t="s">
        <v>5823</v>
      </c>
      <c r="C52" t="s">
        <v>5820</v>
      </c>
      <c r="D52" t="s">
        <v>5819</v>
      </c>
      <c r="E52" t="str">
        <f t="shared" si="0"/>
        <v>CTR_859</v>
      </c>
      <c r="F52" t="s">
        <v>5919</v>
      </c>
    </row>
    <row r="53" spans="2:6" hidden="1" x14ac:dyDescent="0.3">
      <c r="B53" t="s">
        <v>5869</v>
      </c>
      <c r="D53" t="s">
        <v>5821</v>
      </c>
      <c r="E53" t="str">
        <f t="shared" si="0"/>
        <v>CTR_894</v>
      </c>
      <c r="F53" t="s">
        <v>5919</v>
      </c>
    </row>
    <row r="54" spans="2:6" hidden="1" x14ac:dyDescent="0.3">
      <c r="D54" t="s">
        <v>5822</v>
      </c>
      <c r="E54" t="str">
        <f t="shared" si="0"/>
        <v>CTR_870</v>
      </c>
      <c r="F54" t="s">
        <v>5919</v>
      </c>
    </row>
    <row r="55" spans="2:6" hidden="1" x14ac:dyDescent="0.3">
      <c r="D55" t="s">
        <v>5823</v>
      </c>
      <c r="E55" t="str">
        <f t="shared" si="0"/>
        <v>CTR_139</v>
      </c>
      <c r="F55" t="s">
        <v>5919</v>
      </c>
    </row>
    <row r="56" spans="2:6" hidden="1" x14ac:dyDescent="0.3">
      <c r="D56" t="s">
        <v>5824</v>
      </c>
      <c r="E56" t="str">
        <f t="shared" si="0"/>
        <v>CTR_106</v>
      </c>
      <c r="F56" t="s">
        <v>5919</v>
      </c>
    </row>
    <row r="57" spans="2:6" hidden="1" x14ac:dyDescent="0.3">
      <c r="D57" t="s">
        <v>5825</v>
      </c>
      <c r="E57" t="str">
        <f t="shared" si="0"/>
        <v>CTR_107</v>
      </c>
      <c r="F57" t="s">
        <v>5919</v>
      </c>
    </row>
    <row r="58" spans="2:6" hidden="1" x14ac:dyDescent="0.3">
      <c r="D58" t="s">
        <v>5826</v>
      </c>
      <c r="E58" t="str">
        <f t="shared" si="0"/>
        <v>CTR_107</v>
      </c>
      <c r="F58" t="s">
        <v>5919</v>
      </c>
    </row>
    <row r="59" spans="2:6" hidden="1" x14ac:dyDescent="0.3">
      <c r="D59" t="s">
        <v>5827</v>
      </c>
      <c r="E59" t="str">
        <f t="shared" si="0"/>
        <v>CTR_107</v>
      </c>
      <c r="F59" t="s">
        <v>5919</v>
      </c>
    </row>
    <row r="60" spans="2:6" hidden="1" x14ac:dyDescent="0.3">
      <c r="B60" t="s">
        <v>5871</v>
      </c>
      <c r="C60" t="s">
        <v>5870</v>
      </c>
      <c r="D60" t="s">
        <v>5872</v>
      </c>
      <c r="E60" t="str">
        <f t="shared" si="0"/>
        <v>LIT_357</v>
      </c>
      <c r="F60" t="s">
        <v>5920</v>
      </c>
    </row>
    <row r="61" spans="2:6" hidden="1" x14ac:dyDescent="0.3">
      <c r="D61" t="s">
        <v>5873</v>
      </c>
      <c r="E61" t="str">
        <f t="shared" si="0"/>
        <v>LIT_697</v>
      </c>
      <c r="F61" t="s">
        <v>5920</v>
      </c>
    </row>
    <row r="62" spans="2:6" hidden="1" x14ac:dyDescent="0.3">
      <c r="D62" t="s">
        <v>5874</v>
      </c>
      <c r="E62" t="str">
        <f t="shared" si="0"/>
        <v>LIT_167</v>
      </c>
      <c r="F62" t="s">
        <v>5920</v>
      </c>
    </row>
    <row r="63" spans="2:6" hidden="1" x14ac:dyDescent="0.3">
      <c r="D63" t="s">
        <v>5875</v>
      </c>
      <c r="E63" t="str">
        <f t="shared" si="0"/>
        <v>LIT_277</v>
      </c>
      <c r="F63" t="s">
        <v>5920</v>
      </c>
    </row>
    <row r="64" spans="2:6" hidden="1" x14ac:dyDescent="0.3">
      <c r="D64" t="s">
        <v>5871</v>
      </c>
      <c r="E64" t="str">
        <f t="shared" si="0"/>
        <v>LIT_666</v>
      </c>
      <c r="F64" t="s">
        <v>5920</v>
      </c>
    </row>
    <row r="65" spans="2:6" hidden="1" x14ac:dyDescent="0.3">
      <c r="D65" t="s">
        <v>5876</v>
      </c>
      <c r="E65" t="str">
        <f t="shared" si="0"/>
        <v>LIT_103</v>
      </c>
      <c r="F65" t="s">
        <v>5920</v>
      </c>
    </row>
    <row r="66" spans="2:6" hidden="1" x14ac:dyDescent="0.3">
      <c r="D66" t="s">
        <v>5877</v>
      </c>
      <c r="E66" t="str">
        <f t="shared" si="0"/>
        <v>LIT_277</v>
      </c>
      <c r="F66" t="s">
        <v>5920</v>
      </c>
    </row>
    <row r="67" spans="2:6" hidden="1" x14ac:dyDescent="0.3">
      <c r="D67" t="s">
        <v>5878</v>
      </c>
      <c r="E67" t="str">
        <f t="shared" ref="E67:E126" si="1">IFERROR(MID(D67, SEARCH("CTR_", D67), 7), IFERROR(MID(D67, SEARCH("SUO_", D67), 7), IFERROR(MID(D67, SEARCH("SUD_", D67), 7), IFERROR(MID(D67, SEARCH("NRO_", D67), 7), IFERROR(MID(D67, SEARCH("ADM_", D67), 7), IFERROR(MID(D67, SEARCH("NRD_", D67), 7), IFERROR(MID(D67, SEARCH("EXN_", D67), 7), IFERROR(MID(D67, SEARCH("LIT_", D67), 7), IFERROR(MID(D67, SEARCH("EST_", D67), 7), MID(D67, SEARCH("OST_",D67), 7))))))))))</f>
        <v>LIT_167</v>
      </c>
      <c r="F67" t="s">
        <v>5920</v>
      </c>
    </row>
    <row r="68" spans="2:6" hidden="1" x14ac:dyDescent="0.3">
      <c r="B68" s="105" t="s">
        <v>4978</v>
      </c>
      <c r="E68" t="e">
        <f t="shared" si="1"/>
        <v>#VALUE!</v>
      </c>
      <c r="F68" t="s">
        <v>5879</v>
      </c>
    </row>
    <row r="69" spans="2:6" hidden="1" x14ac:dyDescent="0.3">
      <c r="B69" t="s">
        <v>5880</v>
      </c>
      <c r="E69" t="e">
        <f t="shared" si="1"/>
        <v>#VALUE!</v>
      </c>
    </row>
    <row r="70" spans="2:6" x14ac:dyDescent="0.3">
      <c r="B70" t="s">
        <v>5504</v>
      </c>
      <c r="C70" t="s">
        <v>5881</v>
      </c>
      <c r="D70" t="s">
        <v>5549</v>
      </c>
      <c r="E70" t="str">
        <f t="shared" si="1"/>
        <v>NRO_090</v>
      </c>
      <c r="F70" t="s">
        <v>5921</v>
      </c>
    </row>
    <row r="71" spans="2:6" hidden="1" x14ac:dyDescent="0.3">
      <c r="D71" t="s">
        <v>5504</v>
      </c>
      <c r="E71" t="str">
        <f t="shared" si="1"/>
        <v>NRO_100</v>
      </c>
      <c r="F71" t="s">
        <v>5921</v>
      </c>
    </row>
    <row r="72" spans="2:6" hidden="1" x14ac:dyDescent="0.3">
      <c r="D72" t="s">
        <v>5550</v>
      </c>
      <c r="E72" t="str">
        <f t="shared" si="1"/>
        <v>NRO_N_0</v>
      </c>
      <c r="F72" t="s">
        <v>5921</v>
      </c>
    </row>
    <row r="73" spans="2:6" hidden="1" x14ac:dyDescent="0.3">
      <c r="D73" t="s">
        <v>5510</v>
      </c>
      <c r="E73" t="str">
        <f t="shared" si="1"/>
        <v>OST_419</v>
      </c>
      <c r="F73" t="s">
        <v>5921</v>
      </c>
    </row>
    <row r="74" spans="2:6" hidden="1" x14ac:dyDescent="0.3">
      <c r="D74" t="s">
        <v>5513</v>
      </c>
      <c r="E74" t="str">
        <f t="shared" si="1"/>
        <v>OST_328</v>
      </c>
      <c r="F74" t="s">
        <v>5921</v>
      </c>
    </row>
    <row r="75" spans="2:6" hidden="1" x14ac:dyDescent="0.3">
      <c r="D75" t="s">
        <v>5514</v>
      </c>
      <c r="E75" t="str">
        <f t="shared" si="1"/>
        <v>OST_343</v>
      </c>
      <c r="F75" t="s">
        <v>5921</v>
      </c>
    </row>
    <row r="76" spans="2:6" hidden="1" x14ac:dyDescent="0.3">
      <c r="D76" t="s">
        <v>5507</v>
      </c>
      <c r="E76" t="str">
        <f t="shared" si="1"/>
        <v>OST_374</v>
      </c>
      <c r="F76" t="s">
        <v>5921</v>
      </c>
    </row>
    <row r="77" spans="2:6" hidden="1" x14ac:dyDescent="0.3">
      <c r="D77" t="s">
        <v>5508</v>
      </c>
      <c r="E77" t="str">
        <f t="shared" si="1"/>
        <v>OST_375</v>
      </c>
      <c r="F77" t="s">
        <v>5921</v>
      </c>
    </row>
    <row r="78" spans="2:6" hidden="1" x14ac:dyDescent="0.3">
      <c r="D78" t="s">
        <v>5511</v>
      </c>
      <c r="E78" t="str">
        <f t="shared" si="1"/>
        <v>OST_388</v>
      </c>
      <c r="F78" t="s">
        <v>5921</v>
      </c>
    </row>
    <row r="79" spans="2:6" hidden="1" x14ac:dyDescent="0.3">
      <c r="D79" t="s">
        <v>5512</v>
      </c>
      <c r="E79" t="str">
        <f t="shared" si="1"/>
        <v>OST_409</v>
      </c>
      <c r="F79" t="s">
        <v>5921</v>
      </c>
    </row>
    <row r="80" spans="2:6" hidden="1" x14ac:dyDescent="0.3">
      <c r="D80" t="s">
        <v>5509</v>
      </c>
      <c r="E80" t="str">
        <f t="shared" si="1"/>
        <v>OST_906</v>
      </c>
      <c r="F80" t="s">
        <v>5921</v>
      </c>
    </row>
    <row r="81" spans="2:6" hidden="1" x14ac:dyDescent="0.3">
      <c r="D81" t="s">
        <v>5515</v>
      </c>
      <c r="E81" t="str">
        <f t="shared" si="1"/>
        <v>OST_420</v>
      </c>
      <c r="F81" t="s">
        <v>5921</v>
      </c>
    </row>
    <row r="82" spans="2:6" hidden="1" x14ac:dyDescent="0.3">
      <c r="B82" t="s">
        <v>5882</v>
      </c>
      <c r="C82" t="s">
        <v>5883</v>
      </c>
      <c r="E82" t="e">
        <f t="shared" si="1"/>
        <v>#VALUE!</v>
      </c>
      <c r="F82" t="s">
        <v>5922</v>
      </c>
    </row>
    <row r="83" spans="2:6" hidden="1" x14ac:dyDescent="0.3">
      <c r="D83" t="s">
        <v>5884</v>
      </c>
      <c r="E83" t="str">
        <f t="shared" si="1"/>
        <v>LIT_514</v>
      </c>
      <c r="F83" t="s">
        <v>5922</v>
      </c>
    </row>
    <row r="84" spans="2:6" hidden="1" x14ac:dyDescent="0.3">
      <c r="D84" t="s">
        <v>5885</v>
      </c>
      <c r="E84" t="str">
        <f t="shared" si="1"/>
        <v>LIT_508</v>
      </c>
      <c r="F84" t="s">
        <v>5922</v>
      </c>
    </row>
    <row r="85" spans="2:6" hidden="1" x14ac:dyDescent="0.3">
      <c r="D85" t="s">
        <v>5886</v>
      </c>
      <c r="E85" t="str">
        <f t="shared" si="1"/>
        <v>LIT_201</v>
      </c>
      <c r="F85" t="s">
        <v>5922</v>
      </c>
    </row>
    <row r="86" spans="2:6" hidden="1" x14ac:dyDescent="0.3">
      <c r="D86" t="s">
        <v>5882</v>
      </c>
      <c r="E86" t="str">
        <f t="shared" si="1"/>
        <v>LIT_138</v>
      </c>
      <c r="F86" t="s">
        <v>5922</v>
      </c>
    </row>
    <row r="87" spans="2:6" hidden="1" x14ac:dyDescent="0.3">
      <c r="D87" t="s">
        <v>5887</v>
      </c>
      <c r="E87" t="str">
        <f t="shared" si="1"/>
        <v>LIT_513</v>
      </c>
      <c r="F87" t="s">
        <v>5922</v>
      </c>
    </row>
    <row r="88" spans="2:6" hidden="1" x14ac:dyDescent="0.3">
      <c r="D88" t="s">
        <v>5888</v>
      </c>
      <c r="E88" t="str">
        <f t="shared" si="1"/>
        <v>LIT_517</v>
      </c>
      <c r="F88" t="s">
        <v>5922</v>
      </c>
    </row>
    <row r="89" spans="2:6" hidden="1" x14ac:dyDescent="0.3">
      <c r="D89" t="s">
        <v>5889</v>
      </c>
      <c r="E89" t="str">
        <f t="shared" si="1"/>
        <v>LIT_319</v>
      </c>
      <c r="F89" t="s">
        <v>5922</v>
      </c>
    </row>
    <row r="90" spans="2:6" hidden="1" x14ac:dyDescent="0.3">
      <c r="B90" t="s">
        <v>5890</v>
      </c>
      <c r="C90" t="s">
        <v>5891</v>
      </c>
      <c r="D90" t="s">
        <v>5890</v>
      </c>
      <c r="E90" t="str">
        <f t="shared" si="1"/>
        <v>LIT_736</v>
      </c>
      <c r="F90" t="s">
        <v>5923</v>
      </c>
    </row>
    <row r="91" spans="2:6" hidden="1" x14ac:dyDescent="0.3">
      <c r="C91" t="s">
        <v>5579</v>
      </c>
      <c r="D91" t="s">
        <v>5580</v>
      </c>
      <c r="E91" t="str">
        <f t="shared" si="1"/>
        <v>LIT_761</v>
      </c>
      <c r="F91" t="s">
        <v>5923</v>
      </c>
    </row>
    <row r="92" spans="2:6" hidden="1" x14ac:dyDescent="0.3">
      <c r="D92" t="s">
        <v>5578</v>
      </c>
      <c r="F92" t="s">
        <v>5923</v>
      </c>
    </row>
    <row r="93" spans="2:6" hidden="1" x14ac:dyDescent="0.3">
      <c r="D93" t="s">
        <v>5580</v>
      </c>
      <c r="F93" t="s">
        <v>5923</v>
      </c>
    </row>
    <row r="94" spans="2:6" hidden="1" x14ac:dyDescent="0.3">
      <c r="D94" t="s">
        <v>5581</v>
      </c>
      <c r="F94" t="s">
        <v>5923</v>
      </c>
    </row>
    <row r="95" spans="2:6" hidden="1" x14ac:dyDescent="0.3">
      <c r="D95" t="s">
        <v>5582</v>
      </c>
      <c r="F95" t="s">
        <v>5923</v>
      </c>
    </row>
    <row r="96" spans="2:6" hidden="1" x14ac:dyDescent="0.3">
      <c r="D96" t="s">
        <v>5583</v>
      </c>
      <c r="F96" t="s">
        <v>5923</v>
      </c>
    </row>
    <row r="97" spans="2:6" hidden="1" x14ac:dyDescent="0.3">
      <c r="D97" t="s">
        <v>5584</v>
      </c>
      <c r="F97" t="s">
        <v>5923</v>
      </c>
    </row>
    <row r="98" spans="2:6" hidden="1" x14ac:dyDescent="0.3">
      <c r="B98" t="s">
        <v>5893</v>
      </c>
      <c r="C98" t="s">
        <v>5892</v>
      </c>
      <c r="D98" t="s">
        <v>5894</v>
      </c>
      <c r="E98" t="str">
        <f t="shared" si="1"/>
        <v>EXN_259</v>
      </c>
      <c r="F98" t="s">
        <v>5924</v>
      </c>
    </row>
    <row r="99" spans="2:6" hidden="1" x14ac:dyDescent="0.3">
      <c r="D99" t="s">
        <v>5893</v>
      </c>
      <c r="E99" t="str">
        <f t="shared" si="1"/>
        <v>EXN_013</v>
      </c>
      <c r="F99" t="s">
        <v>5924</v>
      </c>
    </row>
    <row r="100" spans="2:6" hidden="1" x14ac:dyDescent="0.3">
      <c r="D100" t="s">
        <v>5895</v>
      </c>
      <c r="E100" t="str">
        <f t="shared" si="1"/>
        <v>EXN_392</v>
      </c>
      <c r="F100" t="s">
        <v>5924</v>
      </c>
    </row>
    <row r="101" spans="2:6" hidden="1" x14ac:dyDescent="0.3">
      <c r="D101" t="s">
        <v>5896</v>
      </c>
      <c r="E101" t="str">
        <f t="shared" si="1"/>
        <v>EXN_290</v>
      </c>
      <c r="F101" t="s">
        <v>5924</v>
      </c>
    </row>
    <row r="102" spans="2:6" hidden="1" x14ac:dyDescent="0.3">
      <c r="D102" t="s">
        <v>5897</v>
      </c>
      <c r="E102" t="str">
        <f t="shared" si="1"/>
        <v>EXN_321</v>
      </c>
      <c r="F102" t="s">
        <v>5924</v>
      </c>
    </row>
    <row r="103" spans="2:6" hidden="1" x14ac:dyDescent="0.3">
      <c r="D103" t="s">
        <v>5898</v>
      </c>
      <c r="E103" t="str">
        <f t="shared" si="1"/>
        <v>NRD_232</v>
      </c>
      <c r="F103" t="s">
        <v>5924</v>
      </c>
    </row>
    <row r="104" spans="2:6" hidden="1" x14ac:dyDescent="0.3">
      <c r="B104" t="s">
        <v>5899</v>
      </c>
      <c r="D104" t="s">
        <v>5900</v>
      </c>
      <c r="E104" t="str">
        <f t="shared" si="1"/>
        <v>EXN_202</v>
      </c>
      <c r="F104" t="s">
        <v>5925</v>
      </c>
    </row>
    <row r="105" spans="2:6" hidden="1" x14ac:dyDescent="0.3">
      <c r="B105" s="21" t="s">
        <v>5529</v>
      </c>
      <c r="C105" t="s">
        <v>5901</v>
      </c>
      <c r="D105" t="s">
        <v>5530</v>
      </c>
      <c r="E105" t="str">
        <f t="shared" si="1"/>
        <v>EXN_224</v>
      </c>
      <c r="F105" t="s">
        <v>5926</v>
      </c>
    </row>
    <row r="106" spans="2:6" hidden="1" x14ac:dyDescent="0.3">
      <c r="D106" t="s">
        <v>5529</v>
      </c>
      <c r="E106" t="str">
        <f t="shared" si="1"/>
        <v>EXN_223</v>
      </c>
    </row>
    <row r="107" spans="2:6" hidden="1" x14ac:dyDescent="0.3">
      <c r="D107" t="s">
        <v>5531</v>
      </c>
      <c r="E107" t="str">
        <f t="shared" si="1"/>
        <v>EXN_376</v>
      </c>
    </row>
    <row r="108" spans="2:6" hidden="1" x14ac:dyDescent="0.3">
      <c r="D108" t="s">
        <v>5532</v>
      </c>
      <c r="E108" t="str">
        <f t="shared" si="1"/>
        <v>EXN_381</v>
      </c>
    </row>
    <row r="109" spans="2:6" hidden="1" x14ac:dyDescent="0.3">
      <c r="D109" t="s">
        <v>5533</v>
      </c>
      <c r="E109" t="str">
        <f t="shared" si="1"/>
        <v>EXN_379</v>
      </c>
    </row>
    <row r="110" spans="2:6" hidden="1" x14ac:dyDescent="0.3">
      <c r="D110" t="s">
        <v>5534</v>
      </c>
      <c r="E110" t="str">
        <f t="shared" si="1"/>
        <v>EXN_378</v>
      </c>
    </row>
    <row r="111" spans="2:6" hidden="1" x14ac:dyDescent="0.3">
      <c r="D111" t="s">
        <v>5902</v>
      </c>
      <c r="E111" t="str">
        <f t="shared" si="1"/>
        <v>EXN_377</v>
      </c>
    </row>
    <row r="112" spans="2:6" hidden="1" x14ac:dyDescent="0.3">
      <c r="D112" t="s">
        <v>5535</v>
      </c>
      <c r="E112" t="str">
        <f t="shared" si="1"/>
        <v>EXN_316</v>
      </c>
    </row>
    <row r="113" spans="2:6" hidden="1" x14ac:dyDescent="0.3">
      <c r="D113" t="s">
        <v>5536</v>
      </c>
      <c r="E113" t="str">
        <f t="shared" si="1"/>
        <v>EXN_301</v>
      </c>
    </row>
    <row r="114" spans="2:6" ht="129.6" hidden="1" x14ac:dyDescent="0.3">
      <c r="B114" s="21" t="s">
        <v>5917</v>
      </c>
      <c r="C114" t="s">
        <v>5903</v>
      </c>
      <c r="D114" t="s">
        <v>5904</v>
      </c>
      <c r="E114" t="str">
        <f t="shared" si="1"/>
        <v>NRD_014</v>
      </c>
      <c r="F114" s="109" t="s">
        <v>6049</v>
      </c>
    </row>
    <row r="115" spans="2:6" hidden="1" x14ac:dyDescent="0.3">
      <c r="B115" t="s">
        <v>5927</v>
      </c>
      <c r="D115" t="s">
        <v>5905</v>
      </c>
      <c r="E115" t="str">
        <f t="shared" si="1"/>
        <v>EXN_019</v>
      </c>
    </row>
    <row r="116" spans="2:6" hidden="1" x14ac:dyDescent="0.3">
      <c r="D116" t="s">
        <v>5906</v>
      </c>
      <c r="E116" t="str">
        <f t="shared" si="1"/>
        <v>EXN_227</v>
      </c>
    </row>
    <row r="117" spans="2:6" hidden="1" x14ac:dyDescent="0.3">
      <c r="D117" t="s">
        <v>5907</v>
      </c>
      <c r="E117" t="str">
        <f t="shared" si="1"/>
        <v>EXN_173</v>
      </c>
    </row>
    <row r="118" spans="2:6" hidden="1" x14ac:dyDescent="0.3">
      <c r="D118" t="s">
        <v>5908</v>
      </c>
      <c r="E118" t="str">
        <f t="shared" si="1"/>
        <v>NRD_057</v>
      </c>
    </row>
    <row r="119" spans="2:6" hidden="1" x14ac:dyDescent="0.3">
      <c r="D119" t="s">
        <v>5909</v>
      </c>
      <c r="E119" t="str">
        <f t="shared" si="1"/>
        <v>EXN_215</v>
      </c>
    </row>
    <row r="120" spans="2:6" hidden="1" x14ac:dyDescent="0.3">
      <c r="D120" t="s">
        <v>5910</v>
      </c>
      <c r="E120" t="str">
        <f t="shared" si="1"/>
        <v>NRD_152</v>
      </c>
    </row>
    <row r="121" spans="2:6" hidden="1" x14ac:dyDescent="0.3">
      <c r="D121" t="s">
        <v>5911</v>
      </c>
      <c r="E121" t="str">
        <f t="shared" si="1"/>
        <v>EXN_535</v>
      </c>
    </row>
    <row r="122" spans="2:6" hidden="1" x14ac:dyDescent="0.3">
      <c r="D122" t="s">
        <v>5912</v>
      </c>
      <c r="E122" t="str">
        <f t="shared" si="1"/>
        <v>EXN_541</v>
      </c>
    </row>
    <row r="123" spans="2:6" hidden="1" x14ac:dyDescent="0.3">
      <c r="D123" t="s">
        <v>5913</v>
      </c>
      <c r="E123" t="str">
        <f t="shared" si="1"/>
        <v>NRD_343</v>
      </c>
    </row>
    <row r="124" spans="2:6" hidden="1" x14ac:dyDescent="0.3">
      <c r="D124" t="s">
        <v>5914</v>
      </c>
      <c r="E124" t="str">
        <f t="shared" si="1"/>
        <v>EXN_909</v>
      </c>
    </row>
    <row r="125" spans="2:6" hidden="1" x14ac:dyDescent="0.3">
      <c r="D125" t="s">
        <v>5915</v>
      </c>
      <c r="E125" t="str">
        <f t="shared" si="1"/>
        <v>EXN_910</v>
      </c>
    </row>
    <row r="126" spans="2:6" hidden="1" x14ac:dyDescent="0.3">
      <c r="D126" t="s">
        <v>5916</v>
      </c>
      <c r="E126" t="str">
        <f t="shared" si="1"/>
        <v>EXN_589</v>
      </c>
    </row>
  </sheetData>
  <autoFilter ref="A1:F126" xr:uid="{EE04B286-32FB-477E-864C-F0B2FD1B6604}">
    <filterColumn colId="1">
      <filters>
        <filter val="NRO_100_H_Bambalang"/>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7270-C578-400D-A6C5-AB32DE785FE9}">
  <sheetPr filterMode="1"/>
  <dimension ref="A1:F174"/>
  <sheetViews>
    <sheetView zoomScale="85" zoomScaleNormal="85" workbookViewId="0">
      <pane ySplit="1" topLeftCell="A12" activePane="bottomLeft" state="frozen"/>
      <selection pane="bottomLeft" activeCell="F103" sqref="F103"/>
    </sheetView>
  </sheetViews>
  <sheetFormatPr defaultRowHeight="14.4" x14ac:dyDescent="0.3"/>
  <cols>
    <col min="1" max="1" width="23.5546875" customWidth="1"/>
    <col min="2" max="2" width="22.77734375" customWidth="1"/>
    <col min="3" max="3" width="22.6640625" customWidth="1"/>
    <col min="4" max="4" width="31.77734375" customWidth="1"/>
    <col min="5" max="5" width="19.21875" customWidth="1"/>
    <col min="6" max="6" width="20.6640625" style="72" customWidth="1"/>
  </cols>
  <sheetData>
    <row r="1" spans="1:6" s="56" customFormat="1" x14ac:dyDescent="0.3">
      <c r="A1" s="56" t="s">
        <v>5471</v>
      </c>
      <c r="B1" s="56" t="s">
        <v>5473</v>
      </c>
      <c r="C1" s="56" t="s">
        <v>5474</v>
      </c>
      <c r="D1" s="56" t="s">
        <v>5472</v>
      </c>
      <c r="E1" s="56" t="s">
        <v>5470</v>
      </c>
      <c r="F1" s="92" t="s">
        <v>5521</v>
      </c>
    </row>
    <row r="2" spans="1:6" hidden="1" x14ac:dyDescent="0.3">
      <c r="B2" t="s">
        <v>5689</v>
      </c>
      <c r="C2" t="s">
        <v>5569</v>
      </c>
      <c r="D2" t="s">
        <v>5568</v>
      </c>
      <c r="E2"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EXN_069</v>
      </c>
    </row>
    <row r="3" spans="1:6" hidden="1" x14ac:dyDescent="0.3">
      <c r="D3" t="s">
        <v>5570</v>
      </c>
      <c r="E3" t="str">
        <f t="shared" ref="E3:E66"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EXN_208</v>
      </c>
    </row>
    <row r="4" spans="1:6" hidden="1" x14ac:dyDescent="0.3">
      <c r="D4" t="s">
        <v>5571</v>
      </c>
      <c r="E4" t="str">
        <f t="shared" si="0"/>
        <v>EXN_202</v>
      </c>
    </row>
    <row r="5" spans="1:6" hidden="1" x14ac:dyDescent="0.3">
      <c r="D5" t="s">
        <v>5572</v>
      </c>
      <c r="E5" t="str">
        <f t="shared" si="0"/>
        <v>EXN_050</v>
      </c>
    </row>
    <row r="6" spans="1:6" hidden="1" x14ac:dyDescent="0.3">
      <c r="D6" t="s">
        <v>5573</v>
      </c>
      <c r="E6" t="str">
        <f t="shared" si="0"/>
        <v>EXN_364</v>
      </c>
    </row>
    <row r="7" spans="1:6" hidden="1" x14ac:dyDescent="0.3">
      <c r="D7" t="s">
        <v>5574</v>
      </c>
      <c r="E7" t="str">
        <f t="shared" si="0"/>
        <v>EXN_236</v>
      </c>
    </row>
    <row r="8" spans="1:6" hidden="1" x14ac:dyDescent="0.3">
      <c r="D8" t="s">
        <v>5575</v>
      </c>
      <c r="E8" t="str">
        <f t="shared" si="0"/>
        <v>EXN_118</v>
      </c>
    </row>
    <row r="9" spans="1:6" hidden="1" x14ac:dyDescent="0.3">
      <c r="D9" t="s">
        <v>5568</v>
      </c>
      <c r="E9" t="str">
        <f t="shared" si="0"/>
        <v>EXN_069</v>
      </c>
    </row>
    <row r="10" spans="1:6" hidden="1" x14ac:dyDescent="0.3">
      <c r="D10" t="s">
        <v>5576</v>
      </c>
      <c r="E10" t="str">
        <f t="shared" si="0"/>
        <v>EXN_498</v>
      </c>
    </row>
    <row r="11" spans="1:6" hidden="1" x14ac:dyDescent="0.3">
      <c r="D11" t="s">
        <v>5577</v>
      </c>
      <c r="E11" t="str">
        <f t="shared" si="0"/>
        <v>EXN_310</v>
      </c>
    </row>
    <row r="12" spans="1:6" hidden="1" x14ac:dyDescent="0.3">
      <c r="B12" t="s">
        <v>5578</v>
      </c>
      <c r="C12" t="s">
        <v>5579</v>
      </c>
      <c r="D12" t="s">
        <v>5578</v>
      </c>
      <c r="E12" t="str">
        <f t="shared" si="0"/>
        <v>LIT_736</v>
      </c>
      <c r="F12" s="72" t="s">
        <v>5633</v>
      </c>
    </row>
    <row r="13" spans="1:6" hidden="1" x14ac:dyDescent="0.3">
      <c r="B13" s="67" t="s">
        <v>5695</v>
      </c>
      <c r="D13" t="s">
        <v>5578</v>
      </c>
      <c r="E13" t="str">
        <f t="shared" si="0"/>
        <v>LIT_736</v>
      </c>
      <c r="F13" s="72" t="s">
        <v>5633</v>
      </c>
    </row>
    <row r="14" spans="1:6" hidden="1" x14ac:dyDescent="0.3">
      <c r="D14" t="s">
        <v>5580</v>
      </c>
      <c r="E14" t="str">
        <f t="shared" si="0"/>
        <v>LIT_761</v>
      </c>
      <c r="F14" s="72" t="s">
        <v>5633</v>
      </c>
    </row>
    <row r="15" spans="1:6" hidden="1" x14ac:dyDescent="0.3">
      <c r="D15" t="s">
        <v>5581</v>
      </c>
      <c r="E15" t="str">
        <f t="shared" si="0"/>
        <v>LIT_647</v>
      </c>
      <c r="F15" s="72" t="s">
        <v>5633</v>
      </c>
    </row>
    <row r="16" spans="1:6" hidden="1" x14ac:dyDescent="0.3">
      <c r="D16" t="s">
        <v>5582</v>
      </c>
      <c r="E16" t="str">
        <f t="shared" si="0"/>
        <v>LIT_587</v>
      </c>
      <c r="F16" s="72" t="s">
        <v>5633</v>
      </c>
    </row>
    <row r="17" spans="2:6" hidden="1" x14ac:dyDescent="0.3">
      <c r="D17" t="s">
        <v>5583</v>
      </c>
      <c r="E17" t="str">
        <f t="shared" si="0"/>
        <v>LIT_162</v>
      </c>
      <c r="F17" s="72" t="s">
        <v>5633</v>
      </c>
    </row>
    <row r="18" spans="2:6" hidden="1" x14ac:dyDescent="0.3">
      <c r="D18" t="s">
        <v>5584</v>
      </c>
      <c r="E18" t="str">
        <f t="shared" si="0"/>
        <v>LIT_236</v>
      </c>
      <c r="F18" s="72" t="s">
        <v>5633</v>
      </c>
    </row>
    <row r="19" spans="2:6" hidden="1" x14ac:dyDescent="0.3">
      <c r="B19" t="s">
        <v>5585</v>
      </c>
      <c r="C19" t="s">
        <v>5586</v>
      </c>
      <c r="D19" t="s">
        <v>5587</v>
      </c>
      <c r="E19" t="str">
        <f t="shared" si="0"/>
        <v>EXN_051</v>
      </c>
    </row>
    <row r="20" spans="2:6" hidden="1" x14ac:dyDescent="0.3">
      <c r="D20" t="s">
        <v>5588</v>
      </c>
      <c r="E20" t="str">
        <f t="shared" si="0"/>
        <v>EXN_404</v>
      </c>
    </row>
    <row r="21" spans="2:6" hidden="1" x14ac:dyDescent="0.3">
      <c r="D21" t="s">
        <v>5589</v>
      </c>
      <c r="E21" t="str">
        <f t="shared" si="0"/>
        <v>EXN_403</v>
      </c>
    </row>
    <row r="22" spans="2:6" hidden="1" x14ac:dyDescent="0.3">
      <c r="D22" t="s">
        <v>5590</v>
      </c>
      <c r="E22" t="str">
        <f t="shared" si="0"/>
        <v>EXN_326</v>
      </c>
    </row>
    <row r="23" spans="2:6" hidden="1" x14ac:dyDescent="0.3">
      <c r="D23" t="s">
        <v>5591</v>
      </c>
      <c r="E23" t="str">
        <f t="shared" si="0"/>
        <v>EXN_402</v>
      </c>
    </row>
    <row r="24" spans="2:6" hidden="1" x14ac:dyDescent="0.3">
      <c r="D24" t="s">
        <v>5592</v>
      </c>
      <c r="E24" t="str">
        <f t="shared" si="0"/>
        <v>EXN_288</v>
      </c>
    </row>
    <row r="25" spans="2:6" hidden="1" x14ac:dyDescent="0.3">
      <c r="B25" t="s">
        <v>5593</v>
      </c>
      <c r="C25" t="s">
        <v>5594</v>
      </c>
      <c r="D25" t="s">
        <v>5595</v>
      </c>
      <c r="E25" t="str">
        <f t="shared" si="0"/>
        <v>EXN_363</v>
      </c>
      <c r="F25" s="72" t="s">
        <v>5634</v>
      </c>
    </row>
    <row r="26" spans="2:6" hidden="1" x14ac:dyDescent="0.3">
      <c r="B26" s="67" t="s">
        <v>5692</v>
      </c>
      <c r="D26" t="s">
        <v>5596</v>
      </c>
      <c r="E26" t="str">
        <f t="shared" si="0"/>
        <v>EXN_258</v>
      </c>
      <c r="F26" s="72" t="s">
        <v>5634</v>
      </c>
    </row>
    <row r="27" spans="2:6" hidden="1" x14ac:dyDescent="0.3">
      <c r="D27" t="s">
        <v>5597</v>
      </c>
      <c r="E27" t="str">
        <f t="shared" si="0"/>
        <v>EXN_238</v>
      </c>
      <c r="F27" s="72" t="s">
        <v>5634</v>
      </c>
    </row>
    <row r="28" spans="2:6" hidden="1" x14ac:dyDescent="0.3">
      <c r="D28" t="s">
        <v>5598</v>
      </c>
      <c r="E28" t="str">
        <f t="shared" si="0"/>
        <v>EXN_106</v>
      </c>
      <c r="F28" s="72" t="s">
        <v>5634</v>
      </c>
    </row>
    <row r="29" spans="2:6" hidden="1" x14ac:dyDescent="0.3">
      <c r="D29" t="s">
        <v>5599</v>
      </c>
      <c r="E29" t="str">
        <f t="shared" si="0"/>
        <v>EXN_033</v>
      </c>
      <c r="F29" s="72" t="s">
        <v>5634</v>
      </c>
    </row>
    <row r="30" spans="2:6" hidden="1" x14ac:dyDescent="0.3">
      <c r="D30" t="s">
        <v>5528</v>
      </c>
      <c r="E30" t="str">
        <f t="shared" si="0"/>
        <v>EXN_272</v>
      </c>
      <c r="F30" s="72" t="s">
        <v>5634</v>
      </c>
    </row>
    <row r="31" spans="2:6" hidden="1" x14ac:dyDescent="0.3">
      <c r="D31" t="s">
        <v>5600</v>
      </c>
      <c r="E31" t="str">
        <f t="shared" si="0"/>
        <v>EXN_134</v>
      </c>
      <c r="F31" s="72" t="s">
        <v>5634</v>
      </c>
    </row>
    <row r="32" spans="2:6" hidden="1" x14ac:dyDescent="0.3">
      <c r="D32" t="s">
        <v>5601</v>
      </c>
      <c r="E32" t="str">
        <f t="shared" si="0"/>
        <v>EXN_032</v>
      </c>
      <c r="F32" s="72" t="s">
        <v>5634</v>
      </c>
    </row>
    <row r="33" spans="2:6" hidden="1" x14ac:dyDescent="0.3">
      <c r="D33" t="s">
        <v>5602</v>
      </c>
      <c r="E33" t="str">
        <f t="shared" si="0"/>
        <v>EXN_023</v>
      </c>
      <c r="F33" s="72" t="s">
        <v>5634</v>
      </c>
    </row>
    <row r="34" spans="2:6" hidden="1" x14ac:dyDescent="0.3">
      <c r="D34" t="s">
        <v>5603</v>
      </c>
      <c r="E34" t="str">
        <f t="shared" si="0"/>
        <v>EXN_109</v>
      </c>
      <c r="F34" s="72" t="s">
        <v>5634</v>
      </c>
    </row>
    <row r="35" spans="2:6" hidden="1" x14ac:dyDescent="0.3">
      <c r="D35" t="s">
        <v>5604</v>
      </c>
      <c r="E35" t="str">
        <f t="shared" si="0"/>
        <v>EXN_007</v>
      </c>
      <c r="F35" s="72" t="s">
        <v>5634</v>
      </c>
    </row>
    <row r="36" spans="2:6" hidden="1" x14ac:dyDescent="0.3">
      <c r="D36" t="s">
        <v>5605</v>
      </c>
      <c r="E36" t="str">
        <f t="shared" si="0"/>
        <v>EXN_104</v>
      </c>
      <c r="F36" s="72" t="s">
        <v>5634</v>
      </c>
    </row>
    <row r="37" spans="2:6" hidden="1" x14ac:dyDescent="0.3">
      <c r="D37" t="s">
        <v>5606</v>
      </c>
      <c r="E37" t="str">
        <f t="shared" si="0"/>
        <v>EXN_042</v>
      </c>
      <c r="F37" s="72" t="s">
        <v>5634</v>
      </c>
    </row>
    <row r="38" spans="2:6" hidden="1" x14ac:dyDescent="0.3">
      <c r="D38" t="s">
        <v>5607</v>
      </c>
      <c r="E38" t="str">
        <f t="shared" si="0"/>
        <v>EXN_015</v>
      </c>
      <c r="F38" s="72" t="s">
        <v>5634</v>
      </c>
    </row>
    <row r="39" spans="2:6" hidden="1" x14ac:dyDescent="0.3">
      <c r="D39" t="s">
        <v>5593</v>
      </c>
      <c r="E39" t="str">
        <f t="shared" si="0"/>
        <v>EXN_028</v>
      </c>
      <c r="F39" s="72" t="s">
        <v>5634</v>
      </c>
    </row>
    <row r="40" spans="2:6" hidden="1" x14ac:dyDescent="0.3">
      <c r="D40" t="s">
        <v>5524</v>
      </c>
      <c r="E40" t="str">
        <f t="shared" si="0"/>
        <v>EXN_565</v>
      </c>
      <c r="F40" s="72" t="s">
        <v>5634</v>
      </c>
    </row>
    <row r="41" spans="2:6" hidden="1" x14ac:dyDescent="0.3">
      <c r="D41" t="s">
        <v>5608</v>
      </c>
      <c r="E41" t="str">
        <f t="shared" si="0"/>
        <v>EXN_456</v>
      </c>
      <c r="F41" s="72" t="s">
        <v>5634</v>
      </c>
    </row>
    <row r="42" spans="2:6" hidden="1" x14ac:dyDescent="0.3">
      <c r="D42" t="s">
        <v>5609</v>
      </c>
      <c r="E42" t="str">
        <f t="shared" si="0"/>
        <v>EXN_410</v>
      </c>
      <c r="F42" s="72" t="s">
        <v>5634</v>
      </c>
    </row>
    <row r="43" spans="2:6" hidden="1" x14ac:dyDescent="0.3">
      <c r="D43" t="s">
        <v>5610</v>
      </c>
      <c r="E43" t="str">
        <f t="shared" si="0"/>
        <v>EXN_463</v>
      </c>
      <c r="F43" s="72" t="s">
        <v>5634</v>
      </c>
    </row>
    <row r="44" spans="2:6" hidden="1" x14ac:dyDescent="0.3">
      <c r="D44" t="s">
        <v>5611</v>
      </c>
      <c r="E44" t="str">
        <f t="shared" si="0"/>
        <v>EXN_902</v>
      </c>
      <c r="F44" s="72" t="s">
        <v>5634</v>
      </c>
    </row>
    <row r="45" spans="2:6" hidden="1" x14ac:dyDescent="0.3">
      <c r="D45" t="s">
        <v>5612</v>
      </c>
      <c r="E45" t="str">
        <f t="shared" si="0"/>
        <v>EXN_408</v>
      </c>
      <c r="F45" s="72" t="s">
        <v>5634</v>
      </c>
    </row>
    <row r="46" spans="2:6" hidden="1" x14ac:dyDescent="0.3">
      <c r="D46" t="s">
        <v>5613</v>
      </c>
      <c r="E46" t="str">
        <f t="shared" si="0"/>
        <v>EXN_413</v>
      </c>
      <c r="F46" s="72" t="s">
        <v>5634</v>
      </c>
    </row>
    <row r="47" spans="2:6" hidden="1" x14ac:dyDescent="0.3">
      <c r="D47" t="s">
        <v>5614</v>
      </c>
      <c r="E47" t="str">
        <f t="shared" si="0"/>
        <v>EXN_905</v>
      </c>
      <c r="F47" s="72" t="s">
        <v>5634</v>
      </c>
    </row>
    <row r="48" spans="2:6" hidden="1" x14ac:dyDescent="0.3">
      <c r="B48" s="67"/>
      <c r="D48" t="s">
        <v>5615</v>
      </c>
      <c r="E48" t="str">
        <f t="shared" si="0"/>
        <v>EXN_904</v>
      </c>
      <c r="F48" s="72" t="s">
        <v>5634</v>
      </c>
    </row>
    <row r="49" spans="4:6" hidden="1" x14ac:dyDescent="0.3">
      <c r="D49" t="s">
        <v>5544</v>
      </c>
      <c r="E49" t="str">
        <f t="shared" si="0"/>
        <v>EXN_427</v>
      </c>
      <c r="F49" s="72" t="s">
        <v>5634</v>
      </c>
    </row>
    <row r="50" spans="4:6" hidden="1" x14ac:dyDescent="0.3">
      <c r="D50" t="s">
        <v>5616</v>
      </c>
      <c r="E50" t="str">
        <f t="shared" si="0"/>
        <v>EXN_455</v>
      </c>
      <c r="F50" s="72" t="s">
        <v>5634</v>
      </c>
    </row>
    <row r="51" spans="4:6" hidden="1" x14ac:dyDescent="0.3">
      <c r="D51" t="s">
        <v>5617</v>
      </c>
      <c r="E51" t="str">
        <f t="shared" si="0"/>
        <v>EXN_451</v>
      </c>
      <c r="F51" s="72" t="s">
        <v>5634</v>
      </c>
    </row>
    <row r="52" spans="4:6" hidden="1" x14ac:dyDescent="0.3">
      <c r="D52" t="s">
        <v>5526</v>
      </c>
      <c r="E52" t="str">
        <f t="shared" si="0"/>
        <v>EXN_437</v>
      </c>
      <c r="F52" s="72" t="s">
        <v>5634</v>
      </c>
    </row>
    <row r="53" spans="4:6" hidden="1" x14ac:dyDescent="0.3">
      <c r="D53" t="s">
        <v>5618</v>
      </c>
      <c r="E53" t="str">
        <f t="shared" si="0"/>
        <v>EXN_430</v>
      </c>
      <c r="F53" s="72" t="s">
        <v>5634</v>
      </c>
    </row>
    <row r="54" spans="4:6" hidden="1" x14ac:dyDescent="0.3">
      <c r="D54" t="s">
        <v>5619</v>
      </c>
      <c r="E54" t="str">
        <f t="shared" si="0"/>
        <v>EXN_414</v>
      </c>
      <c r="F54" s="72" t="s">
        <v>5634</v>
      </c>
    </row>
    <row r="55" spans="4:6" hidden="1" x14ac:dyDescent="0.3">
      <c r="D55" t="s">
        <v>5620</v>
      </c>
      <c r="E55" t="str">
        <f t="shared" si="0"/>
        <v>EXN_416</v>
      </c>
      <c r="F55" s="72" t="s">
        <v>5634</v>
      </c>
    </row>
    <row r="56" spans="4:6" hidden="1" x14ac:dyDescent="0.3">
      <c r="D56" t="s">
        <v>5621</v>
      </c>
      <c r="E56" t="str">
        <f t="shared" si="0"/>
        <v>EXN_422</v>
      </c>
      <c r="F56" s="72" t="s">
        <v>5634</v>
      </c>
    </row>
    <row r="57" spans="4:6" hidden="1" x14ac:dyDescent="0.3">
      <c r="D57" t="s">
        <v>5622</v>
      </c>
      <c r="E57" t="str">
        <f t="shared" si="0"/>
        <v>EXN_446</v>
      </c>
      <c r="F57" s="72" t="s">
        <v>5634</v>
      </c>
    </row>
    <row r="58" spans="4:6" hidden="1" x14ac:dyDescent="0.3">
      <c r="D58" t="s">
        <v>5542</v>
      </c>
      <c r="E58" t="str">
        <f t="shared" si="0"/>
        <v>EXN_294</v>
      </c>
      <c r="F58" s="72" t="s">
        <v>5634</v>
      </c>
    </row>
    <row r="59" spans="4:6" hidden="1" x14ac:dyDescent="0.3">
      <c r="D59" t="s">
        <v>5541</v>
      </c>
      <c r="E59" t="str">
        <f t="shared" si="0"/>
        <v>EXN_295</v>
      </c>
      <c r="F59" s="72" t="s">
        <v>5634</v>
      </c>
    </row>
    <row r="60" spans="4:6" hidden="1" x14ac:dyDescent="0.3">
      <c r="D60" t="s">
        <v>5543</v>
      </c>
      <c r="E60" t="str">
        <f t="shared" si="0"/>
        <v>EXN_421</v>
      </c>
      <c r="F60" s="72" t="s">
        <v>5634</v>
      </c>
    </row>
    <row r="61" spans="4:6" hidden="1" x14ac:dyDescent="0.3">
      <c r="D61" t="s">
        <v>5623</v>
      </c>
      <c r="E61" t="str">
        <f t="shared" si="0"/>
        <v>EXN_412</v>
      </c>
      <c r="F61" s="72" t="s">
        <v>5634</v>
      </c>
    </row>
    <row r="62" spans="4:6" hidden="1" x14ac:dyDescent="0.3">
      <c r="D62" t="s">
        <v>5525</v>
      </c>
      <c r="E62" t="str">
        <f t="shared" si="0"/>
        <v>EXN_429</v>
      </c>
      <c r="F62" s="72" t="s">
        <v>5634</v>
      </c>
    </row>
    <row r="63" spans="4:6" hidden="1" x14ac:dyDescent="0.3">
      <c r="D63" t="s">
        <v>5624</v>
      </c>
      <c r="E63" t="str">
        <f t="shared" si="0"/>
        <v>EXN_418</v>
      </c>
      <c r="F63" s="72" t="s">
        <v>5634</v>
      </c>
    </row>
    <row r="64" spans="4:6" hidden="1" x14ac:dyDescent="0.3">
      <c r="D64" t="s">
        <v>5527</v>
      </c>
      <c r="E64" t="str">
        <f t="shared" si="0"/>
        <v>EXN_425</v>
      </c>
      <c r="F64" s="72" t="s">
        <v>5634</v>
      </c>
    </row>
    <row r="65" spans="2:6" hidden="1" x14ac:dyDescent="0.3">
      <c r="D65" t="s">
        <v>5625</v>
      </c>
      <c r="E65" t="str">
        <f t="shared" si="0"/>
        <v>EXN_435</v>
      </c>
      <c r="F65" s="72" t="s">
        <v>5634</v>
      </c>
    </row>
    <row r="66" spans="2:6" hidden="1" x14ac:dyDescent="0.3">
      <c r="D66" t="s">
        <v>5626</v>
      </c>
      <c r="E66" t="str">
        <f t="shared" si="0"/>
        <v>EXN_299</v>
      </c>
      <c r="F66" s="72" t="s">
        <v>5634</v>
      </c>
    </row>
    <row r="67" spans="2:6" hidden="1" x14ac:dyDescent="0.3">
      <c r="D67" t="s">
        <v>5547</v>
      </c>
      <c r="E67" t="str">
        <f t="shared" ref="E67:E130" si="1">IFERROR(MID(D67, SEARCH("CTR_", D67), 7), IFERROR(MID(D67, SEARCH("SUO_", D67), 7), IFERROR(MID(D67, SEARCH("SUD_", D67), 7), IFERROR(MID(D67, SEARCH("NRO_", D67), 7), IFERROR(MID(D67, SEARCH("ADM_", D67), 7), IFERROR(MID(D67, SEARCH("NRD_", D67), 7), IFERROR(MID(D67, SEARCH("EXN_", D67), 7), IFERROR(MID(D67, SEARCH("LIT_", D67), 7), IFERROR(MID(D67, SEARCH("EST_", D67), 7), MID(D67, SEARCH("OST_",D67), 7))))))))))</f>
        <v>EXN_339</v>
      </c>
      <c r="F67" s="72" t="s">
        <v>5634</v>
      </c>
    </row>
    <row r="68" spans="2:6" hidden="1" x14ac:dyDescent="0.3">
      <c r="D68" t="s">
        <v>5627</v>
      </c>
      <c r="E68" t="str">
        <f t="shared" si="1"/>
        <v>EXN_262</v>
      </c>
      <c r="F68" s="72" t="s">
        <v>5634</v>
      </c>
    </row>
    <row r="69" spans="2:6" hidden="1" x14ac:dyDescent="0.3">
      <c r="D69" t="s">
        <v>5628</v>
      </c>
      <c r="E69" t="str">
        <f t="shared" si="1"/>
        <v>EXN_419</v>
      </c>
      <c r="F69" s="72" t="s">
        <v>5634</v>
      </c>
    </row>
    <row r="70" spans="2:6" hidden="1" x14ac:dyDescent="0.3">
      <c r="D70" t="s">
        <v>5629</v>
      </c>
      <c r="E70" t="str">
        <f t="shared" si="1"/>
        <v>EXN_289</v>
      </c>
      <c r="F70" s="72" t="s">
        <v>5634</v>
      </c>
    </row>
    <row r="71" spans="2:6" hidden="1" x14ac:dyDescent="0.3">
      <c r="D71" t="s">
        <v>5630</v>
      </c>
      <c r="E71" t="str">
        <f t="shared" si="1"/>
        <v>EXN_263</v>
      </c>
      <c r="F71" s="72" t="s">
        <v>5634</v>
      </c>
    </row>
    <row r="72" spans="2:6" hidden="1" x14ac:dyDescent="0.3">
      <c r="D72" t="s">
        <v>5546</v>
      </c>
      <c r="E72" t="str">
        <f t="shared" si="1"/>
        <v>EXN_308</v>
      </c>
      <c r="F72" s="72" t="s">
        <v>5634</v>
      </c>
    </row>
    <row r="73" spans="2:6" hidden="1" x14ac:dyDescent="0.3">
      <c r="D73" t="s">
        <v>5631</v>
      </c>
      <c r="E73" t="str">
        <f t="shared" si="1"/>
        <v>EXN_462</v>
      </c>
      <c r="F73" s="72" t="s">
        <v>5634</v>
      </c>
    </row>
    <row r="74" spans="2:6" hidden="1" x14ac:dyDescent="0.3">
      <c r="D74" t="s">
        <v>5545</v>
      </c>
      <c r="E74" t="str">
        <f t="shared" si="1"/>
        <v>EXN_314</v>
      </c>
      <c r="F74" s="72" t="s">
        <v>5634</v>
      </c>
    </row>
    <row r="75" spans="2:6" hidden="1" x14ac:dyDescent="0.3">
      <c r="D75" t="s">
        <v>5632</v>
      </c>
      <c r="E75" t="str">
        <f t="shared" si="1"/>
        <v>EXN_901</v>
      </c>
      <c r="F75" s="72" t="s">
        <v>5634</v>
      </c>
    </row>
    <row r="76" spans="2:6" hidden="1" x14ac:dyDescent="0.3">
      <c r="D76" t="s">
        <v>5548</v>
      </c>
      <c r="E76" t="str">
        <f t="shared" si="1"/>
        <v>EXN_428</v>
      </c>
      <c r="F76" s="72" t="s">
        <v>5634</v>
      </c>
    </row>
    <row r="77" spans="2:6" hidden="1" x14ac:dyDescent="0.3">
      <c r="B77" t="s">
        <v>5529</v>
      </c>
      <c r="C77" t="s">
        <v>5635</v>
      </c>
      <c r="D77" t="s">
        <v>5530</v>
      </c>
      <c r="E77" t="str">
        <f t="shared" si="1"/>
        <v>EXN_224</v>
      </c>
      <c r="F77" s="58" t="s">
        <v>5636</v>
      </c>
    </row>
    <row r="78" spans="2:6" hidden="1" x14ac:dyDescent="0.3">
      <c r="D78" t="s">
        <v>5529</v>
      </c>
      <c r="E78" t="str">
        <f t="shared" si="1"/>
        <v>EXN_223</v>
      </c>
      <c r="F78" s="58" t="s">
        <v>5636</v>
      </c>
    </row>
    <row r="79" spans="2:6" hidden="1" x14ac:dyDescent="0.3">
      <c r="D79" t="s">
        <v>5531</v>
      </c>
      <c r="E79" t="str">
        <f t="shared" si="1"/>
        <v>EXN_376</v>
      </c>
      <c r="F79" s="58" t="s">
        <v>5636</v>
      </c>
    </row>
    <row r="80" spans="2:6" hidden="1" x14ac:dyDescent="0.3">
      <c r="D80" t="s">
        <v>5532</v>
      </c>
      <c r="E80" t="str">
        <f t="shared" si="1"/>
        <v>EXN_381</v>
      </c>
      <c r="F80" s="58" t="s">
        <v>5636</v>
      </c>
    </row>
    <row r="81" spans="2:6" hidden="1" x14ac:dyDescent="0.3">
      <c r="D81" t="s">
        <v>5533</v>
      </c>
      <c r="E81" t="str">
        <f t="shared" si="1"/>
        <v>EXN_379</v>
      </c>
      <c r="F81" s="58" t="s">
        <v>5636</v>
      </c>
    </row>
    <row r="82" spans="2:6" hidden="1" x14ac:dyDescent="0.3">
      <c r="D82" t="s">
        <v>5534</v>
      </c>
      <c r="E82" t="str">
        <f t="shared" si="1"/>
        <v>EXN_378</v>
      </c>
      <c r="F82" s="58" t="s">
        <v>5636</v>
      </c>
    </row>
    <row r="83" spans="2:6" hidden="1" x14ac:dyDescent="0.3">
      <c r="D83" t="s">
        <v>5535</v>
      </c>
      <c r="E83" t="str">
        <f t="shared" si="1"/>
        <v>EXN_316</v>
      </c>
      <c r="F83" s="58" t="s">
        <v>5636</v>
      </c>
    </row>
    <row r="84" spans="2:6" hidden="1" x14ac:dyDescent="0.3">
      <c r="D84" t="s">
        <v>5536</v>
      </c>
      <c r="E84" t="str">
        <f t="shared" si="1"/>
        <v>EXN_301</v>
      </c>
      <c r="F84" s="58" t="s">
        <v>5636</v>
      </c>
    </row>
    <row r="85" spans="2:6" hidden="1" x14ac:dyDescent="0.3">
      <c r="B85" t="s">
        <v>5640</v>
      </c>
      <c r="C85" t="s">
        <v>5641</v>
      </c>
      <c r="D85" t="s">
        <v>5551</v>
      </c>
      <c r="E85" t="str">
        <f t="shared" si="1"/>
        <v>EST_048</v>
      </c>
      <c r="F85" s="93" t="s">
        <v>5642</v>
      </c>
    </row>
    <row r="86" spans="2:6" hidden="1" x14ac:dyDescent="0.3">
      <c r="B86" t="s">
        <v>5693</v>
      </c>
      <c r="D86" t="s">
        <v>5637</v>
      </c>
      <c r="E86" t="str">
        <f t="shared" si="1"/>
        <v>EST_102</v>
      </c>
      <c r="F86" s="93" t="s">
        <v>5642</v>
      </c>
    </row>
    <row r="87" spans="2:6" hidden="1" x14ac:dyDescent="0.3">
      <c r="D87" t="s">
        <v>5638</v>
      </c>
      <c r="E87" t="str">
        <f t="shared" si="1"/>
        <v>EST_106</v>
      </c>
      <c r="F87" s="93" t="s">
        <v>5642</v>
      </c>
    </row>
    <row r="88" spans="2:6" hidden="1" x14ac:dyDescent="0.3">
      <c r="D88" t="s">
        <v>5639</v>
      </c>
      <c r="E88" t="str">
        <f t="shared" si="1"/>
        <v>EST_013</v>
      </c>
      <c r="F88" s="93" t="s">
        <v>5642</v>
      </c>
    </row>
    <row r="89" spans="2:6" hidden="1" x14ac:dyDescent="0.3">
      <c r="D89" t="s">
        <v>5640</v>
      </c>
      <c r="E89" t="str">
        <f t="shared" si="1"/>
        <v>EST_041</v>
      </c>
      <c r="F89" s="93" t="s">
        <v>5642</v>
      </c>
    </row>
    <row r="90" spans="2:6" hidden="1" x14ac:dyDescent="0.3">
      <c r="D90" t="s">
        <v>5552</v>
      </c>
      <c r="E90" t="str">
        <f t="shared" si="1"/>
        <v>EST_153</v>
      </c>
      <c r="F90" s="93" t="s">
        <v>5642</v>
      </c>
    </row>
    <row r="91" spans="2:6" hidden="1" x14ac:dyDescent="0.3">
      <c r="B91" t="s">
        <v>5477</v>
      </c>
      <c r="C91" t="s">
        <v>5645</v>
      </c>
      <c r="D91" t="s">
        <v>5475</v>
      </c>
      <c r="E91" t="str">
        <f t="shared" si="1"/>
        <v>NRO_026</v>
      </c>
      <c r="F91" s="57" t="s">
        <v>5646</v>
      </c>
    </row>
    <row r="92" spans="2:6" hidden="1" x14ac:dyDescent="0.3">
      <c r="D92" t="s">
        <v>5643</v>
      </c>
      <c r="E92" t="str">
        <f t="shared" si="1"/>
        <v>SUO_245</v>
      </c>
      <c r="F92" s="57" t="s">
        <v>5646</v>
      </c>
    </row>
    <row r="93" spans="2:6" hidden="1" x14ac:dyDescent="0.3">
      <c r="D93" t="s">
        <v>5476</v>
      </c>
      <c r="E93" t="str">
        <f t="shared" si="1"/>
        <v>SUO_100</v>
      </c>
      <c r="F93" s="57" t="s">
        <v>5646</v>
      </c>
    </row>
    <row r="94" spans="2:6" hidden="1" x14ac:dyDescent="0.3">
      <c r="D94" t="s">
        <v>5477</v>
      </c>
      <c r="E94" t="str">
        <f t="shared" si="1"/>
        <v>SUO_030</v>
      </c>
      <c r="F94" s="57" t="s">
        <v>5646</v>
      </c>
    </row>
    <row r="95" spans="2:6" hidden="1" x14ac:dyDescent="0.3">
      <c r="D95" t="s">
        <v>5478</v>
      </c>
      <c r="E95" t="str">
        <f t="shared" si="1"/>
        <v>SUO_249</v>
      </c>
      <c r="F95" s="57" t="s">
        <v>5646</v>
      </c>
    </row>
    <row r="96" spans="2:6" hidden="1" x14ac:dyDescent="0.3">
      <c r="D96" t="s">
        <v>5479</v>
      </c>
      <c r="E96" t="str">
        <f t="shared" si="1"/>
        <v>SUO_102</v>
      </c>
      <c r="F96" s="57" t="s">
        <v>5646</v>
      </c>
    </row>
    <row r="97" spans="2:6" hidden="1" x14ac:dyDescent="0.3">
      <c r="D97" t="s">
        <v>5480</v>
      </c>
      <c r="E97" t="str">
        <f t="shared" si="1"/>
        <v>SUO_073</v>
      </c>
      <c r="F97" s="57" t="s">
        <v>5646</v>
      </c>
    </row>
    <row r="98" spans="2:6" hidden="1" x14ac:dyDescent="0.3">
      <c r="D98" t="s">
        <v>5481</v>
      </c>
      <c r="E98" t="str">
        <f t="shared" si="1"/>
        <v>SUO_009</v>
      </c>
      <c r="F98" s="57" t="s">
        <v>5646</v>
      </c>
    </row>
    <row r="99" spans="2:6" hidden="1" x14ac:dyDescent="0.3">
      <c r="D99" t="s">
        <v>5644</v>
      </c>
      <c r="E99" t="str">
        <f t="shared" si="1"/>
        <v>SUO_245</v>
      </c>
      <c r="F99" s="57" t="s">
        <v>5646</v>
      </c>
    </row>
    <row r="100" spans="2:6" hidden="1" x14ac:dyDescent="0.3">
      <c r="D100" t="s">
        <v>5477</v>
      </c>
      <c r="E100" t="str">
        <f t="shared" si="1"/>
        <v>SUO_030</v>
      </c>
      <c r="F100" s="57" t="s">
        <v>5646</v>
      </c>
    </row>
    <row r="101" spans="2:6" hidden="1" x14ac:dyDescent="0.3">
      <c r="B101" t="s">
        <v>3472</v>
      </c>
      <c r="E101" t="e">
        <f t="shared" si="1"/>
        <v>#VALUE!</v>
      </c>
      <c r="F101" s="72" t="s">
        <v>5648</v>
      </c>
    </row>
    <row r="102" spans="2:6" hidden="1" x14ac:dyDescent="0.3">
      <c r="B102" t="s">
        <v>5647</v>
      </c>
      <c r="E102" t="e">
        <f t="shared" si="1"/>
        <v>#VALUE!</v>
      </c>
    </row>
    <row r="103" spans="2:6" x14ac:dyDescent="0.3">
      <c r="B103" t="s">
        <v>5504</v>
      </c>
      <c r="C103" t="s">
        <v>5649</v>
      </c>
      <c r="D103" t="s">
        <v>5549</v>
      </c>
      <c r="E103" t="str">
        <f t="shared" si="1"/>
        <v>NRO_090</v>
      </c>
      <c r="F103" s="91" t="s">
        <v>5650</v>
      </c>
    </row>
    <row r="104" spans="2:6" hidden="1" x14ac:dyDescent="0.3">
      <c r="B104" s="67" t="s">
        <v>5696</v>
      </c>
      <c r="D104" t="s">
        <v>5504</v>
      </c>
      <c r="E104" t="str">
        <f t="shared" si="1"/>
        <v>NRO_100</v>
      </c>
      <c r="F104" s="91" t="s">
        <v>5650</v>
      </c>
    </row>
    <row r="105" spans="2:6" hidden="1" x14ac:dyDescent="0.3">
      <c r="D105" t="s">
        <v>5550</v>
      </c>
      <c r="E105" t="str">
        <f t="shared" si="1"/>
        <v>NRO_N_0</v>
      </c>
      <c r="F105" s="91" t="s">
        <v>5650</v>
      </c>
    </row>
    <row r="106" spans="2:6" hidden="1" x14ac:dyDescent="0.3">
      <c r="D106" t="s">
        <v>5510</v>
      </c>
      <c r="E106" t="str">
        <f t="shared" si="1"/>
        <v>OST_419</v>
      </c>
      <c r="F106" s="91" t="s">
        <v>5650</v>
      </c>
    </row>
    <row r="107" spans="2:6" hidden="1" x14ac:dyDescent="0.3">
      <c r="D107" t="s">
        <v>5513</v>
      </c>
      <c r="E107" t="str">
        <f t="shared" si="1"/>
        <v>OST_328</v>
      </c>
      <c r="F107" s="91" t="s">
        <v>5650</v>
      </c>
    </row>
    <row r="108" spans="2:6" hidden="1" x14ac:dyDescent="0.3">
      <c r="D108" t="s">
        <v>5514</v>
      </c>
      <c r="E108" t="str">
        <f t="shared" si="1"/>
        <v>OST_343</v>
      </c>
      <c r="F108" s="91" t="s">
        <v>5650</v>
      </c>
    </row>
    <row r="109" spans="2:6" hidden="1" x14ac:dyDescent="0.3">
      <c r="D109" t="s">
        <v>5507</v>
      </c>
      <c r="E109" t="str">
        <f t="shared" si="1"/>
        <v>OST_374</v>
      </c>
      <c r="F109" s="91" t="s">
        <v>5650</v>
      </c>
    </row>
    <row r="110" spans="2:6" hidden="1" x14ac:dyDescent="0.3">
      <c r="D110" t="s">
        <v>5508</v>
      </c>
      <c r="E110" t="str">
        <f t="shared" si="1"/>
        <v>OST_375</v>
      </c>
      <c r="F110" s="91" t="s">
        <v>5650</v>
      </c>
    </row>
    <row r="111" spans="2:6" hidden="1" x14ac:dyDescent="0.3">
      <c r="D111" t="s">
        <v>5511</v>
      </c>
      <c r="E111" t="str">
        <f t="shared" si="1"/>
        <v>OST_388</v>
      </c>
      <c r="F111" s="91" t="s">
        <v>5650</v>
      </c>
    </row>
    <row r="112" spans="2:6" hidden="1" x14ac:dyDescent="0.3">
      <c r="D112" t="s">
        <v>5512</v>
      </c>
      <c r="E112" t="str">
        <f t="shared" si="1"/>
        <v>OST_409</v>
      </c>
      <c r="F112" s="91" t="s">
        <v>5650</v>
      </c>
    </row>
    <row r="113" spans="2:6" hidden="1" x14ac:dyDescent="0.3">
      <c r="D113" t="s">
        <v>5509</v>
      </c>
      <c r="E113" t="str">
        <f t="shared" si="1"/>
        <v>OST_906</v>
      </c>
      <c r="F113" s="91" t="s">
        <v>5650</v>
      </c>
    </row>
    <row r="114" spans="2:6" hidden="1" x14ac:dyDescent="0.3">
      <c r="D114" t="s">
        <v>5515</v>
      </c>
      <c r="E114" t="str">
        <f t="shared" si="1"/>
        <v>OST_420</v>
      </c>
      <c r="F114" s="91" t="s">
        <v>5650</v>
      </c>
    </row>
    <row r="115" spans="2:6" hidden="1" x14ac:dyDescent="0.3">
      <c r="B115" t="s">
        <v>5651</v>
      </c>
      <c r="C115" t="s">
        <v>5652</v>
      </c>
      <c r="D115" t="s">
        <v>5653</v>
      </c>
      <c r="E115" t="str">
        <f t="shared" si="1"/>
        <v>NRD_352</v>
      </c>
    </row>
    <row r="116" spans="2:6" hidden="1" x14ac:dyDescent="0.3">
      <c r="D116" t="s">
        <v>5654</v>
      </c>
      <c r="E116" t="str">
        <f t="shared" si="1"/>
        <v>NRD_334</v>
      </c>
    </row>
    <row r="117" spans="2:6" hidden="1" x14ac:dyDescent="0.3">
      <c r="D117" t="s">
        <v>5655</v>
      </c>
      <c r="E117" t="str">
        <f t="shared" si="1"/>
        <v>NRD_335</v>
      </c>
    </row>
    <row r="118" spans="2:6" hidden="1" x14ac:dyDescent="0.3">
      <c r="D118" t="s">
        <v>5656</v>
      </c>
      <c r="E118" t="str">
        <f t="shared" si="1"/>
        <v>NRD_223</v>
      </c>
    </row>
    <row r="119" spans="2:6" hidden="1" x14ac:dyDescent="0.3">
      <c r="D119" t="s">
        <v>5657</v>
      </c>
      <c r="E119" t="str">
        <f t="shared" si="1"/>
        <v>NRD_107</v>
      </c>
    </row>
    <row r="120" spans="2:6" hidden="1" x14ac:dyDescent="0.3">
      <c r="B120" t="s">
        <v>5658</v>
      </c>
      <c r="C120" t="s">
        <v>5659</v>
      </c>
      <c r="D120" t="s">
        <v>5660</v>
      </c>
      <c r="E120" t="str">
        <f t="shared" si="1"/>
        <v>SUD_163</v>
      </c>
    </row>
    <row r="121" spans="2:6" hidden="1" x14ac:dyDescent="0.3">
      <c r="D121" t="s">
        <v>5661</v>
      </c>
      <c r="E121" t="str">
        <f t="shared" si="1"/>
        <v>SUD_159</v>
      </c>
    </row>
    <row r="122" spans="2:6" hidden="1" x14ac:dyDescent="0.3">
      <c r="D122" t="s">
        <v>5662</v>
      </c>
      <c r="E122" t="str">
        <f t="shared" si="1"/>
        <v>SUD_120</v>
      </c>
    </row>
    <row r="123" spans="2:6" hidden="1" x14ac:dyDescent="0.3">
      <c r="D123" t="s">
        <v>5663</v>
      </c>
      <c r="E123" t="str">
        <f t="shared" si="1"/>
        <v>SUD_222</v>
      </c>
    </row>
    <row r="124" spans="2:6" hidden="1" x14ac:dyDescent="0.3">
      <c r="D124" t="s">
        <v>5664</v>
      </c>
      <c r="E124" t="str">
        <f t="shared" si="1"/>
        <v>SUD_205</v>
      </c>
    </row>
    <row r="125" spans="2:6" hidden="1" x14ac:dyDescent="0.3">
      <c r="D125" t="s">
        <v>5665</v>
      </c>
      <c r="E125" t="str">
        <f t="shared" si="1"/>
        <v>SUD_112</v>
      </c>
    </row>
    <row r="126" spans="2:6" hidden="1" x14ac:dyDescent="0.3">
      <c r="D126" t="s">
        <v>5666</v>
      </c>
      <c r="E126" t="str">
        <f t="shared" si="1"/>
        <v>SUD_113</v>
      </c>
    </row>
    <row r="127" spans="2:6" hidden="1" x14ac:dyDescent="0.3">
      <c r="D127" t="s">
        <v>5667</v>
      </c>
      <c r="E127" t="str">
        <f t="shared" si="1"/>
        <v>SUD_211</v>
      </c>
    </row>
    <row r="128" spans="2:6" hidden="1" x14ac:dyDescent="0.3">
      <c r="D128" t="s">
        <v>5658</v>
      </c>
      <c r="E128" t="str">
        <f t="shared" si="1"/>
        <v>SUD_246</v>
      </c>
    </row>
    <row r="129" spans="2:5" hidden="1" x14ac:dyDescent="0.3">
      <c r="B129" t="s">
        <v>5668</v>
      </c>
      <c r="C129" t="s">
        <v>5669</v>
      </c>
      <c r="D129" t="s">
        <v>5670</v>
      </c>
      <c r="E129" t="str">
        <f t="shared" si="1"/>
        <v>EXN_156</v>
      </c>
    </row>
    <row r="130" spans="2:5" hidden="1" x14ac:dyDescent="0.3">
      <c r="D130" t="s">
        <v>5671</v>
      </c>
      <c r="E130" t="str">
        <f t="shared" si="1"/>
        <v>EXN_142</v>
      </c>
    </row>
    <row r="131" spans="2:5" hidden="1" x14ac:dyDescent="0.3">
      <c r="D131" t="s">
        <v>5672</v>
      </c>
      <c r="E131" t="str">
        <f t="shared" ref="E131:E174" si="2">IFERROR(MID(D131, SEARCH("CTR_", D131), 7), IFERROR(MID(D131, SEARCH("SUO_", D131), 7), IFERROR(MID(D131, SEARCH("SUD_", D131), 7), IFERROR(MID(D131, SEARCH("NRO_", D131), 7), IFERROR(MID(D131, SEARCH("ADM_", D131), 7), IFERROR(MID(D131, SEARCH("NRD_", D131), 7), IFERROR(MID(D131, SEARCH("EXN_", D131), 7), IFERROR(MID(D131, SEARCH("LIT_", D131), 7), IFERROR(MID(D131, SEARCH("EST_", D131), 7), MID(D131, SEARCH("OST_",D131), 7))))))))))</f>
        <v>EXN_052</v>
      </c>
    </row>
    <row r="132" spans="2:5" hidden="1" x14ac:dyDescent="0.3">
      <c r="D132" t="s">
        <v>5673</v>
      </c>
      <c r="E132" t="str">
        <f t="shared" si="2"/>
        <v>EXN_140</v>
      </c>
    </row>
    <row r="133" spans="2:5" hidden="1" x14ac:dyDescent="0.3">
      <c r="D133" t="s">
        <v>5674</v>
      </c>
      <c r="E133" t="str">
        <f t="shared" si="2"/>
        <v>EXN_174</v>
      </c>
    </row>
    <row r="134" spans="2:5" hidden="1" x14ac:dyDescent="0.3">
      <c r="D134" t="s">
        <v>5675</v>
      </c>
      <c r="E134" t="str">
        <f t="shared" si="2"/>
        <v>EXN_012</v>
      </c>
    </row>
    <row r="135" spans="2:5" hidden="1" x14ac:dyDescent="0.3">
      <c r="B135" t="s">
        <v>5676</v>
      </c>
      <c r="C135" t="s">
        <v>5677</v>
      </c>
      <c r="D135" t="s">
        <v>5676</v>
      </c>
      <c r="E135" t="str">
        <f t="shared" si="2"/>
        <v>EXN_022</v>
      </c>
    </row>
    <row r="136" spans="2:5" hidden="1" x14ac:dyDescent="0.3">
      <c r="D136" t="s">
        <v>5678</v>
      </c>
      <c r="E136" t="str">
        <f t="shared" si="2"/>
        <v>EXN_200</v>
      </c>
    </row>
    <row r="137" spans="2:5" hidden="1" x14ac:dyDescent="0.3">
      <c r="D137" t="s">
        <v>5679</v>
      </c>
      <c r="E137" t="str">
        <f t="shared" si="2"/>
        <v>EXN_192</v>
      </c>
    </row>
    <row r="138" spans="2:5" hidden="1" x14ac:dyDescent="0.3">
      <c r="D138" t="s">
        <v>5680</v>
      </c>
      <c r="E138" t="str">
        <f t="shared" si="2"/>
        <v>EXN_536</v>
      </c>
    </row>
    <row r="139" spans="2:5" hidden="1" x14ac:dyDescent="0.3">
      <c r="D139" t="s">
        <v>5681</v>
      </c>
      <c r="E139" t="str">
        <f t="shared" si="2"/>
        <v>EXN_298</v>
      </c>
    </row>
    <row r="140" spans="2:5" hidden="1" x14ac:dyDescent="0.3">
      <c r="B140" t="s">
        <v>5682</v>
      </c>
      <c r="C140" t="s">
        <v>5683</v>
      </c>
      <c r="D140" t="s">
        <v>5684</v>
      </c>
      <c r="E140" t="str">
        <f t="shared" si="2"/>
        <v>NRO_261</v>
      </c>
    </row>
    <row r="141" spans="2:5" hidden="1" x14ac:dyDescent="0.3">
      <c r="D141" t="s">
        <v>5685</v>
      </c>
      <c r="E141" t="str">
        <f t="shared" si="2"/>
        <v>NRO_219</v>
      </c>
    </row>
    <row r="142" spans="2:5" hidden="1" x14ac:dyDescent="0.3">
      <c r="D142" t="s">
        <v>5686</v>
      </c>
      <c r="E142" t="str">
        <f t="shared" si="2"/>
        <v>NRO_218</v>
      </c>
    </row>
    <row r="143" spans="2:5" hidden="1" x14ac:dyDescent="0.3">
      <c r="D143" t="s">
        <v>5687</v>
      </c>
      <c r="E143" t="str">
        <f t="shared" si="2"/>
        <v>SUO_133</v>
      </c>
    </row>
    <row r="144" spans="2:5" hidden="1" x14ac:dyDescent="0.3">
      <c r="D144" t="s">
        <v>5482</v>
      </c>
      <c r="E144" t="str">
        <f t="shared" si="2"/>
        <v>NRO_044</v>
      </c>
    </row>
    <row r="145" spans="4:5" hidden="1" x14ac:dyDescent="0.3">
      <c r="D145" t="s">
        <v>5488</v>
      </c>
      <c r="E145" t="str">
        <f t="shared" si="2"/>
        <v>NRO_245</v>
      </c>
    </row>
    <row r="146" spans="4:5" hidden="1" x14ac:dyDescent="0.3">
      <c r="D146" t="s">
        <v>5494</v>
      </c>
      <c r="E146" t="str">
        <f t="shared" si="2"/>
        <v>NRO_237</v>
      </c>
    </row>
    <row r="147" spans="4:5" hidden="1" x14ac:dyDescent="0.3">
      <c r="D147" t="s">
        <v>5492</v>
      </c>
      <c r="E147" t="str">
        <f t="shared" si="2"/>
        <v>NRO_098</v>
      </c>
    </row>
    <row r="148" spans="4:5" hidden="1" x14ac:dyDescent="0.3">
      <c r="D148" t="s">
        <v>5523</v>
      </c>
      <c r="E148" t="str">
        <f t="shared" si="2"/>
        <v>NRO_057</v>
      </c>
    </row>
    <row r="149" spans="4:5" hidden="1" x14ac:dyDescent="0.3">
      <c r="D149" t="s">
        <v>5483</v>
      </c>
      <c r="E149" t="str">
        <f t="shared" si="2"/>
        <v>NRO_089</v>
      </c>
    </row>
    <row r="150" spans="4:5" hidden="1" x14ac:dyDescent="0.3">
      <c r="D150" t="s">
        <v>5485</v>
      </c>
      <c r="E150" t="str">
        <f t="shared" si="2"/>
        <v>NRO_056</v>
      </c>
    </row>
    <row r="151" spans="4:5" hidden="1" x14ac:dyDescent="0.3">
      <c r="D151" t="s">
        <v>5522</v>
      </c>
      <c r="E151" t="str">
        <f t="shared" si="2"/>
        <v>NRO_043</v>
      </c>
    </row>
    <row r="152" spans="4:5" hidden="1" x14ac:dyDescent="0.3">
      <c r="D152" t="s">
        <v>5498</v>
      </c>
      <c r="E152" t="str">
        <f t="shared" si="2"/>
        <v>NRO_258</v>
      </c>
    </row>
    <row r="153" spans="4:5" hidden="1" x14ac:dyDescent="0.3">
      <c r="D153" t="s">
        <v>5484</v>
      </c>
      <c r="E153" t="str">
        <f t="shared" si="2"/>
        <v>NRO_039</v>
      </c>
    </row>
    <row r="154" spans="4:5" hidden="1" x14ac:dyDescent="0.3">
      <c r="D154" t="s">
        <v>5490</v>
      </c>
      <c r="E154" t="str">
        <f t="shared" si="2"/>
        <v>NRO_018</v>
      </c>
    </row>
    <row r="155" spans="4:5" hidden="1" x14ac:dyDescent="0.3">
      <c r="D155" t="s">
        <v>5487</v>
      </c>
      <c r="E155" t="str">
        <f t="shared" si="2"/>
        <v>NRO_021</v>
      </c>
    </row>
    <row r="156" spans="4:5" hidden="1" x14ac:dyDescent="0.3">
      <c r="D156" t="s">
        <v>5493</v>
      </c>
      <c r="E156" t="str">
        <f t="shared" si="2"/>
        <v>NRO_090</v>
      </c>
    </row>
    <row r="157" spans="4:5" hidden="1" x14ac:dyDescent="0.3">
      <c r="D157" t="s">
        <v>5496</v>
      </c>
      <c r="E157" t="str">
        <f t="shared" si="2"/>
        <v>NRO_238</v>
      </c>
    </row>
    <row r="158" spans="4:5" hidden="1" x14ac:dyDescent="0.3">
      <c r="D158" t="s">
        <v>5489</v>
      </c>
      <c r="E158" t="str">
        <f t="shared" si="2"/>
        <v>NRO_236</v>
      </c>
    </row>
    <row r="159" spans="4:5" hidden="1" x14ac:dyDescent="0.3">
      <c r="D159" t="s">
        <v>5499</v>
      </c>
      <c r="E159" t="str">
        <f t="shared" si="2"/>
        <v>NRO_023</v>
      </c>
    </row>
    <row r="160" spans="4:5" hidden="1" x14ac:dyDescent="0.3">
      <c r="D160" t="s">
        <v>5486</v>
      </c>
      <c r="E160" t="str">
        <f t="shared" si="2"/>
        <v>NRO_246</v>
      </c>
    </row>
    <row r="161" spans="4:5" hidden="1" x14ac:dyDescent="0.3">
      <c r="D161" t="s">
        <v>5491</v>
      </c>
      <c r="E161" t="str">
        <f t="shared" si="2"/>
        <v>NRO_009</v>
      </c>
    </row>
    <row r="162" spans="4:5" hidden="1" x14ac:dyDescent="0.3">
      <c r="D162" t="s">
        <v>5497</v>
      </c>
      <c r="E162" t="str">
        <f t="shared" si="2"/>
        <v>NRO_005</v>
      </c>
    </row>
    <row r="163" spans="4:5" hidden="1" x14ac:dyDescent="0.3">
      <c r="D163" t="s">
        <v>5495</v>
      </c>
      <c r="E163" t="str">
        <f t="shared" si="2"/>
        <v>NRO_013</v>
      </c>
    </row>
    <row r="164" spans="4:5" hidden="1" x14ac:dyDescent="0.3">
      <c r="D164" t="s">
        <v>5688</v>
      </c>
      <c r="E164" t="str">
        <f t="shared" si="2"/>
        <v>CTR_860</v>
      </c>
    </row>
    <row r="165" spans="4:5" hidden="1" x14ac:dyDescent="0.3">
      <c r="D165" t="s">
        <v>5682</v>
      </c>
      <c r="E165" t="str">
        <f t="shared" si="2"/>
        <v>NRO_019</v>
      </c>
    </row>
    <row r="166" spans="4:5" hidden="1" x14ac:dyDescent="0.3">
      <c r="D166" t="s">
        <v>5502</v>
      </c>
      <c r="E166" t="str">
        <f t="shared" si="2"/>
        <v>NRO_020</v>
      </c>
    </row>
    <row r="167" spans="4:5" hidden="1" x14ac:dyDescent="0.3">
      <c r="D167" t="s">
        <v>5501</v>
      </c>
      <c r="E167" t="str">
        <f t="shared" si="2"/>
        <v>NRO_053</v>
      </c>
    </row>
    <row r="168" spans="4:5" hidden="1" x14ac:dyDescent="0.3">
      <c r="D168" t="s">
        <v>5503</v>
      </c>
      <c r="E168" t="str">
        <f t="shared" si="2"/>
        <v>NRO_138</v>
      </c>
    </row>
    <row r="169" spans="4:5" hidden="1" x14ac:dyDescent="0.3">
      <c r="D169" t="s">
        <v>5500</v>
      </c>
      <c r="E169" t="str">
        <f t="shared" si="2"/>
        <v>NRO_142</v>
      </c>
    </row>
    <row r="170" spans="4:5" hidden="1" x14ac:dyDescent="0.3">
      <c r="D170" t="s">
        <v>5506</v>
      </c>
      <c r="E170" t="str">
        <f t="shared" si="2"/>
        <v>NRO_150</v>
      </c>
    </row>
    <row r="171" spans="4:5" hidden="1" x14ac:dyDescent="0.3">
      <c r="D171" t="s">
        <v>5505</v>
      </c>
      <c r="E171" t="str">
        <f t="shared" si="2"/>
        <v>NRO_052</v>
      </c>
    </row>
    <row r="172" spans="4:5" hidden="1" x14ac:dyDescent="0.3">
      <c r="D172" t="s">
        <v>5517</v>
      </c>
      <c r="E172" t="str">
        <f t="shared" si="2"/>
        <v>NRO_154</v>
      </c>
    </row>
    <row r="173" spans="4:5" hidden="1" x14ac:dyDescent="0.3">
      <c r="D173" t="s">
        <v>5516</v>
      </c>
      <c r="E173" t="str">
        <f t="shared" si="2"/>
        <v>NRO_157</v>
      </c>
    </row>
    <row r="174" spans="4:5" hidden="1" x14ac:dyDescent="0.3">
      <c r="D174" t="s">
        <v>5518</v>
      </c>
      <c r="E174" t="str">
        <f t="shared" si="2"/>
        <v>NRO_171</v>
      </c>
    </row>
  </sheetData>
  <autoFilter ref="A1:F174" xr:uid="{D8EE7270-C578-400D-A6C5-AB32DE785FE9}">
    <filterColumn colId="1">
      <filters>
        <filter val="NRO_100_H_Bambalang"/>
      </filters>
    </filterColumn>
  </autoFilter>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8D9AC-D0AC-45BE-8543-9847CE946C8D}">
  <sheetPr filterMode="1"/>
  <dimension ref="A1:F57"/>
  <sheetViews>
    <sheetView workbookViewId="0">
      <selection activeCell="C18" sqref="C18"/>
    </sheetView>
  </sheetViews>
  <sheetFormatPr defaultRowHeight="14.4" x14ac:dyDescent="0.3"/>
  <cols>
    <col min="1" max="1" width="23.77734375" customWidth="1"/>
    <col min="2" max="2" width="17" customWidth="1"/>
    <col min="3" max="3" width="20.6640625" customWidth="1"/>
    <col min="4" max="4" width="20.21875" customWidth="1"/>
    <col min="5" max="5" width="30.21875" customWidth="1"/>
  </cols>
  <sheetData>
    <row r="1" spans="1:6" ht="15" thickBot="1" x14ac:dyDescent="0.35">
      <c r="A1" s="94" t="s">
        <v>5697</v>
      </c>
      <c r="B1" s="95" t="s">
        <v>5698</v>
      </c>
      <c r="C1" s="96" t="s">
        <v>5699</v>
      </c>
      <c r="D1" s="95" t="s">
        <v>5700</v>
      </c>
    </row>
    <row r="2" spans="1:6" ht="15" hidden="1" thickBot="1" x14ac:dyDescent="0.35">
      <c r="A2" s="97" t="s">
        <v>5701</v>
      </c>
      <c r="B2" s="98" t="s">
        <v>524</v>
      </c>
      <c r="C2" s="98" t="s">
        <v>5702</v>
      </c>
      <c r="D2" s="98" t="s">
        <v>5703</v>
      </c>
      <c r="E2" s="102" t="s">
        <v>5807</v>
      </c>
      <c r="F2" t="str">
        <f>_xlfn.TEXTJOIN(";",TRUE,E2,D2)</f>
        <v>(04/26/2026 BO RAN);Closed after reset but FME should check ABIA/BBMOD-3 module</v>
      </c>
    </row>
    <row r="3" spans="1:6" ht="15" hidden="1" thickBot="1" x14ac:dyDescent="0.35">
      <c r="A3" s="97" t="s">
        <v>5704</v>
      </c>
      <c r="B3" s="98" t="s">
        <v>1303</v>
      </c>
      <c r="C3" s="98" t="s">
        <v>5705</v>
      </c>
      <c r="D3" s="98" t="s">
        <v>5706</v>
      </c>
      <c r="E3" s="102" t="s">
        <v>5807</v>
      </c>
      <c r="F3" t="str">
        <f t="shared" ref="F3:F56" si="0">_xlfn.TEXTJOIN(";",TRUE,E3,D3)</f>
        <v>(04/26/2026 BO RAN);Check and clean jumper, port 1 of FRGU</v>
      </c>
    </row>
    <row r="4" spans="1:6" ht="15" hidden="1" thickBot="1" x14ac:dyDescent="0.35">
      <c r="A4" s="97" t="s">
        <v>5707</v>
      </c>
      <c r="B4" s="98" t="s">
        <v>777</v>
      </c>
      <c r="C4" s="98" t="s">
        <v>5708</v>
      </c>
      <c r="D4" s="98" t="s">
        <v>5709</v>
      </c>
      <c r="E4" s="102" t="s">
        <v>5807</v>
      </c>
      <c r="F4" t="str">
        <f t="shared" si="0"/>
        <v>(04/26/2026 BO RAN);Closed after reset but FME should check ABIA module</v>
      </c>
    </row>
    <row r="5" spans="1:6" ht="15" hidden="1" thickBot="1" x14ac:dyDescent="0.35">
      <c r="A5" s="97" t="s">
        <v>5710</v>
      </c>
      <c r="B5" s="98" t="s">
        <v>1090</v>
      </c>
      <c r="C5" s="98" t="s">
        <v>5711</v>
      </c>
      <c r="D5" s="98" t="s">
        <v>5712</v>
      </c>
      <c r="E5" s="102" t="s">
        <v>5807</v>
      </c>
      <c r="F5" t="str">
        <f t="shared" si="0"/>
        <v>(04/26/2026 BO RAN);FME should reload software</v>
      </c>
    </row>
    <row r="6" spans="1:6" ht="15" hidden="1" thickBot="1" x14ac:dyDescent="0.35">
      <c r="A6" s="97" t="s">
        <v>5713</v>
      </c>
      <c r="B6" s="98" t="s">
        <v>1434</v>
      </c>
      <c r="C6" s="98" t="s">
        <v>5705</v>
      </c>
      <c r="D6" s="98" t="s">
        <v>5714</v>
      </c>
      <c r="E6" s="102" t="s">
        <v>5807</v>
      </c>
      <c r="F6" t="str">
        <f t="shared" si="0"/>
        <v>(04/26/2026 BO RAN);Check and clean jumper, port 1 of FXDB</v>
      </c>
    </row>
    <row r="7" spans="1:6" ht="15" hidden="1" thickBot="1" x14ac:dyDescent="0.35">
      <c r="A7" s="97" t="s">
        <v>5715</v>
      </c>
      <c r="B7" s="98" t="s">
        <v>5269</v>
      </c>
      <c r="C7" s="98" t="s">
        <v>5705</v>
      </c>
      <c r="D7" s="98" t="s">
        <v>5716</v>
      </c>
      <c r="E7" s="102" t="s">
        <v>5807</v>
      </c>
      <c r="F7" t="str">
        <f t="shared" si="0"/>
        <v>(04/26/2026 BO RAN);Check and clean jumper and port 1 of ARGA</v>
      </c>
    </row>
    <row r="8" spans="1:6" ht="15" hidden="1" thickBot="1" x14ac:dyDescent="0.35">
      <c r="A8" s="97" t="s">
        <v>5717</v>
      </c>
      <c r="B8" s="98" t="s">
        <v>1231</v>
      </c>
      <c r="C8" s="98" t="s">
        <v>5718</v>
      </c>
      <c r="D8" s="98" t="s">
        <v>5719</v>
      </c>
      <c r="E8" s="102" t="s">
        <v>5807</v>
      </c>
      <c r="F8" t="str">
        <f t="shared" si="0"/>
        <v>(04/26/2026 BO RAN);Closed after reset but power check needed</v>
      </c>
    </row>
    <row r="9" spans="1:6" ht="15" hidden="1" thickBot="1" x14ac:dyDescent="0.35">
      <c r="A9" s="97" t="s">
        <v>5720</v>
      </c>
      <c r="B9" s="98" t="s">
        <v>1759</v>
      </c>
      <c r="C9" s="98" t="s">
        <v>5721</v>
      </c>
      <c r="D9" s="98" t="s">
        <v>5722</v>
      </c>
      <c r="E9" s="102" t="s">
        <v>5807</v>
      </c>
      <c r="F9" t="str">
        <f t="shared" si="0"/>
        <v>(04/26/2026 BO RAN);Closed after reset but FME should check and replace FBBC</v>
      </c>
    </row>
    <row r="10" spans="1:6" ht="15" hidden="1" thickBot="1" x14ac:dyDescent="0.35">
      <c r="A10" s="97" t="s">
        <v>5723</v>
      </c>
      <c r="B10" s="98" t="s">
        <v>820</v>
      </c>
      <c r="C10" s="98" t="s">
        <v>5724</v>
      </c>
      <c r="D10" s="98" t="s">
        <v>5725</v>
      </c>
      <c r="E10" s="102" t="s">
        <v>5807</v>
      </c>
      <c r="F10" t="str">
        <f t="shared" si="0"/>
        <v>(04/26/2026 BO RAN);Closed after reset but check and replace SFP</v>
      </c>
    </row>
    <row r="11" spans="1:6" ht="15" hidden="1" thickBot="1" x14ac:dyDescent="0.35">
      <c r="A11" s="97" t="s">
        <v>5726</v>
      </c>
      <c r="B11" s="98" t="s">
        <v>4478</v>
      </c>
      <c r="C11" s="98" t="s">
        <v>5705</v>
      </c>
      <c r="D11" s="98" t="s">
        <v>5727</v>
      </c>
      <c r="E11" s="102" t="s">
        <v>5807</v>
      </c>
      <c r="F11" t="str">
        <f t="shared" si="0"/>
        <v>(04/26/2026 BO RAN);Check and clean jumper, port 2 of FRGU</v>
      </c>
    </row>
    <row r="12" spans="1:6" ht="15" hidden="1" thickBot="1" x14ac:dyDescent="0.35">
      <c r="A12" s="97" t="s">
        <v>5728</v>
      </c>
      <c r="B12" s="98" t="s">
        <v>1078</v>
      </c>
      <c r="C12" s="98" t="s">
        <v>5705</v>
      </c>
      <c r="D12" s="98" t="s">
        <v>5729</v>
      </c>
      <c r="E12" s="102" t="s">
        <v>5807</v>
      </c>
      <c r="F12" t="str">
        <f t="shared" si="0"/>
        <v>(04/26/2026 BO RAN);Check and clean jumper, port 2 &amp; 3 of AHPMDA</v>
      </c>
    </row>
    <row r="13" spans="1:6" ht="15" hidden="1" thickBot="1" x14ac:dyDescent="0.35">
      <c r="A13" s="97" t="s">
        <v>5730</v>
      </c>
      <c r="B13" s="98" t="s">
        <v>5731</v>
      </c>
      <c r="C13" s="98" t="s">
        <v>5718</v>
      </c>
      <c r="D13" s="98" t="s">
        <v>5732</v>
      </c>
      <c r="E13" s="102" t="s">
        <v>5807</v>
      </c>
      <c r="F13" t="str">
        <f t="shared" si="0"/>
        <v>(04/26/2026 BO RAN);Closed after reset but FME should check and replace SFP</v>
      </c>
    </row>
    <row r="14" spans="1:6" ht="15" hidden="1" thickBot="1" x14ac:dyDescent="0.35">
      <c r="A14" s="97" t="s">
        <v>5733</v>
      </c>
      <c r="B14" s="98" t="s">
        <v>949</v>
      </c>
      <c r="C14" s="98" t="s">
        <v>5734</v>
      </c>
      <c r="D14" s="98" t="s">
        <v>5735</v>
      </c>
      <c r="E14" s="102" t="s">
        <v>5807</v>
      </c>
      <c r="F14" t="str">
        <f t="shared" si="0"/>
        <v>(04/26/2026 BO RAN);Closed after reset</v>
      </c>
    </row>
    <row r="15" spans="1:6" ht="15" hidden="1" thickBot="1" x14ac:dyDescent="0.35">
      <c r="A15" s="97" t="s">
        <v>5736</v>
      </c>
      <c r="B15" s="98" t="s">
        <v>3948</v>
      </c>
      <c r="C15" s="98" t="s">
        <v>5724</v>
      </c>
      <c r="D15" s="98" t="s">
        <v>5737</v>
      </c>
      <c r="E15" s="102" t="s">
        <v>5807</v>
      </c>
      <c r="F15" t="str">
        <f t="shared" si="0"/>
        <v>(04/26/2026 BO RAN);Closed after reset but FME should check and replace SFP if needed</v>
      </c>
    </row>
    <row r="16" spans="1:6" ht="15" hidden="1" thickBot="1" x14ac:dyDescent="0.35">
      <c r="A16" s="97" t="s">
        <v>5738</v>
      </c>
      <c r="B16" s="98" t="s">
        <v>2645</v>
      </c>
      <c r="C16" s="98" t="s">
        <v>5705</v>
      </c>
      <c r="D16" s="98" t="s">
        <v>5727</v>
      </c>
      <c r="E16" s="102" t="s">
        <v>5807</v>
      </c>
      <c r="F16" t="str">
        <f t="shared" si="0"/>
        <v>(04/26/2026 BO RAN);Check and clean jumper, port 2 of FRGU</v>
      </c>
    </row>
    <row r="17" spans="1:6" ht="15" hidden="1" thickBot="1" x14ac:dyDescent="0.35">
      <c r="A17" s="97" t="s">
        <v>5739</v>
      </c>
      <c r="B17" s="98" t="s">
        <v>2404</v>
      </c>
      <c r="C17" s="98" t="s">
        <v>5705</v>
      </c>
      <c r="D17" s="98" t="s">
        <v>5740</v>
      </c>
      <c r="E17" s="102" t="s">
        <v>5807</v>
      </c>
      <c r="F17" t="str">
        <f t="shared" si="0"/>
        <v>(04/26/2026 BO RAN);Check and clean jumper, port 4 of ARGA</v>
      </c>
    </row>
    <row r="18" spans="1:6" ht="15" thickBot="1" x14ac:dyDescent="0.35">
      <c r="A18" s="97" t="s">
        <v>5741</v>
      </c>
      <c r="B18" s="98" t="s">
        <v>1866</v>
      </c>
      <c r="C18" s="98" t="s">
        <v>5742</v>
      </c>
      <c r="D18" s="98" t="s">
        <v>5735</v>
      </c>
      <c r="E18" s="102" t="s">
        <v>5807</v>
      </c>
      <c r="F18" t="str">
        <f t="shared" si="0"/>
        <v>(04/26/2026 BO RAN);Closed after reset</v>
      </c>
    </row>
    <row r="19" spans="1:6" ht="15" hidden="1" thickBot="1" x14ac:dyDescent="0.35">
      <c r="A19" s="97" t="s">
        <v>5743</v>
      </c>
      <c r="B19" s="98" t="s">
        <v>1875</v>
      </c>
      <c r="C19" s="98" t="s">
        <v>5744</v>
      </c>
      <c r="D19" s="98" t="s">
        <v>5745</v>
      </c>
      <c r="E19" s="102" t="s">
        <v>5807</v>
      </c>
      <c r="F19" t="str">
        <f t="shared" si="0"/>
        <v>(04/26/2026 BO RAN);Closed after reset but check and replace FRGU</v>
      </c>
    </row>
    <row r="20" spans="1:6" ht="15" hidden="1" thickBot="1" x14ac:dyDescent="0.35">
      <c r="A20" s="97" t="s">
        <v>5746</v>
      </c>
      <c r="B20" s="99" t="s">
        <v>1590</v>
      </c>
      <c r="C20" s="98" t="s">
        <v>5747</v>
      </c>
      <c r="D20" s="100" t="s">
        <v>5748</v>
      </c>
      <c r="E20" s="102" t="s">
        <v>5807</v>
      </c>
      <c r="F20" t="str">
        <f t="shared" si="0"/>
        <v>(04/26/2026 BO RAN);24/04/2026 : Besoin d'analyse BO RAN</v>
      </c>
    </row>
    <row r="21" spans="1:6" ht="15" hidden="1" thickBot="1" x14ac:dyDescent="0.35">
      <c r="A21" s="97" t="s">
        <v>5749</v>
      </c>
      <c r="B21" s="99" t="s">
        <v>287</v>
      </c>
      <c r="C21" s="98" t="s">
        <v>5750</v>
      </c>
      <c r="D21" s="100" t="s">
        <v>5751</v>
      </c>
      <c r="E21" s="102" t="s">
        <v>5807</v>
      </c>
      <c r="F21" t="str">
        <f t="shared" si="0"/>
        <v>(04/26/2026 BO RAN);4G down due to GPS issue =&gt; FME should check continuity of GPS cable</v>
      </c>
    </row>
    <row r="22" spans="1:6" ht="15" hidden="1" thickBot="1" x14ac:dyDescent="0.35">
      <c r="A22" s="97" t="s">
        <v>5752</v>
      </c>
      <c r="B22" s="99" t="s">
        <v>2952</v>
      </c>
      <c r="C22" s="98" t="s">
        <v>5750</v>
      </c>
      <c r="D22" s="100" t="s">
        <v>5751</v>
      </c>
      <c r="E22" s="102" t="s">
        <v>5807</v>
      </c>
      <c r="F22" t="str">
        <f t="shared" si="0"/>
        <v>(04/26/2026 BO RAN);4G down due to GPS issue =&gt; FME should check continuity of GPS cable</v>
      </c>
    </row>
    <row r="23" spans="1:6" ht="15" hidden="1" thickBot="1" x14ac:dyDescent="0.35">
      <c r="A23" s="97" t="s">
        <v>5753</v>
      </c>
      <c r="B23" s="99" t="s">
        <v>2316</v>
      </c>
      <c r="C23" s="98" t="s">
        <v>5750</v>
      </c>
      <c r="D23" s="100" t="s">
        <v>5751</v>
      </c>
      <c r="E23" s="102" t="s">
        <v>5807</v>
      </c>
      <c r="F23" t="str">
        <f t="shared" si="0"/>
        <v>(04/26/2026 BO RAN);4G down due to GPS issue =&gt; FME should check continuity of GPS cable</v>
      </c>
    </row>
    <row r="24" spans="1:6" ht="15" hidden="1" thickBot="1" x14ac:dyDescent="0.35">
      <c r="A24" s="97" t="s">
        <v>5754</v>
      </c>
      <c r="B24" s="99" t="s">
        <v>5755</v>
      </c>
      <c r="C24" s="98" t="s">
        <v>5747</v>
      </c>
      <c r="D24" s="100" t="s">
        <v>5756</v>
      </c>
      <c r="E24" s="102" t="s">
        <v>5807</v>
      </c>
      <c r="F24" t="str">
        <f t="shared" si="0"/>
        <v>(04/26/2026 BO RAN);Site unstable due to power because of Bad weater</v>
      </c>
    </row>
    <row r="25" spans="1:6" ht="15" hidden="1" thickBot="1" x14ac:dyDescent="0.35">
      <c r="A25" s="97" t="s">
        <v>5757</v>
      </c>
      <c r="B25" s="99" t="s">
        <v>1771</v>
      </c>
      <c r="C25" s="98" t="s">
        <v>5758</v>
      </c>
      <c r="D25" s="100" t="s">
        <v>5759</v>
      </c>
      <c r="E25" s="102" t="s">
        <v>5807</v>
      </c>
      <c r="F25" t="str">
        <f t="shared" si="0"/>
        <v>(04/26/2026 BO RAN);Site down due to power</v>
      </c>
    </row>
    <row r="26" spans="1:6" ht="15" hidden="1" thickBot="1" x14ac:dyDescent="0.35">
      <c r="A26" s="97" t="s">
        <v>5760</v>
      </c>
      <c r="B26" s="99" t="s">
        <v>4048</v>
      </c>
      <c r="C26" s="98" t="s">
        <v>5758</v>
      </c>
      <c r="D26" s="100" t="s">
        <v>5761</v>
      </c>
      <c r="E26" s="102" t="s">
        <v>5807</v>
      </c>
      <c r="F26" t="str">
        <f t="shared" si="0"/>
        <v>(04/26/2026 BO RAN);Site unstable due to power</v>
      </c>
    </row>
    <row r="27" spans="1:6" ht="15" hidden="1" thickBot="1" x14ac:dyDescent="0.35">
      <c r="A27" s="97" t="s">
        <v>5762</v>
      </c>
      <c r="B27" s="99" t="s">
        <v>5763</v>
      </c>
      <c r="C27" s="98" t="s">
        <v>5764</v>
      </c>
      <c r="D27" s="100" t="s">
        <v>5765</v>
      </c>
      <c r="E27" s="102" t="s">
        <v>5807</v>
      </c>
      <c r="F27" t="str">
        <f t="shared" si="0"/>
        <v>(04/26/2026 BO RAN);Site down due to New Setup</v>
      </c>
    </row>
    <row r="28" spans="1:6" ht="15" hidden="1" thickBot="1" x14ac:dyDescent="0.35">
      <c r="A28" s="97" t="s">
        <v>5766</v>
      </c>
      <c r="B28" s="99" t="s">
        <v>5767</v>
      </c>
      <c r="C28" s="98" t="s">
        <v>5750</v>
      </c>
      <c r="D28" s="100" t="s">
        <v>5751</v>
      </c>
      <c r="E28" s="102" t="s">
        <v>5807</v>
      </c>
      <c r="F28" t="str">
        <f t="shared" si="0"/>
        <v>(04/26/2026 BO RAN);4G down due to GPS issue =&gt; FME should check continuity of GPS cable</v>
      </c>
    </row>
    <row r="29" spans="1:6" ht="15" hidden="1" thickBot="1" x14ac:dyDescent="0.35">
      <c r="A29" s="97" t="s">
        <v>5768</v>
      </c>
      <c r="B29" s="99" t="s">
        <v>884</v>
      </c>
      <c r="C29" s="98" t="s">
        <v>5750</v>
      </c>
      <c r="D29" s="100" t="s">
        <v>5751</v>
      </c>
      <c r="E29" s="102" t="s">
        <v>5807</v>
      </c>
      <c r="F29" t="str">
        <f t="shared" si="0"/>
        <v>(04/26/2026 BO RAN);4G down due to GPS issue =&gt; FME should check continuity of GPS cable</v>
      </c>
    </row>
    <row r="30" spans="1:6" ht="15" hidden="1" thickBot="1" x14ac:dyDescent="0.35">
      <c r="A30" s="97" t="s">
        <v>5769</v>
      </c>
      <c r="B30" s="99" t="s">
        <v>3450</v>
      </c>
      <c r="C30" s="98" t="s">
        <v>5750</v>
      </c>
      <c r="D30" s="100" t="s">
        <v>5751</v>
      </c>
      <c r="E30" s="102" t="s">
        <v>5807</v>
      </c>
      <c r="F30" t="str">
        <f t="shared" si="0"/>
        <v>(04/26/2026 BO RAN);4G down due to GPS issue =&gt; FME should check continuity of GPS cable</v>
      </c>
    </row>
    <row r="31" spans="1:6" ht="15" hidden="1" thickBot="1" x14ac:dyDescent="0.35">
      <c r="A31" s="97" t="s">
        <v>5770</v>
      </c>
      <c r="B31" s="99" t="s">
        <v>644</v>
      </c>
      <c r="C31" s="98" t="s">
        <v>5758</v>
      </c>
      <c r="D31" s="100" t="s">
        <v>5759</v>
      </c>
      <c r="E31" s="102" t="s">
        <v>5807</v>
      </c>
      <c r="F31" t="str">
        <f t="shared" si="0"/>
        <v>(04/26/2026 BO RAN);Site down due to power</v>
      </c>
    </row>
    <row r="32" spans="1:6" ht="15" hidden="1" thickBot="1" x14ac:dyDescent="0.35">
      <c r="A32" s="97" t="s">
        <v>5771</v>
      </c>
      <c r="B32" s="99" t="s">
        <v>4476</v>
      </c>
      <c r="C32" s="98" t="s">
        <v>5747</v>
      </c>
      <c r="D32" s="100" t="s">
        <v>5761</v>
      </c>
      <c r="E32" s="102" t="s">
        <v>5807</v>
      </c>
      <c r="F32" t="str">
        <f t="shared" si="0"/>
        <v>(04/26/2026 BO RAN);Site unstable due to power</v>
      </c>
    </row>
    <row r="33" spans="1:6" ht="15" hidden="1" thickBot="1" x14ac:dyDescent="0.35">
      <c r="A33" s="97" t="s">
        <v>5772</v>
      </c>
      <c r="B33" s="99" t="s">
        <v>766</v>
      </c>
      <c r="C33" s="98" t="s">
        <v>5758</v>
      </c>
      <c r="D33" s="100" t="s">
        <v>5759</v>
      </c>
      <c r="E33" s="102" t="s">
        <v>5807</v>
      </c>
      <c r="F33" t="str">
        <f t="shared" si="0"/>
        <v>(04/26/2026 BO RAN);Site down due to power</v>
      </c>
    </row>
    <row r="34" spans="1:6" ht="15" hidden="1" thickBot="1" x14ac:dyDescent="0.35">
      <c r="A34" s="97" t="s">
        <v>5773</v>
      </c>
      <c r="B34" s="99" t="s">
        <v>4497</v>
      </c>
      <c r="C34" s="98" t="s">
        <v>5774</v>
      </c>
      <c r="D34" s="100" t="s">
        <v>5775</v>
      </c>
      <c r="E34" s="102" t="s">
        <v>5807</v>
      </c>
      <c r="F34" t="str">
        <f t="shared" si="0"/>
        <v>(04/26/2026 BO RAN);FME should check Antenna Fider status</v>
      </c>
    </row>
    <row r="35" spans="1:6" ht="15" hidden="1" thickBot="1" x14ac:dyDescent="0.35">
      <c r="A35" s="97" t="s">
        <v>5776</v>
      </c>
      <c r="B35" s="99" t="s">
        <v>2332</v>
      </c>
      <c r="C35" s="98" t="s">
        <v>5777</v>
      </c>
      <c r="D35" s="100" t="s">
        <v>5778</v>
      </c>
      <c r="E35" s="102" t="s">
        <v>5807</v>
      </c>
      <c r="F35" t="str">
        <f t="shared" si="0"/>
        <v>(04/26/2026 BO RAN);Fme should check ant4 on RRU 52</v>
      </c>
    </row>
    <row r="36" spans="1:6" ht="15" hidden="1" thickBot="1" x14ac:dyDescent="0.35">
      <c r="A36" s="97" t="s">
        <v>5779</v>
      </c>
      <c r="B36" s="99" t="s">
        <v>704</v>
      </c>
      <c r="C36" s="98" t="s">
        <v>5750</v>
      </c>
      <c r="D36" s="100" t="s">
        <v>5751</v>
      </c>
      <c r="E36" s="102" t="s">
        <v>5807</v>
      </c>
      <c r="F36" t="str">
        <f t="shared" si="0"/>
        <v>(04/26/2026 BO RAN);4G down due to GPS issue =&gt; FME should check continuity of GPS cable</v>
      </c>
    </row>
    <row r="37" spans="1:6" ht="15" hidden="1" thickBot="1" x14ac:dyDescent="0.35">
      <c r="A37" s="97" t="s">
        <v>5780</v>
      </c>
      <c r="B37" s="99" t="s">
        <v>4326</v>
      </c>
      <c r="C37" s="98" t="s">
        <v>5750</v>
      </c>
      <c r="D37" s="100" t="s">
        <v>5751</v>
      </c>
      <c r="E37" s="102" t="s">
        <v>5807</v>
      </c>
      <c r="F37" t="str">
        <f t="shared" si="0"/>
        <v>(04/26/2026 BO RAN);4G down due to GPS issue =&gt; FME should check continuity of GPS cable</v>
      </c>
    </row>
    <row r="38" spans="1:6" ht="15" hidden="1" thickBot="1" x14ac:dyDescent="0.35">
      <c r="A38" s="97" t="s">
        <v>5781</v>
      </c>
      <c r="B38" s="99" t="s">
        <v>325</v>
      </c>
      <c r="C38" s="98" t="s">
        <v>5782</v>
      </c>
      <c r="D38" s="100" t="s">
        <v>5761</v>
      </c>
      <c r="E38" s="102" t="s">
        <v>5807</v>
      </c>
      <c r="F38" t="str">
        <f t="shared" si="0"/>
        <v>(04/26/2026 BO RAN);Site unstable due to power</v>
      </c>
    </row>
    <row r="39" spans="1:6" ht="15" hidden="1" thickBot="1" x14ac:dyDescent="0.35">
      <c r="A39" s="97" t="s">
        <v>5783</v>
      </c>
      <c r="B39" s="99" t="s">
        <v>2770</v>
      </c>
      <c r="C39" s="98" t="s">
        <v>5750</v>
      </c>
      <c r="D39" s="100" t="s">
        <v>5751</v>
      </c>
      <c r="E39" s="102" t="s">
        <v>5807</v>
      </c>
      <c r="F39" t="str">
        <f t="shared" si="0"/>
        <v>(04/26/2026 BO RAN);4G down due to GPS issue =&gt; FME should check continuity of GPS cable</v>
      </c>
    </row>
    <row r="40" spans="1:6" ht="15" hidden="1" thickBot="1" x14ac:dyDescent="0.35">
      <c r="A40" s="97" t="s">
        <v>5388</v>
      </c>
      <c r="B40" s="99" t="s">
        <v>5389</v>
      </c>
      <c r="C40" s="98" t="s">
        <v>5747</v>
      </c>
      <c r="D40" s="100" t="s">
        <v>5784</v>
      </c>
      <c r="E40" s="102" t="s">
        <v>5807</v>
      </c>
      <c r="F40" t="str">
        <f t="shared" si="0"/>
        <v>(04/26/2026 BO RAN);Site unstable due to transmission</v>
      </c>
    </row>
    <row r="41" spans="1:6" ht="15" hidden="1" thickBot="1" x14ac:dyDescent="0.35">
      <c r="A41" s="97" t="s">
        <v>5785</v>
      </c>
      <c r="B41" s="99" t="s">
        <v>267</v>
      </c>
      <c r="C41" s="98" t="s">
        <v>5758</v>
      </c>
      <c r="D41" s="100" t="s">
        <v>5759</v>
      </c>
      <c r="E41" s="102" t="s">
        <v>5807</v>
      </c>
      <c r="F41" t="str">
        <f t="shared" si="0"/>
        <v>(04/26/2026 BO RAN);Site down due to power</v>
      </c>
    </row>
    <row r="42" spans="1:6" ht="15" hidden="1" thickBot="1" x14ac:dyDescent="0.35">
      <c r="A42" s="97" t="s">
        <v>5786</v>
      </c>
      <c r="B42" s="99" t="s">
        <v>3544</v>
      </c>
      <c r="C42" s="98" t="s">
        <v>5777</v>
      </c>
      <c r="D42" s="100" t="s">
        <v>5787</v>
      </c>
      <c r="E42" s="102" t="s">
        <v>5807</v>
      </c>
      <c r="F42" t="str">
        <f t="shared" si="0"/>
        <v>(04/26/2026 BO RAN);Check and clean jumper, port 2 of RRU 61</v>
      </c>
    </row>
    <row r="43" spans="1:6" ht="15" hidden="1" thickBot="1" x14ac:dyDescent="0.35">
      <c r="A43" s="97" t="s">
        <v>5788</v>
      </c>
      <c r="B43" s="99" t="s">
        <v>4973</v>
      </c>
      <c r="C43" s="98" t="s">
        <v>5758</v>
      </c>
      <c r="D43" s="100" t="s">
        <v>5761</v>
      </c>
      <c r="E43" s="102" t="s">
        <v>5807</v>
      </c>
      <c r="F43" t="str">
        <f t="shared" si="0"/>
        <v>(04/26/2026 BO RAN);Site unstable due to power</v>
      </c>
    </row>
    <row r="44" spans="1:6" ht="15" hidden="1" thickBot="1" x14ac:dyDescent="0.35">
      <c r="A44" s="97" t="s">
        <v>5789</v>
      </c>
      <c r="B44" s="99" t="s">
        <v>144</v>
      </c>
      <c r="C44" s="98" t="s">
        <v>5758</v>
      </c>
      <c r="D44" s="100" t="s">
        <v>5761</v>
      </c>
      <c r="E44" s="102" t="s">
        <v>5807</v>
      </c>
      <c r="F44" t="str">
        <f t="shared" si="0"/>
        <v>(04/26/2026 BO RAN);Site unstable due to power</v>
      </c>
    </row>
    <row r="45" spans="1:6" ht="15" hidden="1" thickBot="1" x14ac:dyDescent="0.35">
      <c r="A45" s="97" t="s">
        <v>5790</v>
      </c>
      <c r="B45" s="99" t="s">
        <v>4729</v>
      </c>
      <c r="C45" s="98" t="s">
        <v>5758</v>
      </c>
      <c r="D45" s="100" t="s">
        <v>5761</v>
      </c>
      <c r="E45" s="102" t="s">
        <v>5807</v>
      </c>
      <c r="F45" t="str">
        <f t="shared" si="0"/>
        <v>(04/26/2026 BO RAN);Site unstable due to power</v>
      </c>
    </row>
    <row r="46" spans="1:6" ht="15" hidden="1" thickBot="1" x14ac:dyDescent="0.35">
      <c r="A46" s="97" t="s">
        <v>5791</v>
      </c>
      <c r="B46" s="99" t="s">
        <v>3507</v>
      </c>
      <c r="C46" s="98" t="s">
        <v>5758</v>
      </c>
      <c r="D46" s="100" t="s">
        <v>5761</v>
      </c>
      <c r="E46" s="102" t="s">
        <v>5807</v>
      </c>
      <c r="F46" t="str">
        <f t="shared" si="0"/>
        <v>(04/26/2026 BO RAN);Site unstable due to power</v>
      </c>
    </row>
    <row r="47" spans="1:6" ht="15" hidden="1" thickBot="1" x14ac:dyDescent="0.35">
      <c r="A47" s="97" t="s">
        <v>5792</v>
      </c>
      <c r="B47" s="99" t="s">
        <v>199</v>
      </c>
      <c r="C47" s="98" t="s">
        <v>5758</v>
      </c>
      <c r="D47" s="100" t="s">
        <v>5761</v>
      </c>
      <c r="E47" s="102" t="s">
        <v>5807</v>
      </c>
      <c r="F47" t="str">
        <f t="shared" si="0"/>
        <v>(04/26/2026 BO RAN);Site unstable due to power</v>
      </c>
    </row>
    <row r="48" spans="1:6" ht="15" hidden="1" thickBot="1" x14ac:dyDescent="0.35">
      <c r="A48" s="97" t="s">
        <v>5793</v>
      </c>
      <c r="B48" s="99" t="s">
        <v>1451</v>
      </c>
      <c r="C48" s="98" t="s">
        <v>5758</v>
      </c>
      <c r="D48" s="100" t="s">
        <v>5794</v>
      </c>
      <c r="E48" s="102" t="s">
        <v>5807</v>
      </c>
      <c r="F48" t="str">
        <f t="shared" si="0"/>
        <v>(04/26/2026 BO RAN);27/04/2026 : Besoin d'analyse BO RAN</v>
      </c>
    </row>
    <row r="49" spans="1:6" ht="15" hidden="1" thickBot="1" x14ac:dyDescent="0.35">
      <c r="A49" s="97" t="s">
        <v>5795</v>
      </c>
      <c r="B49" s="99" t="s">
        <v>251</v>
      </c>
      <c r="C49" s="98" t="s">
        <v>5758</v>
      </c>
      <c r="D49" s="100" t="s">
        <v>5794</v>
      </c>
      <c r="E49" s="102" t="s">
        <v>5807</v>
      </c>
      <c r="F49" t="str">
        <f t="shared" si="0"/>
        <v>(04/26/2026 BO RAN);27/04/2026 : Besoin d'analyse BO RAN</v>
      </c>
    </row>
    <row r="50" spans="1:6" ht="15" hidden="1" thickBot="1" x14ac:dyDescent="0.35">
      <c r="A50" s="97" t="s">
        <v>5796</v>
      </c>
      <c r="B50" s="99" t="s">
        <v>46</v>
      </c>
      <c r="C50" s="98" t="s">
        <v>5758</v>
      </c>
      <c r="D50" s="100" t="s">
        <v>5794</v>
      </c>
      <c r="E50" s="102" t="s">
        <v>5807</v>
      </c>
      <c r="F50" t="str">
        <f t="shared" si="0"/>
        <v>(04/26/2026 BO RAN);27/04/2026 : Besoin d'analyse BO RAN</v>
      </c>
    </row>
    <row r="51" spans="1:6" ht="15" hidden="1" thickBot="1" x14ac:dyDescent="0.35">
      <c r="A51" s="97" t="s">
        <v>5797</v>
      </c>
      <c r="B51" s="99" t="s">
        <v>40</v>
      </c>
      <c r="C51" s="98" t="s">
        <v>5758</v>
      </c>
      <c r="D51" s="100" t="s">
        <v>5794</v>
      </c>
      <c r="E51" s="102" t="s">
        <v>5807</v>
      </c>
      <c r="F51" t="str">
        <f t="shared" si="0"/>
        <v>(04/26/2026 BO RAN);27/04/2026 : Besoin d'analyse BO RAN</v>
      </c>
    </row>
    <row r="52" spans="1:6" ht="15" hidden="1" thickBot="1" x14ac:dyDescent="0.35">
      <c r="A52" s="97" t="s">
        <v>5798</v>
      </c>
      <c r="B52" s="99" t="s">
        <v>463</v>
      </c>
      <c r="C52" s="98" t="s">
        <v>5758</v>
      </c>
      <c r="D52" s="100" t="s">
        <v>5794</v>
      </c>
      <c r="E52" s="102" t="s">
        <v>5807</v>
      </c>
      <c r="F52" t="str">
        <f t="shared" si="0"/>
        <v>(04/26/2026 BO RAN);27/04/2026 : Besoin d'analyse BO RAN</v>
      </c>
    </row>
    <row r="53" spans="1:6" ht="15" hidden="1" thickBot="1" x14ac:dyDescent="0.35">
      <c r="A53" s="97" t="s">
        <v>5799</v>
      </c>
      <c r="B53" s="99" t="s">
        <v>5800</v>
      </c>
      <c r="C53" s="98" t="s">
        <v>5758</v>
      </c>
      <c r="D53" s="100" t="s">
        <v>5794</v>
      </c>
      <c r="E53" s="102" t="s">
        <v>5807</v>
      </c>
      <c r="F53" t="str">
        <f t="shared" si="0"/>
        <v>(04/26/2026 BO RAN);27/04/2026 : Besoin d'analyse BO RAN</v>
      </c>
    </row>
    <row r="54" spans="1:6" ht="15" hidden="1" thickBot="1" x14ac:dyDescent="0.35">
      <c r="A54" s="97" t="s">
        <v>5801</v>
      </c>
      <c r="B54" s="99" t="s">
        <v>5802</v>
      </c>
      <c r="C54" s="98" t="s">
        <v>5758</v>
      </c>
      <c r="D54" s="100" t="s">
        <v>5756</v>
      </c>
      <c r="E54" s="102" t="s">
        <v>5807</v>
      </c>
      <c r="F54" t="str">
        <f t="shared" si="0"/>
        <v>(04/26/2026 BO RAN);Site unstable due to power because of Bad weater</v>
      </c>
    </row>
    <row r="55" spans="1:6" ht="15" hidden="1" thickBot="1" x14ac:dyDescent="0.35">
      <c r="A55" s="97" t="s">
        <v>5803</v>
      </c>
      <c r="B55" s="99" t="s">
        <v>5804</v>
      </c>
      <c r="C55" s="98" t="s">
        <v>5758</v>
      </c>
      <c r="D55" s="100" t="s">
        <v>5756</v>
      </c>
      <c r="E55" s="102" t="s">
        <v>5807</v>
      </c>
      <c r="F55" t="str">
        <f t="shared" si="0"/>
        <v>(04/26/2026 BO RAN);Site unstable due to power because of Bad weater</v>
      </c>
    </row>
    <row r="56" spans="1:6" ht="15" hidden="1" thickBot="1" x14ac:dyDescent="0.35">
      <c r="A56" s="97" t="s">
        <v>5805</v>
      </c>
      <c r="B56" s="99" t="s">
        <v>3674</v>
      </c>
      <c r="C56" s="98" t="s">
        <v>5750</v>
      </c>
      <c r="D56" s="100" t="s">
        <v>5806</v>
      </c>
      <c r="E56" s="102" t="s">
        <v>5807</v>
      </c>
      <c r="F56" t="str">
        <f t="shared" si="0"/>
        <v>(04/26/2026 BO RAN);Fme should check connectivity(SFP, Optical fiber) of RRU 51</v>
      </c>
    </row>
    <row r="57" spans="1:6" x14ac:dyDescent="0.3">
      <c r="A57" s="101"/>
    </row>
  </sheetData>
  <autoFilter ref="A1:E56" xr:uid="{F648D9AC-D0AC-45BE-8543-9847CE946C8D}">
    <filterColumn colId="1">
      <filters>
        <filter val="EXN_017"/>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17" sqref="D17"/>
    </sheetView>
  </sheetViews>
  <sheetFormatPr defaultRowHeight="14.4" x14ac:dyDescent="0.3"/>
  <cols>
    <col min="1" max="1" width="26.77734375" customWidth="1"/>
    <col min="2" max="2" width="36.33203125" customWidth="1"/>
    <col min="3" max="3" width="25.33203125" customWidth="1"/>
    <col min="4" max="4" width="42.21875" customWidth="1"/>
  </cols>
  <sheetData>
    <row r="1" spans="1:17" x14ac:dyDescent="0.3">
      <c r="A1" s="21" t="s">
        <v>5447</v>
      </c>
      <c r="B1" s="21" t="s">
        <v>8</v>
      </c>
      <c r="C1" s="21" t="s">
        <v>5</v>
      </c>
      <c r="D1" s="21" t="s">
        <v>6</v>
      </c>
    </row>
    <row r="2" spans="1:17" x14ac:dyDescent="0.3">
      <c r="A2" s="10" t="s">
        <v>5309</v>
      </c>
      <c r="B2" s="10" t="s">
        <v>5310</v>
      </c>
      <c r="C2" s="10" t="s">
        <v>5311</v>
      </c>
      <c r="D2" s="10" t="s">
        <v>5312</v>
      </c>
    </row>
    <row r="3" spans="1:17" x14ac:dyDescent="0.3">
      <c r="A3" s="11" t="s">
        <v>5313</v>
      </c>
      <c r="B3" s="11" t="s">
        <v>5314</v>
      </c>
      <c r="C3" s="11" t="s">
        <v>5315</v>
      </c>
      <c r="D3" s="11" t="s">
        <v>5316</v>
      </c>
      <c r="E3" s="11" t="s">
        <v>5344</v>
      </c>
      <c r="F3" s="11"/>
      <c r="G3" s="11" t="s">
        <v>5421</v>
      </c>
    </row>
    <row r="4" spans="1:17" x14ac:dyDescent="0.3">
      <c r="A4" s="11" t="s">
        <v>5317</v>
      </c>
      <c r="B4" s="11" t="s">
        <v>5318</v>
      </c>
      <c r="C4" s="11" t="s">
        <v>5315</v>
      </c>
      <c r="D4" s="11" t="s">
        <v>5319</v>
      </c>
      <c r="E4" s="11" t="s">
        <v>5345</v>
      </c>
      <c r="G4" s="11" t="s">
        <v>5346</v>
      </c>
      <c r="H4" s="11" t="s">
        <v>5358</v>
      </c>
      <c r="I4" s="11" t="s">
        <v>5359</v>
      </c>
      <c r="J4" t="s">
        <v>5356</v>
      </c>
      <c r="K4" s="11" t="s">
        <v>5357</v>
      </c>
      <c r="L4" t="s">
        <v>5355</v>
      </c>
      <c r="M4" s="11" t="s">
        <v>5363</v>
      </c>
      <c r="N4" t="s">
        <v>5439</v>
      </c>
      <c r="O4" s="11" t="s">
        <v>5440</v>
      </c>
      <c r="P4" t="s">
        <v>5441</v>
      </c>
      <c r="Q4" t="s">
        <v>5445</v>
      </c>
    </row>
    <row r="5" spans="1:17" x14ac:dyDescent="0.3">
      <c r="A5" s="11" t="s">
        <v>5320</v>
      </c>
      <c r="B5" s="11" t="s">
        <v>5320</v>
      </c>
      <c r="C5" s="11" t="s">
        <v>5321</v>
      </c>
      <c r="D5" s="11" t="s">
        <v>5322</v>
      </c>
    </row>
    <row r="6" spans="1:17" x14ac:dyDescent="0.3">
      <c r="A6" s="12" t="s">
        <v>33</v>
      </c>
      <c r="B6" s="11" t="s">
        <v>5323</v>
      </c>
      <c r="C6" s="11" t="s">
        <v>5321</v>
      </c>
      <c r="D6" s="12" t="s">
        <v>5324</v>
      </c>
    </row>
    <row r="7" spans="1:17" x14ac:dyDescent="0.3">
      <c r="A7" s="12" t="s">
        <v>5325</v>
      </c>
      <c r="B7" s="11" t="s">
        <v>5323</v>
      </c>
      <c r="C7" s="11" t="s">
        <v>5321</v>
      </c>
      <c r="D7" s="12" t="s">
        <v>5326</v>
      </c>
      <c r="F7" t="s">
        <v>5360</v>
      </c>
    </row>
    <row r="8" spans="1:17" x14ac:dyDescent="0.3">
      <c r="A8" s="13" t="s">
        <v>5327</v>
      </c>
      <c r="B8" s="11" t="s">
        <v>5323</v>
      </c>
      <c r="C8" s="11" t="s">
        <v>5321</v>
      </c>
      <c r="D8" s="13" t="s">
        <v>5328</v>
      </c>
      <c r="F8" t="s">
        <v>5446</v>
      </c>
    </row>
    <row r="9" spans="1:17" ht="19.05" customHeight="1" x14ac:dyDescent="0.3">
      <c r="A9" s="13" t="s">
        <v>11</v>
      </c>
      <c r="B9" s="11" t="s">
        <v>5323</v>
      </c>
      <c r="C9" s="11" t="s">
        <v>5321</v>
      </c>
      <c r="D9" s="13" t="s">
        <v>5329</v>
      </c>
    </row>
    <row r="10" spans="1:17" x14ac:dyDescent="0.3">
      <c r="A10" s="11" t="s">
        <v>15</v>
      </c>
      <c r="B10" s="11" t="s">
        <v>5323</v>
      </c>
      <c r="C10" s="11" t="s">
        <v>5321</v>
      </c>
      <c r="D10" s="11" t="s">
        <v>5330</v>
      </c>
    </row>
    <row r="11" spans="1:17" x14ac:dyDescent="0.3">
      <c r="A11" s="11" t="s">
        <v>5331</v>
      </c>
      <c r="B11" s="11" t="s">
        <v>5323</v>
      </c>
      <c r="C11" s="11" t="s">
        <v>5321</v>
      </c>
      <c r="D11" s="11" t="s">
        <v>5332</v>
      </c>
    </row>
    <row r="12" spans="1:17" x14ac:dyDescent="0.3">
      <c r="A12" s="11" t="s">
        <v>5333</v>
      </c>
      <c r="B12" s="11" t="s">
        <v>5333</v>
      </c>
      <c r="C12" s="11" t="s">
        <v>5333</v>
      </c>
      <c r="D12" s="11" t="s">
        <v>5333</v>
      </c>
    </row>
    <row r="13" spans="1:17" x14ac:dyDescent="0.3">
      <c r="A13" s="7" t="s">
        <v>5334</v>
      </c>
      <c r="B13" s="11" t="s">
        <v>5314</v>
      </c>
      <c r="C13" s="11" t="s">
        <v>5315</v>
      </c>
      <c r="D13" s="11" t="s">
        <v>5334</v>
      </c>
      <c r="F13" t="s">
        <v>5442</v>
      </c>
    </row>
    <row r="14" spans="1:17" x14ac:dyDescent="0.3">
      <c r="A14" s="11" t="s">
        <v>5335</v>
      </c>
      <c r="B14" s="11" t="s">
        <v>5335</v>
      </c>
      <c r="C14" s="11" t="s">
        <v>5335</v>
      </c>
      <c r="D14" s="11" t="s">
        <v>5335</v>
      </c>
    </row>
    <row r="15" spans="1:17" x14ac:dyDescent="0.3">
      <c r="A15" s="11" t="s">
        <v>5336</v>
      </c>
      <c r="B15" s="11" t="s">
        <v>5314</v>
      </c>
      <c r="C15" s="11" t="s">
        <v>5315</v>
      </c>
      <c r="D15" s="11" t="s">
        <v>5337</v>
      </c>
    </row>
    <row r="16" spans="1:17" x14ac:dyDescent="0.3">
      <c r="A16" s="11" t="s">
        <v>5338</v>
      </c>
      <c r="B16" s="11" t="s">
        <v>5314</v>
      </c>
      <c r="C16" s="11" t="s">
        <v>5315</v>
      </c>
      <c r="D16" s="11" t="s">
        <v>5338</v>
      </c>
      <c r="E16" s="11" t="s">
        <v>5347</v>
      </c>
    </row>
    <row r="17" spans="1:8" x14ac:dyDescent="0.3">
      <c r="A17" s="11" t="s">
        <v>5339</v>
      </c>
      <c r="B17" s="11" t="s">
        <v>5339</v>
      </c>
      <c r="C17" s="11" t="s">
        <v>5339</v>
      </c>
      <c r="D17" s="11" t="s">
        <v>5348</v>
      </c>
    </row>
    <row r="18" spans="1:8" x14ac:dyDescent="0.3">
      <c r="A18" s="11" t="s">
        <v>5349</v>
      </c>
      <c r="B18" s="11" t="s">
        <v>5341</v>
      </c>
      <c r="C18" s="11" t="s">
        <v>5341</v>
      </c>
      <c r="D18" s="11" t="s">
        <v>5350</v>
      </c>
      <c r="H18" t="s">
        <v>5361</v>
      </c>
    </row>
    <row r="19" spans="1:8" x14ac:dyDescent="0.3">
      <c r="A19" s="11" t="s">
        <v>25</v>
      </c>
      <c r="B19" s="11" t="s">
        <v>25</v>
      </c>
      <c r="C19" s="11" t="s">
        <v>25</v>
      </c>
      <c r="D19" s="11" t="s">
        <v>25</v>
      </c>
    </row>
    <row r="20" spans="1:8" x14ac:dyDescent="0.3">
      <c r="A20" s="11" t="s">
        <v>5342</v>
      </c>
      <c r="B20" s="11" t="s">
        <v>5342</v>
      </c>
      <c r="C20" s="11" t="s">
        <v>5342</v>
      </c>
      <c r="D20" s="11" t="s">
        <v>5340</v>
      </c>
      <c r="E20" t="s">
        <v>5362</v>
      </c>
    </row>
    <row r="21" spans="1:8" x14ac:dyDescent="0.3">
      <c r="A21" s="11" t="s">
        <v>5343</v>
      </c>
      <c r="B21" s="11" t="s">
        <v>5343</v>
      </c>
      <c r="C21" s="11" t="s">
        <v>5343</v>
      </c>
      <c r="D21" s="11" t="s">
        <v>5343</v>
      </c>
    </row>
    <row r="22" spans="1:8" x14ac:dyDescent="0.3">
      <c r="A22" s="11" t="s">
        <v>5313</v>
      </c>
      <c r="B22" s="11" t="s">
        <v>5314</v>
      </c>
      <c r="C22" s="11" t="s">
        <v>5315</v>
      </c>
      <c r="D22" s="11" t="s">
        <v>5351</v>
      </c>
    </row>
    <row r="23" spans="1:8" x14ac:dyDescent="0.3">
      <c r="A23" s="11" t="s">
        <v>5313</v>
      </c>
      <c r="B23" s="11" t="s">
        <v>5314</v>
      </c>
      <c r="C23" s="11" t="s">
        <v>5315</v>
      </c>
      <c r="D23" s="11" t="s">
        <v>5352</v>
      </c>
    </row>
    <row r="24" spans="1:8" x14ac:dyDescent="0.3">
      <c r="A24" s="11" t="s">
        <v>5335</v>
      </c>
      <c r="B24" s="11" t="s">
        <v>5335</v>
      </c>
      <c r="C24" s="11" t="s">
        <v>5335</v>
      </c>
      <c r="D24" s="11" t="s">
        <v>5353</v>
      </c>
    </row>
    <row r="25" spans="1:8" x14ac:dyDescent="0.3">
      <c r="A25" s="11" t="s">
        <v>5335</v>
      </c>
      <c r="B25" s="11" t="s">
        <v>5335</v>
      </c>
      <c r="C25" s="11" t="s">
        <v>5335</v>
      </c>
      <c r="D25" s="11" t="s">
        <v>5452</v>
      </c>
    </row>
    <row r="26" spans="1:8" x14ac:dyDescent="0.3">
      <c r="A26" s="11" t="s">
        <v>5317</v>
      </c>
      <c r="B26" s="11" t="s">
        <v>5318</v>
      </c>
      <c r="C26" s="11" t="s">
        <v>5315</v>
      </c>
      <c r="D26" s="11" t="s">
        <v>5354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RAPPORT</vt:lpstr>
      <vt:lpstr>FOLLOW UP</vt:lpstr>
      <vt:lpstr>INCIDENT-04-27-2026</vt:lpstr>
      <vt:lpstr>INCIDENT-04-26-2026</vt:lpstr>
      <vt:lpstr>Sheet2</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Foweng Tcho Darrel Audrey</cp:lastModifiedBy>
  <dcterms:created xsi:type="dcterms:W3CDTF">2026-03-12T11:06:28Z</dcterms:created>
  <dcterms:modified xsi:type="dcterms:W3CDTF">2026-04-29T10:02:28Z</dcterms:modified>
</cp:coreProperties>
</file>